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ämäTyökirja" defaultThemeVersion="166925"/>
  <mc:AlternateContent xmlns:mc="http://schemas.openxmlformats.org/markup-compatibility/2006">
    <mc:Choice Requires="x15">
      <x15ac:absPath xmlns:x15ac="http://schemas.microsoft.com/office/spreadsheetml/2010/11/ac" url="C:\Users\timo.hiekko\Dropbox\Smart Released SW\Tuotekonfiguraattori\"/>
    </mc:Choice>
  </mc:AlternateContent>
  <xr:revisionPtr revIDLastSave="0" documentId="13_ncr:1_{01289895-AFD4-44E9-9101-24E44FCDC521}" xr6:coauthVersionLast="45" xr6:coauthVersionMax="45" xr10:uidLastSave="{00000000-0000-0000-0000-000000000000}"/>
  <bookViews>
    <workbookView showSheetTabs="0" xWindow="-120" yWindow="-120" windowWidth="29040" windowHeight="17790" activeTab="4" xr2:uid="{C51FF28F-9639-4688-816D-7EF79195B668}"/>
  </bookViews>
  <sheets>
    <sheet name="Valintaohjelma" sheetId="1" r:id="rId1"/>
    <sheet name="SelectionData" sheetId="3" r:id="rId2"/>
    <sheet name="Product Codes" sheetId="4" r:id="rId3"/>
    <sheet name="Versio historia" sheetId="5" r:id="rId4"/>
    <sheet name="ValintaohjelmaCentral" sheetId="6" r:id="rId5"/>
    <sheet name="SelectionDataCentral" sheetId="7" r:id="rId6"/>
    <sheet name="Product CodesCentral" sheetId="8" r:id="rId7"/>
  </sheets>
  <definedNames>
    <definedName name="_xlnm._FilterDatabase" localSheetId="1" hidden="1">SelectionData!$E$143:$H$143</definedName>
    <definedName name="_xlnm._FilterDatabase" localSheetId="5" hidden="1">SelectionDataCentral!$E$143:$H$143</definedName>
    <definedName name="_xlnm._FilterDatabase" localSheetId="0" hidden="1">Valintaohjelma!$K$1:$BN$157</definedName>
    <definedName name="_xlnm._FilterDatabase" localSheetId="4" hidden="1">ValintaohjelmaCentral!$I$1:$BL$157</definedName>
    <definedName name="AWAY_SW" localSheetId="4">ValintaohjelmaCentral!$D$74</definedName>
    <definedName name="AWAY_SW">Valintaohjelma!$D$74</definedName>
    <definedName name="BOOST_SW" localSheetId="4">ValintaohjelmaCentral!$D$75</definedName>
    <definedName name="BOOST_SW">Valintaohjelma!$D$75</definedName>
    <definedName name="CO2_INC" localSheetId="4">ValintaohjelmaCentral!$AK$141</definedName>
    <definedName name="CO2_INC">Valintaohjelma!$AM$141</definedName>
    <definedName name="CVC_SW" localSheetId="4">ValintaohjelmaCentral!$D$78</definedName>
    <definedName name="CVC_SW">Valintaohjelma!$D$78</definedName>
    <definedName name="data10" localSheetId="5">SelectionDataCentral!$E$10:$N$10</definedName>
    <definedName name="data10">SelectionData!$E$10:$N$10</definedName>
    <definedName name="data100" localSheetId="5">SelectionDataCentral!$E$100:$F$100</definedName>
    <definedName name="data100">SelectionData!$E$100:$F$100</definedName>
    <definedName name="data101" localSheetId="5">SelectionDataCentral!$E$101:$F$101</definedName>
    <definedName name="data101">SelectionData!$E$101:$F$101</definedName>
    <definedName name="data102" localSheetId="5">SelectionDataCentral!$E$102:$F$102</definedName>
    <definedName name="data102">SelectionData!$E$102:$F$102</definedName>
    <definedName name="data103" localSheetId="5">SelectionDataCentral!$E$103:$N$103</definedName>
    <definedName name="data103">SelectionData!$E$103:$N$103</definedName>
    <definedName name="data104" localSheetId="5">SelectionDataCentral!$E$104:$F$104</definedName>
    <definedName name="data104">SelectionData!$E$104:$F$104</definedName>
    <definedName name="data105" localSheetId="5">SelectionDataCentral!$E$105:$F$105</definedName>
    <definedName name="data105">SelectionData!$E$105:$F$105</definedName>
    <definedName name="data106" localSheetId="5">SelectionDataCentral!$E$106:$N$106</definedName>
    <definedName name="data106">SelectionData!$E$106:$N$106</definedName>
    <definedName name="data107" localSheetId="5">SelectionDataCentral!$E$107:$F$107</definedName>
    <definedName name="data107">SelectionData!$E$107:$F$107</definedName>
    <definedName name="data108" localSheetId="5">SelectionDataCentral!$E$108:$F$108</definedName>
    <definedName name="data108">SelectionData!$E$108:$F$108</definedName>
    <definedName name="data109" localSheetId="5">SelectionDataCentral!$E$109:$F$109</definedName>
    <definedName name="data109">SelectionData!$E$109:$F$109</definedName>
    <definedName name="data11" localSheetId="5">SelectionDataCentral!$E$11:$L$11</definedName>
    <definedName name="data11">SelectionData!$E$11:$L$11</definedName>
    <definedName name="data110" localSheetId="5">SelectionDataCentral!$E$110:$F$110</definedName>
    <definedName name="data110">SelectionData!$E$110:$F$110</definedName>
    <definedName name="data111" localSheetId="5">SelectionDataCentral!$E$111:$F$111</definedName>
    <definedName name="data111">SelectionData!$E$111:$F$111</definedName>
    <definedName name="data112" localSheetId="5">SelectionDataCentral!$E$112</definedName>
    <definedName name="data112">SelectionData!$E$112</definedName>
    <definedName name="data113" localSheetId="5">SelectionDataCentral!$E$113</definedName>
    <definedName name="data113">SelectionData!$E$113</definedName>
    <definedName name="data114" localSheetId="5">SelectionDataCentral!$E$114</definedName>
    <definedName name="data114">SelectionData!$E$114</definedName>
    <definedName name="data115" localSheetId="5">SelectionDataCentral!$E$115</definedName>
    <definedName name="data115">SelectionData!$E$115</definedName>
    <definedName name="data116" localSheetId="5">SelectionDataCentral!$E$116</definedName>
    <definedName name="data116">SelectionData!$E$116</definedName>
    <definedName name="data117" localSheetId="5">SelectionDataCentral!$E$117</definedName>
    <definedName name="data117">SelectionData!$E$117</definedName>
    <definedName name="data118" localSheetId="5">SelectionDataCentral!$E$118</definedName>
    <definedName name="data118">SelectionData!$E$118</definedName>
    <definedName name="data119" localSheetId="5">SelectionDataCentral!$E$119</definedName>
    <definedName name="data119">SelectionData!$E$119</definedName>
    <definedName name="data12" localSheetId="5">SelectionDataCentral!$E$12:$N$12</definedName>
    <definedName name="data12">SelectionData!$E$12:$N$12</definedName>
    <definedName name="data120" localSheetId="5">SelectionDataCentral!$E$120</definedName>
    <definedName name="data120">SelectionData!$E$120</definedName>
    <definedName name="data121" localSheetId="5">SelectionDataCentral!$E$121</definedName>
    <definedName name="data121">SelectionData!$E$121</definedName>
    <definedName name="data122" localSheetId="5">SelectionDataCentral!$E$122</definedName>
    <definedName name="data122">SelectionData!$E$122</definedName>
    <definedName name="data123" localSheetId="5">SelectionDataCentral!$E$123</definedName>
    <definedName name="data123">SelectionData!$E$123</definedName>
    <definedName name="data124" localSheetId="5">SelectionDataCentral!$E$124</definedName>
    <definedName name="data124">SelectionData!$E$124</definedName>
    <definedName name="data125" localSheetId="5">SelectionDataCentral!$E$125</definedName>
    <definedName name="data125">SelectionData!$E$125</definedName>
    <definedName name="data126" localSheetId="5">SelectionDataCentral!$E$126</definedName>
    <definedName name="data126">SelectionData!$E$126</definedName>
    <definedName name="data127" localSheetId="5">SelectionDataCentral!$E$127</definedName>
    <definedName name="data127">SelectionData!$E$127</definedName>
    <definedName name="data128" localSheetId="5">SelectionDataCentral!$E$128</definedName>
    <definedName name="data128">SelectionData!$E$128</definedName>
    <definedName name="data129" localSheetId="5">SelectionDataCentral!$E$129</definedName>
    <definedName name="data129">SelectionData!$E$129</definedName>
    <definedName name="data13" localSheetId="5">SelectionDataCentral!$E$13:$K$13</definedName>
    <definedName name="data13">SelectionData!$E$13:$K$13</definedName>
    <definedName name="data130" localSheetId="5">SelectionDataCentral!$E$130</definedName>
    <definedName name="data130">SelectionData!$E$130</definedName>
    <definedName name="data131" localSheetId="5">SelectionDataCentral!$E$131</definedName>
    <definedName name="data131">SelectionData!$E$131</definedName>
    <definedName name="data132" localSheetId="5">SelectionDataCentral!$E$132</definedName>
    <definedName name="data132">SelectionData!$E$132</definedName>
    <definedName name="data133" localSheetId="5">SelectionDataCentral!$E$133</definedName>
    <definedName name="data133">SelectionData!$E$133</definedName>
    <definedName name="data134" localSheetId="5">SelectionDataCentral!$E$134</definedName>
    <definedName name="data134">SelectionData!$E$134</definedName>
    <definedName name="data135" localSheetId="5">SelectionDataCentral!$E$135</definedName>
    <definedName name="data135">SelectionData!$E$135</definedName>
    <definedName name="data136" localSheetId="5">SelectionDataCentral!$E$136:$F$136</definedName>
    <definedName name="data136">SelectionData!$E$136:$F$136</definedName>
    <definedName name="data137" localSheetId="5">SelectionDataCentral!$E$137:$F$137</definedName>
    <definedName name="data137">SelectionData!$E$137:$F$137</definedName>
    <definedName name="data138" localSheetId="5">SelectionDataCentral!$E$138:$F$138</definedName>
    <definedName name="data138">SelectionData!$E$138:$F$138</definedName>
    <definedName name="data139" localSheetId="5">SelectionDataCentral!$E$139</definedName>
    <definedName name="data139">SelectionData!$E$139</definedName>
    <definedName name="data14" localSheetId="5">SelectionDataCentral!$E$14:$F$14</definedName>
    <definedName name="data14">SelectionData!$E$14:$F$14</definedName>
    <definedName name="data140" localSheetId="5">SelectionDataCentral!$E$140</definedName>
    <definedName name="data140">SelectionData!$E$140</definedName>
    <definedName name="data15" localSheetId="5">SelectionDataCentral!$E$15:$F$15</definedName>
    <definedName name="data15">SelectionData!$E$15:$F$15</definedName>
    <definedName name="data16" localSheetId="5">SelectionDataCentral!$E$16:$F$16</definedName>
    <definedName name="data16">SelectionData!$E$16:$F$16</definedName>
    <definedName name="data17" localSheetId="5">SelectionDataCentral!$E$17:$F$17</definedName>
    <definedName name="data17">SelectionData!$E$17:$F$17</definedName>
    <definedName name="data18" localSheetId="5">SelectionDataCentral!$E$18:$F$18</definedName>
    <definedName name="data18">SelectionData!$E$18:$F$18</definedName>
    <definedName name="data19" localSheetId="5">SelectionDataCentral!$E$19:$J$19</definedName>
    <definedName name="data19">SelectionData!$E$19:$J$19</definedName>
    <definedName name="data20" localSheetId="5">SelectionDataCentral!$E$20</definedName>
    <definedName name="data20">SelectionData!$E$20</definedName>
    <definedName name="data21" localSheetId="5">SelectionDataCentral!$E$21</definedName>
    <definedName name="data21">SelectionData!$E$21</definedName>
    <definedName name="data22" localSheetId="5">SelectionDataCentral!$E$22</definedName>
    <definedName name="data22">SelectionData!$E$22</definedName>
    <definedName name="data23" localSheetId="5">SelectionDataCentral!$E$23</definedName>
    <definedName name="data23">SelectionData!$E$23</definedName>
    <definedName name="data24" localSheetId="5">SelectionDataCentral!$E$24</definedName>
    <definedName name="data24">SelectionData!$E$24</definedName>
    <definedName name="data25" localSheetId="5">SelectionDataCentral!$E$25</definedName>
    <definedName name="data25">SelectionData!$E$25</definedName>
    <definedName name="data26" localSheetId="5">SelectionDataCentral!$E$26</definedName>
    <definedName name="data26">SelectionData!$E$26</definedName>
    <definedName name="data27" localSheetId="5">SelectionDataCentral!$E$27</definedName>
    <definedName name="data27">SelectionData!$E$27</definedName>
    <definedName name="data28" localSheetId="5">SelectionDataCentral!$E$28</definedName>
    <definedName name="data28">SelectionData!$E$28</definedName>
    <definedName name="data29" localSheetId="5">SelectionDataCentral!$E$29</definedName>
    <definedName name="data29">SelectionData!$E$29</definedName>
    <definedName name="data30" localSheetId="5">SelectionDataCentral!$E$30:$J$30</definedName>
    <definedName name="data30">SelectionData!$E$30:$J$30</definedName>
    <definedName name="data31" localSheetId="5">SelectionDataCentral!$E$31:$N$31</definedName>
    <definedName name="data31">SelectionData!$E$31:$N$31</definedName>
    <definedName name="data32" localSheetId="5">SelectionDataCentral!$E$32:$M$32</definedName>
    <definedName name="data32">SelectionData!$E$32:$M$32</definedName>
    <definedName name="data33" localSheetId="5">SelectionDataCentral!$E$33:$O$33</definedName>
    <definedName name="data33">SelectionData!$E$33:$O$33</definedName>
    <definedName name="data34" localSheetId="5">SelectionDataCentral!$E$34:$L$34</definedName>
    <definedName name="data34">SelectionData!$E$34:$L$34</definedName>
    <definedName name="data35" localSheetId="5">SelectionDataCentral!$E$35:$L$35</definedName>
    <definedName name="data35">SelectionData!$E$35:$L$35</definedName>
    <definedName name="data36" localSheetId="5">SelectionDataCentral!$E$36:$F$36</definedName>
    <definedName name="data36">SelectionData!$E$36:$F$36</definedName>
    <definedName name="data37" localSheetId="5">SelectionDataCentral!$E$37</definedName>
    <definedName name="data37">SelectionData!$E$37</definedName>
    <definedName name="data38" localSheetId="5">SelectionDataCentral!$E$38</definedName>
    <definedName name="data38">SelectionData!$E$38</definedName>
    <definedName name="data39" localSheetId="5">SelectionDataCentral!$E$39</definedName>
    <definedName name="data39">SelectionData!$E$39</definedName>
    <definedName name="data40" localSheetId="5">SelectionDataCentral!$E$40</definedName>
    <definedName name="data40">SelectionData!$E$40</definedName>
    <definedName name="data41" localSheetId="5">SelectionDataCentral!$E$41</definedName>
    <definedName name="data41">SelectionData!$E$41</definedName>
    <definedName name="data42" localSheetId="5">SelectionDataCentral!$E$42:$N$42</definedName>
    <definedName name="data42">SelectionData!$E$42:$N$42</definedName>
    <definedName name="data43" localSheetId="5">SelectionDataCentral!$E$43:$J$43</definedName>
    <definedName name="data43">SelectionData!$E$43:$J$43</definedName>
    <definedName name="data44" localSheetId="5">SelectionDataCentral!$E$44:$J$44</definedName>
    <definedName name="data44">SelectionData!$E$44:$J$44</definedName>
    <definedName name="data45" localSheetId="5">SelectionDataCentral!$E$45:$F$45</definedName>
    <definedName name="data45">SelectionData!$E$45:$F$45</definedName>
    <definedName name="data46" localSheetId="5">SelectionDataCentral!$E$46:$F$46</definedName>
    <definedName name="data46">SelectionData!$E$46:$F$46</definedName>
    <definedName name="data47" localSheetId="5">SelectionDataCentral!$E$47:$G$47</definedName>
    <definedName name="data47">SelectionData!$E$47:$G$47</definedName>
    <definedName name="data48" localSheetId="5">SelectionDataCentral!$E$48</definedName>
    <definedName name="data48">SelectionData!$E$48</definedName>
    <definedName name="data49" localSheetId="5">SelectionDataCentral!$E$49</definedName>
    <definedName name="data49">SelectionData!$E$49</definedName>
    <definedName name="data50" localSheetId="5">SelectionDataCentral!$E$50</definedName>
    <definedName name="data50">SelectionData!$E$50</definedName>
    <definedName name="data51" localSheetId="5">SelectionDataCentral!$E$51</definedName>
    <definedName name="data51">SelectionData!$E$51</definedName>
    <definedName name="data52" localSheetId="5">SelectionDataCentral!$E$52</definedName>
    <definedName name="data52">SelectionData!$E$52</definedName>
    <definedName name="data53" localSheetId="5">SelectionDataCentral!$E$53</definedName>
    <definedName name="data53">SelectionData!$E$53</definedName>
    <definedName name="data54" localSheetId="5">SelectionDataCentral!$E$54</definedName>
    <definedName name="data54">SelectionData!$E$54</definedName>
    <definedName name="data55" localSheetId="5">SelectionDataCentral!$E$55</definedName>
    <definedName name="data55">SelectionData!$E$55</definedName>
    <definedName name="data56" localSheetId="5">SelectionDataCentral!$E$56</definedName>
    <definedName name="data56">SelectionData!$E$56</definedName>
    <definedName name="data57" localSheetId="5">SelectionDataCentral!$E$57</definedName>
    <definedName name="data57">SelectionData!$E$57</definedName>
    <definedName name="data58" localSheetId="5">SelectionDataCentral!$E$58:$N$58</definedName>
    <definedName name="data58">SelectionData!$E$58:$N$58</definedName>
    <definedName name="data59" localSheetId="5">SelectionDataCentral!$E$59:$J$59</definedName>
    <definedName name="data59">SelectionData!$E$59:$J$59</definedName>
    <definedName name="data60" localSheetId="5">SelectionDataCentral!$E$60:$N$60</definedName>
    <definedName name="data60">SelectionData!$E$60:$N$60</definedName>
    <definedName name="data61" localSheetId="5">SelectionDataCentral!$E$61:$F$61</definedName>
    <definedName name="data61">SelectionData!$E$61:$F$61</definedName>
    <definedName name="data62" localSheetId="5">SelectionDataCentral!$E$62:$F$62</definedName>
    <definedName name="data62">SelectionData!$E$62:$F$62</definedName>
    <definedName name="data63" localSheetId="5">SelectionDataCentral!$E$63:$F$63</definedName>
    <definedName name="data63">SelectionData!$E$63:$F$63</definedName>
    <definedName name="data64" localSheetId="5">SelectionDataCentral!$E$64</definedName>
    <definedName name="data64">SelectionData!$E$64</definedName>
    <definedName name="data65" localSheetId="5">SelectionDataCentral!$E$65</definedName>
    <definedName name="data65">SelectionData!$E$65</definedName>
    <definedName name="data66" localSheetId="5">SelectionDataCentral!$E$66</definedName>
    <definedName name="data66">SelectionData!$E$66</definedName>
    <definedName name="data67" localSheetId="5">SelectionDataCentral!$E$67:$N$67</definedName>
    <definedName name="data67">SelectionData!$E$67:$N$67</definedName>
    <definedName name="data68" localSheetId="5">SelectionDataCentral!$E$68:$J$68</definedName>
    <definedName name="data68">SelectionData!$E$68:$J$68</definedName>
    <definedName name="data69" localSheetId="5">SelectionDataCentral!$E$69:$N$69</definedName>
    <definedName name="data69">SelectionData!$E$69:$N$69</definedName>
    <definedName name="data70" localSheetId="5">SelectionDataCentral!$E$70:$I$70</definedName>
    <definedName name="data70">SelectionData!$E$70:$I$70</definedName>
    <definedName name="data71" localSheetId="5">SelectionDataCentral!$E$71:$H$71</definedName>
    <definedName name="data71">SelectionData!$E$71:$H$71</definedName>
    <definedName name="data72" localSheetId="5">SelectionDataCentral!$E$72:$K$72</definedName>
    <definedName name="data72">SelectionData!$E$72:$K$72</definedName>
    <definedName name="data73" localSheetId="5">SelectionDataCentral!$E$73:$H$73</definedName>
    <definedName name="data73">SelectionData!$E$73:$H$73</definedName>
    <definedName name="data74" localSheetId="5">SelectionDataCentral!$E$74:$G$74</definedName>
    <definedName name="data74">SelectionData!$E$74:$G$74</definedName>
    <definedName name="data75" localSheetId="5">SelectionDataCentral!$E$75:$G$75</definedName>
    <definedName name="data75">SelectionData!$E$75:$G$75</definedName>
    <definedName name="data76" localSheetId="5">SelectionDataCentral!$E$76:$F$76</definedName>
    <definedName name="data76">SelectionData!$E$76:$F$76</definedName>
    <definedName name="data77" localSheetId="5">SelectionDataCentral!$E$77:$G$77</definedName>
    <definedName name="data77">SelectionData!$E$77:$G$77</definedName>
    <definedName name="data78" localSheetId="5">SelectionDataCentral!$E$78:$G$78</definedName>
    <definedName name="data78">SelectionData!$E$78:$G$78</definedName>
    <definedName name="data79" localSheetId="5">SelectionDataCentral!$E$79:$G$79</definedName>
    <definedName name="data79">SelectionData!$E$79:$G$79</definedName>
    <definedName name="data80" localSheetId="5">SelectionDataCentral!$E$80</definedName>
    <definedName name="data80">SelectionData!$E$80</definedName>
    <definedName name="data81" localSheetId="5">SelectionDataCentral!$E$81</definedName>
    <definedName name="data81">SelectionData!$E$81</definedName>
    <definedName name="data82" localSheetId="5">SelectionDataCentral!$E$82</definedName>
    <definedName name="data82">SelectionData!$E$82</definedName>
    <definedName name="data83" localSheetId="5">SelectionDataCentral!$E$83</definedName>
    <definedName name="data83">SelectionData!$E$83</definedName>
    <definedName name="data84" localSheetId="5">SelectionDataCentral!$E$84</definedName>
    <definedName name="data84">SelectionData!$E$84</definedName>
    <definedName name="data85" localSheetId="5">SelectionDataCentral!$E$85</definedName>
    <definedName name="data85">SelectionData!$E$85</definedName>
    <definedName name="data86" localSheetId="5">SelectionDataCentral!$E$86</definedName>
    <definedName name="data86">SelectionData!$E$86</definedName>
    <definedName name="data87" localSheetId="5">SelectionDataCentral!$E$87:$N$87</definedName>
    <definedName name="data87">SelectionData!$E$87:$N$87</definedName>
    <definedName name="data88" localSheetId="5">SelectionDataCentral!$E$88:$J$88</definedName>
    <definedName name="data88">SelectionData!$E$88:$J$88</definedName>
    <definedName name="data89" localSheetId="5">SelectionDataCentral!$E$89:$N$89</definedName>
    <definedName name="data89">SelectionData!$E$89:$N$89</definedName>
    <definedName name="data90" localSheetId="5">SelectionDataCentral!$E$90:$F$90</definedName>
    <definedName name="data90">SelectionData!$E$90:$F$90</definedName>
    <definedName name="data91" localSheetId="5">SelectionDataCentral!$E$91:$N$91</definedName>
    <definedName name="data91">SelectionData!$E$91:$N$91</definedName>
    <definedName name="data92" localSheetId="5">SelectionDataCentral!$E$92:$F$92</definedName>
    <definedName name="data92">SelectionData!$E$92:$F$92</definedName>
    <definedName name="data93" localSheetId="5">SelectionDataCentral!$E$93:$F$93</definedName>
    <definedName name="data93">SelectionData!$E$93:$F$93</definedName>
    <definedName name="data94" localSheetId="5">SelectionDataCentral!$E$94:$F$94</definedName>
    <definedName name="data94">SelectionData!$E$94:$F$94</definedName>
    <definedName name="data95" localSheetId="5">SelectionDataCentral!$E$95:$F$95</definedName>
    <definedName name="data95">SelectionData!$E$95:$F$95</definedName>
    <definedName name="data96" localSheetId="5">SelectionDataCentral!$E$96:$F$96</definedName>
    <definedName name="data96">SelectionData!$E$96:$F$96</definedName>
    <definedName name="data97" localSheetId="5">SelectionDataCentral!$E$97:$F$97</definedName>
    <definedName name="data97">SelectionData!$E$97:$F$97</definedName>
    <definedName name="data98" localSheetId="5">SelectionDataCentral!$E$98:$F$98</definedName>
    <definedName name="data98">SelectionData!$E$98:$F$98</definedName>
    <definedName name="data99" localSheetId="5">SelectionDataCentral!$E$99:$N$99</definedName>
    <definedName name="data99">SelectionData!$E$99:$N$99</definedName>
    <definedName name="dataCentral10">SelectionDataCentral!$E$10:$G$10</definedName>
    <definedName name="dataCentral100">SelectionDataCentral!$D$100:$E$100</definedName>
    <definedName name="dataCentral101">SelectionDataCentral!$D$101:$E$101</definedName>
    <definedName name="dataCentral102">SelectionDataCentral!$D$102:$E$102</definedName>
    <definedName name="dataCentral103">SelectionDataCentral!$D$103:$E$103</definedName>
    <definedName name="dataCentral104">SelectionDataCentral!$D$104:$E$104</definedName>
    <definedName name="dataCentral105">SelectionDataCentral!$D$105:$E$105</definedName>
    <definedName name="dataCentral106">SelectionDataCentral!$D$106:$E$106</definedName>
    <definedName name="dataCentral107">SelectionDataCentral!$D$107:$E$107</definedName>
    <definedName name="dataCentral108">SelectionDataCentral!$D$108:$E$108</definedName>
    <definedName name="dataCentral109">SelectionDataCentral!$D$109:$E$109</definedName>
    <definedName name="dataCentral11">SelectionDataCentral!$E$11</definedName>
    <definedName name="dataCentral110">SelectionDataCentral!$D$110:$E$110</definedName>
    <definedName name="dataCentral111">SelectionDataCentral!$D$111:$E$111</definedName>
    <definedName name="dataCentral112">SelectionDataCentral!$D$112:$E$112</definedName>
    <definedName name="dataCentral113">SelectionDataCentral!$D$113:$E$113</definedName>
    <definedName name="dataCentral114">SelectionDataCentral!$D$114:$E$114</definedName>
    <definedName name="dataCentral115">SelectionDataCentral!$D$115:$E$115</definedName>
    <definedName name="dataCentral116">SelectionDataCentral!$D$116:$E$116</definedName>
    <definedName name="dataCentral117">SelectionDataCentral!$D$117:$E$117</definedName>
    <definedName name="dataCentral118">SelectionDataCentral!$D$118:$E$118</definedName>
    <definedName name="dataCentral119">SelectionDataCentral!$D$119:$E$119</definedName>
    <definedName name="dataCentral12">SelectionDataCentral!$E$12:$N$12</definedName>
    <definedName name="dataCentral120">SelectionDataCentral!$D$120:$E$120</definedName>
    <definedName name="dataCentral121">SelectionDataCentral!$D$121:$E$121</definedName>
    <definedName name="dataCentral122">SelectionDataCentral!$D$122:$E$122</definedName>
    <definedName name="dataCentral123">SelectionDataCentral!$D$123:$E$123</definedName>
    <definedName name="dataCentral124">SelectionDataCentral!$D$124:$E$124</definedName>
    <definedName name="dataCentral125">SelectionDataCentral!$D$125:$E$125</definedName>
    <definedName name="dataCentral126">SelectionDataCentral!$D$126:$E$126</definedName>
    <definedName name="dataCentral127">SelectionDataCentral!$D$127:$E$127</definedName>
    <definedName name="dataCentral128">SelectionDataCentral!$D$128:$E$128</definedName>
    <definedName name="dataCentral129">SelectionDataCentral!$D$129:$E$129</definedName>
    <definedName name="dataCentral13">SelectionDataCentral!$E$13:$G$13</definedName>
    <definedName name="dataCentral130">SelectionDataCentral!$D$130:$E$130</definedName>
    <definedName name="dataCentral131">SelectionDataCentral!$D$131:$E$131</definedName>
    <definedName name="dataCentral132">SelectionDataCentral!$D$132:$E$132</definedName>
    <definedName name="dataCentral133">SelectionDataCentral!$D$133:$E$133</definedName>
    <definedName name="dataCentral134">SelectionDataCentral!$D$134:$E$134</definedName>
    <definedName name="dataCentral135">SelectionDataCentral!$D$135:$E$135</definedName>
    <definedName name="dataCentral136">SelectionDataCentral!$D$136:$E$136</definedName>
    <definedName name="dataCentral137">SelectionDataCentral!$D$137:$E$137</definedName>
    <definedName name="dataCentral138">SelectionDataCentral!$D$138:$E$138</definedName>
    <definedName name="dataCentral139">SelectionDataCentral!$D$139:$E$139</definedName>
    <definedName name="dataCentral14">SelectionDataCentral!$E$14:$G$14</definedName>
    <definedName name="dataCentral140">SelectionDataCentral!$D$140:$E$140</definedName>
    <definedName name="dataCentral15">SelectionDataCentral!$E$15:$F$15</definedName>
    <definedName name="dataCentral16">SelectionDataCentral!$E$16:$G$16</definedName>
    <definedName name="dataCentral17">SelectionDataCentral!$E$17</definedName>
    <definedName name="dataCentral18">SelectionDataCentral!$E$18</definedName>
    <definedName name="dataCentral19">SelectionDataCentral!$E$19</definedName>
    <definedName name="dataCentral20">SelectionDataCentral!$E$20</definedName>
    <definedName name="dataCentral21">SelectionDataCentral!$E$21</definedName>
    <definedName name="dataCentral22">SelectionDataCentral!$E$22</definedName>
    <definedName name="dataCentral23">SelectionDataCentral!$E$23</definedName>
    <definedName name="dataCentral24">SelectionDataCentral!$E$24</definedName>
    <definedName name="dataCentral25">SelectionDataCentral!$E$25</definedName>
    <definedName name="dataCentral26">SelectionDataCentral!$E$26</definedName>
    <definedName name="dataCentral27">SelectionDataCentral!$E$27</definedName>
    <definedName name="dataCentral28">SelectionDataCentral!$E$28</definedName>
    <definedName name="dataCentral29">SelectionDataCentral!$E$29</definedName>
    <definedName name="dataCentral30">SelectionDataCentral!$E$30:$J$30</definedName>
    <definedName name="dataCentral31">SelectionDataCentral!$E$31:$N$31</definedName>
    <definedName name="dataCentral32">SelectionDataCentral!$E$32:$O$32</definedName>
    <definedName name="dataCentral33">SelectionDataCentral!$E$33:$F$33</definedName>
    <definedName name="dataCentral34">SelectionDataCentral!$E$34:$F$34</definedName>
    <definedName name="dataCentral35">SelectionDataCentral!$E$35:$I$35</definedName>
    <definedName name="dataCentral36">SelectionDataCentral!$E$36:$F$36</definedName>
    <definedName name="dataCentral37">SelectionDataCentral!$E$37:$F$37</definedName>
    <definedName name="dataCentral38">SelectionDataCentral!$E$38</definedName>
    <definedName name="dataCentral39">SelectionDataCentral!$E$39</definedName>
    <definedName name="dataCentral40">SelectionDataCentral!$E$40</definedName>
    <definedName name="dataCentral41">SelectionDataCentral!$E$41</definedName>
    <definedName name="dataCentral42">SelectionDataCentral!$E$42:$N$42</definedName>
    <definedName name="dataCentral43">SelectionDataCentral!$E$43</definedName>
    <definedName name="dataCentral44">SelectionDataCentral!$E$44</definedName>
    <definedName name="dataCentral45">SelectionDataCentral!$E$45</definedName>
    <definedName name="dataCentral46">SelectionDataCentral!$E$46</definedName>
    <definedName name="dataCentral47">SelectionDataCentral!$E$47</definedName>
    <definedName name="dataCentral48">SelectionDataCentral!$E$48</definedName>
    <definedName name="dataCentral49">SelectionDataCentral!$E$49</definedName>
    <definedName name="dataCentral50">SelectionDataCentral!$E$50</definedName>
    <definedName name="dataCentral51">SelectionDataCentral!$E$51</definedName>
    <definedName name="dataCentral52">SelectionDataCentral!$E$52</definedName>
    <definedName name="dataCentral53">SelectionDataCentral!$D$53:$E$53</definedName>
    <definedName name="dataCentral54">SelectionDataCentral!$D$54:$E$54</definedName>
    <definedName name="dataCentral55">SelectionDataCentral!$D$55:$E$55</definedName>
    <definedName name="dataCentral56">SelectionDataCentral!$D$56:$E$56</definedName>
    <definedName name="dataCentral57">SelectionDataCentral!$D$57:$E$57</definedName>
    <definedName name="dataCentral58">SelectionDataCentral!$D$58:$E$58</definedName>
    <definedName name="dataCentral59">SelectionDataCentral!$D$59:$E$59</definedName>
    <definedName name="dataCentral60">SelectionDataCentral!$D$60:$E$60</definedName>
    <definedName name="dataCentral61">SelectionDataCentral!$D$61:$E$61</definedName>
    <definedName name="dataCentral62">SelectionDataCentral!$D$62:$E$62</definedName>
    <definedName name="dataCentral63">SelectionDataCentral!$D$63:$E$63</definedName>
    <definedName name="dataCentral64">SelectionDataCentral!$D$64:$E$64</definedName>
    <definedName name="dataCentral65">SelectionDataCentral!$D$65:$E$65</definedName>
    <definedName name="dataCentral66">SelectionDataCentral!$D$66:$E$66</definedName>
    <definedName name="dataCentral67">SelectionDataCentral!$D$67:$E$67</definedName>
    <definedName name="dataCentral68">SelectionDataCentral!$D$68:$E$68</definedName>
    <definedName name="dataCentral69">SelectionDataCentral!$D$69:$E$69</definedName>
    <definedName name="dataCentral70">SelectionDataCentral!$D$70:$E$70</definedName>
    <definedName name="dataCentral71">SelectionDataCentral!$D$71:$E$71</definedName>
    <definedName name="dataCentral72">SelectionDataCentral!$D$72:$E$72</definedName>
    <definedName name="dataCentral73">SelectionDataCentral!$D$73:$E$73</definedName>
    <definedName name="dataCentral74">SelectionDataCentral!$D$74:$E$74</definedName>
    <definedName name="dataCentral75">SelectionDataCentral!$D$75:$E$75</definedName>
    <definedName name="dataCentral76">SelectionDataCentral!$D$76:$E$76</definedName>
    <definedName name="dataCentral77">SelectionDataCentral!$D$77:$E$77</definedName>
    <definedName name="dataCentral78">SelectionDataCentral!$D$78:$E$78</definedName>
    <definedName name="dataCentral79">SelectionDataCentral!$D$79:$E$79</definedName>
    <definedName name="dataCentral80">SelectionDataCentral!$D$80:$E$80</definedName>
    <definedName name="dataCentral81">SelectionDataCentral!$D$81:$E$81</definedName>
    <definedName name="dataCentral82">SelectionDataCentral!$D$82:$E$82</definedName>
    <definedName name="dataCentral83">SelectionDataCentral!$D$83:$E$83</definedName>
    <definedName name="dataCentral84">SelectionDataCentral!$D$84:$E$84</definedName>
    <definedName name="dataCentral85">SelectionDataCentral!$D$85:$E$85</definedName>
    <definedName name="dataCentral86">SelectionDataCentral!$D$86:$E$86</definedName>
    <definedName name="dataCentral87">SelectionDataCentral!$D$87:$E$87</definedName>
    <definedName name="dataCentral88">SelectionDataCentral!$D$88:$E$88</definedName>
    <definedName name="dataCentral89">SelectionDataCentral!$D$89:$E$89</definedName>
    <definedName name="dataCentral90">SelectionDataCentral!$D$90:$E$90</definedName>
    <definedName name="dataCentral91">SelectionDataCentral!$D$91:$E$91</definedName>
    <definedName name="dataCentral92">SelectionDataCentral!$D$92:$E$92</definedName>
    <definedName name="dataCentral93">SelectionDataCentral!$D$93:$E$93</definedName>
    <definedName name="dataCentral94">SelectionDataCentral!$D$94:$E$94</definedName>
    <definedName name="dataCentral95">SelectionDataCentral!$D$95:$E$95</definedName>
    <definedName name="dataCentral96">SelectionDataCentral!$D$96:$E$96</definedName>
    <definedName name="dataCentral97">SelectionDataCentral!$D$97:$E$97</definedName>
    <definedName name="dataCentral98">SelectionDataCentral!$D$98:$E$98</definedName>
    <definedName name="dataCentral99">SelectionDataCentral!$D$99:$E$99</definedName>
    <definedName name="EXT_RELAYS" localSheetId="4">ValintaohjelmaCentral!$AA$157</definedName>
    <definedName name="EXT_RELAYS">Valintaohjelma!$AC$157</definedName>
    <definedName name="FIRE_SW" localSheetId="4">ValintaohjelmaCentral!$D$76</definedName>
    <definedName name="FIRE_SW">Valintaohjelma!$D$76</definedName>
    <definedName name="HOOD_INC" localSheetId="4">ValintaohjelmaCentral!$D$72</definedName>
    <definedName name="HOOD_INC">Valintaohjelma!$D$72</definedName>
    <definedName name="HOOD_SW" localSheetId="4">ValintaohjelmaCentral!$D$77</definedName>
    <definedName name="HOOD_SW">Valintaohjelma!$D$77</definedName>
    <definedName name="language" localSheetId="5">SelectionDataCentral!$B$3:$B$5</definedName>
    <definedName name="language">SelectionData!$B$3:$B$5</definedName>
    <definedName name="language_central">SelectionDataCentral!$B$3:$B$4</definedName>
    <definedName name="MOD_INC" localSheetId="4">ValintaohjelmaCentral!$D$71</definedName>
    <definedName name="MOD_INC">Valintaohjelma!$D$71</definedName>
    <definedName name="poo" localSheetId="6">'Product CodesCentral'!$FT$282</definedName>
    <definedName name="poo">'Product Codes'!$FT$282</definedName>
    <definedName name="PWR_NEEDED" localSheetId="4">ValintaohjelmaCentral!$AO$141</definedName>
    <definedName name="PWR_NEEDED">Valintaohjelma!$AQ$141</definedName>
    <definedName name="SEC_NEEDED" localSheetId="4">ValintaohjelmaCentral!$AA$159</definedName>
    <definedName name="SEC_NEEDED">Valintaohjelma!$AC$159</definedName>
    <definedName name="SECORSEM_NEEDED" localSheetId="4">ValintaohjelmaCentral!$AA$152</definedName>
    <definedName name="SECORSEM_NEEDED">Valintaohjelma!$AC$152</definedName>
    <definedName name="SEM_NEEDED" localSheetId="4">ValintaohjelmaCentral!$AA$155</definedName>
    <definedName name="SEM_NEEDED">Valintaohjelma!$AC$155</definedName>
    <definedName name="SET_INCLUDED" localSheetId="4">ValintaohjelmaCentral!$AC$141</definedName>
    <definedName name="SET_INCLUDED">Valintaohjelma!$AE$141</definedName>
    <definedName name="SET_NEEDED" localSheetId="4">ValintaohjelmaCentral!$AA$147</definedName>
    <definedName name="SET_NEEDED">Valintaohjelma!$AC$147</definedName>
    <definedName name="SMA_INC" localSheetId="4">ValintaohjelmaCentral!$D$73</definedName>
    <definedName name="SMA_INC">Valintaohjelma!$D$73</definedName>
    <definedName name="STOP_SW" localSheetId="4">ValintaohjelmaCentral!$D$79</definedName>
    <definedName name="STOP_SW">Valintaohjelma!$D$79</definedName>
    <definedName name="target">Valintaohjelma!$D$10</definedName>
    <definedName name="_xlnm.Print_Area" localSheetId="0">Valintaohjelma!$BY$5:$CD$77</definedName>
    <definedName name="_xlnm.Print_Area" localSheetId="4">ValintaohjelmaCentral!$BW$5:$CB$77</definedName>
    <definedName name="UP_INC" localSheetId="4">ValintaohjelmaCentral!$D$70</definedName>
    <definedName name="UP_INC">Valintaohjelma!$D$70</definedName>
    <definedName name="VOC_INC" localSheetId="4">ValintaohjelmaCentral!$AL$141</definedName>
    <definedName name="VOC_INC">Valintaohjelma!$AN$141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T46" i="8" l="1"/>
  <c r="FT45" i="8"/>
  <c r="FT44" i="8"/>
  <c r="GF46" i="8"/>
  <c r="GF45" i="8"/>
  <c r="GF44" i="8"/>
  <c r="FZ46" i="8"/>
  <c r="FZ45" i="8"/>
  <c r="FZ44" i="8"/>
  <c r="GH46" i="8"/>
  <c r="GH45" i="8"/>
  <c r="GH44" i="8"/>
  <c r="B41" i="8"/>
  <c r="GH83" i="8" l="1"/>
  <c r="GH82" i="8"/>
  <c r="GH81" i="8"/>
  <c r="GF79" i="8"/>
  <c r="GF78" i="8"/>
  <c r="GF77" i="8"/>
  <c r="GF76" i="8"/>
  <c r="GF75" i="8"/>
  <c r="GH73" i="8"/>
  <c r="GF73" i="8"/>
  <c r="GH72" i="8"/>
  <c r="GF72" i="8"/>
  <c r="GF68" i="8"/>
  <c r="GF67" i="8"/>
  <c r="GF66" i="8"/>
  <c r="GF65" i="8"/>
  <c r="GH64" i="8"/>
  <c r="GF64" i="8"/>
  <c r="GH63" i="8"/>
  <c r="GF63" i="8"/>
  <c r="GH62" i="8"/>
  <c r="GF62" i="8"/>
  <c r="GH61" i="8"/>
  <c r="GF61" i="8"/>
  <c r="GH50" i="8"/>
  <c r="GF50" i="8"/>
  <c r="GH49" i="8"/>
  <c r="GH48" i="8"/>
  <c r="GH47" i="8"/>
  <c r="GF41" i="8"/>
  <c r="GH40" i="8"/>
  <c r="GF40" i="8"/>
  <c r="GH39" i="8"/>
  <c r="GH38" i="8"/>
  <c r="GH37" i="8"/>
  <c r="GH36" i="8"/>
  <c r="GH35" i="8"/>
  <c r="GF31" i="8"/>
  <c r="GH30" i="8"/>
  <c r="GF30" i="8"/>
  <c r="GH29" i="8"/>
  <c r="GG29" i="8"/>
  <c r="GF29" i="8"/>
  <c r="GH28" i="8"/>
  <c r="GH27" i="8"/>
  <c r="GH26" i="8"/>
  <c r="GH25" i="8"/>
  <c r="GH24" i="8"/>
  <c r="GF21" i="8"/>
  <c r="GH20" i="8"/>
  <c r="GF20" i="8"/>
  <c r="GH19" i="8"/>
  <c r="GH18" i="8"/>
  <c r="GH17" i="8"/>
  <c r="GH16" i="8"/>
  <c r="GH15" i="8"/>
  <c r="GF14" i="8"/>
  <c r="GH13" i="8"/>
  <c r="GF13" i="8"/>
  <c r="GH12" i="8"/>
  <c r="GF12" i="8"/>
  <c r="GH11" i="8"/>
  <c r="GF11" i="8"/>
  <c r="GH10" i="8"/>
  <c r="GF10" i="8"/>
  <c r="GH9" i="8"/>
  <c r="GF9" i="8"/>
  <c r="GH8" i="8"/>
  <c r="GF8" i="8"/>
  <c r="GH5" i="8"/>
  <c r="GF5" i="8"/>
  <c r="GH4" i="8"/>
  <c r="GF4" i="8"/>
  <c r="GB83" i="8"/>
  <c r="GB82" i="8"/>
  <c r="GB81" i="8"/>
  <c r="FZ79" i="8"/>
  <c r="FZ78" i="8"/>
  <c r="FZ77" i="8"/>
  <c r="FZ76" i="8"/>
  <c r="FZ75" i="8"/>
  <c r="GB73" i="8"/>
  <c r="FZ73" i="8"/>
  <c r="GB72" i="8"/>
  <c r="FZ72" i="8"/>
  <c r="FZ68" i="8"/>
  <c r="FZ67" i="8"/>
  <c r="FZ66" i="8"/>
  <c r="FZ65" i="8"/>
  <c r="GB64" i="8"/>
  <c r="FZ64" i="8"/>
  <c r="GB63" i="8"/>
  <c r="FZ63" i="8"/>
  <c r="GB62" i="8"/>
  <c r="FZ62" i="8"/>
  <c r="GB61" i="8"/>
  <c r="FZ61" i="8"/>
  <c r="GB50" i="8"/>
  <c r="FZ50" i="8"/>
  <c r="GB49" i="8"/>
  <c r="GB48" i="8"/>
  <c r="GB47" i="8"/>
  <c r="GB46" i="8"/>
  <c r="GB45" i="8"/>
  <c r="GB44" i="8"/>
  <c r="FZ41" i="8"/>
  <c r="GB40" i="8"/>
  <c r="FZ40" i="8"/>
  <c r="GB39" i="8"/>
  <c r="GB38" i="8"/>
  <c r="GB37" i="8"/>
  <c r="GB36" i="8"/>
  <c r="GB35" i="8"/>
  <c r="FZ31" i="8"/>
  <c r="GB30" i="8"/>
  <c r="FZ30" i="8"/>
  <c r="GB29" i="8"/>
  <c r="GA29" i="8"/>
  <c r="FZ29" i="8"/>
  <c r="GB28" i="8"/>
  <c r="GB27" i="8"/>
  <c r="GB26" i="8"/>
  <c r="GB25" i="8"/>
  <c r="GB24" i="8"/>
  <c r="FZ21" i="8"/>
  <c r="GB20" i="8"/>
  <c r="FZ20" i="8"/>
  <c r="GB19" i="8"/>
  <c r="GB18" i="8"/>
  <c r="GB17" i="8"/>
  <c r="GB16" i="8"/>
  <c r="GB15" i="8"/>
  <c r="FZ14" i="8"/>
  <c r="GB13" i="8"/>
  <c r="FZ13" i="8"/>
  <c r="GB12" i="8"/>
  <c r="FZ12" i="8"/>
  <c r="GB11" i="8"/>
  <c r="FZ11" i="8"/>
  <c r="GB10" i="8"/>
  <c r="FZ10" i="8"/>
  <c r="GB9" i="8"/>
  <c r="FZ9" i="8"/>
  <c r="GB8" i="8"/>
  <c r="FZ8" i="8"/>
  <c r="GB5" i="8"/>
  <c r="FZ5" i="8"/>
  <c r="GB4" i="8"/>
  <c r="FZ4" i="8"/>
  <c r="B71" i="8"/>
  <c r="B66" i="8"/>
  <c r="B31" i="8"/>
  <c r="GH264" i="8" l="1"/>
  <c r="GF264" i="8"/>
  <c r="GH263" i="8"/>
  <c r="GF263" i="8"/>
  <c r="GE262" i="8"/>
  <c r="GE261" i="8"/>
  <c r="GE260" i="8"/>
  <c r="GH259" i="8"/>
  <c r="GE259" i="8"/>
  <c r="GH258" i="8"/>
  <c r="GE258" i="8"/>
  <c r="GH257" i="8"/>
  <c r="GE257" i="8"/>
  <c r="GH256" i="8"/>
  <c r="GE256" i="8"/>
  <c r="GH255" i="8"/>
  <c r="GE255" i="8"/>
  <c r="GH254" i="8"/>
  <c r="GE254" i="8"/>
  <c r="GH253" i="8"/>
  <c r="GE253" i="8"/>
  <c r="GH252" i="8"/>
  <c r="GE252" i="8"/>
  <c r="GH251" i="8"/>
  <c r="GE251" i="8"/>
  <c r="GH250" i="8"/>
  <c r="GE250" i="8"/>
  <c r="GH249" i="8"/>
  <c r="GE249" i="8"/>
  <c r="GH248" i="8"/>
  <c r="GE248" i="8"/>
  <c r="GH247" i="8"/>
  <c r="GE247" i="8"/>
  <c r="GH246" i="8"/>
  <c r="GE246" i="8"/>
  <c r="GH245" i="8"/>
  <c r="GE245" i="8"/>
  <c r="GH244" i="8"/>
  <c r="GE244" i="8"/>
  <c r="GH243" i="8"/>
  <c r="GE243" i="8"/>
  <c r="GH242" i="8"/>
  <c r="GE242" i="8"/>
  <c r="GH241" i="8"/>
  <c r="GE241" i="8"/>
  <c r="GH240" i="8"/>
  <c r="GE240" i="8"/>
  <c r="GH239" i="8"/>
  <c r="GE239" i="8"/>
  <c r="GH238" i="8"/>
  <c r="GE238" i="8"/>
  <c r="GH237" i="8"/>
  <c r="GE237" i="8"/>
  <c r="GH236" i="8"/>
  <c r="GE236" i="8"/>
  <c r="GH235" i="8"/>
  <c r="GE235" i="8"/>
  <c r="GH234" i="8"/>
  <c r="GE234" i="8"/>
  <c r="GH233" i="8"/>
  <c r="GE233" i="8"/>
  <c r="GH232" i="8"/>
  <c r="GE232" i="8"/>
  <c r="GH231" i="8"/>
  <c r="GE231" i="8"/>
  <c r="GH230" i="8"/>
  <c r="GE230" i="8"/>
  <c r="GH229" i="8"/>
  <c r="GE229" i="8"/>
  <c r="GH228" i="8"/>
  <c r="GE228" i="8"/>
  <c r="GH227" i="8"/>
  <c r="GE227" i="8"/>
  <c r="GH226" i="8"/>
  <c r="GE226" i="8"/>
  <c r="GH225" i="8"/>
  <c r="GE225" i="8"/>
  <c r="GH224" i="8"/>
  <c r="GE224" i="8"/>
  <c r="GH211" i="8"/>
  <c r="GH191" i="8"/>
  <c r="GH182" i="8"/>
  <c r="GG153" i="8"/>
  <c r="GF153" i="8"/>
  <c r="GG152" i="8"/>
  <c r="GG151" i="8"/>
  <c r="GG150" i="8"/>
  <c r="GG149" i="8"/>
  <c r="GG148" i="8"/>
  <c r="GG147" i="8"/>
  <c r="GG146" i="8"/>
  <c r="GG145" i="8"/>
  <c r="GG144" i="8"/>
  <c r="GG143" i="8"/>
  <c r="GG142" i="8"/>
  <c r="GG141" i="8"/>
  <c r="GG140" i="8"/>
  <c r="GF140" i="8"/>
  <c r="GG139" i="8"/>
  <c r="GF139" i="8"/>
  <c r="GG138" i="8"/>
  <c r="GF138" i="8"/>
  <c r="GG137" i="8"/>
  <c r="GF137" i="8"/>
  <c r="GG136" i="8"/>
  <c r="GF136" i="8"/>
  <c r="GG135" i="8"/>
  <c r="GF135" i="8"/>
  <c r="GG134" i="8"/>
  <c r="GF134" i="8"/>
  <c r="GH133" i="8"/>
  <c r="GG133" i="8"/>
  <c r="GF133" i="8"/>
  <c r="GH132" i="8"/>
  <c r="GG132" i="8"/>
  <c r="GF132" i="8"/>
  <c r="GH130" i="8"/>
  <c r="GG130" i="8"/>
  <c r="GF130" i="8"/>
  <c r="GE130" i="8"/>
  <c r="GH129" i="8"/>
  <c r="GG129" i="8"/>
  <c r="GF129" i="8"/>
  <c r="GE129" i="8"/>
  <c r="GH128" i="8"/>
  <c r="GG128" i="8"/>
  <c r="GF128" i="8"/>
  <c r="GE128" i="8"/>
  <c r="GH127" i="8"/>
  <c r="GH126" i="8"/>
  <c r="GH125" i="8"/>
  <c r="GH124" i="8"/>
  <c r="GH123" i="8"/>
  <c r="GH122" i="8"/>
  <c r="GH121" i="8"/>
  <c r="GH120" i="8"/>
  <c r="GH119" i="8"/>
  <c r="GH118" i="8"/>
  <c r="GH117" i="8"/>
  <c r="GH116" i="8"/>
  <c r="GH115" i="8"/>
  <c r="GH114" i="8"/>
  <c r="GH113" i="8"/>
  <c r="GH112" i="8"/>
  <c r="GH111" i="8"/>
  <c r="GH110" i="8"/>
  <c r="GH109" i="8"/>
  <c r="GH108" i="8"/>
  <c r="GH107" i="8"/>
  <c r="GH106" i="8"/>
  <c r="GH105" i="8"/>
  <c r="GH104" i="8"/>
  <c r="GH103" i="8"/>
  <c r="GH102" i="8"/>
  <c r="GH101" i="8"/>
  <c r="GH100" i="8"/>
  <c r="GH99" i="8"/>
  <c r="GH98" i="8"/>
  <c r="GH97" i="8"/>
  <c r="GH96" i="8"/>
  <c r="GH95" i="8"/>
  <c r="GH94" i="8"/>
  <c r="GH93" i="8"/>
  <c r="GH92" i="8"/>
  <c r="GH91" i="8"/>
  <c r="GH90" i="8"/>
  <c r="GH89" i="8"/>
  <c r="GH88" i="8"/>
  <c r="GH87" i="8"/>
  <c r="GH86" i="8"/>
  <c r="GH85" i="8"/>
  <c r="GH84" i="8"/>
  <c r="GH1" i="8"/>
  <c r="GB264" i="8"/>
  <c r="FZ264" i="8"/>
  <c r="GB263" i="8"/>
  <c r="FZ263" i="8"/>
  <c r="FY262" i="8"/>
  <c r="FY261" i="8"/>
  <c r="FY260" i="8"/>
  <c r="GB259" i="8"/>
  <c r="FY259" i="8"/>
  <c r="GB258" i="8"/>
  <c r="FY258" i="8"/>
  <c r="GB257" i="8"/>
  <c r="FY257" i="8"/>
  <c r="GB256" i="8"/>
  <c r="FY256" i="8"/>
  <c r="GB255" i="8"/>
  <c r="FY255" i="8"/>
  <c r="GB254" i="8"/>
  <c r="FY254" i="8"/>
  <c r="GB253" i="8"/>
  <c r="FY253" i="8"/>
  <c r="GB252" i="8"/>
  <c r="FY252" i="8"/>
  <c r="GB251" i="8"/>
  <c r="FY251" i="8"/>
  <c r="GB250" i="8"/>
  <c r="FY250" i="8"/>
  <c r="GB249" i="8"/>
  <c r="FY249" i="8"/>
  <c r="GB248" i="8"/>
  <c r="FY248" i="8"/>
  <c r="GB247" i="8"/>
  <c r="FY247" i="8"/>
  <c r="GB246" i="8"/>
  <c r="FY246" i="8"/>
  <c r="GB245" i="8"/>
  <c r="FY245" i="8"/>
  <c r="GB244" i="8"/>
  <c r="FY244" i="8"/>
  <c r="GB243" i="8"/>
  <c r="FY243" i="8"/>
  <c r="GB242" i="8"/>
  <c r="FY242" i="8"/>
  <c r="GB241" i="8"/>
  <c r="FY241" i="8"/>
  <c r="GB240" i="8"/>
  <c r="FY240" i="8"/>
  <c r="GB239" i="8"/>
  <c r="FY239" i="8"/>
  <c r="GB238" i="8"/>
  <c r="FY238" i="8"/>
  <c r="GB237" i="8"/>
  <c r="FY237" i="8"/>
  <c r="GB236" i="8"/>
  <c r="FY236" i="8"/>
  <c r="GB235" i="8"/>
  <c r="FY235" i="8"/>
  <c r="GB234" i="8"/>
  <c r="FY234" i="8"/>
  <c r="GB233" i="8"/>
  <c r="FY233" i="8"/>
  <c r="GB232" i="8"/>
  <c r="FY232" i="8"/>
  <c r="GB231" i="8"/>
  <c r="FY231" i="8"/>
  <c r="GB230" i="8"/>
  <c r="FY230" i="8"/>
  <c r="GB229" i="8"/>
  <c r="FY229" i="8"/>
  <c r="GB228" i="8"/>
  <c r="FY228" i="8"/>
  <c r="GB227" i="8"/>
  <c r="FY227" i="8"/>
  <c r="GB226" i="8"/>
  <c r="FY226" i="8"/>
  <c r="GB225" i="8"/>
  <c r="FY225" i="8"/>
  <c r="GB224" i="8"/>
  <c r="FY224" i="8"/>
  <c r="GB211" i="8"/>
  <c r="GB191" i="8"/>
  <c r="GB182" i="8"/>
  <c r="GA153" i="8"/>
  <c r="FZ153" i="8"/>
  <c r="GA152" i="8"/>
  <c r="GA151" i="8"/>
  <c r="GA150" i="8"/>
  <c r="GA149" i="8"/>
  <c r="GA148" i="8"/>
  <c r="GA147" i="8"/>
  <c r="GA146" i="8"/>
  <c r="GA145" i="8"/>
  <c r="GA144" i="8"/>
  <c r="GA143" i="8"/>
  <c r="GA142" i="8"/>
  <c r="GA141" i="8"/>
  <c r="GA140" i="8"/>
  <c r="FZ140" i="8"/>
  <c r="GA139" i="8"/>
  <c r="FZ139" i="8"/>
  <c r="GA138" i="8"/>
  <c r="FZ138" i="8"/>
  <c r="GA137" i="8"/>
  <c r="FZ137" i="8"/>
  <c r="GA136" i="8"/>
  <c r="FZ136" i="8"/>
  <c r="GA135" i="8"/>
  <c r="FZ135" i="8"/>
  <c r="GA134" i="8"/>
  <c r="FZ134" i="8"/>
  <c r="GB133" i="8"/>
  <c r="GA133" i="8"/>
  <c r="FZ133" i="8"/>
  <c r="GB132" i="8"/>
  <c r="GA132" i="8"/>
  <c r="FZ132" i="8"/>
  <c r="GB130" i="8"/>
  <c r="GA130" i="8"/>
  <c r="FZ130" i="8"/>
  <c r="FY130" i="8"/>
  <c r="GB129" i="8"/>
  <c r="GA129" i="8"/>
  <c r="FZ129" i="8"/>
  <c r="FY129" i="8"/>
  <c r="GB128" i="8"/>
  <c r="GA128" i="8"/>
  <c r="FZ128" i="8"/>
  <c r="FY128" i="8"/>
  <c r="GB127" i="8"/>
  <c r="GB126" i="8"/>
  <c r="GB125" i="8"/>
  <c r="GB124" i="8"/>
  <c r="GB123" i="8"/>
  <c r="GB122" i="8"/>
  <c r="GB121" i="8"/>
  <c r="GB120" i="8"/>
  <c r="GB119" i="8"/>
  <c r="GB118" i="8"/>
  <c r="GB117" i="8"/>
  <c r="GB116" i="8"/>
  <c r="GB115" i="8"/>
  <c r="GB114" i="8"/>
  <c r="GB113" i="8"/>
  <c r="GB112" i="8"/>
  <c r="GB111" i="8"/>
  <c r="GB110" i="8"/>
  <c r="GB109" i="8"/>
  <c r="GB108" i="8"/>
  <c r="GB107" i="8"/>
  <c r="GB106" i="8"/>
  <c r="GB105" i="8"/>
  <c r="GB104" i="8"/>
  <c r="GB103" i="8"/>
  <c r="GB102" i="8"/>
  <c r="GB101" i="8"/>
  <c r="GB100" i="8"/>
  <c r="GB99" i="8"/>
  <c r="GB98" i="8"/>
  <c r="GB97" i="8"/>
  <c r="GB96" i="8"/>
  <c r="GB95" i="8"/>
  <c r="GB94" i="8"/>
  <c r="GB93" i="8"/>
  <c r="GB92" i="8"/>
  <c r="GB91" i="8"/>
  <c r="GB90" i="8"/>
  <c r="GB89" i="8"/>
  <c r="GB88" i="8"/>
  <c r="GB87" i="8"/>
  <c r="GB86" i="8"/>
  <c r="GB85" i="8"/>
  <c r="GB84" i="8"/>
  <c r="GB1" i="8"/>
  <c r="CE42" i="7"/>
  <c r="CD42" i="7"/>
  <c r="CC42" i="7"/>
  <c r="CB42" i="7"/>
  <c r="CA42" i="7"/>
  <c r="BZ42" i="7"/>
  <c r="BY42" i="7"/>
  <c r="BX42" i="7"/>
  <c r="BW42" i="7"/>
  <c r="BV42" i="7"/>
  <c r="CE31" i="7"/>
  <c r="CD31" i="7"/>
  <c r="CC31" i="7"/>
  <c r="CB31" i="7"/>
  <c r="CA31" i="7"/>
  <c r="BZ31" i="7"/>
  <c r="BY31" i="7"/>
  <c r="BX31" i="7"/>
  <c r="BW31" i="7"/>
  <c r="BV31" i="7"/>
  <c r="BU31" i="7"/>
  <c r="BZ30" i="7"/>
  <c r="BY30" i="7"/>
  <c r="BW30" i="7"/>
  <c r="BV30" i="7"/>
  <c r="BU29" i="7"/>
  <c r="CE12" i="7"/>
  <c r="CD12" i="7"/>
  <c r="CC12" i="7"/>
  <c r="CB12" i="7"/>
  <c r="CA12" i="7"/>
  <c r="BZ12" i="7"/>
  <c r="BY12" i="7"/>
  <c r="BX12" i="7"/>
  <c r="BW12" i="7"/>
  <c r="BV12" i="7"/>
  <c r="CE9" i="7"/>
  <c r="CD9" i="7"/>
  <c r="CC9" i="7"/>
  <c r="CB9" i="7"/>
  <c r="CA9" i="7"/>
  <c r="BZ9" i="7"/>
  <c r="BY9" i="7"/>
  <c r="BX9" i="7"/>
  <c r="BW9" i="7"/>
  <c r="BV9" i="7"/>
  <c r="CB8" i="7"/>
  <c r="BZ8" i="7"/>
  <c r="BY8" i="7"/>
  <c r="BW8" i="7"/>
  <c r="BH42" i="7"/>
  <c r="BG42" i="7"/>
  <c r="BF42" i="7"/>
  <c r="BE42" i="7"/>
  <c r="BD42" i="7"/>
  <c r="BC42" i="7"/>
  <c r="BB42" i="7"/>
  <c r="BA42" i="7"/>
  <c r="AZ42" i="7"/>
  <c r="AY42" i="7"/>
  <c r="BH31" i="7"/>
  <c r="BG31" i="7"/>
  <c r="BF31" i="7"/>
  <c r="BE31" i="7"/>
  <c r="BD31" i="7"/>
  <c r="BC31" i="7"/>
  <c r="BB31" i="7"/>
  <c r="BA31" i="7"/>
  <c r="AZ31" i="7"/>
  <c r="AY31" i="7"/>
  <c r="AX31" i="7"/>
  <c r="BC30" i="7"/>
  <c r="BB30" i="7"/>
  <c r="AZ30" i="7"/>
  <c r="AY30" i="7"/>
  <c r="AX29" i="7"/>
  <c r="BH12" i="7"/>
  <c r="BG12" i="7"/>
  <c r="BF12" i="7"/>
  <c r="BE12" i="7"/>
  <c r="BD12" i="7"/>
  <c r="BC12" i="7"/>
  <c r="BB12" i="7"/>
  <c r="BA12" i="7"/>
  <c r="AZ12" i="7"/>
  <c r="AY12" i="7"/>
  <c r="BH9" i="7"/>
  <c r="BG9" i="7"/>
  <c r="BF9" i="7"/>
  <c r="BE9" i="7"/>
  <c r="BD9" i="7"/>
  <c r="BC9" i="7"/>
  <c r="BB9" i="7"/>
  <c r="BA9" i="7"/>
  <c r="AZ9" i="7"/>
  <c r="AY9" i="7"/>
  <c r="BE8" i="7"/>
  <c r="BC8" i="7"/>
  <c r="BB8" i="7"/>
  <c r="AZ8" i="7"/>
  <c r="BZ7" i="1" l="1"/>
  <c r="BX7" i="6"/>
  <c r="E2" i="6" l="1"/>
  <c r="FV63" i="8"/>
  <c r="FT63" i="8"/>
  <c r="FV62" i="8"/>
  <c r="FT62" i="8"/>
  <c r="FV61" i="8"/>
  <c r="FT61" i="8"/>
  <c r="FT68" i="8"/>
  <c r="FT67" i="8"/>
  <c r="FT66" i="8"/>
  <c r="FV13" i="8"/>
  <c r="FV12" i="8"/>
  <c r="FV11" i="8"/>
  <c r="FV10" i="8"/>
  <c r="FV9" i="8"/>
  <c r="FV8" i="8"/>
  <c r="FV73" i="8"/>
  <c r="FV72" i="8"/>
  <c r="FV64" i="8"/>
  <c r="FT79" i="8"/>
  <c r="FT78" i="8"/>
  <c r="FT77" i="8"/>
  <c r="FT76" i="8"/>
  <c r="FT75" i="8"/>
  <c r="FT73" i="8"/>
  <c r="FT72" i="8"/>
  <c r="B65" i="8"/>
  <c r="FT65" i="8"/>
  <c r="B5" i="8"/>
  <c r="B14" i="8"/>
  <c r="FT14" i="8"/>
  <c r="FT50" i="8"/>
  <c r="FT64" i="8"/>
  <c r="AA31" i="7"/>
  <c r="FV50" i="8"/>
  <c r="B50" i="8"/>
  <c r="FV40" i="8"/>
  <c r="FT40" i="8"/>
  <c r="FT41" i="8"/>
  <c r="B40" i="8"/>
  <c r="FT31" i="8"/>
  <c r="B21" i="8"/>
  <c r="FT21" i="8"/>
  <c r="FT5" i="8"/>
  <c r="FT20" i="8"/>
  <c r="FV30" i="8"/>
  <c r="FT30" i="8"/>
  <c r="FV20" i="8"/>
  <c r="B30" i="8"/>
  <c r="B20" i="8"/>
  <c r="FV29" i="8"/>
  <c r="FU29" i="8"/>
  <c r="FT29" i="8"/>
  <c r="FV19" i="8"/>
  <c r="FV18" i="8"/>
  <c r="FT13" i="8"/>
  <c r="FT12" i="8"/>
  <c r="FT11" i="8"/>
  <c r="FT10" i="8"/>
  <c r="FT9" i="8"/>
  <c r="FT8" i="8"/>
  <c r="FT264" i="8"/>
  <c r="FT263" i="8"/>
  <c r="FV128" i="8"/>
  <c r="FU128" i="8"/>
  <c r="FT128" i="8"/>
  <c r="FS128" i="8"/>
  <c r="FW143" i="8"/>
  <c r="FW142" i="8"/>
  <c r="FW141" i="8"/>
  <c r="FW140" i="8"/>
  <c r="FW139" i="8"/>
  <c r="FW138" i="8"/>
  <c r="FW137" i="8"/>
  <c r="FW134" i="8"/>
  <c r="FW133" i="8"/>
  <c r="M20" i="6"/>
  <c r="M21" i="6"/>
  <c r="M22" i="6"/>
  <c r="M23" i="6"/>
  <c r="M24" i="6"/>
  <c r="M25" i="6"/>
  <c r="M26" i="6"/>
  <c r="M27" i="6"/>
  <c r="M28" i="6"/>
  <c r="M38" i="6"/>
  <c r="M39" i="6"/>
  <c r="M40" i="6"/>
  <c r="M41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61" i="6"/>
  <c r="M62" i="6"/>
  <c r="M63" i="6"/>
  <c r="M64" i="6"/>
  <c r="M65" i="6"/>
  <c r="M66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90" i="6"/>
  <c r="M91" i="6"/>
  <c r="M92" i="6"/>
  <c r="M93" i="6"/>
  <c r="M94" i="6"/>
  <c r="M95" i="6"/>
  <c r="M96" i="6"/>
  <c r="M97" i="6"/>
  <c r="M98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129" i="6"/>
  <c r="M130" i="6"/>
  <c r="M131" i="6"/>
  <c r="M132" i="6"/>
  <c r="M133" i="6"/>
  <c r="M134" i="6"/>
  <c r="M135" i="6"/>
  <c r="M136" i="6"/>
  <c r="M137" i="6"/>
  <c r="M138" i="6"/>
  <c r="M139" i="6"/>
  <c r="M140" i="6"/>
  <c r="Q11" i="6" l="1"/>
  <c r="Q20" i="6"/>
  <c r="Q21" i="6"/>
  <c r="Q22" i="6"/>
  <c r="Q23" i="6"/>
  <c r="Q24" i="6"/>
  <c r="Q25" i="6"/>
  <c r="Q26" i="6"/>
  <c r="Q27" i="6"/>
  <c r="Q28" i="6"/>
  <c r="Q38" i="6"/>
  <c r="Q39" i="6"/>
  <c r="Q40" i="6"/>
  <c r="Q41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61" i="6"/>
  <c r="Q62" i="6"/>
  <c r="Q63" i="6"/>
  <c r="Q64" i="6"/>
  <c r="Q65" i="6"/>
  <c r="Q66" i="6"/>
  <c r="Q70" i="6"/>
  <c r="Q71" i="6"/>
  <c r="Q72" i="6"/>
  <c r="Q73" i="6"/>
  <c r="Q74" i="6"/>
  <c r="Q75" i="6"/>
  <c r="Q76" i="6"/>
  <c r="Q77" i="6"/>
  <c r="Q78" i="6"/>
  <c r="Q79" i="6"/>
  <c r="Q80" i="6"/>
  <c r="Q81" i="6"/>
  <c r="Q82" i="6"/>
  <c r="Q83" i="6"/>
  <c r="Q84" i="6"/>
  <c r="Q85" i="6"/>
  <c r="Q86" i="6"/>
  <c r="Q90" i="6"/>
  <c r="Q91" i="6"/>
  <c r="Q92" i="6"/>
  <c r="Q93" i="6"/>
  <c r="Q94" i="6"/>
  <c r="Q95" i="6"/>
  <c r="Q96" i="6"/>
  <c r="Q97" i="6"/>
  <c r="Q98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61" i="6"/>
  <c r="R62" i="6"/>
  <c r="R63" i="6"/>
  <c r="R64" i="6"/>
  <c r="R65" i="6"/>
  <c r="R66" i="6"/>
  <c r="R67" i="6"/>
  <c r="R68" i="6"/>
  <c r="R69" i="6"/>
  <c r="R70" i="6"/>
  <c r="R71" i="6"/>
  <c r="R72" i="6"/>
  <c r="R73" i="6"/>
  <c r="R74" i="6"/>
  <c r="R75" i="6"/>
  <c r="R76" i="6"/>
  <c r="R77" i="6"/>
  <c r="R78" i="6"/>
  <c r="R79" i="6"/>
  <c r="R80" i="6"/>
  <c r="R81" i="6"/>
  <c r="R82" i="6"/>
  <c r="R83" i="6"/>
  <c r="R84" i="6"/>
  <c r="R85" i="6"/>
  <c r="R86" i="6"/>
  <c r="R87" i="6"/>
  <c r="R88" i="6"/>
  <c r="R89" i="6"/>
  <c r="R90" i="6"/>
  <c r="R91" i="6"/>
  <c r="R92" i="6"/>
  <c r="R93" i="6"/>
  <c r="R94" i="6"/>
  <c r="R95" i="6"/>
  <c r="R96" i="6"/>
  <c r="R97" i="6"/>
  <c r="R98" i="6"/>
  <c r="R99" i="6"/>
  <c r="R100" i="6"/>
  <c r="R101" i="6"/>
  <c r="R102" i="6"/>
  <c r="R103" i="6"/>
  <c r="R104" i="6"/>
  <c r="R105" i="6"/>
  <c r="R106" i="6"/>
  <c r="R107" i="6"/>
  <c r="R108" i="6"/>
  <c r="R109" i="6"/>
  <c r="R110" i="6"/>
  <c r="R111" i="6"/>
  <c r="R112" i="6"/>
  <c r="R113" i="6"/>
  <c r="R114" i="6"/>
  <c r="R115" i="6"/>
  <c r="R116" i="6"/>
  <c r="R117" i="6"/>
  <c r="R118" i="6"/>
  <c r="R119" i="6"/>
  <c r="R120" i="6"/>
  <c r="R121" i="6"/>
  <c r="R122" i="6"/>
  <c r="R123" i="6"/>
  <c r="R124" i="6"/>
  <c r="R125" i="6"/>
  <c r="R126" i="6"/>
  <c r="R127" i="6"/>
  <c r="R128" i="6"/>
  <c r="R129" i="6"/>
  <c r="R130" i="6"/>
  <c r="R131" i="6"/>
  <c r="R132" i="6"/>
  <c r="R133" i="6"/>
  <c r="R134" i="6"/>
  <c r="R135" i="6"/>
  <c r="R136" i="6"/>
  <c r="R137" i="6"/>
  <c r="R138" i="6"/>
  <c r="R139" i="6"/>
  <c r="R140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36" i="6"/>
  <c r="S37" i="6"/>
  <c r="S38" i="6"/>
  <c r="S39" i="6"/>
  <c r="S40" i="6"/>
  <c r="S41" i="6"/>
  <c r="S42" i="6"/>
  <c r="S43" i="6"/>
  <c r="S44" i="6"/>
  <c r="S45" i="6"/>
  <c r="S46" i="6"/>
  <c r="S47" i="6"/>
  <c r="S48" i="6"/>
  <c r="S49" i="6"/>
  <c r="S50" i="6"/>
  <c r="S51" i="6"/>
  <c r="S52" i="6"/>
  <c r="S53" i="6"/>
  <c r="S54" i="6"/>
  <c r="S55" i="6"/>
  <c r="S56" i="6"/>
  <c r="S57" i="6"/>
  <c r="S58" i="6"/>
  <c r="S59" i="6"/>
  <c r="S60" i="6"/>
  <c r="S61" i="6"/>
  <c r="S62" i="6"/>
  <c r="S63" i="6"/>
  <c r="S64" i="6"/>
  <c r="S65" i="6"/>
  <c r="S66" i="6"/>
  <c r="S67" i="6"/>
  <c r="S68" i="6"/>
  <c r="S69" i="6"/>
  <c r="S70" i="6"/>
  <c r="S71" i="6"/>
  <c r="S72" i="6"/>
  <c r="S73" i="6"/>
  <c r="S74" i="6"/>
  <c r="S75" i="6"/>
  <c r="S76" i="6"/>
  <c r="S77" i="6"/>
  <c r="S78" i="6"/>
  <c r="S79" i="6"/>
  <c r="S80" i="6"/>
  <c r="S81" i="6"/>
  <c r="S82" i="6"/>
  <c r="S83" i="6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S128" i="6"/>
  <c r="S129" i="6"/>
  <c r="S130" i="6"/>
  <c r="S131" i="6"/>
  <c r="S132" i="6"/>
  <c r="S133" i="6"/>
  <c r="S134" i="6"/>
  <c r="S135" i="6"/>
  <c r="S136" i="6"/>
  <c r="S137" i="6"/>
  <c r="S138" i="6"/>
  <c r="S139" i="6"/>
  <c r="S140" i="6"/>
  <c r="S10" i="6"/>
  <c r="S11" i="6"/>
  <c r="FV1" i="8"/>
  <c r="FV133" i="8"/>
  <c r="FV132" i="8"/>
  <c r="FV130" i="8"/>
  <c r="FV129" i="8"/>
  <c r="FV127" i="8"/>
  <c r="FV126" i="8"/>
  <c r="FV125" i="8"/>
  <c r="FV124" i="8"/>
  <c r="FV123" i="8"/>
  <c r="FV122" i="8"/>
  <c r="FV121" i="8"/>
  <c r="FV120" i="8"/>
  <c r="FV119" i="8"/>
  <c r="FV118" i="8"/>
  <c r="FV117" i="8"/>
  <c r="FV116" i="8"/>
  <c r="FV115" i="8"/>
  <c r="FV114" i="8"/>
  <c r="FV113" i="8"/>
  <c r="FV112" i="8"/>
  <c r="FV111" i="8"/>
  <c r="FV110" i="8"/>
  <c r="FV109" i="8"/>
  <c r="FV108" i="8"/>
  <c r="FV107" i="8"/>
  <c r="FV106" i="8"/>
  <c r="FV105" i="8"/>
  <c r="FV104" i="8"/>
  <c r="FV103" i="8"/>
  <c r="FV102" i="8"/>
  <c r="FV101" i="8"/>
  <c r="FV100" i="8"/>
  <c r="FV99" i="8"/>
  <c r="FV98" i="8"/>
  <c r="FV97" i="8"/>
  <c r="FV96" i="8"/>
  <c r="FV95" i="8"/>
  <c r="FV94" i="8"/>
  <c r="FV93" i="8"/>
  <c r="FV92" i="8"/>
  <c r="FV91" i="8"/>
  <c r="FV90" i="8"/>
  <c r="FV89" i="8"/>
  <c r="FV88" i="8"/>
  <c r="FV87" i="8"/>
  <c r="FV86" i="8"/>
  <c r="FV85" i="8"/>
  <c r="FV84" i="8"/>
  <c r="FV83" i="8"/>
  <c r="FV82" i="8"/>
  <c r="FV81" i="8"/>
  <c r="FV49" i="8"/>
  <c r="FV48" i="8"/>
  <c r="FV47" i="8"/>
  <c r="FV46" i="8"/>
  <c r="FV45" i="8"/>
  <c r="FV44" i="8"/>
  <c r="FV39" i="8"/>
  <c r="FV38" i="8"/>
  <c r="FV37" i="8"/>
  <c r="FV36" i="8"/>
  <c r="FV35" i="8"/>
  <c r="FV28" i="8"/>
  <c r="FV27" i="8"/>
  <c r="FV26" i="8"/>
  <c r="FV25" i="8"/>
  <c r="FV24" i="8"/>
  <c r="FV17" i="8"/>
  <c r="FV16" i="8"/>
  <c r="FV15" i="8"/>
  <c r="FV5" i="8"/>
  <c r="FV4" i="8"/>
  <c r="AB42" i="7"/>
  <c r="M11" i="6"/>
  <c r="L6" i="6"/>
  <c r="L8" i="6"/>
  <c r="S6" i="6"/>
  <c r="R6" i="6" s="1"/>
  <c r="S7" i="6"/>
  <c r="R7" i="6" s="1"/>
  <c r="Q7" i="6" s="1"/>
  <c r="S8" i="6"/>
  <c r="R8" i="6" s="1"/>
  <c r="X8" i="6"/>
  <c r="Y8" i="6"/>
  <c r="Z8" i="6"/>
  <c r="BB8" i="6"/>
  <c r="BC8" i="6"/>
  <c r="BD8" i="6"/>
  <c r="BE8" i="6"/>
  <c r="BF8" i="6"/>
  <c r="BG8" i="6"/>
  <c r="BH8" i="6"/>
  <c r="BI8" i="6"/>
  <c r="BL8" i="6"/>
  <c r="BM8" i="6"/>
  <c r="BN8" i="6"/>
  <c r="BO8" i="6"/>
  <c r="BP8" i="6"/>
  <c r="BQ8" i="6"/>
  <c r="BR8" i="6"/>
  <c r="BS8" i="6"/>
  <c r="BT8" i="6"/>
  <c r="BU8" i="6"/>
  <c r="S9" i="6"/>
  <c r="R9" i="6" s="1"/>
  <c r="R10" i="6"/>
  <c r="S12" i="6"/>
  <c r="AA12" i="6"/>
  <c r="AA13" i="6"/>
  <c r="AA14" i="6"/>
  <c r="Z14" i="6" s="1"/>
  <c r="AA15" i="6"/>
  <c r="Z15" i="6" s="1"/>
  <c r="AA16" i="6"/>
  <c r="Y16" i="6" s="1"/>
  <c r="X17" i="6"/>
  <c r="AA17" i="6"/>
  <c r="AC17" i="6" s="1"/>
  <c r="AO17" i="6"/>
  <c r="AA18" i="6"/>
  <c r="Z18" i="6" s="1"/>
  <c r="AA19" i="6"/>
  <c r="Y19" i="6" s="1"/>
  <c r="AA20" i="6"/>
  <c r="AA21" i="6"/>
  <c r="X21" i="6" s="1"/>
  <c r="AA22" i="6"/>
  <c r="AC22" i="6" s="1"/>
  <c r="AA23" i="6"/>
  <c r="AC23" i="6" s="1"/>
  <c r="X24" i="6"/>
  <c r="AA24" i="6"/>
  <c r="Y24" i="6" s="1"/>
  <c r="AA25" i="6"/>
  <c r="X25" i="6" s="1"/>
  <c r="AA26" i="6"/>
  <c r="AO26" i="6" s="1"/>
  <c r="AA27" i="6"/>
  <c r="AC27" i="6" s="1"/>
  <c r="AA28" i="6"/>
  <c r="AL28" i="6" s="1"/>
  <c r="AC28" i="6"/>
  <c r="X29" i="6"/>
  <c r="AA29" i="6"/>
  <c r="Z29" i="6" s="1"/>
  <c r="AA69" i="6"/>
  <c r="X69" i="6" s="1"/>
  <c r="AA89" i="6"/>
  <c r="Z89" i="6" s="1"/>
  <c r="S141" i="6"/>
  <c r="BL141" i="6"/>
  <c r="AA145" i="6"/>
  <c r="CC167" i="6"/>
  <c r="CC166" i="6"/>
  <c r="CC165" i="6"/>
  <c r="CC164" i="6"/>
  <c r="CC163" i="6"/>
  <c r="CC162" i="6"/>
  <c r="CC161" i="6"/>
  <c r="CC160" i="6"/>
  <c r="CC159" i="6"/>
  <c r="FV211" i="8"/>
  <c r="FV191" i="8"/>
  <c r="FV182" i="8"/>
  <c r="I4" i="8"/>
  <c r="A5" i="7"/>
  <c r="A4" i="7"/>
  <c r="FV264" i="8"/>
  <c r="G264" i="8"/>
  <c r="CC158" i="6" s="1"/>
  <c r="FV263" i="8"/>
  <c r="G263" i="8"/>
  <c r="G262" i="8"/>
  <c r="CC157" i="6" s="1"/>
  <c r="G261" i="8"/>
  <c r="CC156" i="6" s="1"/>
  <c r="G260" i="8"/>
  <c r="CC155" i="6" s="1"/>
  <c r="G259" i="8"/>
  <c r="CC154" i="6" s="1"/>
  <c r="G258" i="8"/>
  <c r="CC153" i="6" s="1"/>
  <c r="G257" i="8"/>
  <c r="CC152" i="6" s="1"/>
  <c r="G256" i="8"/>
  <c r="CC151" i="6" s="1"/>
  <c r="G255" i="8"/>
  <c r="CC150" i="6" s="1"/>
  <c r="G254" i="8"/>
  <c r="CC149" i="6" s="1"/>
  <c r="G253" i="8"/>
  <c r="G252" i="8"/>
  <c r="G251" i="8"/>
  <c r="G250" i="8"/>
  <c r="G249" i="8"/>
  <c r="G248" i="8"/>
  <c r="G247" i="8"/>
  <c r="G246" i="8"/>
  <c r="G245" i="8"/>
  <c r="G244" i="8"/>
  <c r="G243" i="8"/>
  <c r="G242" i="8"/>
  <c r="G241" i="8"/>
  <c r="G240" i="8"/>
  <c r="G239" i="8"/>
  <c r="G238" i="8"/>
  <c r="G237" i="8"/>
  <c r="G236" i="8"/>
  <c r="G235" i="8"/>
  <c r="G234" i="8"/>
  <c r="G233" i="8"/>
  <c r="G232" i="8"/>
  <c r="G231" i="8"/>
  <c r="G230" i="8"/>
  <c r="G229" i="8"/>
  <c r="G228" i="8"/>
  <c r="G227" i="8"/>
  <c r="G226" i="8"/>
  <c r="G225" i="8"/>
  <c r="G224" i="8"/>
  <c r="G223" i="8"/>
  <c r="G222" i="8"/>
  <c r="G221" i="8"/>
  <c r="G220" i="8"/>
  <c r="G219" i="8"/>
  <c r="G218" i="8"/>
  <c r="G217" i="8"/>
  <c r="G216" i="8"/>
  <c r="G215" i="8"/>
  <c r="G214" i="8"/>
  <c r="G213" i="8"/>
  <c r="G212" i="8"/>
  <c r="G211" i="8"/>
  <c r="G210" i="8"/>
  <c r="G209" i="8"/>
  <c r="G208" i="8"/>
  <c r="G207" i="8"/>
  <c r="G206" i="8"/>
  <c r="G205" i="8"/>
  <c r="G204" i="8"/>
  <c r="G203" i="8"/>
  <c r="G202" i="8"/>
  <c r="G201" i="8"/>
  <c r="G200" i="8"/>
  <c r="G199" i="8"/>
  <c r="G198" i="8"/>
  <c r="G197" i="8"/>
  <c r="G196" i="8"/>
  <c r="G195" i="8"/>
  <c r="G194" i="8"/>
  <c r="G193" i="8"/>
  <c r="G192" i="8"/>
  <c r="G191" i="8"/>
  <c r="G190" i="8"/>
  <c r="G189" i="8"/>
  <c r="G188" i="8"/>
  <c r="G187" i="8"/>
  <c r="G186" i="8"/>
  <c r="G185" i="8"/>
  <c r="G184" i="8"/>
  <c r="G183" i="8"/>
  <c r="G182" i="8"/>
  <c r="G181" i="8"/>
  <c r="G180" i="8"/>
  <c r="G179" i="8"/>
  <c r="G178" i="8"/>
  <c r="G177" i="8"/>
  <c r="G176" i="8"/>
  <c r="G175" i="8"/>
  <c r="G174" i="8"/>
  <c r="G173" i="8"/>
  <c r="G172" i="8"/>
  <c r="G171" i="8"/>
  <c r="G170" i="8"/>
  <c r="G169" i="8"/>
  <c r="G168" i="8"/>
  <c r="G167" i="8"/>
  <c r="FU153" i="8"/>
  <c r="FU152" i="8"/>
  <c r="FU151" i="8"/>
  <c r="FU150" i="8"/>
  <c r="FU149" i="8"/>
  <c r="FU148" i="8"/>
  <c r="FU147" i="8"/>
  <c r="FU146" i="8"/>
  <c r="FU145" i="8"/>
  <c r="FU144" i="8"/>
  <c r="FU143" i="8"/>
  <c r="FU142" i="8"/>
  <c r="FU141" i="8"/>
  <c r="FU140" i="8"/>
  <c r="FU139" i="8"/>
  <c r="FU138" i="8"/>
  <c r="FU137" i="8"/>
  <c r="FU136" i="8"/>
  <c r="FU135" i="8"/>
  <c r="FU134" i="8"/>
  <c r="FU133" i="8"/>
  <c r="FU132" i="8"/>
  <c r="FT132" i="8"/>
  <c r="FU130" i="8"/>
  <c r="FT130" i="8"/>
  <c r="FS130" i="8"/>
  <c r="FU129" i="8"/>
  <c r="FT129" i="8"/>
  <c r="FS129" i="8"/>
  <c r="FT4" i="8"/>
  <c r="AK42" i="7"/>
  <c r="AJ42" i="7"/>
  <c r="AI42" i="7"/>
  <c r="AH42" i="7"/>
  <c r="AG42" i="7"/>
  <c r="AF42" i="7"/>
  <c r="AE42" i="7"/>
  <c r="AD42" i="7"/>
  <c r="AC42" i="7"/>
  <c r="AK31" i="7"/>
  <c r="AJ31" i="7"/>
  <c r="AI31" i="7"/>
  <c r="AH31" i="7"/>
  <c r="AG31" i="7"/>
  <c r="AF31" i="7"/>
  <c r="AE31" i="7"/>
  <c r="AD31" i="7"/>
  <c r="AC31" i="7"/>
  <c r="AB31" i="7"/>
  <c r="AF30" i="7"/>
  <c r="AE30" i="7"/>
  <c r="AC30" i="7"/>
  <c r="AB30" i="7"/>
  <c r="AA29" i="7"/>
  <c r="AK12" i="7"/>
  <c r="AJ12" i="7"/>
  <c r="AI12" i="7"/>
  <c r="AH12" i="7"/>
  <c r="AG12" i="7"/>
  <c r="AF12" i="7"/>
  <c r="AE12" i="7"/>
  <c r="AD12" i="7"/>
  <c r="AC12" i="7"/>
  <c r="AB12" i="7"/>
  <c r="AK9" i="7"/>
  <c r="AJ9" i="7"/>
  <c r="AI9" i="7"/>
  <c r="AH9" i="7"/>
  <c r="AG9" i="7"/>
  <c r="AF9" i="7"/>
  <c r="AE9" i="7"/>
  <c r="AD9" i="7"/>
  <c r="AC9" i="7"/>
  <c r="AB9" i="7"/>
  <c r="AH8" i="7"/>
  <c r="AF8" i="7"/>
  <c r="AE8" i="7"/>
  <c r="AC8" i="7"/>
  <c r="E98" i="6"/>
  <c r="E97" i="6"/>
  <c r="E96" i="6"/>
  <c r="E95" i="6"/>
  <c r="E94" i="6"/>
  <c r="E93" i="6"/>
  <c r="E92" i="6"/>
  <c r="E90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6" i="6"/>
  <c r="E65" i="6"/>
  <c r="E64" i="6"/>
  <c r="E63" i="6"/>
  <c r="E62" i="6"/>
  <c r="E61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1" i="6"/>
  <c r="E40" i="6"/>
  <c r="E39" i="6"/>
  <c r="E38" i="6"/>
  <c r="E37" i="6"/>
  <c r="E36" i="6"/>
  <c r="E35" i="6"/>
  <c r="E34" i="6"/>
  <c r="E33" i="6"/>
  <c r="E32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1" i="6"/>
  <c r="E10" i="6"/>
  <c r="BW1" i="6"/>
  <c r="Z25" i="6" l="1"/>
  <c r="Y17" i="6"/>
  <c r="AP26" i="6"/>
  <c r="AI26" i="6" s="1"/>
  <c r="AP17" i="6"/>
  <c r="AF17" i="6" s="1"/>
  <c r="AL17" i="6"/>
  <c r="AK17" i="6"/>
  <c r="AP14" i="6"/>
  <c r="AG14" i="6" s="1"/>
  <c r="AP27" i="6"/>
  <c r="AM27" i="6" s="1"/>
  <c r="X19" i="6"/>
  <c r="Z23" i="6"/>
  <c r="Z69" i="6"/>
  <c r="AO28" i="6"/>
  <c r="Z17" i="6"/>
  <c r="Y15" i="6"/>
  <c r="AL19" i="6"/>
  <c r="AK23" i="6"/>
  <c r="AL27" i="6"/>
  <c r="Y23" i="6"/>
  <c r="Y14" i="6"/>
  <c r="AP23" i="6"/>
  <c r="AI23" i="6" s="1"/>
  <c r="AP29" i="6"/>
  <c r="AI29" i="6" s="1"/>
  <c r="Z27" i="6"/>
  <c r="AK24" i="6"/>
  <c r="AO23" i="6"/>
  <c r="AL23" i="6"/>
  <c r="AK27" i="6"/>
  <c r="Y27" i="6"/>
  <c r="AK19" i="6"/>
  <c r="AP18" i="6"/>
  <c r="AE18" i="6" s="1"/>
  <c r="AP16" i="6"/>
  <c r="AN16" i="6" s="1"/>
  <c r="AO14" i="6"/>
  <c r="Z13" i="6"/>
  <c r="X27" i="6"/>
  <c r="AC19" i="6"/>
  <c r="AO18" i="6"/>
  <c r="AO15" i="6"/>
  <c r="AK14" i="6"/>
  <c r="AO24" i="6"/>
  <c r="AC18" i="6"/>
  <c r="AK29" i="6"/>
  <c r="AO27" i="6"/>
  <c r="AC24" i="6"/>
  <c r="AL21" i="6"/>
  <c r="AL18" i="6"/>
  <c r="Y18" i="6"/>
  <c r="X15" i="6"/>
  <c r="AC14" i="6"/>
  <c r="AP13" i="6"/>
  <c r="AH13" i="6" s="1"/>
  <c r="AK18" i="6"/>
  <c r="X18" i="6"/>
  <c r="AO19" i="6"/>
  <c r="X16" i="6"/>
  <c r="Y89" i="6"/>
  <c r="X89" i="6"/>
  <c r="Y69" i="6"/>
  <c r="Z28" i="6"/>
  <c r="AP28" i="6"/>
  <c r="AN28" i="6" s="1"/>
  <c r="X28" i="6"/>
  <c r="Y29" i="6"/>
  <c r="AO29" i="6"/>
  <c r="AC29" i="6"/>
  <c r="AL29" i="6"/>
  <c r="AK28" i="6"/>
  <c r="Y28" i="6"/>
  <c r="AC26" i="6"/>
  <c r="AK26" i="6"/>
  <c r="X26" i="6"/>
  <c r="Z26" i="6"/>
  <c r="AM26" i="6"/>
  <c r="Y26" i="6"/>
  <c r="AL26" i="6"/>
  <c r="AL24" i="6"/>
  <c r="Z24" i="6"/>
  <c r="AP24" i="6"/>
  <c r="AD24" i="6" s="1"/>
  <c r="Y21" i="6"/>
  <c r="AO21" i="6"/>
  <c r="Z21" i="6"/>
  <c r="AP21" i="6"/>
  <c r="AH21" i="6" s="1"/>
  <c r="AC21" i="6"/>
  <c r="AK21" i="6"/>
  <c r="AL20" i="6"/>
  <c r="AP25" i="6"/>
  <c r="AG25" i="6" s="1"/>
  <c r="AP22" i="6"/>
  <c r="AE22" i="6" s="1"/>
  <c r="AC25" i="6"/>
  <c r="AK25" i="6"/>
  <c r="AL25" i="6"/>
  <c r="Y25" i="6"/>
  <c r="AO25" i="6"/>
  <c r="X22" i="6"/>
  <c r="Y22" i="6"/>
  <c r="AO22" i="6"/>
  <c r="AL22" i="6"/>
  <c r="Z22" i="6"/>
  <c r="AK22" i="6"/>
  <c r="X20" i="6"/>
  <c r="Y20" i="6"/>
  <c r="AO20" i="6"/>
  <c r="Z20" i="6"/>
  <c r="AK20" i="6"/>
  <c r="AC20" i="6"/>
  <c r="AP20" i="6"/>
  <c r="AM20" i="6" s="1"/>
  <c r="X23" i="6"/>
  <c r="AC13" i="6"/>
  <c r="AK13" i="6"/>
  <c r="AL13" i="6"/>
  <c r="X13" i="6"/>
  <c r="Y13" i="6"/>
  <c r="AO13" i="6"/>
  <c r="X12" i="6"/>
  <c r="Y12" i="6"/>
  <c r="Z12" i="6"/>
  <c r="AL16" i="6"/>
  <c r="X14" i="6"/>
  <c r="AP19" i="6"/>
  <c r="AH19" i="6" s="1"/>
  <c r="Z19" i="6"/>
  <c r="AK16" i="6"/>
  <c r="AC16" i="6"/>
  <c r="AL15" i="6"/>
  <c r="AK15" i="6"/>
  <c r="AC15" i="6"/>
  <c r="AL14" i="6"/>
  <c r="Z16" i="6"/>
  <c r="AO16" i="6"/>
  <c r="AP15" i="6"/>
  <c r="AB15" i="6" s="1"/>
  <c r="FV246" i="8"/>
  <c r="A2" i="7"/>
  <c r="FV242" i="8"/>
  <c r="FV250" i="8"/>
  <c r="FV231" i="8"/>
  <c r="I5" i="8"/>
  <c r="FV236" i="8"/>
  <c r="J4" i="8"/>
  <c r="AE17" i="6" l="1"/>
  <c r="A1" i="7"/>
  <c r="G125" i="7" s="1"/>
  <c r="A1" i="8"/>
  <c r="AG16" i="6"/>
  <c r="AD14" i="6"/>
  <c r="AE14" i="6"/>
  <c r="AF13" i="6"/>
  <c r="AM14" i="6"/>
  <c r="AN14" i="6"/>
  <c r="AF14" i="6"/>
  <c r="AB14" i="6"/>
  <c r="AI14" i="6"/>
  <c r="AH14" i="6"/>
  <c r="AB16" i="6"/>
  <c r="AN26" i="6"/>
  <c r="AG26" i="6"/>
  <c r="AF26" i="6"/>
  <c r="AE26" i="6"/>
  <c r="AB13" i="6"/>
  <c r="AH26" i="6"/>
  <c r="AB26" i="6"/>
  <c r="AD26" i="6"/>
  <c r="AN29" i="6"/>
  <c r="AE29" i="6"/>
  <c r="AE23" i="6"/>
  <c r="AF29" i="6"/>
  <c r="AG29" i="6"/>
  <c r="AD29" i="6"/>
  <c r="AH29" i="6"/>
  <c r="AN17" i="6"/>
  <c r="AI17" i="6"/>
  <c r="AG17" i="6"/>
  <c r="AJ17" i="6" s="1"/>
  <c r="AH17" i="6"/>
  <c r="AB17" i="6"/>
  <c r="AF23" i="6"/>
  <c r="AB29" i="6"/>
  <c r="AH23" i="6"/>
  <c r="AM29" i="6"/>
  <c r="FV258" i="8"/>
  <c r="AG27" i="6"/>
  <c r="AD27" i="6"/>
  <c r="AD18" i="6"/>
  <c r="AN18" i="6"/>
  <c r="AE28" i="6"/>
  <c r="AM17" i="6"/>
  <c r="AD17" i="6"/>
  <c r="AN23" i="6"/>
  <c r="AB23" i="6"/>
  <c r="AG23" i="6"/>
  <c r="AN27" i="6"/>
  <c r="AF27" i="6"/>
  <c r="AH27" i="6"/>
  <c r="FV256" i="8"/>
  <c r="AD20" i="6"/>
  <c r="AD23" i="6"/>
  <c r="AF22" i="6"/>
  <c r="AB27" i="6"/>
  <c r="AE27" i="6"/>
  <c r="FV234" i="8"/>
  <c r="AB22" i="6"/>
  <c r="AI27" i="6"/>
  <c r="AE16" i="6"/>
  <c r="AM23" i="6"/>
  <c r="AH22" i="6"/>
  <c r="AH16" i="6"/>
  <c r="AH18" i="6"/>
  <c r="AG21" i="6"/>
  <c r="AD16" i="6"/>
  <c r="AM28" i="6"/>
  <c r="AI20" i="6"/>
  <c r="AB18" i="6"/>
  <c r="AG28" i="6"/>
  <c r="FV251" i="8"/>
  <c r="AE15" i="6"/>
  <c r="AF20" i="6"/>
  <c r="AE20" i="6"/>
  <c r="AB20" i="6"/>
  <c r="AI13" i="6"/>
  <c r="AD15" i="6"/>
  <c r="AG13" i="6"/>
  <c r="AD13" i="6"/>
  <c r="AI18" i="6"/>
  <c r="AM18" i="6"/>
  <c r="AF18" i="6"/>
  <c r="AM24" i="6"/>
  <c r="AN13" i="6"/>
  <c r="AH20" i="6"/>
  <c r="AG22" i="6"/>
  <c r="AJ22" i="6" s="1"/>
  <c r="AJ26" i="6"/>
  <c r="AM13" i="6"/>
  <c r="AG20" i="6"/>
  <c r="AG18" i="6"/>
  <c r="AH15" i="6"/>
  <c r="AE13" i="6"/>
  <c r="AH25" i="6"/>
  <c r="AI16" i="6"/>
  <c r="AF16" i="6"/>
  <c r="AM16" i="6"/>
  <c r="AG19" i="6"/>
  <c r="AE24" i="6"/>
  <c r="AD28" i="6"/>
  <c r="AF28" i="6"/>
  <c r="AI28" i="6"/>
  <c r="AI15" i="6"/>
  <c r="AF15" i="6"/>
  <c r="AG15" i="6"/>
  <c r="AN15" i="6"/>
  <c r="AI22" i="6"/>
  <c r="AM22" i="6"/>
  <c r="AD22" i="6"/>
  <c r="AH28" i="6"/>
  <c r="AD19" i="6"/>
  <c r="AI19" i="6"/>
  <c r="AB19" i="6"/>
  <c r="AN19" i="6"/>
  <c r="AM19" i="6"/>
  <c r="AE19" i="6"/>
  <c r="AF19" i="6"/>
  <c r="AN25" i="6"/>
  <c r="AI25" i="6"/>
  <c r="AM25" i="6"/>
  <c r="AE25" i="6"/>
  <c r="AF25" i="6"/>
  <c r="AB24" i="6"/>
  <c r="AF24" i="6"/>
  <c r="AG24" i="6"/>
  <c r="AI24" i="6"/>
  <c r="AN24" i="6"/>
  <c r="AB25" i="6"/>
  <c r="AM15" i="6"/>
  <c r="AN20" i="6"/>
  <c r="AN22" i="6"/>
  <c r="AD25" i="6"/>
  <c r="AB21" i="6"/>
  <c r="AN21" i="6"/>
  <c r="AD21" i="6"/>
  <c r="AE21" i="6"/>
  <c r="AF21" i="6"/>
  <c r="AI21" i="6"/>
  <c r="AM21" i="6"/>
  <c r="AH24" i="6"/>
  <c r="AB28" i="6"/>
  <c r="FV257" i="8"/>
  <c r="FV232" i="8"/>
  <c r="FV259" i="8"/>
  <c r="FV240" i="8"/>
  <c r="FV233" i="8"/>
  <c r="FV248" i="8"/>
  <c r="FV245" i="8"/>
  <c r="FV243" i="8"/>
  <c r="FV253" i="8"/>
  <c r="FV237" i="8"/>
  <c r="FV254" i="8"/>
  <c r="FV249" i="8"/>
  <c r="FV247" i="8"/>
  <c r="FV255" i="8"/>
  <c r="FV241" i="8"/>
  <c r="FV224" i="8"/>
  <c r="FV227" i="8"/>
  <c r="FV238" i="8"/>
  <c r="FV230" i="8"/>
  <c r="FV239" i="8"/>
  <c r="FV229" i="8"/>
  <c r="FV228" i="8"/>
  <c r="FV226" i="8"/>
  <c r="FV252" i="8"/>
  <c r="FV244" i="8"/>
  <c r="FV225" i="8"/>
  <c r="FS246" i="8"/>
  <c r="FS239" i="8"/>
  <c r="FS238" i="8"/>
  <c r="FS260" i="8"/>
  <c r="FS251" i="8"/>
  <c r="FS261" i="8"/>
  <c r="FS249" i="8"/>
  <c r="FS259" i="8"/>
  <c r="FS224" i="8"/>
  <c r="FS245" i="8"/>
  <c r="FS248" i="8"/>
  <c r="FS258" i="8"/>
  <c r="FS232" i="8"/>
  <c r="FS252" i="8"/>
  <c r="FS236" i="8"/>
  <c r="FS262" i="8"/>
  <c r="FS237" i="8"/>
  <c r="FT136" i="8"/>
  <c r="FS247" i="8"/>
  <c r="FS257" i="8"/>
  <c r="FS241" i="8"/>
  <c r="FS231" i="8"/>
  <c r="FS225" i="8"/>
  <c r="FS255" i="8"/>
  <c r="FS233" i="8"/>
  <c r="FS256" i="8"/>
  <c r="FS244" i="8"/>
  <c r="FS254" i="8"/>
  <c r="FS227" i="8"/>
  <c r="FS228" i="8"/>
  <c r="FS250" i="8"/>
  <c r="FS253" i="8"/>
  <c r="FS230" i="8"/>
  <c r="FS240" i="8"/>
  <c r="FS243" i="8"/>
  <c r="FS226" i="8"/>
  <c r="FS229" i="8"/>
  <c r="FS242" i="8"/>
  <c r="FS234" i="8"/>
  <c r="K4" i="8"/>
  <c r="L4" i="8" s="1"/>
  <c r="J5" i="8"/>
  <c r="G128" i="7" l="1"/>
  <c r="S138" i="7"/>
  <c r="M123" i="7"/>
  <c r="C122" i="7"/>
  <c r="AA122" i="6" s="1"/>
  <c r="Z122" i="6" s="1"/>
  <c r="P128" i="7"/>
  <c r="O110" i="7"/>
  <c r="R133" i="7"/>
  <c r="D171" i="7"/>
  <c r="G132" i="7"/>
  <c r="X132" i="7"/>
  <c r="I113" i="7"/>
  <c r="F107" i="7"/>
  <c r="F131" i="7"/>
  <c r="V106" i="7"/>
  <c r="L135" i="7"/>
  <c r="U127" i="7"/>
  <c r="D30" i="7"/>
  <c r="C30" i="6" s="1"/>
  <c r="Q131" i="7"/>
  <c r="S121" i="7"/>
  <c r="P119" i="7"/>
  <c r="J121" i="7"/>
  <c r="P124" i="7"/>
  <c r="E112" i="7"/>
  <c r="K138" i="7"/>
  <c r="E135" i="7"/>
  <c r="E127" i="7"/>
  <c r="L120" i="7"/>
  <c r="D119" i="7"/>
  <c r="C117" i="7"/>
  <c r="AA117" i="6" s="1"/>
  <c r="AL117" i="6" s="1"/>
  <c r="K135" i="7"/>
  <c r="I118" i="7"/>
  <c r="U123" i="7"/>
  <c r="O120" i="7"/>
  <c r="V135" i="7"/>
  <c r="W140" i="7"/>
  <c r="R132" i="7"/>
  <c r="K140" i="7"/>
  <c r="X121" i="7"/>
  <c r="S134" i="7"/>
  <c r="U111" i="7"/>
  <c r="O134" i="7"/>
  <c r="O124" i="7"/>
  <c r="U125" i="7"/>
  <c r="K122" i="7"/>
  <c r="Q137" i="7"/>
  <c r="I137" i="7"/>
  <c r="D152" i="7"/>
  <c r="BX6" i="6" s="1"/>
  <c r="G120" i="7"/>
  <c r="E123" i="7"/>
  <c r="S122" i="7"/>
  <c r="D146" i="7"/>
  <c r="Q125" i="7"/>
  <c r="Q111" i="7"/>
  <c r="P114" i="7"/>
  <c r="G119" i="7"/>
  <c r="K117" i="7"/>
  <c r="F111" i="7"/>
  <c r="D145" i="7"/>
  <c r="D154" i="7"/>
  <c r="R131" i="7"/>
  <c r="N119" i="7"/>
  <c r="I111" i="7"/>
  <c r="F114" i="7"/>
  <c r="Q136" i="7"/>
  <c r="M122" i="7"/>
  <c r="D130" i="7"/>
  <c r="D144" i="7"/>
  <c r="X137" i="7"/>
  <c r="M139" i="7"/>
  <c r="U131" i="7"/>
  <c r="U135" i="7"/>
  <c r="W138" i="7"/>
  <c r="I136" i="7"/>
  <c r="N139" i="7"/>
  <c r="X138" i="7"/>
  <c r="D125" i="7"/>
  <c r="D138" i="7"/>
  <c r="W131" i="7"/>
  <c r="K132" i="7"/>
  <c r="Q128" i="7"/>
  <c r="I107" i="7"/>
  <c r="O130" i="7"/>
  <c r="D147" i="7"/>
  <c r="K134" i="7"/>
  <c r="D132" i="7"/>
  <c r="X122" i="7"/>
  <c r="N132" i="7"/>
  <c r="E132" i="7"/>
  <c r="S133" i="7"/>
  <c r="G112" i="7"/>
  <c r="E133" i="7"/>
  <c r="L109" i="7"/>
  <c r="H124" i="7"/>
  <c r="D168" i="7"/>
  <c r="M135" i="7"/>
  <c r="C138" i="7"/>
  <c r="AA138" i="6" s="1"/>
  <c r="Y138" i="6" s="1"/>
  <c r="S114" i="7"/>
  <c r="M127" i="7"/>
  <c r="J118" i="7"/>
  <c r="W127" i="7"/>
  <c r="G116" i="7"/>
  <c r="R107" i="7"/>
  <c r="P121" i="7"/>
  <c r="F127" i="7"/>
  <c r="M132" i="7"/>
  <c r="S113" i="7"/>
  <c r="K137" i="7"/>
  <c r="S132" i="7"/>
  <c r="I116" i="7"/>
  <c r="W136" i="7"/>
  <c r="O136" i="7"/>
  <c r="O132" i="7"/>
  <c r="W128" i="7"/>
  <c r="M131" i="7"/>
  <c r="I133" i="7"/>
  <c r="S140" i="7"/>
  <c r="S128" i="7"/>
  <c r="I117" i="7"/>
  <c r="Q119" i="7"/>
  <c r="U119" i="7"/>
  <c r="G129" i="7"/>
  <c r="M119" i="7"/>
  <c r="T128" i="7"/>
  <c r="J138" i="7"/>
  <c r="L130" i="7"/>
  <c r="Q121" i="7"/>
  <c r="R140" i="7"/>
  <c r="S108" i="7"/>
  <c r="T129" i="7"/>
  <c r="H110" i="7"/>
  <c r="U134" i="7"/>
  <c r="T130" i="7"/>
  <c r="M137" i="7"/>
  <c r="O121" i="7"/>
  <c r="J123" i="7"/>
  <c r="H111" i="7"/>
  <c r="U132" i="7"/>
  <c r="O123" i="7"/>
  <c r="H139" i="7"/>
  <c r="J134" i="7"/>
  <c r="G137" i="7"/>
  <c r="C134" i="7"/>
  <c r="AA134" i="6" s="1"/>
  <c r="X134" i="6" s="1"/>
  <c r="Q133" i="7"/>
  <c r="Q129" i="7"/>
  <c r="G136" i="7"/>
  <c r="O128" i="7"/>
  <c r="R136" i="7"/>
  <c r="L125" i="7"/>
  <c r="L139" i="7"/>
  <c r="M138" i="7"/>
  <c r="W116" i="7"/>
  <c r="H119" i="7"/>
  <c r="O116" i="7"/>
  <c r="M125" i="7"/>
  <c r="N138" i="7"/>
  <c r="D127" i="7"/>
  <c r="S118" i="7"/>
  <c r="J133" i="7"/>
  <c r="V139" i="7"/>
  <c r="F123" i="7"/>
  <c r="N124" i="7"/>
  <c r="N131" i="7"/>
  <c r="L127" i="7"/>
  <c r="U130" i="7"/>
  <c r="W114" i="7"/>
  <c r="H133" i="7"/>
  <c r="V136" i="7"/>
  <c r="H116" i="7"/>
  <c r="K125" i="7"/>
  <c r="J112" i="7"/>
  <c r="X130" i="7"/>
  <c r="N123" i="7"/>
  <c r="E131" i="7"/>
  <c r="S130" i="7"/>
  <c r="S126" i="7"/>
  <c r="K130" i="7"/>
  <c r="G124" i="7"/>
  <c r="K133" i="7"/>
  <c r="E122" i="7"/>
  <c r="D153" i="7"/>
  <c r="X134" i="7"/>
  <c r="C114" i="7"/>
  <c r="AA114" i="6" s="1"/>
  <c r="AO114" i="6" s="1"/>
  <c r="W137" i="7"/>
  <c r="Q113" i="7"/>
  <c r="F122" i="7"/>
  <c r="C135" i="7"/>
  <c r="AA135" i="6" s="1"/>
  <c r="Z135" i="6" s="1"/>
  <c r="S123" i="7"/>
  <c r="U115" i="7"/>
  <c r="X110" i="7"/>
  <c r="U122" i="7"/>
  <c r="M116" i="7"/>
  <c r="G121" i="7"/>
  <c r="U124" i="7"/>
  <c r="T120" i="7"/>
  <c r="C137" i="7"/>
  <c r="AA137" i="6" s="1"/>
  <c r="Z137" i="6" s="1"/>
  <c r="P111" i="7"/>
  <c r="W129" i="7"/>
  <c r="G138" i="7"/>
  <c r="U109" i="7"/>
  <c r="X126" i="7"/>
  <c r="O135" i="7"/>
  <c r="X136" i="7"/>
  <c r="G139" i="7"/>
  <c r="J137" i="7"/>
  <c r="I123" i="7"/>
  <c r="E128" i="7"/>
  <c r="N127" i="7"/>
  <c r="D131" i="7"/>
  <c r="S127" i="7"/>
  <c r="W133" i="7"/>
  <c r="T136" i="7"/>
  <c r="I125" i="7"/>
  <c r="D163" i="7"/>
  <c r="D6" i="6" s="1"/>
  <c r="Q6" i="6" s="1"/>
  <c r="O140" i="7"/>
  <c r="W132" i="7"/>
  <c r="U139" i="7"/>
  <c r="Q117" i="7"/>
  <c r="R126" i="7"/>
  <c r="F109" i="7"/>
  <c r="C140" i="7"/>
  <c r="AA140" i="6" s="1"/>
  <c r="Y140" i="6" s="1"/>
  <c r="J128" i="7"/>
  <c r="T140" i="7"/>
  <c r="H131" i="7"/>
  <c r="R138" i="7"/>
  <c r="E119" i="7"/>
  <c r="K128" i="7"/>
  <c r="E117" i="7"/>
  <c r="E140" i="7"/>
  <c r="L138" i="7"/>
  <c r="H135" i="7"/>
  <c r="N140" i="7"/>
  <c r="R135" i="7"/>
  <c r="W120" i="7"/>
  <c r="U138" i="7"/>
  <c r="R123" i="7"/>
  <c r="R120" i="7"/>
  <c r="Q116" i="7"/>
  <c r="U114" i="7"/>
  <c r="V115" i="7"/>
  <c r="J109" i="7"/>
  <c r="R122" i="7"/>
  <c r="F138" i="7"/>
  <c r="L116" i="7"/>
  <c r="O131" i="7"/>
  <c r="X129" i="7"/>
  <c r="M124" i="7"/>
  <c r="W122" i="7"/>
  <c r="I132" i="7"/>
  <c r="I130" i="7"/>
  <c r="H113" i="7"/>
  <c r="P130" i="7"/>
  <c r="C121" i="7"/>
  <c r="AA121" i="6" s="1"/>
  <c r="Y121" i="6" s="1"/>
  <c r="S117" i="7"/>
  <c r="T125" i="7"/>
  <c r="J124" i="7"/>
  <c r="F133" i="7"/>
  <c r="D155" i="7"/>
  <c r="T139" i="7"/>
  <c r="K123" i="7"/>
  <c r="T118" i="7"/>
  <c r="K114" i="7"/>
  <c r="P129" i="7"/>
  <c r="C125" i="7"/>
  <c r="AA125" i="6" s="1"/>
  <c r="AC125" i="6" s="1"/>
  <c r="D162" i="7"/>
  <c r="V125" i="7"/>
  <c r="H121" i="7"/>
  <c r="U140" i="7"/>
  <c r="D166" i="7"/>
  <c r="M140" i="7"/>
  <c r="D150" i="7"/>
  <c r="L4" i="6" s="1"/>
  <c r="T113" i="7"/>
  <c r="W112" i="7"/>
  <c r="D151" i="7"/>
  <c r="W134" i="7"/>
  <c r="M129" i="7"/>
  <c r="H125" i="7"/>
  <c r="R137" i="7"/>
  <c r="V137" i="7"/>
  <c r="D129" i="7"/>
  <c r="Q139" i="7"/>
  <c r="G114" i="7"/>
  <c r="I135" i="7"/>
  <c r="W117" i="7"/>
  <c r="Q107" i="7"/>
  <c r="J127" i="7"/>
  <c r="N117" i="7"/>
  <c r="U137" i="7"/>
  <c r="H130" i="7"/>
  <c r="N111" i="7"/>
  <c r="L108" i="7"/>
  <c r="W124" i="7"/>
  <c r="V129" i="7"/>
  <c r="L114" i="7"/>
  <c r="L124" i="7"/>
  <c r="E109" i="7"/>
  <c r="L129" i="7"/>
  <c r="D148" i="7"/>
  <c r="L2" i="6" s="1"/>
  <c r="L36" i="6" s="1"/>
  <c r="R134" i="7"/>
  <c r="N128" i="7"/>
  <c r="L134" i="7"/>
  <c r="H127" i="7"/>
  <c r="R117" i="7"/>
  <c r="U116" i="7"/>
  <c r="E113" i="7"/>
  <c r="G140" i="7"/>
  <c r="D161" i="7"/>
  <c r="D120" i="7"/>
  <c r="L115" i="7"/>
  <c r="D170" i="7"/>
  <c r="I126" i="7"/>
  <c r="R121" i="7"/>
  <c r="D139" i="7"/>
  <c r="O122" i="7"/>
  <c r="K126" i="7"/>
  <c r="L140" i="7"/>
  <c r="C126" i="7"/>
  <c r="AA126" i="6" s="1"/>
  <c r="AC126" i="6" s="1"/>
  <c r="D140" i="7"/>
  <c r="D137" i="7"/>
  <c r="P110" i="7"/>
  <c r="V140" i="7"/>
  <c r="O127" i="7"/>
  <c r="P131" i="7"/>
  <c r="F126" i="7"/>
  <c r="P118" i="7"/>
  <c r="I121" i="7"/>
  <c r="V127" i="7"/>
  <c r="S125" i="7"/>
  <c r="C136" i="7"/>
  <c r="AA136" i="6" s="1"/>
  <c r="Z136" i="6" s="1"/>
  <c r="D165" i="7"/>
  <c r="X131" i="7"/>
  <c r="D149" i="7"/>
  <c r="L3" i="6" s="1"/>
  <c r="I138" i="7"/>
  <c r="C124" i="7"/>
  <c r="AA124" i="6" s="1"/>
  <c r="AC124" i="6" s="1"/>
  <c r="T108" i="7"/>
  <c r="M134" i="7"/>
  <c r="I120" i="7"/>
  <c r="P108" i="7"/>
  <c r="W139" i="7"/>
  <c r="D167" i="7"/>
  <c r="J120" i="7"/>
  <c r="F129" i="7"/>
  <c r="T117" i="7"/>
  <c r="P133" i="7"/>
  <c r="H137" i="7"/>
  <c r="O126" i="7"/>
  <c r="S124" i="7"/>
  <c r="V121" i="7"/>
  <c r="R125" i="7"/>
  <c r="M130" i="7"/>
  <c r="J114" i="7"/>
  <c r="W119" i="7"/>
  <c r="E115" i="7"/>
  <c r="X116" i="7"/>
  <c r="X135" i="7"/>
  <c r="F136" i="7"/>
  <c r="F134" i="7"/>
  <c r="R113" i="7"/>
  <c r="V138" i="7"/>
  <c r="C131" i="7"/>
  <c r="AA131" i="6" s="1"/>
  <c r="AP131" i="6" s="1"/>
  <c r="AE131" i="6" s="1"/>
  <c r="D124" i="7"/>
  <c r="O118" i="7"/>
  <c r="E114" i="7"/>
  <c r="J111" i="7"/>
  <c r="T110" i="7"/>
  <c r="D158" i="7"/>
  <c r="R130" i="7"/>
  <c r="R118" i="7"/>
  <c r="J132" i="7"/>
  <c r="L117" i="7"/>
  <c r="S112" i="7"/>
  <c r="R139" i="7"/>
  <c r="C115" i="7"/>
  <c r="AA115" i="6" s="1"/>
  <c r="Y115" i="6" s="1"/>
  <c r="X114" i="7"/>
  <c r="U112" i="7"/>
  <c r="M126" i="7"/>
  <c r="H126" i="7"/>
  <c r="V117" i="7"/>
  <c r="H138" i="7"/>
  <c r="E137" i="7"/>
  <c r="E124" i="7"/>
  <c r="G134" i="7"/>
  <c r="J130" i="7"/>
  <c r="H118" i="7"/>
  <c r="D169" i="7"/>
  <c r="P126" i="7"/>
  <c r="N114" i="7"/>
  <c r="T134" i="7"/>
  <c r="V130" i="7"/>
  <c r="G126" i="7"/>
  <c r="U120" i="7"/>
  <c r="S137" i="7"/>
  <c r="D112" i="7"/>
  <c r="O113" i="7"/>
  <c r="T135" i="7"/>
  <c r="N107" i="7"/>
  <c r="X128" i="7"/>
  <c r="P140" i="7"/>
  <c r="Q127" i="7"/>
  <c r="D121" i="7"/>
  <c r="J122" i="7"/>
  <c r="H115" i="7"/>
  <c r="P125" i="7"/>
  <c r="D143" i="7"/>
  <c r="F118" i="7"/>
  <c r="H136" i="7"/>
  <c r="V112" i="7"/>
  <c r="J107" i="7"/>
  <c r="R127" i="7"/>
  <c r="T137" i="7"/>
  <c r="F139" i="7"/>
  <c r="P116" i="7"/>
  <c r="V128" i="7"/>
  <c r="V116" i="7"/>
  <c r="N116" i="7"/>
  <c r="D108" i="7"/>
  <c r="V133" i="7"/>
  <c r="V107" i="7"/>
  <c r="F130" i="7"/>
  <c r="S119" i="7"/>
  <c r="L14" i="6"/>
  <c r="AC117" i="6"/>
  <c r="AJ29" i="6"/>
  <c r="AJ25" i="6"/>
  <c r="AP122" i="6"/>
  <c r="AG122" i="6" s="1"/>
  <c r="F116" i="7"/>
  <c r="W121" i="7"/>
  <c r="T119" i="7"/>
  <c r="N137" i="7"/>
  <c r="N106" i="7"/>
  <c r="O114" i="7"/>
  <c r="L122" i="7"/>
  <c r="F128" i="7"/>
  <c r="F140" i="7"/>
  <c r="V109" i="7"/>
  <c r="M117" i="7"/>
  <c r="J125" i="7"/>
  <c r="F124" i="7"/>
  <c r="C127" i="7"/>
  <c r="AA127" i="6" s="1"/>
  <c r="Z127" i="6" s="1"/>
  <c r="V134" i="7"/>
  <c r="D159" i="7"/>
  <c r="C118" i="7"/>
  <c r="AA118" i="6" s="1"/>
  <c r="X118" i="6" s="1"/>
  <c r="X112" i="7"/>
  <c r="X119" i="7"/>
  <c r="T127" i="7"/>
  <c r="O133" i="7"/>
  <c r="L131" i="7"/>
  <c r="P139" i="7"/>
  <c r="O129" i="7"/>
  <c r="N129" i="7"/>
  <c r="O112" i="7"/>
  <c r="V120" i="7"/>
  <c r="S139" i="7"/>
  <c r="X118" i="7"/>
  <c r="N136" i="7"/>
  <c r="U136" i="7"/>
  <c r="I129" i="7"/>
  <c r="N110" i="7"/>
  <c r="E121" i="7"/>
  <c r="H132" i="7"/>
  <c r="D136" i="7"/>
  <c r="I140" i="7"/>
  <c r="Q123" i="7"/>
  <c r="D116" i="7"/>
  <c r="F119" i="7"/>
  <c r="I127" i="7"/>
  <c r="W123" i="7"/>
  <c r="K119" i="7"/>
  <c r="S120" i="7"/>
  <c r="F120" i="7"/>
  <c r="X113" i="7"/>
  <c r="M112" i="7"/>
  <c r="P134" i="7"/>
  <c r="Q126" i="7"/>
  <c r="I128" i="7"/>
  <c r="E136" i="7"/>
  <c r="T109" i="7"/>
  <c r="J140" i="7"/>
  <c r="F113" i="7"/>
  <c r="X139" i="7"/>
  <c r="N134" i="7"/>
  <c r="K108" i="7"/>
  <c r="S115" i="7"/>
  <c r="N121" i="7"/>
  <c r="Q124" i="7"/>
  <c r="L137" i="7"/>
  <c r="W110" i="7"/>
  <c r="K118" i="7"/>
  <c r="K113" i="7"/>
  <c r="K120" i="7"/>
  <c r="H128" i="7"/>
  <c r="X133" i="7"/>
  <c r="T133" i="7"/>
  <c r="Q140" i="7"/>
  <c r="J113" i="7"/>
  <c r="F121" i="7"/>
  <c r="W126" i="7"/>
  <c r="T124" i="7"/>
  <c r="C130" i="7"/>
  <c r="AA130" i="6" s="1"/>
  <c r="AO130" i="6" s="1"/>
  <c r="R116" i="7"/>
  <c r="V122" i="7"/>
  <c r="X127" i="7"/>
  <c r="R128" i="7"/>
  <c r="E126" i="7"/>
  <c r="L110" i="7"/>
  <c r="Q118" i="7"/>
  <c r="V126" i="7"/>
  <c r="J135" i="7"/>
  <c r="C132" i="7"/>
  <c r="AA132" i="6" s="1"/>
  <c r="Z132" i="6" s="1"/>
  <c r="G130" i="7"/>
  <c r="O125" i="7"/>
  <c r="C119" i="7"/>
  <c r="AA119" i="6" s="1"/>
  <c r="Z119" i="6" s="1"/>
  <c r="K131" i="7"/>
  <c r="Q135" i="7"/>
  <c r="P138" i="7"/>
  <c r="H123" i="7"/>
  <c r="Q115" i="7"/>
  <c r="L132" i="7"/>
  <c r="Q132" i="7"/>
  <c r="D142" i="7"/>
  <c r="C6" i="6" s="1"/>
  <c r="N113" i="7"/>
  <c r="S129" i="7"/>
  <c r="U129" i="7"/>
  <c r="I131" i="7"/>
  <c r="C120" i="7"/>
  <c r="AA120" i="6" s="1"/>
  <c r="AP120" i="6" s="1"/>
  <c r="AG120" i="6" s="1"/>
  <c r="X124" i="7"/>
  <c r="T132" i="7"/>
  <c r="T138" i="7"/>
  <c r="L136" i="7"/>
  <c r="D110" i="7"/>
  <c r="V132" i="7"/>
  <c r="G131" i="7"/>
  <c r="I139" i="7"/>
  <c r="L112" i="7"/>
  <c r="G118" i="7"/>
  <c r="K139" i="7"/>
  <c r="E134" i="7"/>
  <c r="C108" i="7"/>
  <c r="AA108" i="6" s="1"/>
  <c r="AO108" i="6" s="1"/>
  <c r="P137" i="7"/>
  <c r="N109" i="7"/>
  <c r="D117" i="7"/>
  <c r="V124" i="7"/>
  <c r="Q130" i="7"/>
  <c r="T123" i="7"/>
  <c r="P136" i="7"/>
  <c r="G110" i="7"/>
  <c r="U117" i="7"/>
  <c r="P123" i="7"/>
  <c r="M121" i="7"/>
  <c r="M115" i="7"/>
  <c r="N112" i="7"/>
  <c r="O119" i="7"/>
  <c r="M120" i="7"/>
  <c r="K115" i="7"/>
  <c r="L119" i="7"/>
  <c r="D141" i="7"/>
  <c r="C112" i="7"/>
  <c r="AA112" i="6" s="1"/>
  <c r="AL112" i="6" s="1"/>
  <c r="I122" i="7"/>
  <c r="D122" i="7"/>
  <c r="M109" i="7"/>
  <c r="K124" i="7"/>
  <c r="R111" i="7"/>
  <c r="G135" i="7"/>
  <c r="D128" i="7"/>
  <c r="N126" i="7"/>
  <c r="I134" i="7"/>
  <c r="V110" i="7"/>
  <c r="R109" i="7"/>
  <c r="S135" i="7"/>
  <c r="X125" i="7"/>
  <c r="D126" i="7"/>
  <c r="T115" i="7"/>
  <c r="D123" i="7"/>
  <c r="Q138" i="7"/>
  <c r="E139" i="7"/>
  <c r="E129" i="7"/>
  <c r="M136" i="7"/>
  <c r="K129" i="7"/>
  <c r="D157" i="7"/>
  <c r="U126" i="7"/>
  <c r="J119" i="7"/>
  <c r="T114" i="7"/>
  <c r="D156" i="7"/>
  <c r="F137" i="7"/>
  <c r="U133" i="7"/>
  <c r="N130" i="7"/>
  <c r="G127" i="7"/>
  <c r="V123" i="7"/>
  <c r="N120" i="7"/>
  <c r="G117" i="7"/>
  <c r="V113" i="7"/>
  <c r="P112" i="7"/>
  <c r="Q106" i="7"/>
  <c r="X103" i="7"/>
  <c r="D101" i="7"/>
  <c r="D98" i="7"/>
  <c r="C98" i="6" s="1"/>
  <c r="P109" i="7"/>
  <c r="M105" i="7"/>
  <c r="U102" i="7"/>
  <c r="U99" i="7"/>
  <c r="U113" i="7"/>
  <c r="D107" i="7"/>
  <c r="J104" i="7"/>
  <c r="J101" i="7"/>
  <c r="J98" i="7"/>
  <c r="R108" i="7"/>
  <c r="K105" i="7"/>
  <c r="K102" i="7"/>
  <c r="K99" i="7"/>
  <c r="M96" i="7"/>
  <c r="C110" i="7"/>
  <c r="AA110" i="6" s="1"/>
  <c r="R105" i="7"/>
  <c r="R102" i="7"/>
  <c r="R99" i="7"/>
  <c r="T96" i="7"/>
  <c r="V93" i="7"/>
  <c r="H91" i="7"/>
  <c r="D88" i="7"/>
  <c r="C88" i="6" s="1"/>
  <c r="G85" i="7"/>
  <c r="I82" i="7"/>
  <c r="H109" i="7"/>
  <c r="I105" i="7"/>
  <c r="I102" i="7"/>
  <c r="I99" i="7"/>
  <c r="K96" i="7"/>
  <c r="M93" i="7"/>
  <c r="U90" i="7"/>
  <c r="R87" i="7"/>
  <c r="T84" i="7"/>
  <c r="V81" i="7"/>
  <c r="Q114" i="7"/>
  <c r="K107" i="7"/>
  <c r="F104" i="7"/>
  <c r="F101" i="7"/>
  <c r="N98" i="7"/>
  <c r="P95" i="7"/>
  <c r="R92" i="7"/>
  <c r="X89" i="7"/>
  <c r="O86" i="7"/>
  <c r="E116" i="7"/>
  <c r="U107" i="7"/>
  <c r="M104" i="7"/>
  <c r="M101" i="7"/>
  <c r="U98" i="7"/>
  <c r="W95" i="7"/>
  <c r="C93" i="7"/>
  <c r="AA93" i="6" s="1"/>
  <c r="C90" i="7"/>
  <c r="AA90" i="6" s="1"/>
  <c r="H87" i="7"/>
  <c r="J84" i="7"/>
  <c r="F95" i="7"/>
  <c r="P88" i="7"/>
  <c r="O82" i="7"/>
  <c r="F79" i="7"/>
  <c r="H76" i="7"/>
  <c r="J73" i="7"/>
  <c r="D70" i="7"/>
  <c r="C70" i="6" s="1"/>
  <c r="W92" i="7"/>
  <c r="M86" i="7"/>
  <c r="O81" i="7"/>
  <c r="K78" i="7"/>
  <c r="D164" i="7"/>
  <c r="C129" i="7"/>
  <c r="AA129" i="6" s="1"/>
  <c r="X123" i="7"/>
  <c r="K136" i="7"/>
  <c r="L126" i="7"/>
  <c r="W118" i="7"/>
  <c r="W113" i="7"/>
  <c r="X140" i="7"/>
  <c r="S136" i="7"/>
  <c r="L133" i="7"/>
  <c r="E130" i="7"/>
  <c r="T126" i="7"/>
  <c r="L123" i="7"/>
  <c r="E120" i="7"/>
  <c r="T116" i="7"/>
  <c r="M113" i="7"/>
  <c r="K111" i="7"/>
  <c r="H106" i="7"/>
  <c r="P103" i="7"/>
  <c r="R100" i="7"/>
  <c r="R97" i="7"/>
  <c r="V108" i="7"/>
  <c r="E105" i="7"/>
  <c r="M102" i="7"/>
  <c r="M99" i="7"/>
  <c r="F112" i="7"/>
  <c r="X106" i="7"/>
  <c r="V103" i="7"/>
  <c r="X100" i="7"/>
  <c r="O117" i="7"/>
  <c r="F108" i="7"/>
  <c r="C105" i="7"/>
  <c r="AA105" i="6" s="1"/>
  <c r="C102" i="7"/>
  <c r="AA102" i="6" s="1"/>
  <c r="C99" i="7"/>
  <c r="AA99" i="6" s="1"/>
  <c r="E96" i="7"/>
  <c r="I109" i="7"/>
  <c r="J105" i="7"/>
  <c r="J102" i="7"/>
  <c r="J99" i="7"/>
  <c r="L96" i="7"/>
  <c r="N93" i="7"/>
  <c r="V90" i="7"/>
  <c r="S87" i="7"/>
  <c r="U84" i="7"/>
  <c r="W81" i="7"/>
  <c r="O108" i="7"/>
  <c r="W104" i="7"/>
  <c r="W101" i="7"/>
  <c r="W98" i="7"/>
  <c r="C96" i="7"/>
  <c r="AA96" i="6" s="1"/>
  <c r="E93" i="7"/>
  <c r="M90" i="7"/>
  <c r="J87" i="7"/>
  <c r="L84" i="7"/>
  <c r="N81" i="7"/>
  <c r="C113" i="7"/>
  <c r="AA113" i="6" s="1"/>
  <c r="S106" i="7"/>
  <c r="R103" i="7"/>
  <c r="T100" i="7"/>
  <c r="F98" i="7"/>
  <c r="H95" i="7"/>
  <c r="J92" i="7"/>
  <c r="P89" i="7"/>
  <c r="G86" i="7"/>
  <c r="M114" i="7"/>
  <c r="H107" i="7"/>
  <c r="E104" i="7"/>
  <c r="E101" i="7"/>
  <c r="M98" i="7"/>
  <c r="O95" i="7"/>
  <c r="Q92" i="7"/>
  <c r="W89" i="7"/>
  <c r="V86" i="7"/>
  <c r="X83" i="7"/>
  <c r="L94" i="7"/>
  <c r="L87" i="7"/>
  <c r="D82" i="7"/>
  <c r="C82" i="6" s="1"/>
  <c r="T78" i="7"/>
  <c r="V75" i="7"/>
  <c r="V72" i="7"/>
  <c r="S69" i="7"/>
  <c r="G92" i="7"/>
  <c r="S85" i="7"/>
  <c r="E81" i="7"/>
  <c r="C78" i="7"/>
  <c r="AA78" i="6" s="1"/>
  <c r="D134" i="7"/>
  <c r="G123" i="7"/>
  <c r="Q120" i="7"/>
  <c r="F135" i="7"/>
  <c r="F125" i="7"/>
  <c r="N118" i="7"/>
  <c r="R112" i="7"/>
  <c r="H140" i="7"/>
  <c r="J136" i="7"/>
  <c r="C133" i="7"/>
  <c r="AA133" i="6" s="1"/>
  <c r="R129" i="7"/>
  <c r="J126" i="7"/>
  <c r="C123" i="7"/>
  <c r="AA123" i="6" s="1"/>
  <c r="R119" i="7"/>
  <c r="K116" i="7"/>
  <c r="D113" i="7"/>
  <c r="K110" i="7"/>
  <c r="V105" i="7"/>
  <c r="H103" i="7"/>
  <c r="J100" i="7"/>
  <c r="L118" i="7"/>
  <c r="I108" i="7"/>
  <c r="S104" i="7"/>
  <c r="E102" i="7"/>
  <c r="E99" i="7"/>
  <c r="D111" i="7"/>
  <c r="O106" i="7"/>
  <c r="N103" i="7"/>
  <c r="P100" i="7"/>
  <c r="I115" i="7"/>
  <c r="O107" i="7"/>
  <c r="Q104" i="7"/>
  <c r="Q101" i="7"/>
  <c r="Q98" i="7"/>
  <c r="S95" i="7"/>
  <c r="Q108" i="7"/>
  <c r="X104" i="7"/>
  <c r="X101" i="7"/>
  <c r="X98" i="7"/>
  <c r="D96" i="7"/>
  <c r="C96" i="6" s="1"/>
  <c r="FS220" i="8" s="1"/>
  <c r="F93" i="7"/>
  <c r="N90" i="7"/>
  <c r="K87" i="7"/>
  <c r="M84" i="7"/>
  <c r="S116" i="7"/>
  <c r="X107" i="7"/>
  <c r="O104" i="7"/>
  <c r="O101" i="7"/>
  <c r="O98" i="7"/>
  <c r="Q95" i="7"/>
  <c r="S92" i="7"/>
  <c r="E90" i="7"/>
  <c r="X86" i="7"/>
  <c r="D84" i="7"/>
  <c r="C84" i="6" s="1"/>
  <c r="F81" i="7"/>
  <c r="O111" i="7"/>
  <c r="J106" i="7"/>
  <c r="J103" i="7"/>
  <c r="L100" i="7"/>
  <c r="T97" i="7"/>
  <c r="V94" i="7"/>
  <c r="V91" i="7"/>
  <c r="H89" i="7"/>
  <c r="U85" i="7"/>
  <c r="T112" i="7"/>
  <c r="R106" i="7"/>
  <c r="Q103" i="7"/>
  <c r="S100" i="7"/>
  <c r="E98" i="7"/>
  <c r="G95" i="7"/>
  <c r="I92" i="7"/>
  <c r="O89" i="7"/>
  <c r="N86" i="7"/>
  <c r="P83" i="7"/>
  <c r="R93" i="7"/>
  <c r="R86" i="7"/>
  <c r="P81" i="7"/>
  <c r="L78" i="7"/>
  <c r="G133" i="7"/>
  <c r="T122" i="7"/>
  <c r="H120" i="7"/>
  <c r="M133" i="7"/>
  <c r="Q122" i="7"/>
  <c r="E118" i="7"/>
  <c r="I112" i="7"/>
  <c r="O139" i="7"/>
  <c r="W135" i="7"/>
  <c r="P132" i="7"/>
  <c r="H129" i="7"/>
  <c r="W125" i="7"/>
  <c r="P122" i="7"/>
  <c r="I119" i="7"/>
  <c r="X115" i="7"/>
  <c r="Q112" i="7"/>
  <c r="Q109" i="7"/>
  <c r="N105" i="7"/>
  <c r="V102" i="7"/>
  <c r="V99" i="7"/>
  <c r="R115" i="7"/>
  <c r="S107" i="7"/>
  <c r="K104" i="7"/>
  <c r="S101" i="7"/>
  <c r="S98" i="7"/>
  <c r="I110" i="7"/>
  <c r="F106" i="7"/>
  <c r="F103" i="7"/>
  <c r="H100" i="7"/>
  <c r="P113" i="7"/>
  <c r="C107" i="7"/>
  <c r="AA107" i="6" s="1"/>
  <c r="I104" i="7"/>
  <c r="I101" i="7"/>
  <c r="I98" i="7"/>
  <c r="F117" i="7"/>
  <c r="E108" i="7"/>
  <c r="P104" i="7"/>
  <c r="P101" i="7"/>
  <c r="P98" i="7"/>
  <c r="R95" i="7"/>
  <c r="T92" i="7"/>
  <c r="F90" i="7"/>
  <c r="C87" i="7"/>
  <c r="AA87" i="6" s="1"/>
  <c r="E84" i="7"/>
  <c r="V114" i="7"/>
  <c r="L107" i="7"/>
  <c r="G104" i="7"/>
  <c r="G101" i="7"/>
  <c r="G98" i="7"/>
  <c r="I95" i="7"/>
  <c r="K92" i="7"/>
  <c r="Q89" i="7"/>
  <c r="P86" i="7"/>
  <c r="K127" i="7"/>
  <c r="V119" i="7"/>
  <c r="J117" i="7"/>
  <c r="D133" i="7"/>
  <c r="H122" i="7"/>
  <c r="H117" i="7"/>
  <c r="V111" i="7"/>
  <c r="C139" i="7"/>
  <c r="AA139" i="6" s="1"/>
  <c r="N135" i="7"/>
  <c r="F132" i="7"/>
  <c r="U128" i="7"/>
  <c r="N125" i="7"/>
  <c r="G122" i="7"/>
  <c r="V118" i="7"/>
  <c r="O115" i="7"/>
  <c r="H112" i="7"/>
  <c r="W108" i="7"/>
  <c r="F105" i="7"/>
  <c r="N102" i="7"/>
  <c r="N99" i="7"/>
  <c r="D114" i="7"/>
  <c r="E107" i="7"/>
  <c r="C104" i="7"/>
  <c r="AA104" i="6" s="1"/>
  <c r="K101" i="7"/>
  <c r="K98" i="7"/>
  <c r="O109" i="7"/>
  <c r="T105" i="7"/>
  <c r="T102" i="7"/>
  <c r="T99" i="7"/>
  <c r="X111" i="7"/>
  <c r="W106" i="7"/>
  <c r="U103" i="7"/>
  <c r="W100" i="7"/>
  <c r="W97" i="7"/>
  <c r="D115" i="7"/>
  <c r="M107" i="7"/>
  <c r="H104" i="7"/>
  <c r="H101" i="7"/>
  <c r="H98" i="7"/>
  <c r="J95" i="7"/>
  <c r="L92" i="7"/>
  <c r="R89" i="7"/>
  <c r="Q86" i="7"/>
  <c r="S83" i="7"/>
  <c r="G113" i="7"/>
  <c r="T106" i="7"/>
  <c r="S103" i="7"/>
  <c r="U100" i="7"/>
  <c r="U97" i="7"/>
  <c r="W94" i="7"/>
  <c r="C92" i="7"/>
  <c r="AA92" i="6" s="1"/>
  <c r="I89" i="7"/>
  <c r="H86" i="7"/>
  <c r="J83" i="7"/>
  <c r="L80" i="7"/>
  <c r="W109" i="7"/>
  <c r="P105" i="7"/>
  <c r="P102" i="7"/>
  <c r="X99" i="7"/>
  <c r="D97" i="7"/>
  <c r="C97" i="6" s="1"/>
  <c r="F94" i="7"/>
  <c r="F91" i="7"/>
  <c r="J88" i="7"/>
  <c r="G88" i="6" s="1"/>
  <c r="E85" i="7"/>
  <c r="M110" i="7"/>
  <c r="W105" i="7"/>
  <c r="W102" i="7"/>
  <c r="C100" i="7"/>
  <c r="AA100" i="6" s="1"/>
  <c r="K97" i="7"/>
  <c r="M94" i="7"/>
  <c r="M91" i="7"/>
  <c r="Q88" i="7"/>
  <c r="T85" i="7"/>
  <c r="V82" i="7"/>
  <c r="H92" i="7"/>
  <c r="H85" i="7"/>
  <c r="S80" i="7"/>
  <c r="R77" i="7"/>
  <c r="J139" i="7"/>
  <c r="D109" i="7"/>
  <c r="V131" i="7"/>
  <c r="H108" i="7"/>
  <c r="M128" i="7"/>
  <c r="P120" i="7"/>
  <c r="G115" i="7"/>
  <c r="S110" i="7"/>
  <c r="O137" i="7"/>
  <c r="H134" i="7"/>
  <c r="W130" i="7"/>
  <c r="P127" i="7"/>
  <c r="I124" i="7"/>
  <c r="X120" i="7"/>
  <c r="P117" i="7"/>
  <c r="I114" i="7"/>
  <c r="H114" i="7"/>
  <c r="G107" i="7"/>
  <c r="D104" i="7"/>
  <c r="L101" i="7"/>
  <c r="L98" i="7"/>
  <c r="J110" i="7"/>
  <c r="U105" i="7"/>
  <c r="G103" i="7"/>
  <c r="I100" i="7"/>
  <c r="N115" i="7"/>
  <c r="P107" i="7"/>
  <c r="R104" i="7"/>
  <c r="R101" i="7"/>
  <c r="R98" i="7"/>
  <c r="K109" i="7"/>
  <c r="S105" i="7"/>
  <c r="S102" i="7"/>
  <c r="S99" i="7"/>
  <c r="U96" i="7"/>
  <c r="U110" i="7"/>
  <c r="D106" i="7"/>
  <c r="D103" i="7"/>
  <c r="F100" i="7"/>
  <c r="F97" i="7"/>
  <c r="H94" i="7"/>
  <c r="P91" i="7"/>
  <c r="L88" i="7"/>
  <c r="O85" i="7"/>
  <c r="Q82" i="7"/>
  <c r="X109" i="7"/>
  <c r="Q105" i="7"/>
  <c r="Q102" i="7"/>
  <c r="Q99" i="7"/>
  <c r="S96" i="7"/>
  <c r="U93" i="7"/>
  <c r="G91" i="7"/>
  <c r="C88" i="7"/>
  <c r="AA88" i="6" s="1"/>
  <c r="F85" i="7"/>
  <c r="H82" i="7"/>
  <c r="J116" i="7"/>
  <c r="W107" i="7"/>
  <c r="N104" i="7"/>
  <c r="N101" i="7"/>
  <c r="V98" i="7"/>
  <c r="X95" i="7"/>
  <c r="D93" i="7"/>
  <c r="C93" i="6" s="1"/>
  <c r="FY217" i="8" s="1"/>
  <c r="D90" i="7"/>
  <c r="C90" i="6" s="1"/>
  <c r="W86" i="7"/>
  <c r="C84" i="7"/>
  <c r="AA84" i="6" s="1"/>
  <c r="M108" i="7"/>
  <c r="U104" i="7"/>
  <c r="U101" i="7"/>
  <c r="G99" i="7"/>
  <c r="I96" i="7"/>
  <c r="K93" i="7"/>
  <c r="K90" i="7"/>
  <c r="P87" i="7"/>
  <c r="R84" i="7"/>
  <c r="F96" i="7"/>
  <c r="N89" i="7"/>
  <c r="F83" i="7"/>
  <c r="N79" i="7"/>
  <c r="P76" i="7"/>
  <c r="F110" i="7"/>
  <c r="L121" i="7"/>
  <c r="Q134" i="7"/>
  <c r="K121" i="7"/>
  <c r="T107" i="7"/>
  <c r="G111" i="7"/>
  <c r="X117" i="7"/>
  <c r="D99" i="7"/>
  <c r="C99" i="6" s="1"/>
  <c r="G100" i="7"/>
  <c r="L103" i="7"/>
  <c r="X91" i="7"/>
  <c r="R110" i="7"/>
  <c r="E97" i="7"/>
  <c r="N85" i="7"/>
  <c r="G109" i="7"/>
  <c r="D100" i="7"/>
  <c r="L93" i="7"/>
  <c r="S84" i="7"/>
  <c r="I103" i="7"/>
  <c r="Q96" i="7"/>
  <c r="I88" i="7"/>
  <c r="X92" i="7"/>
  <c r="W79" i="7"/>
  <c r="D74" i="7"/>
  <c r="C74" i="6" s="1"/>
  <c r="K69" i="7"/>
  <c r="M89" i="7"/>
  <c r="M82" i="7"/>
  <c r="Q77" i="7"/>
  <c r="S74" i="7"/>
  <c r="U71" i="7"/>
  <c r="U68" i="7"/>
  <c r="X65" i="7"/>
  <c r="D63" i="7"/>
  <c r="C63" i="6" s="1"/>
  <c r="FY187" i="8" s="1"/>
  <c r="G60" i="7"/>
  <c r="P93" i="7"/>
  <c r="V87" i="7"/>
  <c r="L82" i="7"/>
  <c r="D79" i="7"/>
  <c r="C79" i="6" s="1"/>
  <c r="F76" i="7"/>
  <c r="H73" i="7"/>
  <c r="J70" i="7"/>
  <c r="C67" i="7"/>
  <c r="AA67" i="6" s="1"/>
  <c r="E92" i="7"/>
  <c r="K86" i="7"/>
  <c r="L81" i="7"/>
  <c r="I78" i="7"/>
  <c r="K75" i="7"/>
  <c r="K72" i="7"/>
  <c r="P69" i="7"/>
  <c r="P66" i="7"/>
  <c r="R63" i="7"/>
  <c r="U60" i="7"/>
  <c r="T94" i="7"/>
  <c r="F89" i="7"/>
  <c r="E89" i="6" s="1"/>
  <c r="F84" i="7"/>
  <c r="F80" i="7"/>
  <c r="F77" i="7"/>
  <c r="H74" i="7"/>
  <c r="X70" i="7"/>
  <c r="Q67" i="7"/>
  <c r="S64" i="7"/>
  <c r="U61" i="7"/>
  <c r="M95" i="7"/>
  <c r="U89" i="7"/>
  <c r="Q84" i="7"/>
  <c r="N80" i="7"/>
  <c r="M77" i="7"/>
  <c r="O74" i="7"/>
  <c r="W70" i="7"/>
  <c r="X67" i="7"/>
  <c r="D65" i="7"/>
  <c r="C65" i="6" s="1"/>
  <c r="F62" i="7"/>
  <c r="N59" i="7"/>
  <c r="H93" i="7"/>
  <c r="N87" i="7"/>
  <c r="F82" i="7"/>
  <c r="V78" i="7"/>
  <c r="X75" i="7"/>
  <c r="D73" i="7"/>
  <c r="C73" i="6" s="1"/>
  <c r="N70" i="7"/>
  <c r="W67" i="7"/>
  <c r="C65" i="7"/>
  <c r="AA65" i="6" s="1"/>
  <c r="E62" i="7"/>
  <c r="Q90" i="7"/>
  <c r="F67" i="7"/>
  <c r="P135" i="7"/>
  <c r="C116" i="7"/>
  <c r="AA116" i="6" s="1"/>
  <c r="S131" i="7"/>
  <c r="M118" i="7"/>
  <c r="T104" i="7"/>
  <c r="P106" i="7"/>
  <c r="U108" i="7"/>
  <c r="C111" i="7"/>
  <c r="AA111" i="6" s="1"/>
  <c r="O97" i="7"/>
  <c r="V100" i="7"/>
  <c r="J89" i="7"/>
  <c r="G89" i="6" s="1"/>
  <c r="K106" i="7"/>
  <c r="O94" i="7"/>
  <c r="R83" i="7"/>
  <c r="N108" i="7"/>
  <c r="P99" i="7"/>
  <c r="N91" i="7"/>
  <c r="K84" i="7"/>
  <c r="O102" i="7"/>
  <c r="U94" i="7"/>
  <c r="X87" i="7"/>
  <c r="J91" i="7"/>
  <c r="D78" i="7"/>
  <c r="C78" i="6" s="1"/>
  <c r="R73" i="7"/>
  <c r="W96" i="7"/>
  <c r="O88" i="7"/>
  <c r="C82" i="7"/>
  <c r="AA82" i="6" s="1"/>
  <c r="I77" i="7"/>
  <c r="K74" i="7"/>
  <c r="M71" i="7"/>
  <c r="M68" i="7"/>
  <c r="P65" i="7"/>
  <c r="R62" i="7"/>
  <c r="R59" i="7"/>
  <c r="V92" i="7"/>
  <c r="F87" i="7"/>
  <c r="X81" i="7"/>
  <c r="R78" i="7"/>
  <c r="T75" i="7"/>
  <c r="T72" i="7"/>
  <c r="Q69" i="7"/>
  <c r="Q97" i="7"/>
  <c r="S91" i="7"/>
  <c r="Q85" i="7"/>
  <c r="C81" i="7"/>
  <c r="AA81" i="6" s="1"/>
  <c r="W77" i="7"/>
  <c r="C75" i="7"/>
  <c r="AA75" i="6" s="1"/>
  <c r="C72" i="7"/>
  <c r="H69" i="7"/>
  <c r="H66" i="7"/>
  <c r="J63" i="7"/>
  <c r="M60" i="7"/>
  <c r="D94" i="7"/>
  <c r="C94" i="6" s="1"/>
  <c r="FY218" i="8" s="1"/>
  <c r="X88" i="7"/>
  <c r="M83" i="7"/>
  <c r="S79" i="7"/>
  <c r="T76" i="7"/>
  <c r="V73" i="7"/>
  <c r="P70" i="7"/>
  <c r="I67" i="7"/>
  <c r="K64" i="7"/>
  <c r="M61" i="7"/>
  <c r="S94" i="7"/>
  <c r="N133" i="7"/>
  <c r="P115" i="7"/>
  <c r="J131" i="7"/>
  <c r="D118" i="7"/>
  <c r="L104" i="7"/>
  <c r="G106" i="7"/>
  <c r="G108" i="7"/>
  <c r="E110" i="7"/>
  <c r="G97" i="7"/>
  <c r="N100" i="7"/>
  <c r="T88" i="7"/>
  <c r="C106" i="7"/>
  <c r="AA106" i="6" s="1"/>
  <c r="G94" i="7"/>
  <c r="X82" i="7"/>
  <c r="X105" i="7"/>
  <c r="H99" i="7"/>
  <c r="T90" i="7"/>
  <c r="L111" i="7"/>
  <c r="G102" i="7"/>
  <c r="E94" i="7"/>
  <c r="F86" i="7"/>
  <c r="P90" i="7"/>
  <c r="J77" i="7"/>
  <c r="N72" i="7"/>
  <c r="V95" i="7"/>
  <c r="W87" i="7"/>
  <c r="R80" i="7"/>
  <c r="W76" i="7"/>
  <c r="C74" i="7"/>
  <c r="AA74" i="6" s="1"/>
  <c r="E71" i="7"/>
  <c r="E68" i="7"/>
  <c r="D68" i="6" s="1"/>
  <c r="H65" i="7"/>
  <c r="J62" i="7"/>
  <c r="J59" i="7"/>
  <c r="G59" i="6" s="1"/>
  <c r="F92" i="7"/>
  <c r="L86" i="7"/>
  <c r="M81" i="7"/>
  <c r="J78" i="7"/>
  <c r="L75" i="7"/>
  <c r="L72" i="7"/>
  <c r="I69" i="7"/>
  <c r="P96" i="7"/>
  <c r="C91" i="7"/>
  <c r="AA91" i="6" s="1"/>
  <c r="W84" i="7"/>
  <c r="P80" i="7"/>
  <c r="O77" i="7"/>
  <c r="Q74" i="7"/>
  <c r="S71" i="7"/>
  <c r="S68" i="7"/>
  <c r="V65" i="7"/>
  <c r="X62" i="7"/>
  <c r="E60" i="7"/>
  <c r="D60" i="6" s="1"/>
  <c r="J93" i="7"/>
  <c r="H88" i="7"/>
  <c r="U82" i="7"/>
  <c r="J79" i="7"/>
  <c r="L76" i="7"/>
  <c r="N73" i="7"/>
  <c r="W111" i="7"/>
  <c r="M111" i="7"/>
  <c r="L128" i="7"/>
  <c r="F115" i="7"/>
  <c r="F102" i="7"/>
  <c r="W103" i="7"/>
  <c r="L105" i="7"/>
  <c r="M106" i="7"/>
  <c r="L113" i="7"/>
  <c r="V97" i="7"/>
  <c r="I86" i="7"/>
  <c r="K103" i="7"/>
  <c r="W91" i="7"/>
  <c r="P82" i="7"/>
  <c r="H105" i="7"/>
  <c r="L97" i="7"/>
  <c r="L90" i="7"/>
  <c r="S109" i="7"/>
  <c r="K100" i="7"/>
  <c r="S93" i="7"/>
  <c r="L85" i="7"/>
  <c r="X85" i="7"/>
  <c r="X76" i="7"/>
  <c r="V71" i="7"/>
  <c r="E95" i="7"/>
  <c r="G87" i="7"/>
  <c r="I80" i="7"/>
  <c r="O76" i="7"/>
  <c r="Q73" i="7"/>
  <c r="S70" i="7"/>
  <c r="T67" i="7"/>
  <c r="V64" i="7"/>
  <c r="X61" i="7"/>
  <c r="X97" i="7"/>
  <c r="T91" i="7"/>
  <c r="R85" i="7"/>
  <c r="D81" i="7"/>
  <c r="C81" i="6" s="1"/>
  <c r="X77" i="7"/>
  <c r="D75" i="7"/>
  <c r="C75" i="6" s="1"/>
  <c r="D72" i="7"/>
  <c r="C72" i="6" s="1"/>
  <c r="T68" i="7"/>
  <c r="T95" i="7"/>
  <c r="I90" i="7"/>
  <c r="G84" i="7"/>
  <c r="G80" i="7"/>
  <c r="G77" i="7"/>
  <c r="I74" i="7"/>
  <c r="K71" i="7"/>
  <c r="K68" i="7"/>
  <c r="N65" i="7"/>
  <c r="P62" i="7"/>
  <c r="X59" i="7"/>
  <c r="P92" i="7"/>
  <c r="X108" i="7"/>
  <c r="E111" i="7"/>
  <c r="C128" i="7"/>
  <c r="AA128" i="6" s="1"/>
  <c r="R114" i="7"/>
  <c r="T101" i="7"/>
  <c r="O103" i="7"/>
  <c r="D105" i="7"/>
  <c r="E106" i="7"/>
  <c r="T111" i="7"/>
  <c r="N97" i="7"/>
  <c r="W85" i="7"/>
  <c r="C103" i="7"/>
  <c r="AA103" i="6" s="1"/>
  <c r="O91" i="7"/>
  <c r="T80" i="7"/>
  <c r="V104" i="7"/>
  <c r="R96" i="7"/>
  <c r="R88" i="7"/>
  <c r="C109" i="7"/>
  <c r="AA109" i="6" s="1"/>
  <c r="W99" i="7"/>
  <c r="U91" i="7"/>
  <c r="D85" i="7"/>
  <c r="C85" i="6" s="1"/>
  <c r="N84" i="7"/>
  <c r="N75" i="7"/>
  <c r="N71" i="7"/>
  <c r="K94" i="7"/>
  <c r="C85" i="7"/>
  <c r="AA85" i="6" s="1"/>
  <c r="V79" i="7"/>
  <c r="G76" i="7"/>
  <c r="I73" i="7"/>
  <c r="K70" i="7"/>
  <c r="L67" i="7"/>
  <c r="N64" i="7"/>
  <c r="P61" i="7"/>
  <c r="V96" i="7"/>
  <c r="D91" i="7"/>
  <c r="C91" i="6" s="1"/>
  <c r="X84" i="7"/>
  <c r="Q80" i="7"/>
  <c r="P77" i="7"/>
  <c r="R74" i="7"/>
  <c r="T71" i="7"/>
  <c r="L68" i="7"/>
  <c r="C95" i="7"/>
  <c r="AA95" i="6" s="1"/>
  <c r="K89" i="7"/>
  <c r="N83" i="7"/>
  <c r="T79" i="7"/>
  <c r="U76" i="7"/>
  <c r="W73" i="7"/>
  <c r="C71" i="7"/>
  <c r="AA71" i="6" s="1"/>
  <c r="C68" i="7"/>
  <c r="AA68" i="6" s="1"/>
  <c r="F65" i="7"/>
  <c r="H62" i="7"/>
  <c r="P59" i="7"/>
  <c r="R91" i="7"/>
  <c r="D87" i="7"/>
  <c r="C87" i="6" s="1"/>
  <c r="T81" i="7"/>
  <c r="P78" i="7"/>
  <c r="R75" i="7"/>
  <c r="R72" i="7"/>
  <c r="O69" i="7"/>
  <c r="G66" i="7"/>
  <c r="I63" i="7"/>
  <c r="L60" i="7"/>
  <c r="O92" i="7"/>
  <c r="O87" i="7"/>
  <c r="G82" i="7"/>
  <c r="D160" i="7"/>
  <c r="T131" i="7"/>
  <c r="O138" i="7"/>
  <c r="E125" i="7"/>
  <c r="U118" i="7"/>
  <c r="F99" i="7"/>
  <c r="C101" i="7"/>
  <c r="AA101" i="6" s="1"/>
  <c r="L102" i="7"/>
  <c r="M103" i="7"/>
  <c r="U106" i="7"/>
  <c r="X94" i="7"/>
  <c r="K83" i="7"/>
  <c r="M100" i="7"/>
  <c r="S88" i="7"/>
  <c r="D80" i="7"/>
  <c r="C80" i="6" s="1"/>
  <c r="X102" i="7"/>
  <c r="J96" i="7"/>
  <c r="Q87" i="7"/>
  <c r="I106" i="7"/>
  <c r="O99" i="7"/>
  <c r="E91" i="7"/>
  <c r="H83" i="7"/>
  <c r="T83" i="7"/>
  <c r="F75" i="7"/>
  <c r="F71" i="7"/>
  <c r="Q93" i="7"/>
  <c r="I84" i="7"/>
  <c r="M79" i="7"/>
  <c r="U75" i="7"/>
  <c r="U72" i="7"/>
  <c r="C70" i="7"/>
  <c r="AA70" i="6" s="1"/>
  <c r="D67" i="7"/>
  <c r="C67" i="6" s="1"/>
  <c r="F64" i="7"/>
  <c r="H61" i="7"/>
  <c r="U95" i="7"/>
  <c r="J90" i="7"/>
  <c r="H84" i="7"/>
  <c r="H80" i="7"/>
  <c r="H77" i="7"/>
  <c r="J74" i="7"/>
  <c r="L71" i="7"/>
  <c r="D68" i="7"/>
  <c r="C68" i="6" s="1"/>
  <c r="I94" i="7"/>
  <c r="M88" i="7"/>
  <c r="U121" i="7"/>
  <c r="K112" i="7"/>
  <c r="T103" i="7"/>
  <c r="V85" i="7"/>
  <c r="M85" i="7"/>
  <c r="X96" i="7"/>
  <c r="O90" i="7"/>
  <c r="E72" i="7"/>
  <c r="O60" i="7"/>
  <c r="L79" i="7"/>
  <c r="K67" i="7"/>
  <c r="K79" i="7"/>
  <c r="S72" i="7"/>
  <c r="L64" i="7"/>
  <c r="X90" i="7"/>
  <c r="K81" i="7"/>
  <c r="J75" i="7"/>
  <c r="W69" i="7"/>
  <c r="E65" i="7"/>
  <c r="D60" i="7"/>
  <c r="C60" i="6" s="1"/>
  <c r="E89" i="7"/>
  <c r="D89" i="6" s="1"/>
  <c r="T82" i="7"/>
  <c r="O78" i="7"/>
  <c r="I75" i="7"/>
  <c r="I71" i="7"/>
  <c r="P67" i="7"/>
  <c r="J64" i="7"/>
  <c r="D61" i="7"/>
  <c r="C61" i="6" s="1"/>
  <c r="H96" i="7"/>
  <c r="D89" i="7"/>
  <c r="C89" i="6" s="1"/>
  <c r="I83" i="7"/>
  <c r="H79" i="7"/>
  <c r="P75" i="7"/>
  <c r="P72" i="7"/>
  <c r="M69" i="7"/>
  <c r="M66" i="7"/>
  <c r="G63" i="7"/>
  <c r="U59" i="7"/>
  <c r="N68" i="7"/>
  <c r="W59" i="7"/>
  <c r="E67" i="7"/>
  <c r="T59" i="7"/>
  <c r="Q56" i="7"/>
  <c r="S53" i="7"/>
  <c r="U50" i="7"/>
  <c r="W47" i="7"/>
  <c r="C45" i="7"/>
  <c r="AA45" i="6" s="1"/>
  <c r="C42" i="7"/>
  <c r="AA42" i="6" s="1"/>
  <c r="E39" i="7"/>
  <c r="G36" i="7"/>
  <c r="I33" i="7"/>
  <c r="O30" i="7"/>
  <c r="C86" i="7"/>
  <c r="AA86" i="6" s="1"/>
  <c r="W65" i="7"/>
  <c r="I85" i="7"/>
  <c r="U63" i="7"/>
  <c r="C58" i="7"/>
  <c r="AA58" i="6" s="1"/>
  <c r="E55" i="7"/>
  <c r="G52" i="7"/>
  <c r="I49" i="7"/>
  <c r="K46" i="7"/>
  <c r="M43" i="7"/>
  <c r="M40" i="7"/>
  <c r="O37" i="7"/>
  <c r="Q34" i="7"/>
  <c r="K80" i="7"/>
  <c r="P64" i="7"/>
  <c r="J58" i="7"/>
  <c r="L55" i="7"/>
  <c r="N52" i="7"/>
  <c r="P49" i="7"/>
  <c r="R46" i="7"/>
  <c r="T43" i="7"/>
  <c r="F41" i="7"/>
  <c r="H38" i="7"/>
  <c r="J35" i="7"/>
  <c r="E138" i="7"/>
  <c r="Q100" i="7"/>
  <c r="P94" i="7"/>
  <c r="R79" i="7"/>
  <c r="O105" i="7"/>
  <c r="G81" i="7"/>
  <c r="Q83" i="7"/>
  <c r="R69" i="7"/>
  <c r="D95" i="7"/>
  <c r="C95" i="6" s="1"/>
  <c r="GE219" i="8" s="1"/>
  <c r="V76" i="7"/>
  <c r="O93" i="7"/>
  <c r="C79" i="7"/>
  <c r="AA79" i="6" s="1"/>
  <c r="Q70" i="7"/>
  <c r="D64" i="7"/>
  <c r="C64" i="6" s="1"/>
  <c r="H90" i="7"/>
  <c r="X80" i="7"/>
  <c r="X74" i="7"/>
  <c r="G69" i="7"/>
  <c r="C64" i="7"/>
  <c r="AA64" i="6" s="1"/>
  <c r="J97" i="7"/>
  <c r="W88" i="7"/>
  <c r="S81" i="7"/>
  <c r="G78" i="7"/>
  <c r="W74" i="7"/>
  <c r="O70" i="7"/>
  <c r="H67" i="7"/>
  <c r="X63" i="7"/>
  <c r="S60" i="7"/>
  <c r="L95" i="7"/>
  <c r="V88" i="7"/>
  <c r="S82" i="7"/>
  <c r="N78" i="7"/>
  <c r="H75" i="7"/>
  <c r="H72" i="7"/>
  <c r="E69" i="7"/>
  <c r="D69" i="6" s="1"/>
  <c r="E66" i="7"/>
  <c r="U62" i="7"/>
  <c r="M92" i="7"/>
  <c r="D66" i="7"/>
  <c r="C66" i="6" s="1"/>
  <c r="I59" i="7"/>
  <c r="C66" i="7"/>
  <c r="AA66" i="6" s="1"/>
  <c r="H59" i="7"/>
  <c r="I56" i="7"/>
  <c r="K53" i="7"/>
  <c r="M50" i="7"/>
  <c r="O47" i="7"/>
  <c r="Q44" i="7"/>
  <c r="Q41" i="7"/>
  <c r="S38" i="7"/>
  <c r="U35" i="7"/>
  <c r="W32" i="7"/>
  <c r="G30" i="7"/>
  <c r="F30" i="6" s="1"/>
  <c r="H81" i="7"/>
  <c r="W64" i="7"/>
  <c r="U80" i="7"/>
  <c r="T62" i="7"/>
  <c r="Q57" i="7"/>
  <c r="S54" i="7"/>
  <c r="U51" i="7"/>
  <c r="W48" i="7"/>
  <c r="C46" i="7"/>
  <c r="AA46" i="6" s="1"/>
  <c r="E43" i="7"/>
  <c r="E40" i="7"/>
  <c r="G37" i="7"/>
  <c r="I34" i="7"/>
  <c r="K77" i="7"/>
  <c r="S63" i="7"/>
  <c r="X57" i="7"/>
  <c r="D55" i="7"/>
  <c r="C55" i="6" s="1"/>
  <c r="F52" i="7"/>
  <c r="H49" i="7"/>
  <c r="J46" i="7"/>
  <c r="L43" i="7"/>
  <c r="T40" i="7"/>
  <c r="V37" i="7"/>
  <c r="X34" i="7"/>
  <c r="W71" i="7"/>
  <c r="Q62" i="7"/>
  <c r="O57" i="7"/>
  <c r="Q54" i="7"/>
  <c r="S51" i="7"/>
  <c r="U48" i="7"/>
  <c r="W45" i="7"/>
  <c r="C43" i="7"/>
  <c r="AA43" i="6" s="1"/>
  <c r="K40" i="7"/>
  <c r="M37" i="7"/>
  <c r="D135" i="7"/>
  <c r="C98" i="7"/>
  <c r="AA98" i="6" s="1"/>
  <c r="D92" i="7"/>
  <c r="C92" i="6" s="1"/>
  <c r="Q110" i="7"/>
  <c r="G105" i="7"/>
  <c r="J80" i="7"/>
  <c r="E83" i="7"/>
  <c r="J69" i="7"/>
  <c r="G69" i="6" s="1"/>
  <c r="J94" i="7"/>
  <c r="N76" i="7"/>
  <c r="U92" i="7"/>
  <c r="Q78" i="7"/>
  <c r="I70" i="7"/>
  <c r="V61" i="7"/>
  <c r="V89" i="7"/>
  <c r="O80" i="7"/>
  <c r="P74" i="7"/>
  <c r="R68" i="7"/>
  <c r="Q63" i="7"/>
  <c r="N96" i="7"/>
  <c r="G88" i="7"/>
  <c r="J81" i="7"/>
  <c r="U77" i="7"/>
  <c r="G74" i="7"/>
  <c r="G70" i="7"/>
  <c r="V66" i="7"/>
  <c r="P63" i="7"/>
  <c r="K60" i="7"/>
  <c r="R94" i="7"/>
  <c r="F88" i="7"/>
  <c r="E88" i="6" s="1"/>
  <c r="R81" i="7"/>
  <c r="F78" i="7"/>
  <c r="V74" i="7"/>
  <c r="X71" i="7"/>
  <c r="X68" i="7"/>
  <c r="S65" i="7"/>
  <c r="M62" i="7"/>
  <c r="M87" i="7"/>
  <c r="G65" i="7"/>
  <c r="S86" i="7"/>
  <c r="X64" i="7"/>
  <c r="V58" i="7"/>
  <c r="W55" i="7"/>
  <c r="C53" i="7"/>
  <c r="AA53" i="6" s="1"/>
  <c r="E50" i="7"/>
  <c r="G47" i="7"/>
  <c r="I44" i="7"/>
  <c r="I41" i="7"/>
  <c r="K38" i="7"/>
  <c r="M35" i="7"/>
  <c r="O32" i="7"/>
  <c r="B60" i="8" s="1"/>
  <c r="X29" i="7"/>
  <c r="E78" i="7"/>
  <c r="V63" i="7"/>
  <c r="S77" i="7"/>
  <c r="W61" i="7"/>
  <c r="I57" i="7"/>
  <c r="K54" i="7"/>
  <c r="M51" i="7"/>
  <c r="O48" i="7"/>
  <c r="Q45" i="7"/>
  <c r="Q42" i="7"/>
  <c r="S39" i="7"/>
  <c r="U36" i="7"/>
  <c r="W33" i="7"/>
  <c r="M74" i="7"/>
  <c r="S62" i="7"/>
  <c r="R124" i="7"/>
  <c r="D102" i="7"/>
  <c r="C83" i="7"/>
  <c r="AA83" i="6" s="1"/>
  <c r="H102" i="7"/>
  <c r="S97" i="7"/>
  <c r="T74" i="7"/>
  <c r="E79" i="7"/>
  <c r="R66" i="7"/>
  <c r="L89" i="7"/>
  <c r="X73" i="7"/>
  <c r="U87" i="7"/>
  <c r="M76" i="7"/>
  <c r="X69" i="7"/>
  <c r="N61" i="7"/>
  <c r="T87" i="7"/>
  <c r="X78" i="7"/>
  <c r="F73" i="7"/>
  <c r="J68" i="7"/>
  <c r="G68" i="6" s="1"/>
  <c r="W62" i="7"/>
  <c r="C94" i="7"/>
  <c r="AA94" i="6" s="1"/>
  <c r="U86" i="7"/>
  <c r="W80" i="7"/>
  <c r="E77" i="7"/>
  <c r="U73" i="7"/>
  <c r="V69" i="7"/>
  <c r="N66" i="7"/>
  <c r="H63" i="7"/>
  <c r="C60" i="7"/>
  <c r="AA60" i="6" s="1"/>
  <c r="X93" i="7"/>
  <c r="T86" i="7"/>
  <c r="I81" i="7"/>
  <c r="T77" i="7"/>
  <c r="N74" i="7"/>
  <c r="P71" i="7"/>
  <c r="P68" i="7"/>
  <c r="K65" i="7"/>
  <c r="S61" i="7"/>
  <c r="E82" i="7"/>
  <c r="G64" i="7"/>
  <c r="Q81" i="7"/>
  <c r="E64" i="7"/>
  <c r="M58" i="7"/>
  <c r="O55" i="7"/>
  <c r="Q52" i="7"/>
  <c r="S49" i="7"/>
  <c r="U46" i="7"/>
  <c r="W43" i="7"/>
  <c r="W40" i="7"/>
  <c r="C38" i="7"/>
  <c r="AA38" i="6" s="1"/>
  <c r="E35" i="7"/>
  <c r="G32" i="7"/>
  <c r="P29" i="7"/>
  <c r="G75" i="7"/>
  <c r="C63" i="7"/>
  <c r="AA63" i="6" s="1"/>
  <c r="U74" i="7"/>
  <c r="X60" i="7"/>
  <c r="W56" i="7"/>
  <c r="C54" i="7"/>
  <c r="AA54" i="6" s="1"/>
  <c r="E51" i="7"/>
  <c r="G48" i="7"/>
  <c r="I45" i="7"/>
  <c r="I42" i="7"/>
  <c r="K39" i="7"/>
  <c r="M36" i="7"/>
  <c r="O33" i="7"/>
  <c r="G72" i="7"/>
  <c r="R61" i="7"/>
  <c r="H57" i="7"/>
  <c r="J54" i="7"/>
  <c r="L51" i="7"/>
  <c r="N48" i="7"/>
  <c r="P45" i="7"/>
  <c r="X42" i="7"/>
  <c r="D40" i="7"/>
  <c r="C40" i="6" s="1"/>
  <c r="F37" i="7"/>
  <c r="Q94" i="7"/>
  <c r="W68" i="7"/>
  <c r="Q60" i="7"/>
  <c r="U56" i="7"/>
  <c r="W53" i="7"/>
  <c r="C51" i="7"/>
  <c r="AA51" i="6" s="1"/>
  <c r="E48" i="7"/>
  <c r="G45" i="7"/>
  <c r="O42" i="7"/>
  <c r="Q39" i="7"/>
  <c r="N122" i="7"/>
  <c r="W115" i="7"/>
  <c r="E103" i="7"/>
  <c r="E100" i="7"/>
  <c r="N94" i="7"/>
  <c r="S90" i="7"/>
  <c r="T70" i="7"/>
  <c r="M75" i="7"/>
  <c r="T63" i="7"/>
  <c r="O83" i="7"/>
  <c r="D71" i="7"/>
  <c r="W82" i="7"/>
  <c r="S75" i="7"/>
  <c r="J67" i="7"/>
  <c r="P97" i="7"/>
  <c r="P85" i="7"/>
  <c r="V77" i="7"/>
  <c r="R71" i="7"/>
  <c r="O66" i="7"/>
  <c r="G62" i="7"/>
  <c r="Q91" i="7"/>
  <c r="K85" i="7"/>
  <c r="Q79" i="7"/>
  <c r="K76" i="7"/>
  <c r="E73" i="7"/>
  <c r="F69" i="7"/>
  <c r="E69" i="6" s="1"/>
  <c r="T65" i="7"/>
  <c r="N62" i="7"/>
  <c r="F59" i="7"/>
  <c r="E59" i="6" s="1"/>
  <c r="L91" i="7"/>
  <c r="J85" i="7"/>
  <c r="M80" i="7"/>
  <c r="D77" i="7"/>
  <c r="T73" i="7"/>
  <c r="V70" i="7"/>
  <c r="O67" i="7"/>
  <c r="I64" i="7"/>
  <c r="C61" i="7"/>
  <c r="AA61" i="6" s="1"/>
  <c r="W75" i="7"/>
  <c r="I62" i="7"/>
  <c r="O75" i="7"/>
  <c r="D62" i="7"/>
  <c r="C62" i="6" s="1"/>
  <c r="S57" i="7"/>
  <c r="U54" i="7"/>
  <c r="W51" i="7"/>
  <c r="C49" i="7"/>
  <c r="AA49" i="6" s="1"/>
  <c r="E46" i="7"/>
  <c r="G43" i="7"/>
  <c r="G40" i="7"/>
  <c r="I37" i="7"/>
  <c r="K34" i="7"/>
  <c r="K31" i="7"/>
  <c r="U28" i="7"/>
  <c r="E70" i="7"/>
  <c r="F60" i="7"/>
  <c r="E60" i="6" s="1"/>
  <c r="S66" i="7"/>
  <c r="E59" i="7"/>
  <c r="D59" i="6" s="1"/>
  <c r="G56" i="7"/>
  <c r="I53" i="7"/>
  <c r="K50" i="7"/>
  <c r="M47" i="7"/>
  <c r="O44" i="7"/>
  <c r="O41" i="7"/>
  <c r="Q38" i="7"/>
  <c r="J115" i="7"/>
  <c r="J108" i="7"/>
  <c r="O100" i="7"/>
  <c r="M97" i="7"/>
  <c r="T93" i="7"/>
  <c r="G89" i="7"/>
  <c r="L70" i="7"/>
  <c r="E75" i="7"/>
  <c r="L63" i="7"/>
  <c r="D83" i="7"/>
  <c r="C83" i="6" s="1"/>
  <c r="R70" i="7"/>
  <c r="K82" i="7"/>
  <c r="O73" i="7"/>
  <c r="X66" i="7"/>
  <c r="O96" i="7"/>
  <c r="V84" i="7"/>
  <c r="N77" i="7"/>
  <c r="J71" i="7"/>
  <c r="U65" i="7"/>
  <c r="E61" i="7"/>
  <c r="W90" i="7"/>
  <c r="W83" i="7"/>
  <c r="I79" i="7"/>
  <c r="C76" i="7"/>
  <c r="AA76" i="6" s="1"/>
  <c r="Q72" i="7"/>
  <c r="Q68" i="7"/>
  <c r="L65" i="7"/>
  <c r="T61" i="7"/>
  <c r="U58" i="7"/>
  <c r="R90" i="7"/>
  <c r="P84" i="7"/>
  <c r="C80" i="7"/>
  <c r="AA80" i="6" s="1"/>
  <c r="R76" i="7"/>
  <c r="L73" i="7"/>
  <c r="F70" i="7"/>
  <c r="G67" i="7"/>
  <c r="W63" i="7"/>
  <c r="R60" i="7"/>
  <c r="C73" i="7"/>
  <c r="AA73" i="6" s="1"/>
  <c r="I61" i="7"/>
  <c r="M70" i="7"/>
  <c r="G61" i="7"/>
  <c r="K57" i="7"/>
  <c r="M54" i="7"/>
  <c r="O51" i="7"/>
  <c r="Q48" i="7"/>
  <c r="S45" i="7"/>
  <c r="S42" i="7"/>
  <c r="U39" i="7"/>
  <c r="W36" i="7"/>
  <c r="C34" i="7"/>
  <c r="AA34" i="6" s="1"/>
  <c r="C31" i="7"/>
  <c r="AA31" i="6" s="1"/>
  <c r="M28" i="7"/>
  <c r="F68" i="7"/>
  <c r="E68" i="6" s="1"/>
  <c r="S59" i="7"/>
  <c r="R65" i="7"/>
  <c r="S58" i="7"/>
  <c r="U55" i="7"/>
  <c r="W52" i="7"/>
  <c r="C50" i="7"/>
  <c r="AA50" i="6" s="1"/>
  <c r="E47" i="7"/>
  <c r="G44" i="7"/>
  <c r="G41" i="7"/>
  <c r="I38" i="7"/>
  <c r="L99" i="7"/>
  <c r="L106" i="7"/>
  <c r="S111" i="7"/>
  <c r="S78" i="7"/>
  <c r="E87" i="7"/>
  <c r="J86" i="7"/>
  <c r="O62" i="7"/>
  <c r="S76" i="7"/>
  <c r="V62" i="7"/>
  <c r="V80" i="7"/>
  <c r="H68" i="7"/>
  <c r="F63" i="7"/>
  <c r="G55" i="7"/>
  <c r="O43" i="7"/>
  <c r="S31" i="7"/>
  <c r="O72" i="7"/>
  <c r="S50" i="7"/>
  <c r="C39" i="7"/>
  <c r="AA39" i="6" s="1"/>
  <c r="K95" i="7"/>
  <c r="D59" i="7"/>
  <c r="C59" i="6" s="1"/>
  <c r="X53" i="7"/>
  <c r="X49" i="7"/>
  <c r="V44" i="7"/>
  <c r="L40" i="7"/>
  <c r="D36" i="7"/>
  <c r="L69" i="7"/>
  <c r="C59" i="7"/>
  <c r="AA59" i="6" s="1"/>
  <c r="K55" i="7"/>
  <c r="K51" i="7"/>
  <c r="K47" i="7"/>
  <c r="S43" i="7"/>
  <c r="C40" i="7"/>
  <c r="AA40" i="6" s="1"/>
  <c r="K36" i="7"/>
  <c r="G83" i="7"/>
  <c r="K66" i="7"/>
  <c r="P58" i="7"/>
  <c r="R55" i="7"/>
  <c r="T52" i="7"/>
  <c r="V49" i="7"/>
  <c r="X46" i="7"/>
  <c r="D44" i="7"/>
  <c r="C44" i="6" s="1"/>
  <c r="D41" i="7"/>
  <c r="C41" i="6" s="1"/>
  <c r="F38" i="7"/>
  <c r="G79" i="7"/>
  <c r="D53" i="7"/>
  <c r="C53" i="6" s="1"/>
  <c r="J45" i="7"/>
  <c r="H37" i="7"/>
  <c r="H32" i="7"/>
  <c r="B53" i="8" s="1"/>
  <c r="J28" i="7"/>
  <c r="I25" i="7"/>
  <c r="H22" i="7"/>
  <c r="G19" i="7"/>
  <c r="F16" i="7"/>
  <c r="E13" i="7"/>
  <c r="K10" i="7"/>
  <c r="R7" i="7"/>
  <c r="V55" i="7"/>
  <c r="C48" i="7"/>
  <c r="AA48" i="6" s="1"/>
  <c r="X40" i="7"/>
  <c r="D34" i="7"/>
  <c r="I30" i="7"/>
  <c r="S26" i="7"/>
  <c r="R23" i="7"/>
  <c r="Q20" i="7"/>
  <c r="P17" i="7"/>
  <c r="O14" i="7"/>
  <c r="T11" i="7"/>
  <c r="K73" i="7"/>
  <c r="S52" i="7"/>
  <c r="D45" i="7"/>
  <c r="C45" i="6" s="1"/>
  <c r="X37" i="7"/>
  <c r="N32" i="7"/>
  <c r="B59" i="8" s="1"/>
  <c r="E29" i="7"/>
  <c r="W25" i="7"/>
  <c r="V22" i="7"/>
  <c r="U19" i="7"/>
  <c r="T16" i="7"/>
  <c r="N58" i="7"/>
  <c r="T50" i="7"/>
  <c r="R42" i="7"/>
  <c r="F35" i="7"/>
  <c r="B75" i="8" s="1"/>
  <c r="O31" i="7"/>
  <c r="G28" i="7"/>
  <c r="F25" i="7"/>
  <c r="E22" i="7"/>
  <c r="D19" i="7"/>
  <c r="C19" i="6" s="1"/>
  <c r="GE143" i="8" s="1"/>
  <c r="X15" i="7"/>
  <c r="K88" i="7"/>
  <c r="M72" i="7"/>
  <c r="U81" i="7"/>
  <c r="J82" i="7"/>
  <c r="T60" i="7"/>
  <c r="Q75" i="7"/>
  <c r="L61" i="7"/>
  <c r="P79" i="7"/>
  <c r="U66" i="7"/>
  <c r="I60" i="7"/>
  <c r="E54" i="7"/>
  <c r="K42" i="7"/>
  <c r="W30" i="7"/>
  <c r="U64" i="7"/>
  <c r="Q49" i="7"/>
  <c r="W37" i="7"/>
  <c r="O84" i="7"/>
  <c r="R58" i="7"/>
  <c r="P53" i="7"/>
  <c r="V48" i="7"/>
  <c r="N44" i="7"/>
  <c r="R39" i="7"/>
  <c r="R35" i="7"/>
  <c r="U67" i="7"/>
  <c r="Q58" i="7"/>
  <c r="C55" i="7"/>
  <c r="AA55" i="6" s="1"/>
  <c r="Q50" i="7"/>
  <c r="C47" i="7"/>
  <c r="AA47" i="6" s="1"/>
  <c r="K43" i="7"/>
  <c r="I39" i="7"/>
  <c r="C36" i="7"/>
  <c r="AA36" i="6" s="1"/>
  <c r="O79" i="7"/>
  <c r="J65" i="7"/>
  <c r="H58" i="7"/>
  <c r="J55" i="7"/>
  <c r="L52" i="7"/>
  <c r="N49" i="7"/>
  <c r="P46" i="7"/>
  <c r="R43" i="7"/>
  <c r="R40" i="7"/>
  <c r="T37" i="7"/>
  <c r="I65" i="7"/>
  <c r="C52" i="7"/>
  <c r="AA52" i="6" s="1"/>
  <c r="J44" i="7"/>
  <c r="H36" i="7"/>
  <c r="R31" i="7"/>
  <c r="W27" i="7"/>
  <c r="V24" i="7"/>
  <c r="U21" i="7"/>
  <c r="T18" i="7"/>
  <c r="S15" i="7"/>
  <c r="X12" i="7"/>
  <c r="C10" i="7"/>
  <c r="AA10" i="6" s="1"/>
  <c r="J7" i="7"/>
  <c r="V54" i="7"/>
  <c r="F47" i="7"/>
  <c r="W39" i="7"/>
  <c r="N33" i="7"/>
  <c r="O29" i="7"/>
  <c r="K26" i="7"/>
  <c r="J23" i="7"/>
  <c r="I20" i="7"/>
  <c r="H17" i="7"/>
  <c r="G14" i="7"/>
  <c r="B34" i="8" s="1"/>
  <c r="L11" i="7"/>
  <c r="K63" i="7"/>
  <c r="V101" i="7"/>
  <c r="J66" i="7"/>
  <c r="E76" i="7"/>
  <c r="H78" i="7"/>
  <c r="I93" i="7"/>
  <c r="M73" i="7"/>
  <c r="V59" i="7"/>
  <c r="L77" i="7"/>
  <c r="Q64" i="7"/>
  <c r="M78" i="7"/>
  <c r="I52" i="7"/>
  <c r="O40" i="7"/>
  <c r="H29" i="7"/>
  <c r="Q59" i="7"/>
  <c r="U47" i="7"/>
  <c r="E36" i="7"/>
  <c r="T69" i="7"/>
  <c r="P57" i="7"/>
  <c r="H53" i="7"/>
  <c r="F48" i="7"/>
  <c r="F44" i="7"/>
  <c r="J39" i="7"/>
  <c r="P34" i="7"/>
  <c r="L66" i="7"/>
  <c r="I58" i="7"/>
  <c r="I54" i="7"/>
  <c r="I50" i="7"/>
  <c r="Q46" i="7"/>
  <c r="W42" i="7"/>
  <c r="W38" i="7"/>
  <c r="Q35" i="7"/>
  <c r="Q76" i="7"/>
  <c r="M64" i="7"/>
  <c r="V57" i="7"/>
  <c r="X54" i="7"/>
  <c r="D52" i="7"/>
  <c r="C52" i="6" s="1"/>
  <c r="F49" i="7"/>
  <c r="H46" i="7"/>
  <c r="J43" i="7"/>
  <c r="J40" i="7"/>
  <c r="L37" i="7"/>
  <c r="W58" i="7"/>
  <c r="F51" i="7"/>
  <c r="I43" i="7"/>
  <c r="L35" i="7"/>
  <c r="I31" i="7"/>
  <c r="O27" i="7"/>
  <c r="N24" i="7"/>
  <c r="M21" i="7"/>
  <c r="L18" i="7"/>
  <c r="K15" i="7"/>
  <c r="P12" i="7"/>
  <c r="W9" i="7"/>
  <c r="K91" i="7"/>
  <c r="U53" i="7"/>
  <c r="F46" i="7"/>
  <c r="D39" i="7"/>
  <c r="C39" i="6" s="1"/>
  <c r="D33" i="7"/>
  <c r="F29" i="7"/>
  <c r="X25" i="7"/>
  <c r="W22" i="7"/>
  <c r="V19" i="7"/>
  <c r="U16" i="7"/>
  <c r="T13" i="7"/>
  <c r="D11" i="7"/>
  <c r="C11" i="6" s="1"/>
  <c r="GE135" i="8" s="1"/>
  <c r="O58" i="7"/>
  <c r="V50" i="7"/>
  <c r="F43" i="7"/>
  <c r="W35" i="7"/>
  <c r="P31" i="7"/>
  <c r="H28" i="7"/>
  <c r="G25" i="7"/>
  <c r="F22" i="7"/>
  <c r="E19" i="7"/>
  <c r="D16" i="7"/>
  <c r="C16" i="6" s="1"/>
  <c r="GE140" i="8" s="1"/>
  <c r="P56" i="7"/>
  <c r="S48" i="7"/>
  <c r="Q40" i="7"/>
  <c r="V33" i="7"/>
  <c r="P30" i="7"/>
  <c r="L27" i="7"/>
  <c r="K24" i="7"/>
  <c r="J21" i="7"/>
  <c r="I18" i="7"/>
  <c r="H15" i="7"/>
  <c r="O15" i="6" s="1"/>
  <c r="J129" i="7"/>
  <c r="I87" i="7"/>
  <c r="W60" i="7"/>
  <c r="G73" i="7"/>
  <c r="D76" i="7"/>
  <c r="C76" i="6" s="1"/>
  <c r="G90" i="7"/>
  <c r="Q71" i="7"/>
  <c r="I97" i="7"/>
  <c r="J76" i="7"/>
  <c r="O63" i="7"/>
  <c r="G68" i="7"/>
  <c r="G51" i="7"/>
  <c r="M39" i="7"/>
  <c r="H97" i="7"/>
  <c r="K58" i="7"/>
  <c r="S46" i="7"/>
  <c r="S35" i="7"/>
  <c r="V67" i="7"/>
  <c r="V56" i="7"/>
  <c r="V52" i="7"/>
  <c r="T47" i="7"/>
  <c r="D43" i="7"/>
  <c r="C43" i="6" s="1"/>
  <c r="X38" i="7"/>
  <c r="U88" i="7"/>
  <c r="O65" i="7"/>
  <c r="W57" i="7"/>
  <c r="O53" i="7"/>
  <c r="W49" i="7"/>
  <c r="I46" i="7"/>
  <c r="G42" i="7"/>
  <c r="O38" i="7"/>
  <c r="I35" i="7"/>
  <c r="B78" i="8" s="1"/>
  <c r="S73" i="7"/>
  <c r="M63" i="7"/>
  <c r="N57" i="7"/>
  <c r="P54" i="7"/>
  <c r="R51" i="7"/>
  <c r="T48" i="7"/>
  <c r="V45" i="7"/>
  <c r="V42" i="7"/>
  <c r="X39" i="7"/>
  <c r="D37" i="7"/>
  <c r="U57" i="7"/>
  <c r="F50" i="7"/>
  <c r="D42" i="7"/>
  <c r="C42" i="6" s="1"/>
  <c r="R34" i="7"/>
  <c r="S30" i="7"/>
  <c r="G27" i="7"/>
  <c r="F24" i="7"/>
  <c r="E21" i="7"/>
  <c r="D18" i="7"/>
  <c r="C18" i="6" s="1"/>
  <c r="GE142" i="8" s="1"/>
  <c r="X14" i="7"/>
  <c r="H12" i="7"/>
  <c r="O9" i="7"/>
  <c r="I76" i="7"/>
  <c r="X52" i="7"/>
  <c r="E45" i="7"/>
  <c r="D38" i="7"/>
  <c r="C38" i="6" s="1"/>
  <c r="P32" i="7"/>
  <c r="R28" i="7"/>
  <c r="P25" i="7"/>
  <c r="O22" i="7"/>
  <c r="N19" i="7"/>
  <c r="M16" i="7"/>
  <c r="L13" i="7"/>
  <c r="R10" i="7"/>
  <c r="R57" i="7"/>
  <c r="U49" i="7"/>
  <c r="T42" i="7"/>
  <c r="T121" i="7"/>
  <c r="C97" i="7"/>
  <c r="AA97" i="6" s="1"/>
  <c r="N88" i="7"/>
  <c r="R67" i="7"/>
  <c r="J72" i="7"/>
  <c r="E86" i="7"/>
  <c r="N69" i="7"/>
  <c r="N92" i="7"/>
  <c r="F74" i="7"/>
  <c r="K61" i="7"/>
  <c r="E63" i="7"/>
  <c r="K49" i="7"/>
  <c r="Q37" i="7"/>
  <c r="W72" i="7"/>
  <c r="O56" i="7"/>
  <c r="W44" i="7"/>
  <c r="K35" i="7"/>
  <c r="Q66" i="7"/>
  <c r="N56" i="7"/>
  <c r="T51" i="7"/>
  <c r="L47" i="7"/>
  <c r="P42" i="7"/>
  <c r="P38" i="7"/>
  <c r="U83" i="7"/>
  <c r="O64" i="7"/>
  <c r="G57" i="7"/>
  <c r="G53" i="7"/>
  <c r="O49" i="7"/>
  <c r="O45" i="7"/>
  <c r="U41" i="7"/>
  <c r="G38" i="7"/>
  <c r="W34" i="7"/>
  <c r="O71" i="7"/>
  <c r="L62" i="7"/>
  <c r="F57" i="7"/>
  <c r="H54" i="7"/>
  <c r="J51" i="7"/>
  <c r="L48" i="7"/>
  <c r="N45" i="7"/>
  <c r="N42" i="7"/>
  <c r="P39" i="7"/>
  <c r="R36" i="7"/>
  <c r="X56" i="7"/>
  <c r="E49" i="7"/>
  <c r="C41" i="7"/>
  <c r="AA41" i="6" s="1"/>
  <c r="E34" i="7"/>
  <c r="J30" i="7"/>
  <c r="G30" i="6" s="1"/>
  <c r="T26" i="7"/>
  <c r="S23" i="7"/>
  <c r="R20" i="7"/>
  <c r="Q17" i="7"/>
  <c r="P14" i="7"/>
  <c r="U11" i="7"/>
  <c r="G9" i="7"/>
  <c r="F9" i="6" s="1"/>
  <c r="FT133" i="8" s="1"/>
  <c r="H64" i="7"/>
  <c r="X51" i="7"/>
  <c r="H44" i="7"/>
  <c r="C37" i="7"/>
  <c r="AA37" i="6" s="1"/>
  <c r="F32" i="7"/>
  <c r="I28" i="7"/>
  <c r="H25" i="7"/>
  <c r="G22" i="7"/>
  <c r="F19" i="7"/>
  <c r="E16" i="7"/>
  <c r="D13" i="7"/>
  <c r="C13" i="6" s="1"/>
  <c r="FS137" i="8" s="1"/>
  <c r="J10" i="7"/>
  <c r="R56" i="7"/>
  <c r="X48" i="7"/>
  <c r="S41" i="7"/>
  <c r="I91" i="7"/>
  <c r="W66" i="7"/>
  <c r="T89" i="7"/>
  <c r="U70" i="7"/>
  <c r="S34" i="7"/>
  <c r="U43" i="7"/>
  <c r="O59" i="7"/>
  <c r="X45" i="7"/>
  <c r="X79" i="7"/>
  <c r="S55" i="7"/>
  <c r="M44" i="7"/>
  <c r="O34" i="7"/>
  <c r="L59" i="7"/>
  <c r="P50" i="7"/>
  <c r="F42" i="7"/>
  <c r="E42" i="6" s="1"/>
  <c r="S89" i="7"/>
  <c r="F39" i="7"/>
  <c r="L26" i="7"/>
  <c r="O19" i="7"/>
  <c r="E11" i="7"/>
  <c r="W50" i="7"/>
  <c r="N34" i="7"/>
  <c r="M24" i="7"/>
  <c r="R15" i="7"/>
  <c r="G93" i="7"/>
  <c r="C44" i="7"/>
  <c r="AA44" i="6" s="1"/>
  <c r="M33" i="7"/>
  <c r="Q28" i="7"/>
  <c r="L24" i="7"/>
  <c r="P20" i="7"/>
  <c r="L16" i="7"/>
  <c r="O54" i="7"/>
  <c r="X44" i="7"/>
  <c r="L34" i="7"/>
  <c r="V29" i="7"/>
  <c r="V25" i="7"/>
  <c r="R21" i="7"/>
  <c r="N17" i="7"/>
  <c r="R13" i="7"/>
  <c r="P10" i="7"/>
  <c r="K56" i="7"/>
  <c r="R48" i="7"/>
  <c r="P40" i="7"/>
  <c r="U33" i="7"/>
  <c r="X30" i="7"/>
  <c r="S27" i="7"/>
  <c r="R24" i="7"/>
  <c r="Q21" i="7"/>
  <c r="P18" i="7"/>
  <c r="O15" i="7"/>
  <c r="G58" i="7"/>
  <c r="N50" i="7"/>
  <c r="L42" i="7"/>
  <c r="V34" i="7"/>
  <c r="D31" i="7"/>
  <c r="C31" i="6" s="1"/>
  <c r="R27" i="7"/>
  <c r="Q24" i="7"/>
  <c r="P21" i="7"/>
  <c r="O18" i="7"/>
  <c r="N15" i="7"/>
  <c r="N60" i="7"/>
  <c r="I51" i="7"/>
  <c r="P43" i="7"/>
  <c r="O35" i="7"/>
  <c r="L31" i="7"/>
  <c r="D28" i="7"/>
  <c r="C28" i="6" s="1"/>
  <c r="X24" i="7"/>
  <c r="W21" i="7"/>
  <c r="V18" i="7"/>
  <c r="U15" i="7"/>
  <c r="R12" i="7"/>
  <c r="D57" i="7"/>
  <c r="C57" i="6" s="1"/>
  <c r="J49" i="7"/>
  <c r="H41" i="7"/>
  <c r="F34" i="7"/>
  <c r="K30" i="7"/>
  <c r="U26" i="7"/>
  <c r="T23" i="7"/>
  <c r="S20" i="7"/>
  <c r="N10" i="7"/>
  <c r="P19" i="7"/>
  <c r="I9" i="7"/>
  <c r="S13" i="7"/>
  <c r="K8" i="7"/>
  <c r="N11" i="7"/>
  <c r="M7" i="7"/>
  <c r="U10" i="7"/>
  <c r="E18" i="7"/>
  <c r="M9" i="7"/>
  <c r="S12" i="7"/>
  <c r="P8" i="7"/>
  <c r="U79" i="7"/>
  <c r="M65" i="7"/>
  <c r="D86" i="7"/>
  <c r="C86" i="6" s="1"/>
  <c r="H60" i="7"/>
  <c r="Q33" i="7"/>
  <c r="W41" i="7"/>
  <c r="F56" i="7"/>
  <c r="H45" i="7"/>
  <c r="C77" i="7"/>
  <c r="AA77" i="6" s="1"/>
  <c r="U52" i="7"/>
  <c r="E44" i="7"/>
  <c r="W93" i="7"/>
  <c r="T56" i="7"/>
  <c r="H50" i="7"/>
  <c r="T41" i="7"/>
  <c r="X55" i="7"/>
  <c r="E38" i="7"/>
  <c r="D26" i="7"/>
  <c r="C26" i="6" s="1"/>
  <c r="I17" i="7"/>
  <c r="S10" i="7"/>
  <c r="D50" i="7"/>
  <c r="C50" i="6" s="1"/>
  <c r="Q31" i="7"/>
  <c r="E24" i="7"/>
  <c r="J15" i="7"/>
  <c r="Q55" i="7"/>
  <c r="V40" i="7"/>
  <c r="C33" i="7"/>
  <c r="U27" i="7"/>
  <c r="D24" i="7"/>
  <c r="C24" i="6" s="1"/>
  <c r="H20" i="7"/>
  <c r="Q15" i="7"/>
  <c r="R53" i="7"/>
  <c r="X43" i="7"/>
  <c r="L33" i="7"/>
  <c r="M29" i="7"/>
  <c r="N25" i="7"/>
  <c r="W20" i="7"/>
  <c r="F17" i="7"/>
  <c r="J13" i="7"/>
  <c r="H10" i="7"/>
  <c r="N55" i="7"/>
  <c r="Q47" i="7"/>
  <c r="O39" i="7"/>
  <c r="K33" i="7"/>
  <c r="N30" i="7"/>
  <c r="K27" i="7"/>
  <c r="J24" i="7"/>
  <c r="I21" i="7"/>
  <c r="H18" i="7"/>
  <c r="G15" i="7"/>
  <c r="J57" i="7"/>
  <c r="M49" i="7"/>
  <c r="K41" i="7"/>
  <c r="H34" i="7"/>
  <c r="V30" i="7"/>
  <c r="J27" i="7"/>
  <c r="I24" i="7"/>
  <c r="H21" i="7"/>
  <c r="G18" i="7"/>
  <c r="F15" i="7"/>
  <c r="F58" i="7"/>
  <c r="L50" i="7"/>
  <c r="J42" i="7"/>
  <c r="G42" i="6" s="1"/>
  <c r="U34" i="7"/>
  <c r="U30" i="7"/>
  <c r="Q27" i="7"/>
  <c r="P24" i="7"/>
  <c r="O21" i="7"/>
  <c r="N18" i="7"/>
  <c r="M15" i="7"/>
  <c r="J12" i="7"/>
  <c r="G12" i="6" s="1"/>
  <c r="C56" i="7"/>
  <c r="AA56" i="6" s="1"/>
  <c r="J48" i="7"/>
  <c r="H40" i="7"/>
  <c r="R33" i="7"/>
  <c r="R29" i="7"/>
  <c r="M26" i="7"/>
  <c r="L23" i="7"/>
  <c r="K20" i="7"/>
  <c r="T9" i="7"/>
  <c r="O16" i="7"/>
  <c r="V8" i="7"/>
  <c r="K12" i="7"/>
  <c r="W7" i="7"/>
  <c r="V10" i="7"/>
  <c r="P73" i="7"/>
  <c r="L83" i="7"/>
  <c r="V83" i="7"/>
  <c r="E58" i="7"/>
  <c r="T66" i="7"/>
  <c r="U40" i="7"/>
  <c r="T55" i="7"/>
  <c r="H42" i="7"/>
  <c r="E74" i="7"/>
  <c r="M52" i="7"/>
  <c r="M41" i="7"/>
  <c r="E88" i="7"/>
  <c r="D88" i="6" s="1"/>
  <c r="L56" i="7"/>
  <c r="D48" i="7"/>
  <c r="C48" i="6" s="1"/>
  <c r="L41" i="7"/>
  <c r="W54" i="7"/>
  <c r="P33" i="7"/>
  <c r="Q25" i="7"/>
  <c r="V16" i="7"/>
  <c r="U8" i="7"/>
  <c r="D49" i="7"/>
  <c r="C49" i="6" s="1"/>
  <c r="H31" i="7"/>
  <c r="T21" i="7"/>
  <c r="W14" i="7"/>
  <c r="T54" i="7"/>
  <c r="V39" i="7"/>
  <c r="E32" i="7"/>
  <c r="M27" i="7"/>
  <c r="Q23" i="7"/>
  <c r="M19" i="7"/>
  <c r="I15" i="7"/>
  <c r="P15" i="6" s="1"/>
  <c r="R52" i="7"/>
  <c r="R41" i="7"/>
  <c r="X32" i="7"/>
  <c r="D29" i="7"/>
  <c r="C29" i="6" s="1"/>
  <c r="M29" i="6" s="1"/>
  <c r="S24" i="7"/>
  <c r="O20" i="7"/>
  <c r="S16" i="7"/>
  <c r="U12" i="7"/>
  <c r="G71" i="7"/>
  <c r="N54" i="7"/>
  <c r="T46" i="7"/>
  <c r="R38" i="7"/>
  <c r="V32" i="7"/>
  <c r="E30" i="7"/>
  <c r="D30" i="6" s="1"/>
  <c r="X26" i="7"/>
  <c r="W23" i="7"/>
  <c r="V20" i="7"/>
  <c r="U17" i="7"/>
  <c r="T14" i="7"/>
  <c r="J56" i="7"/>
  <c r="P48" i="7"/>
  <c r="N40" i="7"/>
  <c r="T33" i="7"/>
  <c r="M30" i="7"/>
  <c r="W26" i="7"/>
  <c r="V23" i="7"/>
  <c r="U20" i="7"/>
  <c r="T17" i="7"/>
  <c r="S14" i="7"/>
  <c r="E57" i="7"/>
  <c r="L49" i="7"/>
  <c r="J41" i="7"/>
  <c r="G34" i="7"/>
  <c r="L30" i="7"/>
  <c r="I27" i="7"/>
  <c r="H24" i="7"/>
  <c r="G21" i="7"/>
  <c r="F18" i="7"/>
  <c r="E15" i="7"/>
  <c r="W11" i="7"/>
  <c r="F55" i="7"/>
  <c r="I47" i="7"/>
  <c r="G39" i="7"/>
  <c r="F33" i="7"/>
  <c r="I29" i="7"/>
  <c r="E26" i="7"/>
  <c r="D23" i="7"/>
  <c r="C23" i="6" s="1"/>
  <c r="X19" i="7"/>
  <c r="J9" i="7"/>
  <c r="G9" i="6" s="1"/>
  <c r="V13" i="7"/>
  <c r="L8" i="7"/>
  <c r="P11" i="7"/>
  <c r="N7" i="7"/>
  <c r="I10" i="7"/>
  <c r="S67" i="7"/>
  <c r="E80" i="7"/>
  <c r="X72" i="7"/>
  <c r="C57" i="7"/>
  <c r="AA57" i="6" s="1"/>
  <c r="C62" i="7"/>
  <c r="AA62" i="6" s="1"/>
  <c r="C35" i="7"/>
  <c r="AA35" i="6" s="1"/>
  <c r="R54" i="7"/>
  <c r="V41" i="7"/>
  <c r="N63" i="7"/>
  <c r="E52" i="7"/>
  <c r="E41" i="7"/>
  <c r="D69" i="7"/>
  <c r="C69" i="6" s="1"/>
  <c r="D56" i="7"/>
  <c r="C56" i="6" s="1"/>
  <c r="R47" i="7"/>
  <c r="H39" i="7"/>
  <c r="D54" i="7"/>
  <c r="C54" i="6" s="1"/>
  <c r="E33" i="7"/>
  <c r="K23" i="7"/>
  <c r="N16" i="7"/>
  <c r="M8" i="7"/>
  <c r="H43" i="7"/>
  <c r="R30" i="7"/>
  <c r="L21" i="7"/>
  <c r="W12" i="7"/>
  <c r="T53" i="7"/>
  <c r="U38" i="7"/>
  <c r="G31" i="7"/>
  <c r="E27" i="7"/>
  <c r="I23" i="7"/>
  <c r="R18" i="7"/>
  <c r="V14" i="7"/>
  <c r="Q51" i="7"/>
  <c r="T39" i="7"/>
  <c r="M32" i="7"/>
  <c r="B58" i="8" s="1"/>
  <c r="P28" i="7"/>
  <c r="X23" i="7"/>
  <c r="G20" i="7"/>
  <c r="K16" i="7"/>
  <c r="M12" i="7"/>
  <c r="O68" i="7"/>
  <c r="M53" i="7"/>
  <c r="T45" i="7"/>
  <c r="R37" i="7"/>
  <c r="L32" i="7"/>
  <c r="B57" i="8" s="1"/>
  <c r="U29" i="7"/>
  <c r="P26" i="7"/>
  <c r="O23" i="7"/>
  <c r="N20" i="7"/>
  <c r="M17" i="7"/>
  <c r="L14" i="7"/>
  <c r="I55" i="7"/>
  <c r="P47" i="7"/>
  <c r="N39" i="7"/>
  <c r="J33" i="7"/>
  <c r="T29" i="7"/>
  <c r="O26" i="7"/>
  <c r="N23" i="7"/>
  <c r="M20" i="7"/>
  <c r="L17" i="7"/>
  <c r="K14" i="7"/>
  <c r="H56" i="7"/>
  <c r="K48" i="7"/>
  <c r="I40" i="7"/>
  <c r="S33" i="7"/>
  <c r="C30" i="7"/>
  <c r="AA30" i="6" s="1"/>
  <c r="V26" i="7"/>
  <c r="U23" i="7"/>
  <c r="T20" i="7"/>
  <c r="S17" i="7"/>
  <c r="R14" i="7"/>
  <c r="O11" i="7"/>
  <c r="F54" i="7"/>
  <c r="L46" i="7"/>
  <c r="J38" i="7"/>
  <c r="R32" i="7"/>
  <c r="T28" i="7"/>
  <c r="R25" i="7"/>
  <c r="Q22" i="7"/>
  <c r="W16" i="7"/>
  <c r="W8" i="7"/>
  <c r="T64" i="7"/>
  <c r="W78" i="7"/>
  <c r="H71" i="7"/>
  <c r="I48" i="7"/>
  <c r="G96" i="7"/>
  <c r="G33" i="7"/>
  <c r="D51" i="7"/>
  <c r="C51" i="6" s="1"/>
  <c r="N41" i="7"/>
  <c r="Q61" i="7"/>
  <c r="G49" i="7"/>
  <c r="S40" i="7"/>
  <c r="V68" i="7"/>
  <c r="V53" i="7"/>
  <c r="J47" i="7"/>
  <c r="V38" i="7"/>
  <c r="H48" i="7"/>
  <c r="Q32" i="7"/>
  <c r="X22" i="7"/>
  <c r="H14" i="7"/>
  <c r="E8" i="7"/>
  <c r="D8" i="6" s="1"/>
  <c r="U42" i="7"/>
  <c r="V27" i="7"/>
  <c r="D21" i="7"/>
  <c r="C21" i="6" s="1"/>
  <c r="O12" i="7"/>
  <c r="V51" i="7"/>
  <c r="X36" i="7"/>
  <c r="Q30" i="7"/>
  <c r="R26" i="7"/>
  <c r="N22" i="7"/>
  <c r="J18" i="7"/>
  <c r="N14" i="7"/>
  <c r="T49" i="7"/>
  <c r="T38" i="7"/>
  <c r="D32" i="7"/>
  <c r="C32" i="6" s="1"/>
  <c r="M32" i="6" s="1"/>
  <c r="T27" i="7"/>
  <c r="P23" i="7"/>
  <c r="T19" i="7"/>
  <c r="P15" i="7"/>
  <c r="E12" i="7"/>
  <c r="D12" i="6" s="1"/>
  <c r="J61" i="7"/>
  <c r="P52" i="7"/>
  <c r="S44" i="7"/>
  <c r="Q36" i="7"/>
  <c r="C32" i="7"/>
  <c r="L29" i="7"/>
  <c r="H26" i="7"/>
  <c r="G23" i="7"/>
  <c r="F20" i="7"/>
  <c r="E17" i="7"/>
  <c r="D14" i="7"/>
  <c r="C14" i="6" s="1"/>
  <c r="GE138" i="8" s="1"/>
  <c r="L54" i="7"/>
  <c r="O46" i="7"/>
  <c r="M38" i="7"/>
  <c r="T32" i="7"/>
  <c r="K29" i="7"/>
  <c r="G26" i="7"/>
  <c r="F23" i="7"/>
  <c r="E20" i="7"/>
  <c r="D17" i="7"/>
  <c r="C17" i="6" s="1"/>
  <c r="GE141" i="8" s="1"/>
  <c r="X13" i="7"/>
  <c r="H55" i="7"/>
  <c r="N47" i="7"/>
  <c r="L39" i="7"/>
  <c r="H33" i="7"/>
  <c r="S29" i="7"/>
  <c r="N26" i="7"/>
  <c r="M23" i="7"/>
  <c r="L20" i="7"/>
  <c r="K17" i="7"/>
  <c r="J14" i="7"/>
  <c r="R82" i="7"/>
  <c r="E53" i="7"/>
  <c r="L45" i="7"/>
  <c r="J37" i="7"/>
  <c r="I32" i="7"/>
  <c r="K28" i="7"/>
  <c r="J25" i="7"/>
  <c r="I22" i="7"/>
  <c r="F14" i="7"/>
  <c r="B32" i="8" s="1"/>
  <c r="N8" i="7"/>
  <c r="T98" i="7"/>
  <c r="F61" i="7"/>
  <c r="I68" i="7"/>
  <c r="U69" i="7"/>
  <c r="M46" i="7"/>
  <c r="M55" i="7"/>
  <c r="U32" i="7"/>
  <c r="R50" i="7"/>
  <c r="N37" i="7"/>
  <c r="M59" i="7"/>
  <c r="M48" i="7"/>
  <c r="U37" i="7"/>
  <c r="N67" i="7"/>
  <c r="N53" i="7"/>
  <c r="F45" i="7"/>
  <c r="N38" i="7"/>
  <c r="H47" i="7"/>
  <c r="Q29" i="7"/>
  <c r="P22" i="7"/>
  <c r="U13" i="7"/>
  <c r="T58" i="7"/>
  <c r="X41" i="7"/>
  <c r="N27" i="7"/>
  <c r="S18" i="7"/>
  <c r="G12" i="7"/>
  <c r="X47" i="7"/>
  <c r="G35" i="7"/>
  <c r="B76" i="8" s="1"/>
  <c r="H30" i="7"/>
  <c r="J26" i="7"/>
  <c r="S21" i="7"/>
  <c r="W17" i="7"/>
  <c r="K62" i="7"/>
  <c r="V47" i="7"/>
  <c r="S37" i="7"/>
  <c r="X31" i="7"/>
  <c r="D27" i="7"/>
  <c r="C27" i="6" s="1"/>
  <c r="H23" i="7"/>
  <c r="L19" i="7"/>
  <c r="U14" i="7"/>
  <c r="R11" i="7"/>
  <c r="K59" i="7"/>
  <c r="P51" i="7"/>
  <c r="V43" i="7"/>
  <c r="T35" i="7"/>
  <c r="W31" i="7"/>
  <c r="X28" i="7"/>
  <c r="U25" i="7"/>
  <c r="T22" i="7"/>
  <c r="S19" i="7"/>
  <c r="R16" i="7"/>
  <c r="Q13" i="7"/>
  <c r="L53" i="7"/>
  <c r="R45" i="7"/>
  <c r="P37" i="7"/>
  <c r="K32" i="7"/>
  <c r="B56" i="8" s="1"/>
  <c r="W28" i="7"/>
  <c r="T25" i="7"/>
  <c r="S22" i="7"/>
  <c r="R19" i="7"/>
  <c r="Q16" i="7"/>
  <c r="P13" i="7"/>
  <c r="G54" i="7"/>
  <c r="N46" i="7"/>
  <c r="L38" i="7"/>
  <c r="S32" i="7"/>
  <c r="J29" i="7"/>
  <c r="F26" i="7"/>
  <c r="E23" i="7"/>
  <c r="D20" i="7"/>
  <c r="C20" i="6" s="1"/>
  <c r="X16" i="7"/>
  <c r="W13" i="7"/>
  <c r="I66" i="7"/>
  <c r="H52" i="7"/>
  <c r="K44" i="7"/>
  <c r="I36" i="7"/>
  <c r="T31" i="7"/>
  <c r="X27" i="7"/>
  <c r="W24" i="7"/>
  <c r="V21" i="7"/>
  <c r="N12" i="7"/>
  <c r="D8" i="7"/>
  <c r="C8" i="6" s="1"/>
  <c r="C11" i="7"/>
  <c r="AA11" i="6" s="1"/>
  <c r="F7" i="7"/>
  <c r="R9" i="7"/>
  <c r="T15" i="7"/>
  <c r="N82" i="7"/>
  <c r="N95" i="7"/>
  <c r="F66" i="7"/>
  <c r="J60" i="7"/>
  <c r="G60" i="6" s="1"/>
  <c r="K45" i="7"/>
  <c r="Q53" i="7"/>
  <c r="Q65" i="7"/>
  <c r="J50" i="7"/>
  <c r="T36" i="7"/>
  <c r="M56" i="7"/>
  <c r="S47" i="7"/>
  <c r="E37" i="7"/>
  <c r="O61" i="7"/>
  <c r="F53" i="7"/>
  <c r="T44" i="7"/>
  <c r="J36" i="7"/>
  <c r="G46" i="7"/>
  <c r="G29" i="7"/>
  <c r="J20" i="7"/>
  <c r="M13" i="7"/>
  <c r="T57" i="7"/>
  <c r="F36" i="7"/>
  <c r="B79" i="8" s="1"/>
  <c r="F27" i="7"/>
  <c r="K18" i="7"/>
  <c r="V9" i="7"/>
  <c r="W46" i="7"/>
  <c r="M34" i="7"/>
  <c r="W29" i="7"/>
  <c r="O25" i="7"/>
  <c r="K21" i="7"/>
  <c r="O17" i="7"/>
  <c r="M57" i="7"/>
  <c r="V46" i="7"/>
  <c r="V36" i="7"/>
  <c r="F31" i="7"/>
  <c r="E31" i="6" s="1"/>
  <c r="Q26" i="7"/>
  <c r="U22" i="7"/>
  <c r="Q18" i="7"/>
  <c r="M14" i="7"/>
  <c r="J11" i="7"/>
  <c r="L58" i="7"/>
  <c r="O50" i="7"/>
  <c r="M42" i="7"/>
  <c r="D35" i="7"/>
  <c r="N31" i="7"/>
  <c r="O28" i="7"/>
  <c r="M25" i="7"/>
  <c r="L22" i="7"/>
  <c r="K19" i="7"/>
  <c r="J16" i="7"/>
  <c r="I13" i="7"/>
  <c r="P13" i="6" s="1"/>
  <c r="K52" i="7"/>
  <c r="R44" i="7"/>
  <c r="P36" i="7"/>
  <c r="V31" i="7"/>
  <c r="N28" i="7"/>
  <c r="L25" i="7"/>
  <c r="K22" i="7"/>
  <c r="J19" i="7"/>
  <c r="I16" i="7"/>
  <c r="H13" i="7"/>
  <c r="O13" i="6" s="1"/>
  <c r="J53" i="7"/>
  <c r="M45" i="7"/>
  <c r="K37" i="7"/>
  <c r="J32" i="7"/>
  <c r="V28" i="7"/>
  <c r="S25" i="7"/>
  <c r="R22" i="7"/>
  <c r="Q19" i="7"/>
  <c r="P16" i="7"/>
  <c r="O13" i="7"/>
  <c r="X58" i="7"/>
  <c r="H51" i="7"/>
  <c r="N43" i="7"/>
  <c r="N35" i="7"/>
  <c r="J31" i="7"/>
  <c r="G31" i="6" s="1"/>
  <c r="U78" i="7"/>
  <c r="S36" i="7"/>
  <c r="M11" i="7"/>
  <c r="N29" i="7"/>
  <c r="I26" i="7"/>
  <c r="J34" i="7"/>
  <c r="N51" i="7"/>
  <c r="V15" i="7"/>
  <c r="J22" i="7"/>
  <c r="T30" i="7"/>
  <c r="F11" i="7"/>
  <c r="O7" i="7"/>
  <c r="U18" i="7"/>
  <c r="D7" i="7"/>
  <c r="P9" i="7"/>
  <c r="T12" i="7"/>
  <c r="T7" i="7"/>
  <c r="X9" i="7"/>
  <c r="Q12" i="7"/>
  <c r="O8" i="7"/>
  <c r="K7" i="7"/>
  <c r="F8" i="7"/>
  <c r="E8" i="6" s="1"/>
  <c r="G16" i="7"/>
  <c r="B43" i="8" s="1"/>
  <c r="R8" i="7"/>
  <c r="C9" i="7"/>
  <c r="AA9" i="6" s="1"/>
  <c r="T10" i="7"/>
  <c r="O10" i="7"/>
  <c r="I7" i="7"/>
  <c r="L28" i="7"/>
  <c r="Q10" i="7"/>
  <c r="S11" i="7"/>
  <c r="O36" i="7"/>
  <c r="P60" i="7"/>
  <c r="S56" i="7"/>
  <c r="T24" i="7"/>
  <c r="M22" i="7"/>
  <c r="E31" i="7"/>
  <c r="D31" i="6" s="1"/>
  <c r="Q43" i="7"/>
  <c r="M67" i="7"/>
  <c r="I19" i="7"/>
  <c r="P27" i="7"/>
  <c r="P7" i="7"/>
  <c r="H19" i="7"/>
  <c r="N13" i="7"/>
  <c r="M18" i="7"/>
  <c r="E9" i="7"/>
  <c r="D12" i="7"/>
  <c r="C12" i="6" s="1"/>
  <c r="L9" i="7"/>
  <c r="V11" i="7"/>
  <c r="G7" i="7"/>
  <c r="L15" i="7"/>
  <c r="R17" i="7"/>
  <c r="Q7" i="7"/>
  <c r="G8" i="7"/>
  <c r="F8" i="6" s="1"/>
  <c r="W8" i="6" s="1"/>
  <c r="D10" i="7"/>
  <c r="C10" i="6" s="1"/>
  <c r="U9" i="7"/>
  <c r="E42" i="7"/>
  <c r="D42" i="6" s="1"/>
  <c r="K11" i="7"/>
  <c r="P41" i="7"/>
  <c r="E7" i="7"/>
  <c r="I14" i="7"/>
  <c r="P14" i="6" s="1"/>
  <c r="O52" i="7"/>
  <c r="X50" i="7"/>
  <c r="H35" i="7"/>
  <c r="B77" i="8" s="1"/>
  <c r="X20" i="7"/>
  <c r="V17" i="7"/>
  <c r="F28" i="7"/>
  <c r="P35" i="7"/>
  <c r="J52" i="7"/>
  <c r="H16" i="7"/>
  <c r="H27" i="7"/>
  <c r="I12" i="7"/>
  <c r="I11" i="7"/>
  <c r="G11" i="7"/>
  <c r="S7" i="7"/>
  <c r="W15" i="7"/>
  <c r="J17" i="7"/>
  <c r="R64" i="7"/>
  <c r="G59" i="7"/>
  <c r="G10" i="7"/>
  <c r="V60" i="7"/>
  <c r="L44" i="7"/>
  <c r="U24" i="7"/>
  <c r="G17" i="7"/>
  <c r="E14" i="7"/>
  <c r="E25" i="7"/>
  <c r="M31" i="7"/>
  <c r="P44" i="7"/>
  <c r="G13" i="7"/>
  <c r="O24" i="7"/>
  <c r="L12" i="7"/>
  <c r="W10" i="7"/>
  <c r="Q9" i="7"/>
  <c r="K13" i="7"/>
  <c r="I8" i="7"/>
  <c r="Q14" i="7"/>
  <c r="H7" i="7"/>
  <c r="R49" i="7"/>
  <c r="Q8" i="7"/>
  <c r="W19" i="7"/>
  <c r="K25" i="7"/>
  <c r="H8" i="7"/>
  <c r="D47" i="7"/>
  <c r="C47" i="6" s="1"/>
  <c r="X35" i="7"/>
  <c r="X17" i="7"/>
  <c r="P55" i="7"/>
  <c r="X10" i="7"/>
  <c r="D22" i="7"/>
  <c r="C22" i="6" s="1"/>
  <c r="E28" i="7"/>
  <c r="N36" i="7"/>
  <c r="D58" i="7"/>
  <c r="C58" i="6" s="1"/>
  <c r="G24" i="7"/>
  <c r="Q11" i="7"/>
  <c r="L10" i="7"/>
  <c r="F9" i="7"/>
  <c r="E9" i="6" s="1"/>
  <c r="V12" i="7"/>
  <c r="U7" i="7"/>
  <c r="F10" i="7"/>
  <c r="X11" i="7"/>
  <c r="H11" i="7"/>
  <c r="S9" i="7"/>
  <c r="D15" i="7"/>
  <c r="U44" i="7"/>
  <c r="X7" i="7"/>
  <c r="E10" i="7"/>
  <c r="L74" i="7"/>
  <c r="L36" i="7"/>
  <c r="F40" i="7"/>
  <c r="N9" i="7"/>
  <c r="U45" i="7"/>
  <c r="L57" i="7"/>
  <c r="X18" i="7"/>
  <c r="D25" i="7"/>
  <c r="C25" i="6" s="1"/>
  <c r="U31" i="7"/>
  <c r="G50" i="7"/>
  <c r="N21" i="7"/>
  <c r="M10" i="7"/>
  <c r="H9" i="7"/>
  <c r="S8" i="7"/>
  <c r="F12" i="7"/>
  <c r="L7" i="7"/>
  <c r="D9" i="7"/>
  <c r="C9" i="6" s="1"/>
  <c r="F21" i="7"/>
  <c r="J8" i="7"/>
  <c r="G8" i="6" s="1"/>
  <c r="K9" i="7"/>
  <c r="X33" i="7"/>
  <c r="W18" i="7"/>
  <c r="V7" i="7"/>
  <c r="X8" i="7"/>
  <c r="H70" i="7"/>
  <c r="E56" i="7"/>
  <c r="S28" i="7"/>
  <c r="D46" i="7"/>
  <c r="C46" i="6" s="1"/>
  <c r="V35" i="7"/>
  <c r="X21" i="7"/>
  <c r="T8" i="7"/>
  <c r="F30" i="7"/>
  <c r="E30" i="6" s="1"/>
  <c r="T34" i="7"/>
  <c r="F13" i="7"/>
  <c r="AJ13" i="6"/>
  <c r="AJ14" i="6"/>
  <c r="AJ23" i="6"/>
  <c r="AJ27" i="6"/>
  <c r="AJ19" i="6"/>
  <c r="AJ20" i="6"/>
  <c r="AJ18" i="6"/>
  <c r="AJ16" i="6"/>
  <c r="AJ21" i="6"/>
  <c r="AJ24" i="6"/>
  <c r="AJ15" i="6"/>
  <c r="AJ28" i="6"/>
  <c r="FS235" i="8"/>
  <c r="K5" i="8"/>
  <c r="M4" i="8"/>
  <c r="I72" i="7"/>
  <c r="F72" i="7"/>
  <c r="B45" i="8" l="1"/>
  <c r="B46" i="8"/>
  <c r="B67" i="8"/>
  <c r="B44" i="8"/>
  <c r="B42" i="8"/>
  <c r="M16" i="6"/>
  <c r="B33" i="8"/>
  <c r="AK122" i="6"/>
  <c r="AK117" i="6"/>
  <c r="X122" i="6"/>
  <c r="AL122" i="6"/>
  <c r="AC122" i="6"/>
  <c r="AO122" i="6"/>
  <c r="Y122" i="6"/>
  <c r="Z108" i="6"/>
  <c r="AK130" i="6"/>
  <c r="AO117" i="6"/>
  <c r="Z117" i="6"/>
  <c r="Y117" i="6"/>
  <c r="AK125" i="6"/>
  <c r="AP138" i="6"/>
  <c r="AB138" i="6" s="1"/>
  <c r="B69" i="8"/>
  <c r="AP117" i="6"/>
  <c r="AE117" i="6" s="1"/>
  <c r="X117" i="6"/>
  <c r="Z138" i="6"/>
  <c r="AO138" i="6"/>
  <c r="X138" i="6"/>
  <c r="AC138" i="6"/>
  <c r="AK138" i="6"/>
  <c r="AL138" i="6"/>
  <c r="CA1" i="6"/>
  <c r="AO134" i="6"/>
  <c r="AL134" i="6"/>
  <c r="AK134" i="6"/>
  <c r="Z134" i="6"/>
  <c r="AL114" i="6"/>
  <c r="L15" i="6"/>
  <c r="C15" i="6" s="1"/>
  <c r="L33" i="6"/>
  <c r="C33" i="6" s="1"/>
  <c r="M33" i="6" s="1"/>
  <c r="AL131" i="6"/>
  <c r="AP134" i="6"/>
  <c r="AE134" i="6" s="1"/>
  <c r="AB131" i="6"/>
  <c r="AC134" i="6"/>
  <c r="Z131" i="6"/>
  <c r="AG131" i="6"/>
  <c r="Y134" i="6"/>
  <c r="Y131" i="6"/>
  <c r="X125" i="6"/>
  <c r="AI131" i="6"/>
  <c r="AM131" i="6"/>
  <c r="AO125" i="6"/>
  <c r="AP125" i="6"/>
  <c r="AB125" i="6" s="1"/>
  <c r="AN131" i="6"/>
  <c r="AH131" i="6"/>
  <c r="AC131" i="6"/>
  <c r="X131" i="6"/>
  <c r="AD131" i="6"/>
  <c r="AF131" i="6"/>
  <c r="AK131" i="6"/>
  <c r="AO131" i="6"/>
  <c r="Z125" i="6"/>
  <c r="CA2" i="6"/>
  <c r="C36" i="6"/>
  <c r="X137" i="6"/>
  <c r="L35" i="6"/>
  <c r="C35" i="6" s="1"/>
  <c r="M35" i="6" s="1"/>
  <c r="AP135" i="6"/>
  <c r="AM135" i="6" s="1"/>
  <c r="AC135" i="6"/>
  <c r="Y135" i="6"/>
  <c r="AO137" i="6"/>
  <c r="AP136" i="6"/>
  <c r="AG136" i="6" s="1"/>
  <c r="Y137" i="6"/>
  <c r="X140" i="6"/>
  <c r="AP137" i="6"/>
  <c r="AG137" i="6" s="1"/>
  <c r="AC137" i="6"/>
  <c r="AL137" i="6"/>
  <c r="AK137" i="6"/>
  <c r="AC114" i="6"/>
  <c r="Y114" i="6"/>
  <c r="AK140" i="6"/>
  <c r="AK114" i="6"/>
  <c r="AO135" i="6"/>
  <c r="AL140" i="6"/>
  <c r="AC140" i="6"/>
  <c r="Z140" i="6"/>
  <c r="AO140" i="6"/>
  <c r="AP140" i="6"/>
  <c r="AD140" i="6" s="1"/>
  <c r="X135" i="6"/>
  <c r="AP114" i="6"/>
  <c r="AN114" i="6" s="1"/>
  <c r="AL135" i="6"/>
  <c r="AP121" i="6"/>
  <c r="AH121" i="6" s="1"/>
  <c r="AL121" i="6"/>
  <c r="AC121" i="6"/>
  <c r="Z121" i="6"/>
  <c r="AO121" i="6"/>
  <c r="Z114" i="6"/>
  <c r="X114" i="6"/>
  <c r="AK135" i="6"/>
  <c r="AK121" i="6"/>
  <c r="X121" i="6"/>
  <c r="AK124" i="6"/>
  <c r="AL125" i="6"/>
  <c r="Y125" i="6"/>
  <c r="X136" i="6"/>
  <c r="AK136" i="6"/>
  <c r="AL136" i="6"/>
  <c r="Y136" i="6"/>
  <c r="AC136" i="6"/>
  <c r="AO136" i="6"/>
  <c r="Z124" i="6"/>
  <c r="AL126" i="6"/>
  <c r="X126" i="6"/>
  <c r="CA5" i="6"/>
  <c r="CA4" i="6"/>
  <c r="Z126" i="6"/>
  <c r="AP126" i="6"/>
  <c r="AD126" i="6" s="1"/>
  <c r="Y124" i="6"/>
  <c r="AK126" i="6"/>
  <c r="Y126" i="6"/>
  <c r="AP115" i="6"/>
  <c r="AB115" i="6" s="1"/>
  <c r="AK115" i="6"/>
  <c r="AO126" i="6"/>
  <c r="X115" i="6"/>
  <c r="AL115" i="6"/>
  <c r="AO115" i="6"/>
  <c r="AC115" i="6"/>
  <c r="Z115" i="6"/>
  <c r="X124" i="6"/>
  <c r="AL124" i="6"/>
  <c r="AP124" i="6"/>
  <c r="AF124" i="6" s="1"/>
  <c r="AO124" i="6"/>
  <c r="L34" i="6"/>
  <c r="C34" i="6" s="1"/>
  <c r="M34" i="6" s="1"/>
  <c r="B52" i="8"/>
  <c r="AN122" i="6"/>
  <c r="Y127" i="6"/>
  <c r="FS140" i="8"/>
  <c r="AK112" i="6"/>
  <c r="AK118" i="6"/>
  <c r="AL108" i="6"/>
  <c r="Y130" i="6"/>
  <c r="AP130" i="6"/>
  <c r="AD130" i="6" s="1"/>
  <c r="Z118" i="6"/>
  <c r="Y108" i="6"/>
  <c r="Y118" i="6"/>
  <c r="AO118" i="6"/>
  <c r="X108" i="6"/>
  <c r="FS187" i="8"/>
  <c r="GE187" i="8"/>
  <c r="AC118" i="6"/>
  <c r="AP118" i="6"/>
  <c r="AD118" i="6" s="1"/>
  <c r="AL118" i="6"/>
  <c r="B6" i="8"/>
  <c r="FY138" i="8"/>
  <c r="FS217" i="8"/>
  <c r="GE217" i="8"/>
  <c r="AM122" i="6"/>
  <c r="AI122" i="6"/>
  <c r="AE122" i="6"/>
  <c r="AD122" i="6"/>
  <c r="AH122" i="6"/>
  <c r="AF122" i="6"/>
  <c r="AB122" i="6"/>
  <c r="CA3" i="6"/>
  <c r="FY220" i="8"/>
  <c r="X130" i="6"/>
  <c r="AL130" i="6"/>
  <c r="Z130" i="6"/>
  <c r="AO119" i="6"/>
  <c r="X127" i="6"/>
  <c r="AK127" i="6"/>
  <c r="AL119" i="6"/>
  <c r="FY219" i="8"/>
  <c r="FS219" i="8"/>
  <c r="FS135" i="8"/>
  <c r="AC127" i="6"/>
  <c r="N14" i="6"/>
  <c r="FY135" i="8"/>
  <c r="FS138" i="8"/>
  <c r="AP127" i="6"/>
  <c r="AM127" i="6" s="1"/>
  <c r="AL127" i="6"/>
  <c r="AO127" i="6"/>
  <c r="X119" i="6"/>
  <c r="AC132" i="6"/>
  <c r="AL132" i="6"/>
  <c r="X132" i="6"/>
  <c r="FS218" i="8"/>
  <c r="GE218" i="8"/>
  <c r="AK132" i="6"/>
  <c r="FS142" i="8"/>
  <c r="AD120" i="6"/>
  <c r="C77" i="6"/>
  <c r="FS201" i="8" s="1"/>
  <c r="AB120" i="6"/>
  <c r="X112" i="6"/>
  <c r="X120" i="6"/>
  <c r="M18" i="6"/>
  <c r="AO120" i="6"/>
  <c r="M15" i="6"/>
  <c r="AC112" i="6"/>
  <c r="Y120" i="6"/>
  <c r="Z112" i="6"/>
  <c r="AH120" i="6"/>
  <c r="AC108" i="6"/>
  <c r="AK108" i="6"/>
  <c r="AP108" i="6"/>
  <c r="AF120" i="6"/>
  <c r="AN120" i="6"/>
  <c r="M14" i="6"/>
  <c r="AE120" i="6"/>
  <c r="AP119" i="6"/>
  <c r="AC119" i="6"/>
  <c r="AK119" i="6"/>
  <c r="AM120" i="6"/>
  <c r="FY141" i="8"/>
  <c r="AI120" i="6"/>
  <c r="AC130" i="6"/>
  <c r="AP112" i="6"/>
  <c r="Y112" i="6"/>
  <c r="AO112" i="6"/>
  <c r="AC120" i="6"/>
  <c r="AK120" i="6"/>
  <c r="Z120" i="6"/>
  <c r="AL120" i="6"/>
  <c r="Y119" i="6"/>
  <c r="AP132" i="6"/>
  <c r="Y132" i="6"/>
  <c r="AO132" i="6"/>
  <c r="FS141" i="8"/>
  <c r="GE220" i="8"/>
  <c r="M19" i="6"/>
  <c r="M17" i="6"/>
  <c r="O14" i="6"/>
  <c r="FY143" i="8"/>
  <c r="AP30" i="6"/>
  <c r="AE30" i="6" s="1"/>
  <c r="V72" i="6"/>
  <c r="FS143" i="8"/>
  <c r="FY142" i="8"/>
  <c r="FY178" i="8"/>
  <c r="GE178" i="8"/>
  <c r="FS178" i="8"/>
  <c r="FY173" i="8"/>
  <c r="GE173" i="8"/>
  <c r="FS173" i="8"/>
  <c r="FY150" i="8"/>
  <c r="GE150" i="8"/>
  <c r="FS150" i="8"/>
  <c r="AK37" i="6"/>
  <c r="AP37" i="6"/>
  <c r="AF37" i="6" s="1"/>
  <c r="AL37" i="6"/>
  <c r="AO37" i="6"/>
  <c r="X37" i="6"/>
  <c r="Y37" i="6"/>
  <c r="Z37" i="6"/>
  <c r="AC37" i="6"/>
  <c r="Y97" i="6"/>
  <c r="AO97" i="6"/>
  <c r="Z97" i="6"/>
  <c r="AP97" i="6"/>
  <c r="AF97" i="6" s="1"/>
  <c r="AK97" i="6"/>
  <c r="X97" i="6"/>
  <c r="AC97" i="6"/>
  <c r="AL97" i="6"/>
  <c r="FY176" i="8"/>
  <c r="GE176" i="8"/>
  <c r="FS176" i="8"/>
  <c r="FY177" i="8"/>
  <c r="GE177" i="8"/>
  <c r="FS177" i="8"/>
  <c r="FY164" i="8"/>
  <c r="FS164" i="8"/>
  <c r="GE164" i="8"/>
  <c r="U72" i="6"/>
  <c r="AA72" i="6"/>
  <c r="AL54" i="6"/>
  <c r="Z54" i="6"/>
  <c r="AK54" i="6"/>
  <c r="AC54" i="6"/>
  <c r="AO54" i="6"/>
  <c r="AP54" i="6"/>
  <c r="X54" i="6"/>
  <c r="Y54" i="6"/>
  <c r="GB192" i="8"/>
  <c r="GH192" i="8"/>
  <c r="FV192" i="8"/>
  <c r="AO69" i="6"/>
  <c r="AK69" i="6"/>
  <c r="AP69" i="6"/>
  <c r="AC69" i="6"/>
  <c r="M69" i="6"/>
  <c r="AL69" i="6"/>
  <c r="Y64" i="6"/>
  <c r="Z64" i="6"/>
  <c r="AK64" i="6"/>
  <c r="AC64" i="6"/>
  <c r="AO64" i="6"/>
  <c r="AP64" i="6"/>
  <c r="AL64" i="6"/>
  <c r="X64" i="6"/>
  <c r="AP45" i="6"/>
  <c r="AC45" i="6"/>
  <c r="AK45" i="6"/>
  <c r="X45" i="6"/>
  <c r="AO45" i="6"/>
  <c r="AL45" i="6"/>
  <c r="Y45" i="6"/>
  <c r="Z45" i="6"/>
  <c r="X103" i="6"/>
  <c r="AL103" i="6"/>
  <c r="Z103" i="6"/>
  <c r="AP103" i="6"/>
  <c r="AC103" i="6"/>
  <c r="AK103" i="6"/>
  <c r="Y103" i="6"/>
  <c r="AO103" i="6"/>
  <c r="AC91" i="6"/>
  <c r="AK91" i="6"/>
  <c r="X91" i="6"/>
  <c r="AL91" i="6"/>
  <c r="Y91" i="6"/>
  <c r="AP91" i="6"/>
  <c r="Z91" i="6"/>
  <c r="AO91" i="6"/>
  <c r="AL116" i="6"/>
  <c r="Z116" i="6"/>
  <c r="AP116" i="6"/>
  <c r="AC116" i="6"/>
  <c r="AO116" i="6"/>
  <c r="X116" i="6"/>
  <c r="Y116" i="6"/>
  <c r="AK116" i="6"/>
  <c r="FY197" i="8"/>
  <c r="GE197" i="8"/>
  <c r="FS197" i="8"/>
  <c r="FY189" i="8"/>
  <c r="GE189" i="8"/>
  <c r="FS189" i="8"/>
  <c r="AL100" i="6"/>
  <c r="AK100" i="6"/>
  <c r="Y100" i="6"/>
  <c r="AO100" i="6"/>
  <c r="AC100" i="6"/>
  <c r="Z100" i="6"/>
  <c r="AP100" i="6"/>
  <c r="X100" i="6"/>
  <c r="FY221" i="8"/>
  <c r="GE221" i="8"/>
  <c r="FS221" i="8"/>
  <c r="FY194" i="8"/>
  <c r="FS194" i="8"/>
  <c r="GE194" i="8"/>
  <c r="B22" i="8"/>
  <c r="M13" i="6"/>
  <c r="FY171" i="8"/>
  <c r="GE171" i="8"/>
  <c r="FS171" i="8"/>
  <c r="GE134" i="8"/>
  <c r="FY134" i="8"/>
  <c r="M10" i="6"/>
  <c r="FS134" i="8"/>
  <c r="FY133" i="8"/>
  <c r="GE133" i="8"/>
  <c r="FS133" i="8"/>
  <c r="FY175" i="8"/>
  <c r="GE175" i="8"/>
  <c r="FS175" i="8"/>
  <c r="M88" i="6"/>
  <c r="AP88" i="6"/>
  <c r="AN88" i="6" s="1"/>
  <c r="FY167" i="8"/>
  <c r="GE167" i="8"/>
  <c r="FS167" i="8"/>
  <c r="GB183" i="8"/>
  <c r="GH183" i="8"/>
  <c r="FV183" i="8"/>
  <c r="FY203" i="8"/>
  <c r="GE203" i="8"/>
  <c r="FS203" i="8"/>
  <c r="X88" i="6"/>
  <c r="Y88" i="6"/>
  <c r="AO88" i="6"/>
  <c r="Z88" i="6"/>
  <c r="AC88" i="6"/>
  <c r="AK88" i="6"/>
  <c r="AL88" i="6"/>
  <c r="Z92" i="6"/>
  <c r="AP92" i="6"/>
  <c r="AI92" i="6" s="1"/>
  <c r="AL92" i="6"/>
  <c r="Y92" i="6"/>
  <c r="AC92" i="6"/>
  <c r="AK92" i="6"/>
  <c r="AO92" i="6"/>
  <c r="X92" i="6"/>
  <c r="FY208" i="8"/>
  <c r="GE208" i="8"/>
  <c r="FS208" i="8"/>
  <c r="Z90" i="6"/>
  <c r="AP90" i="6"/>
  <c r="AI90" i="6" s="1"/>
  <c r="AC90" i="6"/>
  <c r="AK90" i="6"/>
  <c r="AL90" i="6"/>
  <c r="X90" i="6"/>
  <c r="Y90" i="6"/>
  <c r="AO90" i="6"/>
  <c r="FY149" i="8"/>
  <c r="FS149" i="8"/>
  <c r="GE149" i="8"/>
  <c r="M31" i="6"/>
  <c r="AP31" i="6"/>
  <c r="AD31" i="6" s="1"/>
  <c r="B61" i="8"/>
  <c r="AA32" i="6"/>
  <c r="B55" i="8"/>
  <c r="AK35" i="6"/>
  <c r="Z35" i="6"/>
  <c r="AL35" i="6"/>
  <c r="AO35" i="6"/>
  <c r="AP35" i="6"/>
  <c r="X35" i="6"/>
  <c r="Y35" i="6"/>
  <c r="AC35" i="6"/>
  <c r="AP56" i="6"/>
  <c r="Y56" i="6"/>
  <c r="AO56" i="6"/>
  <c r="X56" i="6"/>
  <c r="Z56" i="6"/>
  <c r="AK56" i="6"/>
  <c r="AL56" i="6"/>
  <c r="AC56" i="6"/>
  <c r="B70" i="8"/>
  <c r="B72" i="8" s="1"/>
  <c r="FY166" i="8"/>
  <c r="GE166" i="8"/>
  <c r="FS166" i="8"/>
  <c r="FY200" i="8"/>
  <c r="GE200" i="8"/>
  <c r="FS200" i="8"/>
  <c r="Y47" i="6"/>
  <c r="AO47" i="6"/>
  <c r="AL47" i="6"/>
  <c r="Z47" i="6"/>
  <c r="AP47" i="6"/>
  <c r="AC47" i="6"/>
  <c r="AK47" i="6"/>
  <c r="X47" i="6"/>
  <c r="AC59" i="6"/>
  <c r="AO59" i="6"/>
  <c r="Y59" i="6"/>
  <c r="Z59" i="6"/>
  <c r="AL59" i="6"/>
  <c r="X59" i="6"/>
  <c r="AK59" i="6"/>
  <c r="X34" i="6"/>
  <c r="AO34" i="6"/>
  <c r="Y34" i="6"/>
  <c r="AK34" i="6"/>
  <c r="Z34" i="6"/>
  <c r="AL34" i="6"/>
  <c r="AC34" i="6"/>
  <c r="AP34" i="6"/>
  <c r="FY216" i="8"/>
  <c r="GE216" i="8"/>
  <c r="FS216" i="8"/>
  <c r="AL66" i="6"/>
  <c r="Y66" i="6"/>
  <c r="AC66" i="6"/>
  <c r="AO66" i="6"/>
  <c r="X66" i="6"/>
  <c r="Z66" i="6"/>
  <c r="AP66" i="6"/>
  <c r="AK66" i="6"/>
  <c r="X86" i="6"/>
  <c r="Y86" i="6"/>
  <c r="AO86" i="6"/>
  <c r="Z86" i="6"/>
  <c r="AP86" i="6"/>
  <c r="AK86" i="6"/>
  <c r="AC86" i="6"/>
  <c r="AL86" i="6"/>
  <c r="AK89" i="6"/>
  <c r="M89" i="6"/>
  <c r="AC89" i="6"/>
  <c r="AL89" i="6"/>
  <c r="AO89" i="6"/>
  <c r="AP89" i="6"/>
  <c r="Z95" i="6"/>
  <c r="AP95" i="6"/>
  <c r="AL95" i="6"/>
  <c r="X95" i="6"/>
  <c r="AC95" i="6"/>
  <c r="AK95" i="6"/>
  <c r="Y95" i="6"/>
  <c r="AO95" i="6"/>
  <c r="Z85" i="6"/>
  <c r="AP85" i="6"/>
  <c r="AC85" i="6"/>
  <c r="AK85" i="6"/>
  <c r="AL85" i="6"/>
  <c r="X85" i="6"/>
  <c r="Y85" i="6"/>
  <c r="AO85" i="6"/>
  <c r="AK109" i="6"/>
  <c r="AL109" i="6"/>
  <c r="AO109" i="6"/>
  <c r="Y109" i="6"/>
  <c r="AC109" i="6"/>
  <c r="X109" i="6"/>
  <c r="Z109" i="6"/>
  <c r="AP109" i="6"/>
  <c r="FY199" i="8"/>
  <c r="FS199" i="8"/>
  <c r="GE199" i="8"/>
  <c r="Y111" i="6"/>
  <c r="AO111" i="6"/>
  <c r="AC111" i="6"/>
  <c r="AK111" i="6"/>
  <c r="AL111" i="6"/>
  <c r="X111" i="6"/>
  <c r="Z111" i="6"/>
  <c r="AP111" i="6"/>
  <c r="AO107" i="6"/>
  <c r="AK107" i="6"/>
  <c r="Z107" i="6"/>
  <c r="AP107" i="6"/>
  <c r="AL107" i="6"/>
  <c r="X107" i="6"/>
  <c r="AC107" i="6"/>
  <c r="Y107" i="6"/>
  <c r="AP123" i="6"/>
  <c r="AC123" i="6"/>
  <c r="AO123" i="6"/>
  <c r="AK123" i="6"/>
  <c r="AL123" i="6"/>
  <c r="Y123" i="6"/>
  <c r="X123" i="6"/>
  <c r="Z123" i="6"/>
  <c r="Z96" i="6"/>
  <c r="AP96" i="6"/>
  <c r="AK96" i="6"/>
  <c r="AL96" i="6"/>
  <c r="Y96" i="6"/>
  <c r="AO96" i="6"/>
  <c r="AC96" i="6"/>
  <c r="X96" i="6"/>
  <c r="AO99" i="6"/>
  <c r="AC99" i="6"/>
  <c r="AK99" i="6"/>
  <c r="X99" i="6"/>
  <c r="AL99" i="6"/>
  <c r="Z99" i="6"/>
  <c r="AP99" i="6"/>
  <c r="Y99" i="6"/>
  <c r="Y129" i="6"/>
  <c r="AC129" i="6"/>
  <c r="AK129" i="6"/>
  <c r="X129" i="6"/>
  <c r="AL129" i="6"/>
  <c r="AP129" i="6"/>
  <c r="AO129" i="6"/>
  <c r="Z129" i="6"/>
  <c r="AC93" i="6"/>
  <c r="AK93" i="6"/>
  <c r="AL93" i="6"/>
  <c r="Y93" i="6"/>
  <c r="AO93" i="6"/>
  <c r="Z93" i="6"/>
  <c r="AP93" i="6"/>
  <c r="X93" i="6"/>
  <c r="FY183" i="8"/>
  <c r="GE183" i="8"/>
  <c r="FS183" i="8"/>
  <c r="Y38" i="6"/>
  <c r="AO38" i="6"/>
  <c r="X38" i="6"/>
  <c r="AC38" i="6"/>
  <c r="AK38" i="6"/>
  <c r="Z38" i="6"/>
  <c r="AL38" i="6"/>
  <c r="AP38" i="6"/>
  <c r="AG38" i="6" s="1"/>
  <c r="AL128" i="6"/>
  <c r="X128" i="6"/>
  <c r="Y128" i="6"/>
  <c r="AO128" i="6"/>
  <c r="Z128" i="6"/>
  <c r="AP128" i="6"/>
  <c r="AB128" i="6" s="1"/>
  <c r="AC128" i="6"/>
  <c r="AK128" i="6"/>
  <c r="FY146" i="8"/>
  <c r="GE146" i="8"/>
  <c r="FS146" i="8"/>
  <c r="FY144" i="8"/>
  <c r="GE144" i="8"/>
  <c r="FS144" i="8"/>
  <c r="FY180" i="8"/>
  <c r="GE180" i="8"/>
  <c r="FS180" i="8"/>
  <c r="AP62" i="6"/>
  <c r="X62" i="6"/>
  <c r="AC62" i="6"/>
  <c r="AK62" i="6"/>
  <c r="Y62" i="6"/>
  <c r="Z62" i="6"/>
  <c r="AL62" i="6"/>
  <c r="AO62" i="6"/>
  <c r="GH136" i="8"/>
  <c r="GB136" i="8"/>
  <c r="FV136" i="8"/>
  <c r="GH166" i="8"/>
  <c r="FV166" i="8"/>
  <c r="GB166" i="8"/>
  <c r="FY152" i="8"/>
  <c r="GE152" i="8"/>
  <c r="FS152" i="8"/>
  <c r="AP44" i="6"/>
  <c r="AK44" i="6"/>
  <c r="AO44" i="6"/>
  <c r="X44" i="6"/>
  <c r="Y44" i="6"/>
  <c r="Z44" i="6"/>
  <c r="AL44" i="6"/>
  <c r="AC44" i="6"/>
  <c r="GH154" i="8"/>
  <c r="GB154" i="8"/>
  <c r="FV154" i="8"/>
  <c r="FY163" i="8"/>
  <c r="GE163" i="8"/>
  <c r="FS163" i="8"/>
  <c r="Z52" i="6"/>
  <c r="AK52" i="6"/>
  <c r="AC52" i="6"/>
  <c r="AO52" i="6"/>
  <c r="AP52" i="6"/>
  <c r="AL52" i="6"/>
  <c r="X52" i="6"/>
  <c r="Y52" i="6"/>
  <c r="X48" i="6"/>
  <c r="AL48" i="6"/>
  <c r="AC48" i="6"/>
  <c r="AK48" i="6"/>
  <c r="Y48" i="6"/>
  <c r="AO48" i="6"/>
  <c r="Z48" i="6"/>
  <c r="AP48" i="6"/>
  <c r="FY165" i="8"/>
  <c r="GE165" i="8"/>
  <c r="FS165" i="8"/>
  <c r="AL39" i="6"/>
  <c r="AO39" i="6"/>
  <c r="X39" i="6"/>
  <c r="Z39" i="6"/>
  <c r="AP39" i="6"/>
  <c r="Y39" i="6"/>
  <c r="AK39" i="6"/>
  <c r="AC39" i="6"/>
  <c r="FY207" i="8"/>
  <c r="GE207" i="8"/>
  <c r="FS207" i="8"/>
  <c r="FY186" i="8"/>
  <c r="GE186" i="8"/>
  <c r="FS186" i="8"/>
  <c r="Z98" i="6"/>
  <c r="AP98" i="6"/>
  <c r="AL98" i="6"/>
  <c r="X98" i="6"/>
  <c r="Y98" i="6"/>
  <c r="AO98" i="6"/>
  <c r="AC98" i="6"/>
  <c r="AK98" i="6"/>
  <c r="FY185" i="8"/>
  <c r="GE185" i="8"/>
  <c r="FS185" i="8"/>
  <c r="FY184" i="8"/>
  <c r="GE184" i="8"/>
  <c r="FS184" i="8"/>
  <c r="GE191" i="8"/>
  <c r="M67" i="6"/>
  <c r="FS191" i="8"/>
  <c r="FY191" i="8"/>
  <c r="AC68" i="6"/>
  <c r="AO68" i="6"/>
  <c r="Y68" i="6"/>
  <c r="AL68" i="6"/>
  <c r="X68" i="6"/>
  <c r="Z68" i="6"/>
  <c r="AK68" i="6"/>
  <c r="AC75" i="6"/>
  <c r="AP75" i="6"/>
  <c r="AL75" i="6"/>
  <c r="Z75" i="6"/>
  <c r="AK75" i="6"/>
  <c r="Y75" i="6"/>
  <c r="X75" i="6"/>
  <c r="AO75" i="6"/>
  <c r="FY202" i="8"/>
  <c r="GE202" i="8"/>
  <c r="FS202" i="8"/>
  <c r="Z102" i="6"/>
  <c r="AP102" i="6"/>
  <c r="AC102" i="6"/>
  <c r="AK102" i="6"/>
  <c r="X102" i="6"/>
  <c r="Y102" i="6"/>
  <c r="AO102" i="6"/>
  <c r="AL102" i="6"/>
  <c r="GE182" i="8"/>
  <c r="M58" i="6"/>
  <c r="FY182" i="8"/>
  <c r="FS182" i="8"/>
  <c r="AL51" i="6"/>
  <c r="AC51" i="6"/>
  <c r="AP51" i="6"/>
  <c r="AI51" i="6" s="1"/>
  <c r="X51" i="6"/>
  <c r="Z51" i="6"/>
  <c r="AK51" i="6"/>
  <c r="Y51" i="6"/>
  <c r="AO51" i="6"/>
  <c r="FY151" i="8"/>
  <c r="GE151" i="8"/>
  <c r="FS151" i="8"/>
  <c r="Q8" i="6"/>
  <c r="M8" i="6" s="1"/>
  <c r="FY193" i="8"/>
  <c r="GE193" i="8"/>
  <c r="FS193" i="8"/>
  <c r="Z57" i="6"/>
  <c r="AP57" i="6"/>
  <c r="AK57" i="6"/>
  <c r="AC57" i="6"/>
  <c r="AO57" i="6"/>
  <c r="Y57" i="6"/>
  <c r="AL57" i="6"/>
  <c r="X57" i="6"/>
  <c r="AL55" i="6"/>
  <c r="AC55" i="6"/>
  <c r="AK55" i="6"/>
  <c r="Z55" i="6"/>
  <c r="Y55" i="6"/>
  <c r="AP55" i="6"/>
  <c r="X55" i="6"/>
  <c r="AO55" i="6"/>
  <c r="FY168" i="8"/>
  <c r="GE168" i="8"/>
  <c r="FS168" i="8"/>
  <c r="AP59" i="6"/>
  <c r="M59" i="6"/>
  <c r="AC63" i="6"/>
  <c r="AK63" i="6"/>
  <c r="AL63" i="6"/>
  <c r="AO63" i="6"/>
  <c r="AP63" i="6"/>
  <c r="X63" i="6"/>
  <c r="Y63" i="6"/>
  <c r="Z63" i="6"/>
  <c r="FY190" i="8"/>
  <c r="GE190" i="8"/>
  <c r="FS190" i="8"/>
  <c r="X70" i="6"/>
  <c r="AK70" i="6"/>
  <c r="AP70" i="6"/>
  <c r="Z70" i="6"/>
  <c r="AC70" i="6"/>
  <c r="Y70" i="6"/>
  <c r="AL70" i="6"/>
  <c r="AO70" i="6"/>
  <c r="FY204" i="8"/>
  <c r="GE204" i="8"/>
  <c r="FS204" i="8"/>
  <c r="AC101" i="6"/>
  <c r="AL101" i="6"/>
  <c r="X101" i="6"/>
  <c r="Y101" i="6"/>
  <c r="AO101" i="6"/>
  <c r="Z101" i="6"/>
  <c r="AK101" i="6"/>
  <c r="AP101" i="6"/>
  <c r="Z71" i="6"/>
  <c r="AC71" i="6"/>
  <c r="AK71" i="6"/>
  <c r="AP71" i="6"/>
  <c r="Y71" i="6"/>
  <c r="AO71" i="6"/>
  <c r="AL71" i="6"/>
  <c r="X71" i="6"/>
  <c r="FY205" i="8"/>
  <c r="GE205" i="8"/>
  <c r="FS205" i="8"/>
  <c r="M68" i="6"/>
  <c r="AP68" i="6"/>
  <c r="AO139" i="6"/>
  <c r="Z139" i="6"/>
  <c r="AC139" i="6"/>
  <c r="AP139" i="6"/>
  <c r="X139" i="6"/>
  <c r="Y139" i="6"/>
  <c r="AK139" i="6"/>
  <c r="AL139" i="6"/>
  <c r="AK113" i="6"/>
  <c r="X113" i="6"/>
  <c r="Y113" i="6"/>
  <c r="AO113" i="6"/>
  <c r="Z113" i="6"/>
  <c r="AP113" i="6"/>
  <c r="AC113" i="6"/>
  <c r="AL113" i="6"/>
  <c r="Z105" i="6"/>
  <c r="AK105" i="6"/>
  <c r="AL105" i="6"/>
  <c r="AC105" i="6"/>
  <c r="AO105" i="6"/>
  <c r="AP105" i="6"/>
  <c r="X105" i="6"/>
  <c r="Y105" i="6"/>
  <c r="FY222" i="8"/>
  <c r="GE222" i="8"/>
  <c r="FS222" i="8"/>
  <c r="FY136" i="8"/>
  <c r="GE136" i="8"/>
  <c r="FS136" i="8"/>
  <c r="B64" i="8"/>
  <c r="B54" i="8"/>
  <c r="B62" i="8"/>
  <c r="L37" i="6"/>
  <c r="C37" i="6" s="1"/>
  <c r="FY148" i="8"/>
  <c r="GE148" i="8"/>
  <c r="FS148" i="8"/>
  <c r="FY174" i="8"/>
  <c r="GE174" i="8"/>
  <c r="FS174" i="8"/>
  <c r="FY181" i="8"/>
  <c r="GE181" i="8"/>
  <c r="FS181" i="8"/>
  <c r="AP41" i="6"/>
  <c r="Z41" i="6"/>
  <c r="Y41" i="6"/>
  <c r="AC41" i="6"/>
  <c r="AK41" i="6"/>
  <c r="AL41" i="6"/>
  <c r="X41" i="6"/>
  <c r="AO41" i="6"/>
  <c r="FY162" i="8"/>
  <c r="FS162" i="8"/>
  <c r="GE162" i="8"/>
  <c r="Y40" i="6"/>
  <c r="AP40" i="6"/>
  <c r="AK40" i="6"/>
  <c r="AO40" i="6"/>
  <c r="AL40" i="6"/>
  <c r="X40" i="6"/>
  <c r="Z40" i="6"/>
  <c r="AC40" i="6"/>
  <c r="AL80" i="6"/>
  <c r="AP80" i="6"/>
  <c r="Y80" i="6"/>
  <c r="Z80" i="6"/>
  <c r="AO80" i="6"/>
  <c r="X80" i="6"/>
  <c r="AK80" i="6"/>
  <c r="AC80" i="6"/>
  <c r="Z76" i="6"/>
  <c r="AK76" i="6"/>
  <c r="AC76" i="6"/>
  <c r="AL76" i="6"/>
  <c r="AP76" i="6"/>
  <c r="Y76" i="6"/>
  <c r="AO76" i="6"/>
  <c r="X76" i="6"/>
  <c r="GB193" i="8"/>
  <c r="GH193" i="8"/>
  <c r="FV193" i="8"/>
  <c r="FY188" i="8"/>
  <c r="GE188" i="8"/>
  <c r="FS188" i="8"/>
  <c r="AL81" i="6"/>
  <c r="AK81" i="6"/>
  <c r="AO81" i="6"/>
  <c r="X81" i="6"/>
  <c r="Z81" i="6"/>
  <c r="AP81" i="6"/>
  <c r="Y81" i="6"/>
  <c r="AC81" i="6"/>
  <c r="X65" i="6"/>
  <c r="Y65" i="6"/>
  <c r="Z65" i="6"/>
  <c r="AO65" i="6"/>
  <c r="AL65" i="6"/>
  <c r="AC65" i="6"/>
  <c r="AK65" i="6"/>
  <c r="AP65" i="6"/>
  <c r="AK67" i="6"/>
  <c r="AL67" i="6"/>
  <c r="AC67" i="6"/>
  <c r="AP67" i="6"/>
  <c r="X67" i="6"/>
  <c r="Y67" i="6"/>
  <c r="AO67" i="6"/>
  <c r="Z67" i="6"/>
  <c r="AO84" i="6"/>
  <c r="X84" i="6"/>
  <c r="AP84" i="6"/>
  <c r="Y84" i="6"/>
  <c r="Z84" i="6"/>
  <c r="AC84" i="6"/>
  <c r="AK84" i="6"/>
  <c r="AL84" i="6"/>
  <c r="GB212" i="8"/>
  <c r="GH212" i="8"/>
  <c r="FV212" i="8"/>
  <c r="Z104" i="6"/>
  <c r="AL104" i="6"/>
  <c r="AO104" i="6"/>
  <c r="AP104" i="6"/>
  <c r="Y104" i="6"/>
  <c r="AK104" i="6"/>
  <c r="AC104" i="6"/>
  <c r="X104" i="6"/>
  <c r="AO133" i="6"/>
  <c r="X133" i="6"/>
  <c r="Z133" i="6"/>
  <c r="AL133" i="6"/>
  <c r="AP133" i="6"/>
  <c r="AC133" i="6"/>
  <c r="AK133" i="6"/>
  <c r="Y133" i="6"/>
  <c r="Z110" i="6"/>
  <c r="AP110" i="6"/>
  <c r="AL110" i="6"/>
  <c r="Y110" i="6"/>
  <c r="AO110" i="6"/>
  <c r="X110" i="6"/>
  <c r="AC110" i="6"/>
  <c r="AK110" i="6"/>
  <c r="M30" i="6"/>
  <c r="FY145" i="8"/>
  <c r="FS145" i="8"/>
  <c r="GE145" i="8"/>
  <c r="FY137" i="8"/>
  <c r="GE137" i="8"/>
  <c r="Z10" i="6"/>
  <c r="AP10" i="6"/>
  <c r="AM10" i="6" s="1"/>
  <c r="AC10" i="6"/>
  <c r="AK10" i="6"/>
  <c r="AL10" i="6"/>
  <c r="X10" i="6"/>
  <c r="Y10" i="6"/>
  <c r="AO10" i="6"/>
  <c r="AC50" i="6"/>
  <c r="AO50" i="6"/>
  <c r="X50" i="6"/>
  <c r="Z50" i="6"/>
  <c r="AP50" i="6"/>
  <c r="AN50" i="6" s="1"/>
  <c r="AK50" i="6"/>
  <c r="Y50" i="6"/>
  <c r="AL50" i="6"/>
  <c r="AP53" i="6"/>
  <c r="AN53" i="6" s="1"/>
  <c r="X53" i="6"/>
  <c r="Y53" i="6"/>
  <c r="Z53" i="6"/>
  <c r="AK53" i="6"/>
  <c r="AL53" i="6"/>
  <c r="AC53" i="6"/>
  <c r="AO53" i="6"/>
  <c r="FY192" i="8"/>
  <c r="GE192" i="8"/>
  <c r="FS192" i="8"/>
  <c r="FY196" i="8"/>
  <c r="GE196" i="8"/>
  <c r="FS196" i="8"/>
  <c r="N15" i="6"/>
  <c r="FY140" i="8"/>
  <c r="FY170" i="8"/>
  <c r="GE170" i="8"/>
  <c r="FS170" i="8"/>
  <c r="B23" i="8"/>
  <c r="N13" i="6"/>
  <c r="N12" i="6"/>
  <c r="AP42" i="6"/>
  <c r="M42" i="6"/>
  <c r="AC9" i="6"/>
  <c r="X9" i="6"/>
  <c r="Y9" i="6"/>
  <c r="Z9" i="6"/>
  <c r="AO9" i="6"/>
  <c r="AP9" i="6"/>
  <c r="AK9" i="6"/>
  <c r="AL9" i="6"/>
  <c r="AO11" i="6"/>
  <c r="Z11" i="6"/>
  <c r="AP11" i="6"/>
  <c r="AC11" i="6"/>
  <c r="AK11" i="6"/>
  <c r="AL11" i="6"/>
  <c r="X11" i="6"/>
  <c r="Y11" i="6"/>
  <c r="AA33" i="6"/>
  <c r="AK73" i="6"/>
  <c r="Z73" i="6"/>
  <c r="AL73" i="6"/>
  <c r="AC73" i="6"/>
  <c r="AP73" i="6"/>
  <c r="X73" i="6"/>
  <c r="Y73" i="6"/>
  <c r="AO73" i="6"/>
  <c r="AC60" i="6"/>
  <c r="AK60" i="6"/>
  <c r="Y60" i="6"/>
  <c r="Z60" i="6"/>
  <c r="AL60" i="6"/>
  <c r="AO60" i="6"/>
  <c r="X60" i="6"/>
  <c r="AC94" i="6"/>
  <c r="Z94" i="6"/>
  <c r="AK94" i="6"/>
  <c r="Y94" i="6"/>
  <c r="AO94" i="6"/>
  <c r="X94" i="6"/>
  <c r="AL94" i="6"/>
  <c r="AP94" i="6"/>
  <c r="FY179" i="8"/>
  <c r="GE179" i="8"/>
  <c r="FS179" i="8"/>
  <c r="AC46" i="6"/>
  <c r="AK46" i="6"/>
  <c r="X46" i="6"/>
  <c r="Y46" i="6"/>
  <c r="AO46" i="6"/>
  <c r="Z46" i="6"/>
  <c r="AP46" i="6"/>
  <c r="AL46" i="6"/>
  <c r="Z58" i="6"/>
  <c r="AK58" i="6"/>
  <c r="AL58" i="6"/>
  <c r="AO58" i="6"/>
  <c r="AC58" i="6"/>
  <c r="AP58" i="6"/>
  <c r="Y58" i="6"/>
  <c r="X58" i="6"/>
  <c r="GE211" i="8"/>
  <c r="FY211" i="8"/>
  <c r="M87" i="6"/>
  <c r="FS211" i="8"/>
  <c r="Y74" i="6"/>
  <c r="AO74" i="6"/>
  <c r="AP74" i="6"/>
  <c r="AK74" i="6"/>
  <c r="Z74" i="6"/>
  <c r="AL74" i="6"/>
  <c r="AC74" i="6"/>
  <c r="X74" i="6"/>
  <c r="X87" i="6"/>
  <c r="Y87" i="6"/>
  <c r="AK87" i="6"/>
  <c r="AO87" i="6"/>
  <c r="Z87" i="6"/>
  <c r="AP87" i="6"/>
  <c r="AC87" i="6"/>
  <c r="AL87" i="6"/>
  <c r="FY212" i="8"/>
  <c r="GE212" i="8"/>
  <c r="FS212" i="8"/>
  <c r="AC12" i="6"/>
  <c r="AK12" i="6"/>
  <c r="AP12" i="6"/>
  <c r="M12" i="6"/>
  <c r="AL12" i="6"/>
  <c r="AO12" i="6"/>
  <c r="AO77" i="6"/>
  <c r="AP77" i="6"/>
  <c r="AI77" i="6" s="1"/>
  <c r="X77" i="6"/>
  <c r="Z77" i="6"/>
  <c r="AK77" i="6"/>
  <c r="AC77" i="6"/>
  <c r="AL77" i="6"/>
  <c r="Y77" i="6"/>
  <c r="AO31" i="6"/>
  <c r="Z31" i="6"/>
  <c r="AL31" i="6"/>
  <c r="AK31" i="6"/>
  <c r="X31" i="6"/>
  <c r="AC31" i="6"/>
  <c r="Y31" i="6"/>
  <c r="FY213" i="8"/>
  <c r="GE213" i="8"/>
  <c r="FS213" i="8"/>
  <c r="FY215" i="8"/>
  <c r="GE215" i="8"/>
  <c r="FS215" i="8"/>
  <c r="B13" i="8"/>
  <c r="B7" i="8"/>
  <c r="B8" i="8"/>
  <c r="B9" i="8"/>
  <c r="B10" i="8"/>
  <c r="B11" i="8"/>
  <c r="A72" i="7"/>
  <c r="B72" i="7" s="1"/>
  <c r="B12" i="8"/>
  <c r="GH155" i="8"/>
  <c r="GB155" i="8"/>
  <c r="FV155" i="8"/>
  <c r="GB184" i="8"/>
  <c r="GH184" i="8"/>
  <c r="FV184" i="8"/>
  <c r="Y30" i="6"/>
  <c r="Z30" i="6"/>
  <c r="X30" i="6"/>
  <c r="AC30" i="6"/>
  <c r="AK30" i="6"/>
  <c r="AO30" i="6"/>
  <c r="AL30" i="6"/>
  <c r="FY147" i="8"/>
  <c r="FS147" i="8"/>
  <c r="GE147" i="8"/>
  <c r="FY172" i="8"/>
  <c r="GE172" i="8"/>
  <c r="FS172" i="8"/>
  <c r="FY210" i="8"/>
  <c r="GE210" i="8"/>
  <c r="FS210" i="8"/>
  <c r="B51" i="8"/>
  <c r="B63" i="8"/>
  <c r="AL36" i="6"/>
  <c r="Y36" i="6"/>
  <c r="X36" i="6"/>
  <c r="AP36" i="6"/>
  <c r="AO36" i="6"/>
  <c r="AC36" i="6"/>
  <c r="AK36" i="6"/>
  <c r="Z36" i="6"/>
  <c r="FY169" i="8"/>
  <c r="GE169" i="8"/>
  <c r="FS169" i="8"/>
  <c r="AC49" i="6"/>
  <c r="AK49" i="6"/>
  <c r="AL49" i="6"/>
  <c r="Z49" i="6"/>
  <c r="AP49" i="6"/>
  <c r="X49" i="6"/>
  <c r="Y49" i="6"/>
  <c r="AO49" i="6"/>
  <c r="AC61" i="6"/>
  <c r="AK61" i="6"/>
  <c r="AL61" i="6"/>
  <c r="AO61" i="6"/>
  <c r="AP61" i="6"/>
  <c r="X61" i="6"/>
  <c r="Y61" i="6"/>
  <c r="Z61" i="6"/>
  <c r="X83" i="6"/>
  <c r="Z83" i="6"/>
  <c r="AO83" i="6"/>
  <c r="AP83" i="6"/>
  <c r="AC83" i="6"/>
  <c r="AK83" i="6"/>
  <c r="AL83" i="6"/>
  <c r="Y83" i="6"/>
  <c r="AP43" i="6"/>
  <c r="AK43" i="6"/>
  <c r="Y43" i="6"/>
  <c r="AC43" i="6"/>
  <c r="AL43" i="6"/>
  <c r="AO43" i="6"/>
  <c r="X43" i="6"/>
  <c r="Z43" i="6"/>
  <c r="Y79" i="6"/>
  <c r="AO79" i="6"/>
  <c r="AP79" i="6"/>
  <c r="Z79" i="6"/>
  <c r="AK79" i="6"/>
  <c r="AL79" i="6"/>
  <c r="X79" i="6"/>
  <c r="AC79" i="6"/>
  <c r="AK42" i="6"/>
  <c r="AC42" i="6"/>
  <c r="AL42" i="6"/>
  <c r="X42" i="6"/>
  <c r="Z42" i="6"/>
  <c r="AO42" i="6"/>
  <c r="Y42" i="6"/>
  <c r="FY209" i="8"/>
  <c r="FS209" i="8"/>
  <c r="GE209" i="8"/>
  <c r="M60" i="6"/>
  <c r="AP60" i="6"/>
  <c r="Z106" i="6"/>
  <c r="AP106" i="6"/>
  <c r="AC106" i="6"/>
  <c r="AK106" i="6"/>
  <c r="AL106" i="6"/>
  <c r="X106" i="6"/>
  <c r="Y106" i="6"/>
  <c r="AO106" i="6"/>
  <c r="AP82" i="6"/>
  <c r="AK82" i="6"/>
  <c r="Y82" i="6"/>
  <c r="AO82" i="6"/>
  <c r="AC82" i="6"/>
  <c r="AL82" i="6"/>
  <c r="X82" i="6"/>
  <c r="Z82" i="6"/>
  <c r="GB213" i="8"/>
  <c r="GH213" i="8"/>
  <c r="FV213" i="8"/>
  <c r="FY198" i="8"/>
  <c r="GE198" i="8"/>
  <c r="FS198" i="8"/>
  <c r="GE223" i="8"/>
  <c r="FY223" i="8"/>
  <c r="M99" i="6"/>
  <c r="FS223" i="8"/>
  <c r="FY214" i="8"/>
  <c r="GE214" i="8"/>
  <c r="FS214" i="8"/>
  <c r="AO78" i="6"/>
  <c r="AP78" i="6"/>
  <c r="X78" i="6"/>
  <c r="Z78" i="6"/>
  <c r="AK78" i="6"/>
  <c r="AC78" i="6"/>
  <c r="AL78" i="6"/>
  <c r="Y78" i="6"/>
  <c r="FY206" i="8"/>
  <c r="GE206" i="8"/>
  <c r="FS206" i="8"/>
  <c r="C71" i="6"/>
  <c r="N4" i="8"/>
  <c r="O4" i="8" s="1"/>
  <c r="L5" i="8"/>
  <c r="AG138" i="6" l="1"/>
  <c r="AH138" i="6"/>
  <c r="AN138" i="6"/>
  <c r="AE138" i="6"/>
  <c r="AI138" i="6"/>
  <c r="AM138" i="6"/>
  <c r="AF138" i="6"/>
  <c r="AD138" i="6"/>
  <c r="GE160" i="8"/>
  <c r="M36" i="6"/>
  <c r="AF117" i="6"/>
  <c r="AG117" i="6"/>
  <c r="AD117" i="6"/>
  <c r="AI117" i="6"/>
  <c r="AB117" i="6"/>
  <c r="AN117" i="6"/>
  <c r="AH117" i="6"/>
  <c r="AM117" i="6"/>
  <c r="AN125" i="6"/>
  <c r="AH125" i="6"/>
  <c r="AN134" i="6"/>
  <c r="AI134" i="6"/>
  <c r="AH134" i="6"/>
  <c r="AB134" i="6"/>
  <c r="AF134" i="6"/>
  <c r="AM134" i="6"/>
  <c r="AD125" i="6"/>
  <c r="AE125" i="6"/>
  <c r="AM125" i="6"/>
  <c r="AI125" i="6"/>
  <c r="FY160" i="8"/>
  <c r="AF125" i="6"/>
  <c r="AG125" i="6"/>
  <c r="AJ131" i="6"/>
  <c r="AD134" i="6"/>
  <c r="AG134" i="6"/>
  <c r="FS160" i="8"/>
  <c r="AE137" i="6"/>
  <c r="AG135" i="6"/>
  <c r="AB135" i="6"/>
  <c r="AF135" i="6"/>
  <c r="AI135" i="6"/>
  <c r="AD135" i="6"/>
  <c r="AF137" i="6"/>
  <c r="AN135" i="6"/>
  <c r="AE135" i="6"/>
  <c r="AH135" i="6"/>
  <c r="AH140" i="6"/>
  <c r="AI140" i="6"/>
  <c r="AF140" i="6"/>
  <c r="AF136" i="6"/>
  <c r="AE140" i="6"/>
  <c r="AB140" i="6"/>
  <c r="AM140" i="6"/>
  <c r="AG140" i="6"/>
  <c r="AN136" i="6"/>
  <c r="AM136" i="6"/>
  <c r="AH136" i="6"/>
  <c r="AE136" i="6"/>
  <c r="AF114" i="6"/>
  <c r="AE114" i="6"/>
  <c r="AM114" i="6"/>
  <c r="AB114" i="6"/>
  <c r="AI114" i="6"/>
  <c r="AD114" i="6"/>
  <c r="AH114" i="6"/>
  <c r="AH126" i="6"/>
  <c r="AD121" i="6"/>
  <c r="AG121" i="6"/>
  <c r="AM121" i="6"/>
  <c r="AE121" i="6"/>
  <c r="AI121" i="6"/>
  <c r="AF126" i="6"/>
  <c r="AD136" i="6"/>
  <c r="AB136" i="6"/>
  <c r="AB121" i="6"/>
  <c r="AN137" i="6"/>
  <c r="AN140" i="6"/>
  <c r="AN121" i="6"/>
  <c r="AH137" i="6"/>
  <c r="AE126" i="6"/>
  <c r="AM126" i="6"/>
  <c r="AB126" i="6"/>
  <c r="AI136" i="6"/>
  <c r="AG114" i="6"/>
  <c r="AF121" i="6"/>
  <c r="AI126" i="6"/>
  <c r="AG126" i="6"/>
  <c r="AN126" i="6"/>
  <c r="AD137" i="6"/>
  <c r="AH115" i="6"/>
  <c r="AB137" i="6"/>
  <c r="AM137" i="6"/>
  <c r="AG118" i="6"/>
  <c r="AM118" i="6"/>
  <c r="AI137" i="6"/>
  <c r="AG115" i="6"/>
  <c r="AN115" i="6"/>
  <c r="AF115" i="6"/>
  <c r="AE115" i="6"/>
  <c r="AD115" i="6"/>
  <c r="AI115" i="6"/>
  <c r="AM115" i="6"/>
  <c r="AD124" i="6"/>
  <c r="AM124" i="6"/>
  <c r="AN124" i="6"/>
  <c r="AB124" i="6"/>
  <c r="AI124" i="6"/>
  <c r="AE124" i="6"/>
  <c r="AH124" i="6"/>
  <c r="AG124" i="6"/>
  <c r="AB127" i="6"/>
  <c r="AH130" i="6"/>
  <c r="AF130" i="6"/>
  <c r="AH118" i="6"/>
  <c r="AF118" i="6"/>
  <c r="AB118" i="6"/>
  <c r="AE118" i="6"/>
  <c r="AN118" i="6"/>
  <c r="AI118" i="6"/>
  <c r="AM130" i="6"/>
  <c r="AE130" i="6"/>
  <c r="AN130" i="6"/>
  <c r="AI130" i="6"/>
  <c r="AB130" i="6"/>
  <c r="AE127" i="6"/>
  <c r="AG130" i="6"/>
  <c r="GE201" i="8"/>
  <c r="FY201" i="8"/>
  <c r="AH128" i="6"/>
  <c r="GE139" i="8"/>
  <c r="FY139" i="8"/>
  <c r="FS139" i="8"/>
  <c r="AN127" i="6"/>
  <c r="AD127" i="6"/>
  <c r="AG30" i="6"/>
  <c r="AN30" i="6"/>
  <c r="AM30" i="6"/>
  <c r="AH127" i="6"/>
  <c r="AF127" i="6"/>
  <c r="AJ120" i="6"/>
  <c r="AJ122" i="6"/>
  <c r="AG10" i="6"/>
  <c r="AD128" i="6"/>
  <c r="AF128" i="6"/>
  <c r="AI37" i="6"/>
  <c r="AN10" i="6"/>
  <c r="AI10" i="6"/>
  <c r="AM128" i="6"/>
  <c r="AH10" i="6"/>
  <c r="AG127" i="6"/>
  <c r="AB50" i="6"/>
  <c r="AB88" i="6"/>
  <c r="AD30" i="6"/>
  <c r="AB90" i="6"/>
  <c r="AH90" i="6"/>
  <c r="AH30" i="6"/>
  <c r="AF50" i="6"/>
  <c r="AI127" i="6"/>
  <c r="AI38" i="6"/>
  <c r="AH97" i="6"/>
  <c r="AD97" i="6"/>
  <c r="AI97" i="6"/>
  <c r="AD38" i="6"/>
  <c r="B73" i="8"/>
  <c r="B68" i="8" s="1"/>
  <c r="AE38" i="6"/>
  <c r="AF51" i="6"/>
  <c r="AM92" i="6"/>
  <c r="AD90" i="6"/>
  <c r="AF132" i="6"/>
  <c r="AH132" i="6"/>
  <c r="AI132" i="6"/>
  <c r="AE132" i="6"/>
  <c r="AN132" i="6"/>
  <c r="AG132" i="6"/>
  <c r="AD132" i="6"/>
  <c r="AB132" i="6"/>
  <c r="AM132" i="6"/>
  <c r="AF92" i="6"/>
  <c r="AE92" i="6"/>
  <c r="AB108" i="6"/>
  <c r="AE108" i="6"/>
  <c r="AM108" i="6"/>
  <c r="AD108" i="6"/>
  <c r="AN108" i="6"/>
  <c r="AF108" i="6"/>
  <c r="AG108" i="6"/>
  <c r="AH108" i="6"/>
  <c r="AI108" i="6"/>
  <c r="AB37" i="6"/>
  <c r="AF112" i="6"/>
  <c r="AH112" i="6"/>
  <c r="AM112" i="6"/>
  <c r="AE112" i="6"/>
  <c r="AI112" i="6"/>
  <c r="AN112" i="6"/>
  <c r="AD112" i="6"/>
  <c r="AB112" i="6"/>
  <c r="AG112" i="6"/>
  <c r="AD119" i="6"/>
  <c r="AN119" i="6"/>
  <c r="AE119" i="6"/>
  <c r="AB119" i="6"/>
  <c r="AG119" i="6"/>
  <c r="AI119" i="6"/>
  <c r="AM119" i="6"/>
  <c r="AH119" i="6"/>
  <c r="AF119" i="6"/>
  <c r="AM38" i="6"/>
  <c r="AN38" i="6"/>
  <c r="AM31" i="6"/>
  <c r="AI88" i="6"/>
  <c r="AF88" i="6"/>
  <c r="AB30" i="6"/>
  <c r="AI30" i="6"/>
  <c r="AG88" i="6"/>
  <c r="AI31" i="6"/>
  <c r="AF30" i="6"/>
  <c r="AH60" i="6"/>
  <c r="AF60" i="6"/>
  <c r="AD60" i="6"/>
  <c r="AN60" i="6"/>
  <c r="AM60" i="6"/>
  <c r="AE60" i="6"/>
  <c r="AG60" i="6"/>
  <c r="AI60" i="6"/>
  <c r="AB60" i="6"/>
  <c r="AM83" i="6"/>
  <c r="AH83" i="6"/>
  <c r="AG83" i="6"/>
  <c r="AI83" i="6"/>
  <c r="AD83" i="6"/>
  <c r="AF83" i="6"/>
  <c r="AN83" i="6"/>
  <c r="AE83" i="6"/>
  <c r="AB83" i="6"/>
  <c r="AI73" i="6"/>
  <c r="AE73" i="6"/>
  <c r="AD73" i="6"/>
  <c r="AG73" i="6"/>
  <c r="AF73" i="6"/>
  <c r="AN73" i="6"/>
  <c r="AM73" i="6"/>
  <c r="AH73" i="6"/>
  <c r="AB73" i="6"/>
  <c r="AH50" i="6"/>
  <c r="AI50" i="6"/>
  <c r="AI81" i="6"/>
  <c r="AF81" i="6"/>
  <c r="AG81" i="6"/>
  <c r="AD81" i="6"/>
  <c r="AB81" i="6"/>
  <c r="AH81" i="6"/>
  <c r="AN81" i="6"/>
  <c r="AM81" i="6"/>
  <c r="AE81" i="6"/>
  <c r="GE161" i="8"/>
  <c r="FY161" i="8"/>
  <c r="FS161" i="8"/>
  <c r="M37" i="6"/>
  <c r="AB68" i="6"/>
  <c r="AM68" i="6"/>
  <c r="AH68" i="6"/>
  <c r="AD68" i="6"/>
  <c r="AE68" i="6"/>
  <c r="AG68" i="6"/>
  <c r="AF68" i="6"/>
  <c r="AI68" i="6"/>
  <c r="AN68" i="6"/>
  <c r="AE52" i="6"/>
  <c r="AN52" i="6"/>
  <c r="AH52" i="6"/>
  <c r="AG52" i="6"/>
  <c r="AI52" i="6"/>
  <c r="AM52" i="6"/>
  <c r="AF52" i="6"/>
  <c r="AB52" i="6"/>
  <c r="AD52" i="6"/>
  <c r="AD50" i="6"/>
  <c r="AM129" i="6"/>
  <c r="AG129" i="6"/>
  <c r="AB129" i="6"/>
  <c r="AI129" i="6"/>
  <c r="AE129" i="6"/>
  <c r="AD129" i="6"/>
  <c r="AN129" i="6"/>
  <c r="AH129" i="6"/>
  <c r="AF129" i="6"/>
  <c r="AB66" i="6"/>
  <c r="AM66" i="6"/>
  <c r="AH66" i="6"/>
  <c r="AI66" i="6"/>
  <c r="AE66" i="6"/>
  <c r="AD66" i="6"/>
  <c r="AG66" i="6"/>
  <c r="AF66" i="6"/>
  <c r="AN66" i="6"/>
  <c r="AG31" i="6"/>
  <c r="AB45" i="6"/>
  <c r="AE45" i="6"/>
  <c r="AI45" i="6"/>
  <c r="AG45" i="6"/>
  <c r="AH45" i="6"/>
  <c r="AF45" i="6"/>
  <c r="AM45" i="6"/>
  <c r="AD45" i="6"/>
  <c r="AN45" i="6"/>
  <c r="AH78" i="6"/>
  <c r="AI78" i="6"/>
  <c r="AN78" i="6"/>
  <c r="AB78" i="6"/>
  <c r="AF78" i="6"/>
  <c r="AM78" i="6"/>
  <c r="AG78" i="6"/>
  <c r="AD78" i="6"/>
  <c r="AE78" i="6"/>
  <c r="AG79" i="6"/>
  <c r="AD79" i="6"/>
  <c r="AM79" i="6"/>
  <c r="AH79" i="6"/>
  <c r="AB79" i="6"/>
  <c r="AN79" i="6"/>
  <c r="AI79" i="6"/>
  <c r="AE79" i="6"/>
  <c r="AF79" i="6"/>
  <c r="AF12" i="6"/>
  <c r="AB12" i="6"/>
  <c r="AD12" i="6"/>
  <c r="AI12" i="6"/>
  <c r="AN12" i="6"/>
  <c r="AM12" i="6"/>
  <c r="AG12" i="6"/>
  <c r="AE12" i="6"/>
  <c r="AH12" i="6"/>
  <c r="AN87" i="6"/>
  <c r="AI87" i="6"/>
  <c r="AH87" i="6"/>
  <c r="AD87" i="6"/>
  <c r="AE87" i="6"/>
  <c r="AM87" i="6"/>
  <c r="AG87" i="6"/>
  <c r="AF87" i="6"/>
  <c r="AB87" i="6"/>
  <c r="AM42" i="6"/>
  <c r="AG42" i="6"/>
  <c r="AN42" i="6"/>
  <c r="AB42" i="6"/>
  <c r="AI42" i="6"/>
  <c r="AD42" i="6"/>
  <c r="AF42" i="6"/>
  <c r="AE42" i="6"/>
  <c r="AH42" i="6"/>
  <c r="AD110" i="6"/>
  <c r="AG110" i="6"/>
  <c r="AB110" i="6"/>
  <c r="AM110" i="6"/>
  <c r="AF110" i="6"/>
  <c r="AE110" i="6"/>
  <c r="AN110" i="6"/>
  <c r="AH110" i="6"/>
  <c r="AI110" i="6"/>
  <c r="AI53" i="6"/>
  <c r="AG71" i="6"/>
  <c r="AN71" i="6"/>
  <c r="AB71" i="6"/>
  <c r="AH71" i="6"/>
  <c r="AI71" i="6"/>
  <c r="AM71" i="6"/>
  <c r="AE71" i="6"/>
  <c r="AF71" i="6"/>
  <c r="AD71" i="6"/>
  <c r="AG51" i="6"/>
  <c r="AN51" i="6"/>
  <c r="AM51" i="6"/>
  <c r="AH51" i="6"/>
  <c r="AE51" i="6"/>
  <c r="AD75" i="6"/>
  <c r="AN75" i="6"/>
  <c r="AH75" i="6"/>
  <c r="AF75" i="6"/>
  <c r="AE75" i="6"/>
  <c r="AM75" i="6"/>
  <c r="AB75" i="6"/>
  <c r="AI75" i="6"/>
  <c r="AG75" i="6"/>
  <c r="AE53" i="6"/>
  <c r="AF109" i="6"/>
  <c r="AD109" i="6"/>
  <c r="AB109" i="6"/>
  <c r="AN109" i="6"/>
  <c r="AI109" i="6"/>
  <c r="AM109" i="6"/>
  <c r="AG109" i="6"/>
  <c r="AH109" i="6"/>
  <c r="AE109" i="6"/>
  <c r="AG89" i="6"/>
  <c r="AB89" i="6"/>
  <c r="AM89" i="6"/>
  <c r="AD89" i="6"/>
  <c r="AN89" i="6"/>
  <c r="AF89" i="6"/>
  <c r="AH89" i="6"/>
  <c r="AI89" i="6"/>
  <c r="AE89" i="6"/>
  <c r="AP32" i="6"/>
  <c r="AB32" i="6" s="1"/>
  <c r="AC32" i="6"/>
  <c r="Y32" i="6"/>
  <c r="Z32" i="6"/>
  <c r="AO32" i="6"/>
  <c r="X32" i="6"/>
  <c r="AK32" i="6"/>
  <c r="AL32" i="6"/>
  <c r="AH31" i="6"/>
  <c r="AE97" i="6"/>
  <c r="AM97" i="6"/>
  <c r="AB97" i="6"/>
  <c r="AN97" i="6"/>
  <c r="AG97" i="6"/>
  <c r="AB51" i="6"/>
  <c r="AN9" i="6"/>
  <c r="AM9" i="6"/>
  <c r="AE9" i="6"/>
  <c r="AD9" i="6"/>
  <c r="AG9" i="6"/>
  <c r="AF9" i="6"/>
  <c r="AH9" i="6"/>
  <c r="AI9" i="6"/>
  <c r="AB9" i="6"/>
  <c r="AZ9" i="6" s="1"/>
  <c r="AN67" i="6"/>
  <c r="AI67" i="6"/>
  <c r="AH67" i="6"/>
  <c r="AM67" i="6"/>
  <c r="AF67" i="6"/>
  <c r="AE67" i="6"/>
  <c r="AD67" i="6"/>
  <c r="AG67" i="6"/>
  <c r="AB67" i="6"/>
  <c r="AB80" i="6"/>
  <c r="AE80" i="6"/>
  <c r="AF80" i="6"/>
  <c r="AH80" i="6"/>
  <c r="AG80" i="6"/>
  <c r="AM80" i="6"/>
  <c r="AI80" i="6"/>
  <c r="AD80" i="6"/>
  <c r="AN80" i="6"/>
  <c r="AN40" i="6"/>
  <c r="AD40" i="6"/>
  <c r="AE40" i="6"/>
  <c r="AB40" i="6"/>
  <c r="AI40" i="6"/>
  <c r="AH40" i="6"/>
  <c r="AM40" i="6"/>
  <c r="AF40" i="6"/>
  <c r="AG40" i="6"/>
  <c r="AI105" i="6"/>
  <c r="AB105" i="6"/>
  <c r="AG105" i="6"/>
  <c r="AM105" i="6"/>
  <c r="AD105" i="6"/>
  <c r="AF105" i="6"/>
  <c r="AE105" i="6"/>
  <c r="AH105" i="6"/>
  <c r="AN105" i="6"/>
  <c r="AM113" i="6"/>
  <c r="AF113" i="6"/>
  <c r="AE113" i="6"/>
  <c r="AH113" i="6"/>
  <c r="AD113" i="6"/>
  <c r="AN113" i="6"/>
  <c r="AG113" i="6"/>
  <c r="AB113" i="6"/>
  <c r="AI113" i="6"/>
  <c r="AH55" i="6"/>
  <c r="AG55" i="6"/>
  <c r="AD55" i="6"/>
  <c r="AN55" i="6"/>
  <c r="AF55" i="6"/>
  <c r="AI55" i="6"/>
  <c r="AE55" i="6"/>
  <c r="AM55" i="6"/>
  <c r="AB55" i="6"/>
  <c r="AD98" i="6"/>
  <c r="AI98" i="6"/>
  <c r="AM98" i="6"/>
  <c r="AH98" i="6"/>
  <c r="AE98" i="6"/>
  <c r="AF98" i="6"/>
  <c r="AN98" i="6"/>
  <c r="AG98" i="6"/>
  <c r="AB98" i="6"/>
  <c r="AB44" i="6"/>
  <c r="AI44" i="6"/>
  <c r="AM44" i="6"/>
  <c r="AN44" i="6"/>
  <c r="AG44" i="6"/>
  <c r="AD44" i="6"/>
  <c r="AF44" i="6"/>
  <c r="AH44" i="6"/>
  <c r="AE44" i="6"/>
  <c r="AE107" i="6"/>
  <c r="AI107" i="6"/>
  <c r="AF107" i="6"/>
  <c r="AM107" i="6"/>
  <c r="AD107" i="6"/>
  <c r="AG107" i="6"/>
  <c r="AB107" i="6"/>
  <c r="AH107" i="6"/>
  <c r="AN107" i="6"/>
  <c r="AF86" i="6"/>
  <c r="AI86" i="6"/>
  <c r="AM86" i="6"/>
  <c r="AH86" i="6"/>
  <c r="AN86" i="6"/>
  <c r="AG86" i="6"/>
  <c r="AB86" i="6"/>
  <c r="AE86" i="6"/>
  <c r="AD86" i="6"/>
  <c r="AI34" i="6"/>
  <c r="AE34" i="6"/>
  <c r="AM34" i="6"/>
  <c r="AG34" i="6"/>
  <c r="AD34" i="6"/>
  <c r="AN34" i="6"/>
  <c r="AH34" i="6"/>
  <c r="AB34" i="6"/>
  <c r="AF34" i="6"/>
  <c r="AB92" i="6"/>
  <c r="AG92" i="6"/>
  <c r="AN92" i="6"/>
  <c r="AD92" i="6"/>
  <c r="AH92" i="6"/>
  <c r="Z72" i="6"/>
  <c r="AC72" i="6"/>
  <c r="AP72" i="6"/>
  <c r="AL72" i="6"/>
  <c r="X72" i="6"/>
  <c r="AK72" i="6"/>
  <c r="Y72" i="6"/>
  <c r="AO72" i="6"/>
  <c r="AE43" i="6"/>
  <c r="AN43" i="6"/>
  <c r="AM43" i="6"/>
  <c r="AD43" i="6"/>
  <c r="AF43" i="6"/>
  <c r="AH43" i="6"/>
  <c r="AG43" i="6"/>
  <c r="AI43" i="6"/>
  <c r="AB43" i="6"/>
  <c r="AF36" i="6"/>
  <c r="AG36" i="6"/>
  <c r="AE36" i="6"/>
  <c r="AD36" i="6"/>
  <c r="AH36" i="6"/>
  <c r="AB36" i="6"/>
  <c r="AI36" i="6"/>
  <c r="AN36" i="6"/>
  <c r="AM36" i="6"/>
  <c r="AF10" i="6"/>
  <c r="AE10" i="6"/>
  <c r="AB10" i="6"/>
  <c r="AD10" i="6"/>
  <c r="AM84" i="6"/>
  <c r="AI84" i="6"/>
  <c r="AH84" i="6"/>
  <c r="AN84" i="6"/>
  <c r="AF84" i="6"/>
  <c r="AE84" i="6"/>
  <c r="AG84" i="6"/>
  <c r="AD84" i="6"/>
  <c r="AB84" i="6"/>
  <c r="AF53" i="6"/>
  <c r="AH62" i="6"/>
  <c r="AG62" i="6"/>
  <c r="AB62" i="6"/>
  <c r="AF62" i="6"/>
  <c r="AN62" i="6"/>
  <c r="AE62" i="6"/>
  <c r="AD62" i="6"/>
  <c r="AM62" i="6"/>
  <c r="AI62" i="6"/>
  <c r="AB38" i="6"/>
  <c r="AH38" i="6"/>
  <c r="AI35" i="6"/>
  <c r="AF35" i="6"/>
  <c r="AB35" i="6"/>
  <c r="AH35" i="6"/>
  <c r="AM35" i="6"/>
  <c r="AG35" i="6"/>
  <c r="AD35" i="6"/>
  <c r="AE35" i="6"/>
  <c r="AN35" i="6"/>
  <c r="AB31" i="6"/>
  <c r="AE31" i="6"/>
  <c r="AN31" i="6"/>
  <c r="AF31" i="6"/>
  <c r="AM53" i="6"/>
  <c r="AM91" i="6"/>
  <c r="AG91" i="6"/>
  <c r="AF91" i="6"/>
  <c r="AD91" i="6"/>
  <c r="AH91" i="6"/>
  <c r="AE91" i="6"/>
  <c r="AB91" i="6"/>
  <c r="AN91" i="6"/>
  <c r="AI91" i="6"/>
  <c r="AN64" i="6"/>
  <c r="AB64" i="6"/>
  <c r="AH64" i="6"/>
  <c r="AM64" i="6"/>
  <c r="AD64" i="6"/>
  <c r="AF64" i="6"/>
  <c r="AG64" i="6"/>
  <c r="AE64" i="6"/>
  <c r="AI64" i="6"/>
  <c r="AG37" i="6"/>
  <c r="AM37" i="6"/>
  <c r="AE37" i="6"/>
  <c r="AD37" i="6"/>
  <c r="AN37" i="6"/>
  <c r="AH37" i="6"/>
  <c r="AM50" i="6"/>
  <c r="AE77" i="6"/>
  <c r="AN77" i="6"/>
  <c r="AF74" i="6"/>
  <c r="AI74" i="6"/>
  <c r="AB74" i="6"/>
  <c r="AG74" i="6"/>
  <c r="AN74" i="6"/>
  <c r="AD74" i="6"/>
  <c r="AE74" i="6"/>
  <c r="AH74" i="6"/>
  <c r="AM74" i="6"/>
  <c r="AI46" i="6"/>
  <c r="AG46" i="6"/>
  <c r="AB46" i="6"/>
  <c r="AE46" i="6"/>
  <c r="AM46" i="6"/>
  <c r="AD46" i="6"/>
  <c r="AN46" i="6"/>
  <c r="AH46" i="6"/>
  <c r="AF46" i="6"/>
  <c r="AM139" i="6"/>
  <c r="AH139" i="6"/>
  <c r="AB139" i="6"/>
  <c r="AD139" i="6"/>
  <c r="AI139" i="6"/>
  <c r="AF139" i="6"/>
  <c r="AE139" i="6"/>
  <c r="AG139" i="6"/>
  <c r="AN139" i="6"/>
  <c r="AI59" i="6"/>
  <c r="AM59" i="6"/>
  <c r="AG59" i="6"/>
  <c r="AE59" i="6"/>
  <c r="AH59" i="6"/>
  <c r="AN59" i="6"/>
  <c r="AB59" i="6"/>
  <c r="AF59" i="6"/>
  <c r="AD59" i="6"/>
  <c r="AI96" i="6"/>
  <c r="AM96" i="6"/>
  <c r="AG96" i="6"/>
  <c r="AE96" i="6"/>
  <c r="AD96" i="6"/>
  <c r="AB96" i="6"/>
  <c r="AH96" i="6"/>
  <c r="AF96" i="6"/>
  <c r="AN96" i="6"/>
  <c r="AI47" i="6"/>
  <c r="AG47" i="6"/>
  <c r="AM47" i="6"/>
  <c r="AD47" i="6"/>
  <c r="AE47" i="6"/>
  <c r="AF47" i="6"/>
  <c r="AB47" i="6"/>
  <c r="AN47" i="6"/>
  <c r="AH47" i="6"/>
  <c r="AE50" i="6"/>
  <c r="AD88" i="6"/>
  <c r="AE88" i="6"/>
  <c r="AH88" i="6"/>
  <c r="AM88" i="6"/>
  <c r="AG100" i="6"/>
  <c r="AN100" i="6"/>
  <c r="AH100" i="6"/>
  <c r="AF100" i="6"/>
  <c r="AE100" i="6"/>
  <c r="AM100" i="6"/>
  <c r="AD100" i="6"/>
  <c r="AI100" i="6"/>
  <c r="AB100" i="6"/>
  <c r="AG69" i="6"/>
  <c r="AB69" i="6"/>
  <c r="AF69" i="6"/>
  <c r="AD69" i="6"/>
  <c r="AH69" i="6"/>
  <c r="AE69" i="6"/>
  <c r="AI69" i="6"/>
  <c r="AN69" i="6"/>
  <c r="AM69" i="6"/>
  <c r="AH54" i="6"/>
  <c r="AE54" i="6"/>
  <c r="AF54" i="6"/>
  <c r="AN54" i="6"/>
  <c r="AG54" i="6"/>
  <c r="AD54" i="6"/>
  <c r="AI54" i="6"/>
  <c r="AB54" i="6"/>
  <c r="AM54" i="6"/>
  <c r="AF77" i="6"/>
  <c r="AM58" i="6"/>
  <c r="AF58" i="6"/>
  <c r="AG58" i="6"/>
  <c r="AB58" i="6"/>
  <c r="AI58" i="6"/>
  <c r="AE58" i="6"/>
  <c r="AH58" i="6"/>
  <c r="AD58" i="6"/>
  <c r="AN58" i="6"/>
  <c r="Z33" i="6"/>
  <c r="AC33" i="6"/>
  <c r="AP33" i="6"/>
  <c r="AK33" i="6"/>
  <c r="Y33" i="6"/>
  <c r="AO33" i="6"/>
  <c r="X33" i="6"/>
  <c r="AL33" i="6"/>
  <c r="AF11" i="6"/>
  <c r="AH11" i="6"/>
  <c r="AB11" i="6"/>
  <c r="AE11" i="6"/>
  <c r="AM11" i="6"/>
  <c r="AG11" i="6"/>
  <c r="AI11" i="6"/>
  <c r="AD11" i="6"/>
  <c r="AN11" i="6"/>
  <c r="AB101" i="6"/>
  <c r="AE101" i="6"/>
  <c r="AH101" i="6"/>
  <c r="AD101" i="6"/>
  <c r="AI101" i="6"/>
  <c r="AN101" i="6"/>
  <c r="AM101" i="6"/>
  <c r="AF101" i="6"/>
  <c r="AG101" i="6"/>
  <c r="AD70" i="6"/>
  <c r="AE70" i="6"/>
  <c r="AF70" i="6"/>
  <c r="AG70" i="6"/>
  <c r="AB70" i="6"/>
  <c r="AI70" i="6"/>
  <c r="AM70" i="6"/>
  <c r="AN70" i="6"/>
  <c r="AH70" i="6"/>
  <c r="AE39" i="6"/>
  <c r="AH39" i="6"/>
  <c r="AD39" i="6"/>
  <c r="AF39" i="6"/>
  <c r="AN39" i="6"/>
  <c r="AI39" i="6"/>
  <c r="AG39" i="6"/>
  <c r="AM39" i="6"/>
  <c r="AB39" i="6"/>
  <c r="AB48" i="6"/>
  <c r="AE48" i="6"/>
  <c r="AN48" i="6"/>
  <c r="AG48" i="6"/>
  <c r="AH48" i="6"/>
  <c r="AM48" i="6"/>
  <c r="AI48" i="6"/>
  <c r="AF48" i="6"/>
  <c r="AD48" i="6"/>
  <c r="AD77" i="6"/>
  <c r="AG128" i="6"/>
  <c r="AE128" i="6"/>
  <c r="AF123" i="6"/>
  <c r="AI123" i="6"/>
  <c r="AH123" i="6"/>
  <c r="AM123" i="6"/>
  <c r="AN123" i="6"/>
  <c r="AD123" i="6"/>
  <c r="AG123" i="6"/>
  <c r="AB123" i="6"/>
  <c r="AE123" i="6"/>
  <c r="AG50" i="6"/>
  <c r="AD53" i="6"/>
  <c r="AF103" i="6"/>
  <c r="AM103" i="6"/>
  <c r="AG103" i="6"/>
  <c r="AB103" i="6"/>
  <c r="AI103" i="6"/>
  <c r="AD103" i="6"/>
  <c r="AH103" i="6"/>
  <c r="AN103" i="6"/>
  <c r="AE103" i="6"/>
  <c r="AF106" i="6"/>
  <c r="AN106" i="6"/>
  <c r="AD106" i="6"/>
  <c r="AM106" i="6"/>
  <c r="AE106" i="6"/>
  <c r="AI106" i="6"/>
  <c r="AB106" i="6"/>
  <c r="AG106" i="6"/>
  <c r="AH106" i="6"/>
  <c r="AB94" i="6"/>
  <c r="AN94" i="6"/>
  <c r="AF94" i="6"/>
  <c r="AM94" i="6"/>
  <c r="AI94" i="6"/>
  <c r="AD94" i="6"/>
  <c r="AG94" i="6"/>
  <c r="AE94" i="6"/>
  <c r="AH94" i="6"/>
  <c r="AH77" i="6"/>
  <c r="AN133" i="6"/>
  <c r="AF133" i="6"/>
  <c r="AB133" i="6"/>
  <c r="AG133" i="6"/>
  <c r="AE133" i="6"/>
  <c r="AD133" i="6"/>
  <c r="AM133" i="6"/>
  <c r="AI133" i="6"/>
  <c r="AH133" i="6"/>
  <c r="AG65" i="6"/>
  <c r="AM65" i="6"/>
  <c r="AE65" i="6"/>
  <c r="AB65" i="6"/>
  <c r="AI65" i="6"/>
  <c r="AD65" i="6"/>
  <c r="AF65" i="6"/>
  <c r="AN65" i="6"/>
  <c r="AH65" i="6"/>
  <c r="AN41" i="6"/>
  <c r="AB41" i="6"/>
  <c r="AI41" i="6"/>
  <c r="AD41" i="6"/>
  <c r="AM41" i="6"/>
  <c r="AE41" i="6"/>
  <c r="AG41" i="6"/>
  <c r="AF41" i="6"/>
  <c r="AH41" i="6"/>
  <c r="AM77" i="6"/>
  <c r="AG63" i="6"/>
  <c r="AI63" i="6"/>
  <c r="AF63" i="6"/>
  <c r="AN63" i="6"/>
  <c r="AE63" i="6"/>
  <c r="AD63" i="6"/>
  <c r="AB63" i="6"/>
  <c r="AM63" i="6"/>
  <c r="AH63" i="6"/>
  <c r="AB57" i="6"/>
  <c r="AN57" i="6"/>
  <c r="AG57" i="6"/>
  <c r="AH57" i="6"/>
  <c r="AI57" i="6"/>
  <c r="AM57" i="6"/>
  <c r="AF57" i="6"/>
  <c r="AD57" i="6"/>
  <c r="AE57" i="6"/>
  <c r="AB102" i="6"/>
  <c r="AI102" i="6"/>
  <c r="AE102" i="6"/>
  <c r="AG102" i="6"/>
  <c r="AN102" i="6"/>
  <c r="AF102" i="6"/>
  <c r="AD102" i="6"/>
  <c r="AH102" i="6"/>
  <c r="AM102" i="6"/>
  <c r="AF38" i="6"/>
  <c r="AJ38" i="6" s="1"/>
  <c r="AN111" i="6"/>
  <c r="AD111" i="6"/>
  <c r="AH111" i="6"/>
  <c r="AB111" i="6"/>
  <c r="AF111" i="6"/>
  <c r="AE111" i="6"/>
  <c r="AG111" i="6"/>
  <c r="AM111" i="6"/>
  <c r="AI111" i="6"/>
  <c r="AD51" i="6"/>
  <c r="AB116" i="6"/>
  <c r="AF116" i="6"/>
  <c r="AD116" i="6"/>
  <c r="AM116" i="6"/>
  <c r="AN116" i="6"/>
  <c r="AE116" i="6"/>
  <c r="AG116" i="6"/>
  <c r="AI116" i="6"/>
  <c r="AH116" i="6"/>
  <c r="AN128" i="6"/>
  <c r="AE82" i="6"/>
  <c r="AG82" i="6"/>
  <c r="AM82" i="6"/>
  <c r="AB82" i="6"/>
  <c r="AI82" i="6"/>
  <c r="AF82" i="6"/>
  <c r="AH82" i="6"/>
  <c r="AN82" i="6"/>
  <c r="AD82" i="6"/>
  <c r="AN61" i="6"/>
  <c r="AH61" i="6"/>
  <c r="AI61" i="6"/>
  <c r="AE61" i="6"/>
  <c r="AD61" i="6"/>
  <c r="AB61" i="6"/>
  <c r="AF61" i="6"/>
  <c r="AM61" i="6"/>
  <c r="AG61" i="6"/>
  <c r="AF49" i="6"/>
  <c r="AD49" i="6"/>
  <c r="AM49" i="6"/>
  <c r="AG49" i="6"/>
  <c r="AE49" i="6"/>
  <c r="AH49" i="6"/>
  <c r="AB49" i="6"/>
  <c r="AI49" i="6"/>
  <c r="AN49" i="6"/>
  <c r="AB77" i="6"/>
  <c r="AF104" i="6"/>
  <c r="AI104" i="6"/>
  <c r="AE104" i="6"/>
  <c r="AD104" i="6"/>
  <c r="AH104" i="6"/>
  <c r="AB104" i="6"/>
  <c r="AG104" i="6"/>
  <c r="AN104" i="6"/>
  <c r="AM104" i="6"/>
  <c r="AN76" i="6"/>
  <c r="AD76" i="6"/>
  <c r="AB76" i="6"/>
  <c r="AE76" i="6"/>
  <c r="AF76" i="6"/>
  <c r="AM76" i="6"/>
  <c r="AI76" i="6"/>
  <c r="AG76" i="6"/>
  <c r="AH76" i="6"/>
  <c r="AG77" i="6"/>
  <c r="AH53" i="6"/>
  <c r="AB53" i="6"/>
  <c r="AE93" i="6"/>
  <c r="AG93" i="6"/>
  <c r="AD93" i="6"/>
  <c r="AB93" i="6"/>
  <c r="AM93" i="6"/>
  <c r="AH93" i="6"/>
  <c r="AN93" i="6"/>
  <c r="AI93" i="6"/>
  <c r="AF93" i="6"/>
  <c r="AB99" i="6"/>
  <c r="AI99" i="6"/>
  <c r="AD99" i="6"/>
  <c r="AM99" i="6"/>
  <c r="AN99" i="6"/>
  <c r="AG99" i="6"/>
  <c r="AH99" i="6"/>
  <c r="AE99" i="6"/>
  <c r="AF99" i="6"/>
  <c r="AD85" i="6"/>
  <c r="AM85" i="6"/>
  <c r="AG85" i="6"/>
  <c r="AN85" i="6"/>
  <c r="AF85" i="6"/>
  <c r="AH85" i="6"/>
  <c r="AB85" i="6"/>
  <c r="AI85" i="6"/>
  <c r="AE85" i="6"/>
  <c r="AE95" i="6"/>
  <c r="AI95" i="6"/>
  <c r="AH95" i="6"/>
  <c r="AD95" i="6"/>
  <c r="AN95" i="6"/>
  <c r="AF95" i="6"/>
  <c r="AB95" i="6"/>
  <c r="AG95" i="6"/>
  <c r="AM95" i="6"/>
  <c r="AI56" i="6"/>
  <c r="AF56" i="6"/>
  <c r="AB56" i="6"/>
  <c r="AN56" i="6"/>
  <c r="AM56" i="6"/>
  <c r="AH56" i="6"/>
  <c r="AG56" i="6"/>
  <c r="AD56" i="6"/>
  <c r="AE56" i="6"/>
  <c r="AI128" i="6"/>
  <c r="AM90" i="6"/>
  <c r="AG90" i="6"/>
  <c r="AN90" i="6"/>
  <c r="AE90" i="6"/>
  <c r="AF90" i="6"/>
  <c r="AG53" i="6"/>
  <c r="FY195" i="8"/>
  <c r="GE195" i="8"/>
  <c r="FS195" i="8"/>
  <c r="P4" i="8"/>
  <c r="Q4" i="8" s="1"/>
  <c r="M5" i="8"/>
  <c r="N5" i="8" s="1"/>
  <c r="AJ138" i="6" l="1"/>
  <c r="AJ117" i="6"/>
  <c r="AJ134" i="6"/>
  <c r="AJ125" i="6"/>
  <c r="AJ135" i="6"/>
  <c r="AJ136" i="6"/>
  <c r="AJ137" i="6"/>
  <c r="AJ140" i="6"/>
  <c r="AJ114" i="6"/>
  <c r="AJ121" i="6"/>
  <c r="AJ126" i="6"/>
  <c r="AJ115" i="6"/>
  <c r="AJ124" i="6"/>
  <c r="AJ118" i="6"/>
  <c r="AJ130" i="6"/>
  <c r="AJ128" i="6"/>
  <c r="AJ127" i="6"/>
  <c r="AJ10" i="6"/>
  <c r="AJ88" i="6"/>
  <c r="AJ97" i="6"/>
  <c r="AJ30" i="6"/>
  <c r="AJ50" i="6"/>
  <c r="AJ108" i="6"/>
  <c r="AJ92" i="6"/>
  <c r="AJ132" i="6"/>
  <c r="AJ119" i="6"/>
  <c r="AJ112" i="6"/>
  <c r="AJ56" i="6"/>
  <c r="AJ46" i="6"/>
  <c r="AJ44" i="6"/>
  <c r="AJ113" i="6"/>
  <c r="AJ71" i="6"/>
  <c r="AJ73" i="6"/>
  <c r="AJ83" i="6"/>
  <c r="AJ123" i="6"/>
  <c r="AJ67" i="6"/>
  <c r="AJ104" i="6"/>
  <c r="AJ94" i="6"/>
  <c r="AJ45" i="6"/>
  <c r="AJ66" i="6"/>
  <c r="AJ99" i="6"/>
  <c r="AJ76" i="6"/>
  <c r="AJ106" i="6"/>
  <c r="AJ70" i="6"/>
  <c r="AJ96" i="6"/>
  <c r="AL141" i="6"/>
  <c r="AJ51" i="6"/>
  <c r="AJ82" i="6"/>
  <c r="AJ41" i="6"/>
  <c r="AJ133" i="6"/>
  <c r="AJ101" i="6"/>
  <c r="AJ11" i="6"/>
  <c r="AJ58" i="6"/>
  <c r="AJ74" i="6"/>
  <c r="AJ35" i="6"/>
  <c r="AJ43" i="6"/>
  <c r="AJ9" i="6"/>
  <c r="AK141" i="6"/>
  <c r="AM32" i="6"/>
  <c r="AJ89" i="6"/>
  <c r="AJ81" i="6"/>
  <c r="AJ54" i="6"/>
  <c r="AJ139" i="6"/>
  <c r="AJ37" i="6"/>
  <c r="AJ91" i="6"/>
  <c r="AJ62" i="6"/>
  <c r="AJ98" i="6"/>
  <c r="AJ80" i="6"/>
  <c r="AE32" i="6"/>
  <c r="AJ78" i="6"/>
  <c r="AJ129" i="6"/>
  <c r="AJ90" i="6"/>
  <c r="AJ65" i="6"/>
  <c r="AJ39" i="6"/>
  <c r="AJ77" i="6"/>
  <c r="AJ69" i="6"/>
  <c r="AJ100" i="6"/>
  <c r="AJ84" i="6"/>
  <c r="AH72" i="6"/>
  <c r="AE72" i="6"/>
  <c r="AN72" i="6"/>
  <c r="AF72" i="6"/>
  <c r="AB72" i="6"/>
  <c r="AI72" i="6"/>
  <c r="AM72" i="6"/>
  <c r="AG72" i="6"/>
  <c r="AD72" i="6"/>
  <c r="AJ34" i="6"/>
  <c r="AJ107" i="6"/>
  <c r="AN32" i="6"/>
  <c r="AF32" i="6"/>
  <c r="AJ49" i="6"/>
  <c r="AJ63" i="6"/>
  <c r="AJ36" i="6"/>
  <c r="AJ86" i="6"/>
  <c r="AJ55" i="6"/>
  <c r="AJ40" i="6"/>
  <c r="AC141" i="6"/>
  <c r="AJ42" i="6"/>
  <c r="AJ87" i="6"/>
  <c r="AJ12" i="6"/>
  <c r="AJ105" i="6"/>
  <c r="AO141" i="6"/>
  <c r="AJ110" i="6"/>
  <c r="AJ79" i="6"/>
  <c r="AJ95" i="6"/>
  <c r="AJ111" i="6"/>
  <c r="AJ103" i="6"/>
  <c r="AJ48" i="6"/>
  <c r="AJ64" i="6"/>
  <c r="AJ31" i="6"/>
  <c r="AJ53" i="6"/>
  <c r="AZ10" i="6"/>
  <c r="BK9" i="6"/>
  <c r="AD32" i="6"/>
  <c r="AI32" i="6"/>
  <c r="AJ75" i="6"/>
  <c r="AJ52" i="6"/>
  <c r="AJ60" i="6"/>
  <c r="AJ93" i="6"/>
  <c r="AJ85" i="6"/>
  <c r="AJ61" i="6"/>
  <c r="AJ116" i="6"/>
  <c r="AJ102" i="6"/>
  <c r="AJ57" i="6"/>
  <c r="AI33" i="6"/>
  <c r="AG33" i="6"/>
  <c r="AD33" i="6"/>
  <c r="AB33" i="6"/>
  <c r="AH33" i="6"/>
  <c r="AN33" i="6"/>
  <c r="AF33" i="6"/>
  <c r="AM33" i="6"/>
  <c r="AE33" i="6"/>
  <c r="AJ47" i="6"/>
  <c r="AJ59" i="6"/>
  <c r="AH32" i="6"/>
  <c r="AG32" i="6"/>
  <c r="AJ109" i="6"/>
  <c r="AJ68" i="6"/>
  <c r="R4" i="8"/>
  <c r="O5" i="8"/>
  <c r="AG141" i="6" l="1"/>
  <c r="AB141" i="6"/>
  <c r="AA149" i="6" s="1"/>
  <c r="AA169" i="6" s="1"/>
  <c r="AJ72" i="6"/>
  <c r="AI141" i="6"/>
  <c r="AI148" i="6" s="1"/>
  <c r="AA151" i="6" s="1"/>
  <c r="AE141" i="6"/>
  <c r="AN141" i="6"/>
  <c r="AH141" i="6"/>
  <c r="AD141" i="6"/>
  <c r="AD148" i="6" s="1"/>
  <c r="BK10" i="6"/>
  <c r="AZ11" i="6"/>
  <c r="N37" i="6"/>
  <c r="N53" i="6"/>
  <c r="N69" i="6"/>
  <c r="N85" i="6"/>
  <c r="N101" i="6"/>
  <c r="N117" i="6"/>
  <c r="N133" i="6"/>
  <c r="N66" i="6"/>
  <c r="N56" i="6"/>
  <c r="N46" i="6"/>
  <c r="N36" i="6"/>
  <c r="N100" i="6"/>
  <c r="N118" i="6"/>
  <c r="N110" i="6"/>
  <c r="N8" i="6"/>
  <c r="N135" i="6"/>
  <c r="N64" i="6"/>
  <c r="N44" i="6"/>
  <c r="N128" i="6"/>
  <c r="N126" i="6"/>
  <c r="N73" i="6"/>
  <c r="N105" i="6"/>
  <c r="N137" i="6"/>
  <c r="N62" i="6"/>
  <c r="N114" i="6"/>
  <c r="N136" i="6"/>
  <c r="N131" i="6"/>
  <c r="N112" i="6"/>
  <c r="N39" i="6"/>
  <c r="N55" i="6"/>
  <c r="N71" i="6"/>
  <c r="N87" i="6"/>
  <c r="N103" i="6"/>
  <c r="N119" i="6"/>
  <c r="N74" i="6"/>
  <c r="N54" i="6"/>
  <c r="N106" i="6"/>
  <c r="N41" i="6"/>
  <c r="N89" i="6"/>
  <c r="N121" i="6"/>
  <c r="N82" i="6"/>
  <c r="N52" i="6"/>
  <c r="N138" i="6"/>
  <c r="N9" i="6"/>
  <c r="N51" i="6"/>
  <c r="N60" i="6"/>
  <c r="N130" i="6"/>
  <c r="N57" i="6"/>
  <c r="N72" i="6"/>
  <c r="N99" i="6"/>
  <c r="N43" i="6"/>
  <c r="N59" i="6"/>
  <c r="N75" i="6"/>
  <c r="N91" i="6"/>
  <c r="N107" i="6"/>
  <c r="N123" i="6"/>
  <c r="N139" i="6"/>
  <c r="N90" i="6"/>
  <c r="N80" i="6"/>
  <c r="N70" i="6"/>
  <c r="N58" i="6"/>
  <c r="N108" i="6"/>
  <c r="N120" i="6"/>
  <c r="N30" i="6"/>
  <c r="N6" i="6"/>
  <c r="N35" i="6"/>
  <c r="N48" i="6"/>
  <c r="N29" i="6"/>
  <c r="N45" i="6"/>
  <c r="N61" i="6"/>
  <c r="N77" i="6"/>
  <c r="N93" i="6"/>
  <c r="N109" i="6"/>
  <c r="N125" i="6"/>
  <c r="N34" i="6"/>
  <c r="N98" i="6"/>
  <c r="N88" i="6"/>
  <c r="N78" i="6"/>
  <c r="N68" i="6"/>
  <c r="N124" i="6"/>
  <c r="N122" i="6"/>
  <c r="AA144" i="6"/>
  <c r="N47" i="6"/>
  <c r="N63" i="6"/>
  <c r="N95" i="6"/>
  <c r="N127" i="6"/>
  <c r="N42" i="6"/>
  <c r="N96" i="6"/>
  <c r="N76" i="6"/>
  <c r="N116" i="6"/>
  <c r="N84" i="6"/>
  <c r="N83" i="6"/>
  <c r="N102" i="6"/>
  <c r="N31" i="6"/>
  <c r="N79" i="6"/>
  <c r="N111" i="6"/>
  <c r="N32" i="6"/>
  <c r="N86" i="6"/>
  <c r="N140" i="6"/>
  <c r="N134" i="6"/>
  <c r="N67" i="6"/>
  <c r="N38" i="6"/>
  <c r="N33" i="6"/>
  <c r="N49" i="6"/>
  <c r="N65" i="6"/>
  <c r="N81" i="6"/>
  <c r="N97" i="6"/>
  <c r="N113" i="6"/>
  <c r="N129" i="6"/>
  <c r="N50" i="6"/>
  <c r="N40" i="6"/>
  <c r="N104" i="6"/>
  <c r="N94" i="6"/>
  <c r="N132" i="6"/>
  <c r="N115" i="6"/>
  <c r="N92" i="6"/>
  <c r="AJ33" i="6"/>
  <c r="AJ32" i="6"/>
  <c r="AF141" i="6"/>
  <c r="AM141" i="6"/>
  <c r="S4" i="8"/>
  <c r="P5" i="8"/>
  <c r="Q5" i="8" s="1"/>
  <c r="AA153" i="6" l="1"/>
  <c r="AA146" i="6"/>
  <c r="AA147" i="6" s="1"/>
  <c r="AQ7" i="6" s="1"/>
  <c r="AQ9" i="6" s="1"/>
  <c r="BB9" i="6" s="1"/>
  <c r="AZ12" i="6"/>
  <c r="AZ13" i="6" s="1"/>
  <c r="BK13" i="6" s="1"/>
  <c r="BK11" i="6"/>
  <c r="AJ141" i="6"/>
  <c r="R5" i="8"/>
  <c r="S5" i="8" s="1"/>
  <c r="T4" i="8"/>
  <c r="AE147" i="6" l="1"/>
  <c r="AE148" i="6" s="1"/>
  <c r="AE156" i="6" s="1"/>
  <c r="AR7" i="6"/>
  <c r="AR9" i="6" s="1"/>
  <c r="BN9" i="6" s="1"/>
  <c r="AQ10" i="6"/>
  <c r="BB10" i="6" s="1"/>
  <c r="BM9" i="6"/>
  <c r="BK12" i="6"/>
  <c r="AZ14" i="6"/>
  <c r="T5" i="8"/>
  <c r="U4" i="8"/>
  <c r="AF147" i="6" l="1"/>
  <c r="AF148" i="6" s="1"/>
  <c r="AJ148" i="6" s="1"/>
  <c r="AA150" i="6" s="1"/>
  <c r="AA152" i="6" s="1"/>
  <c r="AY7" i="6" s="1"/>
  <c r="BM10" i="6"/>
  <c r="BC9" i="6"/>
  <c r="AR10" i="6"/>
  <c r="BN10" i="6" s="1"/>
  <c r="AQ11" i="6"/>
  <c r="AQ12" i="6" s="1"/>
  <c r="BB12" i="6" s="1"/>
  <c r="BK14" i="6"/>
  <c r="AZ15" i="6"/>
  <c r="U5" i="8"/>
  <c r="V4" i="8"/>
  <c r="AA154" i="6" l="1"/>
  <c r="AA155" i="6" s="1"/>
  <c r="P125" i="6" s="1"/>
  <c r="AT7" i="6"/>
  <c r="AU7" i="6"/>
  <c r="AX7" i="6"/>
  <c r="BC10" i="6"/>
  <c r="AR11" i="6"/>
  <c r="BC11" i="6" s="1"/>
  <c r="BM12" i="6"/>
  <c r="BM11" i="6"/>
  <c r="BB11" i="6"/>
  <c r="AQ13" i="6"/>
  <c r="AQ14" i="6" s="1"/>
  <c r="BK15" i="6"/>
  <c r="AZ16" i="6"/>
  <c r="BK16" i="6" s="1"/>
  <c r="AY9" i="6"/>
  <c r="V5" i="8"/>
  <c r="W4" i="8"/>
  <c r="P66" i="6" l="1"/>
  <c r="P108" i="6"/>
  <c r="P54" i="6"/>
  <c r="P97" i="6"/>
  <c r="P47" i="6"/>
  <c r="P8" i="6"/>
  <c r="P96" i="6"/>
  <c r="P50" i="6"/>
  <c r="P85" i="6"/>
  <c r="P45" i="6"/>
  <c r="P106" i="6"/>
  <c r="P118" i="6"/>
  <c r="P100" i="6"/>
  <c r="P46" i="6"/>
  <c r="P83" i="6"/>
  <c r="P29" i="6"/>
  <c r="P102" i="6"/>
  <c r="P123" i="6"/>
  <c r="P81" i="6"/>
  <c r="P131" i="6"/>
  <c r="P86" i="6"/>
  <c r="P82" i="6"/>
  <c r="P69" i="6"/>
  <c r="P80" i="6"/>
  <c r="P52" i="6"/>
  <c r="P98" i="6"/>
  <c r="P113" i="6"/>
  <c r="P67" i="6"/>
  <c r="P9" i="6"/>
  <c r="P88" i="6"/>
  <c r="P56" i="6"/>
  <c r="P119" i="6"/>
  <c r="P128" i="6"/>
  <c r="P140" i="6"/>
  <c r="P130" i="6"/>
  <c r="P101" i="6"/>
  <c r="P63" i="6"/>
  <c r="P62" i="6"/>
  <c r="P84" i="6"/>
  <c r="P117" i="6"/>
  <c r="P12" i="6"/>
  <c r="AS7" i="6"/>
  <c r="AS9" i="6" s="1"/>
  <c r="P112" i="6"/>
  <c r="P124" i="6"/>
  <c r="P136" i="6"/>
  <c r="P99" i="6"/>
  <c r="P51" i="6"/>
  <c r="P120" i="6"/>
  <c r="P95" i="6"/>
  <c r="P133" i="6"/>
  <c r="P6" i="6"/>
  <c r="P40" i="6"/>
  <c r="P48" i="6"/>
  <c r="P92" i="6"/>
  <c r="P74" i="6"/>
  <c r="P64" i="6"/>
  <c r="P32" i="6"/>
  <c r="P109" i="6"/>
  <c r="P93" i="6"/>
  <c r="P77" i="6"/>
  <c r="P59" i="6"/>
  <c r="P41" i="6"/>
  <c r="P121" i="6"/>
  <c r="P42" i="6"/>
  <c r="P79" i="6"/>
  <c r="P43" i="6"/>
  <c r="P30" i="6"/>
  <c r="P36" i="6"/>
  <c r="P68" i="6"/>
  <c r="P60" i="6"/>
  <c r="P107" i="6"/>
  <c r="P75" i="6"/>
  <c r="AI155" i="6"/>
  <c r="AI156" i="6" s="1"/>
  <c r="P116" i="6"/>
  <c r="P132" i="6"/>
  <c r="P94" i="6"/>
  <c r="P90" i="6"/>
  <c r="P114" i="6"/>
  <c r="P34" i="6"/>
  <c r="P38" i="6"/>
  <c r="P135" i="6"/>
  <c r="P105" i="6"/>
  <c r="P89" i="6"/>
  <c r="P73" i="6"/>
  <c r="P55" i="6"/>
  <c r="P35" i="6"/>
  <c r="P78" i="6"/>
  <c r="P111" i="6"/>
  <c r="P61" i="6"/>
  <c r="AA159" i="6"/>
  <c r="O125" i="6" s="1"/>
  <c r="P76" i="6"/>
  <c r="P72" i="6"/>
  <c r="P44" i="6"/>
  <c r="P70" i="6"/>
  <c r="P139" i="6"/>
  <c r="P91" i="6"/>
  <c r="P57" i="6"/>
  <c r="P39" i="6"/>
  <c r="AD155" i="6"/>
  <c r="AF155" i="6" s="1"/>
  <c r="AF156" i="6" s="1"/>
  <c r="P122" i="6"/>
  <c r="P138" i="6"/>
  <c r="P134" i="6"/>
  <c r="P58" i="6"/>
  <c r="P104" i="6"/>
  <c r="P126" i="6"/>
  <c r="P110" i="6"/>
  <c r="P129" i="6"/>
  <c r="P103" i="6"/>
  <c r="P87" i="6"/>
  <c r="P71" i="6"/>
  <c r="P53" i="6"/>
  <c r="P31" i="6"/>
  <c r="P37" i="6"/>
  <c r="P127" i="6"/>
  <c r="P65" i="6"/>
  <c r="P49" i="6"/>
  <c r="P33" i="6"/>
  <c r="P115" i="6"/>
  <c r="AR12" i="6"/>
  <c r="BC12" i="6" s="1"/>
  <c r="BN11" i="6"/>
  <c r="P137" i="6"/>
  <c r="BB13" i="6"/>
  <c r="BM13" i="6"/>
  <c r="AZ17" i="6"/>
  <c r="BU9" i="6"/>
  <c r="BJ9" i="6"/>
  <c r="AQ15" i="6"/>
  <c r="AQ16" i="6" s="1"/>
  <c r="AY10" i="6"/>
  <c r="BB14" i="6"/>
  <c r="BM14" i="6"/>
  <c r="W5" i="8"/>
  <c r="X4" i="8"/>
  <c r="O9" i="6" l="1"/>
  <c r="O132" i="6"/>
  <c r="O121" i="6"/>
  <c r="O30" i="6"/>
  <c r="K30" i="6" s="1"/>
  <c r="O58" i="6"/>
  <c r="O110" i="6"/>
  <c r="AJ159" i="6"/>
  <c r="O122" i="6"/>
  <c r="O6" i="6"/>
  <c r="M6" i="6" s="1"/>
  <c r="K6" i="6" s="1"/>
  <c r="O102" i="6"/>
  <c r="O72" i="6"/>
  <c r="O52" i="6"/>
  <c r="O44" i="6"/>
  <c r="AD156" i="6"/>
  <c r="AJ155" i="6" s="1"/>
  <c r="AJ156" i="6" s="1"/>
  <c r="O96" i="6"/>
  <c r="O108" i="6"/>
  <c r="O133" i="6"/>
  <c r="AI159" i="6"/>
  <c r="AI160" i="6" s="1"/>
  <c r="AA168" i="6" s="1"/>
  <c r="O104" i="6"/>
  <c r="O128" i="6"/>
  <c r="O116" i="6"/>
  <c r="O86" i="6"/>
  <c r="O8" i="6"/>
  <c r="K8" i="6" s="1"/>
  <c r="O40" i="6"/>
  <c r="O12" i="6"/>
  <c r="K12" i="6" s="1"/>
  <c r="O98" i="6"/>
  <c r="O36" i="6"/>
  <c r="O34" i="6"/>
  <c r="O70" i="6"/>
  <c r="O60" i="6"/>
  <c r="O38" i="6"/>
  <c r="O127" i="6"/>
  <c r="O107" i="6"/>
  <c r="O97" i="6"/>
  <c r="O105" i="6"/>
  <c r="O95" i="6"/>
  <c r="O83" i="6"/>
  <c r="O81" i="6"/>
  <c r="O67" i="6"/>
  <c r="O118" i="6"/>
  <c r="O119" i="6"/>
  <c r="O65" i="6"/>
  <c r="O51" i="6"/>
  <c r="O49" i="6"/>
  <c r="O46" i="6"/>
  <c r="O112" i="6"/>
  <c r="O32" i="6"/>
  <c r="O130" i="6"/>
  <c r="O136" i="6"/>
  <c r="O115" i="6"/>
  <c r="O91" i="6"/>
  <c r="O59" i="6"/>
  <c r="O117" i="6"/>
  <c r="O54" i="6"/>
  <c r="O138" i="6"/>
  <c r="O62" i="6"/>
  <c r="O134" i="6"/>
  <c r="O114" i="6"/>
  <c r="O64" i="6"/>
  <c r="O113" i="6"/>
  <c r="O89" i="6"/>
  <c r="O57" i="6"/>
  <c r="O90" i="6"/>
  <c r="O88" i="6"/>
  <c r="O82" i="6"/>
  <c r="O103" i="6"/>
  <c r="O75" i="6"/>
  <c r="O41" i="6"/>
  <c r="O84" i="6"/>
  <c r="O92" i="6"/>
  <c r="O135" i="6"/>
  <c r="O68" i="6"/>
  <c r="O80" i="6"/>
  <c r="O56" i="6"/>
  <c r="O42" i="6"/>
  <c r="O78" i="6"/>
  <c r="O131" i="6"/>
  <c r="O99" i="6"/>
  <c r="O73" i="6"/>
  <c r="O35" i="6"/>
  <c r="O33" i="6"/>
  <c r="O79" i="6"/>
  <c r="O63" i="6"/>
  <c r="O47" i="6"/>
  <c r="O31" i="6"/>
  <c r="O111" i="6"/>
  <c r="O76" i="6"/>
  <c r="O50" i="6"/>
  <c r="O140" i="6"/>
  <c r="O124" i="6"/>
  <c r="O74" i="6"/>
  <c r="O139" i="6"/>
  <c r="O109" i="6"/>
  <c r="O93" i="6"/>
  <c r="O77" i="6"/>
  <c r="O61" i="6"/>
  <c r="O45" i="6"/>
  <c r="O29" i="6"/>
  <c r="K29" i="6" s="1"/>
  <c r="O43" i="6"/>
  <c r="O137" i="6"/>
  <c r="O87" i="6"/>
  <c r="O71" i="6"/>
  <c r="O55" i="6"/>
  <c r="O39" i="6"/>
  <c r="O129" i="6"/>
  <c r="O94" i="6"/>
  <c r="O106" i="6"/>
  <c r="O66" i="6"/>
  <c r="O48" i="6"/>
  <c r="O126" i="6"/>
  <c r="O100" i="6"/>
  <c r="O120" i="6"/>
  <c r="O123" i="6"/>
  <c r="O101" i="6"/>
  <c r="O85" i="6"/>
  <c r="O69" i="6"/>
  <c r="O53" i="6"/>
  <c r="O37" i="6"/>
  <c r="AR13" i="6"/>
  <c r="BN13" i="6" s="1"/>
  <c r="BN12" i="6"/>
  <c r="BK17" i="6"/>
  <c r="AZ18" i="6"/>
  <c r="BU10" i="6"/>
  <c r="BJ10" i="6"/>
  <c r="BM16" i="6"/>
  <c r="BB16" i="6"/>
  <c r="AQ17" i="6"/>
  <c r="BB15" i="6"/>
  <c r="BM15" i="6"/>
  <c r="BD9" i="6"/>
  <c r="BO9" i="6"/>
  <c r="AT9" i="6"/>
  <c r="AU9" i="6" s="1"/>
  <c r="AY11" i="6"/>
  <c r="X5" i="8"/>
  <c r="Y4" i="8"/>
  <c r="AA157" i="6" l="1"/>
  <c r="AJ160" i="6"/>
  <c r="AA162" i="6" s="1"/>
  <c r="AV7" i="6" s="1"/>
  <c r="AR14" i="6"/>
  <c r="AR15" i="6" s="1"/>
  <c r="BN15" i="6" s="1"/>
  <c r="BC13" i="6"/>
  <c r="BK18" i="6"/>
  <c r="AZ19" i="6"/>
  <c r="BF9" i="6"/>
  <c r="BQ9" i="6"/>
  <c r="BB17" i="6"/>
  <c r="BM17" i="6"/>
  <c r="AQ18" i="6"/>
  <c r="BJ11" i="6"/>
  <c r="BU11" i="6"/>
  <c r="AY12" i="6"/>
  <c r="BE9" i="6"/>
  <c r="BP9" i="6"/>
  <c r="Y5" i="8"/>
  <c r="Z4" i="8"/>
  <c r="AJ162" i="6" l="1"/>
  <c r="AJ163" i="6" s="1"/>
  <c r="AA167" i="6" s="1"/>
  <c r="AW7" i="6"/>
  <c r="BC15" i="6"/>
  <c r="AR16" i="6"/>
  <c r="BC16" i="6" s="1"/>
  <c r="BC14" i="6"/>
  <c r="BN14" i="6"/>
  <c r="BK19" i="6"/>
  <c r="AZ20" i="6"/>
  <c r="AV9" i="6"/>
  <c r="AY13" i="6"/>
  <c r="BM18" i="6"/>
  <c r="BB18" i="6"/>
  <c r="AQ19" i="6"/>
  <c r="BJ12" i="6"/>
  <c r="BU12" i="6"/>
  <c r="Z5" i="8"/>
  <c r="AA4" i="8"/>
  <c r="AW9" i="6" l="1"/>
  <c r="BH9" i="6" s="1"/>
  <c r="BN16" i="6"/>
  <c r="AR17" i="6"/>
  <c r="BN17" i="6" s="1"/>
  <c r="BK20" i="6"/>
  <c r="AZ21" i="6"/>
  <c r="BJ13" i="6"/>
  <c r="BU13" i="6"/>
  <c r="BB19" i="6"/>
  <c r="BM19" i="6"/>
  <c r="AQ20" i="6"/>
  <c r="BG9" i="6"/>
  <c r="BR9" i="6"/>
  <c r="AY14" i="6"/>
  <c r="AY15" i="6" s="1"/>
  <c r="AY16" i="6" s="1"/>
  <c r="AA5" i="8"/>
  <c r="AB4" i="8"/>
  <c r="BS9" i="6" l="1"/>
  <c r="AX9" i="6"/>
  <c r="AS10" i="6" s="1"/>
  <c r="AR18" i="6"/>
  <c r="BC18" i="6" s="1"/>
  <c r="BC17" i="6"/>
  <c r="BK21" i="6"/>
  <c r="AZ22" i="6"/>
  <c r="BU16" i="6"/>
  <c r="BJ16" i="6"/>
  <c r="AY17" i="6"/>
  <c r="BM20" i="6"/>
  <c r="BB20" i="6"/>
  <c r="AQ21" i="6"/>
  <c r="BJ14" i="6"/>
  <c r="BU14" i="6"/>
  <c r="BJ15" i="6"/>
  <c r="BU15" i="6"/>
  <c r="AB5" i="8"/>
  <c r="AC4" i="8"/>
  <c r="BI9" i="6" l="1"/>
  <c r="BT9" i="6"/>
  <c r="W9" i="6" s="1"/>
  <c r="Q9" i="6" s="1"/>
  <c r="M9" i="6" s="1"/>
  <c r="K9" i="6" s="1"/>
  <c r="BA9" i="6"/>
  <c r="BL9" i="6" s="1"/>
  <c r="AR19" i="6"/>
  <c r="BN19" i="6" s="1"/>
  <c r="BN18" i="6"/>
  <c r="AZ23" i="6"/>
  <c r="BK22" i="6"/>
  <c r="BD10" i="6"/>
  <c r="BO10" i="6"/>
  <c r="AT10" i="6"/>
  <c r="AU10" i="6" s="1"/>
  <c r="BM21" i="6"/>
  <c r="BB21" i="6"/>
  <c r="AQ22" i="6"/>
  <c r="BU17" i="6"/>
  <c r="BJ17" i="6"/>
  <c r="AY18" i="6"/>
  <c r="AC5" i="8"/>
  <c r="AD4" i="8"/>
  <c r="AR20" i="6" l="1"/>
  <c r="BC20" i="6" s="1"/>
  <c r="BC19" i="6"/>
  <c r="BK23" i="6"/>
  <c r="AZ24" i="6"/>
  <c r="BK24" i="6" s="1"/>
  <c r="BF10" i="6"/>
  <c r="BQ10" i="6"/>
  <c r="AV10" i="6"/>
  <c r="AW10" i="6" s="1"/>
  <c r="BJ18" i="6"/>
  <c r="BU18" i="6"/>
  <c r="AY19" i="6"/>
  <c r="BM22" i="6"/>
  <c r="BB22" i="6"/>
  <c r="AQ23" i="6"/>
  <c r="BE10" i="6"/>
  <c r="BP10" i="6"/>
  <c r="AD5" i="8"/>
  <c r="AE4" i="8"/>
  <c r="BN20" i="6" l="1"/>
  <c r="AR21" i="6"/>
  <c r="AR22" i="6" s="1"/>
  <c r="AZ25" i="6"/>
  <c r="AX10" i="6"/>
  <c r="BA10" i="6" s="1"/>
  <c r="BL10" i="6" s="1"/>
  <c r="BS10" i="6"/>
  <c r="BH10" i="6"/>
  <c r="BG10" i="6"/>
  <c r="BR10" i="6"/>
  <c r="BM23" i="6"/>
  <c r="BB23" i="6"/>
  <c r="AQ24" i="6"/>
  <c r="BJ19" i="6"/>
  <c r="BU19" i="6"/>
  <c r="AY20" i="6"/>
  <c r="AE5" i="8"/>
  <c r="AF4" i="8"/>
  <c r="BC21" i="6" l="1"/>
  <c r="BN21" i="6"/>
  <c r="AZ26" i="6"/>
  <c r="BK25" i="6"/>
  <c r="AS11" i="6"/>
  <c r="BO11" i="6" s="1"/>
  <c r="BI10" i="6"/>
  <c r="BT10" i="6"/>
  <c r="BB24" i="6"/>
  <c r="BM24" i="6"/>
  <c r="AQ25" i="6"/>
  <c r="BU20" i="6"/>
  <c r="BJ20" i="6"/>
  <c r="AY21" i="6"/>
  <c r="BN22" i="6"/>
  <c r="BC22" i="6"/>
  <c r="AR23" i="6"/>
  <c r="AF5" i="8"/>
  <c r="AG4" i="8"/>
  <c r="BK26" i="6" l="1"/>
  <c r="AZ27" i="6"/>
  <c r="W10" i="6"/>
  <c r="Q10" i="6" s="1"/>
  <c r="N10" i="6"/>
  <c r="P10" i="6"/>
  <c r="O10" i="6"/>
  <c r="BD11" i="6"/>
  <c r="AT11" i="6"/>
  <c r="BE11" i="6" s="1"/>
  <c r="BC23" i="6"/>
  <c r="BN23" i="6"/>
  <c r="AR24" i="6"/>
  <c r="BB25" i="6"/>
  <c r="BM25" i="6"/>
  <c r="AQ26" i="6"/>
  <c r="BU21" i="6"/>
  <c r="BJ21" i="6"/>
  <c r="AY22" i="6"/>
  <c r="AG5" i="8"/>
  <c r="AH4" i="8"/>
  <c r="BK27" i="6" l="1"/>
  <c r="AZ28" i="6"/>
  <c r="K10" i="6"/>
  <c r="AU11" i="6"/>
  <c r="BF11" i="6" s="1"/>
  <c r="BP11" i="6"/>
  <c r="BC24" i="6"/>
  <c r="BN24" i="6"/>
  <c r="AR25" i="6"/>
  <c r="BU22" i="6"/>
  <c r="BJ22" i="6"/>
  <c r="AY23" i="6"/>
  <c r="BM26" i="6"/>
  <c r="BB26" i="6"/>
  <c r="AQ27" i="6"/>
  <c r="AH5" i="8"/>
  <c r="AI4" i="8"/>
  <c r="AZ29" i="6" l="1"/>
  <c r="BK28" i="6"/>
  <c r="AV11" i="6"/>
  <c r="BR11" i="6" s="1"/>
  <c r="BQ11" i="6"/>
  <c r="BB27" i="6"/>
  <c r="BM27" i="6"/>
  <c r="AQ28" i="6"/>
  <c r="BN25" i="6"/>
  <c r="BC25" i="6"/>
  <c r="AR26" i="6"/>
  <c r="BJ23" i="6"/>
  <c r="BU23" i="6"/>
  <c r="AY24" i="6"/>
  <c r="AI5" i="8"/>
  <c r="AJ4" i="8"/>
  <c r="BK29" i="6" l="1"/>
  <c r="AZ30" i="6"/>
  <c r="BG11" i="6"/>
  <c r="AW11" i="6"/>
  <c r="BS11" i="6" s="1"/>
  <c r="BM28" i="6"/>
  <c r="BB28" i="6"/>
  <c r="AQ29" i="6"/>
  <c r="BN26" i="6"/>
  <c r="BC26" i="6"/>
  <c r="AR27" i="6"/>
  <c r="BJ24" i="6"/>
  <c r="BU24" i="6"/>
  <c r="AY25" i="6"/>
  <c r="AJ5" i="8"/>
  <c r="AK4" i="8"/>
  <c r="BK30" i="6" l="1"/>
  <c r="AZ31" i="6"/>
  <c r="BH11" i="6"/>
  <c r="AX11" i="6"/>
  <c r="BT11" i="6" s="1"/>
  <c r="BM29" i="6"/>
  <c r="BB29" i="6"/>
  <c r="AQ30" i="6"/>
  <c r="BN27" i="6"/>
  <c r="BC27" i="6"/>
  <c r="AR28" i="6"/>
  <c r="BJ25" i="6"/>
  <c r="BU25" i="6"/>
  <c r="AY26" i="6"/>
  <c r="AK5" i="8"/>
  <c r="AL4" i="8"/>
  <c r="BK31" i="6" l="1"/>
  <c r="AZ32" i="6"/>
  <c r="BA11" i="6"/>
  <c r="BL11" i="6" s="1"/>
  <c r="AS12" i="6"/>
  <c r="BD12" i="6" s="1"/>
  <c r="BI11" i="6"/>
  <c r="BU26" i="6"/>
  <c r="BJ26" i="6"/>
  <c r="AY27" i="6"/>
  <c r="BN28" i="6"/>
  <c r="BC28" i="6"/>
  <c r="AR29" i="6"/>
  <c r="BM30" i="6"/>
  <c r="BB30" i="6"/>
  <c r="AQ31" i="6"/>
  <c r="AL5" i="8"/>
  <c r="AM4" i="8"/>
  <c r="AZ33" i="6" l="1"/>
  <c r="BK32" i="6"/>
  <c r="W11" i="6"/>
  <c r="AT12" i="6"/>
  <c r="AU12" i="6" s="1"/>
  <c r="BO12" i="6"/>
  <c r="BN29" i="6"/>
  <c r="BC29" i="6"/>
  <c r="AR30" i="6"/>
  <c r="BU27" i="6"/>
  <c r="BJ27" i="6"/>
  <c r="AY28" i="6"/>
  <c r="BM31" i="6"/>
  <c r="BB31" i="6"/>
  <c r="AQ32" i="6"/>
  <c r="AM5" i="8"/>
  <c r="AN4" i="8"/>
  <c r="AZ34" i="6" l="1"/>
  <c r="BK33" i="6"/>
  <c r="O11" i="6"/>
  <c r="P11" i="6"/>
  <c r="N11" i="6"/>
  <c r="BE12" i="6"/>
  <c r="BP12" i="6"/>
  <c r="AV12" i="6"/>
  <c r="AW12" i="6" s="1"/>
  <c r="BS12" i="6" s="1"/>
  <c r="BQ12" i="6"/>
  <c r="BF12" i="6"/>
  <c r="BC30" i="6"/>
  <c r="BN30" i="6"/>
  <c r="AR31" i="6"/>
  <c r="BJ28" i="6"/>
  <c r="BU28" i="6"/>
  <c r="AY29" i="6"/>
  <c r="BM32" i="6"/>
  <c r="BB32" i="6"/>
  <c r="AQ33" i="6"/>
  <c r="AN5" i="8"/>
  <c r="AO4" i="8"/>
  <c r="BK34" i="6" l="1"/>
  <c r="AZ35" i="6"/>
  <c r="K11" i="6"/>
  <c r="G11" i="6" s="1"/>
  <c r="AX12" i="6"/>
  <c r="BI12" i="6" s="1"/>
  <c r="BH12" i="6"/>
  <c r="BR12" i="6"/>
  <c r="BG12" i="6"/>
  <c r="BN31" i="6"/>
  <c r="BC31" i="6"/>
  <c r="AR32" i="6"/>
  <c r="BM33" i="6"/>
  <c r="BB33" i="6"/>
  <c r="AQ34" i="6"/>
  <c r="BU29" i="6"/>
  <c r="BJ29" i="6"/>
  <c r="AY30" i="6"/>
  <c r="AO5" i="8"/>
  <c r="AP4" i="8"/>
  <c r="AZ36" i="6" l="1"/>
  <c r="BK35" i="6"/>
  <c r="GB135" i="8"/>
  <c r="GH135" i="8"/>
  <c r="FV135" i="8"/>
  <c r="AS13" i="6"/>
  <c r="AT13" i="6" s="1"/>
  <c r="BT12" i="6"/>
  <c r="W12" i="6" s="1"/>
  <c r="Q12" i="6" s="1"/>
  <c r="BA12" i="6"/>
  <c r="BL12" i="6" s="1"/>
  <c r="BB34" i="6"/>
  <c r="BM34" i="6"/>
  <c r="AQ35" i="6"/>
  <c r="BN32" i="6"/>
  <c r="BC32" i="6"/>
  <c r="AR33" i="6"/>
  <c r="BU30" i="6"/>
  <c r="BJ30" i="6"/>
  <c r="AY31" i="6"/>
  <c r="AP5" i="8"/>
  <c r="AQ4" i="8"/>
  <c r="BK36" i="6" l="1"/>
  <c r="AZ37" i="6"/>
  <c r="BO13" i="6"/>
  <c r="BD13" i="6"/>
  <c r="BP13" i="6"/>
  <c r="BE13" i="6"/>
  <c r="AU13" i="6"/>
  <c r="BM35" i="6"/>
  <c r="BB35" i="6"/>
  <c r="AQ36" i="6"/>
  <c r="BJ31" i="6"/>
  <c r="BU31" i="6"/>
  <c r="AY32" i="6"/>
  <c r="BC33" i="6"/>
  <c r="BN33" i="6"/>
  <c r="AR34" i="6"/>
  <c r="AQ5" i="8"/>
  <c r="AR4" i="8"/>
  <c r="AZ38" i="6" l="1"/>
  <c r="BK38" i="6" s="1"/>
  <c r="BK37" i="6"/>
  <c r="BN34" i="6"/>
  <c r="BC34" i="6"/>
  <c r="AR35" i="6"/>
  <c r="BJ32" i="6"/>
  <c r="BU32" i="6"/>
  <c r="AY33" i="6"/>
  <c r="BQ13" i="6"/>
  <c r="BF13" i="6"/>
  <c r="AV13" i="6"/>
  <c r="BM36" i="6"/>
  <c r="BB36" i="6"/>
  <c r="AQ37" i="6"/>
  <c r="AR5" i="8"/>
  <c r="AS4" i="8"/>
  <c r="AZ39" i="6" l="1"/>
  <c r="BK39" i="6" s="1"/>
  <c r="BR13" i="6"/>
  <c r="BG13" i="6"/>
  <c r="AW13" i="6"/>
  <c r="BC35" i="6"/>
  <c r="BN35" i="6"/>
  <c r="AR36" i="6"/>
  <c r="BJ33" i="6"/>
  <c r="BU33" i="6"/>
  <c r="AY34" i="6"/>
  <c r="BB37" i="6"/>
  <c r="BM37" i="6"/>
  <c r="AQ38" i="6"/>
  <c r="AS5" i="8"/>
  <c r="AT4" i="8"/>
  <c r="AZ40" i="6" l="1"/>
  <c r="BK40" i="6" s="1"/>
  <c r="BM38" i="6"/>
  <c r="BB38" i="6"/>
  <c r="AQ39" i="6"/>
  <c r="BH13" i="6"/>
  <c r="BS13" i="6"/>
  <c r="AX13" i="6"/>
  <c r="BC36" i="6"/>
  <c r="BN36" i="6"/>
  <c r="AR37" i="6"/>
  <c r="BJ34" i="6"/>
  <c r="BU34" i="6"/>
  <c r="AY35" i="6"/>
  <c r="AT5" i="8"/>
  <c r="AU4" i="8"/>
  <c r="AZ41" i="6" l="1"/>
  <c r="BK41" i="6" s="1"/>
  <c r="BN37" i="6"/>
  <c r="BC37" i="6"/>
  <c r="AR38" i="6"/>
  <c r="BI13" i="6"/>
  <c r="BT13" i="6"/>
  <c r="AS14" i="6"/>
  <c r="BA13" i="6"/>
  <c r="BL13" i="6" s="1"/>
  <c r="BM39" i="6"/>
  <c r="BB39" i="6"/>
  <c r="AQ40" i="6"/>
  <c r="BU35" i="6"/>
  <c r="BJ35" i="6"/>
  <c r="AY36" i="6"/>
  <c r="AU5" i="8"/>
  <c r="AV4" i="8"/>
  <c r="AZ42" i="6" l="1"/>
  <c r="W13" i="6"/>
  <c r="Q13" i="6" s="1"/>
  <c r="BO14" i="6"/>
  <c r="BD14" i="6"/>
  <c r="AT14" i="6"/>
  <c r="AU14" i="6" s="1"/>
  <c r="AV14" i="6" s="1"/>
  <c r="BC38" i="6"/>
  <c r="BN38" i="6"/>
  <c r="AR39" i="6"/>
  <c r="BB40" i="6"/>
  <c r="BM40" i="6"/>
  <c r="AQ41" i="6"/>
  <c r="BJ36" i="6"/>
  <c r="BU36" i="6"/>
  <c r="AY37" i="6"/>
  <c r="AV5" i="8"/>
  <c r="AW4" i="8"/>
  <c r="AZ43" i="6" l="1"/>
  <c r="BK42" i="6"/>
  <c r="BG14" i="6"/>
  <c r="BR14" i="6"/>
  <c r="BM41" i="6"/>
  <c r="BB41" i="6"/>
  <c r="AQ42" i="6"/>
  <c r="BN39" i="6"/>
  <c r="BC39" i="6"/>
  <c r="AR40" i="6"/>
  <c r="BP14" i="6"/>
  <c r="BE14" i="6"/>
  <c r="BU37" i="6"/>
  <c r="BJ37" i="6"/>
  <c r="AY38" i="6"/>
  <c r="AW14" i="6"/>
  <c r="BQ14" i="6"/>
  <c r="BF14" i="6"/>
  <c r="AW5" i="8"/>
  <c r="AX4" i="8"/>
  <c r="BK43" i="6" l="1"/>
  <c r="AZ44" i="6"/>
  <c r="BK44" i="6" s="1"/>
  <c r="K13" i="6"/>
  <c r="BH14" i="6"/>
  <c r="BS14" i="6"/>
  <c r="BC40" i="6"/>
  <c r="BN40" i="6"/>
  <c r="AR41" i="6"/>
  <c r="BB42" i="6"/>
  <c r="BM42" i="6"/>
  <c r="AQ43" i="6"/>
  <c r="BU38" i="6"/>
  <c r="BJ38" i="6"/>
  <c r="AY39" i="6"/>
  <c r="AX14" i="6"/>
  <c r="AX5" i="8"/>
  <c r="AY4" i="8"/>
  <c r="AZ45" i="6" l="1"/>
  <c r="BU39" i="6"/>
  <c r="BJ39" i="6"/>
  <c r="AY40" i="6"/>
  <c r="BB43" i="6"/>
  <c r="BM43" i="6"/>
  <c r="AQ44" i="6"/>
  <c r="BC41" i="6"/>
  <c r="BN41" i="6"/>
  <c r="AR42" i="6"/>
  <c r="BI14" i="6"/>
  <c r="BT14" i="6"/>
  <c r="AS15" i="6"/>
  <c r="BA14" i="6"/>
  <c r="BL14" i="6" s="1"/>
  <c r="AY5" i="8"/>
  <c r="AZ4" i="8"/>
  <c r="AZ46" i="6" l="1"/>
  <c r="BK45" i="6"/>
  <c r="W14" i="6"/>
  <c r="Q14" i="6" s="1"/>
  <c r="BC42" i="6"/>
  <c r="BN42" i="6"/>
  <c r="AR43" i="6"/>
  <c r="BU40" i="6"/>
  <c r="BJ40" i="6"/>
  <c r="AY41" i="6"/>
  <c r="BO15" i="6"/>
  <c r="BD15" i="6"/>
  <c r="AT15" i="6"/>
  <c r="AU15" i="6" s="1"/>
  <c r="BB44" i="6"/>
  <c r="BM44" i="6"/>
  <c r="AQ45" i="6"/>
  <c r="AZ5" i="8"/>
  <c r="BA4" i="8"/>
  <c r="BK46" i="6" l="1"/>
  <c r="AZ47" i="6"/>
  <c r="BK47" i="6" s="1"/>
  <c r="AV15" i="6"/>
  <c r="BG15" i="6" s="1"/>
  <c r="BP15" i="6"/>
  <c r="BE15" i="6"/>
  <c r="BC43" i="6"/>
  <c r="BN43" i="6"/>
  <c r="AR44" i="6"/>
  <c r="BF15" i="6"/>
  <c r="BQ15" i="6"/>
  <c r="BB45" i="6"/>
  <c r="BM45" i="6"/>
  <c r="AQ46" i="6"/>
  <c r="BJ41" i="6"/>
  <c r="BU41" i="6"/>
  <c r="AY42" i="6"/>
  <c r="BA5" i="8"/>
  <c r="BB4" i="8"/>
  <c r="AZ48" i="6" l="1"/>
  <c r="BK48" i="6" s="1"/>
  <c r="K14" i="6"/>
  <c r="AW15" i="6"/>
  <c r="AX15" i="6" s="1"/>
  <c r="BI15" i="6" s="1"/>
  <c r="BR15" i="6"/>
  <c r="BJ42" i="6"/>
  <c r="BU42" i="6"/>
  <c r="AY43" i="6"/>
  <c r="BB46" i="6"/>
  <c r="BM46" i="6"/>
  <c r="AQ47" i="6"/>
  <c r="BC44" i="6"/>
  <c r="BN44" i="6"/>
  <c r="AR45" i="6"/>
  <c r="BB5" i="8"/>
  <c r="BC4" i="8"/>
  <c r="AZ49" i="6" l="1"/>
  <c r="BK49" i="6" s="1"/>
  <c r="BH15" i="6"/>
  <c r="BT15" i="6"/>
  <c r="BA15" i="6"/>
  <c r="BL15" i="6" s="1"/>
  <c r="AS16" i="6"/>
  <c r="BD16" i="6" s="1"/>
  <c r="BS15" i="6"/>
  <c r="BB47" i="6"/>
  <c r="BM47" i="6"/>
  <c r="AQ48" i="6"/>
  <c r="BU43" i="6"/>
  <c r="BJ43" i="6"/>
  <c r="AY44" i="6"/>
  <c r="BC45" i="6"/>
  <c r="BN45" i="6"/>
  <c r="AR46" i="6"/>
  <c r="BC5" i="8"/>
  <c r="BD4" i="8"/>
  <c r="AZ50" i="6" l="1"/>
  <c r="BO16" i="6"/>
  <c r="AT16" i="6"/>
  <c r="BE16" i="6" s="1"/>
  <c r="BM48" i="6"/>
  <c r="BB48" i="6"/>
  <c r="AQ49" i="6"/>
  <c r="BU44" i="6"/>
  <c r="BJ44" i="6"/>
  <c r="AY45" i="6"/>
  <c r="BC46" i="6"/>
  <c r="BN46" i="6"/>
  <c r="AR47" i="6"/>
  <c r="BD5" i="8"/>
  <c r="BE4" i="8"/>
  <c r="AZ51" i="6" l="1"/>
  <c r="BK50" i="6"/>
  <c r="AU16" i="6"/>
  <c r="AV16" i="6" s="1"/>
  <c r="AW16" i="6" s="1"/>
  <c r="BP16" i="6"/>
  <c r="W15" i="6"/>
  <c r="Q15" i="6" s="1"/>
  <c r="BJ45" i="6"/>
  <c r="BU45" i="6"/>
  <c r="AY46" i="6"/>
  <c r="BM49" i="6"/>
  <c r="BB49" i="6"/>
  <c r="AQ50" i="6"/>
  <c r="BN47" i="6"/>
  <c r="BC47" i="6"/>
  <c r="AR48" i="6"/>
  <c r="BE5" i="8"/>
  <c r="BF4" i="8"/>
  <c r="BK51" i="6" l="1"/>
  <c r="AZ52" i="6"/>
  <c r="BK52" i="6" s="1"/>
  <c r="K15" i="6"/>
  <c r="BQ16" i="6"/>
  <c r="BF16" i="6"/>
  <c r="BH16" i="6"/>
  <c r="BS16" i="6"/>
  <c r="AX16" i="6"/>
  <c r="BJ46" i="6"/>
  <c r="BU46" i="6"/>
  <c r="AY47" i="6"/>
  <c r="BB50" i="6"/>
  <c r="BM50" i="6"/>
  <c r="AQ51" i="6"/>
  <c r="BG16" i="6"/>
  <c r="BR16" i="6"/>
  <c r="BN48" i="6"/>
  <c r="BC48" i="6"/>
  <c r="AR49" i="6"/>
  <c r="BF5" i="8"/>
  <c r="BG4" i="8"/>
  <c r="AZ53" i="6" l="1"/>
  <c r="BK53" i="6" s="1"/>
  <c r="BJ47" i="6"/>
  <c r="BU47" i="6"/>
  <c r="AY48" i="6"/>
  <c r="BI16" i="6"/>
  <c r="BT16" i="6"/>
  <c r="AS17" i="6"/>
  <c r="BA16" i="6"/>
  <c r="BL16" i="6" s="1"/>
  <c r="BM51" i="6"/>
  <c r="BB51" i="6"/>
  <c r="AQ52" i="6"/>
  <c r="BN49" i="6"/>
  <c r="BC49" i="6"/>
  <c r="AR50" i="6"/>
  <c r="BG5" i="8"/>
  <c r="BH4" i="8"/>
  <c r="AZ54" i="6" l="1"/>
  <c r="W16" i="6"/>
  <c r="Q16" i="6" s="1"/>
  <c r="BD17" i="6"/>
  <c r="BO17" i="6"/>
  <c r="AT17" i="6"/>
  <c r="BU48" i="6"/>
  <c r="BJ48" i="6"/>
  <c r="AY49" i="6"/>
  <c r="BB52" i="6"/>
  <c r="BM52" i="6"/>
  <c r="AQ53" i="6"/>
  <c r="BN50" i="6"/>
  <c r="BC50" i="6"/>
  <c r="AR51" i="6"/>
  <c r="BH5" i="8"/>
  <c r="BI4" i="8"/>
  <c r="BK54" i="6" l="1"/>
  <c r="AZ55" i="6"/>
  <c r="P16" i="6"/>
  <c r="O16" i="6"/>
  <c r="N16" i="6"/>
  <c r="BP17" i="6"/>
  <c r="BE17" i="6"/>
  <c r="AU17" i="6"/>
  <c r="BC51" i="6"/>
  <c r="BN51" i="6"/>
  <c r="AR52" i="6"/>
  <c r="BB53" i="6"/>
  <c r="BM53" i="6"/>
  <c r="AQ54" i="6"/>
  <c r="BU49" i="6"/>
  <c r="BJ49" i="6"/>
  <c r="AY50" i="6"/>
  <c r="BI5" i="8"/>
  <c r="BJ4" i="8"/>
  <c r="BK55" i="6" l="1"/>
  <c r="AZ56" i="6"/>
  <c r="K16" i="6"/>
  <c r="BC52" i="6"/>
  <c r="BN52" i="6"/>
  <c r="AR53" i="6"/>
  <c r="BQ17" i="6"/>
  <c r="BF17" i="6"/>
  <c r="AV17" i="6"/>
  <c r="BM54" i="6"/>
  <c r="BB54" i="6"/>
  <c r="AQ55" i="6"/>
  <c r="BJ50" i="6"/>
  <c r="BU50" i="6"/>
  <c r="AY51" i="6"/>
  <c r="BJ5" i="8"/>
  <c r="BK4" i="8"/>
  <c r="BK56" i="6" l="1"/>
  <c r="AZ57" i="6"/>
  <c r="BM55" i="6"/>
  <c r="BB55" i="6"/>
  <c r="AQ56" i="6"/>
  <c r="BC53" i="6"/>
  <c r="BN53" i="6"/>
  <c r="AR54" i="6"/>
  <c r="BG17" i="6"/>
  <c r="BR17" i="6"/>
  <c r="BU51" i="6"/>
  <c r="BJ51" i="6"/>
  <c r="AY52" i="6"/>
  <c r="AW17" i="6"/>
  <c r="BK5" i="8"/>
  <c r="BL4" i="8"/>
  <c r="BK57" i="6" l="1"/>
  <c r="AZ58" i="6"/>
  <c r="BM56" i="6"/>
  <c r="BB56" i="6"/>
  <c r="AQ57" i="6"/>
  <c r="BN54" i="6"/>
  <c r="BC54" i="6"/>
  <c r="AR55" i="6"/>
  <c r="BJ52" i="6"/>
  <c r="BU52" i="6"/>
  <c r="AY53" i="6"/>
  <c r="BH17" i="6"/>
  <c r="BS17" i="6"/>
  <c r="AX17" i="6"/>
  <c r="BL5" i="8"/>
  <c r="BM4" i="8"/>
  <c r="BK58" i="6" l="1"/>
  <c r="AZ59" i="6"/>
  <c r="BB57" i="6"/>
  <c r="BM57" i="6"/>
  <c r="AQ58" i="6"/>
  <c r="BC55" i="6"/>
  <c r="BN55" i="6"/>
  <c r="AR56" i="6"/>
  <c r="BJ53" i="6"/>
  <c r="BU53" i="6"/>
  <c r="AY54" i="6"/>
  <c r="BT17" i="6"/>
  <c r="BI17" i="6"/>
  <c r="AS18" i="6"/>
  <c r="BA17" i="6"/>
  <c r="BL17" i="6" s="1"/>
  <c r="BM5" i="8"/>
  <c r="BN4" i="8"/>
  <c r="BK59" i="6" l="1"/>
  <c r="AZ60" i="6"/>
  <c r="F17" i="6"/>
  <c r="BM58" i="6"/>
  <c r="BB58" i="6"/>
  <c r="AQ59" i="6"/>
  <c r="BU54" i="6"/>
  <c r="BJ54" i="6"/>
  <c r="AY55" i="6"/>
  <c r="BO18" i="6"/>
  <c r="BD18" i="6"/>
  <c r="AT18" i="6"/>
  <c r="AU18" i="6" s="1"/>
  <c r="AV18" i="6" s="1"/>
  <c r="BC56" i="6"/>
  <c r="BN56" i="6"/>
  <c r="AR57" i="6"/>
  <c r="BN5" i="8"/>
  <c r="BO4" i="8"/>
  <c r="BK60" i="6" l="1"/>
  <c r="AZ61" i="6"/>
  <c r="FZ141" i="8"/>
  <c r="GF141" i="8"/>
  <c r="W17" i="6"/>
  <c r="Q17" i="6" s="1"/>
  <c r="N17" i="6"/>
  <c r="O17" i="6"/>
  <c r="P17" i="6"/>
  <c r="BG18" i="6"/>
  <c r="BR18" i="6"/>
  <c r="BN57" i="6"/>
  <c r="BC57" i="6"/>
  <c r="AR58" i="6"/>
  <c r="BU55" i="6"/>
  <c r="BJ55" i="6"/>
  <c r="AY56" i="6"/>
  <c r="BF18" i="6"/>
  <c r="BQ18" i="6"/>
  <c r="BP18" i="6"/>
  <c r="BE18" i="6"/>
  <c r="BB59" i="6"/>
  <c r="BM59" i="6"/>
  <c r="AQ60" i="6"/>
  <c r="AW18" i="6"/>
  <c r="BO5" i="8"/>
  <c r="BP4" i="8"/>
  <c r="BK61" i="6" l="1"/>
  <c r="AZ62" i="6"/>
  <c r="K17" i="6"/>
  <c r="BS18" i="6"/>
  <c r="BH18" i="6"/>
  <c r="BU56" i="6"/>
  <c r="BJ56" i="6"/>
  <c r="AY57" i="6"/>
  <c r="BB60" i="6"/>
  <c r="BM60" i="6"/>
  <c r="AQ61" i="6"/>
  <c r="AX18" i="6"/>
  <c r="BC58" i="6"/>
  <c r="BN58" i="6"/>
  <c r="AR59" i="6"/>
  <c r="BP5" i="8"/>
  <c r="BQ4" i="8"/>
  <c r="BK62" i="6" l="1"/>
  <c r="AZ63" i="6"/>
  <c r="BJ57" i="6"/>
  <c r="BU57" i="6"/>
  <c r="AY58" i="6"/>
  <c r="BB61" i="6"/>
  <c r="BM61" i="6"/>
  <c r="AQ62" i="6"/>
  <c r="BC59" i="6"/>
  <c r="BN59" i="6"/>
  <c r="AR60" i="6"/>
  <c r="BT18" i="6"/>
  <c r="BI18" i="6"/>
  <c r="AS19" i="6"/>
  <c r="BA18" i="6"/>
  <c r="BL18" i="6" s="1"/>
  <c r="BQ5" i="8"/>
  <c r="BR4" i="8"/>
  <c r="AZ64" i="6" l="1"/>
  <c r="BK63" i="6"/>
  <c r="F18" i="6"/>
  <c r="BB62" i="6"/>
  <c r="BM62" i="6"/>
  <c r="AQ63" i="6"/>
  <c r="BU58" i="6"/>
  <c r="BJ58" i="6"/>
  <c r="AY59" i="6"/>
  <c r="BO19" i="6"/>
  <c r="BD19" i="6"/>
  <c r="AT19" i="6"/>
  <c r="BC60" i="6"/>
  <c r="BN60" i="6"/>
  <c r="AR61" i="6"/>
  <c r="BR5" i="8"/>
  <c r="BS4" i="8"/>
  <c r="BK64" i="6" l="1"/>
  <c r="AZ65" i="6"/>
  <c r="FZ142" i="8"/>
  <c r="GF142" i="8"/>
  <c r="N18" i="6"/>
  <c r="O18" i="6"/>
  <c r="P18" i="6"/>
  <c r="W18" i="6"/>
  <c r="Q18" i="6" s="1"/>
  <c r="BE19" i="6"/>
  <c r="BP19" i="6"/>
  <c r="BJ59" i="6"/>
  <c r="BU59" i="6"/>
  <c r="AY60" i="6"/>
  <c r="AU19" i="6"/>
  <c r="BB63" i="6"/>
  <c r="BM63" i="6"/>
  <c r="AQ64" i="6"/>
  <c r="BC61" i="6"/>
  <c r="BN61" i="6"/>
  <c r="AR62" i="6"/>
  <c r="BS5" i="8"/>
  <c r="BT4" i="8"/>
  <c r="BK65" i="6" l="1"/>
  <c r="AZ66" i="6"/>
  <c r="K18" i="6"/>
  <c r="BC62" i="6"/>
  <c r="BN62" i="6"/>
  <c r="AR63" i="6"/>
  <c r="BB64" i="6"/>
  <c r="BM64" i="6"/>
  <c r="AQ65" i="6"/>
  <c r="BF19" i="6"/>
  <c r="BQ19" i="6"/>
  <c r="AV19" i="6"/>
  <c r="AW19" i="6" s="1"/>
  <c r="BJ60" i="6"/>
  <c r="BU60" i="6"/>
  <c r="AY61" i="6"/>
  <c r="BT5" i="8"/>
  <c r="BU4" i="8"/>
  <c r="BK66" i="6" l="1"/>
  <c r="AZ67" i="6"/>
  <c r="BS19" i="6"/>
  <c r="BH19" i="6"/>
  <c r="BR19" i="6"/>
  <c r="BG19" i="6"/>
  <c r="AX19" i="6"/>
  <c r="BC63" i="6"/>
  <c r="BN63" i="6"/>
  <c r="AR64" i="6"/>
  <c r="BB65" i="6"/>
  <c r="BM65" i="6"/>
  <c r="AQ66" i="6"/>
  <c r="BJ61" i="6"/>
  <c r="BU61" i="6"/>
  <c r="AY62" i="6"/>
  <c r="BU5" i="8"/>
  <c r="BV4" i="8"/>
  <c r="BK67" i="6" l="1"/>
  <c r="AZ68" i="6"/>
  <c r="BJ62" i="6"/>
  <c r="BU62" i="6"/>
  <c r="AY63" i="6"/>
  <c r="BI19" i="6"/>
  <c r="BT19" i="6"/>
  <c r="AS20" i="6"/>
  <c r="BA19" i="6"/>
  <c r="BL19" i="6" s="1"/>
  <c r="BN64" i="6"/>
  <c r="BC64" i="6"/>
  <c r="AR65" i="6"/>
  <c r="BM66" i="6"/>
  <c r="BB66" i="6"/>
  <c r="AQ67" i="6"/>
  <c r="BV5" i="8"/>
  <c r="BW4" i="8"/>
  <c r="BK68" i="6" l="1"/>
  <c r="AZ69" i="6"/>
  <c r="F19" i="6"/>
  <c r="BJ63" i="6"/>
  <c r="BU63" i="6"/>
  <c r="AY64" i="6"/>
  <c r="BC65" i="6"/>
  <c r="BN65" i="6"/>
  <c r="AR66" i="6"/>
  <c r="BM67" i="6"/>
  <c r="BB67" i="6"/>
  <c r="AQ68" i="6"/>
  <c r="BD20" i="6"/>
  <c r="BO20" i="6"/>
  <c r="AT20" i="6"/>
  <c r="AU20" i="6" s="1"/>
  <c r="BW5" i="8"/>
  <c r="BX4" i="8"/>
  <c r="BK69" i="6" l="1"/>
  <c r="AZ70" i="6"/>
  <c r="FZ143" i="8"/>
  <c r="GF143" i="8"/>
  <c r="W19" i="6"/>
  <c r="Q19" i="6" s="1"/>
  <c r="N19" i="6"/>
  <c r="O19" i="6"/>
  <c r="P19" i="6"/>
  <c r="BN66" i="6"/>
  <c r="BC66" i="6"/>
  <c r="AR67" i="6"/>
  <c r="BQ20" i="6"/>
  <c r="BF20" i="6"/>
  <c r="BJ64" i="6"/>
  <c r="BU64" i="6"/>
  <c r="AY65" i="6"/>
  <c r="AV20" i="6"/>
  <c r="BE20" i="6"/>
  <c r="BP20" i="6"/>
  <c r="BB68" i="6"/>
  <c r="BM68" i="6"/>
  <c r="AQ69" i="6"/>
  <c r="BX5" i="8"/>
  <c r="BY4" i="8"/>
  <c r="AZ71" i="6" l="1"/>
  <c r="BK70" i="6"/>
  <c r="K19" i="6"/>
  <c r="BC67" i="6"/>
  <c r="BN67" i="6"/>
  <c r="AR68" i="6"/>
  <c r="BG20" i="6"/>
  <c r="BR20" i="6"/>
  <c r="AW20" i="6"/>
  <c r="BU65" i="6"/>
  <c r="BJ65" i="6"/>
  <c r="AY66" i="6"/>
  <c r="BM69" i="6"/>
  <c r="BB69" i="6"/>
  <c r="AQ70" i="6"/>
  <c r="BY5" i="8"/>
  <c r="BZ4" i="8"/>
  <c r="BK71" i="6" l="1"/>
  <c r="AZ72" i="6"/>
  <c r="BH20" i="6"/>
  <c r="BS20" i="6"/>
  <c r="AX20" i="6"/>
  <c r="BB70" i="6"/>
  <c r="BM70" i="6"/>
  <c r="AQ71" i="6"/>
  <c r="BN68" i="6"/>
  <c r="BC68" i="6"/>
  <c r="AR69" i="6"/>
  <c r="BJ66" i="6"/>
  <c r="BU66" i="6"/>
  <c r="AY67" i="6"/>
  <c r="BZ5" i="8"/>
  <c r="CA4" i="8"/>
  <c r="AZ73" i="6" l="1"/>
  <c r="BK72" i="6"/>
  <c r="BB71" i="6"/>
  <c r="BM71" i="6"/>
  <c r="AQ72" i="6"/>
  <c r="BT20" i="6"/>
  <c r="BI20" i="6"/>
  <c r="AS21" i="6"/>
  <c r="BA20" i="6"/>
  <c r="BL20" i="6" s="1"/>
  <c r="BC69" i="6"/>
  <c r="BN69" i="6"/>
  <c r="AR70" i="6"/>
  <c r="BU67" i="6"/>
  <c r="BJ67" i="6"/>
  <c r="AY68" i="6"/>
  <c r="CA5" i="8"/>
  <c r="CB4" i="8"/>
  <c r="BK73" i="6" l="1"/>
  <c r="AZ74" i="6"/>
  <c r="F20" i="6"/>
  <c r="BO21" i="6"/>
  <c r="BD21" i="6"/>
  <c r="AT21" i="6"/>
  <c r="BJ68" i="6"/>
  <c r="BU68" i="6"/>
  <c r="AY69" i="6"/>
  <c r="BM72" i="6"/>
  <c r="BB72" i="6"/>
  <c r="AQ73" i="6"/>
  <c r="BN70" i="6"/>
  <c r="BC70" i="6"/>
  <c r="AR71" i="6"/>
  <c r="CB5" i="8"/>
  <c r="CC4" i="8"/>
  <c r="AZ75" i="6" l="1"/>
  <c r="BK74" i="6"/>
  <c r="FZ144" i="8"/>
  <c r="GF144" i="8"/>
  <c r="W20" i="6"/>
  <c r="N20" i="6"/>
  <c r="O20" i="6"/>
  <c r="P20" i="6"/>
  <c r="AU21" i="6"/>
  <c r="AV21" i="6" s="1"/>
  <c r="BC71" i="6"/>
  <c r="BN71" i="6"/>
  <c r="AR72" i="6"/>
  <c r="BU69" i="6"/>
  <c r="BJ69" i="6"/>
  <c r="AY70" i="6"/>
  <c r="BE21" i="6"/>
  <c r="BP21" i="6"/>
  <c r="BM73" i="6"/>
  <c r="BB73" i="6"/>
  <c r="AQ74" i="6"/>
  <c r="CC5" i="8"/>
  <c r="CD4" i="8"/>
  <c r="BK75" i="6" l="1"/>
  <c r="AZ76" i="6"/>
  <c r="K20" i="6"/>
  <c r="G20" i="6" s="1"/>
  <c r="BN72" i="6"/>
  <c r="BC72" i="6"/>
  <c r="AR73" i="6"/>
  <c r="BR21" i="6"/>
  <c r="BG21" i="6"/>
  <c r="BU70" i="6"/>
  <c r="BJ70" i="6"/>
  <c r="AY71" i="6"/>
  <c r="BF21" i="6"/>
  <c r="BQ21" i="6"/>
  <c r="AW21" i="6"/>
  <c r="BM74" i="6"/>
  <c r="BB74" i="6"/>
  <c r="AQ75" i="6"/>
  <c r="CD5" i="8"/>
  <c r="CE4" i="8"/>
  <c r="BK76" i="6" l="1"/>
  <c r="AZ77" i="6"/>
  <c r="GB144" i="8"/>
  <c r="GH144" i="8"/>
  <c r="FV144" i="8"/>
  <c r="BM75" i="6"/>
  <c r="BB75" i="6"/>
  <c r="AQ76" i="6"/>
  <c r="BN73" i="6"/>
  <c r="BC73" i="6"/>
  <c r="AR74" i="6"/>
  <c r="BS21" i="6"/>
  <c r="BH21" i="6"/>
  <c r="BJ71" i="6"/>
  <c r="BU71" i="6"/>
  <c r="AY72" i="6"/>
  <c r="AX21" i="6"/>
  <c r="CE5" i="8"/>
  <c r="CF4" i="8"/>
  <c r="AZ78" i="6" l="1"/>
  <c r="BK77" i="6"/>
  <c r="BU72" i="6"/>
  <c r="BJ72" i="6"/>
  <c r="AY73" i="6"/>
  <c r="BM76" i="6"/>
  <c r="BB76" i="6"/>
  <c r="AQ77" i="6"/>
  <c r="BN74" i="6"/>
  <c r="BC74" i="6"/>
  <c r="AR75" i="6"/>
  <c r="BI21" i="6"/>
  <c r="BT21" i="6"/>
  <c r="AS22" i="6"/>
  <c r="BA21" i="6"/>
  <c r="BL21" i="6" s="1"/>
  <c r="CF5" i="8"/>
  <c r="CG4" i="8"/>
  <c r="BK78" i="6" l="1"/>
  <c r="AZ79" i="6"/>
  <c r="BK79" i="6" s="1"/>
  <c r="F21" i="6"/>
  <c r="BM77" i="6"/>
  <c r="BB77" i="6"/>
  <c r="AQ78" i="6"/>
  <c r="BC75" i="6"/>
  <c r="BN75" i="6"/>
  <c r="AR76" i="6"/>
  <c r="BU73" i="6"/>
  <c r="BJ73" i="6"/>
  <c r="AY74" i="6"/>
  <c r="BD22" i="6"/>
  <c r="BO22" i="6"/>
  <c r="AT22" i="6"/>
  <c r="CG5" i="8"/>
  <c r="CH4" i="8"/>
  <c r="AZ80" i="6" l="1"/>
  <c r="AZ81" i="6" s="1"/>
  <c r="BK81" i="6" s="1"/>
  <c r="FZ145" i="8"/>
  <c r="GF145" i="8"/>
  <c r="W21" i="6"/>
  <c r="N21" i="6"/>
  <c r="O21" i="6"/>
  <c r="P21" i="6"/>
  <c r="BM78" i="6"/>
  <c r="BB78" i="6"/>
  <c r="AQ79" i="6"/>
  <c r="BC76" i="6"/>
  <c r="BN76" i="6"/>
  <c r="AR77" i="6"/>
  <c r="BU74" i="6"/>
  <c r="BJ74" i="6"/>
  <c r="AY75" i="6"/>
  <c r="BE22" i="6"/>
  <c r="BP22" i="6"/>
  <c r="AU22" i="6"/>
  <c r="CH5" i="8"/>
  <c r="CI4" i="8"/>
  <c r="AZ82" i="6" l="1"/>
  <c r="AZ83" i="6" s="1"/>
  <c r="BK80" i="6"/>
  <c r="K21" i="6"/>
  <c r="G21" i="6" s="1"/>
  <c r="GH145" i="8" s="1"/>
  <c r="BQ22" i="6"/>
  <c r="BF22" i="6"/>
  <c r="BM79" i="6"/>
  <c r="BB79" i="6"/>
  <c r="AQ80" i="6"/>
  <c r="AV22" i="6"/>
  <c r="AW22" i="6" s="1"/>
  <c r="BU75" i="6"/>
  <c r="BJ75" i="6"/>
  <c r="AY76" i="6"/>
  <c r="BC77" i="6"/>
  <c r="BN77" i="6"/>
  <c r="AR78" i="6"/>
  <c r="CI5" i="8"/>
  <c r="CJ4" i="8"/>
  <c r="BK82" i="6" l="1"/>
  <c r="GB145" i="8"/>
  <c r="FV145" i="8"/>
  <c r="BH22" i="6"/>
  <c r="BS22" i="6"/>
  <c r="AX22" i="6"/>
  <c r="BU76" i="6"/>
  <c r="BJ76" i="6"/>
  <c r="AY77" i="6"/>
  <c r="BM80" i="6"/>
  <c r="BB80" i="6"/>
  <c r="AQ81" i="6"/>
  <c r="BG22" i="6"/>
  <c r="BR22" i="6"/>
  <c r="BC78" i="6"/>
  <c r="BN78" i="6"/>
  <c r="AR79" i="6"/>
  <c r="BK83" i="6"/>
  <c r="AZ84" i="6"/>
  <c r="CJ5" i="8"/>
  <c r="CK4" i="8"/>
  <c r="BU77" i="6" l="1"/>
  <c r="BJ77" i="6"/>
  <c r="AY78" i="6"/>
  <c r="BT22" i="6"/>
  <c r="BI22" i="6"/>
  <c r="AS23" i="6"/>
  <c r="BA22" i="6"/>
  <c r="BL22" i="6" s="1"/>
  <c r="BK84" i="6"/>
  <c r="AZ85" i="6"/>
  <c r="BB81" i="6"/>
  <c r="BM81" i="6"/>
  <c r="AQ82" i="6"/>
  <c r="BN79" i="6"/>
  <c r="BC79" i="6"/>
  <c r="AR80" i="6"/>
  <c r="CK5" i="8"/>
  <c r="CL4" i="8"/>
  <c r="F22" i="6" l="1"/>
  <c r="BB82" i="6"/>
  <c r="BM82" i="6"/>
  <c r="AQ83" i="6"/>
  <c r="BD23" i="6"/>
  <c r="BO23" i="6"/>
  <c r="AT23" i="6"/>
  <c r="AU23" i="6" s="1"/>
  <c r="BU78" i="6"/>
  <c r="BJ78" i="6"/>
  <c r="AY79" i="6"/>
  <c r="BC80" i="6"/>
  <c r="BN80" i="6"/>
  <c r="AR81" i="6"/>
  <c r="BK85" i="6"/>
  <c r="AZ86" i="6"/>
  <c r="CL5" i="8"/>
  <c r="CM4" i="8"/>
  <c r="FZ146" i="8" l="1"/>
  <c r="GF146" i="8"/>
  <c r="W22" i="6"/>
  <c r="N22" i="6"/>
  <c r="P22" i="6"/>
  <c r="O22" i="6"/>
  <c r="BQ23" i="6"/>
  <c r="BF23" i="6"/>
  <c r="BU79" i="6"/>
  <c r="BJ79" i="6"/>
  <c r="AY80" i="6"/>
  <c r="BB83" i="6"/>
  <c r="BM83" i="6"/>
  <c r="AQ84" i="6"/>
  <c r="AV23" i="6"/>
  <c r="BP23" i="6"/>
  <c r="BE23" i="6"/>
  <c r="BK86" i="6"/>
  <c r="AZ87" i="6"/>
  <c r="BC81" i="6"/>
  <c r="BN81" i="6"/>
  <c r="AR82" i="6"/>
  <c r="CM5" i="8"/>
  <c r="CN4" i="8"/>
  <c r="K22" i="6" l="1"/>
  <c r="G22" i="6" s="1"/>
  <c r="GH146" i="8" s="1"/>
  <c r="BG23" i="6"/>
  <c r="BR23" i="6"/>
  <c r="AW23" i="6"/>
  <c r="BM84" i="6"/>
  <c r="BB84" i="6"/>
  <c r="AQ85" i="6"/>
  <c r="BC82" i="6"/>
  <c r="BN82" i="6"/>
  <c r="AR83" i="6"/>
  <c r="BU80" i="6"/>
  <c r="BJ80" i="6"/>
  <c r="AY81" i="6"/>
  <c r="BK87" i="6"/>
  <c r="AZ88" i="6"/>
  <c r="CN5" i="8"/>
  <c r="CO4" i="8"/>
  <c r="GB146" i="8" l="1"/>
  <c r="FV146" i="8"/>
  <c r="BJ81" i="6"/>
  <c r="BU81" i="6"/>
  <c r="AY82" i="6"/>
  <c r="BS23" i="6"/>
  <c r="BH23" i="6"/>
  <c r="AX23" i="6"/>
  <c r="BC83" i="6"/>
  <c r="BN83" i="6"/>
  <c r="AR84" i="6"/>
  <c r="BB85" i="6"/>
  <c r="BM85" i="6"/>
  <c r="AQ86" i="6"/>
  <c r="BK88" i="6"/>
  <c r="AZ89" i="6"/>
  <c r="CO5" i="8"/>
  <c r="CP4" i="8"/>
  <c r="BT23" i="6" l="1"/>
  <c r="BI23" i="6"/>
  <c r="AS24" i="6"/>
  <c r="BA23" i="6"/>
  <c r="BL23" i="6" s="1"/>
  <c r="BB86" i="6"/>
  <c r="BM86" i="6"/>
  <c r="AQ87" i="6"/>
  <c r="BJ82" i="6"/>
  <c r="BU82" i="6"/>
  <c r="AY83" i="6"/>
  <c r="BC84" i="6"/>
  <c r="BN84" i="6"/>
  <c r="AR85" i="6"/>
  <c r="BK89" i="6"/>
  <c r="AZ90" i="6"/>
  <c r="CP5" i="8"/>
  <c r="CQ4" i="8"/>
  <c r="F23" i="6" l="1"/>
  <c r="BO24" i="6"/>
  <c r="BD24" i="6"/>
  <c r="AT24" i="6"/>
  <c r="AU24" i="6" s="1"/>
  <c r="AV24" i="6" s="1"/>
  <c r="BK90" i="6"/>
  <c r="AZ91" i="6"/>
  <c r="BC85" i="6"/>
  <c r="BN85" i="6"/>
  <c r="AR86" i="6"/>
  <c r="BJ83" i="6"/>
  <c r="BU83" i="6"/>
  <c r="AY84" i="6"/>
  <c r="BB87" i="6"/>
  <c r="BM87" i="6"/>
  <c r="AQ88" i="6"/>
  <c r="CQ5" i="8"/>
  <c r="CR4" i="8"/>
  <c r="FZ147" i="8" l="1"/>
  <c r="GF147" i="8"/>
  <c r="W23" i="6"/>
  <c r="N23" i="6"/>
  <c r="O23" i="6"/>
  <c r="P23" i="6"/>
  <c r="BR24" i="6"/>
  <c r="BG24" i="6"/>
  <c r="AW24" i="6"/>
  <c r="AX24" i="6" s="1"/>
  <c r="BA24" i="6" s="1"/>
  <c r="BL24" i="6" s="1"/>
  <c r="BE24" i="6"/>
  <c r="BP24" i="6"/>
  <c r="BB88" i="6"/>
  <c r="BM88" i="6"/>
  <c r="AQ89" i="6"/>
  <c r="BC86" i="6"/>
  <c r="BN86" i="6"/>
  <c r="AR87" i="6"/>
  <c r="BK91" i="6"/>
  <c r="AZ92" i="6"/>
  <c r="BF24" i="6"/>
  <c r="BQ24" i="6"/>
  <c r="BU84" i="6"/>
  <c r="BJ84" i="6"/>
  <c r="AY85" i="6"/>
  <c r="CR5" i="8"/>
  <c r="CS4" i="8"/>
  <c r="K23" i="6" l="1"/>
  <c r="G23" i="6" s="1"/>
  <c r="GH147" i="8" s="1"/>
  <c r="BC87" i="6"/>
  <c r="BN87" i="6"/>
  <c r="AR88" i="6"/>
  <c r="BJ85" i="6"/>
  <c r="BU85" i="6"/>
  <c r="AY86" i="6"/>
  <c r="BS24" i="6"/>
  <c r="BH24" i="6"/>
  <c r="BB89" i="6"/>
  <c r="BM89" i="6"/>
  <c r="AQ90" i="6"/>
  <c r="BT24" i="6"/>
  <c r="BI24" i="6"/>
  <c r="AS25" i="6"/>
  <c r="BK92" i="6"/>
  <c r="AZ93" i="6"/>
  <c r="CS5" i="8"/>
  <c r="CT4" i="8"/>
  <c r="GB147" i="8" l="1"/>
  <c r="FV147" i="8"/>
  <c r="F24" i="6"/>
  <c r="BK93" i="6"/>
  <c r="AZ94" i="6"/>
  <c r="BC88" i="6"/>
  <c r="BN88" i="6"/>
  <c r="AR89" i="6"/>
  <c r="BB90" i="6"/>
  <c r="BM90" i="6"/>
  <c r="AQ91" i="6"/>
  <c r="BO25" i="6"/>
  <c r="BD25" i="6"/>
  <c r="AT25" i="6"/>
  <c r="AU25" i="6" s="1"/>
  <c r="BJ86" i="6"/>
  <c r="BU86" i="6"/>
  <c r="AY87" i="6"/>
  <c r="CT5" i="8"/>
  <c r="CU4" i="8"/>
  <c r="FZ148" i="8" l="1"/>
  <c r="GF148" i="8"/>
  <c r="W24" i="6"/>
  <c r="N24" i="6"/>
  <c r="O24" i="6"/>
  <c r="P24" i="6"/>
  <c r="AV25" i="6"/>
  <c r="AW25" i="6" s="1"/>
  <c r="AX25" i="6" s="1"/>
  <c r="BJ87" i="6"/>
  <c r="BU87" i="6"/>
  <c r="AY88" i="6"/>
  <c r="BQ25" i="6"/>
  <c r="BF25" i="6"/>
  <c r="BN89" i="6"/>
  <c r="BC89" i="6"/>
  <c r="AR90" i="6"/>
  <c r="BM91" i="6"/>
  <c r="BB91" i="6"/>
  <c r="AQ92" i="6"/>
  <c r="BK94" i="6"/>
  <c r="AZ95" i="6"/>
  <c r="BE25" i="6"/>
  <c r="BP25" i="6"/>
  <c r="CU5" i="8"/>
  <c r="CV4" i="8"/>
  <c r="K24" i="6" l="1"/>
  <c r="G24" i="6" s="1"/>
  <c r="GH148" i="8" s="1"/>
  <c r="BI25" i="6"/>
  <c r="BT25" i="6"/>
  <c r="AS26" i="6"/>
  <c r="BA25" i="6"/>
  <c r="BL25" i="6" s="1"/>
  <c r="BN90" i="6"/>
  <c r="BC90" i="6"/>
  <c r="AR91" i="6"/>
  <c r="BK95" i="6"/>
  <c r="AZ96" i="6"/>
  <c r="BS25" i="6"/>
  <c r="BH25" i="6"/>
  <c r="BB92" i="6"/>
  <c r="BM92" i="6"/>
  <c r="AQ93" i="6"/>
  <c r="BR25" i="6"/>
  <c r="BG25" i="6"/>
  <c r="BJ88" i="6"/>
  <c r="BU88" i="6"/>
  <c r="AY89" i="6"/>
  <c r="CV5" i="8"/>
  <c r="CW4" i="8"/>
  <c r="GB148" i="8" l="1"/>
  <c r="FV148" i="8"/>
  <c r="F25" i="6"/>
  <c r="BC91" i="6"/>
  <c r="BN91" i="6"/>
  <c r="AR92" i="6"/>
  <c r="BJ89" i="6"/>
  <c r="BU89" i="6"/>
  <c r="AY90" i="6"/>
  <c r="BD26" i="6"/>
  <c r="BO26" i="6"/>
  <c r="AT26" i="6"/>
  <c r="BK96" i="6"/>
  <c r="AZ97" i="6"/>
  <c r="BB93" i="6"/>
  <c r="BM93" i="6"/>
  <c r="AQ94" i="6"/>
  <c r="CW5" i="8"/>
  <c r="CX4" i="8"/>
  <c r="FZ149" i="8" l="1"/>
  <c r="GF149" i="8"/>
  <c r="W25" i="6"/>
  <c r="N25" i="6"/>
  <c r="O25" i="6"/>
  <c r="P25" i="6"/>
  <c r="BJ90" i="6"/>
  <c r="BU90" i="6"/>
  <c r="AY91" i="6"/>
  <c r="BK97" i="6"/>
  <c r="AZ98" i="6"/>
  <c r="BP26" i="6"/>
  <c r="BE26" i="6"/>
  <c r="AU26" i="6"/>
  <c r="BC92" i="6"/>
  <c r="BN92" i="6"/>
  <c r="AR93" i="6"/>
  <c r="BB94" i="6"/>
  <c r="BM94" i="6"/>
  <c r="AQ95" i="6"/>
  <c r="CX5" i="8"/>
  <c r="CY4" i="8"/>
  <c r="K25" i="6" l="1"/>
  <c r="G25" i="6" s="1"/>
  <c r="BK98" i="6"/>
  <c r="AZ99" i="6"/>
  <c r="BC93" i="6"/>
  <c r="BN93" i="6"/>
  <c r="AR94" i="6"/>
  <c r="BU91" i="6"/>
  <c r="BJ91" i="6"/>
  <c r="AY92" i="6"/>
  <c r="BM95" i="6"/>
  <c r="BB95" i="6"/>
  <c r="AQ96" i="6"/>
  <c r="BQ26" i="6"/>
  <c r="BF26" i="6"/>
  <c r="AV26" i="6"/>
  <c r="CY5" i="8"/>
  <c r="CZ4" i="8"/>
  <c r="GB149" i="8" l="1"/>
  <c r="GH149" i="8"/>
  <c r="FV149" i="8"/>
  <c r="BB96" i="6"/>
  <c r="BM96" i="6"/>
  <c r="AQ97" i="6"/>
  <c r="BN94" i="6"/>
  <c r="BC94" i="6"/>
  <c r="AR95" i="6"/>
  <c r="BK99" i="6"/>
  <c r="AZ100" i="6"/>
  <c r="BG26" i="6"/>
  <c r="BR26" i="6"/>
  <c r="BJ92" i="6"/>
  <c r="BU92" i="6"/>
  <c r="AY93" i="6"/>
  <c r="AW26" i="6"/>
  <c r="CZ5" i="8"/>
  <c r="DA4" i="8"/>
  <c r="BJ93" i="6" l="1"/>
  <c r="BU93" i="6"/>
  <c r="AY94" i="6"/>
  <c r="BM97" i="6"/>
  <c r="BB97" i="6"/>
  <c r="AQ98" i="6"/>
  <c r="BH26" i="6"/>
  <c r="BS26" i="6"/>
  <c r="BN95" i="6"/>
  <c r="BC95" i="6"/>
  <c r="AR96" i="6"/>
  <c r="BK100" i="6"/>
  <c r="AZ101" i="6"/>
  <c r="AX26" i="6"/>
  <c r="DA5" i="8"/>
  <c r="DB4" i="8"/>
  <c r="BB98" i="6" l="1"/>
  <c r="BM98" i="6"/>
  <c r="AQ99" i="6"/>
  <c r="BN96" i="6"/>
  <c r="BC96" i="6"/>
  <c r="AR97" i="6"/>
  <c r="BJ94" i="6"/>
  <c r="BU94" i="6"/>
  <c r="AY95" i="6"/>
  <c r="BK101" i="6"/>
  <c r="AZ102" i="6"/>
  <c r="BI26" i="6"/>
  <c r="BT26" i="6"/>
  <c r="BA26" i="6"/>
  <c r="BL26" i="6" s="1"/>
  <c r="AS27" i="6"/>
  <c r="DB5" i="8"/>
  <c r="DC4" i="8"/>
  <c r="F26" i="6" l="1"/>
  <c r="BC97" i="6"/>
  <c r="BN97" i="6"/>
  <c r="AR98" i="6"/>
  <c r="BM99" i="6"/>
  <c r="BB99" i="6"/>
  <c r="AQ100" i="6"/>
  <c r="BO27" i="6"/>
  <c r="BD27" i="6"/>
  <c r="AT27" i="6"/>
  <c r="AU27" i="6" s="1"/>
  <c r="AV27" i="6" s="1"/>
  <c r="BK102" i="6"/>
  <c r="AZ103" i="6"/>
  <c r="BU95" i="6"/>
  <c r="BJ95" i="6"/>
  <c r="AY96" i="6"/>
  <c r="DC5" i="8"/>
  <c r="DD4" i="8"/>
  <c r="FZ150" i="8" l="1"/>
  <c r="GF150" i="8"/>
  <c r="W26" i="6"/>
  <c r="N26" i="6"/>
  <c r="P26" i="6"/>
  <c r="O26" i="6"/>
  <c r="BG27" i="6"/>
  <c r="BR27" i="6"/>
  <c r="AW27" i="6"/>
  <c r="AX27" i="6" s="1"/>
  <c r="BA27" i="6" s="1"/>
  <c r="BL27" i="6" s="1"/>
  <c r="BU96" i="6"/>
  <c r="BJ96" i="6"/>
  <c r="AY97" i="6"/>
  <c r="BB100" i="6"/>
  <c r="BM100" i="6"/>
  <c r="AQ101" i="6"/>
  <c r="BN98" i="6"/>
  <c r="BC98" i="6"/>
  <c r="AR99" i="6"/>
  <c r="BE27" i="6"/>
  <c r="BP27" i="6"/>
  <c r="BF27" i="6"/>
  <c r="BQ27" i="6"/>
  <c r="BK103" i="6"/>
  <c r="AZ104" i="6"/>
  <c r="DD5" i="8"/>
  <c r="DE4" i="8"/>
  <c r="K26" i="6" l="1"/>
  <c r="G26" i="6" s="1"/>
  <c r="BU97" i="6"/>
  <c r="BJ97" i="6"/>
  <c r="AY98" i="6"/>
  <c r="BC99" i="6"/>
  <c r="BN99" i="6"/>
  <c r="AR100" i="6"/>
  <c r="BS27" i="6"/>
  <c r="BH27" i="6"/>
  <c r="BI27" i="6"/>
  <c r="BT27" i="6"/>
  <c r="AS28" i="6"/>
  <c r="BB101" i="6"/>
  <c r="BM101" i="6"/>
  <c r="AQ102" i="6"/>
  <c r="BK104" i="6"/>
  <c r="AZ105" i="6"/>
  <c r="DE5" i="8"/>
  <c r="DF4" i="8"/>
  <c r="GB150" i="8" l="1"/>
  <c r="GH150" i="8"/>
  <c r="FV150" i="8"/>
  <c r="F27" i="6"/>
  <c r="BD28" i="6"/>
  <c r="BO28" i="6"/>
  <c r="AT28" i="6"/>
  <c r="AU28" i="6" s="1"/>
  <c r="BK105" i="6"/>
  <c r="AZ106" i="6"/>
  <c r="BJ98" i="6"/>
  <c r="BU98" i="6"/>
  <c r="AY99" i="6"/>
  <c r="BC100" i="6"/>
  <c r="BN100" i="6"/>
  <c r="AR101" i="6"/>
  <c r="BB102" i="6"/>
  <c r="BM102" i="6"/>
  <c r="AQ103" i="6"/>
  <c r="DF5" i="8"/>
  <c r="DG4" i="8"/>
  <c r="FZ151" i="8" l="1"/>
  <c r="GF151" i="8"/>
  <c r="N27" i="6"/>
  <c r="O27" i="6"/>
  <c r="P27" i="6"/>
  <c r="W27" i="6"/>
  <c r="BU99" i="6"/>
  <c r="BJ99" i="6"/>
  <c r="AY100" i="6"/>
  <c r="BF28" i="6"/>
  <c r="BQ28" i="6"/>
  <c r="BP28" i="6"/>
  <c r="BE28" i="6"/>
  <c r="BC101" i="6"/>
  <c r="BN101" i="6"/>
  <c r="AR102" i="6"/>
  <c r="AV28" i="6"/>
  <c r="BM103" i="6"/>
  <c r="BB103" i="6"/>
  <c r="AQ104" i="6"/>
  <c r="BK106" i="6"/>
  <c r="AZ107" i="6"/>
  <c r="DG5" i="8"/>
  <c r="DH4" i="8"/>
  <c r="K27" i="6" l="1"/>
  <c r="G27" i="6" s="1"/>
  <c r="GH151" i="8" s="1"/>
  <c r="BK107" i="6"/>
  <c r="AZ108" i="6"/>
  <c r="BN102" i="6"/>
  <c r="BC102" i="6"/>
  <c r="AR103" i="6"/>
  <c r="BG28" i="6"/>
  <c r="BR28" i="6"/>
  <c r="BJ100" i="6"/>
  <c r="BU100" i="6"/>
  <c r="AY101" i="6"/>
  <c r="BB104" i="6"/>
  <c r="BM104" i="6"/>
  <c r="AQ105" i="6"/>
  <c r="AW28" i="6"/>
  <c r="DH5" i="8"/>
  <c r="DI4" i="8"/>
  <c r="GB151" i="8" l="1"/>
  <c r="FV151" i="8"/>
  <c r="BB105" i="6"/>
  <c r="BM105" i="6"/>
  <c r="AQ106" i="6"/>
  <c r="BN103" i="6"/>
  <c r="BC103" i="6"/>
  <c r="AR104" i="6"/>
  <c r="BJ101" i="6"/>
  <c r="BU101" i="6"/>
  <c r="AY102" i="6"/>
  <c r="BK108" i="6"/>
  <c r="AZ109" i="6"/>
  <c r="BS28" i="6"/>
  <c r="BH28" i="6"/>
  <c r="AX28" i="6"/>
  <c r="DI5" i="8"/>
  <c r="DJ4" i="8"/>
  <c r="BB106" i="6" l="1"/>
  <c r="BM106" i="6"/>
  <c r="AQ107" i="6"/>
  <c r="BJ102" i="6"/>
  <c r="BU102" i="6"/>
  <c r="AY103" i="6"/>
  <c r="BK109" i="6"/>
  <c r="AZ110" i="6"/>
  <c r="BC104" i="6"/>
  <c r="BN104" i="6"/>
  <c r="AR105" i="6"/>
  <c r="BI28" i="6"/>
  <c r="BT28" i="6"/>
  <c r="AS29" i="6"/>
  <c r="BA28" i="6"/>
  <c r="BL28" i="6" s="1"/>
  <c r="DJ5" i="8"/>
  <c r="DK4" i="8"/>
  <c r="F28" i="6" l="1"/>
  <c r="BU103" i="6"/>
  <c r="BJ103" i="6"/>
  <c r="AY104" i="6"/>
  <c r="BM107" i="6"/>
  <c r="BB107" i="6"/>
  <c r="AQ108" i="6"/>
  <c r="BC105" i="6"/>
  <c r="BN105" i="6"/>
  <c r="AR106" i="6"/>
  <c r="BD29" i="6"/>
  <c r="BO29" i="6"/>
  <c r="AT29" i="6"/>
  <c r="BK110" i="6"/>
  <c r="AZ111" i="6"/>
  <c r="DK5" i="8"/>
  <c r="DL4" i="8"/>
  <c r="FZ152" i="8" l="1"/>
  <c r="GF152" i="8"/>
  <c r="W28" i="6"/>
  <c r="N28" i="6"/>
  <c r="O28" i="6"/>
  <c r="P28" i="6"/>
  <c r="BB108" i="6"/>
  <c r="BM108" i="6"/>
  <c r="AQ109" i="6"/>
  <c r="BJ104" i="6"/>
  <c r="BU104" i="6"/>
  <c r="AY105" i="6"/>
  <c r="BE29" i="6"/>
  <c r="BP29" i="6"/>
  <c r="BK111" i="6"/>
  <c r="AZ112" i="6"/>
  <c r="BN106" i="6"/>
  <c r="BC106" i="6"/>
  <c r="AR107" i="6"/>
  <c r="AU29" i="6"/>
  <c r="AV29" i="6" s="1"/>
  <c r="DL5" i="8"/>
  <c r="DM4" i="8"/>
  <c r="K28" i="6" l="1"/>
  <c r="G28" i="6" s="1"/>
  <c r="GH152" i="8" s="1"/>
  <c r="BU105" i="6"/>
  <c r="BJ105" i="6"/>
  <c r="AY106" i="6"/>
  <c r="BB109" i="6"/>
  <c r="BM109" i="6"/>
  <c r="AQ110" i="6"/>
  <c r="BC107" i="6"/>
  <c r="BN107" i="6"/>
  <c r="AR108" i="6"/>
  <c r="BG29" i="6"/>
  <c r="BR29" i="6"/>
  <c r="BQ29" i="6"/>
  <c r="BF29" i="6"/>
  <c r="AW29" i="6"/>
  <c r="AX29" i="6" s="1"/>
  <c r="BK112" i="6"/>
  <c r="AZ113" i="6"/>
  <c r="DM5" i="8"/>
  <c r="DN4" i="8"/>
  <c r="GB152" i="8" l="1"/>
  <c r="FV152" i="8"/>
  <c r="BI29" i="6"/>
  <c r="BT29" i="6"/>
  <c r="AS30" i="6"/>
  <c r="BA29" i="6"/>
  <c r="BL29" i="6" s="1"/>
  <c r="BK113" i="6"/>
  <c r="AZ114" i="6"/>
  <c r="BB110" i="6"/>
  <c r="BM110" i="6"/>
  <c r="AQ111" i="6"/>
  <c r="BJ106" i="6"/>
  <c r="BU106" i="6"/>
  <c r="AY107" i="6"/>
  <c r="BH29" i="6"/>
  <c r="BS29" i="6"/>
  <c r="BC108" i="6"/>
  <c r="BN108" i="6"/>
  <c r="AR109" i="6"/>
  <c r="DN5" i="8"/>
  <c r="DO4" i="8"/>
  <c r="BK114" i="6" l="1"/>
  <c r="AZ115" i="6"/>
  <c r="BO30" i="6"/>
  <c r="BD30" i="6"/>
  <c r="AT30" i="6"/>
  <c r="AU30" i="6" s="1"/>
  <c r="BU107" i="6"/>
  <c r="BJ107" i="6"/>
  <c r="AY108" i="6"/>
  <c r="BC109" i="6"/>
  <c r="BN109" i="6"/>
  <c r="AR110" i="6"/>
  <c r="BM111" i="6"/>
  <c r="BB111" i="6"/>
  <c r="AQ112" i="6"/>
  <c r="DO5" i="8"/>
  <c r="DP4" i="8"/>
  <c r="W29" i="6" l="1"/>
  <c r="Q29" i="6" s="1"/>
  <c r="BN110" i="6"/>
  <c r="BC110" i="6"/>
  <c r="AR111" i="6"/>
  <c r="BP30" i="6"/>
  <c r="BE30" i="6"/>
  <c r="BQ30" i="6"/>
  <c r="BF30" i="6"/>
  <c r="BJ108" i="6"/>
  <c r="BU108" i="6"/>
  <c r="AY109" i="6"/>
  <c r="BM112" i="6"/>
  <c r="BB112" i="6"/>
  <c r="AQ113" i="6"/>
  <c r="BK115" i="6"/>
  <c r="AZ116" i="6"/>
  <c r="AV30" i="6"/>
  <c r="AW30" i="6" s="1"/>
  <c r="DP5" i="8"/>
  <c r="DQ4" i="8"/>
  <c r="BH30" i="6" l="1"/>
  <c r="BS30" i="6"/>
  <c r="AX30" i="6"/>
  <c r="BG30" i="6"/>
  <c r="BR30" i="6"/>
  <c r="BN111" i="6"/>
  <c r="BC111" i="6"/>
  <c r="AR112" i="6"/>
  <c r="BU109" i="6"/>
  <c r="BJ109" i="6"/>
  <c r="AY110" i="6"/>
  <c r="BB113" i="6"/>
  <c r="BM113" i="6"/>
  <c r="AQ114" i="6"/>
  <c r="BK116" i="6"/>
  <c r="AZ117" i="6"/>
  <c r="DQ5" i="8"/>
  <c r="DR4" i="8"/>
  <c r="BJ110" i="6" l="1"/>
  <c r="BU110" i="6"/>
  <c r="AY111" i="6"/>
  <c r="BI30" i="6"/>
  <c r="BT30" i="6"/>
  <c r="W30" i="6" s="1"/>
  <c r="Q30" i="6" s="1"/>
  <c r="BA30" i="6"/>
  <c r="BL30" i="6" s="1"/>
  <c r="AS31" i="6"/>
  <c r="BK117" i="6"/>
  <c r="AZ118" i="6"/>
  <c r="BB114" i="6"/>
  <c r="BM114" i="6"/>
  <c r="AQ115" i="6"/>
  <c r="BC112" i="6"/>
  <c r="BN112" i="6"/>
  <c r="AR113" i="6"/>
  <c r="DR5" i="8"/>
  <c r="DS4" i="8"/>
  <c r="BU111" i="6" l="1"/>
  <c r="BJ111" i="6"/>
  <c r="AY112" i="6"/>
  <c r="BO31" i="6"/>
  <c r="BD31" i="6"/>
  <c r="AT31" i="6"/>
  <c r="BK118" i="6"/>
  <c r="AZ119" i="6"/>
  <c r="BM115" i="6"/>
  <c r="BB115" i="6"/>
  <c r="AQ116" i="6"/>
  <c r="BC113" i="6"/>
  <c r="BN113" i="6"/>
  <c r="AR114" i="6"/>
  <c r="DS5" i="8"/>
  <c r="DT4" i="8"/>
  <c r="BU112" i="6" l="1"/>
  <c r="BJ112" i="6"/>
  <c r="AY113" i="6"/>
  <c r="BK119" i="6"/>
  <c r="AZ120" i="6"/>
  <c r="BM116" i="6"/>
  <c r="BB116" i="6"/>
  <c r="AQ117" i="6"/>
  <c r="BN114" i="6"/>
  <c r="BC114" i="6"/>
  <c r="AR115" i="6"/>
  <c r="BP31" i="6"/>
  <c r="BE31" i="6"/>
  <c r="AU31" i="6"/>
  <c r="DT5" i="8"/>
  <c r="DU4" i="8"/>
  <c r="BK120" i="6" l="1"/>
  <c r="AZ121" i="6"/>
  <c r="BN115" i="6"/>
  <c r="BC115" i="6"/>
  <c r="AR116" i="6"/>
  <c r="BJ113" i="6"/>
  <c r="BU113" i="6"/>
  <c r="AY114" i="6"/>
  <c r="BF31" i="6"/>
  <c r="BQ31" i="6"/>
  <c r="AV31" i="6"/>
  <c r="BB117" i="6"/>
  <c r="BM117" i="6"/>
  <c r="AQ118" i="6"/>
  <c r="DU5" i="8"/>
  <c r="DV4" i="8"/>
  <c r="BN116" i="6" l="1"/>
  <c r="BC116" i="6"/>
  <c r="AR117" i="6"/>
  <c r="BG31" i="6"/>
  <c r="BR31" i="6"/>
  <c r="AW31" i="6"/>
  <c r="AX31" i="6" s="1"/>
  <c r="BB118" i="6"/>
  <c r="BM118" i="6"/>
  <c r="AQ119" i="6"/>
  <c r="BK121" i="6"/>
  <c r="AZ122" i="6"/>
  <c r="BJ114" i="6"/>
  <c r="BU114" i="6"/>
  <c r="AY115" i="6"/>
  <c r="DV5" i="8"/>
  <c r="DW4" i="8"/>
  <c r="BT31" i="6" l="1"/>
  <c r="BI31" i="6"/>
  <c r="BA31" i="6"/>
  <c r="BL31" i="6" s="1"/>
  <c r="AS32" i="6"/>
  <c r="BK122" i="6"/>
  <c r="AZ123" i="6"/>
  <c r="BC117" i="6"/>
  <c r="BN117" i="6"/>
  <c r="AR118" i="6"/>
  <c r="BM119" i="6"/>
  <c r="BB119" i="6"/>
  <c r="AQ120" i="6"/>
  <c r="BU115" i="6"/>
  <c r="BJ115" i="6"/>
  <c r="AY116" i="6"/>
  <c r="BH31" i="6"/>
  <c r="BS31" i="6"/>
  <c r="DW5" i="8"/>
  <c r="DX4" i="8"/>
  <c r="BB120" i="6" l="1"/>
  <c r="BM120" i="6"/>
  <c r="AQ121" i="6"/>
  <c r="BD32" i="6"/>
  <c r="BO32" i="6"/>
  <c r="AT32" i="6"/>
  <c r="AU32" i="6" s="1"/>
  <c r="BU116" i="6"/>
  <c r="BJ116" i="6"/>
  <c r="AY117" i="6"/>
  <c r="BK123" i="6"/>
  <c r="AZ124" i="6"/>
  <c r="BN118" i="6"/>
  <c r="BC118" i="6"/>
  <c r="AR119" i="6"/>
  <c r="DX5" i="8"/>
  <c r="DY4" i="8"/>
  <c r="W31" i="6" l="1"/>
  <c r="Q31" i="6" s="1"/>
  <c r="BF32" i="6"/>
  <c r="BQ32" i="6"/>
  <c r="AV32" i="6"/>
  <c r="BU117" i="6"/>
  <c r="BJ117" i="6"/>
  <c r="AY118" i="6"/>
  <c r="BB121" i="6"/>
  <c r="BM121" i="6"/>
  <c r="AQ122" i="6"/>
  <c r="BC119" i="6"/>
  <c r="BN119" i="6"/>
  <c r="AR120" i="6"/>
  <c r="BP32" i="6"/>
  <c r="BE32" i="6"/>
  <c r="BK124" i="6"/>
  <c r="AZ125" i="6"/>
  <c r="DY5" i="8"/>
  <c r="DZ4" i="8"/>
  <c r="K31" i="6" l="1"/>
  <c r="BC120" i="6"/>
  <c r="BN120" i="6"/>
  <c r="AR121" i="6"/>
  <c r="BG32" i="6"/>
  <c r="BR32" i="6"/>
  <c r="BJ118" i="6"/>
  <c r="BU118" i="6"/>
  <c r="AY119" i="6"/>
  <c r="AW32" i="6"/>
  <c r="AX32" i="6" s="1"/>
  <c r="BB122" i="6"/>
  <c r="BM122" i="6"/>
  <c r="AQ123" i="6"/>
  <c r="BK125" i="6"/>
  <c r="AZ126" i="6"/>
  <c r="DZ5" i="8"/>
  <c r="EA4" i="8"/>
  <c r="BT32" i="6" l="1"/>
  <c r="BI32" i="6"/>
  <c r="BA32" i="6"/>
  <c r="BL32" i="6" s="1"/>
  <c r="AS33" i="6"/>
  <c r="BC121" i="6"/>
  <c r="BN121" i="6"/>
  <c r="AR122" i="6"/>
  <c r="BK126" i="6"/>
  <c r="AZ127" i="6"/>
  <c r="BM123" i="6"/>
  <c r="BB123" i="6"/>
  <c r="AQ124" i="6"/>
  <c r="BH32" i="6"/>
  <c r="BS32" i="6"/>
  <c r="BU119" i="6"/>
  <c r="BJ119" i="6"/>
  <c r="AY120" i="6"/>
  <c r="EA5" i="8"/>
  <c r="EB4" i="8"/>
  <c r="BN122" i="6" l="1"/>
  <c r="BC122" i="6"/>
  <c r="AR123" i="6"/>
  <c r="BO33" i="6"/>
  <c r="BD33" i="6"/>
  <c r="AT33" i="6"/>
  <c r="AU33" i="6" s="1"/>
  <c r="AV33" i="6" s="1"/>
  <c r="AW33" i="6" s="1"/>
  <c r="BB124" i="6"/>
  <c r="BM124" i="6"/>
  <c r="AQ125" i="6"/>
  <c r="BJ120" i="6"/>
  <c r="BU120" i="6"/>
  <c r="AY121" i="6"/>
  <c r="BK127" i="6"/>
  <c r="AZ128" i="6"/>
  <c r="EB5" i="8"/>
  <c r="EC4" i="8"/>
  <c r="W32" i="6" l="1"/>
  <c r="Q32" i="6" s="1"/>
  <c r="AX33" i="6"/>
  <c r="BI33" i="6" s="1"/>
  <c r="BM125" i="6"/>
  <c r="BB125" i="6"/>
  <c r="AQ126" i="6"/>
  <c r="BH33" i="6"/>
  <c r="BS33" i="6"/>
  <c r="BC123" i="6"/>
  <c r="BN123" i="6"/>
  <c r="AR124" i="6"/>
  <c r="BJ121" i="6"/>
  <c r="BU121" i="6"/>
  <c r="AY122" i="6"/>
  <c r="BK128" i="6"/>
  <c r="AZ129" i="6"/>
  <c r="BR33" i="6"/>
  <c r="BG33" i="6"/>
  <c r="BF33" i="6"/>
  <c r="BQ33" i="6"/>
  <c r="BP33" i="6"/>
  <c r="BE33" i="6"/>
  <c r="EC5" i="8"/>
  <c r="ED4" i="8"/>
  <c r="K32" i="6" l="1"/>
  <c r="G32" i="6" s="1"/>
  <c r="AS34" i="6"/>
  <c r="AT34" i="6" s="1"/>
  <c r="BP34" i="6" s="1"/>
  <c r="BA33" i="6"/>
  <c r="BL33" i="6" s="1"/>
  <c r="BT33" i="6"/>
  <c r="BB126" i="6"/>
  <c r="BM126" i="6"/>
  <c r="AQ127" i="6"/>
  <c r="BJ122" i="6"/>
  <c r="BU122" i="6"/>
  <c r="AY123" i="6"/>
  <c r="BK129" i="6"/>
  <c r="AZ130" i="6"/>
  <c r="BN124" i="6"/>
  <c r="BC124" i="6"/>
  <c r="AR125" i="6"/>
  <c r="ED5" i="8"/>
  <c r="EE4" i="8"/>
  <c r="GB156" i="8" l="1"/>
  <c r="GH156" i="8"/>
  <c r="FV156" i="8"/>
  <c r="AU34" i="6"/>
  <c r="AV34" i="6" s="1"/>
  <c r="BR34" i="6" s="1"/>
  <c r="BD34" i="6"/>
  <c r="BO34" i="6"/>
  <c r="BE34" i="6"/>
  <c r="W33" i="6"/>
  <c r="Q33" i="6" s="1"/>
  <c r="BU123" i="6"/>
  <c r="BJ123" i="6"/>
  <c r="AY124" i="6"/>
  <c r="BB127" i="6"/>
  <c r="BM127" i="6"/>
  <c r="AQ128" i="6"/>
  <c r="BK130" i="6"/>
  <c r="AZ131" i="6"/>
  <c r="BC125" i="6"/>
  <c r="BN125" i="6"/>
  <c r="AR126" i="6"/>
  <c r="EE5" i="8"/>
  <c r="EF4" i="8"/>
  <c r="K33" i="6" l="1"/>
  <c r="BF34" i="6"/>
  <c r="BQ34" i="6"/>
  <c r="AW34" i="6"/>
  <c r="BH34" i="6" s="1"/>
  <c r="BG34" i="6"/>
  <c r="BK131" i="6"/>
  <c r="AZ132" i="6"/>
  <c r="BC126" i="6"/>
  <c r="BN126" i="6"/>
  <c r="AR127" i="6"/>
  <c r="BB128" i="6"/>
  <c r="BM128" i="6"/>
  <c r="AQ129" i="6"/>
  <c r="BJ124" i="6"/>
  <c r="BU124" i="6"/>
  <c r="AY125" i="6"/>
  <c r="EF5" i="8"/>
  <c r="EG4" i="8"/>
  <c r="BS34" i="6" l="1"/>
  <c r="AX34" i="6"/>
  <c r="BA34" i="6" s="1"/>
  <c r="BL34" i="6" s="1"/>
  <c r="BM129" i="6"/>
  <c r="BB129" i="6"/>
  <c r="AQ130" i="6"/>
  <c r="BC127" i="6"/>
  <c r="BN127" i="6"/>
  <c r="AR128" i="6"/>
  <c r="BK132" i="6"/>
  <c r="AZ133" i="6"/>
  <c r="BU125" i="6"/>
  <c r="BJ125" i="6"/>
  <c r="AY126" i="6"/>
  <c r="EG5" i="8"/>
  <c r="EH4" i="8"/>
  <c r="AS35" i="6" l="1"/>
  <c r="AT35" i="6" s="1"/>
  <c r="BI34" i="6"/>
  <c r="BT34" i="6"/>
  <c r="BN128" i="6"/>
  <c r="BC128" i="6"/>
  <c r="AR129" i="6"/>
  <c r="BB130" i="6"/>
  <c r="BM130" i="6"/>
  <c r="AQ131" i="6"/>
  <c r="BJ126" i="6"/>
  <c r="BU126" i="6"/>
  <c r="AY127" i="6"/>
  <c r="BK133" i="6"/>
  <c r="AZ134" i="6"/>
  <c r="EH5" i="8"/>
  <c r="EI4" i="8"/>
  <c r="W34" i="6" l="1"/>
  <c r="Q34" i="6" s="1"/>
  <c r="BO35" i="6"/>
  <c r="BD35" i="6"/>
  <c r="AU35" i="6"/>
  <c r="BF35" i="6" s="1"/>
  <c r="BM131" i="6"/>
  <c r="BB131" i="6"/>
  <c r="AQ132" i="6"/>
  <c r="BK134" i="6"/>
  <c r="AZ135" i="6"/>
  <c r="BC129" i="6"/>
  <c r="BN129" i="6"/>
  <c r="AR130" i="6"/>
  <c r="BJ127" i="6"/>
  <c r="BU127" i="6"/>
  <c r="AY128" i="6"/>
  <c r="BP35" i="6"/>
  <c r="BE35" i="6"/>
  <c r="EI5" i="8"/>
  <c r="EJ4" i="8"/>
  <c r="K34" i="6" l="1"/>
  <c r="BQ35" i="6"/>
  <c r="AV35" i="6"/>
  <c r="BK135" i="6"/>
  <c r="AZ136" i="6"/>
  <c r="BJ128" i="6"/>
  <c r="BU128" i="6"/>
  <c r="AY129" i="6"/>
  <c r="BB132" i="6"/>
  <c r="BM132" i="6"/>
  <c r="AQ133" i="6"/>
  <c r="BN130" i="6"/>
  <c r="BC130" i="6"/>
  <c r="AR131" i="6"/>
  <c r="EJ5" i="8"/>
  <c r="EK4" i="8"/>
  <c r="BR35" i="6" l="1"/>
  <c r="BG35" i="6"/>
  <c r="AW35" i="6"/>
  <c r="BU129" i="6"/>
  <c r="BJ129" i="6"/>
  <c r="AY130" i="6"/>
  <c r="BK136" i="6"/>
  <c r="AZ137" i="6"/>
  <c r="BC131" i="6"/>
  <c r="BN131" i="6"/>
  <c r="AR132" i="6"/>
  <c r="BM133" i="6"/>
  <c r="BB133" i="6"/>
  <c r="AQ134" i="6"/>
  <c r="EK5" i="8"/>
  <c r="EL4" i="8"/>
  <c r="BS35" i="6" l="1"/>
  <c r="BH35" i="6"/>
  <c r="AX35" i="6"/>
  <c r="BJ130" i="6"/>
  <c r="BU130" i="6"/>
  <c r="AY131" i="6"/>
  <c r="BB134" i="6"/>
  <c r="BM134" i="6"/>
  <c r="AQ135" i="6"/>
  <c r="BK137" i="6"/>
  <c r="AZ138" i="6"/>
  <c r="BN132" i="6"/>
  <c r="BC132" i="6"/>
  <c r="AR133" i="6"/>
  <c r="EL5" i="8"/>
  <c r="EM4" i="8"/>
  <c r="BT35" i="6" l="1"/>
  <c r="AS36" i="6"/>
  <c r="BI35" i="6"/>
  <c r="BA35" i="6"/>
  <c r="BL35" i="6" s="1"/>
  <c r="BU131" i="6"/>
  <c r="BJ131" i="6"/>
  <c r="AY132" i="6"/>
  <c r="BC133" i="6"/>
  <c r="BN133" i="6"/>
  <c r="AR134" i="6"/>
  <c r="BB135" i="6"/>
  <c r="BM135" i="6"/>
  <c r="AQ136" i="6"/>
  <c r="BK138" i="6"/>
  <c r="AZ139" i="6"/>
  <c r="EM5" i="8"/>
  <c r="EN4" i="8"/>
  <c r="W35" i="6" l="1"/>
  <c r="Q35" i="6" s="1"/>
  <c r="BD36" i="6"/>
  <c r="AT36" i="6"/>
  <c r="AU36" i="6" s="1"/>
  <c r="BO36" i="6"/>
  <c r="BC134" i="6"/>
  <c r="BN134" i="6"/>
  <c r="AR135" i="6"/>
  <c r="BJ132" i="6"/>
  <c r="BU132" i="6"/>
  <c r="AY133" i="6"/>
  <c r="BK139" i="6"/>
  <c r="AZ140" i="6"/>
  <c r="BK140" i="6" s="1"/>
  <c r="BB136" i="6"/>
  <c r="BM136" i="6"/>
  <c r="AQ137" i="6"/>
  <c r="EN5" i="8"/>
  <c r="EO4" i="8"/>
  <c r="AV36" i="6" l="1"/>
  <c r="BG36" i="6" s="1"/>
  <c r="BQ36" i="6"/>
  <c r="BF36" i="6"/>
  <c r="BE36" i="6"/>
  <c r="BP36" i="6"/>
  <c r="BM137" i="6"/>
  <c r="BB137" i="6"/>
  <c r="AQ138" i="6"/>
  <c r="BC135" i="6"/>
  <c r="BN135" i="6"/>
  <c r="AR136" i="6"/>
  <c r="BU133" i="6"/>
  <c r="BJ133" i="6"/>
  <c r="AY134" i="6"/>
  <c r="EO5" i="8"/>
  <c r="EP4" i="8"/>
  <c r="K35" i="6" l="1"/>
  <c r="G35" i="6" s="1"/>
  <c r="AW36" i="6"/>
  <c r="BS36" i="6" s="1"/>
  <c r="BR36" i="6"/>
  <c r="BM138" i="6"/>
  <c r="BB138" i="6"/>
  <c r="AQ139" i="6"/>
  <c r="BN136" i="6"/>
  <c r="BC136" i="6"/>
  <c r="AR137" i="6"/>
  <c r="BJ134" i="6"/>
  <c r="BU134" i="6"/>
  <c r="AY135" i="6"/>
  <c r="EP5" i="8"/>
  <c r="EQ4" i="8"/>
  <c r="GB159" i="8" l="1"/>
  <c r="GH159" i="8"/>
  <c r="FV159" i="8"/>
  <c r="AX36" i="6"/>
  <c r="BI36" i="6" s="1"/>
  <c r="BH36" i="6"/>
  <c r="BN137" i="6"/>
  <c r="BC137" i="6"/>
  <c r="AR138" i="6"/>
  <c r="BB139" i="6"/>
  <c r="BM139" i="6"/>
  <c r="AQ140" i="6"/>
  <c r="BJ135" i="6"/>
  <c r="BU135" i="6"/>
  <c r="AY136" i="6"/>
  <c r="EQ5" i="8"/>
  <c r="ER4" i="8"/>
  <c r="BA36" i="6" l="1"/>
  <c r="BL36" i="6" s="1"/>
  <c r="BT36" i="6"/>
  <c r="AS37" i="6"/>
  <c r="BD37" i="6" s="1"/>
  <c r="BM140" i="6"/>
  <c r="BB140" i="6"/>
  <c r="BC138" i="6"/>
  <c r="BN138" i="6"/>
  <c r="AR139" i="6"/>
  <c r="BJ136" i="6"/>
  <c r="BU136" i="6"/>
  <c r="AY137" i="6"/>
  <c r="ER5" i="8"/>
  <c r="ES4" i="8"/>
  <c r="BO37" i="6" l="1"/>
  <c r="AT37" i="6"/>
  <c r="AU37" i="6" s="1"/>
  <c r="AV37" i="6" s="1"/>
  <c r="BG37" i="6" s="1"/>
  <c r="W36" i="6"/>
  <c r="Q36" i="6" s="1"/>
  <c r="BC139" i="6"/>
  <c r="BN139" i="6"/>
  <c r="AR140" i="6"/>
  <c r="BU137" i="6"/>
  <c r="BJ137" i="6"/>
  <c r="AY138" i="6"/>
  <c r="ES5" i="8"/>
  <c r="ET4" i="8"/>
  <c r="K36" i="6" l="1"/>
  <c r="G36" i="6" s="1"/>
  <c r="GH160" i="8" s="1"/>
  <c r="BR37" i="6"/>
  <c r="AW37" i="6"/>
  <c r="BH37" i="6" s="1"/>
  <c r="BE37" i="6"/>
  <c r="BP37" i="6"/>
  <c r="BF37" i="6"/>
  <c r="BQ37" i="6"/>
  <c r="BN140" i="6"/>
  <c r="BC140" i="6"/>
  <c r="BJ138" i="6"/>
  <c r="BU138" i="6"/>
  <c r="AY139" i="6"/>
  <c r="ET5" i="8"/>
  <c r="EU4" i="8"/>
  <c r="GB160" i="8" l="1"/>
  <c r="FV160" i="8"/>
  <c r="AX37" i="6"/>
  <c r="BA37" i="6" s="1"/>
  <c r="BL37" i="6" s="1"/>
  <c r="BS37" i="6"/>
  <c r="BJ139" i="6"/>
  <c r="BU139" i="6"/>
  <c r="AY140" i="6"/>
  <c r="EU5" i="8"/>
  <c r="EV4" i="8"/>
  <c r="AS38" i="6" l="1"/>
  <c r="BD38" i="6" s="1"/>
  <c r="BI37" i="6"/>
  <c r="BT37" i="6"/>
  <c r="BJ140" i="6"/>
  <c r="BU140" i="6"/>
  <c r="EV5" i="8"/>
  <c r="EW4" i="8"/>
  <c r="AT38" i="6" l="1"/>
  <c r="AU38" i="6" s="1"/>
  <c r="BO38" i="6"/>
  <c r="W37" i="6"/>
  <c r="Q37" i="6" s="1"/>
  <c r="EW5" i="8"/>
  <c r="EX4" i="8"/>
  <c r="K37" i="6" l="1"/>
  <c r="G37" i="6" s="1"/>
  <c r="BE38" i="6"/>
  <c r="BP38" i="6"/>
  <c r="BQ38" i="6"/>
  <c r="BF38" i="6"/>
  <c r="AV38" i="6"/>
  <c r="EX5" i="8"/>
  <c r="EY4" i="8"/>
  <c r="GB161" i="8" l="1"/>
  <c r="GH161" i="8"/>
  <c r="FV161" i="8"/>
  <c r="AW38" i="6"/>
  <c r="AX38" i="6" s="1"/>
  <c r="BG38" i="6"/>
  <c r="BR38" i="6"/>
  <c r="EY5" i="8"/>
  <c r="EZ4" i="8"/>
  <c r="BI38" i="6" l="1"/>
  <c r="BT38" i="6"/>
  <c r="AS39" i="6"/>
  <c r="BS38" i="6"/>
  <c r="BH38" i="6"/>
  <c r="BA38" i="6"/>
  <c r="BL38" i="6" s="1"/>
  <c r="EZ5" i="8"/>
  <c r="FA4" i="8"/>
  <c r="W38" i="6" l="1"/>
  <c r="BD39" i="6"/>
  <c r="AT39" i="6"/>
  <c r="BO39" i="6"/>
  <c r="FA5" i="8"/>
  <c r="FB4" i="8"/>
  <c r="BP39" i="6" l="1"/>
  <c r="BE39" i="6"/>
  <c r="AU39" i="6"/>
  <c r="FB5" i="8"/>
  <c r="FC4" i="8"/>
  <c r="K38" i="6" l="1"/>
  <c r="G38" i="6" s="1"/>
  <c r="GH162" i="8" s="1"/>
  <c r="BF39" i="6"/>
  <c r="BQ39" i="6"/>
  <c r="AV39" i="6"/>
  <c r="FC5" i="8"/>
  <c r="FD4" i="8"/>
  <c r="GB162" i="8" l="1"/>
  <c r="FV162" i="8"/>
  <c r="BG39" i="6"/>
  <c r="BR39" i="6"/>
  <c r="AW39" i="6"/>
  <c r="AX39" i="6" s="1"/>
  <c r="AS40" i="6" s="1"/>
  <c r="FD5" i="8"/>
  <c r="FE4" i="8"/>
  <c r="BA39" i="6" l="1"/>
  <c r="BL39" i="6" s="1"/>
  <c r="BI39" i="6"/>
  <c r="BT39" i="6"/>
  <c r="BS39" i="6"/>
  <c r="BH39" i="6"/>
  <c r="BO40" i="6"/>
  <c r="BD40" i="6"/>
  <c r="AT40" i="6"/>
  <c r="FE5" i="8"/>
  <c r="FF4" i="8"/>
  <c r="W39" i="6" l="1"/>
  <c r="BE40" i="6"/>
  <c r="BP40" i="6"/>
  <c r="AU40" i="6"/>
  <c r="FF5" i="8"/>
  <c r="FG4" i="8"/>
  <c r="BF40" i="6" l="1"/>
  <c r="BQ40" i="6"/>
  <c r="AV40" i="6"/>
  <c r="AW40" i="6" s="1"/>
  <c r="FG5" i="8"/>
  <c r="FH4" i="8"/>
  <c r="K39" i="6" l="1"/>
  <c r="G39" i="6" s="1"/>
  <c r="BS40" i="6"/>
  <c r="BH40" i="6"/>
  <c r="BG40" i="6"/>
  <c r="BR40" i="6"/>
  <c r="AX40" i="6"/>
  <c r="FH5" i="8"/>
  <c r="FI4" i="8"/>
  <c r="GB163" i="8" l="1"/>
  <c r="GH163" i="8"/>
  <c r="FV163" i="8"/>
  <c r="BI40" i="6"/>
  <c r="BT40" i="6"/>
  <c r="AS41" i="6"/>
  <c r="BA40" i="6"/>
  <c r="BL40" i="6" s="1"/>
  <c r="FI5" i="8"/>
  <c r="FJ4" i="8"/>
  <c r="W40" i="6" l="1"/>
  <c r="BD41" i="6"/>
  <c r="BO41" i="6"/>
  <c r="AT41" i="6"/>
  <c r="AU41" i="6" s="1"/>
  <c r="FJ5" i="8"/>
  <c r="FK4" i="8"/>
  <c r="BQ41" i="6" l="1"/>
  <c r="BF41" i="6"/>
  <c r="AV41" i="6"/>
  <c r="BE41" i="6"/>
  <c r="BP41" i="6"/>
  <c r="FK5" i="8"/>
  <c r="FL4" i="8"/>
  <c r="K40" i="6" l="1"/>
  <c r="G40" i="6" s="1"/>
  <c r="BG41" i="6"/>
  <c r="BR41" i="6"/>
  <c r="AW41" i="6"/>
  <c r="FL5" i="8"/>
  <c r="FM4" i="8"/>
  <c r="GB164" i="8" l="1"/>
  <c r="GH164" i="8"/>
  <c r="FV164" i="8"/>
  <c r="BS41" i="6"/>
  <c r="BH41" i="6"/>
  <c r="AX41" i="6"/>
  <c r="FM5" i="8"/>
  <c r="FN4" i="8"/>
  <c r="BT41" i="6" l="1"/>
  <c r="BI41" i="6"/>
  <c r="AS42" i="6"/>
  <c r="BA41" i="6"/>
  <c r="BL41" i="6" s="1"/>
  <c r="FN5" i="8"/>
  <c r="W41" i="6" l="1"/>
  <c r="BD42" i="6"/>
  <c r="BO42" i="6"/>
  <c r="AT42" i="6"/>
  <c r="GA120" i="4"/>
  <c r="AU42" i="6" l="1"/>
  <c r="BE42" i="6"/>
  <c r="BP42" i="6"/>
  <c r="BW72" i="3"/>
  <c r="K41" i="6" l="1"/>
  <c r="G41" i="6" s="1"/>
  <c r="GH165" i="8" s="1"/>
  <c r="BF42" i="6"/>
  <c r="BQ42" i="6"/>
  <c r="AV42" i="6"/>
  <c r="GG5" i="4"/>
  <c r="GG6" i="4"/>
  <c r="GG7" i="4"/>
  <c r="GG8" i="4"/>
  <c r="GG9" i="4"/>
  <c r="GG10" i="4"/>
  <c r="GG11" i="4"/>
  <c r="GG12" i="4"/>
  <c r="GG13" i="4"/>
  <c r="GG14" i="4"/>
  <c r="GG15" i="4"/>
  <c r="GG16" i="4"/>
  <c r="GG17" i="4"/>
  <c r="GG18" i="4"/>
  <c r="GG19" i="4"/>
  <c r="GG20" i="4"/>
  <c r="GG21" i="4"/>
  <c r="GG22" i="4"/>
  <c r="GG23" i="4"/>
  <c r="GG24" i="4"/>
  <c r="GG25" i="4"/>
  <c r="GG26" i="4"/>
  <c r="GG27" i="4"/>
  <c r="GG28" i="4"/>
  <c r="GG29" i="4"/>
  <c r="GG30" i="4"/>
  <c r="GG31" i="4"/>
  <c r="GG32" i="4"/>
  <c r="GG33" i="4"/>
  <c r="GG34" i="4"/>
  <c r="GG35" i="4"/>
  <c r="GG36" i="4"/>
  <c r="GG37" i="4"/>
  <c r="GG44" i="4"/>
  <c r="GG45" i="4"/>
  <c r="GG46" i="4"/>
  <c r="GG47" i="4"/>
  <c r="GG48" i="4"/>
  <c r="GG49" i="4"/>
  <c r="GG50" i="4"/>
  <c r="GG51" i="4"/>
  <c r="GG52" i="4"/>
  <c r="GG53" i="4"/>
  <c r="GG54" i="4"/>
  <c r="GG55" i="4"/>
  <c r="GG56" i="4"/>
  <c r="GG57" i="4"/>
  <c r="GG58" i="4"/>
  <c r="GG59" i="4"/>
  <c r="GG60" i="4"/>
  <c r="GG61" i="4"/>
  <c r="GG62" i="4"/>
  <c r="GG63" i="4"/>
  <c r="GG64" i="4"/>
  <c r="GG65" i="4"/>
  <c r="GG66" i="4"/>
  <c r="GG67" i="4"/>
  <c r="GG68" i="4"/>
  <c r="GG69" i="4"/>
  <c r="GG70" i="4"/>
  <c r="GG71" i="4"/>
  <c r="GG72" i="4"/>
  <c r="GG73" i="4"/>
  <c r="GG74" i="4"/>
  <c r="GG75" i="4"/>
  <c r="GG76" i="4"/>
  <c r="GG77" i="4"/>
  <c r="GG78" i="4"/>
  <c r="GG79" i="4"/>
  <c r="GG80" i="4"/>
  <c r="GG81" i="4"/>
  <c r="GG82" i="4"/>
  <c r="GG83" i="4"/>
  <c r="GG84" i="4"/>
  <c r="GG85" i="4"/>
  <c r="GG86" i="4"/>
  <c r="GG87" i="4"/>
  <c r="GG88" i="4"/>
  <c r="GG89" i="4"/>
  <c r="GG90" i="4"/>
  <c r="GG91" i="4"/>
  <c r="GG92" i="4"/>
  <c r="GG93" i="4"/>
  <c r="GG94" i="4"/>
  <c r="GG95" i="4"/>
  <c r="GG96" i="4"/>
  <c r="GG97" i="4"/>
  <c r="GG98" i="4"/>
  <c r="GG99" i="4"/>
  <c r="GG100" i="4"/>
  <c r="GG101" i="4"/>
  <c r="GG102" i="4"/>
  <c r="GG103" i="4"/>
  <c r="GG104" i="4"/>
  <c r="GG105" i="4"/>
  <c r="GG106" i="4"/>
  <c r="GG107" i="4"/>
  <c r="GG108" i="4"/>
  <c r="GG109" i="4"/>
  <c r="GG110" i="4"/>
  <c r="GG111" i="4"/>
  <c r="GG112" i="4"/>
  <c r="GG113" i="4"/>
  <c r="GG114" i="4"/>
  <c r="GG115" i="4"/>
  <c r="GG116" i="4"/>
  <c r="GG117" i="4"/>
  <c r="GG118" i="4"/>
  <c r="GG119" i="4"/>
  <c r="GG120" i="4"/>
  <c r="GG121" i="4"/>
  <c r="GG122" i="4"/>
  <c r="GG123" i="4"/>
  <c r="GG124" i="4"/>
  <c r="GG125" i="4"/>
  <c r="GG126" i="4"/>
  <c r="GG127" i="4"/>
  <c r="GG3" i="4"/>
  <c r="GA48" i="4"/>
  <c r="GA49" i="4"/>
  <c r="GA50" i="4"/>
  <c r="GA51" i="4"/>
  <c r="GA52" i="4"/>
  <c r="GA53" i="4"/>
  <c r="GA54" i="4"/>
  <c r="GA55" i="4"/>
  <c r="GA56" i="4"/>
  <c r="GA57" i="4"/>
  <c r="GA58" i="4"/>
  <c r="GA59" i="4"/>
  <c r="GA60" i="4"/>
  <c r="GA61" i="4"/>
  <c r="GA62" i="4"/>
  <c r="GA63" i="4"/>
  <c r="GA64" i="4"/>
  <c r="GA65" i="4"/>
  <c r="GA66" i="4"/>
  <c r="GA67" i="4"/>
  <c r="GA68" i="4"/>
  <c r="GA69" i="4"/>
  <c r="GA70" i="4"/>
  <c r="GA71" i="4"/>
  <c r="GA72" i="4"/>
  <c r="GA73" i="4"/>
  <c r="GA74" i="4"/>
  <c r="GA75" i="4"/>
  <c r="GA76" i="4"/>
  <c r="GA77" i="4"/>
  <c r="GA78" i="4"/>
  <c r="GA79" i="4"/>
  <c r="GA80" i="4"/>
  <c r="GA81" i="4"/>
  <c r="GA82" i="4"/>
  <c r="GA83" i="4"/>
  <c r="GA84" i="4"/>
  <c r="GA85" i="4"/>
  <c r="GA86" i="4"/>
  <c r="GA87" i="4"/>
  <c r="GA88" i="4"/>
  <c r="GA89" i="4"/>
  <c r="GA90" i="4"/>
  <c r="GA91" i="4"/>
  <c r="GA92" i="4"/>
  <c r="GA93" i="4"/>
  <c r="GA94" i="4"/>
  <c r="GA95" i="4"/>
  <c r="GA96" i="4"/>
  <c r="GA97" i="4"/>
  <c r="GA98" i="4"/>
  <c r="GA99" i="4"/>
  <c r="GA100" i="4"/>
  <c r="GA101" i="4"/>
  <c r="GA102" i="4"/>
  <c r="GA103" i="4"/>
  <c r="GA104" i="4"/>
  <c r="GA105" i="4"/>
  <c r="GA106" i="4"/>
  <c r="GA107" i="4"/>
  <c r="GA108" i="4"/>
  <c r="GA109" i="4"/>
  <c r="GA110" i="4"/>
  <c r="GA111" i="4"/>
  <c r="GA112" i="4"/>
  <c r="GA113" i="4"/>
  <c r="GA114" i="4"/>
  <c r="GA115" i="4"/>
  <c r="GA116" i="4"/>
  <c r="GA117" i="4"/>
  <c r="GA118" i="4"/>
  <c r="GA119" i="4"/>
  <c r="GA121" i="4"/>
  <c r="GA122" i="4"/>
  <c r="GA123" i="4"/>
  <c r="GA124" i="4"/>
  <c r="GA125" i="4"/>
  <c r="GA126" i="4"/>
  <c r="GA6" i="4"/>
  <c r="GA7" i="4"/>
  <c r="GA8" i="4"/>
  <c r="GA9" i="4"/>
  <c r="GA10" i="4"/>
  <c r="GA11" i="4"/>
  <c r="GA12" i="4"/>
  <c r="GA13" i="4"/>
  <c r="GA14" i="4"/>
  <c r="GA15" i="4"/>
  <c r="GA16" i="4"/>
  <c r="GA17" i="4"/>
  <c r="GA18" i="4"/>
  <c r="GA19" i="4"/>
  <c r="GA20" i="4"/>
  <c r="GA21" i="4"/>
  <c r="GA22" i="4"/>
  <c r="GA23" i="4"/>
  <c r="GA24" i="4"/>
  <c r="GA25" i="4"/>
  <c r="GA26" i="4"/>
  <c r="GA27" i="4"/>
  <c r="GA28" i="4"/>
  <c r="GA29" i="4"/>
  <c r="GA30" i="4"/>
  <c r="GA31" i="4"/>
  <c r="GA32" i="4"/>
  <c r="GA3" i="4"/>
  <c r="GB165" i="8" l="1"/>
  <c r="FV165" i="8"/>
  <c r="BG42" i="6"/>
  <c r="BR42" i="6"/>
  <c r="AW42" i="6"/>
  <c r="AX42" i="6" s="1"/>
  <c r="GH120" i="4"/>
  <c r="GB120" i="4"/>
  <c r="FV120" i="4"/>
  <c r="S140" i="1"/>
  <c r="S139" i="1"/>
  <c r="S138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6" i="1"/>
  <c r="S105" i="1"/>
  <c r="S103" i="1"/>
  <c r="S102" i="1"/>
  <c r="S101" i="1"/>
  <c r="S100" i="1"/>
  <c r="S98" i="1"/>
  <c r="S97" i="1"/>
  <c r="S96" i="1"/>
  <c r="S94" i="1"/>
  <c r="S93" i="1"/>
  <c r="S91" i="1"/>
  <c r="S86" i="1"/>
  <c r="S85" i="1"/>
  <c r="S84" i="1"/>
  <c r="S83" i="1"/>
  <c r="S82" i="1"/>
  <c r="S81" i="1"/>
  <c r="S80" i="1"/>
  <c r="S79" i="1"/>
  <c r="S78" i="1"/>
  <c r="S75" i="1"/>
  <c r="S73" i="1"/>
  <c r="S66" i="1"/>
  <c r="S65" i="1"/>
  <c r="S64" i="1"/>
  <c r="S57" i="1"/>
  <c r="S56" i="1"/>
  <c r="S55" i="1"/>
  <c r="S54" i="1"/>
  <c r="S53" i="1"/>
  <c r="S52" i="1"/>
  <c r="S51" i="1"/>
  <c r="S50" i="1"/>
  <c r="S49" i="1"/>
  <c r="S48" i="1"/>
  <c r="S46" i="1"/>
  <c r="S41" i="1"/>
  <c r="S40" i="1"/>
  <c r="S39" i="1"/>
  <c r="S38" i="1"/>
  <c r="S37" i="1"/>
  <c r="S36" i="1"/>
  <c r="S35" i="1"/>
  <c r="S28" i="1"/>
  <c r="S27" i="1"/>
  <c r="S26" i="1"/>
  <c r="S25" i="1"/>
  <c r="S24" i="1"/>
  <c r="S23" i="1"/>
  <c r="S22" i="1"/>
  <c r="S21" i="1"/>
  <c r="S20" i="1"/>
  <c r="S18" i="1"/>
  <c r="S16" i="1"/>
  <c r="S15" i="1"/>
  <c r="BS42" i="6" l="1"/>
  <c r="BH42" i="6"/>
  <c r="BI42" i="6"/>
  <c r="BT42" i="6"/>
  <c r="BA42" i="6"/>
  <c r="BL42" i="6" s="1"/>
  <c r="AS43" i="6"/>
  <c r="GG259" i="4"/>
  <c r="GG258" i="4"/>
  <c r="GG257" i="4"/>
  <c r="GG256" i="4"/>
  <c r="GG255" i="4"/>
  <c r="GG254" i="4"/>
  <c r="GG253" i="4"/>
  <c r="GG252" i="4"/>
  <c r="GG251" i="4"/>
  <c r="GG250" i="4"/>
  <c r="GG249" i="4"/>
  <c r="GG248" i="4"/>
  <c r="GG247" i="4"/>
  <c r="GG246" i="4"/>
  <c r="GG245" i="4"/>
  <c r="GG244" i="4"/>
  <c r="GG243" i="4"/>
  <c r="GG242" i="4"/>
  <c r="GG241" i="4"/>
  <c r="GG240" i="4"/>
  <c r="GG239" i="4"/>
  <c r="GG238" i="4"/>
  <c r="GG237" i="4"/>
  <c r="GG214" i="4"/>
  <c r="GG213" i="4"/>
  <c r="GG212" i="4"/>
  <c r="GH211" i="4"/>
  <c r="GG211" i="4"/>
  <c r="GG210" i="4"/>
  <c r="GG209" i="4"/>
  <c r="GG208" i="4"/>
  <c r="GG207" i="4"/>
  <c r="GG206" i="4"/>
  <c r="GG205" i="4"/>
  <c r="GG204" i="4"/>
  <c r="GG197" i="4"/>
  <c r="GG195" i="4"/>
  <c r="GG194" i="4"/>
  <c r="GG193" i="4"/>
  <c r="GG192" i="4"/>
  <c r="GH191" i="4"/>
  <c r="GG191" i="4"/>
  <c r="GG190" i="4"/>
  <c r="GG189" i="4"/>
  <c r="GG188" i="4"/>
  <c r="GG184" i="4"/>
  <c r="GG183" i="4"/>
  <c r="GH182" i="4"/>
  <c r="GG182" i="4"/>
  <c r="GG181" i="4"/>
  <c r="GG180" i="4"/>
  <c r="GG179" i="4"/>
  <c r="GG178" i="4"/>
  <c r="GG177" i="4"/>
  <c r="GG176" i="4"/>
  <c r="GG175" i="4"/>
  <c r="GG174" i="4"/>
  <c r="GG173" i="4"/>
  <c r="GG172" i="4"/>
  <c r="GG171" i="4"/>
  <c r="GG166" i="4"/>
  <c r="GG165" i="4"/>
  <c r="GG164" i="4"/>
  <c r="GG163" i="4"/>
  <c r="GG162" i="4"/>
  <c r="GG161" i="4"/>
  <c r="GG159" i="4"/>
  <c r="GG158" i="4"/>
  <c r="GG155" i="4"/>
  <c r="GG154" i="4"/>
  <c r="GG153" i="4"/>
  <c r="GG152" i="4"/>
  <c r="GG151" i="4"/>
  <c r="GG150" i="4"/>
  <c r="GG149" i="4"/>
  <c r="GG148" i="4"/>
  <c r="GG147" i="4"/>
  <c r="GG146" i="4"/>
  <c r="GG145" i="4"/>
  <c r="GG144" i="4"/>
  <c r="GG143" i="4"/>
  <c r="GG142" i="4"/>
  <c r="GG141" i="4"/>
  <c r="GG140" i="4"/>
  <c r="GG139" i="4"/>
  <c r="GH138" i="4"/>
  <c r="GG138" i="4"/>
  <c r="GH137" i="4"/>
  <c r="GG137" i="4"/>
  <c r="GH136" i="4"/>
  <c r="GG136" i="4"/>
  <c r="GG135" i="4"/>
  <c r="GG134" i="4"/>
  <c r="GG133" i="4"/>
  <c r="GH264" i="4"/>
  <c r="GG264" i="4"/>
  <c r="GF264" i="4"/>
  <c r="GH263" i="4"/>
  <c r="GG263" i="4"/>
  <c r="GF263" i="4"/>
  <c r="GG262" i="4"/>
  <c r="GG261" i="4"/>
  <c r="GG260" i="4"/>
  <c r="GH132" i="4"/>
  <c r="GG132" i="4"/>
  <c r="GF132" i="4"/>
  <c r="GH130" i="4"/>
  <c r="GG130" i="4"/>
  <c r="GF130" i="4"/>
  <c r="GE130" i="4"/>
  <c r="GH129" i="4"/>
  <c r="GG129" i="4"/>
  <c r="GF129" i="4"/>
  <c r="GE129" i="4"/>
  <c r="GH113" i="4"/>
  <c r="GH103" i="4"/>
  <c r="GH50" i="4"/>
  <c r="GF50" i="4"/>
  <c r="GH5" i="4"/>
  <c r="GF5" i="4"/>
  <c r="GH4" i="4"/>
  <c r="GG4" i="4"/>
  <c r="GF4" i="4"/>
  <c r="CE106" i="3"/>
  <c r="CD106" i="3"/>
  <c r="CC106" i="3"/>
  <c r="CB106" i="3"/>
  <c r="CA106" i="3"/>
  <c r="BZ106" i="3"/>
  <c r="BY106" i="3"/>
  <c r="BX106" i="3"/>
  <c r="BW106" i="3"/>
  <c r="BV106" i="3"/>
  <c r="CE103" i="3"/>
  <c r="CD103" i="3"/>
  <c r="CC103" i="3"/>
  <c r="CB103" i="3"/>
  <c r="CA103" i="3"/>
  <c r="BZ103" i="3"/>
  <c r="BY103" i="3"/>
  <c r="BX103" i="3"/>
  <c r="BW103" i="3"/>
  <c r="BV103" i="3"/>
  <c r="CE99" i="3"/>
  <c r="CD99" i="3"/>
  <c r="CC99" i="3"/>
  <c r="CB99" i="3"/>
  <c r="CA99" i="3"/>
  <c r="BZ99" i="3"/>
  <c r="BY99" i="3"/>
  <c r="BX99" i="3"/>
  <c r="BW99" i="3"/>
  <c r="BV99" i="3"/>
  <c r="CE91" i="3"/>
  <c r="CD91" i="3"/>
  <c r="CC91" i="3"/>
  <c r="CB91" i="3"/>
  <c r="CA91" i="3"/>
  <c r="BZ91" i="3"/>
  <c r="BY91" i="3"/>
  <c r="BX91" i="3"/>
  <c r="BW91" i="3"/>
  <c r="BV91" i="3"/>
  <c r="CE89" i="3"/>
  <c r="CD89" i="3"/>
  <c r="CC89" i="3"/>
  <c r="CB89" i="3"/>
  <c r="CA89" i="3"/>
  <c r="BZ89" i="3"/>
  <c r="BY89" i="3"/>
  <c r="BX89" i="3"/>
  <c r="BW89" i="3"/>
  <c r="BV89" i="3"/>
  <c r="CA88" i="3"/>
  <c r="BX88" i="3"/>
  <c r="BW88" i="3"/>
  <c r="BT88" i="3"/>
  <c r="CE87" i="3"/>
  <c r="CD87" i="3"/>
  <c r="CC87" i="3"/>
  <c r="CB87" i="3"/>
  <c r="CA87" i="3"/>
  <c r="BZ87" i="3"/>
  <c r="BY87" i="3"/>
  <c r="BX87" i="3"/>
  <c r="BW87" i="3"/>
  <c r="BV87" i="3"/>
  <c r="BU87" i="3"/>
  <c r="CE69" i="3"/>
  <c r="CD69" i="3"/>
  <c r="CC69" i="3"/>
  <c r="CB69" i="3"/>
  <c r="CA69" i="3"/>
  <c r="BZ69" i="3"/>
  <c r="BY69" i="3"/>
  <c r="BX69" i="3"/>
  <c r="BW69" i="3"/>
  <c r="BV69" i="3"/>
  <c r="BU69" i="3"/>
  <c r="CA68" i="3"/>
  <c r="BZ68" i="3"/>
  <c r="BY68" i="3"/>
  <c r="BX68" i="3"/>
  <c r="BW68" i="3"/>
  <c r="CE67" i="3"/>
  <c r="CD67" i="3"/>
  <c r="CC67" i="3"/>
  <c r="CB67" i="3"/>
  <c r="CA67" i="3"/>
  <c r="BZ67" i="3"/>
  <c r="BY67" i="3"/>
  <c r="BX67" i="3"/>
  <c r="BW67" i="3"/>
  <c r="BV67" i="3"/>
  <c r="BU67" i="3"/>
  <c r="CE60" i="3"/>
  <c r="CD60" i="3"/>
  <c r="CC60" i="3"/>
  <c r="CB60" i="3"/>
  <c r="CA60" i="3"/>
  <c r="BZ60" i="3"/>
  <c r="BY60" i="3"/>
  <c r="BX60" i="3"/>
  <c r="BW60" i="3"/>
  <c r="BV60" i="3"/>
  <c r="BU60" i="3"/>
  <c r="CA59" i="3"/>
  <c r="BX59" i="3"/>
  <c r="BW59" i="3"/>
  <c r="BT59" i="3"/>
  <c r="CE58" i="3"/>
  <c r="CD58" i="3"/>
  <c r="CC58" i="3"/>
  <c r="CB58" i="3"/>
  <c r="CA58" i="3"/>
  <c r="BZ58" i="3"/>
  <c r="BY58" i="3"/>
  <c r="BX58" i="3"/>
  <c r="BW58" i="3"/>
  <c r="BV58" i="3"/>
  <c r="BU58" i="3"/>
  <c r="CE42" i="3"/>
  <c r="CD42" i="3"/>
  <c r="CC42" i="3"/>
  <c r="CB42" i="3"/>
  <c r="CA42" i="3"/>
  <c r="BZ42" i="3"/>
  <c r="BY42" i="3"/>
  <c r="BX42" i="3"/>
  <c r="BW42" i="3"/>
  <c r="BV42" i="3"/>
  <c r="CE31" i="3"/>
  <c r="CD31" i="3"/>
  <c r="CC31" i="3"/>
  <c r="CB31" i="3"/>
  <c r="CA31" i="3"/>
  <c r="BZ31" i="3"/>
  <c r="BY31" i="3"/>
  <c r="BX31" i="3"/>
  <c r="BW31" i="3"/>
  <c r="BV31" i="3"/>
  <c r="CA30" i="3"/>
  <c r="BZ30" i="3"/>
  <c r="BY30" i="3"/>
  <c r="BX30" i="3"/>
  <c r="BW30" i="3"/>
  <c r="BU29" i="3"/>
  <c r="CE12" i="3"/>
  <c r="CD12" i="3"/>
  <c r="CC12" i="3"/>
  <c r="CB12" i="3"/>
  <c r="CA12" i="3"/>
  <c r="BZ12" i="3"/>
  <c r="BY12" i="3"/>
  <c r="BX12" i="3"/>
  <c r="BW12" i="3"/>
  <c r="BV12" i="3"/>
  <c r="CE9" i="3"/>
  <c r="CD9" i="3"/>
  <c r="CC9" i="3"/>
  <c r="CB9" i="3"/>
  <c r="CA9" i="3"/>
  <c r="BZ9" i="3"/>
  <c r="BY9" i="3"/>
  <c r="BX9" i="3"/>
  <c r="BW9" i="3"/>
  <c r="BV9" i="3"/>
  <c r="CB8" i="3"/>
  <c r="CA8" i="3"/>
  <c r="BZ8" i="3"/>
  <c r="BY8" i="3"/>
  <c r="BX8" i="3"/>
  <c r="BW8" i="3"/>
  <c r="W42" i="6" l="1"/>
  <c r="Q42" i="6" s="1"/>
  <c r="BD43" i="6"/>
  <c r="BO43" i="6"/>
  <c r="AT43" i="6"/>
  <c r="AU43" i="6" s="1"/>
  <c r="GB264" i="4"/>
  <c r="GB263" i="4"/>
  <c r="BF43" i="6" l="1"/>
  <c r="BQ43" i="6"/>
  <c r="BE43" i="6"/>
  <c r="BP43" i="6"/>
  <c r="AV43" i="6"/>
  <c r="FV263" i="4"/>
  <c r="FV264" i="4"/>
  <c r="FV133" i="4"/>
  <c r="FV132" i="4"/>
  <c r="FV50" i="4"/>
  <c r="FV5" i="4"/>
  <c r="O20" i="1"/>
  <c r="O21" i="1"/>
  <c r="O22" i="1"/>
  <c r="O23" i="1"/>
  <c r="O24" i="1"/>
  <c r="O25" i="1"/>
  <c r="O26" i="1"/>
  <c r="O27" i="1"/>
  <c r="O28" i="1"/>
  <c r="O35" i="1"/>
  <c r="O36" i="1"/>
  <c r="O37" i="1"/>
  <c r="O38" i="1"/>
  <c r="O39" i="1"/>
  <c r="O40" i="1"/>
  <c r="O41" i="1"/>
  <c r="O46" i="1"/>
  <c r="O48" i="1"/>
  <c r="O49" i="1"/>
  <c r="O50" i="1"/>
  <c r="O51" i="1"/>
  <c r="O52" i="1"/>
  <c r="O53" i="1"/>
  <c r="O54" i="1"/>
  <c r="O55" i="1"/>
  <c r="O56" i="1"/>
  <c r="O57" i="1"/>
  <c r="O64" i="1"/>
  <c r="O65" i="1"/>
  <c r="O66" i="1"/>
  <c r="O78" i="1"/>
  <c r="O80" i="1"/>
  <c r="O81" i="1"/>
  <c r="O82" i="1"/>
  <c r="O83" i="1"/>
  <c r="O84" i="1"/>
  <c r="O85" i="1"/>
  <c r="O86" i="1"/>
  <c r="O91" i="1"/>
  <c r="O93" i="1"/>
  <c r="O96" i="1"/>
  <c r="O103" i="1"/>
  <c r="O106" i="1"/>
  <c r="K42" i="6" l="1"/>
  <c r="BG43" i="6"/>
  <c r="BR43" i="6"/>
  <c r="AW43" i="6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BS43" i="6" l="1"/>
  <c r="BH43" i="6"/>
  <c r="AX43" i="6"/>
  <c r="AB8" i="1"/>
  <c r="AA8" i="1"/>
  <c r="Z8" i="1"/>
  <c r="B120" i="4"/>
  <c r="AC145" i="1"/>
  <c r="BT43" i="6" l="1"/>
  <c r="BI43" i="6"/>
  <c r="BA43" i="6"/>
  <c r="BL43" i="6" s="1"/>
  <c r="AS44" i="6"/>
  <c r="BQ8" i="1"/>
  <c r="BD8" i="1"/>
  <c r="BP8" i="1"/>
  <c r="BR8" i="1"/>
  <c r="BS8" i="1"/>
  <c r="BT8" i="1"/>
  <c r="BU8" i="1"/>
  <c r="BV8" i="1"/>
  <c r="BW8" i="1"/>
  <c r="BO8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42" i="1"/>
  <c r="U41" i="1"/>
  <c r="U40" i="1"/>
  <c r="U39" i="1"/>
  <c r="U38" i="1"/>
  <c r="U37" i="1"/>
  <c r="U55" i="1"/>
  <c r="U54" i="1"/>
  <c r="U53" i="1"/>
  <c r="U52" i="1"/>
  <c r="U51" i="1"/>
  <c r="U50" i="1"/>
  <c r="U49" i="1"/>
  <c r="U48" i="1"/>
  <c r="U47" i="1"/>
  <c r="U60" i="1"/>
  <c r="U59" i="1"/>
  <c r="U58" i="1"/>
  <c r="U57" i="1"/>
  <c r="U69" i="1"/>
  <c r="U68" i="1"/>
  <c r="U67" i="1"/>
  <c r="U66" i="1"/>
  <c r="U65" i="1"/>
  <c r="U64" i="1"/>
  <c r="U71" i="1"/>
  <c r="U89" i="1"/>
  <c r="U88" i="1"/>
  <c r="U87" i="1"/>
  <c r="U86" i="1"/>
  <c r="U85" i="1"/>
  <c r="U84" i="1"/>
  <c r="U83" i="1"/>
  <c r="U82" i="1"/>
  <c r="U81" i="1"/>
  <c r="U80" i="1"/>
  <c r="U91" i="1"/>
  <c r="U92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96" i="1"/>
  <c r="U97" i="1"/>
  <c r="BO44" i="6" l="1"/>
  <c r="BD44" i="6"/>
  <c r="AT44" i="6"/>
  <c r="AU44" i="6" s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8" i="1"/>
  <c r="O139" i="1"/>
  <c r="O140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N7" i="1"/>
  <c r="W43" i="6" l="1"/>
  <c r="BE44" i="6"/>
  <c r="BP44" i="6"/>
  <c r="BF44" i="6"/>
  <c r="BQ44" i="6"/>
  <c r="AV44" i="6"/>
  <c r="A4" i="3"/>
  <c r="A5" i="3"/>
  <c r="K43" i="6" l="1"/>
  <c r="G43" i="6" s="1"/>
  <c r="GH167" i="8" s="1"/>
  <c r="BR44" i="6"/>
  <c r="BG44" i="6"/>
  <c r="AW44" i="6"/>
  <c r="E2" i="1"/>
  <c r="GB167" i="8" l="1"/>
  <c r="FV167" i="8"/>
  <c r="BS44" i="6"/>
  <c r="BH44" i="6"/>
  <c r="AX44" i="6"/>
  <c r="BD8" i="3"/>
  <c r="BA8" i="3"/>
  <c r="BA30" i="3"/>
  <c r="BD30" i="3"/>
  <c r="BD59" i="3"/>
  <c r="BA59" i="3"/>
  <c r="BA88" i="3"/>
  <c r="BD88" i="3"/>
  <c r="BD68" i="3"/>
  <c r="BA68" i="3"/>
  <c r="BB68" i="3"/>
  <c r="BC68" i="3"/>
  <c r="GA264" i="4"/>
  <c r="FZ264" i="4"/>
  <c r="GA263" i="4"/>
  <c r="FZ263" i="4"/>
  <c r="GA262" i="4"/>
  <c r="GA261" i="4"/>
  <c r="GA260" i="4"/>
  <c r="GA259" i="4"/>
  <c r="GA258" i="4"/>
  <c r="GA257" i="4"/>
  <c r="GA256" i="4"/>
  <c r="GA255" i="4"/>
  <c r="GA254" i="4"/>
  <c r="GA253" i="4"/>
  <c r="GA252" i="4"/>
  <c r="GA251" i="4"/>
  <c r="GA250" i="4"/>
  <c r="GA249" i="4"/>
  <c r="GA248" i="4"/>
  <c r="GA247" i="4"/>
  <c r="GA246" i="4"/>
  <c r="GA245" i="4"/>
  <c r="GA244" i="4"/>
  <c r="GA243" i="4"/>
  <c r="GA242" i="4"/>
  <c r="GA241" i="4"/>
  <c r="GA240" i="4"/>
  <c r="GA239" i="4"/>
  <c r="GA238" i="4"/>
  <c r="GA237" i="4"/>
  <c r="GA214" i="4"/>
  <c r="GA213" i="4"/>
  <c r="GA212" i="4"/>
  <c r="GB211" i="4"/>
  <c r="GA211" i="4"/>
  <c r="GA210" i="4"/>
  <c r="GA209" i="4"/>
  <c r="GA208" i="4"/>
  <c r="GA207" i="4"/>
  <c r="GA206" i="4"/>
  <c r="GA205" i="4"/>
  <c r="GA204" i="4"/>
  <c r="GA197" i="4"/>
  <c r="GA195" i="4"/>
  <c r="GA194" i="4"/>
  <c r="GA193" i="4"/>
  <c r="GA192" i="4"/>
  <c r="GB191" i="4"/>
  <c r="GA191" i="4"/>
  <c r="GA190" i="4"/>
  <c r="GA189" i="4"/>
  <c r="GA188" i="4"/>
  <c r="GA184" i="4"/>
  <c r="GA183" i="4"/>
  <c r="GB182" i="4"/>
  <c r="GA182" i="4"/>
  <c r="GA181" i="4"/>
  <c r="GA180" i="4"/>
  <c r="GA179" i="4"/>
  <c r="GA178" i="4"/>
  <c r="GA177" i="4"/>
  <c r="GA176" i="4"/>
  <c r="GA175" i="4"/>
  <c r="GA174" i="4"/>
  <c r="GA173" i="4"/>
  <c r="GA172" i="4"/>
  <c r="GA171" i="4"/>
  <c r="GA166" i="4"/>
  <c r="GA165" i="4"/>
  <c r="GA164" i="4"/>
  <c r="GA163" i="4"/>
  <c r="GA162" i="4"/>
  <c r="GA161" i="4"/>
  <c r="GA159" i="4"/>
  <c r="GA158" i="4"/>
  <c r="GA155" i="4"/>
  <c r="GA154" i="4"/>
  <c r="GA153" i="4"/>
  <c r="GA152" i="4"/>
  <c r="GA151" i="4"/>
  <c r="GA150" i="4"/>
  <c r="GA149" i="4"/>
  <c r="GA148" i="4"/>
  <c r="GA147" i="4"/>
  <c r="GA146" i="4"/>
  <c r="GA145" i="4"/>
  <c r="GA144" i="4"/>
  <c r="GA143" i="4"/>
  <c r="GA142" i="4"/>
  <c r="GA141" i="4"/>
  <c r="GA140" i="4"/>
  <c r="GA139" i="4"/>
  <c r="GB138" i="4"/>
  <c r="GA138" i="4"/>
  <c r="GB137" i="4"/>
  <c r="GA137" i="4"/>
  <c r="GB136" i="4"/>
  <c r="GA136" i="4"/>
  <c r="GA135" i="4"/>
  <c r="GA134" i="4"/>
  <c r="GA133" i="4"/>
  <c r="GB132" i="4"/>
  <c r="GA132" i="4"/>
  <c r="FZ132" i="4"/>
  <c r="FV182" i="4"/>
  <c r="FV191" i="4"/>
  <c r="FV211" i="4"/>
  <c r="GB130" i="4"/>
  <c r="GA130" i="4"/>
  <c r="FZ130" i="4"/>
  <c r="FY130" i="4"/>
  <c r="GB129" i="4"/>
  <c r="GA129" i="4"/>
  <c r="FZ129" i="4"/>
  <c r="FY129" i="4"/>
  <c r="GB119" i="4"/>
  <c r="GB118" i="4"/>
  <c r="GB117" i="4"/>
  <c r="GB116" i="4"/>
  <c r="GB115" i="4"/>
  <c r="GB114" i="4"/>
  <c r="GB112" i="4"/>
  <c r="GB109" i="4"/>
  <c r="GB103" i="4"/>
  <c r="GB96" i="4"/>
  <c r="GB50" i="4"/>
  <c r="FZ50" i="4"/>
  <c r="GB5" i="4"/>
  <c r="GA5" i="4"/>
  <c r="FZ5" i="4"/>
  <c r="GB4" i="4"/>
  <c r="GA4" i="4"/>
  <c r="FZ4" i="4"/>
  <c r="BH106" i="3"/>
  <c r="BG106" i="3"/>
  <c r="BF106" i="3"/>
  <c r="BE106" i="3"/>
  <c r="BD106" i="3"/>
  <c r="BC106" i="3"/>
  <c r="BB106" i="3"/>
  <c r="BA106" i="3"/>
  <c r="AZ106" i="3"/>
  <c r="AY106" i="3"/>
  <c r="BH103" i="3"/>
  <c r="BG103" i="3"/>
  <c r="BF103" i="3"/>
  <c r="BE103" i="3"/>
  <c r="BD103" i="3"/>
  <c r="BC103" i="3"/>
  <c r="BB103" i="3"/>
  <c r="BA103" i="3"/>
  <c r="AZ103" i="3"/>
  <c r="AY103" i="3"/>
  <c r="BH99" i="3"/>
  <c r="BG99" i="3"/>
  <c r="BF99" i="3"/>
  <c r="BE99" i="3"/>
  <c r="BD99" i="3"/>
  <c r="BC99" i="3"/>
  <c r="BB99" i="3"/>
  <c r="BA99" i="3"/>
  <c r="AZ99" i="3"/>
  <c r="AY99" i="3"/>
  <c r="BH91" i="3"/>
  <c r="BG91" i="3"/>
  <c r="BF91" i="3"/>
  <c r="BE91" i="3"/>
  <c r="BD91" i="3"/>
  <c r="BC91" i="3"/>
  <c r="BB91" i="3"/>
  <c r="BA91" i="3"/>
  <c r="AZ91" i="3"/>
  <c r="AY91" i="3"/>
  <c r="BH89" i="3"/>
  <c r="BG89" i="3"/>
  <c r="BF89" i="3"/>
  <c r="BE89" i="3"/>
  <c r="BD89" i="3"/>
  <c r="BC89" i="3"/>
  <c r="BB89" i="3"/>
  <c r="BA89" i="3"/>
  <c r="AZ89" i="3"/>
  <c r="AY89" i="3"/>
  <c r="AZ88" i="3"/>
  <c r="AW88" i="3"/>
  <c r="BH87" i="3"/>
  <c r="BG87" i="3"/>
  <c r="BF87" i="3"/>
  <c r="BE87" i="3"/>
  <c r="BD87" i="3"/>
  <c r="BC87" i="3"/>
  <c r="BB87" i="3"/>
  <c r="BA87" i="3"/>
  <c r="AZ87" i="3"/>
  <c r="AY87" i="3"/>
  <c r="AX87" i="3"/>
  <c r="BH69" i="3"/>
  <c r="BG69" i="3"/>
  <c r="BF69" i="3"/>
  <c r="BE69" i="3"/>
  <c r="BD69" i="3"/>
  <c r="BC69" i="3"/>
  <c r="BB69" i="3"/>
  <c r="BA69" i="3"/>
  <c r="AZ69" i="3"/>
  <c r="AY69" i="3"/>
  <c r="AX69" i="3"/>
  <c r="AZ68" i="3"/>
  <c r="BH67" i="3"/>
  <c r="BG67" i="3"/>
  <c r="BF67" i="3"/>
  <c r="BE67" i="3"/>
  <c r="BD67" i="3"/>
  <c r="BC67" i="3"/>
  <c r="BB67" i="3"/>
  <c r="BA67" i="3"/>
  <c r="AZ67" i="3"/>
  <c r="AY67" i="3"/>
  <c r="AX67" i="3"/>
  <c r="BH60" i="3"/>
  <c r="BG60" i="3"/>
  <c r="BF60" i="3"/>
  <c r="BE60" i="3"/>
  <c r="BD60" i="3"/>
  <c r="BC60" i="3"/>
  <c r="BB60" i="3"/>
  <c r="BA60" i="3"/>
  <c r="AZ60" i="3"/>
  <c r="AY60" i="3"/>
  <c r="AX60" i="3"/>
  <c r="AZ59" i="3"/>
  <c r="AW59" i="3"/>
  <c r="BH58" i="3"/>
  <c r="BG58" i="3"/>
  <c r="BF58" i="3"/>
  <c r="BE58" i="3"/>
  <c r="BD58" i="3"/>
  <c r="BC58" i="3"/>
  <c r="BB58" i="3"/>
  <c r="BA58" i="3"/>
  <c r="AZ58" i="3"/>
  <c r="AY58" i="3"/>
  <c r="AX58" i="3"/>
  <c r="BH42" i="3"/>
  <c r="BG42" i="3"/>
  <c r="BF42" i="3"/>
  <c r="BE42" i="3"/>
  <c r="BD42" i="3"/>
  <c r="BC42" i="3"/>
  <c r="BB42" i="3"/>
  <c r="BA42" i="3"/>
  <c r="AZ42" i="3"/>
  <c r="AY42" i="3"/>
  <c r="BH31" i="3"/>
  <c r="BG31" i="3"/>
  <c r="BF31" i="3"/>
  <c r="BE31" i="3"/>
  <c r="BD31" i="3"/>
  <c r="BC31" i="3"/>
  <c r="BB31" i="3"/>
  <c r="BA31" i="3"/>
  <c r="AZ31" i="3"/>
  <c r="AY31" i="3"/>
  <c r="BC30" i="3"/>
  <c r="BB30" i="3"/>
  <c r="AZ30" i="3"/>
  <c r="AX29" i="3"/>
  <c r="BH12" i="3"/>
  <c r="BG12" i="3"/>
  <c r="BF12" i="3"/>
  <c r="BE12" i="3"/>
  <c r="BD12" i="3"/>
  <c r="BC12" i="3"/>
  <c r="BB12" i="3"/>
  <c r="BA12" i="3"/>
  <c r="AZ12" i="3"/>
  <c r="AY12" i="3"/>
  <c r="BH9" i="3"/>
  <c r="BG9" i="3"/>
  <c r="BF9" i="3"/>
  <c r="BE9" i="3"/>
  <c r="BD9" i="3"/>
  <c r="BC9" i="3"/>
  <c r="BB9" i="3"/>
  <c r="BA9" i="3"/>
  <c r="AZ9" i="3"/>
  <c r="AY9" i="3"/>
  <c r="BE8" i="3"/>
  <c r="BC8" i="3"/>
  <c r="BB8" i="3"/>
  <c r="AZ8" i="3"/>
  <c r="U95" i="1"/>
  <c r="U94" i="1"/>
  <c r="U93" i="1"/>
  <c r="BI44" i="6" l="1"/>
  <c r="BT44" i="6"/>
  <c r="AS45" i="6"/>
  <c r="BA44" i="6"/>
  <c r="BL44" i="6" s="1"/>
  <c r="GB113" i="4"/>
  <c r="FV96" i="4"/>
  <c r="FV103" i="4"/>
  <c r="BO45" i="6" l="1"/>
  <c r="BD45" i="6"/>
  <c r="AT45" i="6"/>
  <c r="AU45" i="6" s="1"/>
  <c r="AV45" i="6" s="1"/>
  <c r="FV137" i="4"/>
  <c r="FV136" i="4"/>
  <c r="FV138" i="4"/>
  <c r="AK106" i="3"/>
  <c r="AJ106" i="3"/>
  <c r="AI106" i="3"/>
  <c r="AH106" i="3"/>
  <c r="AG106" i="3"/>
  <c r="AF106" i="3"/>
  <c r="AE106" i="3"/>
  <c r="AD106" i="3"/>
  <c r="AC106" i="3"/>
  <c r="AB106" i="3"/>
  <c r="AK103" i="3"/>
  <c r="AJ103" i="3"/>
  <c r="AI103" i="3"/>
  <c r="AH103" i="3"/>
  <c r="AG103" i="3"/>
  <c r="AF103" i="3"/>
  <c r="AE103" i="3"/>
  <c r="AD103" i="3"/>
  <c r="AC103" i="3"/>
  <c r="AB103" i="3"/>
  <c r="AK99" i="3"/>
  <c r="AJ99" i="3"/>
  <c r="AI99" i="3"/>
  <c r="AH99" i="3"/>
  <c r="AG99" i="3"/>
  <c r="AF99" i="3"/>
  <c r="AE99" i="3"/>
  <c r="AD99" i="3"/>
  <c r="AC99" i="3"/>
  <c r="AB99" i="3"/>
  <c r="AK91" i="3"/>
  <c r="AJ91" i="3"/>
  <c r="AI91" i="3"/>
  <c r="AH91" i="3"/>
  <c r="AG91" i="3"/>
  <c r="AF91" i="3"/>
  <c r="AE91" i="3"/>
  <c r="AD91" i="3"/>
  <c r="AC91" i="3"/>
  <c r="AB91" i="3"/>
  <c r="FS129" i="4"/>
  <c r="FV129" i="4"/>
  <c r="FU129" i="4"/>
  <c r="FT129" i="4"/>
  <c r="U9" i="1"/>
  <c r="T9" i="1" s="1"/>
  <c r="U8" i="1"/>
  <c r="T8" i="1" s="1"/>
  <c r="FU133" i="4"/>
  <c r="FU134" i="4"/>
  <c r="FU135" i="4"/>
  <c r="FU136" i="4"/>
  <c r="FU137" i="4"/>
  <c r="FU138" i="4"/>
  <c r="FU139" i="4"/>
  <c r="FU140" i="4"/>
  <c r="FU141" i="4"/>
  <c r="FU142" i="4"/>
  <c r="FU143" i="4"/>
  <c r="FU144" i="4"/>
  <c r="FU145" i="4"/>
  <c r="FU146" i="4"/>
  <c r="FU147" i="4"/>
  <c r="FU148" i="4"/>
  <c r="FU149" i="4"/>
  <c r="FU150" i="4"/>
  <c r="FU151" i="4"/>
  <c r="FU152" i="4"/>
  <c r="FU153" i="4"/>
  <c r="FU154" i="4"/>
  <c r="FU155" i="4"/>
  <c r="FU158" i="4"/>
  <c r="FU159" i="4"/>
  <c r="FU161" i="4"/>
  <c r="FU162" i="4"/>
  <c r="FU163" i="4"/>
  <c r="FU164" i="4"/>
  <c r="FU165" i="4"/>
  <c r="FU166" i="4"/>
  <c r="FU171" i="4"/>
  <c r="FU172" i="4"/>
  <c r="FU173" i="4"/>
  <c r="FU174" i="4"/>
  <c r="FU175" i="4"/>
  <c r="FU176" i="4"/>
  <c r="FU177" i="4"/>
  <c r="FU178" i="4"/>
  <c r="FU179" i="4"/>
  <c r="FU180" i="4"/>
  <c r="FU181" i="4"/>
  <c r="FU182" i="4"/>
  <c r="FU183" i="4"/>
  <c r="FU184" i="4"/>
  <c r="FU188" i="4"/>
  <c r="FU189" i="4"/>
  <c r="FU190" i="4"/>
  <c r="FU191" i="4"/>
  <c r="FU192" i="4"/>
  <c r="FU193" i="4"/>
  <c r="FU194" i="4"/>
  <c r="FU195" i="4"/>
  <c r="FU197" i="4"/>
  <c r="FU204" i="4"/>
  <c r="FU205" i="4"/>
  <c r="FU206" i="4"/>
  <c r="FU207" i="4"/>
  <c r="FU208" i="4"/>
  <c r="FU209" i="4"/>
  <c r="FU210" i="4"/>
  <c r="FU211" i="4"/>
  <c r="FU212" i="4"/>
  <c r="FU213" i="4"/>
  <c r="FU214" i="4"/>
  <c r="FU237" i="4"/>
  <c r="FU238" i="4"/>
  <c r="FU239" i="4"/>
  <c r="FU240" i="4"/>
  <c r="FU241" i="4"/>
  <c r="FU242" i="4"/>
  <c r="FU243" i="4"/>
  <c r="FU244" i="4"/>
  <c r="FU245" i="4"/>
  <c r="FU246" i="4"/>
  <c r="FU247" i="4"/>
  <c r="FU248" i="4"/>
  <c r="FU249" i="4"/>
  <c r="FU250" i="4"/>
  <c r="FU251" i="4"/>
  <c r="FU252" i="4"/>
  <c r="FU253" i="4"/>
  <c r="FU254" i="4"/>
  <c r="FU255" i="4"/>
  <c r="FU256" i="4"/>
  <c r="FU257" i="4"/>
  <c r="FU258" i="4"/>
  <c r="FU259" i="4"/>
  <c r="FU260" i="4"/>
  <c r="FU261" i="4"/>
  <c r="FU262" i="4"/>
  <c r="FU263" i="4"/>
  <c r="FU264" i="4"/>
  <c r="FT264" i="4"/>
  <c r="FT263" i="4"/>
  <c r="FT132" i="4"/>
  <c r="G263" i="4"/>
  <c r="W44" i="6" l="1"/>
  <c r="BP45" i="6"/>
  <c r="BE45" i="6"/>
  <c r="BG45" i="6"/>
  <c r="BR45" i="6"/>
  <c r="AW45" i="6"/>
  <c r="BF45" i="6"/>
  <c r="BQ45" i="6"/>
  <c r="FV109" i="4"/>
  <c r="B109" i="4"/>
  <c r="K44" i="6" l="1"/>
  <c r="G44" i="6" s="1"/>
  <c r="BS45" i="6"/>
  <c r="BH45" i="6"/>
  <c r="AX45" i="6"/>
  <c r="E48" i="1"/>
  <c r="E49" i="1"/>
  <c r="E50" i="1"/>
  <c r="E51" i="1"/>
  <c r="E52" i="1"/>
  <c r="E53" i="1"/>
  <c r="E54" i="1"/>
  <c r="E55" i="1"/>
  <c r="E56" i="1"/>
  <c r="E57" i="1"/>
  <c r="GB168" i="8" l="1"/>
  <c r="GH168" i="8"/>
  <c r="FV168" i="8"/>
  <c r="BI45" i="6"/>
  <c r="BT45" i="6"/>
  <c r="AS46" i="6"/>
  <c r="BA45" i="6"/>
  <c r="BL45" i="6" s="1"/>
  <c r="B171" i="4"/>
  <c r="FV130" i="4"/>
  <c r="AB9" i="3"/>
  <c r="AB12" i="3"/>
  <c r="AB31" i="3"/>
  <c r="AB88" i="3"/>
  <c r="AB30" i="3"/>
  <c r="AB68" i="3"/>
  <c r="AB59" i="3"/>
  <c r="B134" i="4"/>
  <c r="B135" i="4"/>
  <c r="B156" i="4"/>
  <c r="B157" i="4"/>
  <c r="B158" i="4"/>
  <c r="B159" i="4"/>
  <c r="B160" i="4"/>
  <c r="B161" i="4"/>
  <c r="B162" i="4"/>
  <c r="B163" i="4"/>
  <c r="B164" i="4"/>
  <c r="B165" i="4"/>
  <c r="B167" i="4"/>
  <c r="B168" i="4"/>
  <c r="B169" i="4"/>
  <c r="B170" i="4"/>
  <c r="B172" i="4"/>
  <c r="B173" i="4"/>
  <c r="B174" i="4"/>
  <c r="B175" i="4"/>
  <c r="B176" i="4"/>
  <c r="B177" i="4"/>
  <c r="B178" i="4"/>
  <c r="B179" i="4"/>
  <c r="B180" i="4"/>
  <c r="B181" i="4"/>
  <c r="B182" i="4"/>
  <c r="B185" i="4"/>
  <c r="B186" i="4"/>
  <c r="B187" i="4"/>
  <c r="B188" i="4"/>
  <c r="B189" i="4"/>
  <c r="B190" i="4"/>
  <c r="B191" i="4"/>
  <c r="B194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FU132" i="4"/>
  <c r="FU130" i="4"/>
  <c r="FT130" i="4"/>
  <c r="FS130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4" i="4"/>
  <c r="CE165" i="1"/>
  <c r="CE166" i="1"/>
  <c r="CE167" i="1"/>
  <c r="FV114" i="4"/>
  <c r="FV112" i="4"/>
  <c r="FU50" i="4"/>
  <c r="FT50" i="4"/>
  <c r="FU5" i="4"/>
  <c r="FT5" i="4"/>
  <c r="FV4" i="4"/>
  <c r="FU4" i="4"/>
  <c r="FT4" i="4"/>
  <c r="W45" i="6" l="1"/>
  <c r="BO46" i="6"/>
  <c r="BD46" i="6"/>
  <c r="AT46" i="6"/>
  <c r="N140" i="1"/>
  <c r="M140" i="1" s="1"/>
  <c r="N139" i="1"/>
  <c r="M139" i="1" s="1"/>
  <c r="N138" i="1"/>
  <c r="M138" i="1" s="1"/>
  <c r="N137" i="1"/>
  <c r="N136" i="1"/>
  <c r="N135" i="1"/>
  <c r="M135" i="1" s="1"/>
  <c r="N134" i="1"/>
  <c r="M134" i="1" s="1"/>
  <c r="N133" i="1"/>
  <c r="M133" i="1" s="1"/>
  <c r="N132" i="1"/>
  <c r="M132" i="1" s="1"/>
  <c r="N131" i="1"/>
  <c r="M131" i="1" s="1"/>
  <c r="N130" i="1"/>
  <c r="M130" i="1" s="1"/>
  <c r="N129" i="1"/>
  <c r="M129" i="1" s="1"/>
  <c r="N128" i="1"/>
  <c r="M128" i="1" s="1"/>
  <c r="N127" i="1"/>
  <c r="M127" i="1" s="1"/>
  <c r="N126" i="1"/>
  <c r="M126" i="1" s="1"/>
  <c r="N125" i="1"/>
  <c r="M125" i="1" s="1"/>
  <c r="N124" i="1"/>
  <c r="M124" i="1" s="1"/>
  <c r="N123" i="1"/>
  <c r="M123" i="1" s="1"/>
  <c r="N122" i="1"/>
  <c r="M122" i="1" s="1"/>
  <c r="N121" i="1"/>
  <c r="M121" i="1" s="1"/>
  <c r="N120" i="1"/>
  <c r="M120" i="1" s="1"/>
  <c r="N119" i="1"/>
  <c r="M119" i="1" s="1"/>
  <c r="N118" i="1"/>
  <c r="M118" i="1" s="1"/>
  <c r="N117" i="1"/>
  <c r="M117" i="1" s="1"/>
  <c r="N116" i="1"/>
  <c r="M116" i="1" s="1"/>
  <c r="N115" i="1"/>
  <c r="M115" i="1" s="1"/>
  <c r="N114" i="1"/>
  <c r="M114" i="1" s="1"/>
  <c r="N113" i="1"/>
  <c r="M113" i="1" s="1"/>
  <c r="N112" i="1"/>
  <c r="M112" i="1" s="1"/>
  <c r="N110" i="1"/>
  <c r="N109" i="1"/>
  <c r="N108" i="1"/>
  <c r="N107" i="1"/>
  <c r="N106" i="1"/>
  <c r="M106" i="1" s="1"/>
  <c r="N105" i="1"/>
  <c r="N104" i="1"/>
  <c r="N103" i="1"/>
  <c r="M103" i="1" s="1"/>
  <c r="N102" i="1"/>
  <c r="N101" i="1"/>
  <c r="N100" i="1"/>
  <c r="N99" i="1"/>
  <c r="N98" i="1"/>
  <c r="N97" i="1"/>
  <c r="N92" i="1"/>
  <c r="N91" i="1"/>
  <c r="M91" i="1" s="1"/>
  <c r="N90" i="1"/>
  <c r="N89" i="1"/>
  <c r="N88" i="1"/>
  <c r="N87" i="1"/>
  <c r="N86" i="1"/>
  <c r="M86" i="1" s="1"/>
  <c r="N85" i="1"/>
  <c r="M85" i="1" s="1"/>
  <c r="N84" i="1"/>
  <c r="M84" i="1" s="1"/>
  <c r="N83" i="1"/>
  <c r="M83" i="1" s="1"/>
  <c r="N82" i="1"/>
  <c r="M82" i="1" s="1"/>
  <c r="N81" i="1"/>
  <c r="M81" i="1" s="1"/>
  <c r="N80" i="1"/>
  <c r="M80" i="1" s="1"/>
  <c r="N79" i="1"/>
  <c r="N78" i="1"/>
  <c r="M78" i="1" s="1"/>
  <c r="N76" i="1"/>
  <c r="N75" i="1"/>
  <c r="N74" i="1"/>
  <c r="N73" i="1"/>
  <c r="N72" i="1"/>
  <c r="N70" i="1"/>
  <c r="N69" i="1"/>
  <c r="N68" i="1"/>
  <c r="N67" i="1"/>
  <c r="N66" i="1"/>
  <c r="M66" i="1" s="1"/>
  <c r="N65" i="1"/>
  <c r="M65" i="1" s="1"/>
  <c r="N64" i="1"/>
  <c r="M64" i="1" s="1"/>
  <c r="N60" i="1"/>
  <c r="N59" i="1"/>
  <c r="N58" i="1"/>
  <c r="N57" i="1"/>
  <c r="M57" i="1" s="1"/>
  <c r="N56" i="1"/>
  <c r="M56" i="1" s="1"/>
  <c r="N55" i="1"/>
  <c r="M55" i="1" s="1"/>
  <c r="N54" i="1"/>
  <c r="M54" i="1" s="1"/>
  <c r="N53" i="1"/>
  <c r="M53" i="1" s="1"/>
  <c r="N52" i="1"/>
  <c r="M52" i="1" s="1"/>
  <c r="N51" i="1"/>
  <c r="M51" i="1" s="1"/>
  <c r="N50" i="1"/>
  <c r="M50" i="1" s="1"/>
  <c r="N49" i="1"/>
  <c r="M49" i="1" s="1"/>
  <c r="N48" i="1"/>
  <c r="M48" i="1" s="1"/>
  <c r="N46" i="1"/>
  <c r="M46" i="1" s="1"/>
  <c r="N45" i="1"/>
  <c r="N44" i="1"/>
  <c r="N42" i="1"/>
  <c r="N41" i="1"/>
  <c r="M41" i="1" s="1"/>
  <c r="N40" i="1"/>
  <c r="M40" i="1" s="1"/>
  <c r="N39" i="1"/>
  <c r="M39" i="1" s="1"/>
  <c r="N38" i="1"/>
  <c r="M38" i="1" s="1"/>
  <c r="N37" i="1"/>
  <c r="M37" i="1" s="1"/>
  <c r="N36" i="1"/>
  <c r="M36" i="1" s="1"/>
  <c r="N35" i="1"/>
  <c r="M35" i="1" s="1"/>
  <c r="N32" i="1"/>
  <c r="N31" i="1"/>
  <c r="N30" i="1"/>
  <c r="N29" i="1"/>
  <c r="N28" i="1"/>
  <c r="M28" i="1" s="1"/>
  <c r="N27" i="1"/>
  <c r="M27" i="1" s="1"/>
  <c r="N26" i="1"/>
  <c r="M26" i="1" s="1"/>
  <c r="N25" i="1"/>
  <c r="M25" i="1" s="1"/>
  <c r="N24" i="1"/>
  <c r="M24" i="1" s="1"/>
  <c r="N23" i="1"/>
  <c r="M23" i="1" s="1"/>
  <c r="N22" i="1"/>
  <c r="M22" i="1" s="1"/>
  <c r="N21" i="1"/>
  <c r="M21" i="1" s="1"/>
  <c r="N20" i="1"/>
  <c r="M20" i="1" s="1"/>
  <c r="N12" i="1"/>
  <c r="N9" i="1"/>
  <c r="N8" i="1"/>
  <c r="N6" i="1"/>
  <c r="U7" i="1"/>
  <c r="U6" i="1"/>
  <c r="BP46" i="6" l="1"/>
  <c r="BE46" i="6"/>
  <c r="AU46" i="6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7" i="1"/>
  <c r="S7" i="1" s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4" i="1"/>
  <c r="T65" i="1"/>
  <c r="T66" i="1"/>
  <c r="T67" i="1"/>
  <c r="T68" i="1"/>
  <c r="T69" i="1"/>
  <c r="T70" i="1"/>
  <c r="T71" i="1"/>
  <c r="T6" i="1"/>
  <c r="S6" i="1" s="1"/>
  <c r="K45" i="6" l="1"/>
  <c r="G45" i="6" s="1"/>
  <c r="GH169" i="8" s="1"/>
  <c r="BQ46" i="6"/>
  <c r="BF46" i="6"/>
  <c r="AV46" i="6"/>
  <c r="AK12" i="3"/>
  <c r="AJ12" i="3"/>
  <c r="AI12" i="3"/>
  <c r="AH12" i="3"/>
  <c r="AG12" i="3"/>
  <c r="AF12" i="3"/>
  <c r="AE12" i="3"/>
  <c r="AC12" i="3"/>
  <c r="AK9" i="3"/>
  <c r="AJ9" i="3"/>
  <c r="AI9" i="3"/>
  <c r="AH9" i="3"/>
  <c r="AG9" i="3"/>
  <c r="AF9" i="3"/>
  <c r="AE9" i="3"/>
  <c r="AD9" i="3"/>
  <c r="AC9" i="3"/>
  <c r="AD12" i="3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69" i="1"/>
  <c r="AC89" i="1"/>
  <c r="AK89" i="3"/>
  <c r="AJ89" i="3"/>
  <c r="AI89" i="3"/>
  <c r="AH89" i="3"/>
  <c r="AG89" i="3"/>
  <c r="AF89" i="3"/>
  <c r="AE89" i="3"/>
  <c r="AD89" i="3"/>
  <c r="AC89" i="3"/>
  <c r="AB89" i="3"/>
  <c r="AK87" i="3"/>
  <c r="AJ87" i="3"/>
  <c r="AI87" i="3"/>
  <c r="AH87" i="3"/>
  <c r="AG87" i="3"/>
  <c r="AF87" i="3"/>
  <c r="AE87" i="3"/>
  <c r="AD87" i="3"/>
  <c r="AC87" i="3"/>
  <c r="AB87" i="3"/>
  <c r="AK69" i="3"/>
  <c r="AJ69" i="3"/>
  <c r="AI69" i="3"/>
  <c r="AH69" i="3"/>
  <c r="AG69" i="3"/>
  <c r="AF69" i="3"/>
  <c r="AE69" i="3"/>
  <c r="AD69" i="3"/>
  <c r="AC69" i="3"/>
  <c r="AB69" i="3"/>
  <c r="AK31" i="3"/>
  <c r="AJ31" i="3"/>
  <c r="AI31" i="3"/>
  <c r="AH31" i="3"/>
  <c r="AG31" i="3"/>
  <c r="AF31" i="3"/>
  <c r="AE31" i="3"/>
  <c r="AD31" i="3"/>
  <c r="AC31" i="3"/>
  <c r="AK58" i="3"/>
  <c r="AJ58" i="3"/>
  <c r="AI58" i="3"/>
  <c r="AH58" i="3"/>
  <c r="AG58" i="3"/>
  <c r="AF58" i="3"/>
  <c r="AE58" i="3"/>
  <c r="AD58" i="3"/>
  <c r="AC58" i="3"/>
  <c r="AB58" i="3"/>
  <c r="AK67" i="3"/>
  <c r="AJ67" i="3"/>
  <c r="AI67" i="3"/>
  <c r="AH67" i="3"/>
  <c r="AG67" i="3"/>
  <c r="AF67" i="3"/>
  <c r="AE67" i="3"/>
  <c r="AD67" i="3"/>
  <c r="AC67" i="3"/>
  <c r="AB67" i="3"/>
  <c r="AK60" i="3"/>
  <c r="AJ60" i="3"/>
  <c r="AI60" i="3"/>
  <c r="AH60" i="3"/>
  <c r="AG60" i="3"/>
  <c r="AF60" i="3"/>
  <c r="AE60" i="3"/>
  <c r="AD60" i="3"/>
  <c r="AC60" i="3"/>
  <c r="AB60" i="3"/>
  <c r="AI42" i="3"/>
  <c r="AJ42" i="3"/>
  <c r="AK42" i="3"/>
  <c r="E66" i="1"/>
  <c r="E65" i="1"/>
  <c r="E64" i="1"/>
  <c r="E63" i="1"/>
  <c r="E62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AA69" i="3"/>
  <c r="E71" i="1"/>
  <c r="E70" i="1"/>
  <c r="E61" i="1"/>
  <c r="E44" i="1"/>
  <c r="E43" i="1"/>
  <c r="E41" i="1"/>
  <c r="E40" i="1"/>
  <c r="E39" i="1"/>
  <c r="E38" i="1"/>
  <c r="E37" i="1"/>
  <c r="E36" i="1"/>
  <c r="E35" i="1"/>
  <c r="E34" i="1"/>
  <c r="E33" i="1"/>
  <c r="E32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47" i="1"/>
  <c r="E46" i="1"/>
  <c r="E45" i="1"/>
  <c r="AA87" i="3"/>
  <c r="AA67" i="3"/>
  <c r="AA60" i="3"/>
  <c r="AA58" i="3"/>
  <c r="AH42" i="3"/>
  <c r="AG42" i="3"/>
  <c r="AF42" i="3"/>
  <c r="AE42" i="3"/>
  <c r="AD42" i="3"/>
  <c r="AC42" i="3"/>
  <c r="AB42" i="3"/>
  <c r="AF88" i="3"/>
  <c r="AE88" i="3"/>
  <c r="AC88" i="3"/>
  <c r="AF68" i="3"/>
  <c r="AE68" i="3"/>
  <c r="AC68" i="3"/>
  <c r="AF59" i="3"/>
  <c r="AE59" i="3"/>
  <c r="AC59" i="3"/>
  <c r="AF30" i="3"/>
  <c r="AE30" i="3"/>
  <c r="AC30" i="3"/>
  <c r="AH8" i="3"/>
  <c r="AF8" i="3"/>
  <c r="AE8" i="3"/>
  <c r="AC8" i="3"/>
  <c r="E14" i="1"/>
  <c r="E13" i="1"/>
  <c r="AA29" i="3"/>
  <c r="GB169" i="8" l="1"/>
  <c r="FV169" i="8"/>
  <c r="BG46" i="6"/>
  <c r="BR46" i="6"/>
  <c r="AW46" i="6"/>
  <c r="AB89" i="1"/>
  <c r="Z89" i="1"/>
  <c r="AA89" i="1"/>
  <c r="AB15" i="1"/>
  <c r="Z15" i="1"/>
  <c r="AA15" i="1"/>
  <c r="AB23" i="1"/>
  <c r="Z23" i="1"/>
  <c r="AA23" i="1"/>
  <c r="AB69" i="1"/>
  <c r="Z69" i="1"/>
  <c r="AA69" i="1"/>
  <c r="AB22" i="1"/>
  <c r="Z22" i="1"/>
  <c r="AA22" i="1"/>
  <c r="AB14" i="1"/>
  <c r="AA14" i="1"/>
  <c r="Z14" i="1"/>
  <c r="Z29" i="1"/>
  <c r="AA29" i="1"/>
  <c r="AB29" i="1"/>
  <c r="Z21" i="1"/>
  <c r="AA21" i="1"/>
  <c r="AB21" i="1"/>
  <c r="Z13" i="1"/>
  <c r="AA13" i="1"/>
  <c r="AB13" i="1"/>
  <c r="Z24" i="1"/>
  <c r="AB24" i="1"/>
  <c r="AA24" i="1"/>
  <c r="Z28" i="1"/>
  <c r="AB28" i="1"/>
  <c r="AA28" i="1"/>
  <c r="Z20" i="1"/>
  <c r="AA20" i="1"/>
  <c r="AB20" i="1"/>
  <c r="Z12" i="1"/>
  <c r="AA12" i="1"/>
  <c r="AB12" i="1"/>
  <c r="AA27" i="1"/>
  <c r="AB27" i="1"/>
  <c r="Z27" i="1"/>
  <c r="AB19" i="1"/>
  <c r="Z19" i="1"/>
  <c r="AA19" i="1"/>
  <c r="AA26" i="1"/>
  <c r="Z26" i="1"/>
  <c r="AB26" i="1"/>
  <c r="AA18" i="1"/>
  <c r="Z18" i="1"/>
  <c r="AB18" i="1"/>
  <c r="Z16" i="1"/>
  <c r="AB16" i="1"/>
  <c r="AA16" i="1"/>
  <c r="AA25" i="1"/>
  <c r="Z25" i="1"/>
  <c r="AB25" i="1"/>
  <c r="AA17" i="1"/>
  <c r="Z17" i="1"/>
  <c r="AB17" i="1"/>
  <c r="AE13" i="1"/>
  <c r="AE20" i="1"/>
  <c r="AQ27" i="1"/>
  <c r="AE19" i="1"/>
  <c r="AN28" i="1"/>
  <c r="AN26" i="1"/>
  <c r="AN18" i="1"/>
  <c r="AE21" i="1"/>
  <c r="AM25" i="1"/>
  <c r="AM17" i="1"/>
  <c r="AN24" i="1"/>
  <c r="AE16" i="1"/>
  <c r="AE23" i="1"/>
  <c r="AN15" i="1"/>
  <c r="AQ29" i="1"/>
  <c r="AN22" i="1"/>
  <c r="AE14" i="1"/>
  <c r="AE26" i="1"/>
  <c r="AE18" i="1"/>
  <c r="AQ23" i="1"/>
  <c r="AM15" i="1"/>
  <c r="AE15" i="1"/>
  <c r="AR23" i="1"/>
  <c r="AF23" i="1" s="1"/>
  <c r="AN23" i="1"/>
  <c r="AM23" i="1"/>
  <c r="AR15" i="1"/>
  <c r="AF15" i="1" s="1"/>
  <c r="AQ15" i="1"/>
  <c r="AR13" i="1"/>
  <c r="AJ13" i="1" s="1"/>
  <c r="AM21" i="1"/>
  <c r="AQ18" i="1"/>
  <c r="AE29" i="1"/>
  <c r="AQ26" i="1"/>
  <c r="AN13" i="1"/>
  <c r="AE25" i="1"/>
  <c r="AE17" i="1"/>
  <c r="AR14" i="1"/>
  <c r="AJ14" i="1" s="1"/>
  <c r="AQ14" i="1"/>
  <c r="AQ22" i="1"/>
  <c r="AN17" i="1"/>
  <c r="AR25" i="1"/>
  <c r="AJ25" i="1" s="1"/>
  <c r="AN25" i="1"/>
  <c r="AM26" i="1"/>
  <c r="AM18" i="1"/>
  <c r="AE22" i="1"/>
  <c r="AR26" i="1"/>
  <c r="AJ26" i="1" s="1"/>
  <c r="AR18" i="1"/>
  <c r="AJ18" i="1" s="1"/>
  <c r="AN27" i="1"/>
  <c r="AE27" i="1"/>
  <c r="AR16" i="1"/>
  <c r="AF16" i="1" s="1"/>
  <c r="AN14" i="1"/>
  <c r="AM14" i="1"/>
  <c r="AR22" i="1"/>
  <c r="AJ22" i="1" s="1"/>
  <c r="AM22" i="1"/>
  <c r="AM24" i="1"/>
  <c r="AR21" i="1"/>
  <c r="AI21" i="1" s="1"/>
  <c r="AR17" i="1"/>
  <c r="AJ17" i="1" s="1"/>
  <c r="AM28" i="1"/>
  <c r="AE28" i="1"/>
  <c r="AR20" i="1"/>
  <c r="AF20" i="1" s="1"/>
  <c r="AQ20" i="1"/>
  <c r="AN20" i="1"/>
  <c r="AR28" i="1"/>
  <c r="AF28" i="1" s="1"/>
  <c r="AM20" i="1"/>
  <c r="AQ28" i="1"/>
  <c r="AM27" i="1"/>
  <c r="AQ25" i="1"/>
  <c r="AQ21" i="1"/>
  <c r="AQ17" i="1"/>
  <c r="AQ13" i="1"/>
  <c r="AR29" i="1"/>
  <c r="AJ29" i="1" s="1"/>
  <c r="AN21" i="1"/>
  <c r="AR19" i="1"/>
  <c r="AF19" i="1" s="1"/>
  <c r="AM13" i="1"/>
  <c r="AQ19" i="1"/>
  <c r="AN29" i="1"/>
  <c r="AM29" i="1"/>
  <c r="AR27" i="1"/>
  <c r="AF27" i="1" s="1"/>
  <c r="AN19" i="1"/>
  <c r="AM19" i="1"/>
  <c r="AQ16" i="1"/>
  <c r="AE24" i="1"/>
  <c r="AN16" i="1"/>
  <c r="AR24" i="1"/>
  <c r="AF24" i="1" s="1"/>
  <c r="AM16" i="1"/>
  <c r="AQ24" i="1"/>
  <c r="BS46" i="6" l="1"/>
  <c r="BH46" i="6"/>
  <c r="AX46" i="6"/>
  <c r="AP23" i="1"/>
  <c r="AI23" i="1"/>
  <c r="AG23" i="1"/>
  <c r="AH23" i="1"/>
  <c r="AJ23" i="1"/>
  <c r="AO23" i="1"/>
  <c r="AK23" i="1"/>
  <c r="AD23" i="1"/>
  <c r="AG15" i="1"/>
  <c r="AP15" i="1"/>
  <c r="AK15" i="1"/>
  <c r="AJ15" i="1"/>
  <c r="AI15" i="1"/>
  <c r="AH15" i="1"/>
  <c r="AD15" i="1"/>
  <c r="AO15" i="1"/>
  <c r="AH13" i="1"/>
  <c r="AP13" i="1"/>
  <c r="AG13" i="1"/>
  <c r="AO13" i="1"/>
  <c r="AI13" i="1"/>
  <c r="AI14" i="1"/>
  <c r="AF13" i="1"/>
  <c r="AD13" i="1"/>
  <c r="AK13" i="1"/>
  <c r="AG14" i="1"/>
  <c r="AD14" i="1"/>
  <c r="AH14" i="1"/>
  <c r="AO14" i="1"/>
  <c r="AK14" i="1"/>
  <c r="AP14" i="1"/>
  <c r="AF14" i="1"/>
  <c r="AK22" i="1"/>
  <c r="AO18" i="1"/>
  <c r="AO25" i="1"/>
  <c r="AI25" i="1"/>
  <c r="AH25" i="1"/>
  <c r="AG25" i="1"/>
  <c r="AP25" i="1"/>
  <c r="AD25" i="1"/>
  <c r="AF25" i="1"/>
  <c r="AK25" i="1"/>
  <c r="AG20" i="1"/>
  <c r="AP22" i="1"/>
  <c r="AF22" i="1"/>
  <c r="AG22" i="1"/>
  <c r="AO22" i="1"/>
  <c r="AI22" i="1"/>
  <c r="AG26" i="1"/>
  <c r="AP26" i="1"/>
  <c r="AF26" i="1"/>
  <c r="AK26" i="1"/>
  <c r="AJ20" i="1"/>
  <c r="AO26" i="1"/>
  <c r="AD20" i="1"/>
  <c r="AH26" i="1"/>
  <c r="AI20" i="1"/>
  <c r="AP20" i="1"/>
  <c r="AK20" i="1"/>
  <c r="AO20" i="1"/>
  <c r="AH20" i="1"/>
  <c r="AD26" i="1"/>
  <c r="AI26" i="1"/>
  <c r="AK16" i="1"/>
  <c r="AG18" i="1"/>
  <c r="AI18" i="1"/>
  <c r="AH16" i="1"/>
  <c r="AH18" i="1"/>
  <c r="AJ16" i="1"/>
  <c r="AI16" i="1"/>
  <c r="AO16" i="1"/>
  <c r="AK18" i="1"/>
  <c r="AF17" i="1"/>
  <c r="AH17" i="1"/>
  <c r="AD18" i="1"/>
  <c r="AK17" i="1"/>
  <c r="AD17" i="1"/>
  <c r="AF18" i="1"/>
  <c r="AP18" i="1"/>
  <c r="AI17" i="1"/>
  <c r="AD16" i="1"/>
  <c r="AG19" i="1"/>
  <c r="AP16" i="1"/>
  <c r="AG16" i="1"/>
  <c r="AD22" i="1"/>
  <c r="AO17" i="1"/>
  <c r="AP17" i="1"/>
  <c r="AG17" i="1"/>
  <c r="AH22" i="1"/>
  <c r="AJ21" i="1"/>
  <c r="AO21" i="1"/>
  <c r="AD28" i="1"/>
  <c r="AD21" i="1"/>
  <c r="AO28" i="1"/>
  <c r="AK21" i="1"/>
  <c r="AH21" i="1"/>
  <c r="AH29" i="1"/>
  <c r="AK28" i="1"/>
  <c r="AI28" i="1"/>
  <c r="AG28" i="1"/>
  <c r="AJ28" i="1"/>
  <c r="AP21" i="1"/>
  <c r="AP29" i="1"/>
  <c r="AI29" i="1"/>
  <c r="AK29" i="1"/>
  <c r="AG21" i="1"/>
  <c r="AD29" i="1"/>
  <c r="AF21" i="1"/>
  <c r="AF29" i="1"/>
  <c r="AP28" i="1"/>
  <c r="AO29" i="1"/>
  <c r="AH28" i="1"/>
  <c r="AG29" i="1"/>
  <c r="AI27" i="1"/>
  <c r="AJ19" i="1"/>
  <c r="AD27" i="1"/>
  <c r="AO19" i="1"/>
  <c r="AK27" i="1"/>
  <c r="AG27" i="1"/>
  <c r="AH27" i="1"/>
  <c r="AI19" i="1"/>
  <c r="AP27" i="1"/>
  <c r="AO27" i="1"/>
  <c r="AH19" i="1"/>
  <c r="AK19" i="1"/>
  <c r="AD19" i="1"/>
  <c r="AP19" i="1"/>
  <c r="AJ27" i="1"/>
  <c r="AD24" i="1"/>
  <c r="AG24" i="1"/>
  <c r="AO24" i="1"/>
  <c r="AJ24" i="1"/>
  <c r="AP24" i="1"/>
  <c r="AI24" i="1"/>
  <c r="AK24" i="1"/>
  <c r="AH24" i="1"/>
  <c r="E11" i="1"/>
  <c r="E10" i="1"/>
  <c r="E105" i="1"/>
  <c r="E104" i="1"/>
  <c r="E102" i="1"/>
  <c r="E101" i="1"/>
  <c r="E100" i="1"/>
  <c r="E98" i="1"/>
  <c r="E97" i="1"/>
  <c r="E96" i="1"/>
  <c r="E95" i="1"/>
  <c r="E94" i="1"/>
  <c r="E93" i="1"/>
  <c r="E92" i="1"/>
  <c r="E90" i="1"/>
  <c r="E72" i="1"/>
  <c r="BI46" i="6" l="1"/>
  <c r="BT46" i="6"/>
  <c r="AS47" i="6"/>
  <c r="BA46" i="6"/>
  <c r="BL46" i="6" s="1"/>
  <c r="AL23" i="1"/>
  <c r="AL14" i="1"/>
  <c r="AL15" i="1"/>
  <c r="AL13" i="1"/>
  <c r="AL25" i="1"/>
  <c r="AL20" i="1"/>
  <c r="AL26" i="1"/>
  <c r="AL22" i="1"/>
  <c r="AL18" i="1"/>
  <c r="AL16" i="1"/>
  <c r="AL21" i="1"/>
  <c r="AL17" i="1"/>
  <c r="AL29" i="1"/>
  <c r="AL28" i="1"/>
  <c r="AL19" i="1"/>
  <c r="AL27" i="1"/>
  <c r="AL24" i="1"/>
  <c r="W46" i="6" l="1"/>
  <c r="BO47" i="6"/>
  <c r="BD47" i="6"/>
  <c r="AT47" i="6"/>
  <c r="U11" i="1"/>
  <c r="T11" i="1" s="1"/>
  <c r="BP47" i="6" l="1"/>
  <c r="BE47" i="6"/>
  <c r="AU47" i="6"/>
  <c r="U10" i="1"/>
  <c r="T10" i="1" s="1"/>
  <c r="K46" i="6" l="1"/>
  <c r="G46" i="6" s="1"/>
  <c r="GH170" i="8" s="1"/>
  <c r="BF47" i="6"/>
  <c r="BQ47" i="6"/>
  <c r="AV47" i="6"/>
  <c r="B103" i="4"/>
  <c r="GB170" i="8" l="1"/>
  <c r="FV170" i="8"/>
  <c r="BR47" i="6"/>
  <c r="BG47" i="6"/>
  <c r="AW47" i="6"/>
  <c r="B5" i="4"/>
  <c r="B4" i="4"/>
  <c r="BS47" i="6" l="1"/>
  <c r="BH47" i="6"/>
  <c r="AX47" i="6"/>
  <c r="Z59" i="3"/>
  <c r="Z88" i="3"/>
  <c r="BI47" i="6" l="1"/>
  <c r="BT47" i="6"/>
  <c r="BA47" i="6"/>
  <c r="BL47" i="6" s="1"/>
  <c r="AS48" i="6"/>
  <c r="BY1" i="1"/>
  <c r="W47" i="6" l="1"/>
  <c r="BD48" i="6"/>
  <c r="BO48" i="6"/>
  <c r="AT48" i="6"/>
  <c r="I4" i="4"/>
  <c r="BE48" i="6" l="1"/>
  <c r="BP48" i="6"/>
  <c r="AU48" i="6"/>
  <c r="AV48" i="6" s="1"/>
  <c r="I5" i="4"/>
  <c r="J4" i="4"/>
  <c r="K47" i="6" l="1"/>
  <c r="G47" i="6" s="1"/>
  <c r="BG48" i="6"/>
  <c r="BR48" i="6"/>
  <c r="BQ48" i="6"/>
  <c r="BF48" i="6"/>
  <c r="AW48" i="6"/>
  <c r="J5" i="4"/>
  <c r="K4" i="4"/>
  <c r="GB171" i="8" l="1"/>
  <c r="GH171" i="8"/>
  <c r="FV171" i="8"/>
  <c r="BH48" i="6"/>
  <c r="BS48" i="6"/>
  <c r="AX48" i="6"/>
  <c r="L4" i="4"/>
  <c r="K5" i="4"/>
  <c r="BI48" i="6" l="1"/>
  <c r="BT48" i="6"/>
  <c r="AS49" i="6"/>
  <c r="BA48" i="6"/>
  <c r="BL48" i="6" s="1"/>
  <c r="L5" i="4"/>
  <c r="M4" i="4"/>
  <c r="W48" i="6" l="1"/>
  <c r="BD49" i="6"/>
  <c r="BO49" i="6"/>
  <c r="AT49" i="6"/>
  <c r="AU49" i="6" s="1"/>
  <c r="M5" i="4"/>
  <c r="N4" i="4"/>
  <c r="BQ49" i="6" l="1"/>
  <c r="BF49" i="6"/>
  <c r="AV49" i="6"/>
  <c r="AW49" i="6" s="1"/>
  <c r="BP49" i="6"/>
  <c r="BE49" i="6"/>
  <c r="O4" i="4"/>
  <c r="N5" i="4"/>
  <c r="K48" i="6" l="1"/>
  <c r="G48" i="6" s="1"/>
  <c r="BH49" i="6"/>
  <c r="BS49" i="6"/>
  <c r="BG49" i="6"/>
  <c r="BR49" i="6"/>
  <c r="AX49" i="6"/>
  <c r="P4" i="4"/>
  <c r="Q4" i="4" s="1"/>
  <c r="O5" i="4"/>
  <c r="GB172" i="8" l="1"/>
  <c r="GH172" i="8"/>
  <c r="FV172" i="8"/>
  <c r="BT49" i="6"/>
  <c r="BI49" i="6"/>
  <c r="AS50" i="6"/>
  <c r="BA49" i="6"/>
  <c r="BL49" i="6" s="1"/>
  <c r="P5" i="4"/>
  <c r="Q5" i="4" s="1"/>
  <c r="R4" i="4"/>
  <c r="BD50" i="6" l="1"/>
  <c r="BO50" i="6"/>
  <c r="AT50" i="6"/>
  <c r="AU50" i="6" s="1"/>
  <c r="S4" i="4"/>
  <c r="R5" i="4"/>
  <c r="W49" i="6" l="1"/>
  <c r="BF50" i="6"/>
  <c r="BQ50" i="6"/>
  <c r="AV50" i="6"/>
  <c r="AW50" i="6" s="1"/>
  <c r="BE50" i="6"/>
  <c r="BP50" i="6"/>
  <c r="T4" i="4"/>
  <c r="S5" i="4"/>
  <c r="K49" i="6" l="1"/>
  <c r="G49" i="6" s="1"/>
  <c r="BH50" i="6"/>
  <c r="BS50" i="6"/>
  <c r="BG50" i="6"/>
  <c r="BR50" i="6"/>
  <c r="AX50" i="6"/>
  <c r="T5" i="4"/>
  <c r="U4" i="4"/>
  <c r="V4" i="4" s="1"/>
  <c r="GB173" i="8" l="1"/>
  <c r="GH173" i="8"/>
  <c r="FV173" i="8"/>
  <c r="BT50" i="6"/>
  <c r="BI50" i="6"/>
  <c r="BA50" i="6"/>
  <c r="BL50" i="6" s="1"/>
  <c r="AS51" i="6"/>
  <c r="U5" i="4"/>
  <c r="V5" i="4" s="1"/>
  <c r="W4" i="4"/>
  <c r="BD51" i="6" l="1"/>
  <c r="BO51" i="6"/>
  <c r="AT51" i="6"/>
  <c r="AU51" i="6" s="1"/>
  <c r="W5" i="4"/>
  <c r="X4" i="4"/>
  <c r="W50" i="6" l="1"/>
  <c r="BF51" i="6"/>
  <c r="BQ51" i="6"/>
  <c r="AV51" i="6"/>
  <c r="BE51" i="6"/>
  <c r="BP51" i="6"/>
  <c r="Y4" i="4"/>
  <c r="X5" i="4"/>
  <c r="K50" i="6" l="1"/>
  <c r="G50" i="6" s="1"/>
  <c r="BR51" i="6"/>
  <c r="BG51" i="6"/>
  <c r="AW51" i="6"/>
  <c r="AX51" i="6" s="1"/>
  <c r="Z4" i="4"/>
  <c r="Y5" i="4"/>
  <c r="GB174" i="8" l="1"/>
  <c r="GH174" i="8"/>
  <c r="FV174" i="8"/>
  <c r="BI51" i="6"/>
  <c r="BT51" i="6"/>
  <c r="AS52" i="6"/>
  <c r="BA51" i="6"/>
  <c r="BL51" i="6" s="1"/>
  <c r="BS51" i="6"/>
  <c r="BH51" i="6"/>
  <c r="Z5" i="4"/>
  <c r="AA4" i="4"/>
  <c r="W51" i="6" l="1"/>
  <c r="BD52" i="6"/>
  <c r="BO52" i="6"/>
  <c r="AT52" i="6"/>
  <c r="AU52" i="6" s="1"/>
  <c r="AB4" i="4"/>
  <c r="AA5" i="4"/>
  <c r="AV52" i="6" l="1"/>
  <c r="BR52" i="6" s="1"/>
  <c r="BF52" i="6"/>
  <c r="BQ52" i="6"/>
  <c r="BE52" i="6"/>
  <c r="BP52" i="6"/>
  <c r="AC4" i="4"/>
  <c r="AB5" i="4"/>
  <c r="K51" i="6" l="1"/>
  <c r="G51" i="6" s="1"/>
  <c r="GH175" i="8" s="1"/>
  <c r="AW52" i="6"/>
  <c r="AX52" i="6" s="1"/>
  <c r="BT52" i="6" s="1"/>
  <c r="BG52" i="6"/>
  <c r="AD4" i="4"/>
  <c r="AE4" i="4" s="1"/>
  <c r="AC5" i="4"/>
  <c r="GB175" i="8" l="1"/>
  <c r="FV175" i="8"/>
  <c r="BH52" i="6"/>
  <c r="BS52" i="6"/>
  <c r="AS53" i="6"/>
  <c r="BO53" i="6" s="1"/>
  <c r="BA52" i="6"/>
  <c r="BL52" i="6" s="1"/>
  <c r="BI52" i="6"/>
  <c r="AF4" i="4"/>
  <c r="AG4" i="4" s="1"/>
  <c r="AD5" i="4"/>
  <c r="AT53" i="6" l="1"/>
  <c r="BE53" i="6" s="1"/>
  <c r="W52" i="6"/>
  <c r="BD53" i="6"/>
  <c r="AE5" i="4"/>
  <c r="AH4" i="4"/>
  <c r="AU53" i="6" l="1"/>
  <c r="AV53" i="6" s="1"/>
  <c r="AW53" i="6" s="1"/>
  <c r="AX53" i="6" s="1"/>
  <c r="BP53" i="6"/>
  <c r="AF5" i="4"/>
  <c r="AI4" i="4"/>
  <c r="K52" i="6" l="1"/>
  <c r="G52" i="6" s="1"/>
  <c r="BF53" i="6"/>
  <c r="BQ53" i="6"/>
  <c r="BR53" i="6"/>
  <c r="BG53" i="6"/>
  <c r="BI53" i="6"/>
  <c r="BT53" i="6"/>
  <c r="AS54" i="6"/>
  <c r="BA53" i="6"/>
  <c r="BL53" i="6" s="1"/>
  <c r="BS53" i="6"/>
  <c r="BH53" i="6"/>
  <c r="AG5" i="4"/>
  <c r="AJ4" i="4"/>
  <c r="GB176" i="8" l="1"/>
  <c r="GH176" i="8"/>
  <c r="FV176" i="8"/>
  <c r="W53" i="6"/>
  <c r="BD54" i="6"/>
  <c r="BO54" i="6"/>
  <c r="AT54" i="6"/>
  <c r="AU54" i="6" s="1"/>
  <c r="AH5" i="4"/>
  <c r="AK4" i="4"/>
  <c r="BF54" i="6" l="1"/>
  <c r="BQ54" i="6"/>
  <c r="BE54" i="6"/>
  <c r="BP54" i="6"/>
  <c r="AV54" i="6"/>
  <c r="AW54" i="6" s="1"/>
  <c r="AI5" i="4"/>
  <c r="AL4" i="4"/>
  <c r="K53" i="6" l="1"/>
  <c r="G53" i="6" s="1"/>
  <c r="BH54" i="6"/>
  <c r="BS54" i="6"/>
  <c r="AX54" i="6"/>
  <c r="BG54" i="6"/>
  <c r="BR54" i="6"/>
  <c r="AJ5" i="4"/>
  <c r="AK5" i="4" s="1"/>
  <c r="AM4" i="4"/>
  <c r="GB177" i="8" l="1"/>
  <c r="GH177" i="8"/>
  <c r="FV177" i="8"/>
  <c r="BT54" i="6"/>
  <c r="BI54" i="6"/>
  <c r="BA54" i="6"/>
  <c r="BL54" i="6" s="1"/>
  <c r="AS55" i="6"/>
  <c r="AL5" i="4"/>
  <c r="AN4" i="4"/>
  <c r="W54" i="6" l="1"/>
  <c r="BD55" i="6"/>
  <c r="BO55" i="6"/>
  <c r="AT55" i="6"/>
  <c r="AU55" i="6" s="1"/>
  <c r="AM5" i="4"/>
  <c r="AN5" i="4" s="1"/>
  <c r="AO4" i="4"/>
  <c r="AV55" i="6" l="1"/>
  <c r="AW55" i="6" s="1"/>
  <c r="BF55" i="6"/>
  <c r="BQ55" i="6"/>
  <c r="BE55" i="6"/>
  <c r="BP55" i="6"/>
  <c r="AO5" i="4"/>
  <c r="AP4" i="4"/>
  <c r="K54" i="6" l="1"/>
  <c r="G54" i="6" s="1"/>
  <c r="BH55" i="6"/>
  <c r="BS55" i="6"/>
  <c r="BR55" i="6"/>
  <c r="BG55" i="6"/>
  <c r="AX55" i="6"/>
  <c r="AS56" i="6" s="1"/>
  <c r="AP5" i="4"/>
  <c r="AQ4" i="4"/>
  <c r="A2" i="3"/>
  <c r="GB178" i="8" l="1"/>
  <c r="GH178" i="8"/>
  <c r="C42" i="8"/>
  <c r="E18" i="8"/>
  <c r="F47" i="8"/>
  <c r="D64" i="8"/>
  <c r="D80" i="8"/>
  <c r="D96" i="8"/>
  <c r="D112" i="8"/>
  <c r="E102" i="8"/>
  <c r="C59" i="8"/>
  <c r="E117" i="8"/>
  <c r="C40" i="8"/>
  <c r="F16" i="8"/>
  <c r="C39" i="8"/>
  <c r="C62" i="8"/>
  <c r="E78" i="8"/>
  <c r="E94" i="8"/>
  <c r="E112" i="8"/>
  <c r="E69" i="8"/>
  <c r="E51" i="8"/>
  <c r="E42" i="8"/>
  <c r="C19" i="8"/>
  <c r="D50" i="8"/>
  <c r="F66" i="8"/>
  <c r="F82" i="8"/>
  <c r="F98" i="8"/>
  <c r="F114" i="8"/>
  <c r="D43" i="8"/>
  <c r="D26" i="8"/>
  <c r="C120" i="8"/>
  <c r="D37" i="8"/>
  <c r="D29" i="8"/>
  <c r="E60" i="8"/>
  <c r="C77" i="8"/>
  <c r="C93" i="8"/>
  <c r="C109" i="8"/>
  <c r="C125" i="8"/>
  <c r="F23" i="8"/>
  <c r="E115" i="8"/>
  <c r="C114" i="8"/>
  <c r="E15" i="8"/>
  <c r="F39" i="8"/>
  <c r="D63" i="8"/>
  <c r="D79" i="8"/>
  <c r="D95" i="8"/>
  <c r="D111" i="8"/>
  <c r="D127" i="8"/>
  <c r="E97" i="8"/>
  <c r="C98" i="8"/>
  <c r="C36" i="8"/>
  <c r="C28" i="8"/>
  <c r="D57" i="8"/>
  <c r="F73" i="8"/>
  <c r="F105" i="8"/>
  <c r="F121" i="8"/>
  <c r="D16" i="8"/>
  <c r="C88" i="8"/>
  <c r="D62" i="8"/>
  <c r="F10" i="8"/>
  <c r="E5" i="8"/>
  <c r="F262" i="8"/>
  <c r="E261" i="8"/>
  <c r="E251" i="8"/>
  <c r="E245" i="8"/>
  <c r="E236" i="8"/>
  <c r="E229" i="8"/>
  <c r="E221" i="8"/>
  <c r="E211" i="8"/>
  <c r="E210" i="8"/>
  <c r="E192" i="8"/>
  <c r="F191" i="8"/>
  <c r="E188" i="8"/>
  <c r="E179" i="8"/>
  <c r="E169" i="8"/>
  <c r="E148" i="8"/>
  <c r="E144" i="8"/>
  <c r="D131" i="8"/>
  <c r="F131" i="8"/>
  <c r="D128" i="8"/>
  <c r="F7" i="8"/>
  <c r="D3" i="8"/>
  <c r="BY8" i="6" s="1"/>
  <c r="E4" i="8"/>
  <c r="C44" i="8"/>
  <c r="E20" i="8"/>
  <c r="F49" i="8"/>
  <c r="D66" i="8"/>
  <c r="D82" i="8"/>
  <c r="D98" i="8"/>
  <c r="D114" i="8"/>
  <c r="E114" i="8"/>
  <c r="E65" i="8"/>
  <c r="E125" i="8"/>
  <c r="D42" i="8"/>
  <c r="F18" i="8"/>
  <c r="C48" i="8"/>
  <c r="E64" i="8"/>
  <c r="E80" i="8"/>
  <c r="E96" i="8"/>
  <c r="E116" i="8"/>
  <c r="E77" i="8"/>
  <c r="C64" i="8"/>
  <c r="E44" i="8"/>
  <c r="C21" i="8"/>
  <c r="D52" i="8"/>
  <c r="F68" i="8"/>
  <c r="F100" i="8"/>
  <c r="F116" i="8"/>
  <c r="C53" i="8"/>
  <c r="E47" i="8"/>
  <c r="F40" i="8"/>
  <c r="D15" i="8"/>
  <c r="E39" i="8"/>
  <c r="C63" i="8"/>
  <c r="C79" i="8"/>
  <c r="C95" i="8"/>
  <c r="C111" i="8"/>
  <c r="C127" i="8"/>
  <c r="F27" i="8"/>
  <c r="E127" i="8"/>
  <c r="C41" i="8"/>
  <c r="E17" i="8"/>
  <c r="F48" i="8"/>
  <c r="D65" i="8"/>
  <c r="D81" i="8"/>
  <c r="D97" i="8"/>
  <c r="D113" i="8"/>
  <c r="F21" i="8"/>
  <c r="E105" i="8"/>
  <c r="C110" i="8"/>
  <c r="C14" i="8"/>
  <c r="C30" i="8"/>
  <c r="D59" i="8"/>
  <c r="F75" i="8"/>
  <c r="F91" i="8"/>
  <c r="F107" i="8"/>
  <c r="F123" i="8"/>
  <c r="D20" i="8"/>
  <c r="C96" i="8"/>
  <c r="C12" i="8"/>
  <c r="C3" i="8"/>
  <c r="BX8" i="6" s="1"/>
  <c r="D6" i="8"/>
  <c r="D264" i="8"/>
  <c r="E258" i="8"/>
  <c r="E256" i="8"/>
  <c r="E246" i="8"/>
  <c r="E235" i="8"/>
  <c r="E228" i="8"/>
  <c r="E223" i="8"/>
  <c r="F211" i="8"/>
  <c r="E207" i="8"/>
  <c r="E208" i="8"/>
  <c r="E185" i="8"/>
  <c r="E184" i="8"/>
  <c r="E177" i="8"/>
  <c r="E168" i="8"/>
  <c r="E145" i="8"/>
  <c r="E136" i="8"/>
  <c r="D130" i="8"/>
  <c r="E131" i="8"/>
  <c r="F128" i="8"/>
  <c r="D8" i="8"/>
  <c r="D4" i="8"/>
  <c r="D5" i="8"/>
  <c r="C46" i="8"/>
  <c r="E22" i="8"/>
  <c r="F51" i="8"/>
  <c r="D68" i="8"/>
  <c r="D84" i="8"/>
  <c r="D100" i="8"/>
  <c r="D116" i="8"/>
  <c r="E118" i="8"/>
  <c r="E75" i="8"/>
  <c r="F41" i="8"/>
  <c r="D44" i="8"/>
  <c r="F20" i="8"/>
  <c r="C50" i="8"/>
  <c r="E66" i="8"/>
  <c r="E82" i="8"/>
  <c r="E98" i="8"/>
  <c r="E120" i="8"/>
  <c r="E85" i="8"/>
  <c r="C78" i="8"/>
  <c r="E46" i="8"/>
  <c r="C23" i="8"/>
  <c r="D54" i="8"/>
  <c r="F70" i="8"/>
  <c r="F102" i="8"/>
  <c r="F118" i="8"/>
  <c r="E73" i="8"/>
  <c r="E55" i="8"/>
  <c r="F42" i="8"/>
  <c r="D17" i="8"/>
  <c r="E48" i="8"/>
  <c r="C65" i="8"/>
  <c r="C81" i="8"/>
  <c r="C97" i="8"/>
  <c r="C113" i="8"/>
  <c r="F33" i="8"/>
  <c r="C47" i="8"/>
  <c r="D32" i="8"/>
  <c r="C43" i="8"/>
  <c r="E19" i="8"/>
  <c r="F50" i="8"/>
  <c r="D67" i="8"/>
  <c r="D83" i="8"/>
  <c r="D99" i="8"/>
  <c r="D115" i="8"/>
  <c r="C38" i="8"/>
  <c r="E113" i="8"/>
  <c r="C122" i="8"/>
  <c r="C16" i="8"/>
  <c r="D38" i="8"/>
  <c r="D61" i="8"/>
  <c r="F77" i="8"/>
  <c r="F93" i="8"/>
  <c r="F109" i="8"/>
  <c r="F125" i="8"/>
  <c r="D24" i="8"/>
  <c r="C108" i="8"/>
  <c r="D31" i="8"/>
  <c r="F9" i="8"/>
  <c r="E262" i="8"/>
  <c r="E263" i="8"/>
  <c r="E252" i="8"/>
  <c r="E244" i="8"/>
  <c r="E232" i="8"/>
  <c r="E227" i="8"/>
  <c r="E220" i="8"/>
  <c r="E212" i="8"/>
  <c r="E204" i="8"/>
  <c r="E198" i="8"/>
  <c r="E183" i="8"/>
  <c r="E178" i="8"/>
  <c r="E175" i="8"/>
  <c r="E167" i="8"/>
  <c r="E137" i="8"/>
  <c r="E143" i="8"/>
  <c r="D129" i="8"/>
  <c r="F129" i="8"/>
  <c r="C131" i="8"/>
  <c r="F11" i="8"/>
  <c r="C5" i="8"/>
  <c r="C6" i="8"/>
  <c r="E32" i="8"/>
  <c r="E24" i="8"/>
  <c r="F53" i="8"/>
  <c r="D70" i="8"/>
  <c r="D86" i="8"/>
  <c r="D102" i="8"/>
  <c r="D118" i="8"/>
  <c r="E122" i="8"/>
  <c r="E83" i="8"/>
  <c r="D30" i="8"/>
  <c r="D46" i="8"/>
  <c r="F22" i="8"/>
  <c r="C52" i="8"/>
  <c r="E68" i="8"/>
  <c r="E84" i="8"/>
  <c r="E100" i="8"/>
  <c r="E126" i="8"/>
  <c r="E99" i="8"/>
  <c r="C92" i="8"/>
  <c r="C33" i="8"/>
  <c r="C25" i="8"/>
  <c r="D56" i="8"/>
  <c r="F72" i="8"/>
  <c r="F104" i="8"/>
  <c r="F120" i="8"/>
  <c r="E93" i="8"/>
  <c r="C66" i="8"/>
  <c r="F44" i="8"/>
  <c r="D19" i="8"/>
  <c r="E50" i="8"/>
  <c r="C67" i="8"/>
  <c r="C83" i="8"/>
  <c r="C99" i="8"/>
  <c r="C115" i="8"/>
  <c r="F35" i="8"/>
  <c r="C57" i="8"/>
  <c r="D28" i="8"/>
  <c r="C45" i="8"/>
  <c r="E21" i="8"/>
  <c r="F52" i="8"/>
  <c r="D69" i="8"/>
  <c r="D85" i="8"/>
  <c r="D101" i="8"/>
  <c r="D117" i="8"/>
  <c r="C55" i="8"/>
  <c r="E123" i="8"/>
  <c r="E41" i="8"/>
  <c r="C18" i="8"/>
  <c r="D47" i="8"/>
  <c r="F63" i="8"/>
  <c r="F79" i="8"/>
  <c r="F111" i="8"/>
  <c r="F127" i="8"/>
  <c r="E38" i="8"/>
  <c r="C116" i="8"/>
  <c r="D11" i="8"/>
  <c r="D10" i="8"/>
  <c r="C264" i="8"/>
  <c r="E259" i="8"/>
  <c r="E250" i="8"/>
  <c r="E242" i="8"/>
  <c r="E231" i="8"/>
  <c r="E226" i="8"/>
  <c r="E219" i="8"/>
  <c r="E205" i="8"/>
  <c r="E195" i="8"/>
  <c r="E189" i="8"/>
  <c r="E191" i="8"/>
  <c r="E176" i="8"/>
  <c r="E173" i="8"/>
  <c r="E151" i="8"/>
  <c r="D132" i="8"/>
  <c r="E135" i="8"/>
  <c r="C128" i="8"/>
  <c r="E128" i="8"/>
  <c r="F5" i="8"/>
  <c r="D12" i="8"/>
  <c r="F8" i="8"/>
  <c r="E9" i="8"/>
  <c r="E34" i="8"/>
  <c r="E26" i="8"/>
  <c r="F55" i="8"/>
  <c r="D72" i="8"/>
  <c r="D88" i="8"/>
  <c r="D104" i="8"/>
  <c r="D120" i="8"/>
  <c r="E124" i="8"/>
  <c r="E89" i="8"/>
  <c r="C68" i="8"/>
  <c r="F32" i="8"/>
  <c r="F24" i="8"/>
  <c r="C54" i="8"/>
  <c r="E70" i="8"/>
  <c r="E86" i="8"/>
  <c r="E104" i="8"/>
  <c r="F31" i="8"/>
  <c r="E109" i="8"/>
  <c r="C100" i="8"/>
  <c r="C35" i="8"/>
  <c r="C27" i="8"/>
  <c r="D58" i="8"/>
  <c r="F74" i="8"/>
  <c r="F106" i="8"/>
  <c r="F122" i="8"/>
  <c r="E107" i="8"/>
  <c r="C76" i="8"/>
  <c r="F46" i="8"/>
  <c r="D21" i="8"/>
  <c r="E52" i="8"/>
  <c r="C69" i="8"/>
  <c r="C85" i="8"/>
  <c r="C101" i="8"/>
  <c r="C117" i="8"/>
  <c r="F37" i="8"/>
  <c r="E67" i="8"/>
  <c r="E57" i="8"/>
  <c r="E31" i="8"/>
  <c r="E23" i="8"/>
  <c r="F54" i="8"/>
  <c r="D71" i="8"/>
  <c r="D87" i="8"/>
  <c r="D103" i="8"/>
  <c r="D119" i="8"/>
  <c r="E63" i="8"/>
  <c r="E49" i="8"/>
  <c r="E43" i="8"/>
  <c r="C20" i="8"/>
  <c r="D49" i="8"/>
  <c r="F65" i="8"/>
  <c r="F81" i="8"/>
  <c r="F97" i="8"/>
  <c r="F113" i="8"/>
  <c r="F62" i="8"/>
  <c r="E53" i="8"/>
  <c r="C126" i="8"/>
  <c r="C4" i="8"/>
  <c r="F13" i="8"/>
  <c r="D263" i="8"/>
  <c r="E257" i="8"/>
  <c r="E254" i="8"/>
  <c r="E243" i="8"/>
  <c r="E230" i="8"/>
  <c r="E225" i="8"/>
  <c r="E218" i="8"/>
  <c r="E200" i="8"/>
  <c r="E203" i="8"/>
  <c r="E187" i="8"/>
  <c r="E190" i="8"/>
  <c r="E174" i="8"/>
  <c r="E171" i="8"/>
  <c r="E147" i="8"/>
  <c r="E142" i="8"/>
  <c r="E133" i="8"/>
  <c r="E134" i="8"/>
  <c r="E141" i="8"/>
  <c r="E6" i="8"/>
  <c r="E8" i="8"/>
  <c r="D9" i="8"/>
  <c r="C10" i="8"/>
  <c r="E36" i="8"/>
  <c r="E28" i="8"/>
  <c r="F57" i="8"/>
  <c r="D74" i="8"/>
  <c r="D90" i="8"/>
  <c r="D106" i="8"/>
  <c r="D122" i="8"/>
  <c r="D45" i="8"/>
  <c r="E95" i="8"/>
  <c r="C86" i="8"/>
  <c r="F34" i="8"/>
  <c r="F26" i="8"/>
  <c r="C56" i="8"/>
  <c r="E72" i="8"/>
  <c r="E88" i="8"/>
  <c r="E106" i="8"/>
  <c r="F29" i="8"/>
  <c r="E119" i="8"/>
  <c r="C112" i="8"/>
  <c r="C37" i="8"/>
  <c r="C29" i="8"/>
  <c r="D60" i="8"/>
  <c r="F76" i="8"/>
  <c r="F92" i="8"/>
  <c r="F108" i="8"/>
  <c r="F124" i="8"/>
  <c r="E121" i="8"/>
  <c r="C82" i="8"/>
  <c r="C31" i="8"/>
  <c r="D23" i="8"/>
  <c r="E54" i="8"/>
  <c r="C71" i="8"/>
  <c r="C87" i="8"/>
  <c r="C103" i="8"/>
  <c r="C119" i="8"/>
  <c r="F15" i="8"/>
  <c r="E81" i="8"/>
  <c r="C72" i="8"/>
  <c r="E33" i="8"/>
  <c r="E25" i="8"/>
  <c r="F56" i="8"/>
  <c r="D73" i="8"/>
  <c r="D89" i="8"/>
  <c r="D105" i="8"/>
  <c r="D121" i="8"/>
  <c r="E71" i="8"/>
  <c r="E61" i="8"/>
  <c r="E45" i="8"/>
  <c r="C22" i="8"/>
  <c r="D51" i="8"/>
  <c r="F67" i="8"/>
  <c r="F83" i="8"/>
  <c r="F99" i="8"/>
  <c r="F115" i="8"/>
  <c r="D34" i="8"/>
  <c r="E59" i="8"/>
  <c r="D7" i="8"/>
  <c r="F6" i="8"/>
  <c r="F264" i="8"/>
  <c r="F261" i="8"/>
  <c r="F260" i="8"/>
  <c r="E249" i="8"/>
  <c r="E241" i="8"/>
  <c r="E240" i="8"/>
  <c r="E233" i="8"/>
  <c r="E214" i="8"/>
  <c r="E209" i="8"/>
  <c r="E215" i="8"/>
  <c r="E196" i="8"/>
  <c r="E202" i="8"/>
  <c r="E172" i="8"/>
  <c r="E182" i="8"/>
  <c r="E149" i="8"/>
  <c r="C132" i="8"/>
  <c r="F132" i="8"/>
  <c r="F133" i="8"/>
  <c r="E138" i="8"/>
  <c r="C7" i="8"/>
  <c r="C9" i="8"/>
  <c r="F12" i="8"/>
  <c r="E13" i="8"/>
  <c r="E14" i="8"/>
  <c r="D108" i="8"/>
  <c r="D124" i="8"/>
  <c r="E16" i="8"/>
  <c r="D94" i="8"/>
  <c r="C118" i="8"/>
  <c r="E76" i="8"/>
  <c r="D22" i="8"/>
  <c r="F64" i="8"/>
  <c r="D41" i="8"/>
  <c r="D27" i="8"/>
  <c r="C107" i="8"/>
  <c r="C102" i="8"/>
  <c r="D77" i="8"/>
  <c r="E87" i="8"/>
  <c r="D55" i="8"/>
  <c r="F119" i="8"/>
  <c r="E7" i="8"/>
  <c r="E264" i="8"/>
  <c r="E237" i="8"/>
  <c r="E213" i="8"/>
  <c r="E181" i="8"/>
  <c r="E132" i="8"/>
  <c r="C13" i="8"/>
  <c r="E30" i="8"/>
  <c r="D110" i="8"/>
  <c r="F36" i="8"/>
  <c r="E90" i="8"/>
  <c r="C124" i="8"/>
  <c r="F78" i="8"/>
  <c r="F45" i="8"/>
  <c r="E56" i="8"/>
  <c r="C121" i="8"/>
  <c r="E35" i="8"/>
  <c r="D91" i="8"/>
  <c r="C74" i="8"/>
  <c r="F69" i="8"/>
  <c r="D36" i="8"/>
  <c r="E260" i="8"/>
  <c r="E234" i="8"/>
  <c r="E197" i="8"/>
  <c r="E180" i="8"/>
  <c r="C130" i="8"/>
  <c r="D13" i="8"/>
  <c r="F38" i="8"/>
  <c r="D126" i="8"/>
  <c r="F14" i="8"/>
  <c r="E92" i="8"/>
  <c r="E40" i="8"/>
  <c r="F80" i="8"/>
  <c r="D18" i="8"/>
  <c r="E58" i="8"/>
  <c r="C123" i="8"/>
  <c r="E37" i="8"/>
  <c r="D93" i="8"/>
  <c r="C84" i="8"/>
  <c r="F71" i="8"/>
  <c r="D14" i="8"/>
  <c r="C263" i="8"/>
  <c r="E238" i="8"/>
  <c r="E194" i="8"/>
  <c r="E170" i="8"/>
  <c r="C129" i="8"/>
  <c r="E3" i="8"/>
  <c r="BZ8" i="6" s="1"/>
  <c r="F59" i="8"/>
  <c r="F25" i="8"/>
  <c r="F28" i="8"/>
  <c r="E108" i="8"/>
  <c r="C15" i="8"/>
  <c r="F94" i="8"/>
  <c r="C94" i="8"/>
  <c r="C73" i="8"/>
  <c r="F17" i="8"/>
  <c r="E27" i="8"/>
  <c r="D107" i="8"/>
  <c r="C32" i="8"/>
  <c r="C70" i="8"/>
  <c r="E255" i="8"/>
  <c r="E224" i="8"/>
  <c r="E206" i="8"/>
  <c r="E146" i="8"/>
  <c r="F130" i="8"/>
  <c r="F61" i="8"/>
  <c r="C49" i="8"/>
  <c r="F30" i="8"/>
  <c r="E110" i="8"/>
  <c r="C17" i="8"/>
  <c r="F96" i="8"/>
  <c r="C106" i="8"/>
  <c r="C75" i="8"/>
  <c r="F19" i="8"/>
  <c r="E29" i="8"/>
  <c r="D109" i="8"/>
  <c r="C34" i="8"/>
  <c r="C80" i="8"/>
  <c r="E253" i="8"/>
  <c r="E222" i="8"/>
  <c r="E201" i="8"/>
  <c r="E150" i="8"/>
  <c r="E129" i="8"/>
  <c r="D76" i="8"/>
  <c r="E101" i="8"/>
  <c r="C58" i="8"/>
  <c r="C51" i="8"/>
  <c r="D39" i="8"/>
  <c r="F110" i="8"/>
  <c r="D33" i="8"/>
  <c r="C89" i="8"/>
  <c r="E91" i="8"/>
  <c r="F58" i="8"/>
  <c r="D123" i="8"/>
  <c r="C24" i="8"/>
  <c r="F101" i="8"/>
  <c r="D40" i="8"/>
  <c r="F3" i="8"/>
  <c r="CA8" i="6" s="1"/>
  <c r="E248" i="8"/>
  <c r="E217" i="8"/>
  <c r="E193" i="8"/>
  <c r="E130" i="8"/>
  <c r="E10" i="8"/>
  <c r="C104" i="8"/>
  <c r="F43" i="8"/>
  <c r="F126" i="8"/>
  <c r="C105" i="8"/>
  <c r="D75" i="8"/>
  <c r="D53" i="8"/>
  <c r="E11" i="8"/>
  <c r="F263" i="8"/>
  <c r="E186" i="8"/>
  <c r="D78" i="8"/>
  <c r="E111" i="8"/>
  <c r="C60" i="8"/>
  <c r="C61" i="8"/>
  <c r="D48" i="8"/>
  <c r="F112" i="8"/>
  <c r="D35" i="8"/>
  <c r="C91" i="8"/>
  <c r="E103" i="8"/>
  <c r="F60" i="8"/>
  <c r="D125" i="8"/>
  <c r="C26" i="8"/>
  <c r="F103" i="8"/>
  <c r="C8" i="8"/>
  <c r="F4" i="8"/>
  <c r="E247" i="8"/>
  <c r="E216" i="8"/>
  <c r="F182" i="8"/>
  <c r="E139" i="8"/>
  <c r="C11" i="8"/>
  <c r="D92" i="8"/>
  <c r="E74" i="8"/>
  <c r="E62" i="8"/>
  <c r="D25" i="8"/>
  <c r="C90" i="8"/>
  <c r="E79" i="8"/>
  <c r="F117" i="8"/>
  <c r="E239" i="8"/>
  <c r="E199" i="8"/>
  <c r="E140" i="8"/>
  <c r="E12" i="8"/>
  <c r="F136" i="8"/>
  <c r="F242" i="8"/>
  <c r="F236" i="8"/>
  <c r="F231" i="8"/>
  <c r="F250" i="8"/>
  <c r="F246" i="8"/>
  <c r="F224" i="8"/>
  <c r="F256" i="8"/>
  <c r="F239" i="8"/>
  <c r="F244" i="8"/>
  <c r="F230" i="8"/>
  <c r="F238" i="8"/>
  <c r="F227" i="8"/>
  <c r="F226" i="8"/>
  <c r="F252" i="8"/>
  <c r="F229" i="8"/>
  <c r="F255" i="8"/>
  <c r="F247" i="8"/>
  <c r="F259" i="8"/>
  <c r="F232" i="8"/>
  <c r="F241" i="8"/>
  <c r="F245" i="8"/>
  <c r="F234" i="8"/>
  <c r="F258" i="8"/>
  <c r="F254" i="8"/>
  <c r="F240" i="8"/>
  <c r="F253" i="8"/>
  <c r="F228" i="8"/>
  <c r="F243" i="8"/>
  <c r="F257" i="8"/>
  <c r="F251" i="8"/>
  <c r="F249" i="8"/>
  <c r="F248" i="8"/>
  <c r="F233" i="8"/>
  <c r="F237" i="8"/>
  <c r="F225" i="8"/>
  <c r="F135" i="8"/>
  <c r="F144" i="8"/>
  <c r="F145" i="8"/>
  <c r="F146" i="8"/>
  <c r="F147" i="8"/>
  <c r="F148" i="8"/>
  <c r="F149" i="8"/>
  <c r="F150" i="8"/>
  <c r="F151" i="8"/>
  <c r="F167" i="8"/>
  <c r="F168" i="8"/>
  <c r="F169" i="8"/>
  <c r="F170" i="8"/>
  <c r="F171" i="8"/>
  <c r="F172" i="8"/>
  <c r="F173" i="8"/>
  <c r="F174" i="8"/>
  <c r="F175" i="8"/>
  <c r="F176" i="8"/>
  <c r="F177" i="8"/>
  <c r="FV178" i="8"/>
  <c r="BA55" i="6"/>
  <c r="BL55" i="6" s="1"/>
  <c r="BI55" i="6"/>
  <c r="BT55" i="6"/>
  <c r="BO56" i="6"/>
  <c r="BD56" i="6"/>
  <c r="AT56" i="6"/>
  <c r="AU56" i="6" s="1"/>
  <c r="A1" i="3"/>
  <c r="A1" i="4"/>
  <c r="F111" i="4" s="1"/>
  <c r="AQ5" i="4"/>
  <c r="AR4" i="4"/>
  <c r="D166" i="3" l="1"/>
  <c r="D167" i="3"/>
  <c r="D168" i="3"/>
  <c r="D169" i="3"/>
  <c r="D170" i="3"/>
  <c r="D171" i="3"/>
  <c r="D165" i="3"/>
  <c r="F178" i="8"/>
  <c r="W55" i="6"/>
  <c r="BF56" i="6"/>
  <c r="BQ56" i="6"/>
  <c r="AV56" i="6"/>
  <c r="BE56" i="6"/>
  <c r="BP56" i="6"/>
  <c r="D162" i="3"/>
  <c r="D164" i="3"/>
  <c r="F19" i="3"/>
  <c r="F14" i="3"/>
  <c r="G19" i="3"/>
  <c r="H19" i="3"/>
  <c r="I19" i="3"/>
  <c r="J19" i="3"/>
  <c r="F16" i="3"/>
  <c r="F17" i="3"/>
  <c r="F15" i="3"/>
  <c r="D161" i="3"/>
  <c r="H13" i="3"/>
  <c r="I13" i="3"/>
  <c r="J13" i="3"/>
  <c r="K13" i="3"/>
  <c r="F13" i="3"/>
  <c r="G13" i="3"/>
  <c r="D159" i="3"/>
  <c r="D160" i="3"/>
  <c r="D163" i="3"/>
  <c r="D5" i="1" s="1"/>
  <c r="D9" i="3"/>
  <c r="D156" i="3"/>
  <c r="D150" i="3"/>
  <c r="D146" i="3"/>
  <c r="D145" i="3"/>
  <c r="D143" i="3"/>
  <c r="D152" i="3"/>
  <c r="D142" i="3"/>
  <c r="D155" i="3"/>
  <c r="D153" i="3"/>
  <c r="D149" i="3"/>
  <c r="D154" i="3"/>
  <c r="D158" i="3"/>
  <c r="D151" i="3"/>
  <c r="D144" i="3"/>
  <c r="D157" i="3"/>
  <c r="D141" i="3"/>
  <c r="E263" i="4"/>
  <c r="C263" i="4"/>
  <c r="E264" i="4"/>
  <c r="C264" i="4"/>
  <c r="D264" i="4"/>
  <c r="D263" i="4"/>
  <c r="D148" i="3"/>
  <c r="D147" i="3"/>
  <c r="F128" i="4"/>
  <c r="E173" i="4"/>
  <c r="E177" i="4"/>
  <c r="E187" i="4"/>
  <c r="E204" i="4"/>
  <c r="E208" i="4"/>
  <c r="F129" i="4"/>
  <c r="E182" i="4"/>
  <c r="E190" i="4"/>
  <c r="F130" i="4"/>
  <c r="E174" i="4"/>
  <c r="E191" i="4"/>
  <c r="E205" i="4"/>
  <c r="E209" i="4"/>
  <c r="F131" i="4"/>
  <c r="E179" i="4"/>
  <c r="E188" i="4"/>
  <c r="E165" i="4"/>
  <c r="E175" i="4"/>
  <c r="E206" i="4"/>
  <c r="E189" i="4"/>
  <c r="E172" i="4"/>
  <c r="E176" i="4"/>
  <c r="E181" i="4"/>
  <c r="E207" i="4"/>
  <c r="E211" i="4"/>
  <c r="E210" i="4"/>
  <c r="E178" i="4"/>
  <c r="F132" i="4"/>
  <c r="D123" i="4"/>
  <c r="E123" i="4"/>
  <c r="F123" i="4"/>
  <c r="F126" i="4"/>
  <c r="F127" i="4"/>
  <c r="C123" i="4"/>
  <c r="C3" i="4"/>
  <c r="C4" i="4"/>
  <c r="C6" i="4"/>
  <c r="C8" i="4"/>
  <c r="C10" i="4"/>
  <c r="C12" i="4"/>
  <c r="C14" i="4"/>
  <c r="C16" i="4"/>
  <c r="C18" i="4"/>
  <c r="C20" i="4"/>
  <c r="C22" i="4"/>
  <c r="C24" i="4"/>
  <c r="C26" i="4"/>
  <c r="C28" i="4"/>
  <c r="C30" i="4"/>
  <c r="C32" i="4"/>
  <c r="C34" i="4"/>
  <c r="C36" i="4"/>
  <c r="C38" i="4"/>
  <c r="C40" i="4"/>
  <c r="C42" i="4"/>
  <c r="C44" i="4"/>
  <c r="C46" i="4"/>
  <c r="C48" i="4"/>
  <c r="C50" i="4"/>
  <c r="C52" i="4"/>
  <c r="C54" i="4"/>
  <c r="C56" i="4"/>
  <c r="C58" i="4"/>
  <c r="C60" i="4"/>
  <c r="C62" i="4"/>
  <c r="C64" i="4"/>
  <c r="C66" i="4"/>
  <c r="C68" i="4"/>
  <c r="C70" i="4"/>
  <c r="C72" i="4"/>
  <c r="C74" i="4"/>
  <c r="C76" i="4"/>
  <c r="C78" i="4"/>
  <c r="C80" i="4"/>
  <c r="C82" i="4"/>
  <c r="C84" i="4"/>
  <c r="C86" i="4"/>
  <c r="C88" i="4"/>
  <c r="C90" i="4"/>
  <c r="C92" i="4"/>
  <c r="C94" i="4"/>
  <c r="D96" i="4"/>
  <c r="D98" i="4"/>
  <c r="D100" i="4"/>
  <c r="D102" i="4"/>
  <c r="D104" i="4"/>
  <c r="D106" i="4"/>
  <c r="D108" i="4"/>
  <c r="D110" i="4"/>
  <c r="D112" i="4"/>
  <c r="D114" i="4"/>
  <c r="D116" i="4"/>
  <c r="D118" i="4"/>
  <c r="D120" i="4"/>
  <c r="D122" i="4"/>
  <c r="D124" i="4"/>
  <c r="E15" i="4"/>
  <c r="E27" i="4"/>
  <c r="E41" i="4"/>
  <c r="E57" i="4"/>
  <c r="E73" i="4"/>
  <c r="E87" i="4"/>
  <c r="D4" i="4"/>
  <c r="D6" i="4"/>
  <c r="D8" i="4"/>
  <c r="D10" i="4"/>
  <c r="D12" i="4"/>
  <c r="D14" i="4"/>
  <c r="D16" i="4"/>
  <c r="D18" i="4"/>
  <c r="D20" i="4"/>
  <c r="D22" i="4"/>
  <c r="D24" i="4"/>
  <c r="D26" i="4"/>
  <c r="D28" i="4"/>
  <c r="D30" i="4"/>
  <c r="D32" i="4"/>
  <c r="D34" i="4"/>
  <c r="D36" i="4"/>
  <c r="D38" i="4"/>
  <c r="D40" i="4"/>
  <c r="D42" i="4"/>
  <c r="D44" i="4"/>
  <c r="D46" i="4"/>
  <c r="D48" i="4"/>
  <c r="D50" i="4"/>
  <c r="D52" i="4"/>
  <c r="D54" i="4"/>
  <c r="D56" i="4"/>
  <c r="D58" i="4"/>
  <c r="D60" i="4"/>
  <c r="D62" i="4"/>
  <c r="D64" i="4"/>
  <c r="D66" i="4"/>
  <c r="D68" i="4"/>
  <c r="D70" i="4"/>
  <c r="D72" i="4"/>
  <c r="D74" i="4"/>
  <c r="D76" i="4"/>
  <c r="D78" i="4"/>
  <c r="D80" i="4"/>
  <c r="D82" i="4"/>
  <c r="D84" i="4"/>
  <c r="D86" i="4"/>
  <c r="D88" i="4"/>
  <c r="D90" i="4"/>
  <c r="D92" i="4"/>
  <c r="D94" i="4"/>
  <c r="E96" i="4"/>
  <c r="E98" i="4"/>
  <c r="E100" i="4"/>
  <c r="E102" i="4"/>
  <c r="E104" i="4"/>
  <c r="E106" i="4"/>
  <c r="E108" i="4"/>
  <c r="E110" i="4"/>
  <c r="E112" i="4"/>
  <c r="E114" i="4"/>
  <c r="E116" i="4"/>
  <c r="E118" i="4"/>
  <c r="E120" i="4"/>
  <c r="E122" i="4"/>
  <c r="E124" i="4"/>
  <c r="E7" i="4"/>
  <c r="E21" i="4"/>
  <c r="E31" i="4"/>
  <c r="E43" i="4"/>
  <c r="E55" i="4"/>
  <c r="E69" i="4"/>
  <c r="E83" i="4"/>
  <c r="E4" i="4"/>
  <c r="E6" i="4"/>
  <c r="E8" i="4"/>
  <c r="E10" i="4"/>
  <c r="E12" i="4"/>
  <c r="E14" i="4"/>
  <c r="E16" i="4"/>
  <c r="E18" i="4"/>
  <c r="E20" i="4"/>
  <c r="E22" i="4"/>
  <c r="E24" i="4"/>
  <c r="E26" i="4"/>
  <c r="E28" i="4"/>
  <c r="E30" i="4"/>
  <c r="E32" i="4"/>
  <c r="E34" i="4"/>
  <c r="E36" i="4"/>
  <c r="E38" i="4"/>
  <c r="E40" i="4"/>
  <c r="E42" i="4"/>
  <c r="E44" i="4"/>
  <c r="E46" i="4"/>
  <c r="E48" i="4"/>
  <c r="E50" i="4"/>
  <c r="E52" i="4"/>
  <c r="E54" i="4"/>
  <c r="E56" i="4"/>
  <c r="E58" i="4"/>
  <c r="E60" i="4"/>
  <c r="E62" i="4"/>
  <c r="E64" i="4"/>
  <c r="E66" i="4"/>
  <c r="E68" i="4"/>
  <c r="E70" i="4"/>
  <c r="E72" i="4"/>
  <c r="E74" i="4"/>
  <c r="E76" i="4"/>
  <c r="E78" i="4"/>
  <c r="E80" i="4"/>
  <c r="E82" i="4"/>
  <c r="E84" i="4"/>
  <c r="E86" i="4"/>
  <c r="E88" i="4"/>
  <c r="E90" i="4"/>
  <c r="E92" i="4"/>
  <c r="E94" i="4"/>
  <c r="F96" i="4"/>
  <c r="F98" i="4"/>
  <c r="F100" i="4"/>
  <c r="F102" i="4"/>
  <c r="F104" i="4"/>
  <c r="F106" i="4"/>
  <c r="F108" i="4"/>
  <c r="F110" i="4"/>
  <c r="F112" i="4"/>
  <c r="F114" i="4"/>
  <c r="F120" i="4"/>
  <c r="F122" i="4"/>
  <c r="F124" i="4"/>
  <c r="E9" i="4"/>
  <c r="E23" i="4"/>
  <c r="E35" i="4"/>
  <c r="E49" i="4"/>
  <c r="E63" i="4"/>
  <c r="E79" i="4"/>
  <c r="F4" i="4"/>
  <c r="F6" i="4"/>
  <c r="F8" i="4"/>
  <c r="F10" i="4"/>
  <c r="F12" i="4"/>
  <c r="F14" i="4"/>
  <c r="F16" i="4"/>
  <c r="F18" i="4"/>
  <c r="F20" i="4"/>
  <c r="F22" i="4"/>
  <c r="F24" i="4"/>
  <c r="F26" i="4"/>
  <c r="F28" i="4"/>
  <c r="F30" i="4"/>
  <c r="F32" i="4"/>
  <c r="F34" i="4"/>
  <c r="F36" i="4"/>
  <c r="F38" i="4"/>
  <c r="F40" i="4"/>
  <c r="F42" i="4"/>
  <c r="F44" i="4"/>
  <c r="F46" i="4"/>
  <c r="F48" i="4"/>
  <c r="F50" i="4"/>
  <c r="F52" i="4"/>
  <c r="F54" i="4"/>
  <c r="F56" i="4"/>
  <c r="F58" i="4"/>
  <c r="F60" i="4"/>
  <c r="F62" i="4"/>
  <c r="F64" i="4"/>
  <c r="F66" i="4"/>
  <c r="F68" i="4"/>
  <c r="F70" i="4"/>
  <c r="F72" i="4"/>
  <c r="F74" i="4"/>
  <c r="F76" i="4"/>
  <c r="F78" i="4"/>
  <c r="F80" i="4"/>
  <c r="F82" i="4"/>
  <c r="F92" i="4"/>
  <c r="F94" i="4"/>
  <c r="C97" i="4"/>
  <c r="C99" i="4"/>
  <c r="C101" i="4"/>
  <c r="C103" i="4"/>
  <c r="C105" i="4"/>
  <c r="C107" i="4"/>
  <c r="C109" i="4"/>
  <c r="C111" i="4"/>
  <c r="C113" i="4"/>
  <c r="C115" i="4"/>
  <c r="C117" i="4"/>
  <c r="C119" i="4"/>
  <c r="C121" i="4"/>
  <c r="D3" i="4"/>
  <c r="E11" i="4"/>
  <c r="E17" i="4"/>
  <c r="E29" i="4"/>
  <c r="E37" i="4"/>
  <c r="E45" i="4"/>
  <c r="E59" i="4"/>
  <c r="E67" i="4"/>
  <c r="E75" i="4"/>
  <c r="E77" i="4"/>
  <c r="E89" i="4"/>
  <c r="E95" i="4"/>
  <c r="C5" i="4"/>
  <c r="C7" i="4"/>
  <c r="C9" i="4"/>
  <c r="C11" i="4"/>
  <c r="C13" i="4"/>
  <c r="C15" i="4"/>
  <c r="C17" i="4"/>
  <c r="C19" i="4"/>
  <c r="C21" i="4"/>
  <c r="C23" i="4"/>
  <c r="C25" i="4"/>
  <c r="C27" i="4"/>
  <c r="C29" i="4"/>
  <c r="C31" i="4"/>
  <c r="C33" i="4"/>
  <c r="C35" i="4"/>
  <c r="C37" i="4"/>
  <c r="C39" i="4"/>
  <c r="C41" i="4"/>
  <c r="C43" i="4"/>
  <c r="C45" i="4"/>
  <c r="C47" i="4"/>
  <c r="C49" i="4"/>
  <c r="C51" i="4"/>
  <c r="C53" i="4"/>
  <c r="C55" i="4"/>
  <c r="C57" i="4"/>
  <c r="C59" i="4"/>
  <c r="C61" i="4"/>
  <c r="C63" i="4"/>
  <c r="C65" i="4"/>
  <c r="C67" i="4"/>
  <c r="C69" i="4"/>
  <c r="C71" i="4"/>
  <c r="C73" i="4"/>
  <c r="C75" i="4"/>
  <c r="C77" i="4"/>
  <c r="C79" i="4"/>
  <c r="C81" i="4"/>
  <c r="C83" i="4"/>
  <c r="C85" i="4"/>
  <c r="C87" i="4"/>
  <c r="C89" i="4"/>
  <c r="C91" i="4"/>
  <c r="C93" i="4"/>
  <c r="C95" i="4"/>
  <c r="D97" i="4"/>
  <c r="D99" i="4"/>
  <c r="D101" i="4"/>
  <c r="D103" i="4"/>
  <c r="D105" i="4"/>
  <c r="D107" i="4"/>
  <c r="D109" i="4"/>
  <c r="D111" i="4"/>
  <c r="D113" i="4"/>
  <c r="D115" i="4"/>
  <c r="D117" i="4"/>
  <c r="D119" i="4"/>
  <c r="D121" i="4"/>
  <c r="E3" i="4"/>
  <c r="E13" i="4"/>
  <c r="E25" i="4"/>
  <c r="E39" i="4"/>
  <c r="E53" i="4"/>
  <c r="E65" i="4"/>
  <c r="E85" i="4"/>
  <c r="D5" i="4"/>
  <c r="D7" i="4"/>
  <c r="D9" i="4"/>
  <c r="D11" i="4"/>
  <c r="D13" i="4"/>
  <c r="D15" i="4"/>
  <c r="D17" i="4"/>
  <c r="D19" i="4"/>
  <c r="D21" i="4"/>
  <c r="D23" i="4"/>
  <c r="D25" i="4"/>
  <c r="D27" i="4"/>
  <c r="D29" i="4"/>
  <c r="D31" i="4"/>
  <c r="D33" i="4"/>
  <c r="D35" i="4"/>
  <c r="D37" i="4"/>
  <c r="D39" i="4"/>
  <c r="D41" i="4"/>
  <c r="D43" i="4"/>
  <c r="D45" i="4"/>
  <c r="D47" i="4"/>
  <c r="D49" i="4"/>
  <c r="D51" i="4"/>
  <c r="D53" i="4"/>
  <c r="D55" i="4"/>
  <c r="D57" i="4"/>
  <c r="D59" i="4"/>
  <c r="D61" i="4"/>
  <c r="D63" i="4"/>
  <c r="D65" i="4"/>
  <c r="D67" i="4"/>
  <c r="D69" i="4"/>
  <c r="D71" i="4"/>
  <c r="D73" i="4"/>
  <c r="D75" i="4"/>
  <c r="D77" i="4"/>
  <c r="D79" i="4"/>
  <c r="D81" i="4"/>
  <c r="D83" i="4"/>
  <c r="D85" i="4"/>
  <c r="D87" i="4"/>
  <c r="D89" i="4"/>
  <c r="D91" i="4"/>
  <c r="D93" i="4"/>
  <c r="D95" i="4"/>
  <c r="E97" i="4"/>
  <c r="E99" i="4"/>
  <c r="E101" i="4"/>
  <c r="E103" i="4"/>
  <c r="E105" i="4"/>
  <c r="E107" i="4"/>
  <c r="E109" i="4"/>
  <c r="E111" i="4"/>
  <c r="E113" i="4"/>
  <c r="E115" i="4"/>
  <c r="E117" i="4"/>
  <c r="E119" i="4"/>
  <c r="E121" i="4"/>
  <c r="F3" i="4"/>
  <c r="E5" i="4"/>
  <c r="E19" i="4"/>
  <c r="E33" i="4"/>
  <c r="E47" i="4"/>
  <c r="E61" i="4"/>
  <c r="E71" i="4"/>
  <c r="E81" i="4"/>
  <c r="E91" i="4"/>
  <c r="F99" i="4"/>
  <c r="F5" i="4"/>
  <c r="F7" i="4"/>
  <c r="F9" i="4"/>
  <c r="F11" i="4"/>
  <c r="F13" i="4"/>
  <c r="F15" i="4"/>
  <c r="F17" i="4"/>
  <c r="F19" i="4"/>
  <c r="F21" i="4"/>
  <c r="F23" i="4"/>
  <c r="F25" i="4"/>
  <c r="F27" i="4"/>
  <c r="F29" i="4"/>
  <c r="F31" i="4"/>
  <c r="F33" i="4"/>
  <c r="F35" i="4"/>
  <c r="F37" i="4"/>
  <c r="F39" i="4"/>
  <c r="F41" i="4"/>
  <c r="F43" i="4"/>
  <c r="F45" i="4"/>
  <c r="F47" i="4"/>
  <c r="F49" i="4"/>
  <c r="F51" i="4"/>
  <c r="F53" i="4"/>
  <c r="F55" i="4"/>
  <c r="F57" i="4"/>
  <c r="F59" i="4"/>
  <c r="F61" i="4"/>
  <c r="F63" i="4"/>
  <c r="F65" i="4"/>
  <c r="F67" i="4"/>
  <c r="F69" i="4"/>
  <c r="F71" i="4"/>
  <c r="F73" i="4"/>
  <c r="F75" i="4"/>
  <c r="F77" i="4"/>
  <c r="F79" i="4"/>
  <c r="F81" i="4"/>
  <c r="F83" i="4"/>
  <c r="F91" i="4"/>
  <c r="F93" i="4"/>
  <c r="C96" i="4"/>
  <c r="C98" i="4"/>
  <c r="C100" i="4"/>
  <c r="C102" i="4"/>
  <c r="C104" i="4"/>
  <c r="C106" i="4"/>
  <c r="C108" i="4"/>
  <c r="C110" i="4"/>
  <c r="C112" i="4"/>
  <c r="C114" i="4"/>
  <c r="C116" i="4"/>
  <c r="C118" i="4"/>
  <c r="C120" i="4"/>
  <c r="C122" i="4"/>
  <c r="C124" i="4"/>
  <c r="E51" i="4"/>
  <c r="F101" i="4"/>
  <c r="F103" i="4"/>
  <c r="F105" i="4"/>
  <c r="F121" i="4"/>
  <c r="F107" i="4"/>
  <c r="F125" i="4"/>
  <c r="F109" i="4"/>
  <c r="E93" i="4"/>
  <c r="F97" i="4"/>
  <c r="AR5" i="4"/>
  <c r="AS4" i="4"/>
  <c r="CB4" i="1" l="1"/>
  <c r="CA4" i="1"/>
  <c r="BG56" i="6"/>
  <c r="BR56" i="6"/>
  <c r="AW56" i="6"/>
  <c r="AX56" i="6" s="1"/>
  <c r="B56" i="4"/>
  <c r="B66" i="4"/>
  <c r="B55" i="4"/>
  <c r="B65" i="4"/>
  <c r="B54" i="4"/>
  <c r="B64" i="4"/>
  <c r="B53" i="4"/>
  <c r="B63" i="4"/>
  <c r="B57" i="4"/>
  <c r="B58" i="4"/>
  <c r="B62" i="4"/>
  <c r="B51" i="4"/>
  <c r="B59" i="4"/>
  <c r="N2" i="1"/>
  <c r="N11" i="1" s="1"/>
  <c r="N3" i="1"/>
  <c r="N43" i="1" s="1"/>
  <c r="CC8" i="1"/>
  <c r="N4" i="1"/>
  <c r="CA8" i="1"/>
  <c r="BZ8" i="1"/>
  <c r="CB8" i="1"/>
  <c r="B52" i="4"/>
  <c r="CA3" i="1"/>
  <c r="CC3" i="1"/>
  <c r="CB3" i="1"/>
  <c r="BZ3" i="1"/>
  <c r="CA2" i="1"/>
  <c r="N62" i="1"/>
  <c r="N61" i="1"/>
  <c r="CB2" i="1"/>
  <c r="N47" i="1"/>
  <c r="C5" i="1"/>
  <c r="BZ5" i="1"/>
  <c r="N10" i="1"/>
  <c r="AS5" i="4"/>
  <c r="AT4" i="4"/>
  <c r="K55" i="6" l="1"/>
  <c r="G55" i="6" s="1"/>
  <c r="BT56" i="6"/>
  <c r="BI56" i="6"/>
  <c r="AS57" i="6"/>
  <c r="BA56" i="6"/>
  <c r="BL56" i="6" s="1"/>
  <c r="BH56" i="6"/>
  <c r="BS56" i="6"/>
  <c r="AT5" i="4"/>
  <c r="AU4" i="4"/>
  <c r="GB179" i="8" l="1"/>
  <c r="GH179" i="8"/>
  <c r="FV179" i="8"/>
  <c r="W56" i="6"/>
  <c r="BD57" i="6"/>
  <c r="BO57" i="6"/>
  <c r="AT57" i="6"/>
  <c r="AU5" i="4"/>
  <c r="AV4" i="4"/>
  <c r="F179" i="8" l="1"/>
  <c r="BE57" i="6"/>
  <c r="BP57" i="6"/>
  <c r="AU57" i="6"/>
  <c r="AV5" i="4"/>
  <c r="AW4" i="4"/>
  <c r="K56" i="6" l="1"/>
  <c r="G56" i="6" s="1"/>
  <c r="GH180" i="8" s="1"/>
  <c r="BF57" i="6"/>
  <c r="BQ57" i="6"/>
  <c r="AV57" i="6"/>
  <c r="AW57" i="6" s="1"/>
  <c r="AW5" i="4"/>
  <c r="AX4" i="4"/>
  <c r="GB180" i="8" l="1"/>
  <c r="FV180" i="8"/>
  <c r="BS57" i="6"/>
  <c r="BH57" i="6"/>
  <c r="AX57" i="6"/>
  <c r="BG57" i="6"/>
  <c r="BR57" i="6"/>
  <c r="AX5" i="4"/>
  <c r="AY4" i="4"/>
  <c r="F180" i="8" l="1"/>
  <c r="BT57" i="6"/>
  <c r="BI57" i="6"/>
  <c r="AS58" i="6"/>
  <c r="BA57" i="6"/>
  <c r="BL57" i="6" s="1"/>
  <c r="AY5" i="4"/>
  <c r="AZ4" i="4"/>
  <c r="W57" i="6" l="1"/>
  <c r="BD58" i="6"/>
  <c r="BO58" i="6"/>
  <c r="AT58" i="6"/>
  <c r="AU58" i="6" s="1"/>
  <c r="AZ5" i="4"/>
  <c r="BA4" i="4"/>
  <c r="BF58" i="6" l="1"/>
  <c r="BQ58" i="6"/>
  <c r="AV58" i="6"/>
  <c r="AW58" i="6" s="1"/>
  <c r="BE58" i="6"/>
  <c r="BP58" i="6"/>
  <c r="BA5" i="4"/>
  <c r="BB4" i="4"/>
  <c r="K57" i="6" l="1"/>
  <c r="G57" i="6" s="1"/>
  <c r="BS58" i="6"/>
  <c r="BH58" i="6"/>
  <c r="BG58" i="6"/>
  <c r="BR58" i="6"/>
  <c r="AX58" i="6"/>
  <c r="BB5" i="4"/>
  <c r="BC4" i="4"/>
  <c r="GB181" i="8" l="1"/>
  <c r="GH181" i="8"/>
  <c r="FV181" i="8"/>
  <c r="BI58" i="6"/>
  <c r="BT58" i="6"/>
  <c r="BA58" i="6"/>
  <c r="BL58" i="6" s="1"/>
  <c r="AS59" i="6"/>
  <c r="BC5" i="4"/>
  <c r="BD4" i="4"/>
  <c r="F181" i="8" l="1"/>
  <c r="W58" i="6"/>
  <c r="Q58" i="6" s="1"/>
  <c r="BD59" i="6"/>
  <c r="BO59" i="6"/>
  <c r="AT59" i="6"/>
  <c r="BD5" i="4"/>
  <c r="BE4" i="4"/>
  <c r="BE59" i="6" l="1"/>
  <c r="BP59" i="6"/>
  <c r="AU59" i="6"/>
  <c r="BE5" i="4"/>
  <c r="BF4" i="4"/>
  <c r="K58" i="6" l="1"/>
  <c r="BQ59" i="6"/>
  <c r="BF59" i="6"/>
  <c r="AV59" i="6"/>
  <c r="BF5" i="4"/>
  <c r="BG4" i="4"/>
  <c r="BR59" i="6" l="1"/>
  <c r="BG59" i="6"/>
  <c r="AW59" i="6"/>
  <c r="BG5" i="4"/>
  <c r="BH4" i="4"/>
  <c r="BH59" i="6" l="1"/>
  <c r="BS59" i="6"/>
  <c r="AX59" i="6"/>
  <c r="BH5" i="4"/>
  <c r="BI4" i="4"/>
  <c r="BT59" i="6" l="1"/>
  <c r="BI59" i="6"/>
  <c r="AS60" i="6"/>
  <c r="BA59" i="6"/>
  <c r="BL59" i="6" s="1"/>
  <c r="BI5" i="4"/>
  <c r="BJ4" i="4"/>
  <c r="W59" i="6" l="1"/>
  <c r="Q59" i="6" s="1"/>
  <c r="BO60" i="6"/>
  <c r="BD60" i="6"/>
  <c r="AT60" i="6"/>
  <c r="BJ5" i="4"/>
  <c r="BK4" i="4"/>
  <c r="BE60" i="6" l="1"/>
  <c r="BP60" i="6"/>
  <c r="AU60" i="6"/>
  <c r="BK5" i="4"/>
  <c r="BL4" i="4"/>
  <c r="K59" i="6" l="1"/>
  <c r="BQ60" i="6"/>
  <c r="BF60" i="6"/>
  <c r="AV60" i="6"/>
  <c r="BL5" i="4"/>
  <c r="BM4" i="4"/>
  <c r="BG60" i="6" l="1"/>
  <c r="BR60" i="6"/>
  <c r="AW60" i="6"/>
  <c r="AX60" i="6" s="1"/>
  <c r="BM5" i="4"/>
  <c r="BN4" i="4"/>
  <c r="BI60" i="6" l="1"/>
  <c r="BT60" i="6"/>
  <c r="BA60" i="6"/>
  <c r="BL60" i="6" s="1"/>
  <c r="AS61" i="6"/>
  <c r="BS60" i="6"/>
  <c r="BH60" i="6"/>
  <c r="BN5" i="4"/>
  <c r="BO4" i="4"/>
  <c r="W60" i="6" l="1"/>
  <c r="Q60" i="6" s="1"/>
  <c r="BD61" i="6"/>
  <c r="BO61" i="6"/>
  <c r="AT61" i="6"/>
  <c r="AU61" i="6" s="1"/>
  <c r="BO5" i="4"/>
  <c r="BP4" i="4"/>
  <c r="BN141" i="1"/>
  <c r="BN8" i="1"/>
  <c r="BE8" i="1"/>
  <c r="BF8" i="1"/>
  <c r="BG8" i="1"/>
  <c r="BH8" i="1"/>
  <c r="BI8" i="1"/>
  <c r="BJ8" i="1"/>
  <c r="BK8" i="1"/>
  <c r="BQ61" i="6" l="1"/>
  <c r="BF61" i="6"/>
  <c r="AV61" i="6"/>
  <c r="BE61" i="6"/>
  <c r="BP61" i="6"/>
  <c r="BQ4" i="4"/>
  <c r="BP5" i="4"/>
  <c r="K60" i="6" l="1"/>
  <c r="BG61" i="6"/>
  <c r="BR61" i="6"/>
  <c r="AW61" i="6"/>
  <c r="BR4" i="4"/>
  <c r="BS4" i="4" s="1"/>
  <c r="BQ5" i="4"/>
  <c r="D8" i="3"/>
  <c r="L8" i="3"/>
  <c r="T8" i="3"/>
  <c r="G9" i="3"/>
  <c r="O9" i="3"/>
  <c r="W9" i="3"/>
  <c r="J10" i="3"/>
  <c r="R10" i="3"/>
  <c r="E11" i="3"/>
  <c r="M11" i="3"/>
  <c r="U11" i="3"/>
  <c r="H12" i="3"/>
  <c r="P12" i="3"/>
  <c r="X12" i="3"/>
  <c r="S13" i="3"/>
  <c r="N14" i="3"/>
  <c r="V14" i="3"/>
  <c r="I15" i="3"/>
  <c r="Q15" i="3"/>
  <c r="E8" i="3"/>
  <c r="M8" i="3"/>
  <c r="U8" i="3"/>
  <c r="H9" i="3"/>
  <c r="P9" i="3"/>
  <c r="X9" i="3"/>
  <c r="K10" i="3"/>
  <c r="S10" i="3"/>
  <c r="F11" i="3"/>
  <c r="N11" i="3"/>
  <c r="V11" i="3"/>
  <c r="I12" i="3"/>
  <c r="Q12" i="3"/>
  <c r="D13" i="3"/>
  <c r="L13" i="3"/>
  <c r="T13" i="3"/>
  <c r="G14" i="3"/>
  <c r="O14" i="3"/>
  <c r="W14" i="3"/>
  <c r="J15" i="3"/>
  <c r="R15" i="3"/>
  <c r="E16" i="3"/>
  <c r="M16" i="3"/>
  <c r="U16" i="3"/>
  <c r="H17" i="3"/>
  <c r="P17" i="3"/>
  <c r="X17" i="3"/>
  <c r="K18" i="3"/>
  <c r="S18" i="3"/>
  <c r="N19" i="3"/>
  <c r="V19" i="3"/>
  <c r="I20" i="3"/>
  <c r="Q20" i="3"/>
  <c r="D21" i="3"/>
  <c r="L21" i="3"/>
  <c r="T21" i="3"/>
  <c r="G22" i="3"/>
  <c r="O22" i="3"/>
  <c r="W22" i="3"/>
  <c r="J23" i="3"/>
  <c r="R23" i="3"/>
  <c r="E24" i="3"/>
  <c r="M24" i="3"/>
  <c r="U24" i="3"/>
  <c r="H25" i="3"/>
  <c r="P25" i="3"/>
  <c r="X25" i="3"/>
  <c r="K26" i="3"/>
  <c r="S26" i="3"/>
  <c r="F27" i="3"/>
  <c r="N27" i="3"/>
  <c r="V27" i="3"/>
  <c r="I28" i="3"/>
  <c r="Q28" i="3"/>
  <c r="D29" i="3"/>
  <c r="L29" i="3"/>
  <c r="T29" i="3"/>
  <c r="G30" i="3"/>
  <c r="O30" i="3"/>
  <c r="W30" i="3"/>
  <c r="J31" i="3"/>
  <c r="R31" i="3"/>
  <c r="E32" i="3"/>
  <c r="M32" i="3"/>
  <c r="U32" i="3"/>
  <c r="H33" i="3"/>
  <c r="P33" i="3"/>
  <c r="X33" i="3"/>
  <c r="K34" i="3"/>
  <c r="S34" i="3"/>
  <c r="F35" i="3"/>
  <c r="N35" i="3"/>
  <c r="V35" i="3"/>
  <c r="I36" i="3"/>
  <c r="Q36" i="3"/>
  <c r="D37" i="3"/>
  <c r="L37" i="3"/>
  <c r="T37" i="3"/>
  <c r="G38" i="3"/>
  <c r="O38" i="3"/>
  <c r="W38" i="3"/>
  <c r="J39" i="3"/>
  <c r="R39" i="3"/>
  <c r="E40" i="3"/>
  <c r="F8" i="3"/>
  <c r="N8" i="3"/>
  <c r="V8" i="3"/>
  <c r="I9" i="3"/>
  <c r="Q9" i="3"/>
  <c r="D10" i="3"/>
  <c r="L10" i="3"/>
  <c r="T10" i="3"/>
  <c r="G11" i="3"/>
  <c r="O11" i="3"/>
  <c r="W11" i="3"/>
  <c r="J12" i="3"/>
  <c r="R12" i="3"/>
  <c r="E13" i="3"/>
  <c r="M13" i="3"/>
  <c r="U13" i="3"/>
  <c r="H14" i="3"/>
  <c r="P14" i="3"/>
  <c r="X14" i="3"/>
  <c r="K15" i="3"/>
  <c r="S15" i="3"/>
  <c r="N16" i="3"/>
  <c r="V16" i="3"/>
  <c r="I17" i="3"/>
  <c r="Q17" i="3"/>
  <c r="D18" i="3"/>
  <c r="L18" i="3"/>
  <c r="T18" i="3"/>
  <c r="O19" i="3"/>
  <c r="W19" i="3"/>
  <c r="J20" i="3"/>
  <c r="R20" i="3"/>
  <c r="E21" i="3"/>
  <c r="M21" i="3"/>
  <c r="U21" i="3"/>
  <c r="H22" i="3"/>
  <c r="P22" i="3"/>
  <c r="X22" i="3"/>
  <c r="K23" i="3"/>
  <c r="S23" i="3"/>
  <c r="F24" i="3"/>
  <c r="N24" i="3"/>
  <c r="V24" i="3"/>
  <c r="I25" i="3"/>
  <c r="Q25" i="3"/>
  <c r="D26" i="3"/>
  <c r="L26" i="3"/>
  <c r="T26" i="3"/>
  <c r="G27" i="3"/>
  <c r="O27" i="3"/>
  <c r="W27" i="3"/>
  <c r="J28" i="3"/>
  <c r="R28" i="3"/>
  <c r="G8" i="3"/>
  <c r="O8" i="3"/>
  <c r="W8" i="3"/>
  <c r="J9" i="3"/>
  <c r="R9" i="3"/>
  <c r="E10" i="3"/>
  <c r="M10" i="3"/>
  <c r="U10" i="3"/>
  <c r="H11" i="3"/>
  <c r="P11" i="3"/>
  <c r="X11" i="3"/>
  <c r="K12" i="3"/>
  <c r="S12" i="3"/>
  <c r="N13" i="3"/>
  <c r="V13" i="3"/>
  <c r="I14" i="3"/>
  <c r="Q14" i="3"/>
  <c r="D15" i="3"/>
  <c r="L15" i="3"/>
  <c r="T15" i="3"/>
  <c r="G16" i="3"/>
  <c r="O16" i="3"/>
  <c r="W16" i="3"/>
  <c r="J17" i="3"/>
  <c r="R17" i="3"/>
  <c r="E18" i="3"/>
  <c r="M18" i="3"/>
  <c r="U18" i="3"/>
  <c r="P19" i="3"/>
  <c r="X19" i="3"/>
  <c r="K20" i="3"/>
  <c r="S20" i="3"/>
  <c r="F21" i="3"/>
  <c r="N21" i="3"/>
  <c r="V21" i="3"/>
  <c r="I22" i="3"/>
  <c r="Q22" i="3"/>
  <c r="D23" i="3"/>
  <c r="L23" i="3"/>
  <c r="T23" i="3"/>
  <c r="G24" i="3"/>
  <c r="O24" i="3"/>
  <c r="W24" i="3"/>
  <c r="J25" i="3"/>
  <c r="R25" i="3"/>
  <c r="E26" i="3"/>
  <c r="M26" i="3"/>
  <c r="U26" i="3"/>
  <c r="H27" i="3"/>
  <c r="P27" i="3"/>
  <c r="X27" i="3"/>
  <c r="K28" i="3"/>
  <c r="S28" i="3"/>
  <c r="F29" i="3"/>
  <c r="N29" i="3"/>
  <c r="V29" i="3"/>
  <c r="I30" i="3"/>
  <c r="Q30" i="3"/>
  <c r="D31" i="3"/>
  <c r="L31" i="3"/>
  <c r="T31" i="3"/>
  <c r="G32" i="3"/>
  <c r="O32" i="3"/>
  <c r="W32" i="3"/>
  <c r="J33" i="3"/>
  <c r="R33" i="3"/>
  <c r="E34" i="3"/>
  <c r="M34" i="3"/>
  <c r="U34" i="3"/>
  <c r="H35" i="3"/>
  <c r="P35" i="3"/>
  <c r="X35" i="3"/>
  <c r="K36" i="3"/>
  <c r="S36" i="3"/>
  <c r="F37" i="3"/>
  <c r="N37" i="3"/>
  <c r="V37" i="3"/>
  <c r="I38" i="3"/>
  <c r="Q38" i="3"/>
  <c r="D39" i="3"/>
  <c r="L39" i="3"/>
  <c r="T39" i="3"/>
  <c r="G40" i="3"/>
  <c r="H8" i="3"/>
  <c r="P8" i="3"/>
  <c r="X8" i="3"/>
  <c r="K9" i="3"/>
  <c r="S9" i="3"/>
  <c r="F10" i="3"/>
  <c r="N10" i="3"/>
  <c r="V10" i="3"/>
  <c r="I11" i="3"/>
  <c r="Q11" i="3"/>
  <c r="D12" i="3"/>
  <c r="L12" i="3"/>
  <c r="T12" i="3"/>
  <c r="O13" i="3"/>
  <c r="W13" i="3"/>
  <c r="J14" i="3"/>
  <c r="R14" i="3"/>
  <c r="E15" i="3"/>
  <c r="M15" i="3"/>
  <c r="U15" i="3"/>
  <c r="H16" i="3"/>
  <c r="P16" i="3"/>
  <c r="X16" i="3"/>
  <c r="K17" i="3"/>
  <c r="I8" i="3"/>
  <c r="Q8" i="3"/>
  <c r="C9" i="1"/>
  <c r="L9" i="3"/>
  <c r="T9" i="3"/>
  <c r="G10" i="3"/>
  <c r="O10" i="3"/>
  <c r="W10" i="3"/>
  <c r="J11" i="3"/>
  <c r="R11" i="3"/>
  <c r="E12" i="3"/>
  <c r="M12" i="3"/>
  <c r="U12" i="3"/>
  <c r="P13" i="3"/>
  <c r="X13" i="3"/>
  <c r="K14" i="3"/>
  <c r="S14" i="3"/>
  <c r="N15" i="3"/>
  <c r="V15" i="3"/>
  <c r="I16" i="3"/>
  <c r="Q16" i="3"/>
  <c r="D17" i="3"/>
  <c r="L17" i="3"/>
  <c r="T17" i="3"/>
  <c r="G18" i="3"/>
  <c r="O18" i="3"/>
  <c r="W18" i="3"/>
  <c r="R19" i="3"/>
  <c r="E20" i="3"/>
  <c r="M20" i="3"/>
  <c r="U20" i="3"/>
  <c r="H21" i="3"/>
  <c r="P21" i="3"/>
  <c r="X21" i="3"/>
  <c r="K22" i="3"/>
  <c r="S22" i="3"/>
  <c r="F23" i="3"/>
  <c r="N23" i="3"/>
  <c r="V23" i="3"/>
  <c r="I24" i="3"/>
  <c r="Q24" i="3"/>
  <c r="D25" i="3"/>
  <c r="L25" i="3"/>
  <c r="T25" i="3"/>
  <c r="G26" i="3"/>
  <c r="O26" i="3"/>
  <c r="W26" i="3"/>
  <c r="J27" i="3"/>
  <c r="R27" i="3"/>
  <c r="E28" i="3"/>
  <c r="J8" i="3"/>
  <c r="R8" i="3"/>
  <c r="E9" i="3"/>
  <c r="M9" i="3"/>
  <c r="U9" i="3"/>
  <c r="H10" i="3"/>
  <c r="P10" i="3"/>
  <c r="X10" i="3"/>
  <c r="K11" i="3"/>
  <c r="S11" i="3"/>
  <c r="F12" i="3"/>
  <c r="N12" i="3"/>
  <c r="V12" i="3"/>
  <c r="Q13" i="3"/>
  <c r="D14" i="3"/>
  <c r="L14" i="3"/>
  <c r="T14" i="3"/>
  <c r="G15" i="3"/>
  <c r="O15" i="3"/>
  <c r="W15" i="3"/>
  <c r="J16" i="3"/>
  <c r="R16" i="3"/>
  <c r="E17" i="3"/>
  <c r="M17" i="3"/>
  <c r="U17" i="3"/>
  <c r="H18" i="3"/>
  <c r="P18" i="3"/>
  <c r="X18" i="3"/>
  <c r="K8" i="3"/>
  <c r="S8" i="3"/>
  <c r="T11" i="3"/>
  <c r="U14" i="3"/>
  <c r="T16" i="3"/>
  <c r="F18" i="3"/>
  <c r="E19" i="3"/>
  <c r="U19" i="3"/>
  <c r="P20" i="3"/>
  <c r="K21" i="3"/>
  <c r="F22" i="3"/>
  <c r="V22" i="3"/>
  <c r="Q23" i="3"/>
  <c r="L24" i="3"/>
  <c r="G25" i="3"/>
  <c r="W25" i="3"/>
  <c r="R26" i="3"/>
  <c r="M27" i="3"/>
  <c r="H28" i="3"/>
  <c r="V28" i="3"/>
  <c r="K29" i="3"/>
  <c r="W29" i="3"/>
  <c r="L30" i="3"/>
  <c r="V30" i="3"/>
  <c r="M31" i="3"/>
  <c r="W31" i="3"/>
  <c r="L32" i="3"/>
  <c r="X32" i="3"/>
  <c r="M33" i="3"/>
  <c r="W33" i="3"/>
  <c r="N34" i="3"/>
  <c r="X34" i="3"/>
  <c r="M35" i="3"/>
  <c r="D36" i="3"/>
  <c r="N36" i="3"/>
  <c r="X36" i="3"/>
  <c r="O37" i="3"/>
  <c r="D38" i="3"/>
  <c r="N38" i="3"/>
  <c r="E39" i="3"/>
  <c r="O39" i="3"/>
  <c r="D40" i="3"/>
  <c r="N40" i="3"/>
  <c r="V40" i="3"/>
  <c r="I41" i="3"/>
  <c r="Q41" i="3"/>
  <c r="D42" i="3"/>
  <c r="L42" i="3"/>
  <c r="T42" i="3"/>
  <c r="G43" i="3"/>
  <c r="O43" i="3"/>
  <c r="W43" i="3"/>
  <c r="J44" i="3"/>
  <c r="R44" i="3"/>
  <c r="E45" i="3"/>
  <c r="M45" i="3"/>
  <c r="U45" i="3"/>
  <c r="H46" i="3"/>
  <c r="P46" i="3"/>
  <c r="X46" i="3"/>
  <c r="K47" i="3"/>
  <c r="S47" i="3"/>
  <c r="F48" i="3"/>
  <c r="N48" i="3"/>
  <c r="V48" i="3"/>
  <c r="I49" i="3"/>
  <c r="Q49" i="3"/>
  <c r="D50" i="3"/>
  <c r="L50" i="3"/>
  <c r="T50" i="3"/>
  <c r="G51" i="3"/>
  <c r="O51" i="3"/>
  <c r="W51" i="3"/>
  <c r="J52" i="3"/>
  <c r="R52" i="3"/>
  <c r="E53" i="3"/>
  <c r="M53" i="3"/>
  <c r="U53" i="3"/>
  <c r="H54" i="3"/>
  <c r="P54" i="3"/>
  <c r="X54" i="3"/>
  <c r="K55" i="3"/>
  <c r="S55" i="3"/>
  <c r="F56" i="3"/>
  <c r="N56" i="3"/>
  <c r="V56" i="3"/>
  <c r="I57" i="3"/>
  <c r="Q57" i="3"/>
  <c r="D58" i="3"/>
  <c r="F9" i="3"/>
  <c r="G12" i="3"/>
  <c r="H15" i="3"/>
  <c r="B60" i="4"/>
  <c r="I18" i="3"/>
  <c r="D20" i="3"/>
  <c r="T20" i="3"/>
  <c r="O21" i="3"/>
  <c r="J22" i="3"/>
  <c r="E23" i="3"/>
  <c r="U23" i="3"/>
  <c r="P24" i="3"/>
  <c r="K25" i="3"/>
  <c r="F26" i="3"/>
  <c r="V26" i="3"/>
  <c r="Q27" i="3"/>
  <c r="L28" i="3"/>
  <c r="W28" i="3"/>
  <c r="M29" i="3"/>
  <c r="X29" i="3"/>
  <c r="M30" i="3"/>
  <c r="X30" i="3"/>
  <c r="N31" i="3"/>
  <c r="X31" i="3"/>
  <c r="N32" i="3"/>
  <c r="D33" i="3"/>
  <c r="N33" i="3"/>
  <c r="D34" i="3"/>
  <c r="O34" i="3"/>
  <c r="D35" i="3"/>
  <c r="O35" i="3"/>
  <c r="E36" i="3"/>
  <c r="O36" i="3"/>
  <c r="E37" i="3"/>
  <c r="P37" i="3"/>
  <c r="E38" i="3"/>
  <c r="P38" i="3"/>
  <c r="F39" i="3"/>
  <c r="P39" i="3"/>
  <c r="F40" i="3"/>
  <c r="O40" i="3"/>
  <c r="W40" i="3"/>
  <c r="J41" i="3"/>
  <c r="R41" i="3"/>
  <c r="E42" i="3"/>
  <c r="M42" i="3"/>
  <c r="U42" i="3"/>
  <c r="H43" i="3"/>
  <c r="P43" i="3"/>
  <c r="X43" i="3"/>
  <c r="K44" i="3"/>
  <c r="S44" i="3"/>
  <c r="F45" i="3"/>
  <c r="N45" i="3"/>
  <c r="V45" i="3"/>
  <c r="I46" i="3"/>
  <c r="Q46" i="3"/>
  <c r="D47" i="3"/>
  <c r="L47" i="3"/>
  <c r="T47" i="3"/>
  <c r="G48" i="3"/>
  <c r="O48" i="3"/>
  <c r="W48" i="3"/>
  <c r="J49" i="3"/>
  <c r="R49" i="3"/>
  <c r="E50" i="3"/>
  <c r="M50" i="3"/>
  <c r="U50" i="3"/>
  <c r="H51" i="3"/>
  <c r="P51" i="3"/>
  <c r="X51" i="3"/>
  <c r="K52" i="3"/>
  <c r="S52" i="3"/>
  <c r="F53" i="3"/>
  <c r="N53" i="3"/>
  <c r="N9" i="3"/>
  <c r="O12" i="3"/>
  <c r="P15" i="3"/>
  <c r="G17" i="3"/>
  <c r="J18" i="3"/>
  <c r="K19" i="3"/>
  <c r="F20" i="3"/>
  <c r="V20" i="3"/>
  <c r="Q21" i="3"/>
  <c r="L22" i="3"/>
  <c r="G23" i="3"/>
  <c r="W23" i="3"/>
  <c r="R24" i="3"/>
  <c r="M25" i="3"/>
  <c r="H26" i="3"/>
  <c r="X26" i="3"/>
  <c r="S27" i="3"/>
  <c r="M28" i="3"/>
  <c r="X28" i="3"/>
  <c r="O29" i="3"/>
  <c r="D30" i="3"/>
  <c r="N30" i="3"/>
  <c r="E31" i="3"/>
  <c r="O31" i="3"/>
  <c r="D32" i="3"/>
  <c r="P32" i="3"/>
  <c r="E33" i="3"/>
  <c r="O33" i="3"/>
  <c r="F34" i="3"/>
  <c r="P34" i="3"/>
  <c r="E35" i="3"/>
  <c r="Q35" i="3"/>
  <c r="F36" i="3"/>
  <c r="P36" i="3"/>
  <c r="G37" i="3"/>
  <c r="Q37" i="3"/>
  <c r="F38" i="3"/>
  <c r="R38" i="3"/>
  <c r="G39" i="3"/>
  <c r="Q39" i="3"/>
  <c r="H40" i="3"/>
  <c r="P40" i="3"/>
  <c r="X40" i="3"/>
  <c r="K41" i="3"/>
  <c r="S41" i="3"/>
  <c r="F42" i="3"/>
  <c r="N42" i="3"/>
  <c r="V42" i="3"/>
  <c r="I43" i="3"/>
  <c r="Q43" i="3"/>
  <c r="D44" i="3"/>
  <c r="L44" i="3"/>
  <c r="T44" i="3"/>
  <c r="G45" i="3"/>
  <c r="O45" i="3"/>
  <c r="W45" i="3"/>
  <c r="J46" i="3"/>
  <c r="R46" i="3"/>
  <c r="E47" i="3"/>
  <c r="M47" i="3"/>
  <c r="U47" i="3"/>
  <c r="H48" i="3"/>
  <c r="P48" i="3"/>
  <c r="X48" i="3"/>
  <c r="K49" i="3"/>
  <c r="S49" i="3"/>
  <c r="F50" i="3"/>
  <c r="N50" i="3"/>
  <c r="V50" i="3"/>
  <c r="I51" i="3"/>
  <c r="Q51" i="3"/>
  <c r="D52" i="3"/>
  <c r="L52" i="3"/>
  <c r="T52" i="3"/>
  <c r="G53" i="3"/>
  <c r="O53" i="3"/>
  <c r="W53" i="3"/>
  <c r="J54" i="3"/>
  <c r="R54" i="3"/>
  <c r="E55" i="3"/>
  <c r="M55" i="3"/>
  <c r="U55" i="3"/>
  <c r="H56" i="3"/>
  <c r="P56" i="3"/>
  <c r="X56" i="3"/>
  <c r="V9" i="3"/>
  <c r="I10" i="3"/>
  <c r="D16" i="3"/>
  <c r="O17" i="3"/>
  <c r="Q18" i="3"/>
  <c r="M19" i="3"/>
  <c r="H20" i="3"/>
  <c r="X20" i="3"/>
  <c r="S21" i="3"/>
  <c r="N22" i="3"/>
  <c r="I23" i="3"/>
  <c r="D24" i="3"/>
  <c r="T24" i="3"/>
  <c r="O25" i="3"/>
  <c r="J26" i="3"/>
  <c r="E27" i="3"/>
  <c r="U27" i="3"/>
  <c r="O28" i="3"/>
  <c r="G29" i="3"/>
  <c r="Q29" i="3"/>
  <c r="F30" i="3"/>
  <c r="R30" i="3"/>
  <c r="G31" i="3"/>
  <c r="Q31" i="3"/>
  <c r="H32" i="3"/>
  <c r="R32" i="3"/>
  <c r="G33" i="3"/>
  <c r="S33" i="3"/>
  <c r="H34" i="3"/>
  <c r="R34" i="3"/>
  <c r="I35" i="3"/>
  <c r="S35" i="3"/>
  <c r="H36" i="3"/>
  <c r="T36" i="3"/>
  <c r="I37" i="3"/>
  <c r="S37" i="3"/>
  <c r="J38" i="3"/>
  <c r="T38" i="3"/>
  <c r="I39" i="3"/>
  <c r="U39" i="3"/>
  <c r="J40" i="3"/>
  <c r="R40" i="3"/>
  <c r="E41" i="3"/>
  <c r="M41" i="3"/>
  <c r="U41" i="3"/>
  <c r="H42" i="3"/>
  <c r="P42" i="3"/>
  <c r="X42" i="3"/>
  <c r="K43" i="3"/>
  <c r="S43" i="3"/>
  <c r="F44" i="3"/>
  <c r="N44" i="3"/>
  <c r="V44" i="3"/>
  <c r="I45" i="3"/>
  <c r="Q45" i="3"/>
  <c r="D46" i="3"/>
  <c r="L46" i="3"/>
  <c r="T46" i="3"/>
  <c r="G47" i="3"/>
  <c r="O47" i="3"/>
  <c r="Q10" i="3"/>
  <c r="R13" i="3"/>
  <c r="K16" i="3"/>
  <c r="S17" i="3"/>
  <c r="R18" i="3"/>
  <c r="Q19" i="3"/>
  <c r="L20" i="3"/>
  <c r="G21" i="3"/>
  <c r="W21" i="3"/>
  <c r="R22" i="3"/>
  <c r="M23" i="3"/>
  <c r="H24" i="3"/>
  <c r="X24" i="3"/>
  <c r="S25" i="3"/>
  <c r="N26" i="3"/>
  <c r="I27" i="3"/>
  <c r="D28" i="3"/>
  <c r="P28" i="3"/>
  <c r="H29" i="3"/>
  <c r="R29" i="3"/>
  <c r="H30" i="3"/>
  <c r="S30" i="3"/>
  <c r="H31" i="3"/>
  <c r="S31" i="3"/>
  <c r="I32" i="3"/>
  <c r="S32" i="3"/>
  <c r="I33" i="3"/>
  <c r="T33" i="3"/>
  <c r="I34" i="3"/>
  <c r="T34" i="3"/>
  <c r="J35" i="3"/>
  <c r="T35" i="3"/>
  <c r="J36" i="3"/>
  <c r="U36" i="3"/>
  <c r="J37" i="3"/>
  <c r="U37" i="3"/>
  <c r="K38" i="3"/>
  <c r="U38" i="3"/>
  <c r="K39" i="3"/>
  <c r="V39" i="3"/>
  <c r="K40" i="3"/>
  <c r="S40" i="3"/>
  <c r="F41" i="3"/>
  <c r="N41" i="3"/>
  <c r="V41" i="3"/>
  <c r="I42" i="3"/>
  <c r="Q42" i="3"/>
  <c r="D43" i="3"/>
  <c r="L43" i="3"/>
  <c r="T43" i="3"/>
  <c r="G44" i="3"/>
  <c r="O44" i="3"/>
  <c r="W44" i="3"/>
  <c r="J45" i="3"/>
  <c r="R45" i="3"/>
  <c r="E46" i="3"/>
  <c r="M46" i="3"/>
  <c r="U46" i="3"/>
  <c r="H47" i="3"/>
  <c r="P47" i="3"/>
  <c r="D11" i="3"/>
  <c r="N17" i="3"/>
  <c r="T19" i="3"/>
  <c r="D22" i="3"/>
  <c r="X23" i="3"/>
  <c r="V25" i="3"/>
  <c r="F28" i="3"/>
  <c r="P29" i="3"/>
  <c r="U30" i="3"/>
  <c r="J32" i="3"/>
  <c r="Q33" i="3"/>
  <c r="W34" i="3"/>
  <c r="L36" i="3"/>
  <c r="R37" i="3"/>
  <c r="X38" i="3"/>
  <c r="L40" i="3"/>
  <c r="L41" i="3"/>
  <c r="K42" i="3"/>
  <c r="M43" i="3"/>
  <c r="M44" i="3"/>
  <c r="L45" i="3"/>
  <c r="N46" i="3"/>
  <c r="N47" i="3"/>
  <c r="I48" i="3"/>
  <c r="T48" i="3"/>
  <c r="M49" i="3"/>
  <c r="X49" i="3"/>
  <c r="Q50" i="3"/>
  <c r="J51" i="3"/>
  <c r="U51" i="3"/>
  <c r="N52" i="3"/>
  <c r="D53" i="3"/>
  <c r="R53" i="3"/>
  <c r="G54" i="3"/>
  <c r="S54" i="3"/>
  <c r="H55" i="3"/>
  <c r="R55" i="3"/>
  <c r="I56" i="3"/>
  <c r="S56" i="3"/>
  <c r="H57" i="3"/>
  <c r="R57" i="3"/>
  <c r="F58" i="3"/>
  <c r="N58" i="3"/>
  <c r="V58" i="3"/>
  <c r="I59" i="3"/>
  <c r="Q59" i="3"/>
  <c r="D60" i="3"/>
  <c r="L60" i="3"/>
  <c r="T60" i="3"/>
  <c r="G61" i="3"/>
  <c r="O61" i="3"/>
  <c r="W61" i="3"/>
  <c r="J62" i="3"/>
  <c r="R62" i="3"/>
  <c r="E63" i="3"/>
  <c r="M63" i="3"/>
  <c r="U63" i="3"/>
  <c r="H64" i="3"/>
  <c r="P64" i="3"/>
  <c r="X64" i="3"/>
  <c r="K65" i="3"/>
  <c r="S65" i="3"/>
  <c r="F66" i="3"/>
  <c r="N66" i="3"/>
  <c r="V66" i="3"/>
  <c r="I67" i="3"/>
  <c r="Q67" i="3"/>
  <c r="D68" i="3"/>
  <c r="L68" i="3"/>
  <c r="T68" i="3"/>
  <c r="G69" i="3"/>
  <c r="O69" i="3"/>
  <c r="W69" i="3"/>
  <c r="J70" i="3"/>
  <c r="R70" i="3"/>
  <c r="E71" i="3"/>
  <c r="M71" i="3"/>
  <c r="U71" i="3"/>
  <c r="H72" i="3"/>
  <c r="P72" i="3"/>
  <c r="X72" i="3"/>
  <c r="K73" i="3"/>
  <c r="S73" i="3"/>
  <c r="F74" i="3"/>
  <c r="N74" i="3"/>
  <c r="L11" i="3"/>
  <c r="W17" i="3"/>
  <c r="O20" i="3"/>
  <c r="U22" i="3"/>
  <c r="F25" i="3"/>
  <c r="L27" i="3"/>
  <c r="J29" i="3"/>
  <c r="F31" i="3"/>
  <c r="Q32" i="3"/>
  <c r="G34" i="3"/>
  <c r="R35" i="3"/>
  <c r="H37" i="3"/>
  <c r="S38" i="3"/>
  <c r="I40" i="3"/>
  <c r="O41" i="3"/>
  <c r="R42" i="3"/>
  <c r="U43" i="3"/>
  <c r="X44" i="3"/>
  <c r="F46" i="3"/>
  <c r="I47" i="3"/>
  <c r="E48" i="3"/>
  <c r="U48" i="3"/>
  <c r="O49" i="3"/>
  <c r="I50" i="3"/>
  <c r="X50" i="3"/>
  <c r="R51" i="3"/>
  <c r="I52" i="3"/>
  <c r="X52" i="3"/>
  <c r="S53" i="3"/>
  <c r="K54" i="3"/>
  <c r="V54" i="3"/>
  <c r="N55" i="3"/>
  <c r="D56" i="3"/>
  <c r="Q56" i="3"/>
  <c r="G57" i="3"/>
  <c r="S57" i="3"/>
  <c r="H58" i="3"/>
  <c r="Q58" i="3"/>
  <c r="E59" i="3"/>
  <c r="N59" i="3"/>
  <c r="W59" i="3"/>
  <c r="K60" i="3"/>
  <c r="U60" i="3"/>
  <c r="I61" i="3"/>
  <c r="R61" i="3"/>
  <c r="F62" i="3"/>
  <c r="O62" i="3"/>
  <c r="X62" i="3"/>
  <c r="L63" i="3"/>
  <c r="V63" i="3"/>
  <c r="J64" i="3"/>
  <c r="S64" i="3"/>
  <c r="G65" i="3"/>
  <c r="P65" i="3"/>
  <c r="D66" i="3"/>
  <c r="M66" i="3"/>
  <c r="W66" i="3"/>
  <c r="K67" i="3"/>
  <c r="T67" i="3"/>
  <c r="H68" i="3"/>
  <c r="Q68" i="3"/>
  <c r="E69" i="3"/>
  <c r="N69" i="3"/>
  <c r="X69" i="3"/>
  <c r="L70" i="3"/>
  <c r="U70" i="3"/>
  <c r="I71" i="3"/>
  <c r="R71" i="3"/>
  <c r="O72" i="3"/>
  <c r="D73" i="3"/>
  <c r="M73" i="3"/>
  <c r="V73" i="3"/>
  <c r="J74" i="3"/>
  <c r="S74" i="3"/>
  <c r="F75" i="3"/>
  <c r="N75" i="3"/>
  <c r="V75" i="3"/>
  <c r="I76" i="3"/>
  <c r="Q76" i="3"/>
  <c r="D77" i="3"/>
  <c r="L77" i="3"/>
  <c r="T77" i="3"/>
  <c r="G78" i="3"/>
  <c r="W12" i="3"/>
  <c r="N18" i="3"/>
  <c r="W20" i="3"/>
  <c r="H23" i="3"/>
  <c r="N25" i="3"/>
  <c r="T27" i="3"/>
  <c r="S29" i="3"/>
  <c r="I31" i="3"/>
  <c r="T32" i="3"/>
  <c r="J34" i="3"/>
  <c r="U35" i="3"/>
  <c r="K37" i="3"/>
  <c r="V38" i="3"/>
  <c r="M40" i="3"/>
  <c r="P41" i="3"/>
  <c r="S42" i="3"/>
  <c r="V43" i="3"/>
  <c r="D45" i="3"/>
  <c r="G46" i="3"/>
  <c r="J47" i="3"/>
  <c r="J48" i="3"/>
  <c r="D49" i="3"/>
  <c r="P49" i="3"/>
  <c r="J50" i="3"/>
  <c r="D51" i="3"/>
  <c r="S51" i="3"/>
  <c r="M52" i="3"/>
  <c r="H53" i="3"/>
  <c r="T53" i="3"/>
  <c r="L54" i="3"/>
  <c r="W54" i="3"/>
  <c r="O55" i="3"/>
  <c r="E56" i="3"/>
  <c r="R56" i="3"/>
  <c r="J57" i="3"/>
  <c r="T57" i="3"/>
  <c r="I58" i="3"/>
  <c r="R58" i="3"/>
  <c r="F59" i="3"/>
  <c r="O59" i="3"/>
  <c r="X59" i="3"/>
  <c r="M60" i="3"/>
  <c r="V60" i="3"/>
  <c r="J61" i="3"/>
  <c r="S61" i="3"/>
  <c r="G62" i="3"/>
  <c r="P62" i="3"/>
  <c r="D63" i="3"/>
  <c r="N63" i="3"/>
  <c r="W63" i="3"/>
  <c r="K64" i="3"/>
  <c r="T64" i="3"/>
  <c r="H65" i="3"/>
  <c r="Q65" i="3"/>
  <c r="E66" i="3"/>
  <c r="O66" i="3"/>
  <c r="X66" i="3"/>
  <c r="L67" i="3"/>
  <c r="U67" i="3"/>
  <c r="I68" i="3"/>
  <c r="R68" i="3"/>
  <c r="F69" i="3"/>
  <c r="P69" i="3"/>
  <c r="D70" i="3"/>
  <c r="M70" i="3"/>
  <c r="V70" i="3"/>
  <c r="J71" i="3"/>
  <c r="S71" i="3"/>
  <c r="E14" i="3"/>
  <c r="V18" i="3"/>
  <c r="I21" i="3"/>
  <c r="O23" i="3"/>
  <c r="U25" i="3"/>
  <c r="G28" i="3"/>
  <c r="U29" i="3"/>
  <c r="K31" i="3"/>
  <c r="V32" i="3"/>
  <c r="L34" i="3"/>
  <c r="W35" i="3"/>
  <c r="M37" i="3"/>
  <c r="H39" i="3"/>
  <c r="Q40" i="3"/>
  <c r="T41" i="3"/>
  <c r="W42" i="3"/>
  <c r="E44" i="3"/>
  <c r="H45" i="3"/>
  <c r="K46" i="3"/>
  <c r="Q47" i="3"/>
  <c r="K48" i="3"/>
  <c r="E49" i="3"/>
  <c r="T49" i="3"/>
  <c r="K50" i="3"/>
  <c r="E51" i="3"/>
  <c r="T51" i="3"/>
  <c r="O52" i="3"/>
  <c r="I53" i="3"/>
  <c r="V53" i="3"/>
  <c r="M54" i="3"/>
  <c r="D55" i="3"/>
  <c r="P55" i="3"/>
  <c r="G56" i="3"/>
  <c r="T56" i="3"/>
  <c r="K57" i="3"/>
  <c r="U57" i="3"/>
  <c r="J58" i="3"/>
  <c r="S58" i="3"/>
  <c r="G59" i="3"/>
  <c r="P59" i="3"/>
  <c r="E60" i="3"/>
  <c r="N60" i="3"/>
  <c r="W60" i="3"/>
  <c r="K61" i="3"/>
  <c r="T61" i="3"/>
  <c r="H62" i="3"/>
  <c r="Q62" i="3"/>
  <c r="F63" i="3"/>
  <c r="O63" i="3"/>
  <c r="X63" i="3"/>
  <c r="L64" i="3"/>
  <c r="U64" i="3"/>
  <c r="I65" i="3"/>
  <c r="R65" i="3"/>
  <c r="G66" i="3"/>
  <c r="P66" i="3"/>
  <c r="D67" i="3"/>
  <c r="M67" i="3"/>
  <c r="V67" i="3"/>
  <c r="J68" i="3"/>
  <c r="S68" i="3"/>
  <c r="H69" i="3"/>
  <c r="Q69" i="3"/>
  <c r="E70" i="3"/>
  <c r="N70" i="3"/>
  <c r="W70" i="3"/>
  <c r="K71" i="3"/>
  <c r="T71" i="3"/>
  <c r="R72" i="3"/>
  <c r="F73" i="3"/>
  <c r="O73" i="3"/>
  <c r="X73" i="3"/>
  <c r="L74" i="3"/>
  <c r="GA270" i="8" s="1"/>
  <c r="U74" i="3"/>
  <c r="H75" i="3"/>
  <c r="P75" i="3"/>
  <c r="X75" i="3"/>
  <c r="K76" i="3"/>
  <c r="S76" i="3"/>
  <c r="F77" i="3"/>
  <c r="N77" i="3"/>
  <c r="V77" i="3"/>
  <c r="I78" i="3"/>
  <c r="Q78" i="3"/>
  <c r="M14" i="3"/>
  <c r="D19" i="3"/>
  <c r="J21" i="3"/>
  <c r="P23" i="3"/>
  <c r="I26" i="3"/>
  <c r="N28" i="3"/>
  <c r="E30" i="3"/>
  <c r="P31" i="3"/>
  <c r="F33" i="3"/>
  <c r="Q34" i="3"/>
  <c r="G36" i="3"/>
  <c r="W37" i="3"/>
  <c r="M39" i="3"/>
  <c r="T40" i="3"/>
  <c r="W41" i="3"/>
  <c r="E43" i="3"/>
  <c r="L16" i="3"/>
  <c r="S19" i="3"/>
  <c r="E22" i="3"/>
  <c r="K24" i="3"/>
  <c r="Q26" i="3"/>
  <c r="U28" i="3"/>
  <c r="K30" i="3"/>
  <c r="V31" i="3"/>
  <c r="L33" i="3"/>
  <c r="G35" i="3"/>
  <c r="R36" i="3"/>
  <c r="H38" i="3"/>
  <c r="S39" i="3"/>
  <c r="D41" i="3"/>
  <c r="G42" i="3"/>
  <c r="J43" i="3"/>
  <c r="P44" i="3"/>
  <c r="S45" i="3"/>
  <c r="V46" i="3"/>
  <c r="W47" i="3"/>
  <c r="Q48" i="3"/>
  <c r="H49" i="3"/>
  <c r="W49" i="3"/>
  <c r="R50" i="3"/>
  <c r="L51" i="3"/>
  <c r="F52" i="3"/>
  <c r="U52" i="3"/>
  <c r="L53" i="3"/>
  <c r="E54" i="3"/>
  <c r="X15" i="3"/>
  <c r="T22" i="3"/>
  <c r="E29" i="3"/>
  <c r="K33" i="3"/>
  <c r="W36" i="3"/>
  <c r="G41" i="3"/>
  <c r="H44" i="3"/>
  <c r="O46" i="3"/>
  <c r="L48" i="3"/>
  <c r="U49" i="3"/>
  <c r="F51" i="3"/>
  <c r="P52" i="3"/>
  <c r="X53" i="3"/>
  <c r="U54" i="3"/>
  <c r="V55" i="3"/>
  <c r="U56" i="3"/>
  <c r="O57" i="3"/>
  <c r="L58" i="3"/>
  <c r="D59" i="3"/>
  <c r="T59" i="3"/>
  <c r="O60" i="3"/>
  <c r="F61" i="3"/>
  <c r="V61" i="3"/>
  <c r="N62" i="3"/>
  <c r="I63" i="3"/>
  <c r="D64" i="3"/>
  <c r="Q64" i="3"/>
  <c r="L65" i="3"/>
  <c r="X65" i="3"/>
  <c r="S66" i="3"/>
  <c r="N67" i="3"/>
  <c r="F68" i="3"/>
  <c r="V68" i="3"/>
  <c r="M69" i="3"/>
  <c r="H70" i="3"/>
  <c r="X70" i="3"/>
  <c r="P71" i="3"/>
  <c r="J72" i="3"/>
  <c r="U72" i="3"/>
  <c r="L73" i="3"/>
  <c r="D74" i="3"/>
  <c r="P74" i="3"/>
  <c r="E75" i="3"/>
  <c r="Q75" i="3"/>
  <c r="F76" i="3"/>
  <c r="P76" i="3"/>
  <c r="G77" i="3"/>
  <c r="Q77" i="3"/>
  <c r="F78" i="3"/>
  <c r="P78" i="3"/>
  <c r="D79" i="3"/>
  <c r="L79" i="3"/>
  <c r="GA272" i="8" s="1"/>
  <c r="T79" i="3"/>
  <c r="G80" i="3"/>
  <c r="O80" i="3"/>
  <c r="W80" i="3"/>
  <c r="S16" i="3"/>
  <c r="J24" i="3"/>
  <c r="I29" i="3"/>
  <c r="U33" i="3"/>
  <c r="X37" i="3"/>
  <c r="H41" i="3"/>
  <c r="I44" i="3"/>
  <c r="S46" i="3"/>
  <c r="M48" i="3"/>
  <c r="V49" i="3"/>
  <c r="K51" i="3"/>
  <c r="Q52" i="3"/>
  <c r="D54" i="3"/>
  <c r="F55" i="3"/>
  <c r="W55" i="3"/>
  <c r="W56" i="3"/>
  <c r="P57" i="3"/>
  <c r="M58" i="3"/>
  <c r="H59" i="3"/>
  <c r="U59" i="3"/>
  <c r="P60" i="3"/>
  <c r="H61" i="3"/>
  <c r="X61" i="3"/>
  <c r="S62" i="3"/>
  <c r="J63" i="3"/>
  <c r="E64" i="3"/>
  <c r="R64" i="3"/>
  <c r="M65" i="3"/>
  <c r="H66" i="3"/>
  <c r="T66" i="3"/>
  <c r="O67" i="3"/>
  <c r="G68" i="3"/>
  <c r="W68" i="3"/>
  <c r="R69" i="3"/>
  <c r="I70" i="3"/>
  <c r="D71" i="3"/>
  <c r="Q71" i="3"/>
  <c r="K72" i="3"/>
  <c r="V72" i="3"/>
  <c r="N73" i="3"/>
  <c r="E74" i="3"/>
  <c r="Q74" i="3"/>
  <c r="G75" i="3"/>
  <c r="R75" i="3"/>
  <c r="GG271" i="8" s="1"/>
  <c r="G76" i="3"/>
  <c r="R76" i="3"/>
  <c r="H77" i="3"/>
  <c r="R77" i="3"/>
  <c r="H78" i="3"/>
  <c r="R78" i="3"/>
  <c r="E79" i="3"/>
  <c r="M79" i="3"/>
  <c r="U79" i="3"/>
  <c r="H80" i="3"/>
  <c r="P80" i="3"/>
  <c r="X80" i="3"/>
  <c r="K81" i="3"/>
  <c r="S81" i="3"/>
  <c r="F82" i="3"/>
  <c r="N82" i="3"/>
  <c r="V82" i="3"/>
  <c r="I83" i="3"/>
  <c r="Q83" i="3"/>
  <c r="D84" i="3"/>
  <c r="L84" i="3"/>
  <c r="T84" i="3"/>
  <c r="G85" i="3"/>
  <c r="O85" i="3"/>
  <c r="W85" i="3"/>
  <c r="J86" i="3"/>
  <c r="R86" i="3"/>
  <c r="E87" i="3"/>
  <c r="M87" i="3"/>
  <c r="U87" i="3"/>
  <c r="H88" i="3"/>
  <c r="P88" i="3"/>
  <c r="X88" i="3"/>
  <c r="K89" i="3"/>
  <c r="S89" i="3"/>
  <c r="F90" i="3"/>
  <c r="N90" i="3"/>
  <c r="V90" i="3"/>
  <c r="I91" i="3"/>
  <c r="Q91" i="3"/>
  <c r="D92" i="3"/>
  <c r="L92" i="3"/>
  <c r="T92" i="3"/>
  <c r="G93" i="3"/>
  <c r="O93" i="3"/>
  <c r="W93" i="3"/>
  <c r="J94" i="3"/>
  <c r="R94" i="3"/>
  <c r="E95" i="3"/>
  <c r="M95" i="3"/>
  <c r="U95" i="3"/>
  <c r="H96" i="3"/>
  <c r="P96" i="3"/>
  <c r="X96" i="3"/>
  <c r="K97" i="3"/>
  <c r="S97" i="3"/>
  <c r="F98" i="3"/>
  <c r="N98" i="3"/>
  <c r="V17" i="3"/>
  <c r="S24" i="3"/>
  <c r="J30" i="3"/>
  <c r="V33" i="3"/>
  <c r="L38" i="3"/>
  <c r="X41" i="3"/>
  <c r="Q44" i="3"/>
  <c r="W46" i="3"/>
  <c r="R48" i="3"/>
  <c r="G50" i="3"/>
  <c r="M51" i="3"/>
  <c r="V52" i="3"/>
  <c r="F54" i="3"/>
  <c r="G55" i="3"/>
  <c r="X55" i="3"/>
  <c r="D57" i="3"/>
  <c r="V57" i="3"/>
  <c r="O58" i="3"/>
  <c r="J59" i="3"/>
  <c r="V59" i="3"/>
  <c r="Q60" i="3"/>
  <c r="L61" i="3"/>
  <c r="D62" i="3"/>
  <c r="T62" i="3"/>
  <c r="K63" i="3"/>
  <c r="F64" i="3"/>
  <c r="V64" i="3"/>
  <c r="N65" i="3"/>
  <c r="I66" i="3"/>
  <c r="U66" i="3"/>
  <c r="P67" i="3"/>
  <c r="K68" i="3"/>
  <c r="X68" i="3"/>
  <c r="S69" i="3"/>
  <c r="K70" i="3"/>
  <c r="F71" i="3"/>
  <c r="V71" i="3"/>
  <c r="L72" i="3"/>
  <c r="W72" i="3"/>
  <c r="P73" i="3"/>
  <c r="G74" i="3"/>
  <c r="R74" i="3"/>
  <c r="GG270" i="8" s="1"/>
  <c r="I75" i="3"/>
  <c r="S75" i="3"/>
  <c r="H76" i="3"/>
  <c r="T76" i="3"/>
  <c r="I77" i="3"/>
  <c r="S77" i="3"/>
  <c r="J78" i="3"/>
  <c r="S78" i="3"/>
  <c r="F79" i="3"/>
  <c r="N79" i="3"/>
  <c r="V79" i="3"/>
  <c r="I80" i="3"/>
  <c r="Q80" i="3"/>
  <c r="D81" i="3"/>
  <c r="L81" i="3"/>
  <c r="T81" i="3"/>
  <c r="G82" i="3"/>
  <c r="O82" i="3"/>
  <c r="W82" i="3"/>
  <c r="J83" i="3"/>
  <c r="R83" i="3"/>
  <c r="E84" i="3"/>
  <c r="M84" i="3"/>
  <c r="U84" i="3"/>
  <c r="H85" i="3"/>
  <c r="P85" i="3"/>
  <c r="X85" i="3"/>
  <c r="K86" i="3"/>
  <c r="S86" i="3"/>
  <c r="F87" i="3"/>
  <c r="N87" i="3"/>
  <c r="V87" i="3"/>
  <c r="I88" i="3"/>
  <c r="Q88" i="3"/>
  <c r="D89" i="3"/>
  <c r="L89" i="3"/>
  <c r="T89" i="3"/>
  <c r="G90" i="3"/>
  <c r="O90" i="3"/>
  <c r="W90" i="3"/>
  <c r="J91" i="3"/>
  <c r="R91" i="3"/>
  <c r="E92" i="3"/>
  <c r="M92" i="3"/>
  <c r="U92" i="3"/>
  <c r="H93" i="3"/>
  <c r="P93" i="3"/>
  <c r="X93" i="3"/>
  <c r="K94" i="3"/>
  <c r="S94" i="3"/>
  <c r="F95" i="3"/>
  <c r="N95" i="3"/>
  <c r="V95" i="3"/>
  <c r="I96" i="3"/>
  <c r="Q96" i="3"/>
  <c r="D97" i="3"/>
  <c r="L97" i="3"/>
  <c r="T97" i="3"/>
  <c r="G98" i="3"/>
  <c r="O98" i="3"/>
  <c r="L19" i="3"/>
  <c r="E25" i="3"/>
  <c r="P30" i="3"/>
  <c r="V34" i="3"/>
  <c r="M38" i="3"/>
  <c r="J42" i="3"/>
  <c r="U44" i="3"/>
  <c r="F47" i="3"/>
  <c r="S48" i="3"/>
  <c r="H50" i="3"/>
  <c r="N51" i="3"/>
  <c r="W52" i="3"/>
  <c r="I54" i="3"/>
  <c r="I55" i="3"/>
  <c r="J56" i="3"/>
  <c r="E57" i="3"/>
  <c r="W57" i="3"/>
  <c r="P58" i="3"/>
  <c r="K59" i="3"/>
  <c r="F60" i="3"/>
  <c r="R60" i="3"/>
  <c r="M61" i="3"/>
  <c r="E62" i="3"/>
  <c r="U62" i="3"/>
  <c r="P63" i="3"/>
  <c r="G64" i="3"/>
  <c r="W64" i="3"/>
  <c r="O65" i="3"/>
  <c r="J66" i="3"/>
  <c r="E67" i="3"/>
  <c r="R67" i="3"/>
  <c r="M68" i="3"/>
  <c r="D69" i="3"/>
  <c r="T69" i="3"/>
  <c r="O70" i="3"/>
  <c r="G71" i="3"/>
  <c r="W71" i="3"/>
  <c r="M72" i="3"/>
  <c r="E73" i="3"/>
  <c r="Q73" i="3"/>
  <c r="H74" i="3"/>
  <c r="T74" i="3"/>
  <c r="J75" i="3"/>
  <c r="T75" i="3"/>
  <c r="J76" i="3"/>
  <c r="U76" i="3"/>
  <c r="J77" i="3"/>
  <c r="U77" i="3"/>
  <c r="K78" i="3"/>
  <c r="T78" i="3"/>
  <c r="G79" i="3"/>
  <c r="O79" i="3"/>
  <c r="W79" i="3"/>
  <c r="J80" i="3"/>
  <c r="R80" i="3"/>
  <c r="E81" i="3"/>
  <c r="M81" i="3"/>
  <c r="U81" i="3"/>
  <c r="H82" i="3"/>
  <c r="P82" i="3"/>
  <c r="X82" i="3"/>
  <c r="K83" i="3"/>
  <c r="S83" i="3"/>
  <c r="F84" i="3"/>
  <c r="N84" i="3"/>
  <c r="V84" i="3"/>
  <c r="I85" i="3"/>
  <c r="Q85" i="3"/>
  <c r="D86" i="3"/>
  <c r="L86" i="3"/>
  <c r="T86" i="3"/>
  <c r="G87" i="3"/>
  <c r="O87" i="3"/>
  <c r="W87" i="3"/>
  <c r="J88" i="3"/>
  <c r="R88" i="3"/>
  <c r="E89" i="3"/>
  <c r="M89" i="3"/>
  <c r="U89" i="3"/>
  <c r="H90" i="3"/>
  <c r="P90" i="3"/>
  <c r="X90" i="3"/>
  <c r="K91" i="3"/>
  <c r="S91" i="3"/>
  <c r="F92" i="3"/>
  <c r="N92" i="3"/>
  <c r="V92" i="3"/>
  <c r="I93" i="3"/>
  <c r="Q93" i="3"/>
  <c r="D94" i="3"/>
  <c r="L94" i="3"/>
  <c r="T94" i="3"/>
  <c r="G95" i="3"/>
  <c r="O95" i="3"/>
  <c r="W95" i="3"/>
  <c r="J96" i="3"/>
  <c r="R96" i="3"/>
  <c r="G20" i="3"/>
  <c r="P26" i="3"/>
  <c r="T30" i="3"/>
  <c r="K35" i="3"/>
  <c r="N39" i="3"/>
  <c r="O42" i="3"/>
  <c r="K45" i="3"/>
  <c r="R47" i="3"/>
  <c r="F49" i="3"/>
  <c r="O50" i="3"/>
  <c r="V51" i="3"/>
  <c r="J53" i="3"/>
  <c r="N54" i="3"/>
  <c r="J55" i="3"/>
  <c r="K56" i="3"/>
  <c r="F57" i="3"/>
  <c r="X57" i="3"/>
  <c r="T58" i="3"/>
  <c r="L59" i="3"/>
  <c r="G60" i="3"/>
  <c r="S60" i="3"/>
  <c r="N61" i="3"/>
  <c r="I62" i="3"/>
  <c r="V62" i="3"/>
  <c r="Q63" i="3"/>
  <c r="I64" i="3"/>
  <c r="D65" i="3"/>
  <c r="T65" i="3"/>
  <c r="K66" i="3"/>
  <c r="F67" i="3"/>
  <c r="S67" i="3"/>
  <c r="N68" i="3"/>
  <c r="I69" i="3"/>
  <c r="U69" i="3"/>
  <c r="P70" i="3"/>
  <c r="H71" i="3"/>
  <c r="X71" i="3"/>
  <c r="N72" i="3"/>
  <c r="G73" i="3"/>
  <c r="R73" i="3"/>
  <c r="I74" i="3"/>
  <c r="V74" i="3"/>
  <c r="K75" i="3"/>
  <c r="U75" i="3"/>
  <c r="L76" i="3"/>
  <c r="V76" i="3"/>
  <c r="K77" i="3"/>
  <c r="W77" i="3"/>
  <c r="L78" i="3"/>
  <c r="U78" i="3"/>
  <c r="H79" i="3"/>
  <c r="P79" i="3"/>
  <c r="X79" i="3"/>
  <c r="K80" i="3"/>
  <c r="S80" i="3"/>
  <c r="F81" i="3"/>
  <c r="N81" i="3"/>
  <c r="V81" i="3"/>
  <c r="I82" i="3"/>
  <c r="Q82" i="3"/>
  <c r="D83" i="3"/>
  <c r="L83" i="3"/>
  <c r="T83" i="3"/>
  <c r="G84" i="3"/>
  <c r="O84" i="3"/>
  <c r="W84" i="3"/>
  <c r="J85" i="3"/>
  <c r="R85" i="3"/>
  <c r="E86" i="3"/>
  <c r="M86" i="3"/>
  <c r="U86" i="3"/>
  <c r="H87" i="3"/>
  <c r="N20" i="3"/>
  <c r="D27" i="3"/>
  <c r="U31" i="3"/>
  <c r="L35" i="3"/>
  <c r="W39" i="3"/>
  <c r="F43" i="3"/>
  <c r="P45" i="3"/>
  <c r="V47" i="3"/>
  <c r="G49" i="3"/>
  <c r="P50" i="3"/>
  <c r="E52" i="3"/>
  <c r="K53" i="3"/>
  <c r="O54" i="3"/>
  <c r="L55" i="3"/>
  <c r="L56" i="3"/>
  <c r="L57" i="3"/>
  <c r="E58" i="3"/>
  <c r="U58" i="3"/>
  <c r="M59" i="3"/>
  <c r="H60" i="3"/>
  <c r="X60" i="3"/>
  <c r="P61" i="3"/>
  <c r="K62" i="3"/>
  <c r="W62" i="3"/>
  <c r="R63" i="3"/>
  <c r="M64" i="3"/>
  <c r="E65" i="3"/>
  <c r="U65" i="3"/>
  <c r="L66" i="3"/>
  <c r="G67" i="3"/>
  <c r="W67" i="3"/>
  <c r="O68" i="3"/>
  <c r="J69" i="3"/>
  <c r="V69" i="3"/>
  <c r="Q70" i="3"/>
  <c r="L71" i="3"/>
  <c r="D72" i="3"/>
  <c r="Q72" i="3"/>
  <c r="H73" i="3"/>
  <c r="T73" i="3"/>
  <c r="K74" i="3"/>
  <c r="W74" i="3"/>
  <c r="L75" i="3"/>
  <c r="GA271" i="8" s="1"/>
  <c r="W75" i="3"/>
  <c r="M76" i="3"/>
  <c r="W76" i="3"/>
  <c r="M77" i="3"/>
  <c r="X77" i="3"/>
  <c r="M78" i="3"/>
  <c r="V78" i="3"/>
  <c r="I79" i="3"/>
  <c r="Q79" i="3"/>
  <c r="D80" i="3"/>
  <c r="L80" i="3"/>
  <c r="T80" i="3"/>
  <c r="G81" i="3"/>
  <c r="O81" i="3"/>
  <c r="W81" i="3"/>
  <c r="J82" i="3"/>
  <c r="R82" i="3"/>
  <c r="E83" i="3"/>
  <c r="M83" i="3"/>
  <c r="U83" i="3"/>
  <c r="H84" i="3"/>
  <c r="P84" i="3"/>
  <c r="X84" i="3"/>
  <c r="K85" i="3"/>
  <c r="S85" i="3"/>
  <c r="F86" i="3"/>
  <c r="N86" i="3"/>
  <c r="V86" i="3"/>
  <c r="I87" i="3"/>
  <c r="Q87" i="3"/>
  <c r="D88" i="3"/>
  <c r="L88" i="3"/>
  <c r="T88" i="3"/>
  <c r="G89" i="3"/>
  <c r="O89" i="3"/>
  <c r="W89" i="3"/>
  <c r="J90" i="3"/>
  <c r="R90" i="3"/>
  <c r="E91" i="3"/>
  <c r="M91" i="3"/>
  <c r="U91" i="3"/>
  <c r="H92" i="3"/>
  <c r="M22" i="3"/>
  <c r="U40" i="3"/>
  <c r="N49" i="3"/>
  <c r="T54" i="3"/>
  <c r="K58" i="3"/>
  <c r="E61" i="3"/>
  <c r="T63" i="3"/>
  <c r="R66" i="3"/>
  <c r="L69" i="3"/>
  <c r="G72" i="3"/>
  <c r="O74" i="3"/>
  <c r="O76" i="3"/>
  <c r="O78" i="3"/>
  <c r="F80" i="3"/>
  <c r="P81" i="3"/>
  <c r="M82" i="3"/>
  <c r="O83" i="3"/>
  <c r="Q84" i="3"/>
  <c r="N85" i="3"/>
  <c r="P86" i="3"/>
  <c r="P87" i="3"/>
  <c r="K88" i="3"/>
  <c r="F89" i="3"/>
  <c r="V89" i="3"/>
  <c r="Q90" i="3"/>
  <c r="L91" i="3"/>
  <c r="G92" i="3"/>
  <c r="S92" i="3"/>
  <c r="L93" i="3"/>
  <c r="E94" i="3"/>
  <c r="P94" i="3"/>
  <c r="I95" i="3"/>
  <c r="T95" i="3"/>
  <c r="M96" i="3"/>
  <c r="E97" i="3"/>
  <c r="O97" i="3"/>
  <c r="D98" i="3"/>
  <c r="P98" i="3"/>
  <c r="X98" i="3"/>
  <c r="K99" i="3"/>
  <c r="S99" i="3"/>
  <c r="F100" i="3"/>
  <c r="N100" i="3"/>
  <c r="V100" i="3"/>
  <c r="I101" i="3"/>
  <c r="Q101" i="3"/>
  <c r="D102" i="3"/>
  <c r="L102" i="3"/>
  <c r="T102" i="3"/>
  <c r="G103" i="3"/>
  <c r="O103" i="3"/>
  <c r="W103" i="3"/>
  <c r="J104" i="3"/>
  <c r="R104" i="3"/>
  <c r="E105" i="3"/>
  <c r="M105" i="3"/>
  <c r="U105" i="3"/>
  <c r="H106" i="3"/>
  <c r="P106" i="3"/>
  <c r="X106" i="3"/>
  <c r="K107" i="3"/>
  <c r="S107" i="3"/>
  <c r="F108" i="3"/>
  <c r="N108" i="3"/>
  <c r="V108" i="3"/>
  <c r="I109" i="3"/>
  <c r="Q109" i="3"/>
  <c r="D110" i="3"/>
  <c r="L110" i="3"/>
  <c r="T110" i="3"/>
  <c r="G111" i="3"/>
  <c r="O111" i="3"/>
  <c r="W111" i="3"/>
  <c r="J112" i="3"/>
  <c r="R112" i="3"/>
  <c r="E113" i="3"/>
  <c r="M113" i="3"/>
  <c r="U113" i="3"/>
  <c r="H114" i="3"/>
  <c r="P114" i="3"/>
  <c r="X114" i="3"/>
  <c r="K115" i="3"/>
  <c r="S115" i="3"/>
  <c r="F116" i="3"/>
  <c r="N116" i="3"/>
  <c r="V116" i="3"/>
  <c r="I117" i="3"/>
  <c r="Q117" i="3"/>
  <c r="D118" i="3"/>
  <c r="L118" i="3"/>
  <c r="T118" i="3"/>
  <c r="G119" i="3"/>
  <c r="O119" i="3"/>
  <c r="W119" i="3"/>
  <c r="J120" i="3"/>
  <c r="R120" i="3"/>
  <c r="E121" i="3"/>
  <c r="M121" i="3"/>
  <c r="U121" i="3"/>
  <c r="H122" i="3"/>
  <c r="P122" i="3"/>
  <c r="X122" i="3"/>
  <c r="K123" i="3"/>
  <c r="S123" i="3"/>
  <c r="F124" i="3"/>
  <c r="N124" i="3"/>
  <c r="V124" i="3"/>
  <c r="I125" i="3"/>
  <c r="Q125" i="3"/>
  <c r="D126" i="3"/>
  <c r="K27" i="3"/>
  <c r="N43" i="3"/>
  <c r="S50" i="3"/>
  <c r="Q55" i="3"/>
  <c r="W58" i="3"/>
  <c r="Q61" i="3"/>
  <c r="N64" i="3"/>
  <c r="H67" i="3"/>
  <c r="F70" i="3"/>
  <c r="S72" i="3"/>
  <c r="X74" i="3"/>
  <c r="X76" i="3"/>
  <c r="W78" i="3"/>
  <c r="M80" i="3"/>
  <c r="Q81" i="3"/>
  <c r="S82" i="3"/>
  <c r="P83" i="3"/>
  <c r="R84" i="3"/>
  <c r="T85" i="3"/>
  <c r="Q86" i="3"/>
  <c r="R87" i="3"/>
  <c r="M88" i="3"/>
  <c r="H89" i="3"/>
  <c r="X89" i="3"/>
  <c r="S90" i="3"/>
  <c r="N91" i="3"/>
  <c r="I92" i="3"/>
  <c r="W92" i="3"/>
  <c r="M93" i="3"/>
  <c r="F94" i="3"/>
  <c r="Q94" i="3"/>
  <c r="J95" i="3"/>
  <c r="X95" i="3"/>
  <c r="N96" i="3"/>
  <c r="F97" i="3"/>
  <c r="P97" i="3"/>
  <c r="E98" i="3"/>
  <c r="Q98" i="3"/>
  <c r="D99" i="3"/>
  <c r="L99" i="3"/>
  <c r="T99" i="3"/>
  <c r="G100" i="3"/>
  <c r="O100" i="3"/>
  <c r="W100" i="3"/>
  <c r="J101" i="3"/>
  <c r="R101" i="3"/>
  <c r="E102" i="3"/>
  <c r="M102" i="3"/>
  <c r="U102" i="3"/>
  <c r="H103" i="3"/>
  <c r="P103" i="3"/>
  <c r="X103" i="3"/>
  <c r="K104" i="3"/>
  <c r="S104" i="3"/>
  <c r="F105" i="3"/>
  <c r="N105" i="3"/>
  <c r="V105" i="3"/>
  <c r="I106" i="3"/>
  <c r="Q106" i="3"/>
  <c r="D107" i="3"/>
  <c r="L107" i="3"/>
  <c r="T107" i="3"/>
  <c r="G108" i="3"/>
  <c r="O108" i="3"/>
  <c r="W108" i="3"/>
  <c r="J109" i="3"/>
  <c r="R109" i="3"/>
  <c r="E110" i="3"/>
  <c r="M110" i="3"/>
  <c r="U110" i="3"/>
  <c r="H111" i="3"/>
  <c r="P111" i="3"/>
  <c r="X111" i="3"/>
  <c r="K112" i="3"/>
  <c r="S112" i="3"/>
  <c r="F113" i="3"/>
  <c r="N113" i="3"/>
  <c r="V113" i="3"/>
  <c r="I114" i="3"/>
  <c r="Q114" i="3"/>
  <c r="D115" i="3"/>
  <c r="L115" i="3"/>
  <c r="T115" i="3"/>
  <c r="G116" i="3"/>
  <c r="O116" i="3"/>
  <c r="W116" i="3"/>
  <c r="J117" i="3"/>
  <c r="R117" i="3"/>
  <c r="E118" i="3"/>
  <c r="M118" i="3"/>
  <c r="U118" i="3"/>
  <c r="H119" i="3"/>
  <c r="P119" i="3"/>
  <c r="X119" i="3"/>
  <c r="K120" i="3"/>
  <c r="S120" i="3"/>
  <c r="F121" i="3"/>
  <c r="T28" i="3"/>
  <c r="R43" i="3"/>
  <c r="W50" i="3"/>
  <c r="T55" i="3"/>
  <c r="X58" i="3"/>
  <c r="U61" i="3"/>
  <c r="O64" i="3"/>
  <c r="J67" i="3"/>
  <c r="G70" i="3"/>
  <c r="T72" i="3"/>
  <c r="D75" i="3"/>
  <c r="E77" i="3"/>
  <c r="X78" i="3"/>
  <c r="N80" i="3"/>
  <c r="R81" i="3"/>
  <c r="T82" i="3"/>
  <c r="V83" i="3"/>
  <c r="S84" i="3"/>
  <c r="U85" i="3"/>
  <c r="W86" i="3"/>
  <c r="S87" i="3"/>
  <c r="N88" i="3"/>
  <c r="I89" i="3"/>
  <c r="D90" i="3"/>
  <c r="T90" i="3"/>
  <c r="O91" i="3"/>
  <c r="J92" i="3"/>
  <c r="X92" i="3"/>
  <c r="N93" i="3"/>
  <c r="G94" i="3"/>
  <c r="U94" i="3"/>
  <c r="K95" i="3"/>
  <c r="D96" i="3"/>
  <c r="O96" i="3"/>
  <c r="G97" i="3"/>
  <c r="Q97" i="3"/>
  <c r="H98" i="3"/>
  <c r="R98" i="3"/>
  <c r="E99" i="3"/>
  <c r="M99" i="3"/>
  <c r="U99" i="3"/>
  <c r="H100" i="3"/>
  <c r="P100" i="3"/>
  <c r="X100" i="3"/>
  <c r="K101" i="3"/>
  <c r="S101" i="3"/>
  <c r="F102" i="3"/>
  <c r="N102" i="3"/>
  <c r="V102" i="3"/>
  <c r="I103" i="3"/>
  <c r="Q103" i="3"/>
  <c r="D104" i="3"/>
  <c r="L104" i="3"/>
  <c r="T104" i="3"/>
  <c r="G105" i="3"/>
  <c r="O105" i="3"/>
  <c r="W105" i="3"/>
  <c r="J106" i="3"/>
  <c r="R106" i="3"/>
  <c r="E107" i="3"/>
  <c r="M107" i="3"/>
  <c r="U107" i="3"/>
  <c r="H108" i="3"/>
  <c r="P108" i="3"/>
  <c r="X108" i="3"/>
  <c r="K109" i="3"/>
  <c r="S109" i="3"/>
  <c r="F110" i="3"/>
  <c r="N110" i="3"/>
  <c r="V110" i="3"/>
  <c r="I111" i="3"/>
  <c r="Q111" i="3"/>
  <c r="D112" i="3"/>
  <c r="L112" i="3"/>
  <c r="T112" i="3"/>
  <c r="G113" i="3"/>
  <c r="O113" i="3"/>
  <c r="W113" i="3"/>
  <c r="J114" i="3"/>
  <c r="R114" i="3"/>
  <c r="E115" i="3"/>
  <c r="M115" i="3"/>
  <c r="U115" i="3"/>
  <c r="H116" i="3"/>
  <c r="P116" i="3"/>
  <c r="X116" i="3"/>
  <c r="K117" i="3"/>
  <c r="S117" i="3"/>
  <c r="F118" i="3"/>
  <c r="N118" i="3"/>
  <c r="V118" i="3"/>
  <c r="I119" i="3"/>
  <c r="Q119" i="3"/>
  <c r="D120" i="3"/>
  <c r="L120" i="3"/>
  <c r="T120" i="3"/>
  <c r="G121" i="3"/>
  <c r="O121" i="3"/>
  <c r="W121" i="3"/>
  <c r="J122" i="3"/>
  <c r="R122" i="3"/>
  <c r="E123" i="3"/>
  <c r="M123" i="3"/>
  <c r="U123" i="3"/>
  <c r="H124" i="3"/>
  <c r="P124" i="3"/>
  <c r="X124" i="3"/>
  <c r="K125" i="3"/>
  <c r="S125" i="3"/>
  <c r="F126" i="3"/>
  <c r="K32" i="3"/>
  <c r="X45" i="3"/>
  <c r="H52" i="3"/>
  <c r="O56" i="3"/>
  <c r="S59" i="3"/>
  <c r="M62" i="3"/>
  <c r="J65" i="3"/>
  <c r="E68" i="3"/>
  <c r="T70" i="3"/>
  <c r="J73" i="3"/>
  <c r="O75" i="3"/>
  <c r="P77" i="3"/>
  <c r="K79" i="3"/>
  <c r="V80" i="3"/>
  <c r="D82" i="3"/>
  <c r="F83" i="3"/>
  <c r="X83" i="3"/>
  <c r="E85" i="3"/>
  <c r="G86" i="3"/>
  <c r="D87" i="3"/>
  <c r="X87" i="3"/>
  <c r="S88" i="3"/>
  <c r="N89" i="3"/>
  <c r="I90" i="3"/>
  <c r="D91" i="3"/>
  <c r="T91" i="3"/>
  <c r="O92" i="3"/>
  <c r="E93" i="3"/>
  <c r="S93" i="3"/>
  <c r="I94" i="3"/>
  <c r="W94" i="3"/>
  <c r="P95" i="3"/>
  <c r="F96" i="3"/>
  <c r="T96" i="3"/>
  <c r="I97" i="3"/>
  <c r="U97" i="3"/>
  <c r="J98" i="3"/>
  <c r="T98" i="3"/>
  <c r="G99" i="3"/>
  <c r="O99" i="3"/>
  <c r="W99" i="3"/>
  <c r="J100" i="3"/>
  <c r="R100" i="3"/>
  <c r="E101" i="3"/>
  <c r="M101" i="3"/>
  <c r="U101" i="3"/>
  <c r="H102" i="3"/>
  <c r="P102" i="3"/>
  <c r="X102" i="3"/>
  <c r="K103" i="3"/>
  <c r="S103" i="3"/>
  <c r="F104" i="3"/>
  <c r="N104" i="3"/>
  <c r="V104" i="3"/>
  <c r="I105" i="3"/>
  <c r="Q105" i="3"/>
  <c r="D106" i="3"/>
  <c r="L106" i="3"/>
  <c r="T106" i="3"/>
  <c r="G107" i="3"/>
  <c r="O107" i="3"/>
  <c r="W107" i="3"/>
  <c r="J108" i="3"/>
  <c r="R108" i="3"/>
  <c r="E109" i="3"/>
  <c r="M109" i="3"/>
  <c r="U109" i="3"/>
  <c r="H110" i="3"/>
  <c r="P110" i="3"/>
  <c r="X110" i="3"/>
  <c r="K111" i="3"/>
  <c r="S111" i="3"/>
  <c r="F112" i="3"/>
  <c r="N112" i="3"/>
  <c r="V112" i="3"/>
  <c r="I113" i="3"/>
  <c r="Q113" i="3"/>
  <c r="D114" i="3"/>
  <c r="L114" i="3"/>
  <c r="T114" i="3"/>
  <c r="G115" i="3"/>
  <c r="O115" i="3"/>
  <c r="W115" i="3"/>
  <c r="J116" i="3"/>
  <c r="R116" i="3"/>
  <c r="E117" i="3"/>
  <c r="M36" i="3"/>
  <c r="X47" i="3"/>
  <c r="P53" i="3"/>
  <c r="M57" i="3"/>
  <c r="I60" i="3"/>
  <c r="G63" i="3"/>
  <c r="V65" i="3"/>
  <c r="P68" i="3"/>
  <c r="N71" i="3"/>
  <c r="U73" i="3"/>
  <c r="D76" i="3"/>
  <c r="D78" i="3"/>
  <c r="R79" i="3"/>
  <c r="GG272" i="8" s="1"/>
  <c r="H81" i="3"/>
  <c r="E82" i="3"/>
  <c r="G83" i="3"/>
  <c r="I84" i="3"/>
  <c r="F85" i="3"/>
  <c r="H86" i="3"/>
  <c r="J87" i="3"/>
  <c r="E88" i="3"/>
  <c r="U88" i="3"/>
  <c r="P89" i="3"/>
  <c r="K90" i="3"/>
  <c r="F91" i="3"/>
  <c r="V91" i="3"/>
  <c r="P92" i="3"/>
  <c r="F93" i="3"/>
  <c r="T93" i="3"/>
  <c r="M94" i="3"/>
  <c r="X94" i="3"/>
  <c r="Q95" i="3"/>
  <c r="G96" i="3"/>
  <c r="U96" i="3"/>
  <c r="J97" i="3"/>
  <c r="V97" i="3"/>
  <c r="K98" i="3"/>
  <c r="U98" i="3"/>
  <c r="H99" i="3"/>
  <c r="P99" i="3"/>
  <c r="X99" i="3"/>
  <c r="K100" i="3"/>
  <c r="S100" i="3"/>
  <c r="F101" i="3"/>
  <c r="N101" i="3"/>
  <c r="V101" i="3"/>
  <c r="I102" i="3"/>
  <c r="Q102" i="3"/>
  <c r="D103" i="3"/>
  <c r="L103" i="3"/>
  <c r="T103" i="3"/>
  <c r="G104" i="3"/>
  <c r="O104" i="3"/>
  <c r="W104" i="3"/>
  <c r="J105" i="3"/>
  <c r="R105" i="3"/>
  <c r="E106" i="3"/>
  <c r="M106" i="3"/>
  <c r="U106" i="3"/>
  <c r="H107" i="3"/>
  <c r="P107" i="3"/>
  <c r="X107" i="3"/>
  <c r="K108" i="3"/>
  <c r="S108" i="3"/>
  <c r="F109" i="3"/>
  <c r="N109" i="3"/>
  <c r="V109" i="3"/>
  <c r="I110" i="3"/>
  <c r="Q110" i="3"/>
  <c r="D111" i="3"/>
  <c r="L111" i="3"/>
  <c r="T111" i="3"/>
  <c r="G112" i="3"/>
  <c r="O112" i="3"/>
  <c r="W112" i="3"/>
  <c r="J113" i="3"/>
  <c r="R113" i="3"/>
  <c r="E114" i="3"/>
  <c r="M114" i="3"/>
  <c r="U114" i="3"/>
  <c r="H115" i="3"/>
  <c r="P115" i="3"/>
  <c r="X115" i="3"/>
  <c r="K116" i="3"/>
  <c r="S116" i="3"/>
  <c r="R21" i="3"/>
  <c r="Q53" i="3"/>
  <c r="L62" i="3"/>
  <c r="K69" i="3"/>
  <c r="E76" i="3"/>
  <c r="U80" i="3"/>
  <c r="N83" i="3"/>
  <c r="I86" i="3"/>
  <c r="O88" i="3"/>
  <c r="M90" i="3"/>
  <c r="Q92" i="3"/>
  <c r="H94" i="3"/>
  <c r="S95" i="3"/>
  <c r="M97" i="3"/>
  <c r="S98" i="3"/>
  <c r="R99" i="3"/>
  <c r="T100" i="3"/>
  <c r="T101" i="3"/>
  <c r="S102" i="3"/>
  <c r="U103" i="3"/>
  <c r="U104" i="3"/>
  <c r="T105" i="3"/>
  <c r="V106" i="3"/>
  <c r="V107" i="3"/>
  <c r="U108" i="3"/>
  <c r="W109" i="3"/>
  <c r="W110" i="3"/>
  <c r="V111" i="3"/>
  <c r="X112" i="3"/>
  <c r="X113" i="3"/>
  <c r="W114" i="3"/>
  <c r="D116" i="3"/>
  <c r="D117" i="3"/>
  <c r="P117" i="3"/>
  <c r="I118" i="3"/>
  <c r="W118" i="3"/>
  <c r="M119" i="3"/>
  <c r="F120" i="3"/>
  <c r="Q120" i="3"/>
  <c r="J121" i="3"/>
  <c r="T121" i="3"/>
  <c r="K122" i="3"/>
  <c r="U122" i="3"/>
  <c r="J123" i="3"/>
  <c r="V123" i="3"/>
  <c r="K124" i="3"/>
  <c r="U124" i="3"/>
  <c r="L125" i="3"/>
  <c r="V125" i="3"/>
  <c r="K126" i="3"/>
  <c r="S126" i="3"/>
  <c r="F127" i="3"/>
  <c r="N127" i="3"/>
  <c r="V127" i="3"/>
  <c r="I128" i="3"/>
  <c r="Q128" i="3"/>
  <c r="D129" i="3"/>
  <c r="L129" i="3"/>
  <c r="T129" i="3"/>
  <c r="G130" i="3"/>
  <c r="O130" i="3"/>
  <c r="W130" i="3"/>
  <c r="J131" i="3"/>
  <c r="R131" i="3"/>
  <c r="E132" i="3"/>
  <c r="M132" i="3"/>
  <c r="U132" i="3"/>
  <c r="H133" i="3"/>
  <c r="P133" i="3"/>
  <c r="X133" i="3"/>
  <c r="K134" i="3"/>
  <c r="S134" i="3"/>
  <c r="F135" i="3"/>
  <c r="N135" i="3"/>
  <c r="V135" i="3"/>
  <c r="I136" i="3"/>
  <c r="Q136" i="3"/>
  <c r="D137" i="3"/>
  <c r="L137" i="3"/>
  <c r="T137" i="3"/>
  <c r="G138" i="3"/>
  <c r="O138" i="3"/>
  <c r="W138" i="3"/>
  <c r="J139" i="3"/>
  <c r="R139" i="3"/>
  <c r="E140" i="3"/>
  <c r="M140" i="3"/>
  <c r="U140" i="3"/>
  <c r="I7" i="3"/>
  <c r="Q7" i="3"/>
  <c r="F32" i="3"/>
  <c r="Q54" i="3"/>
  <c r="H63" i="3"/>
  <c r="S70" i="3"/>
  <c r="N76" i="3"/>
  <c r="I81" i="3"/>
  <c r="W83" i="3"/>
  <c r="O86" i="3"/>
  <c r="V88" i="3"/>
  <c r="U90" i="3"/>
  <c r="R92" i="3"/>
  <c r="N94" i="3"/>
  <c r="E96" i="3"/>
  <c r="N97" i="3"/>
  <c r="V98" i="3"/>
  <c r="V99" i="3"/>
  <c r="U100" i="3"/>
  <c r="W101" i="3"/>
  <c r="W102" i="3"/>
  <c r="V103" i="3"/>
  <c r="X104" i="3"/>
  <c r="X105" i="3"/>
  <c r="W106" i="3"/>
  <c r="D108" i="3"/>
  <c r="D109" i="3"/>
  <c r="X109" i="3"/>
  <c r="E111" i="3"/>
  <c r="E112" i="3"/>
  <c r="D113" i="3"/>
  <c r="F114" i="3"/>
  <c r="F115" i="3"/>
  <c r="E116" i="3"/>
  <c r="F117" i="3"/>
  <c r="T117" i="3"/>
  <c r="J118" i="3"/>
  <c r="X118" i="3"/>
  <c r="N119" i="3"/>
  <c r="G120" i="3"/>
  <c r="U120" i="3"/>
  <c r="K121" i="3"/>
  <c r="V121" i="3"/>
  <c r="L122" i="3"/>
  <c r="V122" i="3"/>
  <c r="L123" i="3"/>
  <c r="W123" i="3"/>
  <c r="L124" i="3"/>
  <c r="W124" i="3"/>
  <c r="M125" i="3"/>
  <c r="W125" i="3"/>
  <c r="L126" i="3"/>
  <c r="T126" i="3"/>
  <c r="G127" i="3"/>
  <c r="O127" i="3"/>
  <c r="W127" i="3"/>
  <c r="J128" i="3"/>
  <c r="R128" i="3"/>
  <c r="E129" i="3"/>
  <c r="M129" i="3"/>
  <c r="U129" i="3"/>
  <c r="H130" i="3"/>
  <c r="P130" i="3"/>
  <c r="X130" i="3"/>
  <c r="K131" i="3"/>
  <c r="S131" i="3"/>
  <c r="F132" i="3"/>
  <c r="N132" i="3"/>
  <c r="V132" i="3"/>
  <c r="I133" i="3"/>
  <c r="Q133" i="3"/>
  <c r="D134" i="3"/>
  <c r="L134" i="3"/>
  <c r="T134" i="3"/>
  <c r="G135" i="3"/>
  <c r="O135" i="3"/>
  <c r="W135" i="3"/>
  <c r="J136" i="3"/>
  <c r="R136" i="3"/>
  <c r="E137" i="3"/>
  <c r="M137" i="3"/>
  <c r="U137" i="3"/>
  <c r="H138" i="3"/>
  <c r="P138" i="3"/>
  <c r="X138" i="3"/>
  <c r="K139" i="3"/>
  <c r="S139" i="3"/>
  <c r="F140" i="3"/>
  <c r="N140" i="3"/>
  <c r="V140" i="3"/>
  <c r="J7" i="3"/>
  <c r="R7" i="3"/>
  <c r="V36" i="3"/>
  <c r="M56" i="3"/>
  <c r="S63" i="3"/>
  <c r="O71" i="3"/>
  <c r="O77" i="3"/>
  <c r="J81" i="3"/>
  <c r="J84" i="3"/>
  <c r="X86" i="3"/>
  <c r="W88" i="3"/>
  <c r="G91" i="3"/>
  <c r="D93" i="3"/>
  <c r="O94" i="3"/>
  <c r="K96" i="3"/>
  <c r="R97" i="3"/>
  <c r="W98" i="3"/>
  <c r="D100" i="3"/>
  <c r="D101" i="3"/>
  <c r="X101" i="3"/>
  <c r="E103" i="3"/>
  <c r="E104" i="3"/>
  <c r="D105" i="3"/>
  <c r="F106" i="3"/>
  <c r="F107" i="3"/>
  <c r="E108" i="3"/>
  <c r="G109" i="3"/>
  <c r="G110" i="3"/>
  <c r="F111" i="3"/>
  <c r="H112" i="3"/>
  <c r="H113" i="3"/>
  <c r="G114" i="3"/>
  <c r="I115" i="3"/>
  <c r="I116" i="3"/>
  <c r="G117" i="3"/>
  <c r="U117" i="3"/>
  <c r="K118" i="3"/>
  <c r="D119" i="3"/>
  <c r="R119" i="3"/>
  <c r="H120" i="3"/>
  <c r="V120" i="3"/>
  <c r="L121" i="3"/>
  <c r="X121" i="3"/>
  <c r="M122" i="3"/>
  <c r="W122" i="3"/>
  <c r="N123" i="3"/>
  <c r="X123" i="3"/>
  <c r="M124" i="3"/>
  <c r="D125" i="3"/>
  <c r="N125" i="3"/>
  <c r="X125" i="3"/>
  <c r="M126" i="3"/>
  <c r="U126" i="3"/>
  <c r="H127" i="3"/>
  <c r="P127" i="3"/>
  <c r="X127" i="3"/>
  <c r="K128" i="3"/>
  <c r="S128" i="3"/>
  <c r="F129" i="3"/>
  <c r="N129" i="3"/>
  <c r="V129" i="3"/>
  <c r="I130" i="3"/>
  <c r="Q130" i="3"/>
  <c r="D131" i="3"/>
  <c r="L131" i="3"/>
  <c r="T131" i="3"/>
  <c r="G132" i="3"/>
  <c r="O132" i="3"/>
  <c r="W132" i="3"/>
  <c r="J133" i="3"/>
  <c r="R133" i="3"/>
  <c r="E134" i="3"/>
  <c r="M134" i="3"/>
  <c r="U134" i="3"/>
  <c r="H135" i="3"/>
  <c r="P135" i="3"/>
  <c r="X135" i="3"/>
  <c r="K136" i="3"/>
  <c r="S136" i="3"/>
  <c r="F137" i="3"/>
  <c r="N137" i="3"/>
  <c r="V137" i="3"/>
  <c r="I138" i="3"/>
  <c r="Q138" i="3"/>
  <c r="D139" i="3"/>
  <c r="L139" i="3"/>
  <c r="T139" i="3"/>
  <c r="G140" i="3"/>
  <c r="O140" i="3"/>
  <c r="W140" i="3"/>
  <c r="K7" i="3"/>
  <c r="S7" i="3"/>
  <c r="H137" i="3"/>
  <c r="V139" i="3"/>
  <c r="U7" i="3"/>
  <c r="L130" i="3"/>
  <c r="P134" i="3"/>
  <c r="F136" i="3"/>
  <c r="D138" i="3"/>
  <c r="X39" i="3"/>
  <c r="N57" i="3"/>
  <c r="F65" i="3"/>
  <c r="E72" i="3"/>
  <c r="E78" i="3"/>
  <c r="X81" i="3"/>
  <c r="K84" i="3"/>
  <c r="K87" i="3"/>
  <c r="J89" i="3"/>
  <c r="H91" i="3"/>
  <c r="J93" i="3"/>
  <c r="V94" i="3"/>
  <c r="L96" i="3"/>
  <c r="W97" i="3"/>
  <c r="F99" i="3"/>
  <c r="E100" i="3"/>
  <c r="G101" i="3"/>
  <c r="G102" i="3"/>
  <c r="F103" i="3"/>
  <c r="H104" i="3"/>
  <c r="H105" i="3"/>
  <c r="G106" i="3"/>
  <c r="I107" i="3"/>
  <c r="I108" i="3"/>
  <c r="H109" i="3"/>
  <c r="J110" i="3"/>
  <c r="J111" i="3"/>
  <c r="I112" i="3"/>
  <c r="K113" i="3"/>
  <c r="K114" i="3"/>
  <c r="J115" i="3"/>
  <c r="L116" i="3"/>
  <c r="H117" i="3"/>
  <c r="V117" i="3"/>
  <c r="O118" i="3"/>
  <c r="E119" i="3"/>
  <c r="S119" i="3"/>
  <c r="I120" i="3"/>
  <c r="W120" i="3"/>
  <c r="N121" i="3"/>
  <c r="D122" i="3"/>
  <c r="N122" i="3"/>
  <c r="D123" i="3"/>
  <c r="O123" i="3"/>
  <c r="D124" i="3"/>
  <c r="O124" i="3"/>
  <c r="E125" i="3"/>
  <c r="O125" i="3"/>
  <c r="E126" i="3"/>
  <c r="N126" i="3"/>
  <c r="V126" i="3"/>
  <c r="I127" i="3"/>
  <c r="Q127" i="3"/>
  <c r="D128" i="3"/>
  <c r="L128" i="3"/>
  <c r="T128" i="3"/>
  <c r="G129" i="3"/>
  <c r="O129" i="3"/>
  <c r="W129" i="3"/>
  <c r="J130" i="3"/>
  <c r="R130" i="3"/>
  <c r="E131" i="3"/>
  <c r="M131" i="3"/>
  <c r="U131" i="3"/>
  <c r="H132" i="3"/>
  <c r="P132" i="3"/>
  <c r="X132" i="3"/>
  <c r="K133" i="3"/>
  <c r="S133" i="3"/>
  <c r="F134" i="3"/>
  <c r="N134" i="3"/>
  <c r="V134" i="3"/>
  <c r="I135" i="3"/>
  <c r="Q135" i="3"/>
  <c r="D136" i="3"/>
  <c r="L136" i="3"/>
  <c r="T136" i="3"/>
  <c r="G137" i="3"/>
  <c r="O137" i="3"/>
  <c r="W137" i="3"/>
  <c r="J138" i="3"/>
  <c r="R138" i="3"/>
  <c r="E139" i="3"/>
  <c r="M139" i="3"/>
  <c r="U139" i="3"/>
  <c r="H140" i="3"/>
  <c r="P140" i="3"/>
  <c r="X140" i="3"/>
  <c r="L7" i="3"/>
  <c r="T7" i="3"/>
  <c r="O134" i="3"/>
  <c r="X137" i="3"/>
  <c r="N139" i="3"/>
  <c r="I140" i="3"/>
  <c r="E7" i="3"/>
  <c r="T130" i="3"/>
  <c r="X134" i="3"/>
  <c r="V136" i="3"/>
  <c r="G139" i="3"/>
  <c r="T45" i="3"/>
  <c r="G58" i="3"/>
  <c r="W65" i="3"/>
  <c r="I73" i="3"/>
  <c r="N78" i="3"/>
  <c r="K82" i="3"/>
  <c r="D85" i="3"/>
  <c r="L87" i="3"/>
  <c r="Q89" i="3"/>
  <c r="P91" i="3"/>
  <c r="K93" i="3"/>
  <c r="D95" i="3"/>
  <c r="S96" i="3"/>
  <c r="X97" i="3"/>
  <c r="I99" i="3"/>
  <c r="I100" i="3"/>
  <c r="H101" i="3"/>
  <c r="J102" i="3"/>
  <c r="J103" i="3"/>
  <c r="I104" i="3"/>
  <c r="K105" i="3"/>
  <c r="K106" i="3"/>
  <c r="J107" i="3"/>
  <c r="L108" i="3"/>
  <c r="L109" i="3"/>
  <c r="K110" i="3"/>
  <c r="M111" i="3"/>
  <c r="M112" i="3"/>
  <c r="L113" i="3"/>
  <c r="N114" i="3"/>
  <c r="N115" i="3"/>
  <c r="M116" i="3"/>
  <c r="L117" i="3"/>
  <c r="W117" i="3"/>
  <c r="P118" i="3"/>
  <c r="F119" i="3"/>
  <c r="T119" i="3"/>
  <c r="M120" i="3"/>
  <c r="X120" i="3"/>
  <c r="P121" i="3"/>
  <c r="E122" i="3"/>
  <c r="O122" i="3"/>
  <c r="F123" i="3"/>
  <c r="P123" i="3"/>
  <c r="E124" i="3"/>
  <c r="Q124" i="3"/>
  <c r="F125" i="3"/>
  <c r="P125" i="3"/>
  <c r="G126" i="3"/>
  <c r="O126" i="3"/>
  <c r="W126" i="3"/>
  <c r="J127" i="3"/>
  <c r="R127" i="3"/>
  <c r="E128" i="3"/>
  <c r="M128" i="3"/>
  <c r="U128" i="3"/>
  <c r="H129" i="3"/>
  <c r="P129" i="3"/>
  <c r="X129" i="3"/>
  <c r="K130" i="3"/>
  <c r="S130" i="3"/>
  <c r="F131" i="3"/>
  <c r="N131" i="3"/>
  <c r="V131" i="3"/>
  <c r="I132" i="3"/>
  <c r="Q132" i="3"/>
  <c r="D133" i="3"/>
  <c r="L133" i="3"/>
  <c r="T133" i="3"/>
  <c r="G134" i="3"/>
  <c r="W134" i="3"/>
  <c r="J135" i="3"/>
  <c r="R135" i="3"/>
  <c r="E136" i="3"/>
  <c r="M136" i="3"/>
  <c r="U136" i="3"/>
  <c r="P137" i="3"/>
  <c r="K138" i="3"/>
  <c r="S138" i="3"/>
  <c r="F139" i="3"/>
  <c r="Q140" i="3"/>
  <c r="M7" i="3"/>
  <c r="O131" i="3"/>
  <c r="H134" i="3"/>
  <c r="S135" i="3"/>
  <c r="D48" i="3"/>
  <c r="R59" i="3"/>
  <c r="Q66" i="3"/>
  <c r="W73" i="3"/>
  <c r="J79" i="3"/>
  <c r="L82" i="3"/>
  <c r="L85" i="3"/>
  <c r="T87" i="3"/>
  <c r="R89" i="3"/>
  <c r="W91" i="3"/>
  <c r="R93" i="3"/>
  <c r="H95" i="3"/>
  <c r="V96" i="3"/>
  <c r="I98" i="3"/>
  <c r="J99" i="3"/>
  <c r="L100" i="3"/>
  <c r="L101" i="3"/>
  <c r="K102" i="3"/>
  <c r="M103" i="3"/>
  <c r="M104" i="3"/>
  <c r="L105" i="3"/>
  <c r="N106" i="3"/>
  <c r="N107" i="3"/>
  <c r="M108" i="3"/>
  <c r="O109" i="3"/>
  <c r="O110" i="3"/>
  <c r="N111" i="3"/>
  <c r="P112" i="3"/>
  <c r="P113" i="3"/>
  <c r="O114" i="3"/>
  <c r="Q115" i="3"/>
  <c r="Q116" i="3"/>
  <c r="M117" i="3"/>
  <c r="X117" i="3"/>
  <c r="Q118" i="3"/>
  <c r="J119" i="3"/>
  <c r="U119" i="3"/>
  <c r="N120" i="3"/>
  <c r="D121" i="3"/>
  <c r="Q121" i="3"/>
  <c r="F122" i="3"/>
  <c r="Q122" i="3"/>
  <c r="G123" i="3"/>
  <c r="Q123" i="3"/>
  <c r="G124" i="3"/>
  <c r="R124" i="3"/>
  <c r="G125" i="3"/>
  <c r="R125" i="3"/>
  <c r="H126" i="3"/>
  <c r="P126" i="3"/>
  <c r="X126" i="3"/>
  <c r="K127" i="3"/>
  <c r="S127" i="3"/>
  <c r="F128" i="3"/>
  <c r="N128" i="3"/>
  <c r="V128" i="3"/>
  <c r="I129" i="3"/>
  <c r="Q129" i="3"/>
  <c r="D130" i="3"/>
  <c r="G131" i="3"/>
  <c r="W131" i="3"/>
  <c r="J132" i="3"/>
  <c r="R132" i="3"/>
  <c r="E133" i="3"/>
  <c r="M133" i="3"/>
  <c r="U133" i="3"/>
  <c r="K135" i="3"/>
  <c r="N136" i="3"/>
  <c r="T138" i="3"/>
  <c r="L49" i="3"/>
  <c r="J60" i="3"/>
  <c r="X67" i="3"/>
  <c r="M74" i="3"/>
  <c r="S79" i="3"/>
  <c r="U82" i="3"/>
  <c r="M85" i="3"/>
  <c r="F88" i="3"/>
  <c r="E90" i="3"/>
  <c r="X91" i="3"/>
  <c r="U93" i="3"/>
  <c r="L95" i="3"/>
  <c r="W96" i="3"/>
  <c r="L98" i="3"/>
  <c r="N99" i="3"/>
  <c r="M100" i="3"/>
  <c r="O101" i="3"/>
  <c r="O102" i="3"/>
  <c r="N103" i="3"/>
  <c r="P104" i="3"/>
  <c r="P105" i="3"/>
  <c r="O106" i="3"/>
  <c r="Q107" i="3"/>
  <c r="Q108" i="3"/>
  <c r="P109" i="3"/>
  <c r="R110" i="3"/>
  <c r="R111" i="3"/>
  <c r="Q112" i="3"/>
  <c r="S113" i="3"/>
  <c r="S114" i="3"/>
  <c r="G52" i="3"/>
  <c r="L90" i="3"/>
  <c r="P101" i="3"/>
  <c r="T109" i="3"/>
  <c r="T116" i="3"/>
  <c r="K119" i="3"/>
  <c r="R121" i="3"/>
  <c r="R123" i="3"/>
  <c r="T125" i="3"/>
  <c r="L127" i="3"/>
  <c r="W128" i="3"/>
  <c r="M130" i="3"/>
  <c r="X131" i="3"/>
  <c r="N133" i="3"/>
  <c r="D135" i="3"/>
  <c r="O136" i="3"/>
  <c r="R137" i="3"/>
  <c r="V138" i="3"/>
  <c r="D140" i="3"/>
  <c r="G7" i="3"/>
  <c r="O117" i="3"/>
  <c r="J124" i="3"/>
  <c r="J126" i="3"/>
  <c r="U127" i="3"/>
  <c r="V130" i="3"/>
  <c r="W133" i="3"/>
  <c r="X136" i="3"/>
  <c r="L140" i="3"/>
  <c r="M98" i="3"/>
  <c r="D61" i="3"/>
  <c r="K92" i="3"/>
  <c r="R102" i="3"/>
  <c r="S110" i="3"/>
  <c r="U116" i="3"/>
  <c r="L119" i="3"/>
  <c r="S121" i="3"/>
  <c r="T123" i="3"/>
  <c r="U125" i="3"/>
  <c r="M127" i="3"/>
  <c r="X128" i="3"/>
  <c r="N130" i="3"/>
  <c r="D132" i="3"/>
  <c r="O133" i="3"/>
  <c r="E135" i="3"/>
  <c r="P136" i="3"/>
  <c r="S137" i="3"/>
  <c r="H139" i="3"/>
  <c r="J140" i="3"/>
  <c r="H7" i="3"/>
  <c r="E120" i="3"/>
  <c r="L132" i="3"/>
  <c r="F138" i="3"/>
  <c r="O7" i="3"/>
  <c r="V114" i="3"/>
  <c r="T124" i="3"/>
  <c r="H128" i="3"/>
  <c r="I131" i="3"/>
  <c r="J134" i="3"/>
  <c r="M138" i="3"/>
  <c r="R107" i="3"/>
  <c r="O128" i="3"/>
  <c r="Q134" i="3"/>
  <c r="T140" i="3"/>
  <c r="U68" i="3"/>
  <c r="V93" i="3"/>
  <c r="R103" i="3"/>
  <c r="U111" i="3"/>
  <c r="N117" i="3"/>
  <c r="V119" i="3"/>
  <c r="G122" i="3"/>
  <c r="I124" i="3"/>
  <c r="I126" i="3"/>
  <c r="T127" i="3"/>
  <c r="J129" i="3"/>
  <c r="U130" i="3"/>
  <c r="K132" i="3"/>
  <c r="V133" i="3"/>
  <c r="L135" i="3"/>
  <c r="W136" i="3"/>
  <c r="E138" i="3"/>
  <c r="I139" i="3"/>
  <c r="K140" i="3"/>
  <c r="N7" i="3"/>
  <c r="I122" i="3"/>
  <c r="K129" i="3"/>
  <c r="M135" i="3"/>
  <c r="O139" i="3"/>
  <c r="S106" i="3"/>
  <c r="T122" i="3"/>
  <c r="R126" i="3"/>
  <c r="S129" i="3"/>
  <c r="T132" i="3"/>
  <c r="U135" i="3"/>
  <c r="Q139" i="3"/>
  <c r="Q99" i="3"/>
  <c r="R118" i="3"/>
  <c r="H123" i="3"/>
  <c r="D127" i="3"/>
  <c r="P131" i="3"/>
  <c r="N138" i="3"/>
  <c r="M75" i="3"/>
  <c r="R95" i="3"/>
  <c r="Q104" i="3"/>
  <c r="U112" i="3"/>
  <c r="G136" i="3"/>
  <c r="E80" i="3"/>
  <c r="H97" i="3"/>
  <c r="S105" i="3"/>
  <c r="T113" i="3"/>
  <c r="G118" i="3"/>
  <c r="O120" i="3"/>
  <c r="S122" i="3"/>
  <c r="S124" i="3"/>
  <c r="Q126" i="3"/>
  <c r="G128" i="3"/>
  <c r="R129" i="3"/>
  <c r="H131" i="3"/>
  <c r="S132" i="3"/>
  <c r="I134" i="3"/>
  <c r="T135" i="3"/>
  <c r="I137" i="3"/>
  <c r="L138" i="3"/>
  <c r="P139" i="3"/>
  <c r="R140" i="3"/>
  <c r="P7" i="3"/>
  <c r="H83" i="3"/>
  <c r="H118" i="3"/>
  <c r="S140" i="3"/>
  <c r="R115" i="3"/>
  <c r="W139" i="3"/>
  <c r="G88" i="3"/>
  <c r="Q100" i="3"/>
  <c r="T108" i="3"/>
  <c r="V115" i="3"/>
  <c r="S118" i="3"/>
  <c r="I121" i="3"/>
  <c r="I123" i="3"/>
  <c r="J125" i="3"/>
  <c r="E127" i="3"/>
  <c r="P128" i="3"/>
  <c r="F130" i="3"/>
  <c r="Q131" i="3"/>
  <c r="G133" i="3"/>
  <c r="R134" i="3"/>
  <c r="H136" i="3"/>
  <c r="Q137" i="3"/>
  <c r="U138" i="3"/>
  <c r="X139" i="3"/>
  <c r="F7" i="3"/>
  <c r="X7" i="3"/>
  <c r="P120" i="3"/>
  <c r="J137" i="3"/>
  <c r="V7" i="3"/>
  <c r="V85" i="3"/>
  <c r="H121" i="3"/>
  <c r="H125" i="3"/>
  <c r="E130" i="3"/>
  <c r="F133" i="3"/>
  <c r="K137" i="3"/>
  <c r="W7" i="3"/>
  <c r="D7" i="3"/>
  <c r="C63" i="3"/>
  <c r="C64" i="3"/>
  <c r="C80" i="3"/>
  <c r="C82" i="3"/>
  <c r="C84" i="3"/>
  <c r="C86" i="3"/>
  <c r="C81" i="3"/>
  <c r="C85" i="3"/>
  <c r="C83" i="3"/>
  <c r="C87" i="3"/>
  <c r="C66" i="3"/>
  <c r="C67" i="3"/>
  <c r="C65" i="3"/>
  <c r="C60" i="3"/>
  <c r="C48" i="3"/>
  <c r="C50" i="3"/>
  <c r="C53" i="3"/>
  <c r="C49" i="3"/>
  <c r="C52" i="3"/>
  <c r="C51" i="3"/>
  <c r="C54" i="3"/>
  <c r="C57" i="3"/>
  <c r="C56" i="3"/>
  <c r="C58" i="3"/>
  <c r="C55" i="3"/>
  <c r="C37" i="3"/>
  <c r="C39" i="3"/>
  <c r="C38" i="3"/>
  <c r="C31" i="3"/>
  <c r="C88" i="3"/>
  <c r="C62" i="3"/>
  <c r="C76" i="3"/>
  <c r="C46" i="3"/>
  <c r="C59" i="3"/>
  <c r="C71" i="3"/>
  <c r="C79" i="3"/>
  <c r="C90" i="3"/>
  <c r="C92" i="3"/>
  <c r="C94" i="3"/>
  <c r="C96" i="3"/>
  <c r="C98" i="3"/>
  <c r="C100" i="3"/>
  <c r="C102" i="3"/>
  <c r="C104" i="3"/>
  <c r="C68" i="3"/>
  <c r="C77" i="3"/>
  <c r="C70" i="3"/>
  <c r="C99" i="3"/>
  <c r="C113" i="3"/>
  <c r="C116" i="3"/>
  <c r="C129" i="3"/>
  <c r="C97" i="3"/>
  <c r="C101" i="3"/>
  <c r="C107" i="3"/>
  <c r="C110" i="3"/>
  <c r="C123" i="3"/>
  <c r="C126" i="3"/>
  <c r="C75" i="3"/>
  <c r="C95" i="3"/>
  <c r="C117" i="3"/>
  <c r="C120" i="3"/>
  <c r="C61" i="3"/>
  <c r="C74" i="3"/>
  <c r="C47" i="3"/>
  <c r="C91" i="3"/>
  <c r="C108" i="3"/>
  <c r="C121" i="3"/>
  <c r="C124" i="3"/>
  <c r="C72" i="3"/>
  <c r="C73" i="3"/>
  <c r="C105" i="3"/>
  <c r="C115" i="3"/>
  <c r="C118" i="3"/>
  <c r="C134" i="3"/>
  <c r="C135" i="3"/>
  <c r="C137" i="3"/>
  <c r="C132" i="3"/>
  <c r="C133" i="3"/>
  <c r="C138" i="3"/>
  <c r="C139" i="3"/>
  <c r="C140" i="3"/>
  <c r="C78" i="3"/>
  <c r="C93" i="3"/>
  <c r="C106" i="3"/>
  <c r="C109" i="3"/>
  <c r="C111" i="3"/>
  <c r="C119" i="3"/>
  <c r="C125" i="3"/>
  <c r="C128" i="3"/>
  <c r="C131" i="3"/>
  <c r="C112" i="3"/>
  <c r="C114" i="3"/>
  <c r="C103" i="3"/>
  <c r="C127" i="3"/>
  <c r="C130" i="3"/>
  <c r="C122" i="3"/>
  <c r="C136" i="3"/>
  <c r="C42" i="3"/>
  <c r="C45" i="3"/>
  <c r="C10" i="3"/>
  <c r="C41" i="3"/>
  <c r="C36" i="3"/>
  <c r="C43" i="3"/>
  <c r="C9" i="3"/>
  <c r="C34" i="3"/>
  <c r="C30" i="3"/>
  <c r="C40" i="3"/>
  <c r="C44" i="3"/>
  <c r="C11" i="3"/>
  <c r="C35" i="3"/>
  <c r="C33" i="3"/>
  <c r="C32" i="3"/>
  <c r="GG273" i="8" l="1"/>
  <c r="GA273" i="8"/>
  <c r="BS61" i="6"/>
  <c r="BH61" i="6"/>
  <c r="AX61" i="6"/>
  <c r="F86" i="8"/>
  <c r="F89" i="8"/>
  <c r="F88" i="8"/>
  <c r="F84" i="8"/>
  <c r="F90" i="8"/>
  <c r="F87" i="8"/>
  <c r="F85" i="8"/>
  <c r="B110" i="4"/>
  <c r="B102" i="4"/>
  <c r="B101" i="4"/>
  <c r="FU271" i="4"/>
  <c r="FU271" i="8"/>
  <c r="E271" i="8"/>
  <c r="B100" i="4"/>
  <c r="B61" i="4"/>
  <c r="FU270" i="4"/>
  <c r="FU270" i="8"/>
  <c r="E270" i="8"/>
  <c r="B91" i="4"/>
  <c r="C133" i="8"/>
  <c r="B72" i="4"/>
  <c r="B70" i="4"/>
  <c r="FU272" i="4"/>
  <c r="FU272" i="8"/>
  <c r="E272" i="8"/>
  <c r="B71" i="4"/>
  <c r="B106" i="4"/>
  <c r="B108" i="4"/>
  <c r="B107" i="4"/>
  <c r="AC43" i="1"/>
  <c r="AE43" i="1" s="1"/>
  <c r="AC136" i="1"/>
  <c r="AB136" i="1" s="1"/>
  <c r="AC128" i="1"/>
  <c r="AQ128" i="1" s="1"/>
  <c r="AC9" i="1"/>
  <c r="Z9" i="1" s="1"/>
  <c r="AC122" i="1"/>
  <c r="AE122" i="1" s="1"/>
  <c r="AC125" i="1"/>
  <c r="Z125" i="1" s="1"/>
  <c r="AC139" i="1"/>
  <c r="AB139" i="1" s="1"/>
  <c r="AC115" i="1"/>
  <c r="AQ115" i="1" s="1"/>
  <c r="AC47" i="1"/>
  <c r="AA47" i="1" s="1"/>
  <c r="AC123" i="1"/>
  <c r="AM123" i="1" s="1"/>
  <c r="AC99" i="1"/>
  <c r="AB99" i="1" s="1"/>
  <c r="AC96" i="1"/>
  <c r="Z96" i="1" s="1"/>
  <c r="AC76" i="1"/>
  <c r="Z76" i="1" s="1"/>
  <c r="AC58" i="1"/>
  <c r="Z58" i="1" s="1"/>
  <c r="AC50" i="1"/>
  <c r="AB50" i="1" s="1"/>
  <c r="AC85" i="1"/>
  <c r="AE85" i="1" s="1"/>
  <c r="G88" i="1"/>
  <c r="G59" i="1"/>
  <c r="I68" i="1"/>
  <c r="FV192" i="4" s="1"/>
  <c r="H31" i="1"/>
  <c r="N15" i="1"/>
  <c r="C15" i="1" s="1"/>
  <c r="AC119" i="1"/>
  <c r="AA119" i="1" s="1"/>
  <c r="AC70" i="1"/>
  <c r="AE70" i="1" s="1"/>
  <c r="AC94" i="1"/>
  <c r="AR94" i="1" s="1"/>
  <c r="AC62" i="1"/>
  <c r="AA62" i="1" s="1"/>
  <c r="AC56" i="1"/>
  <c r="AE56" i="1" s="1"/>
  <c r="AC48" i="1"/>
  <c r="AR48" i="1" s="1"/>
  <c r="AC81" i="1"/>
  <c r="Z81" i="1" s="1"/>
  <c r="C136" i="1"/>
  <c r="FY260" i="4" s="1"/>
  <c r="D88" i="1"/>
  <c r="H60" i="1"/>
  <c r="I42" i="1"/>
  <c r="GB166" i="4" s="1"/>
  <c r="C64" i="1"/>
  <c r="GE188" i="4" s="1"/>
  <c r="D30" i="1"/>
  <c r="E59" i="1"/>
  <c r="G34" i="6"/>
  <c r="GH158" i="8" s="1"/>
  <c r="G19" i="6"/>
  <c r="GH143" i="8" s="1"/>
  <c r="H30" i="1"/>
  <c r="F8" i="1"/>
  <c r="Y8" i="1" s="1"/>
  <c r="C10" i="1"/>
  <c r="F30" i="1"/>
  <c r="AC110" i="1"/>
  <c r="AA110" i="1" s="1"/>
  <c r="AC35" i="1"/>
  <c r="AB35" i="1" s="1"/>
  <c r="AC36" i="1"/>
  <c r="Z36" i="1" s="1"/>
  <c r="AC127" i="1"/>
  <c r="AN127" i="1" s="1"/>
  <c r="AC111" i="1"/>
  <c r="AQ111" i="1" s="1"/>
  <c r="AC133" i="1"/>
  <c r="AE133" i="1" s="1"/>
  <c r="AC73" i="1"/>
  <c r="Z73" i="1" s="1"/>
  <c r="AC61" i="1"/>
  <c r="AA61" i="1" s="1"/>
  <c r="AC107" i="1"/>
  <c r="Z107" i="1" s="1"/>
  <c r="AC77" i="1"/>
  <c r="Z77" i="1" s="1"/>
  <c r="AC92" i="1"/>
  <c r="Z92" i="1" s="1"/>
  <c r="AC88" i="1"/>
  <c r="AC57" i="1"/>
  <c r="AN57" i="1" s="1"/>
  <c r="AC60" i="1"/>
  <c r="AA60" i="1" s="1"/>
  <c r="AC86" i="1"/>
  <c r="AA86" i="1" s="1"/>
  <c r="C139" i="1"/>
  <c r="E89" i="1"/>
  <c r="G60" i="1"/>
  <c r="D89" i="1"/>
  <c r="H88" i="1"/>
  <c r="I59" i="1"/>
  <c r="FV183" i="4" s="1"/>
  <c r="I30" i="1"/>
  <c r="FV154" i="4" s="1"/>
  <c r="E69" i="1"/>
  <c r="G42" i="1"/>
  <c r="E12" i="1"/>
  <c r="G17" i="6"/>
  <c r="GH141" i="8" s="1"/>
  <c r="G18" i="6"/>
  <c r="GH142" i="8" s="1"/>
  <c r="D8" i="1"/>
  <c r="G12" i="1"/>
  <c r="F9" i="1"/>
  <c r="FT133" i="4" s="1"/>
  <c r="AC105" i="1"/>
  <c r="AB105" i="1" s="1"/>
  <c r="AC41" i="1"/>
  <c r="AR41" i="1" s="1"/>
  <c r="AC109" i="1"/>
  <c r="AN109" i="1" s="1"/>
  <c r="AC132" i="1"/>
  <c r="AB132" i="1" s="1"/>
  <c r="AC120" i="1"/>
  <c r="AB120" i="1" s="1"/>
  <c r="AC101" i="1"/>
  <c r="AN101" i="1" s="1"/>
  <c r="AC68" i="1"/>
  <c r="Z68" i="1" s="1"/>
  <c r="AC90" i="1"/>
  <c r="Z90" i="1" s="1"/>
  <c r="AC31" i="1"/>
  <c r="AA31" i="1" s="1"/>
  <c r="AC54" i="1"/>
  <c r="AE54" i="1" s="1"/>
  <c r="AC65" i="1"/>
  <c r="Z65" i="1" s="1"/>
  <c r="AC84" i="1"/>
  <c r="AR84" i="1" s="1"/>
  <c r="I89" i="1"/>
  <c r="FV213" i="4" s="1"/>
  <c r="C137" i="1"/>
  <c r="H89" i="1"/>
  <c r="E60" i="1"/>
  <c r="E68" i="1"/>
  <c r="D60" i="1"/>
  <c r="E31" i="1"/>
  <c r="H59" i="1"/>
  <c r="E30" i="1"/>
  <c r="D42" i="1"/>
  <c r="I12" i="1"/>
  <c r="H9" i="1"/>
  <c r="AC74" i="1"/>
  <c r="Z74" i="1" s="1"/>
  <c r="AC11" i="1"/>
  <c r="AQ11" i="1" s="1"/>
  <c r="AC103" i="1"/>
  <c r="Z103" i="1" s="1"/>
  <c r="AC44" i="1"/>
  <c r="AQ44" i="1" s="1"/>
  <c r="AC10" i="1"/>
  <c r="Z10" i="1" s="1"/>
  <c r="AC114" i="1"/>
  <c r="AE114" i="1" s="1"/>
  <c r="AC106" i="1"/>
  <c r="AA106" i="1" s="1"/>
  <c r="AC137" i="1"/>
  <c r="AB137" i="1" s="1"/>
  <c r="AC124" i="1"/>
  <c r="AA124" i="1" s="1"/>
  <c r="AC117" i="1"/>
  <c r="AR117" i="1" s="1"/>
  <c r="AC97" i="1"/>
  <c r="AA97" i="1" s="1"/>
  <c r="AC104" i="1"/>
  <c r="Z104" i="1" s="1"/>
  <c r="AC79" i="1"/>
  <c r="Z79" i="1" s="1"/>
  <c r="AC38" i="1"/>
  <c r="Z38" i="1" s="1"/>
  <c r="AC51" i="1"/>
  <c r="AQ51" i="1" s="1"/>
  <c r="AC67" i="1"/>
  <c r="Z67" i="1" s="1"/>
  <c r="AC82" i="1"/>
  <c r="Z82" i="1" s="1"/>
  <c r="C138" i="1"/>
  <c r="D68" i="1"/>
  <c r="G89" i="1"/>
  <c r="I88" i="1"/>
  <c r="FV212" i="4" s="1"/>
  <c r="H68" i="1"/>
  <c r="D59" i="1"/>
  <c r="I8" i="1"/>
  <c r="D12" i="1"/>
  <c r="AE12" i="1" s="1"/>
  <c r="AC130" i="1"/>
  <c r="Z130" i="1" s="1"/>
  <c r="AC40" i="1"/>
  <c r="AE40" i="1" s="1"/>
  <c r="AC45" i="1"/>
  <c r="AN45" i="1" s="1"/>
  <c r="AC112" i="1"/>
  <c r="AR112" i="1" s="1"/>
  <c r="AC93" i="1"/>
  <c r="AR93" i="1" s="1"/>
  <c r="AC135" i="1"/>
  <c r="AM135" i="1" s="1"/>
  <c r="AC121" i="1"/>
  <c r="AA121" i="1" s="1"/>
  <c r="AC95" i="1"/>
  <c r="AQ95" i="1" s="1"/>
  <c r="AC129" i="1"/>
  <c r="AB129" i="1" s="1"/>
  <c r="AC102" i="1"/>
  <c r="AN102" i="1" s="1"/>
  <c r="AC71" i="1"/>
  <c r="AA71" i="1" s="1"/>
  <c r="AC39" i="1"/>
  <c r="AM39" i="1" s="1"/>
  <c r="AC52" i="1"/>
  <c r="AQ52" i="1" s="1"/>
  <c r="AC66" i="1"/>
  <c r="AB66" i="1" s="1"/>
  <c r="AC80" i="1"/>
  <c r="AA80" i="1" s="1"/>
  <c r="I60" i="1"/>
  <c r="FV184" i="4" s="1"/>
  <c r="I69" i="1"/>
  <c r="FV193" i="4" s="1"/>
  <c r="H69" i="1"/>
  <c r="D69" i="1"/>
  <c r="AE69" i="1" s="1"/>
  <c r="G31" i="1"/>
  <c r="C8" i="1"/>
  <c r="AC138" i="1"/>
  <c r="Z138" i="1" s="1"/>
  <c r="AC30" i="1"/>
  <c r="AA30" i="1" s="1"/>
  <c r="AC42" i="1"/>
  <c r="AB42" i="1" s="1"/>
  <c r="AC131" i="1"/>
  <c r="AB131" i="1" s="1"/>
  <c r="AC78" i="1"/>
  <c r="AE78" i="1" s="1"/>
  <c r="AC134" i="1"/>
  <c r="AR134" i="1" s="1"/>
  <c r="AC108" i="1"/>
  <c r="AQ108" i="1" s="1"/>
  <c r="AC75" i="1"/>
  <c r="AB75" i="1" s="1"/>
  <c r="AC116" i="1"/>
  <c r="AQ116" i="1" s="1"/>
  <c r="AC100" i="1"/>
  <c r="AA100" i="1" s="1"/>
  <c r="AC59" i="1"/>
  <c r="AA59" i="1" s="1"/>
  <c r="AC37" i="1"/>
  <c r="Z37" i="1" s="1"/>
  <c r="AC49" i="1"/>
  <c r="AR49" i="1" s="1"/>
  <c r="AC87" i="1"/>
  <c r="Z87" i="1" s="1"/>
  <c r="AC64" i="1"/>
  <c r="AM64" i="1" s="1"/>
  <c r="C140" i="1"/>
  <c r="G69" i="1"/>
  <c r="H42" i="1"/>
  <c r="D31" i="1"/>
  <c r="AR31" i="1" s="1"/>
  <c r="G33" i="6"/>
  <c r="GH157" i="8" s="1"/>
  <c r="H8" i="1"/>
  <c r="G8" i="1"/>
  <c r="I9" i="1"/>
  <c r="E8" i="1"/>
  <c r="I31" i="1"/>
  <c r="AC34" i="1"/>
  <c r="AB34" i="1" s="1"/>
  <c r="AC140" i="1"/>
  <c r="AA140" i="1" s="1"/>
  <c r="AC118" i="1"/>
  <c r="AE118" i="1" s="1"/>
  <c r="AC91" i="1"/>
  <c r="Z91" i="1" s="1"/>
  <c r="AC126" i="1"/>
  <c r="AM126" i="1" s="1"/>
  <c r="AC113" i="1"/>
  <c r="Z113" i="1" s="1"/>
  <c r="AC98" i="1"/>
  <c r="AM98" i="1" s="1"/>
  <c r="AC46" i="1"/>
  <c r="AM46" i="1" s="1"/>
  <c r="AC55" i="1"/>
  <c r="AM55" i="1" s="1"/>
  <c r="AC53" i="1"/>
  <c r="Z53" i="1" s="1"/>
  <c r="AC83" i="1"/>
  <c r="AR83" i="1" s="1"/>
  <c r="AC63" i="1"/>
  <c r="AE63" i="1" s="1"/>
  <c r="E88" i="1"/>
  <c r="G68" i="1"/>
  <c r="G30" i="1"/>
  <c r="E42" i="1"/>
  <c r="E9" i="1"/>
  <c r="H12" i="1"/>
  <c r="G9" i="1"/>
  <c r="N111" i="1"/>
  <c r="M111" i="1" s="1"/>
  <c r="N93" i="1"/>
  <c r="M93" i="1" s="1"/>
  <c r="N95" i="1"/>
  <c r="N96" i="1"/>
  <c r="M96" i="1" s="1"/>
  <c r="N94" i="1"/>
  <c r="C94" i="1" s="1"/>
  <c r="F12" i="1"/>
  <c r="N63" i="1"/>
  <c r="C63" i="1" s="1"/>
  <c r="N34" i="1"/>
  <c r="C34" i="1" s="1"/>
  <c r="N33" i="1"/>
  <c r="C33" i="1" s="1"/>
  <c r="N16" i="1"/>
  <c r="C16" i="1" s="1"/>
  <c r="N19" i="1"/>
  <c r="C19" i="1" s="1"/>
  <c r="N17" i="1"/>
  <c r="C17" i="1" s="1"/>
  <c r="N14" i="1"/>
  <c r="C14" i="1" s="1"/>
  <c r="N13" i="1"/>
  <c r="C13" i="1" s="1"/>
  <c r="B40" i="4"/>
  <c r="B41" i="4"/>
  <c r="B38" i="4"/>
  <c r="B42" i="4"/>
  <c r="B43" i="4"/>
  <c r="B39" i="4"/>
  <c r="B18" i="4"/>
  <c r="B19" i="4"/>
  <c r="B16" i="4"/>
  <c r="B17" i="4"/>
  <c r="B14" i="4"/>
  <c r="B15" i="4"/>
  <c r="B12" i="4"/>
  <c r="B13" i="4"/>
  <c r="B10" i="4"/>
  <c r="B11" i="4"/>
  <c r="B8" i="4"/>
  <c r="B9" i="4"/>
  <c r="W72" i="1"/>
  <c r="X72" i="1"/>
  <c r="AC72" i="1"/>
  <c r="A72" i="3"/>
  <c r="B72" i="3" s="1"/>
  <c r="BZ72" i="3" s="1"/>
  <c r="C105" i="1"/>
  <c r="C129" i="1"/>
  <c r="C117" i="1"/>
  <c r="C87" i="1"/>
  <c r="C118" i="1"/>
  <c r="C89" i="1"/>
  <c r="C79" i="1"/>
  <c r="C59" i="1"/>
  <c r="C70" i="1"/>
  <c r="C53" i="1"/>
  <c r="C46" i="1"/>
  <c r="C30" i="1"/>
  <c r="C58" i="1"/>
  <c r="C130" i="1"/>
  <c r="C123" i="1"/>
  <c r="C119" i="1"/>
  <c r="C134" i="1"/>
  <c r="C116" i="1"/>
  <c r="C112" i="1"/>
  <c r="C80" i="1"/>
  <c r="C72" i="1"/>
  <c r="C83" i="1"/>
  <c r="C60" i="1"/>
  <c r="C26" i="1"/>
  <c r="C21" i="1"/>
  <c r="C135" i="1"/>
  <c r="C85" i="1"/>
  <c r="C113" i="1"/>
  <c r="C78" i="1"/>
  <c r="C90" i="1"/>
  <c r="C115" i="1"/>
  <c r="C102" i="1"/>
  <c r="C86" i="1"/>
  <c r="C74" i="1"/>
  <c r="C41" i="1"/>
  <c r="C49" i="1"/>
  <c r="C56" i="1"/>
  <c r="C44" i="1"/>
  <c r="C35" i="1"/>
  <c r="C20" i="1"/>
  <c r="C42" i="1"/>
  <c r="C39" i="1"/>
  <c r="C61" i="1"/>
  <c r="C48" i="1"/>
  <c r="C122" i="1"/>
  <c r="C76" i="1"/>
  <c r="C106" i="1"/>
  <c r="C91" i="1"/>
  <c r="C126" i="1"/>
  <c r="C65" i="1"/>
  <c r="C97" i="1"/>
  <c r="C84" i="1"/>
  <c r="C67" i="1"/>
  <c r="C28" i="1"/>
  <c r="C38" i="1"/>
  <c r="C101" i="1"/>
  <c r="C120" i="1"/>
  <c r="C99" i="1"/>
  <c r="C98" i="1"/>
  <c r="C88" i="1"/>
  <c r="C27" i="1"/>
  <c r="C66" i="1"/>
  <c r="C68" i="1"/>
  <c r="C22" i="1"/>
  <c r="C43" i="1"/>
  <c r="C24" i="1"/>
  <c r="C32" i="1"/>
  <c r="C12" i="1"/>
  <c r="C23" i="1"/>
  <c r="C29" i="1"/>
  <c r="C121" i="1"/>
  <c r="C100" i="1"/>
  <c r="C103" i="1"/>
  <c r="C82" i="1"/>
  <c r="C110" i="1"/>
  <c r="C81" i="1"/>
  <c r="C57" i="1"/>
  <c r="C55" i="1"/>
  <c r="C73" i="1"/>
  <c r="C52" i="1"/>
  <c r="C50" i="1"/>
  <c r="C25" i="1"/>
  <c r="C133" i="1"/>
  <c r="C128" i="1"/>
  <c r="C125" i="1"/>
  <c r="C109" i="1"/>
  <c r="C114" i="1"/>
  <c r="C104" i="1"/>
  <c r="C69" i="1"/>
  <c r="C62" i="1"/>
  <c r="C92" i="1"/>
  <c r="C54" i="1"/>
  <c r="C45" i="1"/>
  <c r="C47" i="1"/>
  <c r="C127" i="1"/>
  <c r="C132" i="1"/>
  <c r="C124" i="1"/>
  <c r="C131" i="1"/>
  <c r="C108" i="1"/>
  <c r="C75" i="1"/>
  <c r="C107" i="1"/>
  <c r="C51" i="1"/>
  <c r="C11" i="1"/>
  <c r="C40" i="1"/>
  <c r="C36" i="1"/>
  <c r="C31" i="1"/>
  <c r="C37" i="1"/>
  <c r="FY133" i="4"/>
  <c r="GE133" i="4"/>
  <c r="AC32" i="1"/>
  <c r="B36" i="4"/>
  <c r="B37" i="4"/>
  <c r="B34" i="4"/>
  <c r="B35" i="4"/>
  <c r="B30" i="4"/>
  <c r="B31" i="4"/>
  <c r="B33" i="4"/>
  <c r="B32" i="4"/>
  <c r="B28" i="4"/>
  <c r="B29" i="4"/>
  <c r="B24" i="4"/>
  <c r="B27" i="4"/>
  <c r="B25" i="4"/>
  <c r="B26" i="4"/>
  <c r="B22" i="4"/>
  <c r="B23" i="4"/>
  <c r="B20" i="4"/>
  <c r="B21" i="4"/>
  <c r="B6" i="4"/>
  <c r="I6" i="4" s="1"/>
  <c r="J6" i="4" s="1"/>
  <c r="B7" i="4"/>
  <c r="FV88" i="4"/>
  <c r="N18" i="1"/>
  <c r="C18" i="1" s="1"/>
  <c r="B115" i="4"/>
  <c r="FV119" i="4"/>
  <c r="F119" i="4" s="1"/>
  <c r="B119" i="4"/>
  <c r="B118" i="4"/>
  <c r="B117" i="4"/>
  <c r="B116" i="4"/>
  <c r="FV118" i="4"/>
  <c r="F118" i="4" s="1"/>
  <c r="FV117" i="4"/>
  <c r="F117" i="4" s="1"/>
  <c r="FV116" i="4"/>
  <c r="F116" i="4" s="1"/>
  <c r="FV115" i="4"/>
  <c r="F115" i="4" s="1"/>
  <c r="E272" i="4"/>
  <c r="B111" i="4"/>
  <c r="E270" i="4"/>
  <c r="E271" i="4"/>
  <c r="GB89" i="4"/>
  <c r="AC33" i="1"/>
  <c r="GB88" i="4"/>
  <c r="GB86" i="4"/>
  <c r="F136" i="4"/>
  <c r="FS133" i="4"/>
  <c r="GB85" i="4"/>
  <c r="GB84" i="4"/>
  <c r="GB90" i="4"/>
  <c r="GB87" i="4"/>
  <c r="B105" i="4"/>
  <c r="B133" i="4"/>
  <c r="FV86" i="4"/>
  <c r="FV87" i="4"/>
  <c r="FV90" i="4"/>
  <c r="FV89" i="4"/>
  <c r="FV85" i="4"/>
  <c r="FV84" i="4"/>
  <c r="B75" i="4"/>
  <c r="B73" i="4"/>
  <c r="B74" i="4"/>
  <c r="B84" i="4"/>
  <c r="B86" i="4"/>
  <c r="B87" i="4"/>
  <c r="B88" i="4"/>
  <c r="B90" i="4"/>
  <c r="B89" i="4"/>
  <c r="B85" i="4"/>
  <c r="BR5" i="4"/>
  <c r="BS5" i="4" s="1"/>
  <c r="E154" i="4"/>
  <c r="E213" i="4"/>
  <c r="E166" i="4"/>
  <c r="E184" i="4"/>
  <c r="E192" i="4"/>
  <c r="E193" i="4"/>
  <c r="E155" i="4"/>
  <c r="E183" i="4"/>
  <c r="E212" i="4"/>
  <c r="B82" i="4"/>
  <c r="B83" i="4"/>
  <c r="B81" i="4"/>
  <c r="B80" i="4"/>
  <c r="B79" i="4"/>
  <c r="C125" i="4"/>
  <c r="C127" i="4"/>
  <c r="C126" i="4"/>
  <c r="C129" i="4"/>
  <c r="C132" i="4"/>
  <c r="C128" i="4"/>
  <c r="B78" i="4"/>
  <c r="B77" i="4"/>
  <c r="B76" i="4"/>
  <c r="B114" i="4"/>
  <c r="B113" i="4"/>
  <c r="B112" i="4"/>
  <c r="B99" i="4"/>
  <c r="BT4" i="4"/>
  <c r="GB143" i="8" l="1"/>
  <c r="GB142" i="8"/>
  <c r="GB158" i="8"/>
  <c r="GB141" i="8"/>
  <c r="GB157" i="8"/>
  <c r="FV143" i="8"/>
  <c r="FV142" i="8"/>
  <c r="FV158" i="8"/>
  <c r="FV141" i="8"/>
  <c r="FV157" i="8"/>
  <c r="AR122" i="1"/>
  <c r="AH122" i="1" s="1"/>
  <c r="BI61" i="6"/>
  <c r="BT61" i="6"/>
  <c r="BA61" i="6"/>
  <c r="BL61" i="6" s="1"/>
  <c r="AS62" i="6"/>
  <c r="AN76" i="1"/>
  <c r="AB76" i="1"/>
  <c r="AE76" i="1"/>
  <c r="AM76" i="1"/>
  <c r="AQ76" i="1"/>
  <c r="AQ122" i="1"/>
  <c r="AR76" i="1"/>
  <c r="AF76" i="1" s="1"/>
  <c r="AA122" i="1"/>
  <c r="AE35" i="1"/>
  <c r="AB122" i="1"/>
  <c r="Z122" i="1"/>
  <c r="AN122" i="1"/>
  <c r="AA76" i="1"/>
  <c r="AM122" i="1"/>
  <c r="AQ45" i="1"/>
  <c r="AR77" i="1"/>
  <c r="AP77" i="1" s="1"/>
  <c r="AQ69" i="1"/>
  <c r="AQ35" i="1"/>
  <c r="AM88" i="1"/>
  <c r="AQ104" i="1"/>
  <c r="Z71" i="1"/>
  <c r="Z84" i="1"/>
  <c r="AE126" i="1"/>
  <c r="B193" i="4"/>
  <c r="AA77" i="1"/>
  <c r="AM91" i="1"/>
  <c r="AA107" i="1"/>
  <c r="AN71" i="1"/>
  <c r="AN35" i="1"/>
  <c r="AN104" i="1"/>
  <c r="AQ77" i="1"/>
  <c r="AM71" i="1"/>
  <c r="AN69" i="1"/>
  <c r="AM35" i="1"/>
  <c r="AR132" i="1"/>
  <c r="AD132" i="1" s="1"/>
  <c r="AQ84" i="1"/>
  <c r="AB104" i="1"/>
  <c r="AA132" i="1"/>
  <c r="AQ132" i="1"/>
  <c r="Z132" i="1"/>
  <c r="AN77" i="1"/>
  <c r="AQ71" i="1"/>
  <c r="AN44" i="1"/>
  <c r="AR35" i="1"/>
  <c r="AO35" i="1" s="1"/>
  <c r="AN132" i="1"/>
  <c r="AM84" i="1"/>
  <c r="AA45" i="1"/>
  <c r="AB44" i="1"/>
  <c r="Z35" i="1"/>
  <c r="AB45" i="1"/>
  <c r="AA35" i="1"/>
  <c r="AM45" i="1"/>
  <c r="AM77" i="1"/>
  <c r="AE71" i="1"/>
  <c r="AM44" i="1"/>
  <c r="AM104" i="1"/>
  <c r="AM132" i="1"/>
  <c r="AE84" i="1"/>
  <c r="Z45" i="1"/>
  <c r="AA44" i="1"/>
  <c r="AR71" i="1"/>
  <c r="AI71" i="1" s="1"/>
  <c r="AM69" i="1"/>
  <c r="AR44" i="1"/>
  <c r="AD44" i="1" s="1"/>
  <c r="AR104" i="1"/>
  <c r="AD104" i="1" s="1"/>
  <c r="AE132" i="1"/>
  <c r="AE81" i="1"/>
  <c r="AB71" i="1"/>
  <c r="AB84" i="1"/>
  <c r="Z44" i="1"/>
  <c r="AE44" i="1"/>
  <c r="AN84" i="1"/>
  <c r="AE45" i="1"/>
  <c r="AE77" i="1"/>
  <c r="AR45" i="1"/>
  <c r="AH45" i="1" s="1"/>
  <c r="AR69" i="1"/>
  <c r="AG69" i="1" s="1"/>
  <c r="AE104" i="1"/>
  <c r="AA84" i="1"/>
  <c r="AB77" i="1"/>
  <c r="AA104" i="1"/>
  <c r="AA50" i="1"/>
  <c r="AM119" i="1"/>
  <c r="AN119" i="1"/>
  <c r="AM139" i="1"/>
  <c r="AM75" i="1"/>
  <c r="AB119" i="1"/>
  <c r="AM127" i="1"/>
  <c r="AR125" i="1"/>
  <c r="AD125" i="1" s="1"/>
  <c r="AE64" i="1"/>
  <c r="AN40" i="1"/>
  <c r="Z97" i="1"/>
  <c r="AM110" i="1"/>
  <c r="AR102" i="1"/>
  <c r="AK102" i="1" s="1"/>
  <c r="AM109" i="1"/>
  <c r="AQ48" i="1"/>
  <c r="AQ125" i="1"/>
  <c r="AA125" i="1"/>
  <c r="AE10" i="1"/>
  <c r="AN39" i="1"/>
  <c r="AN125" i="1"/>
  <c r="AB10" i="1"/>
  <c r="AR10" i="1"/>
  <c r="AK10" i="1" s="1"/>
  <c r="AR108" i="1"/>
  <c r="AK108" i="1" s="1"/>
  <c r="AE120" i="1"/>
  <c r="AM112" i="1"/>
  <c r="AE79" i="1"/>
  <c r="FS260" i="4"/>
  <c r="C260" i="4" s="1"/>
  <c r="AQ120" i="1"/>
  <c r="AQ10" i="1"/>
  <c r="AQ58" i="1"/>
  <c r="AA58" i="1"/>
  <c r="AM48" i="1"/>
  <c r="AR40" i="1"/>
  <c r="AO40" i="1" s="1"/>
  <c r="AB40" i="1"/>
  <c r="AB107" i="1"/>
  <c r="AE103" i="1"/>
  <c r="AQ65" i="1"/>
  <c r="AA40" i="1"/>
  <c r="AB109" i="1"/>
  <c r="AB48" i="1"/>
  <c r="AN103" i="1"/>
  <c r="AN107" i="1"/>
  <c r="AN65" i="1"/>
  <c r="AN48" i="1"/>
  <c r="AA102" i="1"/>
  <c r="Z40" i="1"/>
  <c r="AA109" i="1"/>
  <c r="AA48" i="1"/>
  <c r="AM103" i="1"/>
  <c r="AB102" i="1"/>
  <c r="AQ110" i="1"/>
  <c r="AR97" i="1"/>
  <c r="AI97" i="1" s="1"/>
  <c r="AN9" i="1"/>
  <c r="AR103" i="1"/>
  <c r="AD103" i="1" s="1"/>
  <c r="AE102" i="1"/>
  <c r="AQ97" i="1"/>
  <c r="AM107" i="1"/>
  <c r="AM65" i="1"/>
  <c r="AN63" i="1"/>
  <c r="AB65" i="1"/>
  <c r="Z109" i="1"/>
  <c r="Z48" i="1"/>
  <c r="AE110" i="1"/>
  <c r="AR110" i="1"/>
  <c r="AJ110" i="1" s="1"/>
  <c r="AQ40" i="1"/>
  <c r="AQ103" i="1"/>
  <c r="AN97" i="1"/>
  <c r="AE107" i="1"/>
  <c r="Z102" i="1"/>
  <c r="AM96" i="1"/>
  <c r="AE65" i="1"/>
  <c r="AA65" i="1"/>
  <c r="AA103" i="1"/>
  <c r="AM102" i="1"/>
  <c r="AM97" i="1"/>
  <c r="AQ109" i="1"/>
  <c r="AM40" i="1"/>
  <c r="AR107" i="1"/>
  <c r="AD107" i="1" s="1"/>
  <c r="AR65" i="1"/>
  <c r="AF65" i="1" s="1"/>
  <c r="AB97" i="1"/>
  <c r="AB103" i="1"/>
  <c r="AB110" i="1"/>
  <c r="AE109" i="1"/>
  <c r="AE48" i="1"/>
  <c r="AQ102" i="1"/>
  <c r="AR109" i="1"/>
  <c r="AF109" i="1" s="1"/>
  <c r="Z110" i="1"/>
  <c r="AN110" i="1"/>
  <c r="AE97" i="1"/>
  <c r="AQ107" i="1"/>
  <c r="AQ112" i="1"/>
  <c r="AR79" i="1"/>
  <c r="AP79" i="1" s="1"/>
  <c r="AA64" i="1"/>
  <c r="AB79" i="1"/>
  <c r="AN108" i="1"/>
  <c r="AR39" i="1"/>
  <c r="AK39" i="1" s="1"/>
  <c r="AN113" i="1"/>
  <c r="AQ79" i="1"/>
  <c r="GB213" i="4"/>
  <c r="Z64" i="1"/>
  <c r="AB39" i="1"/>
  <c r="AM108" i="1"/>
  <c r="AM113" i="1"/>
  <c r="AE58" i="1"/>
  <c r="AR64" i="1"/>
  <c r="AH64" i="1" s="1"/>
  <c r="AB64" i="1"/>
  <c r="AA39" i="1"/>
  <c r="AA112" i="1"/>
  <c r="AQ113" i="1"/>
  <c r="AN58" i="1"/>
  <c r="AQ64" i="1"/>
  <c r="AB108" i="1"/>
  <c r="Z39" i="1"/>
  <c r="Z112" i="1"/>
  <c r="AA120" i="1"/>
  <c r="AN120" i="1"/>
  <c r="AE112" i="1"/>
  <c r="AM125" i="1"/>
  <c r="AM58" i="1"/>
  <c r="AN64" i="1"/>
  <c r="AA108" i="1"/>
  <c r="AB112" i="1"/>
  <c r="Z120" i="1"/>
  <c r="AE108" i="1"/>
  <c r="AE39" i="1"/>
  <c r="AE113" i="1"/>
  <c r="AN10" i="1"/>
  <c r="AM10" i="1"/>
  <c r="AQ39" i="1"/>
  <c r="AM120" i="1"/>
  <c r="AE92" i="1"/>
  <c r="AN112" i="1"/>
  <c r="AM79" i="1"/>
  <c r="AE125" i="1"/>
  <c r="AR58" i="1"/>
  <c r="AD58" i="1" s="1"/>
  <c r="Z108" i="1"/>
  <c r="AB58" i="1"/>
  <c r="AB125" i="1"/>
  <c r="AR113" i="1"/>
  <c r="AK113" i="1" s="1"/>
  <c r="AR120" i="1"/>
  <c r="AI120" i="1" s="1"/>
  <c r="AN79" i="1"/>
  <c r="AR70" i="1"/>
  <c r="AH70" i="1" s="1"/>
  <c r="AM57" i="1"/>
  <c r="AA111" i="1"/>
  <c r="Z70" i="1"/>
  <c r="AR106" i="1"/>
  <c r="AO106" i="1" s="1"/>
  <c r="AE51" i="1"/>
  <c r="AA66" i="1"/>
  <c r="AN135" i="1"/>
  <c r="Z106" i="1"/>
  <c r="AM68" i="1"/>
  <c r="AN66" i="1"/>
  <c r="FU273" i="4"/>
  <c r="FV113" i="4" s="1"/>
  <c r="F113" i="4" s="1"/>
  <c r="AN53" i="1"/>
  <c r="AN59" i="1"/>
  <c r="AN136" i="1"/>
  <c r="AB59" i="1"/>
  <c r="AE82" i="1"/>
  <c r="AQ62" i="1"/>
  <c r="AQ74" i="1"/>
  <c r="AE123" i="1"/>
  <c r="B155" i="4"/>
  <c r="AR105" i="1"/>
  <c r="AD105" i="1" s="1"/>
  <c r="AA42" i="1"/>
  <c r="AN62" i="1"/>
  <c r="AN74" i="1"/>
  <c r="AR140" i="1"/>
  <c r="AG140" i="1" s="1"/>
  <c r="AM136" i="1"/>
  <c r="AR123" i="1"/>
  <c r="AF123" i="1" s="1"/>
  <c r="AQ105" i="1"/>
  <c r="AR82" i="1"/>
  <c r="AG82" i="1" s="1"/>
  <c r="AE86" i="1"/>
  <c r="AM53" i="1"/>
  <c r="AB95" i="1"/>
  <c r="Z42" i="1"/>
  <c r="AM62" i="1"/>
  <c r="AA95" i="1"/>
  <c r="AQ140" i="1"/>
  <c r="AE53" i="1"/>
  <c r="AR12" i="1"/>
  <c r="AJ12" i="1" s="1"/>
  <c r="AM31" i="1"/>
  <c r="AE62" i="1"/>
  <c r="AE74" i="1"/>
  <c r="AN140" i="1"/>
  <c r="AN95" i="1"/>
  <c r="AM105" i="1"/>
  <c r="AN124" i="1"/>
  <c r="AN82" i="1"/>
  <c r="AQ53" i="1"/>
  <c r="AQ12" i="1"/>
  <c r="Z123" i="1"/>
  <c r="Z95" i="1"/>
  <c r="Z31" i="1"/>
  <c r="AA105" i="1"/>
  <c r="AM124" i="1"/>
  <c r="AR74" i="1"/>
  <c r="AJ74" i="1" s="1"/>
  <c r="AM140" i="1"/>
  <c r="AM95" i="1"/>
  <c r="AE105" i="1"/>
  <c r="AE124" i="1"/>
  <c r="AR53" i="1"/>
  <c r="AF53" i="1" s="1"/>
  <c r="AN12" i="1"/>
  <c r="Z140" i="1"/>
  <c r="AA123" i="1"/>
  <c r="Z62" i="1"/>
  <c r="AN105" i="1"/>
  <c r="GB184" i="4"/>
  <c r="AE31" i="1"/>
  <c r="AR62" i="1"/>
  <c r="AH62" i="1" s="1"/>
  <c r="AE140" i="1"/>
  <c r="AE95" i="1"/>
  <c r="AR124" i="1"/>
  <c r="AK124" i="1" s="1"/>
  <c r="AM12" i="1"/>
  <c r="AA136" i="1"/>
  <c r="AB123" i="1"/>
  <c r="AB62" i="1"/>
  <c r="AM74" i="1"/>
  <c r="AE136" i="1"/>
  <c r="AQ31" i="1"/>
  <c r="AR136" i="1"/>
  <c r="AI136" i="1" s="1"/>
  <c r="AN123" i="1"/>
  <c r="AR95" i="1"/>
  <c r="AD95" i="1" s="1"/>
  <c r="AN73" i="1"/>
  <c r="AQ124" i="1"/>
  <c r="Z136" i="1"/>
  <c r="Z59" i="1"/>
  <c r="AQ123" i="1"/>
  <c r="AQ82" i="1"/>
  <c r="AN31" i="1"/>
  <c r="AQ136" i="1"/>
  <c r="AM82" i="1"/>
  <c r="Z124" i="1"/>
  <c r="GB192" i="4"/>
  <c r="AQ56" i="1"/>
  <c r="AE131" i="1"/>
  <c r="AM37" i="1"/>
  <c r="AR56" i="1"/>
  <c r="AI56" i="1" s="1"/>
  <c r="AQ61" i="1"/>
  <c r="AR131" i="1"/>
  <c r="AD131" i="1" s="1"/>
  <c r="AA128" i="1"/>
  <c r="AM99" i="1"/>
  <c r="AE37" i="1"/>
  <c r="AR61" i="1"/>
  <c r="AG61" i="1" s="1"/>
  <c r="AQ131" i="1"/>
  <c r="Z128" i="1"/>
  <c r="AB61" i="1"/>
  <c r="AA56" i="1"/>
  <c r="AE128" i="1"/>
  <c r="GB193" i="4"/>
  <c r="AB128" i="1"/>
  <c r="Z131" i="1"/>
  <c r="Z61" i="1"/>
  <c r="AB56" i="1"/>
  <c r="AQ37" i="1"/>
  <c r="AM61" i="1"/>
  <c r="AR128" i="1"/>
  <c r="AG128" i="1" s="1"/>
  <c r="AA131" i="1"/>
  <c r="Z56" i="1"/>
  <c r="AR37" i="1"/>
  <c r="AK37" i="1" s="1"/>
  <c r="AN99" i="1"/>
  <c r="AR99" i="1"/>
  <c r="AI99" i="1" s="1"/>
  <c r="AN37" i="1"/>
  <c r="AM56" i="1"/>
  <c r="AE61" i="1"/>
  <c r="AN128" i="1"/>
  <c r="Z99" i="1"/>
  <c r="AE99" i="1"/>
  <c r="AN61" i="1"/>
  <c r="AQ99" i="1"/>
  <c r="AN56" i="1"/>
  <c r="AN131" i="1"/>
  <c r="AM128" i="1"/>
  <c r="AA99" i="1"/>
  <c r="AM131" i="1"/>
  <c r="FV235" i="8"/>
  <c r="GB154" i="4"/>
  <c r="AA67" i="1"/>
  <c r="AN55" i="1"/>
  <c r="AB121" i="1"/>
  <c r="AR67" i="1"/>
  <c r="AP67" i="1" s="1"/>
  <c r="Z60" i="1"/>
  <c r="AR121" i="1"/>
  <c r="AP121" i="1" s="1"/>
  <c r="AR43" i="1"/>
  <c r="AI43" i="1" s="1"/>
  <c r="AR80" i="1"/>
  <c r="AD80" i="1" s="1"/>
  <c r="AA43" i="1"/>
  <c r="Z47" i="1"/>
  <c r="AQ121" i="1"/>
  <c r="AE80" i="1"/>
  <c r="AQ47" i="1"/>
  <c r="AQ67" i="1"/>
  <c r="Z43" i="1"/>
  <c r="AB80" i="1"/>
  <c r="Z121" i="1"/>
  <c r="AB133" i="1"/>
  <c r="AN121" i="1"/>
  <c r="AQ137" i="1"/>
  <c r="AQ133" i="1"/>
  <c r="AR90" i="1"/>
  <c r="AO90" i="1" s="1"/>
  <c r="AN80" i="1"/>
  <c r="AE47" i="1"/>
  <c r="AN67" i="1"/>
  <c r="AB55" i="1"/>
  <c r="AB43" i="1"/>
  <c r="Z80" i="1"/>
  <c r="AA133" i="1"/>
  <c r="AR133" i="1"/>
  <c r="AI133" i="1" s="1"/>
  <c r="AQ90" i="1"/>
  <c r="AM80" i="1"/>
  <c r="AR47" i="1"/>
  <c r="AP47" i="1" s="1"/>
  <c r="AM67" i="1"/>
  <c r="Z133" i="1"/>
  <c r="AE121" i="1"/>
  <c r="AQ43" i="1"/>
  <c r="AN137" i="1"/>
  <c r="AN133" i="1"/>
  <c r="AE90" i="1"/>
  <c r="AQ80" i="1"/>
  <c r="AN47" i="1"/>
  <c r="AN43" i="1"/>
  <c r="AM137" i="1"/>
  <c r="AM133" i="1"/>
  <c r="AN90" i="1"/>
  <c r="AM47" i="1"/>
  <c r="AM121" i="1"/>
  <c r="AR137" i="1"/>
  <c r="AI137" i="1" s="1"/>
  <c r="AM43" i="1"/>
  <c r="AE137" i="1"/>
  <c r="AM90" i="1"/>
  <c r="AA137" i="1"/>
  <c r="AB47" i="1"/>
  <c r="AB60" i="1"/>
  <c r="AE67" i="1"/>
  <c r="C142" i="8"/>
  <c r="C225" i="8"/>
  <c r="C243" i="8"/>
  <c r="GB183" i="4"/>
  <c r="F183" i="8"/>
  <c r="C251" i="8"/>
  <c r="C245" i="8"/>
  <c r="C230" i="8"/>
  <c r="C239" i="8"/>
  <c r="C175" i="8"/>
  <c r="C190" i="8"/>
  <c r="C200" i="8"/>
  <c r="C254" i="8"/>
  <c r="C231" i="8"/>
  <c r="C169" i="8"/>
  <c r="C182" i="8"/>
  <c r="C212" i="8"/>
  <c r="C208" i="8"/>
  <c r="C221" i="8"/>
  <c r="C209" i="8"/>
  <c r="C262" i="8"/>
  <c r="C148" i="8"/>
  <c r="C177" i="8"/>
  <c r="C174" i="8"/>
  <c r="C250" i="8"/>
  <c r="C218" i="8"/>
  <c r="AB67" i="1"/>
  <c r="Z137" i="1"/>
  <c r="AB90" i="1"/>
  <c r="AA90" i="1"/>
  <c r="AA34" i="1"/>
  <c r="AQ59" i="1"/>
  <c r="AE75" i="1"/>
  <c r="Z119" i="1"/>
  <c r="AR88" i="1"/>
  <c r="AF88" i="1" s="1"/>
  <c r="AM50" i="1"/>
  <c r="Z50" i="1"/>
  <c r="AE127" i="1"/>
  <c r="AE139" i="1"/>
  <c r="AE68" i="1"/>
  <c r="AQ106" i="1"/>
  <c r="AE135" i="1"/>
  <c r="AQ127" i="1"/>
  <c r="AQ68" i="1"/>
  <c r="AN139" i="1"/>
  <c r="AE106" i="1"/>
  <c r="AR68" i="1"/>
  <c r="AO68" i="1" s="1"/>
  <c r="AE50" i="1"/>
  <c r="AA135" i="1"/>
  <c r="AB111" i="1"/>
  <c r="Z51" i="1"/>
  <c r="Z115" i="1"/>
  <c r="AB88" i="1"/>
  <c r="AB57" i="1"/>
  <c r="AA70" i="1"/>
  <c r="AB135" i="1"/>
  <c r="Z111" i="1"/>
  <c r="AB70" i="1"/>
  <c r="AE119" i="1"/>
  <c r="AQ88" i="1"/>
  <c r="AR75" i="1"/>
  <c r="AG75" i="1" s="1"/>
  <c r="AM59" i="1"/>
  <c r="AR135" i="1"/>
  <c r="AO135" i="1" s="1"/>
  <c r="AR119" i="1"/>
  <c r="AH119" i="1" s="1"/>
  <c r="AE88" i="1"/>
  <c r="AN111" i="1"/>
  <c r="AN68" i="1"/>
  <c r="AR139" i="1"/>
  <c r="AG139" i="1" s="1"/>
  <c r="AN106" i="1"/>
  <c r="AR50" i="1"/>
  <c r="AI50" i="1" s="1"/>
  <c r="Z135" i="1"/>
  <c r="AB51" i="1"/>
  <c r="AA88" i="1"/>
  <c r="AA57" i="1"/>
  <c r="AB85" i="1"/>
  <c r="AQ135" i="1"/>
  <c r="AQ119" i="1"/>
  <c r="AN88" i="1"/>
  <c r="AE111" i="1"/>
  <c r="AQ70" i="1"/>
  <c r="AQ139" i="1"/>
  <c r="AM106" i="1"/>
  <c r="AR57" i="1"/>
  <c r="AK57" i="1" s="1"/>
  <c r="AQ50" i="1"/>
  <c r="AE46" i="1"/>
  <c r="AM66" i="1"/>
  <c r="AA127" i="1"/>
  <c r="Z88" i="1"/>
  <c r="Z57" i="1"/>
  <c r="AA139" i="1"/>
  <c r="AN51" i="1"/>
  <c r="AM111" i="1"/>
  <c r="AN70" i="1"/>
  <c r="AQ57" i="1"/>
  <c r="AN50" i="1"/>
  <c r="AM51" i="1"/>
  <c r="AR66" i="1"/>
  <c r="AO66" i="1" s="1"/>
  <c r="AB127" i="1"/>
  <c r="AB68" i="1"/>
  <c r="Z139" i="1"/>
  <c r="AA51" i="1"/>
  <c r="AN75" i="1"/>
  <c r="AR111" i="1"/>
  <c r="AK111" i="1" s="1"/>
  <c r="AR127" i="1"/>
  <c r="AD127" i="1" s="1"/>
  <c r="AM70" i="1"/>
  <c r="AE57" i="1"/>
  <c r="AR51" i="1"/>
  <c r="AJ51" i="1" s="1"/>
  <c r="AQ66" i="1"/>
  <c r="Z75" i="1"/>
  <c r="AB106" i="1"/>
  <c r="Z127" i="1"/>
  <c r="AA68" i="1"/>
  <c r="AR59" i="1"/>
  <c r="AH59" i="1" s="1"/>
  <c r="AE59" i="1"/>
  <c r="Z66" i="1"/>
  <c r="AQ75" i="1"/>
  <c r="AE66" i="1"/>
  <c r="S8" i="1"/>
  <c r="O8" i="1" s="1"/>
  <c r="M8" i="1" s="1"/>
  <c r="GE147" i="4"/>
  <c r="C147" i="8"/>
  <c r="GE202" i="4"/>
  <c r="C202" i="8"/>
  <c r="FS262" i="4"/>
  <c r="FY261" i="4"/>
  <c r="C261" i="8"/>
  <c r="AR55" i="1"/>
  <c r="AK55" i="1" s="1"/>
  <c r="AA55" i="1"/>
  <c r="Z34" i="1"/>
  <c r="GE199" i="4"/>
  <c r="C199" i="8"/>
  <c r="GE178" i="4"/>
  <c r="C178" i="8"/>
  <c r="GE252" i="4"/>
  <c r="C252" i="8"/>
  <c r="GE205" i="4"/>
  <c r="C205" i="8"/>
  <c r="GE136" i="4"/>
  <c r="C136" i="8"/>
  <c r="GE212" i="4"/>
  <c r="GE208" i="4"/>
  <c r="GE172" i="4"/>
  <c r="C172" i="8"/>
  <c r="FY173" i="4"/>
  <c r="C173" i="8"/>
  <c r="GE237" i="4"/>
  <c r="C237" i="8"/>
  <c r="GE204" i="4"/>
  <c r="C204" i="8"/>
  <c r="GE154" i="4"/>
  <c r="GE211" i="4"/>
  <c r="C211" i="8"/>
  <c r="GE158" i="4"/>
  <c r="GE134" i="4"/>
  <c r="C134" i="8"/>
  <c r="GH166" i="4"/>
  <c r="GE231" i="4"/>
  <c r="GE151" i="4"/>
  <c r="C151" i="8"/>
  <c r="GE246" i="4"/>
  <c r="C246" i="8"/>
  <c r="GE157" i="4"/>
  <c r="AR34" i="1"/>
  <c r="AO34" i="1" s="1"/>
  <c r="AQ55" i="1"/>
  <c r="Z55" i="1"/>
  <c r="GE161" i="4"/>
  <c r="GE232" i="4"/>
  <c r="C232" i="8"/>
  <c r="GE216" i="4"/>
  <c r="C216" i="8"/>
  <c r="GE257" i="4"/>
  <c r="C257" i="8"/>
  <c r="GE234" i="4"/>
  <c r="C234" i="8"/>
  <c r="GE156" i="4"/>
  <c r="GE222" i="4"/>
  <c r="C222" i="8"/>
  <c r="GE221" i="4"/>
  <c r="GE185" i="4"/>
  <c r="C185" i="8"/>
  <c r="GE165" i="4"/>
  <c r="GE209" i="4"/>
  <c r="GE236" i="4"/>
  <c r="C236" i="8"/>
  <c r="GE170" i="4"/>
  <c r="C170" i="8"/>
  <c r="GE241" i="4"/>
  <c r="C241" i="8"/>
  <c r="GE187" i="4"/>
  <c r="C187" i="8"/>
  <c r="GH155" i="4"/>
  <c r="GH184" i="4"/>
  <c r="F184" i="8"/>
  <c r="GH212" i="4"/>
  <c r="F212" i="8"/>
  <c r="GH213" i="4"/>
  <c r="F213" i="8"/>
  <c r="GH154" i="4"/>
  <c r="E273" i="8"/>
  <c r="GE181" i="4"/>
  <c r="C181" i="8"/>
  <c r="GE180" i="4"/>
  <c r="C180" i="8"/>
  <c r="GE242" i="4"/>
  <c r="C242" i="8"/>
  <c r="AR60" i="1"/>
  <c r="AP60" i="1" s="1"/>
  <c r="AN89" i="1"/>
  <c r="AQ34" i="1"/>
  <c r="AE55" i="1"/>
  <c r="Z126" i="1"/>
  <c r="GE155" i="4"/>
  <c r="GE255" i="4"/>
  <c r="C255" i="8"/>
  <c r="GE186" i="4"/>
  <c r="C186" i="8"/>
  <c r="GE149" i="4"/>
  <c r="C149" i="8"/>
  <c r="GE206" i="4"/>
  <c r="C206" i="8"/>
  <c r="GE148" i="4"/>
  <c r="GE223" i="4"/>
  <c r="C223" i="8"/>
  <c r="GE189" i="4"/>
  <c r="C189" i="8"/>
  <c r="FS163" i="4"/>
  <c r="GE198" i="4"/>
  <c r="C198" i="8"/>
  <c r="GE259" i="4"/>
  <c r="C259" i="8"/>
  <c r="GE240" i="4"/>
  <c r="C240" i="8"/>
  <c r="GE177" i="4"/>
  <c r="GE253" i="4"/>
  <c r="C253" i="8"/>
  <c r="C137" i="8"/>
  <c r="FZ136" i="4"/>
  <c r="D136" i="8"/>
  <c r="GH192" i="4"/>
  <c r="F192" i="8"/>
  <c r="FU273" i="8"/>
  <c r="GE249" i="4"/>
  <c r="C249" i="8"/>
  <c r="GE182" i="4"/>
  <c r="AN34" i="1"/>
  <c r="AR126" i="1"/>
  <c r="AO126" i="1" s="1"/>
  <c r="AB126" i="1"/>
  <c r="C139" i="8"/>
  <c r="GE160" i="4"/>
  <c r="FS248" i="4"/>
  <c r="C248" i="8"/>
  <c r="GE193" i="4"/>
  <c r="C193" i="8"/>
  <c r="GE174" i="4"/>
  <c r="GE227" i="4"/>
  <c r="C227" i="8"/>
  <c r="GE167" i="4"/>
  <c r="C167" i="8"/>
  <c r="GE244" i="4"/>
  <c r="C244" i="8"/>
  <c r="GE250" i="4"/>
  <c r="GE166" i="4"/>
  <c r="GE210" i="4"/>
  <c r="C210" i="8"/>
  <c r="GE145" i="4"/>
  <c r="C145" i="8"/>
  <c r="GE258" i="4"/>
  <c r="C258" i="8"/>
  <c r="GE194" i="4"/>
  <c r="C194" i="8"/>
  <c r="GE229" i="4"/>
  <c r="C229" i="8"/>
  <c r="C138" i="8"/>
  <c r="GE218" i="4"/>
  <c r="GH183" i="4"/>
  <c r="GE169" i="4"/>
  <c r="GE191" i="4"/>
  <c r="C191" i="8"/>
  <c r="GE196" i="4"/>
  <c r="C196" i="8"/>
  <c r="AM34" i="1"/>
  <c r="AQ126" i="1"/>
  <c r="AA126" i="1"/>
  <c r="GE164" i="4"/>
  <c r="GE256" i="4"/>
  <c r="C256" i="8"/>
  <c r="GE228" i="4"/>
  <c r="C228" i="8"/>
  <c r="GE176" i="4"/>
  <c r="C176" i="8"/>
  <c r="GE224" i="4"/>
  <c r="C224" i="8"/>
  <c r="GE146" i="4"/>
  <c r="C146" i="8"/>
  <c r="FS225" i="4"/>
  <c r="GE215" i="4"/>
  <c r="C215" i="8"/>
  <c r="GE144" i="4"/>
  <c r="C144" i="8"/>
  <c r="GE226" i="4"/>
  <c r="C226" i="8"/>
  <c r="GE150" i="4"/>
  <c r="C150" i="8"/>
  <c r="GE243" i="4"/>
  <c r="GE183" i="4"/>
  <c r="C183" i="8"/>
  <c r="C141" i="8"/>
  <c r="I6" i="8"/>
  <c r="AE34" i="1"/>
  <c r="AN126" i="1"/>
  <c r="GE135" i="4"/>
  <c r="C135" i="8"/>
  <c r="GE251" i="4"/>
  <c r="GE238" i="4"/>
  <c r="C238" i="8"/>
  <c r="GE197" i="4"/>
  <c r="C197" i="8"/>
  <c r="GE245" i="4"/>
  <c r="GE192" i="4"/>
  <c r="C192" i="8"/>
  <c r="GE162" i="4"/>
  <c r="GE230" i="4"/>
  <c r="GE159" i="4"/>
  <c r="GE239" i="4"/>
  <c r="GE184" i="4"/>
  <c r="C184" i="8"/>
  <c r="GE247" i="4"/>
  <c r="C247" i="8"/>
  <c r="GE203" i="4"/>
  <c r="C203" i="8"/>
  <c r="C143" i="8"/>
  <c r="GH133" i="4"/>
  <c r="GE175" i="4"/>
  <c r="GE171" i="4"/>
  <c r="C171" i="8"/>
  <c r="GE233" i="4"/>
  <c r="C233" i="8"/>
  <c r="GE179" i="4"/>
  <c r="C179" i="8"/>
  <c r="GE153" i="4"/>
  <c r="GE190" i="4"/>
  <c r="GE152" i="4"/>
  <c r="GE200" i="4"/>
  <c r="FS168" i="4"/>
  <c r="C168" i="8"/>
  <c r="GE214" i="4"/>
  <c r="C214" i="8"/>
  <c r="GE207" i="4"/>
  <c r="C207" i="8"/>
  <c r="GE254" i="4"/>
  <c r="GE213" i="4"/>
  <c r="C213" i="8"/>
  <c r="C140" i="8"/>
  <c r="GH193" i="4"/>
  <c r="F193" i="8"/>
  <c r="C188" i="8"/>
  <c r="C260" i="8"/>
  <c r="AE96" i="1"/>
  <c r="AN115" i="1"/>
  <c r="AR73" i="1"/>
  <c r="AF73" i="1" s="1"/>
  <c r="AQ94" i="1"/>
  <c r="AR85" i="1"/>
  <c r="AD85" i="1" s="1"/>
  <c r="AM86" i="1"/>
  <c r="AN81" i="1"/>
  <c r="AA115" i="1"/>
  <c r="AB92" i="1"/>
  <c r="AA85" i="1"/>
  <c r="AB94" i="1"/>
  <c r="AN92" i="1"/>
  <c r="AR96" i="1"/>
  <c r="AJ96" i="1" s="1"/>
  <c r="AM115" i="1"/>
  <c r="AM92" i="1"/>
  <c r="AQ73" i="1"/>
  <c r="AN94" i="1"/>
  <c r="AQ85" i="1"/>
  <c r="AR86" i="1"/>
  <c r="AK86" i="1" s="1"/>
  <c r="AB115" i="1"/>
  <c r="Z85" i="1"/>
  <c r="Z94" i="1"/>
  <c r="AE36" i="1"/>
  <c r="AE94" i="1"/>
  <c r="AN85" i="1"/>
  <c r="AQ86" i="1"/>
  <c r="AA96" i="1"/>
  <c r="AA94" i="1"/>
  <c r="AQ96" i="1"/>
  <c r="AE115" i="1"/>
  <c r="AN96" i="1"/>
  <c r="AR115" i="1"/>
  <c r="AD115" i="1" s="1"/>
  <c r="AN36" i="1"/>
  <c r="AM94" i="1"/>
  <c r="AM85" i="1"/>
  <c r="AN86" i="1"/>
  <c r="FV166" i="4"/>
  <c r="AB9" i="1"/>
  <c r="AB96" i="1"/>
  <c r="AM36" i="1"/>
  <c r="AR81" i="1"/>
  <c r="AH81" i="1" s="1"/>
  <c r="AA9" i="1"/>
  <c r="AR92" i="1"/>
  <c r="AH92" i="1" s="1"/>
  <c r="AR36" i="1"/>
  <c r="AF36" i="1" s="1"/>
  <c r="AM73" i="1"/>
  <c r="AQ81" i="1"/>
  <c r="AB81" i="1"/>
  <c r="AQ92" i="1"/>
  <c r="AQ36" i="1"/>
  <c r="AE73" i="1"/>
  <c r="AM81" i="1"/>
  <c r="AA81" i="1"/>
  <c r="AE42" i="1"/>
  <c r="AA91" i="1"/>
  <c r="AQ134" i="1"/>
  <c r="Z100" i="1"/>
  <c r="AN30" i="1"/>
  <c r="AR87" i="1"/>
  <c r="AI87" i="1" s="1"/>
  <c r="AM30" i="1"/>
  <c r="AN93" i="1"/>
  <c r="AE87" i="1"/>
  <c r="AE30" i="1"/>
  <c r="AM100" i="1"/>
  <c r="AQ87" i="1"/>
  <c r="AB134" i="1"/>
  <c r="AE100" i="1"/>
  <c r="AN87" i="1"/>
  <c r="Z134" i="1"/>
  <c r="AB87" i="1"/>
  <c r="AQ30" i="1"/>
  <c r="AR100" i="1"/>
  <c r="AG100" i="1" s="1"/>
  <c r="AN134" i="1"/>
  <c r="AM87" i="1"/>
  <c r="AA134" i="1"/>
  <c r="AA87" i="1"/>
  <c r="AQ100" i="1"/>
  <c r="AM134" i="1"/>
  <c r="Z30" i="1"/>
  <c r="AN100" i="1"/>
  <c r="AE134" i="1"/>
  <c r="AB100" i="1"/>
  <c r="AB30" i="1"/>
  <c r="AR30" i="1"/>
  <c r="AP30" i="1" s="1"/>
  <c r="Z46" i="1"/>
  <c r="AR46" i="1"/>
  <c r="AF46" i="1" s="1"/>
  <c r="AM63" i="1"/>
  <c r="AM129" i="1"/>
  <c r="AE91" i="1"/>
  <c r="AQ46" i="1"/>
  <c r="AB46" i="1"/>
  <c r="AA92" i="1"/>
  <c r="AB36" i="1"/>
  <c r="AQ91" i="1"/>
  <c r="AN91" i="1"/>
  <c r="AN46" i="1"/>
  <c r="GB155" i="4"/>
  <c r="AB63" i="1"/>
  <c r="AA46" i="1"/>
  <c r="Z86" i="1"/>
  <c r="AA36" i="1"/>
  <c r="AR91" i="1"/>
  <c r="AJ91" i="1" s="1"/>
  <c r="FV155" i="4"/>
  <c r="AA63" i="1"/>
  <c r="AB86" i="1"/>
  <c r="AB91" i="1"/>
  <c r="AR63" i="1"/>
  <c r="AH63" i="1" s="1"/>
  <c r="Z63" i="1"/>
  <c r="AB73" i="1"/>
  <c r="AA130" i="1"/>
  <c r="AQ63" i="1"/>
  <c r="AA73" i="1"/>
  <c r="AA129" i="1"/>
  <c r="AE129" i="1"/>
  <c r="Z129" i="1"/>
  <c r="AN130" i="1"/>
  <c r="AE52" i="1"/>
  <c r="AB52" i="1"/>
  <c r="AB93" i="1"/>
  <c r="AM130" i="1"/>
  <c r="AM93" i="1"/>
  <c r="AN52" i="1"/>
  <c r="AA52" i="1"/>
  <c r="AA93" i="1"/>
  <c r="AQ129" i="1"/>
  <c r="AE130" i="1"/>
  <c r="AQ93" i="1"/>
  <c r="AM52" i="1"/>
  <c r="Z52" i="1"/>
  <c r="Z93" i="1"/>
  <c r="AR129" i="1"/>
  <c r="AF129" i="1" s="1"/>
  <c r="AR130" i="1"/>
  <c r="AJ130" i="1" s="1"/>
  <c r="AE93" i="1"/>
  <c r="AR52" i="1"/>
  <c r="AF52" i="1" s="1"/>
  <c r="AB130" i="1"/>
  <c r="AN129" i="1"/>
  <c r="AQ130" i="1"/>
  <c r="GB133" i="4"/>
  <c r="Z105" i="1"/>
  <c r="AB53" i="1"/>
  <c r="AA75" i="1"/>
  <c r="AA79" i="1"/>
  <c r="AA10" i="1"/>
  <c r="AA53" i="1"/>
  <c r="AB113" i="1"/>
  <c r="AB37" i="1"/>
  <c r="AB82" i="1"/>
  <c r="AB74" i="1"/>
  <c r="AA113" i="1"/>
  <c r="AB140" i="1"/>
  <c r="AA37" i="1"/>
  <c r="AA82" i="1"/>
  <c r="AB124" i="1"/>
  <c r="AB31" i="1"/>
  <c r="AA74" i="1"/>
  <c r="GB212" i="4"/>
  <c r="AN83" i="1"/>
  <c r="AR118" i="1"/>
  <c r="AI118" i="1" s="1"/>
  <c r="AQ49" i="1"/>
  <c r="AA138" i="1"/>
  <c r="AE98" i="1"/>
  <c r="Z54" i="1"/>
  <c r="AQ117" i="1"/>
  <c r="AE11" i="1"/>
  <c r="AM101" i="1"/>
  <c r="FS261" i="4"/>
  <c r="Z83" i="1"/>
  <c r="AB38" i="1"/>
  <c r="AB41" i="1"/>
  <c r="AN138" i="1"/>
  <c r="AQ41" i="1"/>
  <c r="AQ60" i="1"/>
  <c r="AR78" i="1"/>
  <c r="AJ78" i="1" s="1"/>
  <c r="Z118" i="1"/>
  <c r="AB116" i="1"/>
  <c r="AR11" i="1"/>
  <c r="AD11" i="1" s="1"/>
  <c r="AN11" i="1"/>
  <c r="AQ38" i="1"/>
  <c r="AM138" i="1"/>
  <c r="AR98" i="1"/>
  <c r="AJ98" i="1" s="1"/>
  <c r="AN117" i="1"/>
  <c r="AQ118" i="1"/>
  <c r="AN60" i="1"/>
  <c r="AE101" i="1"/>
  <c r="AM83" i="1"/>
  <c r="AN41" i="1"/>
  <c r="AN49" i="1"/>
  <c r="AA83" i="1"/>
  <c r="AB118" i="1"/>
  <c r="Z78" i="1"/>
  <c r="AA116" i="1"/>
  <c r="AA38" i="1"/>
  <c r="AA11" i="1"/>
  <c r="AB54" i="1"/>
  <c r="AA41" i="1"/>
  <c r="AR38" i="1"/>
  <c r="AJ38" i="1" s="1"/>
  <c r="AE138" i="1"/>
  <c r="AQ114" i="1"/>
  <c r="AM117" i="1"/>
  <c r="AN118" i="1"/>
  <c r="AE60" i="1"/>
  <c r="AM41" i="1"/>
  <c r="AM49" i="1"/>
  <c r="AQ54" i="1"/>
  <c r="B184" i="4"/>
  <c r="AB83" i="1"/>
  <c r="AA118" i="1"/>
  <c r="AB49" i="1"/>
  <c r="AB78" i="1"/>
  <c r="Z116" i="1"/>
  <c r="AB114" i="1"/>
  <c r="AB117" i="1"/>
  <c r="Z11" i="1"/>
  <c r="AA54" i="1"/>
  <c r="Z41" i="1"/>
  <c r="AM11" i="1"/>
  <c r="AN116" i="1"/>
  <c r="AN38" i="1"/>
  <c r="AR138" i="1"/>
  <c r="AK138" i="1" s="1"/>
  <c r="AR114" i="1"/>
  <c r="AJ114" i="1" s="1"/>
  <c r="AQ42" i="1"/>
  <c r="AE117" i="1"/>
  <c r="AM118" i="1"/>
  <c r="AQ89" i="1"/>
  <c r="AM60" i="1"/>
  <c r="AE41" i="1"/>
  <c r="AN54" i="1"/>
  <c r="B213" i="4"/>
  <c r="AA49" i="1"/>
  <c r="AA78" i="1"/>
  <c r="Z114" i="1"/>
  <c r="AA117" i="1"/>
  <c r="AB11" i="1"/>
  <c r="AM116" i="1"/>
  <c r="AM38" i="1"/>
  <c r="AQ138" i="1"/>
  <c r="AN114" i="1"/>
  <c r="AR42" i="1"/>
  <c r="AG42" i="1" s="1"/>
  <c r="AE89" i="1"/>
  <c r="AQ78" i="1"/>
  <c r="AM54" i="1"/>
  <c r="AB98" i="1"/>
  <c r="Z49" i="1"/>
  <c r="AA114" i="1"/>
  <c r="Z117" i="1"/>
  <c r="AB101" i="1"/>
  <c r="AE116" i="1"/>
  <c r="AE38" i="1"/>
  <c r="AM114" i="1"/>
  <c r="AQ98" i="1"/>
  <c r="AN42" i="1"/>
  <c r="AM89" i="1"/>
  <c r="AN78" i="1"/>
  <c r="AQ101" i="1"/>
  <c r="AQ83" i="1"/>
  <c r="AR54" i="1"/>
  <c r="AP54" i="1" s="1"/>
  <c r="FY262" i="4"/>
  <c r="AA98" i="1"/>
  <c r="AA101" i="1"/>
  <c r="AR116" i="1"/>
  <c r="AF116" i="1" s="1"/>
  <c r="AN98" i="1"/>
  <c r="AM42" i="1"/>
  <c r="AR89" i="1"/>
  <c r="AD89" i="1" s="1"/>
  <c r="AM78" i="1"/>
  <c r="AR101" i="1"/>
  <c r="AF101" i="1" s="1"/>
  <c r="AE83" i="1"/>
  <c r="AE49" i="1"/>
  <c r="B166" i="4"/>
  <c r="Z98" i="1"/>
  <c r="Z101" i="1"/>
  <c r="AB138" i="1"/>
  <c r="C111" i="1"/>
  <c r="GF136" i="4"/>
  <c r="FT136" i="4"/>
  <c r="C96" i="1"/>
  <c r="C95" i="1"/>
  <c r="C93" i="1"/>
  <c r="FY241" i="4"/>
  <c r="FS240" i="4"/>
  <c r="FS229" i="4"/>
  <c r="FS214" i="4"/>
  <c r="BC72" i="3"/>
  <c r="FS258" i="4"/>
  <c r="FS181" i="4"/>
  <c r="FY240" i="4"/>
  <c r="FS241" i="4"/>
  <c r="FY177" i="4"/>
  <c r="FS177" i="4"/>
  <c r="FS166" i="4"/>
  <c r="FY210" i="4"/>
  <c r="FY215" i="4"/>
  <c r="FS146" i="4"/>
  <c r="FS215" i="4"/>
  <c r="FY236" i="4"/>
  <c r="FY147" i="4"/>
  <c r="FY183" i="4"/>
  <c r="FS147" i="4"/>
  <c r="FS183" i="4"/>
  <c r="FY243" i="4"/>
  <c r="FS243" i="4"/>
  <c r="FY205" i="4"/>
  <c r="FS205" i="4"/>
  <c r="FY229" i="4"/>
  <c r="FY214" i="4"/>
  <c r="FS154" i="4"/>
  <c r="FS198" i="4"/>
  <c r="FS194" i="4"/>
  <c r="FS190" i="4"/>
  <c r="FS228" i="4"/>
  <c r="FY166" i="4"/>
  <c r="FS210" i="4"/>
  <c r="FS236" i="4"/>
  <c r="FY170" i="4"/>
  <c r="FY228" i="4"/>
  <c r="FY237" i="4"/>
  <c r="FS239" i="4"/>
  <c r="FY153" i="4"/>
  <c r="FS153" i="4"/>
  <c r="FY152" i="4"/>
  <c r="FY253" i="4"/>
  <c r="FS152" i="4"/>
  <c r="FS253" i="4"/>
  <c r="FY181" i="4"/>
  <c r="FY258" i="4"/>
  <c r="FY190" i="4"/>
  <c r="FY194" i="4"/>
  <c r="FY165" i="4"/>
  <c r="FS165" i="4"/>
  <c r="FY175" i="4"/>
  <c r="FY149" i="4"/>
  <c r="FS237" i="4"/>
  <c r="FS149" i="4"/>
  <c r="FS213" i="4"/>
  <c r="FY207" i="4"/>
  <c r="FS207" i="4"/>
  <c r="FY196" i="4"/>
  <c r="FS196" i="4"/>
  <c r="FS257" i="4"/>
  <c r="FY198" i="4"/>
  <c r="FY145" i="4"/>
  <c r="FY226" i="4"/>
  <c r="FY202" i="4"/>
  <c r="FS170" i="4"/>
  <c r="FS202" i="4"/>
  <c r="FS221" i="4"/>
  <c r="FY252" i="4"/>
  <c r="FS150" i="4"/>
  <c r="FS252" i="4"/>
  <c r="FY221" i="4"/>
  <c r="FY239" i="4"/>
  <c r="FY150" i="4"/>
  <c r="FY157" i="4"/>
  <c r="FY199" i="4"/>
  <c r="FS157" i="4"/>
  <c r="FS199" i="4"/>
  <c r="FY256" i="4"/>
  <c r="FS206" i="4"/>
  <c r="FY223" i="4"/>
  <c r="FS256" i="4"/>
  <c r="FS223" i="4"/>
  <c r="FY197" i="4"/>
  <c r="FY246" i="4"/>
  <c r="FS197" i="4"/>
  <c r="FS246" i="4"/>
  <c r="FY178" i="4"/>
  <c r="FY148" i="4"/>
  <c r="FS178" i="4"/>
  <c r="FS148" i="4"/>
  <c r="FY206" i="4"/>
  <c r="FY232" i="4"/>
  <c r="FS144" i="4"/>
  <c r="FS191" i="4"/>
  <c r="FS161" i="4"/>
  <c r="FY191" i="4"/>
  <c r="FY174" i="4"/>
  <c r="FY238" i="4"/>
  <c r="FY230" i="4"/>
  <c r="FS232" i="4"/>
  <c r="FS174" i="4"/>
  <c r="FS238" i="4"/>
  <c r="FS230" i="4"/>
  <c r="FY171" i="4"/>
  <c r="FS200" i="4"/>
  <c r="FY161" i="4"/>
  <c r="FY213" i="4"/>
  <c r="FS171" i="4"/>
  <c r="FY144" i="4"/>
  <c r="FS167" i="4"/>
  <c r="FS179" i="4"/>
  <c r="FS224" i="4"/>
  <c r="FS244" i="4"/>
  <c r="FS242" i="4"/>
  <c r="FS173" i="4"/>
  <c r="FS182" i="4"/>
  <c r="FY257" i="4"/>
  <c r="FY146" i="4"/>
  <c r="FS208" i="4"/>
  <c r="FY154" i="4"/>
  <c r="FY216" i="4"/>
  <c r="FS216" i="4"/>
  <c r="FS175" i="4"/>
  <c r="FS145" i="4"/>
  <c r="FS259" i="4"/>
  <c r="FS226" i="4"/>
  <c r="GE173" i="4"/>
  <c r="FY251" i="4"/>
  <c r="FY186" i="4"/>
  <c r="FY227" i="4"/>
  <c r="FY185" i="4"/>
  <c r="FY211" i="4"/>
  <c r="FS251" i="4"/>
  <c r="FS186" i="4"/>
  <c r="FS227" i="4"/>
  <c r="FS185" i="4"/>
  <c r="FS211" i="4"/>
  <c r="FY259" i="4"/>
  <c r="FY167" i="4"/>
  <c r="FY179" i="4"/>
  <c r="FY224" i="4"/>
  <c r="FY244" i="4"/>
  <c r="FY242" i="4"/>
  <c r="FY182" i="4"/>
  <c r="FY222" i="4"/>
  <c r="FS222" i="4"/>
  <c r="FY159" i="4"/>
  <c r="FS159" i="4"/>
  <c r="FY200" i="4"/>
  <c r="FY193" i="4"/>
  <c r="FY155" i="4"/>
  <c r="GE225" i="4"/>
  <c r="GE168" i="4"/>
  <c r="FS193" i="4"/>
  <c r="FS155" i="4"/>
  <c r="FY192" i="4"/>
  <c r="FY168" i="4"/>
  <c r="FS192" i="4"/>
  <c r="FY231" i="4"/>
  <c r="FY245" i="4"/>
  <c r="FY225" i="4"/>
  <c r="FY172" i="4"/>
  <c r="FS231" i="4"/>
  <c r="FS245" i="4"/>
  <c r="FS172" i="4"/>
  <c r="FY208" i="4"/>
  <c r="FY218" i="4"/>
  <c r="FY151" i="4"/>
  <c r="FS176" i="4"/>
  <c r="FS136" i="4"/>
  <c r="FS162" i="4"/>
  <c r="FS218" i="4"/>
  <c r="FS151" i="4"/>
  <c r="FS160" i="4"/>
  <c r="FS247" i="4"/>
  <c r="GE163" i="4"/>
  <c r="GE248" i="4"/>
  <c r="FY169" i="4"/>
  <c r="FY255" i="4"/>
  <c r="FY233" i="4"/>
  <c r="FY209" i="4"/>
  <c r="FY156" i="4"/>
  <c r="FY234" i="4"/>
  <c r="FY163" i="4"/>
  <c r="FY212" i="4"/>
  <c r="FY184" i="4"/>
  <c r="FY189" i="4"/>
  <c r="FY164" i="4"/>
  <c r="FY136" i="4"/>
  <c r="FY162" i="4"/>
  <c r="FS169" i="4"/>
  <c r="FS255" i="4"/>
  <c r="FS233" i="4"/>
  <c r="FS209" i="4"/>
  <c r="FS156" i="4"/>
  <c r="FS234" i="4"/>
  <c r="FS212" i="4"/>
  <c r="FS184" i="4"/>
  <c r="FS189" i="4"/>
  <c r="FS164" i="4"/>
  <c r="FY176" i="4"/>
  <c r="FY160" i="4"/>
  <c r="FY248" i="4"/>
  <c r="FY249" i="4"/>
  <c r="FY203" i="4"/>
  <c r="FY180" i="4"/>
  <c r="FY250" i="4"/>
  <c r="FY135" i="4"/>
  <c r="FY204" i="4"/>
  <c r="FY254" i="4"/>
  <c r="FY247" i="4"/>
  <c r="FS249" i="4"/>
  <c r="FS203" i="4"/>
  <c r="FS180" i="4"/>
  <c r="FS250" i="4"/>
  <c r="FS135" i="4"/>
  <c r="FS204" i="4"/>
  <c r="FS254" i="4"/>
  <c r="AZ72" i="3"/>
  <c r="K6" i="4"/>
  <c r="L6" i="4" s="1"/>
  <c r="M6" i="4" s="1"/>
  <c r="N6" i="4" s="1"/>
  <c r="O6" i="4" s="1"/>
  <c r="I7" i="4"/>
  <c r="J7" i="4" s="1"/>
  <c r="F88" i="4"/>
  <c r="AC72" i="3"/>
  <c r="AF72" i="3"/>
  <c r="AB32" i="1"/>
  <c r="Z32" i="1"/>
  <c r="AA32" i="1"/>
  <c r="Z33" i="1"/>
  <c r="AA33" i="1"/>
  <c r="AB33" i="1"/>
  <c r="AB72" i="1"/>
  <c r="Z72" i="1"/>
  <c r="AA72" i="1"/>
  <c r="E273" i="4"/>
  <c r="AM32" i="1"/>
  <c r="AN33" i="1"/>
  <c r="AM72" i="1"/>
  <c r="F89" i="4"/>
  <c r="FS188" i="4"/>
  <c r="FY188" i="4"/>
  <c r="FS134" i="4"/>
  <c r="FY134" i="4"/>
  <c r="FS158" i="4"/>
  <c r="FY158" i="4"/>
  <c r="FS187" i="4"/>
  <c r="FY187" i="4"/>
  <c r="C133" i="4"/>
  <c r="F86" i="4"/>
  <c r="AQ72" i="1"/>
  <c r="AE72" i="1"/>
  <c r="AN72" i="1"/>
  <c r="AR72" i="1"/>
  <c r="AJ72" i="1" s="1"/>
  <c r="F84" i="4"/>
  <c r="F90" i="4"/>
  <c r="F85" i="4"/>
  <c r="F87" i="4"/>
  <c r="AD93" i="1"/>
  <c r="AJ83" i="1"/>
  <c r="AF41" i="1"/>
  <c r="AF49" i="1"/>
  <c r="AJ48" i="1"/>
  <c r="AG117" i="1"/>
  <c r="AK134" i="1"/>
  <c r="AK94" i="1"/>
  <c r="AH84" i="1"/>
  <c r="C130" i="4"/>
  <c r="C131" i="4"/>
  <c r="AM33" i="1"/>
  <c r="AE33" i="1"/>
  <c r="AQ32" i="1"/>
  <c r="AN32" i="1"/>
  <c r="AR32" i="1"/>
  <c r="AE32" i="1"/>
  <c r="AR33" i="1"/>
  <c r="AF33" i="1" s="1"/>
  <c r="AQ33" i="1"/>
  <c r="AF83" i="1"/>
  <c r="AG49" i="1"/>
  <c r="AD41" i="1"/>
  <c r="AJ49" i="1"/>
  <c r="AP41" i="1"/>
  <c r="AI49" i="1"/>
  <c r="AI84" i="1"/>
  <c r="AI41" i="1"/>
  <c r="AO49" i="1"/>
  <c r="AO117" i="1"/>
  <c r="AG48" i="1"/>
  <c r="AP48" i="1"/>
  <c r="AG41" i="1"/>
  <c r="AF48" i="1"/>
  <c r="AH41" i="1"/>
  <c r="AK41" i="1"/>
  <c r="AO41" i="1"/>
  <c r="AK48" i="1"/>
  <c r="AG83" i="1"/>
  <c r="AO84" i="1"/>
  <c r="AP83" i="1"/>
  <c r="AK83" i="1"/>
  <c r="AD49" i="1"/>
  <c r="AI48" i="1"/>
  <c r="AO48" i="1"/>
  <c r="AH83" i="1"/>
  <c r="AJ84" i="1"/>
  <c r="AK84" i="1"/>
  <c r="AO83" i="1"/>
  <c r="AJ41" i="1"/>
  <c r="AH49" i="1"/>
  <c r="AK49" i="1"/>
  <c r="AH48" i="1"/>
  <c r="AD84" i="1"/>
  <c r="AD83" i="1"/>
  <c r="AP49" i="1"/>
  <c r="AD48" i="1"/>
  <c r="AO93" i="1"/>
  <c r="AP84" i="1"/>
  <c r="AG84" i="1"/>
  <c r="AF84" i="1"/>
  <c r="AI83" i="1"/>
  <c r="AO134" i="1"/>
  <c r="AP117" i="1"/>
  <c r="AH134" i="1"/>
  <c r="AP93" i="1"/>
  <c r="AJ94" i="1"/>
  <c r="AD117" i="1"/>
  <c r="AP134" i="1"/>
  <c r="AG94" i="1"/>
  <c r="AO94" i="1"/>
  <c r="AG112" i="1"/>
  <c r="AK112" i="1"/>
  <c r="AO112" i="1"/>
  <c r="AD112" i="1"/>
  <c r="AH112" i="1"/>
  <c r="AP112" i="1"/>
  <c r="AI112" i="1"/>
  <c r="AF112" i="1"/>
  <c r="AJ112" i="1"/>
  <c r="AH117" i="1"/>
  <c r="AD134" i="1"/>
  <c r="AF94" i="1"/>
  <c r="AH94" i="1"/>
  <c r="AK117" i="1"/>
  <c r="AG134" i="1"/>
  <c r="AK93" i="1"/>
  <c r="AJ93" i="1"/>
  <c r="AI93" i="1"/>
  <c r="AJ117" i="1"/>
  <c r="AF117" i="1"/>
  <c r="AF134" i="1"/>
  <c r="AJ134" i="1"/>
  <c r="AH93" i="1"/>
  <c r="AF93" i="1"/>
  <c r="AI94" i="1"/>
  <c r="AD94" i="1"/>
  <c r="AP94" i="1"/>
  <c r="AI117" i="1"/>
  <c r="AI134" i="1"/>
  <c r="AG93" i="1"/>
  <c r="AF31" i="1"/>
  <c r="AG31" i="1"/>
  <c r="AH31" i="1"/>
  <c r="AP31" i="1"/>
  <c r="AI31" i="1"/>
  <c r="AJ31" i="1"/>
  <c r="AK31" i="1"/>
  <c r="AD31" i="1"/>
  <c r="AO31" i="1"/>
  <c r="AM9" i="1"/>
  <c r="AE9" i="1"/>
  <c r="AR9" i="1"/>
  <c r="AD9" i="1" s="1"/>
  <c r="AQ9" i="1"/>
  <c r="BT5" i="4"/>
  <c r="BU4" i="4"/>
  <c r="C261" i="4" l="1"/>
  <c r="C262" i="4"/>
  <c r="AO122" i="1"/>
  <c r="AG122" i="1"/>
  <c r="AI122" i="1"/>
  <c r="AJ122" i="1"/>
  <c r="AP122" i="1"/>
  <c r="AF122" i="1"/>
  <c r="AD122" i="1"/>
  <c r="AK122" i="1"/>
  <c r="W61" i="6"/>
  <c r="BO62" i="6"/>
  <c r="BD62" i="6"/>
  <c r="AT62" i="6"/>
  <c r="AK76" i="1"/>
  <c r="AJ76" i="1"/>
  <c r="AD76" i="1"/>
  <c r="AP76" i="1"/>
  <c r="AG76" i="1"/>
  <c r="AI76" i="1"/>
  <c r="AO76" i="1"/>
  <c r="AH76" i="1"/>
  <c r="AK77" i="1"/>
  <c r="AP105" i="1"/>
  <c r="AF104" i="1"/>
  <c r="AI77" i="1"/>
  <c r="AJ104" i="1"/>
  <c r="AF77" i="1"/>
  <c r="AO104" i="1"/>
  <c r="AO77" i="1"/>
  <c r="AG77" i="1"/>
  <c r="AJ77" i="1"/>
  <c r="AH77" i="1"/>
  <c r="AD77" i="1"/>
  <c r="AO44" i="1"/>
  <c r="AK44" i="1"/>
  <c r="AJ44" i="1"/>
  <c r="AI44" i="1"/>
  <c r="AP44" i="1"/>
  <c r="AG44" i="1"/>
  <c r="AF44" i="1"/>
  <c r="AH44" i="1"/>
  <c r="AI35" i="1"/>
  <c r="AG35" i="1"/>
  <c r="AK71" i="1"/>
  <c r="AD35" i="1"/>
  <c r="AP35" i="1"/>
  <c r="AK35" i="1"/>
  <c r="AJ35" i="1"/>
  <c r="AF35" i="1"/>
  <c r="AH102" i="1"/>
  <c r="AH35" i="1"/>
  <c r="AF71" i="1"/>
  <c r="AH71" i="1"/>
  <c r="AP71" i="1"/>
  <c r="AG71" i="1"/>
  <c r="AD71" i="1"/>
  <c r="AO71" i="1"/>
  <c r="AJ71" i="1"/>
  <c r="AK104" i="1"/>
  <c r="AG104" i="1"/>
  <c r="AI104" i="1"/>
  <c r="AP104" i="1"/>
  <c r="AJ64" i="1"/>
  <c r="AG64" i="1"/>
  <c r="AH104" i="1"/>
  <c r="AK62" i="1"/>
  <c r="AK61" i="1"/>
  <c r="AP45" i="1"/>
  <c r="AJ47" i="1"/>
  <c r="AJ37" i="1"/>
  <c r="AH82" i="1"/>
  <c r="AJ113" i="1"/>
  <c r="AK105" i="1"/>
  <c r="AD45" i="1"/>
  <c r="AP113" i="1"/>
  <c r="AO82" i="1"/>
  <c r="AF82" i="1"/>
  <c r="AI82" i="1"/>
  <c r="AJ61" i="1"/>
  <c r="AG45" i="1"/>
  <c r="AI45" i="1"/>
  <c r="AO105" i="1"/>
  <c r="AF113" i="1"/>
  <c r="AG113" i="1"/>
  <c r="AI113" i="1"/>
  <c r="AJ45" i="1"/>
  <c r="AK45" i="1"/>
  <c r="AJ105" i="1"/>
  <c r="AH113" i="1"/>
  <c r="AJ82" i="1"/>
  <c r="AO45" i="1"/>
  <c r="AP82" i="1"/>
  <c r="AO113" i="1"/>
  <c r="AF45" i="1"/>
  <c r="AI105" i="1"/>
  <c r="AH105" i="1"/>
  <c r="AF105" i="1"/>
  <c r="AG105" i="1"/>
  <c r="AD113" i="1"/>
  <c r="AK82" i="1"/>
  <c r="AD82" i="1"/>
  <c r="AP12" i="1"/>
  <c r="AJ69" i="1"/>
  <c r="AD120" i="1"/>
  <c r="AP132" i="1"/>
  <c r="AI69" i="1"/>
  <c r="AD69" i="1"/>
  <c r="AK132" i="1"/>
  <c r="AJ124" i="1"/>
  <c r="AI55" i="1"/>
  <c r="AF136" i="1"/>
  <c r="AJ97" i="1"/>
  <c r="AG124" i="1"/>
  <c r="AK79" i="1"/>
  <c r="AJ79" i="1"/>
  <c r="AD97" i="1"/>
  <c r="AO74" i="1"/>
  <c r="AG91" i="1"/>
  <c r="AG136" i="1"/>
  <c r="AK69" i="1"/>
  <c r="AF124" i="1"/>
  <c r="AG74" i="1"/>
  <c r="AH74" i="1"/>
  <c r="AH120" i="1"/>
  <c r="AO132" i="1"/>
  <c r="AG12" i="1"/>
  <c r="AP120" i="1"/>
  <c r="AP55" i="1"/>
  <c r="AH12" i="1"/>
  <c r="AF69" i="1"/>
  <c r="AO97" i="1"/>
  <c r="AD55" i="1"/>
  <c r="AH50" i="1"/>
  <c r="AJ50" i="1"/>
  <c r="AI12" i="1"/>
  <c r="AJ55" i="1"/>
  <c r="AJ136" i="1"/>
  <c r="AO55" i="1"/>
  <c r="AG79" i="1"/>
  <c r="AJ120" i="1"/>
  <c r="AH79" i="1"/>
  <c r="AD136" i="1"/>
  <c r="AH124" i="1"/>
  <c r="AK74" i="1"/>
  <c r="AP97" i="1"/>
  <c r="AP136" i="1"/>
  <c r="AI132" i="1"/>
  <c r="AK85" i="1"/>
  <c r="AH85" i="1"/>
  <c r="AK50" i="1"/>
  <c r="AD12" i="1"/>
  <c r="AG132" i="1"/>
  <c r="AO79" i="1"/>
  <c r="AI124" i="1"/>
  <c r="AD74" i="1"/>
  <c r="AF55" i="1"/>
  <c r="AP124" i="1"/>
  <c r="AF74" i="1"/>
  <c r="AD79" i="1"/>
  <c r="AO120" i="1"/>
  <c r="AF12" i="1"/>
  <c r="AP69" i="1"/>
  <c r="AF79" i="1"/>
  <c r="AH69" i="1"/>
  <c r="AD124" i="1"/>
  <c r="AK120" i="1"/>
  <c r="AG120" i="1"/>
  <c r="AK136" i="1"/>
  <c r="AO136" i="1"/>
  <c r="AK12" i="1"/>
  <c r="AG97" i="1"/>
  <c r="AI79" i="1"/>
  <c r="AH97" i="1"/>
  <c r="AD91" i="1"/>
  <c r="AH132" i="1"/>
  <c r="AI74" i="1"/>
  <c r="AP74" i="1"/>
  <c r="AF132" i="1"/>
  <c r="AJ132" i="1"/>
  <c r="AG55" i="1"/>
  <c r="AH55" i="1"/>
  <c r="AO50" i="1"/>
  <c r="AO12" i="1"/>
  <c r="AH136" i="1"/>
  <c r="AO69" i="1"/>
  <c r="AK97" i="1"/>
  <c r="AF120" i="1"/>
  <c r="AO124" i="1"/>
  <c r="AF97" i="1"/>
  <c r="AF96" i="1"/>
  <c r="AH46" i="1"/>
  <c r="AG46" i="1"/>
  <c r="AG50" i="1"/>
  <c r="AO102" i="1"/>
  <c r="AF102" i="1"/>
  <c r="AI102" i="1"/>
  <c r="AJ102" i="1"/>
  <c r="AG102" i="1"/>
  <c r="AD102" i="1"/>
  <c r="AP102" i="1"/>
  <c r="AD56" i="1"/>
  <c r="AF58" i="1"/>
  <c r="AH110" i="1"/>
  <c r="AH10" i="1"/>
  <c r="AG103" i="1"/>
  <c r="AI67" i="1"/>
  <c r="AO39" i="1"/>
  <c r="AK110" i="1"/>
  <c r="AD110" i="1"/>
  <c r="AH125" i="1"/>
  <c r="AP125" i="1"/>
  <c r="AP39" i="1"/>
  <c r="AK125" i="1"/>
  <c r="AO125" i="1"/>
  <c r="AF39" i="1"/>
  <c r="AI110" i="1"/>
  <c r="AG125" i="1"/>
  <c r="AG110" i="1"/>
  <c r="AP110" i="1"/>
  <c r="AJ39" i="1"/>
  <c r="AD39" i="1"/>
  <c r="AI125" i="1"/>
  <c r="AF125" i="1"/>
  <c r="AI39" i="1"/>
  <c r="AH39" i="1"/>
  <c r="AJ125" i="1"/>
  <c r="AO110" i="1"/>
  <c r="AG39" i="1"/>
  <c r="AF110" i="1"/>
  <c r="AF10" i="1"/>
  <c r="AJ103" i="1"/>
  <c r="AK109" i="1"/>
  <c r="AF107" i="1"/>
  <c r="AI70" i="1"/>
  <c r="AG109" i="1"/>
  <c r="AG70" i="1"/>
  <c r="AG95" i="1"/>
  <c r="AF70" i="1"/>
  <c r="AJ67" i="1"/>
  <c r="AO70" i="1"/>
  <c r="AD67" i="1"/>
  <c r="AH67" i="1"/>
  <c r="AG67" i="1"/>
  <c r="AO80" i="1"/>
  <c r="AG106" i="1"/>
  <c r="AH139" i="1"/>
  <c r="AP139" i="1"/>
  <c r="AI106" i="1"/>
  <c r="AI139" i="1"/>
  <c r="AJ80" i="1"/>
  <c r="AF64" i="1"/>
  <c r="AJ43" i="1"/>
  <c r="AH106" i="1"/>
  <c r="AO139" i="1"/>
  <c r="AK80" i="1"/>
  <c r="AJ139" i="1"/>
  <c r="AH40" i="1"/>
  <c r="AJ40" i="1"/>
  <c r="AO64" i="1"/>
  <c r="AH88" i="1"/>
  <c r="AD139" i="1"/>
  <c r="AD106" i="1"/>
  <c r="AJ62" i="1"/>
  <c r="AF40" i="1"/>
  <c r="AD64" i="1"/>
  <c r="AJ88" i="1"/>
  <c r="AD57" i="1"/>
  <c r="AH80" i="1"/>
  <c r="AK139" i="1"/>
  <c r="AH138" i="1"/>
  <c r="AD40" i="1"/>
  <c r="AI123" i="1"/>
  <c r="AF80" i="1"/>
  <c r="AP80" i="1"/>
  <c r="AP64" i="1"/>
  <c r="AJ106" i="1"/>
  <c r="AI40" i="1"/>
  <c r="AG40" i="1"/>
  <c r="AF139" i="1"/>
  <c r="AF106" i="1"/>
  <c r="AP40" i="1"/>
  <c r="AK106" i="1"/>
  <c r="AG80" i="1"/>
  <c r="AI64" i="1"/>
  <c r="AK40" i="1"/>
  <c r="AP106" i="1"/>
  <c r="AH53" i="1"/>
  <c r="AI80" i="1"/>
  <c r="AK64" i="1"/>
  <c r="AP115" i="1"/>
  <c r="AI115" i="1"/>
  <c r="AD108" i="1"/>
  <c r="AJ66" i="1"/>
  <c r="AF131" i="1"/>
  <c r="AH58" i="1"/>
  <c r="AF140" i="1"/>
  <c r="AP59" i="1"/>
  <c r="AG10" i="1"/>
  <c r="AI108" i="1"/>
  <c r="AI66" i="1"/>
  <c r="AD65" i="1"/>
  <c r="AF59" i="1"/>
  <c r="AP103" i="1"/>
  <c r="AO131" i="1"/>
  <c r="AO10" i="1"/>
  <c r="AD109" i="1"/>
  <c r="AP95" i="1"/>
  <c r="AH107" i="1"/>
  <c r="AK140" i="1"/>
  <c r="AI103" i="1"/>
  <c r="AD70" i="1"/>
  <c r="AF95" i="1"/>
  <c r="AH140" i="1"/>
  <c r="AG65" i="1"/>
  <c r="AO95" i="1"/>
  <c r="AG131" i="1"/>
  <c r="AF108" i="1"/>
  <c r="AP109" i="1"/>
  <c r="AF66" i="1"/>
  <c r="AD10" i="1"/>
  <c r="AP10" i="1"/>
  <c r="AH101" i="1"/>
  <c r="AI109" i="1"/>
  <c r="AP101" i="1"/>
  <c r="AK59" i="1"/>
  <c r="AK70" i="1"/>
  <c r="AP140" i="1"/>
  <c r="AO103" i="1"/>
  <c r="AP131" i="1"/>
  <c r="AK107" i="1"/>
  <c r="AK95" i="1"/>
  <c r="AJ95" i="1"/>
  <c r="AK58" i="1"/>
  <c r="AD66" i="1"/>
  <c r="AO67" i="1"/>
  <c r="AG58" i="1"/>
  <c r="AK66" i="1"/>
  <c r="AI58" i="1"/>
  <c r="AJ107" i="1"/>
  <c r="AO65" i="1"/>
  <c r="AJ109" i="1"/>
  <c r="AJ10" i="1"/>
  <c r="AO107" i="1"/>
  <c r="AH95" i="1"/>
  <c r="AP108" i="1"/>
  <c r="AJ59" i="1"/>
  <c r="AI59" i="1"/>
  <c r="AP70" i="1"/>
  <c r="AP126" i="1"/>
  <c r="AF103" i="1"/>
  <c r="AI140" i="1"/>
  <c r="AJ70" i="1"/>
  <c r="AI95" i="1"/>
  <c r="AK67" i="1"/>
  <c r="AH66" i="1"/>
  <c r="AF67" i="1"/>
  <c r="AP58" i="1"/>
  <c r="AJ65" i="1"/>
  <c r="AO140" i="1"/>
  <c r="AH108" i="1"/>
  <c r="AJ131" i="1"/>
  <c r="AJ108" i="1"/>
  <c r="AJ58" i="1"/>
  <c r="AH109" i="1"/>
  <c r="AD140" i="1"/>
  <c r="AO109" i="1"/>
  <c r="AI65" i="1"/>
  <c r="AI10" i="1"/>
  <c r="AD59" i="1"/>
  <c r="AJ140" i="1"/>
  <c r="AI107" i="1"/>
  <c r="AK103" i="1"/>
  <c r="AH65" i="1"/>
  <c r="AP65" i="1"/>
  <c r="AK65" i="1"/>
  <c r="AG59" i="1"/>
  <c r="AH103" i="1"/>
  <c r="AO59" i="1"/>
  <c r="AI131" i="1"/>
  <c r="AP107" i="1"/>
  <c r="AG107" i="1"/>
  <c r="AK131" i="1"/>
  <c r="AH131" i="1"/>
  <c r="AO108" i="1"/>
  <c r="AG108" i="1"/>
  <c r="AP66" i="1"/>
  <c r="AG66" i="1"/>
  <c r="AO58" i="1"/>
  <c r="AP99" i="1"/>
  <c r="AJ89" i="1"/>
  <c r="AF34" i="1"/>
  <c r="AK60" i="1"/>
  <c r="AG60" i="1"/>
  <c r="AD34" i="1"/>
  <c r="AF99" i="1"/>
  <c r="AH34" i="1"/>
  <c r="AF56" i="1"/>
  <c r="AI111" i="1"/>
  <c r="AF60" i="1"/>
  <c r="AO99" i="1"/>
  <c r="AG68" i="1"/>
  <c r="AK34" i="1"/>
  <c r="AD99" i="1"/>
  <c r="AG99" i="1"/>
  <c r="AO60" i="1"/>
  <c r="AG56" i="1"/>
  <c r="AJ56" i="1"/>
  <c r="AH99" i="1"/>
  <c r="AD60" i="1"/>
  <c r="AH60" i="1"/>
  <c r="AJ60" i="1"/>
  <c r="AH135" i="1"/>
  <c r="AK99" i="1"/>
  <c r="AP34" i="1"/>
  <c r="AI34" i="1"/>
  <c r="AJ99" i="1"/>
  <c r="AP56" i="1"/>
  <c r="AG34" i="1"/>
  <c r="AI60" i="1"/>
  <c r="AJ34" i="1"/>
  <c r="AO56" i="1"/>
  <c r="AH56" i="1"/>
  <c r="AK56" i="1"/>
  <c r="AD68" i="1"/>
  <c r="AG123" i="1"/>
  <c r="AF62" i="1"/>
  <c r="AO57" i="1"/>
  <c r="AG53" i="1"/>
  <c r="AK53" i="1"/>
  <c r="AO51" i="1"/>
  <c r="AP88" i="1"/>
  <c r="AI53" i="1"/>
  <c r="AH123" i="1"/>
  <c r="AK88" i="1"/>
  <c r="AJ123" i="1"/>
  <c r="C163" i="4"/>
  <c r="AF43" i="1"/>
  <c r="AP123" i="1"/>
  <c r="AK123" i="1"/>
  <c r="AJ53" i="1"/>
  <c r="AI51" i="1"/>
  <c r="AO88" i="1"/>
  <c r="AD123" i="1"/>
  <c r="AD88" i="1"/>
  <c r="AI62" i="1"/>
  <c r="AO123" i="1"/>
  <c r="AH87" i="1"/>
  <c r="AO53" i="1"/>
  <c r="AP53" i="1"/>
  <c r="AF51" i="1"/>
  <c r="AG88" i="1"/>
  <c r="AG62" i="1"/>
  <c r="AJ57" i="1"/>
  <c r="AD62" i="1"/>
  <c r="AP62" i="1"/>
  <c r="AO62" i="1"/>
  <c r="AF57" i="1"/>
  <c r="AI88" i="1"/>
  <c r="AD138" i="1"/>
  <c r="AD53" i="1"/>
  <c r="AJ128" i="1"/>
  <c r="AH133" i="1"/>
  <c r="AO133" i="1"/>
  <c r="AH90" i="1"/>
  <c r="AK81" i="1"/>
  <c r="AP128" i="1"/>
  <c r="AD90" i="1"/>
  <c r="AD121" i="1"/>
  <c r="AI81" i="1"/>
  <c r="AG90" i="1"/>
  <c r="AJ121" i="1"/>
  <c r="AF121" i="1"/>
  <c r="AD128" i="1"/>
  <c r="AJ90" i="1"/>
  <c r="AO121" i="1"/>
  <c r="AJ133" i="1"/>
  <c r="AO128" i="1"/>
  <c r="AI90" i="1"/>
  <c r="AF133" i="1"/>
  <c r="AI121" i="1"/>
  <c r="AD133" i="1"/>
  <c r="AJ81" i="1"/>
  <c r="AK133" i="1"/>
  <c r="AI128" i="1"/>
  <c r="AK128" i="1"/>
  <c r="AF90" i="1"/>
  <c r="AG133" i="1"/>
  <c r="AP133" i="1"/>
  <c r="AP81" i="1"/>
  <c r="AH128" i="1"/>
  <c r="AF128" i="1"/>
  <c r="AP90" i="1"/>
  <c r="AK90" i="1"/>
  <c r="AG121" i="1"/>
  <c r="AH121" i="1"/>
  <c r="AK121" i="1"/>
  <c r="AD81" i="1"/>
  <c r="AF137" i="1"/>
  <c r="AD61" i="1"/>
  <c r="AI47" i="1"/>
  <c r="AF47" i="1"/>
  <c r="AH47" i="1"/>
  <c r="AI37" i="1"/>
  <c r="AF37" i="1"/>
  <c r="AP61" i="1"/>
  <c r="AP137" i="1"/>
  <c r="AO37" i="1"/>
  <c r="AO47" i="1"/>
  <c r="AD47" i="1"/>
  <c r="AK36" i="1"/>
  <c r="AK137" i="1"/>
  <c r="AO75" i="1"/>
  <c r="AG47" i="1"/>
  <c r="AO61" i="1"/>
  <c r="AG137" i="1"/>
  <c r="AH137" i="1"/>
  <c r="AD137" i="1"/>
  <c r="AK47" i="1"/>
  <c r="AI61" i="1"/>
  <c r="AJ137" i="1"/>
  <c r="AH61" i="1"/>
  <c r="AF75" i="1"/>
  <c r="AO137" i="1"/>
  <c r="AP37" i="1"/>
  <c r="AG37" i="1"/>
  <c r="AF61" i="1"/>
  <c r="AJ36" i="1"/>
  <c r="AH37" i="1"/>
  <c r="AD37" i="1"/>
  <c r="AD36" i="1"/>
  <c r="AG43" i="1"/>
  <c r="AH75" i="1"/>
  <c r="AO43" i="1"/>
  <c r="AK43" i="1"/>
  <c r="AD43" i="1"/>
  <c r="AH43" i="1"/>
  <c r="AP43" i="1"/>
  <c r="AI75" i="1"/>
  <c r="AP75" i="1"/>
  <c r="AJ75" i="1"/>
  <c r="AK75" i="1"/>
  <c r="AD75" i="1"/>
  <c r="AD30" i="1"/>
  <c r="AK127" i="1"/>
  <c r="AD119" i="1"/>
  <c r="AP130" i="1"/>
  <c r="AI86" i="1"/>
  <c r="AJ119" i="1"/>
  <c r="AH30" i="1"/>
  <c r="AJ127" i="1"/>
  <c r="AH127" i="1"/>
  <c r="AG30" i="1"/>
  <c r="AG119" i="1"/>
  <c r="AO119" i="1"/>
  <c r="AG130" i="1"/>
  <c r="AO127" i="1"/>
  <c r="AP127" i="1"/>
  <c r="AF127" i="1"/>
  <c r="AI30" i="1"/>
  <c r="AP119" i="1"/>
  <c r="AI119" i="1"/>
  <c r="AJ30" i="1"/>
  <c r="AD130" i="1"/>
  <c r="AK130" i="1"/>
  <c r="AI127" i="1"/>
  <c r="AF30" i="1"/>
  <c r="AF130" i="1"/>
  <c r="AF119" i="1"/>
  <c r="AG127" i="1"/>
  <c r="AH130" i="1"/>
  <c r="AK30" i="1"/>
  <c r="AO30" i="1"/>
  <c r="AG73" i="1"/>
  <c r="AP73" i="1"/>
  <c r="AO130" i="1"/>
  <c r="AK119" i="1"/>
  <c r="AI130" i="1"/>
  <c r="C235" i="8"/>
  <c r="C217" i="8"/>
  <c r="C219" i="8"/>
  <c r="AO91" i="1"/>
  <c r="AD118" i="1"/>
  <c r="AG111" i="1"/>
  <c r="AF111" i="1"/>
  <c r="AK135" i="1"/>
  <c r="AH36" i="1"/>
  <c r="AD96" i="1"/>
  <c r="AO111" i="1"/>
  <c r="AF135" i="1"/>
  <c r="AI57" i="1"/>
  <c r="AO46" i="1"/>
  <c r="AP57" i="1"/>
  <c r="AG51" i="1"/>
  <c r="AP68" i="1"/>
  <c r="AP96" i="1"/>
  <c r="AI46" i="1"/>
  <c r="AP111" i="1"/>
  <c r="AD111" i="1"/>
  <c r="AH96" i="1"/>
  <c r="AH91" i="1"/>
  <c r="AP91" i="1"/>
  <c r="AO96" i="1"/>
  <c r="AO81" i="1"/>
  <c r="AF81" i="1"/>
  <c r="AF50" i="1"/>
  <c r="AK51" i="1"/>
  <c r="AK68" i="1"/>
  <c r="AJ111" i="1"/>
  <c r="AF85" i="1"/>
  <c r="AK91" i="1"/>
  <c r="AD135" i="1"/>
  <c r="AI68" i="1"/>
  <c r="AF126" i="1"/>
  <c r="AK96" i="1"/>
  <c r="AI91" i="1"/>
  <c r="AD126" i="1"/>
  <c r="AI135" i="1"/>
  <c r="AG36" i="1"/>
  <c r="AJ135" i="1"/>
  <c r="AH111" i="1"/>
  <c r="AG126" i="1"/>
  <c r="AG96" i="1"/>
  <c r="AF91" i="1"/>
  <c r="AP36" i="1"/>
  <c r="AG81" i="1"/>
  <c r="AG57" i="1"/>
  <c r="AP50" i="1"/>
  <c r="AD50" i="1"/>
  <c r="AP51" i="1"/>
  <c r="AJ46" i="1"/>
  <c r="AH68" i="1"/>
  <c r="AG135" i="1"/>
  <c r="AI96" i="1"/>
  <c r="AP135" i="1"/>
  <c r="AH126" i="1"/>
  <c r="AI36" i="1"/>
  <c r="AO36" i="1"/>
  <c r="AI85" i="1"/>
  <c r="AH57" i="1"/>
  <c r="AD51" i="1"/>
  <c r="AJ68" i="1"/>
  <c r="AP46" i="1"/>
  <c r="AJ126" i="1"/>
  <c r="AI126" i="1"/>
  <c r="AO85" i="1"/>
  <c r="AK126" i="1"/>
  <c r="AP85" i="1"/>
  <c r="AJ85" i="1"/>
  <c r="AG85" i="1"/>
  <c r="AK46" i="1"/>
  <c r="AH51" i="1"/>
  <c r="AD46" i="1"/>
  <c r="AF68" i="1"/>
  <c r="AO11" i="1"/>
  <c r="AK73" i="1"/>
  <c r="AD86" i="1"/>
  <c r="AD87" i="1"/>
  <c r="AP86" i="1"/>
  <c r="AK54" i="1"/>
  <c r="AI73" i="1"/>
  <c r="AF11" i="1"/>
  <c r="AH73" i="1"/>
  <c r="AI92" i="1"/>
  <c r="AF92" i="1"/>
  <c r="AG86" i="1"/>
  <c r="GE217" i="4"/>
  <c r="AO73" i="1"/>
  <c r="AP92" i="1"/>
  <c r="AP87" i="1"/>
  <c r="AO86" i="1"/>
  <c r="GE220" i="4"/>
  <c r="C220" i="8"/>
  <c r="AI11" i="1"/>
  <c r="AK92" i="1"/>
  <c r="AJ92" i="1"/>
  <c r="AJ73" i="1"/>
  <c r="AH86" i="1"/>
  <c r="AD73" i="1"/>
  <c r="AF87" i="1"/>
  <c r="AJ87" i="1"/>
  <c r="AJ86" i="1"/>
  <c r="AD92" i="1"/>
  <c r="AO87" i="1"/>
  <c r="GE219" i="4"/>
  <c r="AG92" i="1"/>
  <c r="AF86" i="1"/>
  <c r="AK87" i="1"/>
  <c r="AH11" i="1"/>
  <c r="AO92" i="1"/>
  <c r="AG87" i="1"/>
  <c r="GE235" i="4"/>
  <c r="I7" i="8"/>
  <c r="I8" i="8" s="1"/>
  <c r="J6" i="8"/>
  <c r="AJ115" i="1"/>
  <c r="AG115" i="1"/>
  <c r="AF115" i="1"/>
  <c r="AK115" i="1"/>
  <c r="AH115" i="1"/>
  <c r="AO115" i="1"/>
  <c r="AG129" i="1"/>
  <c r="AI129" i="1"/>
  <c r="AD129" i="1"/>
  <c r="AH129" i="1"/>
  <c r="AP129" i="1"/>
  <c r="AK129" i="1"/>
  <c r="AJ129" i="1"/>
  <c r="AO129" i="1"/>
  <c r="AH38" i="1"/>
  <c r="AO98" i="1"/>
  <c r="AI100" i="1"/>
  <c r="AP100" i="1"/>
  <c r="AF100" i="1"/>
  <c r="AO100" i="1"/>
  <c r="AK78" i="1"/>
  <c r="AJ100" i="1"/>
  <c r="AH100" i="1"/>
  <c r="AD100" i="1"/>
  <c r="AK100" i="1"/>
  <c r="AK52" i="1"/>
  <c r="AJ11" i="1"/>
  <c r="AK63" i="1"/>
  <c r="AO54" i="1"/>
  <c r="AH54" i="1"/>
  <c r="AG63" i="1"/>
  <c r="AF63" i="1"/>
  <c r="AK11" i="1"/>
  <c r="AG11" i="1"/>
  <c r="AP63" i="1"/>
  <c r="AD54" i="1"/>
  <c r="AF54" i="1"/>
  <c r="AG54" i="1"/>
  <c r="AD63" i="1"/>
  <c r="AI54" i="1"/>
  <c r="AO63" i="1"/>
  <c r="AI63" i="1"/>
  <c r="AP11" i="1"/>
  <c r="AJ54" i="1"/>
  <c r="AJ63" i="1"/>
  <c r="AK101" i="1"/>
  <c r="AD101" i="1"/>
  <c r="AG101" i="1"/>
  <c r="AJ101" i="1"/>
  <c r="AO101" i="1"/>
  <c r="AI101" i="1"/>
  <c r="AO52" i="1"/>
  <c r="AJ52" i="1"/>
  <c r="AG52" i="1"/>
  <c r="AD52" i="1"/>
  <c r="AI52" i="1"/>
  <c r="AH52" i="1"/>
  <c r="AP52" i="1"/>
  <c r="AJ118" i="1"/>
  <c r="AP118" i="1"/>
  <c r="AF118" i="1"/>
  <c r="AK118" i="1"/>
  <c r="AO118" i="1"/>
  <c r="AP78" i="1"/>
  <c r="AG118" i="1"/>
  <c r="AH118" i="1"/>
  <c r="AF42" i="1"/>
  <c r="AF78" i="1"/>
  <c r="AP116" i="1"/>
  <c r="AI38" i="1"/>
  <c r="AO38" i="1"/>
  <c r="AF98" i="1"/>
  <c r="AJ116" i="1"/>
  <c r="AF38" i="1"/>
  <c r="AO114" i="1"/>
  <c r="AK114" i="1"/>
  <c r="AI114" i="1"/>
  <c r="AD116" i="1"/>
  <c r="AD38" i="1"/>
  <c r="AO116" i="1"/>
  <c r="AH98" i="1"/>
  <c r="AG114" i="1"/>
  <c r="AK38" i="1"/>
  <c r="AH114" i="1"/>
  <c r="AG38" i="1"/>
  <c r="AH116" i="1"/>
  <c r="AK98" i="1"/>
  <c r="AP98" i="1"/>
  <c r="AJ138" i="1"/>
  <c r="AG138" i="1"/>
  <c r="AK116" i="1"/>
  <c r="AP38" i="1"/>
  <c r="AP114" i="1"/>
  <c r="AG98" i="1"/>
  <c r="AG116" i="1"/>
  <c r="AF114" i="1"/>
  <c r="AD98" i="1"/>
  <c r="AO138" i="1"/>
  <c r="AD114" i="1"/>
  <c r="AI116" i="1"/>
  <c r="AP138" i="1"/>
  <c r="AI98" i="1"/>
  <c r="AI138" i="1"/>
  <c r="AF138" i="1"/>
  <c r="AK42" i="1"/>
  <c r="AO78" i="1"/>
  <c r="AG78" i="1"/>
  <c r="AH78" i="1"/>
  <c r="AD42" i="1"/>
  <c r="AI42" i="1"/>
  <c r="AP42" i="1"/>
  <c r="AJ42" i="1"/>
  <c r="AO42" i="1"/>
  <c r="AI78" i="1"/>
  <c r="AD78" i="1"/>
  <c r="AH42" i="1"/>
  <c r="AK89" i="1"/>
  <c r="AF89" i="1"/>
  <c r="AI89" i="1"/>
  <c r="AH89" i="1"/>
  <c r="AG89" i="1"/>
  <c r="AP89" i="1"/>
  <c r="AO89" i="1"/>
  <c r="C241" i="4"/>
  <c r="FY235" i="4"/>
  <c r="FS235" i="4"/>
  <c r="FY217" i="4"/>
  <c r="FS220" i="4"/>
  <c r="FY220" i="4"/>
  <c r="FY219" i="4"/>
  <c r="FS219" i="4"/>
  <c r="FS217" i="4"/>
  <c r="C181" i="4"/>
  <c r="C229" i="4"/>
  <c r="C214" i="4"/>
  <c r="C240" i="4"/>
  <c r="C177" i="4"/>
  <c r="C258" i="4"/>
  <c r="C232" i="4"/>
  <c r="C237" i="4"/>
  <c r="C194" i="4"/>
  <c r="C183" i="4"/>
  <c r="C166" i="4"/>
  <c r="C236" i="4"/>
  <c r="C175" i="4"/>
  <c r="C210" i="4"/>
  <c r="C205" i="4"/>
  <c r="C228" i="4"/>
  <c r="C243" i="4"/>
  <c r="C215" i="4"/>
  <c r="C193" i="4"/>
  <c r="C171" i="4"/>
  <c r="C154" i="4"/>
  <c r="C147" i="4"/>
  <c r="C146" i="4"/>
  <c r="C207" i="4"/>
  <c r="C190" i="4"/>
  <c r="C253" i="4"/>
  <c r="C226" i="4"/>
  <c r="C170" i="4"/>
  <c r="C151" i="4"/>
  <c r="C245" i="4"/>
  <c r="C250" i="4"/>
  <c r="C234" i="4"/>
  <c r="C144" i="4"/>
  <c r="C184" i="4"/>
  <c r="C254" i="4"/>
  <c r="C159" i="4"/>
  <c r="C162" i="4"/>
  <c r="C168" i="4"/>
  <c r="C173" i="4"/>
  <c r="C248" i="4"/>
  <c r="C251" i="4"/>
  <c r="C238" i="4"/>
  <c r="C191" i="4"/>
  <c r="C172" i="4"/>
  <c r="C246" i="4"/>
  <c r="C252" i="4"/>
  <c r="C164" i="4"/>
  <c r="C255" i="4"/>
  <c r="C176" i="4"/>
  <c r="C221" i="4"/>
  <c r="C257" i="4"/>
  <c r="C211" i="4"/>
  <c r="C148" i="4"/>
  <c r="C223" i="4"/>
  <c r="C202" i="4"/>
  <c r="C152" i="4"/>
  <c r="C203" i="4"/>
  <c r="C160" i="4"/>
  <c r="C244" i="4"/>
  <c r="C200" i="4"/>
  <c r="C178" i="4"/>
  <c r="C256" i="4"/>
  <c r="C165" i="4"/>
  <c r="C212" i="4"/>
  <c r="C204" i="4"/>
  <c r="C209" i="4"/>
  <c r="C259" i="4"/>
  <c r="C239" i="4"/>
  <c r="C180" i="4"/>
  <c r="C189" i="4"/>
  <c r="C169" i="4"/>
  <c r="C247" i="4"/>
  <c r="C242" i="4"/>
  <c r="C196" i="4"/>
  <c r="C185" i="4"/>
  <c r="C249" i="4"/>
  <c r="C192" i="4"/>
  <c r="C227" i="4"/>
  <c r="C224" i="4"/>
  <c r="C186" i="4"/>
  <c r="C208" i="4"/>
  <c r="C179" i="4"/>
  <c r="C230" i="4"/>
  <c r="C161" i="4"/>
  <c r="C206" i="4"/>
  <c r="C153" i="4"/>
  <c r="C156" i="4"/>
  <c r="C213" i="4"/>
  <c r="C231" i="4"/>
  <c r="C155" i="4"/>
  <c r="C174" i="4"/>
  <c r="C197" i="4"/>
  <c r="C199" i="4"/>
  <c r="C150" i="4"/>
  <c r="C149" i="4"/>
  <c r="C233" i="4"/>
  <c r="C136" i="4"/>
  <c r="C222" i="4"/>
  <c r="C145" i="4"/>
  <c r="C182" i="4"/>
  <c r="C157" i="4"/>
  <c r="FS143" i="4"/>
  <c r="GE143" i="4"/>
  <c r="FS142" i="4"/>
  <c r="GE142" i="4"/>
  <c r="FY138" i="4"/>
  <c r="GE138" i="4"/>
  <c r="FY141" i="4"/>
  <c r="GE141" i="4"/>
  <c r="FS137" i="4"/>
  <c r="GE137" i="4"/>
  <c r="FS139" i="4"/>
  <c r="GE139" i="4"/>
  <c r="FS140" i="4"/>
  <c r="GE140" i="4"/>
  <c r="AH33" i="1"/>
  <c r="FS141" i="4"/>
  <c r="FY143" i="4"/>
  <c r="FY137" i="4"/>
  <c r="FS138" i="4"/>
  <c r="FY140" i="4"/>
  <c r="FY139" i="4"/>
  <c r="FY142" i="4"/>
  <c r="I8" i="4"/>
  <c r="I9" i="4" s="1"/>
  <c r="I10" i="4" s="1"/>
  <c r="I11" i="4" s="1"/>
  <c r="P6" i="4"/>
  <c r="Q6" i="4" s="1"/>
  <c r="K7" i="4"/>
  <c r="F72" i="3"/>
  <c r="I72" i="3"/>
  <c r="AD72" i="1"/>
  <c r="C188" i="4"/>
  <c r="C187" i="4"/>
  <c r="AO72" i="1"/>
  <c r="AF72" i="1"/>
  <c r="AI72" i="1"/>
  <c r="AH72" i="1"/>
  <c r="AK72" i="1"/>
  <c r="AG72" i="1"/>
  <c r="AP72" i="1"/>
  <c r="AK33" i="1"/>
  <c r="AG33" i="1"/>
  <c r="AD32" i="1"/>
  <c r="AE141" i="1"/>
  <c r="AJ33" i="1"/>
  <c r="AI33" i="1"/>
  <c r="AD33" i="1"/>
  <c r="AO32" i="1"/>
  <c r="AP32" i="1"/>
  <c r="AH32" i="1"/>
  <c r="AK32" i="1"/>
  <c r="AI32" i="1"/>
  <c r="AG32" i="1"/>
  <c r="AJ32" i="1"/>
  <c r="AF32" i="1"/>
  <c r="AO33" i="1"/>
  <c r="AP33" i="1"/>
  <c r="AL84" i="1"/>
  <c r="AL83" i="1"/>
  <c r="AL49" i="1"/>
  <c r="AL41" i="1"/>
  <c r="AL48" i="1"/>
  <c r="AL93" i="1"/>
  <c r="AL134" i="1"/>
  <c r="AL112" i="1"/>
  <c r="AL94" i="1"/>
  <c r="AL117" i="1"/>
  <c r="AL31" i="1"/>
  <c r="AI9" i="1"/>
  <c r="AO9" i="1"/>
  <c r="AJ9" i="1"/>
  <c r="AP9" i="1"/>
  <c r="AK9" i="1"/>
  <c r="AG9" i="1"/>
  <c r="AH9" i="1"/>
  <c r="AF9" i="1"/>
  <c r="AM141" i="1"/>
  <c r="AN141" i="1"/>
  <c r="BU5" i="4"/>
  <c r="BV4" i="4"/>
  <c r="BB9" i="1"/>
  <c r="AL122" i="1" l="1"/>
  <c r="BE62" i="6"/>
  <c r="BP62" i="6"/>
  <c r="AU62" i="6"/>
  <c r="AL76" i="1"/>
  <c r="AL77" i="1"/>
  <c r="AL44" i="1"/>
  <c r="AL62" i="1"/>
  <c r="AL71" i="1"/>
  <c r="AL35" i="1"/>
  <c r="AL45" i="1"/>
  <c r="AL132" i="1"/>
  <c r="AL104" i="1"/>
  <c r="AL64" i="1"/>
  <c r="AL136" i="1"/>
  <c r="AL82" i="1"/>
  <c r="AL113" i="1"/>
  <c r="AL69" i="1"/>
  <c r="AL120" i="1"/>
  <c r="AL43" i="1"/>
  <c r="AL74" i="1"/>
  <c r="AL105" i="1"/>
  <c r="AL97" i="1"/>
  <c r="AL12" i="1"/>
  <c r="AL124" i="1"/>
  <c r="AL55" i="1"/>
  <c r="AL102" i="1"/>
  <c r="AL79" i="1"/>
  <c r="AL50" i="1"/>
  <c r="AL110" i="1"/>
  <c r="AL67" i="1"/>
  <c r="AL56" i="1"/>
  <c r="AL53" i="1"/>
  <c r="AL99" i="1"/>
  <c r="AL70" i="1"/>
  <c r="AL88" i="1"/>
  <c r="AL80" i="1"/>
  <c r="AL39" i="1"/>
  <c r="AL59" i="1"/>
  <c r="AL139" i="1"/>
  <c r="AL125" i="1"/>
  <c r="AL10" i="1"/>
  <c r="AL58" i="1"/>
  <c r="AL107" i="1"/>
  <c r="AL108" i="1"/>
  <c r="AL65" i="1"/>
  <c r="AL51" i="1"/>
  <c r="AL109" i="1"/>
  <c r="AL66" i="1"/>
  <c r="AL40" i="1"/>
  <c r="AL106" i="1"/>
  <c r="AL91" i="1"/>
  <c r="AL103" i="1"/>
  <c r="AL130" i="1"/>
  <c r="AL121" i="1"/>
  <c r="AL131" i="1"/>
  <c r="AL95" i="1"/>
  <c r="AL140" i="1"/>
  <c r="AL138" i="1"/>
  <c r="AL87" i="1"/>
  <c r="AL115" i="1"/>
  <c r="AL123" i="1"/>
  <c r="AL133" i="1"/>
  <c r="AL34" i="1"/>
  <c r="AL60" i="1"/>
  <c r="AL37" i="1"/>
  <c r="AL137" i="1"/>
  <c r="AL47" i="1"/>
  <c r="AL81" i="1"/>
  <c r="AL90" i="1"/>
  <c r="AL119" i="1"/>
  <c r="AL128" i="1"/>
  <c r="AL61" i="1"/>
  <c r="AL96" i="1"/>
  <c r="AL101" i="1"/>
  <c r="AL75" i="1"/>
  <c r="AL86" i="1"/>
  <c r="AL30" i="1"/>
  <c r="AL127" i="1"/>
  <c r="AL111" i="1"/>
  <c r="AL126" i="1"/>
  <c r="AL36" i="1"/>
  <c r="AL57" i="1"/>
  <c r="AL68" i="1"/>
  <c r="AL135" i="1"/>
  <c r="AL11" i="1"/>
  <c r="AL46" i="1"/>
  <c r="AL92" i="1"/>
  <c r="AL73" i="1"/>
  <c r="AL85" i="1"/>
  <c r="J7" i="8"/>
  <c r="K6" i="8"/>
  <c r="L6" i="8" s="1"/>
  <c r="B98" i="4"/>
  <c r="AL129" i="1"/>
  <c r="I9" i="8"/>
  <c r="AL54" i="1"/>
  <c r="AL118" i="1"/>
  <c r="AL100" i="1"/>
  <c r="AL38" i="1"/>
  <c r="AL98" i="1"/>
  <c r="AL63" i="1"/>
  <c r="AL78" i="1"/>
  <c r="AL52" i="1"/>
  <c r="AL89" i="1"/>
  <c r="AL42" i="1"/>
  <c r="AL116" i="1"/>
  <c r="AL114" i="1"/>
  <c r="N77" i="1"/>
  <c r="C77" i="1" s="1"/>
  <c r="L72" i="1"/>
  <c r="T72" i="1"/>
  <c r="N71" i="1"/>
  <c r="J8" i="4"/>
  <c r="J9" i="4" s="1"/>
  <c r="L7" i="4"/>
  <c r="M7" i="4" s="1"/>
  <c r="N7" i="4" s="1"/>
  <c r="R6" i="4"/>
  <c r="S6" i="4" s="1"/>
  <c r="I12" i="4"/>
  <c r="B104" i="4"/>
  <c r="AL72" i="1"/>
  <c r="AD141" i="1"/>
  <c r="AC153" i="1" s="1"/>
  <c r="BM9" i="1"/>
  <c r="P12" i="1"/>
  <c r="P9" i="1"/>
  <c r="P8" i="1"/>
  <c r="P6" i="1"/>
  <c r="AG141" i="1"/>
  <c r="AJ141" i="1"/>
  <c r="AL33" i="1"/>
  <c r="AH141" i="1"/>
  <c r="AL32" i="1"/>
  <c r="AI141" i="1"/>
  <c r="AK141" i="1"/>
  <c r="AK148" i="1" s="1"/>
  <c r="AF141" i="1"/>
  <c r="AF148" i="1" s="1"/>
  <c r="AO141" i="1"/>
  <c r="AP141" i="1"/>
  <c r="AL9" i="1"/>
  <c r="B97" i="4"/>
  <c r="BV5" i="4"/>
  <c r="BW4" i="4"/>
  <c r="BB10" i="1"/>
  <c r="AC144" i="1"/>
  <c r="K61" i="6" l="1"/>
  <c r="G61" i="6" s="1"/>
  <c r="BQ62" i="6"/>
  <c r="BF62" i="6"/>
  <c r="AV62" i="6"/>
  <c r="C201" i="8"/>
  <c r="I10" i="8"/>
  <c r="I11" i="8" s="1"/>
  <c r="M6" i="8"/>
  <c r="N6" i="8" s="1"/>
  <c r="O6" i="8" s="1"/>
  <c r="J8" i="8"/>
  <c r="K7" i="8"/>
  <c r="L7" i="8" s="1"/>
  <c r="GE201" i="4"/>
  <c r="FY201" i="4"/>
  <c r="FS201" i="4"/>
  <c r="C71" i="1"/>
  <c r="K8" i="4"/>
  <c r="K9" i="4" s="1"/>
  <c r="J10" i="4"/>
  <c r="J11" i="4" s="1"/>
  <c r="J12" i="4" s="1"/>
  <c r="T6" i="4"/>
  <c r="O7" i="4"/>
  <c r="F155" i="4"/>
  <c r="F154" i="4"/>
  <c r="F191" i="4"/>
  <c r="F193" i="4"/>
  <c r="F133" i="4"/>
  <c r="F183" i="4"/>
  <c r="F192" i="4"/>
  <c r="F184" i="4"/>
  <c r="F212" i="4"/>
  <c r="F182" i="4"/>
  <c r="F166" i="4"/>
  <c r="F213" i="4"/>
  <c r="F211" i="4"/>
  <c r="AC149" i="1"/>
  <c r="AC169" i="1" s="1"/>
  <c r="BB11" i="1"/>
  <c r="BM10" i="1"/>
  <c r="AC146" i="1"/>
  <c r="AC147" i="1" s="1"/>
  <c r="AL141" i="1"/>
  <c r="BW5" i="4"/>
  <c r="BX4" i="4"/>
  <c r="AC151" i="1"/>
  <c r="GB185" i="8" l="1"/>
  <c r="GH185" i="8"/>
  <c r="C201" i="4"/>
  <c r="FV185" i="8"/>
  <c r="BG62" i="6"/>
  <c r="BR62" i="6"/>
  <c r="AW62" i="6"/>
  <c r="GE195" i="4"/>
  <c r="C195" i="8"/>
  <c r="I12" i="8"/>
  <c r="K8" i="8"/>
  <c r="L8" i="8" s="1"/>
  <c r="J9" i="8"/>
  <c r="J10" i="8" s="1"/>
  <c r="T63" i="1"/>
  <c r="M7" i="8"/>
  <c r="N7" i="8" s="1"/>
  <c r="O7" i="8" s="1"/>
  <c r="P6" i="8"/>
  <c r="FY195" i="4"/>
  <c r="FS195" i="4"/>
  <c r="L8" i="4"/>
  <c r="M8" i="4" s="1"/>
  <c r="K10" i="4"/>
  <c r="K11" i="4" s="1"/>
  <c r="K12" i="4" s="1"/>
  <c r="U6" i="4"/>
  <c r="P7" i="4"/>
  <c r="BB12" i="1"/>
  <c r="BM12" i="1" s="1"/>
  <c r="BX5" i="4"/>
  <c r="BY4" i="4"/>
  <c r="B92" i="4"/>
  <c r="AS7" i="1"/>
  <c r="AT7" i="1"/>
  <c r="AG147" i="1"/>
  <c r="AH147" i="1" s="1"/>
  <c r="AH148" i="1" s="1"/>
  <c r="F185" i="8" l="1"/>
  <c r="BS62" i="6"/>
  <c r="BH62" i="6"/>
  <c r="AX62" i="6"/>
  <c r="J11" i="8"/>
  <c r="I13" i="8"/>
  <c r="P7" i="8"/>
  <c r="Q6" i="8"/>
  <c r="K9" i="8"/>
  <c r="K10" i="8" s="1"/>
  <c r="M8" i="8"/>
  <c r="N8" i="8" s="1"/>
  <c r="O8" i="8" s="1"/>
  <c r="C195" i="4"/>
  <c r="N8" i="4"/>
  <c r="O8" i="4" s="1"/>
  <c r="P8" i="4" s="1"/>
  <c r="L9" i="4"/>
  <c r="M9" i="4" s="1"/>
  <c r="Q7" i="4"/>
  <c r="V6" i="4"/>
  <c r="BB13" i="1"/>
  <c r="AS9" i="1"/>
  <c r="BO9" i="1" s="1"/>
  <c r="BY5" i="4"/>
  <c r="BZ4" i="4"/>
  <c r="AG148" i="1"/>
  <c r="AG156" i="1" s="1"/>
  <c r="AL148" i="1"/>
  <c r="I13" i="4"/>
  <c r="BI62" i="6" l="1"/>
  <c r="BT62" i="6"/>
  <c r="AS63" i="6"/>
  <c r="BA62" i="6"/>
  <c r="BL62" i="6" s="1"/>
  <c r="I14" i="8"/>
  <c r="J12" i="8"/>
  <c r="R6" i="8"/>
  <c r="K11" i="8"/>
  <c r="P8" i="8"/>
  <c r="L9" i="8"/>
  <c r="Q7" i="8"/>
  <c r="N9" i="4"/>
  <c r="O9" i="4" s="1"/>
  <c r="P9" i="4" s="1"/>
  <c r="L10" i="4"/>
  <c r="M10" i="4" s="1"/>
  <c r="Q8" i="4"/>
  <c r="W6" i="4"/>
  <c r="R7" i="4"/>
  <c r="BD9" i="1"/>
  <c r="BB14" i="1"/>
  <c r="AT9" i="1"/>
  <c r="BP9" i="1" s="1"/>
  <c r="AS10" i="1"/>
  <c r="BO10" i="1" s="1"/>
  <c r="J13" i="4"/>
  <c r="CA4" i="4"/>
  <c r="BZ5" i="4"/>
  <c r="AC150" i="1"/>
  <c r="AC152" i="1" s="1"/>
  <c r="W62" i="6" l="1"/>
  <c r="BD63" i="6"/>
  <c r="BO63" i="6"/>
  <c r="AT63" i="6"/>
  <c r="AU63" i="6" s="1"/>
  <c r="K12" i="8"/>
  <c r="Q8" i="8"/>
  <c r="L10" i="8"/>
  <c r="L11" i="8" s="1"/>
  <c r="R7" i="8"/>
  <c r="S6" i="8"/>
  <c r="I15" i="8"/>
  <c r="J13" i="8"/>
  <c r="M9" i="8"/>
  <c r="N9" i="8" s="1"/>
  <c r="U73" i="1"/>
  <c r="T73" i="1" s="1"/>
  <c r="L73" i="1"/>
  <c r="L11" i="4"/>
  <c r="L12" i="4" s="1"/>
  <c r="Q9" i="4"/>
  <c r="N10" i="4"/>
  <c r="O10" i="4" s="1"/>
  <c r="X6" i="4"/>
  <c r="R8" i="4"/>
  <c r="S7" i="4"/>
  <c r="AS11" i="1"/>
  <c r="BO11" i="1" s="1"/>
  <c r="BB15" i="1"/>
  <c r="BD10" i="1"/>
  <c r="BE9" i="1"/>
  <c r="K13" i="4"/>
  <c r="AT10" i="1"/>
  <c r="BP10" i="1" s="1"/>
  <c r="BA7" i="1"/>
  <c r="CB4" i="4"/>
  <c r="CA5" i="4"/>
  <c r="AW7" i="1"/>
  <c r="AZ7" i="1"/>
  <c r="AC154" i="1"/>
  <c r="AC155" i="1" s="1"/>
  <c r="AV7" i="1"/>
  <c r="AV63" i="6" l="1"/>
  <c r="BG63" i="6" s="1"/>
  <c r="BQ63" i="6"/>
  <c r="BF63" i="6"/>
  <c r="BE63" i="6"/>
  <c r="BP63" i="6"/>
  <c r="R8" i="8"/>
  <c r="L12" i="8"/>
  <c r="S7" i="8"/>
  <c r="T6" i="8"/>
  <c r="M10" i="8"/>
  <c r="M11" i="8" s="1"/>
  <c r="O9" i="8"/>
  <c r="J14" i="8"/>
  <c r="K13" i="8"/>
  <c r="I16" i="8"/>
  <c r="I17" i="8" s="1"/>
  <c r="I18" i="8" s="1"/>
  <c r="I19" i="8" s="1"/>
  <c r="I20" i="8" s="1"/>
  <c r="I21" i="8" s="1"/>
  <c r="I22" i="8" s="1"/>
  <c r="I23" i="8" s="1"/>
  <c r="I24" i="8" s="1"/>
  <c r="I25" i="8" s="1"/>
  <c r="I26" i="8" s="1"/>
  <c r="I27" i="8" s="1"/>
  <c r="I28" i="8" s="1"/>
  <c r="I29" i="8" s="1"/>
  <c r="I30" i="8" s="1"/>
  <c r="I31" i="8" s="1"/>
  <c r="I32" i="8" s="1"/>
  <c r="I33" i="8" s="1"/>
  <c r="I34" i="8" s="1"/>
  <c r="I35" i="8" s="1"/>
  <c r="I36" i="8" s="1"/>
  <c r="I37" i="8" s="1"/>
  <c r="I38" i="8" s="1"/>
  <c r="I39" i="8" s="1"/>
  <c r="I40" i="8" s="1"/>
  <c r="I41" i="8" s="1"/>
  <c r="I42" i="8" s="1"/>
  <c r="I43" i="8" s="1"/>
  <c r="I44" i="8" s="1"/>
  <c r="I45" i="8" s="1"/>
  <c r="I46" i="8" s="1"/>
  <c r="I47" i="8" s="1"/>
  <c r="I48" i="8" s="1"/>
  <c r="I49" i="8" s="1"/>
  <c r="L13" i="4"/>
  <c r="M11" i="4"/>
  <c r="M12" i="4" s="1"/>
  <c r="R9" i="4"/>
  <c r="P10" i="4"/>
  <c r="Y6" i="4"/>
  <c r="T7" i="4"/>
  <c r="S8" i="4"/>
  <c r="R8" i="1"/>
  <c r="R12" i="1"/>
  <c r="R9" i="1"/>
  <c r="AS12" i="1"/>
  <c r="BO12" i="1" s="1"/>
  <c r="BE10" i="1"/>
  <c r="BB16" i="1"/>
  <c r="BB17" i="1" s="1"/>
  <c r="BB18" i="1" s="1"/>
  <c r="BB19" i="1" s="1"/>
  <c r="BB20" i="1" s="1"/>
  <c r="BB21" i="1" s="1"/>
  <c r="BB22" i="1" s="1"/>
  <c r="BB23" i="1" s="1"/>
  <c r="BB24" i="1" s="1"/>
  <c r="BB25" i="1" s="1"/>
  <c r="BB26" i="1" s="1"/>
  <c r="BB27" i="1" s="1"/>
  <c r="BB28" i="1" s="1"/>
  <c r="BB29" i="1" s="1"/>
  <c r="BB30" i="1" s="1"/>
  <c r="BB31" i="1" s="1"/>
  <c r="BB32" i="1" s="1"/>
  <c r="BB33" i="1" s="1"/>
  <c r="BB34" i="1" s="1"/>
  <c r="BB35" i="1" s="1"/>
  <c r="BB36" i="1" s="1"/>
  <c r="BB37" i="1" s="1"/>
  <c r="BB38" i="1" s="1"/>
  <c r="BB39" i="1" s="1"/>
  <c r="BB40" i="1" s="1"/>
  <c r="BB41" i="1" s="1"/>
  <c r="BB42" i="1" s="1"/>
  <c r="BB43" i="1" s="1"/>
  <c r="BB44" i="1" s="1"/>
  <c r="BB45" i="1" s="1"/>
  <c r="BB46" i="1" s="1"/>
  <c r="BB47" i="1" s="1"/>
  <c r="BB48" i="1" s="1"/>
  <c r="BB49" i="1" s="1"/>
  <c r="BB50" i="1" s="1"/>
  <c r="BB51" i="1" s="1"/>
  <c r="BB52" i="1" s="1"/>
  <c r="BB53" i="1" s="1"/>
  <c r="BB54" i="1" s="1"/>
  <c r="BB55" i="1" s="1"/>
  <c r="BB56" i="1" s="1"/>
  <c r="BB57" i="1" s="1"/>
  <c r="BB58" i="1" s="1"/>
  <c r="BB59" i="1" s="1"/>
  <c r="BB60" i="1" s="1"/>
  <c r="BB61" i="1" s="1"/>
  <c r="BB62" i="1" s="1"/>
  <c r="BB63" i="1" s="1"/>
  <c r="BB64" i="1" s="1"/>
  <c r="BB65" i="1" s="1"/>
  <c r="BB66" i="1" s="1"/>
  <c r="BB67" i="1" s="1"/>
  <c r="BB68" i="1" s="1"/>
  <c r="BB69" i="1" s="1"/>
  <c r="BB70" i="1" s="1"/>
  <c r="BB71" i="1" s="1"/>
  <c r="BB72" i="1" s="1"/>
  <c r="BB73" i="1" s="1"/>
  <c r="BB74" i="1" s="1"/>
  <c r="BB75" i="1" s="1"/>
  <c r="BB76" i="1" s="1"/>
  <c r="BB77" i="1" s="1"/>
  <c r="BB78" i="1" s="1"/>
  <c r="BB79" i="1" s="1"/>
  <c r="BB80" i="1" s="1"/>
  <c r="BB81" i="1" s="1"/>
  <c r="BB82" i="1" s="1"/>
  <c r="BB83" i="1" s="1"/>
  <c r="BB84" i="1" s="1"/>
  <c r="BB85" i="1" s="1"/>
  <c r="BB86" i="1" s="1"/>
  <c r="BB87" i="1" s="1"/>
  <c r="BB88" i="1" s="1"/>
  <c r="BB89" i="1" s="1"/>
  <c r="BB90" i="1" s="1"/>
  <c r="BB91" i="1" s="1"/>
  <c r="BB92" i="1" s="1"/>
  <c r="BB93" i="1" s="1"/>
  <c r="BB94" i="1" s="1"/>
  <c r="BB95" i="1" s="1"/>
  <c r="BB96" i="1" s="1"/>
  <c r="BB97" i="1" s="1"/>
  <c r="BB98" i="1" s="1"/>
  <c r="BB99" i="1" s="1"/>
  <c r="BB100" i="1" s="1"/>
  <c r="BB101" i="1" s="1"/>
  <c r="BB102" i="1" s="1"/>
  <c r="BB103" i="1" s="1"/>
  <c r="BB104" i="1" s="1"/>
  <c r="BB105" i="1" s="1"/>
  <c r="BB106" i="1" s="1"/>
  <c r="BB107" i="1" s="1"/>
  <c r="BB108" i="1" s="1"/>
  <c r="BB109" i="1" s="1"/>
  <c r="BB110" i="1" s="1"/>
  <c r="BB111" i="1" s="1"/>
  <c r="BB112" i="1" s="1"/>
  <c r="BB113" i="1" s="1"/>
  <c r="BB114" i="1" s="1"/>
  <c r="BB115" i="1" s="1"/>
  <c r="BB116" i="1" s="1"/>
  <c r="BB117" i="1" s="1"/>
  <c r="BB118" i="1" s="1"/>
  <c r="BB119" i="1" s="1"/>
  <c r="BB120" i="1" s="1"/>
  <c r="BB121" i="1" s="1"/>
  <c r="BB122" i="1" s="1"/>
  <c r="BB123" i="1" s="1"/>
  <c r="BB124" i="1" s="1"/>
  <c r="BB125" i="1" s="1"/>
  <c r="BB126" i="1" s="1"/>
  <c r="BB127" i="1" s="1"/>
  <c r="BB128" i="1" s="1"/>
  <c r="BB129" i="1" s="1"/>
  <c r="BB130" i="1" s="1"/>
  <c r="BB131" i="1" s="1"/>
  <c r="BB132" i="1" s="1"/>
  <c r="BB133" i="1" s="1"/>
  <c r="BB134" i="1" s="1"/>
  <c r="BB135" i="1" s="1"/>
  <c r="BB136" i="1" s="1"/>
  <c r="BB137" i="1" s="1"/>
  <c r="BB138" i="1" s="1"/>
  <c r="BB139" i="1" s="1"/>
  <c r="BB140" i="1" s="1"/>
  <c r="AT11" i="1"/>
  <c r="BP11" i="1" s="1"/>
  <c r="BD11" i="1"/>
  <c r="R6" i="1"/>
  <c r="CC4" i="4"/>
  <c r="CB5" i="4"/>
  <c r="B93" i="4"/>
  <c r="AK155" i="1"/>
  <c r="AK156" i="1" s="1"/>
  <c r="AF155" i="1"/>
  <c r="AH155" i="1" s="1"/>
  <c r="AH156" i="1" s="1"/>
  <c r="AC159" i="1"/>
  <c r="AU7" i="1"/>
  <c r="BA9" i="1"/>
  <c r="BW9" i="1" s="1"/>
  <c r="K62" i="6" l="1"/>
  <c r="G62" i="6" s="1"/>
  <c r="GH186" i="8" s="1"/>
  <c r="AW63" i="6"/>
  <c r="BS63" i="6" s="1"/>
  <c r="BR63" i="6"/>
  <c r="S8" i="8"/>
  <c r="P9" i="8"/>
  <c r="Q9" i="8" s="1"/>
  <c r="T7" i="8"/>
  <c r="U6" i="8"/>
  <c r="J15" i="8"/>
  <c r="J16" i="8" s="1"/>
  <c r="J17" i="8" s="1"/>
  <c r="J18" i="8" s="1"/>
  <c r="J19" i="8" s="1"/>
  <c r="J20" i="8" s="1"/>
  <c r="J21" i="8" s="1"/>
  <c r="J22" i="8" s="1"/>
  <c r="J23" i="8" s="1"/>
  <c r="J24" i="8" s="1"/>
  <c r="J25" i="8" s="1"/>
  <c r="J26" i="8" s="1"/>
  <c r="J27" i="8" s="1"/>
  <c r="J28" i="8" s="1"/>
  <c r="J29" i="8" s="1"/>
  <c r="J30" i="8" s="1"/>
  <c r="J31" i="8" s="1"/>
  <c r="J32" i="8" s="1"/>
  <c r="J33" i="8" s="1"/>
  <c r="J34" i="8" s="1"/>
  <c r="J35" i="8" s="1"/>
  <c r="J36" i="8" s="1"/>
  <c r="J37" i="8" s="1"/>
  <c r="J38" i="8" s="1"/>
  <c r="J39" i="8" s="1"/>
  <c r="J40" i="8" s="1"/>
  <c r="J41" i="8" s="1"/>
  <c r="J42" i="8" s="1"/>
  <c r="J43" i="8" s="1"/>
  <c r="J44" i="8" s="1"/>
  <c r="J45" i="8" s="1"/>
  <c r="J46" i="8" s="1"/>
  <c r="J47" i="8" s="1"/>
  <c r="J48" i="8" s="1"/>
  <c r="J49" i="8" s="1"/>
  <c r="K14" i="8"/>
  <c r="N10" i="8"/>
  <c r="O10" i="8" s="1"/>
  <c r="L13" i="8"/>
  <c r="M12" i="8"/>
  <c r="M13" i="4"/>
  <c r="N11" i="4"/>
  <c r="N12" i="4" s="1"/>
  <c r="T8" i="4"/>
  <c r="S9" i="4"/>
  <c r="Z6" i="4"/>
  <c r="U7" i="4"/>
  <c r="Q10" i="4"/>
  <c r="AS13" i="1"/>
  <c r="BO13" i="1" s="1"/>
  <c r="AT12" i="1"/>
  <c r="BP12" i="1" s="1"/>
  <c r="BE11" i="1"/>
  <c r="BD12" i="1"/>
  <c r="BL9" i="1"/>
  <c r="Q8" i="1"/>
  <c r="Q12" i="1"/>
  <c r="Q9" i="1"/>
  <c r="Q6" i="1"/>
  <c r="O6" i="1" s="1"/>
  <c r="M6" i="1" s="1"/>
  <c r="I55" i="1"/>
  <c r="GH179" i="4" s="1"/>
  <c r="I48" i="1"/>
  <c r="GH172" i="4" s="1"/>
  <c r="I64" i="1"/>
  <c r="GH188" i="4" s="1"/>
  <c r="I80" i="1"/>
  <c r="GH204" i="4" s="1"/>
  <c r="I41" i="1"/>
  <c r="GH165" i="4" s="1"/>
  <c r="I49" i="1"/>
  <c r="GH173" i="4" s="1"/>
  <c r="I57" i="1"/>
  <c r="GH181" i="4" s="1"/>
  <c r="I65" i="1"/>
  <c r="GH189" i="4" s="1"/>
  <c r="I81" i="1"/>
  <c r="GH205" i="4" s="1"/>
  <c r="I50" i="1"/>
  <c r="GH174" i="4" s="1"/>
  <c r="I66" i="1"/>
  <c r="GH190" i="4" s="1"/>
  <c r="I82" i="1"/>
  <c r="GH206" i="4" s="1"/>
  <c r="I51" i="1"/>
  <c r="GH175" i="4" s="1"/>
  <c r="I83" i="1"/>
  <c r="GH207" i="4" s="1"/>
  <c r="I54" i="1"/>
  <c r="GH178" i="4" s="1"/>
  <c r="I52" i="1"/>
  <c r="GH176" i="4" s="1"/>
  <c r="I84" i="1"/>
  <c r="GH208" i="4" s="1"/>
  <c r="I86" i="1"/>
  <c r="GH210" i="4" s="1"/>
  <c r="I53" i="1"/>
  <c r="GH177" i="4" s="1"/>
  <c r="I85" i="1"/>
  <c r="GH209" i="4" s="1"/>
  <c r="I46" i="1"/>
  <c r="GH170" i="4" s="1"/>
  <c r="CD4" i="4"/>
  <c r="CC5" i="4"/>
  <c r="B94" i="4"/>
  <c r="AL159" i="1"/>
  <c r="I14" i="4"/>
  <c r="AU9" i="1"/>
  <c r="BQ9" i="1" s="1"/>
  <c r="AF156" i="1"/>
  <c r="AL155" i="1" s="1"/>
  <c r="AL156" i="1" s="1"/>
  <c r="AK159" i="1"/>
  <c r="AK160" i="1" s="1"/>
  <c r="AC168" i="1" s="1"/>
  <c r="BA10" i="1"/>
  <c r="BW10" i="1" s="1"/>
  <c r="GB186" i="8" l="1"/>
  <c r="FV186" i="8"/>
  <c r="BH63" i="6"/>
  <c r="AX63" i="6"/>
  <c r="BA63" i="6" s="1"/>
  <c r="BL63" i="6" s="1"/>
  <c r="K15" i="8"/>
  <c r="K16" i="8" s="1"/>
  <c r="K17" i="8" s="1"/>
  <c r="K18" i="8" s="1"/>
  <c r="K19" i="8" s="1"/>
  <c r="K20" i="8" s="1"/>
  <c r="K21" i="8" s="1"/>
  <c r="K22" i="8" s="1"/>
  <c r="K23" i="8" s="1"/>
  <c r="K24" i="8" s="1"/>
  <c r="K25" i="8" s="1"/>
  <c r="K26" i="8" s="1"/>
  <c r="K27" i="8" s="1"/>
  <c r="K28" i="8" s="1"/>
  <c r="K29" i="8" s="1"/>
  <c r="K30" i="8" s="1"/>
  <c r="K31" i="8" s="1"/>
  <c r="K32" i="8" s="1"/>
  <c r="K33" i="8" s="1"/>
  <c r="K34" i="8" s="1"/>
  <c r="K35" i="8" s="1"/>
  <c r="K36" i="8" s="1"/>
  <c r="K37" i="8" s="1"/>
  <c r="K38" i="8" s="1"/>
  <c r="K39" i="8" s="1"/>
  <c r="K40" i="8" s="1"/>
  <c r="K41" i="8" s="1"/>
  <c r="K42" i="8" s="1"/>
  <c r="K43" i="8" s="1"/>
  <c r="K44" i="8" s="1"/>
  <c r="K45" i="8" s="1"/>
  <c r="K46" i="8" s="1"/>
  <c r="K47" i="8" s="1"/>
  <c r="K48" i="8" s="1"/>
  <c r="K49" i="8" s="1"/>
  <c r="M13" i="8"/>
  <c r="R9" i="8"/>
  <c r="P10" i="8"/>
  <c r="Q10" i="8" s="1"/>
  <c r="L14" i="8"/>
  <c r="N11" i="8"/>
  <c r="O11" i="8" s="1"/>
  <c r="U7" i="8"/>
  <c r="V6" i="8"/>
  <c r="T8" i="8"/>
  <c r="N13" i="4"/>
  <c r="O11" i="4"/>
  <c r="O12" i="4" s="1"/>
  <c r="T9" i="4"/>
  <c r="U8" i="4"/>
  <c r="V7" i="4"/>
  <c r="AA6" i="4"/>
  <c r="R10" i="4"/>
  <c r="AS14" i="1"/>
  <c r="BO14" i="1" s="1"/>
  <c r="BF9" i="1"/>
  <c r="FV179" i="4"/>
  <c r="GB179" i="4"/>
  <c r="FV177" i="4"/>
  <c r="GB177" i="4"/>
  <c r="FV175" i="4"/>
  <c r="GB175" i="4"/>
  <c r="FV173" i="4"/>
  <c r="F173" i="4" s="1"/>
  <c r="GB173" i="4"/>
  <c r="GB206" i="4"/>
  <c r="FV206" i="4"/>
  <c r="F206" i="4" s="1"/>
  <c r="FV165" i="4"/>
  <c r="GB165" i="4"/>
  <c r="FV210" i="4"/>
  <c r="GB210" i="4"/>
  <c r="GB190" i="4"/>
  <c r="FV190" i="4"/>
  <c r="FV204" i="4"/>
  <c r="GB204" i="4"/>
  <c r="FV181" i="4"/>
  <c r="GB181" i="4"/>
  <c r="GB208" i="4"/>
  <c r="FV208" i="4"/>
  <c r="GB188" i="4"/>
  <c r="FV188" i="4"/>
  <c r="GB176" i="4"/>
  <c r="FV176" i="4"/>
  <c r="F176" i="4" s="1"/>
  <c r="GB174" i="4"/>
  <c r="FV174" i="4"/>
  <c r="FV172" i="4"/>
  <c r="GB172" i="4"/>
  <c r="GB209" i="4"/>
  <c r="FV209" i="4"/>
  <c r="GB178" i="4"/>
  <c r="FV178" i="4"/>
  <c r="F178" i="4" s="1"/>
  <c r="GB205" i="4"/>
  <c r="FV205" i="4"/>
  <c r="F205" i="4" s="1"/>
  <c r="GB170" i="4"/>
  <c r="FV170" i="4"/>
  <c r="GB207" i="4"/>
  <c r="FV207" i="4"/>
  <c r="FV189" i="4"/>
  <c r="GB189" i="4"/>
  <c r="AT13" i="1"/>
  <c r="BP13" i="1" s="1"/>
  <c r="BA11" i="1"/>
  <c r="BW11" i="1" s="1"/>
  <c r="BE12" i="1"/>
  <c r="BL10" i="1"/>
  <c r="BD13" i="1"/>
  <c r="J14" i="4"/>
  <c r="K14" i="4" s="1"/>
  <c r="CD5" i="4"/>
  <c r="CE4" i="4"/>
  <c r="AL160" i="1"/>
  <c r="AC162" i="1" s="1"/>
  <c r="AY7" i="1" s="1"/>
  <c r="I15" i="4"/>
  <c r="AV9" i="1"/>
  <c r="BR9" i="1" s="1"/>
  <c r="AC157" i="1"/>
  <c r="F186" i="8" l="1"/>
  <c r="BT63" i="6"/>
  <c r="BI63" i="6"/>
  <c r="AS64" i="6"/>
  <c r="R10" i="8"/>
  <c r="L15" i="8"/>
  <c r="S9" i="8"/>
  <c r="T9" i="8" s="1"/>
  <c r="M14" i="8"/>
  <c r="N12" i="8"/>
  <c r="N13" i="8" s="1"/>
  <c r="U8" i="8"/>
  <c r="V7" i="8"/>
  <c r="W6" i="8"/>
  <c r="GH95" i="4"/>
  <c r="F95" i="8"/>
  <c r="P11" i="8"/>
  <c r="Q11" i="8" s="1"/>
  <c r="F172" i="4"/>
  <c r="F210" i="4"/>
  <c r="F175" i="4"/>
  <c r="F174" i="4"/>
  <c r="F165" i="4"/>
  <c r="F208" i="4"/>
  <c r="F177" i="4"/>
  <c r="F181" i="4"/>
  <c r="F189" i="4"/>
  <c r="F204" i="4"/>
  <c r="F179" i="4"/>
  <c r="F207" i="4"/>
  <c r="F209" i="4"/>
  <c r="F188" i="4"/>
  <c r="F190" i="4"/>
  <c r="O13" i="4"/>
  <c r="P11" i="4"/>
  <c r="P12" i="4" s="1"/>
  <c r="U9" i="4"/>
  <c r="V8" i="4"/>
  <c r="W7" i="4"/>
  <c r="X7" i="4" s="1"/>
  <c r="AB6" i="4"/>
  <c r="S10" i="4"/>
  <c r="AS15" i="1"/>
  <c r="BO15" i="1" s="1"/>
  <c r="BA12" i="1"/>
  <c r="BW12" i="1" s="1"/>
  <c r="GB95" i="4"/>
  <c r="AT14" i="1"/>
  <c r="BP14" i="1" s="1"/>
  <c r="BE13" i="1"/>
  <c r="BD14" i="1"/>
  <c r="BG9" i="1"/>
  <c r="J15" i="4"/>
  <c r="K15" i="4" s="1"/>
  <c r="FV95" i="4"/>
  <c r="L14" i="4"/>
  <c r="CF4" i="4"/>
  <c r="CE5" i="4"/>
  <c r="B95" i="4"/>
  <c r="AX7" i="1"/>
  <c r="AL162" i="1"/>
  <c r="AL163" i="1" s="1"/>
  <c r="AC167" i="1" s="1"/>
  <c r="I16" i="4"/>
  <c r="AW9" i="1"/>
  <c r="BS9" i="1" s="1"/>
  <c r="W63" i="6" l="1"/>
  <c r="BO64" i="6"/>
  <c r="BD64" i="6"/>
  <c r="AT64" i="6"/>
  <c r="N14" i="8"/>
  <c r="R11" i="8"/>
  <c r="M15" i="8"/>
  <c r="O12" i="8"/>
  <c r="P12" i="8" s="1"/>
  <c r="V8" i="8"/>
  <c r="W7" i="8"/>
  <c r="X6" i="8"/>
  <c r="S10" i="8"/>
  <c r="T10" i="8" s="1"/>
  <c r="L16" i="8"/>
  <c r="U9" i="8"/>
  <c r="P13" i="4"/>
  <c r="Q11" i="4"/>
  <c r="Q12" i="4" s="1"/>
  <c r="V9" i="4"/>
  <c r="Y7" i="4"/>
  <c r="Z7" i="4" s="1"/>
  <c r="AC6" i="4"/>
  <c r="W8" i="4"/>
  <c r="X8" i="4" s="1"/>
  <c r="T10" i="4"/>
  <c r="AS16" i="1"/>
  <c r="BO16" i="1" s="1"/>
  <c r="BA13" i="1"/>
  <c r="BW13" i="1" s="1"/>
  <c r="BL12" i="1"/>
  <c r="AT15" i="1"/>
  <c r="BE15" i="1" s="1"/>
  <c r="BE14" i="1"/>
  <c r="BD15" i="1"/>
  <c r="BH9" i="1"/>
  <c r="F95" i="4"/>
  <c r="M14" i="4"/>
  <c r="CG4" i="4"/>
  <c r="CF5" i="4"/>
  <c r="J16" i="4"/>
  <c r="AX9" i="1"/>
  <c r="BT9" i="1" s="1"/>
  <c r="L15" i="4"/>
  <c r="K63" i="6" l="1"/>
  <c r="G63" i="6" s="1"/>
  <c r="AU64" i="6"/>
  <c r="BP64" i="6"/>
  <c r="BE64" i="6"/>
  <c r="W8" i="8"/>
  <c r="N15" i="8"/>
  <c r="S11" i="8"/>
  <c r="T11" i="8" s="1"/>
  <c r="V9" i="8"/>
  <c r="X7" i="8"/>
  <c r="Y6" i="8"/>
  <c r="O13" i="8"/>
  <c r="U10" i="8"/>
  <c r="L17" i="8"/>
  <c r="M16" i="8"/>
  <c r="Q12" i="8"/>
  <c r="R12" i="8" s="1"/>
  <c r="R11" i="4"/>
  <c r="R12" i="4" s="1"/>
  <c r="Q13" i="4"/>
  <c r="W9" i="4"/>
  <c r="X9" i="4" s="1"/>
  <c r="AD6" i="4"/>
  <c r="U10" i="4"/>
  <c r="Y8" i="4"/>
  <c r="AA7" i="4"/>
  <c r="AS17" i="1"/>
  <c r="BO17" i="1" s="1"/>
  <c r="BA14" i="1"/>
  <c r="BW14" i="1" s="1"/>
  <c r="AT16" i="1"/>
  <c r="BP16" i="1" s="1"/>
  <c r="BP15" i="1"/>
  <c r="BI9" i="1"/>
  <c r="BD16" i="1"/>
  <c r="N14" i="4"/>
  <c r="CH4" i="4"/>
  <c r="CG5" i="4"/>
  <c r="K16" i="4"/>
  <c r="AY9" i="1"/>
  <c r="BU9" i="1" s="1"/>
  <c r="M15" i="4"/>
  <c r="GB187" i="8" l="1"/>
  <c r="GH187" i="8"/>
  <c r="FV187" i="8"/>
  <c r="AV64" i="6"/>
  <c r="AW64" i="6" s="1"/>
  <c r="BF64" i="6"/>
  <c r="BQ64" i="6"/>
  <c r="N16" i="8"/>
  <c r="W9" i="8"/>
  <c r="O14" i="8"/>
  <c r="P13" i="8"/>
  <c r="U11" i="8"/>
  <c r="V10" i="8"/>
  <c r="S12" i="8"/>
  <c r="T12" i="8" s="1"/>
  <c r="Y7" i="8"/>
  <c r="Z6" i="8"/>
  <c r="M17" i="8"/>
  <c r="L18" i="8"/>
  <c r="X8" i="8"/>
  <c r="S11" i="4"/>
  <c r="S12" i="4" s="1"/>
  <c r="R13" i="4"/>
  <c r="V10" i="4"/>
  <c r="W10" i="4" s="1"/>
  <c r="Y9" i="4"/>
  <c r="Z8" i="4"/>
  <c r="AA8" i="4" s="1"/>
  <c r="AE6" i="4"/>
  <c r="AB7" i="4"/>
  <c r="AC7" i="4" s="1"/>
  <c r="BD17" i="1"/>
  <c r="AS18" i="1"/>
  <c r="BO18" i="1" s="1"/>
  <c r="BA15" i="1"/>
  <c r="BW15" i="1" s="1"/>
  <c r="AT17" i="1"/>
  <c r="BP17" i="1" s="1"/>
  <c r="BE16" i="1"/>
  <c r="BJ9" i="1"/>
  <c r="O14" i="4"/>
  <c r="P14" i="4" s="1"/>
  <c r="L16" i="4"/>
  <c r="AZ9" i="1"/>
  <c r="BV9" i="1" s="1"/>
  <c r="Y9" i="1" s="1"/>
  <c r="S9" i="1" s="1"/>
  <c r="CI4" i="4"/>
  <c r="CH5" i="4"/>
  <c r="N15" i="4"/>
  <c r="BH64" i="6" l="1"/>
  <c r="BS64" i="6"/>
  <c r="AX64" i="6"/>
  <c r="BA64" i="6" s="1"/>
  <c r="BL64" i="6" s="1"/>
  <c r="BR64" i="6"/>
  <c r="BG64" i="6"/>
  <c r="X9" i="8"/>
  <c r="M18" i="8"/>
  <c r="U12" i="8"/>
  <c r="Y8" i="8"/>
  <c r="W10" i="8"/>
  <c r="V11" i="8"/>
  <c r="P14" i="8"/>
  <c r="O15" i="8"/>
  <c r="O16" i="8" s="1"/>
  <c r="N17" i="8"/>
  <c r="L19" i="8"/>
  <c r="Z7" i="8"/>
  <c r="AA6" i="8"/>
  <c r="Q13" i="8"/>
  <c r="T11" i="4"/>
  <c r="T12" i="4" s="1"/>
  <c r="S13" i="4"/>
  <c r="AF6" i="4"/>
  <c r="Z9" i="4"/>
  <c r="AA9" i="4" s="1"/>
  <c r="X10" i="4"/>
  <c r="Y10" i="4" s="1"/>
  <c r="AB8" i="4"/>
  <c r="AC8" i="4" s="1"/>
  <c r="AD7" i="4"/>
  <c r="AE7" i="4" s="1"/>
  <c r="BD18" i="1"/>
  <c r="AS19" i="1"/>
  <c r="BO19" i="1" s="1"/>
  <c r="BA16" i="1"/>
  <c r="AT18" i="1"/>
  <c r="BP18" i="1" s="1"/>
  <c r="BE17" i="1"/>
  <c r="BK9" i="1"/>
  <c r="Q14" i="4"/>
  <c r="M16" i="4"/>
  <c r="N16" i="4" s="1"/>
  <c r="BC9" i="1"/>
  <c r="AU10" i="1"/>
  <c r="BQ10" i="1" s="1"/>
  <c r="CI5" i="4"/>
  <c r="CJ4" i="4"/>
  <c r="O15" i="4"/>
  <c r="BI64" i="6" l="1"/>
  <c r="BT64" i="6"/>
  <c r="AS65" i="6"/>
  <c r="X10" i="8"/>
  <c r="M19" i="8"/>
  <c r="D133" i="8"/>
  <c r="Z8" i="8"/>
  <c r="N18" i="8"/>
  <c r="V12" i="8"/>
  <c r="P15" i="8"/>
  <c r="L20" i="8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L38" i="8" s="1"/>
  <c r="L39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O17" i="8"/>
  <c r="Y9" i="8"/>
  <c r="Q14" i="8"/>
  <c r="R13" i="8"/>
  <c r="AA7" i="8"/>
  <c r="AB6" i="8"/>
  <c r="W11" i="8"/>
  <c r="O9" i="1"/>
  <c r="GF133" i="4"/>
  <c r="U11" i="4"/>
  <c r="U12" i="4" s="1"/>
  <c r="T13" i="4"/>
  <c r="Z10" i="4"/>
  <c r="AA10" i="4" s="1"/>
  <c r="AB9" i="4"/>
  <c r="AD8" i="4"/>
  <c r="AE8" i="4" s="1"/>
  <c r="AF7" i="4"/>
  <c r="AG6" i="4"/>
  <c r="AS20" i="1"/>
  <c r="BO20" i="1" s="1"/>
  <c r="BD19" i="1"/>
  <c r="BW16" i="1"/>
  <c r="BA17" i="1"/>
  <c r="AT19" i="1"/>
  <c r="BP19" i="1" s="1"/>
  <c r="BE18" i="1"/>
  <c r="BN9" i="1"/>
  <c r="R14" i="4"/>
  <c r="AV10" i="1"/>
  <c r="BR10" i="1" s="1"/>
  <c r="BF10" i="1"/>
  <c r="CK4" i="4"/>
  <c r="CJ5" i="4"/>
  <c r="P15" i="4"/>
  <c r="O16" i="4"/>
  <c r="W64" i="6" l="1"/>
  <c r="AT65" i="6"/>
  <c r="BD65" i="6"/>
  <c r="BO65" i="6"/>
  <c r="AA8" i="8"/>
  <c r="O18" i="8"/>
  <c r="W12" i="8"/>
  <c r="N19" i="8"/>
  <c r="Z9" i="8"/>
  <c r="Q15" i="8"/>
  <c r="M20" i="8"/>
  <c r="M21" i="8" s="1"/>
  <c r="M22" i="8" s="1"/>
  <c r="M23" i="8" s="1"/>
  <c r="M24" i="8" s="1"/>
  <c r="M25" i="8" s="1"/>
  <c r="M26" i="8" s="1"/>
  <c r="M27" i="8" s="1"/>
  <c r="M28" i="8" s="1"/>
  <c r="M29" i="8" s="1"/>
  <c r="M30" i="8" s="1"/>
  <c r="M31" i="8" s="1"/>
  <c r="M32" i="8" s="1"/>
  <c r="M33" i="8" s="1"/>
  <c r="M34" i="8" s="1"/>
  <c r="M35" i="8" s="1"/>
  <c r="M36" i="8" s="1"/>
  <c r="M37" i="8" s="1"/>
  <c r="M38" i="8" s="1"/>
  <c r="M39" i="8" s="1"/>
  <c r="M40" i="8" s="1"/>
  <c r="M41" i="8" s="1"/>
  <c r="M42" i="8" s="1"/>
  <c r="M43" i="8" s="1"/>
  <c r="M44" i="8" s="1"/>
  <c r="X11" i="8"/>
  <c r="R14" i="8"/>
  <c r="P16" i="8"/>
  <c r="P17" i="8" s="1"/>
  <c r="AB7" i="8"/>
  <c r="AC6" i="8"/>
  <c r="Y10" i="8"/>
  <c r="S13" i="8"/>
  <c r="M9" i="1"/>
  <c r="U13" i="4"/>
  <c r="V11" i="4"/>
  <c r="AF8" i="4"/>
  <c r="AB10" i="4"/>
  <c r="AG7" i="4"/>
  <c r="AH6" i="4"/>
  <c r="AC9" i="4"/>
  <c r="AS21" i="1"/>
  <c r="BO21" i="1" s="1"/>
  <c r="BD20" i="1"/>
  <c r="BW17" i="1"/>
  <c r="BA18" i="1"/>
  <c r="AT20" i="1"/>
  <c r="BP20" i="1" s="1"/>
  <c r="BE19" i="1"/>
  <c r="BG10" i="1"/>
  <c r="S14" i="4"/>
  <c r="Q15" i="4"/>
  <c r="R15" i="4" s="1"/>
  <c r="AW10" i="1"/>
  <c r="BS10" i="1" s="1"/>
  <c r="CL4" i="4"/>
  <c r="CK5" i="4"/>
  <c r="P16" i="4"/>
  <c r="K64" i="6" l="1"/>
  <c r="G64" i="6" s="1"/>
  <c r="GH188" i="8" s="1"/>
  <c r="AU65" i="6"/>
  <c r="BE65" i="6"/>
  <c r="BP65" i="6"/>
  <c r="P18" i="8"/>
  <c r="AA9" i="8"/>
  <c r="O19" i="8"/>
  <c r="R15" i="8"/>
  <c r="Z10" i="8"/>
  <c r="Y11" i="8"/>
  <c r="N20" i="8"/>
  <c r="N21" i="8" s="1"/>
  <c r="N22" i="8" s="1"/>
  <c r="N23" i="8" s="1"/>
  <c r="N24" i="8" s="1"/>
  <c r="N25" i="8" s="1"/>
  <c r="N26" i="8" s="1"/>
  <c r="N27" i="8" s="1"/>
  <c r="N28" i="8" s="1"/>
  <c r="N29" i="8" s="1"/>
  <c r="N30" i="8" s="1"/>
  <c r="N31" i="8" s="1"/>
  <c r="N32" i="8" s="1"/>
  <c r="N33" i="8" s="1"/>
  <c r="N34" i="8" s="1"/>
  <c r="N35" i="8" s="1"/>
  <c r="N36" i="8" s="1"/>
  <c r="N37" i="8" s="1"/>
  <c r="N38" i="8" s="1"/>
  <c r="N39" i="8" s="1"/>
  <c r="N40" i="8" s="1"/>
  <c r="N41" i="8" s="1"/>
  <c r="N42" i="8" s="1"/>
  <c r="N43" i="8" s="1"/>
  <c r="N44" i="8" s="1"/>
  <c r="M45" i="8"/>
  <c r="M46" i="8" s="1"/>
  <c r="M47" i="8" s="1"/>
  <c r="M48" i="8" s="1"/>
  <c r="M49" i="8" s="1"/>
  <c r="AC7" i="8"/>
  <c r="AD6" i="8"/>
  <c r="S14" i="8"/>
  <c r="T13" i="8"/>
  <c r="U13" i="8" s="1"/>
  <c r="Q16" i="8"/>
  <c r="AB8" i="8"/>
  <c r="X12" i="8"/>
  <c r="FZ133" i="4"/>
  <c r="W11" i="4"/>
  <c r="V12" i="4"/>
  <c r="V13" i="4" s="1"/>
  <c r="AG8" i="4"/>
  <c r="AH7" i="4"/>
  <c r="AI6" i="4"/>
  <c r="AC10" i="4"/>
  <c r="AD9" i="4"/>
  <c r="BD21" i="1"/>
  <c r="AS22" i="1"/>
  <c r="BO22" i="1" s="1"/>
  <c r="BW18" i="1"/>
  <c r="BA19" i="1"/>
  <c r="AT21" i="1"/>
  <c r="BP21" i="1" s="1"/>
  <c r="BE20" i="1"/>
  <c r="BH10" i="1"/>
  <c r="T14" i="4"/>
  <c r="U14" i="4" s="1"/>
  <c r="AX10" i="1"/>
  <c r="BT10" i="1" s="1"/>
  <c r="CM4" i="4"/>
  <c r="CL5" i="4"/>
  <c r="Q16" i="4"/>
  <c r="S15" i="4"/>
  <c r="GB188" i="8" l="1"/>
  <c r="FV188" i="8"/>
  <c r="N45" i="8"/>
  <c r="N46" i="8" s="1"/>
  <c r="N47" i="8" s="1"/>
  <c r="N48" i="8" s="1"/>
  <c r="N49" i="8" s="1"/>
  <c r="AV65" i="6"/>
  <c r="AW65" i="6" s="1"/>
  <c r="BQ65" i="6"/>
  <c r="BF65" i="6"/>
  <c r="P19" i="8"/>
  <c r="AA10" i="8"/>
  <c r="R16" i="8"/>
  <c r="S15" i="8"/>
  <c r="Z11" i="8"/>
  <c r="Y12" i="8"/>
  <c r="O20" i="8"/>
  <c r="AD7" i="8"/>
  <c r="AE6" i="8"/>
  <c r="V13" i="8"/>
  <c r="AB9" i="8"/>
  <c r="T14" i="8"/>
  <c r="Q17" i="8"/>
  <c r="Q18" i="8" s="1"/>
  <c r="AC8" i="8"/>
  <c r="X11" i="4"/>
  <c r="Y11" i="4" s="1"/>
  <c r="W12" i="4"/>
  <c r="W13" i="4" s="1"/>
  <c r="AH8" i="4"/>
  <c r="AI7" i="4"/>
  <c r="AJ6" i="4"/>
  <c r="AD10" i="4"/>
  <c r="AE9" i="4"/>
  <c r="AS23" i="1"/>
  <c r="BO23" i="1" s="1"/>
  <c r="BD22" i="1"/>
  <c r="BW19" i="1"/>
  <c r="BA20" i="1"/>
  <c r="AT22" i="1"/>
  <c r="BP22" i="1" s="1"/>
  <c r="BE21" i="1"/>
  <c r="BI10" i="1"/>
  <c r="V14" i="4"/>
  <c r="R16" i="4"/>
  <c r="S16" i="4" s="1"/>
  <c r="AY10" i="1"/>
  <c r="BU10" i="1" s="1"/>
  <c r="CN4" i="4"/>
  <c r="CM5" i="4"/>
  <c r="T15" i="4"/>
  <c r="F188" i="8" l="1"/>
  <c r="AX65" i="6"/>
  <c r="BA65" i="6" s="1"/>
  <c r="BL65" i="6" s="1"/>
  <c r="BH65" i="6"/>
  <c r="BS65" i="6"/>
  <c r="BG65" i="6"/>
  <c r="BR65" i="6"/>
  <c r="Q19" i="8"/>
  <c r="P20" i="8"/>
  <c r="T15" i="8"/>
  <c r="AB10" i="8"/>
  <c r="AA11" i="8"/>
  <c r="S16" i="8"/>
  <c r="Z12" i="8"/>
  <c r="FT134" i="8"/>
  <c r="O21" i="8"/>
  <c r="O22" i="8" s="1"/>
  <c r="O23" i="8" s="1"/>
  <c r="O24" i="8" s="1"/>
  <c r="O25" i="8" s="1"/>
  <c r="O26" i="8" s="1"/>
  <c r="O27" i="8" s="1"/>
  <c r="O28" i="8" s="1"/>
  <c r="O29" i="8" s="1"/>
  <c r="O30" i="8" s="1"/>
  <c r="O31" i="8" s="1"/>
  <c r="O32" i="8" s="1"/>
  <c r="O33" i="8" s="1"/>
  <c r="O34" i="8" s="1"/>
  <c r="O35" i="8" s="1"/>
  <c r="O36" i="8" s="1"/>
  <c r="O37" i="8" s="1"/>
  <c r="O38" i="8" s="1"/>
  <c r="O39" i="8" s="1"/>
  <c r="O40" i="8" s="1"/>
  <c r="O41" i="8" s="1"/>
  <c r="O42" i="8" s="1"/>
  <c r="O43" i="8" s="1"/>
  <c r="O44" i="8" s="1"/>
  <c r="O45" i="8" s="1"/>
  <c r="O46" i="8" s="1"/>
  <c r="O47" i="8" s="1"/>
  <c r="O48" i="8" s="1"/>
  <c r="O49" i="8" s="1"/>
  <c r="U14" i="8"/>
  <c r="AC9" i="8"/>
  <c r="R17" i="8"/>
  <c r="R18" i="8" s="1"/>
  <c r="AE7" i="8"/>
  <c r="AF6" i="8"/>
  <c r="AD8" i="8"/>
  <c r="W13" i="8"/>
  <c r="W14" i="4"/>
  <c r="X12" i="4"/>
  <c r="X13" i="4" s="1"/>
  <c r="Z11" i="4"/>
  <c r="AI8" i="4"/>
  <c r="AK6" i="4"/>
  <c r="AJ7" i="4"/>
  <c r="AF9" i="4"/>
  <c r="AE10" i="4"/>
  <c r="BD23" i="1"/>
  <c r="AS24" i="1"/>
  <c r="BO24" i="1" s="1"/>
  <c r="BW20" i="1"/>
  <c r="BA21" i="1"/>
  <c r="AT23" i="1"/>
  <c r="BP23" i="1" s="1"/>
  <c r="BE22" i="1"/>
  <c r="BJ10" i="1"/>
  <c r="AZ10" i="1"/>
  <c r="BV10" i="1" s="1"/>
  <c r="CO4" i="4"/>
  <c r="CN5" i="4"/>
  <c r="T16" i="4"/>
  <c r="U15" i="4"/>
  <c r="BT65" i="6" l="1"/>
  <c r="BI65" i="6"/>
  <c r="AS66" i="6"/>
  <c r="Q20" i="8"/>
  <c r="R19" i="8"/>
  <c r="G10" i="6"/>
  <c r="U15" i="8"/>
  <c r="T16" i="8"/>
  <c r="AB11" i="8"/>
  <c r="AA12" i="8"/>
  <c r="V14" i="8"/>
  <c r="P21" i="8"/>
  <c r="P22" i="8" s="1"/>
  <c r="P23" i="8" s="1"/>
  <c r="P24" i="8" s="1"/>
  <c r="P25" i="8" s="1"/>
  <c r="P26" i="8" s="1"/>
  <c r="P27" i="8" s="1"/>
  <c r="P28" i="8" s="1"/>
  <c r="P29" i="8" s="1"/>
  <c r="P30" i="8" s="1"/>
  <c r="P31" i="8" s="1"/>
  <c r="P32" i="8" s="1"/>
  <c r="P33" i="8" s="1"/>
  <c r="P34" i="8" s="1"/>
  <c r="P35" i="8" s="1"/>
  <c r="P36" i="8" s="1"/>
  <c r="P37" i="8" s="1"/>
  <c r="P38" i="8" s="1"/>
  <c r="P39" i="8" s="1"/>
  <c r="P40" i="8" s="1"/>
  <c r="P41" i="8" s="1"/>
  <c r="P42" i="8" s="1"/>
  <c r="P43" i="8" s="1"/>
  <c r="P44" i="8" s="1"/>
  <c r="P45" i="8" s="1"/>
  <c r="P46" i="8" s="1"/>
  <c r="P47" i="8" s="1"/>
  <c r="P48" i="8" s="1"/>
  <c r="P49" i="8" s="1"/>
  <c r="S17" i="8"/>
  <c r="S18" i="8" s="1"/>
  <c r="X13" i="8"/>
  <c r="AF7" i="8"/>
  <c r="AG6" i="8"/>
  <c r="AD9" i="8"/>
  <c r="AC10" i="8"/>
  <c r="AE8" i="8"/>
  <c r="Y12" i="4"/>
  <c r="Z12" i="4" s="1"/>
  <c r="X14" i="4"/>
  <c r="AA11" i="4"/>
  <c r="AJ8" i="4"/>
  <c r="AK7" i="4"/>
  <c r="AL6" i="4"/>
  <c r="AF10" i="4"/>
  <c r="AG9" i="4"/>
  <c r="BD24" i="1"/>
  <c r="AS25" i="1"/>
  <c r="BO25" i="1" s="1"/>
  <c r="BW21" i="1"/>
  <c r="BA22" i="1"/>
  <c r="AT24" i="1"/>
  <c r="BP24" i="1" s="1"/>
  <c r="AU11" i="1"/>
  <c r="BQ11" i="1" s="1"/>
  <c r="BE23" i="1"/>
  <c r="BC10" i="1"/>
  <c r="BK10" i="1"/>
  <c r="CP4" i="4"/>
  <c r="CO5" i="4"/>
  <c r="U16" i="4"/>
  <c r="V15" i="4"/>
  <c r="GB134" i="8" l="1"/>
  <c r="GH134" i="8"/>
  <c r="W65" i="6"/>
  <c r="BD66" i="6"/>
  <c r="BO66" i="6"/>
  <c r="AT66" i="6"/>
  <c r="S19" i="8"/>
  <c r="R20" i="8"/>
  <c r="FV134" i="8"/>
  <c r="V15" i="8"/>
  <c r="U16" i="8"/>
  <c r="AB12" i="8"/>
  <c r="AE9" i="8"/>
  <c r="W14" i="8"/>
  <c r="Q21" i="8"/>
  <c r="Q22" i="8" s="1"/>
  <c r="Q23" i="8" s="1"/>
  <c r="Q24" i="8" s="1"/>
  <c r="Q25" i="8" s="1"/>
  <c r="Q26" i="8" s="1"/>
  <c r="Q27" i="8" s="1"/>
  <c r="Q28" i="8" s="1"/>
  <c r="Q29" i="8" s="1"/>
  <c r="Q30" i="8" s="1"/>
  <c r="Q31" i="8" s="1"/>
  <c r="Q32" i="8" s="1"/>
  <c r="Q33" i="8" s="1"/>
  <c r="Q34" i="8" s="1"/>
  <c r="Q35" i="8" s="1"/>
  <c r="Q36" i="8" s="1"/>
  <c r="Q37" i="8" s="1"/>
  <c r="Q38" i="8" s="1"/>
  <c r="Q39" i="8" s="1"/>
  <c r="Q40" i="8" s="1"/>
  <c r="Q41" i="8" s="1"/>
  <c r="Q42" i="8" s="1"/>
  <c r="Q43" i="8" s="1"/>
  <c r="Q44" i="8" s="1"/>
  <c r="Q45" i="8" s="1"/>
  <c r="Q46" i="8" s="1"/>
  <c r="Q47" i="8" s="1"/>
  <c r="Q48" i="8" s="1"/>
  <c r="Q49" i="8" s="1"/>
  <c r="T17" i="8"/>
  <c r="AF8" i="8"/>
  <c r="AG7" i="8"/>
  <c r="AH6" i="8"/>
  <c r="AD10" i="8"/>
  <c r="AC11" i="8"/>
  <c r="Y13" i="8"/>
  <c r="Y13" i="4"/>
  <c r="Z13" i="4" s="1"/>
  <c r="AA12" i="4"/>
  <c r="AB11" i="4"/>
  <c r="AK8" i="4"/>
  <c r="AG10" i="4"/>
  <c r="AH9" i="4"/>
  <c r="AL7" i="4"/>
  <c r="AM6" i="4"/>
  <c r="AS26" i="1"/>
  <c r="BO26" i="1" s="1"/>
  <c r="BD25" i="1"/>
  <c r="BW22" i="1"/>
  <c r="BA23" i="1"/>
  <c r="AT25" i="1"/>
  <c r="BP25" i="1" s="1"/>
  <c r="AV11" i="1"/>
  <c r="BR11" i="1" s="1"/>
  <c r="BE24" i="1"/>
  <c r="BF11" i="1"/>
  <c r="BL11" i="1"/>
  <c r="BN10" i="1"/>
  <c r="CQ4" i="4"/>
  <c r="CP5" i="4"/>
  <c r="V16" i="4"/>
  <c r="W15" i="4"/>
  <c r="F134" i="8" l="1"/>
  <c r="K65" i="6"/>
  <c r="G65" i="6" s="1"/>
  <c r="S20" i="8"/>
  <c r="AU66" i="6"/>
  <c r="BP66" i="6"/>
  <c r="BE66" i="6"/>
  <c r="V16" i="8"/>
  <c r="W15" i="8"/>
  <c r="AC12" i="8"/>
  <c r="X14" i="8"/>
  <c r="FT135" i="8"/>
  <c r="AE10" i="8"/>
  <c r="AF9" i="8"/>
  <c r="R21" i="8"/>
  <c r="T18" i="8"/>
  <c r="U17" i="8"/>
  <c r="AH7" i="8"/>
  <c r="AI6" i="8"/>
  <c r="AG8" i="8"/>
  <c r="Z13" i="8"/>
  <c r="AD11" i="8"/>
  <c r="F10" i="1"/>
  <c r="Y14" i="4"/>
  <c r="Z14" i="4" s="1"/>
  <c r="AB12" i="4"/>
  <c r="AC11" i="4"/>
  <c r="AA13" i="4"/>
  <c r="AL8" i="4"/>
  <c r="AH10" i="4"/>
  <c r="AI9" i="4"/>
  <c r="AJ9" i="4" s="1"/>
  <c r="AM7" i="4"/>
  <c r="AN6" i="4"/>
  <c r="BD26" i="1"/>
  <c r="AS27" i="1"/>
  <c r="BO27" i="1" s="1"/>
  <c r="BW23" i="1"/>
  <c r="BA24" i="1"/>
  <c r="AT26" i="1"/>
  <c r="BP26" i="1" s="1"/>
  <c r="AW11" i="1"/>
  <c r="BS11" i="1" s="1"/>
  <c r="BM13" i="1"/>
  <c r="BE25" i="1"/>
  <c r="BG11" i="1"/>
  <c r="BM11" i="1"/>
  <c r="BL13" i="1"/>
  <c r="E134" i="4"/>
  <c r="X15" i="4"/>
  <c r="CR4" i="4"/>
  <c r="CQ5" i="4"/>
  <c r="W16" i="4"/>
  <c r="GB189" i="8" l="1"/>
  <c r="GH189" i="8"/>
  <c r="FV189" i="8"/>
  <c r="BF66" i="6"/>
  <c r="BQ66" i="6"/>
  <c r="AV66" i="6"/>
  <c r="X15" i="8"/>
  <c r="W16" i="8"/>
  <c r="Y14" i="8"/>
  <c r="AF10" i="8"/>
  <c r="S21" i="8"/>
  <c r="R22" i="8"/>
  <c r="R23" i="8" s="1"/>
  <c r="R24" i="8" s="1"/>
  <c r="R25" i="8" s="1"/>
  <c r="R26" i="8" s="1"/>
  <c r="R27" i="8" s="1"/>
  <c r="R28" i="8" s="1"/>
  <c r="R29" i="8" s="1"/>
  <c r="R30" i="8" s="1"/>
  <c r="R31" i="8" s="1"/>
  <c r="R32" i="8" s="1"/>
  <c r="R33" i="8" s="1"/>
  <c r="R34" i="8" s="1"/>
  <c r="R35" i="8" s="1"/>
  <c r="R36" i="8" s="1"/>
  <c r="R37" i="8" s="1"/>
  <c r="R38" i="8" s="1"/>
  <c r="R39" i="8" s="1"/>
  <c r="R40" i="8" s="1"/>
  <c r="R41" i="8" s="1"/>
  <c r="R42" i="8" s="1"/>
  <c r="R43" i="8" s="1"/>
  <c r="R44" i="8" s="1"/>
  <c r="R45" i="8" s="1"/>
  <c r="R46" i="8" s="1"/>
  <c r="R47" i="8" s="1"/>
  <c r="R48" i="8" s="1"/>
  <c r="R49" i="8" s="1"/>
  <c r="U18" i="8"/>
  <c r="V17" i="8"/>
  <c r="T19" i="8"/>
  <c r="T20" i="8" s="1"/>
  <c r="AE11" i="8"/>
  <c r="AI7" i="8"/>
  <c r="AJ6" i="8"/>
  <c r="AH8" i="8"/>
  <c r="FT134" i="4"/>
  <c r="D134" i="8"/>
  <c r="AG9" i="8"/>
  <c r="AD12" i="8"/>
  <c r="AA13" i="8"/>
  <c r="R10" i="1"/>
  <c r="Q10" i="1"/>
  <c r="FZ134" i="4"/>
  <c r="P10" i="1"/>
  <c r="GF134" i="4"/>
  <c r="Y10" i="1"/>
  <c r="S10" i="1" s="1"/>
  <c r="O10" i="1" s="1"/>
  <c r="M10" i="1" s="1"/>
  <c r="I10" i="1" s="1"/>
  <c r="GH134" i="4" s="1"/>
  <c r="AD11" i="4"/>
  <c r="AE11" i="4" s="1"/>
  <c r="AF11" i="4" s="1"/>
  <c r="AC12" i="4"/>
  <c r="AB13" i="4"/>
  <c r="AA14" i="4"/>
  <c r="AM8" i="4"/>
  <c r="AO6" i="4"/>
  <c r="AN7" i="4"/>
  <c r="AK9" i="4"/>
  <c r="AI10" i="4"/>
  <c r="AS28" i="1"/>
  <c r="BO28" i="1" s="1"/>
  <c r="BD27" i="1"/>
  <c r="AT27" i="1"/>
  <c r="BP27" i="1" s="1"/>
  <c r="BW24" i="1"/>
  <c r="BA25" i="1"/>
  <c r="BH11" i="1"/>
  <c r="AX11" i="1"/>
  <c r="BT11" i="1" s="1"/>
  <c r="BE26" i="1"/>
  <c r="X16" i="4"/>
  <c r="Y15" i="4"/>
  <c r="CS4" i="4"/>
  <c r="CR5" i="4"/>
  <c r="F189" i="8" l="1"/>
  <c r="BG66" i="6"/>
  <c r="BR66" i="6"/>
  <c r="AW66" i="6"/>
  <c r="Y15" i="8"/>
  <c r="X16" i="8"/>
  <c r="Z14" i="8"/>
  <c r="S22" i="8"/>
  <c r="S23" i="8" s="1"/>
  <c r="S24" i="8" s="1"/>
  <c r="S25" i="8" s="1"/>
  <c r="S26" i="8" s="1"/>
  <c r="S27" i="8" s="1"/>
  <c r="S28" i="8" s="1"/>
  <c r="S29" i="8" s="1"/>
  <c r="S30" i="8" s="1"/>
  <c r="S31" i="8" s="1"/>
  <c r="S32" i="8" s="1"/>
  <c r="S33" i="8" s="1"/>
  <c r="S34" i="8" s="1"/>
  <c r="S35" i="8" s="1"/>
  <c r="S36" i="8" s="1"/>
  <c r="S37" i="8" s="1"/>
  <c r="S38" i="8" s="1"/>
  <c r="S39" i="8" s="1"/>
  <c r="S40" i="8" s="1"/>
  <c r="S41" i="8" s="1"/>
  <c r="S42" i="8" s="1"/>
  <c r="S43" i="8" s="1"/>
  <c r="S44" i="8" s="1"/>
  <c r="S45" i="8" s="1"/>
  <c r="S46" i="8" s="1"/>
  <c r="S47" i="8" s="1"/>
  <c r="S48" i="8" s="1"/>
  <c r="S49" i="8" s="1"/>
  <c r="T21" i="8"/>
  <c r="V18" i="8"/>
  <c r="W17" i="8"/>
  <c r="U19" i="8"/>
  <c r="U20" i="8" s="1"/>
  <c r="AG10" i="8"/>
  <c r="AB13" i="8"/>
  <c r="AE12" i="8"/>
  <c r="AH9" i="8"/>
  <c r="AJ7" i="8"/>
  <c r="AK6" i="8"/>
  <c r="AI8" i="8"/>
  <c r="AF11" i="8"/>
  <c r="AD12" i="4"/>
  <c r="AE12" i="4" s="1"/>
  <c r="AF12" i="4" s="1"/>
  <c r="AG11" i="4"/>
  <c r="AH11" i="4" s="1"/>
  <c r="AI11" i="4" s="1"/>
  <c r="AC13" i="4"/>
  <c r="AB14" i="4"/>
  <c r="AO7" i="4"/>
  <c r="AN8" i="4"/>
  <c r="AJ10" i="4"/>
  <c r="AK10" i="4" s="1"/>
  <c r="AL9" i="4"/>
  <c r="AP6" i="4"/>
  <c r="AS29" i="1"/>
  <c r="BO29" i="1" s="1"/>
  <c r="BD28" i="1"/>
  <c r="AT28" i="1"/>
  <c r="BP28" i="1" s="1"/>
  <c r="BW25" i="1"/>
  <c r="BA26" i="1"/>
  <c r="BI11" i="1"/>
  <c r="FV134" i="4"/>
  <c r="GB134" i="4"/>
  <c r="C134" i="4"/>
  <c r="D134" i="4"/>
  <c r="AY11" i="1"/>
  <c r="BU11" i="1" s="1"/>
  <c r="BE27" i="1"/>
  <c r="Y16" i="4"/>
  <c r="Z15" i="4"/>
  <c r="CT4" i="4"/>
  <c r="CS5" i="4"/>
  <c r="BH66" i="6" l="1"/>
  <c r="BS66" i="6"/>
  <c r="AX66" i="6"/>
  <c r="Y16" i="8"/>
  <c r="Z15" i="8"/>
  <c r="AA14" i="8"/>
  <c r="T22" i="8"/>
  <c r="T23" i="8" s="1"/>
  <c r="T24" i="8" s="1"/>
  <c r="T25" i="8" s="1"/>
  <c r="T26" i="8" s="1"/>
  <c r="T27" i="8" s="1"/>
  <c r="T28" i="8" s="1"/>
  <c r="T29" i="8" s="1"/>
  <c r="T30" i="8" s="1"/>
  <c r="T31" i="8" s="1"/>
  <c r="T32" i="8" s="1"/>
  <c r="T33" i="8" s="1"/>
  <c r="T34" i="8" s="1"/>
  <c r="T35" i="8" s="1"/>
  <c r="T36" i="8" s="1"/>
  <c r="T37" i="8" s="1"/>
  <c r="AI9" i="8"/>
  <c r="W18" i="8"/>
  <c r="X17" i="8"/>
  <c r="V19" i="8"/>
  <c r="U21" i="8"/>
  <c r="AK7" i="8"/>
  <c r="AL6" i="8"/>
  <c r="AC13" i="8"/>
  <c r="AH10" i="8"/>
  <c r="AG11" i="8"/>
  <c r="AJ8" i="8"/>
  <c r="AF12" i="8"/>
  <c r="AG12" i="4"/>
  <c r="AH12" i="4" s="1"/>
  <c r="AI12" i="4" s="1"/>
  <c r="AC14" i="4"/>
  <c r="AD13" i="4"/>
  <c r="AO8" i="4"/>
  <c r="AJ11" i="4"/>
  <c r="AK11" i="4" s="1"/>
  <c r="AP7" i="4"/>
  <c r="AQ6" i="4"/>
  <c r="AL10" i="4"/>
  <c r="AM9" i="4"/>
  <c r="AN9" i="4" s="1"/>
  <c r="BD29" i="1"/>
  <c r="AS30" i="1"/>
  <c r="BO30" i="1" s="1"/>
  <c r="AT29" i="1"/>
  <c r="BP29" i="1" s="1"/>
  <c r="BW26" i="1"/>
  <c r="BA27" i="1"/>
  <c r="BJ11" i="1"/>
  <c r="F134" i="4"/>
  <c r="AZ11" i="1"/>
  <c r="BV11" i="1" s="1"/>
  <c r="BE28" i="1"/>
  <c r="AA15" i="4"/>
  <c r="AB15" i="4" s="1"/>
  <c r="Z16" i="4"/>
  <c r="CU4" i="4"/>
  <c r="CT5" i="4"/>
  <c r="BI66" i="6" l="1"/>
  <c r="BT66" i="6"/>
  <c r="AS67" i="6"/>
  <c r="BA66" i="6"/>
  <c r="BL66" i="6" s="1"/>
  <c r="Z16" i="8"/>
  <c r="AA15" i="8"/>
  <c r="AB14" i="8"/>
  <c r="U22" i="8"/>
  <c r="U23" i="8" s="1"/>
  <c r="U24" i="8" s="1"/>
  <c r="U25" i="8" s="1"/>
  <c r="U26" i="8" s="1"/>
  <c r="U27" i="8" s="1"/>
  <c r="U28" i="8" s="1"/>
  <c r="AH11" i="8"/>
  <c r="T38" i="8"/>
  <c r="T39" i="8" s="1"/>
  <c r="T40" i="8" s="1"/>
  <c r="T41" i="8" s="1"/>
  <c r="T42" i="8" s="1"/>
  <c r="T43" i="8" s="1"/>
  <c r="T44" i="8" s="1"/>
  <c r="T45" i="8" s="1"/>
  <c r="T46" i="8" s="1"/>
  <c r="T47" i="8" s="1"/>
  <c r="T48" i="8" s="1"/>
  <c r="T49" i="8" s="1"/>
  <c r="AI10" i="8"/>
  <c r="V20" i="8"/>
  <c r="V21" i="8" s="1"/>
  <c r="X18" i="8"/>
  <c r="Y17" i="8"/>
  <c r="W19" i="8"/>
  <c r="AD13" i="8"/>
  <c r="AE13" i="8" s="1"/>
  <c r="AF13" i="8" s="1"/>
  <c r="AL7" i="8"/>
  <c r="AM6" i="8"/>
  <c r="AG12" i="8"/>
  <c r="AK8" i="8"/>
  <c r="AJ9" i="8"/>
  <c r="AD14" i="4"/>
  <c r="AE13" i="4"/>
  <c r="AJ12" i="4"/>
  <c r="AK12" i="4" s="1"/>
  <c r="AL11" i="4"/>
  <c r="AP8" i="4"/>
  <c r="AO9" i="4"/>
  <c r="AQ7" i="4"/>
  <c r="AR6" i="4"/>
  <c r="AM10" i="4"/>
  <c r="AN10" i="4" s="1"/>
  <c r="AS31" i="1"/>
  <c r="BO31" i="1" s="1"/>
  <c r="BD30" i="1"/>
  <c r="AT30" i="1"/>
  <c r="BP30" i="1" s="1"/>
  <c r="BW27" i="1"/>
  <c r="BA28" i="1"/>
  <c r="BK11" i="1"/>
  <c r="AU12" i="1"/>
  <c r="BQ12" i="1" s="1"/>
  <c r="BC11" i="1"/>
  <c r="BN11" i="1" s="1"/>
  <c r="BE29" i="1"/>
  <c r="AC15" i="4"/>
  <c r="AA16" i="4"/>
  <c r="AB16" i="4" s="1"/>
  <c r="CV4" i="4"/>
  <c r="CU5" i="4"/>
  <c r="W66" i="6" l="1"/>
  <c r="BD67" i="6"/>
  <c r="BO67" i="6"/>
  <c r="AT67" i="6"/>
  <c r="AA16" i="8"/>
  <c r="AB15" i="8"/>
  <c r="AH12" i="8"/>
  <c r="AC14" i="8"/>
  <c r="U29" i="8"/>
  <c r="U30" i="8" s="1"/>
  <c r="U31" i="8" s="1"/>
  <c r="U32" i="8" s="1"/>
  <c r="U33" i="8" s="1"/>
  <c r="U34" i="8" s="1"/>
  <c r="U35" i="8" s="1"/>
  <c r="U36" i="8" s="1"/>
  <c r="U37" i="8" s="1"/>
  <c r="U38" i="8" s="1"/>
  <c r="U39" i="8" s="1"/>
  <c r="U40" i="8" s="1"/>
  <c r="U41" i="8" s="1"/>
  <c r="U42" i="8" s="1"/>
  <c r="U43" i="8" s="1"/>
  <c r="U44" i="8" s="1"/>
  <c r="U45" i="8" s="1"/>
  <c r="U46" i="8" s="1"/>
  <c r="U47" i="8" s="1"/>
  <c r="U48" i="8" s="1"/>
  <c r="U49" i="8" s="1"/>
  <c r="AI11" i="8"/>
  <c r="AJ10" i="8"/>
  <c r="V22" i="8"/>
  <c r="V23" i="8" s="1"/>
  <c r="V24" i="8" s="1"/>
  <c r="V25" i="8" s="1"/>
  <c r="V26" i="8" s="1"/>
  <c r="V27" i="8" s="1"/>
  <c r="V28" i="8" s="1"/>
  <c r="X19" i="8"/>
  <c r="W20" i="8"/>
  <c r="W21" i="8" s="1"/>
  <c r="Y18" i="8"/>
  <c r="Z17" i="8"/>
  <c r="AL8" i="8"/>
  <c r="AK9" i="8"/>
  <c r="AG13" i="8"/>
  <c r="AM7" i="8"/>
  <c r="AN6" i="8"/>
  <c r="F11" i="1"/>
  <c r="AD15" i="4"/>
  <c r="AF13" i="4"/>
  <c r="AE14" i="4"/>
  <c r="AL12" i="4"/>
  <c r="AQ8" i="4"/>
  <c r="AM11" i="4"/>
  <c r="AN11" i="4" s="1"/>
  <c r="AO10" i="4"/>
  <c r="AP9" i="4"/>
  <c r="AR7" i="4"/>
  <c r="AS6" i="4"/>
  <c r="AS32" i="1"/>
  <c r="BO32" i="1" s="1"/>
  <c r="BD31" i="1"/>
  <c r="AT31" i="1"/>
  <c r="BP31" i="1" s="1"/>
  <c r="BW28" i="1"/>
  <c r="BA29" i="1"/>
  <c r="AV12" i="1"/>
  <c r="BR12" i="1" s="1"/>
  <c r="BF12" i="1"/>
  <c r="BE30" i="1"/>
  <c r="E135" i="4"/>
  <c r="AC16" i="4"/>
  <c r="CW4" i="4"/>
  <c r="CV5" i="4"/>
  <c r="AU67" i="6" l="1"/>
  <c r="AV67" i="6" s="1"/>
  <c r="BE67" i="6"/>
  <c r="BP67" i="6"/>
  <c r="AB16" i="8"/>
  <c r="AC15" i="8"/>
  <c r="AI12" i="8"/>
  <c r="AD14" i="8"/>
  <c r="AE14" i="8" s="1"/>
  <c r="V29" i="8"/>
  <c r="V30" i="8" s="1"/>
  <c r="V31" i="8" s="1"/>
  <c r="V32" i="8" s="1"/>
  <c r="V33" i="8" s="1"/>
  <c r="V34" i="8" s="1"/>
  <c r="V35" i="8" s="1"/>
  <c r="V36" i="8" s="1"/>
  <c r="V37" i="8" s="1"/>
  <c r="V38" i="8" s="1"/>
  <c r="V39" i="8" s="1"/>
  <c r="V40" i="8" s="1"/>
  <c r="V41" i="8" s="1"/>
  <c r="V42" i="8" s="1"/>
  <c r="V43" i="8" s="1"/>
  <c r="V44" i="8" s="1"/>
  <c r="V45" i="8" s="1"/>
  <c r="V46" i="8" s="1"/>
  <c r="V47" i="8" s="1"/>
  <c r="V48" i="8" s="1"/>
  <c r="V49" i="8" s="1"/>
  <c r="AJ11" i="8"/>
  <c r="Y19" i="8"/>
  <c r="AM8" i="8"/>
  <c r="Z18" i="8"/>
  <c r="AA17" i="8"/>
  <c r="W22" i="8"/>
  <c r="W23" i="8" s="1"/>
  <c r="W24" i="8" s="1"/>
  <c r="W25" i="8" s="1"/>
  <c r="W26" i="8" s="1"/>
  <c r="W27" i="8" s="1"/>
  <c r="W28" i="8" s="1"/>
  <c r="X20" i="8"/>
  <c r="AN7" i="8"/>
  <c r="AO6" i="8"/>
  <c r="AL9" i="8"/>
  <c r="AK10" i="8"/>
  <c r="AH13" i="8"/>
  <c r="Y11" i="1"/>
  <c r="S11" i="1" s="1"/>
  <c r="D135" i="8"/>
  <c r="O11" i="1"/>
  <c r="GF135" i="4"/>
  <c r="AD16" i="4"/>
  <c r="AE15" i="4"/>
  <c r="AR8" i="4"/>
  <c r="AG13" i="4"/>
  <c r="AF14" i="4"/>
  <c r="AQ9" i="4"/>
  <c r="AM12" i="4"/>
  <c r="AN12" i="4" s="1"/>
  <c r="AO11" i="4"/>
  <c r="AS7" i="4"/>
  <c r="AT6" i="4"/>
  <c r="AP10" i="4"/>
  <c r="R11" i="1"/>
  <c r="AS33" i="1"/>
  <c r="BO33" i="1" s="1"/>
  <c r="BD32" i="1"/>
  <c r="FT135" i="4"/>
  <c r="FZ135" i="4"/>
  <c r="P11" i="1"/>
  <c r="Q11" i="1"/>
  <c r="AT32" i="1"/>
  <c r="BP32" i="1" s="1"/>
  <c r="BW29" i="1"/>
  <c r="BA30" i="1"/>
  <c r="BG12" i="1"/>
  <c r="C135" i="4"/>
  <c r="AW12" i="1"/>
  <c r="BS12" i="1" s="1"/>
  <c r="BE31" i="1"/>
  <c r="CX4" i="4"/>
  <c r="CW5" i="4"/>
  <c r="K66" i="6" l="1"/>
  <c r="G66" i="6" s="1"/>
  <c r="GH190" i="8" s="1"/>
  <c r="AW67" i="6"/>
  <c r="AX67" i="6" s="1"/>
  <c r="BR67" i="6"/>
  <c r="BG67" i="6"/>
  <c r="BF67" i="6"/>
  <c r="BQ67" i="6"/>
  <c r="AD15" i="8"/>
  <c r="AE15" i="8" s="1"/>
  <c r="AC16" i="8"/>
  <c r="AJ12" i="8"/>
  <c r="W29" i="8"/>
  <c r="W30" i="8" s="1"/>
  <c r="W31" i="8" s="1"/>
  <c r="W32" i="8" s="1"/>
  <c r="W33" i="8" s="1"/>
  <c r="W34" i="8" s="1"/>
  <c r="W35" i="8" s="1"/>
  <c r="W36" i="8" s="1"/>
  <c r="W37" i="8" s="1"/>
  <c r="AK11" i="8"/>
  <c r="Y20" i="8"/>
  <c r="AM9" i="8"/>
  <c r="AA18" i="8"/>
  <c r="AB17" i="8"/>
  <c r="X21" i="8"/>
  <c r="X22" i="8" s="1"/>
  <c r="X23" i="8" s="1"/>
  <c r="X24" i="8" s="1"/>
  <c r="X25" i="8" s="1"/>
  <c r="X26" i="8" s="1"/>
  <c r="X27" i="8" s="1"/>
  <c r="X28" i="8" s="1"/>
  <c r="Z19" i="8"/>
  <c r="AF14" i="8"/>
  <c r="AL10" i="8"/>
  <c r="AO7" i="8"/>
  <c r="AP6" i="8"/>
  <c r="AN8" i="8"/>
  <c r="AI13" i="8"/>
  <c r="M11" i="1"/>
  <c r="I11" i="1" s="1"/>
  <c r="D135" i="4"/>
  <c r="AE16" i="4"/>
  <c r="AF15" i="4"/>
  <c r="AS8" i="4"/>
  <c r="AR9" i="4"/>
  <c r="AG14" i="4"/>
  <c r="AH13" i="4"/>
  <c r="AI13" i="4" s="1"/>
  <c r="AO12" i="4"/>
  <c r="AQ10" i="4"/>
  <c r="AP11" i="4"/>
  <c r="AT7" i="4"/>
  <c r="AU6" i="4"/>
  <c r="AS34" i="1"/>
  <c r="BO34" i="1" s="1"/>
  <c r="BD33" i="1"/>
  <c r="AT33" i="1"/>
  <c r="BP33" i="1" s="1"/>
  <c r="BW30" i="1"/>
  <c r="BA31" i="1"/>
  <c r="AX12" i="1"/>
  <c r="BT12" i="1" s="1"/>
  <c r="BH12" i="1"/>
  <c r="BE32" i="1"/>
  <c r="CY4" i="4"/>
  <c r="CX5" i="4"/>
  <c r="GB190" i="8" l="1"/>
  <c r="FV190" i="8"/>
  <c r="BT67" i="6"/>
  <c r="BI67" i="6"/>
  <c r="AS68" i="6"/>
  <c r="BH67" i="6"/>
  <c r="BS67" i="6"/>
  <c r="BA67" i="6"/>
  <c r="BL67" i="6" s="1"/>
  <c r="AF15" i="8"/>
  <c r="AD16" i="8"/>
  <c r="AE16" i="8" s="1"/>
  <c r="AC17" i="8"/>
  <c r="X29" i="8"/>
  <c r="X30" i="8" s="1"/>
  <c r="X31" i="8" s="1"/>
  <c r="X32" i="8" s="1"/>
  <c r="X33" i="8" s="1"/>
  <c r="X34" i="8" s="1"/>
  <c r="X35" i="8" s="1"/>
  <c r="AK12" i="8"/>
  <c r="Z20" i="8"/>
  <c r="W38" i="8"/>
  <c r="W39" i="8" s="1"/>
  <c r="W40" i="8" s="1"/>
  <c r="W41" i="8" s="1"/>
  <c r="W42" i="8" s="1"/>
  <c r="W43" i="8" s="1"/>
  <c r="W44" i="8" s="1"/>
  <c r="W45" i="8" s="1"/>
  <c r="W46" i="8" s="1"/>
  <c r="W47" i="8" s="1"/>
  <c r="W48" i="8" s="1"/>
  <c r="W49" i="8" s="1"/>
  <c r="AM10" i="8"/>
  <c r="AB18" i="8"/>
  <c r="Y21" i="8"/>
  <c r="Y22" i="8" s="1"/>
  <c r="AA19" i="8"/>
  <c r="AG14" i="8"/>
  <c r="AO8" i="8"/>
  <c r="AJ13" i="8"/>
  <c r="AL11" i="8"/>
  <c r="AN9" i="8"/>
  <c r="AP7" i="8"/>
  <c r="AQ6" i="8"/>
  <c r="GH135" i="4"/>
  <c r="GB135" i="4"/>
  <c r="FV135" i="4"/>
  <c r="AF16" i="4"/>
  <c r="AS9" i="4"/>
  <c r="AR10" i="4"/>
  <c r="AJ13" i="4"/>
  <c r="AH14" i="4"/>
  <c r="AG15" i="4"/>
  <c r="AP12" i="4"/>
  <c r="AT8" i="4"/>
  <c r="AU7" i="4"/>
  <c r="AV6" i="4"/>
  <c r="AQ11" i="4"/>
  <c r="AS35" i="1"/>
  <c r="BO35" i="1" s="1"/>
  <c r="BD34" i="1"/>
  <c r="AT34" i="1"/>
  <c r="BP34" i="1" s="1"/>
  <c r="BW31" i="1"/>
  <c r="BA32" i="1"/>
  <c r="AY12" i="1"/>
  <c r="BU12" i="1" s="1"/>
  <c r="BI12" i="1"/>
  <c r="BE33" i="1"/>
  <c r="CZ4" i="4"/>
  <c r="CY5" i="4"/>
  <c r="F190" i="8" l="1"/>
  <c r="BD68" i="6"/>
  <c r="BO68" i="6"/>
  <c r="AT68" i="6"/>
  <c r="AG15" i="8"/>
  <c r="AF16" i="8"/>
  <c r="AD17" i="8"/>
  <c r="AE17" i="8" s="1"/>
  <c r="AC18" i="8"/>
  <c r="AK13" i="8"/>
  <c r="X36" i="8"/>
  <c r="X37" i="8" s="1"/>
  <c r="AA20" i="8"/>
  <c r="AB19" i="8"/>
  <c r="Z21" i="8"/>
  <c r="AH14" i="8"/>
  <c r="Y23" i="8"/>
  <c r="Y24" i="8" s="1"/>
  <c r="Y25" i="8" s="1"/>
  <c r="Y26" i="8" s="1"/>
  <c r="Y27" i="8" s="1"/>
  <c r="Y28" i="8" s="1"/>
  <c r="Y29" i="8" s="1"/>
  <c r="Y30" i="8" s="1"/>
  <c r="Y31" i="8" s="1"/>
  <c r="Y32" i="8" s="1"/>
  <c r="Y33" i="8" s="1"/>
  <c r="Y34" i="8" s="1"/>
  <c r="Y35" i="8" s="1"/>
  <c r="AP8" i="8"/>
  <c r="AO9" i="8"/>
  <c r="AQ7" i="8"/>
  <c r="AR6" i="8"/>
  <c r="AL12" i="8"/>
  <c r="AN10" i="8"/>
  <c r="AM11" i="8"/>
  <c r="F135" i="4"/>
  <c r="AG16" i="4"/>
  <c r="AT9" i="4"/>
  <c r="AS10" i="4"/>
  <c r="AR11" i="4"/>
  <c r="AH15" i="4"/>
  <c r="AI14" i="4"/>
  <c r="AK13" i="4"/>
  <c r="AU8" i="4"/>
  <c r="AQ12" i="4"/>
  <c r="AV7" i="4"/>
  <c r="AW6" i="4"/>
  <c r="AS36" i="1"/>
  <c r="BO36" i="1" s="1"/>
  <c r="BD35" i="1"/>
  <c r="AT35" i="1"/>
  <c r="BP35" i="1" s="1"/>
  <c r="BW32" i="1"/>
  <c r="BA33" i="1"/>
  <c r="AZ12" i="1"/>
  <c r="BV12" i="1" s="1"/>
  <c r="Y12" i="1" s="1"/>
  <c r="S12" i="1" s="1"/>
  <c r="BJ12" i="1"/>
  <c r="BE34" i="1"/>
  <c r="DA4" i="4"/>
  <c r="CZ5" i="4"/>
  <c r="W67" i="6" l="1"/>
  <c r="Q67" i="6" s="1"/>
  <c r="AU68" i="6"/>
  <c r="BE68" i="6"/>
  <c r="BP68" i="6"/>
  <c r="AF17" i="8"/>
  <c r="AG16" i="8"/>
  <c r="AH15" i="8"/>
  <c r="AD18" i="8"/>
  <c r="AE18" i="8" s="1"/>
  <c r="Y36" i="8"/>
  <c r="Y37" i="8" s="1"/>
  <c r="AA21" i="8"/>
  <c r="AB20" i="8"/>
  <c r="X38" i="8"/>
  <c r="X39" i="8" s="1"/>
  <c r="X40" i="8" s="1"/>
  <c r="X41" i="8" s="1"/>
  <c r="X42" i="8" s="1"/>
  <c r="X43" i="8" s="1"/>
  <c r="X44" i="8" s="1"/>
  <c r="X45" i="8" s="1"/>
  <c r="X46" i="8" s="1"/>
  <c r="X47" i="8" s="1"/>
  <c r="X48" i="8" s="1"/>
  <c r="X49" i="8" s="1"/>
  <c r="AI14" i="8"/>
  <c r="AC19" i="8"/>
  <c r="FT137" i="8"/>
  <c r="Z22" i="8"/>
  <c r="AP9" i="8"/>
  <c r="AR7" i="8"/>
  <c r="AS6" i="8"/>
  <c r="AM12" i="8"/>
  <c r="AQ8" i="8"/>
  <c r="AL13" i="8"/>
  <c r="AO10" i="8"/>
  <c r="AN11" i="8"/>
  <c r="G13" i="6"/>
  <c r="GH137" i="8" s="1"/>
  <c r="AH16" i="4"/>
  <c r="AT10" i="4"/>
  <c r="AS11" i="4"/>
  <c r="AI15" i="4"/>
  <c r="AR12" i="4"/>
  <c r="AL13" i="4"/>
  <c r="AJ14" i="4"/>
  <c r="AV8" i="4"/>
  <c r="AW7" i="4"/>
  <c r="AX6" i="4"/>
  <c r="AU9" i="4"/>
  <c r="BD36" i="1"/>
  <c r="AS37" i="1"/>
  <c r="BO37" i="1" s="1"/>
  <c r="AT36" i="1"/>
  <c r="BP36" i="1" s="1"/>
  <c r="O12" i="1"/>
  <c r="M12" i="1" s="1"/>
  <c r="BW33" i="1"/>
  <c r="BA34" i="1"/>
  <c r="BW34" i="1" s="1"/>
  <c r="AU13" i="1"/>
  <c r="BQ13" i="1" s="1"/>
  <c r="BC12" i="1"/>
  <c r="BN12" i="1" s="1"/>
  <c r="BK12" i="1"/>
  <c r="BE35" i="1"/>
  <c r="E138" i="4"/>
  <c r="DB4" i="4"/>
  <c r="DA5" i="4"/>
  <c r="GB137" i="8" l="1"/>
  <c r="FV137" i="8"/>
  <c r="K67" i="6"/>
  <c r="AV68" i="6"/>
  <c r="AW68" i="6" s="1"/>
  <c r="BF68" i="6"/>
  <c r="BQ68" i="6"/>
  <c r="AG17" i="8"/>
  <c r="AF18" i="8"/>
  <c r="AH16" i="8"/>
  <c r="AI15" i="8"/>
  <c r="AC20" i="8"/>
  <c r="AA22" i="8"/>
  <c r="AB21" i="8"/>
  <c r="AJ14" i="8"/>
  <c r="AK14" i="8" s="1"/>
  <c r="Y38" i="8"/>
  <c r="Y39" i="8" s="1"/>
  <c r="Y40" i="8" s="1"/>
  <c r="Y41" i="8" s="1"/>
  <c r="Y42" i="8" s="1"/>
  <c r="Y43" i="8" s="1"/>
  <c r="Y44" i="8" s="1"/>
  <c r="Y45" i="8" s="1"/>
  <c r="Y46" i="8" s="1"/>
  <c r="Y47" i="8" s="1"/>
  <c r="Y48" i="8" s="1"/>
  <c r="Y49" i="8" s="1"/>
  <c r="AD19" i="8"/>
  <c r="Z23" i="8"/>
  <c r="Z24" i="8" s="1"/>
  <c r="Z25" i="8" s="1"/>
  <c r="Z26" i="8" s="1"/>
  <c r="Z27" i="8" s="1"/>
  <c r="Z28" i="8" s="1"/>
  <c r="Z29" i="8" s="1"/>
  <c r="Z30" i="8" s="1"/>
  <c r="Z31" i="8" s="1"/>
  <c r="Z32" i="8" s="1"/>
  <c r="Z33" i="8" s="1"/>
  <c r="Z34" i="8" s="1"/>
  <c r="Z35" i="8" s="1"/>
  <c r="Z36" i="8" s="1"/>
  <c r="Z37" i="8" s="1"/>
  <c r="AP10" i="8"/>
  <c r="AQ9" i="8"/>
  <c r="AN12" i="8"/>
  <c r="AS7" i="8"/>
  <c r="AT6" i="8"/>
  <c r="AM13" i="8"/>
  <c r="AO11" i="8"/>
  <c r="AR8" i="8"/>
  <c r="AI16" i="4"/>
  <c r="AU10" i="4"/>
  <c r="AJ15" i="4"/>
  <c r="AS12" i="4"/>
  <c r="AT11" i="4"/>
  <c r="AM13" i="4"/>
  <c r="AK14" i="4"/>
  <c r="AV9" i="4"/>
  <c r="AW8" i="4"/>
  <c r="AX7" i="4"/>
  <c r="AY6" i="4"/>
  <c r="AS38" i="1"/>
  <c r="BO38" i="1" s="1"/>
  <c r="BD37" i="1"/>
  <c r="AT37" i="1"/>
  <c r="BP37" i="1" s="1"/>
  <c r="BA35" i="1"/>
  <c r="BW35" i="1" s="1"/>
  <c r="AV13" i="1"/>
  <c r="BR13" i="1" s="1"/>
  <c r="BF13" i="1"/>
  <c r="BE36" i="1"/>
  <c r="DC4" i="4"/>
  <c r="DB5" i="4"/>
  <c r="F137" i="8" l="1"/>
  <c r="AX68" i="6"/>
  <c r="BA68" i="6" s="1"/>
  <c r="BL68" i="6" s="1"/>
  <c r="BH68" i="6"/>
  <c r="BS68" i="6"/>
  <c r="BR68" i="6"/>
  <c r="BG68" i="6"/>
  <c r="AG18" i="8"/>
  <c r="AH17" i="8"/>
  <c r="AI16" i="8"/>
  <c r="AD20" i="8"/>
  <c r="Z38" i="8"/>
  <c r="Z39" i="8" s="1"/>
  <c r="Z40" i="8" s="1"/>
  <c r="Z41" i="8" s="1"/>
  <c r="Z42" i="8" s="1"/>
  <c r="Z43" i="8" s="1"/>
  <c r="Z44" i="8" s="1"/>
  <c r="Z45" i="8" s="1"/>
  <c r="Z46" i="8" s="1"/>
  <c r="Z47" i="8" s="1"/>
  <c r="Z48" i="8" s="1"/>
  <c r="Z49" i="8" s="1"/>
  <c r="AC21" i="8"/>
  <c r="AB22" i="8"/>
  <c r="AL14" i="8"/>
  <c r="AM14" i="8" s="1"/>
  <c r="AJ15" i="8"/>
  <c r="AE19" i="8"/>
  <c r="AA23" i="8"/>
  <c r="AA24" i="8" s="1"/>
  <c r="AA25" i="8" s="1"/>
  <c r="AA26" i="8" s="1"/>
  <c r="AA27" i="8" s="1"/>
  <c r="AA28" i="8" s="1"/>
  <c r="AA29" i="8" s="1"/>
  <c r="AA30" i="8" s="1"/>
  <c r="AA31" i="8" s="1"/>
  <c r="AA32" i="8" s="1"/>
  <c r="AA33" i="8" s="1"/>
  <c r="AA34" i="8" s="1"/>
  <c r="AA35" i="8" s="1"/>
  <c r="AA36" i="8" s="1"/>
  <c r="AA37" i="8" s="1"/>
  <c r="AQ10" i="8"/>
  <c r="AN13" i="8"/>
  <c r="AO12" i="8"/>
  <c r="AS8" i="8"/>
  <c r="AP11" i="8"/>
  <c r="AT7" i="8"/>
  <c r="AU6" i="8"/>
  <c r="AR9" i="8"/>
  <c r="AJ16" i="4"/>
  <c r="AV10" i="4"/>
  <c r="AU11" i="4"/>
  <c r="AK15" i="4"/>
  <c r="AT12" i="4"/>
  <c r="AL14" i="4"/>
  <c r="AN13" i="4"/>
  <c r="AW9" i="4"/>
  <c r="AX8" i="4"/>
  <c r="AY7" i="4"/>
  <c r="AZ6" i="4"/>
  <c r="BD38" i="1"/>
  <c r="AS39" i="1"/>
  <c r="BO39" i="1" s="1"/>
  <c r="AT38" i="1"/>
  <c r="BP38" i="1" s="1"/>
  <c r="BA36" i="1"/>
  <c r="BW36" i="1" s="1"/>
  <c r="AW13" i="1"/>
  <c r="BS13" i="1" s="1"/>
  <c r="BG13" i="1"/>
  <c r="BE37" i="1"/>
  <c r="DD4" i="4"/>
  <c r="DC5" i="4"/>
  <c r="AA38" i="8" l="1"/>
  <c r="AA39" i="8" s="1"/>
  <c r="BI68" i="6"/>
  <c r="BT68" i="6"/>
  <c r="AS69" i="6"/>
  <c r="AH18" i="8"/>
  <c r="AI17" i="8"/>
  <c r="AJ16" i="8"/>
  <c r="AE20" i="8"/>
  <c r="AD21" i="8"/>
  <c r="AC22" i="8"/>
  <c r="AF19" i="8"/>
  <c r="AK15" i="8"/>
  <c r="AB23" i="8"/>
  <c r="AB24" i="8" s="1"/>
  <c r="AB25" i="8" s="1"/>
  <c r="AB26" i="8" s="1"/>
  <c r="AO13" i="8"/>
  <c r="AN14" i="8"/>
  <c r="AR10" i="8"/>
  <c r="AU7" i="8"/>
  <c r="AV6" i="8"/>
  <c r="AS9" i="8"/>
  <c r="AP12" i="8"/>
  <c r="AT8" i="8"/>
  <c r="AQ11" i="8"/>
  <c r="AK16" i="4"/>
  <c r="AW10" i="4"/>
  <c r="AU12" i="4"/>
  <c r="AV11" i="4"/>
  <c r="AL15" i="4"/>
  <c r="AO13" i="4"/>
  <c r="AM14" i="4"/>
  <c r="AX9" i="4"/>
  <c r="AY8" i="4"/>
  <c r="AZ7" i="4"/>
  <c r="BA6" i="4"/>
  <c r="AS40" i="1"/>
  <c r="BO40" i="1" s="1"/>
  <c r="BD39" i="1"/>
  <c r="AT39" i="1"/>
  <c r="BP39" i="1" s="1"/>
  <c r="BA37" i="1"/>
  <c r="BW37" i="1" s="1"/>
  <c r="F138" i="4"/>
  <c r="C138" i="4"/>
  <c r="F137" i="4"/>
  <c r="C137" i="4"/>
  <c r="AX13" i="1"/>
  <c r="BT13" i="1" s="1"/>
  <c r="BH13" i="1"/>
  <c r="BE38" i="1"/>
  <c r="DE4" i="4"/>
  <c r="DD5" i="4"/>
  <c r="AA40" i="8" l="1"/>
  <c r="AA41" i="8" s="1"/>
  <c r="AA42" i="8" s="1"/>
  <c r="AA43" i="8" s="1"/>
  <c r="AA44" i="8" s="1"/>
  <c r="AA45" i="8" s="1"/>
  <c r="AA46" i="8" s="1"/>
  <c r="AA47" i="8" s="1"/>
  <c r="AA48" i="8" s="1"/>
  <c r="AA49" i="8" s="1"/>
  <c r="W68" i="6"/>
  <c r="Q68" i="6" s="1"/>
  <c r="BD69" i="6"/>
  <c r="BO69" i="6"/>
  <c r="AT69" i="6"/>
  <c r="AF20" i="8"/>
  <c r="AI18" i="8"/>
  <c r="AJ17" i="8"/>
  <c r="AE21" i="8"/>
  <c r="AK16" i="8"/>
  <c r="AD22" i="8"/>
  <c r="AL15" i="8"/>
  <c r="AM15" i="8" s="1"/>
  <c r="AG19" i="8"/>
  <c r="AC23" i="8"/>
  <c r="AC24" i="8" s="1"/>
  <c r="AC25" i="8" s="1"/>
  <c r="AC26" i="8" s="1"/>
  <c r="AB27" i="8"/>
  <c r="AB28" i="8" s="1"/>
  <c r="AB29" i="8" s="1"/>
  <c r="AB30" i="8" s="1"/>
  <c r="AB31" i="8" s="1"/>
  <c r="AB32" i="8" s="1"/>
  <c r="AB33" i="8" s="1"/>
  <c r="AB34" i="8" s="1"/>
  <c r="AB35" i="8" s="1"/>
  <c r="AB36" i="8" s="1"/>
  <c r="AB37" i="8" s="1"/>
  <c r="AB38" i="8" s="1"/>
  <c r="AB39" i="8" s="1"/>
  <c r="AP13" i="8"/>
  <c r="FT138" i="8"/>
  <c r="G14" i="6"/>
  <c r="GH138" i="8" s="1"/>
  <c r="AU8" i="8"/>
  <c r="AR11" i="8"/>
  <c r="AS10" i="8"/>
  <c r="AO14" i="8"/>
  <c r="AQ12" i="8"/>
  <c r="AT9" i="8"/>
  <c r="AV7" i="8"/>
  <c r="AW6" i="8"/>
  <c r="AX10" i="4"/>
  <c r="AV12" i="4"/>
  <c r="AL16" i="4"/>
  <c r="AW11" i="4"/>
  <c r="AM15" i="4"/>
  <c r="AP13" i="4"/>
  <c r="AN14" i="4"/>
  <c r="AZ8" i="4"/>
  <c r="AY9" i="4"/>
  <c r="BA7" i="4"/>
  <c r="BB6" i="4"/>
  <c r="BD40" i="1"/>
  <c r="AS41" i="1"/>
  <c r="BO41" i="1" s="1"/>
  <c r="AT40" i="1"/>
  <c r="BP40" i="1" s="1"/>
  <c r="BA38" i="1"/>
  <c r="AY13" i="1"/>
  <c r="BU13" i="1" s="1"/>
  <c r="BI13" i="1"/>
  <c r="BE39" i="1"/>
  <c r="DF4" i="4"/>
  <c r="DE5" i="4"/>
  <c r="GB138" i="8" l="1"/>
  <c r="FV138" i="8"/>
  <c r="K68" i="6"/>
  <c r="AB40" i="8"/>
  <c r="AB41" i="8" s="1"/>
  <c r="AB42" i="8" s="1"/>
  <c r="AB43" i="8" s="1"/>
  <c r="AB44" i="8" s="1"/>
  <c r="AB45" i="8" s="1"/>
  <c r="AU69" i="6"/>
  <c r="BE69" i="6"/>
  <c r="BP69" i="6"/>
  <c r="AG20" i="8"/>
  <c r="AK17" i="8"/>
  <c r="AJ18" i="8"/>
  <c r="AE22" i="8"/>
  <c r="AF21" i="8"/>
  <c r="AL16" i="8"/>
  <c r="AN15" i="8"/>
  <c r="AO15" i="8" s="1"/>
  <c r="AH19" i="8"/>
  <c r="AI19" i="8" s="1"/>
  <c r="AD23" i="8"/>
  <c r="AD24" i="8" s="1"/>
  <c r="AD25" i="8" s="1"/>
  <c r="AD26" i="8" s="1"/>
  <c r="AQ13" i="8"/>
  <c r="AP14" i="8"/>
  <c r="AC27" i="8"/>
  <c r="AC28" i="8" s="1"/>
  <c r="AC29" i="8" s="1"/>
  <c r="AC30" i="8" s="1"/>
  <c r="AC31" i="8" s="1"/>
  <c r="AC32" i="8" s="1"/>
  <c r="AC33" i="8" s="1"/>
  <c r="AC34" i="8" s="1"/>
  <c r="AC35" i="8" s="1"/>
  <c r="AC36" i="8" s="1"/>
  <c r="AC37" i="8" s="1"/>
  <c r="AC38" i="8" s="1"/>
  <c r="AC39" i="8" s="1"/>
  <c r="AS11" i="8"/>
  <c r="AR12" i="8"/>
  <c r="AT10" i="8"/>
  <c r="AW7" i="8"/>
  <c r="AX6" i="8"/>
  <c r="AV8" i="8"/>
  <c r="AU9" i="8"/>
  <c r="AX11" i="4"/>
  <c r="AM16" i="4"/>
  <c r="AW12" i="4"/>
  <c r="AN15" i="4"/>
  <c r="BA8" i="4"/>
  <c r="AO14" i="4"/>
  <c r="AQ13" i="4"/>
  <c r="AZ9" i="4"/>
  <c r="AY10" i="4"/>
  <c r="BB7" i="4"/>
  <c r="BC6" i="4"/>
  <c r="AS42" i="1"/>
  <c r="BO42" i="1" s="1"/>
  <c r="BD41" i="1"/>
  <c r="AT41" i="1"/>
  <c r="BP41" i="1" s="1"/>
  <c r="BW38" i="1"/>
  <c r="BA39" i="1"/>
  <c r="BW39" i="1" s="1"/>
  <c r="AZ13" i="1"/>
  <c r="BV13" i="1" s="1"/>
  <c r="BJ13" i="1"/>
  <c r="BE40" i="1"/>
  <c r="E140" i="4"/>
  <c r="DG4" i="4"/>
  <c r="DF5" i="4"/>
  <c r="F138" i="8" l="1"/>
  <c r="AC40" i="8"/>
  <c r="AC41" i="8" s="1"/>
  <c r="AC42" i="8" s="1"/>
  <c r="AC43" i="8" s="1"/>
  <c r="AC44" i="8" s="1"/>
  <c r="AC45" i="8" s="1"/>
  <c r="AB46" i="8"/>
  <c r="AB47" i="8" s="1"/>
  <c r="AB48" i="8" s="1"/>
  <c r="AB49" i="8" s="1"/>
  <c r="BQ69" i="6"/>
  <c r="BF69" i="6"/>
  <c r="AV69" i="6"/>
  <c r="AG21" i="8"/>
  <c r="AK18" i="8"/>
  <c r="AL17" i="8"/>
  <c r="AF22" i="8"/>
  <c r="AM16" i="8"/>
  <c r="AJ19" i="8"/>
  <c r="AH20" i="8"/>
  <c r="AI20" i="8" s="1"/>
  <c r="AR13" i="8"/>
  <c r="AE23" i="8"/>
  <c r="AE24" i="8" s="1"/>
  <c r="AE25" i="8" s="1"/>
  <c r="AQ14" i="8"/>
  <c r="AD27" i="8"/>
  <c r="AD28" i="8" s="1"/>
  <c r="AD29" i="8" s="1"/>
  <c r="AD30" i="8" s="1"/>
  <c r="AD31" i="8" s="1"/>
  <c r="AD32" i="8" s="1"/>
  <c r="AD33" i="8" s="1"/>
  <c r="AD34" i="8" s="1"/>
  <c r="AD35" i="8" s="1"/>
  <c r="AD36" i="8" s="1"/>
  <c r="AD37" i="8" s="1"/>
  <c r="AD38" i="8" s="1"/>
  <c r="AD39" i="8" s="1"/>
  <c r="AT11" i="8"/>
  <c r="AS12" i="8"/>
  <c r="AW8" i="8"/>
  <c r="AV9" i="8"/>
  <c r="AP15" i="8"/>
  <c r="AX7" i="8"/>
  <c r="AY6" i="8"/>
  <c r="AU10" i="8"/>
  <c r="AY11" i="4"/>
  <c r="AX12" i="4"/>
  <c r="AN16" i="4"/>
  <c r="AO15" i="4"/>
  <c r="BB8" i="4"/>
  <c r="AR13" i="4"/>
  <c r="BA9" i="4"/>
  <c r="AP14" i="4"/>
  <c r="AZ10" i="4"/>
  <c r="BC7" i="4"/>
  <c r="BD6" i="4"/>
  <c r="AS43" i="1"/>
  <c r="BO43" i="1" s="1"/>
  <c r="BD42" i="1"/>
  <c r="AT42" i="1"/>
  <c r="BP42" i="1" s="1"/>
  <c r="BA40" i="1"/>
  <c r="BW40" i="1" s="1"/>
  <c r="AU14" i="1"/>
  <c r="BQ14" i="1" s="1"/>
  <c r="BC13" i="1"/>
  <c r="BN13" i="1" s="1"/>
  <c r="BK13" i="1"/>
  <c r="BL14" i="1"/>
  <c r="BE41" i="1"/>
  <c r="BM14" i="1"/>
  <c r="E139" i="4"/>
  <c r="DH4" i="4"/>
  <c r="DG5" i="4"/>
  <c r="AD40" i="8" l="1"/>
  <c r="AD41" i="8" s="1"/>
  <c r="AD42" i="8" s="1"/>
  <c r="AD43" i="8" s="1"/>
  <c r="AD44" i="8" s="1"/>
  <c r="AD45" i="8" s="1"/>
  <c r="AC46" i="8"/>
  <c r="AC47" i="8" s="1"/>
  <c r="AC48" i="8" s="1"/>
  <c r="AC49" i="8" s="1"/>
  <c r="BG69" i="6"/>
  <c r="BR69" i="6"/>
  <c r="AW69" i="6"/>
  <c r="AL18" i="8"/>
  <c r="AG22" i="8"/>
  <c r="AM17" i="8"/>
  <c r="AK19" i="8"/>
  <c r="AN16" i="8"/>
  <c r="AO16" i="8" s="1"/>
  <c r="AH21" i="8"/>
  <c r="AI21" i="8" s="1"/>
  <c r="AS13" i="8"/>
  <c r="AR14" i="8"/>
  <c r="AF23" i="8"/>
  <c r="AF24" i="8" s="1"/>
  <c r="AE26" i="8"/>
  <c r="AE27" i="8" s="1"/>
  <c r="AE28" i="8" s="1"/>
  <c r="AE29" i="8" s="1"/>
  <c r="AE30" i="8" s="1"/>
  <c r="AE31" i="8" s="1"/>
  <c r="AE32" i="8" s="1"/>
  <c r="AE33" i="8" s="1"/>
  <c r="AE34" i="8" s="1"/>
  <c r="AE35" i="8" s="1"/>
  <c r="AE36" i="8" s="1"/>
  <c r="AE37" i="8" s="1"/>
  <c r="AE38" i="8" s="1"/>
  <c r="AE39" i="8" s="1"/>
  <c r="AJ20" i="8"/>
  <c r="AT12" i="8"/>
  <c r="AQ15" i="8"/>
  <c r="AX8" i="8"/>
  <c r="AV10" i="8"/>
  <c r="AW9" i="8"/>
  <c r="AU11" i="8"/>
  <c r="AY7" i="8"/>
  <c r="AZ6" i="8"/>
  <c r="F13" i="1"/>
  <c r="AY12" i="4"/>
  <c r="AO16" i="4"/>
  <c r="AP15" i="4"/>
  <c r="BB9" i="4"/>
  <c r="AS13" i="4"/>
  <c r="BA10" i="4"/>
  <c r="AQ14" i="4"/>
  <c r="AZ11" i="4"/>
  <c r="BC8" i="4"/>
  <c r="BD7" i="4"/>
  <c r="BE6" i="4"/>
  <c r="AS44" i="1"/>
  <c r="BO44" i="1" s="1"/>
  <c r="BD43" i="1"/>
  <c r="AT43" i="1"/>
  <c r="BP43" i="1" s="1"/>
  <c r="BA41" i="1"/>
  <c r="BW41" i="1" s="1"/>
  <c r="AV14" i="1"/>
  <c r="BR14" i="1" s="1"/>
  <c r="BF14" i="1"/>
  <c r="BE42" i="1"/>
  <c r="BL15" i="1"/>
  <c r="DI4" i="4"/>
  <c r="DH5" i="4"/>
  <c r="AE40" i="8" l="1"/>
  <c r="AE41" i="8" s="1"/>
  <c r="AE42" i="8" s="1"/>
  <c r="AE43" i="8" s="1"/>
  <c r="AD46" i="8"/>
  <c r="AD47" i="8" s="1"/>
  <c r="AD48" i="8" s="1"/>
  <c r="AD49" i="8" s="1"/>
  <c r="BH69" i="6"/>
  <c r="BS69" i="6"/>
  <c r="AX69" i="6"/>
  <c r="BA69" i="6" s="1"/>
  <c r="BL69" i="6" s="1"/>
  <c r="AM18" i="8"/>
  <c r="AL19" i="8"/>
  <c r="AN17" i="8"/>
  <c r="AH22" i="8"/>
  <c r="AI22" i="8" s="1"/>
  <c r="AJ21" i="8"/>
  <c r="AS14" i="8"/>
  <c r="AT13" i="8"/>
  <c r="AG23" i="8"/>
  <c r="AG24" i="8" s="1"/>
  <c r="AF25" i="8"/>
  <c r="AF26" i="8" s="1"/>
  <c r="AF27" i="8" s="1"/>
  <c r="AF28" i="8" s="1"/>
  <c r="AF29" i="8" s="1"/>
  <c r="AF30" i="8" s="1"/>
  <c r="AF31" i="8" s="1"/>
  <c r="AF32" i="8" s="1"/>
  <c r="AF33" i="8" s="1"/>
  <c r="AF34" i="8" s="1"/>
  <c r="AF35" i="8" s="1"/>
  <c r="AF36" i="8" s="1"/>
  <c r="AF37" i="8" s="1"/>
  <c r="AF38" i="8" s="1"/>
  <c r="AF39" i="8" s="1"/>
  <c r="AK20" i="8"/>
  <c r="AP16" i="8"/>
  <c r="FT139" i="8"/>
  <c r="AR15" i="8"/>
  <c r="AX9" i="8"/>
  <c r="AZ7" i="8"/>
  <c r="BA6" i="8"/>
  <c r="AV11" i="8"/>
  <c r="AU12" i="8"/>
  <c r="AW10" i="8"/>
  <c r="AY8" i="8"/>
  <c r="Y13" i="1"/>
  <c r="S13" i="1" s="1"/>
  <c r="O13" i="1" s="1"/>
  <c r="D137" i="8"/>
  <c r="G15" i="6"/>
  <c r="GH139" i="8" s="1"/>
  <c r="GF137" i="4"/>
  <c r="AP16" i="4"/>
  <c r="AQ15" i="4"/>
  <c r="BB10" i="4"/>
  <c r="BA11" i="4"/>
  <c r="AR14" i="4"/>
  <c r="AT13" i="4"/>
  <c r="AZ12" i="4"/>
  <c r="BD8" i="4"/>
  <c r="BE7" i="4"/>
  <c r="BF6" i="4"/>
  <c r="BC9" i="4"/>
  <c r="R13" i="1"/>
  <c r="AS45" i="1"/>
  <c r="BO45" i="1" s="1"/>
  <c r="BD44" i="1"/>
  <c r="AT44" i="1"/>
  <c r="BP44" i="1" s="1"/>
  <c r="BA42" i="1"/>
  <c r="AW14" i="1"/>
  <c r="BS14" i="1" s="1"/>
  <c r="FT137" i="4"/>
  <c r="FZ137" i="4"/>
  <c r="C140" i="4"/>
  <c r="Q13" i="1"/>
  <c r="P13" i="1"/>
  <c r="BG14" i="1"/>
  <c r="BE43" i="1"/>
  <c r="BM15" i="1"/>
  <c r="BL16" i="1"/>
  <c r="DJ4" i="4"/>
  <c r="DI5" i="4"/>
  <c r="GB139" i="8" l="1"/>
  <c r="FV139" i="8"/>
  <c r="AF40" i="8"/>
  <c r="AF41" i="8" s="1"/>
  <c r="AF42" i="8" s="1"/>
  <c r="AF43" i="8" s="1"/>
  <c r="AE44" i="8"/>
  <c r="AE45" i="8" s="1"/>
  <c r="BI69" i="6"/>
  <c r="BT69" i="6"/>
  <c r="AS70" i="6"/>
  <c r="AN18" i="8"/>
  <c r="AM19" i="8"/>
  <c r="AO17" i="8"/>
  <c r="AK21" i="8"/>
  <c r="AU13" i="8"/>
  <c r="AJ22" i="8"/>
  <c r="AH23" i="8"/>
  <c r="AI23" i="8" s="1"/>
  <c r="AT14" i="8"/>
  <c r="AG25" i="8"/>
  <c r="AG26" i="8" s="1"/>
  <c r="AG27" i="8" s="1"/>
  <c r="AG28" i="8" s="1"/>
  <c r="AL20" i="8"/>
  <c r="AQ16" i="8"/>
  <c r="AS15" i="8"/>
  <c r="AY9" i="8"/>
  <c r="AX10" i="8"/>
  <c r="AW11" i="8"/>
  <c r="BA7" i="8"/>
  <c r="BB6" i="8"/>
  <c r="AZ8" i="8"/>
  <c r="AV12" i="8"/>
  <c r="M13" i="1"/>
  <c r="I13" i="1" s="1"/>
  <c r="AQ16" i="4"/>
  <c r="AR15" i="4"/>
  <c r="BB11" i="4"/>
  <c r="BA12" i="4"/>
  <c r="AS14" i="4"/>
  <c r="AU13" i="4"/>
  <c r="BE8" i="4"/>
  <c r="BC10" i="4"/>
  <c r="BF7" i="4"/>
  <c r="BG6" i="4"/>
  <c r="BD9" i="4"/>
  <c r="AS46" i="1"/>
  <c r="BO46" i="1" s="1"/>
  <c r="BD45" i="1"/>
  <c r="AT45" i="1"/>
  <c r="BP45" i="1" s="1"/>
  <c r="BW42" i="1"/>
  <c r="BA43" i="1"/>
  <c r="BW43" i="1" s="1"/>
  <c r="BH14" i="1"/>
  <c r="AX14" i="1"/>
  <c r="C139" i="4"/>
  <c r="BE44" i="1"/>
  <c r="BL17" i="1"/>
  <c r="BM16" i="1"/>
  <c r="DK4" i="4"/>
  <c r="DJ5" i="4"/>
  <c r="AE46" i="8" l="1"/>
  <c r="AE47" i="8" s="1"/>
  <c r="AE48" i="8" s="1"/>
  <c r="AE49" i="8" s="1"/>
  <c r="AF44" i="8"/>
  <c r="AF45" i="8" s="1"/>
  <c r="AO18" i="8"/>
  <c r="BO70" i="6"/>
  <c r="BD70" i="6"/>
  <c r="AT70" i="6"/>
  <c r="AU70" i="6" s="1"/>
  <c r="AV70" i="6" s="1"/>
  <c r="AN19" i="8"/>
  <c r="W69" i="6"/>
  <c r="Q69" i="6" s="1"/>
  <c r="AV13" i="8"/>
  <c r="AP17" i="8"/>
  <c r="AU14" i="8"/>
  <c r="AJ23" i="8"/>
  <c r="AL21" i="8"/>
  <c r="AK22" i="8"/>
  <c r="AH24" i="8"/>
  <c r="AI24" i="8" s="1"/>
  <c r="AM20" i="8"/>
  <c r="AG29" i="8"/>
  <c r="AG30" i="8" s="1"/>
  <c r="AG31" i="8" s="1"/>
  <c r="AG32" i="8" s="1"/>
  <c r="AG33" i="8" s="1"/>
  <c r="AG34" i="8" s="1"/>
  <c r="AG35" i="8" s="1"/>
  <c r="AG36" i="8" s="1"/>
  <c r="AG37" i="8" s="1"/>
  <c r="AG38" i="8" s="1"/>
  <c r="AG39" i="8" s="1"/>
  <c r="AG40" i="8" s="1"/>
  <c r="AG41" i="8" s="1"/>
  <c r="AG42" i="8" s="1"/>
  <c r="AG43" i="8" s="1"/>
  <c r="AR16" i="8"/>
  <c r="AT15" i="8"/>
  <c r="BA8" i="8"/>
  <c r="AW12" i="8"/>
  <c r="AZ9" i="8"/>
  <c r="BB7" i="8"/>
  <c r="BC6" i="8"/>
  <c r="AY10" i="8"/>
  <c r="AX11" i="8"/>
  <c r="AR16" i="4"/>
  <c r="AS15" i="4"/>
  <c r="BB12" i="4"/>
  <c r="AT14" i="4"/>
  <c r="AV13" i="4"/>
  <c r="BF8" i="4"/>
  <c r="BE9" i="4"/>
  <c r="BC11" i="4"/>
  <c r="BG7" i="4"/>
  <c r="BH6" i="4"/>
  <c r="BD10" i="4"/>
  <c r="BD46" i="1"/>
  <c r="AS47" i="1"/>
  <c r="BO47" i="1" s="1"/>
  <c r="AT46" i="1"/>
  <c r="BP46" i="1" s="1"/>
  <c r="BA44" i="1"/>
  <c r="BI14" i="1"/>
  <c r="BT14" i="1"/>
  <c r="AY14" i="1"/>
  <c r="BU14" i="1" s="1"/>
  <c r="BE45" i="1"/>
  <c r="BL18" i="1"/>
  <c r="BM17" i="1"/>
  <c r="DL4" i="4"/>
  <c r="DK5" i="4"/>
  <c r="K69" i="6" l="1"/>
  <c r="AF46" i="8"/>
  <c r="AF47" i="8" s="1"/>
  <c r="AF48" i="8" s="1"/>
  <c r="AO19" i="8"/>
  <c r="AP18" i="8"/>
  <c r="BQ70" i="6"/>
  <c r="BF70" i="6"/>
  <c r="BE70" i="6"/>
  <c r="BP70" i="6"/>
  <c r="BR70" i="6"/>
  <c r="BG70" i="6"/>
  <c r="AW70" i="6"/>
  <c r="AQ17" i="8"/>
  <c r="AV14" i="8"/>
  <c r="AM21" i="8"/>
  <c r="AL22" i="8"/>
  <c r="AK23" i="8"/>
  <c r="AJ24" i="8"/>
  <c r="AH25" i="8"/>
  <c r="AH26" i="8" s="1"/>
  <c r="AN20" i="8"/>
  <c r="AG44" i="8"/>
  <c r="AG45" i="8" s="1"/>
  <c r="AS16" i="8"/>
  <c r="AU15" i="8"/>
  <c r="BA9" i="8"/>
  <c r="AX12" i="8"/>
  <c r="AZ10" i="8"/>
  <c r="AY11" i="8"/>
  <c r="BC7" i="8"/>
  <c r="BD6" i="8"/>
  <c r="BB8" i="8"/>
  <c r="AW13" i="8"/>
  <c r="AS16" i="4"/>
  <c r="AT15" i="4"/>
  <c r="BC12" i="4"/>
  <c r="AU14" i="4"/>
  <c r="AW13" i="4"/>
  <c r="BG8" i="4"/>
  <c r="BF9" i="4"/>
  <c r="BD11" i="4"/>
  <c r="BH7" i="4"/>
  <c r="BI6" i="4"/>
  <c r="BE10" i="4"/>
  <c r="AS48" i="1"/>
  <c r="BO48" i="1" s="1"/>
  <c r="BD47" i="1"/>
  <c r="AT47" i="1"/>
  <c r="BP47" i="1" s="1"/>
  <c r="BW44" i="1"/>
  <c r="BA45" i="1"/>
  <c r="AZ14" i="1"/>
  <c r="BV14" i="1" s="1"/>
  <c r="BJ14" i="1"/>
  <c r="BE46" i="1"/>
  <c r="BL19" i="1"/>
  <c r="BM18" i="1"/>
  <c r="E141" i="4"/>
  <c r="DM4" i="4"/>
  <c r="DL5" i="4"/>
  <c r="AF49" i="8" l="1"/>
  <c r="AG46" i="8"/>
  <c r="AG47" i="8" s="1"/>
  <c r="AG48" i="8" s="1"/>
  <c r="AP19" i="8"/>
  <c r="AQ18" i="8"/>
  <c r="BH70" i="6"/>
  <c r="BS70" i="6"/>
  <c r="AX70" i="6"/>
  <c r="BA70" i="6" s="1"/>
  <c r="BL70" i="6" s="1"/>
  <c r="AR17" i="8"/>
  <c r="AW14" i="8"/>
  <c r="AL23" i="8"/>
  <c r="AM22" i="8"/>
  <c r="AN21" i="8"/>
  <c r="AK24" i="8"/>
  <c r="AH27" i="8"/>
  <c r="AH28" i="8" s="1"/>
  <c r="AH29" i="8" s="1"/>
  <c r="AH30" i="8" s="1"/>
  <c r="AH31" i="8" s="1"/>
  <c r="AH32" i="8" s="1"/>
  <c r="AH33" i="8" s="1"/>
  <c r="AH34" i="8" s="1"/>
  <c r="AH35" i="8" s="1"/>
  <c r="AH36" i="8" s="1"/>
  <c r="AH37" i="8" s="1"/>
  <c r="AH38" i="8" s="1"/>
  <c r="AH39" i="8" s="1"/>
  <c r="AH40" i="8" s="1"/>
  <c r="AI25" i="8"/>
  <c r="AJ25" i="8" s="1"/>
  <c r="AO20" i="8"/>
  <c r="AT16" i="8"/>
  <c r="AU16" i="8" s="1"/>
  <c r="BB9" i="8"/>
  <c r="BA10" i="8"/>
  <c r="AY12" i="8"/>
  <c r="AV15" i="8"/>
  <c r="BD7" i="8"/>
  <c r="BE6" i="8"/>
  <c r="AX13" i="8"/>
  <c r="AZ11" i="8"/>
  <c r="BC8" i="8"/>
  <c r="AT16" i="4"/>
  <c r="AU15" i="4"/>
  <c r="BD12" i="4"/>
  <c r="AV14" i="4"/>
  <c r="BG9" i="4"/>
  <c r="AX13" i="4"/>
  <c r="BE11" i="4"/>
  <c r="BH8" i="4"/>
  <c r="BI7" i="4"/>
  <c r="BJ6" i="4"/>
  <c r="BF10" i="4"/>
  <c r="AS49" i="1"/>
  <c r="BO49" i="1" s="1"/>
  <c r="BD48" i="1"/>
  <c r="AT48" i="1"/>
  <c r="BP48" i="1" s="1"/>
  <c r="BW45" i="1"/>
  <c r="BA46" i="1"/>
  <c r="BC14" i="1"/>
  <c r="BN14" i="1" s="1"/>
  <c r="AU15" i="1"/>
  <c r="BQ15" i="1" s="1"/>
  <c r="BK14" i="1"/>
  <c r="BE47" i="1"/>
  <c r="BL20" i="1"/>
  <c r="BM19" i="1"/>
  <c r="E142" i="4"/>
  <c r="DN4" i="4"/>
  <c r="DM5" i="4"/>
  <c r="AG49" i="8" l="1"/>
  <c r="AP20" i="8"/>
  <c r="AQ19" i="8"/>
  <c r="AR18" i="8"/>
  <c r="BT70" i="6"/>
  <c r="BI70" i="6"/>
  <c r="AS71" i="6"/>
  <c r="AS17" i="8"/>
  <c r="AX14" i="8"/>
  <c r="AL24" i="8"/>
  <c r="AM23" i="8"/>
  <c r="AI26" i="8"/>
  <c r="AI27" i="8" s="1"/>
  <c r="AI28" i="8" s="1"/>
  <c r="AN22" i="8"/>
  <c r="AK25" i="8"/>
  <c r="AH41" i="8"/>
  <c r="AH42" i="8" s="1"/>
  <c r="AH43" i="8" s="1"/>
  <c r="AH44" i="8" s="1"/>
  <c r="AO21" i="8"/>
  <c r="AV16" i="8"/>
  <c r="BB10" i="8"/>
  <c r="FT140" i="8"/>
  <c r="AW15" i="8"/>
  <c r="AY13" i="8"/>
  <c r="BA11" i="8"/>
  <c r="BD8" i="8"/>
  <c r="BC9" i="8"/>
  <c r="BE7" i="8"/>
  <c r="BF6" i="8"/>
  <c r="AZ12" i="8"/>
  <c r="G16" i="6"/>
  <c r="GH140" i="8" s="1"/>
  <c r="F14" i="1"/>
  <c r="AU16" i="4"/>
  <c r="AV15" i="4"/>
  <c r="BE12" i="4"/>
  <c r="AW14" i="4"/>
  <c r="BG10" i="4"/>
  <c r="AY13" i="4"/>
  <c r="BI8" i="4"/>
  <c r="BH9" i="4"/>
  <c r="BJ7" i="4"/>
  <c r="BK6" i="4"/>
  <c r="BF11" i="4"/>
  <c r="BD49" i="1"/>
  <c r="AS50" i="1"/>
  <c r="BO50" i="1" s="1"/>
  <c r="AT49" i="1"/>
  <c r="BP49" i="1" s="1"/>
  <c r="BW46" i="1"/>
  <c r="BA47" i="1"/>
  <c r="AV15" i="1"/>
  <c r="BF15" i="1"/>
  <c r="BE48" i="1"/>
  <c r="BM20" i="1"/>
  <c r="BL21" i="1"/>
  <c r="DO4" i="4"/>
  <c r="DN5" i="4"/>
  <c r="GB140" i="8" l="1"/>
  <c r="FV140" i="8"/>
  <c r="AP21" i="8"/>
  <c r="AQ20" i="8"/>
  <c r="AR19" i="8"/>
  <c r="AS18" i="8"/>
  <c r="AT17" i="8"/>
  <c r="AU17" i="8" s="1"/>
  <c r="BO71" i="6"/>
  <c r="BD71" i="6"/>
  <c r="AT71" i="6"/>
  <c r="W70" i="6"/>
  <c r="AY14" i="8"/>
  <c r="AL25" i="8"/>
  <c r="AM24" i="8"/>
  <c r="AN23" i="8"/>
  <c r="AJ26" i="8"/>
  <c r="AK26" i="8" s="1"/>
  <c r="AH45" i="8"/>
  <c r="AH46" i="8" s="1"/>
  <c r="AH47" i="8" s="1"/>
  <c r="AH48" i="8" s="1"/>
  <c r="AH49" i="8" s="1"/>
  <c r="AO22" i="8"/>
  <c r="AW16" i="8"/>
  <c r="BC10" i="8"/>
  <c r="BB11" i="8"/>
  <c r="AI29" i="8"/>
  <c r="AX15" i="8"/>
  <c r="BE8" i="8"/>
  <c r="BF7" i="8"/>
  <c r="BG6" i="8"/>
  <c r="AZ13" i="8"/>
  <c r="BD9" i="8"/>
  <c r="Y14" i="1"/>
  <c r="S14" i="1" s="1"/>
  <c r="D138" i="8"/>
  <c r="BA12" i="8"/>
  <c r="GF138" i="4"/>
  <c r="AV16" i="4"/>
  <c r="AW15" i="4"/>
  <c r="O14" i="1"/>
  <c r="AX14" i="4"/>
  <c r="AY14" i="4" s="1"/>
  <c r="BG11" i="4"/>
  <c r="BH10" i="4"/>
  <c r="AZ13" i="4"/>
  <c r="BJ8" i="4"/>
  <c r="BF12" i="4"/>
  <c r="BK7" i="4"/>
  <c r="BL6" i="4"/>
  <c r="BI9" i="4"/>
  <c r="R14" i="1"/>
  <c r="BD50" i="1"/>
  <c r="AS51" i="1"/>
  <c r="BO51" i="1" s="1"/>
  <c r="AT50" i="1"/>
  <c r="BP50" i="1" s="1"/>
  <c r="FZ138" i="4"/>
  <c r="BW47" i="1"/>
  <c r="BA48" i="1"/>
  <c r="P14" i="1"/>
  <c r="FT138" i="4"/>
  <c r="Q14" i="1"/>
  <c r="AW15" i="1"/>
  <c r="BS15" i="1" s="1"/>
  <c r="BR15" i="1"/>
  <c r="BG15" i="1"/>
  <c r="C141" i="4"/>
  <c r="BE49" i="1"/>
  <c r="BL22" i="1"/>
  <c r="BM21" i="1"/>
  <c r="DP4" i="4"/>
  <c r="DO5" i="4"/>
  <c r="K70" i="6" l="1"/>
  <c r="G70" i="6" s="1"/>
  <c r="GH194" i="8" s="1"/>
  <c r="AP22" i="8"/>
  <c r="AQ21" i="8"/>
  <c r="AR20" i="8"/>
  <c r="AT18" i="8"/>
  <c r="AU18" i="8" s="1"/>
  <c r="AS19" i="8"/>
  <c r="AU71" i="6"/>
  <c r="BP71" i="6"/>
  <c r="BE71" i="6"/>
  <c r="AZ14" i="8"/>
  <c r="AN24" i="8"/>
  <c r="AL26" i="8"/>
  <c r="AM25" i="8"/>
  <c r="AJ27" i="8"/>
  <c r="AK27" i="8" s="1"/>
  <c r="AO23" i="8"/>
  <c r="AX16" i="8"/>
  <c r="BC11" i="8"/>
  <c r="BB12" i="8"/>
  <c r="AV17" i="8"/>
  <c r="AW17" i="8" s="1"/>
  <c r="AI30" i="8"/>
  <c r="AI31" i="8" s="1"/>
  <c r="AI32" i="8" s="1"/>
  <c r="AI33" i="8" s="1"/>
  <c r="AI34" i="8" s="1"/>
  <c r="AI35" i="8" s="1"/>
  <c r="AI36" i="8" s="1"/>
  <c r="AI37" i="8" s="1"/>
  <c r="AI38" i="8" s="1"/>
  <c r="AI39" i="8" s="1"/>
  <c r="AI40" i="8" s="1"/>
  <c r="AY15" i="8"/>
  <c r="BA13" i="8"/>
  <c r="BG7" i="8"/>
  <c r="BH6" i="8"/>
  <c r="BF8" i="8"/>
  <c r="BD10" i="8"/>
  <c r="BE9" i="8"/>
  <c r="M14" i="1"/>
  <c r="I14" i="1" s="1"/>
  <c r="D138" i="4"/>
  <c r="AW16" i="4"/>
  <c r="AX15" i="4"/>
  <c r="BH11" i="4"/>
  <c r="BG12" i="4"/>
  <c r="AZ14" i="4"/>
  <c r="BA13" i="4"/>
  <c r="BJ9" i="4"/>
  <c r="BK8" i="4"/>
  <c r="BI10" i="4"/>
  <c r="BL7" i="4"/>
  <c r="BM6" i="4"/>
  <c r="BD51" i="1"/>
  <c r="AS52" i="1"/>
  <c r="BO52" i="1" s="1"/>
  <c r="AT51" i="1"/>
  <c r="BP51" i="1" s="1"/>
  <c r="BW48" i="1"/>
  <c r="BA49" i="1"/>
  <c r="BH15" i="1"/>
  <c r="AX15" i="1"/>
  <c r="BI15" i="1" s="1"/>
  <c r="C142" i="4"/>
  <c r="BE50" i="1"/>
  <c r="BM22" i="1"/>
  <c r="BL23" i="1"/>
  <c r="DQ4" i="4"/>
  <c r="DP5" i="4"/>
  <c r="GB194" i="8" l="1"/>
  <c r="FV194" i="8"/>
  <c r="AQ22" i="8"/>
  <c r="AR21" i="8"/>
  <c r="AS20" i="8"/>
  <c r="AT19" i="8"/>
  <c r="AV71" i="6"/>
  <c r="AW71" i="6" s="1"/>
  <c r="BQ71" i="6"/>
  <c r="BF71" i="6"/>
  <c r="BA14" i="8"/>
  <c r="AL27" i="8"/>
  <c r="AM26" i="8"/>
  <c r="AN25" i="8"/>
  <c r="AJ28" i="8"/>
  <c r="AK28" i="8" s="1"/>
  <c r="AP23" i="8"/>
  <c r="AO24" i="8"/>
  <c r="AY16" i="8"/>
  <c r="BC12" i="8"/>
  <c r="AV18" i="8"/>
  <c r="AW18" i="8" s="1"/>
  <c r="AX17" i="8"/>
  <c r="AI41" i="8"/>
  <c r="AI42" i="8" s="1"/>
  <c r="AI43" i="8" s="1"/>
  <c r="AI44" i="8" s="1"/>
  <c r="AI45" i="8" s="1"/>
  <c r="BB13" i="8"/>
  <c r="AZ15" i="8"/>
  <c r="BG8" i="8"/>
  <c r="BF9" i="8"/>
  <c r="BE10" i="8"/>
  <c r="BD11" i="8"/>
  <c r="BH7" i="8"/>
  <c r="BI6" i="8"/>
  <c r="AX16" i="4"/>
  <c r="AY15" i="4"/>
  <c r="BH12" i="4"/>
  <c r="BA14" i="4"/>
  <c r="BB13" i="4"/>
  <c r="BJ10" i="4"/>
  <c r="BK9" i="4"/>
  <c r="BL8" i="4"/>
  <c r="BI11" i="4"/>
  <c r="BM7" i="4"/>
  <c r="BN6" i="4"/>
  <c r="BD52" i="1"/>
  <c r="AS53" i="1"/>
  <c r="BO53" i="1" s="1"/>
  <c r="AT52" i="1"/>
  <c r="BP52" i="1" s="1"/>
  <c r="BW49" i="1"/>
  <c r="BA50" i="1"/>
  <c r="BT15" i="1"/>
  <c r="AY15" i="1"/>
  <c r="BE51" i="1"/>
  <c r="BL24" i="1"/>
  <c r="BM23" i="1"/>
  <c r="DR4" i="4"/>
  <c r="DQ5" i="4"/>
  <c r="F194" i="8" l="1"/>
  <c r="AR22" i="8"/>
  <c r="AS21" i="8"/>
  <c r="AT20" i="8"/>
  <c r="AU19" i="8"/>
  <c r="AX71" i="6"/>
  <c r="BA71" i="6" s="1"/>
  <c r="BL71" i="6" s="1"/>
  <c r="BS71" i="6"/>
  <c r="BH71" i="6"/>
  <c r="BG71" i="6"/>
  <c r="BR71" i="6"/>
  <c r="BB14" i="8"/>
  <c r="AN26" i="8"/>
  <c r="AM27" i="8"/>
  <c r="AL28" i="8"/>
  <c r="AO25" i="8"/>
  <c r="AJ29" i="8"/>
  <c r="AJ30" i="8" s="1"/>
  <c r="AP24" i="8"/>
  <c r="AQ23" i="8"/>
  <c r="AZ16" i="8"/>
  <c r="AX18" i="8"/>
  <c r="AY17" i="8"/>
  <c r="AI46" i="8"/>
  <c r="AI47" i="8" s="1"/>
  <c r="AI48" i="8" s="1"/>
  <c r="FT141" i="8"/>
  <c r="BC13" i="8"/>
  <c r="BA15" i="8"/>
  <c r="BI7" i="8"/>
  <c r="BJ6" i="8"/>
  <c r="BH8" i="8"/>
  <c r="BD12" i="8"/>
  <c r="BF10" i="8"/>
  <c r="BE11" i="8"/>
  <c r="BG9" i="8"/>
  <c r="AY16" i="4"/>
  <c r="AZ15" i="4"/>
  <c r="BI12" i="4"/>
  <c r="BB14" i="4"/>
  <c r="BC13" i="4"/>
  <c r="BK10" i="4"/>
  <c r="BL9" i="4"/>
  <c r="BJ11" i="4"/>
  <c r="BM8" i="4"/>
  <c r="BN7" i="4"/>
  <c r="BO6" i="4"/>
  <c r="AS54" i="1"/>
  <c r="BO54" i="1" s="1"/>
  <c r="BD53" i="1"/>
  <c r="AT53" i="1"/>
  <c r="BP53" i="1" s="1"/>
  <c r="BW50" i="1"/>
  <c r="BA51" i="1"/>
  <c r="BU15" i="1"/>
  <c r="AZ15" i="1"/>
  <c r="BJ15" i="1"/>
  <c r="BE52" i="1"/>
  <c r="BM24" i="1"/>
  <c r="BL25" i="1"/>
  <c r="E144" i="4"/>
  <c r="E143" i="4"/>
  <c r="DS4" i="4"/>
  <c r="DR5" i="4"/>
  <c r="AS22" i="8" l="1"/>
  <c r="AT21" i="8"/>
  <c r="AU20" i="8"/>
  <c r="AV19" i="8"/>
  <c r="BI71" i="6"/>
  <c r="BT71" i="6"/>
  <c r="AS72" i="6"/>
  <c r="BC14" i="8"/>
  <c r="AO26" i="8"/>
  <c r="AM28" i="8"/>
  <c r="AN27" i="8"/>
  <c r="AP25" i="8"/>
  <c r="AJ31" i="8"/>
  <c r="AJ32" i="8" s="1"/>
  <c r="AK29" i="8"/>
  <c r="BA16" i="8"/>
  <c r="AQ24" i="8"/>
  <c r="AR23" i="8"/>
  <c r="AY18" i="8"/>
  <c r="AZ17" i="8"/>
  <c r="AI49" i="8"/>
  <c r="BD13" i="8"/>
  <c r="BB15" i="8"/>
  <c r="BE12" i="8"/>
  <c r="BJ7" i="8"/>
  <c r="BK6" i="8"/>
  <c r="BI8" i="8"/>
  <c r="BG10" i="8"/>
  <c r="BH9" i="8"/>
  <c r="BF11" i="8"/>
  <c r="AZ16" i="4"/>
  <c r="BA15" i="4"/>
  <c r="BJ12" i="4"/>
  <c r="BC14" i="4"/>
  <c r="BD13" i="4"/>
  <c r="BL10" i="4"/>
  <c r="BK11" i="4"/>
  <c r="BN8" i="4"/>
  <c r="BM9" i="4"/>
  <c r="BO7" i="4"/>
  <c r="BP6" i="4"/>
  <c r="AS55" i="1"/>
  <c r="BO55" i="1" s="1"/>
  <c r="BD54" i="1"/>
  <c r="AT54" i="1"/>
  <c r="BP54" i="1" s="1"/>
  <c r="BW51" i="1"/>
  <c r="BA52" i="1"/>
  <c r="BV15" i="1"/>
  <c r="BK15" i="1"/>
  <c r="AU16" i="1"/>
  <c r="BC15" i="1"/>
  <c r="BN15" i="1" s="1"/>
  <c r="BE53" i="1"/>
  <c r="BL26" i="1"/>
  <c r="BM25" i="1"/>
  <c r="I20" i="1"/>
  <c r="GH144" i="4" s="1"/>
  <c r="DT4" i="4"/>
  <c r="DS5" i="4"/>
  <c r="AT22" i="8" l="1"/>
  <c r="AU21" i="8"/>
  <c r="AV20" i="8"/>
  <c r="AW19" i="8"/>
  <c r="W71" i="6"/>
  <c r="BO72" i="6"/>
  <c r="BD72" i="6"/>
  <c r="AT72" i="6"/>
  <c r="AO27" i="8"/>
  <c r="BD14" i="8"/>
  <c r="AP26" i="8"/>
  <c r="AN28" i="8"/>
  <c r="AQ25" i="8"/>
  <c r="AK30" i="8"/>
  <c r="AK31" i="8" s="1"/>
  <c r="AL29" i="8"/>
  <c r="BB16" i="8"/>
  <c r="AS23" i="8"/>
  <c r="AR24" i="8"/>
  <c r="AZ18" i="8"/>
  <c r="BA17" i="8"/>
  <c r="AJ33" i="8"/>
  <c r="BC15" i="8"/>
  <c r="BG11" i="8"/>
  <c r="BF12" i="8"/>
  <c r="BI9" i="8"/>
  <c r="BJ8" i="8"/>
  <c r="BH10" i="8"/>
  <c r="BE13" i="8"/>
  <c r="BK7" i="8"/>
  <c r="BL6" i="8"/>
  <c r="F15" i="1"/>
  <c r="BA16" i="4"/>
  <c r="BB15" i="4"/>
  <c r="BC15" i="4" s="1"/>
  <c r="BK12" i="4"/>
  <c r="BD14" i="4"/>
  <c r="BE13" i="4"/>
  <c r="BL11" i="4"/>
  <c r="BO8" i="4"/>
  <c r="BP7" i="4"/>
  <c r="BQ6" i="4"/>
  <c r="BM10" i="4"/>
  <c r="BN9" i="4"/>
  <c r="BD55" i="1"/>
  <c r="AS56" i="1"/>
  <c r="BO56" i="1" s="1"/>
  <c r="AT55" i="1"/>
  <c r="BP55" i="1" s="1"/>
  <c r="BW52" i="1"/>
  <c r="BA53" i="1"/>
  <c r="BQ16" i="1"/>
  <c r="BF16" i="1"/>
  <c r="AV16" i="1"/>
  <c r="GB144" i="4"/>
  <c r="FV144" i="4"/>
  <c r="BE54" i="1"/>
  <c r="BM26" i="1"/>
  <c r="BL27" i="1"/>
  <c r="DU4" i="4"/>
  <c r="DT5" i="4"/>
  <c r="K71" i="6" l="1"/>
  <c r="G71" i="6" s="1"/>
  <c r="AT23" i="8"/>
  <c r="AU22" i="8"/>
  <c r="AV21" i="8"/>
  <c r="AW20" i="8"/>
  <c r="AX19" i="8"/>
  <c r="AU72" i="6"/>
  <c r="BP72" i="6"/>
  <c r="BE72" i="6"/>
  <c r="BD15" i="8"/>
  <c r="AP27" i="8"/>
  <c r="AO28" i="8"/>
  <c r="BE14" i="8"/>
  <c r="AQ26" i="8"/>
  <c r="AK32" i="8"/>
  <c r="AK33" i="8" s="1"/>
  <c r="AM29" i="8"/>
  <c r="AN29" i="8" s="1"/>
  <c r="AL30" i="8"/>
  <c r="AL31" i="8" s="1"/>
  <c r="AR25" i="8"/>
  <c r="AS24" i="8"/>
  <c r="BA18" i="8"/>
  <c r="BB17" i="8"/>
  <c r="AJ34" i="8"/>
  <c r="BH11" i="8"/>
  <c r="BG12" i="8"/>
  <c r="FT142" i="8"/>
  <c r="BC16" i="8"/>
  <c r="BI10" i="8"/>
  <c r="BJ9" i="8"/>
  <c r="BL7" i="8"/>
  <c r="BM6" i="8"/>
  <c r="BK8" i="8"/>
  <c r="BF13" i="8"/>
  <c r="Y15" i="1"/>
  <c r="D139" i="8"/>
  <c r="GF139" i="4"/>
  <c r="BB16" i="4"/>
  <c r="BC16" i="4" s="1"/>
  <c r="BL12" i="4"/>
  <c r="BE14" i="4"/>
  <c r="BD15" i="4"/>
  <c r="BF13" i="4"/>
  <c r="R15" i="1"/>
  <c r="O15" i="1"/>
  <c r="BM11" i="4"/>
  <c r="BN10" i="4"/>
  <c r="BO9" i="4"/>
  <c r="BP8" i="4"/>
  <c r="BQ7" i="4"/>
  <c r="BR6" i="4"/>
  <c r="BD56" i="1"/>
  <c r="AS57" i="1"/>
  <c r="BO57" i="1" s="1"/>
  <c r="AT56" i="1"/>
  <c r="BP56" i="1" s="1"/>
  <c r="BW53" i="1"/>
  <c r="BA54" i="1"/>
  <c r="BR16" i="1"/>
  <c r="BG16" i="1"/>
  <c r="AW16" i="1"/>
  <c r="FT139" i="4"/>
  <c r="P15" i="1"/>
  <c r="FZ139" i="4"/>
  <c r="Q15" i="1"/>
  <c r="C143" i="4"/>
  <c r="BE55" i="1"/>
  <c r="BL28" i="1"/>
  <c r="BM27" i="1"/>
  <c r="DV4" i="4"/>
  <c r="DU5" i="4"/>
  <c r="GB195" i="8" l="1"/>
  <c r="GH195" i="8"/>
  <c r="FV195" i="8"/>
  <c r="AT24" i="8"/>
  <c r="AU23" i="8"/>
  <c r="AX20" i="8"/>
  <c r="AW21" i="8"/>
  <c r="AV22" i="8"/>
  <c r="AY19" i="8"/>
  <c r="AP28" i="8"/>
  <c r="BE15" i="8"/>
  <c r="BQ72" i="6"/>
  <c r="BF72" i="6"/>
  <c r="AV72" i="6"/>
  <c r="AW72" i="6" s="1"/>
  <c r="AQ27" i="8"/>
  <c r="AR26" i="8"/>
  <c r="AL32" i="8"/>
  <c r="AL33" i="8" s="1"/>
  <c r="AO29" i="8"/>
  <c r="AM30" i="8"/>
  <c r="AM31" i="8" s="1"/>
  <c r="BB18" i="8"/>
  <c r="AS25" i="8"/>
  <c r="BC17" i="8"/>
  <c r="BI11" i="8"/>
  <c r="BH12" i="8"/>
  <c r="AJ35" i="8"/>
  <c r="AK34" i="8"/>
  <c r="BD16" i="8"/>
  <c r="BJ10" i="8"/>
  <c r="BM7" i="8"/>
  <c r="BN6" i="8"/>
  <c r="BK9" i="8"/>
  <c r="BL8" i="8"/>
  <c r="BF14" i="8"/>
  <c r="BG13" i="8"/>
  <c r="M15" i="1"/>
  <c r="I15" i="1" s="1"/>
  <c r="D139" i="4"/>
  <c r="BD16" i="4"/>
  <c r="BM12" i="4"/>
  <c r="BF14" i="4"/>
  <c r="BE15" i="4"/>
  <c r="BG13" i="4"/>
  <c r="BH13" i="4" s="1"/>
  <c r="BO10" i="4"/>
  <c r="BN11" i="4"/>
  <c r="BQ8" i="4"/>
  <c r="BR7" i="4"/>
  <c r="BS6" i="4"/>
  <c r="BP9" i="4"/>
  <c r="BD57" i="1"/>
  <c r="AS58" i="1"/>
  <c r="BO58" i="1" s="1"/>
  <c r="AT57" i="1"/>
  <c r="BP57" i="1" s="1"/>
  <c r="BW54" i="1"/>
  <c r="BA55" i="1"/>
  <c r="BS16" i="1"/>
  <c r="BH16" i="1"/>
  <c r="AX16" i="1"/>
  <c r="BE56" i="1"/>
  <c r="BM28" i="1"/>
  <c r="BL29" i="1"/>
  <c r="E145" i="4"/>
  <c r="DW4" i="4"/>
  <c r="DV5" i="4"/>
  <c r="AP29" i="8" l="1"/>
  <c r="AU24" i="8"/>
  <c r="AT25" i="8"/>
  <c r="AV23" i="8"/>
  <c r="AY20" i="8"/>
  <c r="AX21" i="8"/>
  <c r="AW22" i="8"/>
  <c r="AZ19" i="8"/>
  <c r="BA19" i="8" s="1"/>
  <c r="AQ28" i="8"/>
  <c r="BF15" i="8"/>
  <c r="BE16" i="8"/>
  <c r="AX72" i="6"/>
  <c r="BA72" i="6" s="1"/>
  <c r="BL72" i="6" s="1"/>
  <c r="BH72" i="6"/>
  <c r="BS72" i="6"/>
  <c r="BG72" i="6"/>
  <c r="BR72" i="6"/>
  <c r="AR27" i="8"/>
  <c r="AM32" i="8"/>
  <c r="AN30" i="8"/>
  <c r="AN31" i="8" s="1"/>
  <c r="BC18" i="8"/>
  <c r="AS26" i="8"/>
  <c r="AL34" i="8"/>
  <c r="BH13" i="8"/>
  <c r="BJ11" i="8"/>
  <c r="BI12" i="8"/>
  <c r="AK35" i="8"/>
  <c r="AJ36" i="8"/>
  <c r="BD17" i="8"/>
  <c r="BL9" i="8"/>
  <c r="F139" i="8"/>
  <c r="BK10" i="8"/>
  <c r="BN7" i="8"/>
  <c r="BO6" i="8"/>
  <c r="BM8" i="8"/>
  <c r="BG14" i="8"/>
  <c r="GH139" i="4"/>
  <c r="FV139" i="4"/>
  <c r="GB139" i="4"/>
  <c r="BE16" i="4"/>
  <c r="BN12" i="4"/>
  <c r="BG14" i="4"/>
  <c r="BI13" i="4"/>
  <c r="BF15" i="4"/>
  <c r="BP10" i="4"/>
  <c r="BO11" i="4"/>
  <c r="BQ9" i="4"/>
  <c r="BS7" i="4"/>
  <c r="BT6" i="4"/>
  <c r="BR8" i="4"/>
  <c r="AS59" i="1"/>
  <c r="BO59" i="1" s="1"/>
  <c r="BD58" i="1"/>
  <c r="AT58" i="1"/>
  <c r="BP58" i="1" s="1"/>
  <c r="BW55" i="1"/>
  <c r="BA56" i="1"/>
  <c r="BT16" i="1"/>
  <c r="BI16" i="1"/>
  <c r="AY16" i="1"/>
  <c r="BE57" i="1"/>
  <c r="BL30" i="1"/>
  <c r="BM29" i="1"/>
  <c r="I21" i="1"/>
  <c r="GH145" i="4" s="1"/>
  <c r="DX4" i="4"/>
  <c r="DW5" i="4"/>
  <c r="AQ29" i="8" l="1"/>
  <c r="AV24" i="8"/>
  <c r="AU25" i="8"/>
  <c r="AY21" i="8"/>
  <c r="AW23" i="8"/>
  <c r="AX22" i="8"/>
  <c r="AZ20" i="8"/>
  <c r="AR28" i="8"/>
  <c r="BE17" i="8"/>
  <c r="BF16" i="8"/>
  <c r="BG15" i="8"/>
  <c r="BI72" i="6"/>
  <c r="BT72" i="6"/>
  <c r="AS73" i="6"/>
  <c r="AS27" i="8"/>
  <c r="AN32" i="8"/>
  <c r="AM33" i="8"/>
  <c r="AM34" i="8" s="1"/>
  <c r="AO30" i="8"/>
  <c r="AP30" i="8" s="1"/>
  <c r="BI13" i="8"/>
  <c r="AT26" i="8"/>
  <c r="BJ12" i="8"/>
  <c r="BB19" i="8"/>
  <c r="AK36" i="8"/>
  <c r="AJ37" i="8"/>
  <c r="AJ38" i="8" s="1"/>
  <c r="AJ39" i="8" s="1"/>
  <c r="AJ40" i="8" s="1"/>
  <c r="AJ41" i="8" s="1"/>
  <c r="AJ42" i="8" s="1"/>
  <c r="AJ43" i="8" s="1"/>
  <c r="AJ44" i="8" s="1"/>
  <c r="AJ45" i="8" s="1"/>
  <c r="AJ46" i="8" s="1"/>
  <c r="AJ47" i="8" s="1"/>
  <c r="AJ48" i="8" s="1"/>
  <c r="AJ49" i="8" s="1"/>
  <c r="AL35" i="8"/>
  <c r="BD18" i="8"/>
  <c r="BL10" i="8"/>
  <c r="BO7" i="8"/>
  <c r="BP6" i="8"/>
  <c r="BN8" i="8"/>
  <c r="BH14" i="8"/>
  <c r="BM9" i="8"/>
  <c r="BK11" i="8"/>
  <c r="F139" i="4"/>
  <c r="BF16" i="4"/>
  <c r="BO12" i="4"/>
  <c r="BG15" i="4"/>
  <c r="BH14" i="4"/>
  <c r="BI14" i="4" s="1"/>
  <c r="BJ13" i="4"/>
  <c r="BQ10" i="4"/>
  <c r="BP11" i="4"/>
  <c r="BS8" i="4"/>
  <c r="BR9" i="4"/>
  <c r="BT7" i="4"/>
  <c r="BU6" i="4"/>
  <c r="BD59" i="1"/>
  <c r="AS60" i="1"/>
  <c r="BO60" i="1" s="1"/>
  <c r="AT59" i="1"/>
  <c r="BP59" i="1" s="1"/>
  <c r="BW56" i="1"/>
  <c r="BA57" i="1"/>
  <c r="BU16" i="1"/>
  <c r="BJ16" i="1"/>
  <c r="AZ16" i="1"/>
  <c r="FV145" i="4"/>
  <c r="GB145" i="4"/>
  <c r="BE58" i="1"/>
  <c r="BM30" i="1"/>
  <c r="BL31" i="1"/>
  <c r="E146" i="4"/>
  <c r="DY4" i="4"/>
  <c r="DX5" i="4"/>
  <c r="AR29" i="8" l="1"/>
  <c r="AW24" i="8"/>
  <c r="AV25" i="8"/>
  <c r="AU26" i="8"/>
  <c r="AZ21" i="8"/>
  <c r="AY22" i="8"/>
  <c r="AX23" i="8"/>
  <c r="BA20" i="8"/>
  <c r="AS28" i="8"/>
  <c r="BF17" i="8"/>
  <c r="BG16" i="8"/>
  <c r="BH15" i="8"/>
  <c r="W72" i="6"/>
  <c r="BD73" i="6"/>
  <c r="BO73" i="6"/>
  <c r="AT73" i="6"/>
  <c r="AU73" i="6" s="1"/>
  <c r="AV73" i="6" s="1"/>
  <c r="AN33" i="8"/>
  <c r="AN34" i="8" s="1"/>
  <c r="AQ30" i="8"/>
  <c r="AO31" i="8"/>
  <c r="BJ13" i="8"/>
  <c r="AT27" i="8"/>
  <c r="BC19" i="8"/>
  <c r="AK37" i="8"/>
  <c r="AK38" i="8" s="1"/>
  <c r="AK39" i="8" s="1"/>
  <c r="AK40" i="8" s="1"/>
  <c r="AK41" i="8" s="1"/>
  <c r="AK42" i="8" s="1"/>
  <c r="AK43" i="8" s="1"/>
  <c r="AK44" i="8" s="1"/>
  <c r="AK45" i="8" s="1"/>
  <c r="AL36" i="8"/>
  <c r="AM35" i="8"/>
  <c r="BM10" i="8"/>
  <c r="BL11" i="8"/>
  <c r="BE18" i="8"/>
  <c r="BN9" i="8"/>
  <c r="BK12" i="8"/>
  <c r="BI14" i="8"/>
  <c r="BP7" i="8"/>
  <c r="BQ6" i="8"/>
  <c r="BO8" i="8"/>
  <c r="BG16" i="4"/>
  <c r="BP12" i="4"/>
  <c r="BH15" i="4"/>
  <c r="BJ14" i="4"/>
  <c r="BK13" i="4"/>
  <c r="BQ11" i="4"/>
  <c r="BT8" i="4"/>
  <c r="BS9" i="4"/>
  <c r="AS61" i="1"/>
  <c r="BO61" i="1" s="1"/>
  <c r="BU7" i="4"/>
  <c r="BV6" i="4"/>
  <c r="BR10" i="4"/>
  <c r="BD60" i="1"/>
  <c r="AT60" i="1"/>
  <c r="BP60" i="1" s="1"/>
  <c r="BW57" i="1"/>
  <c r="BA58" i="1"/>
  <c r="BC16" i="1"/>
  <c r="BN16" i="1" s="1"/>
  <c r="BV16" i="1"/>
  <c r="AU17" i="1"/>
  <c r="BK16" i="1"/>
  <c r="BE59" i="1"/>
  <c r="BL32" i="1"/>
  <c r="BM31" i="1"/>
  <c r="DZ4" i="4"/>
  <c r="DY5" i="4"/>
  <c r="I22" i="1"/>
  <c r="GH146" i="4" s="1"/>
  <c r="K72" i="6" l="1"/>
  <c r="G72" i="6" s="1"/>
  <c r="AS29" i="8"/>
  <c r="AW25" i="8"/>
  <c r="AV26" i="8"/>
  <c r="BA21" i="8"/>
  <c r="AZ22" i="8"/>
  <c r="AY23" i="8"/>
  <c r="AX24" i="8"/>
  <c r="BB20" i="8"/>
  <c r="AT28" i="8"/>
  <c r="BG17" i="8"/>
  <c r="BK13" i="8"/>
  <c r="BH16" i="8"/>
  <c r="BR73" i="6"/>
  <c r="BG73" i="6"/>
  <c r="AW73" i="6"/>
  <c r="BF73" i="6"/>
  <c r="BQ73" i="6"/>
  <c r="BP73" i="6"/>
  <c r="BE73" i="6"/>
  <c r="AP31" i="8"/>
  <c r="AQ31" i="8" s="1"/>
  <c r="AO32" i="8"/>
  <c r="AO33" i="8" s="1"/>
  <c r="AO34" i="8" s="1"/>
  <c r="AR30" i="8"/>
  <c r="AU27" i="8"/>
  <c r="BD19" i="8"/>
  <c r="AL37" i="8"/>
  <c r="AL38" i="8" s="1"/>
  <c r="AL39" i="8" s="1"/>
  <c r="AL40" i="8" s="1"/>
  <c r="AL41" i="8" s="1"/>
  <c r="AL42" i="8" s="1"/>
  <c r="AL43" i="8" s="1"/>
  <c r="AL44" i="8" s="1"/>
  <c r="AL45" i="8" s="1"/>
  <c r="AK46" i="8"/>
  <c r="AK47" i="8" s="1"/>
  <c r="AK48" i="8" s="1"/>
  <c r="AK49" i="8" s="1"/>
  <c r="AM36" i="8"/>
  <c r="AN35" i="8"/>
  <c r="BN10" i="8"/>
  <c r="BM11" i="8"/>
  <c r="BF18" i="8"/>
  <c r="BO9" i="8"/>
  <c r="BQ7" i="8"/>
  <c r="BR6" i="8"/>
  <c r="BL12" i="8"/>
  <c r="BP8" i="8"/>
  <c r="BI15" i="8"/>
  <c r="BJ14" i="8"/>
  <c r="F16" i="1"/>
  <c r="BH16" i="4"/>
  <c r="BQ12" i="4"/>
  <c r="BI15" i="4"/>
  <c r="BL13" i="4"/>
  <c r="BK14" i="4"/>
  <c r="BD61" i="1"/>
  <c r="BU8" i="4"/>
  <c r="BT9" i="4"/>
  <c r="AS62" i="1"/>
  <c r="BO62" i="1" s="1"/>
  <c r="BR11" i="4"/>
  <c r="BV7" i="4"/>
  <c r="BW6" i="4"/>
  <c r="BS10" i="4"/>
  <c r="AT61" i="1"/>
  <c r="BP61" i="1" s="1"/>
  <c r="BW58" i="1"/>
  <c r="BA59" i="1"/>
  <c r="BQ17" i="1"/>
  <c r="BF17" i="1"/>
  <c r="AV17" i="1"/>
  <c r="AW17" i="1" s="1"/>
  <c r="GB146" i="4"/>
  <c r="FV146" i="4"/>
  <c r="BE60" i="1"/>
  <c r="BM32" i="1"/>
  <c r="BL33" i="1"/>
  <c r="DZ5" i="4"/>
  <c r="EA4" i="4"/>
  <c r="GB196" i="8" l="1"/>
  <c r="GH196" i="8"/>
  <c r="FV196" i="8"/>
  <c r="AT29" i="8"/>
  <c r="AS30" i="8"/>
  <c r="AW26" i="8"/>
  <c r="AY24" i="8"/>
  <c r="AZ23" i="8"/>
  <c r="BA22" i="8"/>
  <c r="BB21" i="8"/>
  <c r="AX25" i="8"/>
  <c r="BC20" i="8"/>
  <c r="AU28" i="8"/>
  <c r="BH17" i="8"/>
  <c r="BI16" i="8"/>
  <c r="BH73" i="6"/>
  <c r="BS73" i="6"/>
  <c r="AX73" i="6"/>
  <c r="AR31" i="8"/>
  <c r="AP32" i="8"/>
  <c r="AP33" i="8" s="1"/>
  <c r="AP34" i="8" s="1"/>
  <c r="AV27" i="8"/>
  <c r="AM37" i="8"/>
  <c r="AM38" i="8" s="1"/>
  <c r="AM39" i="8" s="1"/>
  <c r="AM40" i="8" s="1"/>
  <c r="AM41" i="8" s="1"/>
  <c r="AM42" i="8" s="1"/>
  <c r="AM43" i="8" s="1"/>
  <c r="BE19" i="8"/>
  <c r="BN11" i="8"/>
  <c r="AL46" i="8"/>
  <c r="AL47" i="8" s="1"/>
  <c r="AL48" i="8" s="1"/>
  <c r="AL49" i="8" s="1"/>
  <c r="AN36" i="8"/>
  <c r="AO35" i="8"/>
  <c r="BG18" i="8"/>
  <c r="FT143" i="8"/>
  <c r="BJ15" i="8"/>
  <c r="BL13" i="8"/>
  <c r="BM12" i="8"/>
  <c r="Y16" i="1"/>
  <c r="D140" i="8"/>
  <c r="BP9" i="8"/>
  <c r="BQ8" i="8"/>
  <c r="BR7" i="8"/>
  <c r="BS6" i="8"/>
  <c r="BK14" i="8"/>
  <c r="BO10" i="8"/>
  <c r="GF140" i="4"/>
  <c r="BR12" i="4"/>
  <c r="BI16" i="4"/>
  <c r="BJ15" i="4"/>
  <c r="BM13" i="4"/>
  <c r="BL14" i="4"/>
  <c r="BV8" i="4"/>
  <c r="R16" i="1"/>
  <c r="O16" i="1"/>
  <c r="BU9" i="4"/>
  <c r="AS63" i="1"/>
  <c r="BO63" i="1" s="1"/>
  <c r="BD62" i="1"/>
  <c r="BS11" i="4"/>
  <c r="BT10" i="4"/>
  <c r="BW7" i="4"/>
  <c r="BX6" i="4"/>
  <c r="AT62" i="1"/>
  <c r="BP62" i="1" s="1"/>
  <c r="FT140" i="4"/>
  <c r="Q16" i="1"/>
  <c r="P16" i="1"/>
  <c r="FZ140" i="4"/>
  <c r="BW59" i="1"/>
  <c r="BA60" i="1"/>
  <c r="BS17" i="1"/>
  <c r="BH17" i="1"/>
  <c r="AX17" i="1"/>
  <c r="AY17" i="1" s="1"/>
  <c r="BR17" i="1"/>
  <c r="BG17" i="1"/>
  <c r="BE61" i="1"/>
  <c r="BL34" i="1"/>
  <c r="BM33" i="1"/>
  <c r="E147" i="4"/>
  <c r="EA5" i="4"/>
  <c r="EB4" i="4"/>
  <c r="AU29" i="8" l="1"/>
  <c r="AT30" i="8"/>
  <c r="AS31" i="8"/>
  <c r="AX26" i="8"/>
  <c r="BA23" i="8"/>
  <c r="AZ24" i="8"/>
  <c r="BB22" i="8"/>
  <c r="AY25" i="8"/>
  <c r="BC21" i="8"/>
  <c r="BD20" i="8"/>
  <c r="AV28" i="8"/>
  <c r="BI17" i="8"/>
  <c r="BJ16" i="8"/>
  <c r="BT73" i="6"/>
  <c r="BI73" i="6"/>
  <c r="AS74" i="6"/>
  <c r="BA73" i="6"/>
  <c r="BL73" i="6" s="1"/>
  <c r="AQ32" i="8"/>
  <c r="AW27" i="8"/>
  <c r="AN37" i="8"/>
  <c r="AN38" i="8" s="1"/>
  <c r="AN39" i="8" s="1"/>
  <c r="AN40" i="8" s="1"/>
  <c r="AN41" i="8" s="1"/>
  <c r="AN42" i="8" s="1"/>
  <c r="AN43" i="8" s="1"/>
  <c r="AM44" i="8"/>
  <c r="AM45" i="8" s="1"/>
  <c r="BF19" i="8"/>
  <c r="AO36" i="8"/>
  <c r="AP35" i="8"/>
  <c r="BH18" i="8"/>
  <c r="BK15" i="8"/>
  <c r="BR8" i="8"/>
  <c r="BM13" i="8"/>
  <c r="BN12" i="8"/>
  <c r="BL14" i="8"/>
  <c r="BP10" i="8"/>
  <c r="BQ9" i="8"/>
  <c r="BO11" i="8"/>
  <c r="BS7" i="8"/>
  <c r="BT6" i="8"/>
  <c r="M16" i="1"/>
  <c r="I16" i="1" s="1"/>
  <c r="D140" i="4"/>
  <c r="BS12" i="4"/>
  <c r="BJ16" i="4"/>
  <c r="BK15" i="4"/>
  <c r="BM14" i="4"/>
  <c r="BN13" i="4"/>
  <c r="BV9" i="4"/>
  <c r="BD63" i="1"/>
  <c r="AS64" i="1"/>
  <c r="BO64" i="1" s="1"/>
  <c r="BW8" i="4"/>
  <c r="BT11" i="4"/>
  <c r="BX7" i="4"/>
  <c r="BY6" i="4"/>
  <c r="BU10" i="4"/>
  <c r="AT63" i="1"/>
  <c r="BP63" i="1" s="1"/>
  <c r="BW60" i="1"/>
  <c r="BA61" i="1"/>
  <c r="BU17" i="1"/>
  <c r="BJ17" i="1"/>
  <c r="BT17" i="1"/>
  <c r="BI17" i="1"/>
  <c r="AZ17" i="1"/>
  <c r="BC17" i="1" s="1"/>
  <c r="BN17" i="1" s="1"/>
  <c r="BE62" i="1"/>
  <c r="BM34" i="1"/>
  <c r="BL35" i="1"/>
  <c r="EB5" i="4"/>
  <c r="EC4" i="4"/>
  <c r="I23" i="1"/>
  <c r="GH147" i="4" s="1"/>
  <c r="AV29" i="8" l="1"/>
  <c r="AT31" i="8"/>
  <c r="AU30" i="8"/>
  <c r="AZ25" i="8"/>
  <c r="BB23" i="8"/>
  <c r="BA24" i="8"/>
  <c r="BC22" i="8"/>
  <c r="AY26" i="8"/>
  <c r="BD21" i="8"/>
  <c r="BE20" i="8"/>
  <c r="BI18" i="8"/>
  <c r="BJ17" i="8"/>
  <c r="BK16" i="8"/>
  <c r="W73" i="6"/>
  <c r="BO74" i="6"/>
  <c r="BD74" i="6"/>
  <c r="AT74" i="6"/>
  <c r="AR32" i="8"/>
  <c r="AS32" i="8" s="1"/>
  <c r="AQ33" i="8"/>
  <c r="AQ34" i="8" s="1"/>
  <c r="AW28" i="8"/>
  <c r="AX27" i="8"/>
  <c r="AN44" i="8"/>
  <c r="AN45" i="8" s="1"/>
  <c r="AO37" i="8"/>
  <c r="AO38" i="8" s="1"/>
  <c r="AO39" i="8" s="1"/>
  <c r="AO40" i="8" s="1"/>
  <c r="AO41" i="8" s="1"/>
  <c r="AM46" i="8"/>
  <c r="AM47" i="8" s="1"/>
  <c r="AM48" i="8" s="1"/>
  <c r="AM49" i="8" s="1"/>
  <c r="BG19" i="8"/>
  <c r="AP36" i="8"/>
  <c r="BQ10" i="8"/>
  <c r="BL15" i="8"/>
  <c r="BP11" i="8"/>
  <c r="BO12" i="8"/>
  <c r="BM14" i="8"/>
  <c r="BT7" i="8"/>
  <c r="BU6" i="8"/>
  <c r="BR9" i="8"/>
  <c r="F140" i="8"/>
  <c r="BN13" i="8"/>
  <c r="BS8" i="8"/>
  <c r="GH140" i="4"/>
  <c r="FV140" i="4"/>
  <c r="GB140" i="4"/>
  <c r="BT12" i="4"/>
  <c r="BK16" i="4"/>
  <c r="BL15" i="4"/>
  <c r="BN14" i="4"/>
  <c r="BO13" i="4"/>
  <c r="BD64" i="1"/>
  <c r="AS65" i="1"/>
  <c r="BO65" i="1" s="1"/>
  <c r="BU11" i="4"/>
  <c r="BX8" i="4"/>
  <c r="BY7" i="4"/>
  <c r="BZ6" i="4"/>
  <c r="BV10" i="4"/>
  <c r="BW9" i="4"/>
  <c r="AT64" i="1"/>
  <c r="BP64" i="1" s="1"/>
  <c r="BW61" i="1"/>
  <c r="BA62" i="1"/>
  <c r="BV17" i="1"/>
  <c r="AU18" i="1"/>
  <c r="BK17" i="1"/>
  <c r="FV147" i="4"/>
  <c r="GB147" i="4"/>
  <c r="BE63" i="1"/>
  <c r="BL36" i="1"/>
  <c r="BM35" i="1"/>
  <c r="EC5" i="4"/>
  <c r="ED4" i="4"/>
  <c r="AV30" i="8" l="1"/>
  <c r="AW29" i="8"/>
  <c r="AU31" i="8"/>
  <c r="AZ26" i="8"/>
  <c r="BA25" i="8"/>
  <c r="BC23" i="8"/>
  <c r="BE21" i="8"/>
  <c r="BB24" i="8"/>
  <c r="BD22" i="8"/>
  <c r="BF20" i="8"/>
  <c r="BJ18" i="8"/>
  <c r="BK17" i="8"/>
  <c r="BL16" i="8"/>
  <c r="AU74" i="6"/>
  <c r="BE74" i="6"/>
  <c r="BP74" i="6"/>
  <c r="AQ35" i="8"/>
  <c r="AQ36" i="8" s="1"/>
  <c r="AT32" i="8"/>
  <c r="AR33" i="8"/>
  <c r="AX28" i="8"/>
  <c r="AY27" i="8"/>
  <c r="AP37" i="8"/>
  <c r="AP38" i="8" s="1"/>
  <c r="AP39" i="8" s="1"/>
  <c r="AP40" i="8" s="1"/>
  <c r="AP41" i="8" s="1"/>
  <c r="AN46" i="8"/>
  <c r="AN47" i="8" s="1"/>
  <c r="AN48" i="8" s="1"/>
  <c r="AN49" i="8" s="1"/>
  <c r="BH19" i="8"/>
  <c r="AO42" i="8"/>
  <c r="AO43" i="8" s="1"/>
  <c r="AO44" i="8" s="1"/>
  <c r="AO45" i="8" s="1"/>
  <c r="BM15" i="8"/>
  <c r="FT144" i="8"/>
  <c r="BQ11" i="8"/>
  <c r="BN14" i="8"/>
  <c r="BP12" i="8"/>
  <c r="BR10" i="8"/>
  <c r="BU7" i="8"/>
  <c r="BV6" i="8"/>
  <c r="BT8" i="8"/>
  <c r="BO13" i="8"/>
  <c r="BS9" i="8"/>
  <c r="F140" i="4"/>
  <c r="F17" i="1"/>
  <c r="BU12" i="4"/>
  <c r="BL16" i="4"/>
  <c r="BM15" i="4"/>
  <c r="BO14" i="4"/>
  <c r="BP13" i="4"/>
  <c r="AS66" i="1"/>
  <c r="BO66" i="1" s="1"/>
  <c r="BD65" i="1"/>
  <c r="BW10" i="4"/>
  <c r="BX9" i="4"/>
  <c r="BY8" i="4"/>
  <c r="BZ7" i="4"/>
  <c r="CA6" i="4"/>
  <c r="BV11" i="4"/>
  <c r="AT65" i="1"/>
  <c r="BP65" i="1" s="1"/>
  <c r="BW62" i="1"/>
  <c r="BA63" i="1"/>
  <c r="BQ18" i="1"/>
  <c r="BF18" i="1"/>
  <c r="AV18" i="1"/>
  <c r="BE64" i="1"/>
  <c r="BM36" i="1"/>
  <c r="BL37" i="1"/>
  <c r="E148" i="4"/>
  <c r="ED5" i="4"/>
  <c r="EE4" i="4"/>
  <c r="K73" i="6" l="1"/>
  <c r="G73" i="6" s="1"/>
  <c r="AV31" i="8"/>
  <c r="AW30" i="8"/>
  <c r="AX29" i="8"/>
  <c r="AU32" i="8"/>
  <c r="BA26" i="8"/>
  <c r="BB25" i="8"/>
  <c r="BC24" i="8"/>
  <c r="BF21" i="8"/>
  <c r="BE22" i="8"/>
  <c r="BD23" i="8"/>
  <c r="BG20" i="8"/>
  <c r="BK18" i="8"/>
  <c r="BL17" i="8"/>
  <c r="BM16" i="8"/>
  <c r="BF74" i="6"/>
  <c r="BQ74" i="6"/>
  <c r="AV74" i="6"/>
  <c r="AR34" i="8"/>
  <c r="AR35" i="8" s="1"/>
  <c r="AS33" i="8"/>
  <c r="AY28" i="8"/>
  <c r="AZ27" i="8"/>
  <c r="AP42" i="8"/>
  <c r="AP43" i="8" s="1"/>
  <c r="AP44" i="8" s="1"/>
  <c r="AP45" i="8" s="1"/>
  <c r="BI19" i="8"/>
  <c r="BN15" i="8"/>
  <c r="AO46" i="8"/>
  <c r="AO47" i="8" s="1"/>
  <c r="AO48" i="8" s="1"/>
  <c r="AO49" i="8" s="1"/>
  <c r="AQ37" i="8"/>
  <c r="AQ38" i="8" s="1"/>
  <c r="AQ39" i="8" s="1"/>
  <c r="AQ40" i="8" s="1"/>
  <c r="AQ41" i="8" s="1"/>
  <c r="BO14" i="8"/>
  <c r="BQ12" i="8"/>
  <c r="BP13" i="8"/>
  <c r="BS10" i="8"/>
  <c r="BR11" i="8"/>
  <c r="BV7" i="8"/>
  <c r="BW6" i="8"/>
  <c r="BU8" i="8"/>
  <c r="BT9" i="8"/>
  <c r="Y17" i="1"/>
  <c r="S17" i="1" s="1"/>
  <c r="O17" i="1" s="1"/>
  <c r="D141" i="8"/>
  <c r="R17" i="1"/>
  <c r="Q17" i="1"/>
  <c r="FZ141" i="4"/>
  <c r="FT141" i="4"/>
  <c r="P17" i="1"/>
  <c r="GF141" i="4"/>
  <c r="M17" i="1"/>
  <c r="I17" i="1" s="1"/>
  <c r="BM16" i="4"/>
  <c r="AS67" i="1"/>
  <c r="BO67" i="1" s="1"/>
  <c r="BN15" i="4"/>
  <c r="BD66" i="1"/>
  <c r="BQ13" i="4"/>
  <c r="BP14" i="4"/>
  <c r="BX10" i="4"/>
  <c r="BW11" i="4"/>
  <c r="BV12" i="4"/>
  <c r="BZ8" i="4"/>
  <c r="CA7" i="4"/>
  <c r="CB6" i="4"/>
  <c r="BY9" i="4"/>
  <c r="AT66" i="1"/>
  <c r="BP66" i="1" s="1"/>
  <c r="BW63" i="1"/>
  <c r="BA64" i="1"/>
  <c r="BR18" i="1"/>
  <c r="BG18" i="1"/>
  <c r="AW18" i="1"/>
  <c r="BE65" i="1"/>
  <c r="BL38" i="1"/>
  <c r="BM37" i="1"/>
  <c r="EF4" i="4"/>
  <c r="EE5" i="4"/>
  <c r="I24" i="1"/>
  <c r="GH148" i="4" s="1"/>
  <c r="GB197" i="8" l="1"/>
  <c r="GH197" i="8"/>
  <c r="FV197" i="8"/>
  <c r="AX30" i="8"/>
  <c r="AV32" i="8"/>
  <c r="AW31" i="8"/>
  <c r="AY29" i="8"/>
  <c r="BB26" i="8"/>
  <c r="BC25" i="8"/>
  <c r="BD24" i="8"/>
  <c r="BG21" i="8"/>
  <c r="BF22" i="8"/>
  <c r="BE23" i="8"/>
  <c r="BH20" i="8"/>
  <c r="BL18" i="8"/>
  <c r="BM17" i="8"/>
  <c r="BN16" i="8"/>
  <c r="AW74" i="6"/>
  <c r="BG74" i="6"/>
  <c r="BR74" i="6"/>
  <c r="AS34" i="8"/>
  <c r="AT33" i="8"/>
  <c r="AR36" i="8"/>
  <c r="AR37" i="8" s="1"/>
  <c r="AQ42" i="8"/>
  <c r="AQ43" i="8" s="1"/>
  <c r="AQ44" i="8" s="1"/>
  <c r="AQ45" i="8" s="1"/>
  <c r="AZ28" i="8"/>
  <c r="BA27" i="8"/>
  <c r="BJ19" i="8"/>
  <c r="BO15" i="8"/>
  <c r="AP46" i="8"/>
  <c r="AP47" i="8" s="1"/>
  <c r="BQ13" i="8"/>
  <c r="BT10" i="8"/>
  <c r="BR12" i="8"/>
  <c r="BP14" i="8"/>
  <c r="BU9" i="8"/>
  <c r="F141" i="8"/>
  <c r="BW7" i="8"/>
  <c r="BX6" i="8"/>
  <c r="BS11" i="8"/>
  <c r="BV8" i="8"/>
  <c r="D141" i="4"/>
  <c r="GH141" i="4"/>
  <c r="FV141" i="4"/>
  <c r="GB141" i="4"/>
  <c r="BN16" i="4"/>
  <c r="AS68" i="1"/>
  <c r="BO68" i="1" s="1"/>
  <c r="BD67" i="1"/>
  <c r="BO15" i="4"/>
  <c r="BR13" i="4"/>
  <c r="BS13" i="4" s="1"/>
  <c r="BQ14" i="4"/>
  <c r="BY10" i="4"/>
  <c r="BX11" i="4"/>
  <c r="BW12" i="4"/>
  <c r="CB7" i="4"/>
  <c r="CC6" i="4"/>
  <c r="BZ9" i="4"/>
  <c r="CA8" i="4"/>
  <c r="AT67" i="1"/>
  <c r="BP67" i="1" s="1"/>
  <c r="BW64" i="1"/>
  <c r="BA65" i="1"/>
  <c r="BS18" i="1"/>
  <c r="AX18" i="1"/>
  <c r="BH18" i="1"/>
  <c r="FV148" i="4"/>
  <c r="GB148" i="4"/>
  <c r="BE66" i="1"/>
  <c r="BM38" i="1"/>
  <c r="BL39" i="1"/>
  <c r="EG4" i="4"/>
  <c r="EF5" i="4"/>
  <c r="F197" i="8" l="1"/>
  <c r="AY30" i="8"/>
  <c r="AX31" i="8"/>
  <c r="AW32" i="8"/>
  <c r="AZ29" i="8"/>
  <c r="BD25" i="8"/>
  <c r="BC26" i="8"/>
  <c r="BE24" i="8"/>
  <c r="BH21" i="8"/>
  <c r="BG22" i="8"/>
  <c r="BF23" i="8"/>
  <c r="BI20" i="8"/>
  <c r="BM18" i="8"/>
  <c r="BN17" i="8"/>
  <c r="BO16" i="8"/>
  <c r="BH74" i="6"/>
  <c r="BS74" i="6"/>
  <c r="AX74" i="6"/>
  <c r="AU33" i="8"/>
  <c r="AV33" i="8" s="1"/>
  <c r="AT34" i="8"/>
  <c r="AS35" i="8"/>
  <c r="AS36" i="8" s="1"/>
  <c r="AS37" i="8" s="1"/>
  <c r="BA28" i="8"/>
  <c r="BB27" i="8"/>
  <c r="BP15" i="8"/>
  <c r="BK19" i="8"/>
  <c r="AQ46" i="8"/>
  <c r="AQ47" i="8" s="1"/>
  <c r="AP48" i="8"/>
  <c r="AP49" i="8" s="1"/>
  <c r="BU10" i="8"/>
  <c r="AR38" i="8"/>
  <c r="AR39" i="8" s="1"/>
  <c r="AR40" i="8" s="1"/>
  <c r="AR41" i="8" s="1"/>
  <c r="AR42" i="8" s="1"/>
  <c r="AR43" i="8" s="1"/>
  <c r="AR44" i="8" s="1"/>
  <c r="AR45" i="8" s="1"/>
  <c r="BR13" i="8"/>
  <c r="BT11" i="8"/>
  <c r="BQ14" i="8"/>
  <c r="BS12" i="8"/>
  <c r="BW8" i="8"/>
  <c r="BV9" i="8"/>
  <c r="BX7" i="8"/>
  <c r="BY6" i="8"/>
  <c r="F141" i="4"/>
  <c r="BO16" i="4"/>
  <c r="AS69" i="1"/>
  <c r="BO69" i="1" s="1"/>
  <c r="BD68" i="1"/>
  <c r="BP15" i="4"/>
  <c r="BR14" i="4"/>
  <c r="BS14" i="4" s="1"/>
  <c r="BT13" i="4"/>
  <c r="BY11" i="4"/>
  <c r="BX12" i="4"/>
  <c r="CB8" i="4"/>
  <c r="CC7" i="4"/>
  <c r="CD6" i="4"/>
  <c r="BZ10" i="4"/>
  <c r="CA9" i="4"/>
  <c r="AT68" i="1"/>
  <c r="BP68" i="1" s="1"/>
  <c r="BW65" i="1"/>
  <c r="BA66" i="1"/>
  <c r="BT18" i="1"/>
  <c r="BI18" i="1"/>
  <c r="AY18" i="1"/>
  <c r="BE67" i="1"/>
  <c r="BL40" i="1"/>
  <c r="BM39" i="1"/>
  <c r="E149" i="4"/>
  <c r="EG5" i="4"/>
  <c r="EH4" i="4"/>
  <c r="BA29" i="8" l="1"/>
  <c r="AX32" i="8"/>
  <c r="AY31" i="8"/>
  <c r="AZ30" i="8"/>
  <c r="BD26" i="8"/>
  <c r="BE25" i="8"/>
  <c r="BF24" i="8"/>
  <c r="BI21" i="8"/>
  <c r="BH22" i="8"/>
  <c r="BJ20" i="8"/>
  <c r="BG23" i="8"/>
  <c r="BN18" i="8"/>
  <c r="BO17" i="8"/>
  <c r="BP16" i="8"/>
  <c r="BT74" i="6"/>
  <c r="BI74" i="6"/>
  <c r="AS75" i="6"/>
  <c r="BA74" i="6"/>
  <c r="BL74" i="6" s="1"/>
  <c r="AT35" i="8"/>
  <c r="AU34" i="8"/>
  <c r="AW33" i="8"/>
  <c r="BB28" i="8"/>
  <c r="BC27" i="8"/>
  <c r="BQ15" i="8"/>
  <c r="AR46" i="8"/>
  <c r="AR47" i="8" s="1"/>
  <c r="BL19" i="8"/>
  <c r="BM19" i="8" s="1"/>
  <c r="AQ48" i="8"/>
  <c r="AQ49" i="8" s="1"/>
  <c r="BU11" i="8"/>
  <c r="AS38" i="8"/>
  <c r="AS39" i="8" s="1"/>
  <c r="AS40" i="8" s="1"/>
  <c r="AS41" i="8" s="1"/>
  <c r="AS42" i="8" s="1"/>
  <c r="AS43" i="8" s="1"/>
  <c r="AS44" i="8" s="1"/>
  <c r="AS45" i="8" s="1"/>
  <c r="BR14" i="8"/>
  <c r="BT12" i="8"/>
  <c r="BX8" i="8"/>
  <c r="BY7" i="8"/>
  <c r="BZ6" i="8"/>
  <c r="BV10" i="8"/>
  <c r="BW9" i="8"/>
  <c r="BS13" i="8"/>
  <c r="BP16" i="4"/>
  <c r="BQ15" i="4"/>
  <c r="AS70" i="1"/>
  <c r="BO70" i="1" s="1"/>
  <c r="BD69" i="1"/>
  <c r="BU13" i="4"/>
  <c r="BT14" i="4"/>
  <c r="BZ11" i="4"/>
  <c r="BY12" i="4"/>
  <c r="CB9" i="4"/>
  <c r="CC8" i="4"/>
  <c r="CE6" i="4"/>
  <c r="CD7" i="4"/>
  <c r="CA10" i="4"/>
  <c r="AT69" i="1"/>
  <c r="BP69" i="1" s="1"/>
  <c r="BW66" i="1"/>
  <c r="BA67" i="1"/>
  <c r="BU18" i="1"/>
  <c r="AZ18" i="1"/>
  <c r="BC18" i="1" s="1"/>
  <c r="BN18" i="1" s="1"/>
  <c r="BJ18" i="1"/>
  <c r="BE68" i="1"/>
  <c r="BM40" i="1"/>
  <c r="BL41" i="1"/>
  <c r="EH5" i="4"/>
  <c r="EI4" i="4"/>
  <c r="I25" i="1"/>
  <c r="GH149" i="4" s="1"/>
  <c r="BB29" i="8" l="1"/>
  <c r="AY32" i="8"/>
  <c r="AX33" i="8"/>
  <c r="AZ31" i="8"/>
  <c r="BA30" i="8"/>
  <c r="BF25" i="8"/>
  <c r="BE26" i="8"/>
  <c r="BG24" i="8"/>
  <c r="BI22" i="8"/>
  <c r="BJ21" i="8"/>
  <c r="BK20" i="8"/>
  <c r="BL20" i="8" s="1"/>
  <c r="BM20" i="8" s="1"/>
  <c r="BH23" i="8"/>
  <c r="BO18" i="8"/>
  <c r="BP17" i="8"/>
  <c r="BQ16" i="8"/>
  <c r="W74" i="6"/>
  <c r="BD75" i="6"/>
  <c r="BO75" i="6"/>
  <c r="AT75" i="6"/>
  <c r="AU75" i="6" s="1"/>
  <c r="AU35" i="8"/>
  <c r="AV34" i="8"/>
  <c r="AT36" i="8"/>
  <c r="AT37" i="8" s="1"/>
  <c r="BC28" i="8"/>
  <c r="BD27" i="8"/>
  <c r="BR15" i="8"/>
  <c r="AS46" i="8"/>
  <c r="AS47" i="8" s="1"/>
  <c r="BV11" i="8"/>
  <c r="BN19" i="8"/>
  <c r="AR48" i="8"/>
  <c r="AR49" i="8" s="1"/>
  <c r="BU12" i="8"/>
  <c r="BS14" i="8"/>
  <c r="FT145" i="8"/>
  <c r="BT13" i="8"/>
  <c r="BZ7" i="8"/>
  <c r="CA6" i="8"/>
  <c r="BY8" i="8"/>
  <c r="BX9" i="8"/>
  <c r="BW10" i="8"/>
  <c r="BQ16" i="4"/>
  <c r="BD70" i="1"/>
  <c r="AS71" i="1"/>
  <c r="BO71" i="1" s="1"/>
  <c r="BR15" i="4"/>
  <c r="BS15" i="4" s="1"/>
  <c r="BZ12" i="4"/>
  <c r="BU14" i="4"/>
  <c r="BV13" i="4"/>
  <c r="CB10" i="4"/>
  <c r="CC9" i="4"/>
  <c r="CE7" i="4"/>
  <c r="CD8" i="4"/>
  <c r="CF6" i="4"/>
  <c r="CA11" i="4"/>
  <c r="AT70" i="1"/>
  <c r="BP70" i="1" s="1"/>
  <c r="BW67" i="1"/>
  <c r="BA68" i="1"/>
  <c r="BV18" i="1"/>
  <c r="AU19" i="1"/>
  <c r="BK18" i="1"/>
  <c r="FV149" i="4"/>
  <c r="GB149" i="4"/>
  <c r="BE69" i="1"/>
  <c r="BL42" i="1"/>
  <c r="BM41" i="1"/>
  <c r="E150" i="4"/>
  <c r="EJ4" i="4"/>
  <c r="EI5" i="4"/>
  <c r="BC29" i="8" l="1"/>
  <c r="BB30" i="8"/>
  <c r="AZ32" i="8"/>
  <c r="AY33" i="8"/>
  <c r="BA31" i="8"/>
  <c r="BE27" i="8"/>
  <c r="BF26" i="8"/>
  <c r="BG25" i="8"/>
  <c r="BI23" i="8"/>
  <c r="BJ22" i="8"/>
  <c r="BK21" i="8"/>
  <c r="BL21" i="8" s="1"/>
  <c r="BH24" i="8"/>
  <c r="BP18" i="8"/>
  <c r="BQ17" i="8"/>
  <c r="BR16" i="8"/>
  <c r="BF75" i="6"/>
  <c r="BQ75" i="6"/>
  <c r="AV75" i="6"/>
  <c r="AW75" i="6" s="1"/>
  <c r="BE75" i="6"/>
  <c r="BP75" i="6"/>
  <c r="AU36" i="8"/>
  <c r="AV35" i="8"/>
  <c r="AW34" i="8"/>
  <c r="AT38" i="8"/>
  <c r="AT39" i="8" s="1"/>
  <c r="AT40" i="8" s="1"/>
  <c r="AT41" i="8" s="1"/>
  <c r="AT42" i="8" s="1"/>
  <c r="AT43" i="8" s="1"/>
  <c r="AT44" i="8" s="1"/>
  <c r="AT45" i="8" s="1"/>
  <c r="BD28" i="8"/>
  <c r="BS15" i="8"/>
  <c r="BV12" i="8"/>
  <c r="BN20" i="8"/>
  <c r="BO19" i="8"/>
  <c r="AS48" i="8"/>
  <c r="AS49" i="8" s="1"/>
  <c r="BT14" i="8"/>
  <c r="BU13" i="8"/>
  <c r="CA7" i="8"/>
  <c r="CB6" i="8"/>
  <c r="BW11" i="8"/>
  <c r="BZ8" i="8"/>
  <c r="BX10" i="8"/>
  <c r="BY9" i="8"/>
  <c r="F18" i="1"/>
  <c r="BD71" i="1"/>
  <c r="AS72" i="1"/>
  <c r="BO72" i="1" s="1"/>
  <c r="BR16" i="4"/>
  <c r="BS16" i="4" s="1"/>
  <c r="BT15" i="4"/>
  <c r="BU15" i="4" s="1"/>
  <c r="O18" i="1"/>
  <c r="BV14" i="4"/>
  <c r="BW13" i="4"/>
  <c r="CD9" i="4"/>
  <c r="CC10" i="4"/>
  <c r="CB11" i="4"/>
  <c r="CE8" i="4"/>
  <c r="CF7" i="4"/>
  <c r="CG6" i="4"/>
  <c r="CA12" i="4"/>
  <c r="AT71" i="1"/>
  <c r="BP71" i="1" s="1"/>
  <c r="BW68" i="1"/>
  <c r="BA69" i="1"/>
  <c r="BQ19" i="1"/>
  <c r="BF19" i="1"/>
  <c r="AV19" i="1"/>
  <c r="BE70" i="1"/>
  <c r="BM42" i="1"/>
  <c r="BL43" i="1"/>
  <c r="EJ5" i="4"/>
  <c r="EK4" i="4"/>
  <c r="I26" i="1"/>
  <c r="GH150" i="4" s="1"/>
  <c r="K74" i="6" l="1"/>
  <c r="G74" i="6" s="1"/>
  <c r="BC30" i="8"/>
  <c r="BB31" i="8"/>
  <c r="AZ33" i="8"/>
  <c r="BA32" i="8"/>
  <c r="BE28" i="8"/>
  <c r="BF27" i="8"/>
  <c r="BG26" i="8"/>
  <c r="BJ23" i="8"/>
  <c r="BI24" i="8"/>
  <c r="BK22" i="8"/>
  <c r="BH25" i="8"/>
  <c r="BQ18" i="8"/>
  <c r="BS16" i="8"/>
  <c r="BR17" i="8"/>
  <c r="BH75" i="6"/>
  <c r="BS75" i="6"/>
  <c r="BR75" i="6"/>
  <c r="BG75" i="6"/>
  <c r="AX75" i="6"/>
  <c r="AV36" i="8"/>
  <c r="AU37" i="8"/>
  <c r="AU38" i="8" s="1"/>
  <c r="AU39" i="8" s="1"/>
  <c r="AU40" i="8" s="1"/>
  <c r="AU41" i="8" s="1"/>
  <c r="AU42" i="8" s="1"/>
  <c r="AU43" i="8" s="1"/>
  <c r="AU44" i="8" s="1"/>
  <c r="AU45" i="8" s="1"/>
  <c r="AT46" i="8"/>
  <c r="AT47" i="8" s="1"/>
  <c r="AX34" i="8"/>
  <c r="AY34" i="8" s="1"/>
  <c r="AW35" i="8"/>
  <c r="BD29" i="8"/>
  <c r="BT15" i="8"/>
  <c r="BO20" i="8"/>
  <c r="BP19" i="8"/>
  <c r="BU14" i="8"/>
  <c r="BM21" i="8"/>
  <c r="BN21" i="8" s="1"/>
  <c r="BV13" i="8"/>
  <c r="BX11" i="8"/>
  <c r="BW12" i="8"/>
  <c r="CB7" i="8"/>
  <c r="CC6" i="8"/>
  <c r="BZ9" i="8"/>
  <c r="Y18" i="1"/>
  <c r="D142" i="8"/>
  <c r="CA8" i="8"/>
  <c r="BY10" i="8"/>
  <c r="P18" i="1"/>
  <c r="Q18" i="1"/>
  <c r="FT142" i="4"/>
  <c r="R18" i="1"/>
  <c r="FZ142" i="4"/>
  <c r="GF142" i="4"/>
  <c r="M18" i="1"/>
  <c r="I18" i="1" s="1"/>
  <c r="BD72" i="1"/>
  <c r="AS73" i="1"/>
  <c r="BO73" i="1" s="1"/>
  <c r="BT16" i="4"/>
  <c r="BU16" i="4" s="1"/>
  <c r="BV15" i="4"/>
  <c r="BX13" i="4"/>
  <c r="BY13" i="4" s="1"/>
  <c r="BZ13" i="4" s="1"/>
  <c r="BW14" i="4"/>
  <c r="CE9" i="4"/>
  <c r="CD10" i="4"/>
  <c r="CC11" i="4"/>
  <c r="CB12" i="4"/>
  <c r="CF8" i="4"/>
  <c r="CG7" i="4"/>
  <c r="CH6" i="4"/>
  <c r="AT72" i="1"/>
  <c r="BP72" i="1" s="1"/>
  <c r="BW69" i="1"/>
  <c r="BA70" i="1"/>
  <c r="AW19" i="1"/>
  <c r="AX19" i="1" s="1"/>
  <c r="BR19" i="1"/>
  <c r="BG19" i="1"/>
  <c r="FV150" i="4"/>
  <c r="GB150" i="4"/>
  <c r="BE71" i="1"/>
  <c r="BL44" i="1"/>
  <c r="BM43" i="1"/>
  <c r="EK5" i="4"/>
  <c r="EL4" i="4"/>
  <c r="GB198" i="8" l="1"/>
  <c r="GH198" i="8"/>
  <c r="FV198" i="8"/>
  <c r="BC31" i="8"/>
  <c r="AZ34" i="8"/>
  <c r="BB32" i="8"/>
  <c r="BA33" i="8"/>
  <c r="BG27" i="8"/>
  <c r="BF28" i="8"/>
  <c r="BE29" i="8"/>
  <c r="BH26" i="8"/>
  <c r="BI25" i="8"/>
  <c r="BK23" i="8"/>
  <c r="BJ24" i="8"/>
  <c r="BL22" i="8"/>
  <c r="BM22" i="8" s="1"/>
  <c r="BT16" i="8"/>
  <c r="BR18" i="8"/>
  <c r="BS17" i="8"/>
  <c r="BT75" i="6"/>
  <c r="BI75" i="6"/>
  <c r="AS76" i="6"/>
  <c r="BA75" i="6"/>
  <c r="BL75" i="6" s="1"/>
  <c r="AV37" i="8"/>
  <c r="AV38" i="8" s="1"/>
  <c r="AV39" i="8" s="1"/>
  <c r="AU46" i="8"/>
  <c r="AU47" i="8" s="1"/>
  <c r="AT48" i="8"/>
  <c r="AT49" i="8" s="1"/>
  <c r="AW36" i="8"/>
  <c r="AX35" i="8"/>
  <c r="BU15" i="8"/>
  <c r="BD30" i="8"/>
  <c r="BV14" i="8"/>
  <c r="BP20" i="8"/>
  <c r="BQ19" i="8"/>
  <c r="BO21" i="8"/>
  <c r="BW13" i="8"/>
  <c r="BX12" i="8"/>
  <c r="CC7" i="8"/>
  <c r="CD6" i="8"/>
  <c r="BZ10" i="8"/>
  <c r="F142" i="8"/>
  <c r="BY11" i="8"/>
  <c r="CA9" i="8"/>
  <c r="CB8" i="8"/>
  <c r="D142" i="4"/>
  <c r="GH142" i="4"/>
  <c r="FV142" i="4"/>
  <c r="GB142" i="4"/>
  <c r="BD73" i="1"/>
  <c r="AS74" i="1"/>
  <c r="BO74" i="1" s="1"/>
  <c r="BV16" i="4"/>
  <c r="CF9" i="4"/>
  <c r="BW15" i="4"/>
  <c r="BX14" i="4"/>
  <c r="CE10" i="4"/>
  <c r="CD11" i="4"/>
  <c r="CC12" i="4"/>
  <c r="CG8" i="4"/>
  <c r="CH7" i="4"/>
  <c r="CI6" i="4"/>
  <c r="AT73" i="1"/>
  <c r="BP73" i="1" s="1"/>
  <c r="BW70" i="1"/>
  <c r="BA71" i="1"/>
  <c r="BT19" i="1"/>
  <c r="BI19" i="1"/>
  <c r="AY19" i="1"/>
  <c r="BS19" i="1"/>
  <c r="BH19" i="1"/>
  <c r="BE72" i="1"/>
  <c r="BM44" i="1"/>
  <c r="BL45" i="1"/>
  <c r="E151" i="4"/>
  <c r="EL5" i="4"/>
  <c r="EM4" i="4"/>
  <c r="CA13" i="4"/>
  <c r="F198" i="8" l="1"/>
  <c r="BC32" i="8"/>
  <c r="BD31" i="8"/>
  <c r="BB33" i="8"/>
  <c r="BA34" i="8"/>
  <c r="BH27" i="8"/>
  <c r="BF29" i="8"/>
  <c r="BG28" i="8"/>
  <c r="BI26" i="8"/>
  <c r="BJ25" i="8"/>
  <c r="BU16" i="8"/>
  <c r="BK24" i="8"/>
  <c r="BL23" i="8"/>
  <c r="BM23" i="8" s="1"/>
  <c r="BS18" i="8"/>
  <c r="BT17" i="8"/>
  <c r="W75" i="6"/>
  <c r="BD76" i="6"/>
  <c r="BO76" i="6"/>
  <c r="AT76" i="6"/>
  <c r="AW37" i="8"/>
  <c r="AW38" i="8" s="1"/>
  <c r="AW39" i="8" s="1"/>
  <c r="AV40" i="8"/>
  <c r="AV41" i="8" s="1"/>
  <c r="AV42" i="8" s="1"/>
  <c r="AV43" i="8" s="1"/>
  <c r="AV44" i="8" s="1"/>
  <c r="AV45" i="8" s="1"/>
  <c r="AU48" i="8"/>
  <c r="AU49" i="8" s="1"/>
  <c r="AY35" i="8"/>
  <c r="AZ35" i="8" s="1"/>
  <c r="AX36" i="8"/>
  <c r="BV15" i="8"/>
  <c r="BE30" i="8"/>
  <c r="BW14" i="8"/>
  <c r="BP21" i="8"/>
  <c r="BQ20" i="8"/>
  <c r="BR19" i="8"/>
  <c r="BN22" i="8"/>
  <c r="BX13" i="8"/>
  <c r="CB9" i="8"/>
  <c r="FT146" i="8"/>
  <c r="CA10" i="8"/>
  <c r="CD7" i="8"/>
  <c r="CE6" i="8"/>
  <c r="BZ11" i="8"/>
  <c r="BY12" i="8"/>
  <c r="CC8" i="8"/>
  <c r="F142" i="4"/>
  <c r="BD74" i="1"/>
  <c r="AS75" i="1"/>
  <c r="BO75" i="1" s="1"/>
  <c r="CG9" i="4"/>
  <c r="BW16" i="4"/>
  <c r="CF10" i="4"/>
  <c r="CE11" i="4"/>
  <c r="BX15" i="4"/>
  <c r="BY14" i="4"/>
  <c r="CD12" i="4"/>
  <c r="CH8" i="4"/>
  <c r="CI7" i="4"/>
  <c r="CJ6" i="4"/>
  <c r="AT74" i="1"/>
  <c r="BP74" i="1" s="1"/>
  <c r="BW71" i="1"/>
  <c r="BA72" i="1"/>
  <c r="AZ19" i="1"/>
  <c r="BU19" i="1"/>
  <c r="BJ19" i="1"/>
  <c r="BE73" i="1"/>
  <c r="BL46" i="1"/>
  <c r="BM45" i="1"/>
  <c r="EM5" i="4"/>
  <c r="EN4" i="4"/>
  <c r="I27" i="1"/>
  <c r="GH151" i="4" s="1"/>
  <c r="CB13" i="4"/>
  <c r="BE31" i="8" l="1"/>
  <c r="BD32" i="8"/>
  <c r="BB34" i="8"/>
  <c r="BC33" i="8"/>
  <c r="BH28" i="8"/>
  <c r="BG29" i="8"/>
  <c r="BI27" i="8"/>
  <c r="BK25" i="8"/>
  <c r="BJ26" i="8"/>
  <c r="BV16" i="8"/>
  <c r="BL24" i="8"/>
  <c r="BT18" i="8"/>
  <c r="BU17" i="8"/>
  <c r="AU76" i="6"/>
  <c r="BE76" i="6"/>
  <c r="BP76" i="6"/>
  <c r="AW40" i="8"/>
  <c r="AW41" i="8" s="1"/>
  <c r="AW42" i="8" s="1"/>
  <c r="AW43" i="8" s="1"/>
  <c r="AV46" i="8"/>
  <c r="AV47" i="8" s="1"/>
  <c r="AY36" i="8"/>
  <c r="AZ36" i="8" s="1"/>
  <c r="AX37" i="8"/>
  <c r="BA35" i="8"/>
  <c r="BF30" i="8"/>
  <c r="BW15" i="8"/>
  <c r="BX14" i="8"/>
  <c r="BQ21" i="8"/>
  <c r="BR20" i="8"/>
  <c r="BS19" i="8"/>
  <c r="BN23" i="8"/>
  <c r="BO22" i="8"/>
  <c r="BY13" i="8"/>
  <c r="CC9" i="8"/>
  <c r="CA11" i="8"/>
  <c r="CE7" i="8"/>
  <c r="CF6" i="8"/>
  <c r="BZ12" i="8"/>
  <c r="CB10" i="8"/>
  <c r="CD8" i="8"/>
  <c r="BD75" i="1"/>
  <c r="AS76" i="1"/>
  <c r="BO76" i="1" s="1"/>
  <c r="CH9" i="4"/>
  <c r="CG10" i="4"/>
  <c r="CF11" i="4"/>
  <c r="CE12" i="4"/>
  <c r="BZ14" i="4"/>
  <c r="CA14" i="4" s="1"/>
  <c r="CB14" i="4" s="1"/>
  <c r="BX16" i="4"/>
  <c r="BY15" i="4"/>
  <c r="CI8" i="4"/>
  <c r="CJ7" i="4"/>
  <c r="CK6" i="4"/>
  <c r="AT75" i="1"/>
  <c r="BP75" i="1" s="1"/>
  <c r="BW72" i="1"/>
  <c r="BA73" i="1"/>
  <c r="BV19" i="1"/>
  <c r="BK19" i="1"/>
  <c r="AU20" i="1"/>
  <c r="BC19" i="1"/>
  <c r="BN19" i="1" s="1"/>
  <c r="GB151" i="4"/>
  <c r="FV151" i="4"/>
  <c r="BE74" i="1"/>
  <c r="BM46" i="1"/>
  <c r="BL47" i="1"/>
  <c r="EN5" i="4"/>
  <c r="EO4" i="4"/>
  <c r="CC13" i="4"/>
  <c r="K75" i="6" l="1"/>
  <c r="G75" i="6" s="1"/>
  <c r="BF31" i="8"/>
  <c r="BE32" i="8"/>
  <c r="BC34" i="8"/>
  <c r="BD33" i="8"/>
  <c r="BI28" i="8"/>
  <c r="BH29" i="8"/>
  <c r="BJ27" i="8"/>
  <c r="BL25" i="8"/>
  <c r="BK26" i="8"/>
  <c r="BM24" i="8"/>
  <c r="BW16" i="8"/>
  <c r="BU18" i="8"/>
  <c r="BV17" i="8"/>
  <c r="AV76" i="6"/>
  <c r="AW76" i="6" s="1"/>
  <c r="BF76" i="6"/>
  <c r="BQ76" i="6"/>
  <c r="AW44" i="8"/>
  <c r="AW45" i="8" s="1"/>
  <c r="AV48" i="8"/>
  <c r="AV49" i="8" s="1"/>
  <c r="BA36" i="8"/>
  <c r="BB35" i="8"/>
  <c r="AY37" i="8"/>
  <c r="AX38" i="8"/>
  <c r="AX39" i="8" s="1"/>
  <c r="AX40" i="8" s="1"/>
  <c r="AX41" i="8" s="1"/>
  <c r="AX42" i="8" s="1"/>
  <c r="AX43" i="8" s="1"/>
  <c r="BX15" i="8"/>
  <c r="BG30" i="8"/>
  <c r="BY14" i="8"/>
  <c r="BR21" i="8"/>
  <c r="BS20" i="8"/>
  <c r="BT19" i="8"/>
  <c r="BP22" i="8"/>
  <c r="BO23" i="8"/>
  <c r="BZ13" i="8"/>
  <c r="CC10" i="8"/>
  <c r="CE8" i="8"/>
  <c r="CB11" i="8"/>
  <c r="CF7" i="8"/>
  <c r="CG6" i="8"/>
  <c r="CD9" i="8"/>
  <c r="CA12" i="8"/>
  <c r="F19" i="1"/>
  <c r="AS77" i="1"/>
  <c r="BO77" i="1" s="1"/>
  <c r="BD76" i="1"/>
  <c r="CI9" i="4"/>
  <c r="CH10" i="4"/>
  <c r="CG11" i="4"/>
  <c r="CF12" i="4"/>
  <c r="BY16" i="4"/>
  <c r="BZ15" i="4"/>
  <c r="CJ8" i="4"/>
  <c r="CK7" i="4"/>
  <c r="CL6" i="4"/>
  <c r="AT76" i="1"/>
  <c r="BP76" i="1" s="1"/>
  <c r="BW73" i="1"/>
  <c r="BA74" i="1"/>
  <c r="BQ20" i="1"/>
  <c r="AV20" i="1"/>
  <c r="BF20" i="1"/>
  <c r="F144" i="4"/>
  <c r="BE75" i="1"/>
  <c r="BL48" i="1"/>
  <c r="BM47" i="1"/>
  <c r="E152" i="4"/>
  <c r="EO5" i="4"/>
  <c r="EP4" i="4"/>
  <c r="CC14" i="4"/>
  <c r="CD13" i="4"/>
  <c r="GB199" i="8" l="1"/>
  <c r="GH199" i="8"/>
  <c r="FV199" i="8"/>
  <c r="BG31" i="8"/>
  <c r="BF32" i="8"/>
  <c r="BE33" i="8"/>
  <c r="BD34" i="8"/>
  <c r="BJ28" i="8"/>
  <c r="BI29" i="8"/>
  <c r="BK27" i="8"/>
  <c r="BM25" i="8"/>
  <c r="BL26" i="8"/>
  <c r="BX16" i="8"/>
  <c r="BN24" i="8"/>
  <c r="BO24" i="8" s="1"/>
  <c r="BV18" i="8"/>
  <c r="BW17" i="8"/>
  <c r="AX76" i="6"/>
  <c r="BS76" i="6"/>
  <c r="BH76" i="6"/>
  <c r="BR76" i="6"/>
  <c r="BG76" i="6"/>
  <c r="AW46" i="8"/>
  <c r="AW47" i="8" s="1"/>
  <c r="AX44" i="8"/>
  <c r="AX45" i="8" s="1"/>
  <c r="AY38" i="8"/>
  <c r="AY39" i="8" s="1"/>
  <c r="AY40" i="8" s="1"/>
  <c r="AY41" i="8" s="1"/>
  <c r="AY42" i="8" s="1"/>
  <c r="AY43" i="8" s="1"/>
  <c r="BC35" i="8"/>
  <c r="BB36" i="8"/>
  <c r="BY15" i="8"/>
  <c r="AZ37" i="8"/>
  <c r="BH30" i="8"/>
  <c r="BZ14" i="8"/>
  <c r="BS21" i="8"/>
  <c r="BU19" i="8"/>
  <c r="BT20" i="8"/>
  <c r="CA13" i="8"/>
  <c r="BQ22" i="8"/>
  <c r="BR22" i="8" s="1"/>
  <c r="BP23" i="8"/>
  <c r="CF8" i="8"/>
  <c r="CC11" i="8"/>
  <c r="CE9" i="8"/>
  <c r="Y19" i="1"/>
  <c r="S19" i="1" s="1"/>
  <c r="D143" i="8"/>
  <c r="CG7" i="8"/>
  <c r="CH6" i="8"/>
  <c r="CD10" i="8"/>
  <c r="CB12" i="8"/>
  <c r="O19" i="1"/>
  <c r="GF143" i="4"/>
  <c r="BD77" i="1"/>
  <c r="AS78" i="1"/>
  <c r="BO78" i="1" s="1"/>
  <c r="CJ9" i="4"/>
  <c r="CI10" i="4"/>
  <c r="CH11" i="4"/>
  <c r="CG12" i="4"/>
  <c r="CA15" i="4"/>
  <c r="BZ16" i="4"/>
  <c r="CK8" i="4"/>
  <c r="CL7" i="4"/>
  <c r="CM6" i="4"/>
  <c r="R19" i="1"/>
  <c r="AT77" i="1"/>
  <c r="BP77" i="1" s="1"/>
  <c r="BW74" i="1"/>
  <c r="BA75" i="1"/>
  <c r="FT143" i="4"/>
  <c r="Q19" i="1"/>
  <c r="FZ143" i="4"/>
  <c r="P19" i="1"/>
  <c r="BR20" i="1"/>
  <c r="BG20" i="1"/>
  <c r="AW20" i="1"/>
  <c r="AX20" i="1" s="1"/>
  <c r="BE76" i="1"/>
  <c r="BM48" i="1"/>
  <c r="BL49" i="1"/>
  <c r="EP5" i="4"/>
  <c r="EQ4" i="4"/>
  <c r="I28" i="1"/>
  <c r="GH152" i="4" s="1"/>
  <c r="CD14" i="4"/>
  <c r="CE13" i="4"/>
  <c r="F199" i="8" l="1"/>
  <c r="BG32" i="8"/>
  <c r="BH31" i="8"/>
  <c r="BF33" i="8"/>
  <c r="BE34" i="8"/>
  <c r="BD35" i="8"/>
  <c r="BY16" i="8"/>
  <c r="BJ29" i="8"/>
  <c r="BK28" i="8"/>
  <c r="BL27" i="8"/>
  <c r="BM26" i="8"/>
  <c r="BN25" i="8"/>
  <c r="BO25" i="8" s="1"/>
  <c r="BV19" i="8"/>
  <c r="BW18" i="8"/>
  <c r="BX17" i="8"/>
  <c r="BI76" i="6"/>
  <c r="BT76" i="6"/>
  <c r="AS77" i="6"/>
  <c r="BA76" i="6"/>
  <c r="BL76" i="6" s="1"/>
  <c r="AX46" i="8"/>
  <c r="AX47" i="8" s="1"/>
  <c r="AW48" i="8"/>
  <c r="AW49" i="8" s="1"/>
  <c r="BI30" i="8"/>
  <c r="AZ38" i="8"/>
  <c r="AZ39" i="8" s="1"/>
  <c r="CA14" i="8"/>
  <c r="BA37" i="8"/>
  <c r="BZ15" i="8"/>
  <c r="AY44" i="8"/>
  <c r="AY45" i="8" s="1"/>
  <c r="BC36" i="8"/>
  <c r="BS22" i="8"/>
  <c r="BU20" i="8"/>
  <c r="BT21" i="8"/>
  <c r="BQ23" i="8"/>
  <c r="BR23" i="8" s="1"/>
  <c r="BP24" i="8"/>
  <c r="FT147" i="8"/>
  <c r="CC12" i="8"/>
  <c r="CD11" i="8"/>
  <c r="CE10" i="8"/>
  <c r="CB13" i="8"/>
  <c r="CG8" i="8"/>
  <c r="CF9" i="8"/>
  <c r="CH7" i="8"/>
  <c r="CI6" i="8"/>
  <c r="M19" i="1"/>
  <c r="I19" i="1" s="1"/>
  <c r="BD78" i="1"/>
  <c r="AS79" i="1"/>
  <c r="BO79" i="1" s="1"/>
  <c r="CK9" i="4"/>
  <c r="CJ10" i="4"/>
  <c r="CI11" i="4"/>
  <c r="D143" i="4"/>
  <c r="CH12" i="4"/>
  <c r="CL8" i="4"/>
  <c r="CA16" i="4"/>
  <c r="CB15" i="4"/>
  <c r="CM7" i="4"/>
  <c r="CN6" i="4"/>
  <c r="AT78" i="1"/>
  <c r="BP78" i="1" s="1"/>
  <c r="BW75" i="1"/>
  <c r="BA76" i="1"/>
  <c r="BT20" i="1"/>
  <c r="BI20" i="1"/>
  <c r="BS20" i="1"/>
  <c r="BH20" i="1"/>
  <c r="AY20" i="1"/>
  <c r="GB152" i="4"/>
  <c r="FV152" i="4"/>
  <c r="BE77" i="1"/>
  <c r="BL50" i="1"/>
  <c r="BM49" i="1"/>
  <c r="EQ5" i="4"/>
  <c r="ER4" i="4"/>
  <c r="CE14" i="4"/>
  <c r="CF13" i="4"/>
  <c r="BF34" i="8" l="1"/>
  <c r="BH32" i="8"/>
  <c r="BG33" i="8"/>
  <c r="BE35" i="8"/>
  <c r="BZ16" i="8"/>
  <c r="BJ30" i="8"/>
  <c r="BK29" i="8"/>
  <c r="BL28" i="8"/>
  <c r="BM27" i="8"/>
  <c r="BN26" i="8"/>
  <c r="BO26" i="8" s="1"/>
  <c r="BX18" i="8"/>
  <c r="BW19" i="8"/>
  <c r="BV20" i="8"/>
  <c r="BY17" i="8"/>
  <c r="W76" i="6"/>
  <c r="BD77" i="6"/>
  <c r="BO77" i="6"/>
  <c r="AT77" i="6"/>
  <c r="AU77" i="6" s="1"/>
  <c r="BI31" i="8"/>
  <c r="CB14" i="8"/>
  <c r="AY46" i="8"/>
  <c r="AY47" i="8" s="1"/>
  <c r="AX48" i="8"/>
  <c r="AX49" i="8" s="1"/>
  <c r="BA38" i="8"/>
  <c r="BA39" i="8" s="1"/>
  <c r="BB37" i="8"/>
  <c r="BC37" i="8" s="1"/>
  <c r="CA15" i="8"/>
  <c r="AZ40" i="8"/>
  <c r="AZ41" i="8" s="1"/>
  <c r="BD36" i="8"/>
  <c r="BU21" i="8"/>
  <c r="BT22" i="8"/>
  <c r="BQ24" i="8"/>
  <c r="BR24" i="8" s="1"/>
  <c r="BP25" i="8"/>
  <c r="BS23" i="8"/>
  <c r="CH8" i="8"/>
  <c r="CG9" i="8"/>
  <c r="CC13" i="8"/>
  <c r="CD12" i="8"/>
  <c r="CI7" i="8"/>
  <c r="CJ6" i="8"/>
  <c r="CF10" i="8"/>
  <c r="F143" i="8"/>
  <c r="CE11" i="8"/>
  <c r="GH143" i="4"/>
  <c r="FV143" i="4"/>
  <c r="GB143" i="4"/>
  <c r="BD79" i="1"/>
  <c r="AS80" i="1"/>
  <c r="BO80" i="1" s="1"/>
  <c r="CL9" i="4"/>
  <c r="CK10" i="4"/>
  <c r="CJ11" i="4"/>
  <c r="CI12" i="4"/>
  <c r="CM8" i="4"/>
  <c r="CB16" i="4"/>
  <c r="CC15" i="4"/>
  <c r="CN7" i="4"/>
  <c r="CO6" i="4"/>
  <c r="AT79" i="1"/>
  <c r="BP79" i="1" s="1"/>
  <c r="BW76" i="1"/>
  <c r="BA77" i="1"/>
  <c r="BU20" i="1"/>
  <c r="BJ20" i="1"/>
  <c r="AZ20" i="1"/>
  <c r="BE78" i="1"/>
  <c r="BM50" i="1"/>
  <c r="BL51" i="1"/>
  <c r="ER5" i="4"/>
  <c r="ES4" i="4"/>
  <c r="CF14" i="4"/>
  <c r="CG13" i="4"/>
  <c r="BG34" i="8" l="1"/>
  <c r="BF35" i="8"/>
  <c r="BH33" i="8"/>
  <c r="BI32" i="8"/>
  <c r="CA16" i="8"/>
  <c r="BM28" i="8"/>
  <c r="BL29" i="8"/>
  <c r="BK30" i="8"/>
  <c r="BN27" i="8"/>
  <c r="BV21" i="8"/>
  <c r="BW20" i="8"/>
  <c r="BY18" i="8"/>
  <c r="BX19" i="8"/>
  <c r="BZ17" i="8"/>
  <c r="BJ31" i="8"/>
  <c r="BQ77" i="6"/>
  <c r="BF77" i="6"/>
  <c r="AV77" i="6"/>
  <c r="AW77" i="6" s="1"/>
  <c r="AX77" i="6" s="1"/>
  <c r="BE77" i="6"/>
  <c r="BP77" i="6"/>
  <c r="CC14" i="8"/>
  <c r="AY48" i="8"/>
  <c r="AY49" i="8" s="1"/>
  <c r="CB15" i="8"/>
  <c r="BD37" i="8"/>
  <c r="BB38" i="8"/>
  <c r="BB39" i="8" s="1"/>
  <c r="BA40" i="8"/>
  <c r="BA41" i="8" s="1"/>
  <c r="AZ42" i="8"/>
  <c r="AZ43" i="8" s="1"/>
  <c r="AZ44" i="8" s="1"/>
  <c r="AZ45" i="8" s="1"/>
  <c r="AZ46" i="8" s="1"/>
  <c r="AZ47" i="8" s="1"/>
  <c r="BE36" i="8"/>
  <c r="BU22" i="8"/>
  <c r="BT23" i="8"/>
  <c r="BS24" i="8"/>
  <c r="BQ25" i="8"/>
  <c r="BR25" i="8" s="1"/>
  <c r="BP26" i="8"/>
  <c r="CH9" i="8"/>
  <c r="CD13" i="8"/>
  <c r="CF11" i="8"/>
  <c r="CJ7" i="8"/>
  <c r="CK6" i="8"/>
  <c r="CG10" i="8"/>
  <c r="CE12" i="8"/>
  <c r="CI8" i="8"/>
  <c r="F143" i="4"/>
  <c r="AS81" i="1"/>
  <c r="BO81" i="1" s="1"/>
  <c r="BD80" i="1"/>
  <c r="CK11" i="4"/>
  <c r="CM9" i="4"/>
  <c r="CL10" i="4"/>
  <c r="CJ12" i="4"/>
  <c r="CD15" i="4"/>
  <c r="CC16" i="4"/>
  <c r="CN8" i="4"/>
  <c r="CO7" i="4"/>
  <c r="CP6" i="4"/>
  <c r="AT80" i="1"/>
  <c r="BP80" i="1" s="1"/>
  <c r="BW77" i="1"/>
  <c r="BA78" i="1"/>
  <c r="BV20" i="1"/>
  <c r="AU21" i="1"/>
  <c r="BK20" i="1"/>
  <c r="BC20" i="1"/>
  <c r="BN20" i="1" s="1"/>
  <c r="BE79" i="1"/>
  <c r="BL52" i="1"/>
  <c r="BM51" i="1"/>
  <c r="E153" i="4"/>
  <c r="ES5" i="4"/>
  <c r="ET4" i="4"/>
  <c r="CG14" i="4"/>
  <c r="CH13" i="4"/>
  <c r="K76" i="6" l="1"/>
  <c r="G76" i="6" s="1"/>
  <c r="BH34" i="8"/>
  <c r="BG35" i="8"/>
  <c r="BI33" i="8"/>
  <c r="CB16" i="8"/>
  <c r="BK31" i="8"/>
  <c r="BN28" i="8"/>
  <c r="BM29" i="8"/>
  <c r="BL30" i="8"/>
  <c r="BO27" i="8"/>
  <c r="BX20" i="8"/>
  <c r="BW21" i="8"/>
  <c r="BV22" i="8"/>
  <c r="BZ18" i="8"/>
  <c r="BY19" i="8"/>
  <c r="CA17" i="8"/>
  <c r="BJ32" i="8"/>
  <c r="AZ48" i="8"/>
  <c r="AZ49" i="8" s="1"/>
  <c r="BI77" i="6"/>
  <c r="BT77" i="6"/>
  <c r="AS78" i="6"/>
  <c r="BA77" i="6"/>
  <c r="BL77" i="6" s="1"/>
  <c r="BH77" i="6"/>
  <c r="BS77" i="6"/>
  <c r="BG77" i="6"/>
  <c r="BR77" i="6"/>
  <c r="CD14" i="8"/>
  <c r="CC15" i="8"/>
  <c r="BE37" i="8"/>
  <c r="BA42" i="8"/>
  <c r="BA43" i="8" s="1"/>
  <c r="BA44" i="8" s="1"/>
  <c r="BA45" i="8" s="1"/>
  <c r="BA46" i="8" s="1"/>
  <c r="BA47" i="8" s="1"/>
  <c r="BB40" i="8"/>
  <c r="BB41" i="8" s="1"/>
  <c r="BC38" i="8"/>
  <c r="BF36" i="8"/>
  <c r="BQ26" i="8"/>
  <c r="BR26" i="8" s="1"/>
  <c r="BS25" i="8"/>
  <c r="BT24" i="8"/>
  <c r="BU23" i="8"/>
  <c r="CH10" i="8"/>
  <c r="CJ8" i="8"/>
  <c r="CI9" i="8"/>
  <c r="CG11" i="8"/>
  <c r="CE13" i="8"/>
  <c r="CK7" i="8"/>
  <c r="CL6" i="8"/>
  <c r="CF12" i="8"/>
  <c r="F20" i="1"/>
  <c r="BD81" i="1"/>
  <c r="AS82" i="1"/>
  <c r="BO82" i="1" s="1"/>
  <c r="CK12" i="4"/>
  <c r="CL11" i="4"/>
  <c r="CN9" i="4"/>
  <c r="CM10" i="4"/>
  <c r="CE15" i="4"/>
  <c r="CD16" i="4"/>
  <c r="CO8" i="4"/>
  <c r="CP7" i="4"/>
  <c r="CQ6" i="4"/>
  <c r="AT81" i="1"/>
  <c r="BP81" i="1" s="1"/>
  <c r="BW78" i="1"/>
  <c r="BA79" i="1"/>
  <c r="BQ21" i="1"/>
  <c r="BF21" i="1"/>
  <c r="AV21" i="1"/>
  <c r="BE80" i="1"/>
  <c r="BM52" i="1"/>
  <c r="BL53" i="1"/>
  <c r="ET5" i="4"/>
  <c r="EU4" i="4"/>
  <c r="CH14" i="4"/>
  <c r="CI13" i="4"/>
  <c r="GB200" i="8" l="1"/>
  <c r="GH200" i="8"/>
  <c r="FV200" i="8"/>
  <c r="BH35" i="8"/>
  <c r="BI34" i="8"/>
  <c r="BJ33" i="8"/>
  <c r="CC16" i="8"/>
  <c r="BO28" i="8"/>
  <c r="BN29" i="8"/>
  <c r="BM30" i="8"/>
  <c r="BL31" i="8"/>
  <c r="BP27" i="8"/>
  <c r="BQ27" i="8" s="1"/>
  <c r="BY20" i="8"/>
  <c r="BX21" i="8"/>
  <c r="BW22" i="8"/>
  <c r="BZ19" i="8"/>
  <c r="CA18" i="8"/>
  <c r="CB17" i="8"/>
  <c r="BK32" i="8"/>
  <c r="BA48" i="8"/>
  <c r="BA49" i="8" s="1"/>
  <c r="BD78" i="6"/>
  <c r="BO78" i="6"/>
  <c r="AT78" i="6"/>
  <c r="CE14" i="8"/>
  <c r="CD15" i="8"/>
  <c r="BD38" i="8"/>
  <c r="BE38" i="8" s="1"/>
  <c r="BC39" i="8"/>
  <c r="BF37" i="8"/>
  <c r="BG36" i="8"/>
  <c r="BT25" i="8"/>
  <c r="BS26" i="8"/>
  <c r="BV23" i="8"/>
  <c r="BU24" i="8"/>
  <c r="BB42" i="8"/>
  <c r="BB43" i="8" s="1"/>
  <c r="BB44" i="8" s="1"/>
  <c r="BB45" i="8" s="1"/>
  <c r="BB46" i="8" s="1"/>
  <c r="BB47" i="8" s="1"/>
  <c r="FT148" i="8"/>
  <c r="CG12" i="8"/>
  <c r="CI10" i="8"/>
  <c r="CL7" i="8"/>
  <c r="CM6" i="8"/>
  <c r="CK8" i="8"/>
  <c r="CH11" i="8"/>
  <c r="Y20" i="1"/>
  <c r="D144" i="8"/>
  <c r="CJ9" i="8"/>
  <c r="CF13" i="8"/>
  <c r="GF144" i="4"/>
  <c r="BD82" i="1"/>
  <c r="AS83" i="1"/>
  <c r="BO83" i="1" s="1"/>
  <c r="CM11" i="4"/>
  <c r="CL12" i="4"/>
  <c r="CO9" i="4"/>
  <c r="CN10" i="4"/>
  <c r="CE16" i="4"/>
  <c r="CF15" i="4"/>
  <c r="R20" i="1"/>
  <c r="CP8" i="4"/>
  <c r="CQ7" i="4"/>
  <c r="CR6" i="4"/>
  <c r="AT82" i="1"/>
  <c r="BP82" i="1" s="1"/>
  <c r="BW79" i="1"/>
  <c r="BA80" i="1"/>
  <c r="AW21" i="1"/>
  <c r="BR21" i="1"/>
  <c r="BG21" i="1"/>
  <c r="P20" i="1"/>
  <c r="Q20" i="1"/>
  <c r="FZ144" i="4"/>
  <c r="FT144" i="4"/>
  <c r="F145" i="4"/>
  <c r="BE81" i="1"/>
  <c r="BL54" i="1"/>
  <c r="BM53" i="1"/>
  <c r="EU5" i="4"/>
  <c r="EV4" i="4"/>
  <c r="CI14" i="4"/>
  <c r="CJ13" i="4"/>
  <c r="F200" i="8" l="1"/>
  <c r="BI35" i="8"/>
  <c r="BJ34" i="8"/>
  <c r="BK33" i="8"/>
  <c r="CD16" i="8"/>
  <c r="BN30" i="8"/>
  <c r="BM31" i="8"/>
  <c r="BO29" i="8"/>
  <c r="BP28" i="8"/>
  <c r="BZ20" i="8"/>
  <c r="BX22" i="8"/>
  <c r="BY21" i="8"/>
  <c r="BW23" i="8"/>
  <c r="CB18" i="8"/>
  <c r="CA19" i="8"/>
  <c r="CC17" i="8"/>
  <c r="BL32" i="8"/>
  <c r="BB48" i="8"/>
  <c r="BB49" i="8" s="1"/>
  <c r="CF14" i="8"/>
  <c r="W77" i="6"/>
  <c r="AU78" i="6"/>
  <c r="BP78" i="6"/>
  <c r="BE78" i="6"/>
  <c r="CE15" i="8"/>
  <c r="BF38" i="8"/>
  <c r="BG37" i="8"/>
  <c r="BD39" i="8"/>
  <c r="BE39" i="8" s="1"/>
  <c r="BC40" i="8"/>
  <c r="BH36" i="8"/>
  <c r="BU25" i="8"/>
  <c r="BT26" i="8"/>
  <c r="BR27" i="8"/>
  <c r="BS27" i="8" s="1"/>
  <c r="BV24" i="8"/>
  <c r="CI11" i="8"/>
  <c r="CK9" i="8"/>
  <c r="CL8" i="8"/>
  <c r="CG13" i="8"/>
  <c r="CH12" i="8"/>
  <c r="CJ10" i="8"/>
  <c r="CM7" i="8"/>
  <c r="CN6" i="8"/>
  <c r="AS84" i="1"/>
  <c r="BO84" i="1" s="1"/>
  <c r="BD83" i="1"/>
  <c r="CM12" i="4"/>
  <c r="CO10" i="4"/>
  <c r="CN11" i="4"/>
  <c r="D144" i="4"/>
  <c r="CF16" i="4"/>
  <c r="CG15" i="4"/>
  <c r="CQ8" i="4"/>
  <c r="CP9" i="4"/>
  <c r="CR7" i="4"/>
  <c r="CS6" i="4"/>
  <c r="AT83" i="1"/>
  <c r="BP83" i="1" s="1"/>
  <c r="BW80" i="1"/>
  <c r="BA81" i="1"/>
  <c r="BS21" i="1"/>
  <c r="BH21" i="1"/>
  <c r="AX21" i="1"/>
  <c r="BE82" i="1"/>
  <c r="BM54" i="1"/>
  <c r="BL55" i="1"/>
  <c r="EV5" i="4"/>
  <c r="EW4" i="4"/>
  <c r="CJ14" i="4"/>
  <c r="CK13" i="4"/>
  <c r="K77" i="6" l="1"/>
  <c r="G77" i="6" s="1"/>
  <c r="BJ35" i="8"/>
  <c r="BK34" i="8"/>
  <c r="CE16" i="8"/>
  <c r="BO30" i="8"/>
  <c r="BN31" i="8"/>
  <c r="BM32" i="8"/>
  <c r="BP29" i="8"/>
  <c r="BQ28" i="8"/>
  <c r="BR28" i="8" s="1"/>
  <c r="BY22" i="8"/>
  <c r="BX23" i="8"/>
  <c r="BZ21" i="8"/>
  <c r="CC18" i="8"/>
  <c r="CD17" i="8"/>
  <c r="CB19" i="8"/>
  <c r="CA20" i="8"/>
  <c r="BL33" i="8"/>
  <c r="CG14" i="8"/>
  <c r="AV78" i="6"/>
  <c r="BQ78" i="6"/>
  <c r="BF78" i="6"/>
  <c r="CF15" i="8"/>
  <c r="BF39" i="8"/>
  <c r="BG38" i="8"/>
  <c r="BD40" i="8"/>
  <c r="BC41" i="8"/>
  <c r="BH37" i="8"/>
  <c r="BI36" i="8"/>
  <c r="BU26" i="8"/>
  <c r="BT27" i="8"/>
  <c r="BV25" i="8"/>
  <c r="BW24" i="8"/>
  <c r="CI12" i="8"/>
  <c r="CL9" i="8"/>
  <c r="CM8" i="8"/>
  <c r="CH13" i="8"/>
  <c r="CJ11" i="8"/>
  <c r="CN7" i="8"/>
  <c r="CO6" i="8"/>
  <c r="CK10" i="8"/>
  <c r="BD84" i="1"/>
  <c r="AS85" i="1"/>
  <c r="BO85" i="1" s="1"/>
  <c r="CN12" i="4"/>
  <c r="CO11" i="4"/>
  <c r="CH15" i="4"/>
  <c r="CG16" i="4"/>
  <c r="CR8" i="4"/>
  <c r="CP10" i="4"/>
  <c r="CS7" i="4"/>
  <c r="CT6" i="4"/>
  <c r="CQ9" i="4"/>
  <c r="AT84" i="1"/>
  <c r="BP84" i="1" s="1"/>
  <c r="BW81" i="1"/>
  <c r="BA82" i="1"/>
  <c r="BT21" i="1"/>
  <c r="BI21" i="1"/>
  <c r="AY21" i="1"/>
  <c r="BE83" i="1"/>
  <c r="BL56" i="1"/>
  <c r="BM55" i="1"/>
  <c r="EW5" i="4"/>
  <c r="EX4" i="4"/>
  <c r="CK14" i="4"/>
  <c r="CL13" i="4"/>
  <c r="GB201" i="8" l="1"/>
  <c r="GH201" i="8"/>
  <c r="FV201" i="8"/>
  <c r="BJ36" i="8"/>
  <c r="BK35" i="8"/>
  <c r="CF16" i="8"/>
  <c r="BO31" i="8"/>
  <c r="BP30" i="8"/>
  <c r="BN32" i="8"/>
  <c r="BM33" i="8"/>
  <c r="BQ29" i="8"/>
  <c r="BR29" i="8" s="1"/>
  <c r="BZ22" i="8"/>
  <c r="BY23" i="8"/>
  <c r="CA21" i="8"/>
  <c r="CC19" i="8"/>
  <c r="CD18" i="8"/>
  <c r="CE17" i="8"/>
  <c r="CB20" i="8"/>
  <c r="BL34" i="8"/>
  <c r="CH14" i="8"/>
  <c r="AW78" i="6"/>
  <c r="BG78" i="6"/>
  <c r="BR78" i="6"/>
  <c r="CG15" i="8"/>
  <c r="BH38" i="8"/>
  <c r="BG39" i="8"/>
  <c r="BD41" i="8"/>
  <c r="BC42" i="8"/>
  <c r="BC43" i="8" s="1"/>
  <c r="BC44" i="8" s="1"/>
  <c r="BC45" i="8" s="1"/>
  <c r="BC46" i="8" s="1"/>
  <c r="BC47" i="8" s="1"/>
  <c r="BC48" i="8" s="1"/>
  <c r="BC49" i="8" s="1"/>
  <c r="BE40" i="8"/>
  <c r="BF40" i="8" s="1"/>
  <c r="BI37" i="8"/>
  <c r="BU27" i="8"/>
  <c r="BV26" i="8"/>
  <c r="BW25" i="8"/>
  <c r="BX24" i="8"/>
  <c r="BS28" i="8"/>
  <c r="BT28" i="8" s="1"/>
  <c r="CJ12" i="8"/>
  <c r="CM9" i="8"/>
  <c r="CI13" i="8"/>
  <c r="CL10" i="8"/>
  <c r="CN8" i="8"/>
  <c r="CO7" i="8"/>
  <c r="CP6" i="8"/>
  <c r="CK11" i="8"/>
  <c r="BD85" i="1"/>
  <c r="AS86" i="1"/>
  <c r="BO86" i="1" s="1"/>
  <c r="CO12" i="4"/>
  <c r="CP11" i="4"/>
  <c r="CH16" i="4"/>
  <c r="CI15" i="4"/>
  <c r="CR9" i="4"/>
  <c r="CQ10" i="4"/>
  <c r="CS8" i="4"/>
  <c r="CT7" i="4"/>
  <c r="CU6" i="4"/>
  <c r="AT85" i="1"/>
  <c r="BP85" i="1" s="1"/>
  <c r="BW82" i="1"/>
  <c r="BA83" i="1"/>
  <c r="BU21" i="1"/>
  <c r="BJ21" i="1"/>
  <c r="AZ21" i="1"/>
  <c r="BE84" i="1"/>
  <c r="BM56" i="1"/>
  <c r="BL57" i="1"/>
  <c r="EX5" i="4"/>
  <c r="EY4" i="4"/>
  <c r="CL14" i="4"/>
  <c r="CM13" i="4"/>
  <c r="BL35" i="8" l="1"/>
  <c r="BK36" i="8"/>
  <c r="BJ37" i="8"/>
  <c r="CF17" i="8"/>
  <c r="CG16" i="8"/>
  <c r="BN33" i="8"/>
  <c r="BO32" i="8"/>
  <c r="BP31" i="8"/>
  <c r="BQ30" i="8"/>
  <c r="BR30" i="8" s="1"/>
  <c r="CB21" i="8"/>
  <c r="CA22" i="8"/>
  <c r="BZ23" i="8"/>
  <c r="CD19" i="8"/>
  <c r="CE18" i="8"/>
  <c r="CC20" i="8"/>
  <c r="BM34" i="8"/>
  <c r="CI14" i="8"/>
  <c r="BH78" i="6"/>
  <c r="BS78" i="6"/>
  <c r="AX78" i="6"/>
  <c r="CH15" i="8"/>
  <c r="BH39" i="8"/>
  <c r="BV27" i="8"/>
  <c r="BD42" i="8"/>
  <c r="BD43" i="8" s="1"/>
  <c r="BD44" i="8" s="1"/>
  <c r="BD45" i="8" s="1"/>
  <c r="BD46" i="8" s="1"/>
  <c r="BE41" i="8"/>
  <c r="BF41" i="8" s="1"/>
  <c r="BG40" i="8"/>
  <c r="BW26" i="8"/>
  <c r="BI38" i="8"/>
  <c r="BU28" i="8"/>
  <c r="BX25" i="8"/>
  <c r="BY24" i="8"/>
  <c r="BS29" i="8"/>
  <c r="CM10" i="8"/>
  <c r="FT149" i="8"/>
  <c r="CJ13" i="8"/>
  <c r="CO8" i="8"/>
  <c r="CL11" i="8"/>
  <c r="CP7" i="8"/>
  <c r="CQ6" i="8"/>
  <c r="CN9" i="8"/>
  <c r="CK12" i="8"/>
  <c r="AS87" i="1"/>
  <c r="BO87" i="1" s="1"/>
  <c r="BD86" i="1"/>
  <c r="CP12" i="4"/>
  <c r="CJ15" i="4"/>
  <c r="CI16" i="4"/>
  <c r="CR10" i="4"/>
  <c r="CT8" i="4"/>
  <c r="CS9" i="4"/>
  <c r="CQ11" i="4"/>
  <c r="CU7" i="4"/>
  <c r="CV6" i="4"/>
  <c r="AT86" i="1"/>
  <c r="BP86" i="1" s="1"/>
  <c r="BW83" i="1"/>
  <c r="BA84" i="1"/>
  <c r="BV21" i="1"/>
  <c r="BK21" i="1"/>
  <c r="AU22" i="1"/>
  <c r="BC21" i="1"/>
  <c r="BN21" i="1" s="1"/>
  <c r="BE85" i="1"/>
  <c r="BL58" i="1"/>
  <c r="BM57" i="1"/>
  <c r="E125" i="4"/>
  <c r="EY5" i="4"/>
  <c r="EZ4" i="4"/>
  <c r="CM14" i="4"/>
  <c r="CN13" i="4"/>
  <c r="BK37" i="8" l="1"/>
  <c r="BL36" i="8"/>
  <c r="CH16" i="8"/>
  <c r="CG17" i="8"/>
  <c r="CF18" i="8"/>
  <c r="BO33" i="8"/>
  <c r="BN34" i="8"/>
  <c r="BP32" i="8"/>
  <c r="BQ31" i="8"/>
  <c r="CA23" i="8"/>
  <c r="CB22" i="8"/>
  <c r="CE19" i="8"/>
  <c r="CD20" i="8"/>
  <c r="CC21" i="8"/>
  <c r="BS30" i="8"/>
  <c r="BM35" i="8"/>
  <c r="CJ14" i="8"/>
  <c r="BI78" i="6"/>
  <c r="BT78" i="6"/>
  <c r="AS79" i="6"/>
  <c r="BA78" i="6"/>
  <c r="BL78" i="6" s="1"/>
  <c r="BX26" i="8"/>
  <c r="CI15" i="8"/>
  <c r="BI39" i="8"/>
  <c r="BW27" i="8"/>
  <c r="BV28" i="8"/>
  <c r="BE42" i="8"/>
  <c r="BE43" i="8" s="1"/>
  <c r="BE44" i="8" s="1"/>
  <c r="BD47" i="8"/>
  <c r="BD48" i="8" s="1"/>
  <c r="BD49" i="8" s="1"/>
  <c r="BH40" i="8"/>
  <c r="BG41" i="8"/>
  <c r="BJ38" i="8"/>
  <c r="BZ24" i="8"/>
  <c r="BY25" i="8"/>
  <c r="BT29" i="8"/>
  <c r="BU29" i="8" s="1"/>
  <c r="CP8" i="8"/>
  <c r="CQ7" i="8"/>
  <c r="CR6" i="8"/>
  <c r="CL12" i="8"/>
  <c r="CM11" i="8"/>
  <c r="CO9" i="8"/>
  <c r="CN10" i="8"/>
  <c r="CK13" i="8"/>
  <c r="F21" i="1"/>
  <c r="BD87" i="1"/>
  <c r="AS88" i="1"/>
  <c r="BO88" i="1" s="1"/>
  <c r="CQ12" i="4"/>
  <c r="CK15" i="4"/>
  <c r="CJ16" i="4"/>
  <c r="CS10" i="4"/>
  <c r="CU8" i="4"/>
  <c r="CT9" i="4"/>
  <c r="CV7" i="4"/>
  <c r="CW6" i="4"/>
  <c r="CR11" i="4"/>
  <c r="AT87" i="1"/>
  <c r="BP87" i="1" s="1"/>
  <c r="BW84" i="1"/>
  <c r="BA85" i="1"/>
  <c r="BQ22" i="1"/>
  <c r="BF22" i="1"/>
  <c r="AV22" i="1"/>
  <c r="AW22" i="1" s="1"/>
  <c r="F146" i="4"/>
  <c r="BE86" i="1"/>
  <c r="BM58" i="1"/>
  <c r="BL59" i="1"/>
  <c r="EZ5" i="4"/>
  <c r="FA4" i="4"/>
  <c r="CN14" i="4"/>
  <c r="CO13" i="4"/>
  <c r="AQ141" i="1"/>
  <c r="BM36" i="8" l="1"/>
  <c r="BL37" i="8"/>
  <c r="CI16" i="8"/>
  <c r="CF19" i="8"/>
  <c r="CG18" i="8"/>
  <c r="CH17" i="8"/>
  <c r="BQ32" i="8"/>
  <c r="BR31" i="8"/>
  <c r="BS31" i="8" s="1"/>
  <c r="BP33" i="8"/>
  <c r="BO34" i="8"/>
  <c r="CB23" i="8"/>
  <c r="CC22" i="8"/>
  <c r="CE20" i="8"/>
  <c r="CD21" i="8"/>
  <c r="CK14" i="8"/>
  <c r="BN35" i="8"/>
  <c r="W78" i="6"/>
  <c r="BD79" i="6"/>
  <c r="BO79" i="6"/>
  <c r="AT79" i="6"/>
  <c r="AU79" i="6" s="1"/>
  <c r="BY26" i="8"/>
  <c r="BX27" i="8"/>
  <c r="CJ15" i="8"/>
  <c r="BJ39" i="8"/>
  <c r="BI40" i="8"/>
  <c r="BW28" i="8"/>
  <c r="BF42" i="8"/>
  <c r="BF43" i="8" s="1"/>
  <c r="BF44" i="8" s="1"/>
  <c r="BE45" i="8"/>
  <c r="BE46" i="8" s="1"/>
  <c r="BE47" i="8" s="1"/>
  <c r="BE48" i="8" s="1"/>
  <c r="BE49" i="8" s="1"/>
  <c r="BH41" i="8"/>
  <c r="BK38" i="8"/>
  <c r="BT30" i="8"/>
  <c r="CA24" i="8"/>
  <c r="BZ25" i="8"/>
  <c r="BV29" i="8"/>
  <c r="CQ8" i="8"/>
  <c r="CP9" i="8"/>
  <c r="CL13" i="8"/>
  <c r="B96" i="4"/>
  <c r="B50" i="4" s="1"/>
  <c r="Y21" i="1"/>
  <c r="D145" i="8"/>
  <c r="CM12" i="8"/>
  <c r="CN11" i="8"/>
  <c r="CR7" i="8"/>
  <c r="CS6" i="8"/>
  <c r="CO10" i="8"/>
  <c r="GF145" i="4"/>
  <c r="CR12" i="4"/>
  <c r="BD88" i="1"/>
  <c r="AS89" i="1"/>
  <c r="BO89" i="1" s="1"/>
  <c r="CL15" i="4"/>
  <c r="CK16" i="4"/>
  <c r="CV8" i="4"/>
  <c r="CT10" i="4"/>
  <c r="R21" i="1"/>
  <c r="CU9" i="4"/>
  <c r="CW7" i="4"/>
  <c r="CX6" i="4"/>
  <c r="CS11" i="4"/>
  <c r="AT88" i="1"/>
  <c r="BP88" i="1" s="1"/>
  <c r="BW85" i="1"/>
  <c r="BA86" i="1"/>
  <c r="BW86" i="1" s="1"/>
  <c r="BS22" i="1"/>
  <c r="BH22" i="1"/>
  <c r="P21" i="1"/>
  <c r="FZ145" i="4"/>
  <c r="Q21" i="1"/>
  <c r="FT145" i="4"/>
  <c r="AX22" i="1"/>
  <c r="AY22" i="1" s="1"/>
  <c r="BR22" i="1"/>
  <c r="BG22" i="1"/>
  <c r="BE87" i="1"/>
  <c r="BL60" i="1"/>
  <c r="BM59" i="1"/>
  <c r="D125" i="4"/>
  <c r="E126" i="4"/>
  <c r="FA5" i="4"/>
  <c r="FB4" i="4"/>
  <c r="CO14" i="4"/>
  <c r="CP13" i="4"/>
  <c r="I17" i="4"/>
  <c r="BN36" i="8" l="1"/>
  <c r="BM37" i="8"/>
  <c r="CJ16" i="8"/>
  <c r="CG19" i="8"/>
  <c r="CH18" i="8"/>
  <c r="CI17" i="8"/>
  <c r="CF20" i="8"/>
  <c r="BQ33" i="8"/>
  <c r="BR32" i="8"/>
  <c r="BP34" i="8"/>
  <c r="CC23" i="8"/>
  <c r="CD22" i="8"/>
  <c r="CE21" i="8"/>
  <c r="BO35" i="8"/>
  <c r="CL14" i="8"/>
  <c r="BF79" i="6"/>
  <c r="BQ79" i="6"/>
  <c r="AV79" i="6"/>
  <c r="AW79" i="6" s="1"/>
  <c r="BE79" i="6"/>
  <c r="BP79" i="6"/>
  <c r="BZ26" i="8"/>
  <c r="BY27" i="8"/>
  <c r="BX28" i="8"/>
  <c r="CK15" i="8"/>
  <c r="BJ40" i="8"/>
  <c r="BK39" i="8"/>
  <c r="BG42" i="8"/>
  <c r="BG43" i="8" s="1"/>
  <c r="BG44" i="8" s="1"/>
  <c r="BF45" i="8"/>
  <c r="BF46" i="8" s="1"/>
  <c r="BI41" i="8"/>
  <c r="BL38" i="8"/>
  <c r="BT31" i="8"/>
  <c r="BW29" i="8"/>
  <c r="CB24" i="8"/>
  <c r="CA25" i="8"/>
  <c r="BU30" i="8"/>
  <c r="BV30" i="8" s="1"/>
  <c r="CR8" i="8"/>
  <c r="CQ9" i="8"/>
  <c r="CM13" i="8"/>
  <c r="CN12" i="8"/>
  <c r="CO11" i="8"/>
  <c r="CP10" i="8"/>
  <c r="CS7" i="8"/>
  <c r="CT6" i="8"/>
  <c r="CS12" i="4"/>
  <c r="BD89" i="1"/>
  <c r="AS90" i="1"/>
  <c r="BO90" i="1" s="1"/>
  <c r="D145" i="4"/>
  <c r="CL16" i="4"/>
  <c r="CM15" i="4"/>
  <c r="CW8" i="4"/>
  <c r="CU10" i="4"/>
  <c r="CV9" i="4"/>
  <c r="CX7" i="4"/>
  <c r="CY6" i="4"/>
  <c r="CT11" i="4"/>
  <c r="AT89" i="1"/>
  <c r="BP89" i="1" s="1"/>
  <c r="BA87" i="1"/>
  <c r="BU22" i="1"/>
  <c r="BJ22" i="1"/>
  <c r="BT22" i="1"/>
  <c r="BI22" i="1"/>
  <c r="AZ22" i="1"/>
  <c r="BE88" i="1"/>
  <c r="BM60" i="1"/>
  <c r="BL61" i="1"/>
  <c r="FB5" i="4"/>
  <c r="FC4" i="4"/>
  <c r="CP14" i="4"/>
  <c r="CQ13" i="4"/>
  <c r="J17" i="4"/>
  <c r="I18" i="4"/>
  <c r="I19" i="4" s="1"/>
  <c r="I20" i="4" s="1"/>
  <c r="I21" i="4" s="1"/>
  <c r="I22" i="4" s="1"/>
  <c r="I23" i="4" s="1"/>
  <c r="I24" i="4" s="1"/>
  <c r="I25" i="4" s="1"/>
  <c r="BO36" i="8" l="1"/>
  <c r="BN37" i="8"/>
  <c r="CK16" i="8"/>
  <c r="K78" i="6"/>
  <c r="G78" i="6" s="1"/>
  <c r="CI18" i="8"/>
  <c r="CJ17" i="8"/>
  <c r="CH19" i="8"/>
  <c r="CG20" i="8"/>
  <c r="BQ34" i="8"/>
  <c r="BR33" i="8"/>
  <c r="BS32" i="8"/>
  <c r="CD23" i="8"/>
  <c r="CE22" i="8"/>
  <c r="CF21" i="8"/>
  <c r="CM14" i="8"/>
  <c r="BP35" i="8"/>
  <c r="CA26" i="8"/>
  <c r="BZ27" i="8"/>
  <c r="BS79" i="6"/>
  <c r="BH79" i="6"/>
  <c r="AX79" i="6"/>
  <c r="BA79" i="6" s="1"/>
  <c r="BL79" i="6" s="1"/>
  <c r="BR79" i="6"/>
  <c r="BG79" i="6"/>
  <c r="BY28" i="8"/>
  <c r="CL15" i="8"/>
  <c r="BK40" i="8"/>
  <c r="BL39" i="8"/>
  <c r="BH42" i="8"/>
  <c r="BH43" i="8" s="1"/>
  <c r="BH44" i="8" s="1"/>
  <c r="BG45" i="8"/>
  <c r="BF47" i="8"/>
  <c r="BF48" i="8" s="1"/>
  <c r="BF49" i="8" s="1"/>
  <c r="BJ41" i="8"/>
  <c r="BM38" i="8"/>
  <c r="CB25" i="8"/>
  <c r="CC24" i="8"/>
  <c r="BW30" i="8"/>
  <c r="BX29" i="8"/>
  <c r="CR9" i="8"/>
  <c r="BU31" i="8"/>
  <c r="BV31" i="8" s="1"/>
  <c r="CN13" i="8"/>
  <c r="FT150" i="8"/>
  <c r="CO12" i="8"/>
  <c r="CT7" i="8"/>
  <c r="CU6" i="8"/>
  <c r="CS8" i="8"/>
  <c r="CP11" i="8"/>
  <c r="CQ10" i="8"/>
  <c r="I50" i="8"/>
  <c r="J50" i="8" s="1"/>
  <c r="CT12" i="4"/>
  <c r="BD90" i="1"/>
  <c r="AS91" i="1"/>
  <c r="BO91" i="1" s="1"/>
  <c r="CM16" i="4"/>
  <c r="CN15" i="4"/>
  <c r="CX8" i="4"/>
  <c r="CV10" i="4"/>
  <c r="CW9" i="4"/>
  <c r="CY7" i="4"/>
  <c r="CZ6" i="4"/>
  <c r="CU11" i="4"/>
  <c r="AT90" i="1"/>
  <c r="BP90" i="1" s="1"/>
  <c r="BW87" i="1"/>
  <c r="BA88" i="1"/>
  <c r="BC22" i="1"/>
  <c r="BN22" i="1" s="1"/>
  <c r="BV22" i="1"/>
  <c r="AU23" i="1"/>
  <c r="BK22" i="1"/>
  <c r="BE89" i="1"/>
  <c r="BL62" i="1"/>
  <c r="BM61" i="1"/>
  <c r="D126" i="4"/>
  <c r="FC5" i="4"/>
  <c r="FD4" i="4"/>
  <c r="K17" i="4"/>
  <c r="CQ14" i="4"/>
  <c r="CR13" i="4"/>
  <c r="J18" i="4"/>
  <c r="I26" i="4"/>
  <c r="I27" i="4" s="1"/>
  <c r="I28" i="4" s="1"/>
  <c r="I29" i="4" s="1"/>
  <c r="I30" i="4" s="1"/>
  <c r="GB202" i="8" l="1"/>
  <c r="GH202" i="8"/>
  <c r="BP36" i="8"/>
  <c r="BO37" i="8"/>
  <c r="CL16" i="8"/>
  <c r="CK17" i="8"/>
  <c r="FV202" i="8"/>
  <c r="CJ18" i="8"/>
  <c r="CI19" i="8"/>
  <c r="CH20" i="8"/>
  <c r="BR34" i="8"/>
  <c r="BS33" i="8"/>
  <c r="BT32" i="8"/>
  <c r="BU32" i="8" s="1"/>
  <c r="BV32" i="8" s="1"/>
  <c r="CE23" i="8"/>
  <c r="CF22" i="8"/>
  <c r="CG21" i="8"/>
  <c r="CN14" i="8"/>
  <c r="BQ35" i="8"/>
  <c r="CB26" i="8"/>
  <c r="CA27" i="8"/>
  <c r="BZ28" i="8"/>
  <c r="CM15" i="8"/>
  <c r="BT79" i="6"/>
  <c r="BI79" i="6"/>
  <c r="AS80" i="6"/>
  <c r="BL40" i="8"/>
  <c r="BM39" i="8"/>
  <c r="BI42" i="8"/>
  <c r="BI43" i="8" s="1"/>
  <c r="BI44" i="8" s="1"/>
  <c r="BG46" i="8"/>
  <c r="BG47" i="8" s="1"/>
  <c r="BG48" i="8" s="1"/>
  <c r="BG49" i="8" s="1"/>
  <c r="BH45" i="8"/>
  <c r="BK41" i="8"/>
  <c r="BN38" i="8"/>
  <c r="BW31" i="8"/>
  <c r="CS9" i="8"/>
  <c r="BX30" i="8"/>
  <c r="BY29" i="8"/>
  <c r="CD24" i="8"/>
  <c r="CC25" i="8"/>
  <c r="CO13" i="8"/>
  <c r="K50" i="8"/>
  <c r="L50" i="8" s="1"/>
  <c r="CP12" i="8"/>
  <c r="CQ11" i="8"/>
  <c r="CU7" i="8"/>
  <c r="CV6" i="8"/>
  <c r="I51" i="8"/>
  <c r="I52" i="8" s="1"/>
  <c r="I53" i="8" s="1"/>
  <c r="I54" i="8" s="1"/>
  <c r="I55" i="8" s="1"/>
  <c r="I56" i="8" s="1"/>
  <c r="I57" i="8" s="1"/>
  <c r="I58" i="8" s="1"/>
  <c r="I59" i="8" s="1"/>
  <c r="I60" i="8" s="1"/>
  <c r="I61" i="8" s="1"/>
  <c r="I62" i="8" s="1"/>
  <c r="I63" i="8" s="1"/>
  <c r="I64" i="8" s="1"/>
  <c r="I65" i="8" s="1"/>
  <c r="I66" i="8" s="1"/>
  <c r="I67" i="8" s="1"/>
  <c r="I68" i="8" s="1"/>
  <c r="I69" i="8" s="1"/>
  <c r="I70" i="8" s="1"/>
  <c r="I71" i="8" s="1"/>
  <c r="I72" i="8" s="1"/>
  <c r="I73" i="8" s="1"/>
  <c r="I74" i="8" s="1"/>
  <c r="I75" i="8" s="1"/>
  <c r="I76" i="8" s="1"/>
  <c r="I77" i="8" s="1"/>
  <c r="I78" i="8" s="1"/>
  <c r="I79" i="8" s="1"/>
  <c r="I80" i="8" s="1"/>
  <c r="I81" i="8" s="1"/>
  <c r="I82" i="8" s="1"/>
  <c r="I83" i="8" s="1"/>
  <c r="I84" i="8" s="1"/>
  <c r="I85" i="8" s="1"/>
  <c r="I86" i="8" s="1"/>
  <c r="I87" i="8" s="1"/>
  <c r="I88" i="8" s="1"/>
  <c r="I89" i="8" s="1"/>
  <c r="I90" i="8" s="1"/>
  <c r="I91" i="8" s="1"/>
  <c r="I92" i="8" s="1"/>
  <c r="CR10" i="8"/>
  <c r="CT8" i="8"/>
  <c r="F22" i="1"/>
  <c r="CU12" i="4"/>
  <c r="AS92" i="1"/>
  <c r="BO92" i="1" s="1"/>
  <c r="BD91" i="1"/>
  <c r="CN16" i="4"/>
  <c r="CO15" i="4"/>
  <c r="CX9" i="4"/>
  <c r="CW10" i="4"/>
  <c r="CY8" i="4"/>
  <c r="CZ7" i="4"/>
  <c r="DA6" i="4"/>
  <c r="CV11" i="4"/>
  <c r="AT91" i="1"/>
  <c r="BP91" i="1" s="1"/>
  <c r="BW88" i="1"/>
  <c r="BA89" i="1"/>
  <c r="BQ23" i="1"/>
  <c r="BF23" i="1"/>
  <c r="AV23" i="1"/>
  <c r="BE90" i="1"/>
  <c r="BM62" i="1"/>
  <c r="BL63" i="1"/>
  <c r="E127" i="4"/>
  <c r="L17" i="4"/>
  <c r="FD5" i="4"/>
  <c r="FE4" i="4"/>
  <c r="K18" i="4"/>
  <c r="CR14" i="4"/>
  <c r="CS13" i="4"/>
  <c r="J19" i="4"/>
  <c r="I31" i="4"/>
  <c r="I32" i="4" s="1"/>
  <c r="I33" i="4" s="1"/>
  <c r="F202" i="8" l="1"/>
  <c r="CK18" i="8"/>
  <c r="BQ36" i="8"/>
  <c r="BP37" i="8"/>
  <c r="CL17" i="8"/>
  <c r="CM16" i="8"/>
  <c r="CI20" i="8"/>
  <c r="CJ19" i="8"/>
  <c r="BS34" i="8"/>
  <c r="BT33" i="8"/>
  <c r="CE24" i="8"/>
  <c r="CF23" i="8"/>
  <c r="CO14" i="8"/>
  <c r="CG22" i="8"/>
  <c r="CH21" i="8"/>
  <c r="BR35" i="8"/>
  <c r="CA28" i="8"/>
  <c r="CB27" i="8"/>
  <c r="BZ29" i="8"/>
  <c r="CN15" i="8"/>
  <c r="BD80" i="6"/>
  <c r="BO80" i="6"/>
  <c r="AT80" i="6"/>
  <c r="W79" i="6"/>
  <c r="BN39" i="8"/>
  <c r="BM40" i="8"/>
  <c r="BJ42" i="8"/>
  <c r="BJ43" i="8" s="1"/>
  <c r="BI45" i="8"/>
  <c r="BH46" i="8"/>
  <c r="BL41" i="8"/>
  <c r="BO38" i="8"/>
  <c r="CS10" i="8"/>
  <c r="BW32" i="8"/>
  <c r="BY30" i="8"/>
  <c r="CD25" i="8"/>
  <c r="CC26" i="8"/>
  <c r="BX31" i="8"/>
  <c r="M50" i="8"/>
  <c r="N50" i="8" s="1"/>
  <c r="O50" i="8" s="1"/>
  <c r="J51" i="8"/>
  <c r="K51" i="8" s="1"/>
  <c r="L51" i="8" s="1"/>
  <c r="CQ12" i="8"/>
  <c r="I93" i="8"/>
  <c r="I94" i="8" s="1"/>
  <c r="CT9" i="8"/>
  <c r="CU8" i="8"/>
  <c r="CP13" i="8"/>
  <c r="Y22" i="1"/>
  <c r="D146" i="8"/>
  <c r="CR11" i="8"/>
  <c r="CV7" i="8"/>
  <c r="CW6" i="8"/>
  <c r="CV12" i="4"/>
  <c r="BD92" i="1"/>
  <c r="AS93" i="1"/>
  <c r="BO93" i="1" s="1"/>
  <c r="GF146" i="4"/>
  <c r="CO16" i="4"/>
  <c r="CP15" i="4"/>
  <c r="CX10" i="4"/>
  <c r="CZ8" i="4"/>
  <c r="CY9" i="4"/>
  <c r="DA7" i="4"/>
  <c r="DB6" i="4"/>
  <c r="CW11" i="4"/>
  <c r="P22" i="1"/>
  <c r="R22" i="1"/>
  <c r="AT92" i="1"/>
  <c r="BP92" i="1" s="1"/>
  <c r="BW89" i="1"/>
  <c r="BA90" i="1"/>
  <c r="Q22" i="1"/>
  <c r="FZ146" i="4"/>
  <c r="FT146" i="4"/>
  <c r="AW23" i="1"/>
  <c r="BR23" i="1"/>
  <c r="BG23" i="1"/>
  <c r="F147" i="4"/>
  <c r="BE91" i="1"/>
  <c r="BL64" i="1"/>
  <c r="BM63" i="1"/>
  <c r="L18" i="4"/>
  <c r="J20" i="4"/>
  <c r="M17" i="4"/>
  <c r="FE5" i="4"/>
  <c r="FF4" i="4"/>
  <c r="CT13" i="4"/>
  <c r="CS14" i="4"/>
  <c r="K19" i="4"/>
  <c r="I34" i="4"/>
  <c r="CK19" i="8" l="1"/>
  <c r="CL18" i="8"/>
  <c r="BQ37" i="8"/>
  <c r="BR36" i="8"/>
  <c r="CN16" i="8"/>
  <c r="CM17" i="8"/>
  <c r="K79" i="6"/>
  <c r="G79" i="6" s="1"/>
  <c r="CJ20" i="8"/>
  <c r="BT34" i="8"/>
  <c r="BU33" i="8"/>
  <c r="CF24" i="8"/>
  <c r="CG23" i="8"/>
  <c r="CP14" i="8"/>
  <c r="CH22" i="8"/>
  <c r="CI21" i="8"/>
  <c r="BS35" i="8"/>
  <c r="CB28" i="8"/>
  <c r="CA29" i="8"/>
  <c r="CO15" i="8"/>
  <c r="AU80" i="6"/>
  <c r="BE80" i="6"/>
  <c r="BP80" i="6"/>
  <c r="BO39" i="8"/>
  <c r="BN40" i="8"/>
  <c r="BM41" i="8"/>
  <c r="BK42" i="8"/>
  <c r="BK43" i="8" s="1"/>
  <c r="BJ44" i="8"/>
  <c r="BJ45" i="8" s="1"/>
  <c r="BI46" i="8"/>
  <c r="BH47" i="8"/>
  <c r="BH48" i="8" s="1"/>
  <c r="BH49" i="8" s="1"/>
  <c r="BP38" i="8"/>
  <c r="BX32" i="8"/>
  <c r="BY31" i="8"/>
  <c r="CE25" i="8"/>
  <c r="BZ30" i="8"/>
  <c r="CD26" i="8"/>
  <c r="CC27" i="8"/>
  <c r="FT151" i="8"/>
  <c r="P50" i="8"/>
  <c r="Q50" i="8" s="1"/>
  <c r="CW7" i="8"/>
  <c r="CX6" i="8"/>
  <c r="CR12" i="8"/>
  <c r="J52" i="8"/>
  <c r="J53" i="8" s="1"/>
  <c r="J54" i="8" s="1"/>
  <c r="J55" i="8" s="1"/>
  <c r="J56" i="8" s="1"/>
  <c r="J57" i="8" s="1"/>
  <c r="J58" i="8" s="1"/>
  <c r="J59" i="8" s="1"/>
  <c r="J60" i="8" s="1"/>
  <c r="J61" i="8" s="1"/>
  <c r="J62" i="8" s="1"/>
  <c r="J63" i="8" s="1"/>
  <c r="J64" i="8" s="1"/>
  <c r="J65" i="8" s="1"/>
  <c r="J66" i="8" s="1"/>
  <c r="J67" i="8" s="1"/>
  <c r="J68" i="8" s="1"/>
  <c r="J69" i="8" s="1"/>
  <c r="J70" i="8" s="1"/>
  <c r="J71" i="8" s="1"/>
  <c r="J72" i="8" s="1"/>
  <c r="J73" i="8" s="1"/>
  <c r="J74" i="8" s="1"/>
  <c r="J75" i="8" s="1"/>
  <c r="J76" i="8" s="1"/>
  <c r="J77" i="8" s="1"/>
  <c r="J78" i="8" s="1"/>
  <c r="J79" i="8" s="1"/>
  <c r="J80" i="8" s="1"/>
  <c r="J81" i="8" s="1"/>
  <c r="J82" i="8" s="1"/>
  <c r="J83" i="8" s="1"/>
  <c r="J84" i="8" s="1"/>
  <c r="J85" i="8" s="1"/>
  <c r="J86" i="8" s="1"/>
  <c r="J87" i="8" s="1"/>
  <c r="J88" i="8" s="1"/>
  <c r="J89" i="8" s="1"/>
  <c r="J90" i="8" s="1"/>
  <c r="J91" i="8" s="1"/>
  <c r="J92" i="8" s="1"/>
  <c r="J93" i="8" s="1"/>
  <c r="CV8" i="8"/>
  <c r="I95" i="8"/>
  <c r="I96" i="8" s="1"/>
  <c r="I97" i="8" s="1"/>
  <c r="I98" i="8" s="1"/>
  <c r="I99" i="8" s="1"/>
  <c r="I100" i="8" s="1"/>
  <c r="I101" i="8" s="1"/>
  <c r="I102" i="8" s="1"/>
  <c r="I103" i="8" s="1"/>
  <c r="I104" i="8" s="1"/>
  <c r="I105" i="8" s="1"/>
  <c r="I106" i="8" s="1"/>
  <c r="I107" i="8" s="1"/>
  <c r="I108" i="8" s="1"/>
  <c r="I109" i="8" s="1"/>
  <c r="I110" i="8" s="1"/>
  <c r="I111" i="8" s="1"/>
  <c r="I112" i="8" s="1"/>
  <c r="I113" i="8" s="1"/>
  <c r="I114" i="8" s="1"/>
  <c r="I115" i="8" s="1"/>
  <c r="I116" i="8" s="1"/>
  <c r="I117" i="8" s="1"/>
  <c r="I118" i="8" s="1"/>
  <c r="I119" i="8" s="1"/>
  <c r="I120" i="8" s="1"/>
  <c r="I121" i="8" s="1"/>
  <c r="I122" i="8" s="1"/>
  <c r="I123" i="8" s="1"/>
  <c r="I124" i="8" s="1"/>
  <c r="I125" i="8" s="1"/>
  <c r="I126" i="8" s="1"/>
  <c r="I127" i="8" s="1"/>
  <c r="I128" i="8" s="1"/>
  <c r="I129" i="8" s="1"/>
  <c r="I130" i="8" s="1"/>
  <c r="I131" i="8" s="1"/>
  <c r="I132" i="8" s="1"/>
  <c r="I133" i="8" s="1"/>
  <c r="I134" i="8" s="1"/>
  <c r="I135" i="8" s="1"/>
  <c r="I136" i="8" s="1"/>
  <c r="I137" i="8" s="1"/>
  <c r="I138" i="8" s="1"/>
  <c r="I139" i="8" s="1"/>
  <c r="I140" i="8" s="1"/>
  <c r="I141" i="8" s="1"/>
  <c r="I142" i="8" s="1"/>
  <c r="I143" i="8" s="1"/>
  <c r="I144" i="8" s="1"/>
  <c r="I145" i="8" s="1"/>
  <c r="I146" i="8" s="1"/>
  <c r="I147" i="8" s="1"/>
  <c r="I148" i="8" s="1"/>
  <c r="I149" i="8" s="1"/>
  <c r="I150" i="8" s="1"/>
  <c r="I151" i="8" s="1"/>
  <c r="I167" i="8" s="1"/>
  <c r="I168" i="8" s="1"/>
  <c r="I169" i="8" s="1"/>
  <c r="I170" i="8" s="1"/>
  <c r="I171" i="8" s="1"/>
  <c r="I172" i="8" s="1"/>
  <c r="I173" i="8" s="1"/>
  <c r="I174" i="8" s="1"/>
  <c r="I175" i="8" s="1"/>
  <c r="I176" i="8" s="1"/>
  <c r="I177" i="8" s="1"/>
  <c r="I178" i="8" s="1"/>
  <c r="I179" i="8" s="1"/>
  <c r="I180" i="8" s="1"/>
  <c r="I181" i="8" s="1"/>
  <c r="I182" i="8" s="1"/>
  <c r="I183" i="8" s="1"/>
  <c r="I184" i="8" s="1"/>
  <c r="I185" i="8" s="1"/>
  <c r="I186" i="8" s="1"/>
  <c r="I187" i="8" s="1"/>
  <c r="I188" i="8" s="1"/>
  <c r="I189" i="8" s="1"/>
  <c r="I190" i="8" s="1"/>
  <c r="I191" i="8" s="1"/>
  <c r="I192" i="8" s="1"/>
  <c r="I193" i="8" s="1"/>
  <c r="I194" i="8" s="1"/>
  <c r="I195" i="8" s="1"/>
  <c r="I196" i="8" s="1"/>
  <c r="I197" i="8" s="1"/>
  <c r="I198" i="8" s="1"/>
  <c r="I199" i="8" s="1"/>
  <c r="I200" i="8" s="1"/>
  <c r="I201" i="8" s="1"/>
  <c r="I202" i="8" s="1"/>
  <c r="I203" i="8" s="1"/>
  <c r="I204" i="8" s="1"/>
  <c r="I205" i="8" s="1"/>
  <c r="I206" i="8" s="1"/>
  <c r="I207" i="8" s="1"/>
  <c r="I208" i="8" s="1"/>
  <c r="I209" i="8" s="1"/>
  <c r="I210" i="8" s="1"/>
  <c r="I211" i="8" s="1"/>
  <c r="I212" i="8" s="1"/>
  <c r="I213" i="8" s="1"/>
  <c r="I214" i="8" s="1"/>
  <c r="I215" i="8" s="1"/>
  <c r="I216" i="8" s="1"/>
  <c r="I217" i="8" s="1"/>
  <c r="I218" i="8" s="1"/>
  <c r="I219" i="8" s="1"/>
  <c r="I220" i="8" s="1"/>
  <c r="I221" i="8" s="1"/>
  <c r="I222" i="8" s="1"/>
  <c r="I223" i="8" s="1"/>
  <c r="I224" i="8" s="1"/>
  <c r="I225" i="8" s="1"/>
  <c r="I226" i="8" s="1"/>
  <c r="I227" i="8" s="1"/>
  <c r="I228" i="8" s="1"/>
  <c r="I229" i="8" s="1"/>
  <c r="I230" i="8" s="1"/>
  <c r="I231" i="8" s="1"/>
  <c r="I232" i="8" s="1"/>
  <c r="I233" i="8" s="1"/>
  <c r="I234" i="8" s="1"/>
  <c r="I235" i="8" s="1"/>
  <c r="I236" i="8" s="1"/>
  <c r="I237" i="8" s="1"/>
  <c r="I238" i="8" s="1"/>
  <c r="I239" i="8" s="1"/>
  <c r="I240" i="8" s="1"/>
  <c r="I241" i="8" s="1"/>
  <c r="I242" i="8" s="1"/>
  <c r="I243" i="8" s="1"/>
  <c r="I244" i="8" s="1"/>
  <c r="I245" i="8" s="1"/>
  <c r="I246" i="8" s="1"/>
  <c r="I247" i="8" s="1"/>
  <c r="I248" i="8" s="1"/>
  <c r="I249" i="8" s="1"/>
  <c r="I250" i="8" s="1"/>
  <c r="I251" i="8" s="1"/>
  <c r="I252" i="8" s="1"/>
  <c r="I253" i="8" s="1"/>
  <c r="I254" i="8" s="1"/>
  <c r="I255" i="8" s="1"/>
  <c r="I256" i="8" s="1"/>
  <c r="I257" i="8" s="1"/>
  <c r="I258" i="8" s="1"/>
  <c r="I259" i="8" s="1"/>
  <c r="M51" i="8"/>
  <c r="N51" i="8" s="1"/>
  <c r="CU9" i="8"/>
  <c r="CT10" i="8"/>
  <c r="CS11" i="8"/>
  <c r="CQ13" i="8"/>
  <c r="CW12" i="4"/>
  <c r="BD93" i="1"/>
  <c r="AS94" i="1"/>
  <c r="BO94" i="1" s="1"/>
  <c r="D146" i="4"/>
  <c r="CP16" i="4"/>
  <c r="CQ15" i="4"/>
  <c r="DA8" i="4"/>
  <c r="CX11" i="4"/>
  <c r="CY10" i="4"/>
  <c r="DB7" i="4"/>
  <c r="DC6" i="4"/>
  <c r="CZ9" i="4"/>
  <c r="AT93" i="1"/>
  <c r="BP93" i="1" s="1"/>
  <c r="BW90" i="1"/>
  <c r="BA91" i="1"/>
  <c r="AX23" i="1"/>
  <c r="AY23" i="1" s="1"/>
  <c r="BS23" i="1"/>
  <c r="BH23" i="1"/>
  <c r="C158" i="4"/>
  <c r="BE92" i="1"/>
  <c r="BM64" i="1"/>
  <c r="BL65" i="1"/>
  <c r="M18" i="4"/>
  <c r="E128" i="4"/>
  <c r="D127" i="4"/>
  <c r="K20" i="4"/>
  <c r="FF5" i="4"/>
  <c r="FG4" i="4"/>
  <c r="J21" i="4"/>
  <c r="N17" i="4"/>
  <c r="CT14" i="4"/>
  <c r="CU13" i="4"/>
  <c r="L19" i="4"/>
  <c r="I35" i="4"/>
  <c r="GB203" i="8" l="1"/>
  <c r="GH203" i="8"/>
  <c r="CM18" i="8"/>
  <c r="CL19" i="8"/>
  <c r="CK20" i="8"/>
  <c r="BR37" i="8"/>
  <c r="CO16" i="8"/>
  <c r="BS36" i="8"/>
  <c r="CN17" i="8"/>
  <c r="FV203" i="8"/>
  <c r="BU34" i="8"/>
  <c r="BV33" i="8"/>
  <c r="BW33" i="8" s="1"/>
  <c r="BX33" i="8" s="1"/>
  <c r="CF25" i="8"/>
  <c r="CG24" i="8"/>
  <c r="CH23" i="8"/>
  <c r="CJ21" i="8"/>
  <c r="CI22" i="8"/>
  <c r="BT35" i="8"/>
  <c r="CC28" i="8"/>
  <c r="CB29" i="8"/>
  <c r="CP15" i="8"/>
  <c r="BO40" i="8"/>
  <c r="AV80" i="6"/>
  <c r="BQ80" i="6"/>
  <c r="BF80" i="6"/>
  <c r="BP39" i="8"/>
  <c r="BN41" i="8"/>
  <c r="BL42" i="8"/>
  <c r="BM42" i="8" s="1"/>
  <c r="BK44" i="8"/>
  <c r="BK45" i="8" s="1"/>
  <c r="BJ46" i="8"/>
  <c r="BI47" i="8"/>
  <c r="BI48" i="8" s="1"/>
  <c r="BI49" i="8" s="1"/>
  <c r="BQ38" i="8"/>
  <c r="BY32" i="8"/>
  <c r="CD27" i="8"/>
  <c r="BZ31" i="8"/>
  <c r="CA30" i="8"/>
  <c r="CE26" i="8"/>
  <c r="CR13" i="8"/>
  <c r="K52" i="8"/>
  <c r="L52" i="8" s="1"/>
  <c r="M52" i="8" s="1"/>
  <c r="CW8" i="8"/>
  <c r="CS12" i="8"/>
  <c r="CV9" i="8"/>
  <c r="J94" i="8"/>
  <c r="J95" i="8" s="1"/>
  <c r="CU10" i="8"/>
  <c r="O51" i="8"/>
  <c r="P51" i="8" s="1"/>
  <c r="CQ14" i="8"/>
  <c r="CX7" i="8"/>
  <c r="CY6" i="8"/>
  <c r="CT11" i="8"/>
  <c r="R50" i="8"/>
  <c r="CX12" i="4"/>
  <c r="BD94" i="1"/>
  <c r="AS95" i="1"/>
  <c r="BO95" i="1" s="1"/>
  <c r="CR15" i="4"/>
  <c r="CQ16" i="4"/>
  <c r="DB8" i="4"/>
  <c r="CZ10" i="4"/>
  <c r="CY11" i="4"/>
  <c r="DC7" i="4"/>
  <c r="DD6" i="4"/>
  <c r="DA9" i="4"/>
  <c r="AT94" i="1"/>
  <c r="BP94" i="1" s="1"/>
  <c r="BW91" i="1"/>
  <c r="BA92" i="1"/>
  <c r="BW92" i="1" s="1"/>
  <c r="BU23" i="1"/>
  <c r="BJ23" i="1"/>
  <c r="AZ23" i="1"/>
  <c r="BT23" i="1"/>
  <c r="BI23" i="1"/>
  <c r="BE93" i="1"/>
  <c r="BL66" i="1"/>
  <c r="BM65" i="1"/>
  <c r="L20" i="4"/>
  <c r="K21" i="4"/>
  <c r="FG5" i="4"/>
  <c r="FH4" i="4"/>
  <c r="J22" i="4"/>
  <c r="O17" i="4"/>
  <c r="N18" i="4"/>
  <c r="CU14" i="4"/>
  <c r="CV13" i="4"/>
  <c r="M19" i="4"/>
  <c r="I36" i="4"/>
  <c r="I37" i="4" s="1"/>
  <c r="I38" i="4" s="1"/>
  <c r="F203" i="8" l="1"/>
  <c r="CN18" i="8"/>
  <c r="CM19" i="8"/>
  <c r="CL20" i="8"/>
  <c r="CK21" i="8"/>
  <c r="BS37" i="8"/>
  <c r="CP16" i="8"/>
  <c r="BT36" i="8"/>
  <c r="CO17" i="8"/>
  <c r="BV34" i="8"/>
  <c r="BW34" i="8" s="1"/>
  <c r="CG25" i="8"/>
  <c r="CH24" i="8"/>
  <c r="CI23" i="8"/>
  <c r="CJ22" i="8"/>
  <c r="BU35" i="8"/>
  <c r="CD28" i="8"/>
  <c r="CC29" i="8"/>
  <c r="CB30" i="8"/>
  <c r="CQ15" i="8"/>
  <c r="BP40" i="8"/>
  <c r="BQ39" i="8"/>
  <c r="BO41" i="8"/>
  <c r="BR80" i="6"/>
  <c r="BG80" i="6"/>
  <c r="AW80" i="6"/>
  <c r="BN42" i="8"/>
  <c r="BL43" i="8"/>
  <c r="BK46" i="8"/>
  <c r="BR38" i="8"/>
  <c r="BJ47" i="8"/>
  <c r="BJ48" i="8" s="1"/>
  <c r="BJ49" i="8" s="1"/>
  <c r="BZ32" i="8"/>
  <c r="BY33" i="8"/>
  <c r="CE27" i="8"/>
  <c r="CF26" i="8"/>
  <c r="CA31" i="8"/>
  <c r="CS13" i="8"/>
  <c r="CX8" i="8"/>
  <c r="CW9" i="8"/>
  <c r="K53" i="8"/>
  <c r="L53" i="8" s="1"/>
  <c r="CY7" i="8"/>
  <c r="CZ6" i="8"/>
  <c r="CR14" i="8"/>
  <c r="J96" i="8"/>
  <c r="J97" i="8" s="1"/>
  <c r="J98" i="8" s="1"/>
  <c r="J99" i="8" s="1"/>
  <c r="J100" i="8" s="1"/>
  <c r="J101" i="8" s="1"/>
  <c r="J102" i="8" s="1"/>
  <c r="J103" i="8" s="1"/>
  <c r="J104" i="8" s="1"/>
  <c r="J105" i="8" s="1"/>
  <c r="J106" i="8" s="1"/>
  <c r="J107" i="8" s="1"/>
  <c r="J108" i="8" s="1"/>
  <c r="J109" i="8" s="1"/>
  <c r="J110" i="8" s="1"/>
  <c r="J111" i="8" s="1"/>
  <c r="J112" i="8" s="1"/>
  <c r="J113" i="8" s="1"/>
  <c r="J114" i="8" s="1"/>
  <c r="J115" i="8" s="1"/>
  <c r="J116" i="8" s="1"/>
  <c r="J117" i="8" s="1"/>
  <c r="J118" i="8" s="1"/>
  <c r="J119" i="8" s="1"/>
  <c r="J120" i="8" s="1"/>
  <c r="J121" i="8" s="1"/>
  <c r="J122" i="8" s="1"/>
  <c r="J123" i="8" s="1"/>
  <c r="J124" i="8" s="1"/>
  <c r="J125" i="8" s="1"/>
  <c r="J126" i="8" s="1"/>
  <c r="J127" i="8" s="1"/>
  <c r="J128" i="8" s="1"/>
  <c r="J129" i="8" s="1"/>
  <c r="J130" i="8" s="1"/>
  <c r="J131" i="8" s="1"/>
  <c r="J132" i="8" s="1"/>
  <c r="J133" i="8" s="1"/>
  <c r="J134" i="8" s="1"/>
  <c r="J135" i="8" s="1"/>
  <c r="J136" i="8" s="1"/>
  <c r="J137" i="8" s="1"/>
  <c r="J138" i="8" s="1"/>
  <c r="J139" i="8" s="1"/>
  <c r="J140" i="8" s="1"/>
  <c r="J141" i="8" s="1"/>
  <c r="J142" i="8" s="1"/>
  <c r="J143" i="8" s="1"/>
  <c r="J144" i="8" s="1"/>
  <c r="J145" i="8" s="1"/>
  <c r="J146" i="8" s="1"/>
  <c r="J147" i="8" s="1"/>
  <c r="J148" i="8" s="1"/>
  <c r="J149" i="8" s="1"/>
  <c r="J150" i="8" s="1"/>
  <c r="J151" i="8" s="1"/>
  <c r="J167" i="8" s="1"/>
  <c r="J168" i="8" s="1"/>
  <c r="J169" i="8" s="1"/>
  <c r="J170" i="8" s="1"/>
  <c r="J171" i="8" s="1"/>
  <c r="J172" i="8" s="1"/>
  <c r="J173" i="8" s="1"/>
  <c r="J174" i="8" s="1"/>
  <c r="J175" i="8" s="1"/>
  <c r="J176" i="8" s="1"/>
  <c r="J177" i="8" s="1"/>
  <c r="J178" i="8" s="1"/>
  <c r="J179" i="8" s="1"/>
  <c r="J180" i="8" s="1"/>
  <c r="J181" i="8" s="1"/>
  <c r="J182" i="8" s="1"/>
  <c r="J183" i="8" s="1"/>
  <c r="J184" i="8" s="1"/>
  <c r="J185" i="8" s="1"/>
  <c r="J186" i="8" s="1"/>
  <c r="J187" i="8" s="1"/>
  <c r="J188" i="8" s="1"/>
  <c r="J189" i="8" s="1"/>
  <c r="J190" i="8" s="1"/>
  <c r="J191" i="8" s="1"/>
  <c r="J192" i="8" s="1"/>
  <c r="J193" i="8" s="1"/>
  <c r="J194" i="8" s="1"/>
  <c r="J195" i="8" s="1"/>
  <c r="J196" i="8" s="1"/>
  <c r="J197" i="8" s="1"/>
  <c r="J198" i="8" s="1"/>
  <c r="J199" i="8" s="1"/>
  <c r="J200" i="8" s="1"/>
  <c r="J201" i="8" s="1"/>
  <c r="J202" i="8" s="1"/>
  <c r="J203" i="8" s="1"/>
  <c r="J204" i="8" s="1"/>
  <c r="J205" i="8" s="1"/>
  <c r="J206" i="8" s="1"/>
  <c r="J207" i="8" s="1"/>
  <c r="J208" i="8" s="1"/>
  <c r="J209" i="8" s="1"/>
  <c r="J210" i="8" s="1"/>
  <c r="J211" i="8" s="1"/>
  <c r="J212" i="8" s="1"/>
  <c r="J213" i="8" s="1"/>
  <c r="J214" i="8" s="1"/>
  <c r="J215" i="8" s="1"/>
  <c r="J216" i="8" s="1"/>
  <c r="J217" i="8" s="1"/>
  <c r="J218" i="8" s="1"/>
  <c r="J219" i="8" s="1"/>
  <c r="J220" i="8" s="1"/>
  <c r="J221" i="8" s="1"/>
  <c r="J222" i="8" s="1"/>
  <c r="J223" i="8" s="1"/>
  <c r="J224" i="8" s="1"/>
  <c r="J225" i="8" s="1"/>
  <c r="J226" i="8" s="1"/>
  <c r="J227" i="8" s="1"/>
  <c r="J228" i="8" s="1"/>
  <c r="J229" i="8" s="1"/>
  <c r="J230" i="8" s="1"/>
  <c r="J231" i="8" s="1"/>
  <c r="J232" i="8" s="1"/>
  <c r="J233" i="8" s="1"/>
  <c r="J234" i="8" s="1"/>
  <c r="J235" i="8" s="1"/>
  <c r="J236" i="8" s="1"/>
  <c r="J237" i="8" s="1"/>
  <c r="J238" i="8" s="1"/>
  <c r="J239" i="8" s="1"/>
  <c r="J240" i="8" s="1"/>
  <c r="J241" i="8" s="1"/>
  <c r="J242" i="8" s="1"/>
  <c r="J243" i="8" s="1"/>
  <c r="J244" i="8" s="1"/>
  <c r="J245" i="8" s="1"/>
  <c r="J246" i="8" s="1"/>
  <c r="J247" i="8" s="1"/>
  <c r="J248" i="8" s="1"/>
  <c r="J249" i="8" s="1"/>
  <c r="J250" i="8" s="1"/>
  <c r="J251" i="8" s="1"/>
  <c r="J252" i="8" s="1"/>
  <c r="J253" i="8" s="1"/>
  <c r="J254" i="8" s="1"/>
  <c r="J255" i="8" s="1"/>
  <c r="J256" i="8" s="1"/>
  <c r="J257" i="8" s="1"/>
  <c r="J258" i="8" s="1"/>
  <c r="J259" i="8" s="1"/>
  <c r="S50" i="8"/>
  <c r="Q51" i="8"/>
  <c r="CT12" i="8"/>
  <c r="CU11" i="8"/>
  <c r="CV10" i="8"/>
  <c r="N52" i="8"/>
  <c r="CY12" i="4"/>
  <c r="BD95" i="1"/>
  <c r="AS96" i="1"/>
  <c r="BO96" i="1" s="1"/>
  <c r="CR16" i="4"/>
  <c r="CS15" i="4"/>
  <c r="DA10" i="4"/>
  <c r="DC8" i="4"/>
  <c r="DB9" i="4"/>
  <c r="CZ11" i="4"/>
  <c r="DD7" i="4"/>
  <c r="DE6" i="4"/>
  <c r="AT95" i="1"/>
  <c r="BP95" i="1" s="1"/>
  <c r="BA93" i="1"/>
  <c r="BW93" i="1" s="1"/>
  <c r="BC23" i="1"/>
  <c r="BN23" i="1" s="1"/>
  <c r="BV23" i="1"/>
  <c r="AU24" i="1"/>
  <c r="BK23" i="1"/>
  <c r="BE94" i="1"/>
  <c r="BM66" i="1"/>
  <c r="BL67" i="1"/>
  <c r="FH5" i="4"/>
  <c r="FI4" i="4"/>
  <c r="K22" i="4"/>
  <c r="L21" i="4"/>
  <c r="P17" i="4"/>
  <c r="O18" i="4"/>
  <c r="J23" i="4"/>
  <c r="I39" i="4"/>
  <c r="I40" i="4" s="1"/>
  <c r="I41" i="4" s="1"/>
  <c r="I42" i="4" s="1"/>
  <c r="I43" i="4" s="1"/>
  <c r="I44" i="4" s="1"/>
  <c r="I45" i="4" s="1"/>
  <c r="I46" i="4" s="1"/>
  <c r="I47" i="4" s="1"/>
  <c r="I48" i="4" s="1"/>
  <c r="I49" i="4" s="1"/>
  <c r="I50" i="4" s="1"/>
  <c r="M20" i="4"/>
  <c r="CV14" i="4"/>
  <c r="CW13" i="4"/>
  <c r="N19" i="4"/>
  <c r="CO18" i="8" l="1"/>
  <c r="CM20" i="8"/>
  <c r="CN19" i="8"/>
  <c r="CL21" i="8"/>
  <c r="CK22" i="8"/>
  <c r="BT37" i="8"/>
  <c r="CQ16" i="8"/>
  <c r="BU36" i="8"/>
  <c r="CP17" i="8"/>
  <c r="CH25" i="8"/>
  <c r="CI24" i="8"/>
  <c r="CJ23" i="8"/>
  <c r="BV35" i="8"/>
  <c r="CE28" i="8"/>
  <c r="CD29" i="8"/>
  <c r="CC30" i="8"/>
  <c r="BQ40" i="8"/>
  <c r="BO42" i="8"/>
  <c r="BP41" i="8"/>
  <c r="BR39" i="8"/>
  <c r="AX80" i="6"/>
  <c r="BH80" i="6"/>
  <c r="BS80" i="6"/>
  <c r="BM43" i="8"/>
  <c r="BL44" i="8"/>
  <c r="BL45" i="8" s="1"/>
  <c r="BL46" i="8" s="1"/>
  <c r="BS38" i="8"/>
  <c r="BK47" i="8"/>
  <c r="BK48" i="8" s="1"/>
  <c r="BK49" i="8" s="1"/>
  <c r="BZ33" i="8"/>
  <c r="BX34" i="8"/>
  <c r="CF27" i="8"/>
  <c r="CG26" i="8"/>
  <c r="CA32" i="8"/>
  <c r="CB31" i="8"/>
  <c r="CS14" i="8"/>
  <c r="K54" i="8"/>
  <c r="K55" i="8" s="1"/>
  <c r="K56" i="8" s="1"/>
  <c r="K57" i="8" s="1"/>
  <c r="K58" i="8" s="1"/>
  <c r="K59" i="8" s="1"/>
  <c r="K60" i="8" s="1"/>
  <c r="K61" i="8" s="1"/>
  <c r="K62" i="8" s="1"/>
  <c r="K63" i="8" s="1"/>
  <c r="K64" i="8" s="1"/>
  <c r="K65" i="8" s="1"/>
  <c r="K66" i="8" s="1"/>
  <c r="K67" i="8" s="1"/>
  <c r="K68" i="8" s="1"/>
  <c r="K69" i="8" s="1"/>
  <c r="K70" i="8" s="1"/>
  <c r="K71" i="8" s="1"/>
  <c r="K72" i="8" s="1"/>
  <c r="K73" i="8" s="1"/>
  <c r="K74" i="8" s="1"/>
  <c r="K75" i="8" s="1"/>
  <c r="K76" i="8" s="1"/>
  <c r="K77" i="8" s="1"/>
  <c r="K78" i="8" s="1"/>
  <c r="K79" i="8" s="1"/>
  <c r="K80" i="8" s="1"/>
  <c r="K81" i="8" s="1"/>
  <c r="K82" i="8" s="1"/>
  <c r="K83" i="8" s="1"/>
  <c r="K84" i="8" s="1"/>
  <c r="K85" i="8" s="1"/>
  <c r="K86" i="8" s="1"/>
  <c r="K87" i="8" s="1"/>
  <c r="K88" i="8" s="1"/>
  <c r="K89" i="8" s="1"/>
  <c r="K90" i="8" s="1"/>
  <c r="K91" i="8" s="1"/>
  <c r="K92" i="8" s="1"/>
  <c r="K93" i="8" s="1"/>
  <c r="K94" i="8" s="1"/>
  <c r="CX9" i="8"/>
  <c r="M53" i="8"/>
  <c r="N53" i="8" s="1"/>
  <c r="T50" i="8"/>
  <c r="CT13" i="8"/>
  <c r="CY8" i="8"/>
  <c r="R51" i="8"/>
  <c r="CZ7" i="8"/>
  <c r="DA6" i="8"/>
  <c r="CV11" i="8"/>
  <c r="CW10" i="8"/>
  <c r="O52" i="8"/>
  <c r="CR15" i="8"/>
  <c r="CU12" i="8"/>
  <c r="CZ12" i="4"/>
  <c r="F23" i="1"/>
  <c r="BD96" i="1"/>
  <c r="AS97" i="1"/>
  <c r="BO97" i="1" s="1"/>
  <c r="CT15" i="4"/>
  <c r="CS16" i="4"/>
  <c r="DC9" i="4"/>
  <c r="DB10" i="4"/>
  <c r="DA11" i="4"/>
  <c r="DD8" i="4"/>
  <c r="DE7" i="4"/>
  <c r="DF6" i="4"/>
  <c r="AT96" i="1"/>
  <c r="BP96" i="1" s="1"/>
  <c r="BA94" i="1"/>
  <c r="BQ24" i="1"/>
  <c r="BF24" i="1"/>
  <c r="AV24" i="1"/>
  <c r="AW24" i="1" s="1"/>
  <c r="F148" i="4"/>
  <c r="I51" i="4"/>
  <c r="I52" i="4" s="1"/>
  <c r="I53" i="4" s="1"/>
  <c r="I54" i="4" s="1"/>
  <c r="I55" i="4" s="1"/>
  <c r="I56" i="4" s="1"/>
  <c r="I57" i="4" s="1"/>
  <c r="I58" i="4" s="1"/>
  <c r="I59" i="4" s="1"/>
  <c r="I60" i="4" s="1"/>
  <c r="I61" i="4" s="1"/>
  <c r="I62" i="4" s="1"/>
  <c r="I63" i="4" s="1"/>
  <c r="I64" i="4" s="1"/>
  <c r="I65" i="4" s="1"/>
  <c r="I66" i="4" s="1"/>
  <c r="I67" i="4" s="1"/>
  <c r="I68" i="4" s="1"/>
  <c r="I69" i="4" s="1"/>
  <c r="I70" i="4" s="1"/>
  <c r="I71" i="4" s="1"/>
  <c r="I72" i="4" s="1"/>
  <c r="I73" i="4" s="1"/>
  <c r="I74" i="4" s="1"/>
  <c r="I75" i="4" s="1"/>
  <c r="BE95" i="1"/>
  <c r="BL68" i="1"/>
  <c r="BM67" i="1"/>
  <c r="E129" i="4"/>
  <c r="FI5" i="4"/>
  <c r="FJ4" i="4"/>
  <c r="M21" i="4"/>
  <c r="J24" i="4"/>
  <c r="Q17" i="4"/>
  <c r="P18" i="4"/>
  <c r="K23" i="4"/>
  <c r="L22" i="4"/>
  <c r="N20" i="4"/>
  <c r="I35" i="1"/>
  <c r="GH159" i="4" s="1"/>
  <c r="CX13" i="4"/>
  <c r="CW14" i="4"/>
  <c r="O19" i="4"/>
  <c r="CP18" i="8" l="1"/>
  <c r="CN20" i="8"/>
  <c r="CO19" i="8"/>
  <c r="CM21" i="8"/>
  <c r="CL22" i="8"/>
  <c r="BU37" i="8"/>
  <c r="CR16" i="8"/>
  <c r="BV36" i="8"/>
  <c r="CQ17" i="8"/>
  <c r="CI25" i="8"/>
  <c r="CJ24" i="8"/>
  <c r="CK23" i="8"/>
  <c r="BW35" i="8"/>
  <c r="BX35" i="8" s="1"/>
  <c r="CC31" i="8"/>
  <c r="CF28" i="8"/>
  <c r="CD30" i="8"/>
  <c r="CE29" i="8"/>
  <c r="BP42" i="8"/>
  <c r="BS39" i="8"/>
  <c r="BR40" i="8"/>
  <c r="BQ41" i="8"/>
  <c r="BT80" i="6"/>
  <c r="BI80" i="6"/>
  <c r="AS81" i="6"/>
  <c r="BA80" i="6"/>
  <c r="BL80" i="6" s="1"/>
  <c r="BN43" i="8"/>
  <c r="BM44" i="8"/>
  <c r="BM45" i="8" s="1"/>
  <c r="BT38" i="8"/>
  <c r="BL47" i="8"/>
  <c r="BL48" i="8" s="1"/>
  <c r="BL49" i="8" s="1"/>
  <c r="CA33" i="8"/>
  <c r="BY34" i="8"/>
  <c r="CT14" i="8"/>
  <c r="CG27" i="8"/>
  <c r="CH26" i="8"/>
  <c r="CB32" i="8"/>
  <c r="K95" i="8"/>
  <c r="K96" i="8" s="1"/>
  <c r="K97" i="8" s="1"/>
  <c r="K98" i="8" s="1"/>
  <c r="K99" i="8" s="1"/>
  <c r="K100" i="8" s="1"/>
  <c r="K101" i="8" s="1"/>
  <c r="K102" i="8" s="1"/>
  <c r="K103" i="8" s="1"/>
  <c r="K104" i="8" s="1"/>
  <c r="K105" i="8" s="1"/>
  <c r="K106" i="8" s="1"/>
  <c r="K107" i="8" s="1"/>
  <c r="K108" i="8" s="1"/>
  <c r="K109" i="8" s="1"/>
  <c r="K110" i="8" s="1"/>
  <c r="K111" i="8" s="1"/>
  <c r="K112" i="8" s="1"/>
  <c r="K113" i="8" s="1"/>
  <c r="K114" i="8" s="1"/>
  <c r="K115" i="8" s="1"/>
  <c r="K116" i="8" s="1"/>
  <c r="K117" i="8" s="1"/>
  <c r="K118" i="8" s="1"/>
  <c r="K119" i="8" s="1"/>
  <c r="K120" i="8" s="1"/>
  <c r="K121" i="8" s="1"/>
  <c r="K122" i="8" s="1"/>
  <c r="K123" i="8" s="1"/>
  <c r="K124" i="8" s="1"/>
  <c r="K125" i="8" s="1"/>
  <c r="K126" i="8" s="1"/>
  <c r="K127" i="8" s="1"/>
  <c r="K128" i="8" s="1"/>
  <c r="K129" i="8" s="1"/>
  <c r="K130" i="8" s="1"/>
  <c r="K131" i="8" s="1"/>
  <c r="K132" i="8" s="1"/>
  <c r="K133" i="8" s="1"/>
  <c r="K134" i="8" s="1"/>
  <c r="K135" i="8" s="1"/>
  <c r="K136" i="8" s="1"/>
  <c r="K137" i="8" s="1"/>
  <c r="K138" i="8" s="1"/>
  <c r="K139" i="8" s="1"/>
  <c r="K140" i="8" s="1"/>
  <c r="K141" i="8" s="1"/>
  <c r="K142" i="8" s="1"/>
  <c r="K143" i="8" s="1"/>
  <c r="K144" i="8" s="1"/>
  <c r="K145" i="8" s="1"/>
  <c r="K146" i="8" s="1"/>
  <c r="K147" i="8" s="1"/>
  <c r="K148" i="8" s="1"/>
  <c r="K149" i="8" s="1"/>
  <c r="K150" i="8" s="1"/>
  <c r="K151" i="8" s="1"/>
  <c r="K167" i="8" s="1"/>
  <c r="K168" i="8" s="1"/>
  <c r="K169" i="8" s="1"/>
  <c r="K170" i="8" s="1"/>
  <c r="K171" i="8" s="1"/>
  <c r="K172" i="8" s="1"/>
  <c r="K173" i="8" s="1"/>
  <c r="K174" i="8" s="1"/>
  <c r="K175" i="8" s="1"/>
  <c r="K176" i="8" s="1"/>
  <c r="K177" i="8" s="1"/>
  <c r="K178" i="8" s="1"/>
  <c r="K179" i="8" s="1"/>
  <c r="K180" i="8" s="1"/>
  <c r="K181" i="8" s="1"/>
  <c r="K182" i="8" s="1"/>
  <c r="K183" i="8" s="1"/>
  <c r="K184" i="8" s="1"/>
  <c r="K185" i="8" s="1"/>
  <c r="K186" i="8" s="1"/>
  <c r="K187" i="8" s="1"/>
  <c r="K188" i="8" s="1"/>
  <c r="K189" i="8" s="1"/>
  <c r="K190" i="8" s="1"/>
  <c r="K191" i="8" s="1"/>
  <c r="K192" i="8" s="1"/>
  <c r="K193" i="8" s="1"/>
  <c r="K194" i="8" s="1"/>
  <c r="K195" i="8" s="1"/>
  <c r="K196" i="8" s="1"/>
  <c r="K197" i="8" s="1"/>
  <c r="K198" i="8" s="1"/>
  <c r="K199" i="8" s="1"/>
  <c r="K200" i="8" s="1"/>
  <c r="K201" i="8" s="1"/>
  <c r="K202" i="8" s="1"/>
  <c r="K203" i="8" s="1"/>
  <c r="K204" i="8" s="1"/>
  <c r="K205" i="8" s="1"/>
  <c r="K206" i="8" s="1"/>
  <c r="K207" i="8" s="1"/>
  <c r="K208" i="8" s="1"/>
  <c r="K209" i="8" s="1"/>
  <c r="K210" i="8" s="1"/>
  <c r="K211" i="8" s="1"/>
  <c r="K212" i="8" s="1"/>
  <c r="K213" i="8" s="1"/>
  <c r="K214" i="8" s="1"/>
  <c r="K215" i="8" s="1"/>
  <c r="K216" i="8" s="1"/>
  <c r="K217" i="8" s="1"/>
  <c r="K218" i="8" s="1"/>
  <c r="K219" i="8" s="1"/>
  <c r="K220" i="8" s="1"/>
  <c r="K221" i="8" s="1"/>
  <c r="K222" i="8" s="1"/>
  <c r="K223" i="8" s="1"/>
  <c r="K224" i="8" s="1"/>
  <c r="K225" i="8" s="1"/>
  <c r="K226" i="8" s="1"/>
  <c r="K227" i="8" s="1"/>
  <c r="K228" i="8" s="1"/>
  <c r="K229" i="8" s="1"/>
  <c r="K230" i="8" s="1"/>
  <c r="K231" i="8" s="1"/>
  <c r="K232" i="8" s="1"/>
  <c r="K233" i="8" s="1"/>
  <c r="K234" i="8" s="1"/>
  <c r="K235" i="8" s="1"/>
  <c r="K236" i="8" s="1"/>
  <c r="K237" i="8" s="1"/>
  <c r="K238" i="8" s="1"/>
  <c r="K239" i="8" s="1"/>
  <c r="K240" i="8" s="1"/>
  <c r="K241" i="8" s="1"/>
  <c r="K242" i="8" s="1"/>
  <c r="K243" i="8" s="1"/>
  <c r="K244" i="8" s="1"/>
  <c r="K245" i="8" s="1"/>
  <c r="K246" i="8" s="1"/>
  <c r="K247" i="8" s="1"/>
  <c r="K248" i="8" s="1"/>
  <c r="K249" i="8" s="1"/>
  <c r="K250" i="8" s="1"/>
  <c r="K251" i="8" s="1"/>
  <c r="K252" i="8" s="1"/>
  <c r="K253" i="8" s="1"/>
  <c r="K254" i="8" s="1"/>
  <c r="K255" i="8" s="1"/>
  <c r="K256" i="8" s="1"/>
  <c r="K257" i="8" s="1"/>
  <c r="K258" i="8" s="1"/>
  <c r="K259" i="8" s="1"/>
  <c r="L54" i="8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L71" i="8" s="1"/>
  <c r="L72" i="8" s="1"/>
  <c r="L73" i="8" s="1"/>
  <c r="L74" i="8" s="1"/>
  <c r="L75" i="8" s="1"/>
  <c r="L76" i="8" s="1"/>
  <c r="L77" i="8" s="1"/>
  <c r="L78" i="8" s="1"/>
  <c r="L79" i="8" s="1"/>
  <c r="L80" i="8" s="1"/>
  <c r="L81" i="8" s="1"/>
  <c r="L82" i="8" s="1"/>
  <c r="L83" i="8" s="1"/>
  <c r="L84" i="8" s="1"/>
  <c r="L85" i="8" s="1"/>
  <c r="L86" i="8" s="1"/>
  <c r="L87" i="8" s="1"/>
  <c r="L88" i="8" s="1"/>
  <c r="L89" i="8" s="1"/>
  <c r="L90" i="8" s="1"/>
  <c r="L91" i="8" s="1"/>
  <c r="L92" i="8" s="1"/>
  <c r="L93" i="8" s="1"/>
  <c r="L94" i="8" s="1"/>
  <c r="CX10" i="8"/>
  <c r="CZ8" i="8"/>
  <c r="P52" i="8"/>
  <c r="Q52" i="8" s="1"/>
  <c r="R52" i="8" s="1"/>
  <c r="CS15" i="8"/>
  <c r="CY9" i="8"/>
  <c r="CW11" i="8"/>
  <c r="CV12" i="8"/>
  <c r="U50" i="8"/>
  <c r="Y23" i="1"/>
  <c r="D147" i="8"/>
  <c r="CU13" i="8"/>
  <c r="DA7" i="8"/>
  <c r="DB6" i="8"/>
  <c r="S51" i="8"/>
  <c r="T51" i="8" s="1"/>
  <c r="O53" i="8"/>
  <c r="DA12" i="4"/>
  <c r="BD97" i="1"/>
  <c r="AS98" i="1"/>
  <c r="BO98" i="1" s="1"/>
  <c r="GF147" i="4"/>
  <c r="CT16" i="4"/>
  <c r="CU15" i="4"/>
  <c r="DC10" i="4"/>
  <c r="DB11" i="4"/>
  <c r="DE8" i="4"/>
  <c r="DD9" i="4"/>
  <c r="DF7" i="4"/>
  <c r="DG6" i="4"/>
  <c r="P23" i="1"/>
  <c r="R23" i="1"/>
  <c r="AT97" i="1"/>
  <c r="BP97" i="1" s="1"/>
  <c r="BW94" i="1"/>
  <c r="BA95" i="1"/>
  <c r="FT147" i="4"/>
  <c r="Q23" i="1"/>
  <c r="FZ147" i="4"/>
  <c r="BS24" i="1"/>
  <c r="BH24" i="1"/>
  <c r="AX24" i="1"/>
  <c r="AY24" i="1" s="1"/>
  <c r="BR24" i="1"/>
  <c r="BG24" i="1"/>
  <c r="GB159" i="4"/>
  <c r="FV159" i="4"/>
  <c r="BE96" i="1"/>
  <c r="BM68" i="1"/>
  <c r="BL69" i="1"/>
  <c r="D128" i="4"/>
  <c r="I76" i="4"/>
  <c r="I77" i="4" s="1"/>
  <c r="I78" i="4" s="1"/>
  <c r="I79" i="4" s="1"/>
  <c r="I80" i="4" s="1"/>
  <c r="I81" i="4" s="1"/>
  <c r="I82" i="4" s="1"/>
  <c r="I83" i="4" s="1"/>
  <c r="I84" i="4" s="1"/>
  <c r="I85" i="4" s="1"/>
  <c r="I86" i="4" s="1"/>
  <c r="I87" i="4" s="1"/>
  <c r="I88" i="4" s="1"/>
  <c r="I89" i="4" s="1"/>
  <c r="I90" i="4" s="1"/>
  <c r="I91" i="4" s="1"/>
  <c r="I92" i="4" s="1"/>
  <c r="I93" i="4" s="1"/>
  <c r="I94" i="4" s="1"/>
  <c r="I95" i="4" s="1"/>
  <c r="I96" i="4" s="1"/>
  <c r="I97" i="4" s="1"/>
  <c r="I98" i="4" s="1"/>
  <c r="I99" i="4" s="1"/>
  <c r="I100" i="4" s="1"/>
  <c r="I101" i="4" s="1"/>
  <c r="I102" i="4" s="1"/>
  <c r="I103" i="4" s="1"/>
  <c r="I104" i="4" s="1"/>
  <c r="I105" i="4" s="1"/>
  <c r="I106" i="4" s="1"/>
  <c r="I107" i="4" s="1"/>
  <c r="I108" i="4" s="1"/>
  <c r="I109" i="4" s="1"/>
  <c r="I110" i="4" s="1"/>
  <c r="I111" i="4" s="1"/>
  <c r="I112" i="4" s="1"/>
  <c r="I113" i="4" s="1"/>
  <c r="I114" i="4" s="1"/>
  <c r="I115" i="4" s="1"/>
  <c r="I116" i="4" s="1"/>
  <c r="I117" i="4" s="1"/>
  <c r="I118" i="4" s="1"/>
  <c r="I119" i="4" s="1"/>
  <c r="I120" i="4" s="1"/>
  <c r="I121" i="4" s="1"/>
  <c r="I122" i="4" s="1"/>
  <c r="I123" i="4" s="1"/>
  <c r="I124" i="4" s="1"/>
  <c r="I125" i="4" s="1"/>
  <c r="FJ5" i="4"/>
  <c r="FK4" i="4"/>
  <c r="O20" i="4"/>
  <c r="J25" i="4"/>
  <c r="K24" i="4"/>
  <c r="M22" i="4"/>
  <c r="N21" i="4"/>
  <c r="L23" i="4"/>
  <c r="R17" i="4"/>
  <c r="Q18" i="4"/>
  <c r="CY13" i="4"/>
  <c r="CX14" i="4"/>
  <c r="P19" i="4"/>
  <c r="L95" i="8" l="1"/>
  <c r="L96" i="8" s="1"/>
  <c r="L97" i="8" s="1"/>
  <c r="CQ18" i="8"/>
  <c r="CN21" i="8"/>
  <c r="CO20" i="8"/>
  <c r="CP19" i="8"/>
  <c r="CM22" i="8"/>
  <c r="CL23" i="8"/>
  <c r="BV37" i="8"/>
  <c r="CS16" i="8"/>
  <c r="CR17" i="8"/>
  <c r="CJ25" i="8"/>
  <c r="CK24" i="8"/>
  <c r="BW36" i="8"/>
  <c r="BX36" i="8" s="1"/>
  <c r="CD31" i="8"/>
  <c r="CF29" i="8"/>
  <c r="CG28" i="8"/>
  <c r="CE30" i="8"/>
  <c r="BT39" i="8"/>
  <c r="BS40" i="8"/>
  <c r="BR41" i="8"/>
  <c r="BQ42" i="8"/>
  <c r="BY35" i="8"/>
  <c r="W80" i="6"/>
  <c r="BD81" i="6"/>
  <c r="BO81" i="6"/>
  <c r="AT81" i="6"/>
  <c r="BN44" i="8"/>
  <c r="BO43" i="8"/>
  <c r="BM46" i="8"/>
  <c r="BM47" i="8" s="1"/>
  <c r="BU38" i="8"/>
  <c r="CB33" i="8"/>
  <c r="BZ34" i="8"/>
  <c r="CH27" i="8"/>
  <c r="CU14" i="8"/>
  <c r="CI26" i="8"/>
  <c r="CC32" i="8"/>
  <c r="CX11" i="8"/>
  <c r="M54" i="8"/>
  <c r="N54" i="8" s="1"/>
  <c r="DA8" i="8"/>
  <c r="FT152" i="8"/>
  <c r="CT15" i="8"/>
  <c r="P53" i="8"/>
  <c r="Q53" i="8" s="1"/>
  <c r="R53" i="8" s="1"/>
  <c r="U51" i="8"/>
  <c r="V50" i="8"/>
  <c r="CV13" i="8"/>
  <c r="S52" i="8"/>
  <c r="CZ9" i="8"/>
  <c r="CY10" i="8"/>
  <c r="DB7" i="8"/>
  <c r="DC6" i="8"/>
  <c r="CW12" i="8"/>
  <c r="DB12" i="4"/>
  <c r="BD98" i="1"/>
  <c r="AS99" i="1"/>
  <c r="BO99" i="1" s="1"/>
  <c r="D147" i="4"/>
  <c r="CU16" i="4"/>
  <c r="CV15" i="4"/>
  <c r="DF8" i="4"/>
  <c r="DD10" i="4"/>
  <c r="DC11" i="4"/>
  <c r="DG7" i="4"/>
  <c r="DH6" i="4"/>
  <c r="DE9" i="4"/>
  <c r="AT98" i="1"/>
  <c r="BP98" i="1" s="1"/>
  <c r="BW95" i="1"/>
  <c r="BA96" i="1"/>
  <c r="BU24" i="1"/>
  <c r="BJ24" i="1"/>
  <c r="AZ24" i="1"/>
  <c r="BK24" i="1" s="1"/>
  <c r="BT24" i="1"/>
  <c r="BI24" i="1"/>
  <c r="BE97" i="1"/>
  <c r="BL70" i="1"/>
  <c r="BM69" i="1"/>
  <c r="I126" i="4"/>
  <c r="L24" i="4"/>
  <c r="O21" i="4"/>
  <c r="K25" i="4"/>
  <c r="N22" i="4"/>
  <c r="M23" i="4"/>
  <c r="FK5" i="4"/>
  <c r="FL4" i="4"/>
  <c r="S17" i="4"/>
  <c r="R18" i="4"/>
  <c r="J26" i="4"/>
  <c r="P20" i="4"/>
  <c r="CY14" i="4"/>
  <c r="CZ13" i="4"/>
  <c r="Q19" i="4"/>
  <c r="L98" i="8" l="1"/>
  <c r="L99" i="8" s="1"/>
  <c r="L100" i="8" s="1"/>
  <c r="L101" i="8" s="1"/>
  <c r="L102" i="8" s="1"/>
  <c r="L103" i="8" s="1"/>
  <c r="L104" i="8" s="1"/>
  <c r="L105" i="8" s="1"/>
  <c r="L106" i="8" s="1"/>
  <c r="CR18" i="8"/>
  <c r="CQ19" i="8"/>
  <c r="CO21" i="8"/>
  <c r="CN22" i="8"/>
  <c r="CP20" i="8"/>
  <c r="CM23" i="8"/>
  <c r="CT16" i="8"/>
  <c r="CL24" i="8"/>
  <c r="CS17" i="8"/>
  <c r="CJ26" i="8"/>
  <c r="CK25" i="8"/>
  <c r="BW37" i="8"/>
  <c r="BX37" i="8" s="1"/>
  <c r="CE31" i="8"/>
  <c r="CH28" i="8"/>
  <c r="CG29" i="8"/>
  <c r="CF30" i="8"/>
  <c r="BU39" i="8"/>
  <c r="BT40" i="8"/>
  <c r="BS41" i="8"/>
  <c r="BZ35" i="8"/>
  <c r="BR42" i="8"/>
  <c r="BY36" i="8"/>
  <c r="K80" i="6"/>
  <c r="G80" i="6" s="1"/>
  <c r="AU81" i="6"/>
  <c r="BE81" i="6"/>
  <c r="BP81" i="6"/>
  <c r="BO44" i="8"/>
  <c r="BP43" i="8"/>
  <c r="BN45" i="8"/>
  <c r="BN46" i="8" s="1"/>
  <c r="BV38" i="8"/>
  <c r="BM48" i="8"/>
  <c r="BM49" i="8" s="1"/>
  <c r="CA34" i="8"/>
  <c r="CV14" i="8"/>
  <c r="CI27" i="8"/>
  <c r="CC33" i="8"/>
  <c r="CD32" i="8"/>
  <c r="CY11" i="8"/>
  <c r="DA9" i="8"/>
  <c r="CX12" i="8"/>
  <c r="M55" i="8"/>
  <c r="M56" i="8" s="1"/>
  <c r="M57" i="8" s="1"/>
  <c r="M58" i="8" s="1"/>
  <c r="M59" i="8" s="1"/>
  <c r="M60" i="8" s="1"/>
  <c r="M61" i="8" s="1"/>
  <c r="M62" i="8" s="1"/>
  <c r="M63" i="8" s="1"/>
  <c r="M64" i="8" s="1"/>
  <c r="M65" i="8" s="1"/>
  <c r="M66" i="8" s="1"/>
  <c r="M67" i="8" s="1"/>
  <c r="M68" i="8" s="1"/>
  <c r="M69" i="8" s="1"/>
  <c r="M70" i="8" s="1"/>
  <c r="M71" i="8" s="1"/>
  <c r="M72" i="8" s="1"/>
  <c r="M73" i="8" s="1"/>
  <c r="M74" i="8" s="1"/>
  <c r="M75" i="8" s="1"/>
  <c r="M76" i="8" s="1"/>
  <c r="M77" i="8" s="1"/>
  <c r="M78" i="8" s="1"/>
  <c r="M79" i="8" s="1"/>
  <c r="M80" i="8" s="1"/>
  <c r="M81" i="8" s="1"/>
  <c r="M82" i="8" s="1"/>
  <c r="M83" i="8" s="1"/>
  <c r="DB8" i="8"/>
  <c r="CU15" i="8"/>
  <c r="O54" i="8"/>
  <c r="S53" i="8"/>
  <c r="DC7" i="8"/>
  <c r="DD6" i="8"/>
  <c r="CW13" i="8"/>
  <c r="CZ10" i="8"/>
  <c r="T52" i="8"/>
  <c r="U52" i="8" s="1"/>
  <c r="V51" i="8"/>
  <c r="W50" i="8"/>
  <c r="DC12" i="4"/>
  <c r="BD99" i="1"/>
  <c r="AS100" i="1"/>
  <c r="BO100" i="1" s="1"/>
  <c r="CV16" i="4"/>
  <c r="CW15" i="4"/>
  <c r="DG8" i="4"/>
  <c r="DE10" i="4"/>
  <c r="DD11" i="4"/>
  <c r="DF9" i="4"/>
  <c r="DH7" i="4"/>
  <c r="DI6" i="4"/>
  <c r="AT99" i="1"/>
  <c r="BP99" i="1" s="1"/>
  <c r="BW96" i="1"/>
  <c r="BA97" i="1"/>
  <c r="AU25" i="1"/>
  <c r="BQ25" i="1" s="1"/>
  <c r="BC24" i="1"/>
  <c r="BN24" i="1" s="1"/>
  <c r="BV24" i="1"/>
  <c r="BE98" i="1"/>
  <c r="BM70" i="1"/>
  <c r="BL71" i="1"/>
  <c r="E130" i="4"/>
  <c r="P21" i="4"/>
  <c r="I127" i="4"/>
  <c r="R19" i="4"/>
  <c r="K26" i="4"/>
  <c r="M24" i="4"/>
  <c r="J27" i="4"/>
  <c r="J28" i="4" s="1"/>
  <c r="FL5" i="4"/>
  <c r="FM4" i="4"/>
  <c r="N23" i="4"/>
  <c r="L25" i="4"/>
  <c r="S18" i="4"/>
  <c r="T17" i="4"/>
  <c r="O22" i="4"/>
  <c r="I36" i="1"/>
  <c r="GH160" i="4" s="1"/>
  <c r="DA13" i="4"/>
  <c r="CZ14" i="4"/>
  <c r="Q20" i="4"/>
  <c r="L107" i="8" l="1"/>
  <c r="L108" i="8" s="1"/>
  <c r="L109" i="8" s="1"/>
  <c r="L110" i="8" s="1"/>
  <c r="L111" i="8" s="1"/>
  <c r="L112" i="8" s="1"/>
  <c r="L113" i="8" s="1"/>
  <c r="L114" i="8" s="1"/>
  <c r="L115" i="8" s="1"/>
  <c r="L116" i="8" s="1"/>
  <c r="L117" i="8" s="1"/>
  <c r="L118" i="8" s="1"/>
  <c r="L119" i="8" s="1"/>
  <c r="L120" i="8" s="1"/>
  <c r="L121" i="8" s="1"/>
  <c r="L122" i="8" s="1"/>
  <c r="L123" i="8" s="1"/>
  <c r="L124" i="8" s="1"/>
  <c r="L125" i="8" s="1"/>
  <c r="L126" i="8" s="1"/>
  <c r="L127" i="8" s="1"/>
  <c r="L128" i="8" s="1"/>
  <c r="L129" i="8" s="1"/>
  <c r="L130" i="8" s="1"/>
  <c r="L131" i="8" s="1"/>
  <c r="L132" i="8" s="1"/>
  <c r="L133" i="8" s="1"/>
  <c r="L134" i="8" s="1"/>
  <c r="L135" i="8" s="1"/>
  <c r="L136" i="8" s="1"/>
  <c r="L137" i="8" s="1"/>
  <c r="L138" i="8" s="1"/>
  <c r="L139" i="8" s="1"/>
  <c r="L140" i="8" s="1"/>
  <c r="L141" i="8" s="1"/>
  <c r="L142" i="8" s="1"/>
  <c r="L143" i="8" s="1"/>
  <c r="L144" i="8" s="1"/>
  <c r="L145" i="8" s="1"/>
  <c r="L146" i="8" s="1"/>
  <c r="L147" i="8" s="1"/>
  <c r="L148" i="8" s="1"/>
  <c r="L149" i="8" s="1"/>
  <c r="L150" i="8" s="1"/>
  <c r="L151" i="8" s="1"/>
  <c r="L167" i="8" s="1"/>
  <c r="L168" i="8" s="1"/>
  <c r="L169" i="8" s="1"/>
  <c r="L170" i="8" s="1"/>
  <c r="L171" i="8" s="1"/>
  <c r="L172" i="8" s="1"/>
  <c r="L173" i="8" s="1"/>
  <c r="L174" i="8" s="1"/>
  <c r="L175" i="8" s="1"/>
  <c r="L176" i="8" s="1"/>
  <c r="L177" i="8" s="1"/>
  <c r="L178" i="8" s="1"/>
  <c r="L179" i="8" s="1"/>
  <c r="L180" i="8" s="1"/>
  <c r="L181" i="8" s="1"/>
  <c r="L182" i="8" s="1"/>
  <c r="L183" i="8" s="1"/>
  <c r="CS18" i="8"/>
  <c r="GB204" i="8"/>
  <c r="GH204" i="8"/>
  <c r="CR19" i="8"/>
  <c r="CQ20" i="8"/>
  <c r="CN23" i="8"/>
  <c r="CO22" i="8"/>
  <c r="CP21" i="8"/>
  <c r="CM24" i="8"/>
  <c r="CL25" i="8"/>
  <c r="CU16" i="8"/>
  <c r="CT17" i="8"/>
  <c r="FV204" i="8"/>
  <c r="CJ27" i="8"/>
  <c r="CK26" i="8"/>
  <c r="BW38" i="8"/>
  <c r="BX38" i="8" s="1"/>
  <c r="CF31" i="8"/>
  <c r="CH29" i="8"/>
  <c r="CG30" i="8"/>
  <c r="BU40" i="8"/>
  <c r="BT41" i="8"/>
  <c r="BS42" i="8"/>
  <c r="CA35" i="8"/>
  <c r="BY37" i="8"/>
  <c r="BZ36" i="8"/>
  <c r="BQ81" i="6"/>
  <c r="BF81" i="6"/>
  <c r="AV81" i="6"/>
  <c r="AW81" i="6" s="1"/>
  <c r="BN47" i="8"/>
  <c r="BN48" i="8" s="1"/>
  <c r="BN49" i="8" s="1"/>
  <c r="BO45" i="8"/>
  <c r="BO46" i="8" s="1"/>
  <c r="BP44" i="8"/>
  <c r="BQ43" i="8"/>
  <c r="BV39" i="8"/>
  <c r="CB34" i="8"/>
  <c r="CW14" i="8"/>
  <c r="CI28" i="8"/>
  <c r="CZ11" i="8"/>
  <c r="CD33" i="8"/>
  <c r="CE32" i="8"/>
  <c r="CY12" i="8"/>
  <c r="DB9" i="8"/>
  <c r="N55" i="8"/>
  <c r="N56" i="8" s="1"/>
  <c r="N57" i="8" s="1"/>
  <c r="N58" i="8" s="1"/>
  <c r="N59" i="8" s="1"/>
  <c r="N60" i="8" s="1"/>
  <c r="N61" i="8" s="1"/>
  <c r="N62" i="8" s="1"/>
  <c r="N63" i="8" s="1"/>
  <c r="N64" i="8" s="1"/>
  <c r="N65" i="8" s="1"/>
  <c r="N66" i="8" s="1"/>
  <c r="N67" i="8" s="1"/>
  <c r="N68" i="8" s="1"/>
  <c r="N69" i="8" s="1"/>
  <c r="N70" i="8" s="1"/>
  <c r="N71" i="8" s="1"/>
  <c r="N72" i="8" s="1"/>
  <c r="N73" i="8" s="1"/>
  <c r="N74" i="8" s="1"/>
  <c r="N75" i="8" s="1"/>
  <c r="N76" i="8" s="1"/>
  <c r="N77" i="8" s="1"/>
  <c r="N78" i="8" s="1"/>
  <c r="N79" i="8" s="1"/>
  <c r="N80" i="8" s="1"/>
  <c r="N81" i="8" s="1"/>
  <c r="N82" i="8" s="1"/>
  <c r="N83" i="8" s="1"/>
  <c r="M84" i="8"/>
  <c r="M85" i="8" s="1"/>
  <c r="M86" i="8" s="1"/>
  <c r="M87" i="8" s="1"/>
  <c r="M88" i="8" s="1"/>
  <c r="M89" i="8" s="1"/>
  <c r="M90" i="8" s="1"/>
  <c r="M91" i="8" s="1"/>
  <c r="M92" i="8" s="1"/>
  <c r="M93" i="8" s="1"/>
  <c r="M94" i="8" s="1"/>
  <c r="M95" i="8" s="1"/>
  <c r="CV15" i="8"/>
  <c r="P54" i="8"/>
  <c r="CX13" i="8"/>
  <c r="V52" i="8"/>
  <c r="T53" i="8"/>
  <c r="DD7" i="8"/>
  <c r="DE6" i="8"/>
  <c r="DC8" i="8"/>
  <c r="DA10" i="8"/>
  <c r="W51" i="8"/>
  <c r="X50" i="8"/>
  <c r="DD12" i="4"/>
  <c r="F24" i="1"/>
  <c r="BD100" i="1"/>
  <c r="AS101" i="1"/>
  <c r="BO101" i="1" s="1"/>
  <c r="CW16" i="4"/>
  <c r="CX15" i="4"/>
  <c r="DF10" i="4"/>
  <c r="DE11" i="4"/>
  <c r="DG9" i="4"/>
  <c r="DH8" i="4"/>
  <c r="DI7" i="4"/>
  <c r="DJ6" i="4"/>
  <c r="AT100" i="1"/>
  <c r="BP100" i="1" s="1"/>
  <c r="BW97" i="1"/>
  <c r="BA98" i="1"/>
  <c r="AV25" i="1"/>
  <c r="BR25" i="1" s="1"/>
  <c r="BF25" i="1"/>
  <c r="GB160" i="4"/>
  <c r="FV160" i="4"/>
  <c r="F149" i="4"/>
  <c r="BE99" i="1"/>
  <c r="BL72" i="1"/>
  <c r="BM71" i="1"/>
  <c r="D129" i="4"/>
  <c r="I128" i="4"/>
  <c r="I129" i="4" s="1"/>
  <c r="R20" i="4"/>
  <c r="K27" i="4"/>
  <c r="K28" i="4" s="1"/>
  <c r="J29" i="4"/>
  <c r="J30" i="4" s="1"/>
  <c r="J31" i="4" s="1"/>
  <c r="N24" i="4"/>
  <c r="P22" i="4"/>
  <c r="T18" i="4"/>
  <c r="O23" i="4"/>
  <c r="L26" i="4"/>
  <c r="FM5" i="4"/>
  <c r="FN4" i="4"/>
  <c r="M25" i="4"/>
  <c r="U17" i="4"/>
  <c r="S19" i="4"/>
  <c r="DA14" i="4"/>
  <c r="DB13" i="4"/>
  <c r="Q21" i="4"/>
  <c r="L184" i="8" l="1"/>
  <c r="L185" i="8" s="1"/>
  <c r="L186" i="8" s="1"/>
  <c r="L187" i="8" s="1"/>
  <c r="L188" i="8" s="1"/>
  <c r="CT18" i="8"/>
  <c r="CS19" i="8"/>
  <c r="F204" i="8"/>
  <c r="CR20" i="8"/>
  <c r="CQ21" i="8"/>
  <c r="CO23" i="8"/>
  <c r="CM25" i="8"/>
  <c r="CN24" i="8"/>
  <c r="CP22" i="8"/>
  <c r="CV16" i="8"/>
  <c r="CU17" i="8"/>
  <c r="CK27" i="8"/>
  <c r="CL26" i="8"/>
  <c r="CG31" i="8"/>
  <c r="CI29" i="8"/>
  <c r="CH30" i="8"/>
  <c r="BV40" i="8"/>
  <c r="BU41" i="8"/>
  <c r="BT42" i="8"/>
  <c r="CB35" i="8"/>
  <c r="CA36" i="8"/>
  <c r="BZ37" i="8"/>
  <c r="AX81" i="6"/>
  <c r="BS81" i="6"/>
  <c r="BH81" i="6"/>
  <c r="BR81" i="6"/>
  <c r="BG81" i="6"/>
  <c r="BO47" i="8"/>
  <c r="BO48" i="8" s="1"/>
  <c r="BO49" i="8" s="1"/>
  <c r="BP45" i="8"/>
  <c r="BP46" i="8" s="1"/>
  <c r="BQ44" i="8"/>
  <c r="BR43" i="8"/>
  <c r="BW39" i="8"/>
  <c r="BY38" i="8"/>
  <c r="CC34" i="8"/>
  <c r="CD34" i="8" s="1"/>
  <c r="CX14" i="8"/>
  <c r="CJ28" i="8"/>
  <c r="CZ12" i="8"/>
  <c r="CE33" i="8"/>
  <c r="CF32" i="8"/>
  <c r="M96" i="8"/>
  <c r="M97" i="8" s="1"/>
  <c r="M98" i="8" s="1"/>
  <c r="M99" i="8" s="1"/>
  <c r="M100" i="8" s="1"/>
  <c r="M101" i="8" s="1"/>
  <c r="M102" i="8" s="1"/>
  <c r="M103" i="8" s="1"/>
  <c r="M104" i="8" s="1"/>
  <c r="M105" i="8" s="1"/>
  <c r="M106" i="8" s="1"/>
  <c r="M107" i="8" s="1"/>
  <c r="M108" i="8" s="1"/>
  <c r="M109" i="8" s="1"/>
  <c r="M110" i="8" s="1"/>
  <c r="M111" i="8" s="1"/>
  <c r="M112" i="8" s="1"/>
  <c r="M113" i="8" s="1"/>
  <c r="M114" i="8" s="1"/>
  <c r="M115" i="8" s="1"/>
  <c r="M116" i="8" s="1"/>
  <c r="M117" i="8" s="1"/>
  <c r="M118" i="8" s="1"/>
  <c r="M119" i="8" s="1"/>
  <c r="M120" i="8" s="1"/>
  <c r="M121" i="8" s="1"/>
  <c r="M122" i="8" s="1"/>
  <c r="M123" i="8" s="1"/>
  <c r="M124" i="8" s="1"/>
  <c r="M125" i="8" s="1"/>
  <c r="M126" i="8" s="1"/>
  <c r="M127" i="8" s="1"/>
  <c r="M128" i="8" s="1"/>
  <c r="M129" i="8" s="1"/>
  <c r="M130" i="8" s="1"/>
  <c r="M131" i="8" s="1"/>
  <c r="M132" i="8" s="1"/>
  <c r="M133" i="8" s="1"/>
  <c r="M134" i="8" s="1"/>
  <c r="M135" i="8" s="1"/>
  <c r="M136" i="8" s="1"/>
  <c r="M137" i="8" s="1"/>
  <c r="M138" i="8" s="1"/>
  <c r="M139" i="8" s="1"/>
  <c r="M140" i="8" s="1"/>
  <c r="M141" i="8" s="1"/>
  <c r="M142" i="8" s="1"/>
  <c r="M143" i="8" s="1"/>
  <c r="M144" i="8" s="1"/>
  <c r="M145" i="8" s="1"/>
  <c r="M146" i="8" s="1"/>
  <c r="M147" i="8" s="1"/>
  <c r="M148" i="8" s="1"/>
  <c r="M149" i="8" s="1"/>
  <c r="M150" i="8" s="1"/>
  <c r="M151" i="8" s="1"/>
  <c r="M167" i="8" s="1"/>
  <c r="M168" i="8" s="1"/>
  <c r="M169" i="8" s="1"/>
  <c r="M170" i="8" s="1"/>
  <c r="M171" i="8" s="1"/>
  <c r="M172" i="8" s="1"/>
  <c r="M173" i="8" s="1"/>
  <c r="M174" i="8" s="1"/>
  <c r="M175" i="8" s="1"/>
  <c r="M176" i="8" s="1"/>
  <c r="M177" i="8" s="1"/>
  <c r="M178" i="8" s="1"/>
  <c r="M179" i="8" s="1"/>
  <c r="M180" i="8" s="1"/>
  <c r="M181" i="8" s="1"/>
  <c r="M182" i="8" s="1"/>
  <c r="M183" i="8" s="1"/>
  <c r="M184" i="8" s="1"/>
  <c r="M185" i="8" s="1"/>
  <c r="M186" i="8" s="1"/>
  <c r="M187" i="8" s="1"/>
  <c r="M188" i="8" s="1"/>
  <c r="O55" i="8"/>
  <c r="O56" i="8" s="1"/>
  <c r="O57" i="8" s="1"/>
  <c r="O58" i="8" s="1"/>
  <c r="O59" i="8" s="1"/>
  <c r="O60" i="8" s="1"/>
  <c r="O61" i="8" s="1"/>
  <c r="O62" i="8" s="1"/>
  <c r="O63" i="8" s="1"/>
  <c r="O64" i="8" s="1"/>
  <c r="O65" i="8" s="1"/>
  <c r="O66" i="8" s="1"/>
  <c r="N84" i="8"/>
  <c r="N85" i="8" s="1"/>
  <c r="CW15" i="8"/>
  <c r="Q54" i="8"/>
  <c r="CY13" i="8"/>
  <c r="W52" i="8"/>
  <c r="DD8" i="8"/>
  <c r="DB10" i="8"/>
  <c r="DA11" i="8"/>
  <c r="Y24" i="1"/>
  <c r="D148" i="8"/>
  <c r="X51" i="8"/>
  <c r="Y50" i="8"/>
  <c r="DC9" i="8"/>
  <c r="DE7" i="8"/>
  <c r="DF6" i="8"/>
  <c r="U53" i="8"/>
  <c r="DE12" i="4"/>
  <c r="R24" i="1"/>
  <c r="P24" i="1"/>
  <c r="FZ148" i="4"/>
  <c r="FT148" i="4"/>
  <c r="Q24" i="1"/>
  <c r="GF148" i="4"/>
  <c r="BD101" i="1"/>
  <c r="AS102" i="1"/>
  <c r="BO102" i="1" s="1"/>
  <c r="CX16" i="4"/>
  <c r="CY15" i="4"/>
  <c r="DG10" i="4"/>
  <c r="DF11" i="4"/>
  <c r="DI8" i="4"/>
  <c r="DH9" i="4"/>
  <c r="DJ7" i="4"/>
  <c r="DK6" i="4"/>
  <c r="AT101" i="1"/>
  <c r="BP101" i="1" s="1"/>
  <c r="AW25" i="1"/>
  <c r="BS25" i="1" s="1"/>
  <c r="BG25" i="1"/>
  <c r="BW98" i="1"/>
  <c r="BA99" i="1"/>
  <c r="BE100" i="1"/>
  <c r="BM72" i="1"/>
  <c r="BL73" i="1"/>
  <c r="L27" i="4"/>
  <c r="L28" i="4" s="1"/>
  <c r="E131" i="4"/>
  <c r="S20" i="4"/>
  <c r="Q22" i="4"/>
  <c r="I130" i="4"/>
  <c r="J32" i="4"/>
  <c r="J33" i="4" s="1"/>
  <c r="J34" i="4" s="1"/>
  <c r="J35" i="4" s="1"/>
  <c r="K29" i="4"/>
  <c r="K30" i="4" s="1"/>
  <c r="K31" i="4" s="1"/>
  <c r="P23" i="4"/>
  <c r="M26" i="4"/>
  <c r="N25" i="4"/>
  <c r="V17" i="4"/>
  <c r="FN5" i="4"/>
  <c r="T19" i="4"/>
  <c r="O24" i="4"/>
  <c r="U18" i="4"/>
  <c r="DB14" i="4"/>
  <c r="DC13" i="4"/>
  <c r="R21" i="4"/>
  <c r="L189" i="8" l="1"/>
  <c r="L190" i="8" s="1"/>
  <c r="L191" i="8" s="1"/>
  <c r="L192" i="8" s="1"/>
  <c r="L193" i="8" s="1"/>
  <c r="L194" i="8" s="1"/>
  <c r="L195" i="8" s="1"/>
  <c r="CS20" i="8"/>
  <c r="CU18" i="8"/>
  <c r="CT19" i="8"/>
  <c r="CR21" i="8"/>
  <c r="CQ22" i="8"/>
  <c r="CO24" i="8"/>
  <c r="CP23" i="8"/>
  <c r="CM26" i="8"/>
  <c r="CN25" i="8"/>
  <c r="CW16" i="8"/>
  <c r="CV17" i="8"/>
  <c r="CL27" i="8"/>
  <c r="CI30" i="8"/>
  <c r="CH31" i="8"/>
  <c r="BW40" i="8"/>
  <c r="BV41" i="8"/>
  <c r="BU42" i="8"/>
  <c r="CB36" i="8"/>
  <c r="CA37" i="8"/>
  <c r="BI81" i="6"/>
  <c r="BT81" i="6"/>
  <c r="AS82" i="6"/>
  <c r="BA81" i="6"/>
  <c r="BL81" i="6" s="1"/>
  <c r="BQ45" i="8"/>
  <c r="BQ46" i="8" s="1"/>
  <c r="BP47" i="8"/>
  <c r="BP48" i="8" s="1"/>
  <c r="BP49" i="8" s="1"/>
  <c r="BS43" i="8"/>
  <c r="BR44" i="8"/>
  <c r="BX39" i="8"/>
  <c r="CY14" i="8"/>
  <c r="BZ38" i="8"/>
  <c r="CC35" i="8"/>
  <c r="CJ29" i="8"/>
  <c r="CK28" i="8"/>
  <c r="CE34" i="8"/>
  <c r="CF33" i="8"/>
  <c r="CG32" i="8"/>
  <c r="P55" i="8"/>
  <c r="P56" i="8" s="1"/>
  <c r="P57" i="8" s="1"/>
  <c r="P58" i="8" s="1"/>
  <c r="P59" i="8" s="1"/>
  <c r="P60" i="8" s="1"/>
  <c r="P61" i="8" s="1"/>
  <c r="P62" i="8" s="1"/>
  <c r="P63" i="8" s="1"/>
  <c r="P64" i="8" s="1"/>
  <c r="P65" i="8" s="1"/>
  <c r="P66" i="8" s="1"/>
  <c r="O67" i="8"/>
  <c r="CX15" i="8"/>
  <c r="R54" i="8"/>
  <c r="CZ13" i="8"/>
  <c r="DE8" i="8"/>
  <c r="X52" i="8"/>
  <c r="N86" i="8"/>
  <c r="DB11" i="8"/>
  <c r="DA12" i="8"/>
  <c r="DD9" i="8"/>
  <c r="Y51" i="8"/>
  <c r="Z50" i="8"/>
  <c r="V53" i="8"/>
  <c r="DF7" i="8"/>
  <c r="DG6" i="8"/>
  <c r="DC10" i="8"/>
  <c r="DF12" i="4"/>
  <c r="D148" i="4"/>
  <c r="AS103" i="1"/>
  <c r="BO103" i="1" s="1"/>
  <c r="BD102" i="1"/>
  <c r="CY16" i="4"/>
  <c r="CZ15" i="4"/>
  <c r="DG11" i="4"/>
  <c r="DJ8" i="4"/>
  <c r="DH10" i="4"/>
  <c r="DK7" i="4"/>
  <c r="DL6" i="4"/>
  <c r="DI9" i="4"/>
  <c r="AT102" i="1"/>
  <c r="BP102" i="1" s="1"/>
  <c r="AX25" i="1"/>
  <c r="AY25" i="1" s="1"/>
  <c r="BU25" i="1" s="1"/>
  <c r="BH25" i="1"/>
  <c r="BW99" i="1"/>
  <c r="BA100" i="1"/>
  <c r="T20" i="4"/>
  <c r="BE101" i="1"/>
  <c r="BL74" i="1"/>
  <c r="BM73" i="1"/>
  <c r="Q23" i="4"/>
  <c r="I131" i="4"/>
  <c r="I132" i="4" s="1"/>
  <c r="I133" i="4" s="1"/>
  <c r="I134" i="4" s="1"/>
  <c r="I135" i="4" s="1"/>
  <c r="K32" i="4"/>
  <c r="K33" i="4" s="1"/>
  <c r="K34" i="4" s="1"/>
  <c r="K35" i="4" s="1"/>
  <c r="W17" i="4"/>
  <c r="X17" i="4" s="1"/>
  <c r="Y17" i="4" s="1"/>
  <c r="J36" i="4"/>
  <c r="O25" i="4"/>
  <c r="M27" i="4"/>
  <c r="M28" i="4" s="1"/>
  <c r="L29" i="4"/>
  <c r="V18" i="4"/>
  <c r="S21" i="4"/>
  <c r="N26" i="4"/>
  <c r="P24" i="4"/>
  <c r="U19" i="4"/>
  <c r="DC14" i="4"/>
  <c r="DD13" i="4"/>
  <c r="R22" i="4"/>
  <c r="L196" i="8" l="1"/>
  <c r="L197" i="8" s="1"/>
  <c r="L198" i="8" s="1"/>
  <c r="L199" i="8" s="1"/>
  <c r="L200" i="8" s="1"/>
  <c r="L201" i="8" s="1"/>
  <c r="L202" i="8" s="1"/>
  <c r="L203" i="8" s="1"/>
  <c r="L204" i="8" s="1"/>
  <c r="L205" i="8" s="1"/>
  <c r="L206" i="8" s="1"/>
  <c r="L207" i="8" s="1"/>
  <c r="L208" i="8" s="1"/>
  <c r="L209" i="8" s="1"/>
  <c r="L210" i="8" s="1"/>
  <c r="L211" i="8" s="1"/>
  <c r="L212" i="8" s="1"/>
  <c r="L213" i="8" s="1"/>
  <c r="L214" i="8" s="1"/>
  <c r="L215" i="8" s="1"/>
  <c r="L216" i="8" s="1"/>
  <c r="L217" i="8" s="1"/>
  <c r="L218" i="8" s="1"/>
  <c r="L219" i="8" s="1"/>
  <c r="L220" i="8" s="1"/>
  <c r="L221" i="8" s="1"/>
  <c r="L222" i="8" s="1"/>
  <c r="L223" i="8" s="1"/>
  <c r="L224" i="8" s="1"/>
  <c r="M189" i="8"/>
  <c r="M190" i="8" s="1"/>
  <c r="M191" i="8" s="1"/>
  <c r="M192" i="8" s="1"/>
  <c r="M193" i="8" s="1"/>
  <c r="CS21" i="8"/>
  <c r="CT20" i="8"/>
  <c r="CU19" i="8"/>
  <c r="CV18" i="8"/>
  <c r="CR22" i="8"/>
  <c r="CM27" i="8"/>
  <c r="CN26" i="8"/>
  <c r="CO25" i="8"/>
  <c r="CP24" i="8"/>
  <c r="CQ23" i="8"/>
  <c r="CX16" i="8"/>
  <c r="CW17" i="8"/>
  <c r="CJ30" i="8"/>
  <c r="CI31" i="8"/>
  <c r="BV42" i="8"/>
  <c r="BX40" i="8"/>
  <c r="BW41" i="8"/>
  <c r="CC36" i="8"/>
  <c r="CB37" i="8"/>
  <c r="BD82" i="6"/>
  <c r="BO82" i="6"/>
  <c r="AT82" i="6"/>
  <c r="AU82" i="6" s="1"/>
  <c r="BQ47" i="8"/>
  <c r="BQ48" i="8" s="1"/>
  <c r="BQ49" i="8" s="1"/>
  <c r="BR45" i="8"/>
  <c r="BR46" i="8" s="1"/>
  <c r="BS44" i="8"/>
  <c r="BT43" i="8"/>
  <c r="BY39" i="8"/>
  <c r="BZ39" i="8" s="1"/>
  <c r="CZ14" i="8"/>
  <c r="CA38" i="8"/>
  <c r="CD35" i="8"/>
  <c r="CL28" i="8"/>
  <c r="CK29" i="8"/>
  <c r="Q55" i="8"/>
  <c r="Q56" i="8" s="1"/>
  <c r="Q57" i="8" s="1"/>
  <c r="Q58" i="8" s="1"/>
  <c r="Q59" i="8" s="1"/>
  <c r="Q60" i="8" s="1"/>
  <c r="Q61" i="8" s="1"/>
  <c r="Q62" i="8" s="1"/>
  <c r="Q63" i="8" s="1"/>
  <c r="Q64" i="8" s="1"/>
  <c r="Q65" i="8" s="1"/>
  <c r="Q66" i="8" s="1"/>
  <c r="CF34" i="8"/>
  <c r="CG33" i="8"/>
  <c r="CH32" i="8"/>
  <c r="P67" i="8"/>
  <c r="CY15" i="8"/>
  <c r="O68" i="8"/>
  <c r="S54" i="8"/>
  <c r="Y52" i="8"/>
  <c r="FT153" i="8"/>
  <c r="N87" i="8"/>
  <c r="N88" i="8" s="1"/>
  <c r="N89" i="8" s="1"/>
  <c r="N90" i="8" s="1"/>
  <c r="N91" i="8" s="1"/>
  <c r="N92" i="8" s="1"/>
  <c r="N93" i="8" s="1"/>
  <c r="N94" i="8" s="1"/>
  <c r="N95" i="8" s="1"/>
  <c r="G29" i="6"/>
  <c r="GH153" i="8" s="1"/>
  <c r="DD10" i="8"/>
  <c r="DB12" i="8"/>
  <c r="W53" i="8"/>
  <c r="DF8" i="8"/>
  <c r="DC11" i="8"/>
  <c r="DG7" i="8"/>
  <c r="DH6" i="8"/>
  <c r="Z51" i="8"/>
  <c r="AA50" i="8"/>
  <c r="DA13" i="8"/>
  <c r="DE9" i="8"/>
  <c r="DG12" i="4"/>
  <c r="AS104" i="1"/>
  <c r="BO104" i="1" s="1"/>
  <c r="BD103" i="1"/>
  <c r="CZ16" i="4"/>
  <c r="DA15" i="4"/>
  <c r="DH11" i="4"/>
  <c r="DI10" i="4"/>
  <c r="DK8" i="4"/>
  <c r="DL7" i="4"/>
  <c r="DM6" i="4"/>
  <c r="DJ9" i="4"/>
  <c r="AT103" i="1"/>
  <c r="BP103" i="1" s="1"/>
  <c r="BI25" i="1"/>
  <c r="BT25" i="1"/>
  <c r="BW100" i="1"/>
  <c r="BA101" i="1"/>
  <c r="AZ25" i="1"/>
  <c r="BC25" i="1" s="1"/>
  <c r="BN25" i="1" s="1"/>
  <c r="BJ25" i="1"/>
  <c r="R23" i="4"/>
  <c r="BE102" i="1"/>
  <c r="BM74" i="1"/>
  <c r="BL75" i="1"/>
  <c r="P25" i="4"/>
  <c r="K36" i="4"/>
  <c r="J37" i="4"/>
  <c r="N27" i="4"/>
  <c r="N28" i="4" s="1"/>
  <c r="T21" i="4"/>
  <c r="L30" i="4"/>
  <c r="O26" i="4"/>
  <c r="V19" i="4"/>
  <c r="U20" i="4"/>
  <c r="Z17" i="4"/>
  <c r="W18" i="4"/>
  <c r="X18" i="4" s="1"/>
  <c r="Q24" i="4"/>
  <c r="M29" i="4"/>
  <c r="I37" i="1"/>
  <c r="GH161" i="4" s="1"/>
  <c r="DD14" i="4"/>
  <c r="DE13" i="4"/>
  <c r="S22" i="4"/>
  <c r="L225" i="8" l="1"/>
  <c r="L226" i="8" s="1"/>
  <c r="L227" i="8" s="1"/>
  <c r="L228" i="8" s="1"/>
  <c r="L229" i="8" s="1"/>
  <c r="L230" i="8" s="1"/>
  <c r="L231" i="8" s="1"/>
  <c r="L232" i="8" s="1"/>
  <c r="L233" i="8" s="1"/>
  <c r="L234" i="8" s="1"/>
  <c r="L235" i="8" s="1"/>
  <c r="L236" i="8" s="1"/>
  <c r="L237" i="8" s="1"/>
  <c r="L238" i="8" s="1"/>
  <c r="L239" i="8" s="1"/>
  <c r="L240" i="8" s="1"/>
  <c r="L241" i="8" s="1"/>
  <c r="L242" i="8" s="1"/>
  <c r="L243" i="8" s="1"/>
  <c r="L244" i="8" s="1"/>
  <c r="L245" i="8" s="1"/>
  <c r="L246" i="8" s="1"/>
  <c r="L247" i="8" s="1"/>
  <c r="L248" i="8" s="1"/>
  <c r="L249" i="8" s="1"/>
  <c r="L250" i="8" s="1"/>
  <c r="L251" i="8" s="1"/>
  <c r="L252" i="8" s="1"/>
  <c r="L253" i="8" s="1"/>
  <c r="M194" i="8"/>
  <c r="M195" i="8" s="1"/>
  <c r="CT21" i="8"/>
  <c r="CS22" i="8"/>
  <c r="CV19" i="8"/>
  <c r="CU20" i="8"/>
  <c r="GB153" i="8"/>
  <c r="FV153" i="8"/>
  <c r="CN27" i="8"/>
  <c r="CY16" i="8"/>
  <c r="CP25" i="8"/>
  <c r="CO26" i="8"/>
  <c r="CQ24" i="8"/>
  <c r="CR23" i="8"/>
  <c r="CX17" i="8"/>
  <c r="CW18" i="8"/>
  <c r="CK30" i="8"/>
  <c r="CJ31" i="8"/>
  <c r="CI32" i="8"/>
  <c r="BW42" i="8"/>
  <c r="BX41" i="8"/>
  <c r="CC37" i="8"/>
  <c r="CD36" i="8"/>
  <c r="W81" i="6"/>
  <c r="BF82" i="6"/>
  <c r="BQ82" i="6"/>
  <c r="AV82" i="6"/>
  <c r="AW82" i="6" s="1"/>
  <c r="BE82" i="6"/>
  <c r="BP82" i="6"/>
  <c r="BR47" i="8"/>
  <c r="BR48" i="8" s="1"/>
  <c r="BR49" i="8" s="1"/>
  <c r="BT44" i="8"/>
  <c r="BS45" i="8"/>
  <c r="BU43" i="8"/>
  <c r="BY40" i="8"/>
  <c r="DA14" i="8"/>
  <c r="CE35" i="8"/>
  <c r="CB38" i="8"/>
  <c r="CA39" i="8"/>
  <c r="CL29" i="8"/>
  <c r="CM28" i="8"/>
  <c r="R55" i="8"/>
  <c r="S55" i="8" s="1"/>
  <c r="CG34" i="8"/>
  <c r="Q67" i="8"/>
  <c r="CH33" i="8"/>
  <c r="CZ15" i="8"/>
  <c r="T54" i="8"/>
  <c r="O69" i="8"/>
  <c r="P68" i="8"/>
  <c r="Z52" i="8"/>
  <c r="N96" i="8"/>
  <c r="N97" i="8" s="1"/>
  <c r="N98" i="8" s="1"/>
  <c r="N99" i="8" s="1"/>
  <c r="N100" i="8" s="1"/>
  <c r="N101" i="8" s="1"/>
  <c r="N102" i="8" s="1"/>
  <c r="N103" i="8" s="1"/>
  <c r="N104" i="8" s="1"/>
  <c r="N105" i="8" s="1"/>
  <c r="N106" i="8" s="1"/>
  <c r="N107" i="8" s="1"/>
  <c r="DF9" i="8"/>
  <c r="AA51" i="8"/>
  <c r="AB50" i="8"/>
  <c r="DC12" i="8"/>
  <c r="DB13" i="8"/>
  <c r="X53" i="8"/>
  <c r="DG8" i="8"/>
  <c r="DH7" i="8"/>
  <c r="DI6" i="8"/>
  <c r="DE10" i="8"/>
  <c r="DD11" i="8"/>
  <c r="DH12" i="4"/>
  <c r="BD104" i="1"/>
  <c r="AS105" i="1"/>
  <c r="BO105" i="1" s="1"/>
  <c r="DA16" i="4"/>
  <c r="DB15" i="4"/>
  <c r="DI11" i="4"/>
  <c r="DL8" i="4"/>
  <c r="DM7" i="4"/>
  <c r="DN6" i="4"/>
  <c r="DK9" i="4"/>
  <c r="DJ10" i="4"/>
  <c r="AT104" i="1"/>
  <c r="BP104" i="1" s="1"/>
  <c r="BW101" i="1"/>
  <c r="BA102" i="1"/>
  <c r="BK25" i="1"/>
  <c r="AU26" i="1"/>
  <c r="BQ26" i="1" s="1"/>
  <c r="BV25" i="1"/>
  <c r="FV161" i="4"/>
  <c r="GB161" i="4"/>
  <c r="F150" i="4"/>
  <c r="R24" i="4"/>
  <c r="BE103" i="1"/>
  <c r="BM75" i="1"/>
  <c r="BL76" i="1"/>
  <c r="D130" i="4"/>
  <c r="E133" i="4"/>
  <c r="E132" i="4"/>
  <c r="K37" i="4"/>
  <c r="P26" i="4"/>
  <c r="J38" i="4"/>
  <c r="J39" i="4" s="1"/>
  <c r="J40" i="4" s="1"/>
  <c r="J41" i="4" s="1"/>
  <c r="J42" i="4" s="1"/>
  <c r="J43" i="4" s="1"/>
  <c r="J44" i="4" s="1"/>
  <c r="J45" i="4" s="1"/>
  <c r="J46" i="4" s="1"/>
  <c r="J47" i="4" s="1"/>
  <c r="J48" i="4" s="1"/>
  <c r="J49" i="4" s="1"/>
  <c r="J50" i="4" s="1"/>
  <c r="O27" i="4"/>
  <c r="O28" i="4" s="1"/>
  <c r="Q25" i="4"/>
  <c r="W19" i="4"/>
  <c r="V20" i="4"/>
  <c r="U21" i="4"/>
  <c r="L31" i="4"/>
  <c r="N29" i="4"/>
  <c r="Y18" i="4"/>
  <c r="M30" i="4"/>
  <c r="AA17" i="4"/>
  <c r="AB17" i="4" s="1"/>
  <c r="DE14" i="4"/>
  <c r="DF13" i="4"/>
  <c r="S23" i="4"/>
  <c r="T22" i="4"/>
  <c r="L254" i="8" l="1"/>
  <c r="L255" i="8" s="1"/>
  <c r="L256" i="8" s="1"/>
  <c r="L257" i="8" s="1"/>
  <c r="L258" i="8" s="1"/>
  <c r="L259" i="8" s="1"/>
  <c r="M196" i="8"/>
  <c r="CT22" i="8"/>
  <c r="CU21" i="8"/>
  <c r="CS23" i="8"/>
  <c r="CW19" i="8"/>
  <c r="CV20" i="8"/>
  <c r="CO27" i="8"/>
  <c r="CY17" i="8"/>
  <c r="CZ16" i="8"/>
  <c r="CP26" i="8"/>
  <c r="CQ25" i="8"/>
  <c r="CR24" i="8"/>
  <c r="CX18" i="8"/>
  <c r="K81" i="6"/>
  <c r="G81" i="6" s="1"/>
  <c r="CI33" i="8"/>
  <c r="CJ32" i="8"/>
  <c r="CK31" i="8"/>
  <c r="CL30" i="8"/>
  <c r="BY41" i="8"/>
  <c r="BX42" i="8"/>
  <c r="CE36" i="8"/>
  <c r="CD37" i="8"/>
  <c r="BS82" i="6"/>
  <c r="BH82" i="6"/>
  <c r="AX82" i="6"/>
  <c r="BA82" i="6" s="1"/>
  <c r="BL82" i="6" s="1"/>
  <c r="BR82" i="6"/>
  <c r="BG82" i="6"/>
  <c r="BT45" i="8"/>
  <c r="BZ40" i="8"/>
  <c r="CA40" i="8" s="1"/>
  <c r="BS46" i="8"/>
  <c r="BS47" i="8" s="1"/>
  <c r="BU44" i="8"/>
  <c r="BV43" i="8"/>
  <c r="DB14" i="8"/>
  <c r="CF35" i="8"/>
  <c r="CG35" i="8" s="1"/>
  <c r="CB39" i="8"/>
  <c r="CC38" i="8"/>
  <c r="Q68" i="8"/>
  <c r="R56" i="8"/>
  <c r="R57" i="8" s="1"/>
  <c r="R58" i="8" s="1"/>
  <c r="R59" i="8" s="1"/>
  <c r="R60" i="8" s="1"/>
  <c r="R61" i="8" s="1"/>
  <c r="R62" i="8" s="1"/>
  <c r="R63" i="8" s="1"/>
  <c r="R64" i="8" s="1"/>
  <c r="CM29" i="8"/>
  <c r="CN28" i="8"/>
  <c r="CH34" i="8"/>
  <c r="DA15" i="8"/>
  <c r="AA52" i="8"/>
  <c r="T55" i="8"/>
  <c r="U54" i="8"/>
  <c r="P69" i="8"/>
  <c r="O70" i="8"/>
  <c r="N108" i="8"/>
  <c r="N109" i="8" s="1"/>
  <c r="N110" i="8" s="1"/>
  <c r="N111" i="8" s="1"/>
  <c r="N112" i="8" s="1"/>
  <c r="N113" i="8" s="1"/>
  <c r="N114" i="8" s="1"/>
  <c r="N115" i="8" s="1"/>
  <c r="N116" i="8" s="1"/>
  <c r="N117" i="8" s="1"/>
  <c r="N118" i="8" s="1"/>
  <c r="N119" i="8" s="1"/>
  <c r="N120" i="8" s="1"/>
  <c r="N121" i="8" s="1"/>
  <c r="N122" i="8" s="1"/>
  <c r="N123" i="8" s="1"/>
  <c r="N124" i="8" s="1"/>
  <c r="N125" i="8" s="1"/>
  <c r="N126" i="8" s="1"/>
  <c r="N127" i="8" s="1"/>
  <c r="N128" i="8" s="1"/>
  <c r="N129" i="8" s="1"/>
  <c r="N130" i="8" s="1"/>
  <c r="N131" i="8" s="1"/>
  <c r="N132" i="8" s="1"/>
  <c r="N133" i="8" s="1"/>
  <c r="N134" i="8" s="1"/>
  <c r="N135" i="8" s="1"/>
  <c r="N136" i="8" s="1"/>
  <c r="N137" i="8" s="1"/>
  <c r="N138" i="8" s="1"/>
  <c r="N139" i="8" s="1"/>
  <c r="N140" i="8" s="1"/>
  <c r="N141" i="8" s="1"/>
  <c r="N142" i="8" s="1"/>
  <c r="N143" i="8" s="1"/>
  <c r="N144" i="8" s="1"/>
  <c r="N145" i="8" s="1"/>
  <c r="N146" i="8" s="1"/>
  <c r="N147" i="8" s="1"/>
  <c r="N148" i="8" s="1"/>
  <c r="N149" i="8" s="1"/>
  <c r="N150" i="8" s="1"/>
  <c r="N151" i="8" s="1"/>
  <c r="N167" i="8" s="1"/>
  <c r="N168" i="8" s="1"/>
  <c r="N169" i="8" s="1"/>
  <c r="N170" i="8" s="1"/>
  <c r="N171" i="8" s="1"/>
  <c r="N172" i="8" s="1"/>
  <c r="N173" i="8" s="1"/>
  <c r="N174" i="8" s="1"/>
  <c r="N175" i="8" s="1"/>
  <c r="N176" i="8" s="1"/>
  <c r="N177" i="8" s="1"/>
  <c r="N178" i="8" s="1"/>
  <c r="N179" i="8" s="1"/>
  <c r="N180" i="8" s="1"/>
  <c r="N181" i="8" s="1"/>
  <c r="N182" i="8" s="1"/>
  <c r="N183" i="8" s="1"/>
  <c r="N184" i="8" s="1"/>
  <c r="N185" i="8" s="1"/>
  <c r="N186" i="8" s="1"/>
  <c r="N187" i="8" s="1"/>
  <c r="N188" i="8" s="1"/>
  <c r="N189" i="8" s="1"/>
  <c r="N190" i="8" s="1"/>
  <c r="N191" i="8" s="1"/>
  <c r="N192" i="8" s="1"/>
  <c r="N193" i="8" s="1"/>
  <c r="N194" i="8" s="1"/>
  <c r="N195" i="8" s="1"/>
  <c r="N196" i="8" s="1"/>
  <c r="DD12" i="8"/>
  <c r="DE11" i="8"/>
  <c r="Y53" i="8"/>
  <c r="Z53" i="8" s="1"/>
  <c r="DI7" i="8"/>
  <c r="DJ6" i="8"/>
  <c r="DH8" i="8"/>
  <c r="DF10" i="8"/>
  <c r="DG9" i="8"/>
  <c r="AB51" i="8"/>
  <c r="AC50" i="8"/>
  <c r="DC13" i="8"/>
  <c r="DI12" i="4"/>
  <c r="F25" i="1"/>
  <c r="BD105" i="1"/>
  <c r="AS106" i="1"/>
  <c r="BO106" i="1" s="1"/>
  <c r="DB16" i="4"/>
  <c r="DC15" i="4"/>
  <c r="DJ11" i="4"/>
  <c r="DK10" i="4"/>
  <c r="DM8" i="4"/>
  <c r="DN7" i="4"/>
  <c r="DO6" i="4"/>
  <c r="DL9" i="4"/>
  <c r="AT105" i="1"/>
  <c r="BP105" i="1" s="1"/>
  <c r="BW102" i="1"/>
  <c r="BA103" i="1"/>
  <c r="BF26" i="1"/>
  <c r="AV26" i="1"/>
  <c r="BR26" i="1" s="1"/>
  <c r="R25" i="4"/>
  <c r="J51" i="4"/>
  <c r="J52" i="4" s="1"/>
  <c r="J53" i="4" s="1"/>
  <c r="J54" i="4" s="1"/>
  <c r="BE104" i="1"/>
  <c r="BL77" i="1"/>
  <c r="BM76" i="1"/>
  <c r="K38" i="4"/>
  <c r="K39" i="4" s="1"/>
  <c r="K40" i="4" s="1"/>
  <c r="K41" i="4" s="1"/>
  <c r="P27" i="4"/>
  <c r="P28" i="4" s="1"/>
  <c r="M31" i="4"/>
  <c r="W20" i="4"/>
  <c r="V21" i="4"/>
  <c r="L32" i="4"/>
  <c r="L33" i="4" s="1"/>
  <c r="L34" i="4" s="1"/>
  <c r="L35" i="4" s="1"/>
  <c r="L36" i="4" s="1"/>
  <c r="S24" i="4"/>
  <c r="N30" i="4"/>
  <c r="X19" i="4"/>
  <c r="Q26" i="4"/>
  <c r="Z18" i="4"/>
  <c r="AC17" i="4"/>
  <c r="AD17" i="4" s="1"/>
  <c r="O29" i="4"/>
  <c r="DF14" i="4"/>
  <c r="DG13" i="4"/>
  <c r="T23" i="4"/>
  <c r="U22" i="4"/>
  <c r="CX19" i="8" l="1"/>
  <c r="M197" i="8"/>
  <c r="CS24" i="8"/>
  <c r="CT23" i="8"/>
  <c r="CU22" i="8"/>
  <c r="CV21" i="8"/>
  <c r="CW20" i="8"/>
  <c r="GB205" i="8"/>
  <c r="GH205" i="8"/>
  <c r="CP27" i="8"/>
  <c r="DA16" i="8"/>
  <c r="CZ17" i="8"/>
  <c r="CR25" i="8"/>
  <c r="CQ26" i="8"/>
  <c r="CY18" i="8"/>
  <c r="FV205" i="8"/>
  <c r="CJ33" i="8"/>
  <c r="CK32" i="8"/>
  <c r="CL31" i="8"/>
  <c r="CM30" i="8"/>
  <c r="BY42" i="8"/>
  <c r="CE37" i="8"/>
  <c r="BT82" i="6"/>
  <c r="BI82" i="6"/>
  <c r="AS83" i="6"/>
  <c r="BZ41" i="8"/>
  <c r="BS48" i="8"/>
  <c r="BS49" i="8" s="1"/>
  <c r="BT46" i="8"/>
  <c r="BT47" i="8" s="1"/>
  <c r="BW43" i="8"/>
  <c r="BX43" i="8" s="1"/>
  <c r="BV44" i="8"/>
  <c r="BU45" i="8"/>
  <c r="DC14" i="8"/>
  <c r="CF36" i="8"/>
  <c r="CC39" i="8"/>
  <c r="CB40" i="8"/>
  <c r="CD38" i="8"/>
  <c r="R65" i="8"/>
  <c r="R66" i="8" s="1"/>
  <c r="R67" i="8" s="1"/>
  <c r="R68" i="8" s="1"/>
  <c r="CO28" i="8"/>
  <c r="CN29" i="8"/>
  <c r="AA53" i="8"/>
  <c r="S56" i="8"/>
  <c r="T56" i="8" s="1"/>
  <c r="CH35" i="8"/>
  <c r="CI34" i="8"/>
  <c r="DB15" i="8"/>
  <c r="U55" i="8"/>
  <c r="AB52" i="8"/>
  <c r="V54" i="8"/>
  <c r="P70" i="8"/>
  <c r="O71" i="8"/>
  <c r="Q69" i="8"/>
  <c r="DE12" i="8"/>
  <c r="AC51" i="8"/>
  <c r="AD50" i="8"/>
  <c r="DD13" i="8"/>
  <c r="DF11" i="8"/>
  <c r="DJ7" i="8"/>
  <c r="DK6" i="8"/>
  <c r="DH9" i="8"/>
  <c r="Y25" i="1"/>
  <c r="D149" i="8"/>
  <c r="DG10" i="8"/>
  <c r="DI8" i="8"/>
  <c r="DJ12" i="4"/>
  <c r="FZ149" i="4"/>
  <c r="FT149" i="4"/>
  <c r="R25" i="1"/>
  <c r="Q25" i="1"/>
  <c r="P25" i="1"/>
  <c r="GF149" i="4"/>
  <c r="BD106" i="1"/>
  <c r="AS107" i="1"/>
  <c r="BO107" i="1" s="1"/>
  <c r="DC16" i="4"/>
  <c r="DD15" i="4"/>
  <c r="DK11" i="4"/>
  <c r="DN8" i="4"/>
  <c r="DM9" i="4"/>
  <c r="DO7" i="4"/>
  <c r="DP6" i="4"/>
  <c r="DL10" i="4"/>
  <c r="AT106" i="1"/>
  <c r="BP106" i="1" s="1"/>
  <c r="BW103" i="1"/>
  <c r="BA104" i="1"/>
  <c r="AW26" i="1"/>
  <c r="BG26" i="1"/>
  <c r="S25" i="4"/>
  <c r="J55" i="4"/>
  <c r="J56" i="4" s="1"/>
  <c r="J57" i="4" s="1"/>
  <c r="J58" i="4" s="1"/>
  <c r="J59" i="4" s="1"/>
  <c r="J60" i="4" s="1"/>
  <c r="J61" i="4" s="1"/>
  <c r="J62" i="4" s="1"/>
  <c r="J63" i="4" s="1"/>
  <c r="J64" i="4" s="1"/>
  <c r="J65" i="4" s="1"/>
  <c r="J66" i="4" s="1"/>
  <c r="J67" i="4" s="1"/>
  <c r="J68" i="4" s="1"/>
  <c r="J69" i="4" s="1"/>
  <c r="J70" i="4" s="1"/>
  <c r="J71" i="4" s="1"/>
  <c r="J72" i="4" s="1"/>
  <c r="J73" i="4" s="1"/>
  <c r="J74" i="4" s="1"/>
  <c r="J75" i="4" s="1"/>
  <c r="BE105" i="1"/>
  <c r="BM77" i="1"/>
  <c r="BL78" i="1"/>
  <c r="N31" i="4"/>
  <c r="X20" i="4"/>
  <c r="AE17" i="4"/>
  <c r="AF17" i="4" s="1"/>
  <c r="AG17" i="4" s="1"/>
  <c r="L37" i="4"/>
  <c r="AA18" i="4"/>
  <c r="AB18" i="4" s="1"/>
  <c r="AC18" i="4" s="1"/>
  <c r="Y19" i="4"/>
  <c r="W21" i="4"/>
  <c r="M32" i="4"/>
  <c r="T24" i="4"/>
  <c r="O30" i="4"/>
  <c r="R26" i="4"/>
  <c r="K42" i="4"/>
  <c r="K43" i="4" s="1"/>
  <c r="K44" i="4" s="1"/>
  <c r="K45" i="4" s="1"/>
  <c r="K46" i="4" s="1"/>
  <c r="K47" i="4" s="1"/>
  <c r="K48" i="4" s="1"/>
  <c r="K49" i="4" s="1"/>
  <c r="K50" i="4" s="1"/>
  <c r="Q27" i="4"/>
  <c r="P29" i="4"/>
  <c r="I38" i="1"/>
  <c r="GH162" i="4" s="1"/>
  <c r="DH13" i="4"/>
  <c r="DG14" i="4"/>
  <c r="V22" i="4"/>
  <c r="U23" i="4"/>
  <c r="CX20" i="8" l="1"/>
  <c r="M198" i="8"/>
  <c r="M199" i="8" s="1"/>
  <c r="M200" i="8" s="1"/>
  <c r="M201" i="8" s="1"/>
  <c r="M202" i="8" s="1"/>
  <c r="M203" i="8" s="1"/>
  <c r="M204" i="8" s="1"/>
  <c r="M205" i="8" s="1"/>
  <c r="M206" i="8" s="1"/>
  <c r="M207" i="8" s="1"/>
  <c r="M208" i="8" s="1"/>
  <c r="M209" i="8" s="1"/>
  <c r="M210" i="8" s="1"/>
  <c r="M211" i="8" s="1"/>
  <c r="M212" i="8" s="1"/>
  <c r="M213" i="8" s="1"/>
  <c r="M214" i="8" s="1"/>
  <c r="M215" i="8" s="1"/>
  <c r="M216" i="8" s="1"/>
  <c r="M217" i="8" s="1"/>
  <c r="M218" i="8" s="1"/>
  <c r="M219" i="8" s="1"/>
  <c r="M220" i="8" s="1"/>
  <c r="M221" i="8" s="1"/>
  <c r="M222" i="8" s="1"/>
  <c r="M223" i="8" s="1"/>
  <c r="M224" i="8" s="1"/>
  <c r="N197" i="8"/>
  <c r="CS25" i="8"/>
  <c r="CT24" i="8"/>
  <c r="CU23" i="8"/>
  <c r="CV22" i="8"/>
  <c r="CW21" i="8"/>
  <c r="F205" i="8"/>
  <c r="DB16" i="8"/>
  <c r="CQ27" i="8"/>
  <c r="CP28" i="8"/>
  <c r="DA17" i="8"/>
  <c r="CZ18" i="8"/>
  <c r="CR26" i="8"/>
  <c r="CY19" i="8"/>
  <c r="CK33" i="8"/>
  <c r="CL32" i="8"/>
  <c r="CM31" i="8"/>
  <c r="BZ42" i="8"/>
  <c r="CE38" i="8"/>
  <c r="CF37" i="8"/>
  <c r="CA41" i="8"/>
  <c r="W82" i="6"/>
  <c r="BD83" i="6"/>
  <c r="BO83" i="6"/>
  <c r="AT83" i="6"/>
  <c r="BT48" i="8"/>
  <c r="BT49" i="8" s="1"/>
  <c r="BU46" i="8"/>
  <c r="BU47" i="8" s="1"/>
  <c r="BV45" i="8"/>
  <c r="BY43" i="8"/>
  <c r="BW44" i="8"/>
  <c r="BX44" i="8" s="1"/>
  <c r="CG36" i="8"/>
  <c r="CC40" i="8"/>
  <c r="AB53" i="8"/>
  <c r="CD39" i="8"/>
  <c r="CI35" i="8"/>
  <c r="U56" i="8"/>
  <c r="CJ34" i="8"/>
  <c r="CN30" i="8"/>
  <c r="CO29" i="8"/>
  <c r="S57" i="8"/>
  <c r="DC15" i="8"/>
  <c r="AC52" i="8"/>
  <c r="W54" i="8"/>
  <c r="V55" i="8"/>
  <c r="Q70" i="8"/>
  <c r="R69" i="8"/>
  <c r="O72" i="8"/>
  <c r="P71" i="8"/>
  <c r="DG11" i="8"/>
  <c r="DH10" i="8"/>
  <c r="DJ8" i="8"/>
  <c r="DD14" i="8"/>
  <c r="DE13" i="8"/>
  <c r="DI9" i="8"/>
  <c r="DF12" i="8"/>
  <c r="DK7" i="8"/>
  <c r="DL6" i="8"/>
  <c r="AD51" i="8"/>
  <c r="AE50" i="8"/>
  <c r="DK12" i="4"/>
  <c r="D149" i="4"/>
  <c r="BD107" i="1"/>
  <c r="AS108" i="1"/>
  <c r="BO108" i="1" s="1"/>
  <c r="DE15" i="4"/>
  <c r="DD16" i="4"/>
  <c r="DL11" i="4"/>
  <c r="DO8" i="4"/>
  <c r="DP7" i="4"/>
  <c r="DQ6" i="4"/>
  <c r="DM10" i="4"/>
  <c r="DN9" i="4"/>
  <c r="AT107" i="1"/>
  <c r="BP107" i="1" s="1"/>
  <c r="BW104" i="1"/>
  <c r="BA105" i="1"/>
  <c r="BS26" i="1"/>
  <c r="BH26" i="1"/>
  <c r="AX26" i="1"/>
  <c r="FV162" i="4"/>
  <c r="GB162" i="4"/>
  <c r="J76" i="4"/>
  <c r="J77" i="4" s="1"/>
  <c r="J78" i="4" s="1"/>
  <c r="J79" i="4" s="1"/>
  <c r="J80" i="4" s="1"/>
  <c r="J81" i="4" s="1"/>
  <c r="K51" i="4"/>
  <c r="K52" i="4" s="1"/>
  <c r="K53" i="4" s="1"/>
  <c r="K54" i="4" s="1"/>
  <c r="K55" i="4" s="1"/>
  <c r="K56" i="4" s="1"/>
  <c r="K57" i="4" s="1"/>
  <c r="K58" i="4" s="1"/>
  <c r="K59" i="4" s="1"/>
  <c r="K60" i="4" s="1"/>
  <c r="K61" i="4" s="1"/>
  <c r="K62" i="4" s="1"/>
  <c r="K63" i="4" s="1"/>
  <c r="K64" i="4" s="1"/>
  <c r="K65" i="4" s="1"/>
  <c r="K66" i="4" s="1"/>
  <c r="K67" i="4" s="1"/>
  <c r="K68" i="4" s="1"/>
  <c r="K69" i="4" s="1"/>
  <c r="K70" i="4" s="1"/>
  <c r="K71" i="4" s="1"/>
  <c r="K72" i="4" s="1"/>
  <c r="K73" i="4" s="1"/>
  <c r="K74" i="4" s="1"/>
  <c r="K75" i="4" s="1"/>
  <c r="N32" i="4"/>
  <c r="BE106" i="1"/>
  <c r="BL79" i="1"/>
  <c r="BM78" i="1"/>
  <c r="D131" i="4"/>
  <c r="U24" i="4"/>
  <c r="O31" i="4"/>
  <c r="P30" i="4"/>
  <c r="X21" i="4"/>
  <c r="Z19" i="4"/>
  <c r="T25" i="4"/>
  <c r="R27" i="4"/>
  <c r="AD18" i="4"/>
  <c r="S26" i="4"/>
  <c r="Y20" i="4"/>
  <c r="DI13" i="4"/>
  <c r="M33" i="4"/>
  <c r="M34" i="4" s="1"/>
  <c r="M35" i="4" s="1"/>
  <c r="M36" i="4" s="1"/>
  <c r="M37" i="4" s="1"/>
  <c r="L38" i="4"/>
  <c r="L39" i="4" s="1"/>
  <c r="L40" i="4" s="1"/>
  <c r="L41" i="4" s="1"/>
  <c r="L42" i="4" s="1"/>
  <c r="L43" i="4" s="1"/>
  <c r="Q28" i="4"/>
  <c r="DH14" i="4"/>
  <c r="V23" i="4"/>
  <c r="W22" i="4"/>
  <c r="AH17" i="4"/>
  <c r="N198" i="8" l="1"/>
  <c r="N199" i="8" s="1"/>
  <c r="M225" i="8"/>
  <c r="M226" i="8" s="1"/>
  <c r="M227" i="8" s="1"/>
  <c r="M228" i="8" s="1"/>
  <c r="M229" i="8" s="1"/>
  <c r="M230" i="8" s="1"/>
  <c r="M231" i="8" s="1"/>
  <c r="M232" i="8" s="1"/>
  <c r="M233" i="8" s="1"/>
  <c r="M234" i="8" s="1"/>
  <c r="M235" i="8" s="1"/>
  <c r="M236" i="8" s="1"/>
  <c r="M237" i="8" s="1"/>
  <c r="M238" i="8" s="1"/>
  <c r="M239" i="8" s="1"/>
  <c r="M240" i="8" s="1"/>
  <c r="M241" i="8" s="1"/>
  <c r="M242" i="8" s="1"/>
  <c r="M243" i="8" s="1"/>
  <c r="M244" i="8" s="1"/>
  <c r="M245" i="8" s="1"/>
  <c r="M246" i="8" s="1"/>
  <c r="M247" i="8" s="1"/>
  <c r="M248" i="8" s="1"/>
  <c r="M249" i="8" s="1"/>
  <c r="M250" i="8" s="1"/>
  <c r="M251" i="8" s="1"/>
  <c r="M252" i="8" s="1"/>
  <c r="M253" i="8" s="1"/>
  <c r="CT25" i="8"/>
  <c r="CU24" i="8"/>
  <c r="CV23" i="8"/>
  <c r="CW22" i="8"/>
  <c r="CX21" i="8"/>
  <c r="DC16" i="8"/>
  <c r="DB17" i="8"/>
  <c r="CP29" i="8"/>
  <c r="DA18" i="8"/>
  <c r="CQ28" i="8"/>
  <c r="CR27" i="8"/>
  <c r="CZ19" i="8"/>
  <c r="CS26" i="8"/>
  <c r="CY20" i="8"/>
  <c r="K82" i="6"/>
  <c r="G82" i="6" s="1"/>
  <c r="GH206" i="8" s="1"/>
  <c r="CK34" i="8"/>
  <c r="CM32" i="8"/>
  <c r="CL33" i="8"/>
  <c r="CN31" i="8"/>
  <c r="BZ43" i="8"/>
  <c r="CA42" i="8"/>
  <c r="CE39" i="8"/>
  <c r="CF38" i="8"/>
  <c r="CG37" i="8"/>
  <c r="CB41" i="8"/>
  <c r="AU83" i="6"/>
  <c r="BE83" i="6"/>
  <c r="BP83" i="6"/>
  <c r="BV46" i="8"/>
  <c r="BV47" i="8" s="1"/>
  <c r="BU48" i="8"/>
  <c r="BU49" i="8" s="1"/>
  <c r="BY44" i="8"/>
  <c r="BW45" i="8"/>
  <c r="BX45" i="8" s="1"/>
  <c r="CH36" i="8"/>
  <c r="AC53" i="8"/>
  <c r="CD40" i="8"/>
  <c r="CJ35" i="8"/>
  <c r="DD15" i="8"/>
  <c r="V56" i="8"/>
  <c r="S58" i="8"/>
  <c r="S59" i="8" s="1"/>
  <c r="S60" i="8" s="1"/>
  <c r="S61" i="8" s="1"/>
  <c r="S62" i="8" s="1"/>
  <c r="S63" i="8" s="1"/>
  <c r="S64" i="8" s="1"/>
  <c r="CO30" i="8"/>
  <c r="T57" i="8"/>
  <c r="AD52" i="8"/>
  <c r="W55" i="8"/>
  <c r="X54" i="8"/>
  <c r="R70" i="8"/>
  <c r="P72" i="8"/>
  <c r="Q71" i="8"/>
  <c r="O73" i="8"/>
  <c r="DJ9" i="8"/>
  <c r="DG12" i="8"/>
  <c r="DH11" i="8"/>
  <c r="DE14" i="8"/>
  <c r="DL7" i="8"/>
  <c r="DM6" i="8"/>
  <c r="DF13" i="8"/>
  <c r="DK8" i="8"/>
  <c r="DI10" i="8"/>
  <c r="AE51" i="8"/>
  <c r="AF50" i="8"/>
  <c r="DL12" i="4"/>
  <c r="AS109" i="1"/>
  <c r="BO109" i="1" s="1"/>
  <c r="BD108" i="1"/>
  <c r="DF15" i="4"/>
  <c r="DE16" i="4"/>
  <c r="DP8" i="4"/>
  <c r="DM11" i="4"/>
  <c r="DQ7" i="4"/>
  <c r="DR6" i="4"/>
  <c r="DO9" i="4"/>
  <c r="DN10" i="4"/>
  <c r="AT108" i="1"/>
  <c r="BP108" i="1" s="1"/>
  <c r="BW105" i="1"/>
  <c r="BA106" i="1"/>
  <c r="BT26" i="1"/>
  <c r="BI26" i="1"/>
  <c r="AY26" i="1"/>
  <c r="F151" i="4"/>
  <c r="K76" i="4"/>
  <c r="K77" i="4" s="1"/>
  <c r="K78" i="4" s="1"/>
  <c r="K79" i="4" s="1"/>
  <c r="K80" i="4" s="1"/>
  <c r="K81" i="4" s="1"/>
  <c r="J82" i="4"/>
  <c r="J83" i="4" s="1"/>
  <c r="O32" i="4"/>
  <c r="BE107" i="1"/>
  <c r="BM79" i="1"/>
  <c r="BL80" i="1"/>
  <c r="U25" i="4"/>
  <c r="M38" i="4"/>
  <c r="M39" i="4" s="1"/>
  <c r="M40" i="4" s="1"/>
  <c r="M41" i="4" s="1"/>
  <c r="X22" i="4"/>
  <c r="L44" i="4"/>
  <c r="L45" i="4" s="1"/>
  <c r="DJ13" i="4"/>
  <c r="DK13" i="4" s="1"/>
  <c r="P31" i="4"/>
  <c r="Q29" i="4"/>
  <c r="Q30" i="4" s="1"/>
  <c r="R28" i="4"/>
  <c r="N33" i="4"/>
  <c r="N34" i="4" s="1"/>
  <c r="N35" i="4" s="1"/>
  <c r="N36" i="4" s="1"/>
  <c r="N37" i="4" s="1"/>
  <c r="AE18" i="4"/>
  <c r="AF18" i="4" s="1"/>
  <c r="Y21" i="4"/>
  <c r="S27" i="4"/>
  <c r="T26" i="4"/>
  <c r="AA19" i="4"/>
  <c r="Z20" i="4"/>
  <c r="DI14" i="4"/>
  <c r="V24" i="4"/>
  <c r="W23" i="4"/>
  <c r="AI17" i="4"/>
  <c r="N200" i="8" l="1"/>
  <c r="N201" i="8" s="1"/>
  <c r="M254" i="8"/>
  <c r="M255" i="8" s="1"/>
  <c r="M256" i="8" s="1"/>
  <c r="M257" i="8" s="1"/>
  <c r="M258" i="8" s="1"/>
  <c r="M259" i="8" s="1"/>
  <c r="CT26" i="8"/>
  <c r="CU25" i="8"/>
  <c r="CV24" i="8"/>
  <c r="CX22" i="8"/>
  <c r="CW23" i="8"/>
  <c r="GB206" i="8"/>
  <c r="DD16" i="8"/>
  <c r="DB18" i="8"/>
  <c r="DC17" i="8"/>
  <c r="CR28" i="8"/>
  <c r="CQ29" i="8"/>
  <c r="CZ20" i="8"/>
  <c r="DA19" i="8"/>
  <c r="CS27" i="8"/>
  <c r="CY21" i="8"/>
  <c r="FV206" i="8"/>
  <c r="CK35" i="8"/>
  <c r="CL34" i="8"/>
  <c r="CM33" i="8"/>
  <c r="CN32" i="8"/>
  <c r="CB42" i="8"/>
  <c r="BZ44" i="8"/>
  <c r="CA43" i="8"/>
  <c r="CG38" i="8"/>
  <c r="CF39" i="8"/>
  <c r="CH37" i="8"/>
  <c r="CC41" i="8"/>
  <c r="CD41" i="8" s="1"/>
  <c r="AV83" i="6"/>
  <c r="BF83" i="6"/>
  <c r="BQ83" i="6"/>
  <c r="BV48" i="8"/>
  <c r="BV49" i="8" s="1"/>
  <c r="BY45" i="8"/>
  <c r="BW46" i="8"/>
  <c r="BW47" i="8" s="1"/>
  <c r="CI36" i="8"/>
  <c r="AD53" i="8"/>
  <c r="CE40" i="8"/>
  <c r="DE15" i="8"/>
  <c r="AE52" i="8"/>
  <c r="W56" i="8"/>
  <c r="T58" i="8"/>
  <c r="T59" i="8" s="1"/>
  <c r="T60" i="8" s="1"/>
  <c r="T61" i="8" s="1"/>
  <c r="T62" i="8" s="1"/>
  <c r="T63" i="8" s="1"/>
  <c r="T64" i="8" s="1"/>
  <c r="S65" i="8"/>
  <c r="S66" i="8" s="1"/>
  <c r="S67" i="8" s="1"/>
  <c r="CP30" i="8"/>
  <c r="CO31" i="8"/>
  <c r="U57" i="8"/>
  <c r="V57" i="8" s="1"/>
  <c r="DI11" i="8"/>
  <c r="X55" i="8"/>
  <c r="Y54" i="8"/>
  <c r="Q72" i="8"/>
  <c r="O74" i="8"/>
  <c r="P73" i="8"/>
  <c r="R71" i="8"/>
  <c r="DK9" i="8"/>
  <c r="DF14" i="8"/>
  <c r="DJ10" i="8"/>
  <c r="DG13" i="8"/>
  <c r="DM7" i="8"/>
  <c r="DN6" i="8"/>
  <c r="AF51" i="8"/>
  <c r="AG50" i="8"/>
  <c r="DL8" i="8"/>
  <c r="DH12" i="8"/>
  <c r="DM12" i="4"/>
  <c r="AS110" i="1"/>
  <c r="BO110" i="1" s="1"/>
  <c r="BD109" i="1"/>
  <c r="DF16" i="4"/>
  <c r="DG15" i="4"/>
  <c r="DQ8" i="4"/>
  <c r="DR7" i="4"/>
  <c r="DS6" i="4"/>
  <c r="DN11" i="4"/>
  <c r="DP9" i="4"/>
  <c r="DO10" i="4"/>
  <c r="AT109" i="1"/>
  <c r="BP109" i="1" s="1"/>
  <c r="BW106" i="1"/>
  <c r="BA107" i="1"/>
  <c r="BU26" i="1"/>
  <c r="BJ26" i="1"/>
  <c r="AZ26" i="1"/>
  <c r="N38" i="4"/>
  <c r="N39" i="4" s="1"/>
  <c r="N40" i="4" s="1"/>
  <c r="N41" i="4" s="1"/>
  <c r="P32" i="4"/>
  <c r="K82" i="4"/>
  <c r="K83" i="4" s="1"/>
  <c r="BE108" i="1"/>
  <c r="BL81" i="1"/>
  <c r="BM80" i="1"/>
  <c r="U26" i="4"/>
  <c r="M42" i="4"/>
  <c r="M43" i="4" s="1"/>
  <c r="M44" i="4" s="1"/>
  <c r="Y22" i="4"/>
  <c r="J84" i="4"/>
  <c r="O33" i="4"/>
  <c r="O34" i="4" s="1"/>
  <c r="L46" i="4"/>
  <c r="L47" i="4" s="1"/>
  <c r="L48" i="4" s="1"/>
  <c r="L49" i="4" s="1"/>
  <c r="L50" i="4" s="1"/>
  <c r="AA20" i="4"/>
  <c r="S28" i="4"/>
  <c r="Q31" i="4"/>
  <c r="Z21" i="4"/>
  <c r="R29" i="4"/>
  <c r="R30" i="4" s="1"/>
  <c r="AB19" i="4"/>
  <c r="V25" i="4"/>
  <c r="T27" i="4"/>
  <c r="AG18" i="4"/>
  <c r="DJ14" i="4"/>
  <c r="DL13" i="4"/>
  <c r="X23" i="4"/>
  <c r="W24" i="4"/>
  <c r="AJ17" i="4"/>
  <c r="N202" i="8" l="1"/>
  <c r="N203" i="8" s="1"/>
  <c r="N204" i="8" s="1"/>
  <c r="N205" i="8" s="1"/>
  <c r="N206" i="8" s="1"/>
  <c r="N207" i="8" s="1"/>
  <c r="N208" i="8" s="1"/>
  <c r="N209" i="8" s="1"/>
  <c r="N210" i="8" s="1"/>
  <c r="N211" i="8" s="1"/>
  <c r="N212" i="8" s="1"/>
  <c r="N213" i="8" s="1"/>
  <c r="N214" i="8" s="1"/>
  <c r="N215" i="8" s="1"/>
  <c r="N216" i="8" s="1"/>
  <c r="N217" i="8" s="1"/>
  <c r="N218" i="8" s="1"/>
  <c r="N219" i="8" s="1"/>
  <c r="N220" i="8" s="1"/>
  <c r="N221" i="8" s="1"/>
  <c r="N222" i="8" s="1"/>
  <c r="N223" i="8" s="1"/>
  <c r="N224" i="8" s="1"/>
  <c r="CU26" i="8"/>
  <c r="CV25" i="8"/>
  <c r="CX23" i="8"/>
  <c r="CW24" i="8"/>
  <c r="F206" i="8"/>
  <c r="DB19" i="8"/>
  <c r="DC18" i="8"/>
  <c r="DE16" i="8"/>
  <c r="DD17" i="8"/>
  <c r="CS28" i="8"/>
  <c r="CR29" i="8"/>
  <c r="DA20" i="8"/>
  <c r="CZ21" i="8"/>
  <c r="CY22" i="8"/>
  <c r="CT27" i="8"/>
  <c r="CL35" i="8"/>
  <c r="CO32" i="8"/>
  <c r="CN33" i="8"/>
  <c r="CM34" i="8"/>
  <c r="CB43" i="8"/>
  <c r="BZ45" i="8"/>
  <c r="CA44" i="8"/>
  <c r="CH38" i="8"/>
  <c r="CF40" i="8"/>
  <c r="CG39" i="8"/>
  <c r="CI37" i="8"/>
  <c r="CC42" i="8"/>
  <c r="BR83" i="6"/>
  <c r="BG83" i="6"/>
  <c r="AW83" i="6"/>
  <c r="BW48" i="8"/>
  <c r="BW49" i="8" s="1"/>
  <c r="BX46" i="8"/>
  <c r="BX47" i="8" s="1"/>
  <c r="CJ36" i="8"/>
  <c r="AE53" i="8"/>
  <c r="CE41" i="8"/>
  <c r="DF15" i="8"/>
  <c r="AF52" i="8"/>
  <c r="X56" i="8"/>
  <c r="CP31" i="8"/>
  <c r="U58" i="8"/>
  <c r="T65" i="8"/>
  <c r="T66" i="8" s="1"/>
  <c r="T67" i="8" s="1"/>
  <c r="S68" i="8"/>
  <c r="S69" i="8" s="1"/>
  <c r="CQ30" i="8"/>
  <c r="W57" i="8"/>
  <c r="DL9" i="8"/>
  <c r="DJ11" i="8"/>
  <c r="Z54" i="8"/>
  <c r="AA54" i="8" s="1"/>
  <c r="Y55" i="8"/>
  <c r="O75" i="8"/>
  <c r="P74" i="8"/>
  <c r="Q73" i="8"/>
  <c r="R72" i="8"/>
  <c r="DK10" i="8"/>
  <c r="DG14" i="8"/>
  <c r="AG51" i="8"/>
  <c r="AH50" i="8"/>
  <c r="DN7" i="8"/>
  <c r="DO6" i="8"/>
  <c r="DH13" i="8"/>
  <c r="DI12" i="8"/>
  <c r="DM8" i="8"/>
  <c r="DN12" i="4"/>
  <c r="BD110" i="1"/>
  <c r="AS111" i="1"/>
  <c r="BO111" i="1" s="1"/>
  <c r="DG16" i="4"/>
  <c r="DH15" i="4"/>
  <c r="DO11" i="4"/>
  <c r="DQ9" i="4"/>
  <c r="DR8" i="4"/>
  <c r="DS7" i="4"/>
  <c r="DT6" i="4"/>
  <c r="DP10" i="4"/>
  <c r="AT110" i="1"/>
  <c r="BP110" i="1" s="1"/>
  <c r="BW107" i="1"/>
  <c r="BA108" i="1"/>
  <c r="BV26" i="1"/>
  <c r="AU27" i="1"/>
  <c r="BC26" i="1"/>
  <c r="BN26" i="1" s="1"/>
  <c r="BK26" i="1"/>
  <c r="L51" i="4"/>
  <c r="L52" i="4" s="1"/>
  <c r="L53" i="4" s="1"/>
  <c r="L54" i="4" s="1"/>
  <c r="L55" i="4" s="1"/>
  <c r="L56" i="4" s="1"/>
  <c r="L57" i="4" s="1"/>
  <c r="L58" i="4" s="1"/>
  <c r="L59" i="4" s="1"/>
  <c r="L60" i="4" s="1"/>
  <c r="L61" i="4" s="1"/>
  <c r="L62" i="4" s="1"/>
  <c r="L63" i="4" s="1"/>
  <c r="L64" i="4" s="1"/>
  <c r="L65" i="4" s="1"/>
  <c r="L66" i="4" s="1"/>
  <c r="L67" i="4" s="1"/>
  <c r="L68" i="4" s="1"/>
  <c r="L69" i="4" s="1"/>
  <c r="L70" i="4" s="1"/>
  <c r="L71" i="4" s="1"/>
  <c r="L72" i="4" s="1"/>
  <c r="L73" i="4" s="1"/>
  <c r="L74" i="4" s="1"/>
  <c r="BE109" i="1"/>
  <c r="BM81" i="1"/>
  <c r="BL82" i="1"/>
  <c r="N42" i="4"/>
  <c r="N43" i="4" s="1"/>
  <c r="M45" i="4"/>
  <c r="M46" i="4" s="1"/>
  <c r="M47" i="4" s="1"/>
  <c r="M48" i="4" s="1"/>
  <c r="M49" i="4" s="1"/>
  <c r="M50" i="4" s="1"/>
  <c r="P33" i="4"/>
  <c r="P34" i="4" s="1"/>
  <c r="O35" i="4"/>
  <c r="O36" i="4" s="1"/>
  <c r="T28" i="4"/>
  <c r="J85" i="4"/>
  <c r="K84" i="4"/>
  <c r="AC19" i="4"/>
  <c r="AD19" i="4" s="1"/>
  <c r="AE19" i="4" s="1"/>
  <c r="V26" i="4"/>
  <c r="W25" i="4"/>
  <c r="AB20" i="4"/>
  <c r="Q32" i="4"/>
  <c r="U27" i="4"/>
  <c r="AA21" i="4"/>
  <c r="Z22" i="4"/>
  <c r="AH18" i="4"/>
  <c r="R31" i="4"/>
  <c r="S29" i="4"/>
  <c r="DK14" i="4"/>
  <c r="DM13" i="4"/>
  <c r="Y23" i="4"/>
  <c r="X24" i="4"/>
  <c r="AK17" i="4"/>
  <c r="N225" i="8" l="1"/>
  <c r="N226" i="8" s="1"/>
  <c r="N227" i="8" s="1"/>
  <c r="N228" i="8" s="1"/>
  <c r="N229" i="8" s="1"/>
  <c r="N230" i="8" s="1"/>
  <c r="N231" i="8" s="1"/>
  <c r="N232" i="8" s="1"/>
  <c r="N233" i="8" s="1"/>
  <c r="N234" i="8" s="1"/>
  <c r="N235" i="8" s="1"/>
  <c r="N236" i="8" s="1"/>
  <c r="N237" i="8" s="1"/>
  <c r="N238" i="8" s="1"/>
  <c r="N239" i="8" s="1"/>
  <c r="N240" i="8" s="1"/>
  <c r="N241" i="8" s="1"/>
  <c r="N242" i="8" s="1"/>
  <c r="N243" i="8" s="1"/>
  <c r="N244" i="8" s="1"/>
  <c r="N245" i="8" s="1"/>
  <c r="N246" i="8" s="1"/>
  <c r="N247" i="8" s="1"/>
  <c r="N248" i="8" s="1"/>
  <c r="N249" i="8" s="1"/>
  <c r="N250" i="8" s="1"/>
  <c r="N251" i="8" s="1"/>
  <c r="N252" i="8" s="1"/>
  <c r="N253" i="8" s="1"/>
  <c r="N254" i="8" s="1"/>
  <c r="N255" i="8" s="1"/>
  <c r="N256" i="8" s="1"/>
  <c r="N257" i="8" s="1"/>
  <c r="N258" i="8" s="1"/>
  <c r="N259" i="8" s="1"/>
  <c r="CV26" i="8"/>
  <c r="CW25" i="8"/>
  <c r="CY23" i="8"/>
  <c r="CX24" i="8"/>
  <c r="DF16" i="8"/>
  <c r="DE17" i="8"/>
  <c r="DC19" i="8"/>
  <c r="DB20" i="8"/>
  <c r="DD18" i="8"/>
  <c r="CR30" i="8"/>
  <c r="CS29" i="8"/>
  <c r="CT28" i="8"/>
  <c r="DA21" i="8"/>
  <c r="CZ22" i="8"/>
  <c r="CU27" i="8"/>
  <c r="CM35" i="8"/>
  <c r="CP32" i="8"/>
  <c r="CO33" i="8"/>
  <c r="CN34" i="8"/>
  <c r="CC43" i="8"/>
  <c r="CB44" i="8"/>
  <c r="CA45" i="8"/>
  <c r="CH39" i="8"/>
  <c r="CI38" i="8"/>
  <c r="CJ37" i="8"/>
  <c r="CG40" i="8"/>
  <c r="CF41" i="8"/>
  <c r="CD42" i="8"/>
  <c r="CE42" i="8" s="1"/>
  <c r="BS83" i="6"/>
  <c r="BH83" i="6"/>
  <c r="AX83" i="6"/>
  <c r="BY46" i="8"/>
  <c r="BY47" i="8" s="1"/>
  <c r="BX48" i="8"/>
  <c r="BX49" i="8" s="1"/>
  <c r="CK36" i="8"/>
  <c r="CL36" i="8" s="1"/>
  <c r="AF53" i="8"/>
  <c r="Y56" i="8"/>
  <c r="X57" i="8"/>
  <c r="AG52" i="8"/>
  <c r="T68" i="8"/>
  <c r="U59" i="8"/>
  <c r="V58" i="8"/>
  <c r="W58" i="8" s="1"/>
  <c r="S70" i="8"/>
  <c r="S71" i="8" s="1"/>
  <c r="S72" i="8" s="1"/>
  <c r="CQ31" i="8"/>
  <c r="DJ12" i="8"/>
  <c r="DK11" i="8"/>
  <c r="AB54" i="8"/>
  <c r="AC54" i="8" s="1"/>
  <c r="AD54" i="8" s="1"/>
  <c r="Z55" i="8"/>
  <c r="O76" i="8"/>
  <c r="O77" i="8" s="1"/>
  <c r="O78" i="8" s="1"/>
  <c r="O79" i="8" s="1"/>
  <c r="O80" i="8" s="1"/>
  <c r="O81" i="8" s="1"/>
  <c r="O82" i="8" s="1"/>
  <c r="O83" i="8" s="1"/>
  <c r="O84" i="8" s="1"/>
  <c r="Q74" i="8"/>
  <c r="R73" i="8"/>
  <c r="P75" i="8"/>
  <c r="DH14" i="8"/>
  <c r="DL10" i="8"/>
  <c r="DG15" i="8"/>
  <c r="DM9" i="8"/>
  <c r="AH51" i="8"/>
  <c r="AI50" i="8"/>
  <c r="DI13" i="8"/>
  <c r="DN8" i="8"/>
  <c r="DO7" i="8"/>
  <c r="DP6" i="8"/>
  <c r="DO12" i="4"/>
  <c r="F26" i="1"/>
  <c r="BD111" i="1"/>
  <c r="AS112" i="1"/>
  <c r="BO112" i="1" s="1"/>
  <c r="DH16" i="4"/>
  <c r="DI15" i="4"/>
  <c r="DQ10" i="4"/>
  <c r="DR9" i="4"/>
  <c r="AT111" i="1"/>
  <c r="BP111" i="1" s="1"/>
  <c r="DS8" i="4"/>
  <c r="DT7" i="4"/>
  <c r="DU6" i="4"/>
  <c r="DP11" i="4"/>
  <c r="BW108" i="1"/>
  <c r="BA109" i="1"/>
  <c r="BQ27" i="1"/>
  <c r="AV27" i="1"/>
  <c r="BF27" i="1"/>
  <c r="M51" i="4"/>
  <c r="M52" i="4" s="1"/>
  <c r="M53" i="4" s="1"/>
  <c r="M54" i="4" s="1"/>
  <c r="M55" i="4" s="1"/>
  <c r="M56" i="4" s="1"/>
  <c r="M57" i="4" s="1"/>
  <c r="M58" i="4" s="1"/>
  <c r="M59" i="4" s="1"/>
  <c r="M60" i="4" s="1"/>
  <c r="M61" i="4" s="1"/>
  <c r="M62" i="4" s="1"/>
  <c r="M63" i="4" s="1"/>
  <c r="M64" i="4" s="1"/>
  <c r="M65" i="4" s="1"/>
  <c r="M66" i="4" s="1"/>
  <c r="M67" i="4" s="1"/>
  <c r="M68" i="4" s="1"/>
  <c r="M69" i="4" s="1"/>
  <c r="M70" i="4" s="1"/>
  <c r="M71" i="4" s="1"/>
  <c r="M72" i="4" s="1"/>
  <c r="M73" i="4" s="1"/>
  <c r="M74" i="4" s="1"/>
  <c r="L75" i="4"/>
  <c r="L76" i="4" s="1"/>
  <c r="Q33" i="4"/>
  <c r="Q34" i="4" s="1"/>
  <c r="BE110" i="1"/>
  <c r="BM82" i="1"/>
  <c r="BL83" i="1"/>
  <c r="N44" i="4"/>
  <c r="N45" i="4" s="1"/>
  <c r="N46" i="4" s="1"/>
  <c r="N47" i="4" s="1"/>
  <c r="N48" i="4" s="1"/>
  <c r="N49" i="4" s="1"/>
  <c r="N50" i="4" s="1"/>
  <c r="O37" i="4"/>
  <c r="O38" i="4" s="1"/>
  <c r="O39" i="4" s="1"/>
  <c r="O40" i="4" s="1"/>
  <c r="O41" i="4" s="1"/>
  <c r="O42" i="4" s="1"/>
  <c r="O43" i="4" s="1"/>
  <c r="P35" i="4"/>
  <c r="P36" i="4" s="1"/>
  <c r="AC20" i="4"/>
  <c r="AD20" i="4" s="1"/>
  <c r="AE20" i="4" s="1"/>
  <c r="W26" i="4"/>
  <c r="K85" i="4"/>
  <c r="J86" i="4"/>
  <c r="T29" i="4"/>
  <c r="AI18" i="4"/>
  <c r="AF19" i="4"/>
  <c r="AG19" i="4" s="1"/>
  <c r="AA22" i="4"/>
  <c r="U28" i="4"/>
  <c r="R32" i="4"/>
  <c r="Z23" i="4"/>
  <c r="S30" i="4"/>
  <c r="AB21" i="4"/>
  <c r="V27" i="4"/>
  <c r="DL14" i="4"/>
  <c r="DN13" i="4"/>
  <c r="X25" i="4"/>
  <c r="Y24" i="4"/>
  <c r="AL17" i="4"/>
  <c r="CW26" i="8" l="1"/>
  <c r="CV27" i="8"/>
  <c r="CX25" i="8"/>
  <c r="CY24" i="8"/>
  <c r="CZ23" i="8"/>
  <c r="DG16" i="8"/>
  <c r="CR31" i="8"/>
  <c r="DF17" i="8"/>
  <c r="CT29" i="8"/>
  <c r="DD19" i="8"/>
  <c r="DC20" i="8"/>
  <c r="DE18" i="8"/>
  <c r="DB21" i="8"/>
  <c r="CS30" i="8"/>
  <c r="DA22" i="8"/>
  <c r="CU28" i="8"/>
  <c r="CN35" i="8"/>
  <c r="CP33" i="8"/>
  <c r="CO34" i="8"/>
  <c r="CC44" i="8"/>
  <c r="CB45" i="8"/>
  <c r="CI39" i="8"/>
  <c r="CH40" i="8"/>
  <c r="CJ38" i="8"/>
  <c r="CF42" i="8"/>
  <c r="CG41" i="8"/>
  <c r="CD43" i="8"/>
  <c r="BT83" i="6"/>
  <c r="BI83" i="6"/>
  <c r="AS84" i="6"/>
  <c r="BA83" i="6"/>
  <c r="BL83" i="6" s="1"/>
  <c r="BZ46" i="8"/>
  <c r="BY48" i="8"/>
  <c r="BY49" i="8" s="1"/>
  <c r="CK37" i="8"/>
  <c r="CL37" i="8" s="1"/>
  <c r="CM36" i="8"/>
  <c r="AG53" i="8"/>
  <c r="AH52" i="8"/>
  <c r="Y57" i="8"/>
  <c r="DK12" i="8"/>
  <c r="CQ32" i="8"/>
  <c r="DL11" i="8"/>
  <c r="T69" i="8"/>
  <c r="V59" i="8"/>
  <c r="W59" i="8" s="1"/>
  <c r="X58" i="8"/>
  <c r="U60" i="8"/>
  <c r="AE54" i="8"/>
  <c r="AF54" i="8" s="1"/>
  <c r="Z56" i="8"/>
  <c r="AA55" i="8"/>
  <c r="O85" i="8"/>
  <c r="O86" i="8" s="1"/>
  <c r="O87" i="8" s="1"/>
  <c r="O88" i="8" s="1"/>
  <c r="O89" i="8" s="1"/>
  <c r="O90" i="8" s="1"/>
  <c r="O91" i="8" s="1"/>
  <c r="O92" i="8" s="1"/>
  <c r="O93" i="8" s="1"/>
  <c r="O94" i="8" s="1"/>
  <c r="O95" i="8" s="1"/>
  <c r="P76" i="8"/>
  <c r="S73" i="8"/>
  <c r="Q75" i="8"/>
  <c r="R74" i="8"/>
  <c r="DM10" i="8"/>
  <c r="DI14" i="8"/>
  <c r="DO8" i="8"/>
  <c r="DJ13" i="8"/>
  <c r="DH15" i="8"/>
  <c r="Y26" i="1"/>
  <c r="D150" i="8"/>
  <c r="DP7" i="8"/>
  <c r="DQ6" i="8"/>
  <c r="DN9" i="8"/>
  <c r="AI51" i="8"/>
  <c r="AJ50" i="8"/>
  <c r="DP12" i="4"/>
  <c r="BD112" i="1"/>
  <c r="AS113" i="1"/>
  <c r="BO113" i="1" s="1"/>
  <c r="GF150" i="4"/>
  <c r="DI16" i="4"/>
  <c r="DJ15" i="4"/>
  <c r="AT112" i="1"/>
  <c r="BP112" i="1" s="1"/>
  <c r="DR10" i="4"/>
  <c r="DS9" i="4"/>
  <c r="DT8" i="4"/>
  <c r="DU7" i="4"/>
  <c r="DV6" i="4"/>
  <c r="DQ11" i="4"/>
  <c r="FZ150" i="4"/>
  <c r="R26" i="1"/>
  <c r="Q26" i="1"/>
  <c r="P26" i="1"/>
  <c r="BW109" i="1"/>
  <c r="BA110" i="1"/>
  <c r="FT150" i="4"/>
  <c r="BR27" i="1"/>
  <c r="BG27" i="1"/>
  <c r="AW27" i="1"/>
  <c r="R33" i="4"/>
  <c r="R34" i="4" s="1"/>
  <c r="N51" i="4"/>
  <c r="N52" i="4" s="1"/>
  <c r="N53" i="4" s="1"/>
  <c r="N54" i="4" s="1"/>
  <c r="N55" i="4" s="1"/>
  <c r="N56" i="4" s="1"/>
  <c r="N57" i="4" s="1"/>
  <c r="W27" i="4"/>
  <c r="AC21" i="4"/>
  <c r="AD21" i="4" s="1"/>
  <c r="BE111" i="1"/>
  <c r="BL84" i="1"/>
  <c r="BM83" i="1"/>
  <c r="M75" i="4"/>
  <c r="M76" i="4" s="1"/>
  <c r="O44" i="4"/>
  <c r="O45" i="4" s="1"/>
  <c r="O46" i="4" s="1"/>
  <c r="O47" i="4" s="1"/>
  <c r="O48" i="4" s="1"/>
  <c r="O49" i="4" s="1"/>
  <c r="O50" i="4" s="1"/>
  <c r="P37" i="4"/>
  <c r="P38" i="4" s="1"/>
  <c r="P39" i="4" s="1"/>
  <c r="P40" i="4" s="1"/>
  <c r="P41" i="4" s="1"/>
  <c r="P42" i="4" s="1"/>
  <c r="P43" i="4" s="1"/>
  <c r="Q35" i="4"/>
  <c r="Q36" i="4" s="1"/>
  <c r="K86" i="4"/>
  <c r="J87" i="4"/>
  <c r="AB22" i="4"/>
  <c r="X26" i="4"/>
  <c r="L77" i="4"/>
  <c r="AJ18" i="4"/>
  <c r="S31" i="4"/>
  <c r="AH19" i="4"/>
  <c r="AI19" i="4" s="1"/>
  <c r="V28" i="4"/>
  <c r="U29" i="4"/>
  <c r="AF20" i="4"/>
  <c r="AG20" i="4" s="1"/>
  <c r="AA23" i="4"/>
  <c r="T30" i="4"/>
  <c r="I39" i="1"/>
  <c r="GH163" i="4" s="1"/>
  <c r="DM14" i="4"/>
  <c r="DO13" i="4"/>
  <c r="Y25" i="4"/>
  <c r="Z24" i="4"/>
  <c r="AM17" i="4"/>
  <c r="CX26" i="8" l="1"/>
  <c r="CW27" i="8"/>
  <c r="CV28" i="8"/>
  <c r="CY25" i="8"/>
  <c r="CZ24" i="8"/>
  <c r="DG17" i="8"/>
  <c r="CS31" i="8"/>
  <c r="DD20" i="8"/>
  <c r="DC21" i="8"/>
  <c r="DE19" i="8"/>
  <c r="DF18" i="8"/>
  <c r="DB22" i="8"/>
  <c r="CT30" i="8"/>
  <c r="DA23" i="8"/>
  <c r="CU29" i="8"/>
  <c r="CN36" i="8"/>
  <c r="CO35" i="8"/>
  <c r="CP34" i="8"/>
  <c r="CQ33" i="8"/>
  <c r="CD44" i="8"/>
  <c r="CC45" i="8"/>
  <c r="CI40" i="8"/>
  <c r="CJ39" i="8"/>
  <c r="CG42" i="8"/>
  <c r="CH41" i="8"/>
  <c r="CE43" i="8"/>
  <c r="CF43" i="8" s="1"/>
  <c r="W83" i="6"/>
  <c r="BD84" i="6"/>
  <c r="BO84" i="6"/>
  <c r="AT84" i="6"/>
  <c r="BZ47" i="8"/>
  <c r="BZ48" i="8" s="1"/>
  <c r="BZ49" i="8" s="1"/>
  <c r="CA46" i="8"/>
  <c r="CK38" i="8"/>
  <c r="CL38" i="8" s="1"/>
  <c r="CM37" i="8"/>
  <c r="AH53" i="8"/>
  <c r="AI52" i="8"/>
  <c r="DK13" i="8"/>
  <c r="Y58" i="8"/>
  <c r="DM11" i="8"/>
  <c r="AG54" i="8"/>
  <c r="DL12" i="8"/>
  <c r="CR32" i="8"/>
  <c r="U61" i="8"/>
  <c r="T70" i="8"/>
  <c r="T71" i="8" s="1"/>
  <c r="X59" i="8"/>
  <c r="V60" i="8"/>
  <c r="W60" i="8" s="1"/>
  <c r="AA56" i="8"/>
  <c r="AB55" i="8"/>
  <c r="Z57" i="8"/>
  <c r="R75" i="8"/>
  <c r="P77" i="8"/>
  <c r="P78" i="8" s="1"/>
  <c r="P79" i="8" s="1"/>
  <c r="P80" i="8" s="1"/>
  <c r="P81" i="8" s="1"/>
  <c r="P82" i="8" s="1"/>
  <c r="P83" i="8" s="1"/>
  <c r="P84" i="8" s="1"/>
  <c r="S74" i="8"/>
  <c r="O96" i="8"/>
  <c r="O97" i="8" s="1"/>
  <c r="O98" i="8" s="1"/>
  <c r="O99" i="8" s="1"/>
  <c r="O100" i="8" s="1"/>
  <c r="O101" i="8" s="1"/>
  <c r="O102" i="8" s="1"/>
  <c r="O103" i="8" s="1"/>
  <c r="O104" i="8" s="1"/>
  <c r="O105" i="8" s="1"/>
  <c r="O106" i="8" s="1"/>
  <c r="O107" i="8" s="1"/>
  <c r="O108" i="8" s="1"/>
  <c r="O109" i="8" s="1"/>
  <c r="O110" i="8" s="1"/>
  <c r="O111" i="8" s="1"/>
  <c r="O112" i="8" s="1"/>
  <c r="O113" i="8" s="1"/>
  <c r="O114" i="8" s="1"/>
  <c r="O115" i="8" s="1"/>
  <c r="O116" i="8" s="1"/>
  <c r="O117" i="8" s="1"/>
  <c r="O118" i="8" s="1"/>
  <c r="O119" i="8" s="1"/>
  <c r="O120" i="8" s="1"/>
  <c r="O121" i="8" s="1"/>
  <c r="O122" i="8" s="1"/>
  <c r="O123" i="8" s="1"/>
  <c r="O124" i="8" s="1"/>
  <c r="O125" i="8" s="1"/>
  <c r="O126" i="8" s="1"/>
  <c r="O127" i="8" s="1"/>
  <c r="O128" i="8" s="1"/>
  <c r="O129" i="8" s="1"/>
  <c r="O130" i="8" s="1"/>
  <c r="O131" i="8" s="1"/>
  <c r="O132" i="8" s="1"/>
  <c r="O133" i="8" s="1"/>
  <c r="O134" i="8" s="1"/>
  <c r="O135" i="8" s="1"/>
  <c r="O136" i="8" s="1"/>
  <c r="O137" i="8" s="1"/>
  <c r="O138" i="8" s="1"/>
  <c r="O139" i="8" s="1"/>
  <c r="O140" i="8" s="1"/>
  <c r="O141" i="8" s="1"/>
  <c r="O142" i="8" s="1"/>
  <c r="O143" i="8" s="1"/>
  <c r="O144" i="8" s="1"/>
  <c r="O145" i="8" s="1"/>
  <c r="O146" i="8" s="1"/>
  <c r="O147" i="8" s="1"/>
  <c r="O148" i="8" s="1"/>
  <c r="O149" i="8" s="1"/>
  <c r="O150" i="8" s="1"/>
  <c r="O151" i="8" s="1"/>
  <c r="O167" i="8" s="1"/>
  <c r="O168" i="8" s="1"/>
  <c r="O169" i="8" s="1"/>
  <c r="O170" i="8" s="1"/>
  <c r="O171" i="8" s="1"/>
  <c r="O172" i="8" s="1"/>
  <c r="O173" i="8" s="1"/>
  <c r="O174" i="8" s="1"/>
  <c r="O175" i="8" s="1"/>
  <c r="O176" i="8" s="1"/>
  <c r="O177" i="8" s="1"/>
  <c r="O178" i="8" s="1"/>
  <c r="O179" i="8" s="1"/>
  <c r="O180" i="8" s="1"/>
  <c r="O181" i="8" s="1"/>
  <c r="O182" i="8" s="1"/>
  <c r="O183" i="8" s="1"/>
  <c r="O184" i="8" s="1"/>
  <c r="O185" i="8" s="1"/>
  <c r="O186" i="8" s="1"/>
  <c r="O187" i="8" s="1"/>
  <c r="O188" i="8" s="1"/>
  <c r="O189" i="8" s="1"/>
  <c r="O190" i="8" s="1"/>
  <c r="O191" i="8" s="1"/>
  <c r="O192" i="8" s="1"/>
  <c r="O193" i="8" s="1"/>
  <c r="O194" i="8" s="1"/>
  <c r="O195" i="8" s="1"/>
  <c r="O196" i="8" s="1"/>
  <c r="O197" i="8" s="1"/>
  <c r="O198" i="8" s="1"/>
  <c r="O199" i="8" s="1"/>
  <c r="O200" i="8" s="1"/>
  <c r="O201" i="8" s="1"/>
  <c r="O202" i="8" s="1"/>
  <c r="O203" i="8" s="1"/>
  <c r="O204" i="8" s="1"/>
  <c r="O205" i="8" s="1"/>
  <c r="O206" i="8" s="1"/>
  <c r="O207" i="8" s="1"/>
  <c r="O208" i="8" s="1"/>
  <c r="O209" i="8" s="1"/>
  <c r="O210" i="8" s="1"/>
  <c r="O211" i="8" s="1"/>
  <c r="O212" i="8" s="1"/>
  <c r="O213" i="8" s="1"/>
  <c r="O214" i="8" s="1"/>
  <c r="O215" i="8" s="1"/>
  <c r="O216" i="8" s="1"/>
  <c r="O217" i="8" s="1"/>
  <c r="O218" i="8" s="1"/>
  <c r="O219" i="8" s="1"/>
  <c r="O220" i="8" s="1"/>
  <c r="O221" i="8" s="1"/>
  <c r="O222" i="8" s="1"/>
  <c r="O223" i="8" s="1"/>
  <c r="O224" i="8" s="1"/>
  <c r="O225" i="8" s="1"/>
  <c r="O226" i="8" s="1"/>
  <c r="O227" i="8" s="1"/>
  <c r="O228" i="8" s="1"/>
  <c r="O229" i="8" s="1"/>
  <c r="O230" i="8" s="1"/>
  <c r="O231" i="8" s="1"/>
  <c r="O232" i="8" s="1"/>
  <c r="O233" i="8" s="1"/>
  <c r="O234" i="8" s="1"/>
  <c r="O235" i="8" s="1"/>
  <c r="O236" i="8" s="1"/>
  <c r="O237" i="8" s="1"/>
  <c r="O238" i="8" s="1"/>
  <c r="O239" i="8" s="1"/>
  <c r="O240" i="8" s="1"/>
  <c r="O241" i="8" s="1"/>
  <c r="O242" i="8" s="1"/>
  <c r="O243" i="8" s="1"/>
  <c r="O244" i="8" s="1"/>
  <c r="O245" i="8" s="1"/>
  <c r="O246" i="8" s="1"/>
  <c r="O247" i="8" s="1"/>
  <c r="O248" i="8" s="1"/>
  <c r="O249" i="8" s="1"/>
  <c r="O250" i="8" s="1"/>
  <c r="O251" i="8" s="1"/>
  <c r="O252" i="8" s="1"/>
  <c r="O253" i="8" s="1"/>
  <c r="O254" i="8" s="1"/>
  <c r="O255" i="8" s="1"/>
  <c r="O256" i="8" s="1"/>
  <c r="O257" i="8" s="1"/>
  <c r="O258" i="8" s="1"/>
  <c r="O259" i="8" s="1"/>
  <c r="Q76" i="8"/>
  <c r="DP8" i="8"/>
  <c r="DO9" i="8"/>
  <c r="DJ14" i="8"/>
  <c r="DH16" i="8"/>
  <c r="DI15" i="8"/>
  <c r="DN10" i="8"/>
  <c r="AJ51" i="8"/>
  <c r="AK50" i="8"/>
  <c r="DQ7" i="8"/>
  <c r="DR6" i="8"/>
  <c r="DQ12" i="4"/>
  <c r="BD113" i="1"/>
  <c r="AS114" i="1"/>
  <c r="BO114" i="1" s="1"/>
  <c r="D150" i="4"/>
  <c r="DJ16" i="4"/>
  <c r="DK15" i="4"/>
  <c r="AT113" i="1"/>
  <c r="BP113" i="1" s="1"/>
  <c r="DS10" i="4"/>
  <c r="DR11" i="4"/>
  <c r="DU8" i="4"/>
  <c r="DV7" i="4"/>
  <c r="DW6" i="4"/>
  <c r="DT9" i="4"/>
  <c r="BW110" i="1"/>
  <c r="BA111" i="1"/>
  <c r="BW111" i="1" s="1"/>
  <c r="BS27" i="1"/>
  <c r="BH27" i="1"/>
  <c r="AX27" i="1"/>
  <c r="X27" i="4"/>
  <c r="W28" i="4"/>
  <c r="FV163" i="4"/>
  <c r="GB163" i="4"/>
  <c r="F152" i="4"/>
  <c r="N58" i="4"/>
  <c r="N59" i="4" s="1"/>
  <c r="N60" i="4" s="1"/>
  <c r="N61" i="4" s="1"/>
  <c r="N62" i="4" s="1"/>
  <c r="N63" i="4" s="1"/>
  <c r="N64" i="4" s="1"/>
  <c r="N65" i="4" s="1"/>
  <c r="N66" i="4" s="1"/>
  <c r="N67" i="4" s="1"/>
  <c r="N68" i="4" s="1"/>
  <c r="N69" i="4" s="1"/>
  <c r="N70" i="4" s="1"/>
  <c r="N71" i="4" s="1"/>
  <c r="N72" i="4" s="1"/>
  <c r="N73" i="4" s="1"/>
  <c r="N74" i="4" s="1"/>
  <c r="O51" i="4"/>
  <c r="O52" i="4" s="1"/>
  <c r="O53" i="4" s="1"/>
  <c r="O54" i="4" s="1"/>
  <c r="O55" i="4" s="1"/>
  <c r="O56" i="4" s="1"/>
  <c r="O57" i="4" s="1"/>
  <c r="BE112" i="1"/>
  <c r="BM84" i="1"/>
  <c r="BL85" i="1"/>
  <c r="Q37" i="4"/>
  <c r="Q38" i="4" s="1"/>
  <c r="Q39" i="4" s="1"/>
  <c r="Q40" i="4" s="1"/>
  <c r="Q41" i="4" s="1"/>
  <c r="D132" i="4"/>
  <c r="P44" i="4"/>
  <c r="P45" i="4" s="1"/>
  <c r="P46" i="4" s="1"/>
  <c r="P47" i="4" s="1"/>
  <c r="P48" i="4" s="1"/>
  <c r="P49" i="4" s="1"/>
  <c r="P50" i="4" s="1"/>
  <c r="R35" i="4"/>
  <c r="R36" i="4" s="1"/>
  <c r="J88" i="4"/>
  <c r="J89" i="4" s="1"/>
  <c r="J90" i="4" s="1"/>
  <c r="J91" i="4" s="1"/>
  <c r="J92" i="4" s="1"/>
  <c r="J93" i="4" s="1"/>
  <c r="J94" i="4" s="1"/>
  <c r="J95" i="4" s="1"/>
  <c r="J96" i="4" s="1"/>
  <c r="L78" i="4"/>
  <c r="L79" i="4" s="1"/>
  <c r="L80" i="4" s="1"/>
  <c r="L81" i="4" s="1"/>
  <c r="L82" i="4" s="1"/>
  <c r="L83" i="4" s="1"/>
  <c r="L84" i="4" s="1"/>
  <c r="L85" i="4" s="1"/>
  <c r="L86" i="4" s="1"/>
  <c r="K87" i="4"/>
  <c r="U30" i="4"/>
  <c r="V29" i="4"/>
  <c r="S32" i="4"/>
  <c r="AJ19" i="4"/>
  <c r="AK18" i="4"/>
  <c r="AE21" i="4"/>
  <c r="AF21" i="4" s="1"/>
  <c r="M77" i="4"/>
  <c r="AC22" i="4"/>
  <c r="AD22" i="4" s="1"/>
  <c r="AB23" i="4"/>
  <c r="AH20" i="4"/>
  <c r="AI20" i="4" s="1"/>
  <c r="T31" i="4"/>
  <c r="DN14" i="4"/>
  <c r="DP13" i="4"/>
  <c r="Z25" i="4"/>
  <c r="AA24" i="4"/>
  <c r="Y26" i="4"/>
  <c r="AN17" i="4"/>
  <c r="CV29" i="8" l="1"/>
  <c r="DH17" i="8"/>
  <c r="CW28" i="8"/>
  <c r="CX27" i="8"/>
  <c r="CZ25" i="8"/>
  <c r="CY26" i="8"/>
  <c r="CS32" i="8"/>
  <c r="CT31" i="8"/>
  <c r="DC22" i="8"/>
  <c r="DE20" i="8"/>
  <c r="DD21" i="8"/>
  <c r="DF19" i="8"/>
  <c r="DB23" i="8"/>
  <c r="DG18" i="8"/>
  <c r="DA24" i="8"/>
  <c r="CU30" i="8"/>
  <c r="CN37" i="8"/>
  <c r="CO36" i="8"/>
  <c r="CP35" i="8"/>
  <c r="CQ34" i="8"/>
  <c r="CD45" i="8"/>
  <c r="CI41" i="8"/>
  <c r="CJ40" i="8"/>
  <c r="CH42" i="8"/>
  <c r="CE44" i="8"/>
  <c r="CF44" i="8" s="1"/>
  <c r="CG43" i="8"/>
  <c r="AU84" i="6"/>
  <c r="BE84" i="6"/>
  <c r="BP84" i="6"/>
  <c r="CA47" i="8"/>
  <c r="CA48" i="8" s="1"/>
  <c r="CA49" i="8" s="1"/>
  <c r="CB46" i="8"/>
  <c r="CK39" i="8"/>
  <c r="CM38" i="8"/>
  <c r="DK14" i="8"/>
  <c r="AH54" i="8"/>
  <c r="AI53" i="8"/>
  <c r="AJ52" i="8"/>
  <c r="DL13" i="8"/>
  <c r="DM12" i="8"/>
  <c r="CR33" i="8"/>
  <c r="X60" i="8"/>
  <c r="T72" i="8"/>
  <c r="T73" i="8" s="1"/>
  <c r="T74" i="8" s="1"/>
  <c r="V61" i="8"/>
  <c r="W61" i="8" s="1"/>
  <c r="U62" i="8"/>
  <c r="Y59" i="8"/>
  <c r="Z58" i="8"/>
  <c r="AC55" i="8"/>
  <c r="AB56" i="8"/>
  <c r="AA57" i="8"/>
  <c r="S75" i="8"/>
  <c r="P85" i="8"/>
  <c r="P86" i="8" s="1"/>
  <c r="P87" i="8" s="1"/>
  <c r="P88" i="8" s="1"/>
  <c r="P89" i="8" s="1"/>
  <c r="P90" i="8" s="1"/>
  <c r="P91" i="8" s="1"/>
  <c r="P92" i="8" s="1"/>
  <c r="P93" i="8" s="1"/>
  <c r="P94" i="8" s="1"/>
  <c r="P95" i="8" s="1"/>
  <c r="Q77" i="8"/>
  <c r="R76" i="8"/>
  <c r="DP9" i="8"/>
  <c r="DO10" i="8"/>
  <c r="DI16" i="8"/>
  <c r="DN11" i="8"/>
  <c r="DJ15" i="8"/>
  <c r="DQ8" i="8"/>
  <c r="DR7" i="8"/>
  <c r="DS6" i="8"/>
  <c r="AK51" i="8"/>
  <c r="AL50" i="8"/>
  <c r="DR12" i="4"/>
  <c r="AS115" i="1"/>
  <c r="BO115" i="1" s="1"/>
  <c r="BD114" i="1"/>
  <c r="DL15" i="4"/>
  <c r="DK16" i="4"/>
  <c r="DT10" i="4"/>
  <c r="AT114" i="1"/>
  <c r="BP114" i="1" s="1"/>
  <c r="DS11" i="4"/>
  <c r="DV8" i="4"/>
  <c r="DW7" i="4"/>
  <c r="DX6" i="4"/>
  <c r="DU9" i="4"/>
  <c r="BA112" i="1"/>
  <c r="BI27" i="1"/>
  <c r="BT27" i="1"/>
  <c r="AY27" i="1"/>
  <c r="X28" i="4"/>
  <c r="N75" i="4"/>
  <c r="N76" i="4" s="1"/>
  <c r="N77" i="4" s="1"/>
  <c r="O58" i="4"/>
  <c r="O59" i="4" s="1"/>
  <c r="O60" i="4" s="1"/>
  <c r="O61" i="4" s="1"/>
  <c r="O62" i="4" s="1"/>
  <c r="P51" i="4"/>
  <c r="P52" i="4" s="1"/>
  <c r="P53" i="4" s="1"/>
  <c r="P54" i="4" s="1"/>
  <c r="P55" i="4" s="1"/>
  <c r="P56" i="4" s="1"/>
  <c r="P57" i="4" s="1"/>
  <c r="R37" i="4"/>
  <c r="R38" i="4" s="1"/>
  <c r="R39" i="4" s="1"/>
  <c r="R40" i="4" s="1"/>
  <c r="R41" i="4" s="1"/>
  <c r="BE113" i="1"/>
  <c r="BL86" i="1"/>
  <c r="BM85" i="1"/>
  <c r="Q42" i="4"/>
  <c r="Q43" i="4" s="1"/>
  <c r="E136" i="4"/>
  <c r="V30" i="4"/>
  <c r="L87" i="4"/>
  <c r="M78" i="4"/>
  <c r="M79" i="4" s="1"/>
  <c r="M80" i="4" s="1"/>
  <c r="K88" i="4"/>
  <c r="K89" i="4" s="1"/>
  <c r="K90" i="4" s="1"/>
  <c r="K91" i="4" s="1"/>
  <c r="K92" i="4" s="1"/>
  <c r="K93" i="4" s="1"/>
  <c r="K94" i="4" s="1"/>
  <c r="K95" i="4" s="1"/>
  <c r="J97" i="4"/>
  <c r="J98" i="4" s="1"/>
  <c r="J99" i="4" s="1"/>
  <c r="J100" i="4" s="1"/>
  <c r="J101" i="4" s="1"/>
  <c r="J102" i="4" s="1"/>
  <c r="J103" i="4" s="1"/>
  <c r="J104" i="4" s="1"/>
  <c r="J105" i="4" s="1"/>
  <c r="J106" i="4" s="1"/>
  <c r="J107" i="4" s="1"/>
  <c r="J108" i="4" s="1"/>
  <c r="J109" i="4" s="1"/>
  <c r="J110" i="4" s="1"/>
  <c r="J111" i="4" s="1"/>
  <c r="J112" i="4" s="1"/>
  <c r="J113" i="4" s="1"/>
  <c r="J114" i="4" s="1"/>
  <c r="J115" i="4" s="1"/>
  <c r="J116" i="4" s="1"/>
  <c r="J117" i="4" s="1"/>
  <c r="J118" i="4" s="1"/>
  <c r="J119" i="4" s="1"/>
  <c r="J120" i="4" s="1"/>
  <c r="J121" i="4" s="1"/>
  <c r="J122" i="4" s="1"/>
  <c r="J123" i="4" s="1"/>
  <c r="J124" i="4" s="1"/>
  <c r="J125" i="4" s="1"/>
  <c r="W29" i="4"/>
  <c r="AJ20" i="4"/>
  <c r="AB24" i="4"/>
  <c r="T32" i="4"/>
  <c r="AE22" i="4"/>
  <c r="AK19" i="4"/>
  <c r="AL18" i="4"/>
  <c r="AC23" i="4"/>
  <c r="AD23" i="4" s="1"/>
  <c r="U31" i="4"/>
  <c r="AG21" i="4"/>
  <c r="S33" i="4"/>
  <c r="DO14" i="4"/>
  <c r="DQ13" i="4"/>
  <c r="AA25" i="4"/>
  <c r="Y27" i="4"/>
  <c r="Z26" i="4"/>
  <c r="AO17" i="4"/>
  <c r="CU31" i="8" l="1"/>
  <c r="DI17" i="8"/>
  <c r="CW29" i="8"/>
  <c r="CX28" i="8"/>
  <c r="CY27" i="8"/>
  <c r="CZ26" i="8"/>
  <c r="DA25" i="8"/>
  <c r="CT32" i="8"/>
  <c r="CU32" i="8" s="1"/>
  <c r="DC23" i="8"/>
  <c r="DD22" i="8"/>
  <c r="DF20" i="8"/>
  <c r="DE21" i="8"/>
  <c r="DG19" i="8"/>
  <c r="DH18" i="8"/>
  <c r="CV30" i="8"/>
  <c r="DB24" i="8"/>
  <c r="K83" i="6"/>
  <c r="G83" i="6" s="1"/>
  <c r="CR34" i="8"/>
  <c r="CO37" i="8"/>
  <c r="CN38" i="8"/>
  <c r="CP36" i="8"/>
  <c r="CQ35" i="8"/>
  <c r="CK40" i="8"/>
  <c r="CJ41" i="8"/>
  <c r="CI42" i="8"/>
  <c r="CE45" i="8"/>
  <c r="CF45" i="8" s="1"/>
  <c r="CH43" i="8"/>
  <c r="CG44" i="8"/>
  <c r="BF84" i="6"/>
  <c r="BQ84" i="6"/>
  <c r="AV84" i="6"/>
  <c r="CB47" i="8"/>
  <c r="CB48" i="8" s="1"/>
  <c r="CB49" i="8" s="1"/>
  <c r="CC46" i="8"/>
  <c r="CL39" i="8"/>
  <c r="CM39" i="8" s="1"/>
  <c r="AI54" i="8"/>
  <c r="DL14" i="8"/>
  <c r="AK52" i="8"/>
  <c r="AJ53" i="8"/>
  <c r="DM13" i="8"/>
  <c r="CS33" i="8"/>
  <c r="Y60" i="8"/>
  <c r="U63" i="8"/>
  <c r="X61" i="8"/>
  <c r="V62" i="8"/>
  <c r="W62" i="8" s="1"/>
  <c r="AA58" i="8"/>
  <c r="AB57" i="8"/>
  <c r="AD55" i="8"/>
  <c r="AE55" i="8" s="1"/>
  <c r="AF55" i="8" s="1"/>
  <c r="AC56" i="8"/>
  <c r="Z59" i="8"/>
  <c r="DO11" i="8"/>
  <c r="P96" i="8"/>
  <c r="P97" i="8" s="1"/>
  <c r="P98" i="8" s="1"/>
  <c r="P99" i="8" s="1"/>
  <c r="P100" i="8" s="1"/>
  <c r="P101" i="8" s="1"/>
  <c r="P102" i="8" s="1"/>
  <c r="P103" i="8" s="1"/>
  <c r="P104" i="8" s="1"/>
  <c r="P105" i="8" s="1"/>
  <c r="P106" i="8" s="1"/>
  <c r="P107" i="8" s="1"/>
  <c r="P108" i="8" s="1"/>
  <c r="P109" i="8" s="1"/>
  <c r="P110" i="8" s="1"/>
  <c r="P111" i="8" s="1"/>
  <c r="P112" i="8" s="1"/>
  <c r="P113" i="8" s="1"/>
  <c r="P114" i="8" s="1"/>
  <c r="P115" i="8" s="1"/>
  <c r="P116" i="8" s="1"/>
  <c r="P117" i="8" s="1"/>
  <c r="P118" i="8" s="1"/>
  <c r="P119" i="8" s="1"/>
  <c r="P120" i="8" s="1"/>
  <c r="P121" i="8" s="1"/>
  <c r="P122" i="8" s="1"/>
  <c r="P123" i="8" s="1"/>
  <c r="P124" i="8" s="1"/>
  <c r="P125" i="8" s="1"/>
  <c r="P126" i="8" s="1"/>
  <c r="P127" i="8" s="1"/>
  <c r="P128" i="8" s="1"/>
  <c r="P129" i="8" s="1"/>
  <c r="P130" i="8" s="1"/>
  <c r="P131" i="8" s="1"/>
  <c r="P132" i="8" s="1"/>
  <c r="P133" i="8" s="1"/>
  <c r="P134" i="8" s="1"/>
  <c r="P135" i="8" s="1"/>
  <c r="P136" i="8" s="1"/>
  <c r="P137" i="8" s="1"/>
  <c r="P138" i="8" s="1"/>
  <c r="P139" i="8" s="1"/>
  <c r="P140" i="8" s="1"/>
  <c r="P141" i="8" s="1"/>
  <c r="P142" i="8" s="1"/>
  <c r="P143" i="8" s="1"/>
  <c r="P144" i="8" s="1"/>
  <c r="P145" i="8" s="1"/>
  <c r="P146" i="8" s="1"/>
  <c r="P147" i="8" s="1"/>
  <c r="P148" i="8" s="1"/>
  <c r="P149" i="8" s="1"/>
  <c r="P150" i="8" s="1"/>
  <c r="P151" i="8" s="1"/>
  <c r="P167" i="8" s="1"/>
  <c r="P168" i="8" s="1"/>
  <c r="P169" i="8" s="1"/>
  <c r="P170" i="8" s="1"/>
  <c r="P171" i="8" s="1"/>
  <c r="P172" i="8" s="1"/>
  <c r="P173" i="8" s="1"/>
  <c r="P174" i="8" s="1"/>
  <c r="P175" i="8" s="1"/>
  <c r="P176" i="8" s="1"/>
  <c r="P177" i="8" s="1"/>
  <c r="P178" i="8" s="1"/>
  <c r="P179" i="8" s="1"/>
  <c r="P180" i="8" s="1"/>
  <c r="P181" i="8" s="1"/>
  <c r="P182" i="8" s="1"/>
  <c r="P183" i="8" s="1"/>
  <c r="P184" i="8" s="1"/>
  <c r="P185" i="8" s="1"/>
  <c r="P186" i="8" s="1"/>
  <c r="P187" i="8" s="1"/>
  <c r="P188" i="8" s="1"/>
  <c r="P189" i="8" s="1"/>
  <c r="P190" i="8" s="1"/>
  <c r="P191" i="8" s="1"/>
  <c r="P192" i="8" s="1"/>
  <c r="P193" i="8" s="1"/>
  <c r="P194" i="8" s="1"/>
  <c r="P195" i="8" s="1"/>
  <c r="P196" i="8" s="1"/>
  <c r="P197" i="8" s="1"/>
  <c r="P198" i="8" s="1"/>
  <c r="P199" i="8" s="1"/>
  <c r="P200" i="8" s="1"/>
  <c r="P201" i="8" s="1"/>
  <c r="P202" i="8" s="1"/>
  <c r="P203" i="8" s="1"/>
  <c r="P204" i="8" s="1"/>
  <c r="P205" i="8" s="1"/>
  <c r="P206" i="8" s="1"/>
  <c r="P207" i="8" s="1"/>
  <c r="P208" i="8" s="1"/>
  <c r="P209" i="8" s="1"/>
  <c r="P210" i="8" s="1"/>
  <c r="P211" i="8" s="1"/>
  <c r="P212" i="8" s="1"/>
  <c r="P213" i="8" s="1"/>
  <c r="P214" i="8" s="1"/>
  <c r="P215" i="8" s="1"/>
  <c r="P216" i="8" s="1"/>
  <c r="P217" i="8" s="1"/>
  <c r="P218" i="8" s="1"/>
  <c r="P219" i="8" s="1"/>
  <c r="P220" i="8" s="1"/>
  <c r="P221" i="8" s="1"/>
  <c r="P222" i="8" s="1"/>
  <c r="P223" i="8" s="1"/>
  <c r="P224" i="8" s="1"/>
  <c r="P225" i="8" s="1"/>
  <c r="P226" i="8" s="1"/>
  <c r="P227" i="8" s="1"/>
  <c r="P228" i="8" s="1"/>
  <c r="P229" i="8" s="1"/>
  <c r="P230" i="8" s="1"/>
  <c r="P231" i="8" s="1"/>
  <c r="P232" i="8" s="1"/>
  <c r="P233" i="8" s="1"/>
  <c r="P234" i="8" s="1"/>
  <c r="P235" i="8" s="1"/>
  <c r="P236" i="8" s="1"/>
  <c r="P237" i="8" s="1"/>
  <c r="P238" i="8" s="1"/>
  <c r="P239" i="8" s="1"/>
  <c r="P240" i="8" s="1"/>
  <c r="P241" i="8" s="1"/>
  <c r="P242" i="8" s="1"/>
  <c r="P243" i="8" s="1"/>
  <c r="P244" i="8" s="1"/>
  <c r="P245" i="8" s="1"/>
  <c r="P246" i="8" s="1"/>
  <c r="P247" i="8" s="1"/>
  <c r="P248" i="8" s="1"/>
  <c r="P249" i="8" s="1"/>
  <c r="P250" i="8" s="1"/>
  <c r="P251" i="8" s="1"/>
  <c r="P252" i="8" s="1"/>
  <c r="P253" i="8" s="1"/>
  <c r="P254" i="8" s="1"/>
  <c r="P255" i="8" s="1"/>
  <c r="P256" i="8" s="1"/>
  <c r="P257" i="8" s="1"/>
  <c r="P258" i="8" s="1"/>
  <c r="P259" i="8" s="1"/>
  <c r="Q78" i="8"/>
  <c r="R77" i="8"/>
  <c r="T75" i="8"/>
  <c r="S76" i="8"/>
  <c r="DP10" i="8"/>
  <c r="DN12" i="8"/>
  <c r="DJ16" i="8"/>
  <c r="DJ17" i="8" s="1"/>
  <c r="DK15" i="8"/>
  <c r="DR8" i="8"/>
  <c r="DQ9" i="8"/>
  <c r="AL51" i="8"/>
  <c r="AM50" i="8"/>
  <c r="DS7" i="8"/>
  <c r="DT6" i="8"/>
  <c r="DS12" i="4"/>
  <c r="BD115" i="1"/>
  <c r="AS116" i="1"/>
  <c r="BO116" i="1" s="1"/>
  <c r="AT115" i="1"/>
  <c r="BP115" i="1" s="1"/>
  <c r="DM15" i="4"/>
  <c r="DL16" i="4"/>
  <c r="DT11" i="4"/>
  <c r="DW8" i="4"/>
  <c r="DV9" i="4"/>
  <c r="DX7" i="4"/>
  <c r="DY6" i="4"/>
  <c r="DU10" i="4"/>
  <c r="BW112" i="1"/>
  <c r="BA113" i="1"/>
  <c r="BU27" i="1"/>
  <c r="BJ27" i="1"/>
  <c r="AZ27" i="1"/>
  <c r="O63" i="4"/>
  <c r="O64" i="4" s="1"/>
  <c r="O65" i="4" s="1"/>
  <c r="O66" i="4" s="1"/>
  <c r="O67" i="4" s="1"/>
  <c r="O68" i="4" s="1"/>
  <c r="P58" i="4"/>
  <c r="P59" i="4" s="1"/>
  <c r="P60" i="4" s="1"/>
  <c r="P61" i="4" s="1"/>
  <c r="P62" i="4" s="1"/>
  <c r="R42" i="4"/>
  <c r="R43" i="4" s="1"/>
  <c r="BE114" i="1"/>
  <c r="BM86" i="1"/>
  <c r="BL87" i="1"/>
  <c r="Q44" i="4"/>
  <c r="Q45" i="4" s="1"/>
  <c r="Q46" i="4" s="1"/>
  <c r="Q47" i="4" s="1"/>
  <c r="Q48" i="4" s="1"/>
  <c r="Q49" i="4" s="1"/>
  <c r="V31" i="4"/>
  <c r="N78" i="4"/>
  <c r="N79" i="4" s="1"/>
  <c r="M81" i="4"/>
  <c r="M82" i="4" s="1"/>
  <c r="M83" i="4" s="1"/>
  <c r="M84" i="4" s="1"/>
  <c r="M85" i="4" s="1"/>
  <c r="M86" i="4" s="1"/>
  <c r="M87" i="4" s="1"/>
  <c r="L88" i="4"/>
  <c r="J126" i="4"/>
  <c r="J127" i="4" s="1"/>
  <c r="J128" i="4" s="1"/>
  <c r="J129" i="4" s="1"/>
  <c r="J130" i="4" s="1"/>
  <c r="J131" i="4" s="1"/>
  <c r="J132" i="4" s="1"/>
  <c r="J133" i="4" s="1"/>
  <c r="J134" i="4" s="1"/>
  <c r="J135" i="4" s="1"/>
  <c r="K96" i="4"/>
  <c r="K97" i="4" s="1"/>
  <c r="K98" i="4" s="1"/>
  <c r="K99" i="4" s="1"/>
  <c r="K100" i="4" s="1"/>
  <c r="K101" i="4" s="1"/>
  <c r="K102" i="4" s="1"/>
  <c r="K103" i="4" s="1"/>
  <c r="K104" i="4" s="1"/>
  <c r="K105" i="4" s="1"/>
  <c r="K106" i="4" s="1"/>
  <c r="K107" i="4" s="1"/>
  <c r="K108" i="4" s="1"/>
  <c r="K109" i="4" s="1"/>
  <c r="K110" i="4" s="1"/>
  <c r="K111" i="4" s="1"/>
  <c r="K112" i="4" s="1"/>
  <c r="K113" i="4" s="1"/>
  <c r="K114" i="4" s="1"/>
  <c r="K115" i="4" s="1"/>
  <c r="K116" i="4" s="1"/>
  <c r="K117" i="4" s="1"/>
  <c r="K118" i="4" s="1"/>
  <c r="K119" i="4" s="1"/>
  <c r="K120" i="4" s="1"/>
  <c r="K121" i="4" s="1"/>
  <c r="K122" i="4" s="1"/>
  <c r="K123" i="4" s="1"/>
  <c r="K124" i="4" s="1"/>
  <c r="K125" i="4" s="1"/>
  <c r="AE23" i="4"/>
  <c r="W30" i="4"/>
  <c r="X29" i="4"/>
  <c r="AF22" i="4"/>
  <c r="AL19" i="4"/>
  <c r="AM18" i="4"/>
  <c r="AN18" i="4" s="1"/>
  <c r="AO18" i="4" s="1"/>
  <c r="AB25" i="4"/>
  <c r="AK20" i="4"/>
  <c r="AC24" i="4"/>
  <c r="T33" i="4"/>
  <c r="S34" i="4"/>
  <c r="U32" i="4"/>
  <c r="Y28" i="4"/>
  <c r="AH21" i="4"/>
  <c r="DP14" i="4"/>
  <c r="DR13" i="4"/>
  <c r="Z27" i="4"/>
  <c r="AA26" i="4"/>
  <c r="AP17" i="4"/>
  <c r="CV31" i="8" l="1"/>
  <c r="CY28" i="8"/>
  <c r="CX29" i="8"/>
  <c r="CZ27" i="8"/>
  <c r="DB25" i="8"/>
  <c r="DA26" i="8"/>
  <c r="GB207" i="8"/>
  <c r="GH207" i="8"/>
  <c r="DF21" i="8"/>
  <c r="DD23" i="8"/>
  <c r="DE22" i="8"/>
  <c r="DG20" i="8"/>
  <c r="DH19" i="8"/>
  <c r="DI18" i="8"/>
  <c r="DJ18" i="8" s="1"/>
  <c r="DC24" i="8"/>
  <c r="CW30" i="8"/>
  <c r="CW31" i="8" s="1"/>
  <c r="FV207" i="8"/>
  <c r="CR35" i="8"/>
  <c r="CP37" i="8"/>
  <c r="CQ36" i="8"/>
  <c r="CO38" i="8"/>
  <c r="CJ42" i="8"/>
  <c r="CI43" i="8"/>
  <c r="CK41" i="8"/>
  <c r="CH44" i="8"/>
  <c r="CG45" i="8"/>
  <c r="BG84" i="6"/>
  <c r="BR84" i="6"/>
  <c r="AW84" i="6"/>
  <c r="CC47" i="8"/>
  <c r="CC48" i="8" s="1"/>
  <c r="CC49" i="8" s="1"/>
  <c r="CD46" i="8"/>
  <c r="CL40" i="8"/>
  <c r="CM40" i="8" s="1"/>
  <c r="CN39" i="8"/>
  <c r="DM14" i="8"/>
  <c r="AJ54" i="8"/>
  <c r="AL52" i="8"/>
  <c r="DN13" i="8"/>
  <c r="AK53" i="8"/>
  <c r="CS34" i="8"/>
  <c r="CT33" i="8"/>
  <c r="Z60" i="8"/>
  <c r="X62" i="8"/>
  <c r="U64" i="8"/>
  <c r="U65" i="8" s="1"/>
  <c r="U66" i="8" s="1"/>
  <c r="U67" i="8" s="1"/>
  <c r="U68" i="8" s="1"/>
  <c r="Y61" i="8"/>
  <c r="CV32" i="8"/>
  <c r="V63" i="8"/>
  <c r="AC57" i="8"/>
  <c r="AD56" i="8"/>
  <c r="AG55" i="8"/>
  <c r="AH55" i="8" s="1"/>
  <c r="AI55" i="8" s="1"/>
  <c r="AB58" i="8"/>
  <c r="DP11" i="8"/>
  <c r="AA59" i="8"/>
  <c r="R78" i="8"/>
  <c r="T76" i="8"/>
  <c r="S77" i="8"/>
  <c r="Q79" i="8"/>
  <c r="DO12" i="8"/>
  <c r="DK16" i="8"/>
  <c r="DK17" i="8" s="1"/>
  <c r="DS8" i="8"/>
  <c r="DR9" i="8"/>
  <c r="DL15" i="8"/>
  <c r="DQ10" i="8"/>
  <c r="DT7" i="8"/>
  <c r="DU6" i="8"/>
  <c r="AM51" i="8"/>
  <c r="AN50" i="8"/>
  <c r="DT12" i="4"/>
  <c r="BD116" i="1"/>
  <c r="AS117" i="1"/>
  <c r="BO117" i="1" s="1"/>
  <c r="AT116" i="1"/>
  <c r="BP116" i="1" s="1"/>
  <c r="DN15" i="4"/>
  <c r="DM16" i="4"/>
  <c r="DV10" i="4"/>
  <c r="DX8" i="4"/>
  <c r="DY7" i="4"/>
  <c r="DZ6" i="4"/>
  <c r="DW9" i="4"/>
  <c r="DU11" i="4"/>
  <c r="BW113" i="1"/>
  <c r="BA114" i="1"/>
  <c r="BV27" i="1"/>
  <c r="AU28" i="1"/>
  <c r="BK27" i="1"/>
  <c r="BC27" i="1"/>
  <c r="BN27" i="1" s="1"/>
  <c r="P63" i="4"/>
  <c r="P64" i="4" s="1"/>
  <c r="P65" i="4" s="1"/>
  <c r="P66" i="4" s="1"/>
  <c r="P67" i="4" s="1"/>
  <c r="P68" i="4" s="1"/>
  <c r="O69" i="4"/>
  <c r="O70" i="4" s="1"/>
  <c r="O71" i="4" s="1"/>
  <c r="O72" i="4" s="1"/>
  <c r="O73" i="4" s="1"/>
  <c r="O74" i="4" s="1"/>
  <c r="O75" i="4" s="1"/>
  <c r="O76" i="4" s="1"/>
  <c r="O77" i="4" s="1"/>
  <c r="R44" i="4"/>
  <c r="R45" i="4" s="1"/>
  <c r="R46" i="4" s="1"/>
  <c r="R47" i="4" s="1"/>
  <c r="R48" i="4" s="1"/>
  <c r="R49" i="4" s="1"/>
  <c r="BE115" i="1"/>
  <c r="BL88" i="1"/>
  <c r="BM87" i="1"/>
  <c r="Q50" i="4"/>
  <c r="E137" i="4"/>
  <c r="Y29" i="4"/>
  <c r="W31" i="4"/>
  <c r="X30" i="4"/>
  <c r="AF23" i="4"/>
  <c r="U33" i="4"/>
  <c r="AG22" i="4"/>
  <c r="AH22" i="4" s="1"/>
  <c r="L89" i="4"/>
  <c r="L90" i="4" s="1"/>
  <c r="L91" i="4" s="1"/>
  <c r="L92" i="4" s="1"/>
  <c r="L93" i="4" s="1"/>
  <c r="M88" i="4"/>
  <c r="K126" i="4"/>
  <c r="K127" i="4" s="1"/>
  <c r="K128" i="4" s="1"/>
  <c r="K129" i="4" s="1"/>
  <c r="K130" i="4" s="1"/>
  <c r="K131" i="4" s="1"/>
  <c r="K132" i="4" s="1"/>
  <c r="K133" i="4" s="1"/>
  <c r="K134" i="4" s="1"/>
  <c r="K135" i="4" s="1"/>
  <c r="Z28" i="4"/>
  <c r="AM19" i="4"/>
  <c r="N80" i="4"/>
  <c r="AL20" i="4"/>
  <c r="V32" i="4"/>
  <c r="S35" i="4"/>
  <c r="S36" i="4" s="1"/>
  <c r="AD24" i="4"/>
  <c r="AC25" i="4"/>
  <c r="AB26" i="4"/>
  <c r="T34" i="4"/>
  <c r="AI21" i="4"/>
  <c r="DQ14" i="4"/>
  <c r="DS13" i="4"/>
  <c r="AA27" i="4"/>
  <c r="AP18" i="4"/>
  <c r="AQ17" i="4"/>
  <c r="CY29" i="8" l="1"/>
  <c r="CZ28" i="8"/>
  <c r="DA27" i="8"/>
  <c r="DC25" i="8"/>
  <c r="DB26" i="8"/>
  <c r="F207" i="8"/>
  <c r="DG21" i="8"/>
  <c r="DF22" i="8"/>
  <c r="DE23" i="8"/>
  <c r="DH20" i="8"/>
  <c r="DI19" i="8"/>
  <c r="DJ19" i="8" s="1"/>
  <c r="DD24" i="8"/>
  <c r="CX30" i="8"/>
  <c r="DK18" i="8"/>
  <c r="CS35" i="8"/>
  <c r="CO39" i="8"/>
  <c r="CR36" i="8"/>
  <c r="CQ37" i="8"/>
  <c r="CP38" i="8"/>
  <c r="CI44" i="8"/>
  <c r="CK42" i="8"/>
  <c r="CJ43" i="8"/>
  <c r="CH45" i="8"/>
  <c r="BS84" i="6"/>
  <c r="BH84" i="6"/>
  <c r="AX84" i="6"/>
  <c r="BA84" i="6" s="1"/>
  <c r="BL84" i="6" s="1"/>
  <c r="CD47" i="8"/>
  <c r="CD48" i="8" s="1"/>
  <c r="CD49" i="8" s="1"/>
  <c r="CE46" i="8"/>
  <c r="CL41" i="8"/>
  <c r="DN14" i="8"/>
  <c r="CN40" i="8"/>
  <c r="AJ55" i="8"/>
  <c r="AK54" i="8"/>
  <c r="AM52" i="8"/>
  <c r="AL53" i="8"/>
  <c r="CT34" i="8"/>
  <c r="CU33" i="8"/>
  <c r="U69" i="8"/>
  <c r="U70" i="8" s="1"/>
  <c r="Y62" i="8"/>
  <c r="V64" i="8"/>
  <c r="W63" i="8"/>
  <c r="X63" i="8" s="1"/>
  <c r="Z61" i="8"/>
  <c r="CW32" i="8"/>
  <c r="DP12" i="8"/>
  <c r="S78" i="8"/>
  <c r="AB59" i="8"/>
  <c r="AA60" i="8"/>
  <c r="AD57" i="8"/>
  <c r="AE56" i="8"/>
  <c r="AC58" i="8"/>
  <c r="T77" i="8"/>
  <c r="Q80" i="8"/>
  <c r="R79" i="8"/>
  <c r="DO13" i="8"/>
  <c r="DR10" i="8"/>
  <c r="DL16" i="8"/>
  <c r="DL17" i="8" s="1"/>
  <c r="DS9" i="8"/>
  <c r="DQ11" i="8"/>
  <c r="DM15" i="8"/>
  <c r="DT8" i="8"/>
  <c r="AN51" i="8"/>
  <c r="AO50" i="8"/>
  <c r="DU7" i="8"/>
  <c r="DV6" i="8"/>
  <c r="DU12" i="4"/>
  <c r="BD117" i="1"/>
  <c r="AS118" i="1"/>
  <c r="BO118" i="1" s="1"/>
  <c r="F27" i="1"/>
  <c r="AT117" i="1"/>
  <c r="BP117" i="1" s="1"/>
  <c r="DN16" i="4"/>
  <c r="DO15" i="4"/>
  <c r="DW10" i="4"/>
  <c r="DV11" i="4"/>
  <c r="DX9" i="4"/>
  <c r="DY8" i="4"/>
  <c r="DZ7" i="4"/>
  <c r="EA6" i="4"/>
  <c r="BW114" i="1"/>
  <c r="BA115" i="1"/>
  <c r="BQ28" i="1"/>
  <c r="AV28" i="1"/>
  <c r="AW28" i="1" s="1"/>
  <c r="AX28" i="1" s="1"/>
  <c r="BF28" i="1"/>
  <c r="P69" i="4"/>
  <c r="P70" i="4" s="1"/>
  <c r="P71" i="4" s="1"/>
  <c r="P72" i="4" s="1"/>
  <c r="P73" i="4" s="1"/>
  <c r="P74" i="4" s="1"/>
  <c r="P75" i="4" s="1"/>
  <c r="P76" i="4" s="1"/>
  <c r="Q51" i="4"/>
  <c r="Q52" i="4" s="1"/>
  <c r="Q53" i="4" s="1"/>
  <c r="Q54" i="4" s="1"/>
  <c r="Q55" i="4" s="1"/>
  <c r="Q56" i="4" s="1"/>
  <c r="Q57" i="4" s="1"/>
  <c r="Q58" i="4" s="1"/>
  <c r="Q59" i="4" s="1"/>
  <c r="Q60" i="4" s="1"/>
  <c r="Q61" i="4" s="1"/>
  <c r="Q62" i="4" s="1"/>
  <c r="BE116" i="1"/>
  <c r="BM88" i="1"/>
  <c r="BL89" i="1"/>
  <c r="R50" i="4"/>
  <c r="O78" i="4"/>
  <c r="O79" i="4" s="1"/>
  <c r="Z29" i="4"/>
  <c r="AC26" i="4"/>
  <c r="V33" i="4"/>
  <c r="Y30" i="4"/>
  <c r="X31" i="4"/>
  <c r="AG23" i="4"/>
  <c r="AH23" i="4" s="1"/>
  <c r="L94" i="4"/>
  <c r="N81" i="4"/>
  <c r="N82" i="4" s="1"/>
  <c r="M89" i="4"/>
  <c r="W32" i="4"/>
  <c r="AA28" i="4"/>
  <c r="T35" i="4"/>
  <c r="T36" i="4" s="1"/>
  <c r="S37" i="4"/>
  <c r="S38" i="4" s="1"/>
  <c r="S39" i="4" s="1"/>
  <c r="S40" i="4" s="1"/>
  <c r="AN19" i="4"/>
  <c r="AM20" i="4"/>
  <c r="AI22" i="4"/>
  <c r="AE24" i="4"/>
  <c r="AD25" i="4"/>
  <c r="U34" i="4"/>
  <c r="AJ21" i="4"/>
  <c r="DR14" i="4"/>
  <c r="DT13" i="4"/>
  <c r="AB27" i="4"/>
  <c r="AQ18" i="4"/>
  <c r="AR17" i="4"/>
  <c r="CY30" i="8" l="1"/>
  <c r="CZ29" i="8"/>
  <c r="DA28" i="8"/>
  <c r="DB27" i="8"/>
  <c r="DC26" i="8"/>
  <c r="DF23" i="8"/>
  <c r="DG22" i="8"/>
  <c r="DE24" i="8"/>
  <c r="DH21" i="8"/>
  <c r="CX31" i="8"/>
  <c r="DI20" i="8"/>
  <c r="DD25" i="8"/>
  <c r="DL18" i="8"/>
  <c r="DK19" i="8"/>
  <c r="CO40" i="8"/>
  <c r="CT35" i="8"/>
  <c r="CS36" i="8"/>
  <c r="CP39" i="8"/>
  <c r="CR37" i="8"/>
  <c r="CQ38" i="8"/>
  <c r="CJ44" i="8"/>
  <c r="CI45" i="8"/>
  <c r="CK43" i="8"/>
  <c r="CL42" i="8"/>
  <c r="BT84" i="6"/>
  <c r="BI84" i="6"/>
  <c r="AS85" i="6"/>
  <c r="CM41" i="8"/>
  <c r="CF46" i="8"/>
  <c r="CG46" i="8" s="1"/>
  <c r="CE47" i="8"/>
  <c r="CE48" i="8" s="1"/>
  <c r="CE49" i="8" s="1"/>
  <c r="AK55" i="8"/>
  <c r="AL54" i="8"/>
  <c r="AN52" i="8"/>
  <c r="AM53" i="8"/>
  <c r="Z62" i="8"/>
  <c r="CU34" i="8"/>
  <c r="CV33" i="8"/>
  <c r="CW33" i="8" s="1"/>
  <c r="DP13" i="8"/>
  <c r="AA61" i="8"/>
  <c r="U71" i="8"/>
  <c r="U72" i="8" s="1"/>
  <c r="V65" i="8"/>
  <c r="W64" i="8"/>
  <c r="X64" i="8" s="1"/>
  <c r="Y63" i="8"/>
  <c r="S79" i="8"/>
  <c r="T78" i="8"/>
  <c r="DO14" i="8"/>
  <c r="AD58" i="8"/>
  <c r="DR11" i="8"/>
  <c r="AC59" i="8"/>
  <c r="AE57" i="8"/>
  <c r="AF56" i="8"/>
  <c r="AB60" i="8"/>
  <c r="Q81" i="8"/>
  <c r="R80" i="8"/>
  <c r="DS10" i="8"/>
  <c r="DT9" i="8"/>
  <c r="DM16" i="8"/>
  <c r="DM17" i="8" s="1"/>
  <c r="DQ12" i="8"/>
  <c r="DN15" i="8"/>
  <c r="Y27" i="1"/>
  <c r="D151" i="8"/>
  <c r="DU8" i="8"/>
  <c r="AO51" i="8"/>
  <c r="AP50" i="8"/>
  <c r="DV7" i="8"/>
  <c r="DW6" i="8"/>
  <c r="DV12" i="4"/>
  <c r="BD118" i="1"/>
  <c r="AS119" i="1"/>
  <c r="BO119" i="1" s="1"/>
  <c r="GF151" i="4"/>
  <c r="AT118" i="1"/>
  <c r="BP118" i="1" s="1"/>
  <c r="DP15" i="4"/>
  <c r="DO16" i="4"/>
  <c r="R27" i="1"/>
  <c r="DX10" i="4"/>
  <c r="DW11" i="4"/>
  <c r="DZ8" i="4"/>
  <c r="EA7" i="4"/>
  <c r="EB6" i="4"/>
  <c r="DY9" i="4"/>
  <c r="BW115" i="1"/>
  <c r="BA116" i="1"/>
  <c r="BH28" i="1"/>
  <c r="BS28" i="1"/>
  <c r="BR28" i="1"/>
  <c r="BG28" i="1"/>
  <c r="AY28" i="1"/>
  <c r="BT28" i="1"/>
  <c r="BI28" i="1"/>
  <c r="Q27" i="1"/>
  <c r="FT151" i="4"/>
  <c r="FZ151" i="4"/>
  <c r="P27" i="1"/>
  <c r="Q63" i="4"/>
  <c r="Q64" i="4" s="1"/>
  <c r="Q65" i="4" s="1"/>
  <c r="Q66" i="4" s="1"/>
  <c r="Q67" i="4" s="1"/>
  <c r="Q68" i="4" s="1"/>
  <c r="R51" i="4"/>
  <c r="R52" i="4" s="1"/>
  <c r="R53" i="4" s="1"/>
  <c r="R54" i="4" s="1"/>
  <c r="R55" i="4" s="1"/>
  <c r="R56" i="4" s="1"/>
  <c r="R57" i="4" s="1"/>
  <c r="R58" i="4" s="1"/>
  <c r="R59" i="4" s="1"/>
  <c r="R60" i="4" s="1"/>
  <c r="R61" i="4" s="1"/>
  <c r="R62" i="4" s="1"/>
  <c r="BE117" i="1"/>
  <c r="BL90" i="1"/>
  <c r="BM89" i="1"/>
  <c r="O80" i="4"/>
  <c r="O81" i="4" s="1"/>
  <c r="O82" i="4" s="1"/>
  <c r="P77" i="4"/>
  <c r="P78" i="4" s="1"/>
  <c r="P79" i="4" s="1"/>
  <c r="Y31" i="4"/>
  <c r="Z30" i="4"/>
  <c r="AA29" i="4"/>
  <c r="W33" i="4"/>
  <c r="M90" i="4"/>
  <c r="M91" i="4" s="1"/>
  <c r="M92" i="4" s="1"/>
  <c r="U35" i="4"/>
  <c r="U36" i="4" s="1"/>
  <c r="X32" i="4"/>
  <c r="N83" i="4"/>
  <c r="N84" i="4" s="1"/>
  <c r="L95" i="4"/>
  <c r="L96" i="4" s="1"/>
  <c r="L97" i="4" s="1"/>
  <c r="L98" i="4" s="1"/>
  <c r="L99" i="4" s="1"/>
  <c r="L100" i="4" s="1"/>
  <c r="L101" i="4" s="1"/>
  <c r="L102" i="4" s="1"/>
  <c r="L103" i="4" s="1"/>
  <c r="L104" i="4" s="1"/>
  <c r="L105" i="4" s="1"/>
  <c r="L106" i="4" s="1"/>
  <c r="L107" i="4" s="1"/>
  <c r="L108" i="4" s="1"/>
  <c r="L109" i="4" s="1"/>
  <c r="L110" i="4" s="1"/>
  <c r="L111" i="4" s="1"/>
  <c r="L112" i="4" s="1"/>
  <c r="L113" i="4" s="1"/>
  <c r="L114" i="4" s="1"/>
  <c r="L115" i="4" s="1"/>
  <c r="L116" i="4" s="1"/>
  <c r="L117" i="4" s="1"/>
  <c r="L118" i="4" s="1"/>
  <c r="L119" i="4" s="1"/>
  <c r="L120" i="4" s="1"/>
  <c r="L121" i="4" s="1"/>
  <c r="L122" i="4" s="1"/>
  <c r="L123" i="4" s="1"/>
  <c r="L124" i="4" s="1"/>
  <c r="L125" i="4" s="1"/>
  <c r="T37" i="4"/>
  <c r="T38" i="4" s="1"/>
  <c r="T39" i="4" s="1"/>
  <c r="T40" i="4" s="1"/>
  <c r="AI23" i="4"/>
  <c r="AE25" i="4"/>
  <c r="AD26" i="4"/>
  <c r="AF24" i="4"/>
  <c r="AB28" i="4"/>
  <c r="AJ22" i="4"/>
  <c r="DU13" i="4"/>
  <c r="S41" i="4"/>
  <c r="V34" i="4"/>
  <c r="AK21" i="4"/>
  <c r="AL21" i="4" s="1"/>
  <c r="AN20" i="4"/>
  <c r="AO19" i="4"/>
  <c r="DS14" i="4"/>
  <c r="AC27" i="4"/>
  <c r="AR18" i="4"/>
  <c r="AS17" i="4"/>
  <c r="DC27" i="8" l="1"/>
  <c r="DA29" i="8"/>
  <c r="DB28" i="8"/>
  <c r="CZ30" i="8"/>
  <c r="CY31" i="8"/>
  <c r="DD26" i="8"/>
  <c r="DH22" i="8"/>
  <c r="DI21" i="8"/>
  <c r="DG23" i="8"/>
  <c r="DF24" i="8"/>
  <c r="CX32" i="8"/>
  <c r="DJ20" i="8"/>
  <c r="DE25" i="8"/>
  <c r="DM18" i="8"/>
  <c r="DL19" i="8"/>
  <c r="CS37" i="8"/>
  <c r="CT36" i="8"/>
  <c r="CQ39" i="8"/>
  <c r="CP40" i="8"/>
  <c r="CR38" i="8"/>
  <c r="CK44" i="8"/>
  <c r="CJ45" i="8"/>
  <c r="CL43" i="8"/>
  <c r="CM42" i="8"/>
  <c r="BD85" i="6"/>
  <c r="BO85" i="6"/>
  <c r="AT85" i="6"/>
  <c r="W84" i="6"/>
  <c r="CN41" i="8"/>
  <c r="CO41" i="8" s="1"/>
  <c r="CF47" i="8"/>
  <c r="CF48" i="8" s="1"/>
  <c r="CF49" i="8" s="1"/>
  <c r="CH46" i="8"/>
  <c r="AO52" i="8"/>
  <c r="AL55" i="8"/>
  <c r="AM54" i="8"/>
  <c r="AN53" i="8"/>
  <c r="AA62" i="8"/>
  <c r="DP14" i="8"/>
  <c r="AB61" i="8"/>
  <c r="CV34" i="8"/>
  <c r="CW34" i="8" s="1"/>
  <c r="CU35" i="8"/>
  <c r="DN16" i="8"/>
  <c r="DN17" i="8" s="1"/>
  <c r="U73" i="8"/>
  <c r="Y64" i="8"/>
  <c r="Z63" i="8"/>
  <c r="W65" i="8"/>
  <c r="X65" i="8" s="1"/>
  <c r="AE58" i="8"/>
  <c r="V66" i="8"/>
  <c r="T79" i="8"/>
  <c r="DR12" i="8"/>
  <c r="DS11" i="8"/>
  <c r="AD59" i="8"/>
  <c r="AF57" i="8"/>
  <c r="AG56" i="8"/>
  <c r="AC60" i="8"/>
  <c r="DT10" i="8"/>
  <c r="R81" i="8"/>
  <c r="S80" i="8"/>
  <c r="Q82" i="8"/>
  <c r="Q83" i="8" s="1"/>
  <c r="Q84" i="8" s="1"/>
  <c r="Q85" i="8" s="1"/>
  <c r="Q86" i="8" s="1"/>
  <c r="Q87" i="8" s="1"/>
  <c r="Q88" i="8" s="1"/>
  <c r="Q89" i="8" s="1"/>
  <c r="Q90" i="8" s="1"/>
  <c r="Q91" i="8" s="1"/>
  <c r="Q92" i="8" s="1"/>
  <c r="Q93" i="8" s="1"/>
  <c r="Q94" i="8" s="1"/>
  <c r="Q95" i="8" s="1"/>
  <c r="Q96" i="8" s="1"/>
  <c r="Q97" i="8" s="1"/>
  <c r="Q98" i="8" s="1"/>
  <c r="Q99" i="8" s="1"/>
  <c r="Q100" i="8" s="1"/>
  <c r="Q101" i="8" s="1"/>
  <c r="Q102" i="8" s="1"/>
  <c r="Q103" i="8" s="1"/>
  <c r="Q104" i="8" s="1"/>
  <c r="Q105" i="8" s="1"/>
  <c r="Q106" i="8" s="1"/>
  <c r="Q107" i="8" s="1"/>
  <c r="Q108" i="8" s="1"/>
  <c r="Q109" i="8" s="1"/>
  <c r="Q110" i="8" s="1"/>
  <c r="Q111" i="8" s="1"/>
  <c r="Q112" i="8" s="1"/>
  <c r="Q113" i="8" s="1"/>
  <c r="Q114" i="8" s="1"/>
  <c r="Q115" i="8" s="1"/>
  <c r="Q116" i="8" s="1"/>
  <c r="Q117" i="8" s="1"/>
  <c r="Q118" i="8" s="1"/>
  <c r="Q119" i="8" s="1"/>
  <c r="Q120" i="8" s="1"/>
  <c r="Q121" i="8" s="1"/>
  <c r="Q122" i="8" s="1"/>
  <c r="Q123" i="8" s="1"/>
  <c r="Q124" i="8" s="1"/>
  <c r="Q125" i="8" s="1"/>
  <c r="Q126" i="8" s="1"/>
  <c r="Q127" i="8" s="1"/>
  <c r="Q128" i="8" s="1"/>
  <c r="Q129" i="8" s="1"/>
  <c r="Q130" i="8" s="1"/>
  <c r="Q131" i="8" s="1"/>
  <c r="Q132" i="8" s="1"/>
  <c r="Q133" i="8" s="1"/>
  <c r="Q134" i="8" s="1"/>
  <c r="Q135" i="8" s="1"/>
  <c r="Q136" i="8" s="1"/>
  <c r="Q137" i="8" s="1"/>
  <c r="Q138" i="8" s="1"/>
  <c r="Q139" i="8" s="1"/>
  <c r="Q140" i="8" s="1"/>
  <c r="Q141" i="8" s="1"/>
  <c r="Q142" i="8" s="1"/>
  <c r="Q143" i="8" s="1"/>
  <c r="Q144" i="8" s="1"/>
  <c r="Q145" i="8" s="1"/>
  <c r="Q146" i="8" s="1"/>
  <c r="Q147" i="8" s="1"/>
  <c r="Q148" i="8" s="1"/>
  <c r="Q149" i="8" s="1"/>
  <c r="Q150" i="8" s="1"/>
  <c r="Q151" i="8" s="1"/>
  <c r="Q167" i="8" s="1"/>
  <c r="Q168" i="8" s="1"/>
  <c r="Q169" i="8" s="1"/>
  <c r="Q170" i="8" s="1"/>
  <c r="Q171" i="8" s="1"/>
  <c r="Q172" i="8" s="1"/>
  <c r="Q173" i="8" s="1"/>
  <c r="Q174" i="8" s="1"/>
  <c r="Q175" i="8" s="1"/>
  <c r="Q176" i="8" s="1"/>
  <c r="Q177" i="8" s="1"/>
  <c r="Q178" i="8" s="1"/>
  <c r="Q179" i="8" s="1"/>
  <c r="Q180" i="8" s="1"/>
  <c r="Q181" i="8" s="1"/>
  <c r="Q182" i="8" s="1"/>
  <c r="Q183" i="8" s="1"/>
  <c r="Q184" i="8" s="1"/>
  <c r="Q185" i="8" s="1"/>
  <c r="Q186" i="8" s="1"/>
  <c r="Q187" i="8" s="1"/>
  <c r="Q188" i="8" s="1"/>
  <c r="Q189" i="8" s="1"/>
  <c r="Q190" i="8" s="1"/>
  <c r="Q191" i="8" s="1"/>
  <c r="Q192" i="8" s="1"/>
  <c r="Q193" i="8" s="1"/>
  <c r="Q194" i="8" s="1"/>
  <c r="Q195" i="8" s="1"/>
  <c r="Q196" i="8" s="1"/>
  <c r="Q197" i="8" s="1"/>
  <c r="Q198" i="8" s="1"/>
  <c r="Q199" i="8" s="1"/>
  <c r="Q200" i="8" s="1"/>
  <c r="Q201" i="8" s="1"/>
  <c r="Q202" i="8" s="1"/>
  <c r="Q203" i="8" s="1"/>
  <c r="Q204" i="8" s="1"/>
  <c r="Q205" i="8" s="1"/>
  <c r="Q206" i="8" s="1"/>
  <c r="Q207" i="8" s="1"/>
  <c r="Q208" i="8" s="1"/>
  <c r="Q209" i="8" s="1"/>
  <c r="Q210" i="8" s="1"/>
  <c r="Q211" i="8" s="1"/>
  <c r="Q212" i="8" s="1"/>
  <c r="Q213" i="8" s="1"/>
  <c r="Q214" i="8" s="1"/>
  <c r="Q215" i="8" s="1"/>
  <c r="Q216" i="8" s="1"/>
  <c r="Q217" i="8" s="1"/>
  <c r="Q218" i="8" s="1"/>
  <c r="Q219" i="8" s="1"/>
  <c r="Q220" i="8" s="1"/>
  <c r="Q221" i="8" s="1"/>
  <c r="Q222" i="8" s="1"/>
  <c r="Q223" i="8" s="1"/>
  <c r="Q224" i="8" s="1"/>
  <c r="Q225" i="8" s="1"/>
  <c r="Q226" i="8" s="1"/>
  <c r="Q227" i="8" s="1"/>
  <c r="Q228" i="8" s="1"/>
  <c r="Q229" i="8" s="1"/>
  <c r="Q230" i="8" s="1"/>
  <c r="Q231" i="8" s="1"/>
  <c r="Q232" i="8" s="1"/>
  <c r="Q233" i="8" s="1"/>
  <c r="Q234" i="8" s="1"/>
  <c r="Q235" i="8" s="1"/>
  <c r="Q236" i="8" s="1"/>
  <c r="Q237" i="8" s="1"/>
  <c r="Q238" i="8" s="1"/>
  <c r="Q239" i="8" s="1"/>
  <c r="Q240" i="8" s="1"/>
  <c r="Q241" i="8" s="1"/>
  <c r="Q242" i="8" s="1"/>
  <c r="Q243" i="8" s="1"/>
  <c r="Q244" i="8" s="1"/>
  <c r="Q245" i="8" s="1"/>
  <c r="Q246" i="8" s="1"/>
  <c r="Q247" i="8" s="1"/>
  <c r="Q248" i="8" s="1"/>
  <c r="Q249" i="8" s="1"/>
  <c r="Q250" i="8" s="1"/>
  <c r="Q251" i="8" s="1"/>
  <c r="Q252" i="8" s="1"/>
  <c r="Q253" i="8" s="1"/>
  <c r="Q254" i="8" s="1"/>
  <c r="Q255" i="8" s="1"/>
  <c r="Q256" i="8" s="1"/>
  <c r="Q257" i="8" s="1"/>
  <c r="Q258" i="8" s="1"/>
  <c r="Q259" i="8" s="1"/>
  <c r="DU9" i="8"/>
  <c r="DQ13" i="8"/>
  <c r="DO15" i="8"/>
  <c r="DV8" i="8"/>
  <c r="DW7" i="8"/>
  <c r="DX6" i="8"/>
  <c r="AP51" i="8"/>
  <c r="AQ50" i="8"/>
  <c r="DW12" i="4"/>
  <c r="BD119" i="1"/>
  <c r="AS120" i="1"/>
  <c r="BO120" i="1" s="1"/>
  <c r="D151" i="4"/>
  <c r="AT119" i="1"/>
  <c r="BP119" i="1" s="1"/>
  <c r="DQ15" i="4"/>
  <c r="DP16" i="4"/>
  <c r="DY10" i="4"/>
  <c r="DX11" i="4"/>
  <c r="DZ9" i="4"/>
  <c r="EA8" i="4"/>
  <c r="EB7" i="4"/>
  <c r="EC6" i="4"/>
  <c r="BW116" i="1"/>
  <c r="BA117" i="1"/>
  <c r="BU28" i="1"/>
  <c r="BJ28" i="1"/>
  <c r="AZ28" i="1"/>
  <c r="Q69" i="4"/>
  <c r="Q70" i="4" s="1"/>
  <c r="Q71" i="4" s="1"/>
  <c r="Q72" i="4" s="1"/>
  <c r="Q73" i="4" s="1"/>
  <c r="Q74" i="4" s="1"/>
  <c r="Q75" i="4" s="1"/>
  <c r="Q76" i="4" s="1"/>
  <c r="Q77" i="4" s="1"/>
  <c r="Q78" i="4" s="1"/>
  <c r="Q79" i="4" s="1"/>
  <c r="R63" i="4"/>
  <c r="R64" i="4" s="1"/>
  <c r="R65" i="4" s="1"/>
  <c r="R66" i="4" s="1"/>
  <c r="R67" i="4" s="1"/>
  <c r="R68" i="4" s="1"/>
  <c r="AA30" i="4"/>
  <c r="Z31" i="4"/>
  <c r="BE118" i="1"/>
  <c r="BM90" i="1"/>
  <c r="BL91" i="1"/>
  <c r="AB29" i="4"/>
  <c r="P80" i="4"/>
  <c r="P81" i="4" s="1"/>
  <c r="X33" i="4"/>
  <c r="M93" i="4"/>
  <c r="M94" i="4" s="1"/>
  <c r="Y32" i="4"/>
  <c r="V35" i="4"/>
  <c r="V36" i="4" s="1"/>
  <c r="U37" i="4"/>
  <c r="U38" i="4" s="1"/>
  <c r="U39" i="4" s="1"/>
  <c r="U40" i="4" s="1"/>
  <c r="T41" i="4"/>
  <c r="O83" i="4"/>
  <c r="L126" i="4"/>
  <c r="L127" i="4" s="1"/>
  <c r="L128" i="4" s="1"/>
  <c r="L129" i="4" s="1"/>
  <c r="L130" i="4" s="1"/>
  <c r="L131" i="4" s="1"/>
  <c r="L132" i="4" s="1"/>
  <c r="L133" i="4" s="1"/>
  <c r="L134" i="4" s="1"/>
  <c r="L135" i="4" s="1"/>
  <c r="AJ23" i="4"/>
  <c r="AF25" i="4"/>
  <c r="S42" i="4"/>
  <c r="S43" i="4" s="1"/>
  <c r="S44" i="4" s="1"/>
  <c r="S45" i="4" s="1"/>
  <c r="S46" i="4" s="1"/>
  <c r="S47" i="4" s="1"/>
  <c r="S48" i="4" s="1"/>
  <c r="S49" i="4" s="1"/>
  <c r="S50" i="4" s="1"/>
  <c r="N85" i="4"/>
  <c r="DV13" i="4"/>
  <c r="AK22" i="4"/>
  <c r="AL22" i="4" s="1"/>
  <c r="AE26" i="4"/>
  <c r="AP19" i="4"/>
  <c r="AO20" i="4"/>
  <c r="AG24" i="4"/>
  <c r="DT14" i="4"/>
  <c r="DU14" i="4" s="1"/>
  <c r="AM21" i="4"/>
  <c r="AN21" i="4" s="1"/>
  <c r="W34" i="4"/>
  <c r="I40" i="1"/>
  <c r="GH164" i="4" s="1"/>
  <c r="AC28" i="4"/>
  <c r="AD27" i="4"/>
  <c r="AS18" i="4"/>
  <c r="AT17" i="4"/>
  <c r="CZ31" i="8" l="1"/>
  <c r="DB29" i="8"/>
  <c r="DC28" i="8"/>
  <c r="DA30" i="8"/>
  <c r="DD27" i="8"/>
  <c r="CY32" i="8"/>
  <c r="DE26" i="8"/>
  <c r="DJ21" i="8"/>
  <c r="DG24" i="8"/>
  <c r="DH23" i="8"/>
  <c r="DI22" i="8"/>
  <c r="CX33" i="8"/>
  <c r="DK20" i="8"/>
  <c r="DF25" i="8"/>
  <c r="K84" i="6"/>
  <c r="G84" i="6" s="1"/>
  <c r="GH208" i="8" s="1"/>
  <c r="DN18" i="8"/>
  <c r="DM19" i="8"/>
  <c r="CS38" i="8"/>
  <c r="CT37" i="8"/>
  <c r="CU36" i="8"/>
  <c r="CQ40" i="8"/>
  <c r="CR39" i="8"/>
  <c r="CK45" i="8"/>
  <c r="CM43" i="8"/>
  <c r="CL44" i="8"/>
  <c r="AU85" i="6"/>
  <c r="BP85" i="6"/>
  <c r="BE85" i="6"/>
  <c r="CN42" i="8"/>
  <c r="CP41" i="8"/>
  <c r="AP52" i="8"/>
  <c r="CI46" i="8"/>
  <c r="CJ46" i="8" s="1"/>
  <c r="CG47" i="8"/>
  <c r="CG48" i="8" s="1"/>
  <c r="CG49" i="8" s="1"/>
  <c r="AM55" i="8"/>
  <c r="AN54" i="8"/>
  <c r="AO53" i="8"/>
  <c r="AB62" i="8"/>
  <c r="DQ14" i="8"/>
  <c r="DO16" i="8"/>
  <c r="DO17" i="8" s="1"/>
  <c r="AF58" i="8"/>
  <c r="AE59" i="8"/>
  <c r="CV35" i="8"/>
  <c r="W66" i="8"/>
  <c r="Y65" i="8"/>
  <c r="U74" i="8"/>
  <c r="V67" i="8"/>
  <c r="Z64" i="8"/>
  <c r="AA63" i="8"/>
  <c r="DT11" i="8"/>
  <c r="DS12" i="8"/>
  <c r="DU10" i="8"/>
  <c r="DV9" i="8"/>
  <c r="AC61" i="8"/>
  <c r="AD60" i="8"/>
  <c r="AG57" i="8"/>
  <c r="AH56" i="8"/>
  <c r="T80" i="8"/>
  <c r="R82" i="8"/>
  <c r="R83" i="8" s="1"/>
  <c r="R84" i="8" s="1"/>
  <c r="R85" i="8" s="1"/>
  <c r="S81" i="8"/>
  <c r="DR13" i="8"/>
  <c r="DP15" i="8"/>
  <c r="DW8" i="8"/>
  <c r="AQ51" i="8"/>
  <c r="AR50" i="8"/>
  <c r="DX7" i="8"/>
  <c r="DY6" i="8"/>
  <c r="DX12" i="4"/>
  <c r="DW13" i="4"/>
  <c r="BD120" i="1"/>
  <c r="AS121" i="1"/>
  <c r="BO121" i="1" s="1"/>
  <c r="AT120" i="1"/>
  <c r="BP120" i="1" s="1"/>
  <c r="DQ16" i="4"/>
  <c r="DR15" i="4"/>
  <c r="DZ10" i="4"/>
  <c r="DY11" i="4"/>
  <c r="EB8" i="4"/>
  <c r="EC7" i="4"/>
  <c r="ED6" i="4"/>
  <c r="EA9" i="4"/>
  <c r="BW117" i="1"/>
  <c r="BA118" i="1"/>
  <c r="BK28" i="1"/>
  <c r="AU29" i="1"/>
  <c r="BC28" i="1"/>
  <c r="BN28" i="1" s="1"/>
  <c r="BV28" i="1"/>
  <c r="AB30" i="4"/>
  <c r="GB164" i="4"/>
  <c r="FV164" i="4"/>
  <c r="R69" i="4"/>
  <c r="R70" i="4" s="1"/>
  <c r="R71" i="4" s="1"/>
  <c r="R72" i="4" s="1"/>
  <c r="R73" i="4" s="1"/>
  <c r="R74" i="4" s="1"/>
  <c r="R75" i="4" s="1"/>
  <c r="AA31" i="4"/>
  <c r="S51" i="4"/>
  <c r="S52" i="4" s="1"/>
  <c r="S53" i="4" s="1"/>
  <c r="S54" i="4" s="1"/>
  <c r="S55" i="4" s="1"/>
  <c r="S56" i="4" s="1"/>
  <c r="S57" i="4" s="1"/>
  <c r="S58" i="4" s="1"/>
  <c r="S59" i="4" s="1"/>
  <c r="S60" i="4" s="1"/>
  <c r="S61" i="4" s="1"/>
  <c r="S62" i="4" s="1"/>
  <c r="S63" i="4" s="1"/>
  <c r="S64" i="4" s="1"/>
  <c r="S65" i="4" s="1"/>
  <c r="S66" i="4" s="1"/>
  <c r="S67" i="4" s="1"/>
  <c r="S68" i="4" s="1"/>
  <c r="BE119" i="1"/>
  <c r="BL92" i="1"/>
  <c r="BM91" i="1"/>
  <c r="AC29" i="4"/>
  <c r="Y33" i="4"/>
  <c r="Z32" i="4"/>
  <c r="M95" i="4"/>
  <c r="M96" i="4" s="1"/>
  <c r="M97" i="4" s="1"/>
  <c r="M98" i="4" s="1"/>
  <c r="M99" i="4" s="1"/>
  <c r="M100" i="4" s="1"/>
  <c r="M101" i="4" s="1"/>
  <c r="M102" i="4" s="1"/>
  <c r="M103" i="4" s="1"/>
  <c r="M104" i="4" s="1"/>
  <c r="M105" i="4" s="1"/>
  <c r="M106" i="4" s="1"/>
  <c r="M107" i="4" s="1"/>
  <c r="M108" i="4" s="1"/>
  <c r="M109" i="4" s="1"/>
  <c r="M110" i="4" s="1"/>
  <c r="M111" i="4" s="1"/>
  <c r="M112" i="4" s="1"/>
  <c r="M113" i="4" s="1"/>
  <c r="M114" i="4" s="1"/>
  <c r="M115" i="4" s="1"/>
  <c r="M116" i="4" s="1"/>
  <c r="M117" i="4" s="1"/>
  <c r="M118" i="4" s="1"/>
  <c r="M119" i="4" s="1"/>
  <c r="M120" i="4" s="1"/>
  <c r="M121" i="4" s="1"/>
  <c r="M122" i="4" s="1"/>
  <c r="M123" i="4" s="1"/>
  <c r="M124" i="4" s="1"/>
  <c r="M125" i="4" s="1"/>
  <c r="D133" i="4"/>
  <c r="O84" i="4"/>
  <c r="O85" i="4" s="1"/>
  <c r="P82" i="4"/>
  <c r="P83" i="4" s="1"/>
  <c r="V37" i="4"/>
  <c r="V38" i="4" s="1"/>
  <c r="V39" i="4" s="1"/>
  <c r="V40" i="4" s="1"/>
  <c r="U41" i="4"/>
  <c r="W35" i="4"/>
  <c r="W36" i="4" s="1"/>
  <c r="Q80" i="4"/>
  <c r="AK23" i="4"/>
  <c r="AL23" i="4" s="1"/>
  <c r="T42" i="4"/>
  <c r="T43" i="4" s="1"/>
  <c r="T44" i="4" s="1"/>
  <c r="T45" i="4" s="1"/>
  <c r="T46" i="4" s="1"/>
  <c r="T47" i="4" s="1"/>
  <c r="T48" i="4" s="1"/>
  <c r="T49" i="4" s="1"/>
  <c r="T50" i="4" s="1"/>
  <c r="N86" i="4"/>
  <c r="AO21" i="4"/>
  <c r="AP20" i="4"/>
  <c r="AQ19" i="4"/>
  <c r="AH24" i="4"/>
  <c r="AG25" i="4"/>
  <c r="AM22" i="4"/>
  <c r="AF26" i="4"/>
  <c r="X34" i="4"/>
  <c r="DV14" i="4"/>
  <c r="AE27" i="4"/>
  <c r="AD28" i="4"/>
  <c r="AT18" i="4"/>
  <c r="AU17" i="4"/>
  <c r="CZ32" i="8" l="1"/>
  <c r="DA31" i="8"/>
  <c r="DC29" i="8"/>
  <c r="DD28" i="8"/>
  <c r="DE27" i="8"/>
  <c r="DB30" i="8"/>
  <c r="CY33" i="8"/>
  <c r="DF26" i="8"/>
  <c r="GB208" i="8"/>
  <c r="CX34" i="8"/>
  <c r="DK21" i="8"/>
  <c r="DJ22" i="8"/>
  <c r="DH24" i="8"/>
  <c r="DI23" i="8"/>
  <c r="DL20" i="8"/>
  <c r="DG25" i="8"/>
  <c r="FV208" i="8"/>
  <c r="DO18" i="8"/>
  <c r="DN19" i="8"/>
  <c r="CS39" i="8"/>
  <c r="CT38" i="8"/>
  <c r="CU37" i="8"/>
  <c r="CV36" i="8"/>
  <c r="CQ41" i="8"/>
  <c r="CR40" i="8"/>
  <c r="CK46" i="8"/>
  <c r="CL45" i="8"/>
  <c r="CN43" i="8"/>
  <c r="CM44" i="8"/>
  <c r="BF85" i="6"/>
  <c r="BQ85" i="6"/>
  <c r="AV85" i="6"/>
  <c r="AQ52" i="8"/>
  <c r="CO42" i="8"/>
  <c r="CP42" i="8" s="1"/>
  <c r="CH47" i="8"/>
  <c r="CH48" i="8" s="1"/>
  <c r="CH49" i="8" s="1"/>
  <c r="AO54" i="8"/>
  <c r="AN55" i="8"/>
  <c r="AC62" i="8"/>
  <c r="AP53" i="8"/>
  <c r="AB63" i="8"/>
  <c r="DR14" i="8"/>
  <c r="DP16" i="8"/>
  <c r="DP17" i="8" s="1"/>
  <c r="AE60" i="8"/>
  <c r="AF59" i="8"/>
  <c r="CW35" i="8"/>
  <c r="U75" i="8"/>
  <c r="U76" i="8" s="1"/>
  <c r="W67" i="8"/>
  <c r="AA64" i="8"/>
  <c r="X66" i="8"/>
  <c r="Y66" i="8" s="1"/>
  <c r="Z65" i="8"/>
  <c r="V68" i="8"/>
  <c r="DU11" i="8"/>
  <c r="DT12" i="8"/>
  <c r="DV10" i="8"/>
  <c r="AD61" i="8"/>
  <c r="AI56" i="8"/>
  <c r="AH57" i="8"/>
  <c r="AG58" i="8"/>
  <c r="S82" i="8"/>
  <c r="S83" i="8" s="1"/>
  <c r="S84" i="8" s="1"/>
  <c r="DS13" i="8"/>
  <c r="R86" i="8"/>
  <c r="R87" i="8" s="1"/>
  <c r="R88" i="8" s="1"/>
  <c r="R89" i="8" s="1"/>
  <c r="R90" i="8" s="1"/>
  <c r="R91" i="8" s="1"/>
  <c r="R92" i="8" s="1"/>
  <c r="R93" i="8" s="1"/>
  <c r="R94" i="8" s="1"/>
  <c r="R95" i="8" s="1"/>
  <c r="R96" i="8" s="1"/>
  <c r="R97" i="8" s="1"/>
  <c r="R98" i="8" s="1"/>
  <c r="R99" i="8" s="1"/>
  <c r="R100" i="8" s="1"/>
  <c r="R101" i="8" s="1"/>
  <c r="R102" i="8" s="1"/>
  <c r="R103" i="8" s="1"/>
  <c r="R104" i="8" s="1"/>
  <c r="R105" i="8" s="1"/>
  <c r="R106" i="8" s="1"/>
  <c r="R107" i="8" s="1"/>
  <c r="R108" i="8" s="1"/>
  <c r="R109" i="8" s="1"/>
  <c r="R110" i="8" s="1"/>
  <c r="R111" i="8" s="1"/>
  <c r="R112" i="8" s="1"/>
  <c r="R113" i="8" s="1"/>
  <c r="R114" i="8" s="1"/>
  <c r="R115" i="8" s="1"/>
  <c r="R116" i="8" s="1"/>
  <c r="R117" i="8" s="1"/>
  <c r="R118" i="8" s="1"/>
  <c r="R119" i="8" s="1"/>
  <c r="R120" i="8" s="1"/>
  <c r="R121" i="8" s="1"/>
  <c r="R122" i="8" s="1"/>
  <c r="R123" i="8" s="1"/>
  <c r="R124" i="8" s="1"/>
  <c r="R125" i="8" s="1"/>
  <c r="R126" i="8" s="1"/>
  <c r="R127" i="8" s="1"/>
  <c r="R128" i="8" s="1"/>
  <c r="R129" i="8" s="1"/>
  <c r="R130" i="8" s="1"/>
  <c r="R131" i="8" s="1"/>
  <c r="R132" i="8" s="1"/>
  <c r="R133" i="8" s="1"/>
  <c r="R134" i="8" s="1"/>
  <c r="R135" i="8" s="1"/>
  <c r="R136" i="8" s="1"/>
  <c r="R137" i="8" s="1"/>
  <c r="R138" i="8" s="1"/>
  <c r="R139" i="8" s="1"/>
  <c r="R140" i="8" s="1"/>
  <c r="R141" i="8" s="1"/>
  <c r="R142" i="8" s="1"/>
  <c r="R143" i="8" s="1"/>
  <c r="R144" i="8" s="1"/>
  <c r="R145" i="8" s="1"/>
  <c r="R146" i="8" s="1"/>
  <c r="R147" i="8" s="1"/>
  <c r="R148" i="8" s="1"/>
  <c r="R149" i="8" s="1"/>
  <c r="R150" i="8" s="1"/>
  <c r="R151" i="8" s="1"/>
  <c r="R167" i="8" s="1"/>
  <c r="R168" i="8" s="1"/>
  <c r="R169" i="8" s="1"/>
  <c r="R170" i="8" s="1"/>
  <c r="R171" i="8" s="1"/>
  <c r="R172" i="8" s="1"/>
  <c r="R173" i="8" s="1"/>
  <c r="R174" i="8" s="1"/>
  <c r="R175" i="8" s="1"/>
  <c r="R176" i="8" s="1"/>
  <c r="R177" i="8" s="1"/>
  <c r="R178" i="8" s="1"/>
  <c r="R179" i="8" s="1"/>
  <c r="R180" i="8" s="1"/>
  <c r="R181" i="8" s="1"/>
  <c r="R182" i="8" s="1"/>
  <c r="R183" i="8" s="1"/>
  <c r="R184" i="8" s="1"/>
  <c r="R185" i="8" s="1"/>
  <c r="R186" i="8" s="1"/>
  <c r="R187" i="8" s="1"/>
  <c r="R188" i="8" s="1"/>
  <c r="R189" i="8" s="1"/>
  <c r="R190" i="8" s="1"/>
  <c r="R191" i="8" s="1"/>
  <c r="R192" i="8" s="1"/>
  <c r="R193" i="8" s="1"/>
  <c r="R194" i="8" s="1"/>
  <c r="R195" i="8" s="1"/>
  <c r="R196" i="8" s="1"/>
  <c r="R197" i="8" s="1"/>
  <c r="R198" i="8" s="1"/>
  <c r="R199" i="8" s="1"/>
  <c r="R200" i="8" s="1"/>
  <c r="R201" i="8" s="1"/>
  <c r="R202" i="8" s="1"/>
  <c r="R203" i="8" s="1"/>
  <c r="R204" i="8" s="1"/>
  <c r="R205" i="8" s="1"/>
  <c r="R206" i="8" s="1"/>
  <c r="R207" i="8" s="1"/>
  <c r="R208" i="8" s="1"/>
  <c r="R209" i="8" s="1"/>
  <c r="R210" i="8" s="1"/>
  <c r="R211" i="8" s="1"/>
  <c r="R212" i="8" s="1"/>
  <c r="R213" i="8" s="1"/>
  <c r="R214" i="8" s="1"/>
  <c r="R215" i="8" s="1"/>
  <c r="R216" i="8" s="1"/>
  <c r="R217" i="8" s="1"/>
  <c r="R218" i="8" s="1"/>
  <c r="R219" i="8" s="1"/>
  <c r="R220" i="8" s="1"/>
  <c r="R221" i="8" s="1"/>
  <c r="R222" i="8" s="1"/>
  <c r="R223" i="8" s="1"/>
  <c r="R224" i="8" s="1"/>
  <c r="R225" i="8" s="1"/>
  <c r="R226" i="8" s="1"/>
  <c r="R227" i="8" s="1"/>
  <c r="R228" i="8" s="1"/>
  <c r="R229" i="8" s="1"/>
  <c r="R230" i="8" s="1"/>
  <c r="R231" i="8" s="1"/>
  <c r="R232" i="8" s="1"/>
  <c r="R233" i="8" s="1"/>
  <c r="R234" i="8" s="1"/>
  <c r="R235" i="8" s="1"/>
  <c r="R236" i="8" s="1"/>
  <c r="R237" i="8" s="1"/>
  <c r="R238" i="8" s="1"/>
  <c r="R239" i="8" s="1"/>
  <c r="R240" i="8" s="1"/>
  <c r="R241" i="8" s="1"/>
  <c r="R242" i="8" s="1"/>
  <c r="R243" i="8" s="1"/>
  <c r="R244" i="8" s="1"/>
  <c r="R245" i="8" s="1"/>
  <c r="R246" i="8" s="1"/>
  <c r="R247" i="8" s="1"/>
  <c r="R248" i="8" s="1"/>
  <c r="R249" i="8" s="1"/>
  <c r="R250" i="8" s="1"/>
  <c r="R251" i="8" s="1"/>
  <c r="R252" i="8" s="1"/>
  <c r="R253" i="8" s="1"/>
  <c r="R254" i="8" s="1"/>
  <c r="R255" i="8" s="1"/>
  <c r="R256" i="8" s="1"/>
  <c r="R257" i="8" s="1"/>
  <c r="R258" i="8" s="1"/>
  <c r="R259" i="8" s="1"/>
  <c r="T81" i="8"/>
  <c r="DQ15" i="8"/>
  <c r="AR51" i="8"/>
  <c r="AS50" i="8"/>
  <c r="DX8" i="8"/>
  <c r="DW9" i="8"/>
  <c r="DY7" i="8"/>
  <c r="DZ6" i="8"/>
  <c r="DY12" i="4"/>
  <c r="DX13" i="4"/>
  <c r="AS122" i="1"/>
  <c r="BO122" i="1" s="1"/>
  <c r="BD121" i="1"/>
  <c r="F28" i="1"/>
  <c r="AT121" i="1"/>
  <c r="BP121" i="1" s="1"/>
  <c r="DR16" i="4"/>
  <c r="DS15" i="4"/>
  <c r="EA10" i="4"/>
  <c r="EC8" i="4"/>
  <c r="DZ11" i="4"/>
  <c r="EB9" i="4"/>
  <c r="ED7" i="4"/>
  <c r="EE6" i="4"/>
  <c r="AC30" i="4"/>
  <c r="AB31" i="4"/>
  <c r="BW118" i="1"/>
  <c r="BA119" i="1"/>
  <c r="BQ29" i="1"/>
  <c r="BF29" i="1"/>
  <c r="AV29" i="1"/>
  <c r="S69" i="4"/>
  <c r="S70" i="4" s="1"/>
  <c r="S71" i="4" s="1"/>
  <c r="S72" i="4" s="1"/>
  <c r="S73" i="4" s="1"/>
  <c r="S74" i="4" s="1"/>
  <c r="S75" i="4" s="1"/>
  <c r="AA32" i="4"/>
  <c r="T51" i="4"/>
  <c r="T52" i="4" s="1"/>
  <c r="T53" i="4" s="1"/>
  <c r="T54" i="4" s="1"/>
  <c r="T55" i="4" s="1"/>
  <c r="T56" i="4" s="1"/>
  <c r="T57" i="4" s="1"/>
  <c r="T58" i="4" s="1"/>
  <c r="T59" i="4" s="1"/>
  <c r="T60" i="4" s="1"/>
  <c r="T61" i="4" s="1"/>
  <c r="T62" i="4" s="1"/>
  <c r="T63" i="4" s="1"/>
  <c r="T64" i="4" s="1"/>
  <c r="T65" i="4" s="1"/>
  <c r="T66" i="4" s="1"/>
  <c r="T67" i="4" s="1"/>
  <c r="T68" i="4" s="1"/>
  <c r="BE120" i="1"/>
  <c r="BM92" i="1"/>
  <c r="BL93" i="1"/>
  <c r="Z33" i="4"/>
  <c r="R76" i="4"/>
  <c r="P84" i="4"/>
  <c r="P85" i="4" s="1"/>
  <c r="X35" i="4"/>
  <c r="X36" i="4" s="1"/>
  <c r="V41" i="4"/>
  <c r="W37" i="4"/>
  <c r="W38" i="4" s="1"/>
  <c r="W39" i="4" s="1"/>
  <c r="W40" i="4" s="1"/>
  <c r="M126" i="4"/>
  <c r="M127" i="4" s="1"/>
  <c r="M128" i="4" s="1"/>
  <c r="M129" i="4" s="1"/>
  <c r="M130" i="4" s="1"/>
  <c r="M131" i="4" s="1"/>
  <c r="M132" i="4" s="1"/>
  <c r="M133" i="4" s="1"/>
  <c r="M134" i="4" s="1"/>
  <c r="M135" i="4" s="1"/>
  <c r="Q81" i="4"/>
  <c r="Q82" i="4" s="1"/>
  <c r="Q83" i="4" s="1"/>
  <c r="AG26" i="4"/>
  <c r="Y34" i="4"/>
  <c r="AM23" i="4"/>
  <c r="AR19" i="4"/>
  <c r="AQ20" i="4"/>
  <c r="U42" i="4"/>
  <c r="U43" i="4" s="1"/>
  <c r="U44" i="4" s="1"/>
  <c r="U45" i="4" s="1"/>
  <c r="U46" i="4" s="1"/>
  <c r="U47" i="4" s="1"/>
  <c r="U48" i="4" s="1"/>
  <c r="U49" i="4" s="1"/>
  <c r="U50" i="4" s="1"/>
  <c r="AP21" i="4"/>
  <c r="O86" i="4"/>
  <c r="N87" i="4"/>
  <c r="N88" i="4" s="1"/>
  <c r="N89" i="4" s="1"/>
  <c r="N90" i="4" s="1"/>
  <c r="N91" i="4" s="1"/>
  <c r="N92" i="4" s="1"/>
  <c r="N93" i="4" s="1"/>
  <c r="N94" i="4" s="1"/>
  <c r="N95" i="4" s="1"/>
  <c r="N96" i="4" s="1"/>
  <c r="N97" i="4" s="1"/>
  <c r="N98" i="4" s="1"/>
  <c r="N99" i="4" s="1"/>
  <c r="N100" i="4" s="1"/>
  <c r="N101" i="4" s="1"/>
  <c r="N102" i="4" s="1"/>
  <c r="N103" i="4" s="1"/>
  <c r="N104" i="4" s="1"/>
  <c r="N105" i="4" s="1"/>
  <c r="N106" i="4" s="1"/>
  <c r="N107" i="4" s="1"/>
  <c r="N108" i="4" s="1"/>
  <c r="N109" i="4" s="1"/>
  <c r="N110" i="4" s="1"/>
  <c r="N111" i="4" s="1"/>
  <c r="N112" i="4" s="1"/>
  <c r="N113" i="4" s="1"/>
  <c r="N114" i="4" s="1"/>
  <c r="N115" i="4" s="1"/>
  <c r="N116" i="4" s="1"/>
  <c r="N117" i="4" s="1"/>
  <c r="N118" i="4" s="1"/>
  <c r="N119" i="4" s="1"/>
  <c r="N120" i="4" s="1"/>
  <c r="N121" i="4" s="1"/>
  <c r="N122" i="4" s="1"/>
  <c r="N123" i="4" s="1"/>
  <c r="N124" i="4" s="1"/>
  <c r="N125" i="4" s="1"/>
  <c r="AI24" i="4"/>
  <c r="AJ24" i="4" s="1"/>
  <c r="AH25" i="4"/>
  <c r="AN22" i="4"/>
  <c r="AO22" i="4" s="1"/>
  <c r="DW14" i="4"/>
  <c r="AE28" i="4"/>
  <c r="AD29" i="4"/>
  <c r="AF27" i="4"/>
  <c r="AU18" i="4"/>
  <c r="AV17" i="4"/>
  <c r="DA32" i="8" l="1"/>
  <c r="DC30" i="8"/>
  <c r="CZ33" i="8"/>
  <c r="DE28" i="8"/>
  <c r="DB31" i="8"/>
  <c r="DD29" i="8"/>
  <c r="DF27" i="8"/>
  <c r="CY34" i="8"/>
  <c r="F208" i="8"/>
  <c r="CX35" i="8"/>
  <c r="DK22" i="8"/>
  <c r="DJ23" i="8"/>
  <c r="DL21" i="8"/>
  <c r="DH25" i="8"/>
  <c r="DI24" i="8"/>
  <c r="DM20" i="8"/>
  <c r="DG26" i="8"/>
  <c r="DP18" i="8"/>
  <c r="DO19" i="8"/>
  <c r="CT39" i="8"/>
  <c r="CU38" i="8"/>
  <c r="CV37" i="8"/>
  <c r="CR41" i="8"/>
  <c r="CS40" i="8"/>
  <c r="CM45" i="8"/>
  <c r="CL46" i="8"/>
  <c r="CN44" i="8"/>
  <c r="AR52" i="8"/>
  <c r="BR85" i="6"/>
  <c r="BG85" i="6"/>
  <c r="AW85" i="6"/>
  <c r="CO43" i="8"/>
  <c r="CQ42" i="8"/>
  <c r="AP54" i="8"/>
  <c r="CI47" i="8"/>
  <c r="AO55" i="8"/>
  <c r="AD62" i="8"/>
  <c r="AC63" i="8"/>
  <c r="DQ16" i="8"/>
  <c r="DQ17" i="8" s="1"/>
  <c r="AB64" i="8"/>
  <c r="AQ53" i="8"/>
  <c r="AF60" i="8"/>
  <c r="AG59" i="8"/>
  <c r="CW36" i="8"/>
  <c r="U77" i="8"/>
  <c r="U78" i="8" s="1"/>
  <c r="U79" i="8" s="1"/>
  <c r="U80" i="8" s="1"/>
  <c r="W68" i="8"/>
  <c r="V69" i="8"/>
  <c r="V70" i="8" s="1"/>
  <c r="X67" i="8"/>
  <c r="Y67" i="8" s="1"/>
  <c r="Z66" i="8"/>
  <c r="AA65" i="8"/>
  <c r="DT13" i="8"/>
  <c r="DW10" i="8"/>
  <c r="DU12" i="8"/>
  <c r="DV11" i="8"/>
  <c r="DS14" i="8"/>
  <c r="AH58" i="8"/>
  <c r="AI57" i="8"/>
  <c r="AJ56" i="8"/>
  <c r="AE61" i="8"/>
  <c r="S85" i="8"/>
  <c r="S86" i="8" s="1"/>
  <c r="S87" i="8" s="1"/>
  <c r="S88" i="8" s="1"/>
  <c r="S89" i="8" s="1"/>
  <c r="S90" i="8" s="1"/>
  <c r="S91" i="8" s="1"/>
  <c r="S92" i="8" s="1"/>
  <c r="S93" i="8" s="1"/>
  <c r="S94" i="8" s="1"/>
  <c r="S95" i="8" s="1"/>
  <c r="S96" i="8" s="1"/>
  <c r="S97" i="8" s="1"/>
  <c r="S98" i="8" s="1"/>
  <c r="S99" i="8" s="1"/>
  <c r="S100" i="8" s="1"/>
  <c r="S101" i="8" s="1"/>
  <c r="S102" i="8" s="1"/>
  <c r="S103" i="8" s="1"/>
  <c r="S104" i="8" s="1"/>
  <c r="S105" i="8" s="1"/>
  <c r="S106" i="8" s="1"/>
  <c r="S107" i="8" s="1"/>
  <c r="S108" i="8" s="1"/>
  <c r="S109" i="8" s="1"/>
  <c r="S110" i="8" s="1"/>
  <c r="S111" i="8" s="1"/>
  <c r="S112" i="8" s="1"/>
  <c r="S113" i="8" s="1"/>
  <c r="S114" i="8" s="1"/>
  <c r="S115" i="8" s="1"/>
  <c r="S116" i="8" s="1"/>
  <c r="S117" i="8" s="1"/>
  <c r="S118" i="8" s="1"/>
  <c r="S119" i="8" s="1"/>
  <c r="S120" i="8" s="1"/>
  <c r="S121" i="8" s="1"/>
  <c r="S122" i="8" s="1"/>
  <c r="S123" i="8" s="1"/>
  <c r="S124" i="8" s="1"/>
  <c r="S125" i="8" s="1"/>
  <c r="S126" i="8" s="1"/>
  <c r="S127" i="8" s="1"/>
  <c r="S128" i="8" s="1"/>
  <c r="S129" i="8" s="1"/>
  <c r="S130" i="8" s="1"/>
  <c r="S131" i="8" s="1"/>
  <c r="S132" i="8" s="1"/>
  <c r="S133" i="8" s="1"/>
  <c r="S134" i="8" s="1"/>
  <c r="S135" i="8" s="1"/>
  <c r="S136" i="8" s="1"/>
  <c r="S137" i="8" s="1"/>
  <c r="S138" i="8" s="1"/>
  <c r="S139" i="8" s="1"/>
  <c r="S140" i="8" s="1"/>
  <c r="S141" i="8" s="1"/>
  <c r="S142" i="8" s="1"/>
  <c r="S143" i="8" s="1"/>
  <c r="S144" i="8" s="1"/>
  <c r="S145" i="8" s="1"/>
  <c r="S146" i="8" s="1"/>
  <c r="S147" i="8" s="1"/>
  <c r="S148" i="8" s="1"/>
  <c r="S149" i="8" s="1"/>
  <c r="S150" i="8" s="1"/>
  <c r="S151" i="8" s="1"/>
  <c r="S167" i="8" s="1"/>
  <c r="S168" i="8" s="1"/>
  <c r="S169" i="8" s="1"/>
  <c r="S170" i="8" s="1"/>
  <c r="S171" i="8" s="1"/>
  <c r="S172" i="8" s="1"/>
  <c r="S173" i="8" s="1"/>
  <c r="S174" i="8" s="1"/>
  <c r="S175" i="8" s="1"/>
  <c r="S176" i="8" s="1"/>
  <c r="S177" i="8" s="1"/>
  <c r="S178" i="8" s="1"/>
  <c r="S179" i="8" s="1"/>
  <c r="S180" i="8" s="1"/>
  <c r="S181" i="8" s="1"/>
  <c r="S182" i="8" s="1"/>
  <c r="S183" i="8" s="1"/>
  <c r="S184" i="8" s="1"/>
  <c r="S185" i="8" s="1"/>
  <c r="S186" i="8" s="1"/>
  <c r="S187" i="8" s="1"/>
  <c r="S188" i="8" s="1"/>
  <c r="S189" i="8" s="1"/>
  <c r="S190" i="8" s="1"/>
  <c r="S191" i="8" s="1"/>
  <c r="S192" i="8" s="1"/>
  <c r="S193" i="8" s="1"/>
  <c r="S194" i="8" s="1"/>
  <c r="S195" i="8" s="1"/>
  <c r="S196" i="8" s="1"/>
  <c r="S197" i="8" s="1"/>
  <c r="S198" i="8" s="1"/>
  <c r="S199" i="8" s="1"/>
  <c r="S200" i="8" s="1"/>
  <c r="S201" i="8" s="1"/>
  <c r="S202" i="8" s="1"/>
  <c r="S203" i="8" s="1"/>
  <c r="S204" i="8" s="1"/>
  <c r="S205" i="8" s="1"/>
  <c r="S206" i="8" s="1"/>
  <c r="S207" i="8" s="1"/>
  <c r="S208" i="8" s="1"/>
  <c r="S209" i="8" s="1"/>
  <c r="S210" i="8" s="1"/>
  <c r="S211" i="8" s="1"/>
  <c r="S212" i="8" s="1"/>
  <c r="S213" i="8" s="1"/>
  <c r="S214" i="8" s="1"/>
  <c r="S215" i="8" s="1"/>
  <c r="S216" i="8" s="1"/>
  <c r="S217" i="8" s="1"/>
  <c r="S218" i="8" s="1"/>
  <c r="S219" i="8" s="1"/>
  <c r="S220" i="8" s="1"/>
  <c r="S221" i="8" s="1"/>
  <c r="S222" i="8" s="1"/>
  <c r="S223" i="8" s="1"/>
  <c r="S224" i="8" s="1"/>
  <c r="S225" i="8" s="1"/>
  <c r="S226" i="8" s="1"/>
  <c r="S227" i="8" s="1"/>
  <c r="S228" i="8" s="1"/>
  <c r="S229" i="8" s="1"/>
  <c r="S230" i="8" s="1"/>
  <c r="S231" i="8" s="1"/>
  <c r="S232" i="8" s="1"/>
  <c r="S233" i="8" s="1"/>
  <c r="S234" i="8" s="1"/>
  <c r="S235" i="8" s="1"/>
  <c r="S236" i="8" s="1"/>
  <c r="S237" i="8" s="1"/>
  <c r="S238" i="8" s="1"/>
  <c r="S239" i="8" s="1"/>
  <c r="S240" i="8" s="1"/>
  <c r="S241" i="8" s="1"/>
  <c r="S242" i="8" s="1"/>
  <c r="S243" i="8" s="1"/>
  <c r="S244" i="8" s="1"/>
  <c r="S245" i="8" s="1"/>
  <c r="S246" i="8" s="1"/>
  <c r="S247" i="8" s="1"/>
  <c r="S248" i="8" s="1"/>
  <c r="S249" i="8" s="1"/>
  <c r="S250" i="8" s="1"/>
  <c r="S251" i="8" s="1"/>
  <c r="S252" i="8" s="1"/>
  <c r="S253" i="8" s="1"/>
  <c r="S254" i="8" s="1"/>
  <c r="S255" i="8" s="1"/>
  <c r="S256" i="8" s="1"/>
  <c r="S257" i="8" s="1"/>
  <c r="S258" i="8" s="1"/>
  <c r="S259" i="8" s="1"/>
  <c r="T82" i="8"/>
  <c r="T83" i="8" s="1"/>
  <c r="T84" i="8" s="1"/>
  <c r="DY8" i="8"/>
  <c r="DR15" i="8"/>
  <c r="DX9" i="8"/>
  <c r="AS51" i="8"/>
  <c r="AT50" i="8"/>
  <c r="DZ7" i="8"/>
  <c r="EA6" i="8"/>
  <c r="Y28" i="1"/>
  <c r="DY13" i="4"/>
  <c r="DZ12" i="4"/>
  <c r="BD122" i="1"/>
  <c r="AS123" i="1"/>
  <c r="BO123" i="1" s="1"/>
  <c r="GF152" i="4"/>
  <c r="AT122" i="1"/>
  <c r="BP122" i="1" s="1"/>
  <c r="DT15" i="4"/>
  <c r="DS16" i="4"/>
  <c r="R28" i="1"/>
  <c r="EC9" i="4"/>
  <c r="EA11" i="4"/>
  <c r="EB10" i="4"/>
  <c r="ED8" i="4"/>
  <c r="EE7" i="4"/>
  <c r="EF6" i="4"/>
  <c r="AB32" i="4"/>
  <c r="AC31" i="4"/>
  <c r="BW119" i="1"/>
  <c r="BA120" i="1"/>
  <c r="FT152" i="4"/>
  <c r="P28" i="1"/>
  <c r="Q28" i="1"/>
  <c r="FZ152" i="4"/>
  <c r="AW29" i="1"/>
  <c r="BR29" i="1"/>
  <c r="BG29" i="1"/>
  <c r="T69" i="4"/>
  <c r="T70" i="4" s="1"/>
  <c r="T71" i="4" s="1"/>
  <c r="T72" i="4" s="1"/>
  <c r="T73" i="4" s="1"/>
  <c r="T74" i="4" s="1"/>
  <c r="AA33" i="4"/>
  <c r="U51" i="4"/>
  <c r="U52" i="4" s="1"/>
  <c r="U53" i="4" s="1"/>
  <c r="U54" i="4" s="1"/>
  <c r="U55" i="4" s="1"/>
  <c r="U56" i="4" s="1"/>
  <c r="U57" i="4" s="1"/>
  <c r="U58" i="4" s="1"/>
  <c r="U59" i="4" s="1"/>
  <c r="U60" i="4" s="1"/>
  <c r="U61" i="4" s="1"/>
  <c r="U62" i="4" s="1"/>
  <c r="U63" i="4" s="1"/>
  <c r="U64" i="4" s="1"/>
  <c r="U65" i="4" s="1"/>
  <c r="U66" i="4" s="1"/>
  <c r="U67" i="4" s="1"/>
  <c r="U68" i="4" s="1"/>
  <c r="BE121" i="1"/>
  <c r="BL94" i="1"/>
  <c r="BM93" i="1"/>
  <c r="S76" i="4"/>
  <c r="R77" i="4"/>
  <c r="Y35" i="4"/>
  <c r="Y36" i="4" s="1"/>
  <c r="W41" i="4"/>
  <c r="X37" i="4"/>
  <c r="X38" i="4" s="1"/>
  <c r="X39" i="4" s="1"/>
  <c r="X40" i="4" s="1"/>
  <c r="Z34" i="4"/>
  <c r="AH26" i="4"/>
  <c r="V42" i="4"/>
  <c r="V43" i="4" s="1"/>
  <c r="V44" i="4" s="1"/>
  <c r="V45" i="4" s="1"/>
  <c r="V46" i="4" s="1"/>
  <c r="V47" i="4" s="1"/>
  <c r="V48" i="4" s="1"/>
  <c r="V49" i="4" s="1"/>
  <c r="V50" i="4" s="1"/>
  <c r="N126" i="4"/>
  <c r="N127" i="4" s="1"/>
  <c r="N128" i="4" s="1"/>
  <c r="N129" i="4" s="1"/>
  <c r="N130" i="4" s="1"/>
  <c r="N131" i="4" s="1"/>
  <c r="N132" i="4" s="1"/>
  <c r="N133" i="4" s="1"/>
  <c r="N134" i="4" s="1"/>
  <c r="N135" i="4" s="1"/>
  <c r="Q84" i="4"/>
  <c r="O87" i="4"/>
  <c r="O88" i="4" s="1"/>
  <c r="O89" i="4" s="1"/>
  <c r="O90" i="4" s="1"/>
  <c r="O91" i="4" s="1"/>
  <c r="O92" i="4" s="1"/>
  <c r="O93" i="4" s="1"/>
  <c r="O94" i="4" s="1"/>
  <c r="O95" i="4" s="1"/>
  <c r="O96" i="4" s="1"/>
  <c r="O97" i="4" s="1"/>
  <c r="O98" i="4" s="1"/>
  <c r="O99" i="4" s="1"/>
  <c r="O100" i="4" s="1"/>
  <c r="O101" i="4" s="1"/>
  <c r="O102" i="4" s="1"/>
  <c r="O103" i="4" s="1"/>
  <c r="O104" i="4" s="1"/>
  <c r="O105" i="4" s="1"/>
  <c r="O106" i="4" s="1"/>
  <c r="O107" i="4" s="1"/>
  <c r="O108" i="4" s="1"/>
  <c r="O109" i="4" s="1"/>
  <c r="O110" i="4" s="1"/>
  <c r="O111" i="4" s="1"/>
  <c r="O112" i="4" s="1"/>
  <c r="O113" i="4" s="1"/>
  <c r="O114" i="4" s="1"/>
  <c r="O115" i="4" s="1"/>
  <c r="O116" i="4" s="1"/>
  <c r="O117" i="4" s="1"/>
  <c r="O118" i="4" s="1"/>
  <c r="O119" i="4" s="1"/>
  <c r="O120" i="4" s="1"/>
  <c r="O121" i="4" s="1"/>
  <c r="O122" i="4" s="1"/>
  <c r="O123" i="4" s="1"/>
  <c r="O124" i="4" s="1"/>
  <c r="O125" i="4" s="1"/>
  <c r="AP22" i="4"/>
  <c r="P86" i="4"/>
  <c r="AI25" i="4"/>
  <c r="AK24" i="4"/>
  <c r="AQ21" i="4"/>
  <c r="AN23" i="4"/>
  <c r="AO23" i="4" s="1"/>
  <c r="AR20" i="4"/>
  <c r="AS19" i="4"/>
  <c r="DX14" i="4"/>
  <c r="AE29" i="4"/>
  <c r="AD30" i="4"/>
  <c r="AF28" i="4"/>
  <c r="AG27" i="4"/>
  <c r="AV18" i="4"/>
  <c r="AW17" i="4"/>
  <c r="DD30" i="8" l="1"/>
  <c r="DB32" i="8"/>
  <c r="DA33" i="8"/>
  <c r="CZ34" i="8"/>
  <c r="DC31" i="8"/>
  <c r="DF28" i="8"/>
  <c r="DE29" i="8"/>
  <c r="DG27" i="8"/>
  <c r="CY35" i="8"/>
  <c r="DL22" i="8"/>
  <c r="DK23" i="8"/>
  <c r="DJ24" i="8"/>
  <c r="DM21" i="8"/>
  <c r="DH26" i="8"/>
  <c r="DI25" i="8"/>
  <c r="DN20" i="8"/>
  <c r="DO20" i="8" s="1"/>
  <c r="DQ18" i="8"/>
  <c r="DP19" i="8"/>
  <c r="CT40" i="8"/>
  <c r="CU39" i="8"/>
  <c r="CV38" i="8"/>
  <c r="CW37" i="8"/>
  <c r="CS41" i="8"/>
  <c r="CR42" i="8"/>
  <c r="CN45" i="8"/>
  <c r="CM46" i="8"/>
  <c r="CO44" i="8"/>
  <c r="AS52" i="8"/>
  <c r="BS85" i="6"/>
  <c r="BH85" i="6"/>
  <c r="AX85" i="6"/>
  <c r="AP55" i="8"/>
  <c r="AQ54" i="8"/>
  <c r="CP43" i="8"/>
  <c r="CI48" i="8"/>
  <c r="CI49" i="8" s="1"/>
  <c r="CJ47" i="8"/>
  <c r="CK47" i="8" s="1"/>
  <c r="AD63" i="8"/>
  <c r="AC64" i="8"/>
  <c r="AB65" i="8"/>
  <c r="AR53" i="8"/>
  <c r="AH59" i="8"/>
  <c r="AG60" i="8"/>
  <c r="CX36" i="8"/>
  <c r="U81" i="8"/>
  <c r="U82" i="8" s="1"/>
  <c r="U83" i="8" s="1"/>
  <c r="U84" i="8" s="1"/>
  <c r="DW11" i="8"/>
  <c r="DV12" i="8"/>
  <c r="V71" i="8"/>
  <c r="V72" i="8" s="1"/>
  <c r="V73" i="8" s="1"/>
  <c r="Z67" i="8"/>
  <c r="X68" i="8"/>
  <c r="Y68" i="8" s="1"/>
  <c r="W69" i="8"/>
  <c r="AA66" i="8"/>
  <c r="DU13" i="8"/>
  <c r="DT14" i="8"/>
  <c r="DS15" i="8"/>
  <c r="AI58" i="8"/>
  <c r="T85" i="8"/>
  <c r="T86" i="8" s="1"/>
  <c r="T87" i="8" s="1"/>
  <c r="T88" i="8" s="1"/>
  <c r="T89" i="8" s="1"/>
  <c r="T90" i="8" s="1"/>
  <c r="T91" i="8" s="1"/>
  <c r="T92" i="8" s="1"/>
  <c r="T93" i="8" s="1"/>
  <c r="T94" i="8" s="1"/>
  <c r="T95" i="8" s="1"/>
  <c r="T96" i="8" s="1"/>
  <c r="T97" i="8" s="1"/>
  <c r="T98" i="8" s="1"/>
  <c r="T99" i="8" s="1"/>
  <c r="T100" i="8" s="1"/>
  <c r="T101" i="8" s="1"/>
  <c r="T102" i="8" s="1"/>
  <c r="T103" i="8" s="1"/>
  <c r="T104" i="8" s="1"/>
  <c r="T105" i="8" s="1"/>
  <c r="T106" i="8" s="1"/>
  <c r="T107" i="8" s="1"/>
  <c r="T108" i="8" s="1"/>
  <c r="T109" i="8" s="1"/>
  <c r="T110" i="8" s="1"/>
  <c r="T111" i="8" s="1"/>
  <c r="T112" i="8" s="1"/>
  <c r="AE62" i="8"/>
  <c r="AJ57" i="8"/>
  <c r="AK56" i="8"/>
  <c r="AF61" i="8"/>
  <c r="DY9" i="8"/>
  <c r="DR16" i="8"/>
  <c r="DR17" i="8" s="1"/>
  <c r="DX10" i="8"/>
  <c r="DZ8" i="8"/>
  <c r="EA7" i="8"/>
  <c r="EB6" i="8"/>
  <c r="AT51" i="8"/>
  <c r="AU50" i="8"/>
  <c r="DZ13" i="4"/>
  <c r="EA12" i="4"/>
  <c r="BD123" i="1"/>
  <c r="AS124" i="1"/>
  <c r="BO124" i="1" s="1"/>
  <c r="AT123" i="1"/>
  <c r="BP123" i="1" s="1"/>
  <c r="D152" i="4"/>
  <c r="DT16" i="4"/>
  <c r="DU15" i="4"/>
  <c r="ED9" i="4"/>
  <c r="EC10" i="4"/>
  <c r="AC32" i="4"/>
  <c r="EB11" i="4"/>
  <c r="EE8" i="4"/>
  <c r="EF7" i="4"/>
  <c r="EG6" i="4"/>
  <c r="AB33" i="4"/>
  <c r="BW120" i="1"/>
  <c r="BA121" i="1"/>
  <c r="BH29" i="1"/>
  <c r="BS29" i="1"/>
  <c r="AX29" i="1"/>
  <c r="AY29" i="1" s="1"/>
  <c r="U69" i="4"/>
  <c r="U70" i="4" s="1"/>
  <c r="U71" i="4" s="1"/>
  <c r="U72" i="4" s="1"/>
  <c r="U73" i="4" s="1"/>
  <c r="U74" i="4" s="1"/>
  <c r="V51" i="4"/>
  <c r="V52" i="4" s="1"/>
  <c r="V53" i="4" s="1"/>
  <c r="V54" i="4" s="1"/>
  <c r="V55" i="4" s="1"/>
  <c r="V56" i="4" s="1"/>
  <c r="V57" i="4" s="1"/>
  <c r="V58" i="4" s="1"/>
  <c r="V59" i="4" s="1"/>
  <c r="V60" i="4" s="1"/>
  <c r="V61" i="4" s="1"/>
  <c r="V62" i="4" s="1"/>
  <c r="V63" i="4" s="1"/>
  <c r="V64" i="4" s="1"/>
  <c r="V65" i="4" s="1"/>
  <c r="V66" i="4" s="1"/>
  <c r="V67" i="4" s="1"/>
  <c r="V68" i="4" s="1"/>
  <c r="Z35" i="4"/>
  <c r="Z36" i="4" s="1"/>
  <c r="BE122" i="1"/>
  <c r="BM94" i="1"/>
  <c r="BL95" i="1"/>
  <c r="T75" i="4"/>
  <c r="T76" i="4" s="1"/>
  <c r="R78" i="4"/>
  <c r="R79" i="4" s="1"/>
  <c r="S77" i="4"/>
  <c r="AI26" i="4"/>
  <c r="AA34" i="4"/>
  <c r="Q85" i="4"/>
  <c r="Q86" i="4" s="1"/>
  <c r="X41" i="4"/>
  <c r="W42" i="4"/>
  <c r="W43" i="4" s="1"/>
  <c r="W44" i="4" s="1"/>
  <c r="W45" i="4" s="1"/>
  <c r="Y37" i="4"/>
  <c r="Y38" i="4" s="1"/>
  <c r="Y39" i="4" s="1"/>
  <c r="Y40" i="4" s="1"/>
  <c r="AR21" i="4"/>
  <c r="O126" i="4"/>
  <c r="O127" i="4" s="1"/>
  <c r="O128" i="4" s="1"/>
  <c r="O129" i="4" s="1"/>
  <c r="O130" i="4" s="1"/>
  <c r="O131" i="4" s="1"/>
  <c r="O132" i="4" s="1"/>
  <c r="O133" i="4" s="1"/>
  <c r="O134" i="4" s="1"/>
  <c r="O135" i="4" s="1"/>
  <c r="P87" i="4"/>
  <c r="P88" i="4" s="1"/>
  <c r="AQ22" i="4"/>
  <c r="AP23" i="4"/>
  <c r="AL24" i="4"/>
  <c r="AM24" i="4" s="1"/>
  <c r="AS20" i="4"/>
  <c r="AT19" i="4"/>
  <c r="DY14" i="4"/>
  <c r="AJ25" i="4"/>
  <c r="AF29" i="4"/>
  <c r="AE30" i="4"/>
  <c r="AD31" i="4"/>
  <c r="AG28" i="4"/>
  <c r="AH27" i="4"/>
  <c r="AW18" i="4"/>
  <c r="AX17" i="4"/>
  <c r="DB33" i="8" l="1"/>
  <c r="DD31" i="8"/>
  <c r="DE30" i="8"/>
  <c r="DA34" i="8"/>
  <c r="CZ35" i="8"/>
  <c r="DC32" i="8"/>
  <c r="DG28" i="8"/>
  <c r="DF29" i="8"/>
  <c r="DH27" i="8"/>
  <c r="DJ25" i="8"/>
  <c r="DK24" i="8"/>
  <c r="DM22" i="8"/>
  <c r="DL23" i="8"/>
  <c r="DI26" i="8"/>
  <c r="DN21" i="8"/>
  <c r="DO21" i="8" s="1"/>
  <c r="DR18" i="8"/>
  <c r="DQ19" i="8"/>
  <c r="CW38" i="8"/>
  <c r="CT41" i="8"/>
  <c r="CV39" i="8"/>
  <c r="CX37" i="8"/>
  <c r="CU40" i="8"/>
  <c r="CS42" i="8"/>
  <c r="CO45" i="8"/>
  <c r="CN46" i="8"/>
  <c r="CP44" i="8"/>
  <c r="DP20" i="8"/>
  <c r="AT52" i="8"/>
  <c r="BT85" i="6"/>
  <c r="BI85" i="6"/>
  <c r="AS86" i="6"/>
  <c r="BA85" i="6"/>
  <c r="BL85" i="6" s="1"/>
  <c r="AR54" i="8"/>
  <c r="AQ55" i="8"/>
  <c r="CQ43" i="8"/>
  <c r="CJ48" i="8"/>
  <c r="CJ49" i="8" s="1"/>
  <c r="CL47" i="8"/>
  <c r="AD64" i="8"/>
  <c r="AE63" i="8"/>
  <c r="AC65" i="8"/>
  <c r="AB66" i="8"/>
  <c r="AS53" i="8"/>
  <c r="AI59" i="8"/>
  <c r="AH60" i="8"/>
  <c r="DX11" i="8"/>
  <c r="DV13" i="8"/>
  <c r="CY36" i="8"/>
  <c r="DW12" i="8"/>
  <c r="DU14" i="8"/>
  <c r="V74" i="8"/>
  <c r="AA67" i="8"/>
  <c r="X69" i="8"/>
  <c r="Y69" i="8" s="1"/>
  <c r="Z68" i="8"/>
  <c r="W70" i="8"/>
  <c r="W71" i="8" s="1"/>
  <c r="W72" i="8" s="1"/>
  <c r="W73" i="8" s="1"/>
  <c r="DT15" i="8"/>
  <c r="U85" i="8"/>
  <c r="U86" i="8" s="1"/>
  <c r="U87" i="8" s="1"/>
  <c r="U88" i="8" s="1"/>
  <c r="U89" i="8" s="1"/>
  <c r="U90" i="8" s="1"/>
  <c r="U91" i="8" s="1"/>
  <c r="U92" i="8" s="1"/>
  <c r="U93" i="8" s="1"/>
  <c r="U94" i="8" s="1"/>
  <c r="U95" i="8" s="1"/>
  <c r="U96" i="8" s="1"/>
  <c r="U97" i="8" s="1"/>
  <c r="U98" i="8" s="1"/>
  <c r="U99" i="8" s="1"/>
  <c r="U100" i="8" s="1"/>
  <c r="U101" i="8" s="1"/>
  <c r="U102" i="8" s="1"/>
  <c r="AJ58" i="8"/>
  <c r="AF62" i="8"/>
  <c r="AG61" i="8"/>
  <c r="AL56" i="8"/>
  <c r="AM56" i="8" s="1"/>
  <c r="AN56" i="8" s="1"/>
  <c r="AK57" i="8"/>
  <c r="T113" i="8"/>
  <c r="T114" i="8" s="1"/>
  <c r="T115" i="8" s="1"/>
  <c r="T116" i="8" s="1"/>
  <c r="T117" i="8" s="1"/>
  <c r="T118" i="8" s="1"/>
  <c r="T119" i="8" s="1"/>
  <c r="T120" i="8" s="1"/>
  <c r="T121" i="8" s="1"/>
  <c r="T122" i="8" s="1"/>
  <c r="T123" i="8" s="1"/>
  <c r="T124" i="8" s="1"/>
  <c r="T125" i="8" s="1"/>
  <c r="T126" i="8" s="1"/>
  <c r="T127" i="8" s="1"/>
  <c r="T128" i="8" s="1"/>
  <c r="T129" i="8" s="1"/>
  <c r="T130" i="8" s="1"/>
  <c r="T131" i="8" s="1"/>
  <c r="T132" i="8" s="1"/>
  <c r="T133" i="8" s="1"/>
  <c r="T134" i="8" s="1"/>
  <c r="T135" i="8" s="1"/>
  <c r="T136" i="8" s="1"/>
  <c r="T137" i="8" s="1"/>
  <c r="T138" i="8" s="1"/>
  <c r="T139" i="8" s="1"/>
  <c r="T140" i="8" s="1"/>
  <c r="T141" i="8" s="1"/>
  <c r="T142" i="8" s="1"/>
  <c r="T143" i="8" s="1"/>
  <c r="T144" i="8" s="1"/>
  <c r="T145" i="8" s="1"/>
  <c r="T146" i="8" s="1"/>
  <c r="T147" i="8" s="1"/>
  <c r="T148" i="8" s="1"/>
  <c r="T149" i="8" s="1"/>
  <c r="T150" i="8" s="1"/>
  <c r="T151" i="8" s="1"/>
  <c r="T167" i="8" s="1"/>
  <c r="T168" i="8" s="1"/>
  <c r="T169" i="8" s="1"/>
  <c r="T170" i="8" s="1"/>
  <c r="T171" i="8" s="1"/>
  <c r="T172" i="8" s="1"/>
  <c r="T173" i="8" s="1"/>
  <c r="T174" i="8" s="1"/>
  <c r="T175" i="8" s="1"/>
  <c r="T176" i="8" s="1"/>
  <c r="T177" i="8" s="1"/>
  <c r="T178" i="8" s="1"/>
  <c r="T179" i="8" s="1"/>
  <c r="T180" i="8" s="1"/>
  <c r="T181" i="8" s="1"/>
  <c r="T182" i="8" s="1"/>
  <c r="T183" i="8" s="1"/>
  <c r="T184" i="8" s="1"/>
  <c r="T185" i="8" s="1"/>
  <c r="T186" i="8" s="1"/>
  <c r="T187" i="8" s="1"/>
  <c r="T188" i="8" s="1"/>
  <c r="T189" i="8" s="1"/>
  <c r="T190" i="8" s="1"/>
  <c r="T191" i="8" s="1"/>
  <c r="T192" i="8" s="1"/>
  <c r="T193" i="8" s="1"/>
  <c r="T194" i="8" s="1"/>
  <c r="T195" i="8" s="1"/>
  <c r="T196" i="8" s="1"/>
  <c r="T197" i="8" s="1"/>
  <c r="T198" i="8" s="1"/>
  <c r="T199" i="8" s="1"/>
  <c r="T200" i="8" s="1"/>
  <c r="T201" i="8" s="1"/>
  <c r="T202" i="8" s="1"/>
  <c r="T203" i="8" s="1"/>
  <c r="T204" i="8" s="1"/>
  <c r="T205" i="8" s="1"/>
  <c r="T206" i="8" s="1"/>
  <c r="T207" i="8" s="1"/>
  <c r="T208" i="8" s="1"/>
  <c r="T209" i="8" s="1"/>
  <c r="T210" i="8" s="1"/>
  <c r="T211" i="8" s="1"/>
  <c r="T212" i="8" s="1"/>
  <c r="T213" i="8" s="1"/>
  <c r="T214" i="8" s="1"/>
  <c r="T215" i="8" s="1"/>
  <c r="T216" i="8" s="1"/>
  <c r="T217" i="8" s="1"/>
  <c r="T218" i="8" s="1"/>
  <c r="T219" i="8" s="1"/>
  <c r="T220" i="8" s="1"/>
  <c r="T221" i="8" s="1"/>
  <c r="T222" i="8" s="1"/>
  <c r="T223" i="8" s="1"/>
  <c r="T224" i="8" s="1"/>
  <c r="T225" i="8" s="1"/>
  <c r="T226" i="8" s="1"/>
  <c r="T227" i="8" s="1"/>
  <c r="T228" i="8" s="1"/>
  <c r="T229" i="8" s="1"/>
  <c r="T230" i="8" s="1"/>
  <c r="T231" i="8" s="1"/>
  <c r="T232" i="8" s="1"/>
  <c r="T233" i="8" s="1"/>
  <c r="T234" i="8" s="1"/>
  <c r="T235" i="8" s="1"/>
  <c r="T236" i="8" s="1"/>
  <c r="T237" i="8" s="1"/>
  <c r="T238" i="8" s="1"/>
  <c r="T239" i="8" s="1"/>
  <c r="T240" i="8" s="1"/>
  <c r="T241" i="8" s="1"/>
  <c r="T242" i="8" s="1"/>
  <c r="T243" i="8" s="1"/>
  <c r="T244" i="8" s="1"/>
  <c r="T245" i="8" s="1"/>
  <c r="T246" i="8" s="1"/>
  <c r="T247" i="8" s="1"/>
  <c r="T248" i="8" s="1"/>
  <c r="T249" i="8" s="1"/>
  <c r="T250" i="8" s="1"/>
  <c r="T251" i="8" s="1"/>
  <c r="T252" i="8" s="1"/>
  <c r="T253" i="8" s="1"/>
  <c r="T254" i="8" s="1"/>
  <c r="T255" i="8" s="1"/>
  <c r="T256" i="8" s="1"/>
  <c r="T257" i="8" s="1"/>
  <c r="T258" i="8" s="1"/>
  <c r="T259" i="8" s="1"/>
  <c r="DZ9" i="8"/>
  <c r="DS16" i="8"/>
  <c r="DS17" i="8" s="1"/>
  <c r="DY10" i="8"/>
  <c r="AU51" i="8"/>
  <c r="AV50" i="8"/>
  <c r="EB7" i="8"/>
  <c r="EC6" i="8"/>
  <c r="EA8" i="8"/>
  <c r="EA13" i="4"/>
  <c r="EB12" i="4"/>
  <c r="AS125" i="1"/>
  <c r="BO125" i="1" s="1"/>
  <c r="BD124" i="1"/>
  <c r="AT124" i="1"/>
  <c r="BP124" i="1" s="1"/>
  <c r="DU16" i="4"/>
  <c r="DV15" i="4"/>
  <c r="EE9" i="4"/>
  <c r="ED10" i="4"/>
  <c r="EF8" i="4"/>
  <c r="EC11" i="4"/>
  <c r="AD32" i="4"/>
  <c r="AC33" i="4"/>
  <c r="AB34" i="4"/>
  <c r="EG7" i="4"/>
  <c r="EH6" i="4"/>
  <c r="BW121" i="1"/>
  <c r="BA122" i="1"/>
  <c r="BT29" i="1"/>
  <c r="BI29" i="1"/>
  <c r="AZ29" i="1"/>
  <c r="BU29" i="1"/>
  <c r="BJ29" i="1"/>
  <c r="V69" i="4"/>
  <c r="V70" i="4" s="1"/>
  <c r="V71" i="4" s="1"/>
  <c r="AA35" i="4"/>
  <c r="AA36" i="4" s="1"/>
  <c r="BE123" i="1"/>
  <c r="BL96" i="1"/>
  <c r="BM95" i="1"/>
  <c r="U75" i="4"/>
  <c r="U76" i="4" s="1"/>
  <c r="W46" i="4"/>
  <c r="W47" i="4" s="1"/>
  <c r="W48" i="4" s="1"/>
  <c r="W49" i="4" s="1"/>
  <c r="W50" i="4" s="1"/>
  <c r="S78" i="4"/>
  <c r="S79" i="4" s="1"/>
  <c r="R80" i="4"/>
  <c r="R81" i="4" s="1"/>
  <c r="T77" i="4"/>
  <c r="X42" i="4"/>
  <c r="X43" i="4" s="1"/>
  <c r="X44" i="4" s="1"/>
  <c r="X45" i="4" s="1"/>
  <c r="Y41" i="4"/>
  <c r="Z37" i="4"/>
  <c r="P89" i="4"/>
  <c r="P90" i="4" s="1"/>
  <c r="P91" i="4" s="1"/>
  <c r="P92" i="4" s="1"/>
  <c r="P93" i="4" s="1"/>
  <c r="P94" i="4" s="1"/>
  <c r="P95" i="4" s="1"/>
  <c r="P96" i="4" s="1"/>
  <c r="Q87" i="4"/>
  <c r="Q88" i="4" s="1"/>
  <c r="DZ14" i="4"/>
  <c r="AR22" i="4"/>
  <c r="AQ23" i="4"/>
  <c r="AJ26" i="4"/>
  <c r="AK25" i="4"/>
  <c r="AT20" i="4"/>
  <c r="AU19" i="4"/>
  <c r="AN24" i="4"/>
  <c r="AS21" i="4"/>
  <c r="AF30" i="4"/>
  <c r="AG29" i="4"/>
  <c r="AE31" i="4"/>
  <c r="AH28" i="4"/>
  <c r="AI27" i="4"/>
  <c r="AX18" i="4"/>
  <c r="AY17" i="4"/>
  <c r="DB34" i="8" l="1"/>
  <c r="DD32" i="8"/>
  <c r="DE31" i="8"/>
  <c r="DC33" i="8"/>
  <c r="DA35" i="8"/>
  <c r="DF30" i="8"/>
  <c r="DH28" i="8"/>
  <c r="DG29" i="8"/>
  <c r="DI27" i="8"/>
  <c r="DJ26" i="8"/>
  <c r="DK25" i="8"/>
  <c r="DL24" i="8"/>
  <c r="DM23" i="8"/>
  <c r="DN22" i="8"/>
  <c r="DS18" i="8"/>
  <c r="DR19" i="8"/>
  <c r="CX38" i="8"/>
  <c r="CT42" i="8"/>
  <c r="CU41" i="8"/>
  <c r="CY37" i="8"/>
  <c r="CV40" i="8"/>
  <c r="CW39" i="8"/>
  <c r="CO46" i="8"/>
  <c r="CP45" i="8"/>
  <c r="CQ44" i="8"/>
  <c r="DP21" i="8"/>
  <c r="DQ20" i="8"/>
  <c r="AU52" i="8"/>
  <c r="AS54" i="8"/>
  <c r="W85" i="6"/>
  <c r="AR55" i="8"/>
  <c r="BD86" i="6"/>
  <c r="BO86" i="6"/>
  <c r="AT86" i="6"/>
  <c r="CR43" i="8"/>
  <c r="CS43" i="8" s="1"/>
  <c r="CM47" i="8"/>
  <c r="CK48" i="8"/>
  <c r="CK49" i="8" s="1"/>
  <c r="AD65" i="8"/>
  <c r="AE64" i="8"/>
  <c r="AF63" i="8"/>
  <c r="AC66" i="8"/>
  <c r="AT53" i="8"/>
  <c r="AI60" i="8"/>
  <c r="AJ59" i="8"/>
  <c r="AH61" i="8"/>
  <c r="DW13" i="8"/>
  <c r="DY11" i="8"/>
  <c r="DV14" i="8"/>
  <c r="DX12" i="8"/>
  <c r="CZ36" i="8"/>
  <c r="DU15" i="8"/>
  <c r="W74" i="8"/>
  <c r="X70" i="8"/>
  <c r="Y70" i="8" s="1"/>
  <c r="V75" i="8"/>
  <c r="Z69" i="8"/>
  <c r="AA68" i="8"/>
  <c r="AB67" i="8"/>
  <c r="AK58" i="8"/>
  <c r="AO56" i="8"/>
  <c r="AP56" i="8" s="1"/>
  <c r="AQ56" i="8" s="1"/>
  <c r="AL57" i="8"/>
  <c r="AG62" i="8"/>
  <c r="U103" i="8"/>
  <c r="U104" i="8" s="1"/>
  <c r="U105" i="8" s="1"/>
  <c r="U106" i="8" s="1"/>
  <c r="U107" i="8" s="1"/>
  <c r="U108" i="8" s="1"/>
  <c r="U109" i="8" s="1"/>
  <c r="U110" i="8" s="1"/>
  <c r="U111" i="8" s="1"/>
  <c r="U112" i="8" s="1"/>
  <c r="U113" i="8" s="1"/>
  <c r="U114" i="8" s="1"/>
  <c r="U115" i="8" s="1"/>
  <c r="U116" i="8" s="1"/>
  <c r="U117" i="8" s="1"/>
  <c r="U118" i="8" s="1"/>
  <c r="U119" i="8" s="1"/>
  <c r="U120" i="8" s="1"/>
  <c r="U121" i="8" s="1"/>
  <c r="U122" i="8" s="1"/>
  <c r="U123" i="8" s="1"/>
  <c r="U124" i="8" s="1"/>
  <c r="U125" i="8" s="1"/>
  <c r="U126" i="8" s="1"/>
  <c r="U127" i="8" s="1"/>
  <c r="U128" i="8" s="1"/>
  <c r="U129" i="8" s="1"/>
  <c r="U130" i="8" s="1"/>
  <c r="U131" i="8" s="1"/>
  <c r="U132" i="8" s="1"/>
  <c r="U133" i="8" s="1"/>
  <c r="U134" i="8" s="1"/>
  <c r="U135" i="8" s="1"/>
  <c r="U136" i="8" s="1"/>
  <c r="U137" i="8" s="1"/>
  <c r="U138" i="8" s="1"/>
  <c r="U139" i="8" s="1"/>
  <c r="U140" i="8" s="1"/>
  <c r="U141" i="8" s="1"/>
  <c r="U142" i="8" s="1"/>
  <c r="U143" i="8" s="1"/>
  <c r="U144" i="8" s="1"/>
  <c r="U145" i="8" s="1"/>
  <c r="U146" i="8" s="1"/>
  <c r="U147" i="8" s="1"/>
  <c r="U148" i="8" s="1"/>
  <c r="U149" i="8" s="1"/>
  <c r="U150" i="8" s="1"/>
  <c r="U151" i="8" s="1"/>
  <c r="U167" i="8" s="1"/>
  <c r="U168" i="8" s="1"/>
  <c r="U169" i="8" s="1"/>
  <c r="U170" i="8" s="1"/>
  <c r="U171" i="8" s="1"/>
  <c r="U172" i="8" s="1"/>
  <c r="U173" i="8" s="1"/>
  <c r="U174" i="8" s="1"/>
  <c r="U175" i="8" s="1"/>
  <c r="U176" i="8" s="1"/>
  <c r="U177" i="8" s="1"/>
  <c r="U178" i="8" s="1"/>
  <c r="U179" i="8" s="1"/>
  <c r="EA9" i="8"/>
  <c r="DT16" i="8"/>
  <c r="DT17" i="8" s="1"/>
  <c r="DZ10" i="8"/>
  <c r="EB8" i="8"/>
  <c r="AV51" i="8"/>
  <c r="AW50" i="8"/>
  <c r="EC7" i="8"/>
  <c r="ED6" i="8"/>
  <c r="EA14" i="4"/>
  <c r="EB13" i="4"/>
  <c r="EC12" i="4"/>
  <c r="AS126" i="1"/>
  <c r="BO126" i="1" s="1"/>
  <c r="BD125" i="1"/>
  <c r="AT125" i="1"/>
  <c r="BP125" i="1" s="1"/>
  <c r="DW15" i="4"/>
  <c r="DV16" i="4"/>
  <c r="EF9" i="4"/>
  <c r="EE10" i="4"/>
  <c r="AC34" i="4"/>
  <c r="AD33" i="4"/>
  <c r="ED11" i="4"/>
  <c r="EG8" i="4"/>
  <c r="EH7" i="4"/>
  <c r="EI6" i="4"/>
  <c r="BW122" i="1"/>
  <c r="BA123" i="1"/>
  <c r="BV29" i="1"/>
  <c r="BK29" i="1"/>
  <c r="AU30" i="1"/>
  <c r="BC29" i="1"/>
  <c r="BN29" i="1" s="1"/>
  <c r="AB35" i="4"/>
  <c r="AB36" i="4" s="1"/>
  <c r="V72" i="4"/>
  <c r="V73" i="4" s="1"/>
  <c r="V74" i="4" s="1"/>
  <c r="W51" i="4"/>
  <c r="W52" i="4" s="1"/>
  <c r="W53" i="4" s="1"/>
  <c r="W54" i="4" s="1"/>
  <c r="W55" i="4" s="1"/>
  <c r="W56" i="4" s="1"/>
  <c r="W57" i="4" s="1"/>
  <c r="W58" i="4" s="1"/>
  <c r="W59" i="4" s="1"/>
  <c r="W60" i="4" s="1"/>
  <c r="W61" i="4" s="1"/>
  <c r="W62" i="4" s="1"/>
  <c r="W63" i="4" s="1"/>
  <c r="W64" i="4" s="1"/>
  <c r="W65" i="4" s="1"/>
  <c r="W66" i="4" s="1"/>
  <c r="W67" i="4" s="1"/>
  <c r="W68" i="4" s="1"/>
  <c r="W69" i="4" s="1"/>
  <c r="W70" i="4" s="1"/>
  <c r="W71" i="4" s="1"/>
  <c r="BE124" i="1"/>
  <c r="BM96" i="1"/>
  <c r="BL97" i="1"/>
  <c r="T78" i="4"/>
  <c r="T79" i="4" s="1"/>
  <c r="S80" i="4"/>
  <c r="S81" i="4" s="1"/>
  <c r="R82" i="4"/>
  <c r="R83" i="4" s="1"/>
  <c r="R84" i="4" s="1"/>
  <c r="U77" i="4"/>
  <c r="X46" i="4"/>
  <c r="X47" i="4" s="1"/>
  <c r="X48" i="4" s="1"/>
  <c r="X49" i="4" s="1"/>
  <c r="X50" i="4" s="1"/>
  <c r="Y42" i="4"/>
  <c r="Y43" i="4" s="1"/>
  <c r="Y44" i="4" s="1"/>
  <c r="Y45" i="4" s="1"/>
  <c r="Z38" i="4"/>
  <c r="Z39" i="4" s="1"/>
  <c r="Z40" i="4" s="1"/>
  <c r="AA37" i="4"/>
  <c r="Q89" i="4"/>
  <c r="Q90" i="4" s="1"/>
  <c r="Q91" i="4" s="1"/>
  <c r="Q92" i="4" s="1"/>
  <c r="Q93" i="4" s="1"/>
  <c r="Q94" i="4" s="1"/>
  <c r="Q95" i="4" s="1"/>
  <c r="P97" i="4"/>
  <c r="P98" i="4" s="1"/>
  <c r="P99" i="4" s="1"/>
  <c r="P100" i="4" s="1"/>
  <c r="P101" i="4" s="1"/>
  <c r="P102" i="4" s="1"/>
  <c r="P103" i="4" s="1"/>
  <c r="P104" i="4" s="1"/>
  <c r="P105" i="4" s="1"/>
  <c r="P106" i="4" s="1"/>
  <c r="P107" i="4" s="1"/>
  <c r="P108" i="4" s="1"/>
  <c r="P109" i="4" s="1"/>
  <c r="P110" i="4" s="1"/>
  <c r="P111" i="4" s="1"/>
  <c r="P112" i="4" s="1"/>
  <c r="P113" i="4" s="1"/>
  <c r="P114" i="4" s="1"/>
  <c r="AL25" i="4"/>
  <c r="AK26" i="4"/>
  <c r="AV19" i="4"/>
  <c r="AU20" i="4"/>
  <c r="AR23" i="4"/>
  <c r="AT21" i="4"/>
  <c r="AE32" i="4"/>
  <c r="AS22" i="4"/>
  <c r="AO24" i="4"/>
  <c r="AP24" i="4" s="1"/>
  <c r="AG30" i="4"/>
  <c r="AF31" i="4"/>
  <c r="AH29" i="4"/>
  <c r="AJ27" i="4"/>
  <c r="AI28" i="4"/>
  <c r="AY18" i="4"/>
  <c r="AZ17" i="4"/>
  <c r="DC34" i="8" l="1"/>
  <c r="DB35" i="8"/>
  <c r="DD33" i="8"/>
  <c r="DE32" i="8"/>
  <c r="DF31" i="8"/>
  <c r="DG30" i="8"/>
  <c r="DI28" i="8"/>
  <c r="DH29" i="8"/>
  <c r="DJ27" i="8"/>
  <c r="DK26" i="8"/>
  <c r="DL25" i="8"/>
  <c r="DM24" i="8"/>
  <c r="DN23" i="8"/>
  <c r="DO22" i="8"/>
  <c r="DP22" i="8" s="1"/>
  <c r="DT18" i="8"/>
  <c r="DS19" i="8"/>
  <c r="CZ37" i="8"/>
  <c r="CY38" i="8"/>
  <c r="CU42" i="8"/>
  <c r="CV41" i="8"/>
  <c r="CW40" i="8"/>
  <c r="CX39" i="8"/>
  <c r="CP46" i="8"/>
  <c r="CQ45" i="8"/>
  <c r="DQ21" i="8"/>
  <c r="DR20" i="8"/>
  <c r="AV52" i="8"/>
  <c r="AR56" i="8"/>
  <c r="AT54" i="8"/>
  <c r="AS55" i="8"/>
  <c r="AU86" i="6"/>
  <c r="BE86" i="6"/>
  <c r="BP86" i="6"/>
  <c r="CT43" i="8"/>
  <c r="CR44" i="8"/>
  <c r="CS44" i="8" s="1"/>
  <c r="CL48" i="8"/>
  <c r="CL49" i="8" s="1"/>
  <c r="CN47" i="8"/>
  <c r="AE65" i="8"/>
  <c r="AD66" i="8"/>
  <c r="AF64" i="8"/>
  <c r="AK59" i="8"/>
  <c r="AU53" i="8"/>
  <c r="DZ11" i="8"/>
  <c r="AI61" i="8"/>
  <c r="AJ60" i="8"/>
  <c r="DX13" i="8"/>
  <c r="DW14" i="8"/>
  <c r="DY12" i="8"/>
  <c r="DV15" i="8"/>
  <c r="DA36" i="8"/>
  <c r="Z70" i="8"/>
  <c r="AA69" i="8"/>
  <c r="W75" i="8"/>
  <c r="AB68" i="8"/>
  <c r="X71" i="8"/>
  <c r="Y71" i="8" s="1"/>
  <c r="V76" i="8"/>
  <c r="V77" i="8" s="1"/>
  <c r="V78" i="8" s="1"/>
  <c r="AC67" i="8"/>
  <c r="AL58" i="8"/>
  <c r="AM57" i="8"/>
  <c r="AG63" i="8"/>
  <c r="AH62" i="8"/>
  <c r="EB9" i="8"/>
  <c r="U180" i="8"/>
  <c r="U181" i="8" s="1"/>
  <c r="U182" i="8" s="1"/>
  <c r="U183" i="8" s="1"/>
  <c r="U184" i="8" s="1"/>
  <c r="U185" i="8" s="1"/>
  <c r="U186" i="8" s="1"/>
  <c r="U187" i="8" s="1"/>
  <c r="U188" i="8" s="1"/>
  <c r="U189" i="8" s="1"/>
  <c r="U190" i="8" s="1"/>
  <c r="U191" i="8" s="1"/>
  <c r="U192" i="8" s="1"/>
  <c r="U193" i="8" s="1"/>
  <c r="U194" i="8" s="1"/>
  <c r="U195" i="8" s="1"/>
  <c r="U196" i="8" s="1"/>
  <c r="U197" i="8" s="1"/>
  <c r="U198" i="8" s="1"/>
  <c r="U199" i="8" s="1"/>
  <c r="U200" i="8" s="1"/>
  <c r="U201" i="8" s="1"/>
  <c r="U202" i="8" s="1"/>
  <c r="U203" i="8" s="1"/>
  <c r="U204" i="8" s="1"/>
  <c r="U205" i="8" s="1"/>
  <c r="U206" i="8" s="1"/>
  <c r="U207" i="8" s="1"/>
  <c r="U208" i="8" s="1"/>
  <c r="U209" i="8" s="1"/>
  <c r="U210" i="8" s="1"/>
  <c r="U211" i="8" s="1"/>
  <c r="U212" i="8" s="1"/>
  <c r="U213" i="8" s="1"/>
  <c r="U214" i="8" s="1"/>
  <c r="U215" i="8" s="1"/>
  <c r="U216" i="8" s="1"/>
  <c r="U217" i="8" s="1"/>
  <c r="U218" i="8" s="1"/>
  <c r="U219" i="8" s="1"/>
  <c r="U220" i="8" s="1"/>
  <c r="U221" i="8" s="1"/>
  <c r="U222" i="8" s="1"/>
  <c r="U223" i="8" s="1"/>
  <c r="U224" i="8" s="1"/>
  <c r="U225" i="8" s="1"/>
  <c r="U226" i="8" s="1"/>
  <c r="U227" i="8" s="1"/>
  <c r="U228" i="8" s="1"/>
  <c r="U229" i="8" s="1"/>
  <c r="U230" i="8" s="1"/>
  <c r="U231" i="8" s="1"/>
  <c r="U232" i="8" s="1"/>
  <c r="U233" i="8" s="1"/>
  <c r="U234" i="8" s="1"/>
  <c r="U235" i="8" s="1"/>
  <c r="U236" i="8" s="1"/>
  <c r="U237" i="8" s="1"/>
  <c r="U238" i="8" s="1"/>
  <c r="U239" i="8" s="1"/>
  <c r="U240" i="8" s="1"/>
  <c r="U241" i="8" s="1"/>
  <c r="U242" i="8" s="1"/>
  <c r="U243" i="8" s="1"/>
  <c r="U244" i="8" s="1"/>
  <c r="U245" i="8" s="1"/>
  <c r="U246" i="8" s="1"/>
  <c r="U247" i="8" s="1"/>
  <c r="U248" i="8" s="1"/>
  <c r="U249" i="8" s="1"/>
  <c r="U250" i="8" s="1"/>
  <c r="U251" i="8" s="1"/>
  <c r="U252" i="8" s="1"/>
  <c r="U253" i="8" s="1"/>
  <c r="U254" i="8" s="1"/>
  <c r="U255" i="8" s="1"/>
  <c r="U256" i="8" s="1"/>
  <c r="U257" i="8" s="1"/>
  <c r="U258" i="8" s="1"/>
  <c r="U259" i="8" s="1"/>
  <c r="DU16" i="8"/>
  <c r="EA10" i="8"/>
  <c r="AW51" i="8"/>
  <c r="AX50" i="8"/>
  <c r="ED7" i="8"/>
  <c r="EE6" i="8"/>
  <c r="EC8" i="8"/>
  <c r="EC13" i="4"/>
  <c r="EB14" i="4"/>
  <c r="ED12" i="4"/>
  <c r="BD126" i="1"/>
  <c r="AS127" i="1"/>
  <c r="BO127" i="1" s="1"/>
  <c r="F29" i="1"/>
  <c r="AT126" i="1"/>
  <c r="BP126" i="1" s="1"/>
  <c r="EF10" i="4"/>
  <c r="DW16" i="4"/>
  <c r="DX15" i="4"/>
  <c r="AD34" i="4"/>
  <c r="AE33" i="4"/>
  <c r="EE11" i="4"/>
  <c r="EH8" i="4"/>
  <c r="EI7" i="4"/>
  <c r="EJ6" i="4"/>
  <c r="EG9" i="4"/>
  <c r="AC35" i="4"/>
  <c r="BW123" i="1"/>
  <c r="BA124" i="1"/>
  <c r="AV30" i="1"/>
  <c r="BQ30" i="1"/>
  <c r="BF30" i="1"/>
  <c r="W72" i="4"/>
  <c r="W73" i="4" s="1"/>
  <c r="W74" i="4" s="1"/>
  <c r="V75" i="4"/>
  <c r="V76" i="4" s="1"/>
  <c r="X51" i="4"/>
  <c r="X52" i="4" s="1"/>
  <c r="X53" i="4" s="1"/>
  <c r="X54" i="4" s="1"/>
  <c r="X55" i="4" s="1"/>
  <c r="X56" i="4" s="1"/>
  <c r="X57" i="4" s="1"/>
  <c r="X58" i="4" s="1"/>
  <c r="AA38" i="4"/>
  <c r="AA39" i="4" s="1"/>
  <c r="AA40" i="4" s="1"/>
  <c r="BE125" i="1"/>
  <c r="BL98" i="1"/>
  <c r="BM97" i="1"/>
  <c r="U78" i="4"/>
  <c r="U79" i="4" s="1"/>
  <c r="T80" i="4"/>
  <c r="T81" i="4" s="1"/>
  <c r="Y46" i="4"/>
  <c r="Y47" i="4" s="1"/>
  <c r="Y48" i="4" s="1"/>
  <c r="Y49" i="4" s="1"/>
  <c r="Y50" i="4" s="1"/>
  <c r="S82" i="4"/>
  <c r="S83" i="4" s="1"/>
  <c r="S84" i="4" s="1"/>
  <c r="R85" i="4"/>
  <c r="D136" i="4"/>
  <c r="AB37" i="4"/>
  <c r="Z41" i="4"/>
  <c r="Z42" i="4" s="1"/>
  <c r="P115" i="4"/>
  <c r="P116" i="4" s="1"/>
  <c r="Q96" i="4"/>
  <c r="Q97" i="4" s="1"/>
  <c r="Q98" i="4" s="1"/>
  <c r="Q99" i="4" s="1"/>
  <c r="Q100" i="4" s="1"/>
  <c r="Q101" i="4" s="1"/>
  <c r="Q102" i="4" s="1"/>
  <c r="Q103" i="4" s="1"/>
  <c r="Q104" i="4" s="1"/>
  <c r="Q105" i="4" s="1"/>
  <c r="Q106" i="4" s="1"/>
  <c r="Q107" i="4" s="1"/>
  <c r="Q108" i="4" s="1"/>
  <c r="Q109" i="4" s="1"/>
  <c r="Q110" i="4" s="1"/>
  <c r="Q111" i="4" s="1"/>
  <c r="Q112" i="4" s="1"/>
  <c r="Q113" i="4" s="1"/>
  <c r="Q114" i="4" s="1"/>
  <c r="AL26" i="4"/>
  <c r="AQ24" i="4"/>
  <c r="AR24" i="4" s="1"/>
  <c r="AU21" i="4"/>
  <c r="AV20" i="4"/>
  <c r="AW19" i="4"/>
  <c r="AF32" i="4"/>
  <c r="AM25" i="4"/>
  <c r="AT22" i="4"/>
  <c r="AK27" i="4"/>
  <c r="AS23" i="4"/>
  <c r="AH30" i="4"/>
  <c r="AG31" i="4"/>
  <c r="AI29" i="4"/>
  <c r="AJ28" i="4"/>
  <c r="AZ18" i="4"/>
  <c r="BA17" i="4"/>
  <c r="DC35" i="8" l="1"/>
  <c r="DD34" i="8"/>
  <c r="DE33" i="8"/>
  <c r="DF32" i="8"/>
  <c r="DG31" i="8"/>
  <c r="DH30" i="8"/>
  <c r="DI29" i="8"/>
  <c r="DJ28" i="8"/>
  <c r="DK27" i="8"/>
  <c r="DL26" i="8"/>
  <c r="DM25" i="8"/>
  <c r="DN24" i="8"/>
  <c r="DO23" i="8"/>
  <c r="DT19" i="8"/>
  <c r="K85" i="6"/>
  <c r="G85" i="6" s="1"/>
  <c r="DA37" i="8"/>
  <c r="CU43" i="8"/>
  <c r="CY39" i="8"/>
  <c r="CZ38" i="8"/>
  <c r="CV42" i="8"/>
  <c r="CW41" i="8"/>
  <c r="CX40" i="8"/>
  <c r="CQ46" i="8"/>
  <c r="DQ22" i="8"/>
  <c r="DR21" i="8"/>
  <c r="DS20" i="8"/>
  <c r="AW52" i="8"/>
  <c r="AU54" i="8"/>
  <c r="AT55" i="8"/>
  <c r="AS56" i="8"/>
  <c r="BF86" i="6"/>
  <c r="BQ86" i="6"/>
  <c r="AV86" i="6"/>
  <c r="CT44" i="8"/>
  <c r="CR45" i="8"/>
  <c r="AD67" i="8"/>
  <c r="CM48" i="8"/>
  <c r="CM49" i="8" s="1"/>
  <c r="CO47" i="8"/>
  <c r="CP47" i="8" s="1"/>
  <c r="AF65" i="8"/>
  <c r="AE66" i="8"/>
  <c r="AG64" i="8"/>
  <c r="AL59" i="8"/>
  <c r="AK60" i="8"/>
  <c r="AJ61" i="8"/>
  <c r="AV53" i="8"/>
  <c r="EA11" i="8"/>
  <c r="DZ12" i="8"/>
  <c r="DX14" i="8"/>
  <c r="DW15" i="8"/>
  <c r="DY13" i="8"/>
  <c r="DV16" i="8"/>
  <c r="DB36" i="8"/>
  <c r="AA70" i="8"/>
  <c r="V79" i="8"/>
  <c r="V80" i="8" s="1"/>
  <c r="AB69" i="8"/>
  <c r="X72" i="8"/>
  <c r="Y72" i="8" s="1"/>
  <c r="AC68" i="8"/>
  <c r="Z71" i="8"/>
  <c r="W76" i="8"/>
  <c r="AN57" i="8"/>
  <c r="AM58" i="8"/>
  <c r="AH63" i="8"/>
  <c r="AI62" i="8"/>
  <c r="DU17" i="8"/>
  <c r="DU18" i="8" s="1"/>
  <c r="EB10" i="8"/>
  <c r="AX51" i="8"/>
  <c r="AY50" i="8"/>
  <c r="EE7" i="8"/>
  <c r="EF6" i="8"/>
  <c r="ED8" i="8"/>
  <c r="EC9" i="8"/>
  <c r="EC14" i="4"/>
  <c r="ED13" i="4"/>
  <c r="EE12" i="4"/>
  <c r="BD127" i="1"/>
  <c r="AS128" i="1"/>
  <c r="BO128" i="1" s="1"/>
  <c r="Y29" i="1"/>
  <c r="S29" i="1" s="1"/>
  <c r="O29" i="1" s="1"/>
  <c r="M29" i="1" s="1"/>
  <c r="GF153" i="4"/>
  <c r="AT127" i="1"/>
  <c r="BP127" i="1" s="1"/>
  <c r="EG10" i="4"/>
  <c r="AE34" i="4"/>
  <c r="AF33" i="4"/>
  <c r="AD35" i="4"/>
  <c r="DX16" i="4"/>
  <c r="DY15" i="4"/>
  <c r="AC36" i="4"/>
  <c r="AC37" i="4" s="1"/>
  <c r="R29" i="1"/>
  <c r="EF11" i="4"/>
  <c r="EI8" i="4"/>
  <c r="EJ7" i="4"/>
  <c r="EK6" i="4"/>
  <c r="EH9" i="4"/>
  <c r="BW124" i="1"/>
  <c r="BA125" i="1"/>
  <c r="P29" i="1"/>
  <c r="Q29" i="1"/>
  <c r="FT153" i="4"/>
  <c r="FZ153" i="4"/>
  <c r="BR30" i="1"/>
  <c r="BG30" i="1"/>
  <c r="AW30" i="1"/>
  <c r="V77" i="4"/>
  <c r="V78" i="4" s="1"/>
  <c r="V79" i="4" s="1"/>
  <c r="W75" i="4"/>
  <c r="W76" i="4" s="1"/>
  <c r="Y51" i="4"/>
  <c r="Y52" i="4" s="1"/>
  <c r="Y53" i="4" s="1"/>
  <c r="Y54" i="4" s="1"/>
  <c r="Y55" i="4" s="1"/>
  <c r="Y56" i="4" s="1"/>
  <c r="Y57" i="4" s="1"/>
  <c r="Y58" i="4" s="1"/>
  <c r="AB38" i="4"/>
  <c r="AB39" i="4" s="1"/>
  <c r="AB40" i="4" s="1"/>
  <c r="Q115" i="4"/>
  <c r="Q116" i="4" s="1"/>
  <c r="BE126" i="1"/>
  <c r="BM98" i="1"/>
  <c r="BL99" i="1"/>
  <c r="T82" i="4"/>
  <c r="T83" i="4" s="1"/>
  <c r="T84" i="4" s="1"/>
  <c r="U80" i="4"/>
  <c r="U81" i="4" s="1"/>
  <c r="X59" i="4"/>
  <c r="X60" i="4" s="1"/>
  <c r="X61" i="4" s="1"/>
  <c r="X62" i="4" s="1"/>
  <c r="X63" i="4" s="1"/>
  <c r="X64" i="4" s="1"/>
  <c r="X65" i="4" s="1"/>
  <c r="X66" i="4" s="1"/>
  <c r="X67" i="4" s="1"/>
  <c r="X68" i="4" s="1"/>
  <c r="X69" i="4" s="1"/>
  <c r="X70" i="4" s="1"/>
  <c r="X71" i="4" s="1"/>
  <c r="X72" i="4" s="1"/>
  <c r="X73" i="4" s="1"/>
  <c r="S85" i="4"/>
  <c r="R86" i="4"/>
  <c r="R87" i="4" s="1"/>
  <c r="Z43" i="4"/>
  <c r="Z44" i="4" s="1"/>
  <c r="Z45" i="4" s="1"/>
  <c r="Z46" i="4" s="1"/>
  <c r="AA41" i="4"/>
  <c r="AL27" i="4"/>
  <c r="P117" i="4"/>
  <c r="P118" i="4" s="1"/>
  <c r="P119" i="4" s="1"/>
  <c r="P120" i="4" s="1"/>
  <c r="P121" i="4" s="1"/>
  <c r="P122" i="4" s="1"/>
  <c r="P123" i="4" s="1"/>
  <c r="P124" i="4" s="1"/>
  <c r="P125" i="4" s="1"/>
  <c r="AG32" i="4"/>
  <c r="AW20" i="4"/>
  <c r="AX19" i="4"/>
  <c r="AV21" i="4"/>
  <c r="AU22" i="4"/>
  <c r="AS24" i="4"/>
  <c r="AK28" i="4"/>
  <c r="AT23" i="4"/>
  <c r="AM26" i="4"/>
  <c r="AN25" i="4"/>
  <c r="AI30" i="4"/>
  <c r="AH31" i="4"/>
  <c r="AJ29" i="4"/>
  <c r="BA18" i="4"/>
  <c r="BB17" i="4"/>
  <c r="DD35" i="8" l="1"/>
  <c r="DE34" i="8"/>
  <c r="DH31" i="8"/>
  <c r="DF33" i="8"/>
  <c r="DG32" i="8"/>
  <c r="DI30" i="8"/>
  <c r="DJ29" i="8"/>
  <c r="DK28" i="8"/>
  <c r="DL27" i="8"/>
  <c r="GB209" i="8"/>
  <c r="GH209" i="8"/>
  <c r="DM26" i="8"/>
  <c r="DN25" i="8"/>
  <c r="DO24" i="8"/>
  <c r="DP23" i="8"/>
  <c r="DU19" i="8"/>
  <c r="FV209" i="8"/>
  <c r="DB37" i="8"/>
  <c r="DA38" i="8"/>
  <c r="CU44" i="8"/>
  <c r="CV43" i="8"/>
  <c r="CY40" i="8"/>
  <c r="CZ39" i="8"/>
  <c r="CW42" i="8"/>
  <c r="CX41" i="8"/>
  <c r="DR22" i="8"/>
  <c r="AX52" i="8"/>
  <c r="DT20" i="8"/>
  <c r="DS21" i="8"/>
  <c r="AT56" i="8"/>
  <c r="AU55" i="8"/>
  <c r="BR86" i="6"/>
  <c r="BG86" i="6"/>
  <c r="AW86" i="6"/>
  <c r="CR46" i="8"/>
  <c r="CS45" i="8"/>
  <c r="CT45" i="8" s="1"/>
  <c r="CN48" i="8"/>
  <c r="CN49" i="8" s="1"/>
  <c r="CQ47" i="8"/>
  <c r="AH64" i="8"/>
  <c r="AG65" i="8"/>
  <c r="AF66" i="8"/>
  <c r="AE67" i="8"/>
  <c r="AM59" i="8"/>
  <c r="AL60" i="8"/>
  <c r="DY14" i="8"/>
  <c r="AK61" i="8"/>
  <c r="EB11" i="8"/>
  <c r="DX15" i="8"/>
  <c r="EA12" i="8"/>
  <c r="AV54" i="8"/>
  <c r="AW53" i="8"/>
  <c r="DZ13" i="8"/>
  <c r="DW16" i="8"/>
  <c r="DC36" i="8"/>
  <c r="AB70" i="8"/>
  <c r="V81" i="8"/>
  <c r="AC69" i="8"/>
  <c r="Z72" i="8"/>
  <c r="AA71" i="8"/>
  <c r="W77" i="8"/>
  <c r="X73" i="8"/>
  <c r="Y73" i="8" s="1"/>
  <c r="AD68" i="8"/>
  <c r="AO57" i="8"/>
  <c r="AP57" i="8" s="1"/>
  <c r="AN58" i="8"/>
  <c r="AI63" i="8"/>
  <c r="AJ62" i="8"/>
  <c r="DV17" i="8"/>
  <c r="DV18" i="8" s="1"/>
  <c r="AY51" i="8"/>
  <c r="AZ50" i="8"/>
  <c r="EC10" i="8"/>
  <c r="EE8" i="8"/>
  <c r="EF7" i="8"/>
  <c r="EG6" i="8"/>
  <c r="ED9" i="8"/>
  <c r="ED14" i="4"/>
  <c r="EE13" i="4"/>
  <c r="EF12" i="4"/>
  <c r="AS129" i="1"/>
  <c r="BO129" i="1" s="1"/>
  <c r="BD128" i="1"/>
  <c r="AT128" i="1"/>
  <c r="BP128" i="1" s="1"/>
  <c r="D153" i="4"/>
  <c r="AF34" i="4"/>
  <c r="AG33" i="4"/>
  <c r="AE35" i="4"/>
  <c r="AD36" i="4"/>
  <c r="AD37" i="4" s="1"/>
  <c r="DZ15" i="4"/>
  <c r="EA15" i="4" s="1"/>
  <c r="DY16" i="4"/>
  <c r="EG11" i="4"/>
  <c r="EJ8" i="4"/>
  <c r="EK7" i="4"/>
  <c r="EL6" i="4"/>
  <c r="EI9" i="4"/>
  <c r="EH10" i="4"/>
  <c r="BW125" i="1"/>
  <c r="BA126" i="1"/>
  <c r="BS30" i="1"/>
  <c r="AX30" i="1"/>
  <c r="BH30" i="1"/>
  <c r="W77" i="4"/>
  <c r="W78" i="4" s="1"/>
  <c r="W79" i="4" s="1"/>
  <c r="BE127" i="1"/>
  <c r="BL100" i="1"/>
  <c r="BM99" i="1"/>
  <c r="U82" i="4"/>
  <c r="U83" i="4" s="1"/>
  <c r="U84" i="4" s="1"/>
  <c r="V80" i="4"/>
  <c r="V81" i="4" s="1"/>
  <c r="X74" i="4"/>
  <c r="X75" i="4" s="1"/>
  <c r="Y59" i="4"/>
  <c r="T85" i="4"/>
  <c r="Z47" i="4"/>
  <c r="Z48" i="4" s="1"/>
  <c r="Z49" i="4" s="1"/>
  <c r="Z50" i="4" s="1"/>
  <c r="R88" i="4"/>
  <c r="R89" i="4" s="1"/>
  <c r="R90" i="4" s="1"/>
  <c r="S86" i="4"/>
  <c r="S87" i="4" s="1"/>
  <c r="Q117" i="4"/>
  <c r="Q118" i="4" s="1"/>
  <c r="Q119" i="4" s="1"/>
  <c r="Q120" i="4" s="1"/>
  <c r="Q121" i="4" s="1"/>
  <c r="Q122" i="4" s="1"/>
  <c r="Q123" i="4" s="1"/>
  <c r="Q124" i="4" s="1"/>
  <c r="Q125" i="4" s="1"/>
  <c r="AB41" i="4"/>
  <c r="AA42" i="4"/>
  <c r="P126" i="4"/>
  <c r="P127" i="4" s="1"/>
  <c r="P128" i="4" s="1"/>
  <c r="P129" i="4" s="1"/>
  <c r="P130" i="4" s="1"/>
  <c r="P131" i="4" s="1"/>
  <c r="P132" i="4" s="1"/>
  <c r="P133" i="4" s="1"/>
  <c r="P134" i="4" s="1"/>
  <c r="P135" i="4" s="1"/>
  <c r="AV22" i="4"/>
  <c r="AW21" i="4"/>
  <c r="AL28" i="4"/>
  <c r="AM27" i="4"/>
  <c r="AN26" i="4"/>
  <c r="AO25" i="4"/>
  <c r="AH32" i="4"/>
  <c r="AT24" i="4"/>
  <c r="AC38" i="4"/>
  <c r="AU23" i="4"/>
  <c r="AX20" i="4"/>
  <c r="AY19" i="4"/>
  <c r="AJ30" i="4"/>
  <c r="AI31" i="4"/>
  <c r="AK29" i="4"/>
  <c r="BB18" i="4"/>
  <c r="BC17" i="4"/>
  <c r="DD36" i="8" l="1"/>
  <c r="DE35" i="8"/>
  <c r="DF34" i="8"/>
  <c r="DH32" i="8"/>
  <c r="DI31" i="8"/>
  <c r="DG33" i="8"/>
  <c r="DJ30" i="8"/>
  <c r="DK29" i="8"/>
  <c r="DL28" i="8"/>
  <c r="DM27" i="8"/>
  <c r="F209" i="8"/>
  <c r="DN26" i="8"/>
  <c r="DO25" i="8"/>
  <c r="DP24" i="8"/>
  <c r="DQ23" i="8"/>
  <c r="DB38" i="8"/>
  <c r="DA39" i="8"/>
  <c r="CU45" i="8"/>
  <c r="CV44" i="8"/>
  <c r="CW43" i="8"/>
  <c r="CZ40" i="8"/>
  <c r="CX42" i="8"/>
  <c r="CY41" i="8"/>
  <c r="DS22" i="8"/>
  <c r="AY52" i="8"/>
  <c r="DT21" i="8"/>
  <c r="DU20" i="8"/>
  <c r="AV55" i="8"/>
  <c r="AU56" i="8"/>
  <c r="BS86" i="6"/>
  <c r="BH86" i="6"/>
  <c r="AX86" i="6"/>
  <c r="CR47" i="8"/>
  <c r="CS46" i="8"/>
  <c r="CT46" i="8" s="1"/>
  <c r="CO48" i="8"/>
  <c r="CO49" i="8" s="1"/>
  <c r="AH65" i="8"/>
  <c r="AG66" i="8"/>
  <c r="AF67" i="8"/>
  <c r="AE68" i="8"/>
  <c r="AL61" i="8"/>
  <c r="AN59" i="8"/>
  <c r="AM60" i="8"/>
  <c r="DY15" i="8"/>
  <c r="EC11" i="8"/>
  <c r="EB12" i="8"/>
  <c r="DX16" i="8"/>
  <c r="EA13" i="8"/>
  <c r="DZ14" i="8"/>
  <c r="AW54" i="8"/>
  <c r="AX53" i="8"/>
  <c r="DC37" i="8"/>
  <c r="V82" i="8"/>
  <c r="V83" i="8" s="1"/>
  <c r="V84" i="8" s="1"/>
  <c r="Z73" i="8"/>
  <c r="AD69" i="8"/>
  <c r="X74" i="8"/>
  <c r="AA72" i="8"/>
  <c r="AC70" i="8"/>
  <c r="AB71" i="8"/>
  <c r="W78" i="8"/>
  <c r="AQ57" i="8"/>
  <c r="AR57" i="8" s="1"/>
  <c r="AS57" i="8" s="1"/>
  <c r="AJ63" i="8"/>
  <c r="AK62" i="8"/>
  <c r="AO58" i="8"/>
  <c r="AI64" i="8"/>
  <c r="DW17" i="8"/>
  <c r="DW18" i="8" s="1"/>
  <c r="DV19" i="8"/>
  <c r="EF8" i="8"/>
  <c r="EE9" i="8"/>
  <c r="AZ51" i="8"/>
  <c r="BA50" i="8"/>
  <c r="EG7" i="8"/>
  <c r="EH6" i="8"/>
  <c r="ED10" i="8"/>
  <c r="EE14" i="4"/>
  <c r="EF13" i="4"/>
  <c r="EG12" i="4"/>
  <c r="BD129" i="1"/>
  <c r="AS130" i="1"/>
  <c r="BO130" i="1" s="1"/>
  <c r="AT129" i="1"/>
  <c r="BP129" i="1" s="1"/>
  <c r="AG34" i="4"/>
  <c r="AH33" i="4"/>
  <c r="AF35" i="4"/>
  <c r="AE36" i="4"/>
  <c r="AE37" i="4" s="1"/>
  <c r="DZ16" i="4"/>
  <c r="EA16" i="4" s="1"/>
  <c r="EB15" i="4"/>
  <c r="EC15" i="4" s="1"/>
  <c r="I29" i="1"/>
  <c r="EJ9" i="4"/>
  <c r="EK8" i="4"/>
  <c r="EL7" i="4"/>
  <c r="EM6" i="4"/>
  <c r="EI10" i="4"/>
  <c r="EH11" i="4"/>
  <c r="BW126" i="1"/>
  <c r="BA127" i="1"/>
  <c r="BT30" i="1"/>
  <c r="BI30" i="1"/>
  <c r="AY30" i="1"/>
  <c r="Z51" i="4"/>
  <c r="Z52" i="4" s="1"/>
  <c r="Z53" i="4" s="1"/>
  <c r="Z54" i="4" s="1"/>
  <c r="Z55" i="4" s="1"/>
  <c r="Z56" i="4" s="1"/>
  <c r="BE128" i="1"/>
  <c r="BM100" i="1"/>
  <c r="BL101" i="1"/>
  <c r="V82" i="4"/>
  <c r="V83" i="4" s="1"/>
  <c r="W80" i="4"/>
  <c r="W81" i="4" s="1"/>
  <c r="S88" i="4"/>
  <c r="S89" i="4" s="1"/>
  <c r="S90" i="4" s="1"/>
  <c r="Y60" i="4"/>
  <c r="X76" i="4"/>
  <c r="T86" i="4"/>
  <c r="T87" i="4" s="1"/>
  <c r="AB42" i="4"/>
  <c r="U85" i="4"/>
  <c r="AA43" i="4"/>
  <c r="AW22" i="4"/>
  <c r="Q126" i="4"/>
  <c r="AI32" i="4"/>
  <c r="R91" i="4"/>
  <c r="R92" i="4" s="1"/>
  <c r="R93" i="4" s="1"/>
  <c r="R94" i="4" s="1"/>
  <c r="R95" i="4" s="1"/>
  <c r="AO26" i="4"/>
  <c r="AC39" i="4"/>
  <c r="AP25" i="4"/>
  <c r="AY20" i="4"/>
  <c r="AZ19" i="4"/>
  <c r="BA19" i="4" s="1"/>
  <c r="AX21" i="4"/>
  <c r="AN27" i="4"/>
  <c r="AL29" i="4"/>
  <c r="AU24" i="4"/>
  <c r="AV23" i="4"/>
  <c r="AD38" i="4"/>
  <c r="AM28" i="4"/>
  <c r="AJ31" i="4"/>
  <c r="AK30" i="4"/>
  <c r="BC18" i="4"/>
  <c r="BD17" i="4"/>
  <c r="DF35" i="8" l="1"/>
  <c r="DE36" i="8"/>
  <c r="DG34" i="8"/>
  <c r="DI32" i="8"/>
  <c r="DK30" i="8"/>
  <c r="DJ31" i="8"/>
  <c r="DH33" i="8"/>
  <c r="DL29" i="8"/>
  <c r="DM28" i="8"/>
  <c r="DN27" i="8"/>
  <c r="DO26" i="8"/>
  <c r="DP25" i="8"/>
  <c r="DQ24" i="8"/>
  <c r="DR23" i="8"/>
  <c r="DS23" i="8" s="1"/>
  <c r="DC38" i="8"/>
  <c r="DB39" i="8"/>
  <c r="DA40" i="8"/>
  <c r="CW44" i="8"/>
  <c r="CV45" i="8"/>
  <c r="CX43" i="8"/>
  <c r="CY42" i="8"/>
  <c r="CZ41" i="8"/>
  <c r="DT22" i="8"/>
  <c r="DV20" i="8"/>
  <c r="AZ52" i="8"/>
  <c r="AY53" i="8"/>
  <c r="DU21" i="8"/>
  <c r="AV56" i="8"/>
  <c r="AW55" i="8"/>
  <c r="BI86" i="6"/>
  <c r="BT86" i="6"/>
  <c r="AS87" i="6"/>
  <c r="BA86" i="6"/>
  <c r="BL86" i="6" s="1"/>
  <c r="CU46" i="8"/>
  <c r="CS47" i="8"/>
  <c r="CT47" i="8" s="1"/>
  <c r="CP48" i="8"/>
  <c r="CP49" i="8" s="1"/>
  <c r="AH66" i="8"/>
  <c r="AF68" i="8"/>
  <c r="DY16" i="8"/>
  <c r="AG67" i="8"/>
  <c r="AO59" i="8"/>
  <c r="AM61" i="8"/>
  <c r="AN60" i="8"/>
  <c r="DZ15" i="8"/>
  <c r="EC12" i="8"/>
  <c r="EA14" i="8"/>
  <c r="EB13" i="8"/>
  <c r="AX54" i="8"/>
  <c r="DD37" i="8"/>
  <c r="V85" i="8"/>
  <c r="V86" i="8" s="1"/>
  <c r="V87" i="8" s="1"/>
  <c r="V88" i="8" s="1"/>
  <c r="V89" i="8" s="1"/>
  <c r="V90" i="8" s="1"/>
  <c r="V91" i="8" s="1"/>
  <c r="V92" i="8" s="1"/>
  <c r="V93" i="8" s="1"/>
  <c r="V94" i="8" s="1"/>
  <c r="V95" i="8" s="1"/>
  <c r="V96" i="8" s="1"/>
  <c r="V97" i="8" s="1"/>
  <c r="V98" i="8" s="1"/>
  <c r="V99" i="8" s="1"/>
  <c r="V100" i="8" s="1"/>
  <c r="V101" i="8" s="1"/>
  <c r="V102" i="8" s="1"/>
  <c r="V103" i="8" s="1"/>
  <c r="V104" i="8" s="1"/>
  <c r="V105" i="8" s="1"/>
  <c r="V106" i="8" s="1"/>
  <c r="V107" i="8" s="1"/>
  <c r="V108" i="8" s="1"/>
  <c r="V109" i="8" s="1"/>
  <c r="V110" i="8" s="1"/>
  <c r="V111" i="8" s="1"/>
  <c r="V112" i="8" s="1"/>
  <c r="V113" i="8" s="1"/>
  <c r="V114" i="8" s="1"/>
  <c r="V115" i="8" s="1"/>
  <c r="V116" i="8" s="1"/>
  <c r="V117" i="8" s="1"/>
  <c r="V118" i="8" s="1"/>
  <c r="V119" i="8" s="1"/>
  <c r="V120" i="8" s="1"/>
  <c r="V121" i="8" s="1"/>
  <c r="V122" i="8" s="1"/>
  <c r="V123" i="8" s="1"/>
  <c r="V124" i="8" s="1"/>
  <c r="V125" i="8" s="1"/>
  <c r="V126" i="8" s="1"/>
  <c r="V127" i="8" s="1"/>
  <c r="V128" i="8" s="1"/>
  <c r="V129" i="8" s="1"/>
  <c r="V130" i="8" s="1"/>
  <c r="V131" i="8" s="1"/>
  <c r="V132" i="8" s="1"/>
  <c r="V133" i="8" s="1"/>
  <c r="V134" i="8" s="1"/>
  <c r="V135" i="8" s="1"/>
  <c r="V136" i="8" s="1"/>
  <c r="V137" i="8" s="1"/>
  <c r="V138" i="8" s="1"/>
  <c r="V139" i="8" s="1"/>
  <c r="V140" i="8" s="1"/>
  <c r="V141" i="8" s="1"/>
  <c r="V142" i="8" s="1"/>
  <c r="V143" i="8" s="1"/>
  <c r="V144" i="8" s="1"/>
  <c r="V145" i="8" s="1"/>
  <c r="V146" i="8" s="1"/>
  <c r="V147" i="8" s="1"/>
  <c r="V148" i="8" s="1"/>
  <c r="V149" i="8" s="1"/>
  <c r="V150" i="8" s="1"/>
  <c r="V151" i="8" s="1"/>
  <c r="V167" i="8" s="1"/>
  <c r="V168" i="8" s="1"/>
  <c r="V169" i="8" s="1"/>
  <c r="V170" i="8" s="1"/>
  <c r="V171" i="8" s="1"/>
  <c r="V172" i="8" s="1"/>
  <c r="V173" i="8" s="1"/>
  <c r="V174" i="8" s="1"/>
  <c r="V175" i="8" s="1"/>
  <c r="V176" i="8" s="1"/>
  <c r="V177" i="8" s="1"/>
  <c r="V178" i="8" s="1"/>
  <c r="V179" i="8" s="1"/>
  <c r="V180" i="8" s="1"/>
  <c r="V181" i="8" s="1"/>
  <c r="V182" i="8" s="1"/>
  <c r="V183" i="8" s="1"/>
  <c r="V184" i="8" s="1"/>
  <c r="V185" i="8" s="1"/>
  <c r="V186" i="8" s="1"/>
  <c r="V187" i="8" s="1"/>
  <c r="V188" i="8" s="1"/>
  <c r="V189" i="8" s="1"/>
  <c r="V190" i="8" s="1"/>
  <c r="V191" i="8" s="1"/>
  <c r="V192" i="8" s="1"/>
  <c r="V193" i="8" s="1"/>
  <c r="V194" i="8" s="1"/>
  <c r="V195" i="8" s="1"/>
  <c r="V196" i="8" s="1"/>
  <c r="V197" i="8" s="1"/>
  <c r="V198" i="8" s="1"/>
  <c r="V199" i="8" s="1"/>
  <c r="V200" i="8" s="1"/>
  <c r="V201" i="8" s="1"/>
  <c r="V202" i="8" s="1"/>
  <c r="V203" i="8" s="1"/>
  <c r="V204" i="8" s="1"/>
  <c r="V205" i="8" s="1"/>
  <c r="V206" i="8" s="1"/>
  <c r="V207" i="8" s="1"/>
  <c r="V208" i="8" s="1"/>
  <c r="V209" i="8" s="1"/>
  <c r="V210" i="8" s="1"/>
  <c r="V211" i="8" s="1"/>
  <c r="V212" i="8" s="1"/>
  <c r="V213" i="8" s="1"/>
  <c r="V214" i="8" s="1"/>
  <c r="V215" i="8" s="1"/>
  <c r="V216" i="8" s="1"/>
  <c r="V217" i="8" s="1"/>
  <c r="V218" i="8" s="1"/>
  <c r="V219" i="8" s="1"/>
  <c r="V220" i="8" s="1"/>
  <c r="V221" i="8" s="1"/>
  <c r="V222" i="8" s="1"/>
  <c r="V223" i="8" s="1"/>
  <c r="V224" i="8" s="1"/>
  <c r="V225" i="8" s="1"/>
  <c r="V226" i="8" s="1"/>
  <c r="V227" i="8" s="1"/>
  <c r="V228" i="8" s="1"/>
  <c r="V229" i="8" s="1"/>
  <c r="V230" i="8" s="1"/>
  <c r="V231" i="8" s="1"/>
  <c r="V232" i="8" s="1"/>
  <c r="V233" i="8" s="1"/>
  <c r="V234" i="8" s="1"/>
  <c r="V235" i="8" s="1"/>
  <c r="V236" i="8" s="1"/>
  <c r="V237" i="8" s="1"/>
  <c r="V238" i="8" s="1"/>
  <c r="V239" i="8" s="1"/>
  <c r="V240" i="8" s="1"/>
  <c r="V241" i="8" s="1"/>
  <c r="V242" i="8" s="1"/>
  <c r="V243" i="8" s="1"/>
  <c r="V244" i="8" s="1"/>
  <c r="V245" i="8" s="1"/>
  <c r="V246" i="8" s="1"/>
  <c r="V247" i="8" s="1"/>
  <c r="V248" i="8" s="1"/>
  <c r="V249" i="8" s="1"/>
  <c r="V250" i="8" s="1"/>
  <c r="V251" i="8" s="1"/>
  <c r="V252" i="8" s="1"/>
  <c r="V253" i="8" s="1"/>
  <c r="V254" i="8" s="1"/>
  <c r="V255" i="8" s="1"/>
  <c r="V256" i="8" s="1"/>
  <c r="V257" i="8" s="1"/>
  <c r="V258" i="8" s="1"/>
  <c r="V259" i="8" s="1"/>
  <c r="AD70" i="8"/>
  <c r="X75" i="8"/>
  <c r="AB72" i="8"/>
  <c r="AA73" i="8"/>
  <c r="AC71" i="8"/>
  <c r="AE69" i="8"/>
  <c r="W79" i="8"/>
  <c r="W80" i="8" s="1"/>
  <c r="W81" i="8" s="1"/>
  <c r="Y74" i="8"/>
  <c r="Z74" i="8" s="1"/>
  <c r="DX17" i="8"/>
  <c r="AT57" i="8"/>
  <c r="AU57" i="8" s="1"/>
  <c r="AL62" i="8"/>
  <c r="AJ64" i="8"/>
  <c r="AI65" i="8"/>
  <c r="AK63" i="8"/>
  <c r="AP58" i="8"/>
  <c r="DW19" i="8"/>
  <c r="EF9" i="8"/>
  <c r="BA51" i="8"/>
  <c r="BB50" i="8"/>
  <c r="EH7" i="8"/>
  <c r="EI6" i="8"/>
  <c r="EE10" i="8"/>
  <c r="GH153" i="4"/>
  <c r="ED11" i="8"/>
  <c r="EG8" i="8"/>
  <c r="EF14" i="4"/>
  <c r="EG13" i="4"/>
  <c r="EH12" i="4"/>
  <c r="BD130" i="1"/>
  <c r="AS131" i="1"/>
  <c r="BO131" i="1" s="1"/>
  <c r="AT130" i="1"/>
  <c r="BP130" i="1" s="1"/>
  <c r="AI33" i="4"/>
  <c r="AH34" i="4"/>
  <c r="AG35" i="4"/>
  <c r="AF36" i="4"/>
  <c r="AF37" i="4" s="1"/>
  <c r="ED15" i="4"/>
  <c r="EB16" i="4"/>
  <c r="EC16" i="4" s="1"/>
  <c r="GB153" i="4"/>
  <c r="FV153" i="4"/>
  <c r="EJ10" i="4"/>
  <c r="EK9" i="4"/>
  <c r="EL8" i="4"/>
  <c r="EI11" i="4"/>
  <c r="EM7" i="4"/>
  <c r="EN6" i="4"/>
  <c r="BW127" i="1"/>
  <c r="BA128" i="1"/>
  <c r="BU30" i="1"/>
  <c r="BJ30" i="1"/>
  <c r="AZ30" i="1"/>
  <c r="Z57" i="4"/>
  <c r="Z58" i="4" s="1"/>
  <c r="Z59" i="4" s="1"/>
  <c r="BE129" i="1"/>
  <c r="BL102" i="1"/>
  <c r="BM101" i="1"/>
  <c r="W82" i="4"/>
  <c r="W83" i="4" s="1"/>
  <c r="T88" i="4"/>
  <c r="T89" i="4" s="1"/>
  <c r="T90" i="4" s="1"/>
  <c r="X77" i="4"/>
  <c r="U86" i="4"/>
  <c r="U87" i="4" s="1"/>
  <c r="Y61" i="4"/>
  <c r="Y62" i="4" s="1"/>
  <c r="Y63" i="4" s="1"/>
  <c r="Y64" i="4" s="1"/>
  <c r="Y65" i="4" s="1"/>
  <c r="Y66" i="4" s="1"/>
  <c r="Y67" i="4" s="1"/>
  <c r="Y68" i="4" s="1"/>
  <c r="Y69" i="4" s="1"/>
  <c r="Y70" i="4" s="1"/>
  <c r="Y71" i="4" s="1"/>
  <c r="Y72" i="4" s="1"/>
  <c r="Y73" i="4" s="1"/>
  <c r="V84" i="4"/>
  <c r="V85" i="4" s="1"/>
  <c r="AA44" i="4"/>
  <c r="AA45" i="4" s="1"/>
  <c r="AA46" i="4" s="1"/>
  <c r="AA47" i="4" s="1"/>
  <c r="AA48" i="4" s="1"/>
  <c r="AA49" i="4" s="1"/>
  <c r="AA50" i="4" s="1"/>
  <c r="AB43" i="4"/>
  <c r="Q127" i="4"/>
  <c r="Q128" i="4" s="1"/>
  <c r="Q129" i="4" s="1"/>
  <c r="Q130" i="4" s="1"/>
  <c r="Q131" i="4" s="1"/>
  <c r="Q132" i="4" s="1"/>
  <c r="Q133" i="4" s="1"/>
  <c r="Q134" i="4" s="1"/>
  <c r="Q135" i="4" s="1"/>
  <c r="BB19" i="4"/>
  <c r="BC19" i="4" s="1"/>
  <c r="S91" i="4"/>
  <c r="S92" i="4" s="1"/>
  <c r="S93" i="4" s="1"/>
  <c r="S94" i="4" s="1"/>
  <c r="S95" i="4" s="1"/>
  <c r="R96" i="4"/>
  <c r="R97" i="4" s="1"/>
  <c r="R98" i="4" s="1"/>
  <c r="R99" i="4" s="1"/>
  <c r="R100" i="4" s="1"/>
  <c r="R101" i="4" s="1"/>
  <c r="R102" i="4" s="1"/>
  <c r="R103" i="4" s="1"/>
  <c r="R104" i="4" s="1"/>
  <c r="R105" i="4" s="1"/>
  <c r="R106" i="4" s="1"/>
  <c r="R107" i="4" s="1"/>
  <c r="R108" i="4" s="1"/>
  <c r="R109" i="4" s="1"/>
  <c r="R110" i="4" s="1"/>
  <c r="R111" i="4" s="1"/>
  <c r="R112" i="4" s="1"/>
  <c r="R113" i="4" s="1"/>
  <c r="R114" i="4" s="1"/>
  <c r="R115" i="4" s="1"/>
  <c r="R116" i="4" s="1"/>
  <c r="R117" i="4" s="1"/>
  <c r="R118" i="4" s="1"/>
  <c r="R119" i="4" s="1"/>
  <c r="R120" i="4" s="1"/>
  <c r="R121" i="4" s="1"/>
  <c r="R122" i="4" s="1"/>
  <c r="R123" i="4" s="1"/>
  <c r="R124" i="4" s="1"/>
  <c r="R125" i="4" s="1"/>
  <c r="AO27" i="4"/>
  <c r="AZ20" i="4"/>
  <c r="AP26" i="4"/>
  <c r="AQ25" i="4"/>
  <c r="AR25" i="4" s="1"/>
  <c r="AN28" i="4"/>
  <c r="AY21" i="4"/>
  <c r="AV24" i="4"/>
  <c r="AW23" i="4"/>
  <c r="AM29" i="4"/>
  <c r="AD39" i="4"/>
  <c r="AX22" i="4"/>
  <c r="AE38" i="4"/>
  <c r="AJ32" i="4"/>
  <c r="AC40" i="4"/>
  <c r="AC41" i="4" s="1"/>
  <c r="AC42" i="4" s="1"/>
  <c r="AK31" i="4"/>
  <c r="AL30" i="4"/>
  <c r="BD18" i="4"/>
  <c r="BE17" i="4"/>
  <c r="DG35" i="8" l="1"/>
  <c r="DF36" i="8"/>
  <c r="DI33" i="8"/>
  <c r="DL30" i="8"/>
  <c r="DK31" i="8"/>
  <c r="DJ32" i="8"/>
  <c r="DH34" i="8"/>
  <c r="DM29" i="8"/>
  <c r="DO27" i="8"/>
  <c r="DN28" i="8"/>
  <c r="DP26" i="8"/>
  <c r="DQ25" i="8"/>
  <c r="DR24" i="8"/>
  <c r="DC39" i="8"/>
  <c r="DD38" i="8"/>
  <c r="DB40" i="8"/>
  <c r="DA41" i="8"/>
  <c r="CX44" i="8"/>
  <c r="CW45" i="8"/>
  <c r="CV46" i="8"/>
  <c r="CY43" i="8"/>
  <c r="CZ42" i="8"/>
  <c r="DW20" i="8"/>
  <c r="DT23" i="8"/>
  <c r="DU22" i="8"/>
  <c r="BA52" i="8"/>
  <c r="AZ53" i="8"/>
  <c r="AY54" i="8"/>
  <c r="DV21" i="8"/>
  <c r="AW56" i="8"/>
  <c r="BD87" i="6"/>
  <c r="BO87" i="6"/>
  <c r="AT87" i="6"/>
  <c r="AU87" i="6" s="1"/>
  <c r="CU47" i="8"/>
  <c r="DY17" i="8"/>
  <c r="AH67" i="8"/>
  <c r="CQ48" i="8"/>
  <c r="CQ49" i="8" s="1"/>
  <c r="AM62" i="8"/>
  <c r="EC13" i="8"/>
  <c r="AG68" i="8"/>
  <c r="DZ16" i="8"/>
  <c r="AF69" i="8"/>
  <c r="AO60" i="8"/>
  <c r="AN61" i="8"/>
  <c r="EA15" i="8"/>
  <c r="EB14" i="8"/>
  <c r="AX55" i="8"/>
  <c r="DE37" i="8"/>
  <c r="AC72" i="8"/>
  <c r="AA74" i="8"/>
  <c r="AE70" i="8"/>
  <c r="AB73" i="8"/>
  <c r="W82" i="8"/>
  <c r="X76" i="8"/>
  <c r="AD71" i="8"/>
  <c r="Y75" i="8"/>
  <c r="Z75" i="8" s="1"/>
  <c r="DX18" i="8"/>
  <c r="DX19" i="8" s="1"/>
  <c r="AK64" i="8"/>
  <c r="AV57" i="8"/>
  <c r="AJ65" i="8"/>
  <c r="AI66" i="8"/>
  <c r="AP59" i="8"/>
  <c r="AQ58" i="8"/>
  <c r="AL63" i="8"/>
  <c r="EF10" i="8"/>
  <c r="EE11" i="8"/>
  <c r="EH8" i="8"/>
  <c r="BB51" i="8"/>
  <c r="BC50" i="8"/>
  <c r="EI7" i="8"/>
  <c r="EJ6" i="8"/>
  <c r="ED12" i="8"/>
  <c r="EG9" i="8"/>
  <c r="EG14" i="4"/>
  <c r="EH13" i="4"/>
  <c r="EI12" i="4"/>
  <c r="BD131" i="1"/>
  <c r="AS132" i="1"/>
  <c r="BO132" i="1" s="1"/>
  <c r="AI34" i="4"/>
  <c r="AT131" i="1"/>
  <c r="BP131" i="1" s="1"/>
  <c r="F153" i="4"/>
  <c r="AG36" i="4"/>
  <c r="AG37" i="4" s="1"/>
  <c r="AH35" i="4"/>
  <c r="AC43" i="4"/>
  <c r="EE15" i="4"/>
  <c r="ED16" i="4"/>
  <c r="EK10" i="4"/>
  <c r="EL9" i="4"/>
  <c r="EM8" i="4"/>
  <c r="EN7" i="4"/>
  <c r="EO6" i="4"/>
  <c r="EJ11" i="4"/>
  <c r="AF38" i="4"/>
  <c r="BW128" i="1"/>
  <c r="BA129" i="1"/>
  <c r="BW129" i="1" s="1"/>
  <c r="BV30" i="1"/>
  <c r="Y30" i="1" s="1"/>
  <c r="BK30" i="1"/>
  <c r="AU31" i="1"/>
  <c r="BC30" i="1"/>
  <c r="BN30" i="1" s="1"/>
  <c r="AA51" i="4"/>
  <c r="AA52" i="4" s="1"/>
  <c r="AA53" i="4" s="1"/>
  <c r="AA54" i="4" s="1"/>
  <c r="AA55" i="4" s="1"/>
  <c r="AA56" i="4" s="1"/>
  <c r="Z60" i="4"/>
  <c r="Z61" i="4" s="1"/>
  <c r="Z62" i="4" s="1"/>
  <c r="BE130" i="1"/>
  <c r="BM102" i="1"/>
  <c r="BL103" i="1"/>
  <c r="U88" i="4"/>
  <c r="U89" i="4" s="1"/>
  <c r="U90" i="4" s="1"/>
  <c r="V86" i="4"/>
  <c r="V87" i="4" s="1"/>
  <c r="X78" i="4"/>
  <c r="Y74" i="4"/>
  <c r="AO28" i="4"/>
  <c r="AB44" i="4"/>
  <c r="AB45" i="4" s="1"/>
  <c r="AB46" i="4" s="1"/>
  <c r="AB47" i="4" s="1"/>
  <c r="AB48" i="4" s="1"/>
  <c r="AB49" i="4" s="1"/>
  <c r="AB50" i="4" s="1"/>
  <c r="D137" i="4"/>
  <c r="W84" i="4"/>
  <c r="W85" i="4" s="1"/>
  <c r="R126" i="4"/>
  <c r="R127" i="4" s="1"/>
  <c r="R128" i="4" s="1"/>
  <c r="R129" i="4" s="1"/>
  <c r="R130" i="4" s="1"/>
  <c r="R131" i="4" s="1"/>
  <c r="R132" i="4" s="1"/>
  <c r="R133" i="4" s="1"/>
  <c r="R134" i="4" s="1"/>
  <c r="R135" i="4" s="1"/>
  <c r="AN29" i="4"/>
  <c r="T91" i="4"/>
  <c r="T92" i="4" s="1"/>
  <c r="T93" i="4" s="1"/>
  <c r="T94" i="4" s="1"/>
  <c r="T95" i="4" s="1"/>
  <c r="S96" i="4"/>
  <c r="S97" i="4" s="1"/>
  <c r="S98" i="4" s="1"/>
  <c r="S99" i="4" s="1"/>
  <c r="S100" i="4" s="1"/>
  <c r="S101" i="4" s="1"/>
  <c r="S102" i="4" s="1"/>
  <c r="S103" i="4" s="1"/>
  <c r="S104" i="4" s="1"/>
  <c r="S105" i="4" s="1"/>
  <c r="S106" i="4" s="1"/>
  <c r="S107" i="4" s="1"/>
  <c r="S108" i="4" s="1"/>
  <c r="S109" i="4" s="1"/>
  <c r="S110" i="4" s="1"/>
  <c r="S111" i="4" s="1"/>
  <c r="S112" i="4" s="1"/>
  <c r="S113" i="4" s="1"/>
  <c r="S114" i="4" s="1"/>
  <c r="S115" i="4" s="1"/>
  <c r="S116" i="4" s="1"/>
  <c r="S117" i="4" s="1"/>
  <c r="S118" i="4" s="1"/>
  <c r="S119" i="4" s="1"/>
  <c r="S120" i="4" s="1"/>
  <c r="S121" i="4" s="1"/>
  <c r="S122" i="4" s="1"/>
  <c r="S123" i="4" s="1"/>
  <c r="S124" i="4" s="1"/>
  <c r="S125" i="4" s="1"/>
  <c r="AS25" i="4"/>
  <c r="AT25" i="4" s="1"/>
  <c r="AJ33" i="4"/>
  <c r="AZ21" i="4"/>
  <c r="BA20" i="4"/>
  <c r="AY22" i="4"/>
  <c r="AD40" i="4"/>
  <c r="AX23" i="4"/>
  <c r="AQ26" i="4"/>
  <c r="AK32" i="4"/>
  <c r="AE39" i="4"/>
  <c r="AW24" i="4"/>
  <c r="AP27" i="4"/>
  <c r="AL31" i="4"/>
  <c r="AM30" i="4"/>
  <c r="BD19" i="4"/>
  <c r="BE18" i="4"/>
  <c r="BF17" i="4"/>
  <c r="DG36" i="8" l="1"/>
  <c r="DI34" i="8"/>
  <c r="DJ33" i="8"/>
  <c r="DM30" i="8"/>
  <c r="DK32" i="8"/>
  <c r="DL31" i="8"/>
  <c r="DP27" i="8"/>
  <c r="DH35" i="8"/>
  <c r="DN29" i="8"/>
  <c r="DO28" i="8"/>
  <c r="DQ26" i="8"/>
  <c r="DR25" i="8"/>
  <c r="DS24" i="8"/>
  <c r="DT24" i="8" s="1"/>
  <c r="DE38" i="8"/>
  <c r="DC40" i="8"/>
  <c r="DD39" i="8"/>
  <c r="DB41" i="8"/>
  <c r="DA42" i="8"/>
  <c r="CX45" i="8"/>
  <c r="CW46" i="8"/>
  <c r="CY44" i="8"/>
  <c r="CV47" i="8"/>
  <c r="CZ43" i="8"/>
  <c r="DX20" i="8"/>
  <c r="DU23" i="8"/>
  <c r="DV22" i="8"/>
  <c r="AZ54" i="8"/>
  <c r="BB52" i="8"/>
  <c r="BA53" i="8"/>
  <c r="DW21" i="8"/>
  <c r="AW57" i="8"/>
  <c r="AX56" i="8"/>
  <c r="DZ17" i="8"/>
  <c r="BF87" i="6"/>
  <c r="BQ87" i="6"/>
  <c r="BP87" i="6"/>
  <c r="BE87" i="6"/>
  <c r="W86" i="6"/>
  <c r="AV87" i="6"/>
  <c r="AW87" i="6" s="1"/>
  <c r="AH68" i="8"/>
  <c r="ED13" i="8"/>
  <c r="EA16" i="8"/>
  <c r="EC14" i="8"/>
  <c r="CR48" i="8"/>
  <c r="CS48" i="8" s="1"/>
  <c r="AP60" i="8"/>
  <c r="AG69" i="8"/>
  <c r="AO61" i="8"/>
  <c r="AN62" i="8"/>
  <c r="EB15" i="8"/>
  <c r="AY55" i="8"/>
  <c r="DF37" i="8"/>
  <c r="DY18" i="8"/>
  <c r="DY19" i="8" s="1"/>
  <c r="AB74" i="8"/>
  <c r="AE71" i="8"/>
  <c r="X77" i="8"/>
  <c r="AC73" i="8"/>
  <c r="AF70" i="8"/>
  <c r="W83" i="8"/>
  <c r="W84" i="8" s="1"/>
  <c r="W85" i="8" s="1"/>
  <c r="AA75" i="8"/>
  <c r="AD72" i="8"/>
  <c r="Y76" i="8"/>
  <c r="Z76" i="8" s="1"/>
  <c r="AK65" i="8"/>
  <c r="AI67" i="8"/>
  <c r="AL64" i="8"/>
  <c r="AJ66" i="8"/>
  <c r="AM63" i="8"/>
  <c r="AR58" i="8"/>
  <c r="AS58" i="8" s="1"/>
  <c r="AT58" i="8" s="1"/>
  <c r="AQ59" i="8"/>
  <c r="EF11" i="8"/>
  <c r="EH9" i="8"/>
  <c r="EI8" i="8"/>
  <c r="EG10" i="8"/>
  <c r="BC51" i="8"/>
  <c r="BD50" i="8"/>
  <c r="EJ7" i="8"/>
  <c r="EK6" i="8"/>
  <c r="EE12" i="8"/>
  <c r="EJ12" i="4"/>
  <c r="EH14" i="4"/>
  <c r="EI13" i="4"/>
  <c r="BD132" i="1"/>
  <c r="AS133" i="1"/>
  <c r="BO133" i="1" s="1"/>
  <c r="GF154" i="4"/>
  <c r="S30" i="1"/>
  <c r="O30" i="1" s="1"/>
  <c r="M30" i="1" s="1"/>
  <c r="FT154" i="4"/>
  <c r="FZ154" i="4"/>
  <c r="P30" i="1"/>
  <c r="R30" i="1"/>
  <c r="Q30" i="1"/>
  <c r="AI35" i="4"/>
  <c r="AJ34" i="4"/>
  <c r="AT132" i="1"/>
  <c r="BP132" i="1" s="1"/>
  <c r="AH36" i="4"/>
  <c r="AH37" i="4" s="1"/>
  <c r="EE16" i="4"/>
  <c r="EF15" i="4"/>
  <c r="EN8" i="4"/>
  <c r="EL10" i="4"/>
  <c r="EM9" i="4"/>
  <c r="EO7" i="4"/>
  <c r="EP6" i="4"/>
  <c r="EK11" i="4"/>
  <c r="AG38" i="4"/>
  <c r="AF39" i="4"/>
  <c r="BA130" i="1"/>
  <c r="BW130" i="1" s="1"/>
  <c r="BQ31" i="1"/>
  <c r="BF31" i="1"/>
  <c r="AV31" i="1"/>
  <c r="E156" i="4"/>
  <c r="AA57" i="4"/>
  <c r="AA58" i="4" s="1"/>
  <c r="AA59" i="4" s="1"/>
  <c r="AB51" i="4"/>
  <c r="AB52" i="4" s="1"/>
  <c r="AB53" i="4" s="1"/>
  <c r="AB54" i="4" s="1"/>
  <c r="AB55" i="4" s="1"/>
  <c r="AB56" i="4" s="1"/>
  <c r="BE131" i="1"/>
  <c r="BL104" i="1"/>
  <c r="BM103" i="1"/>
  <c r="V88" i="4"/>
  <c r="V89" i="4" s="1"/>
  <c r="V90" i="4" s="1"/>
  <c r="W86" i="4"/>
  <c r="W87" i="4" s="1"/>
  <c r="X79" i="4"/>
  <c r="X80" i="4" s="1"/>
  <c r="X81" i="4" s="1"/>
  <c r="Y75" i="4"/>
  <c r="AL32" i="4"/>
  <c r="AC44" i="4"/>
  <c r="AC45" i="4" s="1"/>
  <c r="AC46" i="4" s="1"/>
  <c r="AC47" i="4" s="1"/>
  <c r="AC48" i="4" s="1"/>
  <c r="AC49" i="4" s="1"/>
  <c r="AC50" i="4" s="1"/>
  <c r="AO29" i="4"/>
  <c r="AK33" i="4"/>
  <c r="S126" i="4"/>
  <c r="S127" i="4" s="1"/>
  <c r="S128" i="4" s="1"/>
  <c r="S129" i="4" s="1"/>
  <c r="S130" i="4" s="1"/>
  <c r="S131" i="4" s="1"/>
  <c r="S132" i="4" s="1"/>
  <c r="S133" i="4" s="1"/>
  <c r="S134" i="4" s="1"/>
  <c r="S135" i="4" s="1"/>
  <c r="U91" i="4"/>
  <c r="U92" i="4" s="1"/>
  <c r="U93" i="4" s="1"/>
  <c r="U94" i="4" s="1"/>
  <c r="U95" i="4" s="1"/>
  <c r="Z63" i="4"/>
  <c r="T96" i="4"/>
  <c r="T97" i="4" s="1"/>
  <c r="T98" i="4" s="1"/>
  <c r="T99" i="4" s="1"/>
  <c r="T100" i="4" s="1"/>
  <c r="T101" i="4" s="1"/>
  <c r="T102" i="4" s="1"/>
  <c r="T103" i="4" s="1"/>
  <c r="T104" i="4" s="1"/>
  <c r="T105" i="4" s="1"/>
  <c r="T106" i="4" s="1"/>
  <c r="T107" i="4" s="1"/>
  <c r="T108" i="4" s="1"/>
  <c r="T109" i="4" s="1"/>
  <c r="T110" i="4" s="1"/>
  <c r="T111" i="4" s="1"/>
  <c r="T112" i="4" s="1"/>
  <c r="T113" i="4" s="1"/>
  <c r="T114" i="4" s="1"/>
  <c r="T115" i="4" s="1"/>
  <c r="T116" i="4" s="1"/>
  <c r="T117" i="4" s="1"/>
  <c r="T118" i="4" s="1"/>
  <c r="T119" i="4" s="1"/>
  <c r="T120" i="4" s="1"/>
  <c r="T121" i="4" s="1"/>
  <c r="T122" i="4" s="1"/>
  <c r="T123" i="4" s="1"/>
  <c r="T124" i="4" s="1"/>
  <c r="T125" i="4" s="1"/>
  <c r="AQ27" i="4"/>
  <c r="AX24" i="4"/>
  <c r="AZ22" i="4"/>
  <c r="AY23" i="4"/>
  <c r="AP28" i="4"/>
  <c r="AR26" i="4"/>
  <c r="AE40" i="4"/>
  <c r="AD41" i="4"/>
  <c r="AD42" i="4" s="1"/>
  <c r="AD43" i="4" s="1"/>
  <c r="BB20" i="4"/>
  <c r="BA21" i="4"/>
  <c r="AU25" i="4"/>
  <c r="AV25" i="4" s="1"/>
  <c r="AM31" i="4"/>
  <c r="AN30" i="4"/>
  <c r="BE19" i="4"/>
  <c r="BF18" i="4"/>
  <c r="BG17" i="4"/>
  <c r="DJ34" i="8" l="1"/>
  <c r="DI35" i="8"/>
  <c r="DH36" i="8"/>
  <c r="DM31" i="8"/>
  <c r="DN30" i="8"/>
  <c r="DL32" i="8"/>
  <c r="DK33" i="8"/>
  <c r="DQ27" i="8"/>
  <c r="DP28" i="8"/>
  <c r="DO29" i="8"/>
  <c r="DR26" i="8"/>
  <c r="DS25" i="8"/>
  <c r="DT25" i="8" s="1"/>
  <c r="K86" i="6"/>
  <c r="G86" i="6" s="1"/>
  <c r="GH210" i="8" s="1"/>
  <c r="DF38" i="8"/>
  <c r="DE39" i="8"/>
  <c r="DC41" i="8"/>
  <c r="DD40" i="8"/>
  <c r="DB42" i="8"/>
  <c r="CY45" i="8"/>
  <c r="CX46" i="8"/>
  <c r="CW47" i="8"/>
  <c r="CZ44" i="8"/>
  <c r="DA43" i="8"/>
  <c r="DU24" i="8"/>
  <c r="DY20" i="8"/>
  <c r="DW22" i="8"/>
  <c r="DV23" i="8"/>
  <c r="BC52" i="8"/>
  <c r="BB53" i="8"/>
  <c r="BA54" i="8"/>
  <c r="DX21" i="8"/>
  <c r="EA17" i="8"/>
  <c r="AX57" i="8"/>
  <c r="AY56" i="8"/>
  <c r="BH87" i="6"/>
  <c r="BS87" i="6"/>
  <c r="AX87" i="6"/>
  <c r="BR87" i="6"/>
  <c r="BG87" i="6"/>
  <c r="AN63" i="8"/>
  <c r="AP61" i="8"/>
  <c r="AH69" i="8"/>
  <c r="ED14" i="8"/>
  <c r="EC15" i="8"/>
  <c r="CT48" i="8"/>
  <c r="CU48" i="8" s="1"/>
  <c r="CV48" i="8" s="1"/>
  <c r="CR49" i="8"/>
  <c r="CS49" i="8" s="1"/>
  <c r="AG70" i="8"/>
  <c r="AO62" i="8"/>
  <c r="EB16" i="8"/>
  <c r="AZ55" i="8"/>
  <c r="DG37" i="8"/>
  <c r="DZ18" i="8"/>
  <c r="DZ19" i="8" s="1"/>
  <c r="AE72" i="8"/>
  <c r="AD73" i="8"/>
  <c r="AF71" i="8"/>
  <c r="X78" i="8"/>
  <c r="AB75" i="8"/>
  <c r="Y77" i="8"/>
  <c r="Z77" i="8" s="1"/>
  <c r="W86" i="8"/>
  <c r="W87" i="8" s="1"/>
  <c r="W88" i="8" s="1"/>
  <c r="W89" i="8" s="1"/>
  <c r="W90" i="8" s="1"/>
  <c r="W91" i="8" s="1"/>
  <c r="W92" i="8" s="1"/>
  <c r="W93" i="8" s="1"/>
  <c r="W94" i="8" s="1"/>
  <c r="W95" i="8" s="1"/>
  <c r="W96" i="8" s="1"/>
  <c r="W97" i="8" s="1"/>
  <c r="W98" i="8" s="1"/>
  <c r="W99" i="8" s="1"/>
  <c r="W100" i="8" s="1"/>
  <c r="W101" i="8" s="1"/>
  <c r="W102" i="8" s="1"/>
  <c r="W103" i="8" s="1"/>
  <c r="W104" i="8" s="1"/>
  <c r="W105" i="8" s="1"/>
  <c r="W106" i="8" s="1"/>
  <c r="W107" i="8" s="1"/>
  <c r="W108" i="8" s="1"/>
  <c r="W109" i="8" s="1"/>
  <c r="W110" i="8" s="1"/>
  <c r="W111" i="8" s="1"/>
  <c r="W112" i="8" s="1"/>
  <c r="W113" i="8" s="1"/>
  <c r="W114" i="8" s="1"/>
  <c r="W115" i="8" s="1"/>
  <c r="W116" i="8" s="1"/>
  <c r="W117" i="8" s="1"/>
  <c r="W118" i="8" s="1"/>
  <c r="W119" i="8" s="1"/>
  <c r="W120" i="8" s="1"/>
  <c r="W121" i="8" s="1"/>
  <c r="W122" i="8" s="1"/>
  <c r="W123" i="8" s="1"/>
  <c r="W124" i="8" s="1"/>
  <c r="W125" i="8" s="1"/>
  <c r="W126" i="8" s="1"/>
  <c r="W127" i="8" s="1"/>
  <c r="W128" i="8" s="1"/>
  <c r="W129" i="8" s="1"/>
  <c r="W130" i="8" s="1"/>
  <c r="W131" i="8" s="1"/>
  <c r="W132" i="8" s="1"/>
  <c r="W133" i="8" s="1"/>
  <c r="W134" i="8" s="1"/>
  <c r="W135" i="8" s="1"/>
  <c r="W136" i="8" s="1"/>
  <c r="AA76" i="8"/>
  <c r="AC74" i="8"/>
  <c r="AL65" i="8"/>
  <c r="AQ60" i="8"/>
  <c r="AJ67" i="8"/>
  <c r="AR59" i="8"/>
  <c r="AU58" i="8"/>
  <c r="AI68" i="8"/>
  <c r="AK66" i="8"/>
  <c r="AM64" i="8"/>
  <c r="EI9" i="8"/>
  <c r="EK7" i="8"/>
  <c r="EL6" i="8"/>
  <c r="BD51" i="8"/>
  <c r="BE50" i="8"/>
  <c r="EE13" i="8"/>
  <c r="EF12" i="8"/>
  <c r="EG11" i="8"/>
  <c r="EJ8" i="8"/>
  <c r="EH10" i="8"/>
  <c r="EK12" i="4"/>
  <c r="EI14" i="4"/>
  <c r="EJ13" i="4"/>
  <c r="BD133" i="1"/>
  <c r="AS134" i="1"/>
  <c r="BO134" i="1" s="1"/>
  <c r="AJ35" i="4"/>
  <c r="AK34" i="4"/>
  <c r="AI36" i="4"/>
  <c r="AI37" i="4" s="1"/>
  <c r="AT133" i="1"/>
  <c r="BP133" i="1" s="1"/>
  <c r="EF16" i="4"/>
  <c r="EG15" i="4"/>
  <c r="D154" i="4"/>
  <c r="EM10" i="4"/>
  <c r="EN9" i="4"/>
  <c r="EO8" i="4"/>
  <c r="EP7" i="4"/>
  <c r="EQ6" i="4"/>
  <c r="EL11" i="4"/>
  <c r="AG39" i="4"/>
  <c r="BA131" i="1"/>
  <c r="BW131" i="1" s="1"/>
  <c r="AW31" i="1"/>
  <c r="AX31" i="1" s="1"/>
  <c r="BG31" i="1"/>
  <c r="BR31" i="1"/>
  <c r="AB57" i="4"/>
  <c r="AB58" i="4" s="1"/>
  <c r="AA60" i="4"/>
  <c r="AA61" i="4" s="1"/>
  <c r="AC51" i="4"/>
  <c r="AC52" i="4" s="1"/>
  <c r="AC53" i="4" s="1"/>
  <c r="AC54" i="4" s="1"/>
  <c r="AC55" i="4" s="1"/>
  <c r="AC56" i="4" s="1"/>
  <c r="AM32" i="4"/>
  <c r="BE132" i="1"/>
  <c r="BM104" i="1"/>
  <c r="BL105" i="1"/>
  <c r="AP29" i="4"/>
  <c r="W88" i="4"/>
  <c r="W89" i="4" s="1"/>
  <c r="W90" i="4" s="1"/>
  <c r="X82" i="4"/>
  <c r="Y76" i="4"/>
  <c r="Y77" i="4" s="1"/>
  <c r="Y78" i="4" s="1"/>
  <c r="Y79" i="4" s="1"/>
  <c r="AD44" i="4"/>
  <c r="AD45" i="4" s="1"/>
  <c r="AD46" i="4" s="1"/>
  <c r="AD47" i="4" s="1"/>
  <c r="AD48" i="4" s="1"/>
  <c r="AD49" i="4" s="1"/>
  <c r="AD50" i="4" s="1"/>
  <c r="AL33" i="4"/>
  <c r="V91" i="4"/>
  <c r="V92" i="4" s="1"/>
  <c r="V93" i="4" s="1"/>
  <c r="V94" i="4" s="1"/>
  <c r="V95" i="4" s="1"/>
  <c r="T126" i="4"/>
  <c r="T127" i="4" s="1"/>
  <c r="T128" i="4" s="1"/>
  <c r="T129" i="4" s="1"/>
  <c r="T130" i="4" s="1"/>
  <c r="T131" i="4" s="1"/>
  <c r="T132" i="4" s="1"/>
  <c r="T133" i="4" s="1"/>
  <c r="T134" i="4" s="1"/>
  <c r="T135" i="4" s="1"/>
  <c r="Z64" i="4"/>
  <c r="BA22" i="4"/>
  <c r="U96" i="4"/>
  <c r="U97" i="4" s="1"/>
  <c r="U98" i="4" s="1"/>
  <c r="U99" i="4" s="1"/>
  <c r="U100" i="4" s="1"/>
  <c r="U101" i="4" s="1"/>
  <c r="U102" i="4" s="1"/>
  <c r="U103" i="4" s="1"/>
  <c r="U104" i="4" s="1"/>
  <c r="U105" i="4" s="1"/>
  <c r="U106" i="4" s="1"/>
  <c r="U107" i="4" s="1"/>
  <c r="U108" i="4" s="1"/>
  <c r="U109" i="4" s="1"/>
  <c r="U110" i="4" s="1"/>
  <c r="U111" i="4" s="1"/>
  <c r="U112" i="4" s="1"/>
  <c r="U113" i="4" s="1"/>
  <c r="U114" i="4" s="1"/>
  <c r="U115" i="4" s="1"/>
  <c r="U116" i="4" s="1"/>
  <c r="U117" i="4" s="1"/>
  <c r="U118" i="4" s="1"/>
  <c r="U119" i="4" s="1"/>
  <c r="U120" i="4" s="1"/>
  <c r="U121" i="4" s="1"/>
  <c r="U122" i="4" s="1"/>
  <c r="U123" i="4" s="1"/>
  <c r="U124" i="4" s="1"/>
  <c r="U125" i="4" s="1"/>
  <c r="AE41" i="4"/>
  <c r="AW25" i="4"/>
  <c r="AX25" i="4" s="1"/>
  <c r="AF40" i="4"/>
  <c r="AR27" i="4"/>
  <c r="AZ23" i="4"/>
  <c r="AY24" i="4"/>
  <c r="BC20" i="4"/>
  <c r="BB21" i="4"/>
  <c r="AS26" i="4"/>
  <c r="AQ28" i="4"/>
  <c r="AH38" i="4"/>
  <c r="AO30" i="4"/>
  <c r="AN31" i="4"/>
  <c r="BF19" i="4"/>
  <c r="BG18" i="4"/>
  <c r="BH17" i="4"/>
  <c r="DI36" i="8" l="1"/>
  <c r="DJ35" i="8"/>
  <c r="DK34" i="8"/>
  <c r="DM32" i="8"/>
  <c r="DN31" i="8"/>
  <c r="DL33" i="8"/>
  <c r="DQ28" i="8"/>
  <c r="DP29" i="8"/>
  <c r="DO30" i="8"/>
  <c r="GB210" i="8"/>
  <c r="DS26" i="8"/>
  <c r="DT26" i="8" s="1"/>
  <c r="DR27" i="8"/>
  <c r="FV210" i="8"/>
  <c r="DG38" i="8"/>
  <c r="DF39" i="8"/>
  <c r="DE40" i="8"/>
  <c r="DC42" i="8"/>
  <c r="DB43" i="8"/>
  <c r="DD41" i="8"/>
  <c r="CY46" i="8"/>
  <c r="CZ45" i="8"/>
  <c r="CX47" i="8"/>
  <c r="AO63" i="8"/>
  <c r="DA44" i="8"/>
  <c r="DZ20" i="8"/>
  <c r="DU25" i="8"/>
  <c r="DX22" i="8"/>
  <c r="DW23" i="8"/>
  <c r="DV24" i="8"/>
  <c r="BD52" i="8"/>
  <c r="BC53" i="8"/>
  <c r="BB54" i="8"/>
  <c r="DY21" i="8"/>
  <c r="EB17" i="8"/>
  <c r="AY57" i="8"/>
  <c r="EE14" i="8"/>
  <c r="BI87" i="6"/>
  <c r="BT87" i="6"/>
  <c r="AS88" i="6"/>
  <c r="BA87" i="6"/>
  <c r="BL87" i="6" s="1"/>
  <c r="ED15" i="8"/>
  <c r="AH70" i="8"/>
  <c r="CT49" i="8"/>
  <c r="CU49" i="8" s="1"/>
  <c r="CV49" i="8" s="1"/>
  <c r="AP62" i="8"/>
  <c r="EC16" i="8"/>
  <c r="BA55" i="8"/>
  <c r="AZ56" i="8"/>
  <c r="DH37" i="8"/>
  <c r="EA18" i="8"/>
  <c r="EA19" i="8" s="1"/>
  <c r="AE73" i="8"/>
  <c r="W137" i="8"/>
  <c r="W138" i="8" s="1"/>
  <c r="W139" i="8" s="1"/>
  <c r="W140" i="8" s="1"/>
  <c r="W141" i="8" s="1"/>
  <c r="W142" i="8" s="1"/>
  <c r="W143" i="8" s="1"/>
  <c r="W144" i="8" s="1"/>
  <c r="W145" i="8" s="1"/>
  <c r="W146" i="8" s="1"/>
  <c r="W147" i="8" s="1"/>
  <c r="W148" i="8" s="1"/>
  <c r="W149" i="8" s="1"/>
  <c r="W150" i="8" s="1"/>
  <c r="W151" i="8" s="1"/>
  <c r="W167" i="8" s="1"/>
  <c r="W168" i="8" s="1"/>
  <c r="W169" i="8" s="1"/>
  <c r="W170" i="8" s="1"/>
  <c r="W171" i="8" s="1"/>
  <c r="W172" i="8" s="1"/>
  <c r="W173" i="8" s="1"/>
  <c r="W174" i="8" s="1"/>
  <c r="W175" i="8" s="1"/>
  <c r="W176" i="8" s="1"/>
  <c r="W177" i="8" s="1"/>
  <c r="W178" i="8" s="1"/>
  <c r="W179" i="8" s="1"/>
  <c r="W180" i="8" s="1"/>
  <c r="W181" i="8" s="1"/>
  <c r="W182" i="8" s="1"/>
  <c r="W183" i="8" s="1"/>
  <c r="W184" i="8" s="1"/>
  <c r="W185" i="8" s="1"/>
  <c r="W186" i="8" s="1"/>
  <c r="W187" i="8" s="1"/>
  <c r="W188" i="8" s="1"/>
  <c r="W189" i="8" s="1"/>
  <c r="W190" i="8" s="1"/>
  <c r="W191" i="8" s="1"/>
  <c r="W192" i="8" s="1"/>
  <c r="W193" i="8" s="1"/>
  <c r="W194" i="8" s="1"/>
  <c r="W195" i="8" s="1"/>
  <c r="W196" i="8" s="1"/>
  <c r="W197" i="8" s="1"/>
  <c r="W198" i="8" s="1"/>
  <c r="W199" i="8" s="1"/>
  <c r="W200" i="8" s="1"/>
  <c r="W201" i="8" s="1"/>
  <c r="W202" i="8" s="1"/>
  <c r="W203" i="8" s="1"/>
  <c r="W204" i="8" s="1"/>
  <c r="W205" i="8" s="1"/>
  <c r="W206" i="8" s="1"/>
  <c r="W207" i="8" s="1"/>
  <c r="W208" i="8" s="1"/>
  <c r="W209" i="8" s="1"/>
  <c r="W210" i="8" s="1"/>
  <c r="W211" i="8" s="1"/>
  <c r="W212" i="8" s="1"/>
  <c r="W213" i="8" s="1"/>
  <c r="W214" i="8" s="1"/>
  <c r="W215" i="8" s="1"/>
  <c r="W216" i="8" s="1"/>
  <c r="W217" i="8" s="1"/>
  <c r="W218" i="8" s="1"/>
  <c r="W219" i="8" s="1"/>
  <c r="W220" i="8" s="1"/>
  <c r="W221" i="8" s="1"/>
  <c r="W222" i="8" s="1"/>
  <c r="W223" i="8" s="1"/>
  <c r="W224" i="8" s="1"/>
  <c r="W225" i="8" s="1"/>
  <c r="W226" i="8" s="1"/>
  <c r="W227" i="8" s="1"/>
  <c r="W228" i="8" s="1"/>
  <c r="W229" i="8" s="1"/>
  <c r="W230" i="8" s="1"/>
  <c r="W231" i="8" s="1"/>
  <c r="W232" i="8" s="1"/>
  <c r="W233" i="8" s="1"/>
  <c r="W234" i="8" s="1"/>
  <c r="W235" i="8" s="1"/>
  <c r="W236" i="8" s="1"/>
  <c r="W237" i="8" s="1"/>
  <c r="W238" i="8" s="1"/>
  <c r="W239" i="8" s="1"/>
  <c r="W240" i="8" s="1"/>
  <c r="W241" i="8" s="1"/>
  <c r="W242" i="8" s="1"/>
  <c r="W243" i="8" s="1"/>
  <c r="W244" i="8" s="1"/>
  <c r="W245" i="8" s="1"/>
  <c r="W246" i="8" s="1"/>
  <c r="W247" i="8" s="1"/>
  <c r="W248" i="8" s="1"/>
  <c r="W249" i="8" s="1"/>
  <c r="W250" i="8" s="1"/>
  <c r="W251" i="8" s="1"/>
  <c r="W252" i="8" s="1"/>
  <c r="W253" i="8" s="1"/>
  <c r="W254" i="8" s="1"/>
  <c r="W255" i="8" s="1"/>
  <c r="W256" i="8" s="1"/>
  <c r="W257" i="8" s="1"/>
  <c r="W258" i="8" s="1"/>
  <c r="W259" i="8" s="1"/>
  <c r="AC75" i="8"/>
  <c r="Y78" i="8"/>
  <c r="X79" i="8"/>
  <c r="AB76" i="8"/>
  <c r="AF72" i="8"/>
  <c r="AD74" i="8"/>
  <c r="AG71" i="8"/>
  <c r="AA77" i="8"/>
  <c r="AM65" i="8"/>
  <c r="CW48" i="8"/>
  <c r="AV58" i="8"/>
  <c r="AW58" i="8" s="1"/>
  <c r="AR60" i="8"/>
  <c r="AS59" i="8"/>
  <c r="AQ61" i="8"/>
  <c r="AK67" i="8"/>
  <c r="AL66" i="8"/>
  <c r="AI69" i="8"/>
  <c r="AN64" i="8"/>
  <c r="AJ68" i="8"/>
  <c r="EI10" i="8"/>
  <c r="EG12" i="8"/>
  <c r="EH11" i="8"/>
  <c r="EL7" i="8"/>
  <c r="EM6" i="8"/>
  <c r="EK8" i="8"/>
  <c r="EJ9" i="8"/>
  <c r="EF13" i="8"/>
  <c r="BE51" i="8"/>
  <c r="BF50" i="8"/>
  <c r="EJ14" i="4"/>
  <c r="EK13" i="4"/>
  <c r="AS135" i="1"/>
  <c r="BO135" i="1" s="1"/>
  <c r="BD134" i="1"/>
  <c r="AK35" i="4"/>
  <c r="AL34" i="4"/>
  <c r="AJ36" i="4"/>
  <c r="AJ37" i="4" s="1"/>
  <c r="AT134" i="1"/>
  <c r="BP134" i="1" s="1"/>
  <c r="EH15" i="4"/>
  <c r="EG16" i="4"/>
  <c r="EN10" i="4"/>
  <c r="EP8" i="4"/>
  <c r="EL12" i="4"/>
  <c r="EM11" i="4"/>
  <c r="EQ7" i="4"/>
  <c r="ER6" i="4"/>
  <c r="EO9" i="4"/>
  <c r="BA132" i="1"/>
  <c r="BW132" i="1" s="1"/>
  <c r="BT31" i="1"/>
  <c r="BI31" i="1"/>
  <c r="BS31" i="1"/>
  <c r="BH31" i="1"/>
  <c r="AY31" i="1"/>
  <c r="U126" i="4"/>
  <c r="U127" i="4" s="1"/>
  <c r="AC57" i="4"/>
  <c r="AC58" i="4" s="1"/>
  <c r="AA62" i="4"/>
  <c r="AA63" i="4" s="1"/>
  <c r="AD51" i="4"/>
  <c r="AD52" i="4" s="1"/>
  <c r="AD53" i="4" s="1"/>
  <c r="AD54" i="4" s="1"/>
  <c r="AD55" i="4" s="1"/>
  <c r="AD56" i="4" s="1"/>
  <c r="AN32" i="4"/>
  <c r="AM33" i="4"/>
  <c r="BE133" i="1"/>
  <c r="BL106" i="1"/>
  <c r="BM105" i="1"/>
  <c r="X83" i="4"/>
  <c r="X84" i="4" s="1"/>
  <c r="Y80" i="4"/>
  <c r="Y81" i="4" s="1"/>
  <c r="W91" i="4"/>
  <c r="W92" i="4" s="1"/>
  <c r="W93" i="4" s="1"/>
  <c r="W94" i="4" s="1"/>
  <c r="W95" i="4" s="1"/>
  <c r="AB59" i="4"/>
  <c r="BB22" i="4"/>
  <c r="AR28" i="4"/>
  <c r="AY25" i="4"/>
  <c r="Z65" i="4"/>
  <c r="V96" i="4"/>
  <c r="V97" i="4" s="1"/>
  <c r="V98" i="4" s="1"/>
  <c r="V99" i="4" s="1"/>
  <c r="V100" i="4" s="1"/>
  <c r="V101" i="4" s="1"/>
  <c r="V102" i="4" s="1"/>
  <c r="V103" i="4" s="1"/>
  <c r="V104" i="4" s="1"/>
  <c r="V105" i="4" s="1"/>
  <c r="V106" i="4" s="1"/>
  <c r="V107" i="4" s="1"/>
  <c r="V108" i="4" s="1"/>
  <c r="V109" i="4" s="1"/>
  <c r="V110" i="4" s="1"/>
  <c r="V111" i="4" s="1"/>
  <c r="V112" i="4" s="1"/>
  <c r="V113" i="4" s="1"/>
  <c r="V114" i="4" s="1"/>
  <c r="V115" i="4" s="1"/>
  <c r="AS27" i="4"/>
  <c r="AF41" i="4"/>
  <c r="BC21" i="4"/>
  <c r="AZ24" i="4"/>
  <c r="BA23" i="4"/>
  <c r="AH39" i="4"/>
  <c r="AT26" i="4"/>
  <c r="AE42" i="4"/>
  <c r="AI38" i="4"/>
  <c r="AP30" i="4"/>
  <c r="AQ29" i="4"/>
  <c r="BD20" i="4"/>
  <c r="AG40" i="4"/>
  <c r="AO31" i="4"/>
  <c r="BG19" i="4"/>
  <c r="BH18" i="4"/>
  <c r="BI17" i="4"/>
  <c r="DJ36" i="8" l="1"/>
  <c r="DK35" i="8"/>
  <c r="DL34" i="8"/>
  <c r="DN32" i="8"/>
  <c r="DM33" i="8"/>
  <c r="DQ29" i="8"/>
  <c r="DP30" i="8"/>
  <c r="DO31" i="8"/>
  <c r="F210" i="8"/>
  <c r="DS27" i="8"/>
  <c r="DT27" i="8" s="1"/>
  <c r="DR28" i="8"/>
  <c r="DH38" i="8"/>
  <c r="DG39" i="8"/>
  <c r="DF40" i="8"/>
  <c r="DE41" i="8"/>
  <c r="DC43" i="8"/>
  <c r="DD42" i="8"/>
  <c r="CY47" i="8"/>
  <c r="CZ46" i="8"/>
  <c r="AP63" i="8"/>
  <c r="DA45" i="8"/>
  <c r="AO64" i="8"/>
  <c r="DB44" i="8"/>
  <c r="DU26" i="8"/>
  <c r="EA20" i="8"/>
  <c r="BE52" i="8"/>
  <c r="DY22" i="8"/>
  <c r="DX23" i="8"/>
  <c r="DW24" i="8"/>
  <c r="DV25" i="8"/>
  <c r="BD53" i="8"/>
  <c r="BC54" i="8"/>
  <c r="DZ21" i="8"/>
  <c r="EC17" i="8"/>
  <c r="AZ57" i="8"/>
  <c r="EF14" i="8"/>
  <c r="EE15" i="8"/>
  <c r="W87" i="6"/>
  <c r="Q87" i="6" s="1"/>
  <c r="BO88" i="6"/>
  <c r="BD88" i="6"/>
  <c r="AT88" i="6"/>
  <c r="ED16" i="8"/>
  <c r="CW49" i="8"/>
  <c r="DI37" i="8"/>
  <c r="BA56" i="8"/>
  <c r="BB55" i="8"/>
  <c r="EB18" i="8"/>
  <c r="EB19" i="8" s="1"/>
  <c r="AD75" i="8"/>
  <c r="AB77" i="8"/>
  <c r="Y79" i="8"/>
  <c r="AE74" i="8"/>
  <c r="AG72" i="8"/>
  <c r="AC76" i="8"/>
  <c r="AH71" i="8"/>
  <c r="AF73" i="8"/>
  <c r="X80" i="8"/>
  <c r="Z78" i="8"/>
  <c r="CX48" i="8"/>
  <c r="EI11" i="8"/>
  <c r="AR61" i="8"/>
  <c r="AX58" i="8"/>
  <c r="AY58" i="8" s="1"/>
  <c r="AQ62" i="8"/>
  <c r="AS60" i="8"/>
  <c r="AT59" i="8"/>
  <c r="AL67" i="8"/>
  <c r="AM66" i="8"/>
  <c r="AJ69" i="8"/>
  <c r="AI70" i="8"/>
  <c r="AK68" i="8"/>
  <c r="AN65" i="8"/>
  <c r="EJ10" i="8"/>
  <c r="EK9" i="8"/>
  <c r="EH12" i="8"/>
  <c r="EG13" i="8"/>
  <c r="EM7" i="8"/>
  <c r="EN6" i="8"/>
  <c r="BF51" i="8"/>
  <c r="BG50" i="8"/>
  <c r="EL8" i="8"/>
  <c r="EK14" i="4"/>
  <c r="EL13" i="4"/>
  <c r="BD135" i="1"/>
  <c r="AS136" i="1"/>
  <c r="BO136" i="1" s="1"/>
  <c r="AM34" i="4"/>
  <c r="AK36" i="4"/>
  <c r="AK37" i="4" s="1"/>
  <c r="AL35" i="4"/>
  <c r="AT135" i="1"/>
  <c r="BP135" i="1" s="1"/>
  <c r="EI15" i="4"/>
  <c r="EH16" i="4"/>
  <c r="EO10" i="4"/>
  <c r="EN11" i="4"/>
  <c r="EQ8" i="4"/>
  <c r="ER7" i="4"/>
  <c r="ES6" i="4"/>
  <c r="EM12" i="4"/>
  <c r="EP9" i="4"/>
  <c r="BA133" i="1"/>
  <c r="BW133" i="1" s="1"/>
  <c r="BU31" i="1"/>
  <c r="BJ31" i="1"/>
  <c r="AZ31" i="1"/>
  <c r="AO32" i="4"/>
  <c r="U128" i="4"/>
  <c r="U129" i="4" s="1"/>
  <c r="U130" i="4" s="1"/>
  <c r="U131" i="4" s="1"/>
  <c r="U132" i="4" s="1"/>
  <c r="U133" i="4" s="1"/>
  <c r="U134" i="4" s="1"/>
  <c r="U135" i="4" s="1"/>
  <c r="AA64" i="4"/>
  <c r="AA65" i="4" s="1"/>
  <c r="AD57" i="4"/>
  <c r="AD58" i="4" s="1"/>
  <c r="AN33" i="4"/>
  <c r="BE134" i="1"/>
  <c r="BM106" i="1"/>
  <c r="BL107" i="1"/>
  <c r="BC22" i="4"/>
  <c r="Y82" i="4"/>
  <c r="Y83" i="4" s="1"/>
  <c r="X85" i="4"/>
  <c r="X86" i="4" s="1"/>
  <c r="AC59" i="4"/>
  <c r="AB60" i="4"/>
  <c r="AZ25" i="4"/>
  <c r="AS28" i="4"/>
  <c r="Z66" i="4"/>
  <c r="Z67" i="4" s="1"/>
  <c r="Z68" i="4" s="1"/>
  <c r="Z69" i="4" s="1"/>
  <c r="Z70" i="4" s="1"/>
  <c r="Z71" i="4" s="1"/>
  <c r="Z72" i="4" s="1"/>
  <c r="Z73" i="4" s="1"/>
  <c r="Z74" i="4" s="1"/>
  <c r="Z75" i="4" s="1"/>
  <c r="V116" i="4"/>
  <c r="V117" i="4" s="1"/>
  <c r="V118" i="4" s="1"/>
  <c r="V119" i="4" s="1"/>
  <c r="V120" i="4" s="1"/>
  <c r="V121" i="4" s="1"/>
  <c r="V122" i="4" s="1"/>
  <c r="V123" i="4" s="1"/>
  <c r="V124" i="4" s="1"/>
  <c r="V125" i="4" s="1"/>
  <c r="W96" i="4"/>
  <c r="W97" i="4" s="1"/>
  <c r="W98" i="4" s="1"/>
  <c r="W99" i="4" s="1"/>
  <c r="W100" i="4" s="1"/>
  <c r="W101" i="4" s="1"/>
  <c r="W102" i="4" s="1"/>
  <c r="W103" i="4" s="1"/>
  <c r="W104" i="4" s="1"/>
  <c r="W105" i="4" s="1"/>
  <c r="W106" i="4" s="1"/>
  <c r="W107" i="4" s="1"/>
  <c r="W108" i="4" s="1"/>
  <c r="W109" i="4" s="1"/>
  <c r="W110" i="4" s="1"/>
  <c r="W111" i="4" s="1"/>
  <c r="W112" i="4" s="1"/>
  <c r="W113" i="4" s="1"/>
  <c r="W114" i="4" s="1"/>
  <c r="W115" i="4" s="1"/>
  <c r="BD21" i="4"/>
  <c r="BE20" i="4"/>
  <c r="AE43" i="4"/>
  <c r="BB23" i="4"/>
  <c r="BA24" i="4"/>
  <c r="AR29" i="4"/>
  <c r="AG41" i="4"/>
  <c r="AJ38" i="4"/>
  <c r="AI39" i="4"/>
  <c r="AQ30" i="4"/>
  <c r="AH40" i="4"/>
  <c r="AT27" i="4"/>
  <c r="AU26" i="4"/>
  <c r="AV26" i="4" s="1"/>
  <c r="AF42" i="4"/>
  <c r="AP31" i="4"/>
  <c r="BH19" i="4"/>
  <c r="BI18" i="4"/>
  <c r="BJ17" i="4"/>
  <c r="DK36" i="8" l="1"/>
  <c r="DL35" i="8"/>
  <c r="DM34" i="8"/>
  <c r="DO32" i="8"/>
  <c r="DN33" i="8"/>
  <c r="DR29" i="8"/>
  <c r="DQ30" i="8"/>
  <c r="DP31" i="8"/>
  <c r="DS28" i="8"/>
  <c r="DT28" i="8" s="1"/>
  <c r="DI38" i="8"/>
  <c r="DH39" i="8"/>
  <c r="DG40" i="8"/>
  <c r="DF41" i="8"/>
  <c r="AQ63" i="8"/>
  <c r="DD43" i="8"/>
  <c r="DE42" i="8"/>
  <c r="AP64" i="8"/>
  <c r="DA46" i="8"/>
  <c r="CZ47" i="8"/>
  <c r="DB45" i="8"/>
  <c r="DC44" i="8"/>
  <c r="BF52" i="8"/>
  <c r="DU27" i="8"/>
  <c r="EB20" i="8"/>
  <c r="BE53" i="8"/>
  <c r="DY23" i="8"/>
  <c r="DX24" i="8"/>
  <c r="DZ22" i="8"/>
  <c r="DW25" i="8"/>
  <c r="DV26" i="8"/>
  <c r="BD54" i="8"/>
  <c r="EA21" i="8"/>
  <c r="ED17" i="8"/>
  <c r="AZ58" i="8"/>
  <c r="BA57" i="8"/>
  <c r="EG14" i="8"/>
  <c r="EF15" i="8"/>
  <c r="CX49" i="8"/>
  <c r="EE16" i="8"/>
  <c r="AU88" i="6"/>
  <c r="BE88" i="6"/>
  <c r="BP88" i="6"/>
  <c r="DJ37" i="8"/>
  <c r="BB56" i="8"/>
  <c r="BC55" i="8"/>
  <c r="EC18" i="8"/>
  <c r="EC19" i="8" s="1"/>
  <c r="Z79" i="8"/>
  <c r="AG73" i="8"/>
  <c r="AE75" i="8"/>
  <c r="Y80" i="8"/>
  <c r="AF74" i="8"/>
  <c r="AH72" i="8"/>
  <c r="AD76" i="8"/>
  <c r="X81" i="8"/>
  <c r="AC77" i="8"/>
  <c r="AA78" i="8"/>
  <c r="AB78" i="8" s="1"/>
  <c r="CY48" i="8"/>
  <c r="EJ11" i="8"/>
  <c r="EI12" i="8"/>
  <c r="AN66" i="8"/>
  <c r="AS61" i="8"/>
  <c r="AO65" i="8"/>
  <c r="AK69" i="8"/>
  <c r="AJ70" i="8"/>
  <c r="AI71" i="8"/>
  <c r="AM67" i="8"/>
  <c r="AL68" i="8"/>
  <c r="AT60" i="8"/>
  <c r="AU59" i="8"/>
  <c r="AR62" i="8"/>
  <c r="EK10" i="8"/>
  <c r="BG51" i="8"/>
  <c r="BH50" i="8"/>
  <c r="EN7" i="8"/>
  <c r="EO6" i="8"/>
  <c r="EM8" i="8"/>
  <c r="EL9" i="8"/>
  <c r="EH13" i="8"/>
  <c r="EL14" i="4"/>
  <c r="EM13" i="4"/>
  <c r="BD136" i="1"/>
  <c r="AS137" i="1"/>
  <c r="BO137" i="1" s="1"/>
  <c r="AM35" i="4"/>
  <c r="AL36" i="4"/>
  <c r="AL37" i="4" s="1"/>
  <c r="AN34" i="4"/>
  <c r="AT136" i="1"/>
  <c r="BP136" i="1" s="1"/>
  <c r="EJ15" i="4"/>
  <c r="EI16" i="4"/>
  <c r="EP10" i="4"/>
  <c r="EO11" i="4"/>
  <c r="EN12" i="4"/>
  <c r="ER8" i="4"/>
  <c r="ES7" i="4"/>
  <c r="ET6" i="4"/>
  <c r="EQ9" i="4"/>
  <c r="AO33" i="4"/>
  <c r="BA134" i="1"/>
  <c r="BC31" i="1"/>
  <c r="BN31" i="1" s="1"/>
  <c r="AU32" i="1"/>
  <c r="BK31" i="1"/>
  <c r="BV31" i="1"/>
  <c r="BC23" i="4"/>
  <c r="E157" i="4"/>
  <c r="BE135" i="1"/>
  <c r="BL108" i="1"/>
  <c r="BM107" i="1"/>
  <c r="BD22" i="4"/>
  <c r="Y84" i="4"/>
  <c r="Y85" i="4" s="1"/>
  <c r="Y86" i="4" s="1"/>
  <c r="X87" i="4"/>
  <c r="X88" i="4" s="1"/>
  <c r="AC60" i="4"/>
  <c r="AD59" i="4"/>
  <c r="AB61" i="4"/>
  <c r="Z76" i="4"/>
  <c r="Z77" i="4" s="1"/>
  <c r="Z78" i="4" s="1"/>
  <c r="Z79" i="4" s="1"/>
  <c r="V126" i="4"/>
  <c r="V127" i="4" s="1"/>
  <c r="V128" i="4" s="1"/>
  <c r="V129" i="4" s="1"/>
  <c r="V130" i="4" s="1"/>
  <c r="V131" i="4" s="1"/>
  <c r="V132" i="4" s="1"/>
  <c r="V133" i="4" s="1"/>
  <c r="V134" i="4" s="1"/>
  <c r="V135" i="4" s="1"/>
  <c r="AA66" i="4"/>
  <c r="AA67" i="4" s="1"/>
  <c r="AA68" i="4" s="1"/>
  <c r="AA69" i="4" s="1"/>
  <c r="AA70" i="4" s="1"/>
  <c r="AA71" i="4" s="1"/>
  <c r="AA72" i="4" s="1"/>
  <c r="AA73" i="4" s="1"/>
  <c r="AA74" i="4" s="1"/>
  <c r="AA75" i="4" s="1"/>
  <c r="W116" i="4"/>
  <c r="W117" i="4" s="1"/>
  <c r="W118" i="4" s="1"/>
  <c r="W119" i="4" s="1"/>
  <c r="W120" i="4" s="1"/>
  <c r="W121" i="4" s="1"/>
  <c r="W122" i="4" s="1"/>
  <c r="W123" i="4" s="1"/>
  <c r="W124" i="4" s="1"/>
  <c r="W125" i="4" s="1"/>
  <c r="AS29" i="4"/>
  <c r="AR30" i="4"/>
  <c r="BB24" i="4"/>
  <c r="AF43" i="4"/>
  <c r="BA25" i="4"/>
  <c r="AI40" i="4"/>
  <c r="BE21" i="4"/>
  <c r="BF20" i="4"/>
  <c r="AU27" i="4"/>
  <c r="AW26" i="4"/>
  <c r="AX26" i="4" s="1"/>
  <c r="AE44" i="4"/>
  <c r="AE45" i="4" s="1"/>
  <c r="AE46" i="4" s="1"/>
  <c r="AE47" i="4" s="1"/>
  <c r="AE48" i="4" s="1"/>
  <c r="AE49" i="4" s="1"/>
  <c r="AE50" i="4" s="1"/>
  <c r="AT28" i="4"/>
  <c r="AJ39" i="4"/>
  <c r="AH41" i="4"/>
  <c r="AG42" i="4"/>
  <c r="AK38" i="4"/>
  <c r="AP32" i="4"/>
  <c r="AQ31" i="4"/>
  <c r="BI19" i="4"/>
  <c r="BJ18" i="4"/>
  <c r="BK17" i="4"/>
  <c r="DL36" i="8" l="1"/>
  <c r="DM35" i="8"/>
  <c r="DN34" i="8"/>
  <c r="DO33" i="8"/>
  <c r="DP32" i="8"/>
  <c r="DR30" i="8"/>
  <c r="DQ31" i="8"/>
  <c r="DS29" i="8"/>
  <c r="K87" i="6"/>
  <c r="DJ38" i="8"/>
  <c r="DI39" i="8"/>
  <c r="AR63" i="8"/>
  <c r="DH40" i="8"/>
  <c r="DG41" i="8"/>
  <c r="DF42" i="8"/>
  <c r="AQ64" i="8"/>
  <c r="DE43" i="8"/>
  <c r="CZ48" i="8"/>
  <c r="DC45" i="8"/>
  <c r="DB46" i="8"/>
  <c r="DA47" i="8"/>
  <c r="DD44" i="8"/>
  <c r="BG52" i="8"/>
  <c r="BF53" i="8"/>
  <c r="EC20" i="8"/>
  <c r="DU28" i="8"/>
  <c r="EB21" i="8"/>
  <c r="BE54" i="8"/>
  <c r="DX25" i="8"/>
  <c r="DZ23" i="8"/>
  <c r="DY24" i="8"/>
  <c r="DW26" i="8"/>
  <c r="DV27" i="8"/>
  <c r="EA22" i="8"/>
  <c r="EE17" i="8"/>
  <c r="BA58" i="8"/>
  <c r="EH14" i="8"/>
  <c r="BB57" i="8"/>
  <c r="EG15" i="8"/>
  <c r="EF16" i="8"/>
  <c r="AV88" i="6"/>
  <c r="AW88" i="6" s="1"/>
  <c r="BQ88" i="6"/>
  <c r="BF88" i="6"/>
  <c r="DK37" i="8"/>
  <c r="BC56" i="8"/>
  <c r="BD55" i="8"/>
  <c r="ED18" i="8"/>
  <c r="ED19" i="8" s="1"/>
  <c r="AG74" i="8"/>
  <c r="AD77" i="8"/>
  <c r="Z80" i="8"/>
  <c r="AF75" i="8"/>
  <c r="AA79" i="8"/>
  <c r="X82" i="8"/>
  <c r="X83" i="8" s="1"/>
  <c r="AE76" i="8"/>
  <c r="AH73" i="8"/>
  <c r="Y81" i="8"/>
  <c r="AC78" i="8"/>
  <c r="EJ12" i="8"/>
  <c r="EK11" i="8"/>
  <c r="CY49" i="8"/>
  <c r="AN67" i="8"/>
  <c r="AL69" i="8"/>
  <c r="AJ71" i="8"/>
  <c r="AI72" i="8"/>
  <c r="AK70" i="8"/>
  <c r="AU60" i="8"/>
  <c r="AV59" i="8"/>
  <c r="AO66" i="8"/>
  <c r="AT61" i="8"/>
  <c r="AS62" i="8"/>
  <c r="AP65" i="8"/>
  <c r="AM68" i="8"/>
  <c r="EO7" i="8"/>
  <c r="EP6" i="8"/>
  <c r="BH51" i="8"/>
  <c r="BI50" i="8"/>
  <c r="EL10" i="8"/>
  <c r="EN8" i="8"/>
  <c r="EM9" i="8"/>
  <c r="EI13" i="8"/>
  <c r="EM14" i="4"/>
  <c r="EN13" i="4"/>
  <c r="BD137" i="1"/>
  <c r="AS138" i="1"/>
  <c r="BO138" i="1" s="1"/>
  <c r="F31" i="1"/>
  <c r="AN35" i="4"/>
  <c r="AM36" i="4"/>
  <c r="AM37" i="4" s="1"/>
  <c r="AO34" i="4"/>
  <c r="AT137" i="1"/>
  <c r="BP137" i="1" s="1"/>
  <c r="EK15" i="4"/>
  <c r="EJ16" i="4"/>
  <c r="EO12" i="4"/>
  <c r="EP11" i="4"/>
  <c r="ES8" i="4"/>
  <c r="ET7" i="4"/>
  <c r="EU6" i="4"/>
  <c r="ER9" i="4"/>
  <c r="EQ10" i="4"/>
  <c r="BW134" i="1"/>
  <c r="BA135" i="1"/>
  <c r="BQ32" i="1"/>
  <c r="BF32" i="1"/>
  <c r="AV32" i="1"/>
  <c r="BD23" i="4"/>
  <c r="AE51" i="4"/>
  <c r="AE52" i="4" s="1"/>
  <c r="AE53" i="4" s="1"/>
  <c r="AE54" i="4" s="1"/>
  <c r="AE55" i="4" s="1"/>
  <c r="AE56" i="4" s="1"/>
  <c r="AE57" i="4" s="1"/>
  <c r="AE58" i="4" s="1"/>
  <c r="BE22" i="4"/>
  <c r="BE136" i="1"/>
  <c r="BM108" i="1"/>
  <c r="BL109" i="1"/>
  <c r="X89" i="4"/>
  <c r="Y87" i="4"/>
  <c r="AC61" i="4"/>
  <c r="AD60" i="4"/>
  <c r="AB62" i="4"/>
  <c r="Z80" i="4"/>
  <c r="AA76" i="4"/>
  <c r="AA77" i="4" s="1"/>
  <c r="AA78" i="4" s="1"/>
  <c r="W126" i="4"/>
  <c r="W127" i="4" s="1"/>
  <c r="W128" i="4" s="1"/>
  <c r="W129" i="4" s="1"/>
  <c r="W130" i="4" s="1"/>
  <c r="W131" i="4" s="1"/>
  <c r="W132" i="4" s="1"/>
  <c r="W133" i="4" s="1"/>
  <c r="W134" i="4" s="1"/>
  <c r="W135" i="4" s="1"/>
  <c r="AF44" i="4"/>
  <c r="AF45" i="4" s="1"/>
  <c r="AF46" i="4" s="1"/>
  <c r="AF47" i="4" s="1"/>
  <c r="AF48" i="4" s="1"/>
  <c r="AF49" i="4" s="1"/>
  <c r="AF50" i="4" s="1"/>
  <c r="BB25" i="4"/>
  <c r="AY26" i="4"/>
  <c r="AV27" i="4"/>
  <c r="AK39" i="4"/>
  <c r="AU28" i="4"/>
  <c r="BF21" i="4"/>
  <c r="BG20" i="4"/>
  <c r="AJ40" i="4"/>
  <c r="AH42" i="4"/>
  <c r="AG43" i="4"/>
  <c r="AT29" i="4"/>
  <c r="AL38" i="4"/>
  <c r="AS30" i="4"/>
  <c r="AP33" i="4"/>
  <c r="BC24" i="4"/>
  <c r="AI41" i="4"/>
  <c r="AR31" i="4"/>
  <c r="AQ32" i="4"/>
  <c r="BJ19" i="4"/>
  <c r="BK18" i="4"/>
  <c r="BL17" i="4"/>
  <c r="DM36" i="8" l="1"/>
  <c r="DN35" i="8"/>
  <c r="DO34" i="8"/>
  <c r="DP33" i="8"/>
  <c r="DS30" i="8"/>
  <c r="DR31" i="8"/>
  <c r="DQ32" i="8"/>
  <c r="DT29" i="8"/>
  <c r="DK38" i="8"/>
  <c r="DI40" i="8"/>
  <c r="DJ39" i="8"/>
  <c r="BF54" i="8"/>
  <c r="AR64" i="8"/>
  <c r="DH41" i="8"/>
  <c r="DG42" i="8"/>
  <c r="DF43" i="8"/>
  <c r="CZ49" i="8"/>
  <c r="DA48" i="8"/>
  <c r="DD45" i="8"/>
  <c r="DB47" i="8"/>
  <c r="DC46" i="8"/>
  <c r="DE44" i="8"/>
  <c r="BH52" i="8"/>
  <c r="BG53" i="8"/>
  <c r="EC21" i="8"/>
  <c r="ED20" i="8"/>
  <c r="DV28" i="8"/>
  <c r="DX26" i="8"/>
  <c r="DY25" i="8"/>
  <c r="DZ24" i="8"/>
  <c r="EA23" i="8"/>
  <c r="DW27" i="8"/>
  <c r="EB22" i="8"/>
  <c r="EF17" i="8"/>
  <c r="BB58" i="8"/>
  <c r="BC57" i="8"/>
  <c r="EH15" i="8"/>
  <c r="EG16" i="8"/>
  <c r="AX88" i="6"/>
  <c r="BA88" i="6" s="1"/>
  <c r="BL88" i="6" s="1"/>
  <c r="BH88" i="6"/>
  <c r="BS88" i="6"/>
  <c r="BG88" i="6"/>
  <c r="BR88" i="6"/>
  <c r="DL37" i="8"/>
  <c r="BD56" i="8"/>
  <c r="BE55" i="8"/>
  <c r="EE18" i="8"/>
  <c r="EE19" i="8" s="1"/>
  <c r="AA80" i="8"/>
  <c r="EL11" i="8"/>
  <c r="Y82" i="8"/>
  <c r="Y83" i="8" s="1"/>
  <c r="X84" i="8"/>
  <c r="X85" i="8" s="1"/>
  <c r="X86" i="8" s="1"/>
  <c r="AE77" i="8"/>
  <c r="AG75" i="8"/>
  <c r="Z81" i="8"/>
  <c r="AF76" i="8"/>
  <c r="AB79" i="8"/>
  <c r="AD78" i="8"/>
  <c r="AH74" i="8"/>
  <c r="EK12" i="8"/>
  <c r="AP66" i="8"/>
  <c r="AM69" i="8"/>
  <c r="AO67" i="8"/>
  <c r="AN68" i="8"/>
  <c r="AV60" i="8"/>
  <c r="AW59" i="8"/>
  <c r="AQ65" i="8"/>
  <c r="AS63" i="8"/>
  <c r="AU61" i="8"/>
  <c r="AT62" i="8"/>
  <c r="AI73" i="8"/>
  <c r="AL70" i="8"/>
  <c r="AK71" i="8"/>
  <c r="AJ72" i="8"/>
  <c r="BI51" i="8"/>
  <c r="BJ50" i="8"/>
  <c r="EI14" i="8"/>
  <c r="EJ13" i="8"/>
  <c r="EN9" i="8"/>
  <c r="EO8" i="8"/>
  <c r="EP7" i="8"/>
  <c r="EQ6" i="8"/>
  <c r="EM10" i="8"/>
  <c r="EN14" i="4"/>
  <c r="EO13" i="4"/>
  <c r="BD138" i="1"/>
  <c r="AS139" i="1"/>
  <c r="BO139" i="1" s="1"/>
  <c r="Y31" i="1"/>
  <c r="S31" i="1" s="1"/>
  <c r="O31" i="1" s="1"/>
  <c r="M31" i="1" s="1"/>
  <c r="Q31" i="1"/>
  <c r="AO35" i="4"/>
  <c r="R31" i="1"/>
  <c r="P31" i="1"/>
  <c r="FZ155" i="4"/>
  <c r="FT155" i="4"/>
  <c r="GF155" i="4"/>
  <c r="AN36" i="4"/>
  <c r="AP34" i="4"/>
  <c r="AT138" i="1"/>
  <c r="BP138" i="1" s="1"/>
  <c r="EL15" i="4"/>
  <c r="EK16" i="4"/>
  <c r="EP12" i="4"/>
  <c r="EQ11" i="4"/>
  <c r="ET8" i="4"/>
  <c r="EU7" i="4"/>
  <c r="EV6" i="4"/>
  <c r="ES9" i="4"/>
  <c r="ER10" i="4"/>
  <c r="BW135" i="1"/>
  <c r="BA136" i="1"/>
  <c r="AW32" i="1"/>
  <c r="BR32" i="1"/>
  <c r="BG32" i="1"/>
  <c r="BE23" i="4"/>
  <c r="AE59" i="4"/>
  <c r="AE60" i="4" s="1"/>
  <c r="AF51" i="4"/>
  <c r="AF52" i="4" s="1"/>
  <c r="AF53" i="4" s="1"/>
  <c r="AF54" i="4" s="1"/>
  <c r="AF55" i="4" s="1"/>
  <c r="AF56" i="4" s="1"/>
  <c r="AF57" i="4" s="1"/>
  <c r="BE137" i="1"/>
  <c r="BL110" i="1"/>
  <c r="BM109" i="1"/>
  <c r="Y88" i="4"/>
  <c r="X90" i="4"/>
  <c r="X91" i="4" s="1"/>
  <c r="X92" i="4" s="1"/>
  <c r="X93" i="4" s="1"/>
  <c r="X94" i="4" s="1"/>
  <c r="X95" i="4" s="1"/>
  <c r="AD61" i="4"/>
  <c r="AC62" i="4"/>
  <c r="Z81" i="4"/>
  <c r="Z82" i="4" s="1"/>
  <c r="Z83" i="4" s="1"/>
  <c r="AB63" i="4"/>
  <c r="AA79" i="4"/>
  <c r="AA80" i="4" s="1"/>
  <c r="AU29" i="4"/>
  <c r="AT30" i="4"/>
  <c r="BD24" i="4"/>
  <c r="BC25" i="4"/>
  <c r="BH20" i="4"/>
  <c r="BG21" i="4"/>
  <c r="BF22" i="4"/>
  <c r="AK40" i="4"/>
  <c r="AZ26" i="4"/>
  <c r="AV28" i="4"/>
  <c r="AI42" i="4"/>
  <c r="AH43" i="4"/>
  <c r="AG44" i="4"/>
  <c r="AL39" i="4"/>
  <c r="AW27" i="4"/>
  <c r="AQ33" i="4"/>
  <c r="AJ41" i="4"/>
  <c r="AM38" i="4"/>
  <c r="AS31" i="4"/>
  <c r="AR32" i="4"/>
  <c r="BK19" i="4"/>
  <c r="BL18" i="4"/>
  <c r="BM17" i="4"/>
  <c r="DN36" i="8" l="1"/>
  <c r="DM37" i="8"/>
  <c r="DO35" i="8"/>
  <c r="DP34" i="8"/>
  <c r="DS31" i="8"/>
  <c r="DR32" i="8"/>
  <c r="DT30" i="8"/>
  <c r="DQ33" i="8"/>
  <c r="DU29" i="8"/>
  <c r="DK39" i="8"/>
  <c r="DI41" i="8"/>
  <c r="DJ40" i="8"/>
  <c r="AS64" i="8"/>
  <c r="AR65" i="8"/>
  <c r="DH42" i="8"/>
  <c r="DG43" i="8"/>
  <c r="DA49" i="8"/>
  <c r="DB48" i="8"/>
  <c r="DE45" i="8"/>
  <c r="DC47" i="8"/>
  <c r="DD46" i="8"/>
  <c r="DF44" i="8"/>
  <c r="BI52" i="8"/>
  <c r="BH53" i="8"/>
  <c r="BG54" i="8"/>
  <c r="ED21" i="8"/>
  <c r="DW28" i="8"/>
  <c r="EE20" i="8"/>
  <c r="DY26" i="8"/>
  <c r="EB23" i="8"/>
  <c r="DZ25" i="8"/>
  <c r="EA24" i="8"/>
  <c r="DX27" i="8"/>
  <c r="EC22" i="8"/>
  <c r="BD57" i="8"/>
  <c r="BC58" i="8"/>
  <c r="EI15" i="8"/>
  <c r="EH16" i="8"/>
  <c r="EG17" i="8"/>
  <c r="BI88" i="6"/>
  <c r="BT88" i="6"/>
  <c r="AS89" i="6"/>
  <c r="DL38" i="8"/>
  <c r="BE56" i="8"/>
  <c r="BF55" i="8"/>
  <c r="EF18" i="8"/>
  <c r="EL12" i="8"/>
  <c r="EK13" i="8"/>
  <c r="AE78" i="8"/>
  <c r="AB80" i="8"/>
  <c r="Y84" i="8"/>
  <c r="AC79" i="8"/>
  <c r="AD79" i="8" s="1"/>
  <c r="AF77" i="8"/>
  <c r="X87" i="8"/>
  <c r="X88" i="8" s="1"/>
  <c r="AH75" i="8"/>
  <c r="AG76" i="8"/>
  <c r="Z82" i="8"/>
  <c r="AA81" i="8"/>
  <c r="AM70" i="8"/>
  <c r="AL71" i="8"/>
  <c r="AO68" i="8"/>
  <c r="AP67" i="8"/>
  <c r="AK72" i="8"/>
  <c r="AJ73" i="8"/>
  <c r="AI74" i="8"/>
  <c r="AQ66" i="8"/>
  <c r="AT63" i="8"/>
  <c r="AX59" i="8"/>
  <c r="AY59" i="8" s="1"/>
  <c r="AW60" i="8"/>
  <c r="AV61" i="8"/>
  <c r="AU62" i="8"/>
  <c r="AN69" i="8"/>
  <c r="EP8" i="8"/>
  <c r="EQ7" i="8"/>
  <c r="ER6" i="8"/>
  <c r="BJ51" i="8"/>
  <c r="BK50" i="8"/>
  <c r="EJ14" i="8"/>
  <c r="EN10" i="8"/>
  <c r="EO9" i="8"/>
  <c r="EM11" i="8"/>
  <c r="EO14" i="4"/>
  <c r="EP13" i="4"/>
  <c r="AS140" i="1"/>
  <c r="BO140" i="1" s="1"/>
  <c r="BD139" i="1"/>
  <c r="D155" i="4"/>
  <c r="AQ34" i="4"/>
  <c r="AO36" i="4"/>
  <c r="AP35" i="4"/>
  <c r="AN37" i="4"/>
  <c r="AN38" i="4" s="1"/>
  <c r="AT139" i="1"/>
  <c r="BP139" i="1" s="1"/>
  <c r="ER11" i="4"/>
  <c r="EL16" i="4"/>
  <c r="EM15" i="4"/>
  <c r="EQ12" i="4"/>
  <c r="EU8" i="4"/>
  <c r="ET9" i="4"/>
  <c r="EV7" i="4"/>
  <c r="EW6" i="4"/>
  <c r="ES10" i="4"/>
  <c r="BW136" i="1"/>
  <c r="BA137" i="1"/>
  <c r="AX32" i="1"/>
  <c r="AY32" i="1" s="1"/>
  <c r="AZ32" i="1" s="1"/>
  <c r="BH32" i="1"/>
  <c r="BS32" i="1"/>
  <c r="AF58" i="4"/>
  <c r="AF59" i="4" s="1"/>
  <c r="BE138" i="1"/>
  <c r="BM110" i="1"/>
  <c r="BL111" i="1"/>
  <c r="X96" i="4"/>
  <c r="X97" i="4" s="1"/>
  <c r="X98" i="4" s="1"/>
  <c r="X99" i="4" s="1"/>
  <c r="X100" i="4" s="1"/>
  <c r="X101" i="4" s="1"/>
  <c r="X102" i="4" s="1"/>
  <c r="X103" i="4" s="1"/>
  <c r="X104" i="4" s="1"/>
  <c r="X105" i="4" s="1"/>
  <c r="X106" i="4" s="1"/>
  <c r="X107" i="4" s="1"/>
  <c r="X108" i="4" s="1"/>
  <c r="X109" i="4" s="1"/>
  <c r="X110" i="4" s="1"/>
  <c r="X111" i="4" s="1"/>
  <c r="X112" i="4" s="1"/>
  <c r="X113" i="4" s="1"/>
  <c r="X114" i="4" s="1"/>
  <c r="X115" i="4" s="1"/>
  <c r="X116" i="4" s="1"/>
  <c r="X117" i="4" s="1"/>
  <c r="X118" i="4" s="1"/>
  <c r="X119" i="4" s="1"/>
  <c r="X120" i="4" s="1"/>
  <c r="X121" i="4" s="1"/>
  <c r="X122" i="4" s="1"/>
  <c r="X123" i="4" s="1"/>
  <c r="X124" i="4" s="1"/>
  <c r="X125" i="4" s="1"/>
  <c r="Y89" i="4"/>
  <c r="AE61" i="4"/>
  <c r="AD62" i="4"/>
  <c r="Z84" i="4"/>
  <c r="Z85" i="4" s="1"/>
  <c r="Z86" i="4" s="1"/>
  <c r="Z87" i="4" s="1"/>
  <c r="Z88" i="4" s="1"/>
  <c r="AC63" i="4"/>
  <c r="AB64" i="4"/>
  <c r="AU30" i="4"/>
  <c r="AA81" i="4"/>
  <c r="AJ42" i="4"/>
  <c r="AX27" i="4"/>
  <c r="AY27" i="4" s="1"/>
  <c r="AW28" i="4"/>
  <c r="AL40" i="4"/>
  <c r="AK41" i="4"/>
  <c r="AH44" i="4"/>
  <c r="AG45" i="4"/>
  <c r="AG46" i="4" s="1"/>
  <c r="AI43" i="4"/>
  <c r="BF23" i="4"/>
  <c r="BG22" i="4"/>
  <c r="BD25" i="4"/>
  <c r="BE24" i="4"/>
  <c r="AR33" i="4"/>
  <c r="AT31" i="4"/>
  <c r="BA26" i="4"/>
  <c r="BH21" i="4"/>
  <c r="BI20" i="4"/>
  <c r="AM39" i="4"/>
  <c r="AV29" i="4"/>
  <c r="AS32" i="4"/>
  <c r="BL19" i="4"/>
  <c r="BM18" i="4"/>
  <c r="BN17" i="4"/>
  <c r="DN37" i="8" l="1"/>
  <c r="DO36" i="8"/>
  <c r="DQ34" i="8"/>
  <c r="DP35" i="8"/>
  <c r="DU30" i="8"/>
  <c r="DT31" i="8"/>
  <c r="DS32" i="8"/>
  <c r="DR33" i="8"/>
  <c r="DV29" i="8"/>
  <c r="DW29" i="8" s="1"/>
  <c r="DL39" i="8"/>
  <c r="DI42" i="8"/>
  <c r="DJ41" i="8"/>
  <c r="AT64" i="8"/>
  <c r="DK40" i="8"/>
  <c r="AS65" i="8"/>
  <c r="DH43" i="8"/>
  <c r="DB49" i="8"/>
  <c r="DC48" i="8"/>
  <c r="DF45" i="8"/>
  <c r="DE46" i="8"/>
  <c r="DD47" i="8"/>
  <c r="DG44" i="8"/>
  <c r="BJ52" i="8"/>
  <c r="BI53" i="8"/>
  <c r="BG55" i="8"/>
  <c r="BH54" i="8"/>
  <c r="EE21" i="8"/>
  <c r="DX28" i="8"/>
  <c r="DY27" i="8"/>
  <c r="DZ26" i="8"/>
  <c r="EC23" i="8"/>
  <c r="EB24" i="8"/>
  <c r="EA25" i="8"/>
  <c r="ED22" i="8"/>
  <c r="EJ15" i="8"/>
  <c r="BD58" i="8"/>
  <c r="BE57" i="8"/>
  <c r="EI16" i="8"/>
  <c r="EH17" i="8"/>
  <c r="DM38" i="8"/>
  <c r="EG18" i="8"/>
  <c r="BO89" i="6"/>
  <c r="BD89" i="6"/>
  <c r="AT89" i="6"/>
  <c r="W88" i="6"/>
  <c r="Q88" i="6" s="1"/>
  <c r="EF19" i="8"/>
  <c r="EF20" i="8" s="1"/>
  <c r="BF56" i="8"/>
  <c r="EL13" i="8"/>
  <c r="AF78" i="8"/>
  <c r="X89" i="8"/>
  <c r="X90" i="8" s="1"/>
  <c r="X91" i="8" s="1"/>
  <c r="X92" i="8" s="1"/>
  <c r="X93" i="8" s="1"/>
  <c r="X94" i="8" s="1"/>
  <c r="X95" i="8" s="1"/>
  <c r="X96" i="8" s="1"/>
  <c r="X97" i="8" s="1"/>
  <c r="X98" i="8" s="1"/>
  <c r="X99" i="8" s="1"/>
  <c r="X100" i="8" s="1"/>
  <c r="X101" i="8" s="1"/>
  <c r="X102" i="8" s="1"/>
  <c r="X103" i="8" s="1"/>
  <c r="X104" i="8" s="1"/>
  <c r="X105" i="8" s="1"/>
  <c r="X106" i="8" s="1"/>
  <c r="X107" i="8" s="1"/>
  <c r="X108" i="8" s="1"/>
  <c r="X109" i="8" s="1"/>
  <c r="X110" i="8" s="1"/>
  <c r="X111" i="8" s="1"/>
  <c r="X112" i="8" s="1"/>
  <c r="X113" i="8" s="1"/>
  <c r="X114" i="8" s="1"/>
  <c r="X115" i="8" s="1"/>
  <c r="X116" i="8" s="1"/>
  <c r="X117" i="8" s="1"/>
  <c r="X118" i="8" s="1"/>
  <c r="X119" i="8" s="1"/>
  <c r="X120" i="8" s="1"/>
  <c r="X121" i="8" s="1"/>
  <c r="X122" i="8" s="1"/>
  <c r="X123" i="8" s="1"/>
  <c r="X124" i="8" s="1"/>
  <c r="X125" i="8" s="1"/>
  <c r="X126" i="8" s="1"/>
  <c r="X127" i="8" s="1"/>
  <c r="X128" i="8" s="1"/>
  <c r="X129" i="8" s="1"/>
  <c r="X130" i="8" s="1"/>
  <c r="X131" i="8" s="1"/>
  <c r="X132" i="8" s="1"/>
  <c r="X133" i="8" s="1"/>
  <c r="X134" i="8" s="1"/>
  <c r="X135" i="8" s="1"/>
  <c r="X136" i="8" s="1"/>
  <c r="X137" i="8" s="1"/>
  <c r="X138" i="8" s="1"/>
  <c r="X139" i="8" s="1"/>
  <c r="X140" i="8" s="1"/>
  <c r="X141" i="8" s="1"/>
  <c r="X142" i="8" s="1"/>
  <c r="X143" i="8" s="1"/>
  <c r="X144" i="8" s="1"/>
  <c r="X145" i="8" s="1"/>
  <c r="X146" i="8" s="1"/>
  <c r="X147" i="8" s="1"/>
  <c r="X148" i="8" s="1"/>
  <c r="X149" i="8" s="1"/>
  <c r="X150" i="8" s="1"/>
  <c r="X151" i="8" s="1"/>
  <c r="X167" i="8" s="1"/>
  <c r="X168" i="8" s="1"/>
  <c r="X169" i="8" s="1"/>
  <c r="X170" i="8" s="1"/>
  <c r="X171" i="8" s="1"/>
  <c r="X172" i="8" s="1"/>
  <c r="X173" i="8" s="1"/>
  <c r="X174" i="8" s="1"/>
  <c r="X175" i="8" s="1"/>
  <c r="X176" i="8" s="1"/>
  <c r="X177" i="8" s="1"/>
  <c r="X178" i="8" s="1"/>
  <c r="X179" i="8" s="1"/>
  <c r="X180" i="8" s="1"/>
  <c r="X181" i="8" s="1"/>
  <c r="X182" i="8" s="1"/>
  <c r="X183" i="8" s="1"/>
  <c r="X184" i="8" s="1"/>
  <c r="X185" i="8" s="1"/>
  <c r="X186" i="8" s="1"/>
  <c r="X187" i="8" s="1"/>
  <c r="X188" i="8" s="1"/>
  <c r="X189" i="8" s="1"/>
  <c r="X190" i="8" s="1"/>
  <c r="X191" i="8" s="1"/>
  <c r="X192" i="8" s="1"/>
  <c r="X193" i="8" s="1"/>
  <c r="X194" i="8" s="1"/>
  <c r="X195" i="8" s="1"/>
  <c r="X196" i="8" s="1"/>
  <c r="X197" i="8" s="1"/>
  <c r="X198" i="8" s="1"/>
  <c r="X199" i="8" s="1"/>
  <c r="X200" i="8" s="1"/>
  <c r="X201" i="8" s="1"/>
  <c r="X202" i="8" s="1"/>
  <c r="X203" i="8" s="1"/>
  <c r="X204" i="8" s="1"/>
  <c r="X205" i="8" s="1"/>
  <c r="X206" i="8" s="1"/>
  <c r="X207" i="8" s="1"/>
  <c r="X208" i="8" s="1"/>
  <c r="X209" i="8" s="1"/>
  <c r="X210" i="8" s="1"/>
  <c r="X211" i="8" s="1"/>
  <c r="X212" i="8" s="1"/>
  <c r="X213" i="8" s="1"/>
  <c r="X214" i="8" s="1"/>
  <c r="X215" i="8" s="1"/>
  <c r="X216" i="8" s="1"/>
  <c r="X217" i="8" s="1"/>
  <c r="X218" i="8" s="1"/>
  <c r="X219" i="8" s="1"/>
  <c r="X220" i="8" s="1"/>
  <c r="X221" i="8" s="1"/>
  <c r="X222" i="8" s="1"/>
  <c r="X223" i="8" s="1"/>
  <c r="X224" i="8" s="1"/>
  <c r="X225" i="8" s="1"/>
  <c r="X226" i="8" s="1"/>
  <c r="X227" i="8" s="1"/>
  <c r="X228" i="8" s="1"/>
  <c r="X229" i="8" s="1"/>
  <c r="X230" i="8" s="1"/>
  <c r="X231" i="8" s="1"/>
  <c r="X232" i="8" s="1"/>
  <c r="X233" i="8" s="1"/>
  <c r="X234" i="8" s="1"/>
  <c r="X235" i="8" s="1"/>
  <c r="X236" i="8" s="1"/>
  <c r="X237" i="8" s="1"/>
  <c r="X238" i="8" s="1"/>
  <c r="X239" i="8" s="1"/>
  <c r="X240" i="8" s="1"/>
  <c r="X241" i="8" s="1"/>
  <c r="X242" i="8" s="1"/>
  <c r="X243" i="8" s="1"/>
  <c r="X244" i="8" s="1"/>
  <c r="X245" i="8" s="1"/>
  <c r="X246" i="8" s="1"/>
  <c r="X247" i="8" s="1"/>
  <c r="X248" i="8" s="1"/>
  <c r="X249" i="8" s="1"/>
  <c r="X250" i="8" s="1"/>
  <c r="X251" i="8" s="1"/>
  <c r="X252" i="8" s="1"/>
  <c r="X253" i="8" s="1"/>
  <c r="X254" i="8" s="1"/>
  <c r="X255" i="8" s="1"/>
  <c r="X256" i="8" s="1"/>
  <c r="X257" i="8" s="1"/>
  <c r="X258" i="8" s="1"/>
  <c r="X259" i="8" s="1"/>
  <c r="Y85" i="8"/>
  <c r="AG77" i="8"/>
  <c r="AA82" i="8"/>
  <c r="AB81" i="8"/>
  <c r="Z83" i="8"/>
  <c r="AE79" i="8"/>
  <c r="AC80" i="8"/>
  <c r="AD80" i="8" s="1"/>
  <c r="AH76" i="8"/>
  <c r="AM71" i="8"/>
  <c r="AP68" i="8"/>
  <c r="AU63" i="8"/>
  <c r="AK73" i="8"/>
  <c r="AJ74" i="8"/>
  <c r="AW61" i="8"/>
  <c r="AQ67" i="8"/>
  <c r="AL72" i="8"/>
  <c r="AX60" i="8"/>
  <c r="AZ59" i="8"/>
  <c r="BA59" i="8" s="1"/>
  <c r="AO69" i="8"/>
  <c r="AV62" i="8"/>
  <c r="AR66" i="8"/>
  <c r="AN70" i="8"/>
  <c r="AI75" i="8"/>
  <c r="BK51" i="8"/>
  <c r="BL50" i="8"/>
  <c r="EO10" i="8"/>
  <c r="ER7" i="8"/>
  <c r="ES6" i="8"/>
  <c r="EQ8" i="8"/>
  <c r="EP9" i="8"/>
  <c r="EN11" i="8"/>
  <c r="EM12" i="8"/>
  <c r="EK14" i="8"/>
  <c r="EP14" i="4"/>
  <c r="BD140" i="1"/>
  <c r="AQ35" i="4"/>
  <c r="AO37" i="4"/>
  <c r="AO38" i="4" s="1"/>
  <c r="AP36" i="4"/>
  <c r="AT140" i="1"/>
  <c r="BP140" i="1" s="1"/>
  <c r="ES11" i="4"/>
  <c r="ER12" i="4"/>
  <c r="EN15" i="4"/>
  <c r="EM16" i="4"/>
  <c r="EQ13" i="4"/>
  <c r="EV8" i="4"/>
  <c r="EU9" i="4"/>
  <c r="EW7" i="4"/>
  <c r="EX6" i="4"/>
  <c r="ET10" i="4"/>
  <c r="BW137" i="1"/>
  <c r="BA138" i="1"/>
  <c r="BV32" i="1"/>
  <c r="BK32" i="1"/>
  <c r="AU33" i="1"/>
  <c r="BU32" i="1"/>
  <c r="BJ32" i="1"/>
  <c r="BT32" i="1"/>
  <c r="BI32" i="1"/>
  <c r="BC32" i="1"/>
  <c r="BN32" i="1" s="1"/>
  <c r="AF60" i="4"/>
  <c r="AF61" i="4" s="1"/>
  <c r="BE139" i="1"/>
  <c r="BL112" i="1"/>
  <c r="BM111" i="1"/>
  <c r="Z89" i="4"/>
  <c r="Y90" i="4"/>
  <c r="Y91" i="4" s="1"/>
  <c r="Y92" i="4" s="1"/>
  <c r="Y93" i="4" s="1"/>
  <c r="Y94" i="4" s="1"/>
  <c r="Y95" i="4" s="1"/>
  <c r="X126" i="4"/>
  <c r="X127" i="4" s="1"/>
  <c r="X128" i="4" s="1"/>
  <c r="X129" i="4" s="1"/>
  <c r="X130" i="4" s="1"/>
  <c r="X131" i="4" s="1"/>
  <c r="X132" i="4" s="1"/>
  <c r="X133" i="4" s="1"/>
  <c r="X134" i="4" s="1"/>
  <c r="X135" i="4" s="1"/>
  <c r="AE62" i="4"/>
  <c r="AA82" i="4"/>
  <c r="AD63" i="4"/>
  <c r="AC64" i="4"/>
  <c r="AB65" i="4"/>
  <c r="AB66" i="4" s="1"/>
  <c r="AB67" i="4" s="1"/>
  <c r="AB68" i="4" s="1"/>
  <c r="AB69" i="4" s="1"/>
  <c r="AB70" i="4" s="1"/>
  <c r="AB71" i="4" s="1"/>
  <c r="AB72" i="4" s="1"/>
  <c r="AB73" i="4" s="1"/>
  <c r="AB74" i="4" s="1"/>
  <c r="AU31" i="4"/>
  <c r="AM40" i="4"/>
  <c r="BH22" i="4"/>
  <c r="BB26" i="4"/>
  <c r="BC26" i="4" s="1"/>
  <c r="BD26" i="4" s="1"/>
  <c r="AL41" i="4"/>
  <c r="AV30" i="4"/>
  <c r="AW29" i="4"/>
  <c r="AG47" i="4"/>
  <c r="BE25" i="4"/>
  <c r="BG23" i="4"/>
  <c r="AH45" i="4"/>
  <c r="AH46" i="4" s="1"/>
  <c r="AN39" i="4"/>
  <c r="BI21" i="4"/>
  <c r="BJ20" i="4"/>
  <c r="AX28" i="4"/>
  <c r="AY28" i="4" s="1"/>
  <c r="AZ27" i="4"/>
  <c r="BF24" i="4"/>
  <c r="AJ43" i="4"/>
  <c r="AR34" i="4"/>
  <c r="AI44" i="4"/>
  <c r="AK42" i="4"/>
  <c r="AS33" i="4"/>
  <c r="AT32" i="4"/>
  <c r="BM19" i="4"/>
  <c r="BN18" i="4"/>
  <c r="BO17" i="4"/>
  <c r="DP36" i="8" l="1"/>
  <c r="DO37" i="8"/>
  <c r="DR34" i="8"/>
  <c r="DQ35" i="8"/>
  <c r="DU31" i="8"/>
  <c r="DT32" i="8"/>
  <c r="DS33" i="8"/>
  <c r="DV30" i="8"/>
  <c r="DW30" i="8" s="1"/>
  <c r="K88" i="6"/>
  <c r="DM39" i="8"/>
  <c r="DL40" i="8"/>
  <c r="DI43" i="8"/>
  <c r="DJ42" i="8"/>
  <c r="DK41" i="8"/>
  <c r="AT65" i="8"/>
  <c r="DD48" i="8"/>
  <c r="DC49" i="8"/>
  <c r="DE47" i="8"/>
  <c r="DF46" i="8"/>
  <c r="DG45" i="8"/>
  <c r="BK52" i="8"/>
  <c r="DH44" i="8"/>
  <c r="BI54" i="8"/>
  <c r="BJ53" i="8"/>
  <c r="BH55" i="8"/>
  <c r="EE22" i="8"/>
  <c r="DX29" i="8"/>
  <c r="DY28" i="8"/>
  <c r="EB25" i="8"/>
  <c r="EC24" i="8"/>
  <c r="EA26" i="8"/>
  <c r="DZ27" i="8"/>
  <c r="ED23" i="8"/>
  <c r="EK15" i="8"/>
  <c r="EJ16" i="8"/>
  <c r="BE58" i="8"/>
  <c r="BF57" i="8"/>
  <c r="EI17" i="8"/>
  <c r="EH18" i="8"/>
  <c r="DN38" i="8"/>
  <c r="AU89" i="6"/>
  <c r="AV89" i="6" s="1"/>
  <c r="BP89" i="6"/>
  <c r="BE89" i="6"/>
  <c r="EG19" i="8"/>
  <c r="EG20" i="8" s="1"/>
  <c r="EF21" i="8"/>
  <c r="BG56" i="8"/>
  <c r="EM13" i="8"/>
  <c r="AG78" i="8"/>
  <c r="AB82" i="8"/>
  <c r="Z84" i="8"/>
  <c r="Z85" i="8" s="1"/>
  <c r="AC81" i="8"/>
  <c r="AD81" i="8" s="1"/>
  <c r="AF79" i="8"/>
  <c r="Y86" i="8"/>
  <c r="AH77" i="8"/>
  <c r="AA83" i="8"/>
  <c r="AE80" i="8"/>
  <c r="BB59" i="8"/>
  <c r="BC59" i="8" s="1"/>
  <c r="AV63" i="8"/>
  <c r="AM72" i="8"/>
  <c r="AX61" i="8"/>
  <c r="AY60" i="8"/>
  <c r="AU64" i="8"/>
  <c r="AN71" i="8"/>
  <c r="AR67" i="8"/>
  <c r="AL73" i="8"/>
  <c r="AK74" i="8"/>
  <c r="AJ75" i="8"/>
  <c r="AP69" i="8"/>
  <c r="AQ68" i="8"/>
  <c r="AI76" i="8"/>
  <c r="AO70" i="8"/>
  <c r="AW62" i="8"/>
  <c r="AS66" i="8"/>
  <c r="EQ9" i="8"/>
  <c r="EP10" i="8"/>
  <c r="ER8" i="8"/>
  <c r="EO11" i="8"/>
  <c r="EN12" i="8"/>
  <c r="ES7" i="8"/>
  <c r="ET6" i="8"/>
  <c r="BL51" i="8"/>
  <c r="BM50" i="8"/>
  <c r="EL14" i="8"/>
  <c r="EQ14" i="4"/>
  <c r="AQ36" i="4"/>
  <c r="AP37" i="4"/>
  <c r="AP38" i="4" s="1"/>
  <c r="F32" i="1"/>
  <c r="BE140" i="1"/>
  <c r="ET11" i="4"/>
  <c r="ES12" i="4"/>
  <c r="ER13" i="4"/>
  <c r="EO15" i="4"/>
  <c r="EN16" i="4"/>
  <c r="EW8" i="4"/>
  <c r="EV9" i="4"/>
  <c r="EX7" i="4"/>
  <c r="EY6" i="4"/>
  <c r="EU10" i="4"/>
  <c r="BW138" i="1"/>
  <c r="BA139" i="1"/>
  <c r="BW139" i="1" s="1"/>
  <c r="AV33" i="1"/>
  <c r="BF33" i="1"/>
  <c r="BQ33" i="1"/>
  <c r="E158" i="4"/>
  <c r="BM112" i="1"/>
  <c r="BL113" i="1"/>
  <c r="Z90" i="4"/>
  <c r="Z91" i="4" s="1"/>
  <c r="Y96" i="4"/>
  <c r="Y97" i="4" s="1"/>
  <c r="Y98" i="4" s="1"/>
  <c r="Y99" i="4" s="1"/>
  <c r="Y100" i="4" s="1"/>
  <c r="Y101" i="4" s="1"/>
  <c r="Y102" i="4" s="1"/>
  <c r="Y103" i="4" s="1"/>
  <c r="Y104" i="4" s="1"/>
  <c r="Y105" i="4" s="1"/>
  <c r="AF62" i="4"/>
  <c r="BI22" i="4"/>
  <c r="AA83" i="4"/>
  <c r="AC65" i="4"/>
  <c r="AC66" i="4" s="1"/>
  <c r="AC67" i="4" s="1"/>
  <c r="AC68" i="4" s="1"/>
  <c r="AC69" i="4" s="1"/>
  <c r="AC70" i="4" s="1"/>
  <c r="AC71" i="4" s="1"/>
  <c r="AC72" i="4" s="1"/>
  <c r="AC73" i="4" s="1"/>
  <c r="AC74" i="4" s="1"/>
  <c r="AD64" i="4"/>
  <c r="AE63" i="4"/>
  <c r="AB75" i="4"/>
  <c r="AV31" i="4"/>
  <c r="AW30" i="4"/>
  <c r="AS34" i="4"/>
  <c r="AH47" i="4"/>
  <c r="AJ44" i="4"/>
  <c r="AR35" i="4"/>
  <c r="BF25" i="4"/>
  <c r="AK43" i="4"/>
  <c r="AI45" i="4"/>
  <c r="BH23" i="4"/>
  <c r="BG24" i="4"/>
  <c r="AG48" i="4"/>
  <c r="BJ21" i="4"/>
  <c r="BK20" i="4"/>
  <c r="AZ28" i="4"/>
  <c r="AN40" i="4"/>
  <c r="AO39" i="4"/>
  <c r="AM41" i="4"/>
  <c r="AL42" i="4"/>
  <c r="AX29" i="4"/>
  <c r="BE26" i="4"/>
  <c r="BA27" i="4"/>
  <c r="AT33" i="4"/>
  <c r="AU32" i="4"/>
  <c r="BN19" i="4"/>
  <c r="BO18" i="4"/>
  <c r="BP17" i="4"/>
  <c r="DO38" i="8" l="1"/>
  <c r="DP37" i="8"/>
  <c r="DQ36" i="8"/>
  <c r="DR35" i="8"/>
  <c r="DU32" i="8"/>
  <c r="DT33" i="8"/>
  <c r="DS34" i="8"/>
  <c r="DV31" i="8"/>
  <c r="DM40" i="8"/>
  <c r="AU65" i="8"/>
  <c r="DK42" i="8"/>
  <c r="DJ43" i="8"/>
  <c r="DL41" i="8"/>
  <c r="DD49" i="8"/>
  <c r="DE48" i="8"/>
  <c r="DG46" i="8"/>
  <c r="DF47" i="8"/>
  <c r="DH45" i="8"/>
  <c r="BL52" i="8"/>
  <c r="DI44" i="8"/>
  <c r="DJ44" i="8" s="1"/>
  <c r="BK53" i="8"/>
  <c r="BI55" i="8"/>
  <c r="BJ54" i="8"/>
  <c r="EE23" i="8"/>
  <c r="EF22" i="8"/>
  <c r="DY29" i="8"/>
  <c r="DZ28" i="8"/>
  <c r="DX30" i="8"/>
  <c r="EB26" i="8"/>
  <c r="EC25" i="8"/>
  <c r="EA27" i="8"/>
  <c r="ED24" i="8"/>
  <c r="EK16" i="8"/>
  <c r="EL15" i="8"/>
  <c r="EJ17" i="8"/>
  <c r="BF58" i="8"/>
  <c r="BG57" i="8"/>
  <c r="EI18" i="8"/>
  <c r="DN39" i="8"/>
  <c r="EH19" i="8"/>
  <c r="EH20" i="8" s="1"/>
  <c r="BR89" i="6"/>
  <c r="BG89" i="6"/>
  <c r="AW89" i="6"/>
  <c r="BF89" i="6"/>
  <c r="BQ89" i="6"/>
  <c r="EG21" i="8"/>
  <c r="BH56" i="8"/>
  <c r="EN13" i="8"/>
  <c r="AG79" i="8"/>
  <c r="Y87" i="8"/>
  <c r="Y88" i="8" s="1"/>
  <c r="Y89" i="8" s="1"/>
  <c r="Y90" i="8" s="1"/>
  <c r="Y91" i="8" s="1"/>
  <c r="Y92" i="8" s="1"/>
  <c r="Y93" i="8" s="1"/>
  <c r="Y94" i="8" s="1"/>
  <c r="Y95" i="8" s="1"/>
  <c r="Y96" i="8" s="1"/>
  <c r="Y97" i="8" s="1"/>
  <c r="Y98" i="8" s="1"/>
  <c r="Y99" i="8" s="1"/>
  <c r="Y100" i="8" s="1"/>
  <c r="Y101" i="8" s="1"/>
  <c r="Y102" i="8" s="1"/>
  <c r="Y103" i="8" s="1"/>
  <c r="Y104" i="8" s="1"/>
  <c r="Y105" i="8" s="1"/>
  <c r="Y106" i="8" s="1"/>
  <c r="Y107" i="8" s="1"/>
  <c r="Y108" i="8" s="1"/>
  <c r="Y109" i="8" s="1"/>
  <c r="Y110" i="8" s="1"/>
  <c r="Y111" i="8" s="1"/>
  <c r="Y112" i="8" s="1"/>
  <c r="Y113" i="8" s="1"/>
  <c r="Y114" i="8" s="1"/>
  <c r="Y115" i="8" s="1"/>
  <c r="Y116" i="8" s="1"/>
  <c r="Y117" i="8" s="1"/>
  <c r="Y118" i="8" s="1"/>
  <c r="Y119" i="8" s="1"/>
  <c r="Y120" i="8" s="1"/>
  <c r="Y121" i="8" s="1"/>
  <c r="Y122" i="8" s="1"/>
  <c r="Y123" i="8" s="1"/>
  <c r="Y124" i="8" s="1"/>
  <c r="Y125" i="8" s="1"/>
  <c r="Y126" i="8" s="1"/>
  <c r="Y127" i="8" s="1"/>
  <c r="Y128" i="8" s="1"/>
  <c r="Y129" i="8" s="1"/>
  <c r="Y130" i="8" s="1"/>
  <c r="Y131" i="8" s="1"/>
  <c r="Y132" i="8" s="1"/>
  <c r="Y133" i="8" s="1"/>
  <c r="Y134" i="8" s="1"/>
  <c r="Y135" i="8" s="1"/>
  <c r="Y136" i="8" s="1"/>
  <c r="Y137" i="8" s="1"/>
  <c r="Y138" i="8" s="1"/>
  <c r="Y139" i="8" s="1"/>
  <c r="Y140" i="8" s="1"/>
  <c r="Y141" i="8" s="1"/>
  <c r="Y142" i="8" s="1"/>
  <c r="Y143" i="8" s="1"/>
  <c r="Y144" i="8" s="1"/>
  <c r="Y145" i="8" s="1"/>
  <c r="Y146" i="8" s="1"/>
  <c r="Y147" i="8" s="1"/>
  <c r="Y148" i="8" s="1"/>
  <c r="Y149" i="8" s="1"/>
  <c r="Y150" i="8" s="1"/>
  <c r="Y151" i="8" s="1"/>
  <c r="Y167" i="8" s="1"/>
  <c r="Y168" i="8" s="1"/>
  <c r="Y169" i="8" s="1"/>
  <c r="Y170" i="8" s="1"/>
  <c r="Y171" i="8" s="1"/>
  <c r="Y172" i="8" s="1"/>
  <c r="Y173" i="8" s="1"/>
  <c r="Y174" i="8" s="1"/>
  <c r="Y175" i="8" s="1"/>
  <c r="Y176" i="8" s="1"/>
  <c r="Y177" i="8" s="1"/>
  <c r="Y178" i="8" s="1"/>
  <c r="Y179" i="8" s="1"/>
  <c r="Y180" i="8" s="1"/>
  <c r="Y181" i="8" s="1"/>
  <c r="Y182" i="8" s="1"/>
  <c r="Y183" i="8" s="1"/>
  <c r="Y184" i="8" s="1"/>
  <c r="Y185" i="8" s="1"/>
  <c r="Y186" i="8" s="1"/>
  <c r="Y187" i="8" s="1"/>
  <c r="Y188" i="8" s="1"/>
  <c r="Y189" i="8" s="1"/>
  <c r="Y190" i="8" s="1"/>
  <c r="Y191" i="8" s="1"/>
  <c r="Y192" i="8" s="1"/>
  <c r="Y193" i="8" s="1"/>
  <c r="Y194" i="8" s="1"/>
  <c r="Y195" i="8" s="1"/>
  <c r="Y196" i="8" s="1"/>
  <c r="Y197" i="8" s="1"/>
  <c r="Y198" i="8" s="1"/>
  <c r="Y199" i="8" s="1"/>
  <c r="Y200" i="8" s="1"/>
  <c r="Y201" i="8" s="1"/>
  <c r="Y202" i="8" s="1"/>
  <c r="Y203" i="8" s="1"/>
  <c r="Y204" i="8" s="1"/>
  <c r="Y205" i="8" s="1"/>
  <c r="Y206" i="8" s="1"/>
  <c r="Y207" i="8" s="1"/>
  <c r="Y208" i="8" s="1"/>
  <c r="Y209" i="8" s="1"/>
  <c r="Y210" i="8" s="1"/>
  <c r="Y211" i="8" s="1"/>
  <c r="Y212" i="8" s="1"/>
  <c r="Y213" i="8" s="1"/>
  <c r="Y214" i="8" s="1"/>
  <c r="Y215" i="8" s="1"/>
  <c r="Y216" i="8" s="1"/>
  <c r="Y217" i="8" s="1"/>
  <c r="Y218" i="8" s="1"/>
  <c r="Y219" i="8" s="1"/>
  <c r="Y220" i="8" s="1"/>
  <c r="Y221" i="8" s="1"/>
  <c r="Y222" i="8" s="1"/>
  <c r="Y223" i="8" s="1"/>
  <c r="Y224" i="8" s="1"/>
  <c r="Y225" i="8" s="1"/>
  <c r="Y226" i="8" s="1"/>
  <c r="Y227" i="8" s="1"/>
  <c r="Y228" i="8" s="1"/>
  <c r="Y229" i="8" s="1"/>
  <c r="Y230" i="8" s="1"/>
  <c r="Y231" i="8" s="1"/>
  <c r="Y232" i="8" s="1"/>
  <c r="Y233" i="8" s="1"/>
  <c r="Y234" i="8" s="1"/>
  <c r="Y235" i="8" s="1"/>
  <c r="Y236" i="8" s="1"/>
  <c r="Y237" i="8" s="1"/>
  <c r="Y238" i="8" s="1"/>
  <c r="Y239" i="8" s="1"/>
  <c r="Y240" i="8" s="1"/>
  <c r="Y241" i="8" s="1"/>
  <c r="Y242" i="8" s="1"/>
  <c r="Y243" i="8" s="1"/>
  <c r="Y244" i="8" s="1"/>
  <c r="Y245" i="8" s="1"/>
  <c r="Y246" i="8" s="1"/>
  <c r="Y247" i="8" s="1"/>
  <c r="Y248" i="8" s="1"/>
  <c r="Y249" i="8" s="1"/>
  <c r="Y250" i="8" s="1"/>
  <c r="Y251" i="8" s="1"/>
  <c r="Y252" i="8" s="1"/>
  <c r="Y253" i="8" s="1"/>
  <c r="Y254" i="8" s="1"/>
  <c r="Y255" i="8" s="1"/>
  <c r="Y256" i="8" s="1"/>
  <c r="Y257" i="8" s="1"/>
  <c r="Y258" i="8" s="1"/>
  <c r="Y259" i="8" s="1"/>
  <c r="AF80" i="8"/>
  <c r="AH78" i="8"/>
  <c r="AC82" i="8"/>
  <c r="AA84" i="8"/>
  <c r="AB83" i="8"/>
  <c r="Z86" i="8"/>
  <c r="AE81" i="8"/>
  <c r="AQ69" i="8"/>
  <c r="AM73" i="8"/>
  <c r="AL74" i="8"/>
  <c r="AI77" i="8"/>
  <c r="AJ76" i="8"/>
  <c r="AK75" i="8"/>
  <c r="AR68" i="8"/>
  <c r="AO71" i="8"/>
  <c r="AS67" i="8"/>
  <c r="AT66" i="8"/>
  <c r="AN72" i="8"/>
  <c r="AY61" i="8"/>
  <c r="AZ60" i="8"/>
  <c r="AP70" i="8"/>
  <c r="AX62" i="8"/>
  <c r="AW63" i="8"/>
  <c r="AV64" i="8"/>
  <c r="ER9" i="8"/>
  <c r="EP11" i="8"/>
  <c r="EM14" i="8"/>
  <c r="BD59" i="8"/>
  <c r="BE59" i="8" s="1"/>
  <c r="EQ10" i="8"/>
  <c r="Y32" i="1"/>
  <c r="S32" i="1" s="1"/>
  <c r="ET7" i="8"/>
  <c r="EU6" i="8"/>
  <c r="EO12" i="8"/>
  <c r="ES8" i="8"/>
  <c r="BM51" i="8"/>
  <c r="BN50" i="8"/>
  <c r="ER14" i="4"/>
  <c r="AQ37" i="4"/>
  <c r="AQ38" i="4" s="1"/>
  <c r="GF156" i="4"/>
  <c r="ET12" i="4"/>
  <c r="ES13" i="4"/>
  <c r="EO16" i="4"/>
  <c r="EP15" i="4"/>
  <c r="R32" i="1"/>
  <c r="EX8" i="4"/>
  <c r="EW9" i="4"/>
  <c r="EV10" i="4"/>
  <c r="EY7" i="4"/>
  <c r="EZ6" i="4"/>
  <c r="EU11" i="4"/>
  <c r="BA140" i="1"/>
  <c r="BW140" i="1" s="1"/>
  <c r="AW33" i="1"/>
  <c r="BR33" i="1"/>
  <c r="BG33" i="1"/>
  <c r="P32" i="1"/>
  <c r="FZ156" i="4"/>
  <c r="FT156" i="4"/>
  <c r="Q32" i="1"/>
  <c r="BJ22" i="4"/>
  <c r="BL114" i="1"/>
  <c r="BM113" i="1"/>
  <c r="Y106" i="4"/>
  <c r="Y107" i="4" s="1"/>
  <c r="Y108" i="4" s="1"/>
  <c r="Y109" i="4" s="1"/>
  <c r="Y110" i="4" s="1"/>
  <c r="Y111" i="4" s="1"/>
  <c r="Y112" i="4" s="1"/>
  <c r="Y113" i="4" s="1"/>
  <c r="Y114" i="4" s="1"/>
  <c r="Y115" i="4" s="1"/>
  <c r="Y116" i="4" s="1"/>
  <c r="Y117" i="4" s="1"/>
  <c r="Y118" i="4" s="1"/>
  <c r="Y119" i="4" s="1"/>
  <c r="Y120" i="4" s="1"/>
  <c r="Y121" i="4" s="1"/>
  <c r="Y122" i="4" s="1"/>
  <c r="Y123" i="4" s="1"/>
  <c r="Y124" i="4" s="1"/>
  <c r="Y125" i="4" s="1"/>
  <c r="AF63" i="4"/>
  <c r="AT34" i="4"/>
  <c r="AW31" i="4"/>
  <c r="AE64" i="4"/>
  <c r="AA84" i="4"/>
  <c r="AA85" i="4" s="1"/>
  <c r="AA86" i="4" s="1"/>
  <c r="AA87" i="4" s="1"/>
  <c r="AA88" i="4" s="1"/>
  <c r="AA89" i="4" s="1"/>
  <c r="Z92" i="4"/>
  <c r="AB76" i="4"/>
  <c r="AB77" i="4" s="1"/>
  <c r="AB78" i="4" s="1"/>
  <c r="AB79" i="4" s="1"/>
  <c r="AB80" i="4" s="1"/>
  <c r="AB81" i="4" s="1"/>
  <c r="AB82" i="4" s="1"/>
  <c r="AC75" i="4"/>
  <c r="AD65" i="4"/>
  <c r="AD66" i="4" s="1"/>
  <c r="BA28" i="4"/>
  <c r="AS35" i="4"/>
  <c r="AO40" i="4"/>
  <c r="BK21" i="4"/>
  <c r="BL20" i="4"/>
  <c r="AK44" i="4"/>
  <c r="BG25" i="4"/>
  <c r="AR36" i="4"/>
  <c r="BH24" i="4"/>
  <c r="BI23" i="4"/>
  <c r="AI46" i="4"/>
  <c r="AX30" i="4"/>
  <c r="AP39" i="4"/>
  <c r="AN41" i="4"/>
  <c r="AJ45" i="4"/>
  <c r="AY29" i="4"/>
  <c r="AL43" i="4"/>
  <c r="AG49" i="4"/>
  <c r="AG50" i="4" s="1"/>
  <c r="BF26" i="4"/>
  <c r="AM42" i="4"/>
  <c r="AH48" i="4"/>
  <c r="BQ17" i="4"/>
  <c r="BR17" i="4" s="1"/>
  <c r="BB27" i="4"/>
  <c r="AV32" i="4"/>
  <c r="AU33" i="4"/>
  <c r="BO19" i="4"/>
  <c r="BP18" i="4"/>
  <c r="DP38" i="8" l="1"/>
  <c r="DR36" i="8"/>
  <c r="DQ37" i="8"/>
  <c r="DS35" i="8"/>
  <c r="DV32" i="8"/>
  <c r="DU33" i="8"/>
  <c r="DT34" i="8"/>
  <c r="DW31" i="8"/>
  <c r="DN40" i="8"/>
  <c r="AU66" i="8"/>
  <c r="DL42" i="8"/>
  <c r="DK43" i="8"/>
  <c r="DK44" i="8" s="1"/>
  <c r="DM41" i="8"/>
  <c r="DE49" i="8"/>
  <c r="DF48" i="8"/>
  <c r="BM52" i="8"/>
  <c r="DG47" i="8"/>
  <c r="DH46" i="8"/>
  <c r="BL53" i="8"/>
  <c r="DI45" i="8"/>
  <c r="DJ45" i="8" s="1"/>
  <c r="BK54" i="8"/>
  <c r="BJ55" i="8"/>
  <c r="EF23" i="8"/>
  <c r="EG22" i="8"/>
  <c r="EE24" i="8"/>
  <c r="DZ29" i="8"/>
  <c r="DY30" i="8"/>
  <c r="EA28" i="8"/>
  <c r="EB27" i="8"/>
  <c r="EC26" i="8"/>
  <c r="ED25" i="8"/>
  <c r="EM15" i="8"/>
  <c r="EL16" i="8"/>
  <c r="EK17" i="8"/>
  <c r="EJ18" i="8"/>
  <c r="BG58" i="8"/>
  <c r="EI19" i="8"/>
  <c r="EI20" i="8" s="1"/>
  <c r="BH57" i="8"/>
  <c r="DO39" i="8"/>
  <c r="BH89" i="6"/>
  <c r="BS89" i="6"/>
  <c r="AX89" i="6"/>
  <c r="EH21" i="8"/>
  <c r="BI56" i="8"/>
  <c r="EO13" i="8"/>
  <c r="Z87" i="8"/>
  <c r="AD82" i="8"/>
  <c r="AE82" i="8" s="1"/>
  <c r="AA85" i="8"/>
  <c r="AG80" i="8"/>
  <c r="AC83" i="8"/>
  <c r="AB84" i="8"/>
  <c r="AF81" i="8"/>
  <c r="AH79" i="8"/>
  <c r="AM74" i="8"/>
  <c r="AW64" i="8"/>
  <c r="AS68" i="8"/>
  <c r="AR69" i="8"/>
  <c r="AK76" i="8"/>
  <c r="AN73" i="8"/>
  <c r="AX63" i="8"/>
  <c r="AP71" i="8"/>
  <c r="AO72" i="8"/>
  <c r="AL75" i="8"/>
  <c r="AT67" i="8"/>
  <c r="AQ70" i="8"/>
  <c r="AV65" i="8"/>
  <c r="AZ61" i="8"/>
  <c r="BA60" i="8"/>
  <c r="AJ77" i="8"/>
  <c r="AI78" i="8"/>
  <c r="AY62" i="8"/>
  <c r="ER10" i="8"/>
  <c r="EN14" i="8"/>
  <c r="BF59" i="8"/>
  <c r="EP12" i="8"/>
  <c r="ET8" i="8"/>
  <c r="ES9" i="8"/>
  <c r="EU7" i="8"/>
  <c r="EV6" i="8"/>
  <c r="BN51" i="8"/>
  <c r="BO50" i="8"/>
  <c r="EQ11" i="8"/>
  <c r="AR37" i="4"/>
  <c r="AR38" i="4" s="1"/>
  <c r="ET13" i="4"/>
  <c r="O32" i="1"/>
  <c r="D156" i="4"/>
  <c r="ES14" i="4"/>
  <c r="EP16" i="4"/>
  <c r="EQ15" i="4"/>
  <c r="EX9" i="4"/>
  <c r="EV11" i="4"/>
  <c r="EW10" i="4"/>
  <c r="EY8" i="4"/>
  <c r="EU12" i="4"/>
  <c r="EZ7" i="4"/>
  <c r="FA6" i="4"/>
  <c r="BS33" i="1"/>
  <c r="BH33" i="1"/>
  <c r="AX33" i="1"/>
  <c r="AG51" i="4"/>
  <c r="AG52" i="4" s="1"/>
  <c r="AG53" i="4" s="1"/>
  <c r="AG54" i="4" s="1"/>
  <c r="AG55" i="4" s="1"/>
  <c r="AG56" i="4" s="1"/>
  <c r="AG57" i="4" s="1"/>
  <c r="AG58" i="4" s="1"/>
  <c r="AG59" i="4" s="1"/>
  <c r="AG60" i="4" s="1"/>
  <c r="AG61" i="4" s="1"/>
  <c r="AG62" i="4" s="1"/>
  <c r="BK22" i="4"/>
  <c r="BM114" i="1"/>
  <c r="BL115" i="1"/>
  <c r="Y126" i="4"/>
  <c r="Y127" i="4" s="1"/>
  <c r="Y128" i="4" s="1"/>
  <c r="Y129" i="4" s="1"/>
  <c r="Y130" i="4" s="1"/>
  <c r="Y131" i="4" s="1"/>
  <c r="Y132" i="4" s="1"/>
  <c r="Y133" i="4" s="1"/>
  <c r="Y134" i="4" s="1"/>
  <c r="Y135" i="4" s="1"/>
  <c r="AF64" i="4"/>
  <c r="AU34" i="4"/>
  <c r="AT35" i="4"/>
  <c r="AX31" i="4"/>
  <c r="AE65" i="4"/>
  <c r="AE66" i="4" s="1"/>
  <c r="AC76" i="4"/>
  <c r="AC77" i="4" s="1"/>
  <c r="AC78" i="4" s="1"/>
  <c r="AA90" i="4"/>
  <c r="Z93" i="4"/>
  <c r="AD67" i="4"/>
  <c r="AD68" i="4" s="1"/>
  <c r="AD69" i="4" s="1"/>
  <c r="AD70" i="4" s="1"/>
  <c r="AD71" i="4" s="1"/>
  <c r="AD72" i="4" s="1"/>
  <c r="AD73" i="4" s="1"/>
  <c r="AD74" i="4" s="1"/>
  <c r="AB83" i="4"/>
  <c r="AB84" i="4" s="1"/>
  <c r="AB85" i="4" s="1"/>
  <c r="AB86" i="4" s="1"/>
  <c r="AB87" i="4" s="1"/>
  <c r="AB88" i="4" s="1"/>
  <c r="AB89" i="4" s="1"/>
  <c r="AM43" i="4"/>
  <c r="BQ18" i="4"/>
  <c r="BR18" i="4" s="1"/>
  <c r="AY30" i="4"/>
  <c r="AO41" i="4"/>
  <c r="AW32" i="4"/>
  <c r="AJ46" i="4"/>
  <c r="AI47" i="4"/>
  <c r="AI48" i="4" s="1"/>
  <c r="AZ29" i="4"/>
  <c r="BM20" i="4"/>
  <c r="BL21" i="4"/>
  <c r="BJ23" i="4"/>
  <c r="BI24" i="4"/>
  <c r="AS36" i="4"/>
  <c r="AN42" i="4"/>
  <c r="AH49" i="4"/>
  <c r="AH50" i="4" s="1"/>
  <c r="BB28" i="4"/>
  <c r="BC27" i="4"/>
  <c r="BD27" i="4" s="1"/>
  <c r="BE27" i="4" s="1"/>
  <c r="BG26" i="4"/>
  <c r="AL44" i="4"/>
  <c r="AK45" i="4"/>
  <c r="AP40" i="4"/>
  <c r="BH25" i="4"/>
  <c r="AQ39" i="4"/>
  <c r="BS17" i="4"/>
  <c r="AV33" i="4"/>
  <c r="BP19" i="4"/>
  <c r="DR37" i="8" l="1"/>
  <c r="DQ38" i="8"/>
  <c r="DS36" i="8"/>
  <c r="DT35" i="8"/>
  <c r="DW32" i="8"/>
  <c r="DV33" i="8"/>
  <c r="DX31" i="8"/>
  <c r="DY31" i="8" s="1"/>
  <c r="DU34" i="8"/>
  <c r="DO40" i="8"/>
  <c r="DN41" i="8"/>
  <c r="DM42" i="8"/>
  <c r="DL43" i="8"/>
  <c r="DL44" i="8" s="1"/>
  <c r="DF49" i="8"/>
  <c r="DG48" i="8"/>
  <c r="BN52" i="8"/>
  <c r="BM53" i="8"/>
  <c r="DH47" i="8"/>
  <c r="BL54" i="8"/>
  <c r="DI46" i="8"/>
  <c r="DJ46" i="8" s="1"/>
  <c r="BK55" i="8"/>
  <c r="EH22" i="8"/>
  <c r="EG23" i="8"/>
  <c r="EF24" i="8"/>
  <c r="EA29" i="8"/>
  <c r="DZ30" i="8"/>
  <c r="EB28" i="8"/>
  <c r="EC27" i="8"/>
  <c r="ED26" i="8"/>
  <c r="EE25" i="8"/>
  <c r="DK45" i="8"/>
  <c r="EL17" i="8"/>
  <c r="EN15" i="8"/>
  <c r="EM16" i="8"/>
  <c r="EK18" i="8"/>
  <c r="EJ19" i="8"/>
  <c r="EJ20" i="8" s="1"/>
  <c r="BH58" i="8"/>
  <c r="BI57" i="8"/>
  <c r="DP39" i="8"/>
  <c r="AT68" i="8"/>
  <c r="BI89" i="6"/>
  <c r="BT89" i="6"/>
  <c r="AS90" i="6"/>
  <c r="BA89" i="6"/>
  <c r="BL89" i="6" s="1"/>
  <c r="EI21" i="8"/>
  <c r="EP13" i="8"/>
  <c r="BJ56" i="8"/>
  <c r="AH80" i="8"/>
  <c r="AB85" i="8"/>
  <c r="AA86" i="8"/>
  <c r="AF82" i="8"/>
  <c r="AD83" i="8"/>
  <c r="Z88" i="8"/>
  <c r="AG81" i="8"/>
  <c r="AC84" i="8"/>
  <c r="AN74" i="8"/>
  <c r="AX64" i="8"/>
  <c r="AY63" i="8"/>
  <c r="AZ62" i="8"/>
  <c r="AQ71" i="8"/>
  <c r="AL76" i="8"/>
  <c r="AI79" i="8"/>
  <c r="AM75" i="8"/>
  <c r="AP72" i="8"/>
  <c r="AO73" i="8"/>
  <c r="AS69" i="8"/>
  <c r="AR70" i="8"/>
  <c r="AJ78" i="8"/>
  <c r="AV66" i="8"/>
  <c r="AU67" i="8"/>
  <c r="BA61" i="8"/>
  <c r="BB60" i="8"/>
  <c r="AK77" i="8"/>
  <c r="AW65" i="8"/>
  <c r="EO14" i="8"/>
  <c r="ET9" i="8"/>
  <c r="EQ12" i="8"/>
  <c r="BG59" i="8"/>
  <c r="ES10" i="8"/>
  <c r="ER11" i="8"/>
  <c r="EV7" i="8"/>
  <c r="EW6" i="8"/>
  <c r="EU8" i="8"/>
  <c r="BO51" i="8"/>
  <c r="BP50" i="8"/>
  <c r="M32" i="1"/>
  <c r="I32" i="1" s="1"/>
  <c r="ET14" i="4"/>
  <c r="ER15" i="4"/>
  <c r="EQ16" i="4"/>
  <c r="EV12" i="4"/>
  <c r="EW11" i="4"/>
  <c r="EX10" i="4"/>
  <c r="EZ8" i="4"/>
  <c r="EU13" i="4"/>
  <c r="EY9" i="4"/>
  <c r="FA7" i="4"/>
  <c r="FB6" i="4"/>
  <c r="AY33" i="1"/>
  <c r="AZ33" i="1" s="1"/>
  <c r="BT33" i="1"/>
  <c r="BI33" i="1"/>
  <c r="AH51" i="4"/>
  <c r="AH52" i="4" s="1"/>
  <c r="AH53" i="4" s="1"/>
  <c r="AH54" i="4" s="1"/>
  <c r="AH55" i="4" s="1"/>
  <c r="AH56" i="4" s="1"/>
  <c r="AH57" i="4" s="1"/>
  <c r="AH58" i="4" s="1"/>
  <c r="AH59" i="4" s="1"/>
  <c r="AH60" i="4" s="1"/>
  <c r="AH61" i="4" s="1"/>
  <c r="AH62" i="4" s="1"/>
  <c r="AG63" i="4"/>
  <c r="AG64" i="4" s="1"/>
  <c r="BL116" i="1"/>
  <c r="BM115" i="1"/>
  <c r="AU35" i="4"/>
  <c r="AT36" i="4"/>
  <c r="AY31" i="4"/>
  <c r="AF65" i="4"/>
  <c r="AF66" i="4" s="1"/>
  <c r="AA91" i="4"/>
  <c r="Z94" i="4"/>
  <c r="AB90" i="4"/>
  <c r="AC79" i="4"/>
  <c r="AC80" i="4" s="1"/>
  <c r="AC81" i="4" s="1"/>
  <c r="AC82" i="4" s="1"/>
  <c r="AC83" i="4" s="1"/>
  <c r="AC84" i="4" s="1"/>
  <c r="AC85" i="4" s="1"/>
  <c r="AC86" i="4" s="1"/>
  <c r="AC87" i="4" s="1"/>
  <c r="AC88" i="4" s="1"/>
  <c r="AD75" i="4"/>
  <c r="AE67" i="4"/>
  <c r="AP41" i="4"/>
  <c r="AR39" i="4"/>
  <c r="AJ47" i="4"/>
  <c r="AJ48" i="4" s="1"/>
  <c r="AI49" i="4"/>
  <c r="AI50" i="4" s="1"/>
  <c r="BF27" i="4"/>
  <c r="BG27" i="4" s="1"/>
  <c r="AK46" i="4"/>
  <c r="AN43" i="4"/>
  <c r="BK23" i="4"/>
  <c r="BJ24" i="4"/>
  <c r="BQ19" i="4"/>
  <c r="BR19" i="4" s="1"/>
  <c r="AQ40" i="4"/>
  <c r="BI25" i="4"/>
  <c r="AO42" i="4"/>
  <c r="AS37" i="4"/>
  <c r="BN20" i="4"/>
  <c r="BM21" i="4"/>
  <c r="BH26" i="4"/>
  <c r="BL22" i="4"/>
  <c r="AL45" i="4"/>
  <c r="AX32" i="4"/>
  <c r="BC28" i="4"/>
  <c r="AM44" i="4"/>
  <c r="AZ30" i="4"/>
  <c r="BA29" i="4"/>
  <c r="BS18" i="4"/>
  <c r="BT17" i="4"/>
  <c r="AV34" i="4"/>
  <c r="AW33" i="4"/>
  <c r="DS37" i="8" l="1"/>
  <c r="DR38" i="8"/>
  <c r="DT36" i="8"/>
  <c r="DU35" i="8"/>
  <c r="DW33" i="8"/>
  <c r="DX32" i="8"/>
  <c r="DY32" i="8" s="1"/>
  <c r="DV34" i="8"/>
  <c r="DO41" i="8"/>
  <c r="DP40" i="8"/>
  <c r="DM43" i="8"/>
  <c r="DM44" i="8" s="1"/>
  <c r="DN42" i="8"/>
  <c r="DG49" i="8"/>
  <c r="BO52" i="8"/>
  <c r="DH48" i="8"/>
  <c r="BN53" i="8"/>
  <c r="BM54" i="8"/>
  <c r="BL55" i="8"/>
  <c r="DI47" i="8"/>
  <c r="DJ47" i="8" s="1"/>
  <c r="BK56" i="8"/>
  <c r="EI22" i="8"/>
  <c r="EG24" i="8"/>
  <c r="EH23" i="8"/>
  <c r="EF25" i="8"/>
  <c r="EA30" i="8"/>
  <c r="DZ31" i="8"/>
  <c r="EB29" i="8"/>
  <c r="EC28" i="8"/>
  <c r="ED27" i="8"/>
  <c r="EE26" i="8"/>
  <c r="DL45" i="8"/>
  <c r="DK46" i="8"/>
  <c r="EO15" i="8"/>
  <c r="EL18" i="8"/>
  <c r="EM17" i="8"/>
  <c r="EN16" i="8"/>
  <c r="EK19" i="8"/>
  <c r="EK20" i="8" s="1"/>
  <c r="BI58" i="8"/>
  <c r="DQ39" i="8"/>
  <c r="BD90" i="6"/>
  <c r="BO90" i="6"/>
  <c r="AT90" i="6"/>
  <c r="AU90" i="6" s="1"/>
  <c r="EJ21" i="8"/>
  <c r="EQ13" i="8"/>
  <c r="BJ57" i="8"/>
  <c r="AA87" i="8"/>
  <c r="Z89" i="8"/>
  <c r="Z90" i="8" s="1"/>
  <c r="Z91" i="8" s="1"/>
  <c r="Z92" i="8" s="1"/>
  <c r="Z93" i="8" s="1"/>
  <c r="Z94" i="8" s="1"/>
  <c r="Z95" i="8" s="1"/>
  <c r="Z96" i="8" s="1"/>
  <c r="Z97" i="8" s="1"/>
  <c r="Z98" i="8" s="1"/>
  <c r="Z99" i="8" s="1"/>
  <c r="Z100" i="8" s="1"/>
  <c r="Z101" i="8" s="1"/>
  <c r="Z102" i="8" s="1"/>
  <c r="Z103" i="8" s="1"/>
  <c r="Z104" i="8" s="1"/>
  <c r="Z105" i="8" s="1"/>
  <c r="Z106" i="8" s="1"/>
  <c r="Z107" i="8" s="1"/>
  <c r="Z108" i="8" s="1"/>
  <c r="Z109" i="8" s="1"/>
  <c r="Z110" i="8" s="1"/>
  <c r="Z111" i="8" s="1"/>
  <c r="Z112" i="8" s="1"/>
  <c r="Z113" i="8" s="1"/>
  <c r="Z114" i="8" s="1"/>
  <c r="Z115" i="8" s="1"/>
  <c r="Z116" i="8" s="1"/>
  <c r="Z117" i="8" s="1"/>
  <c r="Z118" i="8" s="1"/>
  <c r="Z119" i="8" s="1"/>
  <c r="Z120" i="8" s="1"/>
  <c r="Z121" i="8" s="1"/>
  <c r="Z122" i="8" s="1"/>
  <c r="Z123" i="8" s="1"/>
  <c r="Z124" i="8" s="1"/>
  <c r="Z125" i="8" s="1"/>
  <c r="Z126" i="8" s="1"/>
  <c r="Z127" i="8" s="1"/>
  <c r="Z128" i="8" s="1"/>
  <c r="Z129" i="8" s="1"/>
  <c r="Z130" i="8" s="1"/>
  <c r="Z131" i="8" s="1"/>
  <c r="Z132" i="8" s="1"/>
  <c r="Z133" i="8" s="1"/>
  <c r="Z134" i="8" s="1"/>
  <c r="Z135" i="8" s="1"/>
  <c r="Z136" i="8" s="1"/>
  <c r="Z137" i="8" s="1"/>
  <c r="Z138" i="8" s="1"/>
  <c r="Z139" i="8" s="1"/>
  <c r="Z140" i="8" s="1"/>
  <c r="Z141" i="8" s="1"/>
  <c r="Z142" i="8" s="1"/>
  <c r="Z143" i="8" s="1"/>
  <c r="Z144" i="8" s="1"/>
  <c r="Z145" i="8" s="1"/>
  <c r="Z146" i="8" s="1"/>
  <c r="Z147" i="8" s="1"/>
  <c r="Z148" i="8" s="1"/>
  <c r="Z149" i="8" s="1"/>
  <c r="Z150" i="8" s="1"/>
  <c r="Z151" i="8" s="1"/>
  <c r="AH81" i="8"/>
  <c r="AD84" i="8"/>
  <c r="AE83" i="8"/>
  <c r="AC85" i="8"/>
  <c r="AG82" i="8"/>
  <c r="AB86" i="8"/>
  <c r="AO74" i="8"/>
  <c r="AX65" i="8"/>
  <c r="AY64" i="8"/>
  <c r="AZ63" i="8"/>
  <c r="BA62" i="8"/>
  <c r="AJ79" i="8"/>
  <c r="AK78" i="8"/>
  <c r="AS70" i="8"/>
  <c r="AV67" i="8"/>
  <c r="AN75" i="8"/>
  <c r="AM76" i="8"/>
  <c r="AR71" i="8"/>
  <c r="AI80" i="8"/>
  <c r="BB61" i="8"/>
  <c r="BC60" i="8"/>
  <c r="AQ72" i="8"/>
  <c r="AL77" i="8"/>
  <c r="AW66" i="8"/>
  <c r="AU68" i="8"/>
  <c r="AT69" i="8"/>
  <c r="AP73" i="8"/>
  <c r="EP14" i="8"/>
  <c r="BH59" i="8"/>
  <c r="ES11" i="8"/>
  <c r="ET10" i="8"/>
  <c r="BP51" i="8"/>
  <c r="BQ50" i="8"/>
  <c r="EU9" i="8"/>
  <c r="EV8" i="8"/>
  <c r="EW7" i="8"/>
  <c r="EX6" i="8"/>
  <c r="ER12" i="8"/>
  <c r="GH156" i="4"/>
  <c r="GB156" i="4"/>
  <c r="FV156" i="4"/>
  <c r="EU14" i="4"/>
  <c r="AT37" i="4"/>
  <c r="EV13" i="4"/>
  <c r="EW12" i="4"/>
  <c r="ER16" i="4"/>
  <c r="ES15" i="4"/>
  <c r="EX11" i="4"/>
  <c r="EY10" i="4"/>
  <c r="FA8" i="4"/>
  <c r="EZ9" i="4"/>
  <c r="FB7" i="4"/>
  <c r="FC6" i="4"/>
  <c r="BV33" i="1"/>
  <c r="AU34" i="1"/>
  <c r="BK33" i="1"/>
  <c r="BJ33" i="1"/>
  <c r="BU33" i="1"/>
  <c r="BC33" i="1"/>
  <c r="BN33" i="1" s="1"/>
  <c r="AH63" i="4"/>
  <c r="AH64" i="4" s="1"/>
  <c r="AI51" i="4"/>
  <c r="AI52" i="4" s="1"/>
  <c r="AI53" i="4" s="1"/>
  <c r="AI54" i="4" s="1"/>
  <c r="AI55" i="4" s="1"/>
  <c r="AI56" i="4" s="1"/>
  <c r="AI57" i="4" s="1"/>
  <c r="AI58" i="4" s="1"/>
  <c r="AI59" i="4" s="1"/>
  <c r="AI60" i="4" s="1"/>
  <c r="AI61" i="4" s="1"/>
  <c r="AI62" i="4" s="1"/>
  <c r="AV35" i="4"/>
  <c r="AU36" i="4"/>
  <c r="BM116" i="1"/>
  <c r="BL117" i="1"/>
  <c r="AG65" i="4"/>
  <c r="AG66" i="4" s="1"/>
  <c r="AP42" i="4"/>
  <c r="AB91" i="4"/>
  <c r="Z95" i="4"/>
  <c r="Z96" i="4" s="1"/>
  <c r="AA92" i="4"/>
  <c r="AC89" i="4"/>
  <c r="AC90" i="4" s="1"/>
  <c r="AE68" i="4"/>
  <c r="AF67" i="4"/>
  <c r="AD76" i="4"/>
  <c r="AK47" i="4"/>
  <c r="AK48" i="4" s="1"/>
  <c r="AJ49" i="4"/>
  <c r="AJ50" i="4" s="1"/>
  <c r="AL46" i="4"/>
  <c r="AM45" i="4"/>
  <c r="BD28" i="4"/>
  <c r="AO43" i="4"/>
  <c r="BB29" i="4"/>
  <c r="BC29" i="4" s="1"/>
  <c r="BA30" i="4"/>
  <c r="BO20" i="4"/>
  <c r="BP20" i="4" s="1"/>
  <c r="BN21" i="4"/>
  <c r="BK24" i="4"/>
  <c r="AS38" i="4"/>
  <c r="AS39" i="4" s="1"/>
  <c r="AQ41" i="4"/>
  <c r="BI26" i="4"/>
  <c r="BL23" i="4"/>
  <c r="BH27" i="4"/>
  <c r="AY32" i="4"/>
  <c r="BJ25" i="4"/>
  <c r="AZ31" i="4"/>
  <c r="BM22" i="4"/>
  <c r="AR40" i="4"/>
  <c r="AN44" i="4"/>
  <c r="BS19" i="4"/>
  <c r="BT18" i="4"/>
  <c r="BU17" i="4"/>
  <c r="AW34" i="4"/>
  <c r="AX33" i="4"/>
  <c r="DS38" i="8" l="1"/>
  <c r="DT37" i="8"/>
  <c r="DU36" i="8"/>
  <c r="DV35" i="8"/>
  <c r="DX33" i="8"/>
  <c r="DY33" i="8" s="1"/>
  <c r="DW34" i="8"/>
  <c r="BP52" i="8"/>
  <c r="DP41" i="8"/>
  <c r="DQ40" i="8"/>
  <c r="DN43" i="8"/>
  <c r="DN44" i="8" s="1"/>
  <c r="DO42" i="8"/>
  <c r="DH49" i="8"/>
  <c r="BO53" i="8"/>
  <c r="BN54" i="8"/>
  <c r="BM55" i="8"/>
  <c r="BL56" i="8"/>
  <c r="DI48" i="8"/>
  <c r="BK57" i="8"/>
  <c r="EJ22" i="8"/>
  <c r="EH24" i="8"/>
  <c r="EG25" i="8"/>
  <c r="EI23" i="8"/>
  <c r="EB30" i="8"/>
  <c r="EA31" i="8"/>
  <c r="DZ32" i="8"/>
  <c r="EC29" i="8"/>
  <c r="ED28" i="8"/>
  <c r="EE27" i="8"/>
  <c r="EF26" i="8"/>
  <c r="DL46" i="8"/>
  <c r="DM45" i="8"/>
  <c r="DK47" i="8"/>
  <c r="EN17" i="8"/>
  <c r="EL19" i="8"/>
  <c r="EL20" i="8" s="1"/>
  <c r="EO16" i="8"/>
  <c r="EM18" i="8"/>
  <c r="DR39" i="8"/>
  <c r="W89" i="6"/>
  <c r="Q89" i="6" s="1"/>
  <c r="BF90" i="6"/>
  <c r="BQ90" i="6"/>
  <c r="AV90" i="6"/>
  <c r="BP90" i="6"/>
  <c r="BE90" i="6"/>
  <c r="ER13" i="8"/>
  <c r="EK21" i="8"/>
  <c r="EQ14" i="8"/>
  <c r="BJ58" i="8"/>
  <c r="AI81" i="8"/>
  <c r="AH82" i="8"/>
  <c r="AA88" i="8"/>
  <c r="AA89" i="8" s="1"/>
  <c r="AA90" i="8" s="1"/>
  <c r="AA91" i="8" s="1"/>
  <c r="AA92" i="8" s="1"/>
  <c r="AA93" i="8" s="1"/>
  <c r="AA94" i="8" s="1"/>
  <c r="AA95" i="8" s="1"/>
  <c r="AA96" i="8" s="1"/>
  <c r="AA97" i="8" s="1"/>
  <c r="AA98" i="8" s="1"/>
  <c r="AA99" i="8" s="1"/>
  <c r="AA100" i="8" s="1"/>
  <c r="AA101" i="8" s="1"/>
  <c r="AA102" i="8" s="1"/>
  <c r="AA103" i="8" s="1"/>
  <c r="AA104" i="8" s="1"/>
  <c r="AA105" i="8" s="1"/>
  <c r="AA106" i="8" s="1"/>
  <c r="AA107" i="8" s="1"/>
  <c r="AA108" i="8" s="1"/>
  <c r="AA109" i="8" s="1"/>
  <c r="AA110" i="8" s="1"/>
  <c r="AA111" i="8" s="1"/>
  <c r="AA112" i="8" s="1"/>
  <c r="AA113" i="8" s="1"/>
  <c r="AA114" i="8" s="1"/>
  <c r="AA115" i="8" s="1"/>
  <c r="AA116" i="8" s="1"/>
  <c r="AA117" i="8" s="1"/>
  <c r="AA118" i="8" s="1"/>
  <c r="AA119" i="8" s="1"/>
  <c r="AA120" i="8" s="1"/>
  <c r="AA121" i="8" s="1"/>
  <c r="AA122" i="8" s="1"/>
  <c r="AA123" i="8" s="1"/>
  <c r="AA124" i="8" s="1"/>
  <c r="AA125" i="8" s="1"/>
  <c r="AA126" i="8" s="1"/>
  <c r="AA127" i="8" s="1"/>
  <c r="AA128" i="8" s="1"/>
  <c r="AA129" i="8" s="1"/>
  <c r="AA130" i="8" s="1"/>
  <c r="AA131" i="8" s="1"/>
  <c r="AA132" i="8" s="1"/>
  <c r="AA133" i="8" s="1"/>
  <c r="AA134" i="8" s="1"/>
  <c r="AA135" i="8" s="1"/>
  <c r="AA136" i="8" s="1"/>
  <c r="AA137" i="8" s="1"/>
  <c r="AA138" i="8" s="1"/>
  <c r="AA139" i="8" s="1"/>
  <c r="AA140" i="8" s="1"/>
  <c r="AA141" i="8" s="1"/>
  <c r="AA142" i="8" s="1"/>
  <c r="AA143" i="8" s="1"/>
  <c r="AA144" i="8" s="1"/>
  <c r="AA145" i="8" s="1"/>
  <c r="AA146" i="8" s="1"/>
  <c r="AA147" i="8" s="1"/>
  <c r="AA148" i="8" s="1"/>
  <c r="AA149" i="8" s="1"/>
  <c r="AA150" i="8" s="1"/>
  <c r="AA151" i="8" s="1"/>
  <c r="AA167" i="8" s="1"/>
  <c r="AA168" i="8" s="1"/>
  <c r="AA169" i="8" s="1"/>
  <c r="AE84" i="8"/>
  <c r="AB87" i="8"/>
  <c r="Z167" i="8"/>
  <c r="Z168" i="8" s="1"/>
  <c r="Z169" i="8" s="1"/>
  <c r="Z170" i="8" s="1"/>
  <c r="Z171" i="8" s="1"/>
  <c r="Z172" i="8" s="1"/>
  <c r="Z173" i="8" s="1"/>
  <c r="Z174" i="8" s="1"/>
  <c r="Z175" i="8" s="1"/>
  <c r="Z176" i="8" s="1"/>
  <c r="Z177" i="8" s="1"/>
  <c r="Z178" i="8" s="1"/>
  <c r="Z179" i="8" s="1"/>
  <c r="Z180" i="8" s="1"/>
  <c r="Z181" i="8" s="1"/>
  <c r="Z182" i="8" s="1"/>
  <c r="Z183" i="8" s="1"/>
  <c r="Z184" i="8" s="1"/>
  <c r="Z185" i="8" s="1"/>
  <c r="Z186" i="8" s="1"/>
  <c r="Z187" i="8" s="1"/>
  <c r="Z188" i="8" s="1"/>
  <c r="Z189" i="8" s="1"/>
  <c r="Z190" i="8" s="1"/>
  <c r="Z191" i="8" s="1"/>
  <c r="Z192" i="8" s="1"/>
  <c r="Z193" i="8" s="1"/>
  <c r="Z194" i="8" s="1"/>
  <c r="Z195" i="8" s="1"/>
  <c r="Z196" i="8" s="1"/>
  <c r="Z197" i="8" s="1"/>
  <c r="Z198" i="8" s="1"/>
  <c r="Z199" i="8" s="1"/>
  <c r="Z200" i="8" s="1"/>
  <c r="Z201" i="8" s="1"/>
  <c r="Z202" i="8" s="1"/>
  <c r="Z203" i="8" s="1"/>
  <c r="Z204" i="8" s="1"/>
  <c r="Z205" i="8" s="1"/>
  <c r="Z206" i="8" s="1"/>
  <c r="Z207" i="8" s="1"/>
  <c r="Z208" i="8" s="1"/>
  <c r="Z209" i="8" s="1"/>
  <c r="Z210" i="8" s="1"/>
  <c r="Z211" i="8" s="1"/>
  <c r="Z212" i="8" s="1"/>
  <c r="Z213" i="8" s="1"/>
  <c r="Z214" i="8" s="1"/>
  <c r="Z215" i="8" s="1"/>
  <c r="Z216" i="8" s="1"/>
  <c r="Z217" i="8" s="1"/>
  <c r="Z218" i="8" s="1"/>
  <c r="Z219" i="8" s="1"/>
  <c r="Z220" i="8" s="1"/>
  <c r="Z221" i="8" s="1"/>
  <c r="Z222" i="8" s="1"/>
  <c r="Z223" i="8" s="1"/>
  <c r="Z224" i="8" s="1"/>
  <c r="Z225" i="8" s="1"/>
  <c r="Z226" i="8" s="1"/>
  <c r="Z227" i="8" s="1"/>
  <c r="Z228" i="8" s="1"/>
  <c r="Z229" i="8" s="1"/>
  <c r="Z230" i="8" s="1"/>
  <c r="Z231" i="8" s="1"/>
  <c r="Z232" i="8" s="1"/>
  <c r="Z233" i="8" s="1"/>
  <c r="Z234" i="8" s="1"/>
  <c r="Z235" i="8" s="1"/>
  <c r="Z236" i="8" s="1"/>
  <c r="Z237" i="8" s="1"/>
  <c r="Z238" i="8" s="1"/>
  <c r="Z239" i="8" s="1"/>
  <c r="Z240" i="8" s="1"/>
  <c r="AC86" i="8"/>
  <c r="AD85" i="8"/>
  <c r="AF83" i="8"/>
  <c r="AG83" i="8" s="1"/>
  <c r="AO75" i="8"/>
  <c r="AZ64" i="8"/>
  <c r="AY65" i="8"/>
  <c r="BA63" i="8"/>
  <c r="AT70" i="8"/>
  <c r="AW67" i="8"/>
  <c r="AJ80" i="8"/>
  <c r="AK79" i="8"/>
  <c r="AM77" i="8"/>
  <c r="AN76" i="8"/>
  <c r="AX66" i="8"/>
  <c r="BC61" i="8"/>
  <c r="BD60" i="8"/>
  <c r="AP74" i="8"/>
  <c r="AU69" i="8"/>
  <c r="BB62" i="8"/>
  <c r="AR72" i="8"/>
  <c r="AV68" i="8"/>
  <c r="AS71" i="8"/>
  <c r="AQ73" i="8"/>
  <c r="AL78" i="8"/>
  <c r="EP15" i="8"/>
  <c r="EU10" i="8"/>
  <c r="EV9" i="8"/>
  <c r="BI59" i="8"/>
  <c r="ES12" i="8"/>
  <c r="EX7" i="8"/>
  <c r="EY6" i="8"/>
  <c r="ET11" i="8"/>
  <c r="EW8" i="8"/>
  <c r="BQ51" i="8"/>
  <c r="BR50" i="8"/>
  <c r="F156" i="4"/>
  <c r="F33" i="1"/>
  <c r="EV14" i="4"/>
  <c r="AU37" i="4"/>
  <c r="EW13" i="4"/>
  <c r="EX12" i="4"/>
  <c r="EY11" i="4"/>
  <c r="ET15" i="4"/>
  <c r="ES16" i="4"/>
  <c r="EZ10" i="4"/>
  <c r="FB8" i="4"/>
  <c r="FC7" i="4"/>
  <c r="FD6" i="4"/>
  <c r="FA9" i="4"/>
  <c r="BQ34" i="1"/>
  <c r="BF34" i="1"/>
  <c r="AV34" i="1"/>
  <c r="AV36" i="4"/>
  <c r="AI63" i="4"/>
  <c r="AI64" i="4" s="1"/>
  <c r="AJ51" i="4"/>
  <c r="AJ52" i="4" s="1"/>
  <c r="AJ53" i="4" s="1"/>
  <c r="AJ54" i="4" s="1"/>
  <c r="AJ55" i="4" s="1"/>
  <c r="AJ56" i="4" s="1"/>
  <c r="AJ57" i="4" s="1"/>
  <c r="AJ58" i="4" s="1"/>
  <c r="AJ59" i="4" s="1"/>
  <c r="AJ60" i="4" s="1"/>
  <c r="AJ61" i="4" s="1"/>
  <c r="AJ62" i="4" s="1"/>
  <c r="E159" i="4"/>
  <c r="BL118" i="1"/>
  <c r="BM117" i="1"/>
  <c r="AP43" i="4"/>
  <c r="AH65" i="4"/>
  <c r="AC91" i="4"/>
  <c r="AB92" i="4"/>
  <c r="AA93" i="4"/>
  <c r="Z97" i="4"/>
  <c r="Z98" i="4" s="1"/>
  <c r="Z99" i="4" s="1"/>
  <c r="Z100" i="4" s="1"/>
  <c r="Z101" i="4" s="1"/>
  <c r="AF68" i="4"/>
  <c r="AD77" i="4"/>
  <c r="AG67" i="4"/>
  <c r="AE69" i="4"/>
  <c r="AL47" i="4"/>
  <c r="AL48" i="4" s="1"/>
  <c r="AK49" i="4"/>
  <c r="AK50" i="4" s="1"/>
  <c r="AM46" i="4"/>
  <c r="BK25" i="4"/>
  <c r="AR41" i="4"/>
  <c r="BQ20" i="4"/>
  <c r="BI27" i="4"/>
  <c r="BD29" i="4"/>
  <c r="AT38" i="4"/>
  <c r="BV17" i="4"/>
  <c r="BW17" i="4" s="1"/>
  <c r="BM23" i="4"/>
  <c r="BB30" i="4"/>
  <c r="BJ26" i="4"/>
  <c r="BL24" i="4"/>
  <c r="AQ42" i="4"/>
  <c r="AS40" i="4"/>
  <c r="BO21" i="4"/>
  <c r="BE28" i="4"/>
  <c r="BF28" i="4" s="1"/>
  <c r="AZ32" i="4"/>
  <c r="BN22" i="4"/>
  <c r="AO44" i="4"/>
  <c r="AW35" i="4"/>
  <c r="AN45" i="4"/>
  <c r="BA31" i="4"/>
  <c r="BU18" i="4"/>
  <c r="BT19" i="4"/>
  <c r="AX34" i="4"/>
  <c r="AY33" i="4"/>
  <c r="DT38" i="8" l="1"/>
  <c r="DV36" i="8"/>
  <c r="DU37" i="8"/>
  <c r="DW35" i="8"/>
  <c r="DX34" i="8"/>
  <c r="DY34" i="8" s="1"/>
  <c r="BQ52" i="8"/>
  <c r="BP53" i="8"/>
  <c r="AA170" i="8"/>
  <c r="AA171" i="8" s="1"/>
  <c r="AA172" i="8" s="1"/>
  <c r="AA173" i="8" s="1"/>
  <c r="AA174" i="8" s="1"/>
  <c r="AA175" i="8" s="1"/>
  <c r="AA176" i="8" s="1"/>
  <c r="AA177" i="8" s="1"/>
  <c r="AA178" i="8" s="1"/>
  <c r="AA179" i="8" s="1"/>
  <c r="AA180" i="8" s="1"/>
  <c r="AA181" i="8" s="1"/>
  <c r="AA182" i="8" s="1"/>
  <c r="AA183" i="8" s="1"/>
  <c r="AA184" i="8" s="1"/>
  <c r="AA185" i="8" s="1"/>
  <c r="AA186" i="8" s="1"/>
  <c r="AA187" i="8" s="1"/>
  <c r="AA188" i="8" s="1"/>
  <c r="AA189" i="8" s="1"/>
  <c r="AA190" i="8" s="1"/>
  <c r="AA191" i="8" s="1"/>
  <c r="AA192" i="8" s="1"/>
  <c r="AA193" i="8" s="1"/>
  <c r="AA194" i="8" s="1"/>
  <c r="AA195" i="8" s="1"/>
  <c r="AA196" i="8" s="1"/>
  <c r="AA197" i="8" s="1"/>
  <c r="AA198" i="8" s="1"/>
  <c r="AA199" i="8" s="1"/>
  <c r="K89" i="6"/>
  <c r="DP42" i="8"/>
  <c r="DQ41" i="8"/>
  <c r="DR40" i="8"/>
  <c r="DO43" i="8"/>
  <c r="DO44" i="8" s="1"/>
  <c r="DI49" i="8"/>
  <c r="BO54" i="8"/>
  <c r="BN55" i="8"/>
  <c r="BM56" i="8"/>
  <c r="BL57" i="8"/>
  <c r="EK22" i="8"/>
  <c r="DJ48" i="8"/>
  <c r="DK48" i="8" s="1"/>
  <c r="BK58" i="8"/>
  <c r="EH25" i="8"/>
  <c r="EI24" i="8"/>
  <c r="EJ23" i="8"/>
  <c r="EC30" i="8"/>
  <c r="EA32" i="8"/>
  <c r="EB31" i="8"/>
  <c r="DZ33" i="8"/>
  <c r="ED29" i="8"/>
  <c r="EE28" i="8"/>
  <c r="EF27" i="8"/>
  <c r="EN18" i="8"/>
  <c r="EG26" i="8"/>
  <c r="DL47" i="8"/>
  <c r="DN45" i="8"/>
  <c r="DM46" i="8"/>
  <c r="EO17" i="8"/>
  <c r="EM19" i="8"/>
  <c r="DS39" i="8"/>
  <c r="BG90" i="6"/>
  <c r="BR90" i="6"/>
  <c r="AW90" i="6"/>
  <c r="ER14" i="8"/>
  <c r="EQ15" i="8"/>
  <c r="EL21" i="8"/>
  <c r="AI82" i="8"/>
  <c r="AC87" i="8"/>
  <c r="AB88" i="8"/>
  <c r="AB89" i="8" s="1"/>
  <c r="AB90" i="8" s="1"/>
  <c r="AB91" i="8" s="1"/>
  <c r="AB92" i="8" s="1"/>
  <c r="AB93" i="8" s="1"/>
  <c r="AB94" i="8" s="1"/>
  <c r="AB95" i="8" s="1"/>
  <c r="AB96" i="8" s="1"/>
  <c r="AB97" i="8" s="1"/>
  <c r="AB98" i="8" s="1"/>
  <c r="AB99" i="8" s="1"/>
  <c r="AB100" i="8" s="1"/>
  <c r="AB101" i="8" s="1"/>
  <c r="AB102" i="8" s="1"/>
  <c r="AB103" i="8" s="1"/>
  <c r="AB104" i="8" s="1"/>
  <c r="AB105" i="8" s="1"/>
  <c r="AB106" i="8" s="1"/>
  <c r="AB107" i="8" s="1"/>
  <c r="AB108" i="8" s="1"/>
  <c r="AB109" i="8" s="1"/>
  <c r="AB110" i="8" s="1"/>
  <c r="AB111" i="8" s="1"/>
  <c r="AB112" i="8" s="1"/>
  <c r="AB113" i="8" s="1"/>
  <c r="AB114" i="8" s="1"/>
  <c r="AB115" i="8" s="1"/>
  <c r="AB116" i="8" s="1"/>
  <c r="AB117" i="8" s="1"/>
  <c r="AB118" i="8" s="1"/>
  <c r="AB119" i="8" s="1"/>
  <c r="AB120" i="8" s="1"/>
  <c r="AB121" i="8" s="1"/>
  <c r="AB122" i="8" s="1"/>
  <c r="AB123" i="8" s="1"/>
  <c r="AB124" i="8" s="1"/>
  <c r="AB125" i="8" s="1"/>
  <c r="AB126" i="8" s="1"/>
  <c r="AB127" i="8" s="1"/>
  <c r="AB128" i="8" s="1"/>
  <c r="AB129" i="8" s="1"/>
  <c r="AB130" i="8" s="1"/>
  <c r="AB131" i="8" s="1"/>
  <c r="AB132" i="8" s="1"/>
  <c r="AB133" i="8" s="1"/>
  <c r="AB134" i="8" s="1"/>
  <c r="AB135" i="8" s="1"/>
  <c r="AB136" i="8" s="1"/>
  <c r="AB137" i="8" s="1"/>
  <c r="AH83" i="8"/>
  <c r="AF84" i="8"/>
  <c r="Z241" i="8"/>
  <c r="Z242" i="8" s="1"/>
  <c r="Z243" i="8" s="1"/>
  <c r="Z244" i="8" s="1"/>
  <c r="Z245" i="8" s="1"/>
  <c r="Z246" i="8" s="1"/>
  <c r="Z247" i="8" s="1"/>
  <c r="Z248" i="8" s="1"/>
  <c r="Z249" i="8" s="1"/>
  <c r="Z250" i="8" s="1"/>
  <c r="Z251" i="8" s="1"/>
  <c r="Z252" i="8" s="1"/>
  <c r="Z253" i="8" s="1"/>
  <c r="Z254" i="8" s="1"/>
  <c r="Z255" i="8" s="1"/>
  <c r="Z256" i="8" s="1"/>
  <c r="Z257" i="8" s="1"/>
  <c r="Z258" i="8" s="1"/>
  <c r="Z259" i="8" s="1"/>
  <c r="AD86" i="8"/>
  <c r="AE85" i="8"/>
  <c r="AZ65" i="8"/>
  <c r="BA64" i="8"/>
  <c r="AP75" i="8"/>
  <c r="AV69" i="8"/>
  <c r="BB63" i="8"/>
  <c r="BC62" i="8"/>
  <c r="AT71" i="8"/>
  <c r="AS72" i="8"/>
  <c r="AJ81" i="8"/>
  <c r="AU70" i="8"/>
  <c r="AX67" i="8"/>
  <c r="AM78" i="8"/>
  <c r="AN77" i="8"/>
  <c r="AO76" i="8"/>
  <c r="AK80" i="8"/>
  <c r="AW68" i="8"/>
  <c r="AL79" i="8"/>
  <c r="AR73" i="8"/>
  <c r="AQ74" i="8"/>
  <c r="BE60" i="8"/>
  <c r="BF60" i="8" s="1"/>
  <c r="BG60" i="8" s="1"/>
  <c r="BD61" i="8"/>
  <c r="AY66" i="8"/>
  <c r="EP16" i="8"/>
  <c r="EV10" i="8"/>
  <c r="ET12" i="8"/>
  <c r="EU11" i="8"/>
  <c r="BJ59" i="8"/>
  <c r="ES13" i="8"/>
  <c r="Y33" i="1"/>
  <c r="S33" i="1" s="1"/>
  <c r="O33" i="1" s="1"/>
  <c r="M33" i="1" s="1"/>
  <c r="I33" i="1" s="1"/>
  <c r="EY7" i="8"/>
  <c r="EZ6" i="8"/>
  <c r="BR51" i="8"/>
  <c r="BS50" i="8"/>
  <c r="EX8" i="8"/>
  <c r="EW9" i="8"/>
  <c r="GF157" i="4"/>
  <c r="EW14" i="4"/>
  <c r="EX13" i="4"/>
  <c r="AU38" i="4"/>
  <c r="AV37" i="4"/>
  <c r="EY12" i="4"/>
  <c r="EZ11" i="4"/>
  <c r="FA10" i="4"/>
  <c r="ET16" i="4"/>
  <c r="EU15" i="4"/>
  <c r="FC8" i="4"/>
  <c r="AW36" i="4"/>
  <c r="FD7" i="4"/>
  <c r="FE6" i="4"/>
  <c r="FB9" i="4"/>
  <c r="FZ157" i="4"/>
  <c r="R33" i="1"/>
  <c r="P33" i="1"/>
  <c r="Q33" i="1"/>
  <c r="FT157" i="4"/>
  <c r="AW34" i="1"/>
  <c r="BR34" i="1"/>
  <c r="BG34" i="1"/>
  <c r="AJ63" i="4"/>
  <c r="AJ64" i="4" s="1"/>
  <c r="F159" i="4"/>
  <c r="AI65" i="4"/>
  <c r="AK51" i="4"/>
  <c r="AK52" i="4" s="1"/>
  <c r="AK53" i="4" s="1"/>
  <c r="AK54" i="4" s="1"/>
  <c r="AK55" i="4" s="1"/>
  <c r="AK56" i="4" s="1"/>
  <c r="AK57" i="4" s="1"/>
  <c r="AK58" i="4" s="1"/>
  <c r="AK59" i="4" s="1"/>
  <c r="AK60" i="4" s="1"/>
  <c r="AK61" i="4" s="1"/>
  <c r="AK62" i="4" s="1"/>
  <c r="BM118" i="1"/>
  <c r="BL119" i="1"/>
  <c r="AH66" i="4"/>
  <c r="AC92" i="4"/>
  <c r="AB93" i="4"/>
  <c r="Z102" i="4"/>
  <c r="Z103" i="4" s="1"/>
  <c r="Z104" i="4" s="1"/>
  <c r="Z105" i="4" s="1"/>
  <c r="AA94" i="4"/>
  <c r="AA95" i="4" s="1"/>
  <c r="AA96" i="4" s="1"/>
  <c r="AA97" i="4" s="1"/>
  <c r="AA98" i="4" s="1"/>
  <c r="AA99" i="4" s="1"/>
  <c r="AA100" i="4" s="1"/>
  <c r="AA101" i="4" s="1"/>
  <c r="AD78" i="4"/>
  <c r="AE70" i="4"/>
  <c r="AG68" i="4"/>
  <c r="AF69" i="4"/>
  <c r="AN46" i="4"/>
  <c r="AM47" i="4"/>
  <c r="AM48" i="4" s="1"/>
  <c r="AL49" i="4"/>
  <c r="AL50" i="4" s="1"/>
  <c r="I56" i="1"/>
  <c r="GH180" i="4" s="1"/>
  <c r="BM24" i="4"/>
  <c r="BG28" i="4"/>
  <c r="AS41" i="4"/>
  <c r="BL25" i="4"/>
  <c r="AR42" i="4"/>
  <c r="BC30" i="4"/>
  <c r="BD30" i="4" s="1"/>
  <c r="AO45" i="4"/>
  <c r="BP21" i="4"/>
  <c r="BO22" i="4"/>
  <c r="BN23" i="4"/>
  <c r="BA32" i="4"/>
  <c r="BE29" i="4"/>
  <c r="BF29" i="4" s="1"/>
  <c r="AP44" i="4"/>
  <c r="BR20" i="4"/>
  <c r="BJ27" i="4"/>
  <c r="BB31" i="4"/>
  <c r="BK26" i="4"/>
  <c r="AT39" i="4"/>
  <c r="AX35" i="4"/>
  <c r="AQ43" i="4"/>
  <c r="BU19" i="4"/>
  <c r="BX17" i="4"/>
  <c r="BV18" i="4"/>
  <c r="BW18" i="4" s="1"/>
  <c r="AZ33" i="4"/>
  <c r="AY34" i="4"/>
  <c r="DV37" i="8" l="1"/>
  <c r="DU38" i="8"/>
  <c r="DW36" i="8"/>
  <c r="BR52" i="8"/>
  <c r="DX35" i="8"/>
  <c r="DY35" i="8" s="1"/>
  <c r="BQ53" i="8"/>
  <c r="BP54" i="8"/>
  <c r="AA200" i="8"/>
  <c r="AA201" i="8" s="1"/>
  <c r="AA202" i="8" s="1"/>
  <c r="AA203" i="8" s="1"/>
  <c r="AA204" i="8" s="1"/>
  <c r="AA205" i="8" s="1"/>
  <c r="DQ42" i="8"/>
  <c r="DR41" i="8"/>
  <c r="DS40" i="8"/>
  <c r="DP43" i="8"/>
  <c r="BO55" i="8"/>
  <c r="EK23" i="8"/>
  <c r="BM57" i="8"/>
  <c r="BN56" i="8"/>
  <c r="BL58" i="8"/>
  <c r="EL22" i="8"/>
  <c r="DJ49" i="8"/>
  <c r="DK49" i="8" s="1"/>
  <c r="EI25" i="8"/>
  <c r="EJ24" i="8"/>
  <c r="ED30" i="8"/>
  <c r="EC31" i="8"/>
  <c r="EA33" i="8"/>
  <c r="EB32" i="8"/>
  <c r="EE29" i="8"/>
  <c r="DZ34" i="8"/>
  <c r="EN19" i="8"/>
  <c r="EF28" i="8"/>
  <c r="EG27" i="8"/>
  <c r="EH26" i="8"/>
  <c r="EO18" i="8"/>
  <c r="DL48" i="8"/>
  <c r="EM20" i="8"/>
  <c r="EM21" i="8" s="1"/>
  <c r="DO45" i="8"/>
  <c r="DM47" i="8"/>
  <c r="DN46" i="8"/>
  <c r="DT39" i="8"/>
  <c r="ES14" i="8"/>
  <c r="ER15" i="8"/>
  <c r="BH90" i="6"/>
  <c r="BS90" i="6"/>
  <c r="AX90" i="6"/>
  <c r="BA90" i="6" s="1"/>
  <c r="BL90" i="6" s="1"/>
  <c r="AJ82" i="8"/>
  <c r="AB138" i="8"/>
  <c r="AB139" i="8" s="1"/>
  <c r="AB140" i="8" s="1"/>
  <c r="AB141" i="8" s="1"/>
  <c r="AB142" i="8" s="1"/>
  <c r="AB143" i="8" s="1"/>
  <c r="AB144" i="8" s="1"/>
  <c r="AB145" i="8" s="1"/>
  <c r="AB146" i="8" s="1"/>
  <c r="AB147" i="8" s="1"/>
  <c r="AB148" i="8" s="1"/>
  <c r="AB149" i="8" s="1"/>
  <c r="AB150" i="8" s="1"/>
  <c r="AB151" i="8" s="1"/>
  <c r="AB167" i="8" s="1"/>
  <c r="AB168" i="8" s="1"/>
  <c r="AB169" i="8" s="1"/>
  <c r="AB170" i="8" s="1"/>
  <c r="AB171" i="8" s="1"/>
  <c r="AB172" i="8" s="1"/>
  <c r="AB173" i="8" s="1"/>
  <c r="AB174" i="8" s="1"/>
  <c r="AB175" i="8" s="1"/>
  <c r="AB176" i="8" s="1"/>
  <c r="AB177" i="8" s="1"/>
  <c r="AB178" i="8" s="1"/>
  <c r="AB179" i="8" s="1"/>
  <c r="AB180" i="8" s="1"/>
  <c r="AB181" i="8" s="1"/>
  <c r="AB182" i="8" s="1"/>
  <c r="AB183" i="8" s="1"/>
  <c r="AB184" i="8" s="1"/>
  <c r="AB185" i="8" s="1"/>
  <c r="AB186" i="8" s="1"/>
  <c r="AB187" i="8" s="1"/>
  <c r="AB188" i="8" s="1"/>
  <c r="AC88" i="8"/>
  <c r="AF85" i="8"/>
  <c r="AI83" i="8"/>
  <c r="AE86" i="8"/>
  <c r="AD87" i="8"/>
  <c r="AG84" i="8"/>
  <c r="AH84" i="8" s="1"/>
  <c r="BA65" i="8"/>
  <c r="BB64" i="8"/>
  <c r="BC63" i="8"/>
  <c r="AV70" i="8"/>
  <c r="AO77" i="8"/>
  <c r="AP76" i="8"/>
  <c r="BE61" i="8"/>
  <c r="BH60" i="8"/>
  <c r="BI60" i="8" s="1"/>
  <c r="AL80" i="8"/>
  <c r="AN78" i="8"/>
  <c r="AR74" i="8"/>
  <c r="AQ75" i="8"/>
  <c r="AW69" i="8"/>
  <c r="AX68" i="8"/>
  <c r="AK81" i="8"/>
  <c r="AS73" i="8"/>
  <c r="AU71" i="8"/>
  <c r="AY67" i="8"/>
  <c r="AZ66" i="8"/>
  <c r="AT72" i="8"/>
  <c r="BD62" i="8"/>
  <c r="AM79" i="8"/>
  <c r="EP17" i="8"/>
  <c r="EQ16" i="8"/>
  <c r="EU12" i="8"/>
  <c r="EV11" i="8"/>
  <c r="ET13" i="8"/>
  <c r="BK59" i="8"/>
  <c r="EZ7" i="8"/>
  <c r="FA6" i="8"/>
  <c r="EY8" i="8"/>
  <c r="EW10" i="8"/>
  <c r="EX9" i="8"/>
  <c r="GH157" i="4"/>
  <c r="BS51" i="8"/>
  <c r="BT50" i="8"/>
  <c r="AW37" i="4"/>
  <c r="EX14" i="4"/>
  <c r="AU39" i="4"/>
  <c r="EY13" i="4"/>
  <c r="AV38" i="4"/>
  <c r="D157" i="4"/>
  <c r="EZ12" i="4"/>
  <c r="FA11" i="4"/>
  <c r="AX36" i="4"/>
  <c r="EV15" i="4"/>
  <c r="EU16" i="4"/>
  <c r="FD8" i="4"/>
  <c r="GB157" i="4"/>
  <c r="FV157" i="4"/>
  <c r="FC9" i="4"/>
  <c r="FB10" i="4"/>
  <c r="FE7" i="4"/>
  <c r="FF6" i="4"/>
  <c r="AX34" i="1"/>
  <c r="BS34" i="1"/>
  <c r="BH34" i="1"/>
  <c r="AK63" i="4"/>
  <c r="AK64" i="4" s="1"/>
  <c r="FV180" i="4"/>
  <c r="GB180" i="4"/>
  <c r="AJ65" i="4"/>
  <c r="AL51" i="4"/>
  <c r="AL52" i="4" s="1"/>
  <c r="BL120" i="1"/>
  <c r="BM119" i="1"/>
  <c r="AI66" i="4"/>
  <c r="AH67" i="4"/>
  <c r="Z106" i="4"/>
  <c r="Z107" i="4" s="1"/>
  <c r="Z108" i="4" s="1"/>
  <c r="Z109" i="4" s="1"/>
  <c r="Z110" i="4" s="1"/>
  <c r="Z111" i="4" s="1"/>
  <c r="Z112" i="4" s="1"/>
  <c r="Z113" i="4" s="1"/>
  <c r="Z114" i="4" s="1"/>
  <c r="Z115" i="4" s="1"/>
  <c r="Z116" i="4" s="1"/>
  <c r="Z117" i="4" s="1"/>
  <c r="Z118" i="4" s="1"/>
  <c r="Z119" i="4" s="1"/>
  <c r="Z120" i="4" s="1"/>
  <c r="Z121" i="4" s="1"/>
  <c r="Z122" i="4" s="1"/>
  <c r="Z123" i="4" s="1"/>
  <c r="Z124" i="4" s="1"/>
  <c r="Z125" i="4" s="1"/>
  <c r="AB94" i="4"/>
  <c r="AC93" i="4"/>
  <c r="AA102" i="4"/>
  <c r="AA103" i="4" s="1"/>
  <c r="AA104" i="4" s="1"/>
  <c r="AA105" i="4" s="1"/>
  <c r="AG69" i="4"/>
  <c r="AD79" i="4"/>
  <c r="AF70" i="4"/>
  <c r="AE71" i="4"/>
  <c r="AN47" i="4"/>
  <c r="AN48" i="4" s="1"/>
  <c r="AM49" i="4"/>
  <c r="BL26" i="4"/>
  <c r="AS42" i="4"/>
  <c r="BB32" i="4"/>
  <c r="AQ44" i="4"/>
  <c r="AP45" i="4"/>
  <c r="AT40" i="4"/>
  <c r="AT41" i="4" s="1"/>
  <c r="BG29" i="4"/>
  <c r="BO23" i="4"/>
  <c r="BC31" i="4"/>
  <c r="BH28" i="4"/>
  <c r="BI28" i="4" s="1"/>
  <c r="AY35" i="4"/>
  <c r="BN24" i="4"/>
  <c r="BQ21" i="4"/>
  <c r="BR21" i="4" s="1"/>
  <c r="BP22" i="4"/>
  <c r="AR43" i="4"/>
  <c r="BK27" i="4"/>
  <c r="BS20" i="4"/>
  <c r="BE30" i="4"/>
  <c r="BM25" i="4"/>
  <c r="AO46" i="4"/>
  <c r="BX18" i="4"/>
  <c r="BY17" i="4"/>
  <c r="BV19" i="4"/>
  <c r="BW19" i="4" s="1"/>
  <c r="BA33" i="4"/>
  <c r="AZ34" i="4"/>
  <c r="BS52" i="8" l="1"/>
  <c r="DU39" i="8"/>
  <c r="DW37" i="8"/>
  <c r="DV38" i="8"/>
  <c r="BR53" i="8"/>
  <c r="DX36" i="8"/>
  <c r="DY36" i="8" s="1"/>
  <c r="BQ54" i="8"/>
  <c r="BP55" i="8"/>
  <c r="AA206" i="8"/>
  <c r="AA207" i="8" s="1"/>
  <c r="AA208" i="8" s="1"/>
  <c r="AA209" i="8" s="1"/>
  <c r="AA210" i="8" s="1"/>
  <c r="AA211" i="8" s="1"/>
  <c r="AA212" i="8" s="1"/>
  <c r="AA213" i="8" s="1"/>
  <c r="AA214" i="8" s="1"/>
  <c r="AA215" i="8" s="1"/>
  <c r="DR42" i="8"/>
  <c r="DQ43" i="8"/>
  <c r="DS41" i="8"/>
  <c r="DZ35" i="8"/>
  <c r="DP44" i="8"/>
  <c r="DP45" i="8" s="1"/>
  <c r="BO56" i="8"/>
  <c r="EL23" i="8"/>
  <c r="EK24" i="8"/>
  <c r="BM58" i="8"/>
  <c r="BL59" i="8"/>
  <c r="BN57" i="8"/>
  <c r="EM22" i="8"/>
  <c r="EO19" i="8"/>
  <c r="EP18" i="8"/>
  <c r="EJ25" i="8"/>
  <c r="EE30" i="8"/>
  <c r="ED31" i="8"/>
  <c r="EC32" i="8"/>
  <c r="EB33" i="8"/>
  <c r="EA34" i="8"/>
  <c r="EF29" i="8"/>
  <c r="EG28" i="8"/>
  <c r="EH27" i="8"/>
  <c r="EI26" i="8"/>
  <c r="EN20" i="8"/>
  <c r="EN21" i="8" s="1"/>
  <c r="DL49" i="8"/>
  <c r="DM48" i="8"/>
  <c r="DN47" i="8"/>
  <c r="DO46" i="8"/>
  <c r="DT40" i="8"/>
  <c r="ES15" i="8"/>
  <c r="ER16" i="8"/>
  <c r="BT90" i="6"/>
  <c r="BI90" i="6"/>
  <c r="AS91" i="6"/>
  <c r="AJ83" i="8"/>
  <c r="AI84" i="8"/>
  <c r="AC89" i="8"/>
  <c r="AB189" i="8"/>
  <c r="AB190" i="8" s="1"/>
  <c r="AB191" i="8" s="1"/>
  <c r="AB192" i="8" s="1"/>
  <c r="AB193" i="8" s="1"/>
  <c r="AB194" i="8" s="1"/>
  <c r="AB195" i="8" s="1"/>
  <c r="AB196" i="8" s="1"/>
  <c r="AB197" i="8" s="1"/>
  <c r="AB198" i="8" s="1"/>
  <c r="AB199" i="8" s="1"/>
  <c r="AB200" i="8" s="1"/>
  <c r="AB201" i="8" s="1"/>
  <c r="AB202" i="8" s="1"/>
  <c r="AB203" i="8" s="1"/>
  <c r="AB204" i="8" s="1"/>
  <c r="AB205" i="8" s="1"/>
  <c r="AF86" i="8"/>
  <c r="AG85" i="8"/>
  <c r="AD88" i="8"/>
  <c r="AE87" i="8"/>
  <c r="BC64" i="8"/>
  <c r="BB65" i="8"/>
  <c r="BD63" i="8"/>
  <c r="AV71" i="8"/>
  <c r="BJ60" i="8"/>
  <c r="BK60" i="8" s="1"/>
  <c r="AT73" i="8"/>
  <c r="BE62" i="8"/>
  <c r="BF61" i="8"/>
  <c r="AO78" i="8"/>
  <c r="AX69" i="8"/>
  <c r="AR75" i="8"/>
  <c r="AQ76" i="8"/>
  <c r="AP77" i="8"/>
  <c r="AS74" i="8"/>
  <c r="AM80" i="8"/>
  <c r="AL81" i="8"/>
  <c r="BA66" i="8"/>
  <c r="AZ67" i="8"/>
  <c r="AU72" i="8"/>
  <c r="AW70" i="8"/>
  <c r="AK82" i="8"/>
  <c r="AN79" i="8"/>
  <c r="AY68" i="8"/>
  <c r="EV12" i="8"/>
  <c r="EU13" i="8"/>
  <c r="EQ17" i="8"/>
  <c r="ET14" i="8"/>
  <c r="EX10" i="8"/>
  <c r="EZ8" i="8"/>
  <c r="BT51" i="8"/>
  <c r="BT52" i="8" s="1"/>
  <c r="BU50" i="8"/>
  <c r="EW11" i="8"/>
  <c r="EY9" i="8"/>
  <c r="FA7" i="8"/>
  <c r="FB6" i="8"/>
  <c r="AX37" i="4"/>
  <c r="AW38" i="4"/>
  <c r="EY14" i="4"/>
  <c r="F157" i="4"/>
  <c r="EZ13" i="4"/>
  <c r="AV39" i="4"/>
  <c r="FA12" i="4"/>
  <c r="FB11" i="4"/>
  <c r="EV16" i="4"/>
  <c r="EW15" i="4"/>
  <c r="FD9" i="4"/>
  <c r="FE8" i="4"/>
  <c r="FF7" i="4"/>
  <c r="FG6" i="4"/>
  <c r="FC10" i="4"/>
  <c r="BI34" i="1"/>
  <c r="BT34" i="1"/>
  <c r="AY34" i="1"/>
  <c r="AK65" i="4"/>
  <c r="AL53" i="4"/>
  <c r="AL54" i="4" s="1"/>
  <c r="AL55" i="4" s="1"/>
  <c r="AL56" i="4" s="1"/>
  <c r="AL57" i="4" s="1"/>
  <c r="AL58" i="4" s="1"/>
  <c r="AL59" i="4" s="1"/>
  <c r="AL60" i="4" s="1"/>
  <c r="AL61" i="4" s="1"/>
  <c r="AL62" i="4" s="1"/>
  <c r="AL63" i="4" s="1"/>
  <c r="AL64" i="4" s="1"/>
  <c r="AH68" i="4"/>
  <c r="AH69" i="4" s="1"/>
  <c r="BM120" i="1"/>
  <c r="BL121" i="1"/>
  <c r="AI67" i="4"/>
  <c r="AJ66" i="4"/>
  <c r="Z126" i="4"/>
  <c r="Z127" i="4" s="1"/>
  <c r="Z128" i="4" s="1"/>
  <c r="Z129" i="4" s="1"/>
  <c r="Z130" i="4" s="1"/>
  <c r="Z131" i="4" s="1"/>
  <c r="Z132" i="4" s="1"/>
  <c r="Z133" i="4" s="1"/>
  <c r="Z134" i="4" s="1"/>
  <c r="Z135" i="4" s="1"/>
  <c r="AB95" i="4"/>
  <c r="AC94" i="4"/>
  <c r="AA106" i="4"/>
  <c r="AA107" i="4" s="1"/>
  <c r="AA108" i="4" s="1"/>
  <c r="AA109" i="4" s="1"/>
  <c r="AA110" i="4" s="1"/>
  <c r="AA111" i="4" s="1"/>
  <c r="AA112" i="4" s="1"/>
  <c r="AA113" i="4" s="1"/>
  <c r="AF71" i="4"/>
  <c r="AD80" i="4"/>
  <c r="AE72" i="4"/>
  <c r="AG70" i="4"/>
  <c r="AN49" i="4"/>
  <c r="AM50" i="4"/>
  <c r="BJ28" i="4"/>
  <c r="BK28" i="4" s="1"/>
  <c r="BL27" i="4"/>
  <c r="BQ22" i="4"/>
  <c r="BR22" i="4" s="1"/>
  <c r="BP23" i="4"/>
  <c r="AY36" i="4"/>
  <c r="AO47" i="4"/>
  <c r="AO48" i="4" s="1"/>
  <c r="BS21" i="4"/>
  <c r="BT20" i="4"/>
  <c r="BH29" i="4"/>
  <c r="BD31" i="4"/>
  <c r="BE31" i="4" s="1"/>
  <c r="AR44" i="4"/>
  <c r="AS43" i="4"/>
  <c r="AT42" i="4"/>
  <c r="BN25" i="4"/>
  <c r="BO24" i="4"/>
  <c r="BF30" i="4"/>
  <c r="BG30" i="4" s="1"/>
  <c r="BM26" i="4"/>
  <c r="BC32" i="4"/>
  <c r="AQ45" i="4"/>
  <c r="AZ35" i="4"/>
  <c r="AP46" i="4"/>
  <c r="AU40" i="4"/>
  <c r="BX19" i="4"/>
  <c r="BY18" i="4"/>
  <c r="BZ17" i="4"/>
  <c r="BA34" i="4"/>
  <c r="BB33" i="4"/>
  <c r="BS53" i="8" l="1"/>
  <c r="BT53" i="8" s="1"/>
  <c r="DW38" i="8"/>
  <c r="DV39" i="8"/>
  <c r="DX37" i="8"/>
  <c r="DY37" i="8" s="1"/>
  <c r="BR54" i="8"/>
  <c r="BQ55" i="8"/>
  <c r="AB206" i="8"/>
  <c r="AB207" i="8" s="1"/>
  <c r="AB208" i="8" s="1"/>
  <c r="AB209" i="8" s="1"/>
  <c r="AB210" i="8" s="1"/>
  <c r="AB211" i="8" s="1"/>
  <c r="AB212" i="8" s="1"/>
  <c r="AB213" i="8" s="1"/>
  <c r="AB214" i="8" s="1"/>
  <c r="AB215" i="8" s="1"/>
  <c r="BP56" i="8"/>
  <c r="DR43" i="8"/>
  <c r="DS42" i="8"/>
  <c r="DT41" i="8"/>
  <c r="DZ36" i="8"/>
  <c r="DQ44" i="8"/>
  <c r="DQ45" i="8" s="1"/>
  <c r="BO57" i="8"/>
  <c r="EL24" i="8"/>
  <c r="EM23" i="8"/>
  <c r="EK25" i="8"/>
  <c r="BN58" i="8"/>
  <c r="BM59" i="8"/>
  <c r="EN22" i="8"/>
  <c r="EP19" i="8"/>
  <c r="EJ26" i="8"/>
  <c r="EC33" i="8"/>
  <c r="ED32" i="8"/>
  <c r="EE31" i="8"/>
  <c r="EF30" i="8"/>
  <c r="EB34" i="8"/>
  <c r="EI27" i="8"/>
  <c r="EO20" i="8"/>
  <c r="EO21" i="8" s="1"/>
  <c r="EA35" i="8"/>
  <c r="EG29" i="8"/>
  <c r="EH28" i="8"/>
  <c r="DM49" i="8"/>
  <c r="DN48" i="8"/>
  <c r="DP46" i="8"/>
  <c r="DO47" i="8"/>
  <c r="DU40" i="8"/>
  <c r="AA216" i="8"/>
  <c r="AA217" i="8" s="1"/>
  <c r="AA218" i="8" s="1"/>
  <c r="AA219" i="8" s="1"/>
  <c r="AA220" i="8" s="1"/>
  <c r="ET15" i="8"/>
  <c r="ES16" i="8"/>
  <c r="W90" i="6"/>
  <c r="BD91" i="6"/>
  <c r="BO91" i="6"/>
  <c r="AT91" i="6"/>
  <c r="AJ84" i="8"/>
  <c r="AC90" i="8"/>
  <c r="AF87" i="8"/>
  <c r="AE88" i="8"/>
  <c r="AH85" i="8"/>
  <c r="AD89" i="8"/>
  <c r="AG86" i="8"/>
  <c r="BD64" i="8"/>
  <c r="BC65" i="8"/>
  <c r="AX70" i="8"/>
  <c r="AN80" i="8"/>
  <c r="AZ68" i="8"/>
  <c r="BA67" i="8"/>
  <c r="BB66" i="8"/>
  <c r="AO79" i="8"/>
  <c r="AY69" i="8"/>
  <c r="AM81" i="8"/>
  <c r="AL82" i="8"/>
  <c r="AQ77" i="8"/>
  <c r="AP78" i="8"/>
  <c r="BF62" i="8"/>
  <c r="BG61" i="8"/>
  <c r="AR76" i="8"/>
  <c r="BE63" i="8"/>
  <c r="AK83" i="8"/>
  <c r="AU73" i="8"/>
  <c r="AS75" i="8"/>
  <c r="AT74" i="8"/>
  <c r="AV72" i="8"/>
  <c r="AW71" i="8"/>
  <c r="EW12" i="8"/>
  <c r="EV13" i="8"/>
  <c r="EU14" i="8"/>
  <c r="EQ18" i="8"/>
  <c r="ER17" i="8"/>
  <c r="EX11" i="8"/>
  <c r="FA8" i="8"/>
  <c r="BL60" i="8"/>
  <c r="EY10" i="8"/>
  <c r="BU51" i="8"/>
  <c r="BU52" i="8" s="1"/>
  <c r="BV50" i="8"/>
  <c r="FB7" i="8"/>
  <c r="FC6" i="8"/>
  <c r="EZ9" i="8"/>
  <c r="AX38" i="4"/>
  <c r="AW39" i="4"/>
  <c r="EZ14" i="4"/>
  <c r="FA13" i="4"/>
  <c r="FB12" i="4"/>
  <c r="FC11" i="4"/>
  <c r="FE9" i="4"/>
  <c r="EW16" i="4"/>
  <c r="EX15" i="4"/>
  <c r="FF8" i="4"/>
  <c r="FD10" i="4"/>
  <c r="FG7" i="4"/>
  <c r="FH6" i="4"/>
  <c r="BU34" i="1"/>
  <c r="BJ34" i="1"/>
  <c r="AZ34" i="1"/>
  <c r="BC34" i="1" s="1"/>
  <c r="BN34" i="1" s="1"/>
  <c r="AL65" i="4"/>
  <c r="AI68" i="4"/>
  <c r="AI69" i="4" s="1"/>
  <c r="BL122" i="1"/>
  <c r="BM121" i="1"/>
  <c r="AK66" i="4"/>
  <c r="AJ67" i="4"/>
  <c r="AB96" i="4"/>
  <c r="AB97" i="4" s="1"/>
  <c r="AB98" i="4" s="1"/>
  <c r="AB99" i="4" s="1"/>
  <c r="AB100" i="4" s="1"/>
  <c r="AB101" i="4" s="1"/>
  <c r="AB102" i="4" s="1"/>
  <c r="AB103" i="4" s="1"/>
  <c r="AB104" i="4" s="1"/>
  <c r="AB105" i="4" s="1"/>
  <c r="AB106" i="4" s="1"/>
  <c r="AB107" i="4" s="1"/>
  <c r="AB108" i="4" s="1"/>
  <c r="AB109" i="4" s="1"/>
  <c r="AB110" i="4" s="1"/>
  <c r="AB111" i="4" s="1"/>
  <c r="AB112" i="4" s="1"/>
  <c r="AB113" i="4" s="1"/>
  <c r="AC95" i="4"/>
  <c r="AA114" i="4"/>
  <c r="AA115" i="4" s="1"/>
  <c r="AA116" i="4" s="1"/>
  <c r="AA117" i="4" s="1"/>
  <c r="AA118" i="4" s="1"/>
  <c r="AA119" i="4" s="1"/>
  <c r="AA120" i="4" s="1"/>
  <c r="AA121" i="4" s="1"/>
  <c r="AA122" i="4" s="1"/>
  <c r="AA123" i="4" s="1"/>
  <c r="AA124" i="4" s="1"/>
  <c r="AA125" i="4" s="1"/>
  <c r="AA126" i="4" s="1"/>
  <c r="AA127" i="4" s="1"/>
  <c r="AA128" i="4" s="1"/>
  <c r="AA129" i="4" s="1"/>
  <c r="AA130" i="4" s="1"/>
  <c r="AA131" i="4" s="1"/>
  <c r="AA132" i="4" s="1"/>
  <c r="AA133" i="4" s="1"/>
  <c r="AA134" i="4" s="1"/>
  <c r="AA135" i="4" s="1"/>
  <c r="AD81" i="4"/>
  <c r="AD82" i="4" s="1"/>
  <c r="AF72" i="4"/>
  <c r="AE73" i="4"/>
  <c r="AE74" i="4" s="1"/>
  <c r="AE75" i="4" s="1"/>
  <c r="AH70" i="4"/>
  <c r="AG71" i="4"/>
  <c r="AZ36" i="4"/>
  <c r="AO49" i="4"/>
  <c r="AN50" i="4"/>
  <c r="AM51" i="4"/>
  <c r="BA35" i="4"/>
  <c r="BP24" i="4"/>
  <c r="BQ23" i="4"/>
  <c r="BC33" i="4"/>
  <c r="AS44" i="4"/>
  <c r="BD32" i="4"/>
  <c r="BL28" i="4"/>
  <c r="BN26" i="4"/>
  <c r="BH30" i="4"/>
  <c r="BT21" i="4"/>
  <c r="BU20" i="4"/>
  <c r="AR45" i="4"/>
  <c r="BS22" i="4"/>
  <c r="AY37" i="4"/>
  <c r="AU41" i="4"/>
  <c r="AU42" i="4" s="1"/>
  <c r="AP47" i="4"/>
  <c r="AP48" i="4" s="1"/>
  <c r="BM27" i="4"/>
  <c r="AT43" i="4"/>
  <c r="BI29" i="4"/>
  <c r="BJ29" i="4" s="1"/>
  <c r="BK29" i="4" s="1"/>
  <c r="AV40" i="4"/>
  <c r="AQ46" i="4"/>
  <c r="BF31" i="4"/>
  <c r="BO25" i="4"/>
  <c r="BY19" i="4"/>
  <c r="BZ18" i="4"/>
  <c r="CA17" i="4"/>
  <c r="BB34" i="4"/>
  <c r="BS54" i="8" l="1"/>
  <c r="BT54" i="8" s="1"/>
  <c r="DX38" i="8"/>
  <c r="DY38" i="8" s="1"/>
  <c r="DW39" i="8"/>
  <c r="BR55" i="8"/>
  <c r="BQ56" i="8"/>
  <c r="BP57" i="8"/>
  <c r="EA36" i="8"/>
  <c r="K90" i="6"/>
  <c r="G90" i="6" s="1"/>
  <c r="DS43" i="8"/>
  <c r="DT42" i="8"/>
  <c r="DU41" i="8"/>
  <c r="DZ37" i="8"/>
  <c r="DR44" i="8"/>
  <c r="DR45" i="8" s="1"/>
  <c r="BO58" i="8"/>
  <c r="BM60" i="8"/>
  <c r="EL25" i="8"/>
  <c r="EM24" i="8"/>
  <c r="EN23" i="8"/>
  <c r="EK26" i="8"/>
  <c r="BN59" i="8"/>
  <c r="EO22" i="8"/>
  <c r="BU53" i="8"/>
  <c r="EC34" i="8"/>
  <c r="EP20" i="8"/>
  <c r="EP21" i="8" s="1"/>
  <c r="EJ27" i="8"/>
  <c r="ED33" i="8"/>
  <c r="EE32" i="8"/>
  <c r="EF31" i="8"/>
  <c r="EG30" i="8"/>
  <c r="EB35" i="8"/>
  <c r="EH29" i="8"/>
  <c r="EI28" i="8"/>
  <c r="DN49" i="8"/>
  <c r="DO48" i="8"/>
  <c r="DQ46" i="8"/>
  <c r="DP47" i="8"/>
  <c r="DV40" i="8"/>
  <c r="ES17" i="8"/>
  <c r="AB216" i="8"/>
  <c r="AB217" i="8" s="1"/>
  <c r="AB218" i="8" s="1"/>
  <c r="AB219" i="8" s="1"/>
  <c r="AB220" i="8" s="1"/>
  <c r="AA221" i="8"/>
  <c r="AA222" i="8" s="1"/>
  <c r="AA223" i="8" s="1"/>
  <c r="AA224" i="8" s="1"/>
  <c r="AA225" i="8" s="1"/>
  <c r="AA226" i="8" s="1"/>
  <c r="AA227" i="8" s="1"/>
  <c r="AA228" i="8" s="1"/>
  <c r="AA229" i="8" s="1"/>
  <c r="AA230" i="8" s="1"/>
  <c r="AA231" i="8" s="1"/>
  <c r="AA232" i="8" s="1"/>
  <c r="AA233" i="8" s="1"/>
  <c r="AA234" i="8" s="1"/>
  <c r="AA235" i="8" s="1"/>
  <c r="ET16" i="8"/>
  <c r="AU91" i="6"/>
  <c r="BE91" i="6"/>
  <c r="BP91" i="6"/>
  <c r="AC91" i="8"/>
  <c r="AC92" i="8" s="1"/>
  <c r="AF88" i="8"/>
  <c r="AD90" i="8"/>
  <c r="AG87" i="8"/>
  <c r="AH86" i="8"/>
  <c r="AI85" i="8"/>
  <c r="AE89" i="8"/>
  <c r="BE64" i="8"/>
  <c r="BD65" i="8"/>
  <c r="BC66" i="8"/>
  <c r="BA68" i="8"/>
  <c r="AY70" i="8"/>
  <c r="AR77" i="8"/>
  <c r="AV73" i="8"/>
  <c r="AM82" i="8"/>
  <c r="AL83" i="8"/>
  <c r="AT75" i="8"/>
  <c r="AS76" i="8"/>
  <c r="BB67" i="8"/>
  <c r="BG62" i="8"/>
  <c r="BH61" i="8"/>
  <c r="AN81" i="8"/>
  <c r="AU74" i="8"/>
  <c r="BF63" i="8"/>
  <c r="AO80" i="8"/>
  <c r="AX71" i="8"/>
  <c r="AK84" i="8"/>
  <c r="AQ78" i="8"/>
  <c r="AP79" i="8"/>
  <c r="AW72" i="8"/>
  <c r="AZ69" i="8"/>
  <c r="EX12" i="8"/>
  <c r="EV14" i="8"/>
  <c r="EW13" i="8"/>
  <c r="EU15" i="8"/>
  <c r="EQ19" i="8"/>
  <c r="ER18" i="8"/>
  <c r="EZ10" i="8"/>
  <c r="FB8" i="8"/>
  <c r="FA9" i="8"/>
  <c r="FC7" i="8"/>
  <c r="FD6" i="8"/>
  <c r="EY11" i="8"/>
  <c r="BV51" i="8"/>
  <c r="BV52" i="8" s="1"/>
  <c r="BW50" i="8"/>
  <c r="AY38" i="4"/>
  <c r="AX39" i="4"/>
  <c r="AW40" i="4"/>
  <c r="FA14" i="4"/>
  <c r="FB13" i="4"/>
  <c r="FC12" i="4"/>
  <c r="FD11" i="4"/>
  <c r="FF9" i="4"/>
  <c r="EX16" i="4"/>
  <c r="EY15" i="4"/>
  <c r="FE10" i="4"/>
  <c r="FG8" i="4"/>
  <c r="FH7" i="4"/>
  <c r="FI6" i="4"/>
  <c r="BV34" i="1"/>
  <c r="BK34" i="1"/>
  <c r="F34" i="1" s="1"/>
  <c r="AU35" i="1"/>
  <c r="AB114" i="4"/>
  <c r="AB115" i="4" s="1"/>
  <c r="AB116" i="4" s="1"/>
  <c r="AB117" i="4" s="1"/>
  <c r="AB118" i="4" s="1"/>
  <c r="AB119" i="4" s="1"/>
  <c r="AB120" i="4" s="1"/>
  <c r="AB121" i="4" s="1"/>
  <c r="AB122" i="4" s="1"/>
  <c r="AB123" i="4" s="1"/>
  <c r="AB124" i="4" s="1"/>
  <c r="AB125" i="4" s="1"/>
  <c r="AJ68" i="4"/>
  <c r="AJ69" i="4" s="1"/>
  <c r="AL66" i="4"/>
  <c r="E160" i="4"/>
  <c r="BM122" i="1"/>
  <c r="BL123" i="1"/>
  <c r="AK67" i="4"/>
  <c r="AP49" i="4"/>
  <c r="AC96" i="4"/>
  <c r="AE76" i="4"/>
  <c r="AE77" i="4" s="1"/>
  <c r="BA36" i="4"/>
  <c r="AD83" i="4"/>
  <c r="AI70" i="4"/>
  <c r="AF73" i="4"/>
  <c r="AG72" i="4"/>
  <c r="AH71" i="4"/>
  <c r="AN51" i="4"/>
  <c r="AO50" i="4"/>
  <c r="BP25" i="4"/>
  <c r="AM52" i="4"/>
  <c r="BQ24" i="4"/>
  <c r="BD33" i="4"/>
  <c r="AZ37" i="4"/>
  <c r="BR23" i="4"/>
  <c r="BC34" i="4"/>
  <c r="BN27" i="4"/>
  <c r="BL29" i="4"/>
  <c r="AV41" i="4"/>
  <c r="BV20" i="4"/>
  <c r="BU21" i="4"/>
  <c r="BE32" i="4"/>
  <c r="BM28" i="4"/>
  <c r="AU43" i="4"/>
  <c r="BT22" i="4"/>
  <c r="BI30" i="4"/>
  <c r="BJ30" i="4" s="1"/>
  <c r="AQ47" i="4"/>
  <c r="AQ48" i="4" s="1"/>
  <c r="BO26" i="4"/>
  <c r="BG31" i="4"/>
  <c r="AT44" i="4"/>
  <c r="AR46" i="4"/>
  <c r="AS45" i="4"/>
  <c r="BZ19" i="4"/>
  <c r="CA18" i="4"/>
  <c r="CB17" i="4"/>
  <c r="BB35" i="4"/>
  <c r="BS55" i="8" l="1"/>
  <c r="DX39" i="8"/>
  <c r="DY39" i="8" s="1"/>
  <c r="DW40" i="8"/>
  <c r="BR56" i="8"/>
  <c r="BQ57" i="8"/>
  <c r="GB214" i="8"/>
  <c r="GH214" i="8"/>
  <c r="BP58" i="8"/>
  <c r="EA37" i="8"/>
  <c r="FV214" i="8"/>
  <c r="DT43" i="8"/>
  <c r="DU42" i="8"/>
  <c r="DZ38" i="8"/>
  <c r="DS44" i="8"/>
  <c r="BO59" i="8"/>
  <c r="BN60" i="8"/>
  <c r="EN24" i="8"/>
  <c r="EM25" i="8"/>
  <c r="EL26" i="8"/>
  <c r="EK27" i="8"/>
  <c r="EO23" i="8"/>
  <c r="BV53" i="8"/>
  <c r="EP22" i="8"/>
  <c r="BU54" i="8"/>
  <c r="BT55" i="8"/>
  <c r="EQ20" i="8"/>
  <c r="EQ21" i="8" s="1"/>
  <c r="EC35" i="8"/>
  <c r="ED34" i="8"/>
  <c r="EJ28" i="8"/>
  <c r="EB36" i="8"/>
  <c r="EE33" i="8"/>
  <c r="EG31" i="8"/>
  <c r="EH30" i="8"/>
  <c r="EF32" i="8"/>
  <c r="EI29" i="8"/>
  <c r="DO49" i="8"/>
  <c r="DR46" i="8"/>
  <c r="DQ47" i="8"/>
  <c r="DP48" i="8"/>
  <c r="DV41" i="8"/>
  <c r="ET17" i="8"/>
  <c r="AB221" i="8"/>
  <c r="AB222" i="8" s="1"/>
  <c r="AA236" i="8"/>
  <c r="AA237" i="8" s="1"/>
  <c r="AA238" i="8" s="1"/>
  <c r="AA239" i="8" s="1"/>
  <c r="AA240" i="8" s="1"/>
  <c r="EU16" i="8"/>
  <c r="AV91" i="6"/>
  <c r="BQ91" i="6"/>
  <c r="BF91" i="6"/>
  <c r="BC67" i="8"/>
  <c r="BE65" i="8"/>
  <c r="AC93" i="8"/>
  <c r="AC94" i="8" s="1"/>
  <c r="AD91" i="8"/>
  <c r="AD92" i="8" s="1"/>
  <c r="AI86" i="8"/>
  <c r="AJ85" i="8"/>
  <c r="AK85" i="8" s="1"/>
  <c r="AF89" i="8"/>
  <c r="BD66" i="8"/>
  <c r="AH87" i="8"/>
  <c r="AE90" i="8"/>
  <c r="AG88" i="8"/>
  <c r="AY71" i="8"/>
  <c r="AS77" i="8"/>
  <c r="AR78" i="8"/>
  <c r="AV74" i="8"/>
  <c r="BF64" i="8"/>
  <c r="BH62" i="8"/>
  <c r="BI61" i="8"/>
  <c r="BG63" i="8"/>
  <c r="AZ70" i="8"/>
  <c r="AP80" i="8"/>
  <c r="AL84" i="8"/>
  <c r="AW73" i="8"/>
  <c r="AQ79" i="8"/>
  <c r="AO81" i="8"/>
  <c r="AU75" i="8"/>
  <c r="AN82" i="8"/>
  <c r="AT76" i="8"/>
  <c r="AM83" i="8"/>
  <c r="BA69" i="8"/>
  <c r="AX72" i="8"/>
  <c r="BB68" i="8"/>
  <c r="EW14" i="8"/>
  <c r="EX13" i="8"/>
  <c r="EV15" i="8"/>
  <c r="FA10" i="8"/>
  <c r="ER19" i="8"/>
  <c r="ES18" i="8"/>
  <c r="FB9" i="8"/>
  <c r="FC8" i="8"/>
  <c r="FD7" i="8"/>
  <c r="FE6" i="8"/>
  <c r="EY12" i="8"/>
  <c r="EZ11" i="8"/>
  <c r="BW51" i="8"/>
  <c r="BW52" i="8" s="1"/>
  <c r="BX50" i="8"/>
  <c r="AZ38" i="4"/>
  <c r="AY39" i="4"/>
  <c r="AX40" i="4"/>
  <c r="Y34" i="1"/>
  <c r="S34" i="1" s="1"/>
  <c r="O34" i="1" s="1"/>
  <c r="AW41" i="4"/>
  <c r="FB14" i="4"/>
  <c r="FC13" i="4"/>
  <c r="FD12" i="4"/>
  <c r="FE11" i="4"/>
  <c r="EZ15" i="4"/>
  <c r="EY16" i="4"/>
  <c r="R34" i="1"/>
  <c r="FH8" i="4"/>
  <c r="FF10" i="4"/>
  <c r="FG9" i="4"/>
  <c r="FI7" i="4"/>
  <c r="FJ6" i="4"/>
  <c r="FZ158" i="4"/>
  <c r="Q34" i="1"/>
  <c r="FT158" i="4"/>
  <c r="P34" i="1"/>
  <c r="AV35" i="1"/>
  <c r="BQ35" i="1"/>
  <c r="BF35" i="1"/>
  <c r="F160" i="4"/>
  <c r="AQ49" i="4"/>
  <c r="AB126" i="4"/>
  <c r="AB127" i="4" s="1"/>
  <c r="AB128" i="4" s="1"/>
  <c r="AB129" i="4" s="1"/>
  <c r="AB130" i="4" s="1"/>
  <c r="AB131" i="4" s="1"/>
  <c r="AB132" i="4" s="1"/>
  <c r="AB133" i="4" s="1"/>
  <c r="AB134" i="4" s="1"/>
  <c r="AB135" i="4" s="1"/>
  <c r="BL124" i="1"/>
  <c r="BM123" i="1"/>
  <c r="AL67" i="4"/>
  <c r="AK68" i="4"/>
  <c r="AK69" i="4" s="1"/>
  <c r="AO51" i="4"/>
  <c r="AD84" i="4"/>
  <c r="AD85" i="4" s="1"/>
  <c r="AC97" i="4"/>
  <c r="AC98" i="4" s="1"/>
  <c r="AC99" i="4" s="1"/>
  <c r="AC100" i="4" s="1"/>
  <c r="AC101" i="4" s="1"/>
  <c r="AC102" i="4" s="1"/>
  <c r="AC103" i="4" s="1"/>
  <c r="AC104" i="4" s="1"/>
  <c r="AC105" i="4" s="1"/>
  <c r="AC106" i="4" s="1"/>
  <c r="AC107" i="4" s="1"/>
  <c r="AC108" i="4" s="1"/>
  <c r="AC109" i="4" s="1"/>
  <c r="AC110" i="4" s="1"/>
  <c r="AC111" i="4" s="1"/>
  <c r="AC112" i="4" s="1"/>
  <c r="AC113" i="4" s="1"/>
  <c r="AC114" i="4" s="1"/>
  <c r="AC115" i="4" s="1"/>
  <c r="AC116" i="4" s="1"/>
  <c r="AC117" i="4" s="1"/>
  <c r="AC118" i="4" s="1"/>
  <c r="AC119" i="4" s="1"/>
  <c r="AC120" i="4" s="1"/>
  <c r="AC121" i="4" s="1"/>
  <c r="AC122" i="4" s="1"/>
  <c r="AC123" i="4" s="1"/>
  <c r="AC124" i="4" s="1"/>
  <c r="AC125" i="4" s="1"/>
  <c r="AG73" i="4"/>
  <c r="AJ70" i="4"/>
  <c r="AI71" i="4"/>
  <c r="AH72" i="4"/>
  <c r="AF74" i="4"/>
  <c r="AE78" i="4"/>
  <c r="AP50" i="4"/>
  <c r="BQ25" i="4"/>
  <c r="BR24" i="4"/>
  <c r="AM53" i="4"/>
  <c r="AN52" i="4"/>
  <c r="BD34" i="4"/>
  <c r="BA37" i="4"/>
  <c r="BS23" i="4"/>
  <c r="BT23" i="4" s="1"/>
  <c r="BE33" i="4"/>
  <c r="BO27" i="4"/>
  <c r="AS46" i="4"/>
  <c r="AT45" i="4"/>
  <c r="BN28" i="4"/>
  <c r="BF32" i="4"/>
  <c r="BG32" i="4" s="1"/>
  <c r="BU22" i="4"/>
  <c r="BP26" i="4"/>
  <c r="BH31" i="4"/>
  <c r="BW20" i="4"/>
  <c r="BX20" i="4" s="1"/>
  <c r="BV21" i="4"/>
  <c r="AR47" i="4"/>
  <c r="AU44" i="4"/>
  <c r="BK30" i="4"/>
  <c r="AV42" i="4"/>
  <c r="BM29" i="4"/>
  <c r="CA19" i="4"/>
  <c r="CB18" i="4"/>
  <c r="CC17" i="4"/>
  <c r="BB36" i="4"/>
  <c r="BC35" i="4"/>
  <c r="BS56" i="8" l="1"/>
  <c r="BT56" i="8" s="1"/>
  <c r="DX40" i="8"/>
  <c r="DY40" i="8" s="1"/>
  <c r="BR57" i="8"/>
  <c r="BQ58" i="8"/>
  <c r="BP59" i="8"/>
  <c r="F214" i="8"/>
  <c r="EB37" i="8"/>
  <c r="EA38" i="8"/>
  <c r="DT44" i="8"/>
  <c r="DU43" i="8"/>
  <c r="DV42" i="8"/>
  <c r="DZ39" i="8"/>
  <c r="DS45" i="8"/>
  <c r="EO24" i="8"/>
  <c r="BO60" i="8"/>
  <c r="BW53" i="8"/>
  <c r="EP23" i="8"/>
  <c r="EN25" i="8"/>
  <c r="EL27" i="8"/>
  <c r="EK28" i="8"/>
  <c r="EM26" i="8"/>
  <c r="BV54" i="8"/>
  <c r="EQ22" i="8"/>
  <c r="BU55" i="8"/>
  <c r="ER20" i="8"/>
  <c r="ER21" i="8" s="1"/>
  <c r="ED35" i="8"/>
  <c r="EC36" i="8"/>
  <c r="EE34" i="8"/>
  <c r="EF33" i="8"/>
  <c r="EG32" i="8"/>
  <c r="EH31" i="8"/>
  <c r="EI30" i="8"/>
  <c r="EJ29" i="8"/>
  <c r="DR47" i="8"/>
  <c r="DQ48" i="8"/>
  <c r="DP49" i="8"/>
  <c r="DW41" i="8"/>
  <c r="ET18" i="8"/>
  <c r="EU17" i="8"/>
  <c r="EV16" i="8"/>
  <c r="AA241" i="8"/>
  <c r="AA242" i="8" s="1"/>
  <c r="AA243" i="8" s="1"/>
  <c r="AA244" i="8" s="1"/>
  <c r="AA245" i="8" s="1"/>
  <c r="AA246" i="8" s="1"/>
  <c r="AA247" i="8" s="1"/>
  <c r="AA248" i="8" s="1"/>
  <c r="AA249" i="8" s="1"/>
  <c r="AA250" i="8" s="1"/>
  <c r="AA251" i="8" s="1"/>
  <c r="AA252" i="8" s="1"/>
  <c r="AA253" i="8" s="1"/>
  <c r="AA254" i="8" s="1"/>
  <c r="AA255" i="8" s="1"/>
  <c r="AA256" i="8" s="1"/>
  <c r="AA257" i="8" s="1"/>
  <c r="AA258" i="8" s="1"/>
  <c r="AA259" i="8" s="1"/>
  <c r="AB223" i="8"/>
  <c r="AB224" i="8" s="1"/>
  <c r="AB225" i="8" s="1"/>
  <c r="BG91" i="6"/>
  <c r="BR91" i="6"/>
  <c r="AW91" i="6"/>
  <c r="BE66" i="8"/>
  <c r="BF65" i="8"/>
  <c r="BD67" i="8"/>
  <c r="AC95" i="8"/>
  <c r="AC96" i="8" s="1"/>
  <c r="AE91" i="8"/>
  <c r="AE92" i="8" s="1"/>
  <c r="AD93" i="8"/>
  <c r="AD94" i="8" s="1"/>
  <c r="AI87" i="8"/>
  <c r="AG89" i="8"/>
  <c r="AH88" i="8"/>
  <c r="AF90" i="8"/>
  <c r="AJ86" i="8"/>
  <c r="AZ71" i="8"/>
  <c r="AR79" i="8"/>
  <c r="AS78" i="8"/>
  <c r="BB69" i="8"/>
  <c r="AX73" i="8"/>
  <c r="AU76" i="8"/>
  <c r="AW74" i="8"/>
  <c r="AT77" i="8"/>
  <c r="AO82" i="8"/>
  <c r="AL85" i="8"/>
  <c r="BC68" i="8"/>
  <c r="AP81" i="8"/>
  <c r="BG64" i="8"/>
  <c r="AY72" i="8"/>
  <c r="BI62" i="8"/>
  <c r="BJ61" i="8"/>
  <c r="AV75" i="8"/>
  <c r="BH63" i="8"/>
  <c r="AQ80" i="8"/>
  <c r="BA70" i="8"/>
  <c r="AN83" i="8"/>
  <c r="AM84" i="8"/>
  <c r="EY13" i="8"/>
  <c r="EX14" i="8"/>
  <c r="EW15" i="8"/>
  <c r="FB10" i="8"/>
  <c r="FC9" i="8"/>
  <c r="FD8" i="8"/>
  <c r="ES19" i="8"/>
  <c r="FE7" i="8"/>
  <c r="FF6" i="8"/>
  <c r="BX51" i="8"/>
  <c r="BX52" i="8" s="1"/>
  <c r="BY50" i="8"/>
  <c r="EZ12" i="8"/>
  <c r="FA11" i="8"/>
  <c r="AY40" i="4"/>
  <c r="AZ39" i="4"/>
  <c r="BA38" i="4"/>
  <c r="AX41" i="4"/>
  <c r="GF158" i="4"/>
  <c r="D158" i="4" s="1"/>
  <c r="M34" i="1"/>
  <c r="I34" i="1" s="1"/>
  <c r="FC14" i="4"/>
  <c r="FD13" i="4"/>
  <c r="FE12" i="4"/>
  <c r="FF11" i="4"/>
  <c r="EZ16" i="4"/>
  <c r="FA15" i="4"/>
  <c r="FI8" i="4"/>
  <c r="FH9" i="4"/>
  <c r="FJ7" i="4"/>
  <c r="FK6" i="4"/>
  <c r="FG10" i="4"/>
  <c r="BG35" i="1"/>
  <c r="BR35" i="1"/>
  <c r="AW35" i="1"/>
  <c r="BM124" i="1"/>
  <c r="BL125" i="1"/>
  <c r="AP51" i="4"/>
  <c r="AL68" i="4"/>
  <c r="AL69" i="4" s="1"/>
  <c r="BR25" i="4"/>
  <c r="AQ50" i="4"/>
  <c r="AC126" i="4"/>
  <c r="AC127" i="4" s="1"/>
  <c r="AC128" i="4" s="1"/>
  <c r="AC129" i="4" s="1"/>
  <c r="AC130" i="4" s="1"/>
  <c r="AC131" i="4" s="1"/>
  <c r="AC132" i="4" s="1"/>
  <c r="AC133" i="4" s="1"/>
  <c r="AC134" i="4" s="1"/>
  <c r="AC135" i="4" s="1"/>
  <c r="AD86" i="4"/>
  <c r="AD87" i="4" s="1"/>
  <c r="AH73" i="4"/>
  <c r="AJ71" i="4"/>
  <c r="AE79" i="4"/>
  <c r="AI72" i="4"/>
  <c r="AK70" i="4"/>
  <c r="AF75" i="4"/>
  <c r="AG74" i="4"/>
  <c r="BE34" i="4"/>
  <c r="BS24" i="4"/>
  <c r="AN53" i="4"/>
  <c r="AO52" i="4"/>
  <c r="AM54" i="4"/>
  <c r="BO28" i="4"/>
  <c r="BF33" i="4"/>
  <c r="BG33" i="4" s="1"/>
  <c r="AU45" i="4"/>
  <c r="BI31" i="4"/>
  <c r="BJ31" i="4" s="1"/>
  <c r="BK31" i="4" s="1"/>
  <c r="BH32" i="4"/>
  <c r="AT46" i="4"/>
  <c r="AV43" i="4"/>
  <c r="AW42" i="4"/>
  <c r="BV22" i="4"/>
  <c r="AS47" i="4"/>
  <c r="BY20" i="4"/>
  <c r="BZ20" i="4" s="1"/>
  <c r="BW21" i="4"/>
  <c r="BU23" i="4"/>
  <c r="BN29" i="4"/>
  <c r="AR48" i="4"/>
  <c r="AR49" i="4" s="1"/>
  <c r="BQ26" i="4"/>
  <c r="BP27" i="4"/>
  <c r="BL30" i="4"/>
  <c r="CB19" i="4"/>
  <c r="CC18" i="4"/>
  <c r="CD17" i="4"/>
  <c r="BC36" i="4"/>
  <c r="BD35" i="4"/>
  <c r="BB37" i="4"/>
  <c r="BS57" i="8" l="1"/>
  <c r="BT57" i="8" s="1"/>
  <c r="BR58" i="8"/>
  <c r="BQ59" i="8"/>
  <c r="BP60" i="8"/>
  <c r="EB38" i="8"/>
  <c r="EC37" i="8"/>
  <c r="DZ40" i="8"/>
  <c r="DW42" i="8"/>
  <c r="DV43" i="8"/>
  <c r="DU44" i="8"/>
  <c r="EA39" i="8"/>
  <c r="DT45" i="8"/>
  <c r="DS46" i="8"/>
  <c r="BX53" i="8"/>
  <c r="EP24" i="8"/>
  <c r="EN26" i="8"/>
  <c r="EO25" i="8"/>
  <c r="BW54" i="8"/>
  <c r="EQ23" i="8"/>
  <c r="EM27" i="8"/>
  <c r="EL28" i="8"/>
  <c r="EK29" i="8"/>
  <c r="ER22" i="8"/>
  <c r="BU56" i="8"/>
  <c r="BV55" i="8"/>
  <c r="ES20" i="8"/>
  <c r="ES21" i="8" s="1"/>
  <c r="EF34" i="8"/>
  <c r="ED36" i="8"/>
  <c r="EE35" i="8"/>
  <c r="EG33" i="8"/>
  <c r="EH32" i="8"/>
  <c r="EI31" i="8"/>
  <c r="EJ30" i="8"/>
  <c r="DR48" i="8"/>
  <c r="DX41" i="8"/>
  <c r="DQ49" i="8"/>
  <c r="EW16" i="8"/>
  <c r="EU18" i="8"/>
  <c r="EV17" i="8"/>
  <c r="AB226" i="8"/>
  <c r="AB227" i="8" s="1"/>
  <c r="AB228" i="8" s="1"/>
  <c r="AB229" i="8" s="1"/>
  <c r="AB230" i="8" s="1"/>
  <c r="AB231" i="8" s="1"/>
  <c r="AB232" i="8" s="1"/>
  <c r="AB233" i="8" s="1"/>
  <c r="AB234" i="8" s="1"/>
  <c r="AB235" i="8" s="1"/>
  <c r="AX91" i="6"/>
  <c r="BH91" i="6"/>
  <c r="BS91" i="6"/>
  <c r="BE67" i="8"/>
  <c r="BF66" i="8"/>
  <c r="BD68" i="8"/>
  <c r="AH89" i="8"/>
  <c r="AD95" i="8"/>
  <c r="AD96" i="8" s="1"/>
  <c r="AI88" i="8"/>
  <c r="AJ87" i="8"/>
  <c r="AF91" i="8"/>
  <c r="AF92" i="8" s="1"/>
  <c r="AC97" i="8"/>
  <c r="AE93" i="8"/>
  <c r="AG90" i="8"/>
  <c r="AK86" i="8"/>
  <c r="BA71" i="8"/>
  <c r="AS79" i="8"/>
  <c r="AU77" i="8"/>
  <c r="AY73" i="8"/>
  <c r="AO83" i="8"/>
  <c r="AZ72" i="8"/>
  <c r="BG65" i="8"/>
  <c r="AQ81" i="8"/>
  <c r="AV76" i="8"/>
  <c r="BC69" i="8"/>
  <c r="AX74" i="8"/>
  <c r="BH64" i="8"/>
  <c r="BJ62" i="8"/>
  <c r="BK61" i="8"/>
  <c r="AW75" i="8"/>
  <c r="BB70" i="8"/>
  <c r="AN84" i="8"/>
  <c r="AM85" i="8"/>
  <c r="BI63" i="8"/>
  <c r="AT78" i="8"/>
  <c r="AP82" i="8"/>
  <c r="AR80" i="8"/>
  <c r="EZ13" i="8"/>
  <c r="EY14" i="8"/>
  <c r="EX15" i="8"/>
  <c r="FC10" i="8"/>
  <c r="FD9" i="8"/>
  <c r="ET19" i="8"/>
  <c r="BY51" i="8"/>
  <c r="BY52" i="8" s="1"/>
  <c r="BZ50" i="8"/>
  <c r="FE8" i="8"/>
  <c r="FA12" i="8"/>
  <c r="FB11" i="8"/>
  <c r="FF7" i="8"/>
  <c r="FG6" i="8"/>
  <c r="AZ40" i="4"/>
  <c r="AY41" i="4"/>
  <c r="AX42" i="4"/>
  <c r="BA39" i="4"/>
  <c r="GH158" i="4"/>
  <c r="FV158" i="4"/>
  <c r="GB158" i="4"/>
  <c r="FD14" i="4"/>
  <c r="FE13" i="4"/>
  <c r="FF12" i="4"/>
  <c r="FA16" i="4"/>
  <c r="FB15" i="4"/>
  <c r="FH10" i="4"/>
  <c r="FI9" i="4"/>
  <c r="FJ8" i="4"/>
  <c r="FG11" i="4"/>
  <c r="FK7" i="4"/>
  <c r="FL6" i="4"/>
  <c r="BS35" i="1"/>
  <c r="BH35" i="1"/>
  <c r="AX35" i="1"/>
  <c r="BL126" i="1"/>
  <c r="BM125" i="1"/>
  <c r="AQ51" i="4"/>
  <c r="AR50" i="4"/>
  <c r="BR26" i="4"/>
  <c r="BS25" i="4"/>
  <c r="BF34" i="4"/>
  <c r="BG34" i="4" s="1"/>
  <c r="AE80" i="4"/>
  <c r="AE81" i="4" s="1"/>
  <c r="AE82" i="4" s="1"/>
  <c r="AD88" i="4"/>
  <c r="AD89" i="4" s="1"/>
  <c r="AD90" i="4" s="1"/>
  <c r="AI73" i="4"/>
  <c r="AH74" i="4"/>
  <c r="BT24" i="4"/>
  <c r="AK71" i="4"/>
  <c r="AJ72" i="4"/>
  <c r="AF76" i="4"/>
  <c r="AL70" i="4"/>
  <c r="AG75" i="4"/>
  <c r="AM55" i="4"/>
  <c r="AM56" i="4" s="1"/>
  <c r="AM57" i="4" s="1"/>
  <c r="AM58" i="4" s="1"/>
  <c r="AM59" i="4" s="1"/>
  <c r="AM60" i="4" s="1"/>
  <c r="AM61" i="4" s="1"/>
  <c r="AM62" i="4" s="1"/>
  <c r="AM63" i="4" s="1"/>
  <c r="AM64" i="4" s="1"/>
  <c r="AM65" i="4" s="1"/>
  <c r="AM66" i="4" s="1"/>
  <c r="AM67" i="4" s="1"/>
  <c r="AM68" i="4" s="1"/>
  <c r="AM69" i="4" s="1"/>
  <c r="AO53" i="4"/>
  <c r="AP52" i="4"/>
  <c r="AN54" i="4"/>
  <c r="BH33" i="4"/>
  <c r="BV23" i="4"/>
  <c r="BW22" i="4"/>
  <c r="BX21" i="4"/>
  <c r="BL31" i="4"/>
  <c r="BQ27" i="4"/>
  <c r="BP28" i="4"/>
  <c r="AW43" i="4"/>
  <c r="BI32" i="4"/>
  <c r="BO29" i="4"/>
  <c r="BB38" i="4"/>
  <c r="AT47" i="4"/>
  <c r="AU46" i="4"/>
  <c r="CA20" i="4"/>
  <c r="CB20" i="4" s="1"/>
  <c r="BM30" i="4"/>
  <c r="BN30" i="4" s="1"/>
  <c r="AV44" i="4"/>
  <c r="AS48" i="4"/>
  <c r="CC19" i="4"/>
  <c r="CD18" i="4"/>
  <c r="CE17" i="4"/>
  <c r="BE35" i="4"/>
  <c r="BD36" i="4"/>
  <c r="BC37" i="4"/>
  <c r="BS58" i="8" l="1"/>
  <c r="BT58" i="8" s="1"/>
  <c r="BR59" i="8"/>
  <c r="BQ60" i="8"/>
  <c r="EB39" i="8"/>
  <c r="EC38" i="8"/>
  <c r="ED37" i="8"/>
  <c r="EA40" i="8"/>
  <c r="DX42" i="8"/>
  <c r="DW43" i="8"/>
  <c r="DV44" i="8"/>
  <c r="DU45" i="8"/>
  <c r="DT46" i="8"/>
  <c r="BY53" i="8"/>
  <c r="DS47" i="8"/>
  <c r="DS48" i="8" s="1"/>
  <c r="BX54" i="8"/>
  <c r="EQ24" i="8"/>
  <c r="EP25" i="8"/>
  <c r="EN27" i="8"/>
  <c r="EO26" i="8"/>
  <c r="ER23" i="8"/>
  <c r="EK30" i="8"/>
  <c r="BW55" i="8"/>
  <c r="EM28" i="8"/>
  <c r="EL29" i="8"/>
  <c r="ES22" i="8"/>
  <c r="ET20" i="8"/>
  <c r="ET21" i="8" s="1"/>
  <c r="BU57" i="8"/>
  <c r="BV56" i="8"/>
  <c r="EG34" i="8"/>
  <c r="EF35" i="8"/>
  <c r="EE36" i="8"/>
  <c r="EH33" i="8"/>
  <c r="EI32" i="8"/>
  <c r="EJ31" i="8"/>
  <c r="DR49" i="8"/>
  <c r="DY41" i="8"/>
  <c r="DZ41" i="8" s="1"/>
  <c r="EX16" i="8"/>
  <c r="EW17" i="8"/>
  <c r="EV18" i="8"/>
  <c r="AB236" i="8"/>
  <c r="AB237" i="8" s="1"/>
  <c r="AB238" i="8" s="1"/>
  <c r="AB239" i="8" s="1"/>
  <c r="AB240" i="8" s="1"/>
  <c r="BT91" i="6"/>
  <c r="BI91" i="6"/>
  <c r="AS92" i="6"/>
  <c r="BA91" i="6"/>
  <c r="BL91" i="6" s="1"/>
  <c r="BF67" i="8"/>
  <c r="BE68" i="8"/>
  <c r="AI89" i="8"/>
  <c r="AK87" i="8"/>
  <c r="AJ88" i="8"/>
  <c r="AD97" i="8"/>
  <c r="AF93" i="8"/>
  <c r="AC98" i="8"/>
  <c r="AG91" i="8"/>
  <c r="AL86" i="8"/>
  <c r="AE94" i="8"/>
  <c r="AH90" i="8"/>
  <c r="AS80" i="8"/>
  <c r="FA13" i="8"/>
  <c r="AV77" i="8"/>
  <c r="EZ14" i="8"/>
  <c r="BC70" i="8"/>
  <c r="AW76" i="8"/>
  <c r="AX75" i="8"/>
  <c r="AZ73" i="8"/>
  <c r="AT79" i="8"/>
  <c r="BK62" i="8"/>
  <c r="BL61" i="8"/>
  <c r="BD69" i="8"/>
  <c r="AR81" i="8"/>
  <c r="BJ63" i="8"/>
  <c r="AQ82" i="8"/>
  <c r="AP83" i="8"/>
  <c r="BI64" i="8"/>
  <c r="AN85" i="8"/>
  <c r="BH65" i="8"/>
  <c r="BG66" i="8"/>
  <c r="BB71" i="8"/>
  <c r="BA72" i="8"/>
  <c r="AU78" i="8"/>
  <c r="AO84" i="8"/>
  <c r="AY74" i="8"/>
  <c r="EY15" i="8"/>
  <c r="FD10" i="8"/>
  <c r="FE9" i="8"/>
  <c r="EU19" i="8"/>
  <c r="FB12" i="8"/>
  <c r="FG7" i="8"/>
  <c r="FH6" i="8"/>
  <c r="FF8" i="8"/>
  <c r="FC11" i="8"/>
  <c r="BZ51" i="8"/>
  <c r="BZ52" i="8" s="1"/>
  <c r="CA50" i="8"/>
  <c r="BB39" i="4"/>
  <c r="BA40" i="4"/>
  <c r="AY42" i="4"/>
  <c r="AZ41" i="4"/>
  <c r="F158" i="4"/>
  <c r="FE14" i="4"/>
  <c r="FF13" i="4"/>
  <c r="FG12" i="4"/>
  <c r="FC15" i="4"/>
  <c r="FB16" i="4"/>
  <c r="FI10" i="4"/>
  <c r="FK8" i="4"/>
  <c r="FJ9" i="4"/>
  <c r="FL7" i="4"/>
  <c r="FM6" i="4"/>
  <c r="FH11" i="4"/>
  <c r="AY35" i="1"/>
  <c r="BI35" i="1"/>
  <c r="BT35" i="1"/>
  <c r="BM126" i="1"/>
  <c r="BL127" i="1"/>
  <c r="AR51" i="4"/>
  <c r="BS26" i="4"/>
  <c r="BT25" i="4"/>
  <c r="BR27" i="4"/>
  <c r="BU24" i="4"/>
  <c r="AH75" i="4"/>
  <c r="AE83" i="4"/>
  <c r="AK72" i="4"/>
  <c r="AF77" i="4"/>
  <c r="AI74" i="4"/>
  <c r="AG76" i="4"/>
  <c r="AL71" i="4"/>
  <c r="AJ73" i="4"/>
  <c r="AN55" i="4"/>
  <c r="AO54" i="4"/>
  <c r="AP53" i="4"/>
  <c r="AQ52" i="4"/>
  <c r="AM70" i="4"/>
  <c r="AD91" i="4"/>
  <c r="BH34" i="4"/>
  <c r="AS49" i="4"/>
  <c r="AS50" i="4" s="1"/>
  <c r="BW23" i="4"/>
  <c r="BI33" i="4"/>
  <c r="AV45" i="4"/>
  <c r="AV46" i="4" s="1"/>
  <c r="AU47" i="4"/>
  <c r="BJ32" i="4"/>
  <c r="BK32" i="4" s="1"/>
  <c r="BX22" i="4"/>
  <c r="BY21" i="4"/>
  <c r="BM31" i="4"/>
  <c r="AW44" i="4"/>
  <c r="BQ28" i="4"/>
  <c r="BP29" i="4"/>
  <c r="AX43" i="4"/>
  <c r="BC38" i="4"/>
  <c r="BO30" i="4"/>
  <c r="AT48" i="4"/>
  <c r="CD19" i="4"/>
  <c r="CC20" i="4"/>
  <c r="CE18" i="4"/>
  <c r="CF17" i="4"/>
  <c r="BE36" i="4"/>
  <c r="BD37" i="4"/>
  <c r="BF35" i="4"/>
  <c r="BS59" i="8" l="1"/>
  <c r="BR60" i="8"/>
  <c r="EB40" i="8"/>
  <c r="EC39" i="8"/>
  <c r="ED38" i="8"/>
  <c r="EE37" i="8"/>
  <c r="DW44" i="8"/>
  <c r="DX43" i="8"/>
  <c r="DV45" i="8"/>
  <c r="DU46" i="8"/>
  <c r="BZ53" i="8"/>
  <c r="BY54" i="8"/>
  <c r="DT47" i="8"/>
  <c r="DT48" i="8" s="1"/>
  <c r="BX55" i="8"/>
  <c r="ER24" i="8"/>
  <c r="EQ25" i="8"/>
  <c r="EP26" i="8"/>
  <c r="ES23" i="8"/>
  <c r="EN28" i="8"/>
  <c r="EO27" i="8"/>
  <c r="EL30" i="8"/>
  <c r="EK31" i="8"/>
  <c r="EM29" i="8"/>
  <c r="EU20" i="8"/>
  <c r="EU21" i="8" s="1"/>
  <c r="ET22" i="8"/>
  <c r="BU58" i="8"/>
  <c r="BV57" i="8"/>
  <c r="BW56" i="8"/>
  <c r="EG35" i="8"/>
  <c r="EH34" i="8"/>
  <c r="EF36" i="8"/>
  <c r="EI33" i="8"/>
  <c r="EJ32" i="8"/>
  <c r="EY16" i="8"/>
  <c r="DS49" i="8"/>
  <c r="DY42" i="8"/>
  <c r="EX17" i="8"/>
  <c r="EW18" i="8"/>
  <c r="AB241" i="8"/>
  <c r="AB242" i="8" s="1"/>
  <c r="AB243" i="8" s="1"/>
  <c r="AB244" i="8" s="1"/>
  <c r="AB245" i="8" s="1"/>
  <c r="AB246" i="8" s="1"/>
  <c r="AB247" i="8" s="1"/>
  <c r="AB248" i="8" s="1"/>
  <c r="AB249" i="8" s="1"/>
  <c r="AB250" i="8" s="1"/>
  <c r="AB251" i="8" s="1"/>
  <c r="AB252" i="8" s="1"/>
  <c r="AB253" i="8" s="1"/>
  <c r="AB254" i="8" s="1"/>
  <c r="AB255" i="8" s="1"/>
  <c r="AB256" i="8" s="1"/>
  <c r="AB257" i="8" s="1"/>
  <c r="AB258" i="8" s="1"/>
  <c r="AB259" i="8" s="1"/>
  <c r="W91" i="6"/>
  <c r="BD92" i="6"/>
  <c r="BO92" i="6"/>
  <c r="AT92" i="6"/>
  <c r="BF68" i="8"/>
  <c r="BE69" i="8"/>
  <c r="AL87" i="8"/>
  <c r="AK88" i="8"/>
  <c r="EA41" i="8"/>
  <c r="AJ89" i="8"/>
  <c r="AS81" i="8"/>
  <c r="AF94" i="8"/>
  <c r="AM86" i="8"/>
  <c r="AC99" i="8"/>
  <c r="AC100" i="8" s="1"/>
  <c r="AC101" i="8" s="1"/>
  <c r="AC102" i="8" s="1"/>
  <c r="AC103" i="8" s="1"/>
  <c r="AC104" i="8" s="1"/>
  <c r="AC105" i="8" s="1"/>
  <c r="AC106" i="8" s="1"/>
  <c r="AC107" i="8" s="1"/>
  <c r="AC108" i="8" s="1"/>
  <c r="AC109" i="8" s="1"/>
  <c r="AC110" i="8" s="1"/>
  <c r="AC111" i="8" s="1"/>
  <c r="AC112" i="8" s="1"/>
  <c r="AC113" i="8" s="1"/>
  <c r="AC114" i="8" s="1"/>
  <c r="AC115" i="8" s="1"/>
  <c r="AC116" i="8" s="1"/>
  <c r="AC117" i="8" s="1"/>
  <c r="AC118" i="8" s="1"/>
  <c r="AC119" i="8" s="1"/>
  <c r="AC120" i="8" s="1"/>
  <c r="AC121" i="8" s="1"/>
  <c r="AC122" i="8" s="1"/>
  <c r="AC123" i="8" s="1"/>
  <c r="AC124" i="8" s="1"/>
  <c r="AC125" i="8" s="1"/>
  <c r="AC126" i="8" s="1"/>
  <c r="AE95" i="8"/>
  <c r="AE96" i="8" s="1"/>
  <c r="AE97" i="8" s="1"/>
  <c r="AD98" i="8"/>
  <c r="AH91" i="8"/>
  <c r="AI90" i="8"/>
  <c r="AG92" i="8"/>
  <c r="FB13" i="8"/>
  <c r="FA14" i="8"/>
  <c r="EZ15" i="8"/>
  <c r="BC71" i="8"/>
  <c r="BM61" i="8"/>
  <c r="BL62" i="8"/>
  <c r="AW77" i="8"/>
  <c r="AO85" i="8"/>
  <c r="BK63" i="8"/>
  <c r="AU79" i="8"/>
  <c r="BB72" i="8"/>
  <c r="BI65" i="8"/>
  <c r="AR82" i="8"/>
  <c r="BG67" i="8"/>
  <c r="AP84" i="8"/>
  <c r="BJ64" i="8"/>
  <c r="BA73" i="8"/>
  <c r="BH66" i="8"/>
  <c r="AQ83" i="8"/>
  <c r="BD70" i="8"/>
  <c r="AT80" i="8"/>
  <c r="AZ74" i="8"/>
  <c r="AY75" i="8"/>
  <c r="AV78" i="8"/>
  <c r="AX76" i="8"/>
  <c r="FE10" i="8"/>
  <c r="EV19" i="8"/>
  <c r="FD11" i="8"/>
  <c r="FC12" i="8"/>
  <c r="FG8" i="8"/>
  <c r="CA51" i="8"/>
  <c r="CA52" i="8" s="1"/>
  <c r="CB50" i="8"/>
  <c r="FH7" i="8"/>
  <c r="FI6" i="8"/>
  <c r="FF9" i="8"/>
  <c r="BB40" i="4"/>
  <c r="AY43" i="4"/>
  <c r="BA41" i="4"/>
  <c r="AZ42" i="4"/>
  <c r="FF14" i="4"/>
  <c r="FH12" i="4"/>
  <c r="FG13" i="4"/>
  <c r="FD15" i="4"/>
  <c r="FC16" i="4"/>
  <c r="FJ10" i="4"/>
  <c r="FL8" i="4"/>
  <c r="FI11" i="4"/>
  <c r="FM7" i="4"/>
  <c r="FN6" i="4"/>
  <c r="FK9" i="4"/>
  <c r="AZ35" i="1"/>
  <c r="BU35" i="1"/>
  <c r="BJ35" i="1"/>
  <c r="E161" i="4"/>
  <c r="BL128" i="1"/>
  <c r="BM127" i="1"/>
  <c r="AR52" i="4"/>
  <c r="AS51" i="4"/>
  <c r="BS27" i="4"/>
  <c r="BT26" i="4"/>
  <c r="BU25" i="4"/>
  <c r="BV24" i="4"/>
  <c r="BW24" i="4" s="1"/>
  <c r="AP54" i="4"/>
  <c r="AE84" i="4"/>
  <c r="AF78" i="4"/>
  <c r="AG77" i="4"/>
  <c r="AL72" i="4"/>
  <c r="AJ74" i="4"/>
  <c r="AI75" i="4"/>
  <c r="AH76" i="4"/>
  <c r="AK73" i="4"/>
  <c r="BI34" i="4"/>
  <c r="BD38" i="4"/>
  <c r="AM71" i="4"/>
  <c r="AO55" i="4"/>
  <c r="AQ53" i="4"/>
  <c r="AN56" i="4"/>
  <c r="AD92" i="4"/>
  <c r="BX23" i="4"/>
  <c r="AV47" i="4"/>
  <c r="AT49" i="4"/>
  <c r="AT50" i="4" s="1"/>
  <c r="BZ21" i="4"/>
  <c r="BY22" i="4"/>
  <c r="BQ29" i="4"/>
  <c r="BP30" i="4"/>
  <c r="BJ33" i="4"/>
  <c r="AU48" i="4"/>
  <c r="BC39" i="4"/>
  <c r="BL32" i="4"/>
  <c r="BM32" i="4" s="1"/>
  <c r="AW45" i="4"/>
  <c r="BN31" i="4"/>
  <c r="AX44" i="4"/>
  <c r="BR28" i="4"/>
  <c r="CE19" i="4"/>
  <c r="CD20" i="4"/>
  <c r="CF18" i="4"/>
  <c r="CG17" i="4"/>
  <c r="BE37" i="4"/>
  <c r="BG35" i="4"/>
  <c r="BF36" i="4"/>
  <c r="BS60" i="8" l="1"/>
  <c r="BT59" i="8"/>
  <c r="BU59" i="8" s="1"/>
  <c r="EB41" i="8"/>
  <c r="EC40" i="8"/>
  <c r="EF37" i="8"/>
  <c r="EE38" i="8"/>
  <c r="ED39" i="8"/>
  <c r="CA53" i="8"/>
  <c r="DW45" i="8"/>
  <c r="DX44" i="8"/>
  <c r="DY43" i="8"/>
  <c r="DV46" i="8"/>
  <c r="BZ54" i="8"/>
  <c r="DU47" i="8"/>
  <c r="DU48" i="8" s="1"/>
  <c r="BY55" i="8"/>
  <c r="EK32" i="8"/>
  <c r="EQ26" i="8"/>
  <c r="ES24" i="8"/>
  <c r="ER25" i="8"/>
  <c r="EV20" i="8"/>
  <c r="EV21" i="8" s="1"/>
  <c r="EP27" i="8"/>
  <c r="ET23" i="8"/>
  <c r="EN29" i="8"/>
  <c r="EL31" i="8"/>
  <c r="EO28" i="8"/>
  <c r="EM30" i="8"/>
  <c r="EU22" i="8"/>
  <c r="BV58" i="8"/>
  <c r="BW57" i="8"/>
  <c r="BX56" i="8"/>
  <c r="EH35" i="8"/>
  <c r="EG36" i="8"/>
  <c r="EI34" i="8"/>
  <c r="EJ33" i="8"/>
  <c r="EY17" i="8"/>
  <c r="EZ16" i="8"/>
  <c r="DT49" i="8"/>
  <c r="EX18" i="8"/>
  <c r="DZ42" i="8"/>
  <c r="AU92" i="6"/>
  <c r="BP92" i="6"/>
  <c r="BE92" i="6"/>
  <c r="BG68" i="8"/>
  <c r="BF69" i="8"/>
  <c r="AL88" i="8"/>
  <c r="AM87" i="8"/>
  <c r="AK89" i="8"/>
  <c r="AE98" i="8"/>
  <c r="AS82" i="8"/>
  <c r="AN86" i="8"/>
  <c r="AD99" i="8"/>
  <c r="AD100" i="8" s="1"/>
  <c r="AD101" i="8" s="1"/>
  <c r="AD102" i="8" s="1"/>
  <c r="AF95" i="8"/>
  <c r="AF96" i="8" s="1"/>
  <c r="AF97" i="8" s="1"/>
  <c r="AH92" i="8"/>
  <c r="AC127" i="8"/>
  <c r="AC128" i="8" s="1"/>
  <c r="AC129" i="8" s="1"/>
  <c r="AC130" i="8" s="1"/>
  <c r="AC131" i="8" s="1"/>
  <c r="AC132" i="8" s="1"/>
  <c r="AC133" i="8" s="1"/>
  <c r="AC134" i="8" s="1"/>
  <c r="AC135" i="8" s="1"/>
  <c r="AC136" i="8" s="1"/>
  <c r="AC137" i="8" s="1"/>
  <c r="AC138" i="8" s="1"/>
  <c r="AC139" i="8" s="1"/>
  <c r="AC140" i="8" s="1"/>
  <c r="AC141" i="8" s="1"/>
  <c r="AC142" i="8" s="1"/>
  <c r="AC143" i="8" s="1"/>
  <c r="AC144" i="8" s="1"/>
  <c r="AC145" i="8" s="1"/>
  <c r="AC146" i="8" s="1"/>
  <c r="AC147" i="8" s="1"/>
  <c r="AC148" i="8" s="1"/>
  <c r="AC149" i="8" s="1"/>
  <c r="AC150" i="8" s="1"/>
  <c r="AC151" i="8" s="1"/>
  <c r="AC167" i="8" s="1"/>
  <c r="AC168" i="8" s="1"/>
  <c r="AC169" i="8" s="1"/>
  <c r="AC170" i="8" s="1"/>
  <c r="AC171" i="8" s="1"/>
  <c r="AC172" i="8" s="1"/>
  <c r="AC173" i="8" s="1"/>
  <c r="AC174" i="8" s="1"/>
  <c r="AC175" i="8" s="1"/>
  <c r="AC176" i="8" s="1"/>
  <c r="AC177" i="8" s="1"/>
  <c r="AC178" i="8" s="1"/>
  <c r="AC179" i="8" s="1"/>
  <c r="AC180" i="8" s="1"/>
  <c r="AC181" i="8" s="1"/>
  <c r="AC182" i="8" s="1"/>
  <c r="AC183" i="8" s="1"/>
  <c r="AC184" i="8" s="1"/>
  <c r="AC185" i="8" s="1"/>
  <c r="AC186" i="8" s="1"/>
  <c r="AC187" i="8" s="1"/>
  <c r="AC188" i="8" s="1"/>
  <c r="AC189" i="8" s="1"/>
  <c r="AC190" i="8" s="1"/>
  <c r="AC191" i="8" s="1"/>
  <c r="AC192" i="8" s="1"/>
  <c r="AC193" i="8" s="1"/>
  <c r="AC194" i="8" s="1"/>
  <c r="AC195" i="8" s="1"/>
  <c r="AC196" i="8" s="1"/>
  <c r="AC197" i="8" s="1"/>
  <c r="AC198" i="8" s="1"/>
  <c r="AC199" i="8" s="1"/>
  <c r="AC200" i="8" s="1"/>
  <c r="AC201" i="8" s="1"/>
  <c r="AC202" i="8" s="1"/>
  <c r="AC203" i="8" s="1"/>
  <c r="AC204" i="8" s="1"/>
  <c r="AC205" i="8" s="1"/>
  <c r="AC206" i="8" s="1"/>
  <c r="AC207" i="8" s="1"/>
  <c r="AC208" i="8" s="1"/>
  <c r="AC209" i="8" s="1"/>
  <c r="AC210" i="8" s="1"/>
  <c r="AC211" i="8" s="1"/>
  <c r="AC212" i="8" s="1"/>
  <c r="AC213" i="8" s="1"/>
  <c r="AC214" i="8" s="1"/>
  <c r="AC215" i="8" s="1"/>
  <c r="AC216" i="8" s="1"/>
  <c r="AC217" i="8" s="1"/>
  <c r="AC218" i="8" s="1"/>
  <c r="AC219" i="8" s="1"/>
  <c r="AC220" i="8" s="1"/>
  <c r="AC221" i="8" s="1"/>
  <c r="AC222" i="8" s="1"/>
  <c r="AC223" i="8" s="1"/>
  <c r="AC224" i="8" s="1"/>
  <c r="AC225" i="8" s="1"/>
  <c r="AC226" i="8" s="1"/>
  <c r="AC227" i="8" s="1"/>
  <c r="AC228" i="8" s="1"/>
  <c r="AC229" i="8" s="1"/>
  <c r="AC230" i="8" s="1"/>
  <c r="AC231" i="8" s="1"/>
  <c r="AC232" i="8" s="1"/>
  <c r="AC233" i="8" s="1"/>
  <c r="AC234" i="8" s="1"/>
  <c r="AC235" i="8" s="1"/>
  <c r="AC236" i="8" s="1"/>
  <c r="AC237" i="8" s="1"/>
  <c r="AC238" i="8" s="1"/>
  <c r="AC239" i="8" s="1"/>
  <c r="AC240" i="8" s="1"/>
  <c r="AC241" i="8" s="1"/>
  <c r="AC242" i="8" s="1"/>
  <c r="AC243" i="8" s="1"/>
  <c r="AC244" i="8" s="1"/>
  <c r="AC245" i="8" s="1"/>
  <c r="AC246" i="8" s="1"/>
  <c r="AC247" i="8" s="1"/>
  <c r="AC248" i="8" s="1"/>
  <c r="AC249" i="8" s="1"/>
  <c r="AC250" i="8" s="1"/>
  <c r="AC251" i="8" s="1"/>
  <c r="AC252" i="8" s="1"/>
  <c r="AC253" i="8" s="1"/>
  <c r="AC254" i="8" s="1"/>
  <c r="AC255" i="8" s="1"/>
  <c r="AC256" i="8" s="1"/>
  <c r="AC257" i="8" s="1"/>
  <c r="AC258" i="8" s="1"/>
  <c r="AC259" i="8" s="1"/>
  <c r="AG93" i="8"/>
  <c r="AG94" i="8" s="1"/>
  <c r="AI91" i="8"/>
  <c r="AJ90" i="8"/>
  <c r="FB14" i="8"/>
  <c r="FA15" i="8"/>
  <c r="AY76" i="8"/>
  <c r="AQ84" i="8"/>
  <c r="AW78" i="8"/>
  <c r="AT81" i="8"/>
  <c r="BB73" i="8"/>
  <c r="AX77" i="8"/>
  <c r="BA74" i="8"/>
  <c r="AZ75" i="8"/>
  <c r="AR83" i="8"/>
  <c r="AV79" i="8"/>
  <c r="AU80" i="8"/>
  <c r="BL63" i="8"/>
  <c r="BH67" i="8"/>
  <c r="BJ65" i="8"/>
  <c r="BM62" i="8"/>
  <c r="BN61" i="8"/>
  <c r="BK64" i="8"/>
  <c r="BC72" i="8"/>
  <c r="BD71" i="8"/>
  <c r="BI66" i="8"/>
  <c r="BE70" i="8"/>
  <c r="AP85" i="8"/>
  <c r="FE11" i="8"/>
  <c r="EW19" i="8"/>
  <c r="FI7" i="8"/>
  <c r="FJ6" i="8"/>
  <c r="FH8" i="8"/>
  <c r="FC13" i="8"/>
  <c r="FF10" i="8"/>
  <c r="FG9" i="8"/>
  <c r="CB51" i="8"/>
  <c r="CB52" i="8" s="1"/>
  <c r="CC50" i="8"/>
  <c r="FD12" i="8"/>
  <c r="BB41" i="4"/>
  <c r="AZ43" i="4"/>
  <c r="BA42" i="4"/>
  <c r="FG14" i="4"/>
  <c r="FI12" i="4"/>
  <c r="FH13" i="4"/>
  <c r="FE15" i="4"/>
  <c r="FD16" i="4"/>
  <c r="FK10" i="4"/>
  <c r="FM8" i="4"/>
  <c r="FN7" i="4"/>
  <c r="FJ11" i="4"/>
  <c r="FL9" i="4"/>
  <c r="BV35" i="1"/>
  <c r="BK35" i="1"/>
  <c r="AU36" i="1"/>
  <c r="BC35" i="1"/>
  <c r="BN35" i="1" s="1"/>
  <c r="F161" i="4"/>
  <c r="AT51" i="4"/>
  <c r="BM128" i="1"/>
  <c r="BL129" i="1"/>
  <c r="AR53" i="4"/>
  <c r="AS52" i="4"/>
  <c r="BU26" i="4"/>
  <c r="BS28" i="4"/>
  <c r="BT27" i="4"/>
  <c r="BV25" i="4"/>
  <c r="BJ34" i="4"/>
  <c r="AF79" i="4"/>
  <c r="AF80" i="4" s="1"/>
  <c r="AE85" i="4"/>
  <c r="AE86" i="4" s="1"/>
  <c r="AE87" i="4" s="1"/>
  <c r="AL73" i="4"/>
  <c r="AK74" i="4"/>
  <c r="AJ75" i="4"/>
  <c r="AM72" i="4"/>
  <c r="AG78" i="4"/>
  <c r="AI76" i="4"/>
  <c r="AH77" i="4"/>
  <c r="BE38" i="4"/>
  <c r="BD39" i="4"/>
  <c r="BY23" i="4"/>
  <c r="AN57" i="4"/>
  <c r="AQ54" i="4"/>
  <c r="AO56" i="4"/>
  <c r="AP55" i="4"/>
  <c r="AD93" i="4"/>
  <c r="CA21" i="4"/>
  <c r="CB21" i="4" s="1"/>
  <c r="CC21" i="4" s="1"/>
  <c r="BK33" i="4"/>
  <c r="BL33" i="4" s="1"/>
  <c r="AX45" i="4"/>
  <c r="AU49" i="4"/>
  <c r="AU50" i="4" s="1"/>
  <c r="BQ30" i="4"/>
  <c r="BC40" i="4"/>
  <c r="AY44" i="4"/>
  <c r="AV48" i="4"/>
  <c r="BN32" i="4"/>
  <c r="BO31" i="4"/>
  <c r="BZ22" i="4"/>
  <c r="BR29" i="4"/>
  <c r="AW46" i="4"/>
  <c r="BX24" i="4"/>
  <c r="CF19" i="4"/>
  <c r="CE20" i="4"/>
  <c r="CG18" i="4"/>
  <c r="CH17" i="4"/>
  <c r="BF37" i="4"/>
  <c r="BG36" i="4"/>
  <c r="BH35" i="4"/>
  <c r="BT60" i="8" l="1"/>
  <c r="BU60" i="8" s="1"/>
  <c r="CB53" i="8"/>
  <c r="EC41" i="8"/>
  <c r="EG37" i="8"/>
  <c r="EF38" i="8"/>
  <c r="CA54" i="8"/>
  <c r="EE39" i="8"/>
  <c r="ED40" i="8"/>
  <c r="K91" i="6"/>
  <c r="G91" i="6" s="1"/>
  <c r="GH215" i="8" s="1"/>
  <c r="DZ43" i="8"/>
  <c r="DW46" i="8"/>
  <c r="DX45" i="8"/>
  <c r="DY44" i="8"/>
  <c r="EL32" i="8"/>
  <c r="BZ55" i="8"/>
  <c r="EK33" i="8"/>
  <c r="DV47" i="8"/>
  <c r="BY56" i="8"/>
  <c r="EQ27" i="8"/>
  <c r="ER26" i="8"/>
  <c r="ES25" i="8"/>
  <c r="ET24" i="8"/>
  <c r="EU23" i="8"/>
  <c r="EM31" i="8"/>
  <c r="EN30" i="8"/>
  <c r="EO29" i="8"/>
  <c r="EP28" i="8"/>
  <c r="EV22" i="8"/>
  <c r="BV59" i="8"/>
  <c r="BW58" i="8"/>
  <c r="BX57" i="8"/>
  <c r="EI35" i="8"/>
  <c r="EH36" i="8"/>
  <c r="EJ34" i="8"/>
  <c r="FA16" i="8"/>
  <c r="EX19" i="8"/>
  <c r="EZ17" i="8"/>
  <c r="EY18" i="8"/>
  <c r="DU49" i="8"/>
  <c r="EA42" i="8"/>
  <c r="BF92" i="6"/>
  <c r="BQ92" i="6"/>
  <c r="AV92" i="6"/>
  <c r="BG69" i="8"/>
  <c r="BF70" i="8"/>
  <c r="AL89" i="8"/>
  <c r="AN87" i="8"/>
  <c r="AM88" i="8"/>
  <c r="AF98" i="8"/>
  <c r="AO86" i="8"/>
  <c r="AP86" i="8" s="1"/>
  <c r="AG95" i="8"/>
  <c r="AG96" i="8" s="1"/>
  <c r="AG97" i="8" s="1"/>
  <c r="AH93" i="8"/>
  <c r="AH94" i="8" s="1"/>
  <c r="AD103" i="8"/>
  <c r="AD104" i="8" s="1"/>
  <c r="AD105" i="8" s="1"/>
  <c r="AD106" i="8" s="1"/>
  <c r="AD107" i="8" s="1"/>
  <c r="AD108" i="8" s="1"/>
  <c r="AD109" i="8" s="1"/>
  <c r="AD110" i="8" s="1"/>
  <c r="AD111" i="8" s="1"/>
  <c r="AD112" i="8" s="1"/>
  <c r="AD113" i="8" s="1"/>
  <c r="AD114" i="8" s="1"/>
  <c r="AD115" i="8" s="1"/>
  <c r="AD116" i="8" s="1"/>
  <c r="AD117" i="8" s="1"/>
  <c r="AD118" i="8" s="1"/>
  <c r="AD119" i="8" s="1"/>
  <c r="AD120" i="8" s="1"/>
  <c r="AD121" i="8" s="1"/>
  <c r="AD122" i="8" s="1"/>
  <c r="AD123" i="8" s="1"/>
  <c r="AD124" i="8" s="1"/>
  <c r="AD125" i="8" s="1"/>
  <c r="AD126" i="8" s="1"/>
  <c r="AE99" i="8"/>
  <c r="FC14" i="8"/>
  <c r="AI92" i="8"/>
  <c r="AJ91" i="8"/>
  <c r="AK90" i="8"/>
  <c r="FB15" i="8"/>
  <c r="AZ76" i="8"/>
  <c r="AX78" i="8"/>
  <c r="BE71" i="8"/>
  <c r="AS83" i="8"/>
  <c r="BN62" i="8"/>
  <c r="BO61" i="8"/>
  <c r="AV80" i="8"/>
  <c r="AU81" i="8"/>
  <c r="BD72" i="8"/>
  <c r="BK65" i="8"/>
  <c r="BM63" i="8"/>
  <c r="AW79" i="8"/>
  <c r="BB74" i="8"/>
  <c r="AQ85" i="8"/>
  <c r="BC73" i="8"/>
  <c r="BJ66" i="8"/>
  <c r="AR84" i="8"/>
  <c r="AT82" i="8"/>
  <c r="BI67" i="8"/>
  <c r="BA75" i="8"/>
  <c r="AY77" i="8"/>
  <c r="BH68" i="8"/>
  <c r="BL64" i="8"/>
  <c r="FE12" i="8"/>
  <c r="EW20" i="8"/>
  <c r="EW21" i="8" s="1"/>
  <c r="FH9" i="8"/>
  <c r="FD13" i="8"/>
  <c r="CC51" i="8"/>
  <c r="CC52" i="8" s="1"/>
  <c r="CD50" i="8"/>
  <c r="FG10" i="8"/>
  <c r="FJ7" i="8"/>
  <c r="FK6" i="8"/>
  <c r="FF11" i="8"/>
  <c r="FI8" i="8"/>
  <c r="BC41" i="4"/>
  <c r="AZ44" i="4"/>
  <c r="BA43" i="4"/>
  <c r="BB42" i="4"/>
  <c r="F35" i="1"/>
  <c r="FJ12" i="4"/>
  <c r="FH14" i="4"/>
  <c r="FI13" i="4"/>
  <c r="FF15" i="4"/>
  <c r="FE16" i="4"/>
  <c r="FK11" i="4"/>
  <c r="FN8" i="4"/>
  <c r="FL10" i="4"/>
  <c r="FM9" i="4"/>
  <c r="BQ36" i="1"/>
  <c r="BF36" i="1"/>
  <c r="AV36" i="1"/>
  <c r="BS29" i="4"/>
  <c r="AU51" i="4"/>
  <c r="AT52" i="4"/>
  <c r="BL130" i="1"/>
  <c r="BM129" i="1"/>
  <c r="BV26" i="4"/>
  <c r="BU27" i="4"/>
  <c r="AS53" i="4"/>
  <c r="AM73" i="4"/>
  <c r="BW25" i="4"/>
  <c r="BX25" i="4" s="1"/>
  <c r="BT28" i="4"/>
  <c r="BE39" i="4"/>
  <c r="AH78" i="4"/>
  <c r="AE88" i="4"/>
  <c r="AE89" i="4" s="1"/>
  <c r="AJ76" i="4"/>
  <c r="AK75" i="4"/>
  <c r="AF81" i="4"/>
  <c r="AG79" i="4"/>
  <c r="AI77" i="4"/>
  <c r="AL74" i="4"/>
  <c r="AP56" i="4"/>
  <c r="AN58" i="4"/>
  <c r="AO57" i="4"/>
  <c r="AQ55" i="4"/>
  <c r="AR54" i="4"/>
  <c r="BK34" i="4"/>
  <c r="BL34" i="4" s="1"/>
  <c r="AD94" i="4"/>
  <c r="AD95" i="4" s="1"/>
  <c r="AD96" i="4" s="1"/>
  <c r="AD97" i="4" s="1"/>
  <c r="AD98" i="4" s="1"/>
  <c r="AD99" i="4" s="1"/>
  <c r="BD40" i="4"/>
  <c r="BZ23" i="4"/>
  <c r="CA22" i="4"/>
  <c r="CB22" i="4" s="1"/>
  <c r="AW47" i="4"/>
  <c r="AW48" i="4" s="1"/>
  <c r="BR30" i="4"/>
  <c r="BO32" i="4"/>
  <c r="BP31" i="4"/>
  <c r="BF38" i="4"/>
  <c r="AV49" i="4"/>
  <c r="AV50" i="4" s="1"/>
  <c r="AY45" i="4"/>
  <c r="AX46" i="4"/>
  <c r="BM33" i="4"/>
  <c r="CD21" i="4"/>
  <c r="CE21" i="4" s="1"/>
  <c r="BY24" i="4"/>
  <c r="CF20" i="4"/>
  <c r="CG19" i="4"/>
  <c r="CH18" i="4"/>
  <c r="CI17" i="4"/>
  <c r="BG37" i="4"/>
  <c r="BI35" i="4"/>
  <c r="BH36" i="4"/>
  <c r="GB215" i="8" l="1"/>
  <c r="CC53" i="8"/>
  <c r="CB54" i="8"/>
  <c r="EG38" i="8"/>
  <c r="EE40" i="8"/>
  <c r="EF39" i="8"/>
  <c r="CA55" i="8"/>
  <c r="ED41" i="8"/>
  <c r="FV215" i="8"/>
  <c r="EA43" i="8"/>
  <c r="DZ44" i="8"/>
  <c r="DX46" i="8"/>
  <c r="DY45" i="8"/>
  <c r="DW47" i="8"/>
  <c r="EM32" i="8"/>
  <c r="EL33" i="8"/>
  <c r="BZ56" i="8"/>
  <c r="EK34" i="8"/>
  <c r="DV48" i="8"/>
  <c r="DV49" i="8" s="1"/>
  <c r="BY57" i="8"/>
  <c r="EQ28" i="8"/>
  <c r="ER27" i="8"/>
  <c r="ET25" i="8"/>
  <c r="ES26" i="8"/>
  <c r="EU24" i="8"/>
  <c r="EN31" i="8"/>
  <c r="EV23" i="8"/>
  <c r="EP29" i="8"/>
  <c r="EO30" i="8"/>
  <c r="EW22" i="8"/>
  <c r="BV60" i="8"/>
  <c r="BW59" i="8"/>
  <c r="BX58" i="8"/>
  <c r="EI36" i="8"/>
  <c r="EJ35" i="8"/>
  <c r="EH37" i="8"/>
  <c r="FB16" i="8"/>
  <c r="EY19" i="8"/>
  <c r="EZ18" i="8"/>
  <c r="FA17" i="8"/>
  <c r="EB42" i="8"/>
  <c r="EC42" i="8" s="1"/>
  <c r="BR92" i="6"/>
  <c r="BG92" i="6"/>
  <c r="AW92" i="6"/>
  <c r="BG70" i="8"/>
  <c r="BF71" i="8"/>
  <c r="AM89" i="8"/>
  <c r="AN88" i="8"/>
  <c r="AF99" i="8"/>
  <c r="AG98" i="8"/>
  <c r="AO87" i="8"/>
  <c r="AP87" i="8" s="1"/>
  <c r="FD14" i="8"/>
  <c r="AZ77" i="8"/>
  <c r="AD127" i="8"/>
  <c r="AD128" i="8" s="1"/>
  <c r="AD129" i="8" s="1"/>
  <c r="AD130" i="8" s="1"/>
  <c r="AD131" i="8" s="1"/>
  <c r="AD132" i="8" s="1"/>
  <c r="AD133" i="8" s="1"/>
  <c r="AD134" i="8" s="1"/>
  <c r="AD135" i="8" s="1"/>
  <c r="AD136" i="8" s="1"/>
  <c r="AD137" i="8" s="1"/>
  <c r="AD138" i="8" s="1"/>
  <c r="AD139" i="8" s="1"/>
  <c r="AD140" i="8" s="1"/>
  <c r="AD141" i="8" s="1"/>
  <c r="AD142" i="8" s="1"/>
  <c r="AD143" i="8" s="1"/>
  <c r="AD144" i="8" s="1"/>
  <c r="AD145" i="8" s="1"/>
  <c r="AD146" i="8" s="1"/>
  <c r="AD147" i="8" s="1"/>
  <c r="AD148" i="8" s="1"/>
  <c r="AD149" i="8" s="1"/>
  <c r="AD150" i="8" s="1"/>
  <c r="AD151" i="8" s="1"/>
  <c r="AD167" i="8" s="1"/>
  <c r="AD168" i="8" s="1"/>
  <c r="AD169" i="8" s="1"/>
  <c r="AD170" i="8" s="1"/>
  <c r="AD171" i="8" s="1"/>
  <c r="AD172" i="8" s="1"/>
  <c r="AD173" i="8" s="1"/>
  <c r="AD174" i="8" s="1"/>
  <c r="AD175" i="8" s="1"/>
  <c r="AD176" i="8" s="1"/>
  <c r="AD177" i="8" s="1"/>
  <c r="AD178" i="8" s="1"/>
  <c r="AD179" i="8" s="1"/>
  <c r="AD180" i="8" s="1"/>
  <c r="AD181" i="8" s="1"/>
  <c r="AD182" i="8" s="1"/>
  <c r="AD183" i="8" s="1"/>
  <c r="AD184" i="8" s="1"/>
  <c r="AD185" i="8" s="1"/>
  <c r="AD186" i="8" s="1"/>
  <c r="AD187" i="8" s="1"/>
  <c r="AD188" i="8" s="1"/>
  <c r="AD189" i="8" s="1"/>
  <c r="AD190" i="8" s="1"/>
  <c r="AD191" i="8" s="1"/>
  <c r="AD192" i="8" s="1"/>
  <c r="AD193" i="8" s="1"/>
  <c r="AD194" i="8" s="1"/>
  <c r="AD195" i="8" s="1"/>
  <c r="AD196" i="8" s="1"/>
  <c r="AD197" i="8" s="1"/>
  <c r="AD198" i="8" s="1"/>
  <c r="AD199" i="8" s="1"/>
  <c r="AD200" i="8" s="1"/>
  <c r="AD201" i="8" s="1"/>
  <c r="AD202" i="8" s="1"/>
  <c r="AD203" i="8" s="1"/>
  <c r="AD204" i="8" s="1"/>
  <c r="AD205" i="8" s="1"/>
  <c r="AD206" i="8" s="1"/>
  <c r="AD207" i="8" s="1"/>
  <c r="AD208" i="8" s="1"/>
  <c r="AD209" i="8" s="1"/>
  <c r="AD210" i="8" s="1"/>
  <c r="AD211" i="8" s="1"/>
  <c r="AD212" i="8" s="1"/>
  <c r="AD213" i="8" s="1"/>
  <c r="AD214" i="8" s="1"/>
  <c r="AD215" i="8" s="1"/>
  <c r="AD216" i="8" s="1"/>
  <c r="AD217" i="8" s="1"/>
  <c r="AD218" i="8" s="1"/>
  <c r="AD219" i="8" s="1"/>
  <c r="AD220" i="8" s="1"/>
  <c r="AD221" i="8" s="1"/>
  <c r="AD222" i="8" s="1"/>
  <c r="AD223" i="8" s="1"/>
  <c r="AD224" i="8" s="1"/>
  <c r="AD225" i="8" s="1"/>
  <c r="AD226" i="8" s="1"/>
  <c r="AD227" i="8" s="1"/>
  <c r="AD228" i="8" s="1"/>
  <c r="AD229" i="8" s="1"/>
  <c r="AD230" i="8" s="1"/>
  <c r="AD231" i="8" s="1"/>
  <c r="AD232" i="8" s="1"/>
  <c r="AD233" i="8" s="1"/>
  <c r="AD234" i="8" s="1"/>
  <c r="AD235" i="8" s="1"/>
  <c r="AD236" i="8" s="1"/>
  <c r="AD237" i="8" s="1"/>
  <c r="AD238" i="8" s="1"/>
  <c r="AD239" i="8" s="1"/>
  <c r="AD240" i="8" s="1"/>
  <c r="AD241" i="8" s="1"/>
  <c r="AD242" i="8" s="1"/>
  <c r="AD243" i="8" s="1"/>
  <c r="AD244" i="8" s="1"/>
  <c r="AD245" i="8" s="1"/>
  <c r="AD246" i="8" s="1"/>
  <c r="AD247" i="8" s="1"/>
  <c r="AD248" i="8" s="1"/>
  <c r="AD249" i="8" s="1"/>
  <c r="AD250" i="8" s="1"/>
  <c r="AD251" i="8" s="1"/>
  <c r="AD252" i="8" s="1"/>
  <c r="AD253" i="8" s="1"/>
  <c r="AD254" i="8" s="1"/>
  <c r="AD255" i="8" s="1"/>
  <c r="AD256" i="8" s="1"/>
  <c r="AD257" i="8" s="1"/>
  <c r="AD258" i="8" s="1"/>
  <c r="AD259" i="8" s="1"/>
  <c r="AE100" i="8"/>
  <c r="AJ92" i="8"/>
  <c r="FC15" i="8"/>
  <c r="AH95" i="8"/>
  <c r="AI93" i="8"/>
  <c r="AI94" i="8" s="1"/>
  <c r="AK91" i="8"/>
  <c r="AL90" i="8"/>
  <c r="AX79" i="8"/>
  <c r="FF12" i="8"/>
  <c r="BJ67" i="8"/>
  <c r="BB75" i="8"/>
  <c r="AV81" i="8"/>
  <c r="AU82" i="8"/>
  <c r="BH69" i="8"/>
  <c r="AY78" i="8"/>
  <c r="AR85" i="8"/>
  <c r="AW80" i="8"/>
  <c r="BD73" i="8"/>
  <c r="BP61" i="8"/>
  <c r="BO62" i="8"/>
  <c r="BA76" i="8"/>
  <c r="AT83" i="8"/>
  <c r="BM64" i="8"/>
  <c r="BN63" i="8"/>
  <c r="AQ86" i="8"/>
  <c r="BL65" i="8"/>
  <c r="BI68" i="8"/>
  <c r="BC74" i="8"/>
  <c r="BK66" i="8"/>
  <c r="AS84" i="8"/>
  <c r="BE72" i="8"/>
  <c r="EX20" i="8"/>
  <c r="EX21" i="8" s="1"/>
  <c r="FI9" i="8"/>
  <c r="FE13" i="8"/>
  <c r="FK7" i="8"/>
  <c r="FL6" i="8"/>
  <c r="CD51" i="8"/>
  <c r="CD52" i="8" s="1"/>
  <c r="CE50" i="8"/>
  <c r="Y35" i="1"/>
  <c r="FJ8" i="8"/>
  <c r="FG11" i="8"/>
  <c r="FH10" i="8"/>
  <c r="AW36" i="1"/>
  <c r="AX36" i="1" s="1"/>
  <c r="BT36" i="1" s="1"/>
  <c r="BR36" i="1"/>
  <c r="BA44" i="4"/>
  <c r="BD41" i="4"/>
  <c r="BC42" i="4"/>
  <c r="BB43" i="4"/>
  <c r="FK12" i="4"/>
  <c r="FI14" i="4"/>
  <c r="GF159" i="4"/>
  <c r="FJ13" i="4"/>
  <c r="FG15" i="4"/>
  <c r="FF16" i="4"/>
  <c r="FL11" i="4"/>
  <c r="FM10" i="4"/>
  <c r="FN9" i="4"/>
  <c r="R35" i="1"/>
  <c r="FZ159" i="4"/>
  <c r="Q35" i="1"/>
  <c r="FT159" i="4"/>
  <c r="P35" i="1"/>
  <c r="BG36" i="1"/>
  <c r="BW26" i="4"/>
  <c r="BX26" i="4" s="1"/>
  <c r="AV51" i="4"/>
  <c r="BV27" i="4"/>
  <c r="AU52" i="4"/>
  <c r="AT53" i="4"/>
  <c r="BU28" i="4"/>
  <c r="BT29" i="4"/>
  <c r="BM130" i="1"/>
  <c r="BL131" i="1"/>
  <c r="AM74" i="4"/>
  <c r="AE90" i="4"/>
  <c r="AE91" i="4" s="1"/>
  <c r="AE92" i="4" s="1"/>
  <c r="AI78" i="4"/>
  <c r="AF82" i="4"/>
  <c r="AJ77" i="4"/>
  <c r="AG80" i="4"/>
  <c r="AH79" i="4"/>
  <c r="AK76" i="4"/>
  <c r="AL75" i="4"/>
  <c r="AO58" i="4"/>
  <c r="AS54" i="4"/>
  <c r="AQ56" i="4"/>
  <c r="AN59" i="4"/>
  <c r="AN60" i="4" s="1"/>
  <c r="AN61" i="4" s="1"/>
  <c r="AN62" i="4" s="1"/>
  <c r="AN63" i="4" s="1"/>
  <c r="AN64" i="4" s="1"/>
  <c r="AN65" i="4" s="1"/>
  <c r="AN66" i="4" s="1"/>
  <c r="AN67" i="4" s="1"/>
  <c r="AN68" i="4" s="1"/>
  <c r="AN69" i="4" s="1"/>
  <c r="AN70" i="4" s="1"/>
  <c r="AN71" i="4" s="1"/>
  <c r="AN72" i="4" s="1"/>
  <c r="AP57" i="4"/>
  <c r="AR55" i="4"/>
  <c r="BZ24" i="4"/>
  <c r="AD100" i="4"/>
  <c r="AD101" i="4" s="1"/>
  <c r="AD102" i="4" s="1"/>
  <c r="AD103" i="4" s="1"/>
  <c r="AD104" i="4" s="1"/>
  <c r="AD105" i="4" s="1"/>
  <c r="AD106" i="4" s="1"/>
  <c r="AD107" i="4" s="1"/>
  <c r="AD108" i="4" s="1"/>
  <c r="AD109" i="4" s="1"/>
  <c r="AD110" i="4" s="1"/>
  <c r="AD111" i="4" s="1"/>
  <c r="AD112" i="4" s="1"/>
  <c r="AD113" i="4" s="1"/>
  <c r="AD114" i="4" s="1"/>
  <c r="AD115" i="4" s="1"/>
  <c r="AD116" i="4" s="1"/>
  <c r="AD117" i="4" s="1"/>
  <c r="AD118" i="4" s="1"/>
  <c r="AD119" i="4" s="1"/>
  <c r="AD120" i="4" s="1"/>
  <c r="AD121" i="4" s="1"/>
  <c r="AD122" i="4" s="1"/>
  <c r="AD123" i="4" s="1"/>
  <c r="AD124" i="4" s="1"/>
  <c r="AD125" i="4" s="1"/>
  <c r="AY46" i="4"/>
  <c r="BE40" i="4"/>
  <c r="CC22" i="4"/>
  <c r="CD22" i="4" s="1"/>
  <c r="BN33" i="4"/>
  <c r="BO33" i="4" s="1"/>
  <c r="BM34" i="4"/>
  <c r="BQ31" i="4"/>
  <c r="BR31" i="4" s="1"/>
  <c r="BP32" i="4"/>
  <c r="AZ45" i="4"/>
  <c r="BY25" i="4"/>
  <c r="BF39" i="4"/>
  <c r="BS30" i="4"/>
  <c r="AW49" i="4"/>
  <c r="CA23" i="4"/>
  <c r="AX47" i="4"/>
  <c r="AX48" i="4" s="1"/>
  <c r="BG38" i="4"/>
  <c r="CF21" i="4"/>
  <c r="CG20" i="4"/>
  <c r="CH19" i="4"/>
  <c r="CI18" i="4"/>
  <c r="CJ17" i="4"/>
  <c r="BH37" i="4"/>
  <c r="BJ35" i="4"/>
  <c r="BI36" i="4"/>
  <c r="F215" i="8" l="1"/>
  <c r="CD53" i="8"/>
  <c r="CC54" i="8"/>
  <c r="CB55" i="8"/>
  <c r="EF40" i="8"/>
  <c r="EE41" i="8"/>
  <c r="EG39" i="8"/>
  <c r="CA56" i="8"/>
  <c r="DY46" i="8"/>
  <c r="DX47" i="8"/>
  <c r="EA44" i="8"/>
  <c r="DZ45" i="8"/>
  <c r="EL34" i="8"/>
  <c r="EM33" i="8"/>
  <c r="EN32" i="8"/>
  <c r="BZ57" i="8"/>
  <c r="EK35" i="8"/>
  <c r="DW48" i="8"/>
  <c r="ER28" i="8"/>
  <c r="EQ29" i="8"/>
  <c r="EX22" i="8"/>
  <c r="ES27" i="8"/>
  <c r="EU25" i="8"/>
  <c r="ET26" i="8"/>
  <c r="EV24" i="8"/>
  <c r="EW23" i="8"/>
  <c r="EP30" i="8"/>
  <c r="EO31" i="8"/>
  <c r="BW60" i="8"/>
  <c r="BX59" i="8"/>
  <c r="BY58" i="8"/>
  <c r="EI37" i="8"/>
  <c r="EJ36" i="8"/>
  <c r="EH38" i="8"/>
  <c r="FC16" i="8"/>
  <c r="FB17" i="8"/>
  <c r="EZ19" i="8"/>
  <c r="FA18" i="8"/>
  <c r="EB43" i="8"/>
  <c r="ED42" i="8"/>
  <c r="AX92" i="6"/>
  <c r="BH92" i="6"/>
  <c r="BS92" i="6"/>
  <c r="BH70" i="8"/>
  <c r="BG71" i="8"/>
  <c r="AN89" i="8"/>
  <c r="AO88" i="8"/>
  <c r="AF100" i="8"/>
  <c r="AG99" i="8"/>
  <c r="AI95" i="8"/>
  <c r="BA77" i="8"/>
  <c r="FD15" i="8"/>
  <c r="AE101" i="8"/>
  <c r="AL91" i="8"/>
  <c r="AM90" i="8"/>
  <c r="AJ93" i="8"/>
  <c r="AH96" i="8"/>
  <c r="AK92" i="8"/>
  <c r="BC75" i="8"/>
  <c r="BN64" i="8"/>
  <c r="AY79" i="8"/>
  <c r="FF13" i="8"/>
  <c r="AT84" i="8"/>
  <c r="AR86" i="8"/>
  <c r="BB76" i="8"/>
  <c r="AZ78" i="8"/>
  <c r="BI69" i="8"/>
  <c r="AQ87" i="8"/>
  <c r="BO63" i="8"/>
  <c r="BJ68" i="8"/>
  <c r="BQ61" i="8"/>
  <c r="BP62" i="8"/>
  <c r="BD74" i="8"/>
  <c r="BE73" i="8"/>
  <c r="AS85" i="8"/>
  <c r="BL66" i="8"/>
  <c r="AX80" i="8"/>
  <c r="AW81" i="8"/>
  <c r="BK67" i="8"/>
  <c r="BM65" i="8"/>
  <c r="BF72" i="8"/>
  <c r="AV82" i="8"/>
  <c r="AU83" i="8"/>
  <c r="EY20" i="8"/>
  <c r="FE14" i="8"/>
  <c r="CE51" i="8"/>
  <c r="CE52" i="8" s="1"/>
  <c r="CF50" i="8"/>
  <c r="FL7" i="8"/>
  <c r="FM6" i="8"/>
  <c r="FK8" i="8"/>
  <c r="FJ9" i="8"/>
  <c r="FG12" i="8"/>
  <c r="FH11" i="8"/>
  <c r="FI10" i="8"/>
  <c r="BS36" i="1"/>
  <c r="BH36" i="1"/>
  <c r="AY36" i="1"/>
  <c r="AZ36" i="1" s="1"/>
  <c r="BC36" i="1" s="1"/>
  <c r="BN36" i="1" s="1"/>
  <c r="BI36" i="1"/>
  <c r="BC43" i="4"/>
  <c r="BE41" i="4"/>
  <c r="BB44" i="4"/>
  <c r="BD42" i="4"/>
  <c r="FL12" i="4"/>
  <c r="FJ14" i="4"/>
  <c r="FK13" i="4"/>
  <c r="D159" i="4"/>
  <c r="FG16" i="4"/>
  <c r="FH15" i="4"/>
  <c r="FM11" i="4"/>
  <c r="FN10" i="4"/>
  <c r="BW27" i="4"/>
  <c r="BX27" i="4" s="1"/>
  <c r="BV28" i="4"/>
  <c r="AV52" i="4"/>
  <c r="BU29" i="4"/>
  <c r="BT30" i="4"/>
  <c r="AU53" i="4"/>
  <c r="AT54" i="4"/>
  <c r="BL132" i="1"/>
  <c r="BM131" i="1"/>
  <c r="AM75" i="4"/>
  <c r="AE93" i="4"/>
  <c r="AE94" i="4" s="1"/>
  <c r="AE95" i="4" s="1"/>
  <c r="AE96" i="4" s="1"/>
  <c r="AE97" i="4" s="1"/>
  <c r="AE98" i="4" s="1"/>
  <c r="AE99" i="4" s="1"/>
  <c r="AH80" i="4"/>
  <c r="AF83" i="4"/>
  <c r="AL76" i="4"/>
  <c r="AG81" i="4"/>
  <c r="AI79" i="4"/>
  <c r="AK77" i="4"/>
  <c r="AJ78" i="4"/>
  <c r="AQ57" i="4"/>
  <c r="AO59" i="4"/>
  <c r="AO60" i="4" s="1"/>
  <c r="AO61" i="4" s="1"/>
  <c r="AO62" i="4" s="1"/>
  <c r="AO63" i="4" s="1"/>
  <c r="AO64" i="4" s="1"/>
  <c r="AO65" i="4" s="1"/>
  <c r="AO66" i="4" s="1"/>
  <c r="AO67" i="4" s="1"/>
  <c r="AO68" i="4" s="1"/>
  <c r="AO69" i="4" s="1"/>
  <c r="AO70" i="4" s="1"/>
  <c r="AS55" i="4"/>
  <c r="AR56" i="4"/>
  <c r="AN73" i="4"/>
  <c r="AN74" i="4" s="1"/>
  <c r="AP58" i="4"/>
  <c r="BF40" i="4"/>
  <c r="BY26" i="4"/>
  <c r="AD126" i="4"/>
  <c r="AD127" i="4" s="1"/>
  <c r="AD128" i="4" s="1"/>
  <c r="AD129" i="4" s="1"/>
  <c r="AD130" i="4" s="1"/>
  <c r="AD131" i="4" s="1"/>
  <c r="AD132" i="4" s="1"/>
  <c r="AD133" i="4" s="1"/>
  <c r="AD134" i="4" s="1"/>
  <c r="AD135" i="4" s="1"/>
  <c r="BN34" i="4"/>
  <c r="BO34" i="4" s="1"/>
  <c r="BP33" i="4"/>
  <c r="AX49" i="4"/>
  <c r="BA45" i="4"/>
  <c r="AZ46" i="4"/>
  <c r="BK35" i="4"/>
  <c r="BH38" i="4"/>
  <c r="AW50" i="4"/>
  <c r="CA24" i="4"/>
  <c r="BQ32" i="4"/>
  <c r="BG39" i="4"/>
  <c r="AY47" i="4"/>
  <c r="BS31" i="4"/>
  <c r="BZ25" i="4"/>
  <c r="CB23" i="4"/>
  <c r="CH20" i="4"/>
  <c r="CG21" i="4"/>
  <c r="CE22" i="4"/>
  <c r="CI19" i="4"/>
  <c r="CJ18" i="4"/>
  <c r="CK17" i="4"/>
  <c r="BI37" i="4"/>
  <c r="BJ36" i="4"/>
  <c r="CE53" i="8" l="1"/>
  <c r="CD54" i="8"/>
  <c r="CC55" i="8"/>
  <c r="CB56" i="8"/>
  <c r="CA57" i="8"/>
  <c r="EE42" i="8"/>
  <c r="EG40" i="8"/>
  <c r="EF41" i="8"/>
  <c r="DX48" i="8"/>
  <c r="DY47" i="8"/>
  <c r="DZ46" i="8"/>
  <c r="EB44" i="8"/>
  <c r="EA45" i="8"/>
  <c r="EL35" i="8"/>
  <c r="EM34" i="8"/>
  <c r="EN33" i="8"/>
  <c r="EO32" i="8"/>
  <c r="DW49" i="8"/>
  <c r="EK36" i="8"/>
  <c r="EX23" i="8"/>
  <c r="ER29" i="8"/>
  <c r="ES28" i="8"/>
  <c r="EQ30" i="8"/>
  <c r="EV25" i="8"/>
  <c r="EU26" i="8"/>
  <c r="ET27" i="8"/>
  <c r="EW24" i="8"/>
  <c r="EP31" i="8"/>
  <c r="BX60" i="8"/>
  <c r="BY59" i="8"/>
  <c r="BZ58" i="8"/>
  <c r="EI38" i="8"/>
  <c r="EJ37" i="8"/>
  <c r="EH39" i="8"/>
  <c r="FD16" i="8"/>
  <c r="EZ20" i="8"/>
  <c r="FC17" i="8"/>
  <c r="FB18" i="8"/>
  <c r="FA19" i="8"/>
  <c r="EC43" i="8"/>
  <c r="ED43" i="8" s="1"/>
  <c r="BT92" i="6"/>
  <c r="BI92" i="6"/>
  <c r="AS93" i="6"/>
  <c r="BA92" i="6"/>
  <c r="BL92" i="6" s="1"/>
  <c r="AN90" i="8"/>
  <c r="BH71" i="8"/>
  <c r="AO89" i="8"/>
  <c r="AF101" i="8"/>
  <c r="AP88" i="8"/>
  <c r="AG100" i="8"/>
  <c r="AI96" i="8"/>
  <c r="FE15" i="8"/>
  <c r="AE102" i="8"/>
  <c r="AE103" i="8" s="1"/>
  <c r="AE104" i="8" s="1"/>
  <c r="AE105" i="8" s="1"/>
  <c r="AE106" i="8" s="1"/>
  <c r="AM91" i="8"/>
  <c r="AL92" i="8"/>
  <c r="AJ94" i="8"/>
  <c r="AJ95" i="8" s="1"/>
  <c r="AK93" i="8"/>
  <c r="AH97" i="8"/>
  <c r="BC76" i="8"/>
  <c r="BO64" i="8"/>
  <c r="BP63" i="8"/>
  <c r="BK68" i="8"/>
  <c r="BL67" i="8"/>
  <c r="AZ79" i="8"/>
  <c r="AU84" i="8"/>
  <c r="AV83" i="8"/>
  <c r="AW82" i="8"/>
  <c r="AS86" i="8"/>
  <c r="BD75" i="8"/>
  <c r="AR87" i="8"/>
  <c r="BF73" i="8"/>
  <c r="AX81" i="8"/>
  <c r="BR61" i="8"/>
  <c r="BQ62" i="8"/>
  <c r="AY80" i="8"/>
  <c r="BB77" i="8"/>
  <c r="BM66" i="8"/>
  <c r="BN65" i="8"/>
  <c r="BJ69" i="8"/>
  <c r="BI70" i="8"/>
  <c r="BG72" i="8"/>
  <c r="BE74" i="8"/>
  <c r="AT85" i="8"/>
  <c r="BA78" i="8"/>
  <c r="EY21" i="8"/>
  <c r="EY22" i="8" s="1"/>
  <c r="FF14" i="8"/>
  <c r="FJ10" i="8"/>
  <c r="FL8" i="8"/>
  <c r="FI11" i="8"/>
  <c r="FM7" i="8"/>
  <c r="FN6" i="8"/>
  <c r="CF51" i="8"/>
  <c r="CF52" i="8" s="1"/>
  <c r="CG50" i="8"/>
  <c r="FG13" i="8"/>
  <c r="FK9" i="8"/>
  <c r="FH12" i="8"/>
  <c r="BU36" i="1"/>
  <c r="BJ36" i="1"/>
  <c r="AU37" i="1"/>
  <c r="BQ37" i="1" s="1"/>
  <c r="BV36" i="1"/>
  <c r="BK36" i="1"/>
  <c r="BC44" i="4"/>
  <c r="BE42" i="4"/>
  <c r="BF41" i="4"/>
  <c r="BD43" i="4"/>
  <c r="FM12" i="4"/>
  <c r="FK14" i="4"/>
  <c r="FL13" i="4"/>
  <c r="FI15" i="4"/>
  <c r="FH16" i="4"/>
  <c r="FN11" i="4"/>
  <c r="BW28" i="4"/>
  <c r="BX28" i="4" s="1"/>
  <c r="BU30" i="4"/>
  <c r="BV29" i="4"/>
  <c r="AV53" i="4"/>
  <c r="AU54" i="4"/>
  <c r="AT55" i="4"/>
  <c r="E162" i="4"/>
  <c r="BM132" i="1"/>
  <c r="BL133" i="1"/>
  <c r="AE100" i="4"/>
  <c r="AE101" i="4" s="1"/>
  <c r="AE102" i="4" s="1"/>
  <c r="AE103" i="4" s="1"/>
  <c r="AE104" i="4" s="1"/>
  <c r="AE105" i="4" s="1"/>
  <c r="AE106" i="4" s="1"/>
  <c r="AE107" i="4" s="1"/>
  <c r="AE108" i="4" s="1"/>
  <c r="AE109" i="4" s="1"/>
  <c r="AE110" i="4" s="1"/>
  <c r="AE111" i="4" s="1"/>
  <c r="AE112" i="4" s="1"/>
  <c r="AE113" i="4" s="1"/>
  <c r="AH81" i="4"/>
  <c r="AK78" i="4"/>
  <c r="AL77" i="4"/>
  <c r="AF84" i="4"/>
  <c r="AJ79" i="4"/>
  <c r="AI80" i="4"/>
  <c r="AG82" i="4"/>
  <c r="AG83" i="4" s="1"/>
  <c r="AM76" i="4"/>
  <c r="AO71" i="4"/>
  <c r="AO72" i="4" s="1"/>
  <c r="AO73" i="4" s="1"/>
  <c r="AN75" i="4"/>
  <c r="AR57" i="4"/>
  <c r="AP59" i="4"/>
  <c r="AS56" i="4"/>
  <c r="AQ58" i="4"/>
  <c r="BI38" i="4"/>
  <c r="BK36" i="4"/>
  <c r="BQ33" i="4"/>
  <c r="BR32" i="4"/>
  <c r="BS32" i="4" s="1"/>
  <c r="BP34" i="4"/>
  <c r="CB24" i="4"/>
  <c r="BZ26" i="4"/>
  <c r="AZ47" i="4"/>
  <c r="AY48" i="4"/>
  <c r="AY49" i="4" s="1"/>
  <c r="BH39" i="4"/>
  <c r="BA46" i="4"/>
  <c r="BY27" i="4"/>
  <c r="AW51" i="4"/>
  <c r="AW52" i="4" s="1"/>
  <c r="BL35" i="4"/>
  <c r="CC23" i="4"/>
  <c r="BB45" i="4"/>
  <c r="AX50" i="4"/>
  <c r="BG40" i="4"/>
  <c r="CA25" i="4"/>
  <c r="BT31" i="4"/>
  <c r="CI20" i="4"/>
  <c r="CH21" i="4"/>
  <c r="CF22" i="4"/>
  <c r="CJ19" i="4"/>
  <c r="CK18" i="4"/>
  <c r="CL17" i="4"/>
  <c r="BJ37" i="4"/>
  <c r="CF53" i="8" l="1"/>
  <c r="CE54" i="8"/>
  <c r="CD55" i="8"/>
  <c r="CC56" i="8"/>
  <c r="CB57" i="8"/>
  <c r="EG41" i="8"/>
  <c r="EF42" i="8"/>
  <c r="EA46" i="8"/>
  <c r="DX49" i="8"/>
  <c r="DY48" i="8"/>
  <c r="DZ47" i="8"/>
  <c r="EB45" i="8"/>
  <c r="EM35" i="8"/>
  <c r="EN34" i="8"/>
  <c r="EL36" i="8"/>
  <c r="EY23" i="8"/>
  <c r="EO33" i="8"/>
  <c r="EP32" i="8"/>
  <c r="ES29" i="8"/>
  <c r="ER30" i="8"/>
  <c r="ET28" i="8"/>
  <c r="EU27" i="8"/>
  <c r="EV26" i="8"/>
  <c r="EW25" i="8"/>
  <c r="EQ31" i="8"/>
  <c r="EX24" i="8"/>
  <c r="BY60" i="8"/>
  <c r="BZ59" i="8"/>
  <c r="CA58" i="8"/>
  <c r="EI39" i="8"/>
  <c r="EJ38" i="8"/>
  <c r="EH40" i="8"/>
  <c r="FA20" i="8"/>
  <c r="EK37" i="8"/>
  <c r="FE16" i="8"/>
  <c r="FD17" i="8"/>
  <c r="FC18" i="8"/>
  <c r="FB19" i="8"/>
  <c r="EC44" i="8"/>
  <c r="BD93" i="6"/>
  <c r="BO93" i="6"/>
  <c r="AT93" i="6"/>
  <c r="AU93" i="6" s="1"/>
  <c r="AN91" i="8"/>
  <c r="AO90" i="8"/>
  <c r="AP89" i="8"/>
  <c r="AQ88" i="8"/>
  <c r="AR88" i="8" s="1"/>
  <c r="AG101" i="8"/>
  <c r="AJ96" i="8"/>
  <c r="FF15" i="8"/>
  <c r="EE43" i="8"/>
  <c r="AE107" i="8"/>
  <c r="AE108" i="8" s="1"/>
  <c r="AF102" i="8"/>
  <c r="AL93" i="8"/>
  <c r="AH98" i="8"/>
  <c r="AH99" i="8" s="1"/>
  <c r="AH100" i="8" s="1"/>
  <c r="AK94" i="8"/>
  <c r="AM92" i="8"/>
  <c r="AI97" i="8"/>
  <c r="BC77" i="8"/>
  <c r="BQ63" i="8"/>
  <c r="BP64" i="8"/>
  <c r="BA79" i="8"/>
  <c r="BG73" i="8"/>
  <c r="BJ70" i="8"/>
  <c r="BK69" i="8"/>
  <c r="AS87" i="8"/>
  <c r="AW83" i="8"/>
  <c r="AV84" i="8"/>
  <c r="BB78" i="8"/>
  <c r="AT86" i="8"/>
  <c r="BN66" i="8"/>
  <c r="BO65" i="8"/>
  <c r="BR62" i="8"/>
  <c r="BS61" i="8"/>
  <c r="AZ80" i="8"/>
  <c r="AU85" i="8"/>
  <c r="BM67" i="8"/>
  <c r="BF74" i="8"/>
  <c r="BI71" i="8"/>
  <c r="BH72" i="8"/>
  <c r="AY81" i="8"/>
  <c r="AX82" i="8"/>
  <c r="BE75" i="8"/>
  <c r="BD76" i="8"/>
  <c r="BL68" i="8"/>
  <c r="EZ21" i="8"/>
  <c r="EZ22" i="8" s="1"/>
  <c r="FG14" i="8"/>
  <c r="FL9" i="8"/>
  <c r="CG51" i="8"/>
  <c r="CG52" i="8" s="1"/>
  <c r="CH50" i="8"/>
  <c r="FN7" i="8"/>
  <c r="FI12" i="8"/>
  <c r="FK10" i="8"/>
  <c r="FM8" i="8"/>
  <c r="FJ11" i="8"/>
  <c r="FH13" i="8"/>
  <c r="AV37" i="1"/>
  <c r="BR37" i="1" s="1"/>
  <c r="F36" i="1"/>
  <c r="BF37" i="1"/>
  <c r="BD44" i="4"/>
  <c r="BF42" i="4"/>
  <c r="BE43" i="4"/>
  <c r="FN12" i="4"/>
  <c r="FL14" i="4"/>
  <c r="FM13" i="4"/>
  <c r="FJ15" i="4"/>
  <c r="FI16" i="4"/>
  <c r="BW29" i="4"/>
  <c r="BX29" i="4" s="1"/>
  <c r="BU31" i="4"/>
  <c r="BV30" i="4"/>
  <c r="F162" i="4"/>
  <c r="AW53" i="4"/>
  <c r="AV54" i="4"/>
  <c r="AU55" i="4"/>
  <c r="BL134" i="1"/>
  <c r="BM133" i="1"/>
  <c r="BJ38" i="4"/>
  <c r="AG84" i="4"/>
  <c r="AE114" i="4"/>
  <c r="AE115" i="4" s="1"/>
  <c r="AE116" i="4" s="1"/>
  <c r="AE117" i="4" s="1"/>
  <c r="AE118" i="4" s="1"/>
  <c r="AE119" i="4" s="1"/>
  <c r="AE120" i="4" s="1"/>
  <c r="AE121" i="4" s="1"/>
  <c r="AE122" i="4" s="1"/>
  <c r="AE123" i="4" s="1"/>
  <c r="AE124" i="4" s="1"/>
  <c r="AE125" i="4" s="1"/>
  <c r="AN76" i="4"/>
  <c r="AM77" i="4"/>
  <c r="AF85" i="4"/>
  <c r="AH82" i="4"/>
  <c r="AI81" i="4"/>
  <c r="AK79" i="4"/>
  <c r="AJ80" i="4"/>
  <c r="AL78" i="4"/>
  <c r="AQ59" i="4"/>
  <c r="AR58" i="4"/>
  <c r="AS57" i="4"/>
  <c r="AT56" i="4"/>
  <c r="AO74" i="4"/>
  <c r="AO75" i="4" s="1"/>
  <c r="AP60" i="4"/>
  <c r="BR33" i="4"/>
  <c r="BS33" i="4" s="1"/>
  <c r="BQ34" i="4"/>
  <c r="BA47" i="4"/>
  <c r="BZ27" i="4"/>
  <c r="AZ48" i="4"/>
  <c r="AZ49" i="4" s="1"/>
  <c r="CB25" i="4"/>
  <c r="CG22" i="4"/>
  <c r="CH22" i="4" s="1"/>
  <c r="BT32" i="4"/>
  <c r="CA26" i="4"/>
  <c r="BH40" i="4"/>
  <c r="CC24" i="4"/>
  <c r="BM35" i="4"/>
  <c r="BN35" i="4" s="1"/>
  <c r="BO35" i="4" s="1"/>
  <c r="BG41" i="4"/>
  <c r="BY28" i="4"/>
  <c r="AX51" i="4"/>
  <c r="AX52" i="4" s="1"/>
  <c r="BB46" i="4"/>
  <c r="BC45" i="4"/>
  <c r="AY50" i="4"/>
  <c r="CD23" i="4"/>
  <c r="BL36" i="4"/>
  <c r="BI39" i="4"/>
  <c r="BK37" i="4"/>
  <c r="CJ20" i="4"/>
  <c r="CI21" i="4"/>
  <c r="CK19" i="4"/>
  <c r="CL18" i="4"/>
  <c r="CM17" i="4"/>
  <c r="CG53" i="8" l="1"/>
  <c r="CF54" i="8"/>
  <c r="CD56" i="8"/>
  <c r="CE55" i="8"/>
  <c r="CC57" i="8"/>
  <c r="CB58" i="8"/>
  <c r="EH41" i="8"/>
  <c r="EG42" i="8"/>
  <c r="EB46" i="8"/>
  <c r="DZ48" i="8"/>
  <c r="DY49" i="8"/>
  <c r="EA47" i="8"/>
  <c r="EC45" i="8"/>
  <c r="EZ23" i="8"/>
  <c r="EM36" i="8"/>
  <c r="EY24" i="8"/>
  <c r="EO34" i="8"/>
  <c r="EN35" i="8"/>
  <c r="EP33" i="8"/>
  <c r="EQ32" i="8"/>
  <c r="ET29" i="8"/>
  <c r="ES30" i="8"/>
  <c r="EU28" i="8"/>
  <c r="ER31" i="8"/>
  <c r="EV27" i="8"/>
  <c r="EW26" i="8"/>
  <c r="EX25" i="8"/>
  <c r="BZ60" i="8"/>
  <c r="CA59" i="8"/>
  <c r="EK38" i="8"/>
  <c r="EJ39" i="8"/>
  <c r="EI40" i="8"/>
  <c r="EL37" i="8"/>
  <c r="FF16" i="8"/>
  <c r="FE17" i="8"/>
  <c r="FD18" i="8"/>
  <c r="FC19" i="8"/>
  <c r="FB20" i="8"/>
  <c r="ED44" i="8"/>
  <c r="W92" i="6"/>
  <c r="AV93" i="6"/>
  <c r="AW93" i="6" s="1"/>
  <c r="BS93" i="6" s="1"/>
  <c r="BP93" i="6"/>
  <c r="BE93" i="6"/>
  <c r="BF93" i="6"/>
  <c r="BQ93" i="6"/>
  <c r="AO91" i="8"/>
  <c r="AP90" i="8"/>
  <c r="AH101" i="8"/>
  <c r="AM93" i="8"/>
  <c r="AQ89" i="8"/>
  <c r="FG15" i="8"/>
  <c r="EF43" i="8"/>
  <c r="AE109" i="8"/>
  <c r="AE110" i="8" s="1"/>
  <c r="AE111" i="8" s="1"/>
  <c r="AE112" i="8" s="1"/>
  <c r="AE113" i="8" s="1"/>
  <c r="AE114" i="8" s="1"/>
  <c r="AE115" i="8" s="1"/>
  <c r="AE116" i="8" s="1"/>
  <c r="AE117" i="8" s="1"/>
  <c r="AE118" i="8" s="1"/>
  <c r="AE119" i="8" s="1"/>
  <c r="AE120" i="8" s="1"/>
  <c r="AE121" i="8" s="1"/>
  <c r="AF103" i="8"/>
  <c r="AF104" i="8" s="1"/>
  <c r="AF105" i="8" s="1"/>
  <c r="AF106" i="8" s="1"/>
  <c r="AG102" i="8"/>
  <c r="AI98" i="8"/>
  <c r="AI99" i="8" s="1"/>
  <c r="AI100" i="8" s="1"/>
  <c r="AJ97" i="8"/>
  <c r="AN92" i="8"/>
  <c r="AK95" i="8"/>
  <c r="AK96" i="8" s="1"/>
  <c r="AL94" i="8"/>
  <c r="BC78" i="8"/>
  <c r="BR63" i="8"/>
  <c r="BQ64" i="8"/>
  <c r="AY82" i="8"/>
  <c r="BG74" i="8"/>
  <c r="AX83" i="8"/>
  <c r="BI72" i="8"/>
  <c r="BM68" i="8"/>
  <c r="BK70" i="8"/>
  <c r="BH73" i="8"/>
  <c r="AU86" i="8"/>
  <c r="BT61" i="8"/>
  <c r="BS62" i="8"/>
  <c r="BA80" i="8"/>
  <c r="AS88" i="8"/>
  <c r="BF75" i="8"/>
  <c r="AZ81" i="8"/>
  <c r="AT87" i="8"/>
  <c r="BB79" i="8"/>
  <c r="BE76" i="8"/>
  <c r="BO66" i="8"/>
  <c r="BP65" i="8"/>
  <c r="BJ71" i="8"/>
  <c r="BL69" i="8"/>
  <c r="BD77" i="8"/>
  <c r="BN67" i="8"/>
  <c r="AW84" i="8"/>
  <c r="AV85" i="8"/>
  <c r="FA21" i="8"/>
  <c r="FH14" i="8"/>
  <c r="FK11" i="8"/>
  <c r="FL10" i="8"/>
  <c r="CH51" i="8"/>
  <c r="CH52" i="8" s="1"/>
  <c r="CI50" i="8"/>
  <c r="FM9" i="8"/>
  <c r="FJ12" i="8"/>
  <c r="FN8" i="8"/>
  <c r="Y36" i="1"/>
  <c r="FI13" i="8"/>
  <c r="P36" i="1"/>
  <c r="FZ160" i="4"/>
  <c r="R36" i="1"/>
  <c r="FT160" i="4"/>
  <c r="Q36" i="1"/>
  <c r="AW37" i="1"/>
  <c r="BH37" i="1" s="1"/>
  <c r="BG37" i="1"/>
  <c r="GF160" i="4"/>
  <c r="BE44" i="4"/>
  <c r="BF43" i="4"/>
  <c r="BD45" i="4"/>
  <c r="FM14" i="4"/>
  <c r="FN13" i="4"/>
  <c r="FJ16" i="4"/>
  <c r="FK15" i="4"/>
  <c r="BW30" i="4"/>
  <c r="BX30" i="4" s="1"/>
  <c r="BV31" i="4"/>
  <c r="AX53" i="4"/>
  <c r="AW54" i="4"/>
  <c r="AV55" i="4"/>
  <c r="BJ39" i="4"/>
  <c r="BM134" i="1"/>
  <c r="BL135" i="1"/>
  <c r="AE126" i="4"/>
  <c r="AE127" i="4" s="1"/>
  <c r="AJ81" i="4"/>
  <c r="AK80" i="4"/>
  <c r="AF86" i="4"/>
  <c r="AI82" i="4"/>
  <c r="AH83" i="4"/>
  <c r="AM78" i="4"/>
  <c r="AL79" i="4"/>
  <c r="AG85" i="4"/>
  <c r="AN77" i="4"/>
  <c r="AO76" i="4"/>
  <c r="AT57" i="4"/>
  <c r="AS58" i="4"/>
  <c r="AR59" i="4"/>
  <c r="AP61" i="4"/>
  <c r="AQ60" i="4"/>
  <c r="AU56" i="4"/>
  <c r="BR34" i="4"/>
  <c r="BS34" i="4" s="1"/>
  <c r="BZ28" i="4"/>
  <c r="CA27" i="4"/>
  <c r="BB47" i="4"/>
  <c r="BM36" i="4"/>
  <c r="BN36" i="4" s="1"/>
  <c r="BO36" i="4" s="1"/>
  <c r="BA48" i="4"/>
  <c r="BA49" i="4" s="1"/>
  <c r="AY51" i="4"/>
  <c r="AY52" i="4" s="1"/>
  <c r="BT33" i="4"/>
  <c r="BC46" i="4"/>
  <c r="BH41" i="4"/>
  <c r="BU32" i="4"/>
  <c r="BL37" i="4"/>
  <c r="BK38" i="4"/>
  <c r="CD24" i="4"/>
  <c r="CE23" i="4"/>
  <c r="CF23" i="4" s="1"/>
  <c r="BG42" i="4"/>
  <c r="CB26" i="4"/>
  <c r="CC25" i="4"/>
  <c r="BI40" i="4"/>
  <c r="BY29" i="4"/>
  <c r="AZ50" i="4"/>
  <c r="CJ21" i="4"/>
  <c r="CK20" i="4"/>
  <c r="CL19" i="4"/>
  <c r="CI22" i="4"/>
  <c r="BP35" i="4"/>
  <c r="CM18" i="4"/>
  <c r="CN17" i="4"/>
  <c r="CH53" i="8" l="1"/>
  <c r="CG54" i="8"/>
  <c r="CF55" i="8"/>
  <c r="CE56" i="8"/>
  <c r="CD57" i="8"/>
  <c r="CC58" i="8"/>
  <c r="CB59" i="8"/>
  <c r="EI41" i="8"/>
  <c r="EH42" i="8"/>
  <c r="EG43" i="8"/>
  <c r="EA48" i="8"/>
  <c r="K92" i="6"/>
  <c r="G92" i="6" s="1"/>
  <c r="EC46" i="8"/>
  <c r="DZ49" i="8"/>
  <c r="EB47" i="8"/>
  <c r="ED45" i="8"/>
  <c r="EN36" i="8"/>
  <c r="EZ24" i="8"/>
  <c r="EP34" i="8"/>
  <c r="EO35" i="8"/>
  <c r="EQ33" i="8"/>
  <c r="ER32" i="8"/>
  <c r="EU29" i="8"/>
  <c r="ET30" i="8"/>
  <c r="EV28" i="8"/>
  <c r="ES31" i="8"/>
  <c r="EW27" i="8"/>
  <c r="EX26" i="8"/>
  <c r="EY25" i="8"/>
  <c r="CA60" i="8"/>
  <c r="EL38" i="8"/>
  <c r="EK39" i="8"/>
  <c r="EJ40" i="8"/>
  <c r="EM37" i="8"/>
  <c r="FG16" i="8"/>
  <c r="FF17" i="8"/>
  <c r="FE18" i="8"/>
  <c r="FD19" i="8"/>
  <c r="FB21" i="8"/>
  <c r="FC20" i="8"/>
  <c r="EE44" i="8"/>
  <c r="AX93" i="6"/>
  <c r="BI93" i="6" s="1"/>
  <c r="BH93" i="6"/>
  <c r="BR93" i="6"/>
  <c r="BG93" i="6"/>
  <c r="AP91" i="8"/>
  <c r="AQ90" i="8"/>
  <c r="AI101" i="8"/>
  <c r="FH15" i="8"/>
  <c r="AN93" i="8"/>
  <c r="AR89" i="8"/>
  <c r="AE122" i="8"/>
  <c r="AE123" i="8" s="1"/>
  <c r="AE124" i="8" s="1"/>
  <c r="AE125" i="8" s="1"/>
  <c r="AE126" i="8" s="1"/>
  <c r="AF107" i="8"/>
  <c r="AF108" i="8" s="1"/>
  <c r="AF109" i="8" s="1"/>
  <c r="AF110" i="8" s="1"/>
  <c r="AF111" i="8" s="1"/>
  <c r="AF112" i="8" s="1"/>
  <c r="AF113" i="8" s="1"/>
  <c r="AF114" i="8" s="1"/>
  <c r="AF115" i="8" s="1"/>
  <c r="AF116" i="8" s="1"/>
  <c r="AF117" i="8" s="1"/>
  <c r="AF118" i="8" s="1"/>
  <c r="AF119" i="8" s="1"/>
  <c r="AF120" i="8" s="1"/>
  <c r="AF121" i="8" s="1"/>
  <c r="AG103" i="8"/>
  <c r="AG104" i="8" s="1"/>
  <c r="AG105" i="8" s="1"/>
  <c r="AG106" i="8" s="1"/>
  <c r="AH102" i="8"/>
  <c r="BG75" i="8"/>
  <c r="AM94" i="8"/>
  <c r="AJ98" i="8"/>
  <c r="AJ99" i="8" s="1"/>
  <c r="AJ100" i="8" s="1"/>
  <c r="AK97" i="8"/>
  <c r="AO92" i="8"/>
  <c r="AL95" i="8"/>
  <c r="BC79" i="8"/>
  <c r="BR64" i="8"/>
  <c r="BJ72" i="8"/>
  <c r="BN68" i="8"/>
  <c r="BD78" i="8"/>
  <c r="BB80" i="8"/>
  <c r="AV86" i="8"/>
  <c r="AU87" i="8"/>
  <c r="AT88" i="8"/>
  <c r="BK71" i="8"/>
  <c r="BM69" i="8"/>
  <c r="BL70" i="8"/>
  <c r="BQ65" i="8"/>
  <c r="BP66" i="8"/>
  <c r="BF76" i="8"/>
  <c r="BT62" i="8"/>
  <c r="BS63" i="8"/>
  <c r="AW85" i="8"/>
  <c r="BO67" i="8"/>
  <c r="BU61" i="8"/>
  <c r="BH74" i="8"/>
  <c r="BI73" i="8"/>
  <c r="AX84" i="8"/>
  <c r="BE77" i="8"/>
  <c r="AZ82" i="8"/>
  <c r="BA81" i="8"/>
  <c r="AY83" i="8"/>
  <c r="FA22" i="8"/>
  <c r="FA23" i="8" s="1"/>
  <c r="FI14" i="8"/>
  <c r="FK12" i="8"/>
  <c r="FL11" i="8"/>
  <c r="FM10" i="8"/>
  <c r="FJ13" i="8"/>
  <c r="FN9" i="8"/>
  <c r="CI51" i="8"/>
  <c r="CI52" i="8" s="1"/>
  <c r="CJ50" i="8"/>
  <c r="D160" i="4"/>
  <c r="BS37" i="1"/>
  <c r="AX37" i="1"/>
  <c r="AY37" i="1" s="1"/>
  <c r="BU37" i="1" s="1"/>
  <c r="BF44" i="4"/>
  <c r="BE45" i="4"/>
  <c r="FN14" i="4"/>
  <c r="FL15" i="4"/>
  <c r="FK16" i="4"/>
  <c r="BW31" i="4"/>
  <c r="BX31" i="4" s="1"/>
  <c r="BV32" i="4"/>
  <c r="AY53" i="4"/>
  <c r="AX54" i="4"/>
  <c r="AW55" i="4"/>
  <c r="BJ40" i="4"/>
  <c r="BK39" i="4"/>
  <c r="BL136" i="1"/>
  <c r="BM135" i="1"/>
  <c r="BC47" i="4"/>
  <c r="AE128" i="4"/>
  <c r="AE129" i="4" s="1"/>
  <c r="AE130" i="4" s="1"/>
  <c r="AE131" i="4" s="1"/>
  <c r="AE132" i="4" s="1"/>
  <c r="AE133" i="4" s="1"/>
  <c r="AE134" i="4" s="1"/>
  <c r="AE135" i="4" s="1"/>
  <c r="AI83" i="4"/>
  <c r="BM37" i="4"/>
  <c r="BN37" i="4" s="1"/>
  <c r="AL80" i="4"/>
  <c r="AM79" i="4"/>
  <c r="AN78" i="4"/>
  <c r="AK81" i="4"/>
  <c r="AO77" i="4"/>
  <c r="AG86" i="4"/>
  <c r="AJ82" i="4"/>
  <c r="AH84" i="4"/>
  <c r="AF87" i="4"/>
  <c r="CA28" i="4"/>
  <c r="AU57" i="4"/>
  <c r="AV56" i="4"/>
  <c r="AP62" i="4"/>
  <c r="AQ61" i="4"/>
  <c r="AS59" i="4"/>
  <c r="AR60" i="4"/>
  <c r="AT58" i="4"/>
  <c r="BA50" i="4"/>
  <c r="BB48" i="4"/>
  <c r="BB49" i="4" s="1"/>
  <c r="CG23" i="4"/>
  <c r="CH23" i="4" s="1"/>
  <c r="CI23" i="4" s="1"/>
  <c r="BU33" i="4"/>
  <c r="CE24" i="4"/>
  <c r="CD25" i="4"/>
  <c r="BD46" i="4"/>
  <c r="CC26" i="4"/>
  <c r="BL38" i="4"/>
  <c r="AZ51" i="4"/>
  <c r="AZ52" i="4" s="1"/>
  <c r="BT34" i="4"/>
  <c r="BH42" i="4"/>
  <c r="BY30" i="4"/>
  <c r="CB27" i="4"/>
  <c r="BG43" i="4"/>
  <c r="BI41" i="4"/>
  <c r="BZ29" i="4"/>
  <c r="CK21" i="4"/>
  <c r="CL20" i="4"/>
  <c r="CM19" i="4"/>
  <c r="CJ22" i="4"/>
  <c r="BQ35" i="4"/>
  <c r="BP36" i="4"/>
  <c r="CN18" i="4"/>
  <c r="CO17" i="4"/>
  <c r="GB216" i="8" l="1"/>
  <c r="GH216" i="8"/>
  <c r="CI53" i="8"/>
  <c r="CH54" i="8"/>
  <c r="CG55" i="8"/>
  <c r="CF56" i="8"/>
  <c r="CE57" i="8"/>
  <c r="CD58" i="8"/>
  <c r="CC59" i="8"/>
  <c r="CB60" i="8"/>
  <c r="EI42" i="8"/>
  <c r="EH43" i="8"/>
  <c r="EA49" i="8"/>
  <c r="EC47" i="8"/>
  <c r="ED46" i="8"/>
  <c r="FV216" i="8"/>
  <c r="EB48" i="8"/>
  <c r="EE45" i="8"/>
  <c r="FA24" i="8"/>
  <c r="EP35" i="8"/>
  <c r="EN37" i="8"/>
  <c r="EO36" i="8"/>
  <c r="EQ34" i="8"/>
  <c r="ES32" i="8"/>
  <c r="ER33" i="8"/>
  <c r="EU30" i="8"/>
  <c r="EV29" i="8"/>
  <c r="EW28" i="8"/>
  <c r="ET31" i="8"/>
  <c r="EX27" i="8"/>
  <c r="EY26" i="8"/>
  <c r="EZ25" i="8"/>
  <c r="EK40" i="8"/>
  <c r="EL39" i="8"/>
  <c r="EM38" i="8"/>
  <c r="EJ41" i="8"/>
  <c r="FG17" i="8"/>
  <c r="FH16" i="8"/>
  <c r="FF18" i="8"/>
  <c r="FE19" i="8"/>
  <c r="FC21" i="8"/>
  <c r="FD20" i="8"/>
  <c r="EF44" i="8"/>
  <c r="EG44" i="8" s="1"/>
  <c r="BA93" i="6"/>
  <c r="BL93" i="6" s="1"/>
  <c r="AS94" i="6"/>
  <c r="BO94" i="6" s="1"/>
  <c r="BT93" i="6"/>
  <c r="AQ91" i="8"/>
  <c r="AR90" i="8"/>
  <c r="AJ101" i="8"/>
  <c r="AN94" i="8"/>
  <c r="AO93" i="8"/>
  <c r="FI15" i="8"/>
  <c r="AS89" i="8"/>
  <c r="AT89" i="8" s="1"/>
  <c r="AK98" i="8"/>
  <c r="AK99" i="8" s="1"/>
  <c r="AK100" i="8" s="1"/>
  <c r="AG107" i="8"/>
  <c r="AG108" i="8" s="1"/>
  <c r="AE127" i="8"/>
  <c r="AE128" i="8" s="1"/>
  <c r="AE129" i="8" s="1"/>
  <c r="AE130" i="8" s="1"/>
  <c r="AE131" i="8" s="1"/>
  <c r="AE132" i="8" s="1"/>
  <c r="AE133" i="8" s="1"/>
  <c r="AE134" i="8" s="1"/>
  <c r="AE135" i="8" s="1"/>
  <c r="AE136" i="8" s="1"/>
  <c r="AE137" i="8" s="1"/>
  <c r="AE138" i="8" s="1"/>
  <c r="AE139" i="8" s="1"/>
  <c r="AE140" i="8" s="1"/>
  <c r="AE141" i="8" s="1"/>
  <c r="AE142" i="8" s="1"/>
  <c r="AE143" i="8" s="1"/>
  <c r="AE144" i="8" s="1"/>
  <c r="AE145" i="8" s="1"/>
  <c r="AE146" i="8" s="1"/>
  <c r="AE147" i="8" s="1"/>
  <c r="AE148" i="8" s="1"/>
  <c r="AE149" i="8" s="1"/>
  <c r="AE150" i="8" s="1"/>
  <c r="AE151" i="8" s="1"/>
  <c r="AE167" i="8" s="1"/>
  <c r="AE168" i="8" s="1"/>
  <c r="AE169" i="8" s="1"/>
  <c r="AE170" i="8" s="1"/>
  <c r="AH103" i="8"/>
  <c r="AI102" i="8"/>
  <c r="AF122" i="8"/>
  <c r="AF123" i="8" s="1"/>
  <c r="AF124" i="8" s="1"/>
  <c r="AF125" i="8" s="1"/>
  <c r="AF126" i="8" s="1"/>
  <c r="BG76" i="8"/>
  <c r="AP92" i="8"/>
  <c r="AM95" i="8"/>
  <c r="AL96" i="8"/>
  <c r="AL97" i="8" s="1"/>
  <c r="BS64" i="8"/>
  <c r="FB22" i="8"/>
  <c r="BK72" i="8"/>
  <c r="BT63" i="8"/>
  <c r="AW86" i="8"/>
  <c r="BE78" i="8"/>
  <c r="BP67" i="8"/>
  <c r="BN69" i="8"/>
  <c r="BI74" i="8"/>
  <c r="BR65" i="8"/>
  <c r="BQ66" i="8"/>
  <c r="AU88" i="8"/>
  <c r="BB81" i="8"/>
  <c r="BC80" i="8"/>
  <c r="BO68" i="8"/>
  <c r="BL71" i="8"/>
  <c r="BD79" i="8"/>
  <c r="BA82" i="8"/>
  <c r="AZ83" i="8"/>
  <c r="BH75" i="8"/>
  <c r="AV87" i="8"/>
  <c r="AX85" i="8"/>
  <c r="BM70" i="8"/>
  <c r="AY84" i="8"/>
  <c r="BU62" i="8"/>
  <c r="BV61" i="8"/>
  <c r="BF77" i="8"/>
  <c r="BJ73" i="8"/>
  <c r="FJ14" i="8"/>
  <c r="FL12" i="8"/>
  <c r="FN10" i="8"/>
  <c r="FM11" i="8"/>
  <c r="CJ51" i="8"/>
  <c r="CJ52" i="8" s="1"/>
  <c r="CK50" i="8"/>
  <c r="FK13" i="8"/>
  <c r="BJ37" i="1"/>
  <c r="BI37" i="1"/>
  <c r="BT37" i="1"/>
  <c r="AZ37" i="1"/>
  <c r="BV37" i="1" s="1"/>
  <c r="BF45" i="4"/>
  <c r="BV33" i="4"/>
  <c r="FL16" i="4"/>
  <c r="FM15" i="4"/>
  <c r="BW32" i="4"/>
  <c r="BX32" i="4" s="1"/>
  <c r="BK40" i="4"/>
  <c r="AZ53" i="4"/>
  <c r="AY54" i="4"/>
  <c r="AX55" i="4"/>
  <c r="BM136" i="1"/>
  <c r="BL137" i="1"/>
  <c r="CN19" i="4"/>
  <c r="AI84" i="4"/>
  <c r="AM80" i="4"/>
  <c r="AO78" i="4"/>
  <c r="AN79" i="4"/>
  <c r="AJ83" i="4"/>
  <c r="AK82" i="4"/>
  <c r="AF88" i="4"/>
  <c r="AL81" i="4"/>
  <c r="AH85" i="4"/>
  <c r="AG87" i="4"/>
  <c r="BB50" i="4"/>
  <c r="AQ62" i="4"/>
  <c r="AR61" i="4"/>
  <c r="AU58" i="4"/>
  <c r="AS60" i="4"/>
  <c r="AP63" i="4"/>
  <c r="AT59" i="4"/>
  <c r="AV57" i="4"/>
  <c r="AW56" i="4"/>
  <c r="CE25" i="4"/>
  <c r="CL21" i="4"/>
  <c r="BC48" i="4"/>
  <c r="BU34" i="4"/>
  <c r="CA29" i="4"/>
  <c r="BM38" i="4"/>
  <c r="BN38" i="4" s="1"/>
  <c r="CJ23" i="4"/>
  <c r="BI42" i="4"/>
  <c r="BL39" i="4"/>
  <c r="BD47" i="4"/>
  <c r="BH43" i="4"/>
  <c r="BG44" i="4"/>
  <c r="BY31" i="4"/>
  <c r="BR35" i="4"/>
  <c r="BS35" i="4" s="1"/>
  <c r="CD26" i="4"/>
  <c r="BJ41" i="4"/>
  <c r="BA51" i="4"/>
  <c r="BE46" i="4"/>
  <c r="CF24" i="4"/>
  <c r="BZ30" i="4"/>
  <c r="CB28" i="4"/>
  <c r="CC27" i="4"/>
  <c r="BO37" i="4"/>
  <c r="BP37" i="4" s="1"/>
  <c r="CM20" i="4"/>
  <c r="CK22" i="4"/>
  <c r="BQ36" i="4"/>
  <c r="CO18" i="4"/>
  <c r="CP17" i="4"/>
  <c r="F216" i="8" l="1"/>
  <c r="CJ53" i="8"/>
  <c r="CI54" i="8"/>
  <c r="CH55" i="8"/>
  <c r="CG56" i="8"/>
  <c r="CF57" i="8"/>
  <c r="CE58" i="8"/>
  <c r="CD59" i="8"/>
  <c r="CC60" i="8"/>
  <c r="EI43" i="8"/>
  <c r="ED47" i="8"/>
  <c r="EB49" i="8"/>
  <c r="EE46" i="8"/>
  <c r="EC48" i="8"/>
  <c r="EN38" i="8"/>
  <c r="EQ35" i="8"/>
  <c r="EP36" i="8"/>
  <c r="EO37" i="8"/>
  <c r="ER34" i="8"/>
  <c r="ES33" i="8"/>
  <c r="EU31" i="8"/>
  <c r="EV30" i="8"/>
  <c r="EW29" i="8"/>
  <c r="EX28" i="8"/>
  <c r="ET32" i="8"/>
  <c r="EY27" i="8"/>
  <c r="EZ26" i="8"/>
  <c r="FA25" i="8"/>
  <c r="EK41" i="8"/>
  <c r="EL40" i="8"/>
  <c r="FI16" i="8"/>
  <c r="EJ42" i="8"/>
  <c r="EM39" i="8"/>
  <c r="FH17" i="8"/>
  <c r="FG18" i="8"/>
  <c r="FF19" i="8"/>
  <c r="FE20" i="8"/>
  <c r="FC22" i="8"/>
  <c r="FD21" i="8"/>
  <c r="EF45" i="8"/>
  <c r="EG45" i="8" s="1"/>
  <c r="EH44" i="8"/>
  <c r="AT94" i="6"/>
  <c r="BP94" i="6" s="1"/>
  <c r="BD94" i="6"/>
  <c r="W93" i="6"/>
  <c r="AR91" i="8"/>
  <c r="AS90" i="8"/>
  <c r="AT90" i="8" s="1"/>
  <c r="FJ15" i="8"/>
  <c r="AP93" i="8"/>
  <c r="AO94" i="8"/>
  <c r="AI103" i="8"/>
  <c r="AE171" i="8"/>
  <c r="AE172" i="8" s="1"/>
  <c r="AE173" i="8" s="1"/>
  <c r="AE174" i="8" s="1"/>
  <c r="AE175" i="8" s="1"/>
  <c r="AE176" i="8" s="1"/>
  <c r="AE177" i="8" s="1"/>
  <c r="AE178" i="8" s="1"/>
  <c r="AE179" i="8" s="1"/>
  <c r="AE180" i="8" s="1"/>
  <c r="AE181" i="8" s="1"/>
  <c r="AE182" i="8" s="1"/>
  <c r="AE183" i="8" s="1"/>
  <c r="AE184" i="8" s="1"/>
  <c r="AE185" i="8" s="1"/>
  <c r="AE186" i="8" s="1"/>
  <c r="AE187" i="8" s="1"/>
  <c r="AE188" i="8" s="1"/>
  <c r="AE189" i="8" s="1"/>
  <c r="AE190" i="8" s="1"/>
  <c r="AE191" i="8" s="1"/>
  <c r="AE192" i="8" s="1"/>
  <c r="AE193" i="8" s="1"/>
  <c r="AE194" i="8" s="1"/>
  <c r="AE195" i="8" s="1"/>
  <c r="AE196" i="8" s="1"/>
  <c r="AE197" i="8" s="1"/>
  <c r="AE198" i="8" s="1"/>
  <c r="AE199" i="8" s="1"/>
  <c r="AE200" i="8" s="1"/>
  <c r="AE201" i="8" s="1"/>
  <c r="AE202" i="8" s="1"/>
  <c r="AE203" i="8" s="1"/>
  <c r="AE204" i="8" s="1"/>
  <c r="AE205" i="8" s="1"/>
  <c r="AE206" i="8" s="1"/>
  <c r="AE207" i="8" s="1"/>
  <c r="AE208" i="8" s="1"/>
  <c r="AE209" i="8" s="1"/>
  <c r="AE210" i="8" s="1"/>
  <c r="AE211" i="8" s="1"/>
  <c r="AE212" i="8" s="1"/>
  <c r="AE213" i="8" s="1"/>
  <c r="AE214" i="8" s="1"/>
  <c r="AE215" i="8" s="1"/>
  <c r="AE216" i="8" s="1"/>
  <c r="AE217" i="8" s="1"/>
  <c r="AE218" i="8" s="1"/>
  <c r="AE219" i="8" s="1"/>
  <c r="AE220" i="8" s="1"/>
  <c r="AE221" i="8" s="1"/>
  <c r="AE222" i="8" s="1"/>
  <c r="AE223" i="8" s="1"/>
  <c r="AE224" i="8" s="1"/>
  <c r="AE225" i="8" s="1"/>
  <c r="AE226" i="8" s="1"/>
  <c r="AE227" i="8" s="1"/>
  <c r="AE228" i="8" s="1"/>
  <c r="AE229" i="8" s="1"/>
  <c r="AE230" i="8" s="1"/>
  <c r="AE231" i="8" s="1"/>
  <c r="AE232" i="8" s="1"/>
  <c r="AE233" i="8" s="1"/>
  <c r="AE234" i="8" s="1"/>
  <c r="AE235" i="8" s="1"/>
  <c r="AE236" i="8" s="1"/>
  <c r="AE237" i="8" s="1"/>
  <c r="AE238" i="8" s="1"/>
  <c r="AE239" i="8" s="1"/>
  <c r="AE240" i="8" s="1"/>
  <c r="AE241" i="8" s="1"/>
  <c r="AE242" i="8" s="1"/>
  <c r="AE243" i="8" s="1"/>
  <c r="AE244" i="8" s="1"/>
  <c r="AE245" i="8" s="1"/>
  <c r="AE246" i="8" s="1"/>
  <c r="AE247" i="8" s="1"/>
  <c r="AE248" i="8" s="1"/>
  <c r="AE249" i="8" s="1"/>
  <c r="AE250" i="8" s="1"/>
  <c r="AE251" i="8" s="1"/>
  <c r="AE252" i="8" s="1"/>
  <c r="AE253" i="8" s="1"/>
  <c r="AE254" i="8" s="1"/>
  <c r="AE255" i="8" s="1"/>
  <c r="AE256" i="8" s="1"/>
  <c r="AE257" i="8" s="1"/>
  <c r="AE258" i="8" s="1"/>
  <c r="AE259" i="8" s="1"/>
  <c r="AH104" i="8"/>
  <c r="AG109" i="8"/>
  <c r="AJ102" i="8"/>
  <c r="AQ92" i="8"/>
  <c r="AF127" i="8"/>
  <c r="AF128" i="8" s="1"/>
  <c r="AF129" i="8" s="1"/>
  <c r="AF130" i="8" s="1"/>
  <c r="AF131" i="8" s="1"/>
  <c r="AF132" i="8" s="1"/>
  <c r="AF133" i="8" s="1"/>
  <c r="AF134" i="8" s="1"/>
  <c r="AF135" i="8" s="1"/>
  <c r="AF136" i="8" s="1"/>
  <c r="AF137" i="8" s="1"/>
  <c r="AF138" i="8" s="1"/>
  <c r="AF139" i="8" s="1"/>
  <c r="AF140" i="8" s="1"/>
  <c r="AF141" i="8" s="1"/>
  <c r="AF142" i="8" s="1"/>
  <c r="AF143" i="8" s="1"/>
  <c r="AF144" i="8" s="1"/>
  <c r="AF145" i="8" s="1"/>
  <c r="AF146" i="8" s="1"/>
  <c r="AF147" i="8" s="1"/>
  <c r="AF148" i="8" s="1"/>
  <c r="AF149" i="8" s="1"/>
  <c r="AF150" i="8" s="1"/>
  <c r="AF151" i="8" s="1"/>
  <c r="AF167" i="8" s="1"/>
  <c r="AF168" i="8" s="1"/>
  <c r="AF169" i="8" s="1"/>
  <c r="AF170" i="8" s="1"/>
  <c r="AU89" i="8"/>
  <c r="AM96" i="8"/>
  <c r="AM97" i="8" s="1"/>
  <c r="AK101" i="8"/>
  <c r="AN95" i="8"/>
  <c r="AL98" i="8"/>
  <c r="AL99" i="8" s="1"/>
  <c r="AL100" i="8" s="1"/>
  <c r="AX86" i="8"/>
  <c r="BT64" i="8"/>
  <c r="FB23" i="8"/>
  <c r="FB24" i="8" s="1"/>
  <c r="BU63" i="8"/>
  <c r="BQ67" i="8"/>
  <c r="BW61" i="8"/>
  <c r="BX61" i="8" s="1"/>
  <c r="BY61" i="8" s="1"/>
  <c r="BZ61" i="8" s="1"/>
  <c r="BV62" i="8"/>
  <c r="AW87" i="8"/>
  <c r="BD80" i="8"/>
  <c r="BI75" i="8"/>
  <c r="AY85" i="8"/>
  <c r="BK73" i="8"/>
  <c r="BM71" i="8"/>
  <c r="BH76" i="8"/>
  <c r="BN70" i="8"/>
  <c r="AV88" i="8"/>
  <c r="BO69" i="8"/>
  <c r="BJ74" i="8"/>
  <c r="BR66" i="8"/>
  <c r="BS65" i="8"/>
  <c r="BF78" i="8"/>
  <c r="BL72" i="8"/>
  <c r="BP68" i="8"/>
  <c r="AZ84" i="8"/>
  <c r="BC81" i="8"/>
  <c r="BB82" i="8"/>
  <c r="BA83" i="8"/>
  <c r="BE79" i="8"/>
  <c r="BG77" i="8"/>
  <c r="FK14" i="8"/>
  <c r="FN11" i="8"/>
  <c r="FM12" i="8"/>
  <c r="CK51" i="8"/>
  <c r="CK52" i="8" s="1"/>
  <c r="CL50" i="8"/>
  <c r="FL13" i="8"/>
  <c r="AU38" i="1"/>
  <c r="AV38" i="1" s="1"/>
  <c r="BK37" i="1"/>
  <c r="BC37" i="1"/>
  <c r="BN37" i="1" s="1"/>
  <c r="BV34" i="4"/>
  <c r="FM16" i="4"/>
  <c r="FN15" i="4"/>
  <c r="BW33" i="4"/>
  <c r="BX33" i="4" s="1"/>
  <c r="AZ54" i="4"/>
  <c r="AY55" i="4"/>
  <c r="CO19" i="4"/>
  <c r="E163" i="4"/>
  <c r="BL138" i="1"/>
  <c r="BM137" i="1"/>
  <c r="AO79" i="4"/>
  <c r="AN80" i="4"/>
  <c r="AH86" i="4"/>
  <c r="AK83" i="4"/>
  <c r="AG88" i="4"/>
  <c r="AL82" i="4"/>
  <c r="AM81" i="4"/>
  <c r="AF89" i="4"/>
  <c r="AI85" i="4"/>
  <c r="AJ84" i="4"/>
  <c r="AT60" i="4"/>
  <c r="AP64" i="4"/>
  <c r="AW57" i="4"/>
  <c r="AR62" i="4"/>
  <c r="AS61" i="4"/>
  <c r="AQ63" i="4"/>
  <c r="AV58" i="4"/>
  <c r="AX56" i="4"/>
  <c r="AU59" i="4"/>
  <c r="BD48" i="4"/>
  <c r="BC49" i="4"/>
  <c r="BZ31" i="4"/>
  <c r="CK23" i="4"/>
  <c r="CN20" i="4"/>
  <c r="BA52" i="4"/>
  <c r="BA53" i="4" s="1"/>
  <c r="BY32" i="4"/>
  <c r="BT35" i="4"/>
  <c r="BO38" i="4"/>
  <c r="BP38" i="4" s="1"/>
  <c r="CC28" i="4"/>
  <c r="BI43" i="4"/>
  <c r="BF46" i="4"/>
  <c r="BB51" i="4"/>
  <c r="CB29" i="4"/>
  <c r="CG24" i="4"/>
  <c r="CH24" i="4" s="1"/>
  <c r="CF25" i="4"/>
  <c r="BL40" i="4"/>
  <c r="BM39" i="4"/>
  <c r="BE47" i="4"/>
  <c r="BJ42" i="4"/>
  <c r="CE26" i="4"/>
  <c r="CD27" i="4"/>
  <c r="BG45" i="4"/>
  <c r="BH44" i="4"/>
  <c r="BK41" i="4"/>
  <c r="CA30" i="4"/>
  <c r="CM21" i="4"/>
  <c r="BQ37" i="4"/>
  <c r="CL22" i="4"/>
  <c r="BR36" i="4"/>
  <c r="CP18" i="4"/>
  <c r="CQ17" i="4"/>
  <c r="AF171" i="8" l="1"/>
  <c r="AF172" i="8" s="1"/>
  <c r="AF173" i="8" s="1"/>
  <c r="AF174" i="8" s="1"/>
  <c r="AF175" i="8" s="1"/>
  <c r="AF176" i="8" s="1"/>
  <c r="AF177" i="8" s="1"/>
  <c r="AF178" i="8" s="1"/>
  <c r="CK53" i="8"/>
  <c r="CJ54" i="8"/>
  <c r="CI55" i="8"/>
  <c r="CH56" i="8"/>
  <c r="CG57" i="8"/>
  <c r="CF58" i="8"/>
  <c r="CE59" i="8"/>
  <c r="EN39" i="8"/>
  <c r="CD60" i="8"/>
  <c r="EI44" i="8"/>
  <c r="ED48" i="8"/>
  <c r="EE47" i="8"/>
  <c r="EC49" i="8"/>
  <c r="K93" i="6"/>
  <c r="G93" i="6" s="1"/>
  <c r="EO38" i="8"/>
  <c r="EP37" i="8"/>
  <c r="ER35" i="8"/>
  <c r="EQ36" i="8"/>
  <c r="ES34" i="8"/>
  <c r="ET33" i="8"/>
  <c r="EW30" i="8"/>
  <c r="EV31" i="8"/>
  <c r="EX29" i="8"/>
  <c r="EY28" i="8"/>
  <c r="FB25" i="8"/>
  <c r="EU32" i="8"/>
  <c r="EZ27" i="8"/>
  <c r="FA26" i="8"/>
  <c r="EK42" i="8"/>
  <c r="EL41" i="8"/>
  <c r="EM40" i="8"/>
  <c r="FJ16" i="8"/>
  <c r="FI17" i="8"/>
  <c r="EJ43" i="8"/>
  <c r="FH18" i="8"/>
  <c r="FG19" i="8"/>
  <c r="FF20" i="8"/>
  <c r="FD22" i="8"/>
  <c r="FE21" i="8"/>
  <c r="EF46" i="8"/>
  <c r="AU94" i="6"/>
  <c r="AV94" i="6" s="1"/>
  <c r="BE94" i="6"/>
  <c r="AS91" i="8"/>
  <c r="AT91" i="8" s="1"/>
  <c r="FK15" i="8"/>
  <c r="AP94" i="8"/>
  <c r="AQ93" i="8"/>
  <c r="AR92" i="8"/>
  <c r="AJ103" i="8"/>
  <c r="AL101" i="8"/>
  <c r="EH45" i="8"/>
  <c r="AK102" i="8"/>
  <c r="AH105" i="8"/>
  <c r="AH106" i="8" s="1"/>
  <c r="AH107" i="8" s="1"/>
  <c r="AH108" i="8" s="1"/>
  <c r="AH109" i="8" s="1"/>
  <c r="AI104" i="8"/>
  <c r="AG110" i="8"/>
  <c r="AO95" i="8"/>
  <c r="AM98" i="8"/>
  <c r="AM99" i="8" s="1"/>
  <c r="AM100" i="8" s="1"/>
  <c r="AN96" i="8"/>
  <c r="AN97" i="8" s="1"/>
  <c r="BU64" i="8"/>
  <c r="BT65" i="8"/>
  <c r="FC23" i="8"/>
  <c r="BR67" i="8"/>
  <c r="BV63" i="8"/>
  <c r="BC82" i="8"/>
  <c r="BO70" i="8"/>
  <c r="BJ75" i="8"/>
  <c r="BS66" i="8"/>
  <c r="BI76" i="8"/>
  <c r="BP69" i="8"/>
  <c r="BQ68" i="8"/>
  <c r="AW88" i="8"/>
  <c r="BM72" i="8"/>
  <c r="AU90" i="8"/>
  <c r="AZ85" i="8"/>
  <c r="BG78" i="8"/>
  <c r="BL73" i="8"/>
  <c r="BK74" i="8"/>
  <c r="BD81" i="8"/>
  <c r="BF79" i="8"/>
  <c r="AY86" i="8"/>
  <c r="BE80" i="8"/>
  <c r="BB83" i="8"/>
  <c r="BA84" i="8"/>
  <c r="BH77" i="8"/>
  <c r="AV89" i="8"/>
  <c r="BW62" i="8"/>
  <c r="BX62" i="8" s="1"/>
  <c r="CA61" i="8"/>
  <c r="CB61" i="8" s="1"/>
  <c r="CC61" i="8" s="1"/>
  <c r="AX87" i="8"/>
  <c r="BN71" i="8"/>
  <c r="FL14" i="8"/>
  <c r="FN12" i="8"/>
  <c r="FM13" i="8"/>
  <c r="CL51" i="8"/>
  <c r="CL52" i="8" s="1"/>
  <c r="CM50" i="8"/>
  <c r="F37" i="1"/>
  <c r="BQ38" i="1"/>
  <c r="BF38" i="1"/>
  <c r="BW34" i="4"/>
  <c r="BX34" i="4" s="1"/>
  <c r="FN16" i="4"/>
  <c r="CP19" i="4"/>
  <c r="AW38" i="1"/>
  <c r="BR38" i="1"/>
  <c r="BG38" i="1"/>
  <c r="BA54" i="4"/>
  <c r="AZ55" i="4"/>
  <c r="F163" i="4"/>
  <c r="CO20" i="4"/>
  <c r="BM138" i="1"/>
  <c r="BL140" i="1"/>
  <c r="BL139" i="1"/>
  <c r="AO80" i="4"/>
  <c r="BE48" i="4"/>
  <c r="AM82" i="4"/>
  <c r="AG89" i="4"/>
  <c r="AJ85" i="4"/>
  <c r="AL83" i="4"/>
  <c r="AK84" i="4"/>
  <c r="AN81" i="4"/>
  <c r="AI86" i="4"/>
  <c r="AH87" i="4"/>
  <c r="AF90" i="4"/>
  <c r="BD49" i="4"/>
  <c r="AW58" i="4"/>
  <c r="AP65" i="4"/>
  <c r="AS62" i="4"/>
  <c r="AU60" i="4"/>
  <c r="AT61" i="4"/>
  <c r="AV59" i="4"/>
  <c r="AX57" i="4"/>
  <c r="AR63" i="4"/>
  <c r="AY56" i="4"/>
  <c r="AQ64" i="4"/>
  <c r="CA31" i="4"/>
  <c r="BH45" i="4"/>
  <c r="BC50" i="4"/>
  <c r="BM40" i="4"/>
  <c r="BN39" i="4"/>
  <c r="BO39" i="4" s="1"/>
  <c r="BF47" i="4"/>
  <c r="BI44" i="4"/>
  <c r="CN21" i="4"/>
  <c r="CF26" i="4"/>
  <c r="BQ38" i="4"/>
  <c r="CD28" i="4"/>
  <c r="BK42" i="4"/>
  <c r="CI24" i="4"/>
  <c r="CG25" i="4"/>
  <c r="CH25" i="4" s="1"/>
  <c r="CC29" i="4"/>
  <c r="CB30" i="4"/>
  <c r="BB52" i="4"/>
  <c r="BB53" i="4" s="1"/>
  <c r="BY33" i="4"/>
  <c r="CE27" i="4"/>
  <c r="BG46" i="4"/>
  <c r="BJ43" i="4"/>
  <c r="BL41" i="4"/>
  <c r="BU35" i="4"/>
  <c r="BZ32" i="4"/>
  <c r="BR37" i="4"/>
  <c r="CL23" i="4"/>
  <c r="CM22" i="4"/>
  <c r="BS36" i="4"/>
  <c r="CQ18" i="4"/>
  <c r="CR17" i="4"/>
  <c r="AF179" i="8" l="1"/>
  <c r="AF180" i="8" s="1"/>
  <c r="AF181" i="8" s="1"/>
  <c r="AF182" i="8" s="1"/>
  <c r="AF183" i="8" s="1"/>
  <c r="AF184" i="8" s="1"/>
  <c r="AF185" i="8" s="1"/>
  <c r="AF186" i="8" s="1"/>
  <c r="AF187" i="8" s="1"/>
  <c r="AF188" i="8" s="1"/>
  <c r="AF189" i="8" s="1"/>
  <c r="AF190" i="8" s="1"/>
  <c r="AF191" i="8" s="1"/>
  <c r="AF192" i="8" s="1"/>
  <c r="AF193" i="8" s="1"/>
  <c r="AF194" i="8" s="1"/>
  <c r="AF195" i="8" s="1"/>
  <c r="AF196" i="8" s="1"/>
  <c r="AF197" i="8" s="1"/>
  <c r="AF198" i="8" s="1"/>
  <c r="AF199" i="8" s="1"/>
  <c r="AF200" i="8" s="1"/>
  <c r="AF201" i="8" s="1"/>
  <c r="AF202" i="8" s="1"/>
  <c r="AF203" i="8" s="1"/>
  <c r="AF204" i="8" s="1"/>
  <c r="AF205" i="8" s="1"/>
  <c r="AF206" i="8" s="1"/>
  <c r="AF207" i="8" s="1"/>
  <c r="AF208" i="8" s="1"/>
  <c r="AF209" i="8" s="1"/>
  <c r="AF210" i="8" s="1"/>
  <c r="AF211" i="8" s="1"/>
  <c r="AF212" i="8" s="1"/>
  <c r="AF213" i="8" s="1"/>
  <c r="AF214" i="8" s="1"/>
  <c r="GB217" i="8"/>
  <c r="GH217" i="8"/>
  <c r="CL53" i="8"/>
  <c r="CK54" i="8"/>
  <c r="CJ55" i="8"/>
  <c r="CI56" i="8"/>
  <c r="CH57" i="8"/>
  <c r="CG58" i="8"/>
  <c r="CF59" i="8"/>
  <c r="CE60" i="8"/>
  <c r="EN40" i="8"/>
  <c r="EO39" i="8"/>
  <c r="EJ44" i="8"/>
  <c r="ED49" i="8"/>
  <c r="EE48" i="8"/>
  <c r="EF47" i="8"/>
  <c r="FV217" i="8"/>
  <c r="ES35" i="8"/>
  <c r="EP38" i="8"/>
  <c r="EQ37" i="8"/>
  <c r="ER36" i="8"/>
  <c r="ET34" i="8"/>
  <c r="EW31" i="8"/>
  <c r="EX30" i="8"/>
  <c r="EV32" i="8"/>
  <c r="EY29" i="8"/>
  <c r="EZ28" i="8"/>
  <c r="FB26" i="8"/>
  <c r="EU33" i="8"/>
  <c r="FA27" i="8"/>
  <c r="FK16" i="8"/>
  <c r="FJ17" i="8"/>
  <c r="EL42" i="8"/>
  <c r="EK43" i="8"/>
  <c r="EM41" i="8"/>
  <c r="FI18" i="8"/>
  <c r="FH19" i="8"/>
  <c r="FG20" i="8"/>
  <c r="FE22" i="8"/>
  <c r="FF21" i="8"/>
  <c r="EG46" i="8"/>
  <c r="BQ94" i="6"/>
  <c r="BF94" i="6"/>
  <c r="BR94" i="6"/>
  <c r="BG94" i="6"/>
  <c r="AW94" i="6"/>
  <c r="FL15" i="8"/>
  <c r="AQ94" i="8"/>
  <c r="AR93" i="8"/>
  <c r="AK103" i="8"/>
  <c r="AS92" i="8"/>
  <c r="AL102" i="8"/>
  <c r="EI45" i="8"/>
  <c r="AH110" i="8"/>
  <c r="AG111" i="8"/>
  <c r="AG112" i="8" s="1"/>
  <c r="AG113" i="8" s="1"/>
  <c r="AG114" i="8" s="1"/>
  <c r="AG115" i="8" s="1"/>
  <c r="AG116" i="8" s="1"/>
  <c r="AG117" i="8" s="1"/>
  <c r="AG118" i="8" s="1"/>
  <c r="AG119" i="8" s="1"/>
  <c r="AG120" i="8" s="1"/>
  <c r="AG121" i="8" s="1"/>
  <c r="AG122" i="8" s="1"/>
  <c r="AG123" i="8" s="1"/>
  <c r="AI105" i="8"/>
  <c r="AJ104" i="8"/>
  <c r="AM101" i="8"/>
  <c r="AP95" i="8"/>
  <c r="BJ76" i="8"/>
  <c r="AO96" i="8"/>
  <c r="AN98" i="8"/>
  <c r="AN99" i="8" s="1"/>
  <c r="BV64" i="8"/>
  <c r="BU65" i="8"/>
  <c r="BT66" i="8"/>
  <c r="FC24" i="8"/>
  <c r="FD23" i="8"/>
  <c r="FM14" i="8"/>
  <c r="BQ69" i="8"/>
  <c r="BS67" i="8"/>
  <c r="BW63" i="8"/>
  <c r="AX88" i="8"/>
  <c r="BH78" i="8"/>
  <c r="BE81" i="8"/>
  <c r="BI77" i="8"/>
  <c r="BC83" i="8"/>
  <c r="BG79" i="8"/>
  <c r="BF80" i="8"/>
  <c r="BD82" i="8"/>
  <c r="BP70" i="8"/>
  <c r="BR68" i="8"/>
  <c r="BY62" i="8"/>
  <c r="BB84" i="8"/>
  <c r="BA85" i="8"/>
  <c r="BK75" i="8"/>
  <c r="BL74" i="8"/>
  <c r="AU91" i="8"/>
  <c r="AW89" i="8"/>
  <c r="AV90" i="8"/>
  <c r="AZ86" i="8"/>
  <c r="AY87" i="8"/>
  <c r="BM73" i="8"/>
  <c r="BO71" i="8"/>
  <c r="BN72" i="8"/>
  <c r="CD61" i="8"/>
  <c r="Y37" i="1"/>
  <c r="CM51" i="8"/>
  <c r="CM52" i="8" s="1"/>
  <c r="CN50" i="8"/>
  <c r="FN13" i="8"/>
  <c r="P37" i="1"/>
  <c r="Q37" i="1"/>
  <c r="R37" i="1"/>
  <c r="FZ161" i="4"/>
  <c r="GF161" i="4"/>
  <c r="FT161" i="4"/>
  <c r="CQ19" i="4"/>
  <c r="CP20" i="4"/>
  <c r="AX38" i="1"/>
  <c r="AY38" i="1" s="1"/>
  <c r="BH38" i="1"/>
  <c r="BS38" i="1"/>
  <c r="BB54" i="4"/>
  <c r="BA55" i="4"/>
  <c r="CO21" i="4"/>
  <c r="BM140" i="1"/>
  <c r="BM139" i="1"/>
  <c r="BF48" i="4"/>
  <c r="BE49" i="4"/>
  <c r="CA32" i="4"/>
  <c r="CB31" i="4"/>
  <c r="AX58" i="4"/>
  <c r="BD50" i="4"/>
  <c r="AN82" i="4"/>
  <c r="AJ86" i="4"/>
  <c r="AK85" i="4"/>
  <c r="AH88" i="4"/>
  <c r="AO81" i="4"/>
  <c r="AI87" i="4"/>
  <c r="AL84" i="4"/>
  <c r="AM83" i="4"/>
  <c r="AG90" i="4"/>
  <c r="AF91" i="4"/>
  <c r="AP66" i="4"/>
  <c r="AU61" i="4"/>
  <c r="AR64" i="4"/>
  <c r="AW59" i="4"/>
  <c r="AQ65" i="4"/>
  <c r="AY57" i="4"/>
  <c r="AV60" i="4"/>
  <c r="AT62" i="4"/>
  <c r="AS63" i="4"/>
  <c r="AZ56" i="4"/>
  <c r="BI45" i="4"/>
  <c r="CI25" i="4"/>
  <c r="CD29" i="4"/>
  <c r="BC51" i="4"/>
  <c r="BN40" i="4"/>
  <c r="BO40" i="4" s="1"/>
  <c r="BK43" i="4"/>
  <c r="CC30" i="4"/>
  <c r="BH46" i="4"/>
  <c r="BG47" i="4"/>
  <c r="CE28" i="4"/>
  <c r="BP39" i="4"/>
  <c r="BQ39" i="4" s="1"/>
  <c r="BL42" i="4"/>
  <c r="CG26" i="4"/>
  <c r="BM41" i="4"/>
  <c r="CJ24" i="4"/>
  <c r="BJ44" i="4"/>
  <c r="BS37" i="4"/>
  <c r="BR38" i="4"/>
  <c r="BZ33" i="4"/>
  <c r="BV35" i="4"/>
  <c r="BY34" i="4"/>
  <c r="CF27" i="4"/>
  <c r="CM23" i="4"/>
  <c r="CN22" i="4"/>
  <c r="BT36" i="4"/>
  <c r="CR18" i="4"/>
  <c r="CS17" i="4"/>
  <c r="AF215" i="8" l="1"/>
  <c r="AF216" i="8" s="1"/>
  <c r="AF217" i="8" s="1"/>
  <c r="AF218" i="8" s="1"/>
  <c r="AF219" i="8" s="1"/>
  <c r="AF220" i="8" s="1"/>
  <c r="AF221" i="8" s="1"/>
  <c r="AF222" i="8" s="1"/>
  <c r="AF223" i="8" s="1"/>
  <c r="AF224" i="8" s="1"/>
  <c r="CM53" i="8"/>
  <c r="CL54" i="8"/>
  <c r="CJ56" i="8"/>
  <c r="CK55" i="8"/>
  <c r="CI57" i="8"/>
  <c r="CH58" i="8"/>
  <c r="CG59" i="8"/>
  <c r="CF60" i="8"/>
  <c r="EO40" i="8"/>
  <c r="EP39" i="8"/>
  <c r="EK44" i="8"/>
  <c r="EF48" i="8"/>
  <c r="EE49" i="8"/>
  <c r="EG47" i="8"/>
  <c r="EU34" i="8"/>
  <c r="ET35" i="8"/>
  <c r="ES36" i="8"/>
  <c r="EQ38" i="8"/>
  <c r="FA28" i="8"/>
  <c r="ER37" i="8"/>
  <c r="EY30" i="8"/>
  <c r="EX31" i="8"/>
  <c r="EW32" i="8"/>
  <c r="EZ29" i="8"/>
  <c r="EV33" i="8"/>
  <c r="FB27" i="8"/>
  <c r="FL16" i="8"/>
  <c r="FJ18" i="8"/>
  <c r="EM42" i="8"/>
  <c r="FK17" i="8"/>
  <c r="EN41" i="8"/>
  <c r="EL43" i="8"/>
  <c r="FI19" i="8"/>
  <c r="FH20" i="8"/>
  <c r="FF22" i="8"/>
  <c r="FG21" i="8"/>
  <c r="EH46" i="8"/>
  <c r="EI46" i="8" s="1"/>
  <c r="BH94" i="6"/>
  <c r="BS94" i="6"/>
  <c r="AX94" i="6"/>
  <c r="AQ95" i="8"/>
  <c r="AR94" i="8"/>
  <c r="FM15" i="8"/>
  <c r="AS93" i="8"/>
  <c r="AT92" i="8"/>
  <c r="AL103" i="8"/>
  <c r="AM102" i="8"/>
  <c r="EJ45" i="8"/>
  <c r="AH111" i="8"/>
  <c r="AH112" i="8" s="1"/>
  <c r="AH113" i="8" s="1"/>
  <c r="AH114" i="8" s="1"/>
  <c r="AH115" i="8" s="1"/>
  <c r="AH116" i="8" s="1"/>
  <c r="AH117" i="8" s="1"/>
  <c r="AH118" i="8" s="1"/>
  <c r="AH119" i="8" s="1"/>
  <c r="AH120" i="8" s="1"/>
  <c r="AH121" i="8" s="1"/>
  <c r="AH122" i="8" s="1"/>
  <c r="AH123" i="8" s="1"/>
  <c r="AG124" i="8"/>
  <c r="AG125" i="8" s="1"/>
  <c r="AG126" i="8" s="1"/>
  <c r="AG127" i="8" s="1"/>
  <c r="AG128" i="8" s="1"/>
  <c r="AG129" i="8" s="1"/>
  <c r="AG130" i="8" s="1"/>
  <c r="AG131" i="8" s="1"/>
  <c r="AG132" i="8" s="1"/>
  <c r="AG133" i="8" s="1"/>
  <c r="AG134" i="8" s="1"/>
  <c r="AG135" i="8" s="1"/>
  <c r="AG136" i="8" s="1"/>
  <c r="AG137" i="8" s="1"/>
  <c r="AG138" i="8" s="1"/>
  <c r="AG139" i="8" s="1"/>
  <c r="AG140" i="8" s="1"/>
  <c r="AG141" i="8" s="1"/>
  <c r="AG142" i="8" s="1"/>
  <c r="AG143" i="8" s="1"/>
  <c r="AG144" i="8" s="1"/>
  <c r="AG145" i="8" s="1"/>
  <c r="AI106" i="8"/>
  <c r="AJ105" i="8"/>
  <c r="AK104" i="8"/>
  <c r="AN100" i="8"/>
  <c r="AN101" i="8" s="1"/>
  <c r="AP96" i="8"/>
  <c r="AO97" i="8"/>
  <c r="AO98" i="8" s="1"/>
  <c r="BV65" i="8"/>
  <c r="BW64" i="8"/>
  <c r="BU66" i="8"/>
  <c r="FN14" i="8"/>
  <c r="BT67" i="8"/>
  <c r="FE23" i="8"/>
  <c r="FD24" i="8"/>
  <c r="FC25" i="8"/>
  <c r="FC26" i="8" s="1"/>
  <c r="BX63" i="8"/>
  <c r="BI78" i="8"/>
  <c r="AV91" i="8"/>
  <c r="BJ77" i="8"/>
  <c r="AX89" i="8"/>
  <c r="BS68" i="8"/>
  <c r="BR69" i="8"/>
  <c r="BM74" i="8"/>
  <c r="AW90" i="8"/>
  <c r="BL75" i="8"/>
  <c r="BG80" i="8"/>
  <c r="BQ70" i="8"/>
  <c r="BH79" i="8"/>
  <c r="AY88" i="8"/>
  <c r="BK76" i="8"/>
  <c r="BZ62" i="8"/>
  <c r="BE82" i="8"/>
  <c r="BD83" i="8"/>
  <c r="BC84" i="8"/>
  <c r="BB85" i="8"/>
  <c r="BA86" i="8"/>
  <c r="BF81" i="8"/>
  <c r="BN73" i="8"/>
  <c r="AZ87" i="8"/>
  <c r="BO72" i="8"/>
  <c r="BP71" i="8"/>
  <c r="CE61" i="8"/>
  <c r="CN51" i="8"/>
  <c r="CN52" i="8" s="1"/>
  <c r="CO50" i="8"/>
  <c r="D161" i="4"/>
  <c r="CR19" i="4"/>
  <c r="CQ20" i="4"/>
  <c r="CP21" i="4"/>
  <c r="BU38" i="1"/>
  <c r="BJ38" i="1"/>
  <c r="BT38" i="1"/>
  <c r="BI38" i="1"/>
  <c r="AZ38" i="1"/>
  <c r="BB55" i="4"/>
  <c r="CB32" i="4"/>
  <c r="CJ25" i="4"/>
  <c r="BI46" i="4"/>
  <c r="BF49" i="4"/>
  <c r="BD51" i="4"/>
  <c r="BE50" i="4"/>
  <c r="AM84" i="4"/>
  <c r="AK86" i="4"/>
  <c r="AN83" i="4"/>
  <c r="AL85" i="4"/>
  <c r="AH89" i="4"/>
  <c r="AJ87" i="4"/>
  <c r="AF92" i="4"/>
  <c r="AI88" i="4"/>
  <c r="AG91" i="4"/>
  <c r="AO82" i="4"/>
  <c r="AS64" i="4"/>
  <c r="AW60" i="4"/>
  <c r="AP67" i="4"/>
  <c r="AY58" i="4"/>
  <c r="AX59" i="4"/>
  <c r="AR65" i="4"/>
  <c r="AV61" i="4"/>
  <c r="AU62" i="4"/>
  <c r="AZ57" i="4"/>
  <c r="BA56" i="4"/>
  <c r="AT63" i="4"/>
  <c r="AQ66" i="4"/>
  <c r="BK44" i="4"/>
  <c r="BC52" i="4"/>
  <c r="BC53" i="4" s="1"/>
  <c r="BC54" i="4" s="1"/>
  <c r="CD30" i="4"/>
  <c r="BN41" i="4"/>
  <c r="BO41" i="4" s="1"/>
  <c r="CC31" i="4"/>
  <c r="CF28" i="4"/>
  <c r="BZ34" i="4"/>
  <c r="BW35" i="4"/>
  <c r="BS38" i="4"/>
  <c r="CG27" i="4"/>
  <c r="CH26" i="4"/>
  <c r="BL43" i="4"/>
  <c r="BP40" i="4"/>
  <c r="BQ40" i="4" s="1"/>
  <c r="CA33" i="4"/>
  <c r="BR39" i="4"/>
  <c r="BJ45" i="4"/>
  <c r="CK24" i="4"/>
  <c r="BM42" i="4"/>
  <c r="BG48" i="4"/>
  <c r="BU36" i="4"/>
  <c r="CE29" i="4"/>
  <c r="BH47" i="4"/>
  <c r="CN23" i="4"/>
  <c r="CO22" i="4"/>
  <c r="BT37" i="4"/>
  <c r="CS18" i="4"/>
  <c r="CT17" i="4"/>
  <c r="AF225" i="8" l="1"/>
  <c r="AF226" i="8" s="1"/>
  <c r="AF227" i="8" s="1"/>
  <c r="CN53" i="8"/>
  <c r="CM54" i="8"/>
  <c r="CL55" i="8"/>
  <c r="CJ57" i="8"/>
  <c r="CK56" i="8"/>
  <c r="CI58" i="8"/>
  <c r="CH59" i="8"/>
  <c r="CG60" i="8"/>
  <c r="EP40" i="8"/>
  <c r="EO41" i="8"/>
  <c r="EQ39" i="8"/>
  <c r="EL44" i="8"/>
  <c r="EG48" i="8"/>
  <c r="EF49" i="8"/>
  <c r="EU35" i="8"/>
  <c r="ET36" i="8"/>
  <c r="ES37" i="8"/>
  <c r="ER38" i="8"/>
  <c r="FB28" i="8"/>
  <c r="FA29" i="8"/>
  <c r="EY31" i="8"/>
  <c r="EX32" i="8"/>
  <c r="EW33" i="8"/>
  <c r="EV34" i="8"/>
  <c r="EZ30" i="8"/>
  <c r="FC27" i="8"/>
  <c r="FK18" i="8"/>
  <c r="FM16" i="8"/>
  <c r="FL17" i="8"/>
  <c r="FJ19" i="8"/>
  <c r="EM43" i="8"/>
  <c r="EN42" i="8"/>
  <c r="FI20" i="8"/>
  <c r="FH21" i="8"/>
  <c r="FG22" i="8"/>
  <c r="EH47" i="8"/>
  <c r="EI47" i="8" s="1"/>
  <c r="BI94" i="6"/>
  <c r="BT94" i="6"/>
  <c r="AS95" i="6"/>
  <c r="BA94" i="6"/>
  <c r="BL94" i="6" s="1"/>
  <c r="AR95" i="8"/>
  <c r="AS94" i="8"/>
  <c r="FN15" i="8"/>
  <c r="AT93" i="8"/>
  <c r="AU92" i="8"/>
  <c r="AV92" i="8" s="1"/>
  <c r="AN102" i="8"/>
  <c r="AM103" i="8"/>
  <c r="AF228" i="8"/>
  <c r="AF229" i="8" s="1"/>
  <c r="AF230" i="8" s="1"/>
  <c r="AF231" i="8" s="1"/>
  <c r="AF232" i="8" s="1"/>
  <c r="AF233" i="8" s="1"/>
  <c r="AF234" i="8" s="1"/>
  <c r="AF235" i="8" s="1"/>
  <c r="AF236" i="8" s="1"/>
  <c r="AF237" i="8" s="1"/>
  <c r="AF238" i="8" s="1"/>
  <c r="AF239" i="8" s="1"/>
  <c r="AF240" i="8" s="1"/>
  <c r="AF241" i="8" s="1"/>
  <c r="AF242" i="8" s="1"/>
  <c r="AF243" i="8" s="1"/>
  <c r="AF244" i="8" s="1"/>
  <c r="AF245" i="8" s="1"/>
  <c r="AF246" i="8" s="1"/>
  <c r="AF247" i="8" s="1"/>
  <c r="AF248" i="8" s="1"/>
  <c r="AF249" i="8" s="1"/>
  <c r="AF250" i="8" s="1"/>
  <c r="AF251" i="8" s="1"/>
  <c r="AF252" i="8" s="1"/>
  <c r="AF253" i="8" s="1"/>
  <c r="AF254" i="8" s="1"/>
  <c r="AF255" i="8" s="1"/>
  <c r="AF256" i="8" s="1"/>
  <c r="AF257" i="8" s="1"/>
  <c r="AF258" i="8" s="1"/>
  <c r="AF259" i="8" s="1"/>
  <c r="AK105" i="8"/>
  <c r="EJ46" i="8"/>
  <c r="EK45" i="8"/>
  <c r="AG146" i="8"/>
  <c r="AG147" i="8" s="1"/>
  <c r="AG148" i="8" s="1"/>
  <c r="AG149" i="8" s="1"/>
  <c r="AG150" i="8" s="1"/>
  <c r="AG151" i="8" s="1"/>
  <c r="AG167" i="8" s="1"/>
  <c r="AG168" i="8" s="1"/>
  <c r="AG169" i="8" s="1"/>
  <c r="AG170" i="8" s="1"/>
  <c r="AG171" i="8" s="1"/>
  <c r="AG172" i="8" s="1"/>
  <c r="AG173" i="8" s="1"/>
  <c r="AG174" i="8" s="1"/>
  <c r="AG175" i="8" s="1"/>
  <c r="AG176" i="8" s="1"/>
  <c r="AG177" i="8" s="1"/>
  <c r="AG178" i="8" s="1"/>
  <c r="AG179" i="8" s="1"/>
  <c r="AG180" i="8" s="1"/>
  <c r="AG181" i="8" s="1"/>
  <c r="AG182" i="8" s="1"/>
  <c r="AG183" i="8" s="1"/>
  <c r="AG184" i="8" s="1"/>
  <c r="AG185" i="8" s="1"/>
  <c r="AG186" i="8" s="1"/>
  <c r="AG187" i="8" s="1"/>
  <c r="AG188" i="8" s="1"/>
  <c r="AG189" i="8" s="1"/>
  <c r="AG190" i="8" s="1"/>
  <c r="AG191" i="8" s="1"/>
  <c r="AG192" i="8" s="1"/>
  <c r="AG193" i="8" s="1"/>
  <c r="AG194" i="8" s="1"/>
  <c r="AG195" i="8" s="1"/>
  <c r="AG196" i="8" s="1"/>
  <c r="AG197" i="8" s="1"/>
  <c r="AG198" i="8" s="1"/>
  <c r="AG199" i="8" s="1"/>
  <c r="AG200" i="8" s="1"/>
  <c r="AG201" i="8" s="1"/>
  <c r="AG202" i="8" s="1"/>
  <c r="AG203" i="8" s="1"/>
  <c r="AG204" i="8" s="1"/>
  <c r="AG205" i="8" s="1"/>
  <c r="AG206" i="8" s="1"/>
  <c r="AG207" i="8" s="1"/>
  <c r="AG208" i="8" s="1"/>
  <c r="AG209" i="8" s="1"/>
  <c r="AG210" i="8" s="1"/>
  <c r="AG211" i="8" s="1"/>
  <c r="AG212" i="8" s="1"/>
  <c r="AG213" i="8" s="1"/>
  <c r="AG214" i="8" s="1"/>
  <c r="AG215" i="8" s="1"/>
  <c r="AG216" i="8" s="1"/>
  <c r="AG217" i="8" s="1"/>
  <c r="AG218" i="8" s="1"/>
  <c r="AG219" i="8" s="1"/>
  <c r="AG220" i="8" s="1"/>
  <c r="AG221" i="8" s="1"/>
  <c r="AG222" i="8" s="1"/>
  <c r="AG223" i="8" s="1"/>
  <c r="AG224" i="8" s="1"/>
  <c r="AG225" i="8" s="1"/>
  <c r="AG226" i="8" s="1"/>
  <c r="AG227" i="8" s="1"/>
  <c r="AG228" i="8" s="1"/>
  <c r="AG229" i="8" s="1"/>
  <c r="AJ106" i="8"/>
  <c r="AL104" i="8"/>
  <c r="AI107" i="8"/>
  <c r="AH124" i="8"/>
  <c r="AH125" i="8" s="1"/>
  <c r="AH126" i="8" s="1"/>
  <c r="AH127" i="8" s="1"/>
  <c r="AH128" i="8" s="1"/>
  <c r="AH129" i="8" s="1"/>
  <c r="AH130" i="8" s="1"/>
  <c r="AH131" i="8" s="1"/>
  <c r="AH132" i="8" s="1"/>
  <c r="AH133" i="8" s="1"/>
  <c r="AH134" i="8" s="1"/>
  <c r="AH135" i="8" s="1"/>
  <c r="AH136" i="8" s="1"/>
  <c r="AH137" i="8" s="1"/>
  <c r="AH138" i="8" s="1"/>
  <c r="AH139" i="8" s="1"/>
  <c r="AH140" i="8" s="1"/>
  <c r="AH141" i="8" s="1"/>
  <c r="AH142" i="8" s="1"/>
  <c r="AH143" i="8" s="1"/>
  <c r="AH144" i="8" s="1"/>
  <c r="AH145" i="8" s="1"/>
  <c r="AO99" i="8"/>
  <c r="AO100" i="8" s="1"/>
  <c r="AO101" i="8" s="1"/>
  <c r="BV66" i="8"/>
  <c r="BW65" i="8"/>
  <c r="AQ96" i="8"/>
  <c r="AP97" i="8"/>
  <c r="AP98" i="8" s="1"/>
  <c r="BX64" i="8"/>
  <c r="BU67" i="8"/>
  <c r="FD25" i="8"/>
  <c r="FF23" i="8"/>
  <c r="FE24" i="8"/>
  <c r="BI79" i="8"/>
  <c r="BN74" i="8"/>
  <c r="BF82" i="8"/>
  <c r="BY63" i="8"/>
  <c r="BJ78" i="8"/>
  <c r="BO73" i="8"/>
  <c r="BC85" i="8"/>
  <c r="BH80" i="8"/>
  <c r="BG81" i="8"/>
  <c r="BL76" i="8"/>
  <c r="BK77" i="8"/>
  <c r="AW91" i="8"/>
  <c r="BE83" i="8"/>
  <c r="BD84" i="8"/>
  <c r="BM75" i="8"/>
  <c r="BB86" i="8"/>
  <c r="CA62" i="8"/>
  <c r="BR70" i="8"/>
  <c r="AX90" i="8"/>
  <c r="BA87" i="8"/>
  <c r="AZ88" i="8"/>
  <c r="BQ71" i="8"/>
  <c r="BS69" i="8"/>
  <c r="BT68" i="8"/>
  <c r="AY89" i="8"/>
  <c r="BP72" i="8"/>
  <c r="CF61" i="8"/>
  <c r="CO51" i="8"/>
  <c r="CO52" i="8" s="1"/>
  <c r="CP50" i="8"/>
  <c r="CR20" i="4"/>
  <c r="CS19" i="4"/>
  <c r="CQ21" i="4"/>
  <c r="AU39" i="1"/>
  <c r="BK38" i="1"/>
  <c r="BV38" i="1"/>
  <c r="BC38" i="1"/>
  <c r="BN38" i="1" s="1"/>
  <c r="BC55" i="4"/>
  <c r="BB56" i="4"/>
  <c r="E164" i="4"/>
  <c r="CK25" i="4"/>
  <c r="BE51" i="4"/>
  <c r="BF50" i="4"/>
  <c r="AI89" i="4"/>
  <c r="AJ88" i="4"/>
  <c r="AL86" i="4"/>
  <c r="AM85" i="4"/>
  <c r="AF93" i="4"/>
  <c r="AF94" i="4" s="1"/>
  <c r="AF95" i="4" s="1"/>
  <c r="AF96" i="4" s="1"/>
  <c r="AF97" i="4" s="1"/>
  <c r="AF98" i="4" s="1"/>
  <c r="AF99" i="4" s="1"/>
  <c r="AF100" i="4" s="1"/>
  <c r="AF101" i="4" s="1"/>
  <c r="AF102" i="4" s="1"/>
  <c r="AF103" i="4" s="1"/>
  <c r="AF104" i="4" s="1"/>
  <c r="AF105" i="4" s="1"/>
  <c r="AF106" i="4" s="1"/>
  <c r="AF107" i="4" s="1"/>
  <c r="AF108" i="4" s="1"/>
  <c r="AF109" i="4" s="1"/>
  <c r="AF110" i="4" s="1"/>
  <c r="AF111" i="4" s="1"/>
  <c r="AF112" i="4" s="1"/>
  <c r="AF113" i="4" s="1"/>
  <c r="AF114" i="4" s="1"/>
  <c r="AF115" i="4" s="1"/>
  <c r="AF116" i="4" s="1"/>
  <c r="AF117" i="4" s="1"/>
  <c r="AF118" i="4" s="1"/>
  <c r="AF119" i="4" s="1"/>
  <c r="AF120" i="4" s="1"/>
  <c r="AF121" i="4" s="1"/>
  <c r="AF122" i="4" s="1"/>
  <c r="AF123" i="4" s="1"/>
  <c r="AF124" i="4" s="1"/>
  <c r="AF125" i="4" s="1"/>
  <c r="AN84" i="4"/>
  <c r="AO83" i="4"/>
  <c r="AG92" i="4"/>
  <c r="AK87" i="4"/>
  <c r="AH90" i="4"/>
  <c r="BD52" i="4"/>
  <c r="BD53" i="4" s="1"/>
  <c r="BD54" i="4" s="1"/>
  <c r="AW61" i="4"/>
  <c r="AZ58" i="4"/>
  <c r="AR66" i="4"/>
  <c r="AP68" i="4"/>
  <c r="BK45" i="4"/>
  <c r="AQ67" i="4"/>
  <c r="AV62" i="4"/>
  <c r="AX60" i="4"/>
  <c r="AS65" i="4"/>
  <c r="AT64" i="4"/>
  <c r="AU63" i="4"/>
  <c r="AY59" i="4"/>
  <c r="BA57" i="4"/>
  <c r="CD31" i="4"/>
  <c r="BT38" i="4"/>
  <c r="BP41" i="4"/>
  <c r="BQ41" i="4" s="1"/>
  <c r="CC32" i="4"/>
  <c r="CE30" i="4"/>
  <c r="BI47" i="4"/>
  <c r="BM43" i="4"/>
  <c r="BG49" i="4"/>
  <c r="BR40" i="4"/>
  <c r="BL44" i="4"/>
  <c r="BJ46" i="4"/>
  <c r="BN42" i="4"/>
  <c r="BO42" i="4" s="1"/>
  <c r="CG28" i="4"/>
  <c r="BS39" i="4"/>
  <c r="BV36" i="4"/>
  <c r="CB33" i="4"/>
  <c r="CA34" i="4"/>
  <c r="BH48" i="4"/>
  <c r="CL24" i="4"/>
  <c r="CH27" i="4"/>
  <c r="BX35" i="4"/>
  <c r="CF29" i="4"/>
  <c r="CI26" i="4"/>
  <c r="BU37" i="4"/>
  <c r="CO23" i="4"/>
  <c r="CP22" i="4"/>
  <c r="CT18" i="4"/>
  <c r="CU17" i="4"/>
  <c r="CO53" i="8" l="1"/>
  <c r="CN54" i="8"/>
  <c r="CM55" i="8"/>
  <c r="CL56" i="8"/>
  <c r="CI59" i="8"/>
  <c r="CJ58" i="8"/>
  <c r="CK57" i="8"/>
  <c r="CH60" i="8"/>
  <c r="CG61" i="8"/>
  <c r="EP41" i="8"/>
  <c r="EQ40" i="8"/>
  <c r="EO42" i="8"/>
  <c r="EM44" i="8"/>
  <c r="EG49" i="8"/>
  <c r="EU36" i="8"/>
  <c r="EV35" i="8"/>
  <c r="ET37" i="8"/>
  <c r="ES38" i="8"/>
  <c r="ER39" i="8"/>
  <c r="FB29" i="8"/>
  <c r="FC28" i="8"/>
  <c r="EZ31" i="8"/>
  <c r="EY32" i="8"/>
  <c r="EX33" i="8"/>
  <c r="EW34" i="8"/>
  <c r="FA30" i="8"/>
  <c r="FK19" i="8"/>
  <c r="FL18" i="8"/>
  <c r="FN16" i="8"/>
  <c r="FM17" i="8"/>
  <c r="FJ20" i="8"/>
  <c r="EN43" i="8"/>
  <c r="FH22" i="8"/>
  <c r="FI21" i="8"/>
  <c r="FG23" i="8"/>
  <c r="EH48" i="8"/>
  <c r="BO95" i="6"/>
  <c r="BD95" i="6"/>
  <c r="AT95" i="6"/>
  <c r="AS95" i="8"/>
  <c r="AT94" i="8"/>
  <c r="AU93" i="8"/>
  <c r="AV93" i="8" s="1"/>
  <c r="AO102" i="8"/>
  <c r="AN103" i="8"/>
  <c r="AG230" i="8"/>
  <c r="AG231" i="8" s="1"/>
  <c r="AG232" i="8" s="1"/>
  <c r="AG233" i="8" s="1"/>
  <c r="AG234" i="8" s="1"/>
  <c r="AG235" i="8" s="1"/>
  <c r="AG236" i="8" s="1"/>
  <c r="AG237" i="8" s="1"/>
  <c r="AG238" i="8" s="1"/>
  <c r="AG239" i="8" s="1"/>
  <c r="AG240" i="8" s="1"/>
  <c r="AG241" i="8" s="1"/>
  <c r="AG242" i="8" s="1"/>
  <c r="AG243" i="8" s="1"/>
  <c r="AG244" i="8" s="1"/>
  <c r="AG245" i="8" s="1"/>
  <c r="AG246" i="8" s="1"/>
  <c r="AG247" i="8" s="1"/>
  <c r="AG248" i="8" s="1"/>
  <c r="AG249" i="8" s="1"/>
  <c r="AG250" i="8" s="1"/>
  <c r="AG251" i="8" s="1"/>
  <c r="AG252" i="8" s="1"/>
  <c r="AG253" i="8" s="1"/>
  <c r="AG254" i="8" s="1"/>
  <c r="AG255" i="8" s="1"/>
  <c r="AG256" i="8" s="1"/>
  <c r="AG257" i="8" s="1"/>
  <c r="AG258" i="8" s="1"/>
  <c r="AG259" i="8" s="1"/>
  <c r="AL105" i="8"/>
  <c r="EJ47" i="8"/>
  <c r="AH146" i="8"/>
  <c r="AH147" i="8" s="1"/>
  <c r="AH148" i="8" s="1"/>
  <c r="AH149" i="8" s="1"/>
  <c r="AH150" i="8" s="1"/>
  <c r="AH151" i="8" s="1"/>
  <c r="AH167" i="8" s="1"/>
  <c r="AH168" i="8" s="1"/>
  <c r="AH169" i="8" s="1"/>
  <c r="AH170" i="8" s="1"/>
  <c r="AH171" i="8" s="1"/>
  <c r="AH172" i="8" s="1"/>
  <c r="AH173" i="8" s="1"/>
  <c r="AH174" i="8" s="1"/>
  <c r="AH175" i="8" s="1"/>
  <c r="AH176" i="8" s="1"/>
  <c r="AH177" i="8" s="1"/>
  <c r="AH178" i="8" s="1"/>
  <c r="AH179" i="8" s="1"/>
  <c r="AH180" i="8" s="1"/>
  <c r="AH181" i="8" s="1"/>
  <c r="AH182" i="8" s="1"/>
  <c r="AH183" i="8" s="1"/>
  <c r="AH184" i="8" s="1"/>
  <c r="AH185" i="8" s="1"/>
  <c r="EK46" i="8"/>
  <c r="EL45" i="8"/>
  <c r="AM104" i="8"/>
  <c r="AI108" i="8"/>
  <c r="AI109" i="8" s="1"/>
  <c r="AI110" i="8" s="1"/>
  <c r="AJ107" i="8"/>
  <c r="AK106" i="8"/>
  <c r="BW66" i="8"/>
  <c r="BX65" i="8"/>
  <c r="BV67" i="8"/>
  <c r="BY64" i="8"/>
  <c r="AP99" i="8"/>
  <c r="AP100" i="8" s="1"/>
  <c r="AQ97" i="8"/>
  <c r="AQ98" i="8" s="1"/>
  <c r="AR96" i="8"/>
  <c r="BK78" i="8"/>
  <c r="BO74" i="8"/>
  <c r="BJ79" i="8"/>
  <c r="BI80" i="8"/>
  <c r="FF24" i="8"/>
  <c r="FE25" i="8"/>
  <c r="FD26" i="8"/>
  <c r="FD27" i="8" s="1"/>
  <c r="BG82" i="8"/>
  <c r="BF83" i="8"/>
  <c r="BZ63" i="8"/>
  <c r="BA88" i="8"/>
  <c r="BH81" i="8"/>
  <c r="BS70" i="8"/>
  <c r="AW92" i="8"/>
  <c r="AY90" i="8"/>
  <c r="AX91" i="8"/>
  <c r="BC86" i="8"/>
  <c r="BB87" i="8"/>
  <c r="BM76" i="8"/>
  <c r="BP73" i="8"/>
  <c r="BT69" i="8"/>
  <c r="BU68" i="8"/>
  <c r="BR71" i="8"/>
  <c r="CB62" i="8"/>
  <c r="BL77" i="8"/>
  <c r="BD85" i="8"/>
  <c r="BQ72" i="8"/>
  <c r="AZ89" i="8"/>
  <c r="BE84" i="8"/>
  <c r="BN75" i="8"/>
  <c r="CP51" i="8"/>
  <c r="CP52" i="8" s="1"/>
  <c r="CQ50" i="8"/>
  <c r="F38" i="1"/>
  <c r="CT19" i="4"/>
  <c r="CR21" i="4"/>
  <c r="CS20" i="4"/>
  <c r="BQ39" i="1"/>
  <c r="AV39" i="1"/>
  <c r="BF39" i="1"/>
  <c r="BD55" i="4"/>
  <c r="BC56" i="4"/>
  <c r="BB57" i="4"/>
  <c r="F164" i="4"/>
  <c r="CL25" i="4"/>
  <c r="BE52" i="4"/>
  <c r="BE53" i="4" s="1"/>
  <c r="BF51" i="4"/>
  <c r="AH91" i="4"/>
  <c r="AH92" i="4" s="1"/>
  <c r="AG93" i="4"/>
  <c r="AG94" i="4" s="1"/>
  <c r="AG95" i="4" s="1"/>
  <c r="AG96" i="4" s="1"/>
  <c r="AG97" i="4" s="1"/>
  <c r="AG98" i="4" s="1"/>
  <c r="AG99" i="4" s="1"/>
  <c r="AG100" i="4" s="1"/>
  <c r="AO84" i="4"/>
  <c r="AK88" i="4"/>
  <c r="AM86" i="4"/>
  <c r="AJ89" i="4"/>
  <c r="AN85" i="4"/>
  <c r="AI90" i="4"/>
  <c r="AF126" i="4"/>
  <c r="AF127" i="4" s="1"/>
  <c r="AF128" i="4" s="1"/>
  <c r="AF129" i="4" s="1"/>
  <c r="AF130" i="4" s="1"/>
  <c r="AF131" i="4" s="1"/>
  <c r="AF132" i="4" s="1"/>
  <c r="AF133" i="4" s="1"/>
  <c r="AF134" i="4" s="1"/>
  <c r="AF135" i="4" s="1"/>
  <c r="AL87" i="4"/>
  <c r="BU38" i="4"/>
  <c r="BK46" i="4"/>
  <c r="BL45" i="4"/>
  <c r="AS66" i="4"/>
  <c r="CD32" i="4"/>
  <c r="BT39" i="4"/>
  <c r="AR67" i="4"/>
  <c r="AT65" i="4"/>
  <c r="AQ68" i="4"/>
  <c r="AW62" i="4"/>
  <c r="AY60" i="4"/>
  <c r="AX61" i="4"/>
  <c r="AU64" i="4"/>
  <c r="AP69" i="4"/>
  <c r="AV63" i="4"/>
  <c r="AZ59" i="4"/>
  <c r="BA58" i="4"/>
  <c r="BY35" i="4"/>
  <c r="BG50" i="4"/>
  <c r="CI27" i="4"/>
  <c r="CJ26" i="4"/>
  <c r="CK26" i="4" s="1"/>
  <c r="CH28" i="4"/>
  <c r="BS40" i="4"/>
  <c r="CE31" i="4"/>
  <c r="CC33" i="4"/>
  <c r="CB34" i="4"/>
  <c r="BN43" i="4"/>
  <c r="BM44" i="4"/>
  <c r="CG29" i="4"/>
  <c r="BR41" i="4"/>
  <c r="BP42" i="4"/>
  <c r="BQ42" i="4" s="1"/>
  <c r="CF30" i="4"/>
  <c r="BH49" i="4"/>
  <c r="BW36" i="4"/>
  <c r="BJ47" i="4"/>
  <c r="BI48" i="4"/>
  <c r="CM24" i="4"/>
  <c r="BV37" i="4"/>
  <c r="CP23" i="4"/>
  <c r="CQ22" i="4"/>
  <c r="CU18" i="4"/>
  <c r="CV17" i="4"/>
  <c r="CP53" i="8" l="1"/>
  <c r="CO54" i="8"/>
  <c r="CN55" i="8"/>
  <c r="CM56" i="8"/>
  <c r="CL57" i="8"/>
  <c r="CH61" i="8"/>
  <c r="CI60" i="8"/>
  <c r="CJ59" i="8"/>
  <c r="CK58" i="8"/>
  <c r="EP42" i="8"/>
  <c r="EQ41" i="8"/>
  <c r="EN44" i="8"/>
  <c r="EH49" i="8"/>
  <c r="EV36" i="8"/>
  <c r="EW35" i="8"/>
  <c r="EU37" i="8"/>
  <c r="ET38" i="8"/>
  <c r="FD28" i="8"/>
  <c r="ES39" i="8"/>
  <c r="ER40" i="8"/>
  <c r="FC29" i="8"/>
  <c r="FB30" i="8"/>
  <c r="EZ32" i="8"/>
  <c r="EY33" i="8"/>
  <c r="EX34" i="8"/>
  <c r="FA31" i="8"/>
  <c r="FL19" i="8"/>
  <c r="FK20" i="8"/>
  <c r="FN17" i="8"/>
  <c r="FM18" i="8"/>
  <c r="FJ21" i="8"/>
  <c r="EO43" i="8"/>
  <c r="FI22" i="8"/>
  <c r="FG24" i="8"/>
  <c r="FH23" i="8"/>
  <c r="EI48" i="8"/>
  <c r="W94" i="6"/>
  <c r="AU95" i="6"/>
  <c r="BE95" i="6"/>
  <c r="BP95" i="6"/>
  <c r="AT95" i="8"/>
  <c r="AU94" i="8"/>
  <c r="AV94" i="8" s="1"/>
  <c r="AO103" i="8"/>
  <c r="AM105" i="8"/>
  <c r="EK47" i="8"/>
  <c r="AH186" i="8"/>
  <c r="AH187" i="8" s="1"/>
  <c r="AH188" i="8" s="1"/>
  <c r="AH189" i="8" s="1"/>
  <c r="AH190" i="8" s="1"/>
  <c r="AH191" i="8" s="1"/>
  <c r="AH192" i="8" s="1"/>
  <c r="AH193" i="8" s="1"/>
  <c r="AH194" i="8" s="1"/>
  <c r="AH195" i="8" s="1"/>
  <c r="AH196" i="8" s="1"/>
  <c r="AH197" i="8" s="1"/>
  <c r="AH198" i="8" s="1"/>
  <c r="AH199" i="8" s="1"/>
  <c r="AH200" i="8" s="1"/>
  <c r="AH201" i="8" s="1"/>
  <c r="AH202" i="8" s="1"/>
  <c r="AH203" i="8" s="1"/>
  <c r="AH204" i="8" s="1"/>
  <c r="AH205" i="8" s="1"/>
  <c r="AH206" i="8" s="1"/>
  <c r="AH207" i="8" s="1"/>
  <c r="AH208" i="8" s="1"/>
  <c r="AH209" i="8" s="1"/>
  <c r="AH210" i="8" s="1"/>
  <c r="AH211" i="8" s="1"/>
  <c r="AH212" i="8" s="1"/>
  <c r="AH213" i="8" s="1"/>
  <c r="AH214" i="8" s="1"/>
  <c r="AH215" i="8" s="1"/>
  <c r="AH216" i="8" s="1"/>
  <c r="AH217" i="8" s="1"/>
  <c r="AH218" i="8" s="1"/>
  <c r="AH219" i="8" s="1"/>
  <c r="AH220" i="8" s="1"/>
  <c r="AH221" i="8" s="1"/>
  <c r="AH222" i="8" s="1"/>
  <c r="AH223" i="8" s="1"/>
  <c r="AH224" i="8" s="1"/>
  <c r="AH225" i="8" s="1"/>
  <c r="AH226" i="8" s="1"/>
  <c r="AH227" i="8" s="1"/>
  <c r="AH228" i="8" s="1"/>
  <c r="AH229" i="8" s="1"/>
  <c r="AH230" i="8" s="1"/>
  <c r="AH231" i="8" s="1"/>
  <c r="AH232" i="8" s="1"/>
  <c r="AH233" i="8" s="1"/>
  <c r="AH234" i="8" s="1"/>
  <c r="AH235" i="8" s="1"/>
  <c r="AH236" i="8" s="1"/>
  <c r="AH237" i="8" s="1"/>
  <c r="AH238" i="8" s="1"/>
  <c r="AH239" i="8" s="1"/>
  <c r="AH240" i="8" s="1"/>
  <c r="AH241" i="8" s="1"/>
  <c r="AH242" i="8" s="1"/>
  <c r="AH243" i="8" s="1"/>
  <c r="AH244" i="8" s="1"/>
  <c r="AH245" i="8" s="1"/>
  <c r="AH246" i="8" s="1"/>
  <c r="AH247" i="8" s="1"/>
  <c r="AH248" i="8" s="1"/>
  <c r="AH249" i="8" s="1"/>
  <c r="AH250" i="8" s="1"/>
  <c r="AH251" i="8" s="1"/>
  <c r="AH252" i="8" s="1"/>
  <c r="AH253" i="8" s="1"/>
  <c r="AH254" i="8" s="1"/>
  <c r="AH255" i="8" s="1"/>
  <c r="AH256" i="8" s="1"/>
  <c r="AH257" i="8" s="1"/>
  <c r="AH258" i="8" s="1"/>
  <c r="AH259" i="8" s="1"/>
  <c r="EL46" i="8"/>
  <c r="EM45" i="8"/>
  <c r="AN104" i="8"/>
  <c r="BX66" i="8"/>
  <c r="BW67" i="8"/>
  <c r="AQ99" i="8"/>
  <c r="AQ100" i="8" s="1"/>
  <c r="AK107" i="8"/>
  <c r="AI111" i="8"/>
  <c r="AI112" i="8" s="1"/>
  <c r="AI113" i="8" s="1"/>
  <c r="AI114" i="8" s="1"/>
  <c r="AI115" i="8" s="1"/>
  <c r="AI116" i="8" s="1"/>
  <c r="AI117" i="8" s="1"/>
  <c r="AI118" i="8" s="1"/>
  <c r="AI119" i="8" s="1"/>
  <c r="AI120" i="8" s="1"/>
  <c r="AI121" i="8" s="1"/>
  <c r="AI122" i="8" s="1"/>
  <c r="AI123" i="8" s="1"/>
  <c r="AI124" i="8" s="1"/>
  <c r="AI125" i="8" s="1"/>
  <c r="AI126" i="8" s="1"/>
  <c r="AI127" i="8" s="1"/>
  <c r="AI128" i="8" s="1"/>
  <c r="AI129" i="8" s="1"/>
  <c r="AI130" i="8" s="1"/>
  <c r="AI131" i="8" s="1"/>
  <c r="AI132" i="8" s="1"/>
  <c r="AI133" i="8" s="1"/>
  <c r="AI134" i="8" s="1"/>
  <c r="AI135" i="8" s="1"/>
  <c r="AI136" i="8" s="1"/>
  <c r="AI137" i="8" s="1"/>
  <c r="AI138" i="8" s="1"/>
  <c r="AI139" i="8" s="1"/>
  <c r="AI140" i="8" s="1"/>
  <c r="AI141" i="8" s="1"/>
  <c r="AI142" i="8" s="1"/>
  <c r="AI143" i="8" s="1"/>
  <c r="AI144" i="8" s="1"/>
  <c r="AI145" i="8" s="1"/>
  <c r="AI146" i="8" s="1"/>
  <c r="AI147" i="8" s="1"/>
  <c r="AI148" i="8" s="1"/>
  <c r="AI149" i="8" s="1"/>
  <c r="AI150" i="8" s="1"/>
  <c r="AI151" i="8" s="1"/>
  <c r="AJ108" i="8"/>
  <c r="AJ109" i="8" s="1"/>
  <c r="AJ110" i="8" s="1"/>
  <c r="AL106" i="8"/>
  <c r="BY65" i="8"/>
  <c r="BZ64" i="8"/>
  <c r="AR97" i="8"/>
  <c r="AR98" i="8" s="1"/>
  <c r="AS96" i="8"/>
  <c r="BF84" i="8"/>
  <c r="CA63" i="8"/>
  <c r="BK79" i="8"/>
  <c r="BP74" i="8"/>
  <c r="BJ80" i="8"/>
  <c r="BI81" i="8"/>
  <c r="BG83" i="8"/>
  <c r="FE26" i="8"/>
  <c r="FE27" i="8" s="1"/>
  <c r="FF25" i="8"/>
  <c r="BH82" i="8"/>
  <c r="BT70" i="8"/>
  <c r="BL78" i="8"/>
  <c r="BN76" i="8"/>
  <c r="BM77" i="8"/>
  <c r="BQ73" i="8"/>
  <c r="BD86" i="8"/>
  <c r="BO75" i="8"/>
  <c r="BC87" i="8"/>
  <c r="BB88" i="8"/>
  <c r="AP101" i="8"/>
  <c r="BE85" i="8"/>
  <c r="BS71" i="8"/>
  <c r="BR72" i="8"/>
  <c r="AY91" i="8"/>
  <c r="BV68" i="8"/>
  <c r="BU69" i="8"/>
  <c r="AX92" i="8"/>
  <c r="AZ90" i="8"/>
  <c r="CC62" i="8"/>
  <c r="AW93" i="8"/>
  <c r="BA89" i="8"/>
  <c r="Y38" i="1"/>
  <c r="CQ51" i="8"/>
  <c r="CQ52" i="8" s="1"/>
  <c r="CQ53" i="8" s="1"/>
  <c r="CR50" i="8"/>
  <c r="CU19" i="4"/>
  <c r="GF162" i="4"/>
  <c r="CT20" i="4"/>
  <c r="CS21" i="4"/>
  <c r="P38" i="1"/>
  <c r="R38" i="1"/>
  <c r="FT162" i="4"/>
  <c r="FZ162" i="4"/>
  <c r="Q38" i="1"/>
  <c r="BR39" i="1"/>
  <c r="BG39" i="1"/>
  <c r="AW39" i="1"/>
  <c r="BD56" i="4"/>
  <c r="BC57" i="4"/>
  <c r="BF52" i="4"/>
  <c r="BF53" i="4" s="1"/>
  <c r="AS67" i="4"/>
  <c r="BU39" i="4"/>
  <c r="BK47" i="4"/>
  <c r="BL46" i="4"/>
  <c r="AO85" i="4"/>
  <c r="CD33" i="4"/>
  <c r="AH93" i="4"/>
  <c r="AH94" i="4" s="1"/>
  <c r="AL88" i="4"/>
  <c r="AJ90" i="4"/>
  <c r="AM87" i="4"/>
  <c r="AN86" i="4"/>
  <c r="AG101" i="4"/>
  <c r="AI91" i="4"/>
  <c r="AI92" i="4" s="1"/>
  <c r="AK89" i="4"/>
  <c r="CF31" i="4"/>
  <c r="AR68" i="4"/>
  <c r="AX62" i="4"/>
  <c r="AQ69" i="4"/>
  <c r="BA59" i="4"/>
  <c r="AY61" i="4"/>
  <c r="AT66" i="4"/>
  <c r="AV64" i="4"/>
  <c r="BB58" i="4"/>
  <c r="AP70" i="4"/>
  <c r="AP71" i="4" s="1"/>
  <c r="AP72" i="4" s="1"/>
  <c r="AP73" i="4" s="1"/>
  <c r="AP74" i="4" s="1"/>
  <c r="AP75" i="4" s="1"/>
  <c r="AZ60" i="4"/>
  <c r="AU65" i="4"/>
  <c r="AW63" i="4"/>
  <c r="CG30" i="4"/>
  <c r="CC34" i="4"/>
  <c r="BR42" i="4"/>
  <c r="CH29" i="4"/>
  <c r="CI28" i="4"/>
  <c r="BE54" i="4"/>
  <c r="BE55" i="4" s="1"/>
  <c r="BH50" i="4"/>
  <c r="BJ48" i="4"/>
  <c r="BV38" i="4"/>
  <c r="BN44" i="4"/>
  <c r="BM45" i="4"/>
  <c r="BS41" i="4"/>
  <c r="CJ27" i="4"/>
  <c r="CK27" i="4" s="1"/>
  <c r="BT40" i="4"/>
  <c r="BI49" i="4"/>
  <c r="BG51" i="4"/>
  <c r="BZ35" i="4"/>
  <c r="CE32" i="4"/>
  <c r="BX36" i="4"/>
  <c r="BY36" i="4" s="1"/>
  <c r="BO43" i="4"/>
  <c r="BP43" i="4" s="1"/>
  <c r="CM25" i="4"/>
  <c r="CN24" i="4"/>
  <c r="CL26" i="4"/>
  <c r="BW37" i="4"/>
  <c r="CQ23" i="4"/>
  <c r="CR22" i="4"/>
  <c r="CV18" i="4"/>
  <c r="CW17" i="4"/>
  <c r="CP54" i="8" l="1"/>
  <c r="CO55" i="8"/>
  <c r="CN56" i="8"/>
  <c r="CI61" i="8"/>
  <c r="CM57" i="8"/>
  <c r="CL58" i="8"/>
  <c r="CJ60" i="8"/>
  <c r="CK59" i="8"/>
  <c r="EQ42" i="8"/>
  <c r="EO44" i="8"/>
  <c r="EI49" i="8"/>
  <c r="K94" i="6"/>
  <c r="G94" i="6" s="1"/>
  <c r="GH218" i="8" s="1"/>
  <c r="FD29" i="8"/>
  <c r="EV37" i="8"/>
  <c r="EW36" i="8"/>
  <c r="EU38" i="8"/>
  <c r="ET39" i="8"/>
  <c r="ES40" i="8"/>
  <c r="FC30" i="8"/>
  <c r="ER41" i="8"/>
  <c r="FB31" i="8"/>
  <c r="EZ33" i="8"/>
  <c r="EY34" i="8"/>
  <c r="EX35" i="8"/>
  <c r="FA32" i="8"/>
  <c r="FM19" i="8"/>
  <c r="FL20" i="8"/>
  <c r="EP43" i="8"/>
  <c r="FK21" i="8"/>
  <c r="FN18" i="8"/>
  <c r="FH24" i="8"/>
  <c r="FJ22" i="8"/>
  <c r="FI23" i="8"/>
  <c r="EJ48" i="8"/>
  <c r="EK48" i="8" s="1"/>
  <c r="AU95" i="8"/>
  <c r="AV95" i="8" s="1"/>
  <c r="BQ95" i="6"/>
  <c r="BF95" i="6"/>
  <c r="AV95" i="6"/>
  <c r="AT96" i="8"/>
  <c r="AO104" i="8"/>
  <c r="EL47" i="8"/>
  <c r="BX67" i="8"/>
  <c r="BY66" i="8"/>
  <c r="EM46" i="8"/>
  <c r="EN45" i="8"/>
  <c r="AN105" i="8"/>
  <c r="AR99" i="8"/>
  <c r="AR100" i="8" s="1"/>
  <c r="AK108" i="8"/>
  <c r="AK109" i="8" s="1"/>
  <c r="AK110" i="8" s="1"/>
  <c r="BZ65" i="8"/>
  <c r="AL107" i="8"/>
  <c r="CA64" i="8"/>
  <c r="AM106" i="8"/>
  <c r="AI167" i="8"/>
  <c r="AI168" i="8" s="1"/>
  <c r="AI169" i="8" s="1"/>
  <c r="AI170" i="8" s="1"/>
  <c r="AI171" i="8" s="1"/>
  <c r="AI172" i="8" s="1"/>
  <c r="AI173" i="8" s="1"/>
  <c r="AI174" i="8" s="1"/>
  <c r="AI175" i="8" s="1"/>
  <c r="AI176" i="8" s="1"/>
  <c r="AI177" i="8" s="1"/>
  <c r="AI178" i="8" s="1"/>
  <c r="AI179" i="8" s="1"/>
  <c r="AI180" i="8" s="1"/>
  <c r="AI181" i="8" s="1"/>
  <c r="AI182" i="8" s="1"/>
  <c r="AI183" i="8" s="1"/>
  <c r="AI184" i="8" s="1"/>
  <c r="AI185" i="8" s="1"/>
  <c r="AS97" i="8"/>
  <c r="AS98" i="8" s="1"/>
  <c r="AJ111" i="8"/>
  <c r="AJ112" i="8" s="1"/>
  <c r="CB63" i="8"/>
  <c r="FE28" i="8"/>
  <c r="BG84" i="8"/>
  <c r="BK80" i="8"/>
  <c r="BL79" i="8"/>
  <c r="BQ74" i="8"/>
  <c r="BI82" i="8"/>
  <c r="BJ81" i="8"/>
  <c r="BH83" i="8"/>
  <c r="FF26" i="8"/>
  <c r="FF27" i="8" s="1"/>
  <c r="FG25" i="8"/>
  <c r="BU70" i="8"/>
  <c r="BR73" i="8"/>
  <c r="BM78" i="8"/>
  <c r="AQ101" i="8"/>
  <c r="AY92" i="8"/>
  <c r="CD62" i="8"/>
  <c r="BC88" i="8"/>
  <c r="BB89" i="8"/>
  <c r="BA90" i="8"/>
  <c r="BO76" i="8"/>
  <c r="BP75" i="8"/>
  <c r="AZ91" i="8"/>
  <c r="AX93" i="8"/>
  <c r="BS72" i="8"/>
  <c r="BT71" i="8"/>
  <c r="BE86" i="8"/>
  <c r="BN77" i="8"/>
  <c r="AP102" i="8"/>
  <c r="BD87" i="8"/>
  <c r="AW94" i="8"/>
  <c r="BW68" i="8"/>
  <c r="BV69" i="8"/>
  <c r="BF85" i="8"/>
  <c r="CR51" i="8"/>
  <c r="CR52" i="8" s="1"/>
  <c r="CR53" i="8" s="1"/>
  <c r="CS50" i="8"/>
  <c r="CV19" i="4"/>
  <c r="CU20" i="4"/>
  <c r="CT21" i="4"/>
  <c r="D162" i="4"/>
  <c r="AX39" i="1"/>
  <c r="BS39" i="1"/>
  <c r="BH39" i="1"/>
  <c r="BC58" i="4"/>
  <c r="BD57" i="4"/>
  <c r="BE56" i="4"/>
  <c r="AS68" i="4"/>
  <c r="BL47" i="4"/>
  <c r="BK48" i="4"/>
  <c r="BM46" i="4"/>
  <c r="CD34" i="4"/>
  <c r="CG31" i="4"/>
  <c r="AO86" i="4"/>
  <c r="AI93" i="4"/>
  <c r="AI94" i="4" s="1"/>
  <c r="AP76" i="4"/>
  <c r="AP77" i="4" s="1"/>
  <c r="AP78" i="4" s="1"/>
  <c r="AP79" i="4" s="1"/>
  <c r="AP80" i="4" s="1"/>
  <c r="AP81" i="4" s="1"/>
  <c r="AP82" i="4" s="1"/>
  <c r="AP83" i="4" s="1"/>
  <c r="AP84" i="4" s="1"/>
  <c r="AP85" i="4" s="1"/>
  <c r="AH95" i="4"/>
  <c r="AH96" i="4" s="1"/>
  <c r="AH97" i="4" s="1"/>
  <c r="AH98" i="4" s="1"/>
  <c r="AH99" i="4" s="1"/>
  <c r="AH100" i="4" s="1"/>
  <c r="AN87" i="4"/>
  <c r="AG102" i="4"/>
  <c r="AJ91" i="4"/>
  <c r="AK90" i="4"/>
  <c r="AL89" i="4"/>
  <c r="AM88" i="4"/>
  <c r="AT67" i="4"/>
  <c r="AQ70" i="4"/>
  <c r="AR69" i="4"/>
  <c r="AW64" i="4"/>
  <c r="AZ61" i="4"/>
  <c r="AU66" i="4"/>
  <c r="BB59" i="4"/>
  <c r="BA60" i="4"/>
  <c r="AX63" i="4"/>
  <c r="AV65" i="4"/>
  <c r="AY62" i="4"/>
  <c r="CM26" i="4"/>
  <c r="CL27" i="4"/>
  <c r="BT41" i="4"/>
  <c r="BO44" i="4"/>
  <c r="BP44" i="4" s="1"/>
  <c r="BG52" i="4"/>
  <c r="BV39" i="4"/>
  <c r="BJ49" i="4"/>
  <c r="BS42" i="4"/>
  <c r="BF54" i="4"/>
  <c r="BW38" i="4"/>
  <c r="CF32" i="4"/>
  <c r="CE33" i="4"/>
  <c r="BQ43" i="4"/>
  <c r="BR43" i="4" s="1"/>
  <c r="BZ36" i="4"/>
  <c r="CN25" i="4"/>
  <c r="BU40" i="4"/>
  <c r="BH51" i="4"/>
  <c r="CJ28" i="4"/>
  <c r="CK28" i="4" s="1"/>
  <c r="CI29" i="4"/>
  <c r="CO24" i="4"/>
  <c r="CA35" i="4"/>
  <c r="CB35" i="4" s="1"/>
  <c r="BI50" i="4"/>
  <c r="BN45" i="4"/>
  <c r="CH30" i="4"/>
  <c r="BX37" i="4"/>
  <c r="CR23" i="4"/>
  <c r="CS22" i="4"/>
  <c r="CW18" i="4"/>
  <c r="CX17" i="4"/>
  <c r="CP55" i="8" l="1"/>
  <c r="CQ54" i="8"/>
  <c r="CR54" i="8" s="1"/>
  <c r="CO56" i="8"/>
  <c r="CJ61" i="8"/>
  <c r="GB218" i="8"/>
  <c r="CM58" i="8"/>
  <c r="CN57" i="8"/>
  <c r="CK60" i="8"/>
  <c r="CL59" i="8"/>
  <c r="EP44" i="8"/>
  <c r="EO45" i="8"/>
  <c r="FE29" i="8"/>
  <c r="FV218" i="8"/>
  <c r="FD30" i="8"/>
  <c r="EW37" i="8"/>
  <c r="EV38" i="8"/>
  <c r="EU39" i="8"/>
  <c r="ET40" i="8"/>
  <c r="FC31" i="8"/>
  <c r="ES41" i="8"/>
  <c r="ER42" i="8"/>
  <c r="FA33" i="8"/>
  <c r="EZ34" i="8"/>
  <c r="EY35" i="8"/>
  <c r="EX36" i="8"/>
  <c r="FB32" i="8"/>
  <c r="EQ43" i="8"/>
  <c r="FK22" i="8"/>
  <c r="FL21" i="8"/>
  <c r="FM20" i="8"/>
  <c r="FN19" i="8"/>
  <c r="FI24" i="8"/>
  <c r="FJ23" i="8"/>
  <c r="EJ49" i="8"/>
  <c r="EK49" i="8" s="1"/>
  <c r="AU96" i="8"/>
  <c r="AV96" i="8" s="1"/>
  <c r="BR95" i="6"/>
  <c r="BG95" i="6"/>
  <c r="AW95" i="6"/>
  <c r="AO105" i="8"/>
  <c r="EL48" i="8"/>
  <c r="BZ66" i="8"/>
  <c r="EM47" i="8"/>
  <c r="BY67" i="8"/>
  <c r="EN46" i="8"/>
  <c r="CB64" i="8"/>
  <c r="CA65" i="8"/>
  <c r="AT97" i="8"/>
  <c r="AT98" i="8" s="1"/>
  <c r="AS99" i="8"/>
  <c r="AS100" i="8" s="1"/>
  <c r="AN106" i="8"/>
  <c r="AK111" i="8"/>
  <c r="AK112" i="8" s="1"/>
  <c r="AM107" i="8"/>
  <c r="AI186" i="8"/>
  <c r="AI187" i="8" s="1"/>
  <c r="AI188" i="8" s="1"/>
  <c r="AI189" i="8" s="1"/>
  <c r="AI190" i="8" s="1"/>
  <c r="AI191" i="8" s="1"/>
  <c r="AI192" i="8" s="1"/>
  <c r="AI193" i="8" s="1"/>
  <c r="AI194" i="8" s="1"/>
  <c r="AI195" i="8" s="1"/>
  <c r="AI196" i="8" s="1"/>
  <c r="AI197" i="8" s="1"/>
  <c r="AI198" i="8" s="1"/>
  <c r="AI199" i="8" s="1"/>
  <c r="AI200" i="8" s="1"/>
  <c r="AI201" i="8" s="1"/>
  <c r="AI202" i="8" s="1"/>
  <c r="AI203" i="8" s="1"/>
  <c r="AI204" i="8" s="1"/>
  <c r="AI205" i="8" s="1"/>
  <c r="AI206" i="8" s="1"/>
  <c r="AI207" i="8" s="1"/>
  <c r="AI208" i="8" s="1"/>
  <c r="AI209" i="8" s="1"/>
  <c r="AI210" i="8" s="1"/>
  <c r="AI211" i="8" s="1"/>
  <c r="AI212" i="8" s="1"/>
  <c r="AI213" i="8" s="1"/>
  <c r="AI214" i="8" s="1"/>
  <c r="AI215" i="8" s="1"/>
  <c r="AI216" i="8" s="1"/>
  <c r="AI217" i="8" s="1"/>
  <c r="AI218" i="8" s="1"/>
  <c r="AI219" i="8" s="1"/>
  <c r="AI220" i="8" s="1"/>
  <c r="AI221" i="8" s="1"/>
  <c r="AI222" i="8" s="1"/>
  <c r="AI223" i="8" s="1"/>
  <c r="AI224" i="8" s="1"/>
  <c r="AI225" i="8" s="1"/>
  <c r="AI226" i="8" s="1"/>
  <c r="AI227" i="8" s="1"/>
  <c r="AI228" i="8" s="1"/>
  <c r="AI229" i="8" s="1"/>
  <c r="AI230" i="8" s="1"/>
  <c r="AI231" i="8" s="1"/>
  <c r="AI232" i="8" s="1"/>
  <c r="AI233" i="8" s="1"/>
  <c r="AI234" i="8" s="1"/>
  <c r="AI235" i="8" s="1"/>
  <c r="AI236" i="8" s="1"/>
  <c r="AI237" i="8" s="1"/>
  <c r="AI238" i="8" s="1"/>
  <c r="AI239" i="8" s="1"/>
  <c r="AI240" i="8" s="1"/>
  <c r="AJ113" i="8"/>
  <c r="AL108" i="8"/>
  <c r="CC63" i="8"/>
  <c r="AQ102" i="8"/>
  <c r="BM79" i="8"/>
  <c r="BG85" i="8"/>
  <c r="BH84" i="8"/>
  <c r="BU71" i="8"/>
  <c r="BJ82" i="8"/>
  <c r="BL80" i="8"/>
  <c r="BI83" i="8"/>
  <c r="FF28" i="8"/>
  <c r="BR74" i="8"/>
  <c r="BK81" i="8"/>
  <c r="BN78" i="8"/>
  <c r="BV70" i="8"/>
  <c r="FG26" i="8"/>
  <c r="FG27" i="8" s="1"/>
  <c r="FH25" i="8"/>
  <c r="AR101" i="8"/>
  <c r="BS73" i="8"/>
  <c r="AX94" i="8"/>
  <c r="BO77" i="8"/>
  <c r="BQ75" i="8"/>
  <c r="CE62" i="8"/>
  <c r="BE87" i="8"/>
  <c r="BP76" i="8"/>
  <c r="BW69" i="8"/>
  <c r="BX68" i="8"/>
  <c r="AP103" i="8"/>
  <c r="BT72" i="8"/>
  <c r="BA91" i="8"/>
  <c r="BD88" i="8"/>
  <c r="BB90" i="8"/>
  <c r="AY93" i="8"/>
  <c r="BC89" i="8"/>
  <c r="BF86" i="8"/>
  <c r="AZ92" i="8"/>
  <c r="AW95" i="8"/>
  <c r="CS51" i="8"/>
  <c r="CS52" i="8" s="1"/>
  <c r="CS53" i="8" s="1"/>
  <c r="CT50" i="8"/>
  <c r="CW19" i="4"/>
  <c r="CV20" i="4"/>
  <c r="CU21" i="4"/>
  <c r="BT39" i="1"/>
  <c r="BI39" i="1"/>
  <c r="AY39" i="1"/>
  <c r="BD58" i="4"/>
  <c r="BE57" i="4"/>
  <c r="BM47" i="4"/>
  <c r="BL48" i="4"/>
  <c r="AO87" i="4"/>
  <c r="BK49" i="4"/>
  <c r="CH31" i="4"/>
  <c r="AI95" i="4"/>
  <c r="AI96" i="4" s="1"/>
  <c r="AI97" i="4" s="1"/>
  <c r="AI98" i="4" s="1"/>
  <c r="AI99" i="4" s="1"/>
  <c r="AI100" i="4" s="1"/>
  <c r="AN88" i="4"/>
  <c r="AP86" i="4"/>
  <c r="AH101" i="4"/>
  <c r="AH102" i="4" s="1"/>
  <c r="AK91" i="4"/>
  <c r="AG103" i="4"/>
  <c r="AG104" i="4" s="1"/>
  <c r="AG105" i="4" s="1"/>
  <c r="AG106" i="4" s="1"/>
  <c r="AG107" i="4" s="1"/>
  <c r="AG108" i="4" s="1"/>
  <c r="AG109" i="4" s="1"/>
  <c r="AG110" i="4" s="1"/>
  <c r="AG111" i="4" s="1"/>
  <c r="AG112" i="4" s="1"/>
  <c r="AG113" i="4" s="1"/>
  <c r="AG114" i="4" s="1"/>
  <c r="AG115" i="4" s="1"/>
  <c r="AG116" i="4" s="1"/>
  <c r="AG117" i="4" s="1"/>
  <c r="AG118" i="4" s="1"/>
  <c r="AG119" i="4" s="1"/>
  <c r="AG120" i="4" s="1"/>
  <c r="AG121" i="4" s="1"/>
  <c r="AG122" i="4" s="1"/>
  <c r="AG123" i="4" s="1"/>
  <c r="AG124" i="4" s="1"/>
  <c r="AG125" i="4" s="1"/>
  <c r="AG126" i="4" s="1"/>
  <c r="AG127" i="4" s="1"/>
  <c r="AG128" i="4" s="1"/>
  <c r="AG129" i="4" s="1"/>
  <c r="AG130" i="4" s="1"/>
  <c r="AG131" i="4" s="1"/>
  <c r="AG132" i="4" s="1"/>
  <c r="AG133" i="4" s="1"/>
  <c r="AG134" i="4" s="1"/>
  <c r="AG135" i="4" s="1"/>
  <c r="AL90" i="4"/>
  <c r="AJ92" i="4"/>
  <c r="AM89" i="4"/>
  <c r="AY63" i="4"/>
  <c r="AW65" i="4"/>
  <c r="AU67" i="4"/>
  <c r="AX64" i="4"/>
  <c r="AV66" i="4"/>
  <c r="AT68" i="4"/>
  <c r="AR70" i="4"/>
  <c r="BA61" i="4"/>
  <c r="AZ62" i="4"/>
  <c r="BC59" i="4"/>
  <c r="BB60" i="4"/>
  <c r="AS69" i="4"/>
  <c r="AQ71" i="4"/>
  <c r="CM27" i="4"/>
  <c r="BT42" i="4"/>
  <c r="BW39" i="4"/>
  <c r="BS43" i="4"/>
  <c r="BH52" i="4"/>
  <c r="CC35" i="4"/>
  <c r="CD35" i="4" s="1"/>
  <c r="BO45" i="4"/>
  <c r="BP45" i="4" s="1"/>
  <c r="BN46" i="4"/>
  <c r="CN26" i="4"/>
  <c r="CA36" i="4"/>
  <c r="CB36" i="4" s="1"/>
  <c r="CJ29" i="4"/>
  <c r="CP24" i="4"/>
  <c r="CO25" i="4"/>
  <c r="CG32" i="4"/>
  <c r="BJ50" i="4"/>
  <c r="CI30" i="4"/>
  <c r="BV40" i="4"/>
  <c r="BU41" i="4"/>
  <c r="BY37" i="4"/>
  <c r="BX38" i="4"/>
  <c r="BI51" i="4"/>
  <c r="CF33" i="4"/>
  <c r="CE34" i="4"/>
  <c r="BQ44" i="4"/>
  <c r="BF55" i="4"/>
  <c r="BF56" i="4" s="1"/>
  <c r="BG53" i="4"/>
  <c r="BG54" i="4" s="1"/>
  <c r="CL28" i="4"/>
  <c r="CS23" i="4"/>
  <c r="CT22" i="4"/>
  <c r="CX18" i="4"/>
  <c r="CY17" i="4"/>
  <c r="CP56" i="8" l="1"/>
  <c r="CQ55" i="8"/>
  <c r="CR55" i="8" s="1"/>
  <c r="CK61" i="8"/>
  <c r="CS54" i="8"/>
  <c r="CN58" i="8"/>
  <c r="CO57" i="8"/>
  <c r="CL60" i="8"/>
  <c r="CM59" i="8"/>
  <c r="EP45" i="8"/>
  <c r="FF29" i="8"/>
  <c r="FE30" i="8"/>
  <c r="FD31" i="8"/>
  <c r="EW38" i="8"/>
  <c r="EV39" i="8"/>
  <c r="EU40" i="8"/>
  <c r="ET41" i="8"/>
  <c r="FC32" i="8"/>
  <c r="ES42" i="8"/>
  <c r="ER43" i="8"/>
  <c r="FA34" i="8"/>
  <c r="EZ35" i="8"/>
  <c r="EY36" i="8"/>
  <c r="EX37" i="8"/>
  <c r="FB33" i="8"/>
  <c r="EQ44" i="8"/>
  <c r="FL22" i="8"/>
  <c r="FM21" i="8"/>
  <c r="FN20" i="8"/>
  <c r="FJ24" i="8"/>
  <c r="FK23" i="8"/>
  <c r="EL49" i="8"/>
  <c r="BH95" i="6"/>
  <c r="BS95" i="6"/>
  <c r="AX95" i="6"/>
  <c r="EM48" i="8"/>
  <c r="BZ67" i="8"/>
  <c r="EN47" i="8"/>
  <c r="CC64" i="8"/>
  <c r="AU97" i="8"/>
  <c r="AV97" i="8" s="1"/>
  <c r="CD63" i="8"/>
  <c r="EO46" i="8"/>
  <c r="CB65" i="8"/>
  <c r="CA66" i="8"/>
  <c r="BH85" i="8"/>
  <c r="AM108" i="8"/>
  <c r="AL109" i="8"/>
  <c r="AL110" i="8" s="1"/>
  <c r="AL111" i="8" s="1"/>
  <c r="AL112" i="8" s="1"/>
  <c r="AI241" i="8"/>
  <c r="AI242" i="8" s="1"/>
  <c r="AI243" i="8" s="1"/>
  <c r="AI244" i="8" s="1"/>
  <c r="AI245" i="8" s="1"/>
  <c r="AI246" i="8" s="1"/>
  <c r="AI247" i="8" s="1"/>
  <c r="AI248" i="8" s="1"/>
  <c r="AI249" i="8" s="1"/>
  <c r="AI250" i="8" s="1"/>
  <c r="AI251" i="8" s="1"/>
  <c r="AI252" i="8" s="1"/>
  <c r="AI253" i="8" s="1"/>
  <c r="AI254" i="8" s="1"/>
  <c r="AI255" i="8" s="1"/>
  <c r="AI256" i="8" s="1"/>
  <c r="AI257" i="8" s="1"/>
  <c r="AI258" i="8" s="1"/>
  <c r="AI259" i="8" s="1"/>
  <c r="AJ114" i="8"/>
  <c r="AK113" i="8"/>
  <c r="AN107" i="8"/>
  <c r="AO106" i="8"/>
  <c r="BM80" i="8"/>
  <c r="BR75" i="8"/>
  <c r="AQ103" i="8"/>
  <c r="AR102" i="8"/>
  <c r="BN79" i="8"/>
  <c r="BG86" i="8"/>
  <c r="BW70" i="8"/>
  <c r="BS74" i="8"/>
  <c r="FG28" i="8"/>
  <c r="BJ83" i="8"/>
  <c r="BV71" i="8"/>
  <c r="BL81" i="8"/>
  <c r="BO78" i="8"/>
  <c r="BI84" i="8"/>
  <c r="BK82" i="8"/>
  <c r="BT73" i="8"/>
  <c r="FH26" i="8"/>
  <c r="FH27" i="8" s="1"/>
  <c r="FI25" i="8"/>
  <c r="AS101" i="8"/>
  <c r="BP77" i="8"/>
  <c r="BC90" i="8"/>
  <c r="BB91" i="8"/>
  <c r="AP104" i="8"/>
  <c r="AP105" i="8" s="1"/>
  <c r="BE88" i="8"/>
  <c r="AT99" i="8"/>
  <c r="BY68" i="8"/>
  <c r="BX69" i="8"/>
  <c r="CF62" i="8"/>
  <c r="AY94" i="8"/>
  <c r="AW96" i="8"/>
  <c r="BA92" i="8"/>
  <c r="AZ93" i="8"/>
  <c r="AX95" i="8"/>
  <c r="BD89" i="8"/>
  <c r="BQ76" i="8"/>
  <c r="BF87" i="8"/>
  <c r="BU72" i="8"/>
  <c r="CT51" i="8"/>
  <c r="CT52" i="8" s="1"/>
  <c r="CT53" i="8" s="1"/>
  <c r="CU50" i="8"/>
  <c r="CX19" i="4"/>
  <c r="CW20" i="4"/>
  <c r="CV21" i="4"/>
  <c r="BJ39" i="1"/>
  <c r="BU39" i="1"/>
  <c r="AZ39" i="1"/>
  <c r="BF57" i="4"/>
  <c r="BD59" i="4"/>
  <c r="BE58" i="4"/>
  <c r="BM48" i="4"/>
  <c r="BL49" i="4"/>
  <c r="CI31" i="4"/>
  <c r="AP87" i="4"/>
  <c r="AO88" i="4"/>
  <c r="CH32" i="4"/>
  <c r="AN89" i="4"/>
  <c r="AJ93" i="4"/>
  <c r="AJ94" i="4" s="1"/>
  <c r="AJ95" i="4" s="1"/>
  <c r="AJ96" i="4" s="1"/>
  <c r="AL91" i="4"/>
  <c r="AK92" i="4"/>
  <c r="AM90" i="4"/>
  <c r="AI101" i="4"/>
  <c r="AI102" i="4" s="1"/>
  <c r="AH103" i="4"/>
  <c r="AH104" i="4" s="1"/>
  <c r="AH105" i="4" s="1"/>
  <c r="AH106" i="4" s="1"/>
  <c r="AH107" i="4" s="1"/>
  <c r="AH108" i="4" s="1"/>
  <c r="AH109" i="4" s="1"/>
  <c r="AH110" i="4" s="1"/>
  <c r="AH111" i="4" s="1"/>
  <c r="AH112" i="4" s="1"/>
  <c r="AH113" i="4" s="1"/>
  <c r="AH114" i="4" s="1"/>
  <c r="AH115" i="4" s="1"/>
  <c r="AH116" i="4" s="1"/>
  <c r="AH117" i="4" s="1"/>
  <c r="AH118" i="4" s="1"/>
  <c r="AH119" i="4" s="1"/>
  <c r="AH120" i="4" s="1"/>
  <c r="AH121" i="4" s="1"/>
  <c r="AH122" i="4" s="1"/>
  <c r="AH123" i="4" s="1"/>
  <c r="AH124" i="4" s="1"/>
  <c r="AH125" i="4" s="1"/>
  <c r="AH126" i="4" s="1"/>
  <c r="AH127" i="4" s="1"/>
  <c r="AH128" i="4" s="1"/>
  <c r="AH129" i="4" s="1"/>
  <c r="AH130" i="4" s="1"/>
  <c r="AH131" i="4" s="1"/>
  <c r="AH132" i="4" s="1"/>
  <c r="AH133" i="4" s="1"/>
  <c r="AH134" i="4" s="1"/>
  <c r="AH135" i="4" s="1"/>
  <c r="BT43" i="4"/>
  <c r="AW66" i="4"/>
  <c r="AX65" i="4"/>
  <c r="AQ72" i="4"/>
  <c r="BA62" i="4"/>
  <c r="BC60" i="4"/>
  <c r="AV67" i="4"/>
  <c r="AS70" i="4"/>
  <c r="AT69" i="4"/>
  <c r="AU68" i="4"/>
  <c r="AY64" i="4"/>
  <c r="BB61" i="4"/>
  <c r="AZ63" i="4"/>
  <c r="AR71" i="4"/>
  <c r="BX39" i="4"/>
  <c r="BU42" i="4"/>
  <c r="CC36" i="4"/>
  <c r="CD36" i="4" s="1"/>
  <c r="BG55" i="4"/>
  <c r="BG56" i="4" s="1"/>
  <c r="CO26" i="4"/>
  <c r="CN27" i="4"/>
  <c r="CP25" i="4"/>
  <c r="CU22" i="4"/>
  <c r="BH53" i="4"/>
  <c r="BK50" i="4"/>
  <c r="CM28" i="4"/>
  <c r="BR44" i="4"/>
  <c r="CF34" i="4"/>
  <c r="BZ37" i="4"/>
  <c r="CA37" i="4" s="1"/>
  <c r="BY38" i="4"/>
  <c r="BI52" i="4"/>
  <c r="BJ51" i="4"/>
  <c r="BO46" i="4"/>
  <c r="BP46" i="4" s="1"/>
  <c r="BN47" i="4"/>
  <c r="CE35" i="4"/>
  <c r="CJ30" i="4"/>
  <c r="BQ45" i="4"/>
  <c r="BV41" i="4"/>
  <c r="CQ24" i="4"/>
  <c r="BW40" i="4"/>
  <c r="CG33" i="4"/>
  <c r="CK29" i="4"/>
  <c r="CT23" i="4"/>
  <c r="CY18" i="4"/>
  <c r="CZ17" i="4"/>
  <c r="CP57" i="8" l="1"/>
  <c r="CQ56" i="8"/>
  <c r="CR56" i="8" s="1"/>
  <c r="CT54" i="8"/>
  <c r="CL61" i="8"/>
  <c r="CS55" i="8"/>
  <c r="CO58" i="8"/>
  <c r="CM60" i="8"/>
  <c r="CN59" i="8"/>
  <c r="EQ45" i="8"/>
  <c r="FG29" i="8"/>
  <c r="FF30" i="8"/>
  <c r="FE31" i="8"/>
  <c r="FD32" i="8"/>
  <c r="EW39" i="8"/>
  <c r="EV40" i="8"/>
  <c r="EU41" i="8"/>
  <c r="ET42" i="8"/>
  <c r="FC33" i="8"/>
  <c r="ES43" i="8"/>
  <c r="FA35" i="8"/>
  <c r="EZ36" i="8"/>
  <c r="EY37" i="8"/>
  <c r="EX38" i="8"/>
  <c r="FB34" i="8"/>
  <c r="ER44" i="8"/>
  <c r="FN21" i="8"/>
  <c r="FL23" i="8"/>
  <c r="FM22" i="8"/>
  <c r="FK24" i="8"/>
  <c r="EM49" i="8"/>
  <c r="BI95" i="6"/>
  <c r="BT95" i="6"/>
  <c r="AS96" i="6"/>
  <c r="BA95" i="6"/>
  <c r="BL95" i="6" s="1"/>
  <c r="EN48" i="8"/>
  <c r="CC65" i="8"/>
  <c r="AU98" i="8"/>
  <c r="AU99" i="8" s="1"/>
  <c r="CD64" i="8"/>
  <c r="CB66" i="8"/>
  <c r="CE63" i="8"/>
  <c r="CA67" i="8"/>
  <c r="BS75" i="8"/>
  <c r="AP106" i="8"/>
  <c r="BH86" i="8"/>
  <c r="EO47" i="8"/>
  <c r="EP46" i="8"/>
  <c r="AN108" i="8"/>
  <c r="AL113" i="8"/>
  <c r="AM109" i="8"/>
  <c r="AO107" i="8"/>
  <c r="AK114" i="8"/>
  <c r="AJ115" i="8"/>
  <c r="AJ116" i="8" s="1"/>
  <c r="AJ117" i="8" s="1"/>
  <c r="AJ118" i="8" s="1"/>
  <c r="AJ119" i="8" s="1"/>
  <c r="AJ120" i="8" s="1"/>
  <c r="AJ121" i="8" s="1"/>
  <c r="AJ122" i="8" s="1"/>
  <c r="AJ123" i="8" s="1"/>
  <c r="AJ124" i="8" s="1"/>
  <c r="AJ125" i="8" s="1"/>
  <c r="AJ126" i="8" s="1"/>
  <c r="AJ127" i="8" s="1"/>
  <c r="AJ128" i="8" s="1"/>
  <c r="AJ129" i="8" s="1"/>
  <c r="AJ130" i="8" s="1"/>
  <c r="AJ131" i="8" s="1"/>
  <c r="AJ132" i="8" s="1"/>
  <c r="AJ133" i="8" s="1"/>
  <c r="AJ134" i="8" s="1"/>
  <c r="AJ135" i="8" s="1"/>
  <c r="AJ136" i="8" s="1"/>
  <c r="AJ137" i="8" s="1"/>
  <c r="AJ138" i="8" s="1"/>
  <c r="AJ139" i="8" s="1"/>
  <c r="AJ140" i="8" s="1"/>
  <c r="AJ141" i="8" s="1"/>
  <c r="AJ142" i="8" s="1"/>
  <c r="AJ143" i="8" s="1"/>
  <c r="AJ144" i="8" s="1"/>
  <c r="AJ145" i="8" s="1"/>
  <c r="AJ146" i="8" s="1"/>
  <c r="AJ147" i="8" s="1"/>
  <c r="AJ148" i="8" s="1"/>
  <c r="AJ149" i="8" s="1"/>
  <c r="AJ150" i="8" s="1"/>
  <c r="AJ151" i="8" s="1"/>
  <c r="AJ167" i="8" s="1"/>
  <c r="AJ168" i="8" s="1"/>
  <c r="AJ169" i="8" s="1"/>
  <c r="AJ170" i="8" s="1"/>
  <c r="AJ171" i="8" s="1"/>
  <c r="AJ172" i="8" s="1"/>
  <c r="AJ173" i="8" s="1"/>
  <c r="AJ174" i="8" s="1"/>
  <c r="AJ175" i="8" s="1"/>
  <c r="AJ176" i="8" s="1"/>
  <c r="AJ177" i="8" s="1"/>
  <c r="AJ178" i="8" s="1"/>
  <c r="AJ179" i="8" s="1"/>
  <c r="AJ180" i="8" s="1"/>
  <c r="AJ181" i="8" s="1"/>
  <c r="AJ182" i="8" s="1"/>
  <c r="AJ183" i="8" s="1"/>
  <c r="AJ184" i="8" s="1"/>
  <c r="AJ185" i="8" s="1"/>
  <c r="AJ186" i="8" s="1"/>
  <c r="AJ187" i="8" s="1"/>
  <c r="AJ188" i="8" s="1"/>
  <c r="AJ189" i="8" s="1"/>
  <c r="AJ190" i="8" s="1"/>
  <c r="AJ191" i="8" s="1"/>
  <c r="AJ192" i="8" s="1"/>
  <c r="AJ193" i="8" s="1"/>
  <c r="AJ194" i="8" s="1"/>
  <c r="AJ195" i="8" s="1"/>
  <c r="AJ196" i="8" s="1"/>
  <c r="AJ197" i="8" s="1"/>
  <c r="AJ198" i="8" s="1"/>
  <c r="AJ199" i="8" s="1"/>
  <c r="AJ200" i="8" s="1"/>
  <c r="AJ201" i="8" s="1"/>
  <c r="AJ202" i="8" s="1"/>
  <c r="AJ203" i="8" s="1"/>
  <c r="AJ204" i="8" s="1"/>
  <c r="AJ205" i="8" s="1"/>
  <c r="AJ206" i="8" s="1"/>
  <c r="AJ207" i="8" s="1"/>
  <c r="AJ208" i="8" s="1"/>
  <c r="AJ209" i="8" s="1"/>
  <c r="AJ210" i="8" s="1"/>
  <c r="AJ211" i="8" s="1"/>
  <c r="AJ212" i="8" s="1"/>
  <c r="AJ213" i="8" s="1"/>
  <c r="AJ214" i="8" s="1"/>
  <c r="AJ215" i="8" s="1"/>
  <c r="AJ216" i="8" s="1"/>
  <c r="AJ217" i="8" s="1"/>
  <c r="AJ218" i="8" s="1"/>
  <c r="AJ219" i="8" s="1"/>
  <c r="AJ220" i="8" s="1"/>
  <c r="AJ221" i="8" s="1"/>
  <c r="AJ222" i="8" s="1"/>
  <c r="AJ223" i="8" s="1"/>
  <c r="AJ224" i="8" s="1"/>
  <c r="AJ225" i="8" s="1"/>
  <c r="AJ226" i="8" s="1"/>
  <c r="AJ227" i="8" s="1"/>
  <c r="AJ228" i="8" s="1"/>
  <c r="AJ229" i="8" s="1"/>
  <c r="AJ230" i="8" s="1"/>
  <c r="AJ231" i="8" s="1"/>
  <c r="AJ232" i="8" s="1"/>
  <c r="AJ233" i="8" s="1"/>
  <c r="AJ234" i="8" s="1"/>
  <c r="AJ235" i="8" s="1"/>
  <c r="AJ236" i="8" s="1"/>
  <c r="AJ237" i="8" s="1"/>
  <c r="AJ238" i="8" s="1"/>
  <c r="AJ239" i="8" s="1"/>
  <c r="AJ240" i="8" s="1"/>
  <c r="AJ241" i="8" s="1"/>
  <c r="AJ242" i="8" s="1"/>
  <c r="AJ243" i="8" s="1"/>
  <c r="AJ244" i="8" s="1"/>
  <c r="AJ245" i="8" s="1"/>
  <c r="AJ246" i="8" s="1"/>
  <c r="AJ247" i="8" s="1"/>
  <c r="AJ248" i="8" s="1"/>
  <c r="AJ249" i="8" s="1"/>
  <c r="AJ250" i="8" s="1"/>
  <c r="AJ251" i="8" s="1"/>
  <c r="AJ252" i="8" s="1"/>
  <c r="AJ253" i="8" s="1"/>
  <c r="AJ254" i="8" s="1"/>
  <c r="AJ255" i="8" s="1"/>
  <c r="AJ256" i="8" s="1"/>
  <c r="AJ257" i="8" s="1"/>
  <c r="AJ258" i="8" s="1"/>
  <c r="BM81" i="8"/>
  <c r="AR103" i="8"/>
  <c r="BG87" i="8"/>
  <c r="BX70" i="8"/>
  <c r="AS102" i="8"/>
  <c r="BO79" i="8"/>
  <c r="BN80" i="8"/>
  <c r="BT74" i="8"/>
  <c r="BW71" i="8"/>
  <c r="BL82" i="8"/>
  <c r="BJ84" i="8"/>
  <c r="BK83" i="8"/>
  <c r="BI85" i="8"/>
  <c r="BP78" i="8"/>
  <c r="FH28" i="8"/>
  <c r="FI26" i="8"/>
  <c r="FI27" i="8" s="1"/>
  <c r="FJ25" i="8"/>
  <c r="CG62" i="8"/>
  <c r="AT100" i="8"/>
  <c r="AZ94" i="8"/>
  <c r="BQ77" i="8"/>
  <c r="BR76" i="8"/>
  <c r="BA93" i="8"/>
  <c r="AY95" i="8"/>
  <c r="BY69" i="8"/>
  <c r="BZ68" i="8"/>
  <c r="BE89" i="8"/>
  <c r="BB92" i="8"/>
  <c r="BU73" i="8"/>
  <c r="BV72" i="8"/>
  <c r="AX96" i="8"/>
  <c r="AW97" i="8"/>
  <c r="AQ104" i="8"/>
  <c r="BD90" i="8"/>
  <c r="BC91" i="8"/>
  <c r="BF88" i="8"/>
  <c r="CU51" i="8"/>
  <c r="CU52" i="8" s="1"/>
  <c r="CU53" i="8" s="1"/>
  <c r="CU54" i="8" s="1"/>
  <c r="CV50" i="8"/>
  <c r="CY19" i="4"/>
  <c r="CW21" i="4"/>
  <c r="CX20" i="4"/>
  <c r="CV22" i="4"/>
  <c r="BC39" i="1"/>
  <c r="BN39" i="1" s="1"/>
  <c r="BV39" i="1"/>
  <c r="BK39" i="1"/>
  <c r="AU40" i="1"/>
  <c r="BG57" i="4"/>
  <c r="BF58" i="4"/>
  <c r="BE59" i="4"/>
  <c r="BM49" i="4"/>
  <c r="BL50" i="4"/>
  <c r="CJ31" i="4"/>
  <c r="AP88" i="4"/>
  <c r="CI32" i="4"/>
  <c r="AO89" i="4"/>
  <c r="AI103" i="4"/>
  <c r="AI104" i="4" s="1"/>
  <c r="AI105" i="4" s="1"/>
  <c r="AI106" i="4" s="1"/>
  <c r="AI107" i="4" s="1"/>
  <c r="AI108" i="4" s="1"/>
  <c r="AM91" i="4"/>
  <c r="BU43" i="4"/>
  <c r="AJ97" i="4"/>
  <c r="AJ98" i="4" s="1"/>
  <c r="AJ99" i="4" s="1"/>
  <c r="AJ100" i="4" s="1"/>
  <c r="AJ101" i="4" s="1"/>
  <c r="AJ102" i="4" s="1"/>
  <c r="AL92" i="4"/>
  <c r="AK93" i="4"/>
  <c r="AN90" i="4"/>
  <c r="AS71" i="4"/>
  <c r="BX40" i="4"/>
  <c r="BY39" i="4"/>
  <c r="AZ64" i="4"/>
  <c r="AU69" i="4"/>
  <c r="BC61" i="4"/>
  <c r="AT70" i="4"/>
  <c r="BB62" i="4"/>
  <c r="AQ73" i="4"/>
  <c r="AX66" i="4"/>
  <c r="AR72" i="4"/>
  <c r="BA63" i="4"/>
  <c r="AY65" i="4"/>
  <c r="AV68" i="4"/>
  <c r="BD60" i="4"/>
  <c r="AW67" i="4"/>
  <c r="CE36" i="4"/>
  <c r="CN28" i="4"/>
  <c r="BI53" i="4"/>
  <c r="CP26" i="4"/>
  <c r="CG34" i="4"/>
  <c r="CB37" i="4"/>
  <c r="CC37" i="4" s="1"/>
  <c r="BJ52" i="4"/>
  <c r="BR45" i="4"/>
  <c r="BQ46" i="4"/>
  <c r="BN48" i="4"/>
  <c r="BK51" i="4"/>
  <c r="BH54" i="4"/>
  <c r="BH55" i="4" s="1"/>
  <c r="BH56" i="4" s="1"/>
  <c r="CK30" i="4"/>
  <c r="BW41" i="4"/>
  <c r="BV42" i="4"/>
  <c r="CU23" i="4"/>
  <c r="BO47" i="4"/>
  <c r="CR24" i="4"/>
  <c r="CQ25" i="4"/>
  <c r="BS44" i="4"/>
  <c r="BT44" i="4" s="1"/>
  <c r="BZ38" i="4"/>
  <c r="CF35" i="4"/>
  <c r="CH33" i="4"/>
  <c r="CL29" i="4"/>
  <c r="CO27" i="4"/>
  <c r="CZ18" i="4"/>
  <c r="DA17" i="4"/>
  <c r="CP58" i="8" l="1"/>
  <c r="CQ57" i="8"/>
  <c r="CR57" i="8" s="1"/>
  <c r="CT55" i="8"/>
  <c r="CU55" i="8" s="1"/>
  <c r="CS56" i="8"/>
  <c r="CO59" i="8"/>
  <c r="CN60" i="8"/>
  <c r="CM61" i="8"/>
  <c r="ER45" i="8"/>
  <c r="FH29" i="8"/>
  <c r="FG30" i="8"/>
  <c r="FF31" i="8"/>
  <c r="FE32" i="8"/>
  <c r="FD33" i="8"/>
  <c r="EW40" i="8"/>
  <c r="EV41" i="8"/>
  <c r="EU42" i="8"/>
  <c r="ET43" i="8"/>
  <c r="FB35" i="8"/>
  <c r="FA36" i="8"/>
  <c r="EZ37" i="8"/>
  <c r="EY38" i="8"/>
  <c r="EX39" i="8"/>
  <c r="FC34" i="8"/>
  <c r="ES44" i="8"/>
  <c r="FL24" i="8"/>
  <c r="FN22" i="8"/>
  <c r="FM23" i="8"/>
  <c r="EN49" i="8"/>
  <c r="W95" i="6"/>
  <c r="BD96" i="6"/>
  <c r="BO96" i="6"/>
  <c r="AT96" i="6"/>
  <c r="EO48" i="8"/>
  <c r="AV98" i="8"/>
  <c r="AW98" i="8" s="1"/>
  <c r="CC66" i="8"/>
  <c r="CD65" i="8"/>
  <c r="CE64" i="8"/>
  <c r="CB67" i="8"/>
  <c r="CF63" i="8"/>
  <c r="BI86" i="8"/>
  <c r="AP107" i="8"/>
  <c r="BH87" i="8"/>
  <c r="BT75" i="8"/>
  <c r="EP47" i="8"/>
  <c r="EQ46" i="8"/>
  <c r="BM82" i="8"/>
  <c r="BU74" i="8"/>
  <c r="AJ259" i="8"/>
  <c r="AM110" i="8"/>
  <c r="AN109" i="8"/>
  <c r="AL114" i="8"/>
  <c r="AK115" i="8"/>
  <c r="AK116" i="8" s="1"/>
  <c r="AK117" i="8" s="1"/>
  <c r="AK118" i="8" s="1"/>
  <c r="AK119" i="8" s="1"/>
  <c r="AK120" i="8" s="1"/>
  <c r="AK121" i="8" s="1"/>
  <c r="AK122" i="8" s="1"/>
  <c r="AK123" i="8" s="1"/>
  <c r="AK124" i="8" s="1"/>
  <c r="AK125" i="8" s="1"/>
  <c r="AK126" i="8" s="1"/>
  <c r="AK127" i="8" s="1"/>
  <c r="AK128" i="8" s="1"/>
  <c r="AK129" i="8" s="1"/>
  <c r="AK130" i="8" s="1"/>
  <c r="AK131" i="8" s="1"/>
  <c r="AK132" i="8" s="1"/>
  <c r="AK133" i="8" s="1"/>
  <c r="AK134" i="8" s="1"/>
  <c r="AK135" i="8" s="1"/>
  <c r="AK136" i="8" s="1"/>
  <c r="AK137" i="8" s="1"/>
  <c r="AK138" i="8" s="1"/>
  <c r="AK139" i="8" s="1"/>
  <c r="AK140" i="8" s="1"/>
  <c r="AK141" i="8" s="1"/>
  <c r="AK142" i="8" s="1"/>
  <c r="AK143" i="8" s="1"/>
  <c r="AK144" i="8" s="1"/>
  <c r="AK145" i="8" s="1"/>
  <c r="AK146" i="8" s="1"/>
  <c r="AK147" i="8" s="1"/>
  <c r="AK148" i="8" s="1"/>
  <c r="AK149" i="8" s="1"/>
  <c r="AK150" i="8" s="1"/>
  <c r="AK151" i="8" s="1"/>
  <c r="AK167" i="8" s="1"/>
  <c r="AK168" i="8" s="1"/>
  <c r="AK169" i="8" s="1"/>
  <c r="AK170" i="8" s="1"/>
  <c r="AK171" i="8" s="1"/>
  <c r="AK172" i="8" s="1"/>
  <c r="AK173" i="8" s="1"/>
  <c r="AK174" i="8" s="1"/>
  <c r="AK175" i="8" s="1"/>
  <c r="AK176" i="8" s="1"/>
  <c r="AK177" i="8" s="1"/>
  <c r="AK178" i="8" s="1"/>
  <c r="AK179" i="8" s="1"/>
  <c r="AK180" i="8" s="1"/>
  <c r="AK181" i="8" s="1"/>
  <c r="AK182" i="8" s="1"/>
  <c r="AK183" i="8" s="1"/>
  <c r="AK184" i="8" s="1"/>
  <c r="AK185" i="8" s="1"/>
  <c r="AK186" i="8" s="1"/>
  <c r="AK187" i="8" s="1"/>
  <c r="AK188" i="8" s="1"/>
  <c r="AK189" i="8" s="1"/>
  <c r="AK190" i="8" s="1"/>
  <c r="AK191" i="8" s="1"/>
  <c r="AK192" i="8" s="1"/>
  <c r="AK193" i="8" s="1"/>
  <c r="AK194" i="8" s="1"/>
  <c r="AK195" i="8" s="1"/>
  <c r="AK196" i="8" s="1"/>
  <c r="AK197" i="8" s="1"/>
  <c r="AK198" i="8" s="1"/>
  <c r="AK199" i="8" s="1"/>
  <c r="AK200" i="8" s="1"/>
  <c r="AK201" i="8" s="1"/>
  <c r="AK202" i="8" s="1"/>
  <c r="AK203" i="8" s="1"/>
  <c r="AK204" i="8" s="1"/>
  <c r="AK205" i="8" s="1"/>
  <c r="AK206" i="8" s="1"/>
  <c r="AK207" i="8" s="1"/>
  <c r="AK208" i="8" s="1"/>
  <c r="AK209" i="8" s="1"/>
  <c r="AK210" i="8" s="1"/>
  <c r="AK211" i="8" s="1"/>
  <c r="AK212" i="8" s="1"/>
  <c r="AK213" i="8" s="1"/>
  <c r="AK214" i="8" s="1"/>
  <c r="AK215" i="8" s="1"/>
  <c r="AK216" i="8" s="1"/>
  <c r="AK217" i="8" s="1"/>
  <c r="AK218" i="8" s="1"/>
  <c r="AK219" i="8" s="1"/>
  <c r="AK220" i="8" s="1"/>
  <c r="AK221" i="8" s="1"/>
  <c r="AK222" i="8" s="1"/>
  <c r="AK223" i="8" s="1"/>
  <c r="AK224" i="8" s="1"/>
  <c r="AK225" i="8" s="1"/>
  <c r="AK226" i="8" s="1"/>
  <c r="AK227" i="8" s="1"/>
  <c r="AK228" i="8" s="1"/>
  <c r="AK229" i="8" s="1"/>
  <c r="AK230" i="8" s="1"/>
  <c r="AK231" i="8" s="1"/>
  <c r="AK232" i="8" s="1"/>
  <c r="AK233" i="8" s="1"/>
  <c r="AK234" i="8" s="1"/>
  <c r="AK235" i="8" s="1"/>
  <c r="AK236" i="8" s="1"/>
  <c r="AK237" i="8" s="1"/>
  <c r="AK238" i="8" s="1"/>
  <c r="AK239" i="8" s="1"/>
  <c r="AK240" i="8" s="1"/>
  <c r="AK241" i="8" s="1"/>
  <c r="AK242" i="8" s="1"/>
  <c r="AK243" i="8" s="1"/>
  <c r="AK244" i="8" s="1"/>
  <c r="AK245" i="8" s="1"/>
  <c r="AK246" i="8" s="1"/>
  <c r="AK247" i="8" s="1"/>
  <c r="AK248" i="8" s="1"/>
  <c r="AK249" i="8" s="1"/>
  <c r="AK250" i="8" s="1"/>
  <c r="AK251" i="8" s="1"/>
  <c r="AK252" i="8" s="1"/>
  <c r="AK253" i="8" s="1"/>
  <c r="AK254" i="8" s="1"/>
  <c r="AK255" i="8" s="1"/>
  <c r="AK256" i="8" s="1"/>
  <c r="AK257" i="8" s="1"/>
  <c r="AK258" i="8" s="1"/>
  <c r="AK259" i="8" s="1"/>
  <c r="AO108" i="8"/>
  <c r="AS103" i="8"/>
  <c r="BX71" i="8"/>
  <c r="BO80" i="8"/>
  <c r="BP79" i="8"/>
  <c r="BN81" i="8"/>
  <c r="BL83" i="8"/>
  <c r="BJ85" i="8"/>
  <c r="BK84" i="8"/>
  <c r="FI28" i="8"/>
  <c r="FK25" i="8"/>
  <c r="FJ26" i="8"/>
  <c r="FJ27" i="8" s="1"/>
  <c r="AY96" i="8"/>
  <c r="BY70" i="8"/>
  <c r="BR77" i="8"/>
  <c r="BS76" i="8"/>
  <c r="AT101" i="8"/>
  <c r="BE90" i="8"/>
  <c r="CH62" i="8"/>
  <c r="BF89" i="8"/>
  <c r="BZ69" i="8"/>
  <c r="CA68" i="8"/>
  <c r="AZ95" i="8"/>
  <c r="AU100" i="8"/>
  <c r="BG88" i="8"/>
  <c r="AQ105" i="8"/>
  <c r="AX97" i="8"/>
  <c r="BV73" i="8"/>
  <c r="BW72" i="8"/>
  <c r="BQ78" i="8"/>
  <c r="BA94" i="8"/>
  <c r="BD91" i="8"/>
  <c r="BC92" i="8"/>
  <c r="BB93" i="8"/>
  <c r="AR104" i="8"/>
  <c r="CV51" i="8"/>
  <c r="CV52" i="8" s="1"/>
  <c r="CV53" i="8" s="1"/>
  <c r="CV54" i="8" s="1"/>
  <c r="CW50" i="8"/>
  <c r="CZ19" i="4"/>
  <c r="CW22" i="4"/>
  <c r="CX21" i="4"/>
  <c r="CY20" i="4"/>
  <c r="CV23" i="4"/>
  <c r="F39" i="1"/>
  <c r="CK31" i="4"/>
  <c r="BQ40" i="1"/>
  <c r="BF40" i="1"/>
  <c r="AV40" i="1"/>
  <c r="BH57" i="4"/>
  <c r="BG58" i="4"/>
  <c r="BF59" i="4"/>
  <c r="BM50" i="4"/>
  <c r="CJ32" i="4"/>
  <c r="CI33" i="4"/>
  <c r="AP89" i="4"/>
  <c r="AJ103" i="4"/>
  <c r="AJ104" i="4" s="1"/>
  <c r="AJ105" i="4" s="1"/>
  <c r="AJ106" i="4" s="1"/>
  <c r="AJ107" i="4" s="1"/>
  <c r="AJ108" i="4" s="1"/>
  <c r="BV43" i="4"/>
  <c r="AM92" i="4"/>
  <c r="AI109" i="4"/>
  <c r="AI110" i="4" s="1"/>
  <c r="AI111" i="4" s="1"/>
  <c r="AI112" i="4" s="1"/>
  <c r="AI113" i="4" s="1"/>
  <c r="AI114" i="4" s="1"/>
  <c r="AI115" i="4" s="1"/>
  <c r="AI116" i="4" s="1"/>
  <c r="AI117" i="4" s="1"/>
  <c r="AI118" i="4" s="1"/>
  <c r="AI119" i="4" s="1"/>
  <c r="AI120" i="4" s="1"/>
  <c r="AI121" i="4" s="1"/>
  <c r="AI122" i="4" s="1"/>
  <c r="AI123" i="4" s="1"/>
  <c r="AI124" i="4" s="1"/>
  <c r="AI125" i="4" s="1"/>
  <c r="AI126" i="4" s="1"/>
  <c r="AI127" i="4" s="1"/>
  <c r="AI128" i="4" s="1"/>
  <c r="AI129" i="4" s="1"/>
  <c r="AI130" i="4" s="1"/>
  <c r="AI131" i="4" s="1"/>
  <c r="AI132" i="4" s="1"/>
  <c r="AI133" i="4" s="1"/>
  <c r="AI134" i="4" s="1"/>
  <c r="AI135" i="4" s="1"/>
  <c r="BZ39" i="4"/>
  <c r="CF36" i="4"/>
  <c r="AL93" i="4"/>
  <c r="AN91" i="4"/>
  <c r="AK94" i="4"/>
  <c r="BY40" i="4"/>
  <c r="AO90" i="4"/>
  <c r="BJ53" i="4"/>
  <c r="AV69" i="4"/>
  <c r="AY66" i="4"/>
  <c r="BE60" i="4"/>
  <c r="AQ74" i="4"/>
  <c r="AT71" i="4"/>
  <c r="AX67" i="4"/>
  <c r="AW68" i="4"/>
  <c r="BD61" i="4"/>
  <c r="AZ65" i="4"/>
  <c r="BC62" i="4"/>
  <c r="BB63" i="4"/>
  <c r="BA64" i="4"/>
  <c r="AR73" i="4"/>
  <c r="AS72" i="4"/>
  <c r="AU70" i="4"/>
  <c r="BI54" i="4"/>
  <c r="BI55" i="4" s="1"/>
  <c r="BI56" i="4" s="1"/>
  <c r="BK52" i="4"/>
  <c r="CG35" i="4"/>
  <c r="BW42" i="4"/>
  <c r="BL51" i="4"/>
  <c r="BX41" i="4"/>
  <c r="BN49" i="4"/>
  <c r="CA38" i="4"/>
  <c r="CB38" i="4" s="1"/>
  <c r="CR25" i="4"/>
  <c r="CQ26" i="4"/>
  <c r="CO28" i="4"/>
  <c r="BP47" i="4"/>
  <c r="BQ47" i="4" s="1"/>
  <c r="BO48" i="4"/>
  <c r="CP27" i="4"/>
  <c r="CS24" i="4"/>
  <c r="CT24" i="4" s="1"/>
  <c r="CL30" i="4"/>
  <c r="BR46" i="4"/>
  <c r="CM29" i="4"/>
  <c r="CN29" i="4" s="1"/>
  <c r="CH34" i="4"/>
  <c r="BS45" i="4"/>
  <c r="BU44" i="4"/>
  <c r="CD37" i="4"/>
  <c r="DA18" i="4"/>
  <c r="DB17" i="4"/>
  <c r="CP59" i="8" l="1"/>
  <c r="CQ58" i="8"/>
  <c r="CR58" i="8" s="1"/>
  <c r="CT56" i="8"/>
  <c r="CU56" i="8" s="1"/>
  <c r="CS57" i="8"/>
  <c r="CO60" i="8"/>
  <c r="CV55" i="8"/>
  <c r="CN61" i="8"/>
  <c r="FH30" i="8"/>
  <c r="FI29" i="8"/>
  <c r="FG31" i="8"/>
  <c r="FF32" i="8"/>
  <c r="FE33" i="8"/>
  <c r="EV42" i="8"/>
  <c r="EW41" i="8"/>
  <c r="EU43" i="8"/>
  <c r="ET44" i="8"/>
  <c r="FC35" i="8"/>
  <c r="FB36" i="8"/>
  <c r="FA37" i="8"/>
  <c r="EZ38" i="8"/>
  <c r="EY39" i="8"/>
  <c r="EX40" i="8"/>
  <c r="FD34" i="8"/>
  <c r="ES45" i="8"/>
  <c r="FM24" i="8"/>
  <c r="FN23" i="8"/>
  <c r="EO49" i="8"/>
  <c r="AU96" i="6"/>
  <c r="BP96" i="6"/>
  <c r="BE96" i="6"/>
  <c r="AV99" i="8"/>
  <c r="AW99" i="8" s="1"/>
  <c r="EP48" i="8"/>
  <c r="CC67" i="8"/>
  <c r="CD66" i="8"/>
  <c r="CE65" i="8"/>
  <c r="CF64" i="8"/>
  <c r="BJ86" i="8"/>
  <c r="BI87" i="8"/>
  <c r="CG63" i="8"/>
  <c r="CH63" i="8" s="1"/>
  <c r="AP108" i="8"/>
  <c r="BH88" i="8"/>
  <c r="BV74" i="8"/>
  <c r="BU75" i="8"/>
  <c r="BM83" i="8"/>
  <c r="AS104" i="8"/>
  <c r="ER46" i="8"/>
  <c r="EQ47" i="8"/>
  <c r="BN82" i="8"/>
  <c r="BO81" i="8"/>
  <c r="AM111" i="8"/>
  <c r="AO109" i="8"/>
  <c r="AL115" i="8"/>
  <c r="AL116" i="8" s="1"/>
  <c r="AL117" i="8" s="1"/>
  <c r="AL118" i="8" s="1"/>
  <c r="AL119" i="8" s="1"/>
  <c r="AL120" i="8" s="1"/>
  <c r="AL121" i="8" s="1"/>
  <c r="AL122" i="8" s="1"/>
  <c r="AL123" i="8" s="1"/>
  <c r="AL124" i="8" s="1"/>
  <c r="AL125" i="8" s="1"/>
  <c r="AL126" i="8" s="1"/>
  <c r="AL127" i="8" s="1"/>
  <c r="AL128" i="8" s="1"/>
  <c r="AL129" i="8" s="1"/>
  <c r="AL130" i="8" s="1"/>
  <c r="AL131" i="8" s="1"/>
  <c r="AN110" i="8"/>
  <c r="BP80" i="8"/>
  <c r="BY71" i="8"/>
  <c r="BL84" i="8"/>
  <c r="BK85" i="8"/>
  <c r="FJ28" i="8"/>
  <c r="FL25" i="8"/>
  <c r="FK26" i="8"/>
  <c r="BZ70" i="8"/>
  <c r="BA95" i="8"/>
  <c r="BR78" i="8"/>
  <c r="BW73" i="8"/>
  <c r="BX72" i="8"/>
  <c r="AZ96" i="8"/>
  <c r="AT102" i="8"/>
  <c r="BC93" i="8"/>
  <c r="AU101" i="8"/>
  <c r="CB68" i="8"/>
  <c r="CA69" i="8"/>
  <c r="BG89" i="8"/>
  <c r="BF90" i="8"/>
  <c r="BB94" i="8"/>
  <c r="AX98" i="8"/>
  <c r="BD92" i="8"/>
  <c r="BE91" i="8"/>
  <c r="BQ79" i="8"/>
  <c r="AQ106" i="8"/>
  <c r="BS77" i="8"/>
  <c r="BT76" i="8"/>
  <c r="AY97" i="8"/>
  <c r="AR105" i="8"/>
  <c r="CI62" i="8"/>
  <c r="CW51" i="8"/>
  <c r="CW52" i="8" s="1"/>
  <c r="CW53" i="8" s="1"/>
  <c r="CW54" i="8" s="1"/>
  <c r="CX50" i="8"/>
  <c r="Y39" i="1"/>
  <c r="CZ20" i="4"/>
  <c r="DA19" i="4"/>
  <c r="CW23" i="4"/>
  <c r="CX22" i="4"/>
  <c r="CY21" i="4"/>
  <c r="GF163" i="4"/>
  <c r="CG36" i="4"/>
  <c r="R39" i="1"/>
  <c r="CK32" i="4"/>
  <c r="Q39" i="1"/>
  <c r="FZ163" i="4"/>
  <c r="FT163" i="4"/>
  <c r="P39" i="1"/>
  <c r="AW40" i="1"/>
  <c r="BR40" i="1"/>
  <c r="BG40" i="1"/>
  <c r="BI57" i="4"/>
  <c r="BH58" i="4"/>
  <c r="BG59" i="4"/>
  <c r="BM51" i="4"/>
  <c r="BF60" i="4"/>
  <c r="CJ33" i="4"/>
  <c r="BY41" i="4"/>
  <c r="BV44" i="4"/>
  <c r="BZ40" i="4"/>
  <c r="BW43" i="4"/>
  <c r="BK53" i="4"/>
  <c r="AM93" i="4"/>
  <c r="AJ109" i="4"/>
  <c r="AJ110" i="4" s="1"/>
  <c r="AJ111" i="4" s="1"/>
  <c r="AJ112" i="4" s="1"/>
  <c r="AJ113" i="4" s="1"/>
  <c r="AJ114" i="4" s="1"/>
  <c r="AJ115" i="4" s="1"/>
  <c r="AJ116" i="4" s="1"/>
  <c r="AJ117" i="4" s="1"/>
  <c r="AJ118" i="4" s="1"/>
  <c r="AJ119" i="4" s="1"/>
  <c r="AJ120" i="4" s="1"/>
  <c r="AJ121" i="4" s="1"/>
  <c r="AJ122" i="4" s="1"/>
  <c r="AJ123" i="4" s="1"/>
  <c r="AJ124" i="4" s="1"/>
  <c r="AJ125" i="4" s="1"/>
  <c r="AJ126" i="4" s="1"/>
  <c r="AJ127" i="4" s="1"/>
  <c r="AJ128" i="4" s="1"/>
  <c r="AJ129" i="4" s="1"/>
  <c r="AJ130" i="4" s="1"/>
  <c r="AJ131" i="4" s="1"/>
  <c r="AJ132" i="4" s="1"/>
  <c r="AJ133" i="4" s="1"/>
  <c r="AJ134" i="4" s="1"/>
  <c r="AJ135" i="4" s="1"/>
  <c r="AN92" i="4"/>
  <c r="AO91" i="4"/>
  <c r="AL94" i="4"/>
  <c r="AK95" i="4"/>
  <c r="AP90" i="4"/>
  <c r="BB64" i="4"/>
  <c r="BC63" i="4"/>
  <c r="AS73" i="4"/>
  <c r="AW69" i="4"/>
  <c r="AT72" i="4"/>
  <c r="AU71" i="4"/>
  <c r="AV70" i="4"/>
  <c r="BJ54" i="4"/>
  <c r="BJ55" i="4" s="1"/>
  <c r="BJ56" i="4" s="1"/>
  <c r="BA65" i="4"/>
  <c r="BD62" i="4"/>
  <c r="AQ75" i="4"/>
  <c r="AZ66" i="4"/>
  <c r="BE61" i="4"/>
  <c r="AR74" i="4"/>
  <c r="AX68" i="4"/>
  <c r="AY67" i="4"/>
  <c r="BS46" i="4"/>
  <c r="BL52" i="4"/>
  <c r="CH35" i="4"/>
  <c r="CP28" i="4"/>
  <c r="CR26" i="4"/>
  <c r="CQ27" i="4"/>
  <c r="BN50" i="4"/>
  <c r="CI34" i="4"/>
  <c r="BT45" i="4"/>
  <c r="BU45" i="4" s="1"/>
  <c r="CC38" i="4"/>
  <c r="CD38" i="4" s="1"/>
  <c r="CO29" i="4"/>
  <c r="BX42" i="4"/>
  <c r="CE37" i="4"/>
  <c r="CM30" i="4"/>
  <c r="CN30" i="4" s="1"/>
  <c r="CS25" i="4"/>
  <c r="BO49" i="4"/>
  <c r="BR47" i="4"/>
  <c r="BP48" i="4"/>
  <c r="CA39" i="4"/>
  <c r="CU24" i="4"/>
  <c r="CL31" i="4"/>
  <c r="DB18" i="4"/>
  <c r="DC17" i="4"/>
  <c r="CP60" i="8" l="1"/>
  <c r="CQ59" i="8"/>
  <c r="CR59" i="8" s="1"/>
  <c r="CT57" i="8"/>
  <c r="CS58" i="8"/>
  <c r="CW55" i="8"/>
  <c r="CO61" i="8"/>
  <c r="CV56" i="8"/>
  <c r="FJ29" i="8"/>
  <c r="FI30" i="8"/>
  <c r="FH31" i="8"/>
  <c r="FG32" i="8"/>
  <c r="FF33" i="8"/>
  <c r="K95" i="6"/>
  <c r="G95" i="6" s="1"/>
  <c r="EV43" i="8"/>
  <c r="EW42" i="8"/>
  <c r="EU44" i="8"/>
  <c r="ET45" i="8"/>
  <c r="FC36" i="8"/>
  <c r="FD35" i="8"/>
  <c r="FB37" i="8"/>
  <c r="FA38" i="8"/>
  <c r="EZ39" i="8"/>
  <c r="EY40" i="8"/>
  <c r="EX41" i="8"/>
  <c r="FE34" i="8"/>
  <c r="FM25" i="8"/>
  <c r="FN24" i="8"/>
  <c r="EP49" i="8"/>
  <c r="BF96" i="6"/>
  <c r="BQ96" i="6"/>
  <c r="AV96" i="6"/>
  <c r="AV100" i="8"/>
  <c r="AV101" i="8" s="1"/>
  <c r="EQ48" i="8"/>
  <c r="CE66" i="8"/>
  <c r="CD67" i="8"/>
  <c r="CF65" i="8"/>
  <c r="BJ87" i="8"/>
  <c r="BK86" i="8"/>
  <c r="BI88" i="8"/>
  <c r="CG64" i="8"/>
  <c r="BH89" i="8"/>
  <c r="AP109" i="8"/>
  <c r="BW74" i="8"/>
  <c r="BN83" i="8"/>
  <c r="BM84" i="8"/>
  <c r="BV75" i="8"/>
  <c r="BO82" i="8"/>
  <c r="ER47" i="8"/>
  <c r="ES46" i="8"/>
  <c r="BP81" i="8"/>
  <c r="AO110" i="8"/>
  <c r="AM112" i="8"/>
  <c r="AN111" i="8"/>
  <c r="AL132" i="8"/>
  <c r="AL133" i="8" s="1"/>
  <c r="AL134" i="8" s="1"/>
  <c r="AL135" i="8" s="1"/>
  <c r="AL136" i="8" s="1"/>
  <c r="AL137" i="8" s="1"/>
  <c r="AL138" i="8" s="1"/>
  <c r="AL139" i="8" s="1"/>
  <c r="AL140" i="8" s="1"/>
  <c r="AL141" i="8" s="1"/>
  <c r="AL142" i="8" s="1"/>
  <c r="AL143" i="8" s="1"/>
  <c r="AL144" i="8" s="1"/>
  <c r="AL145" i="8" s="1"/>
  <c r="AL146" i="8" s="1"/>
  <c r="AL147" i="8" s="1"/>
  <c r="AL148" i="8" s="1"/>
  <c r="AL149" i="8" s="1"/>
  <c r="AL150" i="8" s="1"/>
  <c r="AL151" i="8" s="1"/>
  <c r="AL167" i="8" s="1"/>
  <c r="AL168" i="8" s="1"/>
  <c r="AL169" i="8" s="1"/>
  <c r="AL170" i="8" s="1"/>
  <c r="AL171" i="8" s="1"/>
  <c r="AL172" i="8" s="1"/>
  <c r="AL173" i="8" s="1"/>
  <c r="AL174" i="8" s="1"/>
  <c r="AL175" i="8" s="1"/>
  <c r="AL176" i="8" s="1"/>
  <c r="AL177" i="8" s="1"/>
  <c r="AL178" i="8" s="1"/>
  <c r="AL179" i="8" s="1"/>
  <c r="AL180" i="8" s="1"/>
  <c r="AL181" i="8" s="1"/>
  <c r="AL182" i="8" s="1"/>
  <c r="AL183" i="8" s="1"/>
  <c r="AL184" i="8" s="1"/>
  <c r="AL185" i="8" s="1"/>
  <c r="AL186" i="8" s="1"/>
  <c r="AL187" i="8" s="1"/>
  <c r="AL188" i="8" s="1"/>
  <c r="AL189" i="8" s="1"/>
  <c r="AL190" i="8" s="1"/>
  <c r="AL191" i="8" s="1"/>
  <c r="AL192" i="8" s="1"/>
  <c r="AL193" i="8" s="1"/>
  <c r="AL194" i="8" s="1"/>
  <c r="AL195" i="8" s="1"/>
  <c r="AL196" i="8" s="1"/>
  <c r="AL197" i="8" s="1"/>
  <c r="AL198" i="8" s="1"/>
  <c r="AL199" i="8" s="1"/>
  <c r="AL200" i="8" s="1"/>
  <c r="AL201" i="8" s="1"/>
  <c r="AL202" i="8" s="1"/>
  <c r="AL203" i="8" s="1"/>
  <c r="AL204" i="8" s="1"/>
  <c r="AL205" i="8" s="1"/>
  <c r="AL206" i="8" s="1"/>
  <c r="AL207" i="8" s="1"/>
  <c r="AL208" i="8" s="1"/>
  <c r="AL209" i="8" s="1"/>
  <c r="AL210" i="8" s="1"/>
  <c r="AL211" i="8" s="1"/>
  <c r="AL212" i="8" s="1"/>
  <c r="AL213" i="8" s="1"/>
  <c r="AL214" i="8" s="1"/>
  <c r="AL215" i="8" s="1"/>
  <c r="AL216" i="8" s="1"/>
  <c r="AL217" i="8" s="1"/>
  <c r="AL218" i="8" s="1"/>
  <c r="AL219" i="8" s="1"/>
  <c r="AL220" i="8" s="1"/>
  <c r="AL221" i="8" s="1"/>
  <c r="AL222" i="8" s="1"/>
  <c r="AL223" i="8" s="1"/>
  <c r="AL224" i="8" s="1"/>
  <c r="AL225" i="8" s="1"/>
  <c r="AL226" i="8" s="1"/>
  <c r="AL227" i="8" s="1"/>
  <c r="AL228" i="8" s="1"/>
  <c r="AL229" i="8" s="1"/>
  <c r="AL230" i="8" s="1"/>
  <c r="AL231" i="8" s="1"/>
  <c r="AL232" i="8" s="1"/>
  <c r="AL233" i="8" s="1"/>
  <c r="AL234" i="8" s="1"/>
  <c r="AL235" i="8" s="1"/>
  <c r="AL236" i="8" s="1"/>
  <c r="AL237" i="8" s="1"/>
  <c r="AL238" i="8" s="1"/>
  <c r="AL239" i="8" s="1"/>
  <c r="AL240" i="8" s="1"/>
  <c r="AL241" i="8" s="1"/>
  <c r="AL242" i="8" s="1"/>
  <c r="AL243" i="8" s="1"/>
  <c r="AL244" i="8" s="1"/>
  <c r="AL245" i="8" s="1"/>
  <c r="AL246" i="8" s="1"/>
  <c r="AL247" i="8" s="1"/>
  <c r="AL248" i="8" s="1"/>
  <c r="AL249" i="8" s="1"/>
  <c r="AL250" i="8" s="1"/>
  <c r="AL251" i="8" s="1"/>
  <c r="AL252" i="8" s="1"/>
  <c r="AL253" i="8" s="1"/>
  <c r="AL254" i="8" s="1"/>
  <c r="AL255" i="8" s="1"/>
  <c r="AL256" i="8" s="1"/>
  <c r="AL257" i="8" s="1"/>
  <c r="AL258" i="8" s="1"/>
  <c r="AL259" i="8" s="1"/>
  <c r="BZ71" i="8"/>
  <c r="BL85" i="8"/>
  <c r="FL26" i="8"/>
  <c r="FK27" i="8"/>
  <c r="FK28" i="8" s="1"/>
  <c r="BG90" i="8"/>
  <c r="BF91" i="8"/>
  <c r="AU102" i="8"/>
  <c r="AR106" i="8"/>
  <c r="BD93" i="8"/>
  <c r="BC94" i="8"/>
  <c r="CI63" i="8"/>
  <c r="AY98" i="8"/>
  <c r="AZ97" i="8"/>
  <c r="BB95" i="8"/>
  <c r="CA70" i="8"/>
  <c r="BX73" i="8"/>
  <c r="BY72" i="8"/>
  <c r="CC68" i="8"/>
  <c r="CB69" i="8"/>
  <c r="AS105" i="8"/>
  <c r="BT77" i="8"/>
  <c r="BU76" i="8"/>
  <c r="BS78" i="8"/>
  <c r="BE92" i="8"/>
  <c r="BQ80" i="8"/>
  <c r="AX99" i="8"/>
  <c r="AT103" i="8"/>
  <c r="BR79" i="8"/>
  <c r="BA96" i="8"/>
  <c r="AQ107" i="8"/>
  <c r="CJ62" i="8"/>
  <c r="CX51" i="8"/>
  <c r="CX52" i="8" s="1"/>
  <c r="CX53" i="8" s="1"/>
  <c r="CX54" i="8" s="1"/>
  <c r="CY50" i="8"/>
  <c r="DB19" i="4"/>
  <c r="CZ21" i="4"/>
  <c r="DA20" i="4"/>
  <c r="CX23" i="4"/>
  <c r="CY22" i="4"/>
  <c r="CH36" i="4"/>
  <c r="D163" i="4"/>
  <c r="CK33" i="4"/>
  <c r="AX40" i="1"/>
  <c r="AY40" i="1" s="1"/>
  <c r="BS40" i="1"/>
  <c r="BH40" i="1"/>
  <c r="BJ57" i="4"/>
  <c r="BI58" i="4"/>
  <c r="BH59" i="4"/>
  <c r="BG60" i="4"/>
  <c r="BN51" i="4"/>
  <c r="BZ41" i="4"/>
  <c r="BW44" i="4"/>
  <c r="CA40" i="4"/>
  <c r="BL53" i="4"/>
  <c r="BK54" i="4"/>
  <c r="AP91" i="4"/>
  <c r="AL95" i="4"/>
  <c r="AO92" i="4"/>
  <c r="AN93" i="4"/>
  <c r="AM94" i="4"/>
  <c r="AK96" i="4"/>
  <c r="AK97" i="4" s="1"/>
  <c r="AK98" i="4" s="1"/>
  <c r="AK99" i="4" s="1"/>
  <c r="AK100" i="4" s="1"/>
  <c r="AK101" i="4" s="1"/>
  <c r="AK102" i="4" s="1"/>
  <c r="AK103" i="4" s="1"/>
  <c r="AK104" i="4" s="1"/>
  <c r="AK105" i="4" s="1"/>
  <c r="AK106" i="4" s="1"/>
  <c r="AK107" i="4" s="1"/>
  <c r="AK108" i="4" s="1"/>
  <c r="AK109" i="4" s="1"/>
  <c r="AK110" i="4" s="1"/>
  <c r="AK111" i="4" s="1"/>
  <c r="AK112" i="4" s="1"/>
  <c r="AK113" i="4" s="1"/>
  <c r="AK114" i="4" s="1"/>
  <c r="AK115" i="4" s="1"/>
  <c r="AK116" i="4" s="1"/>
  <c r="AK117" i="4" s="1"/>
  <c r="AK118" i="4" s="1"/>
  <c r="AK119" i="4" s="1"/>
  <c r="AK120" i="4" s="1"/>
  <c r="AK121" i="4" s="1"/>
  <c r="AK122" i="4" s="1"/>
  <c r="AK123" i="4" s="1"/>
  <c r="AK124" i="4" s="1"/>
  <c r="AK125" i="4" s="1"/>
  <c r="AK126" i="4" s="1"/>
  <c r="AK127" i="4" s="1"/>
  <c r="AK128" i="4" s="1"/>
  <c r="AK129" i="4" s="1"/>
  <c r="AK130" i="4" s="1"/>
  <c r="AK131" i="4" s="1"/>
  <c r="AK132" i="4" s="1"/>
  <c r="AK133" i="4" s="1"/>
  <c r="AK134" i="4" s="1"/>
  <c r="AK135" i="4" s="1"/>
  <c r="AT73" i="4"/>
  <c r="BC64" i="4"/>
  <c r="BB65" i="4"/>
  <c r="AZ67" i="4"/>
  <c r="BE62" i="4"/>
  <c r="BD63" i="4"/>
  <c r="AW70" i="4"/>
  <c r="AU72" i="4"/>
  <c r="AV71" i="4"/>
  <c r="BF61" i="4"/>
  <c r="AY68" i="4"/>
  <c r="BA66" i="4"/>
  <c r="AX69" i="4"/>
  <c r="AS74" i="4"/>
  <c r="AR75" i="4"/>
  <c r="AQ76" i="4"/>
  <c r="BM52" i="4"/>
  <c r="CM31" i="4"/>
  <c r="CN31" i="4" s="1"/>
  <c r="BP49" i="4"/>
  <c r="CP29" i="4"/>
  <c r="CL32" i="4"/>
  <c r="CI35" i="4"/>
  <c r="CJ34" i="4"/>
  <c r="BV45" i="4"/>
  <c r="CT25" i="4"/>
  <c r="CE38" i="4"/>
  <c r="BT46" i="4"/>
  <c r="CV24" i="4"/>
  <c r="BQ48" i="4"/>
  <c r="CO30" i="4"/>
  <c r="BY42" i="4"/>
  <c r="BX43" i="4"/>
  <c r="BO50" i="4"/>
  <c r="CF37" i="4"/>
  <c r="CG37" i="4" s="1"/>
  <c r="BS47" i="4"/>
  <c r="CR27" i="4"/>
  <c r="CQ28" i="4"/>
  <c r="CS26" i="4"/>
  <c r="CB39" i="4"/>
  <c r="DC18" i="4"/>
  <c r="DD17" i="4"/>
  <c r="CP61" i="8" l="1"/>
  <c r="CQ60" i="8"/>
  <c r="CX55" i="8"/>
  <c r="CT58" i="8"/>
  <c r="CU57" i="8"/>
  <c r="CS59" i="8"/>
  <c r="GB219" i="8"/>
  <c r="GH219" i="8"/>
  <c r="CW56" i="8"/>
  <c r="CR60" i="8"/>
  <c r="FH32" i="8"/>
  <c r="FJ30" i="8"/>
  <c r="FI31" i="8"/>
  <c r="FG33" i="8"/>
  <c r="FF34" i="8"/>
  <c r="FV219" i="8"/>
  <c r="EV44" i="8"/>
  <c r="EU45" i="8"/>
  <c r="EW43" i="8"/>
  <c r="EX42" i="8"/>
  <c r="FB38" i="8"/>
  <c r="FD36" i="8"/>
  <c r="FC37" i="8"/>
  <c r="FA39" i="8"/>
  <c r="EZ40" i="8"/>
  <c r="EY41" i="8"/>
  <c r="FE35" i="8"/>
  <c r="FM26" i="8"/>
  <c r="FN25" i="8"/>
  <c r="EQ49" i="8"/>
  <c r="BG96" i="6"/>
  <c r="BR96" i="6"/>
  <c r="AW96" i="6"/>
  <c r="AW100" i="8"/>
  <c r="AW101" i="8" s="1"/>
  <c r="CD68" i="8"/>
  <c r="CF66" i="8"/>
  <c r="ER48" i="8"/>
  <c r="CE67" i="8"/>
  <c r="CG65" i="8"/>
  <c r="BJ88" i="8"/>
  <c r="BK87" i="8"/>
  <c r="BH90" i="8"/>
  <c r="BL86" i="8"/>
  <c r="CH64" i="8"/>
  <c r="CI64" i="8" s="1"/>
  <c r="BI89" i="8"/>
  <c r="AP110" i="8"/>
  <c r="BW75" i="8"/>
  <c r="BN84" i="8"/>
  <c r="BO83" i="8"/>
  <c r="BX74" i="8"/>
  <c r="BP82" i="8"/>
  <c r="ES47" i="8"/>
  <c r="ET46" i="8"/>
  <c r="AO111" i="8"/>
  <c r="BM85" i="8"/>
  <c r="AN112" i="8"/>
  <c r="CA71" i="8"/>
  <c r="AM113" i="8"/>
  <c r="FK29" i="8"/>
  <c r="AV102" i="8"/>
  <c r="FL27" i="8"/>
  <c r="AZ98" i="8"/>
  <c r="BB96" i="8"/>
  <c r="CJ63" i="8"/>
  <c r="AS106" i="8"/>
  <c r="BR80" i="8"/>
  <c r="CK62" i="8"/>
  <c r="BG91" i="8"/>
  <c r="BF92" i="8"/>
  <c r="AR107" i="8"/>
  <c r="AQ108" i="8"/>
  <c r="CC69" i="8"/>
  <c r="CB70" i="8"/>
  <c r="BZ72" i="8"/>
  <c r="BY73" i="8"/>
  <c r="BC95" i="8"/>
  <c r="AU103" i="8"/>
  <c r="BU77" i="8"/>
  <c r="BV76" i="8"/>
  <c r="BE93" i="8"/>
  <c r="BD94" i="8"/>
  <c r="BS79" i="8"/>
  <c r="AY99" i="8"/>
  <c r="AT104" i="8"/>
  <c r="BT78" i="8"/>
  <c r="BQ81" i="8"/>
  <c r="BA97" i="8"/>
  <c r="CY51" i="8"/>
  <c r="CY52" i="8" s="1"/>
  <c r="CY53" i="8" s="1"/>
  <c r="CY54" i="8" s="1"/>
  <c r="CZ50" i="8"/>
  <c r="DC19" i="4"/>
  <c r="DB20" i="4"/>
  <c r="DA21" i="4"/>
  <c r="CZ22" i="4"/>
  <c r="CY23" i="4"/>
  <c r="CI36" i="4"/>
  <c r="CK34" i="4"/>
  <c r="AZ40" i="1"/>
  <c r="BU40" i="1"/>
  <c r="BJ40" i="1"/>
  <c r="BT40" i="1"/>
  <c r="BI40" i="1"/>
  <c r="BJ58" i="4"/>
  <c r="BI59" i="4"/>
  <c r="BH60" i="4"/>
  <c r="BG61" i="4"/>
  <c r="BN52" i="4"/>
  <c r="BX44" i="4"/>
  <c r="CA41" i="4"/>
  <c r="BW45" i="4"/>
  <c r="BL54" i="4"/>
  <c r="BC65" i="4"/>
  <c r="AT74" i="4"/>
  <c r="BK55" i="4"/>
  <c r="BK56" i="4" s="1"/>
  <c r="BK57" i="4" s="1"/>
  <c r="AP92" i="4"/>
  <c r="CM32" i="4"/>
  <c r="CN32" i="4" s="1"/>
  <c r="AM95" i="4"/>
  <c r="AL96" i="4"/>
  <c r="AL97" i="4" s="1"/>
  <c r="AL98" i="4" s="1"/>
  <c r="AL99" i="4" s="1"/>
  <c r="AL100" i="4" s="1"/>
  <c r="AL101" i="4" s="1"/>
  <c r="AL102" i="4" s="1"/>
  <c r="AL103" i="4" s="1"/>
  <c r="AL104" i="4" s="1"/>
  <c r="AL105" i="4" s="1"/>
  <c r="AL106" i="4" s="1"/>
  <c r="AL107" i="4" s="1"/>
  <c r="AL108" i="4" s="1"/>
  <c r="AL109" i="4" s="1"/>
  <c r="AL110" i="4" s="1"/>
  <c r="AL111" i="4" s="1"/>
  <c r="AL112" i="4" s="1"/>
  <c r="AL113" i="4" s="1"/>
  <c r="AL114" i="4" s="1"/>
  <c r="AL115" i="4" s="1"/>
  <c r="AL116" i="4" s="1"/>
  <c r="AL117" i="4" s="1"/>
  <c r="AL118" i="4" s="1"/>
  <c r="AL119" i="4" s="1"/>
  <c r="AL120" i="4" s="1"/>
  <c r="AL121" i="4" s="1"/>
  <c r="AL122" i="4" s="1"/>
  <c r="AL123" i="4" s="1"/>
  <c r="AL124" i="4" s="1"/>
  <c r="AL125" i="4" s="1"/>
  <c r="AL126" i="4" s="1"/>
  <c r="AL127" i="4" s="1"/>
  <c r="AL128" i="4" s="1"/>
  <c r="AL129" i="4" s="1"/>
  <c r="AL130" i="4" s="1"/>
  <c r="AL131" i="4" s="1"/>
  <c r="AL132" i="4" s="1"/>
  <c r="AL133" i="4" s="1"/>
  <c r="AL134" i="4" s="1"/>
  <c r="AL135" i="4" s="1"/>
  <c r="AN94" i="4"/>
  <c r="AO93" i="4"/>
  <c r="BM53" i="4"/>
  <c r="AR76" i="4"/>
  <c r="BE63" i="4"/>
  <c r="AQ77" i="4"/>
  <c r="AY69" i="4"/>
  <c r="AV72" i="4"/>
  <c r="AW71" i="4"/>
  <c r="BA67" i="4"/>
  <c r="BF62" i="4"/>
  <c r="AU73" i="4"/>
  <c r="AX70" i="4"/>
  <c r="AZ68" i="4"/>
  <c r="AS75" i="4"/>
  <c r="BD64" i="4"/>
  <c r="BB66" i="4"/>
  <c r="BP50" i="4"/>
  <c r="CS27" i="4"/>
  <c r="CR28" i="4"/>
  <c r="CL33" i="4"/>
  <c r="BZ42" i="4"/>
  <c r="BT47" i="4"/>
  <c r="CO31" i="4"/>
  <c r="CJ35" i="4"/>
  <c r="BQ49" i="4"/>
  <c r="CQ29" i="4"/>
  <c r="CF38" i="4"/>
  <c r="CG38" i="4" s="1"/>
  <c r="BY43" i="4"/>
  <c r="CB40" i="4"/>
  <c r="BR48" i="4"/>
  <c r="CC39" i="4"/>
  <c r="CU25" i="4"/>
  <c r="CV25" i="4" s="1"/>
  <c r="CT26" i="4"/>
  <c r="BU46" i="4"/>
  <c r="BV46" i="4" s="1"/>
  <c r="BO51" i="4"/>
  <c r="CW24" i="4"/>
  <c r="CP30" i="4"/>
  <c r="CH37" i="4"/>
  <c r="DD18" i="4"/>
  <c r="DE17" i="4"/>
  <c r="CQ61" i="8" l="1"/>
  <c r="CR61" i="8" s="1"/>
  <c r="CY55" i="8"/>
  <c r="CT59" i="8"/>
  <c r="CU58" i="8"/>
  <c r="CV57" i="8"/>
  <c r="CS60" i="8"/>
  <c r="CX56" i="8"/>
  <c r="FI32" i="8"/>
  <c r="FK30" i="8"/>
  <c r="FJ31" i="8"/>
  <c r="FH33" i="8"/>
  <c r="FG34" i="8"/>
  <c r="EV45" i="8"/>
  <c r="EX43" i="8"/>
  <c r="EW44" i="8"/>
  <c r="FE36" i="8"/>
  <c r="FC38" i="8"/>
  <c r="FB39" i="8"/>
  <c r="FD37" i="8"/>
  <c r="FA40" i="8"/>
  <c r="EZ41" i="8"/>
  <c r="EY42" i="8"/>
  <c r="FF35" i="8"/>
  <c r="FN26" i="8"/>
  <c r="AX100" i="8"/>
  <c r="AY100" i="8" s="1"/>
  <c r="ER49" i="8"/>
  <c r="CD69" i="8"/>
  <c r="AX96" i="6"/>
  <c r="BH96" i="6"/>
  <c r="BS96" i="6"/>
  <c r="CG66" i="8"/>
  <c r="BK88" i="8"/>
  <c r="CF67" i="8"/>
  <c r="CE68" i="8"/>
  <c r="ES48" i="8"/>
  <c r="BH91" i="8"/>
  <c r="BL87" i="8"/>
  <c r="BJ89" i="8"/>
  <c r="CH65" i="8"/>
  <c r="BI90" i="8"/>
  <c r="BN85" i="8"/>
  <c r="BO84" i="8"/>
  <c r="BX75" i="8"/>
  <c r="AP111" i="8"/>
  <c r="BY74" i="8"/>
  <c r="BP83" i="8"/>
  <c r="BM86" i="8"/>
  <c r="ET47" i="8"/>
  <c r="EU46" i="8"/>
  <c r="CA72" i="8"/>
  <c r="AN113" i="8"/>
  <c r="AM114" i="8"/>
  <c r="AO112" i="8"/>
  <c r="FM27" i="8"/>
  <c r="FL28" i="8"/>
  <c r="FL29" i="8" s="1"/>
  <c r="AZ99" i="8"/>
  <c r="BC96" i="8"/>
  <c r="CJ64" i="8"/>
  <c r="BT79" i="8"/>
  <c r="BU78" i="8"/>
  <c r="BD95" i="8"/>
  <c r="BG92" i="8"/>
  <c r="BF93" i="8"/>
  <c r="AW102" i="8"/>
  <c r="BS80" i="8"/>
  <c r="BE94" i="8"/>
  <c r="BR81" i="8"/>
  <c r="CL62" i="8"/>
  <c r="CK63" i="8"/>
  <c r="AT105" i="8"/>
  <c r="AU104" i="8"/>
  <c r="AS107" i="8"/>
  <c r="BB97" i="8"/>
  <c r="BQ82" i="8"/>
  <c r="BZ73" i="8"/>
  <c r="AQ109" i="8"/>
  <c r="AV103" i="8"/>
  <c r="CB71" i="8"/>
  <c r="AR108" i="8"/>
  <c r="BA98" i="8"/>
  <c r="BV77" i="8"/>
  <c r="BW76" i="8"/>
  <c r="CC70" i="8"/>
  <c r="CZ51" i="8"/>
  <c r="CZ52" i="8" s="1"/>
  <c r="CZ53" i="8" s="1"/>
  <c r="CZ54" i="8" s="1"/>
  <c r="DA50" i="8"/>
  <c r="DD19" i="4"/>
  <c r="DC20" i="4"/>
  <c r="DB21" i="4"/>
  <c r="DA22" i="4"/>
  <c r="CZ23" i="4"/>
  <c r="CK35" i="4"/>
  <c r="BC40" i="1"/>
  <c r="BN40" i="1" s="1"/>
  <c r="BV40" i="1"/>
  <c r="BK40" i="1"/>
  <c r="AU41" i="1"/>
  <c r="BK58" i="4"/>
  <c r="BJ59" i="4"/>
  <c r="BI60" i="4"/>
  <c r="BH61" i="4"/>
  <c r="CA42" i="4"/>
  <c r="BX45" i="4"/>
  <c r="CM33" i="4"/>
  <c r="CN33" i="4" s="1"/>
  <c r="BQ50" i="4"/>
  <c r="BP51" i="4"/>
  <c r="BM54" i="4"/>
  <c r="BC66" i="4"/>
  <c r="BN53" i="4"/>
  <c r="BL55" i="4"/>
  <c r="BL56" i="4" s="1"/>
  <c r="BL57" i="4" s="1"/>
  <c r="AP93" i="4"/>
  <c r="AO94" i="4"/>
  <c r="AN95" i="4"/>
  <c r="AM96" i="4"/>
  <c r="AX71" i="4"/>
  <c r="CS28" i="4"/>
  <c r="BD65" i="4"/>
  <c r="AU74" i="4"/>
  <c r="AQ78" i="4"/>
  <c r="AZ69" i="4"/>
  <c r="AV73" i="4"/>
  <c r="AR77" i="4"/>
  <c r="BB67" i="4"/>
  <c r="BF63" i="4"/>
  <c r="BA68" i="4"/>
  <c r="BE64" i="4"/>
  <c r="AT75" i="4"/>
  <c r="AS76" i="4"/>
  <c r="AY70" i="4"/>
  <c r="AW72" i="4"/>
  <c r="BG62" i="4"/>
  <c r="CL34" i="4"/>
  <c r="CJ36" i="4"/>
  <c r="BZ43" i="4"/>
  <c r="BW46" i="4"/>
  <c r="CD39" i="4"/>
  <c r="CI37" i="4"/>
  <c r="CH38" i="4"/>
  <c r="BS48" i="4"/>
  <c r="BY44" i="4"/>
  <c r="CR29" i="4"/>
  <c r="CW25" i="4"/>
  <c r="BO52" i="4"/>
  <c r="CU26" i="4"/>
  <c r="CT27" i="4"/>
  <c r="CQ30" i="4"/>
  <c r="CX24" i="4"/>
  <c r="CP31" i="4"/>
  <c r="BR49" i="4"/>
  <c r="CB41" i="4"/>
  <c r="BU47" i="4"/>
  <c r="CC40" i="4"/>
  <c r="CO32" i="4"/>
  <c r="DE18" i="4"/>
  <c r="DF17" i="4"/>
  <c r="CZ55" i="8" l="1"/>
  <c r="CY56" i="8"/>
  <c r="CV58" i="8"/>
  <c r="CU59" i="8"/>
  <c r="CT60" i="8"/>
  <c r="CW57" i="8"/>
  <c r="CX57" i="8" s="1"/>
  <c r="CS61" i="8"/>
  <c r="FI33" i="8"/>
  <c r="FJ32" i="8"/>
  <c r="FL30" i="8"/>
  <c r="FK31" i="8"/>
  <c r="FH34" i="8"/>
  <c r="FG35" i="8"/>
  <c r="EW45" i="8"/>
  <c r="EX44" i="8"/>
  <c r="FE37" i="8"/>
  <c r="FC39" i="8"/>
  <c r="FB40" i="8"/>
  <c r="FD38" i="8"/>
  <c r="FA41" i="8"/>
  <c r="EZ42" i="8"/>
  <c r="EY43" i="8"/>
  <c r="FF36" i="8"/>
  <c r="AX101" i="8"/>
  <c r="AY101" i="8" s="1"/>
  <c r="ES49" i="8"/>
  <c r="CE69" i="8"/>
  <c r="BT96" i="6"/>
  <c r="BI96" i="6"/>
  <c r="AS97" i="6"/>
  <c r="BA96" i="6"/>
  <c r="BL96" i="6" s="1"/>
  <c r="BK89" i="8"/>
  <c r="BL88" i="8"/>
  <c r="CG67" i="8"/>
  <c r="CH66" i="8"/>
  <c r="CI65" i="8"/>
  <c r="CF68" i="8"/>
  <c r="ET48" i="8"/>
  <c r="BI91" i="8"/>
  <c r="BJ90" i="8"/>
  <c r="BH92" i="8"/>
  <c r="BO85" i="8"/>
  <c r="BN86" i="8"/>
  <c r="BY75" i="8"/>
  <c r="BP84" i="8"/>
  <c r="AP112" i="8"/>
  <c r="CB72" i="8"/>
  <c r="BV78" i="8"/>
  <c r="BM87" i="8"/>
  <c r="EU47" i="8"/>
  <c r="EV46" i="8"/>
  <c r="AN114" i="8"/>
  <c r="AM115" i="8"/>
  <c r="AO113" i="8"/>
  <c r="BC97" i="8"/>
  <c r="BU79" i="8"/>
  <c r="FM28" i="8"/>
  <c r="FM29" i="8" s="1"/>
  <c r="FN27" i="8"/>
  <c r="AZ100" i="8"/>
  <c r="CK64" i="8"/>
  <c r="AU105" i="8"/>
  <c r="BR82" i="8"/>
  <c r="BS81" i="8"/>
  <c r="AV104" i="8"/>
  <c r="BE95" i="8"/>
  <c r="BQ83" i="8"/>
  <c r="AT106" i="8"/>
  <c r="AW103" i="8"/>
  <c r="AR109" i="8"/>
  <c r="BX76" i="8"/>
  <c r="BW77" i="8"/>
  <c r="BG93" i="8"/>
  <c r="BF94" i="8"/>
  <c r="BT80" i="8"/>
  <c r="AQ110" i="8"/>
  <c r="BD96" i="8"/>
  <c r="BA99" i="8"/>
  <c r="CA73" i="8"/>
  <c r="BZ74" i="8"/>
  <c r="BB98" i="8"/>
  <c r="CL63" i="8"/>
  <c r="CC71" i="8"/>
  <c r="CD70" i="8"/>
  <c r="AS108" i="8"/>
  <c r="CM62" i="8"/>
  <c r="DA51" i="8"/>
  <c r="DA52" i="8" s="1"/>
  <c r="DA53" i="8" s="1"/>
  <c r="DA54" i="8" s="1"/>
  <c r="DB50" i="8"/>
  <c r="DE19" i="4"/>
  <c r="DD20" i="4"/>
  <c r="DC21" i="4"/>
  <c r="DB22" i="4"/>
  <c r="DA23" i="4"/>
  <c r="F40" i="1"/>
  <c r="CK36" i="4"/>
  <c r="BQ41" i="1"/>
  <c r="BF41" i="1"/>
  <c r="AV41" i="1"/>
  <c r="AW41" i="1" s="1"/>
  <c r="BI61" i="4"/>
  <c r="BL58" i="4"/>
  <c r="BK59" i="4"/>
  <c r="BJ60" i="4"/>
  <c r="BH62" i="4"/>
  <c r="BX46" i="4"/>
  <c r="CA43" i="4"/>
  <c r="CM34" i="4"/>
  <c r="CN34" i="4" s="1"/>
  <c r="BR50" i="4"/>
  <c r="BQ51" i="4"/>
  <c r="BN54" i="4"/>
  <c r="CS29" i="4"/>
  <c r="BD66" i="4"/>
  <c r="BM55" i="4"/>
  <c r="AP94" i="4"/>
  <c r="CL35" i="4"/>
  <c r="AN96" i="4"/>
  <c r="AM97" i="4"/>
  <c r="AO95" i="4"/>
  <c r="BB68" i="4"/>
  <c r="AQ79" i="4"/>
  <c r="AY71" i="4"/>
  <c r="BF64" i="4"/>
  <c r="AR78" i="4"/>
  <c r="BC67" i="4"/>
  <c r="AW73" i="4"/>
  <c r="AX72" i="4"/>
  <c r="BE65" i="4"/>
  <c r="BG63" i="4"/>
  <c r="AT76" i="4"/>
  <c r="AS77" i="4"/>
  <c r="AV74" i="4"/>
  <c r="AZ70" i="4"/>
  <c r="BA69" i="4"/>
  <c r="AU75" i="4"/>
  <c r="CQ31" i="4"/>
  <c r="CJ37" i="4"/>
  <c r="CC41" i="4"/>
  <c r="BZ44" i="4"/>
  <c r="CE39" i="4"/>
  <c r="CF39" i="4" s="1"/>
  <c r="CG39" i="4" s="1"/>
  <c r="CP32" i="4"/>
  <c r="CR30" i="4"/>
  <c r="CO33" i="4"/>
  <c r="CY24" i="4"/>
  <c r="CZ24" i="4" s="1"/>
  <c r="CX25" i="4"/>
  <c r="CI38" i="4"/>
  <c r="BO53" i="4"/>
  <c r="CB42" i="4"/>
  <c r="BY45" i="4"/>
  <c r="CD40" i="4"/>
  <c r="CV26" i="4"/>
  <c r="BT48" i="4"/>
  <c r="BS49" i="4"/>
  <c r="BV47" i="4"/>
  <c r="CU27" i="4"/>
  <c r="CT28" i="4"/>
  <c r="BP52" i="4"/>
  <c r="DF18" i="4"/>
  <c r="DG17" i="4"/>
  <c r="DA55" i="8" l="1"/>
  <c r="CZ56" i="8"/>
  <c r="CY57" i="8"/>
  <c r="CV59" i="8"/>
  <c r="CU60" i="8"/>
  <c r="CT61" i="8"/>
  <c r="CW58" i="8"/>
  <c r="FJ33" i="8"/>
  <c r="FI34" i="8"/>
  <c r="FK32" i="8"/>
  <c r="FL31" i="8"/>
  <c r="FH35" i="8"/>
  <c r="EX45" i="8"/>
  <c r="FF37" i="8"/>
  <c r="FB41" i="8"/>
  <c r="FE38" i="8"/>
  <c r="FC40" i="8"/>
  <c r="FD39" i="8"/>
  <c r="EZ43" i="8"/>
  <c r="FA42" i="8"/>
  <c r="EY44" i="8"/>
  <c r="FG36" i="8"/>
  <c r="AX102" i="8"/>
  <c r="AX103" i="8" s="1"/>
  <c r="ET49" i="8"/>
  <c r="BO97" i="6"/>
  <c r="BD97" i="6"/>
  <c r="AT97" i="6"/>
  <c r="BL89" i="8"/>
  <c r="BK90" i="8"/>
  <c r="CH67" i="8"/>
  <c r="CI66" i="8"/>
  <c r="CG68" i="8"/>
  <c r="CJ65" i="8"/>
  <c r="CF69" i="8"/>
  <c r="EU48" i="8"/>
  <c r="BJ91" i="8"/>
  <c r="BI92" i="8"/>
  <c r="BP85" i="8"/>
  <c r="BN87" i="8"/>
  <c r="CC72" i="8"/>
  <c r="BO86" i="8"/>
  <c r="BQ84" i="8"/>
  <c r="BZ75" i="8"/>
  <c r="BY76" i="8"/>
  <c r="BM88" i="8"/>
  <c r="AP113" i="8"/>
  <c r="BW78" i="8"/>
  <c r="BV79" i="8"/>
  <c r="EW46" i="8"/>
  <c r="EV47" i="8"/>
  <c r="AO114" i="8"/>
  <c r="AM116" i="8"/>
  <c r="BR83" i="8"/>
  <c r="AN115" i="8"/>
  <c r="AZ101" i="8"/>
  <c r="BC98" i="8"/>
  <c r="FM30" i="8"/>
  <c r="FN28" i="8"/>
  <c r="FN29" i="8" s="1"/>
  <c r="BU80" i="8"/>
  <c r="BS82" i="8"/>
  <c r="BF95" i="8"/>
  <c r="CD71" i="8"/>
  <c r="CE70" i="8"/>
  <c r="BA100" i="8"/>
  <c r="BG94" i="8"/>
  <c r="AR110" i="8"/>
  <c r="AS109" i="8"/>
  <c r="BB99" i="8"/>
  <c r="BH93" i="8"/>
  <c r="CN62" i="8"/>
  <c r="BT81" i="8"/>
  <c r="BX77" i="8"/>
  <c r="BE96" i="8"/>
  <c r="AT107" i="8"/>
  <c r="BD97" i="8"/>
  <c r="AQ111" i="8"/>
  <c r="AQ112" i="8" s="1"/>
  <c r="AW104" i="8"/>
  <c r="CM63" i="8"/>
  <c r="AU106" i="8"/>
  <c r="AV105" i="8"/>
  <c r="CL64" i="8"/>
  <c r="CA74" i="8"/>
  <c r="CB73" i="8"/>
  <c r="Y40" i="1"/>
  <c r="DB51" i="8"/>
  <c r="DB52" i="8" s="1"/>
  <c r="DB53" i="8" s="1"/>
  <c r="DB54" i="8" s="1"/>
  <c r="DC50" i="8"/>
  <c r="DF19" i="4"/>
  <c r="DE20" i="4"/>
  <c r="DD21" i="4"/>
  <c r="DC22" i="4"/>
  <c r="DA24" i="4"/>
  <c r="DB23" i="4"/>
  <c r="GF164" i="4"/>
  <c r="CL36" i="4"/>
  <c r="CK37" i="4"/>
  <c r="FT164" i="4"/>
  <c r="R40" i="1"/>
  <c r="P40" i="1"/>
  <c r="Q40" i="1"/>
  <c r="FZ164" i="4"/>
  <c r="AX41" i="1"/>
  <c r="AY41" i="1" s="1"/>
  <c r="BS41" i="1"/>
  <c r="BH41" i="1"/>
  <c r="BG41" i="1"/>
  <c r="BR41" i="1"/>
  <c r="BJ61" i="4"/>
  <c r="BI62" i="4"/>
  <c r="BL59" i="4"/>
  <c r="BK60" i="4"/>
  <c r="BH63" i="4"/>
  <c r="CA44" i="4"/>
  <c r="E167" i="4"/>
  <c r="BR51" i="4"/>
  <c r="BO54" i="4"/>
  <c r="CM35" i="4"/>
  <c r="CS30" i="4"/>
  <c r="BD67" i="4"/>
  <c r="BN55" i="4"/>
  <c r="BM56" i="4"/>
  <c r="BM57" i="4" s="1"/>
  <c r="BM58" i="4" s="1"/>
  <c r="BZ45" i="4"/>
  <c r="AP95" i="4"/>
  <c r="AN97" i="4"/>
  <c r="AM98" i="4"/>
  <c r="AM99" i="4" s="1"/>
  <c r="AM100" i="4" s="1"/>
  <c r="AM101" i="4" s="1"/>
  <c r="AM102" i="4" s="1"/>
  <c r="AM103" i="4" s="1"/>
  <c r="AM104" i="4" s="1"/>
  <c r="AM105" i="4" s="1"/>
  <c r="AM106" i="4" s="1"/>
  <c r="AM107" i="4" s="1"/>
  <c r="AM108" i="4" s="1"/>
  <c r="AM109" i="4" s="1"/>
  <c r="AM110" i="4" s="1"/>
  <c r="AM111" i="4" s="1"/>
  <c r="AM112" i="4" s="1"/>
  <c r="AM113" i="4" s="1"/>
  <c r="AM114" i="4" s="1"/>
  <c r="AM115" i="4" s="1"/>
  <c r="AM116" i="4" s="1"/>
  <c r="AM117" i="4" s="1"/>
  <c r="AM118" i="4" s="1"/>
  <c r="AM119" i="4" s="1"/>
  <c r="AM120" i="4" s="1"/>
  <c r="AM121" i="4" s="1"/>
  <c r="AM122" i="4" s="1"/>
  <c r="AM123" i="4" s="1"/>
  <c r="AM124" i="4" s="1"/>
  <c r="AM125" i="4" s="1"/>
  <c r="AM126" i="4" s="1"/>
  <c r="AM127" i="4" s="1"/>
  <c r="AM128" i="4" s="1"/>
  <c r="AM129" i="4" s="1"/>
  <c r="AM130" i="4" s="1"/>
  <c r="AM131" i="4" s="1"/>
  <c r="AM132" i="4" s="1"/>
  <c r="AM133" i="4" s="1"/>
  <c r="AM134" i="4" s="1"/>
  <c r="AM135" i="4" s="1"/>
  <c r="AO96" i="4"/>
  <c r="CQ32" i="4"/>
  <c r="BG64" i="4"/>
  <c r="AS78" i="4"/>
  <c r="AT77" i="4"/>
  <c r="AQ80" i="4"/>
  <c r="AZ71" i="4"/>
  <c r="BA70" i="4"/>
  <c r="BF65" i="4"/>
  <c r="BB69" i="4"/>
  <c r="AV75" i="4"/>
  <c r="AX73" i="4"/>
  <c r="BE66" i="4"/>
  <c r="AW74" i="4"/>
  <c r="AU76" i="4"/>
  <c r="BC68" i="4"/>
  <c r="AR79" i="4"/>
  <c r="AY72" i="4"/>
  <c r="CJ38" i="4"/>
  <c r="CE40" i="4"/>
  <c r="CF40" i="4" s="1"/>
  <c r="CG40" i="4" s="1"/>
  <c r="CP33" i="4"/>
  <c r="CR31" i="4"/>
  <c r="BW47" i="4"/>
  <c r="BX47" i="4" s="1"/>
  <c r="BT49" i="4"/>
  <c r="BS50" i="4"/>
  <c r="CW26" i="4"/>
  <c r="CX26" i="4" s="1"/>
  <c r="CV27" i="4"/>
  <c r="BU48" i="4"/>
  <c r="CU28" i="4"/>
  <c r="CD41" i="4"/>
  <c r="CT29" i="4"/>
  <c r="BY46" i="4"/>
  <c r="CB43" i="4"/>
  <c r="CY25" i="4"/>
  <c r="BP53" i="4"/>
  <c r="CO34" i="4"/>
  <c r="CC42" i="4"/>
  <c r="BQ52" i="4"/>
  <c r="CH39" i="4"/>
  <c r="DG18" i="4"/>
  <c r="DH17" i="4"/>
  <c r="DB55" i="8" l="1"/>
  <c r="CZ57" i="8"/>
  <c r="DA56" i="8"/>
  <c r="CV60" i="8"/>
  <c r="CW59" i="8"/>
  <c r="CU61" i="8"/>
  <c r="CX58" i="8"/>
  <c r="CY58" i="8" s="1"/>
  <c r="EY45" i="8"/>
  <c r="FJ34" i="8"/>
  <c r="FI35" i="8"/>
  <c r="FK33" i="8"/>
  <c r="FL32" i="8"/>
  <c r="FM31" i="8"/>
  <c r="EX46" i="8"/>
  <c r="FG37" i="8"/>
  <c r="FB42" i="8"/>
  <c r="FC41" i="8"/>
  <c r="FF38" i="8"/>
  <c r="FE39" i="8"/>
  <c r="FD40" i="8"/>
  <c r="EZ44" i="8"/>
  <c r="FH36" i="8"/>
  <c r="FA43" i="8"/>
  <c r="AY102" i="8"/>
  <c r="AY103" i="8" s="1"/>
  <c r="EU49" i="8"/>
  <c r="W96" i="6"/>
  <c r="BE97" i="6"/>
  <c r="BP97" i="6"/>
  <c r="AU97" i="6"/>
  <c r="BL90" i="8"/>
  <c r="BK91" i="8"/>
  <c r="CH68" i="8"/>
  <c r="CI67" i="8"/>
  <c r="CG69" i="8"/>
  <c r="CJ66" i="8"/>
  <c r="CK65" i="8"/>
  <c r="CL65" i="8" s="1"/>
  <c r="BN88" i="8"/>
  <c r="BJ92" i="8"/>
  <c r="CA75" i="8"/>
  <c r="CD72" i="8"/>
  <c r="BP86" i="8"/>
  <c r="BQ85" i="8"/>
  <c r="BO87" i="8"/>
  <c r="AQ113" i="8"/>
  <c r="BZ76" i="8"/>
  <c r="BR84" i="8"/>
  <c r="BM89" i="8"/>
  <c r="BW79" i="8"/>
  <c r="BV80" i="8"/>
  <c r="EW47" i="8"/>
  <c r="BS83" i="8"/>
  <c r="EV48" i="8"/>
  <c r="AM117" i="8"/>
  <c r="AN116" i="8"/>
  <c r="AO115" i="8"/>
  <c r="AP114" i="8"/>
  <c r="FN30" i="8"/>
  <c r="BA101" i="8"/>
  <c r="BU81" i="8"/>
  <c r="BC99" i="8"/>
  <c r="BG95" i="8"/>
  <c r="BF96" i="8"/>
  <c r="AW105" i="8"/>
  <c r="AX104" i="8"/>
  <c r="BY77" i="8"/>
  <c r="BX78" i="8"/>
  <c r="AV106" i="8"/>
  <c r="AU107" i="8"/>
  <c r="BT82" i="8"/>
  <c r="BI93" i="8"/>
  <c r="CC73" i="8"/>
  <c r="CB74" i="8"/>
  <c r="AT108" i="8"/>
  <c r="CM64" i="8"/>
  <c r="CF70" i="8"/>
  <c r="CE71" i="8"/>
  <c r="BH94" i="8"/>
  <c r="BD98" i="8"/>
  <c r="BE97" i="8"/>
  <c r="AS110" i="8"/>
  <c r="AR111" i="8"/>
  <c r="CO62" i="8"/>
  <c r="CN63" i="8"/>
  <c r="BB100" i="8"/>
  <c r="DC51" i="8"/>
  <c r="DC52" i="8" s="1"/>
  <c r="DC53" i="8" s="1"/>
  <c r="DC54" i="8" s="1"/>
  <c r="DC55" i="8" s="1"/>
  <c r="DD50" i="8"/>
  <c r="DG19" i="4"/>
  <c r="DF20" i="4"/>
  <c r="DE21" i="4"/>
  <c r="DD22" i="4"/>
  <c r="DC23" i="4"/>
  <c r="DB24" i="4"/>
  <c r="CM36" i="4"/>
  <c r="CK38" i="4"/>
  <c r="CL37" i="4"/>
  <c r="D164" i="4"/>
  <c r="BJ41" i="1"/>
  <c r="BU41" i="1"/>
  <c r="BT41" i="1"/>
  <c r="BI41" i="1"/>
  <c r="AZ41" i="1"/>
  <c r="BM59" i="4"/>
  <c r="BL60" i="4"/>
  <c r="BJ62" i="4"/>
  <c r="BK61" i="4"/>
  <c r="BI63" i="4"/>
  <c r="BH64" i="4"/>
  <c r="CA45" i="4"/>
  <c r="C167" i="4"/>
  <c r="CN35" i="4"/>
  <c r="CO35" i="4" s="1"/>
  <c r="BS51" i="4"/>
  <c r="BP54" i="4"/>
  <c r="BO55" i="4"/>
  <c r="CQ33" i="4"/>
  <c r="CR32" i="4"/>
  <c r="BN56" i="4"/>
  <c r="AO97" i="4"/>
  <c r="AN98" i="4"/>
  <c r="AN99" i="4" s="1"/>
  <c r="AN100" i="4" s="1"/>
  <c r="AN101" i="4" s="1"/>
  <c r="AN102" i="4" s="1"/>
  <c r="AN103" i="4" s="1"/>
  <c r="AN104" i="4" s="1"/>
  <c r="AN105" i="4" s="1"/>
  <c r="AN106" i="4" s="1"/>
  <c r="AN107" i="4" s="1"/>
  <c r="AN108" i="4" s="1"/>
  <c r="AN109" i="4" s="1"/>
  <c r="AN110" i="4" s="1"/>
  <c r="AN111" i="4" s="1"/>
  <c r="AN112" i="4" s="1"/>
  <c r="AN113" i="4" s="1"/>
  <c r="AP96" i="4"/>
  <c r="BC69" i="4"/>
  <c r="AR80" i="4"/>
  <c r="AV76" i="4"/>
  <c r="AZ72" i="4"/>
  <c r="BE67" i="4"/>
  <c r="BA71" i="4"/>
  <c r="BB70" i="4"/>
  <c r="BG65" i="4"/>
  <c r="AQ81" i="4"/>
  <c r="AW75" i="4"/>
  <c r="AX74" i="4"/>
  <c r="BF66" i="4"/>
  <c r="AU77" i="4"/>
  <c r="AT78" i="4"/>
  <c r="BD68" i="4"/>
  <c r="AY73" i="4"/>
  <c r="AS79" i="4"/>
  <c r="CS31" i="4"/>
  <c r="CU29" i="4"/>
  <c r="BQ53" i="4"/>
  <c r="BR52" i="4"/>
  <c r="BU49" i="4"/>
  <c r="CB44" i="4"/>
  <c r="CE41" i="4"/>
  <c r="CF41" i="4" s="1"/>
  <c r="CG41" i="4" s="1"/>
  <c r="CD42" i="4"/>
  <c r="CP34" i="4"/>
  <c r="BT50" i="4"/>
  <c r="CC43" i="4"/>
  <c r="BY47" i="4"/>
  <c r="CT30" i="4"/>
  <c r="CY26" i="4"/>
  <c r="CV28" i="4"/>
  <c r="CH40" i="4"/>
  <c r="CI39" i="4"/>
  <c r="CZ25" i="4"/>
  <c r="CW27" i="4"/>
  <c r="BV48" i="4"/>
  <c r="BZ46" i="4"/>
  <c r="DH18" i="4"/>
  <c r="DI17" i="4"/>
  <c r="DA57" i="8" l="1"/>
  <c r="DB56" i="8"/>
  <c r="DC56" i="8" s="1"/>
  <c r="CV61" i="8"/>
  <c r="CW60" i="8"/>
  <c r="CX59" i="8"/>
  <c r="CY59" i="8" s="1"/>
  <c r="EY46" i="8"/>
  <c r="EZ45" i="8"/>
  <c r="FK34" i="8"/>
  <c r="FJ35" i="8"/>
  <c r="FL33" i="8"/>
  <c r="FM32" i="8"/>
  <c r="FN31" i="8"/>
  <c r="K96" i="6"/>
  <c r="G96" i="6" s="1"/>
  <c r="EX47" i="8"/>
  <c r="EY47" i="8" s="1"/>
  <c r="FH37" i="8"/>
  <c r="FG38" i="8"/>
  <c r="FB43" i="8"/>
  <c r="FC42" i="8"/>
  <c r="FF39" i="8"/>
  <c r="FE40" i="8"/>
  <c r="FD41" i="8"/>
  <c r="FA44" i="8"/>
  <c r="FI36" i="8"/>
  <c r="AZ102" i="8"/>
  <c r="BA102" i="8" s="1"/>
  <c r="EV49" i="8"/>
  <c r="BF97" i="6"/>
  <c r="BQ97" i="6"/>
  <c r="AV97" i="6"/>
  <c r="CI68" i="8"/>
  <c r="CZ58" i="8"/>
  <c r="BM90" i="8"/>
  <c r="BL91" i="8"/>
  <c r="CJ67" i="8"/>
  <c r="BK92" i="8"/>
  <c r="CK66" i="8"/>
  <c r="CH69" i="8"/>
  <c r="CG70" i="8"/>
  <c r="BO88" i="8"/>
  <c r="CB75" i="8"/>
  <c r="CA76" i="8"/>
  <c r="BJ93" i="8"/>
  <c r="CD73" i="8"/>
  <c r="BP87" i="8"/>
  <c r="BQ86" i="8"/>
  <c r="BS84" i="8"/>
  <c r="BR85" i="8"/>
  <c r="AQ114" i="8"/>
  <c r="BN89" i="8"/>
  <c r="BT83" i="8"/>
  <c r="BW80" i="8"/>
  <c r="BX79" i="8"/>
  <c r="BV81" i="8"/>
  <c r="EW48" i="8"/>
  <c r="AN117" i="8"/>
  <c r="AO116" i="8"/>
  <c r="AM118" i="8"/>
  <c r="AP115" i="8"/>
  <c r="BG96" i="8"/>
  <c r="BF97" i="8"/>
  <c r="AW106" i="8"/>
  <c r="AX105" i="8"/>
  <c r="CO63" i="8"/>
  <c r="AV107" i="8"/>
  <c r="BC100" i="8"/>
  <c r="BD99" i="8"/>
  <c r="CF71" i="8"/>
  <c r="CE72" i="8"/>
  <c r="CN64" i="8"/>
  <c r="AU108" i="8"/>
  <c r="CP62" i="8"/>
  <c r="CQ62" i="8" s="1"/>
  <c r="CR62" i="8" s="1"/>
  <c r="BH95" i="8"/>
  <c r="AR112" i="8"/>
  <c r="BU82" i="8"/>
  <c r="AS111" i="8"/>
  <c r="CC74" i="8"/>
  <c r="BB101" i="8"/>
  <c r="AT109" i="8"/>
  <c r="BI94" i="8"/>
  <c r="BY78" i="8"/>
  <c r="BZ77" i="8"/>
  <c r="CM65" i="8"/>
  <c r="BE98" i="8"/>
  <c r="AY104" i="8"/>
  <c r="DD51" i="8"/>
  <c r="DD52" i="8" s="1"/>
  <c r="DD53" i="8" s="1"/>
  <c r="DD54" i="8" s="1"/>
  <c r="DD55" i="8" s="1"/>
  <c r="DE50" i="8"/>
  <c r="DH19" i="4"/>
  <c r="DG20" i="4"/>
  <c r="DE22" i="4"/>
  <c r="DF21" i="4"/>
  <c r="DD23" i="4"/>
  <c r="DC24" i="4"/>
  <c r="CM37" i="4"/>
  <c r="CL38" i="4"/>
  <c r="CA46" i="4"/>
  <c r="CN36" i="4"/>
  <c r="BV41" i="1"/>
  <c r="BK41" i="1"/>
  <c r="AU42" i="1"/>
  <c r="BC41" i="1"/>
  <c r="BN41" i="1" s="1"/>
  <c r="BL61" i="4"/>
  <c r="BM60" i="4"/>
  <c r="BJ63" i="4"/>
  <c r="BK62" i="4"/>
  <c r="BI64" i="4"/>
  <c r="BH65" i="4"/>
  <c r="BP55" i="4"/>
  <c r="BQ54" i="4"/>
  <c r="BO56" i="4"/>
  <c r="CR33" i="4"/>
  <c r="CS32" i="4"/>
  <c r="BN57" i="4"/>
  <c r="BN58" i="4" s="1"/>
  <c r="BN59" i="4" s="1"/>
  <c r="AP97" i="4"/>
  <c r="AN114" i="4"/>
  <c r="AN115" i="4" s="1"/>
  <c r="AN116" i="4" s="1"/>
  <c r="AN117" i="4" s="1"/>
  <c r="AN118" i="4" s="1"/>
  <c r="AN119" i="4" s="1"/>
  <c r="AN120" i="4" s="1"/>
  <c r="AN121" i="4" s="1"/>
  <c r="AN122" i="4" s="1"/>
  <c r="AN123" i="4" s="1"/>
  <c r="AN124" i="4" s="1"/>
  <c r="AN125" i="4" s="1"/>
  <c r="AN126" i="4" s="1"/>
  <c r="AN127" i="4" s="1"/>
  <c r="AN128" i="4" s="1"/>
  <c r="AN129" i="4" s="1"/>
  <c r="AN130" i="4" s="1"/>
  <c r="AN131" i="4" s="1"/>
  <c r="AN132" i="4" s="1"/>
  <c r="AN133" i="4" s="1"/>
  <c r="AN134" i="4" s="1"/>
  <c r="AN135" i="4" s="1"/>
  <c r="AO98" i="4"/>
  <c r="BD69" i="4"/>
  <c r="AX75" i="4"/>
  <c r="AQ82" i="4"/>
  <c r="BF67" i="4"/>
  <c r="BB71" i="4"/>
  <c r="BA72" i="4"/>
  <c r="BG66" i="4"/>
  <c r="AZ73" i="4"/>
  <c r="AU78" i="4"/>
  <c r="AT79" i="4"/>
  <c r="AY74" i="4"/>
  <c r="AV77" i="4"/>
  <c r="AR81" i="4"/>
  <c r="AS80" i="4"/>
  <c r="AW76" i="4"/>
  <c r="BE68" i="4"/>
  <c r="BC70" i="4"/>
  <c r="CU30" i="4"/>
  <c r="CZ26" i="4"/>
  <c r="CP35" i="4"/>
  <c r="BU50" i="4"/>
  <c r="CQ34" i="4"/>
  <c r="BW48" i="4"/>
  <c r="BT51" i="4"/>
  <c r="CB45" i="4"/>
  <c r="BZ47" i="4"/>
  <c r="CT31" i="4"/>
  <c r="BV49" i="4"/>
  <c r="CI40" i="4"/>
  <c r="CJ39" i="4"/>
  <c r="CX27" i="4"/>
  <c r="CY27" i="4" s="1"/>
  <c r="CW28" i="4"/>
  <c r="CH41" i="4"/>
  <c r="CC44" i="4"/>
  <c r="CD43" i="4"/>
  <c r="DA25" i="4"/>
  <c r="BR53" i="4"/>
  <c r="CV29" i="4"/>
  <c r="CE42" i="4"/>
  <c r="BS52" i="4"/>
  <c r="DI18" i="4"/>
  <c r="DJ17" i="4"/>
  <c r="DB57" i="8" l="1"/>
  <c r="DD56" i="8"/>
  <c r="CW61" i="8"/>
  <c r="CZ59" i="8"/>
  <c r="CX60" i="8"/>
  <c r="CY60" i="8" s="1"/>
  <c r="EZ46" i="8"/>
  <c r="EZ47" i="8" s="1"/>
  <c r="GB220" i="8"/>
  <c r="GH220" i="8"/>
  <c r="FK35" i="8"/>
  <c r="FL34" i="8"/>
  <c r="FI37" i="8"/>
  <c r="FN32" i="8"/>
  <c r="FM33" i="8"/>
  <c r="FV220" i="8"/>
  <c r="FH38" i="8"/>
  <c r="FG39" i="8"/>
  <c r="FD42" i="8"/>
  <c r="FJ36" i="8"/>
  <c r="FC43" i="8"/>
  <c r="FB44" i="8"/>
  <c r="FF40" i="8"/>
  <c r="FA45" i="8"/>
  <c r="FE41" i="8"/>
  <c r="AZ103" i="8"/>
  <c r="BA103" i="8" s="1"/>
  <c r="EW49" i="8"/>
  <c r="AW97" i="6"/>
  <c r="BG97" i="6"/>
  <c r="BR97" i="6"/>
  <c r="CJ68" i="8"/>
  <c r="CI69" i="8"/>
  <c r="DA58" i="8"/>
  <c r="BN90" i="8"/>
  <c r="BM91" i="8"/>
  <c r="CK67" i="8"/>
  <c r="BL92" i="8"/>
  <c r="CL66" i="8"/>
  <c r="CH70" i="8"/>
  <c r="BK93" i="8"/>
  <c r="CG71" i="8"/>
  <c r="CB76" i="8"/>
  <c r="DC57" i="8"/>
  <c r="BR86" i="8"/>
  <c r="BS85" i="8"/>
  <c r="BO89" i="8"/>
  <c r="BQ87" i="8"/>
  <c r="BP88" i="8"/>
  <c r="BY79" i="8"/>
  <c r="BT84" i="8"/>
  <c r="BB102" i="8"/>
  <c r="BW81" i="8"/>
  <c r="BX80" i="8"/>
  <c r="EX48" i="8"/>
  <c r="AP116" i="8"/>
  <c r="AO117" i="8"/>
  <c r="AQ115" i="8"/>
  <c r="AM119" i="8"/>
  <c r="AN118" i="8"/>
  <c r="BG97" i="8"/>
  <c r="CN65" i="8"/>
  <c r="AW107" i="8"/>
  <c r="AX106" i="8"/>
  <c r="CO64" i="8"/>
  <c r="BJ94" i="8"/>
  <c r="BV82" i="8"/>
  <c r="CP63" i="8"/>
  <c r="CQ63" i="8" s="1"/>
  <c r="AU109" i="8"/>
  <c r="BE99" i="8"/>
  <c r="CD74" i="8"/>
  <c r="CC75" i="8"/>
  <c r="AV108" i="8"/>
  <c r="CE73" i="8"/>
  <c r="CF72" i="8"/>
  <c r="CA77" i="8"/>
  <c r="BZ78" i="8"/>
  <c r="AT110" i="8"/>
  <c r="AS112" i="8"/>
  <c r="BH96" i="8"/>
  <c r="BF98" i="8"/>
  <c r="AR113" i="8"/>
  <c r="CS62" i="8"/>
  <c r="CT62" i="8" s="1"/>
  <c r="BU83" i="8"/>
  <c r="BD100" i="8"/>
  <c r="AY105" i="8"/>
  <c r="BI95" i="8"/>
  <c r="BC101" i="8"/>
  <c r="DE51" i="8"/>
  <c r="DE52" i="8" s="1"/>
  <c r="DE53" i="8" s="1"/>
  <c r="DE54" i="8" s="1"/>
  <c r="DE55" i="8" s="1"/>
  <c r="DE56" i="8" s="1"/>
  <c r="DF50" i="8"/>
  <c r="DI19" i="4"/>
  <c r="DH20" i="4"/>
  <c r="DG21" i="4"/>
  <c r="DE23" i="4"/>
  <c r="DF22" i="4"/>
  <c r="DD24" i="4"/>
  <c r="F41" i="1"/>
  <c r="CN37" i="4"/>
  <c r="CM38" i="4"/>
  <c r="CO36" i="4"/>
  <c r="CP36" i="4" s="1"/>
  <c r="BQ42" i="1"/>
  <c r="BF42" i="1"/>
  <c r="AV42" i="1"/>
  <c r="AW42" i="1" s="1"/>
  <c r="AX42" i="1" s="1"/>
  <c r="BN60" i="4"/>
  <c r="BK63" i="4"/>
  <c r="BJ64" i="4"/>
  <c r="BM61" i="4"/>
  <c r="BL62" i="4"/>
  <c r="BI65" i="4"/>
  <c r="BH66" i="4"/>
  <c r="E168" i="4"/>
  <c r="BR54" i="4"/>
  <c r="BP56" i="4"/>
  <c r="BQ55" i="4"/>
  <c r="CS33" i="4"/>
  <c r="BO57" i="4"/>
  <c r="AO99" i="4"/>
  <c r="AO100" i="4" s="1"/>
  <c r="AO101" i="4" s="1"/>
  <c r="AO102" i="4" s="1"/>
  <c r="AO103" i="4" s="1"/>
  <c r="AO104" i="4" s="1"/>
  <c r="AP98" i="4"/>
  <c r="AS81" i="4"/>
  <c r="BC71" i="4"/>
  <c r="AU79" i="4"/>
  <c r="AT80" i="4"/>
  <c r="BG67" i="4"/>
  <c r="AY75" i="4"/>
  <c r="AR82" i="4"/>
  <c r="AQ83" i="4"/>
  <c r="BD70" i="4"/>
  <c r="AZ74" i="4"/>
  <c r="BF68" i="4"/>
  <c r="BE69" i="4"/>
  <c r="AW77" i="4"/>
  <c r="AX76" i="4"/>
  <c r="BA73" i="4"/>
  <c r="AV78" i="4"/>
  <c r="BB72" i="4"/>
  <c r="CU31" i="4"/>
  <c r="CI41" i="4"/>
  <c r="CZ27" i="4"/>
  <c r="DA26" i="4"/>
  <c r="BT52" i="4"/>
  <c r="BW49" i="4"/>
  <c r="BX48" i="4"/>
  <c r="CB46" i="4"/>
  <c r="CK39" i="4"/>
  <c r="CL39" i="4" s="1"/>
  <c r="CQ35" i="4"/>
  <c r="BU51" i="4"/>
  <c r="BS53" i="4"/>
  <c r="CF42" i="4"/>
  <c r="CE43" i="4"/>
  <c r="DB25" i="4"/>
  <c r="DC25" i="4" s="1"/>
  <c r="CA47" i="4"/>
  <c r="CD44" i="4"/>
  <c r="CW29" i="4"/>
  <c r="CV30" i="4"/>
  <c r="CC45" i="4"/>
  <c r="CT32" i="4"/>
  <c r="CX28" i="4"/>
  <c r="CY28" i="4" s="1"/>
  <c r="BV50" i="4"/>
  <c r="CJ40" i="4"/>
  <c r="CR34" i="4"/>
  <c r="DJ18" i="4"/>
  <c r="DK17" i="4"/>
  <c r="DD57" i="8" l="1"/>
  <c r="DE57" i="8" s="1"/>
  <c r="FA46" i="8"/>
  <c r="FA47" i="8" s="1"/>
  <c r="DA59" i="8"/>
  <c r="CZ60" i="8"/>
  <c r="CX61" i="8"/>
  <c r="CY61" i="8" s="1"/>
  <c r="FL35" i="8"/>
  <c r="FJ37" i="8"/>
  <c r="FN33" i="8"/>
  <c r="FM34" i="8"/>
  <c r="FK36" i="8"/>
  <c r="FH39" i="8"/>
  <c r="FI38" i="8"/>
  <c r="FG40" i="8"/>
  <c r="FD43" i="8"/>
  <c r="FC44" i="8"/>
  <c r="FF41" i="8"/>
  <c r="FB45" i="8"/>
  <c r="FE42" i="8"/>
  <c r="AZ104" i="8"/>
  <c r="BA104" i="8" s="1"/>
  <c r="EX49" i="8"/>
  <c r="BS97" i="6"/>
  <c r="BH97" i="6"/>
  <c r="AX97" i="6"/>
  <c r="BA97" i="6" s="1"/>
  <c r="BL97" i="6" s="1"/>
  <c r="CJ69" i="8"/>
  <c r="CI70" i="8"/>
  <c r="CK68" i="8"/>
  <c r="DB58" i="8"/>
  <c r="DB59" i="8" s="1"/>
  <c r="BN91" i="8"/>
  <c r="BO90" i="8"/>
  <c r="CL67" i="8"/>
  <c r="CM66" i="8"/>
  <c r="CN66" i="8" s="1"/>
  <c r="BL93" i="8"/>
  <c r="BM92" i="8"/>
  <c r="BK94" i="8"/>
  <c r="CH71" i="8"/>
  <c r="BZ79" i="8"/>
  <c r="BR87" i="8"/>
  <c r="BS86" i="8"/>
  <c r="BP89" i="8"/>
  <c r="BQ88" i="8"/>
  <c r="BT85" i="8"/>
  <c r="BC102" i="8"/>
  <c r="BU84" i="8"/>
  <c r="BY80" i="8"/>
  <c r="BB103" i="8"/>
  <c r="BX81" i="8"/>
  <c r="AQ116" i="8"/>
  <c r="AP117" i="8"/>
  <c r="EY48" i="8"/>
  <c r="AN119" i="8"/>
  <c r="AM120" i="8"/>
  <c r="AM121" i="8" s="1"/>
  <c r="AM122" i="8" s="1"/>
  <c r="AO118" i="8"/>
  <c r="AY106" i="8"/>
  <c r="CO65" i="8"/>
  <c r="AX107" i="8"/>
  <c r="CF73" i="8"/>
  <c r="CR63" i="8"/>
  <c r="CS63" i="8" s="1"/>
  <c r="CT63" i="8" s="1"/>
  <c r="CU62" i="8"/>
  <c r="CV62" i="8" s="1"/>
  <c r="CP64" i="8"/>
  <c r="CA78" i="8"/>
  <c r="CB77" i="8"/>
  <c r="BI96" i="8"/>
  <c r="AU110" i="8"/>
  <c r="BV83" i="8"/>
  <c r="BW82" i="8"/>
  <c r="AR114" i="8"/>
  <c r="AR115" i="8" s="1"/>
  <c r="AS113" i="8"/>
  <c r="CD75" i="8"/>
  <c r="CC76" i="8"/>
  <c r="BE100" i="8"/>
  <c r="BF99" i="8"/>
  <c r="BH97" i="8"/>
  <c r="CG72" i="8"/>
  <c r="AV109" i="8"/>
  <c r="BJ95" i="8"/>
  <c r="BD101" i="8"/>
  <c r="AT111" i="8"/>
  <c r="CE74" i="8"/>
  <c r="BG98" i="8"/>
  <c r="AW108" i="8"/>
  <c r="Y41" i="1"/>
  <c r="DF51" i="8"/>
  <c r="DF52" i="8" s="1"/>
  <c r="DF53" i="8" s="1"/>
  <c r="DF54" i="8" s="1"/>
  <c r="DF55" i="8" s="1"/>
  <c r="DF56" i="8" s="1"/>
  <c r="DG50" i="8"/>
  <c r="DJ19" i="4"/>
  <c r="DI20" i="4"/>
  <c r="DH21" i="4"/>
  <c r="DG22" i="4"/>
  <c r="DE24" i="4"/>
  <c r="DF23" i="4"/>
  <c r="GF165" i="4"/>
  <c r="CN38" i="4"/>
  <c r="CO37" i="4"/>
  <c r="FZ165" i="4"/>
  <c r="R41" i="1"/>
  <c r="P41" i="1"/>
  <c r="Q41" i="1"/>
  <c r="FT165" i="4"/>
  <c r="AY42" i="1"/>
  <c r="AZ42" i="1" s="1"/>
  <c r="BC42" i="1" s="1"/>
  <c r="BN42" i="1" s="1"/>
  <c r="BI42" i="1"/>
  <c r="BT42" i="1"/>
  <c r="BR42" i="1"/>
  <c r="BG42" i="1"/>
  <c r="BS42" i="1"/>
  <c r="BH42" i="1"/>
  <c r="BN61" i="4"/>
  <c r="BL63" i="4"/>
  <c r="BK64" i="4"/>
  <c r="BJ65" i="4"/>
  <c r="BM62" i="4"/>
  <c r="BI66" i="4"/>
  <c r="BS54" i="4"/>
  <c r="BR55" i="4"/>
  <c r="BQ56" i="4"/>
  <c r="BP57" i="4"/>
  <c r="CQ36" i="4"/>
  <c r="BO58" i="4"/>
  <c r="BO59" i="4" s="1"/>
  <c r="BO60" i="4" s="1"/>
  <c r="AV79" i="4"/>
  <c r="AO105" i="4"/>
  <c r="AO106" i="4" s="1"/>
  <c r="AO107" i="4" s="1"/>
  <c r="AO108" i="4" s="1"/>
  <c r="AO109" i="4" s="1"/>
  <c r="AO110" i="4" s="1"/>
  <c r="AO111" i="4" s="1"/>
  <c r="AO112" i="4" s="1"/>
  <c r="AO113" i="4" s="1"/>
  <c r="AO114" i="4" s="1"/>
  <c r="AO115" i="4" s="1"/>
  <c r="AO116" i="4" s="1"/>
  <c r="AO117" i="4" s="1"/>
  <c r="AO118" i="4" s="1"/>
  <c r="AO119" i="4" s="1"/>
  <c r="AO120" i="4" s="1"/>
  <c r="AO121" i="4" s="1"/>
  <c r="AO122" i="4" s="1"/>
  <c r="AO123" i="4" s="1"/>
  <c r="AO124" i="4" s="1"/>
  <c r="AO125" i="4" s="1"/>
  <c r="AP99" i="4"/>
  <c r="DA27" i="4"/>
  <c r="CV31" i="4"/>
  <c r="AZ75" i="4"/>
  <c r="AR83" i="4"/>
  <c r="BF69" i="4"/>
  <c r="BG68" i="4"/>
  <c r="BC72" i="4"/>
  <c r="AW78" i="4"/>
  <c r="AX77" i="4"/>
  <c r="AQ84" i="4"/>
  <c r="BH67" i="4"/>
  <c r="BB73" i="4"/>
  <c r="AU80" i="4"/>
  <c r="AT81" i="4"/>
  <c r="AY76" i="4"/>
  <c r="BA74" i="4"/>
  <c r="BE70" i="4"/>
  <c r="AS82" i="4"/>
  <c r="CJ41" i="4"/>
  <c r="BD71" i="4"/>
  <c r="CD45" i="4"/>
  <c r="CZ28" i="4"/>
  <c r="CM39" i="4"/>
  <c r="BV51" i="4"/>
  <c r="CU32" i="4"/>
  <c r="BU52" i="4"/>
  <c r="BW50" i="4"/>
  <c r="CE44" i="4"/>
  <c r="BT53" i="4"/>
  <c r="CF43" i="4"/>
  <c r="CW30" i="4"/>
  <c r="DB26" i="4"/>
  <c r="DC26" i="4" s="1"/>
  <c r="CK40" i="4"/>
  <c r="BX49" i="4"/>
  <c r="BY48" i="4"/>
  <c r="CX29" i="4"/>
  <c r="DD25" i="4"/>
  <c r="CS34" i="4"/>
  <c r="CR35" i="4"/>
  <c r="CG42" i="4"/>
  <c r="CT33" i="4"/>
  <c r="CC46" i="4"/>
  <c r="CB47" i="4"/>
  <c r="DK18" i="4"/>
  <c r="DL17" i="4"/>
  <c r="FB46" i="8" l="1"/>
  <c r="FB47" i="8" s="1"/>
  <c r="DA60" i="8"/>
  <c r="DB60" i="8" s="1"/>
  <c r="CZ61" i="8"/>
  <c r="FM35" i="8"/>
  <c r="FK37" i="8"/>
  <c r="FN34" i="8"/>
  <c r="FL36" i="8"/>
  <c r="FI39" i="8"/>
  <c r="FH40" i="8"/>
  <c r="FG41" i="8"/>
  <c r="FJ38" i="8"/>
  <c r="FD44" i="8"/>
  <c r="FF42" i="8"/>
  <c r="FC45" i="8"/>
  <c r="FE43" i="8"/>
  <c r="AZ105" i="8"/>
  <c r="BA105" i="8" s="1"/>
  <c r="BZ80" i="8"/>
  <c r="EY49" i="8"/>
  <c r="BI97" i="6"/>
  <c r="BT97" i="6"/>
  <c r="AS98" i="6"/>
  <c r="CK69" i="8"/>
  <c r="CJ70" i="8"/>
  <c r="BP90" i="8"/>
  <c r="CI71" i="8"/>
  <c r="CL68" i="8"/>
  <c r="BO91" i="8"/>
  <c r="DC58" i="8"/>
  <c r="DC59" i="8" s="1"/>
  <c r="BN92" i="8"/>
  <c r="CM67" i="8"/>
  <c r="CN67" i="8" s="1"/>
  <c r="BM93" i="8"/>
  <c r="BL94" i="8"/>
  <c r="DF57" i="8"/>
  <c r="BS87" i="8"/>
  <c r="CA79" i="8"/>
  <c r="BV84" i="8"/>
  <c r="BR88" i="8"/>
  <c r="BT86" i="8"/>
  <c r="BU85" i="8"/>
  <c r="BC103" i="8"/>
  <c r="BQ89" i="8"/>
  <c r="BY81" i="8"/>
  <c r="AR116" i="8"/>
  <c r="AP118" i="8"/>
  <c r="AQ117" i="8"/>
  <c r="EZ48" i="8"/>
  <c r="AO119" i="8"/>
  <c r="AM123" i="8"/>
  <c r="AM124" i="8" s="1"/>
  <c r="AM125" i="8" s="1"/>
  <c r="AM126" i="8" s="1"/>
  <c r="AM127" i="8" s="1"/>
  <c r="AM128" i="8" s="1"/>
  <c r="AM129" i="8" s="1"/>
  <c r="AM130" i="8" s="1"/>
  <c r="AM131" i="8" s="1"/>
  <c r="AM132" i="8" s="1"/>
  <c r="AM133" i="8" s="1"/>
  <c r="AM134" i="8" s="1"/>
  <c r="AM135" i="8" s="1"/>
  <c r="AM136" i="8" s="1"/>
  <c r="AM137" i="8" s="1"/>
  <c r="AM138" i="8" s="1"/>
  <c r="AM139" i="8" s="1"/>
  <c r="AM140" i="8" s="1"/>
  <c r="AM141" i="8" s="1"/>
  <c r="AM142" i="8" s="1"/>
  <c r="AM143" i="8" s="1"/>
  <c r="AM144" i="8" s="1"/>
  <c r="AM145" i="8" s="1"/>
  <c r="AM146" i="8" s="1"/>
  <c r="AM147" i="8" s="1"/>
  <c r="AM148" i="8" s="1"/>
  <c r="AM149" i="8" s="1"/>
  <c r="AM150" i="8" s="1"/>
  <c r="AM151" i="8" s="1"/>
  <c r="AM167" i="8" s="1"/>
  <c r="AM168" i="8" s="1"/>
  <c r="AM169" i="8" s="1"/>
  <c r="AM170" i="8" s="1"/>
  <c r="AM171" i="8" s="1"/>
  <c r="AM172" i="8" s="1"/>
  <c r="AM173" i="8" s="1"/>
  <c r="AM174" i="8" s="1"/>
  <c r="AM175" i="8" s="1"/>
  <c r="AM176" i="8" s="1"/>
  <c r="AM177" i="8" s="1"/>
  <c r="AM178" i="8" s="1"/>
  <c r="AM179" i="8" s="1"/>
  <c r="AM180" i="8" s="1"/>
  <c r="AM181" i="8" s="1"/>
  <c r="AM182" i="8" s="1"/>
  <c r="AM183" i="8" s="1"/>
  <c r="AM184" i="8" s="1"/>
  <c r="AM185" i="8" s="1"/>
  <c r="AM186" i="8" s="1"/>
  <c r="AM187" i="8" s="1"/>
  <c r="AM188" i="8" s="1"/>
  <c r="AM189" i="8" s="1"/>
  <c r="AM190" i="8" s="1"/>
  <c r="AM191" i="8" s="1"/>
  <c r="AM192" i="8" s="1"/>
  <c r="AM193" i="8" s="1"/>
  <c r="AM194" i="8" s="1"/>
  <c r="AM195" i="8" s="1"/>
  <c r="AM196" i="8" s="1"/>
  <c r="AM197" i="8" s="1"/>
  <c r="AM198" i="8" s="1"/>
  <c r="AM199" i="8" s="1"/>
  <c r="AM200" i="8" s="1"/>
  <c r="AM201" i="8" s="1"/>
  <c r="AM202" i="8" s="1"/>
  <c r="AM203" i="8" s="1"/>
  <c r="AM204" i="8" s="1"/>
  <c r="AM205" i="8" s="1"/>
  <c r="AM206" i="8" s="1"/>
  <c r="AM207" i="8" s="1"/>
  <c r="AM208" i="8" s="1"/>
  <c r="AM209" i="8" s="1"/>
  <c r="AM210" i="8" s="1"/>
  <c r="AM211" i="8" s="1"/>
  <c r="AM212" i="8" s="1"/>
  <c r="AM213" i="8" s="1"/>
  <c r="AM214" i="8" s="1"/>
  <c r="AM215" i="8" s="1"/>
  <c r="AM216" i="8" s="1"/>
  <c r="AM217" i="8" s="1"/>
  <c r="AM218" i="8" s="1"/>
  <c r="AM219" i="8" s="1"/>
  <c r="AM220" i="8" s="1"/>
  <c r="AM221" i="8" s="1"/>
  <c r="AM222" i="8" s="1"/>
  <c r="AM223" i="8" s="1"/>
  <c r="AM224" i="8" s="1"/>
  <c r="AM225" i="8" s="1"/>
  <c r="AM226" i="8" s="1"/>
  <c r="AM227" i="8" s="1"/>
  <c r="AM228" i="8" s="1"/>
  <c r="AM229" i="8" s="1"/>
  <c r="AM230" i="8" s="1"/>
  <c r="AM231" i="8" s="1"/>
  <c r="AM232" i="8" s="1"/>
  <c r="AM233" i="8" s="1"/>
  <c r="AM234" i="8" s="1"/>
  <c r="AM235" i="8" s="1"/>
  <c r="AM236" i="8" s="1"/>
  <c r="AM237" i="8" s="1"/>
  <c r="AM238" i="8" s="1"/>
  <c r="AM239" i="8" s="1"/>
  <c r="AM240" i="8" s="1"/>
  <c r="AM241" i="8" s="1"/>
  <c r="AM242" i="8" s="1"/>
  <c r="AM243" i="8" s="1"/>
  <c r="AM244" i="8" s="1"/>
  <c r="AM245" i="8" s="1"/>
  <c r="AM246" i="8" s="1"/>
  <c r="AM247" i="8" s="1"/>
  <c r="AM248" i="8" s="1"/>
  <c r="AM249" i="8" s="1"/>
  <c r="AM250" i="8" s="1"/>
  <c r="AM251" i="8" s="1"/>
  <c r="AM252" i="8" s="1"/>
  <c r="AM253" i="8" s="1"/>
  <c r="AM254" i="8" s="1"/>
  <c r="AM255" i="8" s="1"/>
  <c r="AM256" i="8" s="1"/>
  <c r="AM257" i="8" s="1"/>
  <c r="AM258" i="8" s="1"/>
  <c r="AM259" i="8" s="1"/>
  <c r="AN120" i="8"/>
  <c r="CO66" i="8"/>
  <c r="AY107" i="8"/>
  <c r="CP65" i="8"/>
  <c r="CF74" i="8"/>
  <c r="CC77" i="8"/>
  <c r="CB78" i="8"/>
  <c r="CU63" i="8"/>
  <c r="CV63" i="8" s="1"/>
  <c r="CH72" i="8"/>
  <c r="CG73" i="8"/>
  <c r="AT112" i="8"/>
  <c r="BW83" i="8"/>
  <c r="BG99" i="8"/>
  <c r="BD102" i="8"/>
  <c r="BE101" i="8"/>
  <c r="BX82" i="8"/>
  <c r="AV110" i="8"/>
  <c r="BJ96" i="8"/>
  <c r="BK95" i="8"/>
  <c r="BF100" i="8"/>
  <c r="AW109" i="8"/>
  <c r="CD76" i="8"/>
  <c r="AX108" i="8"/>
  <c r="BB104" i="8"/>
  <c r="AU111" i="8"/>
  <c r="BH98" i="8"/>
  <c r="CE75" i="8"/>
  <c r="CW62" i="8"/>
  <c r="BI97" i="8"/>
  <c r="AS114" i="8"/>
  <c r="CQ64" i="8"/>
  <c r="DG51" i="8"/>
  <c r="DG52" i="8" s="1"/>
  <c r="DG53" i="8" s="1"/>
  <c r="DG54" i="8" s="1"/>
  <c r="DG55" i="8" s="1"/>
  <c r="DG56" i="8" s="1"/>
  <c r="DH50" i="8"/>
  <c r="DK19" i="4"/>
  <c r="DJ20" i="4"/>
  <c r="DI21" i="4"/>
  <c r="DH22" i="4"/>
  <c r="DG23" i="4"/>
  <c r="DE25" i="4"/>
  <c r="DF24" i="4"/>
  <c r="CO38" i="4"/>
  <c r="D165" i="4"/>
  <c r="CP37" i="4"/>
  <c r="CQ37" i="4" s="1"/>
  <c r="BJ42" i="1"/>
  <c r="BU42" i="1"/>
  <c r="BK42" i="1"/>
  <c r="BV42" i="1"/>
  <c r="AU43" i="1"/>
  <c r="BN62" i="4"/>
  <c r="BO61" i="4"/>
  <c r="BK65" i="4"/>
  <c r="BL64" i="4"/>
  <c r="BJ66" i="4"/>
  <c r="BM63" i="4"/>
  <c r="BI67" i="4"/>
  <c r="BR56" i="4"/>
  <c r="BS55" i="4"/>
  <c r="BQ57" i="4"/>
  <c r="BP58" i="4"/>
  <c r="AV80" i="4"/>
  <c r="DA28" i="4"/>
  <c r="AO126" i="4"/>
  <c r="AO127" i="4" s="1"/>
  <c r="AO128" i="4" s="1"/>
  <c r="AO129" i="4" s="1"/>
  <c r="AO130" i="4" s="1"/>
  <c r="AO131" i="4" s="1"/>
  <c r="AO132" i="4" s="1"/>
  <c r="AO133" i="4" s="1"/>
  <c r="AO134" i="4" s="1"/>
  <c r="AO135" i="4" s="1"/>
  <c r="AP100" i="4"/>
  <c r="CK41" i="4"/>
  <c r="AW79" i="4"/>
  <c r="BF70" i="4"/>
  <c r="AX78" i="4"/>
  <c r="BG69" i="4"/>
  <c r="BD72" i="4"/>
  <c r="AY77" i="4"/>
  <c r="BB74" i="4"/>
  <c r="AQ85" i="4"/>
  <c r="AR84" i="4"/>
  <c r="AT82" i="4"/>
  <c r="BH68" i="4"/>
  <c r="AZ76" i="4"/>
  <c r="BE71" i="4"/>
  <c r="AU81" i="4"/>
  <c r="AS83" i="4"/>
  <c r="BA75" i="4"/>
  <c r="BC73" i="4"/>
  <c r="BW51" i="4"/>
  <c r="CD46" i="4"/>
  <c r="DB27" i="4"/>
  <c r="DC27" i="4" s="1"/>
  <c r="CF44" i="4"/>
  <c r="BU53" i="4"/>
  <c r="CC47" i="4"/>
  <c r="DD26" i="4"/>
  <c r="BX50" i="4"/>
  <c r="CG43" i="4"/>
  <c r="CL40" i="4"/>
  <c r="CR36" i="4"/>
  <c r="CV32" i="4"/>
  <c r="CU33" i="4"/>
  <c r="CW31" i="4"/>
  <c r="CT34" i="4"/>
  <c r="CX30" i="4"/>
  <c r="BY49" i="4"/>
  <c r="BZ48" i="4"/>
  <c r="CE45" i="4"/>
  <c r="CY29" i="4"/>
  <c r="CH42" i="4"/>
  <c r="CI42" i="4" s="1"/>
  <c r="BT54" i="4"/>
  <c r="CS35" i="4"/>
  <c r="CN39" i="4"/>
  <c r="BV52" i="4"/>
  <c r="DL18" i="4"/>
  <c r="DM17" i="4"/>
  <c r="DA61" i="8" l="1"/>
  <c r="DB61" i="8" s="1"/>
  <c r="FN35" i="8"/>
  <c r="FK38" i="8"/>
  <c r="FL37" i="8"/>
  <c r="FM36" i="8"/>
  <c r="FI40" i="8"/>
  <c r="FH41" i="8"/>
  <c r="FG42" i="8"/>
  <c r="FJ39" i="8"/>
  <c r="FD45" i="8"/>
  <c r="FF43" i="8"/>
  <c r="FC46" i="8"/>
  <c r="FC47" i="8" s="1"/>
  <c r="FE44" i="8"/>
  <c r="AZ106" i="8"/>
  <c r="BA106" i="8" s="1"/>
  <c r="CA80" i="8"/>
  <c r="BZ81" i="8"/>
  <c r="EZ49" i="8"/>
  <c r="W97" i="6"/>
  <c r="BD98" i="6"/>
  <c r="BO98" i="6"/>
  <c r="AT98" i="6"/>
  <c r="CL69" i="8"/>
  <c r="CK70" i="8"/>
  <c r="CJ71" i="8"/>
  <c r="CM68" i="8"/>
  <c r="CN68" i="8" s="1"/>
  <c r="CI72" i="8"/>
  <c r="BO92" i="8"/>
  <c r="BP91" i="8"/>
  <c r="DD58" i="8"/>
  <c r="DD59" i="8" s="1"/>
  <c r="DC60" i="8"/>
  <c r="BN93" i="8"/>
  <c r="DG57" i="8"/>
  <c r="BM94" i="8"/>
  <c r="CB79" i="8"/>
  <c r="BT87" i="8"/>
  <c r="BS88" i="8"/>
  <c r="BW84" i="8"/>
  <c r="BU86" i="8"/>
  <c r="BR89" i="8"/>
  <c r="BQ90" i="8"/>
  <c r="BV85" i="8"/>
  <c r="BY82" i="8"/>
  <c r="AR117" i="8"/>
  <c r="AQ118" i="8"/>
  <c r="FA48" i="8"/>
  <c r="AO120" i="8"/>
  <c r="AN121" i="8"/>
  <c r="AN122" i="8" s="1"/>
  <c r="AN123" i="8" s="1"/>
  <c r="AP119" i="8"/>
  <c r="CD77" i="8"/>
  <c r="CO67" i="8"/>
  <c r="CP66" i="8"/>
  <c r="CG74" i="8"/>
  <c r="CE76" i="8"/>
  <c r="CC78" i="8"/>
  <c r="BF101" i="8"/>
  <c r="AV111" i="8"/>
  <c r="AU112" i="8"/>
  <c r="BD103" i="8"/>
  <c r="AT113" i="8"/>
  <c r="AT114" i="8" s="1"/>
  <c r="AW110" i="8"/>
  <c r="CF75" i="8"/>
  <c r="BC104" i="8"/>
  <c r="CQ65" i="8"/>
  <c r="CR64" i="8"/>
  <c r="CS64" i="8" s="1"/>
  <c r="BE102" i="8"/>
  <c r="CH73" i="8"/>
  <c r="CW63" i="8"/>
  <c r="CX62" i="8"/>
  <c r="BH99" i="8"/>
  <c r="BL95" i="8"/>
  <c r="BK96" i="8"/>
  <c r="BX83" i="8"/>
  <c r="BB105" i="8"/>
  <c r="AS115" i="8"/>
  <c r="BJ97" i="8"/>
  <c r="BI98" i="8"/>
  <c r="AX109" i="8"/>
  <c r="AY108" i="8"/>
  <c r="BG100" i="8"/>
  <c r="DH51" i="8"/>
  <c r="DH52" i="8" s="1"/>
  <c r="DH53" i="8" s="1"/>
  <c r="DH54" i="8" s="1"/>
  <c r="DH55" i="8" s="1"/>
  <c r="DH56" i="8" s="1"/>
  <c r="DI50" i="8"/>
  <c r="DL19" i="4"/>
  <c r="DK20" i="4"/>
  <c r="DJ21" i="4"/>
  <c r="DI22" i="4"/>
  <c r="DH23" i="4"/>
  <c r="DG24" i="4"/>
  <c r="DE26" i="4"/>
  <c r="DF25" i="4"/>
  <c r="F42" i="1"/>
  <c r="CP38" i="4"/>
  <c r="CQ38" i="4" s="1"/>
  <c r="BQ43" i="1"/>
  <c r="BF43" i="1"/>
  <c r="AV43" i="1"/>
  <c r="AW43" i="1" s="1"/>
  <c r="BO62" i="4"/>
  <c r="BI68" i="4"/>
  <c r="BK66" i="4"/>
  <c r="BL65" i="4"/>
  <c r="BM64" i="4"/>
  <c r="BJ67" i="4"/>
  <c r="BN63" i="4"/>
  <c r="BR57" i="4"/>
  <c r="BS56" i="4"/>
  <c r="BT55" i="4"/>
  <c r="BP59" i="4"/>
  <c r="BQ58" i="4"/>
  <c r="AV81" i="4"/>
  <c r="DB28" i="4"/>
  <c r="DC28" i="4" s="1"/>
  <c r="AP101" i="4"/>
  <c r="AP102" i="4" s="1"/>
  <c r="AP103" i="4" s="1"/>
  <c r="AP104" i="4" s="1"/>
  <c r="AP105" i="4" s="1"/>
  <c r="AP106" i="4" s="1"/>
  <c r="AP107" i="4" s="1"/>
  <c r="AP108" i="4" s="1"/>
  <c r="BW52" i="4"/>
  <c r="AS84" i="4"/>
  <c r="AX79" i="4"/>
  <c r="AZ77" i="4"/>
  <c r="AT83" i="4"/>
  <c r="AU82" i="4"/>
  <c r="AY78" i="4"/>
  <c r="AW80" i="4"/>
  <c r="AR85" i="4"/>
  <c r="BG70" i="4"/>
  <c r="BC74" i="4"/>
  <c r="BB75" i="4"/>
  <c r="BA76" i="4"/>
  <c r="BH69" i="4"/>
  <c r="BF71" i="4"/>
  <c r="BE72" i="4"/>
  <c r="AQ86" i="4"/>
  <c r="AQ87" i="4" s="1"/>
  <c r="AQ88" i="4" s="1"/>
  <c r="AQ89" i="4" s="1"/>
  <c r="AQ90" i="4" s="1"/>
  <c r="AQ91" i="4" s="1"/>
  <c r="AQ92" i="4" s="1"/>
  <c r="AQ93" i="4" s="1"/>
  <c r="AQ94" i="4" s="1"/>
  <c r="AQ95" i="4" s="1"/>
  <c r="AQ96" i="4" s="1"/>
  <c r="AQ97" i="4" s="1"/>
  <c r="AQ98" i="4" s="1"/>
  <c r="AQ99" i="4" s="1"/>
  <c r="AQ100" i="4" s="1"/>
  <c r="BD73" i="4"/>
  <c r="DD27" i="4"/>
  <c r="CY30" i="4"/>
  <c r="CZ29" i="4"/>
  <c r="DA29" i="4" s="1"/>
  <c r="CA48" i="4"/>
  <c r="CB48" i="4" s="1"/>
  <c r="BZ49" i="4"/>
  <c r="CV33" i="4"/>
  <c r="CL41" i="4"/>
  <c r="BX51" i="4"/>
  <c r="BU54" i="4"/>
  <c r="CW32" i="4"/>
  <c r="CX31" i="4"/>
  <c r="CM40" i="4"/>
  <c r="CE46" i="4"/>
  <c r="BY50" i="4"/>
  <c r="CS36" i="4"/>
  <c r="BV53" i="4"/>
  <c r="CF45" i="4"/>
  <c r="CU34" i="4"/>
  <c r="CD47" i="4"/>
  <c r="CT35" i="4"/>
  <c r="CO39" i="4"/>
  <c r="CH43" i="4"/>
  <c r="CG44" i="4"/>
  <c r="CJ42" i="4"/>
  <c r="CR37" i="4"/>
  <c r="DM18" i="4"/>
  <c r="DN17" i="4"/>
  <c r="FM37" i="8" l="1"/>
  <c r="FL38" i="8"/>
  <c r="FK39" i="8"/>
  <c r="FN36" i="8"/>
  <c r="K97" i="6"/>
  <c r="G97" i="6" s="1"/>
  <c r="FI41" i="8"/>
  <c r="FH42" i="8"/>
  <c r="FG43" i="8"/>
  <c r="FF44" i="8"/>
  <c r="FD46" i="8"/>
  <c r="FD47" i="8" s="1"/>
  <c r="FJ40" i="8"/>
  <c r="FE45" i="8"/>
  <c r="AZ107" i="8"/>
  <c r="BA107" i="8" s="1"/>
  <c r="CA81" i="8"/>
  <c r="CB80" i="8"/>
  <c r="BZ82" i="8"/>
  <c r="FA49" i="8"/>
  <c r="CM69" i="8"/>
  <c r="CN69" i="8" s="1"/>
  <c r="AU98" i="6"/>
  <c r="BE98" i="6"/>
  <c r="BP98" i="6"/>
  <c r="CL70" i="8"/>
  <c r="CJ72" i="8"/>
  <c r="CK71" i="8"/>
  <c r="DH57" i="8"/>
  <c r="BO93" i="8"/>
  <c r="BQ91" i="8"/>
  <c r="BN94" i="8"/>
  <c r="BP92" i="8"/>
  <c r="DE58" i="8"/>
  <c r="DF58" i="8" s="1"/>
  <c r="DC61" i="8"/>
  <c r="DD60" i="8"/>
  <c r="BS89" i="8"/>
  <c r="BW85" i="8"/>
  <c r="BT88" i="8"/>
  <c r="BX84" i="8"/>
  <c r="BR90" i="8"/>
  <c r="BU87" i="8"/>
  <c r="BV86" i="8"/>
  <c r="AR118" i="8"/>
  <c r="AQ119" i="8"/>
  <c r="FB48" i="8"/>
  <c r="AP120" i="8"/>
  <c r="AO121" i="8"/>
  <c r="AO122" i="8" s="1"/>
  <c r="AO123" i="8" s="1"/>
  <c r="AN124" i="8"/>
  <c r="AN125" i="8" s="1"/>
  <c r="CQ66" i="8"/>
  <c r="CD78" i="8"/>
  <c r="CE77" i="8"/>
  <c r="CO68" i="8"/>
  <c r="CP67" i="8"/>
  <c r="CH74" i="8"/>
  <c r="CC79" i="8"/>
  <c r="CF76" i="8"/>
  <c r="CG75" i="8"/>
  <c r="AV112" i="8"/>
  <c r="BF102" i="8"/>
  <c r="BB106" i="8"/>
  <c r="CT64" i="8"/>
  <c r="CU64" i="8" s="1"/>
  <c r="CV64" i="8" s="1"/>
  <c r="CW64" i="8" s="1"/>
  <c r="CY62" i="8"/>
  <c r="CZ62" i="8" s="1"/>
  <c r="CX63" i="8"/>
  <c r="AW111" i="8"/>
  <c r="AU113" i="8"/>
  <c r="AX110" i="8"/>
  <c r="BL96" i="8"/>
  <c r="BM95" i="8"/>
  <c r="BG101" i="8"/>
  <c r="BC105" i="8"/>
  <c r="AT115" i="8"/>
  <c r="AY109" i="8"/>
  <c r="BJ98" i="8"/>
  <c r="BI99" i="8"/>
  <c r="BE103" i="8"/>
  <c r="CI73" i="8"/>
  <c r="BY83" i="8"/>
  <c r="BK97" i="8"/>
  <c r="BH100" i="8"/>
  <c r="AS116" i="8"/>
  <c r="BD104" i="8"/>
  <c r="CR65" i="8"/>
  <c r="DI51" i="8"/>
  <c r="DI52" i="8" s="1"/>
  <c r="DI53" i="8" s="1"/>
  <c r="DI54" i="8" s="1"/>
  <c r="DI55" i="8" s="1"/>
  <c r="DI56" i="8" s="1"/>
  <c r="DJ50" i="8"/>
  <c r="DM19" i="4"/>
  <c r="DL20" i="4"/>
  <c r="DK21" i="4"/>
  <c r="DI23" i="4"/>
  <c r="DJ22" i="4"/>
  <c r="DH24" i="4"/>
  <c r="DG25" i="4"/>
  <c r="DE27" i="4"/>
  <c r="DF26" i="4"/>
  <c r="GF166" i="4"/>
  <c r="Y42" i="1"/>
  <c r="S42" i="1" s="1"/>
  <c r="O42" i="1" s="1"/>
  <c r="M42" i="1" s="1"/>
  <c r="Q42" i="1"/>
  <c r="R42" i="1"/>
  <c r="P42" i="1"/>
  <c r="FZ166" i="4"/>
  <c r="FT166" i="4"/>
  <c r="CP39" i="4"/>
  <c r="CQ39" i="4" s="1"/>
  <c r="BS43" i="1"/>
  <c r="BH43" i="1"/>
  <c r="AX43" i="1"/>
  <c r="AY43" i="1" s="1"/>
  <c r="BR43" i="1"/>
  <c r="BG43" i="1"/>
  <c r="BK67" i="4"/>
  <c r="BL66" i="4"/>
  <c r="BM65" i="4"/>
  <c r="BN64" i="4"/>
  <c r="BJ68" i="4"/>
  <c r="BO63" i="4"/>
  <c r="AQ101" i="4"/>
  <c r="AQ102" i="4" s="1"/>
  <c r="BS57" i="4"/>
  <c r="BT56" i="4"/>
  <c r="BU55" i="4"/>
  <c r="DB29" i="4"/>
  <c r="DC29" i="4" s="1"/>
  <c r="BQ59" i="4"/>
  <c r="BR58" i="4"/>
  <c r="BP60" i="4"/>
  <c r="AP109" i="4"/>
  <c r="AP110" i="4" s="1"/>
  <c r="BB76" i="4"/>
  <c r="BA77" i="4"/>
  <c r="AW81" i="4"/>
  <c r="BH70" i="4"/>
  <c r="BG71" i="4"/>
  <c r="AZ78" i="4"/>
  <c r="BD74" i="4"/>
  <c r="AR86" i="4"/>
  <c r="AX80" i="4"/>
  <c r="BI69" i="4"/>
  <c r="BC75" i="4"/>
  <c r="BE73" i="4"/>
  <c r="BF72" i="4"/>
  <c r="AY79" i="4"/>
  <c r="AU83" i="4"/>
  <c r="AT84" i="4"/>
  <c r="AS85" i="4"/>
  <c r="AV82" i="4"/>
  <c r="CG45" i="4"/>
  <c r="CV34" i="4"/>
  <c r="CH44" i="4"/>
  <c r="BZ50" i="4"/>
  <c r="CR38" i="4"/>
  <c r="BY51" i="4"/>
  <c r="CA49" i="4"/>
  <c r="CB49" i="4" s="1"/>
  <c r="CI43" i="4"/>
  <c r="BV54" i="4"/>
  <c r="CM41" i="4"/>
  <c r="CU35" i="4"/>
  <c r="CF46" i="4"/>
  <c r="CZ30" i="4"/>
  <c r="CK42" i="4"/>
  <c r="CL42" i="4" s="1"/>
  <c r="BW53" i="4"/>
  <c r="CE47" i="4"/>
  <c r="CY31" i="4"/>
  <c r="CT36" i="4"/>
  <c r="CN40" i="4"/>
  <c r="CO40" i="4" s="1"/>
  <c r="CC48" i="4"/>
  <c r="CW33" i="4"/>
  <c r="BX52" i="4"/>
  <c r="CX32" i="4"/>
  <c r="CS37" i="4"/>
  <c r="DD28" i="4"/>
  <c r="DN18" i="4"/>
  <c r="DO17" i="4"/>
  <c r="GB221" i="8" l="1"/>
  <c r="GH221" i="8"/>
  <c r="FN37" i="8"/>
  <c r="FL39" i="8"/>
  <c r="FM38" i="8"/>
  <c r="FK40" i="8"/>
  <c r="FV221" i="8"/>
  <c r="FI42" i="8"/>
  <c r="FH43" i="8"/>
  <c r="FG44" i="8"/>
  <c r="FE46" i="8"/>
  <c r="FE47" i="8" s="1"/>
  <c r="FJ41" i="8"/>
  <c r="FF45" i="8"/>
  <c r="AZ108" i="8"/>
  <c r="AZ109" i="8" s="1"/>
  <c r="CA82" i="8"/>
  <c r="CB81" i="8"/>
  <c r="FB49" i="8"/>
  <c r="CM70" i="8"/>
  <c r="CN70" i="8" s="1"/>
  <c r="BF98" i="6"/>
  <c r="BQ98" i="6"/>
  <c r="AV98" i="6"/>
  <c r="CL71" i="8"/>
  <c r="DI57" i="8"/>
  <c r="CK72" i="8"/>
  <c r="BO94" i="8"/>
  <c r="BN95" i="8"/>
  <c r="BP93" i="8"/>
  <c r="BQ92" i="8"/>
  <c r="BR91" i="8"/>
  <c r="DG58" i="8"/>
  <c r="DH58" i="8" s="1"/>
  <c r="DE59" i="8"/>
  <c r="DF59" i="8" s="1"/>
  <c r="DD61" i="8"/>
  <c r="BW86" i="8"/>
  <c r="BT89" i="8"/>
  <c r="BU88" i="8"/>
  <c r="BX85" i="8"/>
  <c r="BS90" i="8"/>
  <c r="BV87" i="8"/>
  <c r="AR119" i="8"/>
  <c r="FC48" i="8"/>
  <c r="FD48" i="8" s="1"/>
  <c r="AN126" i="8"/>
  <c r="AN127" i="8" s="1"/>
  <c r="AN128" i="8" s="1"/>
  <c r="AN129" i="8" s="1"/>
  <c r="AN130" i="8" s="1"/>
  <c r="AN131" i="8" s="1"/>
  <c r="AN132" i="8" s="1"/>
  <c r="AN133" i="8" s="1"/>
  <c r="AN134" i="8" s="1"/>
  <c r="AN135" i="8" s="1"/>
  <c r="AN136" i="8" s="1"/>
  <c r="AN137" i="8" s="1"/>
  <c r="AN138" i="8" s="1"/>
  <c r="AN139" i="8" s="1"/>
  <c r="AN140" i="8" s="1"/>
  <c r="AN141" i="8" s="1"/>
  <c r="AN142" i="8" s="1"/>
  <c r="AN143" i="8" s="1"/>
  <c r="AN144" i="8" s="1"/>
  <c r="AN145" i="8" s="1"/>
  <c r="AN146" i="8" s="1"/>
  <c r="AN147" i="8" s="1"/>
  <c r="AN148" i="8" s="1"/>
  <c r="AN149" i="8" s="1"/>
  <c r="AN150" i="8" s="1"/>
  <c r="AN151" i="8" s="1"/>
  <c r="AN167" i="8" s="1"/>
  <c r="AN168" i="8" s="1"/>
  <c r="AN169" i="8" s="1"/>
  <c r="AN170" i="8" s="1"/>
  <c r="AN171" i="8" s="1"/>
  <c r="AN172" i="8" s="1"/>
  <c r="AN173" i="8" s="1"/>
  <c r="AN174" i="8" s="1"/>
  <c r="AN175" i="8" s="1"/>
  <c r="AN176" i="8" s="1"/>
  <c r="AN177" i="8" s="1"/>
  <c r="AN178" i="8" s="1"/>
  <c r="AN179" i="8" s="1"/>
  <c r="AN180" i="8" s="1"/>
  <c r="AN181" i="8" s="1"/>
  <c r="AN182" i="8" s="1"/>
  <c r="AN183" i="8" s="1"/>
  <c r="AN184" i="8" s="1"/>
  <c r="AN185" i="8" s="1"/>
  <c r="AN186" i="8" s="1"/>
  <c r="AN187" i="8" s="1"/>
  <c r="AN188" i="8" s="1"/>
  <c r="AN189" i="8" s="1"/>
  <c r="AN190" i="8" s="1"/>
  <c r="AN191" i="8" s="1"/>
  <c r="AN192" i="8" s="1"/>
  <c r="AN193" i="8" s="1"/>
  <c r="AN194" i="8" s="1"/>
  <c r="AN195" i="8" s="1"/>
  <c r="AN196" i="8" s="1"/>
  <c r="AN197" i="8" s="1"/>
  <c r="AN198" i="8" s="1"/>
  <c r="AN199" i="8" s="1"/>
  <c r="AN200" i="8" s="1"/>
  <c r="AN201" i="8" s="1"/>
  <c r="AN202" i="8" s="1"/>
  <c r="AN203" i="8" s="1"/>
  <c r="AN204" i="8" s="1"/>
  <c r="AN205" i="8" s="1"/>
  <c r="AN206" i="8" s="1"/>
  <c r="AN207" i="8" s="1"/>
  <c r="AN208" i="8" s="1"/>
  <c r="AN209" i="8" s="1"/>
  <c r="AN210" i="8" s="1"/>
  <c r="AN211" i="8" s="1"/>
  <c r="AN212" i="8" s="1"/>
  <c r="AN213" i="8" s="1"/>
  <c r="AN214" i="8" s="1"/>
  <c r="AN215" i="8" s="1"/>
  <c r="AN216" i="8" s="1"/>
  <c r="AN217" i="8" s="1"/>
  <c r="AN218" i="8" s="1"/>
  <c r="AN219" i="8" s="1"/>
  <c r="AN220" i="8" s="1"/>
  <c r="AN221" i="8" s="1"/>
  <c r="AN222" i="8" s="1"/>
  <c r="AN223" i="8" s="1"/>
  <c r="AN224" i="8" s="1"/>
  <c r="AN225" i="8" s="1"/>
  <c r="AN226" i="8" s="1"/>
  <c r="AN227" i="8" s="1"/>
  <c r="AN228" i="8" s="1"/>
  <c r="AN229" i="8" s="1"/>
  <c r="AN230" i="8" s="1"/>
  <c r="AN231" i="8" s="1"/>
  <c r="AN232" i="8" s="1"/>
  <c r="AN233" i="8" s="1"/>
  <c r="AN234" i="8" s="1"/>
  <c r="AN235" i="8" s="1"/>
  <c r="AN236" i="8" s="1"/>
  <c r="AN237" i="8" s="1"/>
  <c r="AN238" i="8" s="1"/>
  <c r="AN239" i="8" s="1"/>
  <c r="AN240" i="8" s="1"/>
  <c r="AN241" i="8" s="1"/>
  <c r="AN242" i="8" s="1"/>
  <c r="AN243" i="8" s="1"/>
  <c r="AN244" i="8" s="1"/>
  <c r="AN245" i="8" s="1"/>
  <c r="AN246" i="8" s="1"/>
  <c r="AN247" i="8" s="1"/>
  <c r="AN248" i="8" s="1"/>
  <c r="AN249" i="8" s="1"/>
  <c r="AN250" i="8" s="1"/>
  <c r="AN251" i="8" s="1"/>
  <c r="AN252" i="8" s="1"/>
  <c r="AN253" i="8" s="1"/>
  <c r="AN254" i="8" s="1"/>
  <c r="AN255" i="8" s="1"/>
  <c r="AN256" i="8" s="1"/>
  <c r="AN257" i="8" s="1"/>
  <c r="AN258" i="8" s="1"/>
  <c r="AN259" i="8" s="1"/>
  <c r="AO124" i="8"/>
  <c r="AP121" i="8"/>
  <c r="AQ120" i="8"/>
  <c r="CE78" i="8"/>
  <c r="CR66" i="8"/>
  <c r="CQ67" i="8"/>
  <c r="CF77" i="8"/>
  <c r="CP68" i="8"/>
  <c r="CG76" i="8"/>
  <c r="CH75" i="8"/>
  <c r="AV113" i="8"/>
  <c r="CD79" i="8"/>
  <c r="CC80" i="8"/>
  <c r="BJ99" i="8"/>
  <c r="BG102" i="8"/>
  <c r="BK98" i="8"/>
  <c r="CO69" i="8"/>
  <c r="CS65" i="8"/>
  <c r="CI74" i="8"/>
  <c r="CJ73" i="8"/>
  <c r="BB107" i="8"/>
  <c r="BY84" i="8"/>
  <c r="AT116" i="8"/>
  <c r="BD105" i="8"/>
  <c r="BC106" i="8"/>
  <c r="BH101" i="8"/>
  <c r="BE104" i="8"/>
  <c r="BZ83" i="8"/>
  <c r="AW112" i="8"/>
  <c r="DA62" i="8"/>
  <c r="DB62" i="8" s="1"/>
  <c r="AS117" i="8"/>
  <c r="AY110" i="8"/>
  <c r="AX111" i="8"/>
  <c r="BF103" i="8"/>
  <c r="AU114" i="8"/>
  <c r="BL97" i="8"/>
  <c r="CY63" i="8"/>
  <c r="CZ63" i="8" s="1"/>
  <c r="CX64" i="8"/>
  <c r="BI100" i="8"/>
  <c r="BM96" i="8"/>
  <c r="DJ51" i="8"/>
  <c r="DJ52" i="8" s="1"/>
  <c r="DJ53" i="8" s="1"/>
  <c r="DJ54" i="8" s="1"/>
  <c r="DJ55" i="8" s="1"/>
  <c r="DJ56" i="8" s="1"/>
  <c r="DK50" i="8"/>
  <c r="DK22" i="4"/>
  <c r="DL21" i="4"/>
  <c r="DM20" i="4"/>
  <c r="DN19" i="4"/>
  <c r="DH25" i="4"/>
  <c r="DI24" i="4"/>
  <c r="DJ23" i="4"/>
  <c r="DG26" i="4"/>
  <c r="DF27" i="4"/>
  <c r="D166" i="4"/>
  <c r="AZ43" i="1"/>
  <c r="BJ43" i="1"/>
  <c r="BU43" i="1"/>
  <c r="BI43" i="1"/>
  <c r="BT43" i="1"/>
  <c r="BL67" i="4"/>
  <c r="BK68" i="4"/>
  <c r="BM66" i="4"/>
  <c r="BN65" i="4"/>
  <c r="BO64" i="4"/>
  <c r="E169" i="4"/>
  <c r="BU56" i="4"/>
  <c r="BS58" i="4"/>
  <c r="BT57" i="4"/>
  <c r="BV55" i="4"/>
  <c r="BP61" i="4"/>
  <c r="BP62" i="4" s="1"/>
  <c r="BR59" i="4"/>
  <c r="BQ60" i="4"/>
  <c r="AP111" i="4"/>
  <c r="BF73" i="4"/>
  <c r="CG46" i="4"/>
  <c r="BD75" i="4"/>
  <c r="AT85" i="4"/>
  <c r="AQ103" i="4"/>
  <c r="AY80" i="4"/>
  <c r="BA78" i="4"/>
  <c r="BB77" i="4"/>
  <c r="AW82" i="4"/>
  <c r="AV83" i="4"/>
  <c r="AU84" i="4"/>
  <c r="AZ79" i="4"/>
  <c r="AX81" i="4"/>
  <c r="BH71" i="4"/>
  <c r="AS86" i="4"/>
  <c r="BC76" i="4"/>
  <c r="BI70" i="4"/>
  <c r="AR87" i="4"/>
  <c r="AR88" i="4" s="1"/>
  <c r="AR89" i="4" s="1"/>
  <c r="AR90" i="4" s="1"/>
  <c r="AR91" i="4" s="1"/>
  <c r="AR92" i="4" s="1"/>
  <c r="AR93" i="4" s="1"/>
  <c r="BG72" i="4"/>
  <c r="BJ69" i="4"/>
  <c r="CH45" i="4"/>
  <c r="BE74" i="4"/>
  <c r="CR39" i="4"/>
  <c r="CV35" i="4"/>
  <c r="CS38" i="4"/>
  <c r="CA50" i="4"/>
  <c r="CY32" i="4"/>
  <c r="CZ31" i="4"/>
  <c r="DE28" i="4"/>
  <c r="BX53" i="4"/>
  <c r="CI44" i="4"/>
  <c r="CP40" i="4"/>
  <c r="CQ40" i="4" s="1"/>
  <c r="CX33" i="4"/>
  <c r="CU36" i="4"/>
  <c r="BY52" i="4"/>
  <c r="CN41" i="4"/>
  <c r="DA30" i="4"/>
  <c r="DB30" i="4" s="1"/>
  <c r="CJ43" i="4"/>
  <c r="CW34" i="4"/>
  <c r="CF47" i="4"/>
  <c r="CM42" i="4"/>
  <c r="BZ51" i="4"/>
  <c r="CC49" i="4"/>
  <c r="BW54" i="4"/>
  <c r="CD48" i="4"/>
  <c r="CE48" i="4" s="1"/>
  <c r="CT37" i="4"/>
  <c r="DD29" i="4"/>
  <c r="DO18" i="4"/>
  <c r="DP17" i="4"/>
  <c r="FK41" i="8" l="1"/>
  <c r="FN38" i="8"/>
  <c r="FM39" i="8"/>
  <c r="FL40" i="8"/>
  <c r="F221" i="8"/>
  <c r="FI43" i="8"/>
  <c r="FH44" i="8"/>
  <c r="FF46" i="8"/>
  <c r="FF47" i="8" s="1"/>
  <c r="FJ42" i="8"/>
  <c r="FG45" i="8"/>
  <c r="FE48" i="8"/>
  <c r="BA108" i="8"/>
  <c r="BB108" i="8" s="1"/>
  <c r="CB82" i="8"/>
  <c r="CM71" i="8"/>
  <c r="CN71" i="8" s="1"/>
  <c r="DJ57" i="8"/>
  <c r="BG98" i="6"/>
  <c r="BR98" i="6"/>
  <c r="AW98" i="6"/>
  <c r="CL72" i="8"/>
  <c r="BO95" i="8"/>
  <c r="BP94" i="8"/>
  <c r="BQ93" i="8"/>
  <c r="BR92" i="8"/>
  <c r="DG59" i="8"/>
  <c r="DH59" i="8" s="1"/>
  <c r="DI58" i="8"/>
  <c r="DE60" i="8"/>
  <c r="DF60" i="8" s="1"/>
  <c r="BX86" i="8"/>
  <c r="BT90" i="8"/>
  <c r="BU89" i="8"/>
  <c r="BS91" i="8"/>
  <c r="BV88" i="8"/>
  <c r="BY85" i="8"/>
  <c r="BW87" i="8"/>
  <c r="FC49" i="8"/>
  <c r="FD49" i="8" s="1"/>
  <c r="CS66" i="8"/>
  <c r="AQ121" i="8"/>
  <c r="AP122" i="8"/>
  <c r="AO125" i="8"/>
  <c r="AR120" i="8"/>
  <c r="CF78" i="8"/>
  <c r="CG77" i="8"/>
  <c r="CQ68" i="8"/>
  <c r="CR67" i="8"/>
  <c r="CH76" i="8"/>
  <c r="CP69" i="8"/>
  <c r="CI75" i="8"/>
  <c r="BJ100" i="8"/>
  <c r="BK99" i="8"/>
  <c r="BG103" i="8"/>
  <c r="CC81" i="8"/>
  <c r="CE79" i="8"/>
  <c r="CD80" i="8"/>
  <c r="CT65" i="8"/>
  <c r="CO70" i="8"/>
  <c r="BI101" i="8"/>
  <c r="BH102" i="8"/>
  <c r="BM97" i="8"/>
  <c r="BN96" i="8"/>
  <c r="BF104" i="8"/>
  <c r="DA63" i="8"/>
  <c r="DB63" i="8" s="1"/>
  <c r="DC62" i="8"/>
  <c r="AT117" i="8"/>
  <c r="CY64" i="8"/>
  <c r="CZ64" i="8" s="1"/>
  <c r="BL98" i="8"/>
  <c r="AU115" i="8"/>
  <c r="AV114" i="8"/>
  <c r="BE105" i="8"/>
  <c r="BC107" i="8"/>
  <c r="AY111" i="8"/>
  <c r="BD106" i="8"/>
  <c r="CK73" i="8"/>
  <c r="CJ74" i="8"/>
  <c r="AW113" i="8"/>
  <c r="CA83" i="8"/>
  <c r="BZ84" i="8"/>
  <c r="AS118" i="8"/>
  <c r="AS119" i="8" s="1"/>
  <c r="AX112" i="8"/>
  <c r="AZ110" i="8"/>
  <c r="DK51" i="8"/>
  <c r="DK52" i="8" s="1"/>
  <c r="DK53" i="8" s="1"/>
  <c r="DK54" i="8" s="1"/>
  <c r="DK55" i="8" s="1"/>
  <c r="DK56" i="8" s="1"/>
  <c r="DL50" i="8"/>
  <c r="DK23" i="4"/>
  <c r="DL22" i="4"/>
  <c r="DO19" i="4"/>
  <c r="DM21" i="4"/>
  <c r="DN20" i="4"/>
  <c r="DH26" i="4"/>
  <c r="DI25" i="4"/>
  <c r="DJ24" i="4"/>
  <c r="DF28" i="4"/>
  <c r="DG27" i="4"/>
  <c r="BC43" i="1"/>
  <c r="BN43" i="1" s="1"/>
  <c r="BV43" i="1"/>
  <c r="AU44" i="1"/>
  <c r="BK43" i="1"/>
  <c r="BM67" i="4"/>
  <c r="BN66" i="4"/>
  <c r="BL68" i="4"/>
  <c r="BK69" i="4"/>
  <c r="BO65" i="4"/>
  <c r="CY33" i="4"/>
  <c r="CB50" i="4"/>
  <c r="BV56" i="4"/>
  <c r="BW55" i="4"/>
  <c r="BU57" i="4"/>
  <c r="BT58" i="4"/>
  <c r="BR60" i="4"/>
  <c r="BS59" i="4"/>
  <c r="BP63" i="4"/>
  <c r="BP64" i="4" s="1"/>
  <c r="BQ61" i="4"/>
  <c r="CH46" i="4"/>
  <c r="AP112" i="4"/>
  <c r="AP113" i="4" s="1"/>
  <c r="AP114" i="4" s="1"/>
  <c r="AP115" i="4" s="1"/>
  <c r="AP116" i="4" s="1"/>
  <c r="AP117" i="4" s="1"/>
  <c r="AP118" i="4" s="1"/>
  <c r="AP119" i="4" s="1"/>
  <c r="AP120" i="4" s="1"/>
  <c r="AP121" i="4" s="1"/>
  <c r="AP122" i="4" s="1"/>
  <c r="AP123" i="4" s="1"/>
  <c r="AP124" i="4" s="1"/>
  <c r="AP125" i="4" s="1"/>
  <c r="CV36" i="4"/>
  <c r="BD76" i="4"/>
  <c r="CS39" i="4"/>
  <c r="BI71" i="4"/>
  <c r="BF74" i="4"/>
  <c r="BH72" i="4"/>
  <c r="AX82" i="4"/>
  <c r="BA79" i="4"/>
  <c r="AR94" i="4"/>
  <c r="AR95" i="4" s="1"/>
  <c r="AR96" i="4" s="1"/>
  <c r="AR97" i="4" s="1"/>
  <c r="AR98" i="4" s="1"/>
  <c r="AR99" i="4" s="1"/>
  <c r="AR100" i="4" s="1"/>
  <c r="AS87" i="4"/>
  <c r="AS88" i="4" s="1"/>
  <c r="AS89" i="4" s="1"/>
  <c r="AS90" i="4" s="1"/>
  <c r="AS91" i="4" s="1"/>
  <c r="AS92" i="4" s="1"/>
  <c r="AV84" i="4"/>
  <c r="AY81" i="4"/>
  <c r="AZ80" i="4"/>
  <c r="AW83" i="4"/>
  <c r="AT86" i="4"/>
  <c r="AU85" i="4"/>
  <c r="AQ104" i="4"/>
  <c r="AQ105" i="4" s="1"/>
  <c r="AQ106" i="4" s="1"/>
  <c r="AQ107" i="4" s="1"/>
  <c r="AQ108" i="4" s="1"/>
  <c r="AQ109" i="4" s="1"/>
  <c r="AQ110" i="4" s="1"/>
  <c r="AQ111" i="4" s="1"/>
  <c r="BE75" i="4"/>
  <c r="BG73" i="4"/>
  <c r="BB78" i="4"/>
  <c r="BJ70" i="4"/>
  <c r="BC77" i="4"/>
  <c r="CX34" i="4"/>
  <c r="DC30" i="4"/>
  <c r="DD30" i="4" s="1"/>
  <c r="BZ52" i="4"/>
  <c r="CN42" i="4"/>
  <c r="CK43" i="4"/>
  <c r="BX54" i="4"/>
  <c r="CR40" i="4"/>
  <c r="CD49" i="4"/>
  <c r="BY53" i="4"/>
  <c r="CF48" i="4"/>
  <c r="CW35" i="4"/>
  <c r="CG47" i="4"/>
  <c r="CA51" i="4"/>
  <c r="CT38" i="4"/>
  <c r="CJ44" i="4"/>
  <c r="CZ32" i="4"/>
  <c r="DA31" i="4"/>
  <c r="CI45" i="4"/>
  <c r="CO41" i="4"/>
  <c r="CU37" i="4"/>
  <c r="DE29" i="4"/>
  <c r="DP18" i="4"/>
  <c r="DQ17" i="4"/>
  <c r="FK42" i="8" l="1"/>
  <c r="FN39" i="8"/>
  <c r="FM40" i="8"/>
  <c r="FL41" i="8"/>
  <c r="FI44" i="8"/>
  <c r="FH45" i="8"/>
  <c r="FJ43" i="8"/>
  <c r="FG46" i="8"/>
  <c r="FG47" i="8" s="1"/>
  <c r="FE49" i="8"/>
  <c r="FF48" i="8"/>
  <c r="BA109" i="8"/>
  <c r="BA110" i="8" s="1"/>
  <c r="BS92" i="8"/>
  <c r="CC82" i="8"/>
  <c r="DK57" i="8"/>
  <c r="CM72" i="8"/>
  <c r="CN72" i="8" s="1"/>
  <c r="DJ58" i="8"/>
  <c r="AX98" i="6"/>
  <c r="BA98" i="6" s="1"/>
  <c r="BL98" i="6" s="1"/>
  <c r="BH98" i="6"/>
  <c r="BS98" i="6"/>
  <c r="BP95" i="8"/>
  <c r="BQ94" i="8"/>
  <c r="BR93" i="8"/>
  <c r="DG60" i="8"/>
  <c r="DH60" i="8" s="1"/>
  <c r="DE61" i="8"/>
  <c r="DF61" i="8" s="1"/>
  <c r="BX87" i="8"/>
  <c r="BU90" i="8"/>
  <c r="BY86" i="8"/>
  <c r="BV89" i="8"/>
  <c r="BT91" i="8"/>
  <c r="BW88" i="8"/>
  <c r="BZ85" i="8"/>
  <c r="DI59" i="8"/>
  <c r="AS120" i="8"/>
  <c r="CT66" i="8"/>
  <c r="CS67" i="8"/>
  <c r="CG78" i="8"/>
  <c r="AO126" i="8"/>
  <c r="CH77" i="8"/>
  <c r="AR121" i="8"/>
  <c r="AP123" i="8"/>
  <c r="AQ122" i="8"/>
  <c r="CR68" i="8"/>
  <c r="CQ69" i="8"/>
  <c r="CP70" i="8"/>
  <c r="CI76" i="8"/>
  <c r="CJ75" i="8"/>
  <c r="BJ101" i="8"/>
  <c r="BL99" i="8"/>
  <c r="BK100" i="8"/>
  <c r="BG104" i="8"/>
  <c r="CU65" i="8"/>
  <c r="CV65" i="8" s="1"/>
  <c r="CW65" i="8" s="1"/>
  <c r="CX65" i="8" s="1"/>
  <c r="CY65" i="8" s="1"/>
  <c r="CD81" i="8"/>
  <c r="CF79" i="8"/>
  <c r="CE80" i="8"/>
  <c r="BC108" i="8"/>
  <c r="DA64" i="8"/>
  <c r="DB64" i="8" s="1"/>
  <c r="BN97" i="8"/>
  <c r="BH103" i="8"/>
  <c r="BE106" i="8"/>
  <c r="BF105" i="8"/>
  <c r="AX113" i="8"/>
  <c r="BO96" i="8"/>
  <c r="AW114" i="8"/>
  <c r="CK74" i="8"/>
  <c r="CL73" i="8"/>
  <c r="AV115" i="8"/>
  <c r="AT118" i="8"/>
  <c r="AT119" i="8" s="1"/>
  <c r="CA84" i="8"/>
  <c r="CB83" i="8"/>
  <c r="AZ111" i="8"/>
  <c r="AY112" i="8"/>
  <c r="DC63" i="8"/>
  <c r="DD62" i="8"/>
  <c r="CO71" i="8"/>
  <c r="BM98" i="8"/>
  <c r="BD107" i="8"/>
  <c r="AU116" i="8"/>
  <c r="BI102" i="8"/>
  <c r="DL51" i="8"/>
  <c r="DL52" i="8" s="1"/>
  <c r="DL53" i="8" s="1"/>
  <c r="DL54" i="8" s="1"/>
  <c r="DL55" i="8" s="1"/>
  <c r="DL56" i="8" s="1"/>
  <c r="DM50" i="8"/>
  <c r="DK24" i="4"/>
  <c r="DL23" i="4"/>
  <c r="DM22" i="4"/>
  <c r="DP19" i="4"/>
  <c r="DN21" i="4"/>
  <c r="DO20" i="4"/>
  <c r="DJ25" i="4"/>
  <c r="DI26" i="4"/>
  <c r="DH27" i="4"/>
  <c r="DG28" i="4"/>
  <c r="F43" i="1"/>
  <c r="AV44" i="1"/>
  <c r="AW44" i="1" s="1"/>
  <c r="BQ44" i="1"/>
  <c r="BF44" i="1"/>
  <c r="CY34" i="4"/>
  <c r="BN67" i="4"/>
  <c r="BM68" i="4"/>
  <c r="BO66" i="4"/>
  <c r="BL69" i="4"/>
  <c r="BK70" i="4"/>
  <c r="CZ33" i="4"/>
  <c r="CB51" i="4"/>
  <c r="CC50" i="4"/>
  <c r="BW56" i="4"/>
  <c r="BV57" i="4"/>
  <c r="BU58" i="4"/>
  <c r="AQ112" i="4"/>
  <c r="AQ113" i="4" s="1"/>
  <c r="AQ114" i="4" s="1"/>
  <c r="AQ115" i="4" s="1"/>
  <c r="AQ116" i="4" s="1"/>
  <c r="AQ117" i="4" s="1"/>
  <c r="AQ118" i="4" s="1"/>
  <c r="AQ119" i="4" s="1"/>
  <c r="AQ120" i="4" s="1"/>
  <c r="AQ121" i="4" s="1"/>
  <c r="AQ122" i="4" s="1"/>
  <c r="AQ123" i="4" s="1"/>
  <c r="AQ124" i="4" s="1"/>
  <c r="CH47" i="4"/>
  <c r="BS60" i="4"/>
  <c r="CT39" i="4"/>
  <c r="BT59" i="4"/>
  <c r="BP65" i="4"/>
  <c r="BR61" i="4"/>
  <c r="BQ62" i="4"/>
  <c r="CW36" i="4"/>
  <c r="AP126" i="4"/>
  <c r="AP127" i="4" s="1"/>
  <c r="AP128" i="4" s="1"/>
  <c r="AP129" i="4" s="1"/>
  <c r="AP130" i="4" s="1"/>
  <c r="AP131" i="4" s="1"/>
  <c r="AP132" i="4" s="1"/>
  <c r="AP133" i="4" s="1"/>
  <c r="AP134" i="4" s="1"/>
  <c r="AP135" i="4" s="1"/>
  <c r="BI72" i="4"/>
  <c r="AT87" i="4"/>
  <c r="BB79" i="4"/>
  <c r="BG74" i="4"/>
  <c r="AZ81" i="4"/>
  <c r="AV85" i="4"/>
  <c r="AR101" i="4"/>
  <c r="BC78" i="4"/>
  <c r="AS93" i="4"/>
  <c r="AS94" i="4" s="1"/>
  <c r="AS95" i="4" s="1"/>
  <c r="AS96" i="4" s="1"/>
  <c r="AS97" i="4" s="1"/>
  <c r="AS98" i="4" s="1"/>
  <c r="AS99" i="4" s="1"/>
  <c r="BJ71" i="4"/>
  <c r="BE76" i="4"/>
  <c r="AU86" i="4"/>
  <c r="BA80" i="4"/>
  <c r="BH73" i="4"/>
  <c r="AY82" i="4"/>
  <c r="BF75" i="4"/>
  <c r="AX83" i="4"/>
  <c r="AW84" i="4"/>
  <c r="BD77" i="4"/>
  <c r="BY54" i="4"/>
  <c r="CP41" i="4"/>
  <c r="CQ41" i="4" s="1"/>
  <c r="CR41" i="4" s="1"/>
  <c r="CU38" i="4"/>
  <c r="CK44" i="4"/>
  <c r="CJ45" i="4"/>
  <c r="CA52" i="4"/>
  <c r="CX35" i="4"/>
  <c r="CE49" i="4"/>
  <c r="CF49" i="4" s="1"/>
  <c r="CG48" i="4"/>
  <c r="DA32" i="4"/>
  <c r="BX55" i="4"/>
  <c r="BZ53" i="4"/>
  <c r="CS40" i="4"/>
  <c r="DF29" i="4"/>
  <c r="DB31" i="4"/>
  <c r="DC31" i="4" s="1"/>
  <c r="CO42" i="4"/>
  <c r="CI46" i="4"/>
  <c r="CL43" i="4"/>
  <c r="CV37" i="4"/>
  <c r="DE30" i="4"/>
  <c r="DQ18" i="4"/>
  <c r="DR17" i="4"/>
  <c r="FK43" i="8" l="1"/>
  <c r="FN40" i="8"/>
  <c r="FM41" i="8"/>
  <c r="FL42" i="8"/>
  <c r="FI45" i="8"/>
  <c r="FJ44" i="8"/>
  <c r="FH46" i="8"/>
  <c r="FH47" i="8" s="1"/>
  <c r="FF49" i="8"/>
  <c r="FG48" i="8"/>
  <c r="BB109" i="8"/>
  <c r="BC109" i="8" s="1"/>
  <c r="BS93" i="8"/>
  <c r="CD82" i="8"/>
  <c r="DL57" i="8"/>
  <c r="DK58" i="8"/>
  <c r="CM73" i="8"/>
  <c r="CN73" i="8" s="1"/>
  <c r="DJ59" i="8"/>
  <c r="BT98" i="6"/>
  <c r="BI98" i="6"/>
  <c r="AS99" i="6"/>
  <c r="BQ95" i="8"/>
  <c r="BR94" i="8"/>
  <c r="DG61" i="8"/>
  <c r="DH61" i="8" s="1"/>
  <c r="BV90" i="8"/>
  <c r="BU91" i="8"/>
  <c r="BZ86" i="8"/>
  <c r="BY87" i="8"/>
  <c r="BX88" i="8"/>
  <c r="BT92" i="8"/>
  <c r="BW89" i="8"/>
  <c r="DI60" i="8"/>
  <c r="AT120" i="8"/>
  <c r="CI77" i="8"/>
  <c r="CT67" i="8"/>
  <c r="CS68" i="8"/>
  <c r="CH78" i="8"/>
  <c r="AR122" i="8"/>
  <c r="AS121" i="8"/>
  <c r="AP124" i="8"/>
  <c r="AP125" i="8" s="1"/>
  <c r="AO127" i="8"/>
  <c r="AO128" i="8" s="1"/>
  <c r="AO129" i="8" s="1"/>
  <c r="AO130" i="8" s="1"/>
  <c r="AO131" i="8" s="1"/>
  <c r="AO132" i="8" s="1"/>
  <c r="AO133" i="8" s="1"/>
  <c r="AO134" i="8" s="1"/>
  <c r="AO135" i="8" s="1"/>
  <c r="AO136" i="8" s="1"/>
  <c r="AO137" i="8" s="1"/>
  <c r="AO138" i="8" s="1"/>
  <c r="AO139" i="8" s="1"/>
  <c r="AO140" i="8" s="1"/>
  <c r="AO141" i="8" s="1"/>
  <c r="AO142" i="8" s="1"/>
  <c r="AO143" i="8" s="1"/>
  <c r="AO144" i="8" s="1"/>
  <c r="AO145" i="8" s="1"/>
  <c r="AO146" i="8" s="1"/>
  <c r="AO147" i="8" s="1"/>
  <c r="AO148" i="8" s="1"/>
  <c r="AO149" i="8" s="1"/>
  <c r="AO150" i="8" s="1"/>
  <c r="AO151" i="8" s="1"/>
  <c r="AO167" i="8" s="1"/>
  <c r="AO168" i="8" s="1"/>
  <c r="AO169" i="8" s="1"/>
  <c r="AO170" i="8" s="1"/>
  <c r="AO171" i="8" s="1"/>
  <c r="AO172" i="8" s="1"/>
  <c r="AO173" i="8" s="1"/>
  <c r="AO174" i="8" s="1"/>
  <c r="AO175" i="8" s="1"/>
  <c r="AO176" i="8" s="1"/>
  <c r="AO177" i="8" s="1"/>
  <c r="AO178" i="8" s="1"/>
  <c r="AO179" i="8" s="1"/>
  <c r="AO180" i="8" s="1"/>
  <c r="AO181" i="8" s="1"/>
  <c r="AO182" i="8" s="1"/>
  <c r="AO183" i="8" s="1"/>
  <c r="AO184" i="8" s="1"/>
  <c r="AO185" i="8" s="1"/>
  <c r="AO186" i="8" s="1"/>
  <c r="AO187" i="8" s="1"/>
  <c r="AO188" i="8" s="1"/>
  <c r="AO189" i="8" s="1"/>
  <c r="AO190" i="8" s="1"/>
  <c r="AO191" i="8" s="1"/>
  <c r="AO192" i="8" s="1"/>
  <c r="AO193" i="8" s="1"/>
  <c r="AO194" i="8" s="1"/>
  <c r="AO195" i="8" s="1"/>
  <c r="AO196" i="8" s="1"/>
  <c r="AO197" i="8" s="1"/>
  <c r="AO198" i="8" s="1"/>
  <c r="AO199" i="8" s="1"/>
  <c r="AO200" i="8" s="1"/>
  <c r="AO201" i="8" s="1"/>
  <c r="AO202" i="8" s="1"/>
  <c r="AO203" i="8" s="1"/>
  <c r="AO204" i="8" s="1"/>
  <c r="AO205" i="8" s="1"/>
  <c r="AO206" i="8" s="1"/>
  <c r="AO207" i="8" s="1"/>
  <c r="AO208" i="8" s="1"/>
  <c r="AO209" i="8" s="1"/>
  <c r="AO210" i="8" s="1"/>
  <c r="AO211" i="8" s="1"/>
  <c r="AO212" i="8" s="1"/>
  <c r="AO213" i="8" s="1"/>
  <c r="AO214" i="8" s="1"/>
  <c r="AO215" i="8" s="1"/>
  <c r="AO216" i="8" s="1"/>
  <c r="AO217" i="8" s="1"/>
  <c r="AO218" i="8" s="1"/>
  <c r="AO219" i="8" s="1"/>
  <c r="AO220" i="8" s="1"/>
  <c r="AO221" i="8" s="1"/>
  <c r="AO222" i="8" s="1"/>
  <c r="AO223" i="8" s="1"/>
  <c r="AO224" i="8" s="1"/>
  <c r="AO225" i="8" s="1"/>
  <c r="AO226" i="8" s="1"/>
  <c r="AO227" i="8" s="1"/>
  <c r="AO228" i="8" s="1"/>
  <c r="AO229" i="8" s="1"/>
  <c r="AO230" i="8" s="1"/>
  <c r="AO231" i="8" s="1"/>
  <c r="AO232" i="8" s="1"/>
  <c r="AO233" i="8" s="1"/>
  <c r="AO234" i="8" s="1"/>
  <c r="AO235" i="8" s="1"/>
  <c r="AO236" i="8" s="1"/>
  <c r="AO237" i="8" s="1"/>
  <c r="AO238" i="8" s="1"/>
  <c r="AO239" i="8" s="1"/>
  <c r="AO240" i="8" s="1"/>
  <c r="AO241" i="8" s="1"/>
  <c r="AO242" i="8" s="1"/>
  <c r="AO243" i="8" s="1"/>
  <c r="AO244" i="8" s="1"/>
  <c r="AO245" i="8" s="1"/>
  <c r="AO246" i="8" s="1"/>
  <c r="AO247" i="8" s="1"/>
  <c r="AO248" i="8" s="1"/>
  <c r="AO249" i="8" s="1"/>
  <c r="AO250" i="8" s="1"/>
  <c r="AO251" i="8" s="1"/>
  <c r="AO252" i="8" s="1"/>
  <c r="AO253" i="8" s="1"/>
  <c r="AO254" i="8" s="1"/>
  <c r="AO255" i="8" s="1"/>
  <c r="AO256" i="8" s="1"/>
  <c r="AO257" i="8" s="1"/>
  <c r="AO258" i="8" s="1"/>
  <c r="AO259" i="8" s="1"/>
  <c r="AQ123" i="8"/>
  <c r="CR69" i="8"/>
  <c r="CQ70" i="8"/>
  <c r="BM99" i="8"/>
  <c r="CJ76" i="8"/>
  <c r="CK75" i="8"/>
  <c r="BH104" i="8"/>
  <c r="BJ102" i="8"/>
  <c r="BG105" i="8"/>
  <c r="BL100" i="8"/>
  <c r="CU66" i="8"/>
  <c r="BK101" i="8"/>
  <c r="CE81" i="8"/>
  <c r="CG79" i="8"/>
  <c r="CF80" i="8"/>
  <c r="BA111" i="8"/>
  <c r="CC83" i="8"/>
  <c r="BN98" i="8"/>
  <c r="DC64" i="8"/>
  <c r="CP71" i="8"/>
  <c r="CO72" i="8"/>
  <c r="AW115" i="8"/>
  <c r="BF106" i="8"/>
  <c r="BE107" i="8"/>
  <c r="AV116" i="8"/>
  <c r="BO97" i="8"/>
  <c r="CA85" i="8"/>
  <c r="AU117" i="8"/>
  <c r="AY113" i="8"/>
  <c r="AX114" i="8"/>
  <c r="AZ112" i="8"/>
  <c r="BD108" i="8"/>
  <c r="DD63" i="8"/>
  <c r="DE62" i="8"/>
  <c r="CB84" i="8"/>
  <c r="BP96" i="8"/>
  <c r="CZ65" i="8"/>
  <c r="BI103" i="8"/>
  <c r="CL74" i="8"/>
  <c r="D167" i="8"/>
  <c r="DM51" i="8"/>
  <c r="DM52" i="8" s="1"/>
  <c r="DM53" i="8" s="1"/>
  <c r="DM54" i="8" s="1"/>
  <c r="DM55" i="8" s="1"/>
  <c r="DM56" i="8" s="1"/>
  <c r="DN50" i="8"/>
  <c r="Y43" i="1"/>
  <c r="T43" i="1"/>
  <c r="DQ19" i="4"/>
  <c r="DM23" i="4"/>
  <c r="DL24" i="4"/>
  <c r="DK25" i="4"/>
  <c r="DN22" i="4"/>
  <c r="DO21" i="4"/>
  <c r="DP20" i="4"/>
  <c r="DI27" i="4"/>
  <c r="DJ26" i="4"/>
  <c r="DH28" i="4"/>
  <c r="DG29" i="4"/>
  <c r="GF167" i="4"/>
  <c r="R43" i="1"/>
  <c r="DA33" i="4"/>
  <c r="FZ167" i="4"/>
  <c r="FT167" i="4"/>
  <c r="Q43" i="1"/>
  <c r="P43" i="1"/>
  <c r="BH44" i="1"/>
  <c r="BS44" i="1"/>
  <c r="AX44" i="1"/>
  <c r="BR44" i="1"/>
  <c r="BG44" i="1"/>
  <c r="CZ34" i="4"/>
  <c r="BP66" i="4"/>
  <c r="BO67" i="4"/>
  <c r="BN68" i="4"/>
  <c r="BM69" i="4"/>
  <c r="BL70" i="4"/>
  <c r="CB52" i="4"/>
  <c r="CC51" i="4"/>
  <c r="C198" i="4"/>
  <c r="CD50" i="4"/>
  <c r="BV58" i="4"/>
  <c r="BW57" i="4"/>
  <c r="AQ125" i="4"/>
  <c r="AQ126" i="4" s="1"/>
  <c r="BS61" i="4"/>
  <c r="CT40" i="4"/>
  <c r="CU39" i="4"/>
  <c r="BT60" i="4"/>
  <c r="BU59" i="4"/>
  <c r="BQ63" i="4"/>
  <c r="BQ64" i="4" s="1"/>
  <c r="BR62" i="4"/>
  <c r="BJ72" i="4"/>
  <c r="BF76" i="4"/>
  <c r="BY55" i="4"/>
  <c r="BD78" i="4"/>
  <c r="AX84" i="4"/>
  <c r="AR102" i="4"/>
  <c r="AR103" i="4" s="1"/>
  <c r="AR104" i="4" s="1"/>
  <c r="AR105" i="4" s="1"/>
  <c r="AR106" i="4" s="1"/>
  <c r="AR107" i="4" s="1"/>
  <c r="AR108" i="4" s="1"/>
  <c r="AR109" i="4" s="1"/>
  <c r="AR110" i="4" s="1"/>
  <c r="AR111" i="4" s="1"/>
  <c r="AR112" i="4" s="1"/>
  <c r="AR113" i="4" s="1"/>
  <c r="AR114" i="4" s="1"/>
  <c r="AR115" i="4" s="1"/>
  <c r="AR116" i="4" s="1"/>
  <c r="AR117" i="4" s="1"/>
  <c r="AR118" i="4" s="1"/>
  <c r="AR119" i="4" s="1"/>
  <c r="AR120" i="4" s="1"/>
  <c r="AR121" i="4" s="1"/>
  <c r="AR122" i="4" s="1"/>
  <c r="AR123" i="4" s="1"/>
  <c r="AR124" i="4" s="1"/>
  <c r="BI73" i="4"/>
  <c r="AS100" i="4"/>
  <c r="AS101" i="4" s="1"/>
  <c r="BK71" i="4"/>
  <c r="BH74" i="4"/>
  <c r="AU87" i="4"/>
  <c r="AV86" i="4"/>
  <c r="BC79" i="4"/>
  <c r="BB80" i="4"/>
  <c r="AY83" i="4"/>
  <c r="BA81" i="4"/>
  <c r="BG75" i="4"/>
  <c r="AW85" i="4"/>
  <c r="BE77" i="4"/>
  <c r="AZ82" i="4"/>
  <c r="AT88" i="4"/>
  <c r="DD31" i="4"/>
  <c r="DE31" i="4" s="1"/>
  <c r="CG49" i="4"/>
  <c r="CA53" i="4"/>
  <c r="CV38" i="4"/>
  <c r="CL44" i="4"/>
  <c r="CM43" i="4"/>
  <c r="CN43" i="4" s="1"/>
  <c r="BX56" i="4"/>
  <c r="CJ46" i="4"/>
  <c r="CX36" i="4"/>
  <c r="CK45" i="4"/>
  <c r="CI47" i="4"/>
  <c r="CS41" i="4"/>
  <c r="BZ54" i="4"/>
  <c r="CY35" i="4"/>
  <c r="CP42" i="4"/>
  <c r="CH48" i="4"/>
  <c r="DB32" i="4"/>
  <c r="DC32" i="4" s="1"/>
  <c r="CW37" i="4"/>
  <c r="DF30" i="4"/>
  <c r="DR18" i="4"/>
  <c r="DS17" i="4"/>
  <c r="FK44" i="8" l="1"/>
  <c r="FL43" i="8"/>
  <c r="FN41" i="8"/>
  <c r="FM42" i="8"/>
  <c r="FJ45" i="8"/>
  <c r="FG49" i="8"/>
  <c r="FI46" i="8"/>
  <c r="FI47" i="8" s="1"/>
  <c r="FH48" i="8"/>
  <c r="BB110" i="8"/>
  <c r="BC110" i="8" s="1"/>
  <c r="BS94" i="8"/>
  <c r="CE82" i="8"/>
  <c r="CD83" i="8"/>
  <c r="DM57" i="8"/>
  <c r="DL58" i="8"/>
  <c r="DK59" i="8"/>
  <c r="CA86" i="8"/>
  <c r="W98" i="6"/>
  <c r="BR95" i="8"/>
  <c r="BD99" i="6"/>
  <c r="BO99" i="6"/>
  <c r="AT99" i="6"/>
  <c r="AU99" i="6" s="1"/>
  <c r="BW90" i="8"/>
  <c r="BV91" i="8"/>
  <c r="BZ87" i="8"/>
  <c r="BU92" i="8"/>
  <c r="BT93" i="8"/>
  <c r="BY88" i="8"/>
  <c r="BX89" i="8"/>
  <c r="DI61" i="8"/>
  <c r="CU67" i="8"/>
  <c r="DJ60" i="8"/>
  <c r="CT68" i="8"/>
  <c r="CI78" i="8"/>
  <c r="CL75" i="8"/>
  <c r="AS122" i="8"/>
  <c r="AQ124" i="8"/>
  <c r="AQ125" i="8" s="1"/>
  <c r="AT121" i="8"/>
  <c r="AR123" i="8"/>
  <c r="AP126" i="8"/>
  <c r="CR70" i="8"/>
  <c r="CS69" i="8"/>
  <c r="BI104" i="8"/>
  <c r="CQ71" i="8"/>
  <c r="BN99" i="8"/>
  <c r="BM100" i="8"/>
  <c r="CK76" i="8"/>
  <c r="CJ77" i="8"/>
  <c r="CV66" i="8"/>
  <c r="CW66" i="8" s="1"/>
  <c r="CX66" i="8" s="1"/>
  <c r="BH105" i="8"/>
  <c r="BL101" i="8"/>
  <c r="BK102" i="8"/>
  <c r="CF81" i="8"/>
  <c r="CH79" i="8"/>
  <c r="CG80" i="8"/>
  <c r="AX115" i="8"/>
  <c r="DD64" i="8"/>
  <c r="BE108" i="8"/>
  <c r="AY114" i="8"/>
  <c r="AW116" i="8"/>
  <c r="BP97" i="8"/>
  <c r="BQ96" i="8"/>
  <c r="AZ113" i="8"/>
  <c r="BA112" i="8"/>
  <c r="CM74" i="8"/>
  <c r="CN74" i="8" s="1"/>
  <c r="BD109" i="8"/>
  <c r="BF107" i="8"/>
  <c r="BG106" i="8"/>
  <c r="BJ103" i="8"/>
  <c r="AU118" i="8"/>
  <c r="BO98" i="8"/>
  <c r="CC84" i="8"/>
  <c r="DA65" i="8"/>
  <c r="DF62" i="8"/>
  <c r="DE63" i="8"/>
  <c r="AV117" i="8"/>
  <c r="CB85" i="8"/>
  <c r="CP72" i="8"/>
  <c r="CO73" i="8"/>
  <c r="DN51" i="8"/>
  <c r="DN52" i="8" s="1"/>
  <c r="DN53" i="8" s="1"/>
  <c r="DN54" i="8" s="1"/>
  <c r="DN55" i="8" s="1"/>
  <c r="DN56" i="8" s="1"/>
  <c r="DO50" i="8"/>
  <c r="S43" i="1"/>
  <c r="DR19" i="4"/>
  <c r="DL25" i="4"/>
  <c r="DK26" i="4"/>
  <c r="DN23" i="4"/>
  <c r="DM24" i="4"/>
  <c r="DO22" i="4"/>
  <c r="DP21" i="4"/>
  <c r="DQ20" i="4"/>
  <c r="DI28" i="4"/>
  <c r="DJ27" i="4"/>
  <c r="DH29" i="4"/>
  <c r="D167" i="4"/>
  <c r="DA34" i="4"/>
  <c r="CZ35" i="4"/>
  <c r="BT44" i="1"/>
  <c r="BI44" i="1"/>
  <c r="AY44" i="1"/>
  <c r="AR125" i="4"/>
  <c r="AR126" i="4" s="1"/>
  <c r="BP67" i="4"/>
  <c r="BO68" i="4"/>
  <c r="BN69" i="4"/>
  <c r="BM70" i="4"/>
  <c r="CC52" i="4"/>
  <c r="CD51" i="4"/>
  <c r="CE50" i="4"/>
  <c r="CF50" i="4" s="1"/>
  <c r="CG50" i="4" s="1"/>
  <c r="CT41" i="4"/>
  <c r="BV59" i="4"/>
  <c r="BW58" i="4"/>
  <c r="BJ73" i="4"/>
  <c r="BT61" i="4"/>
  <c r="CU40" i="4"/>
  <c r="BY56" i="4"/>
  <c r="BZ55" i="4"/>
  <c r="CV39" i="4"/>
  <c r="BR63" i="4"/>
  <c r="BR64" i="4" s="1"/>
  <c r="BU60" i="4"/>
  <c r="BS62" i="4"/>
  <c r="BQ65" i="4"/>
  <c r="BQ66" i="4" s="1"/>
  <c r="AS102" i="4"/>
  <c r="AS103" i="4" s="1"/>
  <c r="AQ127" i="4"/>
  <c r="AQ128" i="4" s="1"/>
  <c r="AQ129" i="4" s="1"/>
  <c r="AQ130" i="4" s="1"/>
  <c r="AQ131" i="4" s="1"/>
  <c r="AQ132" i="4" s="1"/>
  <c r="AQ133" i="4" s="1"/>
  <c r="AQ134" i="4" s="1"/>
  <c r="AQ135" i="4" s="1"/>
  <c r="BD79" i="4"/>
  <c r="BH75" i="4"/>
  <c r="BG76" i="4"/>
  <c r="AZ83" i="4"/>
  <c r="BK72" i="4"/>
  <c r="BI74" i="4"/>
  <c r="BB81" i="4"/>
  <c r="BF77" i="4"/>
  <c r="BC80" i="4"/>
  <c r="BA82" i="4"/>
  <c r="AU88" i="4"/>
  <c r="AX85" i="4"/>
  <c r="BL71" i="4"/>
  <c r="AW86" i="4"/>
  <c r="AY84" i="4"/>
  <c r="AT89" i="4"/>
  <c r="AT90" i="4" s="1"/>
  <c r="AT91" i="4" s="1"/>
  <c r="AT92" i="4" s="1"/>
  <c r="AT93" i="4" s="1"/>
  <c r="AT94" i="4" s="1"/>
  <c r="AT95" i="4" s="1"/>
  <c r="AT96" i="4" s="1"/>
  <c r="AT97" i="4" s="1"/>
  <c r="AT98" i="4" s="1"/>
  <c r="AT99" i="4" s="1"/>
  <c r="AT100" i="4" s="1"/>
  <c r="AT101" i="4" s="1"/>
  <c r="BE78" i="4"/>
  <c r="AV87" i="4"/>
  <c r="CO43" i="4"/>
  <c r="CP43" i="4" s="1"/>
  <c r="CL45" i="4"/>
  <c r="DB33" i="4"/>
  <c r="DC33" i="4" s="1"/>
  <c r="CJ47" i="4"/>
  <c r="CI48" i="4"/>
  <c r="CM44" i="4"/>
  <c r="CA54" i="4"/>
  <c r="CY36" i="4"/>
  <c r="DF31" i="4"/>
  <c r="CW38" i="4"/>
  <c r="CQ42" i="4"/>
  <c r="CK46" i="4"/>
  <c r="BX57" i="4"/>
  <c r="CB53" i="4"/>
  <c r="CH49" i="4"/>
  <c r="DD32" i="4"/>
  <c r="CX37" i="4"/>
  <c r="DG30" i="4"/>
  <c r="DS18" i="4"/>
  <c r="DT17" i="4"/>
  <c r="FK45" i="8" l="1"/>
  <c r="FM43" i="8"/>
  <c r="FL44" i="8"/>
  <c r="FN42" i="8"/>
  <c r="K98" i="6"/>
  <c r="G98" i="6" s="1"/>
  <c r="FH49" i="8"/>
  <c r="FI48" i="8"/>
  <c r="BB111" i="8"/>
  <c r="BC111" i="8" s="1"/>
  <c r="FJ46" i="8"/>
  <c r="FJ47" i="8" s="1"/>
  <c r="CD84" i="8"/>
  <c r="CF82" i="8"/>
  <c r="BT94" i="8"/>
  <c r="BS95" i="8"/>
  <c r="CE83" i="8"/>
  <c r="DN57" i="8"/>
  <c r="DM58" i="8"/>
  <c r="DL59" i="8"/>
  <c r="CB86" i="8"/>
  <c r="CA87" i="8"/>
  <c r="BE99" i="6"/>
  <c r="BP99" i="6"/>
  <c r="AV99" i="6"/>
  <c r="BQ99" i="6"/>
  <c r="BF99" i="6"/>
  <c r="BX90" i="8"/>
  <c r="BV92" i="8"/>
  <c r="BW91" i="8"/>
  <c r="BZ88" i="8"/>
  <c r="BU93" i="8"/>
  <c r="BY89" i="8"/>
  <c r="DJ61" i="8"/>
  <c r="CU68" i="8"/>
  <c r="DK60" i="8"/>
  <c r="CT69" i="8"/>
  <c r="CJ78" i="8"/>
  <c r="AT122" i="8"/>
  <c r="AS123" i="8"/>
  <c r="CS70" i="8"/>
  <c r="AQ126" i="8"/>
  <c r="AP127" i="8"/>
  <c r="AP128" i="8" s="1"/>
  <c r="AP129" i="8" s="1"/>
  <c r="AP130" i="8" s="1"/>
  <c r="AP131" i="8" s="1"/>
  <c r="AP132" i="8" s="1"/>
  <c r="AP133" i="8" s="1"/>
  <c r="AP134" i="8" s="1"/>
  <c r="AP135" i="8" s="1"/>
  <c r="AP136" i="8" s="1"/>
  <c r="AP137" i="8" s="1"/>
  <c r="AP138" i="8" s="1"/>
  <c r="AP139" i="8" s="1"/>
  <c r="AP140" i="8" s="1"/>
  <c r="AP141" i="8" s="1"/>
  <c r="AP142" i="8" s="1"/>
  <c r="AP143" i="8" s="1"/>
  <c r="AP144" i="8" s="1"/>
  <c r="AP145" i="8" s="1"/>
  <c r="AP146" i="8" s="1"/>
  <c r="AP147" i="8" s="1"/>
  <c r="AP148" i="8" s="1"/>
  <c r="AP149" i="8" s="1"/>
  <c r="AP150" i="8" s="1"/>
  <c r="AP151" i="8" s="1"/>
  <c r="AP167" i="8" s="1"/>
  <c r="AP168" i="8" s="1"/>
  <c r="AP169" i="8" s="1"/>
  <c r="AP170" i="8" s="1"/>
  <c r="AP171" i="8" s="1"/>
  <c r="AP172" i="8" s="1"/>
  <c r="AP173" i="8" s="1"/>
  <c r="AP174" i="8" s="1"/>
  <c r="AP175" i="8" s="1"/>
  <c r="AP176" i="8" s="1"/>
  <c r="AP177" i="8" s="1"/>
  <c r="AP178" i="8" s="1"/>
  <c r="AP179" i="8" s="1"/>
  <c r="AP180" i="8" s="1"/>
  <c r="AP181" i="8" s="1"/>
  <c r="AP182" i="8" s="1"/>
  <c r="AP183" i="8" s="1"/>
  <c r="AP184" i="8" s="1"/>
  <c r="AP185" i="8" s="1"/>
  <c r="AP186" i="8" s="1"/>
  <c r="AP187" i="8" s="1"/>
  <c r="AP188" i="8" s="1"/>
  <c r="AP189" i="8" s="1"/>
  <c r="AP190" i="8" s="1"/>
  <c r="AP191" i="8" s="1"/>
  <c r="AP192" i="8" s="1"/>
  <c r="AP193" i="8" s="1"/>
  <c r="AP194" i="8" s="1"/>
  <c r="AP195" i="8" s="1"/>
  <c r="AP196" i="8" s="1"/>
  <c r="AP197" i="8" s="1"/>
  <c r="AP198" i="8" s="1"/>
  <c r="AP199" i="8" s="1"/>
  <c r="AP200" i="8" s="1"/>
  <c r="AP201" i="8" s="1"/>
  <c r="AP202" i="8" s="1"/>
  <c r="AP203" i="8" s="1"/>
  <c r="AP204" i="8" s="1"/>
  <c r="AP205" i="8" s="1"/>
  <c r="AP206" i="8" s="1"/>
  <c r="AP207" i="8" s="1"/>
  <c r="AP208" i="8" s="1"/>
  <c r="AP209" i="8" s="1"/>
  <c r="AP210" i="8" s="1"/>
  <c r="AP211" i="8" s="1"/>
  <c r="AP212" i="8" s="1"/>
  <c r="AP213" i="8" s="1"/>
  <c r="AP214" i="8" s="1"/>
  <c r="AP215" i="8" s="1"/>
  <c r="AP216" i="8" s="1"/>
  <c r="AP217" i="8" s="1"/>
  <c r="AP218" i="8" s="1"/>
  <c r="AP219" i="8" s="1"/>
  <c r="AP220" i="8" s="1"/>
  <c r="AP221" i="8" s="1"/>
  <c r="AP222" i="8" s="1"/>
  <c r="AP223" i="8" s="1"/>
  <c r="AP224" i="8" s="1"/>
  <c r="AP225" i="8" s="1"/>
  <c r="AP226" i="8" s="1"/>
  <c r="AP227" i="8" s="1"/>
  <c r="AP228" i="8" s="1"/>
  <c r="AP229" i="8" s="1"/>
  <c r="AP230" i="8" s="1"/>
  <c r="AP231" i="8" s="1"/>
  <c r="AP232" i="8" s="1"/>
  <c r="AP233" i="8" s="1"/>
  <c r="AP234" i="8" s="1"/>
  <c r="AP235" i="8" s="1"/>
  <c r="AP236" i="8" s="1"/>
  <c r="AP237" i="8" s="1"/>
  <c r="AP238" i="8" s="1"/>
  <c r="AP239" i="8" s="1"/>
  <c r="AP240" i="8" s="1"/>
  <c r="AP241" i="8" s="1"/>
  <c r="AP242" i="8" s="1"/>
  <c r="AP243" i="8" s="1"/>
  <c r="AP244" i="8" s="1"/>
  <c r="AP245" i="8" s="1"/>
  <c r="AP246" i="8" s="1"/>
  <c r="AP247" i="8" s="1"/>
  <c r="AP248" i="8" s="1"/>
  <c r="AP249" i="8" s="1"/>
  <c r="AP250" i="8" s="1"/>
  <c r="AP251" i="8" s="1"/>
  <c r="AP252" i="8" s="1"/>
  <c r="AP253" i="8" s="1"/>
  <c r="AP254" i="8" s="1"/>
  <c r="AP255" i="8" s="1"/>
  <c r="AP256" i="8" s="1"/>
  <c r="AP257" i="8" s="1"/>
  <c r="AP258" i="8" s="1"/>
  <c r="AP259" i="8" s="1"/>
  <c r="AR124" i="8"/>
  <c r="AR125" i="8" s="1"/>
  <c r="CQ72" i="8"/>
  <c r="CR71" i="8"/>
  <c r="BM101" i="8"/>
  <c r="BI105" i="8"/>
  <c r="BN100" i="8"/>
  <c r="CV67" i="8"/>
  <c r="CW67" i="8" s="1"/>
  <c r="BK103" i="8"/>
  <c r="CK77" i="8"/>
  <c r="CL76" i="8"/>
  <c r="BL102" i="8"/>
  <c r="DE64" i="8"/>
  <c r="CG81" i="8"/>
  <c r="AX116" i="8"/>
  <c r="AY115" i="8"/>
  <c r="CI79" i="8"/>
  <c r="CH80" i="8"/>
  <c r="AV118" i="8"/>
  <c r="BR96" i="8"/>
  <c r="CC85" i="8"/>
  <c r="AU119" i="8"/>
  <c r="AZ114" i="8"/>
  <c r="BO99" i="8"/>
  <c r="CM75" i="8"/>
  <c r="DG62" i="8"/>
  <c r="DF63" i="8"/>
  <c r="BG107" i="8"/>
  <c r="BD110" i="8"/>
  <c r="BQ97" i="8"/>
  <c r="CP73" i="8"/>
  <c r="CO74" i="8"/>
  <c r="BH106" i="8"/>
  <c r="AW117" i="8"/>
  <c r="DB65" i="8"/>
  <c r="BE109" i="8"/>
  <c r="BF108" i="8"/>
  <c r="BP98" i="8"/>
  <c r="BJ104" i="8"/>
  <c r="BA113" i="8"/>
  <c r="CY66" i="8"/>
  <c r="DO51" i="8"/>
  <c r="DO52" i="8" s="1"/>
  <c r="DO53" i="8" s="1"/>
  <c r="DO54" i="8" s="1"/>
  <c r="DO55" i="8" s="1"/>
  <c r="DO56" i="8" s="1"/>
  <c r="DP50" i="8"/>
  <c r="DS19" i="4"/>
  <c r="DM25" i="4"/>
  <c r="DL26" i="4"/>
  <c r="DK27" i="4"/>
  <c r="DN24" i="4"/>
  <c r="DO23" i="4"/>
  <c r="DP22" i="4"/>
  <c r="DQ21" i="4"/>
  <c r="DR20" i="4"/>
  <c r="DJ28" i="4"/>
  <c r="DI29" i="4"/>
  <c r="O43" i="1"/>
  <c r="CZ36" i="4"/>
  <c r="DA35" i="4"/>
  <c r="BU44" i="1"/>
  <c r="BJ44" i="1"/>
  <c r="AZ44" i="1"/>
  <c r="BC44" i="1" s="1"/>
  <c r="BN44" i="1" s="1"/>
  <c r="BP68" i="4"/>
  <c r="BO69" i="4"/>
  <c r="BN70" i="4"/>
  <c r="CD52" i="4"/>
  <c r="CE51" i="4"/>
  <c r="CF51" i="4" s="1"/>
  <c r="E170" i="4"/>
  <c r="CW39" i="4"/>
  <c r="CU41" i="4"/>
  <c r="CV40" i="4"/>
  <c r="BX58" i="4"/>
  <c r="AT102" i="4"/>
  <c r="AT103" i="4" s="1"/>
  <c r="CA55" i="4"/>
  <c r="BW59" i="4"/>
  <c r="BK73" i="4"/>
  <c r="BU61" i="4"/>
  <c r="BJ74" i="4"/>
  <c r="BT62" i="4"/>
  <c r="BZ56" i="4"/>
  <c r="BV60" i="4"/>
  <c r="BR65" i="4"/>
  <c r="BR66" i="4" s="1"/>
  <c r="BQ67" i="4"/>
  <c r="BS63" i="4"/>
  <c r="AS104" i="4"/>
  <c r="AS105" i="4" s="1"/>
  <c r="AR127" i="4"/>
  <c r="BD80" i="4"/>
  <c r="AX86" i="4"/>
  <c r="BA83" i="4"/>
  <c r="BC81" i="4"/>
  <c r="AZ84" i="4"/>
  <c r="AY85" i="4"/>
  <c r="BM71" i="4"/>
  <c r="BG77" i="4"/>
  <c r="BF78" i="4"/>
  <c r="CK47" i="4"/>
  <c r="BE79" i="4"/>
  <c r="BB82" i="4"/>
  <c r="BH76" i="4"/>
  <c r="AW87" i="4"/>
  <c r="AV88" i="4"/>
  <c r="BL72" i="4"/>
  <c r="AU89" i="4"/>
  <c r="BI75" i="4"/>
  <c r="CM45" i="4"/>
  <c r="DD33" i="4"/>
  <c r="CL46" i="4"/>
  <c r="DB34" i="4"/>
  <c r="CN44" i="4"/>
  <c r="CR42" i="4"/>
  <c r="CS42" i="4" s="1"/>
  <c r="CT42" i="4" s="1"/>
  <c r="CQ43" i="4"/>
  <c r="DG31" i="4"/>
  <c r="CB54" i="4"/>
  <c r="BY57" i="4"/>
  <c r="CX38" i="4"/>
  <c r="CI49" i="4"/>
  <c r="DE32" i="4"/>
  <c r="CC53" i="4"/>
  <c r="CH50" i="4"/>
  <c r="CJ48" i="4"/>
  <c r="CY37" i="4"/>
  <c r="DH30" i="4"/>
  <c r="DT18" i="4"/>
  <c r="DU17" i="4"/>
  <c r="BB112" i="8" l="1"/>
  <c r="FN43" i="8"/>
  <c r="FM44" i="8"/>
  <c r="FL45" i="8"/>
  <c r="GB222" i="8"/>
  <c r="GH222" i="8"/>
  <c r="FV222" i="8"/>
  <c r="FI49" i="8"/>
  <c r="FJ48" i="8"/>
  <c r="FK46" i="8"/>
  <c r="FK47" i="8" s="1"/>
  <c r="CD85" i="8"/>
  <c r="CE84" i="8"/>
  <c r="DO57" i="8"/>
  <c r="CG82" i="8"/>
  <c r="BS96" i="8"/>
  <c r="CF83" i="8"/>
  <c r="BT95" i="8"/>
  <c r="BU94" i="8"/>
  <c r="DN58" i="8"/>
  <c r="DM59" i="8"/>
  <c r="CB87" i="8"/>
  <c r="CA88" i="8"/>
  <c r="AW99" i="6"/>
  <c r="BR99" i="6"/>
  <c r="BG99" i="6"/>
  <c r="BX91" i="8"/>
  <c r="BW92" i="8"/>
  <c r="BY90" i="8"/>
  <c r="BV93" i="8"/>
  <c r="BZ89" i="8"/>
  <c r="CU69" i="8"/>
  <c r="DK61" i="8"/>
  <c r="DL60" i="8"/>
  <c r="CT70" i="8"/>
  <c r="CK78" i="8"/>
  <c r="AT123" i="8"/>
  <c r="CQ73" i="8"/>
  <c r="CS71" i="8"/>
  <c r="AS124" i="8"/>
  <c r="BM102" i="8"/>
  <c r="AQ127" i="8"/>
  <c r="AQ128" i="8" s="1"/>
  <c r="AQ129" i="8" s="1"/>
  <c r="AQ130" i="8" s="1"/>
  <c r="AQ131" i="8" s="1"/>
  <c r="AQ132" i="8" s="1"/>
  <c r="AQ133" i="8" s="1"/>
  <c r="AQ134" i="8" s="1"/>
  <c r="AR126" i="8"/>
  <c r="BK104" i="8"/>
  <c r="CR72" i="8"/>
  <c r="BN101" i="8"/>
  <c r="BO100" i="8"/>
  <c r="CX67" i="8"/>
  <c r="CY67" i="8" s="1"/>
  <c r="CV68" i="8"/>
  <c r="CW68" i="8" s="1"/>
  <c r="CM76" i="8"/>
  <c r="BI106" i="8"/>
  <c r="CL77" i="8"/>
  <c r="BL103" i="8"/>
  <c r="DF64" i="8"/>
  <c r="AY116" i="8"/>
  <c r="CN75" i="8"/>
  <c r="CH81" i="8"/>
  <c r="AV119" i="8"/>
  <c r="AX117" i="8"/>
  <c r="BR97" i="8"/>
  <c r="CI80" i="8"/>
  <c r="CJ79" i="8"/>
  <c r="CC86" i="8"/>
  <c r="BF109" i="8"/>
  <c r="BE110" i="8"/>
  <c r="BQ98" i="8"/>
  <c r="BH107" i="8"/>
  <c r="DH62" i="8"/>
  <c r="DI62" i="8" s="1"/>
  <c r="DG63" i="8"/>
  <c r="CZ66" i="8"/>
  <c r="DA66" i="8" s="1"/>
  <c r="BA114" i="8"/>
  <c r="BG108" i="8"/>
  <c r="AZ115" i="8"/>
  <c r="BJ105" i="8"/>
  <c r="BB113" i="8"/>
  <c r="BP99" i="8"/>
  <c r="CP74" i="8"/>
  <c r="BC112" i="8"/>
  <c r="BD111" i="8"/>
  <c r="AU120" i="8"/>
  <c r="DC65" i="8"/>
  <c r="AW118" i="8"/>
  <c r="DP51" i="8"/>
  <c r="DP52" i="8" s="1"/>
  <c r="DP53" i="8" s="1"/>
  <c r="DP54" i="8" s="1"/>
  <c r="DP55" i="8" s="1"/>
  <c r="DP56" i="8" s="1"/>
  <c r="DQ50" i="8"/>
  <c r="DM26" i="4"/>
  <c r="DT19" i="4"/>
  <c r="DN25" i="4"/>
  <c r="DL27" i="4"/>
  <c r="DO24" i="4"/>
  <c r="DK28" i="4"/>
  <c r="DP23" i="4"/>
  <c r="DQ22" i="4"/>
  <c r="DJ29" i="4"/>
  <c r="DR21" i="4"/>
  <c r="DS20" i="4"/>
  <c r="M43" i="1"/>
  <c r="I43" i="1" s="1"/>
  <c r="CX39" i="4"/>
  <c r="DA36" i="4"/>
  <c r="DB35" i="4"/>
  <c r="AU45" i="1"/>
  <c r="BK44" i="1"/>
  <c r="F44" i="1" s="1"/>
  <c r="BV44" i="1"/>
  <c r="BQ68" i="4"/>
  <c r="BO70" i="4"/>
  <c r="BP69" i="4"/>
  <c r="BN71" i="4"/>
  <c r="CE52" i="4"/>
  <c r="CF52" i="4" s="1"/>
  <c r="F170" i="4"/>
  <c r="CW40" i="4"/>
  <c r="CV41" i="4"/>
  <c r="BX59" i="4"/>
  <c r="BT63" i="4"/>
  <c r="CB55" i="4"/>
  <c r="CA56" i="4"/>
  <c r="BV61" i="4"/>
  <c r="BK74" i="4"/>
  <c r="BU62" i="4"/>
  <c r="BW60" i="4"/>
  <c r="BS64" i="4"/>
  <c r="BR67" i="4"/>
  <c r="AT104" i="4"/>
  <c r="AT105" i="4" s="1"/>
  <c r="AS106" i="4"/>
  <c r="AS107" i="4" s="1"/>
  <c r="AS108" i="4" s="1"/>
  <c r="AS109" i="4" s="1"/>
  <c r="AS110" i="4" s="1"/>
  <c r="AS111" i="4" s="1"/>
  <c r="AS112" i="4" s="1"/>
  <c r="AS113" i="4" s="1"/>
  <c r="AS114" i="4" s="1"/>
  <c r="AS115" i="4" s="1"/>
  <c r="AS116" i="4" s="1"/>
  <c r="AS117" i="4" s="1"/>
  <c r="AS118" i="4" s="1"/>
  <c r="AS119" i="4" s="1"/>
  <c r="AS120" i="4" s="1"/>
  <c r="AS121" i="4" s="1"/>
  <c r="AS122" i="4" s="1"/>
  <c r="AS123" i="4" s="1"/>
  <c r="AS124" i="4" s="1"/>
  <c r="AS125" i="4" s="1"/>
  <c r="BB83" i="4"/>
  <c r="BJ75" i="4"/>
  <c r="BD81" i="4"/>
  <c r="AR128" i="4"/>
  <c r="AR129" i="4" s="1"/>
  <c r="AR130" i="4" s="1"/>
  <c r="AR131" i="4" s="1"/>
  <c r="AR132" i="4" s="1"/>
  <c r="AR133" i="4" s="1"/>
  <c r="AR134" i="4" s="1"/>
  <c r="AR135" i="4" s="1"/>
  <c r="CL47" i="4"/>
  <c r="AV89" i="4"/>
  <c r="CM46" i="4"/>
  <c r="AW88" i="4"/>
  <c r="BE80" i="4"/>
  <c r="BG78" i="4"/>
  <c r="BA84" i="4"/>
  <c r="AZ85" i="4"/>
  <c r="AU90" i="4"/>
  <c r="BM72" i="4"/>
  <c r="BL73" i="4"/>
  <c r="BF79" i="4"/>
  <c r="BC82" i="4"/>
  <c r="BI76" i="4"/>
  <c r="CN45" i="4"/>
  <c r="BH77" i="4"/>
  <c r="AY86" i="4"/>
  <c r="AX87" i="4"/>
  <c r="DC34" i="4"/>
  <c r="CO44" i="4"/>
  <c r="CJ49" i="4"/>
  <c r="DE33" i="4"/>
  <c r="CI50" i="4"/>
  <c r="CU42" i="4"/>
  <c r="BY58" i="4"/>
  <c r="BZ57" i="4"/>
  <c r="CK48" i="4"/>
  <c r="DF32" i="4"/>
  <c r="CR43" i="4"/>
  <c r="CS43" i="4" s="1"/>
  <c r="CC54" i="4"/>
  <c r="CD53" i="4"/>
  <c r="DH31" i="4"/>
  <c r="CY38" i="4"/>
  <c r="CG51" i="4"/>
  <c r="CZ37" i="4"/>
  <c r="DI30" i="4"/>
  <c r="DU18" i="4"/>
  <c r="DV17" i="4"/>
  <c r="FM45" i="8" l="1"/>
  <c r="FN44" i="8"/>
  <c r="F222" i="8"/>
  <c r="FJ49" i="8"/>
  <c r="FK48" i="8"/>
  <c r="FL46" i="8"/>
  <c r="FL47" i="8" s="1"/>
  <c r="BS97" i="8"/>
  <c r="CH82" i="8"/>
  <c r="DP57" i="8"/>
  <c r="CF84" i="8"/>
  <c r="CE85" i="8"/>
  <c r="BU95" i="8"/>
  <c r="CG83" i="8"/>
  <c r="BT96" i="8"/>
  <c r="DO58" i="8"/>
  <c r="BV94" i="8"/>
  <c r="DN59" i="8"/>
  <c r="CC87" i="8"/>
  <c r="CB88" i="8"/>
  <c r="CA89" i="8"/>
  <c r="BS99" i="6"/>
  <c r="BH99" i="6"/>
  <c r="AX99" i="6"/>
  <c r="BY91" i="8"/>
  <c r="BX92" i="8"/>
  <c r="BZ90" i="8"/>
  <c r="BW93" i="8"/>
  <c r="CU70" i="8"/>
  <c r="DL61" i="8"/>
  <c r="DM60" i="8"/>
  <c r="CQ74" i="8"/>
  <c r="CT71" i="8"/>
  <c r="CL78" i="8"/>
  <c r="AT124" i="8"/>
  <c r="CS72" i="8"/>
  <c r="BM103" i="8"/>
  <c r="AR127" i="8"/>
  <c r="AR128" i="8" s="1"/>
  <c r="AS125" i="8"/>
  <c r="AS126" i="8" s="1"/>
  <c r="BK105" i="8"/>
  <c r="BO101" i="8"/>
  <c r="BN102" i="8"/>
  <c r="AQ135" i="8"/>
  <c r="AQ136" i="8" s="1"/>
  <c r="AQ137" i="8" s="1"/>
  <c r="AQ138" i="8" s="1"/>
  <c r="AQ139" i="8" s="1"/>
  <c r="AQ140" i="8" s="1"/>
  <c r="AQ141" i="8" s="1"/>
  <c r="AQ142" i="8" s="1"/>
  <c r="AQ143" i="8" s="1"/>
  <c r="AQ144" i="8" s="1"/>
  <c r="AQ145" i="8" s="1"/>
  <c r="AQ146" i="8" s="1"/>
  <c r="AQ147" i="8" s="1"/>
  <c r="AQ148" i="8" s="1"/>
  <c r="AQ149" i="8" s="1"/>
  <c r="AQ150" i="8" s="1"/>
  <c r="AQ151" i="8" s="1"/>
  <c r="AQ167" i="8" s="1"/>
  <c r="AQ168" i="8" s="1"/>
  <c r="AQ169" i="8" s="1"/>
  <c r="AQ170" i="8" s="1"/>
  <c r="AQ171" i="8" s="1"/>
  <c r="AQ172" i="8" s="1"/>
  <c r="AQ173" i="8" s="1"/>
  <c r="AQ174" i="8" s="1"/>
  <c r="AQ175" i="8" s="1"/>
  <c r="AQ176" i="8" s="1"/>
  <c r="AQ177" i="8" s="1"/>
  <c r="AQ178" i="8" s="1"/>
  <c r="AQ179" i="8" s="1"/>
  <c r="AQ180" i="8" s="1"/>
  <c r="AQ181" i="8" s="1"/>
  <c r="AQ182" i="8" s="1"/>
  <c r="AQ183" i="8" s="1"/>
  <c r="AQ184" i="8" s="1"/>
  <c r="AQ185" i="8" s="1"/>
  <c r="AQ186" i="8" s="1"/>
  <c r="AQ187" i="8" s="1"/>
  <c r="AQ188" i="8" s="1"/>
  <c r="AQ189" i="8" s="1"/>
  <c r="AQ190" i="8" s="1"/>
  <c r="AQ191" i="8" s="1"/>
  <c r="AQ192" i="8" s="1"/>
  <c r="AQ193" i="8" s="1"/>
  <c r="AQ194" i="8" s="1"/>
  <c r="AQ195" i="8" s="1"/>
  <c r="AQ196" i="8" s="1"/>
  <c r="AQ197" i="8" s="1"/>
  <c r="AQ198" i="8" s="1"/>
  <c r="AQ199" i="8" s="1"/>
  <c r="AQ200" i="8" s="1"/>
  <c r="AQ201" i="8" s="1"/>
  <c r="AQ202" i="8" s="1"/>
  <c r="AQ203" i="8" s="1"/>
  <c r="AQ204" i="8" s="1"/>
  <c r="AQ205" i="8" s="1"/>
  <c r="AQ206" i="8" s="1"/>
  <c r="AQ207" i="8" s="1"/>
  <c r="AQ208" i="8" s="1"/>
  <c r="AQ209" i="8" s="1"/>
  <c r="AQ210" i="8" s="1"/>
  <c r="AQ211" i="8" s="1"/>
  <c r="AQ212" i="8" s="1"/>
  <c r="AQ213" i="8" s="1"/>
  <c r="AQ214" i="8" s="1"/>
  <c r="AQ215" i="8" s="1"/>
  <c r="AQ216" i="8" s="1"/>
  <c r="AQ217" i="8" s="1"/>
  <c r="AQ218" i="8" s="1"/>
  <c r="AQ219" i="8" s="1"/>
  <c r="AQ220" i="8" s="1"/>
  <c r="AQ221" i="8" s="1"/>
  <c r="AQ222" i="8" s="1"/>
  <c r="AQ223" i="8" s="1"/>
  <c r="AQ224" i="8" s="1"/>
  <c r="AQ225" i="8" s="1"/>
  <c r="AQ226" i="8" s="1"/>
  <c r="AQ227" i="8" s="1"/>
  <c r="AQ228" i="8" s="1"/>
  <c r="AQ229" i="8" s="1"/>
  <c r="AQ230" i="8" s="1"/>
  <c r="AQ231" i="8" s="1"/>
  <c r="AQ232" i="8" s="1"/>
  <c r="AQ233" i="8" s="1"/>
  <c r="AQ234" i="8" s="1"/>
  <c r="AQ235" i="8" s="1"/>
  <c r="AQ236" i="8" s="1"/>
  <c r="AQ237" i="8" s="1"/>
  <c r="AQ238" i="8" s="1"/>
  <c r="AQ239" i="8" s="1"/>
  <c r="AQ240" i="8" s="1"/>
  <c r="AQ241" i="8" s="1"/>
  <c r="AQ242" i="8" s="1"/>
  <c r="AQ243" i="8" s="1"/>
  <c r="AQ244" i="8" s="1"/>
  <c r="AQ245" i="8" s="1"/>
  <c r="AQ246" i="8" s="1"/>
  <c r="AQ247" i="8" s="1"/>
  <c r="AQ248" i="8" s="1"/>
  <c r="AQ249" i="8" s="1"/>
  <c r="AQ250" i="8" s="1"/>
  <c r="AQ251" i="8" s="1"/>
  <c r="AQ252" i="8" s="1"/>
  <c r="AQ253" i="8" s="1"/>
  <c r="AQ254" i="8" s="1"/>
  <c r="AQ255" i="8" s="1"/>
  <c r="AQ256" i="8" s="1"/>
  <c r="AQ257" i="8" s="1"/>
  <c r="AQ258" i="8" s="1"/>
  <c r="AQ259" i="8" s="1"/>
  <c r="CV69" i="8"/>
  <c r="CR73" i="8"/>
  <c r="BL104" i="8"/>
  <c r="CM77" i="8"/>
  <c r="CN76" i="8"/>
  <c r="BI107" i="8"/>
  <c r="DG64" i="8"/>
  <c r="CO75" i="8"/>
  <c r="CP75" i="8" s="1"/>
  <c r="AY117" i="8"/>
  <c r="BR98" i="8"/>
  <c r="CI81" i="8"/>
  <c r="BE111" i="8"/>
  <c r="CJ80" i="8"/>
  <c r="CK79" i="8"/>
  <c r="BA115" i="8"/>
  <c r="CD86" i="8"/>
  <c r="DB66" i="8"/>
  <c r="DC66" i="8" s="1"/>
  <c r="DJ62" i="8"/>
  <c r="DK62" i="8" s="1"/>
  <c r="BQ99" i="8"/>
  <c r="AX118" i="8"/>
  <c r="DD65" i="8"/>
  <c r="BB114" i="8"/>
  <c r="AZ116" i="8"/>
  <c r="BF110" i="8"/>
  <c r="BG109" i="8"/>
  <c r="CZ67" i="8"/>
  <c r="AW119" i="8"/>
  <c r="BC113" i="8"/>
  <c r="BP100" i="8"/>
  <c r="BJ106" i="8"/>
  <c r="AU121" i="8"/>
  <c r="BH108" i="8"/>
  <c r="BD112" i="8"/>
  <c r="AV120" i="8"/>
  <c r="DH63" i="8"/>
  <c r="CX68" i="8"/>
  <c r="D168" i="8"/>
  <c r="DQ51" i="8"/>
  <c r="DQ52" i="8" s="1"/>
  <c r="DQ53" i="8" s="1"/>
  <c r="DQ54" i="8" s="1"/>
  <c r="DQ55" i="8" s="1"/>
  <c r="DQ56" i="8" s="1"/>
  <c r="DR50" i="8"/>
  <c r="DU19" i="4"/>
  <c r="DM27" i="4"/>
  <c r="DN26" i="4"/>
  <c r="DO25" i="4"/>
  <c r="DL28" i="4"/>
  <c r="DP24" i="4"/>
  <c r="DK29" i="4"/>
  <c r="DQ23" i="4"/>
  <c r="DR22" i="4"/>
  <c r="DS21" i="4"/>
  <c r="DT20" i="4"/>
  <c r="Y44" i="1"/>
  <c r="GH167" i="4"/>
  <c r="FV167" i="4"/>
  <c r="GB167" i="4"/>
  <c r="CY39" i="4"/>
  <c r="DB36" i="4"/>
  <c r="CX40" i="4"/>
  <c r="R44" i="1"/>
  <c r="DC35" i="4"/>
  <c r="BF45" i="1"/>
  <c r="AV45" i="1"/>
  <c r="AW45" i="1" s="1"/>
  <c r="AX45" i="1" s="1"/>
  <c r="BQ45" i="1"/>
  <c r="BR68" i="4"/>
  <c r="BQ69" i="4"/>
  <c r="BP70" i="4"/>
  <c r="BO71" i="4"/>
  <c r="BN72" i="4"/>
  <c r="CW41" i="4"/>
  <c r="CE53" i="4"/>
  <c r="CF53" i="4" s="1"/>
  <c r="BT64" i="4"/>
  <c r="CV42" i="4"/>
  <c r="BX60" i="4"/>
  <c r="CC55" i="4"/>
  <c r="CB56" i="4"/>
  <c r="BV62" i="4"/>
  <c r="BK75" i="4"/>
  <c r="BU63" i="4"/>
  <c r="BW61" i="4"/>
  <c r="BS65" i="4"/>
  <c r="BD82" i="4"/>
  <c r="CN46" i="4"/>
  <c r="CM47" i="4"/>
  <c r="BB84" i="4"/>
  <c r="AT106" i="4"/>
  <c r="AT107" i="4" s="1"/>
  <c r="AT108" i="4" s="1"/>
  <c r="AT109" i="4" s="1"/>
  <c r="AT110" i="4" s="1"/>
  <c r="AT111" i="4" s="1"/>
  <c r="AT112" i="4" s="1"/>
  <c r="AT113" i="4" s="1"/>
  <c r="AT114" i="4" s="1"/>
  <c r="AT115" i="4" s="1"/>
  <c r="AT116" i="4" s="1"/>
  <c r="AT117" i="4" s="1"/>
  <c r="AS126" i="4"/>
  <c r="AS127" i="4" s="1"/>
  <c r="AS128" i="4" s="1"/>
  <c r="AS129" i="4" s="1"/>
  <c r="AS130" i="4" s="1"/>
  <c r="AS131" i="4" s="1"/>
  <c r="AS132" i="4" s="1"/>
  <c r="AS133" i="4" s="1"/>
  <c r="AS134" i="4" s="1"/>
  <c r="AS135" i="4" s="1"/>
  <c r="AW89" i="4"/>
  <c r="AV90" i="4"/>
  <c r="DD34" i="4"/>
  <c r="DE34" i="4" s="1"/>
  <c r="BG79" i="4"/>
  <c r="BF80" i="4"/>
  <c r="BH78" i="4"/>
  <c r="AU91" i="4"/>
  <c r="AX88" i="4"/>
  <c r="BL74" i="4"/>
  <c r="AY87" i="4"/>
  <c r="BI77" i="4"/>
  <c r="BA85" i="4"/>
  <c r="AZ86" i="4"/>
  <c r="BE81" i="4"/>
  <c r="BC83" i="4"/>
  <c r="BM73" i="4"/>
  <c r="BJ76" i="4"/>
  <c r="CP44" i="4"/>
  <c r="CO45" i="4"/>
  <c r="CJ50" i="4"/>
  <c r="BZ58" i="4"/>
  <c r="CA57" i="4"/>
  <c r="CK49" i="4"/>
  <c r="BY59" i="4"/>
  <c r="CL48" i="4"/>
  <c r="DI31" i="4"/>
  <c r="CD54" i="4"/>
  <c r="CT43" i="4"/>
  <c r="CU43" i="4" s="1"/>
  <c r="CG52" i="4"/>
  <c r="CH51" i="4"/>
  <c r="DF33" i="4"/>
  <c r="CZ38" i="4"/>
  <c r="DG32" i="4"/>
  <c r="DA37" i="4"/>
  <c r="DJ30" i="4"/>
  <c r="DV18" i="4"/>
  <c r="DW17" i="4"/>
  <c r="FN45" i="8" l="1"/>
  <c r="FK49" i="8"/>
  <c r="DQ57" i="8"/>
  <c r="FL48" i="8"/>
  <c r="FM46" i="8"/>
  <c r="FM47" i="8" s="1"/>
  <c r="BS98" i="8"/>
  <c r="BT97" i="8"/>
  <c r="CI82" i="8"/>
  <c r="CH83" i="8"/>
  <c r="DP58" i="8"/>
  <c r="CF85" i="8"/>
  <c r="BV95" i="8"/>
  <c r="BU96" i="8"/>
  <c r="CG84" i="8"/>
  <c r="DO59" i="8"/>
  <c r="BW94" i="8"/>
  <c r="CC88" i="8"/>
  <c r="CB89" i="8"/>
  <c r="CA90" i="8"/>
  <c r="BI99" i="6"/>
  <c r="BT99" i="6"/>
  <c r="AS100" i="6"/>
  <c r="BA99" i="6"/>
  <c r="BL99" i="6" s="1"/>
  <c r="BY92" i="8"/>
  <c r="BZ91" i="8"/>
  <c r="BX93" i="8"/>
  <c r="DL62" i="8"/>
  <c r="CU71" i="8"/>
  <c r="CV70" i="8"/>
  <c r="DM61" i="8"/>
  <c r="DN60" i="8"/>
  <c r="CM78" i="8"/>
  <c r="CT72" i="8"/>
  <c r="CS73" i="8"/>
  <c r="BM104" i="8"/>
  <c r="BO102" i="8"/>
  <c r="BJ107" i="8"/>
  <c r="AT125" i="8"/>
  <c r="AT126" i="8" s="1"/>
  <c r="BN103" i="8"/>
  <c r="DH64" i="8"/>
  <c r="CR74" i="8"/>
  <c r="CW69" i="8"/>
  <c r="BL105" i="8"/>
  <c r="AR129" i="8"/>
  <c r="AR130" i="8" s="1"/>
  <c r="AR131" i="8" s="1"/>
  <c r="AR132" i="8" s="1"/>
  <c r="AR133" i="8" s="1"/>
  <c r="AR134" i="8" s="1"/>
  <c r="AR135" i="8" s="1"/>
  <c r="AR136" i="8" s="1"/>
  <c r="AR137" i="8" s="1"/>
  <c r="AR138" i="8" s="1"/>
  <c r="AR139" i="8" s="1"/>
  <c r="AR140" i="8" s="1"/>
  <c r="AR141" i="8" s="1"/>
  <c r="AR142" i="8" s="1"/>
  <c r="AR143" i="8" s="1"/>
  <c r="AR144" i="8" s="1"/>
  <c r="AR145" i="8" s="1"/>
  <c r="AR146" i="8" s="1"/>
  <c r="AR147" i="8" s="1"/>
  <c r="AR148" i="8" s="1"/>
  <c r="AR149" i="8" s="1"/>
  <c r="AR150" i="8" s="1"/>
  <c r="AR151" i="8" s="1"/>
  <c r="AR167" i="8" s="1"/>
  <c r="AR168" i="8" s="1"/>
  <c r="AR169" i="8" s="1"/>
  <c r="AR170" i="8" s="1"/>
  <c r="AR171" i="8" s="1"/>
  <c r="AR172" i="8" s="1"/>
  <c r="AR173" i="8" s="1"/>
  <c r="AR174" i="8" s="1"/>
  <c r="AR175" i="8" s="1"/>
  <c r="AR176" i="8" s="1"/>
  <c r="AR177" i="8" s="1"/>
  <c r="AR178" i="8" s="1"/>
  <c r="AR179" i="8" s="1"/>
  <c r="AR180" i="8" s="1"/>
  <c r="AR181" i="8" s="1"/>
  <c r="AR182" i="8" s="1"/>
  <c r="AR183" i="8" s="1"/>
  <c r="AR184" i="8" s="1"/>
  <c r="AR185" i="8" s="1"/>
  <c r="AR186" i="8" s="1"/>
  <c r="AR187" i="8" s="1"/>
  <c r="AR188" i="8" s="1"/>
  <c r="AR189" i="8" s="1"/>
  <c r="AR190" i="8" s="1"/>
  <c r="AR191" i="8" s="1"/>
  <c r="AR192" i="8" s="1"/>
  <c r="AR193" i="8" s="1"/>
  <c r="AR194" i="8" s="1"/>
  <c r="AR195" i="8" s="1"/>
  <c r="AR196" i="8" s="1"/>
  <c r="AR197" i="8" s="1"/>
  <c r="AR198" i="8" s="1"/>
  <c r="AR199" i="8" s="1"/>
  <c r="AR200" i="8" s="1"/>
  <c r="AR201" i="8" s="1"/>
  <c r="AR202" i="8" s="1"/>
  <c r="AR203" i="8" s="1"/>
  <c r="AR204" i="8" s="1"/>
  <c r="AR205" i="8" s="1"/>
  <c r="AR206" i="8" s="1"/>
  <c r="AR207" i="8" s="1"/>
  <c r="AR208" i="8" s="1"/>
  <c r="AR209" i="8" s="1"/>
  <c r="AR210" i="8" s="1"/>
  <c r="AR211" i="8" s="1"/>
  <c r="AR212" i="8" s="1"/>
  <c r="AR213" i="8" s="1"/>
  <c r="AR214" i="8" s="1"/>
  <c r="AR215" i="8" s="1"/>
  <c r="AR216" i="8" s="1"/>
  <c r="AR217" i="8" s="1"/>
  <c r="AR218" i="8" s="1"/>
  <c r="AR219" i="8" s="1"/>
  <c r="AR220" i="8" s="1"/>
  <c r="AR221" i="8" s="1"/>
  <c r="AR222" i="8" s="1"/>
  <c r="AR223" i="8" s="1"/>
  <c r="AR224" i="8" s="1"/>
  <c r="AR225" i="8" s="1"/>
  <c r="AR226" i="8" s="1"/>
  <c r="AR227" i="8" s="1"/>
  <c r="AR228" i="8" s="1"/>
  <c r="AR229" i="8" s="1"/>
  <c r="AR230" i="8" s="1"/>
  <c r="AR231" i="8" s="1"/>
  <c r="AR232" i="8" s="1"/>
  <c r="AR233" i="8" s="1"/>
  <c r="AR234" i="8" s="1"/>
  <c r="AR235" i="8" s="1"/>
  <c r="AR236" i="8" s="1"/>
  <c r="AR237" i="8" s="1"/>
  <c r="AR238" i="8" s="1"/>
  <c r="AR239" i="8" s="1"/>
  <c r="AR240" i="8" s="1"/>
  <c r="AR241" i="8" s="1"/>
  <c r="AR242" i="8" s="1"/>
  <c r="AR243" i="8" s="1"/>
  <c r="AR244" i="8" s="1"/>
  <c r="AR245" i="8" s="1"/>
  <c r="AR246" i="8" s="1"/>
  <c r="AR247" i="8" s="1"/>
  <c r="AR248" i="8" s="1"/>
  <c r="AR249" i="8" s="1"/>
  <c r="AR250" i="8" s="1"/>
  <c r="AR251" i="8" s="1"/>
  <c r="AR252" i="8" s="1"/>
  <c r="AR253" i="8" s="1"/>
  <c r="AR254" i="8" s="1"/>
  <c r="AR255" i="8" s="1"/>
  <c r="AR256" i="8" s="1"/>
  <c r="AR257" i="8" s="1"/>
  <c r="AR258" i="8" s="1"/>
  <c r="AR259" i="8" s="1"/>
  <c r="AS127" i="8"/>
  <c r="CN77" i="8"/>
  <c r="BB115" i="8"/>
  <c r="CO76" i="8"/>
  <c r="CP76" i="8" s="1"/>
  <c r="CJ81" i="8"/>
  <c r="AY118" i="8"/>
  <c r="BE112" i="8"/>
  <c r="CL79" i="8"/>
  <c r="CK80" i="8"/>
  <c r="BQ100" i="8"/>
  <c r="BH109" i="8"/>
  <c r="CD87" i="8"/>
  <c r="CE86" i="8"/>
  <c r="BG110" i="8"/>
  <c r="BC114" i="8"/>
  <c r="BI108" i="8"/>
  <c r="AZ117" i="8"/>
  <c r="BA116" i="8"/>
  <c r="DD66" i="8"/>
  <c r="DE65" i="8"/>
  <c r="BD113" i="8"/>
  <c r="BP101" i="8"/>
  <c r="AV121" i="8"/>
  <c r="AW120" i="8"/>
  <c r="BK106" i="8"/>
  <c r="AU122" i="8"/>
  <c r="AU123" i="8" s="1"/>
  <c r="AU124" i="8" s="1"/>
  <c r="CY68" i="8"/>
  <c r="AX119" i="8"/>
  <c r="BF111" i="8"/>
  <c r="BR99" i="8"/>
  <c r="CQ75" i="8"/>
  <c r="DI63" i="8"/>
  <c r="DA67" i="8"/>
  <c r="DB67" i="8" s="1"/>
  <c r="DR51" i="8"/>
  <c r="DR52" i="8" s="1"/>
  <c r="DR53" i="8" s="1"/>
  <c r="DR54" i="8" s="1"/>
  <c r="DR55" i="8" s="1"/>
  <c r="DR56" i="8" s="1"/>
  <c r="DS50" i="8"/>
  <c r="DV19" i="4"/>
  <c r="DN27" i="4"/>
  <c r="DO26" i="4"/>
  <c r="DM28" i="4"/>
  <c r="DP25" i="4"/>
  <c r="DL29" i="4"/>
  <c r="DQ24" i="4"/>
  <c r="DR23" i="4"/>
  <c r="DS22" i="4"/>
  <c r="DT21" i="4"/>
  <c r="DU20" i="4"/>
  <c r="F167" i="4"/>
  <c r="Q44" i="1"/>
  <c r="FT168" i="4"/>
  <c r="FZ168" i="4"/>
  <c r="P44" i="1"/>
  <c r="T44" i="1"/>
  <c r="S44" i="1" s="1"/>
  <c r="O44" i="1" s="1"/>
  <c r="M44" i="1" s="1"/>
  <c r="I44" i="1" s="1"/>
  <c r="GH168" i="4" s="1"/>
  <c r="GF168" i="4"/>
  <c r="CZ39" i="4"/>
  <c r="CY40" i="4"/>
  <c r="DC36" i="4"/>
  <c r="BT45" i="1"/>
  <c r="BI45" i="1"/>
  <c r="BS45" i="1"/>
  <c r="BH45" i="1"/>
  <c r="BR45" i="1"/>
  <c r="BG45" i="1"/>
  <c r="AY45" i="1"/>
  <c r="BR69" i="4"/>
  <c r="BQ70" i="4"/>
  <c r="BP71" i="4"/>
  <c r="BO72" i="4"/>
  <c r="BN73" i="4"/>
  <c r="CW42" i="4"/>
  <c r="CX41" i="4"/>
  <c r="CI51" i="4"/>
  <c r="CJ51" i="4" s="1"/>
  <c r="BT65" i="4"/>
  <c r="BY60" i="4"/>
  <c r="BK76" i="4"/>
  <c r="CD55" i="4"/>
  <c r="CC56" i="4"/>
  <c r="BW62" i="4"/>
  <c r="BV63" i="4"/>
  <c r="BU64" i="4"/>
  <c r="CM48" i="4"/>
  <c r="BX61" i="4"/>
  <c r="BS66" i="4"/>
  <c r="DD35" i="4"/>
  <c r="CO46" i="4"/>
  <c r="CN47" i="4"/>
  <c r="BB85" i="4"/>
  <c r="AT118" i="4"/>
  <c r="AT119" i="4" s="1"/>
  <c r="AT120" i="4" s="1"/>
  <c r="AT121" i="4" s="1"/>
  <c r="AT122" i="4" s="1"/>
  <c r="AT123" i="4" s="1"/>
  <c r="AT124" i="4" s="1"/>
  <c r="AT125" i="4" s="1"/>
  <c r="AW90" i="4"/>
  <c r="BE82" i="4"/>
  <c r="BL75" i="4"/>
  <c r="AX89" i="4"/>
  <c r="BG80" i="4"/>
  <c r="BA86" i="4"/>
  <c r="AZ87" i="4"/>
  <c r="AY88" i="4"/>
  <c r="BD83" i="4"/>
  <c r="AV91" i="4"/>
  <c r="BF81" i="4"/>
  <c r="BM74" i="4"/>
  <c r="BC84" i="4"/>
  <c r="BH79" i="4"/>
  <c r="BJ77" i="4"/>
  <c r="BI78" i="4"/>
  <c r="AU92" i="4"/>
  <c r="CP45" i="4"/>
  <c r="CQ44" i="4"/>
  <c r="DG33" i="4"/>
  <c r="DH32" i="4"/>
  <c r="DI32" i="4" s="1"/>
  <c r="DJ31" i="4"/>
  <c r="DA38" i="4"/>
  <c r="CV43" i="4"/>
  <c r="CG53" i="4"/>
  <c r="CA58" i="4"/>
  <c r="CB57" i="4"/>
  <c r="CK50" i="4"/>
  <c r="DF34" i="4"/>
  <c r="BZ59" i="4"/>
  <c r="CH52" i="4"/>
  <c r="CL49" i="4"/>
  <c r="CE54" i="4"/>
  <c r="CF54" i="4" s="1"/>
  <c r="DB37" i="4"/>
  <c r="DK30" i="4"/>
  <c r="DW18" i="4"/>
  <c r="DX17" i="4"/>
  <c r="DR57" i="8" l="1"/>
  <c r="FL49" i="8"/>
  <c r="DQ58" i="8"/>
  <c r="FM48" i="8"/>
  <c r="FN46" i="8"/>
  <c r="FN47" i="8" s="1"/>
  <c r="BT98" i="8"/>
  <c r="CJ82" i="8"/>
  <c r="CI83" i="8"/>
  <c r="DP59" i="8"/>
  <c r="BV96" i="8"/>
  <c r="BU97" i="8"/>
  <c r="CG85" i="8"/>
  <c r="BW95" i="8"/>
  <c r="CH84" i="8"/>
  <c r="BX94" i="8"/>
  <c r="CD88" i="8"/>
  <c r="CC89" i="8"/>
  <c r="CB90" i="8"/>
  <c r="CA91" i="8"/>
  <c r="W99" i="6"/>
  <c r="Q99" i="6" s="1"/>
  <c r="BD100" i="6"/>
  <c r="BO100" i="6"/>
  <c r="AT100" i="6"/>
  <c r="CU72" i="8"/>
  <c r="BY93" i="8"/>
  <c r="BZ92" i="8"/>
  <c r="BP102" i="8"/>
  <c r="CW70" i="8"/>
  <c r="DM62" i="8"/>
  <c r="CV71" i="8"/>
  <c r="DN61" i="8"/>
  <c r="DO60" i="8"/>
  <c r="CS74" i="8"/>
  <c r="CN78" i="8"/>
  <c r="CT73" i="8"/>
  <c r="BO103" i="8"/>
  <c r="BM105" i="8"/>
  <c r="BN104" i="8"/>
  <c r="AU125" i="8"/>
  <c r="AU126" i="8" s="1"/>
  <c r="CX69" i="8"/>
  <c r="AS128" i="8"/>
  <c r="AT127" i="8"/>
  <c r="AY119" i="8"/>
  <c r="CO77" i="8"/>
  <c r="CP77" i="8" s="1"/>
  <c r="CK81" i="8"/>
  <c r="BF112" i="8"/>
  <c r="BQ101" i="8"/>
  <c r="BH110" i="8"/>
  <c r="CL80" i="8"/>
  <c r="CM79" i="8"/>
  <c r="CE87" i="8"/>
  <c r="CF86" i="8"/>
  <c r="BD114" i="8"/>
  <c r="CQ76" i="8"/>
  <c r="CZ68" i="8"/>
  <c r="AW121" i="8"/>
  <c r="AZ118" i="8"/>
  <c r="BE113" i="8"/>
  <c r="AV122" i="8"/>
  <c r="DF65" i="8"/>
  <c r="DE66" i="8"/>
  <c r="BS99" i="8"/>
  <c r="BR100" i="8"/>
  <c r="BI109" i="8"/>
  <c r="CR75" i="8"/>
  <c r="DC67" i="8"/>
  <c r="BA117" i="8"/>
  <c r="BB116" i="8"/>
  <c r="DJ63" i="8"/>
  <c r="DI64" i="8"/>
  <c r="BL106" i="8"/>
  <c r="BK107" i="8"/>
  <c r="BC115" i="8"/>
  <c r="BJ108" i="8"/>
  <c r="AX120" i="8"/>
  <c r="BG111" i="8"/>
  <c r="DS51" i="8"/>
  <c r="DS52" i="8" s="1"/>
  <c r="DS53" i="8" s="1"/>
  <c r="DS54" i="8" s="1"/>
  <c r="DS55" i="8" s="1"/>
  <c r="DS56" i="8" s="1"/>
  <c r="DT50" i="8"/>
  <c r="DW19" i="4"/>
  <c r="DO27" i="4"/>
  <c r="DN28" i="4"/>
  <c r="DM29" i="4"/>
  <c r="DP26" i="4"/>
  <c r="DQ25" i="4"/>
  <c r="DR24" i="4"/>
  <c r="DS23" i="4"/>
  <c r="DT22" i="4"/>
  <c r="DU21" i="4"/>
  <c r="DV20" i="4"/>
  <c r="D168" i="4"/>
  <c r="DA39" i="4"/>
  <c r="CZ40" i="4"/>
  <c r="CY41" i="4"/>
  <c r="DD36" i="4"/>
  <c r="CW43" i="4"/>
  <c r="FV168" i="4"/>
  <c r="GB168" i="4"/>
  <c r="BU45" i="1"/>
  <c r="BJ45" i="1"/>
  <c r="AZ45" i="1"/>
  <c r="CX42" i="4"/>
  <c r="BR70" i="4"/>
  <c r="BQ71" i="4"/>
  <c r="BP72" i="4"/>
  <c r="BO73" i="4"/>
  <c r="BN74" i="4"/>
  <c r="E171" i="4"/>
  <c r="BT66" i="4"/>
  <c r="BZ60" i="4"/>
  <c r="BY61" i="4"/>
  <c r="BK77" i="4"/>
  <c r="CD56" i="4"/>
  <c r="BW63" i="4"/>
  <c r="BV64" i="4"/>
  <c r="BU65" i="4"/>
  <c r="DE35" i="4"/>
  <c r="BX62" i="4"/>
  <c r="CN48" i="4"/>
  <c r="BS67" i="4"/>
  <c r="BS68" i="4" s="1"/>
  <c r="CO47" i="4"/>
  <c r="CP46" i="4"/>
  <c r="BB86" i="4"/>
  <c r="AT126" i="4"/>
  <c r="AT127" i="4" s="1"/>
  <c r="AT128" i="4" s="1"/>
  <c r="AT129" i="4" s="1"/>
  <c r="AT130" i="4" s="1"/>
  <c r="AT131" i="4" s="1"/>
  <c r="AT132" i="4" s="1"/>
  <c r="AT133" i="4" s="1"/>
  <c r="AT134" i="4" s="1"/>
  <c r="AT135" i="4" s="1"/>
  <c r="AX90" i="4"/>
  <c r="BI79" i="4"/>
  <c r="BH80" i="4"/>
  <c r="BF82" i="4"/>
  <c r="BD84" i="4"/>
  <c r="BG81" i="4"/>
  <c r="BC85" i="4"/>
  <c r="AV92" i="4"/>
  <c r="AW91" i="4"/>
  <c r="AZ88" i="4"/>
  <c r="BE83" i="4"/>
  <c r="BM75" i="4"/>
  <c r="AU93" i="4"/>
  <c r="BA87" i="4"/>
  <c r="BL76" i="4"/>
  <c r="AY89" i="4"/>
  <c r="BJ78" i="4"/>
  <c r="CQ45" i="4"/>
  <c r="CR44" i="4"/>
  <c r="CK51" i="4"/>
  <c r="DB38" i="4"/>
  <c r="CL50" i="4"/>
  <c r="DY17" i="4"/>
  <c r="DK31" i="4"/>
  <c r="DJ32" i="4"/>
  <c r="DH33" i="4"/>
  <c r="DI33" i="4" s="1"/>
  <c r="CH53" i="4"/>
  <c r="CB58" i="4"/>
  <c r="CC57" i="4"/>
  <c r="CE55" i="4"/>
  <c r="CA59" i="4"/>
  <c r="CG54" i="4"/>
  <c r="DG34" i="4"/>
  <c r="CM49" i="4"/>
  <c r="CI52" i="4"/>
  <c r="CJ52" i="4" s="1"/>
  <c r="DC37" i="4"/>
  <c r="DL30" i="4"/>
  <c r="DX18" i="4"/>
  <c r="DS57" i="8" l="1"/>
  <c r="DR58" i="8"/>
  <c r="FN48" i="8"/>
  <c r="FM49" i="8"/>
  <c r="DQ59" i="8"/>
  <c r="CK82" i="8"/>
  <c r="BU98" i="8"/>
  <c r="CJ83" i="8"/>
  <c r="CI84" i="8"/>
  <c r="BV97" i="8"/>
  <c r="CH85" i="8"/>
  <c r="BW96" i="8"/>
  <c r="BX95" i="8"/>
  <c r="CB91" i="8"/>
  <c r="CX70" i="8"/>
  <c r="CC90" i="8"/>
  <c r="CD89" i="8"/>
  <c r="CA92" i="8"/>
  <c r="BP100" i="6"/>
  <c r="BE100" i="6"/>
  <c r="AU100" i="6"/>
  <c r="CV72" i="8"/>
  <c r="BQ102" i="8"/>
  <c r="BZ93" i="8"/>
  <c r="BP103" i="8"/>
  <c r="BY94" i="8"/>
  <c r="CW71" i="8"/>
  <c r="DN62" i="8"/>
  <c r="DO61" i="8"/>
  <c r="DP60" i="8"/>
  <c r="CN79" i="8"/>
  <c r="BN105" i="8"/>
  <c r="CT74" i="8"/>
  <c r="CU73" i="8"/>
  <c r="BO104" i="8"/>
  <c r="BM106" i="8"/>
  <c r="CY69" i="8"/>
  <c r="CZ69" i="8" s="1"/>
  <c r="CO78" i="8"/>
  <c r="CP78" i="8" s="1"/>
  <c r="BR101" i="8"/>
  <c r="AT128" i="8"/>
  <c r="AS129" i="8"/>
  <c r="AU127" i="8"/>
  <c r="CL81" i="8"/>
  <c r="BH111" i="8"/>
  <c r="CM80" i="8"/>
  <c r="DA68" i="8"/>
  <c r="CF87" i="8"/>
  <c r="CG86" i="8"/>
  <c r="CQ77" i="8"/>
  <c r="CE88" i="8"/>
  <c r="DD67" i="8"/>
  <c r="DE67" i="8" s="1"/>
  <c r="BS100" i="8"/>
  <c r="AV123" i="8"/>
  <c r="BT99" i="8"/>
  <c r="AW122" i="8"/>
  <c r="BE114" i="8"/>
  <c r="BC116" i="8"/>
  <c r="BD115" i="8"/>
  <c r="DJ64" i="8"/>
  <c r="DK63" i="8"/>
  <c r="AZ119" i="8"/>
  <c r="BA118" i="8"/>
  <c r="CS75" i="8"/>
  <c r="CR76" i="8"/>
  <c r="BI110" i="8"/>
  <c r="DF66" i="8"/>
  <c r="BF113" i="8"/>
  <c r="BB117" i="8"/>
  <c r="BG112" i="8"/>
  <c r="AX121" i="8"/>
  <c r="BJ109" i="8"/>
  <c r="BL107" i="8"/>
  <c r="BK108" i="8"/>
  <c r="DG65" i="8"/>
  <c r="DH65" i="8" s="1"/>
  <c r="AY120" i="8"/>
  <c r="DT51" i="8"/>
  <c r="DT52" i="8" s="1"/>
  <c r="DT53" i="8" s="1"/>
  <c r="DT54" i="8" s="1"/>
  <c r="DT55" i="8" s="1"/>
  <c r="DT56" i="8" s="1"/>
  <c r="DU50" i="8"/>
  <c r="DX19" i="4"/>
  <c r="DO28" i="4"/>
  <c r="DP27" i="4"/>
  <c r="DN29" i="4"/>
  <c r="DQ26" i="4"/>
  <c r="DR25" i="4"/>
  <c r="DS24" i="4"/>
  <c r="DT23" i="4"/>
  <c r="DU22" i="4"/>
  <c r="DV21" i="4"/>
  <c r="DW20" i="4"/>
  <c r="F168" i="4"/>
  <c r="DB39" i="4"/>
  <c r="DA40" i="4"/>
  <c r="CZ41" i="4"/>
  <c r="CY42" i="4"/>
  <c r="DE36" i="4"/>
  <c r="CX43" i="4"/>
  <c r="BV45" i="1"/>
  <c r="BK45" i="1"/>
  <c r="AU46" i="1"/>
  <c r="BC45" i="1"/>
  <c r="BN45" i="1" s="1"/>
  <c r="BR71" i="4"/>
  <c r="BQ72" i="4"/>
  <c r="BP73" i="4"/>
  <c r="BO74" i="4"/>
  <c r="BY62" i="4"/>
  <c r="BU66" i="4"/>
  <c r="CA60" i="4"/>
  <c r="BZ61" i="4"/>
  <c r="CE56" i="4"/>
  <c r="BW64" i="4"/>
  <c r="BV65" i="4"/>
  <c r="BX63" i="4"/>
  <c r="DF35" i="4"/>
  <c r="CO48" i="4"/>
  <c r="BT67" i="4"/>
  <c r="BT68" i="4" s="1"/>
  <c r="BS69" i="4"/>
  <c r="BS70" i="4" s="1"/>
  <c r="CP47" i="4"/>
  <c r="CQ46" i="4"/>
  <c r="BK78" i="4"/>
  <c r="AV93" i="4"/>
  <c r="BM76" i="4"/>
  <c r="BF83" i="4"/>
  <c r="AZ89" i="4"/>
  <c r="BD85" i="4"/>
  <c r="BG82" i="4"/>
  <c r="BB87" i="4"/>
  <c r="BJ79" i="4"/>
  <c r="BE84" i="4"/>
  <c r="AU94" i="4"/>
  <c r="AW92" i="4"/>
  <c r="BH81" i="4"/>
  <c r="BL77" i="4"/>
  <c r="AX91" i="4"/>
  <c r="BN75" i="4"/>
  <c r="BA88" i="4"/>
  <c r="AY90" i="4"/>
  <c r="BC86" i="4"/>
  <c r="BI80" i="4"/>
  <c r="CR45" i="4"/>
  <c r="CB59" i="4"/>
  <c r="CL51" i="4"/>
  <c r="CS44" i="4"/>
  <c r="DH34" i="4"/>
  <c r="DI34" i="4" s="1"/>
  <c r="DK32" i="4"/>
  <c r="DY18" i="4"/>
  <c r="DZ17" i="4"/>
  <c r="CM50" i="4"/>
  <c r="DJ33" i="4"/>
  <c r="CK52" i="4"/>
  <c r="DD37" i="4"/>
  <c r="DC38" i="4"/>
  <c r="CI53" i="4"/>
  <c r="CJ53" i="4" s="1"/>
  <c r="DL31" i="4"/>
  <c r="CC58" i="4"/>
  <c r="CD57" i="4"/>
  <c r="CF55" i="4"/>
  <c r="CG55" i="4" s="1"/>
  <c r="CH54" i="4"/>
  <c r="CN49" i="4"/>
  <c r="DM30" i="4"/>
  <c r="DT57" i="8" l="1"/>
  <c r="DS58" i="8"/>
  <c r="DR59" i="8"/>
  <c r="K99" i="6"/>
  <c r="FN49" i="8"/>
  <c r="CL82" i="8"/>
  <c r="CK83" i="8"/>
  <c r="BV98" i="8"/>
  <c r="CJ84" i="8"/>
  <c r="CI85" i="8"/>
  <c r="BW97" i="8"/>
  <c r="BX96" i="8"/>
  <c r="BY95" i="8"/>
  <c r="CC91" i="8"/>
  <c r="CB92" i="8"/>
  <c r="CX71" i="8"/>
  <c r="CD90" i="8"/>
  <c r="CA93" i="8"/>
  <c r="AV100" i="6"/>
  <c r="BQ100" i="6"/>
  <c r="BF100" i="6"/>
  <c r="BQ103" i="8"/>
  <c r="BR102" i="8"/>
  <c r="CW72" i="8"/>
  <c r="BP104" i="8"/>
  <c r="BZ94" i="8"/>
  <c r="DO62" i="8"/>
  <c r="BM107" i="8"/>
  <c r="DP61" i="8"/>
  <c r="DQ60" i="8"/>
  <c r="CU74" i="8"/>
  <c r="CV73" i="8"/>
  <c r="BN106" i="8"/>
  <c r="BO105" i="8"/>
  <c r="CY70" i="8"/>
  <c r="CZ70" i="8" s="1"/>
  <c r="BS101" i="8"/>
  <c r="CO79" i="8"/>
  <c r="CP79" i="8" s="1"/>
  <c r="AU128" i="8"/>
  <c r="AS130" i="8"/>
  <c r="AT129" i="8"/>
  <c r="CM81" i="8"/>
  <c r="DA69" i="8"/>
  <c r="AX122" i="8"/>
  <c r="CN80" i="8"/>
  <c r="CQ78" i="8"/>
  <c r="DB68" i="8"/>
  <c r="DC68" i="8" s="1"/>
  <c r="BB118" i="8"/>
  <c r="CR77" i="8"/>
  <c r="DF67" i="8"/>
  <c r="CE89" i="8"/>
  <c r="CG87" i="8"/>
  <c r="CH86" i="8"/>
  <c r="CF88" i="8"/>
  <c r="DG66" i="8"/>
  <c r="DH66" i="8" s="1"/>
  <c r="DI65" i="8"/>
  <c r="BF114" i="8"/>
  <c r="AZ120" i="8"/>
  <c r="BC117" i="8"/>
  <c r="BH112" i="8"/>
  <c r="BJ110" i="8"/>
  <c r="CS76" i="8"/>
  <c r="BA119" i="8"/>
  <c r="AW123" i="8"/>
  <c r="BE115" i="8"/>
  <c r="AV124" i="8"/>
  <c r="CT75" i="8"/>
  <c r="BL108" i="8"/>
  <c r="BK109" i="8"/>
  <c r="BG113" i="8"/>
  <c r="BI111" i="8"/>
  <c r="AY121" i="8"/>
  <c r="DL63" i="8"/>
  <c r="DK64" i="8"/>
  <c r="BD116" i="8"/>
  <c r="BT100" i="8"/>
  <c r="BU99" i="8"/>
  <c r="DU51" i="8"/>
  <c r="DU52" i="8" s="1"/>
  <c r="DU53" i="8" s="1"/>
  <c r="DU54" i="8" s="1"/>
  <c r="DU55" i="8" s="1"/>
  <c r="DU56" i="8" s="1"/>
  <c r="DV50" i="8"/>
  <c r="DY19" i="4"/>
  <c r="DP28" i="4"/>
  <c r="DO29" i="4"/>
  <c r="DQ27" i="4"/>
  <c r="DR26" i="4"/>
  <c r="DS25" i="4"/>
  <c r="DT24" i="4"/>
  <c r="DU23" i="4"/>
  <c r="DV22" i="4"/>
  <c r="DW21" i="4"/>
  <c r="DX20" i="4"/>
  <c r="F45" i="1"/>
  <c r="DC39" i="4"/>
  <c r="DA41" i="4"/>
  <c r="DB40" i="4"/>
  <c r="CZ42" i="4"/>
  <c r="CY43" i="4"/>
  <c r="DE37" i="4"/>
  <c r="DF36" i="4"/>
  <c r="BQ46" i="1"/>
  <c r="BF46" i="1"/>
  <c r="AV46" i="1"/>
  <c r="BR72" i="4"/>
  <c r="BQ73" i="4"/>
  <c r="BP74" i="4"/>
  <c r="BV66" i="4"/>
  <c r="CB60" i="4"/>
  <c r="CA61" i="4"/>
  <c r="BZ62" i="4"/>
  <c r="CE57" i="4"/>
  <c r="BX64" i="4"/>
  <c r="BW65" i="4"/>
  <c r="BY63" i="4"/>
  <c r="CP48" i="4"/>
  <c r="DG35" i="4"/>
  <c r="BU67" i="4"/>
  <c r="BU68" i="4" s="1"/>
  <c r="CQ47" i="4"/>
  <c r="BT69" i="4"/>
  <c r="BT70" i="4" s="1"/>
  <c r="BS71" i="4"/>
  <c r="CR46" i="4"/>
  <c r="BO75" i="4"/>
  <c r="AV94" i="4"/>
  <c r="BI81" i="4"/>
  <c r="CL52" i="4"/>
  <c r="BE85" i="4"/>
  <c r="BH82" i="4"/>
  <c r="BG83" i="4"/>
  <c r="BD86" i="4"/>
  <c r="CM51" i="4"/>
  <c r="BL78" i="4"/>
  <c r="AU95" i="4"/>
  <c r="AU96" i="4" s="1"/>
  <c r="AU97" i="4" s="1"/>
  <c r="AU98" i="4" s="1"/>
  <c r="AU99" i="4" s="1"/>
  <c r="AU100" i="4" s="1"/>
  <c r="AU101" i="4" s="1"/>
  <c r="AU102" i="4" s="1"/>
  <c r="AU103" i="4" s="1"/>
  <c r="AU104" i="4" s="1"/>
  <c r="AU105" i="4" s="1"/>
  <c r="AU106" i="4" s="1"/>
  <c r="AU107" i="4" s="1"/>
  <c r="AU108" i="4" s="1"/>
  <c r="AU109" i="4" s="1"/>
  <c r="AU110" i="4" s="1"/>
  <c r="AU111" i="4" s="1"/>
  <c r="AU112" i="4" s="1"/>
  <c r="AU113" i="4" s="1"/>
  <c r="AU114" i="4" s="1"/>
  <c r="AU115" i="4" s="1"/>
  <c r="AU116" i="4" s="1"/>
  <c r="AU117" i="4" s="1"/>
  <c r="AU118" i="4" s="1"/>
  <c r="AU119" i="4" s="1"/>
  <c r="AU120" i="4" s="1"/>
  <c r="AU121" i="4" s="1"/>
  <c r="AU122" i="4" s="1"/>
  <c r="AU123" i="4" s="1"/>
  <c r="AU124" i="4" s="1"/>
  <c r="AU125" i="4" s="1"/>
  <c r="AU126" i="4" s="1"/>
  <c r="AU127" i="4" s="1"/>
  <c r="AU128" i="4" s="1"/>
  <c r="AU129" i="4" s="1"/>
  <c r="AU130" i="4" s="1"/>
  <c r="AU131" i="4" s="1"/>
  <c r="AU132" i="4" s="1"/>
  <c r="AU133" i="4" s="1"/>
  <c r="AU134" i="4" s="1"/>
  <c r="AU135" i="4" s="1"/>
  <c r="BF84" i="4"/>
  <c r="BM77" i="4"/>
  <c r="BA89" i="4"/>
  <c r="BJ80" i="4"/>
  <c r="AZ90" i="4"/>
  <c r="AY91" i="4"/>
  <c r="AX92" i="4"/>
  <c r="BC87" i="4"/>
  <c r="BB88" i="4"/>
  <c r="BN76" i="4"/>
  <c r="AW93" i="4"/>
  <c r="BK79" i="4"/>
  <c r="CC59" i="4"/>
  <c r="DL32" i="4"/>
  <c r="CS45" i="4"/>
  <c r="CT44" i="4"/>
  <c r="CU44" i="4" s="1"/>
  <c r="CN50" i="4"/>
  <c r="CI54" i="4"/>
  <c r="CJ54" i="4" s="1"/>
  <c r="CH55" i="4"/>
  <c r="CD58" i="4"/>
  <c r="DJ34" i="4"/>
  <c r="DZ18" i="4"/>
  <c r="EA17" i="4"/>
  <c r="DK33" i="4"/>
  <c r="CO49" i="4"/>
  <c r="CF56" i="4"/>
  <c r="DD38" i="4"/>
  <c r="DM31" i="4"/>
  <c r="CK53" i="4"/>
  <c r="DN30" i="4"/>
  <c r="DU57" i="8" l="1"/>
  <c r="DT58" i="8"/>
  <c r="DS59" i="8"/>
  <c r="CK84" i="8"/>
  <c r="CL83" i="8"/>
  <c r="CM82" i="8"/>
  <c r="CJ85" i="8"/>
  <c r="BW98" i="8"/>
  <c r="BX97" i="8"/>
  <c r="BY96" i="8"/>
  <c r="CX72" i="8"/>
  <c r="CB93" i="8"/>
  <c r="CD91" i="8"/>
  <c r="CC92" i="8"/>
  <c r="CE90" i="8"/>
  <c r="CA94" i="8"/>
  <c r="BR100" i="6"/>
  <c r="BG100" i="6"/>
  <c r="AW100" i="6"/>
  <c r="BR103" i="8"/>
  <c r="BQ104" i="8"/>
  <c r="BS102" i="8"/>
  <c r="BP105" i="8"/>
  <c r="BZ95" i="8"/>
  <c r="BM108" i="8"/>
  <c r="DP62" i="8"/>
  <c r="BN107" i="8"/>
  <c r="DQ61" i="8"/>
  <c r="DR60" i="8"/>
  <c r="CU75" i="8"/>
  <c r="CV74" i="8"/>
  <c r="CY71" i="8"/>
  <c r="BO106" i="8"/>
  <c r="CW73" i="8"/>
  <c r="CQ79" i="8"/>
  <c r="AU129" i="8"/>
  <c r="AS131" i="8"/>
  <c r="AT130" i="8"/>
  <c r="AY122" i="8"/>
  <c r="CN81" i="8"/>
  <c r="DD68" i="8"/>
  <c r="DE68" i="8" s="1"/>
  <c r="CS77" i="8"/>
  <c r="CO80" i="8"/>
  <c r="CR78" i="8"/>
  <c r="DB69" i="8"/>
  <c r="DC69" i="8" s="1"/>
  <c r="BD117" i="8"/>
  <c r="BA120" i="8"/>
  <c r="BJ111" i="8"/>
  <c r="CG88" i="8"/>
  <c r="CH87" i="8"/>
  <c r="CI86" i="8"/>
  <c r="CF89" i="8"/>
  <c r="BU100" i="8"/>
  <c r="AW124" i="8"/>
  <c r="BC118" i="8"/>
  <c r="BF115" i="8"/>
  <c r="DL64" i="8"/>
  <c r="DM63" i="8"/>
  <c r="BK110" i="8"/>
  <c r="AV125" i="8"/>
  <c r="AZ121" i="8"/>
  <c r="BE116" i="8"/>
  <c r="CT76" i="8"/>
  <c r="DA70" i="8"/>
  <c r="AX123" i="8"/>
  <c r="BT101" i="8"/>
  <c r="BI112" i="8"/>
  <c r="BL109" i="8"/>
  <c r="BB119" i="8"/>
  <c r="BV99" i="8"/>
  <c r="DI66" i="8"/>
  <c r="DJ65" i="8"/>
  <c r="DK65" i="8" s="1"/>
  <c r="BH113" i="8"/>
  <c r="DG67" i="8"/>
  <c r="DH67" i="8" s="1"/>
  <c r="BG114" i="8"/>
  <c r="D169" i="8"/>
  <c r="Y45" i="1"/>
  <c r="S45" i="1" s="1"/>
  <c r="DV51" i="8"/>
  <c r="DV52" i="8" s="1"/>
  <c r="DV53" i="8" s="1"/>
  <c r="DV54" i="8" s="1"/>
  <c r="DV55" i="8" s="1"/>
  <c r="DV56" i="8" s="1"/>
  <c r="DW50" i="8"/>
  <c r="DZ19" i="4"/>
  <c r="DQ28" i="4"/>
  <c r="DP29" i="4"/>
  <c r="DR27" i="4"/>
  <c r="DS26" i="4"/>
  <c r="DT25" i="4"/>
  <c r="DU24" i="4"/>
  <c r="DV23" i="4"/>
  <c r="DW22" i="4"/>
  <c r="DX21" i="4"/>
  <c r="DY20" i="4"/>
  <c r="O45" i="1"/>
  <c r="GF169" i="4"/>
  <c r="DD39" i="4"/>
  <c r="DB41" i="4"/>
  <c r="DC40" i="4"/>
  <c r="CZ43" i="4"/>
  <c r="DA42" i="4"/>
  <c r="DG36" i="4"/>
  <c r="DF37" i="4"/>
  <c r="DH35" i="4"/>
  <c r="P45" i="1"/>
  <c r="R45" i="1"/>
  <c r="Q45" i="1"/>
  <c r="FZ169" i="4"/>
  <c r="FT169" i="4"/>
  <c r="BR46" i="1"/>
  <c r="BG46" i="1"/>
  <c r="AW46" i="1"/>
  <c r="BR73" i="4"/>
  <c r="BS72" i="4"/>
  <c r="BQ74" i="4"/>
  <c r="BP75" i="4"/>
  <c r="BW66" i="4"/>
  <c r="CB61" i="4"/>
  <c r="CC60" i="4"/>
  <c r="CA62" i="4"/>
  <c r="CP49" i="4"/>
  <c r="CF57" i="4"/>
  <c r="BY64" i="4"/>
  <c r="BX65" i="4"/>
  <c r="CQ48" i="4"/>
  <c r="BZ63" i="4"/>
  <c r="BV67" i="4"/>
  <c r="BT71" i="4"/>
  <c r="CR47" i="4"/>
  <c r="BU69" i="4"/>
  <c r="BU70" i="4" s="1"/>
  <c r="CS46" i="4"/>
  <c r="CL53" i="4"/>
  <c r="CM52" i="4"/>
  <c r="BO76" i="4"/>
  <c r="BI82" i="4"/>
  <c r="BE86" i="4"/>
  <c r="CN51" i="4"/>
  <c r="CD59" i="4"/>
  <c r="DM32" i="4"/>
  <c r="BA90" i="4"/>
  <c r="BB89" i="4"/>
  <c r="BM78" i="4"/>
  <c r="BL79" i="4"/>
  <c r="BN77" i="4"/>
  <c r="BC88" i="4"/>
  <c r="AX93" i="4"/>
  <c r="BD87" i="4"/>
  <c r="AZ91" i="4"/>
  <c r="BF85" i="4"/>
  <c r="BK80" i="4"/>
  <c r="BJ81" i="4"/>
  <c r="BH83" i="4"/>
  <c r="BG84" i="4"/>
  <c r="AV95" i="4"/>
  <c r="AV96" i="4" s="1"/>
  <c r="AV97" i="4" s="1"/>
  <c r="AV98" i="4" s="1"/>
  <c r="AV99" i="4" s="1"/>
  <c r="AV100" i="4" s="1"/>
  <c r="AV101" i="4" s="1"/>
  <c r="AV102" i="4" s="1"/>
  <c r="AV103" i="4" s="1"/>
  <c r="AV104" i="4" s="1"/>
  <c r="AV105" i="4" s="1"/>
  <c r="AV106" i="4" s="1"/>
  <c r="AV107" i="4" s="1"/>
  <c r="AV108" i="4" s="1"/>
  <c r="AV109" i="4" s="1"/>
  <c r="AV110" i="4" s="1"/>
  <c r="AV111" i="4" s="1"/>
  <c r="AV112" i="4" s="1"/>
  <c r="AV113" i="4" s="1"/>
  <c r="AV114" i="4" s="1"/>
  <c r="AV115" i="4" s="1"/>
  <c r="AV116" i="4" s="1"/>
  <c r="AV117" i="4" s="1"/>
  <c r="AV118" i="4" s="1"/>
  <c r="AV119" i="4" s="1"/>
  <c r="AV120" i="4" s="1"/>
  <c r="AV121" i="4" s="1"/>
  <c r="AV122" i="4" s="1"/>
  <c r="AV123" i="4" s="1"/>
  <c r="AV124" i="4" s="1"/>
  <c r="AV125" i="4" s="1"/>
  <c r="AV126" i="4" s="1"/>
  <c r="AV127" i="4" s="1"/>
  <c r="AV128" i="4" s="1"/>
  <c r="AV129" i="4" s="1"/>
  <c r="AV130" i="4" s="1"/>
  <c r="AV131" i="4" s="1"/>
  <c r="AV132" i="4" s="1"/>
  <c r="AV133" i="4" s="1"/>
  <c r="AV134" i="4" s="1"/>
  <c r="AV135" i="4" s="1"/>
  <c r="AW94" i="4"/>
  <c r="AY92" i="4"/>
  <c r="CT45" i="4"/>
  <c r="CV44" i="4"/>
  <c r="CW44" i="4" s="1"/>
  <c r="CO50" i="4"/>
  <c r="CE58" i="4"/>
  <c r="EA18" i="4"/>
  <c r="EB17" i="4"/>
  <c r="CK54" i="4"/>
  <c r="DK34" i="4"/>
  <c r="DL33" i="4"/>
  <c r="CI55" i="4"/>
  <c r="DE38" i="4"/>
  <c r="CG56" i="4"/>
  <c r="DO30" i="4"/>
  <c r="DN31" i="4"/>
  <c r="DV57" i="8" l="1"/>
  <c r="DU58" i="8"/>
  <c r="DT59" i="8"/>
  <c r="CM83" i="8"/>
  <c r="CL84" i="8"/>
  <c r="CK85" i="8"/>
  <c r="CN82" i="8"/>
  <c r="BX98" i="8"/>
  <c r="BW99" i="8"/>
  <c r="BY97" i="8"/>
  <c r="CF90" i="8"/>
  <c r="CY72" i="8"/>
  <c r="CE91" i="8"/>
  <c r="CC93" i="8"/>
  <c r="CB94" i="8"/>
  <c r="CD92" i="8"/>
  <c r="CA95" i="8"/>
  <c r="BH100" i="6"/>
  <c r="BS100" i="6"/>
  <c r="AX100" i="6"/>
  <c r="BR104" i="8"/>
  <c r="BS103" i="8"/>
  <c r="BQ105" i="8"/>
  <c r="BP106" i="8"/>
  <c r="BZ96" i="8"/>
  <c r="BN108" i="8"/>
  <c r="DQ62" i="8"/>
  <c r="DR61" i="8"/>
  <c r="DS60" i="8"/>
  <c r="CZ71" i="8"/>
  <c r="BO107" i="8"/>
  <c r="CV75" i="8"/>
  <c r="CR79" i="8"/>
  <c r="CW74" i="8"/>
  <c r="DD69" i="8"/>
  <c r="DE69" i="8" s="1"/>
  <c r="CX73" i="8"/>
  <c r="AT131" i="8"/>
  <c r="AU130" i="8"/>
  <c r="AS132" i="8"/>
  <c r="AS133" i="8" s="1"/>
  <c r="AS134" i="8" s="1"/>
  <c r="AS135" i="8" s="1"/>
  <c r="AS136" i="8" s="1"/>
  <c r="AS137" i="8" s="1"/>
  <c r="AS138" i="8" s="1"/>
  <c r="AS139" i="8" s="1"/>
  <c r="AS140" i="8" s="1"/>
  <c r="AS141" i="8" s="1"/>
  <c r="AS142" i="8" s="1"/>
  <c r="AS143" i="8" s="1"/>
  <c r="AS144" i="8" s="1"/>
  <c r="AS145" i="8" s="1"/>
  <c r="AS146" i="8" s="1"/>
  <c r="AS147" i="8" s="1"/>
  <c r="AS148" i="8" s="1"/>
  <c r="AS149" i="8" s="1"/>
  <c r="AS150" i="8" s="1"/>
  <c r="AS151" i="8" s="1"/>
  <c r="CO81" i="8"/>
  <c r="DF68" i="8"/>
  <c r="DG68" i="8" s="1"/>
  <c r="DH68" i="8" s="1"/>
  <c r="CS78" i="8"/>
  <c r="BJ112" i="8"/>
  <c r="BU101" i="8"/>
  <c r="CP80" i="8"/>
  <c r="BD118" i="8"/>
  <c r="CH88" i="8"/>
  <c r="CG89" i="8"/>
  <c r="CJ86" i="8"/>
  <c r="CI87" i="8"/>
  <c r="DI67" i="8"/>
  <c r="DL65" i="8"/>
  <c r="AW125" i="8"/>
  <c r="BK111" i="8"/>
  <c r="BM109" i="8"/>
  <c r="BL110" i="8"/>
  <c r="BT102" i="8"/>
  <c r="BE117" i="8"/>
  <c r="AZ122" i="8"/>
  <c r="DM64" i="8"/>
  <c r="DN63" i="8"/>
  <c r="CU76" i="8"/>
  <c r="BI113" i="8"/>
  <c r="BG115" i="8"/>
  <c r="BH114" i="8"/>
  <c r="BV100" i="8"/>
  <c r="AX124" i="8"/>
  <c r="AY123" i="8"/>
  <c r="BA121" i="8"/>
  <c r="CT77" i="8"/>
  <c r="BF116" i="8"/>
  <c r="DJ66" i="8"/>
  <c r="DK66" i="8" s="1"/>
  <c r="BB120" i="8"/>
  <c r="BC119" i="8"/>
  <c r="AV126" i="8"/>
  <c r="AV127" i="8" s="1"/>
  <c r="AV128" i="8" s="1"/>
  <c r="AV129" i="8" s="1"/>
  <c r="DB70" i="8"/>
  <c r="DW51" i="8"/>
  <c r="DW52" i="8" s="1"/>
  <c r="DW53" i="8" s="1"/>
  <c r="DW54" i="8" s="1"/>
  <c r="DW55" i="8" s="1"/>
  <c r="DW56" i="8" s="1"/>
  <c r="DX50" i="8"/>
  <c r="EA19" i="4"/>
  <c r="DS27" i="4"/>
  <c r="DR28" i="4"/>
  <c r="DU25" i="4"/>
  <c r="DQ29" i="4"/>
  <c r="DT26" i="4"/>
  <c r="DV24" i="4"/>
  <c r="DW23" i="4"/>
  <c r="DX22" i="4"/>
  <c r="DY21" i="4"/>
  <c r="DZ20" i="4"/>
  <c r="M45" i="1"/>
  <c r="I45" i="1" s="1"/>
  <c r="DB42" i="4"/>
  <c r="DD40" i="4"/>
  <c r="DC41" i="4"/>
  <c r="DA43" i="4"/>
  <c r="D169" i="4"/>
  <c r="DH36" i="4"/>
  <c r="DG37" i="4"/>
  <c r="DI35" i="4"/>
  <c r="DJ35" i="4" s="1"/>
  <c r="DF38" i="4"/>
  <c r="AX46" i="1"/>
  <c r="AY46" i="1" s="1"/>
  <c r="BS46" i="1"/>
  <c r="BH46" i="1"/>
  <c r="BS73" i="4"/>
  <c r="BR74" i="4"/>
  <c r="BT72" i="4"/>
  <c r="BQ75" i="4"/>
  <c r="BP76" i="4"/>
  <c r="BX66" i="4"/>
  <c r="CD60" i="4"/>
  <c r="BW67" i="4"/>
  <c r="CC61" i="4"/>
  <c r="CB62" i="4"/>
  <c r="CQ49" i="4"/>
  <c r="CF58" i="4"/>
  <c r="CR48" i="4"/>
  <c r="BZ64" i="4"/>
  <c r="BY65" i="4"/>
  <c r="CA63" i="4"/>
  <c r="BV68" i="4"/>
  <c r="BU71" i="4"/>
  <c r="CT46" i="4"/>
  <c r="CS47" i="4"/>
  <c r="CM53" i="4"/>
  <c r="CN52" i="4"/>
  <c r="DN32" i="4"/>
  <c r="BO77" i="4"/>
  <c r="BH84" i="4"/>
  <c r="BJ82" i="4"/>
  <c r="BF86" i="4"/>
  <c r="BB90" i="4"/>
  <c r="AZ92" i="4"/>
  <c r="AY93" i="4"/>
  <c r="AW95" i="4"/>
  <c r="BK81" i="4"/>
  <c r="BL80" i="4"/>
  <c r="BE87" i="4"/>
  <c r="AX94" i="4"/>
  <c r="BN78" i="4"/>
  <c r="BI83" i="4"/>
  <c r="BM79" i="4"/>
  <c r="BA91" i="4"/>
  <c r="BG85" i="4"/>
  <c r="BD88" i="4"/>
  <c r="BC89" i="4"/>
  <c r="CX44" i="4"/>
  <c r="CU45" i="4"/>
  <c r="CV45" i="4" s="1"/>
  <c r="DE39" i="4"/>
  <c r="CL54" i="4"/>
  <c r="CO51" i="4"/>
  <c r="CG57" i="4"/>
  <c r="EB18" i="4"/>
  <c r="EC17" i="4"/>
  <c r="CE59" i="4"/>
  <c r="CH56" i="4"/>
  <c r="CP50" i="4"/>
  <c r="DL34" i="4"/>
  <c r="DM33" i="4"/>
  <c r="CJ55" i="4"/>
  <c r="CK55" i="4" s="1"/>
  <c r="I78" i="1"/>
  <c r="GH202" i="4" s="1"/>
  <c r="DO31" i="4"/>
  <c r="DP30" i="4"/>
  <c r="DW57" i="8" l="1"/>
  <c r="DV58" i="8"/>
  <c r="DU59" i="8"/>
  <c r="CM84" i="8"/>
  <c r="CN83" i="8"/>
  <c r="CL85" i="8"/>
  <c r="CO82" i="8"/>
  <c r="BX99" i="8"/>
  <c r="BW100" i="8"/>
  <c r="BY98" i="8"/>
  <c r="CY73" i="8"/>
  <c r="CF91" i="8"/>
  <c r="CZ72" i="8"/>
  <c r="CC94" i="8"/>
  <c r="CB95" i="8"/>
  <c r="CD93" i="8"/>
  <c r="CE92" i="8"/>
  <c r="BP107" i="8"/>
  <c r="CA96" i="8"/>
  <c r="BT100" i="6"/>
  <c r="BI100" i="6"/>
  <c r="AS101" i="6"/>
  <c r="BA100" i="6"/>
  <c r="BL100" i="6" s="1"/>
  <c r="BS104" i="8"/>
  <c r="BR105" i="8"/>
  <c r="BQ106" i="8"/>
  <c r="DA71" i="8"/>
  <c r="DB71" i="8" s="1"/>
  <c r="BZ97" i="8"/>
  <c r="BN109" i="8"/>
  <c r="DR62" i="8"/>
  <c r="BO108" i="8"/>
  <c r="DS61" i="8"/>
  <c r="DT60" i="8"/>
  <c r="CV76" i="8"/>
  <c r="CW75" i="8"/>
  <c r="AV130" i="8"/>
  <c r="CS79" i="8"/>
  <c r="CX74" i="8"/>
  <c r="AS167" i="8"/>
  <c r="AS168" i="8" s="1"/>
  <c r="AS169" i="8" s="1"/>
  <c r="AS170" i="8" s="1"/>
  <c r="AS171" i="8" s="1"/>
  <c r="AS172" i="8" s="1"/>
  <c r="AS173" i="8" s="1"/>
  <c r="AS174" i="8" s="1"/>
  <c r="AS175" i="8" s="1"/>
  <c r="AS176" i="8" s="1"/>
  <c r="AS177" i="8" s="1"/>
  <c r="AS178" i="8" s="1"/>
  <c r="AS179" i="8" s="1"/>
  <c r="AS180" i="8" s="1"/>
  <c r="AS181" i="8" s="1"/>
  <c r="AS182" i="8" s="1"/>
  <c r="AS183" i="8" s="1"/>
  <c r="AS184" i="8" s="1"/>
  <c r="AS185" i="8" s="1"/>
  <c r="AS186" i="8" s="1"/>
  <c r="AS187" i="8" s="1"/>
  <c r="AS188" i="8" s="1"/>
  <c r="AS189" i="8" s="1"/>
  <c r="AS190" i="8" s="1"/>
  <c r="AU131" i="8"/>
  <c r="AT132" i="8"/>
  <c r="AT133" i="8" s="1"/>
  <c r="AT134" i="8" s="1"/>
  <c r="AT135" i="8" s="1"/>
  <c r="AT136" i="8" s="1"/>
  <c r="AT137" i="8" s="1"/>
  <c r="AT138" i="8" s="1"/>
  <c r="AT139" i="8" s="1"/>
  <c r="AT140" i="8" s="1"/>
  <c r="AT141" i="8" s="1"/>
  <c r="AT142" i="8" s="1"/>
  <c r="AT143" i="8" s="1"/>
  <c r="AT144" i="8" s="1"/>
  <c r="AT145" i="8" s="1"/>
  <c r="AT146" i="8" s="1"/>
  <c r="AT147" i="8" s="1"/>
  <c r="AT148" i="8" s="1"/>
  <c r="AT149" i="8" s="1"/>
  <c r="AT150" i="8" s="1"/>
  <c r="AT151" i="8" s="1"/>
  <c r="CP81" i="8"/>
  <c r="CT78" i="8"/>
  <c r="CQ80" i="8"/>
  <c r="BD119" i="8"/>
  <c r="CH89" i="8"/>
  <c r="CI88" i="8"/>
  <c r="DI68" i="8"/>
  <c r="DM65" i="8"/>
  <c r="DJ67" i="8"/>
  <c r="CK86" i="8"/>
  <c r="CJ87" i="8"/>
  <c r="CG90" i="8"/>
  <c r="DC70" i="8"/>
  <c r="DD70" i="8" s="1"/>
  <c r="DE70" i="8" s="1"/>
  <c r="BF117" i="8"/>
  <c r="BH115" i="8"/>
  <c r="BB121" i="8"/>
  <c r="BM110" i="8"/>
  <c r="DF69" i="8"/>
  <c r="BA122" i="8"/>
  <c r="BV101" i="8"/>
  <c r="BI114" i="8"/>
  <c r="BJ113" i="8"/>
  <c r="BE118" i="8"/>
  <c r="CU77" i="8"/>
  <c r="DN64" i="8"/>
  <c r="DO63" i="8"/>
  <c r="DL66" i="8"/>
  <c r="BG116" i="8"/>
  <c r="BT103" i="8"/>
  <c r="AX125" i="8"/>
  <c r="BK112" i="8"/>
  <c r="BC120" i="8"/>
  <c r="AY124" i="8"/>
  <c r="AW126" i="8"/>
  <c r="AZ123" i="8"/>
  <c r="BL111" i="8"/>
  <c r="BU102" i="8"/>
  <c r="DX51" i="8"/>
  <c r="DX52" i="8" s="1"/>
  <c r="DX53" i="8" s="1"/>
  <c r="DX54" i="8" s="1"/>
  <c r="DX55" i="8" s="1"/>
  <c r="DX56" i="8" s="1"/>
  <c r="DX57" i="8" s="1"/>
  <c r="DY50" i="8"/>
  <c r="EB19" i="4"/>
  <c r="DT27" i="4"/>
  <c r="DS28" i="4"/>
  <c r="DU26" i="4"/>
  <c r="DR29" i="4"/>
  <c r="DV25" i="4"/>
  <c r="DW24" i="4"/>
  <c r="DX23" i="4"/>
  <c r="DY22" i="4"/>
  <c r="DZ21" i="4"/>
  <c r="EA20" i="4"/>
  <c r="GH169" i="4"/>
  <c r="FV169" i="4"/>
  <c r="GB169" i="4"/>
  <c r="DE40" i="4"/>
  <c r="DB43" i="4"/>
  <c r="DD41" i="4"/>
  <c r="DC42" i="4"/>
  <c r="DI36" i="4"/>
  <c r="DJ36" i="4" s="1"/>
  <c r="DH37" i="4"/>
  <c r="DG38" i="4"/>
  <c r="BJ46" i="1"/>
  <c r="BU46" i="1"/>
  <c r="BT46" i="1"/>
  <c r="BI46" i="1"/>
  <c r="AZ46" i="1"/>
  <c r="BU72" i="4"/>
  <c r="BR75" i="4"/>
  <c r="BS74" i="4"/>
  <c r="BT73" i="4"/>
  <c r="BQ76" i="4"/>
  <c r="BP77" i="4"/>
  <c r="BX67" i="4"/>
  <c r="FV202" i="4"/>
  <c r="GB202" i="4"/>
  <c r="CE60" i="4"/>
  <c r="BW68" i="4"/>
  <c r="CD61" i="4"/>
  <c r="CC62" i="4"/>
  <c r="CR49" i="4"/>
  <c r="CS48" i="4"/>
  <c r="CQ50" i="4"/>
  <c r="CG58" i="4"/>
  <c r="CA64" i="4"/>
  <c r="BZ65" i="4"/>
  <c r="BY66" i="4"/>
  <c r="CB63" i="4"/>
  <c r="BV69" i="4"/>
  <c r="BV70" i="4" s="1"/>
  <c r="BV71" i="4" s="1"/>
  <c r="CT47" i="4"/>
  <c r="CN53" i="4"/>
  <c r="DN33" i="4"/>
  <c r="DO32" i="4"/>
  <c r="BO78" i="4"/>
  <c r="BM80" i="4"/>
  <c r="AX95" i="4"/>
  <c r="BI84" i="4"/>
  <c r="BK82" i="4"/>
  <c r="AW96" i="4"/>
  <c r="BH85" i="4"/>
  <c r="BN79" i="4"/>
  <c r="BC90" i="4"/>
  <c r="BL81" i="4"/>
  <c r="AZ93" i="4"/>
  <c r="AY94" i="4"/>
  <c r="BB91" i="4"/>
  <c r="BF87" i="4"/>
  <c r="BD89" i="4"/>
  <c r="BG86" i="4"/>
  <c r="BA92" i="4"/>
  <c r="BE88" i="4"/>
  <c r="BJ83" i="4"/>
  <c r="CU46" i="4"/>
  <c r="DF39" i="4"/>
  <c r="CY44" i="4"/>
  <c r="CW45" i="4"/>
  <c r="CX45" i="4" s="1"/>
  <c r="CP51" i="4"/>
  <c r="DK35" i="4"/>
  <c r="DL35" i="4" s="1"/>
  <c r="CH57" i="4"/>
  <c r="CO52" i="4"/>
  <c r="CF59" i="4"/>
  <c r="CL55" i="4"/>
  <c r="DM34" i="4"/>
  <c r="EC18" i="4"/>
  <c r="ED17" i="4"/>
  <c r="CM54" i="4"/>
  <c r="CI56" i="4"/>
  <c r="DQ30" i="4"/>
  <c r="DP31" i="4"/>
  <c r="DW58" i="8" l="1"/>
  <c r="DX58" i="8" s="1"/>
  <c r="DV59" i="8"/>
  <c r="CN84" i="8"/>
  <c r="CM85" i="8"/>
  <c r="CO83" i="8"/>
  <c r="CL86" i="8"/>
  <c r="CP82" i="8"/>
  <c r="BX100" i="8"/>
  <c r="BY99" i="8"/>
  <c r="CG91" i="8"/>
  <c r="CZ73" i="8"/>
  <c r="CD94" i="8"/>
  <c r="CC95" i="8"/>
  <c r="CB96" i="8"/>
  <c r="CE93" i="8"/>
  <c r="CF92" i="8"/>
  <c r="BQ107" i="8"/>
  <c r="CA97" i="8"/>
  <c r="BO101" i="6"/>
  <c r="BD101" i="6"/>
  <c r="AT101" i="6"/>
  <c r="BS105" i="8"/>
  <c r="BR106" i="8"/>
  <c r="DA72" i="8"/>
  <c r="BZ98" i="8"/>
  <c r="BO109" i="8"/>
  <c r="BP108" i="8"/>
  <c r="DS62" i="8"/>
  <c r="DT61" i="8"/>
  <c r="DU60" i="8"/>
  <c r="CW76" i="8"/>
  <c r="CT79" i="8"/>
  <c r="CX75" i="8"/>
  <c r="CY74" i="8"/>
  <c r="CQ81" i="8"/>
  <c r="AU132" i="8"/>
  <c r="AS191" i="8"/>
  <c r="AS192" i="8" s="1"/>
  <c r="AS193" i="8" s="1"/>
  <c r="AS194" i="8" s="1"/>
  <c r="AS195" i="8" s="1"/>
  <c r="AS196" i="8" s="1"/>
  <c r="AS197" i="8" s="1"/>
  <c r="AS198" i="8" s="1"/>
  <c r="AS199" i="8" s="1"/>
  <c r="AS200" i="8" s="1"/>
  <c r="AS201" i="8" s="1"/>
  <c r="AS202" i="8" s="1"/>
  <c r="AS203" i="8" s="1"/>
  <c r="AS204" i="8" s="1"/>
  <c r="AS205" i="8" s="1"/>
  <c r="AS206" i="8" s="1"/>
  <c r="AS207" i="8" s="1"/>
  <c r="AS208" i="8" s="1"/>
  <c r="AS209" i="8" s="1"/>
  <c r="AS210" i="8" s="1"/>
  <c r="AS211" i="8" s="1"/>
  <c r="AS212" i="8" s="1"/>
  <c r="AS213" i="8" s="1"/>
  <c r="AS214" i="8" s="1"/>
  <c r="AS215" i="8" s="1"/>
  <c r="AS216" i="8" s="1"/>
  <c r="AS217" i="8" s="1"/>
  <c r="AS218" i="8" s="1"/>
  <c r="AS219" i="8" s="1"/>
  <c r="AS220" i="8" s="1"/>
  <c r="AS221" i="8" s="1"/>
  <c r="AS222" i="8" s="1"/>
  <c r="AS223" i="8" s="1"/>
  <c r="AS224" i="8" s="1"/>
  <c r="AS225" i="8" s="1"/>
  <c r="AS226" i="8" s="1"/>
  <c r="AS227" i="8" s="1"/>
  <c r="AS228" i="8" s="1"/>
  <c r="AS229" i="8" s="1"/>
  <c r="AS230" i="8" s="1"/>
  <c r="AS231" i="8" s="1"/>
  <c r="AS232" i="8" s="1"/>
  <c r="AS233" i="8" s="1"/>
  <c r="AS234" i="8" s="1"/>
  <c r="AS235" i="8" s="1"/>
  <c r="AS236" i="8" s="1"/>
  <c r="AS237" i="8" s="1"/>
  <c r="AS238" i="8" s="1"/>
  <c r="AS239" i="8" s="1"/>
  <c r="AS240" i="8" s="1"/>
  <c r="AS241" i="8" s="1"/>
  <c r="AS242" i="8" s="1"/>
  <c r="AS243" i="8" s="1"/>
  <c r="AS244" i="8" s="1"/>
  <c r="AS245" i="8" s="1"/>
  <c r="AS246" i="8" s="1"/>
  <c r="AS247" i="8" s="1"/>
  <c r="AS248" i="8" s="1"/>
  <c r="AS249" i="8" s="1"/>
  <c r="AS250" i="8" s="1"/>
  <c r="AS251" i="8" s="1"/>
  <c r="AS252" i="8" s="1"/>
  <c r="AS253" i="8" s="1"/>
  <c r="AS254" i="8" s="1"/>
  <c r="AS255" i="8" s="1"/>
  <c r="AS256" i="8" s="1"/>
  <c r="AS257" i="8" s="1"/>
  <c r="AS258" i="8" s="1"/>
  <c r="AS259" i="8" s="1"/>
  <c r="AV131" i="8"/>
  <c r="CJ88" i="8"/>
  <c r="CR80" i="8"/>
  <c r="CI89" i="8"/>
  <c r="DN65" i="8"/>
  <c r="DJ68" i="8"/>
  <c r="DK67" i="8"/>
  <c r="DM66" i="8"/>
  <c r="CK87" i="8"/>
  <c r="CH90" i="8"/>
  <c r="AY125" i="8"/>
  <c r="BC121" i="8"/>
  <c r="BT104" i="8"/>
  <c r="BU103" i="8"/>
  <c r="BL112" i="8"/>
  <c r="BK113" i="8"/>
  <c r="DP63" i="8"/>
  <c r="DO64" i="8"/>
  <c r="BV102" i="8"/>
  <c r="BA123" i="8"/>
  <c r="DC71" i="8"/>
  <c r="BW101" i="8"/>
  <c r="AX126" i="8"/>
  <c r="BM111" i="8"/>
  <c r="BN110" i="8"/>
  <c r="AZ124" i="8"/>
  <c r="CV77" i="8"/>
  <c r="BG117" i="8"/>
  <c r="CU78" i="8"/>
  <c r="BJ114" i="8"/>
  <c r="DF70" i="8"/>
  <c r="DG69" i="8"/>
  <c r="BH116" i="8"/>
  <c r="BE119" i="8"/>
  <c r="AW127" i="8"/>
  <c r="BB122" i="8"/>
  <c r="BI115" i="8"/>
  <c r="BF118" i="8"/>
  <c r="BD120" i="8"/>
  <c r="DY51" i="8"/>
  <c r="DY52" i="8" s="1"/>
  <c r="DY53" i="8" s="1"/>
  <c r="DY54" i="8" s="1"/>
  <c r="DY55" i="8" s="1"/>
  <c r="DY56" i="8" s="1"/>
  <c r="DY57" i="8" s="1"/>
  <c r="DZ50" i="8"/>
  <c r="EC19" i="4"/>
  <c r="DU27" i="4"/>
  <c r="DT28" i="4"/>
  <c r="DS29" i="4"/>
  <c r="DV26" i="4"/>
  <c r="DW25" i="4"/>
  <c r="DX24" i="4"/>
  <c r="DY23" i="4"/>
  <c r="DZ22" i="4"/>
  <c r="EA21" i="4"/>
  <c r="EB20" i="4"/>
  <c r="F169" i="4"/>
  <c r="DF40" i="4"/>
  <c r="DE41" i="4"/>
  <c r="DD42" i="4"/>
  <c r="DC43" i="4"/>
  <c r="DI37" i="4"/>
  <c r="DJ37" i="4" s="1"/>
  <c r="DH38" i="4"/>
  <c r="BV46" i="1"/>
  <c r="BK46" i="1"/>
  <c r="AU47" i="1"/>
  <c r="BC46" i="1"/>
  <c r="BN46" i="1" s="1"/>
  <c r="BU73" i="4"/>
  <c r="BT74" i="4"/>
  <c r="BS75" i="4"/>
  <c r="BR76" i="4"/>
  <c r="BQ77" i="4"/>
  <c r="BP78" i="4"/>
  <c r="BX68" i="4"/>
  <c r="CE61" i="4"/>
  <c r="CD62" i="4"/>
  <c r="CR50" i="4"/>
  <c r="CS49" i="4"/>
  <c r="CT48" i="4"/>
  <c r="CQ51" i="4"/>
  <c r="CG59" i="4"/>
  <c r="CH58" i="4"/>
  <c r="BZ66" i="4"/>
  <c r="CA65" i="4"/>
  <c r="CB64" i="4"/>
  <c r="BY67" i="4"/>
  <c r="CC63" i="4"/>
  <c r="BV72" i="4"/>
  <c r="BW69" i="4"/>
  <c r="BW70" i="4" s="1"/>
  <c r="BW71" i="4" s="1"/>
  <c r="DO33" i="4"/>
  <c r="CU47" i="4"/>
  <c r="DP32" i="4"/>
  <c r="AX96" i="4"/>
  <c r="BN80" i="4"/>
  <c r="BE89" i="4"/>
  <c r="BO79" i="4"/>
  <c r="BC91" i="4"/>
  <c r="BB92" i="4"/>
  <c r="BH86" i="4"/>
  <c r="AY95" i="4"/>
  <c r="BK83" i="4"/>
  <c r="BG87" i="4"/>
  <c r="AZ94" i="4"/>
  <c r="BL82" i="4"/>
  <c r="AW97" i="4"/>
  <c r="BJ84" i="4"/>
  <c r="BI85" i="4"/>
  <c r="BA93" i="4"/>
  <c r="BM81" i="4"/>
  <c r="BF88" i="4"/>
  <c r="BD90" i="4"/>
  <c r="DG39" i="4"/>
  <c r="CV46" i="4"/>
  <c r="CZ44" i="4"/>
  <c r="DA44" i="4" s="1"/>
  <c r="CP52" i="4"/>
  <c r="CY45" i="4"/>
  <c r="CI57" i="4"/>
  <c r="CM55" i="4"/>
  <c r="CN54" i="4"/>
  <c r="CJ56" i="4"/>
  <c r="CK56" i="4" s="1"/>
  <c r="CF60" i="4"/>
  <c r="ED18" i="4"/>
  <c r="EE17" i="4"/>
  <c r="DN34" i="4"/>
  <c r="DM35" i="4"/>
  <c r="DK36" i="4"/>
  <c r="CO53" i="4"/>
  <c r="DQ31" i="4"/>
  <c r="DR30" i="4"/>
  <c r="DW59" i="8" l="1"/>
  <c r="DX59" i="8" s="1"/>
  <c r="DY58" i="8"/>
  <c r="CN85" i="8"/>
  <c r="CO84" i="8"/>
  <c r="CM86" i="8"/>
  <c r="BY100" i="8"/>
  <c r="CP83" i="8"/>
  <c r="CQ82" i="8"/>
  <c r="DA73" i="8"/>
  <c r="CG92" i="8"/>
  <c r="CC96" i="8"/>
  <c r="CD95" i="8"/>
  <c r="CE94" i="8"/>
  <c r="CB97" i="8"/>
  <c r="CF93" i="8"/>
  <c r="BT105" i="8"/>
  <c r="BQ108" i="8"/>
  <c r="BR107" i="8"/>
  <c r="CA98" i="8"/>
  <c r="AT167" i="8"/>
  <c r="AT168" i="8" s="1"/>
  <c r="AT169" i="8" s="1"/>
  <c r="AT170" i="8" s="1"/>
  <c r="AT171" i="8" s="1"/>
  <c r="AT172" i="8" s="1"/>
  <c r="AT173" i="8" s="1"/>
  <c r="AT174" i="8" s="1"/>
  <c r="AT175" i="8" s="1"/>
  <c r="AT176" i="8" s="1"/>
  <c r="AT177" i="8" s="1"/>
  <c r="AT178" i="8" s="1"/>
  <c r="AT179" i="8" s="1"/>
  <c r="AT180" i="8" s="1"/>
  <c r="AT181" i="8" s="1"/>
  <c r="AT182" i="8" s="1"/>
  <c r="AT183" i="8" s="1"/>
  <c r="AT184" i="8" s="1"/>
  <c r="AT185" i="8" s="1"/>
  <c r="AT186" i="8" s="1"/>
  <c r="AT187" i="8" s="1"/>
  <c r="AT188" i="8" s="1"/>
  <c r="AT189" i="8" s="1"/>
  <c r="AT190" i="8" s="1"/>
  <c r="AT191" i="8" s="1"/>
  <c r="AT192" i="8" s="1"/>
  <c r="AT193" i="8" s="1"/>
  <c r="AT194" i="8" s="1"/>
  <c r="AT195" i="8" s="1"/>
  <c r="AT196" i="8" s="1"/>
  <c r="AT197" i="8" s="1"/>
  <c r="AT198" i="8" s="1"/>
  <c r="AT199" i="8" s="1"/>
  <c r="W100" i="6"/>
  <c r="Q100" i="6" s="1"/>
  <c r="BP101" i="6"/>
  <c r="BE101" i="6"/>
  <c r="AU101" i="6"/>
  <c r="BS106" i="8"/>
  <c r="BZ99" i="8"/>
  <c r="DB72" i="8"/>
  <c r="BP109" i="8"/>
  <c r="DT62" i="8"/>
  <c r="CW77" i="8"/>
  <c r="DU61" i="8"/>
  <c r="DV60" i="8"/>
  <c r="CX76" i="8"/>
  <c r="CY75" i="8"/>
  <c r="CZ74" i="8"/>
  <c r="CR81" i="8"/>
  <c r="AV132" i="8"/>
  <c r="AU133" i="8"/>
  <c r="AU134" i="8" s="1"/>
  <c r="AU135" i="8" s="1"/>
  <c r="AU136" i="8" s="1"/>
  <c r="AU137" i="8" s="1"/>
  <c r="AU138" i="8" s="1"/>
  <c r="AU139" i="8" s="1"/>
  <c r="AU140" i="8" s="1"/>
  <c r="AU141" i="8" s="1"/>
  <c r="AU142" i="8" s="1"/>
  <c r="AU143" i="8" s="1"/>
  <c r="AU144" i="8" s="1"/>
  <c r="AU145" i="8" s="1"/>
  <c r="AU146" i="8" s="1"/>
  <c r="AU147" i="8" s="1"/>
  <c r="AU148" i="8" s="1"/>
  <c r="AU149" i="8" s="1"/>
  <c r="AU150" i="8" s="1"/>
  <c r="AU151" i="8" s="1"/>
  <c r="CS80" i="8"/>
  <c r="DN66" i="8"/>
  <c r="DO65" i="8"/>
  <c r="CJ89" i="8"/>
  <c r="DK68" i="8"/>
  <c r="DL67" i="8"/>
  <c r="BL113" i="8"/>
  <c r="CH91" i="8"/>
  <c r="CL87" i="8"/>
  <c r="CK88" i="8"/>
  <c r="CI90" i="8"/>
  <c r="BG118" i="8"/>
  <c r="AZ125" i="8"/>
  <c r="AY126" i="8"/>
  <c r="AW128" i="8"/>
  <c r="BJ115" i="8"/>
  <c r="BW102" i="8"/>
  <c r="BX101" i="8"/>
  <c r="BH117" i="8"/>
  <c r="CV78" i="8"/>
  <c r="BN111" i="8"/>
  <c r="DQ63" i="8"/>
  <c r="DP64" i="8"/>
  <c r="BO110" i="8"/>
  <c r="BB123" i="8"/>
  <c r="BM112" i="8"/>
  <c r="BE120" i="8"/>
  <c r="BD121" i="8"/>
  <c r="DH69" i="8"/>
  <c r="DG70" i="8"/>
  <c r="BI116" i="8"/>
  <c r="BU104" i="8"/>
  <c r="DD71" i="8"/>
  <c r="DE71" i="8" s="1"/>
  <c r="DF71" i="8" s="1"/>
  <c r="AX127" i="8"/>
  <c r="BA124" i="8"/>
  <c r="BC122" i="8"/>
  <c r="BF119" i="8"/>
  <c r="CU79" i="8"/>
  <c r="BV103" i="8"/>
  <c r="BK114" i="8"/>
  <c r="DZ51" i="8"/>
  <c r="DZ52" i="8" s="1"/>
  <c r="DZ53" i="8" s="1"/>
  <c r="DZ54" i="8" s="1"/>
  <c r="DZ55" i="8" s="1"/>
  <c r="DZ56" i="8" s="1"/>
  <c r="DZ57" i="8" s="1"/>
  <c r="EA50" i="8"/>
  <c r="ED19" i="4"/>
  <c r="DV27" i="4"/>
  <c r="DU28" i="4"/>
  <c r="DT29" i="4"/>
  <c r="DW26" i="4"/>
  <c r="DX25" i="4"/>
  <c r="DY24" i="4"/>
  <c r="DZ23" i="4"/>
  <c r="EA22" i="4"/>
  <c r="EB21" i="4"/>
  <c r="EC20" i="4"/>
  <c r="F46" i="1"/>
  <c r="DE42" i="4"/>
  <c r="DF41" i="4"/>
  <c r="DD43" i="4"/>
  <c r="DI38" i="4"/>
  <c r="DJ38" i="4" s="1"/>
  <c r="DH39" i="4"/>
  <c r="AV47" i="1"/>
  <c r="BQ47" i="1"/>
  <c r="BF47" i="1"/>
  <c r="DK37" i="4"/>
  <c r="BV73" i="4"/>
  <c r="BU74" i="4"/>
  <c r="BS76" i="4"/>
  <c r="BT75" i="4"/>
  <c r="BR77" i="4"/>
  <c r="BQ78" i="4"/>
  <c r="CT49" i="4"/>
  <c r="CF61" i="4"/>
  <c r="CU48" i="4"/>
  <c r="CE62" i="4"/>
  <c r="CS50" i="4"/>
  <c r="CR51" i="4"/>
  <c r="CQ52" i="4"/>
  <c r="CI58" i="4"/>
  <c r="CH59" i="4"/>
  <c r="DP33" i="4"/>
  <c r="BZ67" i="4"/>
  <c r="CA66" i="4"/>
  <c r="CB65" i="4"/>
  <c r="CC64" i="4"/>
  <c r="BY68" i="4"/>
  <c r="DO34" i="4"/>
  <c r="CD63" i="4"/>
  <c r="BW72" i="4"/>
  <c r="BX69" i="4"/>
  <c r="BX70" i="4" s="1"/>
  <c r="BX71" i="4" s="1"/>
  <c r="CV47" i="4"/>
  <c r="DQ32" i="4"/>
  <c r="CW46" i="4"/>
  <c r="CX46" i="4" s="1"/>
  <c r="BO80" i="4"/>
  <c r="BP79" i="4"/>
  <c r="BJ85" i="4"/>
  <c r="DG40" i="4"/>
  <c r="BF89" i="4"/>
  <c r="AW98" i="4"/>
  <c r="AW99" i="4" s="1"/>
  <c r="AW100" i="4" s="1"/>
  <c r="AW101" i="4" s="1"/>
  <c r="AW102" i="4" s="1"/>
  <c r="AW103" i="4" s="1"/>
  <c r="AW104" i="4" s="1"/>
  <c r="AW105" i="4" s="1"/>
  <c r="AW106" i="4" s="1"/>
  <c r="AW107" i="4" s="1"/>
  <c r="AW108" i="4" s="1"/>
  <c r="AW109" i="4" s="1"/>
  <c r="AW110" i="4" s="1"/>
  <c r="AW111" i="4" s="1"/>
  <c r="AW112" i="4" s="1"/>
  <c r="AW113" i="4" s="1"/>
  <c r="AW114" i="4" s="1"/>
  <c r="AW115" i="4" s="1"/>
  <c r="AW116" i="4" s="1"/>
  <c r="AW117" i="4" s="1"/>
  <c r="AW118" i="4" s="1"/>
  <c r="AW119" i="4" s="1"/>
  <c r="AW120" i="4" s="1"/>
  <c r="AW121" i="4" s="1"/>
  <c r="AW122" i="4" s="1"/>
  <c r="BC92" i="4"/>
  <c r="BD91" i="4"/>
  <c r="BH87" i="4"/>
  <c r="BG88" i="4"/>
  <c r="BK84" i="4"/>
  <c r="BE90" i="4"/>
  <c r="BM82" i="4"/>
  <c r="BL83" i="4"/>
  <c r="AY96" i="4"/>
  <c r="AX97" i="4"/>
  <c r="BN81" i="4"/>
  <c r="BA94" i="4"/>
  <c r="AZ95" i="4"/>
  <c r="BI86" i="4"/>
  <c r="BB93" i="4"/>
  <c r="DB44" i="4"/>
  <c r="DC44" i="4" s="1"/>
  <c r="CZ45" i="4"/>
  <c r="DL36" i="4"/>
  <c r="CL56" i="4"/>
  <c r="CO54" i="4"/>
  <c r="CP53" i="4"/>
  <c r="DN35" i="4"/>
  <c r="EE18" i="4"/>
  <c r="EF17" i="4"/>
  <c r="CG60" i="4"/>
  <c r="CJ57" i="4"/>
  <c r="CN55" i="4"/>
  <c r="DS30" i="4"/>
  <c r="DR31" i="4"/>
  <c r="DZ58" i="8" l="1"/>
  <c r="DY59" i="8"/>
  <c r="AU167" i="8"/>
  <c r="AU168" i="8" s="1"/>
  <c r="AU169" i="8" s="1"/>
  <c r="AU170" i="8" s="1"/>
  <c r="AU171" i="8" s="1"/>
  <c r="AU172" i="8" s="1"/>
  <c r="AU173" i="8" s="1"/>
  <c r="K100" i="6"/>
  <c r="CO85" i="8"/>
  <c r="CN86" i="8"/>
  <c r="CH92" i="8"/>
  <c r="CP84" i="8"/>
  <c r="CQ83" i="8"/>
  <c r="CR82" i="8"/>
  <c r="DB73" i="8"/>
  <c r="CC97" i="8"/>
  <c r="CE95" i="8"/>
  <c r="CD96" i="8"/>
  <c r="CF94" i="8"/>
  <c r="BS107" i="8"/>
  <c r="CB98" i="8"/>
  <c r="CG93" i="8"/>
  <c r="BR108" i="8"/>
  <c r="BQ109" i="8"/>
  <c r="CA99" i="8"/>
  <c r="AT200" i="8"/>
  <c r="AT201" i="8" s="1"/>
  <c r="AT202" i="8" s="1"/>
  <c r="AT203" i="8" s="1"/>
  <c r="AT204" i="8" s="1"/>
  <c r="AT205" i="8" s="1"/>
  <c r="AT206" i="8" s="1"/>
  <c r="AT207" i="8" s="1"/>
  <c r="AT208" i="8" s="1"/>
  <c r="AT209" i="8" s="1"/>
  <c r="AT210" i="8" s="1"/>
  <c r="AT211" i="8" s="1"/>
  <c r="AT212" i="8" s="1"/>
  <c r="AT213" i="8" s="1"/>
  <c r="AT214" i="8" s="1"/>
  <c r="AT215" i="8" s="1"/>
  <c r="AT216" i="8" s="1"/>
  <c r="AT217" i="8" s="1"/>
  <c r="AT218" i="8" s="1"/>
  <c r="AT219" i="8" s="1"/>
  <c r="AT220" i="8" s="1"/>
  <c r="AT221" i="8" s="1"/>
  <c r="AT222" i="8" s="1"/>
  <c r="AT223" i="8" s="1"/>
  <c r="AT224" i="8" s="1"/>
  <c r="AT225" i="8" s="1"/>
  <c r="AT226" i="8" s="1"/>
  <c r="AT227" i="8" s="1"/>
  <c r="AT228" i="8" s="1"/>
  <c r="AT229" i="8" s="1"/>
  <c r="AT230" i="8" s="1"/>
  <c r="AT231" i="8" s="1"/>
  <c r="AT232" i="8" s="1"/>
  <c r="BF101" i="6"/>
  <c r="BQ101" i="6"/>
  <c r="AV101" i="6"/>
  <c r="BH118" i="8"/>
  <c r="BT106" i="8"/>
  <c r="BZ100" i="8"/>
  <c r="DC72" i="8"/>
  <c r="BP110" i="8"/>
  <c r="DU62" i="8"/>
  <c r="CX77" i="8"/>
  <c r="CW78" i="8"/>
  <c r="DV61" i="8"/>
  <c r="DW60" i="8"/>
  <c r="CY76" i="8"/>
  <c r="CZ75" i="8"/>
  <c r="DA74" i="8"/>
  <c r="CS81" i="8"/>
  <c r="AV133" i="8"/>
  <c r="AV134" i="8" s="1"/>
  <c r="CK89" i="8"/>
  <c r="DP65" i="8"/>
  <c r="DO66" i="8"/>
  <c r="CT80" i="8"/>
  <c r="DL68" i="8"/>
  <c r="BM113" i="8"/>
  <c r="BV104" i="8"/>
  <c r="DM67" i="8"/>
  <c r="BC123" i="8"/>
  <c r="BN112" i="8"/>
  <c r="DG71" i="8"/>
  <c r="CM87" i="8"/>
  <c r="CL88" i="8"/>
  <c r="CI91" i="8"/>
  <c r="CJ90" i="8"/>
  <c r="BB124" i="8"/>
  <c r="CV79" i="8"/>
  <c r="BK115" i="8"/>
  <c r="BA125" i="8"/>
  <c r="DQ64" i="8"/>
  <c r="BJ116" i="8"/>
  <c r="AZ126" i="8"/>
  <c r="BO111" i="8"/>
  <c r="AX128" i="8"/>
  <c r="BE121" i="8"/>
  <c r="BU105" i="8"/>
  <c r="AY127" i="8"/>
  <c r="BG119" i="8"/>
  <c r="BL114" i="8"/>
  <c r="DI69" i="8"/>
  <c r="DJ69" i="8" s="1"/>
  <c r="DH70" i="8"/>
  <c r="BX102" i="8"/>
  <c r="BY101" i="8"/>
  <c r="AW129" i="8"/>
  <c r="BW103" i="8"/>
  <c r="BF120" i="8"/>
  <c r="BI117" i="8"/>
  <c r="BD122" i="8"/>
  <c r="DR63" i="8"/>
  <c r="D170" i="8"/>
  <c r="Y46" i="1"/>
  <c r="EA51" i="8"/>
  <c r="EA52" i="8" s="1"/>
  <c r="EA53" i="8" s="1"/>
  <c r="EA54" i="8" s="1"/>
  <c r="EA55" i="8" s="1"/>
  <c r="EA56" i="8" s="1"/>
  <c r="EA57" i="8" s="1"/>
  <c r="EB50" i="8"/>
  <c r="EE19" i="4"/>
  <c r="DV28" i="4"/>
  <c r="DU29" i="4"/>
  <c r="DW27" i="4"/>
  <c r="DX26" i="4"/>
  <c r="DY25" i="4"/>
  <c r="EA23" i="4"/>
  <c r="DZ24" i="4"/>
  <c r="EB22" i="4"/>
  <c r="EC21" i="4"/>
  <c r="ED20" i="4"/>
  <c r="DF42" i="4"/>
  <c r="DE43" i="4"/>
  <c r="GF170" i="4"/>
  <c r="DH40" i="4"/>
  <c r="DI39" i="4"/>
  <c r="DJ39" i="4" s="1"/>
  <c r="DL37" i="4"/>
  <c r="FZ170" i="4"/>
  <c r="R46" i="1"/>
  <c r="CU49" i="4"/>
  <c r="Q46" i="1"/>
  <c r="P46" i="1"/>
  <c r="FT170" i="4"/>
  <c r="AW47" i="1"/>
  <c r="BR47" i="1"/>
  <c r="BG47" i="1"/>
  <c r="DK38" i="4"/>
  <c r="BW73" i="4"/>
  <c r="BV74" i="4"/>
  <c r="BU75" i="4"/>
  <c r="BS77" i="4"/>
  <c r="BT76" i="4"/>
  <c r="BR78" i="4"/>
  <c r="BQ79" i="4"/>
  <c r="CV48" i="4"/>
  <c r="CF62" i="4"/>
  <c r="CS51" i="4"/>
  <c r="CT50" i="4"/>
  <c r="CR52" i="4"/>
  <c r="CJ58" i="4"/>
  <c r="DQ33" i="4"/>
  <c r="CI59" i="4"/>
  <c r="CH60" i="4"/>
  <c r="DP34" i="4"/>
  <c r="BZ68" i="4"/>
  <c r="CA67" i="4"/>
  <c r="CB66" i="4"/>
  <c r="CC65" i="4"/>
  <c r="CD64" i="4"/>
  <c r="CE63" i="4"/>
  <c r="BX72" i="4"/>
  <c r="BY69" i="4"/>
  <c r="BY70" i="4" s="1"/>
  <c r="BY71" i="4" s="1"/>
  <c r="DR32" i="4"/>
  <c r="CW47" i="4"/>
  <c r="CX47" i="4" s="1"/>
  <c r="DG41" i="4"/>
  <c r="DM36" i="4"/>
  <c r="BP80" i="4"/>
  <c r="BI87" i="4"/>
  <c r="AY97" i="4"/>
  <c r="BH88" i="4"/>
  <c r="BJ86" i="4"/>
  <c r="BB94" i="4"/>
  <c r="BA95" i="4"/>
  <c r="AZ96" i="4"/>
  <c r="BN82" i="4"/>
  <c r="BM83" i="4"/>
  <c r="BD92" i="4"/>
  <c r="BC93" i="4"/>
  <c r="BF90" i="4"/>
  <c r="BG89" i="4"/>
  <c r="BO81" i="4"/>
  <c r="BK85" i="4"/>
  <c r="BL84" i="4"/>
  <c r="AX98" i="4"/>
  <c r="AX99" i="4" s="1"/>
  <c r="AX100" i="4" s="1"/>
  <c r="AX101" i="4" s="1"/>
  <c r="AX102" i="4" s="1"/>
  <c r="AX103" i="4" s="1"/>
  <c r="AX104" i="4" s="1"/>
  <c r="AX105" i="4" s="1"/>
  <c r="AX106" i="4" s="1"/>
  <c r="AX107" i="4" s="1"/>
  <c r="AX108" i="4" s="1"/>
  <c r="AX109" i="4" s="1"/>
  <c r="AX110" i="4" s="1"/>
  <c r="AX111" i="4" s="1"/>
  <c r="BE91" i="4"/>
  <c r="AW123" i="4"/>
  <c r="AW124" i="4" s="1"/>
  <c r="AW125" i="4" s="1"/>
  <c r="AW126" i="4" s="1"/>
  <c r="AW127" i="4" s="1"/>
  <c r="AW128" i="4" s="1"/>
  <c r="AW129" i="4" s="1"/>
  <c r="AW130" i="4" s="1"/>
  <c r="AW131" i="4" s="1"/>
  <c r="AW132" i="4" s="1"/>
  <c r="AW133" i="4" s="1"/>
  <c r="AW134" i="4" s="1"/>
  <c r="AW135" i="4" s="1"/>
  <c r="DD44" i="4"/>
  <c r="DA45" i="4"/>
  <c r="CY46" i="4"/>
  <c r="CZ46" i="4" s="1"/>
  <c r="CO55" i="4"/>
  <c r="DO35" i="4"/>
  <c r="CK57" i="4"/>
  <c r="CL57" i="4" s="1"/>
  <c r="EF18" i="4"/>
  <c r="EG17" i="4"/>
  <c r="CP54" i="4"/>
  <c r="CQ53" i="4"/>
  <c r="CG61" i="4"/>
  <c r="CM56" i="4"/>
  <c r="CN56" i="4" s="1"/>
  <c r="DS31" i="4"/>
  <c r="DT30" i="4"/>
  <c r="EA58" i="8" l="1"/>
  <c r="DZ59" i="8"/>
  <c r="CI92" i="8"/>
  <c r="AU174" i="8"/>
  <c r="AU175" i="8" s="1"/>
  <c r="AU176" i="8" s="1"/>
  <c r="AU177" i="8" s="1"/>
  <c r="CP85" i="8"/>
  <c r="CO86" i="8"/>
  <c r="CQ84" i="8"/>
  <c r="CH93" i="8"/>
  <c r="CR83" i="8"/>
  <c r="CS82" i="8"/>
  <c r="DC73" i="8"/>
  <c r="CF95" i="8"/>
  <c r="CD97" i="8"/>
  <c r="CB99" i="8"/>
  <c r="CC98" i="8"/>
  <c r="CE96" i="8"/>
  <c r="CG94" i="8"/>
  <c r="BT107" i="8"/>
  <c r="BS108" i="8"/>
  <c r="CA100" i="8"/>
  <c r="BR109" i="8"/>
  <c r="BQ110" i="8"/>
  <c r="BZ101" i="8"/>
  <c r="AT233" i="8"/>
  <c r="AT234" i="8" s="1"/>
  <c r="AT235" i="8" s="1"/>
  <c r="AT236" i="8" s="1"/>
  <c r="AT237" i="8" s="1"/>
  <c r="AT238" i="8" s="1"/>
  <c r="AT239" i="8" s="1"/>
  <c r="AT240" i="8" s="1"/>
  <c r="AT241" i="8" s="1"/>
  <c r="AT242" i="8" s="1"/>
  <c r="AT243" i="8" s="1"/>
  <c r="AT244" i="8" s="1"/>
  <c r="AT245" i="8" s="1"/>
  <c r="AT246" i="8" s="1"/>
  <c r="AT247" i="8" s="1"/>
  <c r="AT248" i="8" s="1"/>
  <c r="AT249" i="8" s="1"/>
  <c r="AT250" i="8" s="1"/>
  <c r="AT251" i="8" s="1"/>
  <c r="AT252" i="8" s="1"/>
  <c r="AT253" i="8" s="1"/>
  <c r="AT254" i="8" s="1"/>
  <c r="AT255" i="8" s="1"/>
  <c r="AT256" i="8" s="1"/>
  <c r="AT257" i="8" s="1"/>
  <c r="AT258" i="8" s="1"/>
  <c r="AT259" i="8" s="1"/>
  <c r="BG101" i="6"/>
  <c r="BR101" i="6"/>
  <c r="AW101" i="6"/>
  <c r="CT81" i="8"/>
  <c r="DD72" i="8"/>
  <c r="BP111" i="8"/>
  <c r="BU106" i="8"/>
  <c r="CW79" i="8"/>
  <c r="DV62" i="8"/>
  <c r="CX78" i="8"/>
  <c r="CY77" i="8"/>
  <c r="DW61" i="8"/>
  <c r="DX60" i="8"/>
  <c r="CZ76" i="8"/>
  <c r="DA75" i="8"/>
  <c r="DB74" i="8"/>
  <c r="DQ65" i="8"/>
  <c r="CL89" i="8"/>
  <c r="AV135" i="8"/>
  <c r="AV136" i="8" s="1"/>
  <c r="AV137" i="8" s="1"/>
  <c r="AV138" i="8" s="1"/>
  <c r="AV139" i="8" s="1"/>
  <c r="AV140" i="8" s="1"/>
  <c r="AV141" i="8" s="1"/>
  <c r="AV142" i="8" s="1"/>
  <c r="AV143" i="8" s="1"/>
  <c r="AV144" i="8" s="1"/>
  <c r="AV145" i="8" s="1"/>
  <c r="AV146" i="8" s="1"/>
  <c r="AV147" i="8" s="1"/>
  <c r="AV148" i="8" s="1"/>
  <c r="AV149" i="8" s="1"/>
  <c r="AV150" i="8" s="1"/>
  <c r="AV151" i="8" s="1"/>
  <c r="AV167" i="8" s="1"/>
  <c r="AV168" i="8" s="1"/>
  <c r="AV169" i="8" s="1"/>
  <c r="AV170" i="8" s="1"/>
  <c r="AV171" i="8" s="1"/>
  <c r="AV172" i="8" s="1"/>
  <c r="AV173" i="8" s="1"/>
  <c r="DP66" i="8"/>
  <c r="CU80" i="8"/>
  <c r="CV80" i="8" s="1"/>
  <c r="BN113" i="8"/>
  <c r="BC124" i="8"/>
  <c r="DM68" i="8"/>
  <c r="DN67" i="8"/>
  <c r="BB125" i="8"/>
  <c r="BO112" i="8"/>
  <c r="CK90" i="8"/>
  <c r="CJ91" i="8"/>
  <c r="BX103" i="8"/>
  <c r="CN87" i="8"/>
  <c r="CM88" i="8"/>
  <c r="BD123" i="8"/>
  <c r="BH119" i="8"/>
  <c r="BY102" i="8"/>
  <c r="DI70" i="8"/>
  <c r="DJ70" i="8" s="1"/>
  <c r="DH71" i="8"/>
  <c r="AZ127" i="8"/>
  <c r="BW104" i="8"/>
  <c r="DK69" i="8"/>
  <c r="BG120" i="8"/>
  <c r="AX129" i="8"/>
  <c r="BV105" i="8"/>
  <c r="BI118" i="8"/>
  <c r="BF121" i="8"/>
  <c r="BE122" i="8"/>
  <c r="BJ117" i="8"/>
  <c r="BK116" i="8"/>
  <c r="DS63" i="8"/>
  <c r="DT63" i="8" s="1"/>
  <c r="DR64" i="8"/>
  <c r="BL115" i="8"/>
  <c r="BM114" i="8"/>
  <c r="AY128" i="8"/>
  <c r="BA126" i="8"/>
  <c r="AW130" i="8"/>
  <c r="AW131" i="8" s="1"/>
  <c r="AW132" i="8" s="1"/>
  <c r="EB51" i="8"/>
  <c r="EB52" i="8" s="1"/>
  <c r="EB53" i="8" s="1"/>
  <c r="EB54" i="8" s="1"/>
  <c r="EB55" i="8" s="1"/>
  <c r="EB56" i="8" s="1"/>
  <c r="EB57" i="8" s="1"/>
  <c r="EC50" i="8"/>
  <c r="EF19" i="4"/>
  <c r="DW28" i="4"/>
  <c r="DV29" i="4"/>
  <c r="DX27" i="4"/>
  <c r="DY26" i="4"/>
  <c r="DZ25" i="4"/>
  <c r="EA24" i="4"/>
  <c r="EB23" i="4"/>
  <c r="EC22" i="4"/>
  <c r="ED21" i="4"/>
  <c r="EE20" i="4"/>
  <c r="DG42" i="4"/>
  <c r="DF43" i="4"/>
  <c r="DI40" i="4"/>
  <c r="DJ40" i="4" s="1"/>
  <c r="D170" i="4"/>
  <c r="DL38" i="4"/>
  <c r="DM37" i="4"/>
  <c r="DK39" i="4"/>
  <c r="CV49" i="4"/>
  <c r="AX47" i="1"/>
  <c r="BS47" i="1"/>
  <c r="BH47" i="1"/>
  <c r="DP35" i="4"/>
  <c r="BX73" i="4"/>
  <c r="BW74" i="4"/>
  <c r="BV75" i="4"/>
  <c r="BS78" i="4"/>
  <c r="BU76" i="4"/>
  <c r="BT77" i="4"/>
  <c r="BR79" i="4"/>
  <c r="BQ80" i="4"/>
  <c r="DR33" i="4"/>
  <c r="CG62" i="4"/>
  <c r="CR53" i="4"/>
  <c r="CT51" i="4"/>
  <c r="CU50" i="4"/>
  <c r="CS52" i="4"/>
  <c r="CJ59" i="4"/>
  <c r="DQ34" i="4"/>
  <c r="CI60" i="4"/>
  <c r="CB67" i="4"/>
  <c r="CA68" i="4"/>
  <c r="CC66" i="4"/>
  <c r="CD65" i="4"/>
  <c r="CE64" i="4"/>
  <c r="DN36" i="4"/>
  <c r="DS32" i="4"/>
  <c r="CW48" i="4"/>
  <c r="CF63" i="4"/>
  <c r="BY72" i="4"/>
  <c r="BZ69" i="4"/>
  <c r="BZ70" i="4" s="1"/>
  <c r="BZ71" i="4" s="1"/>
  <c r="DH41" i="4"/>
  <c r="BP81" i="4"/>
  <c r="BI88" i="4"/>
  <c r="BL85" i="4"/>
  <c r="AX112" i="4"/>
  <c r="AX113" i="4" s="1"/>
  <c r="AX114" i="4" s="1"/>
  <c r="AX115" i="4" s="1"/>
  <c r="AX116" i="4" s="1"/>
  <c r="AX117" i="4" s="1"/>
  <c r="AX118" i="4" s="1"/>
  <c r="AX119" i="4" s="1"/>
  <c r="BF91" i="4"/>
  <c r="AY98" i="4"/>
  <c r="BD93" i="4"/>
  <c r="BC94" i="4"/>
  <c r="BB95" i="4"/>
  <c r="BH89" i="4"/>
  <c r="BA96" i="4"/>
  <c r="BO82" i="4"/>
  <c r="BM84" i="4"/>
  <c r="AZ97" i="4"/>
  <c r="BE92" i="4"/>
  <c r="BN83" i="4"/>
  <c r="BK86" i="4"/>
  <c r="BG90" i="4"/>
  <c r="BJ87" i="4"/>
  <c r="DE44" i="4"/>
  <c r="DA46" i="4"/>
  <c r="DB45" i="4"/>
  <c r="CY47" i="4"/>
  <c r="CO56" i="4"/>
  <c r="CM57" i="4"/>
  <c r="CN57" i="4" s="1"/>
  <c r="CP55" i="4"/>
  <c r="CQ54" i="4"/>
  <c r="EG18" i="4"/>
  <c r="EH17" i="4"/>
  <c r="CK58" i="4"/>
  <c r="CH61" i="4"/>
  <c r="DT31" i="4"/>
  <c r="DU30" i="4"/>
  <c r="AV174" i="8" l="1"/>
  <c r="AV175" i="8" s="1"/>
  <c r="AV176" i="8" s="1"/>
  <c r="AV177" i="8" s="1"/>
  <c r="EB58" i="8"/>
  <c r="EA59" i="8"/>
  <c r="CI93" i="8"/>
  <c r="AU178" i="8"/>
  <c r="AU179" i="8" s="1"/>
  <c r="AU180" i="8" s="1"/>
  <c r="CP86" i="8"/>
  <c r="CQ85" i="8"/>
  <c r="CR84" i="8"/>
  <c r="CS83" i="8"/>
  <c r="CT82" i="8"/>
  <c r="DD73" i="8"/>
  <c r="BU107" i="8"/>
  <c r="BT108" i="8"/>
  <c r="CG95" i="8"/>
  <c r="CA101" i="8"/>
  <c r="CB100" i="8"/>
  <c r="CE97" i="8"/>
  <c r="CC99" i="8"/>
  <c r="BR110" i="8"/>
  <c r="CD98" i="8"/>
  <c r="CF96" i="8"/>
  <c r="CH94" i="8"/>
  <c r="BS109" i="8"/>
  <c r="BQ111" i="8"/>
  <c r="DE72" i="8"/>
  <c r="DF72" i="8" s="1"/>
  <c r="AX101" i="6"/>
  <c r="BA101" i="6" s="1"/>
  <c r="BL101" i="6" s="1"/>
  <c r="BS101" i="6"/>
  <c r="BH101" i="6"/>
  <c r="CX79" i="8"/>
  <c r="CW80" i="8"/>
  <c r="DW62" i="8"/>
  <c r="CY78" i="8"/>
  <c r="CZ77" i="8"/>
  <c r="DA76" i="8"/>
  <c r="DX61" i="8"/>
  <c r="DY60" i="8"/>
  <c r="DB75" i="8"/>
  <c r="DC74" i="8"/>
  <c r="DR65" i="8"/>
  <c r="DQ66" i="8"/>
  <c r="CM89" i="8"/>
  <c r="CU81" i="8"/>
  <c r="BO113" i="8"/>
  <c r="BC125" i="8"/>
  <c r="BD124" i="8"/>
  <c r="BY103" i="8"/>
  <c r="BG121" i="8"/>
  <c r="BP112" i="8"/>
  <c r="DN68" i="8"/>
  <c r="DO67" i="8"/>
  <c r="BW105" i="8"/>
  <c r="CO87" i="8"/>
  <c r="CN88" i="8"/>
  <c r="CJ92" i="8"/>
  <c r="BX104" i="8"/>
  <c r="CL90" i="8"/>
  <c r="CK91" i="8"/>
  <c r="DU63" i="8"/>
  <c r="DV63" i="8" s="1"/>
  <c r="BK117" i="8"/>
  <c r="BF122" i="8"/>
  <c r="AX130" i="8"/>
  <c r="AX131" i="8" s="1"/>
  <c r="AX132" i="8" s="1"/>
  <c r="AZ128" i="8"/>
  <c r="BB126" i="8"/>
  <c r="BL116" i="8"/>
  <c r="BA127" i="8"/>
  <c r="DI71" i="8"/>
  <c r="BZ102" i="8"/>
  <c r="DS64" i="8"/>
  <c r="BE123" i="8"/>
  <c r="AY129" i="8"/>
  <c r="BI119" i="8"/>
  <c r="BV106" i="8"/>
  <c r="BH120" i="8"/>
  <c r="AW133" i="8"/>
  <c r="AW134" i="8" s="1"/>
  <c r="AW135" i="8" s="1"/>
  <c r="BM115" i="8"/>
  <c r="BN114" i="8"/>
  <c r="BJ118" i="8"/>
  <c r="DL69" i="8"/>
  <c r="DM69" i="8" s="1"/>
  <c r="DK70" i="8"/>
  <c r="EC51" i="8"/>
  <c r="EC52" i="8" s="1"/>
  <c r="EC53" i="8" s="1"/>
  <c r="EC54" i="8" s="1"/>
  <c r="EC55" i="8" s="1"/>
  <c r="EC56" i="8" s="1"/>
  <c r="EC57" i="8" s="1"/>
  <c r="ED50" i="8"/>
  <c r="EG19" i="4"/>
  <c r="DW29" i="4"/>
  <c r="DX28" i="4"/>
  <c r="DY27" i="4"/>
  <c r="DZ26" i="4"/>
  <c r="EA25" i="4"/>
  <c r="EC23" i="4"/>
  <c r="EB24" i="4"/>
  <c r="ED22" i="4"/>
  <c r="EE21" i="4"/>
  <c r="EF20" i="4"/>
  <c r="DG43" i="4"/>
  <c r="DI41" i="4"/>
  <c r="DJ41" i="4" s="1"/>
  <c r="DQ35" i="4"/>
  <c r="DM38" i="4"/>
  <c r="DL39" i="4"/>
  <c r="DN37" i="4"/>
  <c r="DK40" i="4"/>
  <c r="CW49" i="4"/>
  <c r="CV50" i="4"/>
  <c r="DS33" i="4"/>
  <c r="BT47" i="1"/>
  <c r="BI47" i="1"/>
  <c r="AY47" i="1"/>
  <c r="BY73" i="4"/>
  <c r="BX74" i="4"/>
  <c r="BW75" i="4"/>
  <c r="BV76" i="4"/>
  <c r="BT78" i="4"/>
  <c r="BS79" i="4"/>
  <c r="BU77" i="4"/>
  <c r="BR80" i="4"/>
  <c r="BQ81" i="4"/>
  <c r="DR34" i="4"/>
  <c r="CS53" i="4"/>
  <c r="CU51" i="4"/>
  <c r="CT52" i="4"/>
  <c r="CK59" i="4"/>
  <c r="CJ60" i="4"/>
  <c r="CI61" i="4"/>
  <c r="DH42" i="4"/>
  <c r="DO36" i="4"/>
  <c r="DP36" i="4" s="1"/>
  <c r="DT32" i="4"/>
  <c r="CB68" i="4"/>
  <c r="CC67" i="4"/>
  <c r="CE65" i="4"/>
  <c r="CD66" i="4"/>
  <c r="CF64" i="4"/>
  <c r="CG63" i="4"/>
  <c r="CX48" i="4"/>
  <c r="BZ72" i="4"/>
  <c r="CA69" i="4"/>
  <c r="CA70" i="4" s="1"/>
  <c r="CA71" i="4" s="1"/>
  <c r="BI89" i="4"/>
  <c r="BE93" i="4"/>
  <c r="BM85" i="4"/>
  <c r="AX120" i="4"/>
  <c r="AX121" i="4" s="1"/>
  <c r="BO83" i="4"/>
  <c r="BF92" i="4"/>
  <c r="BG91" i="4"/>
  <c r="BA97" i="4"/>
  <c r="BN84" i="4"/>
  <c r="BC95" i="4"/>
  <c r="BH90" i="4"/>
  <c r="BD94" i="4"/>
  <c r="AZ98" i="4"/>
  <c r="AY99" i="4"/>
  <c r="BP82" i="4"/>
  <c r="BK87" i="4"/>
  <c r="BJ88" i="4"/>
  <c r="BB96" i="4"/>
  <c r="BL86" i="4"/>
  <c r="CL58" i="4"/>
  <c r="DF44" i="4"/>
  <c r="DC45" i="4"/>
  <c r="DB46" i="4"/>
  <c r="CZ47" i="4"/>
  <c r="EH18" i="4"/>
  <c r="EI17" i="4"/>
  <c r="CR54" i="4"/>
  <c r="CH62" i="4"/>
  <c r="CQ55" i="4"/>
  <c r="CO57" i="4"/>
  <c r="CP56" i="4"/>
  <c r="DV30" i="4"/>
  <c r="DU31" i="4"/>
  <c r="CH95" i="8" l="1"/>
  <c r="EC58" i="8"/>
  <c r="EB59" i="8"/>
  <c r="CJ93" i="8"/>
  <c r="AU181" i="8"/>
  <c r="AU182" i="8" s="1"/>
  <c r="AU183" i="8" s="1"/>
  <c r="AU184" i="8" s="1"/>
  <c r="AU185" i="8" s="1"/>
  <c r="AU186" i="8" s="1"/>
  <c r="AU187" i="8" s="1"/>
  <c r="AU188" i="8" s="1"/>
  <c r="AU189" i="8" s="1"/>
  <c r="AU190" i="8" s="1"/>
  <c r="AU191" i="8" s="1"/>
  <c r="AU192" i="8" s="1"/>
  <c r="AU193" i="8" s="1"/>
  <c r="AV178" i="8"/>
  <c r="AV179" i="8" s="1"/>
  <c r="AV180" i="8" s="1"/>
  <c r="CQ86" i="8"/>
  <c r="CS84" i="8"/>
  <c r="CR85" i="8"/>
  <c r="CT83" i="8"/>
  <c r="CU82" i="8"/>
  <c r="BU108" i="8"/>
  <c r="CA102" i="8"/>
  <c r="CB101" i="8"/>
  <c r="CF97" i="8"/>
  <c r="BT109" i="8"/>
  <c r="CC100" i="8"/>
  <c r="CE98" i="8"/>
  <c r="BS110" i="8"/>
  <c r="BR111" i="8"/>
  <c r="CD99" i="8"/>
  <c r="CG96" i="8"/>
  <c r="CI94" i="8"/>
  <c r="BQ112" i="8"/>
  <c r="DE73" i="8"/>
  <c r="DF73" i="8" s="1"/>
  <c r="DG72" i="8"/>
  <c r="DH72" i="8" s="1"/>
  <c r="BI101" i="6"/>
  <c r="BT101" i="6"/>
  <c r="AS102" i="6"/>
  <c r="CY79" i="8"/>
  <c r="CX80" i="8"/>
  <c r="DW63" i="8"/>
  <c r="DX62" i="8"/>
  <c r="CZ78" i="8"/>
  <c r="DA77" i="8"/>
  <c r="DB76" i="8"/>
  <c r="DY61" i="8"/>
  <c r="DZ60" i="8"/>
  <c r="DS65" i="8"/>
  <c r="DC75" i="8"/>
  <c r="DD74" i="8"/>
  <c r="DR66" i="8"/>
  <c r="CN89" i="8"/>
  <c r="BC126" i="8"/>
  <c r="CV81" i="8"/>
  <c r="BD125" i="8"/>
  <c r="BW106" i="8"/>
  <c r="BP113" i="8"/>
  <c r="BG122" i="8"/>
  <c r="BH121" i="8"/>
  <c r="CL91" i="8"/>
  <c r="BX105" i="8"/>
  <c r="BM116" i="8"/>
  <c r="DP67" i="8"/>
  <c r="DO68" i="8"/>
  <c r="BY104" i="8"/>
  <c r="BA128" i="8"/>
  <c r="CP87" i="8"/>
  <c r="CO88" i="8"/>
  <c r="DL70" i="8"/>
  <c r="DM70" i="8" s="1"/>
  <c r="CK92" i="8"/>
  <c r="CM90" i="8"/>
  <c r="BN115" i="8"/>
  <c r="BO114" i="8"/>
  <c r="AW136" i="8"/>
  <c r="BF123" i="8"/>
  <c r="BE124" i="8"/>
  <c r="BL117" i="8"/>
  <c r="AX133" i="8"/>
  <c r="BK118" i="8"/>
  <c r="BI120" i="8"/>
  <c r="DN69" i="8"/>
  <c r="DT64" i="8"/>
  <c r="BZ103" i="8"/>
  <c r="BJ119" i="8"/>
  <c r="DJ71" i="8"/>
  <c r="BV107" i="8"/>
  <c r="AY130" i="8"/>
  <c r="AY131" i="8" s="1"/>
  <c r="AY132" i="8" s="1"/>
  <c r="BB127" i="8"/>
  <c r="AZ129" i="8"/>
  <c r="ED51" i="8"/>
  <c r="ED52" i="8" s="1"/>
  <c r="ED53" i="8" s="1"/>
  <c r="ED54" i="8" s="1"/>
  <c r="ED55" i="8" s="1"/>
  <c r="ED56" i="8" s="1"/>
  <c r="ED57" i="8" s="1"/>
  <c r="EE50" i="8"/>
  <c r="EH19" i="4"/>
  <c r="DX29" i="4"/>
  <c r="DY28" i="4"/>
  <c r="DZ27" i="4"/>
  <c r="EA26" i="4"/>
  <c r="EB25" i="4"/>
  <c r="ED23" i="4"/>
  <c r="EC24" i="4"/>
  <c r="EE22" i="4"/>
  <c r="EF21" i="4"/>
  <c r="EG20" i="4"/>
  <c r="DG44" i="4"/>
  <c r="DI42" i="4"/>
  <c r="DJ42" i="4" s="1"/>
  <c r="CX49" i="4"/>
  <c r="DL40" i="4"/>
  <c r="DN38" i="4"/>
  <c r="DM39" i="4"/>
  <c r="DK41" i="4"/>
  <c r="CW50" i="4"/>
  <c r="CV51" i="4"/>
  <c r="DS34" i="4"/>
  <c r="DT33" i="4"/>
  <c r="BU47" i="1"/>
  <c r="BJ47" i="1"/>
  <c r="AZ47" i="1"/>
  <c r="BZ73" i="4"/>
  <c r="BY74" i="4"/>
  <c r="BX75" i="4"/>
  <c r="DR35" i="4"/>
  <c r="BW76" i="4"/>
  <c r="BT79" i="4"/>
  <c r="BV77" i="4"/>
  <c r="BS80" i="4"/>
  <c r="BU78" i="4"/>
  <c r="BR81" i="4"/>
  <c r="BQ82" i="4"/>
  <c r="CY48" i="4"/>
  <c r="CZ48" i="4" s="1"/>
  <c r="CS54" i="4"/>
  <c r="CT53" i="4"/>
  <c r="CU52" i="4"/>
  <c r="CK60" i="4"/>
  <c r="CJ61" i="4"/>
  <c r="CL59" i="4"/>
  <c r="DQ36" i="4"/>
  <c r="DO37" i="4"/>
  <c r="DP37" i="4" s="1"/>
  <c r="DH43" i="4"/>
  <c r="BM86" i="4"/>
  <c r="CC68" i="4"/>
  <c r="CD67" i="4"/>
  <c r="CF65" i="4"/>
  <c r="CE66" i="4"/>
  <c r="CG64" i="4"/>
  <c r="CH63" i="4"/>
  <c r="CB69" i="4"/>
  <c r="BJ89" i="4"/>
  <c r="CA72" i="4"/>
  <c r="CM58" i="4"/>
  <c r="CN58" i="4" s="1"/>
  <c r="CO58" i="4" s="1"/>
  <c r="AX122" i="4"/>
  <c r="AX123" i="4" s="1"/>
  <c r="AX124" i="4" s="1"/>
  <c r="AX125" i="4" s="1"/>
  <c r="AZ99" i="4"/>
  <c r="BB97" i="4"/>
  <c r="BN85" i="4"/>
  <c r="BG92" i="4"/>
  <c r="BO84" i="4"/>
  <c r="BE94" i="4"/>
  <c r="BD95" i="4"/>
  <c r="BL87" i="4"/>
  <c r="BP83" i="4"/>
  <c r="BK88" i="4"/>
  <c r="AY100" i="4"/>
  <c r="BH91" i="4"/>
  <c r="BI90" i="4"/>
  <c r="BC96" i="4"/>
  <c r="BA98" i="4"/>
  <c r="BF93" i="4"/>
  <c r="CI62" i="4"/>
  <c r="DA47" i="4"/>
  <c r="DB47" i="4" s="1"/>
  <c r="DD45" i="4"/>
  <c r="DE45" i="4" s="1"/>
  <c r="DC46" i="4"/>
  <c r="CP57" i="4"/>
  <c r="DU32" i="4"/>
  <c r="CR55" i="4"/>
  <c r="EI18" i="4"/>
  <c r="EJ17" i="4"/>
  <c r="CQ56" i="4"/>
  <c r="DV31" i="4"/>
  <c r="DW30" i="4"/>
  <c r="CI95" i="8" l="1"/>
  <c r="ED58" i="8"/>
  <c r="EC59" i="8"/>
  <c r="AV181" i="8"/>
  <c r="AV182" i="8" s="1"/>
  <c r="AU194" i="8"/>
  <c r="AU195" i="8" s="1"/>
  <c r="AU196" i="8" s="1"/>
  <c r="AU197" i="8" s="1"/>
  <c r="AU198" i="8" s="1"/>
  <c r="AU199" i="8" s="1"/>
  <c r="CT84" i="8"/>
  <c r="CS85" i="8"/>
  <c r="CR86" i="8"/>
  <c r="CU83" i="8"/>
  <c r="CV82" i="8"/>
  <c r="BV108" i="8"/>
  <c r="BU109" i="8"/>
  <c r="CC101" i="8"/>
  <c r="BS111" i="8"/>
  <c r="CB102" i="8"/>
  <c r="BQ113" i="8"/>
  <c r="CJ94" i="8"/>
  <c r="CF98" i="8"/>
  <c r="CG97" i="8"/>
  <c r="BT110" i="8"/>
  <c r="CE99" i="8"/>
  <c r="BR112" i="8"/>
  <c r="CD100" i="8"/>
  <c r="CH96" i="8"/>
  <c r="DG73" i="8"/>
  <c r="DH73" i="8" s="1"/>
  <c r="W101" i="6"/>
  <c r="Q101" i="6" s="1"/>
  <c r="BD102" i="6"/>
  <c r="BO102" i="6"/>
  <c r="AT102" i="6"/>
  <c r="CY80" i="8"/>
  <c r="CZ79" i="8"/>
  <c r="DX63" i="8"/>
  <c r="DY62" i="8"/>
  <c r="DA78" i="8"/>
  <c r="DC76" i="8"/>
  <c r="DB77" i="8"/>
  <c r="DZ61" i="8"/>
  <c r="EA60" i="8"/>
  <c r="DS66" i="8"/>
  <c r="CO89" i="8"/>
  <c r="DD75" i="8"/>
  <c r="DE74" i="8"/>
  <c r="DF74" i="8" s="1"/>
  <c r="BD126" i="8"/>
  <c r="CW81" i="8"/>
  <c r="CM91" i="8"/>
  <c r="BX106" i="8"/>
  <c r="BH122" i="8"/>
  <c r="BP114" i="8"/>
  <c r="BN116" i="8"/>
  <c r="BB128" i="8"/>
  <c r="BY105" i="8"/>
  <c r="AY133" i="8"/>
  <c r="DP68" i="8"/>
  <c r="DQ67" i="8"/>
  <c r="DR67" i="8" s="1"/>
  <c r="DN70" i="8"/>
  <c r="DI72" i="8"/>
  <c r="CQ87" i="8"/>
  <c r="CP88" i="8"/>
  <c r="CN90" i="8"/>
  <c r="CK93" i="8"/>
  <c r="CL92" i="8"/>
  <c r="BI121" i="8"/>
  <c r="BF124" i="8"/>
  <c r="BE125" i="8"/>
  <c r="DK71" i="8"/>
  <c r="DO69" i="8"/>
  <c r="BG123" i="8"/>
  <c r="BC127" i="8"/>
  <c r="BO115" i="8"/>
  <c r="AZ130" i="8"/>
  <c r="AZ131" i="8" s="1"/>
  <c r="AZ132" i="8" s="1"/>
  <c r="BL118" i="8"/>
  <c r="CA103" i="8"/>
  <c r="BK119" i="8"/>
  <c r="BA129" i="8"/>
  <c r="AX134" i="8"/>
  <c r="AX135" i="8" s="1"/>
  <c r="AX136" i="8" s="1"/>
  <c r="BZ104" i="8"/>
  <c r="DT65" i="8"/>
  <c r="DU64" i="8"/>
  <c r="BW107" i="8"/>
  <c r="BJ120" i="8"/>
  <c r="BM117" i="8"/>
  <c r="AW137" i="8"/>
  <c r="AW138" i="8" s="1"/>
  <c r="AW139" i="8" s="1"/>
  <c r="AW140" i="8" s="1"/>
  <c r="AW141" i="8" s="1"/>
  <c r="AW142" i="8" s="1"/>
  <c r="AW143" i="8" s="1"/>
  <c r="AW144" i="8" s="1"/>
  <c r="AW145" i="8" s="1"/>
  <c r="AW146" i="8" s="1"/>
  <c r="AW147" i="8" s="1"/>
  <c r="AW148" i="8" s="1"/>
  <c r="AW149" i="8" s="1"/>
  <c r="AW150" i="8" s="1"/>
  <c r="AW151" i="8" s="1"/>
  <c r="AW167" i="8" s="1"/>
  <c r="AW168" i="8" s="1"/>
  <c r="AW169" i="8" s="1"/>
  <c r="AW170" i="8" s="1"/>
  <c r="AW171" i="8" s="1"/>
  <c r="AW172" i="8" s="1"/>
  <c r="AW173" i="8" s="1"/>
  <c r="AW174" i="8" s="1"/>
  <c r="AW175" i="8" s="1"/>
  <c r="AW176" i="8" s="1"/>
  <c r="AW177" i="8" s="1"/>
  <c r="AW178" i="8" s="1"/>
  <c r="AW179" i="8" s="1"/>
  <c r="AW180" i="8" s="1"/>
  <c r="EE51" i="8"/>
  <c r="EE52" i="8" s="1"/>
  <c r="EE53" i="8" s="1"/>
  <c r="EE54" i="8" s="1"/>
  <c r="EE55" i="8" s="1"/>
  <c r="EE56" i="8" s="1"/>
  <c r="EE57" i="8" s="1"/>
  <c r="EF50" i="8"/>
  <c r="EI19" i="4"/>
  <c r="DY29" i="4"/>
  <c r="DZ28" i="4"/>
  <c r="EA27" i="4"/>
  <c r="EB26" i="4"/>
  <c r="EC25" i="4"/>
  <c r="EE23" i="4"/>
  <c r="ED24" i="4"/>
  <c r="EF22" i="4"/>
  <c r="EG21" i="4"/>
  <c r="EH20" i="4"/>
  <c r="DI43" i="4"/>
  <c r="DJ43" i="4" s="1"/>
  <c r="CX50" i="4"/>
  <c r="DM40" i="4"/>
  <c r="DL41" i="4"/>
  <c r="DK42" i="4"/>
  <c r="DN39" i="4"/>
  <c r="DS35" i="4"/>
  <c r="DU33" i="4"/>
  <c r="CW51" i="4"/>
  <c r="CV52" i="4"/>
  <c r="DT34" i="4"/>
  <c r="DO38" i="4"/>
  <c r="DP38" i="4" s="1"/>
  <c r="BV47" i="1"/>
  <c r="BK47" i="1"/>
  <c r="AU48" i="1"/>
  <c r="BC47" i="1"/>
  <c r="BN47" i="1" s="1"/>
  <c r="DR36" i="4"/>
  <c r="BZ74" i="4"/>
  <c r="BX76" i="4"/>
  <c r="BY75" i="4"/>
  <c r="CY49" i="4"/>
  <c r="BW77" i="4"/>
  <c r="BU79" i="4"/>
  <c r="BT80" i="4"/>
  <c r="BS81" i="4"/>
  <c r="BV78" i="4"/>
  <c r="BR82" i="4"/>
  <c r="CT54" i="4"/>
  <c r="CU53" i="4"/>
  <c r="CL60" i="4"/>
  <c r="CK61" i="4"/>
  <c r="DQ37" i="4"/>
  <c r="DH44" i="4"/>
  <c r="BM87" i="4"/>
  <c r="CC69" i="4"/>
  <c r="CD68" i="4"/>
  <c r="CE67" i="4"/>
  <c r="CF66" i="4"/>
  <c r="CG65" i="4"/>
  <c r="CH64" i="4"/>
  <c r="CI63" i="4"/>
  <c r="CB70" i="4"/>
  <c r="CM59" i="4"/>
  <c r="CA73" i="4"/>
  <c r="AX126" i="4"/>
  <c r="AX127" i="4" s="1"/>
  <c r="AX128" i="4" s="1"/>
  <c r="AX129" i="4" s="1"/>
  <c r="AX130" i="4" s="1"/>
  <c r="AX131" i="4" s="1"/>
  <c r="AX132" i="4" s="1"/>
  <c r="AX133" i="4" s="1"/>
  <c r="AX134" i="4" s="1"/>
  <c r="AX135" i="4" s="1"/>
  <c r="BF94" i="4"/>
  <c r="BH92" i="4"/>
  <c r="BK89" i="4"/>
  <c r="BD96" i="4"/>
  <c r="BQ83" i="4"/>
  <c r="BG93" i="4"/>
  <c r="BB98" i="4"/>
  <c r="BN86" i="4"/>
  <c r="BL88" i="4"/>
  <c r="BE95" i="4"/>
  <c r="BC97" i="4"/>
  <c r="BI91" i="4"/>
  <c r="AZ100" i="4"/>
  <c r="AY101" i="4"/>
  <c r="BP84" i="4"/>
  <c r="BJ90" i="4"/>
  <c r="CJ62" i="4"/>
  <c r="BA99" i="4"/>
  <c r="BO85" i="4"/>
  <c r="DV32" i="4"/>
  <c r="DC47" i="4"/>
  <c r="DD46" i="4"/>
  <c r="DF45" i="4"/>
  <c r="DG45" i="4" s="1"/>
  <c r="DA48" i="4"/>
  <c r="CQ57" i="4"/>
  <c r="CR56" i="4"/>
  <c r="CP58" i="4"/>
  <c r="CS55" i="4"/>
  <c r="EJ18" i="4"/>
  <c r="EK17" i="4"/>
  <c r="DW31" i="4"/>
  <c r="DX30" i="4"/>
  <c r="CJ95" i="8" l="1"/>
  <c r="AW181" i="8"/>
  <c r="AW182" i="8" s="1"/>
  <c r="EE58" i="8"/>
  <c r="ED59" i="8"/>
  <c r="AV183" i="8"/>
  <c r="AV184" i="8" s="1"/>
  <c r="AV185" i="8" s="1"/>
  <c r="AV186" i="8" s="1"/>
  <c r="AV187" i="8" s="1"/>
  <c r="AV188" i="8" s="1"/>
  <c r="AV189" i="8" s="1"/>
  <c r="AV190" i="8" s="1"/>
  <c r="AV191" i="8" s="1"/>
  <c r="AV192" i="8" s="1"/>
  <c r="AU200" i="8"/>
  <c r="AU201" i="8" s="1"/>
  <c r="AU202" i="8" s="1"/>
  <c r="AU203" i="8" s="1"/>
  <c r="AU204" i="8" s="1"/>
  <c r="AU205" i="8" s="1"/>
  <c r="AU206" i="8" s="1"/>
  <c r="AU207" i="8" s="1"/>
  <c r="AU208" i="8" s="1"/>
  <c r="AU209" i="8" s="1"/>
  <c r="AU210" i="8" s="1"/>
  <c r="AU211" i="8" s="1"/>
  <c r="AU212" i="8" s="1"/>
  <c r="AU213" i="8" s="1"/>
  <c r="AU214" i="8" s="1"/>
  <c r="CS86" i="8"/>
  <c r="CT85" i="8"/>
  <c r="CW82" i="8"/>
  <c r="CU84" i="8"/>
  <c r="K101" i="6"/>
  <c r="CV83" i="8"/>
  <c r="BS112" i="8"/>
  <c r="BV109" i="8"/>
  <c r="CC102" i="8"/>
  <c r="BQ114" i="8"/>
  <c r="DG74" i="8"/>
  <c r="DH74" i="8" s="1"/>
  <c r="BT111" i="8"/>
  <c r="CG98" i="8"/>
  <c r="BR113" i="8"/>
  <c r="BU110" i="8"/>
  <c r="CF99" i="8"/>
  <c r="CH97" i="8"/>
  <c r="CE100" i="8"/>
  <c r="CD101" i="8"/>
  <c r="CI96" i="8"/>
  <c r="AU102" i="6"/>
  <c r="BE102" i="6"/>
  <c r="BP102" i="6"/>
  <c r="DA79" i="8"/>
  <c r="CZ80" i="8"/>
  <c r="DY63" i="8"/>
  <c r="DD76" i="8"/>
  <c r="DC77" i="8"/>
  <c r="DB78" i="8"/>
  <c r="EA61" i="8"/>
  <c r="EB60" i="8"/>
  <c r="DZ62" i="8"/>
  <c r="CP89" i="8"/>
  <c r="DE75" i="8"/>
  <c r="CX81" i="8"/>
  <c r="BY106" i="8"/>
  <c r="BH123" i="8"/>
  <c r="BI122" i="8"/>
  <c r="BN117" i="8"/>
  <c r="DI73" i="8"/>
  <c r="AZ133" i="8"/>
  <c r="DO70" i="8"/>
  <c r="DJ72" i="8"/>
  <c r="BF125" i="8"/>
  <c r="DS67" i="8"/>
  <c r="DQ68" i="8"/>
  <c r="DR68" i="8" s="1"/>
  <c r="DP69" i="8"/>
  <c r="CQ88" i="8"/>
  <c r="AY134" i="8"/>
  <c r="CM92" i="8"/>
  <c r="CL93" i="8"/>
  <c r="AX137" i="8"/>
  <c r="AX138" i="8" s="1"/>
  <c r="AX139" i="8" s="1"/>
  <c r="AX140" i="8" s="1"/>
  <c r="AX141" i="8" s="1"/>
  <c r="AX142" i="8" s="1"/>
  <c r="AX143" i="8" s="1"/>
  <c r="AX144" i="8" s="1"/>
  <c r="AX145" i="8" s="1"/>
  <c r="AX146" i="8" s="1"/>
  <c r="AX147" i="8" s="1"/>
  <c r="AX148" i="8" s="1"/>
  <c r="AX149" i="8" s="1"/>
  <c r="AX150" i="8" s="1"/>
  <c r="AX151" i="8" s="1"/>
  <c r="AX167" i="8" s="1"/>
  <c r="AX168" i="8" s="1"/>
  <c r="AX169" i="8" s="1"/>
  <c r="AX170" i="8" s="1"/>
  <c r="AX171" i="8" s="1"/>
  <c r="AX172" i="8" s="1"/>
  <c r="AX173" i="8" s="1"/>
  <c r="AX174" i="8" s="1"/>
  <c r="AX175" i="8" s="1"/>
  <c r="AX176" i="8" s="1"/>
  <c r="AX177" i="8" s="1"/>
  <c r="AX178" i="8" s="1"/>
  <c r="AX179" i="8" s="1"/>
  <c r="AX180" i="8" s="1"/>
  <c r="AX181" i="8" s="1"/>
  <c r="AX182" i="8" s="1"/>
  <c r="CK94" i="8"/>
  <c r="CN91" i="8"/>
  <c r="CO90" i="8"/>
  <c r="CR87" i="8"/>
  <c r="CA104" i="8"/>
  <c r="BP115" i="8"/>
  <c r="BC128" i="8"/>
  <c r="DU65" i="8"/>
  <c r="DV64" i="8"/>
  <c r="BL119" i="8"/>
  <c r="BO116" i="8"/>
  <c r="BW108" i="8"/>
  <c r="DT66" i="8"/>
  <c r="BE126" i="8"/>
  <c r="CB103" i="8"/>
  <c r="BZ105" i="8"/>
  <c r="BM118" i="8"/>
  <c r="BA130" i="8"/>
  <c r="BA131" i="8" s="1"/>
  <c r="BA132" i="8" s="1"/>
  <c r="BG124" i="8"/>
  <c r="DL71" i="8"/>
  <c r="BJ121" i="8"/>
  <c r="BB129" i="8"/>
  <c r="BX107" i="8"/>
  <c r="BK120" i="8"/>
  <c r="BD127" i="8"/>
  <c r="EF51" i="8"/>
  <c r="EF52" i="8" s="1"/>
  <c r="EF53" i="8" s="1"/>
  <c r="EF54" i="8" s="1"/>
  <c r="EF55" i="8" s="1"/>
  <c r="EF56" i="8" s="1"/>
  <c r="EF57" i="8" s="1"/>
  <c r="EG50" i="8"/>
  <c r="EJ19" i="4"/>
  <c r="DY30" i="4"/>
  <c r="DZ29" i="4"/>
  <c r="EA28" i="4"/>
  <c r="EB27" i="4"/>
  <c r="EC26" i="4"/>
  <c r="ED25" i="4"/>
  <c r="EF23" i="4"/>
  <c r="EE24" i="4"/>
  <c r="EG22" i="4"/>
  <c r="EH21" i="4"/>
  <c r="EI20" i="4"/>
  <c r="F47" i="1"/>
  <c r="DI44" i="4"/>
  <c r="DJ44" i="4" s="1"/>
  <c r="DK43" i="4"/>
  <c r="CY50" i="4"/>
  <c r="DL42" i="4"/>
  <c r="DN40" i="4"/>
  <c r="DM41" i="4"/>
  <c r="DT35" i="4"/>
  <c r="DS36" i="4"/>
  <c r="DU34" i="4"/>
  <c r="DV33" i="4"/>
  <c r="CZ49" i="4"/>
  <c r="DA49" i="4" s="1"/>
  <c r="CW52" i="4"/>
  <c r="CX51" i="4"/>
  <c r="CV53" i="4"/>
  <c r="DO39" i="4"/>
  <c r="DP39" i="4" s="1"/>
  <c r="DR37" i="4"/>
  <c r="BQ48" i="1"/>
  <c r="BF48" i="1"/>
  <c r="AV48" i="1"/>
  <c r="AW48" i="1" s="1"/>
  <c r="BY76" i="4"/>
  <c r="BX77" i="4"/>
  <c r="BZ75" i="4"/>
  <c r="BV79" i="4"/>
  <c r="BU80" i="4"/>
  <c r="BT81" i="4"/>
  <c r="BS82" i="4"/>
  <c r="BW78" i="4"/>
  <c r="BR83" i="4"/>
  <c r="CU54" i="4"/>
  <c r="DH45" i="4"/>
  <c r="CT55" i="4"/>
  <c r="CL61" i="4"/>
  <c r="CM60" i="4"/>
  <c r="BN87" i="4"/>
  <c r="CE68" i="4"/>
  <c r="CD69" i="4"/>
  <c r="CC70" i="4"/>
  <c r="CF67" i="4"/>
  <c r="CG66" i="4"/>
  <c r="CH65" i="4"/>
  <c r="CI64" i="4"/>
  <c r="CJ63" i="4"/>
  <c r="CB71" i="4"/>
  <c r="CN59" i="4"/>
  <c r="CO59" i="4" s="1"/>
  <c r="CP59" i="4" s="1"/>
  <c r="CA74" i="4"/>
  <c r="CK62" i="4"/>
  <c r="BP85" i="4"/>
  <c r="BH93" i="4"/>
  <c r="AY102" i="4"/>
  <c r="BA100" i="4"/>
  <c r="AZ101" i="4"/>
  <c r="BI92" i="4"/>
  <c r="BD97" i="4"/>
  <c r="BO86" i="4"/>
  <c r="BF95" i="4"/>
  <c r="BE96" i="4"/>
  <c r="BL89" i="4"/>
  <c r="BG94" i="4"/>
  <c r="BK90" i="4"/>
  <c r="BJ91" i="4"/>
  <c r="BQ84" i="4"/>
  <c r="BC98" i="4"/>
  <c r="BB99" i="4"/>
  <c r="BM88" i="4"/>
  <c r="DW32" i="4"/>
  <c r="DD47" i="4"/>
  <c r="CR57" i="4"/>
  <c r="DB48" i="4"/>
  <c r="DE46" i="4"/>
  <c r="DF46" i="4" s="1"/>
  <c r="EK18" i="4"/>
  <c r="EL17" i="4"/>
  <c r="CQ58" i="4"/>
  <c r="CS56" i="4"/>
  <c r="DQ38" i="4"/>
  <c r="DX31" i="4"/>
  <c r="CK95" i="8" l="1"/>
  <c r="EF58" i="8"/>
  <c r="EE59" i="8"/>
  <c r="CW83" i="8"/>
  <c r="AV193" i="8"/>
  <c r="AV194" i="8" s="1"/>
  <c r="AV195" i="8" s="1"/>
  <c r="AV196" i="8" s="1"/>
  <c r="AV197" i="8" s="1"/>
  <c r="AV198" i="8" s="1"/>
  <c r="AV199" i="8" s="1"/>
  <c r="AW183" i="8"/>
  <c r="AW184" i="8" s="1"/>
  <c r="AW185" i="8" s="1"/>
  <c r="AW186" i="8" s="1"/>
  <c r="AW187" i="8" s="1"/>
  <c r="AW188" i="8" s="1"/>
  <c r="AW189" i="8" s="1"/>
  <c r="AW190" i="8" s="1"/>
  <c r="AW191" i="8" s="1"/>
  <c r="AW192" i="8" s="1"/>
  <c r="CT86" i="8"/>
  <c r="AU215" i="8"/>
  <c r="AU216" i="8" s="1"/>
  <c r="AU217" i="8" s="1"/>
  <c r="AU218" i="8" s="1"/>
  <c r="AU219" i="8" s="1"/>
  <c r="AU220" i="8" s="1"/>
  <c r="AU221" i="8" s="1"/>
  <c r="AU222" i="8" s="1"/>
  <c r="AU223" i="8" s="1"/>
  <c r="AU224" i="8" s="1"/>
  <c r="AU225" i="8" s="1"/>
  <c r="AU226" i="8" s="1"/>
  <c r="AU227" i="8" s="1"/>
  <c r="AU228" i="8" s="1"/>
  <c r="AU229" i="8" s="1"/>
  <c r="AU230" i="8" s="1"/>
  <c r="AU231" i="8" s="1"/>
  <c r="AU232" i="8" s="1"/>
  <c r="CU85" i="8"/>
  <c r="CX82" i="8"/>
  <c r="CV84" i="8"/>
  <c r="BS113" i="8"/>
  <c r="BW109" i="8"/>
  <c r="BV110" i="8"/>
  <c r="BT112" i="8"/>
  <c r="CC103" i="8"/>
  <c r="BR114" i="8"/>
  <c r="CG99" i="8"/>
  <c r="CH98" i="8"/>
  <c r="BU111" i="8"/>
  <c r="CE101" i="8"/>
  <c r="CF100" i="8"/>
  <c r="CD102" i="8"/>
  <c r="CI97" i="8"/>
  <c r="CJ96" i="8"/>
  <c r="DB79" i="8"/>
  <c r="AV102" i="6"/>
  <c r="BF102" i="6"/>
  <c r="BQ102" i="6"/>
  <c r="DA80" i="8"/>
  <c r="DE76" i="8"/>
  <c r="DZ63" i="8"/>
  <c r="DD77" i="8"/>
  <c r="DC78" i="8"/>
  <c r="EB61" i="8"/>
  <c r="EC60" i="8"/>
  <c r="EA62" i="8"/>
  <c r="CQ89" i="8"/>
  <c r="DF75" i="8"/>
  <c r="CY81" i="8"/>
  <c r="CZ81" i="8" s="1"/>
  <c r="BY107" i="8"/>
  <c r="BA133" i="8"/>
  <c r="DT67" i="8"/>
  <c r="BO117" i="8"/>
  <c r="BI123" i="8"/>
  <c r="AZ134" i="8"/>
  <c r="DI74" i="8"/>
  <c r="DJ73" i="8"/>
  <c r="DP70" i="8"/>
  <c r="BC129" i="8"/>
  <c r="AY135" i="8"/>
  <c r="AY136" i="8" s="1"/>
  <c r="AY137" i="8" s="1"/>
  <c r="AY138" i="8" s="1"/>
  <c r="AY139" i="8" s="1"/>
  <c r="AY140" i="8" s="1"/>
  <c r="AY141" i="8" s="1"/>
  <c r="AY142" i="8" s="1"/>
  <c r="AY143" i="8" s="1"/>
  <c r="AY144" i="8" s="1"/>
  <c r="AY145" i="8" s="1"/>
  <c r="AY146" i="8" s="1"/>
  <c r="AY147" i="8" s="1"/>
  <c r="AY148" i="8" s="1"/>
  <c r="AY149" i="8" s="1"/>
  <c r="AY150" i="8" s="1"/>
  <c r="AY151" i="8" s="1"/>
  <c r="AY167" i="8" s="1"/>
  <c r="AY168" i="8" s="1"/>
  <c r="AY169" i="8" s="1"/>
  <c r="DK72" i="8"/>
  <c r="BF126" i="8"/>
  <c r="DQ69" i="8"/>
  <c r="DR69" i="8" s="1"/>
  <c r="DS68" i="8"/>
  <c r="CN92" i="8"/>
  <c r="BM119" i="8"/>
  <c r="CP90" i="8"/>
  <c r="CO91" i="8"/>
  <c r="CR88" i="8"/>
  <c r="CS87" i="8"/>
  <c r="CM93" i="8"/>
  <c r="CL94" i="8"/>
  <c r="BK121" i="8"/>
  <c r="DU66" i="8"/>
  <c r="DM71" i="8"/>
  <c r="BG125" i="8"/>
  <c r="BD128" i="8"/>
  <c r="BE127" i="8"/>
  <c r="BH124" i="8"/>
  <c r="BP116" i="8"/>
  <c r="BQ115" i="8"/>
  <c r="BB130" i="8"/>
  <c r="BB131" i="8" s="1"/>
  <c r="BB132" i="8" s="1"/>
  <c r="BZ106" i="8"/>
  <c r="CA105" i="8"/>
  <c r="BX108" i="8"/>
  <c r="BL120" i="8"/>
  <c r="BJ122" i="8"/>
  <c r="CB104" i="8"/>
  <c r="DW64" i="8"/>
  <c r="DX64" i="8" s="1"/>
  <c r="DV65" i="8"/>
  <c r="BN118" i="8"/>
  <c r="D171" i="8"/>
  <c r="Y47" i="1"/>
  <c r="S47" i="1" s="1"/>
  <c r="O47" i="1" s="1"/>
  <c r="M47" i="1" s="1"/>
  <c r="I47" i="1" s="1"/>
  <c r="GH171" i="4" s="1"/>
  <c r="EG51" i="8"/>
  <c r="EG52" i="8" s="1"/>
  <c r="EG53" i="8" s="1"/>
  <c r="EG54" i="8" s="1"/>
  <c r="EG55" i="8" s="1"/>
  <c r="EG56" i="8" s="1"/>
  <c r="EG57" i="8" s="1"/>
  <c r="EH50" i="8"/>
  <c r="EK19" i="4"/>
  <c r="DZ30" i="4"/>
  <c r="EA29" i="4"/>
  <c r="EB28" i="4"/>
  <c r="EC27" i="4"/>
  <c r="ED26" i="4"/>
  <c r="EE25" i="4"/>
  <c r="EG23" i="4"/>
  <c r="EF24" i="4"/>
  <c r="EH22" i="4"/>
  <c r="EI21" i="4"/>
  <c r="EJ20" i="4"/>
  <c r="GF171" i="4"/>
  <c r="DI45" i="4"/>
  <c r="DJ45" i="4" s="1"/>
  <c r="DK44" i="4"/>
  <c r="DS37" i="4"/>
  <c r="DL43" i="4"/>
  <c r="DM42" i="4"/>
  <c r="DN41" i="4"/>
  <c r="DT36" i="4"/>
  <c r="DW33" i="4"/>
  <c r="DV34" i="4"/>
  <c r="DU35" i="4"/>
  <c r="CZ50" i="4"/>
  <c r="DA50" i="4" s="1"/>
  <c r="R47" i="1"/>
  <c r="DO40" i="4"/>
  <c r="CW53" i="4"/>
  <c r="CX52" i="4"/>
  <c r="CY51" i="4"/>
  <c r="CV54" i="4"/>
  <c r="DR38" i="4"/>
  <c r="DB49" i="4"/>
  <c r="P47" i="1"/>
  <c r="FZ171" i="4"/>
  <c r="FT171" i="4"/>
  <c r="Q47" i="1"/>
  <c r="AX48" i="1"/>
  <c r="BS48" i="1"/>
  <c r="BH48" i="1"/>
  <c r="BR48" i="1"/>
  <c r="BG48" i="1"/>
  <c r="BY77" i="4"/>
  <c r="BX78" i="4"/>
  <c r="BZ76" i="4"/>
  <c r="BV80" i="4"/>
  <c r="BS83" i="4"/>
  <c r="BU81" i="4"/>
  <c r="BT82" i="4"/>
  <c r="BW79" i="4"/>
  <c r="CU55" i="4"/>
  <c r="CM61" i="4"/>
  <c r="BO87" i="4"/>
  <c r="CF68" i="4"/>
  <c r="CE69" i="4"/>
  <c r="CD70" i="4"/>
  <c r="CC71" i="4"/>
  <c r="CG67" i="4"/>
  <c r="CH66" i="4"/>
  <c r="CI65" i="4"/>
  <c r="CK63" i="4"/>
  <c r="CJ64" i="4"/>
  <c r="CB72" i="4"/>
  <c r="CN60" i="4"/>
  <c r="CO60" i="4" s="1"/>
  <c r="CP60" i="4" s="1"/>
  <c r="CA75" i="4"/>
  <c r="CS57" i="4"/>
  <c r="CR58" i="4"/>
  <c r="BQ85" i="4"/>
  <c r="DX32" i="4"/>
  <c r="AZ102" i="4"/>
  <c r="CL62" i="4"/>
  <c r="BG95" i="4"/>
  <c r="BI93" i="4"/>
  <c r="BB100" i="4"/>
  <c r="BA101" i="4"/>
  <c r="AY103" i="4"/>
  <c r="BE97" i="4"/>
  <c r="BK91" i="4"/>
  <c r="BR84" i="4"/>
  <c r="BF96" i="4"/>
  <c r="BH94" i="4"/>
  <c r="BN88" i="4"/>
  <c r="BM89" i="4"/>
  <c r="BC99" i="4"/>
  <c r="BD98" i="4"/>
  <c r="BL90" i="4"/>
  <c r="BP86" i="4"/>
  <c r="BJ92" i="4"/>
  <c r="DG46" i="4"/>
  <c r="DH46" i="4" s="1"/>
  <c r="DC48" i="4"/>
  <c r="DE47" i="4"/>
  <c r="CT56" i="4"/>
  <c r="DQ39" i="4"/>
  <c r="CQ59" i="4"/>
  <c r="DY31" i="4"/>
  <c r="EL18" i="4"/>
  <c r="EM17" i="4"/>
  <c r="CK96" i="8" l="1"/>
  <c r="EG58" i="8"/>
  <c r="EF59" i="8"/>
  <c r="CX83" i="8"/>
  <c r="AW193" i="8"/>
  <c r="AW194" i="8" s="1"/>
  <c r="AW195" i="8" s="1"/>
  <c r="AW196" i="8" s="1"/>
  <c r="AW197" i="8" s="1"/>
  <c r="AW198" i="8" s="1"/>
  <c r="AW199" i="8" s="1"/>
  <c r="AX183" i="8"/>
  <c r="AX184" i="8" s="1"/>
  <c r="AX185" i="8" s="1"/>
  <c r="AX186" i="8" s="1"/>
  <c r="AX187" i="8" s="1"/>
  <c r="AX188" i="8" s="1"/>
  <c r="AX189" i="8" s="1"/>
  <c r="AX190" i="8" s="1"/>
  <c r="AX191" i="8" s="1"/>
  <c r="AX192" i="8" s="1"/>
  <c r="CU86" i="8"/>
  <c r="AV200" i="8"/>
  <c r="AV201" i="8" s="1"/>
  <c r="AV202" i="8" s="1"/>
  <c r="AV203" i="8" s="1"/>
  <c r="AV204" i="8" s="1"/>
  <c r="AV205" i="8" s="1"/>
  <c r="AV206" i="8" s="1"/>
  <c r="AV207" i="8" s="1"/>
  <c r="AV208" i="8" s="1"/>
  <c r="AV209" i="8" s="1"/>
  <c r="AV210" i="8" s="1"/>
  <c r="AV211" i="8" s="1"/>
  <c r="AV212" i="8" s="1"/>
  <c r="AV213" i="8" s="1"/>
  <c r="AV214" i="8" s="1"/>
  <c r="AU233" i="8"/>
  <c r="AU234" i="8" s="1"/>
  <c r="AU235" i="8" s="1"/>
  <c r="AU236" i="8" s="1"/>
  <c r="AU237" i="8" s="1"/>
  <c r="AU238" i="8" s="1"/>
  <c r="AU239" i="8" s="1"/>
  <c r="AU240" i="8" s="1"/>
  <c r="AU241" i="8" s="1"/>
  <c r="AU242" i="8" s="1"/>
  <c r="AU243" i="8" s="1"/>
  <c r="AU244" i="8" s="1"/>
  <c r="AU245" i="8" s="1"/>
  <c r="AU246" i="8" s="1"/>
  <c r="AU247" i="8" s="1"/>
  <c r="AU248" i="8" s="1"/>
  <c r="AU249" i="8" s="1"/>
  <c r="AU250" i="8" s="1"/>
  <c r="AU251" i="8" s="1"/>
  <c r="AU252" i="8" s="1"/>
  <c r="AU253" i="8" s="1"/>
  <c r="AU254" i="8" s="1"/>
  <c r="AU255" i="8" s="1"/>
  <c r="AU256" i="8" s="1"/>
  <c r="AU257" i="8" s="1"/>
  <c r="AU258" i="8" s="1"/>
  <c r="AU259" i="8" s="1"/>
  <c r="CV85" i="8"/>
  <c r="CW84" i="8"/>
  <c r="BS114" i="8"/>
  <c r="BT113" i="8"/>
  <c r="BW110" i="8"/>
  <c r="BU112" i="8"/>
  <c r="CG100" i="8"/>
  <c r="CH99" i="8"/>
  <c r="CI98" i="8"/>
  <c r="BV111" i="8"/>
  <c r="CE102" i="8"/>
  <c r="CF101" i="8"/>
  <c r="CD103" i="8"/>
  <c r="CJ97" i="8"/>
  <c r="DB80" i="8"/>
  <c r="DC79" i="8"/>
  <c r="BR102" i="6"/>
  <c r="BG102" i="6"/>
  <c r="AW102" i="6"/>
  <c r="DF76" i="8"/>
  <c r="DE77" i="8"/>
  <c r="EA63" i="8"/>
  <c r="DD78" i="8"/>
  <c r="EB62" i="8"/>
  <c r="ED60" i="8"/>
  <c r="EE60" i="8" s="1"/>
  <c r="EC61" i="8"/>
  <c r="CR89" i="8"/>
  <c r="DG75" i="8"/>
  <c r="CY82" i="8"/>
  <c r="DA81" i="8"/>
  <c r="BY108" i="8"/>
  <c r="BB133" i="8"/>
  <c r="GB171" i="4"/>
  <c r="FV171" i="4"/>
  <c r="BD129" i="8"/>
  <c r="BP117" i="8"/>
  <c r="DT68" i="8"/>
  <c r="BA134" i="8"/>
  <c r="DJ74" i="8"/>
  <c r="AZ135" i="8"/>
  <c r="AZ136" i="8" s="1"/>
  <c r="DK73" i="8"/>
  <c r="DL72" i="8"/>
  <c r="DQ70" i="8"/>
  <c r="DR70" i="8" s="1"/>
  <c r="DS69" i="8"/>
  <c r="CO92" i="8"/>
  <c r="CN93" i="8"/>
  <c r="AY170" i="8"/>
  <c r="AY171" i="8" s="1"/>
  <c r="AY172" i="8" s="1"/>
  <c r="AY173" i="8" s="1"/>
  <c r="AY174" i="8" s="1"/>
  <c r="AY175" i="8" s="1"/>
  <c r="AY176" i="8" s="1"/>
  <c r="AY177" i="8" s="1"/>
  <c r="AY178" i="8" s="1"/>
  <c r="AY179" i="8" s="1"/>
  <c r="AY180" i="8" s="1"/>
  <c r="AY181" i="8" s="1"/>
  <c r="AY182" i="8" s="1"/>
  <c r="AY183" i="8" s="1"/>
  <c r="AY184" i="8" s="1"/>
  <c r="AY185" i="8" s="1"/>
  <c r="AY186" i="8" s="1"/>
  <c r="AY187" i="8" s="1"/>
  <c r="AY188" i="8" s="1"/>
  <c r="AY189" i="8" s="1"/>
  <c r="AY190" i="8" s="1"/>
  <c r="AY191" i="8" s="1"/>
  <c r="AY192" i="8" s="1"/>
  <c r="DV66" i="8"/>
  <c r="CM94" i="8"/>
  <c r="CL95" i="8"/>
  <c r="BX109" i="8"/>
  <c r="CS88" i="8"/>
  <c r="CT87" i="8"/>
  <c r="CQ90" i="8"/>
  <c r="CP91" i="8"/>
  <c r="BZ107" i="8"/>
  <c r="BQ116" i="8"/>
  <c r="BR115" i="8"/>
  <c r="BE128" i="8"/>
  <c r="BG126" i="8"/>
  <c r="CC104" i="8"/>
  <c r="DN71" i="8"/>
  <c r="DO71" i="8" s="1"/>
  <c r="DY64" i="8"/>
  <c r="DZ64" i="8" s="1"/>
  <c r="DW65" i="8"/>
  <c r="DX65" i="8" s="1"/>
  <c r="BH125" i="8"/>
  <c r="BN119" i="8"/>
  <c r="BL121" i="8"/>
  <c r="CB105" i="8"/>
  <c r="BJ123" i="8"/>
  <c r="BK122" i="8"/>
  <c r="BI124" i="8"/>
  <c r="BM120" i="8"/>
  <c r="CA106" i="8"/>
  <c r="BF127" i="8"/>
  <c r="DU67" i="8"/>
  <c r="BO118" i="8"/>
  <c r="BC130" i="8"/>
  <c r="EH51" i="8"/>
  <c r="EH52" i="8" s="1"/>
  <c r="EH53" i="8" s="1"/>
  <c r="EH54" i="8" s="1"/>
  <c r="EH55" i="8" s="1"/>
  <c r="EH56" i="8" s="1"/>
  <c r="EH57" i="8" s="1"/>
  <c r="EH58" i="8" s="1"/>
  <c r="EI50" i="8"/>
  <c r="EL19" i="4"/>
  <c r="DZ31" i="4"/>
  <c r="EA30" i="4"/>
  <c r="EB29" i="4"/>
  <c r="EC28" i="4"/>
  <c r="ED27" i="4"/>
  <c r="EE26" i="4"/>
  <c r="EF25" i="4"/>
  <c r="EH23" i="4"/>
  <c r="EG24" i="4"/>
  <c r="EI22" i="4"/>
  <c r="EJ21" i="4"/>
  <c r="EK20" i="4"/>
  <c r="DI46" i="4"/>
  <c r="DJ46" i="4" s="1"/>
  <c r="DK45" i="4"/>
  <c r="F171" i="4"/>
  <c r="DL44" i="4"/>
  <c r="DS38" i="4"/>
  <c r="DT37" i="4"/>
  <c r="D171" i="4"/>
  <c r="DM43" i="4"/>
  <c r="DN42" i="4"/>
  <c r="DO41" i="4"/>
  <c r="DU36" i="4"/>
  <c r="DX33" i="4"/>
  <c r="DV35" i="4"/>
  <c r="DW34" i="4"/>
  <c r="CZ51" i="4"/>
  <c r="DA51" i="4" s="1"/>
  <c r="DP40" i="4"/>
  <c r="DR39" i="4"/>
  <c r="CY52" i="4"/>
  <c r="CX53" i="4"/>
  <c r="CW54" i="4"/>
  <c r="CV55" i="4"/>
  <c r="DB50" i="4"/>
  <c r="DC49" i="4"/>
  <c r="BT48" i="1"/>
  <c r="BI48" i="1"/>
  <c r="AY48" i="1"/>
  <c r="BZ77" i="4"/>
  <c r="BY78" i="4"/>
  <c r="CA76" i="4"/>
  <c r="BW80" i="4"/>
  <c r="BV81" i="4"/>
  <c r="BS84" i="4"/>
  <c r="BU82" i="4"/>
  <c r="BT83" i="4"/>
  <c r="BX79" i="4"/>
  <c r="CG68" i="4"/>
  <c r="CF69" i="4"/>
  <c r="CD71" i="4"/>
  <c r="CE70" i="4"/>
  <c r="CC72" i="4"/>
  <c r="CH67" i="4"/>
  <c r="CL63" i="4"/>
  <c r="CI66" i="4"/>
  <c r="CK64" i="4"/>
  <c r="CJ65" i="4"/>
  <c r="CN61" i="4"/>
  <c r="CO61" i="4" s="1"/>
  <c r="CB73" i="4"/>
  <c r="CT57" i="4"/>
  <c r="CS58" i="4"/>
  <c r="CR59" i="4"/>
  <c r="CM62" i="4"/>
  <c r="BQ86" i="4"/>
  <c r="AZ103" i="4"/>
  <c r="BL91" i="4"/>
  <c r="BH95" i="4"/>
  <c r="BK92" i="4"/>
  <c r="BI94" i="4"/>
  <c r="BP87" i="4"/>
  <c r="BN89" i="4"/>
  <c r="BM90" i="4"/>
  <c r="BG96" i="4"/>
  <c r="BF97" i="4"/>
  <c r="BE98" i="4"/>
  <c r="BO88" i="4"/>
  <c r="BD99" i="4"/>
  <c r="BC100" i="4"/>
  <c r="BR85" i="4"/>
  <c r="AY104" i="4"/>
  <c r="BB101" i="4"/>
  <c r="BJ93" i="4"/>
  <c r="BA102" i="4"/>
  <c r="DD48" i="4"/>
  <c r="CU56" i="4"/>
  <c r="DF47" i="4"/>
  <c r="DY32" i="4"/>
  <c r="EM18" i="4"/>
  <c r="EN17" i="4"/>
  <c r="CQ60" i="4"/>
  <c r="EG59" i="8" l="1"/>
  <c r="EH59" i="8" s="1"/>
  <c r="EF60" i="8"/>
  <c r="CY83" i="8"/>
  <c r="CV86" i="8"/>
  <c r="AX193" i="8"/>
  <c r="AY193" i="8" s="1"/>
  <c r="AW200" i="8"/>
  <c r="AW201" i="8" s="1"/>
  <c r="AW202" i="8" s="1"/>
  <c r="AW203" i="8" s="1"/>
  <c r="AW204" i="8" s="1"/>
  <c r="AW205" i="8" s="1"/>
  <c r="AW206" i="8" s="1"/>
  <c r="AW207" i="8" s="1"/>
  <c r="AW208" i="8" s="1"/>
  <c r="AV215" i="8"/>
  <c r="AV216" i="8" s="1"/>
  <c r="AV217" i="8" s="1"/>
  <c r="AV218" i="8" s="1"/>
  <c r="AV219" i="8" s="1"/>
  <c r="AV220" i="8" s="1"/>
  <c r="AV221" i="8" s="1"/>
  <c r="AV222" i="8" s="1"/>
  <c r="AV223" i="8" s="1"/>
  <c r="AV224" i="8" s="1"/>
  <c r="AV225" i="8" s="1"/>
  <c r="AV226" i="8" s="1"/>
  <c r="AV227" i="8" s="1"/>
  <c r="AV228" i="8" s="1"/>
  <c r="AV229" i="8" s="1"/>
  <c r="AV230" i="8" s="1"/>
  <c r="AV231" i="8" s="1"/>
  <c r="AV232" i="8" s="1"/>
  <c r="CW85" i="8"/>
  <c r="CX84" i="8"/>
  <c r="BS115" i="8"/>
  <c r="BT114" i="8"/>
  <c r="BU113" i="8"/>
  <c r="BX110" i="8"/>
  <c r="BV112" i="8"/>
  <c r="CG101" i="8"/>
  <c r="CH100" i="8"/>
  <c r="CI99" i="8"/>
  <c r="CJ98" i="8"/>
  <c r="BW111" i="8"/>
  <c r="CE103" i="8"/>
  <c r="CF102" i="8"/>
  <c r="CK97" i="8"/>
  <c r="DC80" i="8"/>
  <c r="DG76" i="8"/>
  <c r="DB81" i="8"/>
  <c r="AX102" i="6"/>
  <c r="BS102" i="6"/>
  <c r="BH102" i="6"/>
  <c r="DF77" i="8"/>
  <c r="DE78" i="8"/>
  <c r="EB63" i="8"/>
  <c r="DD79" i="8"/>
  <c r="EC62" i="8"/>
  <c r="EM19" i="4"/>
  <c r="CS89" i="8"/>
  <c r="ED61" i="8"/>
  <c r="DH75" i="8"/>
  <c r="CZ82" i="8"/>
  <c r="DA82" i="8" s="1"/>
  <c r="CP92" i="8"/>
  <c r="BB134" i="8"/>
  <c r="DT69" i="8"/>
  <c r="BA135" i="8"/>
  <c r="BA136" i="8" s="1"/>
  <c r="DL73" i="8"/>
  <c r="DK74" i="8"/>
  <c r="AZ137" i="8"/>
  <c r="AZ138" i="8" s="1"/>
  <c r="AZ139" i="8" s="1"/>
  <c r="AZ140" i="8" s="1"/>
  <c r="AZ141" i="8" s="1"/>
  <c r="AZ142" i="8" s="1"/>
  <c r="AZ143" i="8" s="1"/>
  <c r="AZ144" i="8" s="1"/>
  <c r="AZ145" i="8" s="1"/>
  <c r="AZ146" i="8" s="1"/>
  <c r="AZ147" i="8" s="1"/>
  <c r="AZ148" i="8" s="1"/>
  <c r="AZ149" i="8" s="1"/>
  <c r="AZ150" i="8" s="1"/>
  <c r="AZ151" i="8" s="1"/>
  <c r="AZ167" i="8" s="1"/>
  <c r="AZ168" i="8" s="1"/>
  <c r="AZ169" i="8" s="1"/>
  <c r="DM72" i="8"/>
  <c r="DN72" i="8" s="1"/>
  <c r="DO72" i="8" s="1"/>
  <c r="CO93" i="8"/>
  <c r="DS70" i="8"/>
  <c r="CN94" i="8"/>
  <c r="BY109" i="8"/>
  <c r="CM95" i="8"/>
  <c r="CL96" i="8"/>
  <c r="BJ124" i="8"/>
  <c r="CR90" i="8"/>
  <c r="CQ91" i="8"/>
  <c r="CU87" i="8"/>
  <c r="CT88" i="8"/>
  <c r="EA64" i="8"/>
  <c r="DY65" i="8"/>
  <c r="DZ65" i="8" s="1"/>
  <c r="BR116" i="8"/>
  <c r="BC131" i="8"/>
  <c r="BC132" i="8" s="1"/>
  <c r="BC133" i="8" s="1"/>
  <c r="BN120" i="8"/>
  <c r="BH126" i="8"/>
  <c r="BZ108" i="8"/>
  <c r="BO119" i="8"/>
  <c r="DP71" i="8"/>
  <c r="DQ71" i="8" s="1"/>
  <c r="BP118" i="8"/>
  <c r="DU68" i="8"/>
  <c r="BM121" i="8"/>
  <c r="BG127" i="8"/>
  <c r="BQ117" i="8"/>
  <c r="DV67" i="8"/>
  <c r="CB106" i="8"/>
  <c r="BD130" i="8"/>
  <c r="BF128" i="8"/>
  <c r="BI125" i="8"/>
  <c r="DW66" i="8"/>
  <c r="DX66" i="8" s="1"/>
  <c r="BE129" i="8"/>
  <c r="CA107" i="8"/>
  <c r="BK123" i="8"/>
  <c r="BL122" i="8"/>
  <c r="CC105" i="8"/>
  <c r="CD104" i="8"/>
  <c r="EI51" i="8"/>
  <c r="EI52" i="8" s="1"/>
  <c r="EI53" i="8" s="1"/>
  <c r="EI54" i="8" s="1"/>
  <c r="EI55" i="8" s="1"/>
  <c r="EI56" i="8" s="1"/>
  <c r="EI57" i="8" s="1"/>
  <c r="EI58" i="8" s="1"/>
  <c r="EJ50" i="8"/>
  <c r="EA31" i="4"/>
  <c r="EB30" i="4"/>
  <c r="EC29" i="4"/>
  <c r="ED28" i="4"/>
  <c r="EE27" i="4"/>
  <c r="EF26" i="4"/>
  <c r="EI23" i="4"/>
  <c r="EH24" i="4"/>
  <c r="EG25" i="4"/>
  <c r="EJ22" i="4"/>
  <c r="EK21" i="4"/>
  <c r="EL20" i="4"/>
  <c r="DL45" i="4"/>
  <c r="DM44" i="4"/>
  <c r="DN43" i="4"/>
  <c r="DS39" i="4"/>
  <c r="DT38" i="4"/>
  <c r="DU37" i="4"/>
  <c r="DY33" i="4"/>
  <c r="DO42" i="4"/>
  <c r="DP41" i="4"/>
  <c r="DV36" i="4"/>
  <c r="DQ40" i="4"/>
  <c r="DR40" i="4" s="1"/>
  <c r="DW35" i="4"/>
  <c r="DX34" i="4"/>
  <c r="CX54" i="4"/>
  <c r="CZ52" i="4"/>
  <c r="DA52" i="4" s="1"/>
  <c r="CY53" i="4"/>
  <c r="CW55" i="4"/>
  <c r="DD49" i="4"/>
  <c r="DC50" i="4"/>
  <c r="DB51" i="4"/>
  <c r="BU48" i="1"/>
  <c r="BJ48" i="1"/>
  <c r="AZ48" i="1"/>
  <c r="BC48" i="1" s="1"/>
  <c r="BN48" i="1" s="1"/>
  <c r="BZ78" i="4"/>
  <c r="CA77" i="4"/>
  <c r="BX80" i="4"/>
  <c r="BW81" i="4"/>
  <c r="BV82" i="4"/>
  <c r="BT84" i="4"/>
  <c r="BU83" i="4"/>
  <c r="BY79" i="4"/>
  <c r="CG69" i="4"/>
  <c r="CH68" i="4"/>
  <c r="CF70" i="4"/>
  <c r="CD72" i="4"/>
  <c r="CE71" i="4"/>
  <c r="CC73" i="4"/>
  <c r="CI67" i="4"/>
  <c r="CM63" i="4"/>
  <c r="CL64" i="4"/>
  <c r="CK65" i="4"/>
  <c r="CJ66" i="4"/>
  <c r="CB74" i="4"/>
  <c r="CB75" i="4" s="1"/>
  <c r="CB76" i="4" s="1"/>
  <c r="CT58" i="4"/>
  <c r="CU57" i="4"/>
  <c r="CS59" i="4"/>
  <c r="CN62" i="4"/>
  <c r="BB102" i="4"/>
  <c r="BG97" i="4"/>
  <c r="BF98" i="4"/>
  <c r="BI95" i="4"/>
  <c r="BK93" i="4"/>
  <c r="BJ94" i="4"/>
  <c r="BL92" i="4"/>
  <c r="AY105" i="4"/>
  <c r="AY106" i="4" s="1"/>
  <c r="AY107" i="4" s="1"/>
  <c r="AY108" i="4" s="1"/>
  <c r="BD100" i="4"/>
  <c r="BA103" i="4"/>
  <c r="BR86" i="4"/>
  <c r="BE99" i="4"/>
  <c r="BP88" i="4"/>
  <c r="BH96" i="4"/>
  <c r="BO89" i="4"/>
  <c r="AZ104" i="4"/>
  <c r="BQ87" i="4"/>
  <c r="BM91" i="4"/>
  <c r="BC101" i="4"/>
  <c r="BN90" i="4"/>
  <c r="BS85" i="4"/>
  <c r="CV56" i="4"/>
  <c r="DG47" i="4"/>
  <c r="DH47" i="4" s="1"/>
  <c r="DE48" i="4"/>
  <c r="DZ32" i="4"/>
  <c r="EN18" i="4"/>
  <c r="EO17" i="4"/>
  <c r="CP61" i="4"/>
  <c r="CQ61" i="4" s="1"/>
  <c r="DK46" i="4"/>
  <c r="CR60" i="4"/>
  <c r="EG60" i="8" l="1"/>
  <c r="EH60" i="8" s="1"/>
  <c r="EI59" i="8"/>
  <c r="CY84" i="8"/>
  <c r="CV87" i="8"/>
  <c r="CW86" i="8"/>
  <c r="AX194" i="8"/>
  <c r="AX195" i="8" s="1"/>
  <c r="AX196" i="8" s="1"/>
  <c r="AX197" i="8" s="1"/>
  <c r="AX198" i="8" s="1"/>
  <c r="AX199" i="8" s="1"/>
  <c r="AW209" i="8"/>
  <c r="AW210" i="8" s="1"/>
  <c r="AW211" i="8" s="1"/>
  <c r="AW212" i="8" s="1"/>
  <c r="AW213" i="8" s="1"/>
  <c r="AW214" i="8" s="1"/>
  <c r="AV233" i="8"/>
  <c r="AV234" i="8" s="1"/>
  <c r="AV235" i="8" s="1"/>
  <c r="AV236" i="8" s="1"/>
  <c r="AV237" i="8" s="1"/>
  <c r="AV238" i="8" s="1"/>
  <c r="AV239" i="8" s="1"/>
  <c r="AV240" i="8" s="1"/>
  <c r="AV241" i="8" s="1"/>
  <c r="AV242" i="8" s="1"/>
  <c r="AV243" i="8" s="1"/>
  <c r="AV244" i="8" s="1"/>
  <c r="AV245" i="8" s="1"/>
  <c r="AV246" i="8" s="1"/>
  <c r="AV247" i="8" s="1"/>
  <c r="AV248" i="8" s="1"/>
  <c r="AV249" i="8" s="1"/>
  <c r="AV250" i="8" s="1"/>
  <c r="AV251" i="8" s="1"/>
  <c r="AV252" i="8" s="1"/>
  <c r="AV253" i="8" s="1"/>
  <c r="AV254" i="8" s="1"/>
  <c r="AV255" i="8" s="1"/>
  <c r="CX85" i="8"/>
  <c r="BS116" i="8"/>
  <c r="BT115" i="8"/>
  <c r="BU114" i="8"/>
  <c r="BV113" i="8"/>
  <c r="BY110" i="8"/>
  <c r="BX111" i="8"/>
  <c r="CH101" i="8"/>
  <c r="CG102" i="8"/>
  <c r="CI100" i="8"/>
  <c r="CL97" i="8"/>
  <c r="BW112" i="8"/>
  <c r="CJ99" i="8"/>
  <c r="CK98" i="8"/>
  <c r="CF103" i="8"/>
  <c r="EN19" i="4"/>
  <c r="DC81" i="8"/>
  <c r="DG77" i="8"/>
  <c r="EB64" i="8"/>
  <c r="BI102" i="6"/>
  <c r="BT102" i="6"/>
  <c r="AS103" i="6"/>
  <c r="BA102" i="6"/>
  <c r="BL102" i="6" s="1"/>
  <c r="CZ83" i="8"/>
  <c r="DF78" i="8"/>
  <c r="DE79" i="8"/>
  <c r="EC63" i="8"/>
  <c r="CT89" i="8"/>
  <c r="DD80" i="8"/>
  <c r="ED62" i="8"/>
  <c r="EE61" i="8"/>
  <c r="EF61" i="8" s="1"/>
  <c r="DH76" i="8"/>
  <c r="DI75" i="8"/>
  <c r="CQ92" i="8"/>
  <c r="CP93" i="8"/>
  <c r="DU69" i="8"/>
  <c r="BC134" i="8"/>
  <c r="BB135" i="8"/>
  <c r="BB136" i="8" s="1"/>
  <c r="DB82" i="8"/>
  <c r="DT70" i="8"/>
  <c r="BA137" i="8"/>
  <c r="BA138" i="8" s="1"/>
  <c r="BA139" i="8" s="1"/>
  <c r="BA140" i="8" s="1"/>
  <c r="BA141" i="8" s="1"/>
  <c r="BA142" i="8" s="1"/>
  <c r="BA143" i="8" s="1"/>
  <c r="BA144" i="8" s="1"/>
  <c r="BA145" i="8" s="1"/>
  <c r="BA146" i="8" s="1"/>
  <c r="BA147" i="8" s="1"/>
  <c r="BA148" i="8" s="1"/>
  <c r="BA149" i="8" s="1"/>
  <c r="BA150" i="8" s="1"/>
  <c r="BA151" i="8" s="1"/>
  <c r="DL74" i="8"/>
  <c r="AZ170" i="8"/>
  <c r="AZ171" i="8" s="1"/>
  <c r="AZ172" i="8" s="1"/>
  <c r="AZ173" i="8" s="1"/>
  <c r="AZ174" i="8" s="1"/>
  <c r="AZ175" i="8" s="1"/>
  <c r="AZ176" i="8" s="1"/>
  <c r="AZ177" i="8" s="1"/>
  <c r="AZ178" i="8" s="1"/>
  <c r="AZ179" i="8" s="1"/>
  <c r="AZ180" i="8" s="1"/>
  <c r="AZ181" i="8" s="1"/>
  <c r="AZ182" i="8" s="1"/>
  <c r="AZ183" i="8" s="1"/>
  <c r="AZ184" i="8" s="1"/>
  <c r="AZ185" i="8" s="1"/>
  <c r="AZ186" i="8" s="1"/>
  <c r="AZ187" i="8" s="1"/>
  <c r="AZ188" i="8" s="1"/>
  <c r="AZ189" i="8" s="1"/>
  <c r="AZ190" i="8" s="1"/>
  <c r="AZ191" i="8" s="1"/>
  <c r="AZ192" i="8" s="1"/>
  <c r="AZ193" i="8" s="1"/>
  <c r="CO94" i="8"/>
  <c r="DM73" i="8"/>
  <c r="CA108" i="8"/>
  <c r="BI126" i="8"/>
  <c r="DP72" i="8"/>
  <c r="DQ72" i="8" s="1"/>
  <c r="CU88" i="8"/>
  <c r="CM96" i="8"/>
  <c r="CS90" i="8"/>
  <c r="CR91" i="8"/>
  <c r="CN95" i="8"/>
  <c r="DY66" i="8"/>
  <c r="DZ66" i="8" s="1"/>
  <c r="EA65" i="8"/>
  <c r="CC106" i="8"/>
  <c r="BL123" i="8"/>
  <c r="BH127" i="8"/>
  <c r="BG128" i="8"/>
  <c r="BM122" i="8"/>
  <c r="CD105" i="8"/>
  <c r="DV68" i="8"/>
  <c r="DR71" i="8"/>
  <c r="DS71" i="8" s="1"/>
  <c r="BO120" i="8"/>
  <c r="BR117" i="8"/>
  <c r="BQ118" i="8"/>
  <c r="BP119" i="8"/>
  <c r="BZ109" i="8"/>
  <c r="BK124" i="8"/>
  <c r="BF129" i="8"/>
  <c r="BE130" i="8"/>
  <c r="CB107" i="8"/>
  <c r="BN121" i="8"/>
  <c r="BJ125" i="8"/>
  <c r="CE104" i="8"/>
  <c r="DW67" i="8"/>
  <c r="DX67" i="8" s="1"/>
  <c r="BD131" i="8"/>
  <c r="EJ51" i="8"/>
  <c r="EJ52" i="8" s="1"/>
  <c r="EJ53" i="8" s="1"/>
  <c r="EJ54" i="8" s="1"/>
  <c r="EJ55" i="8" s="1"/>
  <c r="EJ56" i="8" s="1"/>
  <c r="EJ57" i="8" s="1"/>
  <c r="EJ58" i="8" s="1"/>
  <c r="EK50" i="8"/>
  <c r="EB31" i="4"/>
  <c r="EC30" i="4"/>
  <c r="EE28" i="4"/>
  <c r="ED29" i="4"/>
  <c r="EF27" i="4"/>
  <c r="EG26" i="4"/>
  <c r="EI24" i="4"/>
  <c r="EJ23" i="4"/>
  <c r="EH25" i="4"/>
  <c r="EK22" i="4"/>
  <c r="EL21" i="4"/>
  <c r="EM20" i="4"/>
  <c r="DL46" i="4"/>
  <c r="DM45" i="4"/>
  <c r="DN44" i="4"/>
  <c r="DU38" i="4"/>
  <c r="DZ33" i="4"/>
  <c r="DO43" i="4"/>
  <c r="DV37" i="4"/>
  <c r="DT39" i="4"/>
  <c r="DY34" i="4"/>
  <c r="DQ41" i="4"/>
  <c r="DR41" i="4" s="1"/>
  <c r="DX35" i="4"/>
  <c r="DP42" i="4"/>
  <c r="DW36" i="4"/>
  <c r="CX55" i="4"/>
  <c r="CY54" i="4"/>
  <c r="CZ53" i="4"/>
  <c r="DA53" i="4" s="1"/>
  <c r="DE49" i="4"/>
  <c r="DD50" i="4"/>
  <c r="DC51" i="4"/>
  <c r="DB52" i="4"/>
  <c r="AU49" i="1"/>
  <c r="BV48" i="1"/>
  <c r="BK48" i="1"/>
  <c r="F48" i="1" s="1"/>
  <c r="CA78" i="4"/>
  <c r="BT85" i="4"/>
  <c r="BV83" i="4"/>
  <c r="BY80" i="4"/>
  <c r="BU84" i="4"/>
  <c r="BX81" i="4"/>
  <c r="BW82" i="4"/>
  <c r="BZ79" i="4"/>
  <c r="CG70" i="4"/>
  <c r="CH69" i="4"/>
  <c r="CI68" i="4"/>
  <c r="CF71" i="4"/>
  <c r="CE72" i="4"/>
  <c r="CD73" i="4"/>
  <c r="CN63" i="4"/>
  <c r="CM64" i="4"/>
  <c r="CL65" i="4"/>
  <c r="CK66" i="4"/>
  <c r="CJ67" i="4"/>
  <c r="CC74" i="4"/>
  <c r="CB77" i="4"/>
  <c r="CV57" i="4"/>
  <c r="CT59" i="4"/>
  <c r="CU58" i="4"/>
  <c r="CO62" i="4"/>
  <c r="CW56" i="4"/>
  <c r="BJ95" i="4"/>
  <c r="BF99" i="4"/>
  <c r="BS86" i="4"/>
  <c r="BA104" i="4"/>
  <c r="BL93" i="4"/>
  <c r="BO90" i="4"/>
  <c r="BN91" i="4"/>
  <c r="BC102" i="4"/>
  <c r="BE100" i="4"/>
  <c r="BP89" i="4"/>
  <c r="BK94" i="4"/>
  <c r="BH97" i="4"/>
  <c r="BR87" i="4"/>
  <c r="BD101" i="4"/>
  <c r="BI96" i="4"/>
  <c r="BG98" i="4"/>
  <c r="BQ88" i="4"/>
  <c r="BB103" i="4"/>
  <c r="BM92" i="4"/>
  <c r="AZ105" i="4"/>
  <c r="AZ106" i="4" s="1"/>
  <c r="AZ107" i="4" s="1"/>
  <c r="AY109" i="4"/>
  <c r="AY110" i="4" s="1"/>
  <c r="AY111" i="4" s="1"/>
  <c r="AY112" i="4" s="1"/>
  <c r="AY113" i="4" s="1"/>
  <c r="AY114" i="4" s="1"/>
  <c r="AY115" i="4" s="1"/>
  <c r="AY116" i="4" s="1"/>
  <c r="AY117" i="4" s="1"/>
  <c r="AY118" i="4" s="1"/>
  <c r="AY119" i="4" s="1"/>
  <c r="AY120" i="4" s="1"/>
  <c r="AY121" i="4" s="1"/>
  <c r="AY122" i="4" s="1"/>
  <c r="AY123" i="4" s="1"/>
  <c r="AY124" i="4" s="1"/>
  <c r="AY125" i="4" s="1"/>
  <c r="AY126" i="4" s="1"/>
  <c r="AY127" i="4" s="1"/>
  <c r="AY128" i="4" s="1"/>
  <c r="AY129" i="4" s="1"/>
  <c r="AY130" i="4" s="1"/>
  <c r="AY131" i="4" s="1"/>
  <c r="AY132" i="4" s="1"/>
  <c r="AY133" i="4" s="1"/>
  <c r="AY134" i="4" s="1"/>
  <c r="AY135" i="4" s="1"/>
  <c r="DF48" i="4"/>
  <c r="EA32" i="4"/>
  <c r="DI47" i="4"/>
  <c r="CR61" i="4"/>
  <c r="DS40" i="4"/>
  <c r="EO18" i="4"/>
  <c r="EP17" i="4"/>
  <c r="CS60" i="4"/>
  <c r="EG61" i="8" l="1"/>
  <c r="EJ59" i="8"/>
  <c r="EI60" i="8"/>
  <c r="CZ84" i="8"/>
  <c r="CW87" i="8"/>
  <c r="CX86" i="8"/>
  <c r="AX200" i="8"/>
  <c r="AX201" i="8" s="1"/>
  <c r="AX202" i="8" s="1"/>
  <c r="AX203" i="8" s="1"/>
  <c r="AX204" i="8" s="1"/>
  <c r="AX205" i="8" s="1"/>
  <c r="AX206" i="8" s="1"/>
  <c r="AX207" i="8" s="1"/>
  <c r="AX208" i="8" s="1"/>
  <c r="AY194" i="8"/>
  <c r="AY195" i="8" s="1"/>
  <c r="AY196" i="8" s="1"/>
  <c r="AY197" i="8" s="1"/>
  <c r="AY198" i="8" s="1"/>
  <c r="AY199" i="8" s="1"/>
  <c r="AV256" i="8"/>
  <c r="AV257" i="8" s="1"/>
  <c r="AV258" i="8" s="1"/>
  <c r="AV259" i="8" s="1"/>
  <c r="CY85" i="8"/>
  <c r="AW215" i="8"/>
  <c r="AW216" i="8" s="1"/>
  <c r="AW217" i="8" s="1"/>
  <c r="AW218" i="8" s="1"/>
  <c r="AW219" i="8" s="1"/>
  <c r="AW220" i="8" s="1"/>
  <c r="AW221" i="8" s="1"/>
  <c r="AW222" i="8" s="1"/>
  <c r="AW223" i="8" s="1"/>
  <c r="AW224" i="8" s="1"/>
  <c r="AW225" i="8" s="1"/>
  <c r="AW226" i="8" s="1"/>
  <c r="AW227" i="8" s="1"/>
  <c r="AW228" i="8" s="1"/>
  <c r="AW229" i="8" s="1"/>
  <c r="AW230" i="8" s="1"/>
  <c r="AW231" i="8" s="1"/>
  <c r="AW232" i="8" s="1"/>
  <c r="BT116" i="8"/>
  <c r="BS117" i="8"/>
  <c r="EC64" i="8"/>
  <c r="BU115" i="8"/>
  <c r="BV114" i="8"/>
  <c r="BY111" i="8"/>
  <c r="BX112" i="8"/>
  <c r="CL98" i="8"/>
  <c r="CI101" i="8"/>
  <c r="CJ100" i="8"/>
  <c r="CH102" i="8"/>
  <c r="BW113" i="8"/>
  <c r="CG103" i="8"/>
  <c r="EO19" i="4"/>
  <c r="CK99" i="8"/>
  <c r="EB65" i="8"/>
  <c r="DG78" i="8"/>
  <c r="DH77" i="8"/>
  <c r="W102" i="6"/>
  <c r="Q102" i="6" s="1"/>
  <c r="DE80" i="8"/>
  <c r="BO103" i="6"/>
  <c r="BD103" i="6"/>
  <c r="AT103" i="6"/>
  <c r="DA83" i="8"/>
  <c r="DF79" i="8"/>
  <c r="ED63" i="8"/>
  <c r="CT90" i="8"/>
  <c r="DD81" i="8"/>
  <c r="EE62" i="8"/>
  <c r="EF62" i="8" s="1"/>
  <c r="EH61" i="8"/>
  <c r="CR92" i="8"/>
  <c r="DI76" i="8"/>
  <c r="DJ75" i="8"/>
  <c r="CQ93" i="8"/>
  <c r="DV69" i="8"/>
  <c r="DU70" i="8"/>
  <c r="CP94" i="8"/>
  <c r="BC135" i="8"/>
  <c r="BC136" i="8" s="1"/>
  <c r="CA109" i="8"/>
  <c r="DC82" i="8"/>
  <c r="BB137" i="8"/>
  <c r="BB138" i="8" s="1"/>
  <c r="BB139" i="8" s="1"/>
  <c r="BB140" i="8" s="1"/>
  <c r="BB141" i="8" s="1"/>
  <c r="BB142" i="8" s="1"/>
  <c r="DM74" i="8"/>
  <c r="BA167" i="8"/>
  <c r="BA168" i="8" s="1"/>
  <c r="BA169" i="8" s="1"/>
  <c r="CB108" i="8"/>
  <c r="DN73" i="8"/>
  <c r="CD106" i="8"/>
  <c r="CS91" i="8"/>
  <c r="EA66" i="8"/>
  <c r="CN96" i="8"/>
  <c r="CO95" i="8"/>
  <c r="CM97" i="8"/>
  <c r="DW68" i="8"/>
  <c r="CV88" i="8"/>
  <c r="CU89" i="8"/>
  <c r="DY67" i="8"/>
  <c r="DZ67" i="8" s="1"/>
  <c r="BK125" i="8"/>
  <c r="DR72" i="8"/>
  <c r="DS72" i="8" s="1"/>
  <c r="BD132" i="8"/>
  <c r="BR118" i="8"/>
  <c r="BQ119" i="8"/>
  <c r="DT71" i="8"/>
  <c r="BL124" i="8"/>
  <c r="CF104" i="8"/>
  <c r="CE105" i="8"/>
  <c r="BH128" i="8"/>
  <c r="BG129" i="8"/>
  <c r="CC107" i="8"/>
  <c r="BJ126" i="8"/>
  <c r="BN122" i="8"/>
  <c r="BE131" i="8"/>
  <c r="BO121" i="8"/>
  <c r="BI127" i="8"/>
  <c r="BF130" i="8"/>
  <c r="BZ110" i="8"/>
  <c r="BP120" i="8"/>
  <c r="BM123" i="8"/>
  <c r="D172" i="8"/>
  <c r="EK51" i="8"/>
  <c r="EK52" i="8" s="1"/>
  <c r="EK53" i="8" s="1"/>
  <c r="EK54" i="8" s="1"/>
  <c r="EK55" i="8" s="1"/>
  <c r="EK56" i="8" s="1"/>
  <c r="EK57" i="8" s="1"/>
  <c r="EK58" i="8" s="1"/>
  <c r="EK59" i="8" s="1"/>
  <c r="EL50" i="8"/>
  <c r="EB32" i="4"/>
  <c r="EC31" i="4"/>
  <c r="ED30" i="4"/>
  <c r="EF28" i="4"/>
  <c r="EE29" i="4"/>
  <c r="EG27" i="4"/>
  <c r="EH26" i="4"/>
  <c r="EJ24" i="4"/>
  <c r="EK23" i="4"/>
  <c r="EI25" i="4"/>
  <c r="EL22" i="4"/>
  <c r="EM21" i="4"/>
  <c r="EN20" i="4"/>
  <c r="Y48" i="1"/>
  <c r="DM46" i="4"/>
  <c r="DN45" i="4"/>
  <c r="DO44" i="4"/>
  <c r="DU39" i="4"/>
  <c r="DZ34" i="4"/>
  <c r="DV38" i="4"/>
  <c r="DY35" i="4"/>
  <c r="DP43" i="4"/>
  <c r="DT40" i="4"/>
  <c r="DX36" i="4"/>
  <c r="DQ42" i="4"/>
  <c r="CY55" i="4"/>
  <c r="DW37" i="4"/>
  <c r="R48" i="1"/>
  <c r="CZ54" i="4"/>
  <c r="DA54" i="4" s="1"/>
  <c r="DD51" i="4"/>
  <c r="DE50" i="4"/>
  <c r="DF49" i="4"/>
  <c r="DB53" i="4"/>
  <c r="DC52" i="4"/>
  <c r="P48" i="1"/>
  <c r="FZ172" i="4"/>
  <c r="FT172" i="4"/>
  <c r="Q48" i="1"/>
  <c r="BQ49" i="1"/>
  <c r="BF49" i="1"/>
  <c r="AV49" i="1"/>
  <c r="AW49" i="1" s="1"/>
  <c r="CB78" i="4"/>
  <c r="BT86" i="4"/>
  <c r="BU85" i="4"/>
  <c r="BW83" i="4"/>
  <c r="BV84" i="4"/>
  <c r="BX82" i="4"/>
  <c r="BZ80" i="4"/>
  <c r="BY81" i="4"/>
  <c r="CA79" i="4"/>
  <c r="CG71" i="4"/>
  <c r="CH70" i="4"/>
  <c r="CI69" i="4"/>
  <c r="CE73" i="4"/>
  <c r="CF72" i="4"/>
  <c r="CD74" i="4"/>
  <c r="CO63" i="4"/>
  <c r="CN64" i="4"/>
  <c r="CL66" i="4"/>
  <c r="CM65" i="4"/>
  <c r="CK67" i="4"/>
  <c r="CJ68" i="4"/>
  <c r="CW57" i="4"/>
  <c r="CC75" i="4"/>
  <c r="CC76" i="4" s="1"/>
  <c r="CV58" i="4"/>
  <c r="CU59" i="4"/>
  <c r="CP62" i="4"/>
  <c r="CX56" i="4"/>
  <c r="BO91" i="4"/>
  <c r="BN92" i="4"/>
  <c r="BC103" i="4"/>
  <c r="AZ108" i="4"/>
  <c r="AZ109" i="4" s="1"/>
  <c r="AZ110" i="4" s="1"/>
  <c r="AZ111" i="4" s="1"/>
  <c r="AZ112" i="4" s="1"/>
  <c r="AZ113" i="4" s="1"/>
  <c r="AZ114" i="4" s="1"/>
  <c r="AZ115" i="4" s="1"/>
  <c r="AZ116" i="4" s="1"/>
  <c r="AZ117" i="4" s="1"/>
  <c r="AZ118" i="4" s="1"/>
  <c r="AZ119" i="4" s="1"/>
  <c r="AZ120" i="4" s="1"/>
  <c r="AZ121" i="4" s="1"/>
  <c r="AZ122" i="4" s="1"/>
  <c r="AZ123" i="4" s="1"/>
  <c r="AZ124" i="4" s="1"/>
  <c r="AZ125" i="4" s="1"/>
  <c r="AZ126" i="4" s="1"/>
  <c r="AZ127" i="4" s="1"/>
  <c r="AZ128" i="4" s="1"/>
  <c r="AZ129" i="4" s="1"/>
  <c r="AZ130" i="4" s="1"/>
  <c r="AZ131" i="4" s="1"/>
  <c r="AZ132" i="4" s="1"/>
  <c r="AZ133" i="4" s="1"/>
  <c r="AZ134" i="4" s="1"/>
  <c r="AZ135" i="4" s="1"/>
  <c r="BH98" i="4"/>
  <c r="BG99" i="4"/>
  <c r="BI97" i="4"/>
  <c r="BP90" i="4"/>
  <c r="BA105" i="4"/>
  <c r="BA106" i="4" s="1"/>
  <c r="BA107" i="4" s="1"/>
  <c r="BF100" i="4"/>
  <c r="BM93" i="4"/>
  <c r="BB104" i="4"/>
  <c r="BR88" i="4"/>
  <c r="BK95" i="4"/>
  <c r="BL94" i="4"/>
  <c r="BS87" i="4"/>
  <c r="BJ96" i="4"/>
  <c r="BD102" i="4"/>
  <c r="BQ89" i="4"/>
  <c r="BE101" i="4"/>
  <c r="EA33" i="4"/>
  <c r="DG48" i="4"/>
  <c r="DH48" i="4" s="1"/>
  <c r="DJ47" i="4"/>
  <c r="CS61" i="4"/>
  <c r="CT60" i="4"/>
  <c r="EP18" i="4"/>
  <c r="EQ17" i="4"/>
  <c r="DS41" i="4"/>
  <c r="EJ60" i="8" l="1"/>
  <c r="EK60" i="8" s="1"/>
  <c r="EI61" i="8"/>
  <c r="DA84" i="8"/>
  <c r="CX87" i="8"/>
  <c r="CY86" i="8"/>
  <c r="AZ194" i="8"/>
  <c r="AZ195" i="8" s="1"/>
  <c r="AZ196" i="8" s="1"/>
  <c r="AZ197" i="8" s="1"/>
  <c r="AZ198" i="8" s="1"/>
  <c r="AZ199" i="8" s="1"/>
  <c r="AX209" i="8"/>
  <c r="AX210" i="8" s="1"/>
  <c r="AX211" i="8" s="1"/>
  <c r="AX212" i="8" s="1"/>
  <c r="AX213" i="8" s="1"/>
  <c r="AX214" i="8" s="1"/>
  <c r="AY200" i="8"/>
  <c r="AY201" i="8" s="1"/>
  <c r="AY202" i="8" s="1"/>
  <c r="AY203" i="8" s="1"/>
  <c r="AY204" i="8" s="1"/>
  <c r="AY205" i="8" s="1"/>
  <c r="AY206" i="8" s="1"/>
  <c r="AY207" i="8" s="1"/>
  <c r="AY208" i="8" s="1"/>
  <c r="CZ85" i="8"/>
  <c r="BS118" i="8"/>
  <c r="BT117" i="8"/>
  <c r="AW233" i="8"/>
  <c r="AW234" i="8" s="1"/>
  <c r="AW235" i="8" s="1"/>
  <c r="AW236" i="8" s="1"/>
  <c r="AW237" i="8" s="1"/>
  <c r="AW238" i="8" s="1"/>
  <c r="AW239" i="8" s="1"/>
  <c r="AW240" i="8" s="1"/>
  <c r="AW241" i="8" s="1"/>
  <c r="AW242" i="8" s="1"/>
  <c r="AW243" i="8" s="1"/>
  <c r="AW244" i="8" s="1"/>
  <c r="AW245" i="8" s="1"/>
  <c r="AW246" i="8" s="1"/>
  <c r="AW247" i="8" s="1"/>
  <c r="AW248" i="8" s="1"/>
  <c r="AW249" i="8" s="1"/>
  <c r="AW250" i="8" s="1"/>
  <c r="AW251" i="8" s="1"/>
  <c r="AW252" i="8" s="1"/>
  <c r="AW253" i="8" s="1"/>
  <c r="AW254" i="8" s="1"/>
  <c r="AW255" i="8" s="1"/>
  <c r="BU116" i="8"/>
  <c r="ED64" i="8"/>
  <c r="EC65" i="8"/>
  <c r="BV115" i="8"/>
  <c r="BW114" i="8"/>
  <c r="DG79" i="8"/>
  <c r="BY112" i="8"/>
  <c r="CG104" i="8"/>
  <c r="CL99" i="8"/>
  <c r="EP19" i="4"/>
  <c r="CI102" i="8"/>
  <c r="CH103" i="8"/>
  <c r="CJ101" i="8"/>
  <c r="EB66" i="8"/>
  <c r="DI77" i="8"/>
  <c r="BX113" i="8"/>
  <c r="CK100" i="8"/>
  <c r="DH78" i="8"/>
  <c r="DE81" i="8"/>
  <c r="DB83" i="8"/>
  <c r="AU103" i="6"/>
  <c r="AV103" i="6" s="1"/>
  <c r="BE103" i="6"/>
  <c r="BP103" i="6"/>
  <c r="DF80" i="8"/>
  <c r="CU90" i="8"/>
  <c r="DD82" i="8"/>
  <c r="EG62" i="8"/>
  <c r="EH62" i="8" s="1"/>
  <c r="EE63" i="8"/>
  <c r="EF63" i="8" s="1"/>
  <c r="CR93" i="8"/>
  <c r="DJ76" i="8"/>
  <c r="DK75" i="8"/>
  <c r="DW69" i="8"/>
  <c r="CQ94" i="8"/>
  <c r="CB109" i="8"/>
  <c r="DU71" i="8"/>
  <c r="DV70" i="8"/>
  <c r="CA110" i="8"/>
  <c r="CC108" i="8"/>
  <c r="BB143" i="8"/>
  <c r="BB144" i="8" s="1"/>
  <c r="BB145" i="8" s="1"/>
  <c r="BB146" i="8" s="1"/>
  <c r="BB147" i="8" s="1"/>
  <c r="BB148" i="8" s="1"/>
  <c r="BB149" i="8" s="1"/>
  <c r="BB150" i="8" s="1"/>
  <c r="BB151" i="8" s="1"/>
  <c r="BB167" i="8" s="1"/>
  <c r="BB168" i="8" s="1"/>
  <c r="BB169" i="8" s="1"/>
  <c r="BC137" i="8"/>
  <c r="BC138" i="8" s="1"/>
  <c r="BC139" i="8" s="1"/>
  <c r="BC140" i="8" s="1"/>
  <c r="BC141" i="8" s="1"/>
  <c r="BC142" i="8" s="1"/>
  <c r="BA170" i="8"/>
  <c r="BA171" i="8" s="1"/>
  <c r="BA172" i="8" s="1"/>
  <c r="BA173" i="8" s="1"/>
  <c r="BA174" i="8" s="1"/>
  <c r="BA175" i="8" s="1"/>
  <c r="BA176" i="8" s="1"/>
  <c r="BA177" i="8" s="1"/>
  <c r="BA178" i="8" s="1"/>
  <c r="BA179" i="8" s="1"/>
  <c r="BA180" i="8" s="1"/>
  <c r="BA181" i="8" s="1"/>
  <c r="BA182" i="8" s="1"/>
  <c r="BA183" i="8" s="1"/>
  <c r="BA184" i="8" s="1"/>
  <c r="BA185" i="8" s="1"/>
  <c r="BA186" i="8" s="1"/>
  <c r="BA187" i="8" s="1"/>
  <c r="BA188" i="8" s="1"/>
  <c r="BA189" i="8" s="1"/>
  <c r="BA190" i="8" s="1"/>
  <c r="BA191" i="8" s="1"/>
  <c r="BA192" i="8" s="1"/>
  <c r="BA193" i="8" s="1"/>
  <c r="DN74" i="8"/>
  <c r="DO73" i="8"/>
  <c r="BP121" i="8"/>
  <c r="DX68" i="8"/>
  <c r="BJ127" i="8"/>
  <c r="CT91" i="8"/>
  <c r="CS92" i="8"/>
  <c r="EA67" i="8"/>
  <c r="BQ120" i="8"/>
  <c r="CP95" i="8"/>
  <c r="CO96" i="8"/>
  <c r="CN97" i="8"/>
  <c r="CM98" i="8"/>
  <c r="CV89" i="8"/>
  <c r="CW88" i="8"/>
  <c r="BD133" i="8"/>
  <c r="BD134" i="8" s="1"/>
  <c r="BD135" i="8" s="1"/>
  <c r="BD136" i="8" s="1"/>
  <c r="BF131" i="8"/>
  <c r="BL125" i="8"/>
  <c r="BH129" i="8"/>
  <c r="BG130" i="8"/>
  <c r="CE106" i="8"/>
  <c r="BM124" i="8"/>
  <c r="BZ111" i="8"/>
  <c r="BO122" i="8"/>
  <c r="BK126" i="8"/>
  <c r="DT72" i="8"/>
  <c r="CD107" i="8"/>
  <c r="BE132" i="8"/>
  <c r="BR119" i="8"/>
  <c r="BI128" i="8"/>
  <c r="BN123" i="8"/>
  <c r="CF105" i="8"/>
  <c r="EL51" i="8"/>
  <c r="EL52" i="8" s="1"/>
  <c r="EL53" i="8" s="1"/>
  <c r="EL54" i="8" s="1"/>
  <c r="EL55" i="8" s="1"/>
  <c r="EL56" i="8" s="1"/>
  <c r="EL57" i="8" s="1"/>
  <c r="EL58" i="8" s="1"/>
  <c r="EL59" i="8" s="1"/>
  <c r="EM50" i="8"/>
  <c r="EB33" i="4"/>
  <c r="EC32" i="4"/>
  <c r="ED31" i="4"/>
  <c r="EG28" i="4"/>
  <c r="EF29" i="4"/>
  <c r="EE30" i="4"/>
  <c r="EH27" i="4"/>
  <c r="EI26" i="4"/>
  <c r="EL23" i="4"/>
  <c r="EK24" i="4"/>
  <c r="EJ25" i="4"/>
  <c r="EM22" i="4"/>
  <c r="EN21" i="4"/>
  <c r="EO20" i="4"/>
  <c r="DN46" i="4"/>
  <c r="GF172" i="4"/>
  <c r="D172" i="4" s="1"/>
  <c r="DO45" i="4"/>
  <c r="DP44" i="4"/>
  <c r="DW38" i="4"/>
  <c r="DU40" i="4"/>
  <c r="DV39" i="4"/>
  <c r="DZ35" i="4"/>
  <c r="DY36" i="4"/>
  <c r="DQ43" i="4"/>
  <c r="CY56" i="4"/>
  <c r="DR42" i="4"/>
  <c r="DS42" i="4" s="1"/>
  <c r="CZ55" i="4"/>
  <c r="DA55" i="4" s="1"/>
  <c r="DX37" i="4"/>
  <c r="DD52" i="4"/>
  <c r="DE51" i="4"/>
  <c r="DF50" i="4"/>
  <c r="DB54" i="4"/>
  <c r="DC53" i="4"/>
  <c r="BS49" i="1"/>
  <c r="BH49" i="1"/>
  <c r="AX49" i="1"/>
  <c r="AY49" i="1" s="1"/>
  <c r="BR49" i="1"/>
  <c r="BG49" i="1"/>
  <c r="CB79" i="4"/>
  <c r="BV85" i="4"/>
  <c r="BU86" i="4"/>
  <c r="BW84" i="4"/>
  <c r="BX83" i="4"/>
  <c r="BY82" i="4"/>
  <c r="BZ81" i="4"/>
  <c r="CA80" i="4"/>
  <c r="CG72" i="4"/>
  <c r="CH71" i="4"/>
  <c r="CI70" i="4"/>
  <c r="CE74" i="4"/>
  <c r="CF73" i="4"/>
  <c r="CP63" i="4"/>
  <c r="CO64" i="4"/>
  <c r="CL67" i="4"/>
  <c r="CM66" i="4"/>
  <c r="CN65" i="4"/>
  <c r="CK68" i="4"/>
  <c r="CJ69" i="4"/>
  <c r="CW58" i="4"/>
  <c r="CU60" i="4"/>
  <c r="CD75" i="4"/>
  <c r="CD76" i="4" s="1"/>
  <c r="CC77" i="4"/>
  <c r="CV59" i="4"/>
  <c r="CQ62" i="4"/>
  <c r="CX57" i="4"/>
  <c r="EA34" i="4"/>
  <c r="BO92" i="4"/>
  <c r="BP91" i="4"/>
  <c r="BB105" i="4"/>
  <c r="BB106" i="4" s="1"/>
  <c r="BB107" i="4" s="1"/>
  <c r="BD103" i="4"/>
  <c r="BS88" i="4"/>
  <c r="BM94" i="4"/>
  <c r="BL95" i="4"/>
  <c r="BR89" i="4"/>
  <c r="BF101" i="4"/>
  <c r="BC104" i="4"/>
  <c r="BT87" i="4"/>
  <c r="BE102" i="4"/>
  <c r="BN93" i="4"/>
  <c r="BI98" i="4"/>
  <c r="BA108" i="4"/>
  <c r="BA109" i="4" s="1"/>
  <c r="BA110" i="4" s="1"/>
  <c r="BA111" i="4" s="1"/>
  <c r="BA112" i="4" s="1"/>
  <c r="BA113" i="4" s="1"/>
  <c r="BA114" i="4" s="1"/>
  <c r="BA115" i="4" s="1"/>
  <c r="BA116" i="4" s="1"/>
  <c r="BA117" i="4" s="1"/>
  <c r="BA118" i="4" s="1"/>
  <c r="BA119" i="4" s="1"/>
  <c r="BA120" i="4" s="1"/>
  <c r="BA121" i="4" s="1"/>
  <c r="BA122" i="4" s="1"/>
  <c r="BA123" i="4" s="1"/>
  <c r="BA124" i="4" s="1"/>
  <c r="BA125" i="4" s="1"/>
  <c r="BA126" i="4" s="1"/>
  <c r="BA127" i="4" s="1"/>
  <c r="BA128" i="4" s="1"/>
  <c r="BA129" i="4" s="1"/>
  <c r="BA130" i="4" s="1"/>
  <c r="BA131" i="4" s="1"/>
  <c r="BA132" i="4" s="1"/>
  <c r="BA133" i="4" s="1"/>
  <c r="BA134" i="4" s="1"/>
  <c r="BA135" i="4" s="1"/>
  <c r="BG100" i="4"/>
  <c r="BH99" i="4"/>
  <c r="BQ90" i="4"/>
  <c r="BJ97" i="4"/>
  <c r="BK96" i="4"/>
  <c r="DG49" i="4"/>
  <c r="DI48" i="4"/>
  <c r="DJ48" i="4" s="1"/>
  <c r="DK47" i="4"/>
  <c r="DL47" i="4" s="1"/>
  <c r="CT61" i="4"/>
  <c r="EQ18" i="4"/>
  <c r="ER17" i="4"/>
  <c r="DT41" i="4"/>
  <c r="EJ61" i="8" l="1"/>
  <c r="EK61" i="8" s="1"/>
  <c r="EI62" i="8"/>
  <c r="BA194" i="8"/>
  <c r="BA195" i="8" s="1"/>
  <c r="BA196" i="8" s="1"/>
  <c r="BA197" i="8" s="1"/>
  <c r="BA198" i="8" s="1"/>
  <c r="DB84" i="8"/>
  <c r="DA85" i="8"/>
  <c r="BS119" i="8"/>
  <c r="CY87" i="8"/>
  <c r="AZ200" i="8"/>
  <c r="AZ201" i="8" s="1"/>
  <c r="AZ202" i="8" s="1"/>
  <c r="AZ203" i="8" s="1"/>
  <c r="AZ204" i="8" s="1"/>
  <c r="AZ205" i="8" s="1"/>
  <c r="AZ206" i="8" s="1"/>
  <c r="AZ207" i="8" s="1"/>
  <c r="AZ208" i="8" s="1"/>
  <c r="AY209" i="8"/>
  <c r="AY210" i="8" s="1"/>
  <c r="AY211" i="8" s="1"/>
  <c r="AY212" i="8" s="1"/>
  <c r="CZ86" i="8"/>
  <c r="BT118" i="8"/>
  <c r="K102" i="6"/>
  <c r="BU117" i="8"/>
  <c r="AX215" i="8"/>
  <c r="AX216" i="8" s="1"/>
  <c r="AX217" i="8" s="1"/>
  <c r="AX218" i="8" s="1"/>
  <c r="AX219" i="8" s="1"/>
  <c r="AX220" i="8" s="1"/>
  <c r="AX221" i="8" s="1"/>
  <c r="AX222" i="8" s="1"/>
  <c r="AX223" i="8" s="1"/>
  <c r="AX224" i="8" s="1"/>
  <c r="AX225" i="8" s="1"/>
  <c r="AX226" i="8" s="1"/>
  <c r="AX227" i="8" s="1"/>
  <c r="AX228" i="8" s="1"/>
  <c r="AX229" i="8" s="1"/>
  <c r="AX230" i="8" s="1"/>
  <c r="AX231" i="8" s="1"/>
  <c r="AX232" i="8" s="1"/>
  <c r="AW256" i="8"/>
  <c r="AW257" i="8" s="1"/>
  <c r="AW258" i="8" s="1"/>
  <c r="BV116" i="8"/>
  <c r="ED65" i="8"/>
  <c r="EC66" i="8"/>
  <c r="EB67" i="8"/>
  <c r="BW115" i="8"/>
  <c r="BX114" i="8"/>
  <c r="DH79" i="8"/>
  <c r="CH104" i="8"/>
  <c r="CM99" i="8"/>
  <c r="EQ19" i="4"/>
  <c r="EL60" i="8"/>
  <c r="BY113" i="8"/>
  <c r="CJ102" i="8"/>
  <c r="CI103" i="8"/>
  <c r="CK101" i="8"/>
  <c r="CL100" i="8"/>
  <c r="CV90" i="8"/>
  <c r="DI78" i="8"/>
  <c r="DC83" i="8"/>
  <c r="DE82" i="8"/>
  <c r="DF81" i="8"/>
  <c r="DG80" i="8"/>
  <c r="BF103" i="6"/>
  <c r="BQ103" i="6"/>
  <c r="AW103" i="6"/>
  <c r="BG103" i="6"/>
  <c r="BR103" i="6"/>
  <c r="EE64" i="8"/>
  <c r="EF64" i="8" s="1"/>
  <c r="EG63" i="8"/>
  <c r="EH63" i="8" s="1"/>
  <c r="DX69" i="8"/>
  <c r="CS93" i="8"/>
  <c r="CR94" i="8"/>
  <c r="DU72" i="8"/>
  <c r="DL75" i="8"/>
  <c r="DK76" i="8"/>
  <c r="DJ77" i="8"/>
  <c r="CA111" i="8"/>
  <c r="CB110" i="8"/>
  <c r="CC109" i="8"/>
  <c r="DV71" i="8"/>
  <c r="DW70" i="8"/>
  <c r="BD137" i="8"/>
  <c r="BD138" i="8" s="1"/>
  <c r="BD139" i="8" s="1"/>
  <c r="BD140" i="8" s="1"/>
  <c r="BD141" i="8" s="1"/>
  <c r="BD142" i="8" s="1"/>
  <c r="BQ121" i="8"/>
  <c r="BC143" i="8"/>
  <c r="BC144" i="8" s="1"/>
  <c r="BC145" i="8" s="1"/>
  <c r="BC146" i="8" s="1"/>
  <c r="BC147" i="8" s="1"/>
  <c r="BC148" i="8" s="1"/>
  <c r="BC149" i="8" s="1"/>
  <c r="BC150" i="8" s="1"/>
  <c r="BC151" i="8" s="1"/>
  <c r="BC167" i="8" s="1"/>
  <c r="BC168" i="8" s="1"/>
  <c r="BC169" i="8" s="1"/>
  <c r="CF106" i="8"/>
  <c r="BB170" i="8"/>
  <c r="BB171" i="8" s="1"/>
  <c r="BB172" i="8" s="1"/>
  <c r="BB173" i="8" s="1"/>
  <c r="BB174" i="8" s="1"/>
  <c r="BB175" i="8" s="1"/>
  <c r="BB176" i="8" s="1"/>
  <c r="BB177" i="8" s="1"/>
  <c r="BB178" i="8" s="1"/>
  <c r="BB179" i="8" s="1"/>
  <c r="BB180" i="8" s="1"/>
  <c r="BB181" i="8" s="1"/>
  <c r="BB182" i="8" s="1"/>
  <c r="BB183" i="8" s="1"/>
  <c r="BB184" i="8" s="1"/>
  <c r="BB185" i="8" s="1"/>
  <c r="BB186" i="8" s="1"/>
  <c r="BB187" i="8" s="1"/>
  <c r="BB188" i="8" s="1"/>
  <c r="BB189" i="8" s="1"/>
  <c r="BB190" i="8" s="1"/>
  <c r="BB191" i="8" s="1"/>
  <c r="BB192" i="8" s="1"/>
  <c r="BB193" i="8" s="1"/>
  <c r="BB194" i="8" s="1"/>
  <c r="BB195" i="8" s="1"/>
  <c r="BB196" i="8" s="1"/>
  <c r="BG131" i="8"/>
  <c r="DO74" i="8"/>
  <c r="DP73" i="8"/>
  <c r="DQ73" i="8" s="1"/>
  <c r="BK127" i="8"/>
  <c r="DY68" i="8"/>
  <c r="DZ68" i="8" s="1"/>
  <c r="CW89" i="8"/>
  <c r="CT92" i="8"/>
  <c r="CU91" i="8"/>
  <c r="CE107" i="8"/>
  <c r="CX88" i="8"/>
  <c r="CO97" i="8"/>
  <c r="CQ95" i="8"/>
  <c r="CP96" i="8"/>
  <c r="CN98" i="8"/>
  <c r="BJ128" i="8"/>
  <c r="CD108" i="8"/>
  <c r="BH130" i="8"/>
  <c r="CG105" i="8"/>
  <c r="BZ112" i="8"/>
  <c r="BN124" i="8"/>
  <c r="BR120" i="8"/>
  <c r="BO123" i="8"/>
  <c r="BF132" i="8"/>
  <c r="BP122" i="8"/>
  <c r="BI129" i="8"/>
  <c r="BE133" i="8"/>
  <c r="BE134" i="8" s="1"/>
  <c r="BE135" i="8" s="1"/>
  <c r="BE136" i="8" s="1"/>
  <c r="BM125" i="8"/>
  <c r="BL126" i="8"/>
  <c r="EM51" i="8"/>
  <c r="EM52" i="8" s="1"/>
  <c r="EM53" i="8" s="1"/>
  <c r="EM54" i="8" s="1"/>
  <c r="EM55" i="8" s="1"/>
  <c r="EM56" i="8" s="1"/>
  <c r="EM57" i="8" s="1"/>
  <c r="EM58" i="8" s="1"/>
  <c r="EM59" i="8" s="1"/>
  <c r="EN50" i="8"/>
  <c r="EB34" i="4"/>
  <c r="EC33" i="4"/>
  <c r="ED32" i="4"/>
  <c r="EE31" i="4"/>
  <c r="EG29" i="4"/>
  <c r="EF30" i="4"/>
  <c r="EH28" i="4"/>
  <c r="EI27" i="4"/>
  <c r="EJ26" i="4"/>
  <c r="EM23" i="4"/>
  <c r="EL24" i="4"/>
  <c r="EK25" i="4"/>
  <c r="EN22" i="4"/>
  <c r="EO21" i="4"/>
  <c r="EP20" i="4"/>
  <c r="DO46" i="4"/>
  <c r="DP45" i="4"/>
  <c r="DU41" i="4"/>
  <c r="DQ44" i="4"/>
  <c r="DV40" i="4"/>
  <c r="DZ36" i="4"/>
  <c r="DW39" i="4"/>
  <c r="DY37" i="4"/>
  <c r="CY57" i="4"/>
  <c r="DR43" i="4"/>
  <c r="DX38" i="4"/>
  <c r="CZ56" i="4"/>
  <c r="DG50" i="4"/>
  <c r="DE52" i="4"/>
  <c r="DD53" i="4"/>
  <c r="DF51" i="4"/>
  <c r="DC54" i="4"/>
  <c r="DB55" i="4"/>
  <c r="AZ49" i="1"/>
  <c r="BJ49" i="1"/>
  <c r="BU49" i="1"/>
  <c r="BT49" i="1"/>
  <c r="BI49" i="1"/>
  <c r="BW85" i="4"/>
  <c r="BV86" i="4"/>
  <c r="BU87" i="4"/>
  <c r="BX84" i="4"/>
  <c r="BY83" i="4"/>
  <c r="CA81" i="4"/>
  <c r="CB80" i="4"/>
  <c r="BZ82" i="4"/>
  <c r="CH72" i="4"/>
  <c r="CG73" i="4"/>
  <c r="CI71" i="4"/>
  <c r="CF74" i="4"/>
  <c r="CQ63" i="4"/>
  <c r="CM67" i="4"/>
  <c r="CP64" i="4"/>
  <c r="CL68" i="4"/>
  <c r="CN66" i="4"/>
  <c r="CO65" i="4"/>
  <c r="CK69" i="4"/>
  <c r="CJ70" i="4"/>
  <c r="CW59" i="4"/>
  <c r="CD77" i="4"/>
  <c r="CE75" i="4"/>
  <c r="CC78" i="4"/>
  <c r="CV60" i="4"/>
  <c r="CR62" i="4"/>
  <c r="EA35" i="4"/>
  <c r="CX58" i="4"/>
  <c r="BP92" i="4"/>
  <c r="BD104" i="4"/>
  <c r="BB108" i="4"/>
  <c r="BJ98" i="4"/>
  <c r="BN94" i="4"/>
  <c r="BE103" i="4"/>
  <c r="BM95" i="4"/>
  <c r="BT88" i="4"/>
  <c r="BS89" i="4"/>
  <c r="BK97" i="4"/>
  <c r="BI99" i="4"/>
  <c r="BH100" i="4"/>
  <c r="BG101" i="4"/>
  <c r="BO93" i="4"/>
  <c r="BR90" i="4"/>
  <c r="BC105" i="4"/>
  <c r="BQ91" i="4"/>
  <c r="BF102" i="4"/>
  <c r="BL96" i="4"/>
  <c r="DH49" i="4"/>
  <c r="DK48" i="4"/>
  <c r="DM47" i="4"/>
  <c r="DN47" i="4" s="1"/>
  <c r="ER18" i="4"/>
  <c r="ES17" i="4"/>
  <c r="CU61" i="4"/>
  <c r="DT42" i="4"/>
  <c r="EI63" i="8" l="1"/>
  <c r="EJ62" i="8"/>
  <c r="EK62" i="8" s="1"/>
  <c r="BB197" i="8"/>
  <c r="BB198" i="8" s="1"/>
  <c r="BS120" i="8"/>
  <c r="BA199" i="8"/>
  <c r="DB85" i="8"/>
  <c r="DC84" i="8"/>
  <c r="DA86" i="8"/>
  <c r="BT119" i="8"/>
  <c r="AZ209" i="8"/>
  <c r="AZ210" i="8" s="1"/>
  <c r="CZ87" i="8"/>
  <c r="BU118" i="8"/>
  <c r="ED66" i="8"/>
  <c r="BV117" i="8"/>
  <c r="AX233" i="8"/>
  <c r="AX234" i="8" s="1"/>
  <c r="AX235" i="8" s="1"/>
  <c r="AX236" i="8" s="1"/>
  <c r="AX237" i="8" s="1"/>
  <c r="AX238" i="8" s="1"/>
  <c r="AX239" i="8" s="1"/>
  <c r="AX240" i="8" s="1"/>
  <c r="AX241" i="8" s="1"/>
  <c r="AX242" i="8" s="1"/>
  <c r="AX243" i="8" s="1"/>
  <c r="AX244" i="8" s="1"/>
  <c r="AX245" i="8" s="1"/>
  <c r="AX246" i="8" s="1"/>
  <c r="AX247" i="8" s="1"/>
  <c r="AX248" i="8" s="1"/>
  <c r="AX249" i="8" s="1"/>
  <c r="AX250" i="8" s="1"/>
  <c r="AX251" i="8" s="1"/>
  <c r="AX252" i="8" s="1"/>
  <c r="AX253" i="8" s="1"/>
  <c r="AX254" i="8" s="1"/>
  <c r="AX255" i="8" s="1"/>
  <c r="AY213" i="8"/>
  <c r="AY214" i="8" s="1"/>
  <c r="AW259" i="8"/>
  <c r="EC67" i="8"/>
  <c r="BX115" i="8"/>
  <c r="CW90" i="8"/>
  <c r="BW116" i="8"/>
  <c r="BY114" i="8"/>
  <c r="DI79" i="8"/>
  <c r="CI104" i="8"/>
  <c r="ER19" i="4"/>
  <c r="EM60" i="8"/>
  <c r="EL61" i="8"/>
  <c r="EE65" i="8"/>
  <c r="CJ103" i="8"/>
  <c r="CK102" i="8"/>
  <c r="CL101" i="8"/>
  <c r="CM100" i="8"/>
  <c r="DJ78" i="8"/>
  <c r="DV72" i="8"/>
  <c r="DD83" i="8"/>
  <c r="DE83" i="8" s="1"/>
  <c r="DG81" i="8"/>
  <c r="DF82" i="8"/>
  <c r="DH80" i="8"/>
  <c r="AX103" i="6"/>
  <c r="BH103" i="6"/>
  <c r="BS103" i="6"/>
  <c r="CS94" i="8"/>
  <c r="CT93" i="8"/>
  <c r="DX70" i="8"/>
  <c r="CB111" i="8"/>
  <c r="CC110" i="8"/>
  <c r="DK77" i="8"/>
  <c r="DL76" i="8"/>
  <c r="DM75" i="8"/>
  <c r="BE137" i="8"/>
  <c r="BE138" i="8" s="1"/>
  <c r="BE139" i="8" s="1"/>
  <c r="BE140" i="8" s="1"/>
  <c r="BE141" i="8" s="1"/>
  <c r="BE142" i="8" s="1"/>
  <c r="BQ122" i="8"/>
  <c r="DW71" i="8"/>
  <c r="CF107" i="8"/>
  <c r="BD143" i="8"/>
  <c r="BD144" i="8" s="1"/>
  <c r="BH131" i="8"/>
  <c r="BC170" i="8"/>
  <c r="BC171" i="8" s="1"/>
  <c r="BC172" i="8" s="1"/>
  <c r="BC173" i="8" s="1"/>
  <c r="BC174" i="8" s="1"/>
  <c r="BC175" i="8" s="1"/>
  <c r="BC176" i="8" s="1"/>
  <c r="BC177" i="8" s="1"/>
  <c r="BC178" i="8" s="1"/>
  <c r="BC179" i="8" s="1"/>
  <c r="BC180" i="8" s="1"/>
  <c r="BC181" i="8" s="1"/>
  <c r="BC182" i="8" s="1"/>
  <c r="BC183" i="8" s="1"/>
  <c r="BC184" i="8" s="1"/>
  <c r="BC185" i="8" s="1"/>
  <c r="BC186" i="8" s="1"/>
  <c r="BC187" i="8" s="1"/>
  <c r="BC188" i="8" s="1"/>
  <c r="BC189" i="8" s="1"/>
  <c r="BC190" i="8" s="1"/>
  <c r="BC191" i="8" s="1"/>
  <c r="BC192" i="8" s="1"/>
  <c r="BC193" i="8" s="1"/>
  <c r="BC194" i="8" s="1"/>
  <c r="BC195" i="8" s="1"/>
  <c r="BC196" i="8" s="1"/>
  <c r="BK128" i="8"/>
  <c r="DY69" i="8"/>
  <c r="DP74" i="8"/>
  <c r="DQ74" i="8" s="1"/>
  <c r="DR73" i="8"/>
  <c r="CX89" i="8"/>
  <c r="CH105" i="8"/>
  <c r="CY88" i="8"/>
  <c r="CV91" i="8"/>
  <c r="CU92" i="8"/>
  <c r="CO98" i="8"/>
  <c r="CP97" i="8"/>
  <c r="CR95" i="8"/>
  <c r="CQ96" i="8"/>
  <c r="CN99" i="8"/>
  <c r="BL127" i="8"/>
  <c r="CD109" i="8"/>
  <c r="CE108" i="8"/>
  <c r="BP123" i="8"/>
  <c r="BN125" i="8"/>
  <c r="BM126" i="8"/>
  <c r="BF133" i="8"/>
  <c r="BF134" i="8" s="1"/>
  <c r="BF135" i="8" s="1"/>
  <c r="BF136" i="8" s="1"/>
  <c r="BO124" i="8"/>
  <c r="EA68" i="8"/>
  <c r="EB68" i="8" s="1"/>
  <c r="BI130" i="8"/>
  <c r="CA112" i="8"/>
  <c r="BZ113" i="8"/>
  <c r="BR121" i="8"/>
  <c r="CG106" i="8"/>
  <c r="BJ129" i="8"/>
  <c r="BG132" i="8"/>
  <c r="EG64" i="8"/>
  <c r="EJ63" i="8"/>
  <c r="EN51" i="8"/>
  <c r="EN52" i="8" s="1"/>
  <c r="EN53" i="8" s="1"/>
  <c r="EN54" i="8" s="1"/>
  <c r="EN55" i="8" s="1"/>
  <c r="EN56" i="8" s="1"/>
  <c r="EN57" i="8" s="1"/>
  <c r="EN58" i="8" s="1"/>
  <c r="EN59" i="8" s="1"/>
  <c r="EO50" i="8"/>
  <c r="EC34" i="4"/>
  <c r="EB35" i="4"/>
  <c r="ED33" i="4"/>
  <c r="EE32" i="4"/>
  <c r="EH29" i="4"/>
  <c r="EG30" i="4"/>
  <c r="EI28" i="4"/>
  <c r="EF31" i="4"/>
  <c r="EJ27" i="4"/>
  <c r="EK26" i="4"/>
  <c r="EM24" i="4"/>
  <c r="EN23" i="4"/>
  <c r="EL25" i="4"/>
  <c r="EO22" i="4"/>
  <c r="EP21" i="4"/>
  <c r="EQ20" i="4"/>
  <c r="DO47" i="4"/>
  <c r="DP46" i="4"/>
  <c r="DQ45" i="4"/>
  <c r="DV41" i="4"/>
  <c r="DR44" i="4"/>
  <c r="DY38" i="4"/>
  <c r="DZ37" i="4"/>
  <c r="DW40" i="4"/>
  <c r="DS43" i="4"/>
  <c r="DT43" i="4" s="1"/>
  <c r="DX39" i="4"/>
  <c r="CZ57" i="4"/>
  <c r="DH50" i="4"/>
  <c r="DA56" i="4"/>
  <c r="DB56" i="4" s="1"/>
  <c r="DG51" i="4"/>
  <c r="DF52" i="4"/>
  <c r="DE53" i="4"/>
  <c r="DD54" i="4"/>
  <c r="DC55" i="4"/>
  <c r="BV49" i="1"/>
  <c r="BK49" i="1"/>
  <c r="AU50" i="1"/>
  <c r="BC49" i="1"/>
  <c r="BN49" i="1" s="1"/>
  <c r="BW86" i="4"/>
  <c r="BX85" i="4"/>
  <c r="BV87" i="4"/>
  <c r="BU88" i="4"/>
  <c r="BY84" i="4"/>
  <c r="CA82" i="4"/>
  <c r="CB81" i="4"/>
  <c r="BZ83" i="4"/>
  <c r="CI72" i="4"/>
  <c r="CH73" i="4"/>
  <c r="CG74" i="4"/>
  <c r="CF75" i="4"/>
  <c r="CN67" i="4"/>
  <c r="CM68" i="4"/>
  <c r="CR63" i="4"/>
  <c r="CO66" i="4"/>
  <c r="CQ64" i="4"/>
  <c r="CL69" i="4"/>
  <c r="CP65" i="4"/>
  <c r="CK70" i="4"/>
  <c r="CX59" i="4"/>
  <c r="CJ71" i="4"/>
  <c r="CW60" i="4"/>
  <c r="CD78" i="4"/>
  <c r="CV61" i="4"/>
  <c r="CE76" i="4"/>
  <c r="CE77" i="4" s="1"/>
  <c r="CC79" i="4"/>
  <c r="CS62" i="4"/>
  <c r="CT62" i="4" s="1"/>
  <c r="EA36" i="4"/>
  <c r="CY58" i="4"/>
  <c r="BP93" i="4"/>
  <c r="BE104" i="4"/>
  <c r="DI49" i="4"/>
  <c r="BC106" i="4"/>
  <c r="BC107" i="4" s="1"/>
  <c r="BC108" i="4" s="1"/>
  <c r="BG102" i="4"/>
  <c r="BK98" i="4"/>
  <c r="BR91" i="4"/>
  <c r="BL97" i="4"/>
  <c r="BM96" i="4"/>
  <c r="BJ99" i="4"/>
  <c r="BB109" i="4"/>
  <c r="BB110" i="4" s="1"/>
  <c r="BB111" i="4" s="1"/>
  <c r="BB112" i="4" s="1"/>
  <c r="BB113" i="4" s="1"/>
  <c r="BB114" i="4" s="1"/>
  <c r="BB115" i="4" s="1"/>
  <c r="BB116" i="4" s="1"/>
  <c r="BB117" i="4" s="1"/>
  <c r="BB118" i="4" s="1"/>
  <c r="BB119" i="4" s="1"/>
  <c r="BB120" i="4" s="1"/>
  <c r="BB121" i="4" s="1"/>
  <c r="BB122" i="4" s="1"/>
  <c r="BB123" i="4" s="1"/>
  <c r="BB124" i="4" s="1"/>
  <c r="BB125" i="4" s="1"/>
  <c r="BB126" i="4" s="1"/>
  <c r="BB127" i="4" s="1"/>
  <c r="BB128" i="4" s="1"/>
  <c r="BB129" i="4" s="1"/>
  <c r="BB130" i="4" s="1"/>
  <c r="BB131" i="4" s="1"/>
  <c r="BB132" i="4" s="1"/>
  <c r="BB133" i="4" s="1"/>
  <c r="BB134" i="4" s="1"/>
  <c r="BB135" i="4" s="1"/>
  <c r="BO94" i="4"/>
  <c r="BH101" i="4"/>
  <c r="BT89" i="4"/>
  <c r="BD105" i="4"/>
  <c r="BF103" i="4"/>
  <c r="BI100" i="4"/>
  <c r="BS90" i="4"/>
  <c r="BQ92" i="4"/>
  <c r="BN95" i="4"/>
  <c r="DU42" i="4"/>
  <c r="DL48" i="4"/>
  <c r="ES18" i="4"/>
  <c r="ET17" i="4"/>
  <c r="BC197" i="8" l="1"/>
  <c r="BC198" i="8" s="1"/>
  <c r="BB199" i="8"/>
  <c r="BT120" i="8"/>
  <c r="BA200" i="8"/>
  <c r="BA201" i="8" s="1"/>
  <c r="BA202" i="8" s="1"/>
  <c r="BA203" i="8" s="1"/>
  <c r="BA204" i="8" s="1"/>
  <c r="BA205" i="8" s="1"/>
  <c r="BA206" i="8" s="1"/>
  <c r="BA207" i="8" s="1"/>
  <c r="BA208" i="8" s="1"/>
  <c r="BA209" i="8" s="1"/>
  <c r="BA210" i="8" s="1"/>
  <c r="DB86" i="8"/>
  <c r="DC85" i="8"/>
  <c r="DA87" i="8"/>
  <c r="BU119" i="8"/>
  <c r="AZ211" i="8"/>
  <c r="AZ212" i="8" s="1"/>
  <c r="BV118" i="8"/>
  <c r="EE66" i="8"/>
  <c r="BW117" i="8"/>
  <c r="ED67" i="8"/>
  <c r="CX90" i="8"/>
  <c r="AX256" i="8"/>
  <c r="AX257" i="8" s="1"/>
  <c r="AX258" i="8" s="1"/>
  <c r="AY215" i="8"/>
  <c r="AY216" i="8" s="1"/>
  <c r="EC68" i="8"/>
  <c r="BY115" i="8"/>
  <c r="BX116" i="8"/>
  <c r="CJ104" i="8"/>
  <c r="DJ79" i="8"/>
  <c r="DI80" i="8"/>
  <c r="ES19" i="4"/>
  <c r="CI105" i="8"/>
  <c r="CN100" i="8"/>
  <c r="EN60" i="8"/>
  <c r="EF65" i="8"/>
  <c r="EM61" i="8"/>
  <c r="EL62" i="8"/>
  <c r="EK63" i="8"/>
  <c r="CK103" i="8"/>
  <c r="CM101" i="8"/>
  <c r="CL102" i="8"/>
  <c r="DK78" i="8"/>
  <c r="DG82" i="8"/>
  <c r="DF83" i="8"/>
  <c r="DD84" i="8"/>
  <c r="DH81" i="8"/>
  <c r="BT103" i="6"/>
  <c r="BI103" i="6"/>
  <c r="AS104" i="6"/>
  <c r="BA103" i="6"/>
  <c r="BL103" i="6" s="1"/>
  <c r="CT94" i="8"/>
  <c r="DY70" i="8"/>
  <c r="CU93" i="8"/>
  <c r="CD110" i="8"/>
  <c r="DX71" i="8"/>
  <c r="CB112" i="8"/>
  <c r="DL77" i="8"/>
  <c r="CC111" i="8"/>
  <c r="BF137" i="8"/>
  <c r="BF138" i="8" s="1"/>
  <c r="BF139" i="8" s="1"/>
  <c r="BF140" i="8" s="1"/>
  <c r="BF141" i="8" s="1"/>
  <c r="BF142" i="8" s="1"/>
  <c r="CF108" i="8"/>
  <c r="DM76" i="8"/>
  <c r="DN75" i="8"/>
  <c r="DW72" i="8"/>
  <c r="DZ69" i="8"/>
  <c r="BE143" i="8"/>
  <c r="BE144" i="8" s="1"/>
  <c r="BD145" i="8"/>
  <c r="BD146" i="8" s="1"/>
  <c r="DR74" i="8"/>
  <c r="CY89" i="8"/>
  <c r="DS73" i="8"/>
  <c r="DT73" i="8" s="1"/>
  <c r="CZ88" i="8"/>
  <c r="CP98" i="8"/>
  <c r="CQ97" i="8"/>
  <c r="CW91" i="8"/>
  <c r="CV92" i="8"/>
  <c r="CR96" i="8"/>
  <c r="CS95" i="8"/>
  <c r="CO99" i="8"/>
  <c r="BP124" i="8"/>
  <c r="CG107" i="8"/>
  <c r="BK129" i="8"/>
  <c r="CA113" i="8"/>
  <c r="BZ114" i="8"/>
  <c r="BO125" i="8"/>
  <c r="BR122" i="8"/>
  <c r="BQ123" i="8"/>
  <c r="BS121" i="8"/>
  <c r="BG133" i="8"/>
  <c r="BG134" i="8" s="1"/>
  <c r="BG135" i="8" s="1"/>
  <c r="BG136" i="8" s="1"/>
  <c r="BJ130" i="8"/>
  <c r="BI131" i="8"/>
  <c r="CH106" i="8"/>
  <c r="BH132" i="8"/>
  <c r="BN126" i="8"/>
  <c r="BM127" i="8"/>
  <c r="CE109" i="8"/>
  <c r="BL128" i="8"/>
  <c r="EH64" i="8"/>
  <c r="EO51" i="8"/>
  <c r="EO52" i="8" s="1"/>
  <c r="EO53" i="8" s="1"/>
  <c r="EO54" i="8" s="1"/>
  <c r="EO55" i="8" s="1"/>
  <c r="EO56" i="8" s="1"/>
  <c r="EO57" i="8" s="1"/>
  <c r="EO58" i="8" s="1"/>
  <c r="EO59" i="8" s="1"/>
  <c r="EP50" i="8"/>
  <c r="EC35" i="4"/>
  <c r="ED34" i="4"/>
  <c r="EE33" i="4"/>
  <c r="EF32" i="4"/>
  <c r="EJ28" i="4"/>
  <c r="EI29" i="4"/>
  <c r="EH30" i="4"/>
  <c r="EG31" i="4"/>
  <c r="EK27" i="4"/>
  <c r="EL26" i="4"/>
  <c r="EO23" i="4"/>
  <c r="EN24" i="4"/>
  <c r="EM25" i="4"/>
  <c r="EP22" i="4"/>
  <c r="EQ21" i="4"/>
  <c r="ER20" i="4"/>
  <c r="DP47" i="4"/>
  <c r="DQ46" i="4"/>
  <c r="F49" i="1"/>
  <c r="DR45" i="4"/>
  <c r="DW41" i="4"/>
  <c r="DY39" i="4"/>
  <c r="DZ38" i="4"/>
  <c r="EA37" i="4"/>
  <c r="CZ58" i="4"/>
  <c r="DS44" i="4"/>
  <c r="DT44" i="4" s="1"/>
  <c r="DI50" i="4"/>
  <c r="DX40" i="4"/>
  <c r="DH51" i="4"/>
  <c r="DA57" i="4"/>
  <c r="DG52" i="4"/>
  <c r="DF53" i="4"/>
  <c r="DD55" i="4"/>
  <c r="DE54" i="4"/>
  <c r="DC56" i="4"/>
  <c r="BQ50" i="1"/>
  <c r="BF50" i="1"/>
  <c r="AV50" i="1"/>
  <c r="AW50" i="1" s="1"/>
  <c r="BV88" i="4"/>
  <c r="BW87" i="4"/>
  <c r="BX86" i="4"/>
  <c r="BZ84" i="4"/>
  <c r="BY85" i="4"/>
  <c r="CA83" i="4"/>
  <c r="CB82" i="4"/>
  <c r="CI73" i="4"/>
  <c r="CH74" i="4"/>
  <c r="CG75" i="4"/>
  <c r="EB36" i="4"/>
  <c r="CO67" i="4"/>
  <c r="CN68" i="4"/>
  <c r="CM69" i="4"/>
  <c r="CR64" i="4"/>
  <c r="CP66" i="4"/>
  <c r="CL70" i="4"/>
  <c r="CQ65" i="4"/>
  <c r="CK71" i="4"/>
  <c r="CX60" i="4"/>
  <c r="CJ72" i="4"/>
  <c r="CW61" i="4"/>
  <c r="CD79" i="4"/>
  <c r="CE78" i="4"/>
  <c r="CF76" i="4"/>
  <c r="CF77" i="4" s="1"/>
  <c r="CC80" i="4"/>
  <c r="CC81" i="4" s="1"/>
  <c r="CU62" i="4"/>
  <c r="CV62" i="4" s="1"/>
  <c r="CS63" i="4"/>
  <c r="CT63" i="4" s="1"/>
  <c r="CY59" i="4"/>
  <c r="DJ49" i="4"/>
  <c r="DK49" i="4" s="1"/>
  <c r="DL49" i="4" s="1"/>
  <c r="BF104" i="4"/>
  <c r="BE105" i="4"/>
  <c r="BN96" i="4"/>
  <c r="BL98" i="4"/>
  <c r="BK99" i="4"/>
  <c r="BS91" i="4"/>
  <c r="BD106" i="4"/>
  <c r="BD107" i="4" s="1"/>
  <c r="BH102" i="4"/>
  <c r="BO95" i="4"/>
  <c r="BP94" i="4"/>
  <c r="BG103" i="4"/>
  <c r="BR92" i="4"/>
  <c r="BQ93" i="4"/>
  <c r="BJ100" i="4"/>
  <c r="BI101" i="4"/>
  <c r="BT90" i="4"/>
  <c r="BU89" i="4"/>
  <c r="BM97" i="4"/>
  <c r="BC109" i="4"/>
  <c r="BC110" i="4" s="1"/>
  <c r="BC111" i="4" s="1"/>
  <c r="BC112" i="4" s="1"/>
  <c r="BC113" i="4" s="1"/>
  <c r="BC114" i="4" s="1"/>
  <c r="BC115" i="4" s="1"/>
  <c r="BC116" i="4" s="1"/>
  <c r="BC117" i="4" s="1"/>
  <c r="BC118" i="4" s="1"/>
  <c r="BC119" i="4" s="1"/>
  <c r="BC120" i="4" s="1"/>
  <c r="BC121" i="4" s="1"/>
  <c r="BC122" i="4" s="1"/>
  <c r="BC123" i="4" s="1"/>
  <c r="BC124" i="4" s="1"/>
  <c r="BC125" i="4" s="1"/>
  <c r="BC126" i="4" s="1"/>
  <c r="BC127" i="4" s="1"/>
  <c r="BC128" i="4" s="1"/>
  <c r="BC129" i="4" s="1"/>
  <c r="BC130" i="4" s="1"/>
  <c r="BC131" i="4" s="1"/>
  <c r="BC132" i="4" s="1"/>
  <c r="BC133" i="4" s="1"/>
  <c r="BC134" i="4" s="1"/>
  <c r="BC135" i="4" s="1"/>
  <c r="DU43" i="4"/>
  <c r="DV42" i="4"/>
  <c r="DM48" i="4"/>
  <c r="DN48" i="4" s="1"/>
  <c r="ET18" i="4"/>
  <c r="EU17" i="4"/>
  <c r="BC199" i="8" l="1"/>
  <c r="BT121" i="8"/>
  <c r="BU120" i="8"/>
  <c r="BB200" i="8"/>
  <c r="BB201" i="8" s="1"/>
  <c r="BB202" i="8" s="1"/>
  <c r="BB203" i="8" s="1"/>
  <c r="BB204" i="8" s="1"/>
  <c r="BB205" i="8" s="1"/>
  <c r="BB206" i="8" s="1"/>
  <c r="BB207" i="8" s="1"/>
  <c r="BB208" i="8" s="1"/>
  <c r="BB209" i="8" s="1"/>
  <c r="BB210" i="8" s="1"/>
  <c r="DB87" i="8"/>
  <c r="DC86" i="8"/>
  <c r="DD85" i="8"/>
  <c r="BV119" i="8"/>
  <c r="BX117" i="8"/>
  <c r="BA211" i="8"/>
  <c r="BA212" i="8" s="1"/>
  <c r="AZ213" i="8"/>
  <c r="AZ214" i="8" s="1"/>
  <c r="AZ215" i="8" s="1"/>
  <c r="BW118" i="8"/>
  <c r="EE67" i="8"/>
  <c r="CY90" i="8"/>
  <c r="EF66" i="8"/>
  <c r="ED68" i="8"/>
  <c r="AX259" i="8"/>
  <c r="AY217" i="8"/>
  <c r="BY116" i="8"/>
  <c r="CK104" i="8"/>
  <c r="CJ105" i="8"/>
  <c r="DK79" i="8"/>
  <c r="DJ80" i="8"/>
  <c r="DI81" i="8"/>
  <c r="ET19" i="4"/>
  <c r="EG65" i="8"/>
  <c r="EO60" i="8"/>
  <c r="CI106" i="8"/>
  <c r="CN101" i="8"/>
  <c r="EN61" i="8"/>
  <c r="EL63" i="8"/>
  <c r="EM62" i="8"/>
  <c r="CL103" i="8"/>
  <c r="CM102" i="8"/>
  <c r="DL78" i="8"/>
  <c r="CT95" i="8"/>
  <c r="DG83" i="8"/>
  <c r="DE84" i="8"/>
  <c r="DH82" i="8"/>
  <c r="BD104" i="6"/>
  <c r="BO104" i="6"/>
  <c r="AT104" i="6"/>
  <c r="CD111" i="8"/>
  <c r="CU94" i="8"/>
  <c r="DZ70" i="8"/>
  <c r="DY71" i="8"/>
  <c r="CV93" i="8"/>
  <c r="DX72" i="8"/>
  <c r="CC112" i="8"/>
  <c r="DM77" i="8"/>
  <c r="CF109" i="8"/>
  <c r="BG137" i="8"/>
  <c r="BG138" i="8" s="1"/>
  <c r="BG139" i="8" s="1"/>
  <c r="BG140" i="8" s="1"/>
  <c r="BG141" i="8" s="1"/>
  <c r="BG142" i="8" s="1"/>
  <c r="DN76" i="8"/>
  <c r="DO75" i="8"/>
  <c r="EA69" i="8"/>
  <c r="BD147" i="8"/>
  <c r="BD148" i="8" s="1"/>
  <c r="BD149" i="8" s="1"/>
  <c r="BD150" i="8" s="1"/>
  <c r="BD151" i="8" s="1"/>
  <c r="BD167" i="8" s="1"/>
  <c r="BD168" i="8" s="1"/>
  <c r="BD169" i="8" s="1"/>
  <c r="BD170" i="8" s="1"/>
  <c r="BD171" i="8" s="1"/>
  <c r="BD172" i="8" s="1"/>
  <c r="BD173" i="8" s="1"/>
  <c r="BD174" i="8" s="1"/>
  <c r="BD175" i="8" s="1"/>
  <c r="BD176" i="8" s="1"/>
  <c r="BD177" i="8" s="1"/>
  <c r="BD178" i="8" s="1"/>
  <c r="BD179" i="8" s="1"/>
  <c r="BD180" i="8" s="1"/>
  <c r="BD181" i="8" s="1"/>
  <c r="BD182" i="8" s="1"/>
  <c r="BD183" i="8" s="1"/>
  <c r="BD184" i="8" s="1"/>
  <c r="BD185" i="8" s="1"/>
  <c r="BD186" i="8" s="1"/>
  <c r="BD187" i="8" s="1"/>
  <c r="BD188" i="8" s="1"/>
  <c r="BD189" i="8" s="1"/>
  <c r="BD190" i="8" s="1"/>
  <c r="BD191" i="8" s="1"/>
  <c r="BD192" i="8" s="1"/>
  <c r="BD193" i="8" s="1"/>
  <c r="BD194" i="8" s="1"/>
  <c r="BD195" i="8" s="1"/>
  <c r="BD196" i="8" s="1"/>
  <c r="BD197" i="8" s="1"/>
  <c r="BD198" i="8" s="1"/>
  <c r="BE145" i="8"/>
  <c r="BE146" i="8" s="1"/>
  <c r="BF143" i="8"/>
  <c r="CQ98" i="8"/>
  <c r="CZ89" i="8"/>
  <c r="DU73" i="8"/>
  <c r="DV73" i="8" s="1"/>
  <c r="DS74" i="8"/>
  <c r="DT74" i="8" s="1"/>
  <c r="DA88" i="8"/>
  <c r="CX91" i="8"/>
  <c r="CW92" i="8"/>
  <c r="BI132" i="8"/>
  <c r="CO100" i="8"/>
  <c r="CP99" i="8"/>
  <c r="BM128" i="8"/>
  <c r="CS96" i="8"/>
  <c r="CR97" i="8"/>
  <c r="BR123" i="8"/>
  <c r="BO126" i="8"/>
  <c r="BN127" i="8"/>
  <c r="BQ124" i="8"/>
  <c r="BJ131" i="8"/>
  <c r="BP125" i="8"/>
  <c r="CE110" i="8"/>
  <c r="CH107" i="8"/>
  <c r="BZ115" i="8"/>
  <c r="BS122" i="8"/>
  <c r="CA114" i="8"/>
  <c r="CB113" i="8"/>
  <c r="BK130" i="8"/>
  <c r="BL129" i="8"/>
  <c r="BH133" i="8"/>
  <c r="CG108" i="8"/>
  <c r="EI64" i="8"/>
  <c r="Y49" i="1"/>
  <c r="D173" i="8"/>
  <c r="EP51" i="8"/>
  <c r="EP52" i="8" s="1"/>
  <c r="EP53" i="8" s="1"/>
  <c r="EP54" i="8" s="1"/>
  <c r="EP55" i="8" s="1"/>
  <c r="EP56" i="8" s="1"/>
  <c r="EP57" i="8" s="1"/>
  <c r="EP58" i="8" s="1"/>
  <c r="EP59" i="8" s="1"/>
  <c r="EQ50" i="8"/>
  <c r="EE34" i="4"/>
  <c r="ED35" i="4"/>
  <c r="EC36" i="4"/>
  <c r="EF33" i="4"/>
  <c r="EG32" i="4"/>
  <c r="EJ29" i="4"/>
  <c r="EK28" i="4"/>
  <c r="EI30" i="4"/>
  <c r="EH31" i="4"/>
  <c r="EL27" i="4"/>
  <c r="EM26" i="4"/>
  <c r="EP23" i="4"/>
  <c r="EO24" i="4"/>
  <c r="EN25" i="4"/>
  <c r="EQ22" i="4"/>
  <c r="ER21" i="4"/>
  <c r="ES20" i="4"/>
  <c r="DQ47" i="4"/>
  <c r="DR46" i="4"/>
  <c r="DY40" i="4"/>
  <c r="EA38" i="4"/>
  <c r="DZ39" i="4"/>
  <c r="GF173" i="4"/>
  <c r="DS45" i="4"/>
  <c r="DT45" i="4" s="1"/>
  <c r="DA58" i="4"/>
  <c r="CZ59" i="4"/>
  <c r="DB57" i="4"/>
  <c r="DC57" i="4" s="1"/>
  <c r="DI51" i="4"/>
  <c r="DX41" i="4"/>
  <c r="DH52" i="4"/>
  <c r="DG53" i="4"/>
  <c r="DF54" i="4"/>
  <c r="EB37" i="4"/>
  <c r="DD56" i="4"/>
  <c r="DE55" i="4"/>
  <c r="R49" i="1"/>
  <c r="FT173" i="4"/>
  <c r="FZ173" i="4"/>
  <c r="P49" i="1"/>
  <c r="Q49" i="1"/>
  <c r="AX50" i="1"/>
  <c r="AY50" i="1" s="1"/>
  <c r="BH50" i="1"/>
  <c r="BS50" i="1"/>
  <c r="BG50" i="1"/>
  <c r="BR50" i="1"/>
  <c r="BV89" i="4"/>
  <c r="BW88" i="4"/>
  <c r="BZ85" i="4"/>
  <c r="CA84" i="4"/>
  <c r="BX87" i="4"/>
  <c r="BY86" i="4"/>
  <c r="CB83" i="4"/>
  <c r="CJ73" i="4"/>
  <c r="CI74" i="4"/>
  <c r="CH75" i="4"/>
  <c r="CP67" i="4"/>
  <c r="CO68" i="4"/>
  <c r="CN69" i="4"/>
  <c r="CM70" i="4"/>
  <c r="CQ66" i="4"/>
  <c r="CL71" i="4"/>
  <c r="CR65" i="4"/>
  <c r="CX61" i="4"/>
  <c r="CK72" i="4"/>
  <c r="CY60" i="4"/>
  <c r="CE79" i="4"/>
  <c r="CG76" i="4"/>
  <c r="CG77" i="4" s="1"/>
  <c r="CF78" i="4"/>
  <c r="CC82" i="4"/>
  <c r="CD80" i="4"/>
  <c r="DJ50" i="4"/>
  <c r="CU63" i="4"/>
  <c r="CV63" i="4" s="1"/>
  <c r="CS64" i="4"/>
  <c r="BF105" i="4"/>
  <c r="DU44" i="4"/>
  <c r="DV43" i="4"/>
  <c r="BI102" i="4"/>
  <c r="BO96" i="4"/>
  <c r="BJ101" i="4"/>
  <c r="BT91" i="4"/>
  <c r="BS92" i="4"/>
  <c r="BL99" i="4"/>
  <c r="BH103" i="4"/>
  <c r="BE106" i="4"/>
  <c r="BU90" i="4"/>
  <c r="BN97" i="4"/>
  <c r="BM98" i="4"/>
  <c r="BG104" i="4"/>
  <c r="BR93" i="4"/>
  <c r="BQ94" i="4"/>
  <c r="BP95" i="4"/>
  <c r="BD108" i="4"/>
  <c r="BK100" i="4"/>
  <c r="DW42" i="4"/>
  <c r="CW62" i="4"/>
  <c r="DO48" i="4"/>
  <c r="DP48" i="4" s="1"/>
  <c r="DM49" i="4"/>
  <c r="EU18" i="4"/>
  <c r="EV17" i="4"/>
  <c r="BU121" i="8" l="1"/>
  <c r="BD199" i="8"/>
  <c r="BC200" i="8"/>
  <c r="BV120" i="8"/>
  <c r="DB88" i="8"/>
  <c r="DC87" i="8"/>
  <c r="DD86" i="8"/>
  <c r="DE85" i="8"/>
  <c r="BW119" i="8"/>
  <c r="EE68" i="8"/>
  <c r="BA213" i="8"/>
  <c r="BA214" i="8" s="1"/>
  <c r="BA215" i="8" s="1"/>
  <c r="BY117" i="8"/>
  <c r="CY91" i="8"/>
  <c r="CZ90" i="8"/>
  <c r="BB211" i="8"/>
  <c r="BB212" i="8" s="1"/>
  <c r="BX118" i="8"/>
  <c r="EF67" i="8"/>
  <c r="EG66" i="8"/>
  <c r="EU19" i="4"/>
  <c r="AY218" i="8"/>
  <c r="AY219" i="8" s="1"/>
  <c r="AY220" i="8" s="1"/>
  <c r="AY221" i="8" s="1"/>
  <c r="AY222" i="8" s="1"/>
  <c r="AY223" i="8" s="1"/>
  <c r="AY224" i="8" s="1"/>
  <c r="AY225" i="8" s="1"/>
  <c r="AY226" i="8" s="1"/>
  <c r="AZ216" i="8"/>
  <c r="AZ217" i="8" s="1"/>
  <c r="DL79" i="8"/>
  <c r="CK105" i="8"/>
  <c r="CL104" i="8"/>
  <c r="CJ106" i="8"/>
  <c r="EH65" i="8"/>
  <c r="DK80" i="8"/>
  <c r="DJ81" i="8"/>
  <c r="EP60" i="8"/>
  <c r="EO61" i="8"/>
  <c r="CO101" i="8"/>
  <c r="CN102" i="8"/>
  <c r="EN62" i="8"/>
  <c r="EM63" i="8"/>
  <c r="CM103" i="8"/>
  <c r="DM78" i="8"/>
  <c r="CU95" i="8"/>
  <c r="DF84" i="8"/>
  <c r="DG84" i="8" s="1"/>
  <c r="DH83" i="8"/>
  <c r="W103" i="6"/>
  <c r="Q103" i="6" s="1"/>
  <c r="DI82" i="8"/>
  <c r="AU104" i="6"/>
  <c r="AV104" i="6" s="1"/>
  <c r="BP104" i="6"/>
  <c r="BE104" i="6"/>
  <c r="CD112" i="8"/>
  <c r="CV94" i="8"/>
  <c r="EA70" i="8"/>
  <c r="DZ71" i="8"/>
  <c r="CC113" i="8"/>
  <c r="DY72" i="8"/>
  <c r="EB69" i="8"/>
  <c r="EC69" i="8" s="1"/>
  <c r="CW93" i="8"/>
  <c r="DN77" i="8"/>
  <c r="DP75" i="8"/>
  <c r="DO76" i="8"/>
  <c r="BE147" i="8"/>
  <c r="BE148" i="8" s="1"/>
  <c r="BE149" i="8" s="1"/>
  <c r="BE150" i="8" s="1"/>
  <c r="BE151" i="8" s="1"/>
  <c r="BF144" i="8"/>
  <c r="BF145" i="8" s="1"/>
  <c r="BG143" i="8"/>
  <c r="DU74" i="8"/>
  <c r="DV74" i="8" s="1"/>
  <c r="DW73" i="8"/>
  <c r="DX73" i="8" s="1"/>
  <c r="BN128" i="8"/>
  <c r="BQ125" i="8"/>
  <c r="BS123" i="8"/>
  <c r="DA89" i="8"/>
  <c r="CX92" i="8"/>
  <c r="CS97" i="8"/>
  <c r="CR98" i="8"/>
  <c r="CP100" i="8"/>
  <c r="CQ99" i="8"/>
  <c r="CT96" i="8"/>
  <c r="CH108" i="8"/>
  <c r="CG109" i="8"/>
  <c r="BL130" i="8"/>
  <c r="BZ116" i="8"/>
  <c r="BJ132" i="8"/>
  <c r="BI133" i="8"/>
  <c r="BT122" i="8"/>
  <c r="BK131" i="8"/>
  <c r="BM129" i="8"/>
  <c r="CE111" i="8"/>
  <c r="BP126" i="8"/>
  <c r="BO127" i="8"/>
  <c r="BH134" i="8"/>
  <c r="BH135" i="8" s="1"/>
  <c r="BH136" i="8" s="1"/>
  <c r="BH137" i="8" s="1"/>
  <c r="BH138" i="8" s="1"/>
  <c r="BH139" i="8" s="1"/>
  <c r="BH140" i="8" s="1"/>
  <c r="BH141" i="8" s="1"/>
  <c r="BH142" i="8" s="1"/>
  <c r="CB114" i="8"/>
  <c r="CF110" i="8"/>
  <c r="CI107" i="8"/>
  <c r="CA115" i="8"/>
  <c r="BR124" i="8"/>
  <c r="EJ64" i="8"/>
  <c r="EQ51" i="8"/>
  <c r="EQ52" i="8" s="1"/>
  <c r="EQ53" i="8" s="1"/>
  <c r="EQ54" i="8" s="1"/>
  <c r="EQ55" i="8" s="1"/>
  <c r="EQ56" i="8" s="1"/>
  <c r="EQ57" i="8" s="1"/>
  <c r="EQ58" i="8" s="1"/>
  <c r="EQ59" i="8" s="1"/>
  <c r="ER50" i="8"/>
  <c r="EC37" i="4"/>
  <c r="EF34" i="4"/>
  <c r="EE35" i="4"/>
  <c r="ED36" i="4"/>
  <c r="EG33" i="4"/>
  <c r="EH32" i="4"/>
  <c r="EL28" i="4"/>
  <c r="EJ30" i="4"/>
  <c r="EK29" i="4"/>
  <c r="EI31" i="4"/>
  <c r="EM27" i="4"/>
  <c r="EN26" i="4"/>
  <c r="EQ23" i="4"/>
  <c r="EP24" i="4"/>
  <c r="EO25" i="4"/>
  <c r="ER22" i="4"/>
  <c r="ES21" i="4"/>
  <c r="ET20" i="4"/>
  <c r="DR47" i="4"/>
  <c r="DY41" i="4"/>
  <c r="DZ40" i="4"/>
  <c r="EA39" i="4"/>
  <c r="DS46" i="4"/>
  <c r="DT46" i="4" s="1"/>
  <c r="CZ60" i="4"/>
  <c r="DA59" i="4"/>
  <c r="DB58" i="4"/>
  <c r="DI52" i="4"/>
  <c r="DX42" i="4"/>
  <c r="DD57" i="4"/>
  <c r="DH53" i="4"/>
  <c r="DG54" i="4"/>
  <c r="DF55" i="4"/>
  <c r="D173" i="4"/>
  <c r="DE56" i="4"/>
  <c r="EB38" i="4"/>
  <c r="AZ50" i="1"/>
  <c r="BJ50" i="1"/>
  <c r="BU50" i="1"/>
  <c r="BT50" i="1"/>
  <c r="BI50" i="1"/>
  <c r="BW89" i="4"/>
  <c r="BX88" i="4"/>
  <c r="BZ86" i="4"/>
  <c r="CA85" i="4"/>
  <c r="CB84" i="4"/>
  <c r="BY87" i="4"/>
  <c r="CC83" i="4"/>
  <c r="CJ74" i="4"/>
  <c r="CI75" i="4"/>
  <c r="DJ51" i="4"/>
  <c r="CP68" i="4"/>
  <c r="CQ67" i="4"/>
  <c r="CO69" i="4"/>
  <c r="CN70" i="4"/>
  <c r="CM71" i="4"/>
  <c r="CR66" i="4"/>
  <c r="CL72" i="4"/>
  <c r="CY61" i="4"/>
  <c r="CK73" i="4"/>
  <c r="CF79" i="4"/>
  <c r="CG78" i="4"/>
  <c r="CH76" i="4"/>
  <c r="CH77" i="4" s="1"/>
  <c r="DK50" i="4"/>
  <c r="CE80" i="4"/>
  <c r="CD81" i="4"/>
  <c r="CD82" i="4" s="1"/>
  <c r="CS65" i="4"/>
  <c r="CT64" i="4"/>
  <c r="BF106" i="4"/>
  <c r="CW63" i="4"/>
  <c r="DU45" i="4"/>
  <c r="DV44" i="4"/>
  <c r="BE107" i="4"/>
  <c r="BE108" i="4" s="1"/>
  <c r="CX62" i="4"/>
  <c r="BM99" i="4"/>
  <c r="BP96" i="4"/>
  <c r="BG105" i="4"/>
  <c r="BU91" i="4"/>
  <c r="BK101" i="4"/>
  <c r="BJ102" i="4"/>
  <c r="BN98" i="4"/>
  <c r="DW43" i="4"/>
  <c r="BV90" i="4"/>
  <c r="BR94" i="4"/>
  <c r="BQ95" i="4"/>
  <c r="BS93" i="4"/>
  <c r="BL100" i="4"/>
  <c r="BT92" i="4"/>
  <c r="BD109" i="4"/>
  <c r="BD110" i="4" s="1"/>
  <c r="BD111" i="4" s="1"/>
  <c r="BD112" i="4" s="1"/>
  <c r="BD113" i="4" s="1"/>
  <c r="BD114" i="4" s="1"/>
  <c r="BD115" i="4" s="1"/>
  <c r="BD116" i="4" s="1"/>
  <c r="BD117" i="4" s="1"/>
  <c r="BD118" i="4" s="1"/>
  <c r="BD119" i="4" s="1"/>
  <c r="BD120" i="4" s="1"/>
  <c r="BD121" i="4" s="1"/>
  <c r="BD122" i="4" s="1"/>
  <c r="BD123" i="4" s="1"/>
  <c r="BD124" i="4" s="1"/>
  <c r="BD125" i="4" s="1"/>
  <c r="BD126" i="4" s="1"/>
  <c r="BI103" i="4"/>
  <c r="BH104" i="4"/>
  <c r="BO97" i="4"/>
  <c r="DQ48" i="4"/>
  <c r="DN49" i="4"/>
  <c r="EV18" i="4"/>
  <c r="EW17" i="4"/>
  <c r="BV121" i="8" l="1"/>
  <c r="BD200" i="8"/>
  <c r="EF68" i="8"/>
  <c r="BC201" i="8"/>
  <c r="BW120" i="8"/>
  <c r="DC88" i="8"/>
  <c r="DD87" i="8"/>
  <c r="DE86" i="8"/>
  <c r="BX119" i="8"/>
  <c r="DA90" i="8"/>
  <c r="CZ91" i="8"/>
  <c r="EV19" i="4"/>
  <c r="BB213" i="8"/>
  <c r="BB214" i="8" s="1"/>
  <c r="BY118" i="8"/>
  <c r="EG67" i="8"/>
  <c r="EH66" i="8"/>
  <c r="K103" i="6"/>
  <c r="AY227" i="8"/>
  <c r="AY228" i="8" s="1"/>
  <c r="AY229" i="8" s="1"/>
  <c r="AY230" i="8" s="1"/>
  <c r="AY231" i="8" s="1"/>
  <c r="AY232" i="8" s="1"/>
  <c r="AZ218" i="8"/>
  <c r="BA216" i="8"/>
  <c r="DL80" i="8"/>
  <c r="DM79" i="8"/>
  <c r="CK106" i="8"/>
  <c r="CL105" i="8"/>
  <c r="EI65" i="8"/>
  <c r="EQ60" i="8"/>
  <c r="DK81" i="8"/>
  <c r="DJ82" i="8"/>
  <c r="EP61" i="8"/>
  <c r="EO62" i="8"/>
  <c r="CP101" i="8"/>
  <c r="CO102" i="8"/>
  <c r="EN63" i="8"/>
  <c r="CU96" i="8"/>
  <c r="CN103" i="8"/>
  <c r="CM104" i="8"/>
  <c r="DN78" i="8"/>
  <c r="DF85" i="8"/>
  <c r="CV95" i="8"/>
  <c r="DH84" i="8"/>
  <c r="CW94" i="8"/>
  <c r="DI83" i="8"/>
  <c r="BF104" i="6"/>
  <c r="BQ104" i="6"/>
  <c r="AW104" i="6"/>
  <c r="BG104" i="6"/>
  <c r="BR104" i="6"/>
  <c r="CD113" i="8"/>
  <c r="EB70" i="8"/>
  <c r="EC70" i="8" s="1"/>
  <c r="EA71" i="8"/>
  <c r="DZ72" i="8"/>
  <c r="CX93" i="8"/>
  <c r="DO77" i="8"/>
  <c r="DQ75" i="8"/>
  <c r="DR75" i="8" s="1"/>
  <c r="DP76" i="8"/>
  <c r="BH143" i="8"/>
  <c r="BE167" i="8"/>
  <c r="BE168" i="8" s="1"/>
  <c r="BE169" i="8" s="1"/>
  <c r="BE170" i="8" s="1"/>
  <c r="BE171" i="8" s="1"/>
  <c r="BE172" i="8" s="1"/>
  <c r="BE173" i="8" s="1"/>
  <c r="BE174" i="8" s="1"/>
  <c r="BE175" i="8" s="1"/>
  <c r="BE176" i="8" s="1"/>
  <c r="BE177" i="8" s="1"/>
  <c r="BE178" i="8" s="1"/>
  <c r="BE179" i="8" s="1"/>
  <c r="BE180" i="8" s="1"/>
  <c r="BE181" i="8" s="1"/>
  <c r="BE182" i="8" s="1"/>
  <c r="BE183" i="8" s="1"/>
  <c r="BE184" i="8" s="1"/>
  <c r="BE185" i="8" s="1"/>
  <c r="BE186" i="8" s="1"/>
  <c r="BG144" i="8"/>
  <c r="BF146" i="8"/>
  <c r="BF147" i="8" s="1"/>
  <c r="BS124" i="8"/>
  <c r="BQ126" i="8"/>
  <c r="DW74" i="8"/>
  <c r="DX74" i="8" s="1"/>
  <c r="DY73" i="8"/>
  <c r="BN129" i="8"/>
  <c r="DB89" i="8"/>
  <c r="CH109" i="8"/>
  <c r="CS98" i="8"/>
  <c r="CY92" i="8"/>
  <c r="ED69" i="8"/>
  <c r="CT97" i="8"/>
  <c r="CR99" i="8"/>
  <c r="CQ100" i="8"/>
  <c r="CJ107" i="8"/>
  <c r="BJ133" i="8"/>
  <c r="BO128" i="8"/>
  <c r="BR125" i="8"/>
  <c r="CF111" i="8"/>
  <c r="CC114" i="8"/>
  <c r="BZ117" i="8"/>
  <c r="CE112" i="8"/>
  <c r="BL131" i="8"/>
  <c r="CI108" i="8"/>
  <c r="CA116" i="8"/>
  <c r="CB115" i="8"/>
  <c r="BM130" i="8"/>
  <c r="BK132" i="8"/>
  <c r="BU122" i="8"/>
  <c r="BT123" i="8"/>
  <c r="CG110" i="8"/>
  <c r="BP127" i="8"/>
  <c r="BI134" i="8"/>
  <c r="EK64" i="8"/>
  <c r="ER51" i="8"/>
  <c r="ER52" i="8" s="1"/>
  <c r="ER53" i="8" s="1"/>
  <c r="ER54" i="8" s="1"/>
  <c r="ER55" i="8" s="1"/>
  <c r="ER56" i="8" s="1"/>
  <c r="ER57" i="8" s="1"/>
  <c r="ER58" i="8" s="1"/>
  <c r="ER59" i="8" s="1"/>
  <c r="ES50" i="8"/>
  <c r="ED37" i="4"/>
  <c r="EG34" i="4"/>
  <c r="EF35" i="4"/>
  <c r="EE36" i="4"/>
  <c r="EH33" i="4"/>
  <c r="EI32" i="4"/>
  <c r="EM28" i="4"/>
  <c r="EL29" i="4"/>
  <c r="EK30" i="4"/>
  <c r="EJ31" i="4"/>
  <c r="EO26" i="4"/>
  <c r="EN27" i="4"/>
  <c r="ER23" i="4"/>
  <c r="EP25" i="4"/>
  <c r="EQ24" i="4"/>
  <c r="ES22" i="4"/>
  <c r="ET21" i="4"/>
  <c r="EU20" i="4"/>
  <c r="DR48" i="4"/>
  <c r="DZ41" i="4"/>
  <c r="EA40" i="4"/>
  <c r="DS47" i="4"/>
  <c r="DY42" i="4"/>
  <c r="EB39" i="4"/>
  <c r="CZ61" i="4"/>
  <c r="DA60" i="4"/>
  <c r="DB59" i="4"/>
  <c r="DX43" i="4"/>
  <c r="DJ52" i="4"/>
  <c r="DE57" i="4"/>
  <c r="DC58" i="4"/>
  <c r="DI53" i="4"/>
  <c r="DH54" i="4"/>
  <c r="EC38" i="4"/>
  <c r="DG55" i="4"/>
  <c r="DF56" i="4"/>
  <c r="BV50" i="1"/>
  <c r="BK50" i="1"/>
  <c r="AU51" i="1"/>
  <c r="BC50" i="1"/>
  <c r="BN50" i="1" s="1"/>
  <c r="BW90" i="4"/>
  <c r="BX89" i="4"/>
  <c r="BY88" i="4"/>
  <c r="CA86" i="4"/>
  <c r="CB85" i="4"/>
  <c r="BZ87" i="4"/>
  <c r="CC84" i="4"/>
  <c r="CK74" i="4"/>
  <c r="CJ75" i="4"/>
  <c r="DL50" i="4"/>
  <c r="DV45" i="4"/>
  <c r="CP69" i="4"/>
  <c r="CQ68" i="4"/>
  <c r="CR67" i="4"/>
  <c r="CO70" i="4"/>
  <c r="CN71" i="4"/>
  <c r="CM72" i="4"/>
  <c r="CS66" i="4"/>
  <c r="CY62" i="4"/>
  <c r="CL73" i="4"/>
  <c r="CG79" i="4"/>
  <c r="CH78" i="4"/>
  <c r="CI76" i="4"/>
  <c r="CI77" i="4" s="1"/>
  <c r="DK51" i="4"/>
  <c r="CD83" i="4"/>
  <c r="CF80" i="4"/>
  <c r="CE81" i="4"/>
  <c r="CE82" i="4" s="1"/>
  <c r="CT65" i="4"/>
  <c r="CU64" i="4"/>
  <c r="DU46" i="4"/>
  <c r="CX63" i="4"/>
  <c r="BM100" i="4"/>
  <c r="BF107" i="4"/>
  <c r="BF108" i="4" s="1"/>
  <c r="BD127" i="4"/>
  <c r="BD128" i="4" s="1"/>
  <c r="BD129" i="4" s="1"/>
  <c r="BD130" i="4" s="1"/>
  <c r="BD131" i="4" s="1"/>
  <c r="BD132" i="4" s="1"/>
  <c r="BD133" i="4" s="1"/>
  <c r="BD134" i="4" s="1"/>
  <c r="BD135" i="4" s="1"/>
  <c r="BL101" i="4"/>
  <c r="BV91" i="4"/>
  <c r="BJ103" i="4"/>
  <c r="BP97" i="4"/>
  <c r="BS94" i="4"/>
  <c r="BK102" i="4"/>
  <c r="DW44" i="4"/>
  <c r="BO98" i="4"/>
  <c r="BE109" i="4"/>
  <c r="BI104" i="4"/>
  <c r="BH105" i="4"/>
  <c r="BR95" i="4"/>
  <c r="BQ96" i="4"/>
  <c r="BN99" i="4"/>
  <c r="BU92" i="4"/>
  <c r="BT93" i="4"/>
  <c r="BG106" i="4"/>
  <c r="DO49" i="4"/>
  <c r="DP49" i="4" s="1"/>
  <c r="EW18" i="4"/>
  <c r="EX17" i="4"/>
  <c r="BW121" i="8" l="1"/>
  <c r="BD201" i="8"/>
  <c r="EG68" i="8"/>
  <c r="DB90" i="8"/>
  <c r="BC202" i="8"/>
  <c r="BC203" i="8" s="1"/>
  <c r="BC204" i="8" s="1"/>
  <c r="BC205" i="8" s="1"/>
  <c r="BC206" i="8" s="1"/>
  <c r="BC207" i="8" s="1"/>
  <c r="BC208" i="8" s="1"/>
  <c r="BC209" i="8" s="1"/>
  <c r="BC210" i="8" s="1"/>
  <c r="BX120" i="8"/>
  <c r="EW19" i="4"/>
  <c r="DD88" i="8"/>
  <c r="DE87" i="8"/>
  <c r="DF86" i="8"/>
  <c r="BY119" i="8"/>
  <c r="DA91" i="8"/>
  <c r="EI66" i="8"/>
  <c r="BB215" i="8"/>
  <c r="BB216" i="8" s="1"/>
  <c r="BZ118" i="8"/>
  <c r="EH67" i="8"/>
  <c r="AY233" i="8"/>
  <c r="AY234" i="8" s="1"/>
  <c r="AY235" i="8" s="1"/>
  <c r="AY236" i="8" s="1"/>
  <c r="AY237" i="8" s="1"/>
  <c r="AY238" i="8" s="1"/>
  <c r="AY239" i="8" s="1"/>
  <c r="AY240" i="8" s="1"/>
  <c r="AY241" i="8" s="1"/>
  <c r="AY242" i="8" s="1"/>
  <c r="AY243" i="8" s="1"/>
  <c r="AY244" i="8" s="1"/>
  <c r="AY245" i="8" s="1"/>
  <c r="AY246" i="8" s="1"/>
  <c r="AY247" i="8" s="1"/>
  <c r="AY248" i="8" s="1"/>
  <c r="AY249" i="8" s="1"/>
  <c r="AY250" i="8" s="1"/>
  <c r="AY251" i="8" s="1"/>
  <c r="AY252" i="8" s="1"/>
  <c r="AY253" i="8" s="1"/>
  <c r="AY254" i="8" s="1"/>
  <c r="AY255" i="8" s="1"/>
  <c r="AY256" i="8" s="1"/>
  <c r="AY257" i="8" s="1"/>
  <c r="AY258" i="8" s="1"/>
  <c r="AZ219" i="8"/>
  <c r="BA217" i="8"/>
  <c r="BA218" i="8" s="1"/>
  <c r="DN79" i="8"/>
  <c r="CL106" i="8"/>
  <c r="DM80" i="8"/>
  <c r="DL81" i="8"/>
  <c r="CM105" i="8"/>
  <c r="EJ65" i="8"/>
  <c r="ER60" i="8"/>
  <c r="EQ61" i="8"/>
  <c r="DK82" i="8"/>
  <c r="DJ83" i="8"/>
  <c r="EP62" i="8"/>
  <c r="EO63" i="8"/>
  <c r="CP102" i="8"/>
  <c r="CO103" i="8"/>
  <c r="CV96" i="8"/>
  <c r="CN104" i="8"/>
  <c r="DO78" i="8"/>
  <c r="DG85" i="8"/>
  <c r="CW95" i="8"/>
  <c r="CX94" i="8"/>
  <c r="DI84" i="8"/>
  <c r="AX104" i="6"/>
  <c r="BA104" i="6" s="1"/>
  <c r="BL104" i="6" s="1"/>
  <c r="BH104" i="6"/>
  <c r="BS104" i="6"/>
  <c r="EB71" i="8"/>
  <c r="EC71" i="8" s="1"/>
  <c r="EA72" i="8"/>
  <c r="DP77" i="8"/>
  <c r="DS75" i="8"/>
  <c r="DQ76" i="8"/>
  <c r="BH144" i="8"/>
  <c r="BE187" i="8"/>
  <c r="BE188" i="8" s="1"/>
  <c r="BE189" i="8" s="1"/>
  <c r="BE190" i="8" s="1"/>
  <c r="BE191" i="8" s="1"/>
  <c r="BE192" i="8" s="1"/>
  <c r="BE193" i="8" s="1"/>
  <c r="BE194" i="8" s="1"/>
  <c r="BE195" i="8" s="1"/>
  <c r="BE196" i="8" s="1"/>
  <c r="BE197" i="8" s="1"/>
  <c r="BE198" i="8" s="1"/>
  <c r="BE199" i="8" s="1"/>
  <c r="BE200" i="8" s="1"/>
  <c r="BE201" i="8" s="1"/>
  <c r="BG145" i="8"/>
  <c r="BR126" i="8"/>
  <c r="BF148" i="8"/>
  <c r="BF149" i="8" s="1"/>
  <c r="BF150" i="8" s="1"/>
  <c r="BF151" i="8" s="1"/>
  <c r="BF167" i="8" s="1"/>
  <c r="BF168" i="8" s="1"/>
  <c r="BF169" i="8" s="1"/>
  <c r="BF170" i="8" s="1"/>
  <c r="BF171" i="8" s="1"/>
  <c r="BF172" i="8" s="1"/>
  <c r="BF173" i="8" s="1"/>
  <c r="BF174" i="8" s="1"/>
  <c r="BF175" i="8" s="1"/>
  <c r="BF176" i="8" s="1"/>
  <c r="BF177" i="8" s="1"/>
  <c r="BF178" i="8" s="1"/>
  <c r="BF179" i="8" s="1"/>
  <c r="BF180" i="8" s="1"/>
  <c r="BF181" i="8" s="1"/>
  <c r="BF182" i="8" s="1"/>
  <c r="BF183" i="8" s="1"/>
  <c r="DC89" i="8"/>
  <c r="CI109" i="8"/>
  <c r="DY74" i="8"/>
  <c r="DZ73" i="8"/>
  <c r="CT98" i="8"/>
  <c r="CH110" i="8"/>
  <c r="CS99" i="8"/>
  <c r="CF112" i="8"/>
  <c r="CA117" i="8"/>
  <c r="CZ92" i="8"/>
  <c r="CY93" i="8"/>
  <c r="BS125" i="8"/>
  <c r="ED70" i="8"/>
  <c r="EE69" i="8"/>
  <c r="CR100" i="8"/>
  <c r="CQ101" i="8"/>
  <c r="CU97" i="8"/>
  <c r="BM131" i="8"/>
  <c r="CB116" i="8"/>
  <c r="BO129" i="8"/>
  <c r="CC115" i="8"/>
  <c r="CE113" i="8"/>
  <c r="BV122" i="8"/>
  <c r="BW122" i="8" s="1"/>
  <c r="BU123" i="8"/>
  <c r="BL132" i="8"/>
  <c r="BK133" i="8"/>
  <c r="BP128" i="8"/>
  <c r="BN130" i="8"/>
  <c r="BT124" i="8"/>
  <c r="BJ134" i="8"/>
  <c r="CG111" i="8"/>
  <c r="CJ108" i="8"/>
  <c r="BQ127" i="8"/>
  <c r="BI135" i="8"/>
  <c r="BI136" i="8" s="1"/>
  <c r="BI137" i="8" s="1"/>
  <c r="BI138" i="8" s="1"/>
  <c r="BI139" i="8" s="1"/>
  <c r="BI140" i="8" s="1"/>
  <c r="BI141" i="8" s="1"/>
  <c r="BI142" i="8" s="1"/>
  <c r="BI143" i="8" s="1"/>
  <c r="CK107" i="8"/>
  <c r="CD114" i="8"/>
  <c r="EL64" i="8"/>
  <c r="ES51" i="8"/>
  <c r="ES52" i="8" s="1"/>
  <c r="ES53" i="8" s="1"/>
  <c r="ES54" i="8" s="1"/>
  <c r="ES55" i="8" s="1"/>
  <c r="ES56" i="8" s="1"/>
  <c r="ES57" i="8" s="1"/>
  <c r="ES58" i="8" s="1"/>
  <c r="ES59" i="8" s="1"/>
  <c r="ET50" i="8"/>
  <c r="ED38" i="4"/>
  <c r="EG35" i="4"/>
  <c r="EH34" i="4"/>
  <c r="EF36" i="4"/>
  <c r="EE37" i="4"/>
  <c r="EI33" i="4"/>
  <c r="EJ32" i="4"/>
  <c r="EL30" i="4"/>
  <c r="EM29" i="4"/>
  <c r="EK31" i="4"/>
  <c r="EP26" i="4"/>
  <c r="EO27" i="4"/>
  <c r="EN28" i="4"/>
  <c r="EQ25" i="4"/>
  <c r="ES23" i="4"/>
  <c r="ER24" i="4"/>
  <c r="ET22" i="4"/>
  <c r="EU21" i="4"/>
  <c r="EV20" i="4"/>
  <c r="DS48" i="4"/>
  <c r="F50" i="1"/>
  <c r="DZ42" i="4"/>
  <c r="DT47" i="4"/>
  <c r="DU47" i="4" s="1"/>
  <c r="EB40" i="4"/>
  <c r="EA41" i="4"/>
  <c r="DY43" i="4"/>
  <c r="DX44" i="4"/>
  <c r="DA61" i="4"/>
  <c r="CZ62" i="4"/>
  <c r="DB60" i="4"/>
  <c r="DC59" i="4"/>
  <c r="DF57" i="4"/>
  <c r="DI54" i="4"/>
  <c r="DJ53" i="4"/>
  <c r="DK52" i="4"/>
  <c r="EC39" i="4"/>
  <c r="DD58" i="4"/>
  <c r="DE58" i="4" s="1"/>
  <c r="DH55" i="4"/>
  <c r="DG56" i="4"/>
  <c r="BQ51" i="1"/>
  <c r="AV51" i="1"/>
  <c r="BF51" i="1"/>
  <c r="BW91" i="4"/>
  <c r="BX90" i="4"/>
  <c r="BY89" i="4"/>
  <c r="BZ88" i="4"/>
  <c r="CB86" i="4"/>
  <c r="CA87" i="4"/>
  <c r="CD84" i="4"/>
  <c r="CC85" i="4"/>
  <c r="CL74" i="4"/>
  <c r="CK75" i="4"/>
  <c r="DM50" i="4"/>
  <c r="DN50" i="4" s="1"/>
  <c r="DO50" i="4" s="1"/>
  <c r="DV46" i="4"/>
  <c r="CS67" i="4"/>
  <c r="CP70" i="4"/>
  <c r="CQ69" i="4"/>
  <c r="CR68" i="4"/>
  <c r="CN72" i="4"/>
  <c r="CO71" i="4"/>
  <c r="CY63" i="4"/>
  <c r="CT66" i="4"/>
  <c r="CM73" i="4"/>
  <c r="DL51" i="4"/>
  <c r="CH79" i="4"/>
  <c r="CI78" i="4"/>
  <c r="CJ76" i="4"/>
  <c r="CJ77" i="4" s="1"/>
  <c r="CE83" i="4"/>
  <c r="CG80" i="4"/>
  <c r="CF81" i="4"/>
  <c r="CF82" i="4" s="1"/>
  <c r="CU65" i="4"/>
  <c r="CV64" i="4"/>
  <c r="DW45" i="4"/>
  <c r="BU93" i="4"/>
  <c r="BI105" i="4"/>
  <c r="BH106" i="4"/>
  <c r="BQ97" i="4"/>
  <c r="BR96" i="4"/>
  <c r="BO99" i="4"/>
  <c r="BP98" i="4"/>
  <c r="BS95" i="4"/>
  <c r="BL102" i="4"/>
  <c r="BE110" i="4"/>
  <c r="BE111" i="4" s="1"/>
  <c r="BE112" i="4" s="1"/>
  <c r="BE113" i="4" s="1"/>
  <c r="BE114" i="4" s="1"/>
  <c r="BE115" i="4" s="1"/>
  <c r="BE116" i="4" s="1"/>
  <c r="BE117" i="4" s="1"/>
  <c r="BE118" i="4" s="1"/>
  <c r="BE119" i="4" s="1"/>
  <c r="BE120" i="4" s="1"/>
  <c r="BE121" i="4" s="1"/>
  <c r="BE122" i="4" s="1"/>
  <c r="BE123" i="4" s="1"/>
  <c r="BE124" i="4" s="1"/>
  <c r="BE125" i="4" s="1"/>
  <c r="BE126" i="4" s="1"/>
  <c r="BE127" i="4" s="1"/>
  <c r="BE128" i="4" s="1"/>
  <c r="BE129" i="4" s="1"/>
  <c r="BE130" i="4" s="1"/>
  <c r="BE131" i="4" s="1"/>
  <c r="BE132" i="4" s="1"/>
  <c r="BE133" i="4" s="1"/>
  <c r="BE134" i="4" s="1"/>
  <c r="BE135" i="4" s="1"/>
  <c r="BF109" i="4"/>
  <c r="BV92" i="4"/>
  <c r="BG107" i="4"/>
  <c r="BG108" i="4" s="1"/>
  <c r="BT94" i="4"/>
  <c r="BJ104" i="4"/>
  <c r="BN100" i="4"/>
  <c r="BK103" i="4"/>
  <c r="BM101" i="4"/>
  <c r="DQ49" i="4"/>
  <c r="DR49" i="4" s="1"/>
  <c r="EX18" i="4"/>
  <c r="EX19" i="4" s="1"/>
  <c r="EY17" i="4"/>
  <c r="BX121" i="8" l="1"/>
  <c r="DC90" i="8"/>
  <c r="DB91" i="8"/>
  <c r="BD202" i="8"/>
  <c r="BD203" i="8" s="1"/>
  <c r="BD204" i="8" s="1"/>
  <c r="BD205" i="8" s="1"/>
  <c r="BD206" i="8" s="1"/>
  <c r="BD207" i="8" s="1"/>
  <c r="BD208" i="8" s="1"/>
  <c r="BD209" i="8" s="1"/>
  <c r="BD210" i="8" s="1"/>
  <c r="BC211" i="8"/>
  <c r="BC212" i="8" s="1"/>
  <c r="BY120" i="8"/>
  <c r="DF87" i="8"/>
  <c r="DE88" i="8"/>
  <c r="DG86" i="8"/>
  <c r="DA92" i="8"/>
  <c r="BZ119" i="8"/>
  <c r="EJ66" i="8"/>
  <c r="EI67" i="8"/>
  <c r="CA118" i="8"/>
  <c r="ES60" i="8"/>
  <c r="EH68" i="8"/>
  <c r="BA219" i="8"/>
  <c r="AY259" i="8"/>
  <c r="AZ220" i="8"/>
  <c r="BB217" i="8"/>
  <c r="DO79" i="8"/>
  <c r="DN80" i="8"/>
  <c r="CM106" i="8"/>
  <c r="DM81" i="8"/>
  <c r="DL82" i="8"/>
  <c r="EK65" i="8"/>
  <c r="EL65" i="8" s="1"/>
  <c r="ER61" i="8"/>
  <c r="EQ62" i="8"/>
  <c r="DK83" i="8"/>
  <c r="DJ84" i="8"/>
  <c r="EP63" i="8"/>
  <c r="CP103" i="8"/>
  <c r="CW96" i="8"/>
  <c r="CV97" i="8"/>
  <c r="CN105" i="8"/>
  <c r="CO104" i="8"/>
  <c r="DP78" i="8"/>
  <c r="DH85" i="8"/>
  <c r="CX95" i="8"/>
  <c r="CY94" i="8"/>
  <c r="BT104" i="6"/>
  <c r="BI104" i="6"/>
  <c r="AS105" i="6"/>
  <c r="BI144" i="8"/>
  <c r="EB72" i="8"/>
  <c r="EC72" i="8" s="1"/>
  <c r="DR76" i="8"/>
  <c r="DQ77" i="8"/>
  <c r="DT75" i="8"/>
  <c r="DU75" i="8" s="1"/>
  <c r="BH145" i="8"/>
  <c r="BG146" i="8"/>
  <c r="BG147" i="8" s="1"/>
  <c r="BG148" i="8" s="1"/>
  <c r="BG149" i="8" s="1"/>
  <c r="BG150" i="8" s="1"/>
  <c r="BG151" i="8" s="1"/>
  <c r="BS126" i="8"/>
  <c r="BF184" i="8"/>
  <c r="BF185" i="8" s="1"/>
  <c r="BF186" i="8" s="1"/>
  <c r="BF187" i="8" s="1"/>
  <c r="BF188" i="8" s="1"/>
  <c r="BF189" i="8" s="1"/>
  <c r="BF190" i="8" s="1"/>
  <c r="CJ109" i="8"/>
  <c r="DD89" i="8"/>
  <c r="CI110" i="8"/>
  <c r="DZ74" i="8"/>
  <c r="EA73" i="8"/>
  <c r="CT99" i="8"/>
  <c r="CG112" i="8"/>
  <c r="CF113" i="8"/>
  <c r="CC116" i="8"/>
  <c r="BT125" i="8"/>
  <c r="CZ93" i="8"/>
  <c r="BP129" i="8"/>
  <c r="EE70" i="8"/>
  <c r="EF69" i="8"/>
  <c r="CU98" i="8"/>
  <c r="CQ102" i="8"/>
  <c r="ED71" i="8"/>
  <c r="CR101" i="8"/>
  <c r="CS100" i="8"/>
  <c r="CK108" i="8"/>
  <c r="BK134" i="8"/>
  <c r="BO130" i="8"/>
  <c r="CD115" i="8"/>
  <c r="BQ128" i="8"/>
  <c r="BL133" i="8"/>
  <c r="BM132" i="8"/>
  <c r="BN131" i="8"/>
  <c r="BV123" i="8"/>
  <c r="CH111" i="8"/>
  <c r="CL107" i="8"/>
  <c r="BX122" i="8"/>
  <c r="CB117" i="8"/>
  <c r="BU124" i="8"/>
  <c r="BJ135" i="8"/>
  <c r="BJ136" i="8" s="1"/>
  <c r="CE114" i="8"/>
  <c r="BR127" i="8"/>
  <c r="EM64" i="8"/>
  <c r="Y50" i="1"/>
  <c r="D174" i="8"/>
  <c r="ET51" i="8"/>
  <c r="ET52" i="8" s="1"/>
  <c r="ET53" i="8" s="1"/>
  <c r="ET54" i="8" s="1"/>
  <c r="ET55" i="8" s="1"/>
  <c r="ET56" i="8" s="1"/>
  <c r="ET57" i="8" s="1"/>
  <c r="ET58" i="8" s="1"/>
  <c r="ET59" i="8" s="1"/>
  <c r="EU50" i="8"/>
  <c r="EE38" i="4"/>
  <c r="EI34" i="4"/>
  <c r="EH35" i="4"/>
  <c r="EG36" i="4"/>
  <c r="EF37" i="4"/>
  <c r="EJ33" i="4"/>
  <c r="EK32" i="4"/>
  <c r="EM30" i="4"/>
  <c r="EN29" i="4"/>
  <c r="EL31" i="4"/>
  <c r="EQ26" i="4"/>
  <c r="EO28" i="4"/>
  <c r="EP27" i="4"/>
  <c r="ER25" i="4"/>
  <c r="ET23" i="4"/>
  <c r="ES24" i="4"/>
  <c r="EU22" i="4"/>
  <c r="EV21" i="4"/>
  <c r="EW20" i="4"/>
  <c r="DS49" i="4"/>
  <c r="EA42" i="4"/>
  <c r="DZ43" i="4"/>
  <c r="EB41" i="4"/>
  <c r="DT48" i="4"/>
  <c r="DU48" i="4" s="1"/>
  <c r="EC40" i="4"/>
  <c r="DY44" i="4"/>
  <c r="DX45" i="4"/>
  <c r="DC60" i="4"/>
  <c r="CZ63" i="4"/>
  <c r="DA62" i="4"/>
  <c r="DB61" i="4"/>
  <c r="GF174" i="4"/>
  <c r="ED39" i="4"/>
  <c r="DF58" i="4"/>
  <c r="DJ54" i="4"/>
  <c r="DD59" i="4"/>
  <c r="DE59" i="4" s="1"/>
  <c r="DG57" i="4"/>
  <c r="DL52" i="4"/>
  <c r="DK53" i="4"/>
  <c r="DI55" i="4"/>
  <c r="DH56" i="4"/>
  <c r="Q50" i="1"/>
  <c r="R50" i="1"/>
  <c r="P50" i="1"/>
  <c r="FT174" i="4"/>
  <c r="FZ174" i="4"/>
  <c r="BR51" i="1"/>
  <c r="BG51" i="1"/>
  <c r="AW51" i="1"/>
  <c r="BX91" i="4"/>
  <c r="BY90" i="4"/>
  <c r="BZ89" i="4"/>
  <c r="CA88" i="4"/>
  <c r="CC86" i="4"/>
  <c r="CB87" i="4"/>
  <c r="CE84" i="4"/>
  <c r="CD85" i="4"/>
  <c r="CL75" i="4"/>
  <c r="DV47" i="4"/>
  <c r="CT67" i="4"/>
  <c r="CR69" i="4"/>
  <c r="CQ70" i="4"/>
  <c r="CP71" i="4"/>
  <c r="CS68" i="4"/>
  <c r="CO72" i="4"/>
  <c r="CU66" i="4"/>
  <c r="CN73" i="4"/>
  <c r="CM74" i="4"/>
  <c r="DM51" i="4"/>
  <c r="CI79" i="4"/>
  <c r="CJ78" i="4"/>
  <c r="CK76" i="4"/>
  <c r="CK77" i="4" s="1"/>
  <c r="CF83" i="4"/>
  <c r="CH80" i="4"/>
  <c r="CG81" i="4"/>
  <c r="CV65" i="4"/>
  <c r="CW64" i="4"/>
  <c r="DW46" i="4"/>
  <c r="BG109" i="4"/>
  <c r="BT95" i="4"/>
  <c r="BJ105" i="4"/>
  <c r="BF110" i="4"/>
  <c r="BF111" i="4" s="1"/>
  <c r="BF112" i="4" s="1"/>
  <c r="BF113" i="4" s="1"/>
  <c r="BF114" i="4" s="1"/>
  <c r="BF115" i="4" s="1"/>
  <c r="BF116" i="4" s="1"/>
  <c r="BF117" i="4" s="1"/>
  <c r="BF118" i="4" s="1"/>
  <c r="BF119" i="4" s="1"/>
  <c r="BF120" i="4" s="1"/>
  <c r="BF121" i="4" s="1"/>
  <c r="BF122" i="4" s="1"/>
  <c r="BF123" i="4" s="1"/>
  <c r="BF124" i="4" s="1"/>
  <c r="BF125" i="4" s="1"/>
  <c r="BF126" i="4" s="1"/>
  <c r="BF127" i="4" s="1"/>
  <c r="BF128" i="4" s="1"/>
  <c r="BF129" i="4" s="1"/>
  <c r="BF130" i="4" s="1"/>
  <c r="BF131" i="4" s="1"/>
  <c r="BF132" i="4" s="1"/>
  <c r="BF133" i="4" s="1"/>
  <c r="BF134" i="4" s="1"/>
  <c r="BF135" i="4" s="1"/>
  <c r="BU94" i="4"/>
  <c r="BV93" i="4"/>
  <c r="BN101" i="4"/>
  <c r="BM102" i="4"/>
  <c r="BL103" i="4"/>
  <c r="BI106" i="4"/>
  <c r="BW92" i="4"/>
  <c r="BP99" i="4"/>
  <c r="BO100" i="4"/>
  <c r="BS96" i="4"/>
  <c r="BR97" i="4"/>
  <c r="BK104" i="4"/>
  <c r="BQ98" i="4"/>
  <c r="BH107" i="4"/>
  <c r="BH108" i="4" s="1"/>
  <c r="DP50" i="4"/>
  <c r="EY18" i="4"/>
  <c r="EY19" i="4" s="1"/>
  <c r="EZ17" i="4"/>
  <c r="BY121" i="8" l="1"/>
  <c r="DC91" i="8"/>
  <c r="DB92" i="8"/>
  <c r="BE202" i="8"/>
  <c r="BE203" i="8" s="1"/>
  <c r="BE204" i="8" s="1"/>
  <c r="BE205" i="8" s="1"/>
  <c r="BE206" i="8" s="1"/>
  <c r="BE207" i="8" s="1"/>
  <c r="BE208" i="8" s="1"/>
  <c r="BE209" i="8" s="1"/>
  <c r="BE210" i="8" s="1"/>
  <c r="BC213" i="8"/>
  <c r="BC214" i="8" s="1"/>
  <c r="BD211" i="8"/>
  <c r="BD212" i="8" s="1"/>
  <c r="BZ120" i="8"/>
  <c r="DE89" i="8"/>
  <c r="DG87" i="8"/>
  <c r="DF88" i="8"/>
  <c r="DH86" i="8"/>
  <c r="DP79" i="8"/>
  <c r="CA119" i="8"/>
  <c r="EJ67" i="8"/>
  <c r="ET60" i="8"/>
  <c r="EI68" i="8"/>
  <c r="ES61" i="8"/>
  <c r="EK66" i="8"/>
  <c r="EL66" i="8" s="1"/>
  <c r="AZ221" i="8"/>
  <c r="AZ222" i="8" s="1"/>
  <c r="AZ223" i="8" s="1"/>
  <c r="AZ224" i="8" s="1"/>
  <c r="AZ225" i="8" s="1"/>
  <c r="AZ226" i="8" s="1"/>
  <c r="AZ227" i="8" s="1"/>
  <c r="BB218" i="8"/>
  <c r="BA220" i="8"/>
  <c r="DO80" i="8"/>
  <c r="DN81" i="8"/>
  <c r="CN106" i="8"/>
  <c r="DM82" i="8"/>
  <c r="DL83" i="8"/>
  <c r="EQ63" i="8"/>
  <c r="CQ103" i="8"/>
  <c r="ER62" i="8"/>
  <c r="CX96" i="8"/>
  <c r="DK84" i="8"/>
  <c r="CW97" i="8"/>
  <c r="CP104" i="8"/>
  <c r="CO105" i="8"/>
  <c r="DQ78" i="8"/>
  <c r="DI85" i="8"/>
  <c r="CY95" i="8"/>
  <c r="W104" i="6"/>
  <c r="Q104" i="6" s="1"/>
  <c r="BD105" i="6"/>
  <c r="BO105" i="6"/>
  <c r="AT105" i="6"/>
  <c r="BI145" i="8"/>
  <c r="ED72" i="8"/>
  <c r="DR77" i="8"/>
  <c r="DV75" i="8"/>
  <c r="DW75" i="8" s="1"/>
  <c r="DX75" i="8" s="1"/>
  <c r="DS76" i="8"/>
  <c r="BH146" i="8"/>
  <c r="BH147" i="8" s="1"/>
  <c r="BH148" i="8" s="1"/>
  <c r="BH149" i="8" s="1"/>
  <c r="BH150" i="8" s="1"/>
  <c r="BH151" i="8" s="1"/>
  <c r="BT126" i="8"/>
  <c r="BG167" i="8"/>
  <c r="BG168" i="8" s="1"/>
  <c r="BG169" i="8" s="1"/>
  <c r="BG170" i="8" s="1"/>
  <c r="BG171" i="8" s="1"/>
  <c r="BG172" i="8" s="1"/>
  <c r="BG173" i="8" s="1"/>
  <c r="BG174" i="8" s="1"/>
  <c r="BG175" i="8" s="1"/>
  <c r="BG176" i="8" s="1"/>
  <c r="BG177" i="8" s="1"/>
  <c r="BG178" i="8" s="1"/>
  <c r="BG179" i="8" s="1"/>
  <c r="BG180" i="8" s="1"/>
  <c r="BG181" i="8" s="1"/>
  <c r="BG182" i="8" s="1"/>
  <c r="BG183" i="8" s="1"/>
  <c r="BF191" i="8"/>
  <c r="CK109" i="8"/>
  <c r="CJ110" i="8"/>
  <c r="CU99" i="8"/>
  <c r="DD90" i="8"/>
  <c r="CI111" i="8"/>
  <c r="CT100" i="8"/>
  <c r="CG113" i="8"/>
  <c r="CD116" i="8"/>
  <c r="EB73" i="8"/>
  <c r="EA74" i="8"/>
  <c r="BP130" i="8"/>
  <c r="CR102" i="8"/>
  <c r="BL134" i="8"/>
  <c r="BJ137" i="8"/>
  <c r="BJ138" i="8" s="1"/>
  <c r="DA93" i="8"/>
  <c r="CZ94" i="8"/>
  <c r="EF70" i="8"/>
  <c r="EG69" i="8"/>
  <c r="EE71" i="8"/>
  <c r="CS101" i="8"/>
  <c r="CV98" i="8"/>
  <c r="BY122" i="8"/>
  <c r="BQ129" i="8"/>
  <c r="CB118" i="8"/>
  <c r="CC117" i="8"/>
  <c r="BR128" i="8"/>
  <c r="BK135" i="8"/>
  <c r="BU125" i="8"/>
  <c r="CE115" i="8"/>
  <c r="BS127" i="8"/>
  <c r="CL108" i="8"/>
  <c r="BW123" i="8"/>
  <c r="BV124" i="8"/>
  <c r="BN132" i="8"/>
  <c r="BM133" i="8"/>
  <c r="BO131" i="8"/>
  <c r="CH112" i="8"/>
  <c r="CM107" i="8"/>
  <c r="CF114" i="8"/>
  <c r="EN64" i="8"/>
  <c r="EO64" i="8" s="1"/>
  <c r="EM65" i="8"/>
  <c r="EU51" i="8"/>
  <c r="EU52" i="8" s="1"/>
  <c r="EU53" i="8" s="1"/>
  <c r="EU54" i="8" s="1"/>
  <c r="EU55" i="8" s="1"/>
  <c r="EU56" i="8" s="1"/>
  <c r="EU57" i="8" s="1"/>
  <c r="EU58" i="8" s="1"/>
  <c r="EU59" i="8" s="1"/>
  <c r="EV50" i="8"/>
  <c r="EE39" i="4"/>
  <c r="EF38" i="4"/>
  <c r="EJ34" i="4"/>
  <c r="EI35" i="4"/>
  <c r="EH36" i="4"/>
  <c r="EG37" i="4"/>
  <c r="EK33" i="4"/>
  <c r="EL32" i="4"/>
  <c r="EN30" i="4"/>
  <c r="EM31" i="4"/>
  <c r="ER26" i="4"/>
  <c r="EQ27" i="4"/>
  <c r="EP28" i="4"/>
  <c r="EO29" i="4"/>
  <c r="EU23" i="4"/>
  <c r="ES25" i="4"/>
  <c r="ET24" i="4"/>
  <c r="EV22" i="4"/>
  <c r="EW21" i="4"/>
  <c r="EX20" i="4"/>
  <c r="EC41" i="4"/>
  <c r="DT49" i="4"/>
  <c r="DU49" i="4" s="1"/>
  <c r="EB42" i="4"/>
  <c r="EA43" i="4"/>
  <c r="DY45" i="4"/>
  <c r="DZ44" i="4"/>
  <c r="DA63" i="4"/>
  <c r="DX46" i="4"/>
  <c r="DB62" i="4"/>
  <c r="DC61" i="4"/>
  <c r="ED40" i="4"/>
  <c r="DG58" i="4"/>
  <c r="DK54" i="4"/>
  <c r="DH57" i="4"/>
  <c r="DD60" i="4"/>
  <c r="DE60" i="4" s="1"/>
  <c r="DJ55" i="4"/>
  <c r="DL53" i="4"/>
  <c r="DI56" i="4"/>
  <c r="D174" i="4"/>
  <c r="BS51" i="1"/>
  <c r="BH51" i="1"/>
  <c r="AX51" i="1"/>
  <c r="DV48" i="4"/>
  <c r="BY91" i="4"/>
  <c r="BZ90" i="4"/>
  <c r="CA89" i="4"/>
  <c r="CB88" i="4"/>
  <c r="CC87" i="4"/>
  <c r="CD86" i="4"/>
  <c r="CE85" i="4"/>
  <c r="CF84" i="4"/>
  <c r="CM75" i="4"/>
  <c r="DM52" i="4"/>
  <c r="DQ50" i="4"/>
  <c r="DR50" i="4" s="1"/>
  <c r="CU67" i="4"/>
  <c r="DW47" i="4"/>
  <c r="CR70" i="4"/>
  <c r="CS69" i="4"/>
  <c r="CQ71" i="4"/>
  <c r="CP72" i="4"/>
  <c r="CT68" i="4"/>
  <c r="CV66" i="4"/>
  <c r="CN74" i="4"/>
  <c r="CO73" i="4"/>
  <c r="DN51" i="4"/>
  <c r="CJ79" i="4"/>
  <c r="CK78" i="4"/>
  <c r="CL76" i="4"/>
  <c r="CG82" i="4"/>
  <c r="CG83" i="4" s="1"/>
  <c r="CI80" i="4"/>
  <c r="CH81" i="4"/>
  <c r="CW65" i="4"/>
  <c r="CX64" i="4"/>
  <c r="CY64" i="4" s="1"/>
  <c r="CZ64" i="4" s="1"/>
  <c r="BH109" i="4"/>
  <c r="BK105" i="4"/>
  <c r="BU95" i="4"/>
  <c r="BG110" i="4"/>
  <c r="BG111" i="4" s="1"/>
  <c r="BG112" i="4" s="1"/>
  <c r="BG113" i="4" s="1"/>
  <c r="BG114" i="4" s="1"/>
  <c r="BG115" i="4" s="1"/>
  <c r="BG116" i="4" s="1"/>
  <c r="BG117" i="4" s="1"/>
  <c r="BG118" i="4" s="1"/>
  <c r="BG119" i="4" s="1"/>
  <c r="BG120" i="4" s="1"/>
  <c r="BG121" i="4" s="1"/>
  <c r="BG122" i="4" s="1"/>
  <c r="BG123" i="4" s="1"/>
  <c r="BG124" i="4" s="1"/>
  <c r="BG125" i="4" s="1"/>
  <c r="BG126" i="4" s="1"/>
  <c r="BG127" i="4" s="1"/>
  <c r="BG128" i="4" s="1"/>
  <c r="BG129" i="4" s="1"/>
  <c r="BG130" i="4" s="1"/>
  <c r="BG131" i="4" s="1"/>
  <c r="BG132" i="4" s="1"/>
  <c r="BG133" i="4" s="1"/>
  <c r="BG134" i="4" s="1"/>
  <c r="BG135" i="4" s="1"/>
  <c r="BO101" i="4"/>
  <c r="BQ99" i="4"/>
  <c r="BR98" i="4"/>
  <c r="BP100" i="4"/>
  <c r="BS97" i="4"/>
  <c r="BT96" i="4"/>
  <c r="BX92" i="4"/>
  <c r="BI107" i="4"/>
  <c r="BL104" i="4"/>
  <c r="BN102" i="4"/>
  <c r="BW93" i="4"/>
  <c r="BV94" i="4"/>
  <c r="BM103" i="4"/>
  <c r="BJ106" i="4"/>
  <c r="EZ18" i="4"/>
  <c r="EZ19" i="4" s="1"/>
  <c r="FA17" i="4"/>
  <c r="DF59" i="4"/>
  <c r="DD91" i="8" l="1"/>
  <c r="BZ121" i="8"/>
  <c r="DC92" i="8"/>
  <c r="DF89" i="8"/>
  <c r="BE211" i="8"/>
  <c r="BE212" i="8" s="1"/>
  <c r="BD213" i="8"/>
  <c r="BD214" i="8" s="1"/>
  <c r="CA120" i="8"/>
  <c r="DG88" i="8"/>
  <c r="DI86" i="8"/>
  <c r="DH87" i="8"/>
  <c r="EU60" i="8"/>
  <c r="DQ79" i="8"/>
  <c r="DP80" i="8"/>
  <c r="ET61" i="8"/>
  <c r="EJ68" i="8"/>
  <c r="ES62" i="8"/>
  <c r="BC215" i="8"/>
  <c r="EK67" i="8"/>
  <c r="EL67" i="8" s="1"/>
  <c r="K104" i="6"/>
  <c r="BA221" i="8"/>
  <c r="BA222" i="8" s="1"/>
  <c r="BA223" i="8" s="1"/>
  <c r="BA224" i="8" s="1"/>
  <c r="BA225" i="8" s="1"/>
  <c r="BA226" i="8" s="1"/>
  <c r="BB219" i="8"/>
  <c r="AZ228" i="8"/>
  <c r="AZ229" i="8" s="1"/>
  <c r="AZ230" i="8" s="1"/>
  <c r="AZ231" i="8" s="1"/>
  <c r="AZ232" i="8" s="1"/>
  <c r="AZ233" i="8" s="1"/>
  <c r="AZ234" i="8" s="1"/>
  <c r="AZ235" i="8" s="1"/>
  <c r="AZ236" i="8" s="1"/>
  <c r="AZ237" i="8" s="1"/>
  <c r="DO81" i="8"/>
  <c r="CO106" i="8"/>
  <c r="DN82" i="8"/>
  <c r="DM83" i="8"/>
  <c r="DL84" i="8"/>
  <c r="CR103" i="8"/>
  <c r="CQ104" i="8"/>
  <c r="ER63" i="8"/>
  <c r="CX97" i="8"/>
  <c r="CY96" i="8"/>
  <c r="CP105" i="8"/>
  <c r="DR78" i="8"/>
  <c r="DJ85" i="8"/>
  <c r="CZ95" i="8"/>
  <c r="AU105" i="6"/>
  <c r="BE105" i="6"/>
  <c r="BP105" i="6"/>
  <c r="EE72" i="8"/>
  <c r="BU126" i="8"/>
  <c r="DS77" i="8"/>
  <c r="DT76" i="8"/>
  <c r="DY75" i="8"/>
  <c r="DZ75" i="8" s="1"/>
  <c r="EA75" i="8" s="1"/>
  <c r="BI146" i="8"/>
  <c r="BI147" i="8" s="1"/>
  <c r="CK110" i="8"/>
  <c r="BG184" i="8"/>
  <c r="BG185" i="8" s="1"/>
  <c r="BG186" i="8" s="1"/>
  <c r="BG187" i="8" s="1"/>
  <c r="BG188" i="8" s="1"/>
  <c r="BG189" i="8" s="1"/>
  <c r="BG190" i="8" s="1"/>
  <c r="BH167" i="8"/>
  <c r="BH168" i="8" s="1"/>
  <c r="BH169" i="8" s="1"/>
  <c r="BH170" i="8" s="1"/>
  <c r="BH171" i="8" s="1"/>
  <c r="BH172" i="8" s="1"/>
  <c r="BH173" i="8" s="1"/>
  <c r="BH174" i="8" s="1"/>
  <c r="BH175" i="8" s="1"/>
  <c r="BH176" i="8" s="1"/>
  <c r="BH177" i="8" s="1"/>
  <c r="BH178" i="8" s="1"/>
  <c r="BH179" i="8" s="1"/>
  <c r="BH180" i="8" s="1"/>
  <c r="BH181" i="8" s="1"/>
  <c r="BH182" i="8" s="1"/>
  <c r="BH183" i="8" s="1"/>
  <c r="BF192" i="8"/>
  <c r="BF193" i="8" s="1"/>
  <c r="BF194" i="8" s="1"/>
  <c r="BF195" i="8" s="1"/>
  <c r="BF196" i="8" s="1"/>
  <c r="BF197" i="8" s="1"/>
  <c r="BF198" i="8" s="1"/>
  <c r="BF199" i="8" s="1"/>
  <c r="BF200" i="8" s="1"/>
  <c r="BF201" i="8" s="1"/>
  <c r="BF202" i="8" s="1"/>
  <c r="BF203" i="8" s="1"/>
  <c r="BF204" i="8" s="1"/>
  <c r="BF205" i="8" s="1"/>
  <c r="BF206" i="8" s="1"/>
  <c r="BF207" i="8" s="1"/>
  <c r="BF208" i="8" s="1"/>
  <c r="BF209" i="8" s="1"/>
  <c r="CU100" i="8"/>
  <c r="CJ111" i="8"/>
  <c r="CI112" i="8"/>
  <c r="CG114" i="8"/>
  <c r="DE90" i="8"/>
  <c r="EC73" i="8"/>
  <c r="EB74" i="8"/>
  <c r="BL135" i="8"/>
  <c r="BJ139" i="8"/>
  <c r="BJ140" i="8" s="1"/>
  <c r="BJ141" i="8" s="1"/>
  <c r="BJ142" i="8" s="1"/>
  <c r="BJ143" i="8" s="1"/>
  <c r="BJ144" i="8" s="1"/>
  <c r="BJ145" i="8" s="1"/>
  <c r="DA94" i="8"/>
  <c r="DB93" i="8"/>
  <c r="DC93" i="8" s="1"/>
  <c r="DD92" i="8"/>
  <c r="CW98" i="8"/>
  <c r="CV99" i="8"/>
  <c r="CT101" i="8"/>
  <c r="CS102" i="8"/>
  <c r="EH69" i="8"/>
  <c r="EG70" i="8"/>
  <c r="EF71" i="8"/>
  <c r="CL109" i="8"/>
  <c r="CN107" i="8"/>
  <c r="BW124" i="8"/>
  <c r="BV125" i="8"/>
  <c r="BS128" i="8"/>
  <c r="BT127" i="8"/>
  <c r="BX123" i="8"/>
  <c r="BY123" i="8" s="1"/>
  <c r="BK136" i="8"/>
  <c r="BK137" i="8" s="1"/>
  <c r="BP131" i="8"/>
  <c r="CM108" i="8"/>
  <c r="CH113" i="8"/>
  <c r="CE116" i="8"/>
  <c r="BR129" i="8"/>
  <c r="BN133" i="8"/>
  <c r="CC118" i="8"/>
  <c r="CD117" i="8"/>
  <c r="CF115" i="8"/>
  <c r="BO132" i="8"/>
  <c r="BQ130" i="8"/>
  <c r="BZ122" i="8"/>
  <c r="BM134" i="8"/>
  <c r="CB119" i="8"/>
  <c r="EM66" i="8"/>
  <c r="EP64" i="8"/>
  <c r="EQ64" i="8" s="1"/>
  <c r="EN65" i="8"/>
  <c r="EV51" i="8"/>
  <c r="EV52" i="8" s="1"/>
  <c r="EV53" i="8" s="1"/>
  <c r="EV54" i="8" s="1"/>
  <c r="EV55" i="8" s="1"/>
  <c r="EV56" i="8" s="1"/>
  <c r="EV57" i="8" s="1"/>
  <c r="EV58" i="8" s="1"/>
  <c r="EV59" i="8" s="1"/>
  <c r="EW50" i="8"/>
  <c r="EF39" i="4"/>
  <c r="EG38" i="4"/>
  <c r="EK34" i="4"/>
  <c r="EI36" i="4"/>
  <c r="EJ35" i="4"/>
  <c r="EH37" i="4"/>
  <c r="EL33" i="4"/>
  <c r="EM32" i="4"/>
  <c r="EO30" i="4"/>
  <c r="EN31" i="4"/>
  <c r="ES26" i="4"/>
  <c r="ER27" i="4"/>
  <c r="EQ28" i="4"/>
  <c r="EP29" i="4"/>
  <c r="EU24" i="4"/>
  <c r="EV23" i="4"/>
  <c r="ET25" i="4"/>
  <c r="EW22" i="4"/>
  <c r="EX21" i="4"/>
  <c r="EY20" i="4"/>
  <c r="EB43" i="4"/>
  <c r="EC42" i="4"/>
  <c r="ED41" i="4"/>
  <c r="DY46" i="4"/>
  <c r="DZ45" i="4"/>
  <c r="EA44" i="4"/>
  <c r="DB63" i="4"/>
  <c r="DX47" i="4"/>
  <c r="EE40" i="4"/>
  <c r="DH58" i="4"/>
  <c r="DC62" i="4"/>
  <c r="DD61" i="4"/>
  <c r="DE61" i="4" s="1"/>
  <c r="DK55" i="4"/>
  <c r="DJ56" i="4"/>
  <c r="DG59" i="4"/>
  <c r="DL54" i="4"/>
  <c r="DI57" i="4"/>
  <c r="DM53" i="4"/>
  <c r="DV49" i="4"/>
  <c r="BT51" i="1"/>
  <c r="BI51" i="1"/>
  <c r="AY51" i="1"/>
  <c r="BZ91" i="4"/>
  <c r="BY92" i="4"/>
  <c r="CA90" i="4"/>
  <c r="CC88" i="4"/>
  <c r="CB89" i="4"/>
  <c r="CD87" i="4"/>
  <c r="CE86" i="4"/>
  <c r="CG84" i="4"/>
  <c r="CF85" i="4"/>
  <c r="CM76" i="4"/>
  <c r="CN75" i="4"/>
  <c r="DN52" i="4"/>
  <c r="CU68" i="4"/>
  <c r="CV67" i="4"/>
  <c r="DW48" i="4"/>
  <c r="CQ72" i="4"/>
  <c r="CR71" i="4"/>
  <c r="CS70" i="4"/>
  <c r="CT69" i="4"/>
  <c r="CW66" i="4"/>
  <c r="CP73" i="4"/>
  <c r="CO74" i="4"/>
  <c r="DO51" i="4"/>
  <c r="CK79" i="4"/>
  <c r="CL77" i="4"/>
  <c r="CL78" i="4" s="1"/>
  <c r="CH82" i="4"/>
  <c r="CJ80" i="4"/>
  <c r="CI81" i="4"/>
  <c r="DA64" i="4"/>
  <c r="CX65" i="4"/>
  <c r="BK106" i="4"/>
  <c r="BH110" i="4"/>
  <c r="BH111" i="4" s="1"/>
  <c r="BH112" i="4" s="1"/>
  <c r="BH113" i="4" s="1"/>
  <c r="BH114" i="4" s="1"/>
  <c r="BO102" i="4"/>
  <c r="BJ107" i="4"/>
  <c r="BN103" i="4"/>
  <c r="BM104" i="4"/>
  <c r="BQ100" i="4"/>
  <c r="BU96" i="4"/>
  <c r="BT97" i="4"/>
  <c r="BV95" i="4"/>
  <c r="BL105" i="4"/>
  <c r="BX93" i="4"/>
  <c r="BW94" i="4"/>
  <c r="BI108" i="4"/>
  <c r="BI109" i="4" s="1"/>
  <c r="BS98" i="4"/>
  <c r="BP101" i="4"/>
  <c r="BR99" i="4"/>
  <c r="DS50" i="4"/>
  <c r="FA18" i="4"/>
  <c r="FA19" i="4" s="1"/>
  <c r="FB17" i="4"/>
  <c r="DF60" i="4"/>
  <c r="DF90" i="8" l="1"/>
  <c r="CA121" i="8"/>
  <c r="CA122" i="8" s="1"/>
  <c r="DG89" i="8"/>
  <c r="CB120" i="8"/>
  <c r="BE213" i="8"/>
  <c r="BE214" i="8" s="1"/>
  <c r="EV60" i="8"/>
  <c r="DI87" i="8"/>
  <c r="DJ86" i="8"/>
  <c r="DH88" i="8"/>
  <c r="EU61" i="8"/>
  <c r="DR79" i="8"/>
  <c r="DQ80" i="8"/>
  <c r="DP81" i="8"/>
  <c r="ET62" i="8"/>
  <c r="ES63" i="8"/>
  <c r="BD215" i="8"/>
  <c r="BC216" i="8"/>
  <c r="EK68" i="8"/>
  <c r="EL68" i="8" s="1"/>
  <c r="BB220" i="8"/>
  <c r="BA227" i="8"/>
  <c r="BA228" i="8" s="1"/>
  <c r="BA229" i="8" s="1"/>
  <c r="BA230" i="8" s="1"/>
  <c r="BA231" i="8" s="1"/>
  <c r="BA232" i="8" s="1"/>
  <c r="BA233" i="8" s="1"/>
  <c r="BA234" i="8" s="1"/>
  <c r="BA235" i="8" s="1"/>
  <c r="BA236" i="8" s="1"/>
  <c r="BA237" i="8" s="1"/>
  <c r="AZ238" i="8"/>
  <c r="AZ239" i="8" s="1"/>
  <c r="AZ240" i="8" s="1"/>
  <c r="AZ241" i="8" s="1"/>
  <c r="AZ242" i="8" s="1"/>
  <c r="AZ243" i="8" s="1"/>
  <c r="AZ244" i="8" s="1"/>
  <c r="AZ245" i="8" s="1"/>
  <c r="AZ246" i="8" s="1"/>
  <c r="AZ247" i="8" s="1"/>
  <c r="AZ248" i="8" s="1"/>
  <c r="AZ249" i="8" s="1"/>
  <c r="AZ250" i="8" s="1"/>
  <c r="AZ251" i="8" s="1"/>
  <c r="AZ252" i="8" s="1"/>
  <c r="AZ253" i="8" s="1"/>
  <c r="AZ254" i="8" s="1"/>
  <c r="AZ255" i="8" s="1"/>
  <c r="AZ256" i="8" s="1"/>
  <c r="AZ257" i="8" s="1"/>
  <c r="AZ258" i="8" s="1"/>
  <c r="CO107" i="8"/>
  <c r="DO82" i="8"/>
  <c r="ER64" i="8"/>
  <c r="CP106" i="8"/>
  <c r="DN83" i="8"/>
  <c r="DM84" i="8"/>
  <c r="CR104" i="8"/>
  <c r="CY97" i="8"/>
  <c r="CZ96" i="8"/>
  <c r="DS78" i="8"/>
  <c r="DK85" i="8"/>
  <c r="DL85" i="8" s="1"/>
  <c r="CQ105" i="8"/>
  <c r="DA95" i="8"/>
  <c r="BV126" i="8"/>
  <c r="BF105" i="6"/>
  <c r="BQ105" i="6"/>
  <c r="AV105" i="6"/>
  <c r="AW105" i="6" s="1"/>
  <c r="EF72" i="8"/>
  <c r="BJ146" i="8"/>
  <c r="BJ147" i="8" s="1"/>
  <c r="BI148" i="8"/>
  <c r="BI149" i="8" s="1"/>
  <c r="BI150" i="8" s="1"/>
  <c r="DT77" i="8"/>
  <c r="DU76" i="8"/>
  <c r="CL110" i="8"/>
  <c r="CU101" i="8"/>
  <c r="CK111" i="8"/>
  <c r="CJ112" i="8"/>
  <c r="BH184" i="8"/>
  <c r="BH185" i="8" s="1"/>
  <c r="BH186" i="8" s="1"/>
  <c r="BH187" i="8" s="1"/>
  <c r="BH188" i="8" s="1"/>
  <c r="BH189" i="8" s="1"/>
  <c r="BH190" i="8" s="1"/>
  <c r="BG191" i="8"/>
  <c r="BG192" i="8" s="1"/>
  <c r="BG193" i="8" s="1"/>
  <c r="BG194" i="8" s="1"/>
  <c r="BG195" i="8" s="1"/>
  <c r="BG196" i="8" s="1"/>
  <c r="BG197" i="8" s="1"/>
  <c r="DE91" i="8"/>
  <c r="DF91" i="8" s="1"/>
  <c r="BF210" i="8"/>
  <c r="BF211" i="8" s="1"/>
  <c r="BF212" i="8" s="1"/>
  <c r="ED73" i="8"/>
  <c r="EC74" i="8"/>
  <c r="CM109" i="8"/>
  <c r="BW125" i="8"/>
  <c r="BS129" i="8"/>
  <c r="DD93" i="8"/>
  <c r="BL136" i="8"/>
  <c r="BL137" i="8" s="1"/>
  <c r="DB94" i="8"/>
  <c r="EG71" i="8"/>
  <c r="CW99" i="8"/>
  <c r="CX98" i="8"/>
  <c r="EH70" i="8"/>
  <c r="EI69" i="8"/>
  <c r="CT102" i="8"/>
  <c r="CS103" i="8"/>
  <c r="CV100" i="8"/>
  <c r="BQ131" i="8"/>
  <c r="CH114" i="8"/>
  <c r="CI113" i="8"/>
  <c r="CN108" i="8"/>
  <c r="BO133" i="8"/>
  <c r="CF116" i="8"/>
  <c r="CE117" i="8"/>
  <c r="BK138" i="8"/>
  <c r="CC119" i="8"/>
  <c r="CG115" i="8"/>
  <c r="BP132" i="8"/>
  <c r="BN134" i="8"/>
  <c r="BM135" i="8"/>
  <c r="BZ123" i="8"/>
  <c r="CD118" i="8"/>
  <c r="BT128" i="8"/>
  <c r="BU127" i="8"/>
  <c r="BR130" i="8"/>
  <c r="BX124" i="8"/>
  <c r="EM67" i="8"/>
  <c r="EN66" i="8"/>
  <c r="EO65" i="8"/>
  <c r="EB75" i="8"/>
  <c r="EW51" i="8"/>
  <c r="EW52" i="8" s="1"/>
  <c r="EW53" i="8" s="1"/>
  <c r="EW54" i="8" s="1"/>
  <c r="EW55" i="8" s="1"/>
  <c r="EW56" i="8" s="1"/>
  <c r="EW57" i="8" s="1"/>
  <c r="EW58" i="8" s="1"/>
  <c r="EW59" i="8" s="1"/>
  <c r="EX50" i="8"/>
  <c r="EG39" i="4"/>
  <c r="EL34" i="4"/>
  <c r="EK35" i="4"/>
  <c r="EI37" i="4"/>
  <c r="EJ36" i="4"/>
  <c r="EH38" i="4"/>
  <c r="EM33" i="4"/>
  <c r="EN32" i="4"/>
  <c r="EP30" i="4"/>
  <c r="EO31" i="4"/>
  <c r="ET26" i="4"/>
  <c r="ES27" i="4"/>
  <c r="ER28" i="4"/>
  <c r="EQ29" i="4"/>
  <c r="EW23" i="4"/>
  <c r="EV24" i="4"/>
  <c r="EU25" i="4"/>
  <c r="EX22" i="4"/>
  <c r="EY21" i="4"/>
  <c r="EZ20" i="4"/>
  <c r="EC43" i="4"/>
  <c r="ED42" i="4"/>
  <c r="EB44" i="4"/>
  <c r="EE41" i="4"/>
  <c r="DY47" i="4"/>
  <c r="EA45" i="4"/>
  <c r="DZ46" i="4"/>
  <c r="DB64" i="4"/>
  <c r="EF40" i="4"/>
  <c r="DI58" i="4"/>
  <c r="DD62" i="4"/>
  <c r="DE62" i="4" s="1"/>
  <c r="DC63" i="4"/>
  <c r="DH59" i="4"/>
  <c r="DL55" i="4"/>
  <c r="DK56" i="4"/>
  <c r="DJ57" i="4"/>
  <c r="DM54" i="4"/>
  <c r="DN53" i="4"/>
  <c r="DW49" i="4"/>
  <c r="AZ51" i="1"/>
  <c r="BC51" i="1" s="1"/>
  <c r="BN51" i="1" s="1"/>
  <c r="BU51" i="1"/>
  <c r="BJ51" i="1"/>
  <c r="CA91" i="4"/>
  <c r="BZ92" i="4"/>
  <c r="CB90" i="4"/>
  <c r="CC89" i="4"/>
  <c r="CD88" i="4"/>
  <c r="CE87" i="4"/>
  <c r="CF86" i="4"/>
  <c r="CG85" i="4"/>
  <c r="DX48" i="4"/>
  <c r="CN76" i="4"/>
  <c r="CO75" i="4"/>
  <c r="DO52" i="4"/>
  <c r="CV68" i="4"/>
  <c r="CW67" i="4"/>
  <c r="CT70" i="4"/>
  <c r="CR72" i="4"/>
  <c r="CS71" i="4"/>
  <c r="CU69" i="4"/>
  <c r="CP74" i="4"/>
  <c r="CQ73" i="4"/>
  <c r="DP51" i="4"/>
  <c r="DF61" i="4"/>
  <c r="CL79" i="4"/>
  <c r="CM77" i="4"/>
  <c r="CM78" i="4" s="1"/>
  <c r="CI82" i="4"/>
  <c r="CK80" i="4"/>
  <c r="CJ81" i="4"/>
  <c r="CH83" i="4"/>
  <c r="CH84" i="4" s="1"/>
  <c r="CX66" i="4"/>
  <c r="CY65" i="4"/>
  <c r="BK107" i="4"/>
  <c r="BI110" i="4"/>
  <c r="BI111" i="4" s="1"/>
  <c r="BI112" i="4" s="1"/>
  <c r="BI113" i="4" s="1"/>
  <c r="BI114" i="4" s="1"/>
  <c r="DG60" i="4"/>
  <c r="BH115" i="4"/>
  <c r="BH116" i="4" s="1"/>
  <c r="BH117" i="4" s="1"/>
  <c r="BH118" i="4" s="1"/>
  <c r="BH119" i="4" s="1"/>
  <c r="BH120" i="4" s="1"/>
  <c r="BH121" i="4" s="1"/>
  <c r="BH122" i="4" s="1"/>
  <c r="BN104" i="4"/>
  <c r="BX94" i="4"/>
  <c r="BU97" i="4"/>
  <c r="BT98" i="4"/>
  <c r="BJ108" i="4"/>
  <c r="BO103" i="4"/>
  <c r="BV96" i="4"/>
  <c r="BQ101" i="4"/>
  <c r="BP102" i="4"/>
  <c r="BS99" i="4"/>
  <c r="BW95" i="4"/>
  <c r="BL106" i="4"/>
  <c r="BR100" i="4"/>
  <c r="BM105" i="4"/>
  <c r="BY93" i="4"/>
  <c r="DT50" i="4"/>
  <c r="FB18" i="4"/>
  <c r="FB19" i="4" s="1"/>
  <c r="FC17" i="4"/>
  <c r="DG90" i="8" l="1"/>
  <c r="CB121" i="8"/>
  <c r="BF213" i="8"/>
  <c r="BF214" i="8" s="1"/>
  <c r="EW60" i="8"/>
  <c r="EV61" i="8"/>
  <c r="DH89" i="8"/>
  <c r="DJ87" i="8"/>
  <c r="DS79" i="8"/>
  <c r="DI88" i="8"/>
  <c r="EU62" i="8"/>
  <c r="DR80" i="8"/>
  <c r="DQ81" i="8"/>
  <c r="DP82" i="8"/>
  <c r="ET63" i="8"/>
  <c r="ES64" i="8"/>
  <c r="BD216" i="8"/>
  <c r="BE215" i="8"/>
  <c r="BC217" i="8"/>
  <c r="BA238" i="8"/>
  <c r="BA239" i="8" s="1"/>
  <c r="BA240" i="8" s="1"/>
  <c r="BA241" i="8" s="1"/>
  <c r="BA242" i="8" s="1"/>
  <c r="BA243" i="8" s="1"/>
  <c r="BA244" i="8" s="1"/>
  <c r="BA245" i="8" s="1"/>
  <c r="BA246" i="8" s="1"/>
  <c r="BA247" i="8" s="1"/>
  <c r="BA248" i="8" s="1"/>
  <c r="BA249" i="8" s="1"/>
  <c r="BA250" i="8" s="1"/>
  <c r="BA251" i="8" s="1"/>
  <c r="BA252" i="8" s="1"/>
  <c r="BA253" i="8" s="1"/>
  <c r="BA254" i="8" s="1"/>
  <c r="BA255" i="8" s="1"/>
  <c r="BA256" i="8" s="1"/>
  <c r="BA257" i="8" s="1"/>
  <c r="BA258" i="8" s="1"/>
  <c r="AZ259" i="8"/>
  <c r="BB221" i="8"/>
  <c r="BB222" i="8" s="1"/>
  <c r="BB223" i="8" s="1"/>
  <c r="BB224" i="8" s="1"/>
  <c r="BB225" i="8" s="1"/>
  <c r="BB226" i="8" s="1"/>
  <c r="CP107" i="8"/>
  <c r="DO83" i="8"/>
  <c r="CQ106" i="8"/>
  <c r="DN84" i="8"/>
  <c r="CZ97" i="8"/>
  <c r="DA96" i="8"/>
  <c r="DT78" i="8"/>
  <c r="DM85" i="8"/>
  <c r="DK86" i="8"/>
  <c r="DL86" i="8" s="1"/>
  <c r="CR105" i="8"/>
  <c r="BW126" i="8"/>
  <c r="DB95" i="8"/>
  <c r="EG72" i="8"/>
  <c r="BH105" i="6"/>
  <c r="BS105" i="6"/>
  <c r="BR105" i="6"/>
  <c r="BG105" i="6"/>
  <c r="AX105" i="6"/>
  <c r="BJ148" i="8"/>
  <c r="BJ149" i="8" s="1"/>
  <c r="BJ150" i="8" s="1"/>
  <c r="DU77" i="8"/>
  <c r="DV76" i="8"/>
  <c r="CM110" i="8"/>
  <c r="CV101" i="8"/>
  <c r="CU102" i="8"/>
  <c r="CL111" i="8"/>
  <c r="DE92" i="8"/>
  <c r="DE93" i="8" s="1"/>
  <c r="CK112" i="8"/>
  <c r="BG198" i="8"/>
  <c r="BG199" i="8" s="1"/>
  <c r="BH191" i="8"/>
  <c r="BH192" i="8" s="1"/>
  <c r="BH193" i="8" s="1"/>
  <c r="BH194" i="8" s="1"/>
  <c r="BH195" i="8" s="1"/>
  <c r="BH196" i="8" s="1"/>
  <c r="BH197" i="8" s="1"/>
  <c r="EE73" i="8"/>
  <c r="ED74" i="8"/>
  <c r="CN109" i="8"/>
  <c r="BS130" i="8"/>
  <c r="CO108" i="8"/>
  <c r="BI151" i="8"/>
  <c r="DG91" i="8"/>
  <c r="BM136" i="8"/>
  <c r="BM137" i="8" s="1"/>
  <c r="BP133" i="8"/>
  <c r="DC94" i="8"/>
  <c r="CW100" i="8"/>
  <c r="EI70" i="8"/>
  <c r="EJ69" i="8"/>
  <c r="EM68" i="8"/>
  <c r="EH71" i="8"/>
  <c r="CY98" i="8"/>
  <c r="CX99" i="8"/>
  <c r="BR131" i="8"/>
  <c r="CT103" i="8"/>
  <c r="CS104" i="8"/>
  <c r="EN67" i="8"/>
  <c r="CE118" i="8"/>
  <c r="CG116" i="8"/>
  <c r="BO134" i="8"/>
  <c r="BY124" i="8"/>
  <c r="BT129" i="8"/>
  <c r="CJ113" i="8"/>
  <c r="CI114" i="8"/>
  <c r="BQ132" i="8"/>
  <c r="BK139" i="8"/>
  <c r="BK140" i="8" s="1"/>
  <c r="BK141" i="8" s="1"/>
  <c r="BK142" i="8" s="1"/>
  <c r="BK143" i="8" s="1"/>
  <c r="CD119" i="8"/>
  <c r="CC120" i="8"/>
  <c r="CF117" i="8"/>
  <c r="BX125" i="8"/>
  <c r="CB122" i="8"/>
  <c r="CA123" i="8"/>
  <c r="BU128" i="8"/>
  <c r="BV127" i="8"/>
  <c r="BN135" i="8"/>
  <c r="CH115" i="8"/>
  <c r="BL138" i="8"/>
  <c r="EO66" i="8"/>
  <c r="EP65" i="8"/>
  <c r="EC75" i="8"/>
  <c r="EX51" i="8"/>
  <c r="EX52" i="8" s="1"/>
  <c r="EX53" i="8" s="1"/>
  <c r="EX54" i="8" s="1"/>
  <c r="EX55" i="8" s="1"/>
  <c r="EX56" i="8" s="1"/>
  <c r="EX57" i="8" s="1"/>
  <c r="EX58" i="8" s="1"/>
  <c r="EX59" i="8" s="1"/>
  <c r="EY50" i="8"/>
  <c r="EH39" i="4"/>
  <c r="EM34" i="4"/>
  <c r="EL35" i="4"/>
  <c r="EK36" i="4"/>
  <c r="EJ37" i="4"/>
  <c r="EI38" i="4"/>
  <c r="EN33" i="4"/>
  <c r="EO32" i="4"/>
  <c r="EQ30" i="4"/>
  <c r="EP31" i="4"/>
  <c r="ET27" i="4"/>
  <c r="ES28" i="4"/>
  <c r="ER29" i="4"/>
  <c r="EX23" i="4"/>
  <c r="EW24" i="4"/>
  <c r="EV25" i="4"/>
  <c r="EU26" i="4"/>
  <c r="EY22" i="4"/>
  <c r="EZ21" i="4"/>
  <c r="FA20" i="4"/>
  <c r="DO53" i="4"/>
  <c r="ED43" i="4"/>
  <c r="EC44" i="4"/>
  <c r="EE42" i="4"/>
  <c r="EB45" i="4"/>
  <c r="EA46" i="4"/>
  <c r="EF41" i="4"/>
  <c r="DY48" i="4"/>
  <c r="DZ47" i="4"/>
  <c r="DC64" i="4"/>
  <c r="EG40" i="4"/>
  <c r="DJ58" i="4"/>
  <c r="DI59" i="4"/>
  <c r="DD63" i="4"/>
  <c r="DE63" i="4" s="1"/>
  <c r="DK57" i="4"/>
  <c r="DM55" i="4"/>
  <c r="DL56" i="4"/>
  <c r="DN54" i="4"/>
  <c r="DX49" i="4"/>
  <c r="BV51" i="1"/>
  <c r="BK51" i="1"/>
  <c r="F51" i="1" s="1"/>
  <c r="AU52" i="1"/>
  <c r="BZ93" i="4"/>
  <c r="CB91" i="4"/>
  <c r="CA92" i="4"/>
  <c r="CE88" i="4"/>
  <c r="CD89" i="4"/>
  <c r="CC90" i="4"/>
  <c r="CF87" i="4"/>
  <c r="CG86" i="4"/>
  <c r="CP75" i="4"/>
  <c r="CO76" i="4"/>
  <c r="DP52" i="4"/>
  <c r="CW68" i="4"/>
  <c r="CS72" i="4"/>
  <c r="CU70" i="4"/>
  <c r="CT71" i="4"/>
  <c r="CV69" i="4"/>
  <c r="CR73" i="4"/>
  <c r="CQ74" i="4"/>
  <c r="DQ51" i="4"/>
  <c r="DG61" i="4"/>
  <c r="DF62" i="4"/>
  <c r="CM79" i="4"/>
  <c r="CN77" i="4"/>
  <c r="CN78" i="4" s="1"/>
  <c r="CK81" i="4"/>
  <c r="CL80" i="4"/>
  <c r="CJ82" i="4"/>
  <c r="CI83" i="4"/>
  <c r="CI84" i="4" s="1"/>
  <c r="CH85" i="4"/>
  <c r="DH60" i="4"/>
  <c r="CY66" i="4"/>
  <c r="CZ65" i="4"/>
  <c r="CX67" i="4"/>
  <c r="BK108" i="4"/>
  <c r="BI115" i="4"/>
  <c r="BI116" i="4" s="1"/>
  <c r="BI117" i="4" s="1"/>
  <c r="BI118" i="4" s="1"/>
  <c r="BI119" i="4" s="1"/>
  <c r="BI120" i="4" s="1"/>
  <c r="BI121" i="4" s="1"/>
  <c r="BI122" i="4" s="1"/>
  <c r="BH123" i="4"/>
  <c r="BH124" i="4" s="1"/>
  <c r="BH125" i="4" s="1"/>
  <c r="BH126" i="4" s="1"/>
  <c r="BH127" i="4" s="1"/>
  <c r="BH128" i="4" s="1"/>
  <c r="BH129" i="4" s="1"/>
  <c r="BH130" i="4" s="1"/>
  <c r="BH131" i="4" s="1"/>
  <c r="BH132" i="4" s="1"/>
  <c r="BH133" i="4" s="1"/>
  <c r="BH134" i="4" s="1"/>
  <c r="BH135" i="4" s="1"/>
  <c r="BM106" i="4"/>
  <c r="BU98" i="4"/>
  <c r="BY94" i="4"/>
  <c r="BP103" i="4"/>
  <c r="BR101" i="4"/>
  <c r="BQ102" i="4"/>
  <c r="BL107" i="4"/>
  <c r="BV97" i="4"/>
  <c r="BO104" i="4"/>
  <c r="BX95" i="4"/>
  <c r="BS100" i="4"/>
  <c r="BJ109" i="4"/>
  <c r="BJ110" i="4" s="1"/>
  <c r="BJ111" i="4" s="1"/>
  <c r="BJ112" i="4" s="1"/>
  <c r="BJ113" i="4" s="1"/>
  <c r="BJ114" i="4" s="1"/>
  <c r="BN105" i="4"/>
  <c r="BW96" i="4"/>
  <c r="BT99" i="4"/>
  <c r="DU50" i="4"/>
  <c r="FC18" i="4"/>
  <c r="FC19" i="4" s="1"/>
  <c r="FD17" i="4"/>
  <c r="DH90" i="8" l="1"/>
  <c r="EX60" i="8"/>
  <c r="EW61" i="8"/>
  <c r="EV62" i="8"/>
  <c r="DJ88" i="8"/>
  <c r="DT79" i="8"/>
  <c r="DI89" i="8"/>
  <c r="DI90" i="8" s="1"/>
  <c r="DR81" i="8"/>
  <c r="DS80" i="8"/>
  <c r="EU63" i="8"/>
  <c r="DQ82" i="8"/>
  <c r="DP83" i="8"/>
  <c r="ET64" i="8"/>
  <c r="BE216" i="8"/>
  <c r="BF215" i="8"/>
  <c r="BD217" i="8"/>
  <c r="BC218" i="8"/>
  <c r="BC219" i="8" s="1"/>
  <c r="BC220" i="8" s="1"/>
  <c r="CP108" i="8"/>
  <c r="BA259" i="8"/>
  <c r="BB227" i="8"/>
  <c r="BB228" i="8" s="1"/>
  <c r="BB229" i="8" s="1"/>
  <c r="BB230" i="8" s="1"/>
  <c r="BB231" i="8" s="1"/>
  <c r="BB232" i="8" s="1"/>
  <c r="BB233" i="8" s="1"/>
  <c r="BB234" i="8" s="1"/>
  <c r="BB235" i="8" s="1"/>
  <c r="BB236" i="8" s="1"/>
  <c r="BB237" i="8" s="1"/>
  <c r="BB238" i="8" s="1"/>
  <c r="BB239" i="8" s="1"/>
  <c r="BB240" i="8" s="1"/>
  <c r="BB241" i="8" s="1"/>
  <c r="BB242" i="8" s="1"/>
  <c r="BB243" i="8" s="1"/>
  <c r="BB244" i="8" s="1"/>
  <c r="BB245" i="8" s="1"/>
  <c r="BB246" i="8" s="1"/>
  <c r="BB247" i="8" s="1"/>
  <c r="BB248" i="8" s="1"/>
  <c r="BB249" i="8" s="1"/>
  <c r="BB250" i="8" s="1"/>
  <c r="BB251" i="8" s="1"/>
  <c r="BB252" i="8" s="1"/>
  <c r="BB253" i="8" s="1"/>
  <c r="BB254" i="8" s="1"/>
  <c r="BB255" i="8" s="1"/>
  <c r="BB256" i="8" s="1"/>
  <c r="BB257" i="8" s="1"/>
  <c r="BB258" i="8" s="1"/>
  <c r="CQ107" i="8"/>
  <c r="DO84" i="8"/>
  <c r="CR106" i="8"/>
  <c r="DN85" i="8"/>
  <c r="BW127" i="8"/>
  <c r="DA97" i="8"/>
  <c r="DB96" i="8"/>
  <c r="DU78" i="8"/>
  <c r="DM86" i="8"/>
  <c r="DK87" i="8"/>
  <c r="DL87" i="8" s="1"/>
  <c r="CS105" i="8"/>
  <c r="EH72" i="8"/>
  <c r="BI105" i="6"/>
  <c r="BT105" i="6"/>
  <c r="AS106" i="6"/>
  <c r="BA105" i="6"/>
  <c r="BL105" i="6" s="1"/>
  <c r="DV77" i="8"/>
  <c r="DW76" i="8"/>
  <c r="DX76" i="8" s="1"/>
  <c r="CW101" i="8"/>
  <c r="CV102" i="8"/>
  <c r="CM111" i="8"/>
  <c r="CN110" i="8"/>
  <c r="BH198" i="8"/>
  <c r="BH199" i="8" s="1"/>
  <c r="CL112" i="8"/>
  <c r="DF92" i="8"/>
  <c r="DF93" i="8" s="1"/>
  <c r="BS131" i="8"/>
  <c r="BG200" i="8"/>
  <c r="BG201" i="8" s="1"/>
  <c r="BG202" i="8" s="1"/>
  <c r="BG203" i="8" s="1"/>
  <c r="BG204" i="8" s="1"/>
  <c r="BG205" i="8" s="1"/>
  <c r="BG206" i="8" s="1"/>
  <c r="BG207" i="8" s="1"/>
  <c r="BG208" i="8" s="1"/>
  <c r="BG209" i="8" s="1"/>
  <c r="BP134" i="8"/>
  <c r="EF73" i="8"/>
  <c r="EE74" i="8"/>
  <c r="EN68" i="8"/>
  <c r="CO109" i="8"/>
  <c r="EO67" i="8"/>
  <c r="DH91" i="8"/>
  <c r="CX100" i="8"/>
  <c r="CI115" i="8"/>
  <c r="BM138" i="8"/>
  <c r="BU129" i="8"/>
  <c r="BJ151" i="8"/>
  <c r="DD94" i="8"/>
  <c r="BI167" i="8"/>
  <c r="BI168" i="8" s="1"/>
  <c r="BI169" i="8" s="1"/>
  <c r="BI170" i="8" s="1"/>
  <c r="BI171" i="8" s="1"/>
  <c r="BI172" i="8" s="1"/>
  <c r="DC95" i="8"/>
  <c r="CT104" i="8"/>
  <c r="EK69" i="8"/>
  <c r="EJ70" i="8"/>
  <c r="CY99" i="8"/>
  <c r="CZ98" i="8"/>
  <c r="EI71" i="8"/>
  <c r="CU103" i="8"/>
  <c r="BK144" i="8"/>
  <c r="BK145" i="8" s="1"/>
  <c r="BK146" i="8" s="1"/>
  <c r="BK147" i="8" s="1"/>
  <c r="BK148" i="8" s="1"/>
  <c r="BK149" i="8" s="1"/>
  <c r="BK150" i="8" s="1"/>
  <c r="CJ114" i="8"/>
  <c r="CD120" i="8"/>
  <c r="CB123" i="8"/>
  <c r="CF118" i="8"/>
  <c r="CC121" i="8"/>
  <c r="BQ133" i="8"/>
  <c r="BO135" i="8"/>
  <c r="CE119" i="8"/>
  <c r="CG117" i="8"/>
  <c r="BY125" i="8"/>
  <c r="BZ124" i="8"/>
  <c r="CA124" i="8" s="1"/>
  <c r="BV128" i="8"/>
  <c r="BT130" i="8"/>
  <c r="BN136" i="8"/>
  <c r="BN137" i="8" s="1"/>
  <c r="CK113" i="8"/>
  <c r="BR132" i="8"/>
  <c r="BX126" i="8"/>
  <c r="BL139" i="8"/>
  <c r="CH116" i="8"/>
  <c r="EP66" i="8"/>
  <c r="EQ65" i="8"/>
  <c r="ED75" i="8"/>
  <c r="D175" i="8"/>
  <c r="EY51" i="8"/>
  <c r="EY52" i="8" s="1"/>
  <c r="EY53" i="8" s="1"/>
  <c r="EY54" i="8" s="1"/>
  <c r="EY55" i="8" s="1"/>
  <c r="EY56" i="8" s="1"/>
  <c r="EY57" i="8" s="1"/>
  <c r="EY58" i="8" s="1"/>
  <c r="EY59" i="8" s="1"/>
  <c r="EZ50" i="8"/>
  <c r="EH40" i="4"/>
  <c r="EM35" i="4"/>
  <c r="EN34" i="4"/>
  <c r="EL36" i="4"/>
  <c r="EK37" i="4"/>
  <c r="EJ38" i="4"/>
  <c r="EI39" i="4"/>
  <c r="EO33" i="4"/>
  <c r="EP32" i="4"/>
  <c r="ER30" i="4"/>
  <c r="EQ31" i="4"/>
  <c r="EU27" i="4"/>
  <c r="ET28" i="4"/>
  <c r="ES29" i="4"/>
  <c r="EY23" i="4"/>
  <c r="EX24" i="4"/>
  <c r="EW25" i="4"/>
  <c r="EV26" i="4"/>
  <c r="EZ22" i="4"/>
  <c r="FA21" i="4"/>
  <c r="FB20" i="4"/>
  <c r="DP53" i="4"/>
  <c r="ED44" i="4"/>
  <c r="EE43" i="4"/>
  <c r="EC45" i="4"/>
  <c r="EB46" i="4"/>
  <c r="EF42" i="4"/>
  <c r="Y51" i="1"/>
  <c r="EA47" i="4"/>
  <c r="EG41" i="4"/>
  <c r="DZ48" i="4"/>
  <c r="DY49" i="4"/>
  <c r="DD64" i="4"/>
  <c r="DE64" i="4" s="1"/>
  <c r="DK58" i="4"/>
  <c r="DJ59" i="4"/>
  <c r="DL57" i="4"/>
  <c r="DM56" i="4"/>
  <c r="DN55" i="4"/>
  <c r="DO54" i="4"/>
  <c r="BQ52" i="1"/>
  <c r="BF52" i="1"/>
  <c r="AV52" i="1"/>
  <c r="AW52" i="1" s="1"/>
  <c r="FT175" i="4"/>
  <c r="CA93" i="4"/>
  <c r="CB92" i="4"/>
  <c r="CC91" i="4"/>
  <c r="CF88" i="4"/>
  <c r="CD90" i="4"/>
  <c r="CE89" i="4"/>
  <c r="CG87" i="4"/>
  <c r="CH86" i="4"/>
  <c r="CQ75" i="4"/>
  <c r="CP76" i="4"/>
  <c r="DQ52" i="4"/>
  <c r="CX68" i="4"/>
  <c r="CV70" i="4"/>
  <c r="CU71" i="4"/>
  <c r="CT72" i="4"/>
  <c r="CW69" i="4"/>
  <c r="DR51" i="4"/>
  <c r="CR74" i="4"/>
  <c r="CS73" i="4"/>
  <c r="DH61" i="4"/>
  <c r="DG62" i="4"/>
  <c r="DF63" i="4"/>
  <c r="CN79" i="4"/>
  <c r="CO77" i="4"/>
  <c r="CO78" i="4" s="1"/>
  <c r="DI60" i="4"/>
  <c r="CJ83" i="4"/>
  <c r="CJ84" i="4" s="1"/>
  <c r="CI85" i="4"/>
  <c r="CL81" i="4"/>
  <c r="CM80" i="4"/>
  <c r="CK82" i="4"/>
  <c r="CZ66" i="4"/>
  <c r="DA65" i="4"/>
  <c r="CY67" i="4"/>
  <c r="BJ115" i="4"/>
  <c r="BJ116" i="4" s="1"/>
  <c r="BJ117" i="4" s="1"/>
  <c r="BJ118" i="4" s="1"/>
  <c r="BJ119" i="4" s="1"/>
  <c r="BJ120" i="4" s="1"/>
  <c r="BJ121" i="4" s="1"/>
  <c r="BJ122" i="4" s="1"/>
  <c r="BI123" i="4"/>
  <c r="BI124" i="4" s="1"/>
  <c r="BI125" i="4" s="1"/>
  <c r="BI126" i="4" s="1"/>
  <c r="BI127" i="4" s="1"/>
  <c r="BI128" i="4" s="1"/>
  <c r="BI129" i="4" s="1"/>
  <c r="BI130" i="4" s="1"/>
  <c r="BI131" i="4" s="1"/>
  <c r="BI132" i="4" s="1"/>
  <c r="BI133" i="4" s="1"/>
  <c r="BI134" i="4" s="1"/>
  <c r="BI135" i="4" s="1"/>
  <c r="BS101" i="4"/>
  <c r="BP104" i="4"/>
  <c r="BY95" i="4"/>
  <c r="BM107" i="4"/>
  <c r="BK109" i="4"/>
  <c r="BT100" i="4"/>
  <c r="BN106" i="4"/>
  <c r="BR102" i="4"/>
  <c r="BW97" i="4"/>
  <c r="BV98" i="4"/>
  <c r="BO105" i="4"/>
  <c r="BL108" i="4"/>
  <c r="BU99" i="4"/>
  <c r="BX96" i="4"/>
  <c r="BQ103" i="4"/>
  <c r="BZ94" i="4"/>
  <c r="DV50" i="4"/>
  <c r="FD18" i="4"/>
  <c r="FD19" i="4" s="1"/>
  <c r="FE17" i="4"/>
  <c r="EY60" i="8" l="1"/>
  <c r="EX61" i="8"/>
  <c r="EW62" i="8"/>
  <c r="DJ89" i="8"/>
  <c r="DJ90" i="8" s="1"/>
  <c r="EV63" i="8"/>
  <c r="DT80" i="8"/>
  <c r="DU79" i="8"/>
  <c r="DS81" i="8"/>
  <c r="DR82" i="8"/>
  <c r="EU64" i="8"/>
  <c r="DQ83" i="8"/>
  <c r="DP84" i="8"/>
  <c r="BE217" i="8"/>
  <c r="BC221" i="8"/>
  <c r="BC222" i="8" s="1"/>
  <c r="BC223" i="8" s="1"/>
  <c r="BC224" i="8" s="1"/>
  <c r="BC225" i="8" s="1"/>
  <c r="BC226" i="8" s="1"/>
  <c r="BD218" i="8"/>
  <c r="BF216" i="8"/>
  <c r="CQ108" i="8"/>
  <c r="BB259" i="8"/>
  <c r="CR107" i="8"/>
  <c r="DO85" i="8"/>
  <c r="DN86" i="8"/>
  <c r="CS106" i="8"/>
  <c r="DB97" i="8"/>
  <c r="DV78" i="8"/>
  <c r="DM87" i="8"/>
  <c r="DK88" i="8"/>
  <c r="DL88" i="8" s="1"/>
  <c r="CT105" i="8"/>
  <c r="EI72" i="8"/>
  <c r="BD106" i="6"/>
  <c r="BO106" i="6"/>
  <c r="AT106" i="6"/>
  <c r="CX101" i="8"/>
  <c r="CM112" i="8"/>
  <c r="CW102" i="8"/>
  <c r="DY76" i="8"/>
  <c r="DW77" i="8"/>
  <c r="DX77" i="8" s="1"/>
  <c r="CO110" i="8"/>
  <c r="CN111" i="8"/>
  <c r="DG92" i="8"/>
  <c r="DG93" i="8" s="1"/>
  <c r="BH200" i="8"/>
  <c r="BG210" i="8"/>
  <c r="BG211" i="8" s="1"/>
  <c r="BG212" i="8" s="1"/>
  <c r="BG213" i="8" s="1"/>
  <c r="BG214" i="8" s="1"/>
  <c r="BG215" i="8" s="1"/>
  <c r="CP109" i="8"/>
  <c r="BK151" i="8"/>
  <c r="EO68" i="8"/>
  <c r="BM139" i="8"/>
  <c r="EG73" i="8"/>
  <c r="EF74" i="8"/>
  <c r="DI91" i="8"/>
  <c r="EP67" i="8"/>
  <c r="CI116" i="8"/>
  <c r="CY100" i="8"/>
  <c r="BU130" i="8"/>
  <c r="BI173" i="8"/>
  <c r="BI174" i="8" s="1"/>
  <c r="BI175" i="8" s="1"/>
  <c r="BI176" i="8" s="1"/>
  <c r="BI177" i="8" s="1"/>
  <c r="BI178" i="8" s="1"/>
  <c r="BI179" i="8" s="1"/>
  <c r="BI180" i="8" s="1"/>
  <c r="BI181" i="8" s="1"/>
  <c r="BI182" i="8" s="1"/>
  <c r="BI183" i="8" s="1"/>
  <c r="BI184" i="8" s="1"/>
  <c r="BI185" i="8" s="1"/>
  <c r="BI186" i="8" s="1"/>
  <c r="BI187" i="8" s="1"/>
  <c r="BI188" i="8" s="1"/>
  <c r="BI189" i="8" s="1"/>
  <c r="BI190" i="8" s="1"/>
  <c r="BI191" i="8" s="1"/>
  <c r="BI192" i="8" s="1"/>
  <c r="BI193" i="8" s="1"/>
  <c r="BI194" i="8" s="1"/>
  <c r="BI195" i="8" s="1"/>
  <c r="BI196" i="8" s="1"/>
  <c r="BI197" i="8" s="1"/>
  <c r="BI198" i="8" s="1"/>
  <c r="BI199" i="8" s="1"/>
  <c r="DE94" i="8"/>
  <c r="DF94" i="8" s="1"/>
  <c r="DC96" i="8"/>
  <c r="DD95" i="8"/>
  <c r="CD121" i="8"/>
  <c r="EK70" i="8"/>
  <c r="EL69" i="8"/>
  <c r="CU104" i="8"/>
  <c r="CV103" i="8"/>
  <c r="DA98" i="8"/>
  <c r="CZ99" i="8"/>
  <c r="EJ71" i="8"/>
  <c r="CB124" i="8"/>
  <c r="BN138" i="8"/>
  <c r="CE120" i="8"/>
  <c r="BP135" i="8"/>
  <c r="CL113" i="8"/>
  <c r="CK114" i="8"/>
  <c r="CH117" i="8"/>
  <c r="CF119" i="8"/>
  <c r="BX127" i="8"/>
  <c r="BO136" i="8"/>
  <c r="BY126" i="8"/>
  <c r="CJ115" i="8"/>
  <c r="BT131" i="8"/>
  <c r="BW128" i="8"/>
  <c r="BZ125" i="8"/>
  <c r="BQ134" i="8"/>
  <c r="BV129" i="8"/>
  <c r="BL140" i="8"/>
  <c r="BS132" i="8"/>
  <c r="BR133" i="8"/>
  <c r="CG118" i="8"/>
  <c r="CC122" i="8"/>
  <c r="EQ66" i="8"/>
  <c r="ER65" i="8"/>
  <c r="EE75" i="8"/>
  <c r="EZ51" i="8"/>
  <c r="EZ52" i="8" s="1"/>
  <c r="EZ53" i="8" s="1"/>
  <c r="EZ54" i="8" s="1"/>
  <c r="EZ55" i="8" s="1"/>
  <c r="EZ56" i="8" s="1"/>
  <c r="EZ57" i="8" s="1"/>
  <c r="EZ58" i="8" s="1"/>
  <c r="EZ59" i="8" s="1"/>
  <c r="EZ60" i="8" s="1"/>
  <c r="FA50" i="8"/>
  <c r="EI40" i="4"/>
  <c r="EO34" i="4"/>
  <c r="EM36" i="4"/>
  <c r="EN35" i="4"/>
  <c r="EL37" i="4"/>
  <c r="EK38" i="4"/>
  <c r="EJ39" i="4"/>
  <c r="EP33" i="4"/>
  <c r="EQ32" i="4"/>
  <c r="ER31" i="4"/>
  <c r="EU28" i="4"/>
  <c r="EV27" i="4"/>
  <c r="ET29" i="4"/>
  <c r="ES30" i="4"/>
  <c r="EZ23" i="4"/>
  <c r="EY24" i="4"/>
  <c r="EX25" i="4"/>
  <c r="EW26" i="4"/>
  <c r="FA22" i="4"/>
  <c r="FB21" i="4"/>
  <c r="FC20" i="4"/>
  <c r="DP54" i="4"/>
  <c r="DQ53" i="4"/>
  <c r="ED45" i="4"/>
  <c r="EE44" i="4"/>
  <c r="EF43" i="4"/>
  <c r="EC46" i="4"/>
  <c r="EB47" i="4"/>
  <c r="EG42" i="4"/>
  <c r="R51" i="1"/>
  <c r="FZ175" i="4"/>
  <c r="Q51" i="1"/>
  <c r="P51" i="1"/>
  <c r="GF175" i="4"/>
  <c r="EH41" i="4"/>
  <c r="EA48" i="4"/>
  <c r="DZ49" i="4"/>
  <c r="DK59" i="4"/>
  <c r="DL58" i="4"/>
  <c r="DM57" i="4"/>
  <c r="DN56" i="4"/>
  <c r="DO55" i="4"/>
  <c r="BS52" i="1"/>
  <c r="BH52" i="1"/>
  <c r="AX52" i="1"/>
  <c r="AY52" i="1" s="1"/>
  <c r="BR52" i="1"/>
  <c r="BG52" i="1"/>
  <c r="CB93" i="4"/>
  <c r="CC92" i="4"/>
  <c r="CD91" i="4"/>
  <c r="CE90" i="4"/>
  <c r="CG88" i="4"/>
  <c r="CF89" i="4"/>
  <c r="CH87" i="4"/>
  <c r="CQ76" i="4"/>
  <c r="CR75" i="4"/>
  <c r="DR52" i="4"/>
  <c r="CY68" i="4"/>
  <c r="CX69" i="4"/>
  <c r="CU72" i="4"/>
  <c r="CV71" i="4"/>
  <c r="CW70" i="4"/>
  <c r="DS51" i="4"/>
  <c r="CT73" i="4"/>
  <c r="CS74" i="4"/>
  <c r="DI61" i="4"/>
  <c r="DH62" i="4"/>
  <c r="DG63" i="4"/>
  <c r="DJ60" i="4"/>
  <c r="DF64" i="4"/>
  <c r="CO79" i="4"/>
  <c r="CP77" i="4"/>
  <c r="CP78" i="4" s="1"/>
  <c r="CK83" i="4"/>
  <c r="CK84" i="4" s="1"/>
  <c r="CJ85" i="4"/>
  <c r="CL82" i="4"/>
  <c r="CM81" i="4"/>
  <c r="CI86" i="4"/>
  <c r="CN80" i="4"/>
  <c r="DA66" i="4"/>
  <c r="DB65" i="4"/>
  <c r="CZ67" i="4"/>
  <c r="BJ123" i="4"/>
  <c r="BJ124" i="4" s="1"/>
  <c r="BJ125" i="4" s="1"/>
  <c r="BJ126" i="4" s="1"/>
  <c r="BJ127" i="4" s="1"/>
  <c r="BJ128" i="4" s="1"/>
  <c r="BJ129" i="4" s="1"/>
  <c r="BJ130" i="4" s="1"/>
  <c r="BJ131" i="4" s="1"/>
  <c r="BJ132" i="4" s="1"/>
  <c r="BJ133" i="4" s="1"/>
  <c r="BJ134" i="4" s="1"/>
  <c r="BJ135" i="4" s="1"/>
  <c r="BL109" i="4"/>
  <c r="BY96" i="4"/>
  <c r="BN107" i="4"/>
  <c r="BU100" i="4"/>
  <c r="BT101" i="4"/>
  <c r="BZ95" i="4"/>
  <c r="BX97" i="4"/>
  <c r="BO106" i="4"/>
  <c r="BK110" i="4"/>
  <c r="BK111" i="4" s="1"/>
  <c r="BK112" i="4" s="1"/>
  <c r="BK113" i="4" s="1"/>
  <c r="BK114" i="4" s="1"/>
  <c r="BK115" i="4" s="1"/>
  <c r="BK116" i="4" s="1"/>
  <c r="BK117" i="4" s="1"/>
  <c r="BK118" i="4" s="1"/>
  <c r="BK119" i="4" s="1"/>
  <c r="BK120" i="4" s="1"/>
  <c r="BK121" i="4" s="1"/>
  <c r="BK122" i="4" s="1"/>
  <c r="BP105" i="4"/>
  <c r="BQ104" i="4"/>
  <c r="CA94" i="4"/>
  <c r="BR103" i="4"/>
  <c r="BS102" i="4"/>
  <c r="BM108" i="4"/>
  <c r="BW98" i="4"/>
  <c r="BV99" i="4"/>
  <c r="DW50" i="4"/>
  <c r="FE18" i="4"/>
  <c r="FE19" i="4" s="1"/>
  <c r="FF17" i="4"/>
  <c r="EY61" i="8" l="1"/>
  <c r="EZ61" i="8" s="1"/>
  <c r="EX62" i="8"/>
  <c r="EW63" i="8"/>
  <c r="EV64" i="8"/>
  <c r="DU80" i="8"/>
  <c r="DV79" i="8"/>
  <c r="DT81" i="8"/>
  <c r="DS82" i="8"/>
  <c r="DR83" i="8"/>
  <c r="DQ84" i="8"/>
  <c r="BG216" i="8"/>
  <c r="DP85" i="8"/>
  <c r="BF217" i="8"/>
  <c r="BD219" i="8"/>
  <c r="BC227" i="8"/>
  <c r="BC228" i="8" s="1"/>
  <c r="BC229" i="8" s="1"/>
  <c r="BC230" i="8" s="1"/>
  <c r="BC231" i="8" s="1"/>
  <c r="BC232" i="8" s="1"/>
  <c r="BC233" i="8" s="1"/>
  <c r="BC234" i="8" s="1"/>
  <c r="BC235" i="8" s="1"/>
  <c r="BC236" i="8" s="1"/>
  <c r="BC237" i="8" s="1"/>
  <c r="BC238" i="8" s="1"/>
  <c r="BC239" i="8" s="1"/>
  <c r="BC240" i="8" s="1"/>
  <c r="BC241" i="8" s="1"/>
  <c r="BC242" i="8" s="1"/>
  <c r="BC243" i="8" s="1"/>
  <c r="BC244" i="8" s="1"/>
  <c r="BC245" i="8" s="1"/>
  <c r="BC246" i="8" s="1"/>
  <c r="BC247" i="8" s="1"/>
  <c r="BC248" i="8" s="1"/>
  <c r="BC249" i="8" s="1"/>
  <c r="BC250" i="8" s="1"/>
  <c r="BC251" i="8" s="1"/>
  <c r="BC252" i="8" s="1"/>
  <c r="BC253" i="8" s="1"/>
  <c r="BC254" i="8" s="1"/>
  <c r="BC255" i="8" s="1"/>
  <c r="BC256" i="8" s="1"/>
  <c r="BC257" i="8" s="1"/>
  <c r="BC258" i="8" s="1"/>
  <c r="BE218" i="8"/>
  <c r="CR108" i="8"/>
  <c r="CS107" i="8"/>
  <c r="DO86" i="8"/>
  <c r="CT106" i="8"/>
  <c r="DN87" i="8"/>
  <c r="DC97" i="8"/>
  <c r="DM88" i="8"/>
  <c r="DK89" i="8"/>
  <c r="DL89" i="8" s="1"/>
  <c r="BI200" i="8"/>
  <c r="CU105" i="8"/>
  <c r="W105" i="6"/>
  <c r="Q105" i="6" s="1"/>
  <c r="AU106" i="6"/>
  <c r="BE106" i="6"/>
  <c r="BP106" i="6"/>
  <c r="CY101" i="8"/>
  <c r="CX102" i="8"/>
  <c r="CN112" i="8"/>
  <c r="DY77" i="8"/>
  <c r="DZ76" i="8"/>
  <c r="DW78" i="8"/>
  <c r="CO111" i="8"/>
  <c r="CP110" i="8"/>
  <c r="DH92" i="8"/>
  <c r="DH93" i="8" s="1"/>
  <c r="CQ109" i="8"/>
  <c r="BH201" i="8"/>
  <c r="BH202" i="8" s="1"/>
  <c r="BH203" i="8" s="1"/>
  <c r="BH204" i="8" s="1"/>
  <c r="BH205" i="8" s="1"/>
  <c r="BH206" i="8" s="1"/>
  <c r="BH207" i="8" s="1"/>
  <c r="BH208" i="8" s="1"/>
  <c r="BH209" i="8" s="1"/>
  <c r="DG94" i="8"/>
  <c r="EP68" i="8"/>
  <c r="CI117" i="8"/>
  <c r="DJ91" i="8"/>
  <c r="EQ67" i="8"/>
  <c r="CZ100" i="8"/>
  <c r="CJ116" i="8"/>
  <c r="EH73" i="8"/>
  <c r="EG74" i="8"/>
  <c r="BV130" i="8"/>
  <c r="BR134" i="8"/>
  <c r="CD122" i="8"/>
  <c r="DD96" i="8"/>
  <c r="DE95" i="8"/>
  <c r="CV104" i="8"/>
  <c r="CK115" i="8"/>
  <c r="DA99" i="8"/>
  <c r="EL70" i="8"/>
  <c r="EM69" i="8"/>
  <c r="EK71" i="8"/>
  <c r="EJ72" i="8"/>
  <c r="CW103" i="8"/>
  <c r="DB98" i="8"/>
  <c r="CG119" i="8"/>
  <c r="BW129" i="8"/>
  <c r="BP136" i="8"/>
  <c r="BL141" i="8"/>
  <c r="BQ135" i="8"/>
  <c r="CH118" i="8"/>
  <c r="BX128" i="8"/>
  <c r="BM140" i="8"/>
  <c r="CL114" i="8"/>
  <c r="CE121" i="8"/>
  <c r="CF120" i="8"/>
  <c r="BN139" i="8"/>
  <c r="BY127" i="8"/>
  <c r="CC123" i="8"/>
  <c r="BT132" i="8"/>
  <c r="CM113" i="8"/>
  <c r="CA125" i="8"/>
  <c r="CB125" i="8" s="1"/>
  <c r="BU131" i="8"/>
  <c r="BS133" i="8"/>
  <c r="BZ126" i="8"/>
  <c r="BO137" i="8"/>
  <c r="BO138" i="8" s="1"/>
  <c r="ER66" i="8"/>
  <c r="ES65" i="8"/>
  <c r="EF75" i="8"/>
  <c r="FA51" i="8"/>
  <c r="FA52" i="8" s="1"/>
  <c r="FA53" i="8" s="1"/>
  <c r="FA54" i="8" s="1"/>
  <c r="FA55" i="8" s="1"/>
  <c r="FA56" i="8" s="1"/>
  <c r="FA57" i="8" s="1"/>
  <c r="FA58" i="8" s="1"/>
  <c r="FA59" i="8" s="1"/>
  <c r="FA60" i="8" s="1"/>
  <c r="FB50" i="8"/>
  <c r="EJ40" i="4"/>
  <c r="EI41" i="4"/>
  <c r="EP34" i="4"/>
  <c r="EN36" i="4"/>
  <c r="EL38" i="4"/>
  <c r="EO35" i="4"/>
  <c r="EM37" i="4"/>
  <c r="EK39" i="4"/>
  <c r="EQ33" i="4"/>
  <c r="ER32" i="4"/>
  <c r="ES31" i="4"/>
  <c r="ET30" i="4"/>
  <c r="EV28" i="4"/>
  <c r="EU29" i="4"/>
  <c r="EW27" i="4"/>
  <c r="FA23" i="4"/>
  <c r="EZ24" i="4"/>
  <c r="EY25" i="4"/>
  <c r="EX26" i="4"/>
  <c r="FB22" i="4"/>
  <c r="FC21" i="4"/>
  <c r="FD20" i="4"/>
  <c r="FE20" i="4" s="1"/>
  <c r="DR53" i="4"/>
  <c r="DQ54" i="4"/>
  <c r="DP55" i="4"/>
  <c r="EB48" i="4"/>
  <c r="EF44" i="4"/>
  <c r="ED46" i="4"/>
  <c r="EE45" i="4"/>
  <c r="EG43" i="4"/>
  <c r="EC47" i="4"/>
  <c r="D175" i="4"/>
  <c r="EH42" i="4"/>
  <c r="EA49" i="4"/>
  <c r="DK60" i="4"/>
  <c r="DL59" i="4"/>
  <c r="DM58" i="4"/>
  <c r="DN57" i="4"/>
  <c r="DO56" i="4"/>
  <c r="BU52" i="1"/>
  <c r="BJ52" i="1"/>
  <c r="BT52" i="1"/>
  <c r="BI52" i="1"/>
  <c r="AZ52" i="1"/>
  <c r="CB94" i="4"/>
  <c r="CC93" i="4"/>
  <c r="CE91" i="4"/>
  <c r="CD92" i="4"/>
  <c r="CF90" i="4"/>
  <c r="CG89" i="4"/>
  <c r="CH88" i="4"/>
  <c r="CI87" i="4"/>
  <c r="BK123" i="4"/>
  <c r="BK124" i="4" s="1"/>
  <c r="BK125" i="4" s="1"/>
  <c r="BK126" i="4" s="1"/>
  <c r="BK127" i="4" s="1"/>
  <c r="BK128" i="4" s="1"/>
  <c r="BK129" i="4" s="1"/>
  <c r="BK130" i="4" s="1"/>
  <c r="BK131" i="4" s="1"/>
  <c r="BK132" i="4" s="1"/>
  <c r="BK133" i="4" s="1"/>
  <c r="BK134" i="4" s="1"/>
  <c r="BK135" i="4" s="1"/>
  <c r="CR76" i="4"/>
  <c r="CS75" i="4"/>
  <c r="CX70" i="4"/>
  <c r="CZ68" i="4"/>
  <c r="CY69" i="4"/>
  <c r="DT51" i="4"/>
  <c r="CV72" i="4"/>
  <c r="CW71" i="4"/>
  <c r="DS52" i="4"/>
  <c r="CT74" i="4"/>
  <c r="CU73" i="4"/>
  <c r="DI62" i="4"/>
  <c r="DJ61" i="4"/>
  <c r="DG64" i="4"/>
  <c r="DH63" i="4"/>
  <c r="CP79" i="4"/>
  <c r="CQ77" i="4"/>
  <c r="CQ78" i="4" s="1"/>
  <c r="CM82" i="4"/>
  <c r="CL83" i="4"/>
  <c r="CN81" i="4"/>
  <c r="CK85" i="4"/>
  <c r="CJ86" i="4"/>
  <c r="CO80" i="4"/>
  <c r="DB66" i="4"/>
  <c r="DC65" i="4"/>
  <c r="DA67" i="4"/>
  <c r="BR104" i="4"/>
  <c r="BZ96" i="4"/>
  <c r="BS103" i="4"/>
  <c r="BQ105" i="4"/>
  <c r="BO107" i="4"/>
  <c r="BT102" i="4"/>
  <c r="BN108" i="4"/>
  <c r="BP106" i="4"/>
  <c r="BM109" i="4"/>
  <c r="BL110" i="4"/>
  <c r="BV100" i="4"/>
  <c r="CA95" i="4"/>
  <c r="BW99" i="4"/>
  <c r="BX98" i="4"/>
  <c r="BU101" i="4"/>
  <c r="BY97" i="4"/>
  <c r="DX50" i="4"/>
  <c r="FF18" i="4"/>
  <c r="FF19" i="4" s="1"/>
  <c r="FG17" i="4"/>
  <c r="EY62" i="8" l="1"/>
  <c r="EZ62" i="8" s="1"/>
  <c r="EX63" i="8"/>
  <c r="FA61" i="8"/>
  <c r="EW64" i="8"/>
  <c r="DV80" i="8"/>
  <c r="DU81" i="8"/>
  <c r="DW79" i="8"/>
  <c r="DR84" i="8"/>
  <c r="DS83" i="8"/>
  <c r="DT82" i="8"/>
  <c r="DQ85" i="8"/>
  <c r="DP86" i="8"/>
  <c r="BF218" i="8"/>
  <c r="BG217" i="8"/>
  <c r="BD220" i="8"/>
  <c r="BE219" i="8"/>
  <c r="BC259" i="8"/>
  <c r="CS108" i="8"/>
  <c r="K105" i="6"/>
  <c r="CT107" i="8"/>
  <c r="DO87" i="8"/>
  <c r="CU106" i="8"/>
  <c r="DN88" i="8"/>
  <c r="DD97" i="8"/>
  <c r="DK90" i="8"/>
  <c r="DL90" i="8" s="1"/>
  <c r="DM89" i="8"/>
  <c r="CV105" i="8"/>
  <c r="BF106" i="6"/>
  <c r="BQ106" i="6"/>
  <c r="AV106" i="6"/>
  <c r="CZ101" i="8"/>
  <c r="CY102" i="8"/>
  <c r="CO112" i="8"/>
  <c r="DZ77" i="8"/>
  <c r="DX78" i="8"/>
  <c r="DY78" i="8" s="1"/>
  <c r="EA76" i="8"/>
  <c r="CP111" i="8"/>
  <c r="CQ110" i="8"/>
  <c r="CR109" i="8"/>
  <c r="DI92" i="8"/>
  <c r="DI93" i="8" s="1"/>
  <c r="ER67" i="8"/>
  <c r="EQ68" i="8"/>
  <c r="BH210" i="8"/>
  <c r="BH211" i="8" s="1"/>
  <c r="BH212" i="8" s="1"/>
  <c r="BH213" i="8" s="1"/>
  <c r="BH214" i="8" s="1"/>
  <c r="BH215" i="8" s="1"/>
  <c r="BH216" i="8" s="1"/>
  <c r="BI201" i="8"/>
  <c r="BI202" i="8" s="1"/>
  <c r="BI203" i="8" s="1"/>
  <c r="BI204" i="8" s="1"/>
  <c r="BI205" i="8" s="1"/>
  <c r="BI206" i="8" s="1"/>
  <c r="BI207" i="8" s="1"/>
  <c r="BI208" i="8" s="1"/>
  <c r="BI209" i="8" s="1"/>
  <c r="DH94" i="8"/>
  <c r="CI118" i="8"/>
  <c r="CJ117" i="8"/>
  <c r="CK116" i="8"/>
  <c r="DA100" i="8"/>
  <c r="EI73" i="8"/>
  <c r="EH74" i="8"/>
  <c r="CD123" i="8"/>
  <c r="CL115" i="8"/>
  <c r="CW104" i="8"/>
  <c r="CF121" i="8"/>
  <c r="DE96" i="8"/>
  <c r="BY128" i="8"/>
  <c r="EL71" i="8"/>
  <c r="DF95" i="8"/>
  <c r="DG95" i="8" s="1"/>
  <c r="DC98" i="8"/>
  <c r="DB99" i="8"/>
  <c r="EK72" i="8"/>
  <c r="EM70" i="8"/>
  <c r="EN69" i="8"/>
  <c r="CX103" i="8"/>
  <c r="CG120" i="8"/>
  <c r="BN140" i="8"/>
  <c r="BT133" i="8"/>
  <c r="BX129" i="8"/>
  <c r="BW130" i="8"/>
  <c r="BU132" i="8"/>
  <c r="CA126" i="8"/>
  <c r="CB126" i="8" s="1"/>
  <c r="BZ127" i="8"/>
  <c r="BM141" i="8"/>
  <c r="BP137" i="8"/>
  <c r="BP138" i="8" s="1"/>
  <c r="BS134" i="8"/>
  <c r="BQ136" i="8"/>
  <c r="CM114" i="8"/>
  <c r="CN113" i="8"/>
  <c r="BV131" i="8"/>
  <c r="CH119" i="8"/>
  <c r="BO139" i="8"/>
  <c r="BL142" i="8"/>
  <c r="CC124" i="8"/>
  <c r="CE122" i="8"/>
  <c r="BR135" i="8"/>
  <c r="ES66" i="8"/>
  <c r="ET65" i="8"/>
  <c r="EG75" i="8"/>
  <c r="FB51" i="8"/>
  <c r="FB52" i="8" s="1"/>
  <c r="FB53" i="8" s="1"/>
  <c r="FB54" i="8" s="1"/>
  <c r="FB55" i="8" s="1"/>
  <c r="FB56" i="8" s="1"/>
  <c r="FB57" i="8" s="1"/>
  <c r="FB58" i="8" s="1"/>
  <c r="FB59" i="8" s="1"/>
  <c r="FB60" i="8" s="1"/>
  <c r="FC50" i="8"/>
  <c r="EK40" i="4"/>
  <c r="EJ41" i="4"/>
  <c r="EQ34" i="4"/>
  <c r="EP35" i="4"/>
  <c r="EO36" i="4"/>
  <c r="EM38" i="4"/>
  <c r="EN37" i="4"/>
  <c r="EL39" i="4"/>
  <c r="ER33" i="4"/>
  <c r="ES32" i="4"/>
  <c r="ET31" i="4"/>
  <c r="EW28" i="4"/>
  <c r="EU30" i="4"/>
  <c r="EV29" i="4"/>
  <c r="EX27" i="4"/>
  <c r="FB23" i="4"/>
  <c r="FA24" i="4"/>
  <c r="EZ25" i="4"/>
  <c r="EY26" i="4"/>
  <c r="FC22" i="4"/>
  <c r="FF20" i="4"/>
  <c r="FD21" i="4"/>
  <c r="EB49" i="4"/>
  <c r="DR54" i="4"/>
  <c r="DQ55" i="4"/>
  <c r="DP56" i="4"/>
  <c r="EC48" i="4"/>
  <c r="EF45" i="4"/>
  <c r="EE46" i="4"/>
  <c r="EG44" i="4"/>
  <c r="EH43" i="4"/>
  <c r="ED47" i="4"/>
  <c r="EI42" i="4"/>
  <c r="DK61" i="4"/>
  <c r="DM59" i="4"/>
  <c r="DL60" i="4"/>
  <c r="DN58" i="4"/>
  <c r="DO57" i="4"/>
  <c r="BC52" i="1"/>
  <c r="BN52" i="1" s="1"/>
  <c r="BK52" i="1"/>
  <c r="AU53" i="1"/>
  <c r="BV52" i="1"/>
  <c r="CD93" i="4"/>
  <c r="CC94" i="4"/>
  <c r="CE92" i="4"/>
  <c r="CF91" i="4"/>
  <c r="CG90" i="4"/>
  <c r="CH89" i="4"/>
  <c r="CI88" i="4"/>
  <c r="CJ87" i="4"/>
  <c r="CT75" i="4"/>
  <c r="CS76" i="4"/>
  <c r="CY70" i="4"/>
  <c r="DA68" i="4"/>
  <c r="CZ69" i="4"/>
  <c r="DT52" i="4"/>
  <c r="DU51" i="4"/>
  <c r="CW72" i="4"/>
  <c r="CX71" i="4"/>
  <c r="DS53" i="4"/>
  <c r="CU74" i="4"/>
  <c r="CV73" i="4"/>
  <c r="CR77" i="4"/>
  <c r="CR78" i="4" s="1"/>
  <c r="DI63" i="4"/>
  <c r="DJ62" i="4"/>
  <c r="DH64" i="4"/>
  <c r="CQ79" i="4"/>
  <c r="CN82" i="4"/>
  <c r="CM83" i="4"/>
  <c r="CL84" i="4"/>
  <c r="CL85" i="4" s="1"/>
  <c r="CO81" i="4"/>
  <c r="CK86" i="4"/>
  <c r="CP80" i="4"/>
  <c r="DD65" i="4"/>
  <c r="DC66" i="4"/>
  <c r="DB67" i="4"/>
  <c r="BS104" i="4"/>
  <c r="BZ97" i="4"/>
  <c r="BR105" i="4"/>
  <c r="BM110" i="4"/>
  <c r="BV101" i="4"/>
  <c r="BO108" i="4"/>
  <c r="BY98" i="4"/>
  <c r="BQ106" i="4"/>
  <c r="BW100" i="4"/>
  <c r="BX99" i="4"/>
  <c r="BL111" i="4"/>
  <c r="BL112" i="4" s="1"/>
  <c r="BL113" i="4" s="1"/>
  <c r="BL114" i="4" s="1"/>
  <c r="BL115" i="4" s="1"/>
  <c r="BL116" i="4" s="1"/>
  <c r="BL117" i="4" s="1"/>
  <c r="BL118" i="4" s="1"/>
  <c r="BL119" i="4" s="1"/>
  <c r="BL120" i="4" s="1"/>
  <c r="BL121" i="4" s="1"/>
  <c r="BL122" i="4" s="1"/>
  <c r="BP107" i="4"/>
  <c r="BN109" i="4"/>
  <c r="CA96" i="4"/>
  <c r="BT103" i="4"/>
  <c r="CB95" i="4"/>
  <c r="BU102" i="4"/>
  <c r="DY50" i="4"/>
  <c r="FG18" i="4"/>
  <c r="FG19" i="4" s="1"/>
  <c r="FH17" i="4"/>
  <c r="FB61" i="8" l="1"/>
  <c r="EY63" i="8"/>
  <c r="EZ63" i="8" s="1"/>
  <c r="EX64" i="8"/>
  <c r="FA62" i="8"/>
  <c r="DU82" i="8"/>
  <c r="DV81" i="8"/>
  <c r="DW80" i="8"/>
  <c r="DS84" i="8"/>
  <c r="DR85" i="8"/>
  <c r="DT83" i="8"/>
  <c r="BH217" i="8"/>
  <c r="DQ86" i="8"/>
  <c r="DP87" i="8"/>
  <c r="BF219" i="8"/>
  <c r="BG218" i="8"/>
  <c r="BE220" i="8"/>
  <c r="CS109" i="8"/>
  <c r="CT108" i="8"/>
  <c r="BD221" i="8"/>
  <c r="DO88" i="8"/>
  <c r="CU107" i="8"/>
  <c r="DE97" i="8"/>
  <c r="CV106" i="8"/>
  <c r="DN89" i="8"/>
  <c r="DK91" i="8"/>
  <c r="DL91" i="8" s="1"/>
  <c r="DM90" i="8"/>
  <c r="CW105" i="8"/>
  <c r="AW106" i="6"/>
  <c r="AX106" i="6" s="1"/>
  <c r="BR106" i="6"/>
  <c r="BG106" i="6"/>
  <c r="CZ102" i="8"/>
  <c r="DA101" i="8"/>
  <c r="CP112" i="8"/>
  <c r="EA77" i="8"/>
  <c r="DZ78" i="8"/>
  <c r="DX79" i="8"/>
  <c r="DY79" i="8" s="1"/>
  <c r="CQ111" i="8"/>
  <c r="EB76" i="8"/>
  <c r="EC76" i="8" s="1"/>
  <c r="CR110" i="8"/>
  <c r="DJ92" i="8"/>
  <c r="DJ93" i="8" s="1"/>
  <c r="ES67" i="8"/>
  <c r="ER68" i="8"/>
  <c r="DI94" i="8"/>
  <c r="BI210" i="8"/>
  <c r="BI211" i="8" s="1"/>
  <c r="BI212" i="8" s="1"/>
  <c r="BI213" i="8" s="1"/>
  <c r="BI214" i="8" s="1"/>
  <c r="BI215" i="8" s="1"/>
  <c r="BI216" i="8" s="1"/>
  <c r="CJ118" i="8"/>
  <c r="CK117" i="8"/>
  <c r="DB100" i="8"/>
  <c r="CL116" i="8"/>
  <c r="EI74" i="8"/>
  <c r="EJ73" i="8"/>
  <c r="CG121" i="8"/>
  <c r="EM71" i="8"/>
  <c r="CA127" i="8"/>
  <c r="CB127" i="8" s="1"/>
  <c r="DF96" i="8"/>
  <c r="DH95" i="8"/>
  <c r="BU133" i="8"/>
  <c r="BP139" i="8"/>
  <c r="EL72" i="8"/>
  <c r="CX104" i="8"/>
  <c r="CY103" i="8"/>
  <c r="DD98" i="8"/>
  <c r="DC99" i="8"/>
  <c r="EO69" i="8"/>
  <c r="EN70" i="8"/>
  <c r="BQ137" i="8"/>
  <c r="BR136" i="8"/>
  <c r="CE123" i="8"/>
  <c r="BL143" i="8"/>
  <c r="BL144" i="8" s="1"/>
  <c r="BL145" i="8" s="1"/>
  <c r="BL146" i="8" s="1"/>
  <c r="BL147" i="8" s="1"/>
  <c r="BL148" i="8" s="1"/>
  <c r="BL149" i="8" s="1"/>
  <c r="BL150" i="8" s="1"/>
  <c r="BL151" i="8" s="1"/>
  <c r="BZ128" i="8"/>
  <c r="BT134" i="8"/>
  <c r="CM115" i="8"/>
  <c r="BV132" i="8"/>
  <c r="BS135" i="8"/>
  <c r="BX130" i="8"/>
  <c r="CH120" i="8"/>
  <c r="BY129" i="8"/>
  <c r="CF122" i="8"/>
  <c r="BW131" i="8"/>
  <c r="BM142" i="8"/>
  <c r="BN141" i="8"/>
  <c r="CD124" i="8"/>
  <c r="CN114" i="8"/>
  <c r="CO113" i="8"/>
  <c r="CC125" i="8"/>
  <c r="BO140" i="8"/>
  <c r="CI119" i="8"/>
  <c r="EU65" i="8"/>
  <c r="ET66" i="8"/>
  <c r="EH75" i="8"/>
  <c r="FC51" i="8"/>
  <c r="FC52" i="8" s="1"/>
  <c r="FC53" i="8" s="1"/>
  <c r="FC54" i="8" s="1"/>
  <c r="FC55" i="8" s="1"/>
  <c r="FC56" i="8" s="1"/>
  <c r="FC57" i="8" s="1"/>
  <c r="FC58" i="8" s="1"/>
  <c r="FC59" i="8" s="1"/>
  <c r="FC60" i="8" s="1"/>
  <c r="FC61" i="8" s="1"/>
  <c r="FD50" i="8"/>
  <c r="EK41" i="4"/>
  <c r="ER34" i="4"/>
  <c r="EQ35" i="4"/>
  <c r="EP36" i="4"/>
  <c r="EN38" i="4"/>
  <c r="EM39" i="4"/>
  <c r="EO37" i="4"/>
  <c r="EL40" i="4"/>
  <c r="ES33" i="4"/>
  <c r="ET32" i="4"/>
  <c r="EU31" i="4"/>
  <c r="EV30" i="4"/>
  <c r="EX28" i="4"/>
  <c r="EW29" i="4"/>
  <c r="FC23" i="4"/>
  <c r="FA25" i="4"/>
  <c r="FB24" i="4"/>
  <c r="EZ26" i="4"/>
  <c r="EY27" i="4"/>
  <c r="FG20" i="4"/>
  <c r="FD22" i="4"/>
  <c r="FE21" i="4"/>
  <c r="EC49" i="4"/>
  <c r="DS54" i="4"/>
  <c r="DQ56" i="4"/>
  <c r="DR55" i="4"/>
  <c r="DP57" i="4"/>
  <c r="EH44" i="4"/>
  <c r="EG45" i="4"/>
  <c r="EF46" i="4"/>
  <c r="EE47" i="4"/>
  <c r="EI43" i="4"/>
  <c r="ED48" i="4"/>
  <c r="EJ42" i="4"/>
  <c r="F52" i="1"/>
  <c r="DK62" i="4"/>
  <c r="DL61" i="4"/>
  <c r="DN59" i="4"/>
  <c r="DM60" i="4"/>
  <c r="DO58" i="4"/>
  <c r="BQ53" i="1"/>
  <c r="BF53" i="1"/>
  <c r="AV53" i="1"/>
  <c r="CD94" i="4"/>
  <c r="CE93" i="4"/>
  <c r="CF92" i="4"/>
  <c r="CG91" i="4"/>
  <c r="CH90" i="4"/>
  <c r="CI89" i="4"/>
  <c r="CJ88" i="4"/>
  <c r="CK87" i="4"/>
  <c r="CT76" i="4"/>
  <c r="CU75" i="4"/>
  <c r="CY71" i="4"/>
  <c r="CZ70" i="4"/>
  <c r="DA69" i="4"/>
  <c r="DU52" i="4"/>
  <c r="DV51" i="4"/>
  <c r="CX72" i="4"/>
  <c r="DT53" i="4"/>
  <c r="CV74" i="4"/>
  <c r="CW73" i="4"/>
  <c r="DJ63" i="4"/>
  <c r="CR79" i="4"/>
  <c r="CS77" i="4"/>
  <c r="CS78" i="4" s="1"/>
  <c r="DI64" i="4"/>
  <c r="CN83" i="4"/>
  <c r="CO82" i="4"/>
  <c r="CL86" i="4"/>
  <c r="CM84" i="4"/>
  <c r="CP81" i="4"/>
  <c r="CQ80" i="4"/>
  <c r="DB68" i="4"/>
  <c r="DC67" i="4"/>
  <c r="DE65" i="4"/>
  <c r="DD66" i="4"/>
  <c r="BS105" i="4"/>
  <c r="BT104" i="4"/>
  <c r="BN110" i="4"/>
  <c r="BZ98" i="4"/>
  <c r="BR106" i="4"/>
  <c r="BW101" i="4"/>
  <c r="BV102" i="4"/>
  <c r="BO109" i="4"/>
  <c r="CB96" i="4"/>
  <c r="BL123" i="4"/>
  <c r="BL124" i="4" s="1"/>
  <c r="BL125" i="4" s="1"/>
  <c r="BQ107" i="4"/>
  <c r="CC95" i="4"/>
  <c r="BY99" i="4"/>
  <c r="BM111" i="4"/>
  <c r="BU103" i="4"/>
  <c r="CA97" i="4"/>
  <c r="BP108" i="4"/>
  <c r="BX100" i="4"/>
  <c r="DZ50" i="4"/>
  <c r="FH18" i="4"/>
  <c r="FH19" i="4" s="1"/>
  <c r="FI17" i="4"/>
  <c r="FB62" i="8" l="1"/>
  <c r="FC62" i="8" s="1"/>
  <c r="EY64" i="8"/>
  <c r="EZ64" i="8" s="1"/>
  <c r="FA63" i="8"/>
  <c r="DW81" i="8"/>
  <c r="DV82" i="8"/>
  <c r="DS85" i="8"/>
  <c r="DT84" i="8"/>
  <c r="BI217" i="8"/>
  <c r="DR86" i="8"/>
  <c r="DU83" i="8"/>
  <c r="BH218" i="8"/>
  <c r="DQ87" i="8"/>
  <c r="DP88" i="8"/>
  <c r="BF220" i="8"/>
  <c r="BG219" i="8"/>
  <c r="CT109" i="8"/>
  <c r="CU108" i="8"/>
  <c r="BE221" i="8"/>
  <c r="BD222" i="8"/>
  <c r="BD223" i="8" s="1"/>
  <c r="BD224" i="8" s="1"/>
  <c r="BD225" i="8" s="1"/>
  <c r="BD226" i="8" s="1"/>
  <c r="DO89" i="8"/>
  <c r="CV107" i="8"/>
  <c r="DF97" i="8"/>
  <c r="CW106" i="8"/>
  <c r="DN90" i="8"/>
  <c r="CX105" i="8"/>
  <c r="BI106" i="6"/>
  <c r="BT106" i="6"/>
  <c r="AS107" i="6"/>
  <c r="BA106" i="6"/>
  <c r="BL106" i="6" s="1"/>
  <c r="BH106" i="6"/>
  <c r="BS106" i="6"/>
  <c r="DA102" i="8"/>
  <c r="EA78" i="8"/>
  <c r="DB101" i="8"/>
  <c r="CQ112" i="8"/>
  <c r="DX80" i="8"/>
  <c r="DK92" i="8"/>
  <c r="DK93" i="8" s="1"/>
  <c r="ES68" i="8"/>
  <c r="EB77" i="8"/>
  <c r="EC77" i="8" s="1"/>
  <c r="DJ94" i="8"/>
  <c r="DZ79" i="8"/>
  <c r="CR111" i="8"/>
  <c r="CS110" i="8"/>
  <c r="ED76" i="8"/>
  <c r="CK118" i="8"/>
  <c r="CL117" i="8"/>
  <c r="DC100" i="8"/>
  <c r="BP140" i="8"/>
  <c r="EJ74" i="8"/>
  <c r="EK73" i="8"/>
  <c r="EN71" i="8"/>
  <c r="EM72" i="8"/>
  <c r="BU134" i="8"/>
  <c r="DM91" i="8"/>
  <c r="DG96" i="8"/>
  <c r="DH96" i="8" s="1"/>
  <c r="BR137" i="8"/>
  <c r="DI95" i="8"/>
  <c r="CZ103" i="8"/>
  <c r="CY104" i="8"/>
  <c r="DE98" i="8"/>
  <c r="DD99" i="8"/>
  <c r="EP69" i="8"/>
  <c r="EO70" i="8"/>
  <c r="CJ119" i="8"/>
  <c r="BX131" i="8"/>
  <c r="BN142" i="8"/>
  <c r="CF123" i="8"/>
  <c r="CC126" i="8"/>
  <c r="BV133" i="8"/>
  <c r="CI120" i="8"/>
  <c r="CO114" i="8"/>
  <c r="CP113" i="8"/>
  <c r="CG122" i="8"/>
  <c r="CM116" i="8"/>
  <c r="BZ129" i="8"/>
  <c r="BQ138" i="8"/>
  <c r="CA128" i="8"/>
  <c r="CB128" i="8" s="1"/>
  <c r="BO141" i="8"/>
  <c r="CN115" i="8"/>
  <c r="BY130" i="8"/>
  <c r="CH121" i="8"/>
  <c r="BT135" i="8"/>
  <c r="BS136" i="8"/>
  <c r="BM143" i="8"/>
  <c r="CE124" i="8"/>
  <c r="CD125" i="8"/>
  <c r="BW132" i="8"/>
  <c r="ET67" i="8"/>
  <c r="EV65" i="8"/>
  <c r="EW65" i="8" s="1"/>
  <c r="EX65" i="8" s="1"/>
  <c r="EU66" i="8"/>
  <c r="EI75" i="8"/>
  <c r="D176" i="8"/>
  <c r="Y52" i="1"/>
  <c r="FD51" i="8"/>
  <c r="FD52" i="8" s="1"/>
  <c r="FD53" i="8" s="1"/>
  <c r="FD54" i="8" s="1"/>
  <c r="FD55" i="8" s="1"/>
  <c r="FD56" i="8" s="1"/>
  <c r="FD57" i="8" s="1"/>
  <c r="FD58" i="8" s="1"/>
  <c r="FD59" i="8" s="1"/>
  <c r="FD60" i="8" s="1"/>
  <c r="FD61" i="8" s="1"/>
  <c r="FE50" i="8"/>
  <c r="EK42" i="4"/>
  <c r="ER35" i="4"/>
  <c r="ES34" i="4"/>
  <c r="EQ36" i="4"/>
  <c r="EO38" i="4"/>
  <c r="EN39" i="4"/>
  <c r="EM40" i="4"/>
  <c r="EP37" i="4"/>
  <c r="EL41" i="4"/>
  <c r="ET33" i="4"/>
  <c r="EU32" i="4"/>
  <c r="EV31" i="4"/>
  <c r="EW30" i="4"/>
  <c r="EY28" i="4"/>
  <c r="EX29" i="4"/>
  <c r="FD23" i="4"/>
  <c r="FC24" i="4"/>
  <c r="FA26" i="4"/>
  <c r="FB25" i="4"/>
  <c r="EZ27" i="4"/>
  <c r="FH20" i="4"/>
  <c r="FE22" i="4"/>
  <c r="FF21" i="4"/>
  <c r="ED49" i="4"/>
  <c r="DS55" i="4"/>
  <c r="DQ57" i="4"/>
  <c r="DR56" i="4"/>
  <c r="DP58" i="4"/>
  <c r="EG46" i="4"/>
  <c r="EF47" i="4"/>
  <c r="EI44" i="4"/>
  <c r="EH45" i="4"/>
  <c r="EE48" i="4"/>
  <c r="EJ43" i="4"/>
  <c r="DL62" i="4"/>
  <c r="DM61" i="4"/>
  <c r="DK63" i="4"/>
  <c r="DN60" i="4"/>
  <c r="DO59" i="4"/>
  <c r="GF176" i="4"/>
  <c r="Q52" i="1"/>
  <c r="R52" i="1"/>
  <c r="FZ176" i="4"/>
  <c r="P52" i="1"/>
  <c r="FT176" i="4"/>
  <c r="AW53" i="1"/>
  <c r="BR53" i="1"/>
  <c r="BG53" i="1"/>
  <c r="CE94" i="4"/>
  <c r="CD95" i="4"/>
  <c r="CF93" i="4"/>
  <c r="CG92" i="4"/>
  <c r="CH91" i="4"/>
  <c r="CJ89" i="4"/>
  <c r="CI90" i="4"/>
  <c r="CK88" i="4"/>
  <c r="CL87" i="4"/>
  <c r="CU76" i="4"/>
  <c r="CV75" i="4"/>
  <c r="CZ71" i="4"/>
  <c r="CY72" i="4"/>
  <c r="DA70" i="4"/>
  <c r="DV52" i="4"/>
  <c r="DW51" i="4"/>
  <c r="EA50" i="4"/>
  <c r="EB50" i="4" s="1"/>
  <c r="DT54" i="4"/>
  <c r="DU53" i="4"/>
  <c r="DJ64" i="4"/>
  <c r="CW74" i="4"/>
  <c r="CX73" i="4"/>
  <c r="CS79" i="4"/>
  <c r="CT77" i="4"/>
  <c r="CT78" i="4" s="1"/>
  <c r="CO83" i="4"/>
  <c r="CN84" i="4"/>
  <c r="CP82" i="4"/>
  <c r="CM85" i="4"/>
  <c r="CM86" i="4" s="1"/>
  <c r="CQ81" i="4"/>
  <c r="CR80" i="4"/>
  <c r="DC68" i="4"/>
  <c r="DD67" i="4"/>
  <c r="DE66" i="4"/>
  <c r="DF65" i="4"/>
  <c r="DB69" i="4"/>
  <c r="BS106" i="4"/>
  <c r="BT105" i="4"/>
  <c r="BN111" i="4"/>
  <c r="BZ99" i="4"/>
  <c r="BW102" i="4"/>
  <c r="BX101" i="4"/>
  <c r="CC96" i="4"/>
  <c r="CB97" i="4"/>
  <c r="BU104" i="4"/>
  <c r="BV103" i="4"/>
  <c r="BP109" i="4"/>
  <c r="BQ108" i="4"/>
  <c r="BM112" i="4"/>
  <c r="BM113" i="4" s="1"/>
  <c r="BM114" i="4" s="1"/>
  <c r="BM115" i="4" s="1"/>
  <c r="BM116" i="4" s="1"/>
  <c r="BM117" i="4" s="1"/>
  <c r="BM118" i="4" s="1"/>
  <c r="BM119" i="4" s="1"/>
  <c r="BM120" i="4" s="1"/>
  <c r="BM121" i="4" s="1"/>
  <c r="BM122" i="4" s="1"/>
  <c r="BM123" i="4" s="1"/>
  <c r="BM124" i="4" s="1"/>
  <c r="CA98" i="4"/>
  <c r="BL126" i="4"/>
  <c r="BL127" i="4" s="1"/>
  <c r="BL128" i="4" s="1"/>
  <c r="BL129" i="4" s="1"/>
  <c r="BL130" i="4" s="1"/>
  <c r="BL131" i="4" s="1"/>
  <c r="BL132" i="4" s="1"/>
  <c r="BL133" i="4" s="1"/>
  <c r="BL134" i="4" s="1"/>
  <c r="BL135" i="4" s="1"/>
  <c r="BO110" i="4"/>
  <c r="BR107" i="4"/>
  <c r="BY100" i="4"/>
  <c r="FI18" i="4"/>
  <c r="FI19" i="4" s="1"/>
  <c r="FJ17" i="4"/>
  <c r="FB63" i="8" l="1"/>
  <c r="FC63" i="8" s="1"/>
  <c r="FD62" i="8"/>
  <c r="FA64" i="8"/>
  <c r="DX81" i="8"/>
  <c r="DW82" i="8"/>
  <c r="DT85" i="8"/>
  <c r="DU84" i="8"/>
  <c r="DS86" i="8"/>
  <c r="BI218" i="8"/>
  <c r="DV83" i="8"/>
  <c r="DR87" i="8"/>
  <c r="DQ88" i="8"/>
  <c r="DP89" i="8"/>
  <c r="BF221" i="8"/>
  <c r="BG220" i="8"/>
  <c r="BH219" i="8"/>
  <c r="CU109" i="8"/>
  <c r="CT110" i="8"/>
  <c r="CV108" i="8"/>
  <c r="BD227" i="8"/>
  <c r="BD228" i="8" s="1"/>
  <c r="BD229" i="8" s="1"/>
  <c r="BD230" i="8" s="1"/>
  <c r="BD231" i="8" s="1"/>
  <c r="BD232" i="8" s="1"/>
  <c r="BD233" i="8" s="1"/>
  <c r="BD234" i="8" s="1"/>
  <c r="BD235" i="8" s="1"/>
  <c r="BD236" i="8" s="1"/>
  <c r="BD237" i="8" s="1"/>
  <c r="BD238" i="8" s="1"/>
  <c r="BD239" i="8" s="1"/>
  <c r="BD240" i="8" s="1"/>
  <c r="BD241" i="8" s="1"/>
  <c r="BD242" i="8" s="1"/>
  <c r="BD243" i="8" s="1"/>
  <c r="BD244" i="8" s="1"/>
  <c r="BD245" i="8" s="1"/>
  <c r="BD246" i="8" s="1"/>
  <c r="BD247" i="8" s="1"/>
  <c r="BD248" i="8" s="1"/>
  <c r="BD249" i="8" s="1"/>
  <c r="BD250" i="8" s="1"/>
  <c r="BD251" i="8" s="1"/>
  <c r="BD252" i="8" s="1"/>
  <c r="BD253" i="8" s="1"/>
  <c r="BD254" i="8" s="1"/>
  <c r="BD255" i="8" s="1"/>
  <c r="BD256" i="8" s="1"/>
  <c r="BD257" i="8" s="1"/>
  <c r="BD258" i="8" s="1"/>
  <c r="BE222" i="8"/>
  <c r="DO90" i="8"/>
  <c r="CW107" i="8"/>
  <c r="CX106" i="8"/>
  <c r="DY80" i="8"/>
  <c r="EA79" i="8"/>
  <c r="BD107" i="6"/>
  <c r="BO107" i="6"/>
  <c r="AT107" i="6"/>
  <c r="AU107" i="6" s="1"/>
  <c r="DL92" i="8"/>
  <c r="DL93" i="8" s="1"/>
  <c r="ET68" i="8"/>
  <c r="DB102" i="8"/>
  <c r="DC101" i="8"/>
  <c r="CR112" i="8"/>
  <c r="DK94" i="8"/>
  <c r="EB78" i="8"/>
  <c r="EC78" i="8" s="1"/>
  <c r="CS111" i="8"/>
  <c r="ED77" i="8"/>
  <c r="EE76" i="8"/>
  <c r="CM117" i="8"/>
  <c r="CL118" i="8"/>
  <c r="DD100" i="8"/>
  <c r="EK74" i="8"/>
  <c r="EL73" i="8"/>
  <c r="BY131" i="8"/>
  <c r="EN72" i="8"/>
  <c r="EO71" i="8"/>
  <c r="BS137" i="8"/>
  <c r="BR138" i="8"/>
  <c r="BO142" i="8"/>
  <c r="DG97" i="8"/>
  <c r="DH97" i="8" s="1"/>
  <c r="DN91" i="8"/>
  <c r="DE99" i="8"/>
  <c r="BT136" i="8"/>
  <c r="DI96" i="8"/>
  <c r="DJ95" i="8"/>
  <c r="CY105" i="8"/>
  <c r="BU135" i="8"/>
  <c r="EQ69" i="8"/>
  <c r="EP70" i="8"/>
  <c r="DF98" i="8"/>
  <c r="CZ104" i="8"/>
  <c r="DA103" i="8"/>
  <c r="BX132" i="8"/>
  <c r="BW133" i="8"/>
  <c r="BM144" i="8"/>
  <c r="BM145" i="8" s="1"/>
  <c r="BM146" i="8" s="1"/>
  <c r="BM147" i="8" s="1"/>
  <c r="BM148" i="8" s="1"/>
  <c r="BM149" i="8" s="1"/>
  <c r="BM150" i="8" s="1"/>
  <c r="BM151" i="8" s="1"/>
  <c r="BZ130" i="8"/>
  <c r="CQ113" i="8"/>
  <c r="CP114" i="8"/>
  <c r="CD126" i="8"/>
  <c r="CC127" i="8"/>
  <c r="CF124" i="8"/>
  <c r="BJ167" i="8"/>
  <c r="BJ168" i="8" s="1"/>
  <c r="BJ169" i="8" s="1"/>
  <c r="BJ170" i="8" s="1"/>
  <c r="BJ171" i="8" s="1"/>
  <c r="BJ172" i="8" s="1"/>
  <c r="BJ173" i="8" s="1"/>
  <c r="BJ174" i="8" s="1"/>
  <c r="BJ175" i="8" s="1"/>
  <c r="BJ176" i="8" s="1"/>
  <c r="BJ177" i="8" s="1"/>
  <c r="BJ178" i="8" s="1"/>
  <c r="BJ179" i="8" s="1"/>
  <c r="BJ180" i="8" s="1"/>
  <c r="BJ181" i="8" s="1"/>
  <c r="BJ182" i="8" s="1"/>
  <c r="BJ183" i="8" s="1"/>
  <c r="BJ184" i="8" s="1"/>
  <c r="BJ185" i="8" s="1"/>
  <c r="BJ186" i="8" s="1"/>
  <c r="BJ187" i="8" s="1"/>
  <c r="BJ188" i="8" s="1"/>
  <c r="BJ189" i="8" s="1"/>
  <c r="BJ190" i="8" s="1"/>
  <c r="BJ191" i="8" s="1"/>
  <c r="BJ192" i="8" s="1"/>
  <c r="BJ193" i="8" s="1"/>
  <c r="BJ194" i="8" s="1"/>
  <c r="BJ195" i="8" s="1"/>
  <c r="BJ196" i="8" s="1"/>
  <c r="BJ197" i="8" s="1"/>
  <c r="BJ198" i="8" s="1"/>
  <c r="BJ199" i="8" s="1"/>
  <c r="BJ200" i="8" s="1"/>
  <c r="BJ201" i="8" s="1"/>
  <c r="BJ202" i="8" s="1"/>
  <c r="BJ203" i="8" s="1"/>
  <c r="BJ204" i="8" s="1"/>
  <c r="BJ205" i="8" s="1"/>
  <c r="BJ206" i="8" s="1"/>
  <c r="BJ207" i="8" s="1"/>
  <c r="BJ208" i="8" s="1"/>
  <c r="BJ209" i="8" s="1"/>
  <c r="BJ210" i="8" s="1"/>
  <c r="BJ211" i="8" s="1"/>
  <c r="BJ212" i="8" s="1"/>
  <c r="BJ213" i="8" s="1"/>
  <c r="BJ214" i="8" s="1"/>
  <c r="BJ215" i="8" s="1"/>
  <c r="BJ216" i="8" s="1"/>
  <c r="BJ217" i="8" s="1"/>
  <c r="BJ218" i="8" s="1"/>
  <c r="CE125" i="8"/>
  <c r="CH122" i="8"/>
  <c r="CO115" i="8"/>
  <c r="BQ139" i="8"/>
  <c r="CN116" i="8"/>
  <c r="CG123" i="8"/>
  <c r="BP141" i="8"/>
  <c r="BN143" i="8"/>
  <c r="CA129" i="8"/>
  <c r="CI121" i="8"/>
  <c r="CJ120" i="8"/>
  <c r="CK119" i="8"/>
  <c r="BV134" i="8"/>
  <c r="EU67" i="8"/>
  <c r="EV66" i="8"/>
  <c r="EY65" i="8"/>
  <c r="EZ65" i="8" s="1"/>
  <c r="EJ75" i="8"/>
  <c r="FE51" i="8"/>
  <c r="FE52" i="8" s="1"/>
  <c r="FE53" i="8" s="1"/>
  <c r="FE54" i="8" s="1"/>
  <c r="FE55" i="8" s="1"/>
  <c r="FE56" i="8" s="1"/>
  <c r="FE57" i="8" s="1"/>
  <c r="FE58" i="8" s="1"/>
  <c r="FE59" i="8" s="1"/>
  <c r="FE60" i="8" s="1"/>
  <c r="FE61" i="8" s="1"/>
  <c r="FE62" i="8" s="1"/>
  <c r="FF50" i="8"/>
  <c r="ER36" i="4"/>
  <c r="ES35" i="4"/>
  <c r="ET34" i="4"/>
  <c r="EN40" i="4"/>
  <c r="EO39" i="4"/>
  <c r="EM41" i="4"/>
  <c r="EP38" i="4"/>
  <c r="EQ37" i="4"/>
  <c r="EL42" i="4"/>
  <c r="EU33" i="4"/>
  <c r="EV32" i="4"/>
  <c r="EX30" i="4"/>
  <c r="EW31" i="4"/>
  <c r="EY29" i="4"/>
  <c r="EZ28" i="4"/>
  <c r="FE23" i="4"/>
  <c r="FC25" i="4"/>
  <c r="FD24" i="4"/>
  <c r="FB26" i="4"/>
  <c r="FA27" i="4"/>
  <c r="FI20" i="4"/>
  <c r="FF22" i="4"/>
  <c r="FG21" i="4"/>
  <c r="FH21" i="4" s="1"/>
  <c r="EE49" i="4"/>
  <c r="DT55" i="4"/>
  <c r="DS56" i="4"/>
  <c r="DP59" i="4"/>
  <c r="DR57" i="4"/>
  <c r="DQ58" i="4"/>
  <c r="EG47" i="4"/>
  <c r="EH46" i="4"/>
  <c r="EF48" i="4"/>
  <c r="EI45" i="4"/>
  <c r="EJ44" i="4"/>
  <c r="EK43" i="4"/>
  <c r="DL63" i="4"/>
  <c r="DM62" i="4"/>
  <c r="DN61" i="4"/>
  <c r="DK64" i="4"/>
  <c r="DO60" i="4"/>
  <c r="D176" i="4"/>
  <c r="AX53" i="1"/>
  <c r="BH53" i="1"/>
  <c r="BS53" i="1"/>
  <c r="CD96" i="4"/>
  <c r="CE95" i="4"/>
  <c r="CF94" i="4"/>
  <c r="CG93" i="4"/>
  <c r="CH92" i="4"/>
  <c r="CI91" i="4"/>
  <c r="CK89" i="4"/>
  <c r="CL88" i="4"/>
  <c r="CJ90" i="4"/>
  <c r="CV76" i="4"/>
  <c r="DB70" i="4"/>
  <c r="CW75" i="4"/>
  <c r="DA71" i="4"/>
  <c r="CZ72" i="4"/>
  <c r="DX51" i="4"/>
  <c r="EC50" i="4"/>
  <c r="ED50" i="4" s="1"/>
  <c r="DU54" i="4"/>
  <c r="DW52" i="4"/>
  <c r="DV53" i="4"/>
  <c r="CX74" i="4"/>
  <c r="CY73" i="4"/>
  <c r="CT79" i="4"/>
  <c r="CU77" i="4"/>
  <c r="CU78" i="4" s="1"/>
  <c r="CO84" i="4"/>
  <c r="CP83" i="4"/>
  <c r="CQ82" i="4"/>
  <c r="CN85" i="4"/>
  <c r="CN86" i="4" s="1"/>
  <c r="CM87" i="4"/>
  <c r="CR81" i="4"/>
  <c r="CS80" i="4"/>
  <c r="DD68" i="4"/>
  <c r="DE67" i="4"/>
  <c r="DF66" i="4"/>
  <c r="DG65" i="4"/>
  <c r="DC69" i="4"/>
  <c r="BT106" i="4"/>
  <c r="CA99" i="4"/>
  <c r="BP110" i="4"/>
  <c r="BV104" i="4"/>
  <c r="CB98" i="4"/>
  <c r="BM125" i="4"/>
  <c r="BM126" i="4" s="1"/>
  <c r="BM127" i="4" s="1"/>
  <c r="BM128" i="4" s="1"/>
  <c r="BM129" i="4" s="1"/>
  <c r="BM130" i="4" s="1"/>
  <c r="BM131" i="4" s="1"/>
  <c r="BM132" i="4" s="1"/>
  <c r="BM133" i="4" s="1"/>
  <c r="BM134" i="4" s="1"/>
  <c r="BM135" i="4" s="1"/>
  <c r="BY101" i="4"/>
  <c r="BU105" i="4"/>
  <c r="BW103" i="4"/>
  <c r="BQ109" i="4"/>
  <c r="BR108" i="4"/>
  <c r="BN112" i="4"/>
  <c r="BO111" i="4"/>
  <c r="BS107" i="4"/>
  <c r="CC97" i="4"/>
  <c r="BX102" i="4"/>
  <c r="BZ100" i="4"/>
  <c r="FJ18" i="4"/>
  <c r="FJ19" i="4" s="1"/>
  <c r="FK17" i="4"/>
  <c r="FB64" i="8" l="1"/>
  <c r="FC64" i="8" s="1"/>
  <c r="FD63" i="8"/>
  <c r="DY81" i="8"/>
  <c r="DX82" i="8"/>
  <c r="DT86" i="8"/>
  <c r="DU85" i="8"/>
  <c r="DS87" i="8"/>
  <c r="DV84" i="8"/>
  <c r="DR88" i="8"/>
  <c r="DW83" i="8"/>
  <c r="DQ89" i="8"/>
  <c r="DP90" i="8"/>
  <c r="CU110" i="8"/>
  <c r="BF222" i="8"/>
  <c r="CW108" i="8"/>
  <c r="BG221" i="8"/>
  <c r="CV109" i="8"/>
  <c r="BH220" i="8"/>
  <c r="BI219" i="8"/>
  <c r="BJ219" i="8" s="1"/>
  <c r="BE223" i="8"/>
  <c r="BE224" i="8" s="1"/>
  <c r="BE225" i="8" s="1"/>
  <c r="BE226" i="8" s="1"/>
  <c r="BD259" i="8"/>
  <c r="CY106" i="8"/>
  <c r="CX107" i="8"/>
  <c r="DZ80" i="8"/>
  <c r="DM92" i="8"/>
  <c r="DM93" i="8" s="1"/>
  <c r="W106" i="6"/>
  <c r="Q106" i="6" s="1"/>
  <c r="AV107" i="6"/>
  <c r="AW107" i="6" s="1"/>
  <c r="BQ107" i="6"/>
  <c r="BF107" i="6"/>
  <c r="BE107" i="6"/>
  <c r="BP107" i="6"/>
  <c r="DL94" i="8"/>
  <c r="DC102" i="8"/>
  <c r="DD101" i="8"/>
  <c r="CR113" i="8"/>
  <c r="CS112" i="8"/>
  <c r="DK95" i="8"/>
  <c r="EB79" i="8"/>
  <c r="EC79" i="8" s="1"/>
  <c r="CT111" i="8"/>
  <c r="ED78" i="8"/>
  <c r="CN117" i="8"/>
  <c r="EF76" i="8"/>
  <c r="EE77" i="8"/>
  <c r="CM118" i="8"/>
  <c r="DE100" i="8"/>
  <c r="EL74" i="8"/>
  <c r="BZ131" i="8"/>
  <c r="BS138" i="8"/>
  <c r="EM73" i="8"/>
  <c r="EO72" i="8"/>
  <c r="EP71" i="8"/>
  <c r="BY132" i="8"/>
  <c r="BT137" i="8"/>
  <c r="DI97" i="8"/>
  <c r="BU136" i="8"/>
  <c r="DO91" i="8"/>
  <c r="BK167" i="8"/>
  <c r="BK168" i="8" s="1"/>
  <c r="BK169" i="8" s="1"/>
  <c r="BK170" i="8" s="1"/>
  <c r="BK171" i="8" s="1"/>
  <c r="BK172" i="8" s="1"/>
  <c r="BK173" i="8" s="1"/>
  <c r="BK174" i="8" s="1"/>
  <c r="BK175" i="8" s="1"/>
  <c r="BK176" i="8" s="1"/>
  <c r="BK177" i="8" s="1"/>
  <c r="BK178" i="8" s="1"/>
  <c r="CJ121" i="8"/>
  <c r="DJ96" i="8"/>
  <c r="CP115" i="8"/>
  <c r="EQ70" i="8"/>
  <c r="ER69" i="8"/>
  <c r="DA104" i="8"/>
  <c r="DB103" i="8"/>
  <c r="FE63" i="8"/>
  <c r="CZ105" i="8"/>
  <c r="DF99" i="8"/>
  <c r="DG98" i="8"/>
  <c r="CK120" i="8"/>
  <c r="CL119" i="8"/>
  <c r="BV135" i="8"/>
  <c r="CI122" i="8"/>
  <c r="BO143" i="8"/>
  <c r="BQ140" i="8"/>
  <c r="CE126" i="8"/>
  <c r="BX133" i="8"/>
  <c r="CG124" i="8"/>
  <c r="CQ114" i="8"/>
  <c r="CA130" i="8"/>
  <c r="BN144" i="8"/>
  <c r="BP142" i="8"/>
  <c r="CH123" i="8"/>
  <c r="CF125" i="8"/>
  <c r="CB129" i="8"/>
  <c r="CC128" i="8"/>
  <c r="BW134" i="8"/>
  <c r="CO116" i="8"/>
  <c r="CD127" i="8"/>
  <c r="BR139" i="8"/>
  <c r="FA65" i="8"/>
  <c r="FB65" i="8" s="1"/>
  <c r="EV67" i="8"/>
  <c r="EW66" i="8"/>
  <c r="EU68" i="8"/>
  <c r="EK75" i="8"/>
  <c r="FF51" i="8"/>
  <c r="FF52" i="8" s="1"/>
  <c r="FF53" i="8" s="1"/>
  <c r="FF54" i="8" s="1"/>
  <c r="FF55" i="8" s="1"/>
  <c r="FF56" i="8" s="1"/>
  <c r="FF57" i="8" s="1"/>
  <c r="FF58" i="8" s="1"/>
  <c r="FF59" i="8" s="1"/>
  <c r="FF60" i="8" s="1"/>
  <c r="FF61" i="8" s="1"/>
  <c r="FF62" i="8" s="1"/>
  <c r="FG50" i="8"/>
  <c r="ET35" i="4"/>
  <c r="ES36" i="4"/>
  <c r="EU34" i="4"/>
  <c r="EM42" i="4"/>
  <c r="EN41" i="4"/>
  <c r="EO40" i="4"/>
  <c r="EQ38" i="4"/>
  <c r="EP39" i="4"/>
  <c r="ER37" i="4"/>
  <c r="EL43" i="4"/>
  <c r="EV33" i="4"/>
  <c r="EW32" i="4"/>
  <c r="EY30" i="4"/>
  <c r="EX31" i="4"/>
  <c r="FA28" i="4"/>
  <c r="EZ29" i="4"/>
  <c r="FF23" i="4"/>
  <c r="FE24" i="4"/>
  <c r="FJ20" i="4"/>
  <c r="FC26" i="4"/>
  <c r="FD25" i="4"/>
  <c r="FB27" i="4"/>
  <c r="FG22" i="4"/>
  <c r="FH22" i="4" s="1"/>
  <c r="FI21" i="4"/>
  <c r="DS57" i="4"/>
  <c r="DU55" i="4"/>
  <c r="DR58" i="4"/>
  <c r="DT56" i="4"/>
  <c r="EH47" i="4"/>
  <c r="DQ59" i="4"/>
  <c r="DP60" i="4"/>
  <c r="EG48" i="4"/>
  <c r="EI46" i="4"/>
  <c r="EF49" i="4"/>
  <c r="EJ45" i="4"/>
  <c r="EK44" i="4"/>
  <c r="DM63" i="4"/>
  <c r="DL64" i="4"/>
  <c r="DN62" i="4"/>
  <c r="DO61" i="4"/>
  <c r="BT53" i="1"/>
  <c r="BI53" i="1"/>
  <c r="AY53" i="1"/>
  <c r="CE96" i="4"/>
  <c r="CD97" i="4"/>
  <c r="CF95" i="4"/>
  <c r="CG94" i="4"/>
  <c r="CH93" i="4"/>
  <c r="CI92" i="4"/>
  <c r="CM88" i="4"/>
  <c r="CL89" i="4"/>
  <c r="CK90" i="4"/>
  <c r="CJ91" i="4"/>
  <c r="CW76" i="4"/>
  <c r="CX75" i="4"/>
  <c r="DB71" i="4"/>
  <c r="DA72" i="4"/>
  <c r="DX52" i="4"/>
  <c r="DY51" i="4"/>
  <c r="DW53" i="4"/>
  <c r="EE50" i="4"/>
  <c r="DV54" i="4"/>
  <c r="CV77" i="4"/>
  <c r="CV78" i="4" s="1"/>
  <c r="CZ73" i="4"/>
  <c r="CY74" i="4"/>
  <c r="CU79" i="4"/>
  <c r="CP84" i="4"/>
  <c r="CQ83" i="4"/>
  <c r="CR82" i="4"/>
  <c r="CO85" i="4"/>
  <c r="CN87" i="4"/>
  <c r="CS81" i="4"/>
  <c r="CT80" i="4"/>
  <c r="DD69" i="4"/>
  <c r="DE68" i="4"/>
  <c r="BT107" i="4"/>
  <c r="DF67" i="4"/>
  <c r="DH65" i="4"/>
  <c r="DG66" i="4"/>
  <c r="DC70" i="4"/>
  <c r="BO112" i="4"/>
  <c r="BW104" i="4"/>
  <c r="BR109" i="4"/>
  <c r="BV105" i="4"/>
  <c r="BZ101" i="4"/>
  <c r="BN113" i="4"/>
  <c r="BN114" i="4" s="1"/>
  <c r="BN115" i="4" s="1"/>
  <c r="BN116" i="4" s="1"/>
  <c r="BN117" i="4" s="1"/>
  <c r="BN118" i="4" s="1"/>
  <c r="BN119" i="4" s="1"/>
  <c r="BN120" i="4" s="1"/>
  <c r="BN121" i="4" s="1"/>
  <c r="BN122" i="4" s="1"/>
  <c r="BN123" i="4" s="1"/>
  <c r="BN124" i="4" s="1"/>
  <c r="BN125" i="4" s="1"/>
  <c r="BN126" i="4" s="1"/>
  <c r="BN127" i="4" s="1"/>
  <c r="BN128" i="4" s="1"/>
  <c r="BN129" i="4" s="1"/>
  <c r="BN130" i="4" s="1"/>
  <c r="BN131" i="4" s="1"/>
  <c r="BN132" i="4" s="1"/>
  <c r="BN133" i="4" s="1"/>
  <c r="BN134" i="4" s="1"/>
  <c r="BN135" i="4" s="1"/>
  <c r="BU106" i="4"/>
  <c r="BS108" i="4"/>
  <c r="BP111" i="4"/>
  <c r="BX103" i="4"/>
  <c r="BY102" i="4"/>
  <c r="CB99" i="4"/>
  <c r="CC98" i="4"/>
  <c r="BQ110" i="4"/>
  <c r="CA100" i="4"/>
  <c r="FK18" i="4"/>
  <c r="FK19" i="4" s="1"/>
  <c r="FL17" i="4"/>
  <c r="I91" i="1"/>
  <c r="GH215" i="4" s="1"/>
  <c r="FD64" i="8" l="1"/>
  <c r="DT87" i="8"/>
  <c r="DZ81" i="8"/>
  <c r="DU86" i="8"/>
  <c r="DY82" i="8"/>
  <c r="DX83" i="8"/>
  <c r="DV85" i="8"/>
  <c r="DS88" i="8"/>
  <c r="DW84" i="8"/>
  <c r="DR89" i="8"/>
  <c r="DQ90" i="8"/>
  <c r="CV110" i="8"/>
  <c r="BG222" i="8"/>
  <c r="CW109" i="8"/>
  <c r="CX108" i="8"/>
  <c r="BH221" i="8"/>
  <c r="BI220" i="8"/>
  <c r="BJ220" i="8" s="1"/>
  <c r="BE227" i="8"/>
  <c r="BE228" i="8" s="1"/>
  <c r="BE229" i="8" s="1"/>
  <c r="BE230" i="8" s="1"/>
  <c r="BE231" i="8" s="1"/>
  <c r="BE232" i="8" s="1"/>
  <c r="BE233" i="8" s="1"/>
  <c r="BE234" i="8" s="1"/>
  <c r="BE235" i="8" s="1"/>
  <c r="BE236" i="8" s="1"/>
  <c r="BE237" i="8" s="1"/>
  <c r="BE238" i="8" s="1"/>
  <c r="BE239" i="8" s="1"/>
  <c r="BE240" i="8" s="1"/>
  <c r="BE241" i="8" s="1"/>
  <c r="BE242" i="8" s="1"/>
  <c r="BE243" i="8" s="1"/>
  <c r="BE244" i="8" s="1"/>
  <c r="BE245" i="8" s="1"/>
  <c r="BE246" i="8" s="1"/>
  <c r="BE247" i="8" s="1"/>
  <c r="BE248" i="8" s="1"/>
  <c r="BE249" i="8" s="1"/>
  <c r="BE250" i="8" s="1"/>
  <c r="BE251" i="8" s="1"/>
  <c r="BE252" i="8" s="1"/>
  <c r="BE253" i="8" s="1"/>
  <c r="BF223" i="8"/>
  <c r="K106" i="6"/>
  <c r="CZ106" i="8"/>
  <c r="CY107" i="8"/>
  <c r="EA80" i="8"/>
  <c r="DN92" i="8"/>
  <c r="DN93" i="8" s="1"/>
  <c r="DM94" i="8"/>
  <c r="BS107" i="6"/>
  <c r="BH107" i="6"/>
  <c r="AX107" i="6"/>
  <c r="BG107" i="6"/>
  <c r="BR107" i="6"/>
  <c r="DL95" i="8"/>
  <c r="DC103" i="8"/>
  <c r="DD102" i="8"/>
  <c r="DE101" i="8"/>
  <c r="CS113" i="8"/>
  <c r="CR114" i="8"/>
  <c r="CT112" i="8"/>
  <c r="DK96" i="8"/>
  <c r="CU111" i="8"/>
  <c r="EE78" i="8"/>
  <c r="CN118" i="8"/>
  <c r="DF100" i="8"/>
  <c r="CM119" i="8"/>
  <c r="ED79" i="8"/>
  <c r="EG76" i="8"/>
  <c r="EF77" i="8"/>
  <c r="BT138" i="8"/>
  <c r="EL75" i="8"/>
  <c r="BS139" i="8"/>
  <c r="EM74" i="8"/>
  <c r="BZ132" i="8"/>
  <c r="EN73" i="8"/>
  <c r="EO73" i="8" s="1"/>
  <c r="BY133" i="8"/>
  <c r="EQ71" i="8"/>
  <c r="EP72" i="8"/>
  <c r="BU137" i="8"/>
  <c r="BV136" i="8"/>
  <c r="CK121" i="8"/>
  <c r="CJ122" i="8"/>
  <c r="DP91" i="8"/>
  <c r="FE64" i="8"/>
  <c r="DJ97" i="8"/>
  <c r="BK179" i="8"/>
  <c r="BK180" i="8" s="1"/>
  <c r="BK181" i="8" s="1"/>
  <c r="BK182" i="8" s="1"/>
  <c r="BK183" i="8" s="1"/>
  <c r="BK184" i="8" s="1"/>
  <c r="BK185" i="8" s="1"/>
  <c r="BK186" i="8" s="1"/>
  <c r="BK187" i="8" s="1"/>
  <c r="BK188" i="8" s="1"/>
  <c r="BK189" i="8" s="1"/>
  <c r="BK190" i="8" s="1"/>
  <c r="BK191" i="8" s="1"/>
  <c r="BK192" i="8" s="1"/>
  <c r="BK193" i="8" s="1"/>
  <c r="BK194" i="8" s="1"/>
  <c r="BK195" i="8" s="1"/>
  <c r="BK196" i="8" s="1"/>
  <c r="BK197" i="8" s="1"/>
  <c r="BK198" i="8" s="1"/>
  <c r="BK199" i="8" s="1"/>
  <c r="BK200" i="8" s="1"/>
  <c r="BK201" i="8" s="1"/>
  <c r="BK202" i="8" s="1"/>
  <c r="BK203" i="8" s="1"/>
  <c r="BK204" i="8" s="1"/>
  <c r="BK205" i="8" s="1"/>
  <c r="BK206" i="8" s="1"/>
  <c r="BK207" i="8" s="1"/>
  <c r="BK208" i="8" s="1"/>
  <c r="BK209" i="8" s="1"/>
  <c r="BK210" i="8" s="1"/>
  <c r="BK211" i="8" s="1"/>
  <c r="BK212" i="8" s="1"/>
  <c r="BK213" i="8" s="1"/>
  <c r="BK214" i="8" s="1"/>
  <c r="BK215" i="8" s="1"/>
  <c r="BK216" i="8" s="1"/>
  <c r="BK217" i="8" s="1"/>
  <c r="BK218" i="8" s="1"/>
  <c r="BK219" i="8" s="1"/>
  <c r="CQ115" i="8"/>
  <c r="FF63" i="8"/>
  <c r="DH98" i="8"/>
  <c r="DI98" i="8" s="1"/>
  <c r="DG99" i="8"/>
  <c r="DB104" i="8"/>
  <c r="DA105" i="8"/>
  <c r="ER70" i="8"/>
  <c r="ES69" i="8"/>
  <c r="BW135" i="8"/>
  <c r="CP116" i="8"/>
  <c r="CE127" i="8"/>
  <c r="BL167" i="8"/>
  <c r="BL168" i="8" s="1"/>
  <c r="BL169" i="8" s="1"/>
  <c r="BL170" i="8" s="1"/>
  <c r="BL171" i="8" s="1"/>
  <c r="BL172" i="8" s="1"/>
  <c r="BL173" i="8" s="1"/>
  <c r="BL174" i="8" s="1"/>
  <c r="BL175" i="8" s="1"/>
  <c r="BL176" i="8" s="1"/>
  <c r="BL177" i="8" s="1"/>
  <c r="BL178" i="8" s="1"/>
  <c r="BP143" i="8"/>
  <c r="CG125" i="8"/>
  <c r="BQ141" i="8"/>
  <c r="CD128" i="8"/>
  <c r="CI123" i="8"/>
  <c r="CL120" i="8"/>
  <c r="BX134" i="8"/>
  <c r="CO117" i="8"/>
  <c r="CF126" i="8"/>
  <c r="BR140" i="8"/>
  <c r="BN145" i="8"/>
  <c r="BO144" i="8"/>
  <c r="CC129" i="8"/>
  <c r="CB130" i="8"/>
  <c r="CH124" i="8"/>
  <c r="CA131" i="8"/>
  <c r="EV68" i="8"/>
  <c r="EW67" i="8"/>
  <c r="EX66" i="8"/>
  <c r="FC65" i="8"/>
  <c r="FG51" i="8"/>
  <c r="FG52" i="8" s="1"/>
  <c r="FG53" i="8" s="1"/>
  <c r="FG54" i="8" s="1"/>
  <c r="FG55" i="8" s="1"/>
  <c r="FG56" i="8" s="1"/>
  <c r="FG57" i="8" s="1"/>
  <c r="FG58" i="8" s="1"/>
  <c r="FG59" i="8" s="1"/>
  <c r="FG60" i="8" s="1"/>
  <c r="FG61" i="8" s="1"/>
  <c r="FG62" i="8" s="1"/>
  <c r="FH50" i="8"/>
  <c r="EV34" i="4"/>
  <c r="EU35" i="4"/>
  <c r="ET36" i="4"/>
  <c r="ER38" i="4"/>
  <c r="EM43" i="4"/>
  <c r="EN42" i="4"/>
  <c r="EO41" i="4"/>
  <c r="EP40" i="4"/>
  <c r="EQ39" i="4"/>
  <c r="ES37" i="4"/>
  <c r="EL44" i="4"/>
  <c r="EW33" i="4"/>
  <c r="EZ30" i="4"/>
  <c r="EY31" i="4"/>
  <c r="EX32" i="4"/>
  <c r="FB28" i="4"/>
  <c r="FA29" i="4"/>
  <c r="FE25" i="4"/>
  <c r="FF24" i="4"/>
  <c r="FK20" i="4"/>
  <c r="FD26" i="4"/>
  <c r="FC27" i="4"/>
  <c r="FG23" i="4"/>
  <c r="FI22" i="4"/>
  <c r="FJ21" i="4"/>
  <c r="DT57" i="4"/>
  <c r="DS58" i="4"/>
  <c r="DU56" i="4"/>
  <c r="DV55" i="4"/>
  <c r="DQ60" i="4"/>
  <c r="DR59" i="4"/>
  <c r="EH48" i="4"/>
  <c r="DP61" i="4"/>
  <c r="EG49" i="4"/>
  <c r="EJ46" i="4"/>
  <c r="EI47" i="4"/>
  <c r="EK45" i="4"/>
  <c r="DN63" i="4"/>
  <c r="DM64" i="4"/>
  <c r="DO62" i="4"/>
  <c r="BU53" i="1"/>
  <c r="BJ53" i="1"/>
  <c r="AZ53" i="1"/>
  <c r="CF96" i="4"/>
  <c r="CE97" i="4"/>
  <c r="CH94" i="4"/>
  <c r="CG95" i="4"/>
  <c r="CI93" i="4"/>
  <c r="CL90" i="4"/>
  <c r="CN88" i="4"/>
  <c r="CM89" i="4"/>
  <c r="CK91" i="4"/>
  <c r="CJ92" i="4"/>
  <c r="CY75" i="4"/>
  <c r="FV215" i="4"/>
  <c r="GB215" i="4"/>
  <c r="CX76" i="4"/>
  <c r="DB72" i="4"/>
  <c r="DX53" i="4"/>
  <c r="DY52" i="4"/>
  <c r="DZ51" i="4"/>
  <c r="EF50" i="4"/>
  <c r="DW54" i="4"/>
  <c r="CW77" i="4"/>
  <c r="CW78" i="4" s="1"/>
  <c r="CV79" i="4"/>
  <c r="CZ74" i="4"/>
  <c r="DA73" i="4"/>
  <c r="CR83" i="4"/>
  <c r="CP85" i="4"/>
  <c r="CQ84" i="4"/>
  <c r="CS82" i="4"/>
  <c r="CT81" i="4"/>
  <c r="CO86" i="4"/>
  <c r="CU80" i="4"/>
  <c r="DD70" i="4"/>
  <c r="DE69" i="4"/>
  <c r="DF68" i="4"/>
  <c r="BU107" i="4"/>
  <c r="DG67" i="4"/>
  <c r="DH66" i="4"/>
  <c r="DI65" i="4"/>
  <c r="DC71" i="4"/>
  <c r="BS109" i="4"/>
  <c r="BX104" i="4"/>
  <c r="BY103" i="4"/>
  <c r="BT108" i="4"/>
  <c r="BP112" i="4"/>
  <c r="CA101" i="4"/>
  <c r="BZ102" i="4"/>
  <c r="BR110" i="4"/>
  <c r="BQ111" i="4"/>
  <c r="CC99" i="4"/>
  <c r="BW105" i="4"/>
  <c r="BV106" i="4"/>
  <c r="CD98" i="4"/>
  <c r="BO113" i="4"/>
  <c r="CB100" i="4"/>
  <c r="FL18" i="4"/>
  <c r="FL19" i="4" s="1"/>
  <c r="FM17" i="4"/>
  <c r="DU87" i="8" l="1"/>
  <c r="EA81" i="8"/>
  <c r="DT88" i="8"/>
  <c r="DZ82" i="8"/>
  <c r="DV86" i="8"/>
  <c r="DX84" i="8"/>
  <c r="DY83" i="8"/>
  <c r="DW85" i="8"/>
  <c r="DS89" i="8"/>
  <c r="DR90" i="8"/>
  <c r="DQ91" i="8"/>
  <c r="BK220" i="8"/>
  <c r="CW110" i="8"/>
  <c r="CX109" i="8"/>
  <c r="BG223" i="8"/>
  <c r="BH222" i="8"/>
  <c r="CY108" i="8"/>
  <c r="BI221" i="8"/>
  <c r="BJ221" i="8" s="1"/>
  <c r="BF224" i="8"/>
  <c r="BF225" i="8" s="1"/>
  <c r="BF226" i="8" s="1"/>
  <c r="BE254" i="8"/>
  <c r="BE255" i="8" s="1"/>
  <c r="BE256" i="8" s="1"/>
  <c r="BE257" i="8" s="1"/>
  <c r="BE258" i="8" s="1"/>
  <c r="BE259" i="8" s="1"/>
  <c r="DA106" i="8"/>
  <c r="CZ107" i="8"/>
  <c r="EF78" i="8"/>
  <c r="EB80" i="8"/>
  <c r="EC80" i="8" s="1"/>
  <c r="DO92" i="8"/>
  <c r="DO93" i="8" s="1"/>
  <c r="DN94" i="8"/>
  <c r="DM95" i="8"/>
  <c r="BA107" i="6"/>
  <c r="BL107" i="6" s="1"/>
  <c r="BI107" i="6"/>
  <c r="BT107" i="6"/>
  <c r="AS108" i="6"/>
  <c r="DD103" i="8"/>
  <c r="DE102" i="8"/>
  <c r="DL96" i="8"/>
  <c r="CO118" i="8"/>
  <c r="DF101" i="8"/>
  <c r="CT113" i="8"/>
  <c r="CR115" i="8"/>
  <c r="CS114" i="8"/>
  <c r="CU112" i="8"/>
  <c r="CN119" i="8"/>
  <c r="CM120" i="8"/>
  <c r="DK97" i="8"/>
  <c r="CV111" i="8"/>
  <c r="EE79" i="8"/>
  <c r="EG77" i="8"/>
  <c r="EH76" i="8"/>
  <c r="BU138" i="8"/>
  <c r="BT139" i="8"/>
  <c r="EM75" i="8"/>
  <c r="BZ133" i="8"/>
  <c r="BY134" i="8"/>
  <c r="ER71" i="8"/>
  <c r="EN74" i="8"/>
  <c r="BV137" i="8"/>
  <c r="BL179" i="8"/>
  <c r="BL180" i="8" s="1"/>
  <c r="BL181" i="8" s="1"/>
  <c r="BL182" i="8" s="1"/>
  <c r="BL183" i="8" s="1"/>
  <c r="BL184" i="8" s="1"/>
  <c r="BL185" i="8" s="1"/>
  <c r="BL186" i="8" s="1"/>
  <c r="BL187" i="8" s="1"/>
  <c r="BL188" i="8" s="1"/>
  <c r="BL189" i="8" s="1"/>
  <c r="BL190" i="8" s="1"/>
  <c r="BL191" i="8" s="1"/>
  <c r="BL192" i="8" s="1"/>
  <c r="BL193" i="8" s="1"/>
  <c r="BL194" i="8" s="1"/>
  <c r="BL195" i="8" s="1"/>
  <c r="BL196" i="8" s="1"/>
  <c r="BL197" i="8" s="1"/>
  <c r="BL198" i="8" s="1"/>
  <c r="BL199" i="8" s="1"/>
  <c r="BL200" i="8" s="1"/>
  <c r="BL201" i="8" s="1"/>
  <c r="BL202" i="8" s="1"/>
  <c r="BL203" i="8" s="1"/>
  <c r="BL204" i="8" s="1"/>
  <c r="BL205" i="8" s="1"/>
  <c r="BL206" i="8" s="1"/>
  <c r="BL207" i="8" s="1"/>
  <c r="BL208" i="8" s="1"/>
  <c r="BL209" i="8" s="1"/>
  <c r="BL210" i="8" s="1"/>
  <c r="BL211" i="8" s="1"/>
  <c r="BL212" i="8" s="1"/>
  <c r="BL213" i="8" s="1"/>
  <c r="BL214" i="8" s="1"/>
  <c r="BL215" i="8" s="1"/>
  <c r="BL216" i="8" s="1"/>
  <c r="BL217" i="8" s="1"/>
  <c r="BL218" i="8" s="1"/>
  <c r="BL219" i="8" s="1"/>
  <c r="BL220" i="8" s="1"/>
  <c r="BW136" i="8"/>
  <c r="EP73" i="8"/>
  <c r="FG63" i="8"/>
  <c r="CK122" i="8"/>
  <c r="EQ72" i="8"/>
  <c r="CJ123" i="8"/>
  <c r="FF64" i="8"/>
  <c r="DH99" i="8"/>
  <c r="DI99" i="8" s="1"/>
  <c r="DJ98" i="8"/>
  <c r="BO145" i="8"/>
  <c r="ET69" i="8"/>
  <c r="ES70" i="8"/>
  <c r="DC104" i="8"/>
  <c r="DB105" i="8"/>
  <c r="DG100" i="8"/>
  <c r="CE128" i="8"/>
  <c r="CD129" i="8"/>
  <c r="CQ116" i="8"/>
  <c r="CP117" i="8"/>
  <c r="CB131" i="8"/>
  <c r="CI124" i="8"/>
  <c r="BS140" i="8"/>
  <c r="CA132" i="8"/>
  <c r="CH125" i="8"/>
  <c r="BR141" i="8"/>
  <c r="CG126" i="8"/>
  <c r="CF127" i="8"/>
  <c r="CC130" i="8"/>
  <c r="BN146" i="8"/>
  <c r="BN147" i="8" s="1"/>
  <c r="BN148" i="8" s="1"/>
  <c r="BN149" i="8" s="1"/>
  <c r="BN150" i="8" s="1"/>
  <c r="BN151" i="8" s="1"/>
  <c r="BX135" i="8"/>
  <c r="CL121" i="8"/>
  <c r="BQ142" i="8"/>
  <c r="BP144" i="8"/>
  <c r="EW68" i="8"/>
  <c r="EX67" i="8"/>
  <c r="EY66" i="8"/>
  <c r="FD65" i="8"/>
  <c r="FH51" i="8"/>
  <c r="FH52" i="8" s="1"/>
  <c r="FH53" i="8" s="1"/>
  <c r="FH54" i="8" s="1"/>
  <c r="FH55" i="8" s="1"/>
  <c r="FH56" i="8" s="1"/>
  <c r="FH57" i="8" s="1"/>
  <c r="FH58" i="8" s="1"/>
  <c r="FH59" i="8" s="1"/>
  <c r="FH60" i="8" s="1"/>
  <c r="FH61" i="8" s="1"/>
  <c r="FH62" i="8" s="1"/>
  <c r="FI50" i="8"/>
  <c r="EW34" i="4"/>
  <c r="EU36" i="4"/>
  <c r="EV35" i="4"/>
  <c r="ES38" i="4"/>
  <c r="EM44" i="4"/>
  <c r="EN43" i="4"/>
  <c r="EP41" i="4"/>
  <c r="EO42" i="4"/>
  <c r="EQ40" i="4"/>
  <c r="ER39" i="4"/>
  <c r="ET37" i="4"/>
  <c r="EL45" i="4"/>
  <c r="EX33" i="4"/>
  <c r="EZ31" i="4"/>
  <c r="EY32" i="4"/>
  <c r="FC28" i="4"/>
  <c r="FB29" i="4"/>
  <c r="FA30" i="4"/>
  <c r="FE26" i="4"/>
  <c r="FL20" i="4"/>
  <c r="FF25" i="4"/>
  <c r="FG24" i="4"/>
  <c r="FD27" i="4"/>
  <c r="FH23" i="4"/>
  <c r="FJ22" i="4"/>
  <c r="FK21" i="4"/>
  <c r="DW55" i="4"/>
  <c r="DS59" i="4"/>
  <c r="DT58" i="4"/>
  <c r="DU57" i="4"/>
  <c r="DV56" i="4"/>
  <c r="DQ61" i="4"/>
  <c r="DR60" i="4"/>
  <c r="EI48" i="4"/>
  <c r="EH49" i="4"/>
  <c r="DP62" i="4"/>
  <c r="EJ47" i="4"/>
  <c r="EK46" i="4"/>
  <c r="DN64" i="4"/>
  <c r="DO63" i="4"/>
  <c r="BC53" i="1"/>
  <c r="BN53" i="1" s="1"/>
  <c r="BK53" i="1"/>
  <c r="BV53" i="1"/>
  <c r="AU54" i="1"/>
  <c r="CG96" i="4"/>
  <c r="CF97" i="4"/>
  <c r="CE98" i="4"/>
  <c r="CH95" i="4"/>
  <c r="CI94" i="4"/>
  <c r="CJ93" i="4"/>
  <c r="CM90" i="4"/>
  <c r="CK92" i="4"/>
  <c r="CN89" i="4"/>
  <c r="CL91" i="4"/>
  <c r="CY76" i="4"/>
  <c r="CZ75" i="4"/>
  <c r="DC72" i="4"/>
  <c r="C216" i="4"/>
  <c r="DY53" i="4"/>
  <c r="EA51" i="4"/>
  <c r="EB51" i="4" s="1"/>
  <c r="EG50" i="4"/>
  <c r="DZ52" i="4"/>
  <c r="DX54" i="4"/>
  <c r="E180" i="4"/>
  <c r="CX77" i="4"/>
  <c r="CX78" i="4" s="1"/>
  <c r="CW79" i="4"/>
  <c r="CV80" i="4"/>
  <c r="DB73" i="4"/>
  <c r="DA74" i="4"/>
  <c r="CP86" i="4"/>
  <c r="CS83" i="4"/>
  <c r="CQ85" i="4"/>
  <c r="CR84" i="4"/>
  <c r="CT82" i="4"/>
  <c r="CU81" i="4"/>
  <c r="CO87" i="4"/>
  <c r="BV107" i="4"/>
  <c r="DF69" i="4"/>
  <c r="DE70" i="4"/>
  <c r="DG68" i="4"/>
  <c r="DH67" i="4"/>
  <c r="DI66" i="4"/>
  <c r="DJ65" i="4"/>
  <c r="DD71" i="4"/>
  <c r="BX105" i="4"/>
  <c r="BT109" i="4"/>
  <c r="BY104" i="4"/>
  <c r="BU108" i="4"/>
  <c r="CB101" i="4"/>
  <c r="BP113" i="4"/>
  <c r="BS110" i="4"/>
  <c r="BW106" i="4"/>
  <c r="BR111" i="4"/>
  <c r="BQ112" i="4"/>
  <c r="BZ103" i="4"/>
  <c r="BO114" i="4"/>
  <c r="BO115" i="4" s="1"/>
  <c r="BO116" i="4" s="1"/>
  <c r="BO117" i="4" s="1"/>
  <c r="BO118" i="4" s="1"/>
  <c r="BO119" i="4" s="1"/>
  <c r="BO120" i="4" s="1"/>
  <c r="BO121" i="4" s="1"/>
  <c r="BO122" i="4" s="1"/>
  <c r="BO123" i="4" s="1"/>
  <c r="BO124" i="4" s="1"/>
  <c r="BO125" i="4" s="1"/>
  <c r="BO126" i="4" s="1"/>
  <c r="BO127" i="4" s="1"/>
  <c r="BO128" i="4" s="1"/>
  <c r="BO129" i="4" s="1"/>
  <c r="BO130" i="4" s="1"/>
  <c r="BO131" i="4" s="1"/>
  <c r="BO132" i="4" s="1"/>
  <c r="BO133" i="4" s="1"/>
  <c r="BO134" i="4" s="1"/>
  <c r="BO135" i="4" s="1"/>
  <c r="CD99" i="4"/>
  <c r="CC100" i="4"/>
  <c r="CA102" i="4"/>
  <c r="FM18" i="4"/>
  <c r="FM19" i="4" s="1"/>
  <c r="FN17" i="4"/>
  <c r="DV87" i="8" l="1"/>
  <c r="DU88" i="8"/>
  <c r="EA82" i="8"/>
  <c r="DT89" i="8"/>
  <c r="DR91" i="8"/>
  <c r="DY84" i="8"/>
  <c r="DW86" i="8"/>
  <c r="DZ83" i="8"/>
  <c r="DX85" i="8"/>
  <c r="DS90" i="8"/>
  <c r="BK221" i="8"/>
  <c r="BL221" i="8" s="1"/>
  <c r="CW111" i="8"/>
  <c r="CX110" i="8"/>
  <c r="CY109" i="8"/>
  <c r="BH223" i="8"/>
  <c r="CZ108" i="8"/>
  <c r="BI222" i="8"/>
  <c r="BJ222" i="8" s="1"/>
  <c r="BG224" i="8"/>
  <c r="BG225" i="8" s="1"/>
  <c r="BG226" i="8" s="1"/>
  <c r="BF227" i="8"/>
  <c r="BF228" i="8" s="1"/>
  <c r="BF229" i="8" s="1"/>
  <c r="BF230" i="8" s="1"/>
  <c r="BF231" i="8" s="1"/>
  <c r="BF232" i="8" s="1"/>
  <c r="BF233" i="8" s="1"/>
  <c r="BF234" i="8" s="1"/>
  <c r="BF235" i="8" s="1"/>
  <c r="BF236" i="8" s="1"/>
  <c r="BF237" i="8" s="1"/>
  <c r="BF238" i="8" s="1"/>
  <c r="BF239" i="8" s="1"/>
  <c r="BF240" i="8" s="1"/>
  <c r="BF241" i="8" s="1"/>
  <c r="BF242" i="8" s="1"/>
  <c r="BF243" i="8" s="1"/>
  <c r="BF244" i="8" s="1"/>
  <c r="BF245" i="8" s="1"/>
  <c r="BF246" i="8" s="1"/>
  <c r="BF247" i="8" s="1"/>
  <c r="BF248" i="8" s="1"/>
  <c r="BF249" i="8" s="1"/>
  <c r="BF250" i="8" s="1"/>
  <c r="BF251" i="8" s="1"/>
  <c r="BF252" i="8" s="1"/>
  <c r="BF253" i="8" s="1"/>
  <c r="BF254" i="8" s="1"/>
  <c r="BF255" i="8" s="1"/>
  <c r="BF256" i="8" s="1"/>
  <c r="BF257" i="8" s="1"/>
  <c r="BF258" i="8" s="1"/>
  <c r="BF259" i="8" s="1"/>
  <c r="DB106" i="8"/>
  <c r="DA107" i="8"/>
  <c r="EB81" i="8"/>
  <c r="EG78" i="8"/>
  <c r="ED80" i="8"/>
  <c r="EE80" i="8" s="1"/>
  <c r="DM96" i="8"/>
  <c r="DP92" i="8"/>
  <c r="DQ92" i="8" s="1"/>
  <c r="DN95" i="8"/>
  <c r="DO94" i="8"/>
  <c r="W107" i="6"/>
  <c r="Q107" i="6" s="1"/>
  <c r="BD108" i="6"/>
  <c r="BO108" i="6"/>
  <c r="AT108" i="6"/>
  <c r="AU108" i="6" s="1"/>
  <c r="DE103" i="8"/>
  <c r="DF102" i="8"/>
  <c r="DL97" i="8"/>
  <c r="CO119" i="8"/>
  <c r="CT114" i="8"/>
  <c r="CS115" i="8"/>
  <c r="CU113" i="8"/>
  <c r="CN120" i="8"/>
  <c r="CV112" i="8"/>
  <c r="EF79" i="8"/>
  <c r="EH77" i="8"/>
  <c r="EI76" i="8"/>
  <c r="BU139" i="8"/>
  <c r="BV138" i="8"/>
  <c r="CA133" i="8"/>
  <c r="EN75" i="8"/>
  <c r="FH63" i="8"/>
  <c r="BZ134" i="8"/>
  <c r="FG64" i="8"/>
  <c r="BX136" i="8"/>
  <c r="ES71" i="8"/>
  <c r="BW137" i="8"/>
  <c r="ER72" i="8"/>
  <c r="CL122" i="8"/>
  <c r="EO74" i="8"/>
  <c r="EP74" i="8" s="1"/>
  <c r="CK123" i="8"/>
  <c r="EQ73" i="8"/>
  <c r="DJ99" i="8"/>
  <c r="DK98" i="8"/>
  <c r="DD104" i="8"/>
  <c r="DC105" i="8"/>
  <c r="EU69" i="8"/>
  <c r="ET70" i="8"/>
  <c r="DH100" i="8"/>
  <c r="DI100" i="8" s="1"/>
  <c r="DG101" i="8"/>
  <c r="BS141" i="8"/>
  <c r="CE129" i="8"/>
  <c r="CF128" i="8"/>
  <c r="CG127" i="8"/>
  <c r="CH126" i="8"/>
  <c r="CD130" i="8"/>
  <c r="BQ143" i="8"/>
  <c r="BR142" i="8"/>
  <c r="CB132" i="8"/>
  <c r="CM121" i="8"/>
  <c r="BY135" i="8"/>
  <c r="BO146" i="8"/>
  <c r="BM167" i="8"/>
  <c r="BM168" i="8" s="1"/>
  <c r="BM169" i="8" s="1"/>
  <c r="BM170" i="8" s="1"/>
  <c r="BM171" i="8" s="1"/>
  <c r="BM172" i="8" s="1"/>
  <c r="BM173" i="8" s="1"/>
  <c r="BM174" i="8" s="1"/>
  <c r="BM175" i="8" s="1"/>
  <c r="BM176" i="8" s="1"/>
  <c r="BM177" i="8" s="1"/>
  <c r="BM178" i="8" s="1"/>
  <c r="BM179" i="8" s="1"/>
  <c r="BM180" i="8" s="1"/>
  <c r="BM181" i="8" s="1"/>
  <c r="BM182" i="8" s="1"/>
  <c r="BM183" i="8" s="1"/>
  <c r="BM184" i="8" s="1"/>
  <c r="BM185" i="8" s="1"/>
  <c r="BM186" i="8" s="1"/>
  <c r="BM187" i="8" s="1"/>
  <c r="BM188" i="8" s="1"/>
  <c r="BM189" i="8" s="1"/>
  <c r="BM190" i="8" s="1"/>
  <c r="BM191" i="8" s="1"/>
  <c r="BM192" i="8" s="1"/>
  <c r="BM193" i="8" s="1"/>
  <c r="BM194" i="8" s="1"/>
  <c r="BM195" i="8" s="1"/>
  <c r="BM196" i="8" s="1"/>
  <c r="BM197" i="8" s="1"/>
  <c r="BM198" i="8" s="1"/>
  <c r="BM199" i="8" s="1"/>
  <c r="BM200" i="8" s="1"/>
  <c r="BM201" i="8" s="1"/>
  <c r="BM202" i="8" s="1"/>
  <c r="BM203" i="8" s="1"/>
  <c r="BM204" i="8" s="1"/>
  <c r="BM205" i="8" s="1"/>
  <c r="BM206" i="8" s="1"/>
  <c r="BM207" i="8" s="1"/>
  <c r="BM208" i="8" s="1"/>
  <c r="BM209" i="8" s="1"/>
  <c r="BM210" i="8" s="1"/>
  <c r="BM211" i="8" s="1"/>
  <c r="BM212" i="8" s="1"/>
  <c r="BM213" i="8" s="1"/>
  <c r="BM214" i="8" s="1"/>
  <c r="BM215" i="8" s="1"/>
  <c r="BM216" i="8" s="1"/>
  <c r="BM217" i="8" s="1"/>
  <c r="BM218" i="8" s="1"/>
  <c r="BM219" i="8" s="1"/>
  <c r="BM220" i="8" s="1"/>
  <c r="CC131" i="8"/>
  <c r="CQ117" i="8"/>
  <c r="BP145" i="8"/>
  <c r="CI125" i="8"/>
  <c r="BT140" i="8"/>
  <c r="CP118" i="8"/>
  <c r="CJ124" i="8"/>
  <c r="CR116" i="8"/>
  <c r="EX68" i="8"/>
  <c r="EY67" i="8"/>
  <c r="EZ66" i="8"/>
  <c r="FE65" i="8"/>
  <c r="FI51" i="8"/>
  <c r="FI52" i="8" s="1"/>
  <c r="FI53" i="8" s="1"/>
  <c r="FI54" i="8" s="1"/>
  <c r="FI55" i="8" s="1"/>
  <c r="FI56" i="8" s="1"/>
  <c r="FI57" i="8" s="1"/>
  <c r="FI58" i="8" s="1"/>
  <c r="FI59" i="8" s="1"/>
  <c r="FI60" i="8" s="1"/>
  <c r="FI61" i="8" s="1"/>
  <c r="FI62" i="8" s="1"/>
  <c r="FJ50" i="8"/>
  <c r="EX34" i="4"/>
  <c r="EW35" i="4"/>
  <c r="EV36" i="4"/>
  <c r="EU37" i="4"/>
  <c r="EM45" i="4"/>
  <c r="EN44" i="4"/>
  <c r="EO43" i="4"/>
  <c r="EQ41" i="4"/>
  <c r="EP42" i="4"/>
  <c r="ER40" i="4"/>
  <c r="ES39" i="4"/>
  <c r="ET38" i="4"/>
  <c r="EL46" i="4"/>
  <c r="EY33" i="4"/>
  <c r="EZ32" i="4"/>
  <c r="FA31" i="4"/>
  <c r="FD28" i="4"/>
  <c r="FC29" i="4"/>
  <c r="FB30" i="4"/>
  <c r="FM20" i="4"/>
  <c r="FF26" i="4"/>
  <c r="FG25" i="4"/>
  <c r="FH24" i="4"/>
  <c r="FE27" i="4"/>
  <c r="FK22" i="4"/>
  <c r="FI23" i="4"/>
  <c r="FJ23" i="4" s="1"/>
  <c r="FL21" i="4"/>
  <c r="DS60" i="4"/>
  <c r="DW56" i="4"/>
  <c r="DT59" i="4"/>
  <c r="DX55" i="4"/>
  <c r="DV57" i="4"/>
  <c r="DU58" i="4"/>
  <c r="EI49" i="4"/>
  <c r="DR61" i="4"/>
  <c r="EJ48" i="4"/>
  <c r="EH50" i="4"/>
  <c r="DQ62" i="4"/>
  <c r="DP63" i="4"/>
  <c r="EK47" i="4"/>
  <c r="F53" i="1"/>
  <c r="DO64" i="4"/>
  <c r="BQ54" i="1"/>
  <c r="AV54" i="1"/>
  <c r="AW54" i="1" s="1"/>
  <c r="BF54" i="1"/>
  <c r="CG97" i="4"/>
  <c r="CF98" i="4"/>
  <c r="CJ94" i="4"/>
  <c r="CI95" i="4"/>
  <c r="CH96" i="4"/>
  <c r="CK93" i="4"/>
  <c r="CN90" i="4"/>
  <c r="CM91" i="4"/>
  <c r="CL92" i="4"/>
  <c r="DD72" i="4"/>
  <c r="DA75" i="4"/>
  <c r="CZ76" i="4"/>
  <c r="DC73" i="4"/>
  <c r="F180" i="4"/>
  <c r="DZ53" i="4"/>
  <c r="EC51" i="4"/>
  <c r="ED51" i="4" s="1"/>
  <c r="EA52" i="4"/>
  <c r="DY54" i="4"/>
  <c r="CX79" i="4"/>
  <c r="CY77" i="4"/>
  <c r="CY78" i="4" s="1"/>
  <c r="CW80" i="4"/>
  <c r="DB74" i="4"/>
  <c r="CP87" i="4"/>
  <c r="CQ86" i="4"/>
  <c r="CT83" i="4"/>
  <c r="CS84" i="4"/>
  <c r="CR85" i="4"/>
  <c r="CU82" i="4"/>
  <c r="CV81" i="4"/>
  <c r="CO88" i="4"/>
  <c r="DG69" i="4"/>
  <c r="DF70" i="4"/>
  <c r="DH68" i="4"/>
  <c r="DI67" i="4"/>
  <c r="DK65" i="4"/>
  <c r="DL65" i="4" s="1"/>
  <c r="DJ66" i="4"/>
  <c r="DE71" i="4"/>
  <c r="BX106" i="4"/>
  <c r="BU109" i="4"/>
  <c r="BY105" i="4"/>
  <c r="BZ104" i="4"/>
  <c r="BV108" i="4"/>
  <c r="CC101" i="4"/>
  <c r="BS111" i="4"/>
  <c r="BT110" i="4"/>
  <c r="BW107" i="4"/>
  <c r="BP114" i="4"/>
  <c r="CA103" i="4"/>
  <c r="CE99" i="4"/>
  <c r="BR112" i="4"/>
  <c r="BQ113" i="4"/>
  <c r="CD100" i="4"/>
  <c r="CB102" i="4"/>
  <c r="FN18" i="4"/>
  <c r="FN19" i="4" s="1"/>
  <c r="DV88" i="8" l="1"/>
  <c r="DU89" i="8"/>
  <c r="DW87" i="8"/>
  <c r="DR92" i="8"/>
  <c r="EB82" i="8"/>
  <c r="EA83" i="8"/>
  <c r="DS91" i="8"/>
  <c r="DZ84" i="8"/>
  <c r="DY85" i="8"/>
  <c r="DX86" i="8"/>
  <c r="DT90" i="8"/>
  <c r="BK222" i="8"/>
  <c r="BL222" i="8" s="1"/>
  <c r="BM221" i="8"/>
  <c r="CX111" i="8"/>
  <c r="CW112" i="8"/>
  <c r="CZ109" i="8"/>
  <c r="CY110" i="8"/>
  <c r="DA108" i="8"/>
  <c r="BI223" i="8"/>
  <c r="BJ223" i="8" s="1"/>
  <c r="DB107" i="8"/>
  <c r="BH224" i="8"/>
  <c r="BH225" i="8" s="1"/>
  <c r="BH226" i="8" s="1"/>
  <c r="BG227" i="8"/>
  <c r="BG228" i="8" s="1"/>
  <c r="BG229" i="8" s="1"/>
  <c r="BG230" i="8" s="1"/>
  <c r="BG231" i="8" s="1"/>
  <c r="BG232" i="8" s="1"/>
  <c r="BG233" i="8" s="1"/>
  <c r="BG234" i="8" s="1"/>
  <c r="BG235" i="8" s="1"/>
  <c r="BG236" i="8" s="1"/>
  <c r="BG237" i="8" s="1"/>
  <c r="BG238" i="8" s="1"/>
  <c r="BG239" i="8" s="1"/>
  <c r="BG240" i="8" s="1"/>
  <c r="BG241" i="8" s="1"/>
  <c r="BG242" i="8" s="1"/>
  <c r="BG243" i="8" s="1"/>
  <c r="BG244" i="8" s="1"/>
  <c r="BG245" i="8" s="1"/>
  <c r="BG246" i="8" s="1"/>
  <c r="BG247" i="8" s="1"/>
  <c r="BG248" i="8" s="1"/>
  <c r="BG249" i="8" s="1"/>
  <c r="BG250" i="8" s="1"/>
  <c r="BG251" i="8" s="1"/>
  <c r="BG252" i="8" s="1"/>
  <c r="BG253" i="8" s="1"/>
  <c r="BG254" i="8" s="1"/>
  <c r="BG255" i="8" s="1"/>
  <c r="BG256" i="8" s="1"/>
  <c r="BG257" i="8" s="1"/>
  <c r="BG258" i="8" s="1"/>
  <c r="BG259" i="8" s="1"/>
  <c r="DC106" i="8"/>
  <c r="EC81" i="8"/>
  <c r="EH78" i="8"/>
  <c r="DM97" i="8"/>
  <c r="DN96" i="8"/>
  <c r="DO95" i="8"/>
  <c r="DP93" i="8"/>
  <c r="DP94" i="8" s="1"/>
  <c r="BE108" i="6"/>
  <c r="BP108" i="6"/>
  <c r="AV108" i="6"/>
  <c r="BF108" i="6"/>
  <c r="BQ108" i="6"/>
  <c r="DF103" i="8"/>
  <c r="CT115" i="8"/>
  <c r="CU114" i="8"/>
  <c r="CO120" i="8"/>
  <c r="DL98" i="8"/>
  <c r="CN121" i="8"/>
  <c r="BU140" i="8"/>
  <c r="CV113" i="8"/>
  <c r="BP146" i="8"/>
  <c r="EF80" i="8"/>
  <c r="EG79" i="8"/>
  <c r="BV139" i="8"/>
  <c r="EJ76" i="8"/>
  <c r="EI77" i="8"/>
  <c r="BW138" i="8"/>
  <c r="FI63" i="8"/>
  <c r="CA134" i="8"/>
  <c r="FH64" i="8"/>
  <c r="ET71" i="8"/>
  <c r="ES72" i="8"/>
  <c r="CL123" i="8"/>
  <c r="CK124" i="8"/>
  <c r="BX137" i="8"/>
  <c r="ER73" i="8"/>
  <c r="EO75" i="8"/>
  <c r="EP75" i="8" s="1"/>
  <c r="EQ74" i="8"/>
  <c r="DW88" i="8"/>
  <c r="DV89" i="8"/>
  <c r="DK99" i="8"/>
  <c r="DJ100" i="8"/>
  <c r="DH101" i="8"/>
  <c r="DI101" i="8" s="1"/>
  <c r="DG102" i="8"/>
  <c r="EV69" i="8"/>
  <c r="EU70" i="8"/>
  <c r="DE104" i="8"/>
  <c r="DD105" i="8"/>
  <c r="CG128" i="8"/>
  <c r="CI126" i="8"/>
  <c r="BY136" i="8"/>
  <c r="CB133" i="8"/>
  <c r="BO147" i="8"/>
  <c r="BO148" i="8" s="1"/>
  <c r="BO149" i="8" s="1"/>
  <c r="BO150" i="8" s="1"/>
  <c r="BO151" i="8" s="1"/>
  <c r="BZ135" i="8"/>
  <c r="CR117" i="8"/>
  <c r="CJ125" i="8"/>
  <c r="CM122" i="8"/>
  <c r="BR143" i="8"/>
  <c r="BQ144" i="8"/>
  <c r="CH127" i="8"/>
  <c r="CP119" i="8"/>
  <c r="BT141" i="8"/>
  <c r="CC132" i="8"/>
  <c r="CD131" i="8"/>
  <c r="BS142" i="8"/>
  <c r="CS116" i="8"/>
  <c r="CQ118" i="8"/>
  <c r="CF129" i="8"/>
  <c r="CE130" i="8"/>
  <c r="FA66" i="8"/>
  <c r="EZ67" i="8"/>
  <c r="EY68" i="8"/>
  <c r="FF65" i="8"/>
  <c r="FG65" i="8" s="1"/>
  <c r="D177" i="8"/>
  <c r="Y53" i="1"/>
  <c r="FJ51" i="8"/>
  <c r="FJ52" i="8" s="1"/>
  <c r="FJ53" i="8" s="1"/>
  <c r="FJ54" i="8" s="1"/>
  <c r="FJ55" i="8" s="1"/>
  <c r="FJ56" i="8" s="1"/>
  <c r="FJ57" i="8" s="1"/>
  <c r="FJ58" i="8" s="1"/>
  <c r="FJ59" i="8" s="1"/>
  <c r="FJ60" i="8" s="1"/>
  <c r="FJ61" i="8" s="1"/>
  <c r="FJ62" i="8" s="1"/>
  <c r="FK50" i="8"/>
  <c r="EY34" i="4"/>
  <c r="EX35" i="4"/>
  <c r="EW36" i="4"/>
  <c r="EU38" i="4"/>
  <c r="EV37" i="4"/>
  <c r="EP43" i="4"/>
  <c r="EO44" i="4"/>
  <c r="EN45" i="4"/>
  <c r="EM46" i="4"/>
  <c r="ER41" i="4"/>
  <c r="ET39" i="4"/>
  <c r="ES40" i="4"/>
  <c r="EQ42" i="4"/>
  <c r="EL47" i="4"/>
  <c r="EZ33" i="4"/>
  <c r="FE28" i="4"/>
  <c r="FD29" i="4"/>
  <c r="FA32" i="4"/>
  <c r="FC30" i="4"/>
  <c r="FB31" i="4"/>
  <c r="FN20" i="4"/>
  <c r="FG26" i="4"/>
  <c r="FH25" i="4"/>
  <c r="FF27" i="4"/>
  <c r="FK23" i="4"/>
  <c r="FL22" i="4"/>
  <c r="FI24" i="4"/>
  <c r="FM21" i="4"/>
  <c r="DS61" i="4"/>
  <c r="DT60" i="4"/>
  <c r="DW57" i="4"/>
  <c r="DX56" i="4"/>
  <c r="DY55" i="4"/>
  <c r="DV58" i="4"/>
  <c r="EI50" i="4"/>
  <c r="EJ49" i="4"/>
  <c r="DU59" i="4"/>
  <c r="DQ63" i="4"/>
  <c r="DR62" i="4"/>
  <c r="DP64" i="4"/>
  <c r="EK48" i="4"/>
  <c r="GF177" i="4"/>
  <c r="R53" i="1"/>
  <c r="FZ177" i="4"/>
  <c r="FT177" i="4"/>
  <c r="Q53" i="1"/>
  <c r="P53" i="1"/>
  <c r="AX54" i="1"/>
  <c r="AY54" i="1" s="1"/>
  <c r="BS54" i="1"/>
  <c r="BH54" i="1"/>
  <c r="BG54" i="1"/>
  <c r="BR54" i="1"/>
  <c r="CH97" i="4"/>
  <c r="CG98" i="4"/>
  <c r="CI96" i="4"/>
  <c r="CJ95" i="4"/>
  <c r="CK94" i="4"/>
  <c r="CN91" i="4"/>
  <c r="CM92" i="4"/>
  <c r="CL93" i="4"/>
  <c r="DB75" i="4"/>
  <c r="DD73" i="4"/>
  <c r="DA76" i="4"/>
  <c r="EA53" i="4"/>
  <c r="EB52" i="4"/>
  <c r="EE51" i="4"/>
  <c r="DZ54" i="4"/>
  <c r="CY79" i="4"/>
  <c r="CZ77" i="4"/>
  <c r="CX80" i="4"/>
  <c r="CW81" i="4"/>
  <c r="DC74" i="4"/>
  <c r="CP88" i="4"/>
  <c r="CU83" i="4"/>
  <c r="CQ87" i="4"/>
  <c r="CR86" i="4"/>
  <c r="CT84" i="4"/>
  <c r="CS85" i="4"/>
  <c r="CV82" i="4"/>
  <c r="CO89" i="4"/>
  <c r="CO90" i="4" s="1"/>
  <c r="DF71" i="4"/>
  <c r="DH69" i="4"/>
  <c r="DG70" i="4"/>
  <c r="DI68" i="4"/>
  <c r="DJ67" i="4"/>
  <c r="DE72" i="4"/>
  <c r="DK66" i="4"/>
  <c r="DM65" i="4"/>
  <c r="BX107" i="4"/>
  <c r="BY106" i="4"/>
  <c r="BV109" i="4"/>
  <c r="BZ105" i="4"/>
  <c r="CA104" i="4"/>
  <c r="CD101" i="4"/>
  <c r="BQ114" i="4"/>
  <c r="BS112" i="4"/>
  <c r="BW108" i="4"/>
  <c r="BR113" i="4"/>
  <c r="CB103" i="4"/>
  <c r="CE100" i="4"/>
  <c r="BT111" i="4"/>
  <c r="BU110" i="4"/>
  <c r="CF99" i="4"/>
  <c r="BP115" i="4"/>
  <c r="BP116" i="4" s="1"/>
  <c r="BP117" i="4" s="1"/>
  <c r="BP118" i="4" s="1"/>
  <c r="BP119" i="4" s="1"/>
  <c r="BP120" i="4" s="1"/>
  <c r="BP121" i="4" s="1"/>
  <c r="BP122" i="4" s="1"/>
  <c r="BP123" i="4" s="1"/>
  <c r="BP124" i="4" s="1"/>
  <c r="BP125" i="4" s="1"/>
  <c r="BP126" i="4" s="1"/>
  <c r="BP127" i="4" s="1"/>
  <c r="BP128" i="4" s="1"/>
  <c r="BP129" i="4" s="1"/>
  <c r="BP130" i="4" s="1"/>
  <c r="BP131" i="4" s="1"/>
  <c r="BP132" i="4" s="1"/>
  <c r="BP133" i="4" s="1"/>
  <c r="BP134" i="4" s="1"/>
  <c r="BP135" i="4" s="1"/>
  <c r="CC102" i="4"/>
  <c r="DX87" i="8" l="1"/>
  <c r="DS92" i="8"/>
  <c r="EB83" i="8"/>
  <c r="EC82" i="8"/>
  <c r="EA84" i="8"/>
  <c r="DT91" i="8"/>
  <c r="DY86" i="8"/>
  <c r="DZ85" i="8"/>
  <c r="DU90" i="8"/>
  <c r="DD106" i="8"/>
  <c r="BM222" i="8"/>
  <c r="BK223" i="8"/>
  <c r="BL223" i="8" s="1"/>
  <c r="CX112" i="8"/>
  <c r="CY111" i="8"/>
  <c r="DA109" i="8"/>
  <c r="CZ110" i="8"/>
  <c r="DB108" i="8"/>
  <c r="DC107" i="8"/>
  <c r="BI224" i="8"/>
  <c r="BI225" i="8" s="1"/>
  <c r="BI226" i="8" s="1"/>
  <c r="BH227" i="8"/>
  <c r="BH228" i="8" s="1"/>
  <c r="BH229" i="8" s="1"/>
  <c r="BH230" i="8" s="1"/>
  <c r="BH231" i="8" s="1"/>
  <c r="BH232" i="8" s="1"/>
  <c r="BH233" i="8" s="1"/>
  <c r="BH234" i="8" s="1"/>
  <c r="BH235" i="8" s="1"/>
  <c r="BH236" i="8" s="1"/>
  <c r="BH237" i="8" s="1"/>
  <c r="BH238" i="8" s="1"/>
  <c r="BH239" i="8" s="1"/>
  <c r="BH240" i="8" s="1"/>
  <c r="BH241" i="8" s="1"/>
  <c r="BH242" i="8" s="1"/>
  <c r="BH243" i="8" s="1"/>
  <c r="BH244" i="8" s="1"/>
  <c r="BH245" i="8" s="1"/>
  <c r="BH246" i="8" s="1"/>
  <c r="BH247" i="8" s="1"/>
  <c r="BH248" i="8" s="1"/>
  <c r="BH249" i="8" s="1"/>
  <c r="BH250" i="8" s="1"/>
  <c r="BH251" i="8" s="1"/>
  <c r="BH252" i="8" s="1"/>
  <c r="BH253" i="8" s="1"/>
  <c r="BH254" i="8" s="1"/>
  <c r="BH255" i="8" s="1"/>
  <c r="BH256" i="8" s="1"/>
  <c r="BH257" i="8" s="1"/>
  <c r="BH258" i="8" s="1"/>
  <c r="BH259" i="8" s="1"/>
  <c r="DM98" i="8"/>
  <c r="K107" i="6"/>
  <c r="ED81" i="8"/>
  <c r="EH79" i="8"/>
  <c r="EI78" i="8"/>
  <c r="DO96" i="8"/>
  <c r="DQ93" i="8"/>
  <c r="DQ94" i="8" s="1"/>
  <c r="DN97" i="8"/>
  <c r="DP95" i="8"/>
  <c r="BR108" i="6"/>
  <c r="BG108" i="6"/>
  <c r="AW108" i="6"/>
  <c r="CU115" i="8"/>
  <c r="CT116" i="8"/>
  <c r="CV114" i="8"/>
  <c r="DL99" i="8"/>
  <c r="CO121" i="8"/>
  <c r="BV140" i="8"/>
  <c r="CW113" i="8"/>
  <c r="BW139" i="8"/>
  <c r="EG80" i="8"/>
  <c r="FJ63" i="8"/>
  <c r="EJ77" i="8"/>
  <c r="EK76" i="8"/>
  <c r="BX138" i="8"/>
  <c r="FI64" i="8"/>
  <c r="CM123" i="8"/>
  <c r="EU71" i="8"/>
  <c r="CL124" i="8"/>
  <c r="ES73" i="8"/>
  <c r="CK125" i="8"/>
  <c r="ET72" i="8"/>
  <c r="ER74" i="8"/>
  <c r="EQ75" i="8"/>
  <c r="DK100" i="8"/>
  <c r="DW89" i="8"/>
  <c r="DX88" i="8"/>
  <c r="BP147" i="8"/>
  <c r="BP148" i="8" s="1"/>
  <c r="EW69" i="8"/>
  <c r="EV70" i="8"/>
  <c r="DH102" i="8"/>
  <c r="DI102" i="8" s="1"/>
  <c r="DG103" i="8"/>
  <c r="BT142" i="8"/>
  <c r="DE105" i="8"/>
  <c r="DF104" i="8"/>
  <c r="DJ101" i="8"/>
  <c r="CF130" i="8"/>
  <c r="BR144" i="8"/>
  <c r="BU141" i="8"/>
  <c r="BN167" i="8"/>
  <c r="BN168" i="8" s="1"/>
  <c r="BN169" i="8" s="1"/>
  <c r="BN170" i="8" s="1"/>
  <c r="BN171" i="8" s="1"/>
  <c r="BN172" i="8" s="1"/>
  <c r="BN173" i="8" s="1"/>
  <c r="BN174" i="8" s="1"/>
  <c r="BN175" i="8" s="1"/>
  <c r="BN176" i="8" s="1"/>
  <c r="BN177" i="8" s="1"/>
  <c r="BN178" i="8" s="1"/>
  <c r="BN179" i="8" s="1"/>
  <c r="BN180" i="8" s="1"/>
  <c r="BN181" i="8" s="1"/>
  <c r="BN182" i="8" s="1"/>
  <c r="BN183" i="8" s="1"/>
  <c r="BN184" i="8" s="1"/>
  <c r="BN185" i="8" s="1"/>
  <c r="BN186" i="8" s="1"/>
  <c r="BN187" i="8" s="1"/>
  <c r="CC133" i="8"/>
  <c r="CR118" i="8"/>
  <c r="CI127" i="8"/>
  <c r="CG129" i="8"/>
  <c r="CA135" i="8"/>
  <c r="BZ136" i="8"/>
  <c r="CH128" i="8"/>
  <c r="CB134" i="8"/>
  <c r="BY137" i="8"/>
  <c r="CS117" i="8"/>
  <c r="CD132" i="8"/>
  <c r="CP120" i="8"/>
  <c r="BQ145" i="8"/>
  <c r="CN122" i="8"/>
  <c r="CJ126" i="8"/>
  <c r="CQ119" i="8"/>
  <c r="CE131" i="8"/>
  <c r="BS143" i="8"/>
  <c r="EZ68" i="8"/>
  <c r="FA67" i="8"/>
  <c r="FB66" i="8"/>
  <c r="FH65" i="8"/>
  <c r="FK51" i="8"/>
  <c r="FK52" i="8" s="1"/>
  <c r="FK53" i="8" s="1"/>
  <c r="FK54" i="8" s="1"/>
  <c r="FK55" i="8" s="1"/>
  <c r="FK56" i="8" s="1"/>
  <c r="FK57" i="8" s="1"/>
  <c r="FK58" i="8" s="1"/>
  <c r="FK59" i="8" s="1"/>
  <c r="FK60" i="8" s="1"/>
  <c r="FK61" i="8" s="1"/>
  <c r="FK62" i="8" s="1"/>
  <c r="FL50" i="8"/>
  <c r="EZ34" i="4"/>
  <c r="EY35" i="4"/>
  <c r="EX36" i="4"/>
  <c r="EV38" i="4"/>
  <c r="EM47" i="4"/>
  <c r="EN46" i="4"/>
  <c r="EW37" i="4"/>
  <c r="EQ43" i="4"/>
  <c r="EP44" i="4"/>
  <c r="EO45" i="4"/>
  <c r="ES41" i="4"/>
  <c r="ET40" i="4"/>
  <c r="EU39" i="4"/>
  <c r="ER42" i="4"/>
  <c r="FA33" i="4"/>
  <c r="FF28" i="4"/>
  <c r="FE29" i="4"/>
  <c r="FD30" i="4"/>
  <c r="FC31" i="4"/>
  <c r="FB32" i="4"/>
  <c r="FH26" i="4"/>
  <c r="FI25" i="4"/>
  <c r="FG27" i="4"/>
  <c r="FL23" i="4"/>
  <c r="FJ24" i="4"/>
  <c r="FM22" i="4"/>
  <c r="FN21" i="4"/>
  <c r="EJ50" i="4"/>
  <c r="DU60" i="4"/>
  <c r="DS62" i="4"/>
  <c r="DT61" i="4"/>
  <c r="DY56" i="4"/>
  <c r="DW58" i="4"/>
  <c r="DX57" i="4"/>
  <c r="EK49" i="4"/>
  <c r="DV59" i="4"/>
  <c r="DQ64" i="4"/>
  <c r="DR63" i="4"/>
  <c r="EL48" i="4"/>
  <c r="D177" i="4"/>
  <c r="AZ54" i="1"/>
  <c r="BU54" i="1"/>
  <c r="BJ54" i="1"/>
  <c r="BT54" i="1"/>
  <c r="BI54" i="1"/>
  <c r="CI97" i="4"/>
  <c r="CH98" i="4"/>
  <c r="CG99" i="4"/>
  <c r="CK95" i="4"/>
  <c r="CJ96" i="4"/>
  <c r="CL94" i="4"/>
  <c r="CN92" i="4"/>
  <c r="CM93" i="4"/>
  <c r="DC75" i="4"/>
  <c r="DB76" i="4"/>
  <c r="DA77" i="4"/>
  <c r="EB53" i="4"/>
  <c r="EC52" i="4"/>
  <c r="ED52" i="4" s="1"/>
  <c r="EF51" i="4"/>
  <c r="DZ55" i="4"/>
  <c r="EA54" i="4"/>
  <c r="CZ78" i="4"/>
  <c r="CY80" i="4"/>
  <c r="CX81" i="4"/>
  <c r="DD74" i="4"/>
  <c r="CR87" i="4"/>
  <c r="CV83" i="4"/>
  <c r="CU84" i="4"/>
  <c r="CQ88" i="4"/>
  <c r="CS86" i="4"/>
  <c r="CT85" i="4"/>
  <c r="CW82" i="4"/>
  <c r="CO91" i="4"/>
  <c r="CP89" i="4"/>
  <c r="CP90" i="4" s="1"/>
  <c r="DI69" i="4"/>
  <c r="DH70" i="4"/>
  <c r="DG71" i="4"/>
  <c r="DJ68" i="4"/>
  <c r="DK67" i="4"/>
  <c r="DN65" i="4"/>
  <c r="DL66" i="4"/>
  <c r="DM66" i="4" s="1"/>
  <c r="DE73" i="4"/>
  <c r="DF72" i="4"/>
  <c r="BY107" i="4"/>
  <c r="BZ106" i="4"/>
  <c r="CA105" i="4"/>
  <c r="CB104" i="4"/>
  <c r="BT112" i="4"/>
  <c r="BQ115" i="4"/>
  <c r="CF100" i="4"/>
  <c r="CE101" i="4"/>
  <c r="CC103" i="4"/>
  <c r="BW109" i="4"/>
  <c r="BU111" i="4"/>
  <c r="BV110" i="4"/>
  <c r="BX108" i="4"/>
  <c r="BR114" i="4"/>
  <c r="BS113" i="4"/>
  <c r="CD102" i="4"/>
  <c r="DY87" i="8" l="1"/>
  <c r="DY88" i="8" s="1"/>
  <c r="DT92" i="8"/>
  <c r="EC83" i="8"/>
  <c r="EB84" i="8"/>
  <c r="ED82" i="8"/>
  <c r="EA85" i="8"/>
  <c r="DU91" i="8"/>
  <c r="DZ86" i="8"/>
  <c r="DV90" i="8"/>
  <c r="DD107" i="8"/>
  <c r="DE106" i="8"/>
  <c r="CY112" i="8"/>
  <c r="BM223" i="8"/>
  <c r="DA110" i="8"/>
  <c r="DB109" i="8"/>
  <c r="CZ111" i="8"/>
  <c r="DC108" i="8"/>
  <c r="BI227" i="8"/>
  <c r="BI228" i="8" s="1"/>
  <c r="BI229" i="8" s="1"/>
  <c r="BI230" i="8" s="1"/>
  <c r="BI231" i="8" s="1"/>
  <c r="BI232" i="8" s="1"/>
  <c r="BI233" i="8" s="1"/>
  <c r="BI234" i="8" s="1"/>
  <c r="BI235" i="8" s="1"/>
  <c r="BI236" i="8" s="1"/>
  <c r="BI237" i="8" s="1"/>
  <c r="BI238" i="8" s="1"/>
  <c r="BI239" i="8" s="1"/>
  <c r="BI240" i="8" s="1"/>
  <c r="BI241" i="8" s="1"/>
  <c r="BI242" i="8" s="1"/>
  <c r="BI243" i="8" s="1"/>
  <c r="BI244" i="8" s="1"/>
  <c r="BI245" i="8" s="1"/>
  <c r="BI246" i="8" s="1"/>
  <c r="BI247" i="8" s="1"/>
  <c r="BI248" i="8" s="1"/>
  <c r="BI249" i="8" s="1"/>
  <c r="BI250" i="8" s="1"/>
  <c r="BI251" i="8" s="1"/>
  <c r="BI252" i="8" s="1"/>
  <c r="BI253" i="8" s="1"/>
  <c r="BI254" i="8" s="1"/>
  <c r="BI255" i="8" s="1"/>
  <c r="BI256" i="8" s="1"/>
  <c r="BI257" i="8" s="1"/>
  <c r="BI258" i="8" s="1"/>
  <c r="BI259" i="8" s="1"/>
  <c r="BJ224" i="8"/>
  <c r="BK224" i="8" s="1"/>
  <c r="BL224" i="8" s="1"/>
  <c r="DM99" i="8"/>
  <c r="DN98" i="8"/>
  <c r="EE81" i="8"/>
  <c r="EF81" i="8" s="1"/>
  <c r="EI79" i="8"/>
  <c r="BX139" i="8"/>
  <c r="EJ78" i="8"/>
  <c r="EH80" i="8"/>
  <c r="DR93" i="8"/>
  <c r="DR94" i="8" s="1"/>
  <c r="BV141" i="8"/>
  <c r="DQ95" i="8"/>
  <c r="DP96" i="8"/>
  <c r="FJ64" i="8"/>
  <c r="DO97" i="8"/>
  <c r="CV115" i="8"/>
  <c r="BH108" i="6"/>
  <c r="BS108" i="6"/>
  <c r="AX108" i="6"/>
  <c r="CU116" i="8"/>
  <c r="CO122" i="8"/>
  <c r="CW114" i="8"/>
  <c r="DL100" i="8"/>
  <c r="BW140" i="8"/>
  <c r="FK63" i="8"/>
  <c r="CX113" i="8"/>
  <c r="FI65" i="8"/>
  <c r="EK77" i="8"/>
  <c r="EL76" i="8"/>
  <c r="CL125" i="8"/>
  <c r="CM124" i="8"/>
  <c r="EV71" i="8"/>
  <c r="EU72" i="8"/>
  <c r="ES74" i="8"/>
  <c r="ET73" i="8"/>
  <c r="ER75" i="8"/>
  <c r="DX89" i="8"/>
  <c r="EW70" i="8"/>
  <c r="DF105" i="8"/>
  <c r="DH103" i="8"/>
  <c r="DI103" i="8" s="1"/>
  <c r="DG104" i="8"/>
  <c r="DJ102" i="8"/>
  <c r="DK101" i="8"/>
  <c r="EX69" i="8"/>
  <c r="EY69" i="8" s="1"/>
  <c r="CN123" i="8"/>
  <c r="CI128" i="8"/>
  <c r="BN188" i="8"/>
  <c r="BN189" i="8" s="1"/>
  <c r="BN190" i="8" s="1"/>
  <c r="BN191" i="8" s="1"/>
  <c r="BN192" i="8" s="1"/>
  <c r="BN193" i="8" s="1"/>
  <c r="BN194" i="8" s="1"/>
  <c r="BN195" i="8" s="1"/>
  <c r="BN196" i="8" s="1"/>
  <c r="BN197" i="8" s="1"/>
  <c r="BN198" i="8" s="1"/>
  <c r="BN199" i="8" s="1"/>
  <c r="BN200" i="8" s="1"/>
  <c r="BN201" i="8" s="1"/>
  <c r="BN202" i="8" s="1"/>
  <c r="BN203" i="8" s="1"/>
  <c r="BN204" i="8" s="1"/>
  <c r="BN205" i="8" s="1"/>
  <c r="BN206" i="8" s="1"/>
  <c r="BN207" i="8" s="1"/>
  <c r="BN208" i="8" s="1"/>
  <c r="BN209" i="8" s="1"/>
  <c r="BN210" i="8" s="1"/>
  <c r="BN211" i="8" s="1"/>
  <c r="BN212" i="8" s="1"/>
  <c r="BN213" i="8" s="1"/>
  <c r="BN214" i="8" s="1"/>
  <c r="BN215" i="8" s="1"/>
  <c r="BN216" i="8" s="1"/>
  <c r="BN217" i="8" s="1"/>
  <c r="BN218" i="8" s="1"/>
  <c r="BN219" i="8" s="1"/>
  <c r="BN220" i="8" s="1"/>
  <c r="BN221" i="8" s="1"/>
  <c r="BN222" i="8" s="1"/>
  <c r="BN223" i="8" s="1"/>
  <c r="BR145" i="8"/>
  <c r="CD133" i="8"/>
  <c r="BY138" i="8"/>
  <c r="CR119" i="8"/>
  <c r="BU142" i="8"/>
  <c r="CQ120" i="8"/>
  <c r="BQ146" i="8"/>
  <c r="CB135" i="8"/>
  <c r="BZ137" i="8"/>
  <c r="CG130" i="8"/>
  <c r="BS144" i="8"/>
  <c r="BT143" i="8"/>
  <c r="BP149" i="8"/>
  <c r="BP150" i="8" s="1"/>
  <c r="BP151" i="8" s="1"/>
  <c r="CE132" i="8"/>
  <c r="CP121" i="8"/>
  <c r="CS118" i="8"/>
  <c r="CA136" i="8"/>
  <c r="CF131" i="8"/>
  <c r="CK126" i="8"/>
  <c r="CC134" i="8"/>
  <c r="CJ127" i="8"/>
  <c r="CH129" i="8"/>
  <c r="CT117" i="8"/>
  <c r="FA68" i="8"/>
  <c r="FB67" i="8"/>
  <c r="FC66" i="8"/>
  <c r="FL51" i="8"/>
  <c r="FL52" i="8" s="1"/>
  <c r="FL53" i="8" s="1"/>
  <c r="FL54" i="8" s="1"/>
  <c r="FL55" i="8" s="1"/>
  <c r="FL56" i="8" s="1"/>
  <c r="FL57" i="8" s="1"/>
  <c r="FL58" i="8" s="1"/>
  <c r="FL59" i="8" s="1"/>
  <c r="FL60" i="8" s="1"/>
  <c r="FL61" i="8" s="1"/>
  <c r="FL62" i="8" s="1"/>
  <c r="FM50" i="8"/>
  <c r="FA34" i="4"/>
  <c r="EZ35" i="4"/>
  <c r="EY36" i="4"/>
  <c r="EX37" i="4"/>
  <c r="EV39" i="4"/>
  <c r="EN47" i="4"/>
  <c r="EM48" i="4"/>
  <c r="EW38" i="4"/>
  <c r="ET41" i="4"/>
  <c r="EP45" i="4"/>
  <c r="EQ44" i="4"/>
  <c r="ER43" i="4"/>
  <c r="EO46" i="4"/>
  <c r="EU40" i="4"/>
  <c r="ES42" i="4"/>
  <c r="FB33" i="4"/>
  <c r="FF29" i="4"/>
  <c r="FE30" i="4"/>
  <c r="FD31" i="4"/>
  <c r="FC32" i="4"/>
  <c r="FJ25" i="4"/>
  <c r="FI26" i="4"/>
  <c r="FH27" i="4"/>
  <c r="FG28" i="4"/>
  <c r="FM23" i="4"/>
  <c r="FK24" i="4"/>
  <c r="FN22" i="4"/>
  <c r="DS63" i="4"/>
  <c r="EK50" i="4"/>
  <c r="DZ56" i="4"/>
  <c r="DU61" i="4"/>
  <c r="DV60" i="4"/>
  <c r="DX58" i="4"/>
  <c r="DT62" i="4"/>
  <c r="DY57" i="4"/>
  <c r="DW59" i="4"/>
  <c r="EL49" i="4"/>
  <c r="DR64" i="4"/>
  <c r="BV54" i="1"/>
  <c r="BK54" i="1"/>
  <c r="AU55" i="1"/>
  <c r="BC54" i="1"/>
  <c r="BN54" i="1" s="1"/>
  <c r="CI98" i="4"/>
  <c r="CH99" i="4"/>
  <c r="CG100" i="4"/>
  <c r="CL95" i="4"/>
  <c r="CK96" i="4"/>
  <c r="CJ97" i="4"/>
  <c r="CM94" i="4"/>
  <c r="CO92" i="4"/>
  <c r="CN93" i="4"/>
  <c r="DD75" i="4"/>
  <c r="DC76" i="4"/>
  <c r="DB77" i="4"/>
  <c r="DA78" i="4"/>
  <c r="C218" i="4"/>
  <c r="EB54" i="4"/>
  <c r="EC53" i="4"/>
  <c r="ED53" i="4" s="1"/>
  <c r="EG51" i="4"/>
  <c r="EH51" i="4" s="1"/>
  <c r="EE52" i="4"/>
  <c r="EA55" i="4"/>
  <c r="CX82" i="4"/>
  <c r="CY81" i="4"/>
  <c r="CZ79" i="4"/>
  <c r="CZ80" i="4" s="1"/>
  <c r="CR88" i="4"/>
  <c r="CS87" i="4"/>
  <c r="CU85" i="4"/>
  <c r="CV84" i="4"/>
  <c r="CT86" i="4"/>
  <c r="CW83" i="4"/>
  <c r="CP91" i="4"/>
  <c r="CQ89" i="4"/>
  <c r="DJ69" i="4"/>
  <c r="DI70" i="4"/>
  <c r="DH71" i="4"/>
  <c r="DK68" i="4"/>
  <c r="DF73" i="4"/>
  <c r="DN66" i="4"/>
  <c r="DO65" i="4"/>
  <c r="DG72" i="4"/>
  <c r="DE74" i="4"/>
  <c r="DL67" i="4"/>
  <c r="BZ107" i="4"/>
  <c r="CA106" i="4"/>
  <c r="CB105" i="4"/>
  <c r="BU112" i="4"/>
  <c r="BS114" i="4"/>
  <c r="BX109" i="4"/>
  <c r="CE102" i="4"/>
  <c r="CC104" i="4"/>
  <c r="BT113" i="4"/>
  <c r="BR115" i="4"/>
  <c r="BW110" i="4"/>
  <c r="BV111" i="4"/>
  <c r="CD103" i="4"/>
  <c r="BQ116" i="4"/>
  <c r="BY108" i="4"/>
  <c r="CF101" i="4"/>
  <c r="DU92" i="8" l="1"/>
  <c r="EB85" i="8"/>
  <c r="EC84" i="8"/>
  <c r="ED83" i="8"/>
  <c r="EA86" i="8"/>
  <c r="DV91" i="8"/>
  <c r="DW90" i="8"/>
  <c r="DZ87" i="8"/>
  <c r="DZ88" i="8" s="1"/>
  <c r="DE107" i="8"/>
  <c r="DD108" i="8"/>
  <c r="DF106" i="8"/>
  <c r="CY113" i="8"/>
  <c r="CZ112" i="8"/>
  <c r="DB110" i="8"/>
  <c r="DA111" i="8"/>
  <c r="DM100" i="8"/>
  <c r="DC109" i="8"/>
  <c r="EE82" i="8"/>
  <c r="EF82" i="8" s="1"/>
  <c r="BM224" i="8"/>
  <c r="BN224" i="8" s="1"/>
  <c r="BJ225" i="8"/>
  <c r="BJ226" i="8" s="1"/>
  <c r="BJ227" i="8" s="1"/>
  <c r="DN99" i="8"/>
  <c r="DO98" i="8"/>
  <c r="EI80" i="8"/>
  <c r="EJ79" i="8"/>
  <c r="EK78" i="8"/>
  <c r="BV142" i="8"/>
  <c r="DS93" i="8"/>
  <c r="DS94" i="8" s="1"/>
  <c r="DR95" i="8"/>
  <c r="BW141" i="8"/>
  <c r="DQ96" i="8"/>
  <c r="DP97" i="8"/>
  <c r="FL63" i="8"/>
  <c r="FK64" i="8"/>
  <c r="FJ65" i="8"/>
  <c r="CP122" i="8"/>
  <c r="CV116" i="8"/>
  <c r="CW115" i="8"/>
  <c r="BT108" i="6"/>
  <c r="BI108" i="6"/>
  <c r="AS109" i="6"/>
  <c r="BA108" i="6"/>
  <c r="BL108" i="6" s="1"/>
  <c r="BX140" i="8"/>
  <c r="CX114" i="8"/>
  <c r="EG81" i="8"/>
  <c r="CL126" i="8"/>
  <c r="EM76" i="8"/>
  <c r="EL77" i="8"/>
  <c r="CN124" i="8"/>
  <c r="CM125" i="8"/>
  <c r="EV72" i="8"/>
  <c r="EW71" i="8"/>
  <c r="ET74" i="8"/>
  <c r="EU73" i="8"/>
  <c r="ES75" i="8"/>
  <c r="DY89" i="8"/>
  <c r="CO123" i="8"/>
  <c r="EZ69" i="8"/>
  <c r="FA69" i="8" s="1"/>
  <c r="DJ103" i="8"/>
  <c r="CA137" i="8"/>
  <c r="DH104" i="8"/>
  <c r="DI104" i="8" s="1"/>
  <c r="DG105" i="8"/>
  <c r="CR120" i="8"/>
  <c r="CQ121" i="8"/>
  <c r="DL101" i="8"/>
  <c r="DK102" i="8"/>
  <c r="EX70" i="8"/>
  <c r="CJ128" i="8"/>
  <c r="BY139" i="8"/>
  <c r="BT144" i="8"/>
  <c r="CG131" i="8"/>
  <c r="BU143" i="8"/>
  <c r="CH130" i="8"/>
  <c r="CC135" i="8"/>
  <c r="CD134" i="8"/>
  <c r="CK127" i="8"/>
  <c r="CU117" i="8"/>
  <c r="BS145" i="8"/>
  <c r="CI129" i="8"/>
  <c r="CF132" i="8"/>
  <c r="CB136" i="8"/>
  <c r="CT118" i="8"/>
  <c r="CS119" i="8"/>
  <c r="CE133" i="8"/>
  <c r="BO167" i="8"/>
  <c r="BO168" i="8" s="1"/>
  <c r="BO169" i="8" s="1"/>
  <c r="BO170" i="8" s="1"/>
  <c r="BO171" i="8" s="1"/>
  <c r="BO172" i="8" s="1"/>
  <c r="BO173" i="8" s="1"/>
  <c r="BO174" i="8" s="1"/>
  <c r="BO175" i="8" s="1"/>
  <c r="BO176" i="8" s="1"/>
  <c r="BO177" i="8" s="1"/>
  <c r="BO178" i="8" s="1"/>
  <c r="BO179" i="8" s="1"/>
  <c r="BO180" i="8" s="1"/>
  <c r="BO181" i="8" s="1"/>
  <c r="BO182" i="8" s="1"/>
  <c r="BO183" i="8" s="1"/>
  <c r="BO184" i="8" s="1"/>
  <c r="BO185" i="8" s="1"/>
  <c r="BO186" i="8" s="1"/>
  <c r="BO187" i="8" s="1"/>
  <c r="BO188" i="8" s="1"/>
  <c r="BO189" i="8" s="1"/>
  <c r="BO190" i="8" s="1"/>
  <c r="BO191" i="8" s="1"/>
  <c r="BO192" i="8" s="1"/>
  <c r="BO193" i="8" s="1"/>
  <c r="BO194" i="8" s="1"/>
  <c r="BO195" i="8" s="1"/>
  <c r="BO196" i="8" s="1"/>
  <c r="BO197" i="8" s="1"/>
  <c r="BO198" i="8" s="1"/>
  <c r="BO199" i="8" s="1"/>
  <c r="BO200" i="8" s="1"/>
  <c r="BO201" i="8" s="1"/>
  <c r="BO202" i="8" s="1"/>
  <c r="BO203" i="8" s="1"/>
  <c r="BO204" i="8" s="1"/>
  <c r="BO205" i="8" s="1"/>
  <c r="BO206" i="8" s="1"/>
  <c r="BO207" i="8" s="1"/>
  <c r="BO208" i="8" s="1"/>
  <c r="BO209" i="8" s="1"/>
  <c r="BO210" i="8" s="1"/>
  <c r="BO211" i="8" s="1"/>
  <c r="BO212" i="8" s="1"/>
  <c r="BO213" i="8" s="1"/>
  <c r="BO214" i="8" s="1"/>
  <c r="BO215" i="8" s="1"/>
  <c r="BO216" i="8" s="1"/>
  <c r="BO217" i="8" s="1"/>
  <c r="BO218" i="8" s="1"/>
  <c r="BO219" i="8" s="1"/>
  <c r="BO220" i="8" s="1"/>
  <c r="BO221" i="8" s="1"/>
  <c r="BO222" i="8" s="1"/>
  <c r="BO223" i="8" s="1"/>
  <c r="BZ138" i="8"/>
  <c r="BR146" i="8"/>
  <c r="BQ147" i="8"/>
  <c r="FC67" i="8"/>
  <c r="FD66" i="8"/>
  <c r="FB68" i="8"/>
  <c r="FM51" i="8"/>
  <c r="FM52" i="8" s="1"/>
  <c r="FM53" i="8" s="1"/>
  <c r="FM54" i="8" s="1"/>
  <c r="FM55" i="8" s="1"/>
  <c r="FM56" i="8" s="1"/>
  <c r="FM57" i="8" s="1"/>
  <c r="FM58" i="8" s="1"/>
  <c r="FM59" i="8" s="1"/>
  <c r="FM60" i="8" s="1"/>
  <c r="FM61" i="8" s="1"/>
  <c r="FM62" i="8" s="1"/>
  <c r="FN50" i="8"/>
  <c r="FB34" i="4"/>
  <c r="FA35" i="4"/>
  <c r="EZ36" i="4"/>
  <c r="EY37" i="4"/>
  <c r="EX38" i="4"/>
  <c r="EN48" i="4"/>
  <c r="EO47" i="4"/>
  <c r="EQ45" i="4"/>
  <c r="EW39" i="4"/>
  <c r="EP46" i="4"/>
  <c r="EU41" i="4"/>
  <c r="ES43" i="4"/>
  <c r="ER44" i="4"/>
  <c r="EV40" i="4"/>
  <c r="ET42" i="4"/>
  <c r="FF30" i="4"/>
  <c r="FE31" i="4"/>
  <c r="FD32" i="4"/>
  <c r="FC33" i="4"/>
  <c r="FK25" i="4"/>
  <c r="FJ26" i="4"/>
  <c r="FI27" i="4"/>
  <c r="FH28" i="4"/>
  <c r="FG29" i="4"/>
  <c r="EL50" i="4"/>
  <c r="FL24" i="4"/>
  <c r="FM24" i="4" s="1"/>
  <c r="FN23" i="4"/>
  <c r="DT63" i="4"/>
  <c r="DS64" i="4"/>
  <c r="EA56" i="4"/>
  <c r="DZ57" i="4"/>
  <c r="DU62" i="4"/>
  <c r="DV61" i="4"/>
  <c r="DY58" i="4"/>
  <c r="DX59" i="4"/>
  <c r="DW60" i="4"/>
  <c r="EM49" i="4"/>
  <c r="F54" i="1"/>
  <c r="BQ55" i="1"/>
  <c r="BF55" i="1"/>
  <c r="AV55" i="1"/>
  <c r="CI99" i="4"/>
  <c r="CH100" i="4"/>
  <c r="CL96" i="4"/>
  <c r="CM95" i="4"/>
  <c r="CK97" i="4"/>
  <c r="CJ98" i="4"/>
  <c r="CN94" i="4"/>
  <c r="CP92" i="4"/>
  <c r="CO93" i="4"/>
  <c r="DC77" i="4"/>
  <c r="DD76" i="4"/>
  <c r="DB78" i="4"/>
  <c r="C217" i="4"/>
  <c r="EC54" i="4"/>
  <c r="ED54" i="4" s="1"/>
  <c r="EF52" i="4"/>
  <c r="EE53" i="4"/>
  <c r="EI51" i="4"/>
  <c r="EB55" i="4"/>
  <c r="CY82" i="4"/>
  <c r="CZ81" i="4"/>
  <c r="CX83" i="4"/>
  <c r="DA79" i="4"/>
  <c r="DA80" i="4" s="1"/>
  <c r="CR89" i="4"/>
  <c r="CS88" i="4"/>
  <c r="CU86" i="4"/>
  <c r="CV85" i="4"/>
  <c r="CT87" i="4"/>
  <c r="CW84" i="4"/>
  <c r="CQ90" i="4"/>
  <c r="CQ91" i="4" s="1"/>
  <c r="DK69" i="4"/>
  <c r="DJ70" i="4"/>
  <c r="DI71" i="4"/>
  <c r="BZ108" i="4"/>
  <c r="DG73" i="4"/>
  <c r="DH72" i="4"/>
  <c r="DL68" i="4"/>
  <c r="DE75" i="4"/>
  <c r="DO66" i="4"/>
  <c r="DP65" i="4"/>
  <c r="DF74" i="4"/>
  <c r="DM67" i="4"/>
  <c r="CA107" i="4"/>
  <c r="CB106" i="4"/>
  <c r="BU113" i="4"/>
  <c r="CD104" i="4"/>
  <c r="BR116" i="4"/>
  <c r="CG101" i="4"/>
  <c r="BS115" i="4"/>
  <c r="BY109" i="4"/>
  <c r="BQ117" i="4"/>
  <c r="BQ118" i="4" s="1"/>
  <c r="BQ119" i="4" s="1"/>
  <c r="BQ120" i="4" s="1"/>
  <c r="BQ121" i="4" s="1"/>
  <c r="BQ122" i="4" s="1"/>
  <c r="BQ123" i="4" s="1"/>
  <c r="BQ124" i="4" s="1"/>
  <c r="BQ125" i="4" s="1"/>
  <c r="BQ126" i="4" s="1"/>
  <c r="BQ127" i="4" s="1"/>
  <c r="BQ128" i="4" s="1"/>
  <c r="BQ129" i="4" s="1"/>
  <c r="BQ130" i="4" s="1"/>
  <c r="BQ131" i="4" s="1"/>
  <c r="BQ132" i="4" s="1"/>
  <c r="BQ133" i="4" s="1"/>
  <c r="BQ134" i="4" s="1"/>
  <c r="BQ135" i="4" s="1"/>
  <c r="BV112" i="4"/>
  <c r="BT114" i="4"/>
  <c r="CF102" i="4"/>
  <c r="BW111" i="4"/>
  <c r="CE103" i="4"/>
  <c r="CC105" i="4"/>
  <c r="BX110" i="4"/>
  <c r="DV92" i="8" l="1"/>
  <c r="ED84" i="8"/>
  <c r="EC85" i="8"/>
  <c r="EB86" i="8"/>
  <c r="EA87" i="8"/>
  <c r="EA88" i="8" s="1"/>
  <c r="DW91" i="8"/>
  <c r="DX90" i="8"/>
  <c r="DY90" i="8" s="1"/>
  <c r="DF107" i="8"/>
  <c r="DE108" i="8"/>
  <c r="DM101" i="8"/>
  <c r="CY114" i="8"/>
  <c r="CZ113" i="8"/>
  <c r="DC110" i="8"/>
  <c r="DB111" i="8"/>
  <c r="DA112" i="8"/>
  <c r="DN100" i="8"/>
  <c r="EE83" i="8"/>
  <c r="EF83" i="8" s="1"/>
  <c r="DD109" i="8"/>
  <c r="BO224" i="8"/>
  <c r="BK225" i="8"/>
  <c r="BL225" i="8" s="1"/>
  <c r="BM225" i="8" s="1"/>
  <c r="BJ228" i="8"/>
  <c r="BJ229" i="8" s="1"/>
  <c r="BJ230" i="8" s="1"/>
  <c r="BJ231" i="8" s="1"/>
  <c r="BJ232" i="8" s="1"/>
  <c r="BJ233" i="8" s="1"/>
  <c r="BJ234" i="8" s="1"/>
  <c r="BJ235" i="8" s="1"/>
  <c r="BJ236" i="8" s="1"/>
  <c r="BJ237" i="8" s="1"/>
  <c r="BJ238" i="8" s="1"/>
  <c r="BJ239" i="8" s="1"/>
  <c r="BJ240" i="8" s="1"/>
  <c r="BJ241" i="8" s="1"/>
  <c r="BJ242" i="8" s="1"/>
  <c r="BJ243" i="8" s="1"/>
  <c r="BJ244" i="8" s="1"/>
  <c r="BJ245" i="8" s="1"/>
  <c r="BJ246" i="8" s="1"/>
  <c r="BJ247" i="8" s="1"/>
  <c r="BJ248" i="8" s="1"/>
  <c r="BJ249" i="8" s="1"/>
  <c r="BJ250" i="8" s="1"/>
  <c r="BJ251" i="8" s="1"/>
  <c r="BJ252" i="8" s="1"/>
  <c r="BJ253" i="8" s="1"/>
  <c r="BJ254" i="8" s="1"/>
  <c r="BJ255" i="8" s="1"/>
  <c r="BJ256" i="8" s="1"/>
  <c r="BJ257" i="8" s="1"/>
  <c r="BJ258" i="8" s="1"/>
  <c r="BJ259" i="8" s="1"/>
  <c r="DP98" i="8"/>
  <c r="DO99" i="8"/>
  <c r="BV143" i="8"/>
  <c r="EJ80" i="8"/>
  <c r="EL78" i="8"/>
  <c r="EK79" i="8"/>
  <c r="DT93" i="8"/>
  <c r="DT94" i="8" s="1"/>
  <c r="BW142" i="8"/>
  <c r="DS95" i="8"/>
  <c r="FM63" i="8"/>
  <c r="DR96" i="8"/>
  <c r="BX141" i="8"/>
  <c r="FK65" i="8"/>
  <c r="EG82" i="8"/>
  <c r="CV117" i="8"/>
  <c r="DQ97" i="8"/>
  <c r="CQ122" i="8"/>
  <c r="FL64" i="8"/>
  <c r="CW116" i="8"/>
  <c r="BY140" i="8"/>
  <c r="CX115" i="8"/>
  <c r="W108" i="6"/>
  <c r="Q108" i="6" s="1"/>
  <c r="BO109" i="6"/>
  <c r="BD109" i="6"/>
  <c r="AT109" i="6"/>
  <c r="AU109" i="6" s="1"/>
  <c r="EH81" i="8"/>
  <c r="EI81" i="8" s="1"/>
  <c r="CM126" i="8"/>
  <c r="EN76" i="8"/>
  <c r="EM77" i="8"/>
  <c r="CO124" i="8"/>
  <c r="CN125" i="8"/>
  <c r="EX71" i="8"/>
  <c r="EW72" i="8"/>
  <c r="EV73" i="8"/>
  <c r="ET75" i="8"/>
  <c r="EU74" i="8"/>
  <c r="CP123" i="8"/>
  <c r="DK103" i="8"/>
  <c r="CS120" i="8"/>
  <c r="CR121" i="8"/>
  <c r="CK128" i="8"/>
  <c r="DZ89" i="8"/>
  <c r="DJ104" i="8"/>
  <c r="DH105" i="8"/>
  <c r="DG106" i="8"/>
  <c r="EY70" i="8"/>
  <c r="EZ70" i="8" s="1"/>
  <c r="DL102" i="8"/>
  <c r="BR147" i="8"/>
  <c r="CB137" i="8"/>
  <c r="BS146" i="8"/>
  <c r="CG132" i="8"/>
  <c r="CU118" i="8"/>
  <c r="BT145" i="8"/>
  <c r="BQ148" i="8"/>
  <c r="CI130" i="8"/>
  <c r="CD135" i="8"/>
  <c r="BZ139" i="8"/>
  <c r="CE134" i="8"/>
  <c r="CF133" i="8"/>
  <c r="CL127" i="8"/>
  <c r="CC136" i="8"/>
  <c r="BU144" i="8"/>
  <c r="CT119" i="8"/>
  <c r="CA138" i="8"/>
  <c r="CH131" i="8"/>
  <c r="CJ129" i="8"/>
  <c r="FD67" i="8"/>
  <c r="FE66" i="8"/>
  <c r="FC68" i="8"/>
  <c r="FB69" i="8"/>
  <c r="FN51" i="8"/>
  <c r="FN52" i="8" s="1"/>
  <c r="FN53" i="8" s="1"/>
  <c r="FN54" i="8" s="1"/>
  <c r="FN55" i="8" s="1"/>
  <c r="FN56" i="8" s="1"/>
  <c r="FN57" i="8" s="1"/>
  <c r="FN58" i="8" s="1"/>
  <c r="FN59" i="8" s="1"/>
  <c r="FN60" i="8" s="1"/>
  <c r="FN61" i="8" s="1"/>
  <c r="FN62" i="8" s="1"/>
  <c r="Y54" i="1"/>
  <c r="D178" i="8"/>
  <c r="FC34" i="4"/>
  <c r="FA36" i="4"/>
  <c r="FB35" i="4"/>
  <c r="EZ37" i="4"/>
  <c r="EY38" i="4"/>
  <c r="EX39" i="4"/>
  <c r="EP47" i="4"/>
  <c r="EN49" i="4"/>
  <c r="EO48" i="4"/>
  <c r="EQ46" i="4"/>
  <c r="ER45" i="4"/>
  <c r="ET43" i="4"/>
  <c r="EV41" i="4"/>
  <c r="ES44" i="4"/>
  <c r="EW40" i="4"/>
  <c r="EU42" i="4"/>
  <c r="FG30" i="4"/>
  <c r="FF31" i="4"/>
  <c r="FE32" i="4"/>
  <c r="FD33" i="4"/>
  <c r="FK26" i="4"/>
  <c r="FJ27" i="4"/>
  <c r="FI28" i="4"/>
  <c r="FH29" i="4"/>
  <c r="FL25" i="4"/>
  <c r="FN24" i="4"/>
  <c r="DT64" i="4"/>
  <c r="DU63" i="4"/>
  <c r="EA57" i="4"/>
  <c r="EB56" i="4"/>
  <c r="DZ58" i="4"/>
  <c r="DW61" i="4"/>
  <c r="DV62" i="4"/>
  <c r="DY59" i="4"/>
  <c r="DX60" i="4"/>
  <c r="EM50" i="4"/>
  <c r="GF178" i="4"/>
  <c r="FT178" i="4"/>
  <c r="R54" i="1"/>
  <c r="FZ178" i="4"/>
  <c r="P54" i="1"/>
  <c r="Q54" i="1"/>
  <c r="AW55" i="1"/>
  <c r="BR55" i="1"/>
  <c r="BG55" i="1"/>
  <c r="CJ99" i="4"/>
  <c r="CI100" i="4"/>
  <c r="CL97" i="4"/>
  <c r="CK98" i="4"/>
  <c r="CN95" i="4"/>
  <c r="CM96" i="4"/>
  <c r="CO94" i="4"/>
  <c r="CP93" i="4"/>
  <c r="DC78" i="4"/>
  <c r="DD77" i="4"/>
  <c r="EJ51" i="4"/>
  <c r="EK51" i="4" s="1"/>
  <c r="EG52" i="4"/>
  <c r="EF53" i="4"/>
  <c r="EC55" i="4"/>
  <c r="ED55" i="4" s="1"/>
  <c r="DB79" i="4"/>
  <c r="CZ82" i="4"/>
  <c r="DA81" i="4"/>
  <c r="CY83" i="4"/>
  <c r="CS89" i="4"/>
  <c r="CV86" i="4"/>
  <c r="CU87" i="4"/>
  <c r="CW85" i="4"/>
  <c r="CT88" i="4"/>
  <c r="CX84" i="4"/>
  <c r="DJ71" i="4"/>
  <c r="CQ92" i="4"/>
  <c r="CR90" i="4"/>
  <c r="CR91" i="4" s="1"/>
  <c r="DK70" i="4"/>
  <c r="CA108" i="4"/>
  <c r="DH73" i="4"/>
  <c r="DF75" i="4"/>
  <c r="DI72" i="4"/>
  <c r="DP66" i="4"/>
  <c r="DM68" i="4"/>
  <c r="DL69" i="4"/>
  <c r="DG74" i="4"/>
  <c r="DQ65" i="4"/>
  <c r="DN67" i="4"/>
  <c r="DE76" i="4"/>
  <c r="CB107" i="4"/>
  <c r="EE54" i="4"/>
  <c r="CD105" i="4"/>
  <c r="BU114" i="4"/>
  <c r="BR117" i="4"/>
  <c r="BR118" i="4" s="1"/>
  <c r="BR119" i="4" s="1"/>
  <c r="BR120" i="4" s="1"/>
  <c r="BR121" i="4" s="1"/>
  <c r="BR122" i="4" s="1"/>
  <c r="BR123" i="4" s="1"/>
  <c r="BR124" i="4" s="1"/>
  <c r="BR125" i="4" s="1"/>
  <c r="BR126" i="4" s="1"/>
  <c r="BR127" i="4" s="1"/>
  <c r="BR128" i="4" s="1"/>
  <c r="BR129" i="4" s="1"/>
  <c r="BR130" i="4" s="1"/>
  <c r="BR131" i="4" s="1"/>
  <c r="BR132" i="4" s="1"/>
  <c r="BR133" i="4" s="1"/>
  <c r="BR134" i="4" s="1"/>
  <c r="BR135" i="4" s="1"/>
  <c r="CF103" i="4"/>
  <c r="CC106" i="4"/>
  <c r="BT115" i="4"/>
  <c r="BS116" i="4"/>
  <c r="BX111" i="4"/>
  <c r="CE104" i="4"/>
  <c r="BV113" i="4"/>
  <c r="BW112" i="4"/>
  <c r="BY110" i="4"/>
  <c r="CG102" i="4"/>
  <c r="BZ109" i="4"/>
  <c r="CH101" i="4"/>
  <c r="DW92" i="8" l="1"/>
  <c r="ED85" i="8"/>
  <c r="EC86" i="8"/>
  <c r="EB87" i="8"/>
  <c r="DX91" i="8"/>
  <c r="DG107" i="8"/>
  <c r="DF108" i="8"/>
  <c r="DN101" i="8"/>
  <c r="BX142" i="8"/>
  <c r="CY115" i="8"/>
  <c r="CZ114" i="8"/>
  <c r="DA113" i="8"/>
  <c r="DC111" i="8"/>
  <c r="EE84" i="8"/>
  <c r="EF84" i="8" s="1"/>
  <c r="DB112" i="8"/>
  <c r="DD110" i="8"/>
  <c r="DO100" i="8"/>
  <c r="DE109" i="8"/>
  <c r="BN225" i="8"/>
  <c r="BO225" i="8" s="1"/>
  <c r="BK226" i="8"/>
  <c r="BK227" i="8" s="1"/>
  <c r="DP99" i="8"/>
  <c r="EM78" i="8"/>
  <c r="BV144" i="8"/>
  <c r="BW143" i="8"/>
  <c r="DU93" i="8"/>
  <c r="DV93" i="8" s="1"/>
  <c r="DW93" i="8" s="1"/>
  <c r="EK80" i="8"/>
  <c r="EL79" i="8"/>
  <c r="CV118" i="8"/>
  <c r="DT95" i="8"/>
  <c r="FN63" i="8"/>
  <c r="DS96" i="8"/>
  <c r="EG83" i="8"/>
  <c r="DR97" i="8"/>
  <c r="BY141" i="8"/>
  <c r="FL65" i="8"/>
  <c r="CW117" i="8"/>
  <c r="DQ98" i="8"/>
  <c r="FM64" i="8"/>
  <c r="CX116" i="8"/>
  <c r="AV109" i="6"/>
  <c r="BE109" i="6"/>
  <c r="BP109" i="6"/>
  <c r="BF109" i="6"/>
  <c r="BQ109" i="6"/>
  <c r="CN126" i="8"/>
  <c r="EH82" i="8"/>
  <c r="EJ81" i="8"/>
  <c r="EO76" i="8"/>
  <c r="EN77" i="8"/>
  <c r="CO125" i="8"/>
  <c r="CP124" i="8"/>
  <c r="EX72" i="8"/>
  <c r="DZ90" i="8"/>
  <c r="EV74" i="8"/>
  <c r="CS121" i="8"/>
  <c r="EW73" i="8"/>
  <c r="EU75" i="8"/>
  <c r="CQ123" i="8"/>
  <c r="DK104" i="8"/>
  <c r="CR122" i="8"/>
  <c r="FA70" i="8"/>
  <c r="FB70" i="8" s="1"/>
  <c r="EA89" i="8"/>
  <c r="DM102" i="8"/>
  <c r="DL103" i="8"/>
  <c r="EY71" i="8"/>
  <c r="DH106" i="8"/>
  <c r="DI105" i="8"/>
  <c r="DJ105" i="8" s="1"/>
  <c r="CA139" i="8"/>
  <c r="BQ149" i="8"/>
  <c r="CU119" i="8"/>
  <c r="CG133" i="8"/>
  <c r="BR148" i="8"/>
  <c r="CF134" i="8"/>
  <c r="BS147" i="8"/>
  <c r="BU145" i="8"/>
  <c r="CL128" i="8"/>
  <c r="CE135" i="8"/>
  <c r="CJ130" i="8"/>
  <c r="CI131" i="8"/>
  <c r="CC137" i="8"/>
  <c r="CB138" i="8"/>
  <c r="BT146" i="8"/>
  <c r="CT120" i="8"/>
  <c r="CD136" i="8"/>
  <c r="CM127" i="8"/>
  <c r="BP167" i="8"/>
  <c r="BP168" i="8" s="1"/>
  <c r="BP169" i="8" s="1"/>
  <c r="BP170" i="8" s="1"/>
  <c r="BP171" i="8" s="1"/>
  <c r="BP172" i="8" s="1"/>
  <c r="BP173" i="8" s="1"/>
  <c r="BP174" i="8" s="1"/>
  <c r="BP175" i="8" s="1"/>
  <c r="BP176" i="8" s="1"/>
  <c r="BP177" i="8" s="1"/>
  <c r="BP178" i="8" s="1"/>
  <c r="BP179" i="8" s="1"/>
  <c r="BP180" i="8" s="1"/>
  <c r="BP181" i="8" s="1"/>
  <c r="BP182" i="8" s="1"/>
  <c r="BP183" i="8" s="1"/>
  <c r="BP184" i="8" s="1"/>
  <c r="BP185" i="8" s="1"/>
  <c r="BP186" i="8" s="1"/>
  <c r="BP187" i="8" s="1"/>
  <c r="BP188" i="8" s="1"/>
  <c r="BP189" i="8" s="1"/>
  <c r="BP190" i="8" s="1"/>
  <c r="BP191" i="8" s="1"/>
  <c r="BP192" i="8" s="1"/>
  <c r="BP193" i="8" s="1"/>
  <c r="BP194" i="8" s="1"/>
  <c r="BP195" i="8" s="1"/>
  <c r="BP196" i="8" s="1"/>
  <c r="BP197" i="8" s="1"/>
  <c r="BP198" i="8" s="1"/>
  <c r="BP199" i="8" s="1"/>
  <c r="BP200" i="8" s="1"/>
  <c r="BP201" i="8" s="1"/>
  <c r="BP202" i="8" s="1"/>
  <c r="BP203" i="8" s="1"/>
  <c r="BP204" i="8" s="1"/>
  <c r="BP205" i="8" s="1"/>
  <c r="BP206" i="8" s="1"/>
  <c r="BP207" i="8" s="1"/>
  <c r="BP208" i="8" s="1"/>
  <c r="BP209" i="8" s="1"/>
  <c r="BP210" i="8" s="1"/>
  <c r="BP211" i="8" s="1"/>
  <c r="BP212" i="8" s="1"/>
  <c r="BP213" i="8" s="1"/>
  <c r="BP214" i="8" s="1"/>
  <c r="BP215" i="8" s="1"/>
  <c r="BP216" i="8" s="1"/>
  <c r="BP217" i="8" s="1"/>
  <c r="BP218" i="8" s="1"/>
  <c r="BP219" i="8" s="1"/>
  <c r="BP220" i="8" s="1"/>
  <c r="BP221" i="8" s="1"/>
  <c r="BP222" i="8" s="1"/>
  <c r="BP223" i="8" s="1"/>
  <c r="BP224" i="8" s="1"/>
  <c r="CK129" i="8"/>
  <c r="CH132" i="8"/>
  <c r="BZ140" i="8"/>
  <c r="FC69" i="8"/>
  <c r="FE67" i="8"/>
  <c r="FF66" i="8"/>
  <c r="FD68" i="8"/>
  <c r="FB36" i="4"/>
  <c r="FA37" i="4"/>
  <c r="FC35" i="4"/>
  <c r="EZ38" i="4"/>
  <c r="EY39" i="4"/>
  <c r="EX40" i="4"/>
  <c r="ER46" i="4"/>
  <c r="EO49" i="4"/>
  <c r="EQ47" i="4"/>
  <c r="EP48" i="4"/>
  <c r="EN50" i="4"/>
  <c r="EV42" i="4"/>
  <c r="ET44" i="4"/>
  <c r="ES45" i="4"/>
  <c r="EW41" i="4"/>
  <c r="EU43" i="4"/>
  <c r="FG31" i="4"/>
  <c r="FF32" i="4"/>
  <c r="FE33" i="4"/>
  <c r="FD34" i="4"/>
  <c r="FL26" i="4"/>
  <c r="FK27" i="4"/>
  <c r="FJ28" i="4"/>
  <c r="FI29" i="4"/>
  <c r="FH30" i="4"/>
  <c r="FM25" i="4"/>
  <c r="DU64" i="4"/>
  <c r="EB57" i="4"/>
  <c r="DW62" i="4"/>
  <c r="EA58" i="4"/>
  <c r="DZ59" i="4"/>
  <c r="DV63" i="4"/>
  <c r="DY60" i="4"/>
  <c r="DX61" i="4"/>
  <c r="D178" i="4"/>
  <c r="BH55" i="1"/>
  <c r="BS55" i="1"/>
  <c r="AX55" i="1"/>
  <c r="AY55" i="1" s="1"/>
  <c r="CJ100" i="4"/>
  <c r="CK99" i="4"/>
  <c r="CL98" i="4"/>
  <c r="CM97" i="4"/>
  <c r="CO95" i="4"/>
  <c r="CN96" i="4"/>
  <c r="CP94" i="4"/>
  <c r="CQ93" i="4"/>
  <c r="DE77" i="4"/>
  <c r="DC79" i="4"/>
  <c r="DD78" i="4"/>
  <c r="C219" i="4"/>
  <c r="EH52" i="4"/>
  <c r="EI52" i="4" s="1"/>
  <c r="EG53" i="4"/>
  <c r="EL51" i="4"/>
  <c r="EC56" i="4"/>
  <c r="DB80" i="4"/>
  <c r="CZ83" i="4"/>
  <c r="DA82" i="4"/>
  <c r="CY84" i="4"/>
  <c r="CU88" i="4"/>
  <c r="CW86" i="4"/>
  <c r="CV87" i="4"/>
  <c r="CT89" i="4"/>
  <c r="DH74" i="4"/>
  <c r="CX85" i="4"/>
  <c r="CR92" i="4"/>
  <c r="DK71" i="4"/>
  <c r="CS90" i="4"/>
  <c r="CA109" i="4"/>
  <c r="CB108" i="4"/>
  <c r="DI73" i="4"/>
  <c r="DJ72" i="4"/>
  <c r="DF76" i="4"/>
  <c r="DG75" i="4"/>
  <c r="DQ66" i="4"/>
  <c r="DR65" i="4"/>
  <c r="DS65" i="4" s="1"/>
  <c r="DL70" i="4"/>
  <c r="DM69" i="4"/>
  <c r="DO67" i="4"/>
  <c r="DN68" i="4"/>
  <c r="EF54" i="4"/>
  <c r="EE55" i="4"/>
  <c r="CG103" i="4"/>
  <c r="CD106" i="4"/>
  <c r="BU115" i="4"/>
  <c r="CF104" i="4"/>
  <c r="BS117" i="4"/>
  <c r="BS118" i="4" s="1"/>
  <c r="BS119" i="4" s="1"/>
  <c r="BS120" i="4" s="1"/>
  <c r="BS121" i="4" s="1"/>
  <c r="BS122" i="4" s="1"/>
  <c r="BS123" i="4" s="1"/>
  <c r="BS124" i="4" s="1"/>
  <c r="BS125" i="4" s="1"/>
  <c r="BS126" i="4" s="1"/>
  <c r="BS127" i="4" s="1"/>
  <c r="BS128" i="4" s="1"/>
  <c r="BS129" i="4" s="1"/>
  <c r="BS130" i="4" s="1"/>
  <c r="BS131" i="4" s="1"/>
  <c r="BS132" i="4" s="1"/>
  <c r="BS133" i="4" s="1"/>
  <c r="BS134" i="4" s="1"/>
  <c r="BS135" i="4" s="1"/>
  <c r="BY111" i="4"/>
  <c r="CC107" i="4"/>
  <c r="CH102" i="4"/>
  <c r="BT116" i="4"/>
  <c r="BZ110" i="4"/>
  <c r="BW113" i="4"/>
  <c r="CE105" i="4"/>
  <c r="CI101" i="4"/>
  <c r="BV114" i="4"/>
  <c r="BX112" i="4"/>
  <c r="DX92" i="8" l="1"/>
  <c r="DX93" i="8" s="1"/>
  <c r="DY91" i="8"/>
  <c r="DZ91" i="8" s="1"/>
  <c r="ED86" i="8"/>
  <c r="EC87" i="8"/>
  <c r="CY116" i="8"/>
  <c r="EB88" i="8"/>
  <c r="EB89" i="8" s="1"/>
  <c r="DG108" i="8"/>
  <c r="DN102" i="8"/>
  <c r="DO101" i="8"/>
  <c r="BY142" i="8"/>
  <c r="BX143" i="8"/>
  <c r="CZ115" i="8"/>
  <c r="DB113" i="8"/>
  <c r="DA114" i="8"/>
  <c r="DD111" i="8"/>
  <c r="EE85" i="8"/>
  <c r="EF85" i="8" s="1"/>
  <c r="DC112" i="8"/>
  <c r="DE110" i="8"/>
  <c r="DP100" i="8"/>
  <c r="DF109" i="8"/>
  <c r="DQ99" i="8"/>
  <c r="BL226" i="8"/>
  <c r="BM226" i="8" s="1"/>
  <c r="BK228" i="8"/>
  <c r="BK229" i="8" s="1"/>
  <c r="BK230" i="8" s="1"/>
  <c r="BK231" i="8" s="1"/>
  <c r="BK232" i="8" s="1"/>
  <c r="BK233" i="8" s="1"/>
  <c r="BK234" i="8" s="1"/>
  <c r="BK235" i="8" s="1"/>
  <c r="BK236" i="8" s="1"/>
  <c r="BP225" i="8"/>
  <c r="K108" i="6"/>
  <c r="EM79" i="8"/>
  <c r="BV145" i="8"/>
  <c r="BW144" i="8"/>
  <c r="DU94" i="8"/>
  <c r="DV94" i="8" s="1"/>
  <c r="CV119" i="8"/>
  <c r="EL80" i="8"/>
  <c r="DT96" i="8"/>
  <c r="CW118" i="8"/>
  <c r="FN64" i="8"/>
  <c r="DS97" i="8"/>
  <c r="EG84" i="8"/>
  <c r="EH83" i="8"/>
  <c r="DR98" i="8"/>
  <c r="FM65" i="8"/>
  <c r="CX117" i="8"/>
  <c r="BR109" i="6"/>
  <c r="BG109" i="6"/>
  <c r="AW109" i="6"/>
  <c r="CN127" i="8"/>
  <c r="CO126" i="8"/>
  <c r="EI82" i="8"/>
  <c r="EK81" i="8"/>
  <c r="EO77" i="8"/>
  <c r="EN78" i="8"/>
  <c r="EP76" i="8"/>
  <c r="CP125" i="8"/>
  <c r="CQ124" i="8"/>
  <c r="EA90" i="8"/>
  <c r="CT121" i="8"/>
  <c r="EX73" i="8"/>
  <c r="CS122" i="8"/>
  <c r="EV75" i="8"/>
  <c r="EW74" i="8"/>
  <c r="CR123" i="8"/>
  <c r="BT147" i="8"/>
  <c r="CC138" i="8"/>
  <c r="DK105" i="8"/>
  <c r="EZ71" i="8"/>
  <c r="FA71" i="8" s="1"/>
  <c r="FB71" i="8" s="1"/>
  <c r="FC70" i="8"/>
  <c r="DI106" i="8"/>
  <c r="DH107" i="8"/>
  <c r="EY72" i="8"/>
  <c r="DM103" i="8"/>
  <c r="DL104" i="8"/>
  <c r="BS148" i="8"/>
  <c r="BR149" i="8"/>
  <c r="BQ150" i="8"/>
  <c r="CA140" i="8"/>
  <c r="CH133" i="8"/>
  <c r="CM128" i="8"/>
  <c r="CI132" i="8"/>
  <c r="CL129" i="8"/>
  <c r="CU120" i="8"/>
  <c r="CJ131" i="8"/>
  <c r="CE136" i="8"/>
  <c r="CG134" i="8"/>
  <c r="CK130" i="8"/>
  <c r="CF135" i="8"/>
  <c r="BU146" i="8"/>
  <c r="CD137" i="8"/>
  <c r="CB139" i="8"/>
  <c r="BZ141" i="8"/>
  <c r="FD69" i="8"/>
  <c r="FF67" i="8"/>
  <c r="FG66" i="8"/>
  <c r="FE68" i="8"/>
  <c r="FD35" i="4"/>
  <c r="FB37" i="4"/>
  <c r="FC36" i="4"/>
  <c r="FA38" i="4"/>
  <c r="EZ39" i="4"/>
  <c r="EY40" i="4"/>
  <c r="EX41" i="4"/>
  <c r="EP49" i="4"/>
  <c r="EO50" i="4"/>
  <c r="EQ48" i="4"/>
  <c r="ER47" i="4"/>
  <c r="ET45" i="4"/>
  <c r="EU44" i="4"/>
  <c r="ES46" i="4"/>
  <c r="EW42" i="4"/>
  <c r="EV43" i="4"/>
  <c r="FG32" i="4"/>
  <c r="FF33" i="4"/>
  <c r="FE34" i="4"/>
  <c r="FM26" i="4"/>
  <c r="FL27" i="4"/>
  <c r="FK28" i="4"/>
  <c r="FJ29" i="4"/>
  <c r="FI30" i="4"/>
  <c r="FH31" i="4"/>
  <c r="FN25" i="4"/>
  <c r="DV64" i="4"/>
  <c r="EB58" i="4"/>
  <c r="EC57" i="4"/>
  <c r="DW63" i="4"/>
  <c r="EA59" i="4"/>
  <c r="DZ60" i="4"/>
  <c r="DY61" i="4"/>
  <c r="DX62" i="4"/>
  <c r="BU55" i="1"/>
  <c r="BJ55" i="1"/>
  <c r="BI55" i="1"/>
  <c r="BT55" i="1"/>
  <c r="AZ55" i="1"/>
  <c r="CJ101" i="4"/>
  <c r="CK100" i="4"/>
  <c r="CP95" i="4"/>
  <c r="CM98" i="4"/>
  <c r="CL99" i="4"/>
  <c r="CN97" i="4"/>
  <c r="CO96" i="4"/>
  <c r="CQ94" i="4"/>
  <c r="CR93" i="4"/>
  <c r="DC80" i="4"/>
  <c r="DF77" i="4"/>
  <c r="DD79" i="4"/>
  <c r="DE78" i="4"/>
  <c r="EH53" i="4"/>
  <c r="EI53" i="4" s="1"/>
  <c r="EJ52" i="4"/>
  <c r="EK52" i="4" s="1"/>
  <c r="EM51" i="4"/>
  <c r="ED56" i="4"/>
  <c r="DB81" i="4"/>
  <c r="CZ84" i="4"/>
  <c r="DA83" i="4"/>
  <c r="CU89" i="4"/>
  <c r="CV88" i="4"/>
  <c r="CX86" i="4"/>
  <c r="CW87" i="4"/>
  <c r="DI74" i="4"/>
  <c r="DH75" i="4"/>
  <c r="CY85" i="4"/>
  <c r="CS91" i="4"/>
  <c r="CT90" i="4"/>
  <c r="CB109" i="4"/>
  <c r="DJ73" i="4"/>
  <c r="CC108" i="4"/>
  <c r="DG76" i="4"/>
  <c r="DK72" i="4"/>
  <c r="DN69" i="4"/>
  <c r="DO68" i="4"/>
  <c r="DP67" i="4"/>
  <c r="DQ67" i="4" s="1"/>
  <c r="DR66" i="4"/>
  <c r="DS66" i="4" s="1"/>
  <c r="DT65" i="4"/>
  <c r="DU65" i="4" s="1"/>
  <c r="DM70" i="4"/>
  <c r="DL71" i="4"/>
  <c r="EG54" i="4"/>
  <c r="EF55" i="4"/>
  <c r="BV115" i="4"/>
  <c r="CG104" i="4"/>
  <c r="BU116" i="4"/>
  <c r="CF105" i="4"/>
  <c r="BW114" i="4"/>
  <c r="CD107" i="4"/>
  <c r="BX113" i="4"/>
  <c r="BY112" i="4"/>
  <c r="CH103" i="4"/>
  <c r="BZ111" i="4"/>
  <c r="CE106" i="4"/>
  <c r="CA110" i="4"/>
  <c r="CI102" i="4"/>
  <c r="BT117" i="4"/>
  <c r="DY92" i="8" l="1"/>
  <c r="DY93" i="8" s="1"/>
  <c r="EC88" i="8"/>
  <c r="EC89" i="8" s="1"/>
  <c r="ED87" i="8"/>
  <c r="CZ116" i="8"/>
  <c r="DH108" i="8"/>
  <c r="DG109" i="8"/>
  <c r="DO102" i="8"/>
  <c r="DP101" i="8"/>
  <c r="BY143" i="8"/>
  <c r="BZ142" i="8"/>
  <c r="BX144" i="8"/>
  <c r="DB114" i="8"/>
  <c r="DC113" i="8"/>
  <c r="EE86" i="8"/>
  <c r="EF86" i="8" s="1"/>
  <c r="DA115" i="8"/>
  <c r="DE111" i="8"/>
  <c r="DD112" i="8"/>
  <c r="DF110" i="8"/>
  <c r="DQ100" i="8"/>
  <c r="DR99" i="8"/>
  <c r="BN226" i="8"/>
  <c r="BO226" i="8" s="1"/>
  <c r="BL227" i="8"/>
  <c r="BL228" i="8" s="1"/>
  <c r="BL229" i="8" s="1"/>
  <c r="BL230" i="8" s="1"/>
  <c r="BL231" i="8" s="1"/>
  <c r="BL232" i="8" s="1"/>
  <c r="BL233" i="8" s="1"/>
  <c r="BL234" i="8" s="1"/>
  <c r="BL235" i="8" s="1"/>
  <c r="BL236" i="8" s="1"/>
  <c r="BK237" i="8"/>
  <c r="BK238" i="8" s="1"/>
  <c r="BK239" i="8" s="1"/>
  <c r="BK240" i="8" s="1"/>
  <c r="BK241" i="8" s="1"/>
  <c r="BK242" i="8" s="1"/>
  <c r="BK243" i="8" s="1"/>
  <c r="BK244" i="8" s="1"/>
  <c r="BK245" i="8" s="1"/>
  <c r="BK246" i="8" s="1"/>
  <c r="BK247" i="8" s="1"/>
  <c r="BK248" i="8" s="1"/>
  <c r="BK249" i="8" s="1"/>
  <c r="BK250" i="8" s="1"/>
  <c r="BK251" i="8" s="1"/>
  <c r="BK252" i="8" s="1"/>
  <c r="BK253" i="8" s="1"/>
  <c r="BK254" i="8" s="1"/>
  <c r="BK255" i="8" s="1"/>
  <c r="BK256" i="8" s="1"/>
  <c r="BK257" i="8" s="1"/>
  <c r="BK258" i="8" s="1"/>
  <c r="BK259" i="8" s="1"/>
  <c r="EM80" i="8"/>
  <c r="BV146" i="8"/>
  <c r="BW145" i="8"/>
  <c r="CW119" i="8"/>
  <c r="DU95" i="8"/>
  <c r="DV95" i="8" s="1"/>
  <c r="DW94" i="8"/>
  <c r="DX94" i="8" s="1"/>
  <c r="FN65" i="8"/>
  <c r="ED88" i="8"/>
  <c r="CX118" i="8"/>
  <c r="DT97" i="8"/>
  <c r="EG85" i="8"/>
  <c r="EH84" i="8"/>
  <c r="EI83" i="8"/>
  <c r="DS98" i="8"/>
  <c r="CY117" i="8"/>
  <c r="BS109" i="6"/>
  <c r="BH109" i="6"/>
  <c r="AX109" i="6"/>
  <c r="CO127" i="8"/>
  <c r="CU121" i="8"/>
  <c r="CP126" i="8"/>
  <c r="EJ82" i="8"/>
  <c r="EL81" i="8"/>
  <c r="EP77" i="8"/>
  <c r="EQ76" i="8"/>
  <c r="EN79" i="8"/>
  <c r="EO78" i="8"/>
  <c r="EY73" i="8"/>
  <c r="CQ125" i="8"/>
  <c r="EA91" i="8"/>
  <c r="CS123" i="8"/>
  <c r="CT122" i="8"/>
  <c r="EW75" i="8"/>
  <c r="EX74" i="8"/>
  <c r="CR124" i="8"/>
  <c r="CD138" i="8"/>
  <c r="CB140" i="8"/>
  <c r="BT148" i="8"/>
  <c r="CV120" i="8"/>
  <c r="FD70" i="8"/>
  <c r="EB90" i="8"/>
  <c r="CA141" i="8"/>
  <c r="DM104" i="8"/>
  <c r="DI107" i="8"/>
  <c r="FC71" i="8"/>
  <c r="DL105" i="8"/>
  <c r="DJ106" i="8"/>
  <c r="DN103" i="8"/>
  <c r="EZ72" i="8"/>
  <c r="FA72" i="8" s="1"/>
  <c r="CF136" i="8"/>
  <c r="CL130" i="8"/>
  <c r="CK131" i="8"/>
  <c r="CE137" i="8"/>
  <c r="CM129" i="8"/>
  <c r="CI133" i="8"/>
  <c r="CH134" i="8"/>
  <c r="BR150" i="8"/>
  <c r="BU147" i="8"/>
  <c r="CJ132" i="8"/>
  <c r="CG135" i="8"/>
  <c r="BQ151" i="8"/>
  <c r="BS149" i="8"/>
  <c r="CN128" i="8"/>
  <c r="CC139" i="8"/>
  <c r="FE69" i="8"/>
  <c r="FG67" i="8"/>
  <c r="FH66" i="8"/>
  <c r="FF68" i="8"/>
  <c r="FB38" i="4"/>
  <c r="FC37" i="4"/>
  <c r="FE35" i="4"/>
  <c r="FD36" i="4"/>
  <c r="FA39" i="4"/>
  <c r="EZ40" i="4"/>
  <c r="EY41" i="4"/>
  <c r="EX42" i="4"/>
  <c r="EP50" i="4"/>
  <c r="ES47" i="4"/>
  <c r="ER48" i="4"/>
  <c r="EQ49" i="4"/>
  <c r="ET46" i="4"/>
  <c r="EU45" i="4"/>
  <c r="EW43" i="4"/>
  <c r="EV44" i="4"/>
  <c r="FG33" i="4"/>
  <c r="FF34" i="4"/>
  <c r="FL28" i="4"/>
  <c r="FM27" i="4"/>
  <c r="FN26" i="4"/>
  <c r="FK29" i="4"/>
  <c r="FJ30" i="4"/>
  <c r="FI31" i="4"/>
  <c r="FH32" i="4"/>
  <c r="DW64" i="4"/>
  <c r="ED57" i="4"/>
  <c r="EC58" i="4"/>
  <c r="EB59" i="4"/>
  <c r="DX63" i="4"/>
  <c r="DZ61" i="4"/>
  <c r="EA60" i="4"/>
  <c r="DY62" i="4"/>
  <c r="AU56" i="1"/>
  <c r="BV55" i="1"/>
  <c r="BK55" i="1"/>
  <c r="BC55" i="1"/>
  <c r="BN55" i="1" s="1"/>
  <c r="CP96" i="4"/>
  <c r="CK101" i="4"/>
  <c r="CL100" i="4"/>
  <c r="CQ95" i="4"/>
  <c r="CM99" i="4"/>
  <c r="CN98" i="4"/>
  <c r="CO97" i="4"/>
  <c r="CR94" i="4"/>
  <c r="DC81" i="4"/>
  <c r="DG77" i="4"/>
  <c r="DD80" i="4"/>
  <c r="DF78" i="4"/>
  <c r="DE79" i="4"/>
  <c r="EH54" i="4"/>
  <c r="EI54" i="4" s="1"/>
  <c r="EL52" i="4"/>
  <c r="EM52" i="4" s="1"/>
  <c r="EE56" i="4"/>
  <c r="EN51" i="4"/>
  <c r="EJ53" i="4"/>
  <c r="DB82" i="4"/>
  <c r="DB83" i="4" s="1"/>
  <c r="DA84" i="4"/>
  <c r="CV89" i="4"/>
  <c r="CU90" i="4"/>
  <c r="CY86" i="4"/>
  <c r="CX87" i="4"/>
  <c r="DJ74" i="4"/>
  <c r="CW88" i="4"/>
  <c r="DI75" i="4"/>
  <c r="CZ85" i="4"/>
  <c r="CD108" i="4"/>
  <c r="CB110" i="4"/>
  <c r="CT91" i="4"/>
  <c r="CS92" i="4"/>
  <c r="CC109" i="4"/>
  <c r="DK73" i="4"/>
  <c r="DH76" i="4"/>
  <c r="DM71" i="4"/>
  <c r="DV65" i="4"/>
  <c r="DO69" i="4"/>
  <c r="DT66" i="4"/>
  <c r="DU66" i="4" s="1"/>
  <c r="DL72" i="4"/>
  <c r="DR67" i="4"/>
  <c r="DP68" i="4"/>
  <c r="DQ68" i="4" s="1"/>
  <c r="DN70" i="4"/>
  <c r="BV116" i="4"/>
  <c r="CG105" i="4"/>
  <c r="BW115" i="4"/>
  <c r="EG55" i="4"/>
  <c r="BY113" i="4"/>
  <c r="CA111" i="4"/>
  <c r="BX114" i="4"/>
  <c r="CI103" i="4"/>
  <c r="CE107" i="4"/>
  <c r="BZ112" i="4"/>
  <c r="CH104" i="4"/>
  <c r="CJ102" i="4"/>
  <c r="BU117" i="4"/>
  <c r="BT118" i="4"/>
  <c r="CF106" i="4"/>
  <c r="CZ117" i="8" l="1"/>
  <c r="DZ92" i="8"/>
  <c r="EA92" i="8" s="1"/>
  <c r="DI108" i="8"/>
  <c r="DA116" i="8"/>
  <c r="DH109" i="8"/>
  <c r="DG110" i="8"/>
  <c r="DP102" i="8"/>
  <c r="CA142" i="8"/>
  <c r="DQ101" i="8"/>
  <c r="BY144" i="8"/>
  <c r="BZ143" i="8"/>
  <c r="BX145" i="8"/>
  <c r="DB115" i="8"/>
  <c r="DC114" i="8"/>
  <c r="DD113" i="8"/>
  <c r="EE87" i="8"/>
  <c r="EF87" i="8" s="1"/>
  <c r="DR100" i="8"/>
  <c r="DR101" i="8" s="1"/>
  <c r="DF111" i="8"/>
  <c r="DE112" i="8"/>
  <c r="DS99" i="8"/>
  <c r="BM227" i="8"/>
  <c r="BM228" i="8" s="1"/>
  <c r="BM229" i="8" s="1"/>
  <c r="BM230" i="8" s="1"/>
  <c r="BM231" i="8" s="1"/>
  <c r="BM232" i="8" s="1"/>
  <c r="BM233" i="8" s="1"/>
  <c r="BM234" i="8" s="1"/>
  <c r="BM235" i="8" s="1"/>
  <c r="BM236" i="8" s="1"/>
  <c r="BL237" i="8"/>
  <c r="BL238" i="8" s="1"/>
  <c r="BL239" i="8" s="1"/>
  <c r="BL240" i="8" s="1"/>
  <c r="BL241" i="8" s="1"/>
  <c r="BL242" i="8" s="1"/>
  <c r="BL243" i="8" s="1"/>
  <c r="BL244" i="8" s="1"/>
  <c r="BL245" i="8" s="1"/>
  <c r="BL246" i="8" s="1"/>
  <c r="BL247" i="8" s="1"/>
  <c r="BL248" i="8" s="1"/>
  <c r="BL249" i="8" s="1"/>
  <c r="BL250" i="8" s="1"/>
  <c r="BL251" i="8" s="1"/>
  <c r="BL252" i="8" s="1"/>
  <c r="BL253" i="8" s="1"/>
  <c r="BL254" i="8" s="1"/>
  <c r="BL255" i="8" s="1"/>
  <c r="BL256" i="8" s="1"/>
  <c r="BL257" i="8" s="1"/>
  <c r="BL258" i="8" s="1"/>
  <c r="BL259" i="8" s="1"/>
  <c r="BP226" i="8"/>
  <c r="EN80" i="8"/>
  <c r="BW146" i="8"/>
  <c r="CX119" i="8"/>
  <c r="DW95" i="8"/>
  <c r="DX95" i="8" s="1"/>
  <c r="DU96" i="8"/>
  <c r="DU97" i="8" s="1"/>
  <c r="ED89" i="8"/>
  <c r="EG86" i="8"/>
  <c r="EI84" i="8"/>
  <c r="EH85" i="8"/>
  <c r="EJ83" i="8"/>
  <c r="DT98" i="8"/>
  <c r="CY118" i="8"/>
  <c r="BT109" i="6"/>
  <c r="BI109" i="6"/>
  <c r="AS110" i="6"/>
  <c r="BA109" i="6"/>
  <c r="BL109" i="6" s="1"/>
  <c r="CO128" i="8"/>
  <c r="CP127" i="8"/>
  <c r="CV121" i="8"/>
  <c r="CU122" i="8"/>
  <c r="CQ126" i="8"/>
  <c r="EK82" i="8"/>
  <c r="EM81" i="8"/>
  <c r="EO79" i="8"/>
  <c r="ER76" i="8"/>
  <c r="ES76" i="8" s="1"/>
  <c r="ET76" i="8" s="1"/>
  <c r="EQ77" i="8"/>
  <c r="EP78" i="8"/>
  <c r="CR125" i="8"/>
  <c r="EB91" i="8"/>
  <c r="CT123" i="8"/>
  <c r="DY94" i="8"/>
  <c r="EX75" i="8"/>
  <c r="CS124" i="8"/>
  <c r="EY74" i="8"/>
  <c r="DJ107" i="8"/>
  <c r="CE138" i="8"/>
  <c r="BU148" i="8"/>
  <c r="FE70" i="8"/>
  <c r="FD71" i="8"/>
  <c r="CB141" i="8"/>
  <c r="CW120" i="8"/>
  <c r="DN104" i="8"/>
  <c r="EC90" i="8"/>
  <c r="DO103" i="8"/>
  <c r="DK106" i="8"/>
  <c r="DM105" i="8"/>
  <c r="FB72" i="8"/>
  <c r="EZ73" i="8"/>
  <c r="BT149" i="8"/>
  <c r="CH135" i="8"/>
  <c r="CD139" i="8"/>
  <c r="CC140" i="8"/>
  <c r="CM130" i="8"/>
  <c r="CF137" i="8"/>
  <c r="CN129" i="8"/>
  <c r="CI134" i="8"/>
  <c r="BS150" i="8"/>
  <c r="CJ133" i="8"/>
  <c r="BR151" i="8"/>
  <c r="CL131" i="8"/>
  <c r="CK132" i="8"/>
  <c r="CG136" i="8"/>
  <c r="BV147" i="8"/>
  <c r="FF69" i="8"/>
  <c r="FH67" i="8"/>
  <c r="FI66" i="8"/>
  <c r="FG68" i="8"/>
  <c r="FB39" i="4"/>
  <c r="FC38" i="4"/>
  <c r="FD37" i="4"/>
  <c r="FA40" i="4"/>
  <c r="FF35" i="4"/>
  <c r="FE36" i="4"/>
  <c r="EZ41" i="4"/>
  <c r="EY42" i="4"/>
  <c r="EX43" i="4"/>
  <c r="EQ50" i="4"/>
  <c r="ET47" i="4"/>
  <c r="ES48" i="4"/>
  <c r="ER49" i="4"/>
  <c r="EW44" i="4"/>
  <c r="EU46" i="4"/>
  <c r="EV45" i="4"/>
  <c r="FH33" i="4"/>
  <c r="FG34" i="4"/>
  <c r="FJ31" i="4"/>
  <c r="FM28" i="4"/>
  <c r="FN27" i="4"/>
  <c r="FK30" i="4"/>
  <c r="FL29" i="4"/>
  <c r="FI32" i="4"/>
  <c r="DX64" i="4"/>
  <c r="EE57" i="4"/>
  <c r="ED58" i="4"/>
  <c r="EB60" i="4"/>
  <c r="EC59" i="4"/>
  <c r="DZ62" i="4"/>
  <c r="EA61" i="4"/>
  <c r="DY63" i="4"/>
  <c r="F55" i="1"/>
  <c r="BQ56" i="1"/>
  <c r="BF56" i="1"/>
  <c r="AV56" i="1"/>
  <c r="AW56" i="1" s="1"/>
  <c r="AX56" i="1" s="1"/>
  <c r="CR95" i="4"/>
  <c r="CP97" i="4"/>
  <c r="CQ96" i="4"/>
  <c r="CL101" i="4"/>
  <c r="CN99" i="4"/>
  <c r="CM100" i="4"/>
  <c r="CO98" i="4"/>
  <c r="DD81" i="4"/>
  <c r="DG78" i="4"/>
  <c r="DE80" i="4"/>
  <c r="DF79" i="4"/>
  <c r="EF56" i="4"/>
  <c r="EJ54" i="4"/>
  <c r="EK53" i="4"/>
  <c r="EN52" i="4"/>
  <c r="EO51" i="4"/>
  <c r="DC82" i="4"/>
  <c r="DC83" i="4" s="1"/>
  <c r="DB84" i="4"/>
  <c r="DA85" i="4"/>
  <c r="DL73" i="4"/>
  <c r="DJ75" i="4"/>
  <c r="CV90" i="4"/>
  <c r="DK74" i="4"/>
  <c r="CD109" i="4"/>
  <c r="CX88" i="4"/>
  <c r="CY87" i="4"/>
  <c r="CW89" i="4"/>
  <c r="DI76" i="4"/>
  <c r="CZ86" i="4"/>
  <c r="CT92" i="4"/>
  <c r="BZ113" i="4"/>
  <c r="CC110" i="4"/>
  <c r="CU91" i="4"/>
  <c r="CS93" i="4"/>
  <c r="CS94" i="4" s="1"/>
  <c r="DV66" i="4"/>
  <c r="DO70" i="4"/>
  <c r="DH77" i="4"/>
  <c r="BW116" i="4"/>
  <c r="DM72" i="4"/>
  <c r="DW65" i="4"/>
  <c r="DS67" i="4"/>
  <c r="DN71" i="4"/>
  <c r="DR68" i="4"/>
  <c r="DP69" i="4"/>
  <c r="EH55" i="4"/>
  <c r="CI104" i="4"/>
  <c r="CF107" i="4"/>
  <c r="BT119" i="4"/>
  <c r="BT120" i="4" s="1"/>
  <c r="BT121" i="4" s="1"/>
  <c r="BT122" i="4" s="1"/>
  <c r="BT123" i="4" s="1"/>
  <c r="BT124" i="4" s="1"/>
  <c r="BT125" i="4" s="1"/>
  <c r="BT126" i="4" s="1"/>
  <c r="BT127" i="4" s="1"/>
  <c r="BT128" i="4" s="1"/>
  <c r="BT129" i="4" s="1"/>
  <c r="BT130" i="4" s="1"/>
  <c r="BT131" i="4" s="1"/>
  <c r="BT132" i="4" s="1"/>
  <c r="BT133" i="4" s="1"/>
  <c r="BT134" i="4" s="1"/>
  <c r="BT135" i="4" s="1"/>
  <c r="BU118" i="4"/>
  <c r="CE108" i="4"/>
  <c r="CG106" i="4"/>
  <c r="BV117" i="4"/>
  <c r="BX115" i="4"/>
  <c r="CB111" i="4"/>
  <c r="CA112" i="4"/>
  <c r="CJ103" i="4"/>
  <c r="CH105" i="4"/>
  <c r="CK102" i="4"/>
  <c r="BY114" i="4"/>
  <c r="DZ93" i="8" l="1"/>
  <c r="EA93" i="8" s="1"/>
  <c r="DA117" i="8"/>
  <c r="DJ108" i="8"/>
  <c r="DI109" i="8"/>
  <c r="DH110" i="8"/>
  <c r="DG111" i="8"/>
  <c r="CB142" i="8"/>
  <c r="DQ102" i="8"/>
  <c r="DR102" i="8" s="1"/>
  <c r="CA143" i="8"/>
  <c r="BZ144" i="8"/>
  <c r="BY145" i="8"/>
  <c r="BX146" i="8"/>
  <c r="DD114" i="8"/>
  <c r="DC115" i="8"/>
  <c r="DB116" i="8"/>
  <c r="EE88" i="8"/>
  <c r="EE89" i="8" s="1"/>
  <c r="DE113" i="8"/>
  <c r="DS100" i="8"/>
  <c r="DS101" i="8" s="1"/>
  <c r="DF112" i="8"/>
  <c r="DT99" i="8"/>
  <c r="BN227" i="8"/>
  <c r="BN228" i="8" s="1"/>
  <c r="BN229" i="8" s="1"/>
  <c r="BM237" i="8"/>
  <c r="BM238" i="8" s="1"/>
  <c r="BM239" i="8" s="1"/>
  <c r="BM240" i="8" s="1"/>
  <c r="BM241" i="8" s="1"/>
  <c r="BM242" i="8" s="1"/>
  <c r="BM243" i="8" s="1"/>
  <c r="BM244" i="8" s="1"/>
  <c r="BM245" i="8" s="1"/>
  <c r="BM246" i="8" s="1"/>
  <c r="BM247" i="8" s="1"/>
  <c r="BM248" i="8" s="1"/>
  <c r="BM249" i="8" s="1"/>
  <c r="BM250" i="8" s="1"/>
  <c r="BM251" i="8" s="1"/>
  <c r="BM252" i="8" s="1"/>
  <c r="BM253" i="8" s="1"/>
  <c r="BM254" i="8" s="1"/>
  <c r="BM255" i="8" s="1"/>
  <c r="BM256" i="8" s="1"/>
  <c r="BM257" i="8" s="1"/>
  <c r="BM258" i="8" s="1"/>
  <c r="BM259" i="8" s="1"/>
  <c r="EO80" i="8"/>
  <c r="BW147" i="8"/>
  <c r="CX120" i="8"/>
  <c r="CY119" i="8"/>
  <c r="DV96" i="8"/>
  <c r="DV97" i="8" s="1"/>
  <c r="EG87" i="8"/>
  <c r="EH86" i="8"/>
  <c r="EI85" i="8"/>
  <c r="EJ84" i="8"/>
  <c r="EK83" i="8"/>
  <c r="CZ118" i="8"/>
  <c r="DU98" i="8"/>
  <c r="W109" i="6"/>
  <c r="Q109" i="6" s="1"/>
  <c r="BD110" i="6"/>
  <c r="BO110" i="6"/>
  <c r="AT110" i="6"/>
  <c r="AU110" i="6" s="1"/>
  <c r="CO129" i="8"/>
  <c r="CP128" i="8"/>
  <c r="CV122" i="8"/>
  <c r="CQ127" i="8"/>
  <c r="CU123" i="8"/>
  <c r="CR126" i="8"/>
  <c r="EP79" i="8"/>
  <c r="EL82" i="8"/>
  <c r="EN81" i="8"/>
  <c r="EU76" i="8"/>
  <c r="EV76" i="8" s="1"/>
  <c r="EW76" i="8" s="1"/>
  <c r="EX76" i="8" s="1"/>
  <c r="EB92" i="8"/>
  <c r="ER77" i="8"/>
  <c r="EQ78" i="8"/>
  <c r="DZ94" i="8"/>
  <c r="EC91" i="8"/>
  <c r="CT124" i="8"/>
  <c r="EY75" i="8"/>
  <c r="CS125" i="8"/>
  <c r="CE139" i="8"/>
  <c r="DK107" i="8"/>
  <c r="FF70" i="8"/>
  <c r="FE71" i="8"/>
  <c r="BU149" i="8"/>
  <c r="CW121" i="8"/>
  <c r="DL106" i="8"/>
  <c r="DY95" i="8"/>
  <c r="DO104" i="8"/>
  <c r="ED90" i="8"/>
  <c r="DP103" i="8"/>
  <c r="BS151" i="8"/>
  <c r="DN105" i="8"/>
  <c r="FC72" i="8"/>
  <c r="EZ74" i="8"/>
  <c r="FA73" i="8"/>
  <c r="BT150" i="8"/>
  <c r="CJ134" i="8"/>
  <c r="CD140" i="8"/>
  <c r="CK133" i="8"/>
  <c r="CM131" i="8"/>
  <c r="CL132" i="8"/>
  <c r="CI135" i="8"/>
  <c r="CN130" i="8"/>
  <c r="CF138" i="8"/>
  <c r="CH136" i="8"/>
  <c r="CC141" i="8"/>
  <c r="BV148" i="8"/>
  <c r="CG137" i="8"/>
  <c r="FG69" i="8"/>
  <c r="FH68" i="8"/>
  <c r="FJ66" i="8"/>
  <c r="FK66" i="8" s="1"/>
  <c r="FI67" i="8"/>
  <c r="Y55" i="1"/>
  <c r="D179" i="8"/>
  <c r="FD38" i="4"/>
  <c r="FC39" i="4"/>
  <c r="FG35" i="4"/>
  <c r="FB40" i="4"/>
  <c r="FE37" i="4"/>
  <c r="FF36" i="4"/>
  <c r="FA41" i="4"/>
  <c r="EZ42" i="4"/>
  <c r="EY43" i="4"/>
  <c r="EX44" i="4"/>
  <c r="ER50" i="4"/>
  <c r="ES49" i="4"/>
  <c r="ET48" i="4"/>
  <c r="EU47" i="4"/>
  <c r="EV46" i="4"/>
  <c r="EW45" i="4"/>
  <c r="FI33" i="4"/>
  <c r="FH34" i="4"/>
  <c r="FM29" i="4"/>
  <c r="FN28" i="4"/>
  <c r="FK31" i="4"/>
  <c r="FL30" i="4"/>
  <c r="FJ32" i="4"/>
  <c r="DY64" i="4"/>
  <c r="DX65" i="4"/>
  <c r="ED59" i="4"/>
  <c r="EE58" i="4"/>
  <c r="EF57" i="4"/>
  <c r="EC60" i="4"/>
  <c r="EB61" i="4"/>
  <c r="EA62" i="4"/>
  <c r="DZ63" i="4"/>
  <c r="GF179" i="4"/>
  <c r="R55" i="1"/>
  <c r="BT56" i="1"/>
  <c r="BI56" i="1"/>
  <c r="BH56" i="1"/>
  <c r="BS56" i="1"/>
  <c r="BR56" i="1"/>
  <c r="BG56" i="1"/>
  <c r="AY56" i="1"/>
  <c r="FT179" i="4"/>
  <c r="Q55" i="1"/>
  <c r="P55" i="1"/>
  <c r="FZ179" i="4"/>
  <c r="CR96" i="4"/>
  <c r="CQ97" i="4"/>
  <c r="CN100" i="4"/>
  <c r="CO99" i="4"/>
  <c r="CM101" i="4"/>
  <c r="CP98" i="4"/>
  <c r="DE81" i="4"/>
  <c r="DF80" i="4"/>
  <c r="DG79" i="4"/>
  <c r="EG56" i="4"/>
  <c r="EP51" i="4"/>
  <c r="EO52" i="4"/>
  <c r="EK54" i="4"/>
  <c r="EL53" i="4"/>
  <c r="DB85" i="4"/>
  <c r="DC84" i="4"/>
  <c r="DD82" i="4"/>
  <c r="DD83" i="4" s="1"/>
  <c r="DA86" i="4"/>
  <c r="DM73" i="4"/>
  <c r="DK75" i="4"/>
  <c r="DJ76" i="4"/>
  <c r="CY88" i="4"/>
  <c r="CV91" i="4"/>
  <c r="CD110" i="4"/>
  <c r="DL74" i="4"/>
  <c r="CX89" i="4"/>
  <c r="DI77" i="4"/>
  <c r="CW90" i="4"/>
  <c r="CZ87" i="4"/>
  <c r="BZ114" i="4"/>
  <c r="CT93" i="4"/>
  <c r="CT94" i="4" s="1"/>
  <c r="CS95" i="4"/>
  <c r="CU92" i="4"/>
  <c r="BW117" i="4"/>
  <c r="DH78" i="4"/>
  <c r="DW66" i="4"/>
  <c r="DS68" i="4"/>
  <c r="DN72" i="4"/>
  <c r="DP70" i="4"/>
  <c r="DQ69" i="4"/>
  <c r="DO71" i="4"/>
  <c r="DT67" i="4"/>
  <c r="DU67" i="4" s="1"/>
  <c r="EI55" i="4"/>
  <c r="EJ55" i="4" s="1"/>
  <c r="CJ104" i="4"/>
  <c r="BU119" i="4"/>
  <c r="BU120" i="4" s="1"/>
  <c r="BU121" i="4" s="1"/>
  <c r="BU122" i="4" s="1"/>
  <c r="BU123" i="4" s="1"/>
  <c r="BU124" i="4" s="1"/>
  <c r="BU125" i="4" s="1"/>
  <c r="BU126" i="4" s="1"/>
  <c r="BU127" i="4" s="1"/>
  <c r="BU128" i="4" s="1"/>
  <c r="BU129" i="4" s="1"/>
  <c r="BU130" i="4" s="1"/>
  <c r="BU131" i="4" s="1"/>
  <c r="BU132" i="4" s="1"/>
  <c r="BU133" i="4" s="1"/>
  <c r="BU134" i="4" s="1"/>
  <c r="BU135" i="4" s="1"/>
  <c r="CA113" i="4"/>
  <c r="CG107" i="4"/>
  <c r="CK103" i="4"/>
  <c r="CB112" i="4"/>
  <c r="BV118" i="4"/>
  <c r="CE109" i="4"/>
  <c r="CH106" i="4"/>
  <c r="BX116" i="4"/>
  <c r="CC111" i="4"/>
  <c r="BY115" i="4"/>
  <c r="CI105" i="4"/>
  <c r="CF108" i="4"/>
  <c r="CL102" i="4"/>
  <c r="DA118" i="8" l="1"/>
  <c r="DB117" i="8"/>
  <c r="DJ109" i="8"/>
  <c r="DK108" i="8"/>
  <c r="DI110" i="8"/>
  <c r="DH111" i="8"/>
  <c r="DG112" i="8"/>
  <c r="CA144" i="8"/>
  <c r="CB143" i="8"/>
  <c r="BZ145" i="8"/>
  <c r="EF88" i="8"/>
  <c r="EG88" i="8" s="1"/>
  <c r="BY146" i="8"/>
  <c r="BX147" i="8"/>
  <c r="DC116" i="8"/>
  <c r="DE114" i="8"/>
  <c r="DD115" i="8"/>
  <c r="DF113" i="8"/>
  <c r="DT100" i="8"/>
  <c r="DT101" i="8" s="1"/>
  <c r="EO81" i="8"/>
  <c r="DU99" i="8"/>
  <c r="BO227" i="8"/>
  <c r="BO228" i="8" s="1"/>
  <c r="BO229" i="8" s="1"/>
  <c r="BN230" i="8"/>
  <c r="BN231" i="8" s="1"/>
  <c r="BN232" i="8" s="1"/>
  <c r="BN233" i="8" s="1"/>
  <c r="BN234" i="8" s="1"/>
  <c r="BN235" i="8" s="1"/>
  <c r="BN236" i="8" s="1"/>
  <c r="EP80" i="8"/>
  <c r="CX121" i="8"/>
  <c r="CY120" i="8"/>
  <c r="DW96" i="8"/>
  <c r="DX96" i="8" s="1"/>
  <c r="EK84" i="8"/>
  <c r="EH87" i="8"/>
  <c r="EI86" i="8"/>
  <c r="EJ85" i="8"/>
  <c r="EL83" i="8"/>
  <c r="EQ79" i="8"/>
  <c r="CZ119" i="8"/>
  <c r="DA119" i="8" s="1"/>
  <c r="DV98" i="8"/>
  <c r="BF110" i="6"/>
  <c r="BQ110" i="6"/>
  <c r="AV110" i="6"/>
  <c r="BP110" i="6"/>
  <c r="BE110" i="6"/>
  <c r="CP129" i="8"/>
  <c r="CQ128" i="8"/>
  <c r="CV123" i="8"/>
  <c r="CR127" i="8"/>
  <c r="CU124" i="8"/>
  <c r="CS126" i="8"/>
  <c r="EC92" i="8"/>
  <c r="EB93" i="8"/>
  <c r="EM82" i="8"/>
  <c r="ER78" i="8"/>
  <c r="EA94" i="8"/>
  <c r="ES77" i="8"/>
  <c r="ET77" i="8" s="1"/>
  <c r="EU77" i="8" s="1"/>
  <c r="ED91" i="8"/>
  <c r="CT125" i="8"/>
  <c r="EZ75" i="8"/>
  <c r="EY76" i="8"/>
  <c r="CF139" i="8"/>
  <c r="FG70" i="8"/>
  <c r="DL107" i="8"/>
  <c r="DL108" i="8" s="1"/>
  <c r="CW122" i="8"/>
  <c r="BU150" i="8"/>
  <c r="FF71" i="8"/>
  <c r="DK109" i="8"/>
  <c r="DM106" i="8"/>
  <c r="EE90" i="8"/>
  <c r="DP104" i="8"/>
  <c r="DZ95" i="8"/>
  <c r="DQ103" i="8"/>
  <c r="CL133" i="8"/>
  <c r="DS102" i="8"/>
  <c r="DO105" i="8"/>
  <c r="FA74" i="8"/>
  <c r="FD72" i="8"/>
  <c r="FB73" i="8"/>
  <c r="CN131" i="8"/>
  <c r="CI136" i="8"/>
  <c r="CE140" i="8"/>
  <c r="CJ135" i="8"/>
  <c r="BV149" i="8"/>
  <c r="BT151" i="8"/>
  <c r="CC142" i="8"/>
  <c r="CO130" i="8"/>
  <c r="CK134" i="8"/>
  <c r="CG138" i="8"/>
  <c r="CM132" i="8"/>
  <c r="CH137" i="8"/>
  <c r="CD141" i="8"/>
  <c r="BW148" i="8"/>
  <c r="FH69" i="8"/>
  <c r="FI68" i="8"/>
  <c r="FJ67" i="8"/>
  <c r="FL66" i="8"/>
  <c r="FM66" i="8" s="1"/>
  <c r="FE38" i="4"/>
  <c r="FB41" i="4"/>
  <c r="FD39" i="4"/>
  <c r="FC40" i="4"/>
  <c r="FG36" i="4"/>
  <c r="FF37" i="4"/>
  <c r="FA42" i="4"/>
  <c r="EZ43" i="4"/>
  <c r="EY44" i="4"/>
  <c r="ET49" i="4"/>
  <c r="ES50" i="4"/>
  <c r="EU48" i="4"/>
  <c r="EV47" i="4"/>
  <c r="EX45" i="4"/>
  <c r="EW46" i="4"/>
  <c r="FI34" i="4"/>
  <c r="FH35" i="4"/>
  <c r="FN29" i="4"/>
  <c r="FM30" i="4"/>
  <c r="FK32" i="4"/>
  <c r="FL31" i="4"/>
  <c r="FJ33" i="4"/>
  <c r="DZ64" i="4"/>
  <c r="DY65" i="4"/>
  <c r="DX66" i="4"/>
  <c r="EG57" i="4"/>
  <c r="ED60" i="4"/>
  <c r="EE59" i="4"/>
  <c r="EF58" i="4"/>
  <c r="EC61" i="4"/>
  <c r="EB62" i="4"/>
  <c r="EA63" i="4"/>
  <c r="D179" i="4"/>
  <c r="BU56" i="1"/>
  <c r="BJ56" i="1"/>
  <c r="AZ56" i="1"/>
  <c r="BC56" i="1" s="1"/>
  <c r="BN56" i="1" s="1"/>
  <c r="CS96" i="4"/>
  <c r="CR97" i="4"/>
  <c r="CQ98" i="4"/>
  <c r="CO100" i="4"/>
  <c r="CN101" i="4"/>
  <c r="CP99" i="4"/>
  <c r="DF81" i="4"/>
  <c r="DG80" i="4"/>
  <c r="EH56" i="4"/>
  <c r="EL54" i="4"/>
  <c r="EP52" i="4"/>
  <c r="EQ51" i="4"/>
  <c r="EM53" i="4"/>
  <c r="DC85" i="4"/>
  <c r="DB86" i="4"/>
  <c r="DE82" i="4"/>
  <c r="DE83" i="4" s="1"/>
  <c r="DD84" i="4"/>
  <c r="DN73" i="4"/>
  <c r="DM74" i="4"/>
  <c r="DK76" i="4"/>
  <c r="DJ77" i="4"/>
  <c r="CY89" i="4"/>
  <c r="CZ88" i="4"/>
  <c r="CW91" i="4"/>
  <c r="BZ115" i="4"/>
  <c r="DL75" i="4"/>
  <c r="CX90" i="4"/>
  <c r="DI78" i="4"/>
  <c r="DA87" i="4"/>
  <c r="CT95" i="4"/>
  <c r="CU93" i="4"/>
  <c r="CV92" i="4"/>
  <c r="DH79" i="4"/>
  <c r="DV67" i="4"/>
  <c r="DP71" i="4"/>
  <c r="DO72" i="4"/>
  <c r="DQ70" i="4"/>
  <c r="DR69" i="4"/>
  <c r="DT68" i="4"/>
  <c r="DU68" i="4" s="1"/>
  <c r="EK55" i="4"/>
  <c r="CJ105" i="4"/>
  <c r="CB113" i="4"/>
  <c r="BV119" i="4"/>
  <c r="BV120" i="4" s="1"/>
  <c r="BV121" i="4" s="1"/>
  <c r="BV122" i="4" s="1"/>
  <c r="BV123" i="4" s="1"/>
  <c r="BV124" i="4" s="1"/>
  <c r="BV125" i="4" s="1"/>
  <c r="BV126" i="4" s="1"/>
  <c r="BV127" i="4" s="1"/>
  <c r="BV128" i="4" s="1"/>
  <c r="BV129" i="4" s="1"/>
  <c r="BV130" i="4" s="1"/>
  <c r="BV131" i="4" s="1"/>
  <c r="BV132" i="4" s="1"/>
  <c r="BV133" i="4" s="1"/>
  <c r="BV134" i="4" s="1"/>
  <c r="BV135" i="4" s="1"/>
  <c r="CC112" i="4"/>
  <c r="CI106" i="4"/>
  <c r="CK104" i="4"/>
  <c r="CD111" i="4"/>
  <c r="CH107" i="4"/>
  <c r="BW118" i="4"/>
  <c r="CL103" i="4"/>
  <c r="CE110" i="4"/>
  <c r="BY116" i="4"/>
  <c r="BX117" i="4"/>
  <c r="CM102" i="4"/>
  <c r="CG108" i="4"/>
  <c r="CF109" i="4"/>
  <c r="CA114" i="4"/>
  <c r="DB118" i="8" l="1"/>
  <c r="DC117" i="8"/>
  <c r="DJ110" i="8"/>
  <c r="DI111" i="8"/>
  <c r="DH112" i="8"/>
  <c r="CA145" i="8"/>
  <c r="CB144" i="8"/>
  <c r="BZ146" i="8"/>
  <c r="EF89" i="8"/>
  <c r="EF90" i="8" s="1"/>
  <c r="BY147" i="8"/>
  <c r="DD116" i="8"/>
  <c r="DE115" i="8"/>
  <c r="DF114" i="8"/>
  <c r="DG113" i="8"/>
  <c r="DU100" i="8"/>
  <c r="DU101" i="8" s="1"/>
  <c r="EP81" i="8"/>
  <c r="BP227" i="8"/>
  <c r="BP228" i="8" s="1"/>
  <c r="BO230" i="8"/>
  <c r="BO231" i="8" s="1"/>
  <c r="BO232" i="8" s="1"/>
  <c r="BO233" i="8" s="1"/>
  <c r="BO234" i="8" s="1"/>
  <c r="BO235" i="8" s="1"/>
  <c r="BO236" i="8" s="1"/>
  <c r="BN237" i="8"/>
  <c r="BN238" i="8" s="1"/>
  <c r="BN239" i="8" s="1"/>
  <c r="BN240" i="8" s="1"/>
  <c r="BN241" i="8" s="1"/>
  <c r="BN242" i="8" s="1"/>
  <c r="BN243" i="8" s="1"/>
  <c r="BN244" i="8" s="1"/>
  <c r="BN245" i="8" s="1"/>
  <c r="BN246" i="8" s="1"/>
  <c r="BN247" i="8" s="1"/>
  <c r="BN248" i="8" s="1"/>
  <c r="BN249" i="8" s="1"/>
  <c r="BN250" i="8" s="1"/>
  <c r="BN251" i="8" s="1"/>
  <c r="BN252" i="8" s="1"/>
  <c r="BN253" i="8" s="1"/>
  <c r="BN254" i="8" s="1"/>
  <c r="BN255" i="8" s="1"/>
  <c r="BN256" i="8" s="1"/>
  <c r="BN257" i="8" s="1"/>
  <c r="BN258" i="8" s="1"/>
  <c r="BN259" i="8" s="1"/>
  <c r="K109" i="6"/>
  <c r="CX122" i="8"/>
  <c r="EQ80" i="8"/>
  <c r="CY121" i="8"/>
  <c r="DW97" i="8"/>
  <c r="DW98" i="8" s="1"/>
  <c r="EH88" i="8"/>
  <c r="EL84" i="8"/>
  <c r="EK85" i="8"/>
  <c r="EI87" i="8"/>
  <c r="EJ86" i="8"/>
  <c r="EM83" i="8"/>
  <c r="CZ120" i="8"/>
  <c r="ER79" i="8"/>
  <c r="DV99" i="8"/>
  <c r="CP130" i="8"/>
  <c r="AW110" i="6"/>
  <c r="BR110" i="6"/>
  <c r="BG110" i="6"/>
  <c r="CQ129" i="8"/>
  <c r="CR128" i="8"/>
  <c r="CV124" i="8"/>
  <c r="CS127" i="8"/>
  <c r="CU125" i="8"/>
  <c r="ED92" i="8"/>
  <c r="EC93" i="8"/>
  <c r="EB94" i="8"/>
  <c r="EN82" i="8"/>
  <c r="CT126" i="8"/>
  <c r="ES78" i="8"/>
  <c r="EV77" i="8"/>
  <c r="EE91" i="8"/>
  <c r="EZ76" i="8"/>
  <c r="FH70" i="8"/>
  <c r="FG71" i="8"/>
  <c r="BU151" i="8"/>
  <c r="CW123" i="8"/>
  <c r="DM107" i="8"/>
  <c r="DM108" i="8" s="1"/>
  <c r="DL109" i="8"/>
  <c r="DK110" i="8"/>
  <c r="DY96" i="8"/>
  <c r="DN106" i="8"/>
  <c r="DQ104" i="8"/>
  <c r="EA95" i="8"/>
  <c r="DR103" i="8"/>
  <c r="FN66" i="8"/>
  <c r="DP105" i="8"/>
  <c r="DT102" i="8"/>
  <c r="FA75" i="8"/>
  <c r="FC73" i="8"/>
  <c r="FD73" i="8" s="1"/>
  <c r="FB74" i="8"/>
  <c r="FE72" i="8"/>
  <c r="CH138" i="8"/>
  <c r="CG139" i="8"/>
  <c r="BV150" i="8"/>
  <c r="BW149" i="8"/>
  <c r="BQ167" i="8"/>
  <c r="CN132" i="8"/>
  <c r="CJ136" i="8"/>
  <c r="CC143" i="8"/>
  <c r="BX148" i="8"/>
  <c r="CO131" i="8"/>
  <c r="CE141" i="8"/>
  <c r="CI137" i="8"/>
  <c r="CD142" i="8"/>
  <c r="CM133" i="8"/>
  <c r="DB119" i="8"/>
  <c r="CK135" i="8"/>
  <c r="CL134" i="8"/>
  <c r="CF140" i="8"/>
  <c r="FI69" i="8"/>
  <c r="FJ68" i="8"/>
  <c r="FK67" i="8"/>
  <c r="FF38" i="4"/>
  <c r="FC41" i="4"/>
  <c r="FB42" i="4"/>
  <c r="FD40" i="4"/>
  <c r="FE39" i="4"/>
  <c r="FH36" i="4"/>
  <c r="FG37" i="4"/>
  <c r="FA43" i="4"/>
  <c r="EZ44" i="4"/>
  <c r="EY45" i="4"/>
  <c r="ET50" i="4"/>
  <c r="EU49" i="4"/>
  <c r="EV48" i="4"/>
  <c r="EW47" i="4"/>
  <c r="EX46" i="4"/>
  <c r="FI35" i="4"/>
  <c r="FN30" i="4"/>
  <c r="FK33" i="4"/>
  <c r="FL32" i="4"/>
  <c r="FM31" i="4"/>
  <c r="FJ34" i="4"/>
  <c r="EA64" i="4"/>
  <c r="DZ65" i="4"/>
  <c r="DY66" i="4"/>
  <c r="EE60" i="4"/>
  <c r="ED61" i="4"/>
  <c r="EF59" i="4"/>
  <c r="EH57" i="4"/>
  <c r="EG58" i="4"/>
  <c r="EC62" i="4"/>
  <c r="EB63" i="4"/>
  <c r="AU57" i="1"/>
  <c r="BK56" i="1"/>
  <c r="F56" i="1" s="1"/>
  <c r="BV56" i="1"/>
  <c r="CT96" i="4"/>
  <c r="CR98" i="4"/>
  <c r="CS97" i="4"/>
  <c r="CP100" i="4"/>
  <c r="CO101" i="4"/>
  <c r="CN102" i="4"/>
  <c r="CQ99" i="4"/>
  <c r="DG81" i="4"/>
  <c r="EI56" i="4"/>
  <c r="EJ56" i="4" s="1"/>
  <c r="C220" i="4"/>
  <c r="ER51" i="4"/>
  <c r="EQ52" i="4"/>
  <c r="EM54" i="4"/>
  <c r="EN53" i="4"/>
  <c r="DB87" i="4"/>
  <c r="DC86" i="4"/>
  <c r="DD85" i="4"/>
  <c r="DE84" i="4"/>
  <c r="DF82" i="4"/>
  <c r="DF83" i="4" s="1"/>
  <c r="DO73" i="4"/>
  <c r="DN74" i="4"/>
  <c r="DL76" i="4"/>
  <c r="DK77" i="4"/>
  <c r="DJ78" i="4"/>
  <c r="CY90" i="4"/>
  <c r="CZ89" i="4"/>
  <c r="CW92" i="4"/>
  <c r="CX91" i="4"/>
  <c r="DM75" i="4"/>
  <c r="DI79" i="4"/>
  <c r="DA88" i="4"/>
  <c r="CV93" i="4"/>
  <c r="CU94" i="4"/>
  <c r="CU95" i="4" s="1"/>
  <c r="DH80" i="4"/>
  <c r="CK105" i="4"/>
  <c r="DR70" i="4"/>
  <c r="DS69" i="4"/>
  <c r="DP72" i="4"/>
  <c r="DV68" i="4"/>
  <c r="DQ71" i="4"/>
  <c r="DW67" i="4"/>
  <c r="EL55" i="4"/>
  <c r="CJ106" i="4"/>
  <c r="CL104" i="4"/>
  <c r="CG109" i="4"/>
  <c r="CF110" i="4"/>
  <c r="BY117" i="4"/>
  <c r="CE111" i="4"/>
  <c r="CH108" i="4"/>
  <c r="CA115" i="4"/>
  <c r="CM103" i="4"/>
  <c r="BX118" i="4"/>
  <c r="BW119" i="4"/>
  <c r="BW120" i="4" s="1"/>
  <c r="BW121" i="4" s="1"/>
  <c r="BW122" i="4" s="1"/>
  <c r="BW123" i="4" s="1"/>
  <c r="BW124" i="4" s="1"/>
  <c r="BW125" i="4" s="1"/>
  <c r="BW126" i="4" s="1"/>
  <c r="BW127" i="4" s="1"/>
  <c r="BW128" i="4" s="1"/>
  <c r="BW129" i="4" s="1"/>
  <c r="BW130" i="4" s="1"/>
  <c r="BW131" i="4" s="1"/>
  <c r="BW132" i="4" s="1"/>
  <c r="BW133" i="4" s="1"/>
  <c r="BW134" i="4" s="1"/>
  <c r="BW135" i="4" s="1"/>
  <c r="CI107" i="4"/>
  <c r="CB114" i="4"/>
  <c r="BZ116" i="4"/>
  <c r="CD112" i="4"/>
  <c r="CC113" i="4"/>
  <c r="DC118" i="8" l="1"/>
  <c r="DD117" i="8"/>
  <c r="DJ111" i="8"/>
  <c r="DK111" i="8" s="1"/>
  <c r="DI112" i="8"/>
  <c r="CA146" i="8"/>
  <c r="CC144" i="8"/>
  <c r="EG89" i="8"/>
  <c r="EH89" i="8" s="1"/>
  <c r="CB145" i="8"/>
  <c r="DH113" i="8"/>
  <c r="BY148" i="8"/>
  <c r="BZ147" i="8"/>
  <c r="DF115" i="8"/>
  <c r="DE116" i="8"/>
  <c r="DG114" i="8"/>
  <c r="EQ81" i="8"/>
  <c r="BP229" i="8"/>
  <c r="BP230" i="8" s="1"/>
  <c r="BP231" i="8" s="1"/>
  <c r="BP232" i="8" s="1"/>
  <c r="BP233" i="8" s="1"/>
  <c r="BP234" i="8" s="1"/>
  <c r="BP235" i="8" s="1"/>
  <c r="BP236" i="8" s="1"/>
  <c r="BO237" i="8"/>
  <c r="BO238" i="8" s="1"/>
  <c r="BO239" i="8" s="1"/>
  <c r="BO240" i="8" s="1"/>
  <c r="BO241" i="8" s="1"/>
  <c r="BO242" i="8" s="1"/>
  <c r="BO243" i="8" s="1"/>
  <c r="BO244" i="8" s="1"/>
  <c r="BO245" i="8" s="1"/>
  <c r="BO246" i="8" s="1"/>
  <c r="BO247" i="8" s="1"/>
  <c r="BO248" i="8" s="1"/>
  <c r="BO249" i="8" s="1"/>
  <c r="BO250" i="8" s="1"/>
  <c r="BO251" i="8" s="1"/>
  <c r="BO252" i="8" s="1"/>
  <c r="BO253" i="8" s="1"/>
  <c r="BO254" i="8" s="1"/>
  <c r="BO255" i="8" s="1"/>
  <c r="BO256" i="8" s="1"/>
  <c r="BO257" i="8" s="1"/>
  <c r="BO258" i="8" s="1"/>
  <c r="BO259" i="8" s="1"/>
  <c r="CY122" i="8"/>
  <c r="ER80" i="8"/>
  <c r="CZ121" i="8"/>
  <c r="DX97" i="8"/>
  <c r="DX98" i="8" s="1"/>
  <c r="DW99" i="8"/>
  <c r="EI88" i="8"/>
  <c r="EM84" i="8"/>
  <c r="EL85" i="8"/>
  <c r="EJ87" i="8"/>
  <c r="EK86" i="8"/>
  <c r="EN83" i="8"/>
  <c r="DA120" i="8"/>
  <c r="DV100" i="8"/>
  <c r="CQ130" i="8"/>
  <c r="CT127" i="8"/>
  <c r="BH110" i="6"/>
  <c r="BS110" i="6"/>
  <c r="AX110" i="6"/>
  <c r="CR129" i="8"/>
  <c r="CV125" i="8"/>
  <c r="CW124" i="8"/>
  <c r="CS128" i="8"/>
  <c r="EE92" i="8"/>
  <c r="ED93" i="8"/>
  <c r="EC94" i="8"/>
  <c r="EO82" i="8"/>
  <c r="EP82" i="8" s="1"/>
  <c r="CU126" i="8"/>
  <c r="EW77" i="8"/>
  <c r="EX77" i="8" s="1"/>
  <c r="ES79" i="8"/>
  <c r="ET78" i="8"/>
  <c r="FI70" i="8"/>
  <c r="FH71" i="8"/>
  <c r="CX123" i="8"/>
  <c r="DD118" i="8"/>
  <c r="DN107" i="8"/>
  <c r="DN108" i="8" s="1"/>
  <c r="DL110" i="8"/>
  <c r="DM109" i="8"/>
  <c r="DZ96" i="8"/>
  <c r="EF91" i="8"/>
  <c r="DO106" i="8"/>
  <c r="DR104" i="8"/>
  <c r="DS103" i="8"/>
  <c r="EB95" i="8"/>
  <c r="BW150" i="8"/>
  <c r="CH139" i="8"/>
  <c r="FB75" i="8"/>
  <c r="DQ105" i="8"/>
  <c r="FE73" i="8"/>
  <c r="DU102" i="8"/>
  <c r="FA76" i="8"/>
  <c r="FC74" i="8"/>
  <c r="FD74" i="8" s="1"/>
  <c r="FF72" i="8"/>
  <c r="CI138" i="8"/>
  <c r="CP131" i="8"/>
  <c r="CF141" i="8"/>
  <c r="CK136" i="8"/>
  <c r="DC119" i="8"/>
  <c r="CE142" i="8"/>
  <c r="BX149" i="8"/>
  <c r="CG140" i="8"/>
  <c r="CM134" i="8"/>
  <c r="CO132" i="8"/>
  <c r="CJ137" i="8"/>
  <c r="CN133" i="8"/>
  <c r="CL135" i="8"/>
  <c r="CD143" i="8"/>
  <c r="BQ168" i="8"/>
  <c r="BQ169" i="8" s="1"/>
  <c r="BQ170" i="8" s="1"/>
  <c r="BQ171" i="8" s="1"/>
  <c r="BQ172" i="8" s="1"/>
  <c r="BQ173" i="8" s="1"/>
  <c r="BQ174" i="8" s="1"/>
  <c r="BQ175" i="8" s="1"/>
  <c r="BQ176" i="8" s="1"/>
  <c r="BQ177" i="8" s="1"/>
  <c r="BQ178" i="8" s="1"/>
  <c r="BQ179" i="8" s="1"/>
  <c r="BQ180" i="8" s="1"/>
  <c r="BQ181" i="8" s="1"/>
  <c r="BQ182" i="8" s="1"/>
  <c r="BQ183" i="8" s="1"/>
  <c r="BQ184" i="8" s="1"/>
  <c r="BQ185" i="8" s="1"/>
  <c r="BQ186" i="8" s="1"/>
  <c r="BQ187" i="8" s="1"/>
  <c r="BQ188" i="8" s="1"/>
  <c r="BQ189" i="8" s="1"/>
  <c r="BQ190" i="8" s="1"/>
  <c r="BQ191" i="8" s="1"/>
  <c r="BQ192" i="8" s="1"/>
  <c r="BQ193" i="8" s="1"/>
  <c r="BQ194" i="8" s="1"/>
  <c r="BQ195" i="8" s="1"/>
  <c r="BQ196" i="8" s="1"/>
  <c r="BQ197" i="8" s="1"/>
  <c r="BQ198" i="8" s="1"/>
  <c r="BQ199" i="8" s="1"/>
  <c r="BQ200" i="8" s="1"/>
  <c r="BQ201" i="8" s="1"/>
  <c r="BQ202" i="8" s="1"/>
  <c r="BQ203" i="8" s="1"/>
  <c r="BQ204" i="8" s="1"/>
  <c r="BQ205" i="8" s="1"/>
  <c r="BQ206" i="8" s="1"/>
  <c r="BQ207" i="8" s="1"/>
  <c r="BQ208" i="8" s="1"/>
  <c r="BQ209" i="8" s="1"/>
  <c r="BQ210" i="8" s="1"/>
  <c r="BQ211" i="8" s="1"/>
  <c r="BQ212" i="8" s="1"/>
  <c r="BQ213" i="8" s="1"/>
  <c r="BQ214" i="8" s="1"/>
  <c r="BQ215" i="8" s="1"/>
  <c r="BQ216" i="8" s="1"/>
  <c r="BQ217" i="8" s="1"/>
  <c r="BQ218" i="8" s="1"/>
  <c r="BQ219" i="8" s="1"/>
  <c r="BQ220" i="8" s="1"/>
  <c r="BQ221" i="8" s="1"/>
  <c r="BQ222" i="8" s="1"/>
  <c r="BQ223" i="8" s="1"/>
  <c r="BQ224" i="8" s="1"/>
  <c r="BQ225" i="8" s="1"/>
  <c r="BQ226" i="8" s="1"/>
  <c r="BQ227" i="8" s="1"/>
  <c r="BQ228" i="8" s="1"/>
  <c r="BV151" i="8"/>
  <c r="FJ69" i="8"/>
  <c r="FK68" i="8"/>
  <c r="FL67" i="8"/>
  <c r="D180" i="8"/>
  <c r="FF39" i="4"/>
  <c r="FG38" i="4"/>
  <c r="FC42" i="4"/>
  <c r="FD41" i="4"/>
  <c r="FH37" i="4"/>
  <c r="FE40" i="4"/>
  <c r="FB43" i="4"/>
  <c r="FI36" i="4"/>
  <c r="FA44" i="4"/>
  <c r="EZ45" i="4"/>
  <c r="EU50" i="4"/>
  <c r="EV49" i="4"/>
  <c r="EW48" i="4"/>
  <c r="EY46" i="4"/>
  <c r="EX47" i="4"/>
  <c r="FJ35" i="4"/>
  <c r="FN31" i="4"/>
  <c r="FL33" i="4"/>
  <c r="FM32" i="4"/>
  <c r="FK34" i="4"/>
  <c r="EA65" i="4"/>
  <c r="DZ66" i="4"/>
  <c r="EB64" i="4"/>
  <c r="EG59" i="4"/>
  <c r="ED62" i="4"/>
  <c r="EE61" i="4"/>
  <c r="EF60" i="4"/>
  <c r="EC63" i="4"/>
  <c r="EH58" i="4"/>
  <c r="Y56" i="1"/>
  <c r="BQ57" i="1"/>
  <c r="BF57" i="1"/>
  <c r="AV57" i="1"/>
  <c r="CS98" i="4"/>
  <c r="CR99" i="4"/>
  <c r="CT97" i="4"/>
  <c r="CP101" i="4"/>
  <c r="CO102" i="4"/>
  <c r="CQ100" i="4"/>
  <c r="EI57" i="4"/>
  <c r="ER52" i="4"/>
  <c r="ES51" i="4"/>
  <c r="EN54" i="4"/>
  <c r="EO53" i="4"/>
  <c r="DC87" i="4"/>
  <c r="DB88" i="4"/>
  <c r="DD86" i="4"/>
  <c r="DE85" i="4"/>
  <c r="DF84" i="4"/>
  <c r="DG82" i="4"/>
  <c r="DG83" i="4" s="1"/>
  <c r="DO74" i="4"/>
  <c r="DN75" i="4"/>
  <c r="DK78" i="4"/>
  <c r="DL77" i="4"/>
  <c r="DJ79" i="4"/>
  <c r="CY91" i="4"/>
  <c r="CZ90" i="4"/>
  <c r="CW93" i="4"/>
  <c r="CX92" i="4"/>
  <c r="DM76" i="4"/>
  <c r="DI80" i="4"/>
  <c r="DA89" i="4"/>
  <c r="CU96" i="4"/>
  <c r="CV94" i="4"/>
  <c r="CV95" i="4" s="1"/>
  <c r="CL105" i="4"/>
  <c r="CK106" i="4"/>
  <c r="DH81" i="4"/>
  <c r="DR71" i="4"/>
  <c r="DX67" i="4"/>
  <c r="DW68" i="4"/>
  <c r="DT69" i="4"/>
  <c r="DS70" i="4"/>
  <c r="DP73" i="4"/>
  <c r="DQ72" i="4"/>
  <c r="EM55" i="4"/>
  <c r="EK56" i="4"/>
  <c r="EL56" i="4" s="1"/>
  <c r="CM104" i="4"/>
  <c r="CF111" i="4"/>
  <c r="CH109" i="4"/>
  <c r="CE112" i="4"/>
  <c r="CG110" i="4"/>
  <c r="CB115" i="4"/>
  <c r="CA116" i="4"/>
  <c r="CN103" i="4"/>
  <c r="CD113" i="4"/>
  <c r="CC114" i="4"/>
  <c r="CI108" i="4"/>
  <c r="CJ107" i="4"/>
  <c r="BY118" i="4"/>
  <c r="BZ117" i="4"/>
  <c r="BX119" i="4"/>
  <c r="DJ112" i="8" l="1"/>
  <c r="DK112" i="8" s="1"/>
  <c r="DI113" i="8"/>
  <c r="BQ229" i="8"/>
  <c r="BQ230" i="8" s="1"/>
  <c r="BQ231" i="8" s="1"/>
  <c r="BQ232" i="8" s="1"/>
  <c r="BQ233" i="8" s="1"/>
  <c r="BQ234" i="8" s="1"/>
  <c r="BQ235" i="8" s="1"/>
  <c r="BQ236" i="8" s="1"/>
  <c r="EG90" i="8"/>
  <c r="EG91" i="8" s="1"/>
  <c r="CC145" i="8"/>
  <c r="CB146" i="8"/>
  <c r="DH114" i="8"/>
  <c r="BY149" i="8"/>
  <c r="BZ148" i="8"/>
  <c r="CA147" i="8"/>
  <c r="DG115" i="8"/>
  <c r="DF116" i="8"/>
  <c r="DE117" i="8"/>
  <c r="DE118" i="8" s="1"/>
  <c r="ER81" i="8"/>
  <c r="BP237" i="8"/>
  <c r="BP238" i="8" s="1"/>
  <c r="BP239" i="8" s="1"/>
  <c r="BP240" i="8" s="1"/>
  <c r="BP241" i="8" s="1"/>
  <c r="BP242" i="8" s="1"/>
  <c r="BP243" i="8" s="1"/>
  <c r="BP244" i="8" s="1"/>
  <c r="BP245" i="8" s="1"/>
  <c r="BP246" i="8" s="1"/>
  <c r="BP247" i="8" s="1"/>
  <c r="BP248" i="8" s="1"/>
  <c r="BP249" i="8" s="1"/>
  <c r="BP250" i="8" s="1"/>
  <c r="BP251" i="8" s="1"/>
  <c r="BP252" i="8" s="1"/>
  <c r="BP253" i="8" s="1"/>
  <c r="BP254" i="8" s="1"/>
  <c r="BP255" i="8" s="1"/>
  <c r="BP256" i="8" s="1"/>
  <c r="BP257" i="8" s="1"/>
  <c r="BP258" i="8" s="1"/>
  <c r="BP259" i="8" s="1"/>
  <c r="DL111" i="8"/>
  <c r="CZ122" i="8"/>
  <c r="ES80" i="8"/>
  <c r="DA121" i="8"/>
  <c r="CT128" i="8"/>
  <c r="DY97" i="8"/>
  <c r="DY98" i="8" s="1"/>
  <c r="EI89" i="8"/>
  <c r="DX99" i="8"/>
  <c r="DW100" i="8"/>
  <c r="EJ88" i="8"/>
  <c r="DB120" i="8"/>
  <c r="EM85" i="8"/>
  <c r="EN84" i="8"/>
  <c r="DV101" i="8"/>
  <c r="DV102" i="8" s="1"/>
  <c r="EK87" i="8"/>
  <c r="EL86" i="8"/>
  <c r="CR130" i="8"/>
  <c r="CU127" i="8"/>
  <c r="BA110" i="6"/>
  <c r="BL110" i="6" s="1"/>
  <c r="BT110" i="6"/>
  <c r="BI110" i="6"/>
  <c r="AS111" i="6"/>
  <c r="CW125" i="8"/>
  <c r="CX124" i="8"/>
  <c r="CS129" i="8"/>
  <c r="EE93" i="8"/>
  <c r="CV126" i="8"/>
  <c r="ED94" i="8"/>
  <c r="EF92" i="8"/>
  <c r="EO83" i="8"/>
  <c r="EQ82" i="8"/>
  <c r="FJ70" i="8"/>
  <c r="EU78" i="8"/>
  <c r="ET79" i="8"/>
  <c r="EY77" i="8"/>
  <c r="EZ77" i="8" s="1"/>
  <c r="FA77" i="8" s="1"/>
  <c r="FI71" i="8"/>
  <c r="CY123" i="8"/>
  <c r="DO107" i="8"/>
  <c r="DO108" i="8" s="1"/>
  <c r="DM110" i="8"/>
  <c r="DN109" i="8"/>
  <c r="EA96" i="8"/>
  <c r="DP106" i="8"/>
  <c r="DS104" i="8"/>
  <c r="DT103" i="8"/>
  <c r="FB76" i="8"/>
  <c r="EC95" i="8"/>
  <c r="CL136" i="8"/>
  <c r="BR167" i="8"/>
  <c r="BR168" i="8" s="1"/>
  <c r="BR169" i="8" s="1"/>
  <c r="BR170" i="8" s="1"/>
  <c r="BR171" i="8" s="1"/>
  <c r="BR172" i="8" s="1"/>
  <c r="BR173" i="8" s="1"/>
  <c r="BR174" i="8" s="1"/>
  <c r="BR175" i="8" s="1"/>
  <c r="BR176" i="8" s="1"/>
  <c r="BR177" i="8" s="1"/>
  <c r="BR178" i="8" s="1"/>
  <c r="BR179" i="8" s="1"/>
  <c r="BR180" i="8" s="1"/>
  <c r="BR181" i="8" s="1"/>
  <c r="BR182" i="8" s="1"/>
  <c r="BR183" i="8" s="1"/>
  <c r="BR184" i="8" s="1"/>
  <c r="BR185" i="8" s="1"/>
  <c r="BR186" i="8" s="1"/>
  <c r="BR187" i="8" s="1"/>
  <c r="BR188" i="8" s="1"/>
  <c r="BR189" i="8" s="1"/>
  <c r="BR190" i="8" s="1"/>
  <c r="BR191" i="8" s="1"/>
  <c r="BR192" i="8" s="1"/>
  <c r="BR193" i="8" s="1"/>
  <c r="BR194" i="8" s="1"/>
  <c r="BR195" i="8" s="1"/>
  <c r="BR196" i="8" s="1"/>
  <c r="BR197" i="8" s="1"/>
  <c r="BR198" i="8" s="1"/>
  <c r="BR199" i="8" s="1"/>
  <c r="BR200" i="8" s="1"/>
  <c r="BR201" i="8" s="1"/>
  <c r="BR202" i="8" s="1"/>
  <c r="BR203" i="8" s="1"/>
  <c r="BR204" i="8" s="1"/>
  <c r="BR205" i="8" s="1"/>
  <c r="BR206" i="8" s="1"/>
  <c r="BR207" i="8" s="1"/>
  <c r="BR208" i="8" s="1"/>
  <c r="BR209" i="8" s="1"/>
  <c r="BR210" i="8" s="1"/>
  <c r="BR211" i="8" s="1"/>
  <c r="BR212" i="8" s="1"/>
  <c r="BR213" i="8" s="1"/>
  <c r="BR214" i="8" s="1"/>
  <c r="BR215" i="8" s="1"/>
  <c r="BR216" i="8" s="1"/>
  <c r="BR217" i="8" s="1"/>
  <c r="BR218" i="8" s="1"/>
  <c r="BR219" i="8" s="1"/>
  <c r="BR220" i="8" s="1"/>
  <c r="BR221" i="8" s="1"/>
  <c r="BR222" i="8" s="1"/>
  <c r="BR223" i="8" s="1"/>
  <c r="BR224" i="8" s="1"/>
  <c r="BR225" i="8" s="1"/>
  <c r="BR226" i="8" s="1"/>
  <c r="BR227" i="8" s="1"/>
  <c r="BR228" i="8" s="1"/>
  <c r="BR229" i="8" s="1"/>
  <c r="BR230" i="8" s="1"/>
  <c r="BR231" i="8" s="1"/>
  <c r="BR232" i="8" s="1"/>
  <c r="BR233" i="8" s="1"/>
  <c r="BR234" i="8" s="1"/>
  <c r="BR235" i="8" s="1"/>
  <c r="BR236" i="8" s="1"/>
  <c r="DR105" i="8"/>
  <c r="FC75" i="8"/>
  <c r="FD75" i="8" s="1"/>
  <c r="FE74" i="8"/>
  <c r="FG72" i="8"/>
  <c r="FH72" i="8" s="1"/>
  <c r="FF73" i="8"/>
  <c r="CN134" i="8"/>
  <c r="CG141" i="8"/>
  <c r="BX150" i="8"/>
  <c r="CD144" i="8"/>
  <c r="CJ138" i="8"/>
  <c r="CH140" i="8"/>
  <c r="CI139" i="8"/>
  <c r="CE143" i="8"/>
  <c r="BW151" i="8"/>
  <c r="CO133" i="8"/>
  <c r="DD119" i="8"/>
  <c r="CF142" i="8"/>
  <c r="CP132" i="8"/>
  <c r="CQ131" i="8"/>
  <c r="CM135" i="8"/>
  <c r="CK137" i="8"/>
  <c r="FK69" i="8"/>
  <c r="FL68" i="8"/>
  <c r="FM67" i="8"/>
  <c r="FG39" i="4"/>
  <c r="FF40" i="4"/>
  <c r="FC43" i="4"/>
  <c r="FH38" i="4"/>
  <c r="FD42" i="4"/>
  <c r="FE41" i="4"/>
  <c r="FI37" i="4"/>
  <c r="FB44" i="4"/>
  <c r="FJ36" i="4"/>
  <c r="FA45" i="4"/>
  <c r="EZ46" i="4"/>
  <c r="EV50" i="4"/>
  <c r="EW49" i="4"/>
  <c r="EY47" i="4"/>
  <c r="EX48" i="4"/>
  <c r="FK35" i="4"/>
  <c r="FM33" i="4"/>
  <c r="FN32" i="4"/>
  <c r="FL34" i="4"/>
  <c r="EA66" i="4"/>
  <c r="EB65" i="4"/>
  <c r="EC64" i="4"/>
  <c r="EH59" i="4"/>
  <c r="EG60" i="4"/>
  <c r="ED63" i="4"/>
  <c r="EE62" i="4"/>
  <c r="EF61" i="4"/>
  <c r="EI58" i="4"/>
  <c r="FT180" i="4"/>
  <c r="FZ180" i="4"/>
  <c r="Q56" i="1"/>
  <c r="P56" i="1"/>
  <c r="R56" i="1"/>
  <c r="GF180" i="4"/>
  <c r="BR57" i="1"/>
  <c r="BG57" i="1"/>
  <c r="AW57" i="1"/>
  <c r="CS99" i="4"/>
  <c r="CR100" i="4"/>
  <c r="CT98" i="4"/>
  <c r="CU97" i="4"/>
  <c r="CP102" i="4"/>
  <c r="CQ101" i="4"/>
  <c r="EJ57" i="4"/>
  <c r="ET51" i="4"/>
  <c r="ES52" i="4"/>
  <c r="EP53" i="4"/>
  <c r="EO54" i="4"/>
  <c r="DD87" i="4"/>
  <c r="DC88" i="4"/>
  <c r="DB89" i="4"/>
  <c r="DF85" i="4"/>
  <c r="DE86" i="4"/>
  <c r="DM77" i="4"/>
  <c r="DH82" i="4"/>
  <c r="DH83" i="4" s="1"/>
  <c r="DG84" i="4"/>
  <c r="DO75" i="4"/>
  <c r="DL78" i="4"/>
  <c r="DK79" i="4"/>
  <c r="CY92" i="4"/>
  <c r="DJ80" i="4"/>
  <c r="CZ91" i="4"/>
  <c r="DN76" i="4"/>
  <c r="CX93" i="4"/>
  <c r="DA90" i="4"/>
  <c r="CL106" i="4"/>
  <c r="CV96" i="4"/>
  <c r="CW94" i="4"/>
  <c r="CM105" i="4"/>
  <c r="DI81" i="4"/>
  <c r="DS71" i="4"/>
  <c r="DT70" i="4"/>
  <c r="DU69" i="4"/>
  <c r="DV69" i="4" s="1"/>
  <c r="DX68" i="4"/>
  <c r="DR72" i="4"/>
  <c r="DP74" i="4"/>
  <c r="DQ73" i="4"/>
  <c r="DY67" i="4"/>
  <c r="EM56" i="4"/>
  <c r="EN55" i="4"/>
  <c r="BZ118" i="4"/>
  <c r="CJ108" i="4"/>
  <c r="CD114" i="4"/>
  <c r="CC115" i="4"/>
  <c r="CE113" i="4"/>
  <c r="CH110" i="4"/>
  <c r="CA117" i="4"/>
  <c r="CB116" i="4"/>
  <c r="CI109" i="4"/>
  <c r="CK107" i="4"/>
  <c r="BX120" i="4"/>
  <c r="BX121" i="4" s="1"/>
  <c r="BX122" i="4" s="1"/>
  <c r="BX123" i="4" s="1"/>
  <c r="BX124" i="4" s="1"/>
  <c r="BX125" i="4" s="1"/>
  <c r="BX126" i="4" s="1"/>
  <c r="BX127" i="4" s="1"/>
  <c r="BX128" i="4" s="1"/>
  <c r="BX129" i="4" s="1"/>
  <c r="BX130" i="4" s="1"/>
  <c r="BX131" i="4" s="1"/>
  <c r="BX132" i="4" s="1"/>
  <c r="BX133" i="4" s="1"/>
  <c r="BX134" i="4" s="1"/>
  <c r="BX135" i="4" s="1"/>
  <c r="CN104" i="4"/>
  <c r="CO103" i="4"/>
  <c r="CF112" i="4"/>
  <c r="BY119" i="4"/>
  <c r="CG111" i="4"/>
  <c r="DJ113" i="8" l="1"/>
  <c r="DK113" i="8" s="1"/>
  <c r="EH90" i="8"/>
  <c r="EI90" i="8" s="1"/>
  <c r="DI114" i="8"/>
  <c r="CC146" i="8"/>
  <c r="BY150" i="8"/>
  <c r="BZ149" i="8"/>
  <c r="DH115" i="8"/>
  <c r="CA148" i="8"/>
  <c r="CB147" i="8"/>
  <c r="DF117" i="8"/>
  <c r="DF118" i="8" s="1"/>
  <c r="ES81" i="8"/>
  <c r="DG116" i="8"/>
  <c r="DL112" i="8"/>
  <c r="BQ237" i="8"/>
  <c r="BQ238" i="8" s="1"/>
  <c r="BQ239" i="8" s="1"/>
  <c r="BQ240" i="8" s="1"/>
  <c r="BQ241" i="8" s="1"/>
  <c r="BQ242" i="8" s="1"/>
  <c r="BQ243" i="8" s="1"/>
  <c r="BQ244" i="8" s="1"/>
  <c r="BQ245" i="8" s="1"/>
  <c r="BQ246" i="8" s="1"/>
  <c r="BQ247" i="8" s="1"/>
  <c r="BQ248" i="8" s="1"/>
  <c r="BQ249" i="8" s="1"/>
  <c r="BQ250" i="8" s="1"/>
  <c r="BQ251" i="8" s="1"/>
  <c r="BQ252" i="8" s="1"/>
  <c r="BQ253" i="8" s="1"/>
  <c r="BQ254" i="8" s="1"/>
  <c r="BQ255" i="8" s="1"/>
  <c r="BQ256" i="8" s="1"/>
  <c r="BQ257" i="8" s="1"/>
  <c r="BQ258" i="8" s="1"/>
  <c r="BQ259" i="8" s="1"/>
  <c r="DM111" i="8"/>
  <c r="DA122" i="8"/>
  <c r="CZ123" i="8"/>
  <c r="ET80" i="8"/>
  <c r="DB121" i="8"/>
  <c r="CS130" i="8"/>
  <c r="CU128" i="8"/>
  <c r="DZ97" i="8"/>
  <c r="EA97" i="8" s="1"/>
  <c r="EK88" i="8"/>
  <c r="EJ89" i="8"/>
  <c r="DY99" i="8"/>
  <c r="DC120" i="8"/>
  <c r="DX100" i="8"/>
  <c r="EO84" i="8"/>
  <c r="EN85" i="8"/>
  <c r="DW101" i="8"/>
  <c r="DW102" i="8" s="1"/>
  <c r="EM86" i="8"/>
  <c r="EL87" i="8"/>
  <c r="CV127" i="8"/>
  <c r="BO111" i="6"/>
  <c r="BD111" i="6"/>
  <c r="AT111" i="6"/>
  <c r="AU111" i="6" s="1"/>
  <c r="CX125" i="8"/>
  <c r="CT129" i="8"/>
  <c r="FK70" i="8"/>
  <c r="EE94" i="8"/>
  <c r="EF93" i="8"/>
  <c r="CW126" i="8"/>
  <c r="EP83" i="8"/>
  <c r="FJ71" i="8"/>
  <c r="ER82" i="8"/>
  <c r="CY124" i="8"/>
  <c r="EV78" i="8"/>
  <c r="EU79" i="8"/>
  <c r="DN110" i="8"/>
  <c r="DP107" i="8"/>
  <c r="DP108" i="8" s="1"/>
  <c r="DO109" i="8"/>
  <c r="EB96" i="8"/>
  <c r="DQ106" i="8"/>
  <c r="DR106" i="8" s="1"/>
  <c r="DT104" i="8"/>
  <c r="EG92" i="8"/>
  <c r="FB77" i="8"/>
  <c r="DU103" i="8"/>
  <c r="ED95" i="8"/>
  <c r="FF74" i="8"/>
  <c r="FE75" i="8"/>
  <c r="FI72" i="8"/>
  <c r="FC76" i="8"/>
  <c r="FG73" i="8"/>
  <c r="DS105" i="8"/>
  <c r="BS167" i="8"/>
  <c r="BS168" i="8" s="1"/>
  <c r="DE119" i="8"/>
  <c r="CI140" i="8"/>
  <c r="CH141" i="8"/>
  <c r="CG142" i="8"/>
  <c r="CK138" i="8"/>
  <c r="CL137" i="8"/>
  <c r="CM136" i="8"/>
  <c r="CE144" i="8"/>
  <c r="CD145" i="8"/>
  <c r="CP133" i="8"/>
  <c r="CO134" i="8"/>
  <c r="CF143" i="8"/>
  <c r="CJ139" i="8"/>
  <c r="CN135" i="8"/>
  <c r="CQ132" i="8"/>
  <c r="CR131" i="8"/>
  <c r="BX151" i="8"/>
  <c r="FM68" i="8"/>
  <c r="FN67" i="8"/>
  <c r="FL69" i="8"/>
  <c r="FH39" i="4"/>
  <c r="FG40" i="4"/>
  <c r="FF41" i="4"/>
  <c r="FC44" i="4"/>
  <c r="FD43" i="4"/>
  <c r="FI38" i="4"/>
  <c r="FE42" i="4"/>
  <c r="FJ37" i="4"/>
  <c r="FB45" i="4"/>
  <c r="FK36" i="4"/>
  <c r="FA46" i="4"/>
  <c r="EW50" i="4"/>
  <c r="EX49" i="4"/>
  <c r="EY48" i="4"/>
  <c r="EZ47" i="4"/>
  <c r="FM34" i="4"/>
  <c r="FN33" i="4"/>
  <c r="FL35" i="4"/>
  <c r="EB66" i="4"/>
  <c r="EC65" i="4"/>
  <c r="ED64" i="4"/>
  <c r="EI59" i="4"/>
  <c r="EH60" i="4"/>
  <c r="EE63" i="4"/>
  <c r="EF62" i="4"/>
  <c r="EG61" i="4"/>
  <c r="EJ58" i="4"/>
  <c r="D180" i="4"/>
  <c r="AX57" i="1"/>
  <c r="BS57" i="1"/>
  <c r="BH57" i="1"/>
  <c r="CU98" i="4"/>
  <c r="CT99" i="4"/>
  <c r="CV97" i="4"/>
  <c r="CS100" i="4"/>
  <c r="CQ102" i="4"/>
  <c r="CR101" i="4"/>
  <c r="EK57" i="4"/>
  <c r="EL57" i="4" s="1"/>
  <c r="ET52" i="4"/>
  <c r="EU51" i="4"/>
  <c r="EP54" i="4"/>
  <c r="EQ53" i="4"/>
  <c r="DE87" i="4"/>
  <c r="DD88" i="4"/>
  <c r="DC89" i="4"/>
  <c r="DG85" i="4"/>
  <c r="DF86" i="4"/>
  <c r="DM78" i="4"/>
  <c r="DO76" i="4"/>
  <c r="DI82" i="4"/>
  <c r="DI83" i="4" s="1"/>
  <c r="DH84" i="4"/>
  <c r="CZ92" i="4"/>
  <c r="DK80" i="4"/>
  <c r="CY93" i="4"/>
  <c r="DL79" i="4"/>
  <c r="DA91" i="4"/>
  <c r="DN77" i="4"/>
  <c r="CX94" i="4"/>
  <c r="CL107" i="4"/>
  <c r="DB90" i="4"/>
  <c r="CM106" i="4"/>
  <c r="CW95" i="4"/>
  <c r="CW96" i="4" s="1"/>
  <c r="DJ81" i="4"/>
  <c r="DR73" i="4"/>
  <c r="DS72" i="4"/>
  <c r="DY68" i="4"/>
  <c r="DZ67" i="4"/>
  <c r="EA67" i="4" s="1"/>
  <c r="DW69" i="4"/>
  <c r="DT71" i="4"/>
  <c r="DQ74" i="4"/>
  <c r="DU70" i="4"/>
  <c r="DV70" i="4" s="1"/>
  <c r="DP75" i="4"/>
  <c r="EN56" i="4"/>
  <c r="EO55" i="4"/>
  <c r="CI110" i="4"/>
  <c r="CJ109" i="4"/>
  <c r="CO104" i="4"/>
  <c r="CP103" i="4"/>
  <c r="CG112" i="4"/>
  <c r="CF113" i="4"/>
  <c r="CN105" i="4"/>
  <c r="CH111" i="4"/>
  <c r="CB117" i="4"/>
  <c r="CE114" i="4"/>
  <c r="CC116" i="4"/>
  <c r="BZ119" i="4"/>
  <c r="BY120" i="4"/>
  <c r="CK108" i="4"/>
  <c r="CD115" i="4"/>
  <c r="CA118" i="4"/>
  <c r="DJ114" i="8" l="1"/>
  <c r="EH91" i="8"/>
  <c r="EI91" i="8" s="1"/>
  <c r="DI115" i="8"/>
  <c r="CC147" i="8"/>
  <c r="BZ150" i="8"/>
  <c r="CA149" i="8"/>
  <c r="DH116" i="8"/>
  <c r="CB148" i="8"/>
  <c r="ET81" i="8"/>
  <c r="DG117" i="8"/>
  <c r="DG118" i="8" s="1"/>
  <c r="DL113" i="8"/>
  <c r="DM112" i="8"/>
  <c r="DK114" i="8"/>
  <c r="DA123" i="8"/>
  <c r="BR237" i="8"/>
  <c r="BR238" i="8" s="1"/>
  <c r="BR239" i="8" s="1"/>
  <c r="BR240" i="8" s="1"/>
  <c r="BR241" i="8" s="1"/>
  <c r="BR242" i="8" s="1"/>
  <c r="BR243" i="8" s="1"/>
  <c r="BR244" i="8" s="1"/>
  <c r="BR245" i="8" s="1"/>
  <c r="BR246" i="8" s="1"/>
  <c r="BR247" i="8" s="1"/>
  <c r="BR248" i="8" s="1"/>
  <c r="BR249" i="8" s="1"/>
  <c r="BR250" i="8" s="1"/>
  <c r="BR251" i="8" s="1"/>
  <c r="BR252" i="8" s="1"/>
  <c r="BR253" i="8" s="1"/>
  <c r="BR254" i="8" s="1"/>
  <c r="BR255" i="8" s="1"/>
  <c r="BR256" i="8" s="1"/>
  <c r="BR257" i="8" s="1"/>
  <c r="BR258" i="8" s="1"/>
  <c r="BR259" i="8" s="1"/>
  <c r="DN111" i="8"/>
  <c r="EU80" i="8"/>
  <c r="DB122" i="8"/>
  <c r="DC121" i="8"/>
  <c r="CT130" i="8"/>
  <c r="CV128" i="8"/>
  <c r="DZ98" i="8"/>
  <c r="DZ99" i="8" s="1"/>
  <c r="EL88" i="8"/>
  <c r="EJ90" i="8"/>
  <c r="EB97" i="8"/>
  <c r="EK89" i="8"/>
  <c r="DD120" i="8"/>
  <c r="DY100" i="8"/>
  <c r="DX101" i="8"/>
  <c r="DX102" i="8" s="1"/>
  <c r="EP84" i="8"/>
  <c r="EO85" i="8"/>
  <c r="EM87" i="8"/>
  <c r="EN86" i="8"/>
  <c r="CW127" i="8"/>
  <c r="W110" i="6"/>
  <c r="Q110" i="6" s="1"/>
  <c r="AV111" i="6"/>
  <c r="BQ111" i="6"/>
  <c r="BF111" i="6"/>
  <c r="BE111" i="6"/>
  <c r="BP111" i="6"/>
  <c r="CY125" i="8"/>
  <c r="CU129" i="8"/>
  <c r="FK71" i="8"/>
  <c r="EF94" i="8"/>
  <c r="EG93" i="8"/>
  <c r="CX126" i="8"/>
  <c r="FJ72" i="8"/>
  <c r="EQ83" i="8"/>
  <c r="ES82" i="8"/>
  <c r="CZ124" i="8"/>
  <c r="EV79" i="8"/>
  <c r="EW78" i="8"/>
  <c r="DO110" i="8"/>
  <c r="DP109" i="8"/>
  <c r="EC96" i="8"/>
  <c r="DQ107" i="8"/>
  <c r="DQ108" i="8" s="1"/>
  <c r="FC77" i="8"/>
  <c r="DU104" i="8"/>
  <c r="EH92" i="8"/>
  <c r="CQ133" i="8"/>
  <c r="DV103" i="8"/>
  <c r="FF75" i="8"/>
  <c r="CP134" i="8"/>
  <c r="EE95" i="8"/>
  <c r="BS169" i="8"/>
  <c r="BS170" i="8" s="1"/>
  <c r="BS171" i="8" s="1"/>
  <c r="BS172" i="8" s="1"/>
  <c r="BS173" i="8" s="1"/>
  <c r="BS174" i="8" s="1"/>
  <c r="BS175" i="8" s="1"/>
  <c r="BS176" i="8" s="1"/>
  <c r="BS177" i="8" s="1"/>
  <c r="BS178" i="8" s="1"/>
  <c r="BS179" i="8" s="1"/>
  <c r="BS180" i="8" s="1"/>
  <c r="BS181" i="8" s="1"/>
  <c r="BS182" i="8" s="1"/>
  <c r="BS183" i="8" s="1"/>
  <c r="BS184" i="8" s="1"/>
  <c r="BS185" i="8" s="1"/>
  <c r="BS186" i="8" s="1"/>
  <c r="BS187" i="8" s="1"/>
  <c r="BS188" i="8" s="1"/>
  <c r="BS189" i="8" s="1"/>
  <c r="BS190" i="8" s="1"/>
  <c r="BS191" i="8" s="1"/>
  <c r="BS192" i="8" s="1"/>
  <c r="BS193" i="8" s="1"/>
  <c r="BS194" i="8" s="1"/>
  <c r="BS195" i="8" s="1"/>
  <c r="BS196" i="8" s="1"/>
  <c r="BS197" i="8" s="1"/>
  <c r="BS198" i="8" s="1"/>
  <c r="BS199" i="8" s="1"/>
  <c r="BS200" i="8" s="1"/>
  <c r="BS201" i="8" s="1"/>
  <c r="BS202" i="8" s="1"/>
  <c r="BS203" i="8" s="1"/>
  <c r="BS204" i="8" s="1"/>
  <c r="BS205" i="8" s="1"/>
  <c r="BS206" i="8" s="1"/>
  <c r="BS207" i="8" s="1"/>
  <c r="BS208" i="8" s="1"/>
  <c r="BS209" i="8" s="1"/>
  <c r="BS210" i="8" s="1"/>
  <c r="BS211" i="8" s="1"/>
  <c r="BS212" i="8" s="1"/>
  <c r="BS213" i="8" s="1"/>
  <c r="BS214" i="8" s="1"/>
  <c r="BS215" i="8" s="1"/>
  <c r="BS216" i="8" s="1"/>
  <c r="BS217" i="8" s="1"/>
  <c r="BS218" i="8" s="1"/>
  <c r="BS219" i="8" s="1"/>
  <c r="BS220" i="8" s="1"/>
  <c r="BS221" i="8" s="1"/>
  <c r="BS222" i="8" s="1"/>
  <c r="BS223" i="8" s="1"/>
  <c r="BS224" i="8" s="1"/>
  <c r="BS225" i="8" s="1"/>
  <c r="BS226" i="8" s="1"/>
  <c r="BS227" i="8" s="1"/>
  <c r="BS228" i="8" s="1"/>
  <c r="BS229" i="8" s="1"/>
  <c r="BS230" i="8" s="1"/>
  <c r="BS231" i="8" s="1"/>
  <c r="BS232" i="8" s="1"/>
  <c r="BS233" i="8" s="1"/>
  <c r="BS234" i="8" s="1"/>
  <c r="BS235" i="8" s="1"/>
  <c r="BS236" i="8" s="1"/>
  <c r="BS237" i="8" s="1"/>
  <c r="BS238" i="8" s="1"/>
  <c r="BS239" i="8" s="1"/>
  <c r="BS240" i="8" s="1"/>
  <c r="BS241" i="8" s="1"/>
  <c r="BS242" i="8" s="1"/>
  <c r="BS243" i="8" s="1"/>
  <c r="BS244" i="8" s="1"/>
  <c r="BS245" i="8" s="1"/>
  <c r="BS246" i="8" s="1"/>
  <c r="BS247" i="8" s="1"/>
  <c r="BS248" i="8" s="1"/>
  <c r="BS249" i="8" s="1"/>
  <c r="BS250" i="8" s="1"/>
  <c r="BS251" i="8" s="1"/>
  <c r="BS252" i="8" s="1"/>
  <c r="BS253" i="8" s="1"/>
  <c r="BS254" i="8" s="1"/>
  <c r="BS255" i="8" s="1"/>
  <c r="BS256" i="8" s="1"/>
  <c r="BS257" i="8" s="1"/>
  <c r="BS258" i="8" s="1"/>
  <c r="BS259" i="8" s="1"/>
  <c r="FH73" i="8"/>
  <c r="FI73" i="8" s="1"/>
  <c r="FG74" i="8"/>
  <c r="DS106" i="8"/>
  <c r="DT105" i="8"/>
  <c r="FD76" i="8"/>
  <c r="CO135" i="8"/>
  <c r="CM137" i="8"/>
  <c r="CG143" i="8"/>
  <c r="CN136" i="8"/>
  <c r="CF144" i="8"/>
  <c r="CI141" i="8"/>
  <c r="BY151" i="8"/>
  <c r="BT167" i="8"/>
  <c r="CD146" i="8"/>
  <c r="CH142" i="8"/>
  <c r="DF119" i="8"/>
  <c r="CE145" i="8"/>
  <c r="CL138" i="8"/>
  <c r="CR132" i="8"/>
  <c r="CS131" i="8"/>
  <c r="CK139" i="8"/>
  <c r="CJ140" i="8"/>
  <c r="FM69" i="8"/>
  <c r="FL70" i="8"/>
  <c r="FN68" i="8"/>
  <c r="FF42" i="4"/>
  <c r="FI39" i="4"/>
  <c r="FH40" i="4"/>
  <c r="FG41" i="4"/>
  <c r="FC45" i="4"/>
  <c r="FD44" i="4"/>
  <c r="FL36" i="4"/>
  <c r="FE43" i="4"/>
  <c r="FK37" i="4"/>
  <c r="FJ38" i="4"/>
  <c r="FB46" i="4"/>
  <c r="EX50" i="4"/>
  <c r="EY49" i="4"/>
  <c r="FA47" i="4"/>
  <c r="EZ48" i="4"/>
  <c r="FN34" i="4"/>
  <c r="FM35" i="4"/>
  <c r="EC66" i="4"/>
  <c r="EB67" i="4"/>
  <c r="ED65" i="4"/>
  <c r="EE64" i="4"/>
  <c r="EJ59" i="4"/>
  <c r="EI60" i="4"/>
  <c r="EH61" i="4"/>
  <c r="EF63" i="4"/>
  <c r="EG62" i="4"/>
  <c r="AY57" i="1"/>
  <c r="BT57" i="1"/>
  <c r="BI57" i="1"/>
  <c r="CT100" i="4"/>
  <c r="CV98" i="4"/>
  <c r="CU99" i="4"/>
  <c r="CR102" i="4"/>
  <c r="CS101" i="4"/>
  <c r="EM57" i="4"/>
  <c r="EN57" i="4" s="1"/>
  <c r="EK58" i="4"/>
  <c r="EL58" i="4" s="1"/>
  <c r="EU52" i="4"/>
  <c r="EV51" i="4"/>
  <c r="EQ54" i="4"/>
  <c r="ER53" i="4"/>
  <c r="DF87" i="4"/>
  <c r="DE88" i="4"/>
  <c r="DD89" i="4"/>
  <c r="DC90" i="4"/>
  <c r="DG86" i="4"/>
  <c r="DH85" i="4"/>
  <c r="DO77" i="4"/>
  <c r="DI84" i="4"/>
  <c r="DA92" i="4"/>
  <c r="CZ93" i="4"/>
  <c r="DL80" i="4"/>
  <c r="DM79" i="4"/>
  <c r="CY94" i="4"/>
  <c r="DN78" i="4"/>
  <c r="CM107" i="4"/>
  <c r="DB91" i="4"/>
  <c r="CW97" i="4"/>
  <c r="CX95" i="4"/>
  <c r="DR74" i="4"/>
  <c r="DS73" i="4"/>
  <c r="DJ82" i="4"/>
  <c r="DK81" i="4"/>
  <c r="DP76" i="4"/>
  <c r="DQ75" i="4"/>
  <c r="DU71" i="4"/>
  <c r="DV71" i="4" s="1"/>
  <c r="DW70" i="4"/>
  <c r="DX69" i="4"/>
  <c r="DT72" i="4"/>
  <c r="DZ68" i="4"/>
  <c r="EO56" i="4"/>
  <c r="EP55" i="4"/>
  <c r="CI111" i="4"/>
  <c r="CJ110" i="4"/>
  <c r="CK109" i="4"/>
  <c r="CC117" i="4"/>
  <c r="CO105" i="4"/>
  <c r="CD116" i="4"/>
  <c r="BY121" i="4"/>
  <c r="BY122" i="4" s="1"/>
  <c r="BY123" i="4" s="1"/>
  <c r="BY124" i="4" s="1"/>
  <c r="BY125" i="4" s="1"/>
  <c r="BY126" i="4" s="1"/>
  <c r="BY127" i="4" s="1"/>
  <c r="BY128" i="4" s="1"/>
  <c r="BY129" i="4" s="1"/>
  <c r="BY130" i="4" s="1"/>
  <c r="BY131" i="4" s="1"/>
  <c r="BY132" i="4" s="1"/>
  <c r="BY133" i="4" s="1"/>
  <c r="BY134" i="4" s="1"/>
  <c r="BY135" i="4" s="1"/>
  <c r="CE115" i="4"/>
  <c r="CH112" i="4"/>
  <c r="CA119" i="4"/>
  <c r="BZ120" i="4"/>
  <c r="CF114" i="4"/>
  <c r="CP104" i="4"/>
  <c r="CL108" i="4"/>
  <c r="CB118" i="4"/>
  <c r="CG113" i="4"/>
  <c r="CN106" i="4"/>
  <c r="CQ103" i="4"/>
  <c r="DJ115" i="8" l="1"/>
  <c r="DI116" i="8"/>
  <c r="CA150" i="8"/>
  <c r="CB149" i="8"/>
  <c r="CC148" i="8"/>
  <c r="DL114" i="8"/>
  <c r="DH117" i="8"/>
  <c r="DM113" i="8"/>
  <c r="EU81" i="8"/>
  <c r="DN112" i="8"/>
  <c r="DK115" i="8"/>
  <c r="DB123" i="8"/>
  <c r="DO111" i="8"/>
  <c r="K110" i="6"/>
  <c r="EV80" i="8"/>
  <c r="DC122" i="8"/>
  <c r="DD121" i="8"/>
  <c r="CU130" i="8"/>
  <c r="CW128" i="8"/>
  <c r="EJ91" i="8"/>
  <c r="EA98" i="8"/>
  <c r="EA99" i="8" s="1"/>
  <c r="EM88" i="8"/>
  <c r="EL89" i="8"/>
  <c r="EK90" i="8"/>
  <c r="EC97" i="8"/>
  <c r="DE120" i="8"/>
  <c r="DY101" i="8"/>
  <c r="DY102" i="8" s="1"/>
  <c r="DZ100" i="8"/>
  <c r="EQ84" i="8"/>
  <c r="EP85" i="8"/>
  <c r="EN87" i="8"/>
  <c r="EO86" i="8"/>
  <c r="CX127" i="8"/>
  <c r="BR111" i="6"/>
  <c r="BG111" i="6"/>
  <c r="AW111" i="6"/>
  <c r="CZ125" i="8"/>
  <c r="CV129" i="8"/>
  <c r="FK72" i="8"/>
  <c r="EG94" i="8"/>
  <c r="EH93" i="8"/>
  <c r="CY126" i="8"/>
  <c r="ER83" i="8"/>
  <c r="DA124" i="8"/>
  <c r="ET82" i="8"/>
  <c r="EW79" i="8"/>
  <c r="EX78" i="8"/>
  <c r="DP110" i="8"/>
  <c r="CR133" i="8"/>
  <c r="DR107" i="8"/>
  <c r="DS107" i="8" s="1"/>
  <c r="ED96" i="8"/>
  <c r="EI92" i="8"/>
  <c r="DV104" i="8"/>
  <c r="CQ134" i="8"/>
  <c r="DW103" i="8"/>
  <c r="CP135" i="8"/>
  <c r="FG75" i="8"/>
  <c r="CM138" i="8"/>
  <c r="EF95" i="8"/>
  <c r="FE76" i="8"/>
  <c r="FD77" i="8"/>
  <c r="FJ73" i="8"/>
  <c r="FH74" i="8"/>
  <c r="DU105" i="8"/>
  <c r="DT106" i="8"/>
  <c r="DQ109" i="8"/>
  <c r="BT168" i="8"/>
  <c r="BT169" i="8" s="1"/>
  <c r="BT170" i="8" s="1"/>
  <c r="BT171" i="8" s="1"/>
  <c r="BT172" i="8" s="1"/>
  <c r="BT173" i="8" s="1"/>
  <c r="BT174" i="8" s="1"/>
  <c r="BT175" i="8" s="1"/>
  <c r="BT176" i="8" s="1"/>
  <c r="BT177" i="8" s="1"/>
  <c r="BT178" i="8" s="1"/>
  <c r="BT179" i="8" s="1"/>
  <c r="BT180" i="8" s="1"/>
  <c r="BT181" i="8" s="1"/>
  <c r="BT182" i="8" s="1"/>
  <c r="BT183" i="8" s="1"/>
  <c r="BT184" i="8" s="1"/>
  <c r="BT185" i="8" s="1"/>
  <c r="BT186" i="8" s="1"/>
  <c r="BT187" i="8" s="1"/>
  <c r="BT188" i="8" s="1"/>
  <c r="BT189" i="8" s="1"/>
  <c r="BT190" i="8" s="1"/>
  <c r="BT191" i="8" s="1"/>
  <c r="BT192" i="8" s="1"/>
  <c r="BT193" i="8" s="1"/>
  <c r="BT194" i="8" s="1"/>
  <c r="BT195" i="8" s="1"/>
  <c r="BT196" i="8" s="1"/>
  <c r="BT197" i="8" s="1"/>
  <c r="BT198" i="8" s="1"/>
  <c r="BT199" i="8" s="1"/>
  <c r="BT200" i="8" s="1"/>
  <c r="BT201" i="8" s="1"/>
  <c r="BT202" i="8" s="1"/>
  <c r="BT203" i="8" s="1"/>
  <c r="BT204" i="8" s="1"/>
  <c r="BT205" i="8" s="1"/>
  <c r="BT206" i="8" s="1"/>
  <c r="BT207" i="8" s="1"/>
  <c r="BT208" i="8" s="1"/>
  <c r="BT209" i="8" s="1"/>
  <c r="BT210" i="8" s="1"/>
  <c r="BT211" i="8" s="1"/>
  <c r="BT212" i="8" s="1"/>
  <c r="BT213" i="8" s="1"/>
  <c r="BT214" i="8" s="1"/>
  <c r="BT215" i="8" s="1"/>
  <c r="BT216" i="8" s="1"/>
  <c r="BT217" i="8" s="1"/>
  <c r="BT218" i="8" s="1"/>
  <c r="BT219" i="8" s="1"/>
  <c r="BT220" i="8" s="1"/>
  <c r="BT221" i="8" s="1"/>
  <c r="BT222" i="8" s="1"/>
  <c r="BT223" i="8" s="1"/>
  <c r="BT224" i="8" s="1"/>
  <c r="BT225" i="8" s="1"/>
  <c r="BT226" i="8" s="1"/>
  <c r="BT227" i="8" s="1"/>
  <c r="BT228" i="8" s="1"/>
  <c r="BT229" i="8" s="1"/>
  <c r="BT230" i="8" s="1"/>
  <c r="BT231" i="8" s="1"/>
  <c r="BT232" i="8" s="1"/>
  <c r="BT233" i="8" s="1"/>
  <c r="BT234" i="8" s="1"/>
  <c r="BT235" i="8" s="1"/>
  <c r="BT236" i="8" s="1"/>
  <c r="BT237" i="8" s="1"/>
  <c r="BT238" i="8" s="1"/>
  <c r="BT239" i="8" s="1"/>
  <c r="BT240" i="8" s="1"/>
  <c r="BT241" i="8" s="1"/>
  <c r="BT242" i="8" s="1"/>
  <c r="BT243" i="8" s="1"/>
  <c r="BT244" i="8" s="1"/>
  <c r="BT245" i="8" s="1"/>
  <c r="BT246" i="8" s="1"/>
  <c r="BT247" i="8" s="1"/>
  <c r="BT248" i="8" s="1"/>
  <c r="BT249" i="8" s="1"/>
  <c r="BT250" i="8" s="1"/>
  <c r="BT251" i="8" s="1"/>
  <c r="BT252" i="8" s="1"/>
  <c r="BT253" i="8" s="1"/>
  <c r="BT254" i="8" s="1"/>
  <c r="BT255" i="8" s="1"/>
  <c r="BT256" i="8" s="1"/>
  <c r="BT257" i="8" s="1"/>
  <c r="BT258" i="8" s="1"/>
  <c r="BT259" i="8" s="1"/>
  <c r="CS132" i="8"/>
  <c r="CJ141" i="8"/>
  <c r="CE146" i="8"/>
  <c r="BZ151" i="8"/>
  <c r="CD147" i="8"/>
  <c r="CG144" i="8"/>
  <c r="CK140" i="8"/>
  <c r="CL139" i="8"/>
  <c r="DG119" i="8"/>
  <c r="CI142" i="8"/>
  <c r="CF145" i="8"/>
  <c r="CO136" i="8"/>
  <c r="CN137" i="8"/>
  <c r="CH143" i="8"/>
  <c r="CT131" i="8"/>
  <c r="FL71" i="8"/>
  <c r="FM70" i="8"/>
  <c r="FN69" i="8"/>
  <c r="FG42" i="4"/>
  <c r="FH41" i="4"/>
  <c r="FC46" i="4"/>
  <c r="FI40" i="4"/>
  <c r="FD45" i="4"/>
  <c r="FE44" i="4"/>
  <c r="FM36" i="4"/>
  <c r="FL37" i="4"/>
  <c r="FF43" i="4"/>
  <c r="FK38" i="4"/>
  <c r="FJ39" i="4"/>
  <c r="EY50" i="4"/>
  <c r="EZ49" i="4"/>
  <c r="FA48" i="4"/>
  <c r="FB47" i="4"/>
  <c r="FN35" i="4"/>
  <c r="ED66" i="4"/>
  <c r="EC67" i="4"/>
  <c r="EE65" i="4"/>
  <c r="EF64" i="4"/>
  <c r="EJ60" i="4"/>
  <c r="EI61" i="4"/>
  <c r="EG63" i="4"/>
  <c r="EH62" i="4"/>
  <c r="AZ57" i="1"/>
  <c r="BC57" i="1" s="1"/>
  <c r="BN57" i="1" s="1"/>
  <c r="BU57" i="1"/>
  <c r="BJ57" i="1"/>
  <c r="CV99" i="4"/>
  <c r="CT101" i="4"/>
  <c r="CU100" i="4"/>
  <c r="CW98" i="4"/>
  <c r="CR103" i="4"/>
  <c r="CS102" i="4"/>
  <c r="EM58" i="4"/>
  <c r="EN58" i="4" s="1"/>
  <c r="EK59" i="4"/>
  <c r="EW51" i="4"/>
  <c r="EV52" i="4"/>
  <c r="ER54" i="4"/>
  <c r="ES53" i="4"/>
  <c r="ET53" i="4" s="1"/>
  <c r="EU53" i="4" s="1"/>
  <c r="DE89" i="4"/>
  <c r="DF88" i="4"/>
  <c r="DG87" i="4"/>
  <c r="DD90" i="4"/>
  <c r="DC91" i="4"/>
  <c r="DH86" i="4"/>
  <c r="DI85" i="4"/>
  <c r="DP77" i="4"/>
  <c r="DO78" i="4"/>
  <c r="DA93" i="4"/>
  <c r="CZ94" i="4"/>
  <c r="CY95" i="4"/>
  <c r="DM80" i="4"/>
  <c r="DN79" i="4"/>
  <c r="CM108" i="4"/>
  <c r="DB92" i="4"/>
  <c r="CX96" i="4"/>
  <c r="DS74" i="4"/>
  <c r="DQ76" i="4"/>
  <c r="DL81" i="4"/>
  <c r="DK82" i="4"/>
  <c r="DJ83" i="4"/>
  <c r="DW71" i="4"/>
  <c r="DR75" i="4"/>
  <c r="DT73" i="4"/>
  <c r="DY69" i="4"/>
  <c r="DZ69" i="4" s="1"/>
  <c r="EA68" i="4"/>
  <c r="DX70" i="4"/>
  <c r="DU72" i="4"/>
  <c r="EO57" i="4"/>
  <c r="EP56" i="4"/>
  <c r="EQ55" i="4"/>
  <c r="CP105" i="4"/>
  <c r="CI112" i="4"/>
  <c r="CK110" i="4"/>
  <c r="CJ111" i="4"/>
  <c r="BZ121" i="4"/>
  <c r="BZ122" i="4" s="1"/>
  <c r="BZ123" i="4" s="1"/>
  <c r="BZ124" i="4" s="1"/>
  <c r="BZ125" i="4" s="1"/>
  <c r="BZ126" i="4" s="1"/>
  <c r="BZ127" i="4" s="1"/>
  <c r="BZ128" i="4" s="1"/>
  <c r="BZ129" i="4" s="1"/>
  <c r="BZ130" i="4" s="1"/>
  <c r="BZ131" i="4" s="1"/>
  <c r="BZ132" i="4" s="1"/>
  <c r="BZ133" i="4" s="1"/>
  <c r="BZ134" i="4" s="1"/>
  <c r="BZ135" i="4" s="1"/>
  <c r="CB119" i="4"/>
  <c r="CA120" i="4"/>
  <c r="CH113" i="4"/>
  <c r="CO106" i="4"/>
  <c r="CQ104" i="4"/>
  <c r="CF115" i="4"/>
  <c r="CE116" i="4"/>
  <c r="CL109" i="4"/>
  <c r="CG114" i="4"/>
  <c r="CN107" i="4"/>
  <c r="CC118" i="4"/>
  <c r="CD117" i="4"/>
  <c r="DJ116" i="8" l="1"/>
  <c r="DK116" i="8" s="1"/>
  <c r="DI117" i="8"/>
  <c r="CB150" i="8"/>
  <c r="CC149" i="8"/>
  <c r="DM114" i="8"/>
  <c r="DL115" i="8"/>
  <c r="DH118" i="8"/>
  <c r="EV81" i="8"/>
  <c r="DN113" i="8"/>
  <c r="DO112" i="8"/>
  <c r="DC123" i="8"/>
  <c r="DP111" i="8"/>
  <c r="EW80" i="8"/>
  <c r="DD122" i="8"/>
  <c r="DE121" i="8"/>
  <c r="CV130" i="8"/>
  <c r="CX128" i="8"/>
  <c r="EK91" i="8"/>
  <c r="ED97" i="8"/>
  <c r="DF120" i="8"/>
  <c r="EB98" i="8"/>
  <c r="EC98" i="8" s="1"/>
  <c r="EL90" i="8"/>
  <c r="EM89" i="8"/>
  <c r="EN88" i="8"/>
  <c r="DZ101" i="8"/>
  <c r="DZ102" i="8" s="1"/>
  <c r="EA100" i="8"/>
  <c r="EQ85" i="8"/>
  <c r="ER84" i="8"/>
  <c r="EP86" i="8"/>
  <c r="EO87" i="8"/>
  <c r="CY127" i="8"/>
  <c r="AX111" i="6"/>
  <c r="BA111" i="6" s="1"/>
  <c r="BL111" i="6" s="1"/>
  <c r="BH111" i="6"/>
  <c r="BS111" i="6"/>
  <c r="DA125" i="8"/>
  <c r="FL72" i="8"/>
  <c r="CW129" i="8"/>
  <c r="EH94" i="8"/>
  <c r="EI93" i="8"/>
  <c r="CZ126" i="8"/>
  <c r="DB124" i="8"/>
  <c r="ES83" i="8"/>
  <c r="EU82" i="8"/>
  <c r="EY78" i="8"/>
  <c r="EZ78" i="8" s="1"/>
  <c r="EX79" i="8"/>
  <c r="DQ110" i="8"/>
  <c r="CS133" i="8"/>
  <c r="CR134" i="8"/>
  <c r="DR108" i="8"/>
  <c r="DS108" i="8" s="1"/>
  <c r="EJ92" i="8"/>
  <c r="EE96" i="8"/>
  <c r="DW104" i="8"/>
  <c r="FH75" i="8"/>
  <c r="CQ135" i="8"/>
  <c r="DX103" i="8"/>
  <c r="DT107" i="8"/>
  <c r="EG95" i="8"/>
  <c r="CK141" i="8"/>
  <c r="FI74" i="8"/>
  <c r="FJ74" i="8" s="1"/>
  <c r="FK73" i="8"/>
  <c r="FF76" i="8"/>
  <c r="FG76" i="8" s="1"/>
  <c r="FE77" i="8"/>
  <c r="DU106" i="8"/>
  <c r="DV105" i="8"/>
  <c r="CN138" i="8"/>
  <c r="CJ142" i="8"/>
  <c r="BU167" i="8"/>
  <c r="BU168" i="8" s="1"/>
  <c r="BU169" i="8" s="1"/>
  <c r="BU170" i="8" s="1"/>
  <c r="BU171" i="8" s="1"/>
  <c r="BU172" i="8" s="1"/>
  <c r="BU173" i="8" s="1"/>
  <c r="BU174" i="8" s="1"/>
  <c r="BU175" i="8" s="1"/>
  <c r="BU176" i="8" s="1"/>
  <c r="BU177" i="8" s="1"/>
  <c r="BU178" i="8" s="1"/>
  <c r="BU179" i="8" s="1"/>
  <c r="BU180" i="8" s="1"/>
  <c r="BU181" i="8" s="1"/>
  <c r="BU182" i="8" s="1"/>
  <c r="BU183" i="8" s="1"/>
  <c r="BU184" i="8" s="1"/>
  <c r="BU185" i="8" s="1"/>
  <c r="BU186" i="8" s="1"/>
  <c r="BU187" i="8" s="1"/>
  <c r="BU188" i="8" s="1"/>
  <c r="BU189" i="8" s="1"/>
  <c r="BU190" i="8" s="1"/>
  <c r="BU191" i="8" s="1"/>
  <c r="BU192" i="8" s="1"/>
  <c r="BU193" i="8" s="1"/>
  <c r="BU194" i="8" s="1"/>
  <c r="BU195" i="8" s="1"/>
  <c r="BU196" i="8" s="1"/>
  <c r="BU197" i="8" s="1"/>
  <c r="BU198" i="8" s="1"/>
  <c r="BU199" i="8" s="1"/>
  <c r="BU200" i="8" s="1"/>
  <c r="BU201" i="8" s="1"/>
  <c r="BU202" i="8" s="1"/>
  <c r="BU203" i="8" s="1"/>
  <c r="BU204" i="8" s="1"/>
  <c r="BU205" i="8" s="1"/>
  <c r="BU206" i="8" s="1"/>
  <c r="BU207" i="8" s="1"/>
  <c r="BU208" i="8" s="1"/>
  <c r="BU209" i="8" s="1"/>
  <c r="BU210" i="8" s="1"/>
  <c r="BU211" i="8" s="1"/>
  <c r="BU212" i="8" s="1"/>
  <c r="BU213" i="8" s="1"/>
  <c r="BU214" i="8" s="1"/>
  <c r="BU215" i="8" s="1"/>
  <c r="BU216" i="8" s="1"/>
  <c r="BU217" i="8" s="1"/>
  <c r="BU218" i="8" s="1"/>
  <c r="BU219" i="8" s="1"/>
  <c r="BU220" i="8" s="1"/>
  <c r="BU221" i="8" s="1"/>
  <c r="BU222" i="8" s="1"/>
  <c r="BU223" i="8" s="1"/>
  <c r="BU224" i="8" s="1"/>
  <c r="BU225" i="8" s="1"/>
  <c r="BU226" i="8" s="1"/>
  <c r="BU227" i="8" s="1"/>
  <c r="BU228" i="8" s="1"/>
  <c r="BU229" i="8" s="1"/>
  <c r="BU230" i="8" s="1"/>
  <c r="BU231" i="8" s="1"/>
  <c r="BU232" i="8" s="1"/>
  <c r="BU233" i="8" s="1"/>
  <c r="BU234" i="8" s="1"/>
  <c r="BU235" i="8" s="1"/>
  <c r="BU236" i="8" s="1"/>
  <c r="BU237" i="8" s="1"/>
  <c r="BU238" i="8" s="1"/>
  <c r="BU239" i="8" s="1"/>
  <c r="BU240" i="8" s="1"/>
  <c r="BU241" i="8" s="1"/>
  <c r="BU242" i="8" s="1"/>
  <c r="BU243" i="8" s="1"/>
  <c r="BU244" i="8" s="1"/>
  <c r="BU245" i="8" s="1"/>
  <c r="BU246" i="8" s="1"/>
  <c r="BU247" i="8" s="1"/>
  <c r="BU248" i="8" s="1"/>
  <c r="BU249" i="8" s="1"/>
  <c r="BU250" i="8" s="1"/>
  <c r="BU251" i="8" s="1"/>
  <c r="BU252" i="8" s="1"/>
  <c r="BU253" i="8" s="1"/>
  <c r="BU254" i="8" s="1"/>
  <c r="BU255" i="8" s="1"/>
  <c r="BU256" i="8" s="1"/>
  <c r="BU257" i="8" s="1"/>
  <c r="BU258" i="8" s="1"/>
  <c r="BU259" i="8" s="1"/>
  <c r="CO137" i="8"/>
  <c r="CU131" i="8"/>
  <c r="CT132" i="8"/>
  <c r="CP136" i="8"/>
  <c r="CH144" i="8"/>
  <c r="CF146" i="8"/>
  <c r="CE147" i="8"/>
  <c r="CM139" i="8"/>
  <c r="CD148" i="8"/>
  <c r="CL140" i="8"/>
  <c r="CA151" i="8"/>
  <c r="CI143" i="8"/>
  <c r="CG145" i="8"/>
  <c r="FN70" i="8"/>
  <c r="FM71" i="8"/>
  <c r="FG43" i="4"/>
  <c r="FH42" i="4"/>
  <c r="FD46" i="4"/>
  <c r="FI41" i="4"/>
  <c r="FJ40" i="4"/>
  <c r="FN36" i="4"/>
  <c r="FF44" i="4"/>
  <c r="FE45" i="4"/>
  <c r="FL38" i="4"/>
  <c r="FM37" i="4"/>
  <c r="FK39" i="4"/>
  <c r="EZ50" i="4"/>
  <c r="FA49" i="4"/>
  <c r="FB48" i="4"/>
  <c r="FC47" i="4"/>
  <c r="ED67" i="4"/>
  <c r="EE66" i="4"/>
  <c r="EF65" i="4"/>
  <c r="EG64" i="4"/>
  <c r="EK60" i="4"/>
  <c r="EJ61" i="4"/>
  <c r="EI62" i="4"/>
  <c r="EH63" i="4"/>
  <c r="AU58" i="1"/>
  <c r="BV57" i="1"/>
  <c r="BK57" i="1"/>
  <c r="F57" i="1" s="1"/>
  <c r="CU101" i="4"/>
  <c r="CW99" i="4"/>
  <c r="CV100" i="4"/>
  <c r="CR104" i="4"/>
  <c r="CS103" i="4"/>
  <c r="CT102" i="4"/>
  <c r="EL59" i="4"/>
  <c r="EM59" i="4" s="1"/>
  <c r="EN59" i="4" s="1"/>
  <c r="EW52" i="4"/>
  <c r="EV53" i="4"/>
  <c r="ES54" i="4"/>
  <c r="ET54" i="4" s="1"/>
  <c r="EX51" i="4"/>
  <c r="DF89" i="4"/>
  <c r="DE90" i="4"/>
  <c r="DG88" i="4"/>
  <c r="DD91" i="4"/>
  <c r="DH87" i="4"/>
  <c r="DI86" i="4"/>
  <c r="DQ77" i="4"/>
  <c r="DP78" i="4"/>
  <c r="DO79" i="4"/>
  <c r="DA94" i="4"/>
  <c r="DB93" i="4"/>
  <c r="CZ95" i="4"/>
  <c r="CY96" i="4"/>
  <c r="DN80" i="4"/>
  <c r="DC92" i="4"/>
  <c r="CX97" i="4"/>
  <c r="DT74" i="4"/>
  <c r="DR76" i="4"/>
  <c r="DJ84" i="4"/>
  <c r="DK83" i="4"/>
  <c r="DM81" i="4"/>
  <c r="DL82" i="4"/>
  <c r="EB68" i="4"/>
  <c r="EC68" i="4" s="1"/>
  <c r="DS75" i="4"/>
  <c r="DX71" i="4"/>
  <c r="DV72" i="4"/>
  <c r="DW72" i="4" s="1"/>
  <c r="DU73" i="4"/>
  <c r="DY70" i="4"/>
  <c r="EA69" i="4"/>
  <c r="EO58" i="4"/>
  <c r="EP57" i="4"/>
  <c r="EQ56" i="4"/>
  <c r="ER55" i="4"/>
  <c r="CI113" i="4"/>
  <c r="CJ112" i="4"/>
  <c r="CK111" i="4"/>
  <c r="CA121" i="4"/>
  <c r="CA122" i="4" s="1"/>
  <c r="CA123" i="4" s="1"/>
  <c r="CA124" i="4" s="1"/>
  <c r="CA125" i="4" s="1"/>
  <c r="CA126" i="4" s="1"/>
  <c r="CA127" i="4" s="1"/>
  <c r="CA128" i="4" s="1"/>
  <c r="CA129" i="4" s="1"/>
  <c r="CA130" i="4" s="1"/>
  <c r="CA131" i="4" s="1"/>
  <c r="CA132" i="4" s="1"/>
  <c r="CA133" i="4" s="1"/>
  <c r="CA134" i="4" s="1"/>
  <c r="CA135" i="4" s="1"/>
  <c r="CD118" i="4"/>
  <c r="CF116" i="4"/>
  <c r="CB120" i="4"/>
  <c r="CC119" i="4"/>
  <c r="CE117" i="4"/>
  <c r="CQ105" i="4"/>
  <c r="CH114" i="4"/>
  <c r="CG115" i="4"/>
  <c r="CN108" i="4"/>
  <c r="CO107" i="4"/>
  <c r="CP106" i="4"/>
  <c r="CM109" i="4"/>
  <c r="CL110" i="4"/>
  <c r="DJ117" i="8" l="1"/>
  <c r="DI118" i="8"/>
  <c r="DJ118" i="8" s="1"/>
  <c r="CC150" i="8"/>
  <c r="DN114" i="8"/>
  <c r="DM115" i="8"/>
  <c r="EW81" i="8"/>
  <c r="DH119" i="8"/>
  <c r="DO113" i="8"/>
  <c r="DP112" i="8"/>
  <c r="DK117" i="8"/>
  <c r="DL116" i="8"/>
  <c r="DD123" i="8"/>
  <c r="DQ111" i="8"/>
  <c r="DE122" i="8"/>
  <c r="DF121" i="8"/>
  <c r="CV131" i="8"/>
  <c r="CW130" i="8"/>
  <c r="CY128" i="8"/>
  <c r="EL91" i="8"/>
  <c r="DG120" i="8"/>
  <c r="EE97" i="8"/>
  <c r="ED98" i="8"/>
  <c r="EB99" i="8"/>
  <c r="EC99" i="8" s="1"/>
  <c r="EM90" i="8"/>
  <c r="EN89" i="8"/>
  <c r="EO88" i="8"/>
  <c r="EA101" i="8"/>
  <c r="EA102" i="8" s="1"/>
  <c r="ER85" i="8"/>
  <c r="EQ86" i="8"/>
  <c r="ES84" i="8"/>
  <c r="EP87" i="8"/>
  <c r="CZ127" i="8"/>
  <c r="DB125" i="8"/>
  <c r="BI111" i="6"/>
  <c r="BT111" i="6"/>
  <c r="AS112" i="6"/>
  <c r="CX129" i="8"/>
  <c r="EJ93" i="8"/>
  <c r="EI94" i="8"/>
  <c r="EH95" i="8"/>
  <c r="DA126" i="8"/>
  <c r="ET83" i="8"/>
  <c r="DC124" i="8"/>
  <c r="CT133" i="8"/>
  <c r="EV82" i="8"/>
  <c r="EY79" i="8"/>
  <c r="EZ79" i="8" s="1"/>
  <c r="EX80" i="8"/>
  <c r="FA78" i="8"/>
  <c r="CS134" i="8"/>
  <c r="CQ136" i="8"/>
  <c r="CR135" i="8"/>
  <c r="EK92" i="8"/>
  <c r="DR109" i="8"/>
  <c r="DR110" i="8" s="1"/>
  <c r="EF96" i="8"/>
  <c r="DX104" i="8"/>
  <c r="DY103" i="8"/>
  <c r="DU107" i="8"/>
  <c r="DT108" i="8"/>
  <c r="FI75" i="8"/>
  <c r="FJ75" i="8" s="1"/>
  <c r="DV106" i="8"/>
  <c r="DW105" i="8"/>
  <c r="FK74" i="8"/>
  <c r="FL73" i="8"/>
  <c r="FH76" i="8"/>
  <c r="FF77" i="8"/>
  <c r="FG77" i="8" s="1"/>
  <c r="CU132" i="8"/>
  <c r="CE148" i="8"/>
  <c r="CG146" i="8"/>
  <c r="CH145" i="8"/>
  <c r="CL141" i="8"/>
  <c r="CD149" i="8"/>
  <c r="CK142" i="8"/>
  <c r="CJ143" i="8"/>
  <c r="CI144" i="8"/>
  <c r="CM140" i="8"/>
  <c r="CN139" i="8"/>
  <c r="CB151" i="8"/>
  <c r="CF147" i="8"/>
  <c r="CP137" i="8"/>
  <c r="CO138" i="8"/>
  <c r="FM72" i="8"/>
  <c r="FN71" i="8"/>
  <c r="D181" i="8"/>
  <c r="FG44" i="4"/>
  <c r="FH43" i="4"/>
  <c r="FI42" i="4"/>
  <c r="FK40" i="4"/>
  <c r="FN37" i="4"/>
  <c r="FD47" i="4"/>
  <c r="FE46" i="4"/>
  <c r="FJ41" i="4"/>
  <c r="FF45" i="4"/>
  <c r="FM38" i="4"/>
  <c r="FL39" i="4"/>
  <c r="FA50" i="4"/>
  <c r="FB49" i="4"/>
  <c r="FC48" i="4"/>
  <c r="EF66" i="4"/>
  <c r="EE67" i="4"/>
  <c r="EG65" i="4"/>
  <c r="EH64" i="4"/>
  <c r="EJ62" i="4"/>
  <c r="EK61" i="4"/>
  <c r="EI63" i="4"/>
  <c r="Y57" i="1"/>
  <c r="BF58" i="1"/>
  <c r="BQ58" i="1"/>
  <c r="AV58" i="1"/>
  <c r="AW58" i="1" s="1"/>
  <c r="CU102" i="4"/>
  <c r="CW100" i="4"/>
  <c r="CV101" i="4"/>
  <c r="CS104" i="4"/>
  <c r="CT103" i="4"/>
  <c r="CR105" i="4"/>
  <c r="EL60" i="4"/>
  <c r="EU54" i="4"/>
  <c r="EV54" i="4" s="1"/>
  <c r="EX52" i="4"/>
  <c r="EW53" i="4"/>
  <c r="EY51" i="4"/>
  <c r="DD92" i="4"/>
  <c r="DG89" i="4"/>
  <c r="DF90" i="4"/>
  <c r="DE91" i="4"/>
  <c r="DH88" i="4"/>
  <c r="DI87" i="4"/>
  <c r="DR77" i="4"/>
  <c r="DQ78" i="4"/>
  <c r="DP79" i="4"/>
  <c r="DO80" i="4"/>
  <c r="DB94" i="4"/>
  <c r="DA95" i="4"/>
  <c r="CZ96" i="4"/>
  <c r="CY97" i="4"/>
  <c r="DC93" i="4"/>
  <c r="CX98" i="4"/>
  <c r="DS76" i="4"/>
  <c r="DL83" i="4"/>
  <c r="DN81" i="4"/>
  <c r="DM82" i="4"/>
  <c r="DK84" i="4"/>
  <c r="DJ85" i="4"/>
  <c r="DJ86" i="4" s="1"/>
  <c r="ED68" i="4"/>
  <c r="EB69" i="4"/>
  <c r="EC69" i="4" s="1"/>
  <c r="DT75" i="4"/>
  <c r="DV73" i="4"/>
  <c r="DW73" i="4" s="1"/>
  <c r="DX72" i="4"/>
  <c r="DY71" i="4"/>
  <c r="DZ70" i="4"/>
  <c r="EA70" i="4" s="1"/>
  <c r="DU74" i="4"/>
  <c r="EO59" i="4"/>
  <c r="EP58" i="4"/>
  <c r="EQ57" i="4"/>
  <c r="ER56" i="4"/>
  <c r="ES55" i="4"/>
  <c r="CJ113" i="4"/>
  <c r="CK112" i="4"/>
  <c r="CG116" i="4"/>
  <c r="CO108" i="4"/>
  <c r="CC120" i="4"/>
  <c r="CN109" i="4"/>
  <c r="CI114" i="4"/>
  <c r="CF117" i="4"/>
  <c r="CM110" i="4"/>
  <c r="CP107" i="4"/>
  <c r="CH115" i="4"/>
  <c r="CL111" i="4"/>
  <c r="CE118" i="4"/>
  <c r="CQ106" i="4"/>
  <c r="CB121" i="4"/>
  <c r="CD119" i="4"/>
  <c r="DI119" i="8" l="1"/>
  <c r="DJ119" i="8" s="1"/>
  <c r="DO114" i="8"/>
  <c r="DN115" i="8"/>
  <c r="DH120" i="8"/>
  <c r="DP113" i="8"/>
  <c r="DK118" i="8"/>
  <c r="DL117" i="8"/>
  <c r="DM116" i="8"/>
  <c r="DQ112" i="8"/>
  <c r="DE123" i="8"/>
  <c r="DR111" i="8"/>
  <c r="DF122" i="8"/>
  <c r="CW131" i="8"/>
  <c r="CX130" i="8"/>
  <c r="CZ128" i="8"/>
  <c r="EM91" i="8"/>
  <c r="DG121" i="8"/>
  <c r="EF97" i="8"/>
  <c r="EE98" i="8"/>
  <c r="ED99" i="8"/>
  <c r="EB100" i="8"/>
  <c r="EB101" i="8" s="1"/>
  <c r="EB102" i="8" s="1"/>
  <c r="EN90" i="8"/>
  <c r="EO89" i="8"/>
  <c r="EP88" i="8"/>
  <c r="ES85" i="8"/>
  <c r="ER86" i="8"/>
  <c r="ET84" i="8"/>
  <c r="EQ87" i="8"/>
  <c r="DC125" i="8"/>
  <c r="DB126" i="8"/>
  <c r="BD112" i="6"/>
  <c r="BO112" i="6"/>
  <c r="AT112" i="6"/>
  <c r="W111" i="6"/>
  <c r="Q111" i="6" s="1"/>
  <c r="CY129" i="8"/>
  <c r="EI95" i="8"/>
  <c r="EJ94" i="8"/>
  <c r="EK93" i="8"/>
  <c r="DA127" i="8"/>
  <c r="CT134" i="8"/>
  <c r="EU83" i="8"/>
  <c r="DD124" i="8"/>
  <c r="EW82" i="8"/>
  <c r="CR136" i="8"/>
  <c r="FA79" i="8"/>
  <c r="FB78" i="8"/>
  <c r="EY80" i="8"/>
  <c r="EZ80" i="8" s="1"/>
  <c r="EX81" i="8"/>
  <c r="CS135" i="8"/>
  <c r="DS109" i="8"/>
  <c r="DT109" i="8" s="1"/>
  <c r="EL92" i="8"/>
  <c r="EG96" i="8"/>
  <c r="DY104" i="8"/>
  <c r="DZ103" i="8"/>
  <c r="EA103" i="8" s="1"/>
  <c r="DV107" i="8"/>
  <c r="DU108" i="8"/>
  <c r="FM73" i="8"/>
  <c r="CI145" i="8"/>
  <c r="FL74" i="8"/>
  <c r="FK75" i="8"/>
  <c r="CU133" i="8"/>
  <c r="CV132" i="8"/>
  <c r="FH77" i="8"/>
  <c r="FI76" i="8"/>
  <c r="FJ76" i="8" s="1"/>
  <c r="DW106" i="8"/>
  <c r="DX105" i="8"/>
  <c r="CC151" i="8"/>
  <c r="CG147" i="8"/>
  <c r="CL142" i="8"/>
  <c r="CF148" i="8"/>
  <c r="CK143" i="8"/>
  <c r="CJ144" i="8"/>
  <c r="CD150" i="8"/>
  <c r="CE149" i="8"/>
  <c r="CP138" i="8"/>
  <c r="CO139" i="8"/>
  <c r="CN140" i="8"/>
  <c r="CM141" i="8"/>
  <c r="CQ137" i="8"/>
  <c r="CH146" i="8"/>
  <c r="FN72" i="8"/>
  <c r="FG45" i="4"/>
  <c r="FI43" i="4"/>
  <c r="FH44" i="4"/>
  <c r="FE47" i="4"/>
  <c r="FL40" i="4"/>
  <c r="FK41" i="4"/>
  <c r="FN38" i="4"/>
  <c r="FJ42" i="4"/>
  <c r="FM39" i="4"/>
  <c r="FF46" i="4"/>
  <c r="FB50" i="4"/>
  <c r="FC49" i="4"/>
  <c r="FD48" i="4"/>
  <c r="EE68" i="4"/>
  <c r="EG66" i="4"/>
  <c r="EF67" i="4"/>
  <c r="EH65" i="4"/>
  <c r="EJ63" i="4"/>
  <c r="EK62" i="4"/>
  <c r="EL61" i="4"/>
  <c r="EI64" i="4"/>
  <c r="Q57" i="1"/>
  <c r="FZ181" i="4"/>
  <c r="P57" i="1"/>
  <c r="FT181" i="4"/>
  <c r="R57" i="1"/>
  <c r="GF181" i="4"/>
  <c r="BS58" i="1"/>
  <c r="BH58" i="1"/>
  <c r="AX58" i="1"/>
  <c r="BG58" i="1"/>
  <c r="BR58" i="1"/>
  <c r="CU103" i="4"/>
  <c r="CV102" i="4"/>
  <c r="CW101" i="4"/>
  <c r="CT104" i="4"/>
  <c r="CS105" i="4"/>
  <c r="EM60" i="4"/>
  <c r="EY52" i="4"/>
  <c r="EZ51" i="4"/>
  <c r="EX53" i="4"/>
  <c r="DH89" i="4"/>
  <c r="DG90" i="4"/>
  <c r="DF91" i="4"/>
  <c r="DE92" i="4"/>
  <c r="DI88" i="4"/>
  <c r="DS77" i="4"/>
  <c r="DR78" i="4"/>
  <c r="DQ79" i="4"/>
  <c r="DP80" i="4"/>
  <c r="DO81" i="4"/>
  <c r="DC94" i="4"/>
  <c r="DA96" i="4"/>
  <c r="DB95" i="4"/>
  <c r="CZ97" i="4"/>
  <c r="CY98" i="4"/>
  <c r="DT76" i="4"/>
  <c r="DD93" i="4"/>
  <c r="CX99" i="4"/>
  <c r="DK85" i="4"/>
  <c r="DK86" i="4" s="1"/>
  <c r="ED69" i="4"/>
  <c r="DY72" i="4"/>
  <c r="DN82" i="4"/>
  <c r="DM83" i="4"/>
  <c r="DJ87" i="4"/>
  <c r="DL84" i="4"/>
  <c r="DX73" i="4"/>
  <c r="EB70" i="4"/>
  <c r="EC70" i="4" s="1"/>
  <c r="DV74" i="4"/>
  <c r="DU75" i="4"/>
  <c r="DZ71" i="4"/>
  <c r="EA71" i="4" s="1"/>
  <c r="EP59" i="4"/>
  <c r="EQ58" i="4"/>
  <c r="CJ114" i="4"/>
  <c r="ER57" i="4"/>
  <c r="CK113" i="4"/>
  <c r="ES56" i="4"/>
  <c r="ET55" i="4"/>
  <c r="CQ107" i="4"/>
  <c r="CO109" i="4"/>
  <c r="CN110" i="4"/>
  <c r="CH116" i="4"/>
  <c r="CR106" i="4"/>
  <c r="CB122" i="4"/>
  <c r="CB123" i="4" s="1"/>
  <c r="CB124" i="4" s="1"/>
  <c r="CB125" i="4" s="1"/>
  <c r="CB126" i="4" s="1"/>
  <c r="CB127" i="4" s="1"/>
  <c r="CB128" i="4" s="1"/>
  <c r="CB129" i="4" s="1"/>
  <c r="CB130" i="4" s="1"/>
  <c r="CB131" i="4" s="1"/>
  <c r="CB132" i="4" s="1"/>
  <c r="CB133" i="4" s="1"/>
  <c r="CB134" i="4" s="1"/>
  <c r="CB135" i="4" s="1"/>
  <c r="CC121" i="4"/>
  <c r="CG117" i="4"/>
  <c r="CF118" i="4"/>
  <c r="CI115" i="4"/>
  <c r="CD120" i="4"/>
  <c r="CE119" i="4"/>
  <c r="CL112" i="4"/>
  <c r="CP108" i="4"/>
  <c r="CM111" i="4"/>
  <c r="EW54" i="4"/>
  <c r="DI120" i="8" l="1"/>
  <c r="DJ120" i="8" s="1"/>
  <c r="DO115" i="8"/>
  <c r="DN116" i="8"/>
  <c r="DP114" i="8"/>
  <c r="DM117" i="8"/>
  <c r="DL118" i="8"/>
  <c r="DQ113" i="8"/>
  <c r="DK119" i="8"/>
  <c r="DR112" i="8"/>
  <c r="DF123" i="8"/>
  <c r="K111" i="6"/>
  <c r="DG122" i="8"/>
  <c r="CW132" i="8"/>
  <c r="CX131" i="8"/>
  <c r="CY130" i="8"/>
  <c r="DA128" i="8"/>
  <c r="EN91" i="8"/>
  <c r="EM92" i="8"/>
  <c r="DH121" i="8"/>
  <c r="EG97" i="8"/>
  <c r="EF98" i="8"/>
  <c r="EE99" i="8"/>
  <c r="EC100" i="8"/>
  <c r="EC101" i="8" s="1"/>
  <c r="EC102" i="8" s="1"/>
  <c r="EO90" i="8"/>
  <c r="EP89" i="8"/>
  <c r="EQ88" i="8"/>
  <c r="ET85" i="8"/>
  <c r="ES86" i="8"/>
  <c r="EU84" i="8"/>
  <c r="ER87" i="8"/>
  <c r="DC126" i="8"/>
  <c r="DD125" i="8"/>
  <c r="CZ129" i="8"/>
  <c r="BP112" i="6"/>
  <c r="BE112" i="6"/>
  <c r="AU112" i="6"/>
  <c r="CU134" i="8"/>
  <c r="EK94" i="8"/>
  <c r="DB127" i="8"/>
  <c r="EJ95" i="8"/>
  <c r="CT135" i="8"/>
  <c r="EV83" i="8"/>
  <c r="DE124" i="8"/>
  <c r="CS136" i="8"/>
  <c r="EY81" i="8"/>
  <c r="EZ81" i="8" s="1"/>
  <c r="EX82" i="8"/>
  <c r="FC78" i="8"/>
  <c r="FB79" i="8"/>
  <c r="FA80" i="8"/>
  <c r="DS110" i="8"/>
  <c r="DT110" i="8" s="1"/>
  <c r="EL93" i="8"/>
  <c r="EH96" i="8"/>
  <c r="EI96" i="8" s="1"/>
  <c r="DZ104" i="8"/>
  <c r="EA104" i="8" s="1"/>
  <c r="DW107" i="8"/>
  <c r="DV108" i="8"/>
  <c r="CI146" i="8"/>
  <c r="FM74" i="8"/>
  <c r="FN73" i="8"/>
  <c r="DU109" i="8"/>
  <c r="FL75" i="8"/>
  <c r="CV133" i="8"/>
  <c r="CL143" i="8"/>
  <c r="DX106" i="8"/>
  <c r="DY105" i="8"/>
  <c r="EB103" i="8"/>
  <c r="FI77" i="8"/>
  <c r="FJ77" i="8" s="1"/>
  <c r="FK76" i="8"/>
  <c r="CN141" i="8"/>
  <c r="CM142" i="8"/>
  <c r="CF149" i="8"/>
  <c r="CD151" i="8"/>
  <c r="CO140" i="8"/>
  <c r="CK144" i="8"/>
  <c r="CJ145" i="8"/>
  <c r="CE150" i="8"/>
  <c r="CP139" i="8"/>
  <c r="BV167" i="8"/>
  <c r="BV168" i="8" s="1"/>
  <c r="BV169" i="8" s="1"/>
  <c r="BV170" i="8" s="1"/>
  <c r="BV171" i="8" s="1"/>
  <c r="BV172" i="8" s="1"/>
  <c r="BV173" i="8" s="1"/>
  <c r="BV174" i="8" s="1"/>
  <c r="BV175" i="8" s="1"/>
  <c r="BV176" i="8" s="1"/>
  <c r="BV177" i="8" s="1"/>
  <c r="BV178" i="8" s="1"/>
  <c r="BV179" i="8" s="1"/>
  <c r="BV180" i="8" s="1"/>
  <c r="BV181" i="8" s="1"/>
  <c r="BV182" i="8" s="1"/>
  <c r="BV183" i="8" s="1"/>
  <c r="BV184" i="8" s="1"/>
  <c r="BV185" i="8" s="1"/>
  <c r="BV186" i="8" s="1"/>
  <c r="BV187" i="8" s="1"/>
  <c r="BV188" i="8" s="1"/>
  <c r="BV189" i="8" s="1"/>
  <c r="BV190" i="8" s="1"/>
  <c r="BV191" i="8" s="1"/>
  <c r="BV192" i="8" s="1"/>
  <c r="BV193" i="8" s="1"/>
  <c r="BV194" i="8" s="1"/>
  <c r="BV195" i="8" s="1"/>
  <c r="BV196" i="8" s="1"/>
  <c r="BV197" i="8" s="1"/>
  <c r="BV198" i="8" s="1"/>
  <c r="BV199" i="8" s="1"/>
  <c r="BV200" i="8" s="1"/>
  <c r="BV201" i="8" s="1"/>
  <c r="BV202" i="8" s="1"/>
  <c r="BV203" i="8" s="1"/>
  <c r="BV204" i="8" s="1"/>
  <c r="BV205" i="8" s="1"/>
  <c r="BV206" i="8" s="1"/>
  <c r="BV207" i="8" s="1"/>
  <c r="BV208" i="8" s="1"/>
  <c r="BV209" i="8" s="1"/>
  <c r="BV210" i="8" s="1"/>
  <c r="BV211" i="8" s="1"/>
  <c r="BV212" i="8" s="1"/>
  <c r="BV213" i="8" s="1"/>
  <c r="BV214" i="8" s="1"/>
  <c r="BV215" i="8" s="1"/>
  <c r="BV216" i="8" s="1"/>
  <c r="BV217" i="8" s="1"/>
  <c r="BV218" i="8" s="1"/>
  <c r="BV219" i="8" s="1"/>
  <c r="BV220" i="8" s="1"/>
  <c r="BV221" i="8" s="1"/>
  <c r="BV222" i="8" s="1"/>
  <c r="BV223" i="8" s="1"/>
  <c r="BV224" i="8" s="1"/>
  <c r="BV225" i="8" s="1"/>
  <c r="BV226" i="8" s="1"/>
  <c r="BV227" i="8" s="1"/>
  <c r="BV228" i="8" s="1"/>
  <c r="BV229" i="8" s="1"/>
  <c r="BV230" i="8" s="1"/>
  <c r="BV231" i="8" s="1"/>
  <c r="BV232" i="8" s="1"/>
  <c r="BV233" i="8" s="1"/>
  <c r="BV234" i="8" s="1"/>
  <c r="BV235" i="8" s="1"/>
  <c r="BV236" i="8" s="1"/>
  <c r="BV237" i="8" s="1"/>
  <c r="BV238" i="8" s="1"/>
  <c r="BV239" i="8" s="1"/>
  <c r="BV240" i="8" s="1"/>
  <c r="BV241" i="8" s="1"/>
  <c r="BV242" i="8" s="1"/>
  <c r="BV243" i="8" s="1"/>
  <c r="BV244" i="8" s="1"/>
  <c r="BV245" i="8" s="1"/>
  <c r="BV246" i="8" s="1"/>
  <c r="BV247" i="8" s="1"/>
  <c r="BV248" i="8" s="1"/>
  <c r="BV249" i="8" s="1"/>
  <c r="BV250" i="8" s="1"/>
  <c r="BV251" i="8" s="1"/>
  <c r="BV252" i="8" s="1"/>
  <c r="BV253" i="8" s="1"/>
  <c r="BV254" i="8" s="1"/>
  <c r="BV255" i="8" s="1"/>
  <c r="BV256" i="8" s="1"/>
  <c r="BV257" i="8" s="1"/>
  <c r="BV258" i="8" s="1"/>
  <c r="BV259" i="8" s="1"/>
  <c r="CH147" i="8"/>
  <c r="CQ138" i="8"/>
  <c r="CR137" i="8"/>
  <c r="CG148" i="8"/>
  <c r="FG46" i="4"/>
  <c r="FJ43" i="4"/>
  <c r="FI44" i="4"/>
  <c r="FH45" i="4"/>
  <c r="FE48" i="4"/>
  <c r="FL41" i="4"/>
  <c r="FN39" i="4"/>
  <c r="FM40" i="4"/>
  <c r="FK42" i="4"/>
  <c r="FF47" i="4"/>
  <c r="FC50" i="4"/>
  <c r="FD49" i="4"/>
  <c r="EE69" i="4"/>
  <c r="EF68" i="4"/>
  <c r="EH66" i="4"/>
  <c r="EG67" i="4"/>
  <c r="EI65" i="4"/>
  <c r="EK63" i="4"/>
  <c r="EL62" i="4"/>
  <c r="EJ64" i="4"/>
  <c r="EM61" i="4"/>
  <c r="D181" i="4"/>
  <c r="BT58" i="1"/>
  <c r="BI58" i="1"/>
  <c r="AY58" i="1"/>
  <c r="AZ58" i="1" s="1"/>
  <c r="BV58" i="1" s="1"/>
  <c r="CW102" i="4"/>
  <c r="CU104" i="4"/>
  <c r="CV103" i="4"/>
  <c r="CT105" i="4"/>
  <c r="EN60" i="4"/>
  <c r="DJ88" i="4"/>
  <c r="EZ52" i="4"/>
  <c r="EY53" i="4"/>
  <c r="FA51" i="4"/>
  <c r="DI89" i="4"/>
  <c r="DG91" i="4"/>
  <c r="DF92" i="4"/>
  <c r="DH90" i="4"/>
  <c r="DE93" i="4"/>
  <c r="DS78" i="4"/>
  <c r="DT77" i="4"/>
  <c r="DR79" i="4"/>
  <c r="DQ80" i="4"/>
  <c r="DP81" i="4"/>
  <c r="DA97" i="4"/>
  <c r="DB96" i="4"/>
  <c r="DC95" i="4"/>
  <c r="CZ98" i="4"/>
  <c r="CY99" i="4"/>
  <c r="DU76" i="4"/>
  <c r="ED70" i="4"/>
  <c r="DD94" i="4"/>
  <c r="DL85" i="4"/>
  <c r="DL86" i="4" s="1"/>
  <c r="CX100" i="4"/>
  <c r="DY73" i="4"/>
  <c r="DM84" i="4"/>
  <c r="DK87" i="4"/>
  <c r="DN83" i="4"/>
  <c r="DO82" i="4"/>
  <c r="DZ72" i="4"/>
  <c r="EA72" i="4" s="1"/>
  <c r="EB71" i="4"/>
  <c r="EC71" i="4" s="1"/>
  <c r="DV75" i="4"/>
  <c r="DW74" i="4"/>
  <c r="EQ59" i="4"/>
  <c r="ER58" i="4"/>
  <c r="ES57" i="4"/>
  <c r="CK114" i="4"/>
  <c r="CL113" i="4"/>
  <c r="ET56" i="4"/>
  <c r="EU55" i="4"/>
  <c r="CD121" i="4"/>
  <c r="CO110" i="4"/>
  <c r="CE120" i="4"/>
  <c r="CI116" i="4"/>
  <c r="CQ108" i="4"/>
  <c r="CM112" i="4"/>
  <c r="CC122" i="4"/>
  <c r="CC123" i="4" s="1"/>
  <c r="CC124" i="4" s="1"/>
  <c r="CC125" i="4" s="1"/>
  <c r="CC126" i="4" s="1"/>
  <c r="CC127" i="4" s="1"/>
  <c r="CC128" i="4" s="1"/>
  <c r="CC129" i="4" s="1"/>
  <c r="CC130" i="4" s="1"/>
  <c r="CC131" i="4" s="1"/>
  <c r="CC132" i="4" s="1"/>
  <c r="CC133" i="4" s="1"/>
  <c r="CC134" i="4" s="1"/>
  <c r="CC135" i="4" s="1"/>
  <c r="CP109" i="4"/>
  <c r="CJ115" i="4"/>
  <c r="CN111" i="4"/>
  <c r="CR107" i="4"/>
  <c r="CS106" i="4"/>
  <c r="CG118" i="4"/>
  <c r="CF119" i="4"/>
  <c r="CH117" i="4"/>
  <c r="EX54" i="4"/>
  <c r="DI121" i="8" l="1"/>
  <c r="DJ121" i="8" s="1"/>
  <c r="DP115" i="8"/>
  <c r="DO116" i="8"/>
  <c r="DN117" i="8"/>
  <c r="DQ114" i="8"/>
  <c r="DM118" i="8"/>
  <c r="DL119" i="8"/>
  <c r="DR113" i="8"/>
  <c r="DK120" i="8"/>
  <c r="DG123" i="8"/>
  <c r="CX132" i="8"/>
  <c r="CY131" i="8"/>
  <c r="DB128" i="8"/>
  <c r="DA129" i="8"/>
  <c r="DH122" i="8"/>
  <c r="EN92" i="8"/>
  <c r="EO91" i="8"/>
  <c r="EG98" i="8"/>
  <c r="EF99" i="8"/>
  <c r="ED100" i="8"/>
  <c r="EE100" i="8" s="1"/>
  <c r="EP90" i="8"/>
  <c r="EQ89" i="8"/>
  <c r="ER88" i="8"/>
  <c r="ET86" i="8"/>
  <c r="EU85" i="8"/>
  <c r="EV84" i="8"/>
  <c r="ES87" i="8"/>
  <c r="DD126" i="8"/>
  <c r="DE125" i="8"/>
  <c r="CZ130" i="8"/>
  <c r="BF112" i="6"/>
  <c r="BQ112" i="6"/>
  <c r="AV112" i="6"/>
  <c r="AW112" i="6" s="1"/>
  <c r="CV134" i="8"/>
  <c r="EL94" i="8"/>
  <c r="CU135" i="8"/>
  <c r="EK95" i="8"/>
  <c r="DC127" i="8"/>
  <c r="CT136" i="8"/>
  <c r="EW83" i="8"/>
  <c r="CS137" i="8"/>
  <c r="DF124" i="8"/>
  <c r="EH97" i="8"/>
  <c r="DS111" i="8"/>
  <c r="DS112" i="8" s="1"/>
  <c r="FA81" i="8"/>
  <c r="FB80" i="8"/>
  <c r="FD78" i="8"/>
  <c r="FC79" i="8"/>
  <c r="EY82" i="8"/>
  <c r="EM93" i="8"/>
  <c r="DW108" i="8"/>
  <c r="DX107" i="8"/>
  <c r="DZ105" i="8"/>
  <c r="EA105" i="8" s="1"/>
  <c r="CJ146" i="8"/>
  <c r="EB104" i="8"/>
  <c r="DV109" i="8"/>
  <c r="FM75" i="8"/>
  <c r="FN74" i="8"/>
  <c r="CW133" i="8"/>
  <c r="FL76" i="8"/>
  <c r="DU110" i="8"/>
  <c r="CL144" i="8"/>
  <c r="EJ96" i="8"/>
  <c r="CE151" i="8"/>
  <c r="CN142" i="8"/>
  <c r="FK77" i="8"/>
  <c r="DY106" i="8"/>
  <c r="EC103" i="8"/>
  <c r="CG149" i="8"/>
  <c r="CH148" i="8"/>
  <c r="CK145" i="8"/>
  <c r="CQ139" i="8"/>
  <c r="CP140" i="8"/>
  <c r="CO141" i="8"/>
  <c r="CI147" i="8"/>
  <c r="CR138" i="8"/>
  <c r="CF150" i="8"/>
  <c r="CM143" i="8"/>
  <c r="FH46" i="4"/>
  <c r="FJ44" i="4"/>
  <c r="FK43" i="4"/>
  <c r="FI45" i="4"/>
  <c r="FF48" i="4"/>
  <c r="FN40" i="4"/>
  <c r="FL42" i="4"/>
  <c r="FM41" i="4"/>
  <c r="FG47" i="4"/>
  <c r="FD50" i="4"/>
  <c r="FE49" i="4"/>
  <c r="EF69" i="4"/>
  <c r="EE70" i="4"/>
  <c r="EG68" i="4"/>
  <c r="EH67" i="4"/>
  <c r="EI66" i="4"/>
  <c r="EJ65" i="4"/>
  <c r="EL63" i="4"/>
  <c r="EM62" i="4"/>
  <c r="EK64" i="4"/>
  <c r="EN61" i="4"/>
  <c r="BC58" i="1"/>
  <c r="BN58" i="1" s="1"/>
  <c r="AU59" i="1"/>
  <c r="AV59" i="1" s="1"/>
  <c r="AW59" i="1" s="1"/>
  <c r="AX59" i="1" s="1"/>
  <c r="BK58" i="1"/>
  <c r="BU58" i="1"/>
  <c r="BJ58" i="1"/>
  <c r="CU105" i="4"/>
  <c r="CW103" i="4"/>
  <c r="CV104" i="4"/>
  <c r="EO60" i="4"/>
  <c r="DK88" i="4"/>
  <c r="DJ89" i="4"/>
  <c r="EZ53" i="4"/>
  <c r="FB51" i="4"/>
  <c r="FA52" i="4"/>
  <c r="DI90" i="4"/>
  <c r="DH91" i="4"/>
  <c r="DG92" i="4"/>
  <c r="DF93" i="4"/>
  <c r="DT78" i="4"/>
  <c r="DS79" i="4"/>
  <c r="DU77" i="4"/>
  <c r="DR80" i="4"/>
  <c r="DQ81" i="4"/>
  <c r="DB97" i="4"/>
  <c r="DC96" i="4"/>
  <c r="DA98" i="4"/>
  <c r="DD95" i="4"/>
  <c r="CZ99" i="4"/>
  <c r="CY100" i="4"/>
  <c r="DE94" i="4"/>
  <c r="DM85" i="4"/>
  <c r="DM86" i="4" s="1"/>
  <c r="CX101" i="4"/>
  <c r="DN84" i="4"/>
  <c r="DL87" i="4"/>
  <c r="DP82" i="4"/>
  <c r="DO83" i="4"/>
  <c r="EB72" i="4"/>
  <c r="EC72" i="4" s="1"/>
  <c r="ED71" i="4"/>
  <c r="DZ73" i="4"/>
  <c r="EA73" i="4" s="1"/>
  <c r="DX74" i="4"/>
  <c r="DW75" i="4"/>
  <c r="DV76" i="4"/>
  <c r="ER59" i="4"/>
  <c r="ES58" i="4"/>
  <c r="CL114" i="4"/>
  <c r="ET57" i="4"/>
  <c r="EV55" i="4"/>
  <c r="EU56" i="4"/>
  <c r="CE121" i="4"/>
  <c r="CF120" i="4"/>
  <c r="CQ109" i="4"/>
  <c r="CN112" i="4"/>
  <c r="CJ116" i="4"/>
  <c r="CK115" i="4"/>
  <c r="CP110" i="4"/>
  <c r="CS107" i="4"/>
  <c r="CT106" i="4"/>
  <c r="CG119" i="4"/>
  <c r="CR108" i="4"/>
  <c r="CM113" i="4"/>
  <c r="CH118" i="4"/>
  <c r="CI117" i="4"/>
  <c r="CD122" i="4"/>
  <c r="CO111" i="4"/>
  <c r="EY54" i="4"/>
  <c r="DP116" i="8" l="1"/>
  <c r="DQ115" i="8"/>
  <c r="DO117" i="8"/>
  <c r="DN118" i="8"/>
  <c r="DR114" i="8"/>
  <c r="DM119" i="8"/>
  <c r="DL120" i="8"/>
  <c r="DS113" i="8"/>
  <c r="DK121" i="8"/>
  <c r="DH123" i="8"/>
  <c r="CY132" i="8"/>
  <c r="CX133" i="8"/>
  <c r="DC128" i="8"/>
  <c r="DB129" i="8"/>
  <c r="DA130" i="8"/>
  <c r="DI122" i="8"/>
  <c r="DJ122" i="8" s="1"/>
  <c r="EO92" i="8"/>
  <c r="EP91" i="8"/>
  <c r="EH98" i="8"/>
  <c r="EG99" i="8"/>
  <c r="ES88" i="8"/>
  <c r="ED101" i="8"/>
  <c r="EE101" i="8" s="1"/>
  <c r="EF100" i="8"/>
  <c r="EQ90" i="8"/>
  <c r="ER89" i="8"/>
  <c r="EU86" i="8"/>
  <c r="EV85" i="8"/>
  <c r="EW84" i="8"/>
  <c r="ET87" i="8"/>
  <c r="CZ131" i="8"/>
  <c r="DE126" i="8"/>
  <c r="DF125" i="8"/>
  <c r="AX112" i="6"/>
  <c r="BA112" i="6" s="1"/>
  <c r="BL112" i="6" s="1"/>
  <c r="BH112" i="6"/>
  <c r="BS112" i="6"/>
  <c r="BR112" i="6"/>
  <c r="BG112" i="6"/>
  <c r="CV135" i="8"/>
  <c r="EK96" i="8"/>
  <c r="EM94" i="8"/>
  <c r="EL95" i="8"/>
  <c r="DD127" i="8"/>
  <c r="CU136" i="8"/>
  <c r="CT137" i="8"/>
  <c r="CS138" i="8"/>
  <c r="DT111" i="8"/>
  <c r="DT112" i="8" s="1"/>
  <c r="EX83" i="8"/>
  <c r="EI97" i="8"/>
  <c r="EJ97" i="8" s="1"/>
  <c r="FB81" i="8"/>
  <c r="DZ106" i="8"/>
  <c r="EA106" i="8" s="1"/>
  <c r="DG124" i="8"/>
  <c r="FC80" i="8"/>
  <c r="FE78" i="8"/>
  <c r="FD79" i="8"/>
  <c r="EZ82" i="8"/>
  <c r="EN93" i="8"/>
  <c r="EC104" i="8"/>
  <c r="CJ147" i="8"/>
  <c r="DX108" i="8"/>
  <c r="DW109" i="8"/>
  <c r="FL77" i="8"/>
  <c r="DV110" i="8"/>
  <c r="FM76" i="8"/>
  <c r="FN75" i="8"/>
  <c r="CW134" i="8"/>
  <c r="CO142" i="8"/>
  <c r="DY107" i="8"/>
  <c r="CH149" i="8"/>
  <c r="EB105" i="8"/>
  <c r="CM144" i="8"/>
  <c r="CQ140" i="8"/>
  <c r="CP141" i="8"/>
  <c r="CK146" i="8"/>
  <c r="CN143" i="8"/>
  <c r="CL145" i="8"/>
  <c r="CF151" i="8"/>
  <c r="CR139" i="8"/>
  <c r="CG150" i="8"/>
  <c r="CI148" i="8"/>
  <c r="FJ45" i="4"/>
  <c r="FK44" i="4"/>
  <c r="FL43" i="4"/>
  <c r="FI46" i="4"/>
  <c r="FG48" i="4"/>
  <c r="FF49" i="4"/>
  <c r="FM42" i="4"/>
  <c r="FN41" i="4"/>
  <c r="FH47" i="4"/>
  <c r="FE50" i="4"/>
  <c r="EF70" i="4"/>
  <c r="EG69" i="4"/>
  <c r="EH68" i="4"/>
  <c r="EI67" i="4"/>
  <c r="EJ66" i="4"/>
  <c r="EK65" i="4"/>
  <c r="EL64" i="4"/>
  <c r="EM63" i="4"/>
  <c r="EN62" i="4"/>
  <c r="EO61" i="4"/>
  <c r="F58" i="1"/>
  <c r="BQ59" i="1"/>
  <c r="BF59" i="1"/>
  <c r="BT59" i="1"/>
  <c r="BI59" i="1"/>
  <c r="AY59" i="1"/>
  <c r="BS59" i="1"/>
  <c r="BH59" i="1"/>
  <c r="CW104" i="4"/>
  <c r="BR59" i="1"/>
  <c r="BG59" i="1"/>
  <c r="CV105" i="4"/>
  <c r="EP60" i="4"/>
  <c r="EZ54" i="4"/>
  <c r="DJ90" i="4"/>
  <c r="DL88" i="4"/>
  <c r="DK89" i="4"/>
  <c r="FC51" i="4"/>
  <c r="FD51" i="4" s="1"/>
  <c r="FA53" i="4"/>
  <c r="FB52" i="4"/>
  <c r="DH92" i="4"/>
  <c r="DI91" i="4"/>
  <c r="DG93" i="4"/>
  <c r="DV77" i="4"/>
  <c r="DU78" i="4"/>
  <c r="DT79" i="4"/>
  <c r="DS80" i="4"/>
  <c r="DR81" i="4"/>
  <c r="DQ82" i="4"/>
  <c r="E185" i="4"/>
  <c r="DC97" i="4"/>
  <c r="DB98" i="4"/>
  <c r="DE95" i="4"/>
  <c r="DA99" i="4"/>
  <c r="DD96" i="4"/>
  <c r="CY101" i="4"/>
  <c r="CZ100" i="4"/>
  <c r="DF94" i="4"/>
  <c r="DN85" i="4"/>
  <c r="DN86" i="4" s="1"/>
  <c r="CX102" i="4"/>
  <c r="CX103" i="4" s="1"/>
  <c r="DO84" i="4"/>
  <c r="DM87" i="4"/>
  <c r="DP83" i="4"/>
  <c r="DW76" i="4"/>
  <c r="ED72" i="4"/>
  <c r="EE71" i="4"/>
  <c r="EB73" i="4"/>
  <c r="EC73" i="4" s="1"/>
  <c r="DY74" i="4"/>
  <c r="DX75" i="4"/>
  <c r="ES59" i="4"/>
  <c r="ET58" i="4"/>
  <c r="EU57" i="4"/>
  <c r="EW55" i="4"/>
  <c r="EV56" i="4"/>
  <c r="CF121" i="4"/>
  <c r="CQ110" i="4"/>
  <c r="CT107" i="4"/>
  <c r="CJ117" i="4"/>
  <c r="CK116" i="4"/>
  <c r="CR109" i="4"/>
  <c r="CS108" i="4"/>
  <c r="CP111" i="4"/>
  <c r="CU106" i="4"/>
  <c r="CD123" i="4"/>
  <c r="CD124" i="4" s="1"/>
  <c r="CD125" i="4" s="1"/>
  <c r="CD126" i="4" s="1"/>
  <c r="CD127" i="4" s="1"/>
  <c r="CD128" i="4" s="1"/>
  <c r="CD129" i="4" s="1"/>
  <c r="CD130" i="4" s="1"/>
  <c r="CD131" i="4" s="1"/>
  <c r="CD132" i="4" s="1"/>
  <c r="CD133" i="4" s="1"/>
  <c r="CD134" i="4" s="1"/>
  <c r="CD135" i="4" s="1"/>
  <c r="CE122" i="4"/>
  <c r="CH119" i="4"/>
  <c r="CM114" i="4"/>
  <c r="CO112" i="4"/>
  <c r="CI118" i="4"/>
  <c r="CL115" i="4"/>
  <c r="CG120" i="4"/>
  <c r="CN113" i="4"/>
  <c r="DQ116" i="8" l="1"/>
  <c r="DP117" i="8"/>
  <c r="DR115" i="8"/>
  <c r="DO118" i="8"/>
  <c r="DN119" i="8"/>
  <c r="DS114" i="8"/>
  <c r="DM120" i="8"/>
  <c r="DL121" i="8"/>
  <c r="CZ132" i="8"/>
  <c r="CY133" i="8"/>
  <c r="CX134" i="8"/>
  <c r="DB130" i="8"/>
  <c r="DC129" i="8"/>
  <c r="DD128" i="8"/>
  <c r="DI123" i="8"/>
  <c r="DJ123" i="8" s="1"/>
  <c r="EQ91" i="8"/>
  <c r="EP92" i="8"/>
  <c r="EH99" i="8"/>
  <c r="EG100" i="8"/>
  <c r="ER90" i="8"/>
  <c r="ET88" i="8"/>
  <c r="EF101" i="8"/>
  <c r="ED102" i="8"/>
  <c r="ED103" i="8" s="1"/>
  <c r="ED104" i="8" s="1"/>
  <c r="ES89" i="8"/>
  <c r="EV86" i="8"/>
  <c r="EW85" i="8"/>
  <c r="EX84" i="8"/>
  <c r="EU87" i="8"/>
  <c r="DA131" i="8"/>
  <c r="DF126" i="8"/>
  <c r="CV136" i="8"/>
  <c r="DG125" i="8"/>
  <c r="BT112" i="6"/>
  <c r="BI112" i="6"/>
  <c r="AS113" i="6"/>
  <c r="EK97" i="8"/>
  <c r="EN94" i="8"/>
  <c r="EM95" i="8"/>
  <c r="EL96" i="8"/>
  <c r="DE127" i="8"/>
  <c r="CT138" i="8"/>
  <c r="CU137" i="8"/>
  <c r="CS139" i="8"/>
  <c r="EI98" i="8"/>
  <c r="FC81" i="8"/>
  <c r="DT113" i="8"/>
  <c r="DU111" i="8"/>
  <c r="DU112" i="8" s="1"/>
  <c r="EY83" i="8"/>
  <c r="EZ83" i="8" s="1"/>
  <c r="DH124" i="8"/>
  <c r="EO93" i="8"/>
  <c r="FA82" i="8"/>
  <c r="FB82" i="8" s="1"/>
  <c r="FE79" i="8"/>
  <c r="FD80" i="8"/>
  <c r="FF78" i="8"/>
  <c r="DY108" i="8"/>
  <c r="DX109" i="8"/>
  <c r="DW110" i="8"/>
  <c r="FM77" i="8"/>
  <c r="FN76" i="8"/>
  <c r="CW135" i="8"/>
  <c r="CO143" i="8"/>
  <c r="CH150" i="8"/>
  <c r="CI149" i="8"/>
  <c r="DZ107" i="8"/>
  <c r="EA107" i="8" s="1"/>
  <c r="DK122" i="8"/>
  <c r="EC105" i="8"/>
  <c r="EB106" i="8"/>
  <c r="BW167" i="8"/>
  <c r="BW168" i="8" s="1"/>
  <c r="BW169" i="8" s="1"/>
  <c r="BW170" i="8" s="1"/>
  <c r="BW171" i="8" s="1"/>
  <c r="BW172" i="8" s="1"/>
  <c r="BW173" i="8" s="1"/>
  <c r="BW174" i="8" s="1"/>
  <c r="BW175" i="8" s="1"/>
  <c r="BW176" i="8" s="1"/>
  <c r="BW177" i="8" s="1"/>
  <c r="BW178" i="8" s="1"/>
  <c r="BW179" i="8" s="1"/>
  <c r="BW180" i="8" s="1"/>
  <c r="BW181" i="8" s="1"/>
  <c r="BW182" i="8" s="1"/>
  <c r="BW183" i="8" s="1"/>
  <c r="BW184" i="8" s="1"/>
  <c r="BW185" i="8" s="1"/>
  <c r="BW186" i="8" s="1"/>
  <c r="BW187" i="8" s="1"/>
  <c r="BW188" i="8" s="1"/>
  <c r="BW189" i="8" s="1"/>
  <c r="BW190" i="8" s="1"/>
  <c r="BW191" i="8" s="1"/>
  <c r="BW192" i="8" s="1"/>
  <c r="BW193" i="8" s="1"/>
  <c r="BW194" i="8" s="1"/>
  <c r="BW195" i="8" s="1"/>
  <c r="BW196" i="8" s="1"/>
  <c r="BW197" i="8" s="1"/>
  <c r="BW198" i="8" s="1"/>
  <c r="BW199" i="8" s="1"/>
  <c r="BW200" i="8" s="1"/>
  <c r="BW201" i="8" s="1"/>
  <c r="BW202" i="8" s="1"/>
  <c r="BW203" i="8" s="1"/>
  <c r="BW204" i="8" s="1"/>
  <c r="BW205" i="8" s="1"/>
  <c r="BW206" i="8" s="1"/>
  <c r="BW207" i="8" s="1"/>
  <c r="BW208" i="8" s="1"/>
  <c r="BW209" i="8" s="1"/>
  <c r="BW210" i="8" s="1"/>
  <c r="BW211" i="8" s="1"/>
  <c r="BW212" i="8" s="1"/>
  <c r="BW213" i="8" s="1"/>
  <c r="BW214" i="8" s="1"/>
  <c r="BW215" i="8" s="1"/>
  <c r="BW216" i="8" s="1"/>
  <c r="BW217" i="8" s="1"/>
  <c r="BW218" i="8" s="1"/>
  <c r="BW219" i="8" s="1"/>
  <c r="BW220" i="8" s="1"/>
  <c r="BW221" i="8" s="1"/>
  <c r="BW222" i="8" s="1"/>
  <c r="BW223" i="8" s="1"/>
  <c r="BW224" i="8" s="1"/>
  <c r="BW225" i="8" s="1"/>
  <c r="BW226" i="8" s="1"/>
  <c r="BW227" i="8" s="1"/>
  <c r="BW228" i="8" s="1"/>
  <c r="BW229" i="8" s="1"/>
  <c r="BW230" i="8" s="1"/>
  <c r="BW231" i="8" s="1"/>
  <c r="BW232" i="8" s="1"/>
  <c r="BW233" i="8" s="1"/>
  <c r="BW234" i="8" s="1"/>
  <c r="BW235" i="8" s="1"/>
  <c r="BW236" i="8" s="1"/>
  <c r="BW237" i="8" s="1"/>
  <c r="BW238" i="8" s="1"/>
  <c r="BW239" i="8" s="1"/>
  <c r="BW240" i="8" s="1"/>
  <c r="BW241" i="8" s="1"/>
  <c r="BW242" i="8" s="1"/>
  <c r="BW243" i="8" s="1"/>
  <c r="BW244" i="8" s="1"/>
  <c r="BW245" i="8" s="1"/>
  <c r="BW246" i="8" s="1"/>
  <c r="BW247" i="8" s="1"/>
  <c r="BW248" i="8" s="1"/>
  <c r="BW249" i="8" s="1"/>
  <c r="BW250" i="8" s="1"/>
  <c r="BW251" i="8" s="1"/>
  <c r="BW252" i="8" s="1"/>
  <c r="BW253" i="8" s="1"/>
  <c r="BW254" i="8" s="1"/>
  <c r="BW255" i="8" s="1"/>
  <c r="BW256" i="8" s="1"/>
  <c r="BW257" i="8" s="1"/>
  <c r="BW258" i="8" s="1"/>
  <c r="BW259" i="8" s="1"/>
  <c r="CQ141" i="8"/>
  <c r="CP142" i="8"/>
  <c r="CJ148" i="8"/>
  <c r="CR140" i="8"/>
  <c r="CN144" i="8"/>
  <c r="CM145" i="8"/>
  <c r="CL146" i="8"/>
  <c r="CK147" i="8"/>
  <c r="CG151" i="8"/>
  <c r="FK45" i="4"/>
  <c r="FJ46" i="4"/>
  <c r="FL44" i="4"/>
  <c r="FM43" i="4"/>
  <c r="D182" i="8"/>
  <c r="FI47" i="4"/>
  <c r="FG49" i="4"/>
  <c r="FF50" i="4"/>
  <c r="FN42" i="4"/>
  <c r="FH48" i="4"/>
  <c r="EF71" i="4"/>
  <c r="EH69" i="4"/>
  <c r="EG70" i="4"/>
  <c r="EI68" i="4"/>
  <c r="EK66" i="4"/>
  <c r="EJ67" i="4"/>
  <c r="EL65" i="4"/>
  <c r="EO62" i="4"/>
  <c r="EM64" i="4"/>
  <c r="EN63" i="4"/>
  <c r="EP61" i="4"/>
  <c r="Y58" i="1"/>
  <c r="S58" i="1" s="1"/>
  <c r="O58" i="1" s="1"/>
  <c r="M58" i="1" s="1"/>
  <c r="P58" i="1"/>
  <c r="Q58" i="1"/>
  <c r="R58" i="1"/>
  <c r="FZ182" i="4"/>
  <c r="FT182" i="4"/>
  <c r="GF182" i="4"/>
  <c r="CW105" i="4"/>
  <c r="CX104" i="4"/>
  <c r="AZ59" i="1"/>
  <c r="BC59" i="1" s="1"/>
  <c r="BN59" i="1" s="1"/>
  <c r="BU59" i="1"/>
  <c r="BJ59" i="1"/>
  <c r="EQ60" i="4"/>
  <c r="FA54" i="4"/>
  <c r="DM88" i="4"/>
  <c r="DL89" i="4"/>
  <c r="DK90" i="4"/>
  <c r="DJ91" i="4"/>
  <c r="FC52" i="4"/>
  <c r="FD52" i="4" s="1"/>
  <c r="FE51" i="4"/>
  <c r="FB53" i="4"/>
  <c r="DH93" i="4"/>
  <c r="DI92" i="4"/>
  <c r="DW77" i="4"/>
  <c r="DU79" i="4"/>
  <c r="DV78" i="4"/>
  <c r="DT80" i="4"/>
  <c r="DS81" i="4"/>
  <c r="DR82" i="4"/>
  <c r="DQ83" i="4"/>
  <c r="DD97" i="4"/>
  <c r="DE96" i="4"/>
  <c r="DC98" i="4"/>
  <c r="DB99" i="4"/>
  <c r="DF95" i="4"/>
  <c r="DA100" i="4"/>
  <c r="CZ101" i="4"/>
  <c r="DG94" i="4"/>
  <c r="DO85" i="4"/>
  <c r="DO86" i="4" s="1"/>
  <c r="CY102" i="4"/>
  <c r="CY103" i="4" s="1"/>
  <c r="DN87" i="4"/>
  <c r="EE72" i="4"/>
  <c r="DP84" i="4"/>
  <c r="ET59" i="4"/>
  <c r="DX76" i="4"/>
  <c r="DY75" i="4"/>
  <c r="ED73" i="4"/>
  <c r="CG121" i="4"/>
  <c r="DZ74" i="4"/>
  <c r="EV57" i="4"/>
  <c r="EX55" i="4"/>
  <c r="EW56" i="4"/>
  <c r="EU58" i="4"/>
  <c r="CJ118" i="4"/>
  <c r="CR110" i="4"/>
  <c r="CT108" i="4"/>
  <c r="CH120" i="4"/>
  <c r="CE123" i="4"/>
  <c r="CE124" i="4" s="1"/>
  <c r="CE125" i="4" s="1"/>
  <c r="CE126" i="4" s="1"/>
  <c r="CE127" i="4" s="1"/>
  <c r="CE128" i="4" s="1"/>
  <c r="CE129" i="4" s="1"/>
  <c r="CE130" i="4" s="1"/>
  <c r="CE131" i="4" s="1"/>
  <c r="CE132" i="4" s="1"/>
  <c r="CE133" i="4" s="1"/>
  <c r="CE134" i="4" s="1"/>
  <c r="CE135" i="4" s="1"/>
  <c r="CF122" i="4"/>
  <c r="CO113" i="4"/>
  <c r="CK117" i="4"/>
  <c r="CN114" i="4"/>
  <c r="CV106" i="4"/>
  <c r="CU107" i="4"/>
  <c r="CI119" i="4"/>
  <c r="CP112" i="4"/>
  <c r="CL116" i="4"/>
  <c r="CM115" i="4"/>
  <c r="CS109" i="4"/>
  <c r="CQ111" i="4"/>
  <c r="DP118" i="8" l="1"/>
  <c r="DQ117" i="8"/>
  <c r="DM121" i="8"/>
  <c r="DR116" i="8"/>
  <c r="DL122" i="8"/>
  <c r="DS115" i="8"/>
  <c r="DN120" i="8"/>
  <c r="DO119" i="8"/>
  <c r="DT114" i="8"/>
  <c r="CY134" i="8"/>
  <c r="CZ133" i="8"/>
  <c r="DD129" i="8"/>
  <c r="DC130" i="8"/>
  <c r="DB131" i="8"/>
  <c r="DE128" i="8"/>
  <c r="ER91" i="8"/>
  <c r="EQ92" i="8"/>
  <c r="EP93" i="8"/>
  <c r="EI99" i="8"/>
  <c r="EH100" i="8"/>
  <c r="EG101" i="8"/>
  <c r="ES90" i="8"/>
  <c r="EU88" i="8"/>
  <c r="ET89" i="8"/>
  <c r="EE102" i="8"/>
  <c r="EW86" i="8"/>
  <c r="EX85" i="8"/>
  <c r="EV87" i="8"/>
  <c r="DA132" i="8"/>
  <c r="DG126" i="8"/>
  <c r="EN95" i="8"/>
  <c r="DH125" i="8"/>
  <c r="CV137" i="8"/>
  <c r="CW136" i="8"/>
  <c r="W112" i="6"/>
  <c r="Q112" i="6" s="1"/>
  <c r="BO113" i="6"/>
  <c r="BD113" i="6"/>
  <c r="AT113" i="6"/>
  <c r="AU113" i="6" s="1"/>
  <c r="EL97" i="8"/>
  <c r="CS140" i="8"/>
  <c r="EM96" i="8"/>
  <c r="DF127" i="8"/>
  <c r="CU138" i="8"/>
  <c r="CT139" i="8"/>
  <c r="EJ98" i="8"/>
  <c r="EK98" i="8" s="1"/>
  <c r="DV111" i="8"/>
  <c r="DV112" i="8" s="1"/>
  <c r="FC82" i="8"/>
  <c r="FD81" i="8"/>
  <c r="DU113" i="8"/>
  <c r="EY84" i="8"/>
  <c r="EO94" i="8"/>
  <c r="DI124" i="8"/>
  <c r="FG78" i="8"/>
  <c r="FH78" i="8" s="1"/>
  <c r="FF79" i="8"/>
  <c r="FE80" i="8"/>
  <c r="FA83" i="8"/>
  <c r="DY109" i="8"/>
  <c r="DX110" i="8"/>
  <c r="CX135" i="8"/>
  <c r="FN77" i="8"/>
  <c r="CO144" i="8"/>
  <c r="CI150" i="8"/>
  <c r="DZ108" i="8"/>
  <c r="EB107" i="8"/>
  <c r="ED105" i="8"/>
  <c r="EC106" i="8"/>
  <c r="DK123" i="8"/>
  <c r="CH151" i="8"/>
  <c r="CL147" i="8"/>
  <c r="CQ142" i="8"/>
  <c r="CP143" i="8"/>
  <c r="CK148" i="8"/>
  <c r="CJ149" i="8"/>
  <c r="CR141" i="8"/>
  <c r="BX167" i="8"/>
  <c r="BX168" i="8" s="1"/>
  <c r="BX169" i="8" s="1"/>
  <c r="CM146" i="8"/>
  <c r="CN145" i="8"/>
  <c r="FL45" i="4"/>
  <c r="FK46" i="4"/>
  <c r="FJ47" i="4"/>
  <c r="FM44" i="4"/>
  <c r="FN43" i="4"/>
  <c r="FF51" i="4"/>
  <c r="FH49" i="4"/>
  <c r="FG50" i="4"/>
  <c r="FI48" i="4"/>
  <c r="EF72" i="4"/>
  <c r="EI69" i="4"/>
  <c r="EH70" i="4"/>
  <c r="EG71" i="4"/>
  <c r="EJ68" i="4"/>
  <c r="EK67" i="4"/>
  <c r="EL66" i="4"/>
  <c r="EM65" i="4"/>
  <c r="EP62" i="4"/>
  <c r="EN64" i="4"/>
  <c r="EO63" i="4"/>
  <c r="EQ61" i="4"/>
  <c r="D182" i="4"/>
  <c r="CX105" i="4"/>
  <c r="BV59" i="1"/>
  <c r="BK59" i="1"/>
  <c r="F59" i="1" s="1"/>
  <c r="AU60" i="1"/>
  <c r="ER60" i="4"/>
  <c r="ES60" i="4" s="1"/>
  <c r="ET60" i="4" s="1"/>
  <c r="FB54" i="4"/>
  <c r="DL90" i="4"/>
  <c r="DM89" i="4"/>
  <c r="DK91" i="4"/>
  <c r="FC53" i="4"/>
  <c r="FE52" i="4"/>
  <c r="DI93" i="4"/>
  <c r="DJ92" i="4"/>
  <c r="DX77" i="4"/>
  <c r="DW78" i="4"/>
  <c r="DU80" i="4"/>
  <c r="DV79" i="4"/>
  <c r="DT81" i="4"/>
  <c r="DS82" i="4"/>
  <c r="DR83" i="4"/>
  <c r="DE97" i="4"/>
  <c r="DD98" i="4"/>
  <c r="DA101" i="4"/>
  <c r="DF96" i="4"/>
  <c r="DB100" i="4"/>
  <c r="DC99" i="4"/>
  <c r="DG95" i="4"/>
  <c r="DH94" i="4"/>
  <c r="DP85" i="4"/>
  <c r="DP86" i="4" s="1"/>
  <c r="DO87" i="4"/>
  <c r="CZ102" i="4"/>
  <c r="CY104" i="4"/>
  <c r="DN88" i="4"/>
  <c r="DQ84" i="4"/>
  <c r="CG122" i="4"/>
  <c r="EA74" i="4"/>
  <c r="DZ75" i="4"/>
  <c r="DY76" i="4"/>
  <c r="EE73" i="4"/>
  <c r="CJ119" i="4"/>
  <c r="EW57" i="4"/>
  <c r="EY55" i="4"/>
  <c r="EX56" i="4"/>
  <c r="EV58" i="4"/>
  <c r="EU59" i="4"/>
  <c r="CU108" i="4"/>
  <c r="CT109" i="4"/>
  <c r="CN115" i="4"/>
  <c r="CP113" i="4"/>
  <c r="CK118" i="4"/>
  <c r="CL117" i="4"/>
  <c r="CQ112" i="4"/>
  <c r="CR111" i="4"/>
  <c r="CO114" i="4"/>
  <c r="CW106" i="4"/>
  <c r="CV107" i="4"/>
  <c r="CI120" i="4"/>
  <c r="CF123" i="4"/>
  <c r="CH121" i="4"/>
  <c r="CM116" i="4"/>
  <c r="CS110" i="4"/>
  <c r="DM122" i="8" l="1"/>
  <c r="DQ118" i="8"/>
  <c r="DP119" i="8"/>
  <c r="DR117" i="8"/>
  <c r="DN121" i="8"/>
  <c r="DS116" i="8"/>
  <c r="DT115" i="8"/>
  <c r="DU114" i="8"/>
  <c r="DO120" i="8"/>
  <c r="CZ134" i="8"/>
  <c r="CY135" i="8"/>
  <c r="DA133" i="8"/>
  <c r="DC131" i="8"/>
  <c r="K112" i="6"/>
  <c r="DE129" i="8"/>
  <c r="DD130" i="8"/>
  <c r="DF128" i="8"/>
  <c r="EQ93" i="8"/>
  <c r="ER92" i="8"/>
  <c r="ES91" i="8"/>
  <c r="EI100" i="8"/>
  <c r="EH101" i="8"/>
  <c r="EV88" i="8"/>
  <c r="EU89" i="8"/>
  <c r="ET90" i="8"/>
  <c r="EF102" i="8"/>
  <c r="EE103" i="8"/>
  <c r="EE104" i="8" s="1"/>
  <c r="EE105" i="8" s="1"/>
  <c r="EY85" i="8"/>
  <c r="EX86" i="8"/>
  <c r="EW87" i="8"/>
  <c r="DB132" i="8"/>
  <c r="CW137" i="8"/>
  <c r="EO95" i="8"/>
  <c r="DH126" i="8"/>
  <c r="DG127" i="8"/>
  <c r="DI125" i="8"/>
  <c r="EN96" i="8"/>
  <c r="CV138" i="8"/>
  <c r="BQ113" i="6"/>
  <c r="BF113" i="6"/>
  <c r="AV113" i="6"/>
  <c r="AW113" i="6" s="1"/>
  <c r="BE113" i="6"/>
  <c r="BP113" i="6"/>
  <c r="EM97" i="8"/>
  <c r="CT140" i="8"/>
  <c r="CU139" i="8"/>
  <c r="DW111" i="8"/>
  <c r="DW112" i="8" s="1"/>
  <c r="EJ99" i="8"/>
  <c r="EK99" i="8" s="1"/>
  <c r="EL98" i="8"/>
  <c r="EP94" i="8"/>
  <c r="FD82" i="8"/>
  <c r="FE81" i="8"/>
  <c r="DV113" i="8"/>
  <c r="EZ84" i="8"/>
  <c r="FA84" i="8" s="1"/>
  <c r="DJ124" i="8"/>
  <c r="FG79" i="8"/>
  <c r="FH79" i="8" s="1"/>
  <c r="FI78" i="8"/>
  <c r="FJ78" i="8" s="1"/>
  <c r="FK78" i="8" s="1"/>
  <c r="FB83" i="8"/>
  <c r="FF80" i="8"/>
  <c r="CX136" i="8"/>
  <c r="DY110" i="8"/>
  <c r="DZ109" i="8"/>
  <c r="CO145" i="8"/>
  <c r="CI151" i="8"/>
  <c r="EC107" i="8"/>
  <c r="EA108" i="8"/>
  <c r="BY167" i="8"/>
  <c r="BY168" i="8" s="1"/>
  <c r="DL123" i="8"/>
  <c r="ED106" i="8"/>
  <c r="CJ150" i="8"/>
  <c r="CL148" i="8"/>
  <c r="CS141" i="8"/>
  <c r="CN146" i="8"/>
  <c r="CK149" i="8"/>
  <c r="CP144" i="8"/>
  <c r="BX170" i="8"/>
  <c r="BX171" i="8" s="1"/>
  <c r="BX172" i="8" s="1"/>
  <c r="BX173" i="8" s="1"/>
  <c r="BX174" i="8" s="1"/>
  <c r="BX175" i="8" s="1"/>
  <c r="BX176" i="8" s="1"/>
  <c r="BX177" i="8" s="1"/>
  <c r="BX178" i="8" s="1"/>
  <c r="BX179" i="8" s="1"/>
  <c r="BX180" i="8" s="1"/>
  <c r="BX181" i="8" s="1"/>
  <c r="BX182" i="8" s="1"/>
  <c r="BX183" i="8" s="1"/>
  <c r="BX184" i="8" s="1"/>
  <c r="BX185" i="8" s="1"/>
  <c r="BX186" i="8" s="1"/>
  <c r="BX187" i="8" s="1"/>
  <c r="BX188" i="8" s="1"/>
  <c r="BX189" i="8" s="1"/>
  <c r="BX190" i="8" s="1"/>
  <c r="BX191" i="8" s="1"/>
  <c r="BX192" i="8" s="1"/>
  <c r="BX193" i="8" s="1"/>
  <c r="BX194" i="8" s="1"/>
  <c r="BX195" i="8" s="1"/>
  <c r="BX196" i="8" s="1"/>
  <c r="BX197" i="8" s="1"/>
  <c r="BX198" i="8" s="1"/>
  <c r="BX199" i="8" s="1"/>
  <c r="BX200" i="8" s="1"/>
  <c r="BX201" i="8" s="1"/>
  <c r="BX202" i="8" s="1"/>
  <c r="BX203" i="8" s="1"/>
  <c r="BX204" i="8" s="1"/>
  <c r="BX205" i="8" s="1"/>
  <c r="BX206" i="8" s="1"/>
  <c r="BX207" i="8" s="1"/>
  <c r="BX208" i="8" s="1"/>
  <c r="BX209" i="8" s="1"/>
  <c r="BX210" i="8" s="1"/>
  <c r="BX211" i="8" s="1"/>
  <c r="BX212" i="8" s="1"/>
  <c r="BX213" i="8" s="1"/>
  <c r="BX214" i="8" s="1"/>
  <c r="BX215" i="8" s="1"/>
  <c r="BX216" i="8" s="1"/>
  <c r="BX217" i="8" s="1"/>
  <c r="BX218" i="8" s="1"/>
  <c r="BX219" i="8" s="1"/>
  <c r="BX220" i="8" s="1"/>
  <c r="BX221" i="8" s="1"/>
  <c r="BX222" i="8" s="1"/>
  <c r="BX223" i="8" s="1"/>
  <c r="BX224" i="8" s="1"/>
  <c r="BX225" i="8" s="1"/>
  <c r="BX226" i="8" s="1"/>
  <c r="BX227" i="8" s="1"/>
  <c r="BX228" i="8" s="1"/>
  <c r="BX229" i="8" s="1"/>
  <c r="BX230" i="8" s="1"/>
  <c r="BX231" i="8" s="1"/>
  <c r="BX232" i="8" s="1"/>
  <c r="BX233" i="8" s="1"/>
  <c r="BX234" i="8" s="1"/>
  <c r="BX235" i="8" s="1"/>
  <c r="BX236" i="8" s="1"/>
  <c r="BX237" i="8" s="1"/>
  <c r="BX238" i="8" s="1"/>
  <c r="BX239" i="8" s="1"/>
  <c r="BX240" i="8" s="1"/>
  <c r="BX241" i="8" s="1"/>
  <c r="BX242" i="8" s="1"/>
  <c r="BX243" i="8" s="1"/>
  <c r="BX244" i="8" s="1"/>
  <c r="BX245" i="8" s="1"/>
  <c r="BX246" i="8" s="1"/>
  <c r="BX247" i="8" s="1"/>
  <c r="BX248" i="8" s="1"/>
  <c r="BX249" i="8" s="1"/>
  <c r="BX250" i="8" s="1"/>
  <c r="BX251" i="8" s="1"/>
  <c r="BX252" i="8" s="1"/>
  <c r="BX253" i="8" s="1"/>
  <c r="BX254" i="8" s="1"/>
  <c r="BX255" i="8" s="1"/>
  <c r="BX256" i="8" s="1"/>
  <c r="BX257" i="8" s="1"/>
  <c r="BX258" i="8" s="1"/>
  <c r="BX259" i="8" s="1"/>
  <c r="CQ143" i="8"/>
  <c r="CM147" i="8"/>
  <c r="CR142" i="8"/>
  <c r="FL46" i="4"/>
  <c r="FM45" i="4"/>
  <c r="FK47" i="4"/>
  <c r="FN44" i="4"/>
  <c r="D183" i="8"/>
  <c r="FG51" i="4"/>
  <c r="FI49" i="4"/>
  <c r="FH50" i="4"/>
  <c r="FJ48" i="4"/>
  <c r="EF73" i="4"/>
  <c r="EG72" i="4"/>
  <c r="EI70" i="4"/>
  <c r="EH71" i="4"/>
  <c r="EJ69" i="4"/>
  <c r="EK68" i="4"/>
  <c r="EL67" i="4"/>
  <c r="EM66" i="4"/>
  <c r="EN65" i="4"/>
  <c r="EQ62" i="4"/>
  <c r="EP63" i="4"/>
  <c r="EO64" i="4"/>
  <c r="Y59" i="1"/>
  <c r="S59" i="1" s="1"/>
  <c r="O59" i="1" s="1"/>
  <c r="M59" i="1" s="1"/>
  <c r="FZ183" i="4"/>
  <c r="GF183" i="4"/>
  <c r="FT183" i="4"/>
  <c r="P59" i="1"/>
  <c r="R59" i="1"/>
  <c r="Q59" i="1"/>
  <c r="CX106" i="4"/>
  <c r="CY105" i="4"/>
  <c r="BQ60" i="1"/>
  <c r="BF60" i="1"/>
  <c r="AV60" i="1"/>
  <c r="AW60" i="1" s="1"/>
  <c r="ER61" i="4"/>
  <c r="ES61" i="4" s="1"/>
  <c r="FC54" i="4"/>
  <c r="DL91" i="4"/>
  <c r="DM90" i="4"/>
  <c r="DN89" i="4"/>
  <c r="DK92" i="4"/>
  <c r="FD53" i="4"/>
  <c r="DJ93" i="4"/>
  <c r="FF52" i="4"/>
  <c r="DW79" i="4"/>
  <c r="DX78" i="4"/>
  <c r="DY77" i="4"/>
  <c r="DV80" i="4"/>
  <c r="DU81" i="4"/>
  <c r="DT82" i="4"/>
  <c r="DS83" i="4"/>
  <c r="DA102" i="4"/>
  <c r="DE98" i="4"/>
  <c r="DG96" i="4"/>
  <c r="DB101" i="4"/>
  <c r="DF97" i="4"/>
  <c r="DC100" i="4"/>
  <c r="DH95" i="4"/>
  <c r="DD99" i="4"/>
  <c r="DI94" i="4"/>
  <c r="DP87" i="4"/>
  <c r="CZ103" i="4"/>
  <c r="DO88" i="4"/>
  <c r="DR84" i="4"/>
  <c r="DQ85" i="4"/>
  <c r="DQ86" i="4" s="1"/>
  <c r="DZ76" i="4"/>
  <c r="EB74" i="4"/>
  <c r="EC74" i="4" s="1"/>
  <c r="EA75" i="4"/>
  <c r="EU60" i="4"/>
  <c r="EW58" i="4"/>
  <c r="EZ55" i="4"/>
  <c r="FA55" i="4" s="1"/>
  <c r="EY56" i="4"/>
  <c r="EX57" i="4"/>
  <c r="CU109" i="4"/>
  <c r="EV59" i="4"/>
  <c r="CN116" i="4"/>
  <c r="CO115" i="4"/>
  <c r="CM117" i="4"/>
  <c r="CL118" i="4"/>
  <c r="CP114" i="4"/>
  <c r="CF124" i="4"/>
  <c r="CF125" i="4" s="1"/>
  <c r="CF126" i="4" s="1"/>
  <c r="CF127" i="4" s="1"/>
  <c r="CF128" i="4" s="1"/>
  <c r="CF129" i="4" s="1"/>
  <c r="CF130" i="4" s="1"/>
  <c r="CF131" i="4" s="1"/>
  <c r="CF132" i="4" s="1"/>
  <c r="CF133" i="4" s="1"/>
  <c r="CF134" i="4" s="1"/>
  <c r="CF135" i="4" s="1"/>
  <c r="CW107" i="4"/>
  <c r="CG123" i="4"/>
  <c r="CK119" i="4"/>
  <c r="CH122" i="4"/>
  <c r="CI121" i="4"/>
  <c r="CS111" i="4"/>
  <c r="CT110" i="4"/>
  <c r="CV108" i="4"/>
  <c r="CR112" i="4"/>
  <c r="CQ113" i="4"/>
  <c r="CJ120" i="4"/>
  <c r="DR118" i="8" l="1"/>
  <c r="DN122" i="8"/>
  <c r="DQ119" i="8"/>
  <c r="DS117" i="8"/>
  <c r="DO121" i="8"/>
  <c r="DT116" i="8"/>
  <c r="DU115" i="8"/>
  <c r="DV114" i="8"/>
  <c r="DP120" i="8"/>
  <c r="DA134" i="8"/>
  <c r="CY136" i="8"/>
  <c r="CZ135" i="8"/>
  <c r="DB133" i="8"/>
  <c r="DD131" i="8"/>
  <c r="DE130" i="8"/>
  <c r="DF129" i="8"/>
  <c r="DG128" i="8"/>
  <c r="CV139" i="8"/>
  <c r="ER93" i="8"/>
  <c r="EQ94" i="8"/>
  <c r="ES92" i="8"/>
  <c r="ET91" i="8"/>
  <c r="EI101" i="8"/>
  <c r="EV89" i="8"/>
  <c r="EU90" i="8"/>
  <c r="EG102" i="8"/>
  <c r="EF103" i="8"/>
  <c r="EF104" i="8" s="1"/>
  <c r="EY86" i="8"/>
  <c r="EX87" i="8"/>
  <c r="DC132" i="8"/>
  <c r="DJ125" i="8"/>
  <c r="EW88" i="8"/>
  <c r="CW138" i="8"/>
  <c r="EO96" i="8"/>
  <c r="DH127" i="8"/>
  <c r="DI126" i="8"/>
  <c r="EN97" i="8"/>
  <c r="CT141" i="8"/>
  <c r="EM98" i="8"/>
  <c r="BS113" i="6"/>
  <c r="BH113" i="6"/>
  <c r="AX113" i="6"/>
  <c r="BR113" i="6"/>
  <c r="BG113" i="6"/>
  <c r="CU140" i="8"/>
  <c r="DX111" i="8"/>
  <c r="DX112" i="8" s="1"/>
  <c r="EL99" i="8"/>
  <c r="EJ100" i="8"/>
  <c r="EK100" i="8" s="1"/>
  <c r="EP95" i="8"/>
  <c r="FE82" i="8"/>
  <c r="DW113" i="8"/>
  <c r="EZ85" i="8"/>
  <c r="DK124" i="8"/>
  <c r="FI79" i="8"/>
  <c r="FJ79" i="8" s="1"/>
  <c r="FK79" i="8" s="1"/>
  <c r="CX137" i="8"/>
  <c r="FF81" i="8"/>
  <c r="FG80" i="8"/>
  <c r="FB84" i="8"/>
  <c r="FC83" i="8"/>
  <c r="FL78" i="8"/>
  <c r="FM78" i="8" s="1"/>
  <c r="FN78" i="8" s="1"/>
  <c r="EA109" i="8"/>
  <c r="DZ110" i="8"/>
  <c r="CO146" i="8"/>
  <c r="ED107" i="8"/>
  <c r="BY169" i="8"/>
  <c r="BY170" i="8" s="1"/>
  <c r="BY171" i="8" s="1"/>
  <c r="BY172" i="8" s="1"/>
  <c r="BY173" i="8" s="1"/>
  <c r="BY174" i="8" s="1"/>
  <c r="BY175" i="8" s="1"/>
  <c r="BY176" i="8" s="1"/>
  <c r="BY177" i="8" s="1"/>
  <c r="BY178" i="8" s="1"/>
  <c r="BY179" i="8" s="1"/>
  <c r="BY180" i="8" s="1"/>
  <c r="BY181" i="8" s="1"/>
  <c r="BY182" i="8" s="1"/>
  <c r="BY183" i="8" s="1"/>
  <c r="BY184" i="8" s="1"/>
  <c r="BY185" i="8" s="1"/>
  <c r="BY186" i="8" s="1"/>
  <c r="BY187" i="8" s="1"/>
  <c r="BY188" i="8" s="1"/>
  <c r="BY189" i="8" s="1"/>
  <c r="BY190" i="8" s="1"/>
  <c r="BY191" i="8" s="1"/>
  <c r="BY192" i="8" s="1"/>
  <c r="BY193" i="8" s="1"/>
  <c r="BY194" i="8" s="1"/>
  <c r="BY195" i="8" s="1"/>
  <c r="BY196" i="8" s="1"/>
  <c r="BY197" i="8" s="1"/>
  <c r="BY198" i="8" s="1"/>
  <c r="BY199" i="8" s="1"/>
  <c r="BY200" i="8" s="1"/>
  <c r="BY201" i="8" s="1"/>
  <c r="BY202" i="8" s="1"/>
  <c r="BY203" i="8" s="1"/>
  <c r="BY204" i="8" s="1"/>
  <c r="BY205" i="8" s="1"/>
  <c r="BY206" i="8" s="1"/>
  <c r="BY207" i="8" s="1"/>
  <c r="BY208" i="8" s="1"/>
  <c r="BY209" i="8" s="1"/>
  <c r="BY210" i="8" s="1"/>
  <c r="BY211" i="8" s="1"/>
  <c r="BY212" i="8" s="1"/>
  <c r="BY213" i="8" s="1"/>
  <c r="BY214" i="8" s="1"/>
  <c r="BY215" i="8" s="1"/>
  <c r="BY216" i="8" s="1"/>
  <c r="BY217" i="8" s="1"/>
  <c r="BY218" i="8" s="1"/>
  <c r="BY219" i="8" s="1"/>
  <c r="BY220" i="8" s="1"/>
  <c r="BY221" i="8" s="1"/>
  <c r="BY222" i="8" s="1"/>
  <c r="BY223" i="8" s="1"/>
  <c r="BY224" i="8" s="1"/>
  <c r="BY225" i="8" s="1"/>
  <c r="BY226" i="8" s="1"/>
  <c r="BY227" i="8" s="1"/>
  <c r="BY228" i="8" s="1"/>
  <c r="BY229" i="8" s="1"/>
  <c r="BY230" i="8" s="1"/>
  <c r="BY231" i="8" s="1"/>
  <c r="BY232" i="8" s="1"/>
  <c r="BY233" i="8" s="1"/>
  <c r="BY234" i="8" s="1"/>
  <c r="BY235" i="8" s="1"/>
  <c r="BY236" i="8" s="1"/>
  <c r="BY237" i="8" s="1"/>
  <c r="BY238" i="8" s="1"/>
  <c r="BY239" i="8" s="1"/>
  <c r="BY240" i="8" s="1"/>
  <c r="BY241" i="8" s="1"/>
  <c r="BY242" i="8" s="1"/>
  <c r="BY243" i="8" s="1"/>
  <c r="BY244" i="8" s="1"/>
  <c r="BY245" i="8" s="1"/>
  <c r="BY246" i="8" s="1"/>
  <c r="BY247" i="8" s="1"/>
  <c r="BY248" i="8" s="1"/>
  <c r="BY249" i="8" s="1"/>
  <c r="BY250" i="8" s="1"/>
  <c r="BY251" i="8" s="1"/>
  <c r="BY252" i="8" s="1"/>
  <c r="BY253" i="8" s="1"/>
  <c r="BY254" i="8" s="1"/>
  <c r="BY255" i="8" s="1"/>
  <c r="BY256" i="8" s="1"/>
  <c r="BY257" i="8" s="1"/>
  <c r="BY258" i="8" s="1"/>
  <c r="BY259" i="8" s="1"/>
  <c r="DM123" i="8"/>
  <c r="EB108" i="8"/>
  <c r="EC108" i="8" s="1"/>
  <c r="FN45" i="4"/>
  <c r="FM46" i="4"/>
  <c r="EE106" i="8"/>
  <c r="CL149" i="8"/>
  <c r="CK150" i="8"/>
  <c r="CM148" i="8"/>
  <c r="CN147" i="8"/>
  <c r="CJ151" i="8"/>
  <c r="CQ144" i="8"/>
  <c r="CP145" i="8"/>
  <c r="CS142" i="8"/>
  <c r="BZ167" i="8"/>
  <c r="BZ168" i="8" s="1"/>
  <c r="CR143" i="8"/>
  <c r="FL47" i="4"/>
  <c r="FK48" i="4"/>
  <c r="FH51" i="4"/>
  <c r="FI50" i="4"/>
  <c r="FJ49" i="4"/>
  <c r="EG73" i="4"/>
  <c r="EH72" i="4"/>
  <c r="EJ70" i="4"/>
  <c r="EK69" i="4"/>
  <c r="EI71" i="4"/>
  <c r="EL68" i="4"/>
  <c r="EM67" i="4"/>
  <c r="EN66" i="4"/>
  <c r="EP64" i="4"/>
  <c r="EQ63" i="4"/>
  <c r="EO65" i="4"/>
  <c r="CX107" i="4"/>
  <c r="D183" i="4"/>
  <c r="CY106" i="4"/>
  <c r="BS60" i="1"/>
  <c r="BH60" i="1"/>
  <c r="AX60" i="1"/>
  <c r="BR60" i="1"/>
  <c r="BG60" i="1"/>
  <c r="DO89" i="4"/>
  <c r="ET61" i="4"/>
  <c r="EU61" i="4" s="1"/>
  <c r="ER62" i="4"/>
  <c r="FD54" i="4"/>
  <c r="DN90" i="4"/>
  <c r="DM91" i="4"/>
  <c r="DL92" i="4"/>
  <c r="DK93" i="4"/>
  <c r="FE53" i="4"/>
  <c r="DZ77" i="4"/>
  <c r="DJ94" i="4"/>
  <c r="DY78" i="4"/>
  <c r="DW80" i="4"/>
  <c r="DX79" i="4"/>
  <c r="FG52" i="4"/>
  <c r="DV81" i="4"/>
  <c r="DU82" i="4"/>
  <c r="DT83" i="4"/>
  <c r="E186" i="4"/>
  <c r="DA103" i="4"/>
  <c r="DE99" i="4"/>
  <c r="DB102" i="4"/>
  <c r="DH96" i="4"/>
  <c r="DG97" i="4"/>
  <c r="DD100" i="4"/>
  <c r="DC101" i="4"/>
  <c r="DF98" i="4"/>
  <c r="DI95" i="4"/>
  <c r="CZ104" i="4"/>
  <c r="DP88" i="4"/>
  <c r="EB75" i="4"/>
  <c r="EC75" i="4" s="1"/>
  <c r="DQ87" i="4"/>
  <c r="DS84" i="4"/>
  <c r="DR85" i="4"/>
  <c r="DR86" i="4" s="1"/>
  <c r="ED74" i="4"/>
  <c r="EA76" i="4"/>
  <c r="EX58" i="4"/>
  <c r="EY57" i="4"/>
  <c r="EV60" i="4"/>
  <c r="EZ56" i="4"/>
  <c r="FB55" i="4"/>
  <c r="EW59" i="4"/>
  <c r="CP115" i="4"/>
  <c r="CO116" i="4"/>
  <c r="CN117" i="4"/>
  <c r="CM118" i="4"/>
  <c r="CL119" i="4"/>
  <c r="CG124" i="4"/>
  <c r="CG125" i="4" s="1"/>
  <c r="CG126" i="4" s="1"/>
  <c r="CG127" i="4" s="1"/>
  <c r="CG128" i="4" s="1"/>
  <c r="CG129" i="4" s="1"/>
  <c r="CG130" i="4" s="1"/>
  <c r="CG131" i="4" s="1"/>
  <c r="CG132" i="4" s="1"/>
  <c r="CG133" i="4" s="1"/>
  <c r="CG134" i="4" s="1"/>
  <c r="CG135" i="4" s="1"/>
  <c r="CR113" i="4"/>
  <c r="CV109" i="4"/>
  <c r="CQ114" i="4"/>
  <c r="CI122" i="4"/>
  <c r="CT111" i="4"/>
  <c r="CK120" i="4"/>
  <c r="CJ121" i="4"/>
  <c r="CH123" i="4"/>
  <c r="CW108" i="4"/>
  <c r="CS112" i="4"/>
  <c r="CU110" i="4"/>
  <c r="DS118" i="8" l="1"/>
  <c r="DN123" i="8"/>
  <c r="DR119" i="8"/>
  <c r="DO122" i="8"/>
  <c r="DT117" i="8"/>
  <c r="DP121" i="8"/>
  <c r="DU116" i="8"/>
  <c r="DV115" i="8"/>
  <c r="DW114" i="8"/>
  <c r="DQ120" i="8"/>
  <c r="DB134" i="8"/>
  <c r="CZ136" i="8"/>
  <c r="DA135" i="8"/>
  <c r="DC133" i="8"/>
  <c r="DE131" i="8"/>
  <c r="DH128" i="8"/>
  <c r="DG129" i="8"/>
  <c r="DF130" i="8"/>
  <c r="CV140" i="8"/>
  <c r="ER94" i="8"/>
  <c r="CW139" i="8"/>
  <c r="EU91" i="8"/>
  <c r="ET92" i="8"/>
  <c r="ES93" i="8"/>
  <c r="EW89" i="8"/>
  <c r="EF105" i="8"/>
  <c r="EF106" i="8" s="1"/>
  <c r="EV90" i="8"/>
  <c r="EG103" i="8"/>
  <c r="EG104" i="8" s="1"/>
  <c r="EH102" i="8"/>
  <c r="EZ86" i="8"/>
  <c r="EY87" i="8"/>
  <c r="DD132" i="8"/>
  <c r="DK125" i="8"/>
  <c r="EX88" i="8"/>
  <c r="DJ126" i="8"/>
  <c r="CX138" i="8"/>
  <c r="DI127" i="8"/>
  <c r="EP96" i="8"/>
  <c r="EO97" i="8"/>
  <c r="EN98" i="8"/>
  <c r="CU141" i="8"/>
  <c r="EM99" i="8"/>
  <c r="BA113" i="6"/>
  <c r="BL113" i="6" s="1"/>
  <c r="BT113" i="6"/>
  <c r="BI113" i="6"/>
  <c r="AS114" i="6"/>
  <c r="DY111" i="8"/>
  <c r="DZ111" i="8" s="1"/>
  <c r="EJ101" i="8"/>
  <c r="EQ95" i="8"/>
  <c r="FF82" i="8"/>
  <c r="DX113" i="8"/>
  <c r="CY137" i="8"/>
  <c r="EA110" i="8"/>
  <c r="FA85" i="8"/>
  <c r="DL124" i="8"/>
  <c r="FC84" i="8"/>
  <c r="FD83" i="8"/>
  <c r="FE83" i="8" s="1"/>
  <c r="FG81" i="8"/>
  <c r="FH80" i="8"/>
  <c r="EE107" i="8"/>
  <c r="FL79" i="8"/>
  <c r="FM79" i="8" s="1"/>
  <c r="CP146" i="8"/>
  <c r="BZ169" i="8"/>
  <c r="BZ170" i="8" s="1"/>
  <c r="BZ171" i="8" s="1"/>
  <c r="BZ172" i="8" s="1"/>
  <c r="BZ173" i="8" s="1"/>
  <c r="BZ174" i="8" s="1"/>
  <c r="BZ175" i="8" s="1"/>
  <c r="BZ176" i="8" s="1"/>
  <c r="BZ177" i="8" s="1"/>
  <c r="BZ178" i="8" s="1"/>
  <c r="BZ179" i="8" s="1"/>
  <c r="BZ180" i="8" s="1"/>
  <c r="BZ181" i="8" s="1"/>
  <c r="BZ182" i="8" s="1"/>
  <c r="BZ183" i="8" s="1"/>
  <c r="BZ184" i="8" s="1"/>
  <c r="BZ185" i="8" s="1"/>
  <c r="BZ186" i="8" s="1"/>
  <c r="BZ187" i="8" s="1"/>
  <c r="BZ188" i="8" s="1"/>
  <c r="BZ189" i="8" s="1"/>
  <c r="BZ190" i="8" s="1"/>
  <c r="BZ191" i="8" s="1"/>
  <c r="BZ192" i="8" s="1"/>
  <c r="BZ193" i="8" s="1"/>
  <c r="BZ194" i="8" s="1"/>
  <c r="BZ195" i="8" s="1"/>
  <c r="BZ196" i="8" s="1"/>
  <c r="BZ197" i="8" s="1"/>
  <c r="BZ198" i="8" s="1"/>
  <c r="BZ199" i="8" s="1"/>
  <c r="BZ200" i="8" s="1"/>
  <c r="BZ201" i="8" s="1"/>
  <c r="BZ202" i="8" s="1"/>
  <c r="BZ203" i="8" s="1"/>
  <c r="BZ204" i="8" s="1"/>
  <c r="BZ205" i="8" s="1"/>
  <c r="BZ206" i="8" s="1"/>
  <c r="BZ207" i="8" s="1"/>
  <c r="BZ208" i="8" s="1"/>
  <c r="BZ209" i="8" s="1"/>
  <c r="BZ210" i="8" s="1"/>
  <c r="BZ211" i="8" s="1"/>
  <c r="BZ212" i="8" s="1"/>
  <c r="BZ213" i="8" s="1"/>
  <c r="BZ214" i="8" s="1"/>
  <c r="BZ215" i="8" s="1"/>
  <c r="BZ216" i="8" s="1"/>
  <c r="BZ217" i="8" s="1"/>
  <c r="BZ218" i="8" s="1"/>
  <c r="FM47" i="4"/>
  <c r="FN46" i="4"/>
  <c r="EB109" i="8"/>
  <c r="EC109" i="8" s="1"/>
  <c r="ED108" i="8"/>
  <c r="EL100" i="8"/>
  <c r="FL48" i="4"/>
  <c r="CA167" i="8"/>
  <c r="CA168" i="8" s="1"/>
  <c r="CL150" i="8"/>
  <c r="CM149" i="8"/>
  <c r="CK151" i="8"/>
  <c r="CS143" i="8"/>
  <c r="CR144" i="8"/>
  <c r="CT142" i="8"/>
  <c r="CN148" i="8"/>
  <c r="CQ145" i="8"/>
  <c r="CO147" i="8"/>
  <c r="FI51" i="4"/>
  <c r="FJ50" i="4"/>
  <c r="FK49" i="4"/>
  <c r="EH73" i="4"/>
  <c r="EJ71" i="4"/>
  <c r="EK70" i="4"/>
  <c r="EL69" i="4"/>
  <c r="EI72" i="4"/>
  <c r="EM68" i="4"/>
  <c r="EN67" i="4"/>
  <c r="EP65" i="4"/>
  <c r="EQ64" i="4"/>
  <c r="ER63" i="4"/>
  <c r="EO66" i="4"/>
  <c r="CY107" i="4"/>
  <c r="BT60" i="1"/>
  <c r="BI60" i="1"/>
  <c r="AY60" i="1"/>
  <c r="DP89" i="4"/>
  <c r="DO90" i="4"/>
  <c r="ES62" i="4"/>
  <c r="FE54" i="4"/>
  <c r="DN91" i="4"/>
  <c r="DM92" i="4"/>
  <c r="DL93" i="4"/>
  <c r="DK94" i="4"/>
  <c r="DZ78" i="4"/>
  <c r="FF53" i="4"/>
  <c r="FG53" i="4" s="1"/>
  <c r="DW81" i="4"/>
  <c r="DX80" i="4"/>
  <c r="DY79" i="4"/>
  <c r="FH52" i="4"/>
  <c r="DA104" i="4"/>
  <c r="DU83" i="4"/>
  <c r="DV82" i="4"/>
  <c r="DB103" i="4"/>
  <c r="DF99" i="4"/>
  <c r="DC102" i="4"/>
  <c r="DE100" i="4"/>
  <c r="DI96" i="4"/>
  <c r="DH97" i="4"/>
  <c r="DD101" i="4"/>
  <c r="DG98" i="4"/>
  <c r="DJ95" i="4"/>
  <c r="CZ105" i="4"/>
  <c r="DQ88" i="4"/>
  <c r="DR87" i="4"/>
  <c r="DT84" i="4"/>
  <c r="DS85" i="4"/>
  <c r="DS86" i="4" s="1"/>
  <c r="ED75" i="4"/>
  <c r="EB76" i="4"/>
  <c r="EC76" i="4" s="1"/>
  <c r="EA77" i="4"/>
  <c r="EE74" i="4"/>
  <c r="EF74" i="4" s="1"/>
  <c r="EY58" i="4"/>
  <c r="EW60" i="4"/>
  <c r="EV61" i="4"/>
  <c r="FC55" i="4"/>
  <c r="FA56" i="4"/>
  <c r="EZ57" i="4"/>
  <c r="EX59" i="4"/>
  <c r="CQ115" i="4"/>
  <c r="CP116" i="4"/>
  <c r="CO117" i="4"/>
  <c r="CM119" i="4"/>
  <c r="CN118" i="4"/>
  <c r="CS113" i="4"/>
  <c r="CR114" i="4"/>
  <c r="CH124" i="4"/>
  <c r="CL120" i="4"/>
  <c r="CW109" i="4"/>
  <c r="CX108" i="4"/>
  <c r="CJ122" i="4"/>
  <c r="CT112" i="4"/>
  <c r="CU111" i="4"/>
  <c r="CK121" i="4"/>
  <c r="CI123" i="4"/>
  <c r="CV110" i="4"/>
  <c r="DT118" i="8" l="1"/>
  <c r="DS119" i="8"/>
  <c r="DO123" i="8"/>
  <c r="DP122" i="8"/>
  <c r="DU117" i="8"/>
  <c r="DQ121" i="8"/>
  <c r="DV116" i="8"/>
  <c r="DX114" i="8"/>
  <c r="DW115" i="8"/>
  <c r="DR120" i="8"/>
  <c r="DB135" i="8"/>
  <c r="DC134" i="8"/>
  <c r="DA136" i="8"/>
  <c r="DD133" i="8"/>
  <c r="DF131" i="8"/>
  <c r="DH129" i="8"/>
  <c r="DG130" i="8"/>
  <c r="CW140" i="8"/>
  <c r="CV141" i="8"/>
  <c r="CX139" i="8"/>
  <c r="EV91" i="8"/>
  <c r="EU92" i="8"/>
  <c r="EG105" i="8"/>
  <c r="EG106" i="8" s="1"/>
  <c r="ET93" i="8"/>
  <c r="ES94" i="8"/>
  <c r="EX89" i="8"/>
  <c r="DE132" i="8"/>
  <c r="EW90" i="8"/>
  <c r="EI102" i="8"/>
  <c r="EJ102" i="8" s="1"/>
  <c r="EH103" i="8"/>
  <c r="FA86" i="8"/>
  <c r="EZ87" i="8"/>
  <c r="DL125" i="8"/>
  <c r="DK126" i="8"/>
  <c r="EY88" i="8"/>
  <c r="DJ127" i="8"/>
  <c r="CY138" i="8"/>
  <c r="CU142" i="8"/>
  <c r="EO98" i="8"/>
  <c r="DI128" i="8"/>
  <c r="EP97" i="8"/>
  <c r="EQ96" i="8"/>
  <c r="DY112" i="8"/>
  <c r="DY113" i="8" s="1"/>
  <c r="EN99" i="8"/>
  <c r="BO114" i="6"/>
  <c r="BD114" i="6"/>
  <c r="AT114" i="6"/>
  <c r="ER95" i="8"/>
  <c r="EK101" i="8"/>
  <c r="CZ137" i="8"/>
  <c r="FG82" i="8"/>
  <c r="FF83" i="8"/>
  <c r="DM124" i="8"/>
  <c r="DN124" i="8" s="1"/>
  <c r="EF107" i="8"/>
  <c r="EA111" i="8"/>
  <c r="FB85" i="8"/>
  <c r="EE108" i="8"/>
  <c r="FI80" i="8"/>
  <c r="FJ80" i="8" s="1"/>
  <c r="FH81" i="8"/>
  <c r="FD84" i="8"/>
  <c r="FN79" i="8"/>
  <c r="CA169" i="8"/>
  <c r="CA170" i="8" s="1"/>
  <c r="CA171" i="8" s="1"/>
  <c r="CA172" i="8" s="1"/>
  <c r="CA173" i="8" s="1"/>
  <c r="CA174" i="8" s="1"/>
  <c r="CA175" i="8" s="1"/>
  <c r="CA176" i="8" s="1"/>
  <c r="CA177" i="8" s="1"/>
  <c r="CA178" i="8" s="1"/>
  <c r="CA179" i="8" s="1"/>
  <c r="CA180" i="8" s="1"/>
  <c r="CA181" i="8" s="1"/>
  <c r="CA182" i="8" s="1"/>
  <c r="CA183" i="8" s="1"/>
  <c r="CA184" i="8" s="1"/>
  <c r="CA185" i="8" s="1"/>
  <c r="CA186" i="8" s="1"/>
  <c r="CA187" i="8" s="1"/>
  <c r="CA188" i="8" s="1"/>
  <c r="CA189" i="8" s="1"/>
  <c r="CA190" i="8" s="1"/>
  <c r="CA191" i="8" s="1"/>
  <c r="CA192" i="8" s="1"/>
  <c r="CA193" i="8" s="1"/>
  <c r="CA194" i="8" s="1"/>
  <c r="CA195" i="8" s="1"/>
  <c r="CA196" i="8" s="1"/>
  <c r="CA197" i="8" s="1"/>
  <c r="CA198" i="8" s="1"/>
  <c r="CA199" i="8" s="1"/>
  <c r="CA200" i="8" s="1"/>
  <c r="CA201" i="8" s="1"/>
  <c r="CA202" i="8" s="1"/>
  <c r="CA203" i="8" s="1"/>
  <c r="CA204" i="8" s="1"/>
  <c r="CA205" i="8" s="1"/>
  <c r="CA206" i="8" s="1"/>
  <c r="CA207" i="8" s="1"/>
  <c r="CA208" i="8" s="1"/>
  <c r="CA209" i="8" s="1"/>
  <c r="CA210" i="8" s="1"/>
  <c r="CA211" i="8" s="1"/>
  <c r="CA212" i="8" s="1"/>
  <c r="CA213" i="8" s="1"/>
  <c r="CA214" i="8" s="1"/>
  <c r="CA215" i="8" s="1"/>
  <c r="CA216" i="8" s="1"/>
  <c r="CA217" i="8" s="1"/>
  <c r="CA218" i="8" s="1"/>
  <c r="FM48" i="4"/>
  <c r="FN47" i="4"/>
  <c r="BZ219" i="8"/>
  <c r="BZ220" i="8" s="1"/>
  <c r="BZ221" i="8" s="1"/>
  <c r="BZ222" i="8" s="1"/>
  <c r="BZ223" i="8" s="1"/>
  <c r="BZ224" i="8" s="1"/>
  <c r="BZ225" i="8" s="1"/>
  <c r="BZ226" i="8" s="1"/>
  <c r="EB110" i="8"/>
  <c r="ED109" i="8"/>
  <c r="EM100" i="8"/>
  <c r="CR145" i="8"/>
  <c r="CO148" i="8"/>
  <c r="CT143" i="8"/>
  <c r="CN149" i="8"/>
  <c r="CM150" i="8"/>
  <c r="CP147" i="8"/>
  <c r="CQ146" i="8"/>
  <c r="CS144" i="8"/>
  <c r="CL151" i="8"/>
  <c r="DU118" i="8"/>
  <c r="FJ51" i="4"/>
  <c r="FK50" i="4"/>
  <c r="FL49" i="4"/>
  <c r="EI73" i="4"/>
  <c r="EL70" i="4"/>
  <c r="EK71" i="4"/>
  <c r="EJ72" i="4"/>
  <c r="EM69" i="4"/>
  <c r="EN68" i="4"/>
  <c r="EO67" i="4"/>
  <c r="ER64" i="4"/>
  <c r="EQ65" i="4"/>
  <c r="ES63" i="4"/>
  <c r="EP66" i="4"/>
  <c r="BU60" i="1"/>
  <c r="BJ60" i="1"/>
  <c r="AZ60" i="1"/>
  <c r="DP90" i="4"/>
  <c r="DQ89" i="4"/>
  <c r="DO91" i="4"/>
  <c r="ET62" i="4"/>
  <c r="DN92" i="4"/>
  <c r="EA78" i="4"/>
  <c r="DM93" i="4"/>
  <c r="DL94" i="4"/>
  <c r="DK95" i="4"/>
  <c r="DZ79" i="4"/>
  <c r="FF54" i="4"/>
  <c r="FG54" i="4" s="1"/>
  <c r="DX81" i="4"/>
  <c r="DW82" i="4"/>
  <c r="DY80" i="4"/>
  <c r="FI52" i="4"/>
  <c r="FH53" i="4"/>
  <c r="DV83" i="4"/>
  <c r="DB104" i="4"/>
  <c r="DG99" i="4"/>
  <c r="DF100" i="4"/>
  <c r="DC103" i="4"/>
  <c r="DE101" i="4"/>
  <c r="DD102" i="4"/>
  <c r="DI97" i="4"/>
  <c r="DH98" i="4"/>
  <c r="DJ96" i="4"/>
  <c r="DA105" i="4"/>
  <c r="CZ106" i="4"/>
  <c r="CZ107" i="4" s="1"/>
  <c r="DR88" i="4"/>
  <c r="DS87" i="4"/>
  <c r="ED76" i="4"/>
  <c r="DU84" i="4"/>
  <c r="DT85" i="4"/>
  <c r="DT86" i="4" s="1"/>
  <c r="EE75" i="4"/>
  <c r="EF75" i="4" s="1"/>
  <c r="EG74" i="4"/>
  <c r="EB77" i="4"/>
  <c r="EC77" i="4" s="1"/>
  <c r="CR115" i="4"/>
  <c r="CQ116" i="4"/>
  <c r="EW61" i="4"/>
  <c r="EZ58" i="4"/>
  <c r="EX60" i="4"/>
  <c r="FA57" i="4"/>
  <c r="EY59" i="4"/>
  <c r="FB56" i="4"/>
  <c r="FC56" i="4" s="1"/>
  <c r="FD55" i="4"/>
  <c r="CO118" i="4"/>
  <c r="CM120" i="4"/>
  <c r="CN119" i="4"/>
  <c r="CP117" i="4"/>
  <c r="CW110" i="4"/>
  <c r="CT113" i="4"/>
  <c r="CS114" i="4"/>
  <c r="CU112" i="4"/>
  <c r="CX109" i="4"/>
  <c r="CL121" i="4"/>
  <c r="CV111" i="4"/>
  <c r="CH125" i="4"/>
  <c r="CY108" i="4"/>
  <c r="CI124" i="4"/>
  <c r="CJ123" i="4"/>
  <c r="CK122" i="4"/>
  <c r="DS120" i="8" l="1"/>
  <c r="DP123" i="8"/>
  <c r="DT119" i="8"/>
  <c r="DQ122" i="8"/>
  <c r="DV117" i="8"/>
  <c r="DV118" i="8" s="1"/>
  <c r="DY114" i="8"/>
  <c r="DW116" i="8"/>
  <c r="DX115" i="8"/>
  <c r="DR121" i="8"/>
  <c r="DS121" i="8" s="1"/>
  <c r="DD134" i="8"/>
  <c r="DC135" i="8"/>
  <c r="DG131" i="8"/>
  <c r="DB136" i="8"/>
  <c r="DH130" i="8"/>
  <c r="DE133" i="8"/>
  <c r="DI129" i="8"/>
  <c r="EW91" i="8"/>
  <c r="CX140" i="8"/>
  <c r="CW141" i="8"/>
  <c r="CV142" i="8"/>
  <c r="CY139" i="8"/>
  <c r="EV92" i="8"/>
  <c r="ES95" i="8"/>
  <c r="ET94" i="8"/>
  <c r="EU93" i="8"/>
  <c r="EY89" i="8"/>
  <c r="DF132" i="8"/>
  <c r="EX90" i="8"/>
  <c r="FB86" i="8"/>
  <c r="EK102" i="8"/>
  <c r="EI103" i="8"/>
  <c r="EH104" i="8"/>
  <c r="EH105" i="8" s="1"/>
  <c r="FA87" i="8"/>
  <c r="DL126" i="8"/>
  <c r="DU119" i="8"/>
  <c r="DK127" i="8"/>
  <c r="EZ88" i="8"/>
  <c r="CZ138" i="8"/>
  <c r="EO99" i="8"/>
  <c r="EP98" i="8"/>
  <c r="DJ128" i="8"/>
  <c r="EQ97" i="8"/>
  <c r="ER96" i="8"/>
  <c r="DZ112" i="8"/>
  <c r="EA112" i="8" s="1"/>
  <c r="DA137" i="8"/>
  <c r="AU114" i="6"/>
  <c r="BP114" i="6"/>
  <c r="BE114" i="6"/>
  <c r="W113" i="6"/>
  <c r="Q113" i="6" s="1"/>
  <c r="EL101" i="8"/>
  <c r="DO124" i="8"/>
  <c r="EB111" i="8"/>
  <c r="FG83" i="8"/>
  <c r="EF108" i="8"/>
  <c r="EG107" i="8"/>
  <c r="DM125" i="8"/>
  <c r="DN125" i="8" s="1"/>
  <c r="FC85" i="8"/>
  <c r="EE109" i="8"/>
  <c r="FK80" i="8"/>
  <c r="FL80" i="8" s="1"/>
  <c r="FI81" i="8"/>
  <c r="FH82" i="8"/>
  <c r="FE84" i="8"/>
  <c r="FN48" i="4"/>
  <c r="EC110" i="8"/>
  <c r="ED110" i="8" s="1"/>
  <c r="CA219" i="8"/>
  <c r="CA220" i="8" s="1"/>
  <c r="CA221" i="8" s="1"/>
  <c r="CA222" i="8" s="1"/>
  <c r="CA223" i="8" s="1"/>
  <c r="CA224" i="8" s="1"/>
  <c r="CA225" i="8" s="1"/>
  <c r="CA226" i="8" s="1"/>
  <c r="BZ227" i="8"/>
  <c r="BZ228" i="8" s="1"/>
  <c r="BZ229" i="8" s="1"/>
  <c r="BZ230" i="8" s="1"/>
  <c r="BZ231" i="8" s="1"/>
  <c r="BZ232" i="8" s="1"/>
  <c r="BZ233" i="8" s="1"/>
  <c r="BZ234" i="8" s="1"/>
  <c r="BZ235" i="8" s="1"/>
  <c r="BZ236" i="8" s="1"/>
  <c r="BZ237" i="8" s="1"/>
  <c r="BZ238" i="8" s="1"/>
  <c r="BZ239" i="8" s="1"/>
  <c r="BZ240" i="8" s="1"/>
  <c r="BZ241" i="8" s="1"/>
  <c r="BZ242" i="8" s="1"/>
  <c r="BZ243" i="8" s="1"/>
  <c r="BZ244" i="8" s="1"/>
  <c r="BZ245" i="8" s="1"/>
  <c r="BZ246" i="8" s="1"/>
  <c r="BZ247" i="8" s="1"/>
  <c r="BZ248" i="8" s="1"/>
  <c r="BZ249" i="8" s="1"/>
  <c r="BZ250" i="8" s="1"/>
  <c r="BZ251" i="8" s="1"/>
  <c r="BZ252" i="8" s="1"/>
  <c r="BZ253" i="8" s="1"/>
  <c r="BZ254" i="8" s="1"/>
  <c r="BZ255" i="8" s="1"/>
  <c r="BZ256" i="8" s="1"/>
  <c r="BZ257" i="8" s="1"/>
  <c r="BZ258" i="8" s="1"/>
  <c r="BZ259" i="8" s="1"/>
  <c r="EN100" i="8"/>
  <c r="CN150" i="8"/>
  <c r="CM151" i="8"/>
  <c r="CQ147" i="8"/>
  <c r="CU143" i="8"/>
  <c r="CT144" i="8"/>
  <c r="CR146" i="8"/>
  <c r="CS145" i="8"/>
  <c r="CO149" i="8"/>
  <c r="CP148" i="8"/>
  <c r="FK51" i="4"/>
  <c r="FJ52" i="4"/>
  <c r="FL50" i="4"/>
  <c r="FM49" i="4"/>
  <c r="EJ73" i="4"/>
  <c r="EL71" i="4"/>
  <c r="EM70" i="4"/>
  <c r="EK72" i="4"/>
  <c r="EN69" i="4"/>
  <c r="EO68" i="4"/>
  <c r="EP67" i="4"/>
  <c r="ET63" i="4"/>
  <c r="ES64" i="4"/>
  <c r="ER65" i="4"/>
  <c r="EQ66" i="4"/>
  <c r="BV60" i="1"/>
  <c r="BK60" i="1"/>
  <c r="AU61" i="1"/>
  <c r="BC60" i="1"/>
  <c r="BN60" i="1" s="1"/>
  <c r="DQ90" i="4"/>
  <c r="DP91" i="4"/>
  <c r="DR89" i="4"/>
  <c r="DO92" i="4"/>
  <c r="EU62" i="4"/>
  <c r="EA79" i="4"/>
  <c r="DN93" i="4"/>
  <c r="DM94" i="4"/>
  <c r="DL95" i="4"/>
  <c r="DY81" i="4"/>
  <c r="DX82" i="4"/>
  <c r="DZ80" i="4"/>
  <c r="DW83" i="4"/>
  <c r="FH54" i="4"/>
  <c r="FI53" i="4"/>
  <c r="DC104" i="4"/>
  <c r="DF101" i="4"/>
  <c r="DG100" i="4"/>
  <c r="DH99" i="4"/>
  <c r="DE102" i="4"/>
  <c r="DD103" i="4"/>
  <c r="DI98" i="4"/>
  <c r="DJ97" i="4"/>
  <c r="DK96" i="4"/>
  <c r="CZ108" i="4"/>
  <c r="DS88" i="4"/>
  <c r="DB105" i="4"/>
  <c r="DA106" i="4"/>
  <c r="DA107" i="4" s="1"/>
  <c r="DT87" i="4"/>
  <c r="DV84" i="4"/>
  <c r="DU85" i="4"/>
  <c r="EB78" i="4"/>
  <c r="EE76" i="4"/>
  <c r="EG75" i="4"/>
  <c r="EH74" i="4"/>
  <c r="ED77" i="4"/>
  <c r="CQ117" i="4"/>
  <c r="CS115" i="4"/>
  <c r="CR116" i="4"/>
  <c r="FA58" i="4"/>
  <c r="EZ59" i="4"/>
  <c r="CN120" i="4"/>
  <c r="FE55" i="4"/>
  <c r="FD56" i="4"/>
  <c r="EX61" i="4"/>
  <c r="FB57" i="4"/>
  <c r="EY60" i="4"/>
  <c r="CM121" i="4"/>
  <c r="CO119" i="4"/>
  <c r="CP118" i="4"/>
  <c r="CT114" i="4"/>
  <c r="CU113" i="4"/>
  <c r="CX110" i="4"/>
  <c r="CK123" i="4"/>
  <c r="CJ124" i="4"/>
  <c r="CL122" i="4"/>
  <c r="CV112" i="4"/>
  <c r="CW111" i="4"/>
  <c r="CI125" i="4"/>
  <c r="CH126" i="4"/>
  <c r="CH127" i="4" s="1"/>
  <c r="CH128" i="4" s="1"/>
  <c r="CH129" i="4" s="1"/>
  <c r="CH130" i="4" s="1"/>
  <c r="CH131" i="4" s="1"/>
  <c r="CH132" i="4" s="1"/>
  <c r="CH133" i="4" s="1"/>
  <c r="CH134" i="4" s="1"/>
  <c r="CH135" i="4" s="1"/>
  <c r="CY109" i="4"/>
  <c r="DT120" i="8" l="1"/>
  <c r="DU120" i="8" s="1"/>
  <c r="DQ123" i="8"/>
  <c r="DP124" i="8"/>
  <c r="DW117" i="8"/>
  <c r="DW118" i="8" s="1"/>
  <c r="DY115" i="8"/>
  <c r="DX116" i="8"/>
  <c r="DD135" i="8"/>
  <c r="DR122" i="8"/>
  <c r="DS122" i="8" s="1"/>
  <c r="DE134" i="8"/>
  <c r="DC136" i="8"/>
  <c r="DH131" i="8"/>
  <c r="DI130" i="8"/>
  <c r="DF133" i="8"/>
  <c r="CY140" i="8"/>
  <c r="K113" i="6"/>
  <c r="EX91" i="8"/>
  <c r="EW92" i="8"/>
  <c r="CW142" i="8"/>
  <c r="CX141" i="8"/>
  <c r="CV143" i="8"/>
  <c r="CZ139" i="8"/>
  <c r="DG132" i="8"/>
  <c r="EU94" i="8"/>
  <c r="ET95" i="8"/>
  <c r="ES96" i="8"/>
  <c r="EV93" i="8"/>
  <c r="EY90" i="8"/>
  <c r="FB87" i="8"/>
  <c r="FC86" i="8"/>
  <c r="EH106" i="8"/>
  <c r="EH107" i="8" s="1"/>
  <c r="EL102" i="8"/>
  <c r="EI104" i="8"/>
  <c r="EI105" i="8" s="1"/>
  <c r="EJ103" i="8"/>
  <c r="FA88" i="8"/>
  <c r="DV119" i="8"/>
  <c r="DL127" i="8"/>
  <c r="DK128" i="8"/>
  <c r="EZ89" i="8"/>
  <c r="EO100" i="8"/>
  <c r="DA138" i="8"/>
  <c r="DJ129" i="8"/>
  <c r="DZ113" i="8"/>
  <c r="DZ114" i="8" s="1"/>
  <c r="EP99" i="8"/>
  <c r="EQ98" i="8"/>
  <c r="DB137" i="8"/>
  <c r="ER97" i="8"/>
  <c r="BF114" i="6"/>
  <c r="BQ114" i="6"/>
  <c r="AV114" i="6"/>
  <c r="EM101" i="8"/>
  <c r="DM126" i="8"/>
  <c r="DN126" i="8" s="1"/>
  <c r="EG108" i="8"/>
  <c r="DO125" i="8"/>
  <c r="FH83" i="8"/>
  <c r="EF109" i="8"/>
  <c r="FD85" i="8"/>
  <c r="FI82" i="8"/>
  <c r="FF84" i="8"/>
  <c r="FM80" i="8"/>
  <c r="FN80" i="8" s="1"/>
  <c r="FJ81" i="8"/>
  <c r="EB112" i="8"/>
  <c r="EC111" i="8"/>
  <c r="CA227" i="8"/>
  <c r="CA228" i="8" s="1"/>
  <c r="CA229" i="8" s="1"/>
  <c r="CA230" i="8" s="1"/>
  <c r="CA231" i="8" s="1"/>
  <c r="CA232" i="8" s="1"/>
  <c r="CA233" i="8" s="1"/>
  <c r="CA234" i="8" s="1"/>
  <c r="CA235" i="8" s="1"/>
  <c r="CA236" i="8" s="1"/>
  <c r="CA237" i="8" s="1"/>
  <c r="CA238" i="8" s="1"/>
  <c r="CA239" i="8" s="1"/>
  <c r="CA240" i="8" s="1"/>
  <c r="CA241" i="8" s="1"/>
  <c r="CA242" i="8" s="1"/>
  <c r="CA243" i="8" s="1"/>
  <c r="CA244" i="8" s="1"/>
  <c r="CA245" i="8" s="1"/>
  <c r="CA246" i="8" s="1"/>
  <c r="CA247" i="8" s="1"/>
  <c r="CA248" i="8" s="1"/>
  <c r="CA249" i="8" s="1"/>
  <c r="CA250" i="8" s="1"/>
  <c r="CA251" i="8" s="1"/>
  <c r="CA252" i="8" s="1"/>
  <c r="CA253" i="8" s="1"/>
  <c r="CA254" i="8" s="1"/>
  <c r="CA255" i="8" s="1"/>
  <c r="CA256" i="8" s="1"/>
  <c r="CA257" i="8" s="1"/>
  <c r="CA258" i="8" s="1"/>
  <c r="CA259" i="8" s="1"/>
  <c r="EE110" i="8"/>
  <c r="CS146" i="8"/>
  <c r="CO150" i="8"/>
  <c r="CN151" i="8"/>
  <c r="CT145" i="8"/>
  <c r="CQ148" i="8"/>
  <c r="CU144" i="8"/>
  <c r="CR147" i="8"/>
  <c r="CB167" i="8"/>
  <c r="CB168" i="8" s="1"/>
  <c r="CB169" i="8" s="1"/>
  <c r="CB170" i="8" s="1"/>
  <c r="CB171" i="8" s="1"/>
  <c r="CB172" i="8" s="1"/>
  <c r="CB173" i="8" s="1"/>
  <c r="CB174" i="8" s="1"/>
  <c r="CB175" i="8" s="1"/>
  <c r="CB176" i="8" s="1"/>
  <c r="CB177" i="8" s="1"/>
  <c r="CB178" i="8" s="1"/>
  <c r="CB179" i="8" s="1"/>
  <c r="CB180" i="8" s="1"/>
  <c r="CB181" i="8" s="1"/>
  <c r="CB182" i="8" s="1"/>
  <c r="CB183" i="8" s="1"/>
  <c r="CB184" i="8" s="1"/>
  <c r="CB185" i="8" s="1"/>
  <c r="CB186" i="8" s="1"/>
  <c r="CB187" i="8" s="1"/>
  <c r="CB188" i="8" s="1"/>
  <c r="CB189" i="8" s="1"/>
  <c r="CB190" i="8" s="1"/>
  <c r="CB191" i="8" s="1"/>
  <c r="CB192" i="8" s="1"/>
  <c r="CB193" i="8" s="1"/>
  <c r="CB194" i="8" s="1"/>
  <c r="CB195" i="8" s="1"/>
  <c r="CB196" i="8" s="1"/>
  <c r="CB197" i="8" s="1"/>
  <c r="CB198" i="8" s="1"/>
  <c r="CB199" i="8" s="1"/>
  <c r="CB200" i="8" s="1"/>
  <c r="CB201" i="8" s="1"/>
  <c r="CB202" i="8" s="1"/>
  <c r="CB203" i="8" s="1"/>
  <c r="CB204" i="8" s="1"/>
  <c r="CB205" i="8" s="1"/>
  <c r="CB206" i="8" s="1"/>
  <c r="CB207" i="8" s="1"/>
  <c r="CB208" i="8" s="1"/>
  <c r="CB209" i="8" s="1"/>
  <c r="CB210" i="8" s="1"/>
  <c r="CB211" i="8" s="1"/>
  <c r="CB212" i="8" s="1"/>
  <c r="CB213" i="8" s="1"/>
  <c r="CB214" i="8" s="1"/>
  <c r="CB215" i="8" s="1"/>
  <c r="CB216" i="8" s="1"/>
  <c r="CB217" i="8" s="1"/>
  <c r="CB218" i="8" s="1"/>
  <c r="CB219" i="8" s="1"/>
  <c r="CB220" i="8" s="1"/>
  <c r="CB221" i="8" s="1"/>
  <c r="CB222" i="8" s="1"/>
  <c r="CB223" i="8" s="1"/>
  <c r="CB224" i="8" s="1"/>
  <c r="CB225" i="8" s="1"/>
  <c r="CB226" i="8" s="1"/>
  <c r="CP149" i="8"/>
  <c r="FK52" i="4"/>
  <c r="FL51" i="4"/>
  <c r="FJ53" i="4"/>
  <c r="FM50" i="4"/>
  <c r="FN49" i="4"/>
  <c r="EL72" i="4"/>
  <c r="EM71" i="4"/>
  <c r="EK73" i="4"/>
  <c r="EN70" i="4"/>
  <c r="EO69" i="4"/>
  <c r="EP68" i="4"/>
  <c r="EQ67" i="4"/>
  <c r="EU63" i="4"/>
  <c r="ET64" i="4"/>
  <c r="ES65" i="4"/>
  <c r="ER66" i="4"/>
  <c r="F60" i="1"/>
  <c r="BQ61" i="1"/>
  <c r="BF61" i="1"/>
  <c r="AV61" i="1"/>
  <c r="AW61" i="1" s="1"/>
  <c r="AX61" i="1" s="1"/>
  <c r="DR90" i="4"/>
  <c r="DQ91" i="4"/>
  <c r="DP92" i="4"/>
  <c r="DS89" i="4"/>
  <c r="DO93" i="4"/>
  <c r="EV62" i="4"/>
  <c r="EA80" i="4"/>
  <c r="DM95" i="4"/>
  <c r="DN94" i="4"/>
  <c r="DX83" i="4"/>
  <c r="DY82" i="4"/>
  <c r="DZ81" i="4"/>
  <c r="FI54" i="4"/>
  <c r="DC105" i="4"/>
  <c r="DD104" i="4"/>
  <c r="DH100" i="4"/>
  <c r="DG101" i="4"/>
  <c r="DI99" i="4"/>
  <c r="DE103" i="4"/>
  <c r="DF102" i="4"/>
  <c r="DJ98" i="4"/>
  <c r="DK97" i="4"/>
  <c r="DL96" i="4"/>
  <c r="DT88" i="4"/>
  <c r="DA108" i="4"/>
  <c r="DB106" i="4"/>
  <c r="DW84" i="4"/>
  <c r="DV85" i="4"/>
  <c r="DU86" i="4"/>
  <c r="DU87" i="4" s="1"/>
  <c r="EC78" i="4"/>
  <c r="ED78" i="4" s="1"/>
  <c r="EB79" i="4"/>
  <c r="EF76" i="4"/>
  <c r="EE77" i="4"/>
  <c r="EH75" i="4"/>
  <c r="EI74" i="4"/>
  <c r="CT115" i="4"/>
  <c r="CQ118" i="4"/>
  <c r="CO120" i="4"/>
  <c r="CS116" i="4"/>
  <c r="CR117" i="4"/>
  <c r="FA59" i="4"/>
  <c r="CN121" i="4"/>
  <c r="EY61" i="4"/>
  <c r="EZ60" i="4"/>
  <c r="FB58" i="4"/>
  <c r="FC57" i="4"/>
  <c r="FF55" i="4"/>
  <c r="FE56" i="4"/>
  <c r="CP119" i="4"/>
  <c r="CU114" i="4"/>
  <c r="CK124" i="4"/>
  <c r="CI126" i="4"/>
  <c r="CW112" i="4"/>
  <c r="CX111" i="4"/>
  <c r="CZ109" i="4"/>
  <c r="CY110" i="4"/>
  <c r="CJ125" i="4"/>
  <c r="CV113" i="4"/>
  <c r="CL123" i="4"/>
  <c r="CM122" i="4"/>
  <c r="DP125" i="8" l="1"/>
  <c r="DT121" i="8"/>
  <c r="DT122" i="8" s="1"/>
  <c r="DQ124" i="8"/>
  <c r="CB227" i="8"/>
  <c r="CB228" i="8" s="1"/>
  <c r="CB229" i="8" s="1"/>
  <c r="CB230" i="8" s="1"/>
  <c r="CB231" i="8" s="1"/>
  <c r="CB232" i="8" s="1"/>
  <c r="DX117" i="8"/>
  <c r="DX118" i="8" s="1"/>
  <c r="DY116" i="8"/>
  <c r="DR123" i="8"/>
  <c r="DS123" i="8" s="1"/>
  <c r="DD136" i="8"/>
  <c r="DE135" i="8"/>
  <c r="DF134" i="8"/>
  <c r="DI131" i="8"/>
  <c r="DG133" i="8"/>
  <c r="CZ140" i="8"/>
  <c r="CY141" i="8"/>
  <c r="CV144" i="8"/>
  <c r="EY91" i="8"/>
  <c r="CW143" i="8"/>
  <c r="EX92" i="8"/>
  <c r="CX142" i="8"/>
  <c r="DH132" i="8"/>
  <c r="DA139" i="8"/>
  <c r="FC87" i="8"/>
  <c r="ET96" i="8"/>
  <c r="EV94" i="8"/>
  <c r="EU95" i="8"/>
  <c r="EW93" i="8"/>
  <c r="FD86" i="8"/>
  <c r="EZ90" i="8"/>
  <c r="EM102" i="8"/>
  <c r="FB88" i="8"/>
  <c r="EI106" i="8"/>
  <c r="EI107" i="8" s="1"/>
  <c r="EK103" i="8"/>
  <c r="EJ104" i="8"/>
  <c r="EJ105" i="8" s="1"/>
  <c r="DV120" i="8"/>
  <c r="DL128" i="8"/>
  <c r="DU121" i="8"/>
  <c r="DK129" i="8"/>
  <c r="FA89" i="8"/>
  <c r="EP100" i="8"/>
  <c r="DB138" i="8"/>
  <c r="DJ130" i="8"/>
  <c r="DZ115" i="8"/>
  <c r="EA113" i="8"/>
  <c r="EA114" i="8" s="1"/>
  <c r="DC137" i="8"/>
  <c r="EQ99" i="8"/>
  <c r="ER98" i="8"/>
  <c r="ES97" i="8"/>
  <c r="BR114" i="6"/>
  <c r="BG114" i="6"/>
  <c r="AW114" i="6"/>
  <c r="AX114" i="6" s="1"/>
  <c r="EN101" i="8"/>
  <c r="EO101" i="8" s="1"/>
  <c r="DM127" i="8"/>
  <c r="DN127" i="8" s="1"/>
  <c r="EF110" i="8"/>
  <c r="EH108" i="8"/>
  <c r="EG109" i="8"/>
  <c r="DO126" i="8"/>
  <c r="DP126" i="8" s="1"/>
  <c r="FI83" i="8"/>
  <c r="FE85" i="8"/>
  <c r="FK81" i="8"/>
  <c r="FJ82" i="8"/>
  <c r="FG84" i="8"/>
  <c r="EC112" i="8"/>
  <c r="ED111" i="8"/>
  <c r="CU145" i="8"/>
  <c r="CS147" i="8"/>
  <c r="CC167" i="8"/>
  <c r="CC168" i="8" s="1"/>
  <c r="CC169" i="8" s="1"/>
  <c r="CC170" i="8" s="1"/>
  <c r="CO151" i="8"/>
  <c r="CP150" i="8"/>
  <c r="CQ149" i="8"/>
  <c r="CR148" i="8"/>
  <c r="CT146" i="8"/>
  <c r="FJ54" i="4"/>
  <c r="FM51" i="4"/>
  <c r="FK53" i="4"/>
  <c r="FL52" i="4"/>
  <c r="DW119" i="8"/>
  <c r="DQ125" i="8"/>
  <c r="D184" i="8"/>
  <c r="FN50" i="4"/>
  <c r="EM72" i="4"/>
  <c r="EN71" i="4"/>
  <c r="EL73" i="4"/>
  <c r="EO70" i="4"/>
  <c r="EP69" i="4"/>
  <c r="EQ68" i="4"/>
  <c r="EV63" i="4"/>
  <c r="ER67" i="4"/>
  <c r="EU64" i="4"/>
  <c r="ET65" i="4"/>
  <c r="ES66" i="4"/>
  <c r="Y60" i="1"/>
  <c r="S60" i="1" s="1"/>
  <c r="O60" i="1" s="1"/>
  <c r="M60" i="1" s="1"/>
  <c r="Q60" i="1"/>
  <c r="R60" i="1"/>
  <c r="P60" i="1"/>
  <c r="GF184" i="4"/>
  <c r="FZ184" i="4"/>
  <c r="FT184" i="4"/>
  <c r="BT61" i="1"/>
  <c r="BI61" i="1"/>
  <c r="AY61" i="1"/>
  <c r="AZ61" i="1" s="1"/>
  <c r="BS61" i="1"/>
  <c r="BH61" i="1"/>
  <c r="BR61" i="1"/>
  <c r="BG61" i="1"/>
  <c r="DS90" i="4"/>
  <c r="DR91" i="4"/>
  <c r="DQ92" i="4"/>
  <c r="DP93" i="4"/>
  <c r="DT89" i="4"/>
  <c r="EW62" i="4"/>
  <c r="EX62" i="4" s="1"/>
  <c r="EY62" i="4" s="1"/>
  <c r="EA81" i="4"/>
  <c r="C225" i="4"/>
  <c r="DN95" i="4"/>
  <c r="DO94" i="4"/>
  <c r="DZ82" i="4"/>
  <c r="DY83" i="4"/>
  <c r="DD105" i="4"/>
  <c r="DE104" i="4"/>
  <c r="DI100" i="4"/>
  <c r="DH101" i="4"/>
  <c r="DF103" i="4"/>
  <c r="DL97" i="4"/>
  <c r="DG102" i="4"/>
  <c r="DK98" i="4"/>
  <c r="DJ99" i="4"/>
  <c r="DM96" i="4"/>
  <c r="DA109" i="4"/>
  <c r="DU88" i="4"/>
  <c r="DC106" i="4"/>
  <c r="DB107" i="4"/>
  <c r="DB108" i="4" s="1"/>
  <c r="DV86" i="4"/>
  <c r="DV87" i="4" s="1"/>
  <c r="DX84" i="4"/>
  <c r="DW85" i="4"/>
  <c r="CU115" i="4"/>
  <c r="EC79" i="4"/>
  <c r="ED79" i="4" s="1"/>
  <c r="EB80" i="4"/>
  <c r="EI75" i="4"/>
  <c r="EG76" i="4"/>
  <c r="EH76" i="4" s="1"/>
  <c r="EF77" i="4"/>
  <c r="EE78" i="4"/>
  <c r="EJ74" i="4"/>
  <c r="EK74" i="4" s="1"/>
  <c r="CS117" i="4"/>
  <c r="CT116" i="4"/>
  <c r="CO121" i="4"/>
  <c r="CR118" i="4"/>
  <c r="CP120" i="4"/>
  <c r="FA60" i="4"/>
  <c r="FC58" i="4"/>
  <c r="FD57" i="4"/>
  <c r="FB59" i="4"/>
  <c r="EZ61" i="4"/>
  <c r="FF56" i="4"/>
  <c r="FG55" i="4"/>
  <c r="CQ119" i="4"/>
  <c r="CZ110" i="4"/>
  <c r="CX112" i="4"/>
  <c r="CM123" i="4"/>
  <c r="CW113" i="4"/>
  <c r="CN122" i="4"/>
  <c r="CV114" i="4"/>
  <c r="CK125" i="4"/>
  <c r="CJ126" i="4"/>
  <c r="CI127" i="4"/>
  <c r="CY111" i="4"/>
  <c r="CL124" i="4"/>
  <c r="CB233" i="8" l="1"/>
  <c r="DZ116" i="8"/>
  <c r="DY117" i="8"/>
  <c r="DY118" i="8" s="1"/>
  <c r="DD137" i="8"/>
  <c r="DR124" i="8"/>
  <c r="DS124" i="8" s="1"/>
  <c r="DE136" i="8"/>
  <c r="DF135" i="8"/>
  <c r="DG134" i="8"/>
  <c r="FC88" i="8"/>
  <c r="DH133" i="8"/>
  <c r="CZ141" i="8"/>
  <c r="DA140" i="8"/>
  <c r="CY142" i="8"/>
  <c r="CV145" i="8"/>
  <c r="CX143" i="8"/>
  <c r="CW144" i="8"/>
  <c r="EZ91" i="8"/>
  <c r="EY92" i="8"/>
  <c r="DI132" i="8"/>
  <c r="EX93" i="8"/>
  <c r="DB139" i="8"/>
  <c r="EU96" i="8"/>
  <c r="FD87" i="8"/>
  <c r="EV95" i="8"/>
  <c r="EW94" i="8"/>
  <c r="FE86" i="8"/>
  <c r="FA90" i="8"/>
  <c r="EJ106" i="8"/>
  <c r="EJ107" i="8" s="1"/>
  <c r="EK104" i="8"/>
  <c r="EK105" i="8" s="1"/>
  <c r="EL103" i="8"/>
  <c r="DV121" i="8"/>
  <c r="DU122" i="8"/>
  <c r="DL129" i="8"/>
  <c r="DT123" i="8"/>
  <c r="DK130" i="8"/>
  <c r="FB89" i="8"/>
  <c r="EQ100" i="8"/>
  <c r="DJ131" i="8"/>
  <c r="DC138" i="8"/>
  <c r="EA115" i="8"/>
  <c r="EB113" i="8"/>
  <c r="EB114" i="8" s="1"/>
  <c r="ER99" i="8"/>
  <c r="ES98" i="8"/>
  <c r="ET97" i="8"/>
  <c r="EN102" i="8"/>
  <c r="BH114" i="6"/>
  <c r="BS114" i="6"/>
  <c r="BA114" i="6"/>
  <c r="BL114" i="6" s="1"/>
  <c r="BT114" i="6"/>
  <c r="BI114" i="6"/>
  <c r="AS115" i="6"/>
  <c r="DM128" i="8"/>
  <c r="EH109" i="8"/>
  <c r="EI108" i="8"/>
  <c r="EG110" i="8"/>
  <c r="DO127" i="8"/>
  <c r="DP127" i="8" s="1"/>
  <c r="FJ83" i="8"/>
  <c r="FF85" i="8"/>
  <c r="FH84" i="8"/>
  <c r="FI84" i="8" s="1"/>
  <c r="FK82" i="8"/>
  <c r="FL81" i="8"/>
  <c r="FM81" i="8" s="1"/>
  <c r="ED112" i="8"/>
  <c r="EE111" i="8"/>
  <c r="EP101" i="8"/>
  <c r="CP151" i="8"/>
  <c r="CC171" i="8"/>
  <c r="CC172" i="8" s="1"/>
  <c r="CC173" i="8" s="1"/>
  <c r="CC174" i="8" s="1"/>
  <c r="CC175" i="8" s="1"/>
  <c r="CC176" i="8" s="1"/>
  <c r="CC177" i="8" s="1"/>
  <c r="CC178" i="8" s="1"/>
  <c r="CC179" i="8" s="1"/>
  <c r="CC180" i="8" s="1"/>
  <c r="CC181" i="8" s="1"/>
  <c r="CC182" i="8" s="1"/>
  <c r="CC183" i="8" s="1"/>
  <c r="CC184" i="8" s="1"/>
  <c r="CC185" i="8" s="1"/>
  <c r="CC186" i="8" s="1"/>
  <c r="CC187" i="8" s="1"/>
  <c r="CC188" i="8" s="1"/>
  <c r="CC189" i="8" s="1"/>
  <c r="CC190" i="8" s="1"/>
  <c r="CC191" i="8" s="1"/>
  <c r="CC192" i="8" s="1"/>
  <c r="CC193" i="8" s="1"/>
  <c r="CC194" i="8" s="1"/>
  <c r="CC195" i="8" s="1"/>
  <c r="CC196" i="8" s="1"/>
  <c r="CC197" i="8" s="1"/>
  <c r="CC198" i="8" s="1"/>
  <c r="CC199" i="8" s="1"/>
  <c r="CC200" i="8" s="1"/>
  <c r="CC201" i="8" s="1"/>
  <c r="CC202" i="8" s="1"/>
  <c r="CC203" i="8" s="1"/>
  <c r="CC204" i="8" s="1"/>
  <c r="CC205" i="8" s="1"/>
  <c r="CC206" i="8" s="1"/>
  <c r="CC207" i="8" s="1"/>
  <c r="CC208" i="8" s="1"/>
  <c r="CC209" i="8" s="1"/>
  <c r="CC210" i="8" s="1"/>
  <c r="CC211" i="8" s="1"/>
  <c r="CC212" i="8" s="1"/>
  <c r="CC213" i="8" s="1"/>
  <c r="CC214" i="8" s="1"/>
  <c r="CC215" i="8" s="1"/>
  <c r="CC216" i="8" s="1"/>
  <c r="CC217" i="8" s="1"/>
  <c r="CC218" i="8" s="1"/>
  <c r="CC219" i="8" s="1"/>
  <c r="CC220" i="8" s="1"/>
  <c r="CC221" i="8" s="1"/>
  <c r="CC222" i="8" s="1"/>
  <c r="CC223" i="8" s="1"/>
  <c r="CC224" i="8" s="1"/>
  <c r="CC225" i="8" s="1"/>
  <c r="CC226" i="8" s="1"/>
  <c r="CC227" i="8" s="1"/>
  <c r="CC228" i="8" s="1"/>
  <c r="CC229" i="8" s="1"/>
  <c r="CC230" i="8" s="1"/>
  <c r="CC231" i="8" s="1"/>
  <c r="CC232" i="8" s="1"/>
  <c r="CC233" i="8" s="1"/>
  <c r="CS148" i="8"/>
  <c r="FM52" i="4"/>
  <c r="CT147" i="8"/>
  <c r="CQ150" i="8"/>
  <c r="CU146" i="8"/>
  <c r="CR149" i="8"/>
  <c r="FK54" i="4"/>
  <c r="FL53" i="4"/>
  <c r="FN51" i="4"/>
  <c r="DW120" i="8"/>
  <c r="DX119" i="8"/>
  <c r="DQ126" i="8"/>
  <c r="EN72" i="4"/>
  <c r="EM73" i="4"/>
  <c r="EO71" i="4"/>
  <c r="EP70" i="4"/>
  <c r="EQ69" i="4"/>
  <c r="ER68" i="4"/>
  <c r="EV64" i="4"/>
  <c r="ES67" i="4"/>
  <c r="EU65" i="4"/>
  <c r="ET66" i="4"/>
  <c r="D184" i="4"/>
  <c r="BV61" i="1"/>
  <c r="BK61" i="1"/>
  <c r="AU62" i="1"/>
  <c r="BU61" i="1"/>
  <c r="BJ61" i="1"/>
  <c r="BC61" i="1"/>
  <c r="BN61" i="1" s="1"/>
  <c r="DS91" i="4"/>
  <c r="DT90" i="4"/>
  <c r="DR92" i="4"/>
  <c r="DQ93" i="4"/>
  <c r="DP94" i="4"/>
  <c r="EW63" i="4"/>
  <c r="DU89" i="4"/>
  <c r="EA82" i="4"/>
  <c r="DN96" i="4"/>
  <c r="DO95" i="4"/>
  <c r="DJ100" i="4"/>
  <c r="DZ83" i="4"/>
  <c r="DE105" i="4"/>
  <c r="DF104" i="4"/>
  <c r="DI101" i="4"/>
  <c r="DL98" i="4"/>
  <c r="DG103" i="4"/>
  <c r="DH102" i="4"/>
  <c r="DK99" i="4"/>
  <c r="DM97" i="4"/>
  <c r="DV88" i="4"/>
  <c r="DB109" i="4"/>
  <c r="DD106" i="4"/>
  <c r="DC107" i="4"/>
  <c r="DC108" i="4" s="1"/>
  <c r="CV115" i="4"/>
  <c r="CU116" i="4"/>
  <c r="DW86" i="4"/>
  <c r="DY84" i="4"/>
  <c r="DX85" i="4"/>
  <c r="EI76" i="4"/>
  <c r="EC80" i="4"/>
  <c r="EB81" i="4"/>
  <c r="EF78" i="4"/>
  <c r="EL74" i="4"/>
  <c r="EJ75" i="4"/>
  <c r="EE79" i="4"/>
  <c r="EG77" i="4"/>
  <c r="CT117" i="4"/>
  <c r="CS118" i="4"/>
  <c r="CP121" i="4"/>
  <c r="CR119" i="4"/>
  <c r="FB60" i="4"/>
  <c r="EZ62" i="4"/>
  <c r="FH55" i="4"/>
  <c r="FG56" i="4"/>
  <c r="FA61" i="4"/>
  <c r="FD58" i="4"/>
  <c r="FE57" i="4"/>
  <c r="FC59" i="4"/>
  <c r="CQ120" i="4"/>
  <c r="CO122" i="4"/>
  <c r="CJ127" i="4"/>
  <c r="CI128" i="4"/>
  <c r="CI129" i="4" s="1"/>
  <c r="CI130" i="4" s="1"/>
  <c r="CI131" i="4" s="1"/>
  <c r="CI132" i="4" s="1"/>
  <c r="CI133" i="4" s="1"/>
  <c r="CI134" i="4" s="1"/>
  <c r="CI135" i="4" s="1"/>
  <c r="CZ111" i="4"/>
  <c r="CL125" i="4"/>
  <c r="DA110" i="4"/>
  <c r="CN123" i="4"/>
  <c r="CM124" i="4"/>
  <c r="CY112" i="4"/>
  <c r="CK126" i="4"/>
  <c r="CW114" i="4"/>
  <c r="CX113" i="4"/>
  <c r="CB234" i="8" l="1"/>
  <c r="CB235" i="8" s="1"/>
  <c r="CB236" i="8" s="1"/>
  <c r="CB237" i="8" s="1"/>
  <c r="CB238" i="8" s="1"/>
  <c r="CB239" i="8" s="1"/>
  <c r="CB240" i="8" s="1"/>
  <c r="CB241" i="8" s="1"/>
  <c r="CB242" i="8" s="1"/>
  <c r="CB243" i="8" s="1"/>
  <c r="EA116" i="8"/>
  <c r="DZ117" i="8"/>
  <c r="DZ118" i="8" s="1"/>
  <c r="DE137" i="8"/>
  <c r="DR125" i="8"/>
  <c r="DS125" i="8" s="1"/>
  <c r="DF136" i="8"/>
  <c r="DG135" i="8"/>
  <c r="DH134" i="8"/>
  <c r="FD88" i="8"/>
  <c r="DI133" i="8"/>
  <c r="CZ142" i="8"/>
  <c r="DA141" i="8"/>
  <c r="DB140" i="8"/>
  <c r="CY143" i="8"/>
  <c r="CW145" i="8"/>
  <c r="CX144" i="8"/>
  <c r="FA91" i="8"/>
  <c r="EZ92" i="8"/>
  <c r="EY93" i="8"/>
  <c r="EX94" i="8"/>
  <c r="DY119" i="8"/>
  <c r="DC139" i="8"/>
  <c r="FE87" i="8"/>
  <c r="EV96" i="8"/>
  <c r="EW95" i="8"/>
  <c r="EK106" i="8"/>
  <c r="EK107" i="8" s="1"/>
  <c r="FF86" i="8"/>
  <c r="FB90" i="8"/>
  <c r="EM103" i="8"/>
  <c r="EL104" i="8"/>
  <c r="EL105" i="8" s="1"/>
  <c r="DV122" i="8"/>
  <c r="DU123" i="8"/>
  <c r="DK131" i="8"/>
  <c r="DL130" i="8"/>
  <c r="DJ132" i="8"/>
  <c r="DM129" i="8"/>
  <c r="DT124" i="8"/>
  <c r="ER100" i="8"/>
  <c r="EC113" i="8"/>
  <c r="EC114" i="8" s="1"/>
  <c r="FC89" i="8"/>
  <c r="DD138" i="8"/>
  <c r="EB115" i="8"/>
  <c r="ES99" i="8"/>
  <c r="ET98" i="8"/>
  <c r="EU97" i="8"/>
  <c r="EO102" i="8"/>
  <c r="BD115" i="6"/>
  <c r="BO115" i="6"/>
  <c r="AT115" i="6"/>
  <c r="DN128" i="8"/>
  <c r="DO128" i="8" s="1"/>
  <c r="DP128" i="8" s="1"/>
  <c r="EI109" i="8"/>
  <c r="EH110" i="8"/>
  <c r="EJ108" i="8"/>
  <c r="FG85" i="8"/>
  <c r="FL82" i="8"/>
  <c r="FK83" i="8"/>
  <c r="FJ84" i="8"/>
  <c r="FN81" i="8"/>
  <c r="EE112" i="8"/>
  <c r="EF111" i="8"/>
  <c r="EG111" i="8" s="1"/>
  <c r="CD167" i="8"/>
  <c r="CD168" i="8" s="1"/>
  <c r="CD169" i="8" s="1"/>
  <c r="CD170" i="8" s="1"/>
  <c r="CD171" i="8" s="1"/>
  <c r="EQ101" i="8"/>
  <c r="FN52" i="4"/>
  <c r="FM53" i="4"/>
  <c r="CR150" i="8"/>
  <c r="CQ151" i="8"/>
  <c r="CU147" i="8"/>
  <c r="CV146" i="8"/>
  <c r="CT148" i="8"/>
  <c r="CS149" i="8"/>
  <c r="FL54" i="4"/>
  <c r="DQ127" i="8"/>
  <c r="DW121" i="8"/>
  <c r="DX120" i="8"/>
  <c r="EW64" i="4"/>
  <c r="EO72" i="4"/>
  <c r="EN73" i="4"/>
  <c r="EP71" i="4"/>
  <c r="EQ70" i="4"/>
  <c r="ER69" i="4"/>
  <c r="EV65" i="4"/>
  <c r="ET67" i="4"/>
  <c r="ES68" i="4"/>
  <c r="EU66" i="4"/>
  <c r="F61" i="1"/>
  <c r="BQ62" i="1"/>
  <c r="AV62" i="1"/>
  <c r="BF62" i="1"/>
  <c r="DS92" i="4"/>
  <c r="DT91" i="4"/>
  <c r="DU90" i="4"/>
  <c r="DR93" i="4"/>
  <c r="DV89" i="4"/>
  <c r="DQ94" i="4"/>
  <c r="DP95" i="4"/>
  <c r="EX63" i="4"/>
  <c r="EY63" i="4" s="1"/>
  <c r="EZ63" i="4" s="1"/>
  <c r="EA83" i="4"/>
  <c r="DJ101" i="4"/>
  <c r="DK100" i="4"/>
  <c r="DO96" i="4"/>
  <c r="DZ84" i="4"/>
  <c r="DE106" i="4"/>
  <c r="DF105" i="4"/>
  <c r="DG104" i="4"/>
  <c r="DM98" i="4"/>
  <c r="DH103" i="4"/>
  <c r="DI102" i="4"/>
  <c r="DL99" i="4"/>
  <c r="DN97" i="4"/>
  <c r="DB110" i="4"/>
  <c r="DC109" i="4"/>
  <c r="CW115" i="4"/>
  <c r="DD107" i="4"/>
  <c r="CQ121" i="4"/>
  <c r="CV116" i="4"/>
  <c r="CU117" i="4"/>
  <c r="CT118" i="4"/>
  <c r="EC81" i="4"/>
  <c r="EF79" i="4"/>
  <c r="DY85" i="4"/>
  <c r="DX86" i="4"/>
  <c r="DW87" i="4"/>
  <c r="DW88" i="4" s="1"/>
  <c r="EG78" i="4"/>
  <c r="EJ76" i="4"/>
  <c r="EK75" i="4"/>
  <c r="EB82" i="4"/>
  <c r="ED80" i="4"/>
  <c r="EE80" i="4" s="1"/>
  <c r="EM74" i="4"/>
  <c r="EH77" i="4"/>
  <c r="EI77" i="4" s="1"/>
  <c r="CS119" i="4"/>
  <c r="CP122" i="4"/>
  <c r="FC60" i="4"/>
  <c r="FA62" i="4"/>
  <c r="FI55" i="4"/>
  <c r="FJ55" i="4" s="1"/>
  <c r="CR120" i="4"/>
  <c r="FF57" i="4"/>
  <c r="FG57" i="4" s="1"/>
  <c r="FE58" i="4"/>
  <c r="FB61" i="4"/>
  <c r="FD59" i="4"/>
  <c r="FH56" i="4"/>
  <c r="CK127" i="4"/>
  <c r="CO123" i="4"/>
  <c r="CY113" i="4"/>
  <c r="CM125" i="4"/>
  <c r="CL126" i="4"/>
  <c r="CN124" i="4"/>
  <c r="DA111" i="4"/>
  <c r="CZ112" i="4"/>
  <c r="CJ128" i="4"/>
  <c r="CJ129" i="4" s="1"/>
  <c r="CJ130" i="4" s="1"/>
  <c r="CJ131" i="4" s="1"/>
  <c r="CJ132" i="4" s="1"/>
  <c r="CJ133" i="4" s="1"/>
  <c r="CJ134" i="4" s="1"/>
  <c r="CJ135" i="4" s="1"/>
  <c r="CX114" i="4"/>
  <c r="EB116" i="8" l="1"/>
  <c r="CB244" i="8"/>
  <c r="CB245" i="8" s="1"/>
  <c r="CB246" i="8" s="1"/>
  <c r="CB247" i="8" s="1"/>
  <c r="CB248" i="8" s="1"/>
  <c r="CB249" i="8" s="1"/>
  <c r="CB250" i="8" s="1"/>
  <c r="CB251" i="8" s="1"/>
  <c r="CB252" i="8" s="1"/>
  <c r="CB253" i="8" s="1"/>
  <c r="CB254" i="8" s="1"/>
  <c r="CB255" i="8" s="1"/>
  <c r="CB256" i="8" s="1"/>
  <c r="CB257" i="8" s="1"/>
  <c r="CB258" i="8" s="1"/>
  <c r="CB259" i="8" s="1"/>
  <c r="CC234" i="8"/>
  <c r="CC235" i="8" s="1"/>
  <c r="CC236" i="8" s="1"/>
  <c r="CC237" i="8" s="1"/>
  <c r="CC238" i="8" s="1"/>
  <c r="CC239" i="8" s="1"/>
  <c r="CC240" i="8" s="1"/>
  <c r="CC241" i="8" s="1"/>
  <c r="CC242" i="8" s="1"/>
  <c r="CC243" i="8" s="1"/>
  <c r="DR126" i="8"/>
  <c r="DS126" i="8" s="1"/>
  <c r="EA117" i="8"/>
  <c r="EA118" i="8" s="1"/>
  <c r="DE138" i="8"/>
  <c r="DF137" i="8"/>
  <c r="DG136" i="8"/>
  <c r="DH135" i="8"/>
  <c r="DI134" i="8"/>
  <c r="DB141" i="8"/>
  <c r="FE88" i="8"/>
  <c r="DJ133" i="8"/>
  <c r="CZ143" i="8"/>
  <c r="DA142" i="8"/>
  <c r="DC140" i="8"/>
  <c r="CY144" i="8"/>
  <c r="CX145" i="8"/>
  <c r="DZ119" i="8"/>
  <c r="FA92" i="8"/>
  <c r="EY94" i="8"/>
  <c r="EZ93" i="8"/>
  <c r="FB91" i="8"/>
  <c r="DY120" i="8"/>
  <c r="EW96" i="8"/>
  <c r="FF87" i="8"/>
  <c r="EX95" i="8"/>
  <c r="FG86" i="8"/>
  <c r="FC90" i="8"/>
  <c r="EL106" i="8"/>
  <c r="EL107" i="8" s="1"/>
  <c r="EM104" i="8"/>
  <c r="EM105" i="8" s="1"/>
  <c r="EN103" i="8"/>
  <c r="DV123" i="8"/>
  <c r="DU124" i="8"/>
  <c r="DT125" i="8"/>
  <c r="DM130" i="8"/>
  <c r="DK132" i="8"/>
  <c r="DL131" i="8"/>
  <c r="ED113" i="8"/>
  <c r="ED114" i="8" s="1"/>
  <c r="FD89" i="8"/>
  <c r="DD139" i="8"/>
  <c r="EC115" i="8"/>
  <c r="EC116" i="8" s="1"/>
  <c r="ET99" i="8"/>
  <c r="ES100" i="8"/>
  <c r="EU98" i="8"/>
  <c r="EV97" i="8"/>
  <c r="EK108" i="8"/>
  <c r="EP102" i="8"/>
  <c r="W114" i="6"/>
  <c r="Q114" i="6" s="1"/>
  <c r="AU115" i="6"/>
  <c r="BE115" i="6"/>
  <c r="BP115" i="6"/>
  <c r="EJ109" i="8"/>
  <c r="DN129" i="8"/>
  <c r="DO129" i="8" s="1"/>
  <c r="DP129" i="8" s="1"/>
  <c r="EH111" i="8"/>
  <c r="EI110" i="8"/>
  <c r="FH85" i="8"/>
  <c r="FK84" i="8"/>
  <c r="FL83" i="8"/>
  <c r="FM82" i="8"/>
  <c r="FN82" i="8" s="1"/>
  <c r="EF112" i="8"/>
  <c r="CE167" i="8"/>
  <c r="CE168" i="8" s="1"/>
  <c r="CE169" i="8" s="1"/>
  <c r="CE170" i="8" s="1"/>
  <c r="FN53" i="4"/>
  <c r="FM54" i="4"/>
  <c r="ER101" i="8"/>
  <c r="CS150" i="8"/>
  <c r="CV147" i="8"/>
  <c r="CR151" i="8"/>
  <c r="CT149" i="8"/>
  <c r="CD172" i="8"/>
  <c r="CU148" i="8"/>
  <c r="CW146" i="8"/>
  <c r="DQ128" i="8"/>
  <c r="DX121" i="8"/>
  <c r="DW122" i="8"/>
  <c r="D185" i="8"/>
  <c r="Y61" i="1"/>
  <c r="S61" i="1" s="1"/>
  <c r="EW65" i="4"/>
  <c r="EO73" i="4"/>
  <c r="EP72" i="4"/>
  <c r="EQ71" i="4"/>
  <c r="ER70" i="4"/>
  <c r="ES69" i="4"/>
  <c r="EV66" i="4"/>
  <c r="ET68" i="4"/>
  <c r="EU67" i="4"/>
  <c r="O61" i="1"/>
  <c r="GF185" i="4"/>
  <c r="R61" i="1"/>
  <c r="FZ185" i="4"/>
  <c r="Q61" i="1"/>
  <c r="P61" i="1"/>
  <c r="FT185" i="4"/>
  <c r="AW62" i="1"/>
  <c r="BR62" i="1"/>
  <c r="BG62" i="1"/>
  <c r="DW89" i="4"/>
  <c r="DS93" i="4"/>
  <c r="DT92" i="4"/>
  <c r="DV90" i="4"/>
  <c r="DR94" i="4"/>
  <c r="DU91" i="4"/>
  <c r="DP96" i="4"/>
  <c r="DQ95" i="4"/>
  <c r="EX64" i="4"/>
  <c r="EB83" i="4"/>
  <c r="EA84" i="4"/>
  <c r="DK101" i="4"/>
  <c r="DZ85" i="4"/>
  <c r="DF106" i="4"/>
  <c r="DG105" i="4"/>
  <c r="DH104" i="4"/>
  <c r="DN98" i="4"/>
  <c r="DI103" i="4"/>
  <c r="DJ102" i="4"/>
  <c r="DM99" i="4"/>
  <c r="DL100" i="4"/>
  <c r="DO97" i="4"/>
  <c r="DC110" i="4"/>
  <c r="CR121" i="4"/>
  <c r="CW116" i="4"/>
  <c r="CX115" i="4"/>
  <c r="CQ122" i="4"/>
  <c r="CV117" i="4"/>
  <c r="CT119" i="4"/>
  <c r="CU118" i="4"/>
  <c r="DD108" i="4"/>
  <c r="DD109" i="4" s="1"/>
  <c r="DE107" i="4"/>
  <c r="EG79" i="4"/>
  <c r="DY86" i="4"/>
  <c r="DX87" i="4"/>
  <c r="DX88" i="4" s="1"/>
  <c r="EK76" i="4"/>
  <c r="FC61" i="4"/>
  <c r="EL75" i="4"/>
  <c r="EM75" i="4" s="1"/>
  <c r="ED81" i="4"/>
  <c r="EE81" i="4" s="1"/>
  <c r="EC82" i="4"/>
  <c r="EF80" i="4"/>
  <c r="EJ77" i="4"/>
  <c r="EH78" i="4"/>
  <c r="EN74" i="4"/>
  <c r="CS120" i="4"/>
  <c r="FE59" i="4"/>
  <c r="FH57" i="4"/>
  <c r="FD60" i="4"/>
  <c r="FB62" i="4"/>
  <c r="FA63" i="4"/>
  <c r="FF58" i="4"/>
  <c r="FK55" i="4"/>
  <c r="FL55" i="4" s="1"/>
  <c r="FI56" i="4"/>
  <c r="CM126" i="4"/>
  <c r="CL127" i="4"/>
  <c r="DA112" i="4"/>
  <c r="CO124" i="4"/>
  <c r="CP123" i="4"/>
  <c r="CZ113" i="4"/>
  <c r="CK128" i="4"/>
  <c r="CN125" i="4"/>
  <c r="CY114" i="4"/>
  <c r="DB111" i="4"/>
  <c r="DR127" i="8" l="1"/>
  <c r="CC244" i="8"/>
  <c r="CC245" i="8" s="1"/>
  <c r="CC246" i="8" s="1"/>
  <c r="CC247" i="8" s="1"/>
  <c r="CC248" i="8" s="1"/>
  <c r="CC249" i="8" s="1"/>
  <c r="CC250" i="8" s="1"/>
  <c r="CC251" i="8" s="1"/>
  <c r="CC252" i="8" s="1"/>
  <c r="CC253" i="8" s="1"/>
  <c r="CC254" i="8" s="1"/>
  <c r="CC255" i="8" s="1"/>
  <c r="EB117" i="8"/>
  <c r="EC117" i="8" s="1"/>
  <c r="DF138" i="8"/>
  <c r="DE139" i="8"/>
  <c r="DG137" i="8"/>
  <c r="DH136" i="8"/>
  <c r="DI135" i="8"/>
  <c r="DJ134" i="8"/>
  <c r="DB142" i="8"/>
  <c r="DC141" i="8"/>
  <c r="FF88" i="8"/>
  <c r="DK133" i="8"/>
  <c r="DA143" i="8"/>
  <c r="CZ144" i="8"/>
  <c r="CY145" i="8"/>
  <c r="K114" i="6"/>
  <c r="DZ120" i="8"/>
  <c r="EA119" i="8"/>
  <c r="FB92" i="8"/>
  <c r="EZ94" i="8"/>
  <c r="EY95" i="8"/>
  <c r="FA93" i="8"/>
  <c r="FC91" i="8"/>
  <c r="FG87" i="8"/>
  <c r="EX96" i="8"/>
  <c r="FH86" i="8"/>
  <c r="DW123" i="8"/>
  <c r="FD90" i="8"/>
  <c r="EM106" i="8"/>
  <c r="EM107" i="8" s="1"/>
  <c r="EN104" i="8"/>
  <c r="EN105" i="8" s="1"/>
  <c r="EO103" i="8"/>
  <c r="DL132" i="8"/>
  <c r="DT126" i="8"/>
  <c r="DV124" i="8"/>
  <c r="DU125" i="8"/>
  <c r="DM131" i="8"/>
  <c r="EE113" i="8"/>
  <c r="EE114" i="8" s="1"/>
  <c r="FE89" i="8"/>
  <c r="DD140" i="8"/>
  <c r="ED115" i="8"/>
  <c r="ED116" i="8" s="1"/>
  <c r="EU99" i="8"/>
  <c r="ET100" i="8"/>
  <c r="EV98" i="8"/>
  <c r="EW97" i="8"/>
  <c r="EK109" i="8"/>
  <c r="EQ102" i="8"/>
  <c r="BQ115" i="6"/>
  <c r="BF115" i="6"/>
  <c r="AV115" i="6"/>
  <c r="DN130" i="8"/>
  <c r="DO130" i="8" s="1"/>
  <c r="DP130" i="8" s="1"/>
  <c r="EJ110" i="8"/>
  <c r="EI111" i="8"/>
  <c r="FI85" i="8"/>
  <c r="FL84" i="8"/>
  <c r="FM83" i="8"/>
  <c r="CF167" i="8"/>
  <c r="EG112" i="8"/>
  <c r="EH112" i="8" s="1"/>
  <c r="FN54" i="4"/>
  <c r="FM55" i="4"/>
  <c r="ES101" i="8"/>
  <c r="EL108" i="8"/>
  <c r="CW147" i="8"/>
  <c r="CX146" i="8"/>
  <c r="CT150" i="8"/>
  <c r="CD173" i="8"/>
  <c r="CD174" i="8" s="1"/>
  <c r="CD175" i="8" s="1"/>
  <c r="CD176" i="8" s="1"/>
  <c r="CD177" i="8" s="1"/>
  <c r="CD178" i="8" s="1"/>
  <c r="CD179" i="8" s="1"/>
  <c r="CD180" i="8" s="1"/>
  <c r="CD181" i="8" s="1"/>
  <c r="CD182" i="8" s="1"/>
  <c r="CD183" i="8" s="1"/>
  <c r="CD184" i="8" s="1"/>
  <c r="CD185" i="8" s="1"/>
  <c r="CD186" i="8" s="1"/>
  <c r="CD187" i="8" s="1"/>
  <c r="CD188" i="8" s="1"/>
  <c r="CD189" i="8" s="1"/>
  <c r="CD190" i="8" s="1"/>
  <c r="CD191" i="8" s="1"/>
  <c r="CD192" i="8" s="1"/>
  <c r="CD193" i="8" s="1"/>
  <c r="CD194" i="8" s="1"/>
  <c r="CD195" i="8" s="1"/>
  <c r="CD196" i="8" s="1"/>
  <c r="CD197" i="8" s="1"/>
  <c r="CD198" i="8" s="1"/>
  <c r="CD199" i="8" s="1"/>
  <c r="CD200" i="8" s="1"/>
  <c r="CD201" i="8" s="1"/>
  <c r="CD202" i="8" s="1"/>
  <c r="CD203" i="8" s="1"/>
  <c r="CD204" i="8" s="1"/>
  <c r="CD205" i="8" s="1"/>
  <c r="CD206" i="8" s="1"/>
  <c r="CD207" i="8" s="1"/>
  <c r="CD208" i="8" s="1"/>
  <c r="CD209" i="8" s="1"/>
  <c r="CD210" i="8" s="1"/>
  <c r="CD211" i="8" s="1"/>
  <c r="CD212" i="8" s="1"/>
  <c r="CD213" i="8" s="1"/>
  <c r="CD214" i="8" s="1"/>
  <c r="CD215" i="8" s="1"/>
  <c r="CD216" i="8" s="1"/>
  <c r="CD217" i="8" s="1"/>
  <c r="CD218" i="8" s="1"/>
  <c r="CD219" i="8" s="1"/>
  <c r="CD220" i="8" s="1"/>
  <c r="CD221" i="8" s="1"/>
  <c r="CD222" i="8" s="1"/>
  <c r="CD223" i="8" s="1"/>
  <c r="CD224" i="8" s="1"/>
  <c r="CD225" i="8" s="1"/>
  <c r="CD226" i="8" s="1"/>
  <c r="CD227" i="8" s="1"/>
  <c r="CD228" i="8" s="1"/>
  <c r="CD229" i="8" s="1"/>
  <c r="CD230" i="8" s="1"/>
  <c r="CD231" i="8" s="1"/>
  <c r="CD232" i="8" s="1"/>
  <c r="CD233" i="8" s="1"/>
  <c r="CD234" i="8" s="1"/>
  <c r="CD235" i="8" s="1"/>
  <c r="CD236" i="8" s="1"/>
  <c r="CD237" i="8" s="1"/>
  <c r="CD238" i="8" s="1"/>
  <c r="CD239" i="8" s="1"/>
  <c r="CD240" i="8" s="1"/>
  <c r="CD241" i="8" s="1"/>
  <c r="CD242" i="8" s="1"/>
  <c r="CD243" i="8" s="1"/>
  <c r="CD244" i="8" s="1"/>
  <c r="CD245" i="8" s="1"/>
  <c r="CD246" i="8" s="1"/>
  <c r="CD247" i="8" s="1"/>
  <c r="CD248" i="8" s="1"/>
  <c r="CD249" i="8" s="1"/>
  <c r="CD250" i="8" s="1"/>
  <c r="CD251" i="8" s="1"/>
  <c r="CD252" i="8" s="1"/>
  <c r="CD253" i="8" s="1"/>
  <c r="CD254" i="8" s="1"/>
  <c r="CD255" i="8" s="1"/>
  <c r="CS151" i="8"/>
  <c r="CE171" i="8"/>
  <c r="CE172" i="8" s="1"/>
  <c r="CV148" i="8"/>
  <c r="CU149" i="8"/>
  <c r="DR128" i="8"/>
  <c r="DQ129" i="8"/>
  <c r="DX122" i="8"/>
  <c r="DS127" i="8"/>
  <c r="DY121" i="8"/>
  <c r="EX65" i="4"/>
  <c r="EW66" i="4"/>
  <c r="EO74" i="4"/>
  <c r="EQ72" i="4"/>
  <c r="EP73" i="4"/>
  <c r="ER71" i="4"/>
  <c r="ES70" i="4"/>
  <c r="ET69" i="4"/>
  <c r="EV67" i="4"/>
  <c r="EU68" i="4"/>
  <c r="M61" i="1"/>
  <c r="I61" i="1" s="1"/>
  <c r="D185" i="4"/>
  <c r="AX62" i="1"/>
  <c r="BS62" i="1"/>
  <c r="BH62" i="1"/>
  <c r="DW90" i="4"/>
  <c r="DT93" i="4"/>
  <c r="DV91" i="4"/>
  <c r="DS94" i="4"/>
  <c r="DR95" i="4"/>
  <c r="DU92" i="4"/>
  <c r="DQ96" i="4"/>
  <c r="EY64" i="4"/>
  <c r="EZ64" i="4" s="1"/>
  <c r="FA64" i="4" s="1"/>
  <c r="EB84" i="4"/>
  <c r="EA85" i="4"/>
  <c r="DO98" i="4"/>
  <c r="DG106" i="4"/>
  <c r="DH105" i="4"/>
  <c r="DI104" i="4"/>
  <c r="DJ103" i="4"/>
  <c r="DN99" i="4"/>
  <c r="DK102" i="4"/>
  <c r="DM100" i="4"/>
  <c r="DL101" i="4"/>
  <c r="DP97" i="4"/>
  <c r="CS121" i="4"/>
  <c r="CW117" i="4"/>
  <c r="CX116" i="4"/>
  <c r="CR122" i="4"/>
  <c r="CQ123" i="4"/>
  <c r="EK77" i="4"/>
  <c r="CV118" i="4"/>
  <c r="CU119" i="4"/>
  <c r="DD110" i="4"/>
  <c r="DF107" i="4"/>
  <c r="DE108" i="4"/>
  <c r="DY87" i="4"/>
  <c r="DY88" i="4" s="1"/>
  <c r="EH79" i="4"/>
  <c r="FD61" i="4"/>
  <c r="EG80" i="4"/>
  <c r="EL76" i="4"/>
  <c r="EM76" i="4" s="1"/>
  <c r="DX89" i="4"/>
  <c r="DZ86" i="4"/>
  <c r="FC62" i="4"/>
  <c r="EF81" i="4"/>
  <c r="EI78" i="4"/>
  <c r="ED82" i="4"/>
  <c r="EC83" i="4"/>
  <c r="EN75" i="4"/>
  <c r="FI57" i="4"/>
  <c r="FE60" i="4"/>
  <c r="CT120" i="4"/>
  <c r="FJ56" i="4"/>
  <c r="FB63" i="4"/>
  <c r="FG58" i="4"/>
  <c r="FF59" i="4"/>
  <c r="CN126" i="4"/>
  <c r="CM127" i="4"/>
  <c r="CP124" i="4"/>
  <c r="DB112" i="4"/>
  <c r="DC111" i="4"/>
  <c r="CO125" i="4"/>
  <c r="CZ114" i="4"/>
  <c r="CY115" i="4"/>
  <c r="DA113" i="4"/>
  <c r="CL128" i="4"/>
  <c r="CK129" i="4"/>
  <c r="CK130" i="4" s="1"/>
  <c r="CK131" i="4" s="1"/>
  <c r="CK132" i="4" s="1"/>
  <c r="CK133" i="4" s="1"/>
  <c r="CK134" i="4" s="1"/>
  <c r="CK135" i="4" s="1"/>
  <c r="EB118" i="8" l="1"/>
  <c r="CC256" i="8"/>
  <c r="CC257" i="8" s="1"/>
  <c r="CC258" i="8" s="1"/>
  <c r="CC259" i="8" s="1"/>
  <c r="DF139" i="8"/>
  <c r="DG138" i="8"/>
  <c r="DH137" i="8"/>
  <c r="DE140" i="8"/>
  <c r="DI136" i="8"/>
  <c r="DJ135" i="8"/>
  <c r="DK134" i="8"/>
  <c r="DB143" i="8"/>
  <c r="DA144" i="8"/>
  <c r="DC142" i="8"/>
  <c r="CY146" i="8"/>
  <c r="FG88" i="8"/>
  <c r="DL133" i="8"/>
  <c r="CZ145" i="8"/>
  <c r="EB119" i="8"/>
  <c r="EC118" i="8"/>
  <c r="FC92" i="8"/>
  <c r="EA120" i="8"/>
  <c r="EZ95" i="8"/>
  <c r="EY96" i="8"/>
  <c r="FA94" i="8"/>
  <c r="FB93" i="8"/>
  <c r="FD91" i="8"/>
  <c r="FH87" i="8"/>
  <c r="EX97" i="8"/>
  <c r="FI86" i="8"/>
  <c r="FE90" i="8"/>
  <c r="DW124" i="8"/>
  <c r="EN106" i="8"/>
  <c r="EN107" i="8" s="1"/>
  <c r="DT127" i="8"/>
  <c r="DM132" i="8"/>
  <c r="EO104" i="8"/>
  <c r="EO105" i="8" s="1"/>
  <c r="EP103" i="8"/>
  <c r="DV125" i="8"/>
  <c r="DU126" i="8"/>
  <c r="EF113" i="8"/>
  <c r="EF114" i="8" s="1"/>
  <c r="FF89" i="8"/>
  <c r="DD141" i="8"/>
  <c r="EE115" i="8"/>
  <c r="EE116" i="8" s="1"/>
  <c r="ED117" i="8"/>
  <c r="ED118" i="8" s="1"/>
  <c r="EV99" i="8"/>
  <c r="EU100" i="8"/>
  <c r="EW98" i="8"/>
  <c r="ER102" i="8"/>
  <c r="EL109" i="8"/>
  <c r="EK110" i="8"/>
  <c r="EI112" i="8"/>
  <c r="BG115" i="6"/>
  <c r="BR115" i="6"/>
  <c r="AW115" i="6"/>
  <c r="DN131" i="8"/>
  <c r="EJ111" i="8"/>
  <c r="FJ85" i="8"/>
  <c r="FK85" i="8" s="1"/>
  <c r="FM84" i="8"/>
  <c r="FN83" i="8"/>
  <c r="CG167" i="8"/>
  <c r="FN55" i="4"/>
  <c r="ET101" i="8"/>
  <c r="EM108" i="8"/>
  <c r="CE173" i="8"/>
  <c r="CE174" i="8" s="1"/>
  <c r="CE175" i="8" s="1"/>
  <c r="CE176" i="8" s="1"/>
  <c r="CE177" i="8" s="1"/>
  <c r="CE178" i="8" s="1"/>
  <c r="CE179" i="8" s="1"/>
  <c r="CE180" i="8" s="1"/>
  <c r="CE181" i="8" s="1"/>
  <c r="CE182" i="8" s="1"/>
  <c r="CE183" i="8" s="1"/>
  <c r="CE184" i="8" s="1"/>
  <c r="CE185" i="8" s="1"/>
  <c r="CE186" i="8" s="1"/>
  <c r="CE187" i="8" s="1"/>
  <c r="CE188" i="8" s="1"/>
  <c r="CE189" i="8" s="1"/>
  <c r="CE190" i="8" s="1"/>
  <c r="CE191" i="8" s="1"/>
  <c r="CE192" i="8" s="1"/>
  <c r="CE193" i="8" s="1"/>
  <c r="CE194" i="8" s="1"/>
  <c r="CE195" i="8" s="1"/>
  <c r="CE196" i="8" s="1"/>
  <c r="CE197" i="8" s="1"/>
  <c r="CE198" i="8" s="1"/>
  <c r="CE199" i="8" s="1"/>
  <c r="CE200" i="8" s="1"/>
  <c r="DR129" i="8"/>
  <c r="CU150" i="8"/>
  <c r="CV149" i="8"/>
  <c r="CT151" i="8"/>
  <c r="CX147" i="8"/>
  <c r="CF168" i="8"/>
  <c r="CF169" i="8" s="1"/>
  <c r="CF170" i="8" s="1"/>
  <c r="CF171" i="8" s="1"/>
  <c r="CF172" i="8" s="1"/>
  <c r="CW148" i="8"/>
  <c r="DS128" i="8"/>
  <c r="DQ130" i="8"/>
  <c r="DZ121" i="8"/>
  <c r="DY122" i="8"/>
  <c r="DX123" i="8"/>
  <c r="EW67" i="4"/>
  <c r="EX66" i="4"/>
  <c r="EP74" i="4"/>
  <c r="ER72" i="4"/>
  <c r="EQ73" i="4"/>
  <c r="ES71" i="4"/>
  <c r="ET70" i="4"/>
  <c r="EU69" i="4"/>
  <c r="EV68" i="4"/>
  <c r="GH185" i="4"/>
  <c r="FV185" i="4"/>
  <c r="GB185" i="4"/>
  <c r="BT62" i="1"/>
  <c r="BI62" i="1"/>
  <c r="AY62" i="1"/>
  <c r="DW91" i="4"/>
  <c r="DU93" i="4"/>
  <c r="DR96" i="4"/>
  <c r="DT94" i="4"/>
  <c r="DV92" i="4"/>
  <c r="DS95" i="4"/>
  <c r="EY65" i="4"/>
  <c r="EZ65" i="4" s="1"/>
  <c r="EA86" i="4"/>
  <c r="EB85" i="4"/>
  <c r="DO99" i="4"/>
  <c r="DP98" i="4"/>
  <c r="DH106" i="4"/>
  <c r="DG107" i="4"/>
  <c r="DI105" i="4"/>
  <c r="DJ104" i="4"/>
  <c r="DN100" i="4"/>
  <c r="DK103" i="4"/>
  <c r="DM101" i="4"/>
  <c r="DL102" i="4"/>
  <c r="DQ97" i="4"/>
  <c r="CT121" i="4"/>
  <c r="CS122" i="4"/>
  <c r="CX117" i="4"/>
  <c r="CW118" i="4"/>
  <c r="CV119" i="4"/>
  <c r="CR123" i="4"/>
  <c r="DD111" i="4"/>
  <c r="CQ124" i="4"/>
  <c r="DF108" i="4"/>
  <c r="DE109" i="4"/>
  <c r="FC63" i="4"/>
  <c r="FE61" i="4"/>
  <c r="EG81" i="4"/>
  <c r="EL77" i="4"/>
  <c r="EM77" i="4" s="1"/>
  <c r="DY89" i="4"/>
  <c r="DX90" i="4"/>
  <c r="EI79" i="4"/>
  <c r="FD62" i="4"/>
  <c r="EH80" i="4"/>
  <c r="DZ87" i="4"/>
  <c r="EJ78" i="4"/>
  <c r="ED83" i="4"/>
  <c r="EC84" i="4"/>
  <c r="EE82" i="4"/>
  <c r="EF82" i="4" s="1"/>
  <c r="EN76" i="4"/>
  <c r="EO75" i="4"/>
  <c r="CU120" i="4"/>
  <c r="FB64" i="4"/>
  <c r="FK56" i="4"/>
  <c r="FJ57" i="4"/>
  <c r="FG59" i="4"/>
  <c r="FF60" i="4"/>
  <c r="FH58" i="4"/>
  <c r="CN127" i="4"/>
  <c r="DB113" i="4"/>
  <c r="DC112" i="4"/>
  <c r="CZ115" i="4"/>
  <c r="CL129" i="4"/>
  <c r="CL130" i="4" s="1"/>
  <c r="CL131" i="4" s="1"/>
  <c r="CL132" i="4" s="1"/>
  <c r="CL133" i="4" s="1"/>
  <c r="CL134" i="4" s="1"/>
  <c r="CL135" i="4" s="1"/>
  <c r="CM128" i="4"/>
  <c r="CO126" i="4"/>
  <c r="CP125" i="4"/>
  <c r="CY116" i="4"/>
  <c r="DA114" i="4"/>
  <c r="DG139" i="8" l="1"/>
  <c r="CD256" i="8"/>
  <c r="CD257" i="8" s="1"/>
  <c r="CD258" i="8" s="1"/>
  <c r="CD259" i="8" s="1"/>
  <c r="DH138" i="8"/>
  <c r="DF140" i="8"/>
  <c r="DE141" i="8"/>
  <c r="DI137" i="8"/>
  <c r="DJ136" i="8"/>
  <c r="DK135" i="8"/>
  <c r="DL134" i="8"/>
  <c r="CY147" i="8"/>
  <c r="DC143" i="8"/>
  <c r="DB144" i="8"/>
  <c r="CZ146" i="8"/>
  <c r="FH88" i="8"/>
  <c r="DM133" i="8"/>
  <c r="EA121" i="8"/>
  <c r="DA145" i="8"/>
  <c r="EC119" i="8"/>
  <c r="ED119" i="8" s="1"/>
  <c r="EB120" i="8"/>
  <c r="FD92" i="8"/>
  <c r="EY97" i="8"/>
  <c r="EZ96" i="8"/>
  <c r="FA95" i="8"/>
  <c r="FB94" i="8"/>
  <c r="FE91" i="8"/>
  <c r="FC93" i="8"/>
  <c r="FI87" i="8"/>
  <c r="DX124" i="8"/>
  <c r="EX98" i="8"/>
  <c r="FF90" i="8"/>
  <c r="DW125" i="8"/>
  <c r="DU127" i="8"/>
  <c r="DN132" i="8"/>
  <c r="EO106" i="8"/>
  <c r="EO107" i="8" s="1"/>
  <c r="EP104" i="8"/>
  <c r="EP105" i="8" s="1"/>
  <c r="EQ103" i="8"/>
  <c r="DV126" i="8"/>
  <c r="EG113" i="8"/>
  <c r="EG114" i="8" s="1"/>
  <c r="FG89" i="8"/>
  <c r="DD142" i="8"/>
  <c r="EF115" i="8"/>
  <c r="EF116" i="8" s="1"/>
  <c r="EE117" i="8"/>
  <c r="EE118" i="8" s="1"/>
  <c r="EV100" i="8"/>
  <c r="EW99" i="8"/>
  <c r="ES102" i="8"/>
  <c r="EL110" i="8"/>
  <c r="EM109" i="8"/>
  <c r="EK111" i="8"/>
  <c r="EJ112" i="8"/>
  <c r="DO131" i="8"/>
  <c r="DP131" i="8" s="1"/>
  <c r="BH115" i="6"/>
  <c r="BS115" i="6"/>
  <c r="AX115" i="6"/>
  <c r="FJ86" i="8"/>
  <c r="FK86" i="8" s="1"/>
  <c r="FN84" i="8"/>
  <c r="FL85" i="8"/>
  <c r="CH167" i="8"/>
  <c r="CF173" i="8"/>
  <c r="CF174" i="8" s="1"/>
  <c r="CF175" i="8" s="1"/>
  <c r="CF176" i="8" s="1"/>
  <c r="CF177" i="8" s="1"/>
  <c r="CF178" i="8" s="1"/>
  <c r="CF179" i="8" s="1"/>
  <c r="CF180" i="8" s="1"/>
  <c r="CF181" i="8" s="1"/>
  <c r="CF182" i="8" s="1"/>
  <c r="CF183" i="8" s="1"/>
  <c r="CF184" i="8" s="1"/>
  <c r="CF185" i="8" s="1"/>
  <c r="CF186" i="8" s="1"/>
  <c r="CF187" i="8" s="1"/>
  <c r="CF188" i="8" s="1"/>
  <c r="CF189" i="8" s="1"/>
  <c r="CF190" i="8" s="1"/>
  <c r="CF191" i="8" s="1"/>
  <c r="CF192" i="8" s="1"/>
  <c r="CF193" i="8" s="1"/>
  <c r="CF194" i="8" s="1"/>
  <c r="CF195" i="8" s="1"/>
  <c r="CF196" i="8" s="1"/>
  <c r="CF197" i="8" s="1"/>
  <c r="CF198" i="8" s="1"/>
  <c r="CF199" i="8" s="1"/>
  <c r="CF200" i="8" s="1"/>
  <c r="EU101" i="8"/>
  <c r="CX148" i="8"/>
  <c r="DR130" i="8"/>
  <c r="DS129" i="8"/>
  <c r="CE201" i="8"/>
  <c r="CE202" i="8" s="1"/>
  <c r="CE203" i="8" s="1"/>
  <c r="CE204" i="8" s="1"/>
  <c r="CE205" i="8" s="1"/>
  <c r="CE206" i="8" s="1"/>
  <c r="CE207" i="8" s="1"/>
  <c r="CE208" i="8" s="1"/>
  <c r="CE209" i="8" s="1"/>
  <c r="CE210" i="8" s="1"/>
  <c r="CE211" i="8" s="1"/>
  <c r="CE212" i="8" s="1"/>
  <c r="CE213" i="8" s="1"/>
  <c r="CE214" i="8" s="1"/>
  <c r="CE215" i="8" s="1"/>
  <c r="CE216" i="8" s="1"/>
  <c r="CE217" i="8" s="1"/>
  <c r="CE218" i="8" s="1"/>
  <c r="CE219" i="8" s="1"/>
  <c r="CE220" i="8" s="1"/>
  <c r="CE221" i="8" s="1"/>
  <c r="CE222" i="8" s="1"/>
  <c r="CE223" i="8" s="1"/>
  <c r="CE224" i="8" s="1"/>
  <c r="CE225" i="8" s="1"/>
  <c r="CE226" i="8" s="1"/>
  <c r="CE227" i="8" s="1"/>
  <c r="CE228" i="8" s="1"/>
  <c r="CE229" i="8" s="1"/>
  <c r="CE230" i="8" s="1"/>
  <c r="CE231" i="8" s="1"/>
  <c r="CE232" i="8" s="1"/>
  <c r="CE233" i="8" s="1"/>
  <c r="CE234" i="8" s="1"/>
  <c r="CE235" i="8" s="1"/>
  <c r="CE236" i="8" s="1"/>
  <c r="CE237" i="8" s="1"/>
  <c r="CE238" i="8" s="1"/>
  <c r="CE239" i="8" s="1"/>
  <c r="CE240" i="8" s="1"/>
  <c r="CE241" i="8" s="1"/>
  <c r="CE242" i="8" s="1"/>
  <c r="CE243" i="8" s="1"/>
  <c r="CE244" i="8" s="1"/>
  <c r="CE245" i="8" s="1"/>
  <c r="CE246" i="8" s="1"/>
  <c r="CE247" i="8" s="1"/>
  <c r="CE248" i="8" s="1"/>
  <c r="CE249" i="8" s="1"/>
  <c r="CE250" i="8" s="1"/>
  <c r="CE251" i="8" s="1"/>
  <c r="CE252" i="8" s="1"/>
  <c r="CE253" i="8" s="1"/>
  <c r="CE254" i="8" s="1"/>
  <c r="CE255" i="8" s="1"/>
  <c r="CE256" i="8" s="1"/>
  <c r="CE257" i="8" s="1"/>
  <c r="CE258" i="8" s="1"/>
  <c r="CE259" i="8" s="1"/>
  <c r="EN108" i="8"/>
  <c r="CG168" i="8"/>
  <c r="CG169" i="8" s="1"/>
  <c r="CG170" i="8" s="1"/>
  <c r="CG171" i="8" s="1"/>
  <c r="CG172" i="8" s="1"/>
  <c r="CV150" i="8"/>
  <c r="CU151" i="8"/>
  <c r="CW149" i="8"/>
  <c r="DT128" i="8"/>
  <c r="DZ122" i="8"/>
  <c r="DY123" i="8"/>
  <c r="EX67" i="4"/>
  <c r="EP75" i="4"/>
  <c r="ES72" i="4"/>
  <c r="ER73" i="4"/>
  <c r="EQ74" i="4"/>
  <c r="ET71" i="4"/>
  <c r="EU70" i="4"/>
  <c r="EV69" i="4"/>
  <c r="EW68" i="4"/>
  <c r="F185" i="4"/>
  <c r="AZ62" i="1"/>
  <c r="BU62" i="1"/>
  <c r="BJ62" i="1"/>
  <c r="DX91" i="4"/>
  <c r="DW92" i="4"/>
  <c r="DS96" i="4"/>
  <c r="DU94" i="4"/>
  <c r="DT95" i="4"/>
  <c r="DV93" i="4"/>
  <c r="EY66" i="4"/>
  <c r="EZ66" i="4" s="1"/>
  <c r="EB86" i="4"/>
  <c r="DQ98" i="4"/>
  <c r="DP99" i="4"/>
  <c r="DI106" i="4"/>
  <c r="DH107" i="4"/>
  <c r="DG108" i="4"/>
  <c r="DJ105" i="4"/>
  <c r="DK104" i="4"/>
  <c r="DN101" i="4"/>
  <c r="DO100" i="4"/>
  <c r="DM102" i="4"/>
  <c r="DL103" i="4"/>
  <c r="DR97" i="4"/>
  <c r="CY117" i="4"/>
  <c r="CT122" i="4"/>
  <c r="CU121" i="4"/>
  <c r="FA65" i="4"/>
  <c r="CS123" i="4"/>
  <c r="CW119" i="4"/>
  <c r="CX118" i="4"/>
  <c r="CR124" i="4"/>
  <c r="CQ125" i="4"/>
  <c r="DF109" i="4"/>
  <c r="DE110" i="4"/>
  <c r="EJ79" i="4"/>
  <c r="FE62" i="4"/>
  <c r="FC64" i="4"/>
  <c r="FD63" i="4"/>
  <c r="EI80" i="4"/>
  <c r="DY90" i="4"/>
  <c r="EH81" i="4"/>
  <c r="EN77" i="4"/>
  <c r="EA87" i="4"/>
  <c r="DZ88" i="4"/>
  <c r="ED84" i="4"/>
  <c r="EK78" i="4"/>
  <c r="EE83" i="4"/>
  <c r="EG82" i="4"/>
  <c r="EC85" i="4"/>
  <c r="EO76" i="4"/>
  <c r="CV120" i="4"/>
  <c r="FG60" i="4"/>
  <c r="FK57" i="4"/>
  <c r="FL56" i="4"/>
  <c r="FF61" i="4"/>
  <c r="FI58" i="4"/>
  <c r="FJ58" i="4" s="1"/>
  <c r="FH59" i="4"/>
  <c r="CO127" i="4"/>
  <c r="CN128" i="4"/>
  <c r="CZ116" i="4"/>
  <c r="CP126" i="4"/>
  <c r="DA115" i="4"/>
  <c r="DB114" i="4"/>
  <c r="DC113" i="4"/>
  <c r="CM129" i="4"/>
  <c r="CM130" i="4" s="1"/>
  <c r="CM131" i="4" s="1"/>
  <c r="CM132" i="4" s="1"/>
  <c r="CM133" i="4" s="1"/>
  <c r="CM134" i="4" s="1"/>
  <c r="CM135" i="4" s="1"/>
  <c r="DD112" i="4"/>
  <c r="I103" i="1"/>
  <c r="GH227" i="4" s="1"/>
  <c r="DH139" i="8" l="1"/>
  <c r="DG140" i="8"/>
  <c r="DI138" i="8"/>
  <c r="DF141" i="8"/>
  <c r="DJ137" i="8"/>
  <c r="DK136" i="8"/>
  <c r="CY148" i="8"/>
  <c r="EY98" i="8"/>
  <c r="DL135" i="8"/>
  <c r="DM134" i="8"/>
  <c r="DC144" i="8"/>
  <c r="DD143" i="8"/>
  <c r="DB145" i="8"/>
  <c r="FI88" i="8"/>
  <c r="DA146" i="8"/>
  <c r="CZ147" i="8"/>
  <c r="EB121" i="8"/>
  <c r="DN133" i="8"/>
  <c r="EC120" i="8"/>
  <c r="FE92" i="8"/>
  <c r="EZ97" i="8"/>
  <c r="FA96" i="8"/>
  <c r="FF91" i="8"/>
  <c r="FB95" i="8"/>
  <c r="FC94" i="8"/>
  <c r="FD93" i="8"/>
  <c r="DY124" i="8"/>
  <c r="DX125" i="8"/>
  <c r="EX99" i="8"/>
  <c r="FG90" i="8"/>
  <c r="DW126" i="8"/>
  <c r="DV127" i="8"/>
  <c r="EQ104" i="8"/>
  <c r="EQ105" i="8" s="1"/>
  <c r="EP106" i="8"/>
  <c r="EP107" i="8" s="1"/>
  <c r="ER103" i="8"/>
  <c r="EH113" i="8"/>
  <c r="EH114" i="8" s="1"/>
  <c r="FH89" i="8"/>
  <c r="DE142" i="8"/>
  <c r="ET102" i="8"/>
  <c r="EG115" i="8"/>
  <c r="EG116" i="8" s="1"/>
  <c r="EF117" i="8"/>
  <c r="EF118" i="8" s="1"/>
  <c r="EW100" i="8"/>
  <c r="EM110" i="8"/>
  <c r="EL111" i="8"/>
  <c r="EK112" i="8"/>
  <c r="DQ131" i="8"/>
  <c r="DR131" i="8" s="1"/>
  <c r="DO132" i="8"/>
  <c r="DP132" i="8" s="1"/>
  <c r="BI115" i="6"/>
  <c r="BT115" i="6"/>
  <c r="AS116" i="6"/>
  <c r="BA115" i="6"/>
  <c r="BL115" i="6" s="1"/>
  <c r="FJ87" i="8"/>
  <c r="EE119" i="8"/>
  <c r="FL86" i="8"/>
  <c r="FM85" i="8"/>
  <c r="CI167" i="8"/>
  <c r="CF201" i="8"/>
  <c r="CF202" i="8" s="1"/>
  <c r="CF203" i="8" s="1"/>
  <c r="CF204" i="8" s="1"/>
  <c r="CF205" i="8" s="1"/>
  <c r="CF206" i="8" s="1"/>
  <c r="CF207" i="8" s="1"/>
  <c r="CF208" i="8" s="1"/>
  <c r="CF209" i="8" s="1"/>
  <c r="CF210" i="8" s="1"/>
  <c r="CF211" i="8" s="1"/>
  <c r="CF212" i="8" s="1"/>
  <c r="CF213" i="8" s="1"/>
  <c r="CF214" i="8" s="1"/>
  <c r="CF215" i="8" s="1"/>
  <c r="DS130" i="8"/>
  <c r="DT129" i="8"/>
  <c r="EV101" i="8"/>
  <c r="CG173" i="8"/>
  <c r="CG174" i="8" s="1"/>
  <c r="CG175" i="8" s="1"/>
  <c r="CG176" i="8" s="1"/>
  <c r="CG177" i="8" s="1"/>
  <c r="CG178" i="8" s="1"/>
  <c r="CG179" i="8" s="1"/>
  <c r="CG180" i="8" s="1"/>
  <c r="CG181" i="8" s="1"/>
  <c r="CG182" i="8" s="1"/>
  <c r="CG183" i="8" s="1"/>
  <c r="CG184" i="8" s="1"/>
  <c r="CG185" i="8" s="1"/>
  <c r="CG186" i="8" s="1"/>
  <c r="CG187" i="8" s="1"/>
  <c r="CG188" i="8" s="1"/>
  <c r="CG189" i="8" s="1"/>
  <c r="CG190" i="8" s="1"/>
  <c r="CG191" i="8" s="1"/>
  <c r="CG192" i="8" s="1"/>
  <c r="CG193" i="8" s="1"/>
  <c r="CG194" i="8" s="1"/>
  <c r="CG195" i="8" s="1"/>
  <c r="CG196" i="8" s="1"/>
  <c r="CG197" i="8" s="1"/>
  <c r="CG198" i="8" s="1"/>
  <c r="CG199" i="8" s="1"/>
  <c r="CG200" i="8" s="1"/>
  <c r="EO108" i="8"/>
  <c r="EN109" i="8"/>
  <c r="CW150" i="8"/>
  <c r="CH168" i="8"/>
  <c r="CH169" i="8" s="1"/>
  <c r="CH170" i="8" s="1"/>
  <c r="CH171" i="8" s="1"/>
  <c r="CH172" i="8" s="1"/>
  <c r="CX149" i="8"/>
  <c r="CV151" i="8"/>
  <c r="DU128" i="8"/>
  <c r="DZ123" i="8"/>
  <c r="EA122" i="8"/>
  <c r="EQ75" i="4"/>
  <c r="ET72" i="4"/>
  <c r="ES73" i="4"/>
  <c r="ER74" i="4"/>
  <c r="EU71" i="4"/>
  <c r="EV70" i="4"/>
  <c r="EW69" i="4"/>
  <c r="EX68" i="4"/>
  <c r="BV62" i="1"/>
  <c r="BK62" i="1"/>
  <c r="AU63" i="1"/>
  <c r="BC62" i="1"/>
  <c r="BN62" i="1" s="1"/>
  <c r="DX92" i="4"/>
  <c r="DW93" i="4"/>
  <c r="DY91" i="4"/>
  <c r="DU95" i="4"/>
  <c r="EY67" i="4"/>
  <c r="DT96" i="4"/>
  <c r="DV94" i="4"/>
  <c r="EB87" i="4"/>
  <c r="FV227" i="4"/>
  <c r="GB227" i="4"/>
  <c r="DR98" i="4"/>
  <c r="DQ99" i="4"/>
  <c r="DP100" i="4"/>
  <c r="DJ106" i="4"/>
  <c r="DH108" i="4"/>
  <c r="DI107" i="4"/>
  <c r="DG109" i="4"/>
  <c r="DK105" i="4"/>
  <c r="DL104" i="4"/>
  <c r="DM103" i="4"/>
  <c r="DO101" i="4"/>
  <c r="DN102" i="4"/>
  <c r="DS97" i="4"/>
  <c r="CZ117" i="4"/>
  <c r="FA66" i="4"/>
  <c r="CS124" i="4"/>
  <c r="FB65" i="4"/>
  <c r="CY118" i="4"/>
  <c r="CU122" i="4"/>
  <c r="CX119" i="4"/>
  <c r="CT123" i="4"/>
  <c r="CW120" i="4"/>
  <c r="CR125" i="4"/>
  <c r="DF110" i="4"/>
  <c r="DE111" i="4"/>
  <c r="DE112" i="4" s="1"/>
  <c r="EK79" i="4"/>
  <c r="EJ80" i="4"/>
  <c r="FE63" i="4"/>
  <c r="FF62" i="4"/>
  <c r="FD64" i="4"/>
  <c r="EI81" i="4"/>
  <c r="EL78" i="4"/>
  <c r="EM78" i="4" s="1"/>
  <c r="EO77" i="4"/>
  <c r="EA88" i="4"/>
  <c r="DZ89" i="4"/>
  <c r="EE84" i="4"/>
  <c r="EF83" i="4"/>
  <c r="EG83" i="4" s="1"/>
  <c r="CV121" i="4"/>
  <c r="ED85" i="4"/>
  <c r="EH82" i="4"/>
  <c r="EC86" i="4"/>
  <c r="EP76" i="4"/>
  <c r="FG61" i="4"/>
  <c r="FM56" i="4"/>
  <c r="FN56" i="4" s="1"/>
  <c r="FI59" i="4"/>
  <c r="FJ59" i="4" s="1"/>
  <c r="FL57" i="4"/>
  <c r="FH60" i="4"/>
  <c r="FK58" i="4"/>
  <c r="CP127" i="4"/>
  <c r="CO128" i="4"/>
  <c r="CQ126" i="4"/>
  <c r="DA116" i="4"/>
  <c r="CN129" i="4"/>
  <c r="DD113" i="4"/>
  <c r="DB115" i="4"/>
  <c r="DC114" i="4"/>
  <c r="DI139" i="8" l="1"/>
  <c r="DH140" i="8"/>
  <c r="DG141" i="8"/>
  <c r="DJ138" i="8"/>
  <c r="DF142" i="8"/>
  <c r="DK137" i="8"/>
  <c r="DL136" i="8"/>
  <c r="CZ148" i="8"/>
  <c r="EY99" i="8"/>
  <c r="EZ98" i="8"/>
  <c r="DM135" i="8"/>
  <c r="DN134" i="8"/>
  <c r="DC145" i="8"/>
  <c r="DD144" i="8"/>
  <c r="FJ88" i="8"/>
  <c r="FG91" i="8"/>
  <c r="DA147" i="8"/>
  <c r="DB146" i="8"/>
  <c r="EC121" i="8"/>
  <c r="ED120" i="8"/>
  <c r="FA97" i="8"/>
  <c r="FB96" i="8"/>
  <c r="FF92" i="8"/>
  <c r="FE93" i="8"/>
  <c r="FC95" i="8"/>
  <c r="FD94" i="8"/>
  <c r="CG201" i="8"/>
  <c r="CG202" i="8" s="1"/>
  <c r="CG203" i="8" s="1"/>
  <c r="CG204" i="8" s="1"/>
  <c r="CG205" i="8" s="1"/>
  <c r="CG206" i="8" s="1"/>
  <c r="CG207" i="8" s="1"/>
  <c r="CG208" i="8" s="1"/>
  <c r="CG209" i="8" s="1"/>
  <c r="CG210" i="8" s="1"/>
  <c r="CG211" i="8" s="1"/>
  <c r="CG212" i="8" s="1"/>
  <c r="CG213" i="8" s="1"/>
  <c r="DY125" i="8"/>
  <c r="DX126" i="8"/>
  <c r="EX100" i="8"/>
  <c r="FH90" i="8"/>
  <c r="DW127" i="8"/>
  <c r="EQ106" i="8"/>
  <c r="EQ107" i="8" s="1"/>
  <c r="ER104" i="8"/>
  <c r="ER105" i="8" s="1"/>
  <c r="ES103" i="8"/>
  <c r="EI113" i="8"/>
  <c r="EJ113" i="8" s="1"/>
  <c r="FI89" i="8"/>
  <c r="EU102" i="8"/>
  <c r="DE143" i="8"/>
  <c r="EH115" i="8"/>
  <c r="EH116" i="8" s="1"/>
  <c r="EG117" i="8"/>
  <c r="EG118" i="8" s="1"/>
  <c r="EM111" i="8"/>
  <c r="EL112" i="8"/>
  <c r="DO133" i="8"/>
  <c r="DP133" i="8" s="1"/>
  <c r="DQ132" i="8"/>
  <c r="DR132" i="8" s="1"/>
  <c r="FK87" i="8"/>
  <c r="W115" i="6"/>
  <c r="Q115" i="6" s="1"/>
  <c r="BD116" i="6"/>
  <c r="BO116" i="6"/>
  <c r="AT116" i="6"/>
  <c r="AU116" i="6" s="1"/>
  <c r="EF119" i="8"/>
  <c r="FM86" i="8"/>
  <c r="FN85" i="8"/>
  <c r="CJ167" i="8"/>
  <c r="CF216" i="8"/>
  <c r="CF217" i="8" s="1"/>
  <c r="CF218" i="8" s="1"/>
  <c r="CF219" i="8" s="1"/>
  <c r="CF220" i="8" s="1"/>
  <c r="CF221" i="8" s="1"/>
  <c r="CF222" i="8" s="1"/>
  <c r="CF223" i="8" s="1"/>
  <c r="CF224" i="8" s="1"/>
  <c r="CF225" i="8" s="1"/>
  <c r="CF226" i="8" s="1"/>
  <c r="CF227" i="8" s="1"/>
  <c r="CF228" i="8" s="1"/>
  <c r="CF229" i="8" s="1"/>
  <c r="CF230" i="8" s="1"/>
  <c r="CF231" i="8" s="1"/>
  <c r="CF232" i="8" s="1"/>
  <c r="CF233" i="8" s="1"/>
  <c r="CF234" i="8" s="1"/>
  <c r="CF235" i="8" s="1"/>
  <c r="CF236" i="8" s="1"/>
  <c r="CF237" i="8" s="1"/>
  <c r="CF238" i="8" s="1"/>
  <c r="CF239" i="8" s="1"/>
  <c r="CF240" i="8" s="1"/>
  <c r="CF241" i="8" s="1"/>
  <c r="CF242" i="8" s="1"/>
  <c r="CF243" i="8" s="1"/>
  <c r="CF244" i="8" s="1"/>
  <c r="CF245" i="8" s="1"/>
  <c r="CF246" i="8" s="1"/>
  <c r="CF247" i="8" s="1"/>
  <c r="CF248" i="8" s="1"/>
  <c r="DT130" i="8"/>
  <c r="DU129" i="8"/>
  <c r="EW101" i="8"/>
  <c r="DV128" i="8"/>
  <c r="EP108" i="8"/>
  <c r="EO109" i="8"/>
  <c r="EN110" i="8"/>
  <c r="CW151" i="8"/>
  <c r="CX150" i="8"/>
  <c r="CH173" i="8"/>
  <c r="CH174" i="8" s="1"/>
  <c r="CH175" i="8" s="1"/>
  <c r="CH176" i="8" s="1"/>
  <c r="CH177" i="8" s="1"/>
  <c r="CH178" i="8" s="1"/>
  <c r="CH179" i="8" s="1"/>
  <c r="CH180" i="8" s="1"/>
  <c r="CH181" i="8" s="1"/>
  <c r="CH182" i="8" s="1"/>
  <c r="CH183" i="8" s="1"/>
  <c r="CH184" i="8" s="1"/>
  <c r="CH185" i="8" s="1"/>
  <c r="CH186" i="8" s="1"/>
  <c r="CH187" i="8" s="1"/>
  <c r="CH188" i="8" s="1"/>
  <c r="CH189" i="8" s="1"/>
  <c r="CH190" i="8" s="1"/>
  <c r="CH191" i="8" s="1"/>
  <c r="CH192" i="8" s="1"/>
  <c r="CH193" i="8" s="1"/>
  <c r="CH194" i="8" s="1"/>
  <c r="CH195" i="8" s="1"/>
  <c r="CH196" i="8" s="1"/>
  <c r="CH197" i="8" s="1"/>
  <c r="CH198" i="8" s="1"/>
  <c r="CH199" i="8" s="1"/>
  <c r="CH200" i="8" s="1"/>
  <c r="CY149" i="8"/>
  <c r="CI168" i="8"/>
  <c r="DS131" i="8"/>
  <c r="EA123" i="8"/>
  <c r="DZ124" i="8"/>
  <c r="EB122" i="8"/>
  <c r="ES74" i="4"/>
  <c r="ER75" i="4"/>
  <c r="ET73" i="4"/>
  <c r="EU72" i="4"/>
  <c r="EV71" i="4"/>
  <c r="EW70" i="4"/>
  <c r="EX69" i="4"/>
  <c r="EY68" i="4"/>
  <c r="F62" i="1"/>
  <c r="BQ63" i="1"/>
  <c r="BF63" i="1"/>
  <c r="AV63" i="1"/>
  <c r="AW63" i="1" s="1"/>
  <c r="AX63" i="1" s="1"/>
  <c r="DY92" i="4"/>
  <c r="DX93" i="4"/>
  <c r="DW94" i="4"/>
  <c r="DU96" i="4"/>
  <c r="EZ67" i="4"/>
  <c r="DV95" i="4"/>
  <c r="EC87" i="4"/>
  <c r="EB88" i="4"/>
  <c r="DS98" i="4"/>
  <c r="DR99" i="4"/>
  <c r="DQ100" i="4"/>
  <c r="DP101" i="4"/>
  <c r="DK106" i="4"/>
  <c r="DG110" i="4"/>
  <c r="DJ107" i="4"/>
  <c r="DH109" i="4"/>
  <c r="DI108" i="4"/>
  <c r="DL105" i="4"/>
  <c r="DM104" i="4"/>
  <c r="DO102" i="4"/>
  <c r="DN103" i="4"/>
  <c r="CZ118" i="4"/>
  <c r="DT97" i="4"/>
  <c r="CV122" i="4"/>
  <c r="FB66" i="4"/>
  <c r="CT124" i="4"/>
  <c r="CS125" i="4"/>
  <c r="CX120" i="4"/>
  <c r="FC65" i="4"/>
  <c r="FD65" i="4" s="1"/>
  <c r="CY119" i="4"/>
  <c r="CU123" i="4"/>
  <c r="CR126" i="4"/>
  <c r="DF111" i="4"/>
  <c r="EK80" i="4"/>
  <c r="EJ81" i="4"/>
  <c r="FF63" i="4"/>
  <c r="FE64" i="4"/>
  <c r="CW121" i="4"/>
  <c r="FG62" i="4"/>
  <c r="EP77" i="4"/>
  <c r="EL79" i="4"/>
  <c r="EM79" i="4" s="1"/>
  <c r="EN78" i="4"/>
  <c r="EO78" i="4" s="1"/>
  <c r="EA89" i="4"/>
  <c r="DZ90" i="4"/>
  <c r="EF84" i="4"/>
  <c r="EG84" i="4" s="1"/>
  <c r="EE85" i="4"/>
  <c r="ED86" i="4"/>
  <c r="EH83" i="4"/>
  <c r="EI82" i="4"/>
  <c r="EQ76" i="4"/>
  <c r="FM57" i="4"/>
  <c r="FN57" i="4" s="1"/>
  <c r="FI60" i="4"/>
  <c r="FJ60" i="4" s="1"/>
  <c r="FL58" i="4"/>
  <c r="FH61" i="4"/>
  <c r="FK59" i="4"/>
  <c r="CP128" i="4"/>
  <c r="CQ127" i="4"/>
  <c r="CO129" i="4"/>
  <c r="CN130" i="4"/>
  <c r="CN131" i="4" s="1"/>
  <c r="CN132" i="4" s="1"/>
  <c r="CN133" i="4" s="1"/>
  <c r="CN134" i="4" s="1"/>
  <c r="CN135" i="4" s="1"/>
  <c r="DC115" i="4"/>
  <c r="DA117" i="4"/>
  <c r="DB116" i="4"/>
  <c r="DD114" i="4"/>
  <c r="DE113" i="4"/>
  <c r="DI140" i="8" l="1"/>
  <c r="DJ139" i="8"/>
  <c r="DH141" i="8"/>
  <c r="DG142" i="8"/>
  <c r="CH201" i="8"/>
  <c r="CH202" i="8" s="1"/>
  <c r="CH203" i="8" s="1"/>
  <c r="CH204" i="8" s="1"/>
  <c r="CH205" i="8" s="1"/>
  <c r="CH206" i="8" s="1"/>
  <c r="CH207" i="8" s="1"/>
  <c r="CH208" i="8" s="1"/>
  <c r="CH209" i="8" s="1"/>
  <c r="CH210" i="8" s="1"/>
  <c r="CH211" i="8" s="1"/>
  <c r="CH212" i="8" s="1"/>
  <c r="CH213" i="8" s="1"/>
  <c r="DL137" i="8"/>
  <c r="DK138" i="8"/>
  <c r="DF143" i="8"/>
  <c r="DM136" i="8"/>
  <c r="DA148" i="8"/>
  <c r="EY100" i="8"/>
  <c r="EZ99" i="8"/>
  <c r="FA98" i="8"/>
  <c r="DN135" i="8"/>
  <c r="DD145" i="8"/>
  <c r="DB147" i="8"/>
  <c r="FH91" i="8"/>
  <c r="FG92" i="8"/>
  <c r="DC146" i="8"/>
  <c r="FK88" i="8"/>
  <c r="ED121" i="8"/>
  <c r="EE120" i="8"/>
  <c r="EF120" i="8" s="1"/>
  <c r="FB97" i="8"/>
  <c r="FF93" i="8"/>
  <c r="FC96" i="8"/>
  <c r="FE94" i="8"/>
  <c r="FD95" i="8"/>
  <c r="CG214" i="8"/>
  <c r="CG215" i="8" s="1"/>
  <c r="DY126" i="8"/>
  <c r="DW128" i="8"/>
  <c r="DX127" i="8"/>
  <c r="FI90" i="8"/>
  <c r="ES104" i="8"/>
  <c r="ES105" i="8" s="1"/>
  <c r="ER106" i="8"/>
  <c r="ER107" i="8" s="1"/>
  <c r="ET103" i="8"/>
  <c r="EV102" i="8"/>
  <c r="EW102" i="8" s="1"/>
  <c r="DE144" i="8"/>
  <c r="EK113" i="8"/>
  <c r="EL113" i="8" s="1"/>
  <c r="EI114" i="8"/>
  <c r="EI115" i="8" s="1"/>
  <c r="EI116" i="8" s="1"/>
  <c r="FJ89" i="8"/>
  <c r="EN111" i="8"/>
  <c r="EH117" i="8"/>
  <c r="EH118" i="8" s="1"/>
  <c r="EM112" i="8"/>
  <c r="DO134" i="8"/>
  <c r="DP134" i="8" s="1"/>
  <c r="DQ133" i="8"/>
  <c r="DR133" i="8" s="1"/>
  <c r="FL87" i="8"/>
  <c r="AV116" i="6"/>
  <c r="AW116" i="6" s="1"/>
  <c r="BF116" i="6"/>
  <c r="BQ116" i="6"/>
  <c r="BP116" i="6"/>
  <c r="BE116" i="6"/>
  <c r="EG119" i="8"/>
  <c r="DI141" i="8"/>
  <c r="DJ140" i="8"/>
  <c r="CK167" i="8"/>
  <c r="FN86" i="8"/>
  <c r="DT131" i="8"/>
  <c r="DU130" i="8"/>
  <c r="CF249" i="8"/>
  <c r="CF250" i="8" s="1"/>
  <c r="CF251" i="8" s="1"/>
  <c r="CF252" i="8" s="1"/>
  <c r="CF253" i="8" s="1"/>
  <c r="CF254" i="8" s="1"/>
  <c r="CF255" i="8" s="1"/>
  <c r="CF256" i="8" s="1"/>
  <c r="DV129" i="8"/>
  <c r="EX101" i="8"/>
  <c r="EP109" i="8"/>
  <c r="CX151" i="8"/>
  <c r="EQ108" i="8"/>
  <c r="EO110" i="8"/>
  <c r="CJ168" i="8"/>
  <c r="CI169" i="8"/>
  <c r="CI170" i="8" s="1"/>
  <c r="CI171" i="8" s="1"/>
  <c r="CY150" i="8"/>
  <c r="CZ149" i="8"/>
  <c r="DS132" i="8"/>
  <c r="EA124" i="8"/>
  <c r="EB123" i="8"/>
  <c r="EC122" i="8"/>
  <c r="DZ125" i="8"/>
  <c r="D186" i="8"/>
  <c r="Y62" i="1"/>
  <c r="S62" i="1" s="1"/>
  <c r="ES75" i="4"/>
  <c r="ET74" i="4"/>
  <c r="EU73" i="4"/>
  <c r="EV72" i="4"/>
  <c r="EW71" i="4"/>
  <c r="EX70" i="4"/>
  <c r="EY69" i="4"/>
  <c r="EZ68" i="4"/>
  <c r="O62" i="1"/>
  <c r="GF186" i="4"/>
  <c r="FZ186" i="4"/>
  <c r="R62" i="1"/>
  <c r="Q62" i="1"/>
  <c r="P62" i="1"/>
  <c r="FT186" i="4"/>
  <c r="BT63" i="1"/>
  <c r="BI63" i="1"/>
  <c r="AY63" i="1"/>
  <c r="BS63" i="1"/>
  <c r="BH63" i="1"/>
  <c r="BR63" i="1"/>
  <c r="BG63" i="1"/>
  <c r="DY93" i="4"/>
  <c r="DX94" i="4"/>
  <c r="FA67" i="4"/>
  <c r="FB67" i="4" s="1"/>
  <c r="DV96" i="4"/>
  <c r="DW95" i="4"/>
  <c r="ED87" i="4"/>
  <c r="EC88" i="4"/>
  <c r="EB89" i="4"/>
  <c r="DT98" i="4"/>
  <c r="DS99" i="4"/>
  <c r="DQ101" i="4"/>
  <c r="DR100" i="4"/>
  <c r="DP102" i="4"/>
  <c r="DI109" i="4"/>
  <c r="DJ108" i="4"/>
  <c r="DK107" i="4"/>
  <c r="DL106" i="4"/>
  <c r="DH110" i="4"/>
  <c r="DG111" i="4"/>
  <c r="DM105" i="4"/>
  <c r="DN104" i="4"/>
  <c r="DO103" i="4"/>
  <c r="CZ119" i="4"/>
  <c r="DU97" i="4"/>
  <c r="CW122" i="4"/>
  <c r="FC66" i="4"/>
  <c r="CT125" i="4"/>
  <c r="CU124" i="4"/>
  <c r="CS126" i="4"/>
  <c r="CY120" i="4"/>
  <c r="CR127" i="4"/>
  <c r="CV123" i="4"/>
  <c r="FF64" i="4"/>
  <c r="FE65" i="4"/>
  <c r="DF112" i="4"/>
  <c r="EQ77" i="4"/>
  <c r="EK81" i="4"/>
  <c r="FG63" i="4"/>
  <c r="CX121" i="4"/>
  <c r="EP78" i="4"/>
  <c r="EN79" i="4"/>
  <c r="EO79" i="4" s="1"/>
  <c r="EL80" i="4"/>
  <c r="EM80" i="4" s="1"/>
  <c r="EA90" i="4"/>
  <c r="DZ91" i="4"/>
  <c r="EF85" i="4"/>
  <c r="EG85" i="4" s="1"/>
  <c r="EI83" i="4"/>
  <c r="ER76" i="4"/>
  <c r="EE86" i="4"/>
  <c r="EJ82" i="4"/>
  <c r="EH84" i="4"/>
  <c r="FI61" i="4"/>
  <c r="FJ61" i="4" s="1"/>
  <c r="FK60" i="4"/>
  <c r="FH62" i="4"/>
  <c r="FM58" i="4"/>
  <c r="FN58" i="4" s="1"/>
  <c r="FL59" i="4"/>
  <c r="CP129" i="4"/>
  <c r="CQ128" i="4"/>
  <c r="DD115" i="4"/>
  <c r="DB117" i="4"/>
  <c r="DE114" i="4"/>
  <c r="DC116" i="4"/>
  <c r="CO130" i="4"/>
  <c r="DA118" i="4"/>
  <c r="DK139" i="8" l="1"/>
  <c r="DK140" i="8" s="1"/>
  <c r="DH142" i="8"/>
  <c r="DG143" i="8"/>
  <c r="DL138" i="8"/>
  <c r="DM137" i="8"/>
  <c r="FA99" i="8"/>
  <c r="DN136" i="8"/>
  <c r="DB148" i="8"/>
  <c r="EZ100" i="8"/>
  <c r="FB98" i="8"/>
  <c r="DD146" i="8"/>
  <c r="DE145" i="8"/>
  <c r="FL88" i="8"/>
  <c r="DC147" i="8"/>
  <c r="FH92" i="8"/>
  <c r="FI91" i="8"/>
  <c r="FG93" i="8"/>
  <c r="EE121" i="8"/>
  <c r="EF121" i="8" s="1"/>
  <c r="K115" i="6"/>
  <c r="FF94" i="8"/>
  <c r="FC97" i="8"/>
  <c r="FE95" i="8"/>
  <c r="FD96" i="8"/>
  <c r="CG216" i="8"/>
  <c r="CG217" i="8" s="1"/>
  <c r="CG218" i="8" s="1"/>
  <c r="CG219" i="8" s="1"/>
  <c r="CG220" i="8" s="1"/>
  <c r="CG221" i="8" s="1"/>
  <c r="CG222" i="8" s="1"/>
  <c r="CG223" i="8" s="1"/>
  <c r="CG224" i="8" s="1"/>
  <c r="CG225" i="8" s="1"/>
  <c r="CG226" i="8" s="1"/>
  <c r="CG227" i="8" s="1"/>
  <c r="CG228" i="8" s="1"/>
  <c r="CG229" i="8" s="1"/>
  <c r="CG230" i="8" s="1"/>
  <c r="CG231" i="8" s="1"/>
  <c r="CG232" i="8" s="1"/>
  <c r="CG233" i="8" s="1"/>
  <c r="CG234" i="8" s="1"/>
  <c r="CG235" i="8" s="1"/>
  <c r="CG236" i="8" s="1"/>
  <c r="CG237" i="8" s="1"/>
  <c r="CG238" i="8" s="1"/>
  <c r="CG239" i="8" s="1"/>
  <c r="CG240" i="8" s="1"/>
  <c r="CG241" i="8" s="1"/>
  <c r="CG242" i="8" s="1"/>
  <c r="CG243" i="8" s="1"/>
  <c r="CG244" i="8" s="1"/>
  <c r="CG245" i="8" s="1"/>
  <c r="CG246" i="8" s="1"/>
  <c r="CG247" i="8" s="1"/>
  <c r="CG248" i="8" s="1"/>
  <c r="CH214" i="8"/>
  <c r="CH215" i="8" s="1"/>
  <c r="DX128" i="8"/>
  <c r="DY127" i="8"/>
  <c r="DF144" i="8"/>
  <c r="FJ90" i="8"/>
  <c r="ES106" i="8"/>
  <c r="ES107" i="8" s="1"/>
  <c r="ET104" i="8"/>
  <c r="ET105" i="8" s="1"/>
  <c r="EU103" i="8"/>
  <c r="EJ114" i="8"/>
  <c r="EJ115" i="8" s="1"/>
  <c r="EJ116" i="8" s="1"/>
  <c r="FK89" i="8"/>
  <c r="EN112" i="8"/>
  <c r="EI117" i="8"/>
  <c r="EI118" i="8" s="1"/>
  <c r="DO135" i="8"/>
  <c r="DP135" i="8" s="1"/>
  <c r="DQ134" i="8"/>
  <c r="DR134" i="8" s="1"/>
  <c r="FM87" i="8"/>
  <c r="FN87" i="8" s="1"/>
  <c r="BH116" i="6"/>
  <c r="BS116" i="6"/>
  <c r="AX116" i="6"/>
  <c r="BG116" i="6"/>
  <c r="BR116" i="6"/>
  <c r="CL167" i="8"/>
  <c r="EH119" i="8"/>
  <c r="EG120" i="8"/>
  <c r="DV130" i="8"/>
  <c r="DI142" i="8"/>
  <c r="DJ141" i="8"/>
  <c r="DU131" i="8"/>
  <c r="DT132" i="8"/>
  <c r="CF257" i="8"/>
  <c r="CF258" i="8" s="1"/>
  <c r="CF259" i="8" s="1"/>
  <c r="CK168" i="8"/>
  <c r="EM113" i="8"/>
  <c r="DW129" i="8"/>
  <c r="EY101" i="8"/>
  <c r="EX102" i="8"/>
  <c r="EP110" i="8"/>
  <c r="EQ109" i="8"/>
  <c r="CY151" i="8"/>
  <c r="CI172" i="8"/>
  <c r="CI173" i="8" s="1"/>
  <c r="CI174" i="8" s="1"/>
  <c r="CI175" i="8" s="1"/>
  <c r="CI176" i="8" s="1"/>
  <c r="CI177" i="8" s="1"/>
  <c r="CI178" i="8" s="1"/>
  <c r="CI179" i="8" s="1"/>
  <c r="CI180" i="8" s="1"/>
  <c r="CI181" i="8" s="1"/>
  <c r="CI182" i="8" s="1"/>
  <c r="CI183" i="8" s="1"/>
  <c r="CI184" i="8" s="1"/>
  <c r="CI185" i="8" s="1"/>
  <c r="CI186" i="8" s="1"/>
  <c r="CI187" i="8" s="1"/>
  <c r="CI188" i="8" s="1"/>
  <c r="CI189" i="8" s="1"/>
  <c r="CI190" i="8" s="1"/>
  <c r="CI191" i="8" s="1"/>
  <c r="CI192" i="8" s="1"/>
  <c r="CI193" i="8" s="1"/>
  <c r="CI194" i="8" s="1"/>
  <c r="CI195" i="8" s="1"/>
  <c r="CI196" i="8" s="1"/>
  <c r="CI197" i="8" s="1"/>
  <c r="CI198" i="8" s="1"/>
  <c r="CI199" i="8" s="1"/>
  <c r="CI200" i="8" s="1"/>
  <c r="CI201" i="8" s="1"/>
  <c r="CI202" i="8" s="1"/>
  <c r="CI203" i="8" s="1"/>
  <c r="CI204" i="8" s="1"/>
  <c r="CI205" i="8" s="1"/>
  <c r="CI206" i="8" s="1"/>
  <c r="CI207" i="8" s="1"/>
  <c r="CI208" i="8" s="1"/>
  <c r="CI209" i="8" s="1"/>
  <c r="CI210" i="8" s="1"/>
  <c r="CI211" i="8" s="1"/>
  <c r="CI212" i="8" s="1"/>
  <c r="CI213" i="8" s="1"/>
  <c r="CJ169" i="8"/>
  <c r="CJ170" i="8" s="1"/>
  <c r="CJ171" i="8" s="1"/>
  <c r="EO111" i="8"/>
  <c r="ER108" i="8"/>
  <c r="DA149" i="8"/>
  <c r="CZ150" i="8"/>
  <c r="DS133" i="8"/>
  <c r="EC123" i="8"/>
  <c r="ED122" i="8"/>
  <c r="DZ126" i="8"/>
  <c r="EB124" i="8"/>
  <c r="EA125" i="8"/>
  <c r="ET75" i="4"/>
  <c r="EU74" i="4"/>
  <c r="EV73" i="4"/>
  <c r="EW72" i="4"/>
  <c r="EX71" i="4"/>
  <c r="EY70" i="4"/>
  <c r="EZ69" i="4"/>
  <c r="M62" i="1"/>
  <c r="I62" i="1" s="1"/>
  <c r="D186" i="4"/>
  <c r="AZ63" i="1"/>
  <c r="BC63" i="1" s="1"/>
  <c r="BN63" i="1" s="1"/>
  <c r="BU63" i="1"/>
  <c r="BJ63" i="1"/>
  <c r="DY94" i="4"/>
  <c r="FA68" i="4"/>
  <c r="DV97" i="4"/>
  <c r="EE87" i="4"/>
  <c r="DW96" i="4"/>
  <c r="DX95" i="4"/>
  <c r="EC89" i="4"/>
  <c r="ED88" i="4"/>
  <c r="EB90" i="4"/>
  <c r="DG112" i="4"/>
  <c r="DT99" i="4"/>
  <c r="DQ102" i="4"/>
  <c r="DR101" i="4"/>
  <c r="DP103" i="4"/>
  <c r="DS100" i="4"/>
  <c r="DK108" i="4"/>
  <c r="DL107" i="4"/>
  <c r="DI110" i="4"/>
  <c r="DJ109" i="4"/>
  <c r="DH111" i="4"/>
  <c r="DN105" i="4"/>
  <c r="DM106" i="4"/>
  <c r="DO104" i="4"/>
  <c r="CZ120" i="4"/>
  <c r="FC67" i="4"/>
  <c r="DU98" i="4"/>
  <c r="CW123" i="4"/>
  <c r="CX122" i="4"/>
  <c r="CT126" i="4"/>
  <c r="CU125" i="4"/>
  <c r="FD66" i="4"/>
  <c r="CS127" i="4"/>
  <c r="CR128" i="4"/>
  <c r="CV124" i="4"/>
  <c r="CY121" i="4"/>
  <c r="DF113" i="4"/>
  <c r="FF65" i="4"/>
  <c r="FG64" i="4"/>
  <c r="EQ78" i="4"/>
  <c r="ER77" i="4"/>
  <c r="FH63" i="4"/>
  <c r="EN80" i="4"/>
  <c r="EO80" i="4" s="1"/>
  <c r="EL81" i="4"/>
  <c r="EM81" i="4" s="1"/>
  <c r="EA91" i="4"/>
  <c r="DZ92" i="4"/>
  <c r="DZ93" i="4" s="1"/>
  <c r="ES76" i="4"/>
  <c r="EF86" i="4"/>
  <c r="EJ83" i="4"/>
  <c r="EI84" i="4"/>
  <c r="EH85" i="4"/>
  <c r="EK82" i="4"/>
  <c r="EP79" i="4"/>
  <c r="FI62" i="4"/>
  <c r="FK61" i="4"/>
  <c r="FM59" i="4"/>
  <c r="FL60" i="4"/>
  <c r="CQ129" i="4"/>
  <c r="DD116" i="4"/>
  <c r="DB118" i="4"/>
  <c r="CO131" i="4"/>
  <c r="CO132" i="4" s="1"/>
  <c r="CO133" i="4" s="1"/>
  <c r="CO134" i="4" s="1"/>
  <c r="CO135" i="4" s="1"/>
  <c r="DA119" i="4"/>
  <c r="DC117" i="4"/>
  <c r="CP130" i="4"/>
  <c r="DE115" i="4"/>
  <c r="DH143" i="8" l="1"/>
  <c r="DI143" i="8" s="1"/>
  <c r="DM138" i="8"/>
  <c r="DL139" i="8"/>
  <c r="DN137" i="8"/>
  <c r="FB99" i="8"/>
  <c r="FA100" i="8"/>
  <c r="EZ101" i="8"/>
  <c r="DC148" i="8"/>
  <c r="CI214" i="8"/>
  <c r="CI215" i="8" s="1"/>
  <c r="FC98" i="8"/>
  <c r="DD147" i="8"/>
  <c r="DE146" i="8"/>
  <c r="DF145" i="8"/>
  <c r="FH93" i="8"/>
  <c r="FI92" i="8"/>
  <c r="FJ91" i="8"/>
  <c r="FG94" i="8"/>
  <c r="FF95" i="8"/>
  <c r="FE96" i="8"/>
  <c r="FD97" i="8"/>
  <c r="CG249" i="8"/>
  <c r="CG250" i="8" s="1"/>
  <c r="CG251" i="8" s="1"/>
  <c r="CG252" i="8" s="1"/>
  <c r="CG253" i="8" s="1"/>
  <c r="CG254" i="8" s="1"/>
  <c r="CG255" i="8" s="1"/>
  <c r="CG256" i="8" s="1"/>
  <c r="CH216" i="8"/>
  <c r="CH217" i="8" s="1"/>
  <c r="CH218" i="8" s="1"/>
  <c r="CH219" i="8" s="1"/>
  <c r="CH220" i="8" s="1"/>
  <c r="CH221" i="8" s="1"/>
  <c r="CH222" i="8" s="1"/>
  <c r="CH223" i="8" s="1"/>
  <c r="CH224" i="8" s="1"/>
  <c r="CH225" i="8" s="1"/>
  <c r="CH226" i="8" s="1"/>
  <c r="CH227" i="8" s="1"/>
  <c r="CH228" i="8" s="1"/>
  <c r="CH229" i="8" s="1"/>
  <c r="CH230" i="8" s="1"/>
  <c r="CH231" i="8" s="1"/>
  <c r="CH232" i="8" s="1"/>
  <c r="CH233" i="8" s="1"/>
  <c r="CH234" i="8" s="1"/>
  <c r="CH235" i="8" s="1"/>
  <c r="CH236" i="8" s="1"/>
  <c r="CH237" i="8" s="1"/>
  <c r="CH238" i="8" s="1"/>
  <c r="CH239" i="8" s="1"/>
  <c r="CH240" i="8" s="1"/>
  <c r="CH241" i="8" s="1"/>
  <c r="CH242" i="8" s="1"/>
  <c r="CH243" i="8" s="1"/>
  <c r="CH244" i="8" s="1"/>
  <c r="CH245" i="8" s="1"/>
  <c r="CH246" i="8" s="1"/>
  <c r="CH247" i="8" s="1"/>
  <c r="CH248" i="8" s="1"/>
  <c r="DX129" i="8"/>
  <c r="DY128" i="8"/>
  <c r="DG144" i="8"/>
  <c r="FK90" i="8"/>
  <c r="ET106" i="8"/>
  <c r="ET107" i="8" s="1"/>
  <c r="EK114" i="8"/>
  <c r="EL114" i="8" s="1"/>
  <c r="EU104" i="8"/>
  <c r="EU105" i="8" s="1"/>
  <c r="EV103" i="8"/>
  <c r="EN113" i="8"/>
  <c r="FL89" i="8"/>
  <c r="DQ135" i="8"/>
  <c r="DR135" i="8" s="1"/>
  <c r="DO136" i="8"/>
  <c r="FM88" i="8"/>
  <c r="BA116" i="6"/>
  <c r="BL116" i="6" s="1"/>
  <c r="BI116" i="6"/>
  <c r="BT116" i="6"/>
  <c r="AS117" i="6"/>
  <c r="EI119" i="8"/>
  <c r="EG121" i="8"/>
  <c r="EH120" i="8"/>
  <c r="DT133" i="8"/>
  <c r="DV131" i="8"/>
  <c r="DU132" i="8"/>
  <c r="DK141" i="8"/>
  <c r="DJ142" i="8"/>
  <c r="ER109" i="8"/>
  <c r="CL168" i="8"/>
  <c r="DW130" i="8"/>
  <c r="EJ117" i="8"/>
  <c r="EJ118" i="8" s="1"/>
  <c r="EQ110" i="8"/>
  <c r="CZ151" i="8"/>
  <c r="CK169" i="8"/>
  <c r="CK170" i="8" s="1"/>
  <c r="CK171" i="8" s="1"/>
  <c r="CJ172" i="8"/>
  <c r="CJ173" i="8" s="1"/>
  <c r="CJ174" i="8" s="1"/>
  <c r="CJ175" i="8" s="1"/>
  <c r="CJ176" i="8" s="1"/>
  <c r="CJ177" i="8" s="1"/>
  <c r="CJ178" i="8" s="1"/>
  <c r="CJ179" i="8" s="1"/>
  <c r="CJ180" i="8" s="1"/>
  <c r="CJ181" i="8" s="1"/>
  <c r="CJ182" i="8" s="1"/>
  <c r="CJ183" i="8" s="1"/>
  <c r="CJ184" i="8" s="1"/>
  <c r="CJ185" i="8" s="1"/>
  <c r="EY102" i="8"/>
  <c r="EO112" i="8"/>
  <c r="ES108" i="8"/>
  <c r="EP111" i="8"/>
  <c r="DA150" i="8"/>
  <c r="DB149" i="8"/>
  <c r="DS134" i="8"/>
  <c r="EB125" i="8"/>
  <c r="ED123" i="8"/>
  <c r="EE122" i="8"/>
  <c r="EF122" i="8" s="1"/>
  <c r="EC124" i="8"/>
  <c r="DZ127" i="8"/>
  <c r="EA126" i="8"/>
  <c r="EU75" i="4"/>
  <c r="EW73" i="4"/>
  <c r="EV74" i="4"/>
  <c r="EX72" i="4"/>
  <c r="EY71" i="4"/>
  <c r="EZ70" i="4"/>
  <c r="FA69" i="4"/>
  <c r="GH186" i="4"/>
  <c r="FV186" i="4"/>
  <c r="GB186" i="4"/>
  <c r="BV63" i="1"/>
  <c r="BK63" i="1"/>
  <c r="AU64" i="1"/>
  <c r="DY95" i="4"/>
  <c r="EF87" i="4"/>
  <c r="FB68" i="4"/>
  <c r="DW97" i="4"/>
  <c r="DX96" i="4"/>
  <c r="EC90" i="4"/>
  <c r="ED89" i="4"/>
  <c r="EE88" i="4"/>
  <c r="EB91" i="4"/>
  <c r="DM107" i="4"/>
  <c r="DG113" i="4"/>
  <c r="DT100" i="4"/>
  <c r="DS101" i="4"/>
  <c r="DU99" i="4"/>
  <c r="DK109" i="4"/>
  <c r="DR102" i="4"/>
  <c r="DQ103" i="4"/>
  <c r="DL108" i="4"/>
  <c r="DI111" i="4"/>
  <c r="DJ110" i="4"/>
  <c r="DH112" i="4"/>
  <c r="DN106" i="4"/>
  <c r="DO105" i="4"/>
  <c r="DP104" i="4"/>
  <c r="FD67" i="4"/>
  <c r="DV98" i="4"/>
  <c r="CX123" i="4"/>
  <c r="CU126" i="4"/>
  <c r="CR129" i="4"/>
  <c r="FE66" i="4"/>
  <c r="CY122" i="4"/>
  <c r="CV125" i="4"/>
  <c r="CS128" i="4"/>
  <c r="CT127" i="4"/>
  <c r="CW124" i="4"/>
  <c r="CZ121" i="4"/>
  <c r="DF114" i="4"/>
  <c r="FG65" i="4"/>
  <c r="FI63" i="4"/>
  <c r="FH64" i="4"/>
  <c r="ES77" i="4"/>
  <c r="ER78" i="4"/>
  <c r="EN81" i="4"/>
  <c r="EO81" i="4" s="1"/>
  <c r="ET76" i="4"/>
  <c r="DZ94" i="4"/>
  <c r="EJ84" i="4"/>
  <c r="EA92" i="4"/>
  <c r="EG86" i="4"/>
  <c r="EI85" i="4"/>
  <c r="EK83" i="4"/>
  <c r="EL82" i="4"/>
  <c r="EP80" i="4"/>
  <c r="EQ79" i="4"/>
  <c r="FL61" i="4"/>
  <c r="FJ62" i="4"/>
  <c r="FM60" i="4"/>
  <c r="FN59" i="4"/>
  <c r="DE116" i="4"/>
  <c r="DC118" i="4"/>
  <c r="DA120" i="4"/>
  <c r="DB119" i="4"/>
  <c r="DD117" i="4"/>
  <c r="CP131" i="4"/>
  <c r="CP132" i="4" s="1"/>
  <c r="CP133" i="4" s="1"/>
  <c r="CP134" i="4" s="1"/>
  <c r="CP135" i="4" s="1"/>
  <c r="CQ130" i="4"/>
  <c r="DN138" i="8" l="1"/>
  <c r="DM139" i="8"/>
  <c r="DL140" i="8"/>
  <c r="DO137" i="8"/>
  <c r="FA101" i="8"/>
  <c r="FB100" i="8"/>
  <c r="FC99" i="8"/>
  <c r="DF146" i="8"/>
  <c r="DE147" i="8"/>
  <c r="DD148" i="8"/>
  <c r="DG145" i="8"/>
  <c r="FK91" i="8"/>
  <c r="FJ92" i="8"/>
  <c r="FH94" i="8"/>
  <c r="FI93" i="8"/>
  <c r="FG95" i="8"/>
  <c r="FF96" i="8"/>
  <c r="FE97" i="8"/>
  <c r="FD98" i="8"/>
  <c r="CG257" i="8"/>
  <c r="CG258" i="8" s="1"/>
  <c r="CG259" i="8" s="1"/>
  <c r="CI216" i="8"/>
  <c r="CI217" i="8" s="1"/>
  <c r="CI218" i="8" s="1"/>
  <c r="CI219" i="8" s="1"/>
  <c r="CI220" i="8" s="1"/>
  <c r="CI221" i="8" s="1"/>
  <c r="CI222" i="8" s="1"/>
  <c r="CI223" i="8" s="1"/>
  <c r="CI224" i="8" s="1"/>
  <c r="CI225" i="8" s="1"/>
  <c r="CI226" i="8" s="1"/>
  <c r="CI227" i="8" s="1"/>
  <c r="CI228" i="8" s="1"/>
  <c r="CI229" i="8" s="1"/>
  <c r="CI230" i="8" s="1"/>
  <c r="CI231" i="8" s="1"/>
  <c r="CI232" i="8" s="1"/>
  <c r="CI233" i="8" s="1"/>
  <c r="CI234" i="8" s="1"/>
  <c r="CI235" i="8" s="1"/>
  <c r="CI236" i="8" s="1"/>
  <c r="CI237" i="8" s="1"/>
  <c r="CI238" i="8" s="1"/>
  <c r="CI239" i="8" s="1"/>
  <c r="CI240" i="8" s="1"/>
  <c r="CI241" i="8" s="1"/>
  <c r="CI242" i="8" s="1"/>
  <c r="CI243" i="8" s="1"/>
  <c r="CI244" i="8" s="1"/>
  <c r="CI245" i="8" s="1"/>
  <c r="CI246" i="8" s="1"/>
  <c r="CI247" i="8" s="1"/>
  <c r="CI248" i="8" s="1"/>
  <c r="CH249" i="8"/>
  <c r="CH250" i="8" s="1"/>
  <c r="CH251" i="8" s="1"/>
  <c r="CH252" i="8" s="1"/>
  <c r="CH253" i="8" s="1"/>
  <c r="CH254" i="8" s="1"/>
  <c r="CH255" i="8" s="1"/>
  <c r="CH256" i="8" s="1"/>
  <c r="DY129" i="8"/>
  <c r="DH144" i="8"/>
  <c r="FL90" i="8"/>
  <c r="EK115" i="8"/>
  <c r="EK116" i="8" s="1"/>
  <c r="EU106" i="8"/>
  <c r="EU107" i="8" s="1"/>
  <c r="EW103" i="8"/>
  <c r="EV104" i="8"/>
  <c r="EV105" i="8" s="1"/>
  <c r="EO113" i="8"/>
  <c r="DP136" i="8"/>
  <c r="DQ136" i="8" s="1"/>
  <c r="DR136" i="8" s="1"/>
  <c r="FM89" i="8"/>
  <c r="FN88" i="8"/>
  <c r="BD117" i="6"/>
  <c r="BO117" i="6"/>
  <c r="AT117" i="6"/>
  <c r="DS135" i="8"/>
  <c r="EH121" i="8"/>
  <c r="DU133" i="8"/>
  <c r="EI120" i="8"/>
  <c r="DW131" i="8"/>
  <c r="DV132" i="8"/>
  <c r="DL141" i="8"/>
  <c r="DJ143" i="8"/>
  <c r="DK142" i="8"/>
  <c r="ER110" i="8"/>
  <c r="EM114" i="8"/>
  <c r="EN114" i="8" s="1"/>
  <c r="DX130" i="8"/>
  <c r="EJ119" i="8"/>
  <c r="EQ111" i="8"/>
  <c r="CL169" i="8"/>
  <c r="CL170" i="8" s="1"/>
  <c r="CK172" i="8"/>
  <c r="CK173" i="8" s="1"/>
  <c r="CK174" i="8" s="1"/>
  <c r="CK175" i="8" s="1"/>
  <c r="CK176" i="8" s="1"/>
  <c r="CK177" i="8" s="1"/>
  <c r="CK178" i="8" s="1"/>
  <c r="CK179" i="8" s="1"/>
  <c r="CK180" i="8" s="1"/>
  <c r="CK181" i="8" s="1"/>
  <c r="CK182" i="8" s="1"/>
  <c r="CK183" i="8" s="1"/>
  <c r="CK184" i="8" s="1"/>
  <c r="CJ186" i="8"/>
  <c r="CJ187" i="8" s="1"/>
  <c r="CJ188" i="8" s="1"/>
  <c r="CJ189" i="8" s="1"/>
  <c r="CJ190" i="8" s="1"/>
  <c r="CJ191" i="8" s="1"/>
  <c r="CJ192" i="8" s="1"/>
  <c r="CJ193" i="8" s="1"/>
  <c r="CJ194" i="8" s="1"/>
  <c r="CJ195" i="8" s="1"/>
  <c r="CJ196" i="8" s="1"/>
  <c r="CJ197" i="8" s="1"/>
  <c r="CJ198" i="8" s="1"/>
  <c r="CJ199" i="8" s="1"/>
  <c r="CJ200" i="8" s="1"/>
  <c r="CJ201" i="8" s="1"/>
  <c r="CJ202" i="8" s="1"/>
  <c r="CJ203" i="8" s="1"/>
  <c r="CJ204" i="8" s="1"/>
  <c r="CJ205" i="8" s="1"/>
  <c r="CJ206" i="8" s="1"/>
  <c r="CJ207" i="8" s="1"/>
  <c r="CJ208" i="8" s="1"/>
  <c r="CJ209" i="8" s="1"/>
  <c r="CJ210" i="8" s="1"/>
  <c r="CJ211" i="8" s="1"/>
  <c r="CJ212" i="8" s="1"/>
  <c r="CJ213" i="8" s="1"/>
  <c r="CJ214" i="8" s="1"/>
  <c r="CJ215" i="8" s="1"/>
  <c r="EZ102" i="8"/>
  <c r="ET108" i="8"/>
  <c r="ES109" i="8"/>
  <c r="EP112" i="8"/>
  <c r="CM167" i="8"/>
  <c r="CM168" i="8" s="1"/>
  <c r="DA151" i="8"/>
  <c r="DB150" i="8"/>
  <c r="DC149" i="8"/>
  <c r="DT134" i="8"/>
  <c r="EG122" i="8"/>
  <c r="DZ128" i="8"/>
  <c r="EC125" i="8"/>
  <c r="ED124" i="8"/>
  <c r="EA127" i="8"/>
  <c r="EE123" i="8"/>
  <c r="EB126" i="8"/>
  <c r="EV75" i="4"/>
  <c r="EW74" i="4"/>
  <c r="EX73" i="4"/>
  <c r="EY72" i="4"/>
  <c r="EZ71" i="4"/>
  <c r="FA70" i="4"/>
  <c r="FB69" i="4"/>
  <c r="F186" i="4"/>
  <c r="F63" i="1"/>
  <c r="BQ64" i="1"/>
  <c r="BF64" i="1"/>
  <c r="AV64" i="1"/>
  <c r="DY96" i="4"/>
  <c r="DZ95" i="4"/>
  <c r="FC68" i="4"/>
  <c r="FD68" i="4" s="1"/>
  <c r="DW98" i="4"/>
  <c r="EF88" i="4"/>
  <c r="EG87" i="4"/>
  <c r="DX97" i="4"/>
  <c r="EC91" i="4"/>
  <c r="EE89" i="4"/>
  <c r="ED90" i="4"/>
  <c r="DM108" i="4"/>
  <c r="DN107" i="4"/>
  <c r="DU100" i="4"/>
  <c r="DG114" i="4"/>
  <c r="DH113" i="4"/>
  <c r="DT101" i="4"/>
  <c r="DS102" i="4"/>
  <c r="DR103" i="4"/>
  <c r="DL109" i="4"/>
  <c r="DQ104" i="4"/>
  <c r="DK110" i="4"/>
  <c r="DJ111" i="4"/>
  <c r="DI112" i="4"/>
  <c r="DO106" i="4"/>
  <c r="DP105" i="4"/>
  <c r="CY123" i="4"/>
  <c r="FE67" i="4"/>
  <c r="DV99" i="4"/>
  <c r="CZ122" i="4"/>
  <c r="CV126" i="4"/>
  <c r="FF66" i="4"/>
  <c r="FG66" i="4" s="1"/>
  <c r="CS129" i="4"/>
  <c r="CW125" i="4"/>
  <c r="CT128" i="4"/>
  <c r="CU127" i="4"/>
  <c r="DA121" i="4"/>
  <c r="DF115" i="4"/>
  <c r="CX124" i="4"/>
  <c r="FH65" i="4"/>
  <c r="FI64" i="4"/>
  <c r="FJ63" i="4"/>
  <c r="ET77" i="4"/>
  <c r="ES78" i="4"/>
  <c r="EK84" i="4"/>
  <c r="EU76" i="4"/>
  <c r="EP81" i="4"/>
  <c r="EB92" i="4"/>
  <c r="EA93" i="4"/>
  <c r="EA94" i="4" s="1"/>
  <c r="EH86" i="4"/>
  <c r="EL83" i="4"/>
  <c r="EJ85" i="4"/>
  <c r="EM82" i="4"/>
  <c r="ER79" i="4"/>
  <c r="EQ80" i="4"/>
  <c r="FM61" i="4"/>
  <c r="FK62" i="4"/>
  <c r="FL62" i="4" s="1"/>
  <c r="FN60" i="4"/>
  <c r="DB120" i="4"/>
  <c r="DC119" i="4"/>
  <c r="CQ131" i="4"/>
  <c r="CQ132" i="4" s="1"/>
  <c r="CQ133" i="4" s="1"/>
  <c r="CQ134" i="4" s="1"/>
  <c r="CQ135" i="4" s="1"/>
  <c r="CR130" i="4"/>
  <c r="DD118" i="4"/>
  <c r="DE117" i="4"/>
  <c r="DO138" i="8" l="1"/>
  <c r="DN139" i="8"/>
  <c r="DM140" i="8"/>
  <c r="DM141" i="8" s="1"/>
  <c r="FB101" i="8"/>
  <c r="CJ216" i="8"/>
  <c r="CJ217" i="8" s="1"/>
  <c r="CJ218" i="8" s="1"/>
  <c r="CJ219" i="8" s="1"/>
  <c r="CJ220" i="8" s="1"/>
  <c r="CJ221" i="8" s="1"/>
  <c r="CJ222" i="8" s="1"/>
  <c r="CJ223" i="8" s="1"/>
  <c r="CJ224" i="8" s="1"/>
  <c r="CJ225" i="8" s="1"/>
  <c r="CJ226" i="8" s="1"/>
  <c r="CJ227" i="8" s="1"/>
  <c r="CJ228" i="8" s="1"/>
  <c r="CJ229" i="8" s="1"/>
  <c r="CJ230" i="8" s="1"/>
  <c r="CJ231" i="8" s="1"/>
  <c r="CJ232" i="8" s="1"/>
  <c r="CJ233" i="8" s="1"/>
  <c r="CJ234" i="8" s="1"/>
  <c r="FC100" i="8"/>
  <c r="DF147" i="8"/>
  <c r="DE148" i="8"/>
  <c r="DG146" i="8"/>
  <c r="DH145" i="8"/>
  <c r="FL91" i="8"/>
  <c r="FJ93" i="8"/>
  <c r="FK92" i="8"/>
  <c r="FG96" i="8"/>
  <c r="FI94" i="8"/>
  <c r="FH95" i="8"/>
  <c r="FF97" i="8"/>
  <c r="FE98" i="8"/>
  <c r="FD99" i="8"/>
  <c r="CI249" i="8"/>
  <c r="CI250" i="8" s="1"/>
  <c r="CH257" i="8"/>
  <c r="CH258" i="8" s="1"/>
  <c r="CH259" i="8" s="1"/>
  <c r="DY130" i="8"/>
  <c r="DI144" i="8"/>
  <c r="EV106" i="8"/>
  <c r="EV107" i="8" s="1"/>
  <c r="FM90" i="8"/>
  <c r="EK117" i="8"/>
  <c r="EK118" i="8" s="1"/>
  <c r="EL115" i="8"/>
  <c r="EL116" i="8" s="1"/>
  <c r="EW104" i="8"/>
  <c r="EW105" i="8" s="1"/>
  <c r="EX103" i="8"/>
  <c r="DP137" i="8"/>
  <c r="DQ137" i="8" s="1"/>
  <c r="DR137" i="8" s="1"/>
  <c r="FN89" i="8"/>
  <c r="AU117" i="6"/>
  <c r="AV117" i="6" s="1"/>
  <c r="BP117" i="6"/>
  <c r="BE117" i="6"/>
  <c r="W116" i="6"/>
  <c r="Q116" i="6" s="1"/>
  <c r="DS136" i="8"/>
  <c r="EJ120" i="8"/>
  <c r="DV133" i="8"/>
  <c r="DU134" i="8"/>
  <c r="EH122" i="8"/>
  <c r="DW132" i="8"/>
  <c r="EI121" i="8"/>
  <c r="DK143" i="8"/>
  <c r="DL142" i="8"/>
  <c r="ER111" i="8"/>
  <c r="DX131" i="8"/>
  <c r="EO114" i="8"/>
  <c r="CM169" i="8"/>
  <c r="CM170" i="8" s="1"/>
  <c r="EU108" i="8"/>
  <c r="CK185" i="8"/>
  <c r="CK186" i="8" s="1"/>
  <c r="CK187" i="8" s="1"/>
  <c r="CK188" i="8" s="1"/>
  <c r="CK189" i="8" s="1"/>
  <c r="CK190" i="8" s="1"/>
  <c r="CK191" i="8" s="1"/>
  <c r="CK192" i="8" s="1"/>
  <c r="CK193" i="8" s="1"/>
  <c r="CK194" i="8" s="1"/>
  <c r="CK195" i="8" s="1"/>
  <c r="CK196" i="8" s="1"/>
  <c r="CK197" i="8" s="1"/>
  <c r="CK198" i="8" s="1"/>
  <c r="CK199" i="8" s="1"/>
  <c r="CK200" i="8" s="1"/>
  <c r="CK201" i="8" s="1"/>
  <c r="CK202" i="8" s="1"/>
  <c r="CK203" i="8" s="1"/>
  <c r="CK204" i="8" s="1"/>
  <c r="CK205" i="8" s="1"/>
  <c r="CK206" i="8" s="1"/>
  <c r="CK207" i="8" s="1"/>
  <c r="CK208" i="8" s="1"/>
  <c r="CK209" i="8" s="1"/>
  <c r="CK210" i="8" s="1"/>
  <c r="CK211" i="8" s="1"/>
  <c r="CK212" i="8" s="1"/>
  <c r="CK213" i="8" s="1"/>
  <c r="CK214" i="8" s="1"/>
  <c r="CK215" i="8" s="1"/>
  <c r="CK216" i="8" s="1"/>
  <c r="CK217" i="8" s="1"/>
  <c r="CK218" i="8" s="1"/>
  <c r="CK219" i="8" s="1"/>
  <c r="CK220" i="8" s="1"/>
  <c r="CK221" i="8" s="1"/>
  <c r="ET109" i="8"/>
  <c r="FA102" i="8"/>
  <c r="ES110" i="8"/>
  <c r="DT135" i="8"/>
  <c r="EP113" i="8"/>
  <c r="EQ112" i="8"/>
  <c r="DC150" i="8"/>
  <c r="DB151" i="8"/>
  <c r="CL171" i="8"/>
  <c r="DD149" i="8"/>
  <c r="EE124" i="8"/>
  <c r="EA128" i="8"/>
  <c r="ED125" i="8"/>
  <c r="EB127" i="8"/>
  <c r="EF123" i="8"/>
  <c r="EG123" i="8" s="1"/>
  <c r="DZ129" i="8"/>
  <c r="EC126" i="8"/>
  <c r="D187" i="8"/>
  <c r="Y63" i="1"/>
  <c r="S63" i="1" s="1"/>
  <c r="EV76" i="4"/>
  <c r="EW75" i="4"/>
  <c r="EY73" i="4"/>
  <c r="EX74" i="4"/>
  <c r="EZ72" i="4"/>
  <c r="FA71" i="4"/>
  <c r="FB70" i="4"/>
  <c r="P63" i="1"/>
  <c r="FT187" i="4"/>
  <c r="FZ187" i="4"/>
  <c r="Q63" i="1"/>
  <c r="R63" i="1"/>
  <c r="GF187" i="4"/>
  <c r="O63" i="1"/>
  <c r="AW64" i="1"/>
  <c r="BR64" i="1"/>
  <c r="BG64" i="1"/>
  <c r="DY97" i="4"/>
  <c r="DZ96" i="4"/>
  <c r="EA95" i="4"/>
  <c r="FC69" i="4"/>
  <c r="EH87" i="4"/>
  <c r="DX98" i="4"/>
  <c r="DW99" i="4"/>
  <c r="EG88" i="4"/>
  <c r="EF89" i="4"/>
  <c r="EE90" i="4"/>
  <c r="ED91" i="4"/>
  <c r="DQ105" i="4"/>
  <c r="DN108" i="4"/>
  <c r="DM109" i="4"/>
  <c r="DG115" i="4"/>
  <c r="DH114" i="4"/>
  <c r="DI113" i="4"/>
  <c r="DU101" i="4"/>
  <c r="DT102" i="4"/>
  <c r="DK111" i="4"/>
  <c r="DS103" i="4"/>
  <c r="DR104" i="4"/>
  <c r="DL110" i="4"/>
  <c r="DJ112" i="4"/>
  <c r="DP106" i="4"/>
  <c r="DO107" i="4"/>
  <c r="CZ123" i="4"/>
  <c r="FE68" i="4"/>
  <c r="CV127" i="4"/>
  <c r="DV100" i="4"/>
  <c r="CW126" i="4"/>
  <c r="CS130" i="4"/>
  <c r="FF67" i="4"/>
  <c r="DA122" i="4"/>
  <c r="CU128" i="4"/>
  <c r="CT129" i="4"/>
  <c r="CX125" i="4"/>
  <c r="DB121" i="4"/>
  <c r="DF116" i="4"/>
  <c r="DF117" i="4" s="1"/>
  <c r="CY124" i="4"/>
  <c r="FH66" i="4"/>
  <c r="FI65" i="4"/>
  <c r="FJ64" i="4"/>
  <c r="ET78" i="4"/>
  <c r="EL84" i="4"/>
  <c r="EU77" i="4"/>
  <c r="EQ81" i="4"/>
  <c r="EB93" i="4"/>
  <c r="EB94" i="4" s="1"/>
  <c r="EC92" i="4"/>
  <c r="EI86" i="4"/>
  <c r="EM83" i="4"/>
  <c r="EN82" i="4"/>
  <c r="EO82" i="4" s="1"/>
  <c r="EK85" i="4"/>
  <c r="ES79" i="4"/>
  <c r="ER80" i="4"/>
  <c r="FN61" i="4"/>
  <c r="FM62" i="4"/>
  <c r="FK63" i="4"/>
  <c r="DC120" i="4"/>
  <c r="DE118" i="4"/>
  <c r="CR131" i="4"/>
  <c r="CR132" i="4" s="1"/>
  <c r="CR133" i="4" s="1"/>
  <c r="CR134" i="4" s="1"/>
  <c r="CR135" i="4" s="1"/>
  <c r="DD119" i="4"/>
  <c r="DO139" i="8" l="1"/>
  <c r="DN140" i="8"/>
  <c r="FC101" i="8"/>
  <c r="CJ235" i="8"/>
  <c r="CJ236" i="8" s="1"/>
  <c r="CJ237" i="8" s="1"/>
  <c r="CJ238" i="8" s="1"/>
  <c r="CJ239" i="8" s="1"/>
  <c r="CJ240" i="8" s="1"/>
  <c r="CJ241" i="8" s="1"/>
  <c r="CJ242" i="8" s="1"/>
  <c r="CJ243" i="8" s="1"/>
  <c r="CJ244" i="8" s="1"/>
  <c r="CJ245" i="8" s="1"/>
  <c r="CJ246" i="8" s="1"/>
  <c r="CJ247" i="8" s="1"/>
  <c r="CJ248" i="8" s="1"/>
  <c r="DG147" i="8"/>
  <c r="DF148" i="8"/>
  <c r="DH146" i="8"/>
  <c r="DI145" i="8"/>
  <c r="FJ94" i="8"/>
  <c r="FM91" i="8"/>
  <c r="FL92" i="8"/>
  <c r="FK93" i="8"/>
  <c r="FG97" i="8"/>
  <c r="FH96" i="8"/>
  <c r="FI95" i="8"/>
  <c r="K116" i="6"/>
  <c r="FF98" i="8"/>
  <c r="FE99" i="8"/>
  <c r="FD100" i="8"/>
  <c r="CI251" i="8"/>
  <c r="CI252" i="8" s="1"/>
  <c r="CI253" i="8" s="1"/>
  <c r="CI254" i="8" s="1"/>
  <c r="CI255" i="8" s="1"/>
  <c r="CI256" i="8" s="1"/>
  <c r="CI257" i="8" s="1"/>
  <c r="CI258" i="8" s="1"/>
  <c r="CI259" i="8" s="1"/>
  <c r="DJ144" i="8"/>
  <c r="DY131" i="8"/>
  <c r="FN90" i="8"/>
  <c r="EL117" i="8"/>
  <c r="EL118" i="8" s="1"/>
  <c r="EM115" i="8"/>
  <c r="EN115" i="8" s="1"/>
  <c r="EO115" i="8" s="1"/>
  <c r="EW106" i="8"/>
  <c r="EW107" i="8" s="1"/>
  <c r="EX104" i="8"/>
  <c r="EX105" i="8" s="1"/>
  <c r="EY103" i="8"/>
  <c r="DP138" i="8"/>
  <c r="DQ138" i="8" s="1"/>
  <c r="EI122" i="8"/>
  <c r="DW133" i="8"/>
  <c r="BQ117" i="6"/>
  <c r="BF117" i="6"/>
  <c r="AW117" i="6"/>
  <c r="AX117" i="6" s="1"/>
  <c r="BR117" i="6"/>
  <c r="BG117" i="6"/>
  <c r="DS137" i="8"/>
  <c r="DV134" i="8"/>
  <c r="DU135" i="8"/>
  <c r="EJ121" i="8"/>
  <c r="ES111" i="8"/>
  <c r="DN141" i="8"/>
  <c r="DM142" i="8"/>
  <c r="DL143" i="8"/>
  <c r="ER112" i="8"/>
  <c r="DX132" i="8"/>
  <c r="EV108" i="8"/>
  <c r="EP114" i="8"/>
  <c r="EU109" i="8"/>
  <c r="EK119" i="8"/>
  <c r="CK222" i="8"/>
  <c r="CK223" i="8" s="1"/>
  <c r="CK224" i="8" s="1"/>
  <c r="CK225" i="8" s="1"/>
  <c r="CK226" i="8" s="1"/>
  <c r="CK227" i="8" s="1"/>
  <c r="CK228" i="8" s="1"/>
  <c r="CK229" i="8" s="1"/>
  <c r="CK230" i="8" s="1"/>
  <c r="CK231" i="8" s="1"/>
  <c r="CK232" i="8" s="1"/>
  <c r="CK233" i="8" s="1"/>
  <c r="CK234" i="8" s="1"/>
  <c r="DT136" i="8"/>
  <c r="FB102" i="8"/>
  <c r="ET110" i="8"/>
  <c r="EQ113" i="8"/>
  <c r="CN167" i="8"/>
  <c r="CN168" i="8" s="1"/>
  <c r="CN169" i="8" s="1"/>
  <c r="CN170" i="8" s="1"/>
  <c r="DD150" i="8"/>
  <c r="DE149" i="8"/>
  <c r="DC151" i="8"/>
  <c r="CM171" i="8"/>
  <c r="CL172" i="8"/>
  <c r="CL173" i="8" s="1"/>
  <c r="CL174" i="8" s="1"/>
  <c r="CL175" i="8" s="1"/>
  <c r="CL176" i="8" s="1"/>
  <c r="CL177" i="8" s="1"/>
  <c r="CL178" i="8" s="1"/>
  <c r="CL179" i="8" s="1"/>
  <c r="CL180" i="8" s="1"/>
  <c r="CL181" i="8" s="1"/>
  <c r="CL182" i="8" s="1"/>
  <c r="CL183" i="8" s="1"/>
  <c r="CL184" i="8" s="1"/>
  <c r="CL185" i="8" s="1"/>
  <c r="CL186" i="8" s="1"/>
  <c r="CL187" i="8" s="1"/>
  <c r="CL188" i="8" s="1"/>
  <c r="CL189" i="8" s="1"/>
  <c r="CL190" i="8" s="1"/>
  <c r="CL191" i="8" s="1"/>
  <c r="CL192" i="8" s="1"/>
  <c r="CL193" i="8" s="1"/>
  <c r="CL194" i="8" s="1"/>
  <c r="CL195" i="8" s="1"/>
  <c r="CL196" i="8" s="1"/>
  <c r="CL197" i="8" s="1"/>
  <c r="CL198" i="8" s="1"/>
  <c r="CL199" i="8" s="1"/>
  <c r="CL200" i="8" s="1"/>
  <c r="CL201" i="8" s="1"/>
  <c r="CL202" i="8" s="1"/>
  <c r="CL203" i="8" s="1"/>
  <c r="CL204" i="8" s="1"/>
  <c r="CL205" i="8" s="1"/>
  <c r="CL206" i="8" s="1"/>
  <c r="CL207" i="8" s="1"/>
  <c r="CL208" i="8" s="1"/>
  <c r="CL209" i="8" s="1"/>
  <c r="CL210" i="8" s="1"/>
  <c r="CL211" i="8" s="1"/>
  <c r="CL212" i="8" s="1"/>
  <c r="CL213" i="8" s="1"/>
  <c r="CL214" i="8" s="1"/>
  <c r="CL215" i="8" s="1"/>
  <c r="CL216" i="8" s="1"/>
  <c r="CL217" i="8" s="1"/>
  <c r="CL218" i="8" s="1"/>
  <c r="CL219" i="8" s="1"/>
  <c r="CL220" i="8" s="1"/>
  <c r="CL221" i="8" s="1"/>
  <c r="EF124" i="8"/>
  <c r="EC127" i="8"/>
  <c r="EB128" i="8"/>
  <c r="ED126" i="8"/>
  <c r="EE125" i="8"/>
  <c r="DZ130" i="8"/>
  <c r="EA129" i="8"/>
  <c r="EH123" i="8"/>
  <c r="EW76" i="4"/>
  <c r="EX75" i="4"/>
  <c r="EY74" i="4"/>
  <c r="EZ73" i="4"/>
  <c r="FA72" i="4"/>
  <c r="FB71" i="4"/>
  <c r="FC70" i="4"/>
  <c r="D187" i="4"/>
  <c r="M63" i="1"/>
  <c r="I63" i="1" s="1"/>
  <c r="BS64" i="1"/>
  <c r="BH64" i="1"/>
  <c r="AX64" i="1"/>
  <c r="EA96" i="4"/>
  <c r="DZ97" i="4"/>
  <c r="DY98" i="4"/>
  <c r="EB95" i="4"/>
  <c r="FD69" i="4"/>
  <c r="FE69" i="4" s="1"/>
  <c r="EH88" i="4"/>
  <c r="EI87" i="4"/>
  <c r="DX99" i="4"/>
  <c r="DW100" i="4"/>
  <c r="EG89" i="4"/>
  <c r="EF90" i="4"/>
  <c r="DQ106" i="4"/>
  <c r="EE91" i="4"/>
  <c r="DO108" i="4"/>
  <c r="DR105" i="4"/>
  <c r="DI114" i="4"/>
  <c r="DN109" i="4"/>
  <c r="DH115" i="4"/>
  <c r="DU102" i="4"/>
  <c r="DJ113" i="4"/>
  <c r="DT103" i="4"/>
  <c r="DS104" i="4"/>
  <c r="DL111" i="4"/>
  <c r="DM110" i="4"/>
  <c r="DK112" i="4"/>
  <c r="DP107" i="4"/>
  <c r="DA123" i="4"/>
  <c r="FF68" i="4"/>
  <c r="CW127" i="4"/>
  <c r="DV101" i="4"/>
  <c r="CT130" i="4"/>
  <c r="FG67" i="4"/>
  <c r="CV128" i="4"/>
  <c r="CX126" i="4"/>
  <c r="DC121" i="4"/>
  <c r="DB122" i="4"/>
  <c r="CU129" i="4"/>
  <c r="DG116" i="4"/>
  <c r="DG117" i="4" s="1"/>
  <c r="FI66" i="4"/>
  <c r="CZ124" i="4"/>
  <c r="CY125" i="4"/>
  <c r="FJ65" i="4"/>
  <c r="FK64" i="4"/>
  <c r="EL85" i="4"/>
  <c r="EU78" i="4"/>
  <c r="EM84" i="4"/>
  <c r="EV77" i="4"/>
  <c r="ER81" i="4"/>
  <c r="FN62" i="4"/>
  <c r="ED92" i="4"/>
  <c r="EC93" i="4"/>
  <c r="EJ86" i="4"/>
  <c r="EP82" i="4"/>
  <c r="EQ82" i="4" s="1"/>
  <c r="EN83" i="4"/>
  <c r="ES80" i="4"/>
  <c r="ET79" i="4"/>
  <c r="FL63" i="4"/>
  <c r="FM63" i="4" s="1"/>
  <c r="DF118" i="4"/>
  <c r="DE119" i="4"/>
  <c r="DD120" i="4"/>
  <c r="CS131" i="4"/>
  <c r="CS132" i="4" s="1"/>
  <c r="CS133" i="4" s="1"/>
  <c r="CS134" i="4" s="1"/>
  <c r="CS135" i="4" s="1"/>
  <c r="FD101" i="8" l="1"/>
  <c r="FC102" i="8"/>
  <c r="CK235" i="8"/>
  <c r="CK236" i="8" s="1"/>
  <c r="CK237" i="8" s="1"/>
  <c r="CK238" i="8" s="1"/>
  <c r="DO140" i="8"/>
  <c r="CL222" i="8"/>
  <c r="CL223" i="8" s="1"/>
  <c r="CJ249" i="8"/>
  <c r="CJ250" i="8" s="1"/>
  <c r="DG148" i="8"/>
  <c r="DI146" i="8"/>
  <c r="DH147" i="8"/>
  <c r="DJ145" i="8"/>
  <c r="FK94" i="8"/>
  <c r="FM92" i="8"/>
  <c r="FN91" i="8"/>
  <c r="FL93" i="8"/>
  <c r="FG98" i="8"/>
  <c r="FH97" i="8"/>
  <c r="FI96" i="8"/>
  <c r="FJ95" i="8"/>
  <c r="FF99" i="8"/>
  <c r="FE100" i="8"/>
  <c r="FE101" i="8" s="1"/>
  <c r="DK144" i="8"/>
  <c r="DL144" i="8" s="1"/>
  <c r="DP139" i="8"/>
  <c r="EM116" i="8"/>
  <c r="EM117" i="8" s="1"/>
  <c r="EM118" i="8" s="1"/>
  <c r="EX106" i="8"/>
  <c r="EX107" i="8" s="1"/>
  <c r="EY104" i="8"/>
  <c r="EY105" i="8" s="1"/>
  <c r="EZ103" i="8"/>
  <c r="EI123" i="8"/>
  <c r="DO141" i="8"/>
  <c r="EJ122" i="8"/>
  <c r="DX133" i="8"/>
  <c r="DW134" i="8"/>
  <c r="DV135" i="8"/>
  <c r="DU136" i="8"/>
  <c r="BS117" i="6"/>
  <c r="BH117" i="6"/>
  <c r="BA117" i="6"/>
  <c r="BL117" i="6" s="1"/>
  <c r="BT117" i="6"/>
  <c r="BI117" i="6"/>
  <c r="AS118" i="6"/>
  <c r="ES112" i="8"/>
  <c r="DY132" i="8"/>
  <c r="DM143" i="8"/>
  <c r="DN142" i="8"/>
  <c r="DR138" i="8"/>
  <c r="DS138" i="8" s="1"/>
  <c r="EP115" i="8"/>
  <c r="DT137" i="8"/>
  <c r="EQ114" i="8"/>
  <c r="EV109" i="8"/>
  <c r="EL119" i="8"/>
  <c r="EK120" i="8"/>
  <c r="EK121" i="8" s="1"/>
  <c r="CM172" i="8"/>
  <c r="CM173" i="8" s="1"/>
  <c r="CM174" i="8" s="1"/>
  <c r="CM175" i="8" s="1"/>
  <c r="CM176" i="8" s="1"/>
  <c r="CM177" i="8" s="1"/>
  <c r="CM178" i="8" s="1"/>
  <c r="CM179" i="8" s="1"/>
  <c r="CM180" i="8" s="1"/>
  <c r="CM181" i="8" s="1"/>
  <c r="CM182" i="8" s="1"/>
  <c r="CM183" i="8" s="1"/>
  <c r="CM184" i="8" s="1"/>
  <c r="CM185" i="8" s="1"/>
  <c r="CM186" i="8" s="1"/>
  <c r="CM187" i="8" s="1"/>
  <c r="CM188" i="8" s="1"/>
  <c r="CM189" i="8" s="1"/>
  <c r="CM190" i="8" s="1"/>
  <c r="CM191" i="8" s="1"/>
  <c r="CM192" i="8" s="1"/>
  <c r="CM193" i="8" s="1"/>
  <c r="CM194" i="8" s="1"/>
  <c r="CM195" i="8" s="1"/>
  <c r="ET111" i="8"/>
  <c r="EU110" i="8"/>
  <c r="EW108" i="8"/>
  <c r="ER113" i="8"/>
  <c r="DE150" i="8"/>
  <c r="CN171" i="8"/>
  <c r="DD151" i="8"/>
  <c r="CO167" i="8"/>
  <c r="CO168" i="8" s="1"/>
  <c r="CO169" i="8" s="1"/>
  <c r="CO170" i="8" s="1"/>
  <c r="DF149" i="8"/>
  <c r="EF125" i="8"/>
  <c r="DZ131" i="8"/>
  <c r="EB129" i="8"/>
  <c r="EE126" i="8"/>
  <c r="EC128" i="8"/>
  <c r="EA130" i="8"/>
  <c r="ED127" i="8"/>
  <c r="EG124" i="8"/>
  <c r="F187" i="8"/>
  <c r="EX76" i="4"/>
  <c r="EY75" i="4"/>
  <c r="EZ74" i="4"/>
  <c r="FA73" i="4"/>
  <c r="FB72" i="4"/>
  <c r="FC71" i="4"/>
  <c r="GH187" i="4"/>
  <c r="FV187" i="4"/>
  <c r="GB187" i="4"/>
  <c r="BT64" i="1"/>
  <c r="BI64" i="1"/>
  <c r="AY64" i="1"/>
  <c r="EA97" i="4"/>
  <c r="DY99" i="4"/>
  <c r="EB96" i="4"/>
  <c r="DZ98" i="4"/>
  <c r="FD70" i="4"/>
  <c r="EI88" i="4"/>
  <c r="EJ87" i="4"/>
  <c r="EH89" i="4"/>
  <c r="DX100" i="4"/>
  <c r="DW101" i="4"/>
  <c r="EG90" i="4"/>
  <c r="EF91" i="4"/>
  <c r="DR106" i="4"/>
  <c r="EE92" i="4"/>
  <c r="DP108" i="4"/>
  <c r="DO109" i="4"/>
  <c r="DI115" i="4"/>
  <c r="DS105" i="4"/>
  <c r="DK113" i="4"/>
  <c r="DN110" i="4"/>
  <c r="DJ114" i="4"/>
  <c r="DU103" i="4"/>
  <c r="DT104" i="4"/>
  <c r="DL112" i="4"/>
  <c r="DM111" i="4"/>
  <c r="DQ107" i="4"/>
  <c r="DB123" i="4"/>
  <c r="FG68" i="4"/>
  <c r="FF69" i="4"/>
  <c r="DV102" i="4"/>
  <c r="CX127" i="4"/>
  <c r="CW128" i="4"/>
  <c r="FH67" i="4"/>
  <c r="CV129" i="4"/>
  <c r="DH116" i="4"/>
  <c r="DH117" i="4" s="1"/>
  <c r="CY126" i="4"/>
  <c r="CU130" i="4"/>
  <c r="DC122" i="4"/>
  <c r="FJ66" i="4"/>
  <c r="FK65" i="4"/>
  <c r="CZ125" i="4"/>
  <c r="DA124" i="4"/>
  <c r="EN84" i="4"/>
  <c r="EM85" i="4"/>
  <c r="EV78" i="4"/>
  <c r="EW77" i="4"/>
  <c r="ES81" i="4"/>
  <c r="ED93" i="4"/>
  <c r="EC94" i="4"/>
  <c r="EK86" i="4"/>
  <c r="ET80" i="4"/>
  <c r="ER82" i="4"/>
  <c r="EO83" i="4"/>
  <c r="EU79" i="4"/>
  <c r="FL64" i="4"/>
  <c r="DG118" i="4"/>
  <c r="FN63" i="4"/>
  <c r="DE120" i="4"/>
  <c r="CT131" i="4"/>
  <c r="DF119" i="4"/>
  <c r="DD121" i="4"/>
  <c r="FD102" i="8" l="1"/>
  <c r="CK239" i="8"/>
  <c r="CK240" i="8" s="1"/>
  <c r="CK241" i="8" s="1"/>
  <c r="CK242" i="8" s="1"/>
  <c r="CK243" i="8" s="1"/>
  <c r="CK244" i="8" s="1"/>
  <c r="CK245" i="8" s="1"/>
  <c r="CK246" i="8" s="1"/>
  <c r="CK247" i="8" s="1"/>
  <c r="CK248" i="8" s="1"/>
  <c r="DP140" i="8"/>
  <c r="CL224" i="8"/>
  <c r="CL225" i="8" s="1"/>
  <c r="CL226" i="8" s="1"/>
  <c r="CL227" i="8" s="1"/>
  <c r="CL228" i="8" s="1"/>
  <c r="CL229" i="8" s="1"/>
  <c r="CL230" i="8" s="1"/>
  <c r="CL231" i="8" s="1"/>
  <c r="CL232" i="8" s="1"/>
  <c r="CL233" i="8" s="1"/>
  <c r="CL234" i="8" s="1"/>
  <c r="CL235" i="8" s="1"/>
  <c r="CL236" i="8" s="1"/>
  <c r="CL237" i="8" s="1"/>
  <c r="CL238" i="8" s="1"/>
  <c r="CJ251" i="8"/>
  <c r="CJ252" i="8" s="1"/>
  <c r="CJ253" i="8" s="1"/>
  <c r="CJ254" i="8" s="1"/>
  <c r="CJ255" i="8" s="1"/>
  <c r="CJ256" i="8" s="1"/>
  <c r="DG149" i="8"/>
  <c r="DH148" i="8"/>
  <c r="DI147" i="8"/>
  <c r="DJ146" i="8"/>
  <c r="FL94" i="8"/>
  <c r="FN92" i="8"/>
  <c r="FH98" i="8"/>
  <c r="FG99" i="8"/>
  <c r="FM93" i="8"/>
  <c r="FI97" i="8"/>
  <c r="FJ96" i="8"/>
  <c r="FK95" i="8"/>
  <c r="DK145" i="8"/>
  <c r="DL145" i="8" s="1"/>
  <c r="FF100" i="8"/>
  <c r="DQ139" i="8"/>
  <c r="DR139" i="8" s="1"/>
  <c r="DP141" i="8"/>
  <c r="EN116" i="8"/>
  <c r="EO116" i="8" s="1"/>
  <c r="EZ104" i="8"/>
  <c r="FA103" i="8"/>
  <c r="EY106" i="8"/>
  <c r="EY107" i="8" s="1"/>
  <c r="CO171" i="8"/>
  <c r="EJ123" i="8"/>
  <c r="DO142" i="8"/>
  <c r="DV136" i="8"/>
  <c r="DX134" i="8"/>
  <c r="EK122" i="8"/>
  <c r="DW135" i="8"/>
  <c r="DY133" i="8"/>
  <c r="DU137" i="8"/>
  <c r="W117" i="6"/>
  <c r="Q117" i="6" s="1"/>
  <c r="BO118" i="6"/>
  <c r="BD118" i="6"/>
  <c r="AT118" i="6"/>
  <c r="ET112" i="8"/>
  <c r="DN143" i="8"/>
  <c r="EQ115" i="8"/>
  <c r="EM119" i="8"/>
  <c r="EL120" i="8"/>
  <c r="EL121" i="8" s="1"/>
  <c r="CN172" i="8"/>
  <c r="FE102" i="8"/>
  <c r="CM196" i="8"/>
  <c r="CM197" i="8" s="1"/>
  <c r="CM198" i="8" s="1"/>
  <c r="CM199" i="8" s="1"/>
  <c r="CM200" i="8" s="1"/>
  <c r="CM201" i="8" s="1"/>
  <c r="CM202" i="8" s="1"/>
  <c r="CM203" i="8" s="1"/>
  <c r="CM204" i="8" s="1"/>
  <c r="CM205" i="8" s="1"/>
  <c r="CM206" i="8" s="1"/>
  <c r="CM207" i="8" s="1"/>
  <c r="CM208" i="8" s="1"/>
  <c r="CM209" i="8" s="1"/>
  <c r="CM210" i="8" s="1"/>
  <c r="CM211" i="8" s="1"/>
  <c r="CM212" i="8" s="1"/>
  <c r="CM213" i="8" s="1"/>
  <c r="CM214" i="8" s="1"/>
  <c r="CM215" i="8" s="1"/>
  <c r="CM216" i="8" s="1"/>
  <c r="CM217" i="8" s="1"/>
  <c r="CM218" i="8" s="1"/>
  <c r="CM219" i="8" s="1"/>
  <c r="CM220" i="8" s="1"/>
  <c r="CM221" i="8" s="1"/>
  <c r="CM222" i="8" s="1"/>
  <c r="CM223" i="8" s="1"/>
  <c r="CM224" i="8" s="1"/>
  <c r="CM225" i="8" s="1"/>
  <c r="CM226" i="8" s="1"/>
  <c r="CM227" i="8" s="1"/>
  <c r="CM228" i="8" s="1"/>
  <c r="CM229" i="8" s="1"/>
  <c r="CM230" i="8" s="1"/>
  <c r="CM231" i="8" s="1"/>
  <c r="CM232" i="8" s="1"/>
  <c r="CM233" i="8" s="1"/>
  <c r="CM234" i="8" s="1"/>
  <c r="CM235" i="8" s="1"/>
  <c r="CM236" i="8" s="1"/>
  <c r="CM237" i="8" s="1"/>
  <c r="CM238" i="8" s="1"/>
  <c r="EU111" i="8"/>
  <c r="EV110" i="8"/>
  <c r="DE151" i="8"/>
  <c r="DM144" i="8"/>
  <c r="ES113" i="8"/>
  <c r="ER114" i="8"/>
  <c r="EX108" i="8"/>
  <c r="EW109" i="8"/>
  <c r="CP167" i="8"/>
  <c r="CP168" i="8" s="1"/>
  <c r="CP169" i="8" s="1"/>
  <c r="CP170" i="8" s="1"/>
  <c r="DF150" i="8"/>
  <c r="EF126" i="8"/>
  <c r="EG125" i="8"/>
  <c r="EA131" i="8"/>
  <c r="DZ132" i="8"/>
  <c r="EE127" i="8"/>
  <c r="EB130" i="8"/>
  <c r="ED128" i="8"/>
  <c r="EC129" i="8"/>
  <c r="EH124" i="8"/>
  <c r="EI124" i="8" s="1"/>
  <c r="DT138" i="8"/>
  <c r="EY76" i="4"/>
  <c r="EZ75" i="4"/>
  <c r="FA74" i="4"/>
  <c r="FB73" i="4"/>
  <c r="FC72" i="4"/>
  <c r="FD71" i="4"/>
  <c r="F187" i="4"/>
  <c r="BU64" i="1"/>
  <c r="BJ64" i="1"/>
  <c r="AZ64" i="1"/>
  <c r="DZ99" i="4"/>
  <c r="DY100" i="4"/>
  <c r="EB97" i="4"/>
  <c r="EA98" i="4"/>
  <c r="EI89" i="4"/>
  <c r="EJ88" i="4"/>
  <c r="FE70" i="4"/>
  <c r="EH90" i="4"/>
  <c r="DW102" i="4"/>
  <c r="EK87" i="4"/>
  <c r="DX101" i="4"/>
  <c r="EG91" i="4"/>
  <c r="EF92" i="4"/>
  <c r="DS106" i="4"/>
  <c r="EE93" i="4"/>
  <c r="DP109" i="4"/>
  <c r="DO110" i="4"/>
  <c r="DQ108" i="4"/>
  <c r="DJ115" i="4"/>
  <c r="DK114" i="4"/>
  <c r="DL113" i="4"/>
  <c r="DU104" i="4"/>
  <c r="DM112" i="4"/>
  <c r="DT105" i="4"/>
  <c r="DN111" i="4"/>
  <c r="DR107" i="4"/>
  <c r="FH68" i="4"/>
  <c r="FG69" i="4"/>
  <c r="DC123" i="4"/>
  <c r="DI116" i="4"/>
  <c r="DI117" i="4" s="1"/>
  <c r="DV103" i="4"/>
  <c r="CW129" i="4"/>
  <c r="CX128" i="4"/>
  <c r="CY127" i="4"/>
  <c r="FI67" i="4"/>
  <c r="FJ67" i="4" s="1"/>
  <c r="CV130" i="4"/>
  <c r="CU131" i="4"/>
  <c r="CZ126" i="4"/>
  <c r="FK66" i="4"/>
  <c r="FL65" i="4"/>
  <c r="DB124" i="4"/>
  <c r="DA125" i="4"/>
  <c r="EN85" i="4"/>
  <c r="EW78" i="4"/>
  <c r="FM64" i="4"/>
  <c r="ET81" i="4"/>
  <c r="EX77" i="4"/>
  <c r="ED94" i="4"/>
  <c r="EC95" i="4"/>
  <c r="EL86" i="4"/>
  <c r="EO84" i="4"/>
  <c r="EP83" i="4"/>
  <c r="EQ83" i="4" s="1"/>
  <c r="ES82" i="4"/>
  <c r="DH118" i="4"/>
  <c r="EU80" i="4"/>
  <c r="EV79" i="4"/>
  <c r="DE121" i="4"/>
  <c r="DF120" i="4"/>
  <c r="CT132" i="4"/>
  <c r="CT133" i="4" s="1"/>
  <c r="CT134" i="4" s="1"/>
  <c r="CT135" i="4" s="1"/>
  <c r="DG119" i="4"/>
  <c r="DD122" i="4"/>
  <c r="CK249" i="8" l="1"/>
  <c r="CK250" i="8" s="1"/>
  <c r="CL239" i="8"/>
  <c r="CL240" i="8" s="1"/>
  <c r="CL241" i="8" s="1"/>
  <c r="CL242" i="8" s="1"/>
  <c r="CL243" i="8" s="1"/>
  <c r="CL244" i="8" s="1"/>
  <c r="CL245" i="8" s="1"/>
  <c r="CL246" i="8" s="1"/>
  <c r="CL247" i="8" s="1"/>
  <c r="CL248" i="8" s="1"/>
  <c r="CL249" i="8" s="1"/>
  <c r="CL250" i="8" s="1"/>
  <c r="CJ257" i="8"/>
  <c r="CJ258" i="8" s="1"/>
  <c r="CJ259" i="8" s="1"/>
  <c r="DH149" i="8"/>
  <c r="DJ147" i="8"/>
  <c r="DI148" i="8"/>
  <c r="FL95" i="8"/>
  <c r="FM94" i="8"/>
  <c r="FN93" i="8"/>
  <c r="FI98" i="8"/>
  <c r="FH99" i="8"/>
  <c r="FG100" i="8"/>
  <c r="FJ97" i="8"/>
  <c r="FK96" i="8"/>
  <c r="DK146" i="8"/>
  <c r="FF101" i="8"/>
  <c r="DQ140" i="8"/>
  <c r="DQ141" i="8" s="1"/>
  <c r="DP142" i="8"/>
  <c r="DO143" i="8"/>
  <c r="EP116" i="8"/>
  <c r="EQ116" i="8" s="1"/>
  <c r="EN117" i="8"/>
  <c r="EO117" i="8" s="1"/>
  <c r="FB103" i="8"/>
  <c r="FA104" i="8"/>
  <c r="EZ105" i="8"/>
  <c r="EZ106" i="8" s="1"/>
  <c r="CO172" i="8"/>
  <c r="CP171" i="8"/>
  <c r="EK123" i="8"/>
  <c r="DV137" i="8"/>
  <c r="DX135" i="8"/>
  <c r="DY134" i="8"/>
  <c r="EL122" i="8"/>
  <c r="DW136" i="8"/>
  <c r="EU112" i="8"/>
  <c r="AU118" i="6"/>
  <c r="BE118" i="6"/>
  <c r="BP118" i="6"/>
  <c r="ET113" i="8"/>
  <c r="DS139" i="8"/>
  <c r="DT139" i="8" s="1"/>
  <c r="EW110" i="8"/>
  <c r="ER115" i="8"/>
  <c r="CN173" i="8"/>
  <c r="CN174" i="8" s="1"/>
  <c r="CN175" i="8" s="1"/>
  <c r="CN176" i="8" s="1"/>
  <c r="CN177" i="8" s="1"/>
  <c r="EM120" i="8"/>
  <c r="EM121" i="8" s="1"/>
  <c r="DF151" i="8"/>
  <c r="EV111" i="8"/>
  <c r="ES114" i="8"/>
  <c r="EX109" i="8"/>
  <c r="EY108" i="8"/>
  <c r="DN144" i="8"/>
  <c r="DM145" i="8"/>
  <c r="DG150" i="8"/>
  <c r="EF127" i="8"/>
  <c r="EG126" i="8"/>
  <c r="EE128" i="8"/>
  <c r="EA132" i="8"/>
  <c r="DU138" i="8"/>
  <c r="DZ133" i="8"/>
  <c r="EH125" i="8"/>
  <c r="ED129" i="8"/>
  <c r="EJ124" i="8"/>
  <c r="EC130" i="8"/>
  <c r="EB131" i="8"/>
  <c r="EY77" i="4"/>
  <c r="EZ76" i="4"/>
  <c r="FA75" i="4"/>
  <c r="FB74" i="4"/>
  <c r="FC73" i="4"/>
  <c r="FD72" i="4"/>
  <c r="FE71" i="4"/>
  <c r="BV64" i="1"/>
  <c r="BK64" i="1"/>
  <c r="AU65" i="1"/>
  <c r="BC64" i="1"/>
  <c r="BN64" i="1" s="1"/>
  <c r="EA99" i="4"/>
  <c r="DZ100" i="4"/>
  <c r="DY101" i="4"/>
  <c r="EB98" i="4"/>
  <c r="EK88" i="4"/>
  <c r="FF70" i="4"/>
  <c r="FG70" i="4" s="1"/>
  <c r="EL87" i="4"/>
  <c r="EI90" i="4"/>
  <c r="EJ89" i="4"/>
  <c r="DW103" i="4"/>
  <c r="EH91" i="4"/>
  <c r="DX102" i="4"/>
  <c r="EG92" i="4"/>
  <c r="EF93" i="4"/>
  <c r="DT106" i="4"/>
  <c r="EE94" i="4"/>
  <c r="DO111" i="4"/>
  <c r="DP110" i="4"/>
  <c r="DQ109" i="4"/>
  <c r="DK115" i="4"/>
  <c r="DR108" i="4"/>
  <c r="DL114" i="4"/>
  <c r="DM113" i="4"/>
  <c r="DU105" i="4"/>
  <c r="DN112" i="4"/>
  <c r="DS107" i="4"/>
  <c r="FH69" i="4"/>
  <c r="DD123" i="4"/>
  <c r="DJ116" i="4"/>
  <c r="DJ117" i="4" s="1"/>
  <c r="DV104" i="4"/>
  <c r="CZ127" i="4"/>
  <c r="CY128" i="4"/>
  <c r="CX129" i="4"/>
  <c r="CW130" i="4"/>
  <c r="FI68" i="4"/>
  <c r="CV131" i="4"/>
  <c r="DA126" i="4"/>
  <c r="FK67" i="4"/>
  <c r="FL66" i="4"/>
  <c r="FM65" i="4"/>
  <c r="DC124" i="4"/>
  <c r="DB125" i="4"/>
  <c r="EO85" i="4"/>
  <c r="FN64" i="4"/>
  <c r="EU81" i="4"/>
  <c r="DH119" i="4"/>
  <c r="DI118" i="4"/>
  <c r="EX78" i="4"/>
  <c r="ED95" i="4"/>
  <c r="EC96" i="4"/>
  <c r="EM86" i="4"/>
  <c r="EP84" i="4"/>
  <c r="ET82" i="4"/>
  <c r="ER83" i="4"/>
  <c r="EV80" i="4"/>
  <c r="EW79" i="4"/>
  <c r="DF121" i="4"/>
  <c r="CU132" i="4"/>
  <c r="CU133" i="4" s="1"/>
  <c r="CU134" i="4" s="1"/>
  <c r="CU135" i="4" s="1"/>
  <c r="DE122" i="4"/>
  <c r="DG120" i="4"/>
  <c r="I106" i="1"/>
  <c r="GH230" i="4" s="1"/>
  <c r="CK251" i="8" l="1"/>
  <c r="CK252" i="8" s="1"/>
  <c r="CK253" i="8" s="1"/>
  <c r="CK254" i="8" s="1"/>
  <c r="CK255" i="8" s="1"/>
  <c r="DH150" i="8"/>
  <c r="CM239" i="8"/>
  <c r="CM240" i="8" s="1"/>
  <c r="CM241" i="8" s="1"/>
  <c r="CM242" i="8" s="1"/>
  <c r="CM243" i="8" s="1"/>
  <c r="CM244" i="8" s="1"/>
  <c r="CM245" i="8" s="1"/>
  <c r="CM246" i="8" s="1"/>
  <c r="CM247" i="8" s="1"/>
  <c r="CM248" i="8" s="1"/>
  <c r="CM249" i="8" s="1"/>
  <c r="CM250" i="8" s="1"/>
  <c r="DI149" i="8"/>
  <c r="DJ148" i="8"/>
  <c r="DK147" i="8"/>
  <c r="FM95" i="8"/>
  <c r="FN94" i="8"/>
  <c r="FG101" i="8"/>
  <c r="FJ98" i="8"/>
  <c r="FI99" i="8"/>
  <c r="FH100" i="8"/>
  <c r="FK97" i="8"/>
  <c r="FL96" i="8"/>
  <c r="DL146" i="8"/>
  <c r="K117" i="6"/>
  <c r="FF102" i="8"/>
  <c r="DR140" i="8"/>
  <c r="DR141" i="8" s="1"/>
  <c r="EN118" i="8"/>
  <c r="EO118" i="8" s="1"/>
  <c r="DO144" i="8"/>
  <c r="DQ142" i="8"/>
  <c r="DP143" i="8"/>
  <c r="EP117" i="8"/>
  <c r="EQ117" i="8" s="1"/>
  <c r="CP172" i="8"/>
  <c r="FA105" i="8"/>
  <c r="FA106" i="8" s="1"/>
  <c r="EZ107" i="8"/>
  <c r="EZ108" i="8" s="1"/>
  <c r="FB104" i="8"/>
  <c r="FC103" i="8"/>
  <c r="EK124" i="8"/>
  <c r="EL123" i="8"/>
  <c r="DY135" i="8"/>
  <c r="DX136" i="8"/>
  <c r="EV112" i="8"/>
  <c r="DW137" i="8"/>
  <c r="EU113" i="8"/>
  <c r="BF118" i="6"/>
  <c r="BQ118" i="6"/>
  <c r="AV118" i="6"/>
  <c r="ET114" i="8"/>
  <c r="ER116" i="8"/>
  <c r="EX110" i="8"/>
  <c r="CO173" i="8"/>
  <c r="CO174" i="8" s="1"/>
  <c r="CO175" i="8" s="1"/>
  <c r="CO176" i="8" s="1"/>
  <c r="EM122" i="8"/>
  <c r="CN178" i="8"/>
  <c r="CN179" i="8" s="1"/>
  <c r="CN180" i="8" s="1"/>
  <c r="CN181" i="8" s="1"/>
  <c r="CN182" i="8" s="1"/>
  <c r="CN183" i="8" s="1"/>
  <c r="CN184" i="8" s="1"/>
  <c r="CN185" i="8" s="1"/>
  <c r="CN186" i="8" s="1"/>
  <c r="CN187" i="8" s="1"/>
  <c r="CN188" i="8" s="1"/>
  <c r="CN189" i="8" s="1"/>
  <c r="CN190" i="8" s="1"/>
  <c r="CN191" i="8" s="1"/>
  <c r="CN192" i="8" s="1"/>
  <c r="CN193" i="8" s="1"/>
  <c r="CN194" i="8" s="1"/>
  <c r="CN195" i="8" s="1"/>
  <c r="CN196" i="8" s="1"/>
  <c r="CN197" i="8" s="1"/>
  <c r="CN198" i="8" s="1"/>
  <c r="CN199" i="8" s="1"/>
  <c r="CN200" i="8" s="1"/>
  <c r="CN201" i="8" s="1"/>
  <c r="CN202" i="8" s="1"/>
  <c r="CN203" i="8" s="1"/>
  <c r="CN204" i="8" s="1"/>
  <c r="CN205" i="8" s="1"/>
  <c r="CN206" i="8" s="1"/>
  <c r="CN207" i="8" s="1"/>
  <c r="CN208" i="8" s="1"/>
  <c r="CN209" i="8" s="1"/>
  <c r="CN210" i="8" s="1"/>
  <c r="CN211" i="8" s="1"/>
  <c r="CN212" i="8" s="1"/>
  <c r="CN213" i="8" s="1"/>
  <c r="CN214" i="8" s="1"/>
  <c r="CN215" i="8" s="1"/>
  <c r="CN216" i="8" s="1"/>
  <c r="CN217" i="8" s="1"/>
  <c r="CN218" i="8" s="1"/>
  <c r="CN219" i="8" s="1"/>
  <c r="CN220" i="8" s="1"/>
  <c r="CN221" i="8" s="1"/>
  <c r="CN222" i="8" s="1"/>
  <c r="CN223" i="8" s="1"/>
  <c r="CN224" i="8" s="1"/>
  <c r="CN225" i="8" s="1"/>
  <c r="CN226" i="8" s="1"/>
  <c r="CN227" i="8" s="1"/>
  <c r="CN228" i="8" s="1"/>
  <c r="CN229" i="8" s="1"/>
  <c r="CN230" i="8" s="1"/>
  <c r="CN231" i="8" s="1"/>
  <c r="CN232" i="8" s="1"/>
  <c r="CN233" i="8" s="1"/>
  <c r="CN234" i="8" s="1"/>
  <c r="CN235" i="8" s="1"/>
  <c r="CN236" i="8" s="1"/>
  <c r="CN237" i="8" s="1"/>
  <c r="CN238" i="8" s="1"/>
  <c r="CN239" i="8" s="1"/>
  <c r="CN240" i="8" s="1"/>
  <c r="DN145" i="8"/>
  <c r="EW111" i="8"/>
  <c r="EY109" i="8"/>
  <c r="ES115" i="8"/>
  <c r="CQ167" i="8"/>
  <c r="DG151" i="8"/>
  <c r="EH126" i="8"/>
  <c r="EF128" i="8"/>
  <c r="EG127" i="8"/>
  <c r="EC131" i="8"/>
  <c r="ED130" i="8"/>
  <c r="DU139" i="8"/>
  <c r="EI125" i="8"/>
  <c r="DZ134" i="8"/>
  <c r="EA133" i="8"/>
  <c r="EB132" i="8"/>
  <c r="DV138" i="8"/>
  <c r="EE129" i="8"/>
  <c r="EY78" i="4"/>
  <c r="EZ77" i="4"/>
  <c r="FA76" i="4"/>
  <c r="FB75" i="4"/>
  <c r="FC74" i="4"/>
  <c r="FD73" i="4"/>
  <c r="FE72" i="4"/>
  <c r="F64" i="1"/>
  <c r="BQ65" i="1"/>
  <c r="BF65" i="1"/>
  <c r="AV65" i="1"/>
  <c r="AW65" i="1" s="1"/>
  <c r="AX65" i="1" s="1"/>
  <c r="DZ101" i="4"/>
  <c r="EA100" i="4"/>
  <c r="EB99" i="4"/>
  <c r="EL88" i="4"/>
  <c r="DY102" i="4"/>
  <c r="EM87" i="4"/>
  <c r="EJ90" i="4"/>
  <c r="EK89" i="4"/>
  <c r="FF71" i="4"/>
  <c r="FG71" i="4" s="1"/>
  <c r="EI91" i="4"/>
  <c r="DX103" i="4"/>
  <c r="EG93" i="4"/>
  <c r="EH92" i="4"/>
  <c r="EF94" i="4"/>
  <c r="DU106" i="4"/>
  <c r="DO112" i="4"/>
  <c r="DP111" i="4"/>
  <c r="DQ110" i="4"/>
  <c r="DR109" i="4"/>
  <c r="DL115" i="4"/>
  <c r="DS108" i="4"/>
  <c r="DM114" i="4"/>
  <c r="DT107" i="4"/>
  <c r="DV105" i="4"/>
  <c r="DN113" i="4"/>
  <c r="FV230" i="4"/>
  <c r="GB230" i="4"/>
  <c r="FI69" i="4"/>
  <c r="FH70" i="4"/>
  <c r="DD124" i="4"/>
  <c r="DK116" i="4"/>
  <c r="DW104" i="4"/>
  <c r="CY129" i="4"/>
  <c r="CZ128" i="4"/>
  <c r="FJ68" i="4"/>
  <c r="FK68" i="4" s="1"/>
  <c r="DA127" i="4"/>
  <c r="CX130" i="4"/>
  <c r="CW131" i="4"/>
  <c r="DB126" i="4"/>
  <c r="FL67" i="4"/>
  <c r="FM66" i="4"/>
  <c r="FN65" i="4"/>
  <c r="DC125" i="4"/>
  <c r="EP85" i="4"/>
  <c r="DJ118" i="4"/>
  <c r="DH120" i="4"/>
  <c r="DI119" i="4"/>
  <c r="EV81" i="4"/>
  <c r="EN86" i="4"/>
  <c r="ED96" i="4"/>
  <c r="EE95" i="4"/>
  <c r="EC97" i="4"/>
  <c r="EC98" i="4" s="1"/>
  <c r="EQ84" i="4"/>
  <c r="EW80" i="4"/>
  <c r="EX79" i="4"/>
  <c r="ES83" i="4"/>
  <c r="EU82" i="4"/>
  <c r="CV132" i="4"/>
  <c r="CV133" i="4" s="1"/>
  <c r="CV134" i="4" s="1"/>
  <c r="CV135" i="4" s="1"/>
  <c r="DG121" i="4"/>
  <c r="DF122" i="4"/>
  <c r="DE123" i="4"/>
  <c r="CL251" i="8" l="1"/>
  <c r="CL252" i="8" s="1"/>
  <c r="CL253" i="8" s="1"/>
  <c r="CL254" i="8" s="1"/>
  <c r="CK256" i="8"/>
  <c r="CK257" i="8" s="1"/>
  <c r="CK258" i="8" s="1"/>
  <c r="CK259" i="8" s="1"/>
  <c r="CN241" i="8"/>
  <c r="CN242" i="8" s="1"/>
  <c r="CN243" i="8" s="1"/>
  <c r="CN244" i="8" s="1"/>
  <c r="CN245" i="8" s="1"/>
  <c r="CN246" i="8" s="1"/>
  <c r="CN247" i="8" s="1"/>
  <c r="CN248" i="8" s="1"/>
  <c r="CN249" i="8" s="1"/>
  <c r="CN250" i="8" s="1"/>
  <c r="DI150" i="8"/>
  <c r="DK148" i="8"/>
  <c r="DJ149" i="8"/>
  <c r="DL147" i="8"/>
  <c r="FN95" i="8"/>
  <c r="FG102" i="8"/>
  <c r="FK98" i="8"/>
  <c r="FI100" i="8"/>
  <c r="FJ99" i="8"/>
  <c r="FH101" i="8"/>
  <c r="FL97" i="8"/>
  <c r="FM96" i="8"/>
  <c r="DM146" i="8"/>
  <c r="DS140" i="8"/>
  <c r="DS141" i="8" s="1"/>
  <c r="EP118" i="8"/>
  <c r="EQ118" i="8" s="1"/>
  <c r="EN119" i="8"/>
  <c r="EN120" i="8" s="1"/>
  <c r="EN121" i="8" s="1"/>
  <c r="EN122" i="8" s="1"/>
  <c r="DP144" i="8"/>
  <c r="DQ143" i="8"/>
  <c r="DR142" i="8"/>
  <c r="FB105" i="8"/>
  <c r="FB106" i="8" s="1"/>
  <c r="FA107" i="8"/>
  <c r="FA108" i="8" s="1"/>
  <c r="FD103" i="8"/>
  <c r="FC104" i="8"/>
  <c r="EL124" i="8"/>
  <c r="EM123" i="8"/>
  <c r="DX137" i="8"/>
  <c r="EV113" i="8"/>
  <c r="DY136" i="8"/>
  <c r="EU114" i="8"/>
  <c r="AW118" i="6"/>
  <c r="BG118" i="6"/>
  <c r="BR118" i="6"/>
  <c r="EY110" i="8"/>
  <c r="ER117" i="8"/>
  <c r="EX111" i="8"/>
  <c r="CP173" i="8"/>
  <c r="CP174" i="8" s="1"/>
  <c r="CP175" i="8" s="1"/>
  <c r="CP176" i="8" s="1"/>
  <c r="CO177" i="8"/>
  <c r="CO178" i="8" s="1"/>
  <c r="CO179" i="8" s="1"/>
  <c r="CO180" i="8" s="1"/>
  <c r="CO181" i="8" s="1"/>
  <c r="CO182" i="8" s="1"/>
  <c r="CO183" i="8" s="1"/>
  <c r="CO184" i="8" s="1"/>
  <c r="CO185" i="8" s="1"/>
  <c r="CO186" i="8" s="1"/>
  <c r="CO187" i="8" s="1"/>
  <c r="CO188" i="8" s="1"/>
  <c r="CO189" i="8" s="1"/>
  <c r="CO190" i="8" s="1"/>
  <c r="CO191" i="8" s="1"/>
  <c r="CO192" i="8" s="1"/>
  <c r="CO193" i="8" s="1"/>
  <c r="CO194" i="8" s="1"/>
  <c r="CO195" i="8" s="1"/>
  <c r="CO196" i="8" s="1"/>
  <c r="CO197" i="8" s="1"/>
  <c r="CO198" i="8" s="1"/>
  <c r="CO199" i="8" s="1"/>
  <c r="CO200" i="8" s="1"/>
  <c r="CO201" i="8" s="1"/>
  <c r="CO202" i="8" s="1"/>
  <c r="CO203" i="8" s="1"/>
  <c r="CO204" i="8" s="1"/>
  <c r="CO205" i="8" s="1"/>
  <c r="CO206" i="8" s="1"/>
  <c r="CO207" i="8" s="1"/>
  <c r="CO208" i="8" s="1"/>
  <c r="CO209" i="8" s="1"/>
  <c r="CO210" i="8" s="1"/>
  <c r="CO211" i="8" s="1"/>
  <c r="CO212" i="8" s="1"/>
  <c r="CO213" i="8" s="1"/>
  <c r="CO214" i="8" s="1"/>
  <c r="CO215" i="8" s="1"/>
  <c r="CO216" i="8" s="1"/>
  <c r="CO217" i="8" s="1"/>
  <c r="CO218" i="8" s="1"/>
  <c r="CO219" i="8" s="1"/>
  <c r="CO220" i="8" s="1"/>
  <c r="CO221" i="8" s="1"/>
  <c r="CO222" i="8" s="1"/>
  <c r="CO223" i="8" s="1"/>
  <c r="CO224" i="8" s="1"/>
  <c r="CO225" i="8" s="1"/>
  <c r="CO226" i="8" s="1"/>
  <c r="CO227" i="8" s="1"/>
  <c r="CO228" i="8" s="1"/>
  <c r="CO229" i="8" s="1"/>
  <c r="CO230" i="8" s="1"/>
  <c r="CO231" i="8" s="1"/>
  <c r="CO232" i="8" s="1"/>
  <c r="CO233" i="8" s="1"/>
  <c r="CO234" i="8" s="1"/>
  <c r="CO235" i="8" s="1"/>
  <c r="CO236" i="8" s="1"/>
  <c r="CO237" i="8" s="1"/>
  <c r="CO238" i="8" s="1"/>
  <c r="CO239" i="8" s="1"/>
  <c r="CO240" i="8" s="1"/>
  <c r="CO241" i="8" s="1"/>
  <c r="CO242" i="8" s="1"/>
  <c r="CO243" i="8" s="1"/>
  <c r="CO244" i="8" s="1"/>
  <c r="CO245" i="8" s="1"/>
  <c r="CO246" i="8" s="1"/>
  <c r="CO247" i="8" s="1"/>
  <c r="CO248" i="8" s="1"/>
  <c r="CO249" i="8" s="1"/>
  <c r="CO250" i="8" s="1"/>
  <c r="DO145" i="8"/>
  <c r="EW112" i="8"/>
  <c r="ET115" i="8"/>
  <c r="ES116" i="8"/>
  <c r="EZ109" i="8"/>
  <c r="CR167" i="8"/>
  <c r="CQ168" i="8"/>
  <c r="DH151" i="8"/>
  <c r="EH127" i="8"/>
  <c r="EG128" i="8"/>
  <c r="EC132" i="8"/>
  <c r="EF129" i="8"/>
  <c r="EB133" i="8"/>
  <c r="ED131" i="8"/>
  <c r="EI126" i="8"/>
  <c r="DV139" i="8"/>
  <c r="EA134" i="8"/>
  <c r="DZ135" i="8"/>
  <c r="DW138" i="8"/>
  <c r="EE130" i="8"/>
  <c r="EJ125" i="8"/>
  <c r="D188" i="8"/>
  <c r="Y64" i="1"/>
  <c r="EZ78" i="4"/>
  <c r="FA77" i="4"/>
  <c r="FB76" i="4"/>
  <c r="FC75" i="4"/>
  <c r="FD74" i="4"/>
  <c r="FE73" i="4"/>
  <c r="GF188" i="4"/>
  <c r="R64" i="1"/>
  <c r="Q64" i="1"/>
  <c r="FZ188" i="4"/>
  <c r="FT188" i="4"/>
  <c r="P64" i="1"/>
  <c r="BT65" i="1"/>
  <c r="BI65" i="1"/>
  <c r="AY65" i="1"/>
  <c r="BS65" i="1"/>
  <c r="BH65" i="1"/>
  <c r="BR65" i="1"/>
  <c r="BG65" i="1"/>
  <c r="DZ102" i="4"/>
  <c r="EA101" i="4"/>
  <c r="EB100" i="4"/>
  <c r="EK90" i="4"/>
  <c r="EC99" i="4"/>
  <c r="EJ91" i="4"/>
  <c r="EL89" i="4"/>
  <c r="EM88" i="4"/>
  <c r="EN87" i="4"/>
  <c r="FF72" i="4"/>
  <c r="DY103" i="4"/>
  <c r="EI92" i="4"/>
  <c r="EG94" i="4"/>
  <c r="EH93" i="4"/>
  <c r="DU107" i="4"/>
  <c r="DV106" i="4"/>
  <c r="DP112" i="4"/>
  <c r="DQ111" i="4"/>
  <c r="DR110" i="4"/>
  <c r="DS109" i="4"/>
  <c r="DL116" i="4"/>
  <c r="DM115" i="4"/>
  <c r="DN114" i="4"/>
  <c r="DO113" i="4"/>
  <c r="DT108" i="4"/>
  <c r="DW105" i="4"/>
  <c r="FI70" i="4"/>
  <c r="DE124" i="4"/>
  <c r="FH71" i="4"/>
  <c r="DK117" i="4"/>
  <c r="DX104" i="4"/>
  <c r="CY130" i="4"/>
  <c r="DB127" i="4"/>
  <c r="FJ69" i="4"/>
  <c r="FK69" i="4" s="1"/>
  <c r="CZ129" i="4"/>
  <c r="CX131" i="4"/>
  <c r="DA128" i="4"/>
  <c r="FM67" i="4"/>
  <c r="FN66" i="4"/>
  <c r="EQ85" i="4"/>
  <c r="DC126" i="4"/>
  <c r="DD125" i="4"/>
  <c r="DJ119" i="4"/>
  <c r="DI120" i="4"/>
  <c r="EW81" i="4"/>
  <c r="FL68" i="4"/>
  <c r="EE96" i="4"/>
  <c r="EO86" i="4"/>
  <c r="EP86" i="4" s="1"/>
  <c r="EF95" i="4"/>
  <c r="ED97" i="4"/>
  <c r="ER84" i="4"/>
  <c r="EX80" i="4"/>
  <c r="EY79" i="4"/>
  <c r="EV82" i="4"/>
  <c r="ET83" i="4"/>
  <c r="CW132" i="4"/>
  <c r="CW133" i="4" s="1"/>
  <c r="DG122" i="4"/>
  <c r="DF123" i="4"/>
  <c r="DH121" i="4"/>
  <c r="CM251" i="8" l="1"/>
  <c r="CM252" i="8" s="1"/>
  <c r="DJ150" i="8"/>
  <c r="DL148" i="8"/>
  <c r="DK149" i="8"/>
  <c r="DM147" i="8"/>
  <c r="FK99" i="8"/>
  <c r="FL98" i="8"/>
  <c r="FI101" i="8"/>
  <c r="FH102" i="8"/>
  <c r="FJ100" i="8"/>
  <c r="FM97" i="8"/>
  <c r="FN96" i="8"/>
  <c r="DN146" i="8"/>
  <c r="CL255" i="8"/>
  <c r="CL256" i="8" s="1"/>
  <c r="CL257" i="8" s="1"/>
  <c r="DT140" i="8"/>
  <c r="DU140" i="8" s="1"/>
  <c r="DV140" i="8" s="1"/>
  <c r="DP145" i="8"/>
  <c r="EO119" i="8"/>
  <c r="EO120" i="8" s="1"/>
  <c r="EO121" i="8" s="1"/>
  <c r="EO122" i="8" s="1"/>
  <c r="DR143" i="8"/>
  <c r="DQ144" i="8"/>
  <c r="DS142" i="8"/>
  <c r="FC105" i="8"/>
  <c r="FC106" i="8" s="1"/>
  <c r="FB107" i="8"/>
  <c r="FB108" i="8" s="1"/>
  <c r="FE103" i="8"/>
  <c r="FD104" i="8"/>
  <c r="EM124" i="8"/>
  <c r="EN123" i="8"/>
  <c r="DZ136" i="8"/>
  <c r="DY137" i="8"/>
  <c r="EV114" i="8"/>
  <c r="BS118" i="6"/>
  <c r="BH118" i="6"/>
  <c r="AX118" i="6"/>
  <c r="EY111" i="8"/>
  <c r="ER118" i="8"/>
  <c r="EX112" i="8"/>
  <c r="CP177" i="8"/>
  <c r="CP178" i="8" s="1"/>
  <c r="CP179" i="8" s="1"/>
  <c r="CP180" i="8" s="1"/>
  <c r="CP181" i="8" s="1"/>
  <c r="CP182" i="8" s="1"/>
  <c r="CP183" i="8" s="1"/>
  <c r="CP184" i="8" s="1"/>
  <c r="CP185" i="8" s="1"/>
  <c r="CP186" i="8" s="1"/>
  <c r="CP187" i="8" s="1"/>
  <c r="CP188" i="8" s="1"/>
  <c r="CP189" i="8" s="1"/>
  <c r="CP190" i="8" s="1"/>
  <c r="CP191" i="8" s="1"/>
  <c r="CP192" i="8" s="1"/>
  <c r="CP193" i="8" s="1"/>
  <c r="CP194" i="8" s="1"/>
  <c r="CP195" i="8" s="1"/>
  <c r="CP196" i="8" s="1"/>
  <c r="CP197" i="8" s="1"/>
  <c r="CP198" i="8" s="1"/>
  <c r="CP199" i="8" s="1"/>
  <c r="CP200" i="8" s="1"/>
  <c r="CP201" i="8" s="1"/>
  <c r="CP202" i="8" s="1"/>
  <c r="CP203" i="8" s="1"/>
  <c r="CP204" i="8" s="1"/>
  <c r="CP205" i="8" s="1"/>
  <c r="CP206" i="8" s="1"/>
  <c r="CP207" i="8" s="1"/>
  <c r="CP208" i="8" s="1"/>
  <c r="CP209" i="8" s="1"/>
  <c r="CP210" i="8" s="1"/>
  <c r="CP211" i="8" s="1"/>
  <c r="CP212" i="8" s="1"/>
  <c r="CP213" i="8" s="1"/>
  <c r="CP214" i="8" s="1"/>
  <c r="CP215" i="8" s="1"/>
  <c r="CP216" i="8" s="1"/>
  <c r="CP217" i="8" s="1"/>
  <c r="CP218" i="8" s="1"/>
  <c r="CP219" i="8" s="1"/>
  <c r="CP220" i="8" s="1"/>
  <c r="CP221" i="8" s="1"/>
  <c r="CP222" i="8" s="1"/>
  <c r="CP223" i="8" s="1"/>
  <c r="CP224" i="8" s="1"/>
  <c r="CP225" i="8" s="1"/>
  <c r="CP226" i="8" s="1"/>
  <c r="CP227" i="8" s="1"/>
  <c r="CP228" i="8" s="1"/>
  <c r="CP229" i="8" s="1"/>
  <c r="CP230" i="8" s="1"/>
  <c r="CP231" i="8" s="1"/>
  <c r="CP232" i="8" s="1"/>
  <c r="CP233" i="8" s="1"/>
  <c r="CP234" i="8" s="1"/>
  <c r="CP235" i="8" s="1"/>
  <c r="CP236" i="8" s="1"/>
  <c r="CP237" i="8" s="1"/>
  <c r="CP238" i="8" s="1"/>
  <c r="CP239" i="8" s="1"/>
  <c r="CP240" i="8" s="1"/>
  <c r="CP241" i="8" s="1"/>
  <c r="CP242" i="8" s="1"/>
  <c r="CP243" i="8" s="1"/>
  <c r="CP244" i="8" s="1"/>
  <c r="CP245" i="8" s="1"/>
  <c r="CP246" i="8" s="1"/>
  <c r="CP247" i="8" s="1"/>
  <c r="CP248" i="8" s="1"/>
  <c r="CP249" i="8" s="1"/>
  <c r="CP250" i="8" s="1"/>
  <c r="EW113" i="8"/>
  <c r="EI127" i="8"/>
  <c r="EH128" i="8"/>
  <c r="EG129" i="8"/>
  <c r="ES117" i="8"/>
  <c r="ET116" i="8"/>
  <c r="EZ110" i="8"/>
  <c r="FA109" i="8"/>
  <c r="EU115" i="8"/>
  <c r="CR168" i="8"/>
  <c r="CQ169" i="8"/>
  <c r="CQ170" i="8" s="1"/>
  <c r="CQ171" i="8" s="1"/>
  <c r="CQ172" i="8" s="1"/>
  <c r="CQ173" i="8" s="1"/>
  <c r="CQ174" i="8" s="1"/>
  <c r="CQ175" i="8" s="1"/>
  <c r="CQ176" i="8" s="1"/>
  <c r="DI151" i="8"/>
  <c r="CS167" i="8"/>
  <c r="EB134" i="8"/>
  <c r="EK125" i="8"/>
  <c r="EC133" i="8"/>
  <c r="EE131" i="8"/>
  <c r="EA135" i="8"/>
  <c r="ED132" i="8"/>
  <c r="EF130" i="8"/>
  <c r="DW139" i="8"/>
  <c r="DX138" i="8"/>
  <c r="EJ126" i="8"/>
  <c r="FA78" i="4"/>
  <c r="FB77" i="4"/>
  <c r="FC76" i="4"/>
  <c r="FD75" i="4"/>
  <c r="FE74" i="4"/>
  <c r="FF73" i="4"/>
  <c r="D188" i="4"/>
  <c r="BU65" i="1"/>
  <c r="BJ65" i="1"/>
  <c r="AZ65" i="1"/>
  <c r="BC65" i="1" s="1"/>
  <c r="BN65" i="1" s="1"/>
  <c r="DZ103" i="4"/>
  <c r="EA102" i="4"/>
  <c r="EL90" i="4"/>
  <c r="EK91" i="4"/>
  <c r="EB101" i="4"/>
  <c r="EC100" i="4"/>
  <c r="EM89" i="4"/>
  <c r="EN88" i="4"/>
  <c r="EJ92" i="4"/>
  <c r="EI93" i="4"/>
  <c r="FG72" i="4"/>
  <c r="EH94" i="4"/>
  <c r="DV107" i="4"/>
  <c r="DW106" i="4"/>
  <c r="DP113" i="4"/>
  <c r="DQ112" i="4"/>
  <c r="DR111" i="4"/>
  <c r="DS110" i="4"/>
  <c r="DT109" i="4"/>
  <c r="DM116" i="4"/>
  <c r="DN115" i="4"/>
  <c r="DL117" i="4"/>
  <c r="DO114" i="4"/>
  <c r="DU108" i="4"/>
  <c r="DX105" i="4"/>
  <c r="FI71" i="4"/>
  <c r="DE125" i="4"/>
  <c r="DK118" i="4"/>
  <c r="DK119" i="4" s="1"/>
  <c r="CZ130" i="4"/>
  <c r="DY104" i="4"/>
  <c r="DC127" i="4"/>
  <c r="CY131" i="4"/>
  <c r="FJ70" i="4"/>
  <c r="FL69" i="4"/>
  <c r="DB128" i="4"/>
  <c r="DA129" i="4"/>
  <c r="FN67" i="4"/>
  <c r="DD126" i="4"/>
  <c r="ER85" i="4"/>
  <c r="EQ86" i="4"/>
  <c r="DJ120" i="4"/>
  <c r="FM68" i="4"/>
  <c r="EX81" i="4"/>
  <c r="EO87" i="4"/>
  <c r="EP87" i="4" s="1"/>
  <c r="EF96" i="4"/>
  <c r="EG95" i="4"/>
  <c r="ED98" i="4"/>
  <c r="ED99" i="4" s="1"/>
  <c r="EE97" i="4"/>
  <c r="ES84" i="4"/>
  <c r="EZ79" i="4"/>
  <c r="EY80" i="4"/>
  <c r="EW82" i="4"/>
  <c r="EU83" i="4"/>
  <c r="EV83" i="4" s="1"/>
  <c r="CX132" i="4"/>
  <c r="DH122" i="4"/>
  <c r="DG123" i="4"/>
  <c r="CW134" i="4"/>
  <c r="CW135" i="4" s="1"/>
  <c r="DI121" i="4"/>
  <c r="DF124" i="4"/>
  <c r="CN251" i="8" l="1"/>
  <c r="CN252" i="8" s="1"/>
  <c r="CM253" i="8"/>
  <c r="CM254" i="8" s="1"/>
  <c r="DJ151" i="8"/>
  <c r="DK150" i="8"/>
  <c r="DM148" i="8"/>
  <c r="DN147" i="8"/>
  <c r="DL149" i="8"/>
  <c r="FI102" i="8"/>
  <c r="FL99" i="8"/>
  <c r="FM98" i="8"/>
  <c r="FJ101" i="8"/>
  <c r="FK100" i="8"/>
  <c r="FN97" i="8"/>
  <c r="DO146" i="8"/>
  <c r="CL258" i="8"/>
  <c r="CL259" i="8" s="1"/>
  <c r="DT141" i="8"/>
  <c r="DT142" i="8" s="1"/>
  <c r="EP119" i="8"/>
  <c r="EP120" i="8" s="1"/>
  <c r="EP121" i="8" s="1"/>
  <c r="DQ145" i="8"/>
  <c r="DR144" i="8"/>
  <c r="DS143" i="8"/>
  <c r="FD105" i="8"/>
  <c r="FD106" i="8" s="1"/>
  <c r="FC107" i="8"/>
  <c r="FC108" i="8" s="1"/>
  <c r="FF103" i="8"/>
  <c r="FG103" i="8" s="1"/>
  <c r="FE104" i="8"/>
  <c r="EN124" i="8"/>
  <c r="EO123" i="8"/>
  <c r="DZ137" i="8"/>
  <c r="EV115" i="8"/>
  <c r="EW114" i="8"/>
  <c r="EZ111" i="8"/>
  <c r="BI118" i="6"/>
  <c r="BT118" i="6"/>
  <c r="AS119" i="6"/>
  <c r="BA118" i="6"/>
  <c r="BL118" i="6" s="1"/>
  <c r="CQ177" i="8"/>
  <c r="CQ178" i="8" s="1"/>
  <c r="EY112" i="8"/>
  <c r="EJ127" i="8"/>
  <c r="CT167" i="8"/>
  <c r="EG130" i="8"/>
  <c r="EX113" i="8"/>
  <c r="EH129" i="8"/>
  <c r="EI128" i="8"/>
  <c r="ET117" i="8"/>
  <c r="EU116" i="8"/>
  <c r="ES118" i="8"/>
  <c r="FB109" i="8"/>
  <c r="FA110" i="8"/>
  <c r="CR169" i="8"/>
  <c r="CR170" i="8" s="1"/>
  <c r="CR171" i="8" s="1"/>
  <c r="CR172" i="8" s="1"/>
  <c r="CR173" i="8" s="1"/>
  <c r="CS168" i="8"/>
  <c r="EL125" i="8"/>
  <c r="EA136" i="8"/>
  <c r="DY138" i="8"/>
  <c r="EF131" i="8"/>
  <c r="EE132" i="8"/>
  <c r="DX139" i="8"/>
  <c r="ED133" i="8"/>
  <c r="EC134" i="8"/>
  <c r="EB135" i="8"/>
  <c r="DW140" i="8"/>
  <c r="EK126" i="8"/>
  <c r="FA79" i="4"/>
  <c r="FB78" i="4"/>
  <c r="FC77" i="4"/>
  <c r="FD76" i="4"/>
  <c r="FE75" i="4"/>
  <c r="FF74" i="4"/>
  <c r="FG73" i="4"/>
  <c r="BV65" i="1"/>
  <c r="BK65" i="1"/>
  <c r="AU66" i="1"/>
  <c r="EA103" i="4"/>
  <c r="EB102" i="4"/>
  <c r="EM90" i="4"/>
  <c r="EC101" i="4"/>
  <c r="EL91" i="4"/>
  <c r="EK92" i="4"/>
  <c r="EN89" i="4"/>
  <c r="EJ93" i="4"/>
  <c r="DP114" i="4"/>
  <c r="FH72" i="4"/>
  <c r="FI72" i="4" s="1"/>
  <c r="EI94" i="4"/>
  <c r="DW107" i="4"/>
  <c r="DX106" i="4"/>
  <c r="DR112" i="4"/>
  <c r="DQ113" i="4"/>
  <c r="DS111" i="4"/>
  <c r="DN116" i="4"/>
  <c r="DT110" i="4"/>
  <c r="DM117" i="4"/>
  <c r="DU109" i="4"/>
  <c r="DO115" i="4"/>
  <c r="DV108" i="4"/>
  <c r="DY105" i="4"/>
  <c r="FJ71" i="4"/>
  <c r="DL118" i="4"/>
  <c r="DL119" i="4" s="1"/>
  <c r="DA130" i="4"/>
  <c r="CY132" i="4"/>
  <c r="CZ131" i="4"/>
  <c r="DC128" i="4"/>
  <c r="DZ104" i="4"/>
  <c r="DD127" i="4"/>
  <c r="FM69" i="4"/>
  <c r="FK70" i="4"/>
  <c r="FL70" i="4" s="1"/>
  <c r="DB129" i="4"/>
  <c r="ER86" i="4"/>
  <c r="DE126" i="4"/>
  <c r="ES85" i="4"/>
  <c r="FN68" i="4"/>
  <c r="EY81" i="4"/>
  <c r="EG96" i="4"/>
  <c r="EQ87" i="4"/>
  <c r="EO88" i="4"/>
  <c r="EH95" i="4"/>
  <c r="ED100" i="4"/>
  <c r="EE98" i="4"/>
  <c r="EE99" i="4" s="1"/>
  <c r="EF97" i="4"/>
  <c r="ET84" i="4"/>
  <c r="EZ80" i="4"/>
  <c r="EW83" i="4"/>
  <c r="EX82" i="4"/>
  <c r="CX133" i="4"/>
  <c r="CX134" i="4" s="1"/>
  <c r="CX135" i="4" s="1"/>
  <c r="DH123" i="4"/>
  <c r="DG124" i="4"/>
  <c r="DI122" i="4"/>
  <c r="DJ121" i="4"/>
  <c r="DK120" i="4"/>
  <c r="DF125" i="4"/>
  <c r="CM255" i="8" l="1"/>
  <c r="CM256" i="8" s="1"/>
  <c r="CM257" i="8" s="1"/>
  <c r="CO251" i="8"/>
  <c r="CO252" i="8" s="1"/>
  <c r="CN253" i="8"/>
  <c r="CN254" i="8" s="1"/>
  <c r="DK151" i="8"/>
  <c r="DL150" i="8"/>
  <c r="DN148" i="8"/>
  <c r="EZ112" i="8"/>
  <c r="DM149" i="8"/>
  <c r="DO147" i="8"/>
  <c r="FJ102" i="8"/>
  <c r="FM99" i="8"/>
  <c r="FN98" i="8"/>
  <c r="FK101" i="8"/>
  <c r="FL100" i="8"/>
  <c r="DP146" i="8"/>
  <c r="DQ146" i="8" s="1"/>
  <c r="DU141" i="8"/>
  <c r="DV141" i="8" s="1"/>
  <c r="DW141" i="8" s="1"/>
  <c r="CM258" i="8"/>
  <c r="CM259" i="8" s="1"/>
  <c r="EQ119" i="8"/>
  <c r="EQ120" i="8" s="1"/>
  <c r="DR145" i="8"/>
  <c r="DS144" i="8"/>
  <c r="DT143" i="8"/>
  <c r="FE105" i="8"/>
  <c r="FE106" i="8" s="1"/>
  <c r="FD107" i="8"/>
  <c r="FD108" i="8" s="1"/>
  <c r="DZ138" i="8"/>
  <c r="FF104" i="8"/>
  <c r="FH103" i="8"/>
  <c r="FI103" i="8" s="1"/>
  <c r="EO124" i="8"/>
  <c r="EA137" i="8"/>
  <c r="EW115" i="8"/>
  <c r="EX114" i="8"/>
  <c r="FA111" i="8"/>
  <c r="BD119" i="6"/>
  <c r="BO119" i="6"/>
  <c r="AT119" i="6"/>
  <c r="CT168" i="8"/>
  <c r="EJ128" i="8"/>
  <c r="CU167" i="8"/>
  <c r="EP122" i="8"/>
  <c r="EP123" i="8" s="1"/>
  <c r="EH130" i="8"/>
  <c r="EY113" i="8"/>
  <c r="EI129" i="8"/>
  <c r="FB110" i="8"/>
  <c r="FC109" i="8"/>
  <c r="EV116" i="8"/>
  <c r="EU117" i="8"/>
  <c r="ET118" i="8"/>
  <c r="CQ179" i="8"/>
  <c r="CQ180" i="8" s="1"/>
  <c r="CQ181" i="8" s="1"/>
  <c r="CQ182" i="8" s="1"/>
  <c r="CQ183" i="8" s="1"/>
  <c r="CQ184" i="8" s="1"/>
  <c r="CQ185" i="8" s="1"/>
  <c r="CQ186" i="8" s="1"/>
  <c r="CQ187" i="8" s="1"/>
  <c r="CQ188" i="8" s="1"/>
  <c r="CQ189" i="8" s="1"/>
  <c r="CQ190" i="8" s="1"/>
  <c r="CQ191" i="8" s="1"/>
  <c r="CQ192" i="8" s="1"/>
  <c r="CQ193" i="8" s="1"/>
  <c r="CQ194" i="8" s="1"/>
  <c r="CQ195" i="8" s="1"/>
  <c r="CQ196" i="8" s="1"/>
  <c r="CQ197" i="8" s="1"/>
  <c r="CQ198" i="8" s="1"/>
  <c r="CQ199" i="8" s="1"/>
  <c r="CQ200" i="8" s="1"/>
  <c r="CQ201" i="8" s="1"/>
  <c r="CQ202" i="8" s="1"/>
  <c r="CQ203" i="8" s="1"/>
  <c r="CQ204" i="8" s="1"/>
  <c r="CQ205" i="8" s="1"/>
  <c r="CQ206" i="8" s="1"/>
  <c r="CQ207" i="8" s="1"/>
  <c r="CQ208" i="8" s="1"/>
  <c r="CQ209" i="8" s="1"/>
  <c r="CQ210" i="8" s="1"/>
  <c r="CQ211" i="8" s="1"/>
  <c r="CQ212" i="8" s="1"/>
  <c r="CQ213" i="8" s="1"/>
  <c r="CQ214" i="8" s="1"/>
  <c r="CQ215" i="8" s="1"/>
  <c r="CQ216" i="8" s="1"/>
  <c r="CQ217" i="8" s="1"/>
  <c r="CQ218" i="8" s="1"/>
  <c r="CQ219" i="8" s="1"/>
  <c r="CQ220" i="8" s="1"/>
  <c r="CQ221" i="8" s="1"/>
  <c r="CQ222" i="8" s="1"/>
  <c r="CQ223" i="8" s="1"/>
  <c r="CQ224" i="8" s="1"/>
  <c r="CQ225" i="8" s="1"/>
  <c r="CQ226" i="8" s="1"/>
  <c r="CQ227" i="8" s="1"/>
  <c r="CQ228" i="8" s="1"/>
  <c r="CQ229" i="8" s="1"/>
  <c r="CQ230" i="8" s="1"/>
  <c r="CQ231" i="8" s="1"/>
  <c r="CQ232" i="8" s="1"/>
  <c r="CQ233" i="8" s="1"/>
  <c r="CQ234" i="8" s="1"/>
  <c r="CQ235" i="8" s="1"/>
  <c r="CQ236" i="8" s="1"/>
  <c r="CQ237" i="8" s="1"/>
  <c r="CQ238" i="8" s="1"/>
  <c r="CQ239" i="8" s="1"/>
  <c r="CQ240" i="8" s="1"/>
  <c r="CQ241" i="8" s="1"/>
  <c r="CQ242" i="8" s="1"/>
  <c r="CQ243" i="8" s="1"/>
  <c r="CQ244" i="8" s="1"/>
  <c r="CQ245" i="8" s="1"/>
  <c r="CQ246" i="8" s="1"/>
  <c r="CQ247" i="8" s="1"/>
  <c r="CQ248" i="8" s="1"/>
  <c r="CQ249" i="8" s="1"/>
  <c r="CQ250" i="8" s="1"/>
  <c r="CS169" i="8"/>
  <c r="CS170" i="8" s="1"/>
  <c r="CS171" i="8" s="1"/>
  <c r="CS172" i="8" s="1"/>
  <c r="CS173" i="8" s="1"/>
  <c r="CR174" i="8"/>
  <c r="EM125" i="8"/>
  <c r="EK127" i="8"/>
  <c r="EF132" i="8"/>
  <c r="EE133" i="8"/>
  <c r="EC135" i="8"/>
  <c r="EB136" i="8"/>
  <c r="DX140" i="8"/>
  <c r="EL126" i="8"/>
  <c r="ED134" i="8"/>
  <c r="EG131" i="8"/>
  <c r="DY139" i="8"/>
  <c r="FB79" i="4"/>
  <c r="FC78" i="4"/>
  <c r="FD77" i="4"/>
  <c r="FE76" i="4"/>
  <c r="FF75" i="4"/>
  <c r="FG74" i="4"/>
  <c r="F65" i="1"/>
  <c r="BQ66" i="1"/>
  <c r="BF66" i="1"/>
  <c r="AV66" i="1"/>
  <c r="AW66" i="1" s="1"/>
  <c r="EC102" i="4"/>
  <c r="EN90" i="4"/>
  <c r="EM91" i="4"/>
  <c r="EB103" i="4"/>
  <c r="DQ114" i="4"/>
  <c r="EL92" i="4"/>
  <c r="EO89" i="4"/>
  <c r="FH73" i="4"/>
  <c r="EK93" i="4"/>
  <c r="EJ94" i="4"/>
  <c r="DW108" i="4"/>
  <c r="DX107" i="4"/>
  <c r="DY106" i="4"/>
  <c r="DS112" i="4"/>
  <c r="DR113" i="4"/>
  <c r="DO116" i="4"/>
  <c r="DN117" i="4"/>
  <c r="DU110" i="4"/>
  <c r="DT111" i="4"/>
  <c r="DP115" i="4"/>
  <c r="DV109" i="4"/>
  <c r="DZ105" i="4"/>
  <c r="FJ72" i="4"/>
  <c r="DM118" i="4"/>
  <c r="DM119" i="4" s="1"/>
  <c r="DA131" i="4"/>
  <c r="CZ132" i="4"/>
  <c r="EA104" i="4"/>
  <c r="DD128" i="4"/>
  <c r="DC129" i="4"/>
  <c r="DE127" i="4"/>
  <c r="DB130" i="4"/>
  <c r="FN69" i="4"/>
  <c r="FK71" i="4"/>
  <c r="FL71" i="4" s="1"/>
  <c r="FM70" i="4"/>
  <c r="DF126" i="4"/>
  <c r="ER87" i="4"/>
  <c r="ES86" i="4"/>
  <c r="ET85" i="4"/>
  <c r="EH96" i="4"/>
  <c r="EP88" i="4"/>
  <c r="EQ88" i="4" s="1"/>
  <c r="EI95" i="4"/>
  <c r="EE100" i="4"/>
  <c r="ED101" i="4"/>
  <c r="EF98" i="4"/>
  <c r="EG97" i="4"/>
  <c r="EU84" i="4"/>
  <c r="EV84" i="4" s="1"/>
  <c r="FA80" i="4"/>
  <c r="EZ81" i="4"/>
  <c r="EX83" i="4"/>
  <c r="EY82" i="4"/>
  <c r="CY133" i="4"/>
  <c r="DI123" i="4"/>
  <c r="DH124" i="4"/>
  <c r="DK121" i="4"/>
  <c r="DG125" i="4"/>
  <c r="DL120" i="4"/>
  <c r="DJ122" i="4"/>
  <c r="CP251" i="8" l="1"/>
  <c r="CQ251" i="8" s="1"/>
  <c r="CN255" i="8"/>
  <c r="CN256" i="8" s="1"/>
  <c r="CN257" i="8" s="1"/>
  <c r="CO253" i="8"/>
  <c r="CO254" i="8" s="1"/>
  <c r="DL151" i="8"/>
  <c r="DM150" i="8"/>
  <c r="DO148" i="8"/>
  <c r="DN149" i="8"/>
  <c r="FA112" i="8"/>
  <c r="FJ103" i="8"/>
  <c r="FK102" i="8"/>
  <c r="FM100" i="8"/>
  <c r="FN99" i="8"/>
  <c r="FL101" i="8"/>
  <c r="DP147" i="8"/>
  <c r="DQ147" i="8" s="1"/>
  <c r="DU142" i="8"/>
  <c r="DU143" i="8" s="1"/>
  <c r="DT144" i="8"/>
  <c r="DS145" i="8"/>
  <c r="DR146" i="8"/>
  <c r="ER119" i="8"/>
  <c r="ER120" i="8" s="1"/>
  <c r="EQ121" i="8"/>
  <c r="EQ122" i="8" s="1"/>
  <c r="EQ123" i="8" s="1"/>
  <c r="FF105" i="8"/>
  <c r="FF106" i="8" s="1"/>
  <c r="EA138" i="8"/>
  <c r="FE107" i="8"/>
  <c r="FE108" i="8" s="1"/>
  <c r="FG104" i="8"/>
  <c r="EP124" i="8"/>
  <c r="EX115" i="8"/>
  <c r="EY114" i="8"/>
  <c r="FB111" i="8"/>
  <c r="W118" i="6"/>
  <c r="Q118" i="6" s="1"/>
  <c r="AU119" i="6"/>
  <c r="AV119" i="6" s="1"/>
  <c r="BE119" i="6"/>
  <c r="BP119" i="6"/>
  <c r="CU168" i="8"/>
  <c r="EJ129" i="8"/>
  <c r="EI130" i="8"/>
  <c r="EZ113" i="8"/>
  <c r="FC110" i="8"/>
  <c r="CT169" i="8"/>
  <c r="FD109" i="8"/>
  <c r="EU118" i="8"/>
  <c r="EW116" i="8"/>
  <c r="EV117" i="8"/>
  <c r="CS174" i="8"/>
  <c r="CV167" i="8"/>
  <c r="CR175" i="8"/>
  <c r="CR176" i="8" s="1"/>
  <c r="CR177" i="8" s="1"/>
  <c r="CR178" i="8" s="1"/>
  <c r="CR179" i="8" s="1"/>
  <c r="CR180" i="8" s="1"/>
  <c r="CR181" i="8" s="1"/>
  <c r="CR182" i="8" s="1"/>
  <c r="CR183" i="8" s="1"/>
  <c r="CR184" i="8" s="1"/>
  <c r="CR185" i="8" s="1"/>
  <c r="CR186" i="8" s="1"/>
  <c r="CR187" i="8" s="1"/>
  <c r="CR188" i="8" s="1"/>
  <c r="CR189" i="8" s="1"/>
  <c r="CR190" i="8" s="1"/>
  <c r="CR191" i="8" s="1"/>
  <c r="CR192" i="8" s="1"/>
  <c r="CR193" i="8" s="1"/>
  <c r="CR194" i="8" s="1"/>
  <c r="CR195" i="8" s="1"/>
  <c r="CR196" i="8" s="1"/>
  <c r="CR197" i="8" s="1"/>
  <c r="CR198" i="8" s="1"/>
  <c r="CR199" i="8" s="1"/>
  <c r="CR200" i="8" s="1"/>
  <c r="CR201" i="8" s="1"/>
  <c r="CR202" i="8" s="1"/>
  <c r="CR203" i="8" s="1"/>
  <c r="CR204" i="8" s="1"/>
  <c r="CR205" i="8" s="1"/>
  <c r="CR206" i="8" s="1"/>
  <c r="CR207" i="8" s="1"/>
  <c r="CR208" i="8" s="1"/>
  <c r="CR209" i="8" s="1"/>
  <c r="CR210" i="8" s="1"/>
  <c r="CR211" i="8" s="1"/>
  <c r="CR212" i="8" s="1"/>
  <c r="CR213" i="8" s="1"/>
  <c r="CR214" i="8" s="1"/>
  <c r="CR215" i="8" s="1"/>
  <c r="CR216" i="8" s="1"/>
  <c r="CR217" i="8" s="1"/>
  <c r="CR218" i="8" s="1"/>
  <c r="CR219" i="8" s="1"/>
  <c r="CR220" i="8" s="1"/>
  <c r="CR221" i="8" s="1"/>
  <c r="CR222" i="8" s="1"/>
  <c r="CR223" i="8" s="1"/>
  <c r="CR224" i="8" s="1"/>
  <c r="CR225" i="8" s="1"/>
  <c r="CR226" i="8" s="1"/>
  <c r="CR227" i="8" s="1"/>
  <c r="CR228" i="8" s="1"/>
  <c r="CR229" i="8" s="1"/>
  <c r="CR230" i="8" s="1"/>
  <c r="CR231" i="8" s="1"/>
  <c r="CR232" i="8" s="1"/>
  <c r="CR233" i="8" s="1"/>
  <c r="CR234" i="8" s="1"/>
  <c r="CR235" i="8" s="1"/>
  <c r="CR236" i="8" s="1"/>
  <c r="CR237" i="8" s="1"/>
  <c r="CR238" i="8" s="1"/>
  <c r="CR239" i="8" s="1"/>
  <c r="CR240" i="8" s="1"/>
  <c r="CR241" i="8" s="1"/>
  <c r="CR242" i="8" s="1"/>
  <c r="CR243" i="8" s="1"/>
  <c r="CR244" i="8" s="1"/>
  <c r="CR245" i="8" s="1"/>
  <c r="CR246" i="8" s="1"/>
  <c r="CR247" i="8" s="1"/>
  <c r="CR248" i="8" s="1"/>
  <c r="CR249" i="8" s="1"/>
  <c r="CR250" i="8" s="1"/>
  <c r="EM126" i="8"/>
  <c r="EN125" i="8"/>
  <c r="DY140" i="8"/>
  <c r="EG132" i="8"/>
  <c r="EK128" i="8"/>
  <c r="DZ139" i="8"/>
  <c r="EF133" i="8"/>
  <c r="EE134" i="8"/>
  <c r="ED135" i="8"/>
  <c r="EB137" i="8"/>
  <c r="EC136" i="8"/>
  <c r="DX141" i="8"/>
  <c r="EH131" i="8"/>
  <c r="EL127" i="8"/>
  <c r="D189" i="8"/>
  <c r="Y65" i="1"/>
  <c r="FB80" i="4"/>
  <c r="FC79" i="4"/>
  <c r="FD78" i="4"/>
  <c r="FE77" i="4"/>
  <c r="FF76" i="4"/>
  <c r="FG75" i="4"/>
  <c r="FH74" i="4"/>
  <c r="P65" i="1"/>
  <c r="FT189" i="4"/>
  <c r="FZ189" i="4"/>
  <c r="Q65" i="1"/>
  <c r="R65" i="1"/>
  <c r="GF189" i="4"/>
  <c r="BS66" i="1"/>
  <c r="BH66" i="1"/>
  <c r="AX66" i="1"/>
  <c r="AY66" i="1" s="1"/>
  <c r="BR66" i="1"/>
  <c r="BG66" i="1"/>
  <c r="EM92" i="4"/>
  <c r="EN91" i="4"/>
  <c r="EC103" i="4"/>
  <c r="DQ115" i="4"/>
  <c r="EO90" i="4"/>
  <c r="FI73" i="4"/>
  <c r="FJ73" i="4" s="1"/>
  <c r="EL93" i="4"/>
  <c r="EJ95" i="4"/>
  <c r="EK94" i="4"/>
  <c r="DX108" i="4"/>
  <c r="DY107" i="4"/>
  <c r="DW109" i="4"/>
  <c r="DZ106" i="4"/>
  <c r="DT112" i="4"/>
  <c r="DS113" i="4"/>
  <c r="DR114" i="4"/>
  <c r="DO117" i="4"/>
  <c r="DU111" i="4"/>
  <c r="DP116" i="4"/>
  <c r="DV110" i="4"/>
  <c r="EA105" i="4"/>
  <c r="DN118" i="4"/>
  <c r="DA132" i="4"/>
  <c r="DB131" i="4"/>
  <c r="EB104" i="4"/>
  <c r="DE128" i="4"/>
  <c r="CZ133" i="4"/>
  <c r="DC130" i="4"/>
  <c r="DD129" i="4"/>
  <c r="DF127" i="4"/>
  <c r="FN70" i="4"/>
  <c r="FM71" i="4"/>
  <c r="FK72" i="4"/>
  <c r="ET86" i="4"/>
  <c r="ES87" i="4"/>
  <c r="EP89" i="4"/>
  <c r="ER88" i="4"/>
  <c r="EE101" i="4"/>
  <c r="EU85" i="4"/>
  <c r="EV85" i="4" s="1"/>
  <c r="EI96" i="4"/>
  <c r="ED102" i="4"/>
  <c r="EH97" i="4"/>
  <c r="EG98" i="4"/>
  <c r="EF99" i="4"/>
  <c r="EY83" i="4"/>
  <c r="FA81" i="4"/>
  <c r="EZ82" i="4"/>
  <c r="EW84" i="4"/>
  <c r="EX84" i="4" s="1"/>
  <c r="CY134" i="4"/>
  <c r="CY135" i="4" s="1"/>
  <c r="DJ123" i="4"/>
  <c r="DH125" i="4"/>
  <c r="DI124" i="4"/>
  <c r="DL121" i="4"/>
  <c r="DK122" i="4"/>
  <c r="DM120" i="4"/>
  <c r="DG126" i="4"/>
  <c r="CN258" i="8" l="1"/>
  <c r="CN259" i="8" s="1"/>
  <c r="CR251" i="8"/>
  <c r="CP252" i="8"/>
  <c r="CP253" i="8" s="1"/>
  <c r="CP254" i="8" s="1"/>
  <c r="CO255" i="8"/>
  <c r="CO256" i="8" s="1"/>
  <c r="DM151" i="8"/>
  <c r="FA113" i="8"/>
  <c r="FB112" i="8"/>
  <c r="DO149" i="8"/>
  <c r="DN150" i="8"/>
  <c r="FK103" i="8"/>
  <c r="FL102" i="8"/>
  <c r="FN100" i="8"/>
  <c r="FM101" i="8"/>
  <c r="DP148" i="8"/>
  <c r="DV142" i="8"/>
  <c r="DV143" i="8" s="1"/>
  <c r="K118" i="6"/>
  <c r="ES119" i="8"/>
  <c r="ES120" i="8" s="1"/>
  <c r="DT145" i="8"/>
  <c r="DS146" i="8"/>
  <c r="DU144" i="8"/>
  <c r="ER121" i="8"/>
  <c r="ER122" i="8" s="1"/>
  <c r="ER123" i="8" s="1"/>
  <c r="EA139" i="8"/>
  <c r="EB138" i="8"/>
  <c r="FF107" i="8"/>
  <c r="FF108" i="8" s="1"/>
  <c r="FH104" i="8"/>
  <c r="FG105" i="8"/>
  <c r="FG106" i="8" s="1"/>
  <c r="DR147" i="8"/>
  <c r="EY115" i="8"/>
  <c r="FD110" i="8"/>
  <c r="FC111" i="8"/>
  <c r="BF119" i="6"/>
  <c r="BQ119" i="6"/>
  <c r="AW119" i="6"/>
  <c r="BR119" i="6"/>
  <c r="BG119" i="6"/>
  <c r="CU169" i="8"/>
  <c r="EJ130" i="8"/>
  <c r="EQ124" i="8"/>
  <c r="EZ114" i="8"/>
  <c r="CT170" i="8"/>
  <c r="CT171" i="8" s="1"/>
  <c r="FE109" i="8"/>
  <c r="EV118" i="8"/>
  <c r="EW117" i="8"/>
  <c r="EX116" i="8"/>
  <c r="CW167" i="8"/>
  <c r="CV168" i="8"/>
  <c r="CS175" i="8"/>
  <c r="EN126" i="8"/>
  <c r="EL128" i="8"/>
  <c r="EO125" i="8"/>
  <c r="EI131" i="8"/>
  <c r="EH132" i="8"/>
  <c r="EE135" i="8"/>
  <c r="EK129" i="8"/>
  <c r="EF134" i="8"/>
  <c r="ED136" i="8"/>
  <c r="DZ140" i="8"/>
  <c r="EG133" i="8"/>
  <c r="EM127" i="8"/>
  <c r="EC137" i="8"/>
  <c r="DY141" i="8"/>
  <c r="FC80" i="4"/>
  <c r="FB81" i="4"/>
  <c r="FD79" i="4"/>
  <c r="FE78" i="4"/>
  <c r="FF77" i="4"/>
  <c r="FG76" i="4"/>
  <c r="FH75" i="4"/>
  <c r="D189" i="4"/>
  <c r="BU66" i="1"/>
  <c r="BJ66" i="1"/>
  <c r="AZ66" i="1"/>
  <c r="BC66" i="1" s="1"/>
  <c r="BN66" i="1" s="1"/>
  <c r="BT66" i="1"/>
  <c r="BI66" i="1"/>
  <c r="DQ116" i="4"/>
  <c r="EN92" i="4"/>
  <c r="FI74" i="4"/>
  <c r="EO91" i="4"/>
  <c r="EP90" i="4"/>
  <c r="EL94" i="4"/>
  <c r="EM93" i="4"/>
  <c r="EK95" i="4"/>
  <c r="EJ96" i="4"/>
  <c r="DW110" i="4"/>
  <c r="EA106" i="4"/>
  <c r="DX109" i="4"/>
  <c r="DY108" i="4"/>
  <c r="DZ107" i="4"/>
  <c r="DS114" i="4"/>
  <c r="DT113" i="4"/>
  <c r="DU112" i="4"/>
  <c r="DR115" i="4"/>
  <c r="DP117" i="4"/>
  <c r="DO118" i="4"/>
  <c r="EB105" i="4"/>
  <c r="DV111" i="4"/>
  <c r="DN119" i="4"/>
  <c r="DB132" i="4"/>
  <c r="DC131" i="4"/>
  <c r="DA133" i="4"/>
  <c r="DF128" i="4"/>
  <c r="EC104" i="4"/>
  <c r="DG127" i="4"/>
  <c r="DE129" i="4"/>
  <c r="DD130" i="4"/>
  <c r="FN71" i="4"/>
  <c r="FK73" i="4"/>
  <c r="FL72" i="4"/>
  <c r="ES88" i="4"/>
  <c r="ET87" i="4"/>
  <c r="EQ89" i="4"/>
  <c r="ER89" i="4" s="1"/>
  <c r="EU86" i="4"/>
  <c r="EV86" i="4" s="1"/>
  <c r="EE102" i="4"/>
  <c r="ED103" i="4"/>
  <c r="EF100" i="4"/>
  <c r="EF101" i="4" s="1"/>
  <c r="EH98" i="4"/>
  <c r="EG99" i="4"/>
  <c r="EI97" i="4"/>
  <c r="FA82" i="4"/>
  <c r="EZ83" i="4"/>
  <c r="EW85" i="4"/>
  <c r="EX85" i="4" s="1"/>
  <c r="EY84" i="4"/>
  <c r="CZ134" i="4"/>
  <c r="DI125" i="4"/>
  <c r="DK123" i="4"/>
  <c r="DM121" i="4"/>
  <c r="DJ124" i="4"/>
  <c r="DL122" i="4"/>
  <c r="DH126" i="4"/>
  <c r="CQ252" i="8" l="1"/>
  <c r="CQ253" i="8" s="1"/>
  <c r="CP255" i="8"/>
  <c r="CP256" i="8" s="1"/>
  <c r="CO257" i="8"/>
  <c r="CO258" i="8" s="1"/>
  <c r="CO259" i="8" s="1"/>
  <c r="DN151" i="8"/>
  <c r="FA114" i="8"/>
  <c r="FC112" i="8"/>
  <c r="FB113" i="8"/>
  <c r="DP149" i="8"/>
  <c r="DO150" i="8"/>
  <c r="FL103" i="8"/>
  <c r="FN101" i="8"/>
  <c r="FM102" i="8"/>
  <c r="DQ148" i="8"/>
  <c r="DR148" i="8" s="1"/>
  <c r="DW142" i="8"/>
  <c r="DX142" i="8" s="1"/>
  <c r="ET119" i="8"/>
  <c r="ET120" i="8" s="1"/>
  <c r="DU145" i="8"/>
  <c r="DT146" i="8"/>
  <c r="ES121" i="8"/>
  <c r="DS147" i="8"/>
  <c r="DV144" i="8"/>
  <c r="EB139" i="8"/>
  <c r="FG107" i="8"/>
  <c r="FG108" i="8" s="1"/>
  <c r="FI104" i="8"/>
  <c r="FH105" i="8"/>
  <c r="FH106" i="8" s="1"/>
  <c r="EY116" i="8"/>
  <c r="FD111" i="8"/>
  <c r="BH119" i="6"/>
  <c r="BS119" i="6"/>
  <c r="AX119" i="6"/>
  <c r="EJ131" i="8"/>
  <c r="ER124" i="8"/>
  <c r="EZ115" i="8"/>
  <c r="CU170" i="8"/>
  <c r="CU171" i="8" s="1"/>
  <c r="CW168" i="8"/>
  <c r="EW118" i="8"/>
  <c r="FF109" i="8"/>
  <c r="FE110" i="8"/>
  <c r="EX117" i="8"/>
  <c r="CS176" i="8"/>
  <c r="CS177" i="8" s="1"/>
  <c r="CS178" i="8" s="1"/>
  <c r="CS179" i="8" s="1"/>
  <c r="CS180" i="8" s="1"/>
  <c r="CS181" i="8" s="1"/>
  <c r="CS182" i="8" s="1"/>
  <c r="CS183" i="8" s="1"/>
  <c r="CS184" i="8" s="1"/>
  <c r="CS185" i="8" s="1"/>
  <c r="CS186" i="8" s="1"/>
  <c r="CS187" i="8" s="1"/>
  <c r="CS188" i="8" s="1"/>
  <c r="CS189" i="8" s="1"/>
  <c r="CS190" i="8" s="1"/>
  <c r="CS191" i="8" s="1"/>
  <c r="CS192" i="8" s="1"/>
  <c r="CS193" i="8" s="1"/>
  <c r="CS194" i="8" s="1"/>
  <c r="CS195" i="8" s="1"/>
  <c r="CT172" i="8"/>
  <c r="CT173" i="8" s="1"/>
  <c r="CX167" i="8"/>
  <c r="CV169" i="8"/>
  <c r="EL129" i="8"/>
  <c r="EO126" i="8"/>
  <c r="EP125" i="8"/>
  <c r="EC138" i="8"/>
  <c r="EE136" i="8"/>
  <c r="ED137" i="8"/>
  <c r="EN127" i="8"/>
  <c r="EG134" i="8"/>
  <c r="EF135" i="8"/>
  <c r="DZ141" i="8"/>
  <c r="EH133" i="8"/>
  <c r="EI132" i="8"/>
  <c r="EA140" i="8"/>
  <c r="EM128" i="8"/>
  <c r="EK130" i="8"/>
  <c r="FC81" i="4"/>
  <c r="FD80" i="4"/>
  <c r="FE79" i="4"/>
  <c r="FF78" i="4"/>
  <c r="FG77" i="4"/>
  <c r="FH76" i="4"/>
  <c r="FI75" i="4"/>
  <c r="BV66" i="1"/>
  <c r="AU67" i="1"/>
  <c r="BK66" i="1"/>
  <c r="EN93" i="4"/>
  <c r="FJ74" i="4"/>
  <c r="FK74" i="4" s="1"/>
  <c r="DQ117" i="4"/>
  <c r="EO92" i="4"/>
  <c r="EP91" i="4"/>
  <c r="EJ97" i="4"/>
  <c r="EM94" i="4"/>
  <c r="EK96" i="4"/>
  <c r="EL95" i="4"/>
  <c r="DX110" i="4"/>
  <c r="EA107" i="4"/>
  <c r="EB106" i="4"/>
  <c r="DY109" i="4"/>
  <c r="DZ108" i="4"/>
  <c r="DS115" i="4"/>
  <c r="DT114" i="4"/>
  <c r="DU113" i="4"/>
  <c r="DV112" i="4"/>
  <c r="DR116" i="4"/>
  <c r="DW111" i="4"/>
  <c r="DP118" i="4"/>
  <c r="DO119" i="4"/>
  <c r="EC105" i="4"/>
  <c r="DN120" i="4"/>
  <c r="DB133" i="4"/>
  <c r="DA134" i="4"/>
  <c r="DC132" i="4"/>
  <c r="DF129" i="4"/>
  <c r="DG128" i="4"/>
  <c r="ED104" i="4"/>
  <c r="DE130" i="4"/>
  <c r="DD131" i="4"/>
  <c r="FL73" i="4"/>
  <c r="FM72" i="4"/>
  <c r="ET88" i="4"/>
  <c r="EU87" i="4"/>
  <c r="ES89" i="4"/>
  <c r="EQ90" i="4"/>
  <c r="ER90" i="4" s="1"/>
  <c r="EF102" i="4"/>
  <c r="EH99" i="4"/>
  <c r="EE103" i="4"/>
  <c r="EI98" i="4"/>
  <c r="EG100" i="4"/>
  <c r="EW86" i="4"/>
  <c r="EX86" i="4" s="1"/>
  <c r="EZ84" i="4"/>
  <c r="FA83" i="4"/>
  <c r="FB82" i="4"/>
  <c r="EY85" i="4"/>
  <c r="CZ135" i="4"/>
  <c r="DL123" i="4"/>
  <c r="DI126" i="4"/>
  <c r="DJ125" i="4"/>
  <c r="DK124" i="4"/>
  <c r="DM122" i="4"/>
  <c r="DH127" i="4"/>
  <c r="CR252" i="8" l="1"/>
  <c r="CR253" i="8" s="1"/>
  <c r="CQ254" i="8"/>
  <c r="CQ255" i="8" s="1"/>
  <c r="CQ256" i="8" s="1"/>
  <c r="DO151" i="8"/>
  <c r="FB114" i="8"/>
  <c r="FC113" i="8"/>
  <c r="FD112" i="8"/>
  <c r="DP150" i="8"/>
  <c r="FN102" i="8"/>
  <c r="FM103" i="8"/>
  <c r="DQ149" i="8"/>
  <c r="DY142" i="8"/>
  <c r="DZ142" i="8" s="1"/>
  <c r="DW143" i="8"/>
  <c r="DX143" i="8" s="1"/>
  <c r="CP257" i="8"/>
  <c r="CP258" i="8" s="1"/>
  <c r="CP259" i="8" s="1"/>
  <c r="ET121" i="8"/>
  <c r="EU119" i="8"/>
  <c r="EU120" i="8" s="1"/>
  <c r="DU146" i="8"/>
  <c r="DV145" i="8"/>
  <c r="DT147" i="8"/>
  <c r="ES122" i="8"/>
  <c r="ES123" i="8" s="1"/>
  <c r="DS148" i="8"/>
  <c r="EC139" i="8"/>
  <c r="FH107" i="8"/>
  <c r="FH108" i="8" s="1"/>
  <c r="EZ116" i="8"/>
  <c r="FI105" i="8"/>
  <c r="FI106" i="8" s="1"/>
  <c r="FJ104" i="8"/>
  <c r="FE111" i="8"/>
  <c r="BA119" i="6"/>
  <c r="BL119" i="6" s="1"/>
  <c r="BI119" i="6"/>
  <c r="BT119" i="6"/>
  <c r="AS120" i="6"/>
  <c r="FA115" i="8"/>
  <c r="FG109" i="8"/>
  <c r="FF110" i="8"/>
  <c r="EY117" i="8"/>
  <c r="EX118" i="8"/>
  <c r="CT174" i="8"/>
  <c r="CV170" i="8"/>
  <c r="CY167" i="8"/>
  <c r="CS196" i="8"/>
  <c r="CU172" i="8"/>
  <c r="CX168" i="8"/>
  <c r="CW169" i="8"/>
  <c r="EP126" i="8"/>
  <c r="EQ125" i="8"/>
  <c r="EF136" i="8"/>
  <c r="EH134" i="8"/>
  <c r="EG135" i="8"/>
  <c r="EB140" i="8"/>
  <c r="EA141" i="8"/>
  <c r="EK131" i="8"/>
  <c r="EJ132" i="8"/>
  <c r="EI133" i="8"/>
  <c r="ED138" i="8"/>
  <c r="EN128" i="8"/>
  <c r="EO127" i="8"/>
  <c r="EE137" i="8"/>
  <c r="EL130" i="8"/>
  <c r="EM129" i="8"/>
  <c r="FD81" i="4"/>
  <c r="FE80" i="4"/>
  <c r="FG78" i="4"/>
  <c r="FF79" i="4"/>
  <c r="FH77" i="4"/>
  <c r="FI76" i="4"/>
  <c r="F66" i="1"/>
  <c r="BQ67" i="1"/>
  <c r="BF67" i="1"/>
  <c r="AV67" i="1"/>
  <c r="EP92" i="4"/>
  <c r="FJ75" i="4"/>
  <c r="EO93" i="4"/>
  <c r="EN94" i="4"/>
  <c r="DQ118" i="4"/>
  <c r="EM95" i="4"/>
  <c r="EJ98" i="4"/>
  <c r="EL96" i="4"/>
  <c r="EK97" i="4"/>
  <c r="DY110" i="4"/>
  <c r="DX111" i="4"/>
  <c r="EB107" i="4"/>
  <c r="EC106" i="4"/>
  <c r="DZ109" i="4"/>
  <c r="EA108" i="4"/>
  <c r="DU114" i="4"/>
  <c r="DT115" i="4"/>
  <c r="DS116" i="4"/>
  <c r="DV113" i="4"/>
  <c r="DR117" i="4"/>
  <c r="DP119" i="4"/>
  <c r="DW112" i="4"/>
  <c r="DO120" i="4"/>
  <c r="ED105" i="4"/>
  <c r="DD132" i="4"/>
  <c r="DN121" i="4"/>
  <c r="DN122" i="4" s="1"/>
  <c r="FL74" i="4"/>
  <c r="DC133" i="4"/>
  <c r="DB134" i="4"/>
  <c r="EE104" i="4"/>
  <c r="DG129" i="4"/>
  <c r="DE131" i="4"/>
  <c r="DF130" i="4"/>
  <c r="FM73" i="4"/>
  <c r="FN72" i="4"/>
  <c r="EU88" i="4"/>
  <c r="ET89" i="4"/>
  <c r="EV87" i="4"/>
  <c r="EQ91" i="4"/>
  <c r="ES90" i="4"/>
  <c r="DA135" i="4"/>
  <c r="FA84" i="4"/>
  <c r="EF103" i="4"/>
  <c r="EI99" i="4"/>
  <c r="DM123" i="4"/>
  <c r="EG101" i="4"/>
  <c r="EG102" i="4" s="1"/>
  <c r="EH100" i="4"/>
  <c r="EZ85" i="4"/>
  <c r="EY86" i="4"/>
  <c r="FC82" i="4"/>
  <c r="FB83" i="4"/>
  <c r="DL124" i="4"/>
  <c r="DI127" i="4"/>
  <c r="DJ126" i="4"/>
  <c r="DK125" i="4"/>
  <c r="DH128" i="4"/>
  <c r="CR254" i="8" l="1"/>
  <c r="CR255" i="8" s="1"/>
  <c r="DP151" i="8"/>
  <c r="FB115" i="8"/>
  <c r="FC114" i="8"/>
  <c r="FD113" i="8"/>
  <c r="FE112" i="8"/>
  <c r="DQ150" i="8"/>
  <c r="FN103" i="8"/>
  <c r="DR149" i="8"/>
  <c r="DS149" i="8" s="1"/>
  <c r="DU147" i="8"/>
  <c r="DY143" i="8"/>
  <c r="DZ143" i="8" s="1"/>
  <c r="DW144" i="8"/>
  <c r="DW145" i="8" s="1"/>
  <c r="CQ257" i="8"/>
  <c r="CQ258" i="8" s="1"/>
  <c r="CQ259" i="8" s="1"/>
  <c r="EU121" i="8"/>
  <c r="EV119" i="8"/>
  <c r="EV120" i="8" s="1"/>
  <c r="DV146" i="8"/>
  <c r="DT148" i="8"/>
  <c r="EC140" i="8"/>
  <c r="ET122" i="8"/>
  <c r="ET123" i="8" s="1"/>
  <c r="ES124" i="8"/>
  <c r="EZ117" i="8"/>
  <c r="FI107" i="8"/>
  <c r="FI108" i="8" s="1"/>
  <c r="FJ105" i="8"/>
  <c r="FJ106" i="8" s="1"/>
  <c r="FK104" i="8"/>
  <c r="FF111" i="8"/>
  <c r="BO120" i="6"/>
  <c r="BD120" i="6"/>
  <c r="AT120" i="6"/>
  <c r="AU120" i="6" s="1"/>
  <c r="FA116" i="8"/>
  <c r="FH109" i="8"/>
  <c r="FG110" i="8"/>
  <c r="EY118" i="8"/>
  <c r="CX169" i="8"/>
  <c r="CZ167" i="8"/>
  <c r="CU173" i="8"/>
  <c r="CU174" i="8" s="1"/>
  <c r="CS197" i="8"/>
  <c r="CW170" i="8"/>
  <c r="CV171" i="8"/>
  <c r="CY168" i="8"/>
  <c r="CT175" i="8"/>
  <c r="EQ126" i="8"/>
  <c r="ER125" i="8"/>
  <c r="EH135" i="8"/>
  <c r="EG136" i="8"/>
  <c r="EL131" i="8"/>
  <c r="EI134" i="8"/>
  <c r="EB141" i="8"/>
  <c r="EA142" i="8"/>
  <c r="EM130" i="8"/>
  <c r="EE138" i="8"/>
  <c r="EO128" i="8"/>
  <c r="EP127" i="8"/>
  <c r="EN129" i="8"/>
  <c r="EJ133" i="8"/>
  <c r="ED139" i="8"/>
  <c r="EK132" i="8"/>
  <c r="EF137" i="8"/>
  <c r="D190" i="8"/>
  <c r="Y66" i="1"/>
  <c r="FD82" i="4"/>
  <c r="FE81" i="4"/>
  <c r="FF80" i="4"/>
  <c r="FI77" i="4"/>
  <c r="FH78" i="4"/>
  <c r="FG79" i="4"/>
  <c r="FJ76" i="4"/>
  <c r="P66" i="1"/>
  <c r="FT190" i="4"/>
  <c r="Q66" i="1"/>
  <c r="R66" i="1"/>
  <c r="FZ190" i="4"/>
  <c r="GF190" i="4"/>
  <c r="AW67" i="1"/>
  <c r="BR67" i="1"/>
  <c r="BG67" i="1"/>
  <c r="DQ119" i="4"/>
  <c r="EQ92" i="4"/>
  <c r="EO94" i="4"/>
  <c r="EP93" i="4"/>
  <c r="FK75" i="4"/>
  <c r="FL75" i="4" s="1"/>
  <c r="EN95" i="4"/>
  <c r="EM96" i="4"/>
  <c r="EJ99" i="4"/>
  <c r="EL97" i="4"/>
  <c r="EK98" i="4"/>
  <c r="DX112" i="4"/>
  <c r="DY111" i="4"/>
  <c r="EB108" i="4"/>
  <c r="EC107" i="4"/>
  <c r="ED106" i="4"/>
  <c r="EA109" i="4"/>
  <c r="DZ110" i="4"/>
  <c r="DS117" i="4"/>
  <c r="DT116" i="4"/>
  <c r="DU115" i="4"/>
  <c r="DV114" i="4"/>
  <c r="DW113" i="4"/>
  <c r="DR118" i="4"/>
  <c r="DD133" i="4"/>
  <c r="DP120" i="4"/>
  <c r="EE105" i="4"/>
  <c r="DE132" i="4"/>
  <c r="DO121" i="4"/>
  <c r="DO122" i="4" s="1"/>
  <c r="FM74" i="4"/>
  <c r="DC134" i="4"/>
  <c r="DH129" i="4"/>
  <c r="EF104" i="4"/>
  <c r="DF131" i="4"/>
  <c r="DG130" i="4"/>
  <c r="FN73" i="4"/>
  <c r="EV88" i="4"/>
  <c r="EU89" i="4"/>
  <c r="ET90" i="4"/>
  <c r="EW87" i="4"/>
  <c r="DN123" i="4"/>
  <c r="DB135" i="4"/>
  <c r="ER91" i="4"/>
  <c r="DM124" i="4"/>
  <c r="FA85" i="4"/>
  <c r="EG103" i="4"/>
  <c r="EZ86" i="4"/>
  <c r="EH101" i="4"/>
  <c r="EH102" i="4" s="1"/>
  <c r="EI100" i="4"/>
  <c r="FC83" i="4"/>
  <c r="FB84" i="4"/>
  <c r="DJ127" i="4"/>
  <c r="DK126" i="4"/>
  <c r="DL125" i="4"/>
  <c r="DI128" i="4"/>
  <c r="CR256" i="8" l="1"/>
  <c r="CR257" i="8" s="1"/>
  <c r="CR258" i="8" s="1"/>
  <c r="CR259" i="8" s="1"/>
  <c r="DQ151" i="8"/>
  <c r="FB116" i="8"/>
  <c r="FC115" i="8"/>
  <c r="FE113" i="8"/>
  <c r="FD114" i="8"/>
  <c r="FF112" i="8"/>
  <c r="DU148" i="8"/>
  <c r="DR150" i="8"/>
  <c r="DV147" i="8"/>
  <c r="EW119" i="8"/>
  <c r="EW120" i="8" s="1"/>
  <c r="DX144" i="8"/>
  <c r="DX145" i="8" s="1"/>
  <c r="EV121" i="8"/>
  <c r="DW146" i="8"/>
  <c r="EC141" i="8"/>
  <c r="ES125" i="8"/>
  <c r="EU122" i="8"/>
  <c r="EU123" i="8" s="1"/>
  <c r="ET124" i="8"/>
  <c r="FJ107" i="8"/>
  <c r="FJ108" i="8" s="1"/>
  <c r="FK105" i="8"/>
  <c r="FK106" i="8" s="1"/>
  <c r="FL104" i="8"/>
  <c r="DT149" i="8"/>
  <c r="FG111" i="8"/>
  <c r="AV120" i="6"/>
  <c r="BQ120" i="6"/>
  <c r="BF120" i="6"/>
  <c r="BP120" i="6"/>
  <c r="BE120" i="6"/>
  <c r="W119" i="6"/>
  <c r="Q119" i="6" s="1"/>
  <c r="FA117" i="8"/>
  <c r="FI109" i="8"/>
  <c r="FH110" i="8"/>
  <c r="EZ118" i="8"/>
  <c r="CT176" i="8"/>
  <c r="CT177" i="8" s="1"/>
  <c r="CT178" i="8" s="1"/>
  <c r="CT179" i="8" s="1"/>
  <c r="CW171" i="8"/>
  <c r="CZ168" i="8"/>
  <c r="CU175" i="8"/>
  <c r="DA167" i="8"/>
  <c r="CV172" i="8"/>
  <c r="CY169" i="8"/>
  <c r="CX170" i="8"/>
  <c r="CS198" i="8"/>
  <c r="CS199" i="8" s="1"/>
  <c r="CS200" i="8" s="1"/>
  <c r="CS201" i="8" s="1"/>
  <c r="CS202" i="8" s="1"/>
  <c r="CS203" i="8" s="1"/>
  <c r="CS204" i="8" s="1"/>
  <c r="CS205" i="8" s="1"/>
  <c r="CS206" i="8" s="1"/>
  <c r="CS207" i="8" s="1"/>
  <c r="CS208" i="8" s="1"/>
  <c r="CS209" i="8" s="1"/>
  <c r="CS210" i="8" s="1"/>
  <c r="CS211" i="8" s="1"/>
  <c r="CS212" i="8" s="1"/>
  <c r="CS213" i="8" s="1"/>
  <c r="CS214" i="8" s="1"/>
  <c r="CS215" i="8" s="1"/>
  <c r="CS216" i="8" s="1"/>
  <c r="CS217" i="8" s="1"/>
  <c r="CS218" i="8" s="1"/>
  <c r="CS219" i="8" s="1"/>
  <c r="CS220" i="8" s="1"/>
  <c r="CS221" i="8" s="1"/>
  <c r="CS222" i="8" s="1"/>
  <c r="CS223" i="8" s="1"/>
  <c r="CS224" i="8" s="1"/>
  <c r="CS225" i="8" s="1"/>
  <c r="CS226" i="8" s="1"/>
  <c r="CS227" i="8" s="1"/>
  <c r="CS228" i="8" s="1"/>
  <c r="CS229" i="8" s="1"/>
  <c r="CS230" i="8" s="1"/>
  <c r="CS231" i="8" s="1"/>
  <c r="CS232" i="8" s="1"/>
  <c r="CS233" i="8" s="1"/>
  <c r="CS234" i="8" s="1"/>
  <c r="CS235" i="8" s="1"/>
  <c r="CS236" i="8" s="1"/>
  <c r="CS237" i="8" s="1"/>
  <c r="CS238" i="8" s="1"/>
  <c r="CS239" i="8" s="1"/>
  <c r="CS240" i="8" s="1"/>
  <c r="CS241" i="8" s="1"/>
  <c r="CS242" i="8" s="1"/>
  <c r="CS243" i="8" s="1"/>
  <c r="CS244" i="8" s="1"/>
  <c r="CS245" i="8" s="1"/>
  <c r="CS246" i="8" s="1"/>
  <c r="CS247" i="8" s="1"/>
  <c r="CS248" i="8" s="1"/>
  <c r="CS249" i="8" s="1"/>
  <c r="CS250" i="8" s="1"/>
  <c r="CS251" i="8" s="1"/>
  <c r="CS252" i="8" s="1"/>
  <c r="CS253" i="8" s="1"/>
  <c r="CS254" i="8" s="1"/>
  <c r="CS255" i="8" s="1"/>
  <c r="CS256" i="8" s="1"/>
  <c r="EJ134" i="8"/>
  <c r="EN130" i="8"/>
  <c r="EA143" i="8"/>
  <c r="ER126" i="8"/>
  <c r="EG137" i="8"/>
  <c r="EF138" i="8"/>
  <c r="EK133" i="8"/>
  <c r="EE139" i="8"/>
  <c r="EI135" i="8"/>
  <c r="EB142" i="8"/>
  <c r="EP128" i="8"/>
  <c r="EQ127" i="8"/>
  <c r="EL132" i="8"/>
  <c r="EM131" i="8"/>
  <c r="EO129" i="8"/>
  <c r="ED140" i="8"/>
  <c r="EH136" i="8"/>
  <c r="FF81" i="4"/>
  <c r="FE82" i="4"/>
  <c r="FD83" i="4"/>
  <c r="FG80" i="4"/>
  <c r="FH79" i="4"/>
  <c r="FI78" i="4"/>
  <c r="FJ77" i="4"/>
  <c r="D190" i="4"/>
  <c r="BS67" i="1"/>
  <c r="BH67" i="1"/>
  <c r="AX67" i="1"/>
  <c r="DQ120" i="4"/>
  <c r="DR119" i="4"/>
  <c r="FK76" i="4"/>
  <c r="FL76" i="4" s="1"/>
  <c r="EQ93" i="4"/>
  <c r="EP94" i="4"/>
  <c r="EO95" i="4"/>
  <c r="ER92" i="4"/>
  <c r="EN96" i="4"/>
  <c r="EM97" i="4"/>
  <c r="EK99" i="4"/>
  <c r="EL98" i="4"/>
  <c r="EE106" i="4"/>
  <c r="DX113" i="4"/>
  <c r="DY112" i="4"/>
  <c r="DZ111" i="4"/>
  <c r="ED107" i="4"/>
  <c r="EC108" i="4"/>
  <c r="EA110" i="4"/>
  <c r="EB109" i="4"/>
  <c r="DU116" i="4"/>
  <c r="DV115" i="4"/>
  <c r="DT117" i="4"/>
  <c r="DS118" i="4"/>
  <c r="DW114" i="4"/>
  <c r="DE133" i="4"/>
  <c r="DD134" i="4"/>
  <c r="EF105" i="4"/>
  <c r="DF132" i="4"/>
  <c r="DP121" i="4"/>
  <c r="FN74" i="4"/>
  <c r="FM75" i="4"/>
  <c r="DH130" i="4"/>
  <c r="EG104" i="4"/>
  <c r="DG131" i="4"/>
  <c r="EV89" i="4"/>
  <c r="EW88" i="4"/>
  <c r="EU90" i="4"/>
  <c r="EX87" i="4"/>
  <c r="EY87" i="4" s="1"/>
  <c r="EZ87" i="4" s="1"/>
  <c r="DO123" i="4"/>
  <c r="DN124" i="4"/>
  <c r="DC135" i="4"/>
  <c r="DM125" i="4"/>
  <c r="ES91" i="4"/>
  <c r="EH103" i="4"/>
  <c r="FA86" i="4"/>
  <c r="EI101" i="4"/>
  <c r="EI102" i="4" s="1"/>
  <c r="EJ100" i="4"/>
  <c r="FC84" i="4"/>
  <c r="FB85" i="4"/>
  <c r="DJ128" i="4"/>
  <c r="DL126" i="4"/>
  <c r="DK127" i="4"/>
  <c r="DI129" i="4"/>
  <c r="CS257" i="8" l="1"/>
  <c r="DR151" i="8"/>
  <c r="FB117" i="8"/>
  <c r="FC116" i="8"/>
  <c r="FD115" i="8"/>
  <c r="FF113" i="8"/>
  <c r="FE114" i="8"/>
  <c r="FG112" i="8"/>
  <c r="DV148" i="8"/>
  <c r="DS150" i="8"/>
  <c r="DS151" i="8" s="1"/>
  <c r="DW147" i="8"/>
  <c r="EW121" i="8"/>
  <c r="EX119" i="8"/>
  <c r="EY119" i="8" s="1"/>
  <c r="EZ119" i="8" s="1"/>
  <c r="DY144" i="8"/>
  <c r="DZ144" i="8" s="1"/>
  <c r="EC142" i="8"/>
  <c r="K119" i="6"/>
  <c r="CS258" i="8"/>
  <c r="CS259" i="8" s="1"/>
  <c r="DX146" i="8"/>
  <c r="ES126" i="8"/>
  <c r="ET125" i="8"/>
  <c r="EV122" i="8"/>
  <c r="EU124" i="8"/>
  <c r="FK107" i="8"/>
  <c r="FK108" i="8" s="1"/>
  <c r="FL105" i="8"/>
  <c r="FL106" i="8" s="1"/>
  <c r="FM104" i="8"/>
  <c r="DU149" i="8"/>
  <c r="FH111" i="8"/>
  <c r="AW120" i="6"/>
  <c r="AX120" i="6" s="1"/>
  <c r="BR120" i="6"/>
  <c r="BG120" i="6"/>
  <c r="FA118" i="8"/>
  <c r="EN131" i="8"/>
  <c r="FI110" i="8"/>
  <c r="FJ109" i="8"/>
  <c r="EJ135" i="8"/>
  <c r="CY170" i="8"/>
  <c r="DB167" i="8"/>
  <c r="CZ169" i="8"/>
  <c r="CT180" i="8"/>
  <c r="CV173" i="8"/>
  <c r="CV174" i="8" s="1"/>
  <c r="CV175" i="8" s="1"/>
  <c r="DA168" i="8"/>
  <c r="CU176" i="8"/>
  <c r="CW172" i="8"/>
  <c r="CX171" i="8"/>
  <c r="EK134" i="8"/>
  <c r="EQ128" i="8"/>
  <c r="EB143" i="8"/>
  <c r="EI136" i="8"/>
  <c r="EL133" i="8"/>
  <c r="ED141" i="8"/>
  <c r="EP129" i="8"/>
  <c r="EM132" i="8"/>
  <c r="ER127" i="8"/>
  <c r="EF139" i="8"/>
  <c r="EH137" i="8"/>
  <c r="EG138" i="8"/>
  <c r="EE140" i="8"/>
  <c r="EO130" i="8"/>
  <c r="FD84" i="4"/>
  <c r="FG81" i="4"/>
  <c r="FF82" i="4"/>
  <c r="FE83" i="4"/>
  <c r="FH80" i="4"/>
  <c r="FI79" i="4"/>
  <c r="FJ78" i="4"/>
  <c r="AY67" i="1"/>
  <c r="AZ67" i="1" s="1"/>
  <c r="BT67" i="1"/>
  <c r="BI67" i="1"/>
  <c r="DQ121" i="4"/>
  <c r="DR120" i="4"/>
  <c r="DS119" i="4"/>
  <c r="FK77" i="4"/>
  <c r="FL77" i="4" s="1"/>
  <c r="EO96" i="4"/>
  <c r="ER93" i="4"/>
  <c r="ES92" i="4"/>
  <c r="EP95" i="4"/>
  <c r="EN97" i="4"/>
  <c r="EQ94" i="4"/>
  <c r="EL99" i="4"/>
  <c r="EM98" i="4"/>
  <c r="EE107" i="4"/>
  <c r="DZ112" i="4"/>
  <c r="EF106" i="4"/>
  <c r="EA111" i="4"/>
  <c r="DY113" i="4"/>
  <c r="DX114" i="4"/>
  <c r="ED108" i="4"/>
  <c r="EB110" i="4"/>
  <c r="EC109" i="4"/>
  <c r="DV116" i="4"/>
  <c r="DU117" i="4"/>
  <c r="DW115" i="4"/>
  <c r="DT118" i="4"/>
  <c r="DF133" i="4"/>
  <c r="DE134" i="4"/>
  <c r="EG105" i="4"/>
  <c r="DG132" i="4"/>
  <c r="DP122" i="4"/>
  <c r="DP123" i="4" s="1"/>
  <c r="FN75" i="4"/>
  <c r="FM76" i="4"/>
  <c r="DI130" i="4"/>
  <c r="EH104" i="4"/>
  <c r="DH131" i="4"/>
  <c r="EV90" i="4"/>
  <c r="EW89" i="4"/>
  <c r="EX88" i="4"/>
  <c r="EY88" i="4" s="1"/>
  <c r="EZ88" i="4" s="1"/>
  <c r="DO124" i="4"/>
  <c r="DD135" i="4"/>
  <c r="DN125" i="4"/>
  <c r="DM126" i="4"/>
  <c r="FA87" i="4"/>
  <c r="ET91" i="4"/>
  <c r="EI103" i="4"/>
  <c r="DL127" i="4"/>
  <c r="DK128" i="4"/>
  <c r="EJ101" i="4"/>
  <c r="EJ102" i="4" s="1"/>
  <c r="EK100" i="4"/>
  <c r="FC85" i="4"/>
  <c r="FB86" i="4"/>
  <c r="DJ129" i="4"/>
  <c r="FB118" i="8" l="1"/>
  <c r="FC117" i="8"/>
  <c r="FD116" i="8"/>
  <c r="FG113" i="8"/>
  <c r="FF114" i="8"/>
  <c r="FH112" i="8"/>
  <c r="FE115" i="8"/>
  <c r="DV149" i="8"/>
  <c r="DX147" i="8"/>
  <c r="DW148" i="8"/>
  <c r="DT150" i="8"/>
  <c r="DT151" i="8" s="1"/>
  <c r="EA144" i="8"/>
  <c r="EB144" i="8" s="1"/>
  <c r="EX120" i="8"/>
  <c r="EY120" i="8" s="1"/>
  <c r="EZ120" i="8" s="1"/>
  <c r="EW122" i="8"/>
  <c r="DY145" i="8"/>
  <c r="DZ145" i="8" s="1"/>
  <c r="EC143" i="8"/>
  <c r="EV123" i="8"/>
  <c r="EV124" i="8" s="1"/>
  <c r="ES127" i="8"/>
  <c r="EU125" i="8"/>
  <c r="ET126" i="8"/>
  <c r="FL107" i="8"/>
  <c r="FL108" i="8" s="1"/>
  <c r="FN104" i="8"/>
  <c r="FM105" i="8"/>
  <c r="FM106" i="8" s="1"/>
  <c r="FI111" i="8"/>
  <c r="BH120" i="6"/>
  <c r="BS120" i="6"/>
  <c r="BA120" i="6"/>
  <c r="BL120" i="6" s="1"/>
  <c r="BT120" i="6"/>
  <c r="BI120" i="6"/>
  <c r="AS121" i="6"/>
  <c r="EK135" i="8"/>
  <c r="EJ136" i="8"/>
  <c r="FK109" i="8"/>
  <c r="FJ110" i="8"/>
  <c r="FA119" i="8"/>
  <c r="DA169" i="8"/>
  <c r="CZ170" i="8"/>
  <c r="CV176" i="8"/>
  <c r="CW173" i="8"/>
  <c r="CY171" i="8"/>
  <c r="CU177" i="8"/>
  <c r="CU178" i="8" s="1"/>
  <c r="CT181" i="8"/>
  <c r="DB168" i="8"/>
  <c r="CX172" i="8"/>
  <c r="DC167" i="8"/>
  <c r="EL134" i="8"/>
  <c r="EE141" i="8"/>
  <c r="EP130" i="8"/>
  <c r="ED142" i="8"/>
  <c r="EG139" i="8"/>
  <c r="EN132" i="8"/>
  <c r="EO131" i="8"/>
  <c r="EF140" i="8"/>
  <c r="ER128" i="8"/>
  <c r="EQ129" i="8"/>
  <c r="EI137" i="8"/>
  <c r="EH138" i="8"/>
  <c r="EM133" i="8"/>
  <c r="FE84" i="4"/>
  <c r="FF83" i="4"/>
  <c r="FG82" i="4"/>
  <c r="FH81" i="4"/>
  <c r="FJ79" i="4"/>
  <c r="FI80" i="4"/>
  <c r="BC67" i="1"/>
  <c r="BN67" i="1" s="1"/>
  <c r="BV67" i="1"/>
  <c r="BK67" i="1"/>
  <c r="AU68" i="1"/>
  <c r="BU67" i="1"/>
  <c r="BJ67" i="1"/>
  <c r="DR121" i="4"/>
  <c r="DS120" i="4"/>
  <c r="DT119" i="4"/>
  <c r="ER94" i="4"/>
  <c r="EO97" i="4"/>
  <c r="EP96" i="4"/>
  <c r="FK78" i="4"/>
  <c r="FL78" i="4" s="1"/>
  <c r="ES93" i="4"/>
  <c r="ET92" i="4"/>
  <c r="EQ95" i="4"/>
  <c r="EN98" i="4"/>
  <c r="EM99" i="4"/>
  <c r="EE108" i="4"/>
  <c r="EF107" i="4"/>
  <c r="EA112" i="4"/>
  <c r="EG106" i="4"/>
  <c r="EB111" i="4"/>
  <c r="DY114" i="4"/>
  <c r="DX115" i="4"/>
  <c r="DZ113" i="4"/>
  <c r="ED109" i="4"/>
  <c r="EC110" i="4"/>
  <c r="DV117" i="4"/>
  <c r="DU118" i="4"/>
  <c r="DW116" i="4"/>
  <c r="DF134" i="4"/>
  <c r="DG133" i="4"/>
  <c r="DE135" i="4"/>
  <c r="EH105" i="4"/>
  <c r="DQ122" i="4"/>
  <c r="FM77" i="4"/>
  <c r="FN76" i="4"/>
  <c r="DI131" i="4"/>
  <c r="EI104" i="4"/>
  <c r="DH132" i="4"/>
  <c r="DP124" i="4"/>
  <c r="EW90" i="4"/>
  <c r="EX89" i="4"/>
  <c r="DO125" i="4"/>
  <c r="DN126" i="4"/>
  <c r="DM127" i="4"/>
  <c r="EJ103" i="4"/>
  <c r="DL128" i="4"/>
  <c r="FA88" i="4"/>
  <c r="EU91" i="4"/>
  <c r="DK129" i="4"/>
  <c r="EK101" i="4"/>
  <c r="EL100" i="4"/>
  <c r="FB87" i="4"/>
  <c r="FC86" i="4"/>
  <c r="FD85" i="4"/>
  <c r="DJ130" i="4"/>
  <c r="FB119" i="8" l="1"/>
  <c r="FD117" i="8"/>
  <c r="FC118" i="8"/>
  <c r="FG114" i="8"/>
  <c r="FE116" i="8"/>
  <c r="FH113" i="8"/>
  <c r="FF115" i="8"/>
  <c r="FI112" i="8"/>
  <c r="DW149" i="8"/>
  <c r="DX148" i="8"/>
  <c r="DU150" i="8"/>
  <c r="DV150" i="8" s="1"/>
  <c r="EX121" i="8"/>
  <c r="EY121" i="8" s="1"/>
  <c r="DY146" i="8"/>
  <c r="DY147" i="8" s="1"/>
  <c r="ES128" i="8"/>
  <c r="ET127" i="8"/>
  <c r="EW123" i="8"/>
  <c r="EW124" i="8" s="1"/>
  <c r="EU126" i="8"/>
  <c r="EA145" i="8"/>
  <c r="FN105" i="8"/>
  <c r="FN106" i="8" s="1"/>
  <c r="FM107" i="8"/>
  <c r="FM108" i="8" s="1"/>
  <c r="FJ111" i="8"/>
  <c r="BO121" i="6"/>
  <c r="BD121" i="6"/>
  <c r="AT121" i="6"/>
  <c r="EL135" i="8"/>
  <c r="EK136" i="8"/>
  <c r="EJ137" i="8"/>
  <c r="EV125" i="8"/>
  <c r="FL109" i="8"/>
  <c r="FK110" i="8"/>
  <c r="FA120" i="8"/>
  <c r="CU179" i="8"/>
  <c r="CU180" i="8" s="1"/>
  <c r="CU181" i="8" s="1"/>
  <c r="CW174" i="8"/>
  <c r="CW175" i="8" s="1"/>
  <c r="CW176" i="8" s="1"/>
  <c r="CV177" i="8"/>
  <c r="CY172" i="8"/>
  <c r="DA170" i="8"/>
  <c r="DC168" i="8"/>
  <c r="DB169" i="8"/>
  <c r="CX173" i="8"/>
  <c r="CT182" i="8"/>
  <c r="DD167" i="8"/>
  <c r="CZ171" i="8"/>
  <c r="ER129" i="8"/>
  <c r="EG140" i="8"/>
  <c r="EF141" i="8"/>
  <c r="ED143" i="8"/>
  <c r="EM134" i="8"/>
  <c r="EO132" i="8"/>
  <c r="EN133" i="8"/>
  <c r="EE142" i="8"/>
  <c r="EH139" i="8"/>
  <c r="EQ130" i="8"/>
  <c r="EP131" i="8"/>
  <c r="EI138" i="8"/>
  <c r="EC144" i="8"/>
  <c r="FF84" i="4"/>
  <c r="FI81" i="4"/>
  <c r="FH82" i="4"/>
  <c r="FG83" i="4"/>
  <c r="FJ80" i="4"/>
  <c r="F67" i="1"/>
  <c r="BQ68" i="1"/>
  <c r="BF68" i="1"/>
  <c r="AV68" i="1"/>
  <c r="AW68" i="1" s="1"/>
  <c r="DR122" i="4"/>
  <c r="DS121" i="4"/>
  <c r="DT120" i="4"/>
  <c r="DU119" i="4"/>
  <c r="FK79" i="4"/>
  <c r="EP97" i="4"/>
  <c r="ER95" i="4"/>
  <c r="ES94" i="4"/>
  <c r="ET93" i="4"/>
  <c r="EO98" i="4"/>
  <c r="EQ96" i="4"/>
  <c r="EN99" i="4"/>
  <c r="EM100" i="4"/>
  <c r="EE109" i="4"/>
  <c r="EG107" i="4"/>
  <c r="EB112" i="4"/>
  <c r="EA113" i="4"/>
  <c r="EH106" i="4"/>
  <c r="EF108" i="4"/>
  <c r="DY115" i="4"/>
  <c r="DX116" i="4"/>
  <c r="DZ114" i="4"/>
  <c r="EC111" i="4"/>
  <c r="ED110" i="4"/>
  <c r="DV118" i="4"/>
  <c r="DW117" i="4"/>
  <c r="DF135" i="4"/>
  <c r="DG134" i="4"/>
  <c r="EI105" i="4"/>
  <c r="DQ123" i="4"/>
  <c r="DQ124" i="4" s="1"/>
  <c r="FN77" i="4"/>
  <c r="FM78" i="4"/>
  <c r="DI132" i="4"/>
  <c r="EJ104" i="4"/>
  <c r="DH133" i="4"/>
  <c r="DP125" i="4"/>
  <c r="EX90" i="4"/>
  <c r="EY89" i="4"/>
  <c r="EZ89" i="4" s="1"/>
  <c r="DO126" i="4"/>
  <c r="DN127" i="4"/>
  <c r="DM128" i="4"/>
  <c r="DL129" i="4"/>
  <c r="FB88" i="4"/>
  <c r="DK130" i="4"/>
  <c r="EV91" i="4"/>
  <c r="EU92" i="4"/>
  <c r="EK102" i="4"/>
  <c r="EK103" i="4" s="1"/>
  <c r="EL101" i="4"/>
  <c r="FD86" i="4"/>
  <c r="FC87" i="4"/>
  <c r="FE85" i="4"/>
  <c r="DJ131" i="4"/>
  <c r="FE117" i="8" l="1"/>
  <c r="FD118" i="8"/>
  <c r="FC119" i="8"/>
  <c r="FF116" i="8"/>
  <c r="FH114" i="8"/>
  <c r="FG115" i="8"/>
  <c r="FI113" i="8"/>
  <c r="FJ112" i="8"/>
  <c r="DU151" i="8"/>
  <c r="DV151" i="8" s="1"/>
  <c r="DX149" i="8"/>
  <c r="DY148" i="8"/>
  <c r="DW150" i="8"/>
  <c r="EZ121" i="8"/>
  <c r="FA121" i="8" s="1"/>
  <c r="EX122" i="8"/>
  <c r="EX123" i="8" s="1"/>
  <c r="EX124" i="8" s="1"/>
  <c r="DZ146" i="8"/>
  <c r="DZ147" i="8" s="1"/>
  <c r="ET128" i="8"/>
  <c r="ES129" i="8"/>
  <c r="EU127" i="8"/>
  <c r="EB145" i="8"/>
  <c r="EC145" i="8" s="1"/>
  <c r="EV126" i="8"/>
  <c r="FN107" i="8"/>
  <c r="FN108" i="8" s="1"/>
  <c r="FK111" i="8"/>
  <c r="AU121" i="6"/>
  <c r="BE121" i="6"/>
  <c r="BP121" i="6"/>
  <c r="W120" i="6"/>
  <c r="Q120" i="6" s="1"/>
  <c r="EL136" i="8"/>
  <c r="EK137" i="8"/>
  <c r="EW125" i="8"/>
  <c r="CZ172" i="8"/>
  <c r="CW177" i="8"/>
  <c r="FL110" i="8"/>
  <c r="FM109" i="8"/>
  <c r="FB120" i="8"/>
  <c r="CV178" i="8"/>
  <c r="DE167" i="8"/>
  <c r="CX174" i="8"/>
  <c r="CY173" i="8"/>
  <c r="DB170" i="8"/>
  <c r="DA171" i="8"/>
  <c r="DD168" i="8"/>
  <c r="CT183" i="8"/>
  <c r="CT184" i="8" s="1"/>
  <c r="CT185" i="8" s="1"/>
  <c r="CT186" i="8" s="1"/>
  <c r="CT187" i="8" s="1"/>
  <c r="CT188" i="8" s="1"/>
  <c r="CT189" i="8" s="1"/>
  <c r="CT190" i="8" s="1"/>
  <c r="CT191" i="8" s="1"/>
  <c r="CT192" i="8" s="1"/>
  <c r="CT193" i="8" s="1"/>
  <c r="CT194" i="8" s="1"/>
  <c r="DC169" i="8"/>
  <c r="CU182" i="8"/>
  <c r="EO133" i="8"/>
  <c r="EQ131" i="8"/>
  <c r="EN134" i="8"/>
  <c r="EJ138" i="8"/>
  <c r="EI139" i="8"/>
  <c r="ER130" i="8"/>
  <c r="EF142" i="8"/>
  <c r="EH140" i="8"/>
  <c r="ED144" i="8"/>
  <c r="EG141" i="8"/>
  <c r="EP132" i="8"/>
  <c r="EE143" i="8"/>
  <c r="EM135" i="8"/>
  <c r="D191" i="8"/>
  <c r="Y67" i="1"/>
  <c r="S67" i="1" s="1"/>
  <c r="O67" i="1" s="1"/>
  <c r="M67" i="1" s="1"/>
  <c r="FF85" i="4"/>
  <c r="FG84" i="4"/>
  <c r="FH83" i="4"/>
  <c r="FJ81" i="4"/>
  <c r="FI82" i="4"/>
  <c r="FK80" i="4"/>
  <c r="Q67" i="1"/>
  <c r="R67" i="1"/>
  <c r="P67" i="1"/>
  <c r="FZ191" i="4"/>
  <c r="FT191" i="4"/>
  <c r="GF191" i="4"/>
  <c r="BS68" i="1"/>
  <c r="BH68" i="1"/>
  <c r="BR68" i="1"/>
  <c r="BG68" i="1"/>
  <c r="AX68" i="1"/>
  <c r="DS122" i="4"/>
  <c r="DT121" i="4"/>
  <c r="DU120" i="4"/>
  <c r="DV119" i="4"/>
  <c r="EP98" i="4"/>
  <c r="FL79" i="4"/>
  <c r="ES95" i="4"/>
  <c r="ET94" i="4"/>
  <c r="EU93" i="4"/>
  <c r="ER96" i="4"/>
  <c r="EO99" i="4"/>
  <c r="EN100" i="4"/>
  <c r="EQ97" i="4"/>
  <c r="EE110" i="4"/>
  <c r="EG108" i="4"/>
  <c r="EH107" i="4"/>
  <c r="EC112" i="4"/>
  <c r="EB113" i="4"/>
  <c r="EA114" i="4"/>
  <c r="EI106" i="4"/>
  <c r="EF109" i="4"/>
  <c r="DY116" i="4"/>
  <c r="DZ115" i="4"/>
  <c r="ED111" i="4"/>
  <c r="DH134" i="4"/>
  <c r="DW118" i="4"/>
  <c r="DG135" i="4"/>
  <c r="DX117" i="4"/>
  <c r="EJ105" i="4"/>
  <c r="DR123" i="4"/>
  <c r="DR124" i="4" s="1"/>
  <c r="FN78" i="4"/>
  <c r="DJ132" i="4"/>
  <c r="EK104" i="4"/>
  <c r="DI133" i="4"/>
  <c r="DQ125" i="4"/>
  <c r="DP126" i="4"/>
  <c r="FA89" i="4"/>
  <c r="FB89" i="4" s="1"/>
  <c r="EY90" i="4"/>
  <c r="EZ90" i="4" s="1"/>
  <c r="DO127" i="4"/>
  <c r="DN128" i="4"/>
  <c r="DM129" i="4"/>
  <c r="DL130" i="4"/>
  <c r="EV92" i="4"/>
  <c r="EW91" i="4"/>
  <c r="EL102" i="4"/>
  <c r="EL103" i="4" s="1"/>
  <c r="EM101" i="4"/>
  <c r="FD87" i="4"/>
  <c r="FC88" i="4"/>
  <c r="FE86" i="4"/>
  <c r="DK131" i="4"/>
  <c r="FE118" i="8" l="1"/>
  <c r="FH115" i="8"/>
  <c r="FF117" i="8"/>
  <c r="FD119" i="8"/>
  <c r="FG116" i="8"/>
  <c r="FI114" i="8"/>
  <c r="FJ113" i="8"/>
  <c r="FK112" i="8"/>
  <c r="DX150" i="8"/>
  <c r="DY149" i="8"/>
  <c r="DW151" i="8"/>
  <c r="DZ148" i="8"/>
  <c r="EY122" i="8"/>
  <c r="EY123" i="8" s="1"/>
  <c r="EY124" i="8" s="1"/>
  <c r="EA146" i="8"/>
  <c r="EA147" i="8" s="1"/>
  <c r="ET129" i="8"/>
  <c r="ES130" i="8"/>
  <c r="EU128" i="8"/>
  <c r="K120" i="6"/>
  <c r="EV127" i="8"/>
  <c r="EX125" i="8"/>
  <c r="FL111" i="8"/>
  <c r="BF121" i="6"/>
  <c r="BQ121" i="6"/>
  <c r="AV121" i="6"/>
  <c r="AW121" i="6" s="1"/>
  <c r="EL137" i="8"/>
  <c r="EK138" i="8"/>
  <c r="EW126" i="8"/>
  <c r="FN109" i="8"/>
  <c r="FM110" i="8"/>
  <c r="EE144" i="8"/>
  <c r="FB121" i="8"/>
  <c r="FC120" i="8"/>
  <c r="CU183" i="8"/>
  <c r="CU184" i="8" s="1"/>
  <c r="CU185" i="8" s="1"/>
  <c r="CU186" i="8" s="1"/>
  <c r="CU187" i="8" s="1"/>
  <c r="CU188" i="8" s="1"/>
  <c r="CU189" i="8" s="1"/>
  <c r="CU190" i="8" s="1"/>
  <c r="CU191" i="8" s="1"/>
  <c r="CU192" i="8" s="1"/>
  <c r="CU193" i="8" s="1"/>
  <c r="CU194" i="8" s="1"/>
  <c r="CZ173" i="8"/>
  <c r="DF167" i="8"/>
  <c r="CY174" i="8"/>
  <c r="DB171" i="8"/>
  <c r="CW178" i="8"/>
  <c r="CV179" i="8"/>
  <c r="DC170" i="8"/>
  <c r="DD169" i="8"/>
  <c r="CX175" i="8"/>
  <c r="DE168" i="8"/>
  <c r="CT195" i="8"/>
  <c r="CT196" i="8" s="1"/>
  <c r="CT197" i="8" s="1"/>
  <c r="CT198" i="8" s="1"/>
  <c r="CT199" i="8" s="1"/>
  <c r="CT200" i="8" s="1"/>
  <c r="CT201" i="8" s="1"/>
  <c r="CT202" i="8" s="1"/>
  <c r="CT203" i="8" s="1"/>
  <c r="CT204" i="8" s="1"/>
  <c r="CT205" i="8" s="1"/>
  <c r="CT206" i="8" s="1"/>
  <c r="CT207" i="8" s="1"/>
  <c r="CT208" i="8" s="1"/>
  <c r="CT209" i="8" s="1"/>
  <c r="CT210" i="8" s="1"/>
  <c r="CT211" i="8" s="1"/>
  <c r="CT212" i="8" s="1"/>
  <c r="CT213" i="8" s="1"/>
  <c r="CT214" i="8" s="1"/>
  <c r="CT215" i="8" s="1"/>
  <c r="CT216" i="8" s="1"/>
  <c r="CT217" i="8" s="1"/>
  <c r="CT218" i="8" s="1"/>
  <c r="CT219" i="8" s="1"/>
  <c r="CT220" i="8" s="1"/>
  <c r="CT221" i="8" s="1"/>
  <c r="CT222" i="8" s="1"/>
  <c r="CT223" i="8" s="1"/>
  <c r="CT224" i="8" s="1"/>
  <c r="CT225" i="8" s="1"/>
  <c r="CT226" i="8" s="1"/>
  <c r="CT227" i="8" s="1"/>
  <c r="CT228" i="8" s="1"/>
  <c r="CT229" i="8" s="1"/>
  <c r="CT230" i="8" s="1"/>
  <c r="CT231" i="8" s="1"/>
  <c r="CT232" i="8" s="1"/>
  <c r="CT233" i="8" s="1"/>
  <c r="CT234" i="8" s="1"/>
  <c r="CT235" i="8" s="1"/>
  <c r="CT236" i="8" s="1"/>
  <c r="CT237" i="8" s="1"/>
  <c r="CT238" i="8" s="1"/>
  <c r="CT239" i="8" s="1"/>
  <c r="CT240" i="8" s="1"/>
  <c r="CT241" i="8" s="1"/>
  <c r="CT242" i="8" s="1"/>
  <c r="CT243" i="8" s="1"/>
  <c r="CT244" i="8" s="1"/>
  <c r="CT245" i="8" s="1"/>
  <c r="CT246" i="8" s="1"/>
  <c r="CT247" i="8" s="1"/>
  <c r="CT248" i="8" s="1"/>
  <c r="CT249" i="8" s="1"/>
  <c r="CT250" i="8" s="1"/>
  <c r="CT251" i="8" s="1"/>
  <c r="CT252" i="8" s="1"/>
  <c r="CT253" i="8" s="1"/>
  <c r="CT254" i="8" s="1"/>
  <c r="CT255" i="8" s="1"/>
  <c r="CT256" i="8" s="1"/>
  <c r="CT257" i="8" s="1"/>
  <c r="CT258" i="8" s="1"/>
  <c r="CT259" i="8" s="1"/>
  <c r="DA172" i="8"/>
  <c r="EN135" i="8"/>
  <c r="EJ139" i="8"/>
  <c r="EI140" i="8"/>
  <c r="EO134" i="8"/>
  <c r="EG142" i="8"/>
  <c r="EF143" i="8"/>
  <c r="EQ132" i="8"/>
  <c r="ED145" i="8"/>
  <c r="EH141" i="8"/>
  <c r="ER131" i="8"/>
  <c r="EM136" i="8"/>
  <c r="EP133" i="8"/>
  <c r="FF86" i="4"/>
  <c r="FG85" i="4"/>
  <c r="FH84" i="4"/>
  <c r="FI83" i="4"/>
  <c r="FJ82" i="4"/>
  <c r="FK81" i="4"/>
  <c r="FL80" i="4"/>
  <c r="D191" i="4"/>
  <c r="BT68" i="1"/>
  <c r="BI68" i="1"/>
  <c r="AY68" i="1"/>
  <c r="AZ68" i="1" s="1"/>
  <c r="DT122" i="4"/>
  <c r="EQ98" i="4"/>
  <c r="DU121" i="4"/>
  <c r="DV120" i="4"/>
  <c r="DW119" i="4"/>
  <c r="EP99" i="4"/>
  <c r="FM79" i="4"/>
  <c r="FN79" i="4" s="1"/>
  <c r="ET95" i="4"/>
  <c r="ES96" i="4"/>
  <c r="EU94" i="4"/>
  <c r="EV93" i="4"/>
  <c r="EO100" i="4"/>
  <c r="ER97" i="4"/>
  <c r="EF110" i="4"/>
  <c r="EH108" i="4"/>
  <c r="EI107" i="4"/>
  <c r="ED112" i="4"/>
  <c r="EC113" i="4"/>
  <c r="EB114" i="4"/>
  <c r="EA115" i="4"/>
  <c r="EG109" i="4"/>
  <c r="DY117" i="4"/>
  <c r="EJ106" i="4"/>
  <c r="DZ116" i="4"/>
  <c r="EE111" i="4"/>
  <c r="DH135" i="4"/>
  <c r="DX118" i="4"/>
  <c r="DJ133" i="4"/>
  <c r="EK105" i="4"/>
  <c r="DS123" i="4"/>
  <c r="DS124" i="4" s="1"/>
  <c r="EL104" i="4"/>
  <c r="DI134" i="4"/>
  <c r="DR125" i="4"/>
  <c r="DQ126" i="4"/>
  <c r="DP127" i="4"/>
  <c r="FA90" i="4"/>
  <c r="FB90" i="4" s="1"/>
  <c r="DO128" i="4"/>
  <c r="DN129" i="4"/>
  <c r="DL131" i="4"/>
  <c r="DM130" i="4"/>
  <c r="EW92" i="4"/>
  <c r="EX91" i="4"/>
  <c r="EY91" i="4" s="1"/>
  <c r="FD88" i="4"/>
  <c r="EM102" i="4"/>
  <c r="EM103" i="4" s="1"/>
  <c r="EN101" i="4"/>
  <c r="FC89" i="4"/>
  <c r="FE87" i="4"/>
  <c r="DK132" i="4"/>
  <c r="FE119" i="8" l="1"/>
  <c r="FI115" i="8"/>
  <c r="FF118" i="8"/>
  <c r="FD120" i="8"/>
  <c r="FG117" i="8"/>
  <c r="FH116" i="8"/>
  <c r="FJ114" i="8"/>
  <c r="FK113" i="8"/>
  <c r="FL112" i="8"/>
  <c r="DY150" i="8"/>
  <c r="DZ149" i="8"/>
  <c r="DX151" i="8"/>
  <c r="EA148" i="8"/>
  <c r="ET130" i="8"/>
  <c r="EU129" i="8"/>
  <c r="EZ122" i="8"/>
  <c r="FA122" i="8" s="1"/>
  <c r="FB122" i="8" s="1"/>
  <c r="EB146" i="8"/>
  <c r="EB147" i="8" s="1"/>
  <c r="EV128" i="8"/>
  <c r="EW127" i="8"/>
  <c r="EY125" i="8"/>
  <c r="BS121" i="6"/>
  <c r="BH121" i="6"/>
  <c r="BG121" i="6"/>
  <c r="BR121" i="6"/>
  <c r="AX121" i="6"/>
  <c r="EK139" i="8"/>
  <c r="EM137" i="8"/>
  <c r="EL138" i="8"/>
  <c r="EE145" i="8"/>
  <c r="EX126" i="8"/>
  <c r="CU195" i="8"/>
  <c r="CU196" i="8" s="1"/>
  <c r="CU197" i="8" s="1"/>
  <c r="CU198" i="8" s="1"/>
  <c r="CU199" i="8" s="1"/>
  <c r="CU200" i="8" s="1"/>
  <c r="FN110" i="8"/>
  <c r="FM111" i="8"/>
  <c r="DE169" i="8"/>
  <c r="DC171" i="8"/>
  <c r="FC121" i="8"/>
  <c r="CX176" i="8"/>
  <c r="CW179" i="8"/>
  <c r="CV180" i="8"/>
  <c r="DB172" i="8"/>
  <c r="DD170" i="8"/>
  <c r="DG167" i="8"/>
  <c r="CY175" i="8"/>
  <c r="DF168" i="8"/>
  <c r="DA173" i="8"/>
  <c r="CZ174" i="8"/>
  <c r="EP134" i="8"/>
  <c r="EH142" i="8"/>
  <c r="EQ133" i="8"/>
  <c r="EO135" i="8"/>
  <c r="ER132" i="8"/>
  <c r="EF144" i="8"/>
  <c r="EJ140" i="8"/>
  <c r="EI141" i="8"/>
  <c r="EG143" i="8"/>
  <c r="EN136" i="8"/>
  <c r="ES131" i="8"/>
  <c r="FG86" i="4"/>
  <c r="FH85" i="4"/>
  <c r="FI84" i="4"/>
  <c r="FJ83" i="4"/>
  <c r="FL81" i="4"/>
  <c r="FK82" i="4"/>
  <c r="BC68" i="1"/>
  <c r="BN68" i="1" s="1"/>
  <c r="BV68" i="1"/>
  <c r="AU69" i="1"/>
  <c r="BK68" i="1"/>
  <c r="BU68" i="1"/>
  <c r="BJ68" i="1"/>
  <c r="DU122" i="4"/>
  <c r="DV121" i="4"/>
  <c r="EQ99" i="4"/>
  <c r="ER98" i="4"/>
  <c r="DW120" i="4"/>
  <c r="EP100" i="4"/>
  <c r="FM80" i="4"/>
  <c r="FN80" i="4" s="1"/>
  <c r="ET96" i="4"/>
  <c r="ES97" i="4"/>
  <c r="EW93" i="4"/>
  <c r="EU95" i="4"/>
  <c r="EV94" i="4"/>
  <c r="EO101" i="4"/>
  <c r="EF111" i="4"/>
  <c r="EI108" i="4"/>
  <c r="EJ107" i="4"/>
  <c r="EH109" i="4"/>
  <c r="ED113" i="4"/>
  <c r="EG110" i="4"/>
  <c r="EC114" i="4"/>
  <c r="DZ117" i="4"/>
  <c r="EB115" i="4"/>
  <c r="DY118" i="4"/>
  <c r="EK106" i="4"/>
  <c r="EA116" i="4"/>
  <c r="EE112" i="4"/>
  <c r="DI135" i="4"/>
  <c r="DX119" i="4"/>
  <c r="EL105" i="4"/>
  <c r="DT123" i="4"/>
  <c r="DT124" i="4" s="1"/>
  <c r="EM104" i="4"/>
  <c r="DJ134" i="4"/>
  <c r="DS125" i="4"/>
  <c r="DR126" i="4"/>
  <c r="DQ127" i="4"/>
  <c r="DP128" i="4"/>
  <c r="DO129" i="4"/>
  <c r="DM131" i="4"/>
  <c r="DN130" i="4"/>
  <c r="DL132" i="4"/>
  <c r="EX92" i="4"/>
  <c r="EZ91" i="4"/>
  <c r="DK133" i="4"/>
  <c r="EN102" i="4"/>
  <c r="FE88" i="4"/>
  <c r="FD89" i="4"/>
  <c r="FC90" i="4"/>
  <c r="FF87" i="4"/>
  <c r="FD121" i="8" l="1"/>
  <c r="FI116" i="8"/>
  <c r="FE120" i="8"/>
  <c r="FG118" i="8"/>
  <c r="FF119" i="8"/>
  <c r="FJ115" i="8"/>
  <c r="FH117" i="8"/>
  <c r="FK114" i="8"/>
  <c r="FL113" i="8"/>
  <c r="EA149" i="8"/>
  <c r="DY151" i="8"/>
  <c r="DZ150" i="8"/>
  <c r="EB148" i="8"/>
  <c r="EV129" i="8"/>
  <c r="EU130" i="8"/>
  <c r="EW128" i="8"/>
  <c r="EZ123" i="8"/>
  <c r="EZ124" i="8" s="1"/>
  <c r="EZ125" i="8" s="1"/>
  <c r="EC146" i="8"/>
  <c r="EY126" i="8"/>
  <c r="BT121" i="6"/>
  <c r="BI121" i="6"/>
  <c r="AS122" i="6"/>
  <c r="BA121" i="6"/>
  <c r="BL121" i="6" s="1"/>
  <c r="EK140" i="8"/>
  <c r="EM138" i="8"/>
  <c r="EL139" i="8"/>
  <c r="EX127" i="8"/>
  <c r="DE170" i="8"/>
  <c r="FN111" i="8"/>
  <c r="FM112" i="8"/>
  <c r="FC122" i="8"/>
  <c r="DC172" i="8"/>
  <c r="CU201" i="8"/>
  <c r="CU202" i="8" s="1"/>
  <c r="CU203" i="8" s="1"/>
  <c r="CU204" i="8" s="1"/>
  <c r="CU205" i="8" s="1"/>
  <c r="CU206" i="8" s="1"/>
  <c r="CU207" i="8" s="1"/>
  <c r="CU208" i="8" s="1"/>
  <c r="CU209" i="8" s="1"/>
  <c r="CU210" i="8" s="1"/>
  <c r="CU211" i="8" s="1"/>
  <c r="CU212" i="8" s="1"/>
  <c r="CU213" i="8" s="1"/>
  <c r="CU214" i="8" s="1"/>
  <c r="CU215" i="8" s="1"/>
  <c r="CU216" i="8" s="1"/>
  <c r="CU217" i="8" s="1"/>
  <c r="CU218" i="8" s="1"/>
  <c r="CU219" i="8" s="1"/>
  <c r="CU220" i="8" s="1"/>
  <c r="CU221" i="8" s="1"/>
  <c r="CU222" i="8" s="1"/>
  <c r="CU223" i="8" s="1"/>
  <c r="CU224" i="8" s="1"/>
  <c r="CU225" i="8" s="1"/>
  <c r="CU226" i="8" s="1"/>
  <c r="CU227" i="8" s="1"/>
  <c r="CU228" i="8" s="1"/>
  <c r="CU229" i="8" s="1"/>
  <c r="CU230" i="8" s="1"/>
  <c r="CU231" i="8" s="1"/>
  <c r="CU232" i="8" s="1"/>
  <c r="CU233" i="8" s="1"/>
  <c r="CU234" i="8" s="1"/>
  <c r="CU235" i="8" s="1"/>
  <c r="CU236" i="8" s="1"/>
  <c r="CU237" i="8" s="1"/>
  <c r="CU238" i="8" s="1"/>
  <c r="CU239" i="8" s="1"/>
  <c r="CU240" i="8" s="1"/>
  <c r="CU241" i="8" s="1"/>
  <c r="CU242" i="8" s="1"/>
  <c r="CU243" i="8" s="1"/>
  <c r="CU244" i="8" s="1"/>
  <c r="CU245" i="8" s="1"/>
  <c r="CU246" i="8" s="1"/>
  <c r="CU247" i="8" s="1"/>
  <c r="CU248" i="8" s="1"/>
  <c r="CU249" i="8" s="1"/>
  <c r="CU250" i="8" s="1"/>
  <c r="CU251" i="8" s="1"/>
  <c r="CU252" i="8" s="1"/>
  <c r="CU253" i="8" s="1"/>
  <c r="CU254" i="8" s="1"/>
  <c r="CU255" i="8" s="1"/>
  <c r="CU256" i="8" s="1"/>
  <c r="CU257" i="8" s="1"/>
  <c r="CU258" i="8" s="1"/>
  <c r="CU259" i="8" s="1"/>
  <c r="DG168" i="8"/>
  <c r="CW180" i="8"/>
  <c r="CV181" i="8"/>
  <c r="CY176" i="8"/>
  <c r="DD171" i="8"/>
  <c r="DA174" i="8"/>
  <c r="DF169" i="8"/>
  <c r="CX177" i="8"/>
  <c r="DB173" i="8"/>
  <c r="CZ175" i="8"/>
  <c r="DH167" i="8"/>
  <c r="EN137" i="8"/>
  <c r="EH143" i="8"/>
  <c r="EG144" i="8"/>
  <c r="ES132" i="8"/>
  <c r="ER133" i="8"/>
  <c r="ET131" i="8"/>
  <c r="EO136" i="8"/>
  <c r="EJ141" i="8"/>
  <c r="EI142" i="8"/>
  <c r="EQ134" i="8"/>
  <c r="EF145" i="8"/>
  <c r="EP135" i="8"/>
  <c r="FG87" i="4"/>
  <c r="FH86" i="4"/>
  <c r="FI85" i="4"/>
  <c r="FJ84" i="4"/>
  <c r="FK83" i="4"/>
  <c r="FL82" i="4"/>
  <c r="F68" i="1"/>
  <c r="BQ69" i="1"/>
  <c r="BF69" i="1"/>
  <c r="AV69" i="1"/>
  <c r="DW121" i="4"/>
  <c r="DV122" i="4"/>
  <c r="ER99" i="4"/>
  <c r="EQ100" i="4"/>
  <c r="DX120" i="4"/>
  <c r="EP101" i="4"/>
  <c r="FM81" i="4"/>
  <c r="FN81" i="4" s="1"/>
  <c r="EU96" i="4"/>
  <c r="ET97" i="4"/>
  <c r="ES98" i="4"/>
  <c r="EX93" i="4"/>
  <c r="EW94" i="4"/>
  <c r="EV95" i="4"/>
  <c r="EE113" i="4"/>
  <c r="EI109" i="4"/>
  <c r="EK107" i="4"/>
  <c r="EJ108" i="4"/>
  <c r="EH110" i="4"/>
  <c r="ED114" i="4"/>
  <c r="EC115" i="4"/>
  <c r="EG111" i="4"/>
  <c r="EB116" i="4"/>
  <c r="DZ118" i="4"/>
  <c r="EA117" i="4"/>
  <c r="EL106" i="4"/>
  <c r="EF112" i="4"/>
  <c r="DJ135" i="4"/>
  <c r="DY119" i="4"/>
  <c r="EM105" i="4"/>
  <c r="DU123" i="4"/>
  <c r="DU124" i="4" s="1"/>
  <c r="DT125" i="4"/>
  <c r="DS126" i="4"/>
  <c r="DR127" i="4"/>
  <c r="E194" i="4"/>
  <c r="DQ128" i="4"/>
  <c r="DP129" i="4"/>
  <c r="DL133" i="4"/>
  <c r="DN131" i="4"/>
  <c r="DO130" i="4"/>
  <c r="DM132" i="4"/>
  <c r="DK134" i="4"/>
  <c r="EY92" i="4"/>
  <c r="EZ92" i="4" s="1"/>
  <c r="FA91" i="4"/>
  <c r="FB91" i="4" s="1"/>
  <c r="EO102" i="4"/>
  <c r="EN103" i="4"/>
  <c r="FD90" i="4"/>
  <c r="FF88" i="4"/>
  <c r="FE89" i="4"/>
  <c r="FE121" i="8" l="1"/>
  <c r="FF120" i="8"/>
  <c r="FG119" i="8"/>
  <c r="FJ116" i="8"/>
  <c r="FH118" i="8"/>
  <c r="FK115" i="8"/>
  <c r="FI117" i="8"/>
  <c r="FL114" i="8"/>
  <c r="EB149" i="8"/>
  <c r="EA150" i="8"/>
  <c r="DZ151" i="8"/>
  <c r="EW129" i="8"/>
  <c r="EV130" i="8"/>
  <c r="EX128" i="8"/>
  <c r="FA123" i="8"/>
  <c r="FA124" i="8" s="1"/>
  <c r="FA125" i="8" s="1"/>
  <c r="EC147" i="8"/>
  <c r="EC148" i="8" s="1"/>
  <c r="ED146" i="8"/>
  <c r="EZ126" i="8"/>
  <c r="BD122" i="6"/>
  <c r="BO122" i="6"/>
  <c r="AT122" i="6"/>
  <c r="EL140" i="8"/>
  <c r="EM139" i="8"/>
  <c r="EY127" i="8"/>
  <c r="DC173" i="8"/>
  <c r="FN112" i="8"/>
  <c r="FM113" i="8"/>
  <c r="FD122" i="8"/>
  <c r="DF170" i="8"/>
  <c r="CY177" i="8"/>
  <c r="DI167" i="8"/>
  <c r="DH168" i="8"/>
  <c r="CW181" i="8"/>
  <c r="CV182" i="8"/>
  <c r="CZ176" i="8"/>
  <c r="CX178" i="8"/>
  <c r="DA175" i="8"/>
  <c r="DD172" i="8"/>
  <c r="DG169" i="8"/>
  <c r="DE171" i="8"/>
  <c r="DB174" i="8"/>
  <c r="EP136" i="8"/>
  <c r="ER134" i="8"/>
  <c r="EG145" i="8"/>
  <c r="EJ142" i="8"/>
  <c r="EI143" i="8"/>
  <c r="EH144" i="8"/>
  <c r="ET132" i="8"/>
  <c r="ES133" i="8"/>
  <c r="EU131" i="8"/>
  <c r="EQ135" i="8"/>
  <c r="EO137" i="8"/>
  <c r="EN138" i="8"/>
  <c r="EK141" i="8"/>
  <c r="D192" i="8"/>
  <c r="Y68" i="1"/>
  <c r="S68" i="1" s="1"/>
  <c r="O68" i="1" s="1"/>
  <c r="M68" i="1" s="1"/>
  <c r="FH87" i="4"/>
  <c r="FI86" i="4"/>
  <c r="FJ85" i="4"/>
  <c r="FK84" i="4"/>
  <c r="FL83" i="4"/>
  <c r="Q68" i="1"/>
  <c r="R68" i="1"/>
  <c r="P68" i="1"/>
  <c r="FZ192" i="4"/>
  <c r="FT192" i="4"/>
  <c r="GF192" i="4"/>
  <c r="AW69" i="1"/>
  <c r="AX69" i="1" s="1"/>
  <c r="BR69" i="1"/>
  <c r="BG69" i="1"/>
  <c r="DW122" i="4"/>
  <c r="DX121" i="4"/>
  <c r="ER100" i="4"/>
  <c r="ES99" i="4"/>
  <c r="EQ101" i="4"/>
  <c r="DY120" i="4"/>
  <c r="FM82" i="4"/>
  <c r="FN82" i="4" s="1"/>
  <c r="EU97" i="4"/>
  <c r="ET98" i="4"/>
  <c r="EW95" i="4"/>
  <c r="EX94" i="4"/>
  <c r="EV96" i="4"/>
  <c r="EF113" i="4"/>
  <c r="EE114" i="4"/>
  <c r="EI110" i="4"/>
  <c r="EL107" i="4"/>
  <c r="EK108" i="4"/>
  <c r="EJ109" i="4"/>
  <c r="EH111" i="4"/>
  <c r="ED115" i="4"/>
  <c r="EC116" i="4"/>
  <c r="EM106" i="4"/>
  <c r="EB117" i="4"/>
  <c r="EA118" i="4"/>
  <c r="EG112" i="4"/>
  <c r="DZ119" i="4"/>
  <c r="DV123" i="4"/>
  <c r="DV124" i="4" s="1"/>
  <c r="DU125" i="4"/>
  <c r="DT126" i="4"/>
  <c r="DS127" i="4"/>
  <c r="DR128" i="4"/>
  <c r="DQ129" i="4"/>
  <c r="DP130" i="4"/>
  <c r="DM133" i="4"/>
  <c r="DL134" i="4"/>
  <c r="DO131" i="4"/>
  <c r="DN132" i="4"/>
  <c r="DK135" i="4"/>
  <c r="EY93" i="4"/>
  <c r="FA92" i="4"/>
  <c r="FB92" i="4" s="1"/>
  <c r="FC91" i="4"/>
  <c r="FE90" i="4"/>
  <c r="EN104" i="4"/>
  <c r="EN105" i="4" s="1"/>
  <c r="EO103" i="4"/>
  <c r="EP102" i="4"/>
  <c r="FG88" i="4"/>
  <c r="FF89" i="4"/>
  <c r="FF121" i="8" l="1"/>
  <c r="FJ117" i="8"/>
  <c r="FK116" i="8"/>
  <c r="FG120" i="8"/>
  <c r="FH119" i="8"/>
  <c r="FI118" i="8"/>
  <c r="FL115" i="8"/>
  <c r="EB150" i="8"/>
  <c r="EC149" i="8"/>
  <c r="EA151" i="8"/>
  <c r="EW130" i="8"/>
  <c r="EX129" i="8"/>
  <c r="FB123" i="8"/>
  <c r="FB124" i="8" s="1"/>
  <c r="FB125" i="8" s="1"/>
  <c r="ED147" i="8"/>
  <c r="ED148" i="8" s="1"/>
  <c r="EE146" i="8"/>
  <c r="EZ127" i="8"/>
  <c r="FA126" i="8"/>
  <c r="W121" i="6"/>
  <c r="Q121" i="6" s="1"/>
  <c r="AU122" i="6"/>
  <c r="BE122" i="6"/>
  <c r="BP122" i="6"/>
  <c r="EY128" i="8"/>
  <c r="EM140" i="8"/>
  <c r="DC174" i="8"/>
  <c r="DD173" i="8"/>
  <c r="DJ167" i="8"/>
  <c r="FN113" i="8"/>
  <c r="FM114" i="8"/>
  <c r="FE122" i="8"/>
  <c r="DB175" i="8"/>
  <c r="DA176" i="8"/>
  <c r="DG170" i="8"/>
  <c r="CZ177" i="8"/>
  <c r="DI168" i="8"/>
  <c r="CY178" i="8"/>
  <c r="CX179" i="8"/>
  <c r="DF171" i="8"/>
  <c r="DH169" i="8"/>
  <c r="DE172" i="8"/>
  <c r="CW182" i="8"/>
  <c r="CV183" i="8"/>
  <c r="EK142" i="8"/>
  <c r="EO138" i="8"/>
  <c r="EL141" i="8"/>
  <c r="EJ143" i="8"/>
  <c r="EP137" i="8"/>
  <c r="EQ136" i="8"/>
  <c r="ER135" i="8"/>
  <c r="ET133" i="8"/>
  <c r="EI144" i="8"/>
  <c r="EH145" i="8"/>
  <c r="EN139" i="8"/>
  <c r="ES134" i="8"/>
  <c r="EV131" i="8"/>
  <c r="EU132" i="8"/>
  <c r="FK85" i="4"/>
  <c r="FJ86" i="4"/>
  <c r="FI87" i="4"/>
  <c r="FL84" i="4"/>
  <c r="D192" i="4"/>
  <c r="AY69" i="1"/>
  <c r="AZ69" i="1" s="1"/>
  <c r="BT69" i="1"/>
  <c r="BI69" i="1"/>
  <c r="BS69" i="1"/>
  <c r="BH69" i="1"/>
  <c r="EQ102" i="4"/>
  <c r="DX122" i="4"/>
  <c r="DY121" i="4"/>
  <c r="ER101" i="4"/>
  <c r="ES100" i="4"/>
  <c r="ET99" i="4"/>
  <c r="FM83" i="4"/>
  <c r="FN83" i="4" s="1"/>
  <c r="EU98" i="4"/>
  <c r="EW96" i="4"/>
  <c r="EX95" i="4"/>
  <c r="EV97" i="4"/>
  <c r="EY94" i="4"/>
  <c r="EF114" i="4"/>
  <c r="EE115" i="4"/>
  <c r="EI111" i="4"/>
  <c r="EJ110" i="4"/>
  <c r="EM107" i="4"/>
  <c r="EL108" i="4"/>
  <c r="EK109" i="4"/>
  <c r="EN106" i="4"/>
  <c r="EH112" i="4"/>
  <c r="ED116" i="4"/>
  <c r="EB118" i="4"/>
  <c r="EC117" i="4"/>
  <c r="EA119" i="4"/>
  <c r="EG113" i="4"/>
  <c r="DZ120" i="4"/>
  <c r="DW123" i="4"/>
  <c r="DW124" i="4" s="1"/>
  <c r="DV125" i="4"/>
  <c r="DU126" i="4"/>
  <c r="DT127" i="4"/>
  <c r="DS128" i="4"/>
  <c r="DR129" i="4"/>
  <c r="DQ130" i="4"/>
  <c r="DP131" i="4"/>
  <c r="DL135" i="4"/>
  <c r="DM134" i="4"/>
  <c r="DN133" i="4"/>
  <c r="DO132" i="4"/>
  <c r="FC92" i="4"/>
  <c r="EZ93" i="4"/>
  <c r="FD91" i="4"/>
  <c r="FF90" i="4"/>
  <c r="EO104" i="4"/>
  <c r="EP103" i="4"/>
  <c r="FG89" i="4"/>
  <c r="FH88" i="4"/>
  <c r="FG121" i="8" l="1"/>
  <c r="FL116" i="8"/>
  <c r="FH120" i="8"/>
  <c r="FK117" i="8"/>
  <c r="FI119" i="8"/>
  <c r="FM115" i="8"/>
  <c r="FJ118" i="8"/>
  <c r="EC150" i="8"/>
  <c r="EB151" i="8"/>
  <c r="ED149" i="8"/>
  <c r="EX130" i="8"/>
  <c r="EY129" i="8"/>
  <c r="FC123" i="8"/>
  <c r="FC124" i="8" s="1"/>
  <c r="EF146" i="8"/>
  <c r="EE147" i="8"/>
  <c r="EE148" i="8" s="1"/>
  <c r="K121" i="6"/>
  <c r="FA127" i="8"/>
  <c r="FB126" i="8"/>
  <c r="BF122" i="6"/>
  <c r="BQ122" i="6"/>
  <c r="AV122" i="6"/>
  <c r="EZ128" i="8"/>
  <c r="EM141" i="8"/>
  <c r="DC175" i="8"/>
  <c r="DD174" i="8"/>
  <c r="DE173" i="8"/>
  <c r="DJ168" i="8"/>
  <c r="DK167" i="8"/>
  <c r="FN114" i="8"/>
  <c r="FF122" i="8"/>
  <c r="DA177" i="8"/>
  <c r="DF172" i="8"/>
  <c r="CV184" i="8"/>
  <c r="CV185" i="8" s="1"/>
  <c r="CV186" i="8" s="1"/>
  <c r="CV187" i="8" s="1"/>
  <c r="CV188" i="8" s="1"/>
  <c r="CV189" i="8" s="1"/>
  <c r="CV190" i="8" s="1"/>
  <c r="CV191" i="8" s="1"/>
  <c r="CV192" i="8" s="1"/>
  <c r="CV193" i="8" s="1"/>
  <c r="CV194" i="8" s="1"/>
  <c r="CV195" i="8" s="1"/>
  <c r="CV196" i="8" s="1"/>
  <c r="CV197" i="8" s="1"/>
  <c r="CV198" i="8" s="1"/>
  <c r="CV199" i="8" s="1"/>
  <c r="CW183" i="8"/>
  <c r="DG171" i="8"/>
  <c r="DI169" i="8"/>
  <c r="DB176" i="8"/>
  <c r="DH170" i="8"/>
  <c r="CZ178" i="8"/>
  <c r="CY179" i="8"/>
  <c r="CX180" i="8"/>
  <c r="ER136" i="8"/>
  <c r="EW131" i="8"/>
  <c r="ET134" i="8"/>
  <c r="EQ137" i="8"/>
  <c r="EJ144" i="8"/>
  <c r="ES135" i="8"/>
  <c r="EU133" i="8"/>
  <c r="EN140" i="8"/>
  <c r="EP138" i="8"/>
  <c r="EL142" i="8"/>
  <c r="EO139" i="8"/>
  <c r="EK143" i="8"/>
  <c r="EV132" i="8"/>
  <c r="EI145" i="8"/>
  <c r="FL85" i="4"/>
  <c r="FK86" i="4"/>
  <c r="FI88" i="4"/>
  <c r="FJ87" i="4"/>
  <c r="BC69" i="1"/>
  <c r="BN69" i="1" s="1"/>
  <c r="BV69" i="1"/>
  <c r="BK69" i="1"/>
  <c r="AU70" i="1"/>
  <c r="BU69" i="1"/>
  <c r="BJ69" i="1"/>
  <c r="DZ121" i="4"/>
  <c r="ER102" i="4"/>
  <c r="DY122" i="4"/>
  <c r="ET100" i="4"/>
  <c r="ES101" i="4"/>
  <c r="EU99" i="4"/>
  <c r="FM84" i="4"/>
  <c r="FN84" i="4" s="1"/>
  <c r="EW97" i="4"/>
  <c r="EX96" i="4"/>
  <c r="EY95" i="4"/>
  <c r="EV98" i="4"/>
  <c r="EZ94" i="4"/>
  <c r="EE116" i="4"/>
  <c r="EF115" i="4"/>
  <c r="EG114" i="4"/>
  <c r="EI112" i="4"/>
  <c r="EJ111" i="4"/>
  <c r="EN107" i="4"/>
  <c r="EM108" i="4"/>
  <c r="EL109" i="4"/>
  <c r="EK110" i="4"/>
  <c r="EC118" i="4"/>
  <c r="EB119" i="4"/>
  <c r="ED117" i="4"/>
  <c r="EH113" i="4"/>
  <c r="EA120" i="4"/>
  <c r="DX123" i="4"/>
  <c r="DX124" i="4" s="1"/>
  <c r="DW125" i="4"/>
  <c r="DV126" i="4"/>
  <c r="DU127" i="4"/>
  <c r="DT128" i="4"/>
  <c r="DS129" i="4"/>
  <c r="DR130" i="4"/>
  <c r="DQ131" i="4"/>
  <c r="DM135" i="4"/>
  <c r="DP132" i="4"/>
  <c r="DN134" i="4"/>
  <c r="DO133" i="4"/>
  <c r="FA93" i="4"/>
  <c r="FD92" i="4"/>
  <c r="FE91" i="4"/>
  <c r="FG90" i="4"/>
  <c r="EP104" i="4"/>
  <c r="EO105" i="4"/>
  <c r="EO106" i="4" s="1"/>
  <c r="EQ103" i="4"/>
  <c r="FH89" i="4"/>
  <c r="FH121" i="8" l="1"/>
  <c r="FM116" i="8"/>
  <c r="FN115" i="8"/>
  <c r="FI120" i="8"/>
  <c r="FL117" i="8"/>
  <c r="FJ119" i="8"/>
  <c r="FK118" i="8"/>
  <c r="EC151" i="8"/>
  <c r="ED150" i="8"/>
  <c r="EE149" i="8"/>
  <c r="EY130" i="8"/>
  <c r="FC125" i="8"/>
  <c r="FC126" i="8" s="1"/>
  <c r="FD123" i="8"/>
  <c r="FD124" i="8" s="1"/>
  <c r="EF147" i="8"/>
  <c r="EF148" i="8" s="1"/>
  <c r="EG146" i="8"/>
  <c r="FA128" i="8"/>
  <c r="FB127" i="8"/>
  <c r="EZ129" i="8"/>
  <c r="BG122" i="6"/>
  <c r="BR122" i="6"/>
  <c r="AW122" i="6"/>
  <c r="DF173" i="8"/>
  <c r="DC176" i="8"/>
  <c r="DE174" i="8"/>
  <c r="DD175" i="8"/>
  <c r="DL167" i="8"/>
  <c r="DJ169" i="8"/>
  <c r="DK168" i="8"/>
  <c r="FG122" i="8"/>
  <c r="CW184" i="8"/>
  <c r="CW185" i="8" s="1"/>
  <c r="CW186" i="8" s="1"/>
  <c r="CW187" i="8" s="1"/>
  <c r="CW188" i="8" s="1"/>
  <c r="CW189" i="8" s="1"/>
  <c r="CW190" i="8" s="1"/>
  <c r="CW191" i="8" s="1"/>
  <c r="CW192" i="8" s="1"/>
  <c r="CW193" i="8" s="1"/>
  <c r="CW194" i="8" s="1"/>
  <c r="CW195" i="8" s="1"/>
  <c r="CW196" i="8" s="1"/>
  <c r="CW197" i="8" s="1"/>
  <c r="CW198" i="8" s="1"/>
  <c r="CW199" i="8" s="1"/>
  <c r="DH171" i="8"/>
  <c r="CV200" i="8"/>
  <c r="CV201" i="8" s="1"/>
  <c r="CV202" i="8" s="1"/>
  <c r="CV203" i="8" s="1"/>
  <c r="CV204" i="8" s="1"/>
  <c r="CV205" i="8" s="1"/>
  <c r="CV206" i="8" s="1"/>
  <c r="CV207" i="8" s="1"/>
  <c r="CV208" i="8" s="1"/>
  <c r="CV209" i="8" s="1"/>
  <c r="CV210" i="8" s="1"/>
  <c r="CV211" i="8" s="1"/>
  <c r="CV212" i="8" s="1"/>
  <c r="CV213" i="8" s="1"/>
  <c r="CV214" i="8" s="1"/>
  <c r="CV215" i="8" s="1"/>
  <c r="CV216" i="8" s="1"/>
  <c r="CV217" i="8" s="1"/>
  <c r="CV218" i="8" s="1"/>
  <c r="CV219" i="8" s="1"/>
  <c r="CV220" i="8" s="1"/>
  <c r="CV221" i="8" s="1"/>
  <c r="CV222" i="8" s="1"/>
  <c r="CV223" i="8" s="1"/>
  <c r="CV224" i="8" s="1"/>
  <c r="CV225" i="8" s="1"/>
  <c r="CV226" i="8" s="1"/>
  <c r="CV227" i="8" s="1"/>
  <c r="CV228" i="8" s="1"/>
  <c r="CV229" i="8" s="1"/>
  <c r="CV230" i="8" s="1"/>
  <c r="CV231" i="8" s="1"/>
  <c r="CV232" i="8" s="1"/>
  <c r="CV233" i="8" s="1"/>
  <c r="CV234" i="8" s="1"/>
  <c r="CV235" i="8" s="1"/>
  <c r="CV236" i="8" s="1"/>
  <c r="CV237" i="8" s="1"/>
  <c r="CV238" i="8" s="1"/>
  <c r="CV239" i="8" s="1"/>
  <c r="CV240" i="8" s="1"/>
  <c r="CV241" i="8" s="1"/>
  <c r="CV242" i="8" s="1"/>
  <c r="CV243" i="8" s="1"/>
  <c r="CV244" i="8" s="1"/>
  <c r="CV245" i="8" s="1"/>
  <c r="CV246" i="8" s="1"/>
  <c r="CV247" i="8" s="1"/>
  <c r="CV248" i="8" s="1"/>
  <c r="CV249" i="8" s="1"/>
  <c r="CV250" i="8" s="1"/>
  <c r="CV251" i="8" s="1"/>
  <c r="CV252" i="8" s="1"/>
  <c r="CV253" i="8" s="1"/>
  <c r="CV254" i="8" s="1"/>
  <c r="CV255" i="8" s="1"/>
  <c r="CV256" i="8" s="1"/>
  <c r="CV257" i="8" s="1"/>
  <c r="CV258" i="8" s="1"/>
  <c r="CV259" i="8" s="1"/>
  <c r="CZ179" i="8"/>
  <c r="DA178" i="8"/>
  <c r="DB177" i="8"/>
  <c r="CY180" i="8"/>
  <c r="CX181" i="8"/>
  <c r="DI170" i="8"/>
  <c r="DG172" i="8"/>
  <c r="EK144" i="8"/>
  <c r="EL143" i="8"/>
  <c r="EM142" i="8"/>
  <c r="EU134" i="8"/>
  <c r="ER137" i="8"/>
  <c r="EJ145" i="8"/>
  <c r="ET135" i="8"/>
  <c r="EO140" i="8"/>
  <c r="ES136" i="8"/>
  <c r="EV133" i="8"/>
  <c r="EP139" i="8"/>
  <c r="EQ138" i="8"/>
  <c r="EW132" i="8"/>
  <c r="EX131" i="8"/>
  <c r="EN141" i="8"/>
  <c r="FK87" i="4"/>
  <c r="FJ88" i="4"/>
  <c r="FL86" i="4"/>
  <c r="FI89" i="4"/>
  <c r="F69" i="1"/>
  <c r="BQ70" i="1"/>
  <c r="AV70" i="1"/>
  <c r="BF70" i="1"/>
  <c r="DZ122" i="4"/>
  <c r="ES102" i="4"/>
  <c r="EU100" i="4"/>
  <c r="ET101" i="4"/>
  <c r="FM85" i="4"/>
  <c r="FN85" i="4" s="1"/>
  <c r="EY96" i="4"/>
  <c r="EX97" i="4"/>
  <c r="EZ95" i="4"/>
  <c r="EW98" i="4"/>
  <c r="FA94" i="4"/>
  <c r="EV99" i="4"/>
  <c r="EE117" i="4"/>
  <c r="EG115" i="4"/>
  <c r="EF116" i="4"/>
  <c r="EH114" i="4"/>
  <c r="EK111" i="4"/>
  <c r="EJ112" i="4"/>
  <c r="EN108" i="4"/>
  <c r="EM109" i="4"/>
  <c r="EL110" i="4"/>
  <c r="EB120" i="4"/>
  <c r="EC119" i="4"/>
  <c r="EI113" i="4"/>
  <c r="ED118" i="4"/>
  <c r="EA121" i="4"/>
  <c r="DV127" i="4"/>
  <c r="DY123" i="4"/>
  <c r="DY124" i="4" s="1"/>
  <c r="DX125" i="4"/>
  <c r="DW126" i="4"/>
  <c r="DU128" i="4"/>
  <c r="DT129" i="4"/>
  <c r="DS130" i="4"/>
  <c r="DR131" i="4"/>
  <c r="DQ132" i="4"/>
  <c r="DN135" i="4"/>
  <c r="DO134" i="4"/>
  <c r="DP133" i="4"/>
  <c r="FB93" i="4"/>
  <c r="FC93" i="4" s="1"/>
  <c r="FD93" i="4" s="1"/>
  <c r="FE92" i="4"/>
  <c r="FF91" i="4"/>
  <c r="EO107" i="4"/>
  <c r="EQ104" i="4"/>
  <c r="ER103" i="4"/>
  <c r="EP105" i="4"/>
  <c r="FH90" i="4"/>
  <c r="FN116" i="8" l="1"/>
  <c r="FM117" i="8"/>
  <c r="FJ120" i="8"/>
  <c r="FI121" i="8"/>
  <c r="FK119" i="8"/>
  <c r="FL118" i="8"/>
  <c r="ED151" i="8"/>
  <c r="EE150" i="8"/>
  <c r="EZ130" i="8"/>
  <c r="FE123" i="8"/>
  <c r="FE124" i="8" s="1"/>
  <c r="FD125" i="8"/>
  <c r="EF149" i="8"/>
  <c r="EH146" i="8"/>
  <c r="EG147" i="8"/>
  <c r="EG148" i="8" s="1"/>
  <c r="FB128" i="8"/>
  <c r="FC127" i="8"/>
  <c r="FA129" i="8"/>
  <c r="BS122" i="6"/>
  <c r="BH122" i="6"/>
  <c r="AX122" i="6"/>
  <c r="BA122" i="6" s="1"/>
  <c r="BL122" i="6" s="1"/>
  <c r="DD176" i="8"/>
  <c r="DF174" i="8"/>
  <c r="DE175" i="8"/>
  <c r="DM167" i="8"/>
  <c r="DL168" i="8"/>
  <c r="DK169" i="8"/>
  <c r="FH122" i="8"/>
  <c r="CW200" i="8"/>
  <c r="CW201" i="8" s="1"/>
  <c r="CW202" i="8" s="1"/>
  <c r="CW203" i="8" s="1"/>
  <c r="CW204" i="8" s="1"/>
  <c r="CW205" i="8" s="1"/>
  <c r="CW206" i="8" s="1"/>
  <c r="CW207" i="8" s="1"/>
  <c r="CW208" i="8" s="1"/>
  <c r="CW209" i="8" s="1"/>
  <c r="CW210" i="8" s="1"/>
  <c r="CW211" i="8" s="1"/>
  <c r="CW212" i="8" s="1"/>
  <c r="CW213" i="8" s="1"/>
  <c r="CW214" i="8" s="1"/>
  <c r="CW215" i="8" s="1"/>
  <c r="CW216" i="8" s="1"/>
  <c r="CW217" i="8" s="1"/>
  <c r="CW218" i="8" s="1"/>
  <c r="CW219" i="8" s="1"/>
  <c r="CW220" i="8" s="1"/>
  <c r="CW221" i="8" s="1"/>
  <c r="CW222" i="8" s="1"/>
  <c r="CW223" i="8" s="1"/>
  <c r="CW224" i="8" s="1"/>
  <c r="CW225" i="8" s="1"/>
  <c r="CW226" i="8" s="1"/>
  <c r="CW227" i="8" s="1"/>
  <c r="CW228" i="8" s="1"/>
  <c r="CW229" i="8" s="1"/>
  <c r="CW230" i="8" s="1"/>
  <c r="CW231" i="8" s="1"/>
  <c r="CW232" i="8" s="1"/>
  <c r="CW233" i="8" s="1"/>
  <c r="CW234" i="8" s="1"/>
  <c r="CW235" i="8" s="1"/>
  <c r="CW236" i="8" s="1"/>
  <c r="CW237" i="8" s="1"/>
  <c r="CW238" i="8" s="1"/>
  <c r="CW239" i="8" s="1"/>
  <c r="CW240" i="8" s="1"/>
  <c r="CW241" i="8" s="1"/>
  <c r="CW242" i="8" s="1"/>
  <c r="CW243" i="8" s="1"/>
  <c r="CW244" i="8" s="1"/>
  <c r="CW245" i="8" s="1"/>
  <c r="CW246" i="8" s="1"/>
  <c r="CW247" i="8" s="1"/>
  <c r="CW248" i="8" s="1"/>
  <c r="CW249" i="8" s="1"/>
  <c r="CW250" i="8" s="1"/>
  <c r="CW251" i="8" s="1"/>
  <c r="CW252" i="8" s="1"/>
  <c r="CW253" i="8" s="1"/>
  <c r="CW254" i="8" s="1"/>
  <c r="CW255" i="8" s="1"/>
  <c r="CW256" i="8" s="1"/>
  <c r="CW257" i="8" s="1"/>
  <c r="CW258" i="8" s="1"/>
  <c r="CW259" i="8" s="1"/>
  <c r="DH172" i="8"/>
  <c r="CY181" i="8"/>
  <c r="CZ180" i="8"/>
  <c r="DG173" i="8"/>
  <c r="DA179" i="8"/>
  <c r="DI171" i="8"/>
  <c r="CX182" i="8"/>
  <c r="CX183" i="8" s="1"/>
  <c r="CX184" i="8" s="1"/>
  <c r="CX185" i="8" s="1"/>
  <c r="CX186" i="8" s="1"/>
  <c r="CX187" i="8" s="1"/>
  <c r="CX188" i="8" s="1"/>
  <c r="CX189" i="8" s="1"/>
  <c r="CX190" i="8" s="1"/>
  <c r="CX191" i="8" s="1"/>
  <c r="CX192" i="8" s="1"/>
  <c r="CX193" i="8" s="1"/>
  <c r="CX194" i="8" s="1"/>
  <c r="CX195" i="8" s="1"/>
  <c r="CX196" i="8" s="1"/>
  <c r="CX197" i="8" s="1"/>
  <c r="CX198" i="8" s="1"/>
  <c r="CX199" i="8" s="1"/>
  <c r="DB178" i="8"/>
  <c r="DC177" i="8"/>
  <c r="DJ170" i="8"/>
  <c r="EW133" i="8"/>
  <c r="EL144" i="8"/>
  <c r="EK145" i="8"/>
  <c r="EN142" i="8"/>
  <c r="EO141" i="8"/>
  <c r="EU135" i="8"/>
  <c r="EV134" i="8"/>
  <c r="ER138" i="8"/>
  <c r="EQ139" i="8"/>
  <c r="EP140" i="8"/>
  <c r="EX132" i="8"/>
  <c r="EY131" i="8"/>
  <c r="ES137" i="8"/>
  <c r="ET136" i="8"/>
  <c r="EM143" i="8"/>
  <c r="D193" i="8"/>
  <c r="Y69" i="1"/>
  <c r="S69" i="1" s="1"/>
  <c r="O69" i="1" s="1"/>
  <c r="M69" i="1" s="1"/>
  <c r="FJ89" i="4"/>
  <c r="FL87" i="4"/>
  <c r="FK88" i="4"/>
  <c r="Q69" i="1"/>
  <c r="R69" i="1"/>
  <c r="P69" i="1"/>
  <c r="GF193" i="4"/>
  <c r="FZ193" i="4"/>
  <c r="FT193" i="4"/>
  <c r="EA122" i="4"/>
  <c r="BR70" i="1"/>
  <c r="BG70" i="1"/>
  <c r="AW70" i="1"/>
  <c r="ET102" i="4"/>
  <c r="EI114" i="4"/>
  <c r="EU101" i="4"/>
  <c r="FM86" i="4"/>
  <c r="EZ96" i="4"/>
  <c r="FA95" i="4"/>
  <c r="EY97" i="4"/>
  <c r="EW99" i="4"/>
  <c r="EX98" i="4"/>
  <c r="EV100" i="4"/>
  <c r="EF117" i="4"/>
  <c r="EH115" i="4"/>
  <c r="EG116" i="4"/>
  <c r="EL111" i="4"/>
  <c r="EK112" i="4"/>
  <c r="EO108" i="4"/>
  <c r="EN109" i="4"/>
  <c r="EM110" i="4"/>
  <c r="EC120" i="4"/>
  <c r="ED119" i="4"/>
  <c r="EJ113" i="4"/>
  <c r="EE118" i="4"/>
  <c r="EB121" i="4"/>
  <c r="DV128" i="4"/>
  <c r="DZ123" i="4"/>
  <c r="DZ124" i="4" s="1"/>
  <c r="DY125" i="4"/>
  <c r="DX126" i="4"/>
  <c r="DW127" i="4"/>
  <c r="DU129" i="4"/>
  <c r="DQ133" i="4"/>
  <c r="DT130" i="4"/>
  <c r="DR132" i="4"/>
  <c r="DS131" i="4"/>
  <c r="E195" i="4"/>
  <c r="DO135" i="4"/>
  <c r="DP134" i="4"/>
  <c r="FB94" i="4"/>
  <c r="FC94" i="4" s="1"/>
  <c r="FF92" i="4"/>
  <c r="FG91" i="4"/>
  <c r="FE93" i="4"/>
  <c r="EP106" i="4"/>
  <c r="ER104" i="4"/>
  <c r="ES103" i="4"/>
  <c r="EQ105" i="4"/>
  <c r="FI90" i="4"/>
  <c r="FN117" i="8" l="1"/>
  <c r="FJ121" i="8"/>
  <c r="FK120" i="8"/>
  <c r="FL119" i="8"/>
  <c r="FM118" i="8"/>
  <c r="EE151" i="8"/>
  <c r="EF150" i="8"/>
  <c r="EZ131" i="8"/>
  <c r="FF123" i="8"/>
  <c r="FF124" i="8" s="1"/>
  <c r="FE125" i="8"/>
  <c r="FD126" i="8"/>
  <c r="FD127" i="8" s="1"/>
  <c r="EG149" i="8"/>
  <c r="EI146" i="8"/>
  <c r="EH147" i="8"/>
  <c r="EH148" i="8" s="1"/>
  <c r="FC128" i="8"/>
  <c r="FB129" i="8"/>
  <c r="FA130" i="8"/>
  <c r="BI122" i="6"/>
  <c r="BT122" i="6"/>
  <c r="AS123" i="6"/>
  <c r="DG174" i="8"/>
  <c r="DF175" i="8"/>
  <c r="DE176" i="8"/>
  <c r="DM168" i="8"/>
  <c r="DL169" i="8"/>
  <c r="DK170" i="8"/>
  <c r="DN167" i="8"/>
  <c r="CX200" i="8"/>
  <c r="CX201" i="8" s="1"/>
  <c r="CX202" i="8" s="1"/>
  <c r="CX203" i="8" s="1"/>
  <c r="CX204" i="8" s="1"/>
  <c r="CX205" i="8" s="1"/>
  <c r="DA180" i="8"/>
  <c r="FI122" i="8"/>
  <c r="DC178" i="8"/>
  <c r="DI172" i="8"/>
  <c r="CY182" i="8"/>
  <c r="CZ181" i="8"/>
  <c r="DB179" i="8"/>
  <c r="DJ171" i="8"/>
  <c r="DD177" i="8"/>
  <c r="DH173" i="8"/>
  <c r="EX133" i="8"/>
  <c r="EP141" i="8"/>
  <c r="ER139" i="8"/>
  <c r="ES138" i="8"/>
  <c r="EV135" i="8"/>
  <c r="ET137" i="8"/>
  <c r="EU136" i="8"/>
  <c r="EM144" i="8"/>
  <c r="EQ140" i="8"/>
  <c r="EN143" i="8"/>
  <c r="EL145" i="8"/>
  <c r="EW134" i="8"/>
  <c r="EY132" i="8"/>
  <c r="EO142" i="8"/>
  <c r="FJ90" i="4"/>
  <c r="FL88" i="4"/>
  <c r="FK89" i="4"/>
  <c r="FM87" i="4"/>
  <c r="D193" i="4"/>
  <c r="EB122" i="4"/>
  <c r="AX70" i="1"/>
  <c r="AY70" i="1" s="1"/>
  <c r="BS70" i="1"/>
  <c r="BH70" i="1"/>
  <c r="EI115" i="4"/>
  <c r="EU102" i="4"/>
  <c r="EV101" i="4"/>
  <c r="FN86" i="4"/>
  <c r="FA96" i="4"/>
  <c r="EZ97" i="4"/>
  <c r="EW100" i="4"/>
  <c r="EX99" i="4"/>
  <c r="EY98" i="4"/>
  <c r="EF118" i="4"/>
  <c r="EG117" i="4"/>
  <c r="EH116" i="4"/>
  <c r="EL112" i="4"/>
  <c r="EK113" i="4"/>
  <c r="EO109" i="4"/>
  <c r="EN110" i="4"/>
  <c r="EM111" i="4"/>
  <c r="ED120" i="4"/>
  <c r="EJ114" i="4"/>
  <c r="EE119" i="4"/>
  <c r="EC121" i="4"/>
  <c r="DV129" i="4"/>
  <c r="DW128" i="4"/>
  <c r="EA123" i="4"/>
  <c r="DY126" i="4"/>
  <c r="DZ125" i="4"/>
  <c r="DX127" i="4"/>
  <c r="DU130" i="4"/>
  <c r="DR133" i="4"/>
  <c r="DT131" i="4"/>
  <c r="DS132" i="4"/>
  <c r="DP135" i="4"/>
  <c r="DQ134" i="4"/>
  <c r="FB95" i="4"/>
  <c r="FC95" i="4" s="1"/>
  <c r="FD94" i="4"/>
  <c r="FE94" i="4" s="1"/>
  <c r="FG92" i="4"/>
  <c r="FH91" i="4"/>
  <c r="FF93" i="4"/>
  <c r="ES104" i="4"/>
  <c r="ET103" i="4"/>
  <c r="ER105" i="4"/>
  <c r="EQ106" i="4"/>
  <c r="EP107" i="4"/>
  <c r="I111" i="1"/>
  <c r="FL120" i="8" l="1"/>
  <c r="FK121" i="8"/>
  <c r="FM119" i="8"/>
  <c r="FN118" i="8"/>
  <c r="FG123" i="8"/>
  <c r="FG124" i="8" s="1"/>
  <c r="EF151" i="8"/>
  <c r="EG150" i="8"/>
  <c r="FA131" i="8"/>
  <c r="FF125" i="8"/>
  <c r="FE126" i="8"/>
  <c r="FE127" i="8" s="1"/>
  <c r="EH149" i="8"/>
  <c r="EI147" i="8"/>
  <c r="EI148" i="8" s="1"/>
  <c r="EJ146" i="8"/>
  <c r="DO167" i="8"/>
  <c r="FC129" i="8"/>
  <c r="FD128" i="8"/>
  <c r="FB130" i="8"/>
  <c r="W122" i="6"/>
  <c r="Q122" i="6" s="1"/>
  <c r="BD123" i="6"/>
  <c r="BO123" i="6"/>
  <c r="AT123" i="6"/>
  <c r="DG175" i="8"/>
  <c r="DF176" i="8"/>
  <c r="DE177" i="8"/>
  <c r="DM169" i="8"/>
  <c r="DL170" i="8"/>
  <c r="DN168" i="8"/>
  <c r="DB180" i="8"/>
  <c r="CX206" i="8"/>
  <c r="CX207" i="8" s="1"/>
  <c r="CX208" i="8" s="1"/>
  <c r="CX209" i="8" s="1"/>
  <c r="CX210" i="8" s="1"/>
  <c r="CX211" i="8" s="1"/>
  <c r="CX212" i="8" s="1"/>
  <c r="CX213" i="8" s="1"/>
  <c r="CX214" i="8" s="1"/>
  <c r="CX215" i="8" s="1"/>
  <c r="CX216" i="8" s="1"/>
  <c r="CX217" i="8" s="1"/>
  <c r="CX218" i="8" s="1"/>
  <c r="CX219" i="8" s="1"/>
  <c r="CX220" i="8" s="1"/>
  <c r="CX221" i="8" s="1"/>
  <c r="CX222" i="8" s="1"/>
  <c r="CX223" i="8" s="1"/>
  <c r="CX224" i="8" s="1"/>
  <c r="CX225" i="8" s="1"/>
  <c r="CX226" i="8" s="1"/>
  <c r="CX227" i="8" s="1"/>
  <c r="CX228" i="8" s="1"/>
  <c r="CX229" i="8" s="1"/>
  <c r="CX230" i="8" s="1"/>
  <c r="CX231" i="8" s="1"/>
  <c r="CX232" i="8" s="1"/>
  <c r="CX233" i="8" s="1"/>
  <c r="CX234" i="8" s="1"/>
  <c r="CX235" i="8" s="1"/>
  <c r="CX236" i="8" s="1"/>
  <c r="CX237" i="8" s="1"/>
  <c r="CX238" i="8" s="1"/>
  <c r="CX239" i="8" s="1"/>
  <c r="CX240" i="8" s="1"/>
  <c r="CX241" i="8" s="1"/>
  <c r="CX242" i="8" s="1"/>
  <c r="CX243" i="8" s="1"/>
  <c r="CX244" i="8" s="1"/>
  <c r="CX245" i="8" s="1"/>
  <c r="CX246" i="8" s="1"/>
  <c r="CX247" i="8" s="1"/>
  <c r="CX248" i="8" s="1"/>
  <c r="CX249" i="8" s="1"/>
  <c r="CX250" i="8" s="1"/>
  <c r="CX251" i="8" s="1"/>
  <c r="CX252" i="8" s="1"/>
  <c r="CX253" i="8" s="1"/>
  <c r="CX254" i="8" s="1"/>
  <c r="CX255" i="8" s="1"/>
  <c r="CX256" i="8" s="1"/>
  <c r="CX257" i="8" s="1"/>
  <c r="CX258" i="8" s="1"/>
  <c r="CX259" i="8" s="1"/>
  <c r="FJ122" i="8"/>
  <c r="DA181" i="8"/>
  <c r="EY133" i="8"/>
  <c r="DK171" i="8"/>
  <c r="DI173" i="8"/>
  <c r="CZ182" i="8"/>
  <c r="DH174" i="8"/>
  <c r="DC179" i="8"/>
  <c r="DD178" i="8"/>
  <c r="DJ172" i="8"/>
  <c r="CY183" i="8"/>
  <c r="CY184" i="8" s="1"/>
  <c r="CY185" i="8" s="1"/>
  <c r="CY186" i="8" s="1"/>
  <c r="CY187" i="8" s="1"/>
  <c r="CY188" i="8" s="1"/>
  <c r="CY189" i="8" s="1"/>
  <c r="CY190" i="8" s="1"/>
  <c r="CY191" i="8" s="1"/>
  <c r="CY192" i="8" s="1"/>
  <c r="CY193" i="8" s="1"/>
  <c r="CY194" i="8" s="1"/>
  <c r="CY195" i="8" s="1"/>
  <c r="CY196" i="8" s="1"/>
  <c r="CY197" i="8" s="1"/>
  <c r="CY198" i="8" s="1"/>
  <c r="CY199" i="8" s="1"/>
  <c r="CY200" i="8" s="1"/>
  <c r="CY201" i="8" s="1"/>
  <c r="ES139" i="8"/>
  <c r="EO143" i="8"/>
  <c r="EN144" i="8"/>
  <c r="ET138" i="8"/>
  <c r="EW135" i="8"/>
  <c r="EM145" i="8"/>
  <c r="EU137" i="8"/>
  <c r="EV136" i="8"/>
  <c r="ER140" i="8"/>
  <c r="EQ141" i="8"/>
  <c r="EZ132" i="8"/>
  <c r="EX134" i="8"/>
  <c r="EP142" i="8"/>
  <c r="F235" i="8"/>
  <c r="GH235" i="4"/>
  <c r="FK90" i="4"/>
  <c r="FL89" i="4"/>
  <c r="FM88" i="4"/>
  <c r="FN87" i="4"/>
  <c r="EC122" i="4"/>
  <c r="EB123" i="4"/>
  <c r="AZ70" i="1"/>
  <c r="BC70" i="1" s="1"/>
  <c r="BN70" i="1" s="1"/>
  <c r="BU70" i="1"/>
  <c r="BJ70" i="1"/>
  <c r="BT70" i="1"/>
  <c r="BI70" i="1"/>
  <c r="EU103" i="4"/>
  <c r="EV102" i="4"/>
  <c r="EW101" i="4"/>
  <c r="FA97" i="4"/>
  <c r="EX100" i="4"/>
  <c r="EY99" i="4"/>
  <c r="EZ98" i="4"/>
  <c r="EG118" i="4"/>
  <c r="EH117" i="4"/>
  <c r="EI116" i="4"/>
  <c r="EM112" i="4"/>
  <c r="EL113" i="4"/>
  <c r="EK114" i="4"/>
  <c r="EO110" i="4"/>
  <c r="EN111" i="4"/>
  <c r="EE120" i="4"/>
  <c r="EJ115" i="4"/>
  <c r="EF119" i="4"/>
  <c r="ED121" i="4"/>
  <c r="DX128" i="4"/>
  <c r="DW129" i="4"/>
  <c r="DV130" i="4"/>
  <c r="EA124" i="4"/>
  <c r="EA125" i="4" s="1"/>
  <c r="DZ126" i="4"/>
  <c r="DY127" i="4"/>
  <c r="DR134" i="4"/>
  <c r="DS133" i="4"/>
  <c r="DU131" i="4"/>
  <c r="DT132" i="4"/>
  <c r="GB235" i="4"/>
  <c r="C235" i="4"/>
  <c r="FV235" i="4"/>
  <c r="DQ135" i="4"/>
  <c r="FH92" i="4"/>
  <c r="FD95" i="4"/>
  <c r="FE95" i="4" s="1"/>
  <c r="FB96" i="4"/>
  <c r="FI91" i="4"/>
  <c r="FJ91" i="4" s="1"/>
  <c r="FG93" i="4"/>
  <c r="FF94" i="4"/>
  <c r="ES105" i="4"/>
  <c r="EP108" i="4"/>
  <c r="EQ107" i="4"/>
  <c r="ER106" i="4"/>
  <c r="ET104" i="4"/>
  <c r="FM120" i="8" l="1"/>
  <c r="FL121" i="8"/>
  <c r="FN119" i="8"/>
  <c r="FH123" i="8"/>
  <c r="FH124" i="8" s="1"/>
  <c r="FG125" i="8"/>
  <c r="FA132" i="8"/>
  <c r="EG151" i="8"/>
  <c r="EH150" i="8"/>
  <c r="FB131" i="8"/>
  <c r="FF126" i="8"/>
  <c r="EI149" i="8"/>
  <c r="EJ147" i="8"/>
  <c r="EJ148" i="8" s="1"/>
  <c r="EK146" i="8"/>
  <c r="K122" i="6"/>
  <c r="DP167" i="8"/>
  <c r="FE128" i="8"/>
  <c r="FD129" i="8"/>
  <c r="FC130" i="8"/>
  <c r="AU123" i="6"/>
  <c r="BE123" i="6"/>
  <c r="BP123" i="6"/>
  <c r="DH175" i="8"/>
  <c r="DG176" i="8"/>
  <c r="DF177" i="8"/>
  <c r="DM170" i="8"/>
  <c r="DL171" i="8"/>
  <c r="DE178" i="8"/>
  <c r="DN169" i="8"/>
  <c r="DO168" i="8"/>
  <c r="DB181" i="8"/>
  <c r="FK122" i="8"/>
  <c r="DA182" i="8"/>
  <c r="DJ173" i="8"/>
  <c r="DC180" i="8"/>
  <c r="CZ183" i="8"/>
  <c r="CZ184" i="8" s="1"/>
  <c r="CZ185" i="8" s="1"/>
  <c r="CZ186" i="8" s="1"/>
  <c r="CZ187" i="8" s="1"/>
  <c r="CZ188" i="8" s="1"/>
  <c r="CZ189" i="8" s="1"/>
  <c r="CZ190" i="8" s="1"/>
  <c r="CZ191" i="8" s="1"/>
  <c r="CZ192" i="8" s="1"/>
  <c r="CZ193" i="8" s="1"/>
  <c r="CZ194" i="8" s="1"/>
  <c r="CZ195" i="8" s="1"/>
  <c r="CZ196" i="8" s="1"/>
  <c r="CZ197" i="8" s="1"/>
  <c r="CZ198" i="8" s="1"/>
  <c r="CZ199" i="8" s="1"/>
  <c r="CZ200" i="8" s="1"/>
  <c r="DD179" i="8"/>
  <c r="DI174" i="8"/>
  <c r="DK172" i="8"/>
  <c r="CY202" i="8"/>
  <c r="CY203" i="8" s="1"/>
  <c r="CY204" i="8" s="1"/>
  <c r="CY205" i="8" s="1"/>
  <c r="CY206" i="8" s="1"/>
  <c r="ER141" i="8"/>
  <c r="EV137" i="8"/>
  <c r="ES140" i="8"/>
  <c r="EN145" i="8"/>
  <c r="EP143" i="8"/>
  <c r="EU138" i="8"/>
  <c r="EO144" i="8"/>
  <c r="EX135" i="8"/>
  <c r="EZ133" i="8"/>
  <c r="EW136" i="8"/>
  <c r="ET139" i="8"/>
  <c r="EY134" i="8"/>
  <c r="EQ142" i="8"/>
  <c r="FK91" i="4"/>
  <c r="FL90" i="4"/>
  <c r="FM89" i="4"/>
  <c r="FN88" i="4"/>
  <c r="EC123" i="4"/>
  <c r="BV70" i="1"/>
  <c r="BK70" i="1"/>
  <c r="AU71" i="1"/>
  <c r="EV103" i="4"/>
  <c r="EW102" i="4"/>
  <c r="EX101" i="4"/>
  <c r="FB97" i="4"/>
  <c r="EZ99" i="4"/>
  <c r="FA98" i="4"/>
  <c r="EY100" i="4"/>
  <c r="EH118" i="4"/>
  <c r="EI117" i="4"/>
  <c r="EM113" i="4"/>
  <c r="EL114" i="4"/>
  <c r="EK115" i="4"/>
  <c r="EO111" i="4"/>
  <c r="EN112" i="4"/>
  <c r="EE121" i="4"/>
  <c r="EF120" i="4"/>
  <c r="EJ116" i="4"/>
  <c r="EG119" i="4"/>
  <c r="ED122" i="4"/>
  <c r="DY128" i="4"/>
  <c r="DV131" i="4"/>
  <c r="DW130" i="4"/>
  <c r="DX129" i="4"/>
  <c r="EB124" i="4"/>
  <c r="EB125" i="4" s="1"/>
  <c r="EA126" i="4"/>
  <c r="DZ127" i="4"/>
  <c r="DR135" i="4"/>
  <c r="DS134" i="4"/>
  <c r="DT133" i="4"/>
  <c r="DU132" i="4"/>
  <c r="FC96" i="4"/>
  <c r="FI92" i="4"/>
  <c r="FJ92" i="4" s="1"/>
  <c r="FF95" i="4"/>
  <c r="FG94" i="4"/>
  <c r="FH93" i="4"/>
  <c r="ER107" i="4"/>
  <c r="EQ108" i="4"/>
  <c r="ET105" i="4"/>
  <c r="ES106" i="4"/>
  <c r="EU104" i="4"/>
  <c r="EP109" i="4"/>
  <c r="FM121" i="8" l="1"/>
  <c r="FN120" i="8"/>
  <c r="FI123" i="8"/>
  <c r="FI124" i="8" s="1"/>
  <c r="FH125" i="8"/>
  <c r="FG126" i="8"/>
  <c r="FB132" i="8"/>
  <c r="EH151" i="8"/>
  <c r="EI150" i="8"/>
  <c r="FC131" i="8"/>
  <c r="FF127" i="8"/>
  <c r="EJ149" i="8"/>
  <c r="EL146" i="8"/>
  <c r="EK147" i="8"/>
  <c r="EK148" i="8" s="1"/>
  <c r="DQ167" i="8"/>
  <c r="FE129" i="8"/>
  <c r="FD130" i="8"/>
  <c r="AV123" i="6"/>
  <c r="AW123" i="6" s="1"/>
  <c r="BQ123" i="6"/>
  <c r="BF123" i="6"/>
  <c r="DH176" i="8"/>
  <c r="DG177" i="8"/>
  <c r="DF178" i="8"/>
  <c r="DM171" i="8"/>
  <c r="DN170" i="8"/>
  <c r="DO169" i="8"/>
  <c r="DP168" i="8"/>
  <c r="DB182" i="8"/>
  <c r="FL122" i="8"/>
  <c r="CY207" i="8"/>
  <c r="CY208" i="8" s="1"/>
  <c r="CY209" i="8" s="1"/>
  <c r="CY210" i="8" s="1"/>
  <c r="CY211" i="8" s="1"/>
  <c r="CY212" i="8" s="1"/>
  <c r="CY213" i="8" s="1"/>
  <c r="CY214" i="8" s="1"/>
  <c r="CY215" i="8" s="1"/>
  <c r="CY216" i="8" s="1"/>
  <c r="CY217" i="8" s="1"/>
  <c r="CY218" i="8" s="1"/>
  <c r="CY219" i="8" s="1"/>
  <c r="CY220" i="8" s="1"/>
  <c r="CY221" i="8" s="1"/>
  <c r="CY222" i="8" s="1"/>
  <c r="CY223" i="8" s="1"/>
  <c r="CY224" i="8" s="1"/>
  <c r="CY225" i="8" s="1"/>
  <c r="CY226" i="8" s="1"/>
  <c r="CY227" i="8" s="1"/>
  <c r="CY228" i="8" s="1"/>
  <c r="CY229" i="8" s="1"/>
  <c r="CY230" i="8" s="1"/>
  <c r="CY231" i="8" s="1"/>
  <c r="CY232" i="8" s="1"/>
  <c r="CY233" i="8" s="1"/>
  <c r="CY234" i="8" s="1"/>
  <c r="CY235" i="8" s="1"/>
  <c r="CY236" i="8" s="1"/>
  <c r="CY237" i="8" s="1"/>
  <c r="CY238" i="8" s="1"/>
  <c r="CY239" i="8" s="1"/>
  <c r="CY240" i="8" s="1"/>
  <c r="CY241" i="8" s="1"/>
  <c r="CY242" i="8" s="1"/>
  <c r="CY243" i="8" s="1"/>
  <c r="CY244" i="8" s="1"/>
  <c r="CY245" i="8" s="1"/>
  <c r="CY246" i="8" s="1"/>
  <c r="CY247" i="8" s="1"/>
  <c r="CY248" i="8" s="1"/>
  <c r="CY249" i="8" s="1"/>
  <c r="CY250" i="8" s="1"/>
  <c r="CY251" i="8" s="1"/>
  <c r="CY252" i="8" s="1"/>
  <c r="CY253" i="8" s="1"/>
  <c r="CY254" i="8" s="1"/>
  <c r="CY255" i="8" s="1"/>
  <c r="CY256" i="8" s="1"/>
  <c r="CY257" i="8" s="1"/>
  <c r="CY258" i="8" s="1"/>
  <c r="CY259" i="8" s="1"/>
  <c r="CZ201" i="8"/>
  <c r="CZ202" i="8" s="1"/>
  <c r="CZ203" i="8" s="1"/>
  <c r="CZ204" i="8" s="1"/>
  <c r="CZ205" i="8" s="1"/>
  <c r="DD180" i="8"/>
  <c r="DI175" i="8"/>
  <c r="DC181" i="8"/>
  <c r="DK173" i="8"/>
  <c r="DL172" i="8"/>
  <c r="DJ174" i="8"/>
  <c r="DE179" i="8"/>
  <c r="DA183" i="8"/>
  <c r="EZ134" i="8"/>
  <c r="EX136" i="8"/>
  <c r="EU139" i="8"/>
  <c r="EQ143" i="8"/>
  <c r="EP144" i="8"/>
  <c r="EY135" i="8"/>
  <c r="EV138" i="8"/>
  <c r="ET140" i="8"/>
  <c r="FA133" i="8"/>
  <c r="ES141" i="8"/>
  <c r="ER142" i="8"/>
  <c r="EW137" i="8"/>
  <c r="EO145" i="8"/>
  <c r="FL91" i="4"/>
  <c r="FM90" i="4"/>
  <c r="FN89" i="4"/>
  <c r="ED123" i="4"/>
  <c r="F70" i="1"/>
  <c r="AV71" i="1"/>
  <c r="AW71" i="1" s="1"/>
  <c r="BQ71" i="1"/>
  <c r="BF71" i="1"/>
  <c r="EW103" i="4"/>
  <c r="EX102" i="4"/>
  <c r="EY101" i="4"/>
  <c r="FC97" i="4"/>
  <c r="FA99" i="4"/>
  <c r="FB98" i="4"/>
  <c r="EZ100" i="4"/>
  <c r="EH119" i="4"/>
  <c r="EI118" i="4"/>
  <c r="EJ117" i="4"/>
  <c r="EM114" i="4"/>
  <c r="EL115" i="4"/>
  <c r="EO112" i="4"/>
  <c r="EN113" i="4"/>
  <c r="EF121" i="4"/>
  <c r="EK116" i="4"/>
  <c r="EG120" i="4"/>
  <c r="EE122" i="4"/>
  <c r="DW131" i="4"/>
  <c r="DX130" i="4"/>
  <c r="DZ128" i="4"/>
  <c r="DY129" i="4"/>
  <c r="DV132" i="4"/>
  <c r="EC124" i="4"/>
  <c r="EB126" i="4"/>
  <c r="EA127" i="4"/>
  <c r="DS135" i="4"/>
  <c r="DT134" i="4"/>
  <c r="DU133" i="4"/>
  <c r="FD96" i="4"/>
  <c r="FE96" i="4" s="1"/>
  <c r="FK92" i="4"/>
  <c r="FG95" i="4"/>
  <c r="FH94" i="4"/>
  <c r="FI93" i="4"/>
  <c r="EP110" i="4"/>
  <c r="EU105" i="4"/>
  <c r="EV104" i="4"/>
  <c r="EQ109" i="4"/>
  <c r="ER108" i="4"/>
  <c r="ES107" i="4"/>
  <c r="ET106" i="4"/>
  <c r="FN121" i="8" l="1"/>
  <c r="FJ123" i="8"/>
  <c r="FJ124" i="8" s="1"/>
  <c r="FI125" i="8"/>
  <c r="FH126" i="8"/>
  <c r="FG127" i="8"/>
  <c r="EI151" i="8"/>
  <c r="EJ150" i="8"/>
  <c r="FC132" i="8"/>
  <c r="FD131" i="8"/>
  <c r="EK149" i="8"/>
  <c r="FF128" i="8"/>
  <c r="EL147" i="8"/>
  <c r="EL148" i="8" s="1"/>
  <c r="EM146" i="8"/>
  <c r="DR167" i="8"/>
  <c r="FE130" i="8"/>
  <c r="AX123" i="6"/>
  <c r="BA123" i="6" s="1"/>
  <c r="BL123" i="6" s="1"/>
  <c r="BS123" i="6"/>
  <c r="BH123" i="6"/>
  <c r="BR123" i="6"/>
  <c r="BG123" i="6"/>
  <c r="DH177" i="8"/>
  <c r="DG178" i="8"/>
  <c r="DF179" i="8"/>
  <c r="DM172" i="8"/>
  <c r="DN171" i="8"/>
  <c r="DO170" i="8"/>
  <c r="DQ168" i="8"/>
  <c r="DP169" i="8"/>
  <c r="FM122" i="8"/>
  <c r="DC182" i="8"/>
  <c r="DJ175" i="8"/>
  <c r="DK174" i="8"/>
  <c r="DL173" i="8"/>
  <c r="DE180" i="8"/>
  <c r="DA184" i="8"/>
  <c r="DA185" i="8" s="1"/>
  <c r="DA186" i="8" s="1"/>
  <c r="DA187" i="8" s="1"/>
  <c r="DA188" i="8" s="1"/>
  <c r="DA189" i="8" s="1"/>
  <c r="DA190" i="8" s="1"/>
  <c r="DA191" i="8" s="1"/>
  <c r="DA192" i="8" s="1"/>
  <c r="DA193" i="8" s="1"/>
  <c r="DA194" i="8" s="1"/>
  <c r="DA195" i="8" s="1"/>
  <c r="DA196" i="8" s="1"/>
  <c r="DA197" i="8" s="1"/>
  <c r="DA198" i="8" s="1"/>
  <c r="DA199" i="8" s="1"/>
  <c r="DA200" i="8" s="1"/>
  <c r="DA201" i="8" s="1"/>
  <c r="DA202" i="8" s="1"/>
  <c r="DA203" i="8" s="1"/>
  <c r="DA204" i="8" s="1"/>
  <c r="DA205" i="8" s="1"/>
  <c r="DB183" i="8"/>
  <c r="DD181" i="8"/>
  <c r="DI176" i="8"/>
  <c r="CZ206" i="8"/>
  <c r="CZ207" i="8" s="1"/>
  <c r="CZ208" i="8" s="1"/>
  <c r="CZ209" i="8" s="1"/>
  <c r="CZ210" i="8" s="1"/>
  <c r="CZ211" i="8" s="1"/>
  <c r="CZ212" i="8" s="1"/>
  <c r="CZ213" i="8" s="1"/>
  <c r="CZ214" i="8" s="1"/>
  <c r="CZ215" i="8" s="1"/>
  <c r="EP145" i="8"/>
  <c r="FB133" i="8"/>
  <c r="FA134" i="8"/>
  <c r="EV139" i="8"/>
  <c r="EZ135" i="8"/>
  <c r="EX137" i="8"/>
  <c r="ES142" i="8"/>
  <c r="ER143" i="8"/>
  <c r="EW138" i="8"/>
  <c r="ET141" i="8"/>
  <c r="EY136" i="8"/>
  <c r="EQ144" i="8"/>
  <c r="EU140" i="8"/>
  <c r="D194" i="8"/>
  <c r="Y70" i="1"/>
  <c r="S70" i="1" s="1"/>
  <c r="O70" i="1" s="1"/>
  <c r="M70" i="1" s="1"/>
  <c r="FL92" i="4"/>
  <c r="FM91" i="4"/>
  <c r="FN90" i="4"/>
  <c r="ED124" i="4"/>
  <c r="FT194" i="4"/>
  <c r="FZ194" i="4"/>
  <c r="Q70" i="1"/>
  <c r="P70" i="1"/>
  <c r="R70" i="1"/>
  <c r="GF194" i="4"/>
  <c r="I70" i="1"/>
  <c r="GH194" i="4" s="1"/>
  <c r="AX71" i="1"/>
  <c r="BS71" i="1"/>
  <c r="BH71" i="1"/>
  <c r="BR71" i="1"/>
  <c r="BG71" i="1"/>
  <c r="EW104" i="4"/>
  <c r="EX103" i="4"/>
  <c r="EY102" i="4"/>
  <c r="EZ101" i="4"/>
  <c r="FC98" i="4"/>
  <c r="FB99" i="4"/>
  <c r="FA100" i="4"/>
  <c r="EI119" i="4"/>
  <c r="EJ118" i="4"/>
  <c r="EK117" i="4"/>
  <c r="EM115" i="4"/>
  <c r="EO113" i="4"/>
  <c r="EN114" i="4"/>
  <c r="EG121" i="4"/>
  <c r="EF122" i="4"/>
  <c r="EL116" i="4"/>
  <c r="EH120" i="4"/>
  <c r="EE123" i="4"/>
  <c r="DV133" i="4"/>
  <c r="EA128" i="4"/>
  <c r="DW132" i="4"/>
  <c r="DZ129" i="4"/>
  <c r="DX131" i="4"/>
  <c r="DY130" i="4"/>
  <c r="EC125" i="4"/>
  <c r="EC126" i="4" s="1"/>
  <c r="EB127" i="4"/>
  <c r="DU134" i="4"/>
  <c r="DT135" i="4"/>
  <c r="E196" i="4"/>
  <c r="FD97" i="4"/>
  <c r="FH95" i="4"/>
  <c r="FI94" i="4"/>
  <c r="FJ93" i="4"/>
  <c r="FF96" i="4"/>
  <c r="EU106" i="4"/>
  <c r="EV105" i="4"/>
  <c r="ET107" i="4"/>
  <c r="EP111" i="4"/>
  <c r="EP112" i="4" s="1"/>
  <c r="ER109" i="4"/>
  <c r="ES108" i="4"/>
  <c r="EQ110" i="4"/>
  <c r="FN122" i="8" l="1"/>
  <c r="FJ125" i="8"/>
  <c r="FK123" i="8"/>
  <c r="FK124" i="8" s="1"/>
  <c r="FI126" i="8"/>
  <c r="FH127" i="8"/>
  <c r="FG128" i="8"/>
  <c r="EJ151" i="8"/>
  <c r="EK150" i="8"/>
  <c r="FD132" i="8"/>
  <c r="FE131" i="8"/>
  <c r="EL149" i="8"/>
  <c r="FF129" i="8"/>
  <c r="EN146" i="8"/>
  <c r="EM147" i="8"/>
  <c r="EM148" i="8" s="1"/>
  <c r="DS167" i="8"/>
  <c r="BT123" i="6"/>
  <c r="BI123" i="6"/>
  <c r="AS124" i="6"/>
  <c r="DH178" i="8"/>
  <c r="DG179" i="8"/>
  <c r="DP170" i="8"/>
  <c r="DN172" i="8"/>
  <c r="DO171" i="8"/>
  <c r="DA206" i="8"/>
  <c r="DA207" i="8" s="1"/>
  <c r="DA208" i="8" s="1"/>
  <c r="DA209" i="8" s="1"/>
  <c r="DA210" i="8" s="1"/>
  <c r="DA211" i="8" s="1"/>
  <c r="DA212" i="8" s="1"/>
  <c r="DA213" i="8" s="1"/>
  <c r="DA214" i="8" s="1"/>
  <c r="DR168" i="8"/>
  <c r="DQ169" i="8"/>
  <c r="DC183" i="8"/>
  <c r="DF180" i="8"/>
  <c r="DE181" i="8"/>
  <c r="CZ216" i="8"/>
  <c r="CZ217" i="8" s="1"/>
  <c r="CZ218" i="8" s="1"/>
  <c r="CZ219" i="8" s="1"/>
  <c r="CZ220" i="8" s="1"/>
  <c r="CZ221" i="8" s="1"/>
  <c r="CZ222" i="8" s="1"/>
  <c r="CZ223" i="8" s="1"/>
  <c r="CZ224" i="8" s="1"/>
  <c r="CZ225" i="8" s="1"/>
  <c r="CZ226" i="8" s="1"/>
  <c r="CZ227" i="8" s="1"/>
  <c r="CZ228" i="8" s="1"/>
  <c r="CZ229" i="8" s="1"/>
  <c r="CZ230" i="8" s="1"/>
  <c r="CZ231" i="8" s="1"/>
  <c r="CZ232" i="8" s="1"/>
  <c r="CZ233" i="8" s="1"/>
  <c r="CZ234" i="8" s="1"/>
  <c r="CZ235" i="8" s="1"/>
  <c r="CZ236" i="8" s="1"/>
  <c r="CZ237" i="8" s="1"/>
  <c r="CZ238" i="8" s="1"/>
  <c r="CZ239" i="8" s="1"/>
  <c r="CZ240" i="8" s="1"/>
  <c r="CZ241" i="8" s="1"/>
  <c r="CZ242" i="8" s="1"/>
  <c r="CZ243" i="8" s="1"/>
  <c r="CZ244" i="8" s="1"/>
  <c r="CZ245" i="8" s="1"/>
  <c r="CZ246" i="8" s="1"/>
  <c r="CZ247" i="8" s="1"/>
  <c r="CZ248" i="8" s="1"/>
  <c r="CZ249" i="8" s="1"/>
  <c r="CZ250" i="8" s="1"/>
  <c r="CZ251" i="8" s="1"/>
  <c r="CZ252" i="8" s="1"/>
  <c r="CZ253" i="8" s="1"/>
  <c r="CZ254" i="8" s="1"/>
  <c r="CZ255" i="8" s="1"/>
  <c r="CZ256" i="8" s="1"/>
  <c r="CZ257" i="8" s="1"/>
  <c r="CZ258" i="8" s="1"/>
  <c r="CZ259" i="8" s="1"/>
  <c r="DL174" i="8"/>
  <c r="DD182" i="8"/>
  <c r="DK175" i="8"/>
  <c r="DM173" i="8"/>
  <c r="DI177" i="8"/>
  <c r="DB184" i="8"/>
  <c r="DB185" i="8" s="1"/>
  <c r="DB186" i="8" s="1"/>
  <c r="DB187" i="8" s="1"/>
  <c r="DB188" i="8" s="1"/>
  <c r="DB189" i="8" s="1"/>
  <c r="DB190" i="8" s="1"/>
  <c r="DB191" i="8" s="1"/>
  <c r="DB192" i="8" s="1"/>
  <c r="DB193" i="8" s="1"/>
  <c r="DB194" i="8" s="1"/>
  <c r="DB195" i="8" s="1"/>
  <c r="DB196" i="8" s="1"/>
  <c r="DB197" i="8" s="1"/>
  <c r="DB198" i="8" s="1"/>
  <c r="DB199" i="8" s="1"/>
  <c r="DB200" i="8" s="1"/>
  <c r="DB201" i="8" s="1"/>
  <c r="DB202" i="8" s="1"/>
  <c r="DB203" i="8" s="1"/>
  <c r="DB204" i="8" s="1"/>
  <c r="DB205" i="8" s="1"/>
  <c r="DJ176" i="8"/>
  <c r="EY137" i="8"/>
  <c r="EU141" i="8"/>
  <c r="EW139" i="8"/>
  <c r="EX138" i="8"/>
  <c r="FC133" i="8"/>
  <c r="FB134" i="8"/>
  <c r="ER144" i="8"/>
  <c r="EV140" i="8"/>
  <c r="ES143" i="8"/>
  <c r="FA135" i="8"/>
  <c r="EQ145" i="8"/>
  <c r="ET142" i="8"/>
  <c r="EZ136" i="8"/>
  <c r="FN91" i="4"/>
  <c r="FM92" i="4"/>
  <c r="EE124" i="4"/>
  <c r="D194" i="4"/>
  <c r="FV194" i="4"/>
  <c r="GB194" i="4"/>
  <c r="AY71" i="1"/>
  <c r="AZ71" i="1" s="1"/>
  <c r="BT71" i="1"/>
  <c r="BI71" i="1"/>
  <c r="EW105" i="4"/>
  <c r="EX104" i="4"/>
  <c r="EY103" i="4"/>
  <c r="EZ102" i="4"/>
  <c r="FA101" i="4"/>
  <c r="FD98" i="4"/>
  <c r="FC99" i="4"/>
  <c r="FB100" i="4"/>
  <c r="EJ119" i="4"/>
  <c r="EK118" i="4"/>
  <c r="EL117" i="4"/>
  <c r="EP113" i="4"/>
  <c r="EN115" i="4"/>
  <c r="EO114" i="4"/>
  <c r="EH121" i="4"/>
  <c r="EG122" i="4"/>
  <c r="EM116" i="4"/>
  <c r="EI120" i="4"/>
  <c r="EF123" i="4"/>
  <c r="DW133" i="4"/>
  <c r="DV134" i="4"/>
  <c r="DX132" i="4"/>
  <c r="EB128" i="4"/>
  <c r="EA129" i="4"/>
  <c r="DY131" i="4"/>
  <c r="DZ130" i="4"/>
  <c r="ED125" i="4"/>
  <c r="ED126" i="4" s="1"/>
  <c r="EC127" i="4"/>
  <c r="DU135" i="4"/>
  <c r="FE97" i="4"/>
  <c r="FI95" i="4"/>
  <c r="FK93" i="4"/>
  <c r="FJ94" i="4"/>
  <c r="ET108" i="4"/>
  <c r="FG96" i="4"/>
  <c r="EQ111" i="4"/>
  <c r="ER110" i="4"/>
  <c r="EU107" i="4"/>
  <c r="ES109" i="4"/>
  <c r="EV106" i="4"/>
  <c r="I112" i="1"/>
  <c r="GH236" i="4" s="1"/>
  <c r="FJ126" i="8" l="1"/>
  <c r="FL123" i="8"/>
  <c r="FL124" i="8" s="1"/>
  <c r="FK125" i="8"/>
  <c r="FI127" i="8"/>
  <c r="FH128" i="8"/>
  <c r="FG129" i="8"/>
  <c r="EK151" i="8"/>
  <c r="EL150" i="8"/>
  <c r="FE132" i="8"/>
  <c r="EM149" i="8"/>
  <c r="FF130" i="8"/>
  <c r="EO146" i="8"/>
  <c r="EN147" i="8"/>
  <c r="EN148" i="8" s="1"/>
  <c r="DT167" i="8"/>
  <c r="W123" i="6"/>
  <c r="Q123" i="6" s="1"/>
  <c r="BD124" i="6"/>
  <c r="BO124" i="6"/>
  <c r="AT124" i="6"/>
  <c r="DH179" i="8"/>
  <c r="DG180" i="8"/>
  <c r="DQ170" i="8"/>
  <c r="DN173" i="8"/>
  <c r="DO172" i="8"/>
  <c r="DP171" i="8"/>
  <c r="DA215" i="8"/>
  <c r="DA216" i="8" s="1"/>
  <c r="DA217" i="8" s="1"/>
  <c r="DA218" i="8" s="1"/>
  <c r="DA219" i="8" s="1"/>
  <c r="DA220" i="8" s="1"/>
  <c r="DA221" i="8" s="1"/>
  <c r="DA222" i="8" s="1"/>
  <c r="DA223" i="8" s="1"/>
  <c r="DA224" i="8" s="1"/>
  <c r="DA225" i="8" s="1"/>
  <c r="DA226" i="8" s="1"/>
  <c r="DA227" i="8" s="1"/>
  <c r="DA228" i="8" s="1"/>
  <c r="DA229" i="8" s="1"/>
  <c r="DA230" i="8" s="1"/>
  <c r="DA231" i="8" s="1"/>
  <c r="DA232" i="8" s="1"/>
  <c r="DA233" i="8" s="1"/>
  <c r="DA234" i="8" s="1"/>
  <c r="DA235" i="8" s="1"/>
  <c r="DA236" i="8" s="1"/>
  <c r="DA237" i="8" s="1"/>
  <c r="DA238" i="8" s="1"/>
  <c r="DA239" i="8" s="1"/>
  <c r="DA240" i="8" s="1"/>
  <c r="DA241" i="8" s="1"/>
  <c r="DA242" i="8" s="1"/>
  <c r="DA243" i="8" s="1"/>
  <c r="DA244" i="8" s="1"/>
  <c r="DA245" i="8" s="1"/>
  <c r="DA246" i="8" s="1"/>
  <c r="DA247" i="8" s="1"/>
  <c r="DA248" i="8" s="1"/>
  <c r="DA249" i="8" s="1"/>
  <c r="DA250" i="8" s="1"/>
  <c r="DA251" i="8" s="1"/>
  <c r="DA252" i="8" s="1"/>
  <c r="DA253" i="8" s="1"/>
  <c r="DA254" i="8" s="1"/>
  <c r="DA255" i="8" s="1"/>
  <c r="DA256" i="8" s="1"/>
  <c r="DA257" i="8" s="1"/>
  <c r="DA258" i="8" s="1"/>
  <c r="DA259" i="8" s="1"/>
  <c r="DR169" i="8"/>
  <c r="DS168" i="8"/>
  <c r="DB206" i="8"/>
  <c r="DB207" i="8" s="1"/>
  <c r="DB208" i="8" s="1"/>
  <c r="DB209" i="8" s="1"/>
  <c r="DB210" i="8" s="1"/>
  <c r="DB211" i="8" s="1"/>
  <c r="DB212" i="8" s="1"/>
  <c r="DB213" i="8" s="1"/>
  <c r="DB214" i="8" s="1"/>
  <c r="DM174" i="8"/>
  <c r="DL175" i="8"/>
  <c r="DC184" i="8"/>
  <c r="DI178" i="8"/>
  <c r="DK176" i="8"/>
  <c r="DD183" i="8"/>
  <c r="DJ177" i="8"/>
  <c r="DF181" i="8"/>
  <c r="DE182" i="8"/>
  <c r="EU142" i="8"/>
  <c r="EY138" i="8"/>
  <c r="FA136" i="8"/>
  <c r="FB135" i="8"/>
  <c r="ES144" i="8"/>
  <c r="FC134" i="8"/>
  <c r="FD133" i="8"/>
  <c r="EW140" i="8"/>
  <c r="EZ137" i="8"/>
  <c r="ET143" i="8"/>
  <c r="EV141" i="8"/>
  <c r="EX139" i="8"/>
  <c r="ER145" i="8"/>
  <c r="FN92" i="4"/>
  <c r="F194" i="4"/>
  <c r="BV71" i="1"/>
  <c r="BK71" i="1"/>
  <c r="AU72" i="1"/>
  <c r="BC71" i="1"/>
  <c r="BN71" i="1" s="1"/>
  <c r="BU71" i="1"/>
  <c r="BJ71" i="1"/>
  <c r="EX105" i="4"/>
  <c r="EY104" i="4"/>
  <c r="EZ103" i="4"/>
  <c r="FA102" i="4"/>
  <c r="FB101" i="4"/>
  <c r="FD99" i="4"/>
  <c r="FE98" i="4"/>
  <c r="FC100" i="4"/>
  <c r="EK119" i="4"/>
  <c r="EL118" i="4"/>
  <c r="EP114" i="4"/>
  <c r="EN116" i="4"/>
  <c r="EO115" i="4"/>
  <c r="EM117" i="4"/>
  <c r="EI121" i="4"/>
  <c r="EH122" i="4"/>
  <c r="EG123" i="4"/>
  <c r="EJ120" i="4"/>
  <c r="EF124" i="4"/>
  <c r="DW134" i="4"/>
  <c r="DX133" i="4"/>
  <c r="DV135" i="4"/>
  <c r="DY132" i="4"/>
  <c r="EA130" i="4"/>
  <c r="EB129" i="4"/>
  <c r="EC128" i="4"/>
  <c r="DZ131" i="4"/>
  <c r="EE125" i="4"/>
  <c r="ED127" i="4"/>
  <c r="GB236" i="4"/>
  <c r="FV236" i="4"/>
  <c r="FF97" i="4"/>
  <c r="FK94" i="4"/>
  <c r="FJ95" i="4"/>
  <c r="FL93" i="4"/>
  <c r="FM93" i="4" s="1"/>
  <c r="FH96" i="4"/>
  <c r="ES110" i="4"/>
  <c r="EV107" i="4"/>
  <c r="ER111" i="4"/>
  <c r="EW106" i="4"/>
  <c r="EQ112" i="4"/>
  <c r="EQ113" i="4" s="1"/>
  <c r="ET109" i="4"/>
  <c r="EU108" i="4"/>
  <c r="FJ127" i="8" l="1"/>
  <c r="FK126" i="8"/>
  <c r="FM123" i="8"/>
  <c r="FM124" i="8" s="1"/>
  <c r="FH129" i="8"/>
  <c r="FL125" i="8"/>
  <c r="FI128" i="8"/>
  <c r="FG130" i="8"/>
  <c r="EL151" i="8"/>
  <c r="EM150" i="8"/>
  <c r="FF131" i="8"/>
  <c r="FF132" i="8" s="1"/>
  <c r="EN149" i="8"/>
  <c r="EP146" i="8"/>
  <c r="EO147" i="8"/>
  <c r="EO148" i="8" s="1"/>
  <c r="K123" i="6"/>
  <c r="DU167" i="8"/>
  <c r="DO173" i="8"/>
  <c r="DI179" i="8"/>
  <c r="AU124" i="6"/>
  <c r="BE124" i="6"/>
  <c r="BP124" i="6"/>
  <c r="DH180" i="8"/>
  <c r="DQ171" i="8"/>
  <c r="DR170" i="8"/>
  <c r="DN174" i="8"/>
  <c r="DP172" i="8"/>
  <c r="DB215" i="8"/>
  <c r="DB216" i="8" s="1"/>
  <c r="DB217" i="8" s="1"/>
  <c r="DB218" i="8" s="1"/>
  <c r="DB219" i="8" s="1"/>
  <c r="DB220" i="8" s="1"/>
  <c r="DB221" i="8" s="1"/>
  <c r="DB222" i="8" s="1"/>
  <c r="DB223" i="8" s="1"/>
  <c r="DB224" i="8" s="1"/>
  <c r="DB225" i="8" s="1"/>
  <c r="DB226" i="8" s="1"/>
  <c r="DB227" i="8" s="1"/>
  <c r="DB228" i="8" s="1"/>
  <c r="DB229" i="8" s="1"/>
  <c r="DB230" i="8" s="1"/>
  <c r="DB231" i="8" s="1"/>
  <c r="DB232" i="8" s="1"/>
  <c r="DB233" i="8" s="1"/>
  <c r="DB234" i="8" s="1"/>
  <c r="DB235" i="8" s="1"/>
  <c r="DB236" i="8" s="1"/>
  <c r="DB237" i="8" s="1"/>
  <c r="DB238" i="8" s="1"/>
  <c r="DB239" i="8" s="1"/>
  <c r="DB240" i="8" s="1"/>
  <c r="DB241" i="8" s="1"/>
  <c r="DB242" i="8" s="1"/>
  <c r="DB243" i="8" s="1"/>
  <c r="DB244" i="8" s="1"/>
  <c r="DB245" i="8" s="1"/>
  <c r="DB246" i="8" s="1"/>
  <c r="DB247" i="8" s="1"/>
  <c r="DB248" i="8" s="1"/>
  <c r="DB249" i="8" s="1"/>
  <c r="DB250" i="8" s="1"/>
  <c r="DB251" i="8" s="1"/>
  <c r="DB252" i="8" s="1"/>
  <c r="DB253" i="8" s="1"/>
  <c r="DB254" i="8" s="1"/>
  <c r="DB255" i="8" s="1"/>
  <c r="DB256" i="8" s="1"/>
  <c r="DB257" i="8" s="1"/>
  <c r="DB258" i="8" s="1"/>
  <c r="DB259" i="8" s="1"/>
  <c r="DS169" i="8"/>
  <c r="DT168" i="8"/>
  <c r="DF182" i="8"/>
  <c r="DC185" i="8"/>
  <c r="DC186" i="8" s="1"/>
  <c r="DC187" i="8" s="1"/>
  <c r="DC188" i="8" s="1"/>
  <c r="DC189" i="8" s="1"/>
  <c r="DC190" i="8" s="1"/>
  <c r="DC191" i="8" s="1"/>
  <c r="DC192" i="8" s="1"/>
  <c r="DC193" i="8" s="1"/>
  <c r="DC194" i="8" s="1"/>
  <c r="DC195" i="8" s="1"/>
  <c r="DC196" i="8" s="1"/>
  <c r="DC197" i="8" s="1"/>
  <c r="DC198" i="8" s="1"/>
  <c r="DC199" i="8" s="1"/>
  <c r="DC200" i="8" s="1"/>
  <c r="DC201" i="8" s="1"/>
  <c r="DC202" i="8" s="1"/>
  <c r="DC203" i="8" s="1"/>
  <c r="DC204" i="8" s="1"/>
  <c r="DJ178" i="8"/>
  <c r="DK177" i="8"/>
  <c r="DM175" i="8"/>
  <c r="DL176" i="8"/>
  <c r="DG181" i="8"/>
  <c r="DE183" i="8"/>
  <c r="DD184" i="8"/>
  <c r="FA137" i="8"/>
  <c r="FB136" i="8"/>
  <c r="FC135" i="8"/>
  <c r="FD134" i="8"/>
  <c r="FE133" i="8"/>
  <c r="EW141" i="8"/>
  <c r="EV142" i="8"/>
  <c r="EZ138" i="8"/>
  <c r="ET144" i="8"/>
  <c r="EX140" i="8"/>
  <c r="ES145" i="8"/>
  <c r="EU143" i="8"/>
  <c r="EY139" i="8"/>
  <c r="F71" i="1"/>
  <c r="BQ72" i="1"/>
  <c r="AV72" i="1"/>
  <c r="BF72" i="1"/>
  <c r="EY105" i="4"/>
  <c r="EZ104" i="4"/>
  <c r="FA103" i="4"/>
  <c r="FB102" i="4"/>
  <c r="FC101" i="4"/>
  <c r="FF98" i="4"/>
  <c r="FE99" i="4"/>
  <c r="FD100" i="4"/>
  <c r="EL119" i="4"/>
  <c r="EM118" i="4"/>
  <c r="EP115" i="4"/>
  <c r="EO116" i="4"/>
  <c r="EN117" i="4"/>
  <c r="EH123" i="4"/>
  <c r="EI122" i="4"/>
  <c r="EJ121" i="4"/>
  <c r="EG124" i="4"/>
  <c r="EK120" i="4"/>
  <c r="EF125" i="4"/>
  <c r="DW135" i="4"/>
  <c r="DX134" i="4"/>
  <c r="DY133" i="4"/>
  <c r="DZ132" i="4"/>
  <c r="EB130" i="4"/>
  <c r="EC129" i="4"/>
  <c r="ED128" i="4"/>
  <c r="EA131" i="4"/>
  <c r="EE126" i="4"/>
  <c r="EE127" i="4" s="1"/>
  <c r="FG97" i="4"/>
  <c r="FH97" i="4" s="1"/>
  <c r="FK95" i="4"/>
  <c r="FL94" i="4"/>
  <c r="FM94" i="4" s="1"/>
  <c r="FN93" i="4"/>
  <c r="ER112" i="4"/>
  <c r="ER113" i="4" s="1"/>
  <c r="EQ114" i="4"/>
  <c r="FI96" i="4"/>
  <c r="FJ96" i="4" s="1"/>
  <c r="EW107" i="4"/>
  <c r="EU109" i="4"/>
  <c r="ET110" i="4"/>
  <c r="EX106" i="4"/>
  <c r="EV108" i="4"/>
  <c r="ES111" i="4"/>
  <c r="FK127" i="8" l="1"/>
  <c r="FJ128" i="8"/>
  <c r="FL126" i="8"/>
  <c r="FN123" i="8"/>
  <c r="FN124" i="8" s="1"/>
  <c r="FI129" i="8"/>
  <c r="FM125" i="8"/>
  <c r="FH130" i="8"/>
  <c r="EM151" i="8"/>
  <c r="EN150" i="8"/>
  <c r="FG131" i="8"/>
  <c r="EO149" i="8"/>
  <c r="EQ146" i="8"/>
  <c r="EP147" i="8"/>
  <c r="EP148" i="8" s="1"/>
  <c r="DV167" i="8"/>
  <c r="DH181" i="8"/>
  <c r="DP173" i="8"/>
  <c r="DO174" i="8"/>
  <c r="DI180" i="8"/>
  <c r="BF124" i="6"/>
  <c r="BQ124" i="6"/>
  <c r="AV124" i="6"/>
  <c r="DR171" i="8"/>
  <c r="DS170" i="8"/>
  <c r="DQ172" i="8"/>
  <c r="DU168" i="8"/>
  <c r="DT169" i="8"/>
  <c r="DF183" i="8"/>
  <c r="DK178" i="8"/>
  <c r="DL177" i="8"/>
  <c r="DJ179" i="8"/>
  <c r="DE184" i="8"/>
  <c r="DD185" i="8"/>
  <c r="DD186" i="8" s="1"/>
  <c r="DD187" i="8" s="1"/>
  <c r="DD188" i="8" s="1"/>
  <c r="DD189" i="8" s="1"/>
  <c r="DD190" i="8" s="1"/>
  <c r="DD191" i="8" s="1"/>
  <c r="DD192" i="8" s="1"/>
  <c r="DD193" i="8" s="1"/>
  <c r="DD194" i="8" s="1"/>
  <c r="DD195" i="8" s="1"/>
  <c r="DD196" i="8" s="1"/>
  <c r="DD197" i="8" s="1"/>
  <c r="DD198" i="8" s="1"/>
  <c r="DD199" i="8" s="1"/>
  <c r="DD200" i="8" s="1"/>
  <c r="DD201" i="8" s="1"/>
  <c r="DD202" i="8" s="1"/>
  <c r="DD203" i="8" s="1"/>
  <c r="DD204" i="8" s="1"/>
  <c r="DG182" i="8"/>
  <c r="DM176" i="8"/>
  <c r="DC205" i="8"/>
  <c r="DC206" i="8" s="1"/>
  <c r="DC207" i="8" s="1"/>
  <c r="DC208" i="8" s="1"/>
  <c r="DC209" i="8" s="1"/>
  <c r="DC210" i="8" s="1"/>
  <c r="DC211" i="8" s="1"/>
  <c r="DC212" i="8" s="1"/>
  <c r="DC213" i="8" s="1"/>
  <c r="DC214" i="8" s="1"/>
  <c r="DC215" i="8" s="1"/>
  <c r="DC216" i="8" s="1"/>
  <c r="DC217" i="8" s="1"/>
  <c r="DC218" i="8" s="1"/>
  <c r="DC219" i="8" s="1"/>
  <c r="DC220" i="8" s="1"/>
  <c r="DC221" i="8" s="1"/>
  <c r="DC222" i="8" s="1"/>
  <c r="DC223" i="8" s="1"/>
  <c r="DC224" i="8" s="1"/>
  <c r="DC225" i="8" s="1"/>
  <c r="DC226" i="8" s="1"/>
  <c r="DC227" i="8" s="1"/>
  <c r="DC228" i="8" s="1"/>
  <c r="DC229" i="8" s="1"/>
  <c r="DC230" i="8" s="1"/>
  <c r="DC231" i="8" s="1"/>
  <c r="DC232" i="8" s="1"/>
  <c r="DC233" i="8" s="1"/>
  <c r="DC234" i="8" s="1"/>
  <c r="DC235" i="8" s="1"/>
  <c r="DC236" i="8" s="1"/>
  <c r="DC237" i="8" s="1"/>
  <c r="DC238" i="8" s="1"/>
  <c r="DC239" i="8" s="1"/>
  <c r="DC240" i="8" s="1"/>
  <c r="DC241" i="8" s="1"/>
  <c r="DC242" i="8" s="1"/>
  <c r="DC243" i="8" s="1"/>
  <c r="DC244" i="8" s="1"/>
  <c r="DC245" i="8" s="1"/>
  <c r="DC246" i="8" s="1"/>
  <c r="DC247" i="8" s="1"/>
  <c r="DC248" i="8" s="1"/>
  <c r="DC249" i="8" s="1"/>
  <c r="DC250" i="8" s="1"/>
  <c r="DC251" i="8" s="1"/>
  <c r="DC252" i="8" s="1"/>
  <c r="DC253" i="8" s="1"/>
  <c r="DC254" i="8" s="1"/>
  <c r="DC255" i="8" s="1"/>
  <c r="DC256" i="8" s="1"/>
  <c r="DC257" i="8" s="1"/>
  <c r="DC258" i="8" s="1"/>
  <c r="DC259" i="8" s="1"/>
  <c r="DN175" i="8"/>
  <c r="FC136" i="8"/>
  <c r="FB137" i="8"/>
  <c r="FA138" i="8"/>
  <c r="EW142" i="8"/>
  <c r="EX141" i="8"/>
  <c r="EY140" i="8"/>
  <c r="EZ139" i="8"/>
  <c r="EV143" i="8"/>
  <c r="FF133" i="8"/>
  <c r="FE134" i="8"/>
  <c r="EU144" i="8"/>
  <c r="ET145" i="8"/>
  <c r="FD135" i="8"/>
  <c r="Y71" i="1"/>
  <c r="S71" i="1" s="1"/>
  <c r="D195" i="8"/>
  <c r="O71" i="1"/>
  <c r="GF195" i="4"/>
  <c r="R71" i="1"/>
  <c r="FZ195" i="4"/>
  <c r="P71" i="1"/>
  <c r="Q71" i="1"/>
  <c r="FT195" i="4"/>
  <c r="BR72" i="1"/>
  <c r="BG72" i="1"/>
  <c r="AW72" i="1"/>
  <c r="EZ105" i="4"/>
  <c r="FA104" i="4"/>
  <c r="FB103" i="4"/>
  <c r="FC102" i="4"/>
  <c r="FD101" i="4"/>
  <c r="FF99" i="4"/>
  <c r="EQ115" i="4"/>
  <c r="FE100" i="4"/>
  <c r="EM119" i="4"/>
  <c r="EN118" i="4"/>
  <c r="EP116" i="4"/>
  <c r="EO117" i="4"/>
  <c r="EH124" i="4"/>
  <c r="EI123" i="4"/>
  <c r="EJ122" i="4"/>
  <c r="EK121" i="4"/>
  <c r="EG125" i="4"/>
  <c r="EL120" i="4"/>
  <c r="DX135" i="4"/>
  <c r="DY134" i="4"/>
  <c r="DZ133" i="4"/>
  <c r="EC130" i="4"/>
  <c r="EA132" i="4"/>
  <c r="ED129" i="4"/>
  <c r="EB131" i="4"/>
  <c r="EE128" i="4"/>
  <c r="EF126" i="4"/>
  <c r="FG98" i="4"/>
  <c r="E197" i="4"/>
  <c r="FL95" i="4"/>
  <c r="FM95" i="4" s="1"/>
  <c r="FN94" i="4"/>
  <c r="ER114" i="4"/>
  <c r="FI97" i="4"/>
  <c r="FJ97" i="4" s="1"/>
  <c r="FK96" i="4"/>
  <c r="ET111" i="4"/>
  <c r="ES112" i="4"/>
  <c r="ES113" i="4" s="1"/>
  <c r="EW108" i="4"/>
  <c r="EV109" i="4"/>
  <c r="EU110" i="4"/>
  <c r="EX107" i="4"/>
  <c r="EY106" i="4"/>
  <c r="FL127" i="8" l="1"/>
  <c r="FK128" i="8"/>
  <c r="FJ129" i="8"/>
  <c r="FM126" i="8"/>
  <c r="FN125" i="8"/>
  <c r="FI130" i="8"/>
  <c r="FH131" i="8"/>
  <c r="EN151" i="8"/>
  <c r="EO150" i="8"/>
  <c r="EP149" i="8"/>
  <c r="FG132" i="8"/>
  <c r="FG133" i="8" s="1"/>
  <c r="DW167" i="8"/>
  <c r="DX167" i="8" s="1"/>
  <c r="ER146" i="8"/>
  <c r="EQ147" i="8"/>
  <c r="EQ148" i="8" s="1"/>
  <c r="DI181" i="8"/>
  <c r="DO175" i="8"/>
  <c r="DP174" i="8"/>
  <c r="DJ180" i="8"/>
  <c r="BG124" i="6"/>
  <c r="BR124" i="6"/>
  <c r="AW124" i="6"/>
  <c r="DR172" i="8"/>
  <c r="DS171" i="8"/>
  <c r="DQ173" i="8"/>
  <c r="DD205" i="8"/>
  <c r="DD206" i="8" s="1"/>
  <c r="DU169" i="8"/>
  <c r="DT170" i="8"/>
  <c r="DV168" i="8"/>
  <c r="DG183" i="8"/>
  <c r="DL178" i="8"/>
  <c r="FC137" i="8"/>
  <c r="DH182" i="8"/>
  <c r="DE185" i="8"/>
  <c r="DE186" i="8" s="1"/>
  <c r="DE187" i="8" s="1"/>
  <c r="DE188" i="8" s="1"/>
  <c r="DE189" i="8" s="1"/>
  <c r="DE190" i="8" s="1"/>
  <c r="DE191" i="8" s="1"/>
  <c r="DE192" i="8" s="1"/>
  <c r="DE193" i="8" s="1"/>
  <c r="DE194" i="8" s="1"/>
  <c r="DE195" i="8" s="1"/>
  <c r="DE196" i="8" s="1"/>
  <c r="DE197" i="8" s="1"/>
  <c r="DE198" i="8" s="1"/>
  <c r="DE199" i="8" s="1"/>
  <c r="DE200" i="8" s="1"/>
  <c r="DE201" i="8" s="1"/>
  <c r="DE202" i="8" s="1"/>
  <c r="DE203" i="8" s="1"/>
  <c r="DE204" i="8" s="1"/>
  <c r="DM177" i="8"/>
  <c r="DF184" i="8"/>
  <c r="DK179" i="8"/>
  <c r="DN176" i="8"/>
  <c r="FB138" i="8"/>
  <c r="FE135" i="8"/>
  <c r="EZ140" i="8"/>
  <c r="EW143" i="8"/>
  <c r="EY141" i="8"/>
  <c r="EV144" i="8"/>
  <c r="FD136" i="8"/>
  <c r="FA139" i="8"/>
  <c r="EU145" i="8"/>
  <c r="FF134" i="8"/>
  <c r="EX142" i="8"/>
  <c r="M71" i="1"/>
  <c r="I71" i="1" s="1"/>
  <c r="D195" i="4"/>
  <c r="BS72" i="1"/>
  <c r="BH72" i="1"/>
  <c r="AX72" i="1"/>
  <c r="EZ106" i="4"/>
  <c r="FA105" i="4"/>
  <c r="FB104" i="4"/>
  <c r="FC103" i="4"/>
  <c r="FD102" i="4"/>
  <c r="FE101" i="4"/>
  <c r="FG99" i="4"/>
  <c r="ER115" i="4"/>
  <c r="EQ116" i="4"/>
  <c r="FF100" i="4"/>
  <c r="EM120" i="4"/>
  <c r="EN119" i="4"/>
  <c r="EO118" i="4"/>
  <c r="EP117" i="4"/>
  <c r="EH125" i="4"/>
  <c r="EI124" i="4"/>
  <c r="EJ123" i="4"/>
  <c r="EK122" i="4"/>
  <c r="EG126" i="4"/>
  <c r="EL121" i="4"/>
  <c r="DY135" i="4"/>
  <c r="EC131" i="4"/>
  <c r="ED130" i="4"/>
  <c r="DZ134" i="4"/>
  <c r="EA133" i="4"/>
  <c r="EE129" i="4"/>
  <c r="EB132" i="4"/>
  <c r="EF127" i="4"/>
  <c r="EF128" i="4" s="1"/>
  <c r="FH98" i="4"/>
  <c r="FN95" i="4"/>
  <c r="EX108" i="4"/>
  <c r="FK97" i="4"/>
  <c r="FL96" i="4"/>
  <c r="EV110" i="4"/>
  <c r="ES114" i="4"/>
  <c r="EU111" i="4"/>
  <c r="ET112" i="4"/>
  <c r="EY107" i="4"/>
  <c r="EW109" i="4"/>
  <c r="I113" i="1"/>
  <c r="GH237" i="4" s="1"/>
  <c r="FM127" i="8" l="1"/>
  <c r="FL128" i="8"/>
  <c r="FK129" i="8"/>
  <c r="FI131" i="8"/>
  <c r="FJ130" i="8"/>
  <c r="FN126" i="8"/>
  <c r="EO151" i="8"/>
  <c r="FH132" i="8"/>
  <c r="FH133" i="8" s="1"/>
  <c r="EP150" i="8"/>
  <c r="EQ149" i="8"/>
  <c r="ES146" i="8"/>
  <c r="ER147" i="8"/>
  <c r="ER148" i="8" s="1"/>
  <c r="DE205" i="8"/>
  <c r="DE206" i="8" s="1"/>
  <c r="DJ181" i="8"/>
  <c r="DY167" i="8"/>
  <c r="DP175" i="8"/>
  <c r="BH124" i="6"/>
  <c r="BS124" i="6"/>
  <c r="AX124" i="6"/>
  <c r="BA124" i="6" s="1"/>
  <c r="BL124" i="6" s="1"/>
  <c r="DR173" i="8"/>
  <c r="DS172" i="8"/>
  <c r="DT171" i="8"/>
  <c r="DQ174" i="8"/>
  <c r="DD207" i="8"/>
  <c r="DD208" i="8" s="1"/>
  <c r="DD209" i="8" s="1"/>
  <c r="DD210" i="8" s="1"/>
  <c r="DD211" i="8" s="1"/>
  <c r="DD212" i="8" s="1"/>
  <c r="DD213" i="8" s="1"/>
  <c r="DD214" i="8" s="1"/>
  <c r="DD215" i="8" s="1"/>
  <c r="DD216" i="8" s="1"/>
  <c r="DD217" i="8" s="1"/>
  <c r="DD218" i="8" s="1"/>
  <c r="DU170" i="8"/>
  <c r="FC138" i="8"/>
  <c r="DV169" i="8"/>
  <c r="DW168" i="8"/>
  <c r="DX168" i="8" s="1"/>
  <c r="DL179" i="8"/>
  <c r="DG184" i="8"/>
  <c r="DH183" i="8"/>
  <c r="DI182" i="8"/>
  <c r="DN177" i="8"/>
  <c r="DO176" i="8"/>
  <c r="DF185" i="8"/>
  <c r="DK180" i="8"/>
  <c r="DM178" i="8"/>
  <c r="EW144" i="8"/>
  <c r="EZ141" i="8"/>
  <c r="FD137" i="8"/>
  <c r="EV145" i="8"/>
  <c r="FF135" i="8"/>
  <c r="FG134" i="8"/>
  <c r="EY142" i="8"/>
  <c r="FE136" i="8"/>
  <c r="EX143" i="8"/>
  <c r="FA140" i="8"/>
  <c r="FB139" i="8"/>
  <c r="F195" i="8"/>
  <c r="GH195" i="4"/>
  <c r="GB195" i="4"/>
  <c r="FV195" i="4"/>
  <c r="AY72" i="1"/>
  <c r="BT72" i="1"/>
  <c r="BI72" i="1"/>
  <c r="FA106" i="4"/>
  <c r="FB105" i="4"/>
  <c r="FC104" i="4"/>
  <c r="FD103" i="4"/>
  <c r="FE102" i="4"/>
  <c r="FF101" i="4"/>
  <c r="FH99" i="4"/>
  <c r="ER116" i="4"/>
  <c r="ES115" i="4"/>
  <c r="FG100" i="4"/>
  <c r="EM121" i="4"/>
  <c r="EN120" i="4"/>
  <c r="EP118" i="4"/>
  <c r="EO119" i="4"/>
  <c r="EQ117" i="4"/>
  <c r="EH126" i="4"/>
  <c r="EI125" i="4"/>
  <c r="EK123" i="4"/>
  <c r="EJ124" i="4"/>
  <c r="EL122" i="4"/>
  <c r="DZ135" i="4"/>
  <c r="EE130" i="4"/>
  <c r="ED131" i="4"/>
  <c r="EC132" i="4"/>
  <c r="EA134" i="4"/>
  <c r="EB133" i="4"/>
  <c r="EF129" i="4"/>
  <c r="EG127" i="4"/>
  <c r="GB237" i="4"/>
  <c r="FV237" i="4"/>
  <c r="FI98" i="4"/>
  <c r="FJ98" i="4" s="1"/>
  <c r="FK98" i="4" s="1"/>
  <c r="EX109" i="4"/>
  <c r="FL97" i="4"/>
  <c r="FM96" i="4"/>
  <c r="FN96" i="4" s="1"/>
  <c r="EY108" i="4"/>
  <c r="EW110" i="4"/>
  <c r="EV111" i="4"/>
  <c r="EZ107" i="4"/>
  <c r="ET113" i="4"/>
  <c r="EU112" i="4"/>
  <c r="FN127" i="8" l="1"/>
  <c r="FL129" i="8"/>
  <c r="FM128" i="8"/>
  <c r="FK130" i="8"/>
  <c r="FJ131" i="8"/>
  <c r="EP151" i="8"/>
  <c r="FI132" i="8"/>
  <c r="EQ150" i="8"/>
  <c r="ER149" i="8"/>
  <c r="ES147" i="8"/>
  <c r="ES148" i="8" s="1"/>
  <c r="ET146" i="8"/>
  <c r="DZ167" i="8"/>
  <c r="DK181" i="8"/>
  <c r="DP176" i="8"/>
  <c r="BI124" i="6"/>
  <c r="BT124" i="6"/>
  <c r="AS125" i="6"/>
  <c r="DT172" i="8"/>
  <c r="DS173" i="8"/>
  <c r="DR174" i="8"/>
  <c r="DU171" i="8"/>
  <c r="DQ175" i="8"/>
  <c r="DE207" i="8"/>
  <c r="DE208" i="8" s="1"/>
  <c r="DE209" i="8" s="1"/>
  <c r="DE210" i="8" s="1"/>
  <c r="DE211" i="8" s="1"/>
  <c r="DE212" i="8" s="1"/>
  <c r="DE213" i="8" s="1"/>
  <c r="DE214" i="8" s="1"/>
  <c r="DE215" i="8" s="1"/>
  <c r="DE216" i="8" s="1"/>
  <c r="DE217" i="8" s="1"/>
  <c r="DD219" i="8"/>
  <c r="DD220" i="8" s="1"/>
  <c r="DD221" i="8" s="1"/>
  <c r="DD222" i="8" s="1"/>
  <c r="DD223" i="8" s="1"/>
  <c r="DD224" i="8" s="1"/>
  <c r="DD225" i="8" s="1"/>
  <c r="DD226" i="8" s="1"/>
  <c r="DD227" i="8" s="1"/>
  <c r="DD228" i="8" s="1"/>
  <c r="DD229" i="8" s="1"/>
  <c r="DD230" i="8" s="1"/>
  <c r="DD231" i="8" s="1"/>
  <c r="DD232" i="8" s="1"/>
  <c r="DD233" i="8" s="1"/>
  <c r="DD234" i="8" s="1"/>
  <c r="DD235" i="8" s="1"/>
  <c r="DD236" i="8" s="1"/>
  <c r="DD237" i="8" s="1"/>
  <c r="DD238" i="8" s="1"/>
  <c r="DD239" i="8" s="1"/>
  <c r="DD240" i="8" s="1"/>
  <c r="DD241" i="8" s="1"/>
  <c r="DD242" i="8" s="1"/>
  <c r="DD243" i="8" s="1"/>
  <c r="DD244" i="8" s="1"/>
  <c r="DD245" i="8" s="1"/>
  <c r="DD246" i="8" s="1"/>
  <c r="DD247" i="8" s="1"/>
  <c r="DD248" i="8" s="1"/>
  <c r="DD249" i="8" s="1"/>
  <c r="DD250" i="8" s="1"/>
  <c r="DD251" i="8" s="1"/>
  <c r="DD252" i="8" s="1"/>
  <c r="DD253" i="8" s="1"/>
  <c r="DD254" i="8" s="1"/>
  <c r="DD255" i="8" s="1"/>
  <c r="DD256" i="8" s="1"/>
  <c r="DD257" i="8" s="1"/>
  <c r="DD258" i="8" s="1"/>
  <c r="DD259" i="8" s="1"/>
  <c r="FC139" i="8"/>
  <c r="DW169" i="8"/>
  <c r="DV170" i="8"/>
  <c r="DY168" i="8"/>
  <c r="DI183" i="8"/>
  <c r="DH184" i="8"/>
  <c r="DJ182" i="8"/>
  <c r="DL180" i="8"/>
  <c r="DO177" i="8"/>
  <c r="DN178" i="8"/>
  <c r="DG185" i="8"/>
  <c r="DF186" i="8"/>
  <c r="DM179" i="8"/>
  <c r="EZ142" i="8"/>
  <c r="FA141" i="8"/>
  <c r="FF136" i="8"/>
  <c r="FD138" i="8"/>
  <c r="EX144" i="8"/>
  <c r="EY143" i="8"/>
  <c r="EW145" i="8"/>
  <c r="FB140" i="8"/>
  <c r="FH134" i="8"/>
  <c r="FG135" i="8"/>
  <c r="FE137" i="8"/>
  <c r="F195" i="4"/>
  <c r="FA107" i="4"/>
  <c r="BU72" i="1"/>
  <c r="BJ72" i="1"/>
  <c r="AZ72" i="1"/>
  <c r="FB106" i="4"/>
  <c r="ER117" i="4"/>
  <c r="FC105" i="4"/>
  <c r="FD104" i="4"/>
  <c r="FE103" i="4"/>
  <c r="FF102" i="4"/>
  <c r="FG101" i="4"/>
  <c r="ES116" i="4"/>
  <c r="FH100" i="4"/>
  <c r="EO120" i="4"/>
  <c r="EN121" i="4"/>
  <c r="EP119" i="4"/>
  <c r="EQ118" i="4"/>
  <c r="EJ125" i="4"/>
  <c r="EL123" i="4"/>
  <c r="EK124" i="4"/>
  <c r="EI126" i="4"/>
  <c r="EH127" i="4"/>
  <c r="EM122" i="4"/>
  <c r="EA135" i="4"/>
  <c r="EF130" i="4"/>
  <c r="ED132" i="4"/>
  <c r="EE131" i="4"/>
  <c r="EB134" i="4"/>
  <c r="EC133" i="4"/>
  <c r="EG128" i="4"/>
  <c r="EG129" i="4" s="1"/>
  <c r="FI99" i="4"/>
  <c r="FJ99" i="4" s="1"/>
  <c r="FK99" i="4" s="1"/>
  <c r="FM97" i="4"/>
  <c r="FN97" i="4" s="1"/>
  <c r="EW111" i="4"/>
  <c r="ET114" i="4"/>
  <c r="EZ108" i="4"/>
  <c r="EX110" i="4"/>
  <c r="EU113" i="4"/>
  <c r="EV112" i="4"/>
  <c r="FL98" i="4"/>
  <c r="EY109" i="4"/>
  <c r="FL130" i="8" l="1"/>
  <c r="FM129" i="8"/>
  <c r="FN128" i="8"/>
  <c r="FK131" i="8"/>
  <c r="FJ132" i="8"/>
  <c r="EQ151" i="8"/>
  <c r="FI133" i="8"/>
  <c r="FI134" i="8" s="1"/>
  <c r="ER150" i="8"/>
  <c r="ES149" i="8"/>
  <c r="EU146" i="8"/>
  <c r="ET147" i="8"/>
  <c r="ET148" i="8" s="1"/>
  <c r="DK182" i="8"/>
  <c r="EA167" i="8"/>
  <c r="DL181" i="8"/>
  <c r="DQ176" i="8"/>
  <c r="W124" i="6"/>
  <c r="Q124" i="6" s="1"/>
  <c r="BD125" i="6"/>
  <c r="BO125" i="6"/>
  <c r="AT125" i="6"/>
  <c r="AU125" i="6" s="1"/>
  <c r="AV125" i="6" s="1"/>
  <c r="DU172" i="8"/>
  <c r="DT173" i="8"/>
  <c r="DS174" i="8"/>
  <c r="DV171" i="8"/>
  <c r="DR175" i="8"/>
  <c r="DE218" i="8"/>
  <c r="DE219" i="8" s="1"/>
  <c r="DE220" i="8" s="1"/>
  <c r="DE221" i="8" s="1"/>
  <c r="DE222" i="8" s="1"/>
  <c r="DE223" i="8" s="1"/>
  <c r="DE224" i="8" s="1"/>
  <c r="DW170" i="8"/>
  <c r="DZ168" i="8"/>
  <c r="DX169" i="8"/>
  <c r="DJ183" i="8"/>
  <c r="DI184" i="8"/>
  <c r="DM180" i="8"/>
  <c r="DG186" i="8"/>
  <c r="DF187" i="8"/>
  <c r="DN179" i="8"/>
  <c r="DO178" i="8"/>
  <c r="DP177" i="8"/>
  <c r="DH185" i="8"/>
  <c r="FA142" i="8"/>
  <c r="FB141" i="8"/>
  <c r="FG136" i="8"/>
  <c r="FC140" i="8"/>
  <c r="EX145" i="8"/>
  <c r="FE138" i="8"/>
  <c r="FD139" i="8"/>
  <c r="FH135" i="8"/>
  <c r="EY144" i="8"/>
  <c r="FF137" i="8"/>
  <c r="EZ143" i="8"/>
  <c r="FB107" i="4"/>
  <c r="BC72" i="1"/>
  <c r="BN72" i="1" s="1"/>
  <c r="BV72" i="1"/>
  <c r="BK72" i="1"/>
  <c r="AU73" i="1"/>
  <c r="FC106" i="4"/>
  <c r="ES117" i="4"/>
  <c r="ER118" i="4"/>
  <c r="FD105" i="4"/>
  <c r="FE104" i="4"/>
  <c r="FF103" i="4"/>
  <c r="FG102" i="4"/>
  <c r="FH101" i="4"/>
  <c r="EN122" i="4"/>
  <c r="EO121" i="4"/>
  <c r="EP120" i="4"/>
  <c r="EQ119" i="4"/>
  <c r="EK125" i="4"/>
  <c r="EJ126" i="4"/>
  <c r="EL124" i="4"/>
  <c r="EI127" i="4"/>
  <c r="EM123" i="4"/>
  <c r="EB135" i="4"/>
  <c r="EE132" i="4"/>
  <c r="EF131" i="4"/>
  <c r="EC134" i="4"/>
  <c r="ED133" i="4"/>
  <c r="EH128" i="4"/>
  <c r="EH129" i="4" s="1"/>
  <c r="EG130" i="4"/>
  <c r="FI100" i="4"/>
  <c r="FJ100" i="4" s="1"/>
  <c r="EY110" i="4"/>
  <c r="EW112" i="4"/>
  <c r="FA108" i="4"/>
  <c r="FM98" i="4"/>
  <c r="FN98" i="4" s="1"/>
  <c r="FL99" i="4"/>
  <c r="EU114" i="4"/>
  <c r="EX111" i="4"/>
  <c r="EZ109" i="4"/>
  <c r="ET115" i="4"/>
  <c r="EV113" i="4"/>
  <c r="FM130" i="8" l="1"/>
  <c r="FN129" i="8"/>
  <c r="FL131" i="8"/>
  <c r="FK132" i="8"/>
  <c r="ER151" i="8"/>
  <c r="FJ133" i="8"/>
  <c r="ES150" i="8"/>
  <c r="ET149" i="8"/>
  <c r="EV146" i="8"/>
  <c r="EU147" i="8"/>
  <c r="EU148" i="8" s="1"/>
  <c r="K124" i="6"/>
  <c r="DL182" i="8"/>
  <c r="DM181" i="8"/>
  <c r="EA168" i="8"/>
  <c r="DQ177" i="8"/>
  <c r="BQ125" i="6"/>
  <c r="BF125" i="6"/>
  <c r="BE125" i="6"/>
  <c r="BP125" i="6"/>
  <c r="BR125" i="6"/>
  <c r="BG125" i="6"/>
  <c r="AW125" i="6"/>
  <c r="AX125" i="6" s="1"/>
  <c r="DU173" i="8"/>
  <c r="DV172" i="8"/>
  <c r="DT174" i="8"/>
  <c r="DW171" i="8"/>
  <c r="DS175" i="8"/>
  <c r="DR176" i="8"/>
  <c r="EB167" i="8"/>
  <c r="DE225" i="8"/>
  <c r="DE226" i="8" s="1"/>
  <c r="DE227" i="8" s="1"/>
  <c r="DE228" i="8" s="1"/>
  <c r="DE229" i="8" s="1"/>
  <c r="DE230" i="8" s="1"/>
  <c r="DE231" i="8" s="1"/>
  <c r="DE232" i="8" s="1"/>
  <c r="DE233" i="8" s="1"/>
  <c r="DE234" i="8" s="1"/>
  <c r="DE235" i="8" s="1"/>
  <c r="DE236" i="8" s="1"/>
  <c r="DE237" i="8" s="1"/>
  <c r="DE238" i="8" s="1"/>
  <c r="DE239" i="8" s="1"/>
  <c r="DE240" i="8" s="1"/>
  <c r="DE241" i="8" s="1"/>
  <c r="DE242" i="8" s="1"/>
  <c r="DE243" i="8" s="1"/>
  <c r="DE244" i="8" s="1"/>
  <c r="DE245" i="8" s="1"/>
  <c r="DE246" i="8" s="1"/>
  <c r="DE247" i="8" s="1"/>
  <c r="DE248" i="8" s="1"/>
  <c r="DE249" i="8" s="1"/>
  <c r="DE250" i="8" s="1"/>
  <c r="DE251" i="8" s="1"/>
  <c r="DE252" i="8" s="1"/>
  <c r="DE253" i="8" s="1"/>
  <c r="DE254" i="8" s="1"/>
  <c r="DE255" i="8" s="1"/>
  <c r="DE256" i="8" s="1"/>
  <c r="DE257" i="8" s="1"/>
  <c r="DE258" i="8" s="1"/>
  <c r="DE259" i="8" s="1"/>
  <c r="DX170" i="8"/>
  <c r="DY169" i="8"/>
  <c r="DJ184" i="8"/>
  <c r="DK183" i="8"/>
  <c r="DN180" i="8"/>
  <c r="FD140" i="8"/>
  <c r="DP178" i="8"/>
  <c r="DI185" i="8"/>
  <c r="DH186" i="8"/>
  <c r="DO179" i="8"/>
  <c r="DG187" i="8"/>
  <c r="DF188" i="8"/>
  <c r="DF189" i="8" s="1"/>
  <c r="DF190" i="8" s="1"/>
  <c r="DF191" i="8" s="1"/>
  <c r="DF192" i="8" s="1"/>
  <c r="DF193" i="8" s="1"/>
  <c r="DF194" i="8" s="1"/>
  <c r="DF195" i="8" s="1"/>
  <c r="DF196" i="8" s="1"/>
  <c r="DF197" i="8" s="1"/>
  <c r="DF198" i="8" s="1"/>
  <c r="DF199" i="8" s="1"/>
  <c r="DF200" i="8" s="1"/>
  <c r="DF201" i="8" s="1"/>
  <c r="DF202" i="8" s="1"/>
  <c r="DF203" i="8" s="1"/>
  <c r="DF204" i="8" s="1"/>
  <c r="DF205" i="8" s="1"/>
  <c r="DF206" i="8" s="1"/>
  <c r="DF207" i="8" s="1"/>
  <c r="DF208" i="8" s="1"/>
  <c r="DF209" i="8" s="1"/>
  <c r="DF210" i="8" s="1"/>
  <c r="DF211" i="8" s="1"/>
  <c r="DF212" i="8" s="1"/>
  <c r="DF213" i="8" s="1"/>
  <c r="DF214" i="8" s="1"/>
  <c r="DF215" i="8" s="1"/>
  <c r="DF216" i="8" s="1"/>
  <c r="DF217" i="8" s="1"/>
  <c r="DF218" i="8" s="1"/>
  <c r="DF219" i="8" s="1"/>
  <c r="DF220" i="8" s="1"/>
  <c r="DF221" i="8" s="1"/>
  <c r="DF222" i="8" s="1"/>
  <c r="DF223" i="8" s="1"/>
  <c r="DF224" i="8" s="1"/>
  <c r="DF225" i="8" s="1"/>
  <c r="DF226" i="8" s="1"/>
  <c r="DF227" i="8" s="1"/>
  <c r="DF228" i="8" s="1"/>
  <c r="DF229" i="8" s="1"/>
  <c r="DF230" i="8" s="1"/>
  <c r="DF231" i="8" s="1"/>
  <c r="DF232" i="8" s="1"/>
  <c r="DF233" i="8" s="1"/>
  <c r="DF234" i="8" s="1"/>
  <c r="DF235" i="8" s="1"/>
  <c r="DF236" i="8" s="1"/>
  <c r="DF237" i="8" s="1"/>
  <c r="DF238" i="8" s="1"/>
  <c r="DF239" i="8" s="1"/>
  <c r="DF240" i="8" s="1"/>
  <c r="DF241" i="8" s="1"/>
  <c r="DF242" i="8" s="1"/>
  <c r="DF243" i="8" s="1"/>
  <c r="DF244" i="8" s="1"/>
  <c r="DF245" i="8" s="1"/>
  <c r="DF246" i="8" s="1"/>
  <c r="DF247" i="8" s="1"/>
  <c r="DF248" i="8" s="1"/>
  <c r="DF249" i="8" s="1"/>
  <c r="DF250" i="8" s="1"/>
  <c r="FB142" i="8"/>
  <c r="FH136" i="8"/>
  <c r="FI135" i="8"/>
  <c r="EZ144" i="8"/>
  <c r="FA143" i="8"/>
  <c r="FE139" i="8"/>
  <c r="FF138" i="8"/>
  <c r="EY145" i="8"/>
  <c r="FG137" i="8"/>
  <c r="FC141" i="8"/>
  <c r="F72" i="1"/>
  <c r="FB108" i="4"/>
  <c r="FC107" i="4"/>
  <c r="FD106" i="4"/>
  <c r="BQ73" i="1"/>
  <c r="BF73" i="1"/>
  <c r="AV73" i="1"/>
  <c r="AW73" i="1" s="1"/>
  <c r="ES118" i="4"/>
  <c r="ER119" i="4"/>
  <c r="FE105" i="4"/>
  <c r="FF104" i="4"/>
  <c r="FG103" i="4"/>
  <c r="FH102" i="4"/>
  <c r="EO122" i="4"/>
  <c r="EP121" i="4"/>
  <c r="EQ120" i="4"/>
  <c r="EL125" i="4"/>
  <c r="EK126" i="4"/>
  <c r="EJ127" i="4"/>
  <c r="EM124" i="4"/>
  <c r="EN123" i="4"/>
  <c r="EF132" i="4"/>
  <c r="EE133" i="4"/>
  <c r="EG131" i="4"/>
  <c r="ED134" i="4"/>
  <c r="EC135" i="4"/>
  <c r="EI128" i="4"/>
  <c r="EI129" i="4" s="1"/>
  <c r="EH130" i="4"/>
  <c r="E198" i="4"/>
  <c r="FK100" i="4"/>
  <c r="FI101" i="4"/>
  <c r="FJ101" i="4" s="1"/>
  <c r="EV114" i="4"/>
  <c r="EY111" i="4"/>
  <c r="EU115" i="4"/>
  <c r="FM99" i="4"/>
  <c r="FN99" i="4" s="1"/>
  <c r="FA109" i="4"/>
  <c r="EZ110" i="4"/>
  <c r="EW113" i="4"/>
  <c r="EX112" i="4"/>
  <c r="ET116" i="4"/>
  <c r="FL132" i="8" l="1"/>
  <c r="FN130" i="8"/>
  <c r="FM131" i="8"/>
  <c r="FK133" i="8"/>
  <c r="ES151" i="8"/>
  <c r="DN181" i="8"/>
  <c r="FJ134" i="8"/>
  <c r="FJ135" i="8" s="1"/>
  <c r="ET150" i="8"/>
  <c r="DL183" i="8"/>
  <c r="EU149" i="8"/>
  <c r="EW146" i="8"/>
  <c r="EV147" i="8"/>
  <c r="EV148" i="8" s="1"/>
  <c r="EC167" i="8"/>
  <c r="DM182" i="8"/>
  <c r="DQ178" i="8"/>
  <c r="DR177" i="8"/>
  <c r="BS125" i="6"/>
  <c r="BH125" i="6"/>
  <c r="BA125" i="6"/>
  <c r="BL125" i="6" s="1"/>
  <c r="BI125" i="6"/>
  <c r="BT125" i="6"/>
  <c r="AS126" i="6"/>
  <c r="DU174" i="8"/>
  <c r="DV173" i="8"/>
  <c r="DW172" i="8"/>
  <c r="EB168" i="8"/>
  <c r="DX171" i="8"/>
  <c r="DF251" i="8"/>
  <c r="DF252" i="8" s="1"/>
  <c r="DF253" i="8" s="1"/>
  <c r="DF254" i="8" s="1"/>
  <c r="DF255" i="8" s="1"/>
  <c r="DF256" i="8" s="1"/>
  <c r="DF257" i="8" s="1"/>
  <c r="DF258" i="8" s="1"/>
  <c r="DF259" i="8" s="1"/>
  <c r="DT175" i="8"/>
  <c r="DS176" i="8"/>
  <c r="DY170" i="8"/>
  <c r="DZ169" i="8"/>
  <c r="DK184" i="8"/>
  <c r="FC142" i="8"/>
  <c r="FB143" i="8"/>
  <c r="DG188" i="8"/>
  <c r="DG189" i="8" s="1"/>
  <c r="DG190" i="8" s="1"/>
  <c r="DG191" i="8" s="1"/>
  <c r="DG192" i="8" s="1"/>
  <c r="DG193" i="8" s="1"/>
  <c r="DG194" i="8" s="1"/>
  <c r="DG195" i="8" s="1"/>
  <c r="DG196" i="8" s="1"/>
  <c r="DG197" i="8" s="1"/>
  <c r="DG198" i="8" s="1"/>
  <c r="DG199" i="8" s="1"/>
  <c r="DG200" i="8" s="1"/>
  <c r="DG201" i="8" s="1"/>
  <c r="DG202" i="8" s="1"/>
  <c r="DG203" i="8" s="1"/>
  <c r="DG204" i="8" s="1"/>
  <c r="DG205" i="8" s="1"/>
  <c r="DG206" i="8" s="1"/>
  <c r="DG207" i="8" s="1"/>
  <c r="DG208" i="8" s="1"/>
  <c r="DG209" i="8" s="1"/>
  <c r="DG210" i="8" s="1"/>
  <c r="DG211" i="8" s="1"/>
  <c r="DG212" i="8" s="1"/>
  <c r="DG213" i="8" s="1"/>
  <c r="DG214" i="8" s="1"/>
  <c r="DG215" i="8" s="1"/>
  <c r="DG216" i="8" s="1"/>
  <c r="DG217" i="8" s="1"/>
  <c r="DG218" i="8" s="1"/>
  <c r="DG219" i="8" s="1"/>
  <c r="DG220" i="8" s="1"/>
  <c r="DG221" i="8" s="1"/>
  <c r="DG222" i="8" s="1"/>
  <c r="DG223" i="8" s="1"/>
  <c r="DG224" i="8" s="1"/>
  <c r="DG225" i="8" s="1"/>
  <c r="DG226" i="8" s="1"/>
  <c r="DG227" i="8" s="1"/>
  <c r="DG228" i="8" s="1"/>
  <c r="DG229" i="8" s="1"/>
  <c r="DG230" i="8" s="1"/>
  <c r="DG231" i="8" s="1"/>
  <c r="DG232" i="8" s="1"/>
  <c r="DG233" i="8" s="1"/>
  <c r="DG234" i="8" s="1"/>
  <c r="DG235" i="8" s="1"/>
  <c r="DG236" i="8" s="1"/>
  <c r="DG237" i="8" s="1"/>
  <c r="DG238" i="8" s="1"/>
  <c r="DG239" i="8" s="1"/>
  <c r="DG240" i="8" s="1"/>
  <c r="DG241" i="8" s="1"/>
  <c r="DG242" i="8" s="1"/>
  <c r="DG243" i="8" s="1"/>
  <c r="DG244" i="8" s="1"/>
  <c r="DG245" i="8" s="1"/>
  <c r="DG246" i="8" s="1"/>
  <c r="DG247" i="8" s="1"/>
  <c r="DG248" i="8" s="1"/>
  <c r="DG249" i="8" s="1"/>
  <c r="DG250" i="8" s="1"/>
  <c r="DG251" i="8" s="1"/>
  <c r="DG252" i="8" s="1"/>
  <c r="DG253" i="8" s="1"/>
  <c r="DG254" i="8" s="1"/>
  <c r="DG255" i="8" s="1"/>
  <c r="DG256" i="8" s="1"/>
  <c r="DG257" i="8" s="1"/>
  <c r="DG258" i="8" s="1"/>
  <c r="DG259" i="8" s="1"/>
  <c r="DO180" i="8"/>
  <c r="DP179" i="8"/>
  <c r="DH187" i="8"/>
  <c r="DI186" i="8"/>
  <c r="DJ185" i="8"/>
  <c r="FH137" i="8"/>
  <c r="FI136" i="8"/>
  <c r="FD141" i="8"/>
  <c r="FE140" i="8"/>
  <c r="FF139" i="8"/>
  <c r="EZ145" i="8"/>
  <c r="FG138" i="8"/>
  <c r="FA144" i="8"/>
  <c r="Y72" i="1"/>
  <c r="S72" i="1" s="1"/>
  <c r="O72" i="1" s="1"/>
  <c r="D196" i="8"/>
  <c r="GF196" i="4"/>
  <c r="Q72" i="1"/>
  <c r="R72" i="1"/>
  <c r="FC108" i="4"/>
  <c r="FD107" i="4"/>
  <c r="FE106" i="4"/>
  <c r="P72" i="1"/>
  <c r="FZ196" i="4"/>
  <c r="FT196" i="4"/>
  <c r="BS73" i="1"/>
  <c r="BH73" i="1"/>
  <c r="AX73" i="1"/>
  <c r="BR73" i="1"/>
  <c r="BG73" i="1"/>
  <c r="ES119" i="4"/>
  <c r="ER120" i="4"/>
  <c r="FF105" i="4"/>
  <c r="FG104" i="4"/>
  <c r="FH103" i="4"/>
  <c r="EO123" i="4"/>
  <c r="EP122" i="4"/>
  <c r="EQ121" i="4"/>
  <c r="EM125" i="4"/>
  <c r="EL126" i="4"/>
  <c r="EK127" i="4"/>
  <c r="EN124" i="4"/>
  <c r="EG132" i="4"/>
  <c r="EF133" i="4"/>
  <c r="EH131" i="4"/>
  <c r="EE134" i="4"/>
  <c r="ED135" i="4"/>
  <c r="EJ128" i="4"/>
  <c r="EJ129" i="4" s="1"/>
  <c r="EI130" i="4"/>
  <c r="FI102" i="4"/>
  <c r="FK101" i="4"/>
  <c r="FL100" i="4"/>
  <c r="FM100" i="4" s="1"/>
  <c r="EV115" i="4"/>
  <c r="FB109" i="4"/>
  <c r="ET117" i="4"/>
  <c r="EU116" i="4"/>
  <c r="EZ111" i="4"/>
  <c r="EW114" i="4"/>
  <c r="FA110" i="4"/>
  <c r="EY112" i="4"/>
  <c r="EX113" i="4"/>
  <c r="I114" i="1"/>
  <c r="GH238" i="4" s="1"/>
  <c r="FL133" i="8" l="1"/>
  <c r="FN131" i="8"/>
  <c r="FM132" i="8"/>
  <c r="DO181" i="8"/>
  <c r="ET151" i="8"/>
  <c r="FK134" i="8"/>
  <c r="FK135" i="8" s="1"/>
  <c r="EU150" i="8"/>
  <c r="DM183" i="8"/>
  <c r="DL184" i="8"/>
  <c r="EV149" i="8"/>
  <c r="EX146" i="8"/>
  <c r="EW147" i="8"/>
  <c r="EW148" i="8" s="1"/>
  <c r="DN182" i="8"/>
  <c r="EC168" i="8"/>
  <c r="ED167" i="8"/>
  <c r="DQ179" i="8"/>
  <c r="DR178" i="8"/>
  <c r="DS177" i="8"/>
  <c r="BD126" i="6"/>
  <c r="BO126" i="6"/>
  <c r="AT126" i="6"/>
  <c r="DX172" i="8"/>
  <c r="DV174" i="8"/>
  <c r="DW173" i="8"/>
  <c r="DY171" i="8"/>
  <c r="DU175" i="8"/>
  <c r="DT176" i="8"/>
  <c r="DZ170" i="8"/>
  <c r="EA169" i="8"/>
  <c r="DH188" i="8"/>
  <c r="DH189" i="8" s="1"/>
  <c r="DH190" i="8" s="1"/>
  <c r="DH191" i="8" s="1"/>
  <c r="DH192" i="8" s="1"/>
  <c r="DH193" i="8" s="1"/>
  <c r="DH194" i="8" s="1"/>
  <c r="FB144" i="8"/>
  <c r="FC143" i="8"/>
  <c r="DI187" i="8"/>
  <c r="FI137" i="8"/>
  <c r="DJ186" i="8"/>
  <c r="DK185" i="8"/>
  <c r="DP180" i="8"/>
  <c r="FJ136" i="8"/>
  <c r="FG139" i="8"/>
  <c r="FA145" i="8"/>
  <c r="FF140" i="8"/>
  <c r="FH138" i="8"/>
  <c r="FE141" i="8"/>
  <c r="FD142" i="8"/>
  <c r="M72" i="1"/>
  <c r="I72" i="1" s="1"/>
  <c r="D196" i="4"/>
  <c r="FD108" i="4"/>
  <c r="FC109" i="4"/>
  <c r="FE107" i="4"/>
  <c r="FF106" i="4"/>
  <c r="AY73" i="1"/>
  <c r="BT73" i="1"/>
  <c r="BI73" i="1"/>
  <c r="ES120" i="4"/>
  <c r="FG105" i="4"/>
  <c r="FI103" i="4"/>
  <c r="FH104" i="4"/>
  <c r="EQ122" i="4"/>
  <c r="EP123" i="4"/>
  <c r="EO124" i="4"/>
  <c r="ER121" i="4"/>
  <c r="EL127" i="4"/>
  <c r="EM126" i="4"/>
  <c r="EN125" i="4"/>
  <c r="EG133" i="4"/>
  <c r="EF134" i="4"/>
  <c r="EH132" i="4"/>
  <c r="EI131" i="4"/>
  <c r="EE135" i="4"/>
  <c r="EK128" i="4"/>
  <c r="EK129" i="4" s="1"/>
  <c r="EJ130" i="4"/>
  <c r="FV238" i="4"/>
  <c r="GB238" i="4"/>
  <c r="FJ102" i="4"/>
  <c r="FK102" i="4" s="1"/>
  <c r="FL101" i="4"/>
  <c r="FM101" i="4" s="1"/>
  <c r="EW115" i="4"/>
  <c r="EY113" i="4"/>
  <c r="EZ112" i="4"/>
  <c r="ET118" i="4"/>
  <c r="ET119" i="4" s="1"/>
  <c r="EU117" i="4"/>
  <c r="EV116" i="4"/>
  <c r="FA111" i="4"/>
  <c r="EX114" i="4"/>
  <c r="FB110" i="4"/>
  <c r="FN100" i="4"/>
  <c r="FN132" i="8" l="1"/>
  <c r="FM133" i="8"/>
  <c r="DO182" i="8"/>
  <c r="EU151" i="8"/>
  <c r="FL134" i="8"/>
  <c r="EV150" i="8"/>
  <c r="DL185" i="8"/>
  <c r="DM184" i="8"/>
  <c r="EW149" i="8"/>
  <c r="EX147" i="8"/>
  <c r="EX148" i="8" s="1"/>
  <c r="EY146" i="8"/>
  <c r="DN183" i="8"/>
  <c r="DQ180" i="8"/>
  <c r="EE167" i="8"/>
  <c r="ED168" i="8"/>
  <c r="DR179" i="8"/>
  <c r="DS178" i="8"/>
  <c r="DT177" i="8"/>
  <c r="AU126" i="6"/>
  <c r="BP126" i="6"/>
  <c r="BE126" i="6"/>
  <c r="W125" i="6"/>
  <c r="Q125" i="6" s="1"/>
  <c r="DY172" i="8"/>
  <c r="DW174" i="8"/>
  <c r="DZ171" i="8"/>
  <c r="DX173" i="8"/>
  <c r="DU176" i="8"/>
  <c r="DV175" i="8"/>
  <c r="DJ187" i="8"/>
  <c r="FD143" i="8"/>
  <c r="EA170" i="8"/>
  <c r="EB169" i="8"/>
  <c r="FJ137" i="8"/>
  <c r="DI188" i="8"/>
  <c r="DI189" i="8" s="1"/>
  <c r="DH195" i="8"/>
  <c r="DH196" i="8" s="1"/>
  <c r="DH197" i="8" s="1"/>
  <c r="DH198" i="8" s="1"/>
  <c r="DH199" i="8" s="1"/>
  <c r="DH200" i="8" s="1"/>
  <c r="DH201" i="8" s="1"/>
  <c r="DH202" i="8" s="1"/>
  <c r="DH203" i="8" s="1"/>
  <c r="DH204" i="8" s="1"/>
  <c r="DH205" i="8" s="1"/>
  <c r="DH206" i="8" s="1"/>
  <c r="DH207" i="8" s="1"/>
  <c r="DH208" i="8" s="1"/>
  <c r="DH209" i="8" s="1"/>
  <c r="DH210" i="8" s="1"/>
  <c r="DH211" i="8" s="1"/>
  <c r="DH212" i="8" s="1"/>
  <c r="DH213" i="8" s="1"/>
  <c r="DH214" i="8" s="1"/>
  <c r="DH215" i="8" s="1"/>
  <c r="DH216" i="8" s="1"/>
  <c r="DH217" i="8" s="1"/>
  <c r="DH218" i="8" s="1"/>
  <c r="DH219" i="8" s="1"/>
  <c r="DH220" i="8" s="1"/>
  <c r="DH221" i="8" s="1"/>
  <c r="DH222" i="8" s="1"/>
  <c r="DH223" i="8" s="1"/>
  <c r="DH224" i="8" s="1"/>
  <c r="DH225" i="8" s="1"/>
  <c r="DH226" i="8" s="1"/>
  <c r="DH227" i="8" s="1"/>
  <c r="DH228" i="8" s="1"/>
  <c r="DH229" i="8" s="1"/>
  <c r="DH230" i="8" s="1"/>
  <c r="DH231" i="8" s="1"/>
  <c r="DH232" i="8" s="1"/>
  <c r="DH233" i="8" s="1"/>
  <c r="DH234" i="8" s="1"/>
  <c r="DH235" i="8" s="1"/>
  <c r="DH236" i="8" s="1"/>
  <c r="DH237" i="8" s="1"/>
  <c r="DH238" i="8" s="1"/>
  <c r="DH239" i="8" s="1"/>
  <c r="DH240" i="8" s="1"/>
  <c r="DH241" i="8" s="1"/>
  <c r="DH242" i="8" s="1"/>
  <c r="DH243" i="8" s="1"/>
  <c r="DH244" i="8" s="1"/>
  <c r="DH245" i="8" s="1"/>
  <c r="DH246" i="8" s="1"/>
  <c r="DH247" i="8" s="1"/>
  <c r="DH248" i="8" s="1"/>
  <c r="DH249" i="8" s="1"/>
  <c r="DH250" i="8" s="1"/>
  <c r="DH251" i="8" s="1"/>
  <c r="DH252" i="8" s="1"/>
  <c r="DH253" i="8" s="1"/>
  <c r="DH254" i="8" s="1"/>
  <c r="DH255" i="8" s="1"/>
  <c r="DH256" i="8" s="1"/>
  <c r="DH257" i="8" s="1"/>
  <c r="DH258" i="8" s="1"/>
  <c r="DH259" i="8" s="1"/>
  <c r="FC144" i="8"/>
  <c r="FI138" i="8"/>
  <c r="FK136" i="8"/>
  <c r="DP181" i="8"/>
  <c r="DK186" i="8"/>
  <c r="FF141" i="8"/>
  <c r="FG140" i="8"/>
  <c r="FE142" i="8"/>
  <c r="FH139" i="8"/>
  <c r="FB145" i="8"/>
  <c r="F196" i="8"/>
  <c r="GH196" i="4"/>
  <c r="GB196" i="4"/>
  <c r="FV196" i="4"/>
  <c r="FD109" i="4"/>
  <c r="FE108" i="4"/>
  <c r="FF107" i="4"/>
  <c r="FG106" i="4"/>
  <c r="ES121" i="4"/>
  <c r="BU73" i="1"/>
  <c r="BJ73" i="1"/>
  <c r="AZ73" i="1"/>
  <c r="FH105" i="4"/>
  <c r="FI104" i="4"/>
  <c r="EP124" i="4"/>
  <c r="EQ123" i="4"/>
  <c r="ER122" i="4"/>
  <c r="EN126" i="4"/>
  <c r="EM127" i="4"/>
  <c r="EO125" i="4"/>
  <c r="EI132" i="4"/>
  <c r="EG134" i="4"/>
  <c r="EH133" i="4"/>
  <c r="EF135" i="4"/>
  <c r="EJ131" i="4"/>
  <c r="EL128" i="4"/>
  <c r="EK130" i="4"/>
  <c r="FJ103" i="4"/>
  <c r="FL102" i="4"/>
  <c r="FM102" i="4" s="1"/>
  <c r="EW116" i="4"/>
  <c r="FB111" i="4"/>
  <c r="FA112" i="4"/>
  <c r="EU118" i="4"/>
  <c r="EU119" i="4" s="1"/>
  <c r="EY114" i="4"/>
  <c r="FN101" i="4"/>
  <c r="EV117" i="4"/>
  <c r="ET120" i="4"/>
  <c r="EX115" i="4"/>
  <c r="EZ113" i="4"/>
  <c r="FC110" i="4"/>
  <c r="I115" i="1"/>
  <c r="GH239" i="4" s="1"/>
  <c r="FN133" i="8" l="1"/>
  <c r="FM134" i="8"/>
  <c r="DO183" i="8"/>
  <c r="EV151" i="8"/>
  <c r="FL135" i="8"/>
  <c r="EW150" i="8"/>
  <c r="DM185" i="8"/>
  <c r="EX149" i="8"/>
  <c r="EZ146" i="8"/>
  <c r="EY147" i="8"/>
  <c r="EY148" i="8" s="1"/>
  <c r="K125" i="6"/>
  <c r="DN184" i="8"/>
  <c r="DQ181" i="8"/>
  <c r="DR180" i="8"/>
  <c r="EF167" i="8"/>
  <c r="EE168" i="8"/>
  <c r="DS179" i="8"/>
  <c r="DU177" i="8"/>
  <c r="DT178" i="8"/>
  <c r="BQ126" i="6"/>
  <c r="BF126" i="6"/>
  <c r="AV126" i="6"/>
  <c r="DX174" i="8"/>
  <c r="DW175" i="8"/>
  <c r="DZ172" i="8"/>
  <c r="EA171" i="8"/>
  <c r="DY173" i="8"/>
  <c r="DV176" i="8"/>
  <c r="DK187" i="8"/>
  <c r="FE143" i="8"/>
  <c r="FK137" i="8"/>
  <c r="FD144" i="8"/>
  <c r="EB170" i="8"/>
  <c r="EC169" i="8"/>
  <c r="FJ138" i="8"/>
  <c r="DI190" i="8"/>
  <c r="DI191" i="8" s="1"/>
  <c r="DI192" i="8" s="1"/>
  <c r="DI193" i="8" s="1"/>
  <c r="DI194" i="8" s="1"/>
  <c r="DI195" i="8" s="1"/>
  <c r="DI196" i="8" s="1"/>
  <c r="DI197" i="8" s="1"/>
  <c r="DI198" i="8" s="1"/>
  <c r="DI199" i="8" s="1"/>
  <c r="DI200" i="8" s="1"/>
  <c r="DI201" i="8" s="1"/>
  <c r="DI202" i="8" s="1"/>
  <c r="DI203" i="8" s="1"/>
  <c r="DI204" i="8" s="1"/>
  <c r="DI205" i="8" s="1"/>
  <c r="DI206" i="8" s="1"/>
  <c r="DI207" i="8" s="1"/>
  <c r="DI208" i="8" s="1"/>
  <c r="DI209" i="8" s="1"/>
  <c r="DI210" i="8" s="1"/>
  <c r="DI211" i="8" s="1"/>
  <c r="DI212" i="8" s="1"/>
  <c r="DI213" i="8" s="1"/>
  <c r="DI214" i="8" s="1"/>
  <c r="DI215" i="8" s="1"/>
  <c r="DI216" i="8" s="1"/>
  <c r="DI217" i="8" s="1"/>
  <c r="DI218" i="8" s="1"/>
  <c r="DI219" i="8" s="1"/>
  <c r="DI220" i="8" s="1"/>
  <c r="DI221" i="8" s="1"/>
  <c r="DI222" i="8" s="1"/>
  <c r="DI223" i="8" s="1"/>
  <c r="DI224" i="8" s="1"/>
  <c r="DI225" i="8" s="1"/>
  <c r="DI226" i="8" s="1"/>
  <c r="DI227" i="8" s="1"/>
  <c r="DI228" i="8" s="1"/>
  <c r="DI229" i="8" s="1"/>
  <c r="DI230" i="8" s="1"/>
  <c r="DJ188" i="8"/>
  <c r="DJ189" i="8" s="1"/>
  <c r="DP182" i="8"/>
  <c r="DL186" i="8"/>
  <c r="FG141" i="8"/>
  <c r="FI139" i="8"/>
  <c r="FH140" i="8"/>
  <c r="FC145" i="8"/>
  <c r="FF142" i="8"/>
  <c r="F196" i="4"/>
  <c r="ES122" i="4"/>
  <c r="FD110" i="4"/>
  <c r="FE109" i="4"/>
  <c r="FF108" i="4"/>
  <c r="FG107" i="4"/>
  <c r="FH106" i="4"/>
  <c r="ET121" i="4"/>
  <c r="BC73" i="1"/>
  <c r="BN73" i="1" s="1"/>
  <c r="BV73" i="1"/>
  <c r="BK73" i="1"/>
  <c r="AU74" i="1"/>
  <c r="FI105" i="4"/>
  <c r="FJ104" i="4"/>
  <c r="EQ124" i="4"/>
  <c r="ER123" i="4"/>
  <c r="EO126" i="4"/>
  <c r="EN127" i="4"/>
  <c r="EM128" i="4"/>
  <c r="EP125" i="4"/>
  <c r="EJ132" i="4"/>
  <c r="EI133" i="4"/>
  <c r="EH134" i="4"/>
  <c r="EG135" i="4"/>
  <c r="EK131" i="4"/>
  <c r="EL129" i="4"/>
  <c r="EL130" i="4" s="1"/>
  <c r="FV239" i="4"/>
  <c r="GB239" i="4"/>
  <c r="FK103" i="4"/>
  <c r="FL103" i="4" s="1"/>
  <c r="FN102" i="4"/>
  <c r="FA113" i="4"/>
  <c r="FB112" i="4"/>
  <c r="EY115" i="4"/>
  <c r="EU120" i="4"/>
  <c r="EV118" i="4"/>
  <c r="EX116" i="4"/>
  <c r="EZ114" i="4"/>
  <c r="EW117" i="4"/>
  <c r="FC111" i="4"/>
  <c r="FN134" i="8" l="1"/>
  <c r="FM135" i="8"/>
  <c r="EW151" i="8"/>
  <c r="FL136" i="8"/>
  <c r="EX150" i="8"/>
  <c r="DN185" i="8"/>
  <c r="EY149" i="8"/>
  <c r="EZ147" i="8"/>
  <c r="EZ148" i="8" s="1"/>
  <c r="FA146" i="8"/>
  <c r="DO184" i="8"/>
  <c r="DQ182" i="8"/>
  <c r="DR181" i="8"/>
  <c r="DS180" i="8"/>
  <c r="EF168" i="8"/>
  <c r="DT179" i="8"/>
  <c r="DU178" i="8"/>
  <c r="AW126" i="6"/>
  <c r="AX126" i="6" s="1"/>
  <c r="BR126" i="6"/>
  <c r="BG126" i="6"/>
  <c r="EA172" i="8"/>
  <c r="DY174" i="8"/>
  <c r="EB171" i="8"/>
  <c r="DX175" i="8"/>
  <c r="DZ173" i="8"/>
  <c r="DW176" i="8"/>
  <c r="DV177" i="8"/>
  <c r="DL187" i="8"/>
  <c r="FJ139" i="8"/>
  <c r="FK138" i="8"/>
  <c r="FE144" i="8"/>
  <c r="DK188" i="8"/>
  <c r="DK189" i="8" s="1"/>
  <c r="EC170" i="8"/>
  <c r="ED169" i="8"/>
  <c r="DJ190" i="8"/>
  <c r="DJ191" i="8" s="1"/>
  <c r="DJ192" i="8" s="1"/>
  <c r="DJ193" i="8" s="1"/>
  <c r="DJ194" i="8" s="1"/>
  <c r="DJ195" i="8" s="1"/>
  <c r="DJ196" i="8" s="1"/>
  <c r="DJ197" i="8" s="1"/>
  <c r="DJ198" i="8" s="1"/>
  <c r="DJ199" i="8" s="1"/>
  <c r="DJ200" i="8" s="1"/>
  <c r="DJ201" i="8" s="1"/>
  <c r="DJ202" i="8" s="1"/>
  <c r="DJ203" i="8" s="1"/>
  <c r="DJ204" i="8" s="1"/>
  <c r="DJ205" i="8" s="1"/>
  <c r="DJ206" i="8" s="1"/>
  <c r="DI231" i="8"/>
  <c r="DI232" i="8" s="1"/>
  <c r="DI233" i="8" s="1"/>
  <c r="DI234" i="8" s="1"/>
  <c r="DI235" i="8" s="1"/>
  <c r="DI236" i="8" s="1"/>
  <c r="DI237" i="8" s="1"/>
  <c r="DI238" i="8" s="1"/>
  <c r="DI239" i="8" s="1"/>
  <c r="DI240" i="8" s="1"/>
  <c r="DI241" i="8" s="1"/>
  <c r="DI242" i="8" s="1"/>
  <c r="DI243" i="8" s="1"/>
  <c r="DI244" i="8" s="1"/>
  <c r="DI245" i="8" s="1"/>
  <c r="DI246" i="8" s="1"/>
  <c r="DI247" i="8" s="1"/>
  <c r="DI248" i="8" s="1"/>
  <c r="DI249" i="8" s="1"/>
  <c r="DI250" i="8" s="1"/>
  <c r="DI251" i="8" s="1"/>
  <c r="DI252" i="8" s="1"/>
  <c r="DI253" i="8" s="1"/>
  <c r="DI254" i="8" s="1"/>
  <c r="DI255" i="8" s="1"/>
  <c r="DI256" i="8" s="1"/>
  <c r="DI257" i="8" s="1"/>
  <c r="DI258" i="8" s="1"/>
  <c r="DI259" i="8" s="1"/>
  <c r="EG167" i="8"/>
  <c r="DM186" i="8"/>
  <c r="DP183" i="8"/>
  <c r="FG142" i="8"/>
  <c r="FI140" i="8"/>
  <c r="FD145" i="8"/>
  <c r="FH141" i="8"/>
  <c r="FF143" i="8"/>
  <c r="F73" i="1"/>
  <c r="ET122" i="4"/>
  <c r="FE110" i="4"/>
  <c r="FF109" i="4"/>
  <c r="FG108" i="4"/>
  <c r="FD111" i="4"/>
  <c r="FH107" i="4"/>
  <c r="FI106" i="4"/>
  <c r="EU121" i="4"/>
  <c r="BQ74" i="1"/>
  <c r="BF74" i="1"/>
  <c r="AV74" i="1"/>
  <c r="AW74" i="1" s="1"/>
  <c r="AX74" i="1" s="1"/>
  <c r="AY74" i="1" s="1"/>
  <c r="FJ105" i="4"/>
  <c r="EQ125" i="4"/>
  <c r="ER124" i="4"/>
  <c r="ES123" i="4"/>
  <c r="EN128" i="4"/>
  <c r="EO127" i="4"/>
  <c r="EP126" i="4"/>
  <c r="EK132" i="4"/>
  <c r="EJ133" i="4"/>
  <c r="EH135" i="4"/>
  <c r="EI134" i="4"/>
  <c r="EL131" i="4"/>
  <c r="EM129" i="4"/>
  <c r="EM130" i="4" s="1"/>
  <c r="FK104" i="4"/>
  <c r="FA114" i="4"/>
  <c r="FB113" i="4"/>
  <c r="EY116" i="4"/>
  <c r="EX117" i="4"/>
  <c r="FC112" i="4"/>
  <c r="EZ115" i="4"/>
  <c r="FM103" i="4"/>
  <c r="EV119" i="4"/>
  <c r="EW118" i="4"/>
  <c r="I116" i="1"/>
  <c r="GH240" i="4" s="1"/>
  <c r="FN135" i="8" l="1"/>
  <c r="FM136" i="8"/>
  <c r="FL137" i="8"/>
  <c r="EX151" i="8"/>
  <c r="EY150" i="8"/>
  <c r="DO185" i="8"/>
  <c r="EZ149" i="8"/>
  <c r="FB146" i="8"/>
  <c r="FA147" i="8"/>
  <c r="FA148" i="8" s="1"/>
  <c r="DR182" i="8"/>
  <c r="DS181" i="8"/>
  <c r="DT180" i="8"/>
  <c r="DU179" i="8"/>
  <c r="DV178" i="8"/>
  <c r="BA126" i="6"/>
  <c r="BL126" i="6" s="1"/>
  <c r="BT126" i="6"/>
  <c r="BI126" i="6"/>
  <c r="AS127" i="6"/>
  <c r="BH126" i="6"/>
  <c r="BS126" i="6"/>
  <c r="EB172" i="8"/>
  <c r="DZ174" i="8"/>
  <c r="DY175" i="8"/>
  <c r="EC171" i="8"/>
  <c r="EA173" i="8"/>
  <c r="DM187" i="8"/>
  <c r="DW177" i="8"/>
  <c r="DX176" i="8"/>
  <c r="FK139" i="8"/>
  <c r="FE145" i="8"/>
  <c r="DL188" i="8"/>
  <c r="DL189" i="8" s="1"/>
  <c r="EE169" i="8"/>
  <c r="ED170" i="8"/>
  <c r="DK190" i="8"/>
  <c r="DK191" i="8" s="1"/>
  <c r="DK192" i="8" s="1"/>
  <c r="DK193" i="8" s="1"/>
  <c r="DK194" i="8" s="1"/>
  <c r="DK195" i="8" s="1"/>
  <c r="DK196" i="8" s="1"/>
  <c r="DK197" i="8" s="1"/>
  <c r="DK198" i="8" s="1"/>
  <c r="DK199" i="8" s="1"/>
  <c r="DK200" i="8" s="1"/>
  <c r="DK201" i="8" s="1"/>
  <c r="DK202" i="8" s="1"/>
  <c r="DK203" i="8" s="1"/>
  <c r="DK204" i="8" s="1"/>
  <c r="DK205" i="8" s="1"/>
  <c r="DK206" i="8" s="1"/>
  <c r="DJ207" i="8"/>
  <c r="DJ208" i="8" s="1"/>
  <c r="DJ209" i="8" s="1"/>
  <c r="DJ210" i="8" s="1"/>
  <c r="DJ211" i="8" s="1"/>
  <c r="DJ212" i="8" s="1"/>
  <c r="DJ213" i="8" s="1"/>
  <c r="DJ214" i="8" s="1"/>
  <c r="DJ215" i="8" s="1"/>
  <c r="DJ216" i="8" s="1"/>
  <c r="DJ217" i="8" s="1"/>
  <c r="DJ218" i="8" s="1"/>
  <c r="DJ219" i="8" s="1"/>
  <c r="DJ220" i="8" s="1"/>
  <c r="DJ221" i="8" s="1"/>
  <c r="DJ222" i="8" s="1"/>
  <c r="DJ223" i="8" s="1"/>
  <c r="DJ224" i="8" s="1"/>
  <c r="DJ225" i="8" s="1"/>
  <c r="DJ226" i="8" s="1"/>
  <c r="DJ227" i="8" s="1"/>
  <c r="DJ228" i="8" s="1"/>
  <c r="DJ229" i="8" s="1"/>
  <c r="DJ230" i="8" s="1"/>
  <c r="DJ231" i="8" s="1"/>
  <c r="DJ232" i="8" s="1"/>
  <c r="DJ233" i="8" s="1"/>
  <c r="DJ234" i="8" s="1"/>
  <c r="DJ235" i="8" s="1"/>
  <c r="DJ236" i="8" s="1"/>
  <c r="DJ237" i="8" s="1"/>
  <c r="DJ238" i="8" s="1"/>
  <c r="DJ239" i="8" s="1"/>
  <c r="DJ240" i="8" s="1"/>
  <c r="DJ241" i="8" s="1"/>
  <c r="DJ242" i="8" s="1"/>
  <c r="DJ243" i="8" s="1"/>
  <c r="DJ244" i="8" s="1"/>
  <c r="DJ245" i="8" s="1"/>
  <c r="DJ246" i="8" s="1"/>
  <c r="DJ247" i="8" s="1"/>
  <c r="DJ248" i="8" s="1"/>
  <c r="DJ249" i="8" s="1"/>
  <c r="DJ250" i="8" s="1"/>
  <c r="DJ251" i="8" s="1"/>
  <c r="DJ252" i="8" s="1"/>
  <c r="DJ253" i="8" s="1"/>
  <c r="DJ254" i="8" s="1"/>
  <c r="DJ255" i="8" s="1"/>
  <c r="DJ256" i="8" s="1"/>
  <c r="DJ257" i="8" s="1"/>
  <c r="DJ258" i="8" s="1"/>
  <c r="DJ259" i="8" s="1"/>
  <c r="DN186" i="8"/>
  <c r="EG168" i="8"/>
  <c r="DP184" i="8"/>
  <c r="DQ183" i="8"/>
  <c r="FI141" i="8"/>
  <c r="FH142" i="8"/>
  <c r="FF144" i="8"/>
  <c r="FJ140" i="8"/>
  <c r="FG143" i="8"/>
  <c r="Y73" i="1"/>
  <c r="D197" i="8"/>
  <c r="EU122" i="4"/>
  <c r="ET123" i="4"/>
  <c r="FF110" i="4"/>
  <c r="FE111" i="4"/>
  <c r="FG109" i="4"/>
  <c r="FH108" i="4"/>
  <c r="FI107" i="4"/>
  <c r="FJ106" i="4"/>
  <c r="BU74" i="1"/>
  <c r="BJ74" i="1"/>
  <c r="BT74" i="1"/>
  <c r="BI74" i="1"/>
  <c r="BS74" i="1"/>
  <c r="BH74" i="1"/>
  <c r="BR74" i="1"/>
  <c r="BG74" i="1"/>
  <c r="AZ74" i="1"/>
  <c r="FK105" i="4"/>
  <c r="EQ126" i="4"/>
  <c r="ER125" i="4"/>
  <c r="ES124" i="4"/>
  <c r="EO128" i="4"/>
  <c r="EP127" i="4"/>
  <c r="EL132" i="4"/>
  <c r="EK133" i="4"/>
  <c r="EI135" i="4"/>
  <c r="EJ134" i="4"/>
  <c r="EM131" i="4"/>
  <c r="EN129" i="4"/>
  <c r="EN130" i="4" s="1"/>
  <c r="FV240" i="4"/>
  <c r="GB240" i="4"/>
  <c r="FL104" i="4"/>
  <c r="EY117" i="4"/>
  <c r="EZ116" i="4"/>
  <c r="EX118" i="4"/>
  <c r="FA115" i="4"/>
  <c r="FB114" i="4"/>
  <c r="FC113" i="4"/>
  <c r="FN103" i="4"/>
  <c r="FD112" i="4"/>
  <c r="EV120" i="4"/>
  <c r="EW119" i="4"/>
  <c r="FN136" i="8" l="1"/>
  <c r="FM137" i="8"/>
  <c r="FL138" i="8"/>
  <c r="FL139" i="8" s="1"/>
  <c r="EY151" i="8"/>
  <c r="FA149" i="8"/>
  <c r="EZ150" i="8"/>
  <c r="FB147" i="8"/>
  <c r="FB148" i="8" s="1"/>
  <c r="FC146" i="8"/>
  <c r="DS182" i="8"/>
  <c r="DR183" i="8"/>
  <c r="DT181" i="8"/>
  <c r="DU180" i="8"/>
  <c r="DV179" i="8"/>
  <c r="DW178" i="8"/>
  <c r="BD127" i="6"/>
  <c r="BO127" i="6"/>
  <c r="AT127" i="6"/>
  <c r="AU127" i="6" s="1"/>
  <c r="ED171" i="8"/>
  <c r="DZ175" i="8"/>
  <c r="EC172" i="8"/>
  <c r="EA174" i="8"/>
  <c r="EB173" i="8"/>
  <c r="DN187" i="8"/>
  <c r="FF145" i="8"/>
  <c r="DX177" i="8"/>
  <c r="DY176" i="8"/>
  <c r="DM188" i="8"/>
  <c r="DM189" i="8" s="1"/>
  <c r="EE170" i="8"/>
  <c r="EF169" i="8"/>
  <c r="DL190" i="8"/>
  <c r="DL191" i="8" s="1"/>
  <c r="DL192" i="8" s="1"/>
  <c r="DL193" i="8" s="1"/>
  <c r="DO186" i="8"/>
  <c r="DK207" i="8"/>
  <c r="DK208" i="8" s="1"/>
  <c r="DK209" i="8" s="1"/>
  <c r="DK210" i="8" s="1"/>
  <c r="DK211" i="8" s="1"/>
  <c r="DK212" i="8" s="1"/>
  <c r="DK213" i="8" s="1"/>
  <c r="DK214" i="8" s="1"/>
  <c r="DK215" i="8" s="1"/>
  <c r="DK216" i="8" s="1"/>
  <c r="DK217" i="8" s="1"/>
  <c r="DK218" i="8" s="1"/>
  <c r="DK219" i="8" s="1"/>
  <c r="DK220" i="8" s="1"/>
  <c r="DK221" i="8" s="1"/>
  <c r="DK222" i="8" s="1"/>
  <c r="DK223" i="8" s="1"/>
  <c r="DK224" i="8" s="1"/>
  <c r="DK225" i="8" s="1"/>
  <c r="DK226" i="8" s="1"/>
  <c r="DK227" i="8" s="1"/>
  <c r="DK228" i="8" s="1"/>
  <c r="DK229" i="8" s="1"/>
  <c r="DK230" i="8" s="1"/>
  <c r="DK231" i="8" s="1"/>
  <c r="DK232" i="8" s="1"/>
  <c r="DK233" i="8" s="1"/>
  <c r="DK234" i="8" s="1"/>
  <c r="DK235" i="8" s="1"/>
  <c r="DK236" i="8" s="1"/>
  <c r="DK237" i="8" s="1"/>
  <c r="DK238" i="8" s="1"/>
  <c r="DK239" i="8" s="1"/>
  <c r="DK240" i="8" s="1"/>
  <c r="DK241" i="8" s="1"/>
  <c r="EH167" i="8"/>
  <c r="EH168" i="8" s="1"/>
  <c r="DP185" i="8"/>
  <c r="DQ184" i="8"/>
  <c r="FG144" i="8"/>
  <c r="FI142" i="8"/>
  <c r="FJ141" i="8"/>
  <c r="FK140" i="8"/>
  <c r="FH143" i="8"/>
  <c r="EU123" i="4"/>
  <c r="ET124" i="4"/>
  <c r="FF111" i="4"/>
  <c r="FG110" i="4"/>
  <c r="FH109" i="4"/>
  <c r="FI108" i="4"/>
  <c r="FJ107" i="4"/>
  <c r="FK106" i="4"/>
  <c r="BC74" i="1"/>
  <c r="BN74" i="1" s="1"/>
  <c r="BV74" i="1"/>
  <c r="BK74" i="1"/>
  <c r="AU75" i="1"/>
  <c r="FL105" i="4"/>
  <c r="EQ127" i="4"/>
  <c r="ER126" i="4"/>
  <c r="ES125" i="4"/>
  <c r="EP128" i="4"/>
  <c r="EM132" i="4"/>
  <c r="EL133" i="4"/>
  <c r="EK134" i="4"/>
  <c r="EJ135" i="4"/>
  <c r="EN131" i="4"/>
  <c r="EO129" i="4"/>
  <c r="FM104" i="4"/>
  <c r="E199" i="4"/>
  <c r="FD113" i="4"/>
  <c r="EZ117" i="4"/>
  <c r="FB115" i="4"/>
  <c r="EY118" i="4"/>
  <c r="FC114" i="4"/>
  <c r="FA116" i="4"/>
  <c r="EW120" i="4"/>
  <c r="FE112" i="4"/>
  <c r="EV121" i="4"/>
  <c r="EV122" i="4" s="1"/>
  <c r="EX119" i="4"/>
  <c r="I117" i="1"/>
  <c r="GH241" i="4" s="1"/>
  <c r="FN137" i="8" l="1"/>
  <c r="FM138" i="8"/>
  <c r="EZ151" i="8"/>
  <c r="FA150" i="8"/>
  <c r="FB149" i="8"/>
  <c r="FC147" i="8"/>
  <c r="FC148" i="8" s="1"/>
  <c r="FD146" i="8"/>
  <c r="DS183" i="8"/>
  <c r="DT182" i="8"/>
  <c r="DU181" i="8"/>
  <c r="DV180" i="8"/>
  <c r="DW179" i="8"/>
  <c r="DX178" i="8"/>
  <c r="FG145" i="8"/>
  <c r="AV127" i="6"/>
  <c r="AW127" i="6" s="1"/>
  <c r="W126" i="6"/>
  <c r="Q126" i="6" s="1"/>
  <c r="BQ127" i="6"/>
  <c r="BF127" i="6"/>
  <c r="BP127" i="6"/>
  <c r="BE127" i="6"/>
  <c r="EE171" i="8"/>
  <c r="ED172" i="8"/>
  <c r="EA175" i="8"/>
  <c r="EB174" i="8"/>
  <c r="EC173" i="8"/>
  <c r="DO187" i="8"/>
  <c r="DZ176" i="8"/>
  <c r="DY177" i="8"/>
  <c r="DN188" i="8"/>
  <c r="DP186" i="8"/>
  <c r="EF170" i="8"/>
  <c r="EG169" i="8"/>
  <c r="DM190" i="8"/>
  <c r="DM191" i="8" s="1"/>
  <c r="DM192" i="8" s="1"/>
  <c r="DL194" i="8"/>
  <c r="DL195" i="8" s="1"/>
  <c r="DL196" i="8" s="1"/>
  <c r="DL197" i="8" s="1"/>
  <c r="DL198" i="8" s="1"/>
  <c r="DL199" i="8" s="1"/>
  <c r="DL200" i="8" s="1"/>
  <c r="DL201" i="8" s="1"/>
  <c r="DL202" i="8" s="1"/>
  <c r="DL203" i="8" s="1"/>
  <c r="DL204" i="8" s="1"/>
  <c r="DL205" i="8" s="1"/>
  <c r="DL206" i="8" s="1"/>
  <c r="DL207" i="8" s="1"/>
  <c r="DL208" i="8" s="1"/>
  <c r="DL209" i="8" s="1"/>
  <c r="DL210" i="8" s="1"/>
  <c r="DL211" i="8" s="1"/>
  <c r="DL212" i="8" s="1"/>
  <c r="DL213" i="8" s="1"/>
  <c r="DL214" i="8" s="1"/>
  <c r="DL215" i="8" s="1"/>
  <c r="DL216" i="8" s="1"/>
  <c r="DL217" i="8" s="1"/>
  <c r="DL218" i="8" s="1"/>
  <c r="DL219" i="8" s="1"/>
  <c r="DL220" i="8" s="1"/>
  <c r="DL221" i="8" s="1"/>
  <c r="DL222" i="8" s="1"/>
  <c r="DL223" i="8" s="1"/>
  <c r="DL224" i="8" s="1"/>
  <c r="DL225" i="8" s="1"/>
  <c r="DL226" i="8" s="1"/>
  <c r="DL227" i="8" s="1"/>
  <c r="DL228" i="8" s="1"/>
  <c r="DL229" i="8" s="1"/>
  <c r="DL230" i="8" s="1"/>
  <c r="DL231" i="8" s="1"/>
  <c r="DL232" i="8" s="1"/>
  <c r="DL233" i="8" s="1"/>
  <c r="DL234" i="8" s="1"/>
  <c r="DL235" i="8" s="1"/>
  <c r="DL236" i="8" s="1"/>
  <c r="DL237" i="8" s="1"/>
  <c r="DL238" i="8" s="1"/>
  <c r="DL239" i="8" s="1"/>
  <c r="DL240" i="8" s="1"/>
  <c r="DL241" i="8" s="1"/>
  <c r="DK242" i="8"/>
  <c r="DK243" i="8" s="1"/>
  <c r="DK244" i="8" s="1"/>
  <c r="DK245" i="8" s="1"/>
  <c r="DK246" i="8" s="1"/>
  <c r="DK247" i="8" s="1"/>
  <c r="DK248" i="8" s="1"/>
  <c r="DK249" i="8" s="1"/>
  <c r="DK250" i="8" s="1"/>
  <c r="DK251" i="8" s="1"/>
  <c r="DK252" i="8" s="1"/>
  <c r="DK253" i="8" s="1"/>
  <c r="DK254" i="8" s="1"/>
  <c r="DK255" i="8" s="1"/>
  <c r="DK256" i="8" s="1"/>
  <c r="DK257" i="8" s="1"/>
  <c r="DK258" i="8" s="1"/>
  <c r="DK259" i="8" s="1"/>
  <c r="EI167" i="8"/>
  <c r="EI168" i="8" s="1"/>
  <c r="DQ185" i="8"/>
  <c r="FJ142" i="8"/>
  <c r="DR184" i="8"/>
  <c r="FI143" i="8"/>
  <c r="FL140" i="8"/>
  <c r="FK141" i="8"/>
  <c r="FH144" i="8"/>
  <c r="F74" i="1"/>
  <c r="EV123" i="4"/>
  <c r="EU124" i="4"/>
  <c r="FF112" i="4"/>
  <c r="FG111" i="4"/>
  <c r="FH110" i="4"/>
  <c r="FI109" i="4"/>
  <c r="FJ108" i="4"/>
  <c r="FK107" i="4"/>
  <c r="FL106" i="4"/>
  <c r="BQ75" i="1"/>
  <c r="BF75" i="1"/>
  <c r="AV75" i="1"/>
  <c r="FM105" i="4"/>
  <c r="ES126" i="4"/>
  <c r="ER127" i="4"/>
  <c r="EQ128" i="4"/>
  <c r="ET125" i="4"/>
  <c r="EN132" i="4"/>
  <c r="EP129" i="4"/>
  <c r="EM133" i="4"/>
  <c r="EL134" i="4"/>
  <c r="EK135" i="4"/>
  <c r="EO130" i="4"/>
  <c r="EO131" i="4" s="1"/>
  <c r="FN104" i="4"/>
  <c r="GB241" i="4"/>
  <c r="FV241" i="4"/>
  <c r="FA117" i="4"/>
  <c r="EZ118" i="4"/>
  <c r="FD114" i="4"/>
  <c r="FB116" i="4"/>
  <c r="EY119" i="4"/>
  <c r="FC115" i="4"/>
  <c r="FE113" i="4"/>
  <c r="EX120" i="4"/>
  <c r="EW121" i="4"/>
  <c r="FN138" i="8" l="1"/>
  <c r="FM139" i="8"/>
  <c r="FM140" i="8" s="1"/>
  <c r="FB150" i="8"/>
  <c r="FA151" i="8"/>
  <c r="FC149" i="8"/>
  <c r="FE146" i="8"/>
  <c r="FD147" i="8"/>
  <c r="FD148" i="8" s="1"/>
  <c r="K126" i="6"/>
  <c r="DS184" i="8"/>
  <c r="DT183" i="8"/>
  <c r="DU182" i="8"/>
  <c r="DV181" i="8"/>
  <c r="DW180" i="8"/>
  <c r="DX179" i="8"/>
  <c r="DY178" i="8"/>
  <c r="FH145" i="8"/>
  <c r="BG127" i="6"/>
  <c r="BR127" i="6"/>
  <c r="AX127" i="6"/>
  <c r="BA127" i="6" s="1"/>
  <c r="BL127" i="6" s="1"/>
  <c r="BS127" i="6"/>
  <c r="BH127" i="6"/>
  <c r="EC174" i="8"/>
  <c r="EE172" i="8"/>
  <c r="EF171" i="8"/>
  <c r="EB175" i="8"/>
  <c r="ED173" i="8"/>
  <c r="DO188" i="8"/>
  <c r="DP187" i="8"/>
  <c r="DZ177" i="8"/>
  <c r="EA176" i="8"/>
  <c r="DQ186" i="8"/>
  <c r="DN189" i="8"/>
  <c r="EG170" i="8"/>
  <c r="EJ167" i="8"/>
  <c r="EJ168" i="8" s="1"/>
  <c r="EH169" i="8"/>
  <c r="DL242" i="8"/>
  <c r="DL243" i="8" s="1"/>
  <c r="DL244" i="8" s="1"/>
  <c r="DL245" i="8" s="1"/>
  <c r="DL246" i="8" s="1"/>
  <c r="DL247" i="8" s="1"/>
  <c r="DL248" i="8" s="1"/>
  <c r="DL249" i="8" s="1"/>
  <c r="DL250" i="8" s="1"/>
  <c r="DL251" i="8" s="1"/>
  <c r="DL252" i="8" s="1"/>
  <c r="DL253" i="8" s="1"/>
  <c r="DL254" i="8" s="1"/>
  <c r="DL255" i="8" s="1"/>
  <c r="DL256" i="8" s="1"/>
  <c r="DL257" i="8" s="1"/>
  <c r="DL258" i="8" s="1"/>
  <c r="DL259" i="8" s="1"/>
  <c r="FJ143" i="8"/>
  <c r="DM193" i="8"/>
  <c r="DR185" i="8"/>
  <c r="FL141" i="8"/>
  <c r="FI144" i="8"/>
  <c r="FK142" i="8"/>
  <c r="Y74" i="1"/>
  <c r="S74" i="1" s="1"/>
  <c r="D198" i="8"/>
  <c r="O74" i="1"/>
  <c r="M74" i="1" s="1"/>
  <c r="I74" i="1" s="1"/>
  <c r="GH198" i="4" s="1"/>
  <c r="GF198" i="4"/>
  <c r="EU125" i="4"/>
  <c r="EV124" i="4"/>
  <c r="FT198" i="4"/>
  <c r="R74" i="1"/>
  <c r="FH111" i="4"/>
  <c r="FG112" i="4"/>
  <c r="FF113" i="4"/>
  <c r="FI110" i="4"/>
  <c r="FJ109" i="4"/>
  <c r="FK108" i="4"/>
  <c r="FL107" i="4"/>
  <c r="FM106" i="4"/>
  <c r="FZ198" i="4"/>
  <c r="FN105" i="4"/>
  <c r="Q74" i="1"/>
  <c r="P74" i="1"/>
  <c r="AW75" i="1"/>
  <c r="AX75" i="1" s="1"/>
  <c r="BR75" i="1"/>
  <c r="BG75" i="1"/>
  <c r="ES127" i="4"/>
  <c r="EQ129" i="4"/>
  <c r="ER128" i="4"/>
  <c r="ET126" i="4"/>
  <c r="EL135" i="4"/>
  <c r="EO132" i="4"/>
  <c r="EN133" i="4"/>
  <c r="EM134" i="4"/>
  <c r="EP130" i="4"/>
  <c r="FA118" i="4"/>
  <c r="FB117" i="4"/>
  <c r="EZ119" i="4"/>
  <c r="FC116" i="4"/>
  <c r="FD115" i="4"/>
  <c r="FE114" i="4"/>
  <c r="EW122" i="4"/>
  <c r="EX121" i="4"/>
  <c r="EY120" i="4"/>
  <c r="I118" i="1"/>
  <c r="GH242" i="4" s="1"/>
  <c r="FN139" i="8" l="1"/>
  <c r="FN140" i="8" s="1"/>
  <c r="FC150" i="8"/>
  <c r="FB151" i="8"/>
  <c r="FD149" i="8"/>
  <c r="FE147" i="8"/>
  <c r="FE148" i="8" s="1"/>
  <c r="FF146" i="8"/>
  <c r="DT184" i="8"/>
  <c r="DU183" i="8"/>
  <c r="DV182" i="8"/>
  <c r="DW181" i="8"/>
  <c r="DX180" i="8"/>
  <c r="DY179" i="8"/>
  <c r="DZ178" i="8"/>
  <c r="ED174" i="8"/>
  <c r="BT127" i="6"/>
  <c r="BI127" i="6"/>
  <c r="AS128" i="6"/>
  <c r="EC175" i="8"/>
  <c r="EF172" i="8"/>
  <c r="EG171" i="8"/>
  <c r="EE173" i="8"/>
  <c r="DQ187" i="8"/>
  <c r="DP188" i="8"/>
  <c r="DO189" i="8"/>
  <c r="EA177" i="8"/>
  <c r="EB176" i="8"/>
  <c r="DN190" i="8"/>
  <c r="DN191" i="8" s="1"/>
  <c r="DN192" i="8" s="1"/>
  <c r="DN193" i="8" s="1"/>
  <c r="DR186" i="8"/>
  <c r="FK143" i="8"/>
  <c r="EH170" i="8"/>
  <c r="EK167" i="8"/>
  <c r="EK168" i="8" s="1"/>
  <c r="EI169" i="8"/>
  <c r="FJ144" i="8"/>
  <c r="DS185" i="8"/>
  <c r="DM194" i="8"/>
  <c r="DM195" i="8" s="1"/>
  <c r="DM196" i="8" s="1"/>
  <c r="DM197" i="8" s="1"/>
  <c r="DM198" i="8" s="1"/>
  <c r="DM199" i="8" s="1"/>
  <c r="DM200" i="8" s="1"/>
  <c r="DM201" i="8" s="1"/>
  <c r="DM202" i="8" s="1"/>
  <c r="DM203" i="8" s="1"/>
  <c r="DM204" i="8" s="1"/>
  <c r="DM205" i="8" s="1"/>
  <c r="DM206" i="8" s="1"/>
  <c r="DM207" i="8" s="1"/>
  <c r="DM208" i="8" s="1"/>
  <c r="DM209" i="8" s="1"/>
  <c r="DM210" i="8" s="1"/>
  <c r="DM211" i="8" s="1"/>
  <c r="DM212" i="8" s="1"/>
  <c r="DM213" i="8" s="1"/>
  <c r="DM214" i="8" s="1"/>
  <c r="DM215" i="8" s="1"/>
  <c r="DM216" i="8" s="1"/>
  <c r="DM217" i="8" s="1"/>
  <c r="DM218" i="8" s="1"/>
  <c r="DM219" i="8" s="1"/>
  <c r="DM220" i="8" s="1"/>
  <c r="DM221" i="8" s="1"/>
  <c r="DM222" i="8" s="1"/>
  <c r="DM223" i="8" s="1"/>
  <c r="DM224" i="8" s="1"/>
  <c r="DM225" i="8" s="1"/>
  <c r="DM226" i="8" s="1"/>
  <c r="DM227" i="8" s="1"/>
  <c r="DM228" i="8" s="1"/>
  <c r="DM229" i="8" s="1"/>
  <c r="DM230" i="8" s="1"/>
  <c r="DM231" i="8" s="1"/>
  <c r="DM232" i="8" s="1"/>
  <c r="DM233" i="8" s="1"/>
  <c r="DM234" i="8" s="1"/>
  <c r="DM235" i="8" s="1"/>
  <c r="DM236" i="8" s="1"/>
  <c r="DM237" i="8" s="1"/>
  <c r="DM238" i="8" s="1"/>
  <c r="DM239" i="8" s="1"/>
  <c r="DM240" i="8" s="1"/>
  <c r="DM241" i="8" s="1"/>
  <c r="FM141" i="8"/>
  <c r="FI145" i="8"/>
  <c r="FL142" i="8"/>
  <c r="EU126" i="4"/>
  <c r="EV125" i="4"/>
  <c r="D198" i="4"/>
  <c r="FV198" i="4"/>
  <c r="GB198" i="4"/>
  <c r="FI111" i="4"/>
  <c r="FH112" i="4"/>
  <c r="FG113" i="4"/>
  <c r="FF114" i="4"/>
  <c r="FJ110" i="4"/>
  <c r="FK109" i="4"/>
  <c r="FL108" i="4"/>
  <c r="FM107" i="4"/>
  <c r="FN106" i="4"/>
  <c r="BT75" i="1"/>
  <c r="BI75" i="1"/>
  <c r="BS75" i="1"/>
  <c r="BH75" i="1"/>
  <c r="AY75" i="1"/>
  <c r="ES128" i="4"/>
  <c r="EQ130" i="4"/>
  <c r="ER129" i="4"/>
  <c r="ET127" i="4"/>
  <c r="EM135" i="4"/>
  <c r="EN134" i="4"/>
  <c r="EO133" i="4"/>
  <c r="EP131" i="4"/>
  <c r="EP132" i="4" s="1"/>
  <c r="FV242" i="4"/>
  <c r="GB242" i="4"/>
  <c r="FC117" i="4"/>
  <c r="FB118" i="4"/>
  <c r="FA119" i="4"/>
  <c r="FD116" i="4"/>
  <c r="FE115" i="4"/>
  <c r="EX122" i="4"/>
  <c r="EW123" i="4"/>
  <c r="EY121" i="4"/>
  <c r="EZ120" i="4"/>
  <c r="FD150" i="8" l="1"/>
  <c r="FC151" i="8"/>
  <c r="FE149" i="8"/>
  <c r="FF147" i="8"/>
  <c r="FF148" i="8" s="1"/>
  <c r="FG146" i="8"/>
  <c r="DT185" i="8"/>
  <c r="DU184" i="8"/>
  <c r="DV183" i="8"/>
  <c r="DW182" i="8"/>
  <c r="DX181" i="8"/>
  <c r="DY180" i="8"/>
  <c r="DZ179" i="8"/>
  <c r="EA178" i="8"/>
  <c r="EE174" i="8"/>
  <c r="EH171" i="8"/>
  <c r="ED175" i="8"/>
  <c r="BD128" i="6"/>
  <c r="BO128" i="6"/>
  <c r="AT128" i="6"/>
  <c r="W127" i="6"/>
  <c r="Q127" i="6" s="1"/>
  <c r="EG172" i="8"/>
  <c r="EF173" i="8"/>
  <c r="DR187" i="8"/>
  <c r="DQ188" i="8"/>
  <c r="DP189" i="8"/>
  <c r="EC176" i="8"/>
  <c r="EB177" i="8"/>
  <c r="DO190" i="8"/>
  <c r="FK144" i="8"/>
  <c r="FL143" i="8"/>
  <c r="EI170" i="8"/>
  <c r="EL167" i="8"/>
  <c r="EL168" i="8" s="1"/>
  <c r="FJ145" i="8"/>
  <c r="DS186" i="8"/>
  <c r="EJ169" i="8"/>
  <c r="DM242" i="8"/>
  <c r="DM243" i="8" s="1"/>
  <c r="DM244" i="8" s="1"/>
  <c r="DM245" i="8" s="1"/>
  <c r="DM246" i="8" s="1"/>
  <c r="DM247" i="8" s="1"/>
  <c r="DM248" i="8" s="1"/>
  <c r="DM249" i="8" s="1"/>
  <c r="DM250" i="8" s="1"/>
  <c r="DM251" i="8" s="1"/>
  <c r="DM252" i="8" s="1"/>
  <c r="DM253" i="8" s="1"/>
  <c r="DM254" i="8" s="1"/>
  <c r="DM255" i="8" s="1"/>
  <c r="DM256" i="8" s="1"/>
  <c r="DM257" i="8" s="1"/>
  <c r="DM258" i="8" s="1"/>
  <c r="DM259" i="8" s="1"/>
  <c r="DN194" i="8"/>
  <c r="FN141" i="8"/>
  <c r="FM142" i="8"/>
  <c r="EU127" i="4"/>
  <c r="EV126" i="4"/>
  <c r="F198" i="4"/>
  <c r="FJ111" i="4"/>
  <c r="FH113" i="4"/>
  <c r="FG114" i="4"/>
  <c r="FI112" i="4"/>
  <c r="FK110" i="4"/>
  <c r="FL109" i="4"/>
  <c r="FM108" i="4"/>
  <c r="FN107" i="4"/>
  <c r="AZ75" i="1"/>
  <c r="BC75" i="1" s="1"/>
  <c r="BN75" i="1" s="1"/>
  <c r="BU75" i="1"/>
  <c r="BJ75" i="1"/>
  <c r="ES129" i="4"/>
  <c r="ER130" i="4"/>
  <c r="ET128" i="4"/>
  <c r="EO134" i="4"/>
  <c r="EN135" i="4"/>
  <c r="EP133" i="4"/>
  <c r="EQ131" i="4"/>
  <c r="EQ132" i="4" s="1"/>
  <c r="FD117" i="4"/>
  <c r="FC118" i="4"/>
  <c r="FB119" i="4"/>
  <c r="FA120" i="4"/>
  <c r="FE116" i="4"/>
  <c r="EX123" i="4"/>
  <c r="FF115" i="4"/>
  <c r="EY122" i="4"/>
  <c r="EW124" i="4"/>
  <c r="EZ121" i="4"/>
  <c r="I119" i="1"/>
  <c r="GH243" i="4" s="1"/>
  <c r="FD151" i="8" l="1"/>
  <c r="FE150" i="8"/>
  <c r="FF149" i="8"/>
  <c r="FH146" i="8"/>
  <c r="FG147" i="8"/>
  <c r="FG148" i="8" s="1"/>
  <c r="K127" i="6"/>
  <c r="DU185" i="8"/>
  <c r="DV184" i="8"/>
  <c r="DW183" i="8"/>
  <c r="DX182" i="8"/>
  <c r="DY181" i="8"/>
  <c r="DZ180" i="8"/>
  <c r="EA179" i="8"/>
  <c r="EB178" i="8"/>
  <c r="EH172" i="8"/>
  <c r="EF174" i="8"/>
  <c r="EE175" i="8"/>
  <c r="EI171" i="8"/>
  <c r="AU128" i="6"/>
  <c r="AV128" i="6" s="1"/>
  <c r="BE128" i="6"/>
  <c r="BP128" i="6"/>
  <c r="DS187" i="8"/>
  <c r="EG173" i="8"/>
  <c r="FM143" i="8"/>
  <c r="DQ189" i="8"/>
  <c r="DP190" i="8"/>
  <c r="DR188" i="8"/>
  <c r="ED176" i="8"/>
  <c r="EC177" i="8"/>
  <c r="DO191" i="8"/>
  <c r="DO192" i="8" s="1"/>
  <c r="DO193" i="8" s="1"/>
  <c r="DO194" i="8" s="1"/>
  <c r="FL144" i="8"/>
  <c r="FK145" i="8"/>
  <c r="EJ170" i="8"/>
  <c r="EM167" i="8"/>
  <c r="EM168" i="8" s="1"/>
  <c r="DT186" i="8"/>
  <c r="EK169" i="8"/>
  <c r="DN195" i="8"/>
  <c r="DN196" i="8" s="1"/>
  <c r="DN197" i="8" s="1"/>
  <c r="DN198" i="8" s="1"/>
  <c r="DN199" i="8" s="1"/>
  <c r="DN200" i="8" s="1"/>
  <c r="DN201" i="8" s="1"/>
  <c r="DN202" i="8" s="1"/>
  <c r="DN203" i="8" s="1"/>
  <c r="DN204" i="8" s="1"/>
  <c r="DN205" i="8" s="1"/>
  <c r="DN206" i="8" s="1"/>
  <c r="DN207" i="8" s="1"/>
  <c r="DN208" i="8" s="1"/>
  <c r="DN209" i="8" s="1"/>
  <c r="DN210" i="8" s="1"/>
  <c r="DN211" i="8" s="1"/>
  <c r="DN212" i="8" s="1"/>
  <c r="DN213" i="8" s="1"/>
  <c r="DN214" i="8" s="1"/>
  <c r="DN215" i="8" s="1"/>
  <c r="DN216" i="8" s="1"/>
  <c r="FN142" i="8"/>
  <c r="EV127" i="4"/>
  <c r="FI113" i="4"/>
  <c r="FH114" i="4"/>
  <c r="FK111" i="4"/>
  <c r="FJ112" i="4"/>
  <c r="FL110" i="4"/>
  <c r="FM109" i="4"/>
  <c r="FN108" i="4"/>
  <c r="BV75" i="1"/>
  <c r="AU76" i="1"/>
  <c r="BK75" i="1"/>
  <c r="ET129" i="4"/>
  <c r="ES130" i="4"/>
  <c r="EU128" i="4"/>
  <c r="EP134" i="4"/>
  <c r="EO135" i="4"/>
  <c r="ER131" i="4"/>
  <c r="EQ133" i="4"/>
  <c r="GB243" i="4"/>
  <c r="FV243" i="4"/>
  <c r="FD118" i="4"/>
  <c r="FE117" i="4"/>
  <c r="FB120" i="4"/>
  <c r="FC119" i="4"/>
  <c r="FF116" i="4"/>
  <c r="EY123" i="4"/>
  <c r="FG115" i="4"/>
  <c r="EZ122" i="4"/>
  <c r="EW125" i="4"/>
  <c r="EX124" i="4"/>
  <c r="FA121" i="4"/>
  <c r="FE151" i="8" l="1"/>
  <c r="FF150" i="8"/>
  <c r="FG149" i="8"/>
  <c r="FI146" i="8"/>
  <c r="FH147" i="8"/>
  <c r="FH148" i="8" s="1"/>
  <c r="DU186" i="8"/>
  <c r="DV185" i="8"/>
  <c r="DW184" i="8"/>
  <c r="DX183" i="8"/>
  <c r="DY182" i="8"/>
  <c r="DZ181" i="8"/>
  <c r="EA180" i="8"/>
  <c r="EB179" i="8"/>
  <c r="FM144" i="8"/>
  <c r="EI172" i="8"/>
  <c r="EG174" i="8"/>
  <c r="EF175" i="8"/>
  <c r="EJ171" i="8"/>
  <c r="BF128" i="6"/>
  <c r="BQ128" i="6"/>
  <c r="AW128" i="6"/>
  <c r="BR128" i="6"/>
  <c r="BG128" i="6"/>
  <c r="DS188" i="8"/>
  <c r="EH173" i="8"/>
  <c r="DQ190" i="8"/>
  <c r="DR189" i="8"/>
  <c r="FL145" i="8"/>
  <c r="DP191" i="8"/>
  <c r="DP192" i="8" s="1"/>
  <c r="DP193" i="8" s="1"/>
  <c r="EE176" i="8"/>
  <c r="ED177" i="8"/>
  <c r="EC178" i="8"/>
  <c r="EN167" i="8"/>
  <c r="EN168" i="8" s="1"/>
  <c r="EK170" i="8"/>
  <c r="DT187" i="8"/>
  <c r="EL169" i="8"/>
  <c r="DO195" i="8"/>
  <c r="DO196" i="8" s="1"/>
  <c r="DO197" i="8" s="1"/>
  <c r="DO198" i="8" s="1"/>
  <c r="DO199" i="8" s="1"/>
  <c r="DO200" i="8" s="1"/>
  <c r="DO201" i="8" s="1"/>
  <c r="DO202" i="8" s="1"/>
  <c r="DO203" i="8" s="1"/>
  <c r="DO204" i="8" s="1"/>
  <c r="DO205" i="8" s="1"/>
  <c r="DO206" i="8" s="1"/>
  <c r="DO207" i="8" s="1"/>
  <c r="DO208" i="8" s="1"/>
  <c r="DO209" i="8" s="1"/>
  <c r="DO210" i="8" s="1"/>
  <c r="DO211" i="8" s="1"/>
  <c r="DO212" i="8" s="1"/>
  <c r="DO213" i="8" s="1"/>
  <c r="DO214" i="8" s="1"/>
  <c r="DO215" i="8" s="1"/>
  <c r="DO216" i="8" s="1"/>
  <c r="DN217" i="8"/>
  <c r="DN218" i="8" s="1"/>
  <c r="DN219" i="8" s="1"/>
  <c r="DN220" i="8" s="1"/>
  <c r="DN221" i="8" s="1"/>
  <c r="DN222" i="8" s="1"/>
  <c r="DN223" i="8" s="1"/>
  <c r="DN224" i="8" s="1"/>
  <c r="DN225" i="8" s="1"/>
  <c r="DN226" i="8" s="1"/>
  <c r="DN227" i="8" s="1"/>
  <c r="DN228" i="8" s="1"/>
  <c r="DN229" i="8" s="1"/>
  <c r="DN230" i="8" s="1"/>
  <c r="DN231" i="8" s="1"/>
  <c r="DN232" i="8" s="1"/>
  <c r="DN233" i="8" s="1"/>
  <c r="DN234" i="8" s="1"/>
  <c r="DN235" i="8" s="1"/>
  <c r="DN236" i="8" s="1"/>
  <c r="DN237" i="8" s="1"/>
  <c r="DN238" i="8" s="1"/>
  <c r="DN239" i="8" s="1"/>
  <c r="DN240" i="8" s="1"/>
  <c r="DN241" i="8" s="1"/>
  <c r="FN143" i="8"/>
  <c r="F75" i="1"/>
  <c r="EV128" i="4"/>
  <c r="FI114" i="4"/>
  <c r="FJ113" i="4"/>
  <c r="FH115" i="4"/>
  <c r="FK112" i="4"/>
  <c r="FL111" i="4"/>
  <c r="FN109" i="4"/>
  <c r="FM110" i="4"/>
  <c r="BQ76" i="1"/>
  <c r="BF76" i="1"/>
  <c r="AV76" i="1"/>
  <c r="ES131" i="4"/>
  <c r="ET130" i="4"/>
  <c r="EU129" i="4"/>
  <c r="EP135" i="4"/>
  <c r="EQ134" i="4"/>
  <c r="ER132" i="4"/>
  <c r="E200" i="4"/>
  <c r="FE118" i="4"/>
  <c r="FF117" i="4"/>
  <c r="FB121" i="4"/>
  <c r="FC120" i="4"/>
  <c r="FD119" i="4"/>
  <c r="FG116" i="4"/>
  <c r="EZ123" i="4"/>
  <c r="EY124" i="4"/>
  <c r="FA122" i="4"/>
  <c r="EX125" i="4"/>
  <c r="EW126" i="4"/>
  <c r="FF151" i="8" l="1"/>
  <c r="FG150" i="8"/>
  <c r="FH149" i="8"/>
  <c r="FJ146" i="8"/>
  <c r="FI147" i="8"/>
  <c r="FI148" i="8" s="1"/>
  <c r="DV186" i="8"/>
  <c r="DU187" i="8"/>
  <c r="DW185" i="8"/>
  <c r="DX184" i="8"/>
  <c r="DY183" i="8"/>
  <c r="DZ182" i="8"/>
  <c r="EA181" i="8"/>
  <c r="EB180" i="8"/>
  <c r="EC179" i="8"/>
  <c r="FM145" i="8"/>
  <c r="FN144" i="8"/>
  <c r="EJ172" i="8"/>
  <c r="EG175" i="8"/>
  <c r="EH174" i="8"/>
  <c r="EK171" i="8"/>
  <c r="EF176" i="8"/>
  <c r="BH128" i="6"/>
  <c r="BS128" i="6"/>
  <c r="AX128" i="6"/>
  <c r="DS189" i="8"/>
  <c r="EI173" i="8"/>
  <c r="DR190" i="8"/>
  <c r="DQ191" i="8"/>
  <c r="DQ192" i="8" s="1"/>
  <c r="DQ193" i="8" s="1"/>
  <c r="EE177" i="8"/>
  <c r="DP194" i="8"/>
  <c r="DP195" i="8" s="1"/>
  <c r="ED178" i="8"/>
  <c r="DT188" i="8"/>
  <c r="EM169" i="8"/>
  <c r="EL170" i="8"/>
  <c r="DO217" i="8"/>
  <c r="DO218" i="8" s="1"/>
  <c r="DO219" i="8" s="1"/>
  <c r="DO220" i="8" s="1"/>
  <c r="DO221" i="8" s="1"/>
  <c r="DO222" i="8" s="1"/>
  <c r="DO223" i="8" s="1"/>
  <c r="DO224" i="8" s="1"/>
  <c r="DO225" i="8" s="1"/>
  <c r="DO226" i="8" s="1"/>
  <c r="DO227" i="8" s="1"/>
  <c r="DO228" i="8" s="1"/>
  <c r="DO229" i="8" s="1"/>
  <c r="DO230" i="8" s="1"/>
  <c r="DO231" i="8" s="1"/>
  <c r="DO232" i="8" s="1"/>
  <c r="DO233" i="8" s="1"/>
  <c r="DO234" i="8" s="1"/>
  <c r="DO235" i="8" s="1"/>
  <c r="DO236" i="8" s="1"/>
  <c r="DO237" i="8" s="1"/>
  <c r="DO238" i="8" s="1"/>
  <c r="DO239" i="8" s="1"/>
  <c r="DO240" i="8" s="1"/>
  <c r="DO241" i="8" s="1"/>
  <c r="DN242" i="8"/>
  <c r="DN243" i="8" s="1"/>
  <c r="DN244" i="8" s="1"/>
  <c r="DN245" i="8" s="1"/>
  <c r="DN246" i="8" s="1"/>
  <c r="DN247" i="8" s="1"/>
  <c r="DN248" i="8" s="1"/>
  <c r="DN249" i="8" s="1"/>
  <c r="DN250" i="8" s="1"/>
  <c r="DN251" i="8" s="1"/>
  <c r="DN252" i="8" s="1"/>
  <c r="DN253" i="8" s="1"/>
  <c r="DN254" i="8" s="1"/>
  <c r="DN255" i="8" s="1"/>
  <c r="DN256" i="8" s="1"/>
  <c r="DN257" i="8" s="1"/>
  <c r="DN258" i="8" s="1"/>
  <c r="DN259" i="8" s="1"/>
  <c r="EO167" i="8"/>
  <c r="EO168" i="8" s="1"/>
  <c r="Y75" i="1"/>
  <c r="D199" i="8"/>
  <c r="P75" i="1"/>
  <c r="FT199" i="4"/>
  <c r="Q75" i="1"/>
  <c r="FZ199" i="4"/>
  <c r="R75" i="1"/>
  <c r="GF199" i="4"/>
  <c r="EV129" i="4"/>
  <c r="O75" i="1"/>
  <c r="FK113" i="4"/>
  <c r="FI115" i="4"/>
  <c r="FJ114" i="4"/>
  <c r="FL112" i="4"/>
  <c r="FH116" i="4"/>
  <c r="FN110" i="4"/>
  <c r="FM111" i="4"/>
  <c r="AW76" i="1"/>
  <c r="BR76" i="1"/>
  <c r="BG76" i="1"/>
  <c r="ET131" i="4"/>
  <c r="ES132" i="4"/>
  <c r="EU130" i="4"/>
  <c r="EQ135" i="4"/>
  <c r="ER133" i="4"/>
  <c r="FF118" i="4"/>
  <c r="FC121" i="4"/>
  <c r="FD120" i="4"/>
  <c r="FE119" i="4"/>
  <c r="FG117" i="4"/>
  <c r="EZ124" i="4"/>
  <c r="FA123" i="4"/>
  <c r="EX126" i="4"/>
  <c r="EW127" i="4"/>
  <c r="EY125" i="4"/>
  <c r="FB122" i="4"/>
  <c r="I120" i="1"/>
  <c r="GH244" i="4" s="1"/>
  <c r="FG151" i="8" l="1"/>
  <c r="FH150" i="8"/>
  <c r="FI149" i="8"/>
  <c r="FK146" i="8"/>
  <c r="FJ147" i="8"/>
  <c r="FJ148" i="8" s="1"/>
  <c r="DV187" i="8"/>
  <c r="DW186" i="8"/>
  <c r="DX185" i="8"/>
  <c r="DY184" i="8"/>
  <c r="DZ183" i="8"/>
  <c r="EA182" i="8"/>
  <c r="EB181" i="8"/>
  <c r="EC180" i="8"/>
  <c r="FN145" i="8"/>
  <c r="EK172" i="8"/>
  <c r="EG176" i="8"/>
  <c r="EI174" i="8"/>
  <c r="EL171" i="8"/>
  <c r="EH175" i="8"/>
  <c r="EF177" i="8"/>
  <c r="BI128" i="6"/>
  <c r="BT128" i="6"/>
  <c r="AS129" i="6"/>
  <c r="BA128" i="6"/>
  <c r="BL128" i="6" s="1"/>
  <c r="DT189" i="8"/>
  <c r="DS190" i="8"/>
  <c r="EJ173" i="8"/>
  <c r="DR191" i="8"/>
  <c r="DR192" i="8" s="1"/>
  <c r="DR193" i="8" s="1"/>
  <c r="DQ194" i="8"/>
  <c r="EE178" i="8"/>
  <c r="ED179" i="8"/>
  <c r="DU188" i="8"/>
  <c r="EM170" i="8"/>
  <c r="EN169" i="8"/>
  <c r="DP196" i="8"/>
  <c r="DP197" i="8" s="1"/>
  <c r="DP198" i="8" s="1"/>
  <c r="DP199" i="8" s="1"/>
  <c r="DP200" i="8" s="1"/>
  <c r="DP201" i="8" s="1"/>
  <c r="DP202" i="8" s="1"/>
  <c r="DP203" i="8" s="1"/>
  <c r="DP204" i="8" s="1"/>
  <c r="DP205" i="8" s="1"/>
  <c r="DP206" i="8" s="1"/>
  <c r="DP207" i="8" s="1"/>
  <c r="DP208" i="8" s="1"/>
  <c r="DP209" i="8" s="1"/>
  <c r="DP210" i="8" s="1"/>
  <c r="DP211" i="8" s="1"/>
  <c r="DP212" i="8" s="1"/>
  <c r="DP213" i="8" s="1"/>
  <c r="DP214" i="8" s="1"/>
  <c r="DP215" i="8" s="1"/>
  <c r="DP216" i="8" s="1"/>
  <c r="DO242" i="8"/>
  <c r="DO243" i="8" s="1"/>
  <c r="DO244" i="8" s="1"/>
  <c r="DO245" i="8" s="1"/>
  <c r="DO246" i="8" s="1"/>
  <c r="DO247" i="8" s="1"/>
  <c r="DO248" i="8" s="1"/>
  <c r="DO249" i="8" s="1"/>
  <c r="DO250" i="8" s="1"/>
  <c r="DO251" i="8" s="1"/>
  <c r="DO252" i="8" s="1"/>
  <c r="DO253" i="8" s="1"/>
  <c r="DO254" i="8" s="1"/>
  <c r="DO255" i="8" s="1"/>
  <c r="DO256" i="8" s="1"/>
  <c r="DO257" i="8" s="1"/>
  <c r="DO258" i="8" s="1"/>
  <c r="DO259" i="8" s="1"/>
  <c r="EP167" i="8"/>
  <c r="EP168" i="8" s="1"/>
  <c r="D199" i="4"/>
  <c r="M75" i="1"/>
  <c r="I75" i="1" s="1"/>
  <c r="EV130" i="4"/>
  <c r="FI116" i="4"/>
  <c r="FL113" i="4"/>
  <c r="FK114" i="4"/>
  <c r="FJ115" i="4"/>
  <c r="FH117" i="4"/>
  <c r="FM112" i="4"/>
  <c r="FN111" i="4"/>
  <c r="BS76" i="1"/>
  <c r="BH76" i="1"/>
  <c r="AX76" i="1"/>
  <c r="ET132" i="4"/>
  <c r="ES133" i="4"/>
  <c r="EU131" i="4"/>
  <c r="ER134" i="4"/>
  <c r="ER135" i="4" s="1"/>
  <c r="GB244" i="4"/>
  <c r="FV244" i="4"/>
  <c r="FF119" i="4"/>
  <c r="FD121" i="4"/>
  <c r="FC122" i="4"/>
  <c r="FE120" i="4"/>
  <c r="FG118" i="4"/>
  <c r="EZ125" i="4"/>
  <c r="FA124" i="4"/>
  <c r="EX127" i="4"/>
  <c r="FB123" i="4"/>
  <c r="EY126" i="4"/>
  <c r="EW128" i="4"/>
  <c r="FH151" i="8" l="1"/>
  <c r="FI150" i="8"/>
  <c r="FJ149" i="8"/>
  <c r="FL146" i="8"/>
  <c r="FK147" i="8"/>
  <c r="FK148" i="8" s="1"/>
  <c r="DX186" i="8"/>
  <c r="DW187" i="8"/>
  <c r="DY185" i="8"/>
  <c r="DZ184" i="8"/>
  <c r="EA183" i="8"/>
  <c r="EB182" i="8"/>
  <c r="EC181" i="8"/>
  <c r="EL172" i="8"/>
  <c r="EG177" i="8"/>
  <c r="EH176" i="8"/>
  <c r="EI175" i="8"/>
  <c r="EJ174" i="8"/>
  <c r="EM171" i="8"/>
  <c r="EF178" i="8"/>
  <c r="BD129" i="6"/>
  <c r="BO129" i="6"/>
  <c r="AT129" i="6"/>
  <c r="DU189" i="8"/>
  <c r="DT190" i="8"/>
  <c r="DS191" i="8"/>
  <c r="DS192" i="8" s="1"/>
  <c r="DS193" i="8" s="1"/>
  <c r="EK173" i="8"/>
  <c r="DR194" i="8"/>
  <c r="DQ195" i="8"/>
  <c r="EE179" i="8"/>
  <c r="ED180" i="8"/>
  <c r="DV188" i="8"/>
  <c r="EN170" i="8"/>
  <c r="EO169" i="8"/>
  <c r="DP217" i="8"/>
  <c r="DP218" i="8" s="1"/>
  <c r="DP219" i="8" s="1"/>
  <c r="DP220" i="8" s="1"/>
  <c r="DP221" i="8" s="1"/>
  <c r="DP222" i="8" s="1"/>
  <c r="DP223" i="8" s="1"/>
  <c r="DP224" i="8" s="1"/>
  <c r="DP225" i="8" s="1"/>
  <c r="DP226" i="8" s="1"/>
  <c r="DP227" i="8" s="1"/>
  <c r="DP228" i="8" s="1"/>
  <c r="DP229" i="8" s="1"/>
  <c r="DP230" i="8" s="1"/>
  <c r="DP231" i="8" s="1"/>
  <c r="DP232" i="8" s="1"/>
  <c r="DP233" i="8" s="1"/>
  <c r="DP234" i="8" s="1"/>
  <c r="DP235" i="8" s="1"/>
  <c r="DP236" i="8" s="1"/>
  <c r="DP237" i="8" s="1"/>
  <c r="DP238" i="8" s="1"/>
  <c r="DP239" i="8" s="1"/>
  <c r="DP240" i="8" s="1"/>
  <c r="DP241" i="8" s="1"/>
  <c r="EQ167" i="8"/>
  <c r="EQ168" i="8" s="1"/>
  <c r="GH199" i="4"/>
  <c r="GB199" i="4"/>
  <c r="FV199" i="4"/>
  <c r="EV131" i="4"/>
  <c r="F199" i="4"/>
  <c r="FI117" i="4"/>
  <c r="FJ116" i="4"/>
  <c r="FL114" i="4"/>
  <c r="FM113" i="4"/>
  <c r="FK115" i="4"/>
  <c r="FN112" i="4"/>
  <c r="AY76" i="1"/>
  <c r="AZ76" i="1" s="1"/>
  <c r="BC76" i="1" s="1"/>
  <c r="BN76" i="1" s="1"/>
  <c r="BT76" i="1"/>
  <c r="BI76" i="1"/>
  <c r="ET133" i="4"/>
  <c r="EU132" i="4"/>
  <c r="ES134" i="4"/>
  <c r="ES135" i="4" s="1"/>
  <c r="FG119" i="4"/>
  <c r="FC123" i="4"/>
  <c r="FE121" i="4"/>
  <c r="FD122" i="4"/>
  <c r="FF120" i="4"/>
  <c r="EX128" i="4"/>
  <c r="FH118" i="4"/>
  <c r="FA125" i="4"/>
  <c r="EY127" i="4"/>
  <c r="FB124" i="4"/>
  <c r="EW129" i="4"/>
  <c r="EZ126" i="4"/>
  <c r="I121" i="1"/>
  <c r="GH245" i="4" s="1"/>
  <c r="FI151" i="8" l="1"/>
  <c r="FJ150" i="8"/>
  <c r="FK149" i="8"/>
  <c r="FL147" i="8"/>
  <c r="FL148" i="8" s="1"/>
  <c r="FM146" i="8"/>
  <c r="FN146" i="8" s="1"/>
  <c r="DY186" i="8"/>
  <c r="DX187" i="8"/>
  <c r="DZ185" i="8"/>
  <c r="EA184" i="8"/>
  <c r="EB183" i="8"/>
  <c r="EC182" i="8"/>
  <c r="ED181" i="8"/>
  <c r="EM172" i="8"/>
  <c r="EJ175" i="8"/>
  <c r="EG178" i="8"/>
  <c r="EN171" i="8"/>
  <c r="EI176" i="8"/>
  <c r="EH177" i="8"/>
  <c r="EK174" i="8"/>
  <c r="W128" i="6"/>
  <c r="Q128" i="6" s="1"/>
  <c r="AU129" i="6"/>
  <c r="AV129" i="6" s="1"/>
  <c r="AW129" i="6" s="1"/>
  <c r="BP129" i="6"/>
  <c r="BE129" i="6"/>
  <c r="DU190" i="8"/>
  <c r="DV189" i="8"/>
  <c r="DT191" i="8"/>
  <c r="DT192" i="8" s="1"/>
  <c r="DT193" i="8" s="1"/>
  <c r="DS194" i="8"/>
  <c r="EL173" i="8"/>
  <c r="DR195" i="8"/>
  <c r="DQ196" i="8"/>
  <c r="DQ197" i="8" s="1"/>
  <c r="DQ198" i="8" s="1"/>
  <c r="DQ199" i="8" s="1"/>
  <c r="DQ200" i="8" s="1"/>
  <c r="DQ201" i="8" s="1"/>
  <c r="DQ202" i="8" s="1"/>
  <c r="DQ203" i="8" s="1"/>
  <c r="DQ204" i="8" s="1"/>
  <c r="DQ205" i="8" s="1"/>
  <c r="DQ206" i="8" s="1"/>
  <c r="DQ207" i="8" s="1"/>
  <c r="DQ208" i="8" s="1"/>
  <c r="DQ209" i="8" s="1"/>
  <c r="DQ210" i="8" s="1"/>
  <c r="DQ211" i="8" s="1"/>
  <c r="DQ212" i="8" s="1"/>
  <c r="DQ213" i="8" s="1"/>
  <c r="DQ214" i="8" s="1"/>
  <c r="DQ215" i="8" s="1"/>
  <c r="DQ216" i="8" s="1"/>
  <c r="DW188" i="8"/>
  <c r="EE180" i="8"/>
  <c r="EF179" i="8"/>
  <c r="EO170" i="8"/>
  <c r="EP169" i="8"/>
  <c r="DP242" i="8"/>
  <c r="DP243" i="8" s="1"/>
  <c r="DP244" i="8" s="1"/>
  <c r="DP245" i="8" s="1"/>
  <c r="DP246" i="8" s="1"/>
  <c r="DP247" i="8" s="1"/>
  <c r="DP248" i="8" s="1"/>
  <c r="DP249" i="8" s="1"/>
  <c r="DP250" i="8" s="1"/>
  <c r="DP251" i="8" s="1"/>
  <c r="DP252" i="8" s="1"/>
  <c r="DP253" i="8" s="1"/>
  <c r="DP254" i="8" s="1"/>
  <c r="DP255" i="8" s="1"/>
  <c r="DP256" i="8" s="1"/>
  <c r="DP257" i="8" s="1"/>
  <c r="DP258" i="8" s="1"/>
  <c r="DP259" i="8" s="1"/>
  <c r="ER167" i="8"/>
  <c r="ER168" i="8" s="1"/>
  <c r="FJ117" i="4"/>
  <c r="FI118" i="4"/>
  <c r="FK116" i="4"/>
  <c r="FM114" i="4"/>
  <c r="FN113" i="4"/>
  <c r="FL115" i="4"/>
  <c r="BV76" i="1"/>
  <c r="BK76" i="1"/>
  <c r="AU77" i="1"/>
  <c r="BU76" i="1"/>
  <c r="BJ76" i="1"/>
  <c r="EU133" i="4"/>
  <c r="EV132" i="4"/>
  <c r="ET134" i="4"/>
  <c r="ET135" i="4" s="1"/>
  <c r="GB245" i="4"/>
  <c r="FV245" i="4"/>
  <c r="FC124" i="4"/>
  <c r="FD123" i="4"/>
  <c r="FE122" i="4"/>
  <c r="FF121" i="4"/>
  <c r="FG120" i="4"/>
  <c r="EY128" i="4"/>
  <c r="FH119" i="4"/>
  <c r="FA126" i="4"/>
  <c r="FB125" i="4"/>
  <c r="EW130" i="4"/>
  <c r="EZ127" i="4"/>
  <c r="EX129" i="4"/>
  <c r="FJ151" i="8" l="1"/>
  <c r="FK150" i="8"/>
  <c r="FL149" i="8"/>
  <c r="FM147" i="8"/>
  <c r="FM148" i="8" s="1"/>
  <c r="K128" i="6"/>
  <c r="DX188" i="8"/>
  <c r="DY187" i="8"/>
  <c r="DZ186" i="8"/>
  <c r="EA185" i="8"/>
  <c r="EB184" i="8"/>
  <c r="EC183" i="8"/>
  <c r="ED182" i="8"/>
  <c r="EE181" i="8"/>
  <c r="EN172" i="8"/>
  <c r="EO171" i="8"/>
  <c r="EK175" i="8"/>
  <c r="EI177" i="8"/>
  <c r="EH178" i="8"/>
  <c r="EJ176" i="8"/>
  <c r="EL174" i="8"/>
  <c r="DV190" i="8"/>
  <c r="BH129" i="6"/>
  <c r="BS129" i="6"/>
  <c r="BQ129" i="6"/>
  <c r="BF129" i="6"/>
  <c r="AX129" i="6"/>
  <c r="BR129" i="6"/>
  <c r="BG129" i="6"/>
  <c r="DU191" i="8"/>
  <c r="DS195" i="8"/>
  <c r="DW189" i="8"/>
  <c r="EM173" i="8"/>
  <c r="DQ217" i="8"/>
  <c r="DQ218" i="8" s="1"/>
  <c r="DQ219" i="8" s="1"/>
  <c r="DQ220" i="8" s="1"/>
  <c r="DQ221" i="8" s="1"/>
  <c r="DQ222" i="8" s="1"/>
  <c r="DQ223" i="8" s="1"/>
  <c r="DQ224" i="8" s="1"/>
  <c r="DQ225" i="8" s="1"/>
  <c r="DQ226" i="8" s="1"/>
  <c r="DQ227" i="8" s="1"/>
  <c r="DR196" i="8"/>
  <c r="DR197" i="8" s="1"/>
  <c r="DR198" i="8" s="1"/>
  <c r="DR199" i="8" s="1"/>
  <c r="DR200" i="8" s="1"/>
  <c r="DR201" i="8" s="1"/>
  <c r="DR202" i="8" s="1"/>
  <c r="DR203" i="8" s="1"/>
  <c r="DR204" i="8" s="1"/>
  <c r="DR205" i="8" s="1"/>
  <c r="DR206" i="8" s="1"/>
  <c r="DR207" i="8" s="1"/>
  <c r="DR208" i="8" s="1"/>
  <c r="DR209" i="8" s="1"/>
  <c r="DR210" i="8" s="1"/>
  <c r="DR211" i="8" s="1"/>
  <c r="DR212" i="8" s="1"/>
  <c r="DR213" i="8" s="1"/>
  <c r="DR214" i="8" s="1"/>
  <c r="DR215" i="8" s="1"/>
  <c r="DR216" i="8" s="1"/>
  <c r="DR217" i="8" s="1"/>
  <c r="DR218" i="8" s="1"/>
  <c r="DR219" i="8" s="1"/>
  <c r="DR220" i="8" s="1"/>
  <c r="DR221" i="8" s="1"/>
  <c r="DR222" i="8" s="1"/>
  <c r="EF180" i="8"/>
  <c r="EG179" i="8"/>
  <c r="DT194" i="8"/>
  <c r="EP170" i="8"/>
  <c r="EQ169" i="8"/>
  <c r="ES167" i="8"/>
  <c r="ES168" i="8" s="1"/>
  <c r="F76" i="1"/>
  <c r="FJ118" i="4"/>
  <c r="FK117" i="4"/>
  <c r="FL116" i="4"/>
  <c r="FN114" i="4"/>
  <c r="FM115" i="4"/>
  <c r="BQ77" i="1"/>
  <c r="BF77" i="1"/>
  <c r="AV77" i="1"/>
  <c r="AW77" i="1" s="1"/>
  <c r="AX77" i="1" s="1"/>
  <c r="EV133" i="4"/>
  <c r="EU134" i="4"/>
  <c r="EU135" i="4" s="1"/>
  <c r="FD124" i="4"/>
  <c r="FE123" i="4"/>
  <c r="FF122" i="4"/>
  <c r="FG121" i="4"/>
  <c r="FH120" i="4"/>
  <c r="FB126" i="4"/>
  <c r="EY129" i="4"/>
  <c r="EZ128" i="4"/>
  <c r="FI119" i="4"/>
  <c r="FC125" i="4"/>
  <c r="FA127" i="4"/>
  <c r="EW131" i="4"/>
  <c r="EX130" i="4"/>
  <c r="I122" i="1"/>
  <c r="GH246" i="4" s="1"/>
  <c r="DR223" i="8" l="1"/>
  <c r="DR224" i="8" s="1"/>
  <c r="DR225" i="8" s="1"/>
  <c r="DR226" i="8" s="1"/>
  <c r="DR227" i="8" s="1"/>
  <c r="FK151" i="8"/>
  <c r="FL150" i="8"/>
  <c r="FM149" i="8"/>
  <c r="FN147" i="8"/>
  <c r="FN148" i="8" s="1"/>
  <c r="DY188" i="8"/>
  <c r="DZ187" i="8"/>
  <c r="EA186" i="8"/>
  <c r="EB185" i="8"/>
  <c r="EC184" i="8"/>
  <c r="ED183" i="8"/>
  <c r="EE182" i="8"/>
  <c r="EF181" i="8"/>
  <c r="DV191" i="8"/>
  <c r="EO172" i="8"/>
  <c r="EP171" i="8"/>
  <c r="EI178" i="8"/>
  <c r="EL175" i="8"/>
  <c r="EJ177" i="8"/>
  <c r="EK176" i="8"/>
  <c r="EM174" i="8"/>
  <c r="DW190" i="8"/>
  <c r="BA129" i="6"/>
  <c r="BL129" i="6" s="1"/>
  <c r="BI129" i="6"/>
  <c r="BT129" i="6"/>
  <c r="AS130" i="6"/>
  <c r="DT195" i="8"/>
  <c r="DU192" i="8"/>
  <c r="DU193" i="8" s="1"/>
  <c r="DX189" i="8"/>
  <c r="EN173" i="8"/>
  <c r="DS196" i="8"/>
  <c r="DS197" i="8" s="1"/>
  <c r="DS198" i="8" s="1"/>
  <c r="DS199" i="8" s="1"/>
  <c r="DS200" i="8" s="1"/>
  <c r="DS201" i="8" s="1"/>
  <c r="DS202" i="8" s="1"/>
  <c r="DS203" i="8" s="1"/>
  <c r="DS204" i="8" s="1"/>
  <c r="DS205" i="8" s="1"/>
  <c r="DS206" i="8" s="1"/>
  <c r="DS207" i="8" s="1"/>
  <c r="DS208" i="8" s="1"/>
  <c r="DS209" i="8" s="1"/>
  <c r="DS210" i="8" s="1"/>
  <c r="DS211" i="8" s="1"/>
  <c r="DS212" i="8" s="1"/>
  <c r="DS213" i="8" s="1"/>
  <c r="DS214" i="8" s="1"/>
  <c r="DS215" i="8" s="1"/>
  <c r="DS216" i="8" s="1"/>
  <c r="DS217" i="8" s="1"/>
  <c r="DS218" i="8" s="1"/>
  <c r="DS219" i="8" s="1"/>
  <c r="DS220" i="8" s="1"/>
  <c r="DS221" i="8" s="1"/>
  <c r="DS222" i="8" s="1"/>
  <c r="DS223" i="8" s="1"/>
  <c r="DS224" i="8" s="1"/>
  <c r="DQ228" i="8"/>
  <c r="DQ229" i="8" s="1"/>
  <c r="DQ230" i="8" s="1"/>
  <c r="EG180" i="8"/>
  <c r="EH179" i="8"/>
  <c r="EQ170" i="8"/>
  <c r="ER169" i="8"/>
  <c r="ES169" i="8" s="1"/>
  <c r="ET167" i="8"/>
  <c r="ET168" i="8" s="1"/>
  <c r="Y76" i="1"/>
  <c r="S76" i="1" s="1"/>
  <c r="D200" i="8"/>
  <c r="O76" i="1"/>
  <c r="GF200" i="4"/>
  <c r="FL117" i="4"/>
  <c r="FK118" i="4"/>
  <c r="FT200" i="4"/>
  <c r="R76" i="1"/>
  <c r="FN115" i="4"/>
  <c r="FM116" i="4"/>
  <c r="FZ200" i="4"/>
  <c r="P76" i="1"/>
  <c r="Q76" i="1"/>
  <c r="BT77" i="1"/>
  <c r="BI77" i="1"/>
  <c r="BS77" i="1"/>
  <c r="BH77" i="1"/>
  <c r="BR77" i="1"/>
  <c r="BG77" i="1"/>
  <c r="AY77" i="1"/>
  <c r="EV134" i="4"/>
  <c r="EV135" i="4" s="1"/>
  <c r="FV246" i="4"/>
  <c r="GB246" i="4"/>
  <c r="E201" i="4"/>
  <c r="FE124" i="4"/>
  <c r="FF123" i="4"/>
  <c r="FG122" i="4"/>
  <c r="FH121" i="4"/>
  <c r="FI120" i="4"/>
  <c r="FC126" i="4"/>
  <c r="FB127" i="4"/>
  <c r="EZ129" i="4"/>
  <c r="EY130" i="4"/>
  <c r="FJ119" i="4"/>
  <c r="FD125" i="4"/>
  <c r="EX131" i="4"/>
  <c r="FA128" i="4"/>
  <c r="EW132" i="4"/>
  <c r="FL151" i="8" l="1"/>
  <c r="FM150" i="8"/>
  <c r="FN149" i="8"/>
  <c r="DZ188" i="8"/>
  <c r="DY189" i="8"/>
  <c r="EA187" i="8"/>
  <c r="EB186" i="8"/>
  <c r="EC185" i="8"/>
  <c r="ED184" i="8"/>
  <c r="EF182" i="8"/>
  <c r="EE183" i="8"/>
  <c r="EG181" i="8"/>
  <c r="DW191" i="8"/>
  <c r="EP172" i="8"/>
  <c r="EQ171" i="8"/>
  <c r="EI179" i="8"/>
  <c r="EJ178" i="8"/>
  <c r="EM175" i="8"/>
  <c r="EK177" i="8"/>
  <c r="EL176" i="8"/>
  <c r="EN174" i="8"/>
  <c r="DV192" i="8"/>
  <c r="DV193" i="8" s="1"/>
  <c r="DX190" i="8"/>
  <c r="BD130" i="6"/>
  <c r="BO130" i="6"/>
  <c r="AT130" i="6"/>
  <c r="DU194" i="8"/>
  <c r="DU195" i="8" s="1"/>
  <c r="DT196" i="8"/>
  <c r="DT197" i="8" s="1"/>
  <c r="DT198" i="8" s="1"/>
  <c r="DT199" i="8" s="1"/>
  <c r="DT200" i="8" s="1"/>
  <c r="DT201" i="8" s="1"/>
  <c r="DT202" i="8" s="1"/>
  <c r="DT203" i="8" s="1"/>
  <c r="DT204" i="8" s="1"/>
  <c r="DT205" i="8" s="1"/>
  <c r="EO173" i="8"/>
  <c r="DR228" i="8"/>
  <c r="DR229" i="8" s="1"/>
  <c r="DR230" i="8" s="1"/>
  <c r="DQ231" i="8"/>
  <c r="DQ232" i="8" s="1"/>
  <c r="DQ233" i="8" s="1"/>
  <c r="DQ234" i="8" s="1"/>
  <c r="DQ235" i="8" s="1"/>
  <c r="DQ236" i="8" s="1"/>
  <c r="DS225" i="8"/>
  <c r="DS226" i="8" s="1"/>
  <c r="DS227" i="8" s="1"/>
  <c r="EH180" i="8"/>
  <c r="ER170" i="8"/>
  <c r="ET169" i="8"/>
  <c r="EU167" i="8"/>
  <c r="EU168" i="8" s="1"/>
  <c r="M76" i="1"/>
  <c r="I76" i="1" s="1"/>
  <c r="D200" i="4"/>
  <c r="FL118" i="4"/>
  <c r="FN116" i="4"/>
  <c r="FM117" i="4"/>
  <c r="BU77" i="1"/>
  <c r="BJ77" i="1"/>
  <c r="AZ77" i="1"/>
  <c r="FF124" i="4"/>
  <c r="FJ120" i="4"/>
  <c r="FH122" i="4"/>
  <c r="FG123" i="4"/>
  <c r="FI121" i="4"/>
  <c r="FB128" i="4"/>
  <c r="FC127" i="4"/>
  <c r="FD126" i="4"/>
  <c r="EZ130" i="4"/>
  <c r="EY131" i="4"/>
  <c r="FE125" i="4"/>
  <c r="FK119" i="4"/>
  <c r="FA129" i="4"/>
  <c r="EX132" i="4"/>
  <c r="EW133" i="4"/>
  <c r="I123" i="1"/>
  <c r="GH247" i="4" s="1"/>
  <c r="FM151" i="8" l="1"/>
  <c r="FN150" i="8"/>
  <c r="DZ189" i="8"/>
  <c r="EA188" i="8"/>
  <c r="EC186" i="8"/>
  <c r="EB187" i="8"/>
  <c r="ED185" i="8"/>
  <c r="EE184" i="8"/>
  <c r="EG182" i="8"/>
  <c r="EF183" i="8"/>
  <c r="EH181" i="8"/>
  <c r="DX191" i="8"/>
  <c r="EQ172" i="8"/>
  <c r="ER171" i="8"/>
  <c r="EJ179" i="8"/>
  <c r="EL177" i="8"/>
  <c r="DY190" i="8"/>
  <c r="EK178" i="8"/>
  <c r="DW192" i="8"/>
  <c r="DW193" i="8" s="1"/>
  <c r="EN175" i="8"/>
  <c r="EM176" i="8"/>
  <c r="EO174" i="8"/>
  <c r="DV194" i="8"/>
  <c r="DV195" i="8" s="1"/>
  <c r="DU196" i="8"/>
  <c r="DU197" i="8" s="1"/>
  <c r="DU198" i="8" s="1"/>
  <c r="DU199" i="8" s="1"/>
  <c r="DU200" i="8" s="1"/>
  <c r="DU201" i="8" s="1"/>
  <c r="W129" i="6"/>
  <c r="Q129" i="6" s="1"/>
  <c r="AU130" i="6"/>
  <c r="BE130" i="6"/>
  <c r="BP130" i="6"/>
  <c r="DT206" i="8"/>
  <c r="DT207" i="8" s="1"/>
  <c r="DT208" i="8" s="1"/>
  <c r="DT209" i="8" s="1"/>
  <c r="DT210" i="8" s="1"/>
  <c r="DT211" i="8" s="1"/>
  <c r="DT212" i="8" s="1"/>
  <c r="DT213" i="8" s="1"/>
  <c r="DT214" i="8" s="1"/>
  <c r="DT215" i="8" s="1"/>
  <c r="DT216" i="8" s="1"/>
  <c r="DT217" i="8" s="1"/>
  <c r="DT218" i="8" s="1"/>
  <c r="EP173" i="8"/>
  <c r="DS228" i="8"/>
  <c r="DS229" i="8" s="1"/>
  <c r="DS230" i="8" s="1"/>
  <c r="DQ237" i="8"/>
  <c r="DQ238" i="8" s="1"/>
  <c r="DQ239" i="8" s="1"/>
  <c r="DQ240" i="8" s="1"/>
  <c r="DQ241" i="8" s="1"/>
  <c r="DR231" i="8"/>
  <c r="DR232" i="8" s="1"/>
  <c r="DR233" i="8" s="1"/>
  <c r="DR234" i="8" s="1"/>
  <c r="DR235" i="8" s="1"/>
  <c r="DR236" i="8" s="1"/>
  <c r="EI180" i="8"/>
  <c r="ES170" i="8"/>
  <c r="EU169" i="8"/>
  <c r="EV167" i="8"/>
  <c r="EV168" i="8" s="1"/>
  <c r="GH200" i="4"/>
  <c r="GB200" i="4"/>
  <c r="FV200" i="4"/>
  <c r="F200" i="4" s="1"/>
  <c r="FN117" i="4"/>
  <c r="FM118" i="4"/>
  <c r="BV77" i="1"/>
  <c r="BK77" i="1"/>
  <c r="AU78" i="1"/>
  <c r="BC77" i="1"/>
  <c r="BN77" i="1" s="1"/>
  <c r="FV247" i="4"/>
  <c r="GB247" i="4"/>
  <c r="FG124" i="4"/>
  <c r="FF125" i="4"/>
  <c r="FH123" i="4"/>
  <c r="FI122" i="4"/>
  <c r="FJ121" i="4"/>
  <c r="FC128" i="4"/>
  <c r="FD127" i="4"/>
  <c r="FA130" i="4"/>
  <c r="EZ131" i="4"/>
  <c r="EY132" i="4"/>
  <c r="FE126" i="4"/>
  <c r="FK120" i="4"/>
  <c r="FL119" i="4"/>
  <c r="FB129" i="4"/>
  <c r="EW134" i="4"/>
  <c r="EW135" i="4" s="1"/>
  <c r="EX133" i="4"/>
  <c r="FN151" i="8" l="1"/>
  <c r="K129" i="6"/>
  <c r="EA189" i="8"/>
  <c r="EB188" i="8"/>
  <c r="ED186" i="8"/>
  <c r="EC187" i="8"/>
  <c r="EE185" i="8"/>
  <c r="EF184" i="8"/>
  <c r="EH182" i="8"/>
  <c r="EG183" i="8"/>
  <c r="EI181" i="8"/>
  <c r="DY191" i="8"/>
  <c r="ES171" i="8"/>
  <c r="EK179" i="8"/>
  <c r="DZ190" i="8"/>
  <c r="ER172" i="8"/>
  <c r="EL178" i="8"/>
  <c r="EO175" i="8"/>
  <c r="DX192" i="8"/>
  <c r="DX193" i="8" s="1"/>
  <c r="EN176" i="8"/>
  <c r="EP174" i="8"/>
  <c r="EM177" i="8"/>
  <c r="DW194" i="8"/>
  <c r="DW195" i="8" s="1"/>
  <c r="DV196" i="8"/>
  <c r="DV197" i="8" s="1"/>
  <c r="DV198" i="8" s="1"/>
  <c r="DV199" i="8" s="1"/>
  <c r="DV200" i="8" s="1"/>
  <c r="DV201" i="8" s="1"/>
  <c r="BF130" i="6"/>
  <c r="BQ130" i="6"/>
  <c r="AV130" i="6"/>
  <c r="DT219" i="8"/>
  <c r="DT220" i="8" s="1"/>
  <c r="DT221" i="8" s="1"/>
  <c r="DT222" i="8" s="1"/>
  <c r="DT223" i="8" s="1"/>
  <c r="DT224" i="8" s="1"/>
  <c r="EQ173" i="8"/>
  <c r="DS231" i="8"/>
  <c r="DS232" i="8" s="1"/>
  <c r="DS233" i="8" s="1"/>
  <c r="DS234" i="8" s="1"/>
  <c r="DS235" i="8" s="1"/>
  <c r="DS236" i="8" s="1"/>
  <c r="DQ242" i="8"/>
  <c r="DQ243" i="8" s="1"/>
  <c r="DQ244" i="8" s="1"/>
  <c r="DQ245" i="8" s="1"/>
  <c r="DQ246" i="8" s="1"/>
  <c r="DQ247" i="8" s="1"/>
  <c r="DQ248" i="8" s="1"/>
  <c r="DQ249" i="8" s="1"/>
  <c r="DQ250" i="8" s="1"/>
  <c r="DQ251" i="8" s="1"/>
  <c r="DQ252" i="8" s="1"/>
  <c r="DQ253" i="8" s="1"/>
  <c r="DQ254" i="8" s="1"/>
  <c r="DQ255" i="8" s="1"/>
  <c r="DQ256" i="8" s="1"/>
  <c r="DQ257" i="8" s="1"/>
  <c r="DQ258" i="8" s="1"/>
  <c r="DQ259" i="8" s="1"/>
  <c r="DR237" i="8"/>
  <c r="DR238" i="8" s="1"/>
  <c r="DR239" i="8" s="1"/>
  <c r="DR240" i="8" s="1"/>
  <c r="DR241" i="8" s="1"/>
  <c r="EJ180" i="8"/>
  <c r="ET170" i="8"/>
  <c r="EV169" i="8"/>
  <c r="EW167" i="8"/>
  <c r="EW168" i="8" s="1"/>
  <c r="DU202" i="8"/>
  <c r="DU203" i="8" s="1"/>
  <c r="DU204" i="8" s="1"/>
  <c r="DU205" i="8" s="1"/>
  <c r="DU206" i="8" s="1"/>
  <c r="DU207" i="8" s="1"/>
  <c r="DU208" i="8" s="1"/>
  <c r="DU209" i="8" s="1"/>
  <c r="DU210" i="8" s="1"/>
  <c r="DU211" i="8" s="1"/>
  <c r="DU212" i="8" s="1"/>
  <c r="DU213" i="8" s="1"/>
  <c r="DU214" i="8" s="1"/>
  <c r="DU215" i="8" s="1"/>
  <c r="DU216" i="8" s="1"/>
  <c r="DU217" i="8" s="1"/>
  <c r="DU218" i="8" s="1"/>
  <c r="F77" i="1"/>
  <c r="FN118" i="4"/>
  <c r="BQ78" i="1"/>
  <c r="BF78" i="1"/>
  <c r="AV78" i="1"/>
  <c r="FF126" i="4"/>
  <c r="FG125" i="4"/>
  <c r="FH124" i="4"/>
  <c r="FI123" i="4"/>
  <c r="FJ122" i="4"/>
  <c r="FD128" i="4"/>
  <c r="FB130" i="4"/>
  <c r="EZ132" i="4"/>
  <c r="FA131" i="4"/>
  <c r="FE127" i="4"/>
  <c r="FL120" i="4"/>
  <c r="FM119" i="4"/>
  <c r="FK121" i="4"/>
  <c r="FC129" i="4"/>
  <c r="EX134" i="4"/>
  <c r="EX135" i="4" s="1"/>
  <c r="EY133" i="4"/>
  <c r="I124" i="1"/>
  <c r="GH248" i="4" s="1"/>
  <c r="DU219" i="8" l="1"/>
  <c r="DU220" i="8" s="1"/>
  <c r="DU221" i="8" s="1"/>
  <c r="DU222" i="8" s="1"/>
  <c r="DU223" i="8" s="1"/>
  <c r="EA190" i="8"/>
  <c r="EB189" i="8"/>
  <c r="EC188" i="8"/>
  <c r="EE186" i="8"/>
  <c r="ED187" i="8"/>
  <c r="EF185" i="8"/>
  <c r="EG184" i="8"/>
  <c r="EI182" i="8"/>
  <c r="EH183" i="8"/>
  <c r="EJ181" i="8"/>
  <c r="DZ191" i="8"/>
  <c r="ES172" i="8"/>
  <c r="EL179" i="8"/>
  <c r="EP175" i="8"/>
  <c r="EM178" i="8"/>
  <c r="EO176" i="8"/>
  <c r="EN177" i="8"/>
  <c r="DY192" i="8"/>
  <c r="DY193" i="8" s="1"/>
  <c r="EQ174" i="8"/>
  <c r="DW196" i="8"/>
  <c r="DW197" i="8" s="1"/>
  <c r="DX194" i="8"/>
  <c r="DX195" i="8" s="1"/>
  <c r="AW130" i="6"/>
  <c r="BG130" i="6"/>
  <c r="BR130" i="6"/>
  <c r="DT225" i="8"/>
  <c r="DT226" i="8" s="1"/>
  <c r="DT227" i="8" s="1"/>
  <c r="ER173" i="8"/>
  <c r="DR242" i="8"/>
  <c r="DR243" i="8" s="1"/>
  <c r="DR244" i="8" s="1"/>
  <c r="DR245" i="8" s="1"/>
  <c r="DR246" i="8" s="1"/>
  <c r="DR247" i="8" s="1"/>
  <c r="DR248" i="8" s="1"/>
  <c r="DR249" i="8" s="1"/>
  <c r="DR250" i="8" s="1"/>
  <c r="DR251" i="8" s="1"/>
  <c r="DR252" i="8" s="1"/>
  <c r="DR253" i="8" s="1"/>
  <c r="DR254" i="8" s="1"/>
  <c r="DR255" i="8" s="1"/>
  <c r="DR256" i="8" s="1"/>
  <c r="DS237" i="8"/>
  <c r="DS238" i="8" s="1"/>
  <c r="DS239" i="8" s="1"/>
  <c r="DS240" i="8" s="1"/>
  <c r="DS241" i="8" s="1"/>
  <c r="EK180" i="8"/>
  <c r="EU170" i="8"/>
  <c r="ET171" i="8"/>
  <c r="EX167" i="8"/>
  <c r="EX168" i="8" s="1"/>
  <c r="EW169" i="8"/>
  <c r="DV202" i="8"/>
  <c r="DV203" i="8" s="1"/>
  <c r="DV204" i="8" s="1"/>
  <c r="DV205" i="8" s="1"/>
  <c r="DV206" i="8" s="1"/>
  <c r="DV207" i="8" s="1"/>
  <c r="DV208" i="8" s="1"/>
  <c r="DV209" i="8" s="1"/>
  <c r="DV210" i="8" s="1"/>
  <c r="DV211" i="8" s="1"/>
  <c r="DV212" i="8" s="1"/>
  <c r="DV213" i="8" s="1"/>
  <c r="DV214" i="8" s="1"/>
  <c r="DV215" i="8" s="1"/>
  <c r="DV216" i="8" s="1"/>
  <c r="DV217" i="8" s="1"/>
  <c r="DV218" i="8" s="1"/>
  <c r="Y77" i="1"/>
  <c r="S77" i="1" s="1"/>
  <c r="D201" i="8"/>
  <c r="GF201" i="4"/>
  <c r="R77" i="1"/>
  <c r="Q77" i="1"/>
  <c r="P77" i="1"/>
  <c r="FZ201" i="4"/>
  <c r="FT201" i="4"/>
  <c r="BR78" i="1"/>
  <c r="BG78" i="1"/>
  <c r="AW78" i="1"/>
  <c r="FV248" i="4"/>
  <c r="GB248" i="4"/>
  <c r="FK122" i="4"/>
  <c r="FG126" i="4"/>
  <c r="FH125" i="4"/>
  <c r="FI124" i="4"/>
  <c r="FJ123" i="4"/>
  <c r="FE128" i="4"/>
  <c r="FC130" i="4"/>
  <c r="EZ133" i="4"/>
  <c r="FB131" i="4"/>
  <c r="FA132" i="4"/>
  <c r="FF127" i="4"/>
  <c r="FL121" i="4"/>
  <c r="FM120" i="4"/>
  <c r="FN119" i="4"/>
  <c r="FD129" i="4"/>
  <c r="EY134" i="4"/>
  <c r="I125" i="1"/>
  <c r="GH249" i="4" s="1"/>
  <c r="DV219" i="8" l="1"/>
  <c r="DV220" i="8" s="1"/>
  <c r="DV221" i="8" s="1"/>
  <c r="DV222" i="8" s="1"/>
  <c r="DV223" i="8" s="1"/>
  <c r="DU224" i="8"/>
  <c r="DU225" i="8" s="1"/>
  <c r="DU226" i="8" s="1"/>
  <c r="DU227" i="8" s="1"/>
  <c r="EA191" i="8"/>
  <c r="EB190" i="8"/>
  <c r="EC189" i="8"/>
  <c r="ED188" i="8"/>
  <c r="EF186" i="8"/>
  <c r="EE187" i="8"/>
  <c r="EG185" i="8"/>
  <c r="EH184" i="8"/>
  <c r="EJ182" i="8"/>
  <c r="EK181" i="8"/>
  <c r="EI183" i="8"/>
  <c r="ET172" i="8"/>
  <c r="EM179" i="8"/>
  <c r="EP176" i="8"/>
  <c r="EQ175" i="8"/>
  <c r="EN178" i="8"/>
  <c r="DZ192" i="8"/>
  <c r="DZ193" i="8" s="1"/>
  <c r="EO177" i="8"/>
  <c r="ER174" i="8"/>
  <c r="DY194" i="8"/>
  <c r="DY195" i="8" s="1"/>
  <c r="DX196" i="8"/>
  <c r="DX197" i="8" s="1"/>
  <c r="BH130" i="6"/>
  <c r="BS130" i="6"/>
  <c r="AX130" i="6"/>
  <c r="DT228" i="8"/>
  <c r="DT229" i="8" s="1"/>
  <c r="DT230" i="8" s="1"/>
  <c r="DS242" i="8"/>
  <c r="DS243" i="8" s="1"/>
  <c r="DS244" i="8" s="1"/>
  <c r="DS245" i="8" s="1"/>
  <c r="DS246" i="8" s="1"/>
  <c r="DS247" i="8" s="1"/>
  <c r="DS248" i="8" s="1"/>
  <c r="DS249" i="8" s="1"/>
  <c r="DS250" i="8" s="1"/>
  <c r="DS251" i="8" s="1"/>
  <c r="DS252" i="8" s="1"/>
  <c r="DS253" i="8" s="1"/>
  <c r="DS254" i="8" s="1"/>
  <c r="DS255" i="8" s="1"/>
  <c r="DS256" i="8" s="1"/>
  <c r="ES173" i="8"/>
  <c r="DR257" i="8"/>
  <c r="DR258" i="8" s="1"/>
  <c r="DR259" i="8" s="1"/>
  <c r="EL180" i="8"/>
  <c r="EV170" i="8"/>
  <c r="EU171" i="8"/>
  <c r="EX169" i="8"/>
  <c r="EY167" i="8"/>
  <c r="EY168" i="8" s="1"/>
  <c r="DW198" i="8"/>
  <c r="DW199" i="8" s="1"/>
  <c r="DW200" i="8" s="1"/>
  <c r="DW201" i="8" s="1"/>
  <c r="O77" i="1"/>
  <c r="D201" i="4"/>
  <c r="BS78" i="1"/>
  <c r="BH78" i="1"/>
  <c r="AX78" i="1"/>
  <c r="GB249" i="4"/>
  <c r="FV249" i="4"/>
  <c r="FG127" i="4"/>
  <c r="FK123" i="4"/>
  <c r="FL122" i="4"/>
  <c r="FH126" i="4"/>
  <c r="FJ124" i="4"/>
  <c r="FI125" i="4"/>
  <c r="FD130" i="4"/>
  <c r="FC131" i="4"/>
  <c r="EZ134" i="4"/>
  <c r="FA133" i="4"/>
  <c r="FB132" i="4"/>
  <c r="FF128" i="4"/>
  <c r="FM121" i="4"/>
  <c r="FN120" i="4"/>
  <c r="FE129" i="4"/>
  <c r="EY135" i="4"/>
  <c r="I126" i="1"/>
  <c r="GH250" i="4" s="1"/>
  <c r="DV224" i="8" l="1"/>
  <c r="DV225" i="8" s="1"/>
  <c r="DV226" i="8" s="1"/>
  <c r="DV227" i="8" s="1"/>
  <c r="EC190" i="8"/>
  <c r="EB191" i="8"/>
  <c r="ED189" i="8"/>
  <c r="EG186" i="8"/>
  <c r="EF187" i="8"/>
  <c r="EE188" i="8"/>
  <c r="EH185" i="8"/>
  <c r="EL181" i="8"/>
  <c r="EI184" i="8"/>
  <c r="EK182" i="8"/>
  <c r="EJ183" i="8"/>
  <c r="EU172" i="8"/>
  <c r="EN179" i="8"/>
  <c r="EA192" i="8"/>
  <c r="EQ176" i="8"/>
  <c r="DZ194" i="8"/>
  <c r="DZ195" i="8" s="1"/>
  <c r="ER175" i="8"/>
  <c r="EO178" i="8"/>
  <c r="EP177" i="8"/>
  <c r="ES174" i="8"/>
  <c r="DY196" i="8"/>
  <c r="DY197" i="8" s="1"/>
  <c r="BT130" i="6"/>
  <c r="BI130" i="6"/>
  <c r="AS131" i="6"/>
  <c r="BA130" i="6"/>
  <c r="BL130" i="6" s="1"/>
  <c r="DU228" i="8"/>
  <c r="DU229" i="8" s="1"/>
  <c r="DU230" i="8" s="1"/>
  <c r="DT231" i="8"/>
  <c r="DT232" i="8" s="1"/>
  <c r="DT233" i="8" s="1"/>
  <c r="DT234" i="8" s="1"/>
  <c r="DT235" i="8" s="1"/>
  <c r="DT236" i="8" s="1"/>
  <c r="ET173" i="8"/>
  <c r="DS257" i="8"/>
  <c r="DS258" i="8" s="1"/>
  <c r="DS259" i="8" s="1"/>
  <c r="EM180" i="8"/>
  <c r="EV171" i="8"/>
  <c r="EW170" i="8"/>
  <c r="EY169" i="8"/>
  <c r="EZ167" i="8"/>
  <c r="EZ168" i="8" s="1"/>
  <c r="DW202" i="8"/>
  <c r="DW203" i="8" s="1"/>
  <c r="DW204" i="8" s="1"/>
  <c r="DW205" i="8" s="1"/>
  <c r="DW206" i="8" s="1"/>
  <c r="DW207" i="8" s="1"/>
  <c r="DW208" i="8" s="1"/>
  <c r="DW209" i="8" s="1"/>
  <c r="DW210" i="8" s="1"/>
  <c r="DW211" i="8" s="1"/>
  <c r="DW212" i="8" s="1"/>
  <c r="DW213" i="8" s="1"/>
  <c r="DW214" i="8" s="1"/>
  <c r="DW215" i="8" s="1"/>
  <c r="DW216" i="8" s="1"/>
  <c r="DW217" i="8" s="1"/>
  <c r="DW218" i="8" s="1"/>
  <c r="DW219" i="8" s="1"/>
  <c r="DW220" i="8" s="1"/>
  <c r="DW221" i="8" s="1"/>
  <c r="DW222" i="8" s="1"/>
  <c r="DW223" i="8" s="1"/>
  <c r="DW224" i="8" s="1"/>
  <c r="DX198" i="8"/>
  <c r="M77" i="1"/>
  <c r="I77" i="1" s="1"/>
  <c r="BT78" i="1"/>
  <c r="BI78" i="1"/>
  <c r="AY78" i="1"/>
  <c r="FV250" i="4"/>
  <c r="GB250" i="4"/>
  <c r="E202" i="4"/>
  <c r="FG128" i="4"/>
  <c r="FH127" i="4"/>
  <c r="FL123" i="4"/>
  <c r="FI126" i="4"/>
  <c r="FM122" i="4"/>
  <c r="FK124" i="4"/>
  <c r="FJ125" i="4"/>
  <c r="FD131" i="4"/>
  <c r="FA134" i="4"/>
  <c r="FC132" i="4"/>
  <c r="FB133" i="4"/>
  <c r="FF129" i="4"/>
  <c r="FN121" i="4"/>
  <c r="FE130" i="4"/>
  <c r="EZ135" i="4"/>
  <c r="I127" i="1"/>
  <c r="GH251" i="4" s="1"/>
  <c r="DW225" i="8" l="1"/>
  <c r="DW226" i="8" s="1"/>
  <c r="DW227" i="8" s="1"/>
  <c r="EC191" i="8"/>
  <c r="ED190" i="8"/>
  <c r="EE189" i="8"/>
  <c r="EB192" i="8"/>
  <c r="EH186" i="8"/>
  <c r="EG187" i="8"/>
  <c r="EF188" i="8"/>
  <c r="EI185" i="8"/>
  <c r="EM181" i="8"/>
  <c r="EL182" i="8"/>
  <c r="EJ184" i="8"/>
  <c r="EV172" i="8"/>
  <c r="EK183" i="8"/>
  <c r="EA193" i="8"/>
  <c r="EA194" i="8" s="1"/>
  <c r="EA195" i="8" s="1"/>
  <c r="EO179" i="8"/>
  <c r="ER176" i="8"/>
  <c r="ES175" i="8"/>
  <c r="EP178" i="8"/>
  <c r="EQ177" i="8"/>
  <c r="DZ196" i="8"/>
  <c r="DZ197" i="8" s="1"/>
  <c r="ET174" i="8"/>
  <c r="EU173" i="8"/>
  <c r="W130" i="6"/>
  <c r="Q130" i="6" s="1"/>
  <c r="BO131" i="6"/>
  <c r="BD131" i="6"/>
  <c r="AT131" i="6"/>
  <c r="DT237" i="8"/>
  <c r="DT238" i="8" s="1"/>
  <c r="DT239" i="8" s="1"/>
  <c r="DT240" i="8" s="1"/>
  <c r="DT241" i="8" s="1"/>
  <c r="DU231" i="8"/>
  <c r="DU232" i="8" s="1"/>
  <c r="DU233" i="8" s="1"/>
  <c r="DU234" i="8" s="1"/>
  <c r="DU235" i="8" s="1"/>
  <c r="DU236" i="8" s="1"/>
  <c r="DV228" i="8"/>
  <c r="DV229" i="8" s="1"/>
  <c r="DV230" i="8" s="1"/>
  <c r="EN180" i="8"/>
  <c r="EZ169" i="8"/>
  <c r="EX170" i="8"/>
  <c r="EW171" i="8"/>
  <c r="FA167" i="8"/>
  <c r="FA168" i="8" s="1"/>
  <c r="DX199" i="8"/>
  <c r="DX200" i="8" s="1"/>
  <c r="DX201" i="8" s="1"/>
  <c r="DY198" i="8"/>
  <c r="F201" i="8"/>
  <c r="GH201" i="4"/>
  <c r="GB201" i="4"/>
  <c r="FV201" i="4"/>
  <c r="BU78" i="1"/>
  <c r="BJ78" i="1"/>
  <c r="AZ78" i="1"/>
  <c r="FV251" i="4"/>
  <c r="GB251" i="4"/>
  <c r="F202" i="4"/>
  <c r="FH128" i="4"/>
  <c r="FG129" i="4"/>
  <c r="FI127" i="4"/>
  <c r="FN122" i="4"/>
  <c r="FK125" i="4"/>
  <c r="FL124" i="4"/>
  <c r="FM123" i="4"/>
  <c r="FJ126" i="4"/>
  <c r="FE131" i="4"/>
  <c r="FD132" i="4"/>
  <c r="FA135" i="4"/>
  <c r="FB134" i="4"/>
  <c r="FC133" i="4"/>
  <c r="FF130" i="4"/>
  <c r="EC192" i="8" l="1"/>
  <c r="ED191" i="8"/>
  <c r="EE190" i="8"/>
  <c r="EF189" i="8"/>
  <c r="EH187" i="8"/>
  <c r="EI186" i="8"/>
  <c r="EN181" i="8"/>
  <c r="EG188" i="8"/>
  <c r="EJ185" i="8"/>
  <c r="EM182" i="8"/>
  <c r="EW172" i="8"/>
  <c r="EK184" i="8"/>
  <c r="EL183" i="8"/>
  <c r="EB193" i="8"/>
  <c r="EP179" i="8"/>
  <c r="ER177" i="8"/>
  <c r="ES176" i="8"/>
  <c r="ET175" i="8"/>
  <c r="EQ178" i="8"/>
  <c r="EA196" i="8"/>
  <c r="EA197" i="8" s="1"/>
  <c r="EU174" i="8"/>
  <c r="EV173" i="8"/>
  <c r="AU131" i="6"/>
  <c r="AV131" i="6" s="1"/>
  <c r="BE131" i="6"/>
  <c r="BP131" i="6"/>
  <c r="DT242" i="8"/>
  <c r="DT243" i="8" s="1"/>
  <c r="DT244" i="8" s="1"/>
  <c r="DT245" i="8" s="1"/>
  <c r="DT246" i="8" s="1"/>
  <c r="DT247" i="8" s="1"/>
  <c r="DT248" i="8" s="1"/>
  <c r="DT249" i="8" s="1"/>
  <c r="DT250" i="8" s="1"/>
  <c r="DT251" i="8" s="1"/>
  <c r="DT252" i="8" s="1"/>
  <c r="DT253" i="8" s="1"/>
  <c r="DT254" i="8" s="1"/>
  <c r="DT255" i="8" s="1"/>
  <c r="DT256" i="8" s="1"/>
  <c r="DT257" i="8" s="1"/>
  <c r="DT258" i="8" s="1"/>
  <c r="DT259" i="8" s="1"/>
  <c r="DU237" i="8"/>
  <c r="DU238" i="8" s="1"/>
  <c r="DV231" i="8"/>
  <c r="DV232" i="8" s="1"/>
  <c r="DV233" i="8" s="1"/>
  <c r="DV234" i="8" s="1"/>
  <c r="DV235" i="8" s="1"/>
  <c r="DV236" i="8" s="1"/>
  <c r="DW228" i="8"/>
  <c r="DW229" i="8" s="1"/>
  <c r="DW230" i="8" s="1"/>
  <c r="EO180" i="8"/>
  <c r="DZ198" i="8"/>
  <c r="FA169" i="8"/>
  <c r="EY170" i="8"/>
  <c r="EX171" i="8"/>
  <c r="FB167" i="8"/>
  <c r="DY199" i="8"/>
  <c r="DX202" i="8"/>
  <c r="DX203" i="8" s="1"/>
  <c r="F201" i="4"/>
  <c r="BV78" i="1"/>
  <c r="BK78" i="1"/>
  <c r="AU79" i="1"/>
  <c r="BC78" i="1"/>
  <c r="BN78" i="1" s="1"/>
  <c r="FG130" i="4"/>
  <c r="FI128" i="4"/>
  <c r="FH129" i="4"/>
  <c r="FJ127" i="4"/>
  <c r="FL125" i="4"/>
  <c r="FK126" i="4"/>
  <c r="FM124" i="4"/>
  <c r="FN123" i="4"/>
  <c r="FD133" i="4"/>
  <c r="FE132" i="4"/>
  <c r="FB135" i="4"/>
  <c r="FC134" i="4"/>
  <c r="FF131" i="4"/>
  <c r="I128" i="1"/>
  <c r="GH252" i="4" s="1"/>
  <c r="ED192" i="8" l="1"/>
  <c r="EE191" i="8"/>
  <c r="EC193" i="8"/>
  <c r="EF190" i="8"/>
  <c r="K130" i="6"/>
  <c r="EI187" i="8"/>
  <c r="EO181" i="8"/>
  <c r="EN182" i="8"/>
  <c r="EJ186" i="8"/>
  <c r="EG189" i="8"/>
  <c r="EH188" i="8"/>
  <c r="EK185" i="8"/>
  <c r="EX172" i="8"/>
  <c r="EL184" i="8"/>
  <c r="EM183" i="8"/>
  <c r="EB194" i="8"/>
  <c r="EB195" i="8" s="1"/>
  <c r="EQ179" i="8"/>
  <c r="ET176" i="8"/>
  <c r="ES177" i="8"/>
  <c r="EU175" i="8"/>
  <c r="ER178" i="8"/>
  <c r="EV174" i="8"/>
  <c r="EW173" i="8"/>
  <c r="BF131" i="6"/>
  <c r="BQ131" i="6"/>
  <c r="AW131" i="6"/>
  <c r="BG131" i="6"/>
  <c r="BR131" i="6"/>
  <c r="DU239" i="8"/>
  <c r="DU240" i="8" s="1"/>
  <c r="DU241" i="8" s="1"/>
  <c r="DV237" i="8"/>
  <c r="DV238" i="8" s="1"/>
  <c r="DW231" i="8"/>
  <c r="DW232" i="8" s="1"/>
  <c r="DW233" i="8" s="1"/>
  <c r="DW234" i="8" s="1"/>
  <c r="DW235" i="8" s="1"/>
  <c r="DW236" i="8" s="1"/>
  <c r="EP180" i="8"/>
  <c r="DZ199" i="8"/>
  <c r="EA198" i="8"/>
  <c r="EZ170" i="8"/>
  <c r="EY171" i="8"/>
  <c r="DY200" i="8"/>
  <c r="DY201" i="8" s="1"/>
  <c r="DY202" i="8" s="1"/>
  <c r="DY203" i="8" s="1"/>
  <c r="FB168" i="8"/>
  <c r="FC167" i="8"/>
  <c r="DX204" i="8"/>
  <c r="DX205" i="8" s="1"/>
  <c r="DX206" i="8" s="1"/>
  <c r="F78" i="1"/>
  <c r="BQ79" i="1"/>
  <c r="AV79" i="1"/>
  <c r="AW79" i="1" s="1"/>
  <c r="BF79" i="1"/>
  <c r="GB252" i="4"/>
  <c r="FV252" i="4"/>
  <c r="FG131" i="4"/>
  <c r="FJ128" i="4"/>
  <c r="FI129" i="4"/>
  <c r="FH130" i="4"/>
  <c r="FK127" i="4"/>
  <c r="FL126" i="4"/>
  <c r="FM125" i="4"/>
  <c r="FN124" i="4"/>
  <c r="FE133" i="4"/>
  <c r="FD134" i="4"/>
  <c r="FC135" i="4"/>
  <c r="FF132" i="4"/>
  <c r="EF191" i="8" l="1"/>
  <c r="ED193" i="8"/>
  <c r="EE192" i="8"/>
  <c r="EG190" i="8"/>
  <c r="EO182" i="8"/>
  <c r="EJ187" i="8"/>
  <c r="EK186" i="8"/>
  <c r="EI188" i="8"/>
  <c r="EH189" i="8"/>
  <c r="EL185" i="8"/>
  <c r="EM184" i="8"/>
  <c r="EN183" i="8"/>
  <c r="EC194" i="8"/>
  <c r="ER179" i="8"/>
  <c r="EQ180" i="8"/>
  <c r="EU176" i="8"/>
  <c r="ET177" i="8"/>
  <c r="EV175" i="8"/>
  <c r="ES178" i="8"/>
  <c r="EW174" i="8"/>
  <c r="EX173" i="8"/>
  <c r="AX131" i="6"/>
  <c r="BA131" i="6" s="1"/>
  <c r="BL131" i="6" s="1"/>
  <c r="BS131" i="6"/>
  <c r="BH131" i="6"/>
  <c r="DU242" i="8"/>
  <c r="DU243" i="8" s="1"/>
  <c r="DU244" i="8" s="1"/>
  <c r="DU245" i="8" s="1"/>
  <c r="DU246" i="8" s="1"/>
  <c r="DU247" i="8" s="1"/>
  <c r="DU248" i="8" s="1"/>
  <c r="DU249" i="8" s="1"/>
  <c r="DU250" i="8" s="1"/>
  <c r="DU251" i="8" s="1"/>
  <c r="DU252" i="8" s="1"/>
  <c r="DU253" i="8" s="1"/>
  <c r="DU254" i="8" s="1"/>
  <c r="DU255" i="8" s="1"/>
  <c r="DU256" i="8" s="1"/>
  <c r="DU257" i="8" s="1"/>
  <c r="DU258" i="8" s="1"/>
  <c r="DU259" i="8" s="1"/>
  <c r="DV239" i="8"/>
  <c r="DV240" i="8" s="1"/>
  <c r="DV241" i="8" s="1"/>
  <c r="DW237" i="8"/>
  <c r="DW238" i="8" s="1"/>
  <c r="EP181" i="8"/>
  <c r="EA199" i="8"/>
  <c r="EY172" i="8"/>
  <c r="EZ171" i="8"/>
  <c r="FA170" i="8"/>
  <c r="DZ200" i="8"/>
  <c r="DZ201" i="8" s="1"/>
  <c r="DZ202" i="8" s="1"/>
  <c r="DZ203" i="8" s="1"/>
  <c r="FD167" i="8"/>
  <c r="FC168" i="8"/>
  <c r="FB169" i="8"/>
  <c r="DY204" i="8"/>
  <c r="DY205" i="8" s="1"/>
  <c r="DY206" i="8" s="1"/>
  <c r="DX207" i="8"/>
  <c r="DX208" i="8" s="1"/>
  <c r="DX209" i="8" s="1"/>
  <c r="DX210" i="8" s="1"/>
  <c r="EB196" i="8"/>
  <c r="Y78" i="1"/>
  <c r="D202" i="8"/>
  <c r="GF202" i="4"/>
  <c r="R78" i="1"/>
  <c r="BS79" i="1"/>
  <c r="BH79" i="1"/>
  <c r="AX79" i="1"/>
  <c r="FT202" i="4"/>
  <c r="FZ202" i="4"/>
  <c r="P78" i="1"/>
  <c r="Q78" i="1"/>
  <c r="BR79" i="1"/>
  <c r="BG79" i="1"/>
  <c r="FH131" i="4"/>
  <c r="FI130" i="4"/>
  <c r="FK128" i="4"/>
  <c r="FJ129" i="4"/>
  <c r="FL127" i="4"/>
  <c r="FM126" i="4"/>
  <c r="FN125" i="4"/>
  <c r="FE134" i="4"/>
  <c r="FF133" i="4"/>
  <c r="FD135" i="4"/>
  <c r="FG132" i="4"/>
  <c r="I129" i="1"/>
  <c r="GH253" i="4" s="1"/>
  <c r="EG191" i="8" l="1"/>
  <c r="EF192" i="8"/>
  <c r="ED194" i="8"/>
  <c r="EE193" i="8"/>
  <c r="EH190" i="8"/>
  <c r="EK187" i="8"/>
  <c r="EL186" i="8"/>
  <c r="EJ188" i="8"/>
  <c r="EI189" i="8"/>
  <c r="EM185" i="8"/>
  <c r="EN184" i="8"/>
  <c r="EO183" i="8"/>
  <c r="EQ181" i="8"/>
  <c r="EC195" i="8"/>
  <c r="ER180" i="8"/>
  <c r="ES179" i="8"/>
  <c r="EV176" i="8"/>
  <c r="EU177" i="8"/>
  <c r="EW175" i="8"/>
  <c r="ET178" i="8"/>
  <c r="EX174" i="8"/>
  <c r="DW239" i="8"/>
  <c r="DW240" i="8" s="1"/>
  <c r="DW241" i="8" s="1"/>
  <c r="EY173" i="8"/>
  <c r="BI131" i="6"/>
  <c r="BT131" i="6"/>
  <c r="AS132" i="6"/>
  <c r="DV242" i="8"/>
  <c r="DV243" i="8" s="1"/>
  <c r="DV244" i="8" s="1"/>
  <c r="DV245" i="8" s="1"/>
  <c r="DV246" i="8" s="1"/>
  <c r="DV247" i="8" s="1"/>
  <c r="DV248" i="8" s="1"/>
  <c r="DV249" i="8" s="1"/>
  <c r="DV250" i="8" s="1"/>
  <c r="DV251" i="8" s="1"/>
  <c r="DV252" i="8" s="1"/>
  <c r="DV253" i="8" s="1"/>
  <c r="DV254" i="8" s="1"/>
  <c r="DV255" i="8" s="1"/>
  <c r="DV256" i="8" s="1"/>
  <c r="DV257" i="8" s="1"/>
  <c r="DV258" i="8" s="1"/>
  <c r="DV259" i="8" s="1"/>
  <c r="EP182" i="8"/>
  <c r="FB170" i="8"/>
  <c r="FA171" i="8"/>
  <c r="EZ172" i="8"/>
  <c r="EA200" i="8"/>
  <c r="EA201" i="8" s="1"/>
  <c r="EA202" i="8" s="1"/>
  <c r="EA203" i="8" s="1"/>
  <c r="FC169" i="8"/>
  <c r="DZ204" i="8"/>
  <c r="DZ205" i="8" s="1"/>
  <c r="DZ206" i="8" s="1"/>
  <c r="DY207" i="8"/>
  <c r="DY208" i="8" s="1"/>
  <c r="DY209" i="8" s="1"/>
  <c r="DY210" i="8" s="1"/>
  <c r="FD168" i="8"/>
  <c r="FE167" i="8"/>
  <c r="DX211" i="8"/>
  <c r="DX212" i="8" s="1"/>
  <c r="DX213" i="8" s="1"/>
  <c r="DX214" i="8" s="1"/>
  <c r="DX215" i="8" s="1"/>
  <c r="DX216" i="8" s="1"/>
  <c r="DX217" i="8" s="1"/>
  <c r="DX218" i="8" s="1"/>
  <c r="DX219" i="8" s="1"/>
  <c r="DX220" i="8" s="1"/>
  <c r="DX221" i="8" s="1"/>
  <c r="DX222" i="8" s="1"/>
  <c r="DX223" i="8" s="1"/>
  <c r="DX224" i="8" s="1"/>
  <c r="DX225" i="8" s="1"/>
  <c r="DX226" i="8" s="1"/>
  <c r="DX227" i="8" s="1"/>
  <c r="DX228" i="8" s="1"/>
  <c r="DX229" i="8" s="1"/>
  <c r="DX230" i="8" s="1"/>
  <c r="DX231" i="8" s="1"/>
  <c r="DX232" i="8" s="1"/>
  <c r="DX233" i="8" s="1"/>
  <c r="DX234" i="8" s="1"/>
  <c r="DX235" i="8" s="1"/>
  <c r="DX236" i="8" s="1"/>
  <c r="DX237" i="8" s="1"/>
  <c r="DX238" i="8" s="1"/>
  <c r="DX239" i="8" s="1"/>
  <c r="DX240" i="8" s="1"/>
  <c r="DX241" i="8" s="1"/>
  <c r="EB197" i="8"/>
  <c r="D202" i="4"/>
  <c r="BT79" i="1"/>
  <c r="BI79" i="1"/>
  <c r="AY79" i="1"/>
  <c r="AZ79" i="1" s="1"/>
  <c r="GB253" i="4"/>
  <c r="FV253" i="4"/>
  <c r="FH132" i="4"/>
  <c r="FI131" i="4"/>
  <c r="FM127" i="4"/>
  <c r="FJ130" i="4"/>
  <c r="FK129" i="4"/>
  <c r="FL128" i="4"/>
  <c r="E203" i="4"/>
  <c r="FN126" i="4"/>
  <c r="FF134" i="4"/>
  <c r="FE135" i="4"/>
  <c r="FG133" i="4"/>
  <c r="EE194" i="8" l="1"/>
  <c r="EH191" i="8"/>
  <c r="EF193" i="8"/>
  <c r="EG192" i="8"/>
  <c r="ED195" i="8"/>
  <c r="EI190" i="8"/>
  <c r="EL187" i="8"/>
  <c r="EM186" i="8"/>
  <c r="EK188" i="8"/>
  <c r="EJ189" i="8"/>
  <c r="EN185" i="8"/>
  <c r="EC196" i="8"/>
  <c r="EC197" i="8" s="1"/>
  <c r="EO184" i="8"/>
  <c r="EP183" i="8"/>
  <c r="ER181" i="8"/>
  <c r="ES180" i="8"/>
  <c r="ET179" i="8"/>
  <c r="EW176" i="8"/>
  <c r="EV177" i="8"/>
  <c r="EX175" i="8"/>
  <c r="EY174" i="8"/>
  <c r="EU178" i="8"/>
  <c r="BD132" i="6"/>
  <c r="BO132" i="6"/>
  <c r="AT132" i="6"/>
  <c r="W131" i="6"/>
  <c r="Q131" i="6" s="1"/>
  <c r="DW242" i="8"/>
  <c r="DX242" i="8" s="1"/>
  <c r="EQ182" i="8"/>
  <c r="FC170" i="8"/>
  <c r="FB171" i="8"/>
  <c r="FA172" i="8"/>
  <c r="EZ173" i="8"/>
  <c r="FD169" i="8"/>
  <c r="DZ207" i="8"/>
  <c r="DZ208" i="8" s="1"/>
  <c r="DZ209" i="8" s="1"/>
  <c r="DZ210" i="8" s="1"/>
  <c r="FE168" i="8"/>
  <c r="FF167" i="8"/>
  <c r="DY211" i="8"/>
  <c r="DY212" i="8" s="1"/>
  <c r="DY213" i="8" s="1"/>
  <c r="DY214" i="8" s="1"/>
  <c r="DY215" i="8" s="1"/>
  <c r="DY216" i="8" s="1"/>
  <c r="DY217" i="8" s="1"/>
  <c r="DY218" i="8" s="1"/>
  <c r="DY219" i="8" s="1"/>
  <c r="DY220" i="8" s="1"/>
  <c r="DY221" i="8" s="1"/>
  <c r="DY222" i="8" s="1"/>
  <c r="DY223" i="8" s="1"/>
  <c r="DY224" i="8" s="1"/>
  <c r="DY225" i="8" s="1"/>
  <c r="DY226" i="8" s="1"/>
  <c r="DY227" i="8" s="1"/>
  <c r="DY228" i="8" s="1"/>
  <c r="DY229" i="8" s="1"/>
  <c r="DY230" i="8" s="1"/>
  <c r="DY231" i="8" s="1"/>
  <c r="DY232" i="8" s="1"/>
  <c r="DY233" i="8" s="1"/>
  <c r="DY234" i="8" s="1"/>
  <c r="DY235" i="8" s="1"/>
  <c r="DY236" i="8" s="1"/>
  <c r="DY237" i="8" s="1"/>
  <c r="DY238" i="8" s="1"/>
  <c r="DY239" i="8" s="1"/>
  <c r="DY240" i="8" s="1"/>
  <c r="DY241" i="8" s="1"/>
  <c r="EA204" i="8"/>
  <c r="EA205" i="8" s="1"/>
  <c r="EA206" i="8" s="1"/>
  <c r="EB198" i="8"/>
  <c r="BV79" i="1"/>
  <c r="BK79" i="1"/>
  <c r="AU80" i="1"/>
  <c r="BU79" i="1"/>
  <c r="BJ79" i="1"/>
  <c r="BC79" i="1"/>
  <c r="BN79" i="1" s="1"/>
  <c r="FH133" i="4"/>
  <c r="FN127" i="4"/>
  <c r="FI132" i="4"/>
  <c r="FM128" i="4"/>
  <c r="FK130" i="4"/>
  <c r="FJ131" i="4"/>
  <c r="FL129" i="4"/>
  <c r="FF135" i="4"/>
  <c r="FG134" i="4"/>
  <c r="I130" i="1"/>
  <c r="GH254" i="4" s="1"/>
  <c r="EF194" i="8" l="1"/>
  <c r="EE195" i="8"/>
  <c r="EG193" i="8"/>
  <c r="EI191" i="8"/>
  <c r="EH192" i="8"/>
  <c r="EJ190" i="8"/>
  <c r="K131" i="6"/>
  <c r="EN186" i="8"/>
  <c r="EM187" i="8"/>
  <c r="EK189" i="8"/>
  <c r="EL188" i="8"/>
  <c r="EO185" i="8"/>
  <c r="ED196" i="8"/>
  <c r="ED197" i="8" s="1"/>
  <c r="EP184" i="8"/>
  <c r="EQ183" i="8"/>
  <c r="ES181" i="8"/>
  <c r="ET180" i="8"/>
  <c r="EU179" i="8"/>
  <c r="EW177" i="8"/>
  <c r="EX176" i="8"/>
  <c r="EY175" i="8"/>
  <c r="EV178" i="8"/>
  <c r="DW243" i="8"/>
  <c r="DW244" i="8" s="1"/>
  <c r="DW245" i="8" s="1"/>
  <c r="DW246" i="8" s="1"/>
  <c r="DW247" i="8" s="1"/>
  <c r="DW248" i="8" s="1"/>
  <c r="DW249" i="8" s="1"/>
  <c r="DW250" i="8" s="1"/>
  <c r="DW251" i="8" s="1"/>
  <c r="DW252" i="8" s="1"/>
  <c r="DW253" i="8" s="1"/>
  <c r="DW254" i="8" s="1"/>
  <c r="AU132" i="6"/>
  <c r="AV132" i="6" s="1"/>
  <c r="BP132" i="6"/>
  <c r="BE132" i="6"/>
  <c r="DY242" i="8"/>
  <c r="ER182" i="8"/>
  <c r="FD170" i="8"/>
  <c r="FB172" i="8"/>
  <c r="FC171" i="8"/>
  <c r="EZ174" i="8"/>
  <c r="FA173" i="8"/>
  <c r="EA207" i="8"/>
  <c r="EA208" i="8" s="1"/>
  <c r="EA209" i="8" s="1"/>
  <c r="EA210" i="8" s="1"/>
  <c r="FE169" i="8"/>
  <c r="DZ211" i="8"/>
  <c r="DZ212" i="8" s="1"/>
  <c r="DZ213" i="8" s="1"/>
  <c r="DZ214" i="8" s="1"/>
  <c r="DZ215" i="8" s="1"/>
  <c r="DZ216" i="8" s="1"/>
  <c r="DZ217" i="8" s="1"/>
  <c r="DZ218" i="8" s="1"/>
  <c r="DZ219" i="8" s="1"/>
  <c r="DZ220" i="8" s="1"/>
  <c r="DZ221" i="8" s="1"/>
  <c r="DZ222" i="8" s="1"/>
  <c r="FF168" i="8"/>
  <c r="FG167" i="8"/>
  <c r="EB199" i="8"/>
  <c r="EB200" i="8" s="1"/>
  <c r="EB201" i="8" s="1"/>
  <c r="EB202" i="8" s="1"/>
  <c r="EB203" i="8" s="1"/>
  <c r="EB204" i="8" s="1"/>
  <c r="EB205" i="8" s="1"/>
  <c r="EB206" i="8" s="1"/>
  <c r="EC198" i="8"/>
  <c r="F79" i="1"/>
  <c r="BQ80" i="1"/>
  <c r="BF80" i="1"/>
  <c r="AV80" i="1"/>
  <c r="AW80" i="1" s="1"/>
  <c r="FV254" i="4"/>
  <c r="GB254" i="4"/>
  <c r="FH134" i="4"/>
  <c r="FI133" i="4"/>
  <c r="FN128" i="4"/>
  <c r="FJ132" i="4"/>
  <c r="FM129" i="4"/>
  <c r="FK131" i="4"/>
  <c r="FL130" i="4"/>
  <c r="FG135" i="4"/>
  <c r="EF195" i="8" l="1"/>
  <c r="EG194" i="8"/>
  <c r="EH193" i="8"/>
  <c r="EJ191" i="8"/>
  <c r="EI192" i="8"/>
  <c r="EK190" i="8"/>
  <c r="EO186" i="8"/>
  <c r="EN187" i="8"/>
  <c r="EL189" i="8"/>
  <c r="EM188" i="8"/>
  <c r="EE196" i="8"/>
  <c r="EE197" i="8" s="1"/>
  <c r="EP185" i="8"/>
  <c r="EQ184" i="8"/>
  <c r="ER183" i="8"/>
  <c r="ET181" i="8"/>
  <c r="EU180" i="8"/>
  <c r="EZ175" i="8"/>
  <c r="EW178" i="8"/>
  <c r="EX177" i="8"/>
  <c r="EY176" i="8"/>
  <c r="EV179" i="8"/>
  <c r="DX243" i="8"/>
  <c r="DX244" i="8" s="1"/>
  <c r="DX245" i="8" s="1"/>
  <c r="DX246" i="8" s="1"/>
  <c r="DX247" i="8" s="1"/>
  <c r="DX248" i="8" s="1"/>
  <c r="DX249" i="8" s="1"/>
  <c r="DX250" i="8" s="1"/>
  <c r="DX251" i="8" s="1"/>
  <c r="DX252" i="8" s="1"/>
  <c r="DX253" i="8" s="1"/>
  <c r="DX254" i="8" s="1"/>
  <c r="DW255" i="8"/>
  <c r="DW256" i="8" s="1"/>
  <c r="DW257" i="8" s="1"/>
  <c r="DW258" i="8" s="1"/>
  <c r="DW259" i="8" s="1"/>
  <c r="AW132" i="6"/>
  <c r="AX132" i="6" s="1"/>
  <c r="BR132" i="6"/>
  <c r="BG132" i="6"/>
  <c r="BQ132" i="6"/>
  <c r="BF132" i="6"/>
  <c r="ES182" i="8"/>
  <c r="EB207" i="8"/>
  <c r="EB208" i="8" s="1"/>
  <c r="EB209" i="8" s="1"/>
  <c r="EB210" i="8" s="1"/>
  <c r="FD171" i="8"/>
  <c r="FE170" i="8"/>
  <c r="FC172" i="8"/>
  <c r="FB173" i="8"/>
  <c r="FA174" i="8"/>
  <c r="FF169" i="8"/>
  <c r="EA211" i="8"/>
  <c r="EA212" i="8" s="1"/>
  <c r="EA213" i="8" s="1"/>
  <c r="EA214" i="8" s="1"/>
  <c r="EA215" i="8" s="1"/>
  <c r="EA216" i="8" s="1"/>
  <c r="EA217" i="8" s="1"/>
  <c r="EA218" i="8" s="1"/>
  <c r="EA219" i="8" s="1"/>
  <c r="EA220" i="8" s="1"/>
  <c r="EA221" i="8" s="1"/>
  <c r="EA222" i="8" s="1"/>
  <c r="DZ223" i="8"/>
  <c r="DZ224" i="8" s="1"/>
  <c r="DZ225" i="8" s="1"/>
  <c r="DZ226" i="8" s="1"/>
  <c r="DZ227" i="8" s="1"/>
  <c r="DZ228" i="8" s="1"/>
  <c r="DZ229" i="8" s="1"/>
  <c r="DZ230" i="8" s="1"/>
  <c r="DZ231" i="8" s="1"/>
  <c r="DZ232" i="8" s="1"/>
  <c r="DZ233" i="8" s="1"/>
  <c r="DZ234" i="8" s="1"/>
  <c r="DZ235" i="8" s="1"/>
  <c r="DZ236" i="8" s="1"/>
  <c r="DZ237" i="8" s="1"/>
  <c r="DZ238" i="8" s="1"/>
  <c r="DZ239" i="8" s="1"/>
  <c r="DZ240" i="8" s="1"/>
  <c r="DZ241" i="8" s="1"/>
  <c r="DZ242" i="8" s="1"/>
  <c r="FG168" i="8"/>
  <c r="FH167" i="8"/>
  <c r="EC199" i="8"/>
  <c r="EC200" i="8" s="1"/>
  <c r="EC201" i="8" s="1"/>
  <c r="EC202" i="8" s="1"/>
  <c r="EC203" i="8" s="1"/>
  <c r="EC204" i="8" s="1"/>
  <c r="EC205" i="8" s="1"/>
  <c r="ED198" i="8"/>
  <c r="Y79" i="1"/>
  <c r="D203" i="8"/>
  <c r="GF203" i="4"/>
  <c r="O79" i="1"/>
  <c r="FZ203" i="4"/>
  <c r="R79" i="1"/>
  <c r="Q79" i="1"/>
  <c r="FT203" i="4"/>
  <c r="P79" i="1"/>
  <c r="BS80" i="1"/>
  <c r="BH80" i="1"/>
  <c r="BR80" i="1"/>
  <c r="BG80" i="1"/>
  <c r="AX80" i="1"/>
  <c r="FI134" i="4"/>
  <c r="FJ133" i="4"/>
  <c r="FN129" i="4"/>
  <c r="FK132" i="4"/>
  <c r="FM130" i="4"/>
  <c r="FL131" i="4"/>
  <c r="FH135" i="4"/>
  <c r="I131" i="1"/>
  <c r="GH255" i="4" s="1"/>
  <c r="EG195" i="8" l="1"/>
  <c r="EH194" i="8"/>
  <c r="EI193" i="8"/>
  <c r="EK191" i="8"/>
  <c r="EJ192" i="8"/>
  <c r="EL190" i="8"/>
  <c r="EO187" i="8"/>
  <c r="EP186" i="8"/>
  <c r="EM189" i="8"/>
  <c r="EN188" i="8"/>
  <c r="EF196" i="8"/>
  <c r="EF197" i="8" s="1"/>
  <c r="EQ185" i="8"/>
  <c r="ER184" i="8"/>
  <c r="ET182" i="8"/>
  <c r="EU181" i="8"/>
  <c r="FI167" i="8"/>
  <c r="FA175" i="8"/>
  <c r="EZ176" i="8"/>
  <c r="EW179" i="8"/>
  <c r="EX178" i="8"/>
  <c r="EY177" i="8"/>
  <c r="EV180" i="8"/>
  <c r="DY243" i="8"/>
  <c r="DY244" i="8" s="1"/>
  <c r="DY245" i="8" s="1"/>
  <c r="DY246" i="8" s="1"/>
  <c r="DY247" i="8" s="1"/>
  <c r="DY248" i="8" s="1"/>
  <c r="DY249" i="8" s="1"/>
  <c r="DY250" i="8" s="1"/>
  <c r="DY251" i="8" s="1"/>
  <c r="DY252" i="8" s="1"/>
  <c r="DY253" i="8" s="1"/>
  <c r="DY254" i="8" s="1"/>
  <c r="DX255" i="8"/>
  <c r="DX256" i="8" s="1"/>
  <c r="DX257" i="8" s="1"/>
  <c r="DX258" i="8" s="1"/>
  <c r="DX259" i="8" s="1"/>
  <c r="BT132" i="6"/>
  <c r="BI132" i="6"/>
  <c r="AS133" i="6"/>
  <c r="BH132" i="6"/>
  <c r="BS132" i="6"/>
  <c r="BA132" i="6"/>
  <c r="BL132" i="6" s="1"/>
  <c r="ES183" i="8"/>
  <c r="FF170" i="8"/>
  <c r="FE171" i="8"/>
  <c r="FD172" i="8"/>
  <c r="EB211" i="8"/>
  <c r="EB212" i="8" s="1"/>
  <c r="EB213" i="8" s="1"/>
  <c r="EB214" i="8" s="1"/>
  <c r="EB215" i="8" s="1"/>
  <c r="EB216" i="8" s="1"/>
  <c r="EB217" i="8" s="1"/>
  <c r="EB218" i="8" s="1"/>
  <c r="EB219" i="8" s="1"/>
  <c r="EB220" i="8" s="1"/>
  <c r="EB221" i="8" s="1"/>
  <c r="EB222" i="8" s="1"/>
  <c r="FC173" i="8"/>
  <c r="FB174" i="8"/>
  <c r="FG169" i="8"/>
  <c r="FH168" i="8"/>
  <c r="EA223" i="8"/>
  <c r="EA224" i="8" s="1"/>
  <c r="EA225" i="8" s="1"/>
  <c r="EA226" i="8" s="1"/>
  <c r="EA227" i="8" s="1"/>
  <c r="EA228" i="8" s="1"/>
  <c r="EA229" i="8" s="1"/>
  <c r="EA230" i="8" s="1"/>
  <c r="EA231" i="8" s="1"/>
  <c r="EA232" i="8" s="1"/>
  <c r="EA233" i="8" s="1"/>
  <c r="EA234" i="8" s="1"/>
  <c r="EA235" i="8" s="1"/>
  <c r="EA236" i="8" s="1"/>
  <c r="EA237" i="8" s="1"/>
  <c r="EA238" i="8" s="1"/>
  <c r="EA239" i="8" s="1"/>
  <c r="EA240" i="8" s="1"/>
  <c r="EA241" i="8" s="1"/>
  <c r="EA242" i="8" s="1"/>
  <c r="EC206" i="8"/>
  <c r="EC207" i="8" s="1"/>
  <c r="EC208" i="8" s="1"/>
  <c r="EC209" i="8" s="1"/>
  <c r="EC210" i="8" s="1"/>
  <c r="ED199" i="8"/>
  <c r="ED200" i="8" s="1"/>
  <c r="ED201" i="8" s="1"/>
  <c r="ED202" i="8" s="1"/>
  <c r="ED203" i="8" s="1"/>
  <c r="ED204" i="8" s="1"/>
  <c r="ED205" i="8" s="1"/>
  <c r="EE198" i="8"/>
  <c r="M79" i="1"/>
  <c r="I79" i="1" s="1"/>
  <c r="D203" i="4"/>
  <c r="BT80" i="1"/>
  <c r="AY80" i="1"/>
  <c r="BI80" i="1"/>
  <c r="FK133" i="4"/>
  <c r="FV255" i="4"/>
  <c r="GB255" i="4"/>
  <c r="FJ134" i="4"/>
  <c r="FL132" i="4"/>
  <c r="FN130" i="4"/>
  <c r="FM131" i="4"/>
  <c r="FI135" i="4"/>
  <c r="EH195" i="8" l="1"/>
  <c r="EI194" i="8"/>
  <c r="EL191" i="8"/>
  <c r="EK192" i="8"/>
  <c r="EJ193" i="8"/>
  <c r="EM190" i="8"/>
  <c r="EG196" i="8"/>
  <c r="EG197" i="8" s="1"/>
  <c r="EP187" i="8"/>
  <c r="EQ186" i="8"/>
  <c r="ER185" i="8"/>
  <c r="EO188" i="8"/>
  <c r="EN189" i="8"/>
  <c r="ES184" i="8"/>
  <c r="EU182" i="8"/>
  <c r="FJ167" i="8"/>
  <c r="FB175" i="8"/>
  <c r="FA176" i="8"/>
  <c r="EZ177" i="8"/>
  <c r="EX179" i="8"/>
  <c r="EW180" i="8"/>
  <c r="EY178" i="8"/>
  <c r="EV181" i="8"/>
  <c r="DZ243" i="8"/>
  <c r="DZ244" i="8" s="1"/>
  <c r="DZ245" i="8" s="1"/>
  <c r="DZ246" i="8" s="1"/>
  <c r="DZ247" i="8" s="1"/>
  <c r="DZ248" i="8" s="1"/>
  <c r="DZ249" i="8" s="1"/>
  <c r="DZ250" i="8" s="1"/>
  <c r="DZ251" i="8" s="1"/>
  <c r="DZ252" i="8" s="1"/>
  <c r="DZ253" i="8" s="1"/>
  <c r="DZ254" i="8" s="1"/>
  <c r="DY255" i="8"/>
  <c r="DY256" i="8" s="1"/>
  <c r="DY257" i="8" s="1"/>
  <c r="DY258" i="8" s="1"/>
  <c r="DY259" i="8" s="1"/>
  <c r="BD133" i="6"/>
  <c r="BO133" i="6"/>
  <c r="AT133" i="6"/>
  <c r="ET183" i="8"/>
  <c r="EC211" i="8"/>
  <c r="EC212" i="8" s="1"/>
  <c r="EC213" i="8" s="1"/>
  <c r="EC214" i="8" s="1"/>
  <c r="EC215" i="8" s="1"/>
  <c r="EC216" i="8" s="1"/>
  <c r="EC217" i="8" s="1"/>
  <c r="EC218" i="8" s="1"/>
  <c r="EC219" i="8" s="1"/>
  <c r="EC220" i="8" s="1"/>
  <c r="EC221" i="8" s="1"/>
  <c r="FF171" i="8"/>
  <c r="FG170" i="8"/>
  <c r="FE172" i="8"/>
  <c r="ED206" i="8"/>
  <c r="ED207" i="8" s="1"/>
  <c r="ED208" i="8" s="1"/>
  <c r="ED209" i="8" s="1"/>
  <c r="ED210" i="8" s="1"/>
  <c r="FD173" i="8"/>
  <c r="FC174" i="8"/>
  <c r="EB223" i="8"/>
  <c r="EB224" i="8" s="1"/>
  <c r="EB225" i="8" s="1"/>
  <c r="EB226" i="8" s="1"/>
  <c r="EB227" i="8" s="1"/>
  <c r="EB228" i="8" s="1"/>
  <c r="EB229" i="8" s="1"/>
  <c r="EB230" i="8" s="1"/>
  <c r="EB231" i="8" s="1"/>
  <c r="EB232" i="8" s="1"/>
  <c r="EB233" i="8" s="1"/>
  <c r="EB234" i="8" s="1"/>
  <c r="EB235" i="8" s="1"/>
  <c r="EB236" i="8" s="1"/>
  <c r="EB237" i="8" s="1"/>
  <c r="EB238" i="8" s="1"/>
  <c r="EB239" i="8" s="1"/>
  <c r="EB240" i="8" s="1"/>
  <c r="EB241" i="8" s="1"/>
  <c r="EB242" i="8" s="1"/>
  <c r="FI168" i="8"/>
  <c r="FH169" i="8"/>
  <c r="EE199" i="8"/>
  <c r="EE200" i="8" s="1"/>
  <c r="EE201" i="8" s="1"/>
  <c r="EE202" i="8" s="1"/>
  <c r="EE203" i="8" s="1"/>
  <c r="EE204" i="8" s="1"/>
  <c r="EE205" i="8" s="1"/>
  <c r="EF198" i="8"/>
  <c r="GH203" i="4"/>
  <c r="GB203" i="4"/>
  <c r="FV203" i="4"/>
  <c r="F203" i="4" s="1"/>
  <c r="BU80" i="1"/>
  <c r="BJ80" i="1"/>
  <c r="AZ80" i="1"/>
  <c r="FL133" i="4"/>
  <c r="FK134" i="4"/>
  <c r="FJ135" i="4"/>
  <c r="FN131" i="4"/>
  <c r="FM132" i="4"/>
  <c r="I132" i="1"/>
  <c r="GH256" i="4" s="1"/>
  <c r="EI195" i="8" l="1"/>
  <c r="EJ194" i="8"/>
  <c r="EM191" i="8"/>
  <c r="EL192" i="8"/>
  <c r="EE206" i="8"/>
  <c r="EE207" i="8" s="1"/>
  <c r="EE208" i="8" s="1"/>
  <c r="EE209" i="8" s="1"/>
  <c r="EE210" i="8" s="1"/>
  <c r="EN190" i="8"/>
  <c r="EK193" i="8"/>
  <c r="EH196" i="8"/>
  <c r="EH197" i="8" s="1"/>
  <c r="EQ187" i="8"/>
  <c r="ER186" i="8"/>
  <c r="ES185" i="8"/>
  <c r="EO189" i="8"/>
  <c r="EP188" i="8"/>
  <c r="ET184" i="8"/>
  <c r="EV182" i="8"/>
  <c r="FC175" i="8"/>
  <c r="FK167" i="8"/>
  <c r="FB176" i="8"/>
  <c r="FA177" i="8"/>
  <c r="EX180" i="8"/>
  <c r="EY179" i="8"/>
  <c r="EZ178" i="8"/>
  <c r="EW181" i="8"/>
  <c r="EA243" i="8"/>
  <c r="EA244" i="8" s="1"/>
  <c r="EA245" i="8" s="1"/>
  <c r="EA246" i="8" s="1"/>
  <c r="EA247" i="8" s="1"/>
  <c r="EA248" i="8" s="1"/>
  <c r="EA249" i="8" s="1"/>
  <c r="EA250" i="8" s="1"/>
  <c r="EA251" i="8" s="1"/>
  <c r="EA252" i="8" s="1"/>
  <c r="EA253" i="8" s="1"/>
  <c r="EA254" i="8" s="1"/>
  <c r="DZ255" i="8"/>
  <c r="DZ256" i="8" s="1"/>
  <c r="DZ257" i="8" s="1"/>
  <c r="DZ258" i="8" s="1"/>
  <c r="DZ259" i="8" s="1"/>
  <c r="AU133" i="6"/>
  <c r="BP133" i="6"/>
  <c r="BE133" i="6"/>
  <c r="W132" i="6"/>
  <c r="Q132" i="6" s="1"/>
  <c r="EU183" i="8"/>
  <c r="ED211" i="8"/>
  <c r="ED212" i="8" s="1"/>
  <c r="ED213" i="8" s="1"/>
  <c r="ED214" i="8" s="1"/>
  <c r="ED215" i="8" s="1"/>
  <c r="ED216" i="8" s="1"/>
  <c r="ED217" i="8" s="1"/>
  <c r="ED218" i="8" s="1"/>
  <c r="FG171" i="8"/>
  <c r="FH170" i="8"/>
  <c r="EC222" i="8"/>
  <c r="EC223" i="8" s="1"/>
  <c r="EC224" i="8" s="1"/>
  <c r="EC225" i="8" s="1"/>
  <c r="EC226" i="8" s="1"/>
  <c r="EC227" i="8" s="1"/>
  <c r="EC228" i="8" s="1"/>
  <c r="EC229" i="8" s="1"/>
  <c r="EC230" i="8" s="1"/>
  <c r="EC231" i="8" s="1"/>
  <c r="EC232" i="8" s="1"/>
  <c r="EC233" i="8" s="1"/>
  <c r="EC234" i="8" s="1"/>
  <c r="EC235" i="8" s="1"/>
  <c r="EC236" i="8" s="1"/>
  <c r="EC237" i="8" s="1"/>
  <c r="EC238" i="8" s="1"/>
  <c r="EC239" i="8" s="1"/>
  <c r="EC240" i="8" s="1"/>
  <c r="EC241" i="8" s="1"/>
  <c r="EC242" i="8" s="1"/>
  <c r="FF172" i="8"/>
  <c r="EF199" i="8"/>
  <c r="EF200" i="8" s="1"/>
  <c r="EF201" i="8" s="1"/>
  <c r="EF202" i="8" s="1"/>
  <c r="FD174" i="8"/>
  <c r="FE173" i="8"/>
  <c r="FJ168" i="8"/>
  <c r="FI169" i="8"/>
  <c r="EG198" i="8"/>
  <c r="BV80" i="1"/>
  <c r="BC80" i="1"/>
  <c r="BN80" i="1" s="1"/>
  <c r="AU81" i="1"/>
  <c r="BK80" i="1"/>
  <c r="FM133" i="4"/>
  <c r="FL134" i="4"/>
  <c r="FK135" i="4"/>
  <c r="FV256" i="4"/>
  <c r="GB256" i="4"/>
  <c r="FN132" i="4"/>
  <c r="I133" i="1"/>
  <c r="GH257" i="4" s="1"/>
  <c r="EJ195" i="8" l="1"/>
  <c r="EK194" i="8"/>
  <c r="EM192" i="8"/>
  <c r="EO190" i="8"/>
  <c r="EN191" i="8"/>
  <c r="EL193" i="8"/>
  <c r="EI196" i="8"/>
  <c r="EI197" i="8" s="1"/>
  <c r="K132" i="6"/>
  <c r="ES186" i="8"/>
  <c r="ER187" i="8"/>
  <c r="ET185" i="8"/>
  <c r="EP189" i="8"/>
  <c r="EQ188" i="8"/>
  <c r="EU184" i="8"/>
  <c r="FL167" i="8"/>
  <c r="FC176" i="8"/>
  <c r="FD175" i="8"/>
  <c r="FB177" i="8"/>
  <c r="EX181" i="8"/>
  <c r="EY180" i="8"/>
  <c r="EZ179" i="8"/>
  <c r="FA178" i="8"/>
  <c r="EW182" i="8"/>
  <c r="EB243" i="8"/>
  <c r="EB244" i="8" s="1"/>
  <c r="EB245" i="8" s="1"/>
  <c r="EB246" i="8" s="1"/>
  <c r="EB247" i="8" s="1"/>
  <c r="EB248" i="8" s="1"/>
  <c r="EB249" i="8" s="1"/>
  <c r="EB250" i="8" s="1"/>
  <c r="EB251" i="8" s="1"/>
  <c r="EB252" i="8" s="1"/>
  <c r="EB253" i="8" s="1"/>
  <c r="EB254" i="8" s="1"/>
  <c r="EA255" i="8"/>
  <c r="EA256" i="8" s="1"/>
  <c r="EA257" i="8" s="1"/>
  <c r="EA258" i="8" s="1"/>
  <c r="EA259" i="8" s="1"/>
  <c r="BQ133" i="6"/>
  <c r="BF133" i="6"/>
  <c r="AV133" i="6"/>
  <c r="EV183" i="8"/>
  <c r="EE211" i="8"/>
  <c r="EE212" i="8" s="1"/>
  <c r="EE213" i="8" s="1"/>
  <c r="EE214" i="8" s="1"/>
  <c r="EE215" i="8" s="1"/>
  <c r="EE216" i="8" s="1"/>
  <c r="EE217" i="8" s="1"/>
  <c r="EE218" i="8" s="1"/>
  <c r="ED219" i="8"/>
  <c r="ED220" i="8" s="1"/>
  <c r="ED221" i="8" s="1"/>
  <c r="ED222" i="8" s="1"/>
  <c r="FI170" i="8"/>
  <c r="FG172" i="8"/>
  <c r="FH171" i="8"/>
  <c r="FE174" i="8"/>
  <c r="FF173" i="8"/>
  <c r="FJ169" i="8"/>
  <c r="FK168" i="8"/>
  <c r="EF203" i="8"/>
  <c r="EG199" i="8"/>
  <c r="EH198" i="8"/>
  <c r="F80" i="1"/>
  <c r="BQ81" i="1"/>
  <c r="AV81" i="1"/>
  <c r="BF81" i="1"/>
  <c r="FN133" i="4"/>
  <c r="FM134" i="4"/>
  <c r="FL135" i="4"/>
  <c r="GB257" i="4"/>
  <c r="FV257" i="4"/>
  <c r="EP190" i="8" l="1"/>
  <c r="EK195" i="8"/>
  <c r="EN192" i="8"/>
  <c r="EO191" i="8"/>
  <c r="EM193" i="8"/>
  <c r="EL194" i="8"/>
  <c r="EJ196" i="8"/>
  <c r="ET186" i="8"/>
  <c r="ES187" i="8"/>
  <c r="EU185" i="8"/>
  <c r="EV184" i="8"/>
  <c r="FM167" i="8"/>
  <c r="ER188" i="8"/>
  <c r="EQ189" i="8"/>
  <c r="FE175" i="8"/>
  <c r="FC177" i="8"/>
  <c r="FD176" i="8"/>
  <c r="EZ180" i="8"/>
  <c r="EX182" i="8"/>
  <c r="EY181" i="8"/>
  <c r="FA179" i="8"/>
  <c r="FB178" i="8"/>
  <c r="EC243" i="8"/>
  <c r="EC244" i="8" s="1"/>
  <c r="EC245" i="8" s="1"/>
  <c r="EC246" i="8" s="1"/>
  <c r="EC247" i="8" s="1"/>
  <c r="EC248" i="8" s="1"/>
  <c r="EC249" i="8" s="1"/>
  <c r="EC250" i="8" s="1"/>
  <c r="EC251" i="8" s="1"/>
  <c r="EC252" i="8" s="1"/>
  <c r="EC253" i="8" s="1"/>
  <c r="EC254" i="8" s="1"/>
  <c r="EB255" i="8"/>
  <c r="EB256" i="8" s="1"/>
  <c r="EB257" i="8" s="1"/>
  <c r="EB258" i="8" s="1"/>
  <c r="EB259" i="8" s="1"/>
  <c r="BG133" i="6"/>
  <c r="BR133" i="6"/>
  <c r="AW133" i="6"/>
  <c r="EW183" i="8"/>
  <c r="EE219" i="8"/>
  <c r="EE220" i="8" s="1"/>
  <c r="EE221" i="8" s="1"/>
  <c r="EE222" i="8" s="1"/>
  <c r="ED223" i="8"/>
  <c r="ED224" i="8" s="1"/>
  <c r="ED225" i="8" s="1"/>
  <c r="ED226" i="8" s="1"/>
  <c r="ED227" i="8" s="1"/>
  <c r="ED228" i="8" s="1"/>
  <c r="ED229" i="8" s="1"/>
  <c r="ED230" i="8" s="1"/>
  <c r="ED231" i="8" s="1"/>
  <c r="FI171" i="8"/>
  <c r="FJ170" i="8"/>
  <c r="FH172" i="8"/>
  <c r="FG173" i="8"/>
  <c r="FF174" i="8"/>
  <c r="EI198" i="8"/>
  <c r="FL168" i="8"/>
  <c r="FK169" i="8"/>
  <c r="EH199" i="8"/>
  <c r="EF204" i="8"/>
  <c r="EG200" i="8"/>
  <c r="Y80" i="1"/>
  <c r="D204" i="8"/>
  <c r="GF204" i="4"/>
  <c r="FT204" i="4"/>
  <c r="R80" i="1"/>
  <c r="FZ204" i="4"/>
  <c r="Q80" i="1"/>
  <c r="P80" i="1"/>
  <c r="BR81" i="1"/>
  <c r="BG81" i="1"/>
  <c r="AW81" i="1"/>
  <c r="FN134" i="4"/>
  <c r="FM135" i="4"/>
  <c r="I134" i="1"/>
  <c r="GH258" i="4" s="1"/>
  <c r="EQ190" i="8" l="1"/>
  <c r="EL195" i="8"/>
  <c r="EK196" i="8"/>
  <c r="EO192" i="8"/>
  <c r="EP191" i="8"/>
  <c r="EM194" i="8"/>
  <c r="EN193" i="8"/>
  <c r="EJ197" i="8"/>
  <c r="ET187" i="8"/>
  <c r="EU186" i="8"/>
  <c r="EV185" i="8"/>
  <c r="EW184" i="8"/>
  <c r="FN167" i="8"/>
  <c r="ER189" i="8"/>
  <c r="ES188" i="8"/>
  <c r="FF175" i="8"/>
  <c r="FE176" i="8"/>
  <c r="FD177" i="8"/>
  <c r="FA180" i="8"/>
  <c r="EY182" i="8"/>
  <c r="EZ181" i="8"/>
  <c r="FB179" i="8"/>
  <c r="FC178" i="8"/>
  <c r="EC255" i="8"/>
  <c r="EC256" i="8" s="1"/>
  <c r="EC257" i="8" s="1"/>
  <c r="EC258" i="8" s="1"/>
  <c r="EC259" i="8" s="1"/>
  <c r="AX133" i="6"/>
  <c r="BA133" i="6" s="1"/>
  <c r="BL133" i="6" s="1"/>
  <c r="BS133" i="6"/>
  <c r="BH133" i="6"/>
  <c r="EX183" i="8"/>
  <c r="EE223" i="8"/>
  <c r="EE224" i="8" s="1"/>
  <c r="EE225" i="8" s="1"/>
  <c r="ED232" i="8"/>
  <c r="ED233" i="8" s="1"/>
  <c r="ED234" i="8" s="1"/>
  <c r="ED235" i="8" s="1"/>
  <c r="ED236" i="8" s="1"/>
  <c r="FK170" i="8"/>
  <c r="FI172" i="8"/>
  <c r="FJ171" i="8"/>
  <c r="FH173" i="8"/>
  <c r="FG174" i="8"/>
  <c r="FM168" i="8"/>
  <c r="FL169" i="8"/>
  <c r="EF205" i="8"/>
  <c r="EH200" i="8"/>
  <c r="EG201" i="8"/>
  <c r="EI199" i="8"/>
  <c r="D204" i="4"/>
  <c r="AX81" i="1"/>
  <c r="BS81" i="1"/>
  <c r="BH81" i="1"/>
  <c r="FN135" i="4"/>
  <c r="FV258" i="4"/>
  <c r="GB258" i="4"/>
  <c r="I135" i="1"/>
  <c r="GH259" i="4" s="1"/>
  <c r="ER190" i="8" l="1"/>
  <c r="EM195" i="8"/>
  <c r="EL196" i="8"/>
  <c r="EK197" i="8"/>
  <c r="EP192" i="8"/>
  <c r="EQ191" i="8"/>
  <c r="EN194" i="8"/>
  <c r="EO193" i="8"/>
  <c r="EJ198" i="8"/>
  <c r="EJ199" i="8" s="1"/>
  <c r="EX184" i="8"/>
  <c r="EU187" i="8"/>
  <c r="EV186" i="8"/>
  <c r="EW185" i="8"/>
  <c r="ES189" i="8"/>
  <c r="ET188" i="8"/>
  <c r="FF176" i="8"/>
  <c r="FG175" i="8"/>
  <c r="FE177" i="8"/>
  <c r="FB180" i="8"/>
  <c r="EZ182" i="8"/>
  <c r="FA181" i="8"/>
  <c r="FC179" i="8"/>
  <c r="FD178" i="8"/>
  <c r="BI133" i="6"/>
  <c r="BT133" i="6"/>
  <c r="AS134" i="6"/>
  <c r="EY183" i="8"/>
  <c r="FL170" i="8"/>
  <c r="FK171" i="8"/>
  <c r="EE226" i="8"/>
  <c r="EE227" i="8" s="1"/>
  <c r="EE228" i="8" s="1"/>
  <c r="EE229" i="8" s="1"/>
  <c r="EE230" i="8" s="1"/>
  <c r="EE231" i="8" s="1"/>
  <c r="ED237" i="8"/>
  <c r="ED238" i="8" s="1"/>
  <c r="ED239" i="8" s="1"/>
  <c r="ED240" i="8" s="1"/>
  <c r="ED241" i="8" s="1"/>
  <c r="ED242" i="8" s="1"/>
  <c r="ED243" i="8" s="1"/>
  <c r="ED244" i="8" s="1"/>
  <c r="ED245" i="8" s="1"/>
  <c r="ED246" i="8" s="1"/>
  <c r="ED247" i="8" s="1"/>
  <c r="ED248" i="8" s="1"/>
  <c r="ED249" i="8" s="1"/>
  <c r="ED250" i="8" s="1"/>
  <c r="ED251" i="8" s="1"/>
  <c r="ED252" i="8" s="1"/>
  <c r="ED253" i="8" s="1"/>
  <c r="ED254" i="8" s="1"/>
  <c r="ED255" i="8" s="1"/>
  <c r="ED256" i="8" s="1"/>
  <c r="ED257" i="8" s="1"/>
  <c r="ED258" i="8" s="1"/>
  <c r="ED259" i="8" s="1"/>
  <c r="FJ172" i="8"/>
  <c r="FH174" i="8"/>
  <c r="FI173" i="8"/>
  <c r="FM169" i="8"/>
  <c r="FN168" i="8"/>
  <c r="EG202" i="8"/>
  <c r="EH201" i="8"/>
  <c r="EI200" i="8"/>
  <c r="EF206" i="8"/>
  <c r="BT81" i="1"/>
  <c r="BI81" i="1"/>
  <c r="AY81" i="1"/>
  <c r="GB259" i="4"/>
  <c r="FV259" i="4"/>
  <c r="ES190" i="8" l="1"/>
  <c r="EN195" i="8"/>
  <c r="EM196" i="8"/>
  <c r="EL197" i="8"/>
  <c r="EQ192" i="8"/>
  <c r="EK198" i="8"/>
  <c r="ER191" i="8"/>
  <c r="EO194" i="8"/>
  <c r="EP193" i="8"/>
  <c r="EX185" i="8"/>
  <c r="EV187" i="8"/>
  <c r="EW186" i="8"/>
  <c r="ET189" i="8"/>
  <c r="FG176" i="8"/>
  <c r="FF177" i="8"/>
  <c r="FH175" i="8"/>
  <c r="EU188" i="8"/>
  <c r="FC180" i="8"/>
  <c r="FB181" i="8"/>
  <c r="EZ183" i="8"/>
  <c r="FA182" i="8"/>
  <c r="FD179" i="8"/>
  <c r="FE178" i="8"/>
  <c r="W133" i="6"/>
  <c r="Q133" i="6" s="1"/>
  <c r="AT134" i="6"/>
  <c r="BO134" i="6"/>
  <c r="BD134" i="6"/>
  <c r="EY184" i="8"/>
  <c r="FM170" i="8"/>
  <c r="FL171" i="8"/>
  <c r="FK172" i="8"/>
  <c r="EE232" i="8"/>
  <c r="EE233" i="8" s="1"/>
  <c r="EE234" i="8" s="1"/>
  <c r="EE235" i="8" s="1"/>
  <c r="EE236" i="8" s="1"/>
  <c r="FI174" i="8"/>
  <c r="FJ173" i="8"/>
  <c r="FN169" i="8"/>
  <c r="EJ200" i="8"/>
  <c r="EH202" i="8"/>
  <c r="EG203" i="8"/>
  <c r="EF207" i="8"/>
  <c r="EF208" i="8" s="1"/>
  <c r="EF209" i="8" s="1"/>
  <c r="EF210" i="8" s="1"/>
  <c r="EF211" i="8" s="1"/>
  <c r="EF212" i="8" s="1"/>
  <c r="EF213" i="8" s="1"/>
  <c r="EF214" i="8" s="1"/>
  <c r="EF215" i="8" s="1"/>
  <c r="EF216" i="8" s="1"/>
  <c r="EF217" i="8" s="1"/>
  <c r="EF218" i="8" s="1"/>
  <c r="EF219" i="8" s="1"/>
  <c r="EF220" i="8" s="1"/>
  <c r="EF221" i="8" s="1"/>
  <c r="EF222" i="8" s="1"/>
  <c r="EF223" i="8" s="1"/>
  <c r="EF224" i="8" s="1"/>
  <c r="EI201" i="8"/>
  <c r="BU81" i="1"/>
  <c r="BJ81" i="1"/>
  <c r="AZ81" i="1"/>
  <c r="CE162" i="1"/>
  <c r="CE152" i="1"/>
  <c r="CE163" i="1"/>
  <c r="CE153" i="1"/>
  <c r="ET190" i="8" l="1"/>
  <c r="EM197" i="8"/>
  <c r="EN196" i="8"/>
  <c r="EO195" i="8"/>
  <c r="EL198" i="8"/>
  <c r="EK199" i="8"/>
  <c r="EK200" i="8" s="1"/>
  <c r="ER192" i="8"/>
  <c r="ES191" i="8"/>
  <c r="EP194" i="8"/>
  <c r="EQ193" i="8"/>
  <c r="EY185" i="8"/>
  <c r="K133" i="6"/>
  <c r="EX186" i="8"/>
  <c r="EW187" i="8"/>
  <c r="EU189" i="8"/>
  <c r="FH176" i="8"/>
  <c r="FG177" i="8"/>
  <c r="FI175" i="8"/>
  <c r="FF178" i="8"/>
  <c r="EV188" i="8"/>
  <c r="FD180" i="8"/>
  <c r="FC181" i="8"/>
  <c r="FA183" i="8"/>
  <c r="FB182" i="8"/>
  <c r="FE179" i="8"/>
  <c r="BP134" i="6"/>
  <c r="BE134" i="6"/>
  <c r="AU134" i="6"/>
  <c r="EZ184" i="8"/>
  <c r="FN170" i="8"/>
  <c r="FM171" i="8"/>
  <c r="FL172" i="8"/>
  <c r="EE237" i="8"/>
  <c r="EE238" i="8" s="1"/>
  <c r="EE239" i="8" s="1"/>
  <c r="EE240" i="8" s="1"/>
  <c r="FJ174" i="8"/>
  <c r="FK173" i="8"/>
  <c r="EI202" i="8"/>
  <c r="EF225" i="8"/>
  <c r="EF226" i="8" s="1"/>
  <c r="EF227" i="8" s="1"/>
  <c r="EF228" i="8" s="1"/>
  <c r="EF229" i="8" s="1"/>
  <c r="EF230" i="8" s="1"/>
  <c r="EF231" i="8" s="1"/>
  <c r="EF232" i="8" s="1"/>
  <c r="EF233" i="8" s="1"/>
  <c r="EF234" i="8" s="1"/>
  <c r="EF235" i="8" s="1"/>
  <c r="EF236" i="8" s="1"/>
  <c r="EH203" i="8"/>
  <c r="EJ201" i="8"/>
  <c r="EG204" i="8"/>
  <c r="BV81" i="1"/>
  <c r="AU82" i="1"/>
  <c r="BK81" i="1"/>
  <c r="BC81" i="1"/>
  <c r="BN81" i="1" s="1"/>
  <c r="CE164" i="1"/>
  <c r="CE154" i="1"/>
  <c r="I138" i="1"/>
  <c r="EU190" i="8" l="1"/>
  <c r="EM198" i="8"/>
  <c r="EN197" i="8"/>
  <c r="EL199" i="8"/>
  <c r="EL200" i="8" s="1"/>
  <c r="EO196" i="8"/>
  <c r="EP195" i="8"/>
  <c r="ES192" i="8"/>
  <c r="ET191" i="8"/>
  <c r="EQ194" i="8"/>
  <c r="ER193" i="8"/>
  <c r="EF237" i="8"/>
  <c r="EF238" i="8" s="1"/>
  <c r="EF239" i="8" s="1"/>
  <c r="EF240" i="8" s="1"/>
  <c r="EZ185" i="8"/>
  <c r="EY186" i="8"/>
  <c r="EX187" i="8"/>
  <c r="FJ175" i="8"/>
  <c r="FI176" i="8"/>
  <c r="FH177" i="8"/>
  <c r="FG178" i="8"/>
  <c r="EV189" i="8"/>
  <c r="EW188" i="8"/>
  <c r="FD181" i="8"/>
  <c r="FB183" i="8"/>
  <c r="FC182" i="8"/>
  <c r="FE180" i="8"/>
  <c r="FF179" i="8"/>
  <c r="BF134" i="6"/>
  <c r="BQ134" i="6"/>
  <c r="AV134" i="6"/>
  <c r="FA184" i="8"/>
  <c r="FN171" i="8"/>
  <c r="FM172" i="8"/>
  <c r="EE241" i="8"/>
  <c r="EE242" i="8" s="1"/>
  <c r="EE243" i="8" s="1"/>
  <c r="EE244" i="8" s="1"/>
  <c r="EE245" i="8" s="1"/>
  <c r="EE246" i="8" s="1"/>
  <c r="EE247" i="8" s="1"/>
  <c r="EE248" i="8" s="1"/>
  <c r="EE249" i="8" s="1"/>
  <c r="EE250" i="8" s="1"/>
  <c r="EE251" i="8" s="1"/>
  <c r="EE252" i="8" s="1"/>
  <c r="EE253" i="8" s="1"/>
  <c r="EE254" i="8" s="1"/>
  <c r="EE255" i="8" s="1"/>
  <c r="EE256" i="8" s="1"/>
  <c r="EE257" i="8" s="1"/>
  <c r="EE258" i="8" s="1"/>
  <c r="EE259" i="8" s="1"/>
  <c r="FL173" i="8"/>
  <c r="FK174" i="8"/>
  <c r="EJ202" i="8"/>
  <c r="EK201" i="8"/>
  <c r="EG205" i="8"/>
  <c r="EG206" i="8" s="1"/>
  <c r="EG207" i="8" s="1"/>
  <c r="EG208" i="8" s="1"/>
  <c r="EG209" i="8" s="1"/>
  <c r="EG210" i="8" s="1"/>
  <c r="EG211" i="8" s="1"/>
  <c r="EG212" i="8" s="1"/>
  <c r="EG213" i="8" s="1"/>
  <c r="EG214" i="8" s="1"/>
  <c r="EG215" i="8" s="1"/>
  <c r="EG216" i="8" s="1"/>
  <c r="EG217" i="8" s="1"/>
  <c r="EG218" i="8" s="1"/>
  <c r="EG219" i="8" s="1"/>
  <c r="EG220" i="8" s="1"/>
  <c r="EG221" i="8" s="1"/>
  <c r="EH204" i="8"/>
  <c r="EI203" i="8"/>
  <c r="F81" i="1"/>
  <c r="BQ82" i="1"/>
  <c r="BF82" i="1"/>
  <c r="AV82" i="1"/>
  <c r="CE155" i="1"/>
  <c r="I139" i="1"/>
  <c r="EV190" i="8" l="1"/>
  <c r="EU191" i="8"/>
  <c r="EN198" i="8"/>
  <c r="EM199" i="8"/>
  <c r="EM200" i="8" s="1"/>
  <c r="EO197" i="8"/>
  <c r="EQ195" i="8"/>
  <c r="EP196" i="8"/>
  <c r="ET192" i="8"/>
  <c r="ER194" i="8"/>
  <c r="ES193" i="8"/>
  <c r="EZ186" i="8"/>
  <c r="FK175" i="8"/>
  <c r="EY187" i="8"/>
  <c r="FJ176" i="8"/>
  <c r="FI177" i="8"/>
  <c r="FH178" i="8"/>
  <c r="EW189" i="8"/>
  <c r="EW190" i="8" s="1"/>
  <c r="EX188" i="8"/>
  <c r="FB184" i="8"/>
  <c r="FE181" i="8"/>
  <c r="FC183" i="8"/>
  <c r="FD182" i="8"/>
  <c r="FF180" i="8"/>
  <c r="FG179" i="8"/>
  <c r="AW134" i="6"/>
  <c r="AX134" i="6" s="1"/>
  <c r="BG134" i="6"/>
  <c r="BR134" i="6"/>
  <c r="FA185" i="8"/>
  <c r="FN172" i="8"/>
  <c r="EF241" i="8"/>
  <c r="EF242" i="8" s="1"/>
  <c r="EF243" i="8" s="1"/>
  <c r="EF244" i="8" s="1"/>
  <c r="EF245" i="8" s="1"/>
  <c r="EF246" i="8" s="1"/>
  <c r="EF247" i="8" s="1"/>
  <c r="EF248" i="8" s="1"/>
  <c r="EF249" i="8" s="1"/>
  <c r="EF250" i="8" s="1"/>
  <c r="EF251" i="8" s="1"/>
  <c r="EF252" i="8" s="1"/>
  <c r="EF253" i="8" s="1"/>
  <c r="EF254" i="8" s="1"/>
  <c r="EF255" i="8" s="1"/>
  <c r="EF256" i="8" s="1"/>
  <c r="EF257" i="8" s="1"/>
  <c r="FL174" i="8"/>
  <c r="FM173" i="8"/>
  <c r="EL201" i="8"/>
  <c r="EK202" i="8"/>
  <c r="EJ203" i="8"/>
  <c r="EH205" i="8"/>
  <c r="EI204" i="8"/>
  <c r="EG222" i="8"/>
  <c r="EG223" i="8" s="1"/>
  <c r="EG224" i="8" s="1"/>
  <c r="EG225" i="8" s="1"/>
  <c r="EG226" i="8" s="1"/>
  <c r="EG227" i="8" s="1"/>
  <c r="EG228" i="8" s="1"/>
  <c r="EG229" i="8" s="1"/>
  <c r="EG230" i="8" s="1"/>
  <c r="EG231" i="8" s="1"/>
  <c r="Y81" i="1"/>
  <c r="D205" i="8"/>
  <c r="GF205" i="4"/>
  <c r="P81" i="1"/>
  <c r="R81" i="1"/>
  <c r="Q81" i="1"/>
  <c r="FZ205" i="4"/>
  <c r="FT205" i="4"/>
  <c r="BR82" i="1"/>
  <c r="BG82" i="1"/>
  <c r="AW82" i="1"/>
  <c r="F263" i="4"/>
  <c r="CE156" i="1"/>
  <c r="I140" i="1"/>
  <c r="EV191" i="8" l="1"/>
  <c r="EU192" i="8"/>
  <c r="EN199" i="8"/>
  <c r="EN200" i="8" s="1"/>
  <c r="EO198" i="8"/>
  <c r="EP197" i="8"/>
  <c r="ER195" i="8"/>
  <c r="EQ196" i="8"/>
  <c r="ES194" i="8"/>
  <c r="ET193" i="8"/>
  <c r="FL175" i="8"/>
  <c r="FA186" i="8"/>
  <c r="EZ187" i="8"/>
  <c r="FK176" i="8"/>
  <c r="FJ177" i="8"/>
  <c r="FI178" i="8"/>
  <c r="EX189" i="8"/>
  <c r="EX190" i="8" s="1"/>
  <c r="EY188" i="8"/>
  <c r="FC184" i="8"/>
  <c r="FF181" i="8"/>
  <c r="FD183" i="8"/>
  <c r="FE182" i="8"/>
  <c r="FH179" i="8"/>
  <c r="FG180" i="8"/>
  <c r="BA134" i="6"/>
  <c r="BL134" i="6" s="1"/>
  <c r="BT134" i="6"/>
  <c r="BI134" i="6"/>
  <c r="AS135" i="6"/>
  <c r="BS134" i="6"/>
  <c r="BH134" i="6"/>
  <c r="FB185" i="8"/>
  <c r="EF258" i="8"/>
  <c r="EF259" i="8" s="1"/>
  <c r="FM174" i="8"/>
  <c r="FN173" i="8"/>
  <c r="EL202" i="8"/>
  <c r="EJ204" i="8"/>
  <c r="EI205" i="8"/>
  <c r="EH206" i="8"/>
  <c r="EK203" i="8"/>
  <c r="EM201" i="8"/>
  <c r="EG232" i="8"/>
  <c r="EG233" i="8" s="1"/>
  <c r="EG234" i="8" s="1"/>
  <c r="EG235" i="8" s="1"/>
  <c r="EG236" i="8" s="1"/>
  <c r="EG237" i="8" s="1"/>
  <c r="EG238" i="8" s="1"/>
  <c r="EG239" i="8" s="1"/>
  <c r="EG240" i="8" s="1"/>
  <c r="EG241" i="8" s="1"/>
  <c r="EG242" i="8" s="1"/>
  <c r="EG243" i="8" s="1"/>
  <c r="EG244" i="8" s="1"/>
  <c r="EG245" i="8" s="1"/>
  <c r="EG246" i="8" s="1"/>
  <c r="EG247" i="8" s="1"/>
  <c r="EG248" i="8" s="1"/>
  <c r="EG249" i="8" s="1"/>
  <c r="EG250" i="8" s="1"/>
  <c r="EG251" i="8" s="1"/>
  <c r="EG252" i="8" s="1"/>
  <c r="EG253" i="8" s="1"/>
  <c r="EG254" i="8" s="1"/>
  <c r="EG255" i="8" s="1"/>
  <c r="EG256" i="8" s="1"/>
  <c r="EG257" i="8" s="1"/>
  <c r="EG258" i="8" s="1"/>
  <c r="EG259" i="8" s="1"/>
  <c r="D205" i="4"/>
  <c r="BS82" i="1"/>
  <c r="BH82" i="1"/>
  <c r="AX82" i="1"/>
  <c r="AY82" i="1" s="1"/>
  <c r="F264" i="4"/>
  <c r="EV192" i="8" l="1"/>
  <c r="EW191" i="8"/>
  <c r="EX191" i="8" s="1"/>
  <c r="EO199" i="8"/>
  <c r="EO200" i="8" s="1"/>
  <c r="EP198" i="8"/>
  <c r="EQ197" i="8"/>
  <c r="ES195" i="8"/>
  <c r="ER196" i="8"/>
  <c r="ET194" i="8"/>
  <c r="EU193" i="8"/>
  <c r="FL176" i="8"/>
  <c r="FM175" i="8"/>
  <c r="FA187" i="8"/>
  <c r="FK177" i="8"/>
  <c r="FJ178" i="8"/>
  <c r="EZ188" i="8"/>
  <c r="EY189" i="8"/>
  <c r="EY190" i="8" s="1"/>
  <c r="FC185" i="8"/>
  <c r="FD184" i="8"/>
  <c r="FG181" i="8"/>
  <c r="FE183" i="8"/>
  <c r="FF182" i="8"/>
  <c r="FI179" i="8"/>
  <c r="FH180" i="8"/>
  <c r="W134" i="6"/>
  <c r="Q134" i="6" s="1"/>
  <c r="BD135" i="6"/>
  <c r="BO135" i="6"/>
  <c r="AT135" i="6"/>
  <c r="FB186" i="8"/>
  <c r="FN174" i="8"/>
  <c r="EL203" i="8"/>
  <c r="EM202" i="8"/>
  <c r="EN201" i="8"/>
  <c r="EH207" i="8"/>
  <c r="EH208" i="8" s="1"/>
  <c r="EH209" i="8" s="1"/>
  <c r="EH210" i="8" s="1"/>
  <c r="EH211" i="8" s="1"/>
  <c r="EH212" i="8" s="1"/>
  <c r="EH213" i="8" s="1"/>
  <c r="EH214" i="8" s="1"/>
  <c r="EH215" i="8" s="1"/>
  <c r="EH216" i="8" s="1"/>
  <c r="EH217" i="8" s="1"/>
  <c r="EH218" i="8" s="1"/>
  <c r="EJ205" i="8"/>
  <c r="EI206" i="8"/>
  <c r="EK204" i="8"/>
  <c r="BU82" i="1"/>
  <c r="BJ82" i="1"/>
  <c r="BT82" i="1"/>
  <c r="BI82" i="1"/>
  <c r="AZ82" i="1"/>
  <c r="BC82" i="1" s="1"/>
  <c r="BN82" i="1" s="1"/>
  <c r="CE157" i="1"/>
  <c r="EW192" i="8" l="1"/>
  <c r="EP199" i="8"/>
  <c r="EP200" i="8" s="1"/>
  <c r="EQ198" i="8"/>
  <c r="ER197" i="8"/>
  <c r="ET195" i="8"/>
  <c r="ES196" i="8"/>
  <c r="EU194" i="8"/>
  <c r="EV193" i="8"/>
  <c r="EX192" i="8"/>
  <c r="FB187" i="8"/>
  <c r="FN175" i="8"/>
  <c r="FM176" i="8"/>
  <c r="FL177" i="8"/>
  <c r="FK178" i="8"/>
  <c r="EY191" i="8"/>
  <c r="EZ189" i="8"/>
  <c r="EZ190" i="8" s="1"/>
  <c r="FA188" i="8"/>
  <c r="FD185" i="8"/>
  <c r="FE184" i="8"/>
  <c r="FH181" i="8"/>
  <c r="FF183" i="8"/>
  <c r="FG182" i="8"/>
  <c r="FJ179" i="8"/>
  <c r="FI180" i="8"/>
  <c r="AU135" i="6"/>
  <c r="BP135" i="6"/>
  <c r="BE135" i="6"/>
  <c r="FC186" i="8"/>
  <c r="EO201" i="8"/>
  <c r="EL204" i="8"/>
  <c r="EH219" i="8"/>
  <c r="EH220" i="8" s="1"/>
  <c r="EH221" i="8" s="1"/>
  <c r="EH222" i="8" s="1"/>
  <c r="EH223" i="8" s="1"/>
  <c r="EH224" i="8" s="1"/>
  <c r="EH225" i="8" s="1"/>
  <c r="EH226" i="8" s="1"/>
  <c r="EH227" i="8" s="1"/>
  <c r="EH228" i="8" s="1"/>
  <c r="EH229" i="8" s="1"/>
  <c r="EH230" i="8" s="1"/>
  <c r="EH231" i="8" s="1"/>
  <c r="EM203" i="8"/>
  <c r="EK205" i="8"/>
  <c r="EI207" i="8"/>
  <c r="EJ206" i="8"/>
  <c r="EN202" i="8"/>
  <c r="BV82" i="1"/>
  <c r="AU83" i="1"/>
  <c r="BK82" i="1"/>
  <c r="CE158" i="1"/>
  <c r="CE159" i="1"/>
  <c r="CE149" i="1"/>
  <c r="EQ199" i="8" l="1"/>
  <c r="ER198" i="8"/>
  <c r="ES197" i="8"/>
  <c r="EU195" i="8"/>
  <c r="ET196" i="8"/>
  <c r="EV194" i="8"/>
  <c r="EW193" i="8"/>
  <c r="EY192" i="8"/>
  <c r="FN176" i="8"/>
  <c r="FM177" i="8"/>
  <c r="FL178" i="8"/>
  <c r="K134" i="6"/>
  <c r="EZ191" i="8"/>
  <c r="FA189" i="8"/>
  <c r="FA190" i="8" s="1"/>
  <c r="FB188" i="8"/>
  <c r="FD186" i="8"/>
  <c r="FF184" i="8"/>
  <c r="FE185" i="8"/>
  <c r="FI181" i="8"/>
  <c r="FG183" i="8"/>
  <c r="FH182" i="8"/>
  <c r="FK179" i="8"/>
  <c r="FJ180" i="8"/>
  <c r="AV135" i="6"/>
  <c r="BF135" i="6"/>
  <c r="BQ135" i="6"/>
  <c r="FC187" i="8"/>
  <c r="EM204" i="8"/>
  <c r="EH232" i="8"/>
  <c r="EH233" i="8" s="1"/>
  <c r="EH234" i="8" s="1"/>
  <c r="EH235" i="8" s="1"/>
  <c r="EH236" i="8" s="1"/>
  <c r="EH237" i="8" s="1"/>
  <c r="EH238" i="8" s="1"/>
  <c r="EH239" i="8" s="1"/>
  <c r="EH240" i="8" s="1"/>
  <c r="EH241" i="8" s="1"/>
  <c r="EH242" i="8" s="1"/>
  <c r="EH243" i="8" s="1"/>
  <c r="EH244" i="8" s="1"/>
  <c r="EH245" i="8" s="1"/>
  <c r="EH246" i="8" s="1"/>
  <c r="EH247" i="8" s="1"/>
  <c r="EH248" i="8" s="1"/>
  <c r="EH249" i="8" s="1"/>
  <c r="EH250" i="8" s="1"/>
  <c r="EH251" i="8" s="1"/>
  <c r="EH252" i="8" s="1"/>
  <c r="EH253" i="8" s="1"/>
  <c r="EH254" i="8" s="1"/>
  <c r="EH255" i="8" s="1"/>
  <c r="EH256" i="8" s="1"/>
  <c r="EH257" i="8" s="1"/>
  <c r="EH258" i="8" s="1"/>
  <c r="EH259" i="8" s="1"/>
  <c r="EP201" i="8"/>
  <c r="EN203" i="8"/>
  <c r="EO202" i="8"/>
  <c r="EK206" i="8"/>
  <c r="EI208" i="8"/>
  <c r="EI209" i="8" s="1"/>
  <c r="EI210" i="8" s="1"/>
  <c r="EI211" i="8" s="1"/>
  <c r="EI212" i="8" s="1"/>
  <c r="EI213" i="8" s="1"/>
  <c r="EI214" i="8" s="1"/>
  <c r="EI215" i="8" s="1"/>
  <c r="EI216" i="8" s="1"/>
  <c r="EI217" i="8" s="1"/>
  <c r="EJ207" i="8"/>
  <c r="EL205" i="8"/>
  <c r="F82" i="1"/>
  <c r="AV83" i="1"/>
  <c r="AW83" i="1" s="1"/>
  <c r="BQ83" i="1"/>
  <c r="BF83" i="1"/>
  <c r="CE160" i="1"/>
  <c r="CE150" i="1"/>
  <c r="ER199" i="8" l="1"/>
  <c r="EQ200" i="8"/>
  <c r="EQ201" i="8" s="1"/>
  <c r="ES198" i="8"/>
  <c r="ET197" i="8"/>
  <c r="EV195" i="8"/>
  <c r="EU196" i="8"/>
  <c r="EW194" i="8"/>
  <c r="EX193" i="8"/>
  <c r="EZ192" i="8"/>
  <c r="FN177" i="8"/>
  <c r="FM178" i="8"/>
  <c r="FA191" i="8"/>
  <c r="FB189" i="8"/>
  <c r="FB190" i="8" s="1"/>
  <c r="FE186" i="8"/>
  <c r="FC188" i="8"/>
  <c r="FF185" i="8"/>
  <c r="FG184" i="8"/>
  <c r="FJ181" i="8"/>
  <c r="FH183" i="8"/>
  <c r="FI182" i="8"/>
  <c r="FK180" i="8"/>
  <c r="FL179" i="8"/>
  <c r="BG135" i="6"/>
  <c r="BR135" i="6"/>
  <c r="AW135" i="6"/>
  <c r="FD187" i="8"/>
  <c r="EJ208" i="8"/>
  <c r="EJ209" i="8" s="1"/>
  <c r="EJ210" i="8" s="1"/>
  <c r="EJ211" i="8" s="1"/>
  <c r="EJ212" i="8" s="1"/>
  <c r="EJ213" i="8" s="1"/>
  <c r="EJ214" i="8" s="1"/>
  <c r="EJ215" i="8" s="1"/>
  <c r="EJ216" i="8" s="1"/>
  <c r="EJ217" i="8" s="1"/>
  <c r="EL206" i="8"/>
  <c r="EM205" i="8"/>
  <c r="EK207" i="8"/>
  <c r="EO203" i="8"/>
  <c r="EN204" i="8"/>
  <c r="EI218" i="8"/>
  <c r="EI219" i="8" s="1"/>
  <c r="EP202" i="8"/>
  <c r="Y82" i="1"/>
  <c r="D206" i="8"/>
  <c r="P82" i="1"/>
  <c r="FT206" i="4"/>
  <c r="R82" i="1"/>
  <c r="FZ206" i="4"/>
  <c r="Q82" i="1"/>
  <c r="GF206" i="4"/>
  <c r="AX83" i="1"/>
  <c r="AY83" i="1" s="1"/>
  <c r="AZ83" i="1" s="1"/>
  <c r="BS83" i="1"/>
  <c r="BH83" i="1"/>
  <c r="BR83" i="1"/>
  <c r="BG83" i="1"/>
  <c r="CE161" i="1"/>
  <c r="CE151" i="1"/>
  <c r="ES199" i="8" l="1"/>
  <c r="ER200" i="8"/>
  <c r="ER201" i="8" s="1"/>
  <c r="ET198" i="8"/>
  <c r="EU197" i="8"/>
  <c r="EW195" i="8"/>
  <c r="EV196" i="8"/>
  <c r="EX194" i="8"/>
  <c r="EY193" i="8"/>
  <c r="FA192" i="8"/>
  <c r="FN178" i="8"/>
  <c r="FB191" i="8"/>
  <c r="FD188" i="8"/>
  <c r="FF186" i="8"/>
  <c r="FC189" i="8"/>
  <c r="FG185" i="8"/>
  <c r="FH184" i="8"/>
  <c r="FK181" i="8"/>
  <c r="FI183" i="8"/>
  <c r="FJ182" i="8"/>
  <c r="FM179" i="8"/>
  <c r="FL180" i="8"/>
  <c r="AX135" i="6"/>
  <c r="BH135" i="6"/>
  <c r="BS135" i="6"/>
  <c r="FE187" i="8"/>
  <c r="EQ202" i="8"/>
  <c r="EP203" i="8"/>
  <c r="EN205" i="8"/>
  <c r="EK208" i="8"/>
  <c r="EK209" i="8" s="1"/>
  <c r="EK210" i="8" s="1"/>
  <c r="EK211" i="8" s="1"/>
  <c r="EK212" i="8" s="1"/>
  <c r="EK213" i="8" s="1"/>
  <c r="EK214" i="8" s="1"/>
  <c r="EK215" i="8" s="1"/>
  <c r="EK216" i="8" s="1"/>
  <c r="EK217" i="8" s="1"/>
  <c r="EL207" i="8"/>
  <c r="EI220" i="8"/>
  <c r="EI221" i="8" s="1"/>
  <c r="EI222" i="8" s="1"/>
  <c r="EI223" i="8" s="1"/>
  <c r="EI224" i="8" s="1"/>
  <c r="EI225" i="8" s="1"/>
  <c r="EI226" i="8" s="1"/>
  <c r="EI227" i="8" s="1"/>
  <c r="EI228" i="8" s="1"/>
  <c r="EI229" i="8" s="1"/>
  <c r="EI230" i="8" s="1"/>
  <c r="EI231" i="8" s="1"/>
  <c r="EI232" i="8" s="1"/>
  <c r="EI233" i="8" s="1"/>
  <c r="EI234" i="8" s="1"/>
  <c r="EI235" i="8" s="1"/>
  <c r="EI236" i="8" s="1"/>
  <c r="EI237" i="8" s="1"/>
  <c r="EI238" i="8" s="1"/>
  <c r="EI239" i="8" s="1"/>
  <c r="EI240" i="8" s="1"/>
  <c r="EI241" i="8" s="1"/>
  <c r="EI242" i="8" s="1"/>
  <c r="EI243" i="8" s="1"/>
  <c r="EI244" i="8" s="1"/>
  <c r="EI245" i="8" s="1"/>
  <c r="EI246" i="8" s="1"/>
  <c r="EI247" i="8" s="1"/>
  <c r="EI248" i="8" s="1"/>
  <c r="EI249" i="8" s="1"/>
  <c r="EI250" i="8" s="1"/>
  <c r="EI251" i="8" s="1"/>
  <c r="EI252" i="8" s="1"/>
  <c r="EI253" i="8" s="1"/>
  <c r="EI254" i="8" s="1"/>
  <c r="EI255" i="8" s="1"/>
  <c r="EI256" i="8" s="1"/>
  <c r="EI257" i="8" s="1"/>
  <c r="EI258" i="8" s="1"/>
  <c r="EI259" i="8" s="1"/>
  <c r="EJ218" i="8"/>
  <c r="EJ219" i="8" s="1"/>
  <c r="EM206" i="8"/>
  <c r="EO204" i="8"/>
  <c r="D206" i="4"/>
  <c r="BC83" i="1"/>
  <c r="BN83" i="1" s="1"/>
  <c r="BV83" i="1"/>
  <c r="BK83" i="1"/>
  <c r="AU84" i="1"/>
  <c r="BU83" i="1"/>
  <c r="BJ83" i="1"/>
  <c r="BT83" i="1"/>
  <c r="BI83" i="1"/>
  <c r="ES200" i="8" l="1"/>
  <c r="ES201" i="8" s="1"/>
  <c r="ET199" i="8"/>
  <c r="EU198" i="8"/>
  <c r="EV197" i="8"/>
  <c r="EX195" i="8"/>
  <c r="EW196" i="8"/>
  <c r="EY194" i="8"/>
  <c r="EZ193" i="8"/>
  <c r="FB192" i="8"/>
  <c r="FD189" i="8"/>
  <c r="FE188" i="8"/>
  <c r="FG186" i="8"/>
  <c r="EK218" i="8"/>
  <c r="EK219" i="8" s="1"/>
  <c r="FC190" i="8"/>
  <c r="FC191" i="8" s="1"/>
  <c r="FH185" i="8"/>
  <c r="FI184" i="8"/>
  <c r="FL181" i="8"/>
  <c r="FK182" i="8"/>
  <c r="FJ183" i="8"/>
  <c r="FM180" i="8"/>
  <c r="FN179" i="8"/>
  <c r="BI135" i="6"/>
  <c r="BT135" i="6"/>
  <c r="AS136" i="6"/>
  <c r="BA135" i="6"/>
  <c r="BL135" i="6" s="1"/>
  <c r="FF187" i="8"/>
  <c r="EJ220" i="8"/>
  <c r="EO205" i="8"/>
  <c r="EM207" i="8"/>
  <c r="EL208" i="8"/>
  <c r="EQ203" i="8"/>
  <c r="ER202" i="8"/>
  <c r="EN206" i="8"/>
  <c r="EP204" i="8"/>
  <c r="F83" i="1"/>
  <c r="BQ84" i="1"/>
  <c r="AV84" i="1"/>
  <c r="BF84" i="1"/>
  <c r="ET200" i="8" l="1"/>
  <c r="ET201" i="8" s="1"/>
  <c r="EU199" i="8"/>
  <c r="EV198" i="8"/>
  <c r="EW197" i="8"/>
  <c r="EY195" i="8"/>
  <c r="EX196" i="8"/>
  <c r="EZ194" i="8"/>
  <c r="FA193" i="8"/>
  <c r="FC192" i="8"/>
  <c r="FF188" i="8"/>
  <c r="FE189" i="8"/>
  <c r="FH186" i="8"/>
  <c r="FD190" i="8"/>
  <c r="FI185" i="8"/>
  <c r="FM181" i="8"/>
  <c r="FL182" i="8"/>
  <c r="FK183" i="8"/>
  <c r="FJ184" i="8"/>
  <c r="FN180" i="8"/>
  <c r="BD136" i="6"/>
  <c r="BO136" i="6"/>
  <c r="AT136" i="6"/>
  <c r="FG187" i="8"/>
  <c r="ER203" i="8"/>
  <c r="EM208" i="8"/>
  <c r="EK220" i="8"/>
  <c r="EJ221" i="8"/>
  <c r="EP205" i="8"/>
  <c r="EN207" i="8"/>
  <c r="EQ204" i="8"/>
  <c r="EO206" i="8"/>
  <c r="EL209" i="8"/>
  <c r="EL210" i="8" s="1"/>
  <c r="EL211" i="8" s="1"/>
  <c r="EL212" i="8" s="1"/>
  <c r="EL213" i="8" s="1"/>
  <c r="EL214" i="8" s="1"/>
  <c r="EL215" i="8" s="1"/>
  <c r="EL216" i="8" s="1"/>
  <c r="EL217" i="8" s="1"/>
  <c r="EL218" i="8" s="1"/>
  <c r="EL219" i="8" s="1"/>
  <c r="ES202" i="8"/>
  <c r="Y83" i="1"/>
  <c r="D207" i="8"/>
  <c r="GF207" i="4"/>
  <c r="FZ207" i="4"/>
  <c r="R83" i="1"/>
  <c r="FT207" i="4"/>
  <c r="Q83" i="1"/>
  <c r="P83" i="1"/>
  <c r="BR84" i="1"/>
  <c r="BG84" i="1"/>
  <c r="AW84" i="1"/>
  <c r="EU200" i="8" l="1"/>
  <c r="EU201" i="8" s="1"/>
  <c r="EV199" i="8"/>
  <c r="EW198" i="8"/>
  <c r="EZ195" i="8"/>
  <c r="EY196" i="8"/>
  <c r="EX197" i="8"/>
  <c r="FA194" i="8"/>
  <c r="FB193" i="8"/>
  <c r="FG188" i="8"/>
  <c r="FF189" i="8"/>
  <c r="FI186" i="8"/>
  <c r="FE190" i="8"/>
  <c r="FD191" i="8"/>
  <c r="FD192" i="8" s="1"/>
  <c r="FN181" i="8"/>
  <c r="FM182" i="8"/>
  <c r="FL183" i="8"/>
  <c r="FK184" i="8"/>
  <c r="FJ185" i="8"/>
  <c r="W135" i="6"/>
  <c r="Q135" i="6" s="1"/>
  <c r="AU136" i="6"/>
  <c r="BP136" i="6"/>
  <c r="BE136" i="6"/>
  <c r="FH187" i="8"/>
  <c r="ET202" i="8"/>
  <c r="EQ205" i="8"/>
  <c r="EM209" i="8"/>
  <c r="EN208" i="8"/>
  <c r="EL220" i="8"/>
  <c r="EO207" i="8"/>
  <c r="ER204" i="8"/>
  <c r="EP206" i="8"/>
  <c r="ES203" i="8"/>
  <c r="EK221" i="8"/>
  <c r="EJ222" i="8"/>
  <c r="EJ223" i="8" s="1"/>
  <c r="EJ224" i="8" s="1"/>
  <c r="EJ225" i="8" s="1"/>
  <c r="EJ226" i="8" s="1"/>
  <c r="EJ227" i="8" s="1"/>
  <c r="EJ228" i="8" s="1"/>
  <c r="EJ229" i="8" s="1"/>
  <c r="EJ230" i="8" s="1"/>
  <c r="EJ231" i="8" s="1"/>
  <c r="EJ232" i="8" s="1"/>
  <c r="EJ233" i="8" s="1"/>
  <c r="EJ234" i="8" s="1"/>
  <c r="EJ235" i="8" s="1"/>
  <c r="EJ236" i="8" s="1"/>
  <c r="EJ237" i="8" s="1"/>
  <c r="EJ238" i="8" s="1"/>
  <c r="EJ239" i="8" s="1"/>
  <c r="EJ240" i="8" s="1"/>
  <c r="EJ241" i="8" s="1"/>
  <c r="EJ242" i="8" s="1"/>
  <c r="EJ243" i="8" s="1"/>
  <c r="EJ244" i="8" s="1"/>
  <c r="EJ245" i="8" s="1"/>
  <c r="EJ246" i="8" s="1"/>
  <c r="EJ247" i="8" s="1"/>
  <c r="EJ248" i="8" s="1"/>
  <c r="EJ249" i="8" s="1"/>
  <c r="EJ250" i="8" s="1"/>
  <c r="EJ251" i="8" s="1"/>
  <c r="EJ252" i="8" s="1"/>
  <c r="EJ253" i="8" s="1"/>
  <c r="EJ254" i="8" s="1"/>
  <c r="EJ255" i="8" s="1"/>
  <c r="EJ256" i="8" s="1"/>
  <c r="EJ257" i="8" s="1"/>
  <c r="EJ258" i="8" s="1"/>
  <c r="EJ259" i="8" s="1"/>
  <c r="D207" i="4"/>
  <c r="BS84" i="1"/>
  <c r="BH84" i="1"/>
  <c r="AX84" i="1"/>
  <c r="EV200" i="8" l="1"/>
  <c r="EV201" i="8" s="1"/>
  <c r="EW199" i="8"/>
  <c r="EX198" i="8"/>
  <c r="FA195" i="8"/>
  <c r="EZ196" i="8"/>
  <c r="EY197" i="8"/>
  <c r="FB194" i="8"/>
  <c r="FC193" i="8"/>
  <c r="FG189" i="8"/>
  <c r="FI187" i="8"/>
  <c r="K135" i="6"/>
  <c r="FJ186" i="8"/>
  <c r="FE191" i="8"/>
  <c r="FE192" i="8" s="1"/>
  <c r="FF190" i="8"/>
  <c r="FN182" i="8"/>
  <c r="FM183" i="8"/>
  <c r="FL184" i="8"/>
  <c r="FK185" i="8"/>
  <c r="BF136" i="6"/>
  <c r="BQ136" i="6"/>
  <c r="AV136" i="6"/>
  <c r="FH188" i="8"/>
  <c r="EU202" i="8"/>
  <c r="ES204" i="8"/>
  <c r="EO208" i="8"/>
  <c r="EM210" i="8"/>
  <c r="EM211" i="8" s="1"/>
  <c r="EM212" i="8" s="1"/>
  <c r="EM213" i="8" s="1"/>
  <c r="EM214" i="8" s="1"/>
  <c r="EM215" i="8" s="1"/>
  <c r="EM216" i="8" s="1"/>
  <c r="EM217" i="8" s="1"/>
  <c r="EM218" i="8" s="1"/>
  <c r="EM219" i="8" s="1"/>
  <c r="EM220" i="8" s="1"/>
  <c r="EQ206" i="8"/>
  <c r="EN209" i="8"/>
  <c r="EL221" i="8"/>
  <c r="EK222" i="8"/>
  <c r="EK223" i="8" s="1"/>
  <c r="EK224" i="8" s="1"/>
  <c r="EK225" i="8" s="1"/>
  <c r="EK226" i="8" s="1"/>
  <c r="EK227" i="8" s="1"/>
  <c r="EK228" i="8" s="1"/>
  <c r="EK229" i="8" s="1"/>
  <c r="EK230" i="8" s="1"/>
  <c r="EK231" i="8" s="1"/>
  <c r="EK232" i="8" s="1"/>
  <c r="EK233" i="8" s="1"/>
  <c r="EK234" i="8" s="1"/>
  <c r="EK235" i="8" s="1"/>
  <c r="EK236" i="8" s="1"/>
  <c r="EK237" i="8" s="1"/>
  <c r="EK238" i="8" s="1"/>
  <c r="EK239" i="8" s="1"/>
  <c r="EK240" i="8" s="1"/>
  <c r="EK241" i="8" s="1"/>
  <c r="EK242" i="8" s="1"/>
  <c r="EK243" i="8" s="1"/>
  <c r="EK244" i="8" s="1"/>
  <c r="EK245" i="8" s="1"/>
  <c r="EK246" i="8" s="1"/>
  <c r="EK247" i="8" s="1"/>
  <c r="EK248" i="8" s="1"/>
  <c r="EK249" i="8" s="1"/>
  <c r="EK250" i="8" s="1"/>
  <c r="EK251" i="8" s="1"/>
  <c r="EK252" i="8" s="1"/>
  <c r="EK253" i="8" s="1"/>
  <c r="EK254" i="8" s="1"/>
  <c r="EK255" i="8" s="1"/>
  <c r="EK256" i="8" s="1"/>
  <c r="EK257" i="8" s="1"/>
  <c r="EK258" i="8" s="1"/>
  <c r="EK259" i="8" s="1"/>
  <c r="EP207" i="8"/>
  <c r="ET203" i="8"/>
  <c r="ER205" i="8"/>
  <c r="AY84" i="1"/>
  <c r="AZ84" i="1" s="1"/>
  <c r="BT84" i="1"/>
  <c r="BI84" i="1"/>
  <c r="EW200" i="8" l="1"/>
  <c r="EY198" i="8"/>
  <c r="EX199" i="8"/>
  <c r="FB195" i="8"/>
  <c r="FA196" i="8"/>
  <c r="EZ197" i="8"/>
  <c r="FC194" i="8"/>
  <c r="FD193" i="8"/>
  <c r="FJ187" i="8"/>
  <c r="FI188" i="8"/>
  <c r="FK186" i="8"/>
  <c r="FF191" i="8"/>
  <c r="FF192" i="8" s="1"/>
  <c r="FG190" i="8"/>
  <c r="FN183" i="8"/>
  <c r="FM184" i="8"/>
  <c r="FL185" i="8"/>
  <c r="AW136" i="6"/>
  <c r="BR136" i="6"/>
  <c r="BG136" i="6"/>
  <c r="FH189" i="8"/>
  <c r="ES205" i="8"/>
  <c r="EV202" i="8"/>
  <c r="EM221" i="8"/>
  <c r="EL222" i="8"/>
  <c r="EL223" i="8" s="1"/>
  <c r="EL224" i="8" s="1"/>
  <c r="EL225" i="8" s="1"/>
  <c r="EL226" i="8" s="1"/>
  <c r="EL227" i="8" s="1"/>
  <c r="EL228" i="8" s="1"/>
  <c r="EL229" i="8" s="1"/>
  <c r="EL230" i="8" s="1"/>
  <c r="EL231" i="8" s="1"/>
  <c r="EL232" i="8" s="1"/>
  <c r="EL233" i="8" s="1"/>
  <c r="EL234" i="8" s="1"/>
  <c r="EL235" i="8" s="1"/>
  <c r="EL236" i="8" s="1"/>
  <c r="EL237" i="8" s="1"/>
  <c r="EL238" i="8" s="1"/>
  <c r="EL239" i="8" s="1"/>
  <c r="EL240" i="8" s="1"/>
  <c r="EL241" i="8" s="1"/>
  <c r="EL242" i="8" s="1"/>
  <c r="EL243" i="8" s="1"/>
  <c r="EL244" i="8" s="1"/>
  <c r="EL245" i="8" s="1"/>
  <c r="EL246" i="8" s="1"/>
  <c r="EL247" i="8" s="1"/>
  <c r="EL248" i="8" s="1"/>
  <c r="EL249" i="8" s="1"/>
  <c r="EL250" i="8" s="1"/>
  <c r="EL251" i="8" s="1"/>
  <c r="EL252" i="8" s="1"/>
  <c r="EL253" i="8" s="1"/>
  <c r="EL254" i="8" s="1"/>
  <c r="EL255" i="8" s="1"/>
  <c r="EL256" i="8" s="1"/>
  <c r="EL257" i="8" s="1"/>
  <c r="EL258" i="8" s="1"/>
  <c r="EL259" i="8" s="1"/>
  <c r="ET204" i="8"/>
  <c r="EN210" i="8"/>
  <c r="EO209" i="8"/>
  <c r="EU203" i="8"/>
  <c r="EQ207" i="8"/>
  <c r="EP208" i="8"/>
  <c r="ER206" i="8"/>
  <c r="EW201" i="8"/>
  <c r="BV84" i="1"/>
  <c r="AU85" i="1"/>
  <c r="BK84" i="1"/>
  <c r="BU84" i="1"/>
  <c r="BJ84" i="1"/>
  <c r="BC84" i="1"/>
  <c r="BN84" i="1" s="1"/>
  <c r="EX200" i="8" l="1"/>
  <c r="EX201" i="8" s="1"/>
  <c r="EZ198" i="8"/>
  <c r="EY199" i="8"/>
  <c r="FB196" i="8"/>
  <c r="FC195" i="8"/>
  <c r="FA197" i="8"/>
  <c r="FD194" i="8"/>
  <c r="FE193" i="8"/>
  <c r="FK187" i="8"/>
  <c r="FJ188" i="8"/>
  <c r="FI189" i="8"/>
  <c r="FL186" i="8"/>
  <c r="FG191" i="8"/>
  <c r="FG192" i="8" s="1"/>
  <c r="FN184" i="8"/>
  <c r="FM185" i="8"/>
  <c r="BH136" i="6"/>
  <c r="BS136" i="6"/>
  <c r="AX136" i="6"/>
  <c r="FH190" i="8"/>
  <c r="ES206" i="8"/>
  <c r="ET205" i="8"/>
  <c r="EM222" i="8"/>
  <c r="ER207" i="8"/>
  <c r="EN211" i="8"/>
  <c r="EP209" i="8"/>
  <c r="EW202" i="8"/>
  <c r="EQ208" i="8"/>
  <c r="EO210" i="8"/>
  <c r="EU204" i="8"/>
  <c r="EV203" i="8"/>
  <c r="F84" i="1"/>
  <c r="BQ85" i="1"/>
  <c r="BF85" i="1"/>
  <c r="AV85" i="1"/>
  <c r="EY200" i="8" l="1"/>
  <c r="EY201" i="8" s="1"/>
  <c r="FA198" i="8"/>
  <c r="EZ199" i="8"/>
  <c r="FD195" i="8"/>
  <c r="FC196" i="8"/>
  <c r="FB197" i="8"/>
  <c r="FE194" i="8"/>
  <c r="FF193" i="8"/>
  <c r="FK188" i="8"/>
  <c r="FL187" i="8"/>
  <c r="FJ189" i="8"/>
  <c r="FM186" i="8"/>
  <c r="FH191" i="8"/>
  <c r="FH192" i="8" s="1"/>
  <c r="FN185" i="8"/>
  <c r="BA136" i="6"/>
  <c r="BL136" i="6" s="1"/>
  <c r="BT136" i="6"/>
  <c r="BI136" i="6"/>
  <c r="AS137" i="6"/>
  <c r="FI190" i="8"/>
  <c r="ET206" i="8"/>
  <c r="ES207" i="8"/>
  <c r="EO211" i="8"/>
  <c r="EU205" i="8"/>
  <c r="EQ209" i="8"/>
  <c r="EP210" i="8"/>
  <c r="EN212" i="8"/>
  <c r="EM223" i="8"/>
  <c r="EX202" i="8"/>
  <c r="EV204" i="8"/>
  <c r="ER208" i="8"/>
  <c r="EW203" i="8"/>
  <c r="Y84" i="1"/>
  <c r="D208" i="8"/>
  <c r="GF208" i="4"/>
  <c r="R84" i="1"/>
  <c r="BR85" i="1"/>
  <c r="BG85" i="1"/>
  <c r="FT208" i="4"/>
  <c r="P84" i="1"/>
  <c r="Q84" i="1"/>
  <c r="FZ208" i="4"/>
  <c r="AW85" i="1"/>
  <c r="EZ200" i="8" l="1"/>
  <c r="EZ201" i="8" s="1"/>
  <c r="FB198" i="8"/>
  <c r="FA199" i="8"/>
  <c r="EY202" i="8"/>
  <c r="FE195" i="8"/>
  <c r="FD196" i="8"/>
  <c r="FC197" i="8"/>
  <c r="FF194" i="8"/>
  <c r="FG193" i="8"/>
  <c r="FM187" i="8"/>
  <c r="FK189" i="8"/>
  <c r="FL188" i="8"/>
  <c r="FJ190" i="8"/>
  <c r="FN186" i="8"/>
  <c r="BO137" i="6"/>
  <c r="BD137" i="6"/>
  <c r="AT137" i="6"/>
  <c r="AU137" i="6" s="1"/>
  <c r="AV137" i="6" s="1"/>
  <c r="AW137" i="6" s="1"/>
  <c r="FI191" i="8"/>
  <c r="ES208" i="8"/>
  <c r="ET207" i="8"/>
  <c r="EP211" i="8"/>
  <c r="EU206" i="8"/>
  <c r="EQ210" i="8"/>
  <c r="ER209" i="8"/>
  <c r="EW204" i="8"/>
  <c r="EN213" i="8"/>
  <c r="EN214" i="8" s="1"/>
  <c r="EN215" i="8" s="1"/>
  <c r="EN216" i="8" s="1"/>
  <c r="EN217" i="8" s="1"/>
  <c r="EN218" i="8" s="1"/>
  <c r="EN219" i="8" s="1"/>
  <c r="EN220" i="8" s="1"/>
  <c r="EN221" i="8" s="1"/>
  <c r="EN222" i="8" s="1"/>
  <c r="EN223" i="8" s="1"/>
  <c r="EM224" i="8"/>
  <c r="EM225" i="8" s="1"/>
  <c r="EM226" i="8" s="1"/>
  <c r="EM227" i="8" s="1"/>
  <c r="EM228" i="8" s="1"/>
  <c r="EM229" i="8" s="1"/>
  <c r="EM230" i="8" s="1"/>
  <c r="EM231" i="8" s="1"/>
  <c r="EM232" i="8" s="1"/>
  <c r="EM233" i="8" s="1"/>
  <c r="EM234" i="8" s="1"/>
  <c r="EM235" i="8" s="1"/>
  <c r="EM236" i="8" s="1"/>
  <c r="EM237" i="8" s="1"/>
  <c r="EM238" i="8" s="1"/>
  <c r="EM239" i="8" s="1"/>
  <c r="EM240" i="8" s="1"/>
  <c r="EM241" i="8" s="1"/>
  <c r="EM242" i="8" s="1"/>
  <c r="EM243" i="8" s="1"/>
  <c r="EM244" i="8" s="1"/>
  <c r="EM245" i="8" s="1"/>
  <c r="EM246" i="8" s="1"/>
  <c r="EM247" i="8" s="1"/>
  <c r="EM248" i="8" s="1"/>
  <c r="EM249" i="8" s="1"/>
  <c r="EM250" i="8" s="1"/>
  <c r="EM251" i="8" s="1"/>
  <c r="EM252" i="8" s="1"/>
  <c r="EM253" i="8" s="1"/>
  <c r="EM254" i="8" s="1"/>
  <c r="EM255" i="8" s="1"/>
  <c r="EM256" i="8" s="1"/>
  <c r="EM257" i="8" s="1"/>
  <c r="EM258" i="8" s="1"/>
  <c r="EM259" i="8" s="1"/>
  <c r="EO212" i="8"/>
  <c r="EV205" i="8"/>
  <c r="EX203" i="8"/>
  <c r="D208" i="4"/>
  <c r="BS85" i="1"/>
  <c r="BH85" i="1"/>
  <c r="AX85" i="1"/>
  <c r="EN224" i="8" l="1"/>
  <c r="EN225" i="8" s="1"/>
  <c r="EN226" i="8" s="1"/>
  <c r="EN227" i="8" s="1"/>
  <c r="FA200" i="8"/>
  <c r="FA201" i="8" s="1"/>
  <c r="FC198" i="8"/>
  <c r="EZ202" i="8"/>
  <c r="FB199" i="8"/>
  <c r="FF195" i="8"/>
  <c r="FE196" i="8"/>
  <c r="FD197" i="8"/>
  <c r="FG194" i="8"/>
  <c r="FH193" i="8"/>
  <c r="FN187" i="8"/>
  <c r="FK190" i="8"/>
  <c r="FL189" i="8"/>
  <c r="FM188" i="8"/>
  <c r="FJ191" i="8"/>
  <c r="W136" i="6"/>
  <c r="Q136" i="6" s="1"/>
  <c r="BH137" i="6"/>
  <c r="BS137" i="6"/>
  <c r="AX137" i="6"/>
  <c r="BG137" i="6"/>
  <c r="BR137" i="6"/>
  <c r="BF137" i="6"/>
  <c r="BQ137" i="6"/>
  <c r="BE137" i="6"/>
  <c r="BP137" i="6"/>
  <c r="FI192" i="8"/>
  <c r="ET208" i="8"/>
  <c r="EQ211" i="8"/>
  <c r="EW205" i="8"/>
  <c r="EY203" i="8"/>
  <c r="ER210" i="8"/>
  <c r="EP212" i="8"/>
  <c r="EV206" i="8"/>
  <c r="ES209" i="8"/>
  <c r="EU207" i="8"/>
  <c r="EO213" i="8"/>
  <c r="EO214" i="8" s="1"/>
  <c r="EO215" i="8" s="1"/>
  <c r="EO216" i="8" s="1"/>
  <c r="EO217" i="8" s="1"/>
  <c r="EO218" i="8" s="1"/>
  <c r="EO219" i="8" s="1"/>
  <c r="EO220" i="8" s="1"/>
  <c r="EO221" i="8" s="1"/>
  <c r="EO222" i="8" s="1"/>
  <c r="EO223" i="8" s="1"/>
  <c r="EO224" i="8" s="1"/>
  <c r="EX204" i="8"/>
  <c r="BT85" i="1"/>
  <c r="BI85" i="1"/>
  <c r="AY85" i="1"/>
  <c r="EO225" i="8" l="1"/>
  <c r="EO226" i="8" s="1"/>
  <c r="EO227" i="8" s="1"/>
  <c r="FB200" i="8"/>
  <c r="FB201" i="8" s="1"/>
  <c r="FA202" i="8"/>
  <c r="FD198" i="8"/>
  <c r="FC199" i="8"/>
  <c r="FG195" i="8"/>
  <c r="FF196" i="8"/>
  <c r="FE197" i="8"/>
  <c r="FI193" i="8"/>
  <c r="FH194" i="8"/>
  <c r="FN188" i="8"/>
  <c r="FK191" i="8"/>
  <c r="FL190" i="8"/>
  <c r="FM189" i="8"/>
  <c r="K136" i="6"/>
  <c r="EN228" i="8"/>
  <c r="EN229" i="8" s="1"/>
  <c r="EN230" i="8" s="1"/>
  <c r="EN231" i="8" s="1"/>
  <c r="EN232" i="8" s="1"/>
  <c r="EN233" i="8" s="1"/>
  <c r="EN234" i="8" s="1"/>
  <c r="EN235" i="8" s="1"/>
  <c r="BA137" i="6"/>
  <c r="BL137" i="6" s="1"/>
  <c r="BI137" i="6"/>
  <c r="BT137" i="6"/>
  <c r="AS138" i="6"/>
  <c r="FJ192" i="8"/>
  <c r="EQ212" i="8"/>
  <c r="ET209" i="8"/>
  <c r="EV207" i="8"/>
  <c r="EW206" i="8"/>
  <c r="EY204" i="8"/>
  <c r="EZ203" i="8"/>
  <c r="EP213" i="8"/>
  <c r="EU208" i="8"/>
  <c r="EX205" i="8"/>
  <c r="ES210" i="8"/>
  <c r="ER211" i="8"/>
  <c r="BU85" i="1"/>
  <c r="BJ85" i="1"/>
  <c r="AZ85" i="1"/>
  <c r="FB202" i="8" l="1"/>
  <c r="FC200" i="8"/>
  <c r="FC201" i="8" s="1"/>
  <c r="FE198" i="8"/>
  <c r="FD199" i="8"/>
  <c r="FG196" i="8"/>
  <c r="FF197" i="8"/>
  <c r="FJ193" i="8"/>
  <c r="FI194" i="8"/>
  <c r="FH195" i="8"/>
  <c r="FL191" i="8"/>
  <c r="FN189" i="8"/>
  <c r="FM190" i="8"/>
  <c r="EO228" i="8"/>
  <c r="EO229" i="8" s="1"/>
  <c r="EO230" i="8" s="1"/>
  <c r="EO231" i="8" s="1"/>
  <c r="EO232" i="8" s="1"/>
  <c r="EO233" i="8" s="1"/>
  <c r="EO234" i="8" s="1"/>
  <c r="EN236" i="8"/>
  <c r="EN237" i="8" s="1"/>
  <c r="EN238" i="8" s="1"/>
  <c r="EN239" i="8" s="1"/>
  <c r="BD138" i="6"/>
  <c r="BO138" i="6"/>
  <c r="AT138" i="6"/>
  <c r="FK192" i="8"/>
  <c r="EQ213" i="8"/>
  <c r="EX206" i="8"/>
  <c r="ER212" i="8"/>
  <c r="ES211" i="8"/>
  <c r="EZ204" i="8"/>
  <c r="FA203" i="8"/>
  <c r="EU209" i="8"/>
  <c r="EW207" i="8"/>
  <c r="ET210" i="8"/>
  <c r="EV208" i="8"/>
  <c r="EP214" i="8"/>
  <c r="EY205" i="8"/>
  <c r="BV85" i="1"/>
  <c r="BK85" i="1"/>
  <c r="AU86" i="1"/>
  <c r="BC85" i="1"/>
  <c r="BN85" i="1" s="1"/>
  <c r="FC202" i="8" l="1"/>
  <c r="FD200" i="8"/>
  <c r="FD201" i="8" s="1"/>
  <c r="FF198" i="8"/>
  <c r="FE199" i="8"/>
  <c r="FG197" i="8"/>
  <c r="FK193" i="8"/>
  <c r="FJ194" i="8"/>
  <c r="FI195" i="8"/>
  <c r="FH196" i="8"/>
  <c r="FN190" i="8"/>
  <c r="FM191" i="8"/>
  <c r="EO235" i="8"/>
  <c r="EO236" i="8" s="1"/>
  <c r="EN240" i="8"/>
  <c r="EN241" i="8" s="1"/>
  <c r="EN242" i="8" s="1"/>
  <c r="EN243" i="8" s="1"/>
  <c r="EN244" i="8" s="1"/>
  <c r="EN245" i="8" s="1"/>
  <c r="EN246" i="8" s="1"/>
  <c r="EN247" i="8" s="1"/>
  <c r="EN248" i="8" s="1"/>
  <c r="EN249" i="8" s="1"/>
  <c r="EN250" i="8" s="1"/>
  <c r="EN251" i="8" s="1"/>
  <c r="W137" i="6"/>
  <c r="Q137" i="6" s="1"/>
  <c r="AU138" i="6"/>
  <c r="BE138" i="6"/>
  <c r="BP138" i="6"/>
  <c r="FL192" i="8"/>
  <c r="EX207" i="8"/>
  <c r="EZ205" i="8"/>
  <c r="ER213" i="8"/>
  <c r="EP215" i="8"/>
  <c r="EU210" i="8"/>
  <c r="EW208" i="8"/>
  <c r="EV209" i="8"/>
  <c r="ES212" i="8"/>
  <c r="ET211" i="8"/>
  <c r="EY206" i="8"/>
  <c r="FA204" i="8"/>
  <c r="FB203" i="8"/>
  <c r="EQ214" i="8"/>
  <c r="F85" i="1"/>
  <c r="BQ86" i="1"/>
  <c r="BF86" i="1"/>
  <c r="AV86" i="1"/>
  <c r="AW86" i="1" s="1"/>
  <c r="BS86" i="1" s="1"/>
  <c r="FD202" i="8" l="1"/>
  <c r="FE200" i="8"/>
  <c r="FE201" i="8" s="1"/>
  <c r="FG198" i="8"/>
  <c r="FF199" i="8"/>
  <c r="FK194" i="8"/>
  <c r="FJ195" i="8"/>
  <c r="FI196" i="8"/>
  <c r="FH197" i="8"/>
  <c r="FM192" i="8"/>
  <c r="FN191" i="8"/>
  <c r="K137" i="6"/>
  <c r="EO237" i="8"/>
  <c r="EO238" i="8" s="1"/>
  <c r="EN252" i="8"/>
  <c r="EN253" i="8" s="1"/>
  <c r="EN254" i="8" s="1"/>
  <c r="EN255" i="8" s="1"/>
  <c r="EN256" i="8" s="1"/>
  <c r="EN257" i="8" s="1"/>
  <c r="EN258" i="8" s="1"/>
  <c r="EN259" i="8" s="1"/>
  <c r="BF138" i="6"/>
  <c r="BQ138" i="6"/>
  <c r="AV138" i="6"/>
  <c r="AW138" i="6" s="1"/>
  <c r="FL193" i="8"/>
  <c r="EV210" i="8"/>
  <c r="EX208" i="8"/>
  <c r="FA205" i="8"/>
  <c r="EY207" i="8"/>
  <c r="EQ215" i="8"/>
  <c r="EU211" i="8"/>
  <c r="EW209" i="8"/>
  <c r="EZ206" i="8"/>
  <c r="FB204" i="8"/>
  <c r="FC203" i="8"/>
  <c r="ET212" i="8"/>
  <c r="ES213" i="8"/>
  <c r="ER214" i="8"/>
  <c r="EP216" i="8"/>
  <c r="Y85" i="1"/>
  <c r="D209" i="8"/>
  <c r="GF209" i="4"/>
  <c r="R85" i="1"/>
  <c r="AX86" i="1"/>
  <c r="FZ209" i="4"/>
  <c r="Q85" i="1"/>
  <c r="FT209" i="4"/>
  <c r="P85" i="1"/>
  <c r="BR86" i="1"/>
  <c r="BG86" i="1"/>
  <c r="BH86" i="1"/>
  <c r="FE202" i="8" l="1"/>
  <c r="FF200" i="8"/>
  <c r="FF201" i="8" s="1"/>
  <c r="FG199" i="8"/>
  <c r="FI197" i="8"/>
  <c r="FK195" i="8"/>
  <c r="FJ196" i="8"/>
  <c r="FH198" i="8"/>
  <c r="FM193" i="8"/>
  <c r="FN192" i="8"/>
  <c r="EO239" i="8"/>
  <c r="AX138" i="6"/>
  <c r="BH138" i="6"/>
  <c r="BS138" i="6"/>
  <c r="BR138" i="6"/>
  <c r="BG138" i="6"/>
  <c r="FL194" i="8"/>
  <c r="EY208" i="8"/>
  <c r="ET213" i="8"/>
  <c r="EW210" i="8"/>
  <c r="EP217" i="8"/>
  <c r="EP218" i="8" s="1"/>
  <c r="EP219" i="8" s="1"/>
  <c r="EP220" i="8" s="1"/>
  <c r="EP221" i="8" s="1"/>
  <c r="EP222" i="8" s="1"/>
  <c r="EP223" i="8" s="1"/>
  <c r="EP224" i="8" s="1"/>
  <c r="EP225" i="8" s="1"/>
  <c r="EP226" i="8" s="1"/>
  <c r="EP227" i="8" s="1"/>
  <c r="EP228" i="8" s="1"/>
  <c r="EP229" i="8" s="1"/>
  <c r="EP230" i="8" s="1"/>
  <c r="EP231" i="8" s="1"/>
  <c r="EP232" i="8" s="1"/>
  <c r="EP233" i="8" s="1"/>
  <c r="EP234" i="8" s="1"/>
  <c r="EP235" i="8" s="1"/>
  <c r="EP236" i="8" s="1"/>
  <c r="EP237" i="8" s="1"/>
  <c r="EP238" i="8" s="1"/>
  <c r="EP239" i="8" s="1"/>
  <c r="FA206" i="8"/>
  <c r="EQ216" i="8"/>
  <c r="ER215" i="8"/>
  <c r="FB205" i="8"/>
  <c r="EU212" i="8"/>
  <c r="EV211" i="8"/>
  <c r="EX209" i="8"/>
  <c r="ES214" i="8"/>
  <c r="EZ207" i="8"/>
  <c r="FC204" i="8"/>
  <c r="FD203" i="8"/>
  <c r="D209" i="4"/>
  <c r="BI86" i="1"/>
  <c r="BT86" i="1"/>
  <c r="AY86" i="1"/>
  <c r="FF202" i="8" l="1"/>
  <c r="FG200" i="8"/>
  <c r="FG201" i="8" s="1"/>
  <c r="FH199" i="8"/>
  <c r="FK196" i="8"/>
  <c r="FL195" i="8"/>
  <c r="FJ197" i="8"/>
  <c r="FI198" i="8"/>
  <c r="FN193" i="8"/>
  <c r="EO240" i="8"/>
  <c r="EP240" i="8" s="1"/>
  <c r="BA138" i="6"/>
  <c r="BL138" i="6" s="1"/>
  <c r="BI138" i="6"/>
  <c r="BT138" i="6"/>
  <c r="AS139" i="6"/>
  <c r="FM194" i="8"/>
  <c r="EY209" i="8"/>
  <c r="EQ217" i="8"/>
  <c r="EQ218" i="8" s="1"/>
  <c r="EQ219" i="8" s="1"/>
  <c r="EQ220" i="8" s="1"/>
  <c r="EQ221" i="8" s="1"/>
  <c r="EQ222" i="8" s="1"/>
  <c r="EQ223" i="8" s="1"/>
  <c r="EQ224" i="8" s="1"/>
  <c r="EQ225" i="8" s="1"/>
  <c r="EQ226" i="8" s="1"/>
  <c r="EQ227" i="8" s="1"/>
  <c r="EQ228" i="8" s="1"/>
  <c r="FC205" i="8"/>
  <c r="EV212" i="8"/>
  <c r="EW211" i="8"/>
  <c r="ER216" i="8"/>
  <c r="FB206" i="8"/>
  <c r="FD204" i="8"/>
  <c r="EZ208" i="8"/>
  <c r="ES215" i="8"/>
  <c r="FA207" i="8"/>
  <c r="ET214" i="8"/>
  <c r="EU213" i="8"/>
  <c r="FE203" i="8"/>
  <c r="EX210" i="8"/>
  <c r="BU86" i="1"/>
  <c r="BJ86" i="1"/>
  <c r="AZ86" i="1"/>
  <c r="FG202" i="8" l="1"/>
  <c r="FH200" i="8"/>
  <c r="FH201" i="8" s="1"/>
  <c r="FI199" i="8"/>
  <c r="FL196" i="8"/>
  <c r="FM195" i="8"/>
  <c r="FK197" i="8"/>
  <c r="FJ198" i="8"/>
  <c r="EO241" i="8"/>
  <c r="EO242" i="8" s="1"/>
  <c r="EO243" i="8" s="1"/>
  <c r="EO244" i="8" s="1"/>
  <c r="EO245" i="8" s="1"/>
  <c r="EO246" i="8" s="1"/>
  <c r="EO247" i="8" s="1"/>
  <c r="EO248" i="8" s="1"/>
  <c r="EO249" i="8" s="1"/>
  <c r="EO250" i="8" s="1"/>
  <c r="EO251" i="8" s="1"/>
  <c r="W138" i="6"/>
  <c r="Q138" i="6" s="1"/>
  <c r="BO139" i="6"/>
  <c r="BD139" i="6"/>
  <c r="AT139" i="6"/>
  <c r="AU139" i="6" s="1"/>
  <c r="FN194" i="8"/>
  <c r="EX211" i="8"/>
  <c r="FD205" i="8"/>
  <c r="EU214" i="8"/>
  <c r="EY210" i="8"/>
  <c r="EW212" i="8"/>
  <c r="FC206" i="8"/>
  <c r="ET215" i="8"/>
  <c r="FF203" i="8"/>
  <c r="FE204" i="8"/>
  <c r="EZ209" i="8"/>
  <c r="ES216" i="8"/>
  <c r="ER217" i="8"/>
  <c r="EQ229" i="8"/>
  <c r="EQ230" i="8" s="1"/>
  <c r="EQ231" i="8" s="1"/>
  <c r="EQ232" i="8" s="1"/>
  <c r="EQ233" i="8" s="1"/>
  <c r="EQ234" i="8" s="1"/>
  <c r="EQ235" i="8" s="1"/>
  <c r="EQ236" i="8" s="1"/>
  <c r="EQ237" i="8" s="1"/>
  <c r="EQ238" i="8" s="1"/>
  <c r="EQ239" i="8" s="1"/>
  <c r="EQ240" i="8" s="1"/>
  <c r="FB207" i="8"/>
  <c r="EV213" i="8"/>
  <c r="FA208" i="8"/>
  <c r="BV86" i="1"/>
  <c r="BK86" i="1"/>
  <c r="AU87" i="1"/>
  <c r="BC86" i="1"/>
  <c r="BN86" i="1" s="1"/>
  <c r="FH202" i="8" l="1"/>
  <c r="FI200" i="8"/>
  <c r="FI201" i="8" s="1"/>
  <c r="FL197" i="8"/>
  <c r="FK198" i="8"/>
  <c r="FM196" i="8"/>
  <c r="FN195" i="8"/>
  <c r="FJ199" i="8"/>
  <c r="EO252" i="8"/>
  <c r="EO253" i="8" s="1"/>
  <c r="EO254" i="8" s="1"/>
  <c r="EO255" i="8" s="1"/>
  <c r="EO256" i="8" s="1"/>
  <c r="EO257" i="8" s="1"/>
  <c r="EO258" i="8" s="1"/>
  <c r="EO259" i="8" s="1"/>
  <c r="EP241" i="8"/>
  <c r="EP242" i="8" s="1"/>
  <c r="EP243" i="8" s="1"/>
  <c r="EP244" i="8" s="1"/>
  <c r="EP245" i="8" s="1"/>
  <c r="EP246" i="8" s="1"/>
  <c r="EP247" i="8" s="1"/>
  <c r="EP248" i="8" s="1"/>
  <c r="EP249" i="8" s="1"/>
  <c r="EP250" i="8" s="1"/>
  <c r="EP251" i="8" s="1"/>
  <c r="BF139" i="6"/>
  <c r="BQ139" i="6"/>
  <c r="AV139" i="6"/>
  <c r="AW139" i="6" s="1"/>
  <c r="BP139" i="6"/>
  <c r="BE139" i="6"/>
  <c r="EX212" i="8"/>
  <c r="FD206" i="8"/>
  <c r="FE205" i="8"/>
  <c r="EU215" i="8"/>
  <c r="EZ210" i="8"/>
  <c r="ES217" i="8"/>
  <c r="FA209" i="8"/>
  <c r="FB208" i="8"/>
  <c r="ER218" i="8"/>
  <c r="FC207" i="8"/>
  <c r="EW213" i="8"/>
  <c r="EV214" i="8"/>
  <c r="FF204" i="8"/>
  <c r="FG203" i="8"/>
  <c r="ET216" i="8"/>
  <c r="EY211" i="8"/>
  <c r="F86" i="1"/>
  <c r="BQ87" i="1"/>
  <c r="AV87" i="1"/>
  <c r="BF87" i="1"/>
  <c r="FI202" i="8" l="1"/>
  <c r="FN196" i="8"/>
  <c r="FM197" i="8"/>
  <c r="FL198" i="8"/>
  <c r="FK199" i="8"/>
  <c r="FJ200" i="8"/>
  <c r="FJ201" i="8" s="1"/>
  <c r="EP252" i="8"/>
  <c r="EP253" i="8" s="1"/>
  <c r="EP254" i="8" s="1"/>
  <c r="EP255" i="8" s="1"/>
  <c r="EP256" i="8" s="1"/>
  <c r="EP257" i="8" s="1"/>
  <c r="EP258" i="8" s="1"/>
  <c r="EP259" i="8" s="1"/>
  <c r="K138" i="6"/>
  <c r="EU216" i="8"/>
  <c r="EQ241" i="8"/>
  <c r="BS139" i="6"/>
  <c r="BH139" i="6"/>
  <c r="BG139" i="6"/>
  <c r="BR139" i="6"/>
  <c r="AX139" i="6"/>
  <c r="BA139" i="6" s="1"/>
  <c r="BL139" i="6" s="1"/>
  <c r="EY212" i="8"/>
  <c r="EV215" i="8"/>
  <c r="FD207" i="8"/>
  <c r="FE206" i="8"/>
  <c r="ES218" i="8"/>
  <c r="FB209" i="8"/>
  <c r="FA210" i="8"/>
  <c r="EX213" i="8"/>
  <c r="FH203" i="8"/>
  <c r="ER219" i="8"/>
  <c r="ET217" i="8"/>
  <c r="EW214" i="8"/>
  <c r="FC208" i="8"/>
  <c r="EZ211" i="8"/>
  <c r="FG204" i="8"/>
  <c r="FF205" i="8"/>
  <c r="Y86" i="1"/>
  <c r="D210" i="8"/>
  <c r="GF210" i="4"/>
  <c r="P86" i="1"/>
  <c r="R86" i="1"/>
  <c r="FT210" i="4"/>
  <c r="FZ210" i="4"/>
  <c r="Q86" i="1"/>
  <c r="BR87" i="1"/>
  <c r="BG87" i="1"/>
  <c r="AW87" i="1"/>
  <c r="AX87" i="1" s="1"/>
  <c r="BT87" i="1" s="1"/>
  <c r="FJ202" i="8" l="1"/>
  <c r="FN197" i="8"/>
  <c r="FM198" i="8"/>
  <c r="FK200" i="8"/>
  <c r="FK201" i="8" s="1"/>
  <c r="FL199" i="8"/>
  <c r="EV216" i="8"/>
  <c r="EQ242" i="8"/>
  <c r="EQ243" i="8" s="1"/>
  <c r="EQ244" i="8" s="1"/>
  <c r="EQ245" i="8" s="1"/>
  <c r="EQ246" i="8" s="1"/>
  <c r="EQ247" i="8" s="1"/>
  <c r="EQ248" i="8" s="1"/>
  <c r="EQ249" i="8" s="1"/>
  <c r="EQ250" i="8" s="1"/>
  <c r="EQ251" i="8" s="1"/>
  <c r="EQ252" i="8" s="1"/>
  <c r="EQ253" i="8" s="1"/>
  <c r="EQ254" i="8" s="1"/>
  <c r="EQ255" i="8" s="1"/>
  <c r="EQ256" i="8" s="1"/>
  <c r="EQ257" i="8" s="1"/>
  <c r="BI139" i="6"/>
  <c r="BT139" i="6"/>
  <c r="AS140" i="6"/>
  <c r="EY213" i="8"/>
  <c r="FE207" i="8"/>
  <c r="ES219" i="8"/>
  <c r="FI203" i="8"/>
  <c r="FH204" i="8"/>
  <c r="EU217" i="8"/>
  <c r="EZ212" i="8"/>
  <c r="FC209" i="8"/>
  <c r="FA211" i="8"/>
  <c r="FD208" i="8"/>
  <c r="ET218" i="8"/>
  <c r="EW215" i="8"/>
  <c r="ER220" i="8"/>
  <c r="EX214" i="8"/>
  <c r="FG205" i="8"/>
  <c r="FF206" i="8"/>
  <c r="FB210" i="8"/>
  <c r="D210" i="4"/>
  <c r="BS87" i="1"/>
  <c r="BH87" i="1"/>
  <c r="BI87" i="1"/>
  <c r="AY87" i="1"/>
  <c r="BU87" i="1" s="1"/>
  <c r="FK202" i="8" l="1"/>
  <c r="FN198" i="8"/>
  <c r="FL200" i="8"/>
  <c r="FL201" i="8" s="1"/>
  <c r="FM199" i="8"/>
  <c r="EV217" i="8"/>
  <c r="EQ258" i="8"/>
  <c r="EQ259" i="8" s="1"/>
  <c r="W139" i="6"/>
  <c r="Q139" i="6" s="1"/>
  <c r="BD140" i="6"/>
  <c r="BO140" i="6"/>
  <c r="AT140" i="6"/>
  <c r="AU140" i="6" s="1"/>
  <c r="FE208" i="8"/>
  <c r="ET219" i="8"/>
  <c r="EX215" i="8"/>
  <c r="FB211" i="8"/>
  <c r="ER221" i="8"/>
  <c r="ER222" i="8" s="1"/>
  <c r="ER223" i="8" s="1"/>
  <c r="ER224" i="8" s="1"/>
  <c r="ER225" i="8" s="1"/>
  <c r="ER226" i="8" s="1"/>
  <c r="ER227" i="8" s="1"/>
  <c r="EZ213" i="8"/>
  <c r="EU218" i="8"/>
  <c r="FI204" i="8"/>
  <c r="FJ203" i="8"/>
  <c r="EY214" i="8"/>
  <c r="ES220" i="8"/>
  <c r="FC210" i="8"/>
  <c r="EW216" i="8"/>
  <c r="FD209" i="8"/>
  <c r="FH205" i="8"/>
  <c r="FG206" i="8"/>
  <c r="FF207" i="8"/>
  <c r="FA212" i="8"/>
  <c r="AZ87" i="1"/>
  <c r="BV87" i="1" s="1"/>
  <c r="BJ87" i="1"/>
  <c r="FL202" i="8" l="1"/>
  <c r="FM200" i="8"/>
  <c r="FM201" i="8" s="1"/>
  <c r="FN199" i="8"/>
  <c r="K139" i="6"/>
  <c r="EW217" i="8"/>
  <c r="AV140" i="6"/>
  <c r="AW140" i="6" s="1"/>
  <c r="BF140" i="6"/>
  <c r="BQ140" i="6"/>
  <c r="BE140" i="6"/>
  <c r="BP140" i="6"/>
  <c r="EU219" i="8"/>
  <c r="FH206" i="8"/>
  <c r="EV218" i="8"/>
  <c r="ES221" i="8"/>
  <c r="ES222" i="8" s="1"/>
  <c r="ES223" i="8" s="1"/>
  <c r="ES224" i="8" s="1"/>
  <c r="ES225" i="8" s="1"/>
  <c r="ES226" i="8" s="1"/>
  <c r="ES227" i="8" s="1"/>
  <c r="FI205" i="8"/>
  <c r="FD210" i="8"/>
  <c r="EZ214" i="8"/>
  <c r="ET220" i="8"/>
  <c r="FG207" i="8"/>
  <c r="FF208" i="8"/>
  <c r="FJ204" i="8"/>
  <c r="FK203" i="8"/>
  <c r="ER228" i="8"/>
  <c r="ER229" i="8" s="1"/>
  <c r="ER230" i="8" s="1"/>
  <c r="ER231" i="8" s="1"/>
  <c r="FB212" i="8"/>
  <c r="FA213" i="8"/>
  <c r="FC211" i="8"/>
  <c r="FE209" i="8"/>
  <c r="EY215" i="8"/>
  <c r="EX216" i="8"/>
  <c r="AU88" i="1"/>
  <c r="BQ88" i="1" s="1"/>
  <c r="BK87" i="1"/>
  <c r="BC87" i="1"/>
  <c r="BN87" i="1" s="1"/>
  <c r="FL203" i="8" l="1"/>
  <c r="FM202" i="8"/>
  <c r="FN200" i="8"/>
  <c r="FN201" i="8" s="1"/>
  <c r="EW218" i="8"/>
  <c r="BH140" i="6"/>
  <c r="BS140" i="6"/>
  <c r="AX140" i="6"/>
  <c r="BG140" i="6"/>
  <c r="BR140" i="6"/>
  <c r="FH207" i="8"/>
  <c r="EV219" i="8"/>
  <c r="FI206" i="8"/>
  <c r="ET221" i="8"/>
  <c r="ET222" i="8" s="1"/>
  <c r="ET223" i="8" s="1"/>
  <c r="ET224" i="8" s="1"/>
  <c r="ET225" i="8" s="1"/>
  <c r="ET226" i="8" s="1"/>
  <c r="ET227" i="8" s="1"/>
  <c r="ES228" i="8"/>
  <c r="ES229" i="8" s="1"/>
  <c r="ES230" i="8" s="1"/>
  <c r="ES231" i="8" s="1"/>
  <c r="FA214" i="8"/>
  <c r="FK204" i="8"/>
  <c r="EY216" i="8"/>
  <c r="FE210" i="8"/>
  <c r="FJ205" i="8"/>
  <c r="FF209" i="8"/>
  <c r="EX217" i="8"/>
  <c r="FB213" i="8"/>
  <c r="FD211" i="8"/>
  <c r="ER232" i="8"/>
  <c r="ER233" i="8" s="1"/>
  <c r="ER234" i="8" s="1"/>
  <c r="ER235" i="8" s="1"/>
  <c r="ER236" i="8" s="1"/>
  <c r="ER237" i="8" s="1"/>
  <c r="ER238" i="8" s="1"/>
  <c r="ER239" i="8" s="1"/>
  <c r="ER240" i="8" s="1"/>
  <c r="ER241" i="8" s="1"/>
  <c r="ER242" i="8" s="1"/>
  <c r="ER243" i="8" s="1"/>
  <c r="ER244" i="8" s="1"/>
  <c r="ER245" i="8" s="1"/>
  <c r="ER246" i="8" s="1"/>
  <c r="ER247" i="8" s="1"/>
  <c r="ER248" i="8" s="1"/>
  <c r="ER249" i="8" s="1"/>
  <c r="ER250" i="8" s="1"/>
  <c r="ER251" i="8" s="1"/>
  <c r="ER252" i="8" s="1"/>
  <c r="ER253" i="8" s="1"/>
  <c r="ER254" i="8" s="1"/>
  <c r="ER255" i="8" s="1"/>
  <c r="ER256" i="8" s="1"/>
  <c r="ER257" i="8" s="1"/>
  <c r="ER258" i="8" s="1"/>
  <c r="ER259" i="8" s="1"/>
  <c r="FG208" i="8"/>
  <c r="EZ215" i="8"/>
  <c r="FC212" i="8"/>
  <c r="EU220" i="8"/>
  <c r="F87" i="1"/>
  <c r="AV88" i="1"/>
  <c r="BR88" i="1" s="1"/>
  <c r="BF88" i="1"/>
  <c r="FL204" i="8" l="1"/>
  <c r="FM203" i="8"/>
  <c r="FN202" i="8"/>
  <c r="EW219" i="8"/>
  <c r="EX218" i="8"/>
  <c r="BA140" i="6"/>
  <c r="BL140" i="6" s="1"/>
  <c r="BI140" i="6"/>
  <c r="BT140" i="6"/>
  <c r="EV220" i="8"/>
  <c r="FA215" i="8"/>
  <c r="FI207" i="8"/>
  <c r="ET228" i="8"/>
  <c r="ET229" i="8" s="1"/>
  <c r="ET230" i="8" s="1"/>
  <c r="ET231" i="8" s="1"/>
  <c r="ES232" i="8"/>
  <c r="ES233" i="8" s="1"/>
  <c r="FK205" i="8"/>
  <c r="FJ206" i="8"/>
  <c r="FC213" i="8"/>
  <c r="FG209" i="8"/>
  <c r="FF210" i="8"/>
  <c r="EY217" i="8"/>
  <c r="FH208" i="8"/>
  <c r="FB214" i="8"/>
  <c r="FE211" i="8"/>
  <c r="EU221" i="8"/>
  <c r="EU222" i="8" s="1"/>
  <c r="EU223" i="8" s="1"/>
  <c r="EU224" i="8" s="1"/>
  <c r="EU225" i="8" s="1"/>
  <c r="EU226" i="8" s="1"/>
  <c r="EU227" i="8" s="1"/>
  <c r="EZ216" i="8"/>
  <c r="FD212" i="8"/>
  <c r="Y87" i="1"/>
  <c r="S87" i="1" s="1"/>
  <c r="O87" i="1" s="1"/>
  <c r="M87" i="1" s="1"/>
  <c r="D211" i="8"/>
  <c r="GF211" i="4"/>
  <c r="FT211" i="4"/>
  <c r="FZ211" i="4"/>
  <c r="P87" i="1"/>
  <c r="R87" i="1"/>
  <c r="Q87" i="1"/>
  <c r="AW88" i="1"/>
  <c r="BS88" i="1" s="1"/>
  <c r="BG88" i="1"/>
  <c r="FN203" i="8" l="1"/>
  <c r="FM204" i="8"/>
  <c r="FL205" i="8"/>
  <c r="EU228" i="8"/>
  <c r="EU229" i="8" s="1"/>
  <c r="EU230" i="8" s="1"/>
  <c r="EU231" i="8" s="1"/>
  <c r="EY218" i="8"/>
  <c r="EX219" i="8"/>
  <c r="EW220" i="8"/>
  <c r="W140" i="6"/>
  <c r="Q140" i="6" s="1"/>
  <c r="ET232" i="8"/>
  <c r="ET233" i="8" s="1"/>
  <c r="FD213" i="8"/>
  <c r="FF211" i="8"/>
  <c r="FC214" i="8"/>
  <c r="EZ217" i="8"/>
  <c r="FB215" i="8"/>
  <c r="ES234" i="8"/>
  <c r="FG210" i="8"/>
  <c r="FK206" i="8"/>
  <c r="FJ207" i="8"/>
  <c r="EV221" i="8"/>
  <c r="EV222" i="8" s="1"/>
  <c r="EV223" i="8" s="1"/>
  <c r="EV224" i="8" s="1"/>
  <c r="EV225" i="8" s="1"/>
  <c r="EV226" i="8" s="1"/>
  <c r="EV227" i="8" s="1"/>
  <c r="FE212" i="8"/>
  <c r="FH209" i="8"/>
  <c r="FI208" i="8"/>
  <c r="FA216" i="8"/>
  <c r="D211" i="4"/>
  <c r="AX88" i="1"/>
  <c r="BT88" i="1" s="1"/>
  <c r="BH88" i="1"/>
  <c r="EV228" i="8" l="1"/>
  <c r="EV229" i="8" s="1"/>
  <c r="EV230" i="8" s="1"/>
  <c r="EV231" i="8" s="1"/>
  <c r="FN204" i="8"/>
  <c r="FM205" i="8"/>
  <c r="FL206" i="8"/>
  <c r="EZ218" i="8"/>
  <c r="EY219" i="8"/>
  <c r="EX220" i="8"/>
  <c r="EU232" i="8"/>
  <c r="FE213" i="8"/>
  <c r="FD214" i="8"/>
  <c r="FH210" i="8"/>
  <c r="EW221" i="8"/>
  <c r="FJ208" i="8"/>
  <c r="FC215" i="8"/>
  <c r="FI209" i="8"/>
  <c r="FB216" i="8"/>
  <c r="FF212" i="8"/>
  <c r="FK207" i="8"/>
  <c r="FG211" i="8"/>
  <c r="FA217" i="8"/>
  <c r="ET234" i="8"/>
  <c r="ES235" i="8"/>
  <c r="ES236" i="8" s="1"/>
  <c r="ES237" i="8" s="1"/>
  <c r="ES238" i="8" s="1"/>
  <c r="ES239" i="8" s="1"/>
  <c r="ES240" i="8" s="1"/>
  <c r="ES241" i="8" s="1"/>
  <c r="ES242" i="8" s="1"/>
  <c r="ES243" i="8" s="1"/>
  <c r="ES244" i="8" s="1"/>
  <c r="ES245" i="8" s="1"/>
  <c r="ES246" i="8" s="1"/>
  <c r="ES247" i="8" s="1"/>
  <c r="ES248" i="8" s="1"/>
  <c r="ES249" i="8" s="1"/>
  <c r="ES250" i="8" s="1"/>
  <c r="ES251" i="8" s="1"/>
  <c r="ES252" i="8" s="1"/>
  <c r="ES253" i="8" s="1"/>
  <c r="ES254" i="8" s="1"/>
  <c r="ES255" i="8" s="1"/>
  <c r="ES256" i="8" s="1"/>
  <c r="ES257" i="8" s="1"/>
  <c r="ES258" i="8" s="1"/>
  <c r="ES259" i="8" s="1"/>
  <c r="AY88" i="1"/>
  <c r="BU88" i="1" s="1"/>
  <c r="BI88" i="1"/>
  <c r="FN205" i="8" l="1"/>
  <c r="FM206" i="8"/>
  <c r="K140" i="6"/>
  <c r="EX221" i="8"/>
  <c r="FA218" i="8"/>
  <c r="EZ219" i="8"/>
  <c r="EY220" i="8"/>
  <c r="EV232" i="8"/>
  <c r="EU233" i="8"/>
  <c r="EU234" i="8" s="1"/>
  <c r="FE214" i="8"/>
  <c r="FK208" i="8"/>
  <c r="FI210" i="8"/>
  <c r="FG212" i="8"/>
  <c r="FH211" i="8"/>
  <c r="EW222" i="8"/>
  <c r="EW223" i="8" s="1"/>
  <c r="EW224" i="8" s="1"/>
  <c r="EW225" i="8" s="1"/>
  <c r="EW226" i="8" s="1"/>
  <c r="EW227" i="8" s="1"/>
  <c r="EW228" i="8" s="1"/>
  <c r="EW229" i="8" s="1"/>
  <c r="EW230" i="8" s="1"/>
  <c r="EW231" i="8" s="1"/>
  <c r="FJ209" i="8"/>
  <c r="ET235" i="8"/>
  <c r="ET236" i="8" s="1"/>
  <c r="ET237" i="8" s="1"/>
  <c r="ET238" i="8" s="1"/>
  <c r="ET239" i="8" s="1"/>
  <c r="ET240" i="8" s="1"/>
  <c r="ET241" i="8" s="1"/>
  <c r="ET242" i="8" s="1"/>
  <c r="ET243" i="8" s="1"/>
  <c r="ET244" i="8" s="1"/>
  <c r="ET245" i="8" s="1"/>
  <c r="ET246" i="8" s="1"/>
  <c r="ET247" i="8" s="1"/>
  <c r="ET248" i="8" s="1"/>
  <c r="ET249" i="8" s="1"/>
  <c r="ET250" i="8" s="1"/>
  <c r="ET251" i="8" s="1"/>
  <c r="ET252" i="8" s="1"/>
  <c r="ET253" i="8" s="1"/>
  <c r="ET254" i="8" s="1"/>
  <c r="ET255" i="8" s="1"/>
  <c r="ET256" i="8" s="1"/>
  <c r="ET257" i="8" s="1"/>
  <c r="ET258" i="8" s="1"/>
  <c r="ET259" i="8" s="1"/>
  <c r="FB217" i="8"/>
  <c r="FC216" i="8"/>
  <c r="FD215" i="8"/>
  <c r="FF213" i="8"/>
  <c r="FL207" i="8"/>
  <c r="AZ88" i="1"/>
  <c r="BV88" i="1" s="1"/>
  <c r="BJ88" i="1"/>
  <c r="EW232" i="8" l="1"/>
  <c r="FN206" i="8"/>
  <c r="FM207" i="8"/>
  <c r="FB218" i="8"/>
  <c r="FA219" i="8"/>
  <c r="EZ220" i="8"/>
  <c r="EY221" i="8"/>
  <c r="FE215" i="8"/>
  <c r="EV233" i="8"/>
  <c r="FF214" i="8"/>
  <c r="FJ210" i="8"/>
  <c r="FH212" i="8"/>
  <c r="FC217" i="8"/>
  <c r="FI211" i="8"/>
  <c r="FG213" i="8"/>
  <c r="FK209" i="8"/>
  <c r="EU235" i="8"/>
  <c r="EX222" i="8"/>
  <c r="EX223" i="8" s="1"/>
  <c r="EX224" i="8" s="1"/>
  <c r="EX225" i="8" s="1"/>
  <c r="EX226" i="8" s="1"/>
  <c r="EX227" i="8" s="1"/>
  <c r="EX228" i="8" s="1"/>
  <c r="EX229" i="8" s="1"/>
  <c r="EX230" i="8" s="1"/>
  <c r="EX231" i="8" s="1"/>
  <c r="FD216" i="8"/>
  <c r="FL208" i="8"/>
  <c r="AU89" i="1"/>
  <c r="BQ89" i="1" s="1"/>
  <c r="BC88" i="1"/>
  <c r="BN88" i="1" s="1"/>
  <c r="BK88" i="1"/>
  <c r="EW233" i="8" l="1"/>
  <c r="FN207" i="8"/>
  <c r="FC218" i="8"/>
  <c r="FB219" i="8"/>
  <c r="FA220" i="8"/>
  <c r="EZ221" i="8"/>
  <c r="FF215" i="8"/>
  <c r="FL209" i="8"/>
  <c r="FG214" i="8"/>
  <c r="EV234" i="8"/>
  <c r="FK210" i="8"/>
  <c r="FJ211" i="8"/>
  <c r="FH213" i="8"/>
  <c r="FI212" i="8"/>
  <c r="FM208" i="8"/>
  <c r="EX232" i="8"/>
  <c r="EU236" i="8"/>
  <c r="EU237" i="8" s="1"/>
  <c r="EU238" i="8" s="1"/>
  <c r="EU239" i="8" s="1"/>
  <c r="EU240" i="8" s="1"/>
  <c r="EU241" i="8" s="1"/>
  <c r="EU242" i="8" s="1"/>
  <c r="EU243" i="8" s="1"/>
  <c r="EU244" i="8" s="1"/>
  <c r="EU245" i="8" s="1"/>
  <c r="EU246" i="8" s="1"/>
  <c r="EU247" i="8" s="1"/>
  <c r="EU248" i="8" s="1"/>
  <c r="EU249" i="8" s="1"/>
  <c r="EU250" i="8" s="1"/>
  <c r="EU251" i="8" s="1"/>
  <c r="EU252" i="8" s="1"/>
  <c r="EU253" i="8" s="1"/>
  <c r="EU254" i="8" s="1"/>
  <c r="EU255" i="8" s="1"/>
  <c r="EU256" i="8" s="1"/>
  <c r="EU257" i="8" s="1"/>
  <c r="EU258" i="8" s="1"/>
  <c r="EU259" i="8" s="1"/>
  <c r="EY222" i="8"/>
  <c r="FD217" i="8"/>
  <c r="FE216" i="8"/>
  <c r="F88" i="1"/>
  <c r="AV89" i="1"/>
  <c r="BR89" i="1" s="1"/>
  <c r="BF89" i="1"/>
  <c r="EX233" i="8" l="1"/>
  <c r="EW234" i="8"/>
  <c r="FD218" i="8"/>
  <c r="FC219" i="8"/>
  <c r="FB220" i="8"/>
  <c r="FA221" i="8"/>
  <c r="FG215" i="8"/>
  <c r="FM209" i="8"/>
  <c r="FH214" i="8"/>
  <c r="EV235" i="8"/>
  <c r="EV236" i="8" s="1"/>
  <c r="FJ212" i="8"/>
  <c r="FK211" i="8"/>
  <c r="FL210" i="8"/>
  <c r="FI213" i="8"/>
  <c r="FN208" i="8"/>
  <c r="FE217" i="8"/>
  <c r="EY223" i="8"/>
  <c r="EY224" i="8" s="1"/>
  <c r="EY225" i="8" s="1"/>
  <c r="EY226" i="8" s="1"/>
  <c r="EY227" i="8" s="1"/>
  <c r="EY228" i="8" s="1"/>
  <c r="EY229" i="8" s="1"/>
  <c r="EY230" i="8" s="1"/>
  <c r="EZ222" i="8"/>
  <c r="FF216" i="8"/>
  <c r="Y88" i="1"/>
  <c r="S88" i="1" s="1"/>
  <c r="O88" i="1" s="1"/>
  <c r="M88" i="1" s="1"/>
  <c r="D212" i="8"/>
  <c r="FZ212" i="4"/>
  <c r="R88" i="1"/>
  <c r="P88" i="1"/>
  <c r="FT212" i="4"/>
  <c r="Q88" i="1"/>
  <c r="GF212" i="4"/>
  <c r="AW89" i="1"/>
  <c r="BS89" i="1" s="1"/>
  <c r="BG89" i="1"/>
  <c r="EX234" i="8" l="1"/>
  <c r="FE218" i="8"/>
  <c r="FD219" i="8"/>
  <c r="FB221" i="8"/>
  <c r="FC220" i="8"/>
  <c r="FN209" i="8"/>
  <c r="FH215" i="8"/>
  <c r="FK212" i="8"/>
  <c r="FM210" i="8"/>
  <c r="FJ213" i="8"/>
  <c r="EW235" i="8"/>
  <c r="FL211" i="8"/>
  <c r="FI214" i="8"/>
  <c r="EZ223" i="8"/>
  <c r="EZ224" i="8" s="1"/>
  <c r="EZ225" i="8" s="1"/>
  <c r="EZ226" i="8" s="1"/>
  <c r="FF217" i="8"/>
  <c r="FA222" i="8"/>
  <c r="EY231" i="8"/>
  <c r="EY232" i="8" s="1"/>
  <c r="EY233" i="8" s="1"/>
  <c r="EY234" i="8" s="1"/>
  <c r="EV237" i="8"/>
  <c r="EV238" i="8" s="1"/>
  <c r="EV239" i="8" s="1"/>
  <c r="EV240" i="8" s="1"/>
  <c r="EV241" i="8" s="1"/>
  <c r="EV242" i="8" s="1"/>
  <c r="EV243" i="8" s="1"/>
  <c r="EV244" i="8" s="1"/>
  <c r="EV245" i="8" s="1"/>
  <c r="EV246" i="8" s="1"/>
  <c r="EV247" i="8" s="1"/>
  <c r="EV248" i="8" s="1"/>
  <c r="EV249" i="8" s="1"/>
  <c r="EV250" i="8" s="1"/>
  <c r="EV251" i="8" s="1"/>
  <c r="EV252" i="8" s="1"/>
  <c r="EV253" i="8" s="1"/>
  <c r="EV254" i="8" s="1"/>
  <c r="EV255" i="8" s="1"/>
  <c r="EV256" i="8" s="1"/>
  <c r="EV257" i="8" s="1"/>
  <c r="EV258" i="8" s="1"/>
  <c r="EV259" i="8" s="1"/>
  <c r="FG216" i="8"/>
  <c r="D212" i="4"/>
  <c r="BH89" i="1"/>
  <c r="AX89" i="1"/>
  <c r="BT89" i="1" s="1"/>
  <c r="EX235" i="8" l="1"/>
  <c r="EY235" i="8" s="1"/>
  <c r="FF218" i="8"/>
  <c r="FE219" i="8"/>
  <c r="FB222" i="8"/>
  <c r="FC221" i="8"/>
  <c r="FD220" i="8"/>
  <c r="FI215" i="8"/>
  <c r="FN210" i="8"/>
  <c r="FM211" i="8"/>
  <c r="FK213" i="8"/>
  <c r="EW236" i="8"/>
  <c r="FL212" i="8"/>
  <c r="FJ214" i="8"/>
  <c r="EZ227" i="8"/>
  <c r="EZ228" i="8" s="1"/>
  <c r="EZ229" i="8" s="1"/>
  <c r="EZ230" i="8" s="1"/>
  <c r="FG217" i="8"/>
  <c r="FA223" i="8"/>
  <c r="FA224" i="8" s="1"/>
  <c r="FA225" i="8" s="1"/>
  <c r="FA226" i="8" s="1"/>
  <c r="FH216" i="8"/>
  <c r="AY89" i="1"/>
  <c r="BU89" i="1" s="1"/>
  <c r="BI89" i="1"/>
  <c r="EX236" i="8" l="1"/>
  <c r="EY236" i="8" s="1"/>
  <c r="FA227" i="8"/>
  <c r="FA228" i="8" s="1"/>
  <c r="FG218" i="8"/>
  <c r="FF219" i="8"/>
  <c r="FE220" i="8"/>
  <c r="FD221" i="8"/>
  <c r="FC222" i="8"/>
  <c r="FI216" i="8"/>
  <c r="FN211" i="8"/>
  <c r="EW237" i="8"/>
  <c r="EW238" i="8" s="1"/>
  <c r="EW239" i="8" s="1"/>
  <c r="EW240" i="8" s="1"/>
  <c r="EW241" i="8" s="1"/>
  <c r="EW242" i="8" s="1"/>
  <c r="EW243" i="8" s="1"/>
  <c r="EW244" i="8" s="1"/>
  <c r="EW245" i="8" s="1"/>
  <c r="EW246" i="8" s="1"/>
  <c r="EW247" i="8" s="1"/>
  <c r="EW248" i="8" s="1"/>
  <c r="EW249" i="8" s="1"/>
  <c r="EW250" i="8" s="1"/>
  <c r="EW251" i="8" s="1"/>
  <c r="EW252" i="8" s="1"/>
  <c r="EW253" i="8" s="1"/>
  <c r="EW254" i="8" s="1"/>
  <c r="EW255" i="8" s="1"/>
  <c r="EW256" i="8" s="1"/>
  <c r="EW257" i="8" s="1"/>
  <c r="EW258" i="8" s="1"/>
  <c r="EW259" i="8" s="1"/>
  <c r="FK214" i="8"/>
  <c r="FL213" i="8"/>
  <c r="FM212" i="8"/>
  <c r="FJ215" i="8"/>
  <c r="EZ231" i="8"/>
  <c r="EZ232" i="8" s="1"/>
  <c r="EZ233" i="8" s="1"/>
  <c r="EZ234" i="8" s="1"/>
  <c r="FB223" i="8"/>
  <c r="FB224" i="8" s="1"/>
  <c r="FB225" i="8" s="1"/>
  <c r="FB226" i="8" s="1"/>
  <c r="FH217" i="8"/>
  <c r="BJ89" i="1"/>
  <c r="AZ89" i="1"/>
  <c r="BV89" i="1" s="1"/>
  <c r="FA229" i="8" l="1"/>
  <c r="FA230" i="8" s="1"/>
  <c r="FH218" i="8"/>
  <c r="FG219" i="8"/>
  <c r="FF220" i="8"/>
  <c r="FE221" i="8"/>
  <c r="FD222" i="8"/>
  <c r="FJ216" i="8"/>
  <c r="FN212" i="8"/>
  <c r="EX237" i="8"/>
  <c r="EY237" i="8" s="1"/>
  <c r="FL214" i="8"/>
  <c r="FM213" i="8"/>
  <c r="FK215" i="8"/>
  <c r="EZ235" i="8"/>
  <c r="EZ236" i="8" s="1"/>
  <c r="FC223" i="8"/>
  <c r="FB227" i="8"/>
  <c r="FB228" i="8" s="1"/>
  <c r="FI217" i="8"/>
  <c r="BK89" i="1"/>
  <c r="BC89" i="1"/>
  <c r="BN89" i="1" s="1"/>
  <c r="AU90" i="1"/>
  <c r="BQ90" i="1" s="1"/>
  <c r="FB229" i="8" l="1"/>
  <c r="FB230" i="8" s="1"/>
  <c r="FA231" i="8"/>
  <c r="FH219" i="8"/>
  <c r="FG220" i="8"/>
  <c r="FF221" i="8"/>
  <c r="FE222" i="8"/>
  <c r="FD223" i="8"/>
  <c r="EX238" i="8"/>
  <c r="EX239" i="8" s="1"/>
  <c r="EX240" i="8" s="1"/>
  <c r="EX241" i="8" s="1"/>
  <c r="FK216" i="8"/>
  <c r="FJ217" i="8"/>
  <c r="FN213" i="8"/>
  <c r="FM214" i="8"/>
  <c r="FL215" i="8"/>
  <c r="FC224" i="8"/>
  <c r="FC225" i="8" s="1"/>
  <c r="FC226" i="8" s="1"/>
  <c r="FC227" i="8" s="1"/>
  <c r="FC228" i="8" s="1"/>
  <c r="FC229" i="8" s="1"/>
  <c r="FC230" i="8" s="1"/>
  <c r="EZ237" i="8"/>
  <c r="FI218" i="8"/>
  <c r="F89" i="1"/>
  <c r="AV90" i="1"/>
  <c r="BR90" i="1" s="1"/>
  <c r="BF90" i="1"/>
  <c r="FB231" i="8" l="1"/>
  <c r="FC231" i="8" s="1"/>
  <c r="FA232" i="8"/>
  <c r="FA233" i="8" s="1"/>
  <c r="FA234" i="8" s="1"/>
  <c r="FA235" i="8" s="1"/>
  <c r="FA236" i="8" s="1"/>
  <c r="FA237" i="8" s="1"/>
  <c r="FI219" i="8"/>
  <c r="FH220" i="8"/>
  <c r="FG221" i="8"/>
  <c r="FF222" i="8"/>
  <c r="FE223" i="8"/>
  <c r="EY238" i="8"/>
  <c r="EY239" i="8" s="1"/>
  <c r="FK217" i="8"/>
  <c r="FL216" i="8"/>
  <c r="FN214" i="8"/>
  <c r="FM215" i="8"/>
  <c r="FD224" i="8"/>
  <c r="FD225" i="8" s="1"/>
  <c r="FD226" i="8" s="1"/>
  <c r="EX242" i="8"/>
  <c r="EX243" i="8" s="1"/>
  <c r="EX244" i="8" s="1"/>
  <c r="EX245" i="8" s="1"/>
  <c r="EX246" i="8" s="1"/>
  <c r="EX247" i="8" s="1"/>
  <c r="EX248" i="8" s="1"/>
  <c r="EX249" i="8" s="1"/>
  <c r="EX250" i="8" s="1"/>
  <c r="EX251" i="8" s="1"/>
  <c r="EX252" i="8" s="1"/>
  <c r="EX253" i="8" s="1"/>
  <c r="EX254" i="8" s="1"/>
  <c r="EX255" i="8" s="1"/>
  <c r="EX256" i="8" s="1"/>
  <c r="EX257" i="8" s="1"/>
  <c r="EX258" i="8" s="1"/>
  <c r="EX259" i="8" s="1"/>
  <c r="FJ218" i="8"/>
  <c r="P89" i="1"/>
  <c r="D213" i="8"/>
  <c r="Q89" i="1"/>
  <c r="R89" i="1"/>
  <c r="FT213" i="4"/>
  <c r="Y89" i="1"/>
  <c r="S89" i="1" s="1"/>
  <c r="O89" i="1" s="1"/>
  <c r="M89" i="1" s="1"/>
  <c r="GF213" i="4"/>
  <c r="FZ213" i="4"/>
  <c r="AW90" i="1"/>
  <c r="BS90" i="1" s="1"/>
  <c r="BG90" i="1"/>
  <c r="FB232" i="8" l="1"/>
  <c r="FC232" i="8" s="1"/>
  <c r="FI220" i="8"/>
  <c r="FH221" i="8"/>
  <c r="FG222" i="8"/>
  <c r="FF223" i="8"/>
  <c r="FK218" i="8"/>
  <c r="EZ238" i="8"/>
  <c r="EZ239" i="8" s="1"/>
  <c r="EY240" i="8"/>
  <c r="EY241" i="8" s="1"/>
  <c r="EY242" i="8" s="1"/>
  <c r="EY243" i="8" s="1"/>
  <c r="EY244" i="8" s="1"/>
  <c r="EY245" i="8" s="1"/>
  <c r="EY246" i="8" s="1"/>
  <c r="EY247" i="8" s="1"/>
  <c r="FM216" i="8"/>
  <c r="FL217" i="8"/>
  <c r="FN215" i="8"/>
  <c r="FE224" i="8"/>
  <c r="FE225" i="8" s="1"/>
  <c r="FE226" i="8" s="1"/>
  <c r="FD227" i="8"/>
  <c r="FD228" i="8" s="1"/>
  <c r="FD229" i="8" s="1"/>
  <c r="FD230" i="8" s="1"/>
  <c r="FD231" i="8" s="1"/>
  <c r="FJ219" i="8"/>
  <c r="D213" i="4"/>
  <c r="AX90" i="1"/>
  <c r="BT90" i="1" s="1"/>
  <c r="BH90" i="1"/>
  <c r="FB233" i="8" l="1"/>
  <c r="FB234" i="8" s="1"/>
  <c r="FB235" i="8" s="1"/>
  <c r="FB236" i="8" s="1"/>
  <c r="FB237" i="8" s="1"/>
  <c r="FJ220" i="8"/>
  <c r="FI221" i="8"/>
  <c r="FH222" i="8"/>
  <c r="FG223" i="8"/>
  <c r="FA238" i="8"/>
  <c r="FA239" i="8" s="1"/>
  <c r="FL218" i="8"/>
  <c r="FM217" i="8"/>
  <c r="EZ240" i="8"/>
  <c r="EZ241" i="8" s="1"/>
  <c r="EZ242" i="8" s="1"/>
  <c r="EZ243" i="8" s="1"/>
  <c r="EZ244" i="8" s="1"/>
  <c r="EZ245" i="8" s="1"/>
  <c r="EZ246" i="8" s="1"/>
  <c r="EZ247" i="8" s="1"/>
  <c r="FN216" i="8"/>
  <c r="FE227" i="8"/>
  <c r="FE228" i="8" s="1"/>
  <c r="FD232" i="8"/>
  <c r="FF224" i="8"/>
  <c r="EY248" i="8"/>
  <c r="EY249" i="8" s="1"/>
  <c r="EY250" i="8" s="1"/>
  <c r="EY251" i="8" s="1"/>
  <c r="EY252" i="8" s="1"/>
  <c r="EY253" i="8" s="1"/>
  <c r="EY254" i="8" s="1"/>
  <c r="EY255" i="8" s="1"/>
  <c r="EY256" i="8" s="1"/>
  <c r="EY257" i="8" s="1"/>
  <c r="EY258" i="8" s="1"/>
  <c r="EY259" i="8" s="1"/>
  <c r="FK219" i="8"/>
  <c r="AY90" i="1"/>
  <c r="BU90" i="1" s="1"/>
  <c r="BI90" i="1"/>
  <c r="FC233" i="8" l="1"/>
  <c r="FD233" i="8" s="1"/>
  <c r="FK220" i="8"/>
  <c r="FJ221" i="8"/>
  <c r="FI222" i="8"/>
  <c r="FH223" i="8"/>
  <c r="FB238" i="8"/>
  <c r="FB239" i="8" s="1"/>
  <c r="FM218" i="8"/>
  <c r="FN217" i="8"/>
  <c r="FA240" i="8"/>
  <c r="FA241" i="8" s="1"/>
  <c r="FA242" i="8" s="1"/>
  <c r="FA243" i="8" s="1"/>
  <c r="FA244" i="8" s="1"/>
  <c r="FA245" i="8" s="1"/>
  <c r="FA246" i="8" s="1"/>
  <c r="FE229" i="8"/>
  <c r="FE230" i="8" s="1"/>
  <c r="FE231" i="8" s="1"/>
  <c r="FG224" i="8"/>
  <c r="FF225" i="8"/>
  <c r="FF226" i="8" s="1"/>
  <c r="FF227" i="8" s="1"/>
  <c r="FF228" i="8" s="1"/>
  <c r="FL219" i="8"/>
  <c r="EZ248" i="8"/>
  <c r="AZ90" i="1"/>
  <c r="BV90" i="1" s="1"/>
  <c r="BJ90" i="1"/>
  <c r="FC234" i="8" l="1"/>
  <c r="FC235" i="8" s="1"/>
  <c r="FC236" i="8" s="1"/>
  <c r="FC237" i="8" s="1"/>
  <c r="FL220" i="8"/>
  <c r="FK221" i="8"/>
  <c r="FJ222" i="8"/>
  <c r="FI223" i="8"/>
  <c r="FN218" i="8"/>
  <c r="FB240" i="8"/>
  <c r="FB241" i="8" s="1"/>
  <c r="FB242" i="8" s="1"/>
  <c r="FB243" i="8" s="1"/>
  <c r="FB244" i="8" s="1"/>
  <c r="FF229" i="8"/>
  <c r="FF230" i="8" s="1"/>
  <c r="FF231" i="8" s="1"/>
  <c r="FA247" i="8"/>
  <c r="FE232" i="8"/>
  <c r="FE233" i="8" s="1"/>
  <c r="FG225" i="8"/>
  <c r="FG226" i="8" s="1"/>
  <c r="FG227" i="8" s="1"/>
  <c r="FG228" i="8" s="1"/>
  <c r="FH224" i="8"/>
  <c r="FM219" i="8"/>
  <c r="EZ249" i="8"/>
  <c r="AU91" i="1"/>
  <c r="BQ91" i="1" s="1"/>
  <c r="BC90" i="1"/>
  <c r="BN90" i="1" s="1"/>
  <c r="BK90" i="1"/>
  <c r="E214" i="4"/>
  <c r="FD234" i="8" l="1"/>
  <c r="FD235" i="8" s="1"/>
  <c r="FM220" i="8"/>
  <c r="FL221" i="8"/>
  <c r="FK222" i="8"/>
  <c r="FJ223" i="8"/>
  <c r="FG229" i="8"/>
  <c r="FG230" i="8" s="1"/>
  <c r="FG231" i="8" s="1"/>
  <c r="FB245" i="8"/>
  <c r="FB246" i="8" s="1"/>
  <c r="FA248" i="8"/>
  <c r="FF232" i="8"/>
  <c r="FF233" i="8" s="1"/>
  <c r="FH225" i="8"/>
  <c r="FH226" i="8" s="1"/>
  <c r="FH227" i="8" s="1"/>
  <c r="FH228" i="8" s="1"/>
  <c r="FI224" i="8"/>
  <c r="FN219" i="8"/>
  <c r="FC238" i="8"/>
  <c r="FC239" i="8" s="1"/>
  <c r="FC240" i="8" s="1"/>
  <c r="FC241" i="8" s="1"/>
  <c r="FC242" i="8" s="1"/>
  <c r="EZ250" i="8"/>
  <c r="EZ251" i="8" s="1"/>
  <c r="EZ252" i="8" s="1"/>
  <c r="EZ253" i="8" s="1"/>
  <c r="EZ254" i="8" s="1"/>
  <c r="EZ255" i="8" s="1"/>
  <c r="EZ256" i="8" s="1"/>
  <c r="EZ257" i="8" s="1"/>
  <c r="EZ258" i="8" s="1"/>
  <c r="EZ259" i="8" s="1"/>
  <c r="F90" i="1"/>
  <c r="BF91" i="1"/>
  <c r="AV91" i="1"/>
  <c r="BG91" i="1" s="1"/>
  <c r="FE234" i="8" l="1"/>
  <c r="FE235" i="8" s="1"/>
  <c r="FN220" i="8"/>
  <c r="FM221" i="8"/>
  <c r="FL222" i="8"/>
  <c r="FK223" i="8"/>
  <c r="FH229" i="8"/>
  <c r="FH230" i="8" s="1"/>
  <c r="FH231" i="8" s="1"/>
  <c r="FB247" i="8"/>
  <c r="FB248" i="8" s="1"/>
  <c r="FA249" i="8"/>
  <c r="FG232" i="8"/>
  <c r="FG233" i="8" s="1"/>
  <c r="FJ224" i="8"/>
  <c r="FI225" i="8"/>
  <c r="FD236" i="8"/>
  <c r="FD237" i="8" s="1"/>
  <c r="FD238" i="8" s="1"/>
  <c r="FD239" i="8" s="1"/>
  <c r="FC243" i="8"/>
  <c r="FC244" i="8" s="1"/>
  <c r="FC245" i="8" s="1"/>
  <c r="FC246" i="8" s="1"/>
  <c r="Y90" i="1"/>
  <c r="S90" i="1" s="1"/>
  <c r="D214" i="8"/>
  <c r="O90" i="1"/>
  <c r="M90" i="1" s="1"/>
  <c r="I90" i="1" s="1"/>
  <c r="GH214" i="4" s="1"/>
  <c r="GF214" i="4"/>
  <c r="R90" i="1"/>
  <c r="P90" i="1"/>
  <c r="AW91" i="1"/>
  <c r="BS91" i="1" s="1"/>
  <c r="BR91" i="1"/>
  <c r="FT214" i="4"/>
  <c r="FZ214" i="4"/>
  <c r="Q90" i="1"/>
  <c r="FF234" i="8" l="1"/>
  <c r="FG234" i="8" s="1"/>
  <c r="FM222" i="8"/>
  <c r="FN221" i="8"/>
  <c r="FL223" i="8"/>
  <c r="FK224" i="8"/>
  <c r="FC247" i="8"/>
  <c r="FC248" i="8" s="1"/>
  <c r="FB249" i="8"/>
  <c r="FA250" i="8"/>
  <c r="FA251" i="8" s="1"/>
  <c r="FA252" i="8" s="1"/>
  <c r="FA253" i="8" s="1"/>
  <c r="FA254" i="8" s="1"/>
  <c r="FA255" i="8" s="1"/>
  <c r="FA256" i="8" s="1"/>
  <c r="FA257" i="8" s="1"/>
  <c r="FA258" i="8" s="1"/>
  <c r="FA259" i="8" s="1"/>
  <c r="FH232" i="8"/>
  <c r="FH233" i="8" s="1"/>
  <c r="FI226" i="8"/>
  <c r="FJ225" i="8"/>
  <c r="FE236" i="8"/>
  <c r="FD240" i="8"/>
  <c r="FD241" i="8" s="1"/>
  <c r="FD242" i="8" s="1"/>
  <c r="D214" i="4"/>
  <c r="GB214" i="4"/>
  <c r="FV214" i="4"/>
  <c r="F214" i="4" s="1"/>
  <c r="AX91" i="1"/>
  <c r="BT91" i="1" s="1"/>
  <c r="BH91" i="1"/>
  <c r="FF235" i="8" l="1"/>
  <c r="FG235" i="8" s="1"/>
  <c r="FN222" i="8"/>
  <c r="FM223" i="8"/>
  <c r="FL224" i="8"/>
  <c r="FB250" i="8"/>
  <c r="FB251" i="8" s="1"/>
  <c r="FB252" i="8" s="1"/>
  <c r="FB253" i="8" s="1"/>
  <c r="FB254" i="8" s="1"/>
  <c r="FB255" i="8" s="1"/>
  <c r="FB256" i="8" s="1"/>
  <c r="FB257" i="8" s="1"/>
  <c r="FB258" i="8" s="1"/>
  <c r="FB259" i="8" s="1"/>
  <c r="FC249" i="8"/>
  <c r="FH234" i="8"/>
  <c r="FJ226" i="8"/>
  <c r="FI227" i="8"/>
  <c r="FI228" i="8" s="1"/>
  <c r="FI229" i="8" s="1"/>
  <c r="FI230" i="8" s="1"/>
  <c r="FI231" i="8" s="1"/>
  <c r="FI232" i="8" s="1"/>
  <c r="FK225" i="8"/>
  <c r="FE237" i="8"/>
  <c r="FD243" i="8"/>
  <c r="FD244" i="8" s="1"/>
  <c r="FD245" i="8" s="1"/>
  <c r="FD246" i="8" s="1"/>
  <c r="FD247" i="8" s="1"/>
  <c r="FD248" i="8" s="1"/>
  <c r="AY91" i="1"/>
  <c r="BU91" i="1" s="1"/>
  <c r="BI91" i="1"/>
  <c r="E215" i="4"/>
  <c r="FF236" i="8" l="1"/>
  <c r="FF237" i="8" s="1"/>
  <c r="FD249" i="8"/>
  <c r="FM224" i="8"/>
  <c r="FN223" i="8"/>
  <c r="FH235" i="8"/>
  <c r="FC250" i="8"/>
  <c r="FC251" i="8" s="1"/>
  <c r="FC252" i="8" s="1"/>
  <c r="FC253" i="8" s="1"/>
  <c r="FC254" i="8" s="1"/>
  <c r="FC255" i="8" s="1"/>
  <c r="FC256" i="8" s="1"/>
  <c r="FC257" i="8" s="1"/>
  <c r="FC258" i="8" s="1"/>
  <c r="FJ227" i="8"/>
  <c r="FJ228" i="8" s="1"/>
  <c r="FJ229" i="8" s="1"/>
  <c r="FJ230" i="8" s="1"/>
  <c r="FL225" i="8"/>
  <c r="FK226" i="8"/>
  <c r="FI233" i="8"/>
  <c r="FI234" i="8" s="1"/>
  <c r="FE238" i="8"/>
  <c r="FE239" i="8" s="1"/>
  <c r="FE240" i="8" s="1"/>
  <c r="BJ91" i="1"/>
  <c r="AZ91" i="1"/>
  <c r="BV91" i="1" s="1"/>
  <c r="F215" i="4"/>
  <c r="FG236" i="8" l="1"/>
  <c r="FG237" i="8" s="1"/>
  <c r="FM225" i="8"/>
  <c r="FN224" i="8"/>
  <c r="FD250" i="8"/>
  <c r="FD251" i="8" s="1"/>
  <c r="FD252" i="8" s="1"/>
  <c r="FD253" i="8" s="1"/>
  <c r="FD254" i="8" s="1"/>
  <c r="FD255" i="8" s="1"/>
  <c r="FD256" i="8" s="1"/>
  <c r="FD257" i="8" s="1"/>
  <c r="FD258" i="8" s="1"/>
  <c r="FI235" i="8"/>
  <c r="FK227" i="8"/>
  <c r="FK228" i="8" s="1"/>
  <c r="FK229" i="8" s="1"/>
  <c r="FK230" i="8" s="1"/>
  <c r="FJ231" i="8"/>
  <c r="FJ232" i="8" s="1"/>
  <c r="FJ233" i="8" s="1"/>
  <c r="FL226" i="8"/>
  <c r="FF238" i="8"/>
  <c r="FE241" i="8"/>
  <c r="FC259" i="8"/>
  <c r="BC91" i="1"/>
  <c r="BN91" i="1" s="1"/>
  <c r="AU92" i="1"/>
  <c r="BQ92" i="1" s="1"/>
  <c r="BK91" i="1"/>
  <c r="FH236" i="8" l="1"/>
  <c r="FI236" i="8" s="1"/>
  <c r="FN225" i="8"/>
  <c r="FL227" i="8"/>
  <c r="FL228" i="8" s="1"/>
  <c r="FL229" i="8" s="1"/>
  <c r="FL230" i="8" s="1"/>
  <c r="FK231" i="8"/>
  <c r="FK232" i="8" s="1"/>
  <c r="FK233" i="8" s="1"/>
  <c r="FJ234" i="8"/>
  <c r="FM226" i="8"/>
  <c r="FG238" i="8"/>
  <c r="FF239" i="8"/>
  <c r="FF240" i="8" s="1"/>
  <c r="FF241" i="8" s="1"/>
  <c r="FE242" i="8"/>
  <c r="FE243" i="8" s="1"/>
  <c r="FE244" i="8" s="1"/>
  <c r="FE245" i="8" s="1"/>
  <c r="FE246" i="8" s="1"/>
  <c r="FE247" i="8" s="1"/>
  <c r="FE248" i="8" s="1"/>
  <c r="FE249" i="8" s="1"/>
  <c r="FD259" i="8"/>
  <c r="F91" i="1"/>
  <c r="AV92" i="1"/>
  <c r="BR92" i="1" s="1"/>
  <c r="BF92" i="1"/>
  <c r="FH237" i="8" l="1"/>
  <c r="FH238" i="8" s="1"/>
  <c r="FL231" i="8"/>
  <c r="FL232" i="8" s="1"/>
  <c r="FL233" i="8" s="1"/>
  <c r="FJ235" i="8"/>
  <c r="FJ236" i="8" s="1"/>
  <c r="FK234" i="8"/>
  <c r="FM227" i="8"/>
  <c r="FM228" i="8" s="1"/>
  <c r="FM229" i="8" s="1"/>
  <c r="FM230" i="8" s="1"/>
  <c r="FN226" i="8"/>
  <c r="FG239" i="8"/>
  <c r="FG240" i="8" s="1"/>
  <c r="FG241" i="8" s="1"/>
  <c r="FF242" i="8"/>
  <c r="FE250" i="8"/>
  <c r="FE251" i="8" s="1"/>
  <c r="Y91" i="1"/>
  <c r="D215" i="8"/>
  <c r="GF215" i="4"/>
  <c r="FT215" i="4"/>
  <c r="R91" i="1"/>
  <c r="AW92" i="1"/>
  <c r="BS92" i="1" s="1"/>
  <c r="P91" i="1"/>
  <c r="FZ215" i="4"/>
  <c r="Q91" i="1"/>
  <c r="BG92" i="1"/>
  <c r="FI237" i="8" l="1"/>
  <c r="FI238" i="8" s="1"/>
  <c r="FM231" i="8"/>
  <c r="FM232" i="8" s="1"/>
  <c r="FM233" i="8" s="1"/>
  <c r="FK235" i="8"/>
  <c r="FK236" i="8" s="1"/>
  <c r="FL234" i="8"/>
  <c r="FN227" i="8"/>
  <c r="FN228" i="8" s="1"/>
  <c r="FN229" i="8" s="1"/>
  <c r="FN230" i="8" s="1"/>
  <c r="FH239" i="8"/>
  <c r="FH240" i="8" s="1"/>
  <c r="FG242" i="8"/>
  <c r="FE252" i="8"/>
  <c r="FE253" i="8" s="1"/>
  <c r="FF243" i="8"/>
  <c r="D215" i="4"/>
  <c r="AX92" i="1"/>
  <c r="BT92" i="1" s="1"/>
  <c r="BH92" i="1"/>
  <c r="FJ237" i="8" l="1"/>
  <c r="FJ238" i="8" s="1"/>
  <c r="FN231" i="8"/>
  <c r="FN232" i="8" s="1"/>
  <c r="FN233" i="8" s="1"/>
  <c r="FL235" i="8"/>
  <c r="FL236" i="8" s="1"/>
  <c r="FM234" i="8"/>
  <c r="FH241" i="8"/>
  <c r="FH242" i="8" s="1"/>
  <c r="FE254" i="8"/>
  <c r="FE255" i="8" s="1"/>
  <c r="FE256" i="8" s="1"/>
  <c r="FE257" i="8" s="1"/>
  <c r="FE258" i="8" s="1"/>
  <c r="FG243" i="8"/>
  <c r="FF244" i="8"/>
  <c r="FI239" i="8"/>
  <c r="AY92" i="1"/>
  <c r="BU92" i="1" s="1"/>
  <c r="BI92" i="1"/>
  <c r="FK237" i="8" l="1"/>
  <c r="FL237" i="8" s="1"/>
  <c r="FM235" i="8"/>
  <c r="FH243" i="8"/>
  <c r="FN234" i="8"/>
  <c r="FJ239" i="8"/>
  <c r="FG244" i="8"/>
  <c r="FI240" i="8"/>
  <c r="FI241" i="8" s="1"/>
  <c r="FF245" i="8"/>
  <c r="FE259" i="8"/>
  <c r="BJ92" i="1"/>
  <c r="AZ92" i="1"/>
  <c r="BV92" i="1" s="1"/>
  <c r="E216" i="4"/>
  <c r="FK238" i="8" l="1"/>
  <c r="FL238" i="8" s="1"/>
  <c r="FN235" i="8"/>
  <c r="FH244" i="8"/>
  <c r="FM236" i="8"/>
  <c r="FM237" i="8" s="1"/>
  <c r="FI242" i="8"/>
  <c r="FI243" i="8" s="1"/>
  <c r="FG245" i="8"/>
  <c r="FF246" i="8"/>
  <c r="FF247" i="8" s="1"/>
  <c r="FF248" i="8" s="1"/>
  <c r="FF249" i="8" s="1"/>
  <c r="FJ240" i="8"/>
  <c r="AU93" i="1"/>
  <c r="BQ93" i="1" s="1"/>
  <c r="BK92" i="1"/>
  <c r="BC92" i="1"/>
  <c r="BN92" i="1" s="1"/>
  <c r="FK239" i="8" l="1"/>
  <c r="FL239" i="8" s="1"/>
  <c r="FH245" i="8"/>
  <c r="FI244" i="8"/>
  <c r="FN236" i="8"/>
  <c r="FN237" i="8" s="1"/>
  <c r="FM238" i="8"/>
  <c r="FF250" i="8"/>
  <c r="FF251" i="8" s="1"/>
  <c r="FJ241" i="8"/>
  <c r="FJ242" i="8" s="1"/>
  <c r="FG246" i="8"/>
  <c r="F92" i="1"/>
  <c r="BF93" i="1"/>
  <c r="AV93" i="1"/>
  <c r="BR93" i="1" s="1"/>
  <c r="FK240" i="8" l="1"/>
  <c r="FK241" i="8" s="1"/>
  <c r="FK242" i="8" s="1"/>
  <c r="FI245" i="8"/>
  <c r="FN238" i="8"/>
  <c r="FM239" i="8"/>
  <c r="FJ243" i="8"/>
  <c r="FJ244" i="8" s="1"/>
  <c r="FF252" i="8"/>
  <c r="FF253" i="8" s="1"/>
  <c r="FF254" i="8" s="1"/>
  <c r="FF255" i="8" s="1"/>
  <c r="FF256" i="8" s="1"/>
  <c r="FF257" i="8" s="1"/>
  <c r="FF258" i="8" s="1"/>
  <c r="FG247" i="8"/>
  <c r="FG248" i="8" s="1"/>
  <c r="FG249" i="8" s="1"/>
  <c r="FG250" i="8" s="1"/>
  <c r="FG251" i="8" s="1"/>
  <c r="FH246" i="8"/>
  <c r="Y92" i="1"/>
  <c r="S92" i="1" s="1"/>
  <c r="D216" i="8"/>
  <c r="GF216" i="4"/>
  <c r="R92" i="1"/>
  <c r="P92" i="1"/>
  <c r="FZ216" i="4"/>
  <c r="Q92" i="1"/>
  <c r="FT216" i="4"/>
  <c r="BG93" i="1"/>
  <c r="AW93" i="1"/>
  <c r="AX93" i="1" s="1"/>
  <c r="BT93" i="1" s="1"/>
  <c r="FL240" i="8" l="1"/>
  <c r="FL241" i="8" s="1"/>
  <c r="FL242" i="8" s="1"/>
  <c r="FG252" i="8"/>
  <c r="FG253" i="8" s="1"/>
  <c r="FJ245" i="8"/>
  <c r="FN239" i="8"/>
  <c r="FK243" i="8"/>
  <c r="FK244" i="8" s="1"/>
  <c r="FF259" i="8"/>
  <c r="FH247" i="8"/>
  <c r="FH248" i="8" s="1"/>
  <c r="FH249" i="8" s="1"/>
  <c r="FH250" i="8" s="1"/>
  <c r="FH251" i="8" s="1"/>
  <c r="FH252" i="8" s="1"/>
  <c r="FI246" i="8"/>
  <c r="O92" i="1"/>
  <c r="D216" i="4"/>
  <c r="BH93" i="1"/>
  <c r="BS93" i="1"/>
  <c r="BI93" i="1"/>
  <c r="AY93" i="1"/>
  <c r="BU93" i="1" s="1"/>
  <c r="FM240" i="8" l="1"/>
  <c r="FM241" i="8" s="1"/>
  <c r="FM242" i="8" s="1"/>
  <c r="FG254" i="8"/>
  <c r="FG255" i="8" s="1"/>
  <c r="FG256" i="8" s="1"/>
  <c r="FG257" i="8" s="1"/>
  <c r="FG258" i="8" s="1"/>
  <c r="FK245" i="8"/>
  <c r="FJ246" i="8"/>
  <c r="FL243" i="8"/>
  <c r="FL244" i="8" s="1"/>
  <c r="FH253" i="8"/>
  <c r="FI247" i="8"/>
  <c r="FI248" i="8" s="1"/>
  <c r="FI249" i="8" s="1"/>
  <c r="M92" i="1"/>
  <c r="I92" i="1" s="1"/>
  <c r="AZ93" i="1"/>
  <c r="BV93" i="1" s="1"/>
  <c r="BJ93" i="1"/>
  <c r="E217" i="4"/>
  <c r="FN240" i="8" l="1"/>
  <c r="FN241" i="8" s="1"/>
  <c r="FN242" i="8" s="1"/>
  <c r="FH254" i="8"/>
  <c r="FH255" i="8" s="1"/>
  <c r="FH256" i="8" s="1"/>
  <c r="FH257" i="8" s="1"/>
  <c r="FH258" i="8" s="1"/>
  <c r="FG259" i="8"/>
  <c r="FK246" i="8"/>
  <c r="FJ247" i="8"/>
  <c r="FJ248" i="8" s="1"/>
  <c r="FL245" i="8"/>
  <c r="FI250" i="8"/>
  <c r="FI251" i="8" s="1"/>
  <c r="FI252" i="8" s="1"/>
  <c r="FM243" i="8"/>
  <c r="GH216" i="4"/>
  <c r="GB216" i="4"/>
  <c r="FV216" i="4"/>
  <c r="F216" i="4" s="1"/>
  <c r="I93" i="1"/>
  <c r="AU94" i="1"/>
  <c r="BQ94" i="1" s="1"/>
  <c r="BK93" i="1"/>
  <c r="BC93" i="1"/>
  <c r="BN93" i="1" s="1"/>
  <c r="FH259" i="8" l="1"/>
  <c r="FL246" i="8"/>
  <c r="FK247" i="8"/>
  <c r="FN243" i="8"/>
  <c r="FJ249" i="8"/>
  <c r="FJ250" i="8" s="1"/>
  <c r="FJ251" i="8" s="1"/>
  <c r="FJ252" i="8" s="1"/>
  <c r="FI253" i="8"/>
  <c r="FI254" i="8" s="1"/>
  <c r="FI255" i="8" s="1"/>
  <c r="FI256" i="8" s="1"/>
  <c r="FI257" i="8" s="1"/>
  <c r="FI258" i="8" s="1"/>
  <c r="FM244" i="8"/>
  <c r="FM245" i="8" s="1"/>
  <c r="F217" i="8"/>
  <c r="F93" i="1"/>
  <c r="GB217" i="4"/>
  <c r="GH217" i="4"/>
  <c r="FV217" i="4"/>
  <c r="AV94" i="1"/>
  <c r="BR94" i="1" s="1"/>
  <c r="BF94" i="1"/>
  <c r="FI259" i="8" l="1"/>
  <c r="FM246" i="8"/>
  <c r="FL247" i="8"/>
  <c r="FK248" i="8"/>
  <c r="FK249" i="8" s="1"/>
  <c r="FK250" i="8" s="1"/>
  <c r="FK251" i="8" s="1"/>
  <c r="FK252" i="8" s="1"/>
  <c r="FJ253" i="8"/>
  <c r="FJ254" i="8" s="1"/>
  <c r="FJ255" i="8" s="1"/>
  <c r="FJ256" i="8" s="1"/>
  <c r="FJ257" i="8" s="1"/>
  <c r="FJ258" i="8" s="1"/>
  <c r="FJ259" i="8" s="1"/>
  <c r="FN244" i="8"/>
  <c r="Y93" i="1"/>
  <c r="D217" i="8"/>
  <c r="F217" i="4"/>
  <c r="GF217" i="4"/>
  <c r="P93" i="1"/>
  <c r="R93" i="1"/>
  <c r="FZ217" i="4"/>
  <c r="FT217" i="4"/>
  <c r="Q93" i="1"/>
  <c r="BG94" i="1"/>
  <c r="AW94" i="1"/>
  <c r="BS94" i="1" s="1"/>
  <c r="FM247" i="8" l="1"/>
  <c r="FL248" i="8"/>
  <c r="FL249" i="8" s="1"/>
  <c r="FL250" i="8" s="1"/>
  <c r="FL251" i="8" s="1"/>
  <c r="FL252" i="8" s="1"/>
  <c r="FK253" i="8"/>
  <c r="FK254" i="8" s="1"/>
  <c r="FK255" i="8" s="1"/>
  <c r="FK256" i="8" s="1"/>
  <c r="FK257" i="8" s="1"/>
  <c r="FK258" i="8" s="1"/>
  <c r="FK259" i="8" s="1"/>
  <c r="FN245" i="8"/>
  <c r="FN246" i="8" s="1"/>
  <c r="D217" i="4"/>
  <c r="BH94" i="1"/>
  <c r="AX94" i="1"/>
  <c r="BT94" i="1" s="1"/>
  <c r="FM248" i="8" l="1"/>
  <c r="FM249" i="8" s="1"/>
  <c r="FM250" i="8" s="1"/>
  <c r="FM251" i="8" s="1"/>
  <c r="FL253" i="8"/>
  <c r="FL254" i="8" s="1"/>
  <c r="FL255" i="8" s="1"/>
  <c r="FL256" i="8" s="1"/>
  <c r="FL257" i="8" s="1"/>
  <c r="FL258" i="8" s="1"/>
  <c r="FL259" i="8" s="1"/>
  <c r="FN247" i="8"/>
  <c r="AY94" i="1"/>
  <c r="BU94" i="1" s="1"/>
  <c r="BI94" i="1"/>
  <c r="FN248" i="8" l="1"/>
  <c r="FN249" i="8" s="1"/>
  <c r="FM252" i="8"/>
  <c r="G99" i="6"/>
  <c r="AZ94" i="1"/>
  <c r="BV94" i="1" s="1"/>
  <c r="BJ94" i="1"/>
  <c r="E218" i="4"/>
  <c r="GB223" i="8" l="1"/>
  <c r="GH223" i="8"/>
  <c r="FN250" i="8"/>
  <c r="FN251" i="8" s="1"/>
  <c r="FM253" i="8"/>
  <c r="FM254" i="8" s="1"/>
  <c r="FM255" i="8" s="1"/>
  <c r="FM256" i="8" s="1"/>
  <c r="FM257" i="8" s="1"/>
  <c r="FM258" i="8" s="1"/>
  <c r="FM259" i="8" s="1"/>
  <c r="FV223" i="8"/>
  <c r="BK94" i="1"/>
  <c r="AU95" i="1"/>
  <c r="BQ95" i="1" s="1"/>
  <c r="BC94" i="1"/>
  <c r="BN94" i="1" s="1"/>
  <c r="FN252" i="8" l="1"/>
  <c r="FN253" i="8" s="1"/>
  <c r="FN254" i="8" s="1"/>
  <c r="FN255" i="8" s="1"/>
  <c r="FN256" i="8" s="1"/>
  <c r="FN257" i="8" s="1"/>
  <c r="F94" i="1"/>
  <c r="BF95" i="1"/>
  <c r="AV95" i="1"/>
  <c r="BR95" i="1" s="1"/>
  <c r="FN258" i="8" l="1"/>
  <c r="FN259" i="8" s="1"/>
  <c r="Y94" i="1"/>
  <c r="D218" i="8"/>
  <c r="GF218" i="4"/>
  <c r="R94" i="1"/>
  <c r="P94" i="1"/>
  <c r="FT218" i="4"/>
  <c r="Q94" i="1"/>
  <c r="FZ218" i="4"/>
  <c r="BG95" i="1"/>
  <c r="AW95" i="1"/>
  <c r="BS95" i="1" s="1"/>
  <c r="O94" i="1" l="1"/>
  <c r="D218" i="4"/>
  <c r="AX95" i="1"/>
  <c r="BT95" i="1" s="1"/>
  <c r="BH95" i="1"/>
  <c r="M94" i="1" l="1"/>
  <c r="I94" i="1" s="1"/>
  <c r="AY95" i="1"/>
  <c r="BU95" i="1" s="1"/>
  <c r="BI95" i="1"/>
  <c r="E219" i="4"/>
  <c r="F218" i="8" l="1"/>
  <c r="GH218" i="4"/>
  <c r="FV218" i="4"/>
  <c r="GB218" i="4"/>
  <c r="BJ95" i="1"/>
  <c r="AZ95" i="1"/>
  <c r="BV95" i="1" s="1"/>
  <c r="F218" i="4" l="1"/>
  <c r="BK95" i="1"/>
  <c r="BC95" i="1"/>
  <c r="BN95" i="1" s="1"/>
  <c r="AU96" i="1"/>
  <c r="BQ96" i="1" s="1"/>
  <c r="F95" i="1" l="1"/>
  <c r="AV96" i="1"/>
  <c r="BR96" i="1" s="1"/>
  <c r="BF96" i="1"/>
  <c r="Y95" i="1" l="1"/>
  <c r="S95" i="1" s="1"/>
  <c r="O95" i="1" s="1"/>
  <c r="M95" i="1" s="1"/>
  <c r="I95" i="1" s="1"/>
  <c r="D219" i="8"/>
  <c r="GF219" i="4"/>
  <c r="R95" i="1"/>
  <c r="P95" i="1"/>
  <c r="FT219" i="4"/>
  <c r="Q95" i="1"/>
  <c r="FZ219" i="4"/>
  <c r="AW96" i="1"/>
  <c r="BS96" i="1" s="1"/>
  <c r="BG96" i="1"/>
  <c r="E220" i="4"/>
  <c r="GH219" i="4" l="1"/>
  <c r="FV219" i="4"/>
  <c r="GB219" i="4"/>
  <c r="F219" i="8"/>
  <c r="D219" i="4"/>
  <c r="AX96" i="1"/>
  <c r="BT96" i="1" s="1"/>
  <c r="BH96" i="1"/>
  <c r="F219" i="4" l="1"/>
  <c r="AY96" i="1"/>
  <c r="BU96" i="1" s="1"/>
  <c r="BI96" i="1"/>
  <c r="AZ96" i="1" l="1"/>
  <c r="BV96" i="1" s="1"/>
  <c r="BJ96" i="1"/>
  <c r="I96" i="1" l="1"/>
  <c r="AU97" i="1"/>
  <c r="BQ97" i="1" s="1"/>
  <c r="BC96" i="1"/>
  <c r="BN96" i="1" s="1"/>
  <c r="BK96" i="1"/>
  <c r="GH220" i="4" l="1"/>
  <c r="F220" i="8"/>
  <c r="F96" i="1"/>
  <c r="GB220" i="4"/>
  <c r="FV220" i="4"/>
  <c r="AV97" i="1"/>
  <c r="BR97" i="1" s="1"/>
  <c r="BF97" i="1"/>
  <c r="Y96" i="1" l="1"/>
  <c r="D220" i="8"/>
  <c r="GF220" i="4"/>
  <c r="F220" i="4"/>
  <c r="Q96" i="1"/>
  <c r="R96" i="1"/>
  <c r="FT220" i="4"/>
  <c r="FZ220" i="4"/>
  <c r="P96" i="1"/>
  <c r="BG97" i="1"/>
  <c r="AW97" i="1"/>
  <c r="BS97" i="1" s="1"/>
  <c r="E221" i="4"/>
  <c r="D220" i="4" l="1"/>
  <c r="BH97" i="1"/>
  <c r="AX97" i="1"/>
  <c r="BT97" i="1" s="1"/>
  <c r="AY97" i="1" l="1"/>
  <c r="BU97" i="1" s="1"/>
  <c r="BI97" i="1"/>
  <c r="AZ97" i="1" l="1"/>
  <c r="BC97" i="1" s="1"/>
  <c r="BN97" i="1" s="1"/>
  <c r="BJ97" i="1"/>
  <c r="AU98" i="1" l="1"/>
  <c r="BQ98" i="1" s="1"/>
  <c r="BK97" i="1"/>
  <c r="BV97" i="1"/>
  <c r="F97" i="1" l="1"/>
  <c r="O97" i="1"/>
  <c r="M97" i="1" s="1"/>
  <c r="AV98" i="1"/>
  <c r="BR98" i="1" s="1"/>
  <c r="BF98" i="1"/>
  <c r="E222" i="4"/>
  <c r="Y97" i="1" l="1"/>
  <c r="D221" i="8"/>
  <c r="FT221" i="4"/>
  <c r="FZ221" i="4"/>
  <c r="P97" i="1"/>
  <c r="R97" i="1"/>
  <c r="Q97" i="1"/>
  <c r="GF221" i="4"/>
  <c r="I97" i="1"/>
  <c r="GH221" i="4" s="1"/>
  <c r="AW98" i="1"/>
  <c r="AX98" i="1" s="1"/>
  <c r="BT98" i="1" s="1"/>
  <c r="BG98" i="1"/>
  <c r="D221" i="4" l="1"/>
  <c r="GB221" i="4"/>
  <c r="FV221" i="4"/>
  <c r="AY98" i="1"/>
  <c r="BU98" i="1" s="1"/>
  <c r="BS98" i="1"/>
  <c r="BH98" i="1"/>
  <c r="BI98" i="1"/>
  <c r="F221" i="4" l="1"/>
  <c r="BJ98" i="1"/>
  <c r="AZ98" i="1"/>
  <c r="BV98" i="1" s="1"/>
  <c r="BC98" i="1" l="1"/>
  <c r="BN98" i="1" s="1"/>
  <c r="BK98" i="1"/>
  <c r="AU99" i="1"/>
  <c r="BQ99" i="1" s="1"/>
  <c r="F98" i="1" l="1"/>
  <c r="AV99" i="1"/>
  <c r="BG99" i="1" s="1"/>
  <c r="BF99" i="1"/>
  <c r="E223" i="4"/>
  <c r="Y98" i="1" l="1"/>
  <c r="D222" i="8"/>
  <c r="GF222" i="4"/>
  <c r="O98" i="1"/>
  <c r="FZ222" i="4"/>
  <c r="R98" i="1"/>
  <c r="FT222" i="4"/>
  <c r="P98" i="1"/>
  <c r="Q98" i="1"/>
  <c r="AW99" i="1"/>
  <c r="BS99" i="1" s="1"/>
  <c r="BR99" i="1"/>
  <c r="M98" i="1" l="1"/>
  <c r="I98" i="1" s="1"/>
  <c r="D222" i="4"/>
  <c r="AX99" i="1"/>
  <c r="BT99" i="1" s="1"/>
  <c r="BH99" i="1"/>
  <c r="GH222" i="4" l="1"/>
  <c r="GB222" i="4"/>
  <c r="FV222" i="4"/>
  <c r="F222" i="4" s="1"/>
  <c r="BI99" i="1"/>
  <c r="AY99" i="1"/>
  <c r="BU99" i="1" s="1"/>
  <c r="AZ99" i="1" l="1"/>
  <c r="BC99" i="1" s="1"/>
  <c r="BN99" i="1" s="1"/>
  <c r="BJ99" i="1"/>
  <c r="AU100" i="1" l="1"/>
  <c r="BQ100" i="1" s="1"/>
  <c r="BK99" i="1"/>
  <c r="BV99" i="1"/>
  <c r="E224" i="4"/>
  <c r="F99" i="1" l="1"/>
  <c r="AV100" i="1"/>
  <c r="BR100" i="1" s="1"/>
  <c r="BF100" i="1"/>
  <c r="FZ223" i="4" l="1"/>
  <c r="D223" i="8"/>
  <c r="Y99" i="1"/>
  <c r="S99" i="1" s="1"/>
  <c r="O99" i="1" s="1"/>
  <c r="M99" i="1" s="1"/>
  <c r="I99" i="1" s="1"/>
  <c r="FT223" i="4"/>
  <c r="R99" i="1"/>
  <c r="P99" i="1"/>
  <c r="Q99" i="1"/>
  <c r="GF223" i="4"/>
  <c r="AW100" i="1"/>
  <c r="BS100" i="1" s="1"/>
  <c r="BG100" i="1"/>
  <c r="GH223" i="4" l="1"/>
  <c r="F223" i="8"/>
  <c r="D223" i="4"/>
  <c r="FV223" i="4"/>
  <c r="GB223" i="4"/>
  <c r="AX100" i="1"/>
  <c r="BT100" i="1" s="1"/>
  <c r="BH100" i="1"/>
  <c r="F223" i="4" l="1"/>
  <c r="BI100" i="1"/>
  <c r="AY100" i="1"/>
  <c r="AZ100" i="1" s="1"/>
  <c r="BK100" i="1" s="1"/>
  <c r="AU101" i="1" l="1"/>
  <c r="BQ101" i="1" s="1"/>
  <c r="BJ100" i="1"/>
  <c r="BC100" i="1"/>
  <c r="BN100" i="1" s="1"/>
  <c r="BU100" i="1"/>
  <c r="BV100" i="1"/>
  <c r="E225" i="4"/>
  <c r="F100" i="1" l="1"/>
  <c r="AV101" i="1"/>
  <c r="AW101" i="1" s="1"/>
  <c r="BS101" i="1" s="1"/>
  <c r="BF101" i="1"/>
  <c r="Y100" i="1" l="1"/>
  <c r="D224" i="8"/>
  <c r="GF224" i="4"/>
  <c r="O100" i="1"/>
  <c r="FZ224" i="4"/>
  <c r="R100" i="1"/>
  <c r="Q100" i="1"/>
  <c r="FT224" i="4"/>
  <c r="P100" i="1"/>
  <c r="BH101" i="1"/>
  <c r="BG101" i="1"/>
  <c r="BR101" i="1"/>
  <c r="AX101" i="1"/>
  <c r="BT101" i="1" s="1"/>
  <c r="M100" i="1" l="1"/>
  <c r="I100" i="1" s="1"/>
  <c r="D224" i="4"/>
  <c r="BI101" i="1"/>
  <c r="AY101" i="1"/>
  <c r="BU101" i="1" s="1"/>
  <c r="GH224" i="4" l="1"/>
  <c r="FV224" i="4"/>
  <c r="GB224" i="4"/>
  <c r="F224" i="4"/>
  <c r="AZ101" i="1"/>
  <c r="BK101" i="1" s="1"/>
  <c r="BJ101" i="1"/>
  <c r="AU102" i="1" l="1"/>
  <c r="BQ102" i="1" s="1"/>
  <c r="BV101" i="1"/>
  <c r="BC101" i="1"/>
  <c r="BN101" i="1" s="1"/>
  <c r="E226" i="4"/>
  <c r="F101" i="1" l="1"/>
  <c r="AV102" i="1"/>
  <c r="AW102" i="1" s="1"/>
  <c r="BF102" i="1"/>
  <c r="Y101" i="1" l="1"/>
  <c r="D225" i="8"/>
  <c r="Q101" i="1"/>
  <c r="FZ225" i="4"/>
  <c r="R101" i="1"/>
  <c r="FT225" i="4"/>
  <c r="P101" i="1"/>
  <c r="GF225" i="4"/>
  <c r="O101" i="1"/>
  <c r="BR102" i="1"/>
  <c r="BG102" i="1"/>
  <c r="BS102" i="1"/>
  <c r="BH102" i="1"/>
  <c r="AX102" i="1"/>
  <c r="D225" i="4" l="1"/>
  <c r="M101" i="1"/>
  <c r="I101" i="1" s="1"/>
  <c r="BT102" i="1"/>
  <c r="BI102" i="1"/>
  <c r="AY102" i="1"/>
  <c r="GH225" i="4" l="1"/>
  <c r="GB225" i="4"/>
  <c r="FV225" i="4"/>
  <c r="F225" i="4" s="1"/>
  <c r="BU102" i="1"/>
  <c r="BJ102" i="1"/>
  <c r="AZ102" i="1"/>
  <c r="BK102" i="1" l="1"/>
  <c r="BV102" i="1"/>
  <c r="AU103" i="1"/>
  <c r="BC102" i="1"/>
  <c r="BN102" i="1" s="1"/>
  <c r="F102" i="1" l="1"/>
  <c r="BQ103" i="1"/>
  <c r="BF103" i="1"/>
  <c r="AV103" i="1"/>
  <c r="E227" i="4"/>
  <c r="Y102" i="1" l="1"/>
  <c r="D226" i="8"/>
  <c r="GF226" i="4"/>
  <c r="R102" i="1"/>
  <c r="O102" i="1"/>
  <c r="FT226" i="4"/>
  <c r="P102" i="1"/>
  <c r="FZ226" i="4"/>
  <c r="Q102" i="1"/>
  <c r="AW103" i="1"/>
  <c r="BR103" i="1"/>
  <c r="BG103" i="1"/>
  <c r="F227" i="4"/>
  <c r="M102" i="1" l="1"/>
  <c r="I102" i="1" s="1"/>
  <c r="D226" i="4"/>
  <c r="AX103" i="1"/>
  <c r="AY103" i="1" s="1"/>
  <c r="BH103" i="1"/>
  <c r="BS103" i="1"/>
  <c r="GH226" i="4" l="1"/>
  <c r="GB226" i="4"/>
  <c r="FV226" i="4"/>
  <c r="BU103" i="1"/>
  <c r="BJ103" i="1"/>
  <c r="AZ103" i="1"/>
  <c r="BT103" i="1"/>
  <c r="BI103" i="1"/>
  <c r="F226" i="4" l="1"/>
  <c r="BV103" i="1"/>
  <c r="AU104" i="1"/>
  <c r="BK103" i="1"/>
  <c r="BC103" i="1"/>
  <c r="BN103" i="1" s="1"/>
  <c r="F103" i="1" l="1"/>
  <c r="BQ104" i="1"/>
  <c r="BF104" i="1"/>
  <c r="AV104" i="1"/>
  <c r="AW104" i="1" s="1"/>
  <c r="Y103" i="1" l="1"/>
  <c r="D227" i="8"/>
  <c r="GF227" i="4"/>
  <c r="FT227" i="4"/>
  <c r="R103" i="1"/>
  <c r="Q103" i="1"/>
  <c r="P103" i="1"/>
  <c r="FZ227" i="4"/>
  <c r="BS104" i="1"/>
  <c r="BH104" i="1"/>
  <c r="BR104" i="1"/>
  <c r="BG104" i="1"/>
  <c r="AX104" i="1"/>
  <c r="E228" i="4"/>
  <c r="D227" i="4" l="1"/>
  <c r="BT104" i="1"/>
  <c r="AY104" i="1"/>
  <c r="BI104" i="1"/>
  <c r="BU104" i="1" l="1"/>
  <c r="BJ104" i="1"/>
  <c r="AZ104" i="1"/>
  <c r="AU105" i="1" l="1"/>
  <c r="BV104" i="1"/>
  <c r="BK104" i="1"/>
  <c r="BC104" i="1"/>
  <c r="BN104" i="1" s="1"/>
  <c r="F104" i="1" l="1"/>
  <c r="BQ105" i="1"/>
  <c r="BF105" i="1"/>
  <c r="AV105" i="1"/>
  <c r="Y104" i="1" l="1"/>
  <c r="S104" i="1" s="1"/>
  <c r="D228" i="8"/>
  <c r="GF228" i="4"/>
  <c r="O104" i="1"/>
  <c r="R104" i="1"/>
  <c r="P104" i="1"/>
  <c r="FT228" i="4"/>
  <c r="FZ228" i="4"/>
  <c r="Q104" i="1"/>
  <c r="BR105" i="1"/>
  <c r="BG105" i="1"/>
  <c r="AW105" i="1"/>
  <c r="E229" i="4"/>
  <c r="M104" i="1" l="1"/>
  <c r="I104" i="1" s="1"/>
  <c r="D228" i="4"/>
  <c r="BS105" i="1"/>
  <c r="BH105" i="1"/>
  <c r="AX105" i="1"/>
  <c r="AY105" i="1" s="1"/>
  <c r="GH228" i="4" l="1"/>
  <c r="FV228" i="4"/>
  <c r="GB228" i="4"/>
  <c r="BU105" i="1"/>
  <c r="BJ105" i="1"/>
  <c r="BT105" i="1"/>
  <c r="BI105" i="1"/>
  <c r="AZ105" i="1"/>
  <c r="F228" i="4" l="1"/>
  <c r="BV105" i="1"/>
  <c r="BK105" i="1"/>
  <c r="AU106" i="1"/>
  <c r="BC105" i="1"/>
  <c r="BN105" i="1" s="1"/>
  <c r="F105" i="1" l="1"/>
  <c r="BQ106" i="1"/>
  <c r="AV106" i="1"/>
  <c r="BF106" i="1"/>
  <c r="Y105" i="1" l="1"/>
  <c r="D229" i="8"/>
  <c r="GF229" i="4"/>
  <c r="R105" i="1"/>
  <c r="O105" i="1"/>
  <c r="FZ229" i="4"/>
  <c r="P105" i="1"/>
  <c r="FT229" i="4"/>
  <c r="Q105" i="1"/>
  <c r="BR106" i="1"/>
  <c r="BG106" i="1"/>
  <c r="AW106" i="1"/>
  <c r="M105" i="1" l="1"/>
  <c r="I105" i="1" s="1"/>
  <c r="D229" i="4"/>
  <c r="BS106" i="1"/>
  <c r="BH106" i="1"/>
  <c r="AX106" i="1"/>
  <c r="E230" i="4"/>
  <c r="GH229" i="4" l="1"/>
  <c r="GB229" i="4"/>
  <c r="FV229" i="4"/>
  <c r="BT106" i="1"/>
  <c r="BI106" i="1"/>
  <c r="AY106" i="1"/>
  <c r="F230" i="4"/>
  <c r="F229" i="4" l="1"/>
  <c r="BU106" i="1"/>
  <c r="AZ106" i="1"/>
  <c r="BJ106" i="1"/>
  <c r="BV106" i="1" l="1"/>
  <c r="AU107" i="1"/>
  <c r="BK106" i="1"/>
  <c r="BC106" i="1"/>
  <c r="BN106" i="1" s="1"/>
  <c r="F106" i="1" l="1"/>
  <c r="BQ107" i="1"/>
  <c r="BF107" i="1"/>
  <c r="AV107" i="1"/>
  <c r="Y106" i="1" l="1"/>
  <c r="D230" i="8"/>
  <c r="GF230" i="4"/>
  <c r="R106" i="1"/>
  <c r="BR107" i="1"/>
  <c r="BG107" i="1"/>
  <c r="AW107" i="1"/>
  <c r="Q106" i="1"/>
  <c r="P106" i="1"/>
  <c r="FT230" i="4"/>
  <c r="FZ230" i="4"/>
  <c r="E231" i="4"/>
  <c r="D230" i="4" l="1"/>
  <c r="BS107" i="1"/>
  <c r="BH107" i="1"/>
  <c r="AX107" i="1"/>
  <c r="BT107" i="1" l="1"/>
  <c r="BI107" i="1"/>
  <c r="AY107" i="1"/>
  <c r="BU107" i="1" l="1"/>
  <c r="BJ107" i="1"/>
  <c r="AZ107" i="1"/>
  <c r="BV107" i="1" l="1"/>
  <c r="BC107" i="1"/>
  <c r="BN107" i="1" s="1"/>
  <c r="AU108" i="1"/>
  <c r="BK107" i="1"/>
  <c r="E232" i="4"/>
  <c r="F107" i="1" l="1"/>
  <c r="BQ108" i="1"/>
  <c r="AV108" i="1"/>
  <c r="AW108" i="1" s="1"/>
  <c r="BS108" i="1" s="1"/>
  <c r="BF108" i="1"/>
  <c r="Y107" i="1" l="1"/>
  <c r="S107" i="1" s="1"/>
  <c r="O107" i="1" s="1"/>
  <c r="M107" i="1" s="1"/>
  <c r="I107" i="1" s="1"/>
  <c r="D231" i="8"/>
  <c r="GH231" i="4"/>
  <c r="GB231" i="4"/>
  <c r="FV231" i="4"/>
  <c r="F231" i="4" s="1"/>
  <c r="GF231" i="4"/>
  <c r="R107" i="1"/>
  <c r="FZ231" i="4"/>
  <c r="Q107" i="1"/>
  <c r="P107" i="1"/>
  <c r="FT231" i="4"/>
  <c r="BG108" i="1"/>
  <c r="BR108" i="1"/>
  <c r="AX108" i="1"/>
  <c r="BT108" i="1" s="1"/>
  <c r="BH108" i="1"/>
  <c r="D231" i="4" l="1"/>
  <c r="AY108" i="1"/>
  <c r="BU108" i="1" s="1"/>
  <c r="BI108" i="1"/>
  <c r="AZ108" i="1" l="1"/>
  <c r="BV108" i="1" s="1"/>
  <c r="BJ108" i="1"/>
  <c r="AU109" i="1" l="1"/>
  <c r="BQ109" i="1" s="1"/>
  <c r="BC108" i="1"/>
  <c r="BN108" i="1" s="1"/>
  <c r="BK108" i="1"/>
  <c r="F108" i="1" l="1"/>
  <c r="AV109" i="1"/>
  <c r="BR109" i="1" s="1"/>
  <c r="BF109" i="1"/>
  <c r="E233" i="4"/>
  <c r="Y108" i="1" l="1"/>
  <c r="D232" i="8"/>
  <c r="O108" i="1"/>
  <c r="GF232" i="4"/>
  <c r="FZ232" i="4"/>
  <c r="R108" i="1"/>
  <c r="AW109" i="1"/>
  <c r="BH109" i="1" s="1"/>
  <c r="BG109" i="1"/>
  <c r="P108" i="1"/>
  <c r="Q108" i="1"/>
  <c r="FT232" i="4"/>
  <c r="M108" i="1" l="1"/>
  <c r="I108" i="1" s="1"/>
  <c r="D232" i="4"/>
  <c r="AX109" i="1"/>
  <c r="AY109" i="1" s="1"/>
  <c r="BU109" i="1" s="1"/>
  <c r="BS109" i="1"/>
  <c r="GH232" i="4" l="1"/>
  <c r="GB232" i="4"/>
  <c r="FV232" i="4"/>
  <c r="BJ109" i="1"/>
  <c r="AZ109" i="1"/>
  <c r="BV109" i="1" s="1"/>
  <c r="BT109" i="1"/>
  <c r="BI109" i="1"/>
  <c r="F232" i="4" l="1"/>
  <c r="AU110" i="1"/>
  <c r="BQ110" i="1" s="1"/>
  <c r="BK109" i="1"/>
  <c r="BC109" i="1"/>
  <c r="BN109" i="1" s="1"/>
  <c r="F109" i="1" l="1"/>
  <c r="AV110" i="1"/>
  <c r="AW110" i="1" s="1"/>
  <c r="BS110" i="1" s="1"/>
  <c r="BF110" i="1"/>
  <c r="E234" i="4"/>
  <c r="Y109" i="1" l="1"/>
  <c r="D233" i="8"/>
  <c r="O109" i="1"/>
  <c r="GF233" i="4"/>
  <c r="FZ233" i="4"/>
  <c r="R109" i="1"/>
  <c r="Q109" i="1"/>
  <c r="FT233" i="4"/>
  <c r="P109" i="1"/>
  <c r="AX110" i="1"/>
  <c r="AY110" i="1" s="1"/>
  <c r="BU110" i="1" s="1"/>
  <c r="BH110" i="1"/>
  <c r="BR110" i="1"/>
  <c r="BG110" i="1"/>
  <c r="M109" i="1" l="1"/>
  <c r="I109" i="1" s="1"/>
  <c r="D233" i="4"/>
  <c r="AZ110" i="1"/>
  <c r="BV110" i="1" s="1"/>
  <c r="BJ110" i="1"/>
  <c r="BI110" i="1"/>
  <c r="BT110" i="1"/>
  <c r="GH233" i="4" l="1"/>
  <c r="GB233" i="4"/>
  <c r="FV233" i="4"/>
  <c r="AU111" i="1"/>
  <c r="BQ111" i="1" s="1"/>
  <c r="BK110" i="1"/>
  <c r="BC110" i="1"/>
  <c r="BN110" i="1" s="1"/>
  <c r="F110" i="1" l="1"/>
  <c r="F233" i="4"/>
  <c r="AV111" i="1"/>
  <c r="BR111" i="1" s="1"/>
  <c r="BF111" i="1"/>
  <c r="E235" i="4"/>
  <c r="Y110" i="1" l="1"/>
  <c r="D234" i="8"/>
  <c r="O110" i="1"/>
  <c r="GF234" i="4"/>
  <c r="R110" i="1"/>
  <c r="AW111" i="1"/>
  <c r="BS111" i="1" s="1"/>
  <c r="BG111" i="1"/>
  <c r="FT234" i="4"/>
  <c r="FZ234" i="4"/>
  <c r="Q110" i="1"/>
  <c r="P110" i="1"/>
  <c r="F235" i="4"/>
  <c r="M110" i="1" l="1"/>
  <c r="I110" i="1" s="1"/>
  <c r="D234" i="4"/>
  <c r="BH111" i="1"/>
  <c r="AX111" i="1"/>
  <c r="BT111" i="1" s="1"/>
  <c r="GH234" i="4" l="1"/>
  <c r="GB234" i="4"/>
  <c r="FV234" i="4"/>
  <c r="AY111" i="1"/>
  <c r="BU111" i="1" s="1"/>
  <c r="BI111" i="1"/>
  <c r="F234" i="4" l="1"/>
  <c r="AZ111" i="1"/>
  <c r="BV111" i="1" s="1"/>
  <c r="BJ111" i="1"/>
  <c r="BC111" i="1" l="1"/>
  <c r="BN111" i="1" s="1"/>
  <c r="BK111" i="1"/>
  <c r="AU112" i="1"/>
  <c r="BQ112" i="1" s="1"/>
  <c r="F111" i="1" l="1"/>
  <c r="BF112" i="1"/>
  <c r="AV112" i="1"/>
  <c r="BR112" i="1" s="1"/>
  <c r="E236" i="4"/>
  <c r="Y111" i="1" l="1"/>
  <c r="D235" i="8"/>
  <c r="GF235" i="4"/>
  <c r="FZ235" i="4"/>
  <c r="R111" i="1"/>
  <c r="Q111" i="1"/>
  <c r="FT235" i="4"/>
  <c r="P111" i="1"/>
  <c r="AW112" i="1"/>
  <c r="BS112" i="1" s="1"/>
  <c r="BG112" i="1"/>
  <c r="F236" i="4"/>
  <c r="D235" i="4" l="1"/>
  <c r="BH112" i="1"/>
  <c r="AX112" i="1"/>
  <c r="BT112" i="1" s="1"/>
  <c r="BI112" i="1" l="1"/>
  <c r="AY112" i="1"/>
  <c r="BU112" i="1" s="1"/>
  <c r="AZ112" i="1" l="1"/>
  <c r="BV112" i="1" s="1"/>
  <c r="BJ112" i="1"/>
  <c r="AU113" i="1" l="1"/>
  <c r="BQ113" i="1" s="1"/>
  <c r="BK112" i="1"/>
  <c r="BC112" i="1"/>
  <c r="BN112" i="1" s="1"/>
  <c r="F112" i="1" l="1"/>
  <c r="AV113" i="1"/>
  <c r="BR113" i="1" s="1"/>
  <c r="BF113" i="1"/>
  <c r="E237" i="4"/>
  <c r="Y112" i="1" l="1"/>
  <c r="D236" i="8"/>
  <c r="FZ236" i="4"/>
  <c r="GF236" i="4"/>
  <c r="AW113" i="1"/>
  <c r="BH113" i="1" s="1"/>
  <c r="BG113" i="1"/>
  <c r="FT236" i="4"/>
  <c r="R112" i="1"/>
  <c r="P112" i="1"/>
  <c r="Q112" i="1"/>
  <c r="F237" i="4"/>
  <c r="D236" i="4" l="1"/>
  <c r="AX113" i="1"/>
  <c r="BT113" i="1" s="1"/>
  <c r="BS113" i="1"/>
  <c r="AY113" i="1" l="1"/>
  <c r="BU113" i="1" s="1"/>
  <c r="BI113" i="1"/>
  <c r="BJ113" i="1" l="1"/>
  <c r="AZ113" i="1"/>
  <c r="BC113" i="1" s="1"/>
  <c r="BN113" i="1" s="1"/>
  <c r="BV113" i="1" l="1"/>
  <c r="BK113" i="1"/>
  <c r="AU114" i="1"/>
  <c r="BQ114" i="1" s="1"/>
  <c r="E238" i="4"/>
  <c r="F113" i="1" l="1"/>
  <c r="BF114" i="1"/>
  <c r="AV114" i="1"/>
  <c r="BR114" i="1" s="1"/>
  <c r="F238" i="4"/>
  <c r="D237" i="8" l="1"/>
  <c r="GF237" i="4"/>
  <c r="Y113" i="1"/>
  <c r="Q113" i="1"/>
  <c r="FT237" i="4"/>
  <c r="FZ237" i="4"/>
  <c r="P113" i="1"/>
  <c r="R113" i="1"/>
  <c r="BG114" i="1"/>
  <c r="AW114" i="1"/>
  <c r="AX114" i="1" s="1"/>
  <c r="AY114" i="1" s="1"/>
  <c r="BJ114" i="1" s="1"/>
  <c r="D237" i="4" l="1"/>
  <c r="BT114" i="1"/>
  <c r="BU114" i="1"/>
  <c r="BI114" i="1"/>
  <c r="BS114" i="1"/>
  <c r="BH114" i="1"/>
  <c r="AZ114" i="1"/>
  <c r="BC114" i="1" s="1"/>
  <c r="BN114" i="1" s="1"/>
  <c r="BK114" i="1" l="1"/>
  <c r="F114" i="1" s="1"/>
  <c r="AU115" i="1"/>
  <c r="BF115" i="1" s="1"/>
  <c r="BV114" i="1"/>
  <c r="D238" i="8" l="1"/>
  <c r="Y114" i="1"/>
  <c r="R114" i="1"/>
  <c r="GF238" i="4"/>
  <c r="BQ115" i="1"/>
  <c r="FT238" i="4"/>
  <c r="FZ238" i="4"/>
  <c r="P114" i="1"/>
  <c r="Q114" i="1"/>
  <c r="AV115" i="1"/>
  <c r="D238" i="4" l="1"/>
  <c r="BG115" i="1"/>
  <c r="AW115" i="1"/>
  <c r="BR115" i="1"/>
  <c r="E239" i="4"/>
  <c r="AX115" i="1" l="1"/>
  <c r="BS115" i="1"/>
  <c r="BH115" i="1"/>
  <c r="F239" i="4"/>
  <c r="BT115" i="1" l="1"/>
  <c r="BI115" i="1"/>
  <c r="AY115" i="1"/>
  <c r="BU115" i="1" l="1"/>
  <c r="BJ115" i="1"/>
  <c r="AZ115" i="1"/>
  <c r="BC115" i="1" s="1"/>
  <c r="BN115" i="1" s="1"/>
  <c r="BV115" i="1" l="1"/>
  <c r="AU116" i="1"/>
  <c r="BK115" i="1"/>
  <c r="F115" i="1" l="1"/>
  <c r="BF116" i="1"/>
  <c r="BQ116" i="1"/>
  <c r="AV116" i="1"/>
  <c r="E240" i="4"/>
  <c r="D239" i="8" l="1"/>
  <c r="GF239" i="4"/>
  <c r="Y115" i="1"/>
  <c r="P115" i="1"/>
  <c r="FT239" i="4"/>
  <c r="R115" i="1"/>
  <c r="Q115" i="1"/>
  <c r="FZ239" i="4"/>
  <c r="BR116" i="1"/>
  <c r="BG116" i="1"/>
  <c r="AW116" i="1"/>
  <c r="F240" i="4"/>
  <c r="D239" i="4" l="1"/>
  <c r="AX116" i="1"/>
  <c r="BT116" i="1" s="1"/>
  <c r="BS116" i="1"/>
  <c r="BH116" i="1"/>
  <c r="BI116" i="1" l="1"/>
  <c r="AY116" i="1"/>
  <c r="BU116" i="1" l="1"/>
  <c r="AZ116" i="1"/>
  <c r="BJ116" i="1"/>
  <c r="BC116" i="1" l="1"/>
  <c r="BN116" i="1" s="1"/>
  <c r="AU117" i="1"/>
  <c r="BK116" i="1"/>
  <c r="BV116" i="1"/>
  <c r="F116" i="1" l="1"/>
  <c r="BQ117" i="1"/>
  <c r="AV117" i="1"/>
  <c r="BF117" i="1"/>
  <c r="E241" i="4"/>
  <c r="Y116" i="1" l="1"/>
  <c r="D240" i="8"/>
  <c r="GF240" i="4"/>
  <c r="P116" i="1"/>
  <c r="FZ240" i="4"/>
  <c r="Q116" i="1"/>
  <c r="FT240" i="4"/>
  <c r="R116" i="1"/>
  <c r="AW117" i="1"/>
  <c r="AX117" i="1" s="1"/>
  <c r="BG117" i="1"/>
  <c r="BR117" i="1"/>
  <c r="F241" i="4"/>
  <c r="D240" i="4" l="1"/>
  <c r="BI117" i="1"/>
  <c r="BT117" i="1"/>
  <c r="BH117" i="1"/>
  <c r="BS117" i="1"/>
  <c r="AY117" i="1"/>
  <c r="BU117" i="1" l="1"/>
  <c r="BJ117" i="1"/>
  <c r="AZ117" i="1"/>
  <c r="BC117" i="1" l="1"/>
  <c r="BN117" i="1" s="1"/>
  <c r="BK117" i="1"/>
  <c r="BV117" i="1"/>
  <c r="AU118" i="1"/>
  <c r="F117" i="1" l="1"/>
  <c r="BQ118" i="1"/>
  <c r="AV118" i="1"/>
  <c r="BF118" i="1"/>
  <c r="Y117" i="1" l="1"/>
  <c r="D241" i="8"/>
  <c r="P117" i="1"/>
  <c r="GF241" i="4"/>
  <c r="R117" i="1"/>
  <c r="FT241" i="4"/>
  <c r="FZ241" i="4"/>
  <c r="Q117" i="1"/>
  <c r="AW118" i="1"/>
  <c r="AX118" i="1" s="1"/>
  <c r="BR118" i="1"/>
  <c r="BG118" i="1"/>
  <c r="E242" i="4"/>
  <c r="D241" i="4" l="1"/>
  <c r="BT118" i="1"/>
  <c r="BI118" i="1"/>
  <c r="BH118" i="1"/>
  <c r="BS118" i="1"/>
  <c r="AY118" i="1"/>
  <c r="F242" i="4"/>
  <c r="BU118" i="1" l="1"/>
  <c r="BJ118" i="1"/>
  <c r="AZ118" i="1"/>
  <c r="BC118" i="1" s="1"/>
  <c r="BN118" i="1" s="1"/>
  <c r="BV118" i="1" l="1"/>
  <c r="AU119" i="1"/>
  <c r="BK118" i="1"/>
  <c r="F118" i="1" s="1"/>
  <c r="D242" i="8" l="1"/>
  <c r="Y118" i="1"/>
  <c r="Q118" i="1"/>
  <c r="GF242" i="4"/>
  <c r="P118" i="1"/>
  <c r="FZ242" i="4"/>
  <c r="FT242" i="4"/>
  <c r="R118" i="1"/>
  <c r="BQ119" i="1"/>
  <c r="AV119" i="1"/>
  <c r="BF119" i="1"/>
  <c r="D242" i="4" l="1"/>
  <c r="BR119" i="1"/>
  <c r="BG119" i="1"/>
  <c r="AW119" i="1"/>
  <c r="AX119" i="1" s="1"/>
  <c r="BT119" i="1" s="1"/>
  <c r="AY119" i="1" l="1"/>
  <c r="BU119" i="1" s="1"/>
  <c r="BI119" i="1"/>
  <c r="BS119" i="1"/>
  <c r="BH119" i="1"/>
  <c r="E243" i="4"/>
  <c r="AZ119" i="1" l="1"/>
  <c r="BV119" i="1" s="1"/>
  <c r="BJ119" i="1"/>
  <c r="F243" i="4"/>
  <c r="AU120" i="1" l="1"/>
  <c r="BQ120" i="1" s="1"/>
  <c r="BK119" i="1"/>
  <c r="BC119" i="1"/>
  <c r="BN119" i="1" s="1"/>
  <c r="F119" i="1" l="1"/>
  <c r="BF120" i="1"/>
  <c r="AV120" i="1"/>
  <c r="BR120" i="1" s="1"/>
  <c r="Y119" i="1" l="1"/>
  <c r="D243" i="8"/>
  <c r="FZ243" i="4"/>
  <c r="GF243" i="4"/>
  <c r="AW120" i="1"/>
  <c r="BS120" i="1" s="1"/>
  <c r="R119" i="1"/>
  <c r="BG120" i="1"/>
  <c r="FT243" i="4"/>
  <c r="P119" i="1"/>
  <c r="Q119" i="1"/>
  <c r="D243" i="4" l="1"/>
  <c r="AX120" i="1"/>
  <c r="BT120" i="1" s="1"/>
  <c r="BH120" i="1"/>
  <c r="AY120" i="1" l="1"/>
  <c r="BU120" i="1" s="1"/>
  <c r="BI120" i="1"/>
  <c r="E244" i="4"/>
  <c r="AZ120" i="1" l="1"/>
  <c r="BV120" i="1" s="1"/>
  <c r="BJ120" i="1"/>
  <c r="F244" i="4"/>
  <c r="AU121" i="1" l="1"/>
  <c r="BQ121" i="1" s="1"/>
  <c r="BC120" i="1"/>
  <c r="BN120" i="1" s="1"/>
  <c r="BK120" i="1"/>
  <c r="F120" i="1" l="1"/>
  <c r="AV121" i="1"/>
  <c r="BR121" i="1" s="1"/>
  <c r="BF121" i="1"/>
  <c r="Y120" i="1" l="1"/>
  <c r="D244" i="8"/>
  <c r="FZ244" i="4"/>
  <c r="GF244" i="4"/>
  <c r="AW121" i="1"/>
  <c r="BS121" i="1" s="1"/>
  <c r="BG121" i="1"/>
  <c r="P120" i="1"/>
  <c r="Q120" i="1"/>
  <c r="R120" i="1"/>
  <c r="FT244" i="4"/>
  <c r="D244" i="4" l="1"/>
  <c r="AX121" i="1"/>
  <c r="BT121" i="1" s="1"/>
  <c r="BH121" i="1"/>
  <c r="BI121" i="1" l="1"/>
  <c r="AY121" i="1"/>
  <c r="BU121" i="1" s="1"/>
  <c r="E245" i="4"/>
  <c r="AZ121" i="1" l="1"/>
  <c r="BV121" i="1" s="1"/>
  <c r="BJ121" i="1"/>
  <c r="F245" i="4"/>
  <c r="AU122" i="1" l="1"/>
  <c r="BQ122" i="1" s="1"/>
  <c r="BK121" i="1"/>
  <c r="BC121" i="1"/>
  <c r="BN121" i="1" s="1"/>
  <c r="F121" i="1" l="1"/>
  <c r="AV122" i="1"/>
  <c r="BR122" i="1" s="1"/>
  <c r="BF122" i="1"/>
  <c r="D245" i="8" l="1"/>
  <c r="GF245" i="4"/>
  <c r="Y121" i="1"/>
  <c r="FT245" i="4"/>
  <c r="P121" i="1"/>
  <c r="FZ245" i="4"/>
  <c r="R121" i="1"/>
  <c r="Q121" i="1"/>
  <c r="AW122" i="1"/>
  <c r="BS122" i="1" s="1"/>
  <c r="BG122" i="1"/>
  <c r="D245" i="4" l="1"/>
  <c r="BH122" i="1"/>
  <c r="AX122" i="1"/>
  <c r="BT122" i="1" s="1"/>
  <c r="E246" i="4"/>
  <c r="AY122" i="1" l="1"/>
  <c r="BU122" i="1" s="1"/>
  <c r="BI122" i="1"/>
  <c r="F246" i="4"/>
  <c r="AZ122" i="1" l="1"/>
  <c r="BV122" i="1" s="1"/>
  <c r="BJ122" i="1"/>
  <c r="AU123" i="1" l="1"/>
  <c r="BQ123" i="1" s="1"/>
  <c r="BK122" i="1"/>
  <c r="BC122" i="1"/>
  <c r="BN122" i="1" s="1"/>
  <c r="F122" i="1" l="1"/>
  <c r="AV123" i="1"/>
  <c r="BR123" i="1" s="1"/>
  <c r="BF123" i="1"/>
  <c r="Y122" i="1" l="1"/>
  <c r="D246" i="8"/>
  <c r="FT246" i="4"/>
  <c r="GF246" i="4"/>
  <c r="AW123" i="1"/>
  <c r="BS123" i="1" s="1"/>
  <c r="BG123" i="1"/>
  <c r="FZ246" i="4"/>
  <c r="R122" i="1"/>
  <c r="P122" i="1"/>
  <c r="Q122" i="1"/>
  <c r="D246" i="4" l="1"/>
  <c r="AX123" i="1"/>
  <c r="BT123" i="1" s="1"/>
  <c r="BH123" i="1"/>
  <c r="E247" i="4"/>
  <c r="AY123" i="1" l="1"/>
  <c r="BU123" i="1" s="1"/>
  <c r="BI123" i="1"/>
  <c r="F247" i="4"/>
  <c r="AZ123" i="1" l="1"/>
  <c r="BV123" i="1" s="1"/>
  <c r="BJ123" i="1"/>
  <c r="AU124" i="1" l="1"/>
  <c r="BQ124" i="1" s="1"/>
  <c r="BC123" i="1"/>
  <c r="BN123" i="1" s="1"/>
  <c r="BK123" i="1"/>
  <c r="F123" i="1" l="1"/>
  <c r="AV124" i="1"/>
  <c r="BR124" i="1" s="1"/>
  <c r="BF124" i="1"/>
  <c r="Y123" i="1" l="1"/>
  <c r="D247" i="8"/>
  <c r="GF247" i="4"/>
  <c r="FT247" i="4"/>
  <c r="FZ247" i="4"/>
  <c r="Q123" i="1"/>
  <c r="P123" i="1"/>
  <c r="R123" i="1"/>
  <c r="AW124" i="1"/>
  <c r="BS124" i="1" s="1"/>
  <c r="BG124" i="1"/>
  <c r="D247" i="4" l="1"/>
  <c r="AX124" i="1"/>
  <c r="BT124" i="1" s="1"/>
  <c r="BH124" i="1"/>
  <c r="E248" i="4"/>
  <c r="AY124" i="1" l="1"/>
  <c r="BU124" i="1" s="1"/>
  <c r="BI124" i="1"/>
  <c r="F248" i="4"/>
  <c r="BJ124" i="1" l="1"/>
  <c r="AZ124" i="1"/>
  <c r="BV124" i="1" s="1"/>
  <c r="BK124" i="1" l="1"/>
  <c r="BC124" i="1"/>
  <c r="BN124" i="1" s="1"/>
  <c r="AU125" i="1"/>
  <c r="BQ125" i="1" s="1"/>
  <c r="F124" i="1" l="1"/>
  <c r="BF125" i="1"/>
  <c r="AV125" i="1"/>
  <c r="BR125" i="1" s="1"/>
  <c r="D248" i="8" l="1"/>
  <c r="GF248" i="4"/>
  <c r="Y124" i="1"/>
  <c r="R124" i="1"/>
  <c r="P124" i="1"/>
  <c r="FT248" i="4"/>
  <c r="FZ248" i="4"/>
  <c r="Q124" i="1"/>
  <c r="BG125" i="1"/>
  <c r="AW125" i="1"/>
  <c r="BS125" i="1" s="1"/>
  <c r="D248" i="4" l="1"/>
  <c r="BH125" i="1"/>
  <c r="AX125" i="1"/>
  <c r="BT125" i="1" s="1"/>
  <c r="E249" i="4"/>
  <c r="BI125" i="1" l="1"/>
  <c r="AY125" i="1"/>
  <c r="BU125" i="1" s="1"/>
  <c r="F249" i="4"/>
  <c r="BJ125" i="1" l="1"/>
  <c r="AZ125" i="1"/>
  <c r="BV125" i="1" s="1"/>
  <c r="BK125" i="1" l="1"/>
  <c r="BC125" i="1"/>
  <c r="BN125" i="1" s="1"/>
  <c r="AU126" i="1"/>
  <c r="BQ126" i="1" s="1"/>
  <c r="F125" i="1" l="1"/>
  <c r="AV126" i="1"/>
  <c r="BR126" i="1" s="1"/>
  <c r="BF126" i="1"/>
  <c r="D249" i="8" l="1"/>
  <c r="GF249" i="4"/>
  <c r="Y125" i="1"/>
  <c r="FZ249" i="4"/>
  <c r="R125" i="1"/>
  <c r="Q125" i="1"/>
  <c r="FT249" i="4"/>
  <c r="P125" i="1"/>
  <c r="AW126" i="1"/>
  <c r="BS126" i="1" s="1"/>
  <c r="BG126" i="1"/>
  <c r="D249" i="4" l="1"/>
  <c r="AX126" i="1"/>
  <c r="BT126" i="1" s="1"/>
  <c r="BH126" i="1"/>
  <c r="E250" i="4"/>
  <c r="BI126" i="1" l="1"/>
  <c r="AY126" i="1"/>
  <c r="BU126" i="1" s="1"/>
  <c r="F250" i="4"/>
  <c r="AZ126" i="1" l="1"/>
  <c r="BV126" i="1" s="1"/>
  <c r="BJ126" i="1"/>
  <c r="AU127" i="1" l="1"/>
  <c r="BQ127" i="1" s="1"/>
  <c r="BC126" i="1"/>
  <c r="BN126" i="1" s="1"/>
  <c r="BK126" i="1"/>
  <c r="F126" i="1" l="1"/>
  <c r="AV127" i="1"/>
  <c r="BR127" i="1" s="1"/>
  <c r="BF127" i="1"/>
  <c r="Y126" i="1" l="1"/>
  <c r="D250" i="8"/>
  <c r="Q126" i="1"/>
  <c r="GF250" i="4"/>
  <c r="AW127" i="1"/>
  <c r="BS127" i="1" s="1"/>
  <c r="BG127" i="1"/>
  <c r="FZ250" i="4"/>
  <c r="P126" i="1"/>
  <c r="FT250" i="4"/>
  <c r="R126" i="1"/>
  <c r="D250" i="4" l="1"/>
  <c r="AX127" i="1"/>
  <c r="BT127" i="1" s="1"/>
  <c r="BH127" i="1"/>
  <c r="E251" i="4"/>
  <c r="AY127" i="1" l="1"/>
  <c r="BU127" i="1" s="1"/>
  <c r="BI127" i="1"/>
  <c r="F251" i="4"/>
  <c r="AZ127" i="1" l="1"/>
  <c r="BV127" i="1" s="1"/>
  <c r="BJ127" i="1"/>
  <c r="AU128" i="1" l="1"/>
  <c r="BQ128" i="1" s="1"/>
  <c r="BK127" i="1"/>
  <c r="BC127" i="1"/>
  <c r="BN127" i="1" s="1"/>
  <c r="F127" i="1" l="1"/>
  <c r="BF128" i="1"/>
  <c r="AV128" i="1"/>
  <c r="BR128" i="1" s="1"/>
  <c r="D251" i="8" l="1"/>
  <c r="GF251" i="4"/>
  <c r="Y127" i="1"/>
  <c r="Q127" i="1"/>
  <c r="FT251" i="4"/>
  <c r="R127" i="1"/>
  <c r="FZ251" i="4"/>
  <c r="P127" i="1"/>
  <c r="AW128" i="1"/>
  <c r="BS128" i="1" s="1"/>
  <c r="BG128" i="1"/>
  <c r="D251" i="4" l="1"/>
  <c r="AX128" i="1"/>
  <c r="BT128" i="1" s="1"/>
  <c r="BH128" i="1"/>
  <c r="E252" i="4"/>
  <c r="AY128" i="1" l="1"/>
  <c r="BU128" i="1" s="1"/>
  <c r="BI128" i="1"/>
  <c r="F252" i="4"/>
  <c r="AZ128" i="1" l="1"/>
  <c r="BV128" i="1" s="1"/>
  <c r="BJ128" i="1"/>
  <c r="AU129" i="1" l="1"/>
  <c r="BQ129" i="1" s="1"/>
  <c r="BK128" i="1"/>
  <c r="BC128" i="1"/>
  <c r="BN128" i="1" s="1"/>
  <c r="F128" i="1" l="1"/>
  <c r="AV129" i="1"/>
  <c r="BR129" i="1" s="1"/>
  <c r="BF129" i="1"/>
  <c r="D252" i="8" l="1"/>
  <c r="GF252" i="4"/>
  <c r="Y128" i="1"/>
  <c r="FT252" i="4"/>
  <c r="R128" i="1"/>
  <c r="FZ252" i="4"/>
  <c r="Q128" i="1"/>
  <c r="P128" i="1"/>
  <c r="AW129" i="1"/>
  <c r="BS129" i="1" s="1"/>
  <c r="BG129" i="1"/>
  <c r="E253" i="4"/>
  <c r="D252" i="4" l="1"/>
  <c r="AX129" i="1"/>
  <c r="BT129" i="1" s="1"/>
  <c r="BH129" i="1"/>
  <c r="F253" i="4"/>
  <c r="BI129" i="1" l="1"/>
  <c r="AY129" i="1"/>
  <c r="BU129" i="1" s="1"/>
  <c r="BJ129" i="1" l="1"/>
  <c r="AZ129" i="1"/>
  <c r="BV129" i="1" s="1"/>
  <c r="AU130" i="1" l="1"/>
  <c r="BQ130" i="1" s="1"/>
  <c r="BK129" i="1"/>
  <c r="BC129" i="1"/>
  <c r="BN129" i="1" s="1"/>
  <c r="F129" i="1" l="1"/>
  <c r="AV130" i="1"/>
  <c r="BR130" i="1" s="1"/>
  <c r="BF130" i="1"/>
  <c r="Y129" i="1" l="1"/>
  <c r="D253" i="8"/>
  <c r="GF253" i="4"/>
  <c r="AW130" i="1"/>
  <c r="BS130" i="1" s="1"/>
  <c r="FZ253" i="4"/>
  <c r="P129" i="1"/>
  <c r="Q129" i="1"/>
  <c r="BG130" i="1"/>
  <c r="R129" i="1"/>
  <c r="FT253" i="4"/>
  <c r="E254" i="4"/>
  <c r="D253" i="4" l="1"/>
  <c r="AX130" i="1"/>
  <c r="BT130" i="1" s="1"/>
  <c r="BH130" i="1"/>
  <c r="F254" i="4"/>
  <c r="AY130" i="1" l="1"/>
  <c r="BU130" i="1" s="1"/>
  <c r="BI130" i="1"/>
  <c r="AZ130" i="1" l="1"/>
  <c r="BV130" i="1" s="1"/>
  <c r="BJ130" i="1"/>
  <c r="AU131" i="1" l="1"/>
  <c r="BQ131" i="1" s="1"/>
  <c r="BK130" i="1"/>
  <c r="BC130" i="1"/>
  <c r="BN130" i="1" s="1"/>
  <c r="F130" i="1" l="1"/>
  <c r="BF131" i="1"/>
  <c r="AV131" i="1"/>
  <c r="BR131" i="1" s="1"/>
  <c r="Y130" i="1" l="1"/>
  <c r="D254" i="8"/>
  <c r="R130" i="1"/>
  <c r="GF254" i="4"/>
  <c r="FT254" i="4"/>
  <c r="Q130" i="1"/>
  <c r="P130" i="1"/>
  <c r="FZ254" i="4"/>
  <c r="BG131" i="1"/>
  <c r="AW131" i="1"/>
  <c r="BS131" i="1" s="1"/>
  <c r="E255" i="4"/>
  <c r="D254" i="4" l="1"/>
  <c r="AX131" i="1"/>
  <c r="BT131" i="1" s="1"/>
  <c r="BH131" i="1"/>
  <c r="F255" i="4"/>
  <c r="AY131" i="1" l="1"/>
  <c r="BU131" i="1" s="1"/>
  <c r="BI131" i="1"/>
  <c r="AZ131" i="1" l="1"/>
  <c r="BV131" i="1" s="1"/>
  <c r="BJ131" i="1"/>
  <c r="AU132" i="1" l="1"/>
  <c r="BQ132" i="1" s="1"/>
  <c r="BK131" i="1"/>
  <c r="BC131" i="1"/>
  <c r="BN131" i="1" s="1"/>
  <c r="F131" i="1" l="1"/>
  <c r="AV132" i="1"/>
  <c r="BR132" i="1" s="1"/>
  <c r="BF132" i="1"/>
  <c r="Y131" i="1" l="1"/>
  <c r="D255" i="8"/>
  <c r="Q131" i="1"/>
  <c r="GF255" i="4"/>
  <c r="FT255" i="4"/>
  <c r="FZ255" i="4"/>
  <c r="P131" i="1"/>
  <c r="R131" i="1"/>
  <c r="AW132" i="1"/>
  <c r="BS132" i="1" s="1"/>
  <c r="BG132" i="1"/>
  <c r="E256" i="4"/>
  <c r="D255" i="4" l="1"/>
  <c r="AX132" i="1"/>
  <c r="BT132" i="1" s="1"/>
  <c r="BH132" i="1"/>
  <c r="F256" i="4"/>
  <c r="AY132" i="1" l="1"/>
  <c r="BU132" i="1" s="1"/>
  <c r="BI132" i="1"/>
  <c r="AZ132" i="1" l="1"/>
  <c r="BV132" i="1" s="1"/>
  <c r="BJ132" i="1"/>
  <c r="AU133" i="1" l="1"/>
  <c r="BQ133" i="1" s="1"/>
  <c r="BK132" i="1"/>
  <c r="BC132" i="1"/>
  <c r="BN132" i="1" s="1"/>
  <c r="F132" i="1" l="1"/>
  <c r="BF133" i="1"/>
  <c r="AV133" i="1"/>
  <c r="BR133" i="1" s="1"/>
  <c r="E257" i="4"/>
  <c r="D256" i="8" l="1"/>
  <c r="GF256" i="4"/>
  <c r="Y132" i="1"/>
  <c r="FT256" i="4"/>
  <c r="R132" i="1"/>
  <c r="Q132" i="1"/>
  <c r="P132" i="1"/>
  <c r="FZ256" i="4"/>
  <c r="AW133" i="1"/>
  <c r="BS133" i="1" s="1"/>
  <c r="BG133" i="1"/>
  <c r="F257" i="4"/>
  <c r="D256" i="4" l="1"/>
  <c r="AX133" i="1"/>
  <c r="BT133" i="1" s="1"/>
  <c r="BH133" i="1"/>
  <c r="AY133" i="1" l="1"/>
  <c r="BU133" i="1" s="1"/>
  <c r="BI133" i="1"/>
  <c r="AZ133" i="1" l="1"/>
  <c r="BV133" i="1" s="1"/>
  <c r="BJ133" i="1"/>
  <c r="AU134" i="1" l="1"/>
  <c r="BQ134" i="1" s="1"/>
  <c r="BC133" i="1"/>
  <c r="BN133" i="1" s="1"/>
  <c r="BK133" i="1"/>
  <c r="F133" i="1" l="1"/>
  <c r="BF134" i="1"/>
  <c r="AV134" i="1"/>
  <c r="BR134" i="1" s="1"/>
  <c r="E258" i="4"/>
  <c r="Y133" i="1" l="1"/>
  <c r="D257" i="8"/>
  <c r="Q133" i="1"/>
  <c r="GF257" i="4"/>
  <c r="P133" i="1"/>
  <c r="R133" i="1"/>
  <c r="FZ257" i="4"/>
  <c r="FT257" i="4"/>
  <c r="AW134" i="1"/>
  <c r="BS134" i="1" s="1"/>
  <c r="BG134" i="1"/>
  <c r="F258" i="4"/>
  <c r="D257" i="4" l="1"/>
  <c r="AX134" i="1"/>
  <c r="BT134" i="1" s="1"/>
  <c r="BH134" i="1"/>
  <c r="AY134" i="1" l="1"/>
  <c r="BU134" i="1" s="1"/>
  <c r="BI134" i="1"/>
  <c r="AZ134" i="1" l="1"/>
  <c r="BV134" i="1" s="1"/>
  <c r="BJ134" i="1"/>
  <c r="AU135" i="1" l="1"/>
  <c r="BQ135" i="1" s="1"/>
  <c r="BC134" i="1"/>
  <c r="BN134" i="1" s="1"/>
  <c r="BK134" i="1"/>
  <c r="F134" i="1" l="1"/>
  <c r="AV135" i="1"/>
  <c r="BR135" i="1" s="1"/>
  <c r="BF135" i="1"/>
  <c r="E259" i="4"/>
  <c r="Y134" i="1" l="1"/>
  <c r="D258" i="8"/>
  <c r="P134" i="1"/>
  <c r="GF258" i="4"/>
  <c r="AW135" i="1"/>
  <c r="BS135" i="1" s="1"/>
  <c r="BG135" i="1"/>
  <c r="Q134" i="1"/>
  <c r="R134" i="1"/>
  <c r="FZ258" i="4"/>
  <c r="FT258" i="4"/>
  <c r="F259" i="4"/>
  <c r="AX135" i="1" l="1"/>
  <c r="BT135" i="1" s="1"/>
  <c r="BH135" i="1"/>
  <c r="D258" i="4"/>
  <c r="AY135" i="1" l="1"/>
  <c r="BU135" i="1" s="1"/>
  <c r="BI135" i="1"/>
  <c r="AZ135" i="1" l="1"/>
  <c r="BV135" i="1" s="1"/>
  <c r="BJ135" i="1"/>
  <c r="AU136" i="1" l="1"/>
  <c r="BQ136" i="1" s="1"/>
  <c r="BK135" i="1"/>
  <c r="BC135" i="1"/>
  <c r="BN135" i="1" s="1"/>
  <c r="E260" i="4"/>
  <c r="F135" i="1" l="1"/>
  <c r="AV136" i="1"/>
  <c r="BR136" i="1" s="1"/>
  <c r="BF136" i="1"/>
  <c r="D259" i="8" l="1"/>
  <c r="GF259" i="4"/>
  <c r="Y135" i="1"/>
  <c r="R135" i="1"/>
  <c r="FZ259" i="4"/>
  <c r="P135" i="1"/>
  <c r="Q135" i="1"/>
  <c r="FT259" i="4"/>
  <c r="BG136" i="1"/>
  <c r="AW136" i="1"/>
  <c r="BS136" i="1" s="1"/>
  <c r="D259" i="4" l="1"/>
  <c r="BH136" i="1"/>
  <c r="AX136" i="1"/>
  <c r="BT136" i="1" s="1"/>
  <c r="AY136" i="1" l="1"/>
  <c r="BU136" i="1" s="1"/>
  <c r="BI136" i="1"/>
  <c r="AZ136" i="1" l="1"/>
  <c r="BV136" i="1" s="1"/>
  <c r="BJ136" i="1"/>
  <c r="F260" i="4"/>
  <c r="AU137" i="1" l="1"/>
  <c r="BQ137" i="1" s="1"/>
  <c r="BK136" i="1"/>
  <c r="BC136" i="1"/>
  <c r="BN136" i="1" s="1"/>
  <c r="E261" i="4"/>
  <c r="F136" i="1" l="1"/>
  <c r="AV137" i="1"/>
  <c r="BR137" i="1" s="1"/>
  <c r="BF137" i="1"/>
  <c r="D260" i="8" l="1"/>
  <c r="P136" i="1"/>
  <c r="Y136" i="1"/>
  <c r="S136" i="1" s="1"/>
  <c r="O136" i="1" s="1"/>
  <c r="M136" i="1" s="1"/>
  <c r="I136" i="1" s="1"/>
  <c r="AW137" i="1"/>
  <c r="BS137" i="1" s="1"/>
  <c r="BG137" i="1"/>
  <c r="Q136" i="1"/>
  <c r="FZ260" i="4"/>
  <c r="R136" i="1"/>
  <c r="FT260" i="4"/>
  <c r="AX137" i="1" l="1"/>
  <c r="BT137" i="1" s="1"/>
  <c r="BH137" i="1"/>
  <c r="D260" i="4"/>
  <c r="AY137" i="1" l="1"/>
  <c r="BU137" i="1" s="1"/>
  <c r="BI137" i="1"/>
  <c r="AZ137" i="1" l="1"/>
  <c r="BV137" i="1" s="1"/>
  <c r="BJ137" i="1"/>
  <c r="F261" i="4"/>
  <c r="E262" i="4"/>
  <c r="AU138" i="1" l="1"/>
  <c r="BQ138" i="1" s="1"/>
  <c r="BC137" i="1"/>
  <c r="BN137" i="1" s="1"/>
  <c r="BK137" i="1"/>
  <c r="F262" i="4"/>
  <c r="F137" i="1" l="1"/>
  <c r="AV138" i="1"/>
  <c r="BR138" i="1" s="1"/>
  <c r="BF138" i="1"/>
  <c r="Y137" i="1" l="1"/>
  <c r="S137" i="1" s="1"/>
  <c r="O137" i="1" s="1"/>
  <c r="M137" i="1" s="1"/>
  <c r="I137" i="1" s="1"/>
  <c r="D261" i="8"/>
  <c r="Q137" i="1"/>
  <c r="BG138" i="1"/>
  <c r="AW138" i="1"/>
  <c r="BS138" i="1" s="1"/>
  <c r="FZ261" i="4"/>
  <c r="FT261" i="4"/>
  <c r="P137" i="1"/>
  <c r="R137" i="1"/>
  <c r="AX138" i="1" l="1"/>
  <c r="BT138" i="1" s="1"/>
  <c r="D261" i="4"/>
  <c r="BH138" i="1"/>
  <c r="AY138" i="1" l="1"/>
  <c r="BU138" i="1" s="1"/>
  <c r="BI138" i="1"/>
  <c r="AZ138" i="1" l="1"/>
  <c r="BV138" i="1" s="1"/>
  <c r="BJ138" i="1"/>
  <c r="BC138" i="1" l="1"/>
  <c r="BN138" i="1" s="1"/>
  <c r="BK138" i="1"/>
  <c r="AU139" i="1"/>
  <c r="BQ139" i="1" s="1"/>
  <c r="F138" i="1" l="1"/>
  <c r="BF139" i="1"/>
  <c r="AV139" i="1"/>
  <c r="BR139" i="1" s="1"/>
  <c r="Y138" i="1" l="1"/>
  <c r="D262" i="8"/>
  <c r="P138" i="1"/>
  <c r="FZ262" i="4"/>
  <c r="R138" i="1"/>
  <c r="FT262" i="4"/>
  <c r="Q138" i="1"/>
  <c r="AW139" i="1"/>
  <c r="BS139" i="1" s="1"/>
  <c r="BG139" i="1"/>
  <c r="D262" i="4" l="1"/>
  <c r="BH139" i="1"/>
  <c r="AX139" i="1"/>
  <c r="BT139" i="1" s="1"/>
  <c r="AY139" i="1" l="1"/>
  <c r="BU139" i="1" s="1"/>
  <c r="BI139" i="1"/>
  <c r="AZ139" i="1" l="1"/>
  <c r="BV139" i="1" s="1"/>
  <c r="BJ139" i="1"/>
  <c r="I136" i="4"/>
  <c r="J136" i="4" s="1"/>
  <c r="K136" i="4" s="1"/>
  <c r="L136" i="4" s="1"/>
  <c r="BC139" i="1" l="1"/>
  <c r="BN139" i="1" s="1"/>
  <c r="BK139" i="1"/>
  <c r="AU140" i="1"/>
  <c r="BQ140" i="1" s="1"/>
  <c r="M136" i="4"/>
  <c r="I137" i="4"/>
  <c r="I138" i="4" s="1"/>
  <c r="I139" i="4" s="1"/>
  <c r="I140" i="4" s="1"/>
  <c r="I141" i="4" s="1"/>
  <c r="I142" i="4" s="1"/>
  <c r="I143" i="4" s="1"/>
  <c r="I144" i="4" s="1"/>
  <c r="I145" i="4" s="1"/>
  <c r="I146" i="4" s="1"/>
  <c r="I147" i="4" s="1"/>
  <c r="I148" i="4" s="1"/>
  <c r="I149" i="4" s="1"/>
  <c r="I150" i="4" s="1"/>
  <c r="I151" i="4" s="1"/>
  <c r="I152" i="4" s="1"/>
  <c r="I153" i="4" s="1"/>
  <c r="I154" i="4" s="1"/>
  <c r="I155" i="4" s="1"/>
  <c r="I156" i="4" s="1"/>
  <c r="I157" i="4" s="1"/>
  <c r="I158" i="4" s="1"/>
  <c r="I159" i="4" s="1"/>
  <c r="I160" i="4" s="1"/>
  <c r="I161" i="4" s="1"/>
  <c r="I162" i="4" s="1"/>
  <c r="I163" i="4" s="1"/>
  <c r="I164" i="4" s="1"/>
  <c r="I165" i="4" s="1"/>
  <c r="I166" i="4" s="1"/>
  <c r="I167" i="4" s="1"/>
  <c r="I168" i="4" s="1"/>
  <c r="I169" i="4" s="1"/>
  <c r="I170" i="4" s="1"/>
  <c r="I171" i="4" s="1"/>
  <c r="I172" i="4" s="1"/>
  <c r="I173" i="4" s="1"/>
  <c r="I174" i="4" s="1"/>
  <c r="I175" i="4" s="1"/>
  <c r="I176" i="4" s="1"/>
  <c r="I177" i="4" s="1"/>
  <c r="I178" i="4" s="1"/>
  <c r="I179" i="4" s="1"/>
  <c r="I180" i="4" s="1"/>
  <c r="I181" i="4" s="1"/>
  <c r="I182" i="4" s="1"/>
  <c r="I183" i="4" s="1"/>
  <c r="I184" i="4" s="1"/>
  <c r="I185" i="4" s="1"/>
  <c r="I186" i="4" s="1"/>
  <c r="F139" i="1" l="1"/>
  <c r="Y139" i="1" s="1"/>
  <c r="BF140" i="1"/>
  <c r="AV140" i="1"/>
  <c r="BR140" i="1" s="1"/>
  <c r="N136" i="4"/>
  <c r="I187" i="4"/>
  <c r="I188" i="4" s="1"/>
  <c r="I189" i="4" s="1"/>
  <c r="I190" i="4" s="1"/>
  <c r="I191" i="4" s="1"/>
  <c r="I192" i="4" s="1"/>
  <c r="I193" i="4" s="1"/>
  <c r="I194" i="4" s="1"/>
  <c r="I195" i="4" s="1"/>
  <c r="I196" i="4" s="1"/>
  <c r="I197" i="4" s="1"/>
  <c r="I198" i="4" s="1"/>
  <c r="I199" i="4" s="1"/>
  <c r="I200" i="4" s="1"/>
  <c r="I201" i="4" s="1"/>
  <c r="I202" i="4" s="1"/>
  <c r="I203" i="4" s="1"/>
  <c r="I204" i="4" s="1"/>
  <c r="I205" i="4" s="1"/>
  <c r="I206" i="4" s="1"/>
  <c r="I207" i="4" s="1"/>
  <c r="I208" i="4" s="1"/>
  <c r="I209" i="4" s="1"/>
  <c r="I210" i="4" s="1"/>
  <c r="I211" i="4" s="1"/>
  <c r="I212" i="4" s="1"/>
  <c r="I213" i="4" s="1"/>
  <c r="I214" i="4" s="1"/>
  <c r="I215" i="4" s="1"/>
  <c r="I216" i="4" s="1"/>
  <c r="I217" i="4" s="1"/>
  <c r="I218" i="4" s="1"/>
  <c r="I219" i="4" s="1"/>
  <c r="I220" i="4" s="1"/>
  <c r="I221" i="4" s="1"/>
  <c r="I222" i="4" s="1"/>
  <c r="I223" i="4" s="1"/>
  <c r="I224" i="4" s="1"/>
  <c r="I225" i="4" s="1"/>
  <c r="I226" i="4" s="1"/>
  <c r="I227" i="4" s="1"/>
  <c r="I228" i="4" s="1"/>
  <c r="I229" i="4" s="1"/>
  <c r="I230" i="4" s="1"/>
  <c r="I231" i="4" s="1"/>
  <c r="I232" i="4" s="1"/>
  <c r="I233" i="4" s="1"/>
  <c r="I234" i="4" s="1"/>
  <c r="I235" i="4" s="1"/>
  <c r="I236" i="4" s="1"/>
  <c r="I237" i="4" s="1"/>
  <c r="I238" i="4" s="1"/>
  <c r="I239" i="4" s="1"/>
  <c r="I240" i="4" s="1"/>
  <c r="I241" i="4" s="1"/>
  <c r="I242" i="4" s="1"/>
  <c r="I243" i="4" s="1"/>
  <c r="I244" i="4" s="1"/>
  <c r="I245" i="4" s="1"/>
  <c r="I246" i="4" s="1"/>
  <c r="I247" i="4" s="1"/>
  <c r="I248" i="4" s="1"/>
  <c r="I249" i="4" s="1"/>
  <c r="I250" i="4" s="1"/>
  <c r="I251" i="4" s="1"/>
  <c r="I252" i="4" s="1"/>
  <c r="I253" i="4" s="1"/>
  <c r="I254" i="4" s="1"/>
  <c r="I255" i="4" s="1"/>
  <c r="I256" i="4" s="1"/>
  <c r="I257" i="4" s="1"/>
  <c r="I258" i="4" s="1"/>
  <c r="I259" i="4" s="1"/>
  <c r="J137" i="4"/>
  <c r="P139" i="1" l="1"/>
  <c r="Q139" i="1"/>
  <c r="R139" i="1"/>
  <c r="AW140" i="1"/>
  <c r="BS140" i="1" s="1"/>
  <c r="BG140" i="1"/>
  <c r="O136" i="4"/>
  <c r="J138" i="4"/>
  <c r="K137" i="4"/>
  <c r="AX140" i="1" l="1"/>
  <c r="BT140" i="1" s="1"/>
  <c r="BH140" i="1"/>
  <c r="K138" i="4"/>
  <c r="L137" i="4"/>
  <c r="M137" i="4" s="1"/>
  <c r="P136" i="4"/>
  <c r="J139" i="4"/>
  <c r="AY140" i="1" l="1"/>
  <c r="BU140" i="1" s="1"/>
  <c r="BI140" i="1"/>
  <c r="N137" i="4"/>
  <c r="O137" i="4" s="1"/>
  <c r="K139" i="4"/>
  <c r="J140" i="4"/>
  <c r="Q136" i="4"/>
  <c r="R136" i="4" s="1"/>
  <c r="L138" i="4"/>
  <c r="AZ140" i="1" l="1"/>
  <c r="BV140" i="1" s="1"/>
  <c r="BJ140" i="1"/>
  <c r="S136" i="4"/>
  <c r="T136" i="4" s="1"/>
  <c r="U136" i="4" s="1"/>
  <c r="V136" i="4" s="1"/>
  <c r="K140" i="4"/>
  <c r="L139" i="4"/>
  <c r="J141" i="4"/>
  <c r="J142" i="4" s="1"/>
  <c r="J143" i="4" s="1"/>
  <c r="J144" i="4" s="1"/>
  <c r="J145" i="4" s="1"/>
  <c r="J146" i="4" s="1"/>
  <c r="J147" i="4" s="1"/>
  <c r="J148" i="4" s="1"/>
  <c r="J149" i="4" s="1"/>
  <c r="J150" i="4" s="1"/>
  <c r="J151" i="4" s="1"/>
  <c r="J152" i="4" s="1"/>
  <c r="J153" i="4" s="1"/>
  <c r="J154" i="4" s="1"/>
  <c r="J155" i="4" s="1"/>
  <c r="J156" i="4" s="1"/>
  <c r="J157" i="4" s="1"/>
  <c r="J158" i="4" s="1"/>
  <c r="J159" i="4" s="1"/>
  <c r="J160" i="4" s="1"/>
  <c r="J161" i="4" s="1"/>
  <c r="J162" i="4" s="1"/>
  <c r="J163" i="4" s="1"/>
  <c r="J164" i="4" s="1"/>
  <c r="J165" i="4" s="1"/>
  <c r="J166" i="4" s="1"/>
  <c r="J167" i="4" s="1"/>
  <c r="J168" i="4" s="1"/>
  <c r="J169" i="4" s="1"/>
  <c r="J170" i="4" s="1"/>
  <c r="J171" i="4" s="1"/>
  <c r="J172" i="4" s="1"/>
  <c r="J173" i="4" s="1"/>
  <c r="J174" i="4" s="1"/>
  <c r="J175" i="4" s="1"/>
  <c r="J176" i="4" s="1"/>
  <c r="J177" i="4" s="1"/>
  <c r="J178" i="4" s="1"/>
  <c r="J179" i="4" s="1"/>
  <c r="J180" i="4" s="1"/>
  <c r="J181" i="4" s="1"/>
  <c r="J182" i="4" s="1"/>
  <c r="J183" i="4" s="1"/>
  <c r="J184" i="4" s="1"/>
  <c r="J185" i="4" s="1"/>
  <c r="J186" i="4" s="1"/>
  <c r="J187" i="4" s="1"/>
  <c r="J188" i="4" s="1"/>
  <c r="J189" i="4" s="1"/>
  <c r="J190" i="4" s="1"/>
  <c r="J191" i="4" s="1"/>
  <c r="J192" i="4" s="1"/>
  <c r="J193" i="4" s="1"/>
  <c r="J194" i="4" s="1"/>
  <c r="J195" i="4" s="1"/>
  <c r="J196" i="4" s="1"/>
  <c r="J197" i="4" s="1"/>
  <c r="J198" i="4" s="1"/>
  <c r="J199" i="4" s="1"/>
  <c r="J200" i="4" s="1"/>
  <c r="J201" i="4" s="1"/>
  <c r="J202" i="4" s="1"/>
  <c r="J203" i="4" s="1"/>
  <c r="J204" i="4" s="1"/>
  <c r="J205" i="4" s="1"/>
  <c r="J206" i="4" s="1"/>
  <c r="J207" i="4" s="1"/>
  <c r="J208" i="4" s="1"/>
  <c r="J209" i="4" s="1"/>
  <c r="J210" i="4" s="1"/>
  <c r="J211" i="4" s="1"/>
  <c r="J212" i="4" s="1"/>
  <c r="J213" i="4" s="1"/>
  <c r="J214" i="4" s="1"/>
  <c r="J215" i="4" s="1"/>
  <c r="J216" i="4" s="1"/>
  <c r="J217" i="4" s="1"/>
  <c r="J218" i="4" s="1"/>
  <c r="J219" i="4" s="1"/>
  <c r="J220" i="4" s="1"/>
  <c r="J221" i="4" s="1"/>
  <c r="J222" i="4" s="1"/>
  <c r="J223" i="4" s="1"/>
  <c r="J224" i="4" s="1"/>
  <c r="J225" i="4" s="1"/>
  <c r="J226" i="4" s="1"/>
  <c r="J227" i="4" s="1"/>
  <c r="J228" i="4" s="1"/>
  <c r="J229" i="4" s="1"/>
  <c r="J230" i="4" s="1"/>
  <c r="J231" i="4" s="1"/>
  <c r="J232" i="4" s="1"/>
  <c r="J233" i="4" s="1"/>
  <c r="J234" i="4" s="1"/>
  <c r="J235" i="4" s="1"/>
  <c r="J236" i="4" s="1"/>
  <c r="J237" i="4" s="1"/>
  <c r="J238" i="4" s="1"/>
  <c r="J239" i="4" s="1"/>
  <c r="J240" i="4" s="1"/>
  <c r="J241" i="4" s="1"/>
  <c r="J242" i="4" s="1"/>
  <c r="J243" i="4" s="1"/>
  <c r="J244" i="4" s="1"/>
  <c r="J245" i="4" s="1"/>
  <c r="J246" i="4" s="1"/>
  <c r="J247" i="4" s="1"/>
  <c r="J248" i="4" s="1"/>
  <c r="J249" i="4" s="1"/>
  <c r="J250" i="4" s="1"/>
  <c r="J251" i="4" s="1"/>
  <c r="J252" i="4" s="1"/>
  <c r="J253" i="4" s="1"/>
  <c r="J254" i="4" s="1"/>
  <c r="J255" i="4" s="1"/>
  <c r="J256" i="4" s="1"/>
  <c r="J257" i="4" s="1"/>
  <c r="J258" i="4" s="1"/>
  <c r="J259" i="4" s="1"/>
  <c r="P137" i="4"/>
  <c r="Q137" i="4" s="1"/>
  <c r="M138" i="4"/>
  <c r="N138" i="4" s="1"/>
  <c r="BC140" i="1" l="1"/>
  <c r="BN140" i="1" s="1"/>
  <c r="BK140" i="1"/>
  <c r="R137" i="4"/>
  <c r="S137" i="4" s="1"/>
  <c r="M139" i="4"/>
  <c r="L140" i="4"/>
  <c r="O138" i="4"/>
  <c r="P138" i="4" s="1"/>
  <c r="W136" i="4"/>
  <c r="K141" i="4"/>
  <c r="F140" i="1" l="1"/>
  <c r="Y140" i="1" s="1"/>
  <c r="T137" i="4"/>
  <c r="K142" i="4"/>
  <c r="N139" i="4"/>
  <c r="X136" i="4"/>
  <c r="Y136" i="4" s="1"/>
  <c r="Z136" i="4" s="1"/>
  <c r="AA136" i="4" s="1"/>
  <c r="Q138" i="4"/>
  <c r="L141" i="4"/>
  <c r="M140" i="4"/>
  <c r="Q140" i="1" l="1"/>
  <c r="P140" i="1"/>
  <c r="R140" i="1"/>
  <c r="M141" i="4"/>
  <c r="AB136" i="4"/>
  <c r="AC136" i="4" s="1"/>
  <c r="N140" i="4"/>
  <c r="U137" i="4"/>
  <c r="L142" i="4"/>
  <c r="R138" i="4"/>
  <c r="O139" i="4"/>
  <c r="P139" i="4" s="1"/>
  <c r="K143" i="4"/>
  <c r="M142" i="4" l="1"/>
  <c r="N141" i="4"/>
  <c r="S138" i="4"/>
  <c r="T138" i="4" s="1"/>
  <c r="U138" i="4" s="1"/>
  <c r="AD136" i="4"/>
  <c r="AE136" i="4" s="1"/>
  <c r="O140" i="4"/>
  <c r="L143" i="4"/>
  <c r="V137" i="4"/>
  <c r="K144" i="4"/>
  <c r="K145" i="4" s="1"/>
  <c r="K146" i="4" s="1"/>
  <c r="K147" i="4" s="1"/>
  <c r="K148" i="4" s="1"/>
  <c r="K149" i="4" s="1"/>
  <c r="K150" i="4" s="1"/>
  <c r="K151" i="4" s="1"/>
  <c r="K152" i="4" s="1"/>
  <c r="K153" i="4" s="1"/>
  <c r="K154" i="4" s="1"/>
  <c r="K155" i="4" s="1"/>
  <c r="K156" i="4" s="1"/>
  <c r="K157" i="4" s="1"/>
  <c r="K158" i="4" s="1"/>
  <c r="K159" i="4" s="1"/>
  <c r="K160" i="4" s="1"/>
  <c r="K161" i="4" s="1"/>
  <c r="K162" i="4" s="1"/>
  <c r="K163" i="4" s="1"/>
  <c r="K164" i="4" s="1"/>
  <c r="K165" i="4" s="1"/>
  <c r="K166" i="4" s="1"/>
  <c r="K167" i="4" s="1"/>
  <c r="K168" i="4" s="1"/>
  <c r="K169" i="4" s="1"/>
  <c r="K170" i="4" s="1"/>
  <c r="K171" i="4" s="1"/>
  <c r="K172" i="4" s="1"/>
  <c r="K173" i="4" s="1"/>
  <c r="K174" i="4" s="1"/>
  <c r="K175" i="4" s="1"/>
  <c r="K176" i="4" s="1"/>
  <c r="K177" i="4" s="1"/>
  <c r="K178" i="4" s="1"/>
  <c r="K179" i="4" s="1"/>
  <c r="K180" i="4" s="1"/>
  <c r="K181" i="4" s="1"/>
  <c r="K182" i="4" s="1"/>
  <c r="K183" i="4" s="1"/>
  <c r="K184" i="4" s="1"/>
  <c r="K185" i="4" s="1"/>
  <c r="K186" i="4" s="1"/>
  <c r="Q139" i="4"/>
  <c r="N142" i="4" l="1"/>
  <c r="AF136" i="4"/>
  <c r="AG136" i="4" s="1"/>
  <c r="AH136" i="4" s="1"/>
  <c r="V138" i="4"/>
  <c r="W137" i="4"/>
  <c r="X137" i="4" s="1"/>
  <c r="Y137" i="4" s="1"/>
  <c r="Z137" i="4" s="1"/>
  <c r="K187" i="4"/>
  <c r="K188" i="4" s="1"/>
  <c r="K189" i="4" s="1"/>
  <c r="K190" i="4" s="1"/>
  <c r="K191" i="4" s="1"/>
  <c r="K192" i="4" s="1"/>
  <c r="K193" i="4" s="1"/>
  <c r="K194" i="4" s="1"/>
  <c r="K195" i="4" s="1"/>
  <c r="K196" i="4" s="1"/>
  <c r="K197" i="4" s="1"/>
  <c r="K198" i="4" s="1"/>
  <c r="K199" i="4" s="1"/>
  <c r="K200" i="4" s="1"/>
  <c r="K201" i="4" s="1"/>
  <c r="K202" i="4" s="1"/>
  <c r="K203" i="4" s="1"/>
  <c r="K204" i="4" s="1"/>
  <c r="K205" i="4" s="1"/>
  <c r="K206" i="4" s="1"/>
  <c r="K207" i="4" s="1"/>
  <c r="K208" i="4" s="1"/>
  <c r="K209" i="4" s="1"/>
  <c r="K210" i="4" s="1"/>
  <c r="K211" i="4" s="1"/>
  <c r="K212" i="4" s="1"/>
  <c r="K213" i="4" s="1"/>
  <c r="K214" i="4" s="1"/>
  <c r="K215" i="4" s="1"/>
  <c r="K216" i="4" s="1"/>
  <c r="K217" i="4" s="1"/>
  <c r="K218" i="4" s="1"/>
  <c r="K219" i="4" s="1"/>
  <c r="K220" i="4" s="1"/>
  <c r="K221" i="4" s="1"/>
  <c r="K222" i="4" s="1"/>
  <c r="K223" i="4" s="1"/>
  <c r="K224" i="4" s="1"/>
  <c r="K225" i="4" s="1"/>
  <c r="K226" i="4" s="1"/>
  <c r="K227" i="4" s="1"/>
  <c r="K228" i="4" s="1"/>
  <c r="K229" i="4" s="1"/>
  <c r="K230" i="4" s="1"/>
  <c r="K231" i="4" s="1"/>
  <c r="K232" i="4" s="1"/>
  <c r="K233" i="4" s="1"/>
  <c r="K234" i="4" s="1"/>
  <c r="K235" i="4" s="1"/>
  <c r="K236" i="4" s="1"/>
  <c r="K237" i="4" s="1"/>
  <c r="K238" i="4" s="1"/>
  <c r="K239" i="4" s="1"/>
  <c r="K240" i="4" s="1"/>
  <c r="K241" i="4" s="1"/>
  <c r="K242" i="4" s="1"/>
  <c r="K243" i="4" s="1"/>
  <c r="K244" i="4" s="1"/>
  <c r="K245" i="4" s="1"/>
  <c r="K246" i="4" s="1"/>
  <c r="K247" i="4" s="1"/>
  <c r="K248" i="4" s="1"/>
  <c r="K249" i="4" s="1"/>
  <c r="K250" i="4" s="1"/>
  <c r="K251" i="4" s="1"/>
  <c r="K252" i="4" s="1"/>
  <c r="K253" i="4" s="1"/>
  <c r="K254" i="4" s="1"/>
  <c r="K255" i="4" s="1"/>
  <c r="K256" i="4" s="1"/>
  <c r="K257" i="4" s="1"/>
  <c r="K258" i="4" s="1"/>
  <c r="K259" i="4" s="1"/>
  <c r="O141" i="4"/>
  <c r="L144" i="4"/>
  <c r="M143" i="4"/>
  <c r="R139" i="4"/>
  <c r="P140" i="4"/>
  <c r="Q140" i="4" s="1"/>
  <c r="N143" i="4" l="1"/>
  <c r="M144" i="4"/>
  <c r="R140" i="4"/>
  <c r="L145" i="4"/>
  <c r="AA137" i="4"/>
  <c r="AB137" i="4" s="1"/>
  <c r="AC137" i="4" s="1"/>
  <c r="W138" i="4"/>
  <c r="P141" i="4"/>
  <c r="O142" i="4"/>
  <c r="S139" i="4"/>
  <c r="AI136" i="4"/>
  <c r="AJ136" i="4" s="1"/>
  <c r="O143" i="4" l="1"/>
  <c r="S140" i="4"/>
  <c r="T139" i="4"/>
  <c r="Q141" i="4"/>
  <c r="X138" i="4"/>
  <c r="L146" i="4"/>
  <c r="M145" i="4"/>
  <c r="AD137" i="4"/>
  <c r="AE137" i="4" s="1"/>
  <c r="AF137" i="4" s="1"/>
  <c r="N144" i="4"/>
  <c r="P142" i="4"/>
  <c r="AK136" i="4"/>
  <c r="AL136" i="4" s="1"/>
  <c r="O144" i="4" l="1"/>
  <c r="N145" i="4"/>
  <c r="T140" i="4"/>
  <c r="L147" i="4"/>
  <c r="P143" i="4"/>
  <c r="R141" i="4"/>
  <c r="Q142" i="4"/>
  <c r="U139" i="4"/>
  <c r="M146" i="4"/>
  <c r="Y138" i="4"/>
  <c r="AG137" i="4"/>
  <c r="AM136" i="4"/>
  <c r="O145" i="4" l="1"/>
  <c r="N146" i="4"/>
  <c r="Q143" i="4"/>
  <c r="Z138" i="4"/>
  <c r="R142" i="4"/>
  <c r="M147" i="4"/>
  <c r="S141" i="4"/>
  <c r="L148" i="4"/>
  <c r="L149" i="4" s="1"/>
  <c r="L150" i="4" s="1"/>
  <c r="L151" i="4" s="1"/>
  <c r="L152" i="4" s="1"/>
  <c r="L153" i="4" s="1"/>
  <c r="L154" i="4" s="1"/>
  <c r="L155" i="4" s="1"/>
  <c r="L156" i="4" s="1"/>
  <c r="L157" i="4" s="1"/>
  <c r="L158" i="4" s="1"/>
  <c r="L159" i="4" s="1"/>
  <c r="L160" i="4" s="1"/>
  <c r="L161" i="4" s="1"/>
  <c r="L162" i="4" s="1"/>
  <c r="L163" i="4" s="1"/>
  <c r="L164" i="4" s="1"/>
  <c r="L165" i="4" s="1"/>
  <c r="L166" i="4" s="1"/>
  <c r="L167" i="4" s="1"/>
  <c r="L168" i="4" s="1"/>
  <c r="L169" i="4" s="1"/>
  <c r="L170" i="4" s="1"/>
  <c r="L171" i="4" s="1"/>
  <c r="L172" i="4" s="1"/>
  <c r="L173" i="4" s="1"/>
  <c r="L174" i="4" s="1"/>
  <c r="L175" i="4" s="1"/>
  <c r="L176" i="4" s="1"/>
  <c r="L177" i="4" s="1"/>
  <c r="L178" i="4" s="1"/>
  <c r="L179" i="4" s="1"/>
  <c r="L180" i="4" s="1"/>
  <c r="L181" i="4" s="1"/>
  <c r="L182" i="4" s="1"/>
  <c r="L183" i="4" s="1"/>
  <c r="L184" i="4" s="1"/>
  <c r="L185" i="4" s="1"/>
  <c r="L186" i="4" s="1"/>
  <c r="L187" i="4" s="1"/>
  <c r="L188" i="4" s="1"/>
  <c r="L189" i="4" s="1"/>
  <c r="L190" i="4" s="1"/>
  <c r="L191" i="4" s="1"/>
  <c r="L192" i="4" s="1"/>
  <c r="L193" i="4" s="1"/>
  <c r="L194" i="4" s="1"/>
  <c r="L195" i="4" s="1"/>
  <c r="L196" i="4" s="1"/>
  <c r="L197" i="4" s="1"/>
  <c r="L198" i="4" s="1"/>
  <c r="L199" i="4" s="1"/>
  <c r="L200" i="4" s="1"/>
  <c r="L201" i="4" s="1"/>
  <c r="L202" i="4" s="1"/>
  <c r="L203" i="4" s="1"/>
  <c r="L204" i="4" s="1"/>
  <c r="L205" i="4" s="1"/>
  <c r="L206" i="4" s="1"/>
  <c r="L207" i="4" s="1"/>
  <c r="L208" i="4" s="1"/>
  <c r="L209" i="4" s="1"/>
  <c r="L210" i="4" s="1"/>
  <c r="L211" i="4" s="1"/>
  <c r="L212" i="4" s="1"/>
  <c r="L213" i="4" s="1"/>
  <c r="L214" i="4" s="1"/>
  <c r="L215" i="4" s="1"/>
  <c r="L216" i="4" s="1"/>
  <c r="L217" i="4" s="1"/>
  <c r="L218" i="4" s="1"/>
  <c r="L219" i="4" s="1"/>
  <c r="L220" i="4" s="1"/>
  <c r="L221" i="4" s="1"/>
  <c r="L222" i="4" s="1"/>
  <c r="L223" i="4" s="1"/>
  <c r="L224" i="4" s="1"/>
  <c r="L225" i="4" s="1"/>
  <c r="L226" i="4" s="1"/>
  <c r="L227" i="4" s="1"/>
  <c r="L228" i="4" s="1"/>
  <c r="L229" i="4" s="1"/>
  <c r="L230" i="4" s="1"/>
  <c r="L231" i="4" s="1"/>
  <c r="L232" i="4" s="1"/>
  <c r="L233" i="4" s="1"/>
  <c r="L234" i="4" s="1"/>
  <c r="L235" i="4" s="1"/>
  <c r="L236" i="4" s="1"/>
  <c r="L237" i="4" s="1"/>
  <c r="L238" i="4" s="1"/>
  <c r="L239" i="4" s="1"/>
  <c r="L240" i="4" s="1"/>
  <c r="L241" i="4" s="1"/>
  <c r="L242" i="4" s="1"/>
  <c r="L243" i="4" s="1"/>
  <c r="L244" i="4" s="1"/>
  <c r="L245" i="4" s="1"/>
  <c r="L246" i="4" s="1"/>
  <c r="L247" i="4" s="1"/>
  <c r="L248" i="4" s="1"/>
  <c r="L249" i="4" s="1"/>
  <c r="L250" i="4" s="1"/>
  <c r="L251" i="4" s="1"/>
  <c r="L252" i="4" s="1"/>
  <c r="L253" i="4" s="1"/>
  <c r="L254" i="4" s="1"/>
  <c r="L255" i="4" s="1"/>
  <c r="L256" i="4" s="1"/>
  <c r="L257" i="4" s="1"/>
  <c r="L258" i="4" s="1"/>
  <c r="L259" i="4" s="1"/>
  <c r="P144" i="4"/>
  <c r="U140" i="4"/>
  <c r="V139" i="4"/>
  <c r="W139" i="4" s="1"/>
  <c r="AH137" i="4"/>
  <c r="AN136" i="4"/>
  <c r="AO136" i="4" s="1"/>
  <c r="O146" i="4" l="1"/>
  <c r="V140" i="4"/>
  <c r="W140" i="4" s="1"/>
  <c r="X139" i="4"/>
  <c r="Y139" i="4" s="1"/>
  <c r="P145" i="4"/>
  <c r="M148" i="4"/>
  <c r="M149" i="4" s="1"/>
  <c r="M150" i="4" s="1"/>
  <c r="M151" i="4" s="1"/>
  <c r="M152" i="4" s="1"/>
  <c r="M153" i="4" s="1"/>
  <c r="M154" i="4" s="1"/>
  <c r="M155" i="4" s="1"/>
  <c r="M156" i="4" s="1"/>
  <c r="M157" i="4" s="1"/>
  <c r="M158" i="4" s="1"/>
  <c r="M159" i="4" s="1"/>
  <c r="M160" i="4" s="1"/>
  <c r="M161" i="4" s="1"/>
  <c r="M162" i="4" s="1"/>
  <c r="M163" i="4" s="1"/>
  <c r="M164" i="4" s="1"/>
  <c r="M165" i="4" s="1"/>
  <c r="M166" i="4" s="1"/>
  <c r="M167" i="4" s="1"/>
  <c r="M168" i="4" s="1"/>
  <c r="M169" i="4" s="1"/>
  <c r="M170" i="4" s="1"/>
  <c r="M171" i="4" s="1"/>
  <c r="M172" i="4" s="1"/>
  <c r="M173" i="4" s="1"/>
  <c r="M174" i="4" s="1"/>
  <c r="M175" i="4" s="1"/>
  <c r="M176" i="4" s="1"/>
  <c r="M177" i="4" s="1"/>
  <c r="M178" i="4" s="1"/>
  <c r="M179" i="4" s="1"/>
  <c r="M180" i="4" s="1"/>
  <c r="M181" i="4" s="1"/>
  <c r="M182" i="4" s="1"/>
  <c r="M183" i="4" s="1"/>
  <c r="M184" i="4" s="1"/>
  <c r="M185" i="4" s="1"/>
  <c r="M186" i="4" s="1"/>
  <c r="M187" i="4" s="1"/>
  <c r="M188" i="4" s="1"/>
  <c r="M189" i="4" s="1"/>
  <c r="R143" i="4"/>
  <c r="N147" i="4"/>
  <c r="S142" i="4"/>
  <c r="AA138" i="4"/>
  <c r="T141" i="4"/>
  <c r="Q144" i="4"/>
  <c r="AI137" i="4"/>
  <c r="AP136" i="4"/>
  <c r="O147" i="4" l="1"/>
  <c r="T142" i="4"/>
  <c r="Q145" i="4"/>
  <c r="U141" i="4"/>
  <c r="V141" i="4" s="1"/>
  <c r="S143" i="4"/>
  <c r="M190" i="4"/>
  <c r="M191" i="4" s="1"/>
  <c r="M192" i="4" s="1"/>
  <c r="M193" i="4" s="1"/>
  <c r="M194" i="4" s="1"/>
  <c r="M195" i="4" s="1"/>
  <c r="M196" i="4" s="1"/>
  <c r="M197" i="4" s="1"/>
  <c r="M198" i="4" s="1"/>
  <c r="M199" i="4" s="1"/>
  <c r="M200" i="4" s="1"/>
  <c r="M201" i="4" s="1"/>
  <c r="M202" i="4" s="1"/>
  <c r="M203" i="4" s="1"/>
  <c r="M204" i="4" s="1"/>
  <c r="M205" i="4" s="1"/>
  <c r="M206" i="4" s="1"/>
  <c r="M207" i="4" s="1"/>
  <c r="M208" i="4" s="1"/>
  <c r="M209" i="4" s="1"/>
  <c r="M210" i="4" s="1"/>
  <c r="M211" i="4" s="1"/>
  <c r="M212" i="4" s="1"/>
  <c r="M213" i="4" s="1"/>
  <c r="M214" i="4" s="1"/>
  <c r="M215" i="4" s="1"/>
  <c r="M216" i="4" s="1"/>
  <c r="M217" i="4" s="1"/>
  <c r="M218" i="4" s="1"/>
  <c r="M219" i="4" s="1"/>
  <c r="M220" i="4" s="1"/>
  <c r="M221" i="4" s="1"/>
  <c r="M222" i="4" s="1"/>
  <c r="M223" i="4" s="1"/>
  <c r="M224" i="4" s="1"/>
  <c r="M225" i="4" s="1"/>
  <c r="M226" i="4" s="1"/>
  <c r="M227" i="4" s="1"/>
  <c r="M228" i="4" s="1"/>
  <c r="M229" i="4" s="1"/>
  <c r="M230" i="4" s="1"/>
  <c r="M231" i="4" s="1"/>
  <c r="M232" i="4" s="1"/>
  <c r="M233" i="4" s="1"/>
  <c r="M234" i="4" s="1"/>
  <c r="M235" i="4" s="1"/>
  <c r="M236" i="4" s="1"/>
  <c r="M237" i="4" s="1"/>
  <c r="M238" i="4" s="1"/>
  <c r="M239" i="4" s="1"/>
  <c r="M240" i="4" s="1"/>
  <c r="M241" i="4" s="1"/>
  <c r="M242" i="4" s="1"/>
  <c r="M243" i="4" s="1"/>
  <c r="N148" i="4"/>
  <c r="P146" i="4"/>
  <c r="Z139" i="4"/>
  <c r="AB138" i="4"/>
  <c r="X140" i="4"/>
  <c r="Y140" i="4" s="1"/>
  <c r="R144" i="4"/>
  <c r="AJ137" i="4"/>
  <c r="AQ136" i="4"/>
  <c r="P147" i="4" l="1"/>
  <c r="S144" i="4"/>
  <c r="M244" i="4"/>
  <c r="M245" i="4" s="1"/>
  <c r="M246" i="4" s="1"/>
  <c r="M247" i="4" s="1"/>
  <c r="M248" i="4" s="1"/>
  <c r="M249" i="4" s="1"/>
  <c r="M250" i="4" s="1"/>
  <c r="M251" i="4" s="1"/>
  <c r="M252" i="4" s="1"/>
  <c r="M253" i="4" s="1"/>
  <c r="M254" i="4" s="1"/>
  <c r="M255" i="4" s="1"/>
  <c r="M256" i="4" s="1"/>
  <c r="M257" i="4" s="1"/>
  <c r="M258" i="4" s="1"/>
  <c r="M259" i="4" s="1"/>
  <c r="R145" i="4"/>
  <c r="AA139" i="4"/>
  <c r="AB139" i="4" s="1"/>
  <c r="Z140" i="4"/>
  <c r="T143" i="4"/>
  <c r="AC138" i="4"/>
  <c r="N149" i="4"/>
  <c r="Q146" i="4"/>
  <c r="U142" i="4"/>
  <c r="W141" i="4"/>
  <c r="O148" i="4"/>
  <c r="AK137" i="4"/>
  <c r="AL137" i="4" s="1"/>
  <c r="AM137" i="4" s="1"/>
  <c r="AN137" i="4" s="1"/>
  <c r="AO137" i="4" s="1"/>
  <c r="AR136" i="4"/>
  <c r="Q147" i="4" l="1"/>
  <c r="U143" i="4"/>
  <c r="O149" i="4"/>
  <c r="N150" i="4"/>
  <c r="N151" i="4" s="1"/>
  <c r="N152" i="4" s="1"/>
  <c r="N153" i="4" s="1"/>
  <c r="N154" i="4" s="1"/>
  <c r="N155" i="4" s="1"/>
  <c r="N156" i="4" s="1"/>
  <c r="N157" i="4" s="1"/>
  <c r="N158" i="4" s="1"/>
  <c r="N159" i="4" s="1"/>
  <c r="N160" i="4" s="1"/>
  <c r="N161" i="4" s="1"/>
  <c r="N162" i="4" s="1"/>
  <c r="N163" i="4" s="1"/>
  <c r="N164" i="4" s="1"/>
  <c r="N165" i="4" s="1"/>
  <c r="N166" i="4" s="1"/>
  <c r="N167" i="4" s="1"/>
  <c r="N168" i="4" s="1"/>
  <c r="N169" i="4" s="1"/>
  <c r="N170" i="4" s="1"/>
  <c r="N171" i="4" s="1"/>
  <c r="N172" i="4" s="1"/>
  <c r="N173" i="4" s="1"/>
  <c r="N174" i="4" s="1"/>
  <c r="N175" i="4" s="1"/>
  <c r="N176" i="4" s="1"/>
  <c r="N177" i="4" s="1"/>
  <c r="N178" i="4" s="1"/>
  <c r="N179" i="4" s="1"/>
  <c r="N180" i="4" s="1"/>
  <c r="N181" i="4" s="1"/>
  <c r="N182" i="4" s="1"/>
  <c r="N183" i="4" s="1"/>
  <c r="N184" i="4" s="1"/>
  <c r="N185" i="4" s="1"/>
  <c r="N186" i="4" s="1"/>
  <c r="N187" i="4" s="1"/>
  <c r="N188" i="4" s="1"/>
  <c r="N189" i="4" s="1"/>
  <c r="N190" i="4" s="1"/>
  <c r="AC139" i="4"/>
  <c r="T144" i="4"/>
  <c r="P148" i="4"/>
  <c r="X141" i="4"/>
  <c r="Y141" i="4" s="1"/>
  <c r="V142" i="4"/>
  <c r="R146" i="4"/>
  <c r="S145" i="4"/>
  <c r="AD138" i="4"/>
  <c r="AA140" i="4"/>
  <c r="AB140" i="4" s="1"/>
  <c r="AP137" i="4"/>
  <c r="AQ137" i="4" s="1"/>
  <c r="AR137" i="4" s="1"/>
  <c r="AS136" i="4"/>
  <c r="R147" i="4" l="1"/>
  <c r="AC140" i="4"/>
  <c r="O150" i="4"/>
  <c r="O151" i="4" s="1"/>
  <c r="O152" i="4" s="1"/>
  <c r="O153" i="4" s="1"/>
  <c r="O154" i="4" s="1"/>
  <c r="O155" i="4" s="1"/>
  <c r="V143" i="4"/>
  <c r="AE138" i="4"/>
  <c r="AD139" i="4"/>
  <c r="W142" i="4"/>
  <c r="X142" i="4" s="1"/>
  <c r="T145" i="4"/>
  <c r="N191" i="4"/>
  <c r="N192" i="4" s="1"/>
  <c r="N193" i="4" s="1"/>
  <c r="N194" i="4" s="1"/>
  <c r="N195" i="4" s="1"/>
  <c r="N196" i="4" s="1"/>
  <c r="N197" i="4" s="1"/>
  <c r="N198" i="4" s="1"/>
  <c r="N199" i="4" s="1"/>
  <c r="N200" i="4" s="1"/>
  <c r="N201" i="4" s="1"/>
  <c r="N202" i="4" s="1"/>
  <c r="N203" i="4" s="1"/>
  <c r="N204" i="4" s="1"/>
  <c r="N205" i="4" s="1"/>
  <c r="N206" i="4" s="1"/>
  <c r="N207" i="4" s="1"/>
  <c r="N208" i="4" s="1"/>
  <c r="N209" i="4" s="1"/>
  <c r="N210" i="4" s="1"/>
  <c r="N211" i="4" s="1"/>
  <c r="N212" i="4" s="1"/>
  <c r="N213" i="4" s="1"/>
  <c r="N214" i="4" s="1"/>
  <c r="N215" i="4" s="1"/>
  <c r="N216" i="4" s="1"/>
  <c r="N217" i="4" s="1"/>
  <c r="N218" i="4" s="1"/>
  <c r="N219" i="4" s="1"/>
  <c r="N220" i="4" s="1"/>
  <c r="N221" i="4" s="1"/>
  <c r="N222" i="4" s="1"/>
  <c r="N223" i="4" s="1"/>
  <c r="N224" i="4" s="1"/>
  <c r="N225" i="4" s="1"/>
  <c r="N226" i="4" s="1"/>
  <c r="N227" i="4" s="1"/>
  <c r="N228" i="4" s="1"/>
  <c r="N229" i="4" s="1"/>
  <c r="N230" i="4" s="1"/>
  <c r="N231" i="4" s="1"/>
  <c r="N232" i="4" s="1"/>
  <c r="N233" i="4" s="1"/>
  <c r="N234" i="4" s="1"/>
  <c r="N235" i="4" s="1"/>
  <c r="N236" i="4" s="1"/>
  <c r="N237" i="4" s="1"/>
  <c r="N238" i="4" s="1"/>
  <c r="N239" i="4" s="1"/>
  <c r="N240" i="4" s="1"/>
  <c r="N241" i="4" s="1"/>
  <c r="N242" i="4" s="1"/>
  <c r="N243" i="4" s="1"/>
  <c r="N244" i="4" s="1"/>
  <c r="N245" i="4" s="1"/>
  <c r="N246" i="4" s="1"/>
  <c r="N247" i="4" s="1"/>
  <c r="N248" i="4" s="1"/>
  <c r="N249" i="4" s="1"/>
  <c r="N250" i="4" s="1"/>
  <c r="N251" i="4" s="1"/>
  <c r="N252" i="4" s="1"/>
  <c r="N253" i="4" s="1"/>
  <c r="N254" i="4" s="1"/>
  <c r="N255" i="4" s="1"/>
  <c r="N256" i="4" s="1"/>
  <c r="P149" i="4"/>
  <c r="U144" i="4"/>
  <c r="S146" i="4"/>
  <c r="Q148" i="4"/>
  <c r="Z141" i="4"/>
  <c r="AT136" i="4"/>
  <c r="AS137" i="4"/>
  <c r="R148" i="4" l="1"/>
  <c r="V144" i="4"/>
  <c r="O156" i="4"/>
  <c r="O157" i="4" s="1"/>
  <c r="O158" i="4" s="1"/>
  <c r="O159" i="4" s="1"/>
  <c r="O160" i="4" s="1"/>
  <c r="O161" i="4" s="1"/>
  <c r="O162" i="4" s="1"/>
  <c r="O163" i="4" s="1"/>
  <c r="O164" i="4" s="1"/>
  <c r="O165" i="4" s="1"/>
  <c r="O166" i="4" s="1"/>
  <c r="O167" i="4" s="1"/>
  <c r="O168" i="4" s="1"/>
  <c r="O169" i="4" s="1"/>
  <c r="O170" i="4" s="1"/>
  <c r="O171" i="4" s="1"/>
  <c r="O172" i="4" s="1"/>
  <c r="O173" i="4" s="1"/>
  <c r="O174" i="4" s="1"/>
  <c r="O175" i="4" s="1"/>
  <c r="O176" i="4" s="1"/>
  <c r="O177" i="4" s="1"/>
  <c r="O178" i="4" s="1"/>
  <c r="O179" i="4" s="1"/>
  <c r="O180" i="4" s="1"/>
  <c r="O181" i="4" s="1"/>
  <c r="O182" i="4" s="1"/>
  <c r="O183" i="4" s="1"/>
  <c r="O184" i="4" s="1"/>
  <c r="O185" i="4" s="1"/>
  <c r="O186" i="4" s="1"/>
  <c r="O187" i="4" s="1"/>
  <c r="O188" i="4" s="1"/>
  <c r="O189" i="4" s="1"/>
  <c r="O190" i="4" s="1"/>
  <c r="W143" i="4"/>
  <c r="AE139" i="4"/>
  <c r="AF138" i="4"/>
  <c r="AG138" i="4" s="1"/>
  <c r="AA141" i="4"/>
  <c r="N257" i="4"/>
  <c r="N258" i="4" s="1"/>
  <c r="N259" i="4" s="1"/>
  <c r="U145" i="4"/>
  <c r="P150" i="4"/>
  <c r="S147" i="4"/>
  <c r="Y142" i="4"/>
  <c r="Z142" i="4" s="1"/>
  <c r="Q149" i="4"/>
  <c r="T146" i="4"/>
  <c r="AD140" i="4"/>
  <c r="AU136" i="4"/>
  <c r="AT137" i="4"/>
  <c r="R149" i="4" l="1"/>
  <c r="W144" i="4"/>
  <c r="O191" i="4"/>
  <c r="O192" i="4" s="1"/>
  <c r="O193" i="4" s="1"/>
  <c r="O194" i="4" s="1"/>
  <c r="O195" i="4" s="1"/>
  <c r="O196" i="4" s="1"/>
  <c r="O197" i="4" s="1"/>
  <c r="O198" i="4" s="1"/>
  <c r="O199" i="4" s="1"/>
  <c r="O200" i="4" s="1"/>
  <c r="O201" i="4" s="1"/>
  <c r="O202" i="4" s="1"/>
  <c r="O203" i="4" s="1"/>
  <c r="O204" i="4" s="1"/>
  <c r="O205" i="4" s="1"/>
  <c r="O206" i="4" s="1"/>
  <c r="O207" i="4" s="1"/>
  <c r="O208" i="4" s="1"/>
  <c r="O209" i="4" s="1"/>
  <c r="O210" i="4" s="1"/>
  <c r="O211" i="4" s="1"/>
  <c r="O212" i="4" s="1"/>
  <c r="O213" i="4" s="1"/>
  <c r="O214" i="4" s="1"/>
  <c r="O215" i="4" s="1"/>
  <c r="O216" i="4" s="1"/>
  <c r="O217" i="4" s="1"/>
  <c r="O218" i="4" s="1"/>
  <c r="O219" i="4" s="1"/>
  <c r="O220" i="4" s="1"/>
  <c r="O221" i="4" s="1"/>
  <c r="O222" i="4" s="1"/>
  <c r="O223" i="4" s="1"/>
  <c r="O224" i="4" s="1"/>
  <c r="O225" i="4" s="1"/>
  <c r="O226" i="4" s="1"/>
  <c r="O227" i="4" s="1"/>
  <c r="O228" i="4" s="1"/>
  <c r="O229" i="4" s="1"/>
  <c r="O230" i="4" s="1"/>
  <c r="O231" i="4" s="1"/>
  <c r="O232" i="4" s="1"/>
  <c r="O233" i="4" s="1"/>
  <c r="O234" i="4" s="1"/>
  <c r="O235" i="4" s="1"/>
  <c r="O236" i="4" s="1"/>
  <c r="O237" i="4" s="1"/>
  <c r="O238" i="4" s="1"/>
  <c r="O239" i="4" s="1"/>
  <c r="O240" i="4" s="1"/>
  <c r="O241" i="4" s="1"/>
  <c r="O242" i="4" s="1"/>
  <c r="O243" i="4" s="1"/>
  <c r="O244" i="4" s="1"/>
  <c r="O245" i="4" s="1"/>
  <c r="O246" i="4" s="1"/>
  <c r="O247" i="4" s="1"/>
  <c r="O248" i="4" s="1"/>
  <c r="O249" i="4" s="1"/>
  <c r="O250" i="4" s="1"/>
  <c r="O251" i="4" s="1"/>
  <c r="O252" i="4" s="1"/>
  <c r="O253" i="4" s="1"/>
  <c r="O254" i="4" s="1"/>
  <c r="O255" i="4" s="1"/>
  <c r="O256" i="4" s="1"/>
  <c r="AH138" i="4"/>
  <c r="AI138" i="4" s="1"/>
  <c r="T147" i="4"/>
  <c r="AA142" i="4"/>
  <c r="Q150" i="4"/>
  <c r="AB141" i="4"/>
  <c r="U146" i="4"/>
  <c r="AF139" i="4"/>
  <c r="X143" i="4"/>
  <c r="S148" i="4"/>
  <c r="P151" i="4"/>
  <c r="P152" i="4" s="1"/>
  <c r="P153" i="4" s="1"/>
  <c r="P154" i="4" s="1"/>
  <c r="P155" i="4" s="1"/>
  <c r="P156" i="4" s="1"/>
  <c r="P157" i="4" s="1"/>
  <c r="P158" i="4" s="1"/>
  <c r="P159" i="4" s="1"/>
  <c r="P160" i="4" s="1"/>
  <c r="P161" i="4" s="1"/>
  <c r="P162" i="4" s="1"/>
  <c r="P163" i="4" s="1"/>
  <c r="P164" i="4" s="1"/>
  <c r="P165" i="4" s="1"/>
  <c r="P166" i="4" s="1"/>
  <c r="P167" i="4" s="1"/>
  <c r="P168" i="4" s="1"/>
  <c r="P169" i="4" s="1"/>
  <c r="P170" i="4" s="1"/>
  <c r="P171" i="4" s="1"/>
  <c r="P172" i="4" s="1"/>
  <c r="P173" i="4" s="1"/>
  <c r="P174" i="4" s="1"/>
  <c r="P175" i="4" s="1"/>
  <c r="P176" i="4" s="1"/>
  <c r="P177" i="4" s="1"/>
  <c r="P178" i="4" s="1"/>
  <c r="P179" i="4" s="1"/>
  <c r="P180" i="4" s="1"/>
  <c r="P181" i="4" s="1"/>
  <c r="P182" i="4" s="1"/>
  <c r="P183" i="4" s="1"/>
  <c r="P184" i="4" s="1"/>
  <c r="P185" i="4" s="1"/>
  <c r="P186" i="4" s="1"/>
  <c r="P187" i="4" s="1"/>
  <c r="P188" i="4" s="1"/>
  <c r="P189" i="4" s="1"/>
  <c r="P190" i="4" s="1"/>
  <c r="AE140" i="4"/>
  <c r="V145" i="4"/>
  <c r="AV136" i="4"/>
  <c r="AU137" i="4"/>
  <c r="P191" i="4" l="1"/>
  <c r="P192" i="4" s="1"/>
  <c r="T148" i="4"/>
  <c r="O257" i="4"/>
  <c r="O258" i="4" s="1"/>
  <c r="O259" i="4" s="1"/>
  <c r="S149" i="4"/>
  <c r="Y143" i="4"/>
  <c r="AB142" i="4"/>
  <c r="AC141" i="4"/>
  <c r="W145" i="4"/>
  <c r="V146" i="4"/>
  <c r="X144" i="4"/>
  <c r="Q151" i="4"/>
  <c r="AG139" i="4"/>
  <c r="AH139" i="4" s="1"/>
  <c r="AF140" i="4"/>
  <c r="R150" i="4"/>
  <c r="U147" i="4"/>
  <c r="AJ138" i="4"/>
  <c r="AV137" i="4"/>
  <c r="AW136" i="4"/>
  <c r="P193" i="4" l="1"/>
  <c r="P194" i="4" s="1"/>
  <c r="P195" i="4" s="1"/>
  <c r="P196" i="4" s="1"/>
  <c r="P197" i="4" s="1"/>
  <c r="P198" i="4" s="1"/>
  <c r="P199" i="4" s="1"/>
  <c r="P200" i="4" s="1"/>
  <c r="P201" i="4" s="1"/>
  <c r="P202" i="4" s="1"/>
  <c r="P203" i="4" s="1"/>
  <c r="P204" i="4" s="1"/>
  <c r="P205" i="4" s="1"/>
  <c r="P206" i="4" s="1"/>
  <c r="P207" i="4" s="1"/>
  <c r="P208" i="4" s="1"/>
  <c r="U148" i="4"/>
  <c r="T149" i="4"/>
  <c r="S150" i="4"/>
  <c r="V147" i="4"/>
  <c r="X145" i="4"/>
  <c r="Q152" i="4"/>
  <c r="AK138" i="4"/>
  <c r="Y144" i="4"/>
  <c r="AG140" i="4"/>
  <c r="AH140" i="4" s="1"/>
  <c r="W146" i="4"/>
  <c r="AD141" i="4"/>
  <c r="AC142" i="4"/>
  <c r="AI139" i="4"/>
  <c r="R151" i="4"/>
  <c r="Z143" i="4"/>
  <c r="AW137" i="4"/>
  <c r="AX136" i="4"/>
  <c r="P209" i="4" l="1"/>
  <c r="P210" i="4" s="1"/>
  <c r="P211" i="4" s="1"/>
  <c r="P212" i="4" s="1"/>
  <c r="P213" i="4" s="1"/>
  <c r="P214" i="4" s="1"/>
  <c r="P215" i="4" s="1"/>
  <c r="P216" i="4" s="1"/>
  <c r="P217" i="4" s="1"/>
  <c r="P218" i="4" s="1"/>
  <c r="P219" i="4" s="1"/>
  <c r="P220" i="4" s="1"/>
  <c r="P221" i="4" s="1"/>
  <c r="P222" i="4" s="1"/>
  <c r="P223" i="4" s="1"/>
  <c r="P224" i="4" s="1"/>
  <c r="P225" i="4" s="1"/>
  <c r="P226" i="4" s="1"/>
  <c r="P227" i="4" s="1"/>
  <c r="P228" i="4" s="1"/>
  <c r="P229" i="4" s="1"/>
  <c r="P230" i="4" s="1"/>
  <c r="P231" i="4" s="1"/>
  <c r="P232" i="4" s="1"/>
  <c r="P233" i="4" s="1"/>
  <c r="P234" i="4" s="1"/>
  <c r="P235" i="4" s="1"/>
  <c r="P236" i="4" s="1"/>
  <c r="P237" i="4" s="1"/>
  <c r="P238" i="4" s="1"/>
  <c r="P239" i="4" s="1"/>
  <c r="P240" i="4" s="1"/>
  <c r="P241" i="4" s="1"/>
  <c r="P242" i="4" s="1"/>
  <c r="P243" i="4" s="1"/>
  <c r="P244" i="4" s="1"/>
  <c r="P245" i="4" s="1"/>
  <c r="P246" i="4" s="1"/>
  <c r="P247" i="4" s="1"/>
  <c r="P248" i="4" s="1"/>
  <c r="P249" i="4" s="1"/>
  <c r="P250" i="4" s="1"/>
  <c r="P251" i="4" s="1"/>
  <c r="P252" i="4" s="1"/>
  <c r="P253" i="4" s="1"/>
  <c r="P254" i="4" s="1"/>
  <c r="P255" i="4" s="1"/>
  <c r="P256" i="4" s="1"/>
  <c r="P257" i="4" s="1"/>
  <c r="P258" i="4" s="1"/>
  <c r="P259" i="4" s="1"/>
  <c r="V148" i="4"/>
  <c r="U149" i="4"/>
  <c r="T150" i="4"/>
  <c r="AI140" i="4"/>
  <c r="AJ139" i="4"/>
  <c r="AK139" i="4" s="1"/>
  <c r="Q153" i="4"/>
  <c r="S151" i="4"/>
  <c r="Z144" i="4"/>
  <c r="AA143" i="4"/>
  <c r="Y145" i="4"/>
  <c r="W147" i="4"/>
  <c r="AE141" i="4"/>
  <c r="AD142" i="4"/>
  <c r="AL138" i="4"/>
  <c r="AM138" i="4" s="1"/>
  <c r="R152" i="4"/>
  <c r="X146" i="4"/>
  <c r="AY136" i="4"/>
  <c r="AX137" i="4"/>
  <c r="V149" i="4" l="1"/>
  <c r="U150" i="4"/>
  <c r="T151" i="4"/>
  <c r="AN138" i="4"/>
  <c r="AO138" i="4" s="1"/>
  <c r="AA144" i="4"/>
  <c r="Z145" i="4"/>
  <c r="Q154" i="4"/>
  <c r="Q155" i="4" s="1"/>
  <c r="Q156" i="4" s="1"/>
  <c r="Q157" i="4" s="1"/>
  <c r="Q158" i="4" s="1"/>
  <c r="Q159" i="4" s="1"/>
  <c r="Q160" i="4" s="1"/>
  <c r="Q161" i="4" s="1"/>
  <c r="Q162" i="4" s="1"/>
  <c r="Q163" i="4" s="1"/>
  <c r="Q164" i="4" s="1"/>
  <c r="Q165" i="4" s="1"/>
  <c r="Q166" i="4" s="1"/>
  <c r="Q167" i="4" s="1"/>
  <c r="Q168" i="4" s="1"/>
  <c r="Q169" i="4" s="1"/>
  <c r="Q170" i="4" s="1"/>
  <c r="Q171" i="4" s="1"/>
  <c r="Q172" i="4" s="1"/>
  <c r="Q173" i="4" s="1"/>
  <c r="Q174" i="4" s="1"/>
  <c r="Q175" i="4" s="1"/>
  <c r="Q176" i="4" s="1"/>
  <c r="Q177" i="4" s="1"/>
  <c r="Q178" i="4" s="1"/>
  <c r="Q179" i="4" s="1"/>
  <c r="Q180" i="4" s="1"/>
  <c r="Q181" i="4" s="1"/>
  <c r="Q182" i="4" s="1"/>
  <c r="Q183" i="4" s="1"/>
  <c r="Q184" i="4" s="1"/>
  <c r="Q185" i="4" s="1"/>
  <c r="Q186" i="4" s="1"/>
  <c r="Q187" i="4" s="1"/>
  <c r="Q188" i="4" s="1"/>
  <c r="Q189" i="4" s="1"/>
  <c r="Q190" i="4" s="1"/>
  <c r="Q191" i="4" s="1"/>
  <c r="Q192" i="4" s="1"/>
  <c r="Q193" i="4" s="1"/>
  <c r="Q194" i="4" s="1"/>
  <c r="Q195" i="4" s="1"/>
  <c r="Q196" i="4" s="1"/>
  <c r="Q197" i="4" s="1"/>
  <c r="Q198" i="4" s="1"/>
  <c r="Q199" i="4" s="1"/>
  <c r="Q200" i="4" s="1"/>
  <c r="Q201" i="4" s="1"/>
  <c r="R153" i="4"/>
  <c r="AE142" i="4"/>
  <c r="Y146" i="4"/>
  <c r="S152" i="4"/>
  <c r="X147" i="4"/>
  <c r="AL139" i="4"/>
  <c r="AM139" i="4" s="1"/>
  <c r="AJ140" i="4"/>
  <c r="AF141" i="4"/>
  <c r="AB143" i="4"/>
  <c r="W148" i="4"/>
  <c r="AY137" i="4"/>
  <c r="AZ136" i="4"/>
  <c r="U151" i="4" l="1"/>
  <c r="V150" i="4"/>
  <c r="Z146" i="4"/>
  <c r="X148" i="4"/>
  <c r="AP138" i="4"/>
  <c r="AQ138" i="4" s="1"/>
  <c r="S153" i="4"/>
  <c r="R154" i="4"/>
  <c r="R155" i="4" s="1"/>
  <c r="R156" i="4" s="1"/>
  <c r="R157" i="4" s="1"/>
  <c r="R158" i="4" s="1"/>
  <c r="AB144" i="4"/>
  <c r="T152" i="4"/>
  <c r="AN139" i="4"/>
  <c r="AC143" i="4"/>
  <c r="AD143" i="4" s="1"/>
  <c r="AK140" i="4"/>
  <c r="AA145" i="4"/>
  <c r="AF142" i="4"/>
  <c r="AG141" i="4"/>
  <c r="Y147" i="4"/>
  <c r="W149" i="4"/>
  <c r="Q202" i="4"/>
  <c r="Q203" i="4" s="1"/>
  <c r="Q204" i="4" s="1"/>
  <c r="Q205" i="4" s="1"/>
  <c r="Q206" i="4" s="1"/>
  <c r="Q207" i="4" s="1"/>
  <c r="Q208" i="4" s="1"/>
  <c r="Q209" i="4" s="1"/>
  <c r="Q210" i="4" s="1"/>
  <c r="Q211" i="4" s="1"/>
  <c r="Q212" i="4" s="1"/>
  <c r="Q213" i="4" s="1"/>
  <c r="Q214" i="4" s="1"/>
  <c r="Q215" i="4" s="1"/>
  <c r="Q216" i="4" s="1"/>
  <c r="Q217" i="4" s="1"/>
  <c r="Q218" i="4" s="1"/>
  <c r="Q219" i="4" s="1"/>
  <c r="Q220" i="4" s="1"/>
  <c r="Q221" i="4" s="1"/>
  <c r="Q222" i="4" s="1"/>
  <c r="Q223" i="4" s="1"/>
  <c r="Q224" i="4" s="1"/>
  <c r="Q225" i="4" s="1"/>
  <c r="Q226" i="4" s="1"/>
  <c r="Q227" i="4" s="1"/>
  <c r="Q228" i="4" s="1"/>
  <c r="Q229" i="4" s="1"/>
  <c r="Q230" i="4" s="1"/>
  <c r="AZ137" i="4"/>
  <c r="BA136" i="4"/>
  <c r="V151" i="4" l="1"/>
  <c r="AB145" i="4"/>
  <c r="R159" i="4"/>
  <c r="R160" i="4" s="1"/>
  <c r="R161" i="4" s="1"/>
  <c r="R162" i="4" s="1"/>
  <c r="R163" i="4" s="1"/>
  <c r="R164" i="4" s="1"/>
  <c r="R165" i="4" s="1"/>
  <c r="R166" i="4" s="1"/>
  <c r="R167" i="4" s="1"/>
  <c r="R168" i="4" s="1"/>
  <c r="R169" i="4" s="1"/>
  <c r="R170" i="4" s="1"/>
  <c r="R171" i="4" s="1"/>
  <c r="R172" i="4" s="1"/>
  <c r="R173" i="4" s="1"/>
  <c r="R174" i="4" s="1"/>
  <c r="R175" i="4" s="1"/>
  <c r="R176" i="4" s="1"/>
  <c r="R177" i="4" s="1"/>
  <c r="R178" i="4" s="1"/>
  <c r="R179" i="4" s="1"/>
  <c r="R180" i="4" s="1"/>
  <c r="R181" i="4" s="1"/>
  <c r="R182" i="4" s="1"/>
  <c r="R183" i="4" s="1"/>
  <c r="R184" i="4" s="1"/>
  <c r="R185" i="4" s="1"/>
  <c r="R186" i="4" s="1"/>
  <c r="R187" i="4" s="1"/>
  <c r="R188" i="4" s="1"/>
  <c r="R189" i="4" s="1"/>
  <c r="R190" i="4" s="1"/>
  <c r="R191" i="4" s="1"/>
  <c r="R192" i="4" s="1"/>
  <c r="R193" i="4" s="1"/>
  <c r="R194" i="4" s="1"/>
  <c r="R195" i="4" s="1"/>
  <c r="R196" i="4" s="1"/>
  <c r="R197" i="4" s="1"/>
  <c r="R198" i="4" s="1"/>
  <c r="R199" i="4" s="1"/>
  <c r="R200" i="4" s="1"/>
  <c r="R201" i="4" s="1"/>
  <c r="R202" i="4" s="1"/>
  <c r="R203" i="4" s="1"/>
  <c r="R204" i="4" s="1"/>
  <c r="R205" i="4" s="1"/>
  <c r="R206" i="4" s="1"/>
  <c r="R207" i="4" s="1"/>
  <c r="R208" i="4" s="1"/>
  <c r="R209" i="4" s="1"/>
  <c r="R210" i="4" s="1"/>
  <c r="AR138" i="4"/>
  <c r="AS138" i="4" s="1"/>
  <c r="T153" i="4"/>
  <c r="Q231" i="4"/>
  <c r="Q232" i="4" s="1"/>
  <c r="Q233" i="4" s="1"/>
  <c r="Q234" i="4" s="1"/>
  <c r="Q235" i="4" s="1"/>
  <c r="Q236" i="4" s="1"/>
  <c r="Q237" i="4" s="1"/>
  <c r="Q238" i="4" s="1"/>
  <c r="Q239" i="4" s="1"/>
  <c r="Q240" i="4" s="1"/>
  <c r="X149" i="4"/>
  <c r="AL140" i="4"/>
  <c r="AM140" i="4" s="1"/>
  <c r="AO139" i="4"/>
  <c r="Y148" i="4"/>
  <c r="Z147" i="4"/>
  <c r="AC144" i="4"/>
  <c r="U152" i="4"/>
  <c r="AE143" i="4"/>
  <c r="AH141" i="4"/>
  <c r="AG142" i="4"/>
  <c r="AA146" i="4"/>
  <c r="W150" i="4"/>
  <c r="S154" i="4"/>
  <c r="BB136" i="4"/>
  <c r="BA137" i="4"/>
  <c r="V152" i="4" l="1"/>
  <c r="W151" i="4"/>
  <c r="AC145" i="4"/>
  <c r="AA147" i="4"/>
  <c r="AB146" i="4"/>
  <c r="Y149" i="4"/>
  <c r="R211" i="4"/>
  <c r="R212" i="4" s="1"/>
  <c r="X150" i="4"/>
  <c r="AD144" i="4"/>
  <c r="AE144" i="4" s="1"/>
  <c r="Z148" i="4"/>
  <c r="AI141" i="4"/>
  <c r="AH142" i="4"/>
  <c r="AF143" i="4"/>
  <c r="AG143" i="4" s="1"/>
  <c r="T154" i="4"/>
  <c r="AP139" i="4"/>
  <c r="S155" i="4"/>
  <c r="U153" i="4"/>
  <c r="AT138" i="4"/>
  <c r="Q241" i="4"/>
  <c r="Q242" i="4" s="1"/>
  <c r="Q243" i="4" s="1"/>
  <c r="Q244" i="4" s="1"/>
  <c r="Q245" i="4" s="1"/>
  <c r="Q246" i="4" s="1"/>
  <c r="Q247" i="4" s="1"/>
  <c r="Q248" i="4" s="1"/>
  <c r="Q249" i="4" s="1"/>
  <c r="Q250" i="4" s="1"/>
  <c r="Q251" i="4" s="1"/>
  <c r="Q252" i="4" s="1"/>
  <c r="Q253" i="4" s="1"/>
  <c r="Q254" i="4" s="1"/>
  <c r="Q255" i="4" s="1"/>
  <c r="Q256" i="4" s="1"/>
  <c r="Q257" i="4" s="1"/>
  <c r="Q258" i="4" s="1"/>
  <c r="Q259" i="4" s="1"/>
  <c r="AN140" i="4"/>
  <c r="BB137" i="4"/>
  <c r="BC136" i="4"/>
  <c r="W152" i="4" l="1"/>
  <c r="X151" i="4"/>
  <c r="AC146" i="4"/>
  <c r="AB147" i="4"/>
  <c r="Z149" i="4"/>
  <c r="R213" i="4"/>
  <c r="R214" i="4" s="1"/>
  <c r="R215" i="4" s="1"/>
  <c r="R216" i="4" s="1"/>
  <c r="R217" i="4" s="1"/>
  <c r="R218" i="4" s="1"/>
  <c r="R219" i="4" s="1"/>
  <c r="R220" i="4" s="1"/>
  <c r="R221" i="4" s="1"/>
  <c r="R222" i="4" s="1"/>
  <c r="R223" i="4" s="1"/>
  <c r="R224" i="4" s="1"/>
  <c r="R225" i="4" s="1"/>
  <c r="R226" i="4" s="1"/>
  <c r="R227" i="4" s="1"/>
  <c r="R228" i="4" s="1"/>
  <c r="R229" i="4" s="1"/>
  <c r="R230" i="4" s="1"/>
  <c r="Y150" i="4"/>
  <c r="U154" i="4"/>
  <c r="AU138" i="4"/>
  <c r="AI142" i="4"/>
  <c r="AJ141" i="4"/>
  <c r="AO140" i="4"/>
  <c r="V153" i="4"/>
  <c r="S156" i="4"/>
  <c r="S157" i="4" s="1"/>
  <c r="S158" i="4" s="1"/>
  <c r="S159" i="4" s="1"/>
  <c r="S160" i="4" s="1"/>
  <c r="S161" i="4" s="1"/>
  <c r="S162" i="4" s="1"/>
  <c r="S163" i="4" s="1"/>
  <c r="S164" i="4" s="1"/>
  <c r="S165" i="4" s="1"/>
  <c r="S166" i="4" s="1"/>
  <c r="S167" i="4" s="1"/>
  <c r="S168" i="4" s="1"/>
  <c r="S169" i="4" s="1"/>
  <c r="S170" i="4" s="1"/>
  <c r="S171" i="4" s="1"/>
  <c r="S172" i="4" s="1"/>
  <c r="S173" i="4" s="1"/>
  <c r="S174" i="4" s="1"/>
  <c r="S175" i="4" s="1"/>
  <c r="S176" i="4" s="1"/>
  <c r="S177" i="4" s="1"/>
  <c r="S178" i="4" s="1"/>
  <c r="S179" i="4" s="1"/>
  <c r="S180" i="4" s="1"/>
  <c r="S181" i="4" s="1"/>
  <c r="S182" i="4" s="1"/>
  <c r="S183" i="4" s="1"/>
  <c r="S184" i="4" s="1"/>
  <c r="S185" i="4" s="1"/>
  <c r="S186" i="4" s="1"/>
  <c r="S187" i="4" s="1"/>
  <c r="S188" i="4" s="1"/>
  <c r="S189" i="4" s="1"/>
  <c r="S190" i="4" s="1"/>
  <c r="S191" i="4" s="1"/>
  <c r="S192" i="4" s="1"/>
  <c r="S193" i="4" s="1"/>
  <c r="S194" i="4" s="1"/>
  <c r="S195" i="4" s="1"/>
  <c r="S196" i="4" s="1"/>
  <c r="S197" i="4" s="1"/>
  <c r="S198" i="4" s="1"/>
  <c r="S199" i="4" s="1"/>
  <c r="S200" i="4" s="1"/>
  <c r="S201" i="4" s="1"/>
  <c r="S202" i="4" s="1"/>
  <c r="S203" i="4" s="1"/>
  <c r="S204" i="4" s="1"/>
  <c r="S205" i="4" s="1"/>
  <c r="S206" i="4" s="1"/>
  <c r="S207" i="4" s="1"/>
  <c r="S208" i="4" s="1"/>
  <c r="S209" i="4" s="1"/>
  <c r="S210" i="4" s="1"/>
  <c r="S211" i="4" s="1"/>
  <c r="S212" i="4" s="1"/>
  <c r="AH143" i="4"/>
  <c r="T155" i="4"/>
  <c r="AQ139" i="4"/>
  <c r="AF144" i="4"/>
  <c r="AD145" i="4"/>
  <c r="AE145" i="4" s="1"/>
  <c r="AA148" i="4"/>
  <c r="BC137" i="4"/>
  <c r="BD136" i="4"/>
  <c r="W153" i="4" l="1"/>
  <c r="X152" i="4"/>
  <c r="AC147" i="4"/>
  <c r="Z150" i="4"/>
  <c r="T156" i="4"/>
  <c r="T157" i="4" s="1"/>
  <c r="T158" i="4" s="1"/>
  <c r="T159" i="4" s="1"/>
  <c r="Y151" i="4"/>
  <c r="AI143" i="4"/>
  <c r="AD146" i="4"/>
  <c r="AP140" i="4"/>
  <c r="AQ140" i="4" s="1"/>
  <c r="AV138" i="4"/>
  <c r="AG144" i="4"/>
  <c r="V154" i="4"/>
  <c r="AJ142" i="4"/>
  <c r="AK141" i="4"/>
  <c r="R231" i="4"/>
  <c r="R232" i="4" s="1"/>
  <c r="R233" i="4" s="1"/>
  <c r="R234" i="4" s="1"/>
  <c r="R235" i="4" s="1"/>
  <c r="R236" i="4" s="1"/>
  <c r="R237" i="4" s="1"/>
  <c r="R238" i="4" s="1"/>
  <c r="R239" i="4" s="1"/>
  <c r="R240" i="4" s="1"/>
  <c r="R241" i="4" s="1"/>
  <c r="R242" i="4" s="1"/>
  <c r="R243" i="4" s="1"/>
  <c r="R244" i="4" s="1"/>
  <c r="R245" i="4" s="1"/>
  <c r="R246" i="4" s="1"/>
  <c r="R247" i="4" s="1"/>
  <c r="R248" i="4" s="1"/>
  <c r="R249" i="4" s="1"/>
  <c r="R250" i="4" s="1"/>
  <c r="R251" i="4" s="1"/>
  <c r="R252" i="4" s="1"/>
  <c r="R253" i="4" s="1"/>
  <c r="R254" i="4" s="1"/>
  <c r="R255" i="4" s="1"/>
  <c r="R256" i="4" s="1"/>
  <c r="R257" i="4" s="1"/>
  <c r="R258" i="4" s="1"/>
  <c r="R259" i="4" s="1"/>
  <c r="U155" i="4"/>
  <c r="AA149" i="4"/>
  <c r="S213" i="4"/>
  <c r="S214" i="4" s="1"/>
  <c r="S215" i="4" s="1"/>
  <c r="S216" i="4" s="1"/>
  <c r="S217" i="4" s="1"/>
  <c r="S218" i="4" s="1"/>
  <c r="S219" i="4" s="1"/>
  <c r="S220" i="4" s="1"/>
  <c r="S221" i="4" s="1"/>
  <c r="S222" i="4" s="1"/>
  <c r="S223" i="4" s="1"/>
  <c r="S224" i="4" s="1"/>
  <c r="S225" i="4" s="1"/>
  <c r="S226" i="4" s="1"/>
  <c r="S227" i="4" s="1"/>
  <c r="S228" i="4" s="1"/>
  <c r="S229" i="4" s="1"/>
  <c r="S230" i="4" s="1"/>
  <c r="AB148" i="4"/>
  <c r="AF145" i="4"/>
  <c r="AR139" i="4"/>
  <c r="BD137" i="4"/>
  <c r="BE136" i="4"/>
  <c r="Y152" i="4" l="1"/>
  <c r="X153" i="4"/>
  <c r="AD147" i="4"/>
  <c r="AE146" i="4"/>
  <c r="AA150" i="4"/>
  <c r="Z151" i="4"/>
  <c r="T160" i="4"/>
  <c r="T161" i="4" s="1"/>
  <c r="AK142" i="4"/>
  <c r="AC148" i="4"/>
  <c r="AR140" i="4"/>
  <c r="AS139" i="4"/>
  <c r="AL141" i="4"/>
  <c r="AM141" i="4" s="1"/>
  <c r="AJ143" i="4"/>
  <c r="S231" i="4"/>
  <c r="S232" i="4" s="1"/>
  <c r="S233" i="4" s="1"/>
  <c r="S234" i="4" s="1"/>
  <c r="S235" i="4" s="1"/>
  <c r="S236" i="4" s="1"/>
  <c r="S237" i="4" s="1"/>
  <c r="S238" i="4" s="1"/>
  <c r="S239" i="4" s="1"/>
  <c r="S240" i="4" s="1"/>
  <c r="S241" i="4" s="1"/>
  <c r="S242" i="4" s="1"/>
  <c r="S243" i="4" s="1"/>
  <c r="S244" i="4" s="1"/>
  <c r="S245" i="4" s="1"/>
  <c r="S246" i="4" s="1"/>
  <c r="S247" i="4" s="1"/>
  <c r="S248" i="4" s="1"/>
  <c r="S249" i="4" s="1"/>
  <c r="S250" i="4" s="1"/>
  <c r="S251" i="4" s="1"/>
  <c r="S252" i="4" s="1"/>
  <c r="S253" i="4" s="1"/>
  <c r="S254" i="4" s="1"/>
  <c r="S255" i="4" s="1"/>
  <c r="S256" i="4" s="1"/>
  <c r="S257" i="4" s="1"/>
  <c r="S258" i="4" s="1"/>
  <c r="S259" i="4" s="1"/>
  <c r="U156" i="4"/>
  <c r="U157" i="4" s="1"/>
  <c r="U158" i="4" s="1"/>
  <c r="U159" i="4" s="1"/>
  <c r="V155" i="4"/>
  <c r="AH144" i="4"/>
  <c r="AG145" i="4"/>
  <c r="W154" i="4"/>
  <c r="AW138" i="4"/>
  <c r="AB149" i="4"/>
  <c r="BE137" i="4"/>
  <c r="BF136" i="4"/>
  <c r="X154" i="4" l="1"/>
  <c r="Y153" i="4"/>
  <c r="AE147" i="4"/>
  <c r="U160" i="4"/>
  <c r="U161" i="4" s="1"/>
  <c r="AB150" i="4"/>
  <c r="AA151" i="4"/>
  <c r="AF146" i="4"/>
  <c r="AG146" i="4" s="1"/>
  <c r="Z152" i="4"/>
  <c r="T162" i="4"/>
  <c r="T163" i="4" s="1"/>
  <c r="T164" i="4" s="1"/>
  <c r="T165" i="4" s="1"/>
  <c r="T166" i="4" s="1"/>
  <c r="AK143" i="4"/>
  <c r="AC149" i="4"/>
  <c r="W155" i="4"/>
  <c r="AL142" i="4"/>
  <c r="AN141" i="4"/>
  <c r="AX138" i="4"/>
  <c r="AH145" i="4"/>
  <c r="V156" i="4"/>
  <c r="AS140" i="4"/>
  <c r="AI144" i="4"/>
  <c r="AT139" i="4"/>
  <c r="AD148" i="4"/>
  <c r="BF137" i="4"/>
  <c r="BG136" i="4"/>
  <c r="Z153" i="4" l="1"/>
  <c r="Y154" i="4"/>
  <c r="AF147" i="4"/>
  <c r="AG147" i="4" s="1"/>
  <c r="AA152" i="4"/>
  <c r="AB151" i="4"/>
  <c r="AH146" i="4"/>
  <c r="AL143" i="4"/>
  <c r="U162" i="4"/>
  <c r="U163" i="4" s="1"/>
  <c r="U164" i="4" s="1"/>
  <c r="U165" i="4" s="1"/>
  <c r="U166" i="4" s="1"/>
  <c r="T167" i="4"/>
  <c r="T168" i="4" s="1"/>
  <c r="T169" i="4" s="1"/>
  <c r="AM142" i="4"/>
  <c r="AY138" i="4"/>
  <c r="AZ138" i="4" s="1"/>
  <c r="AT140" i="4"/>
  <c r="AU139" i="4"/>
  <c r="AV139" i="4" s="1"/>
  <c r="AJ144" i="4"/>
  <c r="V157" i="4"/>
  <c r="V158" i="4" s="1"/>
  <c r="V159" i="4" s="1"/>
  <c r="V160" i="4" s="1"/>
  <c r="V161" i="4" s="1"/>
  <c r="W156" i="4"/>
  <c r="X155" i="4"/>
  <c r="AC150" i="4"/>
  <c r="AI145" i="4"/>
  <c r="AO141" i="4"/>
  <c r="AD149" i="4"/>
  <c r="AE148" i="4"/>
  <c r="BH136" i="4"/>
  <c r="BG137" i="4"/>
  <c r="V162" i="4" l="1"/>
  <c r="V163" i="4" s="1"/>
  <c r="V164" i="4" s="1"/>
  <c r="V165" i="4" s="1"/>
  <c r="V166" i="4" s="1"/>
  <c r="Z154" i="4"/>
  <c r="AA153" i="4"/>
  <c r="AI146" i="4"/>
  <c r="AC151" i="4"/>
  <c r="AB152" i="4"/>
  <c r="AH147" i="4"/>
  <c r="AM143" i="4"/>
  <c r="U167" i="4"/>
  <c r="T170" i="4"/>
  <c r="T171" i="4" s="1"/>
  <c r="T172" i="4" s="1"/>
  <c r="T173" i="4" s="1"/>
  <c r="T174" i="4" s="1"/>
  <c r="T175" i="4" s="1"/>
  <c r="T176" i="4" s="1"/>
  <c r="T177" i="4" s="1"/>
  <c r="T178" i="4" s="1"/>
  <c r="T179" i="4" s="1"/>
  <c r="AN142" i="4"/>
  <c r="AD150" i="4"/>
  <c r="BA138" i="4"/>
  <c r="BB138" i="4" s="1"/>
  <c r="W157" i="4"/>
  <c r="W158" i="4" s="1"/>
  <c r="W159" i="4" s="1"/>
  <c r="W160" i="4" s="1"/>
  <c r="W161" i="4" s="1"/>
  <c r="AW139" i="4"/>
  <c r="Y155" i="4"/>
  <c r="AJ145" i="4"/>
  <c r="AF148" i="4"/>
  <c r="AU140" i="4"/>
  <c r="AV140" i="4" s="1"/>
  <c r="AE149" i="4"/>
  <c r="AP141" i="4"/>
  <c r="X156" i="4"/>
  <c r="AK144" i="4"/>
  <c r="BH137" i="4"/>
  <c r="BI136" i="4"/>
  <c r="W162" i="4" l="1"/>
  <c r="W163" i="4" s="1"/>
  <c r="W164" i="4" s="1"/>
  <c r="W165" i="4" s="1"/>
  <c r="W166" i="4" s="1"/>
  <c r="AB153" i="4"/>
  <c r="AA154" i="4"/>
  <c r="AJ146" i="4"/>
  <c r="AI147" i="4"/>
  <c r="AC152" i="4"/>
  <c r="AD151" i="4"/>
  <c r="AN143" i="4"/>
  <c r="AO142" i="4"/>
  <c r="AP142" i="4" s="1"/>
  <c r="AE150" i="4"/>
  <c r="X157" i="4"/>
  <c r="X158" i="4" s="1"/>
  <c r="X159" i="4" s="1"/>
  <c r="X160" i="4" s="1"/>
  <c r="X161" i="4" s="1"/>
  <c r="U168" i="4"/>
  <c r="T180" i="4"/>
  <c r="T181" i="4" s="1"/>
  <c r="T182" i="4" s="1"/>
  <c r="T183" i="4" s="1"/>
  <c r="T184" i="4" s="1"/>
  <c r="T185" i="4" s="1"/>
  <c r="T186" i="4" s="1"/>
  <c r="T187" i="4" s="1"/>
  <c r="T188" i="4" s="1"/>
  <c r="T189" i="4" s="1"/>
  <c r="T190" i="4" s="1"/>
  <c r="T191" i="4" s="1"/>
  <c r="T192" i="4" s="1"/>
  <c r="T193" i="4" s="1"/>
  <c r="T194" i="4" s="1"/>
  <c r="T195" i="4" s="1"/>
  <c r="T196" i="4" s="1"/>
  <c r="T197" i="4" s="1"/>
  <c r="T198" i="4" s="1"/>
  <c r="T199" i="4" s="1"/>
  <c r="T200" i="4" s="1"/>
  <c r="T201" i="4" s="1"/>
  <c r="T202" i="4" s="1"/>
  <c r="T203" i="4" s="1"/>
  <c r="T204" i="4" s="1"/>
  <c r="T205" i="4" s="1"/>
  <c r="T206" i="4" s="1"/>
  <c r="T207" i="4" s="1"/>
  <c r="T208" i="4" s="1"/>
  <c r="T209" i="4" s="1"/>
  <c r="T210" i="4" s="1"/>
  <c r="V167" i="4"/>
  <c r="BC138" i="4"/>
  <c r="AW140" i="4"/>
  <c r="AX139" i="4"/>
  <c r="AF149" i="4"/>
  <c r="AK145" i="4"/>
  <c r="AL144" i="4"/>
  <c r="AG148" i="4"/>
  <c r="AQ141" i="4"/>
  <c r="Z155" i="4"/>
  <c r="Y156" i="4"/>
  <c r="BI137" i="4"/>
  <c r="BJ136" i="4"/>
  <c r="X162" i="4" l="1"/>
  <c r="X163" i="4" s="1"/>
  <c r="X164" i="4" s="1"/>
  <c r="X165" i="4" s="1"/>
  <c r="X166" i="4" s="1"/>
  <c r="AA155" i="4"/>
  <c r="AC153" i="4"/>
  <c r="AB154" i="4"/>
  <c r="AJ147" i="4"/>
  <c r="AO143" i="4"/>
  <c r="AP143" i="4" s="1"/>
  <c r="AD152" i="4"/>
  <c r="AE151" i="4"/>
  <c r="Y157" i="4"/>
  <c r="Y158" i="4" s="1"/>
  <c r="Y159" i="4" s="1"/>
  <c r="V168" i="4"/>
  <c r="U169" i="4"/>
  <c r="W167" i="4"/>
  <c r="T211" i="4"/>
  <c r="T212" i="4" s="1"/>
  <c r="T213" i="4" s="1"/>
  <c r="T214" i="4" s="1"/>
  <c r="T215" i="4" s="1"/>
  <c r="T216" i="4" s="1"/>
  <c r="T217" i="4" s="1"/>
  <c r="T218" i="4" s="1"/>
  <c r="T219" i="4" s="1"/>
  <c r="T220" i="4" s="1"/>
  <c r="T221" i="4" s="1"/>
  <c r="T222" i="4" s="1"/>
  <c r="T223" i="4" s="1"/>
  <c r="T224" i="4" s="1"/>
  <c r="T225" i="4" s="1"/>
  <c r="T226" i="4" s="1"/>
  <c r="T227" i="4" s="1"/>
  <c r="T228" i="4" s="1"/>
  <c r="T229" i="4" s="1"/>
  <c r="T230" i="4" s="1"/>
  <c r="T231" i="4" s="1"/>
  <c r="T232" i="4" s="1"/>
  <c r="T233" i="4" s="1"/>
  <c r="T234" i="4" s="1"/>
  <c r="T235" i="4" s="1"/>
  <c r="T236" i="4" s="1"/>
  <c r="T237" i="4" s="1"/>
  <c r="T238" i="4" s="1"/>
  <c r="T239" i="4" s="1"/>
  <c r="T240" i="4" s="1"/>
  <c r="T241" i="4" s="1"/>
  <c r="T242" i="4" s="1"/>
  <c r="T243" i="4" s="1"/>
  <c r="T244" i="4" s="1"/>
  <c r="T245" i="4" s="1"/>
  <c r="T246" i="4" s="1"/>
  <c r="T247" i="4" s="1"/>
  <c r="T248" i="4" s="1"/>
  <c r="T249" i="4" s="1"/>
  <c r="T250" i="4" s="1"/>
  <c r="T251" i="4" s="1"/>
  <c r="T252" i="4" s="1"/>
  <c r="T253" i="4" s="1"/>
  <c r="T254" i="4" s="1"/>
  <c r="T255" i="4" s="1"/>
  <c r="T256" i="4" s="1"/>
  <c r="T257" i="4" s="1"/>
  <c r="T258" i="4" s="1"/>
  <c r="T259" i="4" s="1"/>
  <c r="BD138" i="4"/>
  <c r="AL145" i="4"/>
  <c r="AM144" i="4"/>
  <c r="AX140" i="4"/>
  <c r="AY139" i="4"/>
  <c r="AK146" i="4"/>
  <c r="Z156" i="4"/>
  <c r="AR141" i="4"/>
  <c r="AQ142" i="4"/>
  <c r="AG149" i="4"/>
  <c r="AH148" i="4"/>
  <c r="AI148" i="4" s="1"/>
  <c r="AF150" i="4"/>
  <c r="BJ137" i="4"/>
  <c r="BK136" i="4"/>
  <c r="AD153" i="4" l="1"/>
  <c r="AB155" i="4"/>
  <c r="AC154" i="4"/>
  <c r="AE152" i="4"/>
  <c r="AF151" i="4"/>
  <c r="W168" i="4"/>
  <c r="X167" i="4"/>
  <c r="V169" i="4"/>
  <c r="U170" i="4"/>
  <c r="U171" i="4" s="1"/>
  <c r="U172" i="4" s="1"/>
  <c r="U173" i="4" s="1"/>
  <c r="U174" i="4" s="1"/>
  <c r="U175" i="4" s="1"/>
  <c r="U176" i="4" s="1"/>
  <c r="U177" i="4" s="1"/>
  <c r="U178" i="4" s="1"/>
  <c r="U179" i="4" s="1"/>
  <c r="AL146" i="4"/>
  <c r="AK147" i="4"/>
  <c r="BE138" i="4"/>
  <c r="Y160" i="4"/>
  <c r="Y161" i="4" s="1"/>
  <c r="Y162" i="4" s="1"/>
  <c r="Y163" i="4" s="1"/>
  <c r="Y164" i="4" s="1"/>
  <c r="Y165" i="4" s="1"/>
  <c r="Y166" i="4" s="1"/>
  <c r="AR142" i="4"/>
  <c r="AG150" i="4"/>
  <c r="AS141" i="4"/>
  <c r="Z157" i="4"/>
  <c r="Z158" i="4" s="1"/>
  <c r="AH149" i="4"/>
  <c r="AJ148" i="4"/>
  <c r="AZ139" i="4"/>
  <c r="AY140" i="4"/>
  <c r="AA156" i="4"/>
  <c r="AN144" i="4"/>
  <c r="AO144" i="4" s="1"/>
  <c r="AQ143" i="4"/>
  <c r="AM145" i="4"/>
  <c r="BK137" i="4"/>
  <c r="BL136" i="4"/>
  <c r="AE153" i="4" l="1"/>
  <c r="AD154" i="4"/>
  <c r="AC155" i="4"/>
  <c r="AF152" i="4"/>
  <c r="AZ140" i="4"/>
  <c r="Y167" i="4"/>
  <c r="X168" i="4"/>
  <c r="V170" i="4"/>
  <c r="V171" i="4" s="1"/>
  <c r="V172" i="4" s="1"/>
  <c r="V173" i="4" s="1"/>
  <c r="V174" i="4" s="1"/>
  <c r="V175" i="4" s="1"/>
  <c r="V176" i="4" s="1"/>
  <c r="V177" i="4" s="1"/>
  <c r="V178" i="4" s="1"/>
  <c r="V179" i="4" s="1"/>
  <c r="W169" i="4"/>
  <c r="U180" i="4"/>
  <c r="U181" i="4" s="1"/>
  <c r="AL147" i="4"/>
  <c r="AR143" i="4"/>
  <c r="BF138" i="4"/>
  <c r="AI149" i="4"/>
  <c r="AJ149" i="4" s="1"/>
  <c r="AS142" i="4"/>
  <c r="AT141" i="4"/>
  <c r="AU141" i="4" s="1"/>
  <c r="BA139" i="4"/>
  <c r="BB139" i="4" s="1"/>
  <c r="AB156" i="4"/>
  <c r="AG151" i="4"/>
  <c r="AA157" i="4"/>
  <c r="Z159" i="4"/>
  <c r="Z160" i="4" s="1"/>
  <c r="Z161" i="4" s="1"/>
  <c r="Z162" i="4" s="1"/>
  <c r="Z163" i="4" s="1"/>
  <c r="Z164" i="4" s="1"/>
  <c r="AN145" i="4"/>
  <c r="AP144" i="4"/>
  <c r="AK148" i="4"/>
  <c r="AH150" i="4"/>
  <c r="AM146" i="4"/>
  <c r="BM136" i="4"/>
  <c r="BL137" i="4"/>
  <c r="AC156" i="4" l="1"/>
  <c r="AE154" i="4"/>
  <c r="AF153" i="4"/>
  <c r="AD155" i="4"/>
  <c r="Y168" i="4"/>
  <c r="X169" i="4"/>
  <c r="V180" i="4"/>
  <c r="V181" i="4" s="1"/>
  <c r="W170" i="4"/>
  <c r="U182" i="4"/>
  <c r="U183" i="4" s="1"/>
  <c r="U184" i="4" s="1"/>
  <c r="U185" i="4" s="1"/>
  <c r="U186" i="4" s="1"/>
  <c r="U187" i="4" s="1"/>
  <c r="U188" i="4" s="1"/>
  <c r="U189" i="4" s="1"/>
  <c r="U190" i="4" s="1"/>
  <c r="U191" i="4" s="1"/>
  <c r="U192" i="4" s="1"/>
  <c r="U193" i="4" s="1"/>
  <c r="U194" i="4" s="1"/>
  <c r="U195" i="4" s="1"/>
  <c r="U196" i="4" s="1"/>
  <c r="U197" i="4" s="1"/>
  <c r="U198" i="4" s="1"/>
  <c r="U199" i="4" s="1"/>
  <c r="U200" i="4" s="1"/>
  <c r="U201" i="4" s="1"/>
  <c r="U202" i="4" s="1"/>
  <c r="U203" i="4" s="1"/>
  <c r="U204" i="4" s="1"/>
  <c r="U205" i="4" s="1"/>
  <c r="U206" i="4" s="1"/>
  <c r="U207" i="4" s="1"/>
  <c r="BG138" i="4"/>
  <c r="AK149" i="4"/>
  <c r="AN146" i="4"/>
  <c r="AH151" i="4"/>
  <c r="AO145" i="4"/>
  <c r="AP145" i="4" s="1"/>
  <c r="BA140" i="4"/>
  <c r="BB140" i="4" s="1"/>
  <c r="AS143" i="4"/>
  <c r="Z165" i="4"/>
  <c r="Z166" i="4" s="1"/>
  <c r="Z167" i="4" s="1"/>
  <c r="AG152" i="4"/>
  <c r="AQ144" i="4"/>
  <c r="AR144" i="4" s="1"/>
  <c r="AI150" i="4"/>
  <c r="AJ150" i="4" s="1"/>
  <c r="AA158" i="4"/>
  <c r="BC139" i="4"/>
  <c r="AM147" i="4"/>
  <c r="AT142" i="4"/>
  <c r="AU142" i="4" s="1"/>
  <c r="AV141" i="4"/>
  <c r="AB157" i="4"/>
  <c r="AL148" i="4"/>
  <c r="BN136" i="4"/>
  <c r="BM137" i="4"/>
  <c r="AD156" i="4" l="1"/>
  <c r="AG153" i="4"/>
  <c r="AF154" i="4"/>
  <c r="AE155" i="4"/>
  <c r="Z168" i="4"/>
  <c r="Y169" i="4"/>
  <c r="X170" i="4"/>
  <c r="W171" i="4"/>
  <c r="U208" i="4"/>
  <c r="U209" i="4" s="1"/>
  <c r="U210" i="4" s="1"/>
  <c r="U211" i="4" s="1"/>
  <c r="U212" i="4" s="1"/>
  <c r="V182" i="4"/>
  <c r="AI151" i="4"/>
  <c r="AJ151" i="4" s="1"/>
  <c r="AS144" i="4"/>
  <c r="BH138" i="4"/>
  <c r="AK150" i="4"/>
  <c r="AV142" i="4"/>
  <c r="AW141" i="4"/>
  <c r="AX141" i="4" s="1"/>
  <c r="AN147" i="4"/>
  <c r="AA159" i="4"/>
  <c r="AA160" i="4" s="1"/>
  <c r="AA161" i="4" s="1"/>
  <c r="AH152" i="4"/>
  <c r="BC140" i="4"/>
  <c r="AB158" i="4"/>
  <c r="BD139" i="4"/>
  <c r="AC157" i="4"/>
  <c r="AM148" i="4"/>
  <c r="AL149" i="4"/>
  <c r="AT143" i="4"/>
  <c r="AQ145" i="4"/>
  <c r="AO146" i="4"/>
  <c r="BN137" i="4"/>
  <c r="BO136" i="4"/>
  <c r="AE156" i="4" l="1"/>
  <c r="AG154" i="4"/>
  <c r="AF155" i="4"/>
  <c r="Z169" i="4"/>
  <c r="Y170" i="4"/>
  <c r="AO147" i="4"/>
  <c r="V183" i="4"/>
  <c r="V184" i="4" s="1"/>
  <c r="V185" i="4" s="1"/>
  <c r="V186" i="4" s="1"/>
  <c r="V187" i="4" s="1"/>
  <c r="V188" i="4" s="1"/>
  <c r="V189" i="4" s="1"/>
  <c r="V190" i="4" s="1"/>
  <c r="V191" i="4" s="1"/>
  <c r="V192" i="4" s="1"/>
  <c r="V193" i="4" s="1"/>
  <c r="V194" i="4" s="1"/>
  <c r="V195" i="4" s="1"/>
  <c r="V196" i="4" s="1"/>
  <c r="V197" i="4" s="1"/>
  <c r="V198" i="4" s="1"/>
  <c r="V199" i="4" s="1"/>
  <c r="V200" i="4" s="1"/>
  <c r="V201" i="4" s="1"/>
  <c r="V202" i="4" s="1"/>
  <c r="V203" i="4" s="1"/>
  <c r="V204" i="4" s="1"/>
  <c r="V205" i="4" s="1"/>
  <c r="V206" i="4" s="1"/>
  <c r="V207" i="4" s="1"/>
  <c r="W172" i="4"/>
  <c r="U213" i="4"/>
  <c r="U214" i="4" s="1"/>
  <c r="U215" i="4" s="1"/>
  <c r="U216" i="4" s="1"/>
  <c r="U217" i="4" s="1"/>
  <c r="U218" i="4" s="1"/>
  <c r="U219" i="4" s="1"/>
  <c r="U220" i="4" s="1"/>
  <c r="U221" i="4" s="1"/>
  <c r="U222" i="4" s="1"/>
  <c r="U223" i="4" s="1"/>
  <c r="U224" i="4" s="1"/>
  <c r="U225" i="4" s="1"/>
  <c r="U226" i="4" s="1"/>
  <c r="U227" i="4" s="1"/>
  <c r="U228" i="4" s="1"/>
  <c r="U229" i="4" s="1"/>
  <c r="U230" i="4" s="1"/>
  <c r="U231" i="4" s="1"/>
  <c r="U232" i="4" s="1"/>
  <c r="U233" i="4" s="1"/>
  <c r="U234" i="4" s="1"/>
  <c r="U235" i="4" s="1"/>
  <c r="U236" i="4" s="1"/>
  <c r="U237" i="4" s="1"/>
  <c r="U238" i="4" s="1"/>
  <c r="U239" i="4" s="1"/>
  <c r="U240" i="4" s="1"/>
  <c r="U241" i="4" s="1"/>
  <c r="U242" i="4" s="1"/>
  <c r="U243" i="4" s="1"/>
  <c r="U244" i="4" s="1"/>
  <c r="U245" i="4" s="1"/>
  <c r="U246" i="4" s="1"/>
  <c r="U247" i="4" s="1"/>
  <c r="U248" i="4" s="1"/>
  <c r="U249" i="4" s="1"/>
  <c r="U250" i="4" s="1"/>
  <c r="U251" i="4" s="1"/>
  <c r="U252" i="4" s="1"/>
  <c r="U253" i="4" s="1"/>
  <c r="U254" i="4" s="1"/>
  <c r="U255" i="4" s="1"/>
  <c r="U256" i="4" s="1"/>
  <c r="U257" i="4" s="1"/>
  <c r="U258" i="4" s="1"/>
  <c r="U259" i="4" s="1"/>
  <c r="X171" i="4"/>
  <c r="AI152" i="4"/>
  <c r="AJ152" i="4" s="1"/>
  <c r="AN148" i="4"/>
  <c r="BI138" i="4"/>
  <c r="AC158" i="4"/>
  <c r="AD157" i="4"/>
  <c r="AB159" i="4"/>
  <c r="AA162" i="4"/>
  <c r="AA163" i="4" s="1"/>
  <c r="AY141" i="4"/>
  <c r="AK151" i="4"/>
  <c r="AL150" i="4"/>
  <c r="BD140" i="4"/>
  <c r="AP146" i="4"/>
  <c r="BE139" i="4"/>
  <c r="AR145" i="4"/>
  <c r="AS145" i="4" s="1"/>
  <c r="AM149" i="4"/>
  <c r="AH153" i="4"/>
  <c r="AW142" i="4"/>
  <c r="AT144" i="4"/>
  <c r="AU143" i="4"/>
  <c r="AV143" i="4" s="1"/>
  <c r="BP136" i="4"/>
  <c r="BO137" i="4"/>
  <c r="AE157" i="4" l="1"/>
  <c r="AG155" i="4"/>
  <c r="AF156" i="4"/>
  <c r="Z170" i="4"/>
  <c r="AI153" i="4"/>
  <c r="AJ153" i="4" s="1"/>
  <c r="Y171" i="4"/>
  <c r="AO148" i="4"/>
  <c r="V208" i="4"/>
  <c r="V209" i="4" s="1"/>
  <c r="V210" i="4" s="1"/>
  <c r="V211" i="4" s="1"/>
  <c r="V212" i="4" s="1"/>
  <c r="W173" i="4"/>
  <c r="X172" i="4"/>
  <c r="AK152" i="4"/>
  <c r="AL151" i="4"/>
  <c r="AC159" i="4"/>
  <c r="AH154" i="4"/>
  <c r="AW143" i="4"/>
  <c r="BJ138" i="4"/>
  <c r="AA164" i="4"/>
  <c r="AA165" i="4" s="1"/>
  <c r="AA166" i="4" s="1"/>
  <c r="AA167" i="4" s="1"/>
  <c r="AA168" i="4" s="1"/>
  <c r="AA169" i="4" s="1"/>
  <c r="AT145" i="4"/>
  <c r="AP147" i="4"/>
  <c r="AX142" i="4"/>
  <c r="AY142" i="4" s="1"/>
  <c r="AM150" i="4"/>
  <c r="AD158" i="4"/>
  <c r="AZ141" i="4"/>
  <c r="BA141" i="4" s="1"/>
  <c r="AN149" i="4"/>
  <c r="BE140" i="4"/>
  <c r="BF139" i="4"/>
  <c r="AB160" i="4"/>
  <c r="AQ146" i="4"/>
  <c r="AU144" i="4"/>
  <c r="BP137" i="4"/>
  <c r="BQ136" i="4"/>
  <c r="AF157" i="4" l="1"/>
  <c r="AH155" i="4"/>
  <c r="AG156" i="4"/>
  <c r="AA170" i="4"/>
  <c r="Z171" i="4"/>
  <c r="AO149" i="4"/>
  <c r="AC160" i="4"/>
  <c r="AL152" i="4"/>
  <c r="AK153" i="4"/>
  <c r="V213" i="4"/>
  <c r="V214" i="4" s="1"/>
  <c r="V215" i="4" s="1"/>
  <c r="V216" i="4" s="1"/>
  <c r="V217" i="4" s="1"/>
  <c r="V218" i="4" s="1"/>
  <c r="V219" i="4" s="1"/>
  <c r="V220" i="4" s="1"/>
  <c r="V221" i="4" s="1"/>
  <c r="V222" i="4" s="1"/>
  <c r="V223" i="4" s="1"/>
  <c r="V224" i="4" s="1"/>
  <c r="V225" i="4" s="1"/>
  <c r="V226" i="4" s="1"/>
  <c r="V227" i="4" s="1"/>
  <c r="V228" i="4" s="1"/>
  <c r="V229" i="4" s="1"/>
  <c r="V230" i="4" s="1"/>
  <c r="V231" i="4" s="1"/>
  <c r="V232" i="4" s="1"/>
  <c r="V233" i="4" s="1"/>
  <c r="V234" i="4" s="1"/>
  <c r="V235" i="4" s="1"/>
  <c r="V236" i="4" s="1"/>
  <c r="V237" i="4" s="1"/>
  <c r="V238" i="4" s="1"/>
  <c r="V239" i="4" s="1"/>
  <c r="V240" i="4" s="1"/>
  <c r="V241" i="4" s="1"/>
  <c r="V242" i="4" s="1"/>
  <c r="V243" i="4" s="1"/>
  <c r="V244" i="4" s="1"/>
  <c r="V245" i="4" s="1"/>
  <c r="V246" i="4" s="1"/>
  <c r="V247" i="4" s="1"/>
  <c r="V248" i="4" s="1"/>
  <c r="V249" i="4" s="1"/>
  <c r="V250" i="4" s="1"/>
  <c r="V251" i="4" s="1"/>
  <c r="V252" i="4" s="1"/>
  <c r="V253" i="4" s="1"/>
  <c r="V254" i="4" s="1"/>
  <c r="V255" i="4" s="1"/>
  <c r="V256" i="4" s="1"/>
  <c r="V257" i="4" s="1"/>
  <c r="V258" i="4" s="1"/>
  <c r="V259" i="4" s="1"/>
  <c r="X173" i="4"/>
  <c r="W174" i="4"/>
  <c r="W175" i="4" s="1"/>
  <c r="W176" i="4" s="1"/>
  <c r="W177" i="4" s="1"/>
  <c r="W178" i="4" s="1"/>
  <c r="W179" i="4" s="1"/>
  <c r="W180" i="4" s="1"/>
  <c r="W181" i="4" s="1"/>
  <c r="Y172" i="4"/>
  <c r="AU145" i="4"/>
  <c r="AI154" i="4"/>
  <c r="AJ154" i="4" s="1"/>
  <c r="BK138" i="4"/>
  <c r="AZ142" i="4"/>
  <c r="AV144" i="4"/>
  <c r="AW144" i="4" s="1"/>
  <c r="BB141" i="4"/>
  <c r="AX143" i="4"/>
  <c r="AY143" i="4" s="1"/>
  <c r="BG139" i="4"/>
  <c r="BF140" i="4"/>
  <c r="AP148" i="4"/>
  <c r="AE158" i="4"/>
  <c r="AR146" i="4"/>
  <c r="AQ147" i="4"/>
  <c r="AN150" i="4"/>
  <c r="AM151" i="4"/>
  <c r="AB161" i="4"/>
  <c r="AD159" i="4"/>
  <c r="BR136" i="4"/>
  <c r="BQ137" i="4"/>
  <c r="AG157" i="4" l="1"/>
  <c r="AH156" i="4"/>
  <c r="AA171" i="4"/>
  <c r="AO150" i="4"/>
  <c r="AL153" i="4"/>
  <c r="AK154" i="4"/>
  <c r="AM152" i="4"/>
  <c r="X174" i="4"/>
  <c r="X175" i="4" s="1"/>
  <c r="X176" i="4" s="1"/>
  <c r="X177" i="4" s="1"/>
  <c r="X178" i="4" s="1"/>
  <c r="X179" i="4" s="1"/>
  <c r="X180" i="4" s="1"/>
  <c r="W182" i="4"/>
  <c r="W183" i="4" s="1"/>
  <c r="W184" i="4" s="1"/>
  <c r="W185" i="4" s="1"/>
  <c r="W186" i="4" s="1"/>
  <c r="W187" i="4" s="1"/>
  <c r="W188" i="4" s="1"/>
  <c r="W189" i="4" s="1"/>
  <c r="W190" i="4" s="1"/>
  <c r="W191" i="4" s="1"/>
  <c r="W192" i="4" s="1"/>
  <c r="W193" i="4" s="1"/>
  <c r="W194" i="4" s="1"/>
  <c r="W195" i="4" s="1"/>
  <c r="W196" i="4" s="1"/>
  <c r="W197" i="4" s="1"/>
  <c r="W198" i="4" s="1"/>
  <c r="W199" i="4" s="1"/>
  <c r="W200" i="4" s="1"/>
  <c r="W201" i="4" s="1"/>
  <c r="W202" i="4" s="1"/>
  <c r="W203" i="4" s="1"/>
  <c r="W204" i="4" s="1"/>
  <c r="W205" i="4" s="1"/>
  <c r="W206" i="4" s="1"/>
  <c r="W207" i="4" s="1"/>
  <c r="W208" i="4" s="1"/>
  <c r="W209" i="4" s="1"/>
  <c r="W210" i="4" s="1"/>
  <c r="W211" i="4" s="1"/>
  <c r="W212" i="4" s="1"/>
  <c r="W213" i="4" s="1"/>
  <c r="W214" i="4" s="1"/>
  <c r="W215" i="4" s="1"/>
  <c r="W216" i="4" s="1"/>
  <c r="W217" i="4" s="1"/>
  <c r="W218" i="4" s="1"/>
  <c r="W219" i="4" s="1"/>
  <c r="W220" i="4" s="1"/>
  <c r="W221" i="4" s="1"/>
  <c r="W222" i="4" s="1"/>
  <c r="W223" i="4" s="1"/>
  <c r="W224" i="4" s="1"/>
  <c r="W225" i="4" s="1"/>
  <c r="W226" i="4" s="1"/>
  <c r="W227" i="4" s="1"/>
  <c r="W228" i="4" s="1"/>
  <c r="W229" i="4" s="1"/>
  <c r="W230" i="4" s="1"/>
  <c r="W231" i="4" s="1"/>
  <c r="W232" i="4" s="1"/>
  <c r="W233" i="4" s="1"/>
  <c r="W234" i="4" s="1"/>
  <c r="W235" i="4" s="1"/>
  <c r="W236" i="4" s="1"/>
  <c r="W237" i="4" s="1"/>
  <c r="W238" i="4" s="1"/>
  <c r="W239" i="4" s="1"/>
  <c r="W240" i="4" s="1"/>
  <c r="W241" i="4" s="1"/>
  <c r="W242" i="4" s="1"/>
  <c r="W243" i="4" s="1"/>
  <c r="W244" i="4" s="1"/>
  <c r="W245" i="4" s="1"/>
  <c r="W246" i="4" s="1"/>
  <c r="W247" i="4" s="1"/>
  <c r="W248" i="4" s="1"/>
  <c r="W249" i="4" s="1"/>
  <c r="W250" i="4" s="1"/>
  <c r="W251" i="4" s="1"/>
  <c r="W252" i="4" s="1"/>
  <c r="W253" i="4" s="1"/>
  <c r="W254" i="4" s="1"/>
  <c r="W255" i="4" s="1"/>
  <c r="W256" i="4" s="1"/>
  <c r="W257" i="4" s="1"/>
  <c r="W258" i="4" s="1"/>
  <c r="W259" i="4" s="1"/>
  <c r="Y173" i="4"/>
  <c r="Z172" i="4"/>
  <c r="AI155" i="4"/>
  <c r="AJ155" i="4" s="1"/>
  <c r="AQ148" i="4"/>
  <c r="AN151" i="4"/>
  <c r="BL138" i="4"/>
  <c r="AR147" i="4"/>
  <c r="AB162" i="4"/>
  <c r="AB163" i="4" s="1"/>
  <c r="AB164" i="4" s="1"/>
  <c r="BG140" i="4"/>
  <c r="BC141" i="4"/>
  <c r="AP149" i="4"/>
  <c r="AC161" i="4"/>
  <c r="AV145" i="4"/>
  <c r="AE159" i="4"/>
  <c r="AD160" i="4"/>
  <c r="BH139" i="4"/>
  <c r="AX144" i="4"/>
  <c r="AY144" i="4" s="1"/>
  <c r="AZ143" i="4"/>
  <c r="AS146" i="4"/>
  <c r="BA142" i="4"/>
  <c r="AF158" i="4"/>
  <c r="BS136" i="4"/>
  <c r="BR137" i="4"/>
  <c r="AG158" i="4" l="1"/>
  <c r="AH157" i="4"/>
  <c r="AA172" i="4"/>
  <c r="AN152" i="4"/>
  <c r="AM153" i="4"/>
  <c r="AL154" i="4"/>
  <c r="Y174" i="4"/>
  <c r="Y175" i="4" s="1"/>
  <c r="Y176" i="4" s="1"/>
  <c r="Y177" i="4" s="1"/>
  <c r="Y178" i="4" s="1"/>
  <c r="Y179" i="4" s="1"/>
  <c r="Y180" i="4" s="1"/>
  <c r="X181" i="4"/>
  <c r="X182" i="4" s="1"/>
  <c r="X183" i="4" s="1"/>
  <c r="Z173" i="4"/>
  <c r="AI156" i="4"/>
  <c r="AJ156" i="4" s="1"/>
  <c r="AR148" i="4"/>
  <c r="AQ149" i="4"/>
  <c r="AE160" i="4"/>
  <c r="AZ144" i="4"/>
  <c r="BM138" i="4"/>
  <c r="BN138" i="4" s="1"/>
  <c r="AO151" i="4"/>
  <c r="AD161" i="4"/>
  <c r="AC162" i="4"/>
  <c r="AC163" i="4" s="1"/>
  <c r="AC164" i="4" s="1"/>
  <c r="BD141" i="4"/>
  <c r="BE141" i="4" s="1"/>
  <c r="AS147" i="4"/>
  <c r="AT146" i="4"/>
  <c r="AU146" i="4" s="1"/>
  <c r="BB142" i="4"/>
  <c r="BA143" i="4"/>
  <c r="BH140" i="4"/>
  <c r="BI139" i="4"/>
  <c r="AB165" i="4"/>
  <c r="AB166" i="4" s="1"/>
  <c r="AB167" i="4" s="1"/>
  <c r="AB168" i="4" s="1"/>
  <c r="AB169" i="4" s="1"/>
  <c r="AB170" i="4" s="1"/>
  <c r="AB171" i="4" s="1"/>
  <c r="AF159" i="4"/>
  <c r="AW145" i="4"/>
  <c r="AX145" i="4" s="1"/>
  <c r="AP150" i="4"/>
  <c r="AK155" i="4"/>
  <c r="BS137" i="4"/>
  <c r="BT136" i="4"/>
  <c r="AG159" i="4" l="1"/>
  <c r="AH158" i="4"/>
  <c r="AB172" i="4"/>
  <c r="AO152" i="4"/>
  <c r="AN153" i="4"/>
  <c r="AM154" i="4"/>
  <c r="AI157" i="4"/>
  <c r="AJ157" i="4" s="1"/>
  <c r="X184" i="4"/>
  <c r="X185" i="4" s="1"/>
  <c r="X186" i="4" s="1"/>
  <c r="X187" i="4" s="1"/>
  <c r="X188" i="4" s="1"/>
  <c r="X189" i="4" s="1"/>
  <c r="X190" i="4" s="1"/>
  <c r="X191" i="4" s="1"/>
  <c r="X192" i="4" s="1"/>
  <c r="X193" i="4" s="1"/>
  <c r="X194" i="4" s="1"/>
  <c r="X195" i="4" s="1"/>
  <c r="X196" i="4" s="1"/>
  <c r="X197" i="4" s="1"/>
  <c r="X198" i="4" s="1"/>
  <c r="X199" i="4" s="1"/>
  <c r="X200" i="4" s="1"/>
  <c r="X201" i="4" s="1"/>
  <c r="X202" i="4" s="1"/>
  <c r="X203" i="4" s="1"/>
  <c r="X204" i="4" s="1"/>
  <c r="X205" i="4" s="1"/>
  <c r="X206" i="4" s="1"/>
  <c r="X207" i="4" s="1"/>
  <c r="Y181" i="4"/>
  <c r="Y182" i="4" s="1"/>
  <c r="BA144" i="4"/>
  <c r="Z174" i="4"/>
  <c r="AA173" i="4"/>
  <c r="AR149" i="4"/>
  <c r="AF160" i="4"/>
  <c r="BO138" i="4"/>
  <c r="BP138" i="4" s="1"/>
  <c r="BQ138" i="4" s="1"/>
  <c r="AC165" i="4"/>
  <c r="AC166" i="4" s="1"/>
  <c r="AC167" i="4" s="1"/>
  <c r="AC168" i="4" s="1"/>
  <c r="AC169" i="4" s="1"/>
  <c r="AC170" i="4" s="1"/>
  <c r="AC171" i="4" s="1"/>
  <c r="AP151" i="4"/>
  <c r="BB143" i="4"/>
  <c r="AQ150" i="4"/>
  <c r="BI140" i="4"/>
  <c r="AT147" i="4"/>
  <c r="BC142" i="4"/>
  <c r="BD142" i="4" s="1"/>
  <c r="BJ139" i="4"/>
  <c r="AL155" i="4"/>
  <c r="AK156" i="4"/>
  <c r="AY145" i="4"/>
  <c r="AV146" i="4"/>
  <c r="AW146" i="4" s="1"/>
  <c r="AS148" i="4"/>
  <c r="BF141" i="4"/>
  <c r="BG141" i="4" s="1"/>
  <c r="AE161" i="4"/>
  <c r="AD162" i="4"/>
  <c r="BU136" i="4"/>
  <c r="BT137" i="4"/>
  <c r="AG160" i="4" l="1"/>
  <c r="AH159" i="4"/>
  <c r="AC172" i="4"/>
  <c r="AB173" i="4"/>
  <c r="AO153" i="4"/>
  <c r="AN154" i="4"/>
  <c r="AI158" i="4"/>
  <c r="AM155" i="4"/>
  <c r="BB144" i="4"/>
  <c r="AR150" i="4"/>
  <c r="AK157" i="4"/>
  <c r="X208" i="4"/>
  <c r="X209" i="4" s="1"/>
  <c r="X210" i="4" s="1"/>
  <c r="X211" i="4" s="1"/>
  <c r="X212" i="4" s="1"/>
  <c r="X213" i="4" s="1"/>
  <c r="X214" i="4" s="1"/>
  <c r="X215" i="4" s="1"/>
  <c r="X216" i="4" s="1"/>
  <c r="X217" i="4" s="1"/>
  <c r="X218" i="4" s="1"/>
  <c r="X219" i="4" s="1"/>
  <c r="X220" i="4" s="1"/>
  <c r="X221" i="4" s="1"/>
  <c r="X222" i="4" s="1"/>
  <c r="X223" i="4" s="1"/>
  <c r="X224" i="4" s="1"/>
  <c r="X225" i="4" s="1"/>
  <c r="X226" i="4" s="1"/>
  <c r="X227" i="4" s="1"/>
  <c r="X228" i="4" s="1"/>
  <c r="X229" i="4" s="1"/>
  <c r="X230" i="4" s="1"/>
  <c r="X231" i="4" s="1"/>
  <c r="X232" i="4" s="1"/>
  <c r="X233" i="4" s="1"/>
  <c r="X234" i="4" s="1"/>
  <c r="X235" i="4" s="1"/>
  <c r="X236" i="4" s="1"/>
  <c r="X237" i="4" s="1"/>
  <c r="X238" i="4" s="1"/>
  <c r="X239" i="4" s="1"/>
  <c r="X240" i="4" s="1"/>
  <c r="X241" i="4" s="1"/>
  <c r="X242" i="4" s="1"/>
  <c r="X243" i="4" s="1"/>
  <c r="X244" i="4" s="1"/>
  <c r="X245" i="4" s="1"/>
  <c r="X246" i="4" s="1"/>
  <c r="X247" i="4" s="1"/>
  <c r="X248" i="4" s="1"/>
  <c r="X249" i="4" s="1"/>
  <c r="X250" i="4" s="1"/>
  <c r="X251" i="4" s="1"/>
  <c r="X252" i="4" s="1"/>
  <c r="X253" i="4" s="1"/>
  <c r="X254" i="4" s="1"/>
  <c r="X255" i="4" s="1"/>
  <c r="X256" i="4" s="1"/>
  <c r="X257" i="4" s="1"/>
  <c r="X258" i="4" s="1"/>
  <c r="X259" i="4" s="1"/>
  <c r="Y183" i="4"/>
  <c r="Y184" i="4" s="1"/>
  <c r="Y185" i="4" s="1"/>
  <c r="Y186" i="4" s="1"/>
  <c r="Y187" i="4" s="1"/>
  <c r="Y188" i="4" s="1"/>
  <c r="Y189" i="4" s="1"/>
  <c r="Y190" i="4" s="1"/>
  <c r="Y191" i="4" s="1"/>
  <c r="Y192" i="4" s="1"/>
  <c r="Y193" i="4" s="1"/>
  <c r="Y194" i="4" s="1"/>
  <c r="Y195" i="4" s="1"/>
  <c r="Y196" i="4" s="1"/>
  <c r="Y197" i="4" s="1"/>
  <c r="Y198" i="4" s="1"/>
  <c r="Y199" i="4" s="1"/>
  <c r="Y200" i="4" s="1"/>
  <c r="Y201" i="4" s="1"/>
  <c r="Y202" i="4" s="1"/>
  <c r="Y203" i="4" s="1"/>
  <c r="Y204" i="4" s="1"/>
  <c r="Y205" i="4" s="1"/>
  <c r="Y206" i="4" s="1"/>
  <c r="Y207" i="4" s="1"/>
  <c r="AS149" i="4"/>
  <c r="AA174" i="4"/>
  <c r="Z175" i="4"/>
  <c r="AF161" i="4"/>
  <c r="BH141" i="4"/>
  <c r="BI141" i="4" s="1"/>
  <c r="AT148" i="4"/>
  <c r="BR138" i="4"/>
  <c r="BS138" i="4" s="1"/>
  <c r="BT138" i="4" s="1"/>
  <c r="BC143" i="4"/>
  <c r="AP152" i="4"/>
  <c r="AX146" i="4"/>
  <c r="AE162" i="4"/>
  <c r="BJ140" i="4"/>
  <c r="BK139" i="4"/>
  <c r="AQ151" i="4"/>
  <c r="AL156" i="4"/>
  <c r="AU147" i="4"/>
  <c r="AV147" i="4" s="1"/>
  <c r="AD163" i="4"/>
  <c r="BE142" i="4"/>
  <c r="AZ145" i="4"/>
  <c r="BV136" i="4"/>
  <c r="BU137" i="4"/>
  <c r="AH160" i="4" l="1"/>
  <c r="AG161" i="4"/>
  <c r="AI159" i="4"/>
  <c r="AC173" i="4"/>
  <c r="AB174" i="4"/>
  <c r="AO154" i="4"/>
  <c r="AN155" i="4"/>
  <c r="AJ158" i="4"/>
  <c r="BC144" i="4"/>
  <c r="AT149" i="4"/>
  <c r="AR151" i="4"/>
  <c r="AS150" i="4"/>
  <c r="Y208" i="4"/>
  <c r="Y209" i="4" s="1"/>
  <c r="Y210" i="4" s="1"/>
  <c r="Y211" i="4" s="1"/>
  <c r="Y212" i="4" s="1"/>
  <c r="Z176" i="4"/>
  <c r="Z177" i="4" s="1"/>
  <c r="Z178" i="4" s="1"/>
  <c r="Z179" i="4" s="1"/>
  <c r="Z180" i="4" s="1"/>
  <c r="Z181" i="4" s="1"/>
  <c r="Z182" i="4" s="1"/>
  <c r="AF162" i="4"/>
  <c r="AA175" i="4"/>
  <c r="BJ141" i="4"/>
  <c r="BU138" i="4"/>
  <c r="AP153" i="4"/>
  <c r="AL157" i="4"/>
  <c r="BA145" i="4"/>
  <c r="BB145" i="4" s="1"/>
  <c r="AQ152" i="4"/>
  <c r="AM156" i="4"/>
  <c r="BF142" i="4"/>
  <c r="BG142" i="4" s="1"/>
  <c r="AD164" i="4"/>
  <c r="AD165" i="4" s="1"/>
  <c r="AE163" i="4"/>
  <c r="AU148" i="4"/>
  <c r="AY146" i="4"/>
  <c r="BK140" i="4"/>
  <c r="BL139" i="4"/>
  <c r="AW147" i="4"/>
  <c r="BD143" i="4"/>
  <c r="BV137" i="4"/>
  <c r="BW136" i="4"/>
  <c r="AI160" i="4" l="1"/>
  <c r="AH161" i="4"/>
  <c r="AG162" i="4"/>
  <c r="AJ159" i="4"/>
  <c r="AC174" i="4"/>
  <c r="AB175" i="4"/>
  <c r="AO155" i="4"/>
  <c r="BC145" i="4"/>
  <c r="AK158" i="4"/>
  <c r="AT150" i="4"/>
  <c r="AR152" i="4"/>
  <c r="AS151" i="4"/>
  <c r="BK141" i="4"/>
  <c r="Y213" i="4"/>
  <c r="Y214" i="4" s="1"/>
  <c r="Y215" i="4" s="1"/>
  <c r="Y216" i="4" s="1"/>
  <c r="Y217" i="4" s="1"/>
  <c r="Y218" i="4" s="1"/>
  <c r="Y219" i="4" s="1"/>
  <c r="Y220" i="4" s="1"/>
  <c r="Y221" i="4" s="1"/>
  <c r="Y222" i="4" s="1"/>
  <c r="Y223" i="4" s="1"/>
  <c r="Y224" i="4" s="1"/>
  <c r="Y225" i="4" s="1"/>
  <c r="Y226" i="4" s="1"/>
  <c r="Y227" i="4" s="1"/>
  <c r="Y228" i="4" s="1"/>
  <c r="Y229" i="4" s="1"/>
  <c r="Y230" i="4" s="1"/>
  <c r="Y231" i="4" s="1"/>
  <c r="Y232" i="4" s="1"/>
  <c r="Y233" i="4" s="1"/>
  <c r="Y234" i="4" s="1"/>
  <c r="Y235" i="4" s="1"/>
  <c r="Y236" i="4" s="1"/>
  <c r="Y237" i="4" s="1"/>
  <c r="Y238" i="4" s="1"/>
  <c r="Y239" i="4" s="1"/>
  <c r="Y240" i="4" s="1"/>
  <c r="Y241" i="4" s="1"/>
  <c r="Y242" i="4" s="1"/>
  <c r="Y243" i="4" s="1"/>
  <c r="Y244" i="4" s="1"/>
  <c r="Y245" i="4" s="1"/>
  <c r="Y246" i="4" s="1"/>
  <c r="Y247" i="4" s="1"/>
  <c r="Y248" i="4" s="1"/>
  <c r="Y249" i="4" s="1"/>
  <c r="Y250" i="4" s="1"/>
  <c r="Y251" i="4" s="1"/>
  <c r="Y252" i="4" s="1"/>
  <c r="Y253" i="4" s="1"/>
  <c r="Y254" i="4" s="1"/>
  <c r="Y255" i="4" s="1"/>
  <c r="Y256" i="4" s="1"/>
  <c r="Y257" i="4" s="1"/>
  <c r="Y258" i="4" s="1"/>
  <c r="Y259" i="4" s="1"/>
  <c r="Z183" i="4"/>
  <c r="Z184" i="4" s="1"/>
  <c r="AA176" i="4"/>
  <c r="BV138" i="4"/>
  <c r="BE143" i="4"/>
  <c r="BF143" i="4" s="1"/>
  <c r="BG143" i="4" s="1"/>
  <c r="AF163" i="4"/>
  <c r="AE164" i="4"/>
  <c r="AE165" i="4" s="1"/>
  <c r="BD144" i="4"/>
  <c r="AD166" i="4"/>
  <c r="AD167" i="4" s="1"/>
  <c r="AD168" i="4" s="1"/>
  <c r="AD169" i="4" s="1"/>
  <c r="AD170" i="4" s="1"/>
  <c r="AD171" i="4" s="1"/>
  <c r="AD172" i="4" s="1"/>
  <c r="AD173" i="4" s="1"/>
  <c r="AM157" i="4"/>
  <c r="AP154" i="4"/>
  <c r="AV148" i="4"/>
  <c r="AW148" i="4" s="1"/>
  <c r="AU149" i="4"/>
  <c r="AX147" i="4"/>
  <c r="AN156" i="4"/>
  <c r="AZ146" i="4"/>
  <c r="BH142" i="4"/>
  <c r="BL140" i="4"/>
  <c r="BM139" i="4"/>
  <c r="AQ153" i="4"/>
  <c r="BW137" i="4"/>
  <c r="BX136" i="4"/>
  <c r="AD174" i="4" l="1"/>
  <c r="AJ160" i="4"/>
  <c r="AI161" i="4"/>
  <c r="AH162" i="4"/>
  <c r="AG163" i="4"/>
  <c r="AK159" i="4"/>
  <c r="AC175" i="4"/>
  <c r="BD145" i="4"/>
  <c r="AP155" i="4"/>
  <c r="AL158" i="4"/>
  <c r="AM158" i="4" s="1"/>
  <c r="AR153" i="4"/>
  <c r="BL141" i="4"/>
  <c r="AT151" i="4"/>
  <c r="AS152" i="4"/>
  <c r="BW138" i="4"/>
  <c r="AA177" i="4"/>
  <c r="AA178" i="4" s="1"/>
  <c r="AA179" i="4" s="1"/>
  <c r="AA180" i="4" s="1"/>
  <c r="AA181" i="4" s="1"/>
  <c r="AA182" i="4" s="1"/>
  <c r="AA183" i="4" s="1"/>
  <c r="AA184" i="4" s="1"/>
  <c r="Z185" i="4"/>
  <c r="Z186" i="4" s="1"/>
  <c r="Z187" i="4" s="1"/>
  <c r="Z188" i="4" s="1"/>
  <c r="Z189" i="4" s="1"/>
  <c r="Z190" i="4" s="1"/>
  <c r="Z191" i="4" s="1"/>
  <c r="Z192" i="4" s="1"/>
  <c r="Z193" i="4" s="1"/>
  <c r="Z194" i="4" s="1"/>
  <c r="Z195" i="4" s="1"/>
  <c r="Z196" i="4" s="1"/>
  <c r="Z197" i="4" s="1"/>
  <c r="Z198" i="4" s="1"/>
  <c r="Z199" i="4" s="1"/>
  <c r="Z200" i="4" s="1"/>
  <c r="Z201" i="4" s="1"/>
  <c r="Z202" i="4" s="1"/>
  <c r="Z203" i="4" s="1"/>
  <c r="Z204" i="4" s="1"/>
  <c r="Z205" i="4" s="1"/>
  <c r="Z206" i="4" s="1"/>
  <c r="Z207" i="4" s="1"/>
  <c r="Z208" i="4" s="1"/>
  <c r="Z209" i="4" s="1"/>
  <c r="Z210" i="4" s="1"/>
  <c r="Z211" i="4" s="1"/>
  <c r="Z212" i="4" s="1"/>
  <c r="Z213" i="4" s="1"/>
  <c r="Z214" i="4" s="1"/>
  <c r="Z215" i="4" s="1"/>
  <c r="Z216" i="4" s="1"/>
  <c r="Z217" i="4" s="1"/>
  <c r="Z218" i="4" s="1"/>
  <c r="Z219" i="4" s="1"/>
  <c r="Z220" i="4" s="1"/>
  <c r="Z221" i="4" s="1"/>
  <c r="Z222" i="4" s="1"/>
  <c r="Z223" i="4" s="1"/>
  <c r="Z224" i="4" s="1"/>
  <c r="Z225" i="4" s="1"/>
  <c r="Z226" i="4" s="1"/>
  <c r="Z227" i="4" s="1"/>
  <c r="Z228" i="4" s="1"/>
  <c r="Z229" i="4" s="1"/>
  <c r="Z230" i="4" s="1"/>
  <c r="Z231" i="4" s="1"/>
  <c r="Z232" i="4" s="1"/>
  <c r="Z233" i="4" s="1"/>
  <c r="Z234" i="4" s="1"/>
  <c r="Z235" i="4" s="1"/>
  <c r="Z236" i="4" s="1"/>
  <c r="Z237" i="4" s="1"/>
  <c r="Z238" i="4" s="1"/>
  <c r="Z239" i="4" s="1"/>
  <c r="Z240" i="4" s="1"/>
  <c r="Z241" i="4" s="1"/>
  <c r="Z242" i="4" s="1"/>
  <c r="Z243" i="4" s="1"/>
  <c r="Z244" i="4" s="1"/>
  <c r="Z245" i="4" s="1"/>
  <c r="Z246" i="4" s="1"/>
  <c r="Z247" i="4" s="1"/>
  <c r="Z248" i="4" s="1"/>
  <c r="Z249" i="4" s="1"/>
  <c r="Z250" i="4" s="1"/>
  <c r="Z251" i="4" s="1"/>
  <c r="Z252" i="4" s="1"/>
  <c r="Z253" i="4" s="1"/>
  <c r="Z254" i="4" s="1"/>
  <c r="Z255" i="4" s="1"/>
  <c r="Z256" i="4" s="1"/>
  <c r="Z257" i="4" s="1"/>
  <c r="Z258" i="4" s="1"/>
  <c r="Z259" i="4" s="1"/>
  <c r="AB176" i="4"/>
  <c r="BE144" i="4"/>
  <c r="AX148" i="4"/>
  <c r="AY147" i="4"/>
  <c r="AZ147" i="4" s="1"/>
  <c r="BA146" i="4"/>
  <c r="AU150" i="4"/>
  <c r="AE166" i="4"/>
  <c r="BH143" i="4"/>
  <c r="BI142" i="4"/>
  <c r="BJ142" i="4" s="1"/>
  <c r="BK142" i="4" s="1"/>
  <c r="AO156" i="4"/>
  <c r="AN157" i="4"/>
  <c r="AF164" i="4"/>
  <c r="AV149" i="4"/>
  <c r="AQ154" i="4"/>
  <c r="BM140" i="4"/>
  <c r="BN139" i="4"/>
  <c r="BX137" i="4"/>
  <c r="BY136" i="4"/>
  <c r="AD175" i="4" l="1"/>
  <c r="AG164" i="4"/>
  <c r="AK160" i="4"/>
  <c r="AJ161" i="4"/>
  <c r="AI162" i="4"/>
  <c r="AH163" i="4"/>
  <c r="AP156" i="4"/>
  <c r="AC176" i="4"/>
  <c r="AA185" i="4"/>
  <c r="AA186" i="4" s="1"/>
  <c r="AL159" i="4"/>
  <c r="BM141" i="4"/>
  <c r="AS153" i="4"/>
  <c r="BX138" i="4"/>
  <c r="AT152" i="4"/>
  <c r="AN158" i="4"/>
  <c r="AB177" i="4"/>
  <c r="AB178" i="4" s="1"/>
  <c r="AB179" i="4" s="1"/>
  <c r="AB180" i="4" s="1"/>
  <c r="AB181" i="4" s="1"/>
  <c r="AB182" i="4" s="1"/>
  <c r="AB183" i="4" s="1"/>
  <c r="AB184" i="4" s="1"/>
  <c r="AV150" i="4"/>
  <c r="BI143" i="4"/>
  <c r="BJ143" i="4" s="1"/>
  <c r="BK143" i="4" s="1"/>
  <c r="AE167" i="4"/>
  <c r="AE168" i="4" s="1"/>
  <c r="AE169" i="4" s="1"/>
  <c r="AE170" i="4" s="1"/>
  <c r="AE171" i="4" s="1"/>
  <c r="AE172" i="4" s="1"/>
  <c r="AE173" i="4" s="1"/>
  <c r="AE174" i="4" s="1"/>
  <c r="BN140" i="4"/>
  <c r="AF165" i="4"/>
  <c r="BA147" i="4"/>
  <c r="BB146" i="4"/>
  <c r="AQ155" i="4"/>
  <c r="AR154" i="4"/>
  <c r="AW149" i="4"/>
  <c r="AU151" i="4"/>
  <c r="AY148" i="4"/>
  <c r="AZ148" i="4" s="1"/>
  <c r="BF144" i="4"/>
  <c r="BG144" i="4" s="1"/>
  <c r="BL142" i="4"/>
  <c r="BO139" i="4"/>
  <c r="BP139" i="4" s="1"/>
  <c r="AO157" i="4"/>
  <c r="BE145" i="4"/>
  <c r="BZ136" i="4"/>
  <c r="BY137" i="4"/>
  <c r="AE175" i="4" l="1"/>
  <c r="AD176" i="4"/>
  <c r="AG165" i="4"/>
  <c r="AH164" i="4"/>
  <c r="AI163" i="4"/>
  <c r="AL160" i="4"/>
  <c r="AJ162" i="4"/>
  <c r="AK161" i="4"/>
  <c r="AB185" i="4"/>
  <c r="AB186" i="4" s="1"/>
  <c r="AS154" i="4"/>
  <c r="AM159" i="4"/>
  <c r="AN159" i="4" s="1"/>
  <c r="BY138" i="4"/>
  <c r="AT153" i="4"/>
  <c r="AO158" i="4"/>
  <c r="AA187" i="4"/>
  <c r="AA188" i="4" s="1"/>
  <c r="AA189" i="4" s="1"/>
  <c r="AA190" i="4" s="1"/>
  <c r="AA191" i="4" s="1"/>
  <c r="AA192" i="4" s="1"/>
  <c r="AA193" i="4" s="1"/>
  <c r="AA194" i="4" s="1"/>
  <c r="AA195" i="4" s="1"/>
  <c r="AA196" i="4" s="1"/>
  <c r="AA197" i="4" s="1"/>
  <c r="AA198" i="4" s="1"/>
  <c r="AA199" i="4" s="1"/>
  <c r="AA200" i="4" s="1"/>
  <c r="AA201" i="4" s="1"/>
  <c r="AA202" i="4" s="1"/>
  <c r="AA203" i="4" s="1"/>
  <c r="AA204" i="4" s="1"/>
  <c r="AA205" i="4" s="1"/>
  <c r="AA206" i="4" s="1"/>
  <c r="AA207" i="4" s="1"/>
  <c r="AA208" i="4" s="1"/>
  <c r="AA209" i="4" s="1"/>
  <c r="AA210" i="4" s="1"/>
  <c r="AA211" i="4" s="1"/>
  <c r="AA212" i="4" s="1"/>
  <c r="AA213" i="4" s="1"/>
  <c r="AA214" i="4" s="1"/>
  <c r="AA215" i="4" s="1"/>
  <c r="AA216" i="4" s="1"/>
  <c r="AA217" i="4" s="1"/>
  <c r="AA218" i="4" s="1"/>
  <c r="AA219" i="4" s="1"/>
  <c r="AA220" i="4" s="1"/>
  <c r="AA221" i="4" s="1"/>
  <c r="AA222" i="4" s="1"/>
  <c r="AA223" i="4" s="1"/>
  <c r="AA224" i="4" s="1"/>
  <c r="AA225" i="4" s="1"/>
  <c r="AA226" i="4" s="1"/>
  <c r="AA227" i="4" s="1"/>
  <c r="AC177" i="4"/>
  <c r="BN141" i="4"/>
  <c r="BQ139" i="4"/>
  <c r="AP157" i="4"/>
  <c r="BL143" i="4"/>
  <c r="AX149" i="4"/>
  <c r="AW150" i="4"/>
  <c r="BB147" i="4"/>
  <c r="BC146" i="4"/>
  <c r="BH144" i="4"/>
  <c r="AV151" i="4"/>
  <c r="AU152" i="4"/>
  <c r="BF145" i="4"/>
  <c r="AR155" i="4"/>
  <c r="AF166" i="4"/>
  <c r="BO140" i="4"/>
  <c r="BP140" i="4" s="1"/>
  <c r="AQ156" i="4"/>
  <c r="BA148" i="4"/>
  <c r="BM142" i="4"/>
  <c r="CA136" i="4"/>
  <c r="BZ137" i="4"/>
  <c r="AE176" i="4" l="1"/>
  <c r="AH165" i="4"/>
  <c r="AI164" i="4"/>
  <c r="AJ163" i="4"/>
  <c r="AK162" i="4"/>
  <c r="AL161" i="4"/>
  <c r="BZ138" i="4"/>
  <c r="AT154" i="4"/>
  <c r="AM160" i="4"/>
  <c r="AN160" i="4" s="1"/>
  <c r="AO159" i="4"/>
  <c r="AU153" i="4"/>
  <c r="AB187" i="4"/>
  <c r="AB188" i="4" s="1"/>
  <c r="AB189" i="4" s="1"/>
  <c r="AB190" i="4" s="1"/>
  <c r="AB191" i="4" s="1"/>
  <c r="AB192" i="4" s="1"/>
  <c r="AB193" i="4" s="1"/>
  <c r="AB194" i="4" s="1"/>
  <c r="AB195" i="4" s="1"/>
  <c r="AB196" i="4" s="1"/>
  <c r="AB197" i="4" s="1"/>
  <c r="AB198" i="4" s="1"/>
  <c r="AB199" i="4" s="1"/>
  <c r="AB200" i="4" s="1"/>
  <c r="AB201" i="4" s="1"/>
  <c r="AB202" i="4" s="1"/>
  <c r="AB203" i="4" s="1"/>
  <c r="AB204" i="4" s="1"/>
  <c r="AB205" i="4" s="1"/>
  <c r="AB206" i="4" s="1"/>
  <c r="AB207" i="4" s="1"/>
  <c r="AB208" i="4" s="1"/>
  <c r="AB209" i="4" s="1"/>
  <c r="AB210" i="4" s="1"/>
  <c r="AB211" i="4" s="1"/>
  <c r="AB212" i="4" s="1"/>
  <c r="AB213" i="4" s="1"/>
  <c r="AB214" i="4" s="1"/>
  <c r="AB215" i="4" s="1"/>
  <c r="AB216" i="4" s="1"/>
  <c r="AB217" i="4" s="1"/>
  <c r="AB218" i="4" s="1"/>
  <c r="AB219" i="4" s="1"/>
  <c r="AB220" i="4" s="1"/>
  <c r="AB221" i="4" s="1"/>
  <c r="AB222" i="4" s="1"/>
  <c r="AB223" i="4" s="1"/>
  <c r="AB224" i="4" s="1"/>
  <c r="AB225" i="4" s="1"/>
  <c r="AB226" i="4" s="1"/>
  <c r="AB227" i="4" s="1"/>
  <c r="AD177" i="4"/>
  <c r="AC178" i="4"/>
  <c r="AC179" i="4" s="1"/>
  <c r="AC180" i="4" s="1"/>
  <c r="AC181" i="4" s="1"/>
  <c r="AC182" i="4" s="1"/>
  <c r="AC183" i="4" s="1"/>
  <c r="AC184" i="4" s="1"/>
  <c r="AC185" i="4" s="1"/>
  <c r="AC186" i="4" s="1"/>
  <c r="AA228" i="4"/>
  <c r="AA229" i="4" s="1"/>
  <c r="AA230" i="4" s="1"/>
  <c r="AA231" i="4" s="1"/>
  <c r="AA232" i="4" s="1"/>
  <c r="AA233" i="4" s="1"/>
  <c r="AA234" i="4" s="1"/>
  <c r="AA235" i="4" s="1"/>
  <c r="AA236" i="4" s="1"/>
  <c r="AA237" i="4" s="1"/>
  <c r="AA238" i="4" s="1"/>
  <c r="AA239" i="4" s="1"/>
  <c r="AA240" i="4" s="1"/>
  <c r="AA241" i="4" s="1"/>
  <c r="AA242" i="4" s="1"/>
  <c r="AA243" i="4" s="1"/>
  <c r="AA244" i="4" s="1"/>
  <c r="AA245" i="4" s="1"/>
  <c r="AA246" i="4" s="1"/>
  <c r="AA247" i="4" s="1"/>
  <c r="AA248" i="4" s="1"/>
  <c r="AA249" i="4" s="1"/>
  <c r="AA250" i="4" s="1"/>
  <c r="AA251" i="4" s="1"/>
  <c r="AA252" i="4" s="1"/>
  <c r="AA253" i="4" s="1"/>
  <c r="AA254" i="4" s="1"/>
  <c r="AA255" i="4" s="1"/>
  <c r="AA256" i="4" s="1"/>
  <c r="AA257" i="4" s="1"/>
  <c r="AA258" i="4" s="1"/>
  <c r="AA259" i="4" s="1"/>
  <c r="AY149" i="4"/>
  <c r="AZ149" i="4" s="1"/>
  <c r="BA149" i="4" s="1"/>
  <c r="AX150" i="4"/>
  <c r="BQ140" i="4"/>
  <c r="AQ157" i="4"/>
  <c r="BM143" i="4"/>
  <c r="AG166" i="4"/>
  <c r="AR156" i="4"/>
  <c r="BI144" i="4"/>
  <c r="BJ144" i="4" s="1"/>
  <c r="BB148" i="4"/>
  <c r="AS155" i="4"/>
  <c r="BO141" i="4"/>
  <c r="AF167" i="4"/>
  <c r="AP158" i="4"/>
  <c r="BR139" i="4"/>
  <c r="AV152" i="4"/>
  <c r="BC147" i="4"/>
  <c r="BD146" i="4"/>
  <c r="AW151" i="4"/>
  <c r="BN142" i="4"/>
  <c r="BG145" i="4"/>
  <c r="CB136" i="4"/>
  <c r="CA137" i="4"/>
  <c r="AI165" i="4" l="1"/>
  <c r="AJ164" i="4"/>
  <c r="AK163" i="4"/>
  <c r="AL162" i="4"/>
  <c r="CA138" i="4"/>
  <c r="AP159" i="4"/>
  <c r="AM161" i="4"/>
  <c r="AN161" i="4" s="1"/>
  <c r="AT155" i="4"/>
  <c r="AU154" i="4"/>
  <c r="BN143" i="4"/>
  <c r="AC187" i="4"/>
  <c r="AD178" i="4"/>
  <c r="AD179" i="4" s="1"/>
  <c r="AD180" i="4" s="1"/>
  <c r="AD181" i="4" s="1"/>
  <c r="AD182" i="4" s="1"/>
  <c r="AD183" i="4" s="1"/>
  <c r="AD184" i="4" s="1"/>
  <c r="AD185" i="4" s="1"/>
  <c r="AD186" i="4" s="1"/>
  <c r="AE177" i="4"/>
  <c r="AB228" i="4"/>
  <c r="AY150" i="4"/>
  <c r="AZ150" i="4" s="1"/>
  <c r="BR140" i="4"/>
  <c r="BS139" i="4"/>
  <c r="AG167" i="4"/>
  <c r="AH166" i="4"/>
  <c r="BD147" i="4"/>
  <c r="BE146" i="4"/>
  <c r="BF146" i="4" s="1"/>
  <c r="AW152" i="4"/>
  <c r="BC148" i="4"/>
  <c r="AX151" i="4"/>
  <c r="AQ158" i="4"/>
  <c r="BK144" i="4"/>
  <c r="BH145" i="4"/>
  <c r="AF168" i="4"/>
  <c r="AF169" i="4" s="1"/>
  <c r="AF170" i="4" s="1"/>
  <c r="AF171" i="4" s="1"/>
  <c r="AF172" i="4" s="1"/>
  <c r="AF173" i="4" s="1"/>
  <c r="AF174" i="4" s="1"/>
  <c r="AF175" i="4" s="1"/>
  <c r="AF176" i="4" s="1"/>
  <c r="BP141" i="4"/>
  <c r="BO142" i="4"/>
  <c r="AS156" i="4"/>
  <c r="BB149" i="4"/>
  <c r="AR157" i="4"/>
  <c r="AV153" i="4"/>
  <c r="AO160" i="4"/>
  <c r="CB137" i="4"/>
  <c r="CC136" i="4"/>
  <c r="AJ165" i="4" l="1"/>
  <c r="AI166" i="4"/>
  <c r="AK164" i="4"/>
  <c r="AL163" i="4"/>
  <c r="CB138" i="4"/>
  <c r="AD187" i="4"/>
  <c r="AM162" i="4"/>
  <c r="AT156" i="4"/>
  <c r="AU155" i="4"/>
  <c r="AF177" i="4"/>
  <c r="AB229" i="4"/>
  <c r="AB230" i="4" s="1"/>
  <c r="AB231" i="4" s="1"/>
  <c r="AB232" i="4" s="1"/>
  <c r="AB233" i="4" s="1"/>
  <c r="AB234" i="4" s="1"/>
  <c r="AB235" i="4" s="1"/>
  <c r="AB236" i="4" s="1"/>
  <c r="AB237" i="4" s="1"/>
  <c r="AE178" i="4"/>
  <c r="AE179" i="4" s="1"/>
  <c r="AE180" i="4" s="1"/>
  <c r="AE181" i="4" s="1"/>
  <c r="AE182" i="4" s="1"/>
  <c r="AE183" i="4" s="1"/>
  <c r="AE184" i="4" s="1"/>
  <c r="AE185" i="4" s="1"/>
  <c r="AE186" i="4" s="1"/>
  <c r="AC188" i="4"/>
  <c r="AC189" i="4" s="1"/>
  <c r="AC190" i="4" s="1"/>
  <c r="AC191" i="4" s="1"/>
  <c r="AC192" i="4" s="1"/>
  <c r="AC193" i="4" s="1"/>
  <c r="AC194" i="4" s="1"/>
  <c r="AC195" i="4" s="1"/>
  <c r="AC196" i="4" s="1"/>
  <c r="AC197" i="4" s="1"/>
  <c r="AC198" i="4" s="1"/>
  <c r="AC199" i="4" s="1"/>
  <c r="AC200" i="4" s="1"/>
  <c r="AC201" i="4" s="1"/>
  <c r="AC202" i="4" s="1"/>
  <c r="AC203" i="4" s="1"/>
  <c r="AC204" i="4" s="1"/>
  <c r="AC205" i="4" s="1"/>
  <c r="AC206" i="4" s="1"/>
  <c r="AC207" i="4" s="1"/>
  <c r="AC208" i="4" s="1"/>
  <c r="AC209" i="4" s="1"/>
  <c r="AC210" i="4" s="1"/>
  <c r="AC211" i="4" s="1"/>
  <c r="AC212" i="4" s="1"/>
  <c r="AC213" i="4" s="1"/>
  <c r="AC214" i="4" s="1"/>
  <c r="AC215" i="4" s="1"/>
  <c r="AC216" i="4" s="1"/>
  <c r="AC217" i="4" s="1"/>
  <c r="AC218" i="4" s="1"/>
  <c r="AC219" i="4" s="1"/>
  <c r="AC220" i="4" s="1"/>
  <c r="AC221" i="4" s="1"/>
  <c r="AC222" i="4" s="1"/>
  <c r="AC223" i="4" s="1"/>
  <c r="AC224" i="4" s="1"/>
  <c r="AC225" i="4" s="1"/>
  <c r="AC226" i="4" s="1"/>
  <c r="AC227" i="4" s="1"/>
  <c r="AC228" i="4" s="1"/>
  <c r="AC229" i="4" s="1"/>
  <c r="AC230" i="4" s="1"/>
  <c r="AC231" i="4" s="1"/>
  <c r="BP142" i="4"/>
  <c r="BD148" i="4"/>
  <c r="AQ159" i="4"/>
  <c r="AX152" i="4"/>
  <c r="AG168" i="4"/>
  <c r="AS157" i="4"/>
  <c r="BO143" i="4"/>
  <c r="AO161" i="4"/>
  <c r="BG146" i="4"/>
  <c r="BH146" i="4" s="1"/>
  <c r="AV154" i="4"/>
  <c r="BL144" i="4"/>
  <c r="AW153" i="4"/>
  <c r="BQ141" i="4"/>
  <c r="BI145" i="4"/>
  <c r="BE147" i="4"/>
  <c r="AH167" i="4"/>
  <c r="BS140" i="4"/>
  <c r="BA150" i="4"/>
  <c r="BC149" i="4"/>
  <c r="BT139" i="4"/>
  <c r="AR158" i="4"/>
  <c r="AY151" i="4"/>
  <c r="AP160" i="4"/>
  <c r="CC137" i="4"/>
  <c r="CD136" i="4"/>
  <c r="AC232" i="4" l="1"/>
  <c r="AC233" i="4" s="1"/>
  <c r="AC234" i="4" s="1"/>
  <c r="AK165" i="4"/>
  <c r="AJ166" i="4"/>
  <c r="AL164" i="4"/>
  <c r="AM163" i="4"/>
  <c r="CC138" i="4"/>
  <c r="AN162" i="4"/>
  <c r="AE187" i="4"/>
  <c r="AU156" i="4"/>
  <c r="AV155" i="4"/>
  <c r="BD149" i="4"/>
  <c r="AQ160" i="4"/>
  <c r="AH168" i="4"/>
  <c r="BP143" i="4"/>
  <c r="AB238" i="4"/>
  <c r="AB239" i="4" s="1"/>
  <c r="AB240" i="4" s="1"/>
  <c r="AB241" i="4" s="1"/>
  <c r="AB242" i="4" s="1"/>
  <c r="AB243" i="4" s="1"/>
  <c r="AB244" i="4" s="1"/>
  <c r="AB245" i="4" s="1"/>
  <c r="AB246" i="4" s="1"/>
  <c r="AB247" i="4" s="1"/>
  <c r="AB248" i="4" s="1"/>
  <c r="AB249" i="4" s="1"/>
  <c r="AB250" i="4" s="1"/>
  <c r="AB251" i="4" s="1"/>
  <c r="AB252" i="4" s="1"/>
  <c r="AB253" i="4" s="1"/>
  <c r="AB254" i="4" s="1"/>
  <c r="AB255" i="4" s="1"/>
  <c r="AB256" i="4" s="1"/>
  <c r="AB257" i="4" s="1"/>
  <c r="AB258" i="4" s="1"/>
  <c r="AB259" i="4" s="1"/>
  <c r="AF178" i="4"/>
  <c r="AD188" i="4"/>
  <c r="BI146" i="4"/>
  <c r="AG169" i="4"/>
  <c r="AI167" i="4"/>
  <c r="AR159" i="4"/>
  <c r="AY152" i="4"/>
  <c r="BE148" i="4"/>
  <c r="BQ142" i="4"/>
  <c r="BM144" i="4"/>
  <c r="BJ145" i="4"/>
  <c r="AP161" i="4"/>
  <c r="AW154" i="4"/>
  <c r="AT157" i="4"/>
  <c r="AS158" i="4"/>
  <c r="AZ151" i="4"/>
  <c r="BA151" i="4" s="1"/>
  <c r="BR141" i="4"/>
  <c r="BT140" i="4"/>
  <c r="BU139" i="4"/>
  <c r="BF147" i="4"/>
  <c r="BB150" i="4"/>
  <c r="BC150" i="4" s="1"/>
  <c r="AX153" i="4"/>
  <c r="CE136" i="4"/>
  <c r="CD137" i="4"/>
  <c r="AC235" i="4" l="1"/>
  <c r="AC236" i="4" s="1"/>
  <c r="AC237" i="4" s="1"/>
  <c r="AK166" i="4"/>
  <c r="AL165" i="4"/>
  <c r="AJ167" i="4"/>
  <c r="AM164" i="4"/>
  <c r="AN163" i="4"/>
  <c r="CD138" i="4"/>
  <c r="AO162" i="4"/>
  <c r="AW155" i="4"/>
  <c r="AV156" i="4"/>
  <c r="BE149" i="4"/>
  <c r="AQ161" i="4"/>
  <c r="BQ143" i="4"/>
  <c r="AD189" i="4"/>
  <c r="AD190" i="4" s="1"/>
  <c r="AD191" i="4" s="1"/>
  <c r="AD192" i="4" s="1"/>
  <c r="AD193" i="4" s="1"/>
  <c r="AD194" i="4" s="1"/>
  <c r="AD195" i="4" s="1"/>
  <c r="AD196" i="4" s="1"/>
  <c r="AD197" i="4" s="1"/>
  <c r="AD198" i="4" s="1"/>
  <c r="AD199" i="4" s="1"/>
  <c r="AD200" i="4" s="1"/>
  <c r="AD201" i="4" s="1"/>
  <c r="AD202" i="4" s="1"/>
  <c r="AD203" i="4" s="1"/>
  <c r="AD204" i="4" s="1"/>
  <c r="AD205" i="4" s="1"/>
  <c r="AD206" i="4" s="1"/>
  <c r="AD207" i="4" s="1"/>
  <c r="AD208" i="4" s="1"/>
  <c r="AD209" i="4" s="1"/>
  <c r="AD210" i="4" s="1"/>
  <c r="AD211" i="4" s="1"/>
  <c r="AD212" i="4" s="1"/>
  <c r="AD213" i="4" s="1"/>
  <c r="AD214" i="4" s="1"/>
  <c r="AD215" i="4" s="1"/>
  <c r="AD216" i="4" s="1"/>
  <c r="AD217" i="4" s="1"/>
  <c r="AD218" i="4" s="1"/>
  <c r="AD219" i="4" s="1"/>
  <c r="AD220" i="4" s="1"/>
  <c r="AD221" i="4" s="1"/>
  <c r="AD222" i="4" s="1"/>
  <c r="AD223" i="4" s="1"/>
  <c r="AD224" i="4" s="1"/>
  <c r="AD225" i="4" s="1"/>
  <c r="AD226" i="4" s="1"/>
  <c r="AD227" i="4" s="1"/>
  <c r="AD228" i="4" s="1"/>
  <c r="AD229" i="4" s="1"/>
  <c r="AD230" i="4" s="1"/>
  <c r="AD231" i="4" s="1"/>
  <c r="AF179" i="4"/>
  <c r="AF180" i="4" s="1"/>
  <c r="AF181" i="4" s="1"/>
  <c r="AF182" i="4" s="1"/>
  <c r="AF183" i="4" s="1"/>
  <c r="AF184" i="4" s="1"/>
  <c r="AF185" i="4" s="1"/>
  <c r="AF186" i="4" s="1"/>
  <c r="AF187" i="4" s="1"/>
  <c r="AE188" i="4"/>
  <c r="AX154" i="4"/>
  <c r="BD150" i="4"/>
  <c r="BB151" i="4"/>
  <c r="BC151" i="4" s="1"/>
  <c r="BU140" i="4"/>
  <c r="BV139" i="4"/>
  <c r="BF148" i="4"/>
  <c r="AY153" i="4"/>
  <c r="BG147" i="4"/>
  <c r="AI168" i="4"/>
  <c r="AR160" i="4"/>
  <c r="AS159" i="4"/>
  <c r="BN144" i="4"/>
  <c r="AT158" i="4"/>
  <c r="AG170" i="4"/>
  <c r="AG171" i="4" s="1"/>
  <c r="AG172" i="4" s="1"/>
  <c r="AG173" i="4" s="1"/>
  <c r="AG174" i="4" s="1"/>
  <c r="AG175" i="4" s="1"/>
  <c r="AG176" i="4" s="1"/>
  <c r="AG177" i="4" s="1"/>
  <c r="AG178" i="4" s="1"/>
  <c r="AH169" i="4"/>
  <c r="BR142" i="4"/>
  <c r="BS141" i="4"/>
  <c r="AU157" i="4"/>
  <c r="AZ152" i="4"/>
  <c r="BK145" i="4"/>
  <c r="BL145" i="4" s="1"/>
  <c r="BJ146" i="4"/>
  <c r="CE137" i="4"/>
  <c r="CF136" i="4"/>
  <c r="AC238" i="4" l="1"/>
  <c r="AC239" i="4" s="1"/>
  <c r="AC240" i="4" s="1"/>
  <c r="AC241" i="4" s="1"/>
  <c r="AC242" i="4" s="1"/>
  <c r="AC243" i="4" s="1"/>
  <c r="AC244" i="4" s="1"/>
  <c r="AC245" i="4" s="1"/>
  <c r="AC246" i="4" s="1"/>
  <c r="AC247" i="4" s="1"/>
  <c r="AC248" i="4" s="1"/>
  <c r="AC249" i="4" s="1"/>
  <c r="AC250" i="4" s="1"/>
  <c r="AC251" i="4" s="1"/>
  <c r="AC252" i="4" s="1"/>
  <c r="AC253" i="4" s="1"/>
  <c r="AC254" i="4" s="1"/>
  <c r="AC255" i="4" s="1"/>
  <c r="AC256" i="4" s="1"/>
  <c r="AC257" i="4" s="1"/>
  <c r="AC258" i="4" s="1"/>
  <c r="AC259" i="4" s="1"/>
  <c r="AL166" i="4"/>
  <c r="AK167" i="4"/>
  <c r="AM165" i="4"/>
  <c r="AJ168" i="4"/>
  <c r="AN164" i="4"/>
  <c r="AO163" i="4"/>
  <c r="AP162" i="4"/>
  <c r="AQ162" i="4" s="1"/>
  <c r="CE138" i="4"/>
  <c r="AX155" i="4"/>
  <c r="AW156" i="4"/>
  <c r="AG179" i="4"/>
  <c r="AG180" i="4" s="1"/>
  <c r="AG181" i="4" s="1"/>
  <c r="AG182" i="4" s="1"/>
  <c r="AG183" i="4" s="1"/>
  <c r="AG184" i="4" s="1"/>
  <c r="AF188" i="4"/>
  <c r="AY154" i="4"/>
  <c r="AE189" i="4"/>
  <c r="AE190" i="4" s="1"/>
  <c r="AE191" i="4" s="1"/>
  <c r="AE192" i="4" s="1"/>
  <c r="AE193" i="4" s="1"/>
  <c r="AE194" i="4" s="1"/>
  <c r="AE195" i="4" s="1"/>
  <c r="AE196" i="4" s="1"/>
  <c r="AE197" i="4" s="1"/>
  <c r="AE198" i="4" s="1"/>
  <c r="AE199" i="4" s="1"/>
  <c r="AE200" i="4" s="1"/>
  <c r="AE201" i="4" s="1"/>
  <c r="AE202" i="4" s="1"/>
  <c r="AE203" i="4" s="1"/>
  <c r="AE204" i="4" s="1"/>
  <c r="AE205" i="4" s="1"/>
  <c r="AE206" i="4" s="1"/>
  <c r="AE207" i="4" s="1"/>
  <c r="AE208" i="4" s="1"/>
  <c r="AE209" i="4" s="1"/>
  <c r="AE210" i="4" s="1"/>
  <c r="AE211" i="4" s="1"/>
  <c r="AE212" i="4" s="1"/>
  <c r="AE213" i="4" s="1"/>
  <c r="AE214" i="4" s="1"/>
  <c r="AE215" i="4" s="1"/>
  <c r="AE216" i="4" s="1"/>
  <c r="AE217" i="4" s="1"/>
  <c r="AE218" i="4" s="1"/>
  <c r="AE219" i="4" s="1"/>
  <c r="AE220" i="4" s="1"/>
  <c r="AE221" i="4" s="1"/>
  <c r="AE222" i="4" s="1"/>
  <c r="AE223" i="4" s="1"/>
  <c r="AE224" i="4" s="1"/>
  <c r="AE225" i="4" s="1"/>
  <c r="AE226" i="4" s="1"/>
  <c r="AD232" i="4"/>
  <c r="AD233" i="4" s="1"/>
  <c r="AD234" i="4" s="1"/>
  <c r="AD235" i="4" s="1"/>
  <c r="AD236" i="4" s="1"/>
  <c r="AD237" i="4" s="1"/>
  <c r="AZ153" i="4"/>
  <c r="BM145" i="4"/>
  <c r="BN145" i="4" s="1"/>
  <c r="BD151" i="4"/>
  <c r="AV157" i="4"/>
  <c r="BG148" i="4"/>
  <c r="BF149" i="4"/>
  <c r="AU158" i="4"/>
  <c r="BO144" i="4"/>
  <c r="BP144" i="4" s="1"/>
  <c r="BA152" i="4"/>
  <c r="BB152" i="4" s="1"/>
  <c r="BE150" i="4"/>
  <c r="BR143" i="4"/>
  <c r="AH170" i="4"/>
  <c r="AH171" i="4" s="1"/>
  <c r="AH172" i="4" s="1"/>
  <c r="AH173" i="4" s="1"/>
  <c r="AH174" i="4" s="1"/>
  <c r="AH175" i="4" s="1"/>
  <c r="AH176" i="4" s="1"/>
  <c r="AH177" i="4" s="1"/>
  <c r="AH178" i="4" s="1"/>
  <c r="AS160" i="4"/>
  <c r="BV140" i="4"/>
  <c r="BW139" i="4"/>
  <c r="AT159" i="4"/>
  <c r="BH147" i="4"/>
  <c r="AR161" i="4"/>
  <c r="BK146" i="4"/>
  <c r="BT141" i="4"/>
  <c r="BU141" i="4" s="1"/>
  <c r="BS142" i="4"/>
  <c r="AI169" i="4"/>
  <c r="CG136" i="4"/>
  <c r="CF137" i="4"/>
  <c r="AD238" i="4" l="1"/>
  <c r="AD239" i="4" s="1"/>
  <c r="AD240" i="4" s="1"/>
  <c r="AD241" i="4" s="1"/>
  <c r="AM166" i="4"/>
  <c r="AL167" i="4"/>
  <c r="AK168" i="4"/>
  <c r="AN165" i="4"/>
  <c r="AO164" i="4"/>
  <c r="AP163" i="4"/>
  <c r="AQ163" i="4" s="1"/>
  <c r="CF138" i="4"/>
  <c r="AH179" i="4"/>
  <c r="AH180" i="4" s="1"/>
  <c r="AH181" i="4" s="1"/>
  <c r="AH182" i="4" s="1"/>
  <c r="AH183" i="4" s="1"/>
  <c r="AH184" i="4" s="1"/>
  <c r="AY155" i="4"/>
  <c r="AX156" i="4"/>
  <c r="AW157" i="4"/>
  <c r="AZ154" i="4"/>
  <c r="AG185" i="4"/>
  <c r="AG186" i="4" s="1"/>
  <c r="AG187" i="4" s="1"/>
  <c r="AF189" i="4"/>
  <c r="AF190" i="4" s="1"/>
  <c r="AF191" i="4" s="1"/>
  <c r="AF192" i="4" s="1"/>
  <c r="AF193" i="4" s="1"/>
  <c r="AF194" i="4" s="1"/>
  <c r="AF195" i="4" s="1"/>
  <c r="AF196" i="4" s="1"/>
  <c r="AF197" i="4" s="1"/>
  <c r="AF198" i="4" s="1"/>
  <c r="AF199" i="4" s="1"/>
  <c r="AF200" i="4" s="1"/>
  <c r="AF201" i="4" s="1"/>
  <c r="AF202" i="4" s="1"/>
  <c r="AE227" i="4"/>
  <c r="AE228" i="4" s="1"/>
  <c r="AE229" i="4" s="1"/>
  <c r="AE230" i="4" s="1"/>
  <c r="AE231" i="4" s="1"/>
  <c r="AE232" i="4" s="1"/>
  <c r="AE233" i="4" s="1"/>
  <c r="AE234" i="4" s="1"/>
  <c r="AE235" i="4" s="1"/>
  <c r="AE236" i="4" s="1"/>
  <c r="AE237" i="4" s="1"/>
  <c r="AV158" i="4"/>
  <c r="BT142" i="4"/>
  <c r="BU142" i="4" s="1"/>
  <c r="BV141" i="4"/>
  <c r="AI170" i="4"/>
  <c r="AI171" i="4" s="1"/>
  <c r="AI172" i="4" s="1"/>
  <c r="AI173" i="4" s="1"/>
  <c r="AI174" i="4" s="1"/>
  <c r="AI175" i="4" s="1"/>
  <c r="AI176" i="4" s="1"/>
  <c r="AI177" i="4" s="1"/>
  <c r="AI178" i="4" s="1"/>
  <c r="AS161" i="4"/>
  <c r="AU159" i="4"/>
  <c r="BE151" i="4"/>
  <c r="BO145" i="4"/>
  <c r="BP145" i="4" s="1"/>
  <c r="BQ144" i="4"/>
  <c r="BS143" i="4"/>
  <c r="BW140" i="4"/>
  <c r="BX139" i="4"/>
  <c r="BL146" i="4"/>
  <c r="BA153" i="4"/>
  <c r="BG149" i="4"/>
  <c r="AR162" i="4"/>
  <c r="BC152" i="4"/>
  <c r="BF150" i="4"/>
  <c r="AT160" i="4"/>
  <c r="BI147" i="4"/>
  <c r="BH148" i="4"/>
  <c r="AJ169" i="4"/>
  <c r="CG137" i="4"/>
  <c r="CH136" i="4"/>
  <c r="AE238" i="4" l="1"/>
  <c r="AE239" i="4" s="1"/>
  <c r="AE240" i="4" s="1"/>
  <c r="AE241" i="4" s="1"/>
  <c r="AD242" i="4"/>
  <c r="AD243" i="4" s="1"/>
  <c r="AD244" i="4" s="1"/>
  <c r="AD245" i="4" s="1"/>
  <c r="AD246" i="4" s="1"/>
  <c r="AD247" i="4" s="1"/>
  <c r="AD248" i="4" s="1"/>
  <c r="AD249" i="4" s="1"/>
  <c r="AD250" i="4" s="1"/>
  <c r="AD251" i="4" s="1"/>
  <c r="AD252" i="4" s="1"/>
  <c r="AD253" i="4" s="1"/>
  <c r="AD254" i="4" s="1"/>
  <c r="AD255" i="4" s="1"/>
  <c r="AD256" i="4" s="1"/>
  <c r="AD257" i="4" s="1"/>
  <c r="AD258" i="4" s="1"/>
  <c r="AD259" i="4" s="1"/>
  <c r="AM167" i="4"/>
  <c r="AP164" i="4"/>
  <c r="AQ164" i="4" s="1"/>
  <c r="AL168" i="4"/>
  <c r="AN166" i="4"/>
  <c r="AO165" i="4"/>
  <c r="AI179" i="4"/>
  <c r="AI180" i="4" s="1"/>
  <c r="AI181" i="4" s="1"/>
  <c r="AI182" i="4" s="1"/>
  <c r="AI183" i="4" s="1"/>
  <c r="AI184" i="4" s="1"/>
  <c r="CG138" i="4"/>
  <c r="AZ155" i="4"/>
  <c r="AY156" i="4"/>
  <c r="AX157" i="4"/>
  <c r="AW158" i="4"/>
  <c r="BA154" i="4"/>
  <c r="AH185" i="4"/>
  <c r="AH186" i="4" s="1"/>
  <c r="AH187" i="4" s="1"/>
  <c r="AG188" i="4"/>
  <c r="AG189" i="4" s="1"/>
  <c r="AV159" i="4"/>
  <c r="AF203" i="4"/>
  <c r="AF204" i="4" s="1"/>
  <c r="AF205" i="4" s="1"/>
  <c r="AF206" i="4" s="1"/>
  <c r="AF207" i="4" s="1"/>
  <c r="AF208" i="4" s="1"/>
  <c r="AF209" i="4" s="1"/>
  <c r="AF210" i="4" s="1"/>
  <c r="AF211" i="4" s="1"/>
  <c r="AF212" i="4" s="1"/>
  <c r="AF213" i="4" s="1"/>
  <c r="AF214" i="4" s="1"/>
  <c r="AF215" i="4" s="1"/>
  <c r="AF216" i="4" s="1"/>
  <c r="AF217" i="4" s="1"/>
  <c r="AF218" i="4" s="1"/>
  <c r="AF219" i="4" s="1"/>
  <c r="AF220" i="4" s="1"/>
  <c r="AF221" i="4" s="1"/>
  <c r="AF222" i="4" s="1"/>
  <c r="AF223" i="4" s="1"/>
  <c r="AF224" i="4" s="1"/>
  <c r="AF225" i="4" s="1"/>
  <c r="AF226" i="4" s="1"/>
  <c r="BT143" i="4"/>
  <c r="BU143" i="4" s="1"/>
  <c r="BW141" i="4"/>
  <c r="BH149" i="4"/>
  <c r="BQ145" i="4"/>
  <c r="AU160" i="4"/>
  <c r="AT161" i="4"/>
  <c r="BM146" i="4"/>
  <c r="AJ170" i="4"/>
  <c r="AJ171" i="4" s="1"/>
  <c r="AJ172" i="4" s="1"/>
  <c r="AJ173" i="4" s="1"/>
  <c r="AJ174" i="4" s="1"/>
  <c r="AJ175" i="4" s="1"/>
  <c r="AJ176" i="4" s="1"/>
  <c r="AJ177" i="4" s="1"/>
  <c r="AJ178" i="4" s="1"/>
  <c r="BI148" i="4"/>
  <c r="BJ147" i="4"/>
  <c r="BK147" i="4" s="1"/>
  <c r="BR144" i="4"/>
  <c r="BB153" i="4"/>
  <c r="BC153" i="4" s="1"/>
  <c r="AK169" i="4"/>
  <c r="AS162" i="4"/>
  <c r="AR163" i="4"/>
  <c r="BF151" i="4"/>
  <c r="BG150" i="4"/>
  <c r="BV142" i="4"/>
  <c r="BX140" i="4"/>
  <c r="BY139" i="4"/>
  <c r="BD152" i="4"/>
  <c r="CH137" i="4"/>
  <c r="CI136" i="4"/>
  <c r="AE242" i="4" l="1"/>
  <c r="AE243" i="4" s="1"/>
  <c r="AL169" i="4"/>
  <c r="AO166" i="4"/>
  <c r="AN167" i="4"/>
  <c r="AM168" i="4"/>
  <c r="AP165" i="4"/>
  <c r="AJ179" i="4"/>
  <c r="AJ180" i="4" s="1"/>
  <c r="AJ181" i="4" s="1"/>
  <c r="AJ182" i="4" s="1"/>
  <c r="AJ183" i="4" s="1"/>
  <c r="AJ184" i="4" s="1"/>
  <c r="CH138" i="4"/>
  <c r="AY157" i="4"/>
  <c r="AX158" i="4"/>
  <c r="AZ156" i="4"/>
  <c r="BA155" i="4"/>
  <c r="AW159" i="4"/>
  <c r="AH188" i="4"/>
  <c r="AH189" i="4" s="1"/>
  <c r="AI185" i="4"/>
  <c r="AI186" i="4" s="1"/>
  <c r="AI187" i="4" s="1"/>
  <c r="AV160" i="4"/>
  <c r="BX141" i="4"/>
  <c r="AG190" i="4"/>
  <c r="AG191" i="4" s="1"/>
  <c r="AG192" i="4" s="1"/>
  <c r="AG193" i="4" s="1"/>
  <c r="AG194" i="4" s="1"/>
  <c r="AG195" i="4" s="1"/>
  <c r="AG196" i="4" s="1"/>
  <c r="AG197" i="4" s="1"/>
  <c r="AG198" i="4" s="1"/>
  <c r="AG199" i="4" s="1"/>
  <c r="AG200" i="4" s="1"/>
  <c r="AG201" i="4" s="1"/>
  <c r="AG202" i="4" s="1"/>
  <c r="AG203" i="4" s="1"/>
  <c r="AG204" i="4" s="1"/>
  <c r="AG205" i="4" s="1"/>
  <c r="AG206" i="4" s="1"/>
  <c r="AG207" i="4" s="1"/>
  <c r="AG208" i="4" s="1"/>
  <c r="AG209" i="4" s="1"/>
  <c r="AG210" i="4" s="1"/>
  <c r="AG211" i="4" s="1"/>
  <c r="AG212" i="4" s="1"/>
  <c r="AG213" i="4" s="1"/>
  <c r="AG214" i="4" s="1"/>
  <c r="AG215" i="4" s="1"/>
  <c r="AG216" i="4" s="1"/>
  <c r="AG217" i="4" s="1"/>
  <c r="AG218" i="4" s="1"/>
  <c r="AG219" i="4" s="1"/>
  <c r="AG220" i="4" s="1"/>
  <c r="AG221" i="4" s="1"/>
  <c r="AG222" i="4" s="1"/>
  <c r="AG223" i="4" s="1"/>
  <c r="AG224" i="4" s="1"/>
  <c r="AG225" i="4" s="1"/>
  <c r="AG226" i="4" s="1"/>
  <c r="AF227" i="4"/>
  <c r="AF228" i="4" s="1"/>
  <c r="AF229" i="4" s="1"/>
  <c r="AF230" i="4" s="1"/>
  <c r="AF231" i="4" s="1"/>
  <c r="AF232" i="4" s="1"/>
  <c r="AF233" i="4" s="1"/>
  <c r="AF234" i="4" s="1"/>
  <c r="AF235" i="4" s="1"/>
  <c r="AF236" i="4" s="1"/>
  <c r="AF237" i="4" s="1"/>
  <c r="AF238" i="4" s="1"/>
  <c r="AF239" i="4" s="1"/>
  <c r="AF240" i="4" s="1"/>
  <c r="AF241" i="4" s="1"/>
  <c r="BH150" i="4"/>
  <c r="BI149" i="4"/>
  <c r="BD153" i="4"/>
  <c r="BG151" i="4"/>
  <c r="BY140" i="4"/>
  <c r="BZ139" i="4"/>
  <c r="CA139" i="4" s="1"/>
  <c r="BV143" i="4"/>
  <c r="AK170" i="4"/>
  <c r="AK171" i="4" s="1"/>
  <c r="AK172" i="4" s="1"/>
  <c r="AK173" i="4" s="1"/>
  <c r="AK174" i="4" s="1"/>
  <c r="AK175" i="4" s="1"/>
  <c r="AK176" i="4" s="1"/>
  <c r="AK177" i="4" s="1"/>
  <c r="AK178" i="4" s="1"/>
  <c r="BB154" i="4"/>
  <c r="BC154" i="4" s="1"/>
  <c r="BL147" i="4"/>
  <c r="BM147" i="4" s="1"/>
  <c r="BE152" i="4"/>
  <c r="AS163" i="4"/>
  <c r="AR164" i="4"/>
  <c r="BS144" i="4"/>
  <c r="BR145" i="4"/>
  <c r="BJ148" i="4"/>
  <c r="BN146" i="4"/>
  <c r="AU161" i="4"/>
  <c r="AT162" i="4"/>
  <c r="BW142" i="4"/>
  <c r="CI137" i="4"/>
  <c r="CJ136" i="4"/>
  <c r="AF242" i="4" l="1"/>
  <c r="AF243" i="4" s="1"/>
  <c r="AE244" i="4"/>
  <c r="AE245" i="4" s="1"/>
  <c r="AE246" i="4" s="1"/>
  <c r="AE247" i="4" s="1"/>
  <c r="AE248" i="4" s="1"/>
  <c r="AE249" i="4" s="1"/>
  <c r="AE250" i="4" s="1"/>
  <c r="AE251" i="4" s="1"/>
  <c r="AE252" i="4" s="1"/>
  <c r="AE253" i="4" s="1"/>
  <c r="AE254" i="4" s="1"/>
  <c r="AE255" i="4" s="1"/>
  <c r="AE256" i="4" s="1"/>
  <c r="AE257" i="4" s="1"/>
  <c r="AE258" i="4" s="1"/>
  <c r="AE259" i="4" s="1"/>
  <c r="AO167" i="4"/>
  <c r="AM169" i="4"/>
  <c r="AP166" i="4"/>
  <c r="AN168" i="4"/>
  <c r="AK179" i="4"/>
  <c r="AK180" i="4" s="1"/>
  <c r="AK181" i="4" s="1"/>
  <c r="AK182" i="4" s="1"/>
  <c r="AK183" i="4" s="1"/>
  <c r="AQ165" i="4"/>
  <c r="CI138" i="4"/>
  <c r="AZ157" i="4"/>
  <c r="AY158" i="4"/>
  <c r="AX159" i="4"/>
  <c r="AW160" i="4"/>
  <c r="BA156" i="4"/>
  <c r="AI188" i="4"/>
  <c r="AJ185" i="4"/>
  <c r="AJ186" i="4" s="1"/>
  <c r="AJ187" i="4" s="1"/>
  <c r="BH151" i="4"/>
  <c r="BY141" i="4"/>
  <c r="BI150" i="4"/>
  <c r="AH190" i="4"/>
  <c r="AG227" i="4"/>
  <c r="AS164" i="4"/>
  <c r="AU162" i="4"/>
  <c r="BD154" i="4"/>
  <c r="AV161" i="4"/>
  <c r="BW143" i="4"/>
  <c r="BX142" i="4"/>
  <c r="AT163" i="4"/>
  <c r="BZ140" i="4"/>
  <c r="CB139" i="4"/>
  <c r="BE153" i="4"/>
  <c r="AL170" i="4"/>
  <c r="BN147" i="4"/>
  <c r="BO146" i="4"/>
  <c r="BT144" i="4"/>
  <c r="BS145" i="4"/>
  <c r="BK148" i="4"/>
  <c r="BF152" i="4"/>
  <c r="BJ149" i="4"/>
  <c r="BB155" i="4"/>
  <c r="CJ137" i="4"/>
  <c r="CK136" i="4"/>
  <c r="AF244" i="4" l="1"/>
  <c r="AF245" i="4" s="1"/>
  <c r="AF246" i="4" s="1"/>
  <c r="AF247" i="4" s="1"/>
  <c r="AF248" i="4" s="1"/>
  <c r="AF249" i="4" s="1"/>
  <c r="AF250" i="4" s="1"/>
  <c r="AF251" i="4" s="1"/>
  <c r="AF252" i="4" s="1"/>
  <c r="AF253" i="4" s="1"/>
  <c r="AF254" i="4" s="1"/>
  <c r="AF255" i="4" s="1"/>
  <c r="AF256" i="4" s="1"/>
  <c r="AF257" i="4" s="1"/>
  <c r="AF258" i="4" s="1"/>
  <c r="AF259" i="4" s="1"/>
  <c r="AO168" i="4"/>
  <c r="AP167" i="4"/>
  <c r="AM170" i="4"/>
  <c r="AQ166" i="4"/>
  <c r="AN169" i="4"/>
  <c r="AR165" i="4"/>
  <c r="CJ138" i="4"/>
  <c r="AK184" i="4"/>
  <c r="AK185" i="4" s="1"/>
  <c r="AZ158" i="4"/>
  <c r="BA157" i="4"/>
  <c r="AY159" i="4"/>
  <c r="AX160" i="4"/>
  <c r="BJ150" i="4"/>
  <c r="AJ188" i="4"/>
  <c r="AI189" i="4"/>
  <c r="AI190" i="4" s="1"/>
  <c r="BI151" i="4"/>
  <c r="BZ141" i="4"/>
  <c r="BY142" i="4"/>
  <c r="AT164" i="4"/>
  <c r="AH191" i="4"/>
  <c r="AH192" i="4" s="1"/>
  <c r="AH193" i="4" s="1"/>
  <c r="AH194" i="4" s="1"/>
  <c r="AH195" i="4" s="1"/>
  <c r="AH196" i="4" s="1"/>
  <c r="AH197" i="4" s="1"/>
  <c r="AH198" i="4" s="1"/>
  <c r="AH199" i="4" s="1"/>
  <c r="AH200" i="4" s="1"/>
  <c r="AH201" i="4" s="1"/>
  <c r="AH202" i="4" s="1"/>
  <c r="AH203" i="4" s="1"/>
  <c r="AH204" i="4" s="1"/>
  <c r="AH205" i="4" s="1"/>
  <c r="AH206" i="4" s="1"/>
  <c r="AH207" i="4" s="1"/>
  <c r="AH208" i="4" s="1"/>
  <c r="AH209" i="4" s="1"/>
  <c r="AH210" i="4" s="1"/>
  <c r="AH211" i="4" s="1"/>
  <c r="AH212" i="4" s="1"/>
  <c r="AH213" i="4" s="1"/>
  <c r="AH214" i="4" s="1"/>
  <c r="AH215" i="4" s="1"/>
  <c r="AH216" i="4" s="1"/>
  <c r="AH217" i="4" s="1"/>
  <c r="AH218" i="4" s="1"/>
  <c r="AH219" i="4" s="1"/>
  <c r="AH220" i="4" s="1"/>
  <c r="AH221" i="4" s="1"/>
  <c r="AH222" i="4" s="1"/>
  <c r="AH223" i="4" s="1"/>
  <c r="AH224" i="4" s="1"/>
  <c r="AH225" i="4" s="1"/>
  <c r="AH226" i="4" s="1"/>
  <c r="AH227" i="4" s="1"/>
  <c r="AG228" i="4"/>
  <c r="AG229" i="4" s="1"/>
  <c r="AG230" i="4" s="1"/>
  <c r="AG231" i="4" s="1"/>
  <c r="AG232" i="4" s="1"/>
  <c r="AG233" i="4" s="1"/>
  <c r="AG234" i="4" s="1"/>
  <c r="AG235" i="4" s="1"/>
  <c r="AG236" i="4" s="1"/>
  <c r="AG237" i="4" s="1"/>
  <c r="AG238" i="4" s="1"/>
  <c r="AG239" i="4" s="1"/>
  <c r="AG240" i="4" s="1"/>
  <c r="AG241" i="4" s="1"/>
  <c r="AG242" i="4" s="1"/>
  <c r="AG243" i="4" s="1"/>
  <c r="AU163" i="4"/>
  <c r="BE154" i="4"/>
  <c r="BK149" i="4"/>
  <c r="BC155" i="4"/>
  <c r="BD155" i="4" s="1"/>
  <c r="BT145" i="4"/>
  <c r="BU144" i="4"/>
  <c r="AL171" i="4"/>
  <c r="AL172" i="4" s="1"/>
  <c r="AL173" i="4" s="1"/>
  <c r="AL174" i="4" s="1"/>
  <c r="AL175" i="4" s="1"/>
  <c r="AL176" i="4" s="1"/>
  <c r="AL177" i="4" s="1"/>
  <c r="AL178" i="4" s="1"/>
  <c r="AL179" i="4" s="1"/>
  <c r="AL180" i="4" s="1"/>
  <c r="AL181" i="4" s="1"/>
  <c r="AL182" i="4" s="1"/>
  <c r="AL183" i="4" s="1"/>
  <c r="BB156" i="4"/>
  <c r="BF153" i="4"/>
  <c r="AW161" i="4"/>
  <c r="AV162" i="4"/>
  <c r="BP146" i="4"/>
  <c r="BO147" i="4"/>
  <c r="CA140" i="4"/>
  <c r="BG152" i="4"/>
  <c r="CC139" i="4"/>
  <c r="BL148" i="4"/>
  <c r="BM148" i="4" s="1"/>
  <c r="BX143" i="4"/>
  <c r="CL136" i="4"/>
  <c r="CK137" i="4"/>
  <c r="AG244" i="4" l="1"/>
  <c r="AG245" i="4" s="1"/>
  <c r="AG246" i="4" s="1"/>
  <c r="AG247" i="4" s="1"/>
  <c r="AG248" i="4" s="1"/>
  <c r="AG249" i="4" s="1"/>
  <c r="AG250" i="4" s="1"/>
  <c r="AG251" i="4" s="1"/>
  <c r="AG252" i="4" s="1"/>
  <c r="AP168" i="4"/>
  <c r="AQ167" i="4"/>
  <c r="AL184" i="4"/>
  <c r="AL185" i="4" s="1"/>
  <c r="AN170" i="4"/>
  <c r="AO169" i="4"/>
  <c r="AR166" i="4"/>
  <c r="AS165" i="4"/>
  <c r="AT165" i="4" s="1"/>
  <c r="CK138" i="4"/>
  <c r="AZ159" i="4"/>
  <c r="AX161" i="4"/>
  <c r="BA158" i="4"/>
  <c r="AY160" i="4"/>
  <c r="BJ151" i="4"/>
  <c r="AK186" i="4"/>
  <c r="AJ189" i="4"/>
  <c r="AJ190" i="4" s="1"/>
  <c r="BZ142" i="4"/>
  <c r="AU164" i="4"/>
  <c r="AV163" i="4"/>
  <c r="AI191" i="4"/>
  <c r="AI192" i="4" s="1"/>
  <c r="AI193" i="4" s="1"/>
  <c r="AI194" i="4" s="1"/>
  <c r="AI195" i="4" s="1"/>
  <c r="AI196" i="4" s="1"/>
  <c r="AI197" i="4" s="1"/>
  <c r="AI198" i="4" s="1"/>
  <c r="AI199" i="4" s="1"/>
  <c r="AI200" i="4" s="1"/>
  <c r="AH228" i="4"/>
  <c r="BF154" i="4"/>
  <c r="BE155" i="4"/>
  <c r="BG153" i="4"/>
  <c r="BH152" i="4"/>
  <c r="BI152" i="4" s="1"/>
  <c r="CA141" i="4"/>
  <c r="BB157" i="4"/>
  <c r="CD139" i="4"/>
  <c r="BY143" i="4"/>
  <c r="BP147" i="4"/>
  <c r="BQ146" i="4"/>
  <c r="BR146" i="4" s="1"/>
  <c r="BK150" i="4"/>
  <c r="BU145" i="4"/>
  <c r="BV144" i="4"/>
  <c r="AM171" i="4"/>
  <c r="BL149" i="4"/>
  <c r="BM149" i="4" s="1"/>
  <c r="BN148" i="4"/>
  <c r="BO148" i="4" s="1"/>
  <c r="CB140" i="4"/>
  <c r="AW162" i="4"/>
  <c r="BC156" i="4"/>
  <c r="CM136" i="4"/>
  <c r="CL137" i="4"/>
  <c r="AG253" i="4" l="1"/>
  <c r="AG254" i="4" s="1"/>
  <c r="AG255" i="4" s="1"/>
  <c r="AG256" i="4" s="1"/>
  <c r="AG257" i="4" s="1"/>
  <c r="AG258" i="4" s="1"/>
  <c r="AG259" i="4" s="1"/>
  <c r="AN171" i="4"/>
  <c r="AP169" i="4"/>
  <c r="AQ168" i="4"/>
  <c r="AR167" i="4"/>
  <c r="AO170" i="4"/>
  <c r="AS166" i="4"/>
  <c r="CL138" i="4"/>
  <c r="AZ160" i="4"/>
  <c r="BA159" i="4"/>
  <c r="AY161" i="4"/>
  <c r="BJ152" i="4"/>
  <c r="AW163" i="4"/>
  <c r="AK187" i="4"/>
  <c r="AL186" i="4"/>
  <c r="BZ143" i="4"/>
  <c r="CA142" i="4"/>
  <c r="AV164" i="4"/>
  <c r="AU165" i="4"/>
  <c r="AJ191" i="4"/>
  <c r="AJ192" i="4" s="1"/>
  <c r="AI201" i="4"/>
  <c r="AI202" i="4" s="1"/>
  <c r="AI203" i="4" s="1"/>
  <c r="AI204" i="4" s="1"/>
  <c r="AI205" i="4" s="1"/>
  <c r="AI206" i="4" s="1"/>
  <c r="AI207" i="4" s="1"/>
  <c r="AI208" i="4" s="1"/>
  <c r="AI209" i="4" s="1"/>
  <c r="AI210" i="4" s="1"/>
  <c r="AI211" i="4" s="1"/>
  <c r="AI212" i="4" s="1"/>
  <c r="AI213" i="4" s="1"/>
  <c r="AI214" i="4" s="1"/>
  <c r="AI215" i="4" s="1"/>
  <c r="AI216" i="4" s="1"/>
  <c r="AI217" i="4" s="1"/>
  <c r="AI218" i="4" s="1"/>
  <c r="AI219" i="4" s="1"/>
  <c r="AI220" i="4" s="1"/>
  <c r="AI221" i="4" s="1"/>
  <c r="AI222" i="4" s="1"/>
  <c r="AI223" i="4" s="1"/>
  <c r="AI224" i="4" s="1"/>
  <c r="AI225" i="4" s="1"/>
  <c r="AI226" i="4" s="1"/>
  <c r="BG154" i="4"/>
  <c r="AH229" i="4"/>
  <c r="AH230" i="4" s="1"/>
  <c r="AH231" i="4" s="1"/>
  <c r="AH232" i="4" s="1"/>
  <c r="AH233" i="4" s="1"/>
  <c r="AH234" i="4" s="1"/>
  <c r="AH235" i="4" s="1"/>
  <c r="AH236" i="4" s="1"/>
  <c r="AH237" i="4" s="1"/>
  <c r="AH238" i="4" s="1"/>
  <c r="AH239" i="4" s="1"/>
  <c r="AH240" i="4" s="1"/>
  <c r="AH241" i="4" s="1"/>
  <c r="AH242" i="4" s="1"/>
  <c r="AH243" i="4" s="1"/>
  <c r="AH244" i="4" s="1"/>
  <c r="AH245" i="4" s="1"/>
  <c r="AH246" i="4" s="1"/>
  <c r="AH247" i="4" s="1"/>
  <c r="AH248" i="4" s="1"/>
  <c r="AH249" i="4" s="1"/>
  <c r="AH250" i="4" s="1"/>
  <c r="AH251" i="4" s="1"/>
  <c r="AH252" i="4" s="1"/>
  <c r="BF155" i="4"/>
  <c r="BL150" i="4"/>
  <c r="BM150" i="4" s="1"/>
  <c r="BC157" i="4"/>
  <c r="CB141" i="4"/>
  <c r="BD156" i="4"/>
  <c r="BE156" i="4" s="1"/>
  <c r="CC140" i="4"/>
  <c r="CD140" i="4" s="1"/>
  <c r="BB158" i="4"/>
  <c r="AX162" i="4"/>
  <c r="BK151" i="4"/>
  <c r="BQ147" i="4"/>
  <c r="BS146" i="4"/>
  <c r="BN149" i="4"/>
  <c r="BO149" i="4" s="1"/>
  <c r="AM172" i="4"/>
  <c r="AM173" i="4" s="1"/>
  <c r="AM174" i="4" s="1"/>
  <c r="BP148" i="4"/>
  <c r="BV145" i="4"/>
  <c r="BW144" i="4"/>
  <c r="BX144" i="4" s="1"/>
  <c r="CE139" i="4"/>
  <c r="CF139" i="4" s="1"/>
  <c r="BH153" i="4"/>
  <c r="CN136" i="4"/>
  <c r="CM137" i="4"/>
  <c r="AO171" i="4" l="1"/>
  <c r="AR168" i="4"/>
  <c r="AQ169" i="4"/>
  <c r="AP170" i="4"/>
  <c r="CM138" i="4"/>
  <c r="AS167" i="4"/>
  <c r="AT166" i="4"/>
  <c r="BA160" i="4"/>
  <c r="AZ161" i="4"/>
  <c r="CA143" i="4"/>
  <c r="AX163" i="4"/>
  <c r="AW164" i="4"/>
  <c r="AL187" i="4"/>
  <c r="AK188" i="4"/>
  <c r="AK189" i="4" s="1"/>
  <c r="CB142" i="4"/>
  <c r="AV165" i="4"/>
  <c r="BH154" i="4"/>
  <c r="AI227" i="4"/>
  <c r="AI228" i="4" s="1"/>
  <c r="AI229" i="4" s="1"/>
  <c r="AI230" i="4" s="1"/>
  <c r="AI231" i="4" s="1"/>
  <c r="AI232" i="4" s="1"/>
  <c r="AI233" i="4" s="1"/>
  <c r="AI234" i="4" s="1"/>
  <c r="AI235" i="4" s="1"/>
  <c r="AI236" i="4" s="1"/>
  <c r="AI237" i="4" s="1"/>
  <c r="AI238" i="4" s="1"/>
  <c r="AI239" i="4" s="1"/>
  <c r="AI240" i="4" s="1"/>
  <c r="AI241" i="4" s="1"/>
  <c r="AI242" i="4" s="1"/>
  <c r="AI243" i="4" s="1"/>
  <c r="AI244" i="4" s="1"/>
  <c r="AI245" i="4" s="1"/>
  <c r="AI246" i="4" s="1"/>
  <c r="AI247" i="4" s="1"/>
  <c r="AI248" i="4" s="1"/>
  <c r="AI249" i="4" s="1"/>
  <c r="AI250" i="4" s="1"/>
  <c r="AI251" i="4" s="1"/>
  <c r="AI252" i="4" s="1"/>
  <c r="BG155" i="4"/>
  <c r="AH253" i="4"/>
  <c r="AH254" i="4" s="1"/>
  <c r="AH255" i="4" s="1"/>
  <c r="AH256" i="4" s="1"/>
  <c r="AH257" i="4" s="1"/>
  <c r="AH258" i="4" s="1"/>
  <c r="AJ193" i="4"/>
  <c r="AN172" i="4"/>
  <c r="BQ148" i="4"/>
  <c r="AM175" i="4"/>
  <c r="AM176" i="4" s="1"/>
  <c r="AM177" i="4" s="1"/>
  <c r="AM178" i="4" s="1"/>
  <c r="AM179" i="4" s="1"/>
  <c r="AM180" i="4" s="1"/>
  <c r="AM181" i="4" s="1"/>
  <c r="AM182" i="4" s="1"/>
  <c r="AM183" i="4" s="1"/>
  <c r="AM184" i="4" s="1"/>
  <c r="AM185" i="4" s="1"/>
  <c r="AM186" i="4" s="1"/>
  <c r="BF156" i="4"/>
  <c r="BT146" i="4"/>
  <c r="BC158" i="4"/>
  <c r="AY162" i="4"/>
  <c r="BB159" i="4"/>
  <c r="BW145" i="4"/>
  <c r="BX145" i="4" s="1"/>
  <c r="CE140" i="4"/>
  <c r="CG139" i="4"/>
  <c r="BK152" i="4"/>
  <c r="BN150" i="4"/>
  <c r="BD157" i="4"/>
  <c r="BY144" i="4"/>
  <c r="BZ144" i="4" s="1"/>
  <c r="BR147" i="4"/>
  <c r="BL151" i="4"/>
  <c r="BM151" i="4" s="1"/>
  <c r="BP149" i="4"/>
  <c r="BI153" i="4"/>
  <c r="BJ153" i="4" s="1"/>
  <c r="CC141" i="4"/>
  <c r="CO136" i="4"/>
  <c r="CN137" i="4"/>
  <c r="AO172" i="4" l="1"/>
  <c r="AP171" i="4"/>
  <c r="AR169" i="4"/>
  <c r="AS168" i="4"/>
  <c r="AQ170" i="4"/>
  <c r="AT167" i="4"/>
  <c r="AU166" i="4"/>
  <c r="AV166" i="4" s="1"/>
  <c r="AM187" i="4"/>
  <c r="BA161" i="4"/>
  <c r="CB143" i="4"/>
  <c r="AX164" i="4"/>
  <c r="AK190" i="4"/>
  <c r="AL188" i="4"/>
  <c r="CC142" i="4"/>
  <c r="BH155" i="4"/>
  <c r="BG156" i="4"/>
  <c r="AW165" i="4"/>
  <c r="AH259" i="4"/>
  <c r="AI253" i="4"/>
  <c r="AI254" i="4" s="1"/>
  <c r="AI255" i="4" s="1"/>
  <c r="AI256" i="4" s="1"/>
  <c r="AI257" i="4" s="1"/>
  <c r="AI258" i="4" s="1"/>
  <c r="AJ194" i="4"/>
  <c r="AN173" i="4"/>
  <c r="AN174" i="4" s="1"/>
  <c r="AY163" i="4"/>
  <c r="AZ162" i="4"/>
  <c r="BE157" i="4"/>
  <c r="BF157" i="4" s="1"/>
  <c r="BK153" i="4"/>
  <c r="CF140" i="4"/>
  <c r="BN151" i="4"/>
  <c r="CD141" i="4"/>
  <c r="BB160" i="4"/>
  <c r="BL152" i="4"/>
  <c r="BM152" i="4" s="1"/>
  <c r="BU146" i="4"/>
  <c r="BQ149" i="4"/>
  <c r="BR148" i="4"/>
  <c r="BC159" i="4"/>
  <c r="BS147" i="4"/>
  <c r="BO150" i="4"/>
  <c r="BP150" i="4" s="1"/>
  <c r="BI154" i="4"/>
  <c r="BD158" i="4"/>
  <c r="CH139" i="4"/>
  <c r="CI139" i="4" s="1"/>
  <c r="BY145" i="4"/>
  <c r="CA144" i="4"/>
  <c r="CN138" i="4"/>
  <c r="CO137" i="4"/>
  <c r="CP136" i="4"/>
  <c r="AP172" i="4" l="1"/>
  <c r="AS169" i="4"/>
  <c r="AR170" i="4"/>
  <c r="AQ171" i="4"/>
  <c r="AT168" i="4"/>
  <c r="AU167" i="4"/>
  <c r="BB161" i="4"/>
  <c r="AX165" i="4"/>
  <c r="CC143" i="4"/>
  <c r="AY164" i="4"/>
  <c r="BH156" i="4"/>
  <c r="AK191" i="4"/>
  <c r="AK192" i="4" s="1"/>
  <c r="AK193" i="4" s="1"/>
  <c r="AL189" i="4"/>
  <c r="AL190" i="4" s="1"/>
  <c r="AM188" i="4"/>
  <c r="AI259" i="4"/>
  <c r="AO173" i="4"/>
  <c r="AW166" i="4"/>
  <c r="AN175" i="4"/>
  <c r="AN176" i="4" s="1"/>
  <c r="AN177" i="4" s="1"/>
  <c r="AN178" i="4" s="1"/>
  <c r="AN179" i="4" s="1"/>
  <c r="AN180" i="4" s="1"/>
  <c r="AN181" i="4" s="1"/>
  <c r="AN182" i="4" s="1"/>
  <c r="AN183" i="4" s="1"/>
  <c r="AN184" i="4" s="1"/>
  <c r="AN185" i="4" s="1"/>
  <c r="AN186" i="4" s="1"/>
  <c r="AN187" i="4" s="1"/>
  <c r="AJ195" i="4"/>
  <c r="BR149" i="4"/>
  <c r="BA162" i="4"/>
  <c r="CJ139" i="4"/>
  <c r="CK139" i="4" s="1"/>
  <c r="BO151" i="4"/>
  <c r="CB144" i="4"/>
  <c r="CG140" i="4"/>
  <c r="BD159" i="4"/>
  <c r="BT147" i="4"/>
  <c r="BS148" i="4"/>
  <c r="CD142" i="4"/>
  <c r="BN152" i="4"/>
  <c r="BE158" i="4"/>
  <c r="AZ163" i="4"/>
  <c r="BZ145" i="4"/>
  <c r="CA145" i="4" s="1"/>
  <c r="CE141" i="4"/>
  <c r="BQ150" i="4"/>
  <c r="BJ154" i="4"/>
  <c r="BI155" i="4"/>
  <c r="BC160" i="4"/>
  <c r="BV146" i="4"/>
  <c r="BW146" i="4" s="1"/>
  <c r="BL153" i="4"/>
  <c r="BG157" i="4"/>
  <c r="CP137" i="4"/>
  <c r="CQ136" i="4"/>
  <c r="CO138" i="4"/>
  <c r="AP173" i="4" l="1"/>
  <c r="AQ172" i="4"/>
  <c r="AS170" i="4"/>
  <c r="AR171" i="4"/>
  <c r="AT169" i="4"/>
  <c r="AU168" i="4"/>
  <c r="AV167" i="4"/>
  <c r="AW167" i="4" s="1"/>
  <c r="CD143" i="4"/>
  <c r="AN188" i="4"/>
  <c r="AX166" i="4"/>
  <c r="AY165" i="4"/>
  <c r="CC144" i="4"/>
  <c r="AL191" i="4"/>
  <c r="AL192" i="4" s="1"/>
  <c r="AM189" i="4"/>
  <c r="AM190" i="4" s="1"/>
  <c r="AK194" i="4"/>
  <c r="AK195" i="4" s="1"/>
  <c r="AO174" i="4"/>
  <c r="AO175" i="4" s="1"/>
  <c r="AO176" i="4" s="1"/>
  <c r="AO177" i="4" s="1"/>
  <c r="BR150" i="4"/>
  <c r="AJ196" i="4"/>
  <c r="AJ197" i="4" s="1"/>
  <c r="AJ198" i="4" s="1"/>
  <c r="AJ199" i="4" s="1"/>
  <c r="AJ200" i="4" s="1"/>
  <c r="AJ201" i="4" s="1"/>
  <c r="AJ202" i="4" s="1"/>
  <c r="AJ203" i="4" s="1"/>
  <c r="AJ204" i="4" s="1"/>
  <c r="AJ205" i="4" s="1"/>
  <c r="AJ206" i="4" s="1"/>
  <c r="AJ207" i="4" s="1"/>
  <c r="AJ208" i="4" s="1"/>
  <c r="AJ209" i="4" s="1"/>
  <c r="AJ210" i="4" s="1"/>
  <c r="AJ211" i="4" s="1"/>
  <c r="AJ212" i="4" s="1"/>
  <c r="AJ213" i="4" s="1"/>
  <c r="AJ214" i="4" s="1"/>
  <c r="AJ215" i="4" s="1"/>
  <c r="AJ216" i="4" s="1"/>
  <c r="AJ217" i="4" s="1"/>
  <c r="AJ218" i="4" s="1"/>
  <c r="AJ219" i="4" s="1"/>
  <c r="AJ220" i="4" s="1"/>
  <c r="AJ221" i="4" s="1"/>
  <c r="AJ222" i="4" s="1"/>
  <c r="AJ223" i="4" s="1"/>
  <c r="AJ224" i="4" s="1"/>
  <c r="AJ225" i="4" s="1"/>
  <c r="AJ226" i="4" s="1"/>
  <c r="AJ227" i="4" s="1"/>
  <c r="AJ228" i="4" s="1"/>
  <c r="AJ229" i="4" s="1"/>
  <c r="AJ230" i="4" s="1"/>
  <c r="AJ231" i="4" s="1"/>
  <c r="AJ232" i="4" s="1"/>
  <c r="AJ233" i="4" s="1"/>
  <c r="AJ234" i="4" s="1"/>
  <c r="AJ235" i="4" s="1"/>
  <c r="AJ236" i="4" s="1"/>
  <c r="AJ237" i="4" s="1"/>
  <c r="AJ238" i="4" s="1"/>
  <c r="AJ239" i="4" s="1"/>
  <c r="AJ240" i="4" s="1"/>
  <c r="AJ241" i="4" s="1"/>
  <c r="AJ242" i="4" s="1"/>
  <c r="AJ243" i="4" s="1"/>
  <c r="AJ244" i="4" s="1"/>
  <c r="AJ245" i="4" s="1"/>
  <c r="AJ246" i="4" s="1"/>
  <c r="AJ247" i="4" s="1"/>
  <c r="AJ248" i="4" s="1"/>
  <c r="AJ249" i="4" s="1"/>
  <c r="AJ250" i="4" s="1"/>
  <c r="AJ251" i="4" s="1"/>
  <c r="AJ252" i="4" s="1"/>
  <c r="AJ253" i="4" s="1"/>
  <c r="AJ254" i="4" s="1"/>
  <c r="AJ255" i="4" s="1"/>
  <c r="AJ256" i="4" s="1"/>
  <c r="AJ257" i="4" s="1"/>
  <c r="AJ258" i="4" s="1"/>
  <c r="AJ259" i="4" s="1"/>
  <c r="BO152" i="4"/>
  <c r="BC161" i="4"/>
  <c r="BE159" i="4"/>
  <c r="BA163" i="4"/>
  <c r="BB162" i="4"/>
  <c r="BP151" i="4"/>
  <c r="BS149" i="4"/>
  <c r="BJ155" i="4"/>
  <c r="BI156" i="4"/>
  <c r="CH140" i="4"/>
  <c r="CI140" i="4" s="1"/>
  <c r="BK154" i="4"/>
  <c r="BU147" i="4"/>
  <c r="BT148" i="4"/>
  <c r="CL139" i="4"/>
  <c r="CM139" i="4" s="1"/>
  <c r="BX146" i="4"/>
  <c r="BY146" i="4" s="1"/>
  <c r="CF141" i="4"/>
  <c r="CE142" i="4"/>
  <c r="BD160" i="4"/>
  <c r="CB145" i="4"/>
  <c r="BF158" i="4"/>
  <c r="AZ164" i="4"/>
  <c r="BH157" i="4"/>
  <c r="BM153" i="4"/>
  <c r="BN153" i="4" s="1"/>
  <c r="CQ137" i="4"/>
  <c r="CR136" i="4"/>
  <c r="CP138" i="4"/>
  <c r="AQ173" i="4" l="1"/>
  <c r="AR172" i="4"/>
  <c r="AS171" i="4"/>
  <c r="AT170" i="4"/>
  <c r="AU169" i="4"/>
  <c r="AV168" i="4"/>
  <c r="CD144" i="4"/>
  <c r="AY166" i="4"/>
  <c r="AX167" i="4"/>
  <c r="AP174" i="4"/>
  <c r="AM191" i="4"/>
  <c r="AM192" i="4" s="1"/>
  <c r="AL193" i="4"/>
  <c r="AL194" i="4" s="1"/>
  <c r="AL195" i="4" s="1"/>
  <c r="AN189" i="4"/>
  <c r="AN190" i="4" s="1"/>
  <c r="BS150" i="4"/>
  <c r="AK196" i="4"/>
  <c r="AK197" i="4" s="1"/>
  <c r="AK198" i="4" s="1"/>
  <c r="AK199" i="4" s="1"/>
  <c r="AK200" i="4" s="1"/>
  <c r="AK201" i="4" s="1"/>
  <c r="AK202" i="4" s="1"/>
  <c r="AK203" i="4" s="1"/>
  <c r="AK204" i="4" s="1"/>
  <c r="AK205" i="4" s="1"/>
  <c r="AK206" i="4" s="1"/>
  <c r="AK207" i="4" s="1"/>
  <c r="AK208" i="4" s="1"/>
  <c r="AK209" i="4" s="1"/>
  <c r="AK210" i="4" s="1"/>
  <c r="AK211" i="4" s="1"/>
  <c r="AK212" i="4" s="1"/>
  <c r="AK213" i="4" s="1"/>
  <c r="AK214" i="4" s="1"/>
  <c r="AK215" i="4" s="1"/>
  <c r="AK216" i="4" s="1"/>
  <c r="AK217" i="4" s="1"/>
  <c r="AK218" i="4" s="1"/>
  <c r="AK219" i="4" s="1"/>
  <c r="AK220" i="4" s="1"/>
  <c r="AK221" i="4" s="1"/>
  <c r="AK222" i="4" s="1"/>
  <c r="AK223" i="4" s="1"/>
  <c r="AK224" i="4" s="1"/>
  <c r="AK225" i="4" s="1"/>
  <c r="AK226" i="4" s="1"/>
  <c r="AK227" i="4" s="1"/>
  <c r="AK228" i="4" s="1"/>
  <c r="AK229" i="4" s="1"/>
  <c r="AK230" i="4" s="1"/>
  <c r="AK231" i="4" s="1"/>
  <c r="AK232" i="4" s="1"/>
  <c r="AK233" i="4" s="1"/>
  <c r="AK234" i="4" s="1"/>
  <c r="AK235" i="4" s="1"/>
  <c r="AK236" i="4" s="1"/>
  <c r="AK237" i="4" s="1"/>
  <c r="AK238" i="4" s="1"/>
  <c r="AK239" i="4" s="1"/>
  <c r="AK240" i="4" s="1"/>
  <c r="AK241" i="4" s="1"/>
  <c r="AK242" i="4" s="1"/>
  <c r="AK243" i="4" s="1"/>
  <c r="AK244" i="4" s="1"/>
  <c r="AK245" i="4" s="1"/>
  <c r="AK246" i="4" s="1"/>
  <c r="AK247" i="4" s="1"/>
  <c r="AK248" i="4" s="1"/>
  <c r="AK249" i="4" s="1"/>
  <c r="AK250" i="4" s="1"/>
  <c r="AK251" i="4" s="1"/>
  <c r="AK252" i="4" s="1"/>
  <c r="CF142" i="4"/>
  <c r="CN139" i="4"/>
  <c r="CO139" i="4" s="1"/>
  <c r="CP139" i="4" s="1"/>
  <c r="BU148" i="4"/>
  <c r="BK155" i="4"/>
  <c r="AZ165" i="4"/>
  <c r="BP152" i="4"/>
  <c r="BL154" i="4"/>
  <c r="BM154" i="4" s="1"/>
  <c r="BB163" i="4"/>
  <c r="BA164" i="4"/>
  <c r="AO178" i="4"/>
  <c r="AO179" i="4" s="1"/>
  <c r="BI157" i="4"/>
  <c r="BF159" i="4"/>
  <c r="BE160" i="4"/>
  <c r="BO153" i="4"/>
  <c r="BD161" i="4"/>
  <c r="BC162" i="4"/>
  <c r="CC145" i="4"/>
  <c r="BV147" i="4"/>
  <c r="BG158" i="4"/>
  <c r="BT149" i="4"/>
  <c r="CG141" i="4"/>
  <c r="CJ140" i="4"/>
  <c r="BZ146" i="4"/>
  <c r="CA146" i="4" s="1"/>
  <c r="CE143" i="4"/>
  <c r="BJ156" i="4"/>
  <c r="BQ151" i="4"/>
  <c r="BR151" i="4" s="1"/>
  <c r="CS136" i="4"/>
  <c r="CR137" i="4"/>
  <c r="CQ138" i="4"/>
  <c r="AR173" i="4" l="1"/>
  <c r="AQ174" i="4"/>
  <c r="AS172" i="4"/>
  <c r="AT171" i="4"/>
  <c r="AU170" i="4"/>
  <c r="AV169" i="4"/>
  <c r="AW168" i="4"/>
  <c r="AX168" i="4" s="1"/>
  <c r="CD145" i="4"/>
  <c r="AY167" i="4"/>
  <c r="AZ166" i="4"/>
  <c r="AP175" i="4"/>
  <c r="AN191" i="4"/>
  <c r="AN192" i="4" s="1"/>
  <c r="AM193" i="4"/>
  <c r="BT150" i="4"/>
  <c r="AK253" i="4"/>
  <c r="AK254" i="4" s="1"/>
  <c r="AK255" i="4" s="1"/>
  <c r="AK256" i="4" s="1"/>
  <c r="AK257" i="4" s="1"/>
  <c r="AK258" i="4" s="1"/>
  <c r="AK259" i="4" s="1"/>
  <c r="AL196" i="4"/>
  <c r="BF160" i="4"/>
  <c r="BA165" i="4"/>
  <c r="CQ139" i="4"/>
  <c r="BW147" i="4"/>
  <c r="BX147" i="4" s="1"/>
  <c r="BN154" i="4"/>
  <c r="BO154" i="4" s="1"/>
  <c r="CB146" i="4"/>
  <c r="CC146" i="4" s="1"/>
  <c r="BG159" i="4"/>
  <c r="BJ157" i="4"/>
  <c r="BU149" i="4"/>
  <c r="CF143" i="4"/>
  <c r="CK140" i="4"/>
  <c r="CL140" i="4" s="1"/>
  <c r="BD162" i="4"/>
  <c r="CG142" i="4"/>
  <c r="BC163" i="4"/>
  <c r="BB164" i="4"/>
  <c r="AO180" i="4"/>
  <c r="AO181" i="4" s="1"/>
  <c r="AO182" i="4" s="1"/>
  <c r="AO183" i="4" s="1"/>
  <c r="AO184" i="4" s="1"/>
  <c r="AO185" i="4" s="1"/>
  <c r="AO186" i="4" s="1"/>
  <c r="AO187" i="4" s="1"/>
  <c r="AO188" i="4" s="1"/>
  <c r="AO189" i="4" s="1"/>
  <c r="AO190" i="4" s="1"/>
  <c r="BQ152" i="4"/>
  <c r="BR152" i="4" s="1"/>
  <c r="BS151" i="4"/>
  <c r="CH141" i="4"/>
  <c r="BE161" i="4"/>
  <c r="BH158" i="4"/>
  <c r="BL155" i="4"/>
  <c r="BK156" i="4"/>
  <c r="CE144" i="4"/>
  <c r="BV148" i="4"/>
  <c r="BP153" i="4"/>
  <c r="CR138" i="4"/>
  <c r="CS137" i="4"/>
  <c r="CT136" i="4"/>
  <c r="AR174" i="4" l="1"/>
  <c r="AS173" i="4"/>
  <c r="AQ175" i="4"/>
  <c r="AU171" i="4"/>
  <c r="AT172" i="4"/>
  <c r="AV170" i="4"/>
  <c r="AW169" i="4"/>
  <c r="AX169" i="4" s="1"/>
  <c r="AO191" i="4"/>
  <c r="AO192" i="4" s="1"/>
  <c r="AZ167" i="4"/>
  <c r="AY168" i="4"/>
  <c r="BG160" i="4"/>
  <c r="BA166" i="4"/>
  <c r="AP176" i="4"/>
  <c r="AP177" i="4" s="1"/>
  <c r="AP178" i="4" s="1"/>
  <c r="BT151" i="4"/>
  <c r="AN193" i="4"/>
  <c r="AM194" i="4"/>
  <c r="AM195" i="4" s="1"/>
  <c r="AM196" i="4" s="1"/>
  <c r="BU150" i="4"/>
  <c r="AL197" i="4"/>
  <c r="AL198" i="4" s="1"/>
  <c r="AL199" i="4" s="1"/>
  <c r="AL200" i="4" s="1"/>
  <c r="AL201" i="4" s="1"/>
  <c r="AL202" i="4" s="1"/>
  <c r="AL203" i="4" s="1"/>
  <c r="AL204" i="4" s="1"/>
  <c r="AL205" i="4" s="1"/>
  <c r="AL206" i="4" s="1"/>
  <c r="AL207" i="4" s="1"/>
  <c r="AL208" i="4" s="1"/>
  <c r="AL209" i="4" s="1"/>
  <c r="AL210" i="4" s="1"/>
  <c r="AL211" i="4" s="1"/>
  <c r="AL212" i="4" s="1"/>
  <c r="AL213" i="4" s="1"/>
  <c r="AL214" i="4" s="1"/>
  <c r="AL215" i="4" s="1"/>
  <c r="AL216" i="4" s="1"/>
  <c r="AL217" i="4" s="1"/>
  <c r="AL218" i="4" s="1"/>
  <c r="AL219" i="4" s="1"/>
  <c r="AL220" i="4" s="1"/>
  <c r="AL221" i="4" s="1"/>
  <c r="AL222" i="4" s="1"/>
  <c r="AL223" i="4" s="1"/>
  <c r="AL224" i="4" s="1"/>
  <c r="AL225" i="4" s="1"/>
  <c r="AL226" i="4" s="1"/>
  <c r="AL227" i="4" s="1"/>
  <c r="AL228" i="4" s="1"/>
  <c r="AL229" i="4" s="1"/>
  <c r="AL230" i="4" s="1"/>
  <c r="AL231" i="4" s="1"/>
  <c r="AL232" i="4" s="1"/>
  <c r="AL233" i="4" s="1"/>
  <c r="AL234" i="4" s="1"/>
  <c r="AL235" i="4" s="1"/>
  <c r="AL236" i="4" s="1"/>
  <c r="AL237" i="4" s="1"/>
  <c r="AL238" i="4" s="1"/>
  <c r="AL239" i="4" s="1"/>
  <c r="AL240" i="4" s="1"/>
  <c r="AL241" i="4" s="1"/>
  <c r="AL242" i="4" s="1"/>
  <c r="AL243" i="4" s="1"/>
  <c r="AL244" i="4" s="1"/>
  <c r="AL245" i="4" s="1"/>
  <c r="AL246" i="4" s="1"/>
  <c r="AL247" i="4" s="1"/>
  <c r="AL248" i="4" s="1"/>
  <c r="AL249" i="4" s="1"/>
  <c r="AL250" i="4" s="1"/>
  <c r="AL251" i="4" s="1"/>
  <c r="AL252" i="4" s="1"/>
  <c r="AL253" i="4" s="1"/>
  <c r="AL254" i="4" s="1"/>
  <c r="AL255" i="4" s="1"/>
  <c r="AL256" i="4" s="1"/>
  <c r="AL257" i="4" s="1"/>
  <c r="AL258" i="4" s="1"/>
  <c r="AL259" i="4" s="1"/>
  <c r="CR139" i="4"/>
  <c r="BQ153" i="4"/>
  <c r="BR153" i="4" s="1"/>
  <c r="BY147" i="4"/>
  <c r="BZ147" i="4" s="1"/>
  <c r="BH159" i="4"/>
  <c r="CH142" i="4"/>
  <c r="BK157" i="4"/>
  <c r="BB165" i="4"/>
  <c r="CF144" i="4"/>
  <c r="BC164" i="4"/>
  <c r="CM140" i="4"/>
  <c r="CN140" i="4" s="1"/>
  <c r="CO140" i="4" s="1"/>
  <c r="BV149" i="4"/>
  <c r="CE145" i="4"/>
  <c r="CD146" i="4"/>
  <c r="BM155" i="4"/>
  <c r="BL156" i="4"/>
  <c r="BE162" i="4"/>
  <c r="BW148" i="4"/>
  <c r="BF161" i="4"/>
  <c r="BP154" i="4"/>
  <c r="BS152" i="4"/>
  <c r="BD163" i="4"/>
  <c r="CG143" i="4"/>
  <c r="BI158" i="4"/>
  <c r="CI141" i="4"/>
  <c r="CJ141" i="4" s="1"/>
  <c r="CS138" i="4"/>
  <c r="CT137" i="4"/>
  <c r="CU136" i="4"/>
  <c r="AS174" i="4" l="1"/>
  <c r="AT173" i="4"/>
  <c r="AR175" i="4"/>
  <c r="AU172" i="4"/>
  <c r="AV171" i="4"/>
  <c r="AW170" i="4"/>
  <c r="AX170" i="4" s="1"/>
  <c r="AY169" i="4"/>
  <c r="BG161" i="4"/>
  <c r="BA167" i="4"/>
  <c r="AZ168" i="4"/>
  <c r="AQ176" i="4"/>
  <c r="AQ177" i="4" s="1"/>
  <c r="AP179" i="4"/>
  <c r="AP180" i="4" s="1"/>
  <c r="AP181" i="4" s="1"/>
  <c r="AP182" i="4" s="1"/>
  <c r="AP183" i="4" s="1"/>
  <c r="AP184" i="4" s="1"/>
  <c r="AP185" i="4" s="1"/>
  <c r="AP186" i="4" s="1"/>
  <c r="AP187" i="4" s="1"/>
  <c r="AP188" i="4" s="1"/>
  <c r="AP189" i="4" s="1"/>
  <c r="AP190" i="4" s="1"/>
  <c r="AP191" i="4" s="1"/>
  <c r="AP192" i="4" s="1"/>
  <c r="BU151" i="4"/>
  <c r="AO193" i="4"/>
  <c r="AN194" i="4"/>
  <c r="AN195" i="4" s="1"/>
  <c r="AM197" i="4"/>
  <c r="AM198" i="4" s="1"/>
  <c r="AM199" i="4" s="1"/>
  <c r="AM200" i="4" s="1"/>
  <c r="AM201" i="4" s="1"/>
  <c r="AM202" i="4" s="1"/>
  <c r="AM203" i="4" s="1"/>
  <c r="AM204" i="4" s="1"/>
  <c r="AM205" i="4" s="1"/>
  <c r="AM206" i="4" s="1"/>
  <c r="AM207" i="4" s="1"/>
  <c r="AM208" i="4" s="1"/>
  <c r="AM209" i="4" s="1"/>
  <c r="AM210" i="4" s="1"/>
  <c r="AM211" i="4" s="1"/>
  <c r="AM212" i="4" s="1"/>
  <c r="AM213" i="4" s="1"/>
  <c r="AM214" i="4" s="1"/>
  <c r="AM215" i="4" s="1"/>
  <c r="AM216" i="4" s="1"/>
  <c r="AM217" i="4" s="1"/>
  <c r="AM218" i="4" s="1"/>
  <c r="AM219" i="4" s="1"/>
  <c r="AM220" i="4" s="1"/>
  <c r="BL157" i="4"/>
  <c r="CH143" i="4"/>
  <c r="CS139" i="4"/>
  <c r="BS153" i="4"/>
  <c r="CA147" i="4"/>
  <c r="CB147" i="4" s="1"/>
  <c r="CC147" i="4" s="1"/>
  <c r="CD147" i="4" s="1"/>
  <c r="CP140" i="4"/>
  <c r="CQ140" i="4" s="1"/>
  <c r="BE163" i="4"/>
  <c r="CF145" i="4"/>
  <c r="BQ154" i="4"/>
  <c r="BR154" i="4" s="1"/>
  <c r="BW149" i="4"/>
  <c r="BX148" i="4"/>
  <c r="BC165" i="4"/>
  <c r="BT152" i="4"/>
  <c r="BJ158" i="4"/>
  <c r="BK158" i="4" s="1"/>
  <c r="BM156" i="4"/>
  <c r="CK141" i="4"/>
  <c r="BH160" i="4"/>
  <c r="BD164" i="4"/>
  <c r="BB166" i="4"/>
  <c r="BN155" i="4"/>
  <c r="BV150" i="4"/>
  <c r="BI159" i="4"/>
  <c r="CI142" i="4"/>
  <c r="BF162" i="4"/>
  <c r="CG144" i="4"/>
  <c r="CE146" i="4"/>
  <c r="CU137" i="4"/>
  <c r="CV136" i="4"/>
  <c r="CT138" i="4"/>
  <c r="AS175" i="4" l="1"/>
  <c r="AT174" i="4"/>
  <c r="AU173" i="4"/>
  <c r="AV172" i="4"/>
  <c r="AW171" i="4"/>
  <c r="BA168" i="4"/>
  <c r="BH161" i="4"/>
  <c r="AY170" i="4"/>
  <c r="AZ169" i="4"/>
  <c r="AP193" i="4"/>
  <c r="AR176" i="4"/>
  <c r="AR177" i="4" s="1"/>
  <c r="BU152" i="4"/>
  <c r="AN196" i="4"/>
  <c r="AN197" i="4" s="1"/>
  <c r="AO194" i="4"/>
  <c r="CT139" i="4"/>
  <c r="CH144" i="4"/>
  <c r="AM221" i="4"/>
  <c r="AM222" i="4" s="1"/>
  <c r="AM223" i="4" s="1"/>
  <c r="AM224" i="4" s="1"/>
  <c r="AM225" i="4" s="1"/>
  <c r="AM226" i="4" s="1"/>
  <c r="AM227" i="4" s="1"/>
  <c r="AM228" i="4" s="1"/>
  <c r="AM229" i="4" s="1"/>
  <c r="AM230" i="4" s="1"/>
  <c r="AM231" i="4" s="1"/>
  <c r="AM232" i="4" s="1"/>
  <c r="AM233" i="4" s="1"/>
  <c r="AM234" i="4" s="1"/>
  <c r="AM235" i="4" s="1"/>
  <c r="AM236" i="4" s="1"/>
  <c r="AM237" i="4" s="1"/>
  <c r="AM238" i="4" s="1"/>
  <c r="AM239" i="4" s="1"/>
  <c r="AM240" i="4" s="1"/>
  <c r="AM241" i="4" s="1"/>
  <c r="AM242" i="4" s="1"/>
  <c r="AM243" i="4" s="1"/>
  <c r="AM244" i="4" s="1"/>
  <c r="AM245" i="4" s="1"/>
  <c r="AM246" i="4" s="1"/>
  <c r="AM247" i="4" s="1"/>
  <c r="AM248" i="4" s="1"/>
  <c r="AM249" i="4" s="1"/>
  <c r="AM250" i="4" s="1"/>
  <c r="AM251" i="4" s="1"/>
  <c r="AM252" i="4" s="1"/>
  <c r="AM253" i="4" s="1"/>
  <c r="AM254" i="4" s="1"/>
  <c r="AM255" i="4" s="1"/>
  <c r="AM256" i="4" s="1"/>
  <c r="AM257" i="4" s="1"/>
  <c r="AM258" i="4" s="1"/>
  <c r="AM259" i="4" s="1"/>
  <c r="BM157" i="4"/>
  <c r="BW150" i="4"/>
  <c r="BI160" i="4"/>
  <c r="CF146" i="4"/>
  <c r="BS154" i="4"/>
  <c r="BB167" i="4"/>
  <c r="AQ178" i="4"/>
  <c r="BV151" i="4"/>
  <c r="BN156" i="4"/>
  <c r="BO155" i="4"/>
  <c r="BJ159" i="4"/>
  <c r="BT153" i="4"/>
  <c r="BX149" i="4"/>
  <c r="BY148" i="4"/>
  <c r="BZ148" i="4" s="1"/>
  <c r="BE164" i="4"/>
  <c r="CJ142" i="4"/>
  <c r="CI143" i="4"/>
  <c r="BL158" i="4"/>
  <c r="CL141" i="4"/>
  <c r="CR140" i="4"/>
  <c r="BD165" i="4"/>
  <c r="BF163" i="4"/>
  <c r="BC166" i="4"/>
  <c r="CE147" i="4"/>
  <c r="CG145" i="4"/>
  <c r="BG162" i="4"/>
  <c r="CV137" i="4"/>
  <c r="CW136" i="4"/>
  <c r="CU138" i="4"/>
  <c r="AT175" i="4" l="1"/>
  <c r="AU174" i="4"/>
  <c r="AV173" i="4"/>
  <c r="AW172" i="4"/>
  <c r="AX171" i="4"/>
  <c r="BA169" i="4"/>
  <c r="BI161" i="4"/>
  <c r="AZ170" i="4"/>
  <c r="AP194" i="4"/>
  <c r="AS176" i="4"/>
  <c r="AS177" i="4" s="1"/>
  <c r="AR178" i="4"/>
  <c r="AO195" i="4"/>
  <c r="CU139" i="4"/>
  <c r="BW151" i="4"/>
  <c r="AN198" i="4"/>
  <c r="AN199" i="4" s="1"/>
  <c r="AN200" i="4" s="1"/>
  <c r="AN201" i="4" s="1"/>
  <c r="AN202" i="4" s="1"/>
  <c r="AN203" i="4" s="1"/>
  <c r="AN204" i="4" s="1"/>
  <c r="AN205" i="4" s="1"/>
  <c r="AN206" i="4" s="1"/>
  <c r="AN207" i="4" s="1"/>
  <c r="AN208" i="4" s="1"/>
  <c r="AN209" i="4" s="1"/>
  <c r="AN210" i="4" s="1"/>
  <c r="AN211" i="4" s="1"/>
  <c r="AN212" i="4" s="1"/>
  <c r="AN213" i="4" s="1"/>
  <c r="AN214" i="4" s="1"/>
  <c r="AN215" i="4" s="1"/>
  <c r="AN216" i="4" s="1"/>
  <c r="AN217" i="4" s="1"/>
  <c r="AN218" i="4" s="1"/>
  <c r="AN219" i="4" s="1"/>
  <c r="AN220" i="4" s="1"/>
  <c r="AQ179" i="4"/>
  <c r="AQ180" i="4" s="1"/>
  <c r="AQ181" i="4" s="1"/>
  <c r="BX150" i="4"/>
  <c r="BT154" i="4"/>
  <c r="CJ143" i="4"/>
  <c r="BG163" i="4"/>
  <c r="BV152" i="4"/>
  <c r="CK142" i="4"/>
  <c r="CL142" i="4" s="1"/>
  <c r="BM158" i="4"/>
  <c r="CS140" i="4"/>
  <c r="CI144" i="4"/>
  <c r="BN157" i="4"/>
  <c r="CG146" i="4"/>
  <c r="BH162" i="4"/>
  <c r="BU153" i="4"/>
  <c r="BB168" i="4"/>
  <c r="CF147" i="4"/>
  <c r="BJ160" i="4"/>
  <c r="BK159" i="4"/>
  <c r="BL159" i="4" s="1"/>
  <c r="CM141" i="4"/>
  <c r="BO156" i="4"/>
  <c r="BP155" i="4"/>
  <c r="CH145" i="4"/>
  <c r="BD166" i="4"/>
  <c r="BY149" i="4"/>
  <c r="CA148" i="4"/>
  <c r="BC167" i="4"/>
  <c r="BF164" i="4"/>
  <c r="BE165" i="4"/>
  <c r="CV138" i="4"/>
  <c r="CX136" i="4"/>
  <c r="CW137" i="4"/>
  <c r="AU175" i="4" l="1"/>
  <c r="AV174" i="4"/>
  <c r="AW173" i="4"/>
  <c r="AX172" i="4"/>
  <c r="AY171" i="4"/>
  <c r="AZ171" i="4" s="1"/>
  <c r="BJ161" i="4"/>
  <c r="BA170" i="4"/>
  <c r="AP195" i="4"/>
  <c r="AT176" i="4"/>
  <c r="AT177" i="4" s="1"/>
  <c r="AS178" i="4"/>
  <c r="CV139" i="4"/>
  <c r="AO196" i="4"/>
  <c r="AO197" i="4" s="1"/>
  <c r="AO198" i="4" s="1"/>
  <c r="AO199" i="4" s="1"/>
  <c r="AO200" i="4" s="1"/>
  <c r="AO201" i="4" s="1"/>
  <c r="AO202" i="4" s="1"/>
  <c r="AO203" i="4" s="1"/>
  <c r="AO204" i="4" s="1"/>
  <c r="AO205" i="4" s="1"/>
  <c r="AO206" i="4" s="1"/>
  <c r="AO207" i="4" s="1"/>
  <c r="AO208" i="4" s="1"/>
  <c r="AO209" i="4" s="1"/>
  <c r="AO210" i="4" s="1"/>
  <c r="AO211" i="4" s="1"/>
  <c r="AO212" i="4" s="1"/>
  <c r="AO213" i="4" s="1"/>
  <c r="AO214" i="4" s="1"/>
  <c r="AO215" i="4" s="1"/>
  <c r="AO216" i="4" s="1"/>
  <c r="AO217" i="4" s="1"/>
  <c r="AO218" i="4" s="1"/>
  <c r="AO219" i="4" s="1"/>
  <c r="AO220" i="4" s="1"/>
  <c r="AR179" i="4"/>
  <c r="AR180" i="4" s="1"/>
  <c r="AR181" i="4" s="1"/>
  <c r="AQ182" i="4"/>
  <c r="BX151" i="4"/>
  <c r="AN221" i="4"/>
  <c r="AN222" i="4" s="1"/>
  <c r="AN223" i="4" s="1"/>
  <c r="AN224" i="4" s="1"/>
  <c r="AN225" i="4" s="1"/>
  <c r="AN226" i="4" s="1"/>
  <c r="AN227" i="4" s="1"/>
  <c r="AN228" i="4" s="1"/>
  <c r="AN229" i="4" s="1"/>
  <c r="AN230" i="4" s="1"/>
  <c r="AN231" i="4" s="1"/>
  <c r="AN232" i="4" s="1"/>
  <c r="AN233" i="4" s="1"/>
  <c r="AN234" i="4" s="1"/>
  <c r="AN235" i="4" s="1"/>
  <c r="AN236" i="4" s="1"/>
  <c r="AN237" i="4" s="1"/>
  <c r="AN238" i="4" s="1"/>
  <c r="AN239" i="4" s="1"/>
  <c r="AN240" i="4" s="1"/>
  <c r="AN241" i="4" s="1"/>
  <c r="AN242" i="4" s="1"/>
  <c r="AN243" i="4" s="1"/>
  <c r="AN244" i="4" s="1"/>
  <c r="AN245" i="4" s="1"/>
  <c r="AN246" i="4" s="1"/>
  <c r="AN247" i="4" s="1"/>
  <c r="AN248" i="4" s="1"/>
  <c r="AN249" i="4" s="1"/>
  <c r="AN250" i="4" s="1"/>
  <c r="AN251" i="4" s="1"/>
  <c r="AN252" i="4" s="1"/>
  <c r="AN253" i="4" s="1"/>
  <c r="AN254" i="4" s="1"/>
  <c r="AN255" i="4" s="1"/>
  <c r="AN256" i="4" s="1"/>
  <c r="AN257" i="4" s="1"/>
  <c r="AN258" i="4" s="1"/>
  <c r="AN259" i="4" s="1"/>
  <c r="BU154" i="4"/>
  <c r="CJ144" i="4"/>
  <c r="BV153" i="4"/>
  <c r="CG147" i="4"/>
  <c r="BG164" i="4"/>
  <c r="BF165" i="4"/>
  <c r="CM142" i="4"/>
  <c r="BM159" i="4"/>
  <c r="CK143" i="4"/>
  <c r="CL143" i="4" s="1"/>
  <c r="BZ149" i="4"/>
  <c r="CA149" i="4" s="1"/>
  <c r="BO157" i="4"/>
  <c r="CI145" i="4"/>
  <c r="BW152" i="4"/>
  <c r="BE166" i="4"/>
  <c r="BY150" i="4"/>
  <c r="BH163" i="4"/>
  <c r="BI162" i="4"/>
  <c r="BC168" i="4"/>
  <c r="BD167" i="4"/>
  <c r="CB148" i="4"/>
  <c r="CH146" i="4"/>
  <c r="BK160" i="4"/>
  <c r="BN158" i="4"/>
  <c r="CT140" i="4"/>
  <c r="BB169" i="4"/>
  <c r="BP156" i="4"/>
  <c r="BQ155" i="4"/>
  <c r="CN141" i="4"/>
  <c r="CW138" i="4"/>
  <c r="CX137" i="4"/>
  <c r="CY136" i="4"/>
  <c r="AV175" i="4" l="1"/>
  <c r="AW174" i="4"/>
  <c r="AX173" i="4"/>
  <c r="AY172" i="4"/>
  <c r="AZ172" i="4" s="1"/>
  <c r="AO221" i="4"/>
  <c r="AO222" i="4" s="1"/>
  <c r="AO223" i="4" s="1"/>
  <c r="AO224" i="4" s="1"/>
  <c r="AO225" i="4" s="1"/>
  <c r="AO226" i="4" s="1"/>
  <c r="AO227" i="4" s="1"/>
  <c r="AO228" i="4" s="1"/>
  <c r="AO229" i="4" s="1"/>
  <c r="AO230" i="4" s="1"/>
  <c r="AO231" i="4" s="1"/>
  <c r="AO232" i="4" s="1"/>
  <c r="AO233" i="4" s="1"/>
  <c r="AO234" i="4" s="1"/>
  <c r="AO235" i="4" s="1"/>
  <c r="AO236" i="4" s="1"/>
  <c r="AO237" i="4" s="1"/>
  <c r="AO238" i="4" s="1"/>
  <c r="AO239" i="4" s="1"/>
  <c r="AO240" i="4" s="1"/>
  <c r="AO241" i="4" s="1"/>
  <c r="AO242" i="4" s="1"/>
  <c r="AO243" i="4" s="1"/>
  <c r="AO244" i="4" s="1"/>
  <c r="AO245" i="4" s="1"/>
  <c r="AO246" i="4" s="1"/>
  <c r="AO247" i="4" s="1"/>
  <c r="AO248" i="4" s="1"/>
  <c r="AO249" i="4" s="1"/>
  <c r="AO250" i="4" s="1"/>
  <c r="AO251" i="4" s="1"/>
  <c r="AO252" i="4" s="1"/>
  <c r="AO253" i="4" s="1"/>
  <c r="AO254" i="4" s="1"/>
  <c r="AO255" i="4" s="1"/>
  <c r="AO256" i="4" s="1"/>
  <c r="AO257" i="4" s="1"/>
  <c r="AO258" i="4" s="1"/>
  <c r="AO259" i="4" s="1"/>
  <c r="BA171" i="4"/>
  <c r="BK161" i="4"/>
  <c r="CW139" i="4"/>
  <c r="AU176" i="4"/>
  <c r="AT178" i="4"/>
  <c r="BX152" i="4"/>
  <c r="AP196" i="4"/>
  <c r="AP197" i="4" s="1"/>
  <c r="AP198" i="4" s="1"/>
  <c r="AP199" i="4" s="1"/>
  <c r="AP200" i="4" s="1"/>
  <c r="AP201" i="4" s="1"/>
  <c r="AP202" i="4" s="1"/>
  <c r="AP203" i="4" s="1"/>
  <c r="AP204" i="4" s="1"/>
  <c r="AP205" i="4" s="1"/>
  <c r="AP206" i="4" s="1"/>
  <c r="AP207" i="4" s="1"/>
  <c r="AP208" i="4" s="1"/>
  <c r="AP209" i="4" s="1"/>
  <c r="AP210" i="4" s="1"/>
  <c r="AP211" i="4" s="1"/>
  <c r="AP212" i="4" s="1"/>
  <c r="AP213" i="4" s="1"/>
  <c r="AP214" i="4" s="1"/>
  <c r="AP215" i="4" s="1"/>
  <c r="AP216" i="4" s="1"/>
  <c r="AP217" i="4" s="1"/>
  <c r="AP218" i="4" s="1"/>
  <c r="AP219" i="4" s="1"/>
  <c r="AP220" i="4" s="1"/>
  <c r="AS179" i="4"/>
  <c r="AR182" i="4"/>
  <c r="AQ183" i="4"/>
  <c r="AQ184" i="4" s="1"/>
  <c r="AQ185" i="4" s="1"/>
  <c r="AQ186" i="4" s="1"/>
  <c r="AQ187" i="4" s="1"/>
  <c r="AQ188" i="4" s="1"/>
  <c r="AQ189" i="4" s="1"/>
  <c r="AQ190" i="4" s="1"/>
  <c r="AQ191" i="4" s="1"/>
  <c r="AQ192" i="4" s="1"/>
  <c r="AQ193" i="4" s="1"/>
  <c r="AQ194" i="4" s="1"/>
  <c r="AQ195" i="4" s="1"/>
  <c r="BY151" i="4"/>
  <c r="BV154" i="4"/>
  <c r="CI146" i="4"/>
  <c r="CM143" i="4"/>
  <c r="BQ156" i="4"/>
  <c r="BC169" i="4"/>
  <c r="BI163" i="4"/>
  <c r="CJ145" i="4"/>
  <c r="BZ150" i="4"/>
  <c r="CA150" i="4" s="1"/>
  <c r="BG165" i="4"/>
  <c r="BF166" i="4"/>
  <c r="BL160" i="4"/>
  <c r="BM160" i="4" s="1"/>
  <c r="BB170" i="4"/>
  <c r="CO141" i="4"/>
  <c r="BJ162" i="4"/>
  <c r="BP157" i="4"/>
  <c r="CU140" i="4"/>
  <c r="CH147" i="4"/>
  <c r="BD168" i="4"/>
  <c r="BH164" i="4"/>
  <c r="BE167" i="4"/>
  <c r="BO158" i="4"/>
  <c r="CK144" i="4"/>
  <c r="CL144" i="4" s="1"/>
  <c r="CB149" i="4"/>
  <c r="CC148" i="4"/>
  <c r="CD148" i="4" s="1"/>
  <c r="CE148" i="4" s="1"/>
  <c r="BW153" i="4"/>
  <c r="BR155" i="4"/>
  <c r="CN142" i="4"/>
  <c r="BN159" i="4"/>
  <c r="CX138" i="4"/>
  <c r="CY137" i="4"/>
  <c r="CZ136" i="4"/>
  <c r="AP221" i="4" l="1"/>
  <c r="AP222" i="4" s="1"/>
  <c r="AP223" i="4" s="1"/>
  <c r="AP224" i="4" s="1"/>
  <c r="AP225" i="4" s="1"/>
  <c r="AP226" i="4" s="1"/>
  <c r="AP227" i="4" s="1"/>
  <c r="AV176" i="4"/>
  <c r="AW175" i="4"/>
  <c r="AX174" i="4"/>
  <c r="AY173" i="4"/>
  <c r="BB171" i="4"/>
  <c r="BA172" i="4"/>
  <c r="AU177" i="4"/>
  <c r="CX139" i="4"/>
  <c r="AQ196" i="4"/>
  <c r="AQ197" i="4" s="1"/>
  <c r="AQ198" i="4" s="1"/>
  <c r="AQ199" i="4" s="1"/>
  <c r="AQ200" i="4" s="1"/>
  <c r="AQ201" i="4" s="1"/>
  <c r="AQ202" i="4" s="1"/>
  <c r="AQ203" i="4" s="1"/>
  <c r="AQ204" i="4" s="1"/>
  <c r="AQ205" i="4" s="1"/>
  <c r="AQ206" i="4" s="1"/>
  <c r="AQ207" i="4" s="1"/>
  <c r="AQ208" i="4" s="1"/>
  <c r="AQ209" i="4" s="1"/>
  <c r="AQ210" i="4" s="1"/>
  <c r="AQ211" i="4" s="1"/>
  <c r="AT179" i="4"/>
  <c r="AS180" i="4"/>
  <c r="AS181" i="4" s="1"/>
  <c r="BX153" i="4"/>
  <c r="BY152" i="4"/>
  <c r="AR183" i="4"/>
  <c r="CN143" i="4"/>
  <c r="CJ146" i="4"/>
  <c r="BQ157" i="4"/>
  <c r="BI164" i="4"/>
  <c r="CY138" i="4"/>
  <c r="CF148" i="4"/>
  <c r="CG148" i="4" s="1"/>
  <c r="BO159" i="4"/>
  <c r="BD169" i="4"/>
  <c r="BN160" i="4"/>
  <c r="BF167" i="4"/>
  <c r="BJ163" i="4"/>
  <c r="BG166" i="4"/>
  <c r="BK162" i="4"/>
  <c r="BR156" i="4"/>
  <c r="BW154" i="4"/>
  <c r="CP141" i="4"/>
  <c r="CI147" i="4"/>
  <c r="BE168" i="4"/>
  <c r="CV140" i="4"/>
  <c r="CO142" i="4"/>
  <c r="CK145" i="4"/>
  <c r="CL145" i="4" s="1"/>
  <c r="BS155" i="4"/>
  <c r="CM144" i="4"/>
  <c r="CC149" i="4"/>
  <c r="BH165" i="4"/>
  <c r="BP158" i="4"/>
  <c r="BZ151" i="4"/>
  <c r="BC170" i="4"/>
  <c r="CB150" i="4"/>
  <c r="BL161" i="4"/>
  <c r="DA136" i="4"/>
  <c r="CZ137" i="4"/>
  <c r="AP228" i="4" l="1"/>
  <c r="AP229" i="4" s="1"/>
  <c r="AV177" i="4"/>
  <c r="AX175" i="4"/>
  <c r="AW176" i="4"/>
  <c r="AY174" i="4"/>
  <c r="AZ173" i="4"/>
  <c r="BA173" i="4" s="1"/>
  <c r="BB172" i="4"/>
  <c r="AU178" i="4"/>
  <c r="AU179" i="4" s="1"/>
  <c r="CY139" i="4"/>
  <c r="AT180" i="4"/>
  <c r="AT181" i="4" s="1"/>
  <c r="AS182" i="4"/>
  <c r="AS183" i="4" s="1"/>
  <c r="AR184" i="4"/>
  <c r="AR185" i="4" s="1"/>
  <c r="AR186" i="4" s="1"/>
  <c r="AR187" i="4" s="1"/>
  <c r="AR188" i="4" s="1"/>
  <c r="AR189" i="4" s="1"/>
  <c r="AR190" i="4" s="1"/>
  <c r="AR191" i="4" s="1"/>
  <c r="AR192" i="4" s="1"/>
  <c r="AR193" i="4" s="1"/>
  <c r="AR194" i="4" s="1"/>
  <c r="AR195" i="4" s="1"/>
  <c r="AR196" i="4" s="1"/>
  <c r="AR197" i="4" s="1"/>
  <c r="BY153" i="4"/>
  <c r="BX154" i="4"/>
  <c r="CO143" i="4"/>
  <c r="BQ158" i="4"/>
  <c r="AQ212" i="4"/>
  <c r="AQ213" i="4" s="1"/>
  <c r="AQ214" i="4" s="1"/>
  <c r="AQ215" i="4" s="1"/>
  <c r="AQ216" i="4" s="1"/>
  <c r="AQ217" i="4" s="1"/>
  <c r="AQ218" i="4" s="1"/>
  <c r="AQ219" i="4" s="1"/>
  <c r="AQ220" i="4" s="1"/>
  <c r="AQ221" i="4" s="1"/>
  <c r="AQ222" i="4" s="1"/>
  <c r="AQ223" i="4" s="1"/>
  <c r="AQ224" i="4" s="1"/>
  <c r="AQ225" i="4" s="1"/>
  <c r="AQ226" i="4" s="1"/>
  <c r="AQ227" i="4" s="1"/>
  <c r="CJ147" i="4"/>
  <c r="CN144" i="4"/>
  <c r="BI165" i="4"/>
  <c r="CZ138" i="4"/>
  <c r="BR157" i="4"/>
  <c r="BE169" i="4"/>
  <c r="BL162" i="4"/>
  <c r="BP159" i="4"/>
  <c r="CA151" i="4"/>
  <c r="BS156" i="4"/>
  <c r="BT155" i="4"/>
  <c r="CP142" i="4"/>
  <c r="CQ141" i="4"/>
  <c r="BD170" i="4"/>
  <c r="CM145" i="4"/>
  <c r="BO160" i="4"/>
  <c r="CW140" i="4"/>
  <c r="BG167" i="4"/>
  <c r="CC150" i="4"/>
  <c r="CD149" i="4"/>
  <c r="BZ152" i="4"/>
  <c r="CH148" i="4"/>
  <c r="CI148" i="4" s="1"/>
  <c r="CK146" i="4"/>
  <c r="BK163" i="4"/>
  <c r="BF168" i="4"/>
  <c r="BM161" i="4"/>
  <c r="BC171" i="4"/>
  <c r="BH166" i="4"/>
  <c r="BJ164" i="4"/>
  <c r="DA137" i="4"/>
  <c r="DB136" i="4"/>
  <c r="AQ228" i="4" l="1"/>
  <c r="AQ229" i="4" s="1"/>
  <c r="AP230" i="4"/>
  <c r="AP231" i="4" s="1"/>
  <c r="AP232" i="4" s="1"/>
  <c r="AP233" i="4" s="1"/>
  <c r="AP234" i="4" s="1"/>
  <c r="AP235" i="4" s="1"/>
  <c r="AP236" i="4" s="1"/>
  <c r="AW177" i="4"/>
  <c r="AX176" i="4"/>
  <c r="AY175" i="4"/>
  <c r="AZ174" i="4"/>
  <c r="BA174" i="4" s="1"/>
  <c r="BB173" i="4"/>
  <c r="AV178" i="4"/>
  <c r="CZ139" i="4"/>
  <c r="AU180" i="4"/>
  <c r="AU181" i="4" s="1"/>
  <c r="BZ153" i="4"/>
  <c r="AT182" i="4"/>
  <c r="AT183" i="4" s="1"/>
  <c r="AS184" i="4"/>
  <c r="AS185" i="4" s="1"/>
  <c r="AS186" i="4" s="1"/>
  <c r="AS187" i="4" s="1"/>
  <c r="AS188" i="4" s="1"/>
  <c r="AS189" i="4" s="1"/>
  <c r="AS190" i="4" s="1"/>
  <c r="AS191" i="4" s="1"/>
  <c r="AS192" i="4" s="1"/>
  <c r="AS193" i="4" s="1"/>
  <c r="AS194" i="4" s="1"/>
  <c r="AS195" i="4" s="1"/>
  <c r="CP143" i="4"/>
  <c r="AR198" i="4"/>
  <c r="AR199" i="4" s="1"/>
  <c r="AR200" i="4" s="1"/>
  <c r="AR201" i="4" s="1"/>
  <c r="AR202" i="4" s="1"/>
  <c r="AR203" i="4" s="1"/>
  <c r="AR204" i="4" s="1"/>
  <c r="AR205" i="4" s="1"/>
  <c r="AR206" i="4" s="1"/>
  <c r="AR207" i="4" s="1"/>
  <c r="AR208" i="4" s="1"/>
  <c r="AR209" i="4" s="1"/>
  <c r="AR210" i="4" s="1"/>
  <c r="AR211" i="4" s="1"/>
  <c r="BY154" i="4"/>
  <c r="CK147" i="4"/>
  <c r="CN145" i="4"/>
  <c r="CO144" i="4"/>
  <c r="BR158" i="4"/>
  <c r="BQ159" i="4"/>
  <c r="BS157" i="4"/>
  <c r="BI166" i="4"/>
  <c r="BF169" i="4"/>
  <c r="BM162" i="4"/>
  <c r="BP160" i="4"/>
  <c r="BK164" i="4"/>
  <c r="CD150" i="4"/>
  <c r="CB151" i="4"/>
  <c r="CC151" i="4" s="1"/>
  <c r="CA152" i="4"/>
  <c r="CE149" i="4"/>
  <c r="BJ165" i="4"/>
  <c r="BH167" i="4"/>
  <c r="CQ142" i="4"/>
  <c r="CR141" i="4"/>
  <c r="BT156" i="4"/>
  <c r="BU155" i="4"/>
  <c r="BC172" i="4"/>
  <c r="BG168" i="4"/>
  <c r="BL163" i="4"/>
  <c r="CJ148" i="4"/>
  <c r="BN161" i="4"/>
  <c r="BD171" i="4"/>
  <c r="CX140" i="4"/>
  <c r="BE170" i="4"/>
  <c r="CL146" i="4"/>
  <c r="DB137" i="4"/>
  <c r="DC136" i="4"/>
  <c r="DA138" i="4"/>
  <c r="AP237" i="4" l="1"/>
  <c r="AP238" i="4" s="1"/>
  <c r="AP239" i="4" s="1"/>
  <c r="AP240" i="4" s="1"/>
  <c r="AP241" i="4" s="1"/>
  <c r="AQ230" i="4"/>
  <c r="AQ231" i="4" s="1"/>
  <c r="AQ232" i="4" s="1"/>
  <c r="AQ233" i="4" s="1"/>
  <c r="AQ234" i="4" s="1"/>
  <c r="AQ235" i="4" s="1"/>
  <c r="AQ236" i="4" s="1"/>
  <c r="AX177" i="4"/>
  <c r="AY176" i="4"/>
  <c r="AW178" i="4"/>
  <c r="AZ175" i="4"/>
  <c r="DA139" i="4"/>
  <c r="AV179" i="4"/>
  <c r="BZ154" i="4"/>
  <c r="CP144" i="4"/>
  <c r="BS158" i="4"/>
  <c r="AU182" i="4"/>
  <c r="AU183" i="4" s="1"/>
  <c r="CK148" i="4"/>
  <c r="AT184" i="4"/>
  <c r="AT185" i="4" s="1"/>
  <c r="AT186" i="4" s="1"/>
  <c r="AT187" i="4" s="1"/>
  <c r="AT188" i="4" s="1"/>
  <c r="AT189" i="4" s="1"/>
  <c r="AT190" i="4" s="1"/>
  <c r="AT191" i="4" s="1"/>
  <c r="AT192" i="4" s="1"/>
  <c r="AT193" i="4" s="1"/>
  <c r="AT194" i="4" s="1"/>
  <c r="AT195" i="4" s="1"/>
  <c r="AS196" i="4"/>
  <c r="AS197" i="4" s="1"/>
  <c r="AS198" i="4" s="1"/>
  <c r="AS199" i="4" s="1"/>
  <c r="AS200" i="4" s="1"/>
  <c r="AS201" i="4" s="1"/>
  <c r="AS202" i="4" s="1"/>
  <c r="AS203" i="4" s="1"/>
  <c r="AS204" i="4" s="1"/>
  <c r="AS205" i="4" s="1"/>
  <c r="AS206" i="4" s="1"/>
  <c r="AS207" i="4" s="1"/>
  <c r="AS208" i="4" s="1"/>
  <c r="AS209" i="4" s="1"/>
  <c r="AS210" i="4" s="1"/>
  <c r="AS211" i="4" s="1"/>
  <c r="AR212" i="4"/>
  <c r="AR213" i="4" s="1"/>
  <c r="AR214" i="4" s="1"/>
  <c r="AR215" i="4" s="1"/>
  <c r="AR216" i="4" s="1"/>
  <c r="AR217" i="4" s="1"/>
  <c r="AR218" i="4" s="1"/>
  <c r="AR219" i="4" s="1"/>
  <c r="AR220" i="4" s="1"/>
  <c r="AR221" i="4" s="1"/>
  <c r="CO145" i="4"/>
  <c r="BR159" i="4"/>
  <c r="BQ160" i="4"/>
  <c r="BT157" i="4"/>
  <c r="BJ166" i="4"/>
  <c r="BF170" i="4"/>
  <c r="BD172" i="4"/>
  <c r="BM163" i="4"/>
  <c r="BL164" i="4"/>
  <c r="BK165" i="4"/>
  <c r="CL147" i="4"/>
  <c r="CR142" i="4"/>
  <c r="CS141" i="4"/>
  <c r="CQ143" i="4"/>
  <c r="CB152" i="4"/>
  <c r="BB174" i="4"/>
  <c r="CY140" i="4"/>
  <c r="CZ140" i="4" s="1"/>
  <c r="BO161" i="4"/>
  <c r="BN162" i="4"/>
  <c r="BU156" i="4"/>
  <c r="BV155" i="4"/>
  <c r="CE150" i="4"/>
  <c r="CA153" i="4"/>
  <c r="BC173" i="4"/>
  <c r="BE171" i="4"/>
  <c r="BG169" i="4"/>
  <c r="CF149" i="4"/>
  <c r="BH168" i="4"/>
  <c r="BI167" i="4"/>
  <c r="CD151" i="4"/>
  <c r="CM146" i="4"/>
  <c r="CN146" i="4" s="1"/>
  <c r="DD136" i="4"/>
  <c r="DC137" i="4"/>
  <c r="DB138" i="4"/>
  <c r="AQ237" i="4" l="1"/>
  <c r="AQ238" i="4" s="1"/>
  <c r="AQ239" i="4" s="1"/>
  <c r="AQ240" i="4" s="1"/>
  <c r="AQ241" i="4" s="1"/>
  <c r="AP242" i="4"/>
  <c r="AP243" i="4" s="1"/>
  <c r="AP244" i="4" s="1"/>
  <c r="AP245" i="4" s="1"/>
  <c r="AP246" i="4" s="1"/>
  <c r="AP247" i="4" s="1"/>
  <c r="AP248" i="4" s="1"/>
  <c r="AP249" i="4" s="1"/>
  <c r="AP250" i="4" s="1"/>
  <c r="AP251" i="4" s="1"/>
  <c r="AP252" i="4" s="1"/>
  <c r="AP253" i="4" s="1"/>
  <c r="AP254" i="4" s="1"/>
  <c r="AP255" i="4" s="1"/>
  <c r="AP256" i="4" s="1"/>
  <c r="AP257" i="4" s="1"/>
  <c r="AP258" i="4" s="1"/>
  <c r="AP259" i="4" s="1"/>
  <c r="AX178" i="4"/>
  <c r="AY177" i="4"/>
  <c r="AZ176" i="4"/>
  <c r="AW179" i="4"/>
  <c r="BA175" i="4"/>
  <c r="DB139" i="4"/>
  <c r="DA140" i="4"/>
  <c r="AV180" i="4"/>
  <c r="BS159" i="4"/>
  <c r="CP145" i="4"/>
  <c r="CL148" i="4"/>
  <c r="BT158" i="4"/>
  <c r="AU184" i="4"/>
  <c r="AU185" i="4" s="1"/>
  <c r="AU186" i="4" s="1"/>
  <c r="AU187" i="4" s="1"/>
  <c r="AU188" i="4" s="1"/>
  <c r="AT196" i="4"/>
  <c r="AT197" i="4" s="1"/>
  <c r="AS212" i="4"/>
  <c r="AS213" i="4" s="1"/>
  <c r="AR222" i="4"/>
  <c r="AR223" i="4" s="1"/>
  <c r="AR224" i="4" s="1"/>
  <c r="BR160" i="4"/>
  <c r="BG170" i="4"/>
  <c r="BH169" i="4"/>
  <c r="CR143" i="4"/>
  <c r="CE151" i="4"/>
  <c r="CC152" i="4"/>
  <c r="CD152" i="4" s="1"/>
  <c r="BI168" i="4"/>
  <c r="CA154" i="4"/>
  <c r="BV156" i="4"/>
  <c r="CM147" i="4"/>
  <c r="BD173" i="4"/>
  <c r="BC174" i="4"/>
  <c r="BO162" i="4"/>
  <c r="CQ144" i="4"/>
  <c r="BK166" i="4"/>
  <c r="BM164" i="4"/>
  <c r="BP161" i="4"/>
  <c r="BF171" i="4"/>
  <c r="CB153" i="4"/>
  <c r="BE172" i="4"/>
  <c r="BU157" i="4"/>
  <c r="BN163" i="4"/>
  <c r="BL165" i="4"/>
  <c r="CF150" i="4"/>
  <c r="CG149" i="4"/>
  <c r="CO146" i="4"/>
  <c r="CS142" i="4"/>
  <c r="CT141" i="4"/>
  <c r="BJ167" i="4"/>
  <c r="BW155" i="4"/>
  <c r="DC138" i="4"/>
  <c r="DE136" i="4"/>
  <c r="DD137" i="4"/>
  <c r="AY178" i="4" l="1"/>
  <c r="AX179" i="4"/>
  <c r="AZ177" i="4"/>
  <c r="AQ242" i="4"/>
  <c r="AQ243" i="4" s="1"/>
  <c r="AQ244" i="4" s="1"/>
  <c r="BA176" i="4"/>
  <c r="AW180" i="4"/>
  <c r="BB175" i="4"/>
  <c r="BC175" i="4" s="1"/>
  <c r="DC139" i="4"/>
  <c r="DB140" i="4"/>
  <c r="AV181" i="4"/>
  <c r="CP146" i="4"/>
  <c r="BT159" i="4"/>
  <c r="BS160" i="4"/>
  <c r="AU189" i="4"/>
  <c r="AU190" i="4" s="1"/>
  <c r="AU191" i="4" s="1"/>
  <c r="AU192" i="4" s="1"/>
  <c r="AU193" i="4" s="1"/>
  <c r="AS214" i="4"/>
  <c r="AS215" i="4" s="1"/>
  <c r="AS216" i="4" s="1"/>
  <c r="AS217" i="4" s="1"/>
  <c r="AS218" i="4" s="1"/>
  <c r="AS219" i="4" s="1"/>
  <c r="AS220" i="4" s="1"/>
  <c r="AS221" i="4" s="1"/>
  <c r="BG171" i="4"/>
  <c r="BH170" i="4"/>
  <c r="CS143" i="4"/>
  <c r="AR225" i="4"/>
  <c r="CR144" i="4"/>
  <c r="BM165" i="4"/>
  <c r="CF151" i="4"/>
  <c r="BI169" i="4"/>
  <c r="BL166" i="4"/>
  <c r="AT198" i="4"/>
  <c r="AT199" i="4" s="1"/>
  <c r="AT200" i="4" s="1"/>
  <c r="AT201" i="4" s="1"/>
  <c r="AT202" i="4" s="1"/>
  <c r="AT203" i="4" s="1"/>
  <c r="AT204" i="4" s="1"/>
  <c r="AT205" i="4" s="1"/>
  <c r="AT206" i="4" s="1"/>
  <c r="AT207" i="4" s="1"/>
  <c r="CQ145" i="4"/>
  <c r="CE152" i="4"/>
  <c r="CH149" i="4"/>
  <c r="BO163" i="4"/>
  <c r="BN164" i="4"/>
  <c r="CN147" i="4"/>
  <c r="CO147" i="4" s="1"/>
  <c r="BU158" i="4"/>
  <c r="CT142" i="4"/>
  <c r="BE173" i="4"/>
  <c r="CM148" i="4"/>
  <c r="BW156" i="4"/>
  <c r="BX155" i="4"/>
  <c r="CB154" i="4"/>
  <c r="BP162" i="4"/>
  <c r="BQ161" i="4"/>
  <c r="BV157" i="4"/>
  <c r="CC153" i="4"/>
  <c r="CU141" i="4"/>
  <c r="BF172" i="4"/>
  <c r="BK167" i="4"/>
  <c r="BD174" i="4"/>
  <c r="BJ168" i="4"/>
  <c r="CG150" i="4"/>
  <c r="DD138" i="4"/>
  <c r="DF136" i="4"/>
  <c r="DE137" i="4"/>
  <c r="AZ178" i="4" l="1"/>
  <c r="AY179" i="4"/>
  <c r="AX180" i="4"/>
  <c r="BA177" i="4"/>
  <c r="AW181" i="4"/>
  <c r="BB176" i="4"/>
  <c r="DD139" i="4"/>
  <c r="DC140" i="4"/>
  <c r="AV182" i="4"/>
  <c r="AV183" i="4" s="1"/>
  <c r="AQ245" i="4"/>
  <c r="BT160" i="4"/>
  <c r="BU159" i="4"/>
  <c r="AU194" i="4"/>
  <c r="AU195" i="4" s="1"/>
  <c r="AU196" i="4" s="1"/>
  <c r="AU197" i="4" s="1"/>
  <c r="AU198" i="4" s="1"/>
  <c r="CT143" i="4"/>
  <c r="AS222" i="4"/>
  <c r="AS223" i="4" s="1"/>
  <c r="AS224" i="4" s="1"/>
  <c r="AS225" i="4" s="1"/>
  <c r="BH171" i="4"/>
  <c r="BI170" i="4"/>
  <c r="CS144" i="4"/>
  <c r="AR226" i="4"/>
  <c r="BM166" i="4"/>
  <c r="CR145" i="4"/>
  <c r="CH150" i="4"/>
  <c r="CF152" i="4"/>
  <c r="CQ146" i="4"/>
  <c r="AT208" i="4"/>
  <c r="AT209" i="4" s="1"/>
  <c r="AT210" i="4" s="1"/>
  <c r="AT211" i="4" s="1"/>
  <c r="AT212" i="4" s="1"/>
  <c r="AT213" i="4" s="1"/>
  <c r="AT214" i="4" s="1"/>
  <c r="AT215" i="4" s="1"/>
  <c r="AT216" i="4" s="1"/>
  <c r="AT217" i="4" s="1"/>
  <c r="CC154" i="4"/>
  <c r="CD153" i="4"/>
  <c r="CE153" i="4" s="1"/>
  <c r="CP147" i="4"/>
  <c r="CI149" i="4"/>
  <c r="BD175" i="4"/>
  <c r="CU142" i="4"/>
  <c r="BX156" i="4"/>
  <c r="BY155" i="4"/>
  <c r="CG151" i="4"/>
  <c r="BF173" i="4"/>
  <c r="BL167" i="4"/>
  <c r="BJ169" i="4"/>
  <c r="BO164" i="4"/>
  <c r="BQ162" i="4"/>
  <c r="BR161" i="4"/>
  <c r="BS161" i="4" s="1"/>
  <c r="BW157" i="4"/>
  <c r="BG172" i="4"/>
  <c r="CN148" i="4"/>
  <c r="BK168" i="4"/>
  <c r="CV141" i="4"/>
  <c r="BE174" i="4"/>
  <c r="BP163" i="4"/>
  <c r="BN165" i="4"/>
  <c r="BV158" i="4"/>
  <c r="DE138" i="4"/>
  <c r="DF137" i="4"/>
  <c r="DG136" i="4"/>
  <c r="AZ179" i="4" l="1"/>
  <c r="BA178" i="4"/>
  <c r="AY180" i="4"/>
  <c r="AX181" i="4"/>
  <c r="BB177" i="4"/>
  <c r="DE139" i="4"/>
  <c r="BC176" i="4"/>
  <c r="BD176" i="4" s="1"/>
  <c r="DD140" i="4"/>
  <c r="AW182" i="4"/>
  <c r="AW183" i="4" s="1"/>
  <c r="AQ246" i="4"/>
  <c r="BU160" i="4"/>
  <c r="CU143" i="4"/>
  <c r="CT144" i="4"/>
  <c r="BI171" i="4"/>
  <c r="CG152" i="4"/>
  <c r="BJ170" i="4"/>
  <c r="CS145" i="4"/>
  <c r="AS226" i="4"/>
  <c r="BM167" i="4"/>
  <c r="AR227" i="4"/>
  <c r="AR228" i="4" s="1"/>
  <c r="AR229" i="4" s="1"/>
  <c r="AR230" i="4" s="1"/>
  <c r="AR231" i="4" s="1"/>
  <c r="AR232" i="4" s="1"/>
  <c r="AR233" i="4" s="1"/>
  <c r="AR234" i="4" s="1"/>
  <c r="AR235" i="4" s="1"/>
  <c r="AR236" i="4" s="1"/>
  <c r="AR237" i="4" s="1"/>
  <c r="AR238" i="4" s="1"/>
  <c r="AR239" i="4" s="1"/>
  <c r="CI150" i="4"/>
  <c r="CR146" i="4"/>
  <c r="CF153" i="4"/>
  <c r="CD154" i="4"/>
  <c r="CE154" i="4" s="1"/>
  <c r="CQ147" i="4"/>
  <c r="AT218" i="4"/>
  <c r="AT219" i="4" s="1"/>
  <c r="AT220" i="4" s="1"/>
  <c r="AT221" i="4" s="1"/>
  <c r="AT222" i="4" s="1"/>
  <c r="AT223" i="4" s="1"/>
  <c r="AT224" i="4" s="1"/>
  <c r="AT225" i="4" s="1"/>
  <c r="AU199" i="4"/>
  <c r="AU200" i="4" s="1"/>
  <c r="AU201" i="4" s="1"/>
  <c r="AU202" i="4" s="1"/>
  <c r="AU203" i="4" s="1"/>
  <c r="AU204" i="4" s="1"/>
  <c r="AU205" i="4" s="1"/>
  <c r="AU206" i="4" s="1"/>
  <c r="AU207" i="4" s="1"/>
  <c r="AU208" i="4" s="1"/>
  <c r="AU209" i="4" s="1"/>
  <c r="AU210" i="4" s="1"/>
  <c r="AU211" i="4" s="1"/>
  <c r="AU212" i="4" s="1"/>
  <c r="AU213" i="4" s="1"/>
  <c r="AU214" i="4" s="1"/>
  <c r="AU215" i="4" s="1"/>
  <c r="AU216" i="4" s="1"/>
  <c r="AU217" i="4" s="1"/>
  <c r="BW158" i="4"/>
  <c r="BT161" i="4"/>
  <c r="CJ149" i="4"/>
  <c r="BN166" i="4"/>
  <c r="CV142" i="4"/>
  <c r="BG173" i="4"/>
  <c r="BH172" i="4"/>
  <c r="BQ163" i="4"/>
  <c r="AV184" i="4"/>
  <c r="CO148" i="4"/>
  <c r="CP148" i="4" s="1"/>
  <c r="BO165" i="4"/>
  <c r="BX157" i="4"/>
  <c r="BK169" i="4"/>
  <c r="CH151" i="4"/>
  <c r="BV159" i="4"/>
  <c r="BR162" i="4"/>
  <c r="BL168" i="4"/>
  <c r="BP164" i="4"/>
  <c r="CW141" i="4"/>
  <c r="BY156" i="4"/>
  <c r="BZ155" i="4"/>
  <c r="CA155" i="4" s="1"/>
  <c r="BF174" i="4"/>
  <c r="BE175" i="4"/>
  <c r="DF138" i="4"/>
  <c r="DG137" i="4"/>
  <c r="DH136" i="4"/>
  <c r="AU218" i="4" l="1"/>
  <c r="AU219" i="4" s="1"/>
  <c r="AU220" i="4" s="1"/>
  <c r="AU221" i="4" s="1"/>
  <c r="AU222" i="4" s="1"/>
  <c r="AU223" i="4" s="1"/>
  <c r="AU224" i="4" s="1"/>
  <c r="AU225" i="4" s="1"/>
  <c r="AY181" i="4"/>
  <c r="BB178" i="4"/>
  <c r="BA179" i="4"/>
  <c r="AZ180" i="4"/>
  <c r="DE140" i="4"/>
  <c r="BC177" i="4"/>
  <c r="BD177" i="4" s="1"/>
  <c r="DF139" i="4"/>
  <c r="AX182" i="4"/>
  <c r="AX183" i="4" s="1"/>
  <c r="AQ247" i="4"/>
  <c r="CU144" i="4"/>
  <c r="BU161" i="4"/>
  <c r="CG153" i="4"/>
  <c r="BI172" i="4"/>
  <c r="AT226" i="4"/>
  <c r="CV143" i="4"/>
  <c r="CT145" i="4"/>
  <c r="BJ171" i="4"/>
  <c r="BK170" i="4"/>
  <c r="CS146" i="4"/>
  <c r="BM168" i="4"/>
  <c r="CI151" i="4"/>
  <c r="AR240" i="4"/>
  <c r="AR241" i="4" s="1"/>
  <c r="AR242" i="4" s="1"/>
  <c r="AR243" i="4" s="1"/>
  <c r="AR244" i="4" s="1"/>
  <c r="AR245" i="4" s="1"/>
  <c r="AR246" i="4" s="1"/>
  <c r="AS227" i="4"/>
  <c r="AS228" i="4" s="1"/>
  <c r="AS229" i="4" s="1"/>
  <c r="AS230" i="4" s="1"/>
  <c r="AS231" i="4" s="1"/>
  <c r="AS232" i="4" s="1"/>
  <c r="AS233" i="4" s="1"/>
  <c r="AS234" i="4" s="1"/>
  <c r="AS235" i="4" s="1"/>
  <c r="AS236" i="4" s="1"/>
  <c r="AS237" i="4" s="1"/>
  <c r="AS238" i="4" s="1"/>
  <c r="AS239" i="4" s="1"/>
  <c r="CR147" i="4"/>
  <c r="BE176" i="4"/>
  <c r="CF154" i="4"/>
  <c r="BY157" i="4"/>
  <c r="BW159" i="4"/>
  <c r="BX158" i="4"/>
  <c r="CQ148" i="4"/>
  <c r="CJ150" i="4"/>
  <c r="CX141" i="4"/>
  <c r="CY141" i="4" s="1"/>
  <c r="CZ141" i="4" s="1"/>
  <c r="CK149" i="4"/>
  <c r="BP165" i="4"/>
  <c r="BO166" i="4"/>
  <c r="BQ164" i="4"/>
  <c r="BH173" i="4"/>
  <c r="CW142" i="4"/>
  <c r="AV185" i="4"/>
  <c r="BF175" i="4"/>
  <c r="BL169" i="4"/>
  <c r="BV160" i="4"/>
  <c r="AW184" i="4"/>
  <c r="BR163" i="4"/>
  <c r="BS162" i="4"/>
  <c r="BT162" i="4" s="1"/>
  <c r="BG174" i="4"/>
  <c r="BN167" i="4"/>
  <c r="BZ156" i="4"/>
  <c r="CB155" i="4"/>
  <c r="CC155" i="4" s="1"/>
  <c r="CH152" i="4"/>
  <c r="DG138" i="4"/>
  <c r="DH137" i="4"/>
  <c r="DI136" i="4"/>
  <c r="AZ181" i="4" l="1"/>
  <c r="BA180" i="4"/>
  <c r="BC178" i="4"/>
  <c r="BD178" i="4" s="1"/>
  <c r="BB179" i="4"/>
  <c r="DG139" i="4"/>
  <c r="AY182" i="4"/>
  <c r="AY183" i="4" s="1"/>
  <c r="DF140" i="4"/>
  <c r="AR247" i="4"/>
  <c r="AQ248" i="4"/>
  <c r="CG154" i="4"/>
  <c r="AS240" i="4"/>
  <c r="AS241" i="4" s="1"/>
  <c r="AS242" i="4" s="1"/>
  <c r="AS243" i="4" s="1"/>
  <c r="AS244" i="4" s="1"/>
  <c r="AS245" i="4" s="1"/>
  <c r="AS246" i="4" s="1"/>
  <c r="CU145" i="4"/>
  <c r="CV144" i="4"/>
  <c r="AU226" i="4"/>
  <c r="BV161" i="4"/>
  <c r="BI173" i="4"/>
  <c r="BJ172" i="4"/>
  <c r="CT146" i="4"/>
  <c r="BL170" i="4"/>
  <c r="BK171" i="4"/>
  <c r="CI152" i="4"/>
  <c r="CJ151" i="4"/>
  <c r="CS147" i="4"/>
  <c r="BE177" i="4"/>
  <c r="CR148" i="4"/>
  <c r="AT227" i="4"/>
  <c r="AT228" i="4" s="1"/>
  <c r="AT229" i="4" s="1"/>
  <c r="AT230" i="4" s="1"/>
  <c r="AT231" i="4" s="1"/>
  <c r="AT232" i="4" s="1"/>
  <c r="AT233" i="4" s="1"/>
  <c r="AT234" i="4" s="1"/>
  <c r="AT235" i="4" s="1"/>
  <c r="AT236" i="4" s="1"/>
  <c r="AT237" i="4" s="1"/>
  <c r="AT238" i="4" s="1"/>
  <c r="AT239" i="4" s="1"/>
  <c r="BY158" i="4"/>
  <c r="BZ157" i="4"/>
  <c r="BX159" i="4"/>
  <c r="CK150" i="4"/>
  <c r="CX142" i="4"/>
  <c r="CY142" i="4" s="1"/>
  <c r="CZ142" i="4" s="1"/>
  <c r="CH153" i="4"/>
  <c r="CL149" i="4"/>
  <c r="BN168" i="4"/>
  <c r="CA156" i="4"/>
  <c r="CB156" i="4" s="1"/>
  <c r="AV186" i="4"/>
  <c r="AV187" i="4" s="1"/>
  <c r="AV188" i="4" s="1"/>
  <c r="AV189" i="4" s="1"/>
  <c r="AV190" i="4" s="1"/>
  <c r="AV191" i="4" s="1"/>
  <c r="AV192" i="4" s="1"/>
  <c r="AV193" i="4" s="1"/>
  <c r="AV194" i="4" s="1"/>
  <c r="AV195" i="4" s="1"/>
  <c r="AV196" i="4" s="1"/>
  <c r="AV197" i="4" s="1"/>
  <c r="BM169" i="4"/>
  <c r="BQ165" i="4"/>
  <c r="BG175" i="4"/>
  <c r="BR164" i="4"/>
  <c r="AX184" i="4"/>
  <c r="CW143" i="4"/>
  <c r="BH174" i="4"/>
  <c r="BP166" i="4"/>
  <c r="BO167" i="4"/>
  <c r="DA141" i="4"/>
  <c r="BS163" i="4"/>
  <c r="BT163" i="4" s="1"/>
  <c r="AW185" i="4"/>
  <c r="BU162" i="4"/>
  <c r="CD155" i="4"/>
  <c r="BF176" i="4"/>
  <c r="BW160" i="4"/>
  <c r="DH138" i="4"/>
  <c r="DI137" i="4"/>
  <c r="DJ136" i="4"/>
  <c r="AT240" i="4" l="1"/>
  <c r="AT241" i="4" s="1"/>
  <c r="AT242" i="4" s="1"/>
  <c r="AT243" i="4" s="1"/>
  <c r="AT244" i="4" s="1"/>
  <c r="AT245" i="4" s="1"/>
  <c r="AT246" i="4" s="1"/>
  <c r="BA181" i="4"/>
  <c r="BB180" i="4"/>
  <c r="BC179" i="4"/>
  <c r="BD179" i="4" s="1"/>
  <c r="DH139" i="4"/>
  <c r="AZ182" i="4"/>
  <c r="AZ183" i="4" s="1"/>
  <c r="DG140" i="4"/>
  <c r="AS247" i="4"/>
  <c r="CH154" i="4"/>
  <c r="BV162" i="4"/>
  <c r="AQ249" i="4"/>
  <c r="AR248" i="4"/>
  <c r="CV145" i="4"/>
  <c r="CU146" i="4"/>
  <c r="BI174" i="4"/>
  <c r="BJ173" i="4"/>
  <c r="BL171" i="4"/>
  <c r="CK151" i="4"/>
  <c r="CT147" i="4"/>
  <c r="BK172" i="4"/>
  <c r="CJ152" i="4"/>
  <c r="CS148" i="4"/>
  <c r="AU227" i="4"/>
  <c r="AU228" i="4" s="1"/>
  <c r="AU229" i="4" s="1"/>
  <c r="AU230" i="4" s="1"/>
  <c r="AU231" i="4" s="1"/>
  <c r="BY159" i="4"/>
  <c r="BZ158" i="4"/>
  <c r="CI153" i="4"/>
  <c r="AW186" i="4"/>
  <c r="AW187" i="4" s="1"/>
  <c r="AW188" i="4" s="1"/>
  <c r="AW189" i="4" s="1"/>
  <c r="AW190" i="4" s="1"/>
  <c r="AW191" i="4" s="1"/>
  <c r="AW192" i="4" s="1"/>
  <c r="AW193" i="4" s="1"/>
  <c r="AW194" i="4" s="1"/>
  <c r="AW195" i="4" s="1"/>
  <c r="AW196" i="4" s="1"/>
  <c r="BR165" i="4"/>
  <c r="CL150" i="4"/>
  <c r="CM149" i="4"/>
  <c r="BM170" i="4"/>
  <c r="BN169" i="4"/>
  <c r="BU163" i="4"/>
  <c r="BO168" i="4"/>
  <c r="AV198" i="4"/>
  <c r="BP167" i="4"/>
  <c r="BW161" i="4"/>
  <c r="BS164" i="4"/>
  <c r="AY184" i="4"/>
  <c r="CE155" i="4"/>
  <c r="DA142" i="4"/>
  <c r="DB141" i="4"/>
  <c r="DC141" i="4" s="1"/>
  <c r="DD141" i="4" s="1"/>
  <c r="BH175" i="4"/>
  <c r="BG176" i="4"/>
  <c r="CA157" i="4"/>
  <c r="CC156" i="4"/>
  <c r="CD156" i="4" s="1"/>
  <c r="BE178" i="4"/>
  <c r="CW144" i="4"/>
  <c r="CX143" i="4"/>
  <c r="AX185" i="4"/>
  <c r="BQ166" i="4"/>
  <c r="BX160" i="4"/>
  <c r="BF177" i="4"/>
  <c r="DI138" i="4"/>
  <c r="DJ137" i="4"/>
  <c r="DK136" i="4"/>
  <c r="BB181" i="4" l="1"/>
  <c r="DI139" i="4"/>
  <c r="BC180" i="4"/>
  <c r="DH140" i="4"/>
  <c r="BA182" i="4"/>
  <c r="AT247" i="4"/>
  <c r="BW162" i="4"/>
  <c r="BV163" i="4"/>
  <c r="CW145" i="4"/>
  <c r="AR249" i="4"/>
  <c r="AQ250" i="4"/>
  <c r="AQ251" i="4" s="1"/>
  <c r="AQ252" i="4" s="1"/>
  <c r="AQ253" i="4" s="1"/>
  <c r="AQ254" i="4" s="1"/>
  <c r="AQ255" i="4" s="1"/>
  <c r="AQ256" i="4" s="1"/>
  <c r="AQ257" i="4" s="1"/>
  <c r="AQ258" i="4" s="1"/>
  <c r="AQ259" i="4" s="1"/>
  <c r="AS248" i="4"/>
  <c r="CU147" i="4"/>
  <c r="CV146" i="4"/>
  <c r="BJ174" i="4"/>
  <c r="BK173" i="4"/>
  <c r="CL151" i="4"/>
  <c r="BL172" i="4"/>
  <c r="CK152" i="4"/>
  <c r="CT148" i="4"/>
  <c r="CJ153" i="4"/>
  <c r="AU232" i="4"/>
  <c r="AU233" i="4" s="1"/>
  <c r="AU234" i="4" s="1"/>
  <c r="AU235" i="4" s="1"/>
  <c r="AU236" i="4" s="1"/>
  <c r="AU237" i="4" s="1"/>
  <c r="AU238" i="4" s="1"/>
  <c r="AU239" i="4" s="1"/>
  <c r="AU240" i="4" s="1"/>
  <c r="AU241" i="4" s="1"/>
  <c r="AU242" i="4" s="1"/>
  <c r="AU243" i="4" s="1"/>
  <c r="AU244" i="4" s="1"/>
  <c r="AU245" i="4" s="1"/>
  <c r="AU246" i="4" s="1"/>
  <c r="CI154" i="4"/>
  <c r="BZ159" i="4"/>
  <c r="BR166" i="4"/>
  <c r="BS165" i="4"/>
  <c r="AW197" i="4"/>
  <c r="AW198" i="4" s="1"/>
  <c r="BO169" i="4"/>
  <c r="DE141" i="4"/>
  <c r="DF141" i="4" s="1"/>
  <c r="DG141" i="4" s="1"/>
  <c r="CN149" i="4"/>
  <c r="CO149" i="4" s="1"/>
  <c r="CM150" i="4"/>
  <c r="BN170" i="4"/>
  <c r="CX144" i="4"/>
  <c r="BQ167" i="4"/>
  <c r="BT164" i="4"/>
  <c r="BI175" i="4"/>
  <c r="BP168" i="4"/>
  <c r="CE156" i="4"/>
  <c r="CF155" i="4"/>
  <c r="AY185" i="4"/>
  <c r="AV199" i="4"/>
  <c r="AV200" i="4" s="1"/>
  <c r="AV201" i="4" s="1"/>
  <c r="AV202" i="4" s="1"/>
  <c r="AV203" i="4" s="1"/>
  <c r="AV204" i="4" s="1"/>
  <c r="AV205" i="4" s="1"/>
  <c r="AV206" i="4" s="1"/>
  <c r="AV207" i="4" s="1"/>
  <c r="AV208" i="4" s="1"/>
  <c r="AV209" i="4" s="1"/>
  <c r="AV210" i="4" s="1"/>
  <c r="AV211" i="4" s="1"/>
  <c r="AV212" i="4" s="1"/>
  <c r="AV213" i="4" s="1"/>
  <c r="AV214" i="4" s="1"/>
  <c r="AV215" i="4" s="1"/>
  <c r="AV216" i="4" s="1"/>
  <c r="AV217" i="4" s="1"/>
  <c r="AV218" i="4" s="1"/>
  <c r="AV219" i="4" s="1"/>
  <c r="AV220" i="4" s="1"/>
  <c r="AV221" i="4" s="1"/>
  <c r="AV222" i="4" s="1"/>
  <c r="AV223" i="4" s="1"/>
  <c r="AV224" i="4" s="1"/>
  <c r="AV225" i="4" s="1"/>
  <c r="AV226" i="4" s="1"/>
  <c r="AV227" i="4" s="1"/>
  <c r="AV228" i="4" s="1"/>
  <c r="AV229" i="4" s="1"/>
  <c r="AV230" i="4" s="1"/>
  <c r="AV231" i="4" s="1"/>
  <c r="BM171" i="4"/>
  <c r="BE179" i="4"/>
  <c r="BH176" i="4"/>
  <c r="BG177" i="4"/>
  <c r="BF178" i="4"/>
  <c r="CA158" i="4"/>
  <c r="DB142" i="4"/>
  <c r="DC142" i="4" s="1"/>
  <c r="CB157" i="4"/>
  <c r="CC157" i="4" s="1"/>
  <c r="CY143" i="4"/>
  <c r="BX161" i="4"/>
  <c r="AX186" i="4"/>
  <c r="AZ184" i="4"/>
  <c r="BY160" i="4"/>
  <c r="DJ138" i="4"/>
  <c r="DL136" i="4"/>
  <c r="DK137" i="4"/>
  <c r="BB182" i="4" l="1"/>
  <c r="BC181" i="4"/>
  <c r="DI140" i="4"/>
  <c r="DJ139" i="4"/>
  <c r="BD180" i="4"/>
  <c r="BA183" i="4"/>
  <c r="BA184" i="4" s="1"/>
  <c r="BX162" i="4"/>
  <c r="AU247" i="4"/>
  <c r="BW163" i="4"/>
  <c r="CX145" i="4"/>
  <c r="CW146" i="4"/>
  <c r="AS249" i="4"/>
  <c r="AT248" i="4"/>
  <c r="AR250" i="4"/>
  <c r="AR251" i="4" s="1"/>
  <c r="AR252" i="4" s="1"/>
  <c r="AR253" i="4" s="1"/>
  <c r="AR254" i="4" s="1"/>
  <c r="AR255" i="4" s="1"/>
  <c r="AR256" i="4" s="1"/>
  <c r="AR257" i="4" s="1"/>
  <c r="AR258" i="4" s="1"/>
  <c r="AR259" i="4" s="1"/>
  <c r="BJ175" i="4"/>
  <c r="CU148" i="4"/>
  <c r="CV147" i="4"/>
  <c r="BK174" i="4"/>
  <c r="BL173" i="4"/>
  <c r="CM151" i="4"/>
  <c r="CL152" i="4"/>
  <c r="CK153" i="4"/>
  <c r="CJ154" i="4"/>
  <c r="AV232" i="4"/>
  <c r="AV233" i="4" s="1"/>
  <c r="AV234" i="4" s="1"/>
  <c r="AV235" i="4" s="1"/>
  <c r="AV236" i="4" s="1"/>
  <c r="AV237" i="4" s="1"/>
  <c r="AV238" i="4" s="1"/>
  <c r="AV239" i="4" s="1"/>
  <c r="AV240" i="4" s="1"/>
  <c r="AV241" i="4" s="1"/>
  <c r="AV242" i="4" s="1"/>
  <c r="AV243" i="4" s="1"/>
  <c r="AV244" i="4" s="1"/>
  <c r="AV245" i="4" s="1"/>
  <c r="AV246" i="4" s="1"/>
  <c r="AV247" i="4" s="1"/>
  <c r="BT165" i="4"/>
  <c r="BR167" i="4"/>
  <c r="BS166" i="4"/>
  <c r="DK138" i="4"/>
  <c r="BO170" i="4"/>
  <c r="BU164" i="4"/>
  <c r="CP149" i="4"/>
  <c r="CQ149" i="4" s="1"/>
  <c r="CN150" i="4"/>
  <c r="DH141" i="4"/>
  <c r="AX187" i="4"/>
  <c r="AX188" i="4" s="1"/>
  <c r="AX189" i="4" s="1"/>
  <c r="AX190" i="4" s="1"/>
  <c r="AX191" i="4" s="1"/>
  <c r="AX192" i="4" s="1"/>
  <c r="AX193" i="4" s="1"/>
  <c r="AX194" i="4" s="1"/>
  <c r="AX195" i="4" s="1"/>
  <c r="AX196" i="4" s="1"/>
  <c r="AX197" i="4" s="1"/>
  <c r="AX198" i="4" s="1"/>
  <c r="BF179" i="4"/>
  <c r="CZ143" i="4"/>
  <c r="BY161" i="4"/>
  <c r="CA159" i="4"/>
  <c r="BI176" i="4"/>
  <c r="CB158" i="4"/>
  <c r="CC158" i="4" s="1"/>
  <c r="BM172" i="4"/>
  <c r="BN171" i="4"/>
  <c r="DD142" i="4"/>
  <c r="AZ185" i="4"/>
  <c r="AY186" i="4"/>
  <c r="CD157" i="4"/>
  <c r="CE157" i="4" s="1"/>
  <c r="AW199" i="4"/>
  <c r="CG155" i="4"/>
  <c r="CF156" i="4"/>
  <c r="BZ160" i="4"/>
  <c r="CY144" i="4"/>
  <c r="BH177" i="4"/>
  <c r="BG178" i="4"/>
  <c r="BP169" i="4"/>
  <c r="BQ168" i="4"/>
  <c r="DL137" i="4"/>
  <c r="DM136" i="4"/>
  <c r="BC182" i="4" l="1"/>
  <c r="BB183" i="4"/>
  <c r="BB184" i="4" s="1"/>
  <c r="BD181" i="4"/>
  <c r="DI141" i="4"/>
  <c r="DJ140" i="4"/>
  <c r="BE180" i="4"/>
  <c r="DK139" i="4"/>
  <c r="BY162" i="4"/>
  <c r="BX163" i="4"/>
  <c r="CY145" i="4"/>
  <c r="CW147" i="4"/>
  <c r="CX146" i="4"/>
  <c r="AT249" i="4"/>
  <c r="AU248" i="4"/>
  <c r="AV248" i="4" s="1"/>
  <c r="AS250" i="4"/>
  <c r="BK175" i="4"/>
  <c r="CV148" i="4"/>
  <c r="BL174" i="4"/>
  <c r="CM152" i="4"/>
  <c r="CL153" i="4"/>
  <c r="CK154" i="4"/>
  <c r="DL138" i="4"/>
  <c r="BO171" i="4"/>
  <c r="BT166" i="4"/>
  <c r="BU165" i="4"/>
  <c r="BS167" i="4"/>
  <c r="BV164" i="4"/>
  <c r="BW164" i="4" s="1"/>
  <c r="CR149" i="4"/>
  <c r="CS149" i="4" s="1"/>
  <c r="CN151" i="4"/>
  <c r="CO150" i="4"/>
  <c r="CH155" i="4"/>
  <c r="CB159" i="4"/>
  <c r="CC159" i="4" s="1"/>
  <c r="DA143" i="4"/>
  <c r="DB143" i="4" s="1"/>
  <c r="DC143" i="4" s="1"/>
  <c r="CZ144" i="4"/>
  <c r="BZ161" i="4"/>
  <c r="CA160" i="4"/>
  <c r="AX199" i="4"/>
  <c r="AW200" i="4"/>
  <c r="AW201" i="4" s="1"/>
  <c r="AW202" i="4" s="1"/>
  <c r="AW203" i="4" s="1"/>
  <c r="AW204" i="4" s="1"/>
  <c r="AW205" i="4" s="1"/>
  <c r="AW206" i="4" s="1"/>
  <c r="AW207" i="4" s="1"/>
  <c r="AW208" i="4" s="1"/>
  <c r="AW209" i="4" s="1"/>
  <c r="AW210" i="4" s="1"/>
  <c r="AW211" i="4" s="1"/>
  <c r="AW212" i="4" s="1"/>
  <c r="AW213" i="4" s="1"/>
  <c r="AW214" i="4" s="1"/>
  <c r="AW215" i="4" s="1"/>
  <c r="AW216" i="4" s="1"/>
  <c r="AW217" i="4" s="1"/>
  <c r="AW218" i="4" s="1"/>
  <c r="AW219" i="4" s="1"/>
  <c r="AW220" i="4" s="1"/>
  <c r="AW221" i="4" s="1"/>
  <c r="AW222" i="4" s="1"/>
  <c r="AW223" i="4" s="1"/>
  <c r="AW224" i="4" s="1"/>
  <c r="AW225" i="4" s="1"/>
  <c r="AW226" i="4" s="1"/>
  <c r="AW227" i="4" s="1"/>
  <c r="AW228" i="4" s="1"/>
  <c r="AW229" i="4" s="1"/>
  <c r="AW230" i="4" s="1"/>
  <c r="AW231" i="4" s="1"/>
  <c r="AW232" i="4" s="1"/>
  <c r="AW233" i="4" s="1"/>
  <c r="AW234" i="4" s="1"/>
  <c r="AW235" i="4" s="1"/>
  <c r="AW236" i="4" s="1"/>
  <c r="AW237" i="4" s="1"/>
  <c r="AW238" i="4" s="1"/>
  <c r="AW239" i="4" s="1"/>
  <c r="AW240" i="4" s="1"/>
  <c r="AW241" i="4" s="1"/>
  <c r="AW242" i="4" s="1"/>
  <c r="AW243" i="4" s="1"/>
  <c r="AW244" i="4" s="1"/>
  <c r="AW245" i="4" s="1"/>
  <c r="AW246" i="4" s="1"/>
  <c r="AW247" i="4" s="1"/>
  <c r="BN172" i="4"/>
  <c r="DE142" i="4"/>
  <c r="BJ176" i="4"/>
  <c r="BI177" i="4"/>
  <c r="AY187" i="4"/>
  <c r="BM173" i="4"/>
  <c r="BA185" i="4"/>
  <c r="CD158" i="4"/>
  <c r="CE158" i="4" s="1"/>
  <c r="BG179" i="4"/>
  <c r="CF157" i="4"/>
  <c r="BP170" i="4"/>
  <c r="BQ169" i="4"/>
  <c r="BH178" i="4"/>
  <c r="BR168" i="4"/>
  <c r="CG156" i="4"/>
  <c r="AZ186" i="4"/>
  <c r="DM137" i="4"/>
  <c r="DN136" i="4"/>
  <c r="BD182" i="4" l="1"/>
  <c r="BC183" i="4"/>
  <c r="DJ141" i="4"/>
  <c r="DK140" i="4"/>
  <c r="BE181" i="4"/>
  <c r="BF180" i="4"/>
  <c r="BG180" i="4" s="1"/>
  <c r="DL139" i="4"/>
  <c r="BY163" i="4"/>
  <c r="CY146" i="4"/>
  <c r="CX147" i="4"/>
  <c r="CW148" i="4"/>
  <c r="BK176" i="4"/>
  <c r="AW248" i="4"/>
  <c r="AS251" i="4"/>
  <c r="AS252" i="4" s="1"/>
  <c r="AS253" i="4" s="1"/>
  <c r="AS254" i="4" s="1"/>
  <c r="AS255" i="4" s="1"/>
  <c r="AS256" i="4" s="1"/>
  <c r="AS257" i="4" s="1"/>
  <c r="AS258" i="4" s="1"/>
  <c r="AS259" i="4" s="1"/>
  <c r="AU249" i="4"/>
  <c r="AT250" i="4"/>
  <c r="BL175" i="4"/>
  <c r="CM153" i="4"/>
  <c r="CL154" i="4"/>
  <c r="BS168" i="4"/>
  <c r="DM138" i="4"/>
  <c r="BP171" i="4"/>
  <c r="BO172" i="4"/>
  <c r="BU166" i="4"/>
  <c r="BT167" i="4"/>
  <c r="BX164" i="4"/>
  <c r="BV165" i="4"/>
  <c r="BW165" i="4" s="1"/>
  <c r="CG157" i="4"/>
  <c r="CP150" i="4"/>
  <c r="CQ150" i="4" s="1"/>
  <c r="CO151" i="4"/>
  <c r="CN152" i="4"/>
  <c r="CT149" i="4"/>
  <c r="CH156" i="4"/>
  <c r="CD159" i="4"/>
  <c r="DF142" i="4"/>
  <c r="DG142" i="4" s="1"/>
  <c r="CA161" i="4"/>
  <c r="BB185" i="4"/>
  <c r="CB160" i="4"/>
  <c r="CF158" i="4"/>
  <c r="AX200" i="4"/>
  <c r="BH179" i="4"/>
  <c r="CI155" i="4"/>
  <c r="AZ187" i="4"/>
  <c r="BZ162" i="4"/>
  <c r="DA144" i="4"/>
  <c r="DB144" i="4" s="1"/>
  <c r="BA186" i="4"/>
  <c r="BM174" i="4"/>
  <c r="AY188" i="4"/>
  <c r="BI178" i="4"/>
  <c r="BN173" i="4"/>
  <c r="DD143" i="4"/>
  <c r="DE143" i="4" s="1"/>
  <c r="BR169" i="4"/>
  <c r="BQ170" i="4"/>
  <c r="BJ177" i="4"/>
  <c r="CZ145" i="4"/>
  <c r="DN137" i="4"/>
  <c r="DO136" i="4"/>
  <c r="DK141" i="4" l="1"/>
  <c r="BE182" i="4"/>
  <c r="BD183" i="4"/>
  <c r="BC184" i="4"/>
  <c r="BC185" i="4" s="1"/>
  <c r="DL140" i="4"/>
  <c r="BF181" i="4"/>
  <c r="BG181" i="4" s="1"/>
  <c r="DM139" i="4"/>
  <c r="BY164" i="4"/>
  <c r="BZ163" i="4"/>
  <c r="CY147" i="4"/>
  <c r="CX148" i="4"/>
  <c r="BL176" i="4"/>
  <c r="AT251" i="4"/>
  <c r="AT252" i="4" s="1"/>
  <c r="AT253" i="4" s="1"/>
  <c r="AT254" i="4" s="1"/>
  <c r="AT255" i="4" s="1"/>
  <c r="AU250" i="4"/>
  <c r="AV249" i="4"/>
  <c r="CN153" i="4"/>
  <c r="CM154" i="4"/>
  <c r="BS169" i="4"/>
  <c r="BT168" i="4"/>
  <c r="BP172" i="4"/>
  <c r="BV166" i="4"/>
  <c r="BW166" i="4" s="1"/>
  <c r="BU167" i="4"/>
  <c r="BX165" i="4"/>
  <c r="CH157" i="4"/>
  <c r="CG158" i="4"/>
  <c r="BJ178" i="4"/>
  <c r="CR150" i="4"/>
  <c r="CS150" i="4" s="1"/>
  <c r="CT150" i="4" s="1"/>
  <c r="CU149" i="4"/>
  <c r="CO152" i="4"/>
  <c r="CP151" i="4"/>
  <c r="BN174" i="4"/>
  <c r="CB161" i="4"/>
  <c r="CE159" i="4"/>
  <c r="BM175" i="4"/>
  <c r="BH180" i="4"/>
  <c r="BK177" i="4"/>
  <c r="BQ171" i="4"/>
  <c r="BR170" i="4"/>
  <c r="AZ188" i="4"/>
  <c r="DF143" i="4"/>
  <c r="DG143" i="4" s="1"/>
  <c r="BI179" i="4"/>
  <c r="AX201" i="4"/>
  <c r="DA145" i="4"/>
  <c r="DB145" i="4" s="1"/>
  <c r="DC144" i="4"/>
  <c r="DD144" i="4" s="1"/>
  <c r="CZ146" i="4"/>
  <c r="BO173" i="4"/>
  <c r="CA162" i="4"/>
  <c r="AY189" i="4"/>
  <c r="BA187" i="4"/>
  <c r="CJ155" i="4"/>
  <c r="CI156" i="4"/>
  <c r="DH142" i="4"/>
  <c r="BB186" i="4"/>
  <c r="CC160" i="4"/>
  <c r="DP136" i="4"/>
  <c r="DO137" i="4"/>
  <c r="DN138" i="4"/>
  <c r="DL141" i="4" l="1"/>
  <c r="BE183" i="4"/>
  <c r="BD184" i="4"/>
  <c r="BD185" i="4" s="1"/>
  <c r="DM140" i="4"/>
  <c r="BF182" i="4"/>
  <c r="BG182" i="4" s="1"/>
  <c r="DN139" i="4"/>
  <c r="BY165" i="4"/>
  <c r="BZ164" i="4"/>
  <c r="CZ147" i="4"/>
  <c r="CY148" i="4"/>
  <c r="BL177" i="4"/>
  <c r="AU251" i="4"/>
  <c r="AU252" i="4" s="1"/>
  <c r="AU253" i="4" s="1"/>
  <c r="AT256" i="4"/>
  <c r="AT257" i="4" s="1"/>
  <c r="AT258" i="4" s="1"/>
  <c r="AT259" i="4" s="1"/>
  <c r="AV250" i="4"/>
  <c r="AW249" i="4"/>
  <c r="CN154" i="4"/>
  <c r="BS170" i="4"/>
  <c r="BT169" i="4"/>
  <c r="BU168" i="4"/>
  <c r="BQ172" i="4"/>
  <c r="BV167" i="4"/>
  <c r="BX166" i="4"/>
  <c r="BJ179" i="4"/>
  <c r="CH158" i="4"/>
  <c r="CP152" i="4"/>
  <c r="CQ151" i="4"/>
  <c r="CO153" i="4"/>
  <c r="CV149" i="4"/>
  <c r="CW149" i="4" s="1"/>
  <c r="CU150" i="4"/>
  <c r="DC145" i="4"/>
  <c r="DD145" i="4" s="1"/>
  <c r="BI180" i="4"/>
  <c r="CC161" i="4"/>
  <c r="BM176" i="4"/>
  <c r="CA163" i="4"/>
  <c r="BH181" i="4"/>
  <c r="CD160" i="4"/>
  <c r="CE160" i="4" s="1"/>
  <c r="BA188" i="4"/>
  <c r="CB162" i="4"/>
  <c r="BK178" i="4"/>
  <c r="BB187" i="4"/>
  <c r="CJ156" i="4"/>
  <c r="AY190" i="4"/>
  <c r="AY191" i="4" s="1"/>
  <c r="AY192" i="4" s="1"/>
  <c r="AY193" i="4" s="1"/>
  <c r="AY194" i="4" s="1"/>
  <c r="AY195" i="4" s="1"/>
  <c r="AY196" i="4" s="1"/>
  <c r="AY197" i="4" s="1"/>
  <c r="AY198" i="4" s="1"/>
  <c r="AY199" i="4" s="1"/>
  <c r="DA146" i="4"/>
  <c r="AX202" i="4"/>
  <c r="AX203" i="4" s="1"/>
  <c r="AX204" i="4" s="1"/>
  <c r="AX205" i="4" s="1"/>
  <c r="AX206" i="4" s="1"/>
  <c r="AX207" i="4" s="1"/>
  <c r="AX208" i="4" s="1"/>
  <c r="AX209" i="4" s="1"/>
  <c r="AX210" i="4" s="1"/>
  <c r="AX211" i="4" s="1"/>
  <c r="AX212" i="4" s="1"/>
  <c r="AX213" i="4" s="1"/>
  <c r="AX214" i="4" s="1"/>
  <c r="AX215" i="4" s="1"/>
  <c r="AX216" i="4" s="1"/>
  <c r="AX217" i="4" s="1"/>
  <c r="AX218" i="4" s="1"/>
  <c r="AX219" i="4" s="1"/>
  <c r="AX220" i="4" s="1"/>
  <c r="BN175" i="4"/>
  <c r="DE144" i="4"/>
  <c r="CI157" i="4"/>
  <c r="BO174" i="4"/>
  <c r="AZ189" i="4"/>
  <c r="BP173" i="4"/>
  <c r="BC186" i="4"/>
  <c r="DH143" i="4"/>
  <c r="DI142" i="4"/>
  <c r="DJ142" i="4" s="1"/>
  <c r="CK155" i="4"/>
  <c r="BR171" i="4"/>
  <c r="CF159" i="4"/>
  <c r="DO138" i="4"/>
  <c r="DP137" i="4"/>
  <c r="DQ136" i="4"/>
  <c r="DM141" i="4" l="1"/>
  <c r="BE184" i="4"/>
  <c r="BE185" i="4" s="1"/>
  <c r="DN140" i="4"/>
  <c r="BF183" i="4"/>
  <c r="BG183" i="4" s="1"/>
  <c r="BY166" i="4"/>
  <c r="BZ165" i="4"/>
  <c r="DA147" i="4"/>
  <c r="CZ148" i="4"/>
  <c r="AV251" i="4"/>
  <c r="AV252" i="4" s="1"/>
  <c r="AV253" i="4" s="1"/>
  <c r="AU254" i="4"/>
  <c r="AU255" i="4" s="1"/>
  <c r="AU256" i="4" s="1"/>
  <c r="AU257" i="4" s="1"/>
  <c r="AU258" i="4" s="1"/>
  <c r="AU259" i="4" s="1"/>
  <c r="AW250" i="4"/>
  <c r="BU169" i="4"/>
  <c r="BT170" i="4"/>
  <c r="BV168" i="4"/>
  <c r="BW167" i="4"/>
  <c r="BX167" i="4" s="1"/>
  <c r="CI158" i="4"/>
  <c r="CQ152" i="4"/>
  <c r="BJ180" i="4"/>
  <c r="CR151" i="4"/>
  <c r="CV150" i="4"/>
  <c r="CW150" i="4" s="1"/>
  <c r="CX149" i="4"/>
  <c r="CO154" i="4"/>
  <c r="CP153" i="4"/>
  <c r="DF144" i="4"/>
  <c r="CF160" i="4"/>
  <c r="BC187" i="4"/>
  <c r="BK179" i="4"/>
  <c r="BL178" i="4"/>
  <c r="BH182" i="4"/>
  <c r="BR172" i="4"/>
  <c r="CJ157" i="4"/>
  <c r="AX221" i="4"/>
  <c r="AX222" i="4" s="1"/>
  <c r="AX223" i="4" s="1"/>
  <c r="AX224" i="4" s="1"/>
  <c r="AX225" i="4" s="1"/>
  <c r="AX226" i="4" s="1"/>
  <c r="AX227" i="4" s="1"/>
  <c r="AX228" i="4" s="1"/>
  <c r="AX229" i="4" s="1"/>
  <c r="AX230" i="4" s="1"/>
  <c r="AX231" i="4" s="1"/>
  <c r="AX232" i="4" s="1"/>
  <c r="AX233" i="4" s="1"/>
  <c r="AX234" i="4" s="1"/>
  <c r="AX235" i="4" s="1"/>
  <c r="AX236" i="4" s="1"/>
  <c r="AX237" i="4" s="1"/>
  <c r="AX238" i="4" s="1"/>
  <c r="AX239" i="4" s="1"/>
  <c r="AX240" i="4" s="1"/>
  <c r="AX241" i="4" s="1"/>
  <c r="AX242" i="4" s="1"/>
  <c r="AX243" i="4" s="1"/>
  <c r="AX244" i="4" s="1"/>
  <c r="AX245" i="4" s="1"/>
  <c r="AX246" i="4" s="1"/>
  <c r="AX247" i="4" s="1"/>
  <c r="AX248" i="4" s="1"/>
  <c r="AX249" i="4" s="1"/>
  <c r="BB188" i="4"/>
  <c r="CK156" i="4"/>
  <c r="CL155" i="4"/>
  <c r="BP174" i="4"/>
  <c r="DB146" i="4"/>
  <c r="DI143" i="4"/>
  <c r="DK142" i="4"/>
  <c r="DL142" i="4" s="1"/>
  <c r="DE145" i="4"/>
  <c r="CB163" i="4"/>
  <c r="CD161" i="4"/>
  <c r="BM177" i="4"/>
  <c r="BD186" i="4"/>
  <c r="AZ190" i="4"/>
  <c r="AZ191" i="4" s="1"/>
  <c r="AZ192" i="4" s="1"/>
  <c r="AZ193" i="4" s="1"/>
  <c r="AZ194" i="4" s="1"/>
  <c r="AZ195" i="4" s="1"/>
  <c r="AZ196" i="4" s="1"/>
  <c r="AZ197" i="4" s="1"/>
  <c r="AZ198" i="4" s="1"/>
  <c r="AZ199" i="4" s="1"/>
  <c r="BI181" i="4"/>
  <c r="CG159" i="4"/>
  <c r="CH159" i="4" s="1"/>
  <c r="BN176" i="4"/>
  <c r="CA164" i="4"/>
  <c r="CC162" i="4"/>
  <c r="AY200" i="4"/>
  <c r="AY201" i="4" s="1"/>
  <c r="BQ173" i="4"/>
  <c r="BO175" i="4"/>
  <c r="BA189" i="4"/>
  <c r="BS171" i="4"/>
  <c r="DO139" i="4"/>
  <c r="DQ137" i="4"/>
  <c r="DR136" i="4"/>
  <c r="DS136" i="4" s="1"/>
  <c r="DT136" i="4" s="1"/>
  <c r="DP138" i="4"/>
  <c r="AX250" i="4" l="1"/>
  <c r="DN141" i="4"/>
  <c r="DO140" i="4"/>
  <c r="BF184" i="4"/>
  <c r="BG184" i="4" s="1"/>
  <c r="BY167" i="4"/>
  <c r="BZ166" i="4"/>
  <c r="DB147" i="4"/>
  <c r="DA148" i="4"/>
  <c r="AW251" i="4"/>
  <c r="AW252" i="4" s="1"/>
  <c r="AW253" i="4" s="1"/>
  <c r="AV254" i="4"/>
  <c r="AV255" i="4" s="1"/>
  <c r="AV256" i="4" s="1"/>
  <c r="AV257" i="4" s="1"/>
  <c r="AV258" i="4" s="1"/>
  <c r="AV259" i="4" s="1"/>
  <c r="BT171" i="4"/>
  <c r="BV169" i="4"/>
  <c r="BU170" i="4"/>
  <c r="BW168" i="4"/>
  <c r="BX168" i="4" s="1"/>
  <c r="AZ200" i="4"/>
  <c r="AZ201" i="4" s="1"/>
  <c r="CQ153" i="4"/>
  <c r="CR152" i="4"/>
  <c r="BD187" i="4"/>
  <c r="CS151" i="4"/>
  <c r="DF145" i="4"/>
  <c r="CK157" i="4"/>
  <c r="CX150" i="4"/>
  <c r="DG144" i="4"/>
  <c r="DH144" i="4" s="1"/>
  <c r="CY149" i="4"/>
  <c r="CP154" i="4"/>
  <c r="BO176" i="4"/>
  <c r="BI182" i="4"/>
  <c r="CD162" i="4"/>
  <c r="CL156" i="4"/>
  <c r="CE161" i="4"/>
  <c r="CF161" i="4" s="1"/>
  <c r="BC188" i="4"/>
  <c r="BK180" i="4"/>
  <c r="BA190" i="4"/>
  <c r="CC163" i="4"/>
  <c r="BH183" i="4"/>
  <c r="DC146" i="4"/>
  <c r="DM142" i="4"/>
  <c r="BS172" i="4"/>
  <c r="BQ174" i="4"/>
  <c r="CB164" i="4"/>
  <c r="BP175" i="4"/>
  <c r="CJ158" i="4"/>
  <c r="CG160" i="4"/>
  <c r="CH160" i="4" s="1"/>
  <c r="CA165" i="4"/>
  <c r="BN177" i="4"/>
  <c r="BM178" i="4"/>
  <c r="BJ181" i="4"/>
  <c r="CI159" i="4"/>
  <c r="AY202" i="4"/>
  <c r="BE186" i="4"/>
  <c r="CM155" i="4"/>
  <c r="BB189" i="4"/>
  <c r="BR173" i="4"/>
  <c r="BL179" i="4"/>
  <c r="DJ143" i="4"/>
  <c r="DK143" i="4" s="1"/>
  <c r="DP139" i="4"/>
  <c r="DQ138" i="4"/>
  <c r="DR137" i="4"/>
  <c r="DU136" i="4"/>
  <c r="DO141" i="4" l="1"/>
  <c r="BF185" i="4"/>
  <c r="BG185" i="4" s="1"/>
  <c r="BZ167" i="4"/>
  <c r="CA166" i="4"/>
  <c r="DB148" i="4"/>
  <c r="AX251" i="4"/>
  <c r="AX252" i="4" s="1"/>
  <c r="AX253" i="4" s="1"/>
  <c r="AW254" i="4"/>
  <c r="BT172" i="4"/>
  <c r="BU171" i="4"/>
  <c r="BW169" i="4"/>
  <c r="BX169" i="4" s="1"/>
  <c r="BV170" i="4"/>
  <c r="CQ154" i="4"/>
  <c r="CR153" i="4"/>
  <c r="CS152" i="4"/>
  <c r="CT151" i="4"/>
  <c r="CU151" i="4" s="1"/>
  <c r="CV151" i="4" s="1"/>
  <c r="BD188" i="4"/>
  <c r="CY150" i="4"/>
  <c r="CG161" i="4"/>
  <c r="CH161" i="4" s="1"/>
  <c r="CD163" i="4"/>
  <c r="DI144" i="4"/>
  <c r="DJ144" i="4" s="1"/>
  <c r="DK144" i="4" s="1"/>
  <c r="DG145" i="4"/>
  <c r="DH145" i="4" s="1"/>
  <c r="CZ149" i="4"/>
  <c r="DA149" i="4" s="1"/>
  <c r="CJ159" i="4"/>
  <c r="AZ202" i="4"/>
  <c r="AY203" i="4"/>
  <c r="BP176" i="4"/>
  <c r="BR174" i="4"/>
  <c r="CM156" i="4"/>
  <c r="CN155" i="4"/>
  <c r="CO155" i="4" s="1"/>
  <c r="BK181" i="4"/>
  <c r="BI183" i="4"/>
  <c r="CL157" i="4"/>
  <c r="BM179" i="4"/>
  <c r="BS173" i="4"/>
  <c r="BH184" i="4"/>
  <c r="BY168" i="4"/>
  <c r="CB165" i="4"/>
  <c r="CC164" i="4"/>
  <c r="BB190" i="4"/>
  <c r="BE187" i="4"/>
  <c r="BC189" i="4"/>
  <c r="CI160" i="4"/>
  <c r="CK158" i="4"/>
  <c r="BA191" i="4"/>
  <c r="BA192" i="4" s="1"/>
  <c r="BA193" i="4" s="1"/>
  <c r="BA194" i="4" s="1"/>
  <c r="BA195" i="4" s="1"/>
  <c r="BA196" i="4" s="1"/>
  <c r="BA197" i="4" s="1"/>
  <c r="BA198" i="4" s="1"/>
  <c r="BA199" i="4" s="1"/>
  <c r="BA200" i="4" s="1"/>
  <c r="BA201" i="4" s="1"/>
  <c r="CE162" i="4"/>
  <c r="CF162" i="4" s="1"/>
  <c r="DN142" i="4"/>
  <c r="BO177" i="4"/>
  <c r="BN178" i="4"/>
  <c r="BL180" i="4"/>
  <c r="BJ182" i="4"/>
  <c r="BQ175" i="4"/>
  <c r="DC147" i="4"/>
  <c r="DD146" i="4"/>
  <c r="DE146" i="4" s="1"/>
  <c r="DL143" i="4"/>
  <c r="DR138" i="4"/>
  <c r="DQ139" i="4"/>
  <c r="DP140" i="4"/>
  <c r="DS137" i="4"/>
  <c r="DV136" i="4"/>
  <c r="BF186" i="4" l="1"/>
  <c r="BG186" i="4" s="1"/>
  <c r="DP141" i="4"/>
  <c r="CA167" i="4"/>
  <c r="DC148" i="4"/>
  <c r="DB149" i="4"/>
  <c r="BA202" i="4"/>
  <c r="AX254" i="4"/>
  <c r="AW255" i="4"/>
  <c r="AW256" i="4" s="1"/>
  <c r="AW257" i="4" s="1"/>
  <c r="AW258" i="4" s="1"/>
  <c r="AW259" i="4" s="1"/>
  <c r="BT173" i="4"/>
  <c r="BU172" i="4"/>
  <c r="BW170" i="4"/>
  <c r="BX170" i="4" s="1"/>
  <c r="BV171" i="4"/>
  <c r="CS153" i="4"/>
  <c r="CR154" i="4"/>
  <c r="BH185" i="4"/>
  <c r="CT152" i="4"/>
  <c r="CU152" i="4" s="1"/>
  <c r="CV152" i="4" s="1"/>
  <c r="DI145" i="4"/>
  <c r="DJ145" i="4" s="1"/>
  <c r="CI161" i="4"/>
  <c r="CD164" i="4"/>
  <c r="BJ183" i="4"/>
  <c r="CW151" i="4"/>
  <c r="CZ150" i="4"/>
  <c r="CP155" i="4"/>
  <c r="CQ155" i="4" s="1"/>
  <c r="BB191" i="4"/>
  <c r="CL158" i="4"/>
  <c r="BL181" i="4"/>
  <c r="BC190" i="4"/>
  <c r="BS174" i="4"/>
  <c r="CG162" i="4"/>
  <c r="CH162" i="4" s="1"/>
  <c r="BK182" i="4"/>
  <c r="CN156" i="4"/>
  <c r="CO156" i="4" s="1"/>
  <c r="CB166" i="4"/>
  <c r="DL144" i="4"/>
  <c r="BR175" i="4"/>
  <c r="CC165" i="4"/>
  <c r="BI184" i="4"/>
  <c r="BM180" i="4"/>
  <c r="AZ203" i="4"/>
  <c r="AY204" i="4"/>
  <c r="AY205" i="4" s="1"/>
  <c r="AY206" i="4" s="1"/>
  <c r="AY207" i="4" s="1"/>
  <c r="AY208" i="4" s="1"/>
  <c r="AY209" i="4" s="1"/>
  <c r="AY210" i="4" s="1"/>
  <c r="AY211" i="4" s="1"/>
  <c r="AY212" i="4" s="1"/>
  <c r="AY213" i="4" s="1"/>
  <c r="AY214" i="4" s="1"/>
  <c r="AY215" i="4" s="1"/>
  <c r="AY216" i="4" s="1"/>
  <c r="AY217" i="4" s="1"/>
  <c r="AY218" i="4" s="1"/>
  <c r="AY219" i="4" s="1"/>
  <c r="AY220" i="4" s="1"/>
  <c r="AY221" i="4" s="1"/>
  <c r="AY222" i="4" s="1"/>
  <c r="AY223" i="4" s="1"/>
  <c r="AY224" i="4" s="1"/>
  <c r="AY225" i="4" s="1"/>
  <c r="AY226" i="4" s="1"/>
  <c r="AY227" i="4" s="1"/>
  <c r="AY228" i="4" s="1"/>
  <c r="AY229" i="4" s="1"/>
  <c r="AY230" i="4" s="1"/>
  <c r="AY231" i="4" s="1"/>
  <c r="AY232" i="4" s="1"/>
  <c r="AY233" i="4" s="1"/>
  <c r="AY234" i="4" s="1"/>
  <c r="AY235" i="4" s="1"/>
  <c r="AY236" i="4" s="1"/>
  <c r="AY237" i="4" s="1"/>
  <c r="AY238" i="4" s="1"/>
  <c r="AY239" i="4" s="1"/>
  <c r="AY240" i="4" s="1"/>
  <c r="AY241" i="4" s="1"/>
  <c r="AY242" i="4" s="1"/>
  <c r="AY243" i="4" s="1"/>
  <c r="AY244" i="4" s="1"/>
  <c r="AY245" i="4" s="1"/>
  <c r="AY246" i="4" s="1"/>
  <c r="AY247" i="4" s="1"/>
  <c r="AY248" i="4" s="1"/>
  <c r="AY249" i="4" s="1"/>
  <c r="AY250" i="4" s="1"/>
  <c r="AY251" i="4" s="1"/>
  <c r="AY252" i="4" s="1"/>
  <c r="AY253" i="4" s="1"/>
  <c r="AY254" i="4" s="1"/>
  <c r="CJ160" i="4"/>
  <c r="DO142" i="4"/>
  <c r="BQ176" i="4"/>
  <c r="BO178" i="4"/>
  <c r="BN179" i="4"/>
  <c r="BE188" i="4"/>
  <c r="DM143" i="4"/>
  <c r="DN143" i="4" s="1"/>
  <c r="BY169" i="4"/>
  <c r="BP177" i="4"/>
  <c r="DF146" i="4"/>
  <c r="BZ168" i="4"/>
  <c r="CK159" i="4"/>
  <c r="DD147" i="4"/>
  <c r="CE163" i="4"/>
  <c r="CM157" i="4"/>
  <c r="BD189" i="4"/>
  <c r="DS138" i="4"/>
  <c r="DR139" i="4"/>
  <c r="DQ140" i="4"/>
  <c r="DT137" i="4"/>
  <c r="DW136" i="4"/>
  <c r="BF187" i="4" l="1"/>
  <c r="BF188" i="4" s="1"/>
  <c r="DP142" i="4"/>
  <c r="CB167" i="4"/>
  <c r="DD148" i="4"/>
  <c r="DC149" i="4"/>
  <c r="AX255" i="4"/>
  <c r="BU173" i="4"/>
  <c r="BW171" i="4"/>
  <c r="BX171" i="4" s="1"/>
  <c r="BV172" i="4"/>
  <c r="CT153" i="4"/>
  <c r="CU153" i="4" s="1"/>
  <c r="BH186" i="4"/>
  <c r="CS154" i="4"/>
  <c r="CR155" i="4"/>
  <c r="BY170" i="4"/>
  <c r="BC191" i="4"/>
  <c r="DA150" i="4"/>
  <c r="DB150" i="4" s="1"/>
  <c r="CW152" i="4"/>
  <c r="CX151" i="4"/>
  <c r="CL159" i="4"/>
  <c r="BD190" i="4"/>
  <c r="AZ204" i="4"/>
  <c r="AZ205" i="4" s="1"/>
  <c r="AZ206" i="4" s="1"/>
  <c r="AZ207" i="4" s="1"/>
  <c r="AZ208" i="4" s="1"/>
  <c r="AZ209" i="4" s="1"/>
  <c r="AZ210" i="4" s="1"/>
  <c r="AZ211" i="4" s="1"/>
  <c r="AZ212" i="4" s="1"/>
  <c r="AZ213" i="4" s="1"/>
  <c r="AZ214" i="4" s="1"/>
  <c r="AZ215" i="4" s="1"/>
  <c r="AZ216" i="4" s="1"/>
  <c r="AZ217" i="4" s="1"/>
  <c r="AZ218" i="4" s="1"/>
  <c r="AZ219" i="4" s="1"/>
  <c r="AZ220" i="4" s="1"/>
  <c r="AZ221" i="4" s="1"/>
  <c r="AZ222" i="4" s="1"/>
  <c r="AZ223" i="4" s="1"/>
  <c r="AZ224" i="4" s="1"/>
  <c r="AZ225" i="4" s="1"/>
  <c r="AZ226" i="4" s="1"/>
  <c r="AZ227" i="4" s="1"/>
  <c r="AZ228" i="4" s="1"/>
  <c r="AZ229" i="4" s="1"/>
  <c r="AZ230" i="4" s="1"/>
  <c r="AZ231" i="4" s="1"/>
  <c r="AZ232" i="4" s="1"/>
  <c r="AZ233" i="4" s="1"/>
  <c r="AZ234" i="4" s="1"/>
  <c r="AZ235" i="4" s="1"/>
  <c r="AZ236" i="4" s="1"/>
  <c r="AZ237" i="4" s="1"/>
  <c r="AZ238" i="4" s="1"/>
  <c r="AZ239" i="4" s="1"/>
  <c r="AZ240" i="4" s="1"/>
  <c r="AZ241" i="4" s="1"/>
  <c r="AZ242" i="4" s="1"/>
  <c r="AZ243" i="4" s="1"/>
  <c r="AZ244" i="4" s="1"/>
  <c r="AZ245" i="4" s="1"/>
  <c r="AZ246" i="4" s="1"/>
  <c r="AZ247" i="4" s="1"/>
  <c r="AZ248" i="4" s="1"/>
  <c r="AZ249" i="4" s="1"/>
  <c r="AZ250" i="4" s="1"/>
  <c r="AZ251" i="4" s="1"/>
  <c r="AZ252" i="4" s="1"/>
  <c r="AZ253" i="4" s="1"/>
  <c r="AZ254" i="4" s="1"/>
  <c r="BS175" i="4"/>
  <c r="BL182" i="4"/>
  <c r="CC166" i="4"/>
  <c r="BI185" i="4"/>
  <c r="BE189" i="4"/>
  <c r="CK160" i="4"/>
  <c r="BQ177" i="4"/>
  <c r="BR176" i="4"/>
  <c r="CF163" i="4"/>
  <c r="DG146" i="4"/>
  <c r="CN157" i="4"/>
  <c r="CM158" i="4"/>
  <c r="BN180" i="4"/>
  <c r="BM181" i="4"/>
  <c r="BB192" i="4"/>
  <c r="DM144" i="4"/>
  <c r="DO143" i="4"/>
  <c r="CP156" i="4"/>
  <c r="CI162" i="4"/>
  <c r="BO179" i="4"/>
  <c r="DK145" i="4"/>
  <c r="BZ169" i="4"/>
  <c r="BP178" i="4"/>
  <c r="CJ161" i="4"/>
  <c r="BJ184" i="4"/>
  <c r="BK183" i="4"/>
  <c r="BA203" i="4"/>
  <c r="CD165" i="4"/>
  <c r="CA168" i="4"/>
  <c r="DE147" i="4"/>
  <c r="CE164" i="4"/>
  <c r="BT174" i="4"/>
  <c r="DS139" i="4"/>
  <c r="DR140" i="4"/>
  <c r="DQ141" i="4"/>
  <c r="DU137" i="4"/>
  <c r="DT138" i="4"/>
  <c r="DX136" i="4"/>
  <c r="DQ142" i="4" l="1"/>
  <c r="BG187" i="4"/>
  <c r="BG188" i="4" s="1"/>
  <c r="CC167" i="4"/>
  <c r="CB168" i="4"/>
  <c r="DD149" i="4"/>
  <c r="AX256" i="4"/>
  <c r="AX257" i="4" s="1"/>
  <c r="AX258" i="4" s="1"/>
  <c r="AX259" i="4" s="1"/>
  <c r="AY255" i="4"/>
  <c r="BV173" i="4"/>
  <c r="BW172" i="4"/>
  <c r="BX172" i="4" s="1"/>
  <c r="CS155" i="4"/>
  <c r="CT154" i="4"/>
  <c r="CU154" i="4" s="1"/>
  <c r="BC192" i="4"/>
  <c r="BD191" i="4"/>
  <c r="BL183" i="4"/>
  <c r="CL160" i="4"/>
  <c r="CJ162" i="4"/>
  <c r="DC150" i="4"/>
  <c r="BK184" i="4"/>
  <c r="CX152" i="4"/>
  <c r="CY151" i="4"/>
  <c r="CZ151" i="4" s="1"/>
  <c r="CV153" i="4"/>
  <c r="CQ156" i="4"/>
  <c r="CR156" i="4" s="1"/>
  <c r="BE190" i="4"/>
  <c r="CE165" i="4"/>
  <c r="BP179" i="4"/>
  <c r="BO180" i="4"/>
  <c r="BY171" i="4"/>
  <c r="DE148" i="4"/>
  <c r="BA204" i="4"/>
  <c r="BA205" i="4" s="1"/>
  <c r="BA206" i="4" s="1"/>
  <c r="BA207" i="4" s="1"/>
  <c r="BA208" i="4" s="1"/>
  <c r="BA209" i="4" s="1"/>
  <c r="BA210" i="4" s="1"/>
  <c r="BA211" i="4" s="1"/>
  <c r="BA212" i="4" s="1"/>
  <c r="BA213" i="4" s="1"/>
  <c r="BA214" i="4" s="1"/>
  <c r="BA215" i="4" s="1"/>
  <c r="BA216" i="4" s="1"/>
  <c r="BA217" i="4" s="1"/>
  <c r="BA218" i="4" s="1"/>
  <c r="BA219" i="4" s="1"/>
  <c r="BA220" i="4" s="1"/>
  <c r="BA221" i="4" s="1"/>
  <c r="BA222" i="4" s="1"/>
  <c r="BA223" i="4" s="1"/>
  <c r="BA224" i="4" s="1"/>
  <c r="BA225" i="4" s="1"/>
  <c r="BA226" i="4" s="1"/>
  <c r="BA227" i="4" s="1"/>
  <c r="BA228" i="4" s="1"/>
  <c r="BA229" i="4" s="1"/>
  <c r="BA230" i="4" s="1"/>
  <c r="BA231" i="4" s="1"/>
  <c r="BA232" i="4" s="1"/>
  <c r="BA233" i="4" s="1"/>
  <c r="BA234" i="4" s="1"/>
  <c r="BA235" i="4" s="1"/>
  <c r="BA236" i="4" s="1"/>
  <c r="BA237" i="4" s="1"/>
  <c r="BA238" i="4" s="1"/>
  <c r="BA239" i="4" s="1"/>
  <c r="BA240" i="4" s="1"/>
  <c r="BA241" i="4" s="1"/>
  <c r="BA242" i="4" s="1"/>
  <c r="BA243" i="4" s="1"/>
  <c r="BA244" i="4" s="1"/>
  <c r="BA245" i="4" s="1"/>
  <c r="BA246" i="4" s="1"/>
  <c r="BA247" i="4" s="1"/>
  <c r="BA248" i="4" s="1"/>
  <c r="BA249" i="4" s="1"/>
  <c r="BA250" i="4" s="1"/>
  <c r="BA251" i="4" s="1"/>
  <c r="BA252" i="4" s="1"/>
  <c r="BA253" i="4" s="1"/>
  <c r="BA254" i="4" s="1"/>
  <c r="BJ185" i="4"/>
  <c r="BB193" i="4"/>
  <c r="BB194" i="4" s="1"/>
  <c r="BB195" i="4" s="1"/>
  <c r="BB196" i="4" s="1"/>
  <c r="BB197" i="4" s="1"/>
  <c r="BB198" i="4" s="1"/>
  <c r="BB199" i="4" s="1"/>
  <c r="BB200" i="4" s="1"/>
  <c r="BB201" i="4" s="1"/>
  <c r="DF147" i="4"/>
  <c r="DG147" i="4" s="1"/>
  <c r="BQ178" i="4"/>
  <c r="BS176" i="4"/>
  <c r="BF189" i="4"/>
  <c r="CM159" i="4"/>
  <c r="BN181" i="4"/>
  <c r="BM182" i="4"/>
  <c r="CN158" i="4"/>
  <c r="CF164" i="4"/>
  <c r="CK161" i="4"/>
  <c r="CG163" i="4"/>
  <c r="CH163" i="4" s="1"/>
  <c r="CO157" i="4"/>
  <c r="DL145" i="4"/>
  <c r="BT175" i="4"/>
  <c r="CA169" i="4"/>
  <c r="BZ170" i="4"/>
  <c r="DP143" i="4"/>
  <c r="BU174" i="4"/>
  <c r="DN144" i="4"/>
  <c r="DO144" i="4" s="1"/>
  <c r="BI186" i="4"/>
  <c r="DH146" i="4"/>
  <c r="BR177" i="4"/>
  <c r="CD166" i="4"/>
  <c r="DT139" i="4"/>
  <c r="DS140" i="4"/>
  <c r="DR141" i="4"/>
  <c r="DV137" i="4"/>
  <c r="DU138" i="4"/>
  <c r="DY136" i="4"/>
  <c r="BH187" i="4" l="1"/>
  <c r="BI187" i="4" s="1"/>
  <c r="DR142" i="4"/>
  <c r="CC168" i="4"/>
  <c r="CB169" i="4"/>
  <c r="DE149" i="4"/>
  <c r="DD150" i="4"/>
  <c r="AY256" i="4"/>
  <c r="AZ255" i="4"/>
  <c r="BA255" i="4" s="1"/>
  <c r="BV174" i="4"/>
  <c r="BW173" i="4"/>
  <c r="CS156" i="4"/>
  <c r="CT155" i="4"/>
  <c r="CU155" i="4" s="1"/>
  <c r="CL161" i="4"/>
  <c r="BD192" i="4"/>
  <c r="BL184" i="4"/>
  <c r="BQ179" i="4"/>
  <c r="BC193" i="4"/>
  <c r="BC194" i="4" s="1"/>
  <c r="BC195" i="4" s="1"/>
  <c r="BC196" i="4" s="1"/>
  <c r="BC197" i="4" s="1"/>
  <c r="BC198" i="4" s="1"/>
  <c r="BC199" i="4" s="1"/>
  <c r="BC200" i="4" s="1"/>
  <c r="CV154" i="4"/>
  <c r="CN159" i="4"/>
  <c r="CW153" i="4"/>
  <c r="CX153" i="4" s="1"/>
  <c r="CY152" i="4"/>
  <c r="DA151" i="4"/>
  <c r="CI163" i="4"/>
  <c r="CJ163" i="4" s="1"/>
  <c r="CF165" i="4"/>
  <c r="CK162" i="4"/>
  <c r="BN182" i="4"/>
  <c r="BM183" i="4"/>
  <c r="BY172" i="4"/>
  <c r="BO181" i="4"/>
  <c r="DH147" i="4"/>
  <c r="DI146" i="4"/>
  <c r="DJ146" i="4" s="1"/>
  <c r="BT176" i="4"/>
  <c r="BZ171" i="4"/>
  <c r="BB202" i="4"/>
  <c r="BB203" i="4" s="1"/>
  <c r="BB204" i="4" s="1"/>
  <c r="BB205" i="4" s="1"/>
  <c r="BB206" i="4" s="1"/>
  <c r="BB207" i="4" s="1"/>
  <c r="BB208" i="4" s="1"/>
  <c r="BB209" i="4" s="1"/>
  <c r="BB210" i="4" s="1"/>
  <c r="BB211" i="4" s="1"/>
  <c r="BB212" i="4" s="1"/>
  <c r="BB213" i="4" s="1"/>
  <c r="BB214" i="4" s="1"/>
  <c r="BB215" i="4" s="1"/>
  <c r="BB216" i="4" s="1"/>
  <c r="BB217" i="4" s="1"/>
  <c r="BB218" i="4" s="1"/>
  <c r="BB219" i="4" s="1"/>
  <c r="BB220" i="4" s="1"/>
  <c r="BB221" i="4" s="1"/>
  <c r="BB222" i="4" s="1"/>
  <c r="BB223" i="4" s="1"/>
  <c r="BB224" i="4" s="1"/>
  <c r="BB225" i="4" s="1"/>
  <c r="BB226" i="4" s="1"/>
  <c r="BB227" i="4" s="1"/>
  <c r="BB228" i="4" s="1"/>
  <c r="BB229" i="4" s="1"/>
  <c r="BB230" i="4" s="1"/>
  <c r="BB231" i="4" s="1"/>
  <c r="BB232" i="4" s="1"/>
  <c r="BB233" i="4" s="1"/>
  <c r="BB234" i="4" s="1"/>
  <c r="BB235" i="4" s="1"/>
  <c r="BB236" i="4" s="1"/>
  <c r="BB237" i="4" s="1"/>
  <c r="BB238" i="4" s="1"/>
  <c r="BB239" i="4" s="1"/>
  <c r="BB240" i="4" s="1"/>
  <c r="BB241" i="4" s="1"/>
  <c r="BB242" i="4" s="1"/>
  <c r="BB243" i="4" s="1"/>
  <c r="BB244" i="4" s="1"/>
  <c r="BB245" i="4" s="1"/>
  <c r="BB246" i="4" s="1"/>
  <c r="BB247" i="4" s="1"/>
  <c r="BB248" i="4" s="1"/>
  <c r="BB249" i="4" s="1"/>
  <c r="BB250" i="4" s="1"/>
  <c r="BB251" i="4" s="1"/>
  <c r="BB252" i="4" s="1"/>
  <c r="BB253" i="4" s="1"/>
  <c r="BB254" i="4" s="1"/>
  <c r="BK185" i="4"/>
  <c r="DM145" i="4"/>
  <c r="BS177" i="4"/>
  <c r="BP180" i="4"/>
  <c r="BF190" i="4"/>
  <c r="BG189" i="4"/>
  <c r="BU175" i="4"/>
  <c r="CG164" i="4"/>
  <c r="CM160" i="4"/>
  <c r="CO158" i="4"/>
  <c r="CP157" i="4"/>
  <c r="CQ157" i="4" s="1"/>
  <c r="CR157" i="4" s="1"/>
  <c r="DP144" i="4"/>
  <c r="BR178" i="4"/>
  <c r="BJ186" i="4"/>
  <c r="CE166" i="4"/>
  <c r="BE191" i="4"/>
  <c r="CA170" i="4"/>
  <c r="CD167" i="4"/>
  <c r="DF148" i="4"/>
  <c r="DG148" i="4" s="1"/>
  <c r="DQ143" i="4"/>
  <c r="DU139" i="4"/>
  <c r="DT140" i="4"/>
  <c r="DS141" i="4"/>
  <c r="DW137" i="4"/>
  <c r="DV138" i="4"/>
  <c r="DZ136" i="4"/>
  <c r="DS142" i="4" l="1"/>
  <c r="BH188" i="4"/>
  <c r="BH189" i="4" s="1"/>
  <c r="CC169" i="4"/>
  <c r="DE150" i="4"/>
  <c r="BB255" i="4"/>
  <c r="AZ256" i="4"/>
  <c r="BA256" i="4" s="1"/>
  <c r="AY257" i="4"/>
  <c r="AY258" i="4" s="1"/>
  <c r="AY259" i="4" s="1"/>
  <c r="BW174" i="4"/>
  <c r="BX173" i="4"/>
  <c r="BY173" i="4" s="1"/>
  <c r="CT156" i="4"/>
  <c r="CU156" i="4" s="1"/>
  <c r="BL185" i="4"/>
  <c r="BM184" i="4"/>
  <c r="BD193" i="4"/>
  <c r="BD194" i="4" s="1"/>
  <c r="BD195" i="4" s="1"/>
  <c r="BD196" i="4" s="1"/>
  <c r="BD197" i="4" s="1"/>
  <c r="BD198" i="4" s="1"/>
  <c r="BD199" i="4" s="1"/>
  <c r="BD200" i="4" s="1"/>
  <c r="CO159" i="4"/>
  <c r="BC201" i="4"/>
  <c r="BC202" i="4" s="1"/>
  <c r="BC203" i="4" s="1"/>
  <c r="BC204" i="4" s="1"/>
  <c r="BC205" i="4" s="1"/>
  <c r="BC206" i="4" s="1"/>
  <c r="BC207" i="4" s="1"/>
  <c r="BC208" i="4" s="1"/>
  <c r="BC209" i="4" s="1"/>
  <c r="BC210" i="4" s="1"/>
  <c r="BC211" i="4" s="1"/>
  <c r="BC212" i="4" s="1"/>
  <c r="BC213" i="4" s="1"/>
  <c r="BC214" i="4" s="1"/>
  <c r="BC215" i="4" s="1"/>
  <c r="BC216" i="4" s="1"/>
  <c r="BC217" i="4" s="1"/>
  <c r="BC218" i="4" s="1"/>
  <c r="BC219" i="4" s="1"/>
  <c r="BC220" i="4" s="1"/>
  <c r="BC221" i="4" s="1"/>
  <c r="BC222" i="4" s="1"/>
  <c r="BC223" i="4" s="1"/>
  <c r="BC224" i="4" s="1"/>
  <c r="BC225" i="4" s="1"/>
  <c r="BC226" i="4" s="1"/>
  <c r="BC227" i="4" s="1"/>
  <c r="BC228" i="4" s="1"/>
  <c r="BC229" i="4" s="1"/>
  <c r="BC230" i="4" s="1"/>
  <c r="BC231" i="4" s="1"/>
  <c r="BC232" i="4" s="1"/>
  <c r="BC233" i="4" s="1"/>
  <c r="BC234" i="4" s="1"/>
  <c r="BC235" i="4" s="1"/>
  <c r="BC236" i="4" s="1"/>
  <c r="BC237" i="4" s="1"/>
  <c r="BC238" i="4" s="1"/>
  <c r="BC239" i="4" s="1"/>
  <c r="CW154" i="4"/>
  <c r="CX154" i="4" s="1"/>
  <c r="DQ144" i="4"/>
  <c r="CS157" i="4"/>
  <c r="DB151" i="4"/>
  <c r="DF149" i="4"/>
  <c r="DG149" i="4" s="1"/>
  <c r="CY153" i="4"/>
  <c r="CZ152" i="4"/>
  <c r="BR179" i="4"/>
  <c r="CM161" i="4"/>
  <c r="BV175" i="4"/>
  <c r="BQ180" i="4"/>
  <c r="BP181" i="4"/>
  <c r="BO182" i="4"/>
  <c r="BN183" i="4"/>
  <c r="BT177" i="4"/>
  <c r="DH148" i="4"/>
  <c r="CE167" i="4"/>
  <c r="CP158" i="4"/>
  <c r="CG165" i="4"/>
  <c r="BU176" i="4"/>
  <c r="CV155" i="4"/>
  <c r="DN145" i="4"/>
  <c r="CB170" i="4"/>
  <c r="CK163" i="4"/>
  <c r="CL162" i="4"/>
  <c r="CN160" i="4"/>
  <c r="BG190" i="4"/>
  <c r="BK186" i="4"/>
  <c r="DR143" i="4"/>
  <c r="BE192" i="4"/>
  <c r="BJ187" i="4"/>
  <c r="CA171" i="4"/>
  <c r="BZ172" i="4"/>
  <c r="CF166" i="4"/>
  <c r="BF191" i="4"/>
  <c r="BS178" i="4"/>
  <c r="DI147" i="4"/>
  <c r="DJ147" i="4" s="1"/>
  <c r="DK146" i="4"/>
  <c r="CD168" i="4"/>
  <c r="CH164" i="4"/>
  <c r="DU140" i="4"/>
  <c r="DV139" i="4"/>
  <c r="DT141" i="4"/>
  <c r="DW138" i="4"/>
  <c r="DX137" i="4"/>
  <c r="EA136" i="4"/>
  <c r="BI188" i="4" l="1"/>
  <c r="BJ188" i="4" s="1"/>
  <c r="CC170" i="4"/>
  <c r="BB256" i="4"/>
  <c r="AZ257" i="4"/>
  <c r="AZ258" i="4" s="1"/>
  <c r="AZ259" i="4" s="1"/>
  <c r="BX174" i="4"/>
  <c r="BY174" i="4" s="1"/>
  <c r="BM185" i="4"/>
  <c r="BL186" i="4"/>
  <c r="CT157" i="4"/>
  <c r="CU157" i="4" s="1"/>
  <c r="BE193" i="4"/>
  <c r="BE194" i="4" s="1"/>
  <c r="BE195" i="4" s="1"/>
  <c r="BE196" i="4" s="1"/>
  <c r="BE197" i="4" s="1"/>
  <c r="BE198" i="4" s="1"/>
  <c r="BE199" i="4" s="1"/>
  <c r="BE200" i="4" s="1"/>
  <c r="DR144" i="4"/>
  <c r="DF150" i="4"/>
  <c r="DG150" i="4" s="1"/>
  <c r="BD201" i="4"/>
  <c r="BD202" i="4" s="1"/>
  <c r="BD203" i="4" s="1"/>
  <c r="BD204" i="4" s="1"/>
  <c r="CZ153" i="4"/>
  <c r="CY154" i="4"/>
  <c r="CM162" i="4"/>
  <c r="DI148" i="4"/>
  <c r="DJ148" i="4" s="1"/>
  <c r="DH149" i="4"/>
  <c r="DA152" i="4"/>
  <c r="DC151" i="4"/>
  <c r="BC240" i="4"/>
  <c r="BC241" i="4" s="1"/>
  <c r="BC242" i="4" s="1"/>
  <c r="BC243" i="4" s="1"/>
  <c r="BC244" i="4" s="1"/>
  <c r="BC245" i="4" s="1"/>
  <c r="BC246" i="4" s="1"/>
  <c r="BC247" i="4" s="1"/>
  <c r="BC248" i="4" s="1"/>
  <c r="BC249" i="4" s="1"/>
  <c r="BC250" i="4" s="1"/>
  <c r="BC251" i="4" s="1"/>
  <c r="BC252" i="4" s="1"/>
  <c r="BC253" i="4" s="1"/>
  <c r="BC254" i="4" s="1"/>
  <c r="BC255" i="4" s="1"/>
  <c r="DK147" i="4"/>
  <c r="DL146" i="4"/>
  <c r="DM146" i="4" s="1"/>
  <c r="DN146" i="4" s="1"/>
  <c r="CG166" i="4"/>
  <c r="BO183" i="4"/>
  <c r="CF167" i="4"/>
  <c r="CL163" i="4"/>
  <c r="BV176" i="4"/>
  <c r="CA172" i="4"/>
  <c r="CE168" i="4"/>
  <c r="BZ173" i="4"/>
  <c r="CN161" i="4"/>
  <c r="BS179" i="4"/>
  <c r="DS143" i="4"/>
  <c r="CP159" i="4"/>
  <c r="CH165" i="4"/>
  <c r="CI164" i="4"/>
  <c r="DO145" i="4"/>
  <c r="BT178" i="4"/>
  <c r="CO160" i="4"/>
  <c r="BF192" i="4"/>
  <c r="CD169" i="4"/>
  <c r="BK187" i="4"/>
  <c r="BG191" i="4"/>
  <c r="BW175" i="4"/>
  <c r="CB171" i="4"/>
  <c r="CV156" i="4"/>
  <c r="CW155" i="4"/>
  <c r="BN184" i="4"/>
  <c r="BH190" i="4"/>
  <c r="CQ158" i="4"/>
  <c r="BU177" i="4"/>
  <c r="BQ181" i="4"/>
  <c r="BP182" i="4"/>
  <c r="BR180" i="4"/>
  <c r="DV140" i="4"/>
  <c r="DW139" i="4"/>
  <c r="DU141" i="4"/>
  <c r="DT142" i="4"/>
  <c r="DX138" i="4"/>
  <c r="DY137" i="4"/>
  <c r="EB136" i="4"/>
  <c r="BI189" i="4" l="1"/>
  <c r="BJ189" i="4" s="1"/>
  <c r="BC256" i="4"/>
  <c r="BA257" i="4"/>
  <c r="BM186" i="4"/>
  <c r="CV157" i="4"/>
  <c r="DS144" i="4"/>
  <c r="BZ174" i="4"/>
  <c r="BE201" i="4"/>
  <c r="BE202" i="4" s="1"/>
  <c r="BE203" i="4" s="1"/>
  <c r="CM163" i="4"/>
  <c r="CN162" i="4"/>
  <c r="CH166" i="4"/>
  <c r="DA153" i="4"/>
  <c r="CZ154" i="4"/>
  <c r="DI149" i="4"/>
  <c r="DJ149" i="4" s="1"/>
  <c r="BD205" i="4"/>
  <c r="BD206" i="4" s="1"/>
  <c r="BD207" i="4" s="1"/>
  <c r="BD208" i="4" s="1"/>
  <c r="BD209" i="4" s="1"/>
  <c r="BD210" i="4" s="1"/>
  <c r="BD211" i="4" s="1"/>
  <c r="BD212" i="4" s="1"/>
  <c r="BD213" i="4" s="1"/>
  <c r="BD214" i="4" s="1"/>
  <c r="BD215" i="4" s="1"/>
  <c r="BD216" i="4" s="1"/>
  <c r="BD217" i="4" s="1"/>
  <c r="BD218" i="4" s="1"/>
  <c r="BD219" i="4" s="1"/>
  <c r="BD220" i="4" s="1"/>
  <c r="BD221" i="4" s="1"/>
  <c r="BD222" i="4" s="1"/>
  <c r="BD223" i="4" s="1"/>
  <c r="BD224" i="4" s="1"/>
  <c r="BD225" i="4" s="1"/>
  <c r="BD226" i="4" s="1"/>
  <c r="BD227" i="4" s="1"/>
  <c r="BD228" i="4" s="1"/>
  <c r="BD229" i="4" s="1"/>
  <c r="BD230" i="4" s="1"/>
  <c r="BD231" i="4" s="1"/>
  <c r="BD232" i="4" s="1"/>
  <c r="BD233" i="4" s="1"/>
  <c r="BD234" i="4" s="1"/>
  <c r="BD235" i="4" s="1"/>
  <c r="BD236" i="4" s="1"/>
  <c r="BD237" i="4" s="1"/>
  <c r="BD238" i="4" s="1"/>
  <c r="DK148" i="4"/>
  <c r="DB152" i="4"/>
  <c r="CE169" i="4"/>
  <c r="DD151" i="4"/>
  <c r="DE151" i="4" s="1"/>
  <c r="CJ164" i="4"/>
  <c r="CK164" i="4" s="1"/>
  <c r="CL164" i="4" s="1"/>
  <c r="BF193" i="4"/>
  <c r="BF194" i="4" s="1"/>
  <c r="BF195" i="4" s="1"/>
  <c r="BF196" i="4" s="1"/>
  <c r="BF197" i="4" s="1"/>
  <c r="BF198" i="4" s="1"/>
  <c r="BF199" i="4" s="1"/>
  <c r="BF200" i="4" s="1"/>
  <c r="BR181" i="4"/>
  <c r="CO161" i="4"/>
  <c r="BN185" i="4"/>
  <c r="BK188" i="4"/>
  <c r="CR158" i="4"/>
  <c r="CS158" i="4" s="1"/>
  <c r="BG192" i="4"/>
  <c r="BQ182" i="4"/>
  <c r="BH191" i="4"/>
  <c r="CC171" i="4"/>
  <c r="CB172" i="4"/>
  <c r="DH150" i="4"/>
  <c r="BV177" i="4"/>
  <c r="CG167" i="4"/>
  <c r="CQ159" i="4"/>
  <c r="DX139" i="4"/>
  <c r="CW156" i="4"/>
  <c r="CX155" i="4"/>
  <c r="CY155" i="4" s="1"/>
  <c r="BW176" i="4"/>
  <c r="CD170" i="4"/>
  <c r="BS180" i="4"/>
  <c r="BX175" i="4"/>
  <c r="BY175" i="4" s="1"/>
  <c r="DL147" i="4"/>
  <c r="DP145" i="4"/>
  <c r="DQ145" i="4" s="1"/>
  <c r="DT143" i="4"/>
  <c r="BT179" i="4"/>
  <c r="BU178" i="4"/>
  <c r="CP160" i="4"/>
  <c r="CI165" i="4"/>
  <c r="CF168" i="4"/>
  <c r="CA173" i="4"/>
  <c r="DO146" i="4"/>
  <c r="BP183" i="4"/>
  <c r="BO184" i="4"/>
  <c r="BL187" i="4"/>
  <c r="DV141" i="4"/>
  <c r="DW140" i="4"/>
  <c r="DU142" i="4"/>
  <c r="DZ137" i="4"/>
  <c r="DY138" i="4"/>
  <c r="EC136" i="4"/>
  <c r="BI190" i="4" l="1"/>
  <c r="BI191" i="4" s="1"/>
  <c r="BB257" i="4"/>
  <c r="BC257" i="4" s="1"/>
  <c r="BA258" i="4"/>
  <c r="BA259" i="4" s="1"/>
  <c r="DT144" i="4"/>
  <c r="BM187" i="4"/>
  <c r="BF201" i="4"/>
  <c r="BF202" i="4" s="1"/>
  <c r="BF203" i="4" s="1"/>
  <c r="CW157" i="4"/>
  <c r="BG193" i="4"/>
  <c r="BG194" i="4" s="1"/>
  <c r="BG195" i="4" s="1"/>
  <c r="BG196" i="4" s="1"/>
  <c r="BG197" i="4" s="1"/>
  <c r="BG198" i="4" s="1"/>
  <c r="BG199" i="4" s="1"/>
  <c r="BG200" i="4" s="1"/>
  <c r="BE204" i="4"/>
  <c r="BE205" i="4" s="1"/>
  <c r="BE206" i="4" s="1"/>
  <c r="BE207" i="4" s="1"/>
  <c r="BE208" i="4" s="1"/>
  <c r="BE209" i="4" s="1"/>
  <c r="BE210" i="4" s="1"/>
  <c r="BE211" i="4" s="1"/>
  <c r="BE212" i="4" s="1"/>
  <c r="BE213" i="4" s="1"/>
  <c r="BE214" i="4" s="1"/>
  <c r="BE215" i="4" s="1"/>
  <c r="BE216" i="4" s="1"/>
  <c r="BE217" i="4" s="1"/>
  <c r="BE218" i="4" s="1"/>
  <c r="BE219" i="4" s="1"/>
  <c r="BE220" i="4" s="1"/>
  <c r="BE221" i="4" s="1"/>
  <c r="BE222" i="4" s="1"/>
  <c r="BE223" i="4" s="1"/>
  <c r="BE224" i="4" s="1"/>
  <c r="BE225" i="4" s="1"/>
  <c r="BE226" i="4" s="1"/>
  <c r="BE227" i="4" s="1"/>
  <c r="BE228" i="4" s="1"/>
  <c r="BE229" i="4" s="1"/>
  <c r="BE230" i="4" s="1"/>
  <c r="BE231" i="4" s="1"/>
  <c r="BE232" i="4" s="1"/>
  <c r="BE233" i="4" s="1"/>
  <c r="BE234" i="4" s="1"/>
  <c r="BE235" i="4" s="1"/>
  <c r="BE236" i="4" s="1"/>
  <c r="BE237" i="4" s="1"/>
  <c r="BE238" i="4" s="1"/>
  <c r="CN163" i="4"/>
  <c r="CZ155" i="4"/>
  <c r="DX140" i="4"/>
  <c r="DY139" i="4"/>
  <c r="DA154" i="4"/>
  <c r="DB153" i="4"/>
  <c r="CE170" i="4"/>
  <c r="DC152" i="4"/>
  <c r="DK149" i="4"/>
  <c r="DL148" i="4"/>
  <c r="DU143" i="4"/>
  <c r="DW141" i="4"/>
  <c r="DF151" i="4"/>
  <c r="DM147" i="4"/>
  <c r="DR145" i="4"/>
  <c r="DS145" i="4" s="1"/>
  <c r="BD239" i="4"/>
  <c r="BD240" i="4" s="1"/>
  <c r="BD241" i="4" s="1"/>
  <c r="BD242" i="4" s="1"/>
  <c r="BD243" i="4" s="1"/>
  <c r="BD244" i="4" s="1"/>
  <c r="BD245" i="4" s="1"/>
  <c r="BD246" i="4" s="1"/>
  <c r="BD247" i="4" s="1"/>
  <c r="BD248" i="4" s="1"/>
  <c r="BD249" i="4" s="1"/>
  <c r="BD250" i="4" s="1"/>
  <c r="BD251" i="4" s="1"/>
  <c r="BD252" i="4" s="1"/>
  <c r="BD253" i="4" s="1"/>
  <c r="BD254" i="4" s="1"/>
  <c r="BD255" i="4" s="1"/>
  <c r="BD256" i="4" s="1"/>
  <c r="CA174" i="4"/>
  <c r="CJ165" i="4"/>
  <c r="CK165" i="4" s="1"/>
  <c r="CG168" i="4"/>
  <c r="CQ160" i="4"/>
  <c r="CP161" i="4"/>
  <c r="DI150" i="4"/>
  <c r="DJ150" i="4" s="1"/>
  <c r="BL188" i="4"/>
  <c r="BV178" i="4"/>
  <c r="BO185" i="4"/>
  <c r="BN186" i="4"/>
  <c r="CO162" i="4"/>
  <c r="BZ175" i="4"/>
  <c r="CD171" i="4"/>
  <c r="BQ183" i="4"/>
  <c r="CH167" i="4"/>
  <c r="BR182" i="4"/>
  <c r="DP146" i="4"/>
  <c r="BX176" i="4"/>
  <c r="BY176" i="4" s="1"/>
  <c r="CX156" i="4"/>
  <c r="CR159" i="4"/>
  <c r="BP184" i="4"/>
  <c r="CF169" i="4"/>
  <c r="BU179" i="4"/>
  <c r="CB173" i="4"/>
  <c r="BT180" i="4"/>
  <c r="BW177" i="4"/>
  <c r="CC172" i="4"/>
  <c r="CT158" i="4"/>
  <c r="CI166" i="4"/>
  <c r="BS181" i="4"/>
  <c r="BH192" i="4"/>
  <c r="BK189" i="4"/>
  <c r="CM164" i="4"/>
  <c r="DV142" i="4"/>
  <c r="DZ138" i="4"/>
  <c r="EA137" i="4"/>
  <c r="ED136" i="4"/>
  <c r="BJ190" i="4" l="1"/>
  <c r="BJ191" i="4" s="1"/>
  <c r="BE239" i="4"/>
  <c r="BE240" i="4" s="1"/>
  <c r="BE241" i="4" s="1"/>
  <c r="BE242" i="4" s="1"/>
  <c r="BE243" i="4" s="1"/>
  <c r="BE244" i="4" s="1"/>
  <c r="BE245" i="4" s="1"/>
  <c r="BE246" i="4" s="1"/>
  <c r="BE247" i="4" s="1"/>
  <c r="BE248" i="4" s="1"/>
  <c r="BE249" i="4" s="1"/>
  <c r="BE250" i="4" s="1"/>
  <c r="BE251" i="4" s="1"/>
  <c r="BE252" i="4" s="1"/>
  <c r="BE253" i="4" s="1"/>
  <c r="BE254" i="4" s="1"/>
  <c r="BE255" i="4" s="1"/>
  <c r="BE256" i="4" s="1"/>
  <c r="BD257" i="4"/>
  <c r="BB258" i="4"/>
  <c r="BC258" i="4" s="1"/>
  <c r="DU144" i="4"/>
  <c r="BG201" i="4"/>
  <c r="BG202" i="4" s="1"/>
  <c r="BG203" i="4" s="1"/>
  <c r="CX157" i="4"/>
  <c r="DZ139" i="4"/>
  <c r="DY140" i="4"/>
  <c r="BF204" i="4"/>
  <c r="DA155" i="4"/>
  <c r="DX141" i="4"/>
  <c r="DC153" i="4"/>
  <c r="CE171" i="4"/>
  <c r="DB154" i="4"/>
  <c r="DD152" i="4"/>
  <c r="DE152" i="4" s="1"/>
  <c r="DF152" i="4" s="1"/>
  <c r="CR160" i="4"/>
  <c r="DL149" i="4"/>
  <c r="DM148" i="4"/>
  <c r="CS159" i="4"/>
  <c r="CT159" i="4" s="1"/>
  <c r="CC173" i="4"/>
  <c r="BV179" i="4"/>
  <c r="CQ161" i="4"/>
  <c r="DK150" i="4"/>
  <c r="DN147" i="4"/>
  <c r="CY156" i="4"/>
  <c r="CZ156" i="4" s="1"/>
  <c r="DG151" i="4"/>
  <c r="BO186" i="4"/>
  <c r="CD172" i="4"/>
  <c r="CO163" i="4"/>
  <c r="CJ166" i="4"/>
  <c r="CH168" i="4"/>
  <c r="BL189" i="4"/>
  <c r="CP162" i="4"/>
  <c r="DT145" i="4"/>
  <c r="BZ176" i="4"/>
  <c r="BM188" i="4"/>
  <c r="BT181" i="4"/>
  <c r="BS182" i="4"/>
  <c r="BX177" i="4"/>
  <c r="BQ184" i="4"/>
  <c r="CA175" i="4"/>
  <c r="BI192" i="4"/>
  <c r="BH193" i="4"/>
  <c r="CB174" i="4"/>
  <c r="CF170" i="4"/>
  <c r="BP185" i="4"/>
  <c r="CN164" i="4"/>
  <c r="BU180" i="4"/>
  <c r="CI167" i="4"/>
  <c r="BW178" i="4"/>
  <c r="CL165" i="4"/>
  <c r="BN187" i="4"/>
  <c r="DQ146" i="4"/>
  <c r="DR146" i="4" s="1"/>
  <c r="BR183" i="4"/>
  <c r="CU158" i="4"/>
  <c r="CG169" i="4"/>
  <c r="DW142" i="4"/>
  <c r="DV143" i="4"/>
  <c r="EA138" i="4"/>
  <c r="EB137" i="4"/>
  <c r="EE136" i="4"/>
  <c r="BK190" i="4" l="1"/>
  <c r="BL190" i="4" s="1"/>
  <c r="DU145" i="4"/>
  <c r="BE257" i="4"/>
  <c r="BD258" i="4"/>
  <c r="BB259" i="4"/>
  <c r="DV144" i="4"/>
  <c r="BG204" i="4"/>
  <c r="EA139" i="4"/>
  <c r="DZ140" i="4"/>
  <c r="CF171" i="4"/>
  <c r="DY141" i="4"/>
  <c r="BF205" i="4"/>
  <c r="BF206" i="4" s="1"/>
  <c r="BF207" i="4" s="1"/>
  <c r="BF208" i="4" s="1"/>
  <c r="BF209" i="4" s="1"/>
  <c r="BF210" i="4" s="1"/>
  <c r="BF211" i="4" s="1"/>
  <c r="BF212" i="4" s="1"/>
  <c r="BF213" i="4" s="1"/>
  <c r="BF214" i="4" s="1"/>
  <c r="BF215" i="4" s="1"/>
  <c r="BF216" i="4" s="1"/>
  <c r="BF217" i="4" s="1"/>
  <c r="BF218" i="4" s="1"/>
  <c r="BF219" i="4" s="1"/>
  <c r="BF220" i="4" s="1"/>
  <c r="BF221" i="4" s="1"/>
  <c r="BF222" i="4" s="1"/>
  <c r="BF223" i="4" s="1"/>
  <c r="BF224" i="4" s="1"/>
  <c r="BF225" i="4" s="1"/>
  <c r="BF226" i="4" s="1"/>
  <c r="BF227" i="4" s="1"/>
  <c r="BF228" i="4" s="1"/>
  <c r="BF229" i="4" s="1"/>
  <c r="BF230" i="4" s="1"/>
  <c r="BF231" i="4" s="1"/>
  <c r="BF232" i="4" s="1"/>
  <c r="BF233" i="4" s="1"/>
  <c r="BF234" i="4" s="1"/>
  <c r="BF235" i="4" s="1"/>
  <c r="BF236" i="4" s="1"/>
  <c r="BF237" i="4" s="1"/>
  <c r="BF238" i="4" s="1"/>
  <c r="BF239" i="4" s="1"/>
  <c r="BF240" i="4" s="1"/>
  <c r="DB155" i="4"/>
  <c r="DM149" i="4"/>
  <c r="CC174" i="4"/>
  <c r="CS160" i="4"/>
  <c r="CT160" i="4" s="1"/>
  <c r="DC154" i="4"/>
  <c r="DD153" i="4"/>
  <c r="DE153" i="4" s="1"/>
  <c r="DF153" i="4" s="1"/>
  <c r="CR161" i="4"/>
  <c r="DL150" i="4"/>
  <c r="CQ162" i="4"/>
  <c r="BW179" i="4"/>
  <c r="BP186" i="4"/>
  <c r="BU181" i="4"/>
  <c r="CY157" i="4"/>
  <c r="CZ157" i="4" s="1"/>
  <c r="DA156" i="4"/>
  <c r="DN148" i="4"/>
  <c r="CJ167" i="4"/>
  <c r="DO147" i="4"/>
  <c r="DP147" i="4" s="1"/>
  <c r="DQ147" i="4" s="1"/>
  <c r="DG152" i="4"/>
  <c r="DH151" i="4"/>
  <c r="BJ192" i="4"/>
  <c r="CH169" i="4"/>
  <c r="CP163" i="4"/>
  <c r="BN188" i="4"/>
  <c r="BO187" i="4"/>
  <c r="CG170" i="4"/>
  <c r="BR184" i="4"/>
  <c r="CM165" i="4"/>
  <c r="CN165" i="4" s="1"/>
  <c r="BM189" i="4"/>
  <c r="CO164" i="4"/>
  <c r="CB175" i="4"/>
  <c r="BH194" i="4"/>
  <c r="BV180" i="4"/>
  <c r="BQ185" i="4"/>
  <c r="CK166" i="4"/>
  <c r="CU159" i="4"/>
  <c r="CV158" i="4"/>
  <c r="CW158" i="4" s="1"/>
  <c r="BS183" i="4"/>
  <c r="BY177" i="4"/>
  <c r="CD173" i="4"/>
  <c r="CE172" i="4"/>
  <c r="BI193" i="4"/>
  <c r="CI168" i="4"/>
  <c r="BX178" i="4"/>
  <c r="BT182" i="4"/>
  <c r="CA176" i="4"/>
  <c r="DS146" i="4"/>
  <c r="DX142" i="4"/>
  <c r="DW143" i="4"/>
  <c r="EB138" i="4"/>
  <c r="EC137" i="4"/>
  <c r="EF136" i="4"/>
  <c r="BK191" i="4" l="1"/>
  <c r="BK192" i="4" s="1"/>
  <c r="DW144" i="4"/>
  <c r="DV145" i="4"/>
  <c r="BE258" i="4"/>
  <c r="BC259" i="4"/>
  <c r="BD259" i="4" s="1"/>
  <c r="EA140" i="4"/>
  <c r="CF172" i="4"/>
  <c r="EB139" i="4"/>
  <c r="DZ141" i="4"/>
  <c r="BF241" i="4"/>
  <c r="BF242" i="4" s="1"/>
  <c r="BF243" i="4" s="1"/>
  <c r="BF244" i="4" s="1"/>
  <c r="BF245" i="4" s="1"/>
  <c r="BF246" i="4" s="1"/>
  <c r="BF247" i="4" s="1"/>
  <c r="BF248" i="4" s="1"/>
  <c r="BF249" i="4" s="1"/>
  <c r="BF250" i="4" s="1"/>
  <c r="BF251" i="4" s="1"/>
  <c r="BF252" i="4" s="1"/>
  <c r="BF253" i="4" s="1"/>
  <c r="BF254" i="4" s="1"/>
  <c r="BF255" i="4" s="1"/>
  <c r="BF256" i="4" s="1"/>
  <c r="BF257" i="4" s="1"/>
  <c r="BG205" i="4"/>
  <c r="BG206" i="4" s="1"/>
  <c r="BG207" i="4" s="1"/>
  <c r="DB156" i="4"/>
  <c r="DC155" i="4"/>
  <c r="DN149" i="4"/>
  <c r="DM150" i="4"/>
  <c r="CS161" i="4"/>
  <c r="CT161" i="4" s="1"/>
  <c r="BT183" i="4"/>
  <c r="DG153" i="4"/>
  <c r="DD154" i="4"/>
  <c r="CR162" i="4"/>
  <c r="CH170" i="4"/>
  <c r="CI169" i="4"/>
  <c r="DA157" i="4"/>
  <c r="BS184" i="4"/>
  <c r="DH152" i="4"/>
  <c r="DI151" i="4"/>
  <c r="DO148" i="4"/>
  <c r="BM190" i="4"/>
  <c r="CD174" i="4"/>
  <c r="CU160" i="4"/>
  <c r="BR185" i="4"/>
  <c r="BN189" i="4"/>
  <c r="DT146" i="4"/>
  <c r="DU146" i="4" s="1"/>
  <c r="BU182" i="4"/>
  <c r="BQ186" i="4"/>
  <c r="CB176" i="4"/>
  <c r="CJ168" i="4"/>
  <c r="BV181" i="4"/>
  <c r="BI194" i="4"/>
  <c r="BY178" i="4"/>
  <c r="BZ177" i="4"/>
  <c r="CA177" i="4" s="1"/>
  <c r="DR147" i="4"/>
  <c r="DS147" i="4" s="1"/>
  <c r="CE173" i="4"/>
  <c r="CX158" i="4"/>
  <c r="CQ163" i="4"/>
  <c r="CO165" i="4"/>
  <c r="BW180" i="4"/>
  <c r="CL166" i="4"/>
  <c r="CG171" i="4"/>
  <c r="CK167" i="4"/>
  <c r="BH195" i="4"/>
  <c r="BH196" i="4" s="1"/>
  <c r="BH197" i="4" s="1"/>
  <c r="BH198" i="4" s="1"/>
  <c r="BH199" i="4" s="1"/>
  <c r="BH200" i="4" s="1"/>
  <c r="BH201" i="4" s="1"/>
  <c r="BH202" i="4" s="1"/>
  <c r="BH203" i="4" s="1"/>
  <c r="BH204" i="4" s="1"/>
  <c r="BO188" i="4"/>
  <c r="BX179" i="4"/>
  <c r="BJ193" i="4"/>
  <c r="CV159" i="4"/>
  <c r="BP187" i="4"/>
  <c r="CP164" i="4"/>
  <c r="CC175" i="4"/>
  <c r="DX143" i="4"/>
  <c r="DY142" i="4"/>
  <c r="ED137" i="4"/>
  <c r="EC138" i="4"/>
  <c r="EG136" i="4"/>
  <c r="BL191" i="4" l="1"/>
  <c r="BL192" i="4" s="1"/>
  <c r="BF258" i="4"/>
  <c r="DX144" i="4"/>
  <c r="DW145" i="4"/>
  <c r="DV146" i="4"/>
  <c r="BE259" i="4"/>
  <c r="EC139" i="4"/>
  <c r="EB140" i="4"/>
  <c r="EA141" i="4"/>
  <c r="CH171" i="4"/>
  <c r="BH205" i="4"/>
  <c r="BH206" i="4" s="1"/>
  <c r="BH207" i="4" s="1"/>
  <c r="DO149" i="4"/>
  <c r="DC156" i="4"/>
  <c r="CS162" i="4"/>
  <c r="CT162" i="4" s="1"/>
  <c r="BG208" i="4"/>
  <c r="BG209" i="4" s="1"/>
  <c r="DB157" i="4"/>
  <c r="DN150" i="4"/>
  <c r="CU161" i="4"/>
  <c r="BT184" i="4"/>
  <c r="DH153" i="4"/>
  <c r="DD155" i="4"/>
  <c r="DE154" i="4"/>
  <c r="CE174" i="4"/>
  <c r="CI170" i="4"/>
  <c r="BN190" i="4"/>
  <c r="BO189" i="4"/>
  <c r="CK168" i="4"/>
  <c r="DI152" i="4"/>
  <c r="DJ151" i="4"/>
  <c r="DK151" i="4" s="1"/>
  <c r="DP148" i="4"/>
  <c r="CL167" i="4"/>
  <c r="BX180" i="4"/>
  <c r="BW181" i="4"/>
  <c r="CW159" i="4"/>
  <c r="CX159" i="4" s="1"/>
  <c r="CP165" i="4"/>
  <c r="BK193" i="4"/>
  <c r="BR186" i="4"/>
  <c r="CM166" i="4"/>
  <c r="BY179" i="4"/>
  <c r="BP188" i="4"/>
  <c r="BJ194" i="4"/>
  <c r="CG172" i="4"/>
  <c r="CY158" i="4"/>
  <c r="CF173" i="4"/>
  <c r="CC176" i="4"/>
  <c r="CV160" i="4"/>
  <c r="BI195" i="4"/>
  <c r="BV182" i="4"/>
  <c r="CJ169" i="4"/>
  <c r="CB177" i="4"/>
  <c r="BU183" i="4"/>
  <c r="BS185" i="4"/>
  <c r="BZ178" i="4"/>
  <c r="CD175" i="4"/>
  <c r="CQ164" i="4"/>
  <c r="BQ187" i="4"/>
  <c r="DT147" i="4"/>
  <c r="DU147" i="4" s="1"/>
  <c r="CR163" i="4"/>
  <c r="DZ142" i="4"/>
  <c r="DY143" i="4"/>
  <c r="ED138" i="4"/>
  <c r="EE137" i="4"/>
  <c r="EH136" i="4"/>
  <c r="BM191" i="4" l="1"/>
  <c r="BN191" i="4" s="1"/>
  <c r="BF259" i="4"/>
  <c r="DY144" i="4"/>
  <c r="DX145" i="4"/>
  <c r="DW146" i="4"/>
  <c r="EC140" i="4"/>
  <c r="ED139" i="4"/>
  <c r="EB141" i="4"/>
  <c r="DD156" i="4"/>
  <c r="CI171" i="4"/>
  <c r="BH208" i="4"/>
  <c r="BH209" i="4" s="1"/>
  <c r="DO150" i="4"/>
  <c r="BU184" i="4"/>
  <c r="DC157" i="4"/>
  <c r="CU162" i="4"/>
  <c r="DI153" i="4"/>
  <c r="DF154" i="4"/>
  <c r="DG154" i="4" s="1"/>
  <c r="DE155" i="4"/>
  <c r="BO190" i="4"/>
  <c r="BX181" i="4"/>
  <c r="BP189" i="4"/>
  <c r="BR187" i="4"/>
  <c r="CC177" i="4"/>
  <c r="CK169" i="4"/>
  <c r="DP149" i="4"/>
  <c r="DQ148" i="4"/>
  <c r="DV147" i="4"/>
  <c r="DJ152" i="4"/>
  <c r="DL151" i="4"/>
  <c r="BS186" i="4"/>
  <c r="BT185" i="4"/>
  <c r="BY180" i="4"/>
  <c r="BI196" i="4"/>
  <c r="BI197" i="4" s="1"/>
  <c r="BI198" i="4" s="1"/>
  <c r="BI199" i="4" s="1"/>
  <c r="BI200" i="4" s="1"/>
  <c r="BI201" i="4" s="1"/>
  <c r="BI202" i="4" s="1"/>
  <c r="BI203" i="4" s="1"/>
  <c r="BI204" i="4" s="1"/>
  <c r="BI205" i="4" s="1"/>
  <c r="BI206" i="4" s="1"/>
  <c r="CD176" i="4"/>
  <c r="CN166" i="4"/>
  <c r="CM167" i="4"/>
  <c r="CR164" i="4"/>
  <c r="CS163" i="4"/>
  <c r="CT163" i="4" s="1"/>
  <c r="BZ179" i="4"/>
  <c r="BV183" i="4"/>
  <c r="CA178" i="4"/>
  <c r="CB178" i="4" s="1"/>
  <c r="CE175" i="4"/>
  <c r="CF174" i="4"/>
  <c r="BJ195" i="4"/>
  <c r="CZ158" i="4"/>
  <c r="CY159" i="4"/>
  <c r="CW160" i="4"/>
  <c r="BW182" i="4"/>
  <c r="CL168" i="4"/>
  <c r="CQ165" i="4"/>
  <c r="BG210" i="4"/>
  <c r="BL193" i="4"/>
  <c r="CJ170" i="4"/>
  <c r="CG173" i="4"/>
  <c r="CH172" i="4"/>
  <c r="BQ188" i="4"/>
  <c r="BK194" i="4"/>
  <c r="CV161" i="4"/>
  <c r="EA142" i="4"/>
  <c r="DZ143" i="4"/>
  <c r="EF137" i="4"/>
  <c r="EE138" i="4"/>
  <c r="EI136" i="4"/>
  <c r="BM192" i="4" l="1"/>
  <c r="BM193" i="4" s="1"/>
  <c r="DZ144" i="4"/>
  <c r="DY145" i="4"/>
  <c r="DX146" i="4"/>
  <c r="DW147" i="4"/>
  <c r="EC141" i="4"/>
  <c r="ED140" i="4"/>
  <c r="EE139" i="4"/>
  <c r="CV162" i="4"/>
  <c r="DD157" i="4"/>
  <c r="DE156" i="4"/>
  <c r="CI172" i="4"/>
  <c r="BU185" i="4"/>
  <c r="DP150" i="4"/>
  <c r="DJ153" i="4"/>
  <c r="BP190" i="4"/>
  <c r="BO191" i="4"/>
  <c r="BX182" i="4"/>
  <c r="DH154" i="4"/>
  <c r="DF155" i="4"/>
  <c r="BS187" i="4"/>
  <c r="CL169" i="4"/>
  <c r="CG174" i="4"/>
  <c r="DM151" i="4"/>
  <c r="CW161" i="4"/>
  <c r="CM168" i="4"/>
  <c r="DQ149" i="4"/>
  <c r="DR148" i="4"/>
  <c r="DK152" i="4"/>
  <c r="CZ159" i="4"/>
  <c r="DA158" i="4"/>
  <c r="BJ196" i="4"/>
  <c r="CS164" i="4"/>
  <c r="CT164" i="4" s="1"/>
  <c r="CJ171" i="4"/>
  <c r="CR165" i="4"/>
  <c r="CX160" i="4"/>
  <c r="CY160" i="4" s="1"/>
  <c r="CD177" i="4"/>
  <c r="BT186" i="4"/>
  <c r="CE176" i="4"/>
  <c r="CK170" i="4"/>
  <c r="BL194" i="4"/>
  <c r="BY181" i="4"/>
  <c r="CU163" i="4"/>
  <c r="BK195" i="4"/>
  <c r="BQ189" i="4"/>
  <c r="BG211" i="4"/>
  <c r="BG212" i="4" s="1"/>
  <c r="BG213" i="4" s="1"/>
  <c r="BG214" i="4" s="1"/>
  <c r="BG215" i="4" s="1"/>
  <c r="BG216" i="4" s="1"/>
  <c r="BG217" i="4" s="1"/>
  <c r="BG218" i="4" s="1"/>
  <c r="BG219" i="4" s="1"/>
  <c r="BG220" i="4" s="1"/>
  <c r="BG221" i="4" s="1"/>
  <c r="BG222" i="4" s="1"/>
  <c r="BG223" i="4" s="1"/>
  <c r="BG224" i="4" s="1"/>
  <c r="BG225" i="4" s="1"/>
  <c r="BG226" i="4" s="1"/>
  <c r="BG227" i="4" s="1"/>
  <c r="BG228" i="4" s="1"/>
  <c r="BG229" i="4" s="1"/>
  <c r="BG230" i="4" s="1"/>
  <c r="BG231" i="4" s="1"/>
  <c r="BG232" i="4" s="1"/>
  <c r="BG233" i="4" s="1"/>
  <c r="BG234" i="4" s="1"/>
  <c r="BG235" i="4" s="1"/>
  <c r="BG236" i="4" s="1"/>
  <c r="BG237" i="4" s="1"/>
  <c r="BG238" i="4" s="1"/>
  <c r="BG239" i="4" s="1"/>
  <c r="BG240" i="4" s="1"/>
  <c r="BG241" i="4" s="1"/>
  <c r="BG242" i="4" s="1"/>
  <c r="BG243" i="4" s="1"/>
  <c r="BG244" i="4" s="1"/>
  <c r="BG245" i="4" s="1"/>
  <c r="BG246" i="4" s="1"/>
  <c r="BG247" i="4" s="1"/>
  <c r="BG248" i="4" s="1"/>
  <c r="BG249" i="4" s="1"/>
  <c r="BG250" i="4" s="1"/>
  <c r="BG251" i="4" s="1"/>
  <c r="BG252" i="4" s="1"/>
  <c r="BG253" i="4" s="1"/>
  <c r="BG254" i="4" s="1"/>
  <c r="BG255" i="4" s="1"/>
  <c r="BG256" i="4" s="1"/>
  <c r="BG257" i="4" s="1"/>
  <c r="BG258" i="4" s="1"/>
  <c r="BG259" i="4" s="1"/>
  <c r="CF175" i="4"/>
  <c r="CA179" i="4"/>
  <c r="BZ180" i="4"/>
  <c r="BI207" i="4"/>
  <c r="BH210" i="4"/>
  <c r="CH173" i="4"/>
  <c r="BW183" i="4"/>
  <c r="BR188" i="4"/>
  <c r="BV184" i="4"/>
  <c r="CO166" i="4"/>
  <c r="CN167" i="4"/>
  <c r="CC178" i="4"/>
  <c r="EA143" i="4"/>
  <c r="EB142" i="4"/>
  <c r="EG137" i="4"/>
  <c r="EF138" i="4"/>
  <c r="EJ136" i="4"/>
  <c r="BN192" i="4" l="1"/>
  <c r="BN193" i="4" s="1"/>
  <c r="EA144" i="4"/>
  <c r="DZ145" i="4"/>
  <c r="DY146" i="4"/>
  <c r="DX147" i="4"/>
  <c r="EF139" i="4"/>
  <c r="ED141" i="4"/>
  <c r="EE140" i="4"/>
  <c r="CW162" i="4"/>
  <c r="CJ172" i="4"/>
  <c r="DE157" i="4"/>
  <c r="DK153" i="4"/>
  <c r="DQ150" i="4"/>
  <c r="BX183" i="4"/>
  <c r="BP191" i="4"/>
  <c r="BT187" i="4"/>
  <c r="CL170" i="4"/>
  <c r="BU186" i="4"/>
  <c r="DG155" i="4"/>
  <c r="DH155" i="4" s="1"/>
  <c r="DF156" i="4"/>
  <c r="DI154" i="4"/>
  <c r="CH174" i="4"/>
  <c r="CM169" i="4"/>
  <c r="DS148" i="4"/>
  <c r="DT148" i="4" s="1"/>
  <c r="DR149" i="4"/>
  <c r="CZ160" i="4"/>
  <c r="DN151" i="4"/>
  <c r="CS165" i="4"/>
  <c r="CT165" i="4" s="1"/>
  <c r="DL152" i="4"/>
  <c r="CU164" i="4"/>
  <c r="CE177" i="4"/>
  <c r="CX161" i="4"/>
  <c r="CY161" i="4" s="1"/>
  <c r="CN168" i="4"/>
  <c r="CO167" i="4"/>
  <c r="CP166" i="4"/>
  <c r="CQ166" i="4" s="1"/>
  <c r="CR166" i="4" s="1"/>
  <c r="BR189" i="4"/>
  <c r="BZ181" i="4"/>
  <c r="BM194" i="4"/>
  <c r="BJ197" i="4"/>
  <c r="CA180" i="4"/>
  <c r="CK171" i="4"/>
  <c r="CB179" i="4"/>
  <c r="CC179" i="4" s="1"/>
  <c r="BH211" i="4"/>
  <c r="BH212" i="4" s="1"/>
  <c r="BH213" i="4" s="1"/>
  <c r="BH214" i="4" s="1"/>
  <c r="BH215" i="4" s="1"/>
  <c r="BH216" i="4" s="1"/>
  <c r="BH217" i="4" s="1"/>
  <c r="BH218" i="4" s="1"/>
  <c r="BH219" i="4" s="1"/>
  <c r="BH220" i="4" s="1"/>
  <c r="BH221" i="4" s="1"/>
  <c r="BH222" i="4" s="1"/>
  <c r="BH223" i="4" s="1"/>
  <c r="BH224" i="4" s="1"/>
  <c r="BH225" i="4" s="1"/>
  <c r="BH226" i="4" s="1"/>
  <c r="BH227" i="4" s="1"/>
  <c r="BH228" i="4" s="1"/>
  <c r="BH229" i="4" s="1"/>
  <c r="BH230" i="4" s="1"/>
  <c r="BH231" i="4" s="1"/>
  <c r="BH232" i="4" s="1"/>
  <c r="BH233" i="4" s="1"/>
  <c r="BH234" i="4" s="1"/>
  <c r="BH235" i="4" s="1"/>
  <c r="BH236" i="4" s="1"/>
  <c r="BH237" i="4" s="1"/>
  <c r="BH238" i="4" s="1"/>
  <c r="BH239" i="4" s="1"/>
  <c r="BH240" i="4" s="1"/>
  <c r="BH241" i="4" s="1"/>
  <c r="BH242" i="4" s="1"/>
  <c r="BH243" i="4" s="1"/>
  <c r="BH244" i="4" s="1"/>
  <c r="BH245" i="4" s="1"/>
  <c r="BY182" i="4"/>
  <c r="BL195" i="4"/>
  <c r="DB158" i="4"/>
  <c r="DA159" i="4"/>
  <c r="BV185" i="4"/>
  <c r="BI208" i="4"/>
  <c r="BI209" i="4" s="1"/>
  <c r="BI210" i="4" s="1"/>
  <c r="BQ190" i="4"/>
  <c r="CV163" i="4"/>
  <c r="BS188" i="4"/>
  <c r="CG175" i="4"/>
  <c r="BK196" i="4"/>
  <c r="BW184" i="4"/>
  <c r="CF176" i="4"/>
  <c r="CD178" i="4"/>
  <c r="CI173" i="4"/>
  <c r="EB143" i="4"/>
  <c r="EC142" i="4"/>
  <c r="EH137" i="4"/>
  <c r="EG138" i="4"/>
  <c r="EK136" i="4"/>
  <c r="BO192" i="4" l="1"/>
  <c r="BP192" i="4" s="1"/>
  <c r="EA145" i="4"/>
  <c r="EB144" i="4"/>
  <c r="DZ146" i="4"/>
  <c r="DY147" i="4"/>
  <c r="EG139" i="4"/>
  <c r="EF140" i="4"/>
  <c r="CL171" i="4"/>
  <c r="EE141" i="4"/>
  <c r="DR150" i="4"/>
  <c r="CJ173" i="4"/>
  <c r="CX162" i="4"/>
  <c r="CY162" i="4" s="1"/>
  <c r="DF157" i="4"/>
  <c r="BT188" i="4"/>
  <c r="BU187" i="4"/>
  <c r="CM170" i="4"/>
  <c r="DI155" i="4"/>
  <c r="DG156" i="4"/>
  <c r="CH175" i="4"/>
  <c r="DJ154" i="4"/>
  <c r="CA181" i="4"/>
  <c r="CV164" i="4"/>
  <c r="BI211" i="4"/>
  <c r="BI212" i="4" s="1"/>
  <c r="BI213" i="4" s="1"/>
  <c r="BI214" i="4" s="1"/>
  <c r="BI215" i="4" s="1"/>
  <c r="BI216" i="4" s="1"/>
  <c r="BI217" i="4" s="1"/>
  <c r="BI218" i="4" s="1"/>
  <c r="BI219" i="4" s="1"/>
  <c r="BI220" i="4" s="1"/>
  <c r="BI221" i="4" s="1"/>
  <c r="BI222" i="4" s="1"/>
  <c r="DL153" i="4"/>
  <c r="DO151" i="4"/>
  <c r="DU148" i="4"/>
  <c r="DV148" i="4" s="1"/>
  <c r="DM152" i="4"/>
  <c r="DN152" i="4" s="1"/>
  <c r="DS149" i="4"/>
  <c r="BH246" i="4"/>
  <c r="BH247" i="4" s="1"/>
  <c r="BH248" i="4" s="1"/>
  <c r="BH249" i="4" s="1"/>
  <c r="BH250" i="4" s="1"/>
  <c r="BH251" i="4" s="1"/>
  <c r="BH252" i="4" s="1"/>
  <c r="BH253" i="4" s="1"/>
  <c r="BH254" i="4" s="1"/>
  <c r="BH255" i="4" s="1"/>
  <c r="BH256" i="4" s="1"/>
  <c r="BH257" i="4" s="1"/>
  <c r="BH258" i="4" s="1"/>
  <c r="BH259" i="4" s="1"/>
  <c r="BZ182" i="4"/>
  <c r="CP167" i="4"/>
  <c r="CQ167" i="4" s="1"/>
  <c r="CZ161" i="4"/>
  <c r="BW185" i="4"/>
  <c r="BQ191" i="4"/>
  <c r="BV186" i="4"/>
  <c r="DB159" i="4"/>
  <c r="DC158" i="4"/>
  <c r="CW163" i="4"/>
  <c r="CN169" i="4"/>
  <c r="CB180" i="4"/>
  <c r="BN194" i="4"/>
  <c r="BY183" i="4"/>
  <c r="CF177" i="4"/>
  <c r="BM195" i="4"/>
  <c r="CU165" i="4"/>
  <c r="CD179" i="4"/>
  <c r="CO168" i="4"/>
  <c r="CG176" i="4"/>
  <c r="BK197" i="4"/>
  <c r="CS166" i="4"/>
  <c r="CT166" i="4" s="1"/>
  <c r="BX184" i="4"/>
  <c r="CI174" i="4"/>
  <c r="BS189" i="4"/>
  <c r="DA160" i="4"/>
  <c r="BL196" i="4"/>
  <c r="CK172" i="4"/>
  <c r="BJ198" i="4"/>
  <c r="BR190" i="4"/>
  <c r="CE178" i="4"/>
  <c r="EC143" i="4"/>
  <c r="ED142" i="4"/>
  <c r="EH138" i="4"/>
  <c r="EI137" i="4"/>
  <c r="EL136" i="4"/>
  <c r="BO193" i="4" l="1"/>
  <c r="BP193" i="4" s="1"/>
  <c r="EC144" i="4"/>
  <c r="EB145" i="4"/>
  <c r="EA146" i="4"/>
  <c r="DZ147" i="4"/>
  <c r="EH139" i="4"/>
  <c r="EG140" i="4"/>
  <c r="EF141" i="4"/>
  <c r="CM171" i="4"/>
  <c r="CK173" i="4"/>
  <c r="BU188" i="4"/>
  <c r="DG157" i="4"/>
  <c r="CI175" i="4"/>
  <c r="CB181" i="4"/>
  <c r="CV165" i="4"/>
  <c r="DJ155" i="4"/>
  <c r="DH156" i="4"/>
  <c r="DK154" i="4"/>
  <c r="CC180" i="4"/>
  <c r="CD180" i="4" s="1"/>
  <c r="BI223" i="4"/>
  <c r="BI224" i="4" s="1"/>
  <c r="BI225" i="4" s="1"/>
  <c r="BI226" i="4" s="1"/>
  <c r="BI227" i="4" s="1"/>
  <c r="BI228" i="4" s="1"/>
  <c r="BI229" i="4" s="1"/>
  <c r="BI230" i="4" s="1"/>
  <c r="BI231" i="4" s="1"/>
  <c r="BI232" i="4" s="1"/>
  <c r="BI233" i="4" s="1"/>
  <c r="BI234" i="4" s="1"/>
  <c r="BI235" i="4" s="1"/>
  <c r="BI236" i="4" s="1"/>
  <c r="BI237" i="4" s="1"/>
  <c r="BI238" i="4" s="1"/>
  <c r="BI239" i="4" s="1"/>
  <c r="BI240" i="4" s="1"/>
  <c r="BI241" i="4" s="1"/>
  <c r="BI242" i="4" s="1"/>
  <c r="BI243" i="4" s="1"/>
  <c r="BI244" i="4" s="1"/>
  <c r="BI245" i="4" s="1"/>
  <c r="BK198" i="4"/>
  <c r="DO152" i="4"/>
  <c r="DP151" i="4"/>
  <c r="DQ151" i="4" s="1"/>
  <c r="DR151" i="4" s="1"/>
  <c r="DM153" i="4"/>
  <c r="DT149" i="4"/>
  <c r="CP168" i="4"/>
  <c r="CQ168" i="4" s="1"/>
  <c r="DS150" i="4"/>
  <c r="DB160" i="4"/>
  <c r="DW148" i="4"/>
  <c r="CN170" i="4"/>
  <c r="BM196" i="4"/>
  <c r="CL172" i="4"/>
  <c r="BY184" i="4"/>
  <c r="BV187" i="4"/>
  <c r="CZ162" i="4"/>
  <c r="BT189" i="4"/>
  <c r="CG177" i="4"/>
  <c r="CX163" i="4"/>
  <c r="CY163" i="4" s="1"/>
  <c r="CW164" i="4"/>
  <c r="CH176" i="4"/>
  <c r="BJ199" i="4"/>
  <c r="BQ192" i="4"/>
  <c r="CJ174" i="4"/>
  <c r="CE179" i="4"/>
  <c r="DA161" i="4"/>
  <c r="DC159" i="4"/>
  <c r="DD158" i="4"/>
  <c r="BL197" i="4"/>
  <c r="CO169" i="4"/>
  <c r="CU166" i="4"/>
  <c r="CF178" i="4"/>
  <c r="BN195" i="4"/>
  <c r="BX185" i="4"/>
  <c r="BW186" i="4"/>
  <c r="CR167" i="4"/>
  <c r="CS167" i="4" s="1"/>
  <c r="BR191" i="4"/>
  <c r="BZ183" i="4"/>
  <c r="BS190" i="4"/>
  <c r="CA182" i="4"/>
  <c r="EE142" i="4"/>
  <c r="ED143" i="4"/>
  <c r="EI138" i="4"/>
  <c r="EJ137" i="4"/>
  <c r="EM136" i="4"/>
  <c r="BO194" i="4" l="1"/>
  <c r="BO195" i="4" s="1"/>
  <c r="ED144" i="4"/>
  <c r="EC145" i="4"/>
  <c r="EB146" i="4"/>
  <c r="EA147" i="4"/>
  <c r="EI139" i="4"/>
  <c r="EH140" i="4"/>
  <c r="CK174" i="4"/>
  <c r="EG141" i="4"/>
  <c r="BU189" i="4"/>
  <c r="CI176" i="4"/>
  <c r="CC181" i="4"/>
  <c r="CD181" i="4" s="1"/>
  <c r="BL198" i="4"/>
  <c r="DK155" i="4"/>
  <c r="DL154" i="4"/>
  <c r="DI156" i="4"/>
  <c r="DJ156" i="4" s="1"/>
  <c r="DH157" i="4"/>
  <c r="DC160" i="4"/>
  <c r="DA162" i="4"/>
  <c r="BK199" i="4"/>
  <c r="CO170" i="4"/>
  <c r="BI246" i="4"/>
  <c r="BI247" i="4" s="1"/>
  <c r="BI248" i="4" s="1"/>
  <c r="BI249" i="4" s="1"/>
  <c r="BI250" i="4" s="1"/>
  <c r="BI251" i="4" s="1"/>
  <c r="BI252" i="4" s="1"/>
  <c r="BI253" i="4" s="1"/>
  <c r="BI254" i="4" s="1"/>
  <c r="BI255" i="4" s="1"/>
  <c r="BI256" i="4" s="1"/>
  <c r="BI257" i="4" s="1"/>
  <c r="BI258" i="4" s="1"/>
  <c r="BI259" i="4" s="1"/>
  <c r="DS151" i="4"/>
  <c r="DT150" i="4"/>
  <c r="DP152" i="4"/>
  <c r="DX148" i="4"/>
  <c r="DN153" i="4"/>
  <c r="CX164" i="4"/>
  <c r="CY164" i="4" s="1"/>
  <c r="DU149" i="4"/>
  <c r="BZ184" i="4"/>
  <c r="CH177" i="4"/>
  <c r="BN196" i="4"/>
  <c r="CG178" i="4"/>
  <c r="CN171" i="4"/>
  <c r="BS191" i="4"/>
  <c r="BQ193" i="4"/>
  <c r="CW165" i="4"/>
  <c r="CR168" i="4"/>
  <c r="CF179" i="4"/>
  <c r="CE180" i="4"/>
  <c r="BT190" i="4"/>
  <c r="BV188" i="4"/>
  <c r="DB161" i="4"/>
  <c r="CA183" i="4"/>
  <c r="CB182" i="4"/>
  <c r="DD159" i="4"/>
  <c r="DE158" i="4"/>
  <c r="CJ175" i="4"/>
  <c r="CT167" i="4"/>
  <c r="CU167" i="4" s="1"/>
  <c r="CZ163" i="4"/>
  <c r="BY185" i="4"/>
  <c r="BM197" i="4"/>
  <c r="CP169" i="4"/>
  <c r="BR192" i="4"/>
  <c r="BW187" i="4"/>
  <c r="CV166" i="4"/>
  <c r="CL173" i="4"/>
  <c r="CM172" i="4"/>
  <c r="BX186" i="4"/>
  <c r="BJ200" i="4"/>
  <c r="EF142" i="4"/>
  <c r="EE143" i="4"/>
  <c r="EK137" i="4"/>
  <c r="EJ138" i="4"/>
  <c r="EN136" i="4"/>
  <c r="BP194" i="4" l="1"/>
  <c r="BQ194" i="4" s="1"/>
  <c r="EE144" i="4"/>
  <c r="ED145" i="4"/>
  <c r="EC146" i="4"/>
  <c r="EJ139" i="4"/>
  <c r="EB147" i="4"/>
  <c r="EI140" i="4"/>
  <c r="EH141" i="4"/>
  <c r="CL174" i="4"/>
  <c r="CK175" i="4"/>
  <c r="DD160" i="4"/>
  <c r="CC182" i="4"/>
  <c r="CD182" i="4" s="1"/>
  <c r="CI177" i="4"/>
  <c r="DL155" i="4"/>
  <c r="BL199" i="4"/>
  <c r="BK200" i="4"/>
  <c r="DM154" i="4"/>
  <c r="DI157" i="4"/>
  <c r="DJ157" i="4" s="1"/>
  <c r="DK156" i="4"/>
  <c r="CO171" i="4"/>
  <c r="DT151" i="4"/>
  <c r="CX165" i="4"/>
  <c r="CY165" i="4" s="1"/>
  <c r="CZ164" i="4"/>
  <c r="DA163" i="4"/>
  <c r="DU150" i="4"/>
  <c r="DQ152" i="4"/>
  <c r="DR152" i="4" s="1"/>
  <c r="DS152" i="4" s="1"/>
  <c r="DY148" i="4"/>
  <c r="DO153" i="4"/>
  <c r="DV149" i="4"/>
  <c r="DW149" i="4" s="1"/>
  <c r="DX149" i="4" s="1"/>
  <c r="BW188" i="4"/>
  <c r="BM198" i="4"/>
  <c r="CB183" i="4"/>
  <c r="DB162" i="4"/>
  <c r="CH178" i="4"/>
  <c r="CV167" i="4"/>
  <c r="DF158" i="4"/>
  <c r="BT191" i="4"/>
  <c r="BX187" i="4"/>
  <c r="BV189" i="4"/>
  <c r="CE181" i="4"/>
  <c r="BJ201" i="4"/>
  <c r="BJ202" i="4" s="1"/>
  <c r="BJ203" i="4" s="1"/>
  <c r="BJ204" i="4" s="1"/>
  <c r="BJ205" i="4" s="1"/>
  <c r="BJ206" i="4" s="1"/>
  <c r="BJ207" i="4" s="1"/>
  <c r="BR193" i="4"/>
  <c r="BY186" i="4"/>
  <c r="CF180" i="4"/>
  <c r="BS192" i="4"/>
  <c r="BN197" i="4"/>
  <c r="DC161" i="4"/>
  <c r="CP170" i="4"/>
  <c r="CQ169" i="4"/>
  <c r="DE159" i="4"/>
  <c r="CG179" i="4"/>
  <c r="BZ185" i="4"/>
  <c r="BO196" i="4"/>
  <c r="CW166" i="4"/>
  <c r="CA184" i="4"/>
  <c r="CS168" i="4"/>
  <c r="CT168" i="4" s="1"/>
  <c r="CN172" i="4"/>
  <c r="CM173" i="4"/>
  <c r="CJ176" i="4"/>
  <c r="BU190" i="4"/>
  <c r="EF143" i="4"/>
  <c r="EG142" i="4"/>
  <c r="EK138" i="4"/>
  <c r="EL137" i="4"/>
  <c r="EO136" i="4"/>
  <c r="BP195" i="4" l="1"/>
  <c r="BP196" i="4" s="1"/>
  <c r="EF144" i="4"/>
  <c r="EE145" i="4"/>
  <c r="ED146" i="4"/>
  <c r="EC147" i="4"/>
  <c r="EK139" i="4"/>
  <c r="EJ140" i="4"/>
  <c r="EI141" i="4"/>
  <c r="CM174" i="4"/>
  <c r="CL175" i="4"/>
  <c r="DD161" i="4"/>
  <c r="CI178" i="4"/>
  <c r="CC183" i="4"/>
  <c r="CD183" i="4" s="1"/>
  <c r="CX166" i="4"/>
  <c r="CY166" i="4" s="1"/>
  <c r="BL200" i="4"/>
  <c r="DM155" i="4"/>
  <c r="DN154" i="4"/>
  <c r="DA164" i="4"/>
  <c r="DL156" i="4"/>
  <c r="DK157" i="4"/>
  <c r="DU151" i="4"/>
  <c r="CZ165" i="4"/>
  <c r="DZ148" i="4"/>
  <c r="DY149" i="4"/>
  <c r="DT152" i="4"/>
  <c r="DB163" i="4"/>
  <c r="DV150" i="4"/>
  <c r="DW150" i="4" s="1"/>
  <c r="DP153" i="4"/>
  <c r="BU191" i="4"/>
  <c r="CJ177" i="4"/>
  <c r="BT192" i="4"/>
  <c r="BS193" i="4"/>
  <c r="BX188" i="4"/>
  <c r="DF159" i="4"/>
  <c r="DG158" i="4"/>
  <c r="CB184" i="4"/>
  <c r="BK201" i="4"/>
  <c r="BO197" i="4"/>
  <c r="BV190" i="4"/>
  <c r="BW189" i="4"/>
  <c r="CA185" i="4"/>
  <c r="CQ170" i="4"/>
  <c r="BY187" i="4"/>
  <c r="BJ208" i="4"/>
  <c r="BJ209" i="4" s="1"/>
  <c r="BJ210" i="4" s="1"/>
  <c r="BJ211" i="4" s="1"/>
  <c r="BJ212" i="4" s="1"/>
  <c r="BJ213" i="4" s="1"/>
  <c r="BJ214" i="4" s="1"/>
  <c r="BJ215" i="4" s="1"/>
  <c r="BJ216" i="4" s="1"/>
  <c r="BJ217" i="4" s="1"/>
  <c r="BJ218" i="4" s="1"/>
  <c r="BJ219" i="4" s="1"/>
  <c r="BJ220" i="4" s="1"/>
  <c r="BJ221" i="4" s="1"/>
  <c r="BJ222" i="4" s="1"/>
  <c r="BJ223" i="4" s="1"/>
  <c r="BJ224" i="4" s="1"/>
  <c r="BJ225" i="4" s="1"/>
  <c r="BJ226" i="4" s="1"/>
  <c r="BJ227" i="4" s="1"/>
  <c r="BJ228" i="4" s="1"/>
  <c r="BJ229" i="4" s="1"/>
  <c r="BJ230" i="4" s="1"/>
  <c r="BJ231" i="4" s="1"/>
  <c r="BJ232" i="4" s="1"/>
  <c r="BJ233" i="4" s="1"/>
  <c r="BJ234" i="4" s="1"/>
  <c r="BJ235" i="4" s="1"/>
  <c r="BJ236" i="4" s="1"/>
  <c r="BJ237" i="4" s="1"/>
  <c r="BJ238" i="4" s="1"/>
  <c r="BJ239" i="4" s="1"/>
  <c r="BJ240" i="4" s="1"/>
  <c r="BJ241" i="4" s="1"/>
  <c r="BJ242" i="4" s="1"/>
  <c r="BJ243" i="4" s="1"/>
  <c r="BJ244" i="4" s="1"/>
  <c r="BJ245" i="4" s="1"/>
  <c r="BJ246" i="4" s="1"/>
  <c r="BJ247" i="4" s="1"/>
  <c r="BJ248" i="4" s="1"/>
  <c r="BJ249" i="4" s="1"/>
  <c r="BJ250" i="4" s="1"/>
  <c r="BJ251" i="4" s="1"/>
  <c r="BJ252" i="4" s="1"/>
  <c r="BJ253" i="4" s="1"/>
  <c r="BJ254" i="4" s="1"/>
  <c r="BJ255" i="4" s="1"/>
  <c r="BJ256" i="4" s="1"/>
  <c r="BJ257" i="4" s="1"/>
  <c r="BJ258" i="4" s="1"/>
  <c r="BJ259" i="4" s="1"/>
  <c r="DE160" i="4"/>
  <c r="CO172" i="4"/>
  <c r="CE182" i="4"/>
  <c r="CW167" i="4"/>
  <c r="DC162" i="4"/>
  <c r="CH179" i="4"/>
  <c r="CK176" i="4"/>
  <c r="BZ186" i="4"/>
  <c r="CP171" i="4"/>
  <c r="CG180" i="4"/>
  <c r="CF181" i="4"/>
  <c r="CU168" i="4"/>
  <c r="CV168" i="4" s="1"/>
  <c r="CR169" i="4"/>
  <c r="BM199" i="4"/>
  <c r="BN198" i="4"/>
  <c r="CN173" i="4"/>
  <c r="BR194" i="4"/>
  <c r="EG143" i="4"/>
  <c r="EH142" i="4"/>
  <c r="EL138" i="4"/>
  <c r="EM137" i="4"/>
  <c r="EP136" i="4"/>
  <c r="BQ195" i="4" l="1"/>
  <c r="BR195" i="4" s="1"/>
  <c r="EF145" i="4"/>
  <c r="EG144" i="4"/>
  <c r="EE146" i="4"/>
  <c r="EL139" i="4"/>
  <c r="ED147" i="4"/>
  <c r="EK140" i="4"/>
  <c r="EJ141" i="4"/>
  <c r="CN174" i="4"/>
  <c r="CM175" i="4"/>
  <c r="CL176" i="4"/>
  <c r="DB164" i="4"/>
  <c r="CI179" i="4"/>
  <c r="CX167" i="4"/>
  <c r="CY167" i="4" s="1"/>
  <c r="CC184" i="4"/>
  <c r="CD184" i="4" s="1"/>
  <c r="DN155" i="4"/>
  <c r="BL201" i="4"/>
  <c r="DO154" i="4"/>
  <c r="DA165" i="4"/>
  <c r="DM156" i="4"/>
  <c r="DL157" i="4"/>
  <c r="DU152" i="4"/>
  <c r="DC163" i="4"/>
  <c r="CG181" i="4"/>
  <c r="DV151" i="4"/>
  <c r="DX150" i="4"/>
  <c r="DY150" i="4" s="1"/>
  <c r="DQ153" i="4"/>
  <c r="DZ149" i="4"/>
  <c r="EA148" i="4"/>
  <c r="BM200" i="4"/>
  <c r="CF182" i="4"/>
  <c r="CP172" i="4"/>
  <c r="BY188" i="4"/>
  <c r="CB185" i="4"/>
  <c r="BN199" i="4"/>
  <c r="BV191" i="4"/>
  <c r="CW168" i="4"/>
  <c r="CR170" i="4"/>
  <c r="DG159" i="4"/>
  <c r="DH158" i="4"/>
  <c r="CJ178" i="4"/>
  <c r="CS169" i="4"/>
  <c r="CH180" i="4"/>
  <c r="CO173" i="4"/>
  <c r="CK177" i="4"/>
  <c r="BO198" i="4"/>
  <c r="DF160" i="4"/>
  <c r="BT193" i="4"/>
  <c r="BS194" i="4"/>
  <c r="BU192" i="4"/>
  <c r="CZ166" i="4"/>
  <c r="BK202" i="4"/>
  <c r="CA186" i="4"/>
  <c r="BZ187" i="4"/>
  <c r="BP197" i="4"/>
  <c r="CE183" i="4"/>
  <c r="CQ171" i="4"/>
  <c r="BW190" i="4"/>
  <c r="DD162" i="4"/>
  <c r="DE161" i="4"/>
  <c r="BX189" i="4"/>
  <c r="EI142" i="4"/>
  <c r="EH143" i="4"/>
  <c r="EN137" i="4"/>
  <c r="EM138" i="4"/>
  <c r="EQ136" i="4"/>
  <c r="BQ196" i="4" l="1"/>
  <c r="BQ197" i="4" s="1"/>
  <c r="EH144" i="4"/>
  <c r="EG145" i="4"/>
  <c r="EF146" i="4"/>
  <c r="EE147" i="4"/>
  <c r="EM139" i="4"/>
  <c r="EL140" i="4"/>
  <c r="EK141" i="4"/>
  <c r="CM176" i="4"/>
  <c r="CN175" i="4"/>
  <c r="DB165" i="4"/>
  <c r="DC164" i="4"/>
  <c r="CI180" i="4"/>
  <c r="CC185" i="4"/>
  <c r="CD185" i="4" s="1"/>
  <c r="DA166" i="4"/>
  <c r="BL202" i="4"/>
  <c r="DO155" i="4"/>
  <c r="DP154" i="4"/>
  <c r="DQ154" i="4" s="1"/>
  <c r="DN156" i="4"/>
  <c r="DM157" i="4"/>
  <c r="DV152" i="4"/>
  <c r="CG182" i="4"/>
  <c r="DW151" i="4"/>
  <c r="DX151" i="4" s="1"/>
  <c r="DY151" i="4" s="1"/>
  <c r="BN200" i="4"/>
  <c r="EA149" i="4"/>
  <c r="EB148" i="4"/>
  <c r="DR153" i="4"/>
  <c r="DG160" i="4"/>
  <c r="DZ150" i="4"/>
  <c r="CT169" i="4"/>
  <c r="CU169" i="4" s="1"/>
  <c r="CV169" i="4" s="1"/>
  <c r="DD163" i="4"/>
  <c r="BP198" i="4"/>
  <c r="BK203" i="4"/>
  <c r="BK204" i="4" s="1"/>
  <c r="BK205" i="4" s="1"/>
  <c r="BK206" i="4" s="1"/>
  <c r="CK178" i="4"/>
  <c r="DF161" i="4"/>
  <c r="CH181" i="4"/>
  <c r="CJ179" i="4"/>
  <c r="CF183" i="4"/>
  <c r="CQ172" i="4"/>
  <c r="CZ167" i="4"/>
  <c r="CP173" i="4"/>
  <c r="CO174" i="4"/>
  <c r="CS170" i="4"/>
  <c r="CB186" i="4"/>
  <c r="CX168" i="4"/>
  <c r="BX190" i="4"/>
  <c r="BU193" i="4"/>
  <c r="CR171" i="4"/>
  <c r="DE162" i="4"/>
  <c r="DH159" i="4"/>
  <c r="DI158" i="4"/>
  <c r="CE184" i="4"/>
  <c r="CA187" i="4"/>
  <c r="BZ188" i="4"/>
  <c r="BO199" i="4"/>
  <c r="BY189" i="4"/>
  <c r="BM201" i="4"/>
  <c r="BW191" i="4"/>
  <c r="BT194" i="4"/>
  <c r="BS195" i="4"/>
  <c r="CL177" i="4"/>
  <c r="BV192" i="4"/>
  <c r="EI143" i="4"/>
  <c r="EJ142" i="4"/>
  <c r="EN138" i="4"/>
  <c r="EO137" i="4"/>
  <c r="ER136" i="4"/>
  <c r="BR196" i="4" l="1"/>
  <c r="BS196" i="4" s="1"/>
  <c r="EI144" i="4"/>
  <c r="EH145" i="4"/>
  <c r="EF147" i="4"/>
  <c r="EG146" i="4"/>
  <c r="EN139" i="4"/>
  <c r="EM140" i="4"/>
  <c r="EL141" i="4"/>
  <c r="CN176" i="4"/>
  <c r="DC165" i="4"/>
  <c r="DB166" i="4"/>
  <c r="DD164" i="4"/>
  <c r="CI181" i="4"/>
  <c r="DA167" i="4"/>
  <c r="DP155" i="4"/>
  <c r="DQ155" i="4" s="1"/>
  <c r="DW152" i="4"/>
  <c r="DX152" i="4" s="1"/>
  <c r="DY152" i="4" s="1"/>
  <c r="DN157" i="4"/>
  <c r="DO156" i="4"/>
  <c r="DE163" i="4"/>
  <c r="DH160" i="4"/>
  <c r="BL203" i="4"/>
  <c r="BL204" i="4" s="1"/>
  <c r="BL205" i="4" s="1"/>
  <c r="BL206" i="4" s="1"/>
  <c r="DG161" i="4"/>
  <c r="CT170" i="4"/>
  <c r="CU170" i="4" s="1"/>
  <c r="EA150" i="4"/>
  <c r="DR154" i="4"/>
  <c r="EB149" i="4"/>
  <c r="DZ151" i="4"/>
  <c r="EC148" i="4"/>
  <c r="DS153" i="4"/>
  <c r="BV193" i="4"/>
  <c r="CS171" i="4"/>
  <c r="CQ173" i="4"/>
  <c r="DF162" i="4"/>
  <c r="BQ198" i="4"/>
  <c r="BP199" i="4"/>
  <c r="CL178" i="4"/>
  <c r="BT195" i="4"/>
  <c r="BW192" i="4"/>
  <c r="BY190" i="4"/>
  <c r="BO200" i="4"/>
  <c r="BX191" i="4"/>
  <c r="CP174" i="4"/>
  <c r="CO175" i="4"/>
  <c r="CJ180" i="4"/>
  <c r="CM177" i="4"/>
  <c r="BZ189" i="4"/>
  <c r="DI159" i="4"/>
  <c r="DJ158" i="4"/>
  <c r="DK158" i="4" s="1"/>
  <c r="CW169" i="4"/>
  <c r="CA188" i="4"/>
  <c r="BM202" i="4"/>
  <c r="CR172" i="4"/>
  <c r="CC186" i="4"/>
  <c r="CD186" i="4" s="1"/>
  <c r="BK207" i="4"/>
  <c r="BK208" i="4" s="1"/>
  <c r="BK209" i="4" s="1"/>
  <c r="BK210" i="4" s="1"/>
  <c r="BK211" i="4" s="1"/>
  <c r="BK212" i="4" s="1"/>
  <c r="BK213" i="4" s="1"/>
  <c r="BK214" i="4" s="1"/>
  <c r="BK215" i="4" s="1"/>
  <c r="BK216" i="4" s="1"/>
  <c r="BK217" i="4" s="1"/>
  <c r="BK218" i="4" s="1"/>
  <c r="BK219" i="4" s="1"/>
  <c r="BK220" i="4" s="1"/>
  <c r="BK221" i="4" s="1"/>
  <c r="BK222" i="4" s="1"/>
  <c r="CB187" i="4"/>
  <c r="CF184" i="4"/>
  <c r="CG183" i="4"/>
  <c r="CK179" i="4"/>
  <c r="CE185" i="4"/>
  <c r="BN201" i="4"/>
  <c r="BU194" i="4"/>
  <c r="CY168" i="4"/>
  <c r="CZ168" i="4" s="1"/>
  <c r="CH182" i="4"/>
  <c r="EJ143" i="4"/>
  <c r="EK142" i="4"/>
  <c r="EO138" i="4"/>
  <c r="EP137" i="4"/>
  <c r="ES136" i="4"/>
  <c r="BR197" i="4" l="1"/>
  <c r="BS197" i="4" s="1"/>
  <c r="EJ144" i="4"/>
  <c r="EI145" i="4"/>
  <c r="EH146" i="4"/>
  <c r="EO139" i="4"/>
  <c r="EG147" i="4"/>
  <c r="EN140" i="4"/>
  <c r="EM141" i="4"/>
  <c r="DC166" i="4"/>
  <c r="DE164" i="4"/>
  <c r="DD165" i="4"/>
  <c r="CI182" i="4"/>
  <c r="DB167" i="4"/>
  <c r="DO157" i="4"/>
  <c r="DI160" i="4"/>
  <c r="DP156" i="4"/>
  <c r="DF163" i="4"/>
  <c r="DH161" i="4"/>
  <c r="BM203" i="4"/>
  <c r="BM204" i="4" s="1"/>
  <c r="BM205" i="4" s="1"/>
  <c r="BM206" i="4" s="1"/>
  <c r="DG162" i="4"/>
  <c r="DS154" i="4"/>
  <c r="EB150" i="4"/>
  <c r="DR155" i="4"/>
  <c r="DT153" i="4"/>
  <c r="EC149" i="4"/>
  <c r="DZ152" i="4"/>
  <c r="ED148" i="4"/>
  <c r="EE148" i="4" s="1"/>
  <c r="EA151" i="4"/>
  <c r="CM178" i="4"/>
  <c r="CN177" i="4"/>
  <c r="CQ174" i="4"/>
  <c r="CV170" i="4"/>
  <c r="BK223" i="4"/>
  <c r="BK224" i="4" s="1"/>
  <c r="BK225" i="4" s="1"/>
  <c r="BK226" i="4" s="1"/>
  <c r="BK227" i="4" s="1"/>
  <c r="BK228" i="4" s="1"/>
  <c r="BK229" i="4" s="1"/>
  <c r="BK230" i="4" s="1"/>
  <c r="BK231" i="4" s="1"/>
  <c r="BK232" i="4" s="1"/>
  <c r="BK233" i="4" s="1"/>
  <c r="BK234" i="4" s="1"/>
  <c r="BK235" i="4" s="1"/>
  <c r="BK236" i="4" s="1"/>
  <c r="BK237" i="4" s="1"/>
  <c r="BK238" i="4" s="1"/>
  <c r="BK239" i="4" s="1"/>
  <c r="BK240" i="4" s="1"/>
  <c r="BK241" i="4" s="1"/>
  <c r="BK242" i="4" s="1"/>
  <c r="BK243" i="4" s="1"/>
  <c r="BK244" i="4" s="1"/>
  <c r="BK245" i="4" s="1"/>
  <c r="BK246" i="4" s="1"/>
  <c r="BK247" i="4" s="1"/>
  <c r="BK248" i="4" s="1"/>
  <c r="BK249" i="4" s="1"/>
  <c r="BK250" i="4" s="1"/>
  <c r="BK251" i="4" s="1"/>
  <c r="BK252" i="4" s="1"/>
  <c r="BK253" i="4" s="1"/>
  <c r="BK254" i="4" s="1"/>
  <c r="BK255" i="4" s="1"/>
  <c r="BK256" i="4" s="1"/>
  <c r="BK257" i="4" s="1"/>
  <c r="BK258" i="4" s="1"/>
  <c r="BK259" i="4" s="1"/>
  <c r="BU195" i="4"/>
  <c r="CA189" i="4"/>
  <c r="DJ159" i="4"/>
  <c r="DK159" i="4" s="1"/>
  <c r="DL158" i="4"/>
  <c r="DM158" i="4" s="1"/>
  <c r="BZ190" i="4"/>
  <c r="BX192" i="4"/>
  <c r="CS172" i="4"/>
  <c r="CE186" i="4"/>
  <c r="CK180" i="4"/>
  <c r="CB188" i="4"/>
  <c r="CR173" i="4"/>
  <c r="CJ181" i="4"/>
  <c r="BY191" i="4"/>
  <c r="BT196" i="4"/>
  <c r="BP200" i="4"/>
  <c r="BQ199" i="4"/>
  <c r="CL179" i="4"/>
  <c r="BL207" i="4"/>
  <c r="BL208" i="4" s="1"/>
  <c r="BL209" i="4" s="1"/>
  <c r="BL210" i="4" s="1"/>
  <c r="BV194" i="4"/>
  <c r="CH183" i="4"/>
  <c r="BN202" i="4"/>
  <c r="CG184" i="4"/>
  <c r="CC187" i="4"/>
  <c r="CO176" i="4"/>
  <c r="CT171" i="4"/>
  <c r="DA168" i="4"/>
  <c r="CF185" i="4"/>
  <c r="CP175" i="4"/>
  <c r="CX169" i="4"/>
  <c r="BO201" i="4"/>
  <c r="BW193" i="4"/>
  <c r="EL142" i="4"/>
  <c r="EK143" i="4"/>
  <c r="EQ137" i="4"/>
  <c r="EP138" i="4"/>
  <c r="ET136" i="4"/>
  <c r="BR198" i="4" l="1"/>
  <c r="BR199" i="4" s="1"/>
  <c r="EJ145" i="4"/>
  <c r="EK144" i="4"/>
  <c r="EI146" i="4"/>
  <c r="EH147" i="4"/>
  <c r="EP139" i="4"/>
  <c r="EO140" i="4"/>
  <c r="EN141" i="4"/>
  <c r="DC167" i="4"/>
  <c r="DD166" i="4"/>
  <c r="DF164" i="4"/>
  <c r="DE165" i="4"/>
  <c r="BN203" i="4"/>
  <c r="BN204" i="4" s="1"/>
  <c r="DP157" i="4"/>
  <c r="DI161" i="4"/>
  <c r="DG163" i="4"/>
  <c r="DQ156" i="4"/>
  <c r="DR156" i="4" s="1"/>
  <c r="CR174" i="4"/>
  <c r="DH162" i="4"/>
  <c r="DS155" i="4"/>
  <c r="DT154" i="4"/>
  <c r="EC150" i="4"/>
  <c r="EA152" i="4"/>
  <c r="EF148" i="4"/>
  <c r="EG148" i="4" s="1"/>
  <c r="DU153" i="4"/>
  <c r="BZ191" i="4"/>
  <c r="ED149" i="4"/>
  <c r="EB151" i="4"/>
  <c r="BO202" i="4"/>
  <c r="CG185" i="4"/>
  <c r="CI183" i="4"/>
  <c r="CH184" i="4"/>
  <c r="CJ182" i="4"/>
  <c r="DN158" i="4"/>
  <c r="CL180" i="4"/>
  <c r="BX193" i="4"/>
  <c r="DJ160" i="4"/>
  <c r="BT197" i="4"/>
  <c r="DL159" i="4"/>
  <c r="CP176" i="4"/>
  <c r="CT172" i="4"/>
  <c r="BV195" i="4"/>
  <c r="BU196" i="4"/>
  <c r="CM179" i="4"/>
  <c r="CW170" i="4"/>
  <c r="CK181" i="4"/>
  <c r="BW194" i="4"/>
  <c r="BM207" i="4"/>
  <c r="CQ175" i="4"/>
  <c r="BL211" i="4"/>
  <c r="BL212" i="4" s="1"/>
  <c r="BL213" i="4" s="1"/>
  <c r="BL214" i="4" s="1"/>
  <c r="BL215" i="4" s="1"/>
  <c r="BL216" i="4" s="1"/>
  <c r="BL217" i="4" s="1"/>
  <c r="BL218" i="4" s="1"/>
  <c r="BL219" i="4" s="1"/>
  <c r="BL220" i="4" s="1"/>
  <c r="BL221" i="4" s="1"/>
  <c r="CF186" i="4"/>
  <c r="BQ200" i="4"/>
  <c r="BY192" i="4"/>
  <c r="CC188" i="4"/>
  <c r="CB189" i="4"/>
  <c r="CA190" i="4"/>
  <c r="CU171" i="4"/>
  <c r="CV171" i="4" s="1"/>
  <c r="CD187" i="4"/>
  <c r="BP201" i="4"/>
  <c r="CO177" i="4"/>
  <c r="CS173" i="4"/>
  <c r="CY169" i="4"/>
  <c r="CZ169" i="4" s="1"/>
  <c r="CN178" i="4"/>
  <c r="DB168" i="4"/>
  <c r="EL143" i="4"/>
  <c r="EM142" i="4"/>
  <c r="EQ138" i="4"/>
  <c r="ER137" i="4"/>
  <c r="EU136" i="4"/>
  <c r="BS198" i="4" l="1"/>
  <c r="BS199" i="4" s="1"/>
  <c r="EJ146" i="4"/>
  <c r="EK145" i="4"/>
  <c r="EL144" i="4"/>
  <c r="EI147" i="4"/>
  <c r="EQ139" i="4"/>
  <c r="EP140" i="4"/>
  <c r="EO141" i="4"/>
  <c r="DD167" i="4"/>
  <c r="DE166" i="4"/>
  <c r="DG164" i="4"/>
  <c r="DF165" i="4"/>
  <c r="BO203" i="4"/>
  <c r="BO204" i="4" s="1"/>
  <c r="DH163" i="4"/>
  <c r="BN205" i="4"/>
  <c r="BN206" i="4" s="1"/>
  <c r="BN207" i="4" s="1"/>
  <c r="ED150" i="4"/>
  <c r="DI162" i="4"/>
  <c r="DQ157" i="4"/>
  <c r="DR157" i="4" s="1"/>
  <c r="DT155" i="4"/>
  <c r="BZ192" i="4"/>
  <c r="EB152" i="4"/>
  <c r="BP202" i="4"/>
  <c r="DS156" i="4"/>
  <c r="CN179" i="4"/>
  <c r="CK182" i="4"/>
  <c r="DV153" i="4"/>
  <c r="DU154" i="4"/>
  <c r="EC151" i="4"/>
  <c r="EE149" i="4"/>
  <c r="EH148" i="4"/>
  <c r="CB190" i="4"/>
  <c r="BR200" i="4"/>
  <c r="CM180" i="4"/>
  <c r="BV196" i="4"/>
  <c r="BU197" i="4"/>
  <c r="CT173" i="4"/>
  <c r="CG186" i="4"/>
  <c r="CC189" i="4"/>
  <c r="BQ201" i="4"/>
  <c r="BL222" i="4"/>
  <c r="BL223" i="4" s="1"/>
  <c r="BL224" i="4" s="1"/>
  <c r="BL225" i="4" s="1"/>
  <c r="BL226" i="4" s="1"/>
  <c r="BL227" i="4" s="1"/>
  <c r="BL228" i="4" s="1"/>
  <c r="BL229" i="4" s="1"/>
  <c r="BL230" i="4" s="1"/>
  <c r="BL231" i="4" s="1"/>
  <c r="BL232" i="4" s="1"/>
  <c r="BL233" i="4" s="1"/>
  <c r="BL234" i="4" s="1"/>
  <c r="BL235" i="4" s="1"/>
  <c r="BL236" i="4" s="1"/>
  <c r="BL237" i="4" s="1"/>
  <c r="BL238" i="4" s="1"/>
  <c r="BL239" i="4" s="1"/>
  <c r="BL240" i="4" s="1"/>
  <c r="BL241" i="4" s="1"/>
  <c r="BL242" i="4" s="1"/>
  <c r="BL243" i="4" s="1"/>
  <c r="BL244" i="4" s="1"/>
  <c r="BL245" i="4" s="1"/>
  <c r="BL246" i="4" s="1"/>
  <c r="BL247" i="4" s="1"/>
  <c r="BL248" i="4" s="1"/>
  <c r="BL249" i="4" s="1"/>
  <c r="BL250" i="4" s="1"/>
  <c r="BL251" i="4" s="1"/>
  <c r="BL252" i="4" s="1"/>
  <c r="BL253" i="4" s="1"/>
  <c r="BL254" i="4" s="1"/>
  <c r="BL255" i="4" s="1"/>
  <c r="BL256" i="4" s="1"/>
  <c r="BL257" i="4" s="1"/>
  <c r="BL258" i="4" s="1"/>
  <c r="BL259" i="4" s="1"/>
  <c r="CL181" i="4"/>
  <c r="CA191" i="4"/>
  <c r="BW195" i="4"/>
  <c r="DK160" i="4"/>
  <c r="DJ161" i="4"/>
  <c r="CR175" i="4"/>
  <c r="CQ176" i="4"/>
  <c r="CJ183" i="4"/>
  <c r="CD188" i="4"/>
  <c r="BY193" i="4"/>
  <c r="BM208" i="4"/>
  <c r="CE187" i="4"/>
  <c r="CF187" i="4" s="1"/>
  <c r="DA169" i="4"/>
  <c r="DB169" i="4" s="1"/>
  <c r="DM159" i="4"/>
  <c r="CO178" i="4"/>
  <c r="CU172" i="4"/>
  <c r="CV172" i="4" s="1"/>
  <c r="DC168" i="4"/>
  <c r="CS174" i="4"/>
  <c r="BX194" i="4"/>
  <c r="CH185" i="4"/>
  <c r="CP177" i="4"/>
  <c r="CI184" i="4"/>
  <c r="CX170" i="4"/>
  <c r="CW171" i="4"/>
  <c r="DO158" i="4"/>
  <c r="DP158" i="4" s="1"/>
  <c r="EN142" i="4"/>
  <c r="EM143" i="4"/>
  <c r="ER138" i="4"/>
  <c r="ES137" i="4"/>
  <c r="EV136" i="4"/>
  <c r="EM144" i="4" l="1"/>
  <c r="BT198" i="4"/>
  <c r="BT199" i="4" s="1"/>
  <c r="EL145" i="4"/>
  <c r="EK146" i="4"/>
  <c r="EJ147" i="4"/>
  <c r="ER139" i="4"/>
  <c r="EP141" i="4"/>
  <c r="EQ140" i="4"/>
  <c r="DD168" i="4"/>
  <c r="DE167" i="4"/>
  <c r="DH164" i="4"/>
  <c r="DG165" i="4"/>
  <c r="EE150" i="4"/>
  <c r="DF166" i="4"/>
  <c r="BP203" i="4"/>
  <c r="BP204" i="4" s="1"/>
  <c r="DI163" i="4"/>
  <c r="BO205" i="4"/>
  <c r="BO206" i="4" s="1"/>
  <c r="DU155" i="4"/>
  <c r="BZ193" i="4"/>
  <c r="CA192" i="4"/>
  <c r="CN180" i="4"/>
  <c r="CO179" i="4"/>
  <c r="DS157" i="4"/>
  <c r="DT156" i="4"/>
  <c r="CK183" i="4"/>
  <c r="CS175" i="4"/>
  <c r="DV154" i="4"/>
  <c r="DW153" i="4"/>
  <c r="CX171" i="4"/>
  <c r="ED151" i="4"/>
  <c r="EC152" i="4"/>
  <c r="EI148" i="4"/>
  <c r="EF149" i="4"/>
  <c r="CW172" i="4"/>
  <c r="CD189" i="4"/>
  <c r="BS200" i="4"/>
  <c r="BV197" i="4"/>
  <c r="DN159" i="4"/>
  <c r="DO159" i="4" s="1"/>
  <c r="CP178" i="4"/>
  <c r="BY194" i="4"/>
  <c r="DJ162" i="4"/>
  <c r="BW196" i="4"/>
  <c r="DC169" i="4"/>
  <c r="BX195" i="4"/>
  <c r="CE188" i="4"/>
  <c r="CQ177" i="4"/>
  <c r="CY170" i="4"/>
  <c r="DK161" i="4"/>
  <c r="DL160" i="4"/>
  <c r="DM160" i="4" s="1"/>
  <c r="CM181" i="4"/>
  <c r="CR176" i="4"/>
  <c r="CG187" i="4"/>
  <c r="CB191" i="4"/>
  <c r="CH186" i="4"/>
  <c r="BM209" i="4"/>
  <c r="BM210" i="4" s="1"/>
  <c r="BM211" i="4" s="1"/>
  <c r="BM212" i="4" s="1"/>
  <c r="BM213" i="4" s="1"/>
  <c r="BM214" i="4" s="1"/>
  <c r="BM215" i="4" s="1"/>
  <c r="BM216" i="4" s="1"/>
  <c r="BM217" i="4" s="1"/>
  <c r="BM218" i="4" s="1"/>
  <c r="BM219" i="4" s="1"/>
  <c r="BM220" i="4" s="1"/>
  <c r="BM221" i="4" s="1"/>
  <c r="BM222" i="4" s="1"/>
  <c r="BM223" i="4" s="1"/>
  <c r="BM224" i="4" s="1"/>
  <c r="BM225" i="4" s="1"/>
  <c r="BM226" i="4" s="1"/>
  <c r="BM227" i="4" s="1"/>
  <c r="BM228" i="4" s="1"/>
  <c r="BM229" i="4" s="1"/>
  <c r="BM230" i="4" s="1"/>
  <c r="BM231" i="4" s="1"/>
  <c r="BM232" i="4" s="1"/>
  <c r="BM233" i="4" s="1"/>
  <c r="BM234" i="4" s="1"/>
  <c r="BM235" i="4" s="1"/>
  <c r="BM236" i="4" s="1"/>
  <c r="BM237" i="4" s="1"/>
  <c r="BM238" i="4" s="1"/>
  <c r="BM239" i="4" s="1"/>
  <c r="BM240" i="4" s="1"/>
  <c r="BM241" i="4" s="1"/>
  <c r="BM242" i="4" s="1"/>
  <c r="BM243" i="4" s="1"/>
  <c r="BM244" i="4" s="1"/>
  <c r="BM245" i="4" s="1"/>
  <c r="BM246" i="4" s="1"/>
  <c r="BM247" i="4" s="1"/>
  <c r="BM248" i="4" s="1"/>
  <c r="BM249" i="4" s="1"/>
  <c r="BM250" i="4" s="1"/>
  <c r="BM251" i="4" s="1"/>
  <c r="BM252" i="4" s="1"/>
  <c r="BM253" i="4" s="1"/>
  <c r="BM254" i="4" s="1"/>
  <c r="BM255" i="4" s="1"/>
  <c r="BM256" i="4" s="1"/>
  <c r="BM257" i="4" s="1"/>
  <c r="BM258" i="4" s="1"/>
  <c r="BM259" i="4" s="1"/>
  <c r="DQ158" i="4"/>
  <c r="DR158" i="4" s="1"/>
  <c r="CI185" i="4"/>
  <c r="CU173" i="4"/>
  <c r="CJ184" i="4"/>
  <c r="CL182" i="4"/>
  <c r="BQ202" i="4"/>
  <c r="CT174" i="4"/>
  <c r="CC190" i="4"/>
  <c r="BN208" i="4"/>
  <c r="BR201" i="4"/>
  <c r="EO142" i="4"/>
  <c r="EN143" i="4"/>
  <c r="ET137" i="4"/>
  <c r="ES138" i="4"/>
  <c r="EW136" i="4"/>
  <c r="EN144" i="4" l="1"/>
  <c r="BU198" i="4"/>
  <c r="BV198" i="4" s="1"/>
  <c r="EM145" i="4"/>
  <c r="EL146" i="4"/>
  <c r="EK147" i="4"/>
  <c r="ES139" i="4"/>
  <c r="EQ141" i="4"/>
  <c r="ER140" i="4"/>
  <c r="DD169" i="4"/>
  <c r="DE168" i="4"/>
  <c r="DF167" i="4"/>
  <c r="DI164" i="4"/>
  <c r="DH165" i="4"/>
  <c r="EF150" i="4"/>
  <c r="DG166" i="4"/>
  <c r="DV155" i="4"/>
  <c r="BP205" i="4"/>
  <c r="BP206" i="4" s="1"/>
  <c r="BO207" i="4"/>
  <c r="BO208" i="4" s="1"/>
  <c r="DK162" i="4"/>
  <c r="CO180" i="4"/>
  <c r="CA193" i="4"/>
  <c r="CT175" i="4"/>
  <c r="DT157" i="4"/>
  <c r="DN160" i="4"/>
  <c r="DO160" i="4" s="1"/>
  <c r="DU156" i="4"/>
  <c r="CX172" i="4"/>
  <c r="CR177" i="4"/>
  <c r="CE189" i="4"/>
  <c r="CJ185" i="4"/>
  <c r="CF188" i="4"/>
  <c r="CG188" i="4" s="1"/>
  <c r="DW154" i="4"/>
  <c r="DX153" i="4"/>
  <c r="EJ148" i="4"/>
  <c r="EE151" i="4"/>
  <c r="ED152" i="4"/>
  <c r="EG149" i="4"/>
  <c r="CU174" i="4"/>
  <c r="BR202" i="4"/>
  <c r="CY171" i="4"/>
  <c r="CH187" i="4"/>
  <c r="CM182" i="4"/>
  <c r="BY195" i="4"/>
  <c r="BW197" i="4"/>
  <c r="BN209" i="4"/>
  <c r="BN210" i="4" s="1"/>
  <c r="BN211" i="4" s="1"/>
  <c r="BN212" i="4" s="1"/>
  <c r="BN213" i="4" s="1"/>
  <c r="BN214" i="4" s="1"/>
  <c r="BN215" i="4" s="1"/>
  <c r="BN216" i="4" s="1"/>
  <c r="BN217" i="4" s="1"/>
  <c r="BN218" i="4" s="1"/>
  <c r="BN219" i="4" s="1"/>
  <c r="BN220" i="4" s="1"/>
  <c r="BN221" i="4" s="1"/>
  <c r="BN222" i="4" s="1"/>
  <c r="BN223" i="4" s="1"/>
  <c r="BN224" i="4" s="1"/>
  <c r="BN225" i="4" s="1"/>
  <c r="BN226" i="4" s="1"/>
  <c r="BN227" i="4" s="1"/>
  <c r="BN228" i="4" s="1"/>
  <c r="BN229" i="4" s="1"/>
  <c r="BN230" i="4" s="1"/>
  <c r="BN231" i="4" s="1"/>
  <c r="BN232" i="4" s="1"/>
  <c r="BN233" i="4" s="1"/>
  <c r="BN234" i="4" s="1"/>
  <c r="BN235" i="4" s="1"/>
  <c r="BN236" i="4" s="1"/>
  <c r="BN237" i="4" s="1"/>
  <c r="BN238" i="4" s="1"/>
  <c r="BN239" i="4" s="1"/>
  <c r="BN240" i="4" s="1"/>
  <c r="BN241" i="4" s="1"/>
  <c r="BN242" i="4" s="1"/>
  <c r="BN243" i="4" s="1"/>
  <c r="BN244" i="4" s="1"/>
  <c r="BN245" i="4" s="1"/>
  <c r="BN246" i="4" s="1"/>
  <c r="BN247" i="4" s="1"/>
  <c r="BN248" i="4" s="1"/>
  <c r="BN249" i="4" s="1"/>
  <c r="BN250" i="4" s="1"/>
  <c r="BN251" i="4" s="1"/>
  <c r="BN252" i="4" s="1"/>
  <c r="BN253" i="4" s="1"/>
  <c r="BN254" i="4" s="1"/>
  <c r="BN255" i="4" s="1"/>
  <c r="BN256" i="4" s="1"/>
  <c r="BN257" i="4" s="1"/>
  <c r="BN258" i="4" s="1"/>
  <c r="BN259" i="4" s="1"/>
  <c r="CC191" i="4"/>
  <c r="BT200" i="4"/>
  <c r="CQ178" i="4"/>
  <c r="BX196" i="4"/>
  <c r="CD190" i="4"/>
  <c r="BQ203" i="4"/>
  <c r="BQ204" i="4" s="1"/>
  <c r="CI186" i="4"/>
  <c r="BZ194" i="4"/>
  <c r="BS201" i="4"/>
  <c r="DP159" i="4"/>
  <c r="DQ159" i="4" s="1"/>
  <c r="DS158" i="4"/>
  <c r="CZ170" i="4"/>
  <c r="DL161" i="4"/>
  <c r="DJ163" i="4"/>
  <c r="CN181" i="4"/>
  <c r="CS176" i="4"/>
  <c r="CL183" i="4"/>
  <c r="CK184" i="4"/>
  <c r="CB192" i="4"/>
  <c r="CP179" i="4"/>
  <c r="CV173" i="4"/>
  <c r="EO143" i="4"/>
  <c r="EP142" i="4"/>
  <c r="ET138" i="4"/>
  <c r="EU137" i="4"/>
  <c r="EX136" i="4"/>
  <c r="BU199" i="4" l="1"/>
  <c r="BU200" i="4" s="1"/>
  <c r="EO144" i="4"/>
  <c r="EN145" i="4"/>
  <c r="EM146" i="4"/>
  <c r="EL147" i="4"/>
  <c r="ET139" i="4"/>
  <c r="ES140" i="4"/>
  <c r="ER141" i="4"/>
  <c r="DE169" i="4"/>
  <c r="DF168" i="4"/>
  <c r="DG167" i="4"/>
  <c r="EG150" i="4"/>
  <c r="DH166" i="4"/>
  <c r="DI165" i="4"/>
  <c r="CU175" i="4"/>
  <c r="BQ205" i="4"/>
  <c r="BQ206" i="4" s="1"/>
  <c r="CO181" i="4"/>
  <c r="DW155" i="4"/>
  <c r="CA194" i="4"/>
  <c r="BP207" i="4"/>
  <c r="BP208" i="4" s="1"/>
  <c r="CB193" i="4"/>
  <c r="CE190" i="4"/>
  <c r="DU157" i="4"/>
  <c r="CR178" i="4"/>
  <c r="DV156" i="4"/>
  <c r="CJ186" i="4"/>
  <c r="CF189" i="4"/>
  <c r="CG189" i="4" s="1"/>
  <c r="DX154" i="4"/>
  <c r="DY153" i="4"/>
  <c r="DZ153" i="4" s="1"/>
  <c r="EF151" i="4"/>
  <c r="EE152" i="4"/>
  <c r="EK148" i="4"/>
  <c r="EH149" i="4"/>
  <c r="DR159" i="4"/>
  <c r="DS159" i="4" s="1"/>
  <c r="DK163" i="4"/>
  <c r="CD191" i="4"/>
  <c r="DL162" i="4"/>
  <c r="DM161" i="4"/>
  <c r="DN161" i="4" s="1"/>
  <c r="CI187" i="4"/>
  <c r="CY172" i="4"/>
  <c r="BO209" i="4"/>
  <c r="CL184" i="4"/>
  <c r="BW198" i="4"/>
  <c r="BR203" i="4"/>
  <c r="BR204" i="4" s="1"/>
  <c r="CN182" i="4"/>
  <c r="CV174" i="4"/>
  <c r="DJ164" i="4"/>
  <c r="BS202" i="4"/>
  <c r="BX197" i="4"/>
  <c r="BT201" i="4"/>
  <c r="CC192" i="4"/>
  <c r="CW173" i="4"/>
  <c r="CX173" i="4" s="1"/>
  <c r="CQ179" i="4"/>
  <c r="BY196" i="4"/>
  <c r="CM183" i="4"/>
  <c r="CP180" i="4"/>
  <c r="CT176" i="4"/>
  <c r="CS177" i="4"/>
  <c r="BZ195" i="4"/>
  <c r="DP160" i="4"/>
  <c r="DQ160" i="4" s="1"/>
  <c r="CK185" i="4"/>
  <c r="DA170" i="4"/>
  <c r="DT158" i="4"/>
  <c r="CH188" i="4"/>
  <c r="CZ171" i="4"/>
  <c r="EP143" i="4"/>
  <c r="EQ142" i="4"/>
  <c r="EV137" i="4"/>
  <c r="EU138" i="4"/>
  <c r="EY136" i="4"/>
  <c r="BV199" i="4" l="1"/>
  <c r="BW199" i="4" s="1"/>
  <c r="EO145" i="4"/>
  <c r="EP144" i="4"/>
  <c r="EN146" i="4"/>
  <c r="EM147" i="4"/>
  <c r="ET140" i="4"/>
  <c r="EU139" i="4"/>
  <c r="ES141" i="4"/>
  <c r="DF169" i="4"/>
  <c r="DG168" i="4"/>
  <c r="DH167" i="4"/>
  <c r="CU176" i="4"/>
  <c r="EH150" i="4"/>
  <c r="DJ165" i="4"/>
  <c r="DI166" i="4"/>
  <c r="BR205" i="4"/>
  <c r="BR206" i="4" s="1"/>
  <c r="CP181" i="4"/>
  <c r="DX155" i="4"/>
  <c r="CB194" i="4"/>
  <c r="BQ207" i="4"/>
  <c r="BQ208" i="4" s="1"/>
  <c r="CJ187" i="4"/>
  <c r="CF190" i="4"/>
  <c r="CG190" i="4" s="1"/>
  <c r="CE191" i="4"/>
  <c r="DV157" i="4"/>
  <c r="DW156" i="4"/>
  <c r="EI149" i="4"/>
  <c r="EA153" i="4"/>
  <c r="EB153" i="4" s="1"/>
  <c r="EC153" i="4" s="1"/>
  <c r="DY154" i="4"/>
  <c r="EL148" i="4"/>
  <c r="CL185" i="4"/>
  <c r="EG151" i="4"/>
  <c r="EF152" i="4"/>
  <c r="DR160" i="4"/>
  <c r="DS160" i="4" s="1"/>
  <c r="CQ180" i="4"/>
  <c r="CC193" i="4"/>
  <c r="BS203" i="4"/>
  <c r="DO161" i="4"/>
  <c r="DP161" i="4" s="1"/>
  <c r="DM162" i="4"/>
  <c r="DT159" i="4"/>
  <c r="DU158" i="4"/>
  <c r="DA171" i="4"/>
  <c r="DB170" i="4"/>
  <c r="DC170" i="4" s="1"/>
  <c r="CK186" i="4"/>
  <c r="CM184" i="4"/>
  <c r="CW174" i="4"/>
  <c r="CX174" i="4" s="1"/>
  <c r="BX198" i="4"/>
  <c r="CA195" i="4"/>
  <c r="CD192" i="4"/>
  <c r="DL163" i="4"/>
  <c r="CR179" i="4"/>
  <c r="BT202" i="4"/>
  <c r="CI188" i="4"/>
  <c r="DK164" i="4"/>
  <c r="BY197" i="4"/>
  <c r="BO210" i="4"/>
  <c r="BO211" i="4" s="1"/>
  <c r="BO212" i="4" s="1"/>
  <c r="BO213" i="4" s="1"/>
  <c r="BO214" i="4" s="1"/>
  <c r="BO215" i="4" s="1"/>
  <c r="CO182" i="4"/>
  <c r="CT177" i="4"/>
  <c r="CS178" i="4"/>
  <c r="CZ172" i="4"/>
  <c r="CY173" i="4"/>
  <c r="CH189" i="4"/>
  <c r="BZ196" i="4"/>
  <c r="CV175" i="4"/>
  <c r="CN183" i="4"/>
  <c r="BU201" i="4"/>
  <c r="BP209" i="4"/>
  <c r="EQ143" i="4"/>
  <c r="ER142" i="4"/>
  <c r="EW137" i="4"/>
  <c r="EV138" i="4"/>
  <c r="EZ136" i="4"/>
  <c r="BV200" i="4" l="1"/>
  <c r="BW200" i="4" s="1"/>
  <c r="EO146" i="4"/>
  <c r="EP145" i="4"/>
  <c r="EQ144" i="4"/>
  <c r="EN147" i="4"/>
  <c r="EV139" i="4"/>
  <c r="EU140" i="4"/>
  <c r="ET141" i="4"/>
  <c r="DG169" i="4"/>
  <c r="DH168" i="4"/>
  <c r="DI167" i="4"/>
  <c r="DK165" i="4"/>
  <c r="EI150" i="4"/>
  <c r="DJ166" i="4"/>
  <c r="CP182" i="4"/>
  <c r="DY155" i="4"/>
  <c r="BR207" i="4"/>
  <c r="BR208" i="4" s="1"/>
  <c r="CF191" i="4"/>
  <c r="CG191" i="4" s="1"/>
  <c r="DW157" i="4"/>
  <c r="DX156" i="4"/>
  <c r="EJ149" i="4"/>
  <c r="CM185" i="4"/>
  <c r="DT160" i="4"/>
  <c r="DZ154" i="4"/>
  <c r="ED153" i="4"/>
  <c r="EM148" i="4"/>
  <c r="EG152" i="4"/>
  <c r="EH151" i="4"/>
  <c r="DD170" i="4"/>
  <c r="DE170" i="4" s="1"/>
  <c r="DF170" i="4" s="1"/>
  <c r="BY198" i="4"/>
  <c r="CJ188" i="4"/>
  <c r="CD193" i="4"/>
  <c r="CK187" i="4"/>
  <c r="DM163" i="4"/>
  <c r="CZ173" i="4"/>
  <c r="CU177" i="4"/>
  <c r="CV176" i="4"/>
  <c r="BP210" i="4"/>
  <c r="BP211" i="4" s="1"/>
  <c r="BP212" i="4" s="1"/>
  <c r="BP213" i="4" s="1"/>
  <c r="BP214" i="4" s="1"/>
  <c r="BQ209" i="4"/>
  <c r="CY174" i="4"/>
  <c r="CT178" i="4"/>
  <c r="CS179" i="4"/>
  <c r="CA196" i="4"/>
  <c r="DV158" i="4"/>
  <c r="DU159" i="4"/>
  <c r="CC194" i="4"/>
  <c r="CE192" i="4"/>
  <c r="DQ161" i="4"/>
  <c r="BO216" i="4"/>
  <c r="BO217" i="4" s="1"/>
  <c r="BO218" i="4" s="1"/>
  <c r="BO219" i="4" s="1"/>
  <c r="BO220" i="4" s="1"/>
  <c r="BO221" i="4" s="1"/>
  <c r="BO222" i="4" s="1"/>
  <c r="BO223" i="4" s="1"/>
  <c r="BO224" i="4" s="1"/>
  <c r="BO225" i="4" s="1"/>
  <c r="BO226" i="4" s="1"/>
  <c r="BO227" i="4" s="1"/>
  <c r="BO228" i="4" s="1"/>
  <c r="BO229" i="4" s="1"/>
  <c r="BO230" i="4" s="1"/>
  <c r="BO231" i="4" s="1"/>
  <c r="BO232" i="4" s="1"/>
  <c r="BO233" i="4" s="1"/>
  <c r="BO234" i="4" s="1"/>
  <c r="BO235" i="4" s="1"/>
  <c r="BO236" i="4" s="1"/>
  <c r="BO237" i="4" s="1"/>
  <c r="BO238" i="4" s="1"/>
  <c r="BO239" i="4" s="1"/>
  <c r="BO240" i="4" s="1"/>
  <c r="BO241" i="4" s="1"/>
  <c r="BO242" i="4" s="1"/>
  <c r="BO243" i="4" s="1"/>
  <c r="BO244" i="4" s="1"/>
  <c r="BO245" i="4" s="1"/>
  <c r="BO246" i="4" s="1"/>
  <c r="BO247" i="4" s="1"/>
  <c r="BO248" i="4" s="1"/>
  <c r="BO249" i="4" s="1"/>
  <c r="BO250" i="4" s="1"/>
  <c r="BO251" i="4" s="1"/>
  <c r="BO252" i="4" s="1"/>
  <c r="BO253" i="4" s="1"/>
  <c r="BO254" i="4" s="1"/>
  <c r="BO255" i="4" s="1"/>
  <c r="BO256" i="4" s="1"/>
  <c r="BO257" i="4" s="1"/>
  <c r="BO258" i="4" s="1"/>
  <c r="BO259" i="4" s="1"/>
  <c r="CI189" i="4"/>
  <c r="BT203" i="4"/>
  <c r="CW175" i="4"/>
  <c r="CX175" i="4" s="1"/>
  <c r="DB171" i="4"/>
  <c r="CH190" i="4"/>
  <c r="CR180" i="4"/>
  <c r="CB195" i="4"/>
  <c r="DL164" i="4"/>
  <c r="BX199" i="4"/>
  <c r="CQ181" i="4"/>
  <c r="BU202" i="4"/>
  <c r="BZ197" i="4"/>
  <c r="BS204" i="4"/>
  <c r="DN162" i="4"/>
  <c r="DO162" i="4" s="1"/>
  <c r="CO183" i="4"/>
  <c r="CN184" i="4"/>
  <c r="DA172" i="4"/>
  <c r="CL186" i="4"/>
  <c r="ES142" i="4"/>
  <c r="ER143" i="4"/>
  <c r="EX137" i="4"/>
  <c r="EW138" i="4"/>
  <c r="FA136" i="4"/>
  <c r="ER144" i="4" l="1"/>
  <c r="BV201" i="4"/>
  <c r="BV202" i="4" s="1"/>
  <c r="EQ145" i="4"/>
  <c r="EO147" i="4"/>
  <c r="EP146" i="4"/>
  <c r="EW139" i="4"/>
  <c r="EV140" i="4"/>
  <c r="EU141" i="4"/>
  <c r="DH169" i="4"/>
  <c r="DI168" i="4"/>
  <c r="DJ167" i="4"/>
  <c r="EJ150" i="4"/>
  <c r="DK166" i="4"/>
  <c r="DZ155" i="4"/>
  <c r="DY156" i="4"/>
  <c r="BR209" i="4"/>
  <c r="CN185" i="4"/>
  <c r="DX157" i="4"/>
  <c r="DM164" i="4"/>
  <c r="EK149" i="4"/>
  <c r="CZ174" i="4"/>
  <c r="CO184" i="4"/>
  <c r="DL165" i="4"/>
  <c r="EE153" i="4"/>
  <c r="EA154" i="4"/>
  <c r="EI151" i="4"/>
  <c r="EH152" i="4"/>
  <c r="BP215" i="4"/>
  <c r="BP216" i="4" s="1"/>
  <c r="EN148" i="4"/>
  <c r="DB172" i="4"/>
  <c r="CM186" i="4"/>
  <c r="CW176" i="4"/>
  <c r="CX176" i="4" s="1"/>
  <c r="DR161" i="4"/>
  <c r="CY175" i="4"/>
  <c r="DC171" i="4"/>
  <c r="DD171" i="4" s="1"/>
  <c r="BS205" i="4"/>
  <c r="BS206" i="4" s="1"/>
  <c r="BS207" i="4" s="1"/>
  <c r="BS208" i="4" s="1"/>
  <c r="BZ198" i="4"/>
  <c r="CE193" i="4"/>
  <c r="CU178" i="4"/>
  <c r="DN163" i="4"/>
  <c r="DO163" i="4" s="1"/>
  <c r="DP162" i="4"/>
  <c r="DQ162" i="4" s="1"/>
  <c r="BQ210" i="4"/>
  <c r="BQ211" i="4" s="1"/>
  <c r="BQ212" i="4" s="1"/>
  <c r="BQ213" i="4" s="1"/>
  <c r="BQ214" i="4" s="1"/>
  <c r="BX200" i="4"/>
  <c r="DU160" i="4"/>
  <c r="CA197" i="4"/>
  <c r="BY199" i="4"/>
  <c r="BU203" i="4"/>
  <c r="CI190" i="4"/>
  <c r="DV159" i="4"/>
  <c r="DW158" i="4"/>
  <c r="CT179" i="4"/>
  <c r="DG170" i="4"/>
  <c r="CL187" i="4"/>
  <c r="CK188" i="4"/>
  <c r="CD194" i="4"/>
  <c r="CR181" i="4"/>
  <c r="CH191" i="4"/>
  <c r="BT204" i="4"/>
  <c r="CC195" i="4"/>
  <c r="CS180" i="4"/>
  <c r="CP183" i="4"/>
  <c r="DA173" i="4"/>
  <c r="CQ182" i="4"/>
  <c r="CB196" i="4"/>
  <c r="CF192" i="4"/>
  <c r="CV177" i="4"/>
  <c r="CJ189" i="4"/>
  <c r="ET142" i="4"/>
  <c r="ES143" i="4"/>
  <c r="EX138" i="4"/>
  <c r="EY137" i="4"/>
  <c r="FB136" i="4"/>
  <c r="ES144" i="4" l="1"/>
  <c r="ER145" i="4"/>
  <c r="BW201" i="4"/>
  <c r="BX201" i="4" s="1"/>
  <c r="EQ146" i="4"/>
  <c r="EP147" i="4"/>
  <c r="EW140" i="4"/>
  <c r="EX139" i="4"/>
  <c r="EV141" i="4"/>
  <c r="DI169" i="4"/>
  <c r="DJ168" i="4"/>
  <c r="EK150" i="4"/>
  <c r="DK167" i="4"/>
  <c r="EA155" i="4"/>
  <c r="DL166" i="4"/>
  <c r="DY157" i="4"/>
  <c r="DZ156" i="4"/>
  <c r="BS209" i="4"/>
  <c r="CN186" i="4"/>
  <c r="CO185" i="4"/>
  <c r="DM165" i="4"/>
  <c r="EL149" i="4"/>
  <c r="CZ175" i="4"/>
  <c r="DN164" i="4"/>
  <c r="EF153" i="4"/>
  <c r="EB154" i="4"/>
  <c r="BQ215" i="4"/>
  <c r="BQ216" i="4" s="1"/>
  <c r="EO148" i="4"/>
  <c r="BR210" i="4"/>
  <c r="BR211" i="4" s="1"/>
  <c r="BR212" i="4" s="1"/>
  <c r="BR213" i="4" s="1"/>
  <c r="BR214" i="4" s="1"/>
  <c r="EJ151" i="4"/>
  <c r="EI152" i="4"/>
  <c r="DR162" i="4"/>
  <c r="BY200" i="4"/>
  <c r="CJ190" i="4"/>
  <c r="CB197" i="4"/>
  <c r="CP184" i="4"/>
  <c r="CC196" i="4"/>
  <c r="CR182" i="4"/>
  <c r="CI191" i="4"/>
  <c r="BZ199" i="4"/>
  <c r="CM187" i="4"/>
  <c r="DA174" i="4"/>
  <c r="BP217" i="4"/>
  <c r="BP218" i="4" s="1"/>
  <c r="BP219" i="4" s="1"/>
  <c r="BP220" i="4" s="1"/>
  <c r="BP221" i="4" s="1"/>
  <c r="BP222" i="4" s="1"/>
  <c r="BP223" i="4" s="1"/>
  <c r="BP224" i="4" s="1"/>
  <c r="BP225" i="4" s="1"/>
  <c r="BP226" i="4" s="1"/>
  <c r="BP227" i="4" s="1"/>
  <c r="BP228" i="4" s="1"/>
  <c r="BP229" i="4" s="1"/>
  <c r="BP230" i="4" s="1"/>
  <c r="BP231" i="4" s="1"/>
  <c r="BP232" i="4" s="1"/>
  <c r="BP233" i="4" s="1"/>
  <c r="BP234" i="4" s="1"/>
  <c r="BP235" i="4" s="1"/>
  <c r="BP236" i="4" s="1"/>
  <c r="BP237" i="4" s="1"/>
  <c r="BP238" i="4" s="1"/>
  <c r="BP239" i="4" s="1"/>
  <c r="BP240" i="4" s="1"/>
  <c r="BP241" i="4" s="1"/>
  <c r="BP242" i="4" s="1"/>
  <c r="BP243" i="4" s="1"/>
  <c r="BP244" i="4" s="1"/>
  <c r="BP245" i="4" s="1"/>
  <c r="BP246" i="4" s="1"/>
  <c r="BP247" i="4" s="1"/>
  <c r="BP248" i="4" s="1"/>
  <c r="BP249" i="4" s="1"/>
  <c r="BP250" i="4" s="1"/>
  <c r="BP251" i="4" s="1"/>
  <c r="BP252" i="4" s="1"/>
  <c r="BP253" i="4" s="1"/>
  <c r="BP254" i="4" s="1"/>
  <c r="BP255" i="4" s="1"/>
  <c r="BP256" i="4" s="1"/>
  <c r="BP257" i="4" s="1"/>
  <c r="BP258" i="4" s="1"/>
  <c r="BP259" i="4" s="1"/>
  <c r="CD195" i="4"/>
  <c r="CT180" i="4"/>
  <c r="DP163" i="4"/>
  <c r="DQ163" i="4" s="1"/>
  <c r="CY176" i="4"/>
  <c r="DB173" i="4"/>
  <c r="CA198" i="4"/>
  <c r="CU179" i="4"/>
  <c r="CE194" i="4"/>
  <c r="DS161" i="4"/>
  <c r="BT205" i="4"/>
  <c r="DW159" i="4"/>
  <c r="CV178" i="4"/>
  <c r="CQ183" i="4"/>
  <c r="BU204" i="4"/>
  <c r="BV203" i="4"/>
  <c r="CW177" i="4"/>
  <c r="DX158" i="4"/>
  <c r="CS181" i="4"/>
  <c r="CL188" i="4"/>
  <c r="CK189" i="4"/>
  <c r="DV160" i="4"/>
  <c r="CF193" i="4"/>
  <c r="DE171" i="4"/>
  <c r="DC172" i="4"/>
  <c r="CG192" i="4"/>
  <c r="DH170" i="4"/>
  <c r="EU142" i="4"/>
  <c r="ET143" i="4"/>
  <c r="EY138" i="4"/>
  <c r="EZ137" i="4"/>
  <c r="FC136" i="4"/>
  <c r="ES145" i="4" l="1"/>
  <c r="ER146" i="4"/>
  <c r="BW202" i="4"/>
  <c r="BW203" i="4" s="1"/>
  <c r="EQ147" i="4"/>
  <c r="EW141" i="4"/>
  <c r="EX140" i="4"/>
  <c r="EY139" i="4"/>
  <c r="EV142" i="4"/>
  <c r="DJ169" i="4"/>
  <c r="DK168" i="4"/>
  <c r="EL150" i="4"/>
  <c r="DL167" i="4"/>
  <c r="EB155" i="4"/>
  <c r="DM166" i="4"/>
  <c r="DZ157" i="4"/>
  <c r="EA156" i="4"/>
  <c r="CO186" i="4"/>
  <c r="CP185" i="4"/>
  <c r="DN165" i="4"/>
  <c r="CZ176" i="4"/>
  <c r="EM149" i="4"/>
  <c r="EG153" i="4"/>
  <c r="EH153" i="4" s="1"/>
  <c r="EI153" i="4" s="1"/>
  <c r="DO164" i="4"/>
  <c r="BR215" i="4"/>
  <c r="BR216" i="4" s="1"/>
  <c r="DC173" i="4"/>
  <c r="BS210" i="4"/>
  <c r="BS211" i="4" s="1"/>
  <c r="BS212" i="4" s="1"/>
  <c r="BS213" i="4" s="1"/>
  <c r="EC154" i="4"/>
  <c r="EP148" i="4"/>
  <c r="EK151" i="4"/>
  <c r="EJ152" i="4"/>
  <c r="DR163" i="4"/>
  <c r="CG193" i="4"/>
  <c r="DX159" i="4"/>
  <c r="CH192" i="4"/>
  <c r="CI192" i="4" s="1"/>
  <c r="CF194" i="4"/>
  <c r="CQ184" i="4"/>
  <c r="DW160" i="4"/>
  <c r="DA175" i="4"/>
  <c r="BZ200" i="4"/>
  <c r="CR183" i="4"/>
  <c r="CJ191" i="4"/>
  <c r="BY201" i="4"/>
  <c r="CV179" i="4"/>
  <c r="CU180" i="4"/>
  <c r="DF171" i="4"/>
  <c r="DG171" i="4" s="1"/>
  <c r="DT161" i="4"/>
  <c r="DU161" i="4" s="1"/>
  <c r="DS162" i="4"/>
  <c r="DI170" i="4"/>
  <c r="CN187" i="4"/>
  <c r="BU205" i="4"/>
  <c r="CA199" i="4"/>
  <c r="BT206" i="4"/>
  <c r="DD172" i="4"/>
  <c r="CK190" i="4"/>
  <c r="BV204" i="4"/>
  <c r="CE195" i="4"/>
  <c r="CD196" i="4"/>
  <c r="CC197" i="4"/>
  <c r="CB198" i="4"/>
  <c r="CM188" i="4"/>
  <c r="CL189" i="4"/>
  <c r="CT181" i="4"/>
  <c r="CS182" i="4"/>
  <c r="CW178" i="4"/>
  <c r="CX177" i="4"/>
  <c r="CY177" i="4" s="1"/>
  <c r="DY158" i="4"/>
  <c r="DB174" i="4"/>
  <c r="BQ217" i="4"/>
  <c r="BQ218" i="4" s="1"/>
  <c r="BQ219" i="4" s="1"/>
  <c r="BQ220" i="4" s="1"/>
  <c r="BQ221" i="4" s="1"/>
  <c r="BQ222" i="4" s="1"/>
  <c r="BQ223" i="4" s="1"/>
  <c r="BQ224" i="4" s="1"/>
  <c r="BQ225" i="4" s="1"/>
  <c r="BQ226" i="4" s="1"/>
  <c r="BQ227" i="4" s="1"/>
  <c r="BQ228" i="4" s="1"/>
  <c r="BQ229" i="4" s="1"/>
  <c r="BQ230" i="4" s="1"/>
  <c r="BQ231" i="4" s="1"/>
  <c r="BQ232" i="4" s="1"/>
  <c r="BQ233" i="4" s="1"/>
  <c r="BQ234" i="4" s="1"/>
  <c r="BQ235" i="4" s="1"/>
  <c r="BQ236" i="4" s="1"/>
  <c r="BQ237" i="4" s="1"/>
  <c r="BQ238" i="4" s="1"/>
  <c r="BQ239" i="4" s="1"/>
  <c r="BQ240" i="4" s="1"/>
  <c r="BQ241" i="4" s="1"/>
  <c r="BQ242" i="4" s="1"/>
  <c r="BQ243" i="4" s="1"/>
  <c r="BQ244" i="4" s="1"/>
  <c r="BQ245" i="4" s="1"/>
  <c r="BQ246" i="4" s="1"/>
  <c r="BQ247" i="4" s="1"/>
  <c r="BQ248" i="4" s="1"/>
  <c r="BQ249" i="4" s="1"/>
  <c r="BQ250" i="4" s="1"/>
  <c r="BQ251" i="4" s="1"/>
  <c r="BQ252" i="4" s="1"/>
  <c r="BQ253" i="4" s="1"/>
  <c r="BQ254" i="4" s="1"/>
  <c r="BQ255" i="4" s="1"/>
  <c r="BQ256" i="4" s="1"/>
  <c r="BQ257" i="4" s="1"/>
  <c r="BQ258" i="4" s="1"/>
  <c r="BQ259" i="4" s="1"/>
  <c r="EU143" i="4"/>
  <c r="ET144" i="4"/>
  <c r="FA137" i="4"/>
  <c r="EZ138" i="4"/>
  <c r="FD136" i="4"/>
  <c r="ES146" i="4" l="1"/>
  <c r="BX202" i="4"/>
  <c r="BY202" i="4" s="1"/>
  <c r="ER147" i="4"/>
  <c r="EY140" i="4"/>
  <c r="EZ139" i="4"/>
  <c r="EX141" i="4"/>
  <c r="EW142" i="4"/>
  <c r="EV143" i="4"/>
  <c r="DK169" i="4"/>
  <c r="DL168" i="4"/>
  <c r="EM150" i="4"/>
  <c r="DM167" i="4"/>
  <c r="EC155" i="4"/>
  <c r="EB156" i="4"/>
  <c r="DN166" i="4"/>
  <c r="EA157" i="4"/>
  <c r="CO187" i="4"/>
  <c r="CP186" i="4"/>
  <c r="CQ185" i="4"/>
  <c r="DD173" i="4"/>
  <c r="DO165" i="4"/>
  <c r="EN149" i="4"/>
  <c r="CW179" i="4"/>
  <c r="DP164" i="4"/>
  <c r="DQ164" i="4" s="1"/>
  <c r="ED154" i="4"/>
  <c r="BS214" i="4"/>
  <c r="BS215" i="4" s="1"/>
  <c r="BS216" i="4" s="1"/>
  <c r="CG194" i="4"/>
  <c r="EQ148" i="4"/>
  <c r="EJ153" i="4"/>
  <c r="DT162" i="4"/>
  <c r="DU162" i="4" s="1"/>
  <c r="EK152" i="4"/>
  <c r="EL151" i="4"/>
  <c r="CZ177" i="4"/>
  <c r="DB175" i="4"/>
  <c r="CL190" i="4"/>
  <c r="CD197" i="4"/>
  <c r="DJ170" i="4"/>
  <c r="CJ192" i="4"/>
  <c r="DS163" i="4"/>
  <c r="DZ158" i="4"/>
  <c r="DY159" i="4"/>
  <c r="CM189" i="4"/>
  <c r="DH171" i="4"/>
  <c r="DI171" i="4" s="1"/>
  <c r="DC174" i="4"/>
  <c r="CS183" i="4"/>
  <c r="CT182" i="4"/>
  <c r="CU181" i="4"/>
  <c r="DX160" i="4"/>
  <c r="BV205" i="4"/>
  <c r="BU206" i="4"/>
  <c r="BZ201" i="4"/>
  <c r="BW204" i="4"/>
  <c r="CB199" i="4"/>
  <c r="CE196" i="4"/>
  <c r="DV161" i="4"/>
  <c r="DW161" i="4" s="1"/>
  <c r="CV180" i="4"/>
  <c r="BR217" i="4"/>
  <c r="BR218" i="4" s="1"/>
  <c r="BR219" i="4" s="1"/>
  <c r="BR220" i="4" s="1"/>
  <c r="BR221" i="4" s="1"/>
  <c r="BR222" i="4" s="1"/>
  <c r="BR223" i="4" s="1"/>
  <c r="BR224" i="4" s="1"/>
  <c r="BR225" i="4" s="1"/>
  <c r="BR226" i="4" s="1"/>
  <c r="BR227" i="4" s="1"/>
  <c r="BR228" i="4" s="1"/>
  <c r="BR229" i="4" s="1"/>
  <c r="BR230" i="4" s="1"/>
  <c r="BR231" i="4" s="1"/>
  <c r="BR232" i="4" s="1"/>
  <c r="BR233" i="4" s="1"/>
  <c r="BR234" i="4" s="1"/>
  <c r="BR235" i="4" s="1"/>
  <c r="BR236" i="4" s="1"/>
  <c r="BR237" i="4" s="1"/>
  <c r="BR238" i="4" s="1"/>
  <c r="BR239" i="4" s="1"/>
  <c r="BR240" i="4" s="1"/>
  <c r="BR241" i="4" s="1"/>
  <c r="BR242" i="4" s="1"/>
  <c r="BR243" i="4" s="1"/>
  <c r="BR244" i="4" s="1"/>
  <c r="BR245" i="4" s="1"/>
  <c r="BR246" i="4" s="1"/>
  <c r="BR247" i="4" s="1"/>
  <c r="BR248" i="4" s="1"/>
  <c r="BR249" i="4" s="1"/>
  <c r="BR250" i="4" s="1"/>
  <c r="BR251" i="4" s="1"/>
  <c r="BR252" i="4" s="1"/>
  <c r="BR253" i="4" s="1"/>
  <c r="BR254" i="4" s="1"/>
  <c r="BR255" i="4" s="1"/>
  <c r="BR256" i="4" s="1"/>
  <c r="BR257" i="4" s="1"/>
  <c r="BR258" i="4" s="1"/>
  <c r="BR259" i="4" s="1"/>
  <c r="CX178" i="4"/>
  <c r="CY178" i="4" s="1"/>
  <c r="DE172" i="4"/>
  <c r="DF172" i="4" s="1"/>
  <c r="CF195" i="4"/>
  <c r="CC198" i="4"/>
  <c r="CK191" i="4"/>
  <c r="BT207" i="4"/>
  <c r="CA200" i="4"/>
  <c r="CN188" i="4"/>
  <c r="CR184" i="4"/>
  <c r="DA176" i="4"/>
  <c r="CH193" i="4"/>
  <c r="EU144" i="4"/>
  <c r="ET145" i="4"/>
  <c r="FA138" i="4"/>
  <c r="FB137" i="4"/>
  <c r="FE136" i="4"/>
  <c r="BX203" i="4" l="1"/>
  <c r="BY203" i="4" s="1"/>
  <c r="ES147" i="4"/>
  <c r="EX142" i="4"/>
  <c r="EW143" i="4"/>
  <c r="EZ140" i="4"/>
  <c r="EY141" i="4"/>
  <c r="DL169" i="4"/>
  <c r="DM168" i="4"/>
  <c r="DN167" i="4"/>
  <c r="EB157" i="4"/>
  <c r="EC156" i="4"/>
  <c r="DO166" i="4"/>
  <c r="CQ186" i="4"/>
  <c r="CP187" i="4"/>
  <c r="DD174" i="4"/>
  <c r="EN150" i="4"/>
  <c r="EO149" i="4"/>
  <c r="DT163" i="4"/>
  <c r="DU163" i="4" s="1"/>
  <c r="DR164" i="4"/>
  <c r="DS164" i="4" s="1"/>
  <c r="DP165" i="4"/>
  <c r="CH194" i="4"/>
  <c r="ED155" i="4"/>
  <c r="EE154" i="4"/>
  <c r="EF154" i="4" s="1"/>
  <c r="ER148" i="4"/>
  <c r="EL152" i="4"/>
  <c r="EM151" i="4"/>
  <c r="EK153" i="4"/>
  <c r="DJ171" i="4"/>
  <c r="BT208" i="4"/>
  <c r="BT209" i="4" s="1"/>
  <c r="BT210" i="4" s="1"/>
  <c r="BT211" i="4" s="1"/>
  <c r="BT212" i="4" s="1"/>
  <c r="BT213" i="4" s="1"/>
  <c r="BT214" i="4" s="1"/>
  <c r="BT215" i="4" s="1"/>
  <c r="CF196" i="4"/>
  <c r="CB200" i="4"/>
  <c r="CG195" i="4"/>
  <c r="DY160" i="4"/>
  <c r="CD198" i="4"/>
  <c r="DA177" i="4"/>
  <c r="DE173" i="4"/>
  <c r="BS217" i="4"/>
  <c r="BS218" i="4" s="1"/>
  <c r="BS219" i="4" s="1"/>
  <c r="BS220" i="4" s="1"/>
  <c r="BS221" i="4" s="1"/>
  <c r="BS222" i="4" s="1"/>
  <c r="BS223" i="4" s="1"/>
  <c r="BS224" i="4" s="1"/>
  <c r="BS225" i="4" s="1"/>
  <c r="BS226" i="4" s="1"/>
  <c r="BS227" i="4" s="1"/>
  <c r="BS228" i="4" s="1"/>
  <c r="BS229" i="4" s="1"/>
  <c r="BS230" i="4" s="1"/>
  <c r="BS231" i="4" s="1"/>
  <c r="BS232" i="4" s="1"/>
  <c r="BS233" i="4" s="1"/>
  <c r="BS234" i="4" s="1"/>
  <c r="BS235" i="4" s="1"/>
  <c r="BS236" i="4" s="1"/>
  <c r="BS237" i="4" s="1"/>
  <c r="BS238" i="4" s="1"/>
  <c r="BS239" i="4" s="1"/>
  <c r="BS240" i="4" s="1"/>
  <c r="BS241" i="4" s="1"/>
  <c r="BS242" i="4" s="1"/>
  <c r="BS243" i="4" s="1"/>
  <c r="BS244" i="4" s="1"/>
  <c r="BS245" i="4" s="1"/>
  <c r="BS246" i="4" s="1"/>
  <c r="BS247" i="4" s="1"/>
  <c r="BS248" i="4" s="1"/>
  <c r="BS249" i="4" s="1"/>
  <c r="BS250" i="4" s="1"/>
  <c r="BS251" i="4" s="1"/>
  <c r="BS252" i="4" s="1"/>
  <c r="BS253" i="4" s="1"/>
  <c r="BS254" i="4" s="1"/>
  <c r="BS255" i="4" s="1"/>
  <c r="BS256" i="4" s="1"/>
  <c r="BS257" i="4" s="1"/>
  <c r="BS258" i="4" s="1"/>
  <c r="BS259" i="4" s="1"/>
  <c r="CU182" i="4"/>
  <c r="DZ159" i="4"/>
  <c r="DK170" i="4"/>
  <c r="BU207" i="4"/>
  <c r="BV206" i="4"/>
  <c r="CT183" i="4"/>
  <c r="DB176" i="4"/>
  <c r="CN189" i="4"/>
  <c r="CE197" i="4"/>
  <c r="BW205" i="4"/>
  <c r="DX161" i="4"/>
  <c r="CS184" i="4"/>
  <c r="CI193" i="4"/>
  <c r="CL191" i="4"/>
  <c r="CK192" i="4"/>
  <c r="DG172" i="4"/>
  <c r="CC199" i="4"/>
  <c r="CA201" i="4"/>
  <c r="EA158" i="4"/>
  <c r="CO188" i="4"/>
  <c r="CZ178" i="4"/>
  <c r="CR185" i="4"/>
  <c r="CW180" i="4"/>
  <c r="CV181" i="4"/>
  <c r="DV162" i="4"/>
  <c r="DC175" i="4"/>
  <c r="CX179" i="4"/>
  <c r="BZ202" i="4"/>
  <c r="CM190" i="4"/>
  <c r="EU145" i="4"/>
  <c r="ET146" i="4"/>
  <c r="EV144" i="4"/>
  <c r="FB138" i="4"/>
  <c r="FC137" i="4"/>
  <c r="FA139" i="4"/>
  <c r="FF136" i="4"/>
  <c r="BX204" i="4" l="1"/>
  <c r="BY204" i="4" s="1"/>
  <c r="EX143" i="4"/>
  <c r="EZ141" i="4"/>
  <c r="EY142" i="4"/>
  <c r="DM169" i="4"/>
  <c r="DN168" i="4"/>
  <c r="DO167" i="4"/>
  <c r="DP166" i="4"/>
  <c r="EC157" i="4"/>
  <c r="DD175" i="4"/>
  <c r="CQ187" i="4"/>
  <c r="CP188" i="4"/>
  <c r="DV163" i="4"/>
  <c r="CH195" i="4"/>
  <c r="EO150" i="4"/>
  <c r="EP149" i="4"/>
  <c r="DT164" i="4"/>
  <c r="DU164" i="4" s="1"/>
  <c r="DQ165" i="4"/>
  <c r="CC200" i="4"/>
  <c r="EE155" i="4"/>
  <c r="EF155" i="4" s="1"/>
  <c r="EG154" i="4"/>
  <c r="ED156" i="4"/>
  <c r="EM152" i="4"/>
  <c r="EN151" i="4"/>
  <c r="EL153" i="4"/>
  <c r="DY161" i="4"/>
  <c r="ES148" i="4"/>
  <c r="BT216" i="4"/>
  <c r="BT217" i="4" s="1"/>
  <c r="CY179" i="4"/>
  <c r="CZ179" i="4" s="1"/>
  <c r="DE174" i="4"/>
  <c r="CL192" i="4"/>
  <c r="DK171" i="4"/>
  <c r="BU208" i="4"/>
  <c r="CB201" i="4"/>
  <c r="DH172" i="4"/>
  <c r="DI172" i="4" s="1"/>
  <c r="CN190" i="4"/>
  <c r="CT184" i="4"/>
  <c r="CF197" i="4"/>
  <c r="BZ203" i="4"/>
  <c r="CR186" i="4"/>
  <c r="CO189" i="4"/>
  <c r="BW206" i="4"/>
  <c r="DZ160" i="4"/>
  <c r="CD199" i="4"/>
  <c r="DW162" i="4"/>
  <c r="DC176" i="4"/>
  <c r="CV182" i="4"/>
  <c r="CA202" i="4"/>
  <c r="CJ193" i="4"/>
  <c r="CK193" i="4" s="1"/>
  <c r="CI194" i="4"/>
  <c r="CX180" i="4"/>
  <c r="CW181" i="4"/>
  <c r="BV207" i="4"/>
  <c r="CM191" i="4"/>
  <c r="EA159" i="4"/>
  <c r="EB158" i="4"/>
  <c r="CE198" i="4"/>
  <c r="DB177" i="4"/>
  <c r="CG196" i="4"/>
  <c r="DF173" i="4"/>
  <c r="CS185" i="4"/>
  <c r="DL170" i="4"/>
  <c r="CU183" i="4"/>
  <c r="DA178" i="4"/>
  <c r="EV145" i="4"/>
  <c r="EW144" i="4"/>
  <c r="EU146" i="4"/>
  <c r="ET147" i="4"/>
  <c r="FA140" i="4"/>
  <c r="FC138" i="4"/>
  <c r="FD137" i="4"/>
  <c r="FB139" i="4"/>
  <c r="FG136" i="4"/>
  <c r="BX205" i="4" l="1"/>
  <c r="BY205" i="4" s="1"/>
  <c r="EX144" i="4"/>
  <c r="EZ142" i="4"/>
  <c r="EY143" i="4"/>
  <c r="DN169" i="4"/>
  <c r="DO168" i="4"/>
  <c r="DP167" i="4"/>
  <c r="ED157" i="4"/>
  <c r="DD176" i="4"/>
  <c r="CP189" i="4"/>
  <c r="CQ188" i="4"/>
  <c r="CI195" i="4"/>
  <c r="DV164" i="4"/>
  <c r="CC201" i="4"/>
  <c r="EP150" i="4"/>
  <c r="EQ149" i="4"/>
  <c r="ET148" i="4"/>
  <c r="DQ166" i="4"/>
  <c r="DR165" i="4"/>
  <c r="EA160" i="4"/>
  <c r="BT218" i="4"/>
  <c r="BT219" i="4" s="1"/>
  <c r="BT220" i="4" s="1"/>
  <c r="CW182" i="4"/>
  <c r="DZ161" i="4"/>
  <c r="EG155" i="4"/>
  <c r="EM153" i="4"/>
  <c r="EE156" i="4"/>
  <c r="EF156" i="4" s="1"/>
  <c r="EH154" i="4"/>
  <c r="EO151" i="4"/>
  <c r="EN152" i="4"/>
  <c r="CA203" i="4"/>
  <c r="BW207" i="4"/>
  <c r="CH196" i="4"/>
  <c r="DA179" i="4"/>
  <c r="DJ172" i="4"/>
  <c r="DK172" i="4" s="1"/>
  <c r="DF174" i="4"/>
  <c r="CG197" i="4"/>
  <c r="EB159" i="4"/>
  <c r="CD200" i="4"/>
  <c r="CO190" i="4"/>
  <c r="DM170" i="4"/>
  <c r="CS186" i="4"/>
  <c r="CV183" i="4"/>
  <c r="DW163" i="4"/>
  <c r="BZ204" i="4"/>
  <c r="CE199" i="4"/>
  <c r="CR187" i="4"/>
  <c r="CB202" i="4"/>
  <c r="CL193" i="4"/>
  <c r="DL171" i="4"/>
  <c r="DB178" i="4"/>
  <c r="CM192" i="4"/>
  <c r="BV208" i="4"/>
  <c r="CN191" i="4"/>
  <c r="DE175" i="4"/>
  <c r="CJ194" i="4"/>
  <c r="CK194" i="4" s="1"/>
  <c r="CF198" i="4"/>
  <c r="DX162" i="4"/>
  <c r="BU209" i="4"/>
  <c r="DG173" i="4"/>
  <c r="CY180" i="4"/>
  <c r="EC158" i="4"/>
  <c r="DC177" i="4"/>
  <c r="CX181" i="4"/>
  <c r="CU184" i="4"/>
  <c r="CT185" i="4"/>
  <c r="EU147" i="4"/>
  <c r="EW145" i="4"/>
  <c r="EV146" i="4"/>
  <c r="FB140" i="4"/>
  <c r="FE137" i="4"/>
  <c r="FD138" i="4"/>
  <c r="FC139" i="4"/>
  <c r="FA141" i="4"/>
  <c r="FH136" i="4"/>
  <c r="BX206" i="4" l="1"/>
  <c r="BX207" i="4" s="1"/>
  <c r="EY144" i="4"/>
  <c r="EZ143" i="4"/>
  <c r="DO169" i="4"/>
  <c r="DP168" i="4"/>
  <c r="DQ167" i="4"/>
  <c r="CP190" i="4"/>
  <c r="CQ189" i="4"/>
  <c r="CI196" i="4"/>
  <c r="DW164" i="4"/>
  <c r="EU148" i="4"/>
  <c r="EA161" i="4"/>
  <c r="BT221" i="4"/>
  <c r="BT222" i="4" s="1"/>
  <c r="BT223" i="4" s="1"/>
  <c r="BT224" i="4" s="1"/>
  <c r="BT225" i="4" s="1"/>
  <c r="BT226" i="4" s="1"/>
  <c r="BT227" i="4" s="1"/>
  <c r="BT228" i="4" s="1"/>
  <c r="BT229" i="4" s="1"/>
  <c r="BT230" i="4" s="1"/>
  <c r="BT231" i="4" s="1"/>
  <c r="BT232" i="4" s="1"/>
  <c r="BT233" i="4" s="1"/>
  <c r="BT234" i="4" s="1"/>
  <c r="BT235" i="4" s="1"/>
  <c r="BT236" i="4" s="1"/>
  <c r="BT237" i="4" s="1"/>
  <c r="BT238" i="4" s="1"/>
  <c r="BT239" i="4" s="1"/>
  <c r="BT240" i="4" s="1"/>
  <c r="BT241" i="4" s="1"/>
  <c r="BT242" i="4" s="1"/>
  <c r="BT243" i="4" s="1"/>
  <c r="BT244" i="4" s="1"/>
  <c r="BT245" i="4" s="1"/>
  <c r="BT246" i="4" s="1"/>
  <c r="BT247" i="4" s="1"/>
  <c r="BT248" i="4" s="1"/>
  <c r="BT249" i="4" s="1"/>
  <c r="BT250" i="4" s="1"/>
  <c r="BT251" i="4" s="1"/>
  <c r="BT252" i="4" s="1"/>
  <c r="BT253" i="4" s="1"/>
  <c r="BT254" i="4" s="1"/>
  <c r="BT255" i="4" s="1"/>
  <c r="BT256" i="4" s="1"/>
  <c r="BT257" i="4" s="1"/>
  <c r="BT258" i="4" s="1"/>
  <c r="BT259" i="4" s="1"/>
  <c r="EQ150" i="4"/>
  <c r="ER149" i="4"/>
  <c r="DS165" i="4"/>
  <c r="DR166" i="4"/>
  <c r="EB160" i="4"/>
  <c r="EN153" i="4"/>
  <c r="CW183" i="4"/>
  <c r="CB203" i="4"/>
  <c r="DL172" i="4"/>
  <c r="EH155" i="4"/>
  <c r="EI154" i="4"/>
  <c r="CT186" i="4"/>
  <c r="CC202" i="4"/>
  <c r="EG156" i="4"/>
  <c r="EE157" i="4"/>
  <c r="EF157" i="4" s="1"/>
  <c r="EO152" i="4"/>
  <c r="EP151" i="4"/>
  <c r="CJ195" i="4"/>
  <c r="CS187" i="4"/>
  <c r="DG174" i="4"/>
  <c r="CF199" i="4"/>
  <c r="CR188" i="4"/>
  <c r="CV184" i="4"/>
  <c r="CH197" i="4"/>
  <c r="CA204" i="4"/>
  <c r="CN192" i="4"/>
  <c r="DM171" i="4"/>
  <c r="CY181" i="4"/>
  <c r="CX182" i="4"/>
  <c r="CE200" i="4"/>
  <c r="BZ205" i="4"/>
  <c r="DD177" i="4"/>
  <c r="DC178" i="4"/>
  <c r="BV209" i="4"/>
  <c r="CG198" i="4"/>
  <c r="BU210" i="4"/>
  <c r="DE176" i="4"/>
  <c r="BW208" i="4"/>
  <c r="EC159" i="4"/>
  <c r="DX163" i="4"/>
  <c r="DY162" i="4"/>
  <c r="CM193" i="4"/>
  <c r="CD201" i="4"/>
  <c r="DF175" i="4"/>
  <c r="ED158" i="4"/>
  <c r="DB179" i="4"/>
  <c r="CL194" i="4"/>
  <c r="CU185" i="4"/>
  <c r="CZ180" i="4"/>
  <c r="CO191" i="4"/>
  <c r="DH173" i="4"/>
  <c r="DI173" i="4" s="1"/>
  <c r="DN170" i="4"/>
  <c r="EW146" i="4"/>
  <c r="EV147" i="4"/>
  <c r="EX145" i="4"/>
  <c r="FC140" i="4"/>
  <c r="FD139" i="4"/>
  <c r="FA142" i="4"/>
  <c r="FF137" i="4"/>
  <c r="FE138" i="4"/>
  <c r="FB141" i="4"/>
  <c r="FI136" i="4"/>
  <c r="BY206" i="4" l="1"/>
  <c r="BY207" i="4" s="1"/>
  <c r="EZ144" i="4"/>
  <c r="FA143" i="4"/>
  <c r="DP169" i="4"/>
  <c r="DQ168" i="4"/>
  <c r="DR167" i="4"/>
  <c r="CQ190" i="4"/>
  <c r="EV148" i="4"/>
  <c r="CJ196" i="4"/>
  <c r="DX164" i="4"/>
  <c r="EB161" i="4"/>
  <c r="CU186" i="4"/>
  <c r="EC160" i="4"/>
  <c r="ER150" i="4"/>
  <c r="ES149" i="4"/>
  <c r="EE158" i="4"/>
  <c r="EF158" i="4" s="1"/>
  <c r="DT165" i="4"/>
  <c r="DU165" i="4" s="1"/>
  <c r="DS166" i="4"/>
  <c r="EO153" i="4"/>
  <c r="CW184" i="4"/>
  <c r="CC203" i="4"/>
  <c r="DM172" i="4"/>
  <c r="EI155" i="4"/>
  <c r="CY182" i="4"/>
  <c r="DY163" i="4"/>
  <c r="CT187" i="4"/>
  <c r="EJ154" i="4"/>
  <c r="EK154" i="4" s="1"/>
  <c r="EH156" i="4"/>
  <c r="EG157" i="4"/>
  <c r="CK195" i="4"/>
  <c r="EP152" i="4"/>
  <c r="EQ151" i="4"/>
  <c r="DJ173" i="4"/>
  <c r="DK173" i="4" s="1"/>
  <c r="DN171" i="4"/>
  <c r="DO170" i="4"/>
  <c r="CV185" i="4"/>
  <c r="ED159" i="4"/>
  <c r="DD178" i="4"/>
  <c r="CR189" i="4"/>
  <c r="CI197" i="4"/>
  <c r="CO192" i="4"/>
  <c r="BW209" i="4"/>
  <c r="DG175" i="4"/>
  <c r="CZ181" i="4"/>
  <c r="BU211" i="4"/>
  <c r="BV210" i="4"/>
  <c r="CH198" i="4"/>
  <c r="CS188" i="4"/>
  <c r="DH174" i="4"/>
  <c r="DF176" i="4"/>
  <c r="DE177" i="4"/>
  <c r="BX208" i="4"/>
  <c r="CN193" i="4"/>
  <c r="CM194" i="4"/>
  <c r="CX183" i="4"/>
  <c r="CE201" i="4"/>
  <c r="CD202" i="4"/>
  <c r="DC179" i="4"/>
  <c r="DA180" i="4"/>
  <c r="DB180" i="4" s="1"/>
  <c r="CP191" i="4"/>
  <c r="CG199" i="4"/>
  <c r="CB204" i="4"/>
  <c r="CA205" i="4"/>
  <c r="CF200" i="4"/>
  <c r="DZ162" i="4"/>
  <c r="FC141" i="4"/>
  <c r="EX146" i="4"/>
  <c r="EY145" i="4"/>
  <c r="EW147" i="4"/>
  <c r="FE139" i="4"/>
  <c r="FD140" i="4"/>
  <c r="FG137" i="4"/>
  <c r="FF138" i="4"/>
  <c r="FB142" i="4"/>
  <c r="FJ136" i="4"/>
  <c r="BZ206" i="4" l="1"/>
  <c r="BZ207" i="4" s="1"/>
  <c r="FB143" i="4"/>
  <c r="FA144" i="4"/>
  <c r="DQ169" i="4"/>
  <c r="DR168" i="4"/>
  <c r="CQ191" i="4"/>
  <c r="EW148" i="4"/>
  <c r="DY164" i="4"/>
  <c r="CK196" i="4"/>
  <c r="CC204" i="4"/>
  <c r="CV186" i="4"/>
  <c r="CU187" i="4"/>
  <c r="EC161" i="4"/>
  <c r="EE159" i="4"/>
  <c r="EF159" i="4" s="1"/>
  <c r="ES150" i="4"/>
  <c r="ET149" i="4"/>
  <c r="DT166" i="4"/>
  <c r="DU166" i="4" s="1"/>
  <c r="CD203" i="4"/>
  <c r="DS167" i="4"/>
  <c r="EP153" i="4"/>
  <c r="DV165" i="4"/>
  <c r="DN172" i="4"/>
  <c r="CT188" i="4"/>
  <c r="DP170" i="4"/>
  <c r="EH157" i="4"/>
  <c r="EI156" i="4"/>
  <c r="CW185" i="4"/>
  <c r="CL195" i="4"/>
  <c r="EJ155" i="4"/>
  <c r="EK155" i="4" s="1"/>
  <c r="EL154" i="4"/>
  <c r="ED160" i="4"/>
  <c r="EQ152" i="4"/>
  <c r="ER151" i="4"/>
  <c r="DC180" i="4"/>
  <c r="DE178" i="4"/>
  <c r="BY208" i="4"/>
  <c r="DH175" i="4"/>
  <c r="BW210" i="4"/>
  <c r="DI174" i="4"/>
  <c r="EA162" i="4"/>
  <c r="CN194" i="4"/>
  <c r="CI198" i="4"/>
  <c r="CJ197" i="4"/>
  <c r="DA181" i="4"/>
  <c r="CY183" i="4"/>
  <c r="CX184" i="4"/>
  <c r="BX209" i="4"/>
  <c r="CH199" i="4"/>
  <c r="BV211" i="4"/>
  <c r="CZ182" i="4"/>
  <c r="DL173" i="4"/>
  <c r="CF201" i="4"/>
  <c r="DF177" i="4"/>
  <c r="CG200" i="4"/>
  <c r="CE202" i="4"/>
  <c r="CR190" i="4"/>
  <c r="CP192" i="4"/>
  <c r="DO171" i="4"/>
  <c r="DZ163" i="4"/>
  <c r="BU212" i="4"/>
  <c r="CO193" i="4"/>
  <c r="DG176" i="4"/>
  <c r="CB205" i="4"/>
  <c r="EG158" i="4"/>
  <c r="CS189" i="4"/>
  <c r="DD179" i="4"/>
  <c r="FD141" i="4"/>
  <c r="EX147" i="4"/>
  <c r="EY146" i="4"/>
  <c r="EZ145" i="4"/>
  <c r="FF139" i="4"/>
  <c r="FE140" i="4"/>
  <c r="FG138" i="4"/>
  <c r="FH137" i="4"/>
  <c r="FC142" i="4"/>
  <c r="FK136" i="4"/>
  <c r="CA206" i="4" l="1"/>
  <c r="CB206" i="4" s="1"/>
  <c r="FB144" i="4"/>
  <c r="DQ170" i="4"/>
  <c r="DR169" i="4"/>
  <c r="CD204" i="4"/>
  <c r="EX148" i="4"/>
  <c r="DZ164" i="4"/>
  <c r="CK197" i="4"/>
  <c r="CL196" i="4"/>
  <c r="CE203" i="4"/>
  <c r="CV187" i="4"/>
  <c r="CW186" i="4"/>
  <c r="CU188" i="4"/>
  <c r="EE160" i="4"/>
  <c r="EF160" i="4" s="1"/>
  <c r="ET150" i="4"/>
  <c r="EU149" i="4"/>
  <c r="ED161" i="4"/>
  <c r="DT167" i="4"/>
  <c r="DU167" i="4" s="1"/>
  <c r="DS168" i="4"/>
  <c r="DO172" i="4"/>
  <c r="DV166" i="4"/>
  <c r="DW165" i="4"/>
  <c r="FE141" i="4"/>
  <c r="EI157" i="4"/>
  <c r="EL155" i="4"/>
  <c r="EJ156" i="4"/>
  <c r="CM195" i="4"/>
  <c r="EM154" i="4"/>
  <c r="ES151" i="4"/>
  <c r="ER152" i="4"/>
  <c r="EQ153" i="4"/>
  <c r="CP193" i="4"/>
  <c r="CR191" i="4"/>
  <c r="EG159" i="4"/>
  <c r="CG201" i="4"/>
  <c r="DF178" i="4"/>
  <c r="CF202" i="4"/>
  <c r="BV212" i="4"/>
  <c r="BX210" i="4"/>
  <c r="DD180" i="4"/>
  <c r="CT189" i="4"/>
  <c r="CS190" i="4"/>
  <c r="DG177" i="4"/>
  <c r="DA182" i="4"/>
  <c r="CI199" i="4"/>
  <c r="BZ208" i="4"/>
  <c r="BY209" i="4"/>
  <c r="CQ192" i="4"/>
  <c r="CC205" i="4"/>
  <c r="CH200" i="4"/>
  <c r="EA163" i="4"/>
  <c r="DM173" i="4"/>
  <c r="DN173" i="4" s="1"/>
  <c r="EB162" i="4"/>
  <c r="DP171" i="4"/>
  <c r="DE179" i="4"/>
  <c r="DJ174" i="4"/>
  <c r="DI175" i="4"/>
  <c r="DB181" i="4"/>
  <c r="CZ183" i="4"/>
  <c r="BU213" i="4"/>
  <c r="BU214" i="4" s="1"/>
  <c r="BU215" i="4" s="1"/>
  <c r="EH158" i="4"/>
  <c r="CJ198" i="4"/>
  <c r="BW211" i="4"/>
  <c r="CO194" i="4"/>
  <c r="CY184" i="4"/>
  <c r="CX185" i="4"/>
  <c r="DH176" i="4"/>
  <c r="EY147" i="4"/>
  <c r="EZ146" i="4"/>
  <c r="FA145" i="4"/>
  <c r="FG139" i="4"/>
  <c r="FF140" i="4"/>
  <c r="FC143" i="4"/>
  <c r="FI137" i="4"/>
  <c r="FH138" i="4"/>
  <c r="FD142" i="4"/>
  <c r="FL136" i="4"/>
  <c r="CA207" i="4" l="1"/>
  <c r="CA208" i="4" s="1"/>
  <c r="FC144" i="4"/>
  <c r="DR170" i="4"/>
  <c r="EY148" i="4"/>
  <c r="CD205" i="4"/>
  <c r="CE204" i="4"/>
  <c r="CL197" i="4"/>
  <c r="CW187" i="4"/>
  <c r="CM196" i="4"/>
  <c r="DE180" i="4"/>
  <c r="CV188" i="4"/>
  <c r="EE161" i="4"/>
  <c r="EF161" i="4" s="1"/>
  <c r="CU189" i="4"/>
  <c r="EU150" i="4"/>
  <c r="EV149" i="4"/>
  <c r="DT168" i="4"/>
  <c r="DU168" i="4" s="1"/>
  <c r="DV167" i="4"/>
  <c r="DS169" i="4"/>
  <c r="DW166" i="4"/>
  <c r="DX165" i="4"/>
  <c r="DY165" i="4" s="1"/>
  <c r="EJ157" i="4"/>
  <c r="CS191" i="4"/>
  <c r="DG178" i="4"/>
  <c r="EN154" i="4"/>
  <c r="EO154" i="4" s="1"/>
  <c r="CN195" i="4"/>
  <c r="EK156" i="4"/>
  <c r="EM155" i="4"/>
  <c r="BU216" i="4"/>
  <c r="BU217" i="4" s="1"/>
  <c r="BU218" i="4" s="1"/>
  <c r="BU219" i="4" s="1"/>
  <c r="ER153" i="4"/>
  <c r="ET151" i="4"/>
  <c r="ES152" i="4"/>
  <c r="CP194" i="4"/>
  <c r="CZ184" i="4"/>
  <c r="DB182" i="4"/>
  <c r="DC181" i="4"/>
  <c r="DD181" i="4" s="1"/>
  <c r="CC206" i="4"/>
  <c r="BV213" i="4"/>
  <c r="CG202" i="4"/>
  <c r="EC162" i="4"/>
  <c r="DK174" i="4"/>
  <c r="DL174" i="4" s="1"/>
  <c r="CQ193" i="4"/>
  <c r="BZ209" i="4"/>
  <c r="DH177" i="4"/>
  <c r="CR192" i="4"/>
  <c r="BW212" i="4"/>
  <c r="EA164" i="4"/>
  <c r="CF203" i="4"/>
  <c r="EH159" i="4"/>
  <c r="DI176" i="4"/>
  <c r="CY185" i="4"/>
  <c r="CJ199" i="4"/>
  <c r="CI200" i="4"/>
  <c r="EI158" i="4"/>
  <c r="EG160" i="4"/>
  <c r="CX186" i="4"/>
  <c r="DJ175" i="4"/>
  <c r="DP172" i="4"/>
  <c r="EB163" i="4"/>
  <c r="BX211" i="4"/>
  <c r="CH201" i="4"/>
  <c r="DA183" i="4"/>
  <c r="DF179" i="4"/>
  <c r="DQ171" i="4"/>
  <c r="DO173" i="4"/>
  <c r="CK198" i="4"/>
  <c r="BY210" i="4"/>
  <c r="CT190" i="4"/>
  <c r="EZ147" i="4"/>
  <c r="FG140" i="4"/>
  <c r="FA146" i="4"/>
  <c r="FB145" i="4"/>
  <c r="FH139" i="4"/>
  <c r="FF141" i="4"/>
  <c r="FD143" i="4"/>
  <c r="FI138" i="4"/>
  <c r="FJ137" i="4"/>
  <c r="FE142" i="4"/>
  <c r="FM136" i="4"/>
  <c r="CB207" i="4" l="1"/>
  <c r="CC207" i="4" s="1"/>
  <c r="FD144" i="4"/>
  <c r="DS170" i="4"/>
  <c r="EZ148" i="4"/>
  <c r="CE205" i="4"/>
  <c r="CL198" i="4"/>
  <c r="CM197" i="4"/>
  <c r="CW188" i="4"/>
  <c r="CN196" i="4"/>
  <c r="CV189" i="4"/>
  <c r="CO195" i="4"/>
  <c r="CP195" i="4" s="1"/>
  <c r="EG161" i="4"/>
  <c r="EV150" i="4"/>
  <c r="EW149" i="4"/>
  <c r="CT191" i="4"/>
  <c r="DT169" i="4"/>
  <c r="CS192" i="4"/>
  <c r="EJ158" i="4"/>
  <c r="DZ165" i="4"/>
  <c r="EA165" i="4" s="1"/>
  <c r="DV168" i="4"/>
  <c r="DX166" i="4"/>
  <c r="DW167" i="4"/>
  <c r="DG179" i="4"/>
  <c r="DH178" i="4"/>
  <c r="BU220" i="4"/>
  <c r="BU221" i="4" s="1"/>
  <c r="DE181" i="4"/>
  <c r="EP154" i="4"/>
  <c r="DM174" i="4"/>
  <c r="DN174" i="4" s="1"/>
  <c r="DO174" i="4" s="1"/>
  <c r="EL156" i="4"/>
  <c r="EM156" i="4" s="1"/>
  <c r="EK157" i="4"/>
  <c r="EN155" i="4"/>
  <c r="ES153" i="4"/>
  <c r="CA209" i="4"/>
  <c r="ET152" i="4"/>
  <c r="EU151" i="4"/>
  <c r="DP173" i="4"/>
  <c r="BY211" i="4"/>
  <c r="DQ172" i="4"/>
  <c r="CF204" i="4"/>
  <c r="CH202" i="4"/>
  <c r="CG203" i="4"/>
  <c r="CK199" i="4"/>
  <c r="CI201" i="4"/>
  <c r="CZ185" i="4"/>
  <c r="CY186" i="4"/>
  <c r="BV214" i="4"/>
  <c r="DC182" i="4"/>
  <c r="DD182" i="4" s="1"/>
  <c r="CD206" i="4"/>
  <c r="CJ200" i="4"/>
  <c r="CU190" i="4"/>
  <c r="BW213" i="4"/>
  <c r="DJ176" i="4"/>
  <c r="EC163" i="4"/>
  <c r="ED162" i="4"/>
  <c r="EE162" i="4" s="1"/>
  <c r="DF180" i="4"/>
  <c r="EB164" i="4"/>
  <c r="DI177" i="4"/>
  <c r="DK175" i="4"/>
  <c r="DB183" i="4"/>
  <c r="DR171" i="4"/>
  <c r="DA184" i="4"/>
  <c r="CR193" i="4"/>
  <c r="EI159" i="4"/>
  <c r="CQ194" i="4"/>
  <c r="BX212" i="4"/>
  <c r="CX187" i="4"/>
  <c r="EH160" i="4"/>
  <c r="BZ210" i="4"/>
  <c r="FG141" i="4"/>
  <c r="FH140" i="4"/>
  <c r="FA147" i="4"/>
  <c r="FI139" i="4"/>
  <c r="FB146" i="4"/>
  <c r="FC145" i="4"/>
  <c r="FE143" i="4"/>
  <c r="FJ138" i="4"/>
  <c r="FK137" i="4"/>
  <c r="FF142" i="4"/>
  <c r="FN136" i="4"/>
  <c r="CB208" i="4" l="1"/>
  <c r="CB209" i="4" s="1"/>
  <c r="FE144" i="4"/>
  <c r="DS171" i="4"/>
  <c r="DT170" i="4"/>
  <c r="FA148" i="4"/>
  <c r="CE206" i="4"/>
  <c r="CM198" i="4"/>
  <c r="CN197" i="4"/>
  <c r="CW189" i="4"/>
  <c r="CO196" i="4"/>
  <c r="CP196" i="4" s="1"/>
  <c r="CV190" i="4"/>
  <c r="EH161" i="4"/>
  <c r="CS193" i="4"/>
  <c r="DG180" i="4"/>
  <c r="EJ159" i="4"/>
  <c r="EK158" i="4"/>
  <c r="EW150" i="4"/>
  <c r="EX149" i="4"/>
  <c r="DU169" i="4"/>
  <c r="DH179" i="4"/>
  <c r="CT192" i="4"/>
  <c r="DX167" i="4"/>
  <c r="DW168" i="4"/>
  <c r="DY166" i="4"/>
  <c r="BU222" i="4"/>
  <c r="BU223" i="4" s="1"/>
  <c r="BU224" i="4" s="1"/>
  <c r="BU225" i="4" s="1"/>
  <c r="BU226" i="4" s="1"/>
  <c r="BU227" i="4" s="1"/>
  <c r="BU228" i="4" s="1"/>
  <c r="BU229" i="4" s="1"/>
  <c r="BU230" i="4" s="1"/>
  <c r="BU231" i="4" s="1"/>
  <c r="BU232" i="4" s="1"/>
  <c r="BU233" i="4" s="1"/>
  <c r="BU234" i="4" s="1"/>
  <c r="BU235" i="4" s="1"/>
  <c r="BU236" i="4" s="1"/>
  <c r="BU237" i="4" s="1"/>
  <c r="BU238" i="4" s="1"/>
  <c r="BU239" i="4" s="1"/>
  <c r="BU240" i="4" s="1"/>
  <c r="BU241" i="4" s="1"/>
  <c r="BU242" i="4" s="1"/>
  <c r="BU243" i="4" s="1"/>
  <c r="BU244" i="4" s="1"/>
  <c r="BU245" i="4" s="1"/>
  <c r="BU246" i="4" s="1"/>
  <c r="BU247" i="4" s="1"/>
  <c r="BU248" i="4" s="1"/>
  <c r="BU249" i="4" s="1"/>
  <c r="BU250" i="4" s="1"/>
  <c r="BU251" i="4" s="1"/>
  <c r="BU252" i="4" s="1"/>
  <c r="BU253" i="4" s="1"/>
  <c r="BU254" i="4" s="1"/>
  <c r="BU255" i="4" s="1"/>
  <c r="BU256" i="4" s="1"/>
  <c r="BU257" i="4" s="1"/>
  <c r="BU258" i="4" s="1"/>
  <c r="BU259" i="4" s="1"/>
  <c r="EQ154" i="4"/>
  <c r="ER154" i="4" s="1"/>
  <c r="EO155" i="4"/>
  <c r="BX213" i="4"/>
  <c r="EN156" i="4"/>
  <c r="EL157" i="4"/>
  <c r="EM157" i="4" s="1"/>
  <c r="EB165" i="4"/>
  <c r="ET153" i="4"/>
  <c r="EV151" i="4"/>
  <c r="EU152" i="4"/>
  <c r="EF162" i="4"/>
  <c r="EG162" i="4" s="1"/>
  <c r="DR172" i="4"/>
  <c r="BW214" i="4"/>
  <c r="CK200" i="4"/>
  <c r="CU191" i="4"/>
  <c r="CJ201" i="4"/>
  <c r="BZ211" i="4"/>
  <c r="CX188" i="4"/>
  <c r="CA210" i="4"/>
  <c r="DQ173" i="4"/>
  <c r="DB184" i="4"/>
  <c r="DK176" i="4"/>
  <c r="CH203" i="4"/>
  <c r="CG204" i="4"/>
  <c r="CF205" i="4"/>
  <c r="EI160" i="4"/>
  <c r="ED163" i="4"/>
  <c r="DC183" i="4"/>
  <c r="BV215" i="4"/>
  <c r="BV216" i="4" s="1"/>
  <c r="BV217" i="4" s="1"/>
  <c r="BV218" i="4" s="1"/>
  <c r="BV219" i="4" s="1"/>
  <c r="BV220" i="4" s="1"/>
  <c r="CI202" i="4"/>
  <c r="CR194" i="4"/>
  <c r="EC164" i="4"/>
  <c r="DF181" i="4"/>
  <c r="DJ177" i="4"/>
  <c r="CD207" i="4"/>
  <c r="CZ186" i="4"/>
  <c r="CY187" i="4"/>
  <c r="CL199" i="4"/>
  <c r="CQ195" i="4"/>
  <c r="FB147" i="4"/>
  <c r="DL175" i="4"/>
  <c r="DA185" i="4"/>
  <c r="DI178" i="4"/>
  <c r="DE182" i="4"/>
  <c r="BY212" i="4"/>
  <c r="DP174" i="4"/>
  <c r="FJ139" i="4"/>
  <c r="FI140" i="4"/>
  <c r="FH141" i="4"/>
  <c r="FC146" i="4"/>
  <c r="FD145" i="4"/>
  <c r="FF143" i="4"/>
  <c r="FL137" i="4"/>
  <c r="FK138" i="4"/>
  <c r="FG142" i="4"/>
  <c r="CC208" i="4" l="1"/>
  <c r="CD208" i="4" s="1"/>
  <c r="FF144" i="4"/>
  <c r="DS172" i="4"/>
  <c r="DT171" i="4"/>
  <c r="DU170" i="4"/>
  <c r="CN198" i="4"/>
  <c r="CO197" i="4"/>
  <c r="CP197" i="4" s="1"/>
  <c r="CT193" i="4"/>
  <c r="CW190" i="4"/>
  <c r="EH162" i="4"/>
  <c r="EI161" i="4"/>
  <c r="DH180" i="4"/>
  <c r="EK159" i="4"/>
  <c r="DY167" i="4"/>
  <c r="EX150" i="4"/>
  <c r="EY149" i="4"/>
  <c r="DV169" i="4"/>
  <c r="DW169" i="4" s="1"/>
  <c r="DX168" i="4"/>
  <c r="DZ166" i="4"/>
  <c r="FD146" i="4"/>
  <c r="EL158" i="4"/>
  <c r="EM158" i="4" s="1"/>
  <c r="FC147" i="4"/>
  <c r="ES154" i="4"/>
  <c r="ET154" i="4" s="1"/>
  <c r="FB148" i="4"/>
  <c r="EN157" i="4"/>
  <c r="EO156" i="4"/>
  <c r="FK139" i="4"/>
  <c r="EP155" i="4"/>
  <c r="FJ140" i="4"/>
  <c r="EU153" i="4"/>
  <c r="FI141" i="4"/>
  <c r="EW151" i="4"/>
  <c r="EV152" i="4"/>
  <c r="DR173" i="4"/>
  <c r="DF182" i="4"/>
  <c r="BV221" i="4"/>
  <c r="BV222" i="4" s="1"/>
  <c r="BV223" i="4" s="1"/>
  <c r="BV224" i="4" s="1"/>
  <c r="BV225" i="4" s="1"/>
  <c r="BV226" i="4" s="1"/>
  <c r="BV227" i="4" s="1"/>
  <c r="BV228" i="4" s="1"/>
  <c r="BV229" i="4" s="1"/>
  <c r="BV230" i="4" s="1"/>
  <c r="BV231" i="4" s="1"/>
  <c r="BV232" i="4" s="1"/>
  <c r="BV233" i="4" s="1"/>
  <c r="BV234" i="4" s="1"/>
  <c r="BV235" i="4" s="1"/>
  <c r="BV236" i="4" s="1"/>
  <c r="BV237" i="4" s="1"/>
  <c r="BV238" i="4" s="1"/>
  <c r="BV239" i="4" s="1"/>
  <c r="BV240" i="4" s="1"/>
  <c r="BV241" i="4" s="1"/>
  <c r="BV242" i="4" s="1"/>
  <c r="BV243" i="4" s="1"/>
  <c r="BV244" i="4" s="1"/>
  <c r="BV245" i="4" s="1"/>
  <c r="BV246" i="4" s="1"/>
  <c r="BV247" i="4" s="1"/>
  <c r="BV248" i="4" s="1"/>
  <c r="DM175" i="4"/>
  <c r="DN175" i="4" s="1"/>
  <c r="BW215" i="4"/>
  <c r="EC165" i="4"/>
  <c r="CY188" i="4"/>
  <c r="CR195" i="4"/>
  <c r="DI179" i="4"/>
  <c r="CF206" i="4"/>
  <c r="CA211" i="4"/>
  <c r="CU192" i="4"/>
  <c r="CB210" i="4"/>
  <c r="CK201" i="4"/>
  <c r="BY213" i="4"/>
  <c r="CZ187" i="4"/>
  <c r="DC184" i="4"/>
  <c r="BZ212" i="4"/>
  <c r="DK177" i="4"/>
  <c r="CQ196" i="4"/>
  <c r="CJ202" i="4"/>
  <c r="BX214" i="4"/>
  <c r="CI203" i="4"/>
  <c r="CH204" i="4"/>
  <c r="CG205" i="4"/>
  <c r="CL200" i="4"/>
  <c r="DJ178" i="4"/>
  <c r="EJ160" i="4"/>
  <c r="CE207" i="4"/>
  <c r="DB185" i="4"/>
  <c r="DA186" i="4"/>
  <c r="ED164" i="4"/>
  <c r="CS194" i="4"/>
  <c r="CX189" i="4"/>
  <c r="EE163" i="4"/>
  <c r="EF163" i="4" s="1"/>
  <c r="EG163" i="4" s="1"/>
  <c r="DQ174" i="4"/>
  <c r="DL176" i="4"/>
  <c r="CM199" i="4"/>
  <c r="DD183" i="4"/>
  <c r="DE183" i="4" s="1"/>
  <c r="CV191" i="4"/>
  <c r="DG181" i="4"/>
  <c r="FE145" i="4"/>
  <c r="FG143" i="4"/>
  <c r="FL138" i="4"/>
  <c r="FM137" i="4"/>
  <c r="FH142" i="4"/>
  <c r="CC209" i="4" l="1"/>
  <c r="CD209" i="4" s="1"/>
  <c r="FG144" i="4"/>
  <c r="DT172" i="4"/>
  <c r="DS173" i="4"/>
  <c r="DU171" i="4"/>
  <c r="CN199" i="4"/>
  <c r="CO198" i="4"/>
  <c r="CP198" i="4" s="1"/>
  <c r="CT194" i="4"/>
  <c r="DI180" i="4"/>
  <c r="DH181" i="4"/>
  <c r="EI162" i="4"/>
  <c r="EK160" i="4"/>
  <c r="EL159" i="4"/>
  <c r="FE146" i="4"/>
  <c r="DR174" i="4"/>
  <c r="CL201" i="4"/>
  <c r="DZ167" i="4"/>
  <c r="EY150" i="4"/>
  <c r="EZ149" i="4"/>
  <c r="DX169" i="4"/>
  <c r="DV170" i="4"/>
  <c r="FD147" i="4"/>
  <c r="DL177" i="4"/>
  <c r="EA166" i="4"/>
  <c r="DY168" i="4"/>
  <c r="DJ179" i="4"/>
  <c r="FC148" i="4"/>
  <c r="FK140" i="4"/>
  <c r="FJ141" i="4"/>
  <c r="EO157" i="4"/>
  <c r="FL139" i="4"/>
  <c r="DB186" i="4"/>
  <c r="EU154" i="4"/>
  <c r="EP156" i="4"/>
  <c r="EQ155" i="4"/>
  <c r="ER155" i="4" s="1"/>
  <c r="EV153" i="4"/>
  <c r="EW152" i="4"/>
  <c r="EX151" i="4"/>
  <c r="CV192" i="4"/>
  <c r="ED165" i="4"/>
  <c r="CH205" i="4"/>
  <c r="CG206" i="4"/>
  <c r="DK178" i="4"/>
  <c r="BY214" i="4"/>
  <c r="BX215" i="4"/>
  <c r="DC185" i="4"/>
  <c r="CU193" i="4"/>
  <c r="BW216" i="4"/>
  <c r="DM176" i="4"/>
  <c r="BV249" i="4"/>
  <c r="BV250" i="4" s="1"/>
  <c r="BV251" i="4" s="1"/>
  <c r="BV252" i="4" s="1"/>
  <c r="BV253" i="4" s="1"/>
  <c r="BV254" i="4" s="1"/>
  <c r="BV255" i="4" s="1"/>
  <c r="BV256" i="4" s="1"/>
  <c r="BV257" i="4" s="1"/>
  <c r="BV258" i="4" s="1"/>
  <c r="BV259" i="4" s="1"/>
  <c r="DD184" i="4"/>
  <c r="CM200" i="4"/>
  <c r="DF183" i="4"/>
  <c r="CE208" i="4"/>
  <c r="CZ188" i="4"/>
  <c r="CF207" i="4"/>
  <c r="DO175" i="4"/>
  <c r="CS195" i="4"/>
  <c r="EJ161" i="4"/>
  <c r="CJ203" i="4"/>
  <c r="CQ197" i="4"/>
  <c r="BZ213" i="4"/>
  <c r="CW191" i="4"/>
  <c r="CK202" i="4"/>
  <c r="CR196" i="4"/>
  <c r="CX190" i="4"/>
  <c r="EN158" i="4"/>
  <c r="EE164" i="4"/>
  <c r="EF164" i="4" s="1"/>
  <c r="EH163" i="4"/>
  <c r="DA187" i="4"/>
  <c r="CA212" i="4"/>
  <c r="CY189" i="4"/>
  <c r="DG182" i="4"/>
  <c r="CI204" i="4"/>
  <c r="CB211" i="4"/>
  <c r="FF145" i="4"/>
  <c r="FH143" i="4"/>
  <c r="FM138" i="4"/>
  <c r="FN137" i="4"/>
  <c r="FI142" i="4"/>
  <c r="CC210" i="4" l="1"/>
  <c r="CC211" i="4" s="1"/>
  <c r="FH144" i="4"/>
  <c r="DU172" i="4"/>
  <c r="DT173" i="4"/>
  <c r="DS174" i="4"/>
  <c r="EI163" i="4"/>
  <c r="CO199" i="4"/>
  <c r="CP199" i="4" s="1"/>
  <c r="DH182" i="4"/>
  <c r="DI181" i="4"/>
  <c r="DJ180" i="4"/>
  <c r="EK161" i="4"/>
  <c r="EL160" i="4"/>
  <c r="EM159" i="4"/>
  <c r="EN159" i="4" s="1"/>
  <c r="EO158" i="4"/>
  <c r="FE147" i="4"/>
  <c r="FF146" i="4"/>
  <c r="CM201" i="4"/>
  <c r="DY169" i="4"/>
  <c r="FL140" i="4"/>
  <c r="FD148" i="4"/>
  <c r="EP157" i="4"/>
  <c r="EA167" i="4"/>
  <c r="DM177" i="4"/>
  <c r="EZ150" i="4"/>
  <c r="FA149" i="4"/>
  <c r="DW170" i="4"/>
  <c r="DV171" i="4"/>
  <c r="FM139" i="4"/>
  <c r="DN176" i="4"/>
  <c r="DO176" i="4" s="1"/>
  <c r="FK141" i="4"/>
  <c r="EB166" i="4"/>
  <c r="EJ162" i="4"/>
  <c r="DK179" i="4"/>
  <c r="DZ168" i="4"/>
  <c r="DC186" i="4"/>
  <c r="DB187" i="4"/>
  <c r="EV154" i="4"/>
  <c r="DD185" i="4"/>
  <c r="EE165" i="4"/>
  <c r="EF165" i="4" s="1"/>
  <c r="FG145" i="4"/>
  <c r="ES155" i="4"/>
  <c r="ET155" i="4" s="1"/>
  <c r="EU155" i="4" s="1"/>
  <c r="EQ156" i="4"/>
  <c r="ER156" i="4" s="1"/>
  <c r="EX152" i="4"/>
  <c r="EY151" i="4"/>
  <c r="EG164" i="4"/>
  <c r="EH164" i="4" s="1"/>
  <c r="EW153" i="4"/>
  <c r="CK203" i="4"/>
  <c r="BW217" i="4"/>
  <c r="BW218" i="4" s="1"/>
  <c r="BW219" i="4" s="1"/>
  <c r="BW220" i="4" s="1"/>
  <c r="BW221" i="4" s="1"/>
  <c r="CV193" i="4"/>
  <c r="CY190" i="4"/>
  <c r="CQ198" i="4"/>
  <c r="CF208" i="4"/>
  <c r="DG183" i="4"/>
  <c r="CE209" i="4"/>
  <c r="CU194" i="4"/>
  <c r="CI205" i="4"/>
  <c r="CA213" i="4"/>
  <c r="DA188" i="4"/>
  <c r="BX216" i="4"/>
  <c r="DE184" i="4"/>
  <c r="DF184" i="4" s="1"/>
  <c r="CW192" i="4"/>
  <c r="DL178" i="4"/>
  <c r="CS196" i="4"/>
  <c r="CZ189" i="4"/>
  <c r="CT195" i="4"/>
  <c r="CX191" i="4"/>
  <c r="CJ204" i="4"/>
  <c r="BY215" i="4"/>
  <c r="CH206" i="4"/>
  <c r="CG207" i="4"/>
  <c r="CR197" i="4"/>
  <c r="CB212" i="4"/>
  <c r="BZ214" i="4"/>
  <c r="DP175" i="4"/>
  <c r="CL202" i="4"/>
  <c r="CN200" i="4"/>
  <c r="FN138" i="4"/>
  <c r="FI143" i="4"/>
  <c r="FJ142" i="4"/>
  <c r="CD210" i="4" l="1"/>
  <c r="CE210" i="4" s="1"/>
  <c r="FI144" i="4"/>
  <c r="DU173" i="4"/>
  <c r="DV172" i="4"/>
  <c r="DT174" i="4"/>
  <c r="EJ163" i="4"/>
  <c r="DJ181" i="4"/>
  <c r="DI182" i="4"/>
  <c r="DK180" i="4"/>
  <c r="EL161" i="4"/>
  <c r="EM160" i="4"/>
  <c r="EN160" i="4" s="1"/>
  <c r="CM202" i="4"/>
  <c r="FE148" i="4"/>
  <c r="FF147" i="4"/>
  <c r="EP158" i="4"/>
  <c r="FG146" i="4"/>
  <c r="FM140" i="4"/>
  <c r="FL141" i="4"/>
  <c r="DZ169" i="4"/>
  <c r="EK162" i="4"/>
  <c r="EB167" i="4"/>
  <c r="DN177" i="4"/>
  <c r="DO177" i="4" s="1"/>
  <c r="FN139" i="4"/>
  <c r="FA150" i="4"/>
  <c r="FB149" i="4"/>
  <c r="DW171" i="4"/>
  <c r="DX170" i="4"/>
  <c r="DD186" i="4"/>
  <c r="EA168" i="4"/>
  <c r="DC187" i="4"/>
  <c r="EC166" i="4"/>
  <c r="EW154" i="4"/>
  <c r="FH145" i="4"/>
  <c r="BW222" i="4"/>
  <c r="BW223" i="4" s="1"/>
  <c r="BW224" i="4" s="1"/>
  <c r="BW225" i="4" s="1"/>
  <c r="BW226" i="4" s="1"/>
  <c r="BW227" i="4" s="1"/>
  <c r="BW228" i="4" s="1"/>
  <c r="BW229" i="4" s="1"/>
  <c r="BW230" i="4" s="1"/>
  <c r="BW231" i="4" s="1"/>
  <c r="BW232" i="4" s="1"/>
  <c r="BW233" i="4" s="1"/>
  <c r="BW234" i="4" s="1"/>
  <c r="BW235" i="4" s="1"/>
  <c r="BW236" i="4" s="1"/>
  <c r="BW237" i="4" s="1"/>
  <c r="BW238" i="4" s="1"/>
  <c r="BW239" i="4" s="1"/>
  <c r="BW240" i="4" s="1"/>
  <c r="BW241" i="4" s="1"/>
  <c r="BW242" i="4" s="1"/>
  <c r="BW243" i="4" s="1"/>
  <c r="BW244" i="4" s="1"/>
  <c r="BW245" i="4" s="1"/>
  <c r="BW246" i="4" s="1"/>
  <c r="BW247" i="4" s="1"/>
  <c r="BW248" i="4" s="1"/>
  <c r="BW249" i="4" s="1"/>
  <c r="BW250" i="4" s="1"/>
  <c r="BW251" i="4" s="1"/>
  <c r="BW252" i="4" s="1"/>
  <c r="BW253" i="4" s="1"/>
  <c r="BW254" i="4" s="1"/>
  <c r="BW255" i="4" s="1"/>
  <c r="BW256" i="4" s="1"/>
  <c r="BW257" i="4" s="1"/>
  <c r="BW258" i="4" s="1"/>
  <c r="BW259" i="4" s="1"/>
  <c r="EQ157" i="4"/>
  <c r="ER157" i="4" s="1"/>
  <c r="ES156" i="4"/>
  <c r="ET156" i="4" s="1"/>
  <c r="EG165" i="4"/>
  <c r="EH165" i="4" s="1"/>
  <c r="EV155" i="4"/>
  <c r="CW193" i="4"/>
  <c r="EZ151" i="4"/>
  <c r="EY152" i="4"/>
  <c r="EX153" i="4"/>
  <c r="DP176" i="4"/>
  <c r="DQ175" i="4"/>
  <c r="CA214" i="4"/>
  <c r="BZ215" i="4"/>
  <c r="CC212" i="4"/>
  <c r="DA189" i="4"/>
  <c r="CI206" i="4"/>
  <c r="CN201" i="4"/>
  <c r="CG208" i="4"/>
  <c r="CJ205" i="4"/>
  <c r="CT196" i="4"/>
  <c r="CF209" i="4"/>
  <c r="CH207" i="4"/>
  <c r="CZ190" i="4"/>
  <c r="DG184" i="4"/>
  <c r="DH183" i="4"/>
  <c r="CR198" i="4"/>
  <c r="BY216" i="4"/>
  <c r="CU195" i="4"/>
  <c r="CQ199" i="4"/>
  <c r="CY191" i="4"/>
  <c r="CV194" i="4"/>
  <c r="CX192" i="4"/>
  <c r="CS197" i="4"/>
  <c r="DM178" i="4"/>
  <c r="DL179" i="4"/>
  <c r="DB188" i="4"/>
  <c r="CO200" i="4"/>
  <c r="CP200" i="4" s="1"/>
  <c r="DE185" i="4"/>
  <c r="CK204" i="4"/>
  <c r="EO159" i="4"/>
  <c r="CL203" i="4"/>
  <c r="CB213" i="4"/>
  <c r="BX217" i="4"/>
  <c r="BX218" i="4" s="1"/>
  <c r="BX219" i="4" s="1"/>
  <c r="BX220" i="4" s="1"/>
  <c r="BX221" i="4" s="1"/>
  <c r="EI164" i="4"/>
  <c r="FJ143" i="4"/>
  <c r="FK142" i="4"/>
  <c r="CD211" i="4" l="1"/>
  <c r="FJ144" i="4"/>
  <c r="DV173" i="4"/>
  <c r="DW172" i="4"/>
  <c r="DU174" i="4"/>
  <c r="EK163" i="4"/>
  <c r="CM203" i="4"/>
  <c r="DI183" i="4"/>
  <c r="DJ182" i="4"/>
  <c r="DK181" i="4"/>
  <c r="EM161" i="4"/>
  <c r="EN161" i="4" s="1"/>
  <c r="EO160" i="4"/>
  <c r="FF148" i="4"/>
  <c r="FG147" i="4"/>
  <c r="EL162" i="4"/>
  <c r="FH146" i="4"/>
  <c r="BX222" i="4"/>
  <c r="BX223" i="4" s="1"/>
  <c r="BX224" i="4" s="1"/>
  <c r="BX225" i="4" s="1"/>
  <c r="BX226" i="4" s="1"/>
  <c r="BX227" i="4" s="1"/>
  <c r="BX228" i="4" s="1"/>
  <c r="BX229" i="4" s="1"/>
  <c r="BX230" i="4" s="1"/>
  <c r="BX231" i="4" s="1"/>
  <c r="BX232" i="4" s="1"/>
  <c r="BX233" i="4" s="1"/>
  <c r="BX234" i="4" s="1"/>
  <c r="BX235" i="4" s="1"/>
  <c r="BX236" i="4" s="1"/>
  <c r="BX237" i="4" s="1"/>
  <c r="BX238" i="4" s="1"/>
  <c r="BX239" i="4" s="1"/>
  <c r="BX240" i="4" s="1"/>
  <c r="BX241" i="4" s="1"/>
  <c r="BX242" i="4" s="1"/>
  <c r="BX243" i="4" s="1"/>
  <c r="BX244" i="4" s="1"/>
  <c r="BX245" i="4" s="1"/>
  <c r="BX246" i="4" s="1"/>
  <c r="BX247" i="4" s="1"/>
  <c r="BX248" i="4" s="1"/>
  <c r="BX249" i="4" s="1"/>
  <c r="BX250" i="4" s="1"/>
  <c r="BX251" i="4" s="1"/>
  <c r="BX252" i="4" s="1"/>
  <c r="BX253" i="4" s="1"/>
  <c r="BX254" i="4" s="1"/>
  <c r="BX255" i="4" s="1"/>
  <c r="BX256" i="4" s="1"/>
  <c r="BX257" i="4" s="1"/>
  <c r="BX258" i="4" s="1"/>
  <c r="BX259" i="4" s="1"/>
  <c r="DC188" i="4"/>
  <c r="FN140" i="4"/>
  <c r="FM141" i="4"/>
  <c r="EQ158" i="4"/>
  <c r="ER158" i="4" s="1"/>
  <c r="DE186" i="4"/>
  <c r="FI145" i="4"/>
  <c r="FB150" i="4"/>
  <c r="FC149" i="4"/>
  <c r="DY170" i="4"/>
  <c r="DZ170" i="4" s="1"/>
  <c r="DX171" i="4"/>
  <c r="DD187" i="4"/>
  <c r="DP177" i="4"/>
  <c r="EC167" i="4"/>
  <c r="ED166" i="4"/>
  <c r="EA169" i="4"/>
  <c r="EB168" i="4"/>
  <c r="EP159" i="4"/>
  <c r="ES157" i="4"/>
  <c r="ET157" i="4" s="1"/>
  <c r="EY153" i="4"/>
  <c r="EW155" i="4"/>
  <c r="EU156" i="4"/>
  <c r="EX154" i="4"/>
  <c r="FA151" i="4"/>
  <c r="EZ152" i="4"/>
  <c r="CF210" i="4"/>
  <c r="CE211" i="4"/>
  <c r="CZ191" i="4"/>
  <c r="DL180" i="4"/>
  <c r="CC213" i="4"/>
  <c r="EI165" i="4"/>
  <c r="EJ164" i="4"/>
  <c r="CX193" i="4"/>
  <c r="CV195" i="4"/>
  <c r="CJ206" i="4"/>
  <c r="CI207" i="4"/>
  <c r="DF185" i="4"/>
  <c r="DA190" i="4"/>
  <c r="CU196" i="4"/>
  <c r="BY217" i="4"/>
  <c r="CB214" i="4"/>
  <c r="CK205" i="4"/>
  <c r="CO201" i="4"/>
  <c r="CP201" i="4" s="1"/>
  <c r="DM179" i="4"/>
  <c r="CY192" i="4"/>
  <c r="DN178" i="4"/>
  <c r="DO178" i="4" s="1"/>
  <c r="CW194" i="4"/>
  <c r="CH208" i="4"/>
  <c r="CN202" i="4"/>
  <c r="BZ216" i="4"/>
  <c r="DB189" i="4"/>
  <c r="CR199" i="4"/>
  <c r="CG209" i="4"/>
  <c r="CA215" i="4"/>
  <c r="CL204" i="4"/>
  <c r="CD212" i="4"/>
  <c r="CS198" i="4"/>
  <c r="CQ200" i="4"/>
  <c r="DH184" i="4"/>
  <c r="CT197" i="4"/>
  <c r="DQ176" i="4"/>
  <c r="DR175" i="4"/>
  <c r="FL142" i="4"/>
  <c r="FK143" i="4"/>
  <c r="FK144" i="4" l="1"/>
  <c r="DX172" i="4"/>
  <c r="DW173" i="4"/>
  <c r="DV174" i="4"/>
  <c r="EL163" i="4"/>
  <c r="DJ183" i="4"/>
  <c r="DK182" i="4"/>
  <c r="DL181" i="4"/>
  <c r="EP160" i="4"/>
  <c r="EM162" i="4"/>
  <c r="FI146" i="4"/>
  <c r="FG148" i="4"/>
  <c r="DC189" i="4"/>
  <c r="FH147" i="4"/>
  <c r="DD188" i="4"/>
  <c r="FN141" i="4"/>
  <c r="FJ145" i="4"/>
  <c r="FB151" i="4"/>
  <c r="DE187" i="4"/>
  <c r="EA170" i="4"/>
  <c r="EQ159" i="4"/>
  <c r="FC150" i="4"/>
  <c r="FD149" i="4"/>
  <c r="CL205" i="4"/>
  <c r="DY171" i="4"/>
  <c r="EC168" i="4"/>
  <c r="EB169" i="4"/>
  <c r="EE166" i="4"/>
  <c r="ED167" i="4"/>
  <c r="CV196" i="4"/>
  <c r="EY154" i="4"/>
  <c r="EU157" i="4"/>
  <c r="DM180" i="4"/>
  <c r="FA152" i="4"/>
  <c r="EV156" i="4"/>
  <c r="EZ153" i="4"/>
  <c r="EX155" i="4"/>
  <c r="CS199" i="4"/>
  <c r="BY218" i="4"/>
  <c r="BY219" i="4" s="1"/>
  <c r="BY220" i="4" s="1"/>
  <c r="BY221" i="4" s="1"/>
  <c r="BY222" i="4" s="1"/>
  <c r="BY223" i="4" s="1"/>
  <c r="BY224" i="4" s="1"/>
  <c r="BY225" i="4" s="1"/>
  <c r="BY226" i="4" s="1"/>
  <c r="BY227" i="4" s="1"/>
  <c r="BY228" i="4" s="1"/>
  <c r="BY229" i="4" s="1"/>
  <c r="BY230" i="4" s="1"/>
  <c r="BY231" i="4" s="1"/>
  <c r="BY232" i="4" s="1"/>
  <c r="BY233" i="4" s="1"/>
  <c r="BY234" i="4" s="1"/>
  <c r="BY235" i="4" s="1"/>
  <c r="BY236" i="4" s="1"/>
  <c r="BY237" i="4" s="1"/>
  <c r="BY238" i="4" s="1"/>
  <c r="BY239" i="4" s="1"/>
  <c r="BY240" i="4" s="1"/>
  <c r="BY241" i="4" s="1"/>
  <c r="BY242" i="4" s="1"/>
  <c r="BY243" i="4" s="1"/>
  <c r="BY244" i="4" s="1"/>
  <c r="BY245" i="4" s="1"/>
  <c r="BY246" i="4" s="1"/>
  <c r="BY247" i="4" s="1"/>
  <c r="BY248" i="4" s="1"/>
  <c r="BY249" i="4" s="1"/>
  <c r="BY250" i="4" s="1"/>
  <c r="BY251" i="4" s="1"/>
  <c r="BY252" i="4" s="1"/>
  <c r="BY253" i="4" s="1"/>
  <c r="BY254" i="4" s="1"/>
  <c r="BY255" i="4" s="1"/>
  <c r="BY256" i="4" s="1"/>
  <c r="BY257" i="4" s="1"/>
  <c r="BY258" i="4" s="1"/>
  <c r="BY259" i="4" s="1"/>
  <c r="EO161" i="4"/>
  <c r="CJ207" i="4"/>
  <c r="EJ165" i="4"/>
  <c r="EK164" i="4"/>
  <c r="CF211" i="4"/>
  <c r="CM204" i="4"/>
  <c r="CR200" i="4"/>
  <c r="CH209" i="4"/>
  <c r="CK206" i="4"/>
  <c r="DF186" i="4"/>
  <c r="DR176" i="4"/>
  <c r="DS175" i="4"/>
  <c r="CN203" i="4"/>
  <c r="CW195" i="4"/>
  <c r="CX194" i="4"/>
  <c r="CG210" i="4"/>
  <c r="DN179" i="4"/>
  <c r="DA191" i="4"/>
  <c r="CZ192" i="4"/>
  <c r="DI184" i="4"/>
  <c r="CB215" i="4"/>
  <c r="CT198" i="4"/>
  <c r="CU197" i="4"/>
  <c r="CI208" i="4"/>
  <c r="DP178" i="4"/>
  <c r="CO202" i="4"/>
  <c r="CP202" i="4" s="1"/>
  <c r="DQ177" i="4"/>
  <c r="ES158" i="4"/>
  <c r="CQ201" i="4"/>
  <c r="CD213" i="4"/>
  <c r="CA216" i="4"/>
  <c r="DB190" i="4"/>
  <c r="BZ217" i="4"/>
  <c r="CY193" i="4"/>
  <c r="DG185" i="4"/>
  <c r="DH185" i="4" s="1"/>
  <c r="CC214" i="4"/>
  <c r="CE212" i="4"/>
  <c r="FM142" i="4"/>
  <c r="FL143" i="4"/>
  <c r="FL144" i="4" l="1"/>
  <c r="FK145" i="4"/>
  <c r="DX173" i="4"/>
  <c r="DW174" i="4"/>
  <c r="EM163" i="4"/>
  <c r="DK183" i="4"/>
  <c r="DL182" i="4"/>
  <c r="DM181" i="4"/>
  <c r="EP161" i="4"/>
  <c r="EQ160" i="4"/>
  <c r="EN162" i="4"/>
  <c r="FJ146" i="4"/>
  <c r="FI147" i="4"/>
  <c r="DD189" i="4"/>
  <c r="FH148" i="4"/>
  <c r="DE188" i="4"/>
  <c r="FB152" i="4"/>
  <c r="FC151" i="4"/>
  <c r="DN180" i="4"/>
  <c r="EB170" i="4"/>
  <c r="ER159" i="4"/>
  <c r="CL206" i="4"/>
  <c r="FD150" i="4"/>
  <c r="FE149" i="4"/>
  <c r="DZ171" i="4"/>
  <c r="DY172" i="4"/>
  <c r="ED168" i="4"/>
  <c r="EC169" i="4"/>
  <c r="BZ218" i="4"/>
  <c r="BZ219" i="4" s="1"/>
  <c r="EF166" i="4"/>
  <c r="EE167" i="4"/>
  <c r="CA217" i="4"/>
  <c r="EV157" i="4"/>
  <c r="EW156" i="4"/>
  <c r="EX156" i="4" s="1"/>
  <c r="EY155" i="4"/>
  <c r="EZ154" i="4"/>
  <c r="FA153" i="4"/>
  <c r="DO179" i="4"/>
  <c r="EK165" i="4"/>
  <c r="EL164" i="4"/>
  <c r="DG186" i="4"/>
  <c r="CW196" i="4"/>
  <c r="CN204" i="4"/>
  <c r="DR177" i="4"/>
  <c r="ET158" i="4"/>
  <c r="EU158" i="4" s="1"/>
  <c r="CZ193" i="4"/>
  <c r="CE213" i="4"/>
  <c r="CM205" i="4"/>
  <c r="CJ208" i="4"/>
  <c r="CD214" i="4"/>
  <c r="CB216" i="4"/>
  <c r="DJ184" i="4"/>
  <c r="CX195" i="4"/>
  <c r="CK207" i="4"/>
  <c r="CR201" i="4"/>
  <c r="CY194" i="4"/>
  <c r="CU198" i="4"/>
  <c r="DF187" i="4"/>
  <c r="DI185" i="4"/>
  <c r="CV197" i="4"/>
  <c r="CT199" i="4"/>
  <c r="DB191" i="4"/>
  <c r="CO203" i="4"/>
  <c r="DA192" i="4"/>
  <c r="CG211" i="4"/>
  <c r="CF212" i="4"/>
  <c r="CQ202" i="4"/>
  <c r="CC215" i="4"/>
  <c r="DQ178" i="4"/>
  <c r="CI209" i="4"/>
  <c r="DT175" i="4"/>
  <c r="DS176" i="4"/>
  <c r="CH210" i="4"/>
  <c r="CS200" i="4"/>
  <c r="DC190" i="4"/>
  <c r="FM143" i="4"/>
  <c r="FN142" i="4"/>
  <c r="FL145" i="4" l="1"/>
  <c r="FM144" i="4"/>
  <c r="FK146" i="4"/>
  <c r="DX174" i="4"/>
  <c r="EN163" i="4"/>
  <c r="DM182" i="4"/>
  <c r="EO162" i="4"/>
  <c r="EP162" i="4" s="1"/>
  <c r="DL183" i="4"/>
  <c r="DN181" i="4"/>
  <c r="ER160" i="4"/>
  <c r="EQ161" i="4"/>
  <c r="FI148" i="4"/>
  <c r="DE189" i="4"/>
  <c r="FJ147" i="4"/>
  <c r="DF188" i="4"/>
  <c r="FC152" i="4"/>
  <c r="FD151" i="4"/>
  <c r="ES159" i="4"/>
  <c r="CM206" i="4"/>
  <c r="EE168" i="4"/>
  <c r="CA218" i="4"/>
  <c r="CA219" i="4" s="1"/>
  <c r="EA171" i="4"/>
  <c r="EB171" i="4" s="1"/>
  <c r="FE150" i="4"/>
  <c r="FF149" i="4"/>
  <c r="FG149" i="4" s="1"/>
  <c r="ED169" i="4"/>
  <c r="DZ172" i="4"/>
  <c r="DY173" i="4"/>
  <c r="EC170" i="4"/>
  <c r="EF167" i="4"/>
  <c r="EG166" i="4"/>
  <c r="CX196" i="4"/>
  <c r="EW157" i="4"/>
  <c r="EX157" i="4" s="1"/>
  <c r="FB153" i="4"/>
  <c r="FA154" i="4"/>
  <c r="EY156" i="4"/>
  <c r="EZ155" i="4"/>
  <c r="CV198" i="4"/>
  <c r="CZ194" i="4"/>
  <c r="DP179" i="4"/>
  <c r="DQ179" i="4" s="1"/>
  <c r="DO180" i="4"/>
  <c r="CH211" i="4"/>
  <c r="CS201" i="4"/>
  <c r="DD190" i="4"/>
  <c r="EV158" i="4"/>
  <c r="CL207" i="4"/>
  <c r="CE214" i="4"/>
  <c r="DR178" i="4"/>
  <c r="DC191" i="4"/>
  <c r="DS177" i="4"/>
  <c r="CO204" i="4"/>
  <c r="CU199" i="4"/>
  <c r="CK208" i="4"/>
  <c r="CJ209" i="4"/>
  <c r="CN205" i="4"/>
  <c r="CB217" i="4"/>
  <c r="DA193" i="4"/>
  <c r="CD215" i="4"/>
  <c r="CW197" i="4"/>
  <c r="DG187" i="4"/>
  <c r="CR202" i="4"/>
  <c r="DT176" i="4"/>
  <c r="DU175" i="4"/>
  <c r="CC216" i="4"/>
  <c r="CF213" i="4"/>
  <c r="DJ185" i="4"/>
  <c r="BZ220" i="4"/>
  <c r="EL165" i="4"/>
  <c r="EM164" i="4"/>
  <c r="DH186" i="4"/>
  <c r="CP203" i="4"/>
  <c r="CQ203" i="4" s="1"/>
  <c r="CI210" i="4"/>
  <c r="CG212" i="4"/>
  <c r="DB192" i="4"/>
  <c r="CT200" i="4"/>
  <c r="CY195" i="4"/>
  <c r="DK184" i="4"/>
  <c r="FN143" i="4"/>
  <c r="FN144" i="4" l="1"/>
  <c r="FM145" i="4"/>
  <c r="FL146" i="4"/>
  <c r="FK147" i="4"/>
  <c r="DL184" i="4"/>
  <c r="DM183" i="4"/>
  <c r="EO163" i="4"/>
  <c r="EP163" i="4" s="1"/>
  <c r="DN182" i="4"/>
  <c r="DO181" i="4"/>
  <c r="ES160" i="4"/>
  <c r="ER161" i="4"/>
  <c r="EQ162" i="4"/>
  <c r="DF189" i="4"/>
  <c r="FJ148" i="4"/>
  <c r="FD152" i="4"/>
  <c r="ET159" i="4"/>
  <c r="FE151" i="4"/>
  <c r="CB218" i="4"/>
  <c r="CB219" i="4" s="1"/>
  <c r="EF168" i="4"/>
  <c r="EE169" i="4"/>
  <c r="EA172" i="4"/>
  <c r="EB172" i="4" s="1"/>
  <c r="EC171" i="4"/>
  <c r="DZ173" i="4"/>
  <c r="FF150" i="4"/>
  <c r="FH149" i="4"/>
  <c r="FI149" i="4" s="1"/>
  <c r="DY174" i="4"/>
  <c r="ED170" i="4"/>
  <c r="EH166" i="4"/>
  <c r="EG167" i="4"/>
  <c r="DT177" i="4"/>
  <c r="EZ156" i="4"/>
  <c r="EY157" i="4"/>
  <c r="CU200" i="4"/>
  <c r="FA155" i="4"/>
  <c r="DC192" i="4"/>
  <c r="FC153" i="4"/>
  <c r="FB154" i="4"/>
  <c r="DI186" i="4"/>
  <c r="DJ186" i="4" s="1"/>
  <c r="DG188" i="4"/>
  <c r="CY196" i="4"/>
  <c r="CR203" i="4"/>
  <c r="CW198" i="4"/>
  <c r="CH212" i="4"/>
  <c r="DB193" i="4"/>
  <c r="CA220" i="4"/>
  <c r="BZ221" i="4"/>
  <c r="BZ222" i="4" s="1"/>
  <c r="BZ223" i="4" s="1"/>
  <c r="BZ224" i="4" s="1"/>
  <c r="BZ225" i="4" s="1"/>
  <c r="BZ226" i="4" s="1"/>
  <c r="BZ227" i="4" s="1"/>
  <c r="BZ228" i="4" s="1"/>
  <c r="BZ229" i="4" s="1"/>
  <c r="BZ230" i="4" s="1"/>
  <c r="BZ231" i="4" s="1"/>
  <c r="BZ232" i="4" s="1"/>
  <c r="BZ233" i="4" s="1"/>
  <c r="BZ234" i="4" s="1"/>
  <c r="BZ235" i="4" s="1"/>
  <c r="BZ236" i="4" s="1"/>
  <c r="BZ237" i="4" s="1"/>
  <c r="BZ238" i="4" s="1"/>
  <c r="BZ239" i="4" s="1"/>
  <c r="BZ240" i="4" s="1"/>
  <c r="BZ241" i="4" s="1"/>
  <c r="BZ242" i="4" s="1"/>
  <c r="BZ243" i="4" s="1"/>
  <c r="BZ244" i="4" s="1"/>
  <c r="BZ245" i="4" s="1"/>
  <c r="BZ246" i="4" s="1"/>
  <c r="BZ247" i="4" s="1"/>
  <c r="BZ248" i="4" s="1"/>
  <c r="BZ249" i="4" s="1"/>
  <c r="BZ250" i="4" s="1"/>
  <c r="BZ251" i="4" s="1"/>
  <c r="BZ252" i="4" s="1"/>
  <c r="BZ253" i="4" s="1"/>
  <c r="BZ254" i="4" s="1"/>
  <c r="BZ255" i="4" s="1"/>
  <c r="BZ256" i="4" s="1"/>
  <c r="BZ257" i="4" s="1"/>
  <c r="BZ258" i="4" s="1"/>
  <c r="BZ259" i="4" s="1"/>
  <c r="CC217" i="4"/>
  <c r="CN206" i="4"/>
  <c r="CO205" i="4"/>
  <c r="EN164" i="4"/>
  <c r="EM165" i="4"/>
  <c r="DA194" i="4"/>
  <c r="CK209" i="4"/>
  <c r="DS178" i="4"/>
  <c r="CS202" i="4"/>
  <c r="CV199" i="4"/>
  <c r="CX197" i="4"/>
  <c r="DH187" i="4"/>
  <c r="CM207" i="4"/>
  <c r="CL208" i="4"/>
  <c r="DD191" i="4"/>
  <c r="DP180" i="4"/>
  <c r="DK185" i="4"/>
  <c r="CG213" i="4"/>
  <c r="CI211" i="4"/>
  <c r="CE215" i="4"/>
  <c r="CD216" i="4"/>
  <c r="DE190" i="4"/>
  <c r="CJ210" i="4"/>
  <c r="CT201" i="4"/>
  <c r="CP204" i="4"/>
  <c r="CQ204" i="4" s="1"/>
  <c r="DR179" i="4"/>
  <c r="CF214" i="4"/>
  <c r="DU176" i="4"/>
  <c r="DV175" i="4"/>
  <c r="EW158" i="4"/>
  <c r="CZ195" i="4"/>
  <c r="FN145" i="4" l="1"/>
  <c r="FL147" i="4"/>
  <c r="FK148" i="4"/>
  <c r="FM146" i="4"/>
  <c r="DM184" i="4"/>
  <c r="DP181" i="4"/>
  <c r="DN183" i="4"/>
  <c r="DO182" i="4"/>
  <c r="ER162" i="4"/>
  <c r="ES161" i="4"/>
  <c r="ET160" i="4"/>
  <c r="EQ163" i="4"/>
  <c r="DG189" i="4"/>
  <c r="DF190" i="4"/>
  <c r="FE152" i="4"/>
  <c r="EU159" i="4"/>
  <c r="EV159" i="4" s="1"/>
  <c r="FF151" i="4"/>
  <c r="EG168" i="4"/>
  <c r="EF169" i="4"/>
  <c r="DZ174" i="4"/>
  <c r="FJ149" i="4"/>
  <c r="CO206" i="4"/>
  <c r="ED171" i="4"/>
  <c r="EA173" i="4"/>
  <c r="EB173" i="4" s="1"/>
  <c r="DU177" i="4"/>
  <c r="FG150" i="4"/>
  <c r="FH150" i="4" s="1"/>
  <c r="DT178" i="4"/>
  <c r="EE170" i="4"/>
  <c r="EC172" i="4"/>
  <c r="CZ196" i="4"/>
  <c r="EI166" i="4"/>
  <c r="EH167" i="4"/>
  <c r="DS179" i="4"/>
  <c r="CB220" i="4"/>
  <c r="CU201" i="4"/>
  <c r="DH188" i="4"/>
  <c r="EZ157" i="4"/>
  <c r="DC193" i="4"/>
  <c r="CA221" i="4"/>
  <c r="CA222" i="4" s="1"/>
  <c r="CA223" i="4" s="1"/>
  <c r="FA156" i="4"/>
  <c r="FB155" i="4"/>
  <c r="FC154" i="4"/>
  <c r="FD153" i="4"/>
  <c r="CJ211" i="4"/>
  <c r="CE216" i="4"/>
  <c r="CR204" i="4"/>
  <c r="CV200" i="4"/>
  <c r="DL185" i="4"/>
  <c r="DA195" i="4"/>
  <c r="CT202" i="4"/>
  <c r="CM208" i="4"/>
  <c r="CL209" i="4"/>
  <c r="EN165" i="4"/>
  <c r="EO164" i="4"/>
  <c r="DB194" i="4"/>
  <c r="CW199" i="4"/>
  <c r="CF215" i="4"/>
  <c r="DK186" i="4"/>
  <c r="DD192" i="4"/>
  <c r="CC218" i="4"/>
  <c r="DE191" i="4"/>
  <c r="DV176" i="4"/>
  <c r="DW175" i="4"/>
  <c r="CS203" i="4"/>
  <c r="CN207" i="4"/>
  <c r="CH213" i="4"/>
  <c r="DI187" i="4"/>
  <c r="DQ180" i="4"/>
  <c r="CP205" i="4"/>
  <c r="CI212" i="4"/>
  <c r="EX158" i="4"/>
  <c r="CD217" i="4"/>
  <c r="CG214" i="4"/>
  <c r="CX198" i="4"/>
  <c r="CK210" i="4"/>
  <c r="CY197" i="4"/>
  <c r="FK149" i="4" l="1"/>
  <c r="FN146" i="4"/>
  <c r="FL148" i="4"/>
  <c r="FM147" i="4"/>
  <c r="DN184" i="4"/>
  <c r="DP182" i="4"/>
  <c r="DO183" i="4"/>
  <c r="ES162" i="4"/>
  <c r="ER163" i="4"/>
  <c r="ET161" i="4"/>
  <c r="DH189" i="4"/>
  <c r="DG190" i="4"/>
  <c r="EW159" i="4"/>
  <c r="EX159" i="4" s="1"/>
  <c r="EU160" i="4"/>
  <c r="EV160" i="4" s="1"/>
  <c r="FF152" i="4"/>
  <c r="CP206" i="4"/>
  <c r="EG169" i="4"/>
  <c r="DU178" i="4"/>
  <c r="EA174" i="4"/>
  <c r="EB174" i="4" s="1"/>
  <c r="CV201" i="4"/>
  <c r="DT179" i="4"/>
  <c r="DC194" i="4"/>
  <c r="EE171" i="4"/>
  <c r="FG151" i="4"/>
  <c r="FH151" i="4" s="1"/>
  <c r="FI150" i="4"/>
  <c r="FA157" i="4"/>
  <c r="ED172" i="4"/>
  <c r="EC173" i="4"/>
  <c r="EF170" i="4"/>
  <c r="EH168" i="4"/>
  <c r="EI167" i="4"/>
  <c r="EJ166" i="4"/>
  <c r="DI188" i="4"/>
  <c r="CA224" i="4"/>
  <c r="CA225" i="4" s="1"/>
  <c r="CA226" i="4" s="1"/>
  <c r="CA227" i="4" s="1"/>
  <c r="CA228" i="4" s="1"/>
  <c r="CA229" i="4" s="1"/>
  <c r="CA230" i="4" s="1"/>
  <c r="CA231" i="4" s="1"/>
  <c r="CA232" i="4" s="1"/>
  <c r="CA233" i="4" s="1"/>
  <c r="CA234" i="4" s="1"/>
  <c r="CA235" i="4" s="1"/>
  <c r="CA236" i="4" s="1"/>
  <c r="CA237" i="4" s="1"/>
  <c r="CA238" i="4" s="1"/>
  <c r="CA239" i="4" s="1"/>
  <c r="CA240" i="4" s="1"/>
  <c r="CA241" i="4" s="1"/>
  <c r="CA242" i="4" s="1"/>
  <c r="CA243" i="4" s="1"/>
  <c r="CA244" i="4" s="1"/>
  <c r="CA245" i="4" s="1"/>
  <c r="CA246" i="4" s="1"/>
  <c r="CA247" i="4" s="1"/>
  <c r="CA248" i="4" s="1"/>
  <c r="CA249" i="4" s="1"/>
  <c r="CA250" i="4" s="1"/>
  <c r="CA251" i="4" s="1"/>
  <c r="CA252" i="4" s="1"/>
  <c r="CA253" i="4" s="1"/>
  <c r="CA254" i="4" s="1"/>
  <c r="CA255" i="4" s="1"/>
  <c r="CA256" i="4" s="1"/>
  <c r="CA257" i="4" s="1"/>
  <c r="CA258" i="4" s="1"/>
  <c r="CA259" i="4" s="1"/>
  <c r="CB221" i="4"/>
  <c r="CB222" i="4" s="1"/>
  <c r="CB223" i="4" s="1"/>
  <c r="FB156" i="4"/>
  <c r="DE192" i="4"/>
  <c r="FC155" i="4"/>
  <c r="CI213" i="4"/>
  <c r="FE153" i="4"/>
  <c r="FD154" i="4"/>
  <c r="CD218" i="4"/>
  <c r="DD193" i="4"/>
  <c r="CL210" i="4"/>
  <c r="DL186" i="4"/>
  <c r="CQ205" i="4"/>
  <c r="CR205" i="4" s="1"/>
  <c r="CY198" i="4"/>
  <c r="EY158" i="4"/>
  <c r="EZ158" i="4" s="1"/>
  <c r="DB195" i="4"/>
  <c r="CM209" i="4"/>
  <c r="CT203" i="4"/>
  <c r="CN208" i="4"/>
  <c r="CS204" i="4"/>
  <c r="DW176" i="4"/>
  <c r="DX175" i="4"/>
  <c r="CZ197" i="4"/>
  <c r="CO207" i="4"/>
  <c r="EO165" i="4"/>
  <c r="EP164" i="4"/>
  <c r="DJ187" i="4"/>
  <c r="CF216" i="4"/>
  <c r="CE217" i="4"/>
  <c r="CX199" i="4"/>
  <c r="CW200" i="4"/>
  <c r="CJ212" i="4"/>
  <c r="CK211" i="4"/>
  <c r="CG215" i="4"/>
  <c r="CU202" i="4"/>
  <c r="DQ181" i="4"/>
  <c r="CH214" i="4"/>
  <c r="DV177" i="4"/>
  <c r="DM185" i="4"/>
  <c r="DF191" i="4"/>
  <c r="DR180" i="4"/>
  <c r="CC219" i="4"/>
  <c r="DA196" i="4"/>
  <c r="FL149" i="4" l="1"/>
  <c r="FM148" i="4"/>
  <c r="FN147" i="4"/>
  <c r="DO184" i="4"/>
  <c r="DP183" i="4"/>
  <c r="ET162" i="4"/>
  <c r="ES163" i="4"/>
  <c r="DI189" i="4"/>
  <c r="DH190" i="4"/>
  <c r="EW160" i="4"/>
  <c r="EX160" i="4" s="1"/>
  <c r="DG191" i="4"/>
  <c r="CP207" i="4"/>
  <c r="EU161" i="4"/>
  <c r="EV161" i="4" s="1"/>
  <c r="EH169" i="4"/>
  <c r="DU179" i="4"/>
  <c r="EC174" i="4"/>
  <c r="DB196" i="4"/>
  <c r="EF171" i="4"/>
  <c r="FB157" i="4"/>
  <c r="CB224" i="4"/>
  <c r="CB225" i="4" s="1"/>
  <c r="CB226" i="4" s="1"/>
  <c r="CB227" i="4" s="1"/>
  <c r="CB228" i="4" s="1"/>
  <c r="CB229" i="4" s="1"/>
  <c r="CB230" i="4" s="1"/>
  <c r="CB231" i="4" s="1"/>
  <c r="CB232" i="4" s="1"/>
  <c r="CB233" i="4" s="1"/>
  <c r="CB234" i="4" s="1"/>
  <c r="CB235" i="4" s="1"/>
  <c r="CB236" i="4" s="1"/>
  <c r="CB237" i="4" s="1"/>
  <c r="CB238" i="4" s="1"/>
  <c r="CB239" i="4" s="1"/>
  <c r="CB240" i="4" s="1"/>
  <c r="CB241" i="4" s="1"/>
  <c r="CB242" i="4" s="1"/>
  <c r="CB243" i="4" s="1"/>
  <c r="CB244" i="4" s="1"/>
  <c r="CB245" i="4" s="1"/>
  <c r="CB246" i="4" s="1"/>
  <c r="CB247" i="4" s="1"/>
  <c r="CB248" i="4" s="1"/>
  <c r="CB249" i="4" s="1"/>
  <c r="CB250" i="4" s="1"/>
  <c r="CB251" i="4" s="1"/>
  <c r="CB252" i="4" s="1"/>
  <c r="CB253" i="4" s="1"/>
  <c r="CB254" i="4" s="1"/>
  <c r="CB255" i="4" s="1"/>
  <c r="CB256" i="4" s="1"/>
  <c r="CB257" i="4" s="1"/>
  <c r="CB258" i="4" s="1"/>
  <c r="CB259" i="4" s="1"/>
  <c r="EI168" i="4"/>
  <c r="FI151" i="4"/>
  <c r="FJ150" i="4"/>
  <c r="FG152" i="4"/>
  <c r="FH152" i="4" s="1"/>
  <c r="EE172" i="4"/>
  <c r="ED173" i="4"/>
  <c r="EG170" i="4"/>
  <c r="EJ167" i="4"/>
  <c r="EK166" i="4"/>
  <c r="DE193" i="4"/>
  <c r="FC156" i="4"/>
  <c r="FD155" i="4"/>
  <c r="FE154" i="4"/>
  <c r="FF153" i="4"/>
  <c r="DW177" i="4"/>
  <c r="CW201" i="4"/>
  <c r="CY199" i="4"/>
  <c r="CL211" i="4"/>
  <c r="DM186" i="4"/>
  <c r="DJ188" i="4"/>
  <c r="CZ198" i="4"/>
  <c r="DX176" i="4"/>
  <c r="DY175" i="4"/>
  <c r="DC195" i="4"/>
  <c r="CQ206" i="4"/>
  <c r="CG216" i="4"/>
  <c r="CK212" i="4"/>
  <c r="CJ213" i="4"/>
  <c r="CN209" i="4"/>
  <c r="EQ164" i="4"/>
  <c r="EP165" i="4"/>
  <c r="DN185" i="4"/>
  <c r="CD219" i="4"/>
  <c r="DR181" i="4"/>
  <c r="DS180" i="4"/>
  <c r="CH215" i="4"/>
  <c r="CX200" i="4"/>
  <c r="CO208" i="4"/>
  <c r="CT204" i="4"/>
  <c r="DA197" i="4"/>
  <c r="DK187" i="4"/>
  <c r="EY159" i="4"/>
  <c r="EZ159" i="4" s="1"/>
  <c r="FA158" i="4"/>
  <c r="CE218" i="4"/>
  <c r="CI214" i="4"/>
  <c r="CM210" i="4"/>
  <c r="DF192" i="4"/>
  <c r="DV178" i="4"/>
  <c r="DQ182" i="4"/>
  <c r="CU203" i="4"/>
  <c r="CV202" i="4"/>
  <c r="CF217" i="4"/>
  <c r="CS205" i="4"/>
  <c r="DD194" i="4"/>
  <c r="CC220" i="4"/>
  <c r="FN148" i="4" l="1"/>
  <c r="FM149" i="4"/>
  <c r="DP184" i="4"/>
  <c r="ET163" i="4"/>
  <c r="EW161" i="4"/>
  <c r="EX161" i="4" s="1"/>
  <c r="DH191" i="4"/>
  <c r="EU162" i="4"/>
  <c r="EV162" i="4" s="1"/>
  <c r="DI190" i="4"/>
  <c r="CQ207" i="4"/>
  <c r="FC157" i="4"/>
  <c r="EI169" i="4"/>
  <c r="ED174" i="4"/>
  <c r="EG171" i="4"/>
  <c r="EJ168" i="4"/>
  <c r="FG153" i="4"/>
  <c r="FH153" i="4" s="1"/>
  <c r="EH170" i="4"/>
  <c r="FD156" i="4"/>
  <c r="FI152" i="4"/>
  <c r="FJ151" i="4"/>
  <c r="FK150" i="4"/>
  <c r="EF172" i="4"/>
  <c r="EE173" i="4"/>
  <c r="FE155" i="4"/>
  <c r="EK167" i="4"/>
  <c r="EL166" i="4"/>
  <c r="DX177" i="4"/>
  <c r="EY160" i="4"/>
  <c r="EZ160" i="4" s="1"/>
  <c r="FF154" i="4"/>
  <c r="CR206" i="4"/>
  <c r="CC221" i="4"/>
  <c r="CC222" i="4" s="1"/>
  <c r="CC223" i="4" s="1"/>
  <c r="CC224" i="4" s="1"/>
  <c r="CM211" i="4"/>
  <c r="DE194" i="4"/>
  <c r="CH216" i="4"/>
  <c r="DN186" i="4"/>
  <c r="DO185" i="4"/>
  <c r="CG217" i="4"/>
  <c r="CI215" i="4"/>
  <c r="FB158" i="4"/>
  <c r="FA159" i="4"/>
  <c r="CX201" i="4"/>
  <c r="DG192" i="4"/>
  <c r="DV179" i="4"/>
  <c r="DD195" i="4"/>
  <c r="CF218" i="4"/>
  <c r="DA198" i="4"/>
  <c r="DC196" i="4"/>
  <c r="CL212" i="4"/>
  <c r="CW202" i="4"/>
  <c r="CP208" i="4"/>
  <c r="CO209" i="4"/>
  <c r="DR182" i="4"/>
  <c r="CN210" i="4"/>
  <c r="CJ214" i="4"/>
  <c r="DY176" i="4"/>
  <c r="DZ175" i="4"/>
  <c r="DB197" i="4"/>
  <c r="CV203" i="4"/>
  <c r="CU204" i="4"/>
  <c r="DK188" i="4"/>
  <c r="CT205" i="4"/>
  <c r="DS181" i="4"/>
  <c r="DT180" i="4"/>
  <c r="CD220" i="4"/>
  <c r="ER164" i="4"/>
  <c r="EQ165" i="4"/>
  <c r="CK213" i="4"/>
  <c r="CZ199" i="4"/>
  <c r="DJ189" i="4"/>
  <c r="CY200" i="4"/>
  <c r="DQ183" i="4"/>
  <c r="CE219" i="4"/>
  <c r="DW178" i="4"/>
  <c r="DF193" i="4"/>
  <c r="DL187" i="4"/>
  <c r="FN149" i="4" l="1"/>
  <c r="DH192" i="4"/>
  <c r="EU163" i="4"/>
  <c r="EV163" i="4" s="1"/>
  <c r="FD157" i="4"/>
  <c r="DI191" i="4"/>
  <c r="CR207" i="4"/>
  <c r="EJ169" i="4"/>
  <c r="FJ152" i="4"/>
  <c r="FE156" i="4"/>
  <c r="EH171" i="4"/>
  <c r="EG172" i="4"/>
  <c r="EK168" i="4"/>
  <c r="FI153" i="4"/>
  <c r="EI170" i="4"/>
  <c r="DX178" i="4"/>
  <c r="FK151" i="4"/>
  <c r="FL150" i="4"/>
  <c r="EF173" i="4"/>
  <c r="EE174" i="4"/>
  <c r="EM166" i="4"/>
  <c r="EN166" i="4" s="1"/>
  <c r="EO166" i="4" s="1"/>
  <c r="EL167" i="4"/>
  <c r="EY161" i="4"/>
  <c r="EZ161" i="4" s="1"/>
  <c r="CS206" i="4"/>
  <c r="CT206" i="4" s="1"/>
  <c r="FF155" i="4"/>
  <c r="FG154" i="4"/>
  <c r="CC225" i="4"/>
  <c r="CC226" i="4" s="1"/>
  <c r="DY177" i="4"/>
  <c r="DS182" i="4"/>
  <c r="CP209" i="4"/>
  <c r="CI216" i="4"/>
  <c r="DE195" i="4"/>
  <c r="DL188" i="4"/>
  <c r="DJ190" i="4"/>
  <c r="DK189" i="4"/>
  <c r="CO210" i="4"/>
  <c r="CN211" i="4"/>
  <c r="DG193" i="4"/>
  <c r="CX202" i="4"/>
  <c r="CG218" i="4"/>
  <c r="DM187" i="4"/>
  <c r="DW179" i="4"/>
  <c r="ES164" i="4"/>
  <c r="ER165" i="4"/>
  <c r="CW203" i="4"/>
  <c r="FA160" i="4"/>
  <c r="CZ200" i="4"/>
  <c r="CV204" i="4"/>
  <c r="FB159" i="4"/>
  <c r="FC158" i="4"/>
  <c r="DP185" i="4"/>
  <c r="DO186" i="4"/>
  <c r="CU205" i="4"/>
  <c r="DB198" i="4"/>
  <c r="EW162" i="4"/>
  <c r="CF219" i="4"/>
  <c r="DR183" i="4"/>
  <c r="CE220" i="4"/>
  <c r="CL213" i="4"/>
  <c r="DA199" i="4"/>
  <c r="CD221" i="4"/>
  <c r="CJ215" i="4"/>
  <c r="DC197" i="4"/>
  <c r="CQ208" i="4"/>
  <c r="DF194" i="4"/>
  <c r="DQ184" i="4"/>
  <c r="CY201" i="4"/>
  <c r="CK214" i="4"/>
  <c r="DU180" i="4"/>
  <c r="DT181" i="4"/>
  <c r="DZ176" i="4"/>
  <c r="EA175" i="4"/>
  <c r="DD196" i="4"/>
  <c r="CH217" i="4"/>
  <c r="CM212" i="4"/>
  <c r="FK152" i="4" l="1"/>
  <c r="DI192" i="4"/>
  <c r="FE157" i="4"/>
  <c r="EK169" i="4"/>
  <c r="EJ170" i="4"/>
  <c r="FJ153" i="4"/>
  <c r="FF156" i="4"/>
  <c r="EH172" i="4"/>
  <c r="EG173" i="4"/>
  <c r="DX179" i="4"/>
  <c r="EL168" i="4"/>
  <c r="EI171" i="4"/>
  <c r="DY178" i="4"/>
  <c r="DT182" i="4"/>
  <c r="FL151" i="4"/>
  <c r="FM150" i="4"/>
  <c r="EF174" i="4"/>
  <c r="FA161" i="4"/>
  <c r="CS207" i="4"/>
  <c r="CT207" i="4" s="1"/>
  <c r="EP166" i="4"/>
  <c r="EQ166" i="4" s="1"/>
  <c r="EM167" i="4"/>
  <c r="CC227" i="4"/>
  <c r="CC228" i="4" s="1"/>
  <c r="DZ177" i="4"/>
  <c r="FG155" i="4"/>
  <c r="FH154" i="4"/>
  <c r="DS183" i="4"/>
  <c r="CE221" i="4"/>
  <c r="FB160" i="4"/>
  <c r="CZ201" i="4"/>
  <c r="ES165" i="4"/>
  <c r="ET164" i="4"/>
  <c r="DM188" i="4"/>
  <c r="CO211" i="4"/>
  <c r="DH193" i="4"/>
  <c r="DU181" i="4"/>
  <c r="CY202" i="4"/>
  <c r="CQ209" i="4"/>
  <c r="CL214" i="4"/>
  <c r="CR208" i="4"/>
  <c r="DN187" i="4"/>
  <c r="DO187" i="4" s="1"/>
  <c r="CM213" i="4"/>
  <c r="DE196" i="4"/>
  <c r="DD197" i="4"/>
  <c r="CD222" i="4"/>
  <c r="CD223" i="4" s="1"/>
  <c r="CD224" i="4" s="1"/>
  <c r="CD225" i="4" s="1"/>
  <c r="CD226" i="4" s="1"/>
  <c r="DR184" i="4"/>
  <c r="DV180" i="4"/>
  <c r="DW180" i="4" s="1"/>
  <c r="DG194" i="4"/>
  <c r="DK190" i="4"/>
  <c r="CP210" i="4"/>
  <c r="EA176" i="4"/>
  <c r="EB175" i="4"/>
  <c r="DQ185" i="4"/>
  <c r="CJ216" i="4"/>
  <c r="DP186" i="4"/>
  <c r="CW204" i="4"/>
  <c r="CI217" i="4"/>
  <c r="CH218" i="4"/>
  <c r="DB199" i="4"/>
  <c r="DA200" i="4"/>
  <c r="CG219" i="4"/>
  <c r="DL189" i="4"/>
  <c r="CK215" i="4"/>
  <c r="CF220" i="4"/>
  <c r="DJ191" i="4"/>
  <c r="DC198" i="4"/>
  <c r="DF195" i="4"/>
  <c r="EW163" i="4"/>
  <c r="EX162" i="4"/>
  <c r="CU206" i="4"/>
  <c r="FD158" i="4"/>
  <c r="FC159" i="4"/>
  <c r="CV205" i="4"/>
  <c r="CX203" i="4"/>
  <c r="CN212" i="4"/>
  <c r="DI193" i="4" l="1"/>
  <c r="FL152" i="4"/>
  <c r="FK153" i="4"/>
  <c r="FF157" i="4"/>
  <c r="EK170" i="4"/>
  <c r="EL169" i="4"/>
  <c r="EG174" i="4"/>
  <c r="DX180" i="4"/>
  <c r="FG156" i="4"/>
  <c r="DY179" i="4"/>
  <c r="EI172" i="4"/>
  <c r="EJ171" i="4"/>
  <c r="EH173" i="4"/>
  <c r="DZ178" i="4"/>
  <c r="DU182" i="4"/>
  <c r="DT183" i="4"/>
  <c r="CD227" i="4"/>
  <c r="CD228" i="4" s="1"/>
  <c r="CS208" i="4"/>
  <c r="CT208" i="4" s="1"/>
  <c r="EA177" i="4"/>
  <c r="FM151" i="4"/>
  <c r="FN150" i="4"/>
  <c r="FB161" i="4"/>
  <c r="EN167" i="4"/>
  <c r="EM168" i="4"/>
  <c r="ER166" i="4"/>
  <c r="ES166" i="4" s="1"/>
  <c r="FH155" i="4"/>
  <c r="FI154" i="4"/>
  <c r="DB200" i="4"/>
  <c r="CP211" i="4"/>
  <c r="DN188" i="4"/>
  <c r="DM189" i="4"/>
  <c r="CU207" i="4"/>
  <c r="CQ210" i="4"/>
  <c r="CO212" i="4"/>
  <c r="ET165" i="4"/>
  <c r="EU164" i="4"/>
  <c r="EY162" i="4"/>
  <c r="EX163" i="4"/>
  <c r="DJ192" i="4"/>
  <c r="DL190" i="4"/>
  <c r="CW205" i="4"/>
  <c r="DP187" i="4"/>
  <c r="DK191" i="4"/>
  <c r="CF221" i="4"/>
  <c r="CE222" i="4"/>
  <c r="CN213" i="4"/>
  <c r="DF196" i="4"/>
  <c r="CJ217" i="4"/>
  <c r="CR209" i="4"/>
  <c r="DC199" i="4"/>
  <c r="CK216" i="4"/>
  <c r="CH219" i="4"/>
  <c r="DG195" i="4"/>
  <c r="CZ202" i="4"/>
  <c r="CV206" i="4"/>
  <c r="DA201" i="4"/>
  <c r="CI218" i="4"/>
  <c r="DQ186" i="4"/>
  <c r="DV181" i="4"/>
  <c r="DR185" i="4"/>
  <c r="DD198" i="4"/>
  <c r="CM214" i="4"/>
  <c r="CL215" i="4"/>
  <c r="CY203" i="4"/>
  <c r="DH194" i="4"/>
  <c r="DS184" i="4"/>
  <c r="CX204" i="4"/>
  <c r="FC160" i="4"/>
  <c r="DE197" i="4"/>
  <c r="FE158" i="4"/>
  <c r="FD159" i="4"/>
  <c r="CG220" i="4"/>
  <c r="EB176" i="4"/>
  <c r="EC175" i="4"/>
  <c r="ED175" i="4" s="1"/>
  <c r="CC229" i="4"/>
  <c r="DI194" i="4" l="1"/>
  <c r="DJ193" i="4"/>
  <c r="FL153" i="4"/>
  <c r="FM152" i="4"/>
  <c r="FG157" i="4"/>
  <c r="EB177" i="4"/>
  <c r="EL170" i="4"/>
  <c r="EK171" i="4"/>
  <c r="EH174" i="4"/>
  <c r="DY180" i="4"/>
  <c r="FH156" i="4"/>
  <c r="DZ179" i="4"/>
  <c r="EJ172" i="4"/>
  <c r="DV182" i="4"/>
  <c r="EA178" i="4"/>
  <c r="DT184" i="4"/>
  <c r="EI173" i="4"/>
  <c r="DU183" i="4"/>
  <c r="FC161" i="4"/>
  <c r="FN151" i="4"/>
  <c r="EM169" i="4"/>
  <c r="EO167" i="4"/>
  <c r="EP167" i="4" s="1"/>
  <c r="EN168" i="4"/>
  <c r="CR210" i="4"/>
  <c r="DE198" i="4"/>
  <c r="FI155" i="4"/>
  <c r="FJ154" i="4"/>
  <c r="DO188" i="4"/>
  <c r="DP188" i="4" s="1"/>
  <c r="DA202" i="4"/>
  <c r="DW181" i="4"/>
  <c r="DX181" i="4" s="1"/>
  <c r="CX205" i="4"/>
  <c r="DR186" i="4"/>
  <c r="DC200" i="4"/>
  <c r="DB201" i="4"/>
  <c r="DG196" i="4"/>
  <c r="CO213" i="4"/>
  <c r="CI219" i="4"/>
  <c r="CW206" i="4"/>
  <c r="EY163" i="4"/>
  <c r="EZ162" i="4"/>
  <c r="DN189" i="4"/>
  <c r="EC176" i="4"/>
  <c r="ED176" i="4" s="1"/>
  <c r="EE175" i="4"/>
  <c r="DF197" i="4"/>
  <c r="DH195" i="4"/>
  <c r="CL216" i="4"/>
  <c r="CE223" i="4"/>
  <c r="DK192" i="4"/>
  <c r="DL191" i="4"/>
  <c r="CU208" i="4"/>
  <c r="CD229" i="4"/>
  <c r="DS185" i="4"/>
  <c r="CZ203" i="4"/>
  <c r="CH220" i="4"/>
  <c r="CF222" i="4"/>
  <c r="EU165" i="4"/>
  <c r="EV164" i="4"/>
  <c r="CQ211" i="4"/>
  <c r="CP212" i="4"/>
  <c r="FD160" i="4"/>
  <c r="CM215" i="4"/>
  <c r="CK217" i="4"/>
  <c r="CJ218" i="4"/>
  <c r="ET166" i="4"/>
  <c r="DM190" i="4"/>
  <c r="CC230" i="4"/>
  <c r="CC231" i="4" s="1"/>
  <c r="CC232" i="4" s="1"/>
  <c r="CC233" i="4" s="1"/>
  <c r="CC234" i="4" s="1"/>
  <c r="CC235" i="4" s="1"/>
  <c r="CC236" i="4" s="1"/>
  <c r="CC237" i="4" s="1"/>
  <c r="CC238" i="4" s="1"/>
  <c r="CC239" i="4" s="1"/>
  <c r="CC240" i="4" s="1"/>
  <c r="CC241" i="4" s="1"/>
  <c r="CC242" i="4" s="1"/>
  <c r="CC243" i="4" s="1"/>
  <c r="CC244" i="4" s="1"/>
  <c r="CC245" i="4" s="1"/>
  <c r="CC246" i="4" s="1"/>
  <c r="CC247" i="4" s="1"/>
  <c r="CC248" i="4" s="1"/>
  <c r="CC249" i="4" s="1"/>
  <c r="CC250" i="4" s="1"/>
  <c r="CC251" i="4" s="1"/>
  <c r="CC252" i="4" s="1"/>
  <c r="CC253" i="4" s="1"/>
  <c r="CC254" i="4" s="1"/>
  <c r="CC255" i="4" s="1"/>
  <c r="CC256" i="4" s="1"/>
  <c r="CC257" i="4" s="1"/>
  <c r="CC258" i="4" s="1"/>
  <c r="CC259" i="4" s="1"/>
  <c r="CG221" i="4"/>
  <c r="FE159" i="4"/>
  <c r="FF158" i="4"/>
  <c r="CY204" i="4"/>
  <c r="CV207" i="4"/>
  <c r="CN214" i="4"/>
  <c r="DQ187" i="4"/>
  <c r="DD199" i="4"/>
  <c r="CS209" i="4"/>
  <c r="CT209" i="4" s="1"/>
  <c r="DI195" i="4" l="1"/>
  <c r="DJ194" i="4"/>
  <c r="FN152" i="4"/>
  <c r="FM153" i="4"/>
  <c r="FH157" i="4"/>
  <c r="EB178" i="4"/>
  <c r="EM170" i="4"/>
  <c r="EA179" i="4"/>
  <c r="EL171" i="4"/>
  <c r="EK172" i="4"/>
  <c r="DZ180" i="4"/>
  <c r="DU184" i="4"/>
  <c r="DV183" i="4"/>
  <c r="EJ173" i="4"/>
  <c r="FD161" i="4"/>
  <c r="EI174" i="4"/>
  <c r="CR211" i="4"/>
  <c r="EN169" i="4"/>
  <c r="EQ167" i="4"/>
  <c r="ER167" i="4" s="1"/>
  <c r="EO168" i="4"/>
  <c r="DO189" i="4"/>
  <c r="DP189" i="4" s="1"/>
  <c r="FK154" i="4"/>
  <c r="FL154" i="4" s="1"/>
  <c r="FJ155" i="4"/>
  <c r="FI156" i="4"/>
  <c r="DQ188" i="4"/>
  <c r="DY181" i="4"/>
  <c r="EU166" i="4"/>
  <c r="CU209" i="4"/>
  <c r="DD200" i="4"/>
  <c r="FG158" i="4"/>
  <c r="FF159" i="4"/>
  <c r="EC177" i="4"/>
  <c r="ED177" i="4" s="1"/>
  <c r="CW207" i="4"/>
  <c r="CI220" i="4"/>
  <c r="DG197" i="4"/>
  <c r="FE160" i="4"/>
  <c r="CK218" i="4"/>
  <c r="CN215" i="4"/>
  <c r="CM216" i="4"/>
  <c r="CG222" i="4"/>
  <c r="CF223" i="4"/>
  <c r="CE224" i="4"/>
  <c r="DF198" i="4"/>
  <c r="DB202" i="4"/>
  <c r="CX206" i="4"/>
  <c r="DW182" i="4"/>
  <c r="DE199" i="4"/>
  <c r="CP213" i="4"/>
  <c r="DL192" i="4"/>
  <c r="EE176" i="4"/>
  <c r="EF175" i="4"/>
  <c r="EG175" i="4" s="1"/>
  <c r="EH175" i="4" s="1"/>
  <c r="DM191" i="4"/>
  <c r="CH221" i="4"/>
  <c r="CD230" i="4"/>
  <c r="CD231" i="4" s="1"/>
  <c r="CD232" i="4" s="1"/>
  <c r="CD233" i="4" s="1"/>
  <c r="CD234" i="4" s="1"/>
  <c r="CD235" i="4" s="1"/>
  <c r="CD236" i="4" s="1"/>
  <c r="CL217" i="4"/>
  <c r="DT185" i="4"/>
  <c r="DR187" i="4"/>
  <c r="CJ219" i="4"/>
  <c r="DK193" i="4"/>
  <c r="DN190" i="4"/>
  <c r="CO214" i="4"/>
  <c r="CQ212" i="4"/>
  <c r="DH196" i="4"/>
  <c r="FA162" i="4"/>
  <c r="EZ163" i="4"/>
  <c r="DA203" i="4"/>
  <c r="CS210" i="4"/>
  <c r="CV208" i="4"/>
  <c r="CZ204" i="4"/>
  <c r="CY205" i="4"/>
  <c r="EV165" i="4"/>
  <c r="EW164" i="4"/>
  <c r="DS186" i="4"/>
  <c r="DC201" i="4"/>
  <c r="DJ195" i="4" l="1"/>
  <c r="FN153" i="4"/>
  <c r="FI157" i="4"/>
  <c r="DZ181" i="4"/>
  <c r="EB179" i="4"/>
  <c r="DU185" i="4"/>
  <c r="EM171" i="4"/>
  <c r="EL172" i="4"/>
  <c r="DV184" i="4"/>
  <c r="EN170" i="4"/>
  <c r="DW183" i="4"/>
  <c r="EA180" i="4"/>
  <c r="EK173" i="4"/>
  <c r="FE161" i="4"/>
  <c r="CS211" i="4"/>
  <c r="EJ174" i="4"/>
  <c r="ES167" i="4"/>
  <c r="ET167" i="4" s="1"/>
  <c r="DS187" i="4"/>
  <c r="EO169" i="4"/>
  <c r="EP168" i="4"/>
  <c r="DQ189" i="4"/>
  <c r="DR188" i="4"/>
  <c r="CY206" i="4"/>
  <c r="FJ156" i="4"/>
  <c r="EE177" i="4"/>
  <c r="FM154" i="4"/>
  <c r="FK155" i="4"/>
  <c r="FB162" i="4"/>
  <c r="FA163" i="4"/>
  <c r="CQ213" i="4"/>
  <c r="CO215" i="4"/>
  <c r="DK194" i="4"/>
  <c r="CJ220" i="4"/>
  <c r="EF176" i="4"/>
  <c r="EG176" i="4" s="1"/>
  <c r="EC178" i="4"/>
  <c r="ED178" i="4" s="1"/>
  <c r="CH222" i="4"/>
  <c r="CX207" i="4"/>
  <c r="DB203" i="4"/>
  <c r="CT210" i="4"/>
  <c r="CU210" i="4" s="1"/>
  <c r="CZ205" i="4"/>
  <c r="DA204" i="4"/>
  <c r="DG198" i="4"/>
  <c r="DF199" i="4"/>
  <c r="CM217" i="4"/>
  <c r="FF160" i="4"/>
  <c r="DN191" i="4"/>
  <c r="CL218" i="4"/>
  <c r="EI175" i="4"/>
  <c r="DL193" i="4"/>
  <c r="CN216" i="4"/>
  <c r="CI221" i="4"/>
  <c r="FH158" i="4"/>
  <c r="FG159" i="4"/>
  <c r="DD201" i="4"/>
  <c r="DX182" i="4"/>
  <c r="DC202" i="4"/>
  <c r="EW165" i="4"/>
  <c r="EX164" i="4"/>
  <c r="CV209" i="4"/>
  <c r="DO190" i="4"/>
  <c r="CF224" i="4"/>
  <c r="CW208" i="4"/>
  <c r="EV166" i="4"/>
  <c r="CP214" i="4"/>
  <c r="CE225" i="4"/>
  <c r="CG223" i="4"/>
  <c r="CK219" i="4"/>
  <c r="CR212" i="4"/>
  <c r="DI196" i="4"/>
  <c r="DH197" i="4"/>
  <c r="DT186" i="4"/>
  <c r="CD237" i="4"/>
  <c r="CD238" i="4" s="1"/>
  <c r="CD239" i="4" s="1"/>
  <c r="CD240" i="4" s="1"/>
  <c r="CD241" i="4" s="1"/>
  <c r="CD242" i="4" s="1"/>
  <c r="CD243" i="4" s="1"/>
  <c r="CD244" i="4" s="1"/>
  <c r="CD245" i="4" s="1"/>
  <c r="CD246" i="4" s="1"/>
  <c r="CD247" i="4" s="1"/>
  <c r="CD248" i="4" s="1"/>
  <c r="CD249" i="4" s="1"/>
  <c r="CD250" i="4" s="1"/>
  <c r="CD251" i="4" s="1"/>
  <c r="CD252" i="4" s="1"/>
  <c r="CD253" i="4" s="1"/>
  <c r="CD254" i="4" s="1"/>
  <c r="CD255" i="4" s="1"/>
  <c r="DM192" i="4"/>
  <c r="DE200" i="4"/>
  <c r="FN154" i="4" l="1"/>
  <c r="FJ157" i="4"/>
  <c r="EA181" i="4"/>
  <c r="CS212" i="4"/>
  <c r="EN171" i="4"/>
  <c r="EM172" i="4"/>
  <c r="EB180" i="4"/>
  <c r="EO170" i="4"/>
  <c r="EL173" i="4"/>
  <c r="FF161" i="4"/>
  <c r="DW184" i="4"/>
  <c r="DV185" i="4"/>
  <c r="EK174" i="4"/>
  <c r="EJ175" i="4"/>
  <c r="DE201" i="4"/>
  <c r="DR189" i="4"/>
  <c r="DS188" i="4"/>
  <c r="FK156" i="4"/>
  <c r="EP169" i="4"/>
  <c r="EQ168" i="4"/>
  <c r="DL194" i="4"/>
  <c r="FL155" i="4"/>
  <c r="EE178" i="4"/>
  <c r="DM193" i="4"/>
  <c r="DI197" i="4"/>
  <c r="DH198" i="4"/>
  <c r="CV210" i="4"/>
  <c r="DC203" i="4"/>
  <c r="DK195" i="4"/>
  <c r="DJ196" i="4"/>
  <c r="EX165" i="4"/>
  <c r="EY164" i="4"/>
  <c r="FG160" i="4"/>
  <c r="CZ206" i="4"/>
  <c r="FC162" i="4"/>
  <c r="FB163" i="4"/>
  <c r="CP215" i="4"/>
  <c r="CW209" i="4"/>
  <c r="EW166" i="4"/>
  <c r="DX183" i="4"/>
  <c r="DY182" i="4"/>
  <c r="DZ182" i="4" s="1"/>
  <c r="FH159" i="4"/>
  <c r="FI158" i="4"/>
  <c r="DN192" i="4"/>
  <c r="DG199" i="4"/>
  <c r="DF200" i="4"/>
  <c r="CT211" i="4"/>
  <c r="CX208" i="4"/>
  <c r="EH176" i="4"/>
  <c r="EI176" i="4" s="1"/>
  <c r="CH223" i="4"/>
  <c r="CG224" i="4"/>
  <c r="CY207" i="4"/>
  <c r="DT187" i="4"/>
  <c r="CR213" i="4"/>
  <c r="CF225" i="4"/>
  <c r="DD202" i="4"/>
  <c r="CI222" i="4"/>
  <c r="CJ221" i="4"/>
  <c r="CO216" i="4"/>
  <c r="CE226" i="4"/>
  <c r="CE227" i="4" s="1"/>
  <c r="CE228" i="4" s="1"/>
  <c r="CE229" i="4" s="1"/>
  <c r="CE230" i="4" s="1"/>
  <c r="CE231" i="4" s="1"/>
  <c r="CE232" i="4" s="1"/>
  <c r="CE233" i="4" s="1"/>
  <c r="CE234" i="4" s="1"/>
  <c r="CE235" i="4" s="1"/>
  <c r="CE236" i="4" s="1"/>
  <c r="CD256" i="4"/>
  <c r="CD257" i="4" s="1"/>
  <c r="CD258" i="4" s="1"/>
  <c r="CD259" i="4" s="1"/>
  <c r="DO191" i="4"/>
  <c r="DP190" i="4"/>
  <c r="DQ190" i="4" s="1"/>
  <c r="EC179" i="4"/>
  <c r="DU186" i="4"/>
  <c r="EU167" i="4"/>
  <c r="CK220" i="4"/>
  <c r="CN217" i="4"/>
  <c r="CM218" i="4"/>
  <c r="CL219" i="4"/>
  <c r="DA205" i="4"/>
  <c r="DB204" i="4"/>
  <c r="EF177" i="4"/>
  <c r="CQ214" i="4"/>
  <c r="FK157" i="4" l="1"/>
  <c r="EB181" i="4"/>
  <c r="CT212" i="4"/>
  <c r="EC180" i="4"/>
  <c r="FG161" i="4"/>
  <c r="EO171" i="4"/>
  <c r="EN172" i="4"/>
  <c r="DX184" i="4"/>
  <c r="EM173" i="4"/>
  <c r="EL174" i="4"/>
  <c r="EP170" i="4"/>
  <c r="DW185" i="4"/>
  <c r="EK175" i="4"/>
  <c r="DE202" i="4"/>
  <c r="FL156" i="4"/>
  <c r="DS189" i="4"/>
  <c r="DL195" i="4"/>
  <c r="EQ169" i="4"/>
  <c r="ER168" i="4"/>
  <c r="CU211" i="4"/>
  <c r="DI198" i="4"/>
  <c r="FM155" i="4"/>
  <c r="EJ176" i="4"/>
  <c r="EA182" i="4"/>
  <c r="CL220" i="4"/>
  <c r="CK221" i="4"/>
  <c r="DT188" i="4"/>
  <c r="CX209" i="4"/>
  <c r="FJ158" i="4"/>
  <c r="FI159" i="4"/>
  <c r="CM219" i="4"/>
  <c r="CJ222" i="4"/>
  <c r="FH160" i="4"/>
  <c r="CW210" i="4"/>
  <c r="FC163" i="4"/>
  <c r="FD162" i="4"/>
  <c r="DM194" i="4"/>
  <c r="DO192" i="4"/>
  <c r="CF226" i="4"/>
  <c r="CG225" i="4"/>
  <c r="DG200" i="4"/>
  <c r="DF201" i="4"/>
  <c r="CZ207" i="4"/>
  <c r="ED179" i="4"/>
  <c r="EE179" i="4" s="1"/>
  <c r="DU187" i="4"/>
  <c r="DV186" i="4"/>
  <c r="DD203" i="4"/>
  <c r="CH224" i="4"/>
  <c r="DK196" i="4"/>
  <c r="DC204" i="4"/>
  <c r="CQ215" i="4"/>
  <c r="EF178" i="4"/>
  <c r="CY208" i="4"/>
  <c r="DB205" i="4"/>
  <c r="CN218" i="4"/>
  <c r="DP191" i="4"/>
  <c r="CE237" i="4"/>
  <c r="CE238" i="4" s="1"/>
  <c r="CE239" i="4" s="1"/>
  <c r="CE240" i="4" s="1"/>
  <c r="CE241" i="4" s="1"/>
  <c r="CE242" i="4" s="1"/>
  <c r="CE243" i="4" s="1"/>
  <c r="CE244" i="4" s="1"/>
  <c r="CE245" i="4" s="1"/>
  <c r="CE246" i="4" s="1"/>
  <c r="CE247" i="4" s="1"/>
  <c r="CE248" i="4" s="1"/>
  <c r="CE249" i="4" s="1"/>
  <c r="CE250" i="4" s="1"/>
  <c r="CE251" i="4" s="1"/>
  <c r="CE252" i="4" s="1"/>
  <c r="CE253" i="4" s="1"/>
  <c r="CE254" i="4" s="1"/>
  <c r="CE255" i="4" s="1"/>
  <c r="CE256" i="4" s="1"/>
  <c r="CE257" i="4" s="1"/>
  <c r="CE258" i="4" s="1"/>
  <c r="CE259" i="4" s="1"/>
  <c r="CO217" i="4"/>
  <c r="EY165" i="4"/>
  <c r="EZ164" i="4"/>
  <c r="CI223" i="4"/>
  <c r="CS213" i="4"/>
  <c r="CR214" i="4"/>
  <c r="DN193" i="4"/>
  <c r="DY183" i="4"/>
  <c r="EX166" i="4"/>
  <c r="DH199" i="4"/>
  <c r="EV167" i="4"/>
  <c r="DA206" i="4"/>
  <c r="CP216" i="4"/>
  <c r="DJ197" i="4"/>
  <c r="EG177" i="4"/>
  <c r="DR190" i="4"/>
  <c r="FL157" i="4" l="1"/>
  <c r="CT213" i="4"/>
  <c r="CU212" i="4"/>
  <c r="EB182" i="4"/>
  <c r="EC181" i="4"/>
  <c r="DY184" i="4"/>
  <c r="FH161" i="4"/>
  <c r="DX185" i="4"/>
  <c r="EO172" i="4"/>
  <c r="EL175" i="4"/>
  <c r="EP171" i="4"/>
  <c r="EM174" i="4"/>
  <c r="EN173" i="4"/>
  <c r="EK176" i="4"/>
  <c r="DL196" i="4"/>
  <c r="FM156" i="4"/>
  <c r="CV211" i="4"/>
  <c r="ER169" i="4"/>
  <c r="ES168" i="4"/>
  <c r="EQ170" i="4"/>
  <c r="FN155" i="4"/>
  <c r="DU188" i="4"/>
  <c r="EF179" i="4"/>
  <c r="CP217" i="4"/>
  <c r="CR215" i="4"/>
  <c r="DP192" i="4"/>
  <c r="CG226" i="4"/>
  <c r="CF227" i="4"/>
  <c r="CF228" i="4" s="1"/>
  <c r="CF229" i="4" s="1"/>
  <c r="CF230" i="4" s="1"/>
  <c r="CF231" i="4" s="1"/>
  <c r="CF232" i="4" s="1"/>
  <c r="CF233" i="4" s="1"/>
  <c r="CF234" i="4" s="1"/>
  <c r="CF235" i="4" s="1"/>
  <c r="CF236" i="4" s="1"/>
  <c r="CF237" i="4" s="1"/>
  <c r="CF238" i="4" s="1"/>
  <c r="CF239" i="4" s="1"/>
  <c r="CF240" i="4" s="1"/>
  <c r="CF241" i="4" s="1"/>
  <c r="CF242" i="4" s="1"/>
  <c r="CF243" i="4" s="1"/>
  <c r="CF244" i="4" s="1"/>
  <c r="FD163" i="4"/>
  <c r="FE162" i="4"/>
  <c r="CJ223" i="4"/>
  <c r="DQ191" i="4"/>
  <c r="CX210" i="4"/>
  <c r="DS190" i="4"/>
  <c r="DA207" i="4"/>
  <c r="CS214" i="4"/>
  <c r="CO218" i="4"/>
  <c r="CH225" i="4"/>
  <c r="DZ183" i="4"/>
  <c r="EA183" i="4" s="1"/>
  <c r="DT189" i="4"/>
  <c r="DF202" i="4"/>
  <c r="DH200" i="4"/>
  <c r="CY209" i="4"/>
  <c r="CQ216" i="4"/>
  <c r="DC205" i="4"/>
  <c r="DG201" i="4"/>
  <c r="DO193" i="4"/>
  <c r="CI224" i="4"/>
  <c r="DN194" i="4"/>
  <c r="DM195" i="4"/>
  <c r="CN219" i="4"/>
  <c r="CM220" i="4"/>
  <c r="FI160" i="4"/>
  <c r="EH177" i="4"/>
  <c r="EG178" i="4"/>
  <c r="DD204" i="4"/>
  <c r="CZ208" i="4"/>
  <c r="FK158" i="4"/>
  <c r="FJ159" i="4"/>
  <c r="CK222" i="4"/>
  <c r="DE203" i="4"/>
  <c r="DK197" i="4"/>
  <c r="DJ198" i="4"/>
  <c r="FA164" i="4"/>
  <c r="EZ165" i="4"/>
  <c r="DB206" i="4"/>
  <c r="DV187" i="4"/>
  <c r="DW186" i="4"/>
  <c r="EW167" i="4"/>
  <c r="EY166" i="4"/>
  <c r="DI199" i="4"/>
  <c r="ED180" i="4"/>
  <c r="CL221" i="4"/>
  <c r="CT214" i="4" l="1"/>
  <c r="FM157" i="4"/>
  <c r="CU213" i="4"/>
  <c r="ED181" i="4"/>
  <c r="CV212" i="4"/>
  <c r="EC182" i="4"/>
  <c r="FI161" i="4"/>
  <c r="DX186" i="4"/>
  <c r="DY185" i="4"/>
  <c r="EP172" i="4"/>
  <c r="EM175" i="4"/>
  <c r="EL176" i="4"/>
  <c r="DM196" i="4"/>
  <c r="DL197" i="4"/>
  <c r="EN174" i="4"/>
  <c r="EQ171" i="4"/>
  <c r="EO173" i="4"/>
  <c r="FN156" i="4"/>
  <c r="CW211" i="4"/>
  <c r="ET168" i="4"/>
  <c r="EU168" i="4" s="1"/>
  <c r="ES169" i="4"/>
  <c r="ER170" i="4"/>
  <c r="CH226" i="4"/>
  <c r="FJ160" i="4"/>
  <c r="EH178" i="4"/>
  <c r="DI200" i="4"/>
  <c r="DV188" i="4"/>
  <c r="DB207" i="4"/>
  <c r="DN195" i="4"/>
  <c r="DQ192" i="4"/>
  <c r="CP218" i="4"/>
  <c r="CK223" i="4"/>
  <c r="CZ209" i="4"/>
  <c r="DG202" i="4"/>
  <c r="DU189" i="4"/>
  <c r="DT190" i="4"/>
  <c r="CF245" i="4"/>
  <c r="CF246" i="4" s="1"/>
  <c r="CF247" i="4" s="1"/>
  <c r="CF248" i="4" s="1"/>
  <c r="CF249" i="4" s="1"/>
  <c r="CF250" i="4" s="1"/>
  <c r="CF251" i="4" s="1"/>
  <c r="CF252" i="4" s="1"/>
  <c r="CF253" i="4" s="1"/>
  <c r="CF254" i="4" s="1"/>
  <c r="CF255" i="4" s="1"/>
  <c r="CF256" i="4" s="1"/>
  <c r="CF257" i="4" s="1"/>
  <c r="CF258" i="4" s="1"/>
  <c r="CF259" i="4" s="1"/>
  <c r="DJ199" i="4"/>
  <c r="CQ217" i="4"/>
  <c r="DF203" i="4"/>
  <c r="DR191" i="4"/>
  <c r="DS191" i="4" s="1"/>
  <c r="CL222" i="4"/>
  <c r="EZ166" i="4"/>
  <c r="DK198" i="4"/>
  <c r="FL158" i="4"/>
  <c r="FK159" i="4"/>
  <c r="EG179" i="4"/>
  <c r="CM221" i="4"/>
  <c r="DZ184" i="4"/>
  <c r="CS215" i="4"/>
  <c r="CG227" i="4"/>
  <c r="FA165" i="4"/>
  <c r="FB164" i="4"/>
  <c r="CN220" i="4"/>
  <c r="DO194" i="4"/>
  <c r="CY210" i="4"/>
  <c r="EI177" i="4"/>
  <c r="CO219" i="4"/>
  <c r="CJ224" i="4"/>
  <c r="EX167" i="4"/>
  <c r="DW187" i="4"/>
  <c r="DH201" i="4"/>
  <c r="DA208" i="4"/>
  <c r="FF162" i="4"/>
  <c r="FE163" i="4"/>
  <c r="CR216" i="4"/>
  <c r="DE204" i="4"/>
  <c r="DD205" i="4"/>
  <c r="CI225" i="4"/>
  <c r="DC206" i="4"/>
  <c r="EB183" i="4"/>
  <c r="DP193" i="4"/>
  <c r="EE180" i="4"/>
  <c r="EF180" i="4" s="1"/>
  <c r="CU214" i="4" l="1"/>
  <c r="FN157" i="4"/>
  <c r="ED182" i="4"/>
  <c r="CV213" i="4"/>
  <c r="CW212" i="4"/>
  <c r="FJ161" i="4"/>
  <c r="DY186" i="4"/>
  <c r="EM176" i="4"/>
  <c r="EN175" i="4"/>
  <c r="DM197" i="4"/>
  <c r="EQ172" i="4"/>
  <c r="CX211" i="4"/>
  <c r="EO174" i="4"/>
  <c r="ER171" i="4"/>
  <c r="EP173" i="4"/>
  <c r="DW188" i="4"/>
  <c r="ES170" i="4"/>
  <c r="EV168" i="4"/>
  <c r="EW168" i="4" s="1"/>
  <c r="EX168" i="4" s="1"/>
  <c r="ET169" i="4"/>
  <c r="EU169" i="4" s="1"/>
  <c r="CH227" i="4"/>
  <c r="FK160" i="4"/>
  <c r="CL223" i="4"/>
  <c r="CQ218" i="4"/>
  <c r="DD206" i="4"/>
  <c r="CR217" i="4"/>
  <c r="EY167" i="4"/>
  <c r="EZ167" i="4" s="1"/>
  <c r="EI178" i="4"/>
  <c r="DZ185" i="4"/>
  <c r="EA184" i="4"/>
  <c r="EB184" i="4" s="1"/>
  <c r="DT191" i="4"/>
  <c r="EJ177" i="4"/>
  <c r="EK177" i="4" s="1"/>
  <c r="CM222" i="4"/>
  <c r="DK199" i="4"/>
  <c r="DX187" i="4"/>
  <c r="CI226" i="4"/>
  <c r="FF163" i="4"/>
  <c r="FG162" i="4"/>
  <c r="CO220" i="4"/>
  <c r="CN221" i="4"/>
  <c r="EH179" i="4"/>
  <c r="EG180" i="4"/>
  <c r="DB208" i="4"/>
  <c r="EE181" i="4"/>
  <c r="EF181" i="4" s="1"/>
  <c r="DU190" i="4"/>
  <c r="DV189" i="4"/>
  <c r="DA209" i="4"/>
  <c r="FC164" i="4"/>
  <c r="FB165" i="4"/>
  <c r="EC183" i="4"/>
  <c r="DF204" i="4"/>
  <c r="DO195" i="4"/>
  <c r="DN196" i="4"/>
  <c r="CK224" i="4"/>
  <c r="CJ225" i="4"/>
  <c r="FA166" i="4"/>
  <c r="FM158" i="4"/>
  <c r="FL159" i="4"/>
  <c r="DP194" i="4"/>
  <c r="DC207" i="4"/>
  <c r="CS216" i="4"/>
  <c r="DL198" i="4"/>
  <c r="DJ200" i="4"/>
  <c r="CZ210" i="4"/>
  <c r="CT215" i="4"/>
  <c r="DI201" i="4"/>
  <c r="DH202" i="4"/>
  <c r="DE205" i="4"/>
  <c r="CP219" i="4"/>
  <c r="CG228" i="4"/>
  <c r="DR192" i="4"/>
  <c r="DG203" i="4"/>
  <c r="DQ193" i="4"/>
  <c r="CX212" i="4" l="1"/>
  <c r="CV214" i="4"/>
  <c r="ED183" i="4"/>
  <c r="CW213" i="4"/>
  <c r="FK161" i="4"/>
  <c r="DY187" i="4"/>
  <c r="DZ186" i="4"/>
  <c r="EN176" i="4"/>
  <c r="FL160" i="4"/>
  <c r="CY211" i="4"/>
  <c r="EO175" i="4"/>
  <c r="ER172" i="4"/>
  <c r="EP174" i="4"/>
  <c r="ES171" i="4"/>
  <c r="EQ173" i="4"/>
  <c r="DG204" i="4"/>
  <c r="CM223" i="4"/>
  <c r="EV169" i="4"/>
  <c r="EW169" i="4" s="1"/>
  <c r="EX169" i="4" s="1"/>
  <c r="ET170" i="4"/>
  <c r="CP220" i="4"/>
  <c r="FM159" i="4"/>
  <c r="FA167" i="4"/>
  <c r="DV190" i="4"/>
  <c r="EI179" i="4"/>
  <c r="EE182" i="4"/>
  <c r="EF182" i="4" s="1"/>
  <c r="EL177" i="4"/>
  <c r="DQ194" i="4"/>
  <c r="FB166" i="4"/>
  <c r="EY168" i="4"/>
  <c r="DP195" i="4"/>
  <c r="FC165" i="4"/>
  <c r="FD164" i="4"/>
  <c r="DD207" i="4"/>
  <c r="DI202" i="4"/>
  <c r="CN222" i="4"/>
  <c r="CG229" i="4"/>
  <c r="CG230" i="4" s="1"/>
  <c r="CG231" i="4" s="1"/>
  <c r="CG232" i="4" s="1"/>
  <c r="CG233" i="4" s="1"/>
  <c r="CG234" i="4" s="1"/>
  <c r="CG235" i="4" s="1"/>
  <c r="CG236" i="4" s="1"/>
  <c r="CG237" i="4" s="1"/>
  <c r="DW189" i="4"/>
  <c r="CL224" i="4"/>
  <c r="CO221" i="4"/>
  <c r="CI227" i="4"/>
  <c r="DX188" i="4"/>
  <c r="DF205" i="4"/>
  <c r="DK200" i="4"/>
  <c r="CR218" i="4"/>
  <c r="DR193" i="4"/>
  <c r="DE206" i="4"/>
  <c r="DH203" i="4"/>
  <c r="CT216" i="4"/>
  <c r="DJ201" i="4"/>
  <c r="CS217" i="4"/>
  <c r="CU215" i="4"/>
  <c r="DC208" i="4"/>
  <c r="CK225" i="4"/>
  <c r="CJ226" i="4"/>
  <c r="DN197" i="4"/>
  <c r="EH180" i="4"/>
  <c r="EG181" i="4"/>
  <c r="EJ178" i="4"/>
  <c r="EA185" i="4"/>
  <c r="CH228" i="4"/>
  <c r="FN158" i="4"/>
  <c r="DO196" i="4"/>
  <c r="DA210" i="4"/>
  <c r="DU191" i="4"/>
  <c r="DS192" i="4"/>
  <c r="DB209" i="4"/>
  <c r="FH162" i="4"/>
  <c r="FG163" i="4"/>
  <c r="CQ219" i="4"/>
  <c r="DL199" i="4"/>
  <c r="EC184" i="4"/>
  <c r="DM198" i="4"/>
  <c r="CY212" i="4" l="1"/>
  <c r="CV215" i="4"/>
  <c r="CW214" i="4"/>
  <c r="CX213" i="4"/>
  <c r="FL161" i="4"/>
  <c r="DZ187" i="4"/>
  <c r="EO176" i="4"/>
  <c r="FM160" i="4"/>
  <c r="CZ211" i="4"/>
  <c r="EP175" i="4"/>
  <c r="ER173" i="4"/>
  <c r="ES172" i="4"/>
  <c r="EQ174" i="4"/>
  <c r="DG205" i="4"/>
  <c r="CQ220" i="4"/>
  <c r="FB167" i="4"/>
  <c r="CM224" i="4"/>
  <c r="FN159" i="4"/>
  <c r="CP221" i="4"/>
  <c r="EY169" i="4"/>
  <c r="EI180" i="4"/>
  <c r="EZ168" i="4"/>
  <c r="EU170" i="4"/>
  <c r="ET171" i="4"/>
  <c r="EE183" i="4"/>
  <c r="EF183" i="4" s="1"/>
  <c r="DX189" i="4"/>
  <c r="DY188" i="4"/>
  <c r="DR194" i="4"/>
  <c r="EH181" i="4"/>
  <c r="DS193" i="4"/>
  <c r="DO197" i="4"/>
  <c r="CH229" i="4"/>
  <c r="CH230" i="4" s="1"/>
  <c r="CH231" i="4" s="1"/>
  <c r="CH232" i="4" s="1"/>
  <c r="CH233" i="4" s="1"/>
  <c r="CH234" i="4" s="1"/>
  <c r="CH235" i="4" s="1"/>
  <c r="CH236" i="4" s="1"/>
  <c r="CH237" i="4" s="1"/>
  <c r="CT217" i="4"/>
  <c r="FI162" i="4"/>
  <c r="FH163" i="4"/>
  <c r="DV191" i="4"/>
  <c r="EA186" i="4"/>
  <c r="DJ202" i="4"/>
  <c r="DH204" i="4"/>
  <c r="DE207" i="4"/>
  <c r="DK201" i="4"/>
  <c r="DF206" i="4"/>
  <c r="CJ227" i="4"/>
  <c r="CI228" i="4"/>
  <c r="CN223" i="4"/>
  <c r="FE164" i="4"/>
  <c r="FD165" i="4"/>
  <c r="DQ195" i="4"/>
  <c r="DC209" i="4"/>
  <c r="DP196" i="4"/>
  <c r="DM199" i="4"/>
  <c r="DN198" i="4"/>
  <c r="CU216" i="4"/>
  <c r="CO222" i="4"/>
  <c r="FC166" i="4"/>
  <c r="EM177" i="4"/>
  <c r="DL200" i="4"/>
  <c r="DI203" i="4"/>
  <c r="DD208" i="4"/>
  <c r="EK178" i="4"/>
  <c r="EL178" i="4" s="1"/>
  <c r="CK226" i="4"/>
  <c r="CL225" i="4"/>
  <c r="DT192" i="4"/>
  <c r="DW190" i="4"/>
  <c r="EB185" i="4"/>
  <c r="DB210" i="4"/>
  <c r="EJ179" i="4"/>
  <c r="CS218" i="4"/>
  <c r="CR219" i="4"/>
  <c r="CG238" i="4"/>
  <c r="CG239" i="4" s="1"/>
  <c r="CG240" i="4" s="1"/>
  <c r="CG241" i="4" s="1"/>
  <c r="CG242" i="4" s="1"/>
  <c r="CG243" i="4" s="1"/>
  <c r="CG244" i="4" s="1"/>
  <c r="CG245" i="4" s="1"/>
  <c r="CG246" i="4" s="1"/>
  <c r="CG247" i="4" s="1"/>
  <c r="CG248" i="4" s="1"/>
  <c r="CG249" i="4" s="1"/>
  <c r="CG250" i="4" s="1"/>
  <c r="CG251" i="4" s="1"/>
  <c r="CG252" i="4" s="1"/>
  <c r="CG253" i="4" s="1"/>
  <c r="CG254" i="4" s="1"/>
  <c r="CG255" i="4" s="1"/>
  <c r="CG256" i="4" s="1"/>
  <c r="CG257" i="4" s="1"/>
  <c r="CG258" i="4" s="1"/>
  <c r="CG259" i="4" s="1"/>
  <c r="ED184" i="4"/>
  <c r="EG182" i="4"/>
  <c r="CV216" i="4" l="1"/>
  <c r="CZ212" i="4"/>
  <c r="CY213" i="4"/>
  <c r="CX214" i="4"/>
  <c r="CW215" i="4"/>
  <c r="EA187" i="4"/>
  <c r="FM161" i="4"/>
  <c r="EP176" i="4"/>
  <c r="DA211" i="4"/>
  <c r="FN160" i="4"/>
  <c r="ER174" i="4"/>
  <c r="ES173" i="4"/>
  <c r="ET172" i="4"/>
  <c r="DG206" i="4"/>
  <c r="EQ175" i="4"/>
  <c r="CN224" i="4"/>
  <c r="CQ221" i="4"/>
  <c r="EZ169" i="4"/>
  <c r="DR195" i="4"/>
  <c r="EE184" i="4"/>
  <c r="EF184" i="4" s="1"/>
  <c r="EI181" i="4"/>
  <c r="DY189" i="4"/>
  <c r="FA168" i="4"/>
  <c r="DZ188" i="4"/>
  <c r="EU171" i="4"/>
  <c r="EV170" i="4"/>
  <c r="DN199" i="4"/>
  <c r="DS194" i="4"/>
  <c r="CH238" i="4"/>
  <c r="CH239" i="4" s="1"/>
  <c r="CH240" i="4" s="1"/>
  <c r="DW191" i="4"/>
  <c r="DT193" i="4"/>
  <c r="CL226" i="4"/>
  <c r="DD209" i="4"/>
  <c r="CO223" i="4"/>
  <c r="DJ203" i="4"/>
  <c r="EH182" i="4"/>
  <c r="DX190" i="4"/>
  <c r="FD166" i="4"/>
  <c r="DI204" i="4"/>
  <c r="EM178" i="4"/>
  <c r="EN177" i="4"/>
  <c r="FI163" i="4"/>
  <c r="FJ162" i="4"/>
  <c r="CU217" i="4"/>
  <c r="CT218" i="4"/>
  <c r="EJ180" i="4"/>
  <c r="DL201" i="4"/>
  <c r="FE165" i="4"/>
  <c r="FF164" i="4"/>
  <c r="DF207" i="4"/>
  <c r="DE208" i="4"/>
  <c r="DO198" i="4"/>
  <c r="CP222" i="4"/>
  <c r="CS219" i="4"/>
  <c r="EB186" i="4"/>
  <c r="EC185" i="4"/>
  <c r="ED185" i="4" s="1"/>
  <c r="EK179" i="4"/>
  <c r="EL179" i="4" s="1"/>
  <c r="DQ196" i="4"/>
  <c r="DP197" i="4"/>
  <c r="CK227" i="4"/>
  <c r="FC167" i="4"/>
  <c r="DM200" i="4"/>
  <c r="DC210" i="4"/>
  <c r="CR220" i="4"/>
  <c r="CJ228" i="4"/>
  <c r="CI229" i="4"/>
  <c r="DK202" i="4"/>
  <c r="DH205" i="4"/>
  <c r="CM225" i="4"/>
  <c r="EG183" i="4"/>
  <c r="DU192" i="4"/>
  <c r="CV217" i="4" l="1"/>
  <c r="DA212" i="4"/>
  <c r="CZ213" i="4"/>
  <c r="CY214" i="4"/>
  <c r="CX215" i="4"/>
  <c r="EQ176" i="4"/>
  <c r="CW216" i="4"/>
  <c r="EB187" i="4"/>
  <c r="EA188" i="4"/>
  <c r="DB211" i="4"/>
  <c r="DC211" i="4" s="1"/>
  <c r="FN161" i="4"/>
  <c r="EU172" i="4"/>
  <c r="CN225" i="4"/>
  <c r="ET173" i="4"/>
  <c r="ES174" i="4"/>
  <c r="CQ222" i="4"/>
  <c r="ER175" i="4"/>
  <c r="DN200" i="4"/>
  <c r="EI182" i="4"/>
  <c r="DO199" i="4"/>
  <c r="FA169" i="4"/>
  <c r="DS195" i="4"/>
  <c r="EG184" i="4"/>
  <c r="DZ189" i="4"/>
  <c r="FB168" i="4"/>
  <c r="EW170" i="4"/>
  <c r="EV171" i="4"/>
  <c r="DT194" i="4"/>
  <c r="CH241" i="4"/>
  <c r="CH242" i="4" s="1"/>
  <c r="CH243" i="4" s="1"/>
  <c r="CH244" i="4" s="1"/>
  <c r="CH245" i="4" s="1"/>
  <c r="CH246" i="4" s="1"/>
  <c r="CH247" i="4" s="1"/>
  <c r="CH248" i="4" s="1"/>
  <c r="CH249" i="4" s="1"/>
  <c r="CH250" i="4" s="1"/>
  <c r="CH251" i="4" s="1"/>
  <c r="CH252" i="4" s="1"/>
  <c r="CH253" i="4" s="1"/>
  <c r="CH254" i="4" s="1"/>
  <c r="CH255" i="4" s="1"/>
  <c r="CH256" i="4" s="1"/>
  <c r="CH257" i="4" s="1"/>
  <c r="CH258" i="4" s="1"/>
  <c r="CH259" i="4" s="1"/>
  <c r="DK203" i="4"/>
  <c r="EE185" i="4"/>
  <c r="EF185" i="4" s="1"/>
  <c r="DU193" i="4"/>
  <c r="CK228" i="4"/>
  <c r="FG164" i="4"/>
  <c r="FF165" i="4"/>
  <c r="DG207" i="4"/>
  <c r="DQ197" i="4"/>
  <c r="DP198" i="4"/>
  <c r="FE166" i="4"/>
  <c r="FD167" i="4"/>
  <c r="DH206" i="4"/>
  <c r="CR221" i="4"/>
  <c r="EK180" i="4"/>
  <c r="EL180" i="4" s="1"/>
  <c r="CS220" i="4"/>
  <c r="DE209" i="4"/>
  <c r="CM226" i="4"/>
  <c r="DI205" i="4"/>
  <c r="DX191" i="4"/>
  <c r="DD210" i="4"/>
  <c r="CP223" i="4"/>
  <c r="DV192" i="4"/>
  <c r="DL202" i="4"/>
  <c r="EC186" i="4"/>
  <c r="DF208" i="4"/>
  <c r="CT219" i="4"/>
  <c r="DR196" i="4"/>
  <c r="EH183" i="4"/>
  <c r="DJ204" i="4"/>
  <c r="CO224" i="4"/>
  <c r="CL227" i="4"/>
  <c r="CU218" i="4"/>
  <c r="EN178" i="4"/>
  <c r="EO177" i="4"/>
  <c r="EJ181" i="4"/>
  <c r="DY190" i="4"/>
  <c r="CJ229" i="4"/>
  <c r="CI230" i="4"/>
  <c r="DM201" i="4"/>
  <c r="FK162" i="4"/>
  <c r="FJ163" i="4"/>
  <c r="EM179" i="4"/>
  <c r="DA213" i="4" l="1"/>
  <c r="CZ214" i="4"/>
  <c r="CY215" i="4"/>
  <c r="EA189" i="4"/>
  <c r="EC187" i="4"/>
  <c r="CX216" i="4"/>
  <c r="CW217" i="4"/>
  <c r="EB188" i="4"/>
  <c r="ER176" i="4"/>
  <c r="EV172" i="4"/>
  <c r="EJ182" i="4"/>
  <c r="DB212" i="4"/>
  <c r="DC212" i="4" s="1"/>
  <c r="EU173" i="4"/>
  <c r="ET174" i="4"/>
  <c r="EI183" i="4"/>
  <c r="CR222" i="4"/>
  <c r="ES175" i="4"/>
  <c r="DN201" i="4"/>
  <c r="DS196" i="4"/>
  <c r="DO200" i="4"/>
  <c r="DZ190" i="4"/>
  <c r="FB169" i="4"/>
  <c r="DT195" i="4"/>
  <c r="FC168" i="4"/>
  <c r="FD168" i="4" s="1"/>
  <c r="EX170" i="4"/>
  <c r="EW171" i="4"/>
  <c r="EN179" i="4"/>
  <c r="FE167" i="4"/>
  <c r="DQ198" i="4"/>
  <c r="CJ230" i="4"/>
  <c r="DM202" i="4"/>
  <c r="EH184" i="4"/>
  <c r="ED186" i="4"/>
  <c r="EE186" i="4" s="1"/>
  <c r="EF186" i="4" s="1"/>
  <c r="DD211" i="4"/>
  <c r="CQ223" i="4"/>
  <c r="DP199" i="4"/>
  <c r="CK229" i="4"/>
  <c r="FK163" i="4"/>
  <c r="FL162" i="4"/>
  <c r="CM227" i="4"/>
  <c r="DY191" i="4"/>
  <c r="CU219" i="4"/>
  <c r="DJ205" i="4"/>
  <c r="CV218" i="4"/>
  <c r="FF166" i="4"/>
  <c r="EG185" i="4"/>
  <c r="EK181" i="4"/>
  <c r="EL181" i="4" s="1"/>
  <c r="EP177" i="4"/>
  <c r="EQ177" i="4" s="1"/>
  <c r="EO178" i="4"/>
  <c r="DE210" i="4"/>
  <c r="DH207" i="4"/>
  <c r="DU194" i="4"/>
  <c r="CL228" i="4"/>
  <c r="DR197" i="4"/>
  <c r="DF209" i="4"/>
  <c r="CP224" i="4"/>
  <c r="FH164" i="4"/>
  <c r="FG165" i="4"/>
  <c r="DK204" i="4"/>
  <c r="DW192" i="4"/>
  <c r="DX192" i="4" s="1"/>
  <c r="DV193" i="4"/>
  <c r="CN226" i="4"/>
  <c r="DL203" i="4"/>
  <c r="EM180" i="4"/>
  <c r="CI231" i="4"/>
  <c r="CI232" i="4" s="1"/>
  <c r="CI233" i="4" s="1"/>
  <c r="CI234" i="4" s="1"/>
  <c r="CI235" i="4" s="1"/>
  <c r="CI236" i="4" s="1"/>
  <c r="CI237" i="4" s="1"/>
  <c r="CI238" i="4" s="1"/>
  <c r="CI239" i="4" s="1"/>
  <c r="CI240" i="4" s="1"/>
  <c r="CI241" i="4" s="1"/>
  <c r="CI242" i="4" s="1"/>
  <c r="CI243" i="4" s="1"/>
  <c r="CI244" i="4" s="1"/>
  <c r="CI245" i="4" s="1"/>
  <c r="CI246" i="4" s="1"/>
  <c r="CI247" i="4" s="1"/>
  <c r="CI248" i="4" s="1"/>
  <c r="CI249" i="4" s="1"/>
  <c r="CI250" i="4" s="1"/>
  <c r="CI251" i="4" s="1"/>
  <c r="CI252" i="4" s="1"/>
  <c r="CI253" i="4" s="1"/>
  <c r="CI254" i="4" s="1"/>
  <c r="CI255" i="4" s="1"/>
  <c r="CI256" i="4" s="1"/>
  <c r="CI257" i="4" s="1"/>
  <c r="CI258" i="4" s="1"/>
  <c r="CI259" i="4" s="1"/>
  <c r="CO225" i="4"/>
  <c r="CT220" i="4"/>
  <c r="DI206" i="4"/>
  <c r="CS221" i="4"/>
  <c r="DG208" i="4"/>
  <c r="DA214" i="4" l="1"/>
  <c r="CZ215" i="4"/>
  <c r="EB189" i="4"/>
  <c r="CY216" i="4"/>
  <c r="EA190" i="4"/>
  <c r="EC188" i="4"/>
  <c r="CX217" i="4"/>
  <c r="EW172" i="4"/>
  <c r="ES176" i="4"/>
  <c r="DB213" i="4"/>
  <c r="DC213" i="4" s="1"/>
  <c r="EJ183" i="4"/>
  <c r="EU174" i="4"/>
  <c r="EV173" i="4"/>
  <c r="EI184" i="4"/>
  <c r="ET175" i="4"/>
  <c r="DO201" i="4"/>
  <c r="DN202" i="4"/>
  <c r="DT196" i="4"/>
  <c r="FF167" i="4"/>
  <c r="FE168" i="4"/>
  <c r="FC169" i="4"/>
  <c r="FD169" i="4" s="1"/>
  <c r="EN180" i="4"/>
  <c r="EO179" i="4"/>
  <c r="DQ199" i="4"/>
  <c r="EX171" i="4"/>
  <c r="EY170" i="4"/>
  <c r="EH185" i="4"/>
  <c r="ED187" i="4"/>
  <c r="DV194" i="4"/>
  <c r="CL229" i="4"/>
  <c r="DG209" i="4"/>
  <c r="ER177" i="4"/>
  <c r="CS222" i="4"/>
  <c r="FI164" i="4"/>
  <c r="FH165" i="4"/>
  <c r="DR198" i="4"/>
  <c r="CR223" i="4"/>
  <c r="CQ224" i="4"/>
  <c r="EM181" i="4"/>
  <c r="DF210" i="4"/>
  <c r="CJ231" i="4"/>
  <c r="CO226" i="4"/>
  <c r="DM203" i="4"/>
  <c r="DH208" i="4"/>
  <c r="EK182" i="4"/>
  <c r="EL182" i="4" s="1"/>
  <c r="DS197" i="4"/>
  <c r="CM228" i="4"/>
  <c r="CK230" i="4"/>
  <c r="DZ191" i="4"/>
  <c r="CN227" i="4"/>
  <c r="CP225" i="4"/>
  <c r="DU195" i="4"/>
  <c r="DL204" i="4"/>
  <c r="DK205" i="4"/>
  <c r="EP178" i="4"/>
  <c r="EQ178" i="4" s="1"/>
  <c r="EG186" i="4"/>
  <c r="FM162" i="4"/>
  <c r="FL163" i="4"/>
  <c r="DD212" i="4"/>
  <c r="DE211" i="4"/>
  <c r="CW218" i="4"/>
  <c r="CV219" i="4"/>
  <c r="CU220" i="4"/>
  <c r="DI207" i="4"/>
  <c r="CT221" i="4"/>
  <c r="DW193" i="4"/>
  <c r="DX193" i="4" s="1"/>
  <c r="FG166" i="4"/>
  <c r="DJ206" i="4"/>
  <c r="DY192" i="4"/>
  <c r="DP200" i="4"/>
  <c r="DA215" i="4" l="1"/>
  <c r="CZ216" i="4"/>
  <c r="EA191" i="4"/>
  <c r="EC189" i="4"/>
  <c r="ED188" i="4"/>
  <c r="CY217" i="4"/>
  <c r="EB190" i="4"/>
  <c r="DB214" i="4"/>
  <c r="EX172" i="4"/>
  <c r="EW173" i="4"/>
  <c r="ES177" i="4"/>
  <c r="ET176" i="4"/>
  <c r="EJ184" i="4"/>
  <c r="EU175" i="4"/>
  <c r="EV174" i="4"/>
  <c r="EI185" i="4"/>
  <c r="DO202" i="4"/>
  <c r="DN203" i="4"/>
  <c r="DT197" i="4"/>
  <c r="FF168" i="4"/>
  <c r="EN181" i="4"/>
  <c r="CL230" i="4"/>
  <c r="EO180" i="4"/>
  <c r="DV195" i="4"/>
  <c r="EE187" i="4"/>
  <c r="EZ170" i="4"/>
  <c r="EY171" i="4"/>
  <c r="EM182" i="4"/>
  <c r="DY193" i="4"/>
  <c r="FG167" i="4"/>
  <c r="CJ232" i="4"/>
  <c r="CJ233" i="4" s="1"/>
  <c r="CJ234" i="4" s="1"/>
  <c r="CJ235" i="4" s="1"/>
  <c r="CJ236" i="4" s="1"/>
  <c r="CJ237" i="4" s="1"/>
  <c r="CJ238" i="4" s="1"/>
  <c r="CJ239" i="4" s="1"/>
  <c r="CJ240" i="4" s="1"/>
  <c r="CJ241" i="4" s="1"/>
  <c r="CJ242" i="4" s="1"/>
  <c r="CJ243" i="4" s="1"/>
  <c r="CJ244" i="4" s="1"/>
  <c r="CJ245" i="4" s="1"/>
  <c r="CJ246" i="4" s="1"/>
  <c r="CJ247" i="4" s="1"/>
  <c r="CJ248" i="4" s="1"/>
  <c r="CJ249" i="4" s="1"/>
  <c r="CJ250" i="4" s="1"/>
  <c r="CJ251" i="4" s="1"/>
  <c r="CJ252" i="4" s="1"/>
  <c r="CJ253" i="4" s="1"/>
  <c r="CJ254" i="4" s="1"/>
  <c r="CJ255" i="4" s="1"/>
  <c r="DF211" i="4"/>
  <c r="FH166" i="4"/>
  <c r="DJ207" i="4"/>
  <c r="DE212" i="4"/>
  <c r="DL205" i="4"/>
  <c r="CK231" i="4"/>
  <c r="CO227" i="4"/>
  <c r="DP201" i="4"/>
  <c r="CU221" i="4"/>
  <c r="CP226" i="4"/>
  <c r="CQ225" i="4"/>
  <c r="FI165" i="4"/>
  <c r="FJ164" i="4"/>
  <c r="FM163" i="4"/>
  <c r="FN162" i="4"/>
  <c r="CN228" i="4"/>
  <c r="DM204" i="4"/>
  <c r="CR224" i="4"/>
  <c r="DW194" i="4"/>
  <c r="CT222" i="4"/>
  <c r="DQ200" i="4"/>
  <c r="DR199" i="4"/>
  <c r="CS223" i="4"/>
  <c r="CV220" i="4"/>
  <c r="DK206" i="4"/>
  <c r="DU196" i="4"/>
  <c r="DZ192" i="4"/>
  <c r="CM229" i="4"/>
  <c r="ER178" i="4"/>
  <c r="DG210" i="4"/>
  <c r="CW219" i="4"/>
  <c r="DS198" i="4"/>
  <c r="DH209" i="4"/>
  <c r="EH186" i="4"/>
  <c r="DI208" i="4"/>
  <c r="DD213" i="4"/>
  <c r="EP179" i="4"/>
  <c r="EK183" i="4"/>
  <c r="CX218" i="4"/>
  <c r="FE169" i="4"/>
  <c r="DA216" i="4" l="1"/>
  <c r="DB215" i="4"/>
  <c r="CZ217" i="4"/>
  <c r="EA192" i="4"/>
  <c r="EC190" i="4"/>
  <c r="EB191" i="4"/>
  <c r="ED189" i="4"/>
  <c r="EE188" i="4"/>
  <c r="DC214" i="4"/>
  <c r="EY172" i="4"/>
  <c r="EX173" i="4"/>
  <c r="ET177" i="4"/>
  <c r="EU176" i="4"/>
  <c r="EW174" i="4"/>
  <c r="EJ185" i="4"/>
  <c r="EI186" i="4"/>
  <c r="EV175" i="4"/>
  <c r="DP202" i="4"/>
  <c r="DT198" i="4"/>
  <c r="DO203" i="4"/>
  <c r="FF169" i="4"/>
  <c r="CL231" i="4"/>
  <c r="DM205" i="4"/>
  <c r="EF187" i="4"/>
  <c r="EG187" i="4" s="1"/>
  <c r="FG168" i="4"/>
  <c r="EO181" i="4"/>
  <c r="EN182" i="4"/>
  <c r="FA170" i="4"/>
  <c r="EZ171" i="4"/>
  <c r="DR200" i="4"/>
  <c r="FN163" i="4"/>
  <c r="DN204" i="4"/>
  <c r="DS199" i="4"/>
  <c r="EK184" i="4"/>
  <c r="EP180" i="4"/>
  <c r="DI209" i="4"/>
  <c r="CV221" i="4"/>
  <c r="CN229" i="4"/>
  <c r="FK164" i="4"/>
  <c r="FJ165" i="4"/>
  <c r="CJ256" i="4"/>
  <c r="CJ257" i="4" s="1"/>
  <c r="CJ258" i="4" s="1"/>
  <c r="CJ259" i="4" s="1"/>
  <c r="DG211" i="4"/>
  <c r="FI166" i="4"/>
  <c r="DJ208" i="4"/>
  <c r="EQ179" i="4"/>
  <c r="ER179" i="4" s="1"/>
  <c r="CQ226" i="4"/>
  <c r="DL206" i="4"/>
  <c r="DX194" i="4"/>
  <c r="DZ193" i="4"/>
  <c r="DU197" i="4"/>
  <c r="EL183" i="4"/>
  <c r="CW220" i="4"/>
  <c r="CS224" i="4"/>
  <c r="CR225" i="4"/>
  <c r="CO228" i="4"/>
  <c r="CM230" i="4"/>
  <c r="FH167" i="4"/>
  <c r="DE213" i="4"/>
  <c r="DQ201" i="4"/>
  <c r="CT223" i="4"/>
  <c r="CP227" i="4"/>
  <c r="DF212" i="4"/>
  <c r="ES178" i="4"/>
  <c r="DK207" i="4"/>
  <c r="CU222" i="4"/>
  <c r="CK232" i="4"/>
  <c r="CY218" i="4"/>
  <c r="CX219" i="4"/>
  <c r="DH210" i="4"/>
  <c r="DW195" i="4"/>
  <c r="DV196" i="4"/>
  <c r="DB216" i="4" l="1"/>
  <c r="DA217" i="4"/>
  <c r="CZ218" i="4"/>
  <c r="DC215" i="4"/>
  <c r="EB192" i="4"/>
  <c r="DD214" i="4"/>
  <c r="DE214" i="4" s="1"/>
  <c r="ED190" i="4"/>
  <c r="EC191" i="4"/>
  <c r="EE189" i="4"/>
  <c r="ET178" i="4"/>
  <c r="EU177" i="4"/>
  <c r="EZ172" i="4"/>
  <c r="EY173" i="4"/>
  <c r="EX174" i="4"/>
  <c r="EV176" i="4"/>
  <c r="EJ186" i="4"/>
  <c r="DP203" i="4"/>
  <c r="EW175" i="4"/>
  <c r="DO204" i="4"/>
  <c r="CL232" i="4"/>
  <c r="DT199" i="4"/>
  <c r="CM231" i="4"/>
  <c r="FH168" i="4"/>
  <c r="FG169" i="4"/>
  <c r="EF188" i="4"/>
  <c r="EG188" i="4" s="1"/>
  <c r="EO182" i="4"/>
  <c r="FB170" i="4"/>
  <c r="FC170" i="4" s="1"/>
  <c r="FD170" i="4" s="1"/>
  <c r="FA171" i="4"/>
  <c r="DS200" i="4"/>
  <c r="DN205" i="4"/>
  <c r="DH211" i="4"/>
  <c r="CT224" i="4"/>
  <c r="FJ166" i="4"/>
  <c r="DI210" i="4"/>
  <c r="EA193" i="4"/>
  <c r="CV222" i="4"/>
  <c r="EL184" i="4"/>
  <c r="EM183" i="4"/>
  <c r="FI167" i="4"/>
  <c r="DG212" i="4"/>
  <c r="FK165" i="4"/>
  <c r="FL164" i="4"/>
  <c r="FM164" i="4" s="1"/>
  <c r="FN164" i="4" s="1"/>
  <c r="CK233" i="4"/>
  <c r="DK208" i="4"/>
  <c r="CR226" i="4"/>
  <c r="DU198" i="4"/>
  <c r="DL207" i="4"/>
  <c r="EQ180" i="4"/>
  <c r="ER180" i="4" s="1"/>
  <c r="CN230" i="4"/>
  <c r="EP181" i="4"/>
  <c r="DV197" i="4"/>
  <c r="DW196" i="4"/>
  <c r="DF213" i="4"/>
  <c r="DQ202" i="4"/>
  <c r="CO229" i="4"/>
  <c r="CS225" i="4"/>
  <c r="DM206" i="4"/>
  <c r="CX220" i="4"/>
  <c r="CU223" i="4"/>
  <c r="CQ227" i="4"/>
  <c r="DR201" i="4"/>
  <c r="EK185" i="4"/>
  <c r="DX195" i="4"/>
  <c r="CY219" i="4"/>
  <c r="ES179" i="4"/>
  <c r="DY194" i="4"/>
  <c r="DZ194" i="4" s="1"/>
  <c r="CP228" i="4"/>
  <c r="EH187" i="4"/>
  <c r="CW221" i="4"/>
  <c r="DJ209" i="4"/>
  <c r="DB217" i="4" l="1"/>
  <c r="DA218" i="4"/>
  <c r="CZ219" i="4"/>
  <c r="DC216" i="4"/>
  <c r="DD215" i="4"/>
  <c r="DE215" i="4" s="1"/>
  <c r="EC192" i="4"/>
  <c r="ED191" i="4"/>
  <c r="EE190" i="4"/>
  <c r="EU178" i="4"/>
  <c r="EV177" i="4"/>
  <c r="FA172" i="4"/>
  <c r="EX175" i="4"/>
  <c r="EY174" i="4"/>
  <c r="EZ173" i="4"/>
  <c r="DP204" i="4"/>
  <c r="CL233" i="4"/>
  <c r="EW176" i="4"/>
  <c r="DO205" i="4"/>
  <c r="CM232" i="4"/>
  <c r="DT200" i="4"/>
  <c r="FI168" i="4"/>
  <c r="FH169" i="4"/>
  <c r="EF189" i="4"/>
  <c r="EG189" i="4" s="1"/>
  <c r="EP182" i="4"/>
  <c r="DN206" i="4"/>
  <c r="DS201" i="4"/>
  <c r="DX196" i="4"/>
  <c r="FB171" i="4"/>
  <c r="FE170" i="4"/>
  <c r="FF170" i="4" s="1"/>
  <c r="FG170" i="4" s="1"/>
  <c r="FJ167" i="4"/>
  <c r="EI187" i="4"/>
  <c r="EJ187" i="4" s="1"/>
  <c r="ES180" i="4"/>
  <c r="FL165" i="4"/>
  <c r="DQ203" i="4"/>
  <c r="FK166" i="4"/>
  <c r="CV223" i="4"/>
  <c r="CW222" i="4"/>
  <c r="CP229" i="4"/>
  <c r="CU224" i="4"/>
  <c r="EA194" i="4"/>
  <c r="EB193" i="4"/>
  <c r="DM207" i="4"/>
  <c r="CT225" i="4"/>
  <c r="CS226" i="4"/>
  <c r="DK209" i="4"/>
  <c r="DJ210" i="4"/>
  <c r="ET179" i="4"/>
  <c r="DY195" i="4"/>
  <c r="CQ228" i="4"/>
  <c r="CX221" i="4"/>
  <c r="DV198" i="4"/>
  <c r="EM184" i="4"/>
  <c r="EN183" i="4"/>
  <c r="DF214" i="4"/>
  <c r="CN231" i="4"/>
  <c r="DU199" i="4"/>
  <c r="DG213" i="4"/>
  <c r="DH212" i="4"/>
  <c r="EK186" i="4"/>
  <c r="CO230" i="4"/>
  <c r="EQ181" i="4"/>
  <c r="CR227" i="4"/>
  <c r="CK234" i="4"/>
  <c r="EL185" i="4"/>
  <c r="EH188" i="4"/>
  <c r="CY220" i="4"/>
  <c r="DR202" i="4"/>
  <c r="DW197" i="4"/>
  <c r="DL208" i="4"/>
  <c r="DI211" i="4"/>
  <c r="DC217" i="4" l="1"/>
  <c r="DA219" i="4"/>
  <c r="DB218" i="4"/>
  <c r="DD216" i="4"/>
  <c r="DE216" i="4" s="1"/>
  <c r="EC193" i="4"/>
  <c r="EE191" i="4"/>
  <c r="ED192" i="4"/>
  <c r="EV178" i="4"/>
  <c r="FA173" i="4"/>
  <c r="EX176" i="4"/>
  <c r="EY175" i="4"/>
  <c r="EZ174" i="4"/>
  <c r="CM233" i="4"/>
  <c r="DP205" i="4"/>
  <c r="EW177" i="4"/>
  <c r="DO206" i="4"/>
  <c r="DT201" i="4"/>
  <c r="FJ168" i="4"/>
  <c r="FI169" i="4"/>
  <c r="EF190" i="4"/>
  <c r="EI188" i="4"/>
  <c r="EJ188" i="4" s="1"/>
  <c r="FH170" i="4"/>
  <c r="FC171" i="4"/>
  <c r="FD171" i="4" s="1"/>
  <c r="FB172" i="4"/>
  <c r="EH189" i="4"/>
  <c r="ET180" i="4"/>
  <c r="DM208" i="4"/>
  <c r="DN207" i="4"/>
  <c r="DI212" i="4"/>
  <c r="DG214" i="4"/>
  <c r="EL186" i="4"/>
  <c r="CP230" i="4"/>
  <c r="DF215" i="4"/>
  <c r="EN184" i="4"/>
  <c r="EO183" i="4"/>
  <c r="CS227" i="4"/>
  <c r="DL209" i="4"/>
  <c r="DR203" i="4"/>
  <c r="DH213" i="4"/>
  <c r="DW198" i="4"/>
  <c r="DV199" i="4"/>
  <c r="CT226" i="4"/>
  <c r="CU225" i="4"/>
  <c r="DQ204" i="4"/>
  <c r="CL234" i="4"/>
  <c r="CK235" i="4"/>
  <c r="CK236" i="4" s="1"/>
  <c r="CK237" i="4" s="1"/>
  <c r="CK238" i="4" s="1"/>
  <c r="CK239" i="4" s="1"/>
  <c r="CK240" i="4" s="1"/>
  <c r="CK241" i="4" s="1"/>
  <c r="CK242" i="4" s="1"/>
  <c r="CK243" i="4" s="1"/>
  <c r="CK244" i="4" s="1"/>
  <c r="CK245" i="4" s="1"/>
  <c r="CK246" i="4" s="1"/>
  <c r="CK247" i="4" s="1"/>
  <c r="CK248" i="4" s="1"/>
  <c r="CK249" i="4" s="1"/>
  <c r="CK250" i="4" s="1"/>
  <c r="CK251" i="4" s="1"/>
  <c r="CK252" i="4" s="1"/>
  <c r="CK253" i="4" s="1"/>
  <c r="CK254" i="4" s="1"/>
  <c r="CK255" i="4" s="1"/>
  <c r="CK256" i="4" s="1"/>
  <c r="CK257" i="4" s="1"/>
  <c r="CK258" i="4" s="1"/>
  <c r="CK259" i="4" s="1"/>
  <c r="CQ229" i="4"/>
  <c r="DU200" i="4"/>
  <c r="DY196" i="4"/>
  <c r="DK210" i="4"/>
  <c r="CV224" i="4"/>
  <c r="DZ195" i="4"/>
  <c r="EQ182" i="4"/>
  <c r="EU179" i="4"/>
  <c r="CY221" i="4"/>
  <c r="CR228" i="4"/>
  <c r="EK187" i="4"/>
  <c r="EM185" i="4"/>
  <c r="CX222" i="4"/>
  <c r="DS202" i="4"/>
  <c r="DJ211" i="4"/>
  <c r="CW223" i="4"/>
  <c r="FL166" i="4"/>
  <c r="FM165" i="4"/>
  <c r="DX197" i="4"/>
  <c r="ER181" i="4"/>
  <c r="CO231" i="4"/>
  <c r="CN232" i="4"/>
  <c r="EB194" i="4"/>
  <c r="FK167" i="4"/>
  <c r="CZ220" i="4"/>
  <c r="DA220" i="4" l="1"/>
  <c r="DC218" i="4"/>
  <c r="DB219" i="4"/>
  <c r="DD217" i="4"/>
  <c r="EF191" i="4"/>
  <c r="EE192" i="4"/>
  <c r="ED193" i="4"/>
  <c r="FB173" i="4"/>
  <c r="EZ175" i="4"/>
  <c r="EX177" i="4"/>
  <c r="EY176" i="4"/>
  <c r="FA174" i="4"/>
  <c r="EW178" i="4"/>
  <c r="DP206" i="4"/>
  <c r="DO207" i="4"/>
  <c r="FI170" i="4"/>
  <c r="EG190" i="4"/>
  <c r="EH190" i="4" s="1"/>
  <c r="FJ169" i="4"/>
  <c r="FE171" i="4"/>
  <c r="FC172" i="4"/>
  <c r="FD172" i="4" s="1"/>
  <c r="DW199" i="4"/>
  <c r="DH214" i="4"/>
  <c r="CR229" i="4"/>
  <c r="EI189" i="4"/>
  <c r="CL235" i="4"/>
  <c r="CL236" i="4" s="1"/>
  <c r="CL237" i="4" s="1"/>
  <c r="CL238" i="4" s="1"/>
  <c r="CL239" i="4" s="1"/>
  <c r="CL240" i="4" s="1"/>
  <c r="CL241" i="4" s="1"/>
  <c r="CL242" i="4" s="1"/>
  <c r="CL243" i="4" s="1"/>
  <c r="CL244" i="4" s="1"/>
  <c r="CL245" i="4" s="1"/>
  <c r="CL246" i="4" s="1"/>
  <c r="CL247" i="4" s="1"/>
  <c r="CL248" i="4" s="1"/>
  <c r="CL249" i="4" s="1"/>
  <c r="CL250" i="4" s="1"/>
  <c r="CL251" i="4" s="1"/>
  <c r="CL252" i="4" s="1"/>
  <c r="CL253" i="4" s="1"/>
  <c r="CL254" i="4" s="1"/>
  <c r="CL255" i="4" s="1"/>
  <c r="CL256" i="4" s="1"/>
  <c r="CL257" i="4" s="1"/>
  <c r="CL258" i="4" s="1"/>
  <c r="CL259" i="4" s="1"/>
  <c r="CS228" i="4"/>
  <c r="DF216" i="4"/>
  <c r="CN233" i="4"/>
  <c r="DZ196" i="4"/>
  <c r="CV225" i="4"/>
  <c r="DU201" i="4"/>
  <c r="EN185" i="4"/>
  <c r="EA195" i="4"/>
  <c r="EB195" i="4" s="1"/>
  <c r="DS203" i="4"/>
  <c r="DL210" i="4"/>
  <c r="FM166" i="4"/>
  <c r="FN165" i="4"/>
  <c r="DQ205" i="4"/>
  <c r="ES181" i="4"/>
  <c r="ER182" i="4"/>
  <c r="EM186" i="4"/>
  <c r="CY222" i="4"/>
  <c r="DV200" i="4"/>
  <c r="DG215" i="4"/>
  <c r="DI213" i="4"/>
  <c r="DY197" i="4"/>
  <c r="CZ221" i="4"/>
  <c r="DT202" i="4"/>
  <c r="DK211" i="4"/>
  <c r="DX198" i="4"/>
  <c r="CP231" i="4"/>
  <c r="DM209" i="4"/>
  <c r="CO232" i="4"/>
  <c r="FK168" i="4"/>
  <c r="CW224" i="4"/>
  <c r="EU180" i="4"/>
  <c r="EV179" i="4"/>
  <c r="CQ230" i="4"/>
  <c r="CT227" i="4"/>
  <c r="CM234" i="4"/>
  <c r="DN208" i="4"/>
  <c r="EK188" i="4"/>
  <c r="CX223" i="4"/>
  <c r="FL167" i="4"/>
  <c r="DJ212" i="4"/>
  <c r="CU226" i="4"/>
  <c r="DR204" i="4"/>
  <c r="EO184" i="4"/>
  <c r="EP183" i="4"/>
  <c r="EL187" i="4"/>
  <c r="EC194" i="4"/>
  <c r="DC219" i="4" l="1"/>
  <c r="DB220" i="4"/>
  <c r="DD218" i="4"/>
  <c r="DE217" i="4"/>
  <c r="DF217" i="4" s="1"/>
  <c r="EF192" i="4"/>
  <c r="EE193" i="4"/>
  <c r="EZ176" i="4"/>
  <c r="FA175" i="4"/>
  <c r="FB174" i="4"/>
  <c r="EX178" i="4"/>
  <c r="EY177" i="4"/>
  <c r="DP207" i="4"/>
  <c r="FK169" i="4"/>
  <c r="EG191" i="4"/>
  <c r="EH191" i="4" s="1"/>
  <c r="FJ170" i="4"/>
  <c r="DM210" i="4"/>
  <c r="DH215" i="4"/>
  <c r="EI190" i="4"/>
  <c r="CM235" i="4"/>
  <c r="CM236" i="4" s="1"/>
  <c r="FF171" i="4"/>
  <c r="FG171" i="4" s="1"/>
  <c r="FH171" i="4" s="1"/>
  <c r="FI171" i="4" s="1"/>
  <c r="FC173" i="4"/>
  <c r="FE172" i="4"/>
  <c r="EJ189" i="4"/>
  <c r="EK189" i="4" s="1"/>
  <c r="CS229" i="4"/>
  <c r="CO233" i="4"/>
  <c r="FL168" i="4"/>
  <c r="EO185" i="4"/>
  <c r="DY198" i="4"/>
  <c r="ED194" i="4"/>
  <c r="EC195" i="4"/>
  <c r="DN209" i="4"/>
  <c r="CT228" i="4"/>
  <c r="EM187" i="4"/>
  <c r="CV226" i="4"/>
  <c r="CU227" i="4"/>
  <c r="EV180" i="4"/>
  <c r="DI214" i="4"/>
  <c r="DL211" i="4"/>
  <c r="DA221" i="4"/>
  <c r="ET181" i="4"/>
  <c r="EP184" i="4"/>
  <c r="DX199" i="4"/>
  <c r="DV201" i="4"/>
  <c r="DZ197" i="4"/>
  <c r="EW179" i="4"/>
  <c r="CQ231" i="4"/>
  <c r="CP232" i="4"/>
  <c r="CR230" i="4"/>
  <c r="DU202" i="4"/>
  <c r="DJ213" i="4"/>
  <c r="FN166" i="4"/>
  <c r="EN186" i="4"/>
  <c r="EA196" i="4"/>
  <c r="EB196" i="4" s="1"/>
  <c r="DR205" i="4"/>
  <c r="CX224" i="4"/>
  <c r="CZ222" i="4"/>
  <c r="CY223" i="4"/>
  <c r="DO208" i="4"/>
  <c r="FM167" i="4"/>
  <c r="DS204" i="4"/>
  <c r="CN234" i="4"/>
  <c r="CW225" i="4"/>
  <c r="DT203" i="4"/>
  <c r="DG216" i="4"/>
  <c r="DW200" i="4"/>
  <c r="EL188" i="4"/>
  <c r="EQ183" i="4"/>
  <c r="DK212" i="4"/>
  <c r="ES182" i="4"/>
  <c r="DQ206" i="4"/>
  <c r="DB221" i="4" l="1"/>
  <c r="DC220" i="4"/>
  <c r="DD219" i="4"/>
  <c r="DE218" i="4"/>
  <c r="DF218" i="4" s="1"/>
  <c r="EF193" i="4"/>
  <c r="EE194" i="4"/>
  <c r="EZ177" i="4"/>
  <c r="EX179" i="4"/>
  <c r="EY178" i="4"/>
  <c r="FC174" i="4"/>
  <c r="FA176" i="4"/>
  <c r="FB175" i="4"/>
  <c r="FK170" i="4"/>
  <c r="FL169" i="4"/>
  <c r="EG192" i="4"/>
  <c r="CN235" i="4"/>
  <c r="CN236" i="4" s="1"/>
  <c r="CS230" i="4"/>
  <c r="DM211" i="4"/>
  <c r="EI191" i="4"/>
  <c r="EJ190" i="4"/>
  <c r="EK190" i="4" s="1"/>
  <c r="FF172" i="4"/>
  <c r="FJ171" i="4"/>
  <c r="FD173" i="4"/>
  <c r="EL189" i="4"/>
  <c r="EP185" i="4"/>
  <c r="EO186" i="4"/>
  <c r="CT229" i="4"/>
  <c r="FN167" i="4"/>
  <c r="DW201" i="4"/>
  <c r="CW226" i="4"/>
  <c r="CY224" i="4"/>
  <c r="DJ214" i="4"/>
  <c r="CR231" i="4"/>
  <c r="CX225" i="4"/>
  <c r="EN187" i="4"/>
  <c r="CO234" i="4"/>
  <c r="CQ232" i="4"/>
  <c r="DZ198" i="4"/>
  <c r="ER183" i="4"/>
  <c r="ES183" i="4" s="1"/>
  <c r="EQ184" i="4"/>
  <c r="CZ223" i="4"/>
  <c r="CM237" i="4"/>
  <c r="CM238" i="4" s="1"/>
  <c r="CM239" i="4" s="1"/>
  <c r="CM240" i="4" s="1"/>
  <c r="CM241" i="4" s="1"/>
  <c r="CM242" i="4" s="1"/>
  <c r="CM243" i="4" s="1"/>
  <c r="CM244" i="4" s="1"/>
  <c r="CM245" i="4" s="1"/>
  <c r="CM246" i="4" s="1"/>
  <c r="CM247" i="4" s="1"/>
  <c r="CM248" i="4" s="1"/>
  <c r="CM249" i="4" s="1"/>
  <c r="CM250" i="4" s="1"/>
  <c r="CM251" i="4" s="1"/>
  <c r="CM252" i="4" s="1"/>
  <c r="CM253" i="4" s="1"/>
  <c r="CM254" i="4" s="1"/>
  <c r="CM255" i="4" s="1"/>
  <c r="CM256" i="4" s="1"/>
  <c r="CM257" i="4" s="1"/>
  <c r="CM258" i="4" s="1"/>
  <c r="CM259" i="4" s="1"/>
  <c r="DK213" i="4"/>
  <c r="DO209" i="4"/>
  <c r="EA197" i="4"/>
  <c r="EB197" i="4" s="1"/>
  <c r="CP233" i="4"/>
  <c r="DY199" i="4"/>
  <c r="DX200" i="4"/>
  <c r="CV227" i="4"/>
  <c r="CU228" i="4"/>
  <c r="EC196" i="4"/>
  <c r="DR206" i="4"/>
  <c r="EM188" i="4"/>
  <c r="DN210" i="4"/>
  <c r="ED195" i="4"/>
  <c r="DG217" i="4"/>
  <c r="DP208" i="4"/>
  <c r="DI215" i="4"/>
  <c r="DH216" i="4"/>
  <c r="DT204" i="4"/>
  <c r="DQ207" i="4"/>
  <c r="EU181" i="4"/>
  <c r="EV181" i="4" s="1"/>
  <c r="ET182" i="4"/>
  <c r="DL212" i="4"/>
  <c r="DS205" i="4"/>
  <c r="DU203" i="4"/>
  <c r="EW180" i="4"/>
  <c r="DV202" i="4"/>
  <c r="DA222" i="4"/>
  <c r="FM168" i="4"/>
  <c r="DB222" i="4" l="1"/>
  <c r="DC221" i="4"/>
  <c r="DE219" i="4"/>
  <c r="DF219" i="4" s="1"/>
  <c r="DD220" i="4"/>
  <c r="EG193" i="4"/>
  <c r="EF194" i="4"/>
  <c r="FA177" i="4"/>
  <c r="EY179" i="4"/>
  <c r="EZ178" i="4"/>
  <c r="FB176" i="4"/>
  <c r="FK171" i="4"/>
  <c r="FC175" i="4"/>
  <c r="EH192" i="4"/>
  <c r="FL170" i="4"/>
  <c r="CO235" i="4"/>
  <c r="CO236" i="4" s="1"/>
  <c r="CS231" i="4"/>
  <c r="CT230" i="4"/>
  <c r="FN168" i="4"/>
  <c r="EJ191" i="4"/>
  <c r="EK191" i="4" s="1"/>
  <c r="EL190" i="4"/>
  <c r="EO187" i="4"/>
  <c r="EP186" i="4"/>
  <c r="EQ185" i="4"/>
  <c r="FE173" i="4"/>
  <c r="FD174" i="4"/>
  <c r="FG172" i="4"/>
  <c r="FH172" i="4" s="1"/>
  <c r="FI172" i="4" s="1"/>
  <c r="ED196" i="4"/>
  <c r="CN237" i="4"/>
  <c r="CN238" i="4" s="1"/>
  <c r="CN239" i="4" s="1"/>
  <c r="CN240" i="4" s="1"/>
  <c r="CN241" i="4" s="1"/>
  <c r="CN242" i="4" s="1"/>
  <c r="CN243" i="4" s="1"/>
  <c r="CN244" i="4" s="1"/>
  <c r="CN245" i="4" s="1"/>
  <c r="CN246" i="4" s="1"/>
  <c r="CN247" i="4" s="1"/>
  <c r="CN248" i="4" s="1"/>
  <c r="CN249" i="4" s="1"/>
  <c r="CN250" i="4" s="1"/>
  <c r="CN251" i="4" s="1"/>
  <c r="CN252" i="4" s="1"/>
  <c r="CN253" i="4" s="1"/>
  <c r="CN254" i="4" s="1"/>
  <c r="CN255" i="4" s="1"/>
  <c r="CN256" i="4" s="1"/>
  <c r="CN257" i="4" s="1"/>
  <c r="CN258" i="4" s="1"/>
  <c r="CN259" i="4" s="1"/>
  <c r="ET183" i="4"/>
  <c r="DG218" i="4"/>
  <c r="EC197" i="4"/>
  <c r="CX226" i="4"/>
  <c r="EX180" i="4"/>
  <c r="DR207" i="4"/>
  <c r="CP234" i="4"/>
  <c r="DK214" i="4"/>
  <c r="CY225" i="4"/>
  <c r="DH217" i="4"/>
  <c r="EW181" i="4"/>
  <c r="DU204" i="4"/>
  <c r="DS206" i="4"/>
  <c r="EM189" i="4"/>
  <c r="DZ199" i="4"/>
  <c r="FM169" i="4"/>
  <c r="DJ215" i="4"/>
  <c r="CW227" i="4"/>
  <c r="DN211" i="4"/>
  <c r="ER184" i="4"/>
  <c r="DW202" i="4"/>
  <c r="DT205" i="4"/>
  <c r="CV228" i="4"/>
  <c r="CU229" i="4"/>
  <c r="DA223" i="4"/>
  <c r="EU182" i="4"/>
  <c r="DI216" i="4"/>
  <c r="EE195" i="4"/>
  <c r="DX201" i="4"/>
  <c r="EA198" i="4"/>
  <c r="EB198" i="4" s="1"/>
  <c r="DO210" i="4"/>
  <c r="CZ224" i="4"/>
  <c r="DY200" i="4"/>
  <c r="EN188" i="4"/>
  <c r="CQ233" i="4"/>
  <c r="DQ208" i="4"/>
  <c r="DP209" i="4"/>
  <c r="DV203" i="4"/>
  <c r="DL213" i="4"/>
  <c r="CR232" i="4"/>
  <c r="DM212" i="4"/>
  <c r="DB223" i="4" l="1"/>
  <c r="DC222" i="4"/>
  <c r="DD221" i="4"/>
  <c r="EH193" i="4"/>
  <c r="DE220" i="4"/>
  <c r="DF220" i="4" s="1"/>
  <c r="EF195" i="4"/>
  <c r="EG194" i="4"/>
  <c r="EY180" i="4"/>
  <c r="FB177" i="4"/>
  <c r="FA178" i="4"/>
  <c r="EZ179" i="4"/>
  <c r="FC176" i="4"/>
  <c r="FL171" i="4"/>
  <c r="FD175" i="4"/>
  <c r="EI192" i="4"/>
  <c r="DS207" i="4"/>
  <c r="EL191" i="4"/>
  <c r="ER185" i="4"/>
  <c r="CT231" i="4"/>
  <c r="EQ186" i="4"/>
  <c r="EP187" i="4"/>
  <c r="FE174" i="4"/>
  <c r="FF173" i="4"/>
  <c r="FG173" i="4" s="1"/>
  <c r="FJ172" i="4"/>
  <c r="DP210" i="4"/>
  <c r="CO237" i="4"/>
  <c r="CO238" i="4" s="1"/>
  <c r="CO239" i="4" s="1"/>
  <c r="CO240" i="4" s="1"/>
  <c r="CO241" i="4" s="1"/>
  <c r="CO242" i="4" s="1"/>
  <c r="CO243" i="4" s="1"/>
  <c r="CO244" i="4" s="1"/>
  <c r="CO245" i="4" s="1"/>
  <c r="CO246" i="4" s="1"/>
  <c r="CO247" i="4" s="1"/>
  <c r="CO248" i="4" s="1"/>
  <c r="CO249" i="4" s="1"/>
  <c r="CO250" i="4" s="1"/>
  <c r="CO251" i="4" s="1"/>
  <c r="CO252" i="4" s="1"/>
  <c r="CO253" i="4" s="1"/>
  <c r="CO254" i="4" s="1"/>
  <c r="CO255" i="4" s="1"/>
  <c r="CO256" i="4" s="1"/>
  <c r="CO257" i="4" s="1"/>
  <c r="CO258" i="4" s="1"/>
  <c r="CO259" i="4" s="1"/>
  <c r="DH218" i="4"/>
  <c r="DY201" i="4"/>
  <c r="DM213" i="4"/>
  <c r="DL214" i="4"/>
  <c r="DI217" i="4"/>
  <c r="FM170" i="4"/>
  <c r="EX181" i="4"/>
  <c r="EN189" i="4"/>
  <c r="DO211" i="4"/>
  <c r="EU183" i="4"/>
  <c r="EM190" i="4"/>
  <c r="CY226" i="4"/>
  <c r="DQ209" i="4"/>
  <c r="CQ234" i="4"/>
  <c r="EO188" i="4"/>
  <c r="CX227" i="4"/>
  <c r="CW228" i="4"/>
  <c r="EE196" i="4"/>
  <c r="DK215" i="4"/>
  <c r="DJ216" i="4"/>
  <c r="DZ200" i="4"/>
  <c r="EC198" i="4"/>
  <c r="ED197" i="4"/>
  <c r="CR233" i="4"/>
  <c r="CV229" i="4"/>
  <c r="CU230" i="4"/>
  <c r="DW203" i="4"/>
  <c r="CS232" i="4"/>
  <c r="CP235" i="4"/>
  <c r="EA199" i="4"/>
  <c r="FN169" i="4"/>
  <c r="EV182" i="4"/>
  <c r="EW182" i="4" s="1"/>
  <c r="DT206" i="4"/>
  <c r="DG219" i="4"/>
  <c r="ES184" i="4"/>
  <c r="CZ225" i="4"/>
  <c r="DX202" i="4"/>
  <c r="DA224" i="4"/>
  <c r="DN212" i="4"/>
  <c r="DV204" i="4"/>
  <c r="DU205" i="4"/>
  <c r="DR208" i="4"/>
  <c r="DC223" i="4" l="1"/>
  <c r="DD222" i="4"/>
  <c r="EI193" i="4"/>
  <c r="DE221" i="4"/>
  <c r="DF221" i="4" s="1"/>
  <c r="EH194" i="4"/>
  <c r="EG195" i="4"/>
  <c r="EY181" i="4"/>
  <c r="FA179" i="4"/>
  <c r="EZ180" i="4"/>
  <c r="FB178" i="4"/>
  <c r="FC177" i="4"/>
  <c r="FM171" i="4"/>
  <c r="FE175" i="4"/>
  <c r="EJ192" i="4"/>
  <c r="FD176" i="4"/>
  <c r="DT207" i="4"/>
  <c r="EM191" i="4"/>
  <c r="EP188" i="4"/>
  <c r="EQ187" i="4"/>
  <c r="ER186" i="4"/>
  <c r="CT232" i="4"/>
  <c r="DP211" i="4"/>
  <c r="DH219" i="4"/>
  <c r="FK172" i="4"/>
  <c r="FL172" i="4" s="1"/>
  <c r="FF174" i="4"/>
  <c r="FH173" i="4"/>
  <c r="EE197" i="4"/>
  <c r="DY202" i="4"/>
  <c r="EA200" i="4"/>
  <c r="CR234" i="4"/>
  <c r="DU206" i="4"/>
  <c r="DS208" i="4"/>
  <c r="DK216" i="4"/>
  <c r="DJ217" i="4"/>
  <c r="DO212" i="4"/>
  <c r="EB199" i="4"/>
  <c r="EC199" i="4" s="1"/>
  <c r="DN213" i="4"/>
  <c r="DX203" i="4"/>
  <c r="EO189" i="4"/>
  <c r="CQ235" i="4"/>
  <c r="CY227" i="4"/>
  <c r="DV205" i="4"/>
  <c r="EV183" i="4"/>
  <c r="EW183" i="4" s="1"/>
  <c r="CX228" i="4"/>
  <c r="CW229" i="4"/>
  <c r="EN190" i="4"/>
  <c r="EX182" i="4"/>
  <c r="DM214" i="4"/>
  <c r="ES185" i="4"/>
  <c r="FN170" i="4"/>
  <c r="DW204" i="4"/>
  <c r="ED198" i="4"/>
  <c r="DZ201" i="4"/>
  <c r="DQ210" i="4"/>
  <c r="DI218" i="4"/>
  <c r="DR209" i="4"/>
  <c r="DA225" i="4"/>
  <c r="DL215" i="4"/>
  <c r="DB224" i="4"/>
  <c r="CZ226" i="4"/>
  <c r="CP236" i="4"/>
  <c r="CU231" i="4"/>
  <c r="ET184" i="4"/>
  <c r="EU184" i="4" s="1"/>
  <c r="DG220" i="4"/>
  <c r="CS233" i="4"/>
  <c r="CV230" i="4"/>
  <c r="EF196" i="4"/>
  <c r="DD223" i="4" l="1"/>
  <c r="DE222" i="4"/>
  <c r="EG196" i="4"/>
  <c r="EH195" i="4"/>
  <c r="EI194" i="4"/>
  <c r="EJ193" i="4"/>
  <c r="EY182" i="4"/>
  <c r="EZ181" i="4"/>
  <c r="FA180" i="4"/>
  <c r="FB179" i="4"/>
  <c r="FD177" i="4"/>
  <c r="FC178" i="4"/>
  <c r="FM172" i="4"/>
  <c r="EK192" i="4"/>
  <c r="EL192" i="4" s="1"/>
  <c r="FE176" i="4"/>
  <c r="FF175" i="4"/>
  <c r="ER187" i="4"/>
  <c r="EQ188" i="4"/>
  <c r="EP189" i="4"/>
  <c r="DP212" i="4"/>
  <c r="DH220" i="4"/>
  <c r="EE198" i="4"/>
  <c r="FI173" i="4"/>
  <c r="FG174" i="4"/>
  <c r="DV206" i="4"/>
  <c r="EA201" i="4"/>
  <c r="CR235" i="4"/>
  <c r="CS234" i="4"/>
  <c r="DR210" i="4"/>
  <c r="DI219" i="4"/>
  <c r="DZ202" i="4"/>
  <c r="CT233" i="4"/>
  <c r="DN214" i="4"/>
  <c r="DK217" i="4"/>
  <c r="CU232" i="4"/>
  <c r="CZ227" i="4"/>
  <c r="DQ211" i="4"/>
  <c r="DS209" i="4"/>
  <c r="DB225" i="4"/>
  <c r="CY228" i="4"/>
  <c r="EO190" i="4"/>
  <c r="CV231" i="4"/>
  <c r="ET185" i="4"/>
  <c r="EU185" i="4" s="1"/>
  <c r="DL216" i="4"/>
  <c r="DC224" i="4"/>
  <c r="EV184" i="4"/>
  <c r="DO213" i="4"/>
  <c r="DX204" i="4"/>
  <c r="DW205" i="4"/>
  <c r="CQ236" i="4"/>
  <c r="DU207" i="4"/>
  <c r="DY203" i="4"/>
  <c r="DG221" i="4"/>
  <c r="CP237" i="4"/>
  <c r="ES186" i="4"/>
  <c r="DM215" i="4"/>
  <c r="DT208" i="4"/>
  <c r="EF197" i="4"/>
  <c r="CX229" i="4"/>
  <c r="CW230" i="4"/>
  <c r="EN191" i="4"/>
  <c r="EB200" i="4"/>
  <c r="DA226" i="4"/>
  <c r="ED199" i="4"/>
  <c r="FN171" i="4"/>
  <c r="DJ218" i="4"/>
  <c r="EX183" i="4"/>
  <c r="DD224" i="4" l="1"/>
  <c r="DE223" i="4"/>
  <c r="DF222" i="4"/>
  <c r="DG222" i="4" s="1"/>
  <c r="EG197" i="4"/>
  <c r="EH196" i="4"/>
  <c r="EI195" i="4"/>
  <c r="EJ194" i="4"/>
  <c r="EY183" i="4"/>
  <c r="EZ182" i="4"/>
  <c r="FA181" i="4"/>
  <c r="FC179" i="4"/>
  <c r="FN172" i="4"/>
  <c r="FB180" i="4"/>
  <c r="FE177" i="4"/>
  <c r="FD178" i="4"/>
  <c r="EK193" i="4"/>
  <c r="EM192" i="4"/>
  <c r="EN192" i="4" s="1"/>
  <c r="FG175" i="4"/>
  <c r="FF176" i="4"/>
  <c r="ER188" i="4"/>
  <c r="EQ189" i="4"/>
  <c r="FJ173" i="4"/>
  <c r="FK173" i="4" s="1"/>
  <c r="FH174" i="4"/>
  <c r="EA202" i="4"/>
  <c r="CS235" i="4"/>
  <c r="CU233" i="4"/>
  <c r="EF198" i="4"/>
  <c r="ES187" i="4"/>
  <c r="DU208" i="4"/>
  <c r="DX205" i="4"/>
  <c r="DR211" i="4"/>
  <c r="ET186" i="4"/>
  <c r="CV232" i="4"/>
  <c r="EO191" i="4"/>
  <c r="DN215" i="4"/>
  <c r="DC225" i="4"/>
  <c r="CT234" i="4"/>
  <c r="DP213" i="4"/>
  <c r="DJ219" i="4"/>
  <c r="CY229" i="4"/>
  <c r="EW184" i="4"/>
  <c r="EX184" i="4" s="1"/>
  <c r="DH221" i="4"/>
  <c r="CW231" i="4"/>
  <c r="CQ237" i="4"/>
  <c r="CZ228" i="4"/>
  <c r="DI220" i="4"/>
  <c r="CR236" i="4"/>
  <c r="EE199" i="4"/>
  <c r="DA227" i="4"/>
  <c r="CX230" i="4"/>
  <c r="DT209" i="4"/>
  <c r="DO214" i="4"/>
  <c r="DS210" i="4"/>
  <c r="EB201" i="4"/>
  <c r="CP238" i="4"/>
  <c r="CP239" i="4" s="1"/>
  <c r="CP240" i="4" s="1"/>
  <c r="CP241" i="4" s="1"/>
  <c r="CP242" i="4" s="1"/>
  <c r="CP243" i="4" s="1"/>
  <c r="CP244" i="4" s="1"/>
  <c r="CP245" i="4" s="1"/>
  <c r="CP246" i="4" s="1"/>
  <c r="CP247" i="4" s="1"/>
  <c r="CP248" i="4" s="1"/>
  <c r="CP249" i="4" s="1"/>
  <c r="CP250" i="4" s="1"/>
  <c r="CP251" i="4" s="1"/>
  <c r="CP252" i="4" s="1"/>
  <c r="CP253" i="4" s="1"/>
  <c r="CP254" i="4" s="1"/>
  <c r="CP255" i="4" s="1"/>
  <c r="CP256" i="4" s="1"/>
  <c r="CP257" i="4" s="1"/>
  <c r="CP258" i="4" s="1"/>
  <c r="CP259" i="4" s="1"/>
  <c r="DZ203" i="4"/>
  <c r="DY204" i="4"/>
  <c r="EV185" i="4"/>
  <c r="DB226" i="4"/>
  <c r="DV207" i="4"/>
  <c r="DQ212" i="4"/>
  <c r="DK218" i="4"/>
  <c r="EP190" i="4"/>
  <c r="EC200" i="4"/>
  <c r="ED200" i="4" s="1"/>
  <c r="DM216" i="4"/>
  <c r="DW206" i="4"/>
  <c r="DL217" i="4"/>
  <c r="DD225" i="4" l="1"/>
  <c r="DE224" i="4"/>
  <c r="DF223" i="4"/>
  <c r="DG223" i="4" s="1"/>
  <c r="EG198" i="4"/>
  <c r="EH197" i="4"/>
  <c r="EI196" i="4"/>
  <c r="EK194" i="4"/>
  <c r="EJ195" i="4"/>
  <c r="EZ183" i="4"/>
  <c r="FA182" i="4"/>
  <c r="FC180" i="4"/>
  <c r="FD179" i="4"/>
  <c r="FB181" i="4"/>
  <c r="EL193" i="4"/>
  <c r="EM193" i="4" s="1"/>
  <c r="EN193" i="4" s="1"/>
  <c r="FF177" i="4"/>
  <c r="FE178" i="4"/>
  <c r="FH175" i="4"/>
  <c r="FG176" i="4"/>
  <c r="EQ190" i="4"/>
  <c r="ER189" i="4"/>
  <c r="EA203" i="4"/>
  <c r="CT235" i="4"/>
  <c r="EF199" i="4"/>
  <c r="FI174" i="4"/>
  <c r="FL173" i="4"/>
  <c r="CU234" i="4"/>
  <c r="DY205" i="4"/>
  <c r="EY184" i="4"/>
  <c r="DT210" i="4"/>
  <c r="DA228" i="4"/>
  <c r="CW232" i="4"/>
  <c r="DJ220" i="4"/>
  <c r="CV233" i="4"/>
  <c r="DS211" i="4"/>
  <c r="DR212" i="4"/>
  <c r="ES188" i="4"/>
  <c r="DM217" i="4"/>
  <c r="DL218" i="4"/>
  <c r="EP191" i="4"/>
  <c r="DO215" i="4"/>
  <c r="DI221" i="4"/>
  <c r="EO192" i="4"/>
  <c r="ET187" i="4"/>
  <c r="DX206" i="4"/>
  <c r="DQ213" i="4"/>
  <c r="DP214" i="4"/>
  <c r="DK219" i="4"/>
  <c r="DV208" i="4"/>
  <c r="CY230" i="4"/>
  <c r="CX231" i="4"/>
  <c r="EE200" i="4"/>
  <c r="CZ229" i="4"/>
  <c r="DW207" i="4"/>
  <c r="DZ204" i="4"/>
  <c r="EB202" i="4"/>
  <c r="CR237" i="4"/>
  <c r="DC226" i="4"/>
  <c r="DN216" i="4"/>
  <c r="EU186" i="4"/>
  <c r="EC201" i="4"/>
  <c r="DB227" i="4"/>
  <c r="CQ238" i="4"/>
  <c r="CQ239" i="4" s="1"/>
  <c r="DH222" i="4"/>
  <c r="CS236" i="4"/>
  <c r="DU209" i="4"/>
  <c r="EW185" i="4"/>
  <c r="EX185" i="4" s="1"/>
  <c r="DE225" i="4" l="1"/>
  <c r="DF224" i="4"/>
  <c r="EG199" i="4"/>
  <c r="EH198" i="4"/>
  <c r="EI197" i="4"/>
  <c r="EJ196" i="4"/>
  <c r="EK195" i="4"/>
  <c r="EZ184" i="4"/>
  <c r="FA183" i="4"/>
  <c r="FB182" i="4"/>
  <c r="FC181" i="4"/>
  <c r="FE179" i="4"/>
  <c r="FD180" i="4"/>
  <c r="EL194" i="4"/>
  <c r="EM194" i="4" s="1"/>
  <c r="FI175" i="4"/>
  <c r="FF178" i="4"/>
  <c r="FG177" i="4"/>
  <c r="FH176" i="4"/>
  <c r="EQ191" i="4"/>
  <c r="ER190" i="4"/>
  <c r="ES189" i="4"/>
  <c r="DY206" i="4"/>
  <c r="CU235" i="4"/>
  <c r="FJ174" i="4"/>
  <c r="FK174" i="4" s="1"/>
  <c r="FM173" i="4"/>
  <c r="EC202" i="4"/>
  <c r="DW208" i="4"/>
  <c r="ET188" i="4"/>
  <c r="DH223" i="4"/>
  <c r="DX207" i="4"/>
  <c r="CQ240" i="4"/>
  <c r="CQ241" i="4" s="1"/>
  <c r="CQ242" i="4" s="1"/>
  <c r="CQ243" i="4" s="1"/>
  <c r="CQ244" i="4" s="1"/>
  <c r="CQ245" i="4" s="1"/>
  <c r="CQ246" i="4" s="1"/>
  <c r="CQ247" i="4" s="1"/>
  <c r="CQ248" i="4" s="1"/>
  <c r="CQ249" i="4" s="1"/>
  <c r="CQ250" i="4" s="1"/>
  <c r="CQ251" i="4" s="1"/>
  <c r="CQ252" i="4" s="1"/>
  <c r="CQ253" i="4" s="1"/>
  <c r="CQ254" i="4" s="1"/>
  <c r="CQ255" i="4" s="1"/>
  <c r="CQ256" i="4" s="1"/>
  <c r="CQ257" i="4" s="1"/>
  <c r="CQ258" i="4" s="1"/>
  <c r="CQ259" i="4" s="1"/>
  <c r="DJ221" i="4"/>
  <c r="EY185" i="4"/>
  <c r="DU210" i="4"/>
  <c r="DK220" i="4"/>
  <c r="DS212" i="4"/>
  <c r="DR213" i="4"/>
  <c r="DA229" i="4"/>
  <c r="ED201" i="4"/>
  <c r="CS237" i="4"/>
  <c r="DN217" i="4"/>
  <c r="EB203" i="4"/>
  <c r="CZ230" i="4"/>
  <c r="DB228" i="4"/>
  <c r="DC227" i="4"/>
  <c r="DD226" i="4"/>
  <c r="EF200" i="4"/>
  <c r="CX232" i="4"/>
  <c r="DP215" i="4"/>
  <c r="EO193" i="4"/>
  <c r="DI222" i="4"/>
  <c r="DT211" i="4"/>
  <c r="CT236" i="4"/>
  <c r="DZ205" i="4"/>
  <c r="CY231" i="4"/>
  <c r="DQ214" i="4"/>
  <c r="CV234" i="4"/>
  <c r="EA204" i="4"/>
  <c r="DO216" i="4"/>
  <c r="EU187" i="4"/>
  <c r="EV186" i="4"/>
  <c r="CR238" i="4"/>
  <c r="CR239" i="4" s="1"/>
  <c r="DV209" i="4"/>
  <c r="EP192" i="4"/>
  <c r="DM218" i="4"/>
  <c r="DL219" i="4"/>
  <c r="CW233" i="4"/>
  <c r="DE226" i="4" l="1"/>
  <c r="DF225" i="4"/>
  <c r="DG224" i="4"/>
  <c r="DH224" i="4" s="1"/>
  <c r="EH199" i="4"/>
  <c r="EI198" i="4"/>
  <c r="EJ197" i="4"/>
  <c r="EK196" i="4"/>
  <c r="FA184" i="4"/>
  <c r="EZ185" i="4"/>
  <c r="FB183" i="4"/>
  <c r="FE180" i="4"/>
  <c r="FD181" i="4"/>
  <c r="FC182" i="4"/>
  <c r="FF179" i="4"/>
  <c r="EL195" i="4"/>
  <c r="EM195" i="4" s="1"/>
  <c r="FI176" i="4"/>
  <c r="FG178" i="4"/>
  <c r="FH177" i="4"/>
  <c r="EQ192" i="4"/>
  <c r="ER191" i="4"/>
  <c r="ES190" i="4"/>
  <c r="ET189" i="4"/>
  <c r="CU236" i="4"/>
  <c r="DY207" i="4"/>
  <c r="CR240" i="4"/>
  <c r="CR241" i="4" s="1"/>
  <c r="CR242" i="4" s="1"/>
  <c r="CR243" i="4" s="1"/>
  <c r="CR244" i="4" s="1"/>
  <c r="CR245" i="4" s="1"/>
  <c r="CR246" i="4" s="1"/>
  <c r="CR247" i="4" s="1"/>
  <c r="CR248" i="4" s="1"/>
  <c r="CR249" i="4" s="1"/>
  <c r="FJ175" i="4"/>
  <c r="FL174" i="4"/>
  <c r="FN173" i="4"/>
  <c r="CS238" i="4"/>
  <c r="CS239" i="4" s="1"/>
  <c r="EA205" i="4"/>
  <c r="ED202" i="4"/>
  <c r="CX233" i="4"/>
  <c r="DK221" i="4"/>
  <c r="DX208" i="4"/>
  <c r="CV235" i="4"/>
  <c r="DQ215" i="4"/>
  <c r="DT212" i="4"/>
  <c r="EE201" i="4"/>
  <c r="DC228" i="4"/>
  <c r="DA230" i="4"/>
  <c r="EP193" i="4"/>
  <c r="EV187" i="4"/>
  <c r="EW186" i="4"/>
  <c r="DO217" i="4"/>
  <c r="DZ206" i="4"/>
  <c r="DN218" i="4"/>
  <c r="DJ222" i="4"/>
  <c r="EN194" i="4"/>
  <c r="EO194" i="4" s="1"/>
  <c r="CT237" i="4"/>
  <c r="DD227" i="4"/>
  <c r="DB229" i="4"/>
  <c r="EB204" i="4"/>
  <c r="DV210" i="4"/>
  <c r="DS213" i="4"/>
  <c r="DR214" i="4"/>
  <c r="EU188" i="4"/>
  <c r="DI223" i="4"/>
  <c r="DW209" i="4"/>
  <c r="CW234" i="4"/>
  <c r="CZ231" i="4"/>
  <c r="CY232" i="4"/>
  <c r="DP216" i="4"/>
  <c r="EC203" i="4"/>
  <c r="DM219" i="4"/>
  <c r="DL220" i="4"/>
  <c r="DU211" i="4"/>
  <c r="EG200" i="4"/>
  <c r="DG225" i="4" l="1"/>
  <c r="DH225" i="4" s="1"/>
  <c r="DF226" i="4"/>
  <c r="EH200" i="4"/>
  <c r="EJ198" i="4"/>
  <c r="EI199" i="4"/>
  <c r="EK197" i="4"/>
  <c r="FB184" i="4"/>
  <c r="FA185" i="4"/>
  <c r="FC183" i="4"/>
  <c r="FF180" i="4"/>
  <c r="FD182" i="4"/>
  <c r="FE181" i="4"/>
  <c r="EL196" i="4"/>
  <c r="FG179" i="4"/>
  <c r="FJ176" i="4"/>
  <c r="FI177" i="4"/>
  <c r="FH178" i="4"/>
  <c r="ER192" i="4"/>
  <c r="ES191" i="4"/>
  <c r="CT238" i="4"/>
  <c r="CT239" i="4" s="1"/>
  <c r="ET190" i="4"/>
  <c r="EU189" i="4"/>
  <c r="CV236" i="4"/>
  <c r="CR250" i="4"/>
  <c r="CR251" i="4" s="1"/>
  <c r="CR252" i="4" s="1"/>
  <c r="CR253" i="4" s="1"/>
  <c r="CR254" i="4" s="1"/>
  <c r="CR255" i="4" s="1"/>
  <c r="CR256" i="4" s="1"/>
  <c r="CR257" i="4" s="1"/>
  <c r="DI224" i="4"/>
  <c r="FK175" i="4"/>
  <c r="FM174" i="4"/>
  <c r="DR215" i="4"/>
  <c r="DD228" i="4"/>
  <c r="ED203" i="4"/>
  <c r="DE227" i="4"/>
  <c r="DN219" i="4"/>
  <c r="EV188" i="4"/>
  <c r="DC229" i="4"/>
  <c r="DQ216" i="4"/>
  <c r="DX209" i="4"/>
  <c r="DL221" i="4"/>
  <c r="DM220" i="4"/>
  <c r="CW235" i="4"/>
  <c r="DV211" i="4"/>
  <c r="EF201" i="4"/>
  <c r="EG201" i="4" s="1"/>
  <c r="EE202" i="4"/>
  <c r="DY208" i="4"/>
  <c r="DU212" i="4"/>
  <c r="EC204" i="4"/>
  <c r="DP217" i="4"/>
  <c r="DT213" i="4"/>
  <c r="DS214" i="4"/>
  <c r="EP194" i="4"/>
  <c r="CU237" i="4"/>
  <c r="DJ223" i="4"/>
  <c r="DA231" i="4"/>
  <c r="EB205" i="4"/>
  <c r="EA206" i="4"/>
  <c r="CS240" i="4"/>
  <c r="CS241" i="4" s="1"/>
  <c r="CS242" i="4" s="1"/>
  <c r="CS243" i="4" s="1"/>
  <c r="CS244" i="4" s="1"/>
  <c r="CS245" i="4" s="1"/>
  <c r="CS246" i="4" s="1"/>
  <c r="CS247" i="4" s="1"/>
  <c r="CS248" i="4" s="1"/>
  <c r="CS249" i="4" s="1"/>
  <c r="CY233" i="4"/>
  <c r="DW210" i="4"/>
  <c r="EN195" i="4"/>
  <c r="DK222" i="4"/>
  <c r="EW187" i="4"/>
  <c r="EX186" i="4"/>
  <c r="CZ232" i="4"/>
  <c r="DB230" i="4"/>
  <c r="DZ207" i="4"/>
  <c r="DO218" i="4"/>
  <c r="CX234" i="4"/>
  <c r="EQ193" i="4"/>
  <c r="DG226" i="4" l="1"/>
  <c r="DH226" i="4" s="1"/>
  <c r="DF227" i="4"/>
  <c r="EK198" i="4"/>
  <c r="EI200" i="4"/>
  <c r="EJ199" i="4"/>
  <c r="EL197" i="4"/>
  <c r="FB185" i="4"/>
  <c r="FC184" i="4"/>
  <c r="FD183" i="4"/>
  <c r="FG180" i="4"/>
  <c r="FF181" i="4"/>
  <c r="FE182" i="4"/>
  <c r="EM196" i="4"/>
  <c r="FH179" i="4"/>
  <c r="FK176" i="4"/>
  <c r="FJ177" i="4"/>
  <c r="FI178" i="4"/>
  <c r="ES192" i="4"/>
  <c r="ET191" i="4"/>
  <c r="CU238" i="4"/>
  <c r="CU239" i="4" s="1"/>
  <c r="EU190" i="4"/>
  <c r="DJ224" i="4"/>
  <c r="CS250" i="4"/>
  <c r="CS251" i="4" s="1"/>
  <c r="CS252" i="4" s="1"/>
  <c r="CS253" i="4" s="1"/>
  <c r="CS254" i="4" s="1"/>
  <c r="CS255" i="4" s="1"/>
  <c r="CS256" i="4" s="1"/>
  <c r="CS257" i="4" s="1"/>
  <c r="CR258" i="4"/>
  <c r="CR259" i="4" s="1"/>
  <c r="FL175" i="4"/>
  <c r="FN174" i="4"/>
  <c r="DR216" i="4"/>
  <c r="DE228" i="4"/>
  <c r="DD229" i="4"/>
  <c r="DT214" i="4"/>
  <c r="EH201" i="4"/>
  <c r="EW188" i="4"/>
  <c r="DW211" i="4"/>
  <c r="DI225" i="4"/>
  <c r="CW236" i="4"/>
  <c r="DL222" i="4"/>
  <c r="DX210" i="4"/>
  <c r="DB231" i="4"/>
  <c r="DA232" i="4"/>
  <c r="CZ233" i="4"/>
  <c r="DM221" i="4"/>
  <c r="DQ217" i="4"/>
  <c r="CT240" i="4"/>
  <c r="CT241" i="4" s="1"/>
  <c r="CT242" i="4" s="1"/>
  <c r="CT243" i="4" s="1"/>
  <c r="CT244" i="4" s="1"/>
  <c r="CT245" i="4" s="1"/>
  <c r="CT246" i="4" s="1"/>
  <c r="CT247" i="4" s="1"/>
  <c r="CT248" i="4" s="1"/>
  <c r="CT249" i="4" s="1"/>
  <c r="EV189" i="4"/>
  <c r="CX235" i="4"/>
  <c r="DP218" i="4"/>
  <c r="EC205" i="4"/>
  <c r="EO195" i="4"/>
  <c r="EP195" i="4" s="1"/>
  <c r="EX187" i="4"/>
  <c r="CY234" i="4"/>
  <c r="ED204" i="4"/>
  <c r="EQ194" i="4"/>
  <c r="EB206" i="4"/>
  <c r="EA207" i="4"/>
  <c r="DS215" i="4"/>
  <c r="ER193" i="4"/>
  <c r="DV212" i="4"/>
  <c r="DN220" i="4"/>
  <c r="DO219" i="4"/>
  <c r="DK223" i="4"/>
  <c r="DU213" i="4"/>
  <c r="DY209" i="4"/>
  <c r="EF202" i="4"/>
  <c r="EE203" i="4"/>
  <c r="DC230" i="4"/>
  <c r="EY186" i="4"/>
  <c r="DZ208" i="4"/>
  <c r="CV237" i="4"/>
  <c r="DG227" i="4" l="1"/>
  <c r="DH227" i="4" s="1"/>
  <c r="EL198" i="4"/>
  <c r="EK199" i="4"/>
  <c r="EI201" i="4"/>
  <c r="EJ200" i="4"/>
  <c r="EM197" i="4"/>
  <c r="FC185" i="4"/>
  <c r="FD184" i="4"/>
  <c r="FE183" i="4"/>
  <c r="FH180" i="4"/>
  <c r="FG181" i="4"/>
  <c r="FF182" i="4"/>
  <c r="EN196" i="4"/>
  <c r="FI179" i="4"/>
  <c r="FL176" i="4"/>
  <c r="FK177" i="4"/>
  <c r="FJ178" i="4"/>
  <c r="ET192" i="4"/>
  <c r="EU191" i="4"/>
  <c r="CV238" i="4"/>
  <c r="CV239" i="4" s="1"/>
  <c r="EV190" i="4"/>
  <c r="CT250" i="4"/>
  <c r="CT251" i="4" s="1"/>
  <c r="CT252" i="4" s="1"/>
  <c r="DJ225" i="4"/>
  <c r="DT215" i="4"/>
  <c r="DR217" i="4"/>
  <c r="CS258" i="4"/>
  <c r="CS259" i="4" s="1"/>
  <c r="DE229" i="4"/>
  <c r="DF228" i="4"/>
  <c r="FM175" i="4"/>
  <c r="DO220" i="4"/>
  <c r="EX188" i="4"/>
  <c r="CX236" i="4"/>
  <c r="DM222" i="4"/>
  <c r="CW237" i="4"/>
  <c r="DW212" i="4"/>
  <c r="DU214" i="4"/>
  <c r="CY235" i="4"/>
  <c r="CZ234" i="4"/>
  <c r="DC231" i="4"/>
  <c r="DZ209" i="4"/>
  <c r="EY187" i="4"/>
  <c r="EZ186" i="4"/>
  <c r="FA186" i="4" s="1"/>
  <c r="EF203" i="4"/>
  <c r="EE204" i="4"/>
  <c r="DN221" i="4"/>
  <c r="DV213" i="4"/>
  <c r="DP219" i="4"/>
  <c r="DA233" i="4"/>
  <c r="DI226" i="4"/>
  <c r="DY210" i="4"/>
  <c r="DS216" i="4"/>
  <c r="EB207" i="4"/>
  <c r="EA208" i="4"/>
  <c r="ED205" i="4"/>
  <c r="DL223" i="4"/>
  <c r="EW189" i="4"/>
  <c r="EC206" i="4"/>
  <c r="DX211" i="4"/>
  <c r="CU240" i="4"/>
  <c r="CU241" i="4" s="1"/>
  <c r="CU242" i="4" s="1"/>
  <c r="CU243" i="4" s="1"/>
  <c r="CU244" i="4" s="1"/>
  <c r="CU245" i="4" s="1"/>
  <c r="CU246" i="4" s="1"/>
  <c r="CU247" i="4" s="1"/>
  <c r="CU248" i="4" s="1"/>
  <c r="CU249" i="4" s="1"/>
  <c r="ER194" i="4"/>
  <c r="ES193" i="4"/>
  <c r="DQ218" i="4"/>
  <c r="EG202" i="4"/>
  <c r="DD230" i="4"/>
  <c r="DB232" i="4"/>
  <c r="DK224" i="4"/>
  <c r="EQ195" i="4"/>
  <c r="DG228" i="4" l="1"/>
  <c r="DH228" i="4" s="1"/>
  <c r="EM198" i="4"/>
  <c r="EJ201" i="4"/>
  <c r="EK200" i="4"/>
  <c r="EL199" i="4"/>
  <c r="EN197" i="4"/>
  <c r="FD185" i="4"/>
  <c r="FE184" i="4"/>
  <c r="FF183" i="4"/>
  <c r="EO196" i="4"/>
  <c r="FG182" i="4"/>
  <c r="FI180" i="4"/>
  <c r="FH181" i="4"/>
  <c r="FJ179" i="4"/>
  <c r="EU192" i="4"/>
  <c r="FM176" i="4"/>
  <c r="FL177" i="4"/>
  <c r="ET193" i="4"/>
  <c r="CW238" i="4"/>
  <c r="CW239" i="4" s="1"/>
  <c r="FK178" i="4"/>
  <c r="EV191" i="4"/>
  <c r="CU250" i="4"/>
  <c r="CU251" i="4" s="1"/>
  <c r="CU252" i="4" s="1"/>
  <c r="CT253" i="4"/>
  <c r="CT254" i="4" s="1"/>
  <c r="CT255" i="4" s="1"/>
  <c r="CT256" i="4" s="1"/>
  <c r="CT257" i="4" s="1"/>
  <c r="DT216" i="4"/>
  <c r="DO221" i="4"/>
  <c r="DF229" i="4"/>
  <c r="FN175" i="4"/>
  <c r="CV240" i="4"/>
  <c r="CV241" i="4" s="1"/>
  <c r="CV242" i="4" s="1"/>
  <c r="CV243" i="4" s="1"/>
  <c r="CV244" i="4" s="1"/>
  <c r="CV245" i="4" s="1"/>
  <c r="CV246" i="4" s="1"/>
  <c r="CV247" i="4" s="1"/>
  <c r="CX237" i="4"/>
  <c r="CY236" i="4"/>
  <c r="DV214" i="4"/>
  <c r="DM223" i="4"/>
  <c r="DD231" i="4"/>
  <c r="EW190" i="4"/>
  <c r="DY211" i="4"/>
  <c r="EZ187" i="4"/>
  <c r="FA187" i="4" s="1"/>
  <c r="EG203" i="4"/>
  <c r="ED206" i="4"/>
  <c r="DI227" i="4"/>
  <c r="DQ219" i="4"/>
  <c r="ER195" i="4"/>
  <c r="DJ226" i="4"/>
  <c r="DP220" i="4"/>
  <c r="DN222" i="4"/>
  <c r="DX212" i="4"/>
  <c r="DW213" i="4"/>
  <c r="EH202" i="4"/>
  <c r="EI202" i="4" s="1"/>
  <c r="ES194" i="4"/>
  <c r="EC207" i="4"/>
  <c r="EA209" i="4"/>
  <c r="DC232" i="4"/>
  <c r="DE230" i="4"/>
  <c r="EB208" i="4"/>
  <c r="EF204" i="4"/>
  <c r="EE205" i="4"/>
  <c r="DL224" i="4"/>
  <c r="EY188" i="4"/>
  <c r="DU215" i="4"/>
  <c r="DK225" i="4"/>
  <c r="EX189" i="4"/>
  <c r="DR218" i="4"/>
  <c r="DS217" i="4"/>
  <c r="DB233" i="4"/>
  <c r="DA234" i="4"/>
  <c r="FB186" i="4"/>
  <c r="FC186" i="4" s="1"/>
  <c r="DZ210" i="4"/>
  <c r="CZ235" i="4"/>
  <c r="DG229" i="4" l="1"/>
  <c r="DH229" i="4" s="1"/>
  <c r="EN198" i="4"/>
  <c r="EM199" i="4"/>
  <c r="EL200" i="4"/>
  <c r="EK201" i="4"/>
  <c r="EO197" i="4"/>
  <c r="FE185" i="4"/>
  <c r="FF184" i="4"/>
  <c r="EP196" i="4"/>
  <c r="EQ196" i="4" s="1"/>
  <c r="FG183" i="4"/>
  <c r="FJ180" i="4"/>
  <c r="FI181" i="4"/>
  <c r="FH182" i="4"/>
  <c r="FK179" i="4"/>
  <c r="EU193" i="4"/>
  <c r="EV192" i="4"/>
  <c r="FM177" i="4"/>
  <c r="CX238" i="4"/>
  <c r="CX239" i="4" s="1"/>
  <c r="FL178" i="4"/>
  <c r="EW191" i="4"/>
  <c r="CT258" i="4"/>
  <c r="CT259" i="4" s="1"/>
  <c r="CU253" i="4"/>
  <c r="CU254" i="4" s="1"/>
  <c r="CU255" i="4" s="1"/>
  <c r="CU256" i="4" s="1"/>
  <c r="CU257" i="4" s="1"/>
  <c r="CW240" i="4"/>
  <c r="CW241" i="4" s="1"/>
  <c r="CW242" i="4" s="1"/>
  <c r="CW243" i="4" s="1"/>
  <c r="CV248" i="4"/>
  <c r="CV249" i="4" s="1"/>
  <c r="CV250" i="4" s="1"/>
  <c r="CV251" i="4" s="1"/>
  <c r="FN176" i="4"/>
  <c r="DB234" i="4"/>
  <c r="CY237" i="4"/>
  <c r="ES195" i="4"/>
  <c r="DL225" i="4"/>
  <c r="DK226" i="4"/>
  <c r="EA210" i="4"/>
  <c r="DN223" i="4"/>
  <c r="ET194" i="4"/>
  <c r="DY212" i="4"/>
  <c r="EX190" i="4"/>
  <c r="DZ211" i="4"/>
  <c r="DU216" i="4"/>
  <c r="EB209" i="4"/>
  <c r="CZ236" i="4"/>
  <c r="FB187" i="4"/>
  <c r="ED207" i="4"/>
  <c r="EC208" i="4"/>
  <c r="DP221" i="4"/>
  <c r="DM224" i="4"/>
  <c r="DS218" i="4"/>
  <c r="EY189" i="4"/>
  <c r="EE206" i="4"/>
  <c r="DR219" i="4"/>
  <c r="DQ220" i="4"/>
  <c r="EJ202" i="4"/>
  <c r="EH203" i="4"/>
  <c r="EG204" i="4"/>
  <c r="FD186" i="4"/>
  <c r="EF205" i="4"/>
  <c r="DA235" i="4"/>
  <c r="DE231" i="4"/>
  <c r="DW214" i="4"/>
  <c r="DD232" i="4"/>
  <c r="DC233" i="4"/>
  <c r="DF230" i="4"/>
  <c r="DX213" i="4"/>
  <c r="DT217" i="4"/>
  <c r="DJ227" i="4"/>
  <c r="DI228" i="4"/>
  <c r="EZ188" i="4"/>
  <c r="DV215" i="4"/>
  <c r="DO222" i="4"/>
  <c r="EN199" i="4" l="1"/>
  <c r="EO198" i="4"/>
  <c r="EM200" i="4"/>
  <c r="EL201" i="4"/>
  <c r="FE186" i="4"/>
  <c r="FF185" i="4"/>
  <c r="FG184" i="4"/>
  <c r="ER196" i="4"/>
  <c r="ES196" i="4" s="1"/>
  <c r="EP197" i="4"/>
  <c r="FH183" i="4"/>
  <c r="FK180" i="4"/>
  <c r="FJ181" i="4"/>
  <c r="FI182" i="4"/>
  <c r="FL179" i="4"/>
  <c r="EU194" i="4"/>
  <c r="EV193" i="4"/>
  <c r="FN177" i="4"/>
  <c r="EW192" i="4"/>
  <c r="CY238" i="4"/>
  <c r="CY239" i="4" s="1"/>
  <c r="FM178" i="4"/>
  <c r="EX191" i="4"/>
  <c r="CU258" i="4"/>
  <c r="CU259" i="4" s="1"/>
  <c r="CX240" i="4"/>
  <c r="CW244" i="4"/>
  <c r="CW245" i="4" s="1"/>
  <c r="CW246" i="4" s="1"/>
  <c r="CW247" i="4" s="1"/>
  <c r="DA236" i="4"/>
  <c r="CV252" i="4"/>
  <c r="CV253" i="4" s="1"/>
  <c r="CV254" i="4" s="1"/>
  <c r="CV255" i="4" s="1"/>
  <c r="CV256" i="4" s="1"/>
  <c r="CV257" i="4" s="1"/>
  <c r="CZ237" i="4"/>
  <c r="EY190" i="4"/>
  <c r="DB235" i="4"/>
  <c r="DO223" i="4"/>
  <c r="EF206" i="4"/>
  <c r="EI203" i="4"/>
  <c r="DU217" i="4"/>
  <c r="FC187" i="4"/>
  <c r="FD187" i="4" s="1"/>
  <c r="DV216" i="4"/>
  <c r="DX214" i="4"/>
  <c r="DZ212" i="4"/>
  <c r="DI229" i="4"/>
  <c r="DF231" i="4"/>
  <c r="DD233" i="4"/>
  <c r="DE232" i="4"/>
  <c r="DS219" i="4"/>
  <c r="DN224" i="4"/>
  <c r="EZ189" i="4"/>
  <c r="DJ228" i="4"/>
  <c r="DG230" i="4"/>
  <c r="DH230" i="4" s="1"/>
  <c r="ED208" i="4"/>
  <c r="DK227" i="4"/>
  <c r="DT218" i="4"/>
  <c r="DC234" i="4"/>
  <c r="DQ221" i="4"/>
  <c r="DM225" i="4"/>
  <c r="DP222" i="4"/>
  <c r="DL226" i="4"/>
  <c r="DY213" i="4"/>
  <c r="EA211" i="4"/>
  <c r="DW215" i="4"/>
  <c r="EH204" i="4"/>
  <c r="EG205" i="4"/>
  <c r="ET195" i="4"/>
  <c r="DR220" i="4"/>
  <c r="EB210" i="4"/>
  <c r="EE207" i="4"/>
  <c r="EC209" i="4"/>
  <c r="FA188" i="4"/>
  <c r="FB188" i="4" s="1"/>
  <c r="EK202" i="4"/>
  <c r="EN200" i="4" l="1"/>
  <c r="EO199" i="4"/>
  <c r="EP198" i="4"/>
  <c r="EM201" i="4"/>
  <c r="FE187" i="4"/>
  <c r="FF186" i="4"/>
  <c r="FH184" i="4"/>
  <c r="FG185" i="4"/>
  <c r="EQ197" i="4"/>
  <c r="FL180" i="4"/>
  <c r="FK181" i="4"/>
  <c r="FJ182" i="4"/>
  <c r="FI183" i="4"/>
  <c r="FM179" i="4"/>
  <c r="EV194" i="4"/>
  <c r="EW193" i="4"/>
  <c r="EX192" i="4"/>
  <c r="FN178" i="4"/>
  <c r="EY191" i="4"/>
  <c r="CV258" i="4"/>
  <c r="CV259" i="4" s="1"/>
  <c r="CY240" i="4"/>
  <c r="CX241" i="4"/>
  <c r="CX242" i="4" s="1"/>
  <c r="CX243" i="4" s="1"/>
  <c r="CX244" i="4" s="1"/>
  <c r="CX245" i="4" s="1"/>
  <c r="CX246" i="4" s="1"/>
  <c r="CX247" i="4" s="1"/>
  <c r="CW248" i="4"/>
  <c r="CW249" i="4" s="1"/>
  <c r="CW250" i="4" s="1"/>
  <c r="CW251" i="4" s="1"/>
  <c r="DB236" i="4"/>
  <c r="DA237" i="4"/>
  <c r="ET196" i="4"/>
  <c r="EB211" i="4"/>
  <c r="DC235" i="4"/>
  <c r="CZ238" i="4"/>
  <c r="CZ239" i="4" s="1"/>
  <c r="EZ190" i="4"/>
  <c r="DT219" i="4"/>
  <c r="DN225" i="4"/>
  <c r="DX215" i="4"/>
  <c r="DW216" i="4"/>
  <c r="DP223" i="4"/>
  <c r="EI204" i="4"/>
  <c r="EF207" i="4"/>
  <c r="EH205" i="4"/>
  <c r="EG206" i="4"/>
  <c r="DM226" i="4"/>
  <c r="DL227" i="4"/>
  <c r="EE208" i="4"/>
  <c r="ED209" i="4"/>
  <c r="DF232" i="4"/>
  <c r="FA189" i="4"/>
  <c r="EC210" i="4"/>
  <c r="EA212" i="4"/>
  <c r="DQ222" i="4"/>
  <c r="DO224" i="4"/>
  <c r="DR221" i="4"/>
  <c r="DJ229" i="4"/>
  <c r="DS220" i="4"/>
  <c r="DD234" i="4"/>
  <c r="DI230" i="4"/>
  <c r="FC188" i="4"/>
  <c r="FD188" i="4" s="1"/>
  <c r="DE233" i="4"/>
  <c r="DZ213" i="4"/>
  <c r="DY214" i="4"/>
  <c r="DG231" i="4"/>
  <c r="DH231" i="4" s="1"/>
  <c r="DV217" i="4"/>
  <c r="DU218" i="4"/>
  <c r="EJ203" i="4"/>
  <c r="EK203" i="4" s="1"/>
  <c r="EU195" i="4"/>
  <c r="EL202" i="4"/>
  <c r="DK228" i="4"/>
  <c r="EM202" i="4" l="1"/>
  <c r="FE188" i="4"/>
  <c r="EN201" i="4"/>
  <c r="EP199" i="4"/>
  <c r="FF187" i="4"/>
  <c r="EO200" i="4"/>
  <c r="EQ198" i="4"/>
  <c r="FG186" i="4"/>
  <c r="ER197" i="4"/>
  <c r="ES197" i="4" s="1"/>
  <c r="ET197" i="4" s="1"/>
  <c r="FH185" i="4"/>
  <c r="FM180" i="4"/>
  <c r="FK182" i="4"/>
  <c r="FL181" i="4"/>
  <c r="FJ183" i="4"/>
  <c r="FI184" i="4"/>
  <c r="EX193" i="4"/>
  <c r="FN179" i="4"/>
  <c r="EW194" i="4"/>
  <c r="EY192" i="4"/>
  <c r="EZ191" i="4"/>
  <c r="CZ240" i="4"/>
  <c r="CY241" i="4"/>
  <c r="CY242" i="4" s="1"/>
  <c r="CW252" i="4"/>
  <c r="CW253" i="4" s="1"/>
  <c r="CW254" i="4" s="1"/>
  <c r="CW255" i="4" s="1"/>
  <c r="CW256" i="4" s="1"/>
  <c r="CW257" i="4" s="1"/>
  <c r="CW258" i="4" s="1"/>
  <c r="CW259" i="4" s="1"/>
  <c r="DC236" i="4"/>
  <c r="CX248" i="4"/>
  <c r="CX249" i="4" s="1"/>
  <c r="CX250" i="4" s="1"/>
  <c r="CX251" i="4" s="1"/>
  <c r="DB237" i="4"/>
  <c r="EC211" i="4"/>
  <c r="DA238" i="4"/>
  <c r="DA239" i="4" s="1"/>
  <c r="DY215" i="4"/>
  <c r="FB189" i="4"/>
  <c r="EH206" i="4"/>
  <c r="EG207" i="4"/>
  <c r="DE234" i="4"/>
  <c r="DT220" i="4"/>
  <c r="EI205" i="4"/>
  <c r="DP224" i="4"/>
  <c r="EU196" i="4"/>
  <c r="DU219" i="4"/>
  <c r="DI231" i="4"/>
  <c r="DJ230" i="4"/>
  <c r="DR222" i="4"/>
  <c r="DF233" i="4"/>
  <c r="DL228" i="4"/>
  <c r="EB212" i="4"/>
  <c r="EV195" i="4"/>
  <c r="DM227" i="4"/>
  <c r="EL203" i="4"/>
  <c r="DZ214" i="4"/>
  <c r="DD235" i="4"/>
  <c r="DQ223" i="4"/>
  <c r="FA190" i="4"/>
  <c r="EF208" i="4"/>
  <c r="DW217" i="4"/>
  <c r="DV218" i="4"/>
  <c r="DG232" i="4"/>
  <c r="DK229" i="4"/>
  <c r="DO225" i="4"/>
  <c r="EA213" i="4"/>
  <c r="EE209" i="4"/>
  <c r="ED210" i="4"/>
  <c r="DN226" i="4"/>
  <c r="EJ204" i="4"/>
  <c r="EK204" i="4" s="1"/>
  <c r="DS221" i="4"/>
  <c r="DX216" i="4"/>
  <c r="EN202" i="4" l="1"/>
  <c r="FF188" i="4"/>
  <c r="EO201" i="4"/>
  <c r="EQ199" i="4"/>
  <c r="EP200" i="4"/>
  <c r="FG187" i="4"/>
  <c r="ER198" i="4"/>
  <c r="ES198" i="4" s="1"/>
  <c r="FH186" i="4"/>
  <c r="FM181" i="4"/>
  <c r="FN180" i="4"/>
  <c r="FK183" i="4"/>
  <c r="EX194" i="4"/>
  <c r="FL182" i="4"/>
  <c r="FJ184" i="4"/>
  <c r="FI185" i="4"/>
  <c r="EY193" i="4"/>
  <c r="EZ192" i="4"/>
  <c r="DA240" i="4"/>
  <c r="CZ241" i="4"/>
  <c r="CZ242" i="4" s="1"/>
  <c r="CY243" i="4"/>
  <c r="CY244" i="4" s="1"/>
  <c r="DD236" i="4"/>
  <c r="DC237" i="4"/>
  <c r="EC212" i="4"/>
  <c r="CX252" i="4"/>
  <c r="CX253" i="4" s="1"/>
  <c r="CX254" i="4" s="1"/>
  <c r="CX255" i="4" s="1"/>
  <c r="CX256" i="4" s="1"/>
  <c r="CX257" i="4" s="1"/>
  <c r="CX258" i="4" s="1"/>
  <c r="CX259" i="4" s="1"/>
  <c r="DB238" i="4"/>
  <c r="DB239" i="4" s="1"/>
  <c r="EU197" i="4"/>
  <c r="DU220" i="4"/>
  <c r="DK230" i="4"/>
  <c r="DM228" i="4"/>
  <c r="DL229" i="4"/>
  <c r="EH207" i="4"/>
  <c r="EW195" i="4"/>
  <c r="DV219" i="4"/>
  <c r="DQ224" i="4"/>
  <c r="DR223" i="4"/>
  <c r="DT221" i="4"/>
  <c r="DY216" i="4"/>
  <c r="EA214" i="4"/>
  <c r="EL204" i="4"/>
  <c r="DG233" i="4"/>
  <c r="DZ215" i="4"/>
  <c r="DF234" i="4"/>
  <c r="DE235" i="4"/>
  <c r="EF209" i="4"/>
  <c r="DP225" i="4"/>
  <c r="FB190" i="4"/>
  <c r="FC189" i="4"/>
  <c r="DS222" i="4"/>
  <c r="DW218" i="4"/>
  <c r="FA191" i="4"/>
  <c r="DJ231" i="4"/>
  <c r="DX217" i="4"/>
  <c r="EE210" i="4"/>
  <c r="ED211" i="4"/>
  <c r="DO226" i="4"/>
  <c r="EV196" i="4"/>
  <c r="EB213" i="4"/>
  <c r="EI206" i="4"/>
  <c r="EM203" i="4"/>
  <c r="EJ205" i="4"/>
  <c r="DN227" i="4"/>
  <c r="EG208" i="4"/>
  <c r="DH232" i="4"/>
  <c r="EN203" i="4" l="1"/>
  <c r="EO202" i="4"/>
  <c r="FG188" i="4"/>
  <c r="EP201" i="4"/>
  <c r="EQ200" i="4"/>
  <c r="ER199" i="4"/>
  <c r="ES199" i="4" s="1"/>
  <c r="FH187" i="4"/>
  <c r="FN181" i="4"/>
  <c r="EY194" i="4"/>
  <c r="FK184" i="4"/>
  <c r="FL183" i="4"/>
  <c r="FM182" i="4"/>
  <c r="FJ185" i="4"/>
  <c r="FI186" i="4"/>
  <c r="EZ193" i="4"/>
  <c r="DB240" i="4"/>
  <c r="DA241" i="4"/>
  <c r="DA242" i="4" s="1"/>
  <c r="CZ243" i="4"/>
  <c r="CY245" i="4"/>
  <c r="CY246" i="4" s="1"/>
  <c r="CY247" i="4" s="1"/>
  <c r="DD237" i="4"/>
  <c r="ED212" i="4"/>
  <c r="DC238" i="4"/>
  <c r="DC239" i="4" s="1"/>
  <c r="DU221" i="4"/>
  <c r="DX218" i="4"/>
  <c r="DS223" i="4"/>
  <c r="DG234" i="4"/>
  <c r="FB191" i="4"/>
  <c r="EB214" i="4"/>
  <c r="ET198" i="4"/>
  <c r="EU198" i="4" s="1"/>
  <c r="EW196" i="4"/>
  <c r="DH233" i="4"/>
  <c r="EG209" i="4"/>
  <c r="EM204" i="4"/>
  <c r="FA192" i="4"/>
  <c r="EF210" i="4"/>
  <c r="DE236" i="4"/>
  <c r="DZ216" i="4"/>
  <c r="EA215" i="4"/>
  <c r="EV197" i="4"/>
  <c r="DP226" i="4"/>
  <c r="DT222" i="4"/>
  <c r="DQ225" i="4"/>
  <c r="DY217" i="4"/>
  <c r="DM229" i="4"/>
  <c r="DL230" i="4"/>
  <c r="EX195" i="4"/>
  <c r="DO227" i="4"/>
  <c r="DN228" i="4"/>
  <c r="EC213" i="4"/>
  <c r="FC190" i="4"/>
  <c r="FD189" i="4"/>
  <c r="DI232" i="4"/>
  <c r="DK231" i="4"/>
  <c r="EK205" i="4"/>
  <c r="EL205" i="4" s="1"/>
  <c r="EE211" i="4"/>
  <c r="DW219" i="4"/>
  <c r="DF235" i="4"/>
  <c r="EJ206" i="4"/>
  <c r="DR224" i="4"/>
  <c r="DV220" i="4"/>
  <c r="EI207" i="4"/>
  <c r="EH208" i="4"/>
  <c r="EO203" i="4" l="1"/>
  <c r="EP202" i="4"/>
  <c r="EQ201" i="4"/>
  <c r="FH188" i="4"/>
  <c r="ER200" i="4"/>
  <c r="EY195" i="4"/>
  <c r="FN182" i="4"/>
  <c r="EZ194" i="4"/>
  <c r="FK185" i="4"/>
  <c r="FL184" i="4"/>
  <c r="FM183" i="4"/>
  <c r="FJ186" i="4"/>
  <c r="FI187" i="4"/>
  <c r="FA193" i="4"/>
  <c r="DC240" i="4"/>
  <c r="DB241" i="4"/>
  <c r="DB242" i="4" s="1"/>
  <c r="DA243" i="4"/>
  <c r="CZ244" i="4"/>
  <c r="CZ245" i="4" s="1"/>
  <c r="CZ246" i="4" s="1"/>
  <c r="CZ247" i="4" s="1"/>
  <c r="CY248" i="4"/>
  <c r="DH234" i="4"/>
  <c r="DS224" i="4"/>
  <c r="DX219" i="4"/>
  <c r="DD238" i="4"/>
  <c r="DD239" i="4" s="1"/>
  <c r="FC191" i="4"/>
  <c r="EE212" i="4"/>
  <c r="DT223" i="4"/>
  <c r="EM205" i="4"/>
  <c r="EI208" i="4"/>
  <c r="EH209" i="4"/>
  <c r="DI233" i="4"/>
  <c r="EX196" i="4"/>
  <c r="DE237" i="4"/>
  <c r="DR225" i="4"/>
  <c r="DF236" i="4"/>
  <c r="DW220" i="4"/>
  <c r="EC214" i="4"/>
  <c r="EA216" i="4"/>
  <c r="DJ232" i="4"/>
  <c r="EV198" i="4"/>
  <c r="ET199" i="4"/>
  <c r="EU199" i="4" s="1"/>
  <c r="ED213" i="4"/>
  <c r="EG210" i="4"/>
  <c r="FB192" i="4"/>
  <c r="DV221" i="4"/>
  <c r="DU222" i="4"/>
  <c r="FD190" i="4"/>
  <c r="FE189" i="4"/>
  <c r="EW197" i="4"/>
  <c r="EJ207" i="4"/>
  <c r="EK206" i="4"/>
  <c r="DM230" i="4"/>
  <c r="DL231" i="4"/>
  <c r="DY218" i="4"/>
  <c r="DP227" i="4"/>
  <c r="DZ217" i="4"/>
  <c r="EF211" i="4"/>
  <c r="DO228" i="4"/>
  <c r="DN229" i="4"/>
  <c r="DQ226" i="4"/>
  <c r="DG235" i="4"/>
  <c r="EB215" i="4"/>
  <c r="EN204" i="4"/>
  <c r="EQ202" i="4" l="1"/>
  <c r="EO204" i="4"/>
  <c r="EP203" i="4"/>
  <c r="ER201" i="4"/>
  <c r="FI188" i="4"/>
  <c r="ES200" i="4"/>
  <c r="EZ195" i="4"/>
  <c r="FM184" i="4"/>
  <c r="FA194" i="4"/>
  <c r="FK186" i="4"/>
  <c r="FL185" i="4"/>
  <c r="FJ187" i="4"/>
  <c r="FN183" i="4"/>
  <c r="DD240" i="4"/>
  <c r="DB243" i="4"/>
  <c r="DC241" i="4"/>
  <c r="DC242" i="4" s="1"/>
  <c r="DA244" i="4"/>
  <c r="CZ248" i="4"/>
  <c r="CY249" i="4"/>
  <c r="EJ208" i="4"/>
  <c r="DV222" i="4"/>
  <c r="EB216" i="4"/>
  <c r="FB193" i="4"/>
  <c r="DJ233" i="4"/>
  <c r="DF237" i="4"/>
  <c r="EY196" i="4"/>
  <c r="DY219" i="4"/>
  <c r="DG236" i="4"/>
  <c r="DZ218" i="4"/>
  <c r="FE190" i="4"/>
  <c r="FF189" i="4"/>
  <c r="ED214" i="4"/>
  <c r="DK232" i="4"/>
  <c r="DL232" i="4" s="1"/>
  <c r="DE238" i="4"/>
  <c r="DE239" i="4" s="1"/>
  <c r="FC192" i="4"/>
  <c r="DQ227" i="4"/>
  <c r="DN230" i="4"/>
  <c r="EK207" i="4"/>
  <c r="DT224" i="4"/>
  <c r="DX220" i="4"/>
  <c r="EN205" i="4"/>
  <c r="DO229" i="4"/>
  <c r="DP228" i="4"/>
  <c r="DM231" i="4"/>
  <c r="EW198" i="4"/>
  <c r="DH235" i="4"/>
  <c r="EA217" i="4"/>
  <c r="DR226" i="4"/>
  <c r="FD191" i="4"/>
  <c r="DU223" i="4"/>
  <c r="EH210" i="4"/>
  <c r="EL206" i="4"/>
  <c r="EV199" i="4"/>
  <c r="EC215" i="4"/>
  <c r="DW221" i="4"/>
  <c r="EI209" i="4"/>
  <c r="EX197" i="4"/>
  <c r="EG211" i="4"/>
  <c r="EF212" i="4"/>
  <c r="DI234" i="4"/>
  <c r="EE213" i="4"/>
  <c r="DS225" i="4"/>
  <c r="EO205" i="4" l="1"/>
  <c r="ER202" i="4"/>
  <c r="EQ203" i="4"/>
  <c r="EP204" i="4"/>
  <c r="FJ188" i="4"/>
  <c r="ES201" i="4"/>
  <c r="ET200" i="4"/>
  <c r="EU200" i="4" s="1"/>
  <c r="EZ196" i="4"/>
  <c r="FA195" i="4"/>
  <c r="FM185" i="4"/>
  <c r="FN184" i="4"/>
  <c r="FL186" i="4"/>
  <c r="FK187" i="4"/>
  <c r="DW222" i="4"/>
  <c r="DE240" i="4"/>
  <c r="CZ249" i="4"/>
  <c r="DB244" i="4"/>
  <c r="DC243" i="4"/>
  <c r="DD241" i="4"/>
  <c r="DD242" i="4" s="1"/>
  <c r="DA245" i="4"/>
  <c r="DA246" i="4" s="1"/>
  <c r="CY250" i="4"/>
  <c r="DG237" i="4"/>
  <c r="EW199" i="4"/>
  <c r="DI235" i="4"/>
  <c r="DH236" i="4"/>
  <c r="FD192" i="4"/>
  <c r="DJ234" i="4"/>
  <c r="DU224" i="4"/>
  <c r="ED215" i="4"/>
  <c r="EJ209" i="4"/>
  <c r="DS226" i="4"/>
  <c r="EX198" i="4"/>
  <c r="EC216" i="4"/>
  <c r="DN231" i="4"/>
  <c r="DM232" i="4"/>
  <c r="DP229" i="4"/>
  <c r="DO230" i="4"/>
  <c r="DQ228" i="4"/>
  <c r="DK233" i="4"/>
  <c r="FG189" i="4"/>
  <c r="FH189" i="4" s="1"/>
  <c r="FF190" i="4"/>
  <c r="DY220" i="4"/>
  <c r="DF238" i="4"/>
  <c r="DF239" i="4" s="1"/>
  <c r="FB194" i="4"/>
  <c r="DR227" i="4"/>
  <c r="DX221" i="4"/>
  <c r="EY197" i="4"/>
  <c r="EL207" i="4"/>
  <c r="EF213" i="4"/>
  <c r="DZ219" i="4"/>
  <c r="EB217" i="4"/>
  <c r="EE214" i="4"/>
  <c r="EG212" i="4"/>
  <c r="EK208" i="4"/>
  <c r="FC193" i="4"/>
  <c r="EM206" i="4"/>
  <c r="EN206" i="4" s="1"/>
  <c r="EI210" i="4"/>
  <c r="DT225" i="4"/>
  <c r="FE191" i="4"/>
  <c r="DV223" i="4"/>
  <c r="EH211" i="4"/>
  <c r="EA218" i="4"/>
  <c r="ER203" i="4" l="1"/>
  <c r="FK188" i="4"/>
  <c r="EP205" i="4"/>
  <c r="ES202" i="4"/>
  <c r="EQ204" i="4"/>
  <c r="ET201" i="4"/>
  <c r="EV200" i="4"/>
  <c r="EW200" i="4" s="1"/>
  <c r="FA196" i="4"/>
  <c r="FB195" i="4"/>
  <c r="FM186" i="4"/>
  <c r="FN185" i="4"/>
  <c r="FL187" i="4"/>
  <c r="EY198" i="4"/>
  <c r="DW223" i="4"/>
  <c r="DX222" i="4"/>
  <c r="DF240" i="4"/>
  <c r="DC244" i="4"/>
  <c r="DD243" i="4"/>
  <c r="DE241" i="4"/>
  <c r="DE242" i="4" s="1"/>
  <c r="DB245" i="4"/>
  <c r="DA247" i="4"/>
  <c r="DA248" i="4" s="1"/>
  <c r="DA249" i="4" s="1"/>
  <c r="CZ250" i="4"/>
  <c r="CY251" i="4"/>
  <c r="CY252" i="4" s="1"/>
  <c r="DI236" i="4"/>
  <c r="EX199" i="4"/>
  <c r="DH237" i="4"/>
  <c r="EG213" i="4"/>
  <c r="FD193" i="4"/>
  <c r="EZ197" i="4"/>
  <c r="DG238" i="4"/>
  <c r="DG239" i="4" s="1"/>
  <c r="EE215" i="4"/>
  <c r="DQ229" i="4"/>
  <c r="DN232" i="4"/>
  <c r="FE192" i="4"/>
  <c r="EA219" i="4"/>
  <c r="EH212" i="4"/>
  <c r="FF191" i="4"/>
  <c r="DP230" i="4"/>
  <c r="DO231" i="4"/>
  <c r="DR228" i="4"/>
  <c r="DY221" i="4"/>
  <c r="EC217" i="4"/>
  <c r="DU225" i="4"/>
  <c r="EI211" i="4"/>
  <c r="EK209" i="4"/>
  <c r="DK234" i="4"/>
  <c r="DS227" i="4"/>
  <c r="DL233" i="4"/>
  <c r="DM233" i="4" s="1"/>
  <c r="DV224" i="4"/>
  <c r="EM207" i="4"/>
  <c r="FC194" i="4"/>
  <c r="FG190" i="4"/>
  <c r="FH190" i="4" s="1"/>
  <c r="FI189" i="4"/>
  <c r="EJ210" i="4"/>
  <c r="DZ220" i="4"/>
  <c r="EL208" i="4"/>
  <c r="DJ235" i="4"/>
  <c r="DT226" i="4"/>
  <c r="EB218" i="4"/>
  <c r="EF214" i="4"/>
  <c r="ED216" i="4"/>
  <c r="EO206" i="4"/>
  <c r="ER204" i="4" l="1"/>
  <c r="ES203" i="4"/>
  <c r="ET202" i="4"/>
  <c r="EQ205" i="4"/>
  <c r="EU201" i="4"/>
  <c r="EV201" i="4" s="1"/>
  <c r="EW201" i="4" s="1"/>
  <c r="FA197" i="4"/>
  <c r="FB196" i="4"/>
  <c r="FM187" i="4"/>
  <c r="FN186" i="4"/>
  <c r="FL188" i="4"/>
  <c r="DW224" i="4"/>
  <c r="EY199" i="4"/>
  <c r="DX223" i="4"/>
  <c r="DG240" i="4"/>
  <c r="DA250" i="4"/>
  <c r="DE243" i="4"/>
  <c r="DC245" i="4"/>
  <c r="DD244" i="4"/>
  <c r="DF241" i="4"/>
  <c r="DF242" i="4" s="1"/>
  <c r="DB246" i="4"/>
  <c r="DB247" i="4" s="1"/>
  <c r="CY253" i="4"/>
  <c r="CY254" i="4" s="1"/>
  <c r="CY255" i="4" s="1"/>
  <c r="CY256" i="4" s="1"/>
  <c r="CY257" i="4" s="1"/>
  <c r="CY258" i="4" s="1"/>
  <c r="CY259" i="4" s="1"/>
  <c r="CZ251" i="4"/>
  <c r="CZ252" i="4" s="1"/>
  <c r="EG214" i="4"/>
  <c r="EZ198" i="4"/>
  <c r="DI237" i="4"/>
  <c r="FE193" i="4"/>
  <c r="FF192" i="4"/>
  <c r="DR229" i="4"/>
  <c r="DH238" i="4"/>
  <c r="DH239" i="4" s="1"/>
  <c r="FJ189" i="4"/>
  <c r="FK189" i="4" s="1"/>
  <c r="DN233" i="4"/>
  <c r="EK210" i="4"/>
  <c r="DT227" i="4"/>
  <c r="DJ236" i="4"/>
  <c r="DZ221" i="4"/>
  <c r="EJ211" i="4"/>
  <c r="EI212" i="4"/>
  <c r="DK235" i="4"/>
  <c r="EE216" i="4"/>
  <c r="ED217" i="4"/>
  <c r="EB219" i="4"/>
  <c r="EA220" i="4"/>
  <c r="DU226" i="4"/>
  <c r="EL209" i="4"/>
  <c r="EP206" i="4"/>
  <c r="FI190" i="4"/>
  <c r="DV225" i="4"/>
  <c r="FC195" i="4"/>
  <c r="EF215" i="4"/>
  <c r="EM208" i="4"/>
  <c r="DY222" i="4"/>
  <c r="EX200" i="4"/>
  <c r="FD194" i="4"/>
  <c r="EN207" i="4"/>
  <c r="FG191" i="4"/>
  <c r="DL234" i="4"/>
  <c r="EC218" i="4"/>
  <c r="DO232" i="4"/>
  <c r="EH213" i="4"/>
  <c r="DQ230" i="4"/>
  <c r="DS228" i="4"/>
  <c r="DP231" i="4"/>
  <c r="ES204" i="4" l="1"/>
  <c r="ER205" i="4"/>
  <c r="ET203" i="4"/>
  <c r="EQ206" i="4"/>
  <c r="EU202" i="4"/>
  <c r="EV202" i="4" s="1"/>
  <c r="EW202" i="4" s="1"/>
  <c r="FC196" i="4"/>
  <c r="FB197" i="4"/>
  <c r="FA198" i="4"/>
  <c r="FM188" i="4"/>
  <c r="FL189" i="4"/>
  <c r="FN187" i="4"/>
  <c r="DH240" i="4"/>
  <c r="EY200" i="4"/>
  <c r="DX224" i="4"/>
  <c r="DE244" i="4"/>
  <c r="DD245" i="4"/>
  <c r="DF243" i="4"/>
  <c r="DG241" i="4"/>
  <c r="DB248" i="4"/>
  <c r="DB249" i="4" s="1"/>
  <c r="DB250" i="4" s="1"/>
  <c r="DC246" i="4"/>
  <c r="DA251" i="4"/>
  <c r="DA252" i="4" s="1"/>
  <c r="CZ253" i="4"/>
  <c r="CZ254" i="4" s="1"/>
  <c r="CZ255" i="4" s="1"/>
  <c r="CZ256" i="4" s="1"/>
  <c r="CZ257" i="4" s="1"/>
  <c r="CZ258" i="4" s="1"/>
  <c r="CZ259" i="4" s="1"/>
  <c r="EZ199" i="4"/>
  <c r="EH214" i="4"/>
  <c r="FF193" i="4"/>
  <c r="DI238" i="4"/>
  <c r="DI239" i="4" s="1"/>
  <c r="EE217" i="4"/>
  <c r="DU227" i="4"/>
  <c r="EF216" i="4"/>
  <c r="EM209" i="4"/>
  <c r="EA221" i="4"/>
  <c r="EC219" i="4"/>
  <c r="EL210" i="4"/>
  <c r="EB220" i="4"/>
  <c r="DZ222" i="4"/>
  <c r="DQ231" i="4"/>
  <c r="DP232" i="4"/>
  <c r="DL235" i="4"/>
  <c r="EX201" i="4"/>
  <c r="DK236" i="4"/>
  <c r="EJ212" i="4"/>
  <c r="EI213" i="4"/>
  <c r="DT228" i="4"/>
  <c r="FH191" i="4"/>
  <c r="EO207" i="4"/>
  <c r="EP207" i="4" s="1"/>
  <c r="EN208" i="4"/>
  <c r="DO233" i="4"/>
  <c r="DY223" i="4"/>
  <c r="DV226" i="4"/>
  <c r="EG215" i="4"/>
  <c r="EK211" i="4"/>
  <c r="FG192" i="4"/>
  <c r="DS229" i="4"/>
  <c r="DR230" i="4"/>
  <c r="ED218" i="4"/>
  <c r="FJ190" i="4"/>
  <c r="FK190" i="4" s="1"/>
  <c r="DJ237" i="4"/>
  <c r="DM234" i="4"/>
  <c r="FE194" i="4"/>
  <c r="FD195" i="4"/>
  <c r="DW225" i="4"/>
  <c r="ET204" i="4" l="1"/>
  <c r="ES205" i="4"/>
  <c r="ER206" i="4"/>
  <c r="EU203" i="4"/>
  <c r="EV203" i="4" s="1"/>
  <c r="EW203" i="4" s="1"/>
  <c r="FB198" i="4"/>
  <c r="FC197" i="4"/>
  <c r="FD196" i="4"/>
  <c r="FM189" i="4"/>
  <c r="FN188" i="4"/>
  <c r="EZ200" i="4"/>
  <c r="DF244" i="4"/>
  <c r="DE245" i="4"/>
  <c r="DD246" i="4"/>
  <c r="DG242" i="4"/>
  <c r="DG243" i="4" s="1"/>
  <c r="DH241" i="4"/>
  <c r="DC247" i="4"/>
  <c r="DC248" i="4" s="1"/>
  <c r="DC249" i="4" s="1"/>
  <c r="DC250" i="4" s="1"/>
  <c r="DA253" i="4"/>
  <c r="DA254" i="4" s="1"/>
  <c r="DA255" i="4" s="1"/>
  <c r="DA256" i="4" s="1"/>
  <c r="DA257" i="4" s="1"/>
  <c r="DA258" i="4" s="1"/>
  <c r="DA259" i="4" s="1"/>
  <c r="DB251" i="4"/>
  <c r="DB252" i="4" s="1"/>
  <c r="FA199" i="4"/>
  <c r="EE218" i="4"/>
  <c r="EF217" i="4"/>
  <c r="EK212" i="4"/>
  <c r="FI191" i="4"/>
  <c r="FJ191" i="4" s="1"/>
  <c r="FH192" i="4"/>
  <c r="DP233" i="4"/>
  <c r="EB221" i="4"/>
  <c r="EA222" i="4"/>
  <c r="DR231" i="4"/>
  <c r="FG193" i="4"/>
  <c r="EX202" i="4"/>
  <c r="DQ232" i="4"/>
  <c r="EY201" i="4"/>
  <c r="DM235" i="4"/>
  <c r="ED219" i="4"/>
  <c r="DV227" i="4"/>
  <c r="DL236" i="4"/>
  <c r="EC220" i="4"/>
  <c r="DW226" i="4"/>
  <c r="EG216" i="4"/>
  <c r="DT229" i="4"/>
  <c r="DX225" i="4"/>
  <c r="EL211" i="4"/>
  <c r="DJ238" i="4"/>
  <c r="DJ239" i="4" s="1"/>
  <c r="DS230" i="4"/>
  <c r="EO208" i="4"/>
  <c r="EN209" i="4"/>
  <c r="DZ223" i="4"/>
  <c r="FE195" i="4"/>
  <c r="DI240" i="4"/>
  <c r="DK237" i="4"/>
  <c r="EQ207" i="4"/>
  <c r="DY224" i="4"/>
  <c r="EM210" i="4"/>
  <c r="DN234" i="4"/>
  <c r="FF194" i="4"/>
  <c r="EJ213" i="4"/>
  <c r="EI214" i="4"/>
  <c r="DU228" i="4"/>
  <c r="FL190" i="4"/>
  <c r="EH215" i="4"/>
  <c r="ES206" i="4" l="1"/>
  <c r="EU204" i="4"/>
  <c r="EV204" i="4" s="1"/>
  <c r="EW204" i="4" s="1"/>
  <c r="ET205" i="4"/>
  <c r="FB199" i="4"/>
  <c r="FC198" i="4"/>
  <c r="FD197" i="4"/>
  <c r="FM190" i="4"/>
  <c r="FN189" i="4"/>
  <c r="EZ201" i="4"/>
  <c r="DI241" i="4"/>
  <c r="DG244" i="4"/>
  <c r="DF245" i="4"/>
  <c r="DE246" i="4"/>
  <c r="DH242" i="4"/>
  <c r="FA200" i="4"/>
  <c r="DD247" i="4"/>
  <c r="DD248" i="4" s="1"/>
  <c r="DD249" i="4" s="1"/>
  <c r="DD250" i="4" s="1"/>
  <c r="DB253" i="4"/>
  <c r="DB254" i="4" s="1"/>
  <c r="DB255" i="4" s="1"/>
  <c r="DB256" i="4" s="1"/>
  <c r="DB257" i="4" s="1"/>
  <c r="DB258" i="4" s="1"/>
  <c r="DB259" i="4" s="1"/>
  <c r="DC251" i="4"/>
  <c r="DC252" i="4" s="1"/>
  <c r="EE219" i="4"/>
  <c r="EF218" i="4"/>
  <c r="EX203" i="4"/>
  <c r="FI192" i="4"/>
  <c r="FJ192" i="4" s="1"/>
  <c r="DJ240" i="4"/>
  <c r="DW227" i="4"/>
  <c r="FK191" i="4"/>
  <c r="FG194" i="4"/>
  <c r="EH216" i="4"/>
  <c r="EJ214" i="4"/>
  <c r="DV228" i="4"/>
  <c r="EB222" i="4"/>
  <c r="DN235" i="4"/>
  <c r="FE196" i="4"/>
  <c r="DZ224" i="4"/>
  <c r="EP208" i="4"/>
  <c r="DL237" i="4"/>
  <c r="DK238" i="4"/>
  <c r="DK239" i="4" s="1"/>
  <c r="DS231" i="4"/>
  <c r="EL212" i="4"/>
  <c r="EK213" i="4"/>
  <c r="EI215" i="4"/>
  <c r="ED220" i="4"/>
  <c r="ER207" i="4"/>
  <c r="EG217" i="4"/>
  <c r="DM236" i="4"/>
  <c r="DR232" i="4"/>
  <c r="FH193" i="4"/>
  <c r="EM211" i="4"/>
  <c r="DY225" i="4"/>
  <c r="DX226" i="4"/>
  <c r="EC221" i="4"/>
  <c r="EY202" i="4"/>
  <c r="DQ233" i="4"/>
  <c r="EA223" i="4"/>
  <c r="DU229" i="4"/>
  <c r="FF195" i="4"/>
  <c r="EO209" i="4"/>
  <c r="EN210" i="4"/>
  <c r="DT230" i="4"/>
  <c r="DO234" i="4"/>
  <c r="EU205" i="4" l="1"/>
  <c r="EV205" i="4" s="1"/>
  <c r="ES207" i="4"/>
  <c r="ET206" i="4"/>
  <c r="FE197" i="4"/>
  <c r="FD198" i="4"/>
  <c r="FC199" i="4"/>
  <c r="FN190" i="4"/>
  <c r="FA201" i="4"/>
  <c r="FB200" i="4"/>
  <c r="DJ241" i="4"/>
  <c r="DI242" i="4"/>
  <c r="DF246" i="4"/>
  <c r="DG245" i="4"/>
  <c r="DC253" i="4"/>
  <c r="DC254" i="4" s="1"/>
  <c r="DC255" i="4" s="1"/>
  <c r="DC256" i="4" s="1"/>
  <c r="DH243" i="4"/>
  <c r="DE247" i="4"/>
  <c r="DD251" i="4"/>
  <c r="DD252" i="4" s="1"/>
  <c r="EF219" i="4"/>
  <c r="DK240" i="4"/>
  <c r="EI216" i="4"/>
  <c r="FI193" i="4"/>
  <c r="FJ193" i="4" s="1"/>
  <c r="FK192" i="4"/>
  <c r="FL191" i="4"/>
  <c r="FM191" i="4" s="1"/>
  <c r="DW228" i="4"/>
  <c r="EC222" i="4"/>
  <c r="EX204" i="4"/>
  <c r="FH194" i="4"/>
  <c r="EH217" i="4"/>
  <c r="EJ215" i="4"/>
  <c r="DX227" i="4"/>
  <c r="DL238" i="4"/>
  <c r="EZ202" i="4"/>
  <c r="DY226" i="4"/>
  <c r="EO210" i="4"/>
  <c r="EN211" i="4"/>
  <c r="FF196" i="4"/>
  <c r="DR233" i="4"/>
  <c r="EE220" i="4"/>
  <c r="EA224" i="4"/>
  <c r="EP209" i="4"/>
  <c r="DV229" i="4"/>
  <c r="FG195" i="4"/>
  <c r="DT231" i="4"/>
  <c r="DM237" i="4"/>
  <c r="EM212" i="4"/>
  <c r="EL213" i="4"/>
  <c r="EY203" i="4"/>
  <c r="ED221" i="4"/>
  <c r="DN236" i="4"/>
  <c r="DP234" i="4"/>
  <c r="DQ234" i="4" s="1"/>
  <c r="DO235" i="4"/>
  <c r="DU230" i="4"/>
  <c r="EG218" i="4"/>
  <c r="EK214" i="4"/>
  <c r="DS232" i="4"/>
  <c r="DZ225" i="4"/>
  <c r="EQ208" i="4"/>
  <c r="EB223" i="4"/>
  <c r="EU206" i="4" l="1"/>
  <c r="EV206" i="4" s="1"/>
  <c r="ET207" i="4"/>
  <c r="FE198" i="4"/>
  <c r="FD199" i="4"/>
  <c r="FN191" i="4"/>
  <c r="FB201" i="4"/>
  <c r="FC200" i="4"/>
  <c r="DJ242" i="4"/>
  <c r="DI243" i="4"/>
  <c r="DK241" i="4"/>
  <c r="DG246" i="4"/>
  <c r="DC257" i="4"/>
  <c r="DC258" i="4" s="1"/>
  <c r="DC259" i="4" s="1"/>
  <c r="DD253" i="4"/>
  <c r="DD254" i="4" s="1"/>
  <c r="DD255" i="4" s="1"/>
  <c r="DD256" i="4" s="1"/>
  <c r="EF220" i="4"/>
  <c r="DH244" i="4"/>
  <c r="DF247" i="4"/>
  <c r="DE248" i="4"/>
  <c r="FL192" i="4"/>
  <c r="FM192" i="4" s="1"/>
  <c r="FK193" i="4"/>
  <c r="ED222" i="4"/>
  <c r="EI217" i="4"/>
  <c r="FI194" i="4"/>
  <c r="FJ194" i="4" s="1"/>
  <c r="EK215" i="4"/>
  <c r="DZ226" i="4"/>
  <c r="EB224" i="4"/>
  <c r="DY227" i="4"/>
  <c r="EP210" i="4"/>
  <c r="DR234" i="4"/>
  <c r="FF197" i="4"/>
  <c r="EC223" i="4"/>
  <c r="DL239" i="4"/>
  <c r="DU231" i="4"/>
  <c r="EZ203" i="4"/>
  <c r="EH218" i="4"/>
  <c r="EQ209" i="4"/>
  <c r="DS233" i="4"/>
  <c r="DN237" i="4"/>
  <c r="EL214" i="4"/>
  <c r="DM238" i="4"/>
  <c r="DT232" i="4"/>
  <c r="DV230" i="4"/>
  <c r="EA225" i="4"/>
  <c r="ER208" i="4"/>
  <c r="EO211" i="4"/>
  <c r="EN212" i="4"/>
  <c r="DX228" i="4"/>
  <c r="EJ216" i="4"/>
  <c r="EW205" i="4"/>
  <c r="EX205" i="4" s="1"/>
  <c r="EG219" i="4"/>
  <c r="FG196" i="4"/>
  <c r="EY204" i="4"/>
  <c r="EE221" i="4"/>
  <c r="FH195" i="4"/>
  <c r="EM213" i="4"/>
  <c r="DP235" i="4"/>
  <c r="DO236" i="4"/>
  <c r="FA202" i="4"/>
  <c r="DW229" i="4"/>
  <c r="EU207" i="4" l="1"/>
  <c r="EV207" i="4" s="1"/>
  <c r="FE199" i="4"/>
  <c r="FN192" i="4"/>
  <c r="FC201" i="4"/>
  <c r="FD200" i="4"/>
  <c r="DK242" i="4"/>
  <c r="DJ243" i="4"/>
  <c r="DI244" i="4"/>
  <c r="EG220" i="4"/>
  <c r="DG247" i="4"/>
  <c r="DD257" i="4"/>
  <c r="DD258" i="4" s="1"/>
  <c r="DD259" i="4" s="1"/>
  <c r="DH245" i="4"/>
  <c r="DH246" i="4" s="1"/>
  <c r="DF248" i="4"/>
  <c r="DE249" i="4"/>
  <c r="DE250" i="4" s="1"/>
  <c r="ED223" i="4"/>
  <c r="EK216" i="4"/>
  <c r="EI218" i="4"/>
  <c r="FL193" i="4"/>
  <c r="FM193" i="4" s="1"/>
  <c r="DZ227" i="4"/>
  <c r="EQ210" i="4"/>
  <c r="EM214" i="4"/>
  <c r="EL215" i="4"/>
  <c r="EY205" i="4"/>
  <c r="DL240" i="4"/>
  <c r="DO237" i="4"/>
  <c r="EN213" i="4"/>
  <c r="DV231" i="4"/>
  <c r="EZ204" i="4"/>
  <c r="EC224" i="4"/>
  <c r="EP211" i="4"/>
  <c r="DP236" i="4"/>
  <c r="FG197" i="4"/>
  <c r="EO212" i="4"/>
  <c r="DN238" i="4"/>
  <c r="FK194" i="4"/>
  <c r="DY228" i="4"/>
  <c r="DX229" i="4"/>
  <c r="EH219" i="4"/>
  <c r="EE222" i="4"/>
  <c r="DQ235" i="4"/>
  <c r="DR235" i="4" s="1"/>
  <c r="ER209" i="4"/>
  <c r="DU232" i="4"/>
  <c r="DT233" i="4"/>
  <c r="FF198" i="4"/>
  <c r="DW230" i="4"/>
  <c r="FH196" i="4"/>
  <c r="EW206" i="4"/>
  <c r="DS234" i="4"/>
  <c r="FI195" i="4"/>
  <c r="FJ195" i="4" s="1"/>
  <c r="FA203" i="4"/>
  <c r="FB202" i="4"/>
  <c r="EJ217" i="4"/>
  <c r="EA226" i="4"/>
  <c r="DM239" i="4"/>
  <c r="EB225" i="4"/>
  <c r="EF221" i="4"/>
  <c r="ES208" i="4"/>
  <c r="FE200" i="4" l="1"/>
  <c r="FN193" i="4"/>
  <c r="FD201" i="4"/>
  <c r="DK243" i="4"/>
  <c r="DJ244" i="4"/>
  <c r="DG248" i="4"/>
  <c r="DH247" i="4"/>
  <c r="DI245" i="4"/>
  <c r="DI246" i="4" s="1"/>
  <c r="DE251" i="4"/>
  <c r="DF249" i="4"/>
  <c r="EI219" i="4"/>
  <c r="DZ228" i="4"/>
  <c r="EQ211" i="4"/>
  <c r="DW231" i="4"/>
  <c r="EF222" i="4"/>
  <c r="EE223" i="4"/>
  <c r="FH197" i="4"/>
  <c r="FG198" i="4"/>
  <c r="EZ205" i="4"/>
  <c r="DO238" i="4"/>
  <c r="DX230" i="4"/>
  <c r="EG221" i="4"/>
  <c r="EB226" i="4"/>
  <c r="EA227" i="4"/>
  <c r="DT234" i="4"/>
  <c r="ER210" i="4"/>
  <c r="DY229" i="4"/>
  <c r="EW207" i="4"/>
  <c r="EX206" i="4"/>
  <c r="EY206" i="4" s="1"/>
  <c r="FB203" i="4"/>
  <c r="FI196" i="4"/>
  <c r="DU233" i="4"/>
  <c r="EH220" i="4"/>
  <c r="DN239" i="4"/>
  <c r="DS235" i="4"/>
  <c r="FK195" i="4"/>
  <c r="FL194" i="4"/>
  <c r="DQ236" i="4"/>
  <c r="DP237" i="4"/>
  <c r="DV232" i="4"/>
  <c r="EN214" i="4"/>
  <c r="EM215" i="4"/>
  <c r="EL216" i="4"/>
  <c r="DM240" i="4"/>
  <c r="EJ218" i="4"/>
  <c r="EK217" i="4"/>
  <c r="EO213" i="4"/>
  <c r="ED224" i="4"/>
  <c r="EC225" i="4"/>
  <c r="DL241" i="4"/>
  <c r="DL242" i="4" s="1"/>
  <c r="ES209" i="4"/>
  <c r="ET208" i="4"/>
  <c r="EU208" i="4" s="1"/>
  <c r="FA204" i="4"/>
  <c r="EP212" i="4"/>
  <c r="FC202" i="4"/>
  <c r="FF199" i="4"/>
  <c r="FE201" i="4" l="1"/>
  <c r="DL243" i="4"/>
  <c r="FD202" i="4"/>
  <c r="DK244" i="4"/>
  <c r="DH248" i="4"/>
  <c r="DG249" i="4"/>
  <c r="DJ245" i="4"/>
  <c r="DJ246" i="4" s="1"/>
  <c r="DI247" i="4"/>
  <c r="DF250" i="4"/>
  <c r="DF251" i="4" s="1"/>
  <c r="DE252" i="4"/>
  <c r="EI220" i="4"/>
  <c r="EV208" i="4"/>
  <c r="EW208" i="4" s="1"/>
  <c r="EC226" i="4"/>
  <c r="EN215" i="4"/>
  <c r="FL195" i="4"/>
  <c r="DR236" i="4"/>
  <c r="DS236" i="4" s="1"/>
  <c r="ED225" i="4"/>
  <c r="EJ219" i="4"/>
  <c r="DT235" i="4"/>
  <c r="EL217" i="4"/>
  <c r="FB204" i="4"/>
  <c r="FF200" i="4"/>
  <c r="EB227" i="4"/>
  <c r="DO239" i="4"/>
  <c r="EM216" i="4"/>
  <c r="DN240" i="4"/>
  <c r="DV233" i="4"/>
  <c r="DU234" i="4"/>
  <c r="EG222" i="4"/>
  <c r="DX231" i="4"/>
  <c r="FA205" i="4"/>
  <c r="DM241" i="4"/>
  <c r="DZ229" i="4"/>
  <c r="DY230" i="4"/>
  <c r="EA228" i="4"/>
  <c r="EQ212" i="4"/>
  <c r="FH198" i="4"/>
  <c r="EF223" i="4"/>
  <c r="FM194" i="4"/>
  <c r="ES210" i="4"/>
  <c r="EO214" i="4"/>
  <c r="DP238" i="4"/>
  <c r="EH221" i="4"/>
  <c r="FI197" i="4"/>
  <c r="EX207" i="4"/>
  <c r="FG199" i="4"/>
  <c r="FC203" i="4"/>
  <c r="EK218" i="4"/>
  <c r="EZ206" i="4"/>
  <c r="DQ237" i="4"/>
  <c r="ER211" i="4"/>
  <c r="EE224" i="4"/>
  <c r="EP213" i="4"/>
  <c r="ET209" i="4"/>
  <c r="DW232" i="4"/>
  <c r="FJ196" i="4"/>
  <c r="FE202" i="4" l="1"/>
  <c r="DL244" i="4"/>
  <c r="DI248" i="4"/>
  <c r="DH249" i="4"/>
  <c r="DJ247" i="4"/>
  <c r="DK245" i="4"/>
  <c r="DK246" i="4" s="1"/>
  <c r="DG250" i="4"/>
  <c r="DG251" i="4" s="1"/>
  <c r="DF252" i="4"/>
  <c r="DE253" i="4"/>
  <c r="DE254" i="4" s="1"/>
  <c r="EH222" i="4"/>
  <c r="ER212" i="4"/>
  <c r="FG200" i="4"/>
  <c r="ED226" i="4"/>
  <c r="EP214" i="4"/>
  <c r="EK219" i="4"/>
  <c r="EO215" i="4"/>
  <c r="EQ213" i="4"/>
  <c r="DM242" i="4"/>
  <c r="DM243" i="4" s="1"/>
  <c r="DU235" i="4"/>
  <c r="FF201" i="4"/>
  <c r="EC227" i="4"/>
  <c r="DR237" i="4"/>
  <c r="DS237" i="4" s="1"/>
  <c r="DQ238" i="4"/>
  <c r="DV234" i="4"/>
  <c r="EM217" i="4"/>
  <c r="ES211" i="4"/>
  <c r="EG223" i="4"/>
  <c r="FB205" i="4"/>
  <c r="FC204" i="4"/>
  <c r="EX208" i="4"/>
  <c r="FM195" i="4"/>
  <c r="FN194" i="4"/>
  <c r="DT236" i="4"/>
  <c r="FJ197" i="4"/>
  <c r="FI198" i="4"/>
  <c r="DX232" i="4"/>
  <c r="DN241" i="4"/>
  <c r="FK196" i="4"/>
  <c r="DW233" i="4"/>
  <c r="EE225" i="4"/>
  <c r="EU209" i="4"/>
  <c r="EV209" i="4" s="1"/>
  <c r="FH199" i="4"/>
  <c r="DP239" i="4"/>
  <c r="EF224" i="4"/>
  <c r="EY207" i="4"/>
  <c r="DO240" i="4"/>
  <c r="EI221" i="4"/>
  <c r="FD203" i="4"/>
  <c r="DY231" i="4"/>
  <c r="EJ220" i="4"/>
  <c r="EN216" i="4"/>
  <c r="ET210" i="4"/>
  <c r="EA229" i="4"/>
  <c r="DZ230" i="4"/>
  <c r="FA206" i="4"/>
  <c r="EB228" i="4"/>
  <c r="EL218" i="4"/>
  <c r="DM244" i="4" l="1"/>
  <c r="DI249" i="4"/>
  <c r="DJ248" i="4"/>
  <c r="DK247" i="4"/>
  <c r="DL245" i="4"/>
  <c r="DL246" i="4" s="1"/>
  <c r="DG252" i="4"/>
  <c r="DH250" i="4"/>
  <c r="DE255" i="4"/>
  <c r="DE256" i="4" s="1"/>
  <c r="DE257" i="4" s="1"/>
  <c r="DE258" i="4" s="1"/>
  <c r="DE259" i="4" s="1"/>
  <c r="DF253" i="4"/>
  <c r="FH200" i="4"/>
  <c r="EH223" i="4"/>
  <c r="ER213" i="4"/>
  <c r="FG201" i="4"/>
  <c r="EQ214" i="4"/>
  <c r="EP215" i="4"/>
  <c r="EE226" i="4"/>
  <c r="EY208" i="4"/>
  <c r="DO241" i="4"/>
  <c r="ED227" i="4"/>
  <c r="DZ231" i="4"/>
  <c r="EB229" i="4"/>
  <c r="EU210" i="4"/>
  <c r="EV210" i="4" s="1"/>
  <c r="FJ198" i="4"/>
  <c r="EG224" i="4"/>
  <c r="DT237" i="4"/>
  <c r="EA230" i="4"/>
  <c r="EF225" i="4"/>
  <c r="DN242" i="4"/>
  <c r="DN243" i="4" s="1"/>
  <c r="FC205" i="4"/>
  <c r="EO216" i="4"/>
  <c r="EN217" i="4"/>
  <c r="EJ221" i="4"/>
  <c r="DY232" i="4"/>
  <c r="EM218" i="4"/>
  <c r="FF202" i="4"/>
  <c r="EL219" i="4"/>
  <c r="FD204" i="4"/>
  <c r="DP240" i="4"/>
  <c r="DX233" i="4"/>
  <c r="FN195" i="4"/>
  <c r="DR238" i="4"/>
  <c r="DS238" i="4" s="1"/>
  <c r="DQ239" i="4"/>
  <c r="EI222" i="4"/>
  <c r="FB206" i="4"/>
  <c r="ES212" i="4"/>
  <c r="DW234" i="4"/>
  <c r="DV235" i="4"/>
  <c r="DU236" i="4"/>
  <c r="ET211" i="4"/>
  <c r="FL196" i="4"/>
  <c r="FM196" i="4" s="1"/>
  <c r="FK197" i="4"/>
  <c r="FE203" i="4"/>
  <c r="EC228" i="4"/>
  <c r="EW209" i="4"/>
  <c r="EX209" i="4" s="1"/>
  <c r="FI199" i="4"/>
  <c r="EZ207" i="4"/>
  <c r="FA207" i="4" s="1"/>
  <c r="EK220" i="4"/>
  <c r="DN244" i="4" l="1"/>
  <c r="DK248" i="4"/>
  <c r="DJ249" i="4"/>
  <c r="DM245" i="4"/>
  <c r="DM246" i="4" s="1"/>
  <c r="DL247" i="4"/>
  <c r="DH251" i="4"/>
  <c r="DH252" i="4" s="1"/>
  <c r="DI250" i="4"/>
  <c r="DF254" i="4"/>
  <c r="DF255" i="4" s="1"/>
  <c r="DG253" i="4"/>
  <c r="EH224" i="4"/>
  <c r="FH201" i="4"/>
  <c r="FG202" i="4"/>
  <c r="EQ215" i="4"/>
  <c r="DZ232" i="4"/>
  <c r="DP241" i="4"/>
  <c r="ER214" i="4"/>
  <c r="EE227" i="4"/>
  <c r="EC229" i="4"/>
  <c r="FK198" i="4"/>
  <c r="EY209" i="4"/>
  <c r="EZ208" i="4"/>
  <c r="EW210" i="4"/>
  <c r="EX210" i="4" s="1"/>
  <c r="EI223" i="4"/>
  <c r="EO217" i="4"/>
  <c r="EN218" i="4"/>
  <c r="EG225" i="4"/>
  <c r="EF226" i="4"/>
  <c r="DU237" i="4"/>
  <c r="FB207" i="4"/>
  <c r="ET212" i="4"/>
  <c r="FN196" i="4"/>
  <c r="FF203" i="4"/>
  <c r="DY233" i="4"/>
  <c r="ES213" i="4"/>
  <c r="DW235" i="4"/>
  <c r="DV236" i="4"/>
  <c r="FC206" i="4"/>
  <c r="DT238" i="4"/>
  <c r="EU211" i="4"/>
  <c r="FL197" i="4"/>
  <c r="DX234" i="4"/>
  <c r="DO242" i="4"/>
  <c r="DR239" i="4"/>
  <c r="DQ240" i="4"/>
  <c r="EJ222" i="4"/>
  <c r="EB230" i="4"/>
  <c r="EK221" i="4"/>
  <c r="FE204" i="4"/>
  <c r="EM219" i="4"/>
  <c r="EP216" i="4"/>
  <c r="EA231" i="4"/>
  <c r="ED228" i="4"/>
  <c r="FJ199" i="4"/>
  <c r="FI200" i="4"/>
  <c r="FD205" i="4"/>
  <c r="EL220" i="4"/>
  <c r="DL248" i="4" l="1"/>
  <c r="DK249" i="4"/>
  <c r="DN245" i="4"/>
  <c r="DN246" i="4" s="1"/>
  <c r="DM247" i="4"/>
  <c r="DF256" i="4"/>
  <c r="DF257" i="4" s="1"/>
  <c r="DF258" i="4" s="1"/>
  <c r="DF259" i="4" s="1"/>
  <c r="DI251" i="4"/>
  <c r="DI252" i="4" s="1"/>
  <c r="DJ250" i="4"/>
  <c r="DG254" i="4"/>
  <c r="DG255" i="4" s="1"/>
  <c r="DH253" i="4"/>
  <c r="FH202" i="4"/>
  <c r="FG203" i="4"/>
  <c r="EH225" i="4"/>
  <c r="ES214" i="4"/>
  <c r="ER215" i="4"/>
  <c r="DP242" i="4"/>
  <c r="FD206" i="4"/>
  <c r="EL221" i="4"/>
  <c r="EZ209" i="4"/>
  <c r="FA208" i="4"/>
  <c r="FB208" i="4" s="1"/>
  <c r="EP217" i="4"/>
  <c r="EM220" i="4"/>
  <c r="FJ200" i="4"/>
  <c r="DX235" i="4"/>
  <c r="FI201" i="4"/>
  <c r="EU212" i="4"/>
  <c r="EF227" i="4"/>
  <c r="EI224" i="4"/>
  <c r="DS239" i="4"/>
  <c r="DT239" i="4" s="1"/>
  <c r="DZ233" i="4"/>
  <c r="FE205" i="4"/>
  <c r="EK222" i="4"/>
  <c r="EG226" i="4"/>
  <c r="ED229" i="4"/>
  <c r="EV211" i="4"/>
  <c r="EW211" i="4" s="1"/>
  <c r="FK199" i="4"/>
  <c r="FM197" i="4"/>
  <c r="DR240" i="4"/>
  <c r="DQ241" i="4"/>
  <c r="FC207" i="4"/>
  <c r="DY234" i="4"/>
  <c r="EN219" i="4"/>
  <c r="EQ216" i="4"/>
  <c r="EJ223" i="4"/>
  <c r="ET213" i="4"/>
  <c r="EO218" i="4"/>
  <c r="EA232" i="4"/>
  <c r="DO243" i="4"/>
  <c r="DO244" i="4" s="1"/>
  <c r="FL198" i="4"/>
  <c r="DU238" i="4"/>
  <c r="EY210" i="4"/>
  <c r="EE228" i="4"/>
  <c r="EC230" i="4"/>
  <c r="EB231" i="4"/>
  <c r="DW236" i="4"/>
  <c r="DV237" i="4"/>
  <c r="FF204" i="4"/>
  <c r="DL249" i="4" l="1"/>
  <c r="DO245" i="4"/>
  <c r="DO246" i="4" s="1"/>
  <c r="FG204" i="4"/>
  <c r="DN247" i="4"/>
  <c r="DM248" i="4"/>
  <c r="DJ251" i="4"/>
  <c r="DJ252" i="4" s="1"/>
  <c r="DG256" i="4"/>
  <c r="DG257" i="4" s="1"/>
  <c r="DG258" i="4" s="1"/>
  <c r="DG259" i="4" s="1"/>
  <c r="DK250" i="4"/>
  <c r="DH254" i="4"/>
  <c r="DI253" i="4"/>
  <c r="FH203" i="4"/>
  <c r="FI202" i="4"/>
  <c r="ER216" i="4"/>
  <c r="ES215" i="4"/>
  <c r="FD207" i="4"/>
  <c r="FE206" i="4"/>
  <c r="EL222" i="4"/>
  <c r="FA209" i="4"/>
  <c r="FB209" i="4" s="1"/>
  <c r="DV238" i="4"/>
  <c r="DU239" i="4"/>
  <c r="EJ224" i="4"/>
  <c r="EX211" i="4"/>
  <c r="EY211" i="4" s="1"/>
  <c r="EH226" i="4"/>
  <c r="EG227" i="4"/>
  <c r="EM221" i="4"/>
  <c r="DP243" i="4"/>
  <c r="DW237" i="4"/>
  <c r="EB232" i="4"/>
  <c r="FC208" i="4"/>
  <c r="EV212" i="4"/>
  <c r="DS240" i="4"/>
  <c r="EF228" i="4"/>
  <c r="EC231" i="4"/>
  <c r="DX236" i="4"/>
  <c r="EE229" i="4"/>
  <c r="EN220" i="4"/>
  <c r="ED230" i="4"/>
  <c r="FF205" i="4"/>
  <c r="EP218" i="4"/>
  <c r="EO219" i="4"/>
  <c r="FN197" i="4"/>
  <c r="FM198" i="4"/>
  <c r="EZ210" i="4"/>
  <c r="FL199" i="4"/>
  <c r="EK223" i="4"/>
  <c r="EU213" i="4"/>
  <c r="FK200" i="4"/>
  <c r="FJ201" i="4"/>
  <c r="EA233" i="4"/>
  <c r="EQ217" i="4"/>
  <c r="DQ242" i="4"/>
  <c r="ET214" i="4"/>
  <c r="DY235" i="4"/>
  <c r="DR241" i="4"/>
  <c r="DZ234" i="4"/>
  <c r="EI225" i="4"/>
  <c r="DO247" i="4" l="1"/>
  <c r="FH204" i="4"/>
  <c r="DN248" i="4"/>
  <c r="DM249" i="4"/>
  <c r="FI203" i="4"/>
  <c r="DK251" i="4"/>
  <c r="DK252" i="4" s="1"/>
  <c r="DL250" i="4"/>
  <c r="DI254" i="4"/>
  <c r="DH255" i="4"/>
  <c r="DJ253" i="4"/>
  <c r="FE207" i="4"/>
  <c r="ES216" i="4"/>
  <c r="FD208" i="4"/>
  <c r="DQ243" i="4"/>
  <c r="FL200" i="4"/>
  <c r="EQ218" i="4"/>
  <c r="EU214" i="4"/>
  <c r="EI226" i="4"/>
  <c r="FM199" i="4"/>
  <c r="ED231" i="4"/>
  <c r="EL223" i="4"/>
  <c r="DT240" i="4"/>
  <c r="DU240" i="4" s="1"/>
  <c r="EJ225" i="4"/>
  <c r="FG205" i="4"/>
  <c r="DR242" i="4"/>
  <c r="ET215" i="4"/>
  <c r="EZ211" i="4"/>
  <c r="FA210" i="4"/>
  <c r="FB210" i="4" s="1"/>
  <c r="EB233" i="4"/>
  <c r="FF206" i="4"/>
  <c r="DX237" i="4"/>
  <c r="EC232" i="4"/>
  <c r="EV213" i="4"/>
  <c r="DZ235" i="4"/>
  <c r="DY236" i="4"/>
  <c r="EA234" i="4"/>
  <c r="DS241" i="4"/>
  <c r="EM222" i="4"/>
  <c r="EG228" i="4"/>
  <c r="FN198" i="4"/>
  <c r="EO220" i="4"/>
  <c r="FC209" i="4"/>
  <c r="EH227" i="4"/>
  <c r="EW212" i="4"/>
  <c r="EX212" i="4" s="1"/>
  <c r="ER217" i="4"/>
  <c r="FJ202" i="4"/>
  <c r="EK224" i="4"/>
  <c r="EP219" i="4"/>
  <c r="EN221" i="4"/>
  <c r="EE230" i="4"/>
  <c r="EF229" i="4"/>
  <c r="DW238" i="4"/>
  <c r="DV239" i="4"/>
  <c r="FK201" i="4"/>
  <c r="DP244" i="4"/>
  <c r="DP245" i="4" s="1"/>
  <c r="DP246" i="4" s="1"/>
  <c r="FH205" i="4" l="1"/>
  <c r="DP247" i="4"/>
  <c r="FI204" i="4"/>
  <c r="FJ203" i="4"/>
  <c r="DO248" i="4"/>
  <c r="DN249" i="4"/>
  <c r="DM250" i="4"/>
  <c r="DI255" i="4"/>
  <c r="DL251" i="4"/>
  <c r="DL252" i="4" s="1"/>
  <c r="DK253" i="4"/>
  <c r="DJ254" i="4"/>
  <c r="DH256" i="4"/>
  <c r="FE208" i="4"/>
  <c r="EH228" i="4"/>
  <c r="EN222" i="4"/>
  <c r="EQ219" i="4"/>
  <c r="EP220" i="4"/>
  <c r="DZ236" i="4"/>
  <c r="DY237" i="4"/>
  <c r="EV214" i="4"/>
  <c r="FF207" i="4"/>
  <c r="FM200" i="4"/>
  <c r="EY212" i="4"/>
  <c r="EZ212" i="4" s="1"/>
  <c r="FA211" i="4"/>
  <c r="ER218" i="4"/>
  <c r="EG229" i="4"/>
  <c r="EA235" i="4"/>
  <c r="ES217" i="4"/>
  <c r="EB234" i="4"/>
  <c r="ET216" i="4"/>
  <c r="DW239" i="4"/>
  <c r="EO221" i="4"/>
  <c r="EU215" i="4"/>
  <c r="DV240" i="4"/>
  <c r="EM223" i="4"/>
  <c r="DX238" i="4"/>
  <c r="EK225" i="4"/>
  <c r="EJ226" i="4"/>
  <c r="EI227" i="4"/>
  <c r="EW213" i="4"/>
  <c r="EX213" i="4" s="1"/>
  <c r="FC210" i="4"/>
  <c r="DT241" i="4"/>
  <c r="DS242" i="4"/>
  <c r="DR243" i="4"/>
  <c r="EE231" i="4"/>
  <c r="ED232" i="4"/>
  <c r="FN199" i="4"/>
  <c r="EC233" i="4"/>
  <c r="EL224" i="4"/>
  <c r="DQ244" i="4"/>
  <c r="DQ245" i="4" s="1"/>
  <c r="DQ246" i="4" s="1"/>
  <c r="FL201" i="4"/>
  <c r="FK202" i="4"/>
  <c r="EF230" i="4"/>
  <c r="FD209" i="4"/>
  <c r="FG206" i="4"/>
  <c r="FI205" i="4" l="1"/>
  <c r="DQ247" i="4"/>
  <c r="DP248" i="4"/>
  <c r="FJ204" i="4"/>
  <c r="DO249" i="4"/>
  <c r="DN250" i="4"/>
  <c r="FF208" i="4"/>
  <c r="DL253" i="4"/>
  <c r="DM251" i="4"/>
  <c r="DM252" i="4" s="1"/>
  <c r="DH257" i="4"/>
  <c r="DH258" i="4" s="1"/>
  <c r="DH259" i="4" s="1"/>
  <c r="DI256" i="4"/>
  <c r="DJ255" i="4"/>
  <c r="DK254" i="4"/>
  <c r="EH229" i="4"/>
  <c r="FN200" i="4"/>
  <c r="DT242" i="4"/>
  <c r="ER219" i="4"/>
  <c r="EY213" i="4"/>
  <c r="EZ213" i="4" s="1"/>
  <c r="EK226" i="4"/>
  <c r="EU216" i="4"/>
  <c r="ES218" i="4"/>
  <c r="DW240" i="4"/>
  <c r="ET217" i="4"/>
  <c r="FA212" i="4"/>
  <c r="DZ237" i="4"/>
  <c r="DY238" i="4"/>
  <c r="EP221" i="4"/>
  <c r="FK203" i="4"/>
  <c r="EG230" i="4"/>
  <c r="EQ220" i="4"/>
  <c r="FL202" i="4"/>
  <c r="EO222" i="4"/>
  <c r="FB211" i="4"/>
  <c r="FC211" i="4" s="1"/>
  <c r="EC234" i="4"/>
  <c r="DS243" i="4"/>
  <c r="EJ227" i="4"/>
  <c r="EI228" i="4"/>
  <c r="EM224" i="4"/>
  <c r="DU241" i="4"/>
  <c r="DV241" i="4" s="1"/>
  <c r="FG207" i="4"/>
  <c r="DR244" i="4"/>
  <c r="DR245" i="4" s="1"/>
  <c r="DR246" i="4" s="1"/>
  <c r="FH206" i="4"/>
  <c r="EA236" i="4"/>
  <c r="FM201" i="4"/>
  <c r="EV215" i="4"/>
  <c r="FD210" i="4"/>
  <c r="FE209" i="4"/>
  <c r="EL225" i="4"/>
  <c r="EE232" i="4"/>
  <c r="ED233" i="4"/>
  <c r="EN223" i="4"/>
  <c r="EF231" i="4"/>
  <c r="EW214" i="4"/>
  <c r="DX239" i="4"/>
  <c r="EB235" i="4"/>
  <c r="FI206" i="4" l="1"/>
  <c r="DR247" i="4"/>
  <c r="FJ205" i="4"/>
  <c r="DQ248" i="4"/>
  <c r="DP249" i="4"/>
  <c r="DO250" i="4"/>
  <c r="DL254" i="4"/>
  <c r="DN251" i="4"/>
  <c r="DM253" i="4"/>
  <c r="DI257" i="4"/>
  <c r="DI258" i="4" s="1"/>
  <c r="DI259" i="4" s="1"/>
  <c r="DK255" i="4"/>
  <c r="DJ256" i="4"/>
  <c r="EH230" i="4"/>
  <c r="DT243" i="4"/>
  <c r="ES219" i="4"/>
  <c r="EA237" i="4"/>
  <c r="DU242" i="4"/>
  <c r="EW215" i="4"/>
  <c r="EK227" i="4"/>
  <c r="DW241" i="4"/>
  <c r="EX214" i="4"/>
  <c r="DX240" i="4"/>
  <c r="FH207" i="4"/>
  <c r="FG208" i="4"/>
  <c r="DS244" i="4"/>
  <c r="DS245" i="4" s="1"/>
  <c r="DS246" i="4" s="1"/>
  <c r="EG231" i="4"/>
  <c r="EL226" i="4"/>
  <c r="ED234" i="4"/>
  <c r="FD211" i="4"/>
  <c r="EP222" i="4"/>
  <c r="EE233" i="4"/>
  <c r="FB212" i="4"/>
  <c r="FC212" i="4" s="1"/>
  <c r="FA213" i="4"/>
  <c r="EB236" i="4"/>
  <c r="EF232" i="4"/>
  <c r="EM225" i="4"/>
  <c r="EQ221" i="4"/>
  <c r="DY239" i="4"/>
  <c r="FM202" i="4"/>
  <c r="FL203" i="4"/>
  <c r="DZ238" i="4"/>
  <c r="EU217" i="4"/>
  <c r="FN201" i="4"/>
  <c r="EV216" i="4"/>
  <c r="EN224" i="4"/>
  <c r="FE210" i="4"/>
  <c r="FF209" i="4"/>
  <c r="EC235" i="4"/>
  <c r="EO223" i="4"/>
  <c r="ER220" i="4"/>
  <c r="FK204" i="4"/>
  <c r="ET218" i="4"/>
  <c r="EJ228" i="4"/>
  <c r="EI229" i="4"/>
  <c r="FJ206" i="4" l="1"/>
  <c r="DR248" i="4"/>
  <c r="EL227" i="4"/>
  <c r="DQ249" i="4"/>
  <c r="DP250" i="4"/>
  <c r="DO251" i="4"/>
  <c r="DL255" i="4"/>
  <c r="DK256" i="4"/>
  <c r="DM254" i="4"/>
  <c r="DN252" i="4"/>
  <c r="DJ257" i="4"/>
  <c r="DJ258" i="4" s="1"/>
  <c r="DJ259" i="4" s="1"/>
  <c r="EH231" i="4"/>
  <c r="EA238" i="4"/>
  <c r="DU243" i="4"/>
  <c r="ES220" i="4"/>
  <c r="DT244" i="4"/>
  <c r="DT245" i="4" s="1"/>
  <c r="DV242" i="4"/>
  <c r="EV217" i="4"/>
  <c r="EW216" i="4"/>
  <c r="EO224" i="4"/>
  <c r="EQ222" i="4"/>
  <c r="EM226" i="4"/>
  <c r="ET219" i="4"/>
  <c r="EK228" i="4"/>
  <c r="EJ229" i="4"/>
  <c r="FK205" i="4"/>
  <c r="EF233" i="4"/>
  <c r="EE234" i="4"/>
  <c r="FH208" i="4"/>
  <c r="EI230" i="4"/>
  <c r="ED235" i="4"/>
  <c r="FI207" i="4"/>
  <c r="EC236" i="4"/>
  <c r="EB237" i="4"/>
  <c r="EP223" i="4"/>
  <c r="DS247" i="4"/>
  <c r="ER221" i="4"/>
  <c r="FF210" i="4"/>
  <c r="FN202" i="4"/>
  <c r="DZ239" i="4"/>
  <c r="DY240" i="4"/>
  <c r="FB213" i="4"/>
  <c r="DX241" i="4"/>
  <c r="FM203" i="4"/>
  <c r="FE211" i="4"/>
  <c r="EN225" i="4"/>
  <c r="EU218" i="4"/>
  <c r="FL204" i="4"/>
  <c r="FD212" i="4"/>
  <c r="EG232" i="4"/>
  <c r="FG209" i="4"/>
  <c r="EY214" i="4"/>
  <c r="EX215" i="4"/>
  <c r="DR249" i="4" l="1"/>
  <c r="DQ250" i="4"/>
  <c r="DP251" i="4"/>
  <c r="DM255" i="4"/>
  <c r="DL256" i="4"/>
  <c r="DO252" i="4"/>
  <c r="DN253" i="4"/>
  <c r="DN254" i="4" s="1"/>
  <c r="DK257" i="4"/>
  <c r="DV243" i="4"/>
  <c r="DW242" i="4"/>
  <c r="DT246" i="4"/>
  <c r="DT247" i="4" s="1"/>
  <c r="DU244" i="4"/>
  <c r="ER222" i="4"/>
  <c r="EW217" i="4"/>
  <c r="FN203" i="4"/>
  <c r="FM204" i="4"/>
  <c r="ED236" i="4"/>
  <c r="EM227" i="4"/>
  <c r="EO225" i="4"/>
  <c r="EC237" i="4"/>
  <c r="EJ230" i="4"/>
  <c r="EL228" i="4"/>
  <c r="EK229" i="4"/>
  <c r="EU219" i="4"/>
  <c r="ET220" i="4"/>
  <c r="FG210" i="4"/>
  <c r="DZ240" i="4"/>
  <c r="DY241" i="4"/>
  <c r="FF211" i="4"/>
  <c r="FI208" i="4"/>
  <c r="EN226" i="4"/>
  <c r="DS248" i="4"/>
  <c r="EV218" i="4"/>
  <c r="EA239" i="4"/>
  <c r="EI231" i="4"/>
  <c r="EQ223" i="4"/>
  <c r="EB238" i="4"/>
  <c r="EF234" i="4"/>
  <c r="EE235" i="4"/>
  <c r="EY215" i="4"/>
  <c r="EX216" i="4"/>
  <c r="EG233" i="4"/>
  <c r="FE212" i="4"/>
  <c r="FC213" i="4"/>
  <c r="FD213" i="4" s="1"/>
  <c r="FL205" i="4"/>
  <c r="FK206" i="4"/>
  <c r="EH232" i="4"/>
  <c r="EZ214" i="4"/>
  <c r="FH209" i="4"/>
  <c r="ES221" i="4"/>
  <c r="EP224" i="4"/>
  <c r="FJ207" i="4"/>
  <c r="DR250" i="4" l="1"/>
  <c r="DQ251" i="4"/>
  <c r="DP252" i="4"/>
  <c r="DM256" i="4"/>
  <c r="DO253" i="4"/>
  <c r="DO254" i="4" s="1"/>
  <c r="DN255" i="4"/>
  <c r="DK258" i="4"/>
  <c r="DK259" i="4" s="1"/>
  <c r="DL257" i="4"/>
  <c r="DW243" i="4"/>
  <c r="ER223" i="4"/>
  <c r="FI209" i="4"/>
  <c r="EW218" i="4"/>
  <c r="DX242" i="4"/>
  <c r="DU245" i="4"/>
  <c r="DU246" i="4" s="1"/>
  <c r="DV244" i="4"/>
  <c r="FN204" i="4"/>
  <c r="FG211" i="4"/>
  <c r="ES222" i="4"/>
  <c r="EI232" i="4"/>
  <c r="EU220" i="4"/>
  <c r="EJ231" i="4"/>
  <c r="EM228" i="4"/>
  <c r="FM205" i="4"/>
  <c r="EZ215" i="4"/>
  <c r="EE236" i="4"/>
  <c r="FJ208" i="4"/>
  <c r="EF235" i="4"/>
  <c r="EA240" i="4"/>
  <c r="EH233" i="4"/>
  <c r="EG234" i="4"/>
  <c r="EV219" i="4"/>
  <c r="EL229" i="4"/>
  <c r="EK230" i="4"/>
  <c r="EB239" i="4"/>
  <c r="DT248" i="4"/>
  <c r="DS249" i="4"/>
  <c r="EN227" i="4"/>
  <c r="FF212" i="4"/>
  <c r="EC238" i="4"/>
  <c r="ED237" i="4"/>
  <c r="FH210" i="4"/>
  <c r="FL206" i="4"/>
  <c r="FK207" i="4"/>
  <c r="FE213" i="4"/>
  <c r="EY216" i="4"/>
  <c r="EX217" i="4"/>
  <c r="EO226" i="4"/>
  <c r="EP225" i="4"/>
  <c r="EQ224" i="4"/>
  <c r="FA214" i="4"/>
  <c r="DZ241" i="4"/>
  <c r="ET221" i="4"/>
  <c r="DS250" i="4" l="1"/>
  <c r="DR251" i="4"/>
  <c r="DQ252" i="4"/>
  <c r="DN256" i="4"/>
  <c r="DM257" i="4"/>
  <c r="DO255" i="4"/>
  <c r="DP253" i="4"/>
  <c r="DP254" i="4" s="1"/>
  <c r="DL258" i="4"/>
  <c r="DL259" i="4" s="1"/>
  <c r="DX243" i="4"/>
  <c r="ES223" i="4"/>
  <c r="DY242" i="4"/>
  <c r="DZ242" i="4" s="1"/>
  <c r="FJ209" i="4"/>
  <c r="DU247" i="4"/>
  <c r="DU248" i="4" s="1"/>
  <c r="DW244" i="4"/>
  <c r="DV245" i="4"/>
  <c r="DV246" i="4" s="1"/>
  <c r="FL207" i="4"/>
  <c r="DT249" i="4"/>
  <c r="EX218" i="4"/>
  <c r="EN228" i="4"/>
  <c r="EW219" i="4"/>
  <c r="EZ216" i="4"/>
  <c r="EJ232" i="4"/>
  <c r="EH234" i="4"/>
  <c r="FN205" i="4"/>
  <c r="FM206" i="4"/>
  <c r="EI233" i="4"/>
  <c r="EG235" i="4"/>
  <c r="EF236" i="4"/>
  <c r="EO227" i="4"/>
  <c r="EV220" i="4"/>
  <c r="EU221" i="4"/>
  <c r="ED238" i="4"/>
  <c r="FA215" i="4"/>
  <c r="FB214" i="4"/>
  <c r="EC239" i="4"/>
  <c r="EB240" i="4"/>
  <c r="EA241" i="4"/>
  <c r="EQ225" i="4"/>
  <c r="ET222" i="4"/>
  <c r="FH211" i="4"/>
  <c r="EK231" i="4"/>
  <c r="EM229" i="4"/>
  <c r="FF213" i="4"/>
  <c r="EL230" i="4"/>
  <c r="ER224" i="4"/>
  <c r="FG212" i="4"/>
  <c r="EY217" i="4"/>
  <c r="EP226" i="4"/>
  <c r="FK208" i="4"/>
  <c r="EE237" i="4"/>
  <c r="FI210" i="4"/>
  <c r="DT250" i="4" l="1"/>
  <c r="DS251" i="4"/>
  <c r="DR252" i="4"/>
  <c r="DO256" i="4"/>
  <c r="DN257" i="4"/>
  <c r="DQ253" i="4"/>
  <c r="DQ254" i="4" s="1"/>
  <c r="DP255" i="4"/>
  <c r="DM258" i="4"/>
  <c r="FJ210" i="4"/>
  <c r="DY243" i="4"/>
  <c r="DZ243" i="4" s="1"/>
  <c r="EK232" i="4"/>
  <c r="DV247" i="4"/>
  <c r="DV248" i="4" s="1"/>
  <c r="EO228" i="4"/>
  <c r="ED239" i="4"/>
  <c r="DW245" i="4"/>
  <c r="DW246" i="4" s="1"/>
  <c r="DX244" i="4"/>
  <c r="FA216" i="4"/>
  <c r="FK209" i="4"/>
  <c r="FC214" i="4"/>
  <c r="FD214" i="4" s="1"/>
  <c r="FB215" i="4"/>
  <c r="EV221" i="4"/>
  <c r="EF237" i="4"/>
  <c r="EH235" i="4"/>
  <c r="EG236" i="4"/>
  <c r="FN206" i="4"/>
  <c r="FM207" i="4"/>
  <c r="EN229" i="4"/>
  <c r="EP227" i="4"/>
  <c r="ER225" i="4"/>
  <c r="ES224" i="4"/>
  <c r="EJ233" i="4"/>
  <c r="FL208" i="4"/>
  <c r="EE238" i="4"/>
  <c r="EZ217" i="4"/>
  <c r="EY218" i="4"/>
  <c r="ET223" i="4"/>
  <c r="EI234" i="4"/>
  <c r="DU249" i="4"/>
  <c r="FG213" i="4"/>
  <c r="EL231" i="4"/>
  <c r="EM230" i="4"/>
  <c r="EA242" i="4"/>
  <c r="EW220" i="4"/>
  <c r="FI211" i="4"/>
  <c r="EQ226" i="4"/>
  <c r="EB241" i="4"/>
  <c r="FH212" i="4"/>
  <c r="EC240" i="4"/>
  <c r="EU222" i="4"/>
  <c r="EX219" i="4"/>
  <c r="DT251" i="4" l="1"/>
  <c r="DS252" i="4"/>
  <c r="DO257" i="4"/>
  <c r="DP256" i="4"/>
  <c r="DR253" i="4"/>
  <c r="DR254" i="4" s="1"/>
  <c r="DQ255" i="4"/>
  <c r="DM259" i="4"/>
  <c r="DN258" i="4"/>
  <c r="EK233" i="4"/>
  <c r="EL232" i="4"/>
  <c r="DW247" i="4"/>
  <c r="DW248" i="4" s="1"/>
  <c r="DX245" i="4"/>
  <c r="DX246" i="4" s="1"/>
  <c r="DY244" i="4"/>
  <c r="DZ244" i="4" s="1"/>
  <c r="EA243" i="4"/>
  <c r="FM208" i="4"/>
  <c r="EB242" i="4"/>
  <c r="ET224" i="4"/>
  <c r="EQ227" i="4"/>
  <c r="FI212" i="4"/>
  <c r="EP228" i="4"/>
  <c r="EM231" i="4"/>
  <c r="DV249" i="4"/>
  <c r="DU250" i="4"/>
  <c r="EC241" i="4"/>
  <c r="FL209" i="4"/>
  <c r="EF238" i="4"/>
  <c r="FJ211" i="4"/>
  <c r="EU223" i="4"/>
  <c r="EZ218" i="4"/>
  <c r="EY219" i="4"/>
  <c r="FA217" i="4"/>
  <c r="ER226" i="4"/>
  <c r="EN230" i="4"/>
  <c r="EG237" i="4"/>
  <c r="EI235" i="4"/>
  <c r="EE239" i="4"/>
  <c r="ED240" i="4"/>
  <c r="EH236" i="4"/>
  <c r="EV222" i="4"/>
  <c r="FC215" i="4"/>
  <c r="FD215" i="4" s="1"/>
  <c r="FH213" i="4"/>
  <c r="EX220" i="4"/>
  <c r="EW221" i="4"/>
  <c r="EJ234" i="4"/>
  <c r="ES225" i="4"/>
  <c r="EO229" i="4"/>
  <c r="FN207" i="4"/>
  <c r="FE214" i="4"/>
  <c r="FB216" i="4"/>
  <c r="FK210" i="4"/>
  <c r="DU251" i="4" l="1"/>
  <c r="DT252" i="4"/>
  <c r="DO258" i="4"/>
  <c r="DP257" i="4"/>
  <c r="DQ256" i="4"/>
  <c r="DS253" i="4"/>
  <c r="DR255" i="4"/>
  <c r="DN259" i="4"/>
  <c r="DY245" i="4"/>
  <c r="DY246" i="4" s="1"/>
  <c r="EA244" i="4"/>
  <c r="EL233" i="4"/>
  <c r="EM232" i="4"/>
  <c r="DX247" i="4"/>
  <c r="DX248" i="4" s="1"/>
  <c r="ET225" i="4"/>
  <c r="EU224" i="4"/>
  <c r="EB243" i="4"/>
  <c r="FI213" i="4"/>
  <c r="DV250" i="4"/>
  <c r="EH237" i="4"/>
  <c r="EW222" i="4"/>
  <c r="EJ235" i="4"/>
  <c r="EI236" i="4"/>
  <c r="ER227" i="4"/>
  <c r="FB217" i="4"/>
  <c r="FE215" i="4"/>
  <c r="FF214" i="4"/>
  <c r="FG214" i="4" s="1"/>
  <c r="FH214" i="4" s="1"/>
  <c r="FC216" i="4"/>
  <c r="EG238" i="4"/>
  <c r="EC242" i="4"/>
  <c r="EX221" i="4"/>
  <c r="ED241" i="4"/>
  <c r="EY220" i="4"/>
  <c r="FJ212" i="4"/>
  <c r="EP229" i="4"/>
  <c r="EQ228" i="4"/>
  <c r="DW249" i="4"/>
  <c r="EV223" i="4"/>
  <c r="EO230" i="4"/>
  <c r="EN231" i="4"/>
  <c r="FA218" i="4"/>
  <c r="FN208" i="4"/>
  <c r="FK211" i="4"/>
  <c r="ES226" i="4"/>
  <c r="EE240" i="4"/>
  <c r="EK234" i="4"/>
  <c r="EF239" i="4"/>
  <c r="FL210" i="4"/>
  <c r="EZ219" i="4"/>
  <c r="FM209" i="4"/>
  <c r="DV251" i="4" l="1"/>
  <c r="DU252" i="4"/>
  <c r="FA219" i="4"/>
  <c r="DP258" i="4"/>
  <c r="DQ257" i="4"/>
  <c r="DR256" i="4"/>
  <c r="DZ245" i="4"/>
  <c r="DZ246" i="4" s="1"/>
  <c r="DS254" i="4"/>
  <c r="DS255" i="4" s="1"/>
  <c r="DT253" i="4"/>
  <c r="DO259" i="4"/>
  <c r="EB244" i="4"/>
  <c r="EM233" i="4"/>
  <c r="DY247" i="4"/>
  <c r="DY248" i="4" s="1"/>
  <c r="EU225" i="4"/>
  <c r="DW250" i="4"/>
  <c r="EO231" i="4"/>
  <c r="FI214" i="4"/>
  <c r="FL211" i="4"/>
  <c r="ES227" i="4"/>
  <c r="FC217" i="4"/>
  <c r="FD216" i="4"/>
  <c r="FE216" i="4" s="1"/>
  <c r="EH238" i="4"/>
  <c r="EX222" i="4"/>
  <c r="EW223" i="4"/>
  <c r="FM210" i="4"/>
  <c r="FN209" i="4"/>
  <c r="EV224" i="4"/>
  <c r="FJ213" i="4"/>
  <c r="DX249" i="4"/>
  <c r="EF240" i="4"/>
  <c r="EE241" i="4"/>
  <c r="FB218" i="4"/>
  <c r="EJ236" i="4"/>
  <c r="EQ229" i="4"/>
  <c r="ED242" i="4"/>
  <c r="ER228" i="4"/>
  <c r="EZ220" i="4"/>
  <c r="EY221" i="4"/>
  <c r="FF215" i="4"/>
  <c r="ET226" i="4"/>
  <c r="EK235" i="4"/>
  <c r="EP230" i="4"/>
  <c r="EI237" i="4"/>
  <c r="FK212" i="4"/>
  <c r="EN232" i="4"/>
  <c r="EC243" i="4"/>
  <c r="EG239" i="4"/>
  <c r="EL234" i="4"/>
  <c r="DU253" i="4" l="1"/>
  <c r="DW251" i="4"/>
  <c r="DV252" i="4"/>
  <c r="EA245" i="4"/>
  <c r="EB245" i="4" s="1"/>
  <c r="DS256" i="4"/>
  <c r="DP259" i="4"/>
  <c r="DQ258" i="4"/>
  <c r="DR257" i="4"/>
  <c r="EC244" i="4"/>
  <c r="DT254" i="4"/>
  <c r="EM234" i="4"/>
  <c r="DZ247" i="4"/>
  <c r="DZ248" i="4" s="1"/>
  <c r="EU226" i="4"/>
  <c r="FJ214" i="4"/>
  <c r="FK213" i="4"/>
  <c r="EN233" i="4"/>
  <c r="FB219" i="4"/>
  <c r="EX223" i="4"/>
  <c r="EP231" i="4"/>
  <c r="FL212" i="4"/>
  <c r="FF216" i="4"/>
  <c r="ER229" i="4"/>
  <c r="EQ230" i="4"/>
  <c r="EJ237" i="4"/>
  <c r="DY249" i="4"/>
  <c r="DX250" i="4"/>
  <c r="FN210" i="4"/>
  <c r="FC218" i="4"/>
  <c r="FA220" i="4"/>
  <c r="EY222" i="4"/>
  <c r="EL235" i="4"/>
  <c r="EI238" i="4"/>
  <c r="EE242" i="4"/>
  <c r="EW224" i="4"/>
  <c r="EZ221" i="4"/>
  <c r="ED243" i="4"/>
  <c r="EF241" i="4"/>
  <c r="FM211" i="4"/>
  <c r="EH239" i="4"/>
  <c r="ES228" i="4"/>
  <c r="EK236" i="4"/>
  <c r="EV225" i="4"/>
  <c r="FD217" i="4"/>
  <c r="EG240" i="4"/>
  <c r="ET227" i="4"/>
  <c r="FG215" i="4"/>
  <c r="FH215" i="4" s="1"/>
  <c r="EO232" i="4"/>
  <c r="DU254" i="4" l="1"/>
  <c r="DX251" i="4"/>
  <c r="DW252" i="4"/>
  <c r="DV253" i="4"/>
  <c r="EA246" i="4"/>
  <c r="EA247" i="4" s="1"/>
  <c r="EA248" i="4" s="1"/>
  <c r="ED244" i="4"/>
  <c r="DS257" i="4"/>
  <c r="DR258" i="4"/>
  <c r="DQ259" i="4"/>
  <c r="EC245" i="4"/>
  <c r="DT255" i="4"/>
  <c r="EM235" i="4"/>
  <c r="DZ249" i="4"/>
  <c r="FK214" i="4"/>
  <c r="FM212" i="4"/>
  <c r="EQ231" i="4"/>
  <c r="DY250" i="4"/>
  <c r="FI215" i="4"/>
  <c r="FJ215" i="4" s="1"/>
  <c r="EY223" i="4"/>
  <c r="FC219" i="4"/>
  <c r="ER230" i="4"/>
  <c r="FB220" i="4"/>
  <c r="EK237" i="4"/>
  <c r="EH240" i="4"/>
  <c r="EG241" i="4"/>
  <c r="EF242" i="4"/>
  <c r="EU227" i="4"/>
  <c r="EZ222" i="4"/>
  <c r="EI239" i="4"/>
  <c r="EW225" i="4"/>
  <c r="ET228" i="4"/>
  <c r="EV226" i="4"/>
  <c r="FE217" i="4"/>
  <c r="EX224" i="4"/>
  <c r="EN234" i="4"/>
  <c r="EE243" i="4"/>
  <c r="FA221" i="4"/>
  <c r="FN211" i="4"/>
  <c r="FL213" i="4"/>
  <c r="ES229" i="4"/>
  <c r="EL236" i="4"/>
  <c r="EP232" i="4"/>
  <c r="EO233" i="4"/>
  <c r="FG216" i="4"/>
  <c r="FD218" i="4"/>
  <c r="EJ238" i="4"/>
  <c r="DU255" i="4" l="1"/>
  <c r="DW253" i="4"/>
  <c r="DX252" i="4"/>
  <c r="DY251" i="4"/>
  <c r="DV254" i="4"/>
  <c r="EB246" i="4"/>
  <c r="EC246" i="4" s="1"/>
  <c r="ED245" i="4"/>
  <c r="DR259" i="4"/>
  <c r="DS258" i="4"/>
  <c r="EO234" i="4"/>
  <c r="DT256" i="4"/>
  <c r="FK215" i="4"/>
  <c r="EA249" i="4"/>
  <c r="FM213" i="4"/>
  <c r="DZ250" i="4"/>
  <c r="EV227" i="4"/>
  <c r="EI240" i="4"/>
  <c r="ER231" i="4"/>
  <c r="FE218" i="4"/>
  <c r="EW226" i="4"/>
  <c r="EZ223" i="4"/>
  <c r="EF243" i="4"/>
  <c r="EQ232" i="4"/>
  <c r="EL237" i="4"/>
  <c r="FL214" i="4"/>
  <c r="FA222" i="4"/>
  <c r="EE244" i="4"/>
  <c r="EN235" i="4"/>
  <c r="EG242" i="4"/>
  <c r="FC220" i="4"/>
  <c r="EU228" i="4"/>
  <c r="EP233" i="4"/>
  <c r="FN212" i="4"/>
  <c r="EY224" i="4"/>
  <c r="EX225" i="4"/>
  <c r="FF217" i="4"/>
  <c r="FG217" i="4" s="1"/>
  <c r="FD219" i="4"/>
  <c r="EJ239" i="4"/>
  <c r="EK238" i="4"/>
  <c r="EM236" i="4"/>
  <c r="ES230" i="4"/>
  <c r="FH216" i="4"/>
  <c r="FI216" i="4" s="1"/>
  <c r="EH241" i="4"/>
  <c r="FB221" i="4"/>
  <c r="ET229" i="4"/>
  <c r="DV255" i="4" l="1"/>
  <c r="DU256" i="4"/>
  <c r="DZ251" i="4"/>
  <c r="DW254" i="4"/>
  <c r="DX253" i="4"/>
  <c r="DY252" i="4"/>
  <c r="EB247" i="4"/>
  <c r="EB248" i="4" s="1"/>
  <c r="EB249" i="4" s="1"/>
  <c r="DS259" i="4"/>
  <c r="EO235" i="4"/>
  <c r="DT257" i="4"/>
  <c r="DT258" i="4" s="1"/>
  <c r="FL215" i="4"/>
  <c r="EV228" i="4"/>
  <c r="EA250" i="4"/>
  <c r="FD220" i="4"/>
  <c r="ES231" i="4"/>
  <c r="ER232" i="4"/>
  <c r="EM237" i="4"/>
  <c r="FJ216" i="4"/>
  <c r="FK216" i="4" s="1"/>
  <c r="EU229" i="4"/>
  <c r="EW227" i="4"/>
  <c r="ED246" i="4"/>
  <c r="FH217" i="4"/>
  <c r="EY225" i="4"/>
  <c r="EX226" i="4"/>
  <c r="EN236" i="4"/>
  <c r="EP234" i="4"/>
  <c r="EH242" i="4"/>
  <c r="EG243" i="4"/>
  <c r="EF244" i="4"/>
  <c r="EI241" i="4"/>
  <c r="FM214" i="4"/>
  <c r="FB222" i="4"/>
  <c r="EK239" i="4"/>
  <c r="EL238" i="4"/>
  <c r="FN213" i="4"/>
  <c r="EE245" i="4"/>
  <c r="EQ233" i="4"/>
  <c r="FE219" i="4"/>
  <c r="ET230" i="4"/>
  <c r="EJ240" i="4"/>
  <c r="FF218" i="4"/>
  <c r="FC221" i="4"/>
  <c r="FA223" i="4"/>
  <c r="EZ224" i="4"/>
  <c r="DW255" i="4" l="1"/>
  <c r="DV256" i="4"/>
  <c r="DZ252" i="4"/>
  <c r="EA251" i="4"/>
  <c r="DX254" i="4"/>
  <c r="DY253" i="4"/>
  <c r="EC247" i="4"/>
  <c r="EC248" i="4" s="1"/>
  <c r="EC249" i="4" s="1"/>
  <c r="DT259" i="4"/>
  <c r="DU257" i="4"/>
  <c r="FL216" i="4"/>
  <c r="EB250" i="4"/>
  <c r="EJ241" i="4"/>
  <c r="EE246" i="4"/>
  <c r="EL239" i="4"/>
  <c r="EI242" i="4"/>
  <c r="FE220" i="4"/>
  <c r="EU230" i="4"/>
  <c r="EK240" i="4"/>
  <c r="EF245" i="4"/>
  <c r="EX227" i="4"/>
  <c r="ES232" i="4"/>
  <c r="EH243" i="4"/>
  <c r="EG244" i="4"/>
  <c r="EY226" i="4"/>
  <c r="EW228" i="4"/>
  <c r="ER233" i="4"/>
  <c r="EZ225" i="4"/>
  <c r="FC222" i="4"/>
  <c r="ET231" i="4"/>
  <c r="FD221" i="4"/>
  <c r="FB223" i="4"/>
  <c r="EM238" i="4"/>
  <c r="EQ234" i="4"/>
  <c r="FM215" i="4"/>
  <c r="EV229" i="4"/>
  <c r="FN214" i="4"/>
  <c r="FG218" i="4"/>
  <c r="EP235" i="4"/>
  <c r="EO236" i="4"/>
  <c r="EN237" i="4"/>
  <c r="FA224" i="4"/>
  <c r="FF219" i="4"/>
  <c r="FI217" i="4"/>
  <c r="DV257" i="4" l="1"/>
  <c r="DX255" i="4"/>
  <c r="DW256" i="4"/>
  <c r="EB251" i="4"/>
  <c r="EA252" i="4"/>
  <c r="DY254" i="4"/>
  <c r="DZ253" i="4"/>
  <c r="ED247" i="4"/>
  <c r="ED248" i="4" s="1"/>
  <c r="DU258" i="4"/>
  <c r="DU259" i="4" s="1"/>
  <c r="EC250" i="4"/>
  <c r="EF246" i="4"/>
  <c r="EP236" i="4"/>
  <c r="FD222" i="4"/>
  <c r="FJ217" i="4"/>
  <c r="EK241" i="4"/>
  <c r="FM216" i="4"/>
  <c r="ER234" i="4"/>
  <c r="EY227" i="4"/>
  <c r="ES233" i="4"/>
  <c r="EX228" i="4"/>
  <c r="FA225" i="4"/>
  <c r="EQ235" i="4"/>
  <c r="FB224" i="4"/>
  <c r="EN238" i="4"/>
  <c r="FC223" i="4"/>
  <c r="EW229" i="4"/>
  <c r="EH244" i="4"/>
  <c r="EG245" i="4"/>
  <c r="EO237" i="4"/>
  <c r="EI243" i="4"/>
  <c r="FG219" i="4"/>
  <c r="EM239" i="4"/>
  <c r="EV230" i="4"/>
  <c r="EU231" i="4"/>
  <c r="EL240" i="4"/>
  <c r="EJ242" i="4"/>
  <c r="FN215" i="4"/>
  <c r="ET232" i="4"/>
  <c r="EZ226" i="4"/>
  <c r="FH218" i="4"/>
  <c r="FI218" i="4" s="1"/>
  <c r="FF220" i="4"/>
  <c r="FE221" i="4"/>
  <c r="DW257" i="4" l="1"/>
  <c r="DY255" i="4"/>
  <c r="DX256" i="4"/>
  <c r="EB252" i="4"/>
  <c r="EC251" i="4"/>
  <c r="DZ254" i="4"/>
  <c r="EA253" i="4"/>
  <c r="EE247" i="4"/>
  <c r="EF247" i="4" s="1"/>
  <c r="ED249" i="4"/>
  <c r="ED250" i="4" s="1"/>
  <c r="DV258" i="4"/>
  <c r="DV259" i="4" s="1"/>
  <c r="FF221" i="4"/>
  <c r="EO238" i="4"/>
  <c r="FJ218" i="4"/>
  <c r="FK217" i="4"/>
  <c r="FL217" i="4" s="1"/>
  <c r="FM217" i="4" s="1"/>
  <c r="EV231" i="4"/>
  <c r="EU232" i="4"/>
  <c r="EM240" i="4"/>
  <c r="ES234" i="4"/>
  <c r="FG220" i="4"/>
  <c r="EH245" i="4"/>
  <c r="EG246" i="4"/>
  <c r="FC224" i="4"/>
  <c r="FB225" i="4"/>
  <c r="EY228" i="4"/>
  <c r="ER235" i="4"/>
  <c r="FA226" i="4"/>
  <c r="EZ227" i="4"/>
  <c r="ET233" i="4"/>
  <c r="EJ243" i="4"/>
  <c r="EW230" i="4"/>
  <c r="FH219" i="4"/>
  <c r="EL241" i="4"/>
  <c r="EX229" i="4"/>
  <c r="FD223" i="4"/>
  <c r="EQ236" i="4"/>
  <c r="EP237" i="4"/>
  <c r="EI244" i="4"/>
  <c r="FE222" i="4"/>
  <c r="FN216" i="4"/>
  <c r="EN239" i="4"/>
  <c r="EK242" i="4"/>
  <c r="DZ255" i="4" l="1"/>
  <c r="DY256" i="4"/>
  <c r="DX257" i="4"/>
  <c r="EC252" i="4"/>
  <c r="EB253" i="4"/>
  <c r="ED251" i="4"/>
  <c r="EA254" i="4"/>
  <c r="EE248" i="4"/>
  <c r="EE249" i="4" s="1"/>
  <c r="DW258" i="4"/>
  <c r="EG247" i="4"/>
  <c r="EO239" i="4"/>
  <c r="FF222" i="4"/>
  <c r="ET234" i="4"/>
  <c r="EH246" i="4"/>
  <c r="FH220" i="4"/>
  <c r="ER236" i="4"/>
  <c r="EQ237" i="4"/>
  <c r="FG221" i="4"/>
  <c r="ES235" i="4"/>
  <c r="EN240" i="4"/>
  <c r="FD224" i="4"/>
  <c r="EW231" i="4"/>
  <c r="FC225" i="4"/>
  <c r="FK218" i="4"/>
  <c r="FL218" i="4" s="1"/>
  <c r="EI245" i="4"/>
  <c r="EY229" i="4"/>
  <c r="EK243" i="4"/>
  <c r="FA227" i="4"/>
  <c r="EZ228" i="4"/>
  <c r="EX230" i="4"/>
  <c r="EJ244" i="4"/>
  <c r="FB226" i="4"/>
  <c r="EV232" i="4"/>
  <c r="EU233" i="4"/>
  <c r="EM241" i="4"/>
  <c r="EL242" i="4"/>
  <c r="FN217" i="4"/>
  <c r="FE223" i="4"/>
  <c r="EP238" i="4"/>
  <c r="FI219" i="4"/>
  <c r="DY257" i="4" l="1"/>
  <c r="DZ256" i="4"/>
  <c r="EC253" i="4"/>
  <c r="ED252" i="4"/>
  <c r="EB254" i="4"/>
  <c r="EA255" i="4"/>
  <c r="EF248" i="4"/>
  <c r="EG248" i="4" s="1"/>
  <c r="DX258" i="4"/>
  <c r="DW259" i="4"/>
  <c r="ET235" i="4"/>
  <c r="FG222" i="4"/>
  <c r="EH247" i="4"/>
  <c r="FF223" i="4"/>
  <c r="ER237" i="4"/>
  <c r="FH221" i="4"/>
  <c r="EX231" i="4"/>
  <c r="EY230" i="4"/>
  <c r="EW232" i="4"/>
  <c r="EP239" i="4"/>
  <c r="EZ229" i="4"/>
  <c r="FM218" i="4"/>
  <c r="EN241" i="4"/>
  <c r="EK244" i="4"/>
  <c r="EL243" i="4"/>
  <c r="EV233" i="4"/>
  <c r="EU234" i="4"/>
  <c r="FI220" i="4"/>
  <c r="FE224" i="4"/>
  <c r="EM242" i="4"/>
  <c r="EJ245" i="4"/>
  <c r="FD225" i="4"/>
  <c r="ES236" i="4"/>
  <c r="FJ219" i="4"/>
  <c r="EI246" i="4"/>
  <c r="EE250" i="4"/>
  <c r="EE251" i="4" s="1"/>
  <c r="FC226" i="4"/>
  <c r="FB227" i="4"/>
  <c r="FA228" i="4"/>
  <c r="EQ238" i="4"/>
  <c r="EO240" i="4"/>
  <c r="EE252" i="4" l="1"/>
  <c r="DZ257" i="4"/>
  <c r="EA256" i="4"/>
  <c r="EC254" i="4"/>
  <c r="ED253" i="4"/>
  <c r="EB255" i="4"/>
  <c r="EF249" i="4"/>
  <c r="EF250" i="4" s="1"/>
  <c r="EF251" i="4" s="1"/>
  <c r="FG223" i="4"/>
  <c r="DY258" i="4"/>
  <c r="DX259" i="4"/>
  <c r="ET236" i="4"/>
  <c r="EU235" i="4"/>
  <c r="FH222" i="4"/>
  <c r="EH248" i="4"/>
  <c r="FI221" i="4"/>
  <c r="FA229" i="4"/>
  <c r="ES237" i="4"/>
  <c r="FC227" i="4"/>
  <c r="EL244" i="4"/>
  <c r="EW233" i="4"/>
  <c r="EX232" i="4"/>
  <c r="FK219" i="4"/>
  <c r="FL219" i="4" s="1"/>
  <c r="EQ239" i="4"/>
  <c r="ER238" i="4"/>
  <c r="FE225" i="4"/>
  <c r="EZ230" i="4"/>
  <c r="EP240" i="4"/>
  <c r="EY231" i="4"/>
  <c r="EN242" i="4"/>
  <c r="EM243" i="4"/>
  <c r="FF224" i="4"/>
  <c r="EO241" i="4"/>
  <c r="FN218" i="4"/>
  <c r="FB228" i="4"/>
  <c r="EI247" i="4"/>
  <c r="FJ220" i="4"/>
  <c r="FD226" i="4"/>
  <c r="EJ246" i="4"/>
  <c r="EV234" i="4"/>
  <c r="EK245" i="4"/>
  <c r="EF252" i="4" l="1"/>
  <c r="EA257" i="4"/>
  <c r="EC255" i="4"/>
  <c r="ED254" i="4"/>
  <c r="EE253" i="4"/>
  <c r="EB256" i="4"/>
  <c r="EG249" i="4"/>
  <c r="EH249" i="4" s="1"/>
  <c r="FH223" i="4"/>
  <c r="ET237" i="4"/>
  <c r="EU236" i="4"/>
  <c r="DZ258" i="4"/>
  <c r="DY259" i="4"/>
  <c r="EI248" i="4"/>
  <c r="FI222" i="4"/>
  <c r="ES238" i="4"/>
  <c r="EO242" i="4"/>
  <c r="FA230" i="4"/>
  <c r="FM219" i="4"/>
  <c r="EK246" i="4"/>
  <c r="FF225" i="4"/>
  <c r="FG224" i="4"/>
  <c r="EL245" i="4"/>
  <c r="FD227" i="4"/>
  <c r="FJ221" i="4"/>
  <c r="EY232" i="4"/>
  <c r="EX233" i="4"/>
  <c r="EQ240" i="4"/>
  <c r="FE226" i="4"/>
  <c r="EP241" i="4"/>
  <c r="EV235" i="4"/>
  <c r="FC228" i="4"/>
  <c r="FB229" i="4"/>
  <c r="EW234" i="4"/>
  <c r="EM244" i="4"/>
  <c r="EZ231" i="4"/>
  <c r="EJ247" i="4"/>
  <c r="EN243" i="4"/>
  <c r="ER239" i="4"/>
  <c r="FK220" i="4"/>
  <c r="EF253" i="4" l="1"/>
  <c r="EA258" i="4"/>
  <c r="ED255" i="4"/>
  <c r="EC256" i="4"/>
  <c r="EE254" i="4"/>
  <c r="EB257" i="4"/>
  <c r="EG250" i="4"/>
  <c r="EG251" i="4" s="1"/>
  <c r="EU237" i="4"/>
  <c r="FI223" i="4"/>
  <c r="FH224" i="4"/>
  <c r="EJ248" i="4"/>
  <c r="ET238" i="4"/>
  <c r="DZ259" i="4"/>
  <c r="EP242" i="4"/>
  <c r="EK247" i="4"/>
  <c r="EV236" i="4"/>
  <c r="EY233" i="4"/>
  <c r="EX234" i="4"/>
  <c r="EI249" i="4"/>
  <c r="ER240" i="4"/>
  <c r="EM245" i="4"/>
  <c r="FD228" i="4"/>
  <c r="FL220" i="4"/>
  <c r="FA231" i="4"/>
  <c r="FK221" i="4"/>
  <c r="FJ222" i="4"/>
  <c r="EO243" i="4"/>
  <c r="EN244" i="4"/>
  <c r="EW235" i="4"/>
  <c r="FC229" i="4"/>
  <c r="FB230" i="4"/>
  <c r="EQ241" i="4"/>
  <c r="EL246" i="4"/>
  <c r="FF226" i="4"/>
  <c r="FN219" i="4"/>
  <c r="EZ232" i="4"/>
  <c r="FE227" i="4"/>
  <c r="ES239" i="4"/>
  <c r="FG225" i="4"/>
  <c r="EE255" i="4" l="1"/>
  <c r="ED256" i="4"/>
  <c r="EC257" i="4"/>
  <c r="EF254" i="4"/>
  <c r="EB258" i="4"/>
  <c r="EG252" i="4"/>
  <c r="EG253" i="4" s="1"/>
  <c r="EH250" i="4"/>
  <c r="EH251" i="4" s="1"/>
  <c r="FJ223" i="4"/>
  <c r="ET239" i="4"/>
  <c r="EU238" i="4"/>
  <c r="EK248" i="4"/>
  <c r="EP243" i="4"/>
  <c r="FI224" i="4"/>
  <c r="EA259" i="4"/>
  <c r="EW236" i="4"/>
  <c r="ER241" i="4"/>
  <c r="FL221" i="4"/>
  <c r="ES240" i="4"/>
  <c r="FF227" i="4"/>
  <c r="FB231" i="4"/>
  <c r="FC230" i="4"/>
  <c r="FD229" i="4"/>
  <c r="FE228" i="4"/>
  <c r="EZ233" i="4"/>
  <c r="EM246" i="4"/>
  <c r="EL247" i="4"/>
  <c r="FG226" i="4"/>
  <c r="EQ242" i="4"/>
  <c r="EV237" i="4"/>
  <c r="FM220" i="4"/>
  <c r="EO244" i="4"/>
  <c r="EN245" i="4"/>
  <c r="FK222" i="4"/>
  <c r="EJ249" i="4"/>
  <c r="FA232" i="4"/>
  <c r="EY234" i="4"/>
  <c r="EX235" i="4"/>
  <c r="FH225" i="4"/>
  <c r="ED257" i="4" l="1"/>
  <c r="EE256" i="4"/>
  <c r="EF255" i="4"/>
  <c r="EC258" i="4"/>
  <c r="EH252" i="4"/>
  <c r="EH253" i="4" s="1"/>
  <c r="EG254" i="4"/>
  <c r="EI250" i="4"/>
  <c r="EI251" i="4" s="1"/>
  <c r="FK223" i="4"/>
  <c r="FJ224" i="4"/>
  <c r="EU239" i="4"/>
  <c r="EP244" i="4"/>
  <c r="FI225" i="4"/>
  <c r="EW237" i="4"/>
  <c r="EB259" i="4"/>
  <c r="ES241" i="4"/>
  <c r="FN220" i="4"/>
  <c r="FM221" i="4"/>
  <c r="FF228" i="4"/>
  <c r="FL222" i="4"/>
  <c r="FD230" i="4"/>
  <c r="FC231" i="4"/>
  <c r="EX236" i="4"/>
  <c r="FA233" i="4"/>
  <c r="EV238" i="4"/>
  <c r="EQ243" i="4"/>
  <c r="EM247" i="4"/>
  <c r="EL248" i="4"/>
  <c r="FE229" i="4"/>
  <c r="EK249" i="4"/>
  <c r="EY235" i="4"/>
  <c r="ET240" i="4"/>
  <c r="ER242" i="4"/>
  <c r="EN246" i="4"/>
  <c r="FH226" i="4"/>
  <c r="EO245" i="4"/>
  <c r="FG227" i="4"/>
  <c r="EZ234" i="4"/>
  <c r="FB232" i="4"/>
  <c r="ED258" i="4" l="1"/>
  <c r="EE257" i="4"/>
  <c r="EF256" i="4"/>
  <c r="EC259" i="4"/>
  <c r="EH254" i="4"/>
  <c r="EG255" i="4"/>
  <c r="EJ250" i="4"/>
  <c r="EJ251" i="4" s="1"/>
  <c r="EI252" i="4"/>
  <c r="EI253" i="4" s="1"/>
  <c r="FK224" i="4"/>
  <c r="FJ225" i="4"/>
  <c r="EU240" i="4"/>
  <c r="FI226" i="4"/>
  <c r="EW238" i="4"/>
  <c r="EN247" i="4"/>
  <c r="FM222" i="4"/>
  <c r="EX237" i="4"/>
  <c r="ET241" i="4"/>
  <c r="EZ235" i="4"/>
  <c r="EY236" i="4"/>
  <c r="FE230" i="4"/>
  <c r="FD231" i="4"/>
  <c r="FC232" i="4"/>
  <c r="EM248" i="4"/>
  <c r="EL249" i="4"/>
  <c r="EV239" i="4"/>
  <c r="FF229" i="4"/>
  <c r="ES242" i="4"/>
  <c r="FH227" i="4"/>
  <c r="FA234" i="4"/>
  <c r="FN221" i="4"/>
  <c r="FB233" i="4"/>
  <c r="FG228" i="4"/>
  <c r="EP245" i="4"/>
  <c r="EO246" i="4"/>
  <c r="ER243" i="4"/>
  <c r="EQ244" i="4"/>
  <c r="FL223" i="4"/>
  <c r="EF257" i="4" l="1"/>
  <c r="EE258" i="4"/>
  <c r="ED259" i="4"/>
  <c r="EG256" i="4"/>
  <c r="EK250" i="4"/>
  <c r="EK251" i="4" s="1"/>
  <c r="EI254" i="4"/>
  <c r="EJ252" i="4"/>
  <c r="EJ253" i="4" s="1"/>
  <c r="EH255" i="4"/>
  <c r="FK225" i="4"/>
  <c r="EU241" i="4"/>
  <c r="FJ226" i="4"/>
  <c r="EO247" i="4"/>
  <c r="FN222" i="4"/>
  <c r="EN248" i="4"/>
  <c r="FB234" i="4"/>
  <c r="FH228" i="4"/>
  <c r="EW239" i="4"/>
  <c r="EQ245" i="4"/>
  <c r="FD232" i="4"/>
  <c r="FC233" i="4"/>
  <c r="EX238" i="4"/>
  <c r="ES243" i="4"/>
  <c r="EM249" i="4"/>
  <c r="FE231" i="4"/>
  <c r="EP246" i="4"/>
  <c r="EY237" i="4"/>
  <c r="ET242" i="4"/>
  <c r="ER244" i="4"/>
  <c r="FL224" i="4"/>
  <c r="FM223" i="4"/>
  <c r="FG229" i="4"/>
  <c r="FA235" i="4"/>
  <c r="EV240" i="4"/>
  <c r="FF230" i="4"/>
  <c r="EZ236" i="4"/>
  <c r="FI227" i="4"/>
  <c r="EE259" i="4" l="1"/>
  <c r="EF258" i="4"/>
  <c r="EG257" i="4"/>
  <c r="EH256" i="4"/>
  <c r="EL250" i="4"/>
  <c r="EM250" i="4" s="1"/>
  <c r="FL225" i="4"/>
  <c r="EI255" i="4"/>
  <c r="EJ254" i="4"/>
  <c r="EK252" i="4"/>
  <c r="EK253" i="4" s="1"/>
  <c r="EU242" i="4"/>
  <c r="FK226" i="4"/>
  <c r="FN223" i="4"/>
  <c r="EP247" i="4"/>
  <c r="EO248" i="4"/>
  <c r="ER245" i="4"/>
  <c r="FD233" i="4"/>
  <c r="FC234" i="4"/>
  <c r="FH229" i="4"/>
  <c r="EN249" i="4"/>
  <c r="FM224" i="4"/>
  <c r="ET243" i="4"/>
  <c r="ES244" i="4"/>
  <c r="EW240" i="4"/>
  <c r="FA236" i="4"/>
  <c r="FB235" i="4"/>
  <c r="EZ237" i="4"/>
  <c r="EY238" i="4"/>
  <c r="EQ246" i="4"/>
  <c r="FI228" i="4"/>
  <c r="FF231" i="4"/>
  <c r="EX239" i="4"/>
  <c r="FJ227" i="4"/>
  <c r="EV241" i="4"/>
  <c r="FG230" i="4"/>
  <c r="FE232" i="4"/>
  <c r="EH257" i="4" l="1"/>
  <c r="EF259" i="4"/>
  <c r="EG258" i="4"/>
  <c r="EI256" i="4"/>
  <c r="EL251" i="4"/>
  <c r="EL252" i="4" s="1"/>
  <c r="EL253" i="4" s="1"/>
  <c r="FL226" i="4"/>
  <c r="EJ255" i="4"/>
  <c r="EK254" i="4"/>
  <c r="EV242" i="4"/>
  <c r="EP248" i="4"/>
  <c r="FD234" i="4"/>
  <c r="FM225" i="4"/>
  <c r="EN250" i="4"/>
  <c r="FJ228" i="4"/>
  <c r="FK227" i="4"/>
  <c r="FN224" i="4"/>
  <c r="EX240" i="4"/>
  <c r="EY239" i="4"/>
  <c r="ET244" i="4"/>
  <c r="FE233" i="4"/>
  <c r="FF232" i="4"/>
  <c r="FH230" i="4"/>
  <c r="EU243" i="4"/>
  <c r="FB236" i="4"/>
  <c r="EW241" i="4"/>
  <c r="EO249" i="4"/>
  <c r="FI229" i="4"/>
  <c r="FG231" i="4"/>
  <c r="ER246" i="4"/>
  <c r="EQ247" i="4"/>
  <c r="EZ238" i="4"/>
  <c r="FA237" i="4"/>
  <c r="ES245" i="4"/>
  <c r="FC235" i="4"/>
  <c r="EH258" i="4" l="1"/>
  <c r="EI257" i="4"/>
  <c r="EG259" i="4"/>
  <c r="EJ256" i="4"/>
  <c r="EM251" i="4"/>
  <c r="EM252" i="4" s="1"/>
  <c r="EM253" i="4" s="1"/>
  <c r="EL254" i="4"/>
  <c r="EK255" i="4"/>
  <c r="FE234" i="4"/>
  <c r="ER247" i="4"/>
  <c r="EQ248" i="4"/>
  <c r="FB237" i="4"/>
  <c r="FJ229" i="4"/>
  <c r="FF233" i="4"/>
  <c r="EU244" i="4"/>
  <c r="EW242" i="4"/>
  <c r="EX241" i="4"/>
  <c r="FD235" i="4"/>
  <c r="FC236" i="4"/>
  <c r="FA238" i="4"/>
  <c r="ET245" i="4"/>
  <c r="FN225" i="4"/>
  <c r="EO250" i="4"/>
  <c r="EV243" i="4"/>
  <c r="FG232" i="4"/>
  <c r="FH231" i="4"/>
  <c r="EP249" i="4"/>
  <c r="FM226" i="4"/>
  <c r="ES246" i="4"/>
  <c r="FI230" i="4"/>
  <c r="EZ239" i="4"/>
  <c r="EY240" i="4"/>
  <c r="FK228" i="4"/>
  <c r="FL227" i="4"/>
  <c r="EI258" i="4" l="1"/>
  <c r="EH259" i="4"/>
  <c r="EJ257" i="4"/>
  <c r="EN251" i="4"/>
  <c r="EO251" i="4" s="1"/>
  <c r="EM254" i="4"/>
  <c r="EL255" i="4"/>
  <c r="EK256" i="4"/>
  <c r="FE235" i="4"/>
  <c r="FF234" i="4"/>
  <c r="ER248" i="4"/>
  <c r="EY241" i="4"/>
  <c r="EP250" i="4"/>
  <c r="FG233" i="4"/>
  <c r="FN226" i="4"/>
  <c r="EZ240" i="4"/>
  <c r="EQ249" i="4"/>
  <c r="FA239" i="4"/>
  <c r="FD236" i="4"/>
  <c r="EW243" i="4"/>
  <c r="FK229" i="4"/>
  <c r="FI231" i="4"/>
  <c r="EU245" i="4"/>
  <c r="FJ230" i="4"/>
  <c r="FL228" i="4"/>
  <c r="ET246" i="4"/>
  <c r="EX242" i="4"/>
  <c r="FM227" i="4"/>
  <c r="EV244" i="4"/>
  <c r="ES247" i="4"/>
  <c r="FH232" i="4"/>
  <c r="FC237" i="4"/>
  <c r="FB238" i="4"/>
  <c r="EI259" i="4" l="1"/>
  <c r="EJ258" i="4"/>
  <c r="EN252" i="4"/>
  <c r="EO252" i="4" s="1"/>
  <c r="EM255" i="4"/>
  <c r="EL256" i="4"/>
  <c r="EK257" i="4"/>
  <c r="FG234" i="4"/>
  <c r="FF235" i="4"/>
  <c r="EV245" i="4"/>
  <c r="EQ250" i="4"/>
  <c r="ER249" i="4"/>
  <c r="ES248" i="4"/>
  <c r="FJ231" i="4"/>
  <c r="FN227" i="4"/>
  <c r="EU246" i="4"/>
  <c r="FK230" i="4"/>
  <c r="FL229" i="4"/>
  <c r="FD237" i="4"/>
  <c r="EZ241" i="4"/>
  <c r="EY242" i="4"/>
  <c r="FE236" i="4"/>
  <c r="FB239" i="4"/>
  <c r="EX243" i="4"/>
  <c r="EW244" i="4"/>
  <c r="FA240" i="4"/>
  <c r="FH233" i="4"/>
  <c r="FM228" i="4"/>
  <c r="FC238" i="4"/>
  <c r="ET247" i="4"/>
  <c r="FI232" i="4"/>
  <c r="EP251" i="4"/>
  <c r="EK258" i="4" l="1"/>
  <c r="EJ259" i="4"/>
  <c r="EN253" i="4"/>
  <c r="EO253" i="4" s="1"/>
  <c r="EM256" i="4"/>
  <c r="EL257" i="4"/>
  <c r="EV246" i="4"/>
  <c r="FF236" i="4"/>
  <c r="ET248" i="4"/>
  <c r="FG235" i="4"/>
  <c r="ER250" i="4"/>
  <c r="EP252" i="4"/>
  <c r="FE237" i="4"/>
  <c r="FD238" i="4"/>
  <c r="EQ251" i="4"/>
  <c r="FM229" i="4"/>
  <c r="FB240" i="4"/>
  <c r="FA241" i="4"/>
  <c r="EU247" i="4"/>
  <c r="ES249" i="4"/>
  <c r="FH234" i="4"/>
  <c r="EY243" i="4"/>
  <c r="EX244" i="4"/>
  <c r="FC239" i="4"/>
  <c r="EZ242" i="4"/>
  <c r="FN228" i="4"/>
  <c r="FJ232" i="4"/>
  <c r="FI233" i="4"/>
  <c r="EW245" i="4"/>
  <c r="FL230" i="4"/>
  <c r="FK231" i="4"/>
  <c r="EK259" i="4" l="1"/>
  <c r="EN254" i="4"/>
  <c r="EO254" i="4" s="1"/>
  <c r="EM257" i="4"/>
  <c r="EL258" i="4"/>
  <c r="ET249" i="4"/>
  <c r="FG236" i="4"/>
  <c r="ER251" i="4"/>
  <c r="EQ252" i="4"/>
  <c r="EW246" i="4"/>
  <c r="FJ233" i="4"/>
  <c r="EZ243" i="4"/>
  <c r="EU248" i="4"/>
  <c r="FA242" i="4"/>
  <c r="FK232" i="4"/>
  <c r="FB241" i="4"/>
  <c r="FM230" i="4"/>
  <c r="FF237" i="4"/>
  <c r="FL231" i="4"/>
  <c r="EY244" i="4"/>
  <c r="FI234" i="4"/>
  <c r="EP253" i="4"/>
  <c r="EX245" i="4"/>
  <c r="FN229" i="4"/>
  <c r="EV247" i="4"/>
  <c r="FE238" i="4"/>
  <c r="FC240" i="4"/>
  <c r="FH235" i="4"/>
  <c r="ES250" i="4"/>
  <c r="FD239" i="4"/>
  <c r="EL259" i="4" l="1"/>
  <c r="EN255" i="4"/>
  <c r="EO255" i="4" s="1"/>
  <c r="EM258" i="4"/>
  <c r="ET250" i="4"/>
  <c r="EU249" i="4"/>
  <c r="FG237" i="4"/>
  <c r="EP254" i="4"/>
  <c r="ER252" i="4"/>
  <c r="FA243" i="4"/>
  <c r="FK233" i="4"/>
  <c r="FH236" i="4"/>
  <c r="EY245" i="4"/>
  <c r="EX246" i="4"/>
  <c r="FE239" i="4"/>
  <c r="FI235" i="4"/>
  <c r="FN230" i="4"/>
  <c r="FD240" i="4"/>
  <c r="EQ253" i="4"/>
  <c r="EW247" i="4"/>
  <c r="FC241" i="4"/>
  <c r="EV248" i="4"/>
  <c r="FB242" i="4"/>
  <c r="FM231" i="4"/>
  <c r="FL232" i="4"/>
  <c r="ES251" i="4"/>
  <c r="FF238" i="4"/>
  <c r="EZ244" i="4"/>
  <c r="FJ234" i="4"/>
  <c r="EM259" i="4" l="1"/>
  <c r="EN256" i="4"/>
  <c r="EO256" i="4" s="1"/>
  <c r="ES252" i="4"/>
  <c r="EU250" i="4"/>
  <c r="EV249" i="4"/>
  <c r="EQ254" i="4"/>
  <c r="FH237" i="4"/>
  <c r="EP255" i="4"/>
  <c r="ER253" i="4"/>
  <c r="EZ245" i="4"/>
  <c r="FC242" i="4"/>
  <c r="FG238" i="4"/>
  <c r="FD241" i="4"/>
  <c r="ET251" i="4"/>
  <c r="EW248" i="4"/>
  <c r="EY246" i="4"/>
  <c r="EX247" i="4"/>
  <c r="FI236" i="4"/>
  <c r="FE240" i="4"/>
  <c r="FJ235" i="4"/>
  <c r="FA244" i="4"/>
  <c r="FK234" i="4"/>
  <c r="FM232" i="4"/>
  <c r="FL233" i="4"/>
  <c r="FB243" i="4"/>
  <c r="FF239" i="4"/>
  <c r="FN231" i="4"/>
  <c r="EN257" i="4" l="1"/>
  <c r="EN258" i="4" s="1"/>
  <c r="EN259" i="4" s="1"/>
  <c r="ET252" i="4"/>
  <c r="EV250" i="4"/>
  <c r="EP256" i="4"/>
  <c r="EW249" i="4"/>
  <c r="EQ255" i="4"/>
  <c r="FH238" i="4"/>
  <c r="ER254" i="4"/>
  <c r="ES253" i="4"/>
  <c r="FM233" i="4"/>
  <c r="EU251" i="4"/>
  <c r="FF240" i="4"/>
  <c r="FL234" i="4"/>
  <c r="EY247" i="4"/>
  <c r="EX248" i="4"/>
  <c r="FN232" i="4"/>
  <c r="FD242" i="4"/>
  <c r="FK235" i="4"/>
  <c r="FB244" i="4"/>
  <c r="FA245" i="4"/>
  <c r="FG239" i="4"/>
  <c r="EZ246" i="4"/>
  <c r="FE241" i="4"/>
  <c r="FI237" i="4"/>
  <c r="FJ236" i="4"/>
  <c r="FC243" i="4"/>
  <c r="EO257" i="4" l="1"/>
  <c r="EO258" i="4" s="1"/>
  <c r="EO259" i="4" s="1"/>
  <c r="EV251" i="4"/>
  <c r="ET253" i="4"/>
  <c r="EW250" i="4"/>
  <c r="FH239" i="4"/>
  <c r="ER255" i="4"/>
  <c r="EQ256" i="4"/>
  <c r="ES254" i="4"/>
  <c r="EU252" i="4"/>
  <c r="FM234" i="4"/>
  <c r="FN233" i="4"/>
  <c r="EZ247" i="4"/>
  <c r="FK236" i="4"/>
  <c r="FE242" i="4"/>
  <c r="FF241" i="4"/>
  <c r="FJ237" i="4"/>
  <c r="FG240" i="4"/>
  <c r="FA246" i="4"/>
  <c r="FD243" i="4"/>
  <c r="FL235" i="4"/>
  <c r="FC244" i="4"/>
  <c r="FI238" i="4"/>
  <c r="FB245" i="4"/>
  <c r="EY248" i="4"/>
  <c r="EX249" i="4"/>
  <c r="EP257" i="4" l="1"/>
  <c r="EQ257" i="4" s="1"/>
  <c r="EW251" i="4"/>
  <c r="EU253" i="4"/>
  <c r="ET254" i="4"/>
  <c r="ER256" i="4"/>
  <c r="ES255" i="4"/>
  <c r="FM235" i="4"/>
  <c r="EV252" i="4"/>
  <c r="FI239" i="4"/>
  <c r="FG241" i="4"/>
  <c r="EY249" i="4"/>
  <c r="EX250" i="4"/>
  <c r="FE243" i="4"/>
  <c r="EZ248" i="4"/>
  <c r="FB246" i="4"/>
  <c r="FL236" i="4"/>
  <c r="FJ238" i="4"/>
  <c r="FD244" i="4"/>
  <c r="FK237" i="4"/>
  <c r="FN234" i="4"/>
  <c r="FF242" i="4"/>
  <c r="FC245" i="4"/>
  <c r="FH240" i="4"/>
  <c r="FA247" i="4"/>
  <c r="EP258" i="4" l="1"/>
  <c r="EP259" i="4" s="1"/>
  <c r="EU254" i="4"/>
  <c r="EV253" i="4"/>
  <c r="EW252" i="4"/>
  <c r="ET255" i="4"/>
  <c r="ER257" i="4"/>
  <c r="FM236" i="4"/>
  <c r="ES256" i="4"/>
  <c r="EY250" i="4"/>
  <c r="FA248" i="4"/>
  <c r="FK238" i="4"/>
  <c r="EZ249" i="4"/>
  <c r="FH241" i="4"/>
  <c r="FI240" i="4"/>
  <c r="FD245" i="4"/>
  <c r="FC246" i="4"/>
  <c r="FE244" i="4"/>
  <c r="FN235" i="4"/>
  <c r="FB247" i="4"/>
  <c r="FJ239" i="4"/>
  <c r="FF243" i="4"/>
  <c r="EX251" i="4"/>
  <c r="FL237" i="4"/>
  <c r="FG242" i="4"/>
  <c r="EQ258" i="4" l="1"/>
  <c r="EQ259" i="4" s="1"/>
  <c r="EW253" i="4"/>
  <c r="EX252" i="4"/>
  <c r="EV254" i="4"/>
  <c r="EU255" i="4"/>
  <c r="ET256" i="4"/>
  <c r="ES257" i="4"/>
  <c r="EZ250" i="4"/>
  <c r="EY251" i="4"/>
  <c r="FH242" i="4"/>
  <c r="FL238" i="4"/>
  <c r="FK239" i="4"/>
  <c r="FM237" i="4"/>
  <c r="FN236" i="4"/>
  <c r="FI241" i="4"/>
  <c r="FF244" i="4"/>
  <c r="FJ240" i="4"/>
  <c r="FG243" i="4"/>
  <c r="FB248" i="4"/>
  <c r="FC247" i="4"/>
  <c r="FA249" i="4"/>
  <c r="FD246" i="4"/>
  <c r="FE245" i="4"/>
  <c r="ER258" i="4" l="1"/>
  <c r="ER259" i="4" s="1"/>
  <c r="EY252" i="4"/>
  <c r="EW254" i="4"/>
  <c r="EX253" i="4"/>
  <c r="EV255" i="4"/>
  <c r="EU256" i="4"/>
  <c r="ET257" i="4"/>
  <c r="EZ251" i="4"/>
  <c r="FH243" i="4"/>
  <c r="FN237" i="4"/>
  <c r="FL239" i="4"/>
  <c r="FJ241" i="4"/>
  <c r="FA250" i="4"/>
  <c r="FM238" i="4"/>
  <c r="FC248" i="4"/>
  <c r="FF245" i="4"/>
  <c r="FE246" i="4"/>
  <c r="FG244" i="4"/>
  <c r="FD247" i="4"/>
  <c r="FK240" i="4"/>
  <c r="FB249" i="4"/>
  <c r="FI242" i="4"/>
  <c r="ES258" i="4" l="1"/>
  <c r="ES259" i="4" s="1"/>
  <c r="EZ252" i="4"/>
  <c r="EY253" i="4"/>
  <c r="EX254" i="4"/>
  <c r="EW255" i="4"/>
  <c r="EV256" i="4"/>
  <c r="EU257" i="4"/>
  <c r="FH244" i="4"/>
  <c r="FI243" i="4"/>
  <c r="FK241" i="4"/>
  <c r="FC249" i="4"/>
  <c r="FF246" i="4"/>
  <c r="FE247" i="4"/>
  <c r="FJ242" i="4"/>
  <c r="FA251" i="4"/>
  <c r="FL240" i="4"/>
  <c r="FB250" i="4"/>
  <c r="FG245" i="4"/>
  <c r="FM239" i="4"/>
  <c r="FN238" i="4"/>
  <c r="FD248" i="4"/>
  <c r="ET258" i="4" l="1"/>
  <c r="ET259" i="4" s="1"/>
  <c r="EZ253" i="4"/>
  <c r="EY254" i="4"/>
  <c r="EX255" i="4"/>
  <c r="EW256" i="4"/>
  <c r="EV257" i="4"/>
  <c r="FH245" i="4"/>
  <c r="FD249" i="4"/>
  <c r="FB251" i="4"/>
  <c r="FA252" i="4"/>
  <c r="FN239" i="4"/>
  <c r="FE248" i="4"/>
  <c r="FJ243" i="4"/>
  <c r="FF247" i="4"/>
  <c r="FK242" i="4"/>
  <c r="FM240" i="4"/>
  <c r="FC250" i="4"/>
  <c r="FL241" i="4"/>
  <c r="FG246" i="4"/>
  <c r="FI244" i="4"/>
  <c r="EU258" i="4" l="1"/>
  <c r="EU259" i="4" s="1"/>
  <c r="FA253" i="4"/>
  <c r="EZ254" i="4"/>
  <c r="EW257" i="4"/>
  <c r="EX256" i="4"/>
  <c r="EY255" i="4"/>
  <c r="FE249" i="4"/>
  <c r="FD250" i="4"/>
  <c r="FB252" i="4"/>
  <c r="FG247" i="4"/>
  <c r="FF248" i="4"/>
  <c r="FL242" i="4"/>
  <c r="FH246" i="4"/>
  <c r="FJ244" i="4"/>
  <c r="FN240" i="4"/>
  <c r="FM241" i="4"/>
  <c r="FI245" i="4"/>
  <c r="FK243" i="4"/>
  <c r="FC251" i="4"/>
  <c r="EV258" i="4" l="1"/>
  <c r="EV259" i="4" s="1"/>
  <c r="EZ255" i="4"/>
  <c r="FA254" i="4"/>
  <c r="FB253" i="4"/>
  <c r="EX257" i="4"/>
  <c r="EY256" i="4"/>
  <c r="FD251" i="4"/>
  <c r="FE250" i="4"/>
  <c r="FJ245" i="4"/>
  <c r="FN241" i="4"/>
  <c r="FI246" i="4"/>
  <c r="FH247" i="4"/>
  <c r="FC252" i="4"/>
  <c r="FM242" i="4"/>
  <c r="FL243" i="4"/>
  <c r="FK244" i="4"/>
  <c r="FG248" i="4"/>
  <c r="FF249" i="4"/>
  <c r="EW258" i="4" l="1"/>
  <c r="EW259" i="4" s="1"/>
  <c r="FA255" i="4"/>
  <c r="FB254" i="4"/>
  <c r="FC253" i="4"/>
  <c r="EY257" i="4"/>
  <c r="EZ256" i="4"/>
  <c r="FE251" i="4"/>
  <c r="FN242" i="4"/>
  <c r="FK245" i="4"/>
  <c r="FJ246" i="4"/>
  <c r="FF250" i="4"/>
  <c r="FG249" i="4"/>
  <c r="FL244" i="4"/>
  <c r="FH248" i="4"/>
  <c r="FD252" i="4"/>
  <c r="FM243" i="4"/>
  <c r="FI247" i="4"/>
  <c r="EX258" i="4" l="1"/>
  <c r="EX259" i="4" s="1"/>
  <c r="FC254" i="4"/>
  <c r="FB255" i="4"/>
  <c r="EZ257" i="4"/>
  <c r="FA256" i="4"/>
  <c r="FF251" i="4"/>
  <c r="FK246" i="4"/>
  <c r="FJ247" i="4"/>
  <c r="FI248" i="4"/>
  <c r="FN243" i="4"/>
  <c r="FH249" i="4"/>
  <c r="FG250" i="4"/>
  <c r="FD253" i="4"/>
  <c r="FL245" i="4"/>
  <c r="FE252" i="4"/>
  <c r="FM244" i="4"/>
  <c r="EY258" i="4" l="1"/>
  <c r="EY259" i="4" s="1"/>
  <c r="FD254" i="4"/>
  <c r="FC255" i="4"/>
  <c r="FB256" i="4"/>
  <c r="FF252" i="4"/>
  <c r="FA257" i="4"/>
  <c r="FG251" i="4"/>
  <c r="FK247" i="4"/>
  <c r="FM245" i="4"/>
  <c r="FH250" i="4"/>
  <c r="FE253" i="4"/>
  <c r="FI249" i="4"/>
  <c r="FJ248" i="4"/>
  <c r="FL246" i="4"/>
  <c r="FN244" i="4"/>
  <c r="EZ258" i="4" l="1"/>
  <c r="EZ259" i="4" s="1"/>
  <c r="FC256" i="4"/>
  <c r="FD255" i="4"/>
  <c r="FE254" i="4"/>
  <c r="FB257" i="4"/>
  <c r="FG252" i="4"/>
  <c r="FH251" i="4"/>
  <c r="FN245" i="4"/>
  <c r="FL247" i="4"/>
  <c r="FI250" i="4"/>
  <c r="FK248" i="4"/>
  <c r="FJ249" i="4"/>
  <c r="FF253" i="4"/>
  <c r="FM246" i="4"/>
  <c r="FA258" i="4" l="1"/>
  <c r="FB258" i="4" s="1"/>
  <c r="FF254" i="4"/>
  <c r="FC257" i="4"/>
  <c r="FD256" i="4"/>
  <c r="FE255" i="4"/>
  <c r="FH252" i="4"/>
  <c r="FN246" i="4"/>
  <c r="FI251" i="4"/>
  <c r="FG253" i="4"/>
  <c r="FM247" i="4"/>
  <c r="FL248" i="4"/>
  <c r="FK249" i="4"/>
  <c r="FJ250" i="4"/>
  <c r="FA259" i="4" l="1"/>
  <c r="FB259" i="4" s="1"/>
  <c r="FG254" i="4"/>
  <c r="FF255" i="4"/>
  <c r="FD257" i="4"/>
  <c r="FC258" i="4"/>
  <c r="FE256" i="4"/>
  <c r="FH253" i="4"/>
  <c r="FJ251" i="4"/>
  <c r="FK250" i="4"/>
  <c r="FI252" i="4"/>
  <c r="FM248" i="4"/>
  <c r="FL249" i="4"/>
  <c r="FN247" i="4"/>
  <c r="FH254" i="4" l="1"/>
  <c r="FG255" i="4"/>
  <c r="FE257" i="4"/>
  <c r="FD258" i="4"/>
  <c r="FC259" i="4"/>
  <c r="FF256" i="4"/>
  <c r="FI253" i="4"/>
  <c r="FJ252" i="4"/>
  <c r="FM249" i="4"/>
  <c r="FN248" i="4"/>
  <c r="FK251" i="4"/>
  <c r="FL250" i="4"/>
  <c r="FI254" i="4" l="1"/>
  <c r="FH255" i="4"/>
  <c r="FG256" i="4"/>
  <c r="FD259" i="4"/>
  <c r="FE258" i="4"/>
  <c r="FF257" i="4"/>
  <c r="FK252" i="4"/>
  <c r="FJ253" i="4"/>
  <c r="FL251" i="4"/>
  <c r="FN249" i="4"/>
  <c r="FM250" i="4"/>
  <c r="FJ254" i="4" l="1"/>
  <c r="FH256" i="4"/>
  <c r="FI255" i="4"/>
  <c r="FF258" i="4"/>
  <c r="FE259" i="4"/>
  <c r="FG257" i="4"/>
  <c r="FM251" i="4"/>
  <c r="FL252" i="4"/>
  <c r="FK253" i="4"/>
  <c r="FN250" i="4"/>
  <c r="FK254" i="4" l="1"/>
  <c r="FH257" i="4"/>
  <c r="FJ255" i="4"/>
  <c r="FI256" i="4"/>
  <c r="FF259" i="4"/>
  <c r="FG258" i="4"/>
  <c r="FM252" i="4"/>
  <c r="FL253" i="4"/>
  <c r="FN251" i="4"/>
  <c r="FL254" i="4" l="1"/>
  <c r="FK255" i="4"/>
  <c r="FH258" i="4"/>
  <c r="FI257" i="4"/>
  <c r="FJ256" i="4"/>
  <c r="FG259" i="4"/>
  <c r="FN252" i="4"/>
  <c r="FM253" i="4"/>
  <c r="FM254" i="4" l="1"/>
  <c r="FL255" i="4"/>
  <c r="FH259" i="4"/>
  <c r="FI258" i="4"/>
  <c r="FK256" i="4"/>
  <c r="FJ257" i="4"/>
  <c r="FN253" i="4"/>
  <c r="FN254" i="4" l="1"/>
  <c r="FM255" i="4"/>
  <c r="FL256" i="4"/>
  <c r="FI259" i="4"/>
  <c r="FK257" i="4"/>
  <c r="FJ258" i="4"/>
  <c r="FN255" i="4" l="1"/>
  <c r="FM256" i="4"/>
  <c r="FL257" i="4"/>
  <c r="FK258" i="4"/>
  <c r="FJ259" i="4"/>
  <c r="FN256" i="4" l="1"/>
  <c r="FM257" i="4"/>
  <c r="FL258" i="4"/>
  <c r="FK259" i="4"/>
  <c r="FN257" i="4" l="1"/>
  <c r="FM258" i="4"/>
  <c r="FL259" i="4"/>
  <c r="FN258" i="4" l="1"/>
  <c r="FM259" i="4"/>
  <c r="FN259" i="4" l="1"/>
  <c r="P73" i="1" l="1"/>
  <c r="P7" i="1" s="1"/>
  <c r="GF197" i="4"/>
  <c r="R73" i="1"/>
  <c r="R7" i="1" s="1"/>
  <c r="FT197" i="4"/>
  <c r="FZ197" i="4"/>
  <c r="Q73" i="1"/>
  <c r="Q7" i="1" s="1"/>
  <c r="O73" i="1"/>
  <c r="B262" i="4" l="1"/>
  <c r="B261" i="4"/>
  <c r="I260" i="8"/>
  <c r="J260" i="8" s="1"/>
  <c r="O7" i="1"/>
  <c r="M7" i="1" s="1"/>
  <c r="M73" i="1"/>
  <c r="I73" i="1" s="1"/>
  <c r="D197" i="4"/>
  <c r="B260" i="4"/>
  <c r="K260" i="8" l="1"/>
  <c r="I261" i="8"/>
  <c r="J261" i="8" s="1"/>
  <c r="GH197" i="4"/>
  <c r="FV197" i="4"/>
  <c r="GB197" i="4"/>
  <c r="I260" i="4"/>
  <c r="J260" i="4" s="1"/>
  <c r="I262" i="8" l="1"/>
  <c r="I263" i="8" s="1"/>
  <c r="I264" i="8" s="1"/>
  <c r="I2" i="8" s="1"/>
  <c r="G2" i="8" s="1"/>
  <c r="CC9" i="6" s="1"/>
  <c r="K261" i="8"/>
  <c r="L260" i="8"/>
  <c r="F197" i="4"/>
  <c r="K260" i="4"/>
  <c r="L260" i="4" s="1"/>
  <c r="I261" i="4"/>
  <c r="J261" i="4" s="1"/>
  <c r="J262" i="8" l="1"/>
  <c r="J263" i="8" s="1"/>
  <c r="J264" i="8" s="1"/>
  <c r="J2" i="8" s="1"/>
  <c r="G3" i="8" s="1"/>
  <c r="CC10" i="6" s="1"/>
  <c r="M260" i="8"/>
  <c r="N260" i="8" s="1"/>
  <c r="L261" i="8"/>
  <c r="I262" i="4"/>
  <c r="J262" i="4" s="1"/>
  <c r="M260" i="4"/>
  <c r="K261" i="4"/>
  <c r="BX9" i="6"/>
  <c r="BY9" i="6"/>
  <c r="BZ9" i="6"/>
  <c r="CA9" i="6"/>
  <c r="BX10" i="6"/>
  <c r="K262" i="8" l="1"/>
  <c r="K263" i="8" s="1"/>
  <c r="K264" i="8" s="1"/>
  <c r="K2" i="8" s="1"/>
  <c r="G4" i="8" s="1"/>
  <c r="CC11" i="6" s="1"/>
  <c r="O260" i="8"/>
  <c r="M261" i="8"/>
  <c r="N261" i="8" s="1"/>
  <c r="I263" i="4"/>
  <c r="I264" i="4" s="1"/>
  <c r="I2" i="4" s="1"/>
  <c r="G2" i="4" s="1"/>
  <c r="K262" i="4"/>
  <c r="L261" i="4"/>
  <c r="M261" i="4" s="1"/>
  <c r="N260" i="4"/>
  <c r="O260" i="4" s="1"/>
  <c r="P260" i="4" s="1"/>
  <c r="CA10" i="6"/>
  <c r="BZ10" i="6"/>
  <c r="BY10" i="6"/>
  <c r="L262" i="8" l="1"/>
  <c r="O261" i="8"/>
  <c r="P260" i="8"/>
  <c r="CE9" i="1"/>
  <c r="J263" i="4"/>
  <c r="K263" i="4" s="1"/>
  <c r="L262" i="4"/>
  <c r="N261" i="4"/>
  <c r="O261" i="4" s="1"/>
  <c r="Q260" i="4"/>
  <c r="R260" i="4" s="1"/>
  <c r="CA11" i="6"/>
  <c r="CB9" i="1"/>
  <c r="BZ9" i="1"/>
  <c r="BY11" i="6"/>
  <c r="BZ11" i="6"/>
  <c r="BX11" i="6"/>
  <c r="L263" i="8" l="1"/>
  <c r="L264" i="8" s="1"/>
  <c r="L2" i="8" s="1"/>
  <c r="G5" i="8" s="1"/>
  <c r="CC12" i="6" s="1"/>
  <c r="M262" i="8"/>
  <c r="P261" i="8"/>
  <c r="Q260" i="8"/>
  <c r="L263" i="4"/>
  <c r="J264" i="4"/>
  <c r="K264" i="4" s="1"/>
  <c r="K2" i="4" s="1"/>
  <c r="G4" i="4" s="1"/>
  <c r="P261" i="4"/>
  <c r="Q261" i="4" s="1"/>
  <c r="M262" i="4"/>
  <c r="N262" i="4" s="1"/>
  <c r="S260" i="4"/>
  <c r="CC9" i="1"/>
  <c r="CA9" i="1"/>
  <c r="BX12" i="6"/>
  <c r="M263" i="8" l="1"/>
  <c r="M264" i="8" s="1"/>
  <c r="M2" i="8" s="1"/>
  <c r="G6" i="8" s="1"/>
  <c r="CC13" i="6" s="1"/>
  <c r="N262" i="8"/>
  <c r="Q261" i="8"/>
  <c r="R260" i="8"/>
  <c r="CE11" i="1"/>
  <c r="L264" i="4"/>
  <c r="L2" i="4" s="1"/>
  <c r="G5" i="4" s="1"/>
  <c r="J2" i="4"/>
  <c r="G3" i="4" s="1"/>
  <c r="R261" i="4"/>
  <c r="S261" i="4" s="1"/>
  <c r="T260" i="4"/>
  <c r="M263" i="4"/>
  <c r="N263" i="4" s="1"/>
  <c r="O262" i="4"/>
  <c r="CA11" i="1"/>
  <c r="BY12" i="6"/>
  <c r="CC11" i="1"/>
  <c r="CA12" i="6"/>
  <c r="CB11" i="1"/>
  <c r="BZ12" i="6"/>
  <c r="BZ11" i="1"/>
  <c r="N263" i="8" l="1"/>
  <c r="N264" i="8" s="1"/>
  <c r="N2" i="8" s="1"/>
  <c r="G7" i="8" s="1"/>
  <c r="CC14" i="6" s="1"/>
  <c r="O262" i="8"/>
  <c r="R261" i="8"/>
  <c r="S260" i="8"/>
  <c r="CE12" i="1"/>
  <c r="CE10" i="1"/>
  <c r="O263" i="4"/>
  <c r="M264" i="4"/>
  <c r="M2" i="4" s="1"/>
  <c r="G6" i="4" s="1"/>
  <c r="T261" i="4"/>
  <c r="U260" i="4"/>
  <c r="P262" i="4"/>
  <c r="BY13" i="6"/>
  <c r="BZ13" i="6"/>
  <c r="BX13" i="6"/>
  <c r="CA12" i="1"/>
  <c r="CC12" i="1"/>
  <c r="CA13" i="6"/>
  <c r="CB12" i="1"/>
  <c r="BZ10" i="1"/>
  <c r="O263" i="8" l="1"/>
  <c r="O264" i="8" s="1"/>
  <c r="O2" i="8" s="1"/>
  <c r="G8" i="8" s="1"/>
  <c r="CC15" i="6" s="1"/>
  <c r="P262" i="8"/>
  <c r="S261" i="8"/>
  <c r="T260" i="8"/>
  <c r="CE13" i="1"/>
  <c r="Q262" i="4"/>
  <c r="R262" i="4" s="1"/>
  <c r="P263" i="4"/>
  <c r="N264" i="4"/>
  <c r="N2" i="4" s="1"/>
  <c r="G7" i="4" s="1"/>
  <c r="U261" i="4"/>
  <c r="V260" i="4"/>
  <c r="CA14" i="6"/>
  <c r="CB10" i="1"/>
  <c r="CA10" i="1"/>
  <c r="CC10" i="1"/>
  <c r="BY14" i="6"/>
  <c r="BX14" i="6"/>
  <c r="BZ12" i="1"/>
  <c r="BZ14" i="6"/>
  <c r="CB13" i="1"/>
  <c r="P263" i="8" l="1"/>
  <c r="P264" i="8" s="1"/>
  <c r="P2" i="8" s="1"/>
  <c r="G9" i="8" s="1"/>
  <c r="CC16" i="6" s="1"/>
  <c r="Q262" i="8"/>
  <c r="T261" i="8"/>
  <c r="U260" i="8"/>
  <c r="CE14" i="1"/>
  <c r="Q263" i="4"/>
  <c r="R263" i="4" s="1"/>
  <c r="O264" i="4"/>
  <c r="O2" i="4" s="1"/>
  <c r="G8" i="4" s="1"/>
  <c r="S262" i="4"/>
  <c r="T262" i="4" s="1"/>
  <c r="U262" i="4" s="1"/>
  <c r="V261" i="4"/>
  <c r="W260" i="4"/>
  <c r="CA13" i="1"/>
  <c r="CC13" i="1"/>
  <c r="CB14" i="1"/>
  <c r="BX15" i="6"/>
  <c r="CA15" i="6"/>
  <c r="BY15" i="6"/>
  <c r="BZ15" i="6"/>
  <c r="BZ13" i="1"/>
  <c r="CA14" i="1"/>
  <c r="Q263" i="8" l="1"/>
  <c r="Q264" i="8" s="1"/>
  <c r="Q2" i="8" s="1"/>
  <c r="G10" i="8" s="1"/>
  <c r="CC17" i="6" s="1"/>
  <c r="R262" i="8"/>
  <c r="U261" i="8"/>
  <c r="V260" i="8"/>
  <c r="CE15" i="1"/>
  <c r="P264" i="4"/>
  <c r="P2" i="4" s="1"/>
  <c r="G9" i="4" s="1"/>
  <c r="S263" i="4"/>
  <c r="T263" i="4" s="1"/>
  <c r="U263" i="4" s="1"/>
  <c r="V262" i="4"/>
  <c r="W261" i="4"/>
  <c r="X260" i="4"/>
  <c r="BZ14" i="1"/>
  <c r="BZ16" i="6"/>
  <c r="CA16" i="6"/>
  <c r="BY16" i="6"/>
  <c r="BX16" i="6"/>
  <c r="CC14" i="1"/>
  <c r="BZ15" i="1"/>
  <c r="R263" i="8" l="1"/>
  <c r="R264" i="8" s="1"/>
  <c r="R2" i="8" s="1"/>
  <c r="G11" i="8" s="1"/>
  <c r="CC18" i="6" s="1"/>
  <c r="S262" i="8"/>
  <c r="T262" i="8" s="1"/>
  <c r="V261" i="8"/>
  <c r="W260" i="8"/>
  <c r="CE16" i="1"/>
  <c r="Q264" i="4"/>
  <c r="Q2" i="4" s="1"/>
  <c r="G10" i="4" s="1"/>
  <c r="X261" i="4"/>
  <c r="Y260" i="4"/>
  <c r="W262" i="4"/>
  <c r="V263" i="4"/>
  <c r="CB15" i="1"/>
  <c r="CC15" i="1"/>
  <c r="BY17" i="6"/>
  <c r="BZ17" i="6"/>
  <c r="BX17" i="6"/>
  <c r="CA17" i="6"/>
  <c r="CA15" i="1"/>
  <c r="BZ16" i="1"/>
  <c r="S263" i="8" l="1"/>
  <c r="S264" i="8" s="1"/>
  <c r="S2" i="8" s="1"/>
  <c r="G12" i="8" s="1"/>
  <c r="CC19" i="6" s="1"/>
  <c r="U262" i="8"/>
  <c r="V262" i="8" s="1"/>
  <c r="W261" i="8"/>
  <c r="X260" i="8"/>
  <c r="CE17" i="1"/>
  <c r="BZ17" i="1" s="1"/>
  <c r="R264" i="4"/>
  <c r="S264" i="4" s="1"/>
  <c r="S2" i="4" s="1"/>
  <c r="G12" i="4" s="1"/>
  <c r="W263" i="4"/>
  <c r="X262" i="4"/>
  <c r="Y261" i="4"/>
  <c r="Z260" i="4"/>
  <c r="BX18" i="6"/>
  <c r="CC16" i="1"/>
  <c r="BZ18" i="6"/>
  <c r="BY18" i="6"/>
  <c r="CB16" i="1"/>
  <c r="CA18" i="6"/>
  <c r="CA16" i="1"/>
  <c r="CB17" i="1" l="1"/>
  <c r="CA17" i="1"/>
  <c r="CC17" i="1"/>
  <c r="W262" i="8"/>
  <c r="T263" i="8"/>
  <c r="T264" i="8" s="1"/>
  <c r="T2" i="8" s="1"/>
  <c r="G13" i="8" s="1"/>
  <c r="CC20" i="6" s="1"/>
  <c r="X261" i="8"/>
  <c r="Y260" i="8"/>
  <c r="CE19" i="1"/>
  <c r="CA19" i="1" s="1"/>
  <c r="Y262" i="4"/>
  <c r="X263" i="4"/>
  <c r="T264" i="4"/>
  <c r="T2" i="4" s="1"/>
  <c r="G13" i="4" s="1"/>
  <c r="R2" i="4"/>
  <c r="G11" i="4" s="1"/>
  <c r="Z261" i="4"/>
  <c r="AA260" i="4"/>
  <c r="BZ19" i="6"/>
  <c r="BY19" i="6"/>
  <c r="BX19" i="6"/>
  <c r="CA19" i="6"/>
  <c r="X262" i="8" l="1"/>
  <c r="U263" i="8"/>
  <c r="U264" i="8" s="1"/>
  <c r="U2" i="8" s="1"/>
  <c r="G14" i="8" s="1"/>
  <c r="CC21" i="6" s="1"/>
  <c r="Y261" i="8"/>
  <c r="Z260" i="8"/>
  <c r="CE18" i="1"/>
  <c r="CB18" i="1" s="1"/>
  <c r="CE20" i="1"/>
  <c r="Y263" i="4"/>
  <c r="U264" i="4"/>
  <c r="U2" i="4" s="1"/>
  <c r="G14" i="4" s="1"/>
  <c r="Z262" i="4"/>
  <c r="AA261" i="4"/>
  <c r="AB260" i="4"/>
  <c r="CC19" i="1"/>
  <c r="BZ19" i="1"/>
  <c r="CB19" i="1"/>
  <c r="BX20" i="6"/>
  <c r="CC20" i="1"/>
  <c r="CA20" i="6"/>
  <c r="BY20" i="6"/>
  <c r="BZ20" i="6"/>
  <c r="BZ20" i="1"/>
  <c r="Y262" i="8" l="1"/>
  <c r="V263" i="8"/>
  <c r="V264" i="8" s="1"/>
  <c r="V2" i="8" s="1"/>
  <c r="G15" i="8" s="1"/>
  <c r="CC22" i="6" s="1"/>
  <c r="Z261" i="8"/>
  <c r="AA260" i="8"/>
  <c r="CE21" i="1"/>
  <c r="Z263" i="4"/>
  <c r="V264" i="4"/>
  <c r="W264" i="4" s="1"/>
  <c r="W2" i="4" s="1"/>
  <c r="G16" i="4" s="1"/>
  <c r="AB261" i="4"/>
  <c r="AC260" i="4"/>
  <c r="AA262" i="4"/>
  <c r="BZ18" i="1"/>
  <c r="CA18" i="1"/>
  <c r="CC18" i="1"/>
  <c r="CA20" i="1"/>
  <c r="CC21" i="1"/>
  <c r="CB20" i="1"/>
  <c r="BZ21" i="6"/>
  <c r="BY21" i="6"/>
  <c r="CA21" i="6"/>
  <c r="BX21" i="6"/>
  <c r="BZ21" i="1"/>
  <c r="Z262" i="8" l="1"/>
  <c r="W263" i="8"/>
  <c r="W264" i="8" s="1"/>
  <c r="W2" i="8" s="1"/>
  <c r="G16" i="8" s="1"/>
  <c r="CC23" i="6" s="1"/>
  <c r="AA261" i="8"/>
  <c r="AB260" i="8"/>
  <c r="CE23" i="1"/>
  <c r="AA263" i="4"/>
  <c r="X264" i="4"/>
  <c r="X2" i="4" s="1"/>
  <c r="G17" i="4" s="1"/>
  <c r="V2" i="4"/>
  <c r="G15" i="4" s="1"/>
  <c r="AC261" i="4"/>
  <c r="AD260" i="4"/>
  <c r="AB262" i="4"/>
  <c r="CA21" i="1"/>
  <c r="CB21" i="1"/>
  <c r="BZ22" i="6"/>
  <c r="CA22" i="6"/>
  <c r="BX22" i="6"/>
  <c r="BY22" i="6"/>
  <c r="CB23" i="1"/>
  <c r="AA262" i="8" l="1"/>
  <c r="X263" i="8"/>
  <c r="X264" i="8" s="1"/>
  <c r="X2" i="8" s="1"/>
  <c r="G17" i="8" s="1"/>
  <c r="CC24" i="6" s="1"/>
  <c r="AB261" i="8"/>
  <c r="AC260" i="8"/>
  <c r="CE24" i="1"/>
  <c r="CE22" i="1"/>
  <c r="AB263" i="4"/>
  <c r="Y264" i="4"/>
  <c r="Y2" i="4" s="1"/>
  <c r="G18" i="4" s="1"/>
  <c r="AD261" i="4"/>
  <c r="AE260" i="4"/>
  <c r="AC262" i="4"/>
  <c r="CB22" i="1"/>
  <c r="CA24" i="1"/>
  <c r="CA23" i="1"/>
  <c r="CA23" i="6"/>
  <c r="CA22" i="1"/>
  <c r="BZ23" i="1"/>
  <c r="BX23" i="6"/>
  <c r="BZ23" i="6"/>
  <c r="CC23" i="1"/>
  <c r="BY23" i="6"/>
  <c r="BZ24" i="1"/>
  <c r="CC22" i="1"/>
  <c r="AB262" i="8" l="1"/>
  <c r="Y263" i="8"/>
  <c r="Y264" i="8" s="1"/>
  <c r="Y2" i="8" s="1"/>
  <c r="G18" i="8" s="1"/>
  <c r="CC25" i="6" s="1"/>
  <c r="AC261" i="8"/>
  <c r="AD260" i="8"/>
  <c r="CE25" i="1"/>
  <c r="Z264" i="4"/>
  <c r="Z2" i="4" s="1"/>
  <c r="G19" i="4" s="1"/>
  <c r="AE261" i="4"/>
  <c r="AF260" i="4"/>
  <c r="AD262" i="4"/>
  <c r="AC263" i="4"/>
  <c r="BX24" i="6"/>
  <c r="CA25" i="1"/>
  <c r="BY24" i="6"/>
  <c r="CB24" i="1"/>
  <c r="BZ22" i="1"/>
  <c r="BZ24" i="6"/>
  <c r="CA24" i="6"/>
  <c r="CC24" i="1"/>
  <c r="AC262" i="8" l="1"/>
  <c r="Z263" i="8"/>
  <c r="Z264" i="8" s="1"/>
  <c r="Z2" i="8" s="1"/>
  <c r="G19" i="8" s="1"/>
  <c r="CC26" i="6" s="1"/>
  <c r="AD261" i="8"/>
  <c r="AE260" i="8"/>
  <c r="CE26" i="1"/>
  <c r="AA264" i="4"/>
  <c r="AA2" i="4" s="1"/>
  <c r="G20" i="4" s="1"/>
  <c r="AD263" i="4"/>
  <c r="AE262" i="4"/>
  <c r="AF261" i="4"/>
  <c r="AG260" i="4"/>
  <c r="BX25" i="6"/>
  <c r="BY25" i="6"/>
  <c r="CC26" i="1"/>
  <c r="CA25" i="6"/>
  <c r="BZ25" i="1"/>
  <c r="CC25" i="1"/>
  <c r="BZ25" i="6"/>
  <c r="CB25" i="1"/>
  <c r="AD262" i="8" l="1"/>
  <c r="AA263" i="8"/>
  <c r="AA264" i="8" s="1"/>
  <c r="AA2" i="8" s="1"/>
  <c r="G20" i="8" s="1"/>
  <c r="CC27" i="6" s="1"/>
  <c r="AE261" i="8"/>
  <c r="AF260" i="8"/>
  <c r="CE27" i="1"/>
  <c r="AF262" i="4"/>
  <c r="AB264" i="4"/>
  <c r="AB2" i="4" s="1"/>
  <c r="G21" i="4" s="1"/>
  <c r="AE263" i="4"/>
  <c r="AG261" i="4"/>
  <c r="AH260" i="4"/>
  <c r="BY26" i="6"/>
  <c r="BZ27" i="1"/>
  <c r="BZ26" i="6"/>
  <c r="BX26" i="6"/>
  <c r="CB26" i="1"/>
  <c r="BZ26" i="1"/>
  <c r="CA26" i="1"/>
  <c r="CA26" i="6"/>
  <c r="AE262" i="8" l="1"/>
  <c r="AB263" i="8"/>
  <c r="AB264" i="8" s="1"/>
  <c r="AB2" i="8" s="1"/>
  <c r="G21" i="8" s="1"/>
  <c r="CC28" i="6" s="1"/>
  <c r="AF261" i="8"/>
  <c r="AG260" i="8"/>
  <c r="CE28" i="1"/>
  <c r="AF263" i="4"/>
  <c r="AC264" i="4"/>
  <c r="AC2" i="4" s="1"/>
  <c r="G22" i="4" s="1"/>
  <c r="AG262" i="4"/>
  <c r="AH261" i="4"/>
  <c r="AI260" i="4"/>
  <c r="BZ27" i="6"/>
  <c r="BZ28" i="1"/>
  <c r="CA27" i="1"/>
  <c r="CB27" i="1"/>
  <c r="BY27" i="6"/>
  <c r="CA27" i="6"/>
  <c r="CC27" i="1"/>
  <c r="BX27" i="6"/>
  <c r="AF262" i="8" l="1"/>
  <c r="AC263" i="8"/>
  <c r="AC264" i="8" s="1"/>
  <c r="AC2" i="8" s="1"/>
  <c r="G22" i="8" s="1"/>
  <c r="CC29" i="6" s="1"/>
  <c r="AG261" i="8"/>
  <c r="AH260" i="8"/>
  <c r="CE29" i="1"/>
  <c r="BZ29" i="1" s="1"/>
  <c r="AG263" i="4"/>
  <c r="AD264" i="4"/>
  <c r="AD2" i="4" s="1"/>
  <c r="G23" i="4" s="1"/>
  <c r="AI261" i="4"/>
  <c r="AJ260" i="4"/>
  <c r="AH262" i="4"/>
  <c r="BZ28" i="6"/>
  <c r="CB28" i="1"/>
  <c r="CC28" i="1"/>
  <c r="BY28" i="6"/>
  <c r="CA28" i="6"/>
  <c r="CA28" i="1"/>
  <c r="BX28" i="6"/>
  <c r="AG262" i="8" l="1"/>
  <c r="AD263" i="8"/>
  <c r="AD264" i="8" s="1"/>
  <c r="AD2" i="8" s="1"/>
  <c r="G23" i="8" s="1"/>
  <c r="CC30" i="6" s="1"/>
  <c r="AH261" i="8"/>
  <c r="AI260" i="8"/>
  <c r="CE30" i="1"/>
  <c r="BZ30" i="1" s="1"/>
  <c r="AH263" i="4"/>
  <c r="AE264" i="4"/>
  <c r="AF264" i="4" s="1"/>
  <c r="AF2" i="4" s="1"/>
  <c r="G25" i="4" s="1"/>
  <c r="AJ261" i="4"/>
  <c r="AK260" i="4"/>
  <c r="AI262" i="4"/>
  <c r="CC29" i="1"/>
  <c r="CB29" i="1"/>
  <c r="CA29" i="1"/>
  <c r="BZ29" i="6"/>
  <c r="BY29" i="6"/>
  <c r="BX29" i="6"/>
  <c r="CA29" i="6"/>
  <c r="CB30" i="1" l="1"/>
  <c r="AH262" i="8"/>
  <c r="AE263" i="8"/>
  <c r="AE264" i="8" s="1"/>
  <c r="AE2" i="8" s="1"/>
  <c r="G24" i="8" s="1"/>
  <c r="CC31" i="6" s="1"/>
  <c r="AI261" i="8"/>
  <c r="AJ260" i="8"/>
  <c r="CE32" i="1"/>
  <c r="CA32" i="1" s="1"/>
  <c r="AI263" i="4"/>
  <c r="AE2" i="4"/>
  <c r="G24" i="4" s="1"/>
  <c r="AG264" i="4"/>
  <c r="AG2" i="4" s="1"/>
  <c r="G26" i="4" s="1"/>
  <c r="AK261" i="4"/>
  <c r="AL260" i="4"/>
  <c r="AJ262" i="4"/>
  <c r="CC30" i="1"/>
  <c r="CA30" i="1"/>
  <c r="BX30" i="6"/>
  <c r="BY30" i="6"/>
  <c r="BZ30" i="6"/>
  <c r="CA30" i="6"/>
  <c r="BX31" i="6"/>
  <c r="AI262" i="8" l="1"/>
  <c r="AF263" i="8"/>
  <c r="AF264" i="8" s="1"/>
  <c r="AF2" i="8" s="1"/>
  <c r="G25" i="8" s="1"/>
  <c r="CC32" i="6" s="1"/>
  <c r="AJ261" i="8"/>
  <c r="AK260" i="8"/>
  <c r="CE31" i="1"/>
  <c r="CC31" i="1" s="1"/>
  <c r="CE33" i="1"/>
  <c r="BZ33" i="1" s="1"/>
  <c r="AJ263" i="4"/>
  <c r="AH264" i="4"/>
  <c r="AL261" i="4"/>
  <c r="AM260" i="4"/>
  <c r="AK262" i="4"/>
  <c r="CC32" i="1"/>
  <c r="BZ32" i="1"/>
  <c r="CB32" i="1"/>
  <c r="CA31" i="6"/>
  <c r="BY31" i="6"/>
  <c r="BZ31" i="6"/>
  <c r="AJ262" i="8" l="1"/>
  <c r="AG263" i="8"/>
  <c r="AG264" i="8" s="1"/>
  <c r="AG2" i="8" s="1"/>
  <c r="G26" i="8" s="1"/>
  <c r="CC33" i="6" s="1"/>
  <c r="AK261" i="8"/>
  <c r="AL260" i="8"/>
  <c r="AK263" i="4"/>
  <c r="AH2" i="4"/>
  <c r="G27" i="4" s="1"/>
  <c r="AI264" i="4"/>
  <c r="AM261" i="4"/>
  <c r="AN260" i="4"/>
  <c r="AL262" i="4"/>
  <c r="CC33" i="1"/>
  <c r="CB33" i="1"/>
  <c r="CA31" i="1"/>
  <c r="BZ31" i="1"/>
  <c r="CB31" i="1"/>
  <c r="CA33" i="1"/>
  <c r="BZ32" i="6"/>
  <c r="CA32" i="6"/>
  <c r="BX32" i="6"/>
  <c r="BY32" i="6"/>
  <c r="AK262" i="8" l="1"/>
  <c r="AH263" i="8"/>
  <c r="AH264" i="8" s="1"/>
  <c r="AH2" i="8" s="1"/>
  <c r="G27" i="8" s="1"/>
  <c r="CC34" i="6" s="1"/>
  <c r="AL261" i="8"/>
  <c r="AM260" i="8"/>
  <c r="CE34" i="1"/>
  <c r="CC34" i="1" s="1"/>
  <c r="AI2" i="4"/>
  <c r="G28" i="4" s="1"/>
  <c r="AJ264" i="4"/>
  <c r="AJ2" i="4" s="1"/>
  <c r="G29" i="4" s="1"/>
  <c r="AL263" i="4"/>
  <c r="AN261" i="4"/>
  <c r="AO260" i="4"/>
  <c r="AM262" i="4"/>
  <c r="BZ33" i="6"/>
  <c r="CA34" i="6"/>
  <c r="CA33" i="6"/>
  <c r="BY33" i="6"/>
  <c r="BX33" i="6"/>
  <c r="AL262" i="8" l="1"/>
  <c r="AI263" i="8"/>
  <c r="AI264" i="8" s="1"/>
  <c r="AI2" i="8" s="1"/>
  <c r="G28" i="8" s="1"/>
  <c r="CC35" i="6" s="1"/>
  <c r="AM261" i="8"/>
  <c r="AN260" i="8"/>
  <c r="CE35" i="1"/>
  <c r="CA35" i="1" s="1"/>
  <c r="CE36" i="1"/>
  <c r="CC36" i="1" s="1"/>
  <c r="AK264" i="4"/>
  <c r="AK2" i="4" s="1"/>
  <c r="G30" i="4" s="1"/>
  <c r="AO261" i="4"/>
  <c r="AP260" i="4"/>
  <c r="AN262" i="4"/>
  <c r="AM263" i="4"/>
  <c r="CA34" i="1"/>
  <c r="BZ34" i="1"/>
  <c r="CB34" i="1"/>
  <c r="BX34" i="6"/>
  <c r="BZ35" i="6"/>
  <c r="BY34" i="6"/>
  <c r="BZ34" i="6"/>
  <c r="AM262" i="8" l="1"/>
  <c r="AJ263" i="8"/>
  <c r="AK263" i="8" s="1"/>
  <c r="AL263" i="8" s="1"/>
  <c r="AN261" i="8"/>
  <c r="AO260" i="8"/>
  <c r="CB36" i="1"/>
  <c r="BZ36" i="1"/>
  <c r="CA36" i="1"/>
  <c r="CE37" i="1"/>
  <c r="AL264" i="4"/>
  <c r="AL2" i="4" s="1"/>
  <c r="G31" i="4" s="1"/>
  <c r="AN263" i="4"/>
  <c r="AP261" i="4"/>
  <c r="AQ260" i="4"/>
  <c r="AO262" i="4"/>
  <c r="BZ35" i="1"/>
  <c r="CC35" i="1"/>
  <c r="CB35" i="1"/>
  <c r="BY35" i="6"/>
  <c r="BX35" i="6"/>
  <c r="CA35" i="6"/>
  <c r="CB37" i="1"/>
  <c r="AN262" i="8" l="1"/>
  <c r="AJ264" i="8"/>
  <c r="AJ2" i="8" s="1"/>
  <c r="G29" i="8" s="1"/>
  <c r="CC36" i="6" s="1"/>
  <c r="AM263" i="8"/>
  <c r="AO261" i="8"/>
  <c r="AP260" i="8"/>
  <c r="CE38" i="1"/>
  <c r="AO263" i="4"/>
  <c r="AM264" i="4"/>
  <c r="AM2" i="4" s="1"/>
  <c r="G32" i="4" s="1"/>
  <c r="AQ261" i="4"/>
  <c r="AR260" i="4"/>
  <c r="AP262" i="4"/>
  <c r="BZ38" i="1"/>
  <c r="CC38" i="1"/>
  <c r="CA37" i="1"/>
  <c r="BZ37" i="1"/>
  <c r="CC37" i="1"/>
  <c r="CA36" i="6"/>
  <c r="AO262" i="8" l="1"/>
  <c r="AK264" i="8"/>
  <c r="AK2" i="8" s="1"/>
  <c r="G30" i="8" s="1"/>
  <c r="CC37" i="6" s="1"/>
  <c r="AN263" i="8"/>
  <c r="AP261" i="8"/>
  <c r="AQ260" i="8"/>
  <c r="CE39" i="1"/>
  <c r="AN264" i="4"/>
  <c r="AN2" i="4" s="1"/>
  <c r="G33" i="4" s="1"/>
  <c r="AR261" i="4"/>
  <c r="AS260" i="4"/>
  <c r="AQ262" i="4"/>
  <c r="AP263" i="4"/>
  <c r="BY36" i="6"/>
  <c r="CA37" i="6"/>
  <c r="CB38" i="1"/>
  <c r="BX36" i="6"/>
  <c r="BZ36" i="6"/>
  <c r="CA38" i="1"/>
  <c r="BZ39" i="1"/>
  <c r="AP262" i="8" l="1"/>
  <c r="AL264" i="8"/>
  <c r="AL2" i="8" s="1"/>
  <c r="G31" i="8" s="1"/>
  <c r="CC38" i="6" s="1"/>
  <c r="AO263" i="8"/>
  <c r="AQ261" i="8"/>
  <c r="AR260" i="8"/>
  <c r="CE40" i="1"/>
  <c r="AO264" i="4"/>
  <c r="AO2" i="4" s="1"/>
  <c r="G34" i="4" s="1"/>
  <c r="AS261" i="4"/>
  <c r="AT260" i="4"/>
  <c r="AR262" i="4"/>
  <c r="AQ263" i="4"/>
  <c r="CA39" i="1"/>
  <c r="CB39" i="1"/>
  <c r="BZ37" i="6"/>
  <c r="BY38" i="6"/>
  <c r="BY37" i="6"/>
  <c r="BX37" i="6"/>
  <c r="CC39" i="1"/>
  <c r="CA40" i="1"/>
  <c r="BZ40" i="1"/>
  <c r="AQ262" i="8" l="1"/>
  <c r="AM264" i="8"/>
  <c r="AM2" i="8" s="1"/>
  <c r="G32" i="8" s="1"/>
  <c r="CC39" i="6" s="1"/>
  <c r="AP263" i="8"/>
  <c r="AR261" i="8"/>
  <c r="AS260" i="8"/>
  <c r="CE41" i="1"/>
  <c r="AP264" i="4"/>
  <c r="AP2" i="4" s="1"/>
  <c r="G35" i="4" s="1"/>
  <c r="AS262" i="4"/>
  <c r="AT261" i="4"/>
  <c r="AU260" i="4"/>
  <c r="AR263" i="4"/>
  <c r="CC40" i="1"/>
  <c r="CA38" i="6"/>
  <c r="BX38" i="6"/>
  <c r="BY39" i="6"/>
  <c r="CB40" i="1"/>
  <c r="BZ38" i="6"/>
  <c r="CA41" i="1"/>
  <c r="CC41" i="1"/>
  <c r="AR262" i="8" l="1"/>
  <c r="AN264" i="8"/>
  <c r="AN2" i="8" s="1"/>
  <c r="G33" i="8" s="1"/>
  <c r="CC40" i="6" s="1"/>
  <c r="AQ263" i="8"/>
  <c r="AS261" i="8"/>
  <c r="AT260" i="8"/>
  <c r="CE42" i="1"/>
  <c r="CA42" i="1" s="1"/>
  <c r="AQ264" i="4"/>
  <c r="AQ2" i="4" s="1"/>
  <c r="G36" i="4" s="1"/>
  <c r="AT262" i="4"/>
  <c r="AS263" i="4"/>
  <c r="AU261" i="4"/>
  <c r="AV260" i="4"/>
  <c r="BZ39" i="6"/>
  <c r="BZ41" i="1"/>
  <c r="CA40" i="6"/>
  <c r="CB41" i="1"/>
  <c r="CA39" i="6"/>
  <c r="BX39" i="6"/>
  <c r="AS262" i="8" l="1"/>
  <c r="AO264" i="8"/>
  <c r="AO2" i="8" s="1"/>
  <c r="G34" i="8" s="1"/>
  <c r="CC41" i="6" s="1"/>
  <c r="CB42" i="1"/>
  <c r="BZ42" i="1"/>
  <c r="CC42" i="1"/>
  <c r="AR263" i="8"/>
  <c r="AT261" i="8"/>
  <c r="AU260" i="8"/>
  <c r="CE43" i="1"/>
  <c r="CC43" i="1" s="1"/>
  <c r="AR264" i="4"/>
  <c r="AR2" i="4" s="1"/>
  <c r="G37" i="4" s="1"/>
  <c r="AV261" i="4"/>
  <c r="AW260" i="4"/>
  <c r="AU262" i="4"/>
  <c r="AT263" i="4"/>
  <c r="BZ40" i="6"/>
  <c r="BY40" i="6"/>
  <c r="BX40" i="6"/>
  <c r="CA41" i="6"/>
  <c r="AT262" i="8" l="1"/>
  <c r="AP264" i="8"/>
  <c r="AP2" i="8" s="1"/>
  <c r="G35" i="8" s="1"/>
  <c r="CC42" i="6" s="1"/>
  <c r="BZ43" i="1"/>
  <c r="CB43" i="1"/>
  <c r="CA43" i="1"/>
  <c r="AS263" i="8"/>
  <c r="AU261" i="8"/>
  <c r="AV260" i="8"/>
  <c r="CE44" i="1"/>
  <c r="CC44" i="1" s="1"/>
  <c r="AS264" i="4"/>
  <c r="AS2" i="4" s="1"/>
  <c r="G38" i="4" s="1"/>
  <c r="AV262" i="4"/>
  <c r="AW261" i="4"/>
  <c r="AX260" i="4"/>
  <c r="AU263" i="4"/>
  <c r="BZ41" i="6"/>
  <c r="CA42" i="6"/>
  <c r="BY41" i="6"/>
  <c r="BX41" i="6"/>
  <c r="AU262" i="8" l="1"/>
  <c r="AQ264" i="8"/>
  <c r="AQ2" i="8" s="1"/>
  <c r="G36" i="8" s="1"/>
  <c r="CC43" i="6" s="1"/>
  <c r="BZ44" i="1"/>
  <c r="CA44" i="1"/>
  <c r="CB44" i="1"/>
  <c r="AT263" i="8"/>
  <c r="AV261" i="8"/>
  <c r="AW260" i="8"/>
  <c r="CE45" i="1"/>
  <c r="CA45" i="1" s="1"/>
  <c r="AT264" i="4"/>
  <c r="AT2" i="4" s="1"/>
  <c r="G39" i="4" s="1"/>
  <c r="AW262" i="4"/>
  <c r="AV263" i="4"/>
  <c r="AX261" i="4"/>
  <c r="AY260" i="4"/>
  <c r="BX42" i="6"/>
  <c r="BY42" i="6"/>
  <c r="BZ42" i="6"/>
  <c r="BZ43" i="6"/>
  <c r="AV262" i="8" l="1"/>
  <c r="AR264" i="8"/>
  <c r="AR2" i="8" s="1"/>
  <c r="G37" i="8" s="1"/>
  <c r="CC44" i="6" s="1"/>
  <c r="CC45" i="1"/>
  <c r="BZ45" i="1"/>
  <c r="CB45" i="1"/>
  <c r="AU263" i="8"/>
  <c r="AW261" i="8"/>
  <c r="AX260" i="8"/>
  <c r="CE46" i="1"/>
  <c r="CA46" i="1" s="1"/>
  <c r="AX262" i="4"/>
  <c r="AU264" i="4"/>
  <c r="AU2" i="4" s="1"/>
  <c r="G40" i="4" s="1"/>
  <c r="AW263" i="4"/>
  <c r="AY261" i="4"/>
  <c r="AZ260" i="4"/>
  <c r="BY43" i="6"/>
  <c r="CA43" i="6"/>
  <c r="CA44" i="6"/>
  <c r="BX43" i="6"/>
  <c r="AW262" i="8" l="1"/>
  <c r="AS264" i="8"/>
  <c r="AS2" i="8" s="1"/>
  <c r="G38" i="8" s="1"/>
  <c r="CC45" i="6" s="1"/>
  <c r="CB46" i="1"/>
  <c r="CC46" i="1"/>
  <c r="AV263" i="8"/>
  <c r="AX261" i="8"/>
  <c r="AY260" i="8"/>
  <c r="CE47" i="1"/>
  <c r="CB47" i="1" s="1"/>
  <c r="AY262" i="4"/>
  <c r="AX263" i="4"/>
  <c r="AV264" i="4"/>
  <c r="AV2" i="4" s="1"/>
  <c r="G41" i="4" s="1"/>
  <c r="AZ261" i="4"/>
  <c r="BA260" i="4"/>
  <c r="BZ44" i="6"/>
  <c r="BY44" i="6"/>
  <c r="BX44" i="6"/>
  <c r="BZ45" i="6"/>
  <c r="AX262" i="8" l="1"/>
  <c r="AT264" i="8"/>
  <c r="AT2" i="8" s="1"/>
  <c r="G39" i="8" s="1"/>
  <c r="CC46" i="6" s="1"/>
  <c r="CC47" i="1"/>
  <c r="AW263" i="8"/>
  <c r="BZ47" i="1"/>
  <c r="CA47" i="1"/>
  <c r="AY261" i="8"/>
  <c r="AZ260" i="8"/>
  <c r="CE48" i="1"/>
  <c r="AY263" i="4"/>
  <c r="AW264" i="4"/>
  <c r="AW2" i="4" s="1"/>
  <c r="G42" i="4" s="1"/>
  <c r="AZ262" i="4"/>
  <c r="BA261" i="4"/>
  <c r="BB260" i="4"/>
  <c r="CA48" i="1"/>
  <c r="CC48" i="1"/>
  <c r="CA45" i="6"/>
  <c r="CB48" i="1"/>
  <c r="BZ48" i="1"/>
  <c r="BX45" i="6"/>
  <c r="BY45" i="6"/>
  <c r="CA46" i="6"/>
  <c r="AY262" i="8" l="1"/>
  <c r="AU264" i="8"/>
  <c r="AU2" i="8" s="1"/>
  <c r="G40" i="8" s="1"/>
  <c r="CC47" i="6" s="1"/>
  <c r="AX263" i="8"/>
  <c r="AZ261" i="8"/>
  <c r="BA260" i="8"/>
  <c r="CE49" i="1"/>
  <c r="AZ263" i="4"/>
  <c r="AX264" i="4"/>
  <c r="AX2" i="4" s="1"/>
  <c r="G43" i="4" s="1"/>
  <c r="BA262" i="4"/>
  <c r="BB261" i="4"/>
  <c r="BC260" i="4"/>
  <c r="BZ46" i="6"/>
  <c r="CB49" i="1"/>
  <c r="BX46" i="6"/>
  <c r="BY46" i="6"/>
  <c r="CA49" i="1"/>
  <c r="BZ47" i="6"/>
  <c r="AZ262" i="8" l="1"/>
  <c r="AV264" i="8"/>
  <c r="AV2" i="8" s="1"/>
  <c r="G41" i="8" s="1"/>
  <c r="CC48" i="6" s="1"/>
  <c r="AY263" i="8"/>
  <c r="BA261" i="8"/>
  <c r="BB260" i="8"/>
  <c r="CE50" i="1"/>
  <c r="BA263" i="4"/>
  <c r="AY264" i="4"/>
  <c r="AY2" i="4" s="1"/>
  <c r="G44" i="4" s="1"/>
  <c r="BB262" i="4"/>
  <c r="BC261" i="4"/>
  <c r="BD260" i="4"/>
  <c r="BZ48" i="6"/>
  <c r="BX47" i="6"/>
  <c r="CA47" i="6"/>
  <c r="CC49" i="1"/>
  <c r="BY47" i="6"/>
  <c r="BZ49" i="1"/>
  <c r="BZ50" i="1"/>
  <c r="BA262" i="8" l="1"/>
  <c r="AW264" i="8"/>
  <c r="AW2" i="8" s="1"/>
  <c r="G42" i="8" s="1"/>
  <c r="CC49" i="6" s="1"/>
  <c r="AZ263" i="8"/>
  <c r="BB261" i="8"/>
  <c r="BC260" i="8"/>
  <c r="CE51" i="1"/>
  <c r="BB263" i="4"/>
  <c r="AZ264" i="4"/>
  <c r="AZ2" i="4" s="1"/>
  <c r="G45" i="4" s="1"/>
  <c r="BC262" i="4"/>
  <c r="BD261" i="4"/>
  <c r="BE260" i="4"/>
  <c r="CB50" i="1"/>
  <c r="CA50" i="1"/>
  <c r="BX48" i="6"/>
  <c r="CC50" i="1"/>
  <c r="BY48" i="6"/>
  <c r="CA48" i="6"/>
  <c r="BY49" i="6"/>
  <c r="CC51" i="1"/>
  <c r="BB262" i="8" l="1"/>
  <c r="AX264" i="8"/>
  <c r="AX2" i="8" s="1"/>
  <c r="G43" i="8" s="1"/>
  <c r="CC50" i="6" s="1"/>
  <c r="BA263" i="8"/>
  <c r="BC261" i="8"/>
  <c r="BD260" i="8"/>
  <c r="CE52" i="1"/>
  <c r="BC263" i="4"/>
  <c r="BA264" i="4"/>
  <c r="BA2" i="4" s="1"/>
  <c r="G46" i="4" s="1"/>
  <c r="BD262" i="4"/>
  <c r="BE261" i="4"/>
  <c r="BF260" i="4"/>
  <c r="CA51" i="1"/>
  <c r="BZ51" i="1"/>
  <c r="BX49" i="6"/>
  <c r="CB51" i="1"/>
  <c r="CA49" i="6"/>
  <c r="BY50" i="6"/>
  <c r="BZ49" i="6"/>
  <c r="BZ52" i="1"/>
  <c r="BC262" i="8" l="1"/>
  <c r="AY264" i="8"/>
  <c r="AY2" i="8" s="1"/>
  <c r="G44" i="8" s="1"/>
  <c r="CC51" i="6" s="1"/>
  <c r="BB263" i="8"/>
  <c r="BD261" i="8"/>
  <c r="BE260" i="8"/>
  <c r="CE53" i="1"/>
  <c r="BB264" i="4"/>
  <c r="BC264" i="4" s="1"/>
  <c r="BC2" i="4" s="1"/>
  <c r="G48" i="4" s="1"/>
  <c r="BE262" i="4"/>
  <c r="BD263" i="4"/>
  <c r="BF261" i="4"/>
  <c r="BG260" i="4"/>
  <c r="CA50" i="6"/>
  <c r="CA52" i="1"/>
  <c r="CB52" i="1"/>
  <c r="BZ50" i="6"/>
  <c r="CC52" i="1"/>
  <c r="BX50" i="6"/>
  <c r="BZ53" i="1"/>
  <c r="BX51" i="6"/>
  <c r="CC53" i="1"/>
  <c r="BD262" i="8" l="1"/>
  <c r="AZ264" i="8"/>
  <c r="AZ2" i="8" s="1"/>
  <c r="G45" i="8" s="1"/>
  <c r="CC52" i="6" s="1"/>
  <c r="BC263" i="8"/>
  <c r="BE261" i="8"/>
  <c r="BF260" i="8"/>
  <c r="CE55" i="1"/>
  <c r="BB2" i="4"/>
  <c r="G47" i="4" s="1"/>
  <c r="BF262" i="4"/>
  <c r="BE263" i="4"/>
  <c r="BD264" i="4"/>
  <c r="BD2" i="4" s="1"/>
  <c r="G49" i="4" s="1"/>
  <c r="BG261" i="4"/>
  <c r="BH260" i="4"/>
  <c r="CB53" i="1"/>
  <c r="BZ51" i="6"/>
  <c r="CA51" i="6"/>
  <c r="CA53" i="1"/>
  <c r="BZ52" i="6"/>
  <c r="BY51" i="6"/>
  <c r="CA55" i="1"/>
  <c r="BE262" i="8" l="1"/>
  <c r="BA264" i="8"/>
  <c r="BA2" i="8" s="1"/>
  <c r="G46" i="8" s="1"/>
  <c r="CC53" i="6" s="1"/>
  <c r="BD263" i="8"/>
  <c r="BF261" i="8"/>
  <c r="BG260" i="8"/>
  <c r="CE54" i="1"/>
  <c r="CE56" i="1"/>
  <c r="BF263" i="4"/>
  <c r="BG262" i="4"/>
  <c r="BE264" i="4"/>
  <c r="BE2" i="4" s="1"/>
  <c r="G50" i="4" s="1"/>
  <c r="BH261" i="4"/>
  <c r="BI260" i="4"/>
  <c r="BY52" i="6"/>
  <c r="BX52" i="6"/>
  <c r="CC55" i="1"/>
  <c r="CB55" i="1"/>
  <c r="BZ55" i="1"/>
  <c r="CA53" i="6"/>
  <c r="CA52" i="6"/>
  <c r="BZ54" i="1"/>
  <c r="BZ56" i="1"/>
  <c r="BF262" i="8" l="1"/>
  <c r="BB264" i="8"/>
  <c r="BB2" i="8" s="1"/>
  <c r="G47" i="8" s="1"/>
  <c r="CC54" i="6" s="1"/>
  <c r="BE263" i="8"/>
  <c r="BG261" i="8"/>
  <c r="BH260" i="8"/>
  <c r="CE57" i="1"/>
  <c r="BG263" i="4"/>
  <c r="BH262" i="4"/>
  <c r="BF264" i="4"/>
  <c r="BF2" i="4" s="1"/>
  <c r="G51" i="4" s="1"/>
  <c r="BI261" i="4"/>
  <c r="BJ260" i="4"/>
  <c r="CC54" i="1"/>
  <c r="CB56" i="1"/>
  <c r="BX53" i="6"/>
  <c r="CB54" i="1"/>
  <c r="CA54" i="1"/>
  <c r="BY54" i="6"/>
  <c r="CC56" i="1"/>
  <c r="BZ53" i="6"/>
  <c r="BY53" i="6"/>
  <c r="CA56" i="1"/>
  <c r="CB57" i="1"/>
  <c r="BG262" i="8" l="1"/>
  <c r="BC264" i="8"/>
  <c r="BC2" i="8" s="1"/>
  <c r="G48" i="8" s="1"/>
  <c r="CC55" i="6" s="1"/>
  <c r="BF263" i="8"/>
  <c r="BH261" i="8"/>
  <c r="BI260" i="8"/>
  <c r="CE58" i="1"/>
  <c r="CB58" i="1" s="1"/>
  <c r="BH263" i="4"/>
  <c r="BG264" i="4"/>
  <c r="BG2" i="4" s="1"/>
  <c r="G52" i="4" s="1"/>
  <c r="BJ261" i="4"/>
  <c r="BK260" i="4"/>
  <c r="BI262" i="4"/>
  <c r="CC57" i="1"/>
  <c r="BX54" i="6"/>
  <c r="CA54" i="6"/>
  <c r="BY55" i="6"/>
  <c r="BZ54" i="6"/>
  <c r="CA57" i="1"/>
  <c r="BZ57" i="1"/>
  <c r="BH262" i="8" l="1"/>
  <c r="BD264" i="8"/>
  <c r="BD2" i="8" s="1"/>
  <c r="G49" i="8" s="1"/>
  <c r="CC56" i="6" s="1"/>
  <c r="CC58" i="1"/>
  <c r="CA58" i="1"/>
  <c r="BG263" i="8"/>
  <c r="BZ58" i="1"/>
  <c r="BI261" i="8"/>
  <c r="BJ260" i="8"/>
  <c r="CE59" i="1"/>
  <c r="CA59" i="1" s="1"/>
  <c r="BH264" i="4"/>
  <c r="BH2" i="4" s="1"/>
  <c r="G53" i="4" s="1"/>
  <c r="BJ262" i="4"/>
  <c r="BK261" i="4"/>
  <c r="BL260" i="4"/>
  <c r="BI263" i="4"/>
  <c r="BX55" i="6"/>
  <c r="BY56" i="6"/>
  <c r="BZ55" i="6"/>
  <c r="CA55" i="6"/>
  <c r="BI262" i="8" l="1"/>
  <c r="BE264" i="8"/>
  <c r="BE2" i="8" s="1"/>
  <c r="G50" i="8" s="1"/>
  <c r="CC57" i="6" s="1"/>
  <c r="BH263" i="8"/>
  <c r="CC59" i="1"/>
  <c r="BZ59" i="1"/>
  <c r="CB59" i="1"/>
  <c r="BJ261" i="8"/>
  <c r="BK260" i="8"/>
  <c r="CE60" i="1"/>
  <c r="CA60" i="1" s="1"/>
  <c r="BJ263" i="4"/>
  <c r="BL261" i="4"/>
  <c r="BM260" i="4"/>
  <c r="BK262" i="4"/>
  <c r="BI264" i="4"/>
  <c r="BI2" i="4" s="1"/>
  <c r="G54" i="4" s="1"/>
  <c r="BZ56" i="6"/>
  <c r="BX56" i="6"/>
  <c r="CA56" i="6"/>
  <c r="CA57" i="6"/>
  <c r="BJ262" i="8" l="1"/>
  <c r="BF264" i="8"/>
  <c r="BF2" i="8" s="1"/>
  <c r="G51" i="8" s="1"/>
  <c r="CC58" i="6" s="1"/>
  <c r="BZ60" i="1"/>
  <c r="BI263" i="8"/>
  <c r="CB60" i="1"/>
  <c r="CC60" i="1"/>
  <c r="BK261" i="8"/>
  <c r="BL260" i="8"/>
  <c r="CE61" i="1"/>
  <c r="CA61" i="1" s="1"/>
  <c r="BK263" i="4"/>
  <c r="BL262" i="4"/>
  <c r="BM261" i="4"/>
  <c r="BN260" i="4"/>
  <c r="BJ264" i="4"/>
  <c r="BJ2" i="4" s="1"/>
  <c r="G55" i="4" s="1"/>
  <c r="CA58" i="6"/>
  <c r="BZ57" i="6"/>
  <c r="BX57" i="6"/>
  <c r="BY57" i="6"/>
  <c r="BK262" i="8" l="1"/>
  <c r="BG264" i="8"/>
  <c r="BG2" i="8" s="1"/>
  <c r="G52" i="8" s="1"/>
  <c r="CC59" i="6" s="1"/>
  <c r="BJ263" i="8"/>
  <c r="CC61" i="1"/>
  <c r="BZ61" i="1"/>
  <c r="CB61" i="1"/>
  <c r="BL261" i="8"/>
  <c r="BM260" i="8"/>
  <c r="CE62" i="1"/>
  <c r="CB62" i="1" s="1"/>
  <c r="BL263" i="4"/>
  <c r="BN261" i="4"/>
  <c r="BO260" i="4"/>
  <c r="BM262" i="4"/>
  <c r="BK264" i="4"/>
  <c r="BK2" i="4" s="1"/>
  <c r="G56" i="4" s="1"/>
  <c r="BZ58" i="6"/>
  <c r="BY58" i="6"/>
  <c r="BX58" i="6"/>
  <c r="BZ59" i="6"/>
  <c r="BL262" i="8" l="1"/>
  <c r="CC62" i="1"/>
  <c r="BH264" i="8"/>
  <c r="BH2" i="8" s="1"/>
  <c r="G53" i="8" s="1"/>
  <c r="CC60" i="6" s="1"/>
  <c r="BK263" i="8"/>
  <c r="BZ62" i="1"/>
  <c r="CA62" i="1"/>
  <c r="BM261" i="8"/>
  <c r="BN260" i="8"/>
  <c r="CE63" i="1"/>
  <c r="CB63" i="1" s="1"/>
  <c r="BO261" i="4"/>
  <c r="BP260" i="4"/>
  <c r="BN262" i="4"/>
  <c r="BL264" i="4"/>
  <c r="BL2" i="4" s="1"/>
  <c r="G57" i="4" s="1"/>
  <c r="BM263" i="4"/>
  <c r="BY59" i="6"/>
  <c r="BX59" i="6"/>
  <c r="CA59" i="6"/>
  <c r="BY60" i="6"/>
  <c r="BM262" i="8" l="1"/>
  <c r="BI264" i="8"/>
  <c r="BI2" i="8" s="1"/>
  <c r="G54" i="8" s="1"/>
  <c r="CC61" i="6" s="1"/>
  <c r="BL263" i="8"/>
  <c r="BZ63" i="1"/>
  <c r="CC63" i="1"/>
  <c r="CA63" i="1"/>
  <c r="BN261" i="8"/>
  <c r="BO260" i="8"/>
  <c r="CE64" i="1"/>
  <c r="BN263" i="4"/>
  <c r="BM264" i="4"/>
  <c r="BM2" i="4" s="1"/>
  <c r="G58" i="4" s="1"/>
  <c r="BP261" i="4"/>
  <c r="BQ260" i="4"/>
  <c r="BO262" i="4"/>
  <c r="BX60" i="6"/>
  <c r="CB64" i="1"/>
  <c r="CA60" i="6"/>
  <c r="BZ60" i="6"/>
  <c r="CA64" i="1"/>
  <c r="CA61" i="6"/>
  <c r="BN262" i="8" l="1"/>
  <c r="BJ264" i="8"/>
  <c r="BJ2" i="8" s="1"/>
  <c r="G55" i="8" s="1"/>
  <c r="CC62" i="6" s="1"/>
  <c r="BM263" i="8"/>
  <c r="BO261" i="8"/>
  <c r="BP260" i="8"/>
  <c r="CE65" i="1"/>
  <c r="BO263" i="4"/>
  <c r="BN264" i="4"/>
  <c r="BN2" i="4" s="1"/>
  <c r="G59" i="4" s="1"/>
  <c r="BQ261" i="4"/>
  <c r="BR260" i="4"/>
  <c r="BP262" i="4"/>
  <c r="BX61" i="6"/>
  <c r="BZ65" i="1"/>
  <c r="CB65" i="1"/>
  <c r="BZ64" i="1"/>
  <c r="CC64" i="1"/>
  <c r="BY61" i="6"/>
  <c r="BZ61" i="6"/>
  <c r="BY62" i="6"/>
  <c r="CA65" i="1"/>
  <c r="BO262" i="8" l="1"/>
  <c r="BK264" i="8"/>
  <c r="BK2" i="8" s="1"/>
  <c r="G56" i="8" s="1"/>
  <c r="CC63" i="6" s="1"/>
  <c r="BN263" i="8"/>
  <c r="BP261" i="8"/>
  <c r="BQ260" i="8"/>
  <c r="CE66" i="1"/>
  <c r="BO264" i="4"/>
  <c r="BO2" i="4" s="1"/>
  <c r="G60" i="4" s="1"/>
  <c r="BP263" i="4"/>
  <c r="BR261" i="4"/>
  <c r="BS260" i="4"/>
  <c r="BQ262" i="4"/>
  <c r="CA63" i="6"/>
  <c r="CA62" i="6"/>
  <c r="CC65" i="1"/>
  <c r="BX62" i="6"/>
  <c r="BZ62" i="6"/>
  <c r="BZ66" i="1"/>
  <c r="BP262" i="8" l="1"/>
  <c r="BL264" i="8"/>
  <c r="BL2" i="8" s="1"/>
  <c r="G57" i="8" s="1"/>
  <c r="CC64" i="6" s="1"/>
  <c r="BO263" i="8"/>
  <c r="BQ261" i="8"/>
  <c r="BR260" i="8"/>
  <c r="CE67" i="1"/>
  <c r="CC67" i="1" s="1"/>
  <c r="BQ263" i="4"/>
  <c r="BP264" i="4"/>
  <c r="BP2" i="4" s="1"/>
  <c r="G61" i="4" s="1"/>
  <c r="BS261" i="4"/>
  <c r="BT260" i="4"/>
  <c r="BR262" i="4"/>
  <c r="CA66" i="1"/>
  <c r="CB66" i="1"/>
  <c r="BZ64" i="6"/>
  <c r="BZ63" i="6"/>
  <c r="BY63" i="6"/>
  <c r="BX63" i="6"/>
  <c r="CC66" i="1"/>
  <c r="BQ262" i="8" l="1"/>
  <c r="BM264" i="8"/>
  <c r="BM2" i="8" s="1"/>
  <c r="G58" i="8" s="1"/>
  <c r="CC65" i="6" s="1"/>
  <c r="BP263" i="8"/>
  <c r="BZ67" i="1"/>
  <c r="CA67" i="1"/>
  <c r="CB67" i="1"/>
  <c r="BR261" i="8"/>
  <c r="BS260" i="8"/>
  <c r="CE68" i="1"/>
  <c r="CA68" i="1" s="1"/>
  <c r="BR263" i="4"/>
  <c r="BQ264" i="4"/>
  <c r="BQ2" i="4" s="1"/>
  <c r="G62" i="4" s="1"/>
  <c r="BT261" i="4"/>
  <c r="BU260" i="4"/>
  <c r="BS262" i="4"/>
  <c r="CA64" i="6"/>
  <c r="BX64" i="6"/>
  <c r="BY64" i="6"/>
  <c r="BX65" i="6"/>
  <c r="BR262" i="8" l="1"/>
  <c r="BN264" i="8"/>
  <c r="BN2" i="8" s="1"/>
  <c r="G59" i="8" s="1"/>
  <c r="CC66" i="6" s="1"/>
  <c r="BZ68" i="1"/>
  <c r="CC68" i="1"/>
  <c r="BQ263" i="8"/>
  <c r="CB68" i="1"/>
  <c r="BS261" i="8"/>
  <c r="BT260" i="8"/>
  <c r="CE69" i="1"/>
  <c r="CB69" i="1" s="1"/>
  <c r="BS263" i="4"/>
  <c r="BR264" i="4"/>
  <c r="BR2" i="4" s="1"/>
  <c r="G63" i="4" s="1"/>
  <c r="BT262" i="4"/>
  <c r="BU261" i="4"/>
  <c r="BV260" i="4"/>
  <c r="BY65" i="6"/>
  <c r="BY66" i="6"/>
  <c r="BZ65" i="6"/>
  <c r="CA65" i="6"/>
  <c r="BS262" i="8" l="1"/>
  <c r="BO264" i="8"/>
  <c r="BO2" i="8" s="1"/>
  <c r="G60" i="8" s="1"/>
  <c r="CC67" i="6" s="1"/>
  <c r="BR263" i="8"/>
  <c r="BZ69" i="1"/>
  <c r="CA69" i="1"/>
  <c r="CC69" i="1"/>
  <c r="BT261" i="8"/>
  <c r="BU260" i="8"/>
  <c r="CE70" i="1"/>
  <c r="BZ70" i="1" s="1"/>
  <c r="BU262" i="4"/>
  <c r="BT263" i="4"/>
  <c r="BS264" i="4"/>
  <c r="BS2" i="4" s="1"/>
  <c r="G64" i="4" s="1"/>
  <c r="BV261" i="4"/>
  <c r="BW260" i="4"/>
  <c r="BX66" i="6"/>
  <c r="BZ66" i="6"/>
  <c r="CA66" i="6"/>
  <c r="BZ67" i="6"/>
  <c r="BT262" i="8" l="1"/>
  <c r="BP264" i="8"/>
  <c r="BP2" i="8" s="1"/>
  <c r="G61" i="8" s="1"/>
  <c r="CC68" i="6" s="1"/>
  <c r="BS263" i="8"/>
  <c r="CB70" i="1"/>
  <c r="CA70" i="1"/>
  <c r="CC70" i="1"/>
  <c r="BU261" i="8"/>
  <c r="BV260" i="8"/>
  <c r="CE71" i="1"/>
  <c r="CA71" i="1" s="1"/>
  <c r="BU263" i="4"/>
  <c r="BT264" i="4"/>
  <c r="BT2" i="4" s="1"/>
  <c r="G65" i="4" s="1"/>
  <c r="BV262" i="4"/>
  <c r="BW261" i="4"/>
  <c r="BX260" i="4"/>
  <c r="BY67" i="6"/>
  <c r="CA67" i="6"/>
  <c r="BY68" i="6"/>
  <c r="BX67" i="6"/>
  <c r="BU262" i="8" l="1"/>
  <c r="BQ264" i="8"/>
  <c r="BQ2" i="8" s="1"/>
  <c r="G62" i="8" s="1"/>
  <c r="CC69" i="6" s="1"/>
  <c r="BT263" i="8"/>
  <c r="BV261" i="8"/>
  <c r="BW260" i="8"/>
  <c r="CC71" i="1"/>
  <c r="CE72" i="1"/>
  <c r="CA72" i="1" s="1"/>
  <c r="BZ71" i="1"/>
  <c r="CB71" i="1"/>
  <c r="BV263" i="4"/>
  <c r="BU264" i="4"/>
  <c r="BU2" i="4" s="1"/>
  <c r="G66" i="4" s="1"/>
  <c r="BW262" i="4"/>
  <c r="BX261" i="4"/>
  <c r="BY260" i="4"/>
  <c r="BZ68" i="6"/>
  <c r="BX68" i="6"/>
  <c r="CA68" i="6"/>
  <c r="BZ69" i="6"/>
  <c r="BV262" i="8" l="1"/>
  <c r="BR264" i="8"/>
  <c r="BR2" i="8" s="1"/>
  <c r="G63" i="8" s="1"/>
  <c r="CC70" i="6" s="1"/>
  <c r="BU263" i="8"/>
  <c r="BW261" i="8"/>
  <c r="BX260" i="8"/>
  <c r="CE73" i="1"/>
  <c r="CC73" i="1" s="1"/>
  <c r="CC72" i="1"/>
  <c r="BZ72" i="1"/>
  <c r="CB72" i="1"/>
  <c r="BW263" i="4"/>
  <c r="BV264" i="4"/>
  <c r="BV2" i="4" s="1"/>
  <c r="G67" i="4" s="1"/>
  <c r="BY261" i="4"/>
  <c r="BZ260" i="4"/>
  <c r="BX262" i="4"/>
  <c r="BY69" i="6"/>
  <c r="BX69" i="6"/>
  <c r="BY70" i="6"/>
  <c r="CA69" i="6"/>
  <c r="BW262" i="8" l="1"/>
  <c r="BS264" i="8"/>
  <c r="BS2" i="8" s="1"/>
  <c r="G64" i="8" s="1"/>
  <c r="CC71" i="6" s="1"/>
  <c r="BV263" i="8"/>
  <c r="CA73" i="1"/>
  <c r="BZ73" i="1"/>
  <c r="BX261" i="8"/>
  <c r="BY260" i="8"/>
  <c r="CE74" i="1"/>
  <c r="BZ74" i="1" s="1"/>
  <c r="BW264" i="4"/>
  <c r="BW2" i="4" s="1"/>
  <c r="G68" i="4" s="1"/>
  <c r="BY262" i="4"/>
  <c r="BX263" i="4"/>
  <c r="BZ261" i="4"/>
  <c r="CA260" i="4"/>
  <c r="CA70" i="6"/>
  <c r="BZ70" i="6"/>
  <c r="CA71" i="6"/>
  <c r="BX70" i="6"/>
  <c r="BX262" i="8" l="1"/>
  <c r="BT264" i="8"/>
  <c r="BT2" i="8" s="1"/>
  <c r="BW263" i="8"/>
  <c r="CA74" i="1"/>
  <c r="CC74" i="1"/>
  <c r="CB74" i="1"/>
  <c r="BY261" i="8"/>
  <c r="BZ260" i="8"/>
  <c r="CE75" i="1"/>
  <c r="CC75" i="1" s="1"/>
  <c r="BX264" i="4"/>
  <c r="BX2" i="4" s="1"/>
  <c r="G69" i="4" s="1"/>
  <c r="CA261" i="4"/>
  <c r="CB260" i="4"/>
  <c r="BZ262" i="4"/>
  <c r="BY263" i="4"/>
  <c r="BY71" i="6"/>
  <c r="BZ71" i="6"/>
  <c r="BX71" i="6"/>
  <c r="BY262" i="8" l="1"/>
  <c r="BU264" i="8"/>
  <c r="BU2" i="8" s="1"/>
  <c r="BX263" i="8"/>
  <c r="BZ261" i="8"/>
  <c r="CA260" i="8"/>
  <c r="BZ75" i="1"/>
  <c r="CE76" i="1"/>
  <c r="CB76" i="1" s="1"/>
  <c r="CB75" i="1"/>
  <c r="CA75" i="1"/>
  <c r="CA262" i="4"/>
  <c r="BZ263" i="4"/>
  <c r="CB261" i="4"/>
  <c r="CC260" i="4"/>
  <c r="BY264" i="4"/>
  <c r="G65" i="8" l="1"/>
  <c r="CC72" i="6" s="1"/>
  <c r="BZ262" i="8"/>
  <c r="BV264" i="8"/>
  <c r="BV2" i="8" s="1"/>
  <c r="BY263" i="8"/>
  <c r="BZ76" i="1"/>
  <c r="CA76" i="1"/>
  <c r="CC76" i="1"/>
  <c r="CA261" i="8"/>
  <c r="CB260" i="8"/>
  <c r="CB262" i="4"/>
  <c r="CA263" i="4"/>
  <c r="BZ264" i="4"/>
  <c r="BZ2" i="4" s="1"/>
  <c r="G71" i="4" s="1"/>
  <c r="BY2" i="4"/>
  <c r="G70" i="4" s="1"/>
  <c r="CC261" i="4"/>
  <c r="CD260" i="4"/>
  <c r="CA72" i="6"/>
  <c r="BZ72" i="6"/>
  <c r="BX72" i="6"/>
  <c r="BY72" i="6"/>
  <c r="G66" i="8" l="1"/>
  <c r="CC73" i="6" s="1"/>
  <c r="CA262" i="8"/>
  <c r="BW264" i="8"/>
  <c r="BW2" i="8" s="1"/>
  <c r="BZ263" i="8"/>
  <c r="CB261" i="8"/>
  <c r="CC260" i="8"/>
  <c r="CE78" i="1"/>
  <c r="CC78" i="1" s="1"/>
  <c r="CE77" i="1"/>
  <c r="CA77" i="1" s="1"/>
  <c r="CC262" i="4"/>
  <c r="CB263" i="4"/>
  <c r="CA264" i="4"/>
  <c r="CA2" i="4" s="1"/>
  <c r="G72" i="4" s="1"/>
  <c r="CD261" i="4"/>
  <c r="CE260" i="4"/>
  <c r="BY73" i="6"/>
  <c r="CA73" i="6"/>
  <c r="BX73" i="6"/>
  <c r="G67" i="8" l="1"/>
  <c r="CC74" i="6" s="1"/>
  <c r="CB262" i="8"/>
  <c r="BX264" i="8"/>
  <c r="BX2" i="8" s="1"/>
  <c r="CA263" i="8"/>
  <c r="CB77" i="1"/>
  <c r="CC77" i="1"/>
  <c r="CB78" i="1"/>
  <c r="BZ77" i="1"/>
  <c r="BZ78" i="1"/>
  <c r="CC261" i="8"/>
  <c r="CD260" i="8"/>
  <c r="CA78" i="1"/>
  <c r="CE79" i="1"/>
  <c r="CC79" i="1" s="1"/>
  <c r="CC263" i="4"/>
  <c r="CD262" i="4"/>
  <c r="CB264" i="4"/>
  <c r="CB2" i="4" s="1"/>
  <c r="G73" i="4" s="1"/>
  <c r="CE261" i="4"/>
  <c r="CF260" i="4"/>
  <c r="CA74" i="6"/>
  <c r="BZ74" i="6"/>
  <c r="BY74" i="6"/>
  <c r="BX74" i="6"/>
  <c r="G68" i="8" l="1"/>
  <c r="CC75" i="6" s="1"/>
  <c r="CC262" i="8"/>
  <c r="BY264" i="8"/>
  <c r="BY2" i="8" s="1"/>
  <c r="CB263" i="8"/>
  <c r="CD261" i="8"/>
  <c r="CE260" i="8"/>
  <c r="CB79" i="1"/>
  <c r="CA79" i="1"/>
  <c r="BZ79" i="1"/>
  <c r="CE80" i="1"/>
  <c r="CD263" i="4"/>
  <c r="CC264" i="4"/>
  <c r="CC2" i="4" s="1"/>
  <c r="G74" i="4" s="1"/>
  <c r="CE262" i="4"/>
  <c r="CF261" i="4"/>
  <c r="CG260" i="4"/>
  <c r="BZ80" i="1"/>
  <c r="BZ75" i="6"/>
  <c r="CA80" i="1"/>
  <c r="BX75" i="6"/>
  <c r="CB80" i="1"/>
  <c r="BY75" i="6"/>
  <c r="CA75" i="6"/>
  <c r="CC80" i="1"/>
  <c r="G69" i="8" l="1"/>
  <c r="CC76" i="6" s="1"/>
  <c r="CD262" i="8"/>
  <c r="BZ264" i="8"/>
  <c r="BZ2" i="8" s="1"/>
  <c r="CC263" i="8"/>
  <c r="CE261" i="8"/>
  <c r="CF260" i="8"/>
  <c r="CE81" i="1"/>
  <c r="CD264" i="4"/>
  <c r="CD2" i="4" s="1"/>
  <c r="G75" i="4" s="1"/>
  <c r="CF262" i="4"/>
  <c r="CG261" i="4"/>
  <c r="CH260" i="4"/>
  <c r="CE263" i="4"/>
  <c r="BZ76" i="6"/>
  <c r="BX76" i="6"/>
  <c r="CA76" i="6"/>
  <c r="BY76" i="6"/>
  <c r="CB81" i="1"/>
  <c r="G70" i="8" l="1"/>
  <c r="CC77" i="6" s="1"/>
  <c r="CE262" i="8"/>
  <c r="CA264" i="8"/>
  <c r="CA2" i="8" s="1"/>
  <c r="CD263" i="8"/>
  <c r="CF261" i="8"/>
  <c r="CG260" i="8"/>
  <c r="CE82" i="1"/>
  <c r="CE264" i="4"/>
  <c r="CE2" i="4" s="1"/>
  <c r="G76" i="4" s="1"/>
  <c r="CG262" i="4"/>
  <c r="CF263" i="4"/>
  <c r="CH261" i="4"/>
  <c r="CI260" i="4"/>
  <c r="CA77" i="6"/>
  <c r="BZ77" i="6"/>
  <c r="CC81" i="1"/>
  <c r="BX77" i="6"/>
  <c r="CA81" i="1"/>
  <c r="BZ81" i="1"/>
  <c r="BZ82" i="1"/>
  <c r="G71" i="8" l="1"/>
  <c r="CC78" i="6" s="1"/>
  <c r="CF262" i="8"/>
  <c r="CB264" i="8"/>
  <c r="CB2" i="8" s="1"/>
  <c r="CE263" i="8"/>
  <c r="CG261" i="8"/>
  <c r="CH260" i="8"/>
  <c r="CE83" i="1"/>
  <c r="CG263" i="4"/>
  <c r="CF264" i="4"/>
  <c r="CF2" i="4" s="1"/>
  <c r="G77" i="4" s="1"/>
  <c r="CH262" i="4"/>
  <c r="CI261" i="4"/>
  <c r="CJ260" i="4"/>
  <c r="CA78" i="6"/>
  <c r="BY77" i="6"/>
  <c r="BY78" i="6"/>
  <c r="BX78" i="6"/>
  <c r="CA82" i="1"/>
  <c r="BZ78" i="6"/>
  <c r="CB82" i="1"/>
  <c r="CC82" i="1"/>
  <c r="BZ83" i="1"/>
  <c r="G72" i="8" l="1"/>
  <c r="CC79" i="6" s="1"/>
  <c r="CG262" i="8"/>
  <c r="CC264" i="8"/>
  <c r="CC2" i="8" s="1"/>
  <c r="CF263" i="8"/>
  <c r="CH261" i="8"/>
  <c r="CI260" i="8"/>
  <c r="CE84" i="1"/>
  <c r="CH263" i="4"/>
  <c r="CG264" i="4"/>
  <c r="CG2" i="4" s="1"/>
  <c r="G78" i="4" s="1"/>
  <c r="CJ261" i="4"/>
  <c r="CK260" i="4"/>
  <c r="CI262" i="4"/>
  <c r="CA83" i="1"/>
  <c r="CB83" i="1"/>
  <c r="CC83" i="1"/>
  <c r="BY79" i="6"/>
  <c r="BZ79" i="6"/>
  <c r="BX79" i="6"/>
  <c r="CA79" i="6"/>
  <c r="BZ84" i="1"/>
  <c r="G73" i="8" l="1"/>
  <c r="CC80" i="6" s="1"/>
  <c r="CH262" i="8"/>
  <c r="CD264" i="8"/>
  <c r="CD2" i="8" s="1"/>
  <c r="CG263" i="8"/>
  <c r="CI261" i="8"/>
  <c r="CJ260" i="8"/>
  <c r="CE85" i="1"/>
  <c r="CI263" i="4"/>
  <c r="CH264" i="4"/>
  <c r="CH2" i="4" s="1"/>
  <c r="G79" i="4" s="1"/>
  <c r="CJ262" i="4"/>
  <c r="CK261" i="4"/>
  <c r="CL260" i="4"/>
  <c r="BX80" i="6"/>
  <c r="CA84" i="1"/>
  <c r="BY80" i="6"/>
  <c r="CB84" i="1"/>
  <c r="CC84" i="1"/>
  <c r="BZ80" i="6"/>
  <c r="CA80" i="6"/>
  <c r="CA85" i="1"/>
  <c r="G74" i="8" l="1"/>
  <c r="CC81" i="6" s="1"/>
  <c r="CI262" i="8"/>
  <c r="CE264" i="8"/>
  <c r="CE2" i="8" s="1"/>
  <c r="CH263" i="8"/>
  <c r="CJ261" i="8"/>
  <c r="CK260" i="8"/>
  <c r="CE86" i="1"/>
  <c r="CI264" i="4"/>
  <c r="CI2" i="4" s="1"/>
  <c r="G80" i="4" s="1"/>
  <c r="CK262" i="4"/>
  <c r="CJ263" i="4"/>
  <c r="CL261" i="4"/>
  <c r="CM260" i="4"/>
  <c r="CC85" i="1"/>
  <c r="CB85" i="1"/>
  <c r="BZ85" i="1"/>
  <c r="BX81" i="6"/>
  <c r="BZ86" i="1"/>
  <c r="G75" i="8" l="1"/>
  <c r="CC82" i="6" s="1"/>
  <c r="CJ262" i="8"/>
  <c r="CF264" i="8"/>
  <c r="CF2" i="8" s="1"/>
  <c r="CI263" i="8"/>
  <c r="CK261" i="8"/>
  <c r="CL260" i="8"/>
  <c r="CE87" i="1"/>
  <c r="CC87" i="1" s="1"/>
  <c r="CJ264" i="4"/>
  <c r="CJ2" i="4" s="1"/>
  <c r="G81" i="4" s="1"/>
  <c r="CK263" i="4"/>
  <c r="CL262" i="4"/>
  <c r="CM261" i="4"/>
  <c r="CN260" i="4"/>
  <c r="BX82" i="6"/>
  <c r="BZ81" i="6"/>
  <c r="BY81" i="6"/>
  <c r="CA82" i="6"/>
  <c r="BY82" i="6"/>
  <c r="CA81" i="6"/>
  <c r="CC86" i="1"/>
  <c r="CA86" i="1"/>
  <c r="CB86" i="1"/>
  <c r="BZ82" i="6"/>
  <c r="G76" i="8" l="1"/>
  <c r="CC83" i="6" s="1"/>
  <c r="CK262" i="8"/>
  <c r="CG264" i="8"/>
  <c r="CG2" i="8" s="1"/>
  <c r="CJ263" i="8"/>
  <c r="BZ87" i="1"/>
  <c r="CA87" i="1"/>
  <c r="CB87" i="1"/>
  <c r="CL261" i="8"/>
  <c r="CM260" i="8"/>
  <c r="CE88" i="1"/>
  <c r="CB88" i="1" s="1"/>
  <c r="CK264" i="4"/>
  <c r="CK2" i="4" s="1"/>
  <c r="G82" i="4" s="1"/>
  <c r="CL263" i="4"/>
  <c r="CM262" i="4"/>
  <c r="CN261" i="4"/>
  <c r="CO260" i="4"/>
  <c r="BX83" i="6"/>
  <c r="BZ83" i="6"/>
  <c r="CA83" i="6"/>
  <c r="BY83" i="6"/>
  <c r="G77" i="8" l="1"/>
  <c r="CC84" i="6" s="1"/>
  <c r="CL262" i="8"/>
  <c r="CH264" i="8"/>
  <c r="CH2" i="8" s="1"/>
  <c r="CK263" i="8"/>
  <c r="CA88" i="1"/>
  <c r="BZ88" i="1"/>
  <c r="CC88" i="1"/>
  <c r="CM261" i="8"/>
  <c r="CN260" i="8"/>
  <c r="CE89" i="1"/>
  <c r="CB89" i="1" s="1"/>
  <c r="CL264" i="4"/>
  <c r="CL2" i="4" s="1"/>
  <c r="G83" i="4" s="1"/>
  <c r="CO261" i="4"/>
  <c r="CP260" i="4"/>
  <c r="CN262" i="4"/>
  <c r="CM263" i="4"/>
  <c r="BY84" i="6"/>
  <c r="BZ84" i="6"/>
  <c r="CA84" i="6"/>
  <c r="BX84" i="6"/>
  <c r="G78" i="8" l="1"/>
  <c r="CC85" i="6" s="1"/>
  <c r="CM262" i="8"/>
  <c r="CI264" i="8"/>
  <c r="CI2" i="8" s="1"/>
  <c r="CA89" i="1"/>
  <c r="CC89" i="1"/>
  <c r="CL263" i="8"/>
  <c r="BZ89" i="1"/>
  <c r="CN261" i="8"/>
  <c r="CO260" i="8"/>
  <c r="CE90" i="1"/>
  <c r="CB90" i="1" s="1"/>
  <c r="CP261" i="4"/>
  <c r="CQ260" i="4"/>
  <c r="CO262" i="4"/>
  <c r="CN263" i="4"/>
  <c r="CM264" i="4"/>
  <c r="CM2" i="4" s="1"/>
  <c r="G84" i="4" s="1"/>
  <c r="BY85" i="6"/>
  <c r="BZ85" i="6"/>
  <c r="BX85" i="6"/>
  <c r="CA85" i="6"/>
  <c r="G79" i="8" l="1"/>
  <c r="CC86" i="6" s="1"/>
  <c r="CN262" i="8"/>
  <c r="CJ264" i="8"/>
  <c r="CJ2" i="8" s="1"/>
  <c r="CM263" i="8"/>
  <c r="BZ90" i="1"/>
  <c r="CA90" i="1"/>
  <c r="CC90" i="1"/>
  <c r="CO261" i="8"/>
  <c r="CP260" i="8"/>
  <c r="CE91" i="1"/>
  <c r="BZ91" i="1" s="1"/>
  <c r="CN264" i="4"/>
  <c r="CN2" i="4" s="1"/>
  <c r="G85" i="4" s="1"/>
  <c r="CP262" i="4"/>
  <c r="CQ261" i="4"/>
  <c r="CR260" i="4"/>
  <c r="CO263" i="4"/>
  <c r="BZ86" i="6"/>
  <c r="BX86" i="6"/>
  <c r="BY86" i="6"/>
  <c r="CA86" i="6"/>
  <c r="G80" i="8" l="1"/>
  <c r="CC87" i="6" s="1"/>
  <c r="CO262" i="8"/>
  <c r="CK264" i="8"/>
  <c r="CK2" i="8" s="1"/>
  <c r="CB91" i="1"/>
  <c r="CA91" i="1"/>
  <c r="CN263" i="8"/>
  <c r="CC91" i="1"/>
  <c r="CP261" i="8"/>
  <c r="CQ260" i="8"/>
  <c r="CE92" i="1"/>
  <c r="CB92" i="1" s="1"/>
  <c r="CO264" i="4"/>
  <c r="CO2" i="4" s="1"/>
  <c r="G86" i="4" s="1"/>
  <c r="CP263" i="4"/>
  <c r="CR261" i="4"/>
  <c r="CS260" i="4"/>
  <c r="CQ262" i="4"/>
  <c r="CA87" i="6"/>
  <c r="BY87" i="6"/>
  <c r="BZ87" i="6"/>
  <c r="BX87" i="6"/>
  <c r="G81" i="8" l="1"/>
  <c r="CC88" i="6" s="1"/>
  <c r="CP262" i="8"/>
  <c r="CL264" i="8"/>
  <c r="CL2" i="8" s="1"/>
  <c r="CO263" i="8"/>
  <c r="CA92" i="1"/>
  <c r="CC92" i="1"/>
  <c r="BZ92" i="1"/>
  <c r="CQ261" i="8"/>
  <c r="CR260" i="8"/>
  <c r="CE93" i="1"/>
  <c r="BZ93" i="1" s="1"/>
  <c r="CP264" i="4"/>
  <c r="CP2" i="4" s="1"/>
  <c r="G87" i="4" s="1"/>
  <c r="CQ263" i="4"/>
  <c r="CS261" i="4"/>
  <c r="CT260" i="4"/>
  <c r="CR262" i="4"/>
  <c r="BY88" i="6"/>
  <c r="CA88" i="6"/>
  <c r="BZ88" i="6"/>
  <c r="BX88" i="6"/>
  <c r="G82" i="8" l="1"/>
  <c r="CC89" i="6" s="1"/>
  <c r="CQ262" i="8"/>
  <c r="CM264" i="8"/>
  <c r="CM2" i="8" s="1"/>
  <c r="CA93" i="1"/>
  <c r="CB93" i="1"/>
  <c r="CC93" i="1"/>
  <c r="CP263" i="8"/>
  <c r="CR261" i="8"/>
  <c r="CS260" i="8"/>
  <c r="CE94" i="1"/>
  <c r="CC94" i="1" s="1"/>
  <c r="CQ264" i="4"/>
  <c r="CQ2" i="4" s="1"/>
  <c r="G88" i="4" s="1"/>
  <c r="CT261" i="4"/>
  <c r="CU260" i="4"/>
  <c r="CS262" i="4"/>
  <c r="CR263" i="4"/>
  <c r="BY89" i="6"/>
  <c r="BZ89" i="6"/>
  <c r="BX89" i="6"/>
  <c r="CA89" i="6"/>
  <c r="G83" i="8" l="1"/>
  <c r="CC90" i="6" s="1"/>
  <c r="CR262" i="8"/>
  <c r="CN264" i="8"/>
  <c r="CN2" i="8" s="1"/>
  <c r="CQ263" i="8"/>
  <c r="BZ94" i="1"/>
  <c r="CB94" i="1"/>
  <c r="CA94" i="1"/>
  <c r="CS261" i="8"/>
  <c r="CT260" i="8"/>
  <c r="CE95" i="1"/>
  <c r="BZ95" i="1" s="1"/>
  <c r="CR264" i="4"/>
  <c r="CR2" i="4" s="1"/>
  <c r="G89" i="4" s="1"/>
  <c r="CU261" i="4"/>
  <c r="CV260" i="4"/>
  <c r="CT262" i="4"/>
  <c r="CS263" i="4"/>
  <c r="BZ90" i="6"/>
  <c r="BY90" i="6"/>
  <c r="CA90" i="6"/>
  <c r="BX90" i="6"/>
  <c r="G84" i="8" l="1"/>
  <c r="CC91" i="6" s="1"/>
  <c r="CS262" i="8"/>
  <c r="CO264" i="8"/>
  <c r="CO2" i="8" s="1"/>
  <c r="CR263" i="8"/>
  <c r="CA95" i="1"/>
  <c r="CC95" i="1"/>
  <c r="CT261" i="8"/>
  <c r="CU260" i="8"/>
  <c r="CB95" i="1"/>
  <c r="CE96" i="1"/>
  <c r="CB96" i="1" s="1"/>
  <c r="CS264" i="4"/>
  <c r="CS2" i="4" s="1"/>
  <c r="G90" i="4" s="1"/>
  <c r="CV261" i="4"/>
  <c r="CW260" i="4"/>
  <c r="CU262" i="4"/>
  <c r="CT263" i="4"/>
  <c r="BZ91" i="6"/>
  <c r="BX91" i="6"/>
  <c r="BY91" i="6"/>
  <c r="CA91" i="6"/>
  <c r="G85" i="8" l="1"/>
  <c r="CC92" i="6" s="1"/>
  <c r="CT262" i="8"/>
  <c r="CP264" i="8"/>
  <c r="CP2" i="8" s="1"/>
  <c r="CS263" i="8"/>
  <c r="CA96" i="1"/>
  <c r="CC96" i="1"/>
  <c r="BZ96" i="1"/>
  <c r="CU261" i="8"/>
  <c r="CV260" i="8"/>
  <c r="CE97" i="1"/>
  <c r="CA97" i="1" s="1"/>
  <c r="CT264" i="4"/>
  <c r="CT2" i="4" s="1"/>
  <c r="G91" i="4" s="1"/>
  <c r="CU263" i="4"/>
  <c r="CV262" i="4"/>
  <c r="CW261" i="4"/>
  <c r="CX260" i="4"/>
  <c r="BX92" i="6"/>
  <c r="BZ92" i="6"/>
  <c r="CA92" i="6"/>
  <c r="BY92" i="6"/>
  <c r="G86" i="8" l="1"/>
  <c r="CC93" i="6" s="1"/>
  <c r="CU262" i="8"/>
  <c r="CQ264" i="8"/>
  <c r="CQ2" i="8" s="1"/>
  <c r="CT263" i="8"/>
  <c r="CV261" i="8"/>
  <c r="CW260" i="8"/>
  <c r="CC97" i="1"/>
  <c r="BZ97" i="1"/>
  <c r="CB97" i="1"/>
  <c r="CE98" i="1"/>
  <c r="CB98" i="1" s="1"/>
  <c r="CU264" i="4"/>
  <c r="CU2" i="4" s="1"/>
  <c r="G92" i="4" s="1"/>
  <c r="CW262" i="4"/>
  <c r="CV263" i="4"/>
  <c r="CX261" i="4"/>
  <c r="CY260" i="4"/>
  <c r="BZ93" i="6"/>
  <c r="BX93" i="6"/>
  <c r="BY93" i="6"/>
  <c r="G87" i="8" l="1"/>
  <c r="CC94" i="6" s="1"/>
  <c r="CV262" i="8"/>
  <c r="CR264" i="8"/>
  <c r="CR2" i="8" s="1"/>
  <c r="CU263" i="8"/>
  <c r="CW261" i="8"/>
  <c r="CX260" i="8"/>
  <c r="CA98" i="1"/>
  <c r="BZ98" i="1"/>
  <c r="CC98" i="1"/>
  <c r="CE99" i="1"/>
  <c r="CB99" i="1" s="1"/>
  <c r="CV264" i="4"/>
  <c r="CV2" i="4" s="1"/>
  <c r="G93" i="4" s="1"/>
  <c r="CW263" i="4"/>
  <c r="CY261" i="4"/>
  <c r="CZ260" i="4"/>
  <c r="CX262" i="4"/>
  <c r="BZ94" i="6"/>
  <c r="BX94" i="6"/>
  <c r="BY94" i="6"/>
  <c r="CA93" i="6"/>
  <c r="CA94" i="6"/>
  <c r="G88" i="8" l="1"/>
  <c r="CC95" i="6" s="1"/>
  <c r="CW262" i="8"/>
  <c r="CS264" i="8"/>
  <c r="CS2" i="8" s="1"/>
  <c r="CV263" i="8"/>
  <c r="CX261" i="8"/>
  <c r="CY260" i="8"/>
  <c r="BZ99" i="1"/>
  <c r="CC99" i="1"/>
  <c r="CA99" i="1"/>
  <c r="CE100" i="1"/>
  <c r="BZ100" i="1" s="1"/>
  <c r="CY262" i="4"/>
  <c r="CX263" i="4"/>
  <c r="CZ261" i="4"/>
  <c r="DA260" i="4"/>
  <c r="CW264" i="4"/>
  <c r="CW2" i="4" s="1"/>
  <c r="G94" i="4" s="1"/>
  <c r="BZ95" i="6"/>
  <c r="CA95" i="6"/>
  <c r="BX95" i="6"/>
  <c r="BY95" i="6"/>
  <c r="G89" i="8" l="1"/>
  <c r="CC96" i="6" s="1"/>
  <c r="CX262" i="8"/>
  <c r="CT264" i="8"/>
  <c r="CT2" i="8" s="1"/>
  <c r="CW263" i="8"/>
  <c r="CY261" i="8"/>
  <c r="CZ260" i="8"/>
  <c r="CA100" i="1"/>
  <c r="CB100" i="1"/>
  <c r="CC100" i="1"/>
  <c r="CE101" i="1"/>
  <c r="CA101" i="1" s="1"/>
  <c r="CX264" i="4"/>
  <c r="CX2" i="4" s="1"/>
  <c r="G95" i="4" s="1"/>
  <c r="CY263" i="4"/>
  <c r="CZ262" i="4"/>
  <c r="DA261" i="4"/>
  <c r="DB260" i="4"/>
  <c r="BZ96" i="6"/>
  <c r="BX96" i="6"/>
  <c r="BY96" i="6"/>
  <c r="CA96" i="6"/>
  <c r="G90" i="8" l="1"/>
  <c r="CC97" i="6" s="1"/>
  <c r="CY262" i="8"/>
  <c r="CU264" i="8"/>
  <c r="CU2" i="8" s="1"/>
  <c r="CC101" i="1"/>
  <c r="CX263" i="8"/>
  <c r="BZ101" i="1"/>
  <c r="CB101" i="1"/>
  <c r="CZ261" i="8"/>
  <c r="DA260" i="8"/>
  <c r="CE102" i="1"/>
  <c r="CB102" i="1" s="1"/>
  <c r="DA262" i="4"/>
  <c r="CY264" i="4"/>
  <c r="CY2" i="4" s="1"/>
  <c r="G96" i="4" s="1"/>
  <c r="CZ263" i="4"/>
  <c r="DB261" i="4"/>
  <c r="DC260" i="4"/>
  <c r="BX97" i="6"/>
  <c r="BY97" i="6"/>
  <c r="BZ97" i="6"/>
  <c r="CA97" i="6"/>
  <c r="G91" i="8" l="1"/>
  <c r="CC98" i="6" s="1"/>
  <c r="CZ262" i="8"/>
  <c r="CV264" i="8"/>
  <c r="CV2" i="8" s="1"/>
  <c r="CY263" i="8"/>
  <c r="CA102" i="1"/>
  <c r="BZ102" i="1"/>
  <c r="CC102" i="1"/>
  <c r="DA261" i="8"/>
  <c r="DB260" i="8"/>
  <c r="CE103" i="1"/>
  <c r="BZ103" i="1" s="1"/>
  <c r="DA263" i="4"/>
  <c r="CZ264" i="4"/>
  <c r="CZ2" i="4" s="1"/>
  <c r="G97" i="4" s="1"/>
  <c r="DC261" i="4"/>
  <c r="DD260" i="4"/>
  <c r="DB262" i="4"/>
  <c r="CA98" i="6"/>
  <c r="BX98" i="6"/>
  <c r="BY98" i="6"/>
  <c r="BZ98" i="6"/>
  <c r="G92" i="8" l="1"/>
  <c r="CC99" i="6" s="1"/>
  <c r="DA262" i="8"/>
  <c r="CW264" i="8"/>
  <c r="CW2" i="8" s="1"/>
  <c r="CZ263" i="8"/>
  <c r="CB103" i="1"/>
  <c r="CA103" i="1"/>
  <c r="CC103" i="1"/>
  <c r="DB261" i="8"/>
  <c r="DC260" i="8"/>
  <c r="CE104" i="1"/>
  <c r="CB104" i="1" s="1"/>
  <c r="DA264" i="4"/>
  <c r="DA2" i="4" s="1"/>
  <c r="G98" i="4" s="1"/>
  <c r="DC262" i="4"/>
  <c r="DD261" i="4"/>
  <c r="DE260" i="4"/>
  <c r="DB263" i="4"/>
  <c r="CA99" i="6"/>
  <c r="BZ99" i="6"/>
  <c r="BX99" i="6"/>
  <c r="BY99" i="6"/>
  <c r="G93" i="8" l="1"/>
  <c r="CC100" i="6" s="1"/>
  <c r="DB262" i="8"/>
  <c r="CX264" i="8"/>
  <c r="CX2" i="8" s="1"/>
  <c r="CC104" i="1"/>
  <c r="BZ104" i="1"/>
  <c r="CA104" i="1"/>
  <c r="DA263" i="8"/>
  <c r="DC261" i="8"/>
  <c r="DD260" i="8"/>
  <c r="CE105" i="1"/>
  <c r="CA105" i="1" s="1"/>
  <c r="DB264" i="4"/>
  <c r="DB2" i="4" s="1"/>
  <c r="G99" i="4" s="1"/>
  <c r="DD262" i="4"/>
  <c r="DC263" i="4"/>
  <c r="DE261" i="4"/>
  <c r="DF260" i="4"/>
  <c r="BX100" i="6"/>
  <c r="BZ100" i="6"/>
  <c r="BY100" i="6"/>
  <c r="CA100" i="6"/>
  <c r="G94" i="8" l="1"/>
  <c r="CC101" i="6" s="1"/>
  <c r="DC262" i="8"/>
  <c r="CY264" i="8"/>
  <c r="CY2" i="8" s="1"/>
  <c r="DB263" i="8"/>
  <c r="BZ105" i="1"/>
  <c r="CC105" i="1"/>
  <c r="CB105" i="1"/>
  <c r="DD261" i="8"/>
  <c r="DE260" i="8"/>
  <c r="CE106" i="1"/>
  <c r="CA106" i="1" s="1"/>
  <c r="DC264" i="4"/>
  <c r="DC2" i="4" s="1"/>
  <c r="G100" i="4" s="1"/>
  <c r="DE262" i="4"/>
  <c r="DF261" i="4"/>
  <c r="DG260" i="4"/>
  <c r="DD263" i="4"/>
  <c r="CA101" i="6"/>
  <c r="BY101" i="6"/>
  <c r="BX101" i="6"/>
  <c r="BZ101" i="6"/>
  <c r="G95" i="8" l="1"/>
  <c r="CC102" i="6" s="1"/>
  <c r="DD262" i="8"/>
  <c r="CZ264" i="8"/>
  <c r="CZ2" i="8" s="1"/>
  <c r="CC106" i="1"/>
  <c r="CB106" i="1"/>
  <c r="BZ106" i="1"/>
  <c r="DC263" i="8"/>
  <c r="DE261" i="8"/>
  <c r="DF260" i="8"/>
  <c r="CE107" i="1"/>
  <c r="CA107" i="1" s="1"/>
  <c r="DD264" i="4"/>
  <c r="DD2" i="4" s="1"/>
  <c r="G101" i="4" s="1"/>
  <c r="DG261" i="4"/>
  <c r="DH260" i="4"/>
  <c r="DF262" i="4"/>
  <c r="DE263" i="4"/>
  <c r="BZ102" i="6"/>
  <c r="CA102" i="6"/>
  <c r="BY102" i="6"/>
  <c r="BX102" i="6"/>
  <c r="G96" i="8" l="1"/>
  <c r="CC103" i="6" s="1"/>
  <c r="DE262" i="8"/>
  <c r="DA264" i="8"/>
  <c r="DA2" i="8" s="1"/>
  <c r="DD263" i="8"/>
  <c r="CC107" i="1"/>
  <c r="CB107" i="1"/>
  <c r="BZ107" i="1"/>
  <c r="DF261" i="8"/>
  <c r="DG260" i="8"/>
  <c r="CE108" i="1"/>
  <c r="BZ108" i="1" s="1"/>
  <c r="DF263" i="4"/>
  <c r="DH261" i="4"/>
  <c r="DI260" i="4"/>
  <c r="DG262" i="4"/>
  <c r="DE264" i="4"/>
  <c r="DE2" i="4" s="1"/>
  <c r="G102" i="4" s="1"/>
  <c r="CA103" i="6"/>
  <c r="BZ103" i="6"/>
  <c r="BX103" i="6"/>
  <c r="BY103" i="6"/>
  <c r="G97" i="8" l="1"/>
  <c r="CC104" i="6" s="1"/>
  <c r="DF262" i="8"/>
  <c r="DB264" i="8"/>
  <c r="DB2" i="8" s="1"/>
  <c r="DE263" i="8"/>
  <c r="CA108" i="1"/>
  <c r="CB108" i="1"/>
  <c r="CC108" i="1"/>
  <c r="DG261" i="8"/>
  <c r="DH260" i="8"/>
  <c r="CE109" i="1"/>
  <c r="CC109" i="1" s="1"/>
  <c r="DH262" i="4"/>
  <c r="DF264" i="4"/>
  <c r="DF2" i="4" s="1"/>
  <c r="G103" i="4" s="1"/>
  <c r="DG263" i="4"/>
  <c r="DI261" i="4"/>
  <c r="DJ260" i="4"/>
  <c r="BY104" i="6"/>
  <c r="BZ104" i="6"/>
  <c r="BX104" i="6"/>
  <c r="CA104" i="6"/>
  <c r="G98" i="8" l="1"/>
  <c r="CC105" i="6" s="1"/>
  <c r="DG262" i="8"/>
  <c r="DC264" i="8"/>
  <c r="DC2" i="8" s="1"/>
  <c r="DF263" i="8"/>
  <c r="CA109" i="1"/>
  <c r="CB109" i="1"/>
  <c r="BZ109" i="1"/>
  <c r="DH261" i="8"/>
  <c r="DI260" i="8"/>
  <c r="CE110" i="1"/>
  <c r="CC110" i="1" s="1"/>
  <c r="DH263" i="4"/>
  <c r="DI262" i="4"/>
  <c r="DJ261" i="4"/>
  <c r="DK260" i="4"/>
  <c r="DG264" i="4"/>
  <c r="DG2" i="4" s="1"/>
  <c r="G104" i="4" s="1"/>
  <c r="BY105" i="6"/>
  <c r="BZ105" i="6"/>
  <c r="BX105" i="6"/>
  <c r="CA105" i="6"/>
  <c r="G99" i="8" l="1"/>
  <c r="CC106" i="6" s="1"/>
  <c r="DH262" i="8"/>
  <c r="DD264" i="8"/>
  <c r="DD2" i="8" s="1"/>
  <c r="DG263" i="8"/>
  <c r="BZ110" i="1"/>
  <c r="CA110" i="1"/>
  <c r="CB110" i="1"/>
  <c r="DI261" i="8"/>
  <c r="DJ260" i="8"/>
  <c r="CE111" i="1"/>
  <c r="CC111" i="1" s="1"/>
  <c r="DI263" i="4"/>
  <c r="DK261" i="4"/>
  <c r="DL260" i="4"/>
  <c r="DJ262" i="4"/>
  <c r="DH264" i="4"/>
  <c r="DH2" i="4" s="1"/>
  <c r="G105" i="4" s="1"/>
  <c r="BZ106" i="6"/>
  <c r="G100" i="8" l="1"/>
  <c r="CC107" i="6" s="1"/>
  <c r="DI262" i="8"/>
  <c r="DE264" i="8"/>
  <c r="DE2" i="8" s="1"/>
  <c r="DH263" i="8"/>
  <c r="CB111" i="1"/>
  <c r="CA111" i="1"/>
  <c r="BZ111" i="1"/>
  <c r="DJ261" i="8"/>
  <c r="DK260" i="8"/>
  <c r="CE112" i="1"/>
  <c r="DL261" i="4"/>
  <c r="DM260" i="4"/>
  <c r="DK262" i="4"/>
  <c r="DI264" i="4"/>
  <c r="DI2" i="4" s="1"/>
  <c r="G106" i="4" s="1"/>
  <c r="DJ263" i="4"/>
  <c r="BX106" i="6"/>
  <c r="CA112" i="1"/>
  <c r="CA106" i="6"/>
  <c r="CA107" i="6"/>
  <c r="BZ112" i="1"/>
  <c r="CB112" i="1"/>
  <c r="CC112" i="1"/>
  <c r="BY106" i="6"/>
  <c r="G101" i="8" l="1"/>
  <c r="CC108" i="6" s="1"/>
  <c r="DJ262" i="8"/>
  <c r="DF264" i="8"/>
  <c r="DF2" i="8" s="1"/>
  <c r="DI263" i="8"/>
  <c r="DK261" i="8"/>
  <c r="DL260" i="8"/>
  <c r="CE113" i="1"/>
  <c r="DL262" i="4"/>
  <c r="DM261" i="4"/>
  <c r="DN260" i="4"/>
  <c r="DJ264" i="4"/>
  <c r="DJ2" i="4" s="1"/>
  <c r="G107" i="4" s="1"/>
  <c r="DK263" i="4"/>
  <c r="BX108" i="6"/>
  <c r="BX107" i="6"/>
  <c r="BY107" i="6"/>
  <c r="BZ107" i="6"/>
  <c r="CB113" i="1"/>
  <c r="G102" i="8" l="1"/>
  <c r="CC109" i="6" s="1"/>
  <c r="DK262" i="8"/>
  <c r="DG264" i="8"/>
  <c r="DG2" i="8" s="1"/>
  <c r="DJ263" i="8"/>
  <c r="DL261" i="8"/>
  <c r="DM260" i="8"/>
  <c r="CE114" i="1"/>
  <c r="DM262" i="4"/>
  <c r="DL263" i="4"/>
  <c r="DN261" i="4"/>
  <c r="DO260" i="4"/>
  <c r="DK264" i="4"/>
  <c r="DK2" i="4" s="1"/>
  <c r="G108" i="4" s="1"/>
  <c r="BX109" i="6"/>
  <c r="CA108" i="6"/>
  <c r="BZ108" i="6"/>
  <c r="BY108" i="6"/>
  <c r="CA113" i="1"/>
  <c r="CC113" i="1"/>
  <c r="BZ113" i="1"/>
  <c r="CB114" i="1"/>
  <c r="G103" i="8" l="1"/>
  <c r="CC110" i="6" s="1"/>
  <c r="DL262" i="8"/>
  <c r="DH264" i="8"/>
  <c r="DH2" i="8" s="1"/>
  <c r="DK263" i="8"/>
  <c r="DM261" i="8"/>
  <c r="DN260" i="8"/>
  <c r="CE115" i="1"/>
  <c r="DN262" i="4"/>
  <c r="DM263" i="4"/>
  <c r="DL264" i="4"/>
  <c r="DL2" i="4" s="1"/>
  <c r="G109" i="4" s="1"/>
  <c r="DO261" i="4"/>
  <c r="DP260" i="4"/>
  <c r="BZ110" i="6"/>
  <c r="BZ109" i="6"/>
  <c r="CA109" i="6"/>
  <c r="BY109" i="6"/>
  <c r="CA114" i="1"/>
  <c r="BZ114" i="1"/>
  <c r="CC114" i="1"/>
  <c r="CA115" i="1"/>
  <c r="G104" i="8" l="1"/>
  <c r="CC111" i="6" s="1"/>
  <c r="DM262" i="8"/>
  <c r="DI264" i="8"/>
  <c r="DI2" i="8" s="1"/>
  <c r="DL263" i="8"/>
  <c r="DN261" i="8"/>
  <c r="DO260" i="8"/>
  <c r="CE116" i="1"/>
  <c r="DO262" i="4"/>
  <c r="DN263" i="4"/>
  <c r="DM264" i="4"/>
  <c r="DM2" i="4" s="1"/>
  <c r="G110" i="4" s="1"/>
  <c r="DP261" i="4"/>
  <c r="DQ260" i="4"/>
  <c r="CA111" i="6"/>
  <c r="BY110" i="6"/>
  <c r="BX110" i="6"/>
  <c r="CA110" i="6"/>
  <c r="BZ115" i="1"/>
  <c r="CB115" i="1"/>
  <c r="CC115" i="1"/>
  <c r="CA116" i="1"/>
  <c r="G105" i="8" l="1"/>
  <c r="CC112" i="6" s="1"/>
  <c r="BX112" i="6" s="1"/>
  <c r="DN262" i="8"/>
  <c r="DJ264" i="8"/>
  <c r="DJ2" i="8" s="1"/>
  <c r="DM263" i="8"/>
  <c r="DO261" i="8"/>
  <c r="DP260" i="8"/>
  <c r="CE117" i="1"/>
  <c r="DO263" i="4"/>
  <c r="DN264" i="4"/>
  <c r="DN2" i="4" s="1"/>
  <c r="G111" i="4" s="1"/>
  <c r="DQ261" i="4"/>
  <c r="DR260" i="4"/>
  <c r="DP262" i="4"/>
  <c r="BZ111" i="6"/>
  <c r="BY111" i="6"/>
  <c r="BX111" i="6"/>
  <c r="CB116" i="1"/>
  <c r="CC116" i="1"/>
  <c r="BZ116" i="1"/>
  <c r="BZ117" i="1"/>
  <c r="G106" i="8" l="1"/>
  <c r="CC113" i="6" s="1"/>
  <c r="BY113" i="6" s="1"/>
  <c r="DO262" i="8"/>
  <c r="DK264" i="8"/>
  <c r="DK2" i="8" s="1"/>
  <c r="DN263" i="8"/>
  <c r="DP261" i="8"/>
  <c r="DQ260" i="8"/>
  <c r="CE118" i="1"/>
  <c r="DQ262" i="4"/>
  <c r="DO264" i="4"/>
  <c r="DO2" i="4" s="1"/>
  <c r="G112" i="4" s="1"/>
  <c r="DR261" i="4"/>
  <c r="DS260" i="4"/>
  <c r="DP263" i="4"/>
  <c r="BY112" i="6"/>
  <c r="BZ112" i="6"/>
  <c r="CA112" i="6"/>
  <c r="CA117" i="1"/>
  <c r="CB117" i="1"/>
  <c r="CC117" i="1"/>
  <c r="CB118" i="1"/>
  <c r="G107" i="8" l="1"/>
  <c r="CC114" i="6" s="1"/>
  <c r="DP262" i="8"/>
  <c r="DL264" i="8"/>
  <c r="DL2" i="8" s="1"/>
  <c r="DO263" i="8"/>
  <c r="DQ261" i="8"/>
  <c r="DR260" i="8"/>
  <c r="CE119" i="1"/>
  <c r="DQ263" i="4"/>
  <c r="DR262" i="4"/>
  <c r="DS261" i="4"/>
  <c r="DT260" i="4"/>
  <c r="DP264" i="4"/>
  <c r="DP2" i="4" s="1"/>
  <c r="G113" i="4" s="1"/>
  <c r="BZ114" i="6"/>
  <c r="BZ113" i="6"/>
  <c r="BX113" i="6"/>
  <c r="CA113" i="6"/>
  <c r="CC118" i="1"/>
  <c r="BZ118" i="1"/>
  <c r="CA118" i="1"/>
  <c r="CC119" i="1"/>
  <c r="G108" i="8" l="1"/>
  <c r="CC115" i="6" s="1"/>
  <c r="CA115" i="6" s="1"/>
  <c r="DQ262" i="8"/>
  <c r="DM264" i="8"/>
  <c r="DM2" i="8" s="1"/>
  <c r="DP263" i="8"/>
  <c r="DR261" i="8"/>
  <c r="DS260" i="8"/>
  <c r="CE120" i="1"/>
  <c r="DR263" i="4"/>
  <c r="DS262" i="4"/>
  <c r="DQ264" i="4"/>
  <c r="DQ2" i="4" s="1"/>
  <c r="G114" i="4" s="1"/>
  <c r="DT261" i="4"/>
  <c r="DU260" i="4"/>
  <c r="CA114" i="6"/>
  <c r="BY114" i="6"/>
  <c r="BX114" i="6"/>
  <c r="CB119" i="1"/>
  <c r="CA119" i="1"/>
  <c r="BZ119" i="1"/>
  <c r="CA120" i="1"/>
  <c r="BY115" i="6" l="1"/>
  <c r="G109" i="8"/>
  <c r="CC116" i="6" s="1"/>
  <c r="BZ116" i="6" s="1"/>
  <c r="DR262" i="8"/>
  <c r="DN264" i="8"/>
  <c r="DN2" i="8" s="1"/>
  <c r="DQ263" i="8"/>
  <c r="DS261" i="8"/>
  <c r="DT260" i="8"/>
  <c r="CE121" i="1"/>
  <c r="DS263" i="4"/>
  <c r="DR264" i="4"/>
  <c r="DT262" i="4"/>
  <c r="DU261" i="4"/>
  <c r="DV260" i="4"/>
  <c r="BX115" i="6"/>
  <c r="BZ115" i="6"/>
  <c r="CC120" i="1"/>
  <c r="BZ120" i="1"/>
  <c r="CB120" i="1"/>
  <c r="CC121" i="1"/>
  <c r="BX116" i="6" l="1"/>
  <c r="BY116" i="6"/>
  <c r="CA116" i="6"/>
  <c r="G110" i="8"/>
  <c r="CC117" i="6" s="1"/>
  <c r="BX117" i="6" s="1"/>
  <c r="DS262" i="8"/>
  <c r="DO264" i="8"/>
  <c r="DO2" i="8" s="1"/>
  <c r="DR263" i="8"/>
  <c r="DT261" i="8"/>
  <c r="DU260" i="8"/>
  <c r="DT263" i="4"/>
  <c r="DS264" i="4"/>
  <c r="DS2" i="4" s="1"/>
  <c r="G116" i="4" s="1"/>
  <c r="DU262" i="4"/>
  <c r="DR2" i="4"/>
  <c r="G115" i="4" s="1"/>
  <c r="DV261" i="4"/>
  <c r="DW260" i="4"/>
  <c r="CB121" i="1"/>
  <c r="BZ121" i="1"/>
  <c r="CA121" i="1"/>
  <c r="BY117" i="6" l="1"/>
  <c r="BZ117" i="6"/>
  <c r="CA117" i="6"/>
  <c r="G111" i="8"/>
  <c r="CC118" i="6" s="1"/>
  <c r="BZ118" i="6" s="1"/>
  <c r="DT262" i="8"/>
  <c r="DP264" i="8"/>
  <c r="DP2" i="8" s="1"/>
  <c r="DS263" i="8"/>
  <c r="DU261" i="8"/>
  <c r="DV260" i="8"/>
  <c r="CE122" i="1"/>
  <c r="CE123" i="1"/>
  <c r="DU263" i="4"/>
  <c r="DT264" i="4"/>
  <c r="DT2" i="4" s="1"/>
  <c r="G117" i="4" s="1"/>
  <c r="DW261" i="4"/>
  <c r="DX260" i="4"/>
  <c r="DV262" i="4"/>
  <c r="BZ122" i="1"/>
  <c r="CB123" i="1"/>
  <c r="CA122" i="1"/>
  <c r="CB122" i="1"/>
  <c r="CC122" i="1"/>
  <c r="BZ123" i="1"/>
  <c r="CC123" i="1"/>
  <c r="CA118" i="6" l="1"/>
  <c r="BX118" i="6"/>
  <c r="BY118" i="6"/>
  <c r="G112" i="8"/>
  <c r="CC119" i="6" s="1"/>
  <c r="DU262" i="8"/>
  <c r="DQ264" i="8"/>
  <c r="DQ2" i="8" s="1"/>
  <c r="DT263" i="8"/>
  <c r="DV261" i="8"/>
  <c r="DW260" i="8"/>
  <c r="CE124" i="1"/>
  <c r="DV263" i="4"/>
  <c r="DU264" i="4"/>
  <c r="DU2" i="4" s="1"/>
  <c r="G118" i="4" s="1"/>
  <c r="DW262" i="4"/>
  <c r="DX261" i="4"/>
  <c r="DY260" i="4"/>
  <c r="CB124" i="1"/>
  <c r="CA123" i="1"/>
  <c r="CA119" i="6" l="1"/>
  <c r="BX119" i="6"/>
  <c r="BY119" i="6"/>
  <c r="BZ119" i="6"/>
  <c r="G113" i="8"/>
  <c r="CC120" i="6" s="1"/>
  <c r="DV262" i="8"/>
  <c r="DR264" i="8"/>
  <c r="DR2" i="8" s="1"/>
  <c r="DU263" i="8"/>
  <c r="DW261" i="8"/>
  <c r="DX260" i="8"/>
  <c r="CE125" i="1"/>
  <c r="DW263" i="4"/>
  <c r="DV264" i="4"/>
  <c r="DV2" i="4" s="1"/>
  <c r="G119" i="4" s="1"/>
  <c r="DY261" i="4"/>
  <c r="DZ260" i="4"/>
  <c r="DX262" i="4"/>
  <c r="CC124" i="1"/>
  <c r="BZ124" i="1"/>
  <c r="CB125" i="1"/>
  <c r="CC125" i="1"/>
  <c r="CA124" i="1"/>
  <c r="BX120" i="6" l="1"/>
  <c r="BY120" i="6"/>
  <c r="BZ120" i="6"/>
  <c r="CA120" i="6"/>
  <c r="G114" i="8"/>
  <c r="CC121" i="6" s="1"/>
  <c r="DW262" i="8"/>
  <c r="DS264" i="8"/>
  <c r="DS2" i="8" s="1"/>
  <c r="G115" i="8" s="1"/>
  <c r="CC122" i="6" s="1"/>
  <c r="DV263" i="8"/>
  <c r="DX261" i="8"/>
  <c r="DY260" i="8"/>
  <c r="CE126" i="1"/>
  <c r="DW264" i="4"/>
  <c r="DW2" i="4" s="1"/>
  <c r="G120" i="4" s="1"/>
  <c r="DZ261" i="4"/>
  <c r="EA260" i="4"/>
  <c r="DY262" i="4"/>
  <c r="DX263" i="4"/>
  <c r="CA125" i="1"/>
  <c r="CB126" i="1"/>
  <c r="BZ125" i="1"/>
  <c r="DX262" i="8" l="1"/>
  <c r="BY122" i="6"/>
  <c r="BX122" i="6"/>
  <c r="CA122" i="6"/>
  <c r="BZ122" i="6"/>
  <c r="BX121" i="6"/>
  <c r="CA121" i="6"/>
  <c r="BZ121" i="6"/>
  <c r="BY121" i="6"/>
  <c r="DT264" i="8"/>
  <c r="DT2" i="8" s="1"/>
  <c r="DW263" i="8"/>
  <c r="DY261" i="8"/>
  <c r="DZ260" i="8"/>
  <c r="CE127" i="1"/>
  <c r="DX264" i="4"/>
  <c r="DX2" i="4" s="1"/>
  <c r="G121" i="4" s="1"/>
  <c r="DY263" i="4"/>
  <c r="DZ262" i="4"/>
  <c r="EA261" i="4"/>
  <c r="EB260" i="4"/>
  <c r="CC126" i="1"/>
  <c r="BZ126" i="1"/>
  <c r="CA126" i="1"/>
  <c r="BZ127" i="1"/>
  <c r="DY262" i="8" l="1"/>
  <c r="G116" i="8"/>
  <c r="CC123" i="6" s="1"/>
  <c r="DU264" i="8"/>
  <c r="DU2" i="8" s="1"/>
  <c r="DX263" i="8"/>
  <c r="DZ261" i="8"/>
  <c r="EA260" i="8"/>
  <c r="CE128" i="1"/>
  <c r="DZ263" i="4"/>
  <c r="DY264" i="4"/>
  <c r="DY2" i="4" s="1"/>
  <c r="G122" i="4" s="1"/>
  <c r="EA262" i="4"/>
  <c r="EB261" i="4"/>
  <c r="EC260" i="4"/>
  <c r="CC127" i="1"/>
  <c r="CB127" i="1"/>
  <c r="CA127" i="1"/>
  <c r="CC128" i="1"/>
  <c r="BZ128" i="1"/>
  <c r="DZ262" i="8" l="1"/>
  <c r="CA123" i="6"/>
  <c r="BX123" i="6"/>
  <c r="BY123" i="6"/>
  <c r="BZ123" i="6"/>
  <c r="G117" i="8"/>
  <c r="CC124" i="6" s="1"/>
  <c r="DV264" i="8"/>
  <c r="DV2" i="8" s="1"/>
  <c r="DY263" i="8"/>
  <c r="EA261" i="8"/>
  <c r="EA262" i="8" s="1"/>
  <c r="EB260" i="8"/>
  <c r="CE129" i="1"/>
  <c r="EA263" i="4"/>
  <c r="DZ264" i="4"/>
  <c r="DZ2" i="4" s="1"/>
  <c r="G123" i="4" s="1"/>
  <c r="EB262" i="4"/>
  <c r="EC261" i="4"/>
  <c r="ED260" i="4"/>
  <c r="CB128" i="1"/>
  <c r="CA128" i="1"/>
  <c r="CC129" i="1"/>
  <c r="CB129" i="1"/>
  <c r="BZ124" i="6" l="1"/>
  <c r="CA124" i="6"/>
  <c r="BX124" i="6"/>
  <c r="BY124" i="6"/>
  <c r="G118" i="8"/>
  <c r="CC125" i="6" s="1"/>
  <c r="DW264" i="8"/>
  <c r="DW2" i="8" s="1"/>
  <c r="G119" i="8" s="1"/>
  <c r="CC126" i="6" s="1"/>
  <c r="DZ263" i="8"/>
  <c r="EB261" i="8"/>
  <c r="EB262" i="8" s="1"/>
  <c r="EC260" i="8"/>
  <c r="CE130" i="1"/>
  <c r="EB263" i="4"/>
  <c r="EC262" i="4"/>
  <c r="EA264" i="4"/>
  <c r="EA2" i="4" s="1"/>
  <c r="G124" i="4" s="1"/>
  <c r="ED261" i="4"/>
  <c r="EE260" i="4"/>
  <c r="CB130" i="1"/>
  <c r="BZ130" i="1"/>
  <c r="BZ129" i="1"/>
  <c r="CA130" i="1"/>
  <c r="CA129" i="1"/>
  <c r="BX126" i="6" l="1"/>
  <c r="BZ126" i="6"/>
  <c r="CA126" i="6"/>
  <c r="BY126" i="6"/>
  <c r="BZ125" i="6"/>
  <c r="BX125" i="6"/>
  <c r="BY125" i="6"/>
  <c r="CA125" i="6"/>
  <c r="DX264" i="8"/>
  <c r="DX2" i="8" s="1"/>
  <c r="EA263" i="8"/>
  <c r="EC261" i="8"/>
  <c r="EC262" i="8" s="1"/>
  <c r="ED260" i="8"/>
  <c r="CE131" i="1"/>
  <c r="EC263" i="4"/>
  <c r="ED262" i="4"/>
  <c r="EB264" i="4"/>
  <c r="EB2" i="4" s="1"/>
  <c r="G125" i="4" s="1"/>
  <c r="EE261" i="4"/>
  <c r="EF260" i="4"/>
  <c r="CC130" i="1"/>
  <c r="CB131" i="1"/>
  <c r="G120" i="8" l="1"/>
  <c r="CC127" i="6" s="1"/>
  <c r="DY264" i="8"/>
  <c r="DY2" i="8" s="1"/>
  <c r="EB263" i="8"/>
  <c r="ED261" i="8"/>
  <c r="ED262" i="8" s="1"/>
  <c r="EE260" i="8"/>
  <c r="CE132" i="1"/>
  <c r="ED263" i="4"/>
  <c r="EC264" i="4"/>
  <c r="EC2" i="4" s="1"/>
  <c r="G126" i="4" s="1"/>
  <c r="EE262" i="4"/>
  <c r="EF261" i="4"/>
  <c r="EG260" i="4"/>
  <c r="BZ132" i="1"/>
  <c r="CB132" i="1"/>
  <c r="BZ131" i="1"/>
  <c r="CA131" i="1"/>
  <c r="CC131" i="1"/>
  <c r="BX127" i="6" l="1"/>
  <c r="BY127" i="6"/>
  <c r="BZ127" i="6"/>
  <c r="CA127" i="6"/>
  <c r="G121" i="8"/>
  <c r="CC128" i="6" s="1"/>
  <c r="DZ264" i="8"/>
  <c r="DZ2" i="8" s="1"/>
  <c r="EC263" i="8"/>
  <c r="EE261" i="8"/>
  <c r="EE262" i="8" s="1"/>
  <c r="EF260" i="8"/>
  <c r="CE133" i="1"/>
  <c r="ED264" i="4"/>
  <c r="ED2" i="4" s="1"/>
  <c r="G127" i="4" s="1"/>
  <c r="EE263" i="4"/>
  <c r="EG261" i="4"/>
  <c r="EH260" i="4"/>
  <c r="EF262" i="4"/>
  <c r="CC132" i="1"/>
  <c r="CA133" i="1"/>
  <c r="CC133" i="1"/>
  <c r="BZ133" i="1"/>
  <c r="CA132" i="1"/>
  <c r="CB133" i="1"/>
  <c r="CA128" i="6" l="1"/>
  <c r="BZ128" i="6"/>
  <c r="BX128" i="6"/>
  <c r="BY128" i="6"/>
  <c r="G122" i="8"/>
  <c r="CC129" i="6" s="1"/>
  <c r="EA264" i="8"/>
  <c r="EA2" i="8" s="1"/>
  <c r="G123" i="8" s="1"/>
  <c r="CC130" i="6" s="1"/>
  <c r="ED263" i="8"/>
  <c r="EF261" i="8"/>
  <c r="EF262" i="8" s="1"/>
  <c r="EG260" i="8"/>
  <c r="CE134" i="1"/>
  <c r="EE264" i="4"/>
  <c r="EE2" i="4" s="1"/>
  <c r="G128" i="4" s="1"/>
  <c r="EF263" i="4"/>
  <c r="EG262" i="4"/>
  <c r="EH261" i="4"/>
  <c r="EI260" i="4"/>
  <c r="BZ134" i="1"/>
  <c r="CA134" i="1"/>
  <c r="CB134" i="1"/>
  <c r="CA130" i="6" l="1"/>
  <c r="BZ130" i="6"/>
  <c r="BY130" i="6"/>
  <c r="BX130" i="6"/>
  <c r="BX129" i="6"/>
  <c r="BZ129" i="6"/>
  <c r="CA129" i="6"/>
  <c r="BY129" i="6"/>
  <c r="EB264" i="8"/>
  <c r="EB2" i="8" s="1"/>
  <c r="EE263" i="8"/>
  <c r="EG261" i="8"/>
  <c r="EG262" i="8" s="1"/>
  <c r="EH260" i="8"/>
  <c r="CE135" i="1"/>
  <c r="EF264" i="4"/>
  <c r="EF2" i="4" s="1"/>
  <c r="G129" i="4" s="1"/>
  <c r="EG263" i="4"/>
  <c r="EH262" i="4"/>
  <c r="EI261" i="4"/>
  <c r="EJ260" i="4"/>
  <c r="CA135" i="1"/>
  <c r="CC134" i="1"/>
  <c r="CC135" i="1"/>
  <c r="G124" i="8" l="1"/>
  <c r="CC131" i="6" s="1"/>
  <c r="EC264" i="8"/>
  <c r="EC2" i="8" s="1"/>
  <c r="EF263" i="8"/>
  <c r="EH261" i="8"/>
  <c r="EH262" i="8" s="1"/>
  <c r="EI260" i="8"/>
  <c r="CE136" i="1"/>
  <c r="EG264" i="4"/>
  <c r="EG2" i="4" s="1"/>
  <c r="G130" i="4" s="1"/>
  <c r="EH263" i="4"/>
  <c r="EJ261" i="4"/>
  <c r="EK260" i="4"/>
  <c r="EI262" i="4"/>
  <c r="BZ135" i="1"/>
  <c r="CB135" i="1"/>
  <c r="CA136" i="1"/>
  <c r="CA131" i="6" l="1"/>
  <c r="BX131" i="6"/>
  <c r="BZ131" i="6"/>
  <c r="BY131" i="6"/>
  <c r="G125" i="8"/>
  <c r="CC132" i="6" s="1"/>
  <c r="ED264" i="8"/>
  <c r="ED2" i="8" s="1"/>
  <c r="EG263" i="8"/>
  <c r="EI261" i="8"/>
  <c r="EI262" i="8" s="1"/>
  <c r="EJ260" i="8"/>
  <c r="CE137" i="1"/>
  <c r="EH264" i="4"/>
  <c r="EH2" i="4" s="1"/>
  <c r="G131" i="4" s="1"/>
  <c r="EK261" i="4"/>
  <c r="EL260" i="4"/>
  <c r="EJ262" i="4"/>
  <c r="EI263" i="4"/>
  <c r="CC136" i="1"/>
  <c r="CB136" i="1"/>
  <c r="CC137" i="1"/>
  <c r="CB137" i="1"/>
  <c r="BZ136" i="1"/>
  <c r="BZ137" i="1"/>
  <c r="BZ132" i="6" l="1"/>
  <c r="BX132" i="6"/>
  <c r="BY132" i="6"/>
  <c r="CA132" i="6"/>
  <c r="G126" i="8"/>
  <c r="CC133" i="6" s="1"/>
  <c r="EE264" i="8"/>
  <c r="EE2" i="8" s="1"/>
  <c r="G127" i="8" s="1"/>
  <c r="CC134" i="6" s="1"/>
  <c r="EH263" i="8"/>
  <c r="EJ261" i="8"/>
  <c r="EJ262" i="8" s="1"/>
  <c r="EK260" i="8"/>
  <c r="CE138" i="1"/>
  <c r="EI264" i="4"/>
  <c r="EI2" i="4" s="1"/>
  <c r="G132" i="4" s="1"/>
  <c r="EL261" i="4"/>
  <c r="EM260" i="4"/>
  <c r="EK262" i="4"/>
  <c r="EJ263" i="4"/>
  <c r="BZ138" i="1"/>
  <c r="CC138" i="1"/>
  <c r="CA137" i="1"/>
  <c r="CB138" i="1"/>
  <c r="CA138" i="1"/>
  <c r="BZ134" i="6" l="1"/>
  <c r="CA134" i="6"/>
  <c r="BY134" i="6"/>
  <c r="BX134" i="6"/>
  <c r="BY133" i="6"/>
  <c r="BX133" i="6"/>
  <c r="CA133" i="6"/>
  <c r="BZ133" i="6"/>
  <c r="EF264" i="8"/>
  <c r="EF2" i="8" s="1"/>
  <c r="EI263" i="8"/>
  <c r="EK261" i="8"/>
  <c r="EK262" i="8" s="1"/>
  <c r="EL260" i="8"/>
  <c r="CE139" i="1"/>
  <c r="EK263" i="4"/>
  <c r="EM261" i="4"/>
  <c r="EN260" i="4"/>
  <c r="EL262" i="4"/>
  <c r="EJ264" i="4"/>
  <c r="EJ2" i="4" s="1"/>
  <c r="G133" i="4" s="1"/>
  <c r="CC139" i="1"/>
  <c r="BZ139" i="1"/>
  <c r="CA139" i="1"/>
  <c r="CB139" i="1"/>
  <c r="G128" i="8" l="1"/>
  <c r="CC135" i="6" s="1"/>
  <c r="EG264" i="8"/>
  <c r="EG2" i="8" s="1"/>
  <c r="EJ263" i="8"/>
  <c r="EL261" i="8"/>
  <c r="EL262" i="8" s="1"/>
  <c r="EM260" i="8"/>
  <c r="CE140" i="1"/>
  <c r="CB140" i="1" s="1"/>
  <c r="EN261" i="4"/>
  <c r="EO260" i="4"/>
  <c r="EK264" i="4"/>
  <c r="EK2" i="4" s="1"/>
  <c r="G134" i="4" s="1"/>
  <c r="EM262" i="4"/>
  <c r="EL263" i="4"/>
  <c r="CA135" i="6" l="1"/>
  <c r="BX135" i="6"/>
  <c r="BY135" i="6"/>
  <c r="BZ135" i="6"/>
  <c r="G129" i="8"/>
  <c r="CC136" i="6" s="1"/>
  <c r="EH264" i="8"/>
  <c r="EH2" i="8" s="1"/>
  <c r="EK263" i="8"/>
  <c r="BZ140" i="1"/>
  <c r="CC140" i="1"/>
  <c r="EM261" i="8"/>
  <c r="EM262" i="8" s="1"/>
  <c r="EN260" i="8"/>
  <c r="CA140" i="1"/>
  <c r="CE141" i="1"/>
  <c r="EM263" i="4"/>
  <c r="EL264" i="4"/>
  <c r="EL2" i="4" s="1"/>
  <c r="G135" i="4" s="1"/>
  <c r="EO261" i="4"/>
  <c r="EP260" i="4"/>
  <c r="EN262" i="4"/>
  <c r="CA136" i="6" l="1"/>
  <c r="BX136" i="6"/>
  <c r="BY136" i="6"/>
  <c r="BZ136" i="6"/>
  <c r="G130" i="8"/>
  <c r="CC137" i="6" s="1"/>
  <c r="EI264" i="8"/>
  <c r="EI2" i="8" s="1"/>
  <c r="G131" i="8" s="1"/>
  <c r="CC138" i="6" s="1"/>
  <c r="EL263" i="8"/>
  <c r="EN261" i="8"/>
  <c r="EN262" i="8" s="1"/>
  <c r="EO260" i="8"/>
  <c r="CE142" i="1"/>
  <c r="EM264" i="4"/>
  <c r="EM2" i="4" s="1"/>
  <c r="G136" i="4" s="1"/>
  <c r="EP261" i="4"/>
  <c r="EQ260" i="4"/>
  <c r="EO262" i="4"/>
  <c r="EN263" i="4"/>
  <c r="BX138" i="6" l="1"/>
  <c r="CA138" i="6"/>
  <c r="BY138" i="6"/>
  <c r="BZ138" i="6"/>
  <c r="BX137" i="6"/>
  <c r="CA137" i="6"/>
  <c r="BY137" i="6"/>
  <c r="BZ137" i="6"/>
  <c r="EJ264" i="8"/>
  <c r="EJ2" i="8" s="1"/>
  <c r="EM263" i="8"/>
  <c r="EO261" i="8"/>
  <c r="EO262" i="8" s="1"/>
  <c r="EP260" i="8"/>
  <c r="CE143" i="1"/>
  <c r="EN264" i="4"/>
  <c r="EN2" i="4" s="1"/>
  <c r="G137" i="4" s="1"/>
  <c r="EO263" i="4"/>
  <c r="EQ261" i="4"/>
  <c r="ER260" i="4"/>
  <c r="EP262" i="4"/>
  <c r="G132" i="8" l="1"/>
  <c r="CC139" i="6" s="1"/>
  <c r="EK264" i="8"/>
  <c r="EK2" i="8" s="1"/>
  <c r="EN263" i="8"/>
  <c r="EP261" i="8"/>
  <c r="EP262" i="8" s="1"/>
  <c r="EQ260" i="8"/>
  <c r="CE144" i="1"/>
  <c r="EO264" i="4"/>
  <c r="EO2" i="4" s="1"/>
  <c r="G138" i="4" s="1"/>
  <c r="EQ262" i="4"/>
  <c r="ER261" i="4"/>
  <c r="ES260" i="4"/>
  <c r="EP263" i="4"/>
  <c r="CA139" i="6" l="1"/>
  <c r="BX139" i="6"/>
  <c r="BY139" i="6"/>
  <c r="BZ139" i="6"/>
  <c r="G133" i="8"/>
  <c r="CC140" i="6" s="1"/>
  <c r="EL264" i="8"/>
  <c r="EL2" i="8" s="1"/>
  <c r="EO263" i="8"/>
  <c r="EQ261" i="8"/>
  <c r="EQ262" i="8" s="1"/>
  <c r="ER260" i="8"/>
  <c r="CE146" i="1"/>
  <c r="ER262" i="4"/>
  <c r="EP264" i="4"/>
  <c r="EP2" i="4" s="1"/>
  <c r="G139" i="4" s="1"/>
  <c r="ES261" i="4"/>
  <c r="ET260" i="4"/>
  <c r="EQ263" i="4"/>
  <c r="G134" i="8" l="1"/>
  <c r="CC141" i="6" s="1"/>
  <c r="EM264" i="8"/>
  <c r="EM2" i="8" s="1"/>
  <c r="EP263" i="8"/>
  <c r="ER261" i="8"/>
  <c r="ER262" i="8" s="1"/>
  <c r="ES260" i="8"/>
  <c r="CE147" i="1"/>
  <c r="ES262" i="4"/>
  <c r="EQ264" i="4"/>
  <c r="EQ2" i="4" s="1"/>
  <c r="G140" i="4" s="1"/>
  <c r="ET261" i="4"/>
  <c r="EU260" i="4"/>
  <c r="ER263" i="4"/>
  <c r="CA140" i="6"/>
  <c r="BY140" i="6"/>
  <c r="BX140" i="6"/>
  <c r="BZ140" i="6"/>
  <c r="G135" i="8" l="1"/>
  <c r="CC142" i="6" s="1"/>
  <c r="EN264" i="8"/>
  <c r="EN2" i="8" s="1"/>
  <c r="EQ263" i="8"/>
  <c r="ES261" i="8"/>
  <c r="ES262" i="8" s="1"/>
  <c r="ET260" i="8"/>
  <c r="CE148" i="1"/>
  <c r="ER264" i="4"/>
  <c r="ER2" i="4" s="1"/>
  <c r="G141" i="4" s="1"/>
  <c r="ES263" i="4"/>
  <c r="ET262" i="4"/>
  <c r="EU261" i="4"/>
  <c r="EV260" i="4"/>
  <c r="G136" i="8" l="1"/>
  <c r="CC143" i="6" s="1"/>
  <c r="EO264" i="8"/>
  <c r="EO2" i="8" s="1"/>
  <c r="ER263" i="8"/>
  <c r="ET261" i="8"/>
  <c r="ET262" i="8" s="1"/>
  <c r="EU260" i="8"/>
  <c r="ES264" i="4"/>
  <c r="ES2" i="4" s="1"/>
  <c r="G142" i="4" s="1"/>
  <c r="EV261" i="4"/>
  <c r="EW260" i="4"/>
  <c r="EU262" i="4"/>
  <c r="ET263" i="4"/>
  <c r="G137" i="8" l="1"/>
  <c r="CC144" i="6" s="1"/>
  <c r="EP264" i="8"/>
  <c r="EP2" i="8" s="1"/>
  <c r="ES263" i="8"/>
  <c r="EU261" i="8"/>
  <c r="EU262" i="8" s="1"/>
  <c r="EV260" i="8"/>
  <c r="EU263" i="4"/>
  <c r="EV262" i="4"/>
  <c r="EW261" i="4"/>
  <c r="EX260" i="4"/>
  <c r="ET264" i="4"/>
  <c r="G138" i="8" l="1"/>
  <c r="CC146" i="6" s="1"/>
  <c r="EQ264" i="8"/>
  <c r="EQ2" i="8" s="1"/>
  <c r="ET263" i="8"/>
  <c r="EV261" i="8"/>
  <c r="EV262" i="8" s="1"/>
  <c r="EW260" i="8"/>
  <c r="EV263" i="4"/>
  <c r="EX261" i="4"/>
  <c r="EY260" i="4"/>
  <c r="EW262" i="4"/>
  <c r="EU264" i="4"/>
  <c r="EU2" i="4" s="1"/>
  <c r="G144" i="4" s="1"/>
  <c r="ET2" i="4"/>
  <c r="G143" i="4" s="1"/>
  <c r="G139" i="8" l="1"/>
  <c r="CC147" i="6" s="1"/>
  <c r="ER264" i="8"/>
  <c r="ER2" i="8" s="1"/>
  <c r="EU263" i="8"/>
  <c r="EW261" i="8"/>
  <c r="EW262" i="8" s="1"/>
  <c r="EX260" i="8"/>
  <c r="EW263" i="4"/>
  <c r="EX262" i="4"/>
  <c r="EY261" i="4"/>
  <c r="EZ260" i="4"/>
  <c r="EV264" i="4"/>
  <c r="EV2" i="4" s="1"/>
  <c r="G145" i="4" s="1"/>
  <c r="G140" i="8" l="1"/>
  <c r="CC148" i="6" s="1"/>
  <c r="ES264" i="8"/>
  <c r="ES2" i="8" s="1"/>
  <c r="EV263" i="8"/>
  <c r="EX261" i="8"/>
  <c r="EX262" i="8" s="1"/>
  <c r="EY260" i="8"/>
  <c r="EX263" i="4"/>
  <c r="EY262" i="4"/>
  <c r="EZ261" i="4"/>
  <c r="FA260" i="4"/>
  <c r="EW264" i="4"/>
  <c r="EW2" i="4" s="1"/>
  <c r="G146" i="4" s="1"/>
  <c r="G141" i="8" l="1"/>
  <c r="ET264" i="8"/>
  <c r="ET2" i="8" s="1"/>
  <c r="EW263" i="8"/>
  <c r="EY261" i="8"/>
  <c r="EY262" i="8" s="1"/>
  <c r="EZ260" i="8"/>
  <c r="EY263" i="4"/>
  <c r="FA261" i="4"/>
  <c r="FB260" i="4"/>
  <c r="EZ262" i="4"/>
  <c r="EX264" i="4"/>
  <c r="EX2" i="4" s="1"/>
  <c r="G147" i="4" s="1"/>
  <c r="G142" i="8" l="1"/>
  <c r="EU264" i="8"/>
  <c r="EU2" i="8" s="1"/>
  <c r="EX263" i="8"/>
  <c r="EZ261" i="8"/>
  <c r="EZ262" i="8" s="1"/>
  <c r="FA260" i="8"/>
  <c r="FA262" i="4"/>
  <c r="EY264" i="4"/>
  <c r="EY2" i="4" s="1"/>
  <c r="G148" i="4" s="1"/>
  <c r="FB261" i="4"/>
  <c r="FC260" i="4"/>
  <c r="EZ263" i="4"/>
  <c r="G143" i="8" l="1"/>
  <c r="EV264" i="8"/>
  <c r="EV2" i="8" s="1"/>
  <c r="EY263" i="8"/>
  <c r="FA261" i="8"/>
  <c r="FA262" i="8" s="1"/>
  <c r="FB260" i="8"/>
  <c r="FA263" i="4"/>
  <c r="FB262" i="4"/>
  <c r="EZ264" i="4"/>
  <c r="EZ2" i="4" s="1"/>
  <c r="G149" i="4" s="1"/>
  <c r="FC261" i="4"/>
  <c r="FD260" i="4"/>
  <c r="G144" i="8" l="1"/>
  <c r="EW264" i="8"/>
  <c r="EW2" i="8" s="1"/>
  <c r="EZ263" i="8"/>
  <c r="FB261" i="8"/>
  <c r="FB262" i="8" s="1"/>
  <c r="FC260" i="8"/>
  <c r="FB263" i="4"/>
  <c r="FD261" i="4"/>
  <c r="FE260" i="4"/>
  <c r="FC262" i="4"/>
  <c r="FA264" i="4"/>
  <c r="FA2" i="4" s="1"/>
  <c r="G150" i="4" s="1"/>
  <c r="G145" i="8" l="1"/>
  <c r="EX264" i="8"/>
  <c r="EX2" i="8" s="1"/>
  <c r="FA263" i="8"/>
  <c r="FC261" i="8"/>
  <c r="FC262" i="8" s="1"/>
  <c r="FD260" i="8"/>
  <c r="FD262" i="4"/>
  <c r="FC263" i="4"/>
  <c r="FB264" i="4"/>
  <c r="FB2" i="4" s="1"/>
  <c r="G151" i="4" s="1"/>
  <c r="FE261" i="4"/>
  <c r="FF260" i="4"/>
  <c r="G146" i="8" l="1"/>
  <c r="EY264" i="8"/>
  <c r="EY2" i="8" s="1"/>
  <c r="FB263" i="8"/>
  <c r="FD261" i="8"/>
  <c r="FD262" i="8" s="1"/>
  <c r="FE260" i="8"/>
  <c r="FC264" i="4"/>
  <c r="FC2" i="4" s="1"/>
  <c r="G152" i="4" s="1"/>
  <c r="FE262" i="4"/>
  <c r="FD263" i="4"/>
  <c r="FF261" i="4"/>
  <c r="FG260" i="4"/>
  <c r="G147" i="8" l="1"/>
  <c r="EZ264" i="8"/>
  <c r="EZ2" i="8" s="1"/>
  <c r="FC263" i="8"/>
  <c r="FE261" i="8"/>
  <c r="FE262" i="8" s="1"/>
  <c r="FF260" i="8"/>
  <c r="FD264" i="4"/>
  <c r="FD2" i="4" s="1"/>
  <c r="G153" i="4" s="1"/>
  <c r="FF262" i="4"/>
  <c r="FE263" i="4"/>
  <c r="FG261" i="4"/>
  <c r="FH260" i="4"/>
  <c r="G148" i="8" l="1"/>
  <c r="FA264" i="8"/>
  <c r="FA2" i="8" s="1"/>
  <c r="FD263" i="8"/>
  <c r="FF261" i="8"/>
  <c r="FF262" i="8" s="1"/>
  <c r="FG260" i="8"/>
  <c r="FG262" i="4"/>
  <c r="FF263" i="4"/>
  <c r="FE264" i="4"/>
  <c r="FE2" i="4" s="1"/>
  <c r="G154" i="4" s="1"/>
  <c r="FH261" i="4"/>
  <c r="FI260" i="4"/>
  <c r="G149" i="8" l="1"/>
  <c r="FB264" i="8"/>
  <c r="FB2" i="8" s="1"/>
  <c r="FE263" i="8"/>
  <c r="FG261" i="8"/>
  <c r="FG262" i="8" s="1"/>
  <c r="FH260" i="8"/>
  <c r="FH262" i="4"/>
  <c r="FG263" i="4"/>
  <c r="FF264" i="4"/>
  <c r="FF2" i="4" s="1"/>
  <c r="G155" i="4" s="1"/>
  <c r="FI261" i="4"/>
  <c r="FJ260" i="4"/>
  <c r="G150" i="8" l="1"/>
  <c r="FC264" i="8"/>
  <c r="FC2" i="8" s="1"/>
  <c r="G151" i="8" s="1"/>
  <c r="FF263" i="8"/>
  <c r="FH261" i="8"/>
  <c r="FH262" i="8" s="1"/>
  <c r="FI260" i="8"/>
  <c r="FI262" i="4"/>
  <c r="FH263" i="4"/>
  <c r="FG264" i="4"/>
  <c r="FG2" i="4" s="1"/>
  <c r="G156" i="4" s="1"/>
  <c r="FJ261" i="4"/>
  <c r="FK260" i="4"/>
  <c r="FD264" i="8" l="1"/>
  <c r="FD2" i="8" s="1"/>
  <c r="FG263" i="8"/>
  <c r="FI261" i="8"/>
  <c r="FI262" i="8" s="1"/>
  <c r="FJ260" i="8"/>
  <c r="FI263" i="4"/>
  <c r="FH264" i="4"/>
  <c r="FH2" i="4" s="1"/>
  <c r="G157" i="4" s="1"/>
  <c r="FJ262" i="4"/>
  <c r="FK261" i="4"/>
  <c r="FL260" i="4"/>
  <c r="FE264" i="8" l="1"/>
  <c r="FE2" i="8" s="1"/>
  <c r="FH263" i="8"/>
  <c r="FJ261" i="8"/>
  <c r="FJ262" i="8" s="1"/>
  <c r="FK260" i="8"/>
  <c r="FJ263" i="4"/>
  <c r="FK262" i="4"/>
  <c r="FI264" i="4"/>
  <c r="FI2" i="4" s="1"/>
  <c r="G158" i="4" s="1"/>
  <c r="FL261" i="4"/>
  <c r="FM260" i="4"/>
  <c r="FF264" i="8" l="1"/>
  <c r="FF2" i="8" s="1"/>
  <c r="FI263" i="8"/>
  <c r="FK261" i="8"/>
  <c r="FK262" i="8" s="1"/>
  <c r="FL260" i="8"/>
  <c r="FK263" i="4"/>
  <c r="FL262" i="4"/>
  <c r="FJ264" i="4"/>
  <c r="FJ2" i="4" s="1"/>
  <c r="G159" i="4" s="1"/>
  <c r="FM261" i="4"/>
  <c r="FN260" i="4"/>
  <c r="FG264" i="8" l="1"/>
  <c r="FG2" i="8" s="1"/>
  <c r="FJ263" i="8"/>
  <c r="FL261" i="8"/>
  <c r="FL262" i="8" s="1"/>
  <c r="FM260" i="8"/>
  <c r="FL263" i="4"/>
  <c r="FM262" i="4"/>
  <c r="FK264" i="4"/>
  <c r="FK2" i="4" s="1"/>
  <c r="G160" i="4" s="1"/>
  <c r="FN261" i="4"/>
  <c r="FH264" i="8" l="1"/>
  <c r="FH2" i="8" s="1"/>
  <c r="FK263" i="8"/>
  <c r="FM261" i="8"/>
  <c r="FM262" i="8" s="1"/>
  <c r="FN260" i="8"/>
  <c r="FM263" i="4"/>
  <c r="FL264" i="4"/>
  <c r="FL2" i="4" s="1"/>
  <c r="G161" i="4" s="1"/>
  <c r="FN262" i="4"/>
  <c r="FI264" i="8" l="1"/>
  <c r="FI2" i="8" s="1"/>
  <c r="FL263" i="8"/>
  <c r="FN261" i="8"/>
  <c r="FN262" i="8" s="1"/>
  <c r="FN263" i="4"/>
  <c r="FM264" i="4"/>
  <c r="FM2" i="4" s="1"/>
  <c r="G162" i="4" s="1"/>
  <c r="FJ264" i="8" l="1"/>
  <c r="FJ2" i="8" s="1"/>
  <c r="FM263" i="8"/>
  <c r="FN264" i="4"/>
  <c r="FN2" i="4" s="1"/>
  <c r="G163" i="4" s="1"/>
  <c r="FK264" i="8" l="1"/>
  <c r="FK2" i="8" s="1"/>
  <c r="FN263" i="8"/>
  <c r="FL264" i="8" l="1"/>
  <c r="FL2" i="8" s="1"/>
  <c r="FM264" i="8" l="1"/>
  <c r="FM2" i="8" s="1"/>
  <c r="FN264" i="8" l="1"/>
  <c r="FN2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Timo Hiekko</author>
  </authors>
  <commentList>
    <comment ref="CA2" authorId="0" shapeId="0" xr:uid="{646FDA33-DF26-4784-AD80-D2622F95F73F}">
      <text>
        <r>
          <rPr>
            <sz val="9"/>
            <color indexed="81"/>
            <rFont val="Tahoma"/>
            <family val="2"/>
          </rPr>
          <t xml:space="preserve">Älä käytä WWW selaimen PDF lukijaa, koska se ei tue layereitä. Avaa tiedosto esim Acrobat Readerillä.
</t>
        </r>
      </text>
    </comment>
  </commentList>
</comments>
</file>

<file path=xl/sharedStrings.xml><?xml version="1.0" encoding="utf-8"?>
<sst xmlns="http://schemas.openxmlformats.org/spreadsheetml/2006/main" count="3342" uniqueCount="1258">
  <si>
    <t>Ohjaus</t>
  </si>
  <si>
    <t>Käyttöpaneeli</t>
  </si>
  <si>
    <t>Liesikupu</t>
  </si>
  <si>
    <t>Smart Access</t>
  </si>
  <si>
    <t>Modbus</t>
  </si>
  <si>
    <t>SET</t>
  </si>
  <si>
    <t>SEM</t>
  </si>
  <si>
    <t>SEC</t>
  </si>
  <si>
    <t>Valinta</t>
  </si>
  <si>
    <t>SET DO1</t>
  </si>
  <si>
    <t>SET DO2</t>
  </si>
  <si>
    <t>GIO3</t>
  </si>
  <si>
    <t>GIO4</t>
  </si>
  <si>
    <t>GIO5</t>
  </si>
  <si>
    <t>GIO1</t>
  </si>
  <si>
    <t>GIO2</t>
  </si>
  <si>
    <t>Ilmanlaatuautomatiikka</t>
  </si>
  <si>
    <t xml:space="preserve"> SET DO DO</t>
  </si>
  <si>
    <t xml:space="preserve"> SET PATTERI</t>
  </si>
  <si>
    <t>SEM/SEC</t>
  </si>
  <si>
    <t>SEM/SEC Modbus</t>
  </si>
  <si>
    <t>SEM/SEC 3xIO</t>
  </si>
  <si>
    <t>SEM/SEC AO</t>
  </si>
  <si>
    <t>DO</t>
  </si>
  <si>
    <t>DI</t>
  </si>
  <si>
    <t>AO</t>
  </si>
  <si>
    <t>AI</t>
  </si>
  <si>
    <t>SMA</t>
  </si>
  <si>
    <t>IO</t>
  </si>
  <si>
    <t>Sensor</t>
  </si>
  <si>
    <t>Duct Heater</t>
  </si>
  <si>
    <t>SEM Modbus</t>
  </si>
  <si>
    <t>SEC  (SEM/SEC and no SEM)</t>
  </si>
  <si>
    <t>Ext Relay</t>
  </si>
  <si>
    <t>IO1&amp;2</t>
  </si>
  <si>
    <t>Power</t>
  </si>
  <si>
    <t>Selection</t>
  </si>
  <si>
    <t>SEM DO Jos yli 3 io ja Do</t>
  </si>
  <si>
    <t>S</t>
  </si>
  <si>
    <t>Vakiokanavapainesäätö tuloilmalle</t>
  </si>
  <si>
    <t>Vakiokanavapainesäätö poistoilmalle</t>
  </si>
  <si>
    <t>ERROR Too Many IO</t>
  </si>
  <si>
    <t>ERROR Too Many AO</t>
  </si>
  <si>
    <t>Not Available</t>
  </si>
  <si>
    <t>125mm</t>
  </si>
  <si>
    <t>160mm</t>
  </si>
  <si>
    <t>200mm</t>
  </si>
  <si>
    <t>Finnish</t>
  </si>
  <si>
    <t>English</t>
  </si>
  <si>
    <t>Swedish</t>
  </si>
  <si>
    <t>-</t>
  </si>
  <si>
    <t>250mm</t>
  </si>
  <si>
    <t>Tuloilman lämmityspatteri vesi (SDHW)</t>
  </si>
  <si>
    <t>315mm</t>
  </si>
  <si>
    <t>Tuotekoodi</t>
  </si>
  <si>
    <t>SDCW160</t>
  </si>
  <si>
    <t>SDCW200</t>
  </si>
  <si>
    <t>SDCW250F</t>
  </si>
  <si>
    <t>SDCW315</t>
  </si>
  <si>
    <t>Type</t>
  </si>
  <si>
    <t>Selected</t>
  </si>
  <si>
    <t>H</t>
  </si>
  <si>
    <t>AO4</t>
  </si>
  <si>
    <t>250mm/1200W</t>
  </si>
  <si>
    <t>250mm/2000W</t>
  </si>
  <si>
    <t>315mm/2000W</t>
  </si>
  <si>
    <t>Kielenvalinta</t>
  </si>
  <si>
    <t>Suomi</t>
  </si>
  <si>
    <t>Smart Automatiikka</t>
  </si>
  <si>
    <t>RH+CO2</t>
  </si>
  <si>
    <t>RH+VOC</t>
  </si>
  <si>
    <t>SRHVOC</t>
  </si>
  <si>
    <t>SRHCO2</t>
  </si>
  <si>
    <t>Kanavapelti ulkoilmakanavaan</t>
  </si>
  <si>
    <t>Kanavapelti jäteilmakanavaan</t>
  </si>
  <si>
    <t>PTH</t>
  </si>
  <si>
    <t>Tuloilman viilennyspatteri vesi/liuos (SDCW)</t>
  </si>
  <si>
    <t>Ulkoilman lämmitys/jäähdytyspatteri maalämpöpumpun yhteyteen (SDHW)</t>
  </si>
  <si>
    <t>200mm/1200W</t>
  </si>
  <si>
    <t>160mm/1200W</t>
  </si>
  <si>
    <t>125mm/1200W</t>
  </si>
  <si>
    <t>Valittu</t>
  </si>
  <si>
    <t>HIDE</t>
  </si>
  <si>
    <t>OSALUETTELO</t>
  </si>
  <si>
    <t>#</t>
  </si>
  <si>
    <t>Valinta ehto 0/#</t>
  </si>
  <si>
    <t>LVI Numero</t>
  </si>
  <si>
    <t>SDHW160</t>
  </si>
  <si>
    <t>SDHW125</t>
  </si>
  <si>
    <t>SDHW200</t>
  </si>
  <si>
    <t>SDHW250</t>
  </si>
  <si>
    <t>SDHW315</t>
  </si>
  <si>
    <t>******</t>
  </si>
  <si>
    <t>index</t>
  </si>
  <si>
    <t>Into Rows</t>
  </si>
  <si>
    <t>Toimintakaavio Layer</t>
  </si>
  <si>
    <t>W5</t>
  </si>
  <si>
    <t>W9</t>
  </si>
  <si>
    <t>R2</t>
  </si>
  <si>
    <t>R3</t>
  </si>
  <si>
    <t>R5</t>
  </si>
  <si>
    <t>Liityntä</t>
  </si>
  <si>
    <t>W9 Econo</t>
  </si>
  <si>
    <t>DO_ALL</t>
  </si>
  <si>
    <t>DO_GIO</t>
  </si>
  <si>
    <t>DO_SET</t>
  </si>
  <si>
    <t>SET_INC</t>
  </si>
  <si>
    <t>Effect</t>
  </si>
  <si>
    <t>Kanava varusteet</t>
  </si>
  <si>
    <t>SET_DO_SET</t>
  </si>
  <si>
    <t>MB</t>
  </si>
  <si>
    <t>RELEEET</t>
  </si>
  <si>
    <t>SEM A-B</t>
  </si>
  <si>
    <t>Kpl</t>
  </si>
  <si>
    <t>PWR</t>
  </si>
  <si>
    <t>W3</t>
  </si>
  <si>
    <t>W3 Econo</t>
  </si>
  <si>
    <t>W4</t>
  </si>
  <si>
    <t>W4 Econo</t>
  </si>
  <si>
    <t>Konetta ei valittu</t>
  </si>
  <si>
    <t>IV-Kone</t>
  </si>
  <si>
    <t>CASA R2 Smart Left 400W</t>
  </si>
  <si>
    <t xml:space="preserve">CASA W3 Smart Right Econo </t>
  </si>
  <si>
    <t>CASA W3 Smart Left Econo</t>
  </si>
  <si>
    <t>CASA W4 Smart Right Econo</t>
  </si>
  <si>
    <t>CASA W4 Smart Left Econo</t>
  </si>
  <si>
    <t>CASA W9 Smart Right Econo</t>
  </si>
  <si>
    <t>CASA W9 Smart Left Econo</t>
  </si>
  <si>
    <t>CASA R2 Smart Right 400W</t>
  </si>
  <si>
    <t>CASA R2 Smart Right 700W</t>
  </si>
  <si>
    <t>CASA R2 Smart Left 700W</t>
  </si>
  <si>
    <t xml:space="preserve">CASA R5-H Smart Left/Right </t>
  </si>
  <si>
    <t>CASA R5 Smart Left 800W</t>
  </si>
  <si>
    <t>CASA R5 Smart Right 800W</t>
  </si>
  <si>
    <t>CASA R3 Smart Right 500W</t>
  </si>
  <si>
    <t>CASA R3 Smart Left 500W</t>
  </si>
  <si>
    <t>CASA W9 Smart Right 900W</t>
  </si>
  <si>
    <t>CASA W9 Smart Left 900W</t>
  </si>
  <si>
    <t>CASA W5 Smart Right 500W</t>
  </si>
  <si>
    <t>CASA W5 Smart Left 500W</t>
  </si>
  <si>
    <t>CASA W3 Smart Right 500W</t>
  </si>
  <si>
    <t>CASA W3 Smart Left 500W</t>
  </si>
  <si>
    <t>CASA W4 Smart Right 500W</t>
  </si>
  <si>
    <t>CASA W4 Smart Left 500W</t>
  </si>
  <si>
    <t xml:space="preserve">CASA R7-H Smart Left/Right </t>
  </si>
  <si>
    <t>CASA R7-H Smart Left/Right 1400W</t>
  </si>
  <si>
    <t>CASA R9-H Smart Left/Right</t>
  </si>
  <si>
    <t>CASA R15-H Smart Left/Right</t>
  </si>
  <si>
    <t>R5-H</t>
  </si>
  <si>
    <t>SDHE125-1T</t>
  </si>
  <si>
    <t>SDHE200-1T</t>
  </si>
  <si>
    <t>SDHE160-1T</t>
  </si>
  <si>
    <t>SDHE250-1T (1200W)</t>
  </si>
  <si>
    <t>SDHE315-1T (1200W)</t>
  </si>
  <si>
    <t>SDHE250-1T (2000W)</t>
  </si>
  <si>
    <t>SDHE315-1T (2000W)</t>
  </si>
  <si>
    <t>315mm/1200W</t>
  </si>
  <si>
    <t>SDHW250F</t>
  </si>
  <si>
    <t>Ilmanlaatuautomatiikka + Kosteusautomatiikka (VOC + RH)</t>
  </si>
  <si>
    <r>
      <t>Kotona/poissa/tehostus-automatiikka + Kosteusautomatiikka (CO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+ RH)</t>
    </r>
  </si>
  <si>
    <t>CO2</t>
  </si>
  <si>
    <t>VOC</t>
  </si>
  <si>
    <t>Modulaarikaapeli 20m Käyttöpaneelille/Kuvulle</t>
  </si>
  <si>
    <t>SC10</t>
  </si>
  <si>
    <t>SC10 + 10m Cable</t>
  </si>
  <si>
    <t>SC14</t>
  </si>
  <si>
    <t>SC15</t>
  </si>
  <si>
    <t>SC16</t>
  </si>
  <si>
    <t>PMK20</t>
  </si>
  <si>
    <t xml:space="preserve">Smart ohjainpaneeli </t>
  </si>
  <si>
    <t>Smart ohjainpaneeli + Modulaarikaapeli 10m</t>
  </si>
  <si>
    <t>Smart ohjainpaneeli + Modulaarikaapeli 10m + Pinta-asennuskehys</t>
  </si>
  <si>
    <t>Smart ohjainpaneeli + Pinta-asennuskehys</t>
  </si>
  <si>
    <t>Smart Cooker Hood</t>
  </si>
  <si>
    <t xml:space="preserve">Select hood </t>
  </si>
  <si>
    <t>Valitse</t>
  </si>
  <si>
    <t>SMAW</t>
  </si>
  <si>
    <t>SMAG</t>
  </si>
  <si>
    <t>SMA-3G/4G</t>
  </si>
  <si>
    <t>SMA-WLAN</t>
  </si>
  <si>
    <t>Smart Access -moduuli + WLAN reititin internet liityntään</t>
  </si>
  <si>
    <t>Smart Access -moduuli huoltomiehelle, 3G/4G yhteydellä  (Ei SIM)</t>
  </si>
  <si>
    <t>Smart Access -moduuli internet liityntään</t>
  </si>
  <si>
    <t>Vakiokanavaipainesäätö tulo / poisto kanavaan</t>
  </si>
  <si>
    <t>Vesilukko</t>
  </si>
  <si>
    <t>Peitelevyt uppoasennukseen</t>
  </si>
  <si>
    <t>Seinäasennusteline</t>
  </si>
  <si>
    <t>Kondenssivesiletku</t>
  </si>
  <si>
    <t>Höyrysulun tiiviste</t>
  </si>
  <si>
    <t>Kosteuskytkin manuaalisesti säädettävä, tehostustilan aktivointiin</t>
  </si>
  <si>
    <t>117KKH</t>
  </si>
  <si>
    <t>Takkatoiminto kytkin, takkatoiminnon aktivointiin</t>
  </si>
  <si>
    <t>102TKC</t>
  </si>
  <si>
    <t>Läsnäoloanturi, Tehostus tai Poissatilan aktivointiin</t>
  </si>
  <si>
    <t>102LT</t>
  </si>
  <si>
    <t>Painekytkin, Liesikupu- tai keskuspölynimuritoiminnon aktivointiin, jos ei Smart kupu</t>
  </si>
  <si>
    <t>117PK2</t>
  </si>
  <si>
    <t>Käyttötilakytkin (potentiaalivapaa kytkin), Poissa, Kotona tai Tehostustilan aktivointiin</t>
  </si>
  <si>
    <t>Ei määritelty</t>
  </si>
  <si>
    <t>TB00065</t>
  </si>
  <si>
    <t>TB00010-2</t>
  </si>
  <si>
    <t>TB00025-2</t>
  </si>
  <si>
    <t>TB00011-2</t>
  </si>
  <si>
    <t>TB00012-2</t>
  </si>
  <si>
    <t>Potentiaali vapaa hälytys (DO)</t>
  </si>
  <si>
    <t>Potentiaali vapaa Kriittinen hälytys (DO)</t>
  </si>
  <si>
    <t>Potentiaali vapaa  Huolto tieto (DO)</t>
  </si>
  <si>
    <t>Potentiaali vapaa Seis (/ Käynti) tieto (DO)</t>
  </si>
  <si>
    <t>Potentiaali vapaa Matkoilla tieto (DO)</t>
  </si>
  <si>
    <t>Potentiaali vapaa Poissa tieto (DO)</t>
  </si>
  <si>
    <t>Potentiaali vapaa Tehostus tieto (DO)</t>
  </si>
  <si>
    <t>Tilaohjaus (AI)</t>
  </si>
  <si>
    <t>Tilatieto (AO)</t>
  </si>
  <si>
    <t>Portaaton Tilatieto (AO)</t>
  </si>
  <si>
    <t>Tilaohjaus Portaaton (AI)</t>
  </si>
  <si>
    <t>Hätäseis Ohjaus (DI)</t>
  </si>
  <si>
    <t>Seis Ohjaus (DI)</t>
  </si>
  <si>
    <t>Tehostus Ohjaus (DI)</t>
  </si>
  <si>
    <t>Poissa Ohjaus (DI)</t>
  </si>
  <si>
    <t>Hätäseis (kuitattava Paneelilta) Ohjaus (DI)</t>
  </si>
  <si>
    <t>HELPERS</t>
  </si>
  <si>
    <t>KPL VALITTU</t>
  </si>
  <si>
    <t>Away</t>
  </si>
  <si>
    <t>Boost</t>
  </si>
  <si>
    <t>Stop</t>
  </si>
  <si>
    <t>Total</t>
  </si>
  <si>
    <t>SET Relay 1</t>
  </si>
  <si>
    <t>SET Relay 2</t>
  </si>
  <si>
    <t>IO4</t>
  </si>
  <si>
    <t>IO5</t>
  </si>
  <si>
    <t>IO1</t>
  </si>
  <si>
    <t>IO2</t>
  </si>
  <si>
    <t>(IO3)</t>
  </si>
  <si>
    <t>R7 R7-H</t>
  </si>
  <si>
    <t>R9 R9-H</t>
  </si>
  <si>
    <t>R15 R15-H</t>
  </si>
  <si>
    <t>[100-SDCW]</t>
  </si>
  <si>
    <t>[101-SDHE Supply]</t>
  </si>
  <si>
    <t>[102-SDHW]</t>
  </si>
  <si>
    <t>[103-SDHE Fresh]</t>
  </si>
  <si>
    <t>[104-SDHWM]</t>
  </si>
  <si>
    <t>[110-CPC Supply]</t>
  </si>
  <si>
    <t>[111-CPC Extract]</t>
  </si>
  <si>
    <t>[112-Power]</t>
  </si>
  <si>
    <t>[305-SRHCO2]</t>
  </si>
  <si>
    <t>[306-SRHVOC]</t>
  </si>
  <si>
    <t>[200-User Panel]</t>
  </si>
  <si>
    <t xml:space="preserve">DI </t>
  </si>
  <si>
    <t>DI (Käyttökytkin)</t>
  </si>
  <si>
    <t>DI (Käyttöpainike)</t>
  </si>
  <si>
    <t>DI (Läsnäoloanturi)</t>
  </si>
  <si>
    <t>DI (Kosteuskytkin)</t>
  </si>
  <si>
    <t>DI (Painekytkin)</t>
  </si>
  <si>
    <t>IO3 Relay</t>
  </si>
  <si>
    <t>[301-SEM]</t>
  </si>
  <si>
    <t>160mm + DO pumpun ohjaukseen</t>
  </si>
  <si>
    <t>250mm + DO pumpun ohjaukseen</t>
  </si>
  <si>
    <t>200mm + DO pumpun ohjaukseen</t>
  </si>
  <si>
    <t>315mm + DO pumpun ohjaukseen</t>
  </si>
  <si>
    <t>test</t>
  </si>
  <si>
    <t>125mm + DO pumpun ohjaukseen</t>
  </si>
  <si>
    <t>315mm+ DO pumpun ohjaukseen</t>
  </si>
  <si>
    <t>Tuloilman sähköinen lämmityspatteri (SDHE)</t>
  </si>
  <si>
    <t>Ulkoilman sähköinen esilämmityspatteri (SDHE) + (FLK)</t>
  </si>
  <si>
    <t>Varusteet</t>
  </si>
  <si>
    <t>Lattiajalusta</t>
  </si>
  <si>
    <t>Kattoasennusteline</t>
  </si>
  <si>
    <t>Konemalli</t>
  </si>
  <si>
    <t>Ilmanvaihtokone</t>
  </si>
  <si>
    <t>Kanavalämmittimet / Viilennyspatterit</t>
  </si>
  <si>
    <t>Kanava toimilaitteet</t>
  </si>
  <si>
    <t>IO type from selection data</t>
  </si>
  <si>
    <t>VAK Liityntä / Taloautomaatio</t>
  </si>
  <si>
    <t>Layer base</t>
  </si>
  <si>
    <t>[ 300-SEC]</t>
  </si>
  <si>
    <t>[302-SET]</t>
  </si>
  <si>
    <t>Layer base condition</t>
  </si>
  <si>
    <t>Layer SEM condition</t>
  </si>
  <si>
    <t>Layer SEC condition</t>
  </si>
  <si>
    <t>Layer SET condition</t>
  </si>
  <si>
    <t>Layer SUM all conditions</t>
  </si>
  <si>
    <t>Default condition</t>
  </si>
  <si>
    <t>TOTAL condtion</t>
  </si>
  <si>
    <t>Layer base alternative</t>
  </si>
  <si>
    <t>[106-SD1 SET]</t>
  </si>
  <si>
    <t>[108 SD1 IO]</t>
  </si>
  <si>
    <t>[109 SD2 IO]</t>
  </si>
  <si>
    <t>[107-SD2 SET]</t>
  </si>
  <si>
    <t>[201-Smart Cooker Hood]</t>
  </si>
  <si>
    <t>Layer base alternative cond</t>
  </si>
  <si>
    <t>CUSTOM</t>
  </si>
  <si>
    <t>Visible text</t>
  </si>
  <si>
    <t>MASTER DO NOT EDIT!!!!!!!!!!!!!!!!!!</t>
  </si>
  <si>
    <t>Air Handling Unit</t>
  </si>
  <si>
    <t>Connection</t>
  </si>
  <si>
    <t>Smart Automation</t>
  </si>
  <si>
    <t>Control</t>
  </si>
  <si>
    <t>Automation Connection</t>
  </si>
  <si>
    <t>Accessories</t>
  </si>
  <si>
    <t>Osaluettelo</t>
  </si>
  <si>
    <t>Vesikiertoinen kanavapatteri tuloilman viilennykseen 160mm (sis. SET module, 24V20W Power)</t>
  </si>
  <si>
    <t>Vesikiertoinen kanavapatteri tuloilman viilennykseen 200mm (sis. SET module, 24V20W Power)</t>
  </si>
  <si>
    <t>Vesikiertoinen kanavapatteri tuloilman viilennykseen 250mm (sis. SET module, 24V20W Power)</t>
  </si>
  <si>
    <r>
      <t xml:space="preserve">Vesikiertoinen kanavapatteri tuloilman viilennykseen 315mm </t>
    </r>
    <r>
      <rPr>
        <b/>
        <sz val="11"/>
        <color theme="1"/>
        <rFont val="Calibri"/>
        <family val="2"/>
        <scheme val="minor"/>
      </rPr>
      <t>(sis. SET module, 24V20W Power)</t>
    </r>
  </si>
  <si>
    <t>Vesikiertoinen kanavapatteri tuloilman lämmitykseen 125mm (sis. SET module, 24V20W Power)</t>
  </si>
  <si>
    <t>Vesikiertoinen kanavapatteri tuloilman lämmitykseen 160mm (sis. SET module, 24V20W Power)</t>
  </si>
  <si>
    <t>Vesikiertoinen kanavapatteri tuloilman lämmitykseen 200mm (sis. SET module, 24V20W Power)</t>
  </si>
  <si>
    <t>Vesikiertoinen kanavapatteri tuloilman lämmitykseen 250mm (sis. SET module, 24V20W Power)</t>
  </si>
  <si>
    <t>Vesikiertoinen kanavapatteri tuloilman lämmitykseen 315mm (sis. SET module, 24V20W Power)</t>
  </si>
  <si>
    <t>Sähköinen kanavalämmitin ulkoilman / tuloilman lämmitykseen  1200W 125mm (sis. SET module)</t>
  </si>
  <si>
    <t>Sähköinen kanavalämmitin ulkoilman / tuloilman lämmitykseen 1200W 160mm (sis. SET module)</t>
  </si>
  <si>
    <t>Sähköinen kanavalämmitin ulkoilman / tuloilman lämmitykseen 1200W 200mm (sis. SET module)</t>
  </si>
  <si>
    <t>Sähköinen kanavalämmitin ulkoilman / tuloilman lämmitykseen  1200W 250mm (sis. SET module)</t>
  </si>
  <si>
    <t>Sähköinen kanavalämmitin ulkoilman / tuloilman lämmitykseen 2000W 250mm (sis. SET module)</t>
  </si>
  <si>
    <t>Sähköinen kanavalämmitin ulkoilman / tuloilman lämmitykseen 1200W 315mm (sis. SET module)</t>
  </si>
  <si>
    <t>Sähköinen kanavalämmitin ulkoilman / tuloilman lämmitykseen 2000W 315mm (sis. SET module)</t>
  </si>
  <si>
    <t>Vesikiertoinen kanavapatteri maalämpöpumpun yhteyteen 250mm (sis. SET module)</t>
  </si>
  <si>
    <t>Toimintakaavio</t>
  </si>
  <si>
    <t>MASTER DO NOT MODIFY!!!!</t>
  </si>
  <si>
    <t>pcs</t>
  </si>
  <si>
    <t>TOIMINTAKAAVIO</t>
  </si>
  <si>
    <t>IV-kone W Sarja</t>
  </si>
  <si>
    <t>IV-kone R-Sarja</t>
  </si>
  <si>
    <t>Järjestelmä</t>
  </si>
  <si>
    <t>Lattiajalusta W5</t>
  </si>
  <si>
    <t>Peitelevy Kattoasennustelineen uppoasennukseen W3 / W4</t>
  </si>
  <si>
    <t>POWER24V20W</t>
  </si>
  <si>
    <t>W03CMB</t>
  </si>
  <si>
    <t>W034CMP</t>
  </si>
  <si>
    <t>WRWMB</t>
  </si>
  <si>
    <t>PW080YP</t>
  </si>
  <si>
    <t>Potential free Relay 24VDC</t>
  </si>
  <si>
    <t>Modulaarikaapeli 20m ja RJ9 adapteri</t>
  </si>
  <si>
    <t>Kanavasuodatin 125mm, G4 Sähköisen ulkoilmalämmittimen yhteyteen</t>
  </si>
  <si>
    <t>Kanavasuodatin 160mm, G4 Sähköisen ulkoilmalämmittimen yhteyteen</t>
  </si>
  <si>
    <t>FLK12</t>
  </si>
  <si>
    <t>FLK16</t>
  </si>
  <si>
    <t>W04CMB</t>
  </si>
  <si>
    <t>PW100YP</t>
  </si>
  <si>
    <t>W05CMB</t>
  </si>
  <si>
    <t>W05FMP</t>
  </si>
  <si>
    <t>W05PP</t>
  </si>
  <si>
    <t>CDH3</t>
  </si>
  <si>
    <t>Kattoasennusteline R3 (O)</t>
  </si>
  <si>
    <t>Kattoasennusteline R3 (V)</t>
  </si>
  <si>
    <t>PR085RKA</t>
  </si>
  <si>
    <t>PR085LKA</t>
  </si>
  <si>
    <t>PR085YP</t>
  </si>
  <si>
    <t>10212KA</t>
  </si>
  <si>
    <t>Kattoasennusteline R5 (O/V)</t>
  </si>
  <si>
    <t>10212YP</t>
  </si>
  <si>
    <t>Höyrysuluntiiviste R3 (O/V)</t>
  </si>
  <si>
    <t>Höyrysuluntiiviste R5 (O/V)</t>
  </si>
  <si>
    <t>Höyrysuluntiiviste W5 (O/V)</t>
  </si>
  <si>
    <t>Höyrysulun tiivistelevy W4 (O/V)</t>
  </si>
  <si>
    <t>Höyrysulun tiivistelevy W3 (O/V)</t>
  </si>
  <si>
    <t>Kattoasennusteline W3 (O/V)</t>
  </si>
  <si>
    <t>Kattoasennusteline W4 (O/V)</t>
  </si>
  <si>
    <t>Kattoasennusteline W5 (O/V)</t>
  </si>
  <si>
    <t>Seinäasennusteline W3/W4/W5/R3/R5  (O/V)</t>
  </si>
  <si>
    <t xml:space="preserve">     ***Vakiovaruste***</t>
  </si>
  <si>
    <t xml:space="preserve">     *** Ei Saatavilla***</t>
  </si>
  <si>
    <t xml:space="preserve">     *** Suositeltu***</t>
  </si>
  <si>
    <t xml:space="preserve">     *** Not Available***</t>
  </si>
  <si>
    <t>Kanavasuodatin 200mm, G4 Sähköisen ulkoilmalämmittimen yhteyteen</t>
  </si>
  <si>
    <t>Kanavasuodatin 250mm, G4 Sähköisen ulkoilmalämmittimen yhteyteen</t>
  </si>
  <si>
    <t>Kanavasuodatin 315mm, G4 Sähköisen ulkoilmalämmittimen yhteyteen</t>
  </si>
  <si>
    <t>FLK20</t>
  </si>
  <si>
    <t>FLK25</t>
  </si>
  <si>
    <t>FLK31</t>
  </si>
  <si>
    <t>Swegon ei vastaa työkalun mahdollisista virheistä.</t>
  </si>
  <si>
    <t>Tarkasta tuotekoodit ja LVI numerot aina ennen tilausta.</t>
  </si>
  <si>
    <t>Liuospumppu</t>
  </si>
  <si>
    <t>Kanavapelti</t>
  </si>
  <si>
    <t>Pa (tulo)</t>
  </si>
  <si>
    <t>PA (poisto)</t>
  </si>
  <si>
    <t>(Jäähdytys)</t>
  </si>
  <si>
    <t>(Lämmitys)</t>
  </si>
  <si>
    <t>Kotona/poissa/tehostusautomatiikka</t>
  </si>
  <si>
    <t>Poissa</t>
  </si>
  <si>
    <t>Tehostus</t>
  </si>
  <si>
    <t>Takka</t>
  </si>
  <si>
    <t>Imuri</t>
  </si>
  <si>
    <t>Seis</t>
  </si>
  <si>
    <t>Hälytys</t>
  </si>
  <si>
    <t>Kriittinen hälytys</t>
  </si>
  <si>
    <t>Huolto</t>
  </si>
  <si>
    <t>Matkoilla</t>
  </si>
  <si>
    <t>Tilaohjaus</t>
  </si>
  <si>
    <t>Smart ohjaus</t>
  </si>
  <si>
    <t>Lämpötila</t>
  </si>
  <si>
    <t>Hätäseis</t>
  </si>
  <si>
    <t>Hätäseis R</t>
  </si>
  <si>
    <t>Väyläliityntä</t>
  </si>
  <si>
    <t>Potentiaalivapaa tilatieto</t>
  </si>
  <si>
    <t xml:space="preserve">Tilatieto 0-10V </t>
  </si>
  <si>
    <t>Lämpötila-asetusarvo (AO)</t>
  </si>
  <si>
    <t xml:space="preserve">Tilaohjaus 0-10V </t>
  </si>
  <si>
    <t>Tilaohjaus DI</t>
  </si>
  <si>
    <t>Kytkentä</t>
  </si>
  <si>
    <t>Valinta käyttöpaneelilla</t>
  </si>
  <si>
    <t>Functional diagram</t>
  </si>
  <si>
    <t>Partlist</t>
  </si>
  <si>
    <t xml:space="preserve">     *** Recommended***</t>
  </si>
  <si>
    <t xml:space="preserve">     ***Standard***</t>
  </si>
  <si>
    <t>System Information</t>
  </si>
  <si>
    <t>AHU Not Selected</t>
  </si>
  <si>
    <t xml:space="preserve">AHU </t>
  </si>
  <si>
    <t>Select</t>
  </si>
  <si>
    <t>Mounting frame with vapour barrier W3 (R/L)</t>
  </si>
  <si>
    <t>Mounting frame with vapour barrier W4 (R/L)</t>
  </si>
  <si>
    <t>Condensate discharge tube</t>
  </si>
  <si>
    <t>Water trap</t>
  </si>
  <si>
    <t>Mounting frame with vapour barrier W5 (R/L)</t>
  </si>
  <si>
    <t>Mounting frame with vapour barrier R5 (R/L)</t>
  </si>
  <si>
    <t>Mounting frame with vapour barrier R3 (R/L)</t>
  </si>
  <si>
    <t>Ceiling mounting frame W3 (R/L)</t>
  </si>
  <si>
    <t>Ceiling mounting frame W4 (R/L)</t>
  </si>
  <si>
    <t>Ceiling mounting frame W5 (R/L)</t>
  </si>
  <si>
    <t>Ceiling mounting frame R3 (R)</t>
  </si>
  <si>
    <t>Ceiling mounting frame R3 (L)</t>
  </si>
  <si>
    <t>Ceiling mounting frame R5 (R/L)</t>
  </si>
  <si>
    <t>Wall mounting bracket W3/W4/W5/R3/R5 (R/L)</t>
  </si>
  <si>
    <t>Base W5</t>
  </si>
  <si>
    <t>Front Cover plate unit W3 / W4</t>
  </si>
  <si>
    <t>Duct filter 125mm, G4 for external electrical preheater</t>
  </si>
  <si>
    <t>Duct filter 160mm, G4 for external electrical preheater</t>
  </si>
  <si>
    <t>Duct filter 200mm, G4 for external electrical preheater</t>
  </si>
  <si>
    <t>Duct filter 250mm, G4 for external electrical preheater</t>
  </si>
  <si>
    <t>Duct filter 315mm, G4 for external electrical preheater</t>
  </si>
  <si>
    <t>Cooling coil for supply air cooling 160mm (inc. SET module, 24V20W Power)</t>
  </si>
  <si>
    <t>Cooling coil for supply air cooling 200mm (inc. SET module, 24V20W Power)</t>
  </si>
  <si>
    <t>Cooling coil for supply air cooling 250mm (inc. SET module, 24V20W Power)</t>
  </si>
  <si>
    <t>Cooling coil for supply air cooling 315mm (inc. SET module, 24V20W Power)</t>
  </si>
  <si>
    <t>Water coil for supply air heating 125mm (inc. SET module, 24V20W Power)</t>
  </si>
  <si>
    <t>Water coil for supply air heating 160mm (inc. SET module, 24V20W Power)</t>
  </si>
  <si>
    <t>Water coil for supply air heating 200mm (inc. SET module, 24V20W Power)</t>
  </si>
  <si>
    <t>Water coil for supply air heating 250mm (inc. SET module, 24V20W Power)</t>
  </si>
  <si>
    <t>Water coil for supply air heating 315mm (inc. SET module, 24V20W Power)</t>
  </si>
  <si>
    <t>Product code</t>
  </si>
  <si>
    <t>System</t>
  </si>
  <si>
    <t>FUNCTIONAL DIAGRAM</t>
  </si>
  <si>
    <t>Selection HMI</t>
  </si>
  <si>
    <t>Functional diagram Layer</t>
  </si>
  <si>
    <t>Duct mouted accessories</t>
  </si>
  <si>
    <t>AHU Model</t>
  </si>
  <si>
    <t>Duct Heating / cooling batteries</t>
  </si>
  <si>
    <t>Duct actuators</t>
  </si>
  <si>
    <t>Bus Connection</t>
  </si>
  <si>
    <t>Potential free output</t>
  </si>
  <si>
    <t xml:space="preserve">Mode information 0-10V </t>
  </si>
  <si>
    <t xml:space="preserve">Mode control 0-10V </t>
  </si>
  <si>
    <t>Mode control DI</t>
  </si>
  <si>
    <t>AHU W -Series</t>
  </si>
  <si>
    <t>AHU R - Series</t>
  </si>
  <si>
    <t>Ceiling mounting frame</t>
  </si>
  <si>
    <t>Wall mounting bracket</t>
  </si>
  <si>
    <t>Floor mounting base</t>
  </si>
  <si>
    <t>Front cover plate unit for ceiling mounting</t>
  </si>
  <si>
    <t>Mounting frame with vapour barrier</t>
  </si>
  <si>
    <t>Cooling coil for supply air cooling (SDCW)</t>
  </si>
  <si>
    <t>Water coil for supply air heating (SDHW)</t>
  </si>
  <si>
    <t>Electrical duct heater for fresh / supply air heating  1200W 125mm (inc. SET module)</t>
  </si>
  <si>
    <t>Electrical duct heater for supply air heating (SDHE)</t>
  </si>
  <si>
    <t>Electrical duct heater for fresh air heating (SDHE) + (FLK)</t>
  </si>
  <si>
    <t>Electrical duct heater for fresh / supply air heating  1200W 160mm (inc. SET module)</t>
  </si>
  <si>
    <t>Electrical duct heater for fresh / supply air heating  1200W 200mm (inc. SET module)</t>
  </si>
  <si>
    <t>Electrical duct heater for fresh / supply air heating   1200W 250mm (inc. SET module)</t>
  </si>
  <si>
    <t>Electrical duct heater for fresh / supply air heating  2000W 250mm (inc. SET module)</t>
  </si>
  <si>
    <t>Electrical duct heater for fresh / supply air heating  1200W 315mm (inc. SET module)</t>
  </si>
  <si>
    <t>Electrical duct heater for fresh / supply air heating  2000W 315mm (inc. SET module)</t>
  </si>
  <si>
    <t>Swegon take no responsibility of any errors in configurator</t>
  </si>
  <si>
    <t>Always check product codes and part numbers before ordering.</t>
  </si>
  <si>
    <t>160mm + DO for pump control</t>
  </si>
  <si>
    <t>Connection addition</t>
  </si>
  <si>
    <t>, AO1</t>
  </si>
  <si>
    <t>, AO2</t>
  </si>
  <si>
    <t>UI</t>
  </si>
  <si>
    <t>SP Cable</t>
  </si>
  <si>
    <t>, AO3</t>
  </si>
  <si>
    <t>Versio</t>
  </si>
  <si>
    <t>Päivitetty</t>
  </si>
  <si>
    <t>Muutos</t>
  </si>
  <si>
    <t>0.14</t>
  </si>
  <si>
    <t>Voimassa asti</t>
  </si>
  <si>
    <t>CO2, VOC, Kanavapatterit kytkentä lisätty, Muotoilua ja tulostusalue määritetty, Linkit päivitetty</t>
  </si>
  <si>
    <t>0.15</t>
  </si>
  <si>
    <t>Linkit päivitetty, nimipäivitetty</t>
  </si>
  <si>
    <t>SEM kytkentä moduli</t>
  </si>
  <si>
    <t>SEC kytkentä moduli</t>
  </si>
  <si>
    <t>SET kytkentä moduli</t>
  </si>
  <si>
    <t xml:space="preserve">[302 SET] </t>
  </si>
  <si>
    <t>[300 SEC]</t>
  </si>
  <si>
    <t>[301 SEM]</t>
  </si>
  <si>
    <t>IO Layer</t>
  </si>
  <si>
    <t>Layer texts</t>
  </si>
  <si>
    <t>Connection IO Texts</t>
  </si>
  <si>
    <t>DI Layer type</t>
  </si>
  <si>
    <t>3]</t>
  </si>
  <si>
    <t>4]</t>
  </si>
  <si>
    <t>5]</t>
  </si>
  <si>
    <t>1]</t>
  </si>
  <si>
    <t>2]</t>
  </si>
  <si>
    <t>AI Layer type</t>
  </si>
  <si>
    <t>3 Relay]</t>
  </si>
  <si>
    <t>CRTc-125-4</t>
  </si>
  <si>
    <t>Kanavapelti 125mm kanavaan (Jousipalautteinen peltimoottori hankittava erikseen)</t>
  </si>
  <si>
    <t>Kanavapelti 160mm kanavaan (Jousipalautteinen peltimoottori hankittava erikseen)</t>
  </si>
  <si>
    <t>Kanavapelti 200mm kanavaan (Jousipalautteinen peltimoottori hankittava erikseen)</t>
  </si>
  <si>
    <t>Kanavapelti 250mm kanavaan (Jousipalautteinen peltimoottori hankittava erikseen)</t>
  </si>
  <si>
    <t>Kanavapelti 315mm kanavaan (Jousipalautteinen peltimoottori hankittava erikseen)</t>
  </si>
  <si>
    <t>CRTc-160-4</t>
  </si>
  <si>
    <t>CRTc-200-4</t>
  </si>
  <si>
    <t>CRTc-250-4</t>
  </si>
  <si>
    <t>CRTc-315-4</t>
  </si>
  <si>
    <t>SET Anturi</t>
  </si>
  <si>
    <t>SET T6 - T9</t>
  </si>
  <si>
    <t>Huoneilma-anturi</t>
  </si>
  <si>
    <t>[307 Room Sensor]</t>
  </si>
  <si>
    <t xml:space="preserve"> [400-AO4]</t>
  </si>
  <si>
    <t xml:space="preserve"> [404-SET Relay1]</t>
  </si>
  <si>
    <t xml:space="preserve"> [405-SET Relay2]</t>
  </si>
  <si>
    <t>Smart Huippuimurille</t>
  </si>
  <si>
    <t>Ei Smart Huippuimurille</t>
  </si>
  <si>
    <t xml:space="preserve"> (Ei saatavilla)</t>
  </si>
  <si>
    <t>[205-Not Smart Cooker Hood]</t>
  </si>
  <si>
    <t>Poissa-tila ohjaus (DI)</t>
  </si>
  <si>
    <t>Tehostus-tila ohjaus (DI)</t>
  </si>
  <si>
    <t>Takka toiminto aktivointi (DI)</t>
  </si>
  <si>
    <t>Liesikuputoiminto ohjaus (DI)</t>
  </si>
  <si>
    <t>Keskuspölynimuritoiminto ohjaus (DI)</t>
  </si>
  <si>
    <t>Seis  ohjaus (DI)</t>
  </si>
  <si>
    <t>[204-Control Switch]</t>
  </si>
  <si>
    <t>Hood alternative</t>
  </si>
  <si>
    <t>DI Kuvulta</t>
  </si>
  <si>
    <t>Smart IV-koneen yleispoistoon</t>
  </si>
  <si>
    <t>Ei Smart IV-koneen yleispoistoon</t>
  </si>
  <si>
    <t>Kotona/poissa/Tehostus automatiikka (CO2)</t>
  </si>
  <si>
    <t>Ilmanlaatuautomatiikka (VOC)</t>
  </si>
  <si>
    <t>W03VR05S10HA</t>
  </si>
  <si>
    <t>W03VL05S10HA</t>
  </si>
  <si>
    <t>W03VLEES10HA</t>
  </si>
  <si>
    <t>W04VR05S10HA</t>
  </si>
  <si>
    <t>W04VL05S10HA</t>
  </si>
  <si>
    <t>W04VLEES10HA</t>
  </si>
  <si>
    <t>R03VR05S00H</t>
  </si>
  <si>
    <t>R03VL05S00H</t>
  </si>
  <si>
    <t>R05VR08S00H</t>
  </si>
  <si>
    <t>R05VL08S00H</t>
  </si>
  <si>
    <t>SDHE250-2T (2000W)</t>
  </si>
  <si>
    <t>SDHE315-2T (2000W)</t>
  </si>
  <si>
    <t>[407-Modbus]</t>
  </si>
  <si>
    <t>Pop, Rock, Swing tai muu Ei Smart kupu</t>
  </si>
  <si>
    <t>LÄHETÄ PALAUTETTA</t>
  </si>
  <si>
    <t>ALUE / KIELI</t>
  </si>
  <si>
    <t>VERSIO VANHENTUNUY PÄIVITÄ OHJELMA</t>
  </si>
  <si>
    <t>1.0</t>
  </si>
  <si>
    <t>Julkaistu ja esitetty myynnille</t>
  </si>
  <si>
    <t>Korjattu esiin tulleet bugit</t>
  </si>
  <si>
    <t>1.1</t>
  </si>
  <si>
    <t>1.2</t>
  </si>
  <si>
    <t>Versio voimassaolo aika korjattu</t>
  </si>
  <si>
    <t>SEND FEEDBACK</t>
  </si>
  <si>
    <t>LOCATION/LANGUAGE</t>
  </si>
  <si>
    <t>Air heater / cooler in combination with ground source heat pump (SDHW)</t>
  </si>
  <si>
    <t>Duct plate for fresh air</t>
  </si>
  <si>
    <t>Constant duct pressure for supply air.</t>
  </si>
  <si>
    <t>Constant duct pressure for extract air</t>
  </si>
  <si>
    <t xml:space="preserve">Duct plate for exhaust air </t>
  </si>
  <si>
    <t>24V20W Power for actuators</t>
  </si>
  <si>
    <t>24V20W Power toimilaitteille</t>
  </si>
  <si>
    <t>200mm + DO for pump control</t>
  </si>
  <si>
    <t>250mm + DO for pump control</t>
  </si>
  <si>
    <t>315mm + DO for pump control</t>
  </si>
  <si>
    <t>125mm + DO for pump control</t>
  </si>
  <si>
    <t>Auto Air Quallity control (VOC)</t>
  </si>
  <si>
    <t>Auto Home/Away/Boost control (CO2)</t>
  </si>
  <si>
    <t>User Panel</t>
  </si>
  <si>
    <t>SC10 + 10m Cable + Frame</t>
  </si>
  <si>
    <t>SC10 + Frame</t>
  </si>
  <si>
    <t>Modular cable 20m for User Panel / Cooker Hood</t>
  </si>
  <si>
    <t>Cooker hood</t>
  </si>
  <si>
    <t>Smart for AHU extract duct</t>
  </si>
  <si>
    <t>Smart for Roof fan</t>
  </si>
  <si>
    <t>Away state control(DI)</t>
  </si>
  <si>
    <t>Boost state control (DI)</t>
  </si>
  <si>
    <t>Fireplace state activation (DI)</t>
  </si>
  <si>
    <t>Cooker Hood function control  (DI)</t>
  </si>
  <si>
    <t>Central Vacuum Cleaner function control (DI)</t>
  </si>
  <si>
    <t>Stop mode control (DI)</t>
  </si>
  <si>
    <t>DI (User swítch)</t>
  </si>
  <si>
    <t>DI (User button)</t>
  </si>
  <si>
    <t>DI (Precense sensor)</t>
  </si>
  <si>
    <t>DI (Pressure switch)</t>
  </si>
  <si>
    <t>DI (Humidity switch)</t>
  </si>
  <si>
    <t>Potential free alarm (DO)</t>
  </si>
  <si>
    <t>Potential free critical alarm (DO)</t>
  </si>
  <si>
    <t>Potential free service indication (DO)</t>
  </si>
  <si>
    <t>Potential free Stop / Unit running indication (DO)</t>
  </si>
  <si>
    <t>Potential free Travelling indication (DO)</t>
  </si>
  <si>
    <t>Potential free Away indication (DO)</t>
  </si>
  <si>
    <t>Potential free Boost state indication (DO)</t>
  </si>
  <si>
    <t>State indication 0-10V (AO)</t>
  </si>
  <si>
    <t>Stepless State indication 0-10V (AO)</t>
  </si>
  <si>
    <t>Temperature setpoint indication (AO)</t>
  </si>
  <si>
    <t>Mode control (AI)</t>
  </si>
  <si>
    <t>Stepless mode control(AI)</t>
  </si>
  <si>
    <t>Emergency stop control (DI)</t>
  </si>
  <si>
    <t>Stop control (DI)</t>
  </si>
  <si>
    <t>Boost control (DI)</t>
  </si>
  <si>
    <t>Away Control  (DI)</t>
  </si>
  <si>
    <t>Emergency stop (resettable from User Panel) control (DI)</t>
  </si>
  <si>
    <t>Auto Home/Away/Boost func</t>
  </si>
  <si>
    <t>Auto Air Quallity control</t>
  </si>
  <si>
    <t>Temperature sensor</t>
  </si>
  <si>
    <t>SET Module (Smart Temperature module)</t>
  </si>
  <si>
    <t>SEM Module( Smart Modbus module)</t>
  </si>
  <si>
    <t>SEC Module (Smart IO extension cable)</t>
  </si>
  <si>
    <t>SEC Liityntä moduli (Smart IO laajennus kaapeli)</t>
  </si>
  <si>
    <t>SEM Liityntä moduli (Smart Modbus moduli)</t>
  </si>
  <si>
    <t>SET Liityntä moduli (Smart Temperature moduli)</t>
  </si>
  <si>
    <t>Air heater / cooler in combination with ground source heat pump 250mm (inc. SET module)</t>
  </si>
  <si>
    <r>
      <t>Auto Home/Away/Boost function + Auto Humidity function (CO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+ RH)</t>
    </r>
  </si>
  <si>
    <t>Auto Air Quallity function + Auto Humidity function (VOC + RH)</t>
  </si>
  <si>
    <t xml:space="preserve">Smart Control Panel </t>
  </si>
  <si>
    <t>Smart Control Panel + Modular cable 10m</t>
  </si>
  <si>
    <t>Smart control palne + Modular cable 10m + Surface mounting frame</t>
  </si>
  <si>
    <t>Smart control palne + Surface mounting frame</t>
  </si>
  <si>
    <t>Modular cable 20m and RJ9 adapter</t>
  </si>
  <si>
    <t>Pop, Rock Swing or other Non-smart Cooker Hood</t>
  </si>
  <si>
    <t>Smart Access -¨module + WLAN router for internet connection</t>
  </si>
  <si>
    <t>Smart Access -module for internet connection (LAN)</t>
  </si>
  <si>
    <t>Smart Access -module for service / commissioning, 3G/4G connection  (Ei SIM)</t>
  </si>
  <si>
    <t>Constant duct pressure control supply / extract duct</t>
  </si>
  <si>
    <t>Humidity switch, manual settable limit for boost state activation</t>
  </si>
  <si>
    <t>Fireplace switch, for Fireplace function activation</t>
  </si>
  <si>
    <t>Presence sensor, for Boost or Away state activation</t>
  </si>
  <si>
    <t>Mode swithc (potential free switch), for Away, Home or Boost state activation</t>
  </si>
  <si>
    <t>Pressure switch, for Cooker hood function or Central Vacuum Cleaning function activation</t>
  </si>
  <si>
    <t>Duct plate for 125mm duct</t>
  </si>
  <si>
    <t>Duct plate for 160mm duct</t>
  </si>
  <si>
    <t>Duct plate for 200mm duct</t>
  </si>
  <si>
    <t>Duct plate for 250mm duct</t>
  </si>
  <si>
    <t>Duct plate for 300mm duct</t>
  </si>
  <si>
    <t>Ext. Liquid coil</t>
  </si>
  <si>
    <t>Ext.Post Heater</t>
  </si>
  <si>
    <t>Ext. Post Cooling</t>
  </si>
  <si>
    <t>Damper</t>
  </si>
  <si>
    <t>Pa (Supply)</t>
  </si>
  <si>
    <t>Hood</t>
  </si>
  <si>
    <t>Fireplace</t>
  </si>
  <si>
    <t>CVC</t>
  </si>
  <si>
    <t>Alarm</t>
  </si>
  <si>
    <t>Critical alarm</t>
  </si>
  <si>
    <t>Service</t>
  </si>
  <si>
    <t>Travelling</t>
  </si>
  <si>
    <t>Smart control</t>
  </si>
  <si>
    <t>Temperture</t>
  </si>
  <si>
    <t>Mode control</t>
  </si>
  <si>
    <t>Emg.Stop</t>
  </si>
  <si>
    <t>Emg.Stop R</t>
  </si>
  <si>
    <t>1.3</t>
  </si>
  <si>
    <t>English added</t>
  </si>
  <si>
    <t>SET Connction module</t>
  </si>
  <si>
    <t>SEC Connection module</t>
  </si>
  <si>
    <t>SEM connectin module</t>
  </si>
  <si>
    <t>Smart Control</t>
  </si>
  <si>
    <t>CASA R2 Smart Right 400W (Ei saatavilla suomen markkina-alueella)</t>
  </si>
  <si>
    <t>CASA R2 Smart Left 400W (Ei saatavilla suomen markkina-alueella)</t>
  </si>
  <si>
    <t>CASA R2 Smart Right 700W (Ei saatavilla suomen markkina-alueella)</t>
  </si>
  <si>
    <t>CASA R2 Smart Left 700W (Ei saatavilla suomen markkina-alueella)</t>
  </si>
  <si>
    <t>CASA R5-H Smart Left/Right  (Ei saatavilla suomen markkina-alueella)</t>
  </si>
  <si>
    <t>Smart Access (Mobiili käyttöliittymä)</t>
  </si>
  <si>
    <t>Smart Access (mobile user interface)</t>
  </si>
  <si>
    <t>SC10 + 10m Kaapeli</t>
  </si>
  <si>
    <t>SC10 + 10m kaapeli + kehys</t>
  </si>
  <si>
    <t>SC10 + kehys</t>
  </si>
  <si>
    <t>Ventilationsaggregat</t>
  </si>
  <si>
    <t>Val</t>
  </si>
  <si>
    <t>Modell</t>
  </si>
  <si>
    <t>W -Serien</t>
  </si>
  <si>
    <t>R - Serien</t>
  </si>
  <si>
    <t>Tillbehör</t>
  </si>
  <si>
    <t>Monteringsram tak</t>
  </si>
  <si>
    <t>Tillvalt</t>
  </si>
  <si>
    <t>Väggfäste</t>
  </si>
  <si>
    <t>Sockel</t>
  </si>
  <si>
    <t>Täckplåt för takmonteringsram</t>
  </si>
  <si>
    <t>Vattenlås</t>
  </si>
  <si>
    <t>Kondensvattenslang</t>
  </si>
  <si>
    <t>Diffussionsspärr för monteringsram</t>
  </si>
  <si>
    <t>Kanalmonterade tillbehör</t>
  </si>
  <si>
    <t>Värme-/kylbatterier</t>
  </si>
  <si>
    <t>Kylbatteripaket (SDCW)</t>
  </si>
  <si>
    <t>160mm + DO för pumpstyrning</t>
  </si>
  <si>
    <t>200mm + DO för pumpstyrning</t>
  </si>
  <si>
    <t>250mm + DO för pumpstyrning</t>
  </si>
  <si>
    <t>315mm + DO för pumpstyrning</t>
  </si>
  <si>
    <t>Värmebatteripaket (SDHW)</t>
  </si>
  <si>
    <t>125mm + DO för pumpstyrning</t>
  </si>
  <si>
    <t>Elbatteri (SDHE)</t>
  </si>
  <si>
    <t>Elbatteri som förvärmare, med förfilterbox (SDHE) + (FLK)</t>
  </si>
  <si>
    <t>Brine värme/kylbatteri för markvärmepump (SDHW)</t>
  </si>
  <si>
    <t>Kanaltillbehör</t>
  </si>
  <si>
    <t>Spjäll med fjäderretur och ställdon, uteluft</t>
  </si>
  <si>
    <t>Spjäll med fjäderretur och ställdon, avluft</t>
  </si>
  <si>
    <t>Reglering för konstant kanaltryck, tilluft</t>
  </si>
  <si>
    <t>Reglering för konstant kanaltryck, frånluft</t>
  </si>
  <si>
    <t>24VDC Spänningsadapter</t>
  </si>
  <si>
    <t>Hemma/Borta/Forcering-automatik och luftfuktighetsfunktion (CO2)</t>
  </si>
  <si>
    <t>Luftkvalitets- och luftfuktighetsfunktion (VOC)</t>
  </si>
  <si>
    <t>Styrning</t>
  </si>
  <si>
    <t>Kontrollpanel</t>
  </si>
  <si>
    <t>SC10 + 10m modularkabel</t>
  </si>
  <si>
    <t>SC10 + 10m modularkabel + monteringsram</t>
  </si>
  <si>
    <t>SC10 + monteringsram</t>
  </si>
  <si>
    <t>Modularkabel 20m och RJ9 adapter för aggregat</t>
  </si>
  <si>
    <t>Spiskåpa</t>
  </si>
  <si>
    <t>Styrning Bortaläge(DI)</t>
  </si>
  <si>
    <t>DI (Driftlägesomkopplare)</t>
  </si>
  <si>
    <t>DI (Närvarogivare)</t>
  </si>
  <si>
    <t>Styrning Forceringsläge (DI)</t>
  </si>
  <si>
    <t>DI (Fuktighetsvakt)</t>
  </si>
  <si>
    <t>Styrning Brasfunktion (DI)</t>
  </si>
  <si>
    <t>DI (Tryckknapp)</t>
  </si>
  <si>
    <t>Styrning Spiskåpa (DI)</t>
  </si>
  <si>
    <t>DI (Tryckvakt)</t>
  </si>
  <si>
    <t>Styrning Centraldammsugare (DI)</t>
  </si>
  <si>
    <t>Styrning Stopp (DI)</t>
  </si>
  <si>
    <t>Fastighetsautomation</t>
  </si>
  <si>
    <t>Bussanslutning</t>
  </si>
  <si>
    <t>Potentialfria utgångar</t>
  </si>
  <si>
    <t>Potentialfri utgång larm (DO)</t>
  </si>
  <si>
    <t>Potentialfri utgång kritiskt larm (DO)</t>
  </si>
  <si>
    <t>Potentialfri utgång serviceindikering (DO)</t>
  </si>
  <si>
    <t>Potentialfri utgång indikering Stopp / Drift (DO)</t>
  </si>
  <si>
    <t>Potentialfri utgång indikering På resa (DO)</t>
  </si>
  <si>
    <t>Potentialfri utgång indikering Borta (DO)</t>
  </si>
  <si>
    <t>Potentialfri utgång indikering Forcering (DO)</t>
  </si>
  <si>
    <t xml:space="preserve">Driftsinformation 0-10V </t>
  </si>
  <si>
    <t>Driftläge 0-10V (AO)</t>
  </si>
  <si>
    <t>Driftläge, steglöst 0-10V (AO)</t>
  </si>
  <si>
    <t>Temperaturbörvärde (AO)</t>
  </si>
  <si>
    <t xml:space="preserve">Driftstyrning 0-10V </t>
  </si>
  <si>
    <t>Driftläge (AI)</t>
  </si>
  <si>
    <t>Driftläge, steglöst (AI)</t>
  </si>
  <si>
    <t>Driftstyrning DI</t>
  </si>
  <si>
    <t>Nödstopp (DI)</t>
  </si>
  <si>
    <t>Stopp (DI)</t>
  </si>
  <si>
    <t>Forcering (DI)</t>
  </si>
  <si>
    <t>Borta  (DI)</t>
  </si>
  <si>
    <t>Återställningsbart nödstopp, återställs från kontrollpanel (DI)</t>
  </si>
  <si>
    <t>SET Anslutningsmodul</t>
  </si>
  <si>
    <t>SEC Anslutningsmodul</t>
  </si>
  <si>
    <t>SEM Anslutningsmodul</t>
  </si>
  <si>
    <t>Funktionsdiagram</t>
  </si>
  <si>
    <t>UPPDATERA VERSION</t>
  </si>
  <si>
    <t>VERSION UTDATERAD, UPPDATERA VERSION</t>
  </si>
  <si>
    <t>Artikel</t>
  </si>
  <si>
    <t xml:space="preserve">     *** Ej tillgängligt ***</t>
  </si>
  <si>
    <t xml:space="preserve">     *** Rekommenderas ***</t>
  </si>
  <si>
    <t xml:space="preserve">     *** Standard ***</t>
  </si>
  <si>
    <t>KONTAKTA OSS</t>
  </si>
  <si>
    <t>Systeminformation</t>
  </si>
  <si>
    <t>Produktkod</t>
  </si>
  <si>
    <t>Antal</t>
  </si>
  <si>
    <t>Aggregat ej valt</t>
  </si>
  <si>
    <t>CASA W3 Smart Höger 500W</t>
  </si>
  <si>
    <t>CASA W3 Smart Vänster 500W</t>
  </si>
  <si>
    <t xml:space="preserve">CASA W3 Smart Höger Econo </t>
  </si>
  <si>
    <t>CASA W3 Smart Vänster Econo</t>
  </si>
  <si>
    <t>CASA W4 Smart Höger 500W</t>
  </si>
  <si>
    <t>CASA W4 Smart Vänster 500W</t>
  </si>
  <si>
    <t>CASA W4 Smart Höger Econo</t>
  </si>
  <si>
    <t>CASA W4 Smart Vänster Econo</t>
  </si>
  <si>
    <t>CASA W5 Smart Höger 500W</t>
  </si>
  <si>
    <t>CASA W5 Smart Vänster 500W</t>
  </si>
  <si>
    <t>CASA W9 Smart Höger 900W</t>
  </si>
  <si>
    <t>CASA W9 Smart Vänster 900W</t>
  </si>
  <si>
    <t>CASA W9 Smart Höger Econo</t>
  </si>
  <si>
    <t>CASA W9 Smart Vänster Econo</t>
  </si>
  <si>
    <t>CASA R3 Smart Höger 500W</t>
  </si>
  <si>
    <t>CASA R3 Smart Vänster 500W</t>
  </si>
  <si>
    <t>CASA R5 Smart Höger 800W</t>
  </si>
  <si>
    <t>CASA R5 Smart Vänster 800W</t>
  </si>
  <si>
    <t>CASA R2 Smart Höger 400W</t>
  </si>
  <si>
    <t>CASA R2 Smart Vänster 400W</t>
  </si>
  <si>
    <t>CASA R2 Smart Höger 700W</t>
  </si>
  <si>
    <t>CASA R2 Smart Vänster 700W</t>
  </si>
  <si>
    <t>CASA R5-H Smart Vänster/Höger</t>
  </si>
  <si>
    <t>CASA R7 Smart Vänster 1400W</t>
  </si>
  <si>
    <t>CASA R7 Smart Vänster</t>
  </si>
  <si>
    <t>CASA R7-H Smart Vänster/Höger 1400W</t>
  </si>
  <si>
    <t xml:space="preserve">CASA R7-H Smart Vänster/Höger </t>
  </si>
  <si>
    <t>CASA R9 Smart Vänster</t>
  </si>
  <si>
    <t>CASA R9-H Smart Vänster/Höger</t>
  </si>
  <si>
    <t>CASA R15 Smart Vänster</t>
  </si>
  <si>
    <t>CASA R15-H Smart Vänster/Höger</t>
  </si>
  <si>
    <t>Monteringsram tak W3 (R/L)</t>
  </si>
  <si>
    <t>Monteringsram tak W4 (R/L)</t>
  </si>
  <si>
    <t>Monteringsram tak W5 (R/L)</t>
  </si>
  <si>
    <t>Monteringsram tak R3 (R)</t>
  </si>
  <si>
    <t>Monteringsram tak R3 (L)</t>
  </si>
  <si>
    <t>Monteringsram tak R5 (R/L)</t>
  </si>
  <si>
    <t>Väggfäste W3/W4/W5/R3/R5 (R/L)</t>
  </si>
  <si>
    <t>Sockel W5</t>
  </si>
  <si>
    <t>Täckplåt för takmonteringsram, för infälld montering W3 / W4</t>
  </si>
  <si>
    <t>Diffussionsspärr för monteringsram W3 (R/L)</t>
  </si>
  <si>
    <t>Diffussionsspärr för monteringsram W4 (R/L)</t>
  </si>
  <si>
    <t>Diffussionsspärr för monteringsram W5 (R/L)</t>
  </si>
  <si>
    <t>Diffussionsspärr för monteringsram R5 (R/L)</t>
  </si>
  <si>
    <t>Diffussionsspärr för monteringsram R3 (R/L)</t>
  </si>
  <si>
    <t>Förfilterbox 125mm, G4 för elektrisk förvärmare</t>
  </si>
  <si>
    <t>Förfilterbox 160mm, G4 för elektrisk förvärmare</t>
  </si>
  <si>
    <t>Förfilterbox 200mm, G4 för elektrisk förvärmare</t>
  </si>
  <si>
    <t>Förfilterbox 250mm, G4 för elektrisk förvärmare</t>
  </si>
  <si>
    <t>Förfilterbox 315mm, G4 för elektrisk förvärmare</t>
  </si>
  <si>
    <t>Kylbatteripaket 160mm (inkl. SET-modul, 24V20W Power)</t>
  </si>
  <si>
    <t>Kylbatteripaket 200mm (inkl. SET-modul, 24V20W Power)</t>
  </si>
  <si>
    <t>Kylbatteripaket 250mm (inkl. SET-modul, 24V20W Power)</t>
  </si>
  <si>
    <t>Kylbatteripaket 315mm (inkl. SET-modul, 24V20W Power)</t>
  </si>
  <si>
    <t>Värmebatteripaket 125mm (inkl. SET-modul, 24V20W Power)</t>
  </si>
  <si>
    <t>Värmebatteripaket 160mm (inkl. SET-modul, 24V20W Power)</t>
  </si>
  <si>
    <t>Värmebatteripaket 200mm (inkl. SET-modul, 24V20W Power)</t>
  </si>
  <si>
    <t>Värmebatteripaket 250mm (inkl. SET-modul, 24V20W Power)</t>
  </si>
  <si>
    <t>Värmebatteripaket 315mm (inkl. SET-modul, 24V20W Power)</t>
  </si>
  <si>
    <t>Elbatteri  1200W 125mm (inkl. SET-modul)</t>
  </si>
  <si>
    <t>Elbatteri  1200W 160mm (inkl. SET-modul)</t>
  </si>
  <si>
    <t>Elbatteri  1200W 200mm (inkl. SET-modul)</t>
  </si>
  <si>
    <t>Elbatteri   1200W 250mm (inkl. SET-modul)</t>
  </si>
  <si>
    <t>Elbatteri  2000W 250mm (inkl. SET-modul)</t>
  </si>
  <si>
    <t>Elbatteri  1200W 315mm (inkl. SET-modul)</t>
  </si>
  <si>
    <t>Elbatteri  2000W 315mm (inkl. SET-modul)</t>
  </si>
  <si>
    <t>Värme/kylbatteri 250mm, G4 (inkl. SET-modul)</t>
  </si>
  <si>
    <t>SET-Modul (Anslutningsmodul för Smart ventilationsaggregat)</t>
  </si>
  <si>
    <t>SEM-Modul (Modbus anslutningsmodul)</t>
  </si>
  <si>
    <t>SEC-Modul (Anslutningskabel för Smart ventilationsaggregat)</t>
  </si>
  <si>
    <t>Relä, potentialfritt, 24VDC</t>
  </si>
  <si>
    <t>Hemma / Borta / Forcering -automatik och luftfuktighetsfunktion (CO₂ + RH)</t>
  </si>
  <si>
    <t>Luftkvalitets- och luftfuktighetsfunktion (VOC + RH)</t>
  </si>
  <si>
    <t>Smart kontrollpanel</t>
  </si>
  <si>
    <t>Smart kontrollpanel + modularkabel 10m</t>
  </si>
  <si>
    <t>Smart kontrollpanel + modularkabel 10m + monteringsram</t>
  </si>
  <si>
    <t>Smart kontrollpanel + monteringsram</t>
  </si>
  <si>
    <t>Spiskåpa Smart</t>
  </si>
  <si>
    <t xml:space="preserve">Välj spiskåpa </t>
  </si>
  <si>
    <t>Pop, Rock, Swing eller andra icke-Smart spiskåpor</t>
  </si>
  <si>
    <t>Smart Access modul för anslutning till internet</t>
  </si>
  <si>
    <t>SmartAccess modul + WLAN-router</t>
  </si>
  <si>
    <t>SmartAccess modul + 3G/4G mobilrouter (utan SIM)</t>
  </si>
  <si>
    <t>PTH Reglering för konstant kanaltryck</t>
  </si>
  <si>
    <t>Fuktighetsvakt, för aktivering av forceringsläge</t>
  </si>
  <si>
    <t>Brytare för brasfunktion</t>
  </si>
  <si>
    <t>Närvarogivare, för aktivering av forcering eller borta-läge genom närvarodetektering.</t>
  </si>
  <si>
    <t>Driftslägesomkopplare (valfri potentialfri omkopplare). För aktivering av lägena På resa, Borta, Hemma eller Forcering.</t>
  </si>
  <si>
    <t>Tryckvakt, för aktivering av funktion för spiskåpa eller centraldammsugare om statussignal inte finns tillgänglig.</t>
  </si>
  <si>
    <t>Spjäll med fjäderretur och ställdon 125mm</t>
  </si>
  <si>
    <t>Spjäll med fjäderretur och ställdon 160mm</t>
  </si>
  <si>
    <t>Spjäll med fjäderretur och ställdon 200mm</t>
  </si>
  <si>
    <t>Spjäll med fjäderretur och ställdon 250mm</t>
  </si>
  <si>
    <t>Spjäll med fjäderretur och ställdon 300mm</t>
  </si>
  <si>
    <t>FUNKTIONSDIAGRAM</t>
  </si>
  <si>
    <t>Anslutning</t>
  </si>
  <si>
    <t>Val i kontrollpanel</t>
  </si>
  <si>
    <t>Funktionsdiagram visningslager</t>
  </si>
  <si>
    <t>Hemma/Borta/Forcering-automatik</t>
  </si>
  <si>
    <t>Luftkvalitetsautomatik</t>
  </si>
  <si>
    <t>Temperatursensor</t>
  </si>
  <si>
    <t>Swegon tar ej ansvar för eventuella fel i konfiguratorn.</t>
  </si>
  <si>
    <t>Kontrollera alltid produktkod och artikelnummer före beställning.</t>
  </si>
  <si>
    <t>CASA R7 Smart Left 1400W</t>
  </si>
  <si>
    <t>CASA R7 Smart Left</t>
  </si>
  <si>
    <t>CASA R9 Smart Left</t>
  </si>
  <si>
    <t>CASA R15 Smart Left</t>
  </si>
  <si>
    <t>Vaihtoehtoinen DWG vanhoille CAD versioille</t>
  </si>
  <si>
    <t>Alternative DWG for old CAD versions</t>
  </si>
  <si>
    <t>https://serviceportal.swegon.com/fi//docs/functional_diagram_r12_en</t>
  </si>
  <si>
    <t>https://serviceportal.swegon.com/fi//docs/functional_diagram_r12_fi</t>
  </si>
  <si>
    <t>DWG för eldrer CAD version</t>
  </si>
  <si>
    <t>https://serviceportal.swegon.com/fi//docs/functional_diagram_r12_se</t>
  </si>
  <si>
    <t>https://serviceportal.swegon.com/fi//docs/functionaldiagramen</t>
  </si>
  <si>
    <t>https://serviceportal.swegon.com/fi//docs/functionaldiagramfi</t>
  </si>
  <si>
    <t>https://serviceportal.swegon.com/fi//docs/functionaldiagramse</t>
  </si>
  <si>
    <t>Toimintakaaviot</t>
  </si>
  <si>
    <t>Functional diagrams</t>
  </si>
  <si>
    <t>CASA R5-H Smart Left/Right 700W (Ei saatavilla suomen markkina-alueella)</t>
  </si>
  <si>
    <t>CASA R5-H Smart Left/Right 700W</t>
  </si>
  <si>
    <t>CASA R5-H Smart Vänster/Höger 700W</t>
  </si>
  <si>
    <t>Pa (Exhaust)</t>
  </si>
  <si>
    <t>Ext. Efterkylare</t>
  </si>
  <si>
    <t>Ext. Eftervärmare</t>
  </si>
  <si>
    <t>Ext. Vätskeslinga</t>
  </si>
  <si>
    <t>Pa (tilluft)</t>
  </si>
  <si>
    <t>Pa (frånluft)</t>
  </si>
  <si>
    <t>Borta</t>
  </si>
  <si>
    <t>Forcering</t>
  </si>
  <si>
    <t>Brasa</t>
  </si>
  <si>
    <t>Dammsugare</t>
  </si>
  <si>
    <t>Stopp</t>
  </si>
  <si>
    <t>Larm</t>
  </si>
  <si>
    <t>Kritiskst larm</t>
  </si>
  <si>
    <t>På resa</t>
  </si>
  <si>
    <t>Flödeslägekontroll</t>
  </si>
  <si>
    <t>Smart styrning</t>
  </si>
  <si>
    <t>Tempertur</t>
  </si>
  <si>
    <t>Nödstopp</t>
  </si>
  <si>
    <t>Nödstopp R</t>
  </si>
  <si>
    <t>1.6</t>
  </si>
  <si>
    <t>Yhteensopivuusongelma vanhojen versioiden kanssa ratkaistu. Korvattu kaikki YHDISTÄ functiot KETJUTA funktiolla</t>
  </si>
  <si>
    <t>1.7</t>
  </si>
  <si>
    <t>Lisätty Suositus kanavapatteriin jos on valittu kone jossa ei jälkilämmitysvastusta</t>
  </si>
  <si>
    <t>https://serviceportal.swegon.com/fi//docs/prodesignertutorial_en</t>
  </si>
  <si>
    <t>https://serviceportal.swegon.com/fi//docs/prodesignertutorial_fi</t>
  </si>
  <si>
    <t>https://serviceportal.swegon.com/fi//docs/prodesignertutorial_se</t>
  </si>
  <si>
    <t>W05VR05S10HAA</t>
  </si>
  <si>
    <t>W05VL05S10HAA</t>
  </si>
  <si>
    <t>W09VR09S10H</t>
  </si>
  <si>
    <t>W09VL09S10H</t>
  </si>
  <si>
    <t>W09VREES10H</t>
  </si>
  <si>
    <t>W09VLEES10H</t>
  </si>
  <si>
    <t>R02VR04S00H</t>
  </si>
  <si>
    <t>R02VL04S00H</t>
  </si>
  <si>
    <t>R02VR07S00H</t>
  </si>
  <si>
    <t>R02VL07S00H</t>
  </si>
  <si>
    <t>R05HL07S00H</t>
  </si>
  <si>
    <t>R05HL00S00H</t>
  </si>
  <si>
    <t>R07VL14S00H</t>
  </si>
  <si>
    <t>R07VL00S00H</t>
  </si>
  <si>
    <t>R07HL14S00H</t>
  </si>
  <si>
    <t>R07HL00S00H</t>
  </si>
  <si>
    <t>R09VL00S00H</t>
  </si>
  <si>
    <t>R09HL00S00H</t>
  </si>
  <si>
    <t>R15VL00S00H</t>
  </si>
  <si>
    <t>R15HL00S00H</t>
  </si>
  <si>
    <t>1.8</t>
  </si>
  <si>
    <t>DWG</t>
  </si>
  <si>
    <t>PDF</t>
  </si>
  <si>
    <t>Kieliversiot Tutorial videoiden linkkeihin. Koneiden malleista versiot pois. PDF linkki toimintakaavioon.</t>
  </si>
  <si>
    <t/>
  </si>
  <si>
    <t>Non-Smart for AHU extract duct</t>
  </si>
  <si>
    <t>Non-Smart for Roof fan</t>
  </si>
  <si>
    <t>TUTORIAL VIDEO</t>
  </si>
  <si>
    <t>V1.18 UPDATE VERSION</t>
  </si>
  <si>
    <t>V1.18 OUT OF DATE, UPDATE VERSION</t>
  </si>
  <si>
    <t>V1.18</t>
  </si>
  <si>
    <t>[NOTES]</t>
  </si>
  <si>
    <t>Smart för takfläkt</t>
  </si>
  <si>
    <t>https://serviceportal.swegon.com/fi//docs/FD_CASA_ALL_FI</t>
  </si>
  <si>
    <t>https://serviceportal.swegon.com/fi//docs/FD_CASA_ALL_EN</t>
  </si>
  <si>
    <t>https://serviceportal.swegon.com/fi//docs/FD_CASA_ALL_SE</t>
  </si>
  <si>
    <t>Smart för AHU frånluftskanal</t>
  </si>
  <si>
    <t>Ej Smart för AHU frånluftskanal</t>
  </si>
  <si>
    <t>Ej Smart för takfläkt</t>
  </si>
  <si>
    <t>R3 (R)</t>
  </si>
  <si>
    <t>R3 (L)</t>
  </si>
  <si>
    <t>R3 (Oikea)</t>
  </si>
  <si>
    <t>R3 (Vasen)</t>
  </si>
  <si>
    <t>R3 (Right)</t>
  </si>
  <si>
    <t>R3 (Left)</t>
  </si>
  <si>
    <t>1.9</t>
  </si>
  <si>
    <t>Korjattu liesikupuvalinta toimimaan kaikilla kielillä</t>
  </si>
  <si>
    <t xml:space="preserve">7906918
</t>
  </si>
  <si>
    <t>W3SVL05S10HA</t>
  </si>
  <si>
    <t>W3SVR05S10HA</t>
  </si>
  <si>
    <t>W3SVL05SL0HA</t>
  </si>
  <si>
    <t>W3SVR05SL0HA</t>
  </si>
  <si>
    <t>CASA W3xs Smart L 1240W Abp RH</t>
  </si>
  <si>
    <t>CASA W3xs Smart R 1240W Abp RH</t>
  </si>
  <si>
    <t>CASA W3xs Smart L 740W Abp RH</t>
  </si>
  <si>
    <t>CASA W3xs Smart R 740W Abp RH</t>
  </si>
  <si>
    <t>W4xs</t>
  </si>
  <si>
    <t>W3xs</t>
  </si>
  <si>
    <t>CASA W4xs Smart L 1240W Abp RH</t>
  </si>
  <si>
    <t>CASA W4xs Smart R 1240W Abp RH</t>
  </si>
  <si>
    <t>W4SVL05S10HA</t>
  </si>
  <si>
    <t>W4SVR05S10HA</t>
  </si>
  <si>
    <t>UVLL</t>
  </si>
  <si>
    <t>WSTC</t>
  </si>
  <si>
    <t>Wall sensor temp cable KIT (WSTC)</t>
  </si>
  <si>
    <t>Rumstemperaturgivare (inkl. Monteringstillbehör men inte cabel)</t>
  </si>
  <si>
    <t>Wall mounted room temperature sensor.(Inc. installation accessories but not the cable.)</t>
  </si>
  <si>
    <t>Seinäasenteinen Huonelämpötila-anturi (Sis. liitäntätarvikkeet, mutta ei johtoa)</t>
  </si>
  <si>
    <t>[308 Room Sensor -SET]</t>
  </si>
  <si>
    <t>W3 / W3xs</t>
  </si>
  <si>
    <t>W4 / W4xs</t>
  </si>
  <si>
    <t>W3(xs)/W4(xs)/W5/R3/R5</t>
  </si>
  <si>
    <t>W3/W3xs</t>
  </si>
  <si>
    <t>W4/W4xs</t>
  </si>
  <si>
    <t>W3(xs)/W4(xs)</t>
  </si>
  <si>
    <t>1.10</t>
  </si>
  <si>
    <t>Lisätty W3xs ja W4xs, Huonelämpötila-anturi ja UVLL</t>
  </si>
  <si>
    <t>1.11</t>
  </si>
  <si>
    <t>Central valinta lisätty</t>
  </si>
  <si>
    <t>SELECT CENTRALIZED SYSTEM</t>
  </si>
  <si>
    <t>Valinnat- Keskitetty ilmanvaihto</t>
  </si>
  <si>
    <t>Keskitetty ilmanvaihtokone</t>
  </si>
  <si>
    <t>Koneen varusteet</t>
  </si>
  <si>
    <t>Asuntokohtaiset varusteet</t>
  </si>
  <si>
    <t>Lämmitys</t>
  </si>
  <si>
    <t>CoolDX</t>
  </si>
  <si>
    <t>Vakiokanavapaine</t>
  </si>
  <si>
    <t>Tehostuslaskenta</t>
  </si>
  <si>
    <t>CHB</t>
  </si>
  <si>
    <t>CHR24V</t>
  </si>
  <si>
    <t>piilotettu</t>
  </si>
  <si>
    <t>Ilmavirran tehostus</t>
  </si>
  <si>
    <t>Piilotetaan</t>
  </si>
  <si>
    <t>Järjestelmä suunnitelma</t>
  </si>
  <si>
    <t>GOLD PX</t>
  </si>
  <si>
    <t>GOLD PXTOP</t>
  </si>
  <si>
    <t xml:space="preserve">     </t>
  </si>
  <si>
    <t xml:space="preserve">   -Integroitu ohjaus- ja säätöjärjestelmä</t>
  </si>
  <si>
    <t xml:space="preserve">   -Tiedonsiirto BACnet (BTL)</t>
  </si>
  <si>
    <t xml:space="preserve">   -Tiedonsiirto Modbus TCP</t>
  </si>
  <si>
    <t xml:space="preserve">   -Raitisilmapelti /-moottori</t>
  </si>
  <si>
    <t xml:space="preserve">   -Ulospuhalluspelti/-moottori</t>
  </si>
  <si>
    <t>Ketjutus soluista L- P</t>
  </si>
  <si>
    <t>Piilotus tai suositus</t>
  </si>
  <si>
    <t>Valinta 1</t>
  </si>
  <si>
    <t>Valinta 2</t>
  </si>
  <si>
    <t>Valinta 3</t>
  </si>
  <si>
    <t>Valinta 4</t>
  </si>
  <si>
    <t>DWG Layer</t>
  </si>
  <si>
    <t>[01 - GOLD PX tai PXTOP]</t>
  </si>
  <si>
    <t>Jäähdytys</t>
  </si>
  <si>
    <t>Ei valittu</t>
  </si>
  <si>
    <t>Jäähdytyspatteri neste</t>
  </si>
  <si>
    <t>Tarkasta tuotekoodit ennen tilausta.</t>
  </si>
  <si>
    <t>[32 - Vakiokanavapainesäätö ]</t>
  </si>
  <si>
    <t>Ilmavirtasäätö, tehostus kupujen tilatietojen mukaan</t>
  </si>
  <si>
    <t>Vakiokanavapainesäätö</t>
  </si>
  <si>
    <t>Ilmavirransäätö</t>
  </si>
  <si>
    <t>Asuntokohtaiset laitteet</t>
  </si>
  <si>
    <t>Liesikupu - Central</t>
  </si>
  <si>
    <t>Blues</t>
  </si>
  <si>
    <t>Samba</t>
  </si>
  <si>
    <t>Salsa</t>
  </si>
  <si>
    <t>Rock</t>
  </si>
  <si>
    <t>Swing</t>
  </si>
  <si>
    <t>Pop</t>
  </si>
  <si>
    <t>Folk</t>
  </si>
  <si>
    <t>Funk</t>
  </si>
  <si>
    <t>CASA Central Kuvut</t>
  </si>
  <si>
    <t>https://www.swegon.com/fi/tuotteet/asuntoilmanvaihto/liesikuvut/kerrostalot-central-liesikuvut/</t>
  </si>
  <si>
    <t>ks Casa Central kuvut</t>
  </si>
  <si>
    <t>AHU Design</t>
  </si>
  <si>
    <t>CASA Blues Central liesikupu</t>
  </si>
  <si>
    <t>CASA Samba Central liesikupu</t>
  </si>
  <si>
    <t>CASA Salsa Central liesikupu</t>
  </si>
  <si>
    <t>Tango (70)</t>
  </si>
  <si>
    <t>Tango (60)</t>
  </si>
  <si>
    <t xml:space="preserve"> - Sis. Äänenvaimennin- ja Savurajoitinyksikön</t>
  </si>
  <si>
    <t>CASA Tango (70) Central liesikupu</t>
  </si>
  <si>
    <t>CASA Tango 60 Central liesikupu</t>
  </si>
  <si>
    <t>CASA Rock Central liesikupu</t>
  </si>
  <si>
    <t>CASA Swing Central liesikupu</t>
  </si>
  <si>
    <t>CASA Pop Central liesikupu</t>
  </si>
  <si>
    <t>CASA CHB Liesikuvun balansointiyksikkö</t>
  </si>
  <si>
    <t xml:space="preserve">Tuotekoodi </t>
  </si>
  <si>
    <t>CASA Folk Central liesikupu (vain CF..DO mallit)</t>
  </si>
  <si>
    <t>CASA Funk Central liesikupu (vain CF..DO mallit)</t>
  </si>
  <si>
    <t>Muotoilu</t>
  </si>
  <si>
    <t>Power24V20W</t>
  </si>
  <si>
    <t>CSB</t>
  </si>
  <si>
    <t>Savunrajoitinpelti Tango (70) kuvulle</t>
  </si>
  <si>
    <t>Savunrajoitinpelti (CSB) Tango (70) liesikuvulle</t>
  </si>
  <si>
    <t>Vesivuotovahti</t>
  </si>
  <si>
    <t>Virranhallintayksikkö FI 1-vaihe</t>
  </si>
  <si>
    <t>Virranhallinta SE/NO 1-vaihe</t>
  </si>
  <si>
    <t>Virranhallintayksikkö FI 3-vaihe</t>
  </si>
  <si>
    <t>Virranhallinta SE 3-vaihe perilex</t>
  </si>
  <si>
    <t>SA1</t>
  </si>
  <si>
    <t>C***S</t>
  </si>
  <si>
    <t>Safera liesiturve virranhallintayksikkö</t>
  </si>
  <si>
    <t>Safera liesiturva</t>
  </si>
  <si>
    <t>FI 1-vaihe</t>
  </si>
  <si>
    <t>FI 3-vaihe</t>
  </si>
  <si>
    <t>SE/NO 1-vaihe</t>
  </si>
  <si>
    <t>SE 3-vaihe perilex</t>
  </si>
  <si>
    <t xml:space="preserve">Power24V20W teholähde releyksikölle </t>
  </si>
  <si>
    <t xml:space="preserve"> - Sis. Power5V</t>
  </si>
  <si>
    <t xml:space="preserve"> - Sis. Power 24V20W</t>
  </si>
  <si>
    <t>Safera Airis Liesiturva (POP liesikuvulle)</t>
  </si>
  <si>
    <t>Safera Airis Liesiturva (Smart liesikuvuille)</t>
  </si>
  <si>
    <t>Liesiturva</t>
  </si>
  <si>
    <t>Liesiturva + sammutus</t>
  </si>
  <si>
    <t>Safera vesivuotovahti</t>
  </si>
  <si>
    <t>CP**S</t>
  </si>
  <si>
    <t>CB**SS</t>
  </si>
  <si>
    <t>Safera Siro Liesiturva Sammutusyksiköllä</t>
  </si>
  <si>
    <t>CHR24V Releyksikkö (tilatietolähtö järjestelmän tehostuslaskentaan.)</t>
  </si>
  <si>
    <t xml:space="preserve"> - HUOM! Savunrajoitinpelti (CSB) ja ÄV hankittava erikseen.</t>
  </si>
  <si>
    <t xml:space="preserve"> - Sis. Savunrajoitinpellin (CSB). HUOM! ÄV hankittava erikseen.</t>
  </si>
  <si>
    <t xml:space="preserve"> - Sis. Tehostusilvirransäätöpellin (CHA)</t>
  </si>
  <si>
    <t>https://serviceportal.swegon.com/fi//docs/FunctionalDiagram_Swegon_Central_FI</t>
  </si>
  <si>
    <t>Valitse Huoneistokohtainen järjestelmä</t>
  </si>
  <si>
    <t>ks AHU Design</t>
  </si>
  <si>
    <t>Valitse keskitetty järjestelmä</t>
  </si>
  <si>
    <t>[41 - LK Samba-Salsa-Blues-Jazz-Rock-Swing]</t>
  </si>
  <si>
    <t>[42 - LK Tango (70)]</t>
  </si>
  <si>
    <t>[43 - LK Tango (60)]</t>
  </si>
  <si>
    <t xml:space="preserve">[44 - LK Pop - Folk - Funk] </t>
  </si>
  <si>
    <t>[51 - Safera liesiturva Smart liesikupuihin]</t>
  </si>
  <si>
    <t>[52 - Safera liesiturva POP liesikuvulle]</t>
  </si>
  <si>
    <t xml:space="preserve">   -Tiedonsiirto Modbus RTU</t>
  </si>
  <si>
    <t>Lisävyöhyke (Xzone)</t>
  </si>
  <si>
    <t>Integroitu viilennysyksikkö</t>
  </si>
  <si>
    <t>GOLD PX Mitoita kone AHU Design ohjelmalla</t>
  </si>
  <si>
    <t>GOLD PXTOP  Mitoita kone AHU Design ohjelmalla</t>
  </si>
  <si>
    <t>Lämmityspatteri, vesi</t>
  </si>
  <si>
    <t>Jäähdytyspatteri, neste</t>
  </si>
  <si>
    <t>https://sds.swegon.com</t>
  </si>
  <si>
    <t>https://www.swegon.com/sv/produkter/bostadsventilation/spiskapor/flervaningshus--central-spiskapor/</t>
  </si>
  <si>
    <t>CASA Central Spiskapor</t>
  </si>
  <si>
    <t>Part list</t>
  </si>
  <si>
    <t>Lämmityspatteri (vesi), sis. pumppu, venttiili /-moottori</t>
  </si>
  <si>
    <t>Lisävyöhykelämmitys (Xzone)</t>
  </si>
  <si>
    <t>Lisävyöhykeviilennys (Xzone)</t>
  </si>
  <si>
    <t>Integroitu viilennysyksikkö (Cool DX)</t>
  </si>
  <si>
    <t>[11 - Lämmitypatteri (vesi)]</t>
  </si>
  <si>
    <t>[12 - Lisävyöhykelämmitys (Xzone)]</t>
  </si>
  <si>
    <t>[21 - Jäähdytyspatteri (neste)]</t>
  </si>
  <si>
    <t>[22 - Lisävyöhykeviilennys (Xzone)]</t>
  </si>
  <si>
    <t>[23 - Integroituviilennysyksikkö (CoolDX)]</t>
  </si>
  <si>
    <t>[31 - Ilmavirtasäätö -kuputehostuksella]</t>
  </si>
  <si>
    <t>Luftbehandlingsaggregat</t>
  </si>
  <si>
    <t>Värme</t>
  </si>
  <si>
    <t>Kyla</t>
  </si>
  <si>
    <t>Luftflödesreglering</t>
  </si>
  <si>
    <t>Integrerad kylenhet</t>
  </si>
  <si>
    <t>Tryckreglering</t>
  </si>
  <si>
    <t>Vattenkylbatteri</t>
  </si>
  <si>
    <t>Extra temp.zone kyla (Xzone)</t>
  </si>
  <si>
    <t>Vattenvärmebatteri</t>
  </si>
  <si>
    <t>Extra temp.zone värme (Xzone)</t>
  </si>
  <si>
    <t>Aggregattyp</t>
  </si>
  <si>
    <t>Tillbehör/funktioner</t>
  </si>
  <si>
    <t>DELLISTA</t>
  </si>
  <si>
    <t>Inget aggregat valt</t>
  </si>
  <si>
    <t>GOLD PX dimensionera med AHU Design</t>
  </si>
  <si>
    <t>GOLD PXTOP  dimensionera med AHU Design</t>
  </si>
  <si>
    <t xml:space="preserve">   -Integrerat styr- och reglersystem</t>
  </si>
  <si>
    <t xml:space="preserve">   -Kommunikation BACnet IP (BTL)</t>
  </si>
  <si>
    <t xml:space="preserve">   -Kommunikation Modbus TCP</t>
  </si>
  <si>
    <t xml:space="preserve">   -Kommunikation Modbus RTU</t>
  </si>
  <si>
    <t xml:space="preserve">   -Tilluftspjäll/-motor</t>
  </si>
  <si>
    <t xml:space="preserve">   -Frånluftspjäll/-motor</t>
  </si>
  <si>
    <t>Se AHU Design</t>
  </si>
  <si>
    <t>Välja</t>
  </si>
  <si>
    <t>Ej vald</t>
  </si>
  <si>
    <t>Vattenbatteri, inkl. pump, ventil /-ställdon</t>
  </si>
  <si>
    <t>Vattenbatteri extra temp.zone värme (Xzone), inkl. pump, ventil /-ställdon</t>
  </si>
  <si>
    <t>Kylbatteri vatten</t>
  </si>
  <si>
    <t>Kylbatteri vatten, inkl. ventil /-ställdon</t>
  </si>
  <si>
    <t>Integrerad kylenhet CoolDX</t>
  </si>
  <si>
    <t>Kylbatteri extra temp.zone kyla (Xzone),  inkl. ventil /-ställdon</t>
  </si>
  <si>
    <t>Luftreglering</t>
  </si>
  <si>
    <t>Luftflödesreglering, forcering enligt spiskåp indikering</t>
  </si>
  <si>
    <t>Kanaltryckreglering</t>
  </si>
  <si>
    <t>Läckagevakt</t>
  </si>
  <si>
    <t>Produkter per bostad</t>
  </si>
  <si>
    <t xml:space="preserve"> - Inkl. Forceringsluftflödesspjäll (CHA)</t>
  </si>
  <si>
    <t xml:space="preserve"> - Inkl. Brandgasspjäll (CSB). OBS! ljuddämpare skaffas skilt.</t>
  </si>
  <si>
    <t xml:space="preserve"> - HUOM! Brandgasspjäll (CSB) och ljuddämpare skaffas skilt.</t>
  </si>
  <si>
    <t xml:space="preserve"> - Inkl. Ljuddämpare och brandgasenhet</t>
  </si>
  <si>
    <t>CHR24V Reläenhet (indikering till forceringsberäkning)</t>
  </si>
  <si>
    <t>Power24V20W nätadapter till reläenhet</t>
  </si>
  <si>
    <t xml:space="preserve"> - Inkl. Power5V</t>
  </si>
  <si>
    <t xml:space="preserve"> - Inkl. Power 24V20W</t>
  </si>
  <si>
    <t>Strömbrytningsenhet FI 1-fas</t>
  </si>
  <si>
    <t>Strömbrytningsenhet FI 3-fas</t>
  </si>
  <si>
    <t>Swegon ansvarar inte för möjliga fel i programmet.</t>
  </si>
  <si>
    <t>Kontrollera produktkoder före beställning.</t>
  </si>
  <si>
    <t>ST VALT</t>
  </si>
  <si>
    <t>Lägesomkopplare (potentialfri omkopplare), Aktivera Borta, Hemma eller Forceringsläge</t>
  </si>
  <si>
    <t>CASA Samba Central spiskåpa</t>
  </si>
  <si>
    <t>CASA Blues Central spiskåpa</t>
  </si>
  <si>
    <t>CASA Salsa Central spiskåpa</t>
  </si>
  <si>
    <t>CASA Tango (70) Central spiskåpa</t>
  </si>
  <si>
    <t>CASA Tango 60 Central spiskåpa</t>
  </si>
  <si>
    <t>CASA Rock Central spiskåpa</t>
  </si>
  <si>
    <t>CASA Swing Central spiskåpa</t>
  </si>
  <si>
    <t>CASA Pop Central spiskåpa</t>
  </si>
  <si>
    <t>CASA Folk Central spiskåpa (endast CF..DO modeller)</t>
  </si>
  <si>
    <t>CASA Funk Central spiskåpa (endast CF..DO modeller)</t>
  </si>
  <si>
    <t>Brandgasspjäll (CSB) Tango (70) för spiskåpa</t>
  </si>
  <si>
    <t>CASA CHB spiskåpa balanseringsenhet</t>
  </si>
  <si>
    <t>Spiskåpa - Central</t>
  </si>
  <si>
    <t>Safera spisvakt</t>
  </si>
  <si>
    <t>Safera spisvakt med strömkontrollenhet</t>
  </si>
  <si>
    <t>Strömkontrollenhet SE/NO 1-fas</t>
  </si>
  <si>
    <t>Strömkontrollenhet SE 3-fas perilex</t>
  </si>
  <si>
    <t>Safera läckagevakt</t>
  </si>
  <si>
    <t>Brandgasspjäll Tango (70) kåpa</t>
  </si>
  <si>
    <t>Spisvakt</t>
  </si>
  <si>
    <t>FI 1-fas</t>
  </si>
  <si>
    <t>FI 3-fas</t>
  </si>
  <si>
    <t>SE/NO 1-fas</t>
  </si>
  <si>
    <t>SE 3-fas perilex</t>
  </si>
  <si>
    <t>Funktionschema Layer</t>
  </si>
  <si>
    <t>Funktionschema</t>
  </si>
  <si>
    <t>VERSIO VANHENTUNUT PÄIVITÄ OHJELMA</t>
  </si>
  <si>
    <t>FÖRÅLDRAD VERSION, UPPDATERA</t>
  </si>
  <si>
    <t>Dellista</t>
  </si>
  <si>
    <t xml:space="preserve">     *** Ej tillgänglig ***</t>
  </si>
  <si>
    <t xml:space="preserve">     *** Rekommenderad ***</t>
  </si>
  <si>
    <t>SKICKA RESPONS</t>
  </si>
  <si>
    <t>System planering</t>
  </si>
  <si>
    <t>OMRÅDE / SPRÅK</t>
  </si>
  <si>
    <t>Alternativ DWG för äldre CAD versioner</t>
  </si>
  <si>
    <t>Välj lägenhetsvis system</t>
  </si>
  <si>
    <t>Safera spisvakt med Brandsläckare</t>
  </si>
  <si>
    <t>Liesiturva sammutuksella</t>
  </si>
  <si>
    <t>Safera liesiturva sammutuksella</t>
  </si>
  <si>
    <t>Spisvakt + brandsläckare</t>
  </si>
  <si>
    <t>Toimintakaavio DRW (FI)</t>
  </si>
  <si>
    <t>Toimintakaavio PDF (FI)</t>
  </si>
  <si>
    <t>Toimintakaavio DWG (FI)</t>
  </si>
  <si>
    <t>Funktionschema DRW (FI)</t>
  </si>
  <si>
    <t>Funktionschema PDF (FI)</t>
  </si>
  <si>
    <t>Funktionschema DWG (FI)</t>
  </si>
  <si>
    <t>https://serviceportal.swegon.com/fi//docs/Functional_Diagram_Swegon_Central_FI_DRW</t>
  </si>
  <si>
    <t>https://serviceportal.swegon.com/fi//docs/Functional_Diagram_Swegon_Central_FI_DWG_R2010</t>
  </si>
  <si>
    <t>https://serviceportal.swegon.com/fi//docs/Functional_Diagram_Swegon_Central_FI_PDF</t>
  </si>
  <si>
    <t>V1.13</t>
  </si>
  <si>
    <t>1.12</t>
  </si>
  <si>
    <t>Central SE käännökset</t>
  </si>
  <si>
    <t>1.13</t>
  </si>
  <si>
    <t>Kaavioiden linkit päivitetty, muutama käännös ja solujen lukituksia säädetty</t>
  </si>
  <si>
    <t>Svenska</t>
  </si>
  <si>
    <t>Safera Liesiturva (Smart liesikuvuille)</t>
  </si>
  <si>
    <t>Safera Liesiturva (POP liesikuvulle)</t>
  </si>
  <si>
    <t>Safera Liesiturva Sammutusyksiköllä</t>
  </si>
  <si>
    <t>Safera spisvakt (Smart spiskåpa)</t>
  </si>
  <si>
    <t>Safera spisvakt (POP spiskåpa)</t>
  </si>
  <si>
    <t>Safera spisvakt med släckningsenhet</t>
  </si>
  <si>
    <t>ProCASA</t>
  </si>
  <si>
    <t>CASA Smart Cooker hoods</t>
  </si>
  <si>
    <t>CASA Smart  Spiskapor</t>
  </si>
  <si>
    <t>CASA Smart Liesikuvut</t>
  </si>
  <si>
    <t>https://procasa.swegon.com/fi/procasa-e</t>
  </si>
  <si>
    <t>https://procasa.swegon.com/en/procasa-e</t>
  </si>
  <si>
    <t>https://procasa.swegon.com/sv/procasa-e</t>
  </si>
  <si>
    <t>https://www.swegon.com/sv/produkter/bostadsventilation/spiskapor/flervaningshus--smart-spiskapor/</t>
  </si>
  <si>
    <t>https://www.swegon.com/fi/tuotteet/asuntoilmanvaihto/liesikuvut/kerrostalot-smart-liesikuvut/</t>
  </si>
  <si>
    <t xml:space="preserve"> - Bithouse Active Web prosessori [ActiveWeb500]</t>
  </si>
  <si>
    <t xml:space="preserve"> - MR-DI4-IP65 Modbus RTU[MR-DI4-IP65]</t>
  </si>
  <si>
    <t xml:space="preserve"> - Power 60W[Power60W]</t>
  </si>
  <si>
    <t xml:space="preserve"> - Bithouse Active Web processor [ActiveWeb500]</t>
  </si>
  <si>
    <t>Keskitetty ilmanvaihto</t>
  </si>
  <si>
    <t>Centraliserad ventilation</t>
  </si>
  <si>
    <t>Se Casa Central kåpor</t>
  </si>
  <si>
    <t>Huoneistokohtainen ilmanvaihto</t>
  </si>
  <si>
    <t xml:space="preserve"> Lägenhetsvis system</t>
  </si>
  <si>
    <t>CASA ventilation</t>
  </si>
  <si>
    <t>1.14</t>
  </si>
  <si>
    <t>Minor fixes to texts</t>
  </si>
  <si>
    <t>V1.14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</si>
</sst>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58585A"/>
      <name val="Courier New"/>
      <family val="3"/>
    </font>
    <font>
      <i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DC5F1F"/>
      <name val="Calibri"/>
      <family val="2"/>
      <scheme val="minor"/>
    </font>
    <font>
      <b/>
      <sz val="12"/>
      <color rgb="FFDC5F1F"/>
      <name val="Calibri"/>
      <family val="2"/>
      <scheme val="minor"/>
    </font>
    <font>
      <sz val="11"/>
      <color theme="0" tint="-0.499984740745262"/>
      <name val="Wingdings 3"/>
      <family val="1"/>
      <charset val="2"/>
    </font>
    <font>
      <b/>
      <u/>
      <sz val="12"/>
      <name val="Calibri"/>
      <family val="2"/>
      <scheme val="minor"/>
    </font>
    <font>
      <b/>
      <sz val="18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22"/>
      <color rgb="FFDC5F1F"/>
      <name val="Calibri"/>
      <family val="2"/>
      <scheme val="minor"/>
    </font>
    <font>
      <sz val="18"/>
      <color theme="1"/>
      <name val="Swegon Brown"/>
      <family val="2"/>
    </font>
    <font>
      <sz val="14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70AD47"/>
      <name val="Calibri"/>
      <family val="2"/>
      <scheme val="minor"/>
    </font>
    <font>
      <b/>
      <u/>
      <sz val="16"/>
      <color theme="0"/>
      <name val="Calibri"/>
      <family val="2"/>
      <scheme val="minor"/>
    </font>
    <font>
      <b/>
      <sz val="12"/>
      <color rgb="FF70AD47"/>
      <name val="Calibri"/>
      <family val="2"/>
      <scheme val="minor"/>
    </font>
    <font>
      <b/>
      <i/>
      <sz val="11"/>
      <color theme="0" tint="-0.499984740745262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Swegon Brown Light"/>
      <family val="2"/>
    </font>
    <font>
      <u/>
      <sz val="11"/>
      <color theme="1"/>
      <name val="Swegon Brown Light"/>
      <family val="2"/>
    </font>
    <font>
      <sz val="11"/>
      <name val="Swegon Brown Light"/>
      <family val="2"/>
    </font>
    <font>
      <b/>
      <sz val="11"/>
      <color theme="0"/>
      <name val="Swegon Brown Light"/>
      <family val="2"/>
    </font>
    <font>
      <b/>
      <sz val="9"/>
      <color theme="0"/>
      <name val="Swegon Brown Light"/>
      <family val="2"/>
    </font>
    <font>
      <b/>
      <sz val="18"/>
      <name val="Swegon Brown Light"/>
      <family val="2"/>
    </font>
    <font>
      <b/>
      <sz val="14"/>
      <color rgb="FF70AD47"/>
      <name val="Swegon Brown Light"/>
      <family val="2"/>
    </font>
    <font>
      <b/>
      <i/>
      <sz val="16"/>
      <name val="Swegon Brown Light"/>
      <family val="2"/>
    </font>
    <font>
      <b/>
      <i/>
      <sz val="11"/>
      <color theme="0" tint="-0.499984740745262"/>
      <name val="Swegon Brown Light"/>
      <family val="2"/>
    </font>
    <font>
      <b/>
      <sz val="11"/>
      <color theme="1"/>
      <name val="Swegon Brown Light"/>
      <family val="2"/>
    </font>
    <font>
      <b/>
      <sz val="11"/>
      <name val="Swegon Brown Light"/>
      <family val="2"/>
    </font>
    <font>
      <sz val="18"/>
      <color theme="1"/>
      <name val="Swegon Brown Light"/>
      <family val="2"/>
    </font>
    <font>
      <sz val="11"/>
      <color rgb="FFDC5F1F"/>
      <name val="Swegon Brown Light"/>
      <family val="2"/>
    </font>
    <font>
      <sz val="14"/>
      <color theme="1"/>
      <name val="Swegon Brown Light"/>
      <family val="2"/>
    </font>
    <font>
      <sz val="8"/>
      <color theme="1" tint="0.499984740745262"/>
      <name val="Swegon Brown Light"/>
      <family val="2"/>
    </font>
    <font>
      <b/>
      <u/>
      <sz val="12"/>
      <name val="Swegon Brown Light"/>
      <family val="2"/>
    </font>
    <font>
      <b/>
      <u/>
      <sz val="11"/>
      <color theme="0"/>
      <name val="Swegon Brown Light"/>
      <family val="2"/>
    </font>
    <font>
      <sz val="11"/>
      <color theme="0" tint="-0.14999847407452621"/>
      <name val="Calibri"/>
      <family val="2"/>
      <scheme val="minor"/>
    </font>
    <font>
      <b/>
      <sz val="12"/>
      <name val="Swegon Brown Light"/>
      <family val="2"/>
    </font>
    <font>
      <sz val="8"/>
      <color theme="1"/>
      <name val="Swegon Brown Light"/>
      <family val="2"/>
    </font>
    <font>
      <sz val="10"/>
      <name val="Swegon Brown Light"/>
      <family val="2"/>
    </font>
    <font>
      <sz val="8"/>
      <color theme="0" tint="-0.499984740745262"/>
      <name val="Calibri"/>
      <family val="2"/>
      <scheme val="minor"/>
    </font>
    <font>
      <sz val="8"/>
      <color theme="0" tint="-0.499984740745262"/>
      <name val="Swegon Brown Light"/>
      <family val="2"/>
    </font>
    <font>
      <sz val="9"/>
      <color indexed="81"/>
      <name val="Tahoma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5F1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892B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D1EB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theme="9" tint="0.39997558519241921"/>
        <bgColor indexed="64"/>
      </patternFill>
    </fill>
  </fills>
  <borders count="14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/>
      </left>
      <right style="medium">
        <color theme="0" tint="-0.34998626667073579"/>
      </right>
      <top style="medium">
        <color theme="0" tint="-0.34998626667073579"/>
      </top>
      <bottom style="medium">
        <color theme="0"/>
      </bottom>
      <diagonal/>
    </border>
    <border>
      <left style="medium">
        <color theme="0"/>
      </left>
      <right style="medium">
        <color theme="0" tint="-0.34998626667073579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 tint="-0.34998626667073579"/>
      </right>
      <top/>
      <bottom style="medium">
        <color theme="0"/>
      </bottom>
      <diagonal/>
    </border>
    <border>
      <left style="medium">
        <color theme="0"/>
      </left>
      <right style="medium">
        <color theme="0" tint="-0.34998626667073579"/>
      </right>
      <top style="medium">
        <color theme="0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/>
      </bottom>
      <diagonal/>
    </border>
    <border>
      <left/>
      <right style="medium">
        <color theme="0" tint="-0.34998626667073579"/>
      </right>
      <top style="medium">
        <color theme="0"/>
      </top>
      <bottom style="medium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theme="0"/>
      </top>
      <bottom style="medium">
        <color theme="0"/>
      </bottom>
      <diagonal/>
    </border>
    <border>
      <left/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/>
      </top>
      <bottom style="medium">
        <color theme="0" tint="-0.34998626667073579"/>
      </bottom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34998626667073579"/>
      </top>
      <bottom style="medium">
        <color theme="0"/>
      </bottom>
      <diagonal/>
    </border>
    <border>
      <left/>
      <right style="medium">
        <color theme="0" tint="-0.499984740745262"/>
      </right>
      <top style="medium">
        <color theme="0"/>
      </top>
      <bottom style="medium">
        <color theme="0" tint="-0.34998626667073579"/>
      </bottom>
      <diagonal/>
    </border>
    <border>
      <left style="medium">
        <color theme="0"/>
      </left>
      <right style="medium">
        <color theme="0"/>
      </right>
      <top style="medium">
        <color theme="0" tint="-0.34998626667073579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 tint="-0.34998626667073579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theme="0" tint="-0.34998626667073579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theme="0" tint="-0.34998626667073579"/>
      </bottom>
      <diagonal/>
    </border>
    <border>
      <left style="medium">
        <color indexed="64"/>
      </left>
      <right style="medium">
        <color theme="0" tint="-0.34998626667073579"/>
      </right>
      <top/>
      <bottom style="medium">
        <color theme="0"/>
      </bottom>
      <diagonal/>
    </border>
    <border>
      <left style="medium">
        <color theme="0"/>
      </left>
      <right style="medium">
        <color indexed="64"/>
      </right>
      <top/>
      <bottom style="medium">
        <color theme="0"/>
      </bottom>
      <diagonal/>
    </border>
    <border>
      <left style="medium">
        <color indexed="64"/>
      </left>
      <right style="medium">
        <color theme="0" tint="-0.34998626667073579"/>
      </right>
      <top style="medium">
        <color theme="0"/>
      </top>
      <bottom style="medium">
        <color indexed="64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indexed="64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theme="0"/>
      </left>
      <right/>
      <top/>
      <bottom style="medium">
        <color theme="0" tint="-0.34998626667073579"/>
      </bottom>
      <diagonal/>
    </border>
    <border>
      <left style="medium">
        <color rgb="FF70AD47"/>
      </left>
      <right style="medium">
        <color rgb="FF70AD47"/>
      </right>
      <top style="medium">
        <color rgb="FF70AD47"/>
      </top>
      <bottom style="medium">
        <color rgb="FF70AD47"/>
      </bottom>
      <diagonal/>
    </border>
    <border>
      <left style="medium">
        <color rgb="FF70AD47"/>
      </left>
      <right/>
      <top style="medium">
        <color rgb="FF70AD47"/>
      </top>
      <bottom style="medium">
        <color rgb="FF70AD47"/>
      </bottom>
      <diagonal/>
    </border>
    <border>
      <left/>
      <right/>
      <top style="medium">
        <color rgb="FF70AD47"/>
      </top>
      <bottom style="medium">
        <color rgb="FF70AD47"/>
      </bottom>
      <diagonal/>
    </border>
    <border>
      <left/>
      <right style="medium">
        <color rgb="FF70AD47"/>
      </right>
      <top style="medium">
        <color rgb="FF70AD47"/>
      </top>
      <bottom style="medium">
        <color rgb="FF70AD47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ck">
        <color theme="0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medium">
        <color indexed="64"/>
      </left>
      <right style="medium">
        <color theme="0" tint="-0.34998626667073579"/>
      </right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 tint="-0.34998626667073579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rgb="FF70AD47"/>
      </top>
      <bottom style="medium">
        <color theme="0"/>
      </bottom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/>
      <diagonal/>
    </border>
    <border>
      <left/>
      <right/>
      <top style="medium">
        <color theme="0"/>
      </top>
      <bottom style="medium">
        <color rgb="FF70AD47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 style="medium">
        <color theme="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theme="0"/>
      </bottom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 style="medium">
        <color indexed="64"/>
      </right>
      <top style="medium">
        <color theme="0"/>
      </top>
      <bottom style="medium">
        <color theme="0" tint="-0.34998626667073579"/>
      </bottom>
      <diagonal/>
    </border>
    <border>
      <left/>
      <right style="medium">
        <color indexed="64"/>
      </right>
      <top/>
      <bottom style="medium">
        <color theme="0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thin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</borders>
  <cellStyleXfs count="3">
    <xf numFmtId="0" fontId="0" fillId="0" borderId="0"/>
    <xf numFmtId="0" fontId="30" fillId="2" borderId="0" applyNumberFormat="0" applyBorder="0" applyAlignment="0" applyProtection="0"/>
    <xf numFmtId="0" fontId="30" fillId="2" borderId="0" applyNumberFormat="0" applyBorder="0" applyAlignment="0" applyProtection="0"/>
  </cellStyleXfs>
  <cellXfs count="79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31" xfId="0" applyBorder="1"/>
    <xf numFmtId="0" fontId="0" fillId="0" borderId="32" xfId="0" applyBorder="1"/>
    <xf numFmtId="0" fontId="0" fillId="0" borderId="22" xfId="0" applyBorder="1"/>
    <xf numFmtId="0" fontId="0" fillId="0" borderId="27" xfId="0" applyBorder="1"/>
    <xf numFmtId="0" fontId="0" fillId="0" borderId="26" xfId="0" applyBorder="1"/>
    <xf numFmtId="0" fontId="0" fillId="0" borderId="20" xfId="0" applyBorder="1"/>
    <xf numFmtId="0" fontId="0" fillId="2" borderId="0" xfId="0" applyFill="1"/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36" xfId="0" applyFill="1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10" fillId="3" borderId="7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3" fillId="2" borderId="35" xfId="0" applyFont="1" applyFill="1" applyBorder="1"/>
    <xf numFmtId="0" fontId="5" fillId="2" borderId="42" xfId="0" applyFont="1" applyFill="1" applyBorder="1"/>
    <xf numFmtId="0" fontId="5" fillId="2" borderId="0" xfId="0" applyFont="1" applyFill="1" applyBorder="1" applyAlignment="1">
      <alignment horizontal="left"/>
    </xf>
    <xf numFmtId="0" fontId="3" fillId="2" borderId="0" xfId="0" applyFont="1" applyFill="1" applyBorder="1"/>
    <xf numFmtId="0" fontId="16" fillId="2" borderId="0" xfId="0" applyFont="1" applyFill="1" applyBorder="1" applyAlignment="1">
      <alignment horizontal="left" vertical="center"/>
    </xf>
    <xf numFmtId="0" fontId="9" fillId="4" borderId="37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/>
    </xf>
    <xf numFmtId="0" fontId="0" fillId="0" borderId="7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52" xfId="0" applyBorder="1"/>
    <xf numFmtId="0" fontId="0" fillId="0" borderId="63" xfId="0" applyBorder="1"/>
    <xf numFmtId="0" fontId="0" fillId="0" borderId="45" xfId="0" applyBorder="1"/>
    <xf numFmtId="0" fontId="2" fillId="0" borderId="45" xfId="0" applyFont="1" applyBorder="1"/>
    <xf numFmtId="0" fontId="1" fillId="0" borderId="45" xfId="0" applyFont="1" applyBorder="1"/>
    <xf numFmtId="0" fontId="5" fillId="2" borderId="62" xfId="0" applyFont="1" applyFill="1" applyBorder="1"/>
    <xf numFmtId="0" fontId="5" fillId="2" borderId="64" xfId="0" applyFont="1" applyFill="1" applyBorder="1"/>
    <xf numFmtId="0" fontId="9" fillId="4" borderId="65" xfId="0" applyFont="1" applyFill="1" applyBorder="1" applyAlignment="1">
      <alignment horizontal="left" vertical="center"/>
    </xf>
    <xf numFmtId="0" fontId="9" fillId="4" borderId="66" xfId="0" applyFont="1" applyFill="1" applyBorder="1" applyAlignment="1">
      <alignment horizontal="left" vertical="center"/>
    </xf>
    <xf numFmtId="0" fontId="15" fillId="3" borderId="39" xfId="0" applyFont="1" applyFill="1" applyBorder="1" applyAlignment="1" applyProtection="1">
      <alignment vertical="center"/>
      <protection locked="0"/>
    </xf>
    <xf numFmtId="0" fontId="0" fillId="0" borderId="18" xfId="0" applyBorder="1"/>
    <xf numFmtId="0" fontId="0" fillId="2" borderId="0" xfId="0" applyFill="1" applyBorder="1"/>
    <xf numFmtId="0" fontId="10" fillId="2" borderId="0" xfId="0" applyFont="1" applyFill="1" applyBorder="1"/>
    <xf numFmtId="0" fontId="0" fillId="3" borderId="0" xfId="0" applyFill="1" applyBorder="1"/>
    <xf numFmtId="0" fontId="5" fillId="2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left"/>
    </xf>
    <xf numFmtId="0" fontId="0" fillId="3" borderId="0" xfId="0" applyFill="1" applyBorder="1" applyAlignment="1">
      <alignment horizontal="center"/>
    </xf>
    <xf numFmtId="0" fontId="0" fillId="6" borderId="0" xfId="0" applyFill="1" applyBorder="1"/>
    <xf numFmtId="0" fontId="4" fillId="2" borderId="0" xfId="0" applyFont="1" applyFill="1" applyBorder="1"/>
    <xf numFmtId="0" fontId="9" fillId="4" borderId="0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vertical="center"/>
    </xf>
    <xf numFmtId="0" fontId="0" fillId="0" borderId="72" xfId="0" applyBorder="1"/>
    <xf numFmtId="0" fontId="2" fillId="0" borderId="72" xfId="0" applyFont="1" applyBorder="1"/>
    <xf numFmtId="0" fontId="1" fillId="0" borderId="72" xfId="0" applyFont="1" applyBorder="1"/>
    <xf numFmtId="0" fontId="0" fillId="0" borderId="72" xfId="0" quotePrefix="1" applyBorder="1"/>
    <xf numFmtId="0" fontId="0" fillId="10" borderId="0" xfId="0" applyFill="1"/>
    <xf numFmtId="0" fontId="0" fillId="11" borderId="3" xfId="0" applyFill="1" applyBorder="1"/>
    <xf numFmtId="0" fontId="3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3" borderId="20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10" fillId="3" borderId="68" xfId="0" applyFont="1" applyFill="1" applyBorder="1" applyAlignment="1">
      <alignment vertical="center"/>
    </xf>
    <xf numFmtId="0" fontId="10" fillId="3" borderId="5" xfId="0" applyFont="1" applyFill="1" applyBorder="1" applyAlignment="1">
      <alignment vertical="center"/>
    </xf>
    <xf numFmtId="0" fontId="10" fillId="3" borderId="8" xfId="0" applyFont="1" applyFill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0" fontId="10" fillId="3" borderId="20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0" fillId="2" borderId="0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vertical="center"/>
    </xf>
    <xf numFmtId="0" fontId="0" fillId="3" borderId="4" xfId="0" applyFill="1" applyBorder="1" applyAlignment="1">
      <alignment horizontal="left" vertical="center"/>
    </xf>
    <xf numFmtId="0" fontId="0" fillId="3" borderId="13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10" fillId="3" borderId="46" xfId="0" applyFont="1" applyFill="1" applyBorder="1" applyAlignment="1">
      <alignment vertical="center"/>
    </xf>
    <xf numFmtId="0" fontId="10" fillId="3" borderId="7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0" fontId="10" fillId="3" borderId="6" xfId="0" applyFont="1" applyFill="1" applyBorder="1" applyAlignment="1">
      <alignment vertical="center"/>
    </xf>
    <xf numFmtId="0" fontId="10" fillId="3" borderId="25" xfId="0" applyFont="1" applyFill="1" applyBorder="1" applyAlignment="1">
      <alignment vertical="center"/>
    </xf>
    <xf numFmtId="0" fontId="10" fillId="3" borderId="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18" fillId="2" borderId="4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0" fillId="3" borderId="46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57" xfId="0" applyFill="1" applyBorder="1" applyAlignment="1">
      <alignment vertical="center"/>
    </xf>
    <xf numFmtId="0" fontId="2" fillId="2" borderId="0" xfId="0" applyFont="1" applyFill="1" applyAlignment="1">
      <alignment horizontal="left" vertical="center"/>
    </xf>
    <xf numFmtId="0" fontId="0" fillId="7" borderId="4" xfId="0" applyFill="1" applyBorder="1" applyAlignment="1">
      <alignment horizontal="left" vertical="center"/>
    </xf>
    <xf numFmtId="0" fontId="3" fillId="5" borderId="58" xfId="1" applyFont="1" applyFill="1" applyBorder="1" applyAlignment="1">
      <alignment horizontal="left" vertical="center"/>
    </xf>
    <xf numFmtId="0" fontId="0" fillId="2" borderId="38" xfId="0" applyFill="1" applyBorder="1" applyAlignment="1" applyProtection="1">
      <alignment horizontal="left" vertical="center"/>
      <protection locked="0"/>
    </xf>
    <xf numFmtId="0" fontId="15" fillId="5" borderId="39" xfId="0" applyFont="1" applyFill="1" applyBorder="1" applyAlignment="1" applyProtection="1">
      <alignment vertical="center"/>
      <protection locked="0"/>
    </xf>
    <xf numFmtId="0" fontId="0" fillId="2" borderId="40" xfId="0" applyFill="1" applyBorder="1" applyAlignment="1" applyProtection="1">
      <alignment horizontal="left" vertical="center"/>
      <protection locked="0"/>
    </xf>
    <xf numFmtId="0" fontId="15" fillId="5" borderId="41" xfId="0" applyFont="1" applyFill="1" applyBorder="1" applyAlignment="1" applyProtection="1">
      <alignment vertical="center"/>
      <protection locked="0"/>
    </xf>
    <xf numFmtId="0" fontId="3" fillId="5" borderId="54" xfId="1" applyFont="1" applyFill="1" applyBorder="1" applyAlignment="1">
      <alignment horizontal="left" vertical="center"/>
    </xf>
    <xf numFmtId="0" fontId="0" fillId="3" borderId="54" xfId="0" applyFill="1" applyBorder="1" applyAlignment="1">
      <alignment vertical="center"/>
    </xf>
    <xf numFmtId="0" fontId="0" fillId="7" borderId="46" xfId="0" applyFill="1" applyBorder="1" applyAlignment="1">
      <alignment vertical="center"/>
    </xf>
    <xf numFmtId="0" fontId="0" fillId="7" borderId="7" xfId="0" applyFill="1" applyBorder="1" applyAlignment="1">
      <alignment horizontal="left" vertical="center"/>
    </xf>
    <xf numFmtId="0" fontId="0" fillId="3" borderId="56" xfId="0" applyFill="1" applyBorder="1" applyAlignment="1">
      <alignment vertical="center"/>
    </xf>
    <xf numFmtId="0" fontId="15" fillId="3" borderId="41" xfId="0" applyFont="1" applyFill="1" applyBorder="1" applyAlignment="1" applyProtection="1">
      <alignment vertical="center"/>
      <protection locked="0"/>
    </xf>
    <xf numFmtId="0" fontId="0" fillId="7" borderId="13" xfId="0" applyFill="1" applyBorder="1" applyAlignment="1">
      <alignment horizontal="left" vertical="center"/>
    </xf>
    <xf numFmtId="0" fontId="3" fillId="3" borderId="46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3" fillId="3" borderId="47" xfId="0" applyFont="1" applyFill="1" applyBorder="1" applyAlignment="1">
      <alignment vertical="center"/>
    </xf>
    <xf numFmtId="0" fontId="3" fillId="2" borderId="0" xfId="0" applyFont="1" applyFill="1" applyAlignment="1">
      <alignment horizontal="left" vertical="center"/>
    </xf>
    <xf numFmtId="0" fontId="15" fillId="2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3" fillId="3" borderId="23" xfId="0" applyFont="1" applyFill="1" applyBorder="1" applyAlignment="1">
      <alignment vertical="center"/>
    </xf>
    <xf numFmtId="0" fontId="3" fillId="3" borderId="24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29" xfId="0" applyFont="1" applyFill="1" applyBorder="1" applyAlignment="1">
      <alignment vertical="center"/>
    </xf>
    <xf numFmtId="0" fontId="3" fillId="3" borderId="20" xfId="0" applyFont="1" applyFill="1" applyBorder="1" applyAlignment="1">
      <alignment vertical="center"/>
    </xf>
    <xf numFmtId="0" fontId="3" fillId="3" borderId="21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25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33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5" fillId="3" borderId="13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3" borderId="15" xfId="0" applyFont="1" applyFill="1" applyBorder="1" applyAlignment="1">
      <alignment vertical="center"/>
    </xf>
    <xf numFmtId="0" fontId="5" fillId="3" borderId="16" xfId="0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3" fillId="3" borderId="19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27" xfId="0" applyFont="1" applyFill="1" applyBorder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8" fillId="3" borderId="13" xfId="0" applyFont="1" applyFill="1" applyBorder="1" applyAlignment="1">
      <alignment vertical="center"/>
    </xf>
    <xf numFmtId="0" fontId="8" fillId="3" borderId="25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0" fillId="2" borderId="0" xfId="0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13" xfId="0" applyFill="1" applyBorder="1" applyAlignment="1">
      <alignment vertical="center"/>
    </xf>
    <xf numFmtId="0" fontId="0" fillId="3" borderId="25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0" xfId="0" applyFill="1" applyAlignment="1">
      <alignment horizontal="center" vertical="center"/>
    </xf>
    <xf numFmtId="0" fontId="2" fillId="3" borderId="13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0" fillId="3" borderId="28" xfId="0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27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20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2" fillId="3" borderId="25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3" borderId="28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0" fillId="3" borderId="15" xfId="0" applyFill="1" applyBorder="1" applyAlignment="1">
      <alignment vertical="center"/>
    </xf>
    <xf numFmtId="0" fontId="0" fillId="3" borderId="34" xfId="0" applyFill="1" applyBorder="1" applyAlignment="1">
      <alignment vertical="center"/>
    </xf>
    <xf numFmtId="0" fontId="0" fillId="7" borderId="0" xfId="0" applyFill="1"/>
    <xf numFmtId="0" fontId="0" fillId="3" borderId="50" xfId="0" applyFill="1" applyBorder="1" applyAlignment="1">
      <alignment vertical="center"/>
    </xf>
    <xf numFmtId="0" fontId="3" fillId="5" borderId="50" xfId="1" applyFont="1" applyFill="1" applyBorder="1" applyAlignment="1">
      <alignment horizontal="left" vertical="center"/>
    </xf>
    <xf numFmtId="0" fontId="0" fillId="5" borderId="50" xfId="0" applyFill="1" applyBorder="1" applyAlignment="1">
      <alignment vertical="center"/>
    </xf>
    <xf numFmtId="0" fontId="0" fillId="3" borderId="69" xfId="0" applyFill="1" applyBorder="1" applyAlignment="1">
      <alignment vertical="center"/>
    </xf>
    <xf numFmtId="0" fontId="0" fillId="3" borderId="73" xfId="0" applyFill="1" applyBorder="1" applyAlignment="1">
      <alignment vertical="center"/>
    </xf>
    <xf numFmtId="0" fontId="0" fillId="5" borderId="74" xfId="0" applyFill="1" applyBorder="1" applyAlignment="1">
      <alignment vertical="center"/>
    </xf>
    <xf numFmtId="0" fontId="0" fillId="3" borderId="75" xfId="0" applyFill="1" applyBorder="1" applyAlignment="1">
      <alignment vertical="center"/>
    </xf>
    <xf numFmtId="0" fontId="0" fillId="3" borderId="53" xfId="0" applyFill="1" applyBorder="1" applyAlignment="1">
      <alignment vertical="center"/>
    </xf>
    <xf numFmtId="0" fontId="0" fillId="5" borderId="76" xfId="0" applyFill="1" applyBorder="1" applyAlignment="1">
      <alignment vertical="center"/>
    </xf>
    <xf numFmtId="0" fontId="0" fillId="3" borderId="76" xfId="0" applyFill="1" applyBorder="1" applyAlignment="1">
      <alignment vertical="center"/>
    </xf>
    <xf numFmtId="0" fontId="0" fillId="5" borderId="51" xfId="0" applyFill="1" applyBorder="1" applyAlignment="1">
      <alignment vertical="center"/>
    </xf>
    <xf numFmtId="0" fontId="0" fillId="3" borderId="51" xfId="0" applyFill="1" applyBorder="1" applyAlignment="1">
      <alignment vertical="center"/>
    </xf>
    <xf numFmtId="0" fontId="0" fillId="3" borderId="77" xfId="0" applyFill="1" applyBorder="1" applyAlignment="1">
      <alignment vertical="center"/>
    </xf>
    <xf numFmtId="0" fontId="0" fillId="3" borderId="78" xfId="0" applyFill="1" applyBorder="1" applyAlignment="1">
      <alignment vertical="center"/>
    </xf>
    <xf numFmtId="0" fontId="3" fillId="5" borderId="79" xfId="1" applyFont="1" applyFill="1" applyBorder="1" applyAlignment="1">
      <alignment horizontal="left" vertical="center"/>
    </xf>
    <xf numFmtId="0" fontId="3" fillId="5" borderId="80" xfId="1" applyFont="1" applyFill="1" applyBorder="1" applyAlignment="1">
      <alignment horizontal="left" vertical="center"/>
    </xf>
    <xf numFmtId="0" fontId="0" fillId="3" borderId="79" xfId="0" applyFill="1" applyBorder="1" applyAlignment="1">
      <alignment vertical="center"/>
    </xf>
    <xf numFmtId="0" fontId="0" fillId="3" borderId="80" xfId="0" applyFill="1" applyBorder="1" applyAlignment="1">
      <alignment vertical="center"/>
    </xf>
    <xf numFmtId="0" fontId="0" fillId="3" borderId="81" xfId="0" applyFill="1" applyBorder="1" applyAlignment="1">
      <alignment vertical="center"/>
    </xf>
    <xf numFmtId="0" fontId="3" fillId="5" borderId="82" xfId="1" applyFont="1" applyFill="1" applyBorder="1" applyAlignment="1">
      <alignment horizontal="left" vertical="center"/>
    </xf>
    <xf numFmtId="0" fontId="3" fillId="5" borderId="83" xfId="1" applyFont="1" applyFill="1" applyBorder="1" applyAlignment="1">
      <alignment horizontal="left" vertical="center"/>
    </xf>
    <xf numFmtId="0" fontId="3" fillId="5" borderId="84" xfId="1" applyFont="1" applyFill="1" applyBorder="1" applyAlignment="1">
      <alignment horizontal="left" vertical="center"/>
    </xf>
    <xf numFmtId="0" fontId="0" fillId="2" borderId="85" xfId="0" applyFill="1" applyBorder="1" applyAlignment="1" applyProtection="1">
      <alignment horizontal="left" vertical="center"/>
      <protection locked="0"/>
    </xf>
    <xf numFmtId="0" fontId="15" fillId="5" borderId="86" xfId="0" applyFont="1" applyFill="1" applyBorder="1" applyAlignment="1" applyProtection="1">
      <alignment vertical="center"/>
      <protection locked="0"/>
    </xf>
    <xf numFmtId="0" fontId="0" fillId="5" borderId="87" xfId="0" applyFill="1" applyBorder="1" applyAlignment="1">
      <alignment vertical="center"/>
    </xf>
    <xf numFmtId="0" fontId="3" fillId="5" borderId="88" xfId="1" applyFont="1" applyFill="1" applyBorder="1" applyAlignment="1">
      <alignment horizontal="left" vertical="center"/>
    </xf>
    <xf numFmtId="0" fontId="0" fillId="3" borderId="84" xfId="0" applyFill="1" applyBorder="1" applyAlignment="1">
      <alignment vertical="center"/>
    </xf>
    <xf numFmtId="0" fontId="0" fillId="3" borderId="87" xfId="0" applyFill="1" applyBorder="1" applyAlignment="1">
      <alignment vertical="center"/>
    </xf>
    <xf numFmtId="0" fontId="0" fillId="3" borderId="88" xfId="0" applyFill="1" applyBorder="1" applyAlignment="1">
      <alignment vertical="center"/>
    </xf>
    <xf numFmtId="0" fontId="3" fillId="5" borderId="81" xfId="1" applyFont="1" applyFill="1" applyBorder="1" applyAlignment="1">
      <alignment horizontal="left" vertical="center"/>
    </xf>
    <xf numFmtId="0" fontId="0" fillId="3" borderId="82" xfId="0" applyFill="1" applyBorder="1" applyAlignment="1">
      <alignment vertical="center"/>
    </xf>
    <xf numFmtId="0" fontId="0" fillId="3" borderId="83" xfId="0" applyFill="1" applyBorder="1" applyAlignment="1">
      <alignment vertical="center"/>
    </xf>
    <xf numFmtId="0" fontId="3" fillId="5" borderId="70" xfId="1" applyFont="1" applyFill="1" applyBorder="1" applyAlignment="1">
      <alignment horizontal="left" vertical="center"/>
    </xf>
    <xf numFmtId="0" fontId="3" fillId="5" borderId="89" xfId="1" applyFont="1" applyFill="1" applyBorder="1" applyAlignment="1">
      <alignment horizontal="left" vertical="center"/>
    </xf>
    <xf numFmtId="0" fontId="0" fillId="3" borderId="89" xfId="0" applyFill="1" applyBorder="1" applyAlignment="1">
      <alignment vertical="center"/>
    </xf>
    <xf numFmtId="0" fontId="0" fillId="3" borderId="70" xfId="0" applyFill="1" applyBorder="1" applyAlignment="1">
      <alignment vertical="center"/>
    </xf>
    <xf numFmtId="0" fontId="0" fillId="8" borderId="4" xfId="0" applyFill="1" applyBorder="1"/>
    <xf numFmtId="0" fontId="0" fillId="8" borderId="18" xfId="0" applyFill="1" applyBorder="1"/>
    <xf numFmtId="0" fontId="0" fillId="8" borderId="7" xfId="0" applyFill="1" applyBorder="1"/>
    <xf numFmtId="0" fontId="7" fillId="2" borderId="0" xfId="0" applyFont="1" applyFill="1" applyBorder="1" applyAlignment="1">
      <alignment horizontal="left" vertical="center"/>
    </xf>
    <xf numFmtId="0" fontId="0" fillId="13" borderId="72" xfId="0" applyFill="1" applyBorder="1"/>
    <xf numFmtId="0" fontId="0" fillId="3" borderId="52" xfId="0" applyFill="1" applyBorder="1" applyAlignment="1">
      <alignment vertical="center"/>
    </xf>
    <xf numFmtId="0" fontId="0" fillId="3" borderId="90" xfId="0" applyFill="1" applyBorder="1" applyAlignment="1">
      <alignment vertical="center"/>
    </xf>
    <xf numFmtId="0" fontId="0" fillId="3" borderId="91" xfId="0" applyFill="1" applyBorder="1" applyAlignment="1">
      <alignment vertical="center"/>
    </xf>
    <xf numFmtId="0" fontId="0" fillId="3" borderId="55" xfId="0" applyFill="1" applyBorder="1" applyAlignment="1">
      <alignment vertical="center"/>
    </xf>
    <xf numFmtId="0" fontId="3" fillId="5" borderId="56" xfId="1" applyFont="1" applyFill="1" applyBorder="1" applyAlignment="1">
      <alignment horizontal="left" vertical="center"/>
    </xf>
    <xf numFmtId="0" fontId="0" fillId="12" borderId="72" xfId="0" applyFill="1" applyBorder="1"/>
    <xf numFmtId="0" fontId="0" fillId="7" borderId="72" xfId="0" applyFill="1" applyBorder="1"/>
    <xf numFmtId="0" fontId="0" fillId="9" borderId="72" xfId="0" applyFill="1" applyBorder="1"/>
    <xf numFmtId="0" fontId="0" fillId="10" borderId="72" xfId="0" applyFill="1" applyBorder="1"/>
    <xf numFmtId="0" fontId="2" fillId="10" borderId="72" xfId="0" applyFont="1" applyFill="1" applyBorder="1"/>
    <xf numFmtId="0" fontId="0" fillId="2" borderId="0" xfId="0" applyFill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30" fillId="2" borderId="0" xfId="1" applyFill="1" applyBorder="1"/>
    <xf numFmtId="0" fontId="4" fillId="3" borderId="0" xfId="0" applyFont="1" applyFill="1" applyBorder="1"/>
    <xf numFmtId="14" fontId="19" fillId="2" borderId="0" xfId="0" applyNumberFormat="1" applyFont="1" applyFill="1" applyBorder="1" applyAlignment="1">
      <alignment horizontal="center" vertical="center"/>
    </xf>
    <xf numFmtId="0" fontId="4" fillId="7" borderId="0" xfId="0" applyFont="1" applyFill="1" applyBorder="1"/>
    <xf numFmtId="0" fontId="4" fillId="6" borderId="0" xfId="0" applyFont="1" applyFill="1" applyBorder="1"/>
    <xf numFmtId="0" fontId="17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14" fontId="0" fillId="0" borderId="0" xfId="0" applyNumberFormat="1"/>
    <xf numFmtId="0" fontId="0" fillId="0" borderId="0" xfId="0" applyAlignment="1">
      <alignment wrapText="1"/>
    </xf>
    <xf numFmtId="0" fontId="20" fillId="2" borderId="0" xfId="0" applyFont="1" applyFill="1" applyBorder="1" applyAlignment="1">
      <alignment horizontal="right"/>
    </xf>
    <xf numFmtId="0" fontId="0" fillId="14" borderId="7" xfId="0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10" fillId="3" borderId="6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0" fillId="3" borderId="48" xfId="0" applyFill="1" applyBorder="1"/>
    <xf numFmtId="0" fontId="0" fillId="3" borderId="49" xfId="0" applyFill="1" applyBorder="1"/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6" borderId="92" xfId="0" applyFill="1" applyBorder="1"/>
    <xf numFmtId="0" fontId="0" fillId="6" borderId="18" xfId="0" applyFill="1" applyBorder="1"/>
    <xf numFmtId="0" fontId="0" fillId="6" borderId="93" xfId="0" applyFill="1" applyBorder="1"/>
    <xf numFmtId="0" fontId="10" fillId="3" borderId="94" xfId="0" applyFont="1" applyFill="1" applyBorder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0" fontId="21" fillId="3" borderId="0" xfId="0" applyFont="1" applyFill="1" applyBorder="1"/>
    <xf numFmtId="0" fontId="3" fillId="3" borderId="32" xfId="0" applyFont="1" applyFill="1" applyBorder="1" applyAlignment="1">
      <alignment horizontal="left"/>
    </xf>
    <xf numFmtId="0" fontId="3" fillId="3" borderId="21" xfId="0" applyFont="1" applyFill="1" applyBorder="1" applyAlignment="1">
      <alignment horizontal="left" vertical="center"/>
    </xf>
    <xf numFmtId="0" fontId="5" fillId="3" borderId="25" xfId="0" applyFont="1" applyFill="1" applyBorder="1" applyAlignment="1">
      <alignment vertical="center"/>
    </xf>
    <xf numFmtId="0" fontId="3" fillId="3" borderId="34" xfId="0" applyFont="1" applyFill="1" applyBorder="1" applyAlignment="1">
      <alignment vertical="center"/>
    </xf>
    <xf numFmtId="0" fontId="3" fillId="3" borderId="0" xfId="0" applyFont="1" applyFill="1" applyAlignment="1">
      <alignment horizontal="left"/>
    </xf>
    <xf numFmtId="0" fontId="3" fillId="3" borderId="67" xfId="0" applyFont="1" applyFill="1" applyBorder="1" applyAlignment="1">
      <alignment vertical="center"/>
    </xf>
    <xf numFmtId="0" fontId="3" fillId="3" borderId="95" xfId="0" applyFont="1" applyFill="1" applyBorder="1" applyAlignment="1">
      <alignment horizontal="center" vertical="center"/>
    </xf>
    <xf numFmtId="0" fontId="0" fillId="6" borderId="72" xfId="0" applyFill="1" applyBorder="1"/>
    <xf numFmtId="0" fontId="0" fillId="7" borderId="45" xfId="0" applyFill="1" applyBorder="1"/>
    <xf numFmtId="0" fontId="3" fillId="3" borderId="25" xfId="0" applyFont="1" applyFill="1" applyBorder="1" applyAlignment="1">
      <alignment horizontal="left" vertical="center"/>
    </xf>
    <xf numFmtId="0" fontId="3" fillId="3" borderId="27" xfId="0" applyFont="1" applyFill="1" applyBorder="1" applyAlignment="1">
      <alignment horizontal="left" vertical="center"/>
    </xf>
    <xf numFmtId="0" fontId="3" fillId="3" borderId="68" xfId="0" applyFont="1" applyFill="1" applyBorder="1" applyAlignment="1">
      <alignment horizontal="left" vertical="center"/>
    </xf>
    <xf numFmtId="0" fontId="3" fillId="3" borderId="46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15" borderId="4" xfId="0" applyFill="1" applyBorder="1" applyAlignment="1">
      <alignment horizontal="left" vertical="center"/>
    </xf>
    <xf numFmtId="0" fontId="0" fillId="2" borderId="0" xfId="0" applyFont="1" applyFill="1" applyBorder="1" applyAlignment="1">
      <alignment horizontal="center"/>
    </xf>
    <xf numFmtId="0" fontId="0" fillId="2" borderId="38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0" fontId="2" fillId="0" borderId="96" xfId="0" applyFont="1" applyBorder="1" applyAlignment="1">
      <alignment horizontal="center"/>
    </xf>
    <xf numFmtId="14" fontId="2" fillId="0" borderId="97" xfId="0" applyNumberFormat="1" applyFont="1" applyBorder="1" applyAlignment="1">
      <alignment horizontal="center"/>
    </xf>
    <xf numFmtId="0" fontId="0" fillId="12" borderId="45" xfId="0" applyFill="1" applyBorder="1"/>
    <xf numFmtId="0" fontId="5" fillId="0" borderId="42" xfId="0" applyFont="1" applyBorder="1"/>
    <xf numFmtId="0" fontId="0" fillId="16" borderId="72" xfId="0" applyFill="1" applyBorder="1"/>
    <xf numFmtId="0" fontId="0" fillId="0" borderId="72" xfId="0" applyBorder="1" applyAlignment="1">
      <alignment wrapText="1"/>
    </xf>
    <xf numFmtId="0" fontId="30" fillId="2" borderId="0" xfId="1" applyFill="1" applyBorder="1" applyAlignment="1">
      <alignment vertical="center"/>
    </xf>
    <xf numFmtId="0" fontId="30" fillId="2" borderId="45" xfId="1" applyBorder="1"/>
    <xf numFmtId="0" fontId="0" fillId="3" borderId="0" xfId="0" applyFill="1" applyAlignment="1">
      <alignment horizontal="center"/>
    </xf>
    <xf numFmtId="0" fontId="3" fillId="2" borderId="101" xfId="0" applyFont="1" applyFill="1" applyBorder="1" applyAlignment="1">
      <alignment vertical="center"/>
    </xf>
    <xf numFmtId="0" fontId="2" fillId="2" borderId="102" xfId="0" applyFont="1" applyFill="1" applyBorder="1" applyAlignment="1">
      <alignment horizontal="left" vertical="center"/>
    </xf>
    <xf numFmtId="0" fontId="2" fillId="2" borderId="102" xfId="0" applyFont="1" applyFill="1" applyBorder="1" applyAlignment="1">
      <alignment horizontal="center" vertical="center"/>
    </xf>
    <xf numFmtId="0" fontId="0" fillId="2" borderId="103" xfId="0" applyFill="1" applyBorder="1" applyAlignment="1">
      <alignment vertical="center"/>
    </xf>
    <xf numFmtId="0" fontId="13" fillId="2" borderId="0" xfId="0" applyFont="1" applyFill="1" applyBorder="1" applyAlignment="1">
      <alignment horizontal="right"/>
    </xf>
    <xf numFmtId="0" fontId="13" fillId="2" borderId="0" xfId="0" applyFont="1" applyFill="1" applyBorder="1"/>
    <xf numFmtId="0" fontId="14" fillId="2" borderId="0" xfId="0" applyFont="1" applyFill="1" applyBorder="1" applyAlignment="1">
      <alignment horizontal="left" wrapText="1"/>
    </xf>
    <xf numFmtId="14" fontId="0" fillId="2" borderId="0" xfId="0" applyNumberFormat="1" applyFill="1" applyBorder="1"/>
    <xf numFmtId="0" fontId="26" fillId="2" borderId="0" xfId="0" applyFont="1" applyFill="1" applyBorder="1" applyAlignment="1">
      <alignment horizontal="right" vertical="center"/>
    </xf>
    <xf numFmtId="0" fontId="0" fillId="3" borderId="62" xfId="0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0" fontId="16" fillId="2" borderId="0" xfId="1" applyFont="1" applyFill="1" applyBorder="1" applyAlignment="1"/>
    <xf numFmtId="0" fontId="0" fillId="3" borderId="0" xfId="0" applyFill="1" applyAlignment="1"/>
    <xf numFmtId="0" fontId="30" fillId="3" borderId="0" xfId="1" applyFill="1" applyAlignment="1"/>
    <xf numFmtId="0" fontId="6" fillId="2" borderId="0" xfId="0" applyFont="1" applyFill="1" applyBorder="1" applyAlignment="1"/>
    <xf numFmtId="0" fontId="23" fillId="2" borderId="0" xfId="1" applyFont="1" applyFill="1" applyBorder="1" applyAlignment="1" applyProtection="1">
      <alignment horizontal="center" vertical="top"/>
      <protection locked="0"/>
    </xf>
    <xf numFmtId="0" fontId="17" fillId="2" borderId="0" xfId="0" applyFont="1" applyFill="1" applyBorder="1" applyAlignment="1" applyProtection="1">
      <alignment horizontal="center" vertical="center"/>
    </xf>
    <xf numFmtId="0" fontId="25" fillId="2" borderId="98" xfId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left" vertical="center"/>
      <protection locked="0"/>
    </xf>
    <xf numFmtId="0" fontId="0" fillId="0" borderId="0" xfId="0" applyFill="1"/>
    <xf numFmtId="0" fontId="24" fillId="2" borderId="0" xfId="0" applyFont="1" applyFill="1" applyBorder="1" applyAlignment="1" applyProtection="1">
      <alignment vertical="center"/>
    </xf>
    <xf numFmtId="0" fontId="27" fillId="2" borderId="99" xfId="0" applyFont="1" applyFill="1" applyBorder="1" applyAlignment="1" applyProtection="1">
      <alignment horizontal="left"/>
      <protection locked="0"/>
    </xf>
    <xf numFmtId="0" fontId="9" fillId="17" borderId="104" xfId="0" applyFont="1" applyFill="1" applyBorder="1" applyAlignment="1" applyProtection="1">
      <alignment horizontal="center" vertical="center"/>
      <protection locked="0"/>
    </xf>
    <xf numFmtId="0" fontId="30" fillId="2" borderId="0" xfId="1"/>
    <xf numFmtId="0" fontId="28" fillId="17" borderId="99" xfId="0" applyFont="1" applyFill="1" applyBorder="1" applyAlignment="1" applyProtection="1">
      <alignment horizontal="center" vertical="center" wrapText="1"/>
      <protection locked="0"/>
    </xf>
    <xf numFmtId="0" fontId="0" fillId="2" borderId="45" xfId="0" applyFill="1" applyBorder="1"/>
    <xf numFmtId="0" fontId="12" fillId="2" borderId="0" xfId="1" applyFont="1" applyFill="1" applyBorder="1" applyAlignment="1" applyProtection="1">
      <alignment horizontal="center" vertical="top"/>
      <protection locked="0"/>
    </xf>
    <xf numFmtId="0" fontId="0" fillId="2" borderId="4" xfId="0" applyFill="1" applyBorder="1"/>
    <xf numFmtId="0" fontId="0" fillId="0" borderId="72" xfId="0" applyBorder="1" applyAlignment="1">
      <alignment horizontal="center"/>
    </xf>
    <xf numFmtId="0" fontId="0" fillId="6" borderId="72" xfId="0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" xfId="0" applyBorder="1" applyAlignment="1">
      <alignment horizontal="center"/>
    </xf>
    <xf numFmtId="0" fontId="30" fillId="7" borderId="45" xfId="1" applyFill="1" applyBorder="1"/>
    <xf numFmtId="0" fontId="30" fillId="2" borderId="107" xfId="1" applyFill="1" applyBorder="1" applyAlignment="1">
      <alignment horizontal="center" vertical="center"/>
    </xf>
    <xf numFmtId="0" fontId="5" fillId="2" borderId="108" xfId="0" applyFont="1" applyFill="1" applyBorder="1" applyAlignment="1">
      <alignment vertical="center"/>
    </xf>
    <xf numFmtId="0" fontId="3" fillId="2" borderId="109" xfId="0" applyFont="1" applyFill="1" applyBorder="1" applyAlignment="1">
      <alignment vertical="center"/>
    </xf>
    <xf numFmtId="0" fontId="0" fillId="0" borderId="45" xfId="0" applyFill="1" applyBorder="1"/>
    <xf numFmtId="0" fontId="0" fillId="0" borderId="3" xfId="0" applyFill="1" applyBorder="1"/>
    <xf numFmtId="0" fontId="0" fillId="0" borderId="72" xfId="0" applyFill="1" applyBorder="1"/>
    <xf numFmtId="0" fontId="0" fillId="0" borderId="72" xfId="0" applyFill="1" applyBorder="1" applyAlignment="1">
      <alignment horizontal="center"/>
    </xf>
    <xf numFmtId="0" fontId="0" fillId="0" borderId="110" xfId="0" applyBorder="1"/>
    <xf numFmtId="0" fontId="3" fillId="0" borderId="110" xfId="0" applyFont="1" applyBorder="1"/>
    <xf numFmtId="0" fontId="30" fillId="2" borderId="110" xfId="1" applyBorder="1"/>
    <xf numFmtId="0" fontId="0" fillId="3" borderId="0" xfId="0" applyFill="1" applyBorder="1" applyAlignment="1">
      <alignment horizontal="center"/>
    </xf>
    <xf numFmtId="0" fontId="12" fillId="3" borderId="0" xfId="1" applyFont="1" applyFill="1" applyBorder="1"/>
    <xf numFmtId="0" fontId="12" fillId="6" borderId="0" xfId="1" applyFont="1" applyFill="1" applyBorder="1"/>
    <xf numFmtId="0" fontId="22" fillId="3" borderId="0" xfId="1" applyFont="1" applyFill="1" applyBorder="1"/>
    <xf numFmtId="0" fontId="15" fillId="2" borderId="0" xfId="0" applyFont="1" applyFill="1" applyBorder="1" applyAlignment="1" applyProtection="1">
      <alignment horizontal="left" vertical="top"/>
      <protection locked="0"/>
    </xf>
    <xf numFmtId="0" fontId="29" fillId="2" borderId="0" xfId="0" applyFont="1" applyFill="1" applyBorder="1" applyAlignment="1" applyProtection="1">
      <alignment horizontal="center" vertical="center"/>
      <protection locked="0"/>
    </xf>
    <xf numFmtId="0" fontId="0" fillId="2" borderId="0" xfId="0" applyFont="1" applyFill="1" applyBorder="1" applyAlignment="1">
      <alignment horizontal="right"/>
    </xf>
    <xf numFmtId="0" fontId="35" fillId="2" borderId="0" xfId="0" applyFont="1" applyFill="1" applyBorder="1" applyAlignment="1" applyProtection="1">
      <alignment horizontal="center" vertical="center"/>
    </xf>
    <xf numFmtId="0" fontId="36" fillId="2" borderId="0" xfId="0" applyFont="1" applyFill="1" applyBorder="1" applyAlignment="1" applyProtection="1">
      <alignment vertical="center"/>
    </xf>
    <xf numFmtId="0" fontId="32" fillId="2" borderId="0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/>
    </xf>
    <xf numFmtId="0" fontId="0" fillId="10" borderId="0" xfId="0" applyFill="1" applyAlignment="1">
      <alignment horizontal="right"/>
    </xf>
    <xf numFmtId="0" fontId="0" fillId="0" borderId="0" xfId="0" applyFill="1" applyAlignment="1">
      <alignment horizontal="right"/>
    </xf>
    <xf numFmtId="0" fontId="0" fillId="0" borderId="27" xfId="0" applyBorder="1" applyAlignment="1">
      <alignment horizontal="right"/>
    </xf>
    <xf numFmtId="0" fontId="0" fillId="0" borderId="3" xfId="0" applyBorder="1" applyAlignment="1">
      <alignment horizontal="right"/>
    </xf>
    <xf numFmtId="0" fontId="30" fillId="5" borderId="124" xfId="0" applyFont="1" applyFill="1" applyBorder="1" applyAlignment="1" applyProtection="1">
      <alignment horizontal="left" vertical="center"/>
      <protection locked="0"/>
    </xf>
    <xf numFmtId="0" fontId="30" fillId="3" borderId="124" xfId="0" applyFont="1" applyFill="1" applyBorder="1" applyAlignment="1" applyProtection="1">
      <alignment horizontal="left" vertical="center"/>
      <protection locked="0"/>
    </xf>
    <xf numFmtId="0" fontId="0" fillId="0" borderId="72" xfId="0" applyBorder="1" applyAlignment="1">
      <alignment horizontal="left"/>
    </xf>
    <xf numFmtId="0" fontId="0" fillId="7" borderId="72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2" borderId="0" xfId="0" applyFill="1" applyProtection="1"/>
    <xf numFmtId="0" fontId="30" fillId="2" borderId="0" xfId="0" applyFont="1" applyFill="1" applyBorder="1" applyProtection="1"/>
    <xf numFmtId="0" fontId="30" fillId="2" borderId="0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left"/>
    </xf>
    <xf numFmtId="0" fontId="4" fillId="2" borderId="0" xfId="0" applyFont="1" applyFill="1" applyBorder="1" applyProtection="1"/>
    <xf numFmtId="0" fontId="4" fillId="3" borderId="0" xfId="0" applyFont="1" applyFill="1" applyBorder="1" applyProtection="1"/>
    <xf numFmtId="14" fontId="19" fillId="2" borderId="0" xfId="0" applyNumberFormat="1" applyFont="1" applyFill="1" applyBorder="1" applyAlignment="1" applyProtection="1">
      <alignment horizontal="center" vertical="center"/>
    </xf>
    <xf numFmtId="0" fontId="4" fillId="7" borderId="0" xfId="0" applyFont="1" applyFill="1" applyBorder="1" applyProtection="1"/>
    <xf numFmtId="0" fontId="4" fillId="6" borderId="0" xfId="0" applyFont="1" applyFill="1" applyBorder="1" applyProtection="1"/>
    <xf numFmtId="0" fontId="21" fillId="3" borderId="0" xfId="0" applyFont="1" applyFill="1" applyBorder="1" applyProtection="1"/>
    <xf numFmtId="0" fontId="0" fillId="2" borderId="0" xfId="0" applyFill="1" applyBorder="1" applyProtection="1"/>
    <xf numFmtId="0" fontId="46" fillId="2" borderId="0" xfId="1" applyFont="1" applyFill="1" applyBorder="1" applyProtection="1"/>
    <xf numFmtId="0" fontId="30" fillId="2" borderId="0" xfId="0" applyFont="1" applyFill="1" applyBorder="1" applyAlignment="1" applyProtection="1">
      <alignment horizontal="center"/>
    </xf>
    <xf numFmtId="0" fontId="41" fillId="2" borderId="0" xfId="0" applyFont="1" applyFill="1" applyBorder="1" applyAlignment="1" applyProtection="1">
      <alignment horizontal="right"/>
    </xf>
    <xf numFmtId="0" fontId="32" fillId="2" borderId="0" xfId="0" applyFont="1" applyFill="1" applyBorder="1" applyAlignment="1" applyProtection="1">
      <alignment horizontal="center" vertical="center"/>
    </xf>
    <xf numFmtId="0" fontId="17" fillId="2" borderId="0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left"/>
    </xf>
    <xf numFmtId="0" fontId="39" fillId="2" borderId="0" xfId="0" applyFont="1" applyFill="1" applyBorder="1" applyProtection="1"/>
    <xf numFmtId="0" fontId="31" fillId="2" borderId="0" xfId="1" applyFont="1" applyFill="1" applyBorder="1" applyAlignment="1" applyProtection="1">
      <alignment horizontal="center" vertical="top"/>
    </xf>
    <xf numFmtId="0" fontId="30" fillId="2" borderId="0" xfId="1" applyFont="1" applyFill="1" applyBorder="1" applyAlignment="1" applyProtection="1">
      <alignment horizontal="center" vertical="top"/>
    </xf>
    <xf numFmtId="0" fontId="42" fillId="2" borderId="0" xfId="0" applyFont="1" applyFill="1" applyBorder="1" applyAlignment="1" applyProtection="1">
      <alignment horizontal="right"/>
    </xf>
    <xf numFmtId="0" fontId="13" fillId="2" borderId="0" xfId="0" applyFont="1" applyFill="1" applyBorder="1" applyProtection="1"/>
    <xf numFmtId="0" fontId="14" fillId="2" borderId="0" xfId="0" applyFont="1" applyFill="1" applyBorder="1" applyAlignment="1" applyProtection="1">
      <alignment horizontal="left" wrapText="1"/>
    </xf>
    <xf numFmtId="14" fontId="0" fillId="2" borderId="0" xfId="0" applyNumberFormat="1" applyFill="1" applyBorder="1" applyProtection="1"/>
    <xf numFmtId="0" fontId="0" fillId="0" borderId="0" xfId="0" applyProtection="1"/>
    <xf numFmtId="0" fontId="33" fillId="2" borderId="116" xfId="0" applyFont="1" applyFill="1" applyBorder="1" applyAlignment="1" applyProtection="1">
      <alignment horizontal="center" vertical="center"/>
    </xf>
    <xf numFmtId="0" fontId="34" fillId="2" borderId="0" xfId="0" applyFont="1" applyFill="1" applyBorder="1" applyAlignment="1" applyProtection="1">
      <alignment horizontal="center" vertical="center" wrapText="1"/>
    </xf>
    <xf numFmtId="0" fontId="43" fillId="2" borderId="0" xfId="0" applyFont="1" applyFill="1" applyBorder="1" applyAlignment="1" applyProtection="1">
      <alignment horizontal="left"/>
    </xf>
    <xf numFmtId="0" fontId="12" fillId="3" borderId="0" xfId="1" applyFont="1" applyFill="1" applyBorder="1" applyProtection="1"/>
    <xf numFmtId="0" fontId="22" fillId="3" borderId="0" xfId="1" applyFont="1" applyFill="1" applyBorder="1" applyProtection="1"/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center"/>
    </xf>
    <xf numFmtId="0" fontId="0" fillId="2" borderId="120" xfId="0" applyFill="1" applyBorder="1" applyProtection="1"/>
    <xf numFmtId="0" fontId="3" fillId="2" borderId="42" xfId="0" applyFont="1" applyFill="1" applyBorder="1" applyProtection="1"/>
    <xf numFmtId="0" fontId="35" fillId="2" borderId="0" xfId="0" applyFont="1" applyFill="1" applyBorder="1" applyAlignment="1" applyProtection="1">
      <alignment horizontal="left"/>
    </xf>
    <xf numFmtId="0" fontId="39" fillId="2" borderId="106" xfId="1" applyFont="1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left"/>
    </xf>
    <xf numFmtId="0" fontId="16" fillId="2" borderId="0" xfId="1" applyFont="1" applyFill="1" applyBorder="1" applyAlignment="1" applyProtection="1"/>
    <xf numFmtId="0" fontId="2" fillId="2" borderId="0" xfId="0" applyFont="1" applyFill="1" applyAlignment="1" applyProtection="1">
      <alignment horizontal="left"/>
    </xf>
    <xf numFmtId="0" fontId="0" fillId="3" borderId="0" xfId="0" applyFill="1" applyAlignment="1" applyProtection="1">
      <alignment horizontal="left"/>
    </xf>
    <xf numFmtId="0" fontId="0" fillId="3" borderId="62" xfId="0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3" fillId="3" borderId="32" xfId="0" applyFont="1" applyFill="1" applyBorder="1" applyAlignment="1" applyProtection="1">
      <alignment horizontal="left"/>
    </xf>
    <xf numFmtId="0" fontId="0" fillId="3" borderId="0" xfId="0" applyFill="1" applyAlignment="1" applyProtection="1"/>
    <xf numFmtId="0" fontId="30" fillId="3" borderId="0" xfId="1" applyFill="1" applyAlignment="1" applyProtection="1"/>
    <xf numFmtId="0" fontId="0" fillId="3" borderId="0" xfId="0" applyFill="1" applyAlignment="1" applyProtection="1">
      <alignment horizontal="center"/>
    </xf>
    <xf numFmtId="0" fontId="0" fillId="2" borderId="0" xfId="0" applyFill="1" applyAlignment="1" applyProtection="1"/>
    <xf numFmtId="0" fontId="6" fillId="2" borderId="0" xfId="0" applyFont="1" applyFill="1" applyBorder="1" applyAlignment="1" applyProtection="1"/>
    <xf numFmtId="0" fontId="0" fillId="2" borderId="36" xfId="0" applyFill="1" applyBorder="1" applyProtection="1"/>
    <xf numFmtId="0" fontId="3" fillId="2" borderId="0" xfId="0" applyFont="1" applyFill="1" applyBorder="1" applyProtection="1"/>
    <xf numFmtId="0" fontId="37" fillId="2" borderId="0" xfId="0" applyFont="1" applyFill="1" applyBorder="1" applyAlignment="1" applyProtection="1">
      <alignment horizontal="left" vertical="center"/>
    </xf>
    <xf numFmtId="0" fontId="22" fillId="2" borderId="0" xfId="1" applyFont="1" applyFill="1" applyBorder="1" applyAlignment="1" applyProtection="1">
      <alignment vertical="center"/>
    </xf>
    <xf numFmtId="0" fontId="0" fillId="6" borderId="0" xfId="0" applyFill="1" applyBorder="1" applyProtection="1"/>
    <xf numFmtId="0" fontId="0" fillId="3" borderId="48" xfId="0" applyFill="1" applyBorder="1" applyProtection="1"/>
    <xf numFmtId="0" fontId="0" fillId="3" borderId="49" xfId="0" applyFill="1" applyBorder="1" applyProtection="1"/>
    <xf numFmtId="0" fontId="0" fillId="6" borderId="92" xfId="0" applyFill="1" applyBorder="1" applyProtection="1"/>
    <xf numFmtId="0" fontId="0" fillId="6" borderId="18" xfId="0" applyFill="1" applyBorder="1" applyProtection="1"/>
    <xf numFmtId="0" fontId="0" fillId="6" borderId="93" xfId="0" applyFill="1" applyBorder="1" applyProtection="1"/>
    <xf numFmtId="0" fontId="37" fillId="2" borderId="99" xfId="0" applyFont="1" applyFill="1" applyBorder="1" applyAlignment="1" applyProtection="1">
      <alignment horizontal="left"/>
    </xf>
    <xf numFmtId="0" fontId="10" fillId="2" borderId="0" xfId="0" applyFont="1" applyFill="1" applyBorder="1" applyProtection="1"/>
    <xf numFmtId="0" fontId="3" fillId="2" borderId="0" xfId="0" applyFont="1" applyFill="1" applyBorder="1" applyAlignment="1" applyProtection="1">
      <alignment vertical="center"/>
    </xf>
    <xf numFmtId="0" fontId="40" fillId="2" borderId="0" xfId="0" applyFont="1" applyFill="1" applyBorder="1" applyAlignment="1" applyProtection="1">
      <alignment vertical="center"/>
    </xf>
    <xf numFmtId="0" fontId="40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left" vertical="center"/>
    </xf>
    <xf numFmtId="0" fontId="9" fillId="2" borderId="0" xfId="0" applyFont="1" applyFill="1" applyAlignment="1" applyProtection="1">
      <alignment horizontal="left" vertical="center"/>
    </xf>
    <xf numFmtId="0" fontId="0" fillId="3" borderId="8" xfId="0" applyFill="1" applyBorder="1" applyAlignment="1" applyProtection="1">
      <alignment horizontal="left" vertical="center"/>
    </xf>
    <xf numFmtId="0" fontId="0" fillId="3" borderId="20" xfId="0" applyFill="1" applyBorder="1" applyAlignment="1" applyProtection="1">
      <alignment horizontal="left" vertical="center"/>
    </xf>
    <xf numFmtId="0" fontId="0" fillId="3" borderId="13" xfId="0" applyFill="1" applyBorder="1" applyAlignment="1" applyProtection="1">
      <alignment horizontal="left" vertical="center"/>
    </xf>
    <xf numFmtId="0" fontId="0" fillId="3" borderId="5" xfId="0" applyFill="1" applyBorder="1" applyAlignment="1" applyProtection="1">
      <alignment horizontal="left" vertical="center"/>
    </xf>
    <xf numFmtId="0" fontId="10" fillId="3" borderId="4" xfId="0" applyFont="1" applyFill="1" applyBorder="1" applyAlignment="1" applyProtection="1">
      <alignment horizontal="left" vertical="center"/>
    </xf>
    <xf numFmtId="0" fontId="3" fillId="3" borderId="68" xfId="0" applyFont="1" applyFill="1" applyBorder="1" applyAlignment="1" applyProtection="1">
      <alignment horizontal="left" vertical="center"/>
    </xf>
    <xf numFmtId="0" fontId="3" fillId="3" borderId="21" xfId="0" applyFont="1" applyFill="1" applyBorder="1" applyAlignment="1" applyProtection="1">
      <alignment horizontal="left" vertical="center"/>
    </xf>
    <xf numFmtId="0" fontId="10" fillId="3" borderId="68" xfId="0" applyFont="1" applyFill="1" applyBorder="1" applyAlignment="1" applyProtection="1">
      <alignment vertical="center"/>
    </xf>
    <xf numFmtId="0" fontId="10" fillId="3" borderId="5" xfId="0" applyFont="1" applyFill="1" applyBorder="1" applyAlignment="1" applyProtection="1">
      <alignment vertical="center"/>
    </xf>
    <xf numFmtId="0" fontId="10" fillId="3" borderId="8" xfId="0" applyFont="1" applyFill="1" applyBorder="1" applyAlignment="1" applyProtection="1">
      <alignment vertical="center"/>
    </xf>
    <xf numFmtId="0" fontId="9" fillId="3" borderId="8" xfId="0" applyFont="1" applyFill="1" applyBorder="1" applyAlignment="1" applyProtection="1">
      <alignment vertical="center"/>
    </xf>
    <xf numFmtId="0" fontId="10" fillId="3" borderId="20" xfId="0" applyFont="1" applyFill="1" applyBorder="1" applyAlignment="1" applyProtection="1">
      <alignment vertical="center"/>
    </xf>
    <xf numFmtId="0" fontId="10" fillId="3" borderId="3" xfId="0" applyFont="1" applyFill="1" applyBorder="1" applyAlignment="1" applyProtection="1">
      <alignment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6" xfId="0" applyFont="1" applyFill="1" applyBorder="1" applyAlignment="1" applyProtection="1">
      <alignment vertical="center"/>
    </xf>
    <xf numFmtId="0" fontId="10" fillId="3" borderId="25" xfId="0" applyFont="1" applyFill="1" applyBorder="1" applyAlignment="1" applyProtection="1">
      <alignment vertical="center"/>
    </xf>
    <xf numFmtId="0" fontId="10" fillId="3" borderId="94" xfId="0" applyFont="1" applyFill="1" applyBorder="1" applyAlignment="1" applyProtection="1">
      <alignment vertical="center"/>
    </xf>
    <xf numFmtId="0" fontId="10" fillId="3" borderId="46" xfId="0" applyFont="1" applyFill="1" applyBorder="1" applyAlignment="1" applyProtection="1">
      <alignment vertical="center"/>
    </xf>
    <xf numFmtId="0" fontId="10" fillId="2" borderId="0" xfId="0" applyFont="1" applyFill="1" applyAlignment="1" applyProtection="1">
      <alignment vertical="center"/>
    </xf>
    <xf numFmtId="0" fontId="10" fillId="2" borderId="0" xfId="0" applyFont="1" applyFill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2" borderId="0" xfId="0" applyFill="1" applyBorder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9" fillId="17" borderId="111" xfId="0" applyFont="1" applyFill="1" applyBorder="1" applyAlignment="1" applyProtection="1">
      <alignment horizontal="left" vertical="center"/>
    </xf>
    <xf numFmtId="0" fontId="33" fillId="17" borderId="112" xfId="0" applyFont="1" applyFill="1" applyBorder="1" applyAlignment="1" applyProtection="1">
      <alignment horizontal="left" vertical="center"/>
    </xf>
    <xf numFmtId="0" fontId="9" fillId="17" borderId="112" xfId="0" applyFont="1" applyFill="1" applyBorder="1" applyAlignment="1" applyProtection="1">
      <alignment horizontal="left" vertical="center"/>
    </xf>
    <xf numFmtId="0" fontId="9" fillId="17" borderId="113" xfId="0" applyFont="1" applyFill="1" applyBorder="1" applyAlignment="1" applyProtection="1">
      <alignment horizontal="left" vertical="center"/>
    </xf>
    <xf numFmtId="0" fontId="0" fillId="3" borderId="4" xfId="0" applyFill="1" applyBorder="1" applyAlignment="1" applyProtection="1">
      <alignment horizontal="left" vertical="center"/>
    </xf>
    <xf numFmtId="0" fontId="0" fillId="3" borderId="7" xfId="0" applyFill="1" applyBorder="1" applyAlignment="1" applyProtection="1">
      <alignment horizontal="left" vertical="center"/>
    </xf>
    <xf numFmtId="0" fontId="3" fillId="3" borderId="46" xfId="0" applyFont="1" applyFill="1" applyBorder="1" applyAlignment="1" applyProtection="1">
      <alignment horizontal="left" vertical="center"/>
    </xf>
    <xf numFmtId="0" fontId="3" fillId="3" borderId="9" xfId="0" applyFont="1" applyFill="1" applyBorder="1" applyAlignment="1" applyProtection="1">
      <alignment horizontal="left" vertical="center"/>
    </xf>
    <xf numFmtId="0" fontId="10" fillId="3" borderId="7" xfId="0" applyFont="1" applyFill="1" applyBorder="1" applyAlignment="1" applyProtection="1">
      <alignment vertical="center"/>
    </xf>
    <xf numFmtId="0" fontId="10" fillId="3" borderId="4" xfId="0" applyFont="1" applyFill="1" applyBorder="1" applyAlignment="1" applyProtection="1">
      <alignment vertical="center"/>
    </xf>
    <xf numFmtId="0" fontId="10" fillId="3" borderId="9" xfId="0" applyFont="1" applyFill="1" applyBorder="1" applyAlignment="1" applyProtection="1">
      <alignment horizontal="center" vertical="center"/>
    </xf>
    <xf numFmtId="0" fontId="10" fillId="3" borderId="7" xfId="0" applyFont="1" applyFill="1" applyBorder="1" applyAlignment="1" applyProtection="1">
      <alignment horizontal="center" vertical="center"/>
    </xf>
    <xf numFmtId="0" fontId="10" fillId="3" borderId="4" xfId="0" applyFont="1" applyFill="1" applyBorder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center" vertical="center"/>
    </xf>
    <xf numFmtId="0" fontId="10" fillId="3" borderId="67" xfId="0" applyFont="1" applyFill="1" applyBorder="1" applyAlignment="1" applyProtection="1">
      <alignment horizontal="center" vertical="center"/>
    </xf>
    <xf numFmtId="0" fontId="10" fillId="3" borderId="8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0" fontId="3" fillId="3" borderId="13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3" fillId="3" borderId="14" xfId="0" applyFont="1" applyFill="1" applyBorder="1" applyAlignment="1" applyProtection="1">
      <alignment horizontal="center" vertical="center"/>
    </xf>
    <xf numFmtId="0" fontId="47" fillId="5" borderId="103" xfId="0" applyFont="1" applyFill="1" applyBorder="1" applyAlignment="1" applyProtection="1">
      <alignment vertical="center"/>
    </xf>
    <xf numFmtId="0" fontId="30" fillId="2" borderId="0" xfId="1" applyFill="1" applyBorder="1" applyAlignment="1" applyProtection="1">
      <alignment vertical="center"/>
    </xf>
    <xf numFmtId="0" fontId="40" fillId="2" borderId="0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left"/>
    </xf>
    <xf numFmtId="0" fontId="16" fillId="2" borderId="0" xfId="0" applyFont="1" applyFill="1" applyBorder="1" applyAlignment="1" applyProtection="1">
      <alignment horizontal="left"/>
    </xf>
    <xf numFmtId="0" fontId="5" fillId="2" borderId="0" xfId="0" applyFont="1" applyFill="1" applyAlignment="1" applyProtection="1">
      <alignment horizontal="left"/>
    </xf>
    <xf numFmtId="0" fontId="0" fillId="3" borderId="4" xfId="0" applyFill="1" applyBorder="1" applyAlignment="1" applyProtection="1">
      <alignment horizontal="left"/>
    </xf>
    <xf numFmtId="0" fontId="0" fillId="3" borderId="20" xfId="0" applyFill="1" applyBorder="1" applyAlignment="1" applyProtection="1">
      <alignment horizontal="left"/>
    </xf>
    <xf numFmtId="0" fontId="0" fillId="3" borderId="13" xfId="0" applyFill="1" applyBorder="1" applyAlignment="1" applyProtection="1">
      <alignment horizontal="left"/>
    </xf>
    <xf numFmtId="0" fontId="0" fillId="3" borderId="7" xfId="0" applyFill="1" applyBorder="1" applyAlignment="1" applyProtection="1">
      <alignment horizontal="left"/>
    </xf>
    <xf numFmtId="0" fontId="3" fillId="3" borderId="46" xfId="0" applyFont="1" applyFill="1" applyBorder="1" applyAlignment="1" applyProtection="1">
      <alignment horizontal="left"/>
    </xf>
    <xf numFmtId="0" fontId="3" fillId="3" borderId="9" xfId="0" applyFont="1" applyFill="1" applyBorder="1" applyAlignment="1" applyProtection="1">
      <alignment horizontal="left"/>
    </xf>
    <xf numFmtId="0" fontId="0" fillId="3" borderId="46" xfId="0" applyFill="1" applyBorder="1" applyAlignment="1" applyProtection="1"/>
    <xf numFmtId="0" fontId="0" fillId="3" borderId="7" xfId="0" applyFill="1" applyBorder="1" applyAlignment="1" applyProtection="1"/>
    <xf numFmtId="0" fontId="0" fillId="3" borderId="4" xfId="0" applyFill="1" applyBorder="1" applyAlignment="1" applyProtection="1"/>
    <xf numFmtId="0" fontId="0" fillId="3" borderId="6" xfId="0" applyFill="1" applyBorder="1" applyAlignment="1" applyProtection="1"/>
    <xf numFmtId="0" fontId="0" fillId="3" borderId="9" xfId="0" applyFill="1" applyBorder="1" applyAlignment="1" applyProtection="1">
      <alignment horizontal="center"/>
    </xf>
    <xf numFmtId="0" fontId="0" fillId="3" borderId="7" xfId="0" applyFill="1" applyBorder="1" applyAlignment="1" applyProtection="1">
      <alignment horizontal="center"/>
    </xf>
    <xf numFmtId="0" fontId="0" fillId="3" borderId="4" xfId="0" applyFill="1" applyBorder="1" applyAlignment="1" applyProtection="1">
      <alignment horizontal="center"/>
    </xf>
    <xf numFmtId="0" fontId="0" fillId="3" borderId="6" xfId="0" applyFill="1" applyBorder="1" applyAlignment="1" applyProtection="1">
      <alignment horizontal="center"/>
    </xf>
    <xf numFmtId="0" fontId="0" fillId="3" borderId="13" xfId="0" applyFill="1" applyBorder="1" applyAlignment="1" applyProtection="1">
      <alignment horizontal="center"/>
    </xf>
    <xf numFmtId="0" fontId="3" fillId="3" borderId="13" xfId="0" applyFont="1" applyFill="1" applyBorder="1" applyAlignment="1" applyProtection="1">
      <alignment horizontal="center"/>
    </xf>
    <xf numFmtId="0" fontId="3" fillId="3" borderId="4" xfId="0" applyFont="1" applyFill="1" applyBorder="1" applyAlignment="1" applyProtection="1">
      <alignment horizontal="center"/>
    </xf>
    <xf numFmtId="0" fontId="3" fillId="3" borderId="14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/>
    <xf numFmtId="0" fontId="40" fillId="2" borderId="0" xfId="0" applyFont="1" applyFill="1" applyBorder="1" applyAlignment="1" applyProtection="1"/>
    <xf numFmtId="0" fontId="30" fillId="3" borderId="52" xfId="0" applyFont="1" applyFill="1" applyBorder="1" applyAlignment="1" applyProtection="1">
      <alignment vertical="center"/>
    </xf>
    <xf numFmtId="0" fontId="15" fillId="3" borderId="39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</xf>
    <xf numFmtId="0" fontId="0" fillId="3" borderId="46" xfId="0" applyFill="1" applyBorder="1" applyAlignment="1" applyProtection="1">
      <alignment vertical="center"/>
    </xf>
    <xf numFmtId="0" fontId="0" fillId="3" borderId="7" xfId="0" applyFill="1" applyBorder="1" applyAlignment="1" applyProtection="1">
      <alignment vertical="center"/>
    </xf>
    <xf numFmtId="0" fontId="0" fillId="3" borderId="4" xfId="0" applyFill="1" applyBorder="1" applyAlignment="1" applyProtection="1">
      <alignment vertical="center"/>
    </xf>
    <xf numFmtId="0" fontId="0" fillId="3" borderId="6" xfId="0" applyFill="1" applyBorder="1" applyAlignment="1" applyProtection="1">
      <alignment vertical="center"/>
    </xf>
    <xf numFmtId="0" fontId="0" fillId="3" borderId="9" xfId="0" applyFill="1" applyBorder="1" applyAlignment="1" applyProtection="1">
      <alignment horizontal="center" vertical="center"/>
    </xf>
    <xf numFmtId="0" fontId="0" fillId="3" borderId="7" xfId="0" applyFill="1" applyBorder="1" applyAlignment="1" applyProtection="1">
      <alignment horizontal="center" vertical="center"/>
    </xf>
    <xf numFmtId="0" fontId="0" fillId="3" borderId="4" xfId="0" applyFill="1" applyBorder="1" applyAlignment="1" applyProtection="1">
      <alignment horizontal="center" vertical="center"/>
    </xf>
    <xf numFmtId="0" fontId="0" fillId="3" borderId="6" xfId="0" applyFill="1" applyBorder="1" applyAlignment="1" applyProtection="1">
      <alignment horizontal="center" vertical="center"/>
    </xf>
    <xf numFmtId="0" fontId="0" fillId="3" borderId="13" xfId="0" applyFill="1" applyBorder="1" applyAlignment="1" applyProtection="1">
      <alignment horizontal="center" vertical="center"/>
    </xf>
    <xf numFmtId="0" fontId="30" fillId="2" borderId="40" xfId="0" applyFont="1" applyFill="1" applyBorder="1" applyAlignment="1" applyProtection="1">
      <alignment horizontal="left" vertical="center"/>
    </xf>
    <xf numFmtId="0" fontId="15" fillId="5" borderId="41" xfId="0" applyFont="1" applyFill="1" applyBorder="1" applyAlignment="1" applyProtection="1">
      <alignment vertical="center"/>
    </xf>
    <xf numFmtId="0" fontId="3" fillId="5" borderId="41" xfId="1" applyFont="1" applyFill="1" applyBorder="1" applyAlignment="1" applyProtection="1">
      <alignment horizontal="left" vertical="center"/>
    </xf>
    <xf numFmtId="0" fontId="40" fillId="2" borderId="0" xfId="0" applyFont="1" applyFill="1" applyBorder="1" applyAlignment="1" applyProtection="1">
      <alignment horizontal="left" vertical="center"/>
    </xf>
    <xf numFmtId="0" fontId="44" fillId="2" borderId="43" xfId="0" applyFont="1" applyFill="1" applyBorder="1" applyAlignment="1" applyProtection="1">
      <alignment horizontal="center" vertical="center"/>
    </xf>
    <xf numFmtId="0" fontId="3" fillId="2" borderId="44" xfId="0" applyFont="1" applyFill="1" applyBorder="1" applyAlignment="1" applyProtection="1">
      <alignment vertical="center"/>
    </xf>
    <xf numFmtId="0" fontId="16" fillId="2" borderId="0" xfId="0" applyFont="1" applyFill="1" applyBorder="1" applyAlignment="1" applyProtection="1">
      <alignment horizontal="left" vertical="center"/>
    </xf>
    <xf numFmtId="0" fontId="0" fillId="3" borderId="78" xfId="0" applyFill="1" applyBorder="1" applyAlignment="1" applyProtection="1">
      <alignment vertical="center"/>
    </xf>
    <xf numFmtId="0" fontId="3" fillId="5" borderId="80" xfId="1" applyFont="1" applyFill="1" applyBorder="1" applyAlignment="1" applyProtection="1">
      <alignment horizontal="left" vertical="center"/>
    </xf>
    <xf numFmtId="0" fontId="15" fillId="3" borderId="41" xfId="0" applyFont="1" applyFill="1" applyBorder="1" applyAlignment="1" applyProtection="1">
      <alignment vertical="center"/>
    </xf>
    <xf numFmtId="0" fontId="0" fillId="3" borderId="80" xfId="0" applyFill="1" applyBorder="1" applyAlignment="1" applyProtection="1">
      <alignment vertical="center"/>
    </xf>
    <xf numFmtId="0" fontId="32" fillId="5" borderId="70" xfId="1" applyFont="1" applyFill="1" applyBorder="1" applyAlignment="1" applyProtection="1">
      <alignment horizontal="left" vertical="center"/>
    </xf>
    <xf numFmtId="0" fontId="30" fillId="2" borderId="38" xfId="0" applyFont="1" applyFill="1" applyBorder="1" applyAlignment="1" applyProtection="1">
      <alignment horizontal="left" vertical="center"/>
    </xf>
    <xf numFmtId="0" fontId="15" fillId="5" borderId="39" xfId="0" applyFont="1" applyFill="1" applyBorder="1" applyAlignment="1" applyProtection="1">
      <alignment vertical="center"/>
    </xf>
    <xf numFmtId="0" fontId="30" fillId="3" borderId="117" xfId="0" applyFont="1" applyFill="1" applyBorder="1" applyAlignment="1" applyProtection="1">
      <alignment vertical="center"/>
    </xf>
    <xf numFmtId="0" fontId="32" fillId="5" borderId="89" xfId="1" applyFont="1" applyFill="1" applyBorder="1" applyAlignment="1" applyProtection="1">
      <alignment horizontal="left" vertical="center"/>
    </xf>
    <xf numFmtId="0" fontId="30" fillId="3" borderId="70" xfId="0" applyFont="1" applyFill="1" applyBorder="1" applyAlignment="1" applyProtection="1">
      <alignment vertical="center"/>
    </xf>
    <xf numFmtId="0" fontId="0" fillId="3" borderId="81" xfId="0" applyFill="1" applyBorder="1" applyAlignment="1" applyProtection="1">
      <alignment vertical="center"/>
    </xf>
    <xf numFmtId="0" fontId="32" fillId="5" borderId="82" xfId="1" applyFont="1" applyFill="1" applyBorder="1" applyAlignment="1" applyProtection="1">
      <alignment horizontal="left" vertical="center"/>
    </xf>
    <xf numFmtId="0" fontId="3" fillId="5" borderId="83" xfId="1" applyFont="1" applyFill="1" applyBorder="1" applyAlignment="1" applyProtection="1">
      <alignment horizontal="left" vertical="center"/>
    </xf>
    <xf numFmtId="0" fontId="30" fillId="3" borderId="79" xfId="0" applyFont="1" applyFill="1" applyBorder="1" applyAlignment="1" applyProtection="1">
      <alignment vertical="center"/>
    </xf>
    <xf numFmtId="0" fontId="32" fillId="5" borderId="79" xfId="1" applyFont="1" applyFill="1" applyBorder="1" applyAlignment="1" applyProtection="1">
      <alignment horizontal="left" vertical="center"/>
    </xf>
    <xf numFmtId="0" fontId="32" fillId="5" borderId="119" xfId="1" applyFont="1" applyFill="1" applyBorder="1" applyAlignment="1" applyProtection="1">
      <alignment horizontal="left" vertical="center"/>
    </xf>
    <xf numFmtId="0" fontId="30" fillId="2" borderId="118" xfId="0" applyFont="1" applyFill="1" applyBorder="1" applyAlignment="1" applyProtection="1">
      <alignment horizontal="left" vertical="center"/>
    </xf>
    <xf numFmtId="0" fontId="15" fillId="5" borderId="86" xfId="0" applyFont="1" applyFill="1" applyBorder="1" applyAlignment="1" applyProtection="1">
      <alignment vertical="center"/>
    </xf>
    <xf numFmtId="0" fontId="3" fillId="5" borderId="88" xfId="1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horizontal="left" vertical="center"/>
    </xf>
    <xf numFmtId="0" fontId="33" fillId="17" borderId="112" xfId="0" applyFont="1" applyFill="1" applyBorder="1" applyAlignment="1" applyProtection="1">
      <alignment vertical="center"/>
    </xf>
    <xf numFmtId="0" fontId="9" fillId="17" borderId="112" xfId="0" applyFont="1" applyFill="1" applyBorder="1" applyAlignment="1" applyProtection="1">
      <alignment vertical="center"/>
    </xf>
    <xf numFmtId="0" fontId="0" fillId="7" borderId="46" xfId="0" applyFill="1" applyBorder="1" applyAlignment="1" applyProtection="1">
      <alignment vertical="center"/>
    </xf>
    <xf numFmtId="0" fontId="15" fillId="5" borderId="122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3" borderId="4" xfId="0" applyFont="1" applyFill="1" applyBorder="1" applyAlignment="1" applyProtection="1">
      <alignment horizontal="left" vertical="center"/>
    </xf>
    <xf numFmtId="0" fontId="30" fillId="3" borderId="82" xfId="0" applyFont="1" applyFill="1" applyBorder="1" applyAlignment="1" applyProtection="1">
      <alignment vertical="center"/>
    </xf>
    <xf numFmtId="0" fontId="32" fillId="5" borderId="84" xfId="1" applyFont="1" applyFill="1" applyBorder="1" applyAlignment="1" applyProtection="1">
      <alignment horizontal="left" vertical="center"/>
    </xf>
    <xf numFmtId="0" fontId="30" fillId="2" borderId="85" xfId="0" applyFont="1" applyFill="1" applyBorder="1" applyAlignment="1" applyProtection="1">
      <alignment horizontal="left" vertical="center"/>
    </xf>
    <xf numFmtId="0" fontId="30" fillId="3" borderId="69" xfId="0" applyFont="1" applyFill="1" applyBorder="1" applyAlignment="1" applyProtection="1">
      <alignment vertical="center"/>
    </xf>
    <xf numFmtId="0" fontId="30" fillId="3" borderId="89" xfId="0" applyFont="1" applyFill="1" applyBorder="1" applyAlignment="1" applyProtection="1">
      <alignment vertical="center"/>
    </xf>
    <xf numFmtId="0" fontId="30" fillId="3" borderId="84" xfId="0" applyFont="1" applyFill="1" applyBorder="1" applyAlignment="1" applyProtection="1">
      <alignment vertical="center"/>
    </xf>
    <xf numFmtId="0" fontId="0" fillId="3" borderId="88" xfId="0" applyFill="1" applyBorder="1" applyAlignment="1" applyProtection="1">
      <alignment vertical="center"/>
    </xf>
    <xf numFmtId="0" fontId="32" fillId="2" borderId="0" xfId="0" applyFont="1" applyFill="1" applyBorder="1" applyAlignment="1" applyProtection="1">
      <alignment vertical="center"/>
    </xf>
    <xf numFmtId="0" fontId="9" fillId="4" borderId="0" xfId="0" applyFont="1" applyFill="1" applyBorder="1" applyAlignment="1" applyProtection="1">
      <alignment horizontal="left" vertical="center"/>
    </xf>
    <xf numFmtId="0" fontId="33" fillId="4" borderId="0" xfId="0" applyFont="1" applyFill="1" applyBorder="1" applyAlignment="1" applyProtection="1">
      <alignment horizontal="left" vertical="center"/>
    </xf>
    <xf numFmtId="0" fontId="45" fillId="2" borderId="0" xfId="0" applyFont="1" applyFill="1" applyBorder="1" applyAlignment="1" applyProtection="1">
      <alignment horizontal="left" vertical="center"/>
    </xf>
    <xf numFmtId="0" fontId="3" fillId="5" borderId="81" xfId="1" applyFont="1" applyFill="1" applyBorder="1" applyAlignment="1" applyProtection="1">
      <alignment horizontal="left" vertical="center"/>
    </xf>
    <xf numFmtId="0" fontId="0" fillId="3" borderId="83" xfId="0" applyFill="1" applyBorder="1" applyAlignment="1" applyProtection="1">
      <alignment vertical="center"/>
    </xf>
    <xf numFmtId="0" fontId="33" fillId="4" borderId="0" xfId="0" applyFont="1" applyFill="1" applyBorder="1" applyAlignment="1" applyProtection="1">
      <alignment vertical="center"/>
    </xf>
    <xf numFmtId="0" fontId="9" fillId="4" borderId="0" xfId="0" applyFont="1" applyFill="1" applyBorder="1" applyAlignment="1" applyProtection="1">
      <alignment vertical="center"/>
    </xf>
    <xf numFmtId="0" fontId="0" fillId="3" borderId="91" xfId="0" applyFill="1" applyBorder="1" applyAlignment="1" applyProtection="1">
      <alignment vertical="center"/>
    </xf>
    <xf numFmtId="0" fontId="0" fillId="3" borderId="53" xfId="0" applyFill="1" applyBorder="1" applyAlignment="1" applyProtection="1">
      <alignment vertical="center"/>
    </xf>
    <xf numFmtId="0" fontId="3" fillId="5" borderId="54" xfId="1" applyFont="1" applyFill="1" applyBorder="1" applyAlignment="1" applyProtection="1">
      <alignment horizontal="left" vertical="center"/>
    </xf>
    <xf numFmtId="0" fontId="0" fillId="3" borderId="54" xfId="0" applyFill="1" applyBorder="1" applyAlignment="1" applyProtection="1">
      <alignment vertical="center"/>
    </xf>
    <xf numFmtId="0" fontId="0" fillId="3" borderId="56" xfId="0" applyFill="1" applyBorder="1" applyAlignment="1" applyProtection="1">
      <alignment vertical="center"/>
    </xf>
    <xf numFmtId="0" fontId="3" fillId="3" borderId="46" xfId="0" applyFont="1" applyFill="1" applyBorder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0" fillId="2" borderId="0" xfId="0" applyFont="1" applyFill="1" applyBorder="1" applyAlignment="1" applyProtection="1">
      <alignment vertical="center"/>
    </xf>
    <xf numFmtId="0" fontId="30" fillId="2" borderId="0" xfId="0" applyFont="1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vertical="center"/>
    </xf>
    <xf numFmtId="0" fontId="3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left" vertical="center"/>
    </xf>
    <xf numFmtId="0" fontId="3" fillId="3" borderId="6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left" vertical="center"/>
    </xf>
    <xf numFmtId="0" fontId="32" fillId="2" borderId="121" xfId="1" applyFont="1" applyFill="1" applyBorder="1" applyAlignment="1" applyProtection="1">
      <alignment horizontal="left" vertical="center"/>
    </xf>
    <xf numFmtId="0" fontId="3" fillId="3" borderId="19" xfId="0" applyFont="1" applyFill="1" applyBorder="1" applyAlignment="1" applyProtection="1">
      <alignment horizontal="left" vertical="center"/>
    </xf>
    <xf numFmtId="0" fontId="3" fillId="3" borderId="27" xfId="0" applyFont="1" applyFill="1" applyBorder="1" applyAlignment="1" applyProtection="1">
      <alignment horizontal="left" vertical="center"/>
    </xf>
    <xf numFmtId="0" fontId="3" fillId="3" borderId="47" xfId="0" applyFont="1" applyFill="1" applyBorder="1" applyAlignment="1" applyProtection="1">
      <alignment vertical="center"/>
    </xf>
    <xf numFmtId="0" fontId="0" fillId="3" borderId="15" xfId="0" applyFill="1" applyBorder="1" applyAlignment="1" applyProtection="1">
      <alignment horizontal="center" vertical="center"/>
    </xf>
    <xf numFmtId="0" fontId="0" fillId="3" borderId="16" xfId="0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32" fillId="2" borderId="0" xfId="0" applyFont="1" applyFill="1" applyAlignment="1" applyProtection="1">
      <alignment vertical="center"/>
    </xf>
    <xf numFmtId="0" fontId="32" fillId="2" borderId="0" xfId="0" applyFont="1" applyFill="1" applyAlignment="1" applyProtection="1">
      <alignment horizontal="left" vertical="center"/>
    </xf>
    <xf numFmtId="0" fontId="15" fillId="2" borderId="0" xfId="0" applyFont="1" applyFill="1" applyAlignment="1" applyProtection="1">
      <alignment vertical="center"/>
    </xf>
    <xf numFmtId="0" fontId="3" fillId="3" borderId="0" xfId="0" applyFont="1" applyFill="1" applyAlignment="1" applyProtection="1">
      <alignment horizontal="left" vertical="center"/>
    </xf>
    <xf numFmtId="0" fontId="3" fillId="3" borderId="23" xfId="0" applyFont="1" applyFill="1" applyBorder="1" applyAlignment="1" applyProtection="1">
      <alignment vertical="center"/>
    </xf>
    <xf numFmtId="0" fontId="3" fillId="3" borderId="24" xfId="0" applyFont="1" applyFill="1" applyBorder="1" applyAlignment="1" applyProtection="1">
      <alignment vertical="center"/>
    </xf>
    <xf numFmtId="0" fontId="3" fillId="3" borderId="30" xfId="0" applyFont="1" applyFill="1" applyBorder="1" applyAlignment="1" applyProtection="1">
      <alignment vertical="center"/>
    </xf>
    <xf numFmtId="0" fontId="3" fillId="3" borderId="0" xfId="0" applyFont="1" applyFill="1" applyAlignment="1" applyProtection="1">
      <alignment vertical="center"/>
    </xf>
    <xf numFmtId="0" fontId="3" fillId="3" borderId="0" xfId="0" applyFont="1" applyFill="1" applyAlignment="1" applyProtection="1">
      <alignment horizontal="center" vertical="center"/>
    </xf>
    <xf numFmtId="0" fontId="40" fillId="2" borderId="0" xfId="0" applyFont="1" applyFill="1" applyAlignment="1" applyProtection="1">
      <alignment vertical="center"/>
    </xf>
    <xf numFmtId="0" fontId="32" fillId="2" borderId="0" xfId="0" applyFont="1" applyFill="1" applyAlignment="1" applyProtection="1">
      <alignment horizontal="center" vertical="center"/>
    </xf>
    <xf numFmtId="0" fontId="3" fillId="3" borderId="8" xfId="0" applyFont="1" applyFill="1" applyBorder="1" applyAlignment="1" applyProtection="1">
      <alignment vertical="center"/>
    </xf>
    <xf numFmtId="0" fontId="3" fillId="3" borderId="29" xfId="0" applyFont="1" applyFill="1" applyBorder="1" applyAlignment="1" applyProtection="1">
      <alignment vertical="center"/>
    </xf>
    <xf numFmtId="0" fontId="3" fillId="3" borderId="20" xfId="0" applyFont="1" applyFill="1" applyBorder="1" applyAlignment="1" applyProtection="1">
      <alignment vertical="center"/>
    </xf>
    <xf numFmtId="0" fontId="3" fillId="3" borderId="21" xfId="0" applyFont="1" applyFill="1" applyBorder="1" applyAlignment="1" applyProtection="1">
      <alignment vertical="center"/>
    </xf>
    <xf numFmtId="0" fontId="3" fillId="3" borderId="5" xfId="0" applyFont="1" applyFill="1" applyBorder="1" applyAlignment="1" applyProtection="1">
      <alignment vertical="center"/>
    </xf>
    <xf numFmtId="0" fontId="3" fillId="3" borderId="18" xfId="0" applyFont="1" applyFill="1" applyBorder="1" applyAlignment="1" applyProtection="1">
      <alignment vertical="center"/>
    </xf>
    <xf numFmtId="0" fontId="3" fillId="3" borderId="6" xfId="0" applyFont="1" applyFill="1" applyBorder="1" applyAlignment="1" applyProtection="1">
      <alignment vertical="center"/>
    </xf>
    <xf numFmtId="0" fontId="3" fillId="3" borderId="7" xfId="0" applyFont="1" applyFill="1" applyBorder="1" applyAlignment="1" applyProtection="1">
      <alignment vertical="center"/>
    </xf>
    <xf numFmtId="0" fontId="3" fillId="3" borderId="4" xfId="0" applyFont="1" applyFill="1" applyBorder="1" applyAlignment="1" applyProtection="1">
      <alignment vertical="center"/>
    </xf>
    <xf numFmtId="0" fontId="3" fillId="3" borderId="9" xfId="0" applyFont="1" applyFill="1" applyBorder="1" applyAlignment="1" applyProtection="1">
      <alignment vertical="center"/>
    </xf>
    <xf numFmtId="0" fontId="3" fillId="3" borderId="25" xfId="0" applyFont="1" applyFill="1" applyBorder="1" applyAlignment="1" applyProtection="1">
      <alignment vertical="center"/>
    </xf>
    <xf numFmtId="0" fontId="3" fillId="3" borderId="11" xfId="0" applyFont="1" applyFill="1" applyBorder="1" applyAlignment="1" applyProtection="1">
      <alignment vertical="center"/>
    </xf>
    <xf numFmtId="0" fontId="3" fillId="3" borderId="33" xfId="0" applyFont="1" applyFill="1" applyBorder="1" applyAlignment="1" applyProtection="1">
      <alignment vertical="center"/>
    </xf>
    <xf numFmtId="0" fontId="3" fillId="3" borderId="1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67" xfId="0" applyFont="1" applyFill="1" applyBorder="1" applyAlignment="1" applyProtection="1">
      <alignment vertical="center"/>
    </xf>
    <xf numFmtId="0" fontId="3" fillId="3" borderId="3" xfId="0" applyFont="1" applyFill="1" applyBorder="1" applyAlignment="1" applyProtection="1">
      <alignment vertical="center"/>
    </xf>
    <xf numFmtId="0" fontId="3" fillId="3" borderId="95" xfId="0" applyFont="1" applyFill="1" applyBorder="1" applyAlignment="1" applyProtection="1">
      <alignment horizontal="center" vertical="center"/>
    </xf>
    <xf numFmtId="0" fontId="3" fillId="3" borderId="13" xfId="0" applyFont="1" applyFill="1" applyBorder="1" applyAlignment="1" applyProtection="1">
      <alignment vertical="center"/>
    </xf>
    <xf numFmtId="0" fontId="3" fillId="3" borderId="25" xfId="0" applyFont="1" applyFill="1" applyBorder="1" applyAlignment="1" applyProtection="1">
      <alignment horizontal="center" vertical="center"/>
    </xf>
    <xf numFmtId="0" fontId="5" fillId="3" borderId="13" xfId="0" applyFont="1" applyFill="1" applyBorder="1" applyAlignment="1" applyProtection="1">
      <alignment vertical="center"/>
    </xf>
    <xf numFmtId="0" fontId="5" fillId="3" borderId="7" xfId="0" applyFont="1" applyFill="1" applyBorder="1" applyAlignment="1" applyProtection="1">
      <alignment vertical="center"/>
    </xf>
    <xf numFmtId="0" fontId="5" fillId="3" borderId="4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vertical="center"/>
    </xf>
    <xf numFmtId="0" fontId="5" fillId="3" borderId="16" xfId="0" applyFont="1" applyFill="1" applyBorder="1" applyAlignment="1" applyProtection="1">
      <alignment vertical="center"/>
    </xf>
    <xf numFmtId="0" fontId="3" fillId="3" borderId="16" xfId="0" applyFont="1" applyFill="1" applyBorder="1" applyAlignment="1" applyProtection="1">
      <alignment vertical="center"/>
    </xf>
    <xf numFmtId="0" fontId="3" fillId="3" borderId="19" xfId="0" applyFont="1" applyFill="1" applyBorder="1" applyAlignment="1" applyProtection="1">
      <alignment vertical="center"/>
    </xf>
    <xf numFmtId="0" fontId="3" fillId="3" borderId="10" xfId="0" applyFont="1" applyFill="1" applyBorder="1" applyAlignment="1" applyProtection="1">
      <alignment vertical="center"/>
    </xf>
    <xf numFmtId="0" fontId="3" fillId="3" borderId="27" xfId="0" applyFont="1" applyFill="1" applyBorder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0" fontId="8" fillId="3" borderId="13" xfId="0" applyFont="1" applyFill="1" applyBorder="1" applyAlignment="1" applyProtection="1">
      <alignment vertical="center"/>
    </xf>
    <xf numFmtId="0" fontId="8" fillId="3" borderId="25" xfId="0" applyFont="1" applyFill="1" applyBorder="1" applyAlignment="1" applyProtection="1">
      <alignment vertical="center"/>
    </xf>
    <xf numFmtId="0" fontId="3" fillId="3" borderId="14" xfId="0" applyFont="1" applyFill="1" applyBorder="1" applyAlignment="1" applyProtection="1">
      <alignment vertical="center"/>
    </xf>
    <xf numFmtId="0" fontId="3" fillId="3" borderId="2" xfId="0" applyFont="1" applyFill="1" applyBorder="1" applyAlignment="1" applyProtection="1">
      <alignment vertical="center"/>
    </xf>
    <xf numFmtId="0" fontId="5" fillId="3" borderId="4" xfId="0" applyFont="1" applyFill="1" applyBorder="1" applyAlignment="1" applyProtection="1">
      <alignment vertical="center"/>
    </xf>
    <xf numFmtId="0" fontId="30" fillId="2" borderId="0" xfId="0" applyFont="1" applyFill="1" applyAlignment="1" applyProtection="1">
      <alignment vertical="center"/>
    </xf>
    <xf numFmtId="0" fontId="30" fillId="2" borderId="0" xfId="0" applyFont="1" applyFill="1" applyAlignment="1" applyProtection="1">
      <alignment horizontal="left" vertical="center"/>
    </xf>
    <xf numFmtId="0" fontId="0" fillId="3" borderId="13" xfId="0" applyFill="1" applyBorder="1" applyAlignment="1" applyProtection="1">
      <alignment vertical="center"/>
    </xf>
    <xf numFmtId="0" fontId="0" fillId="3" borderId="0" xfId="0" applyFill="1" applyAlignment="1" applyProtection="1">
      <alignment horizontal="left" vertical="center"/>
    </xf>
    <xf numFmtId="0" fontId="0" fillId="3" borderId="25" xfId="0" applyFill="1" applyBorder="1" applyAlignment="1" applyProtection="1">
      <alignment vertical="center"/>
    </xf>
    <xf numFmtId="0" fontId="0" fillId="3" borderId="14" xfId="0" applyFill="1" applyBorder="1" applyAlignment="1" applyProtection="1">
      <alignment vertical="center"/>
    </xf>
    <xf numFmtId="0" fontId="0" fillId="3" borderId="9" xfId="0" applyFill="1" applyBorder="1" applyAlignment="1" applyProtection="1">
      <alignment vertical="center"/>
    </xf>
    <xf numFmtId="0" fontId="0" fillId="3" borderId="0" xfId="0" applyFill="1" applyAlignment="1" applyProtection="1">
      <alignment vertical="center"/>
    </xf>
    <xf numFmtId="0" fontId="0" fillId="3" borderId="0" xfId="0" applyFill="1" applyAlignment="1" applyProtection="1">
      <alignment horizontal="center" vertical="center"/>
    </xf>
    <xf numFmtId="0" fontId="39" fillId="2" borderId="0" xfId="0" applyFont="1" applyFill="1" applyAlignment="1" applyProtection="1">
      <alignment vertical="center"/>
    </xf>
    <xf numFmtId="0" fontId="30" fillId="2" borderId="0" xfId="0" applyFont="1" applyFill="1" applyAlignment="1" applyProtection="1">
      <alignment horizontal="center" vertical="center"/>
    </xf>
    <xf numFmtId="0" fontId="2" fillId="3" borderId="13" xfId="0" applyFont="1" applyFill="1" applyBorder="1" applyAlignment="1" applyProtection="1">
      <alignment vertical="center"/>
    </xf>
    <xf numFmtId="0" fontId="2" fillId="3" borderId="7" xfId="0" applyFont="1" applyFill="1" applyBorder="1" applyAlignment="1" applyProtection="1">
      <alignment vertical="center"/>
    </xf>
    <xf numFmtId="0" fontId="0" fillId="3" borderId="28" xfId="0" applyFill="1" applyBorder="1" applyAlignment="1" applyProtection="1">
      <alignment vertical="center"/>
    </xf>
    <xf numFmtId="0" fontId="0" fillId="3" borderId="16" xfId="0" applyFill="1" applyBorder="1" applyAlignment="1" applyProtection="1">
      <alignment vertical="center"/>
    </xf>
    <xf numFmtId="0" fontId="0" fillId="3" borderId="17" xfId="0" applyFill="1" applyBorder="1" applyAlignment="1" applyProtection="1">
      <alignment vertical="center"/>
    </xf>
    <xf numFmtId="0" fontId="0" fillId="3" borderId="10" xfId="0" applyFill="1" applyBorder="1" applyAlignment="1" applyProtection="1">
      <alignment vertical="center"/>
    </xf>
    <xf numFmtId="0" fontId="0" fillId="3" borderId="27" xfId="0" applyFill="1" applyBorder="1" applyAlignment="1" applyProtection="1">
      <alignment vertical="center"/>
    </xf>
    <xf numFmtId="0" fontId="0" fillId="3" borderId="5" xfId="0" applyFill="1" applyBorder="1" applyAlignment="1" applyProtection="1">
      <alignment vertical="center"/>
    </xf>
    <xf numFmtId="0" fontId="0" fillId="3" borderId="8" xfId="0" applyFill="1" applyBorder="1" applyAlignment="1" applyProtection="1">
      <alignment vertical="center"/>
    </xf>
    <xf numFmtId="0" fontId="0" fillId="3" borderId="20" xfId="0" applyFill="1" applyBorder="1" applyAlignment="1" applyProtection="1">
      <alignment vertical="center"/>
    </xf>
    <xf numFmtId="0" fontId="0" fillId="3" borderId="21" xfId="0" applyFill="1" applyBorder="1" applyAlignment="1" applyProtection="1">
      <alignment vertical="center"/>
    </xf>
    <xf numFmtId="0" fontId="0" fillId="3" borderId="3" xfId="0" applyFill="1" applyBorder="1" applyAlignment="1" applyProtection="1">
      <alignment vertical="center"/>
    </xf>
    <xf numFmtId="0" fontId="2" fillId="3" borderId="25" xfId="0" applyFont="1" applyFill="1" applyBorder="1" applyAlignment="1" applyProtection="1">
      <alignment vertical="center"/>
    </xf>
    <xf numFmtId="0" fontId="5" fillId="3" borderId="25" xfId="0" applyFont="1" applyFill="1" applyBorder="1" applyAlignment="1" applyProtection="1">
      <alignment vertical="center"/>
    </xf>
    <xf numFmtId="0" fontId="2" fillId="3" borderId="14" xfId="0" applyFont="1" applyFill="1" applyBorder="1" applyAlignment="1" applyProtection="1">
      <alignment vertical="center"/>
    </xf>
    <xf numFmtId="0" fontId="2" fillId="3" borderId="28" xfId="0" applyFont="1" applyFill="1" applyBorder="1" applyAlignment="1" applyProtection="1">
      <alignment vertical="center"/>
    </xf>
    <xf numFmtId="0" fontId="2" fillId="3" borderId="16" xfId="0" applyFont="1" applyFill="1" applyBorder="1" applyAlignment="1" applyProtection="1">
      <alignment vertical="center"/>
    </xf>
    <xf numFmtId="0" fontId="2" fillId="3" borderId="5" xfId="0" applyFont="1" applyFill="1" applyBorder="1" applyAlignment="1" applyProtection="1">
      <alignment vertical="center"/>
    </xf>
    <xf numFmtId="0" fontId="2" fillId="3" borderId="8" xfId="0" applyFont="1" applyFill="1" applyBorder="1" applyAlignment="1" applyProtection="1">
      <alignment vertical="center"/>
    </xf>
    <xf numFmtId="0" fontId="2" fillId="3" borderId="4" xfId="0" applyFont="1" applyFill="1" applyBorder="1" applyAlignment="1" applyProtection="1">
      <alignment vertical="center"/>
    </xf>
    <xf numFmtId="0" fontId="2" fillId="3" borderId="0" xfId="0" applyFont="1" applyFill="1" applyAlignment="1" applyProtection="1">
      <alignment horizontal="center" vertical="center"/>
    </xf>
    <xf numFmtId="0" fontId="0" fillId="3" borderId="15" xfId="0" applyFill="1" applyBorder="1" applyAlignment="1" applyProtection="1">
      <alignment vertical="center"/>
    </xf>
    <xf numFmtId="0" fontId="0" fillId="3" borderId="34" xfId="0" applyFill="1" applyBorder="1" applyAlignment="1" applyProtection="1">
      <alignment vertical="center"/>
    </xf>
    <xf numFmtId="0" fontId="3" fillId="3" borderId="34" xfId="0" applyFont="1" applyFill="1" applyBorder="1" applyAlignment="1" applyProtection="1">
      <alignment vertical="center"/>
    </xf>
    <xf numFmtId="0" fontId="30" fillId="2" borderId="0" xfId="0" applyFont="1" applyFill="1" applyProtection="1"/>
    <xf numFmtId="0" fontId="30" fillId="2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39" fillId="2" borderId="0" xfId="0" applyFont="1" applyFill="1" applyProtection="1"/>
    <xf numFmtId="0" fontId="30" fillId="2" borderId="0" xfId="0" applyFont="1" applyFill="1" applyAlignment="1" applyProtection="1">
      <alignment horizontal="center"/>
    </xf>
    <xf numFmtId="0" fontId="30" fillId="0" borderId="0" xfId="0" applyFont="1" applyProtection="1"/>
    <xf numFmtId="0" fontId="30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3" fillId="2" borderId="0" xfId="0" applyFont="1" applyFill="1" applyBorder="1" applyAlignment="1" applyProtection="1">
      <alignment vertical="center"/>
      <protection locked="0"/>
    </xf>
    <xf numFmtId="0" fontId="0" fillId="3" borderId="39" xfId="0" applyFill="1" applyBorder="1" applyAlignment="1" applyProtection="1">
      <alignment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40" fillId="2" borderId="125" xfId="0" applyFont="1" applyFill="1" applyBorder="1" applyAlignment="1" applyProtection="1">
      <alignment horizontal="left"/>
    </xf>
    <xf numFmtId="0" fontId="30" fillId="2" borderId="126" xfId="0" applyFont="1" applyFill="1" applyBorder="1" applyAlignment="1" applyProtection="1">
      <alignment horizontal="left" vertical="center"/>
    </xf>
    <xf numFmtId="0" fontId="15" fillId="3" borderId="127" xfId="0" applyFont="1" applyFill="1" applyBorder="1" applyAlignment="1" applyProtection="1">
      <alignment vertical="center"/>
      <protection locked="0"/>
    </xf>
    <xf numFmtId="0" fontId="30" fillId="3" borderId="50" xfId="0" applyFont="1" applyFill="1" applyBorder="1" applyAlignment="1" applyProtection="1">
      <alignment vertical="center"/>
    </xf>
    <xf numFmtId="0" fontId="32" fillId="3" borderId="51" xfId="1" applyFont="1" applyFill="1" applyBorder="1" applyAlignment="1" applyProtection="1">
      <alignment horizontal="left" vertical="center"/>
    </xf>
    <xf numFmtId="0" fontId="32" fillId="5" borderId="50" xfId="1" applyFont="1" applyFill="1" applyBorder="1" applyAlignment="1" applyProtection="1">
      <alignment horizontal="left" vertical="center"/>
    </xf>
    <xf numFmtId="0" fontId="32" fillId="5" borderId="129" xfId="1" applyFont="1" applyFill="1" applyBorder="1" applyAlignment="1" applyProtection="1">
      <alignment horizontal="left" vertical="center"/>
    </xf>
    <xf numFmtId="0" fontId="40" fillId="2" borderId="128" xfId="0" applyFont="1" applyFill="1" applyBorder="1" applyAlignment="1" applyProtection="1">
      <alignment horizontal="left" vertical="center"/>
    </xf>
    <xf numFmtId="0" fontId="30" fillId="3" borderId="37" xfId="0" applyFont="1" applyFill="1" applyBorder="1" applyAlignment="1" applyProtection="1">
      <alignment vertical="center"/>
    </xf>
    <xf numFmtId="0" fontId="0" fillId="2" borderId="44" xfId="0" applyFill="1" applyBorder="1" applyAlignment="1" applyProtection="1">
      <alignment vertical="center"/>
    </xf>
    <xf numFmtId="0" fontId="40" fillId="2" borderId="130" xfId="0" applyFont="1" applyFill="1" applyBorder="1" applyAlignment="1" applyProtection="1">
      <alignment vertical="center"/>
    </xf>
    <xf numFmtId="0" fontId="32" fillId="2" borderId="130" xfId="0" applyFont="1" applyFill="1" applyBorder="1" applyAlignment="1" applyProtection="1">
      <alignment vertical="center"/>
    </xf>
    <xf numFmtId="0" fontId="44" fillId="2" borderId="131" xfId="0" applyFont="1" applyFill="1" applyBorder="1" applyAlignment="1" applyProtection="1">
      <alignment horizontal="center" vertical="center"/>
    </xf>
    <xf numFmtId="0" fontId="3" fillId="5" borderId="124" xfId="1" applyFont="1" applyFill="1" applyBorder="1" applyAlignment="1" applyProtection="1">
      <alignment horizontal="left" vertical="center"/>
    </xf>
    <xf numFmtId="0" fontId="2" fillId="2" borderId="42" xfId="0" applyFont="1" applyFill="1" applyBorder="1" applyAlignment="1" applyProtection="1">
      <alignment horizontal="left" vertical="center"/>
    </xf>
    <xf numFmtId="0" fontId="3" fillId="2" borderId="132" xfId="0" applyFont="1" applyFill="1" applyBorder="1" applyAlignment="1" applyProtection="1">
      <alignment vertical="center"/>
    </xf>
    <xf numFmtId="0" fontId="0" fillId="3" borderId="133" xfId="0" applyFill="1" applyBorder="1" applyAlignment="1" applyProtection="1">
      <alignment vertical="center"/>
    </xf>
    <xf numFmtId="0" fontId="3" fillId="5" borderId="66" xfId="1" applyFont="1" applyFill="1" applyBorder="1" applyAlignment="1" applyProtection="1">
      <alignment horizontal="left" vertical="center"/>
    </xf>
    <xf numFmtId="0" fontId="15" fillId="5" borderId="127" xfId="0" applyFont="1" applyFill="1" applyBorder="1" applyAlignment="1" applyProtection="1">
      <alignment vertical="center"/>
      <protection locked="0"/>
    </xf>
    <xf numFmtId="0" fontId="0" fillId="3" borderId="66" xfId="0" applyFill="1" applyBorder="1" applyAlignment="1" applyProtection="1">
      <alignment vertical="center"/>
    </xf>
    <xf numFmtId="0" fontId="15" fillId="5" borderId="134" xfId="0" applyFont="1" applyFill="1" applyBorder="1" applyAlignment="1" applyProtection="1">
      <alignment vertical="center"/>
      <protection locked="0"/>
    </xf>
    <xf numFmtId="0" fontId="0" fillId="3" borderId="124" xfId="0" applyFill="1" applyBorder="1" applyAlignment="1" applyProtection="1">
      <alignment vertical="center"/>
    </xf>
    <xf numFmtId="0" fontId="0" fillId="3" borderId="123" xfId="0" applyFill="1" applyBorder="1" applyAlignment="1" applyProtection="1">
      <alignment vertical="center"/>
    </xf>
    <xf numFmtId="0" fontId="0" fillId="3" borderId="135" xfId="0" applyFill="1" applyBorder="1" applyAlignment="1" applyProtection="1">
      <alignment vertical="center"/>
    </xf>
    <xf numFmtId="0" fontId="3" fillId="5" borderId="136" xfId="1" applyFont="1" applyFill="1" applyBorder="1" applyAlignment="1" applyProtection="1">
      <alignment horizontal="left" vertical="center"/>
    </xf>
    <xf numFmtId="0" fontId="15" fillId="5" borderId="36" xfId="0" applyFont="1" applyFill="1" applyBorder="1" applyAlignment="1" applyProtection="1">
      <alignment vertical="center"/>
      <protection locked="0"/>
    </xf>
    <xf numFmtId="0" fontId="15" fillId="3" borderId="36" xfId="0" applyFont="1" applyFill="1" applyBorder="1" applyAlignment="1" applyProtection="1">
      <alignment vertical="center"/>
      <protection locked="0"/>
    </xf>
    <xf numFmtId="0" fontId="15" fillId="3" borderId="137" xfId="0" applyFont="1" applyFill="1" applyBorder="1" applyAlignment="1" applyProtection="1">
      <alignment vertical="center"/>
    </xf>
    <xf numFmtId="0" fontId="30" fillId="5" borderId="138" xfId="0" applyFont="1" applyFill="1" applyBorder="1" applyAlignment="1" applyProtection="1">
      <alignment horizontal="left" vertical="center"/>
      <protection locked="0"/>
    </xf>
    <xf numFmtId="0" fontId="15" fillId="3" borderId="139" xfId="0" applyFont="1" applyFill="1" applyBorder="1" applyAlignment="1" applyProtection="1">
      <alignment vertical="center"/>
      <protection locked="0"/>
    </xf>
    <xf numFmtId="0" fontId="30" fillId="3" borderId="140" xfId="0" applyFont="1" applyFill="1" applyBorder="1" applyAlignment="1" applyProtection="1">
      <alignment horizontal="left" vertical="center"/>
      <protection locked="0"/>
    </xf>
    <xf numFmtId="0" fontId="30" fillId="5" borderId="37" xfId="0" applyFont="1" applyFill="1" applyBorder="1" applyAlignment="1" applyProtection="1">
      <alignment horizontal="left" vertical="center"/>
      <protection locked="0"/>
    </xf>
    <xf numFmtId="0" fontId="32" fillId="5" borderId="37" xfId="1" applyFont="1" applyFill="1" applyBorder="1" applyAlignment="1" applyProtection="1">
      <alignment horizontal="left" vertical="center"/>
    </xf>
    <xf numFmtId="0" fontId="32" fillId="3" borderId="141" xfId="1" applyFont="1" applyFill="1" applyBorder="1" applyAlignment="1" applyProtection="1">
      <alignment horizontal="left" vertical="center"/>
    </xf>
    <xf numFmtId="0" fontId="30" fillId="5" borderId="142" xfId="0" applyFont="1" applyFill="1" applyBorder="1" applyAlignment="1" applyProtection="1">
      <alignment horizontal="left" vertical="center"/>
    </xf>
    <xf numFmtId="0" fontId="32" fillId="3" borderId="0" xfId="1" applyFont="1" applyFill="1" applyBorder="1" applyAlignment="1" applyProtection="1">
      <alignment horizontal="left" vertical="center"/>
    </xf>
    <xf numFmtId="0" fontId="0" fillId="2" borderId="42" xfId="0" applyFill="1" applyBorder="1" applyAlignment="1" applyProtection="1">
      <alignment vertical="center"/>
    </xf>
    <xf numFmtId="0" fontId="30" fillId="5" borderId="143" xfId="0" applyFont="1" applyFill="1" applyBorder="1" applyAlignment="1" applyProtection="1">
      <alignment horizontal="left" vertical="center"/>
    </xf>
    <xf numFmtId="0" fontId="15" fillId="2" borderId="127" xfId="0" applyFont="1" applyFill="1" applyBorder="1" applyAlignment="1" applyProtection="1">
      <alignment vertical="center"/>
    </xf>
    <xf numFmtId="0" fontId="50" fillId="2" borderId="0" xfId="0" applyFont="1" applyFill="1" applyBorder="1" applyAlignment="1" applyProtection="1">
      <alignment vertical="center"/>
    </xf>
    <xf numFmtId="0" fontId="30" fillId="2" borderId="0" xfId="1" applyFill="1" applyBorder="1" applyAlignment="1" applyProtection="1">
      <alignment horizontal="center" vertical="center" wrapText="1"/>
      <protection locked="0"/>
    </xf>
    <xf numFmtId="0" fontId="30" fillId="2" borderId="0" xfId="1" applyFill="1" applyBorder="1" applyAlignment="1" applyProtection="1">
      <alignment horizontal="center" vertical="center"/>
      <protection locked="0"/>
    </xf>
    <xf numFmtId="0" fontId="47" fillId="2" borderId="101" xfId="0" applyFont="1" applyFill="1" applyBorder="1" applyAlignment="1" applyProtection="1">
      <alignment vertical="center"/>
    </xf>
    <xf numFmtId="0" fontId="48" fillId="2" borderId="102" xfId="0" applyFont="1" applyFill="1" applyBorder="1" applyAlignment="1" applyProtection="1">
      <alignment horizontal="left" vertical="center"/>
    </xf>
    <xf numFmtId="0" fontId="40" fillId="2" borderId="102" xfId="0" applyFont="1" applyFill="1" applyBorder="1" applyAlignment="1" applyProtection="1">
      <alignment horizontal="center" vertical="center"/>
    </xf>
    <xf numFmtId="22" fontId="49" fillId="2" borderId="0" xfId="0" applyNumberFormat="1" applyFont="1" applyFill="1" applyBorder="1" applyAlignment="1" applyProtection="1">
      <alignment horizontal="left"/>
    </xf>
    <xf numFmtId="22" fontId="51" fillId="2" borderId="100" xfId="0" applyNumberFormat="1" applyFont="1" applyFill="1" applyBorder="1" applyAlignment="1" applyProtection="1">
      <alignment horizontal="left" vertical="top"/>
    </xf>
    <xf numFmtId="22" fontId="51" fillId="2" borderId="100" xfId="0" applyNumberFormat="1" applyFont="1" applyFill="1" applyBorder="1" applyAlignment="1" applyProtection="1">
      <alignment horizontal="left" vertical="top"/>
      <protection locked="0"/>
    </xf>
    <xf numFmtId="0" fontId="52" fillId="0" borderId="0" xfId="0" applyFont="1" applyFill="1" applyProtection="1"/>
    <xf numFmtId="0" fontId="51" fillId="0" borderId="0" xfId="0" applyFont="1" applyFill="1"/>
    <xf numFmtId="0" fontId="0" fillId="3" borderId="0" xfId="0" applyFill="1" applyBorder="1" applyAlignment="1" applyProtection="1">
      <alignment horizontal="center"/>
    </xf>
    <xf numFmtId="0" fontId="30" fillId="2" borderId="0" xfId="1" applyProtection="1">
      <protection locked="0"/>
    </xf>
    <xf numFmtId="0" fontId="0" fillId="9" borderId="0" xfId="0" applyFill="1"/>
    <xf numFmtId="0" fontId="0" fillId="14" borderId="0" xfId="0" applyFill="1"/>
    <xf numFmtId="0" fontId="15" fillId="5" borderId="137" xfId="0" applyFont="1" applyFill="1" applyBorder="1" applyAlignment="1" applyProtection="1">
      <alignment vertical="center"/>
    </xf>
    <xf numFmtId="0" fontId="5" fillId="2" borderId="130" xfId="0" applyFont="1" applyFill="1" applyBorder="1" applyAlignment="1" applyProtection="1">
      <alignment horizontal="left" vertical="center"/>
    </xf>
    <xf numFmtId="0" fontId="32" fillId="5" borderId="124" xfId="1" applyFont="1" applyFill="1" applyBorder="1" applyAlignment="1" applyProtection="1">
      <alignment horizontal="left" vertical="center"/>
      <protection locked="0"/>
    </xf>
    <xf numFmtId="0" fontId="30" fillId="2" borderId="0" xfId="1" applyBorder="1" applyAlignment="1" applyProtection="1">
      <alignment horizontal="center"/>
    </xf>
    <xf numFmtId="0" fontId="30" fillId="2" borderId="4" xfId="1" applyBorder="1"/>
    <xf numFmtId="0" fontId="0" fillId="2" borderId="0" xfId="0" applyFill="1" applyBorder="1" applyAlignment="1" applyProtection="1">
      <alignment horizontal="center"/>
      <protection locked="0"/>
    </xf>
    <xf numFmtId="0" fontId="27" fillId="2" borderId="105" xfId="0" applyFont="1" applyFill="1" applyBorder="1" applyAlignment="1" applyProtection="1">
      <alignment horizontal="center"/>
      <protection locked="0"/>
    </xf>
    <xf numFmtId="0" fontId="27" fillId="2" borderId="0" xfId="0" applyFont="1" applyFill="1" applyBorder="1" applyAlignment="1" applyProtection="1">
      <alignment horizontal="center"/>
      <protection locked="0"/>
    </xf>
    <xf numFmtId="0" fontId="27" fillId="2" borderId="105" xfId="0" applyFont="1" applyFill="1" applyBorder="1" applyAlignment="1" applyProtection="1">
      <alignment horizontal="center" vertical="top"/>
      <protection locked="0"/>
    </xf>
    <xf numFmtId="0" fontId="27" fillId="2" borderId="0" xfId="0" applyFon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0" fillId="3" borderId="6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5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10" borderId="59" xfId="0" applyFill="1" applyBorder="1" applyAlignment="1">
      <alignment horizontal="center"/>
    </xf>
    <xf numFmtId="0" fontId="0" fillId="10" borderId="60" xfId="0" applyFill="1" applyBorder="1" applyAlignment="1">
      <alignment horizontal="center"/>
    </xf>
    <xf numFmtId="0" fontId="0" fillId="10" borderId="61" xfId="0" applyFill="1" applyBorder="1" applyAlignment="1">
      <alignment horizontal="center"/>
    </xf>
    <xf numFmtId="0" fontId="0" fillId="7" borderId="59" xfId="0" applyFill="1" applyBorder="1" applyAlignment="1">
      <alignment horizontal="center"/>
    </xf>
    <xf numFmtId="0" fontId="0" fillId="7" borderId="60" xfId="0" applyFill="1" applyBorder="1" applyAlignment="1">
      <alignment horizontal="center"/>
    </xf>
    <xf numFmtId="0" fontId="0" fillId="7" borderId="61" xfId="0" applyFill="1" applyBorder="1" applyAlignment="1">
      <alignment horizontal="center"/>
    </xf>
    <xf numFmtId="0" fontId="0" fillId="9" borderId="59" xfId="0" applyFill="1" applyBorder="1" applyAlignment="1">
      <alignment horizontal="center"/>
    </xf>
    <xf numFmtId="0" fontId="0" fillId="9" borderId="60" xfId="0" applyFill="1" applyBorder="1" applyAlignment="1">
      <alignment horizontal="center"/>
    </xf>
    <xf numFmtId="0" fontId="0" fillId="9" borderId="61" xfId="0" applyFill="1" applyBorder="1" applyAlignment="1">
      <alignment horizontal="center"/>
    </xf>
    <xf numFmtId="0" fontId="0" fillId="9" borderId="71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8" borderId="63" xfId="0" applyFill="1" applyBorder="1" applyAlignment="1">
      <alignment horizontal="center"/>
    </xf>
    <xf numFmtId="0" fontId="0" fillId="10" borderId="71" xfId="0" applyFill="1" applyBorder="1" applyAlignment="1">
      <alignment horizontal="center"/>
    </xf>
    <xf numFmtId="0" fontId="0" fillId="7" borderId="71" xfId="0" applyFill="1" applyBorder="1" applyAlignment="1">
      <alignment horizontal="center"/>
    </xf>
    <xf numFmtId="0" fontId="38" fillId="2" borderId="105" xfId="0" applyFont="1" applyFill="1" applyBorder="1" applyAlignment="1" applyProtection="1">
      <alignment horizontal="center" vertical="top"/>
    </xf>
    <xf numFmtId="0" fontId="38" fillId="2" borderId="0" xfId="0" applyFont="1" applyFill="1" applyBorder="1" applyAlignment="1" applyProtection="1">
      <alignment horizontal="center" vertical="top"/>
    </xf>
    <xf numFmtId="0" fontId="3" fillId="3" borderId="6" xfId="0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30" fillId="2" borderId="0" xfId="1" applyProtection="1">
      <protection locked="0"/>
    </xf>
    <xf numFmtId="0" fontId="0" fillId="3" borderId="0" xfId="0" applyFill="1" applyBorder="1" applyAlignment="1" applyProtection="1">
      <alignment horizontal="center"/>
    </xf>
    <xf numFmtId="0" fontId="0" fillId="3" borderId="114" xfId="0" applyFill="1" applyBorder="1" applyAlignment="1" applyProtection="1">
      <alignment horizontal="center"/>
    </xf>
    <xf numFmtId="0" fontId="0" fillId="3" borderId="115" xfId="0" applyFill="1" applyBorder="1" applyAlignment="1" applyProtection="1">
      <alignment horizontal="center"/>
    </xf>
    <xf numFmtId="0" fontId="0" fillId="3" borderId="3" xfId="0" applyFill="1" applyBorder="1" applyAlignment="1" applyProtection="1">
      <alignment horizontal="center"/>
    </xf>
    <xf numFmtId="0" fontId="0" fillId="3" borderId="68" xfId="0" applyFill="1" applyBorder="1" applyAlignment="1" applyProtection="1">
      <alignment horizontal="center"/>
    </xf>
    <xf numFmtId="0" fontId="38" fillId="2" borderId="105" xfId="0" applyFont="1" applyFill="1" applyBorder="1" applyAlignment="1" applyProtection="1">
      <alignment horizontal="center"/>
    </xf>
    <xf numFmtId="0" fontId="38" fillId="2" borderId="0" xfId="0" applyFont="1" applyFill="1" applyBorder="1" applyAlignment="1" applyProtection="1">
      <alignment horizontal="center"/>
    </xf>
    <xf numFmtId="0" fontId="0" fillId="18" borderId="59" xfId="0" applyFill="1" applyBorder="1" applyAlignment="1">
      <alignment horizontal="center"/>
    </xf>
    <xf numFmtId="0" fontId="0" fillId="18" borderId="60" xfId="0" applyFill="1" applyBorder="1" applyAlignment="1">
      <alignment horizontal="center"/>
    </xf>
    <xf numFmtId="0" fontId="0" fillId="18" borderId="61" xfId="0" applyFill="1" applyBorder="1" applyAlignment="1">
      <alignment horizontal="center"/>
    </xf>
    <xf numFmtId="0" fontId="0" fillId="17" borderId="71" xfId="0" applyFill="1" applyBorder="1" applyAlignment="1">
      <alignment horizontal="center"/>
    </xf>
  </cellXfs>
  <cellStyles count="3">
    <cellStyle name="Avattu hyperlinkki" xfId="2" builtinId="9" customBuiltin="1"/>
    <cellStyle name="Hyperlinkki" xfId="1" builtinId="8" customBuiltin="1"/>
    <cellStyle name="Normaali" xfId="0" builtinId="0"/>
  </cellStyles>
  <dxfs count="4110"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numFmt numFmtId="30" formatCode="@"/>
    </dxf>
    <dxf>
      <font>
        <b/>
        <i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numFmt numFmtId="30" formatCode="@"/>
    </dxf>
    <dxf>
      <font>
        <b/>
        <i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numFmt numFmtId="30" formatCode="@"/>
    </dxf>
    <dxf>
      <font>
        <b/>
        <i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numFmt numFmtId="30" formatCode="@"/>
    </dxf>
    <dxf>
      <font>
        <b/>
        <i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numFmt numFmtId="30" formatCode="@"/>
    </dxf>
    <dxf>
      <font>
        <b/>
        <i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numFmt numFmtId="30" formatCode="@"/>
    </dxf>
    <dxf>
      <font>
        <b/>
        <i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numFmt numFmtId="30" formatCode="@"/>
    </dxf>
    <dxf>
      <font>
        <b/>
        <i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numFmt numFmtId="30" formatCode="@"/>
    </dxf>
    <dxf>
      <font>
        <b/>
        <i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numFmt numFmtId="30" formatCode="@"/>
    </dxf>
    <dxf>
      <font>
        <b/>
        <i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numFmt numFmtId="30" formatCode="@"/>
    </dxf>
    <dxf>
      <font>
        <b/>
        <i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numFmt numFmtId="30" formatCode="@"/>
    </dxf>
    <dxf>
      <font>
        <b/>
        <i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theme="0"/>
      </font>
    </dxf>
    <dxf>
      <font>
        <color theme="0" tint="-0.24994659260841701"/>
      </font>
    </dxf>
    <dxf>
      <font>
        <b/>
        <i val="0"/>
        <color theme="9"/>
      </font>
    </dxf>
    <dxf>
      <font>
        <b val="0"/>
        <i/>
        <color theme="0"/>
      </font>
    </dxf>
    <dxf>
      <font>
        <b/>
        <i val="0"/>
      </font>
      <fill>
        <patternFill>
          <bgColor theme="0" tint="-0.14996795556505021"/>
        </patternFill>
      </fill>
    </dxf>
    <dxf>
      <font>
        <b val="0"/>
        <i val="0"/>
      </font>
      <border>
        <top/>
        <vertical/>
        <horizontal/>
      </border>
    </dxf>
    <dxf>
      <font>
        <b val="0"/>
        <i val="0"/>
      </font>
      <fill>
        <patternFill>
          <bgColor theme="0"/>
        </patternFill>
      </fill>
      <border>
        <left/>
        <right/>
        <top/>
        <bottom style="thin">
          <color theme="0" tint="-0.34998626667073579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numFmt numFmtId="30" formatCode="@"/>
    </dxf>
    <dxf>
      <font>
        <b/>
        <i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numFmt numFmtId="30" formatCode="@"/>
    </dxf>
    <dxf>
      <font>
        <b/>
        <i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numFmt numFmtId="30" formatCode="@"/>
    </dxf>
    <dxf>
      <font>
        <b/>
        <i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numFmt numFmtId="30" formatCode="@"/>
    </dxf>
    <dxf>
      <font>
        <b/>
        <i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numFmt numFmtId="30" formatCode="@"/>
    </dxf>
    <dxf>
      <font>
        <b/>
        <i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numFmt numFmtId="30" formatCode="@"/>
    </dxf>
    <dxf>
      <font>
        <b/>
        <i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numFmt numFmtId="30" formatCode="@"/>
    </dxf>
    <dxf>
      <font>
        <b/>
        <i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numFmt numFmtId="30" formatCode="@"/>
    </dxf>
    <dxf>
      <font>
        <b/>
        <i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numFmt numFmtId="30" formatCode="@"/>
    </dxf>
    <dxf>
      <font>
        <b/>
        <i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numFmt numFmtId="30" formatCode="@"/>
    </dxf>
    <dxf>
      <font>
        <b/>
        <i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theme="0"/>
      </font>
      <numFmt numFmtId="30" formatCode="@"/>
    </dxf>
    <dxf>
      <font>
        <b/>
        <i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9"/>
        </patternFill>
      </fill>
      <border>
        <left/>
        <right/>
        <top/>
        <bottom/>
      </border>
    </dxf>
    <dxf>
      <font>
        <b/>
        <i val="0"/>
        <color theme="0" tint="-4.9989318521683403E-2"/>
      </font>
      <fill>
        <patternFill>
          <bgColor theme="0" tint="-0.499984740745262"/>
        </patternFill>
      </fill>
    </dxf>
    <dxf>
      <font>
        <b/>
        <i val="0"/>
        <color theme="9"/>
      </font>
    </dxf>
    <dxf>
      <font>
        <color theme="0" tint="-0.24994659260841701"/>
      </font>
    </dxf>
    <dxf>
      <font>
        <b/>
        <i val="0"/>
        <color rgb="FFFF0000"/>
      </font>
      <border>
        <vertical/>
        <horizontal/>
      </border>
    </dxf>
    <dxf>
      <font>
        <b/>
        <i val="0"/>
        <color theme="9"/>
      </font>
    </dxf>
    <dxf>
      <font>
        <b val="0"/>
        <i/>
        <color theme="0"/>
      </font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70AD47"/>
      <color rgb="FFFFD1EB"/>
      <color rgb="FFD892B0"/>
      <color rgb="FF17AA84"/>
      <color rgb="FFDC5F1F"/>
      <color rgb="FFA90061"/>
      <color rgb="FF97D1CB"/>
      <color rgb="FFDAEDEA"/>
      <color rgb="FFF0D5E2"/>
      <color rgb="FFDAFA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ValintaohjelmaCentral!A1"/><Relationship Id="rId5" Type="http://schemas.openxmlformats.org/officeDocument/2006/relationships/image" Target="../media/image4.png"/><Relationship Id="rId10" Type="http://schemas.openxmlformats.org/officeDocument/2006/relationships/image" Target="../media/image8.png"/><Relationship Id="rId4" Type="http://schemas.openxmlformats.org/officeDocument/2006/relationships/hyperlink" Target="#Valintaohjelma!D2"/><Relationship Id="rId9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hyperlink" Target="#ValintaohjelmaCentral!D2"/><Relationship Id="rId7" Type="http://schemas.openxmlformats.org/officeDocument/2006/relationships/image" Target="../media/image7.png"/><Relationship Id="rId2" Type="http://schemas.openxmlformats.org/officeDocument/2006/relationships/image" Target="../media/image10.png"/><Relationship Id="rId1" Type="http://schemas.openxmlformats.org/officeDocument/2006/relationships/image" Target="../media/image3.png"/><Relationship Id="rId6" Type="http://schemas.openxmlformats.org/officeDocument/2006/relationships/image" Target="../media/image5.png"/><Relationship Id="rId5" Type="http://schemas.openxmlformats.org/officeDocument/2006/relationships/hyperlink" Target="#Valintaohjelma!A1"/><Relationship Id="rId4" Type="http://schemas.openxmlformats.org/officeDocument/2006/relationships/image" Target="../media/image4.png"/><Relationship Id="rId9" Type="http://schemas.openxmlformats.org/officeDocument/2006/relationships/hyperlink" Target="https://procasa.swegon.com/fi/procasa-e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836082</xdr:colOff>
      <xdr:row>12</xdr:row>
      <xdr:rowOff>162984</xdr:rowOff>
    </xdr:from>
    <xdr:to>
      <xdr:col>13</xdr:col>
      <xdr:colOff>994832</xdr:colOff>
      <xdr:row>14</xdr:row>
      <xdr:rowOff>173567</xdr:rowOff>
    </xdr:to>
    <xdr:sp macro="" textlink="">
      <xdr:nvSpPr>
        <xdr:cNvPr id="12" name="Nuoli: Kaareva ylös 11">
          <a:extLst>
            <a:ext uri="{FF2B5EF4-FFF2-40B4-BE49-F238E27FC236}">
              <a16:creationId xmlns:a16="http://schemas.microsoft.com/office/drawing/2014/main" id="{CD91F8BB-86FB-4C6E-AA51-45DBE2AC9FEE}"/>
            </a:ext>
          </a:extLst>
        </xdr:cNvPr>
        <xdr:cNvSpPr/>
      </xdr:nvSpPr>
      <xdr:spPr>
        <a:xfrm flipH="1">
          <a:off x="13821832" y="2650067"/>
          <a:ext cx="1534583" cy="391583"/>
        </a:xfrm>
        <a:prstGeom prst="curved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1026583</xdr:colOff>
      <xdr:row>12</xdr:row>
      <xdr:rowOff>156634</xdr:rowOff>
    </xdr:from>
    <xdr:to>
      <xdr:col>14</xdr:col>
      <xdr:colOff>406398</xdr:colOff>
      <xdr:row>14</xdr:row>
      <xdr:rowOff>167217</xdr:rowOff>
    </xdr:to>
    <xdr:sp macro="" textlink="">
      <xdr:nvSpPr>
        <xdr:cNvPr id="13" name="Nuoli: Kaareva ylös 12">
          <a:extLst>
            <a:ext uri="{FF2B5EF4-FFF2-40B4-BE49-F238E27FC236}">
              <a16:creationId xmlns:a16="http://schemas.microsoft.com/office/drawing/2014/main" id="{3463DC21-B63C-4FD9-A62D-AE9AA3EB1AEE}"/>
            </a:ext>
          </a:extLst>
        </xdr:cNvPr>
        <xdr:cNvSpPr/>
      </xdr:nvSpPr>
      <xdr:spPr>
        <a:xfrm flipH="1">
          <a:off x="14012333" y="2643717"/>
          <a:ext cx="2131482" cy="391583"/>
        </a:xfrm>
        <a:prstGeom prst="curved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518583</xdr:colOff>
      <xdr:row>12</xdr:row>
      <xdr:rowOff>160867</xdr:rowOff>
    </xdr:from>
    <xdr:to>
      <xdr:col>18</xdr:col>
      <xdr:colOff>505882</xdr:colOff>
      <xdr:row>14</xdr:row>
      <xdr:rowOff>171450</xdr:rowOff>
    </xdr:to>
    <xdr:sp macro="" textlink="">
      <xdr:nvSpPr>
        <xdr:cNvPr id="15" name="Nuoli: Kaareva ylös 14">
          <a:extLst>
            <a:ext uri="{FF2B5EF4-FFF2-40B4-BE49-F238E27FC236}">
              <a16:creationId xmlns:a16="http://schemas.microsoft.com/office/drawing/2014/main" id="{F9B3C924-85C8-4EBD-BEB3-6F253F21D178}"/>
            </a:ext>
          </a:extLst>
        </xdr:cNvPr>
        <xdr:cNvSpPr/>
      </xdr:nvSpPr>
      <xdr:spPr>
        <a:xfrm flipH="1">
          <a:off x="16256000" y="2647950"/>
          <a:ext cx="5490632" cy="391583"/>
        </a:xfrm>
        <a:prstGeom prst="curvedUp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624416</xdr:colOff>
      <xdr:row>12</xdr:row>
      <xdr:rowOff>97367</xdr:rowOff>
    </xdr:from>
    <xdr:to>
      <xdr:col>19</xdr:col>
      <xdr:colOff>749298</xdr:colOff>
      <xdr:row>14</xdr:row>
      <xdr:rowOff>107950</xdr:rowOff>
    </xdr:to>
    <xdr:sp macro="" textlink="">
      <xdr:nvSpPr>
        <xdr:cNvPr id="16" name="Nuoli: Kaareva ylös 15">
          <a:extLst>
            <a:ext uri="{FF2B5EF4-FFF2-40B4-BE49-F238E27FC236}">
              <a16:creationId xmlns:a16="http://schemas.microsoft.com/office/drawing/2014/main" id="{5226C08E-50D6-434C-A8AF-6A3710E34E29}"/>
            </a:ext>
          </a:extLst>
        </xdr:cNvPr>
        <xdr:cNvSpPr/>
      </xdr:nvSpPr>
      <xdr:spPr>
        <a:xfrm flipH="1">
          <a:off x="21865166" y="2584450"/>
          <a:ext cx="1500715" cy="391583"/>
        </a:xfrm>
        <a:prstGeom prst="curvedUpArrow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861483</xdr:colOff>
      <xdr:row>12</xdr:row>
      <xdr:rowOff>80434</xdr:rowOff>
    </xdr:from>
    <xdr:to>
      <xdr:col>20</xdr:col>
      <xdr:colOff>986364</xdr:colOff>
      <xdr:row>14</xdr:row>
      <xdr:rowOff>91017</xdr:rowOff>
    </xdr:to>
    <xdr:sp macro="" textlink="">
      <xdr:nvSpPr>
        <xdr:cNvPr id="17" name="Nuoli: Kaareva ylös 16">
          <a:extLst>
            <a:ext uri="{FF2B5EF4-FFF2-40B4-BE49-F238E27FC236}">
              <a16:creationId xmlns:a16="http://schemas.microsoft.com/office/drawing/2014/main" id="{7DD1D6A4-EAE6-4B83-8D15-D59C5C5F548F}"/>
            </a:ext>
          </a:extLst>
        </xdr:cNvPr>
        <xdr:cNvSpPr/>
      </xdr:nvSpPr>
      <xdr:spPr>
        <a:xfrm flipH="1">
          <a:off x="23478066" y="2567517"/>
          <a:ext cx="1500715" cy="391583"/>
        </a:xfrm>
        <a:prstGeom prst="curvedUpArrow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1058333</xdr:colOff>
      <xdr:row>12</xdr:row>
      <xdr:rowOff>133351</xdr:rowOff>
    </xdr:from>
    <xdr:to>
      <xdr:col>21</xdr:col>
      <xdr:colOff>552447</xdr:colOff>
      <xdr:row>14</xdr:row>
      <xdr:rowOff>143934</xdr:rowOff>
    </xdr:to>
    <xdr:sp macro="" textlink="">
      <xdr:nvSpPr>
        <xdr:cNvPr id="18" name="Nuoli: Kaareva ylös 17">
          <a:extLst>
            <a:ext uri="{FF2B5EF4-FFF2-40B4-BE49-F238E27FC236}">
              <a16:creationId xmlns:a16="http://schemas.microsoft.com/office/drawing/2014/main" id="{9D152353-7FDB-47A6-AF96-C3FD1CA4DDFE}"/>
            </a:ext>
          </a:extLst>
        </xdr:cNvPr>
        <xdr:cNvSpPr/>
      </xdr:nvSpPr>
      <xdr:spPr>
        <a:xfrm flipH="1">
          <a:off x="19547416" y="2620434"/>
          <a:ext cx="2245781" cy="391583"/>
        </a:xfrm>
        <a:prstGeom prst="curvedUpArrow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77</xdr:col>
      <xdr:colOff>5916705</xdr:colOff>
      <xdr:row>0</xdr:row>
      <xdr:rowOff>121909</xdr:rowOff>
    </xdr:from>
    <xdr:to>
      <xdr:col>78</xdr:col>
      <xdr:colOff>667790</xdr:colOff>
      <xdr:row>2</xdr:row>
      <xdr:rowOff>66613</xdr:rowOff>
    </xdr:to>
    <xdr:pic>
      <xdr:nvPicPr>
        <xdr:cNvPr id="19" name="Kuva 18" descr="Kuvahaun tulos haulle youtube logo png">
          <a:extLst>
            <a:ext uri="{FF2B5EF4-FFF2-40B4-BE49-F238E27FC236}">
              <a16:creationId xmlns:a16="http://schemas.microsoft.com/office/drawing/2014/main" id="{2564064F-6C20-4810-A17E-2C83F74F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7999" y="121909"/>
          <a:ext cx="768644" cy="437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963084</xdr:colOff>
      <xdr:row>12</xdr:row>
      <xdr:rowOff>143934</xdr:rowOff>
    </xdr:from>
    <xdr:to>
      <xdr:col>22</xdr:col>
      <xdr:colOff>488948</xdr:colOff>
      <xdr:row>14</xdr:row>
      <xdr:rowOff>154517</xdr:rowOff>
    </xdr:to>
    <xdr:sp macro="" textlink="">
      <xdr:nvSpPr>
        <xdr:cNvPr id="20" name="Nuoli: Kaareva ylös 19">
          <a:extLst>
            <a:ext uri="{FF2B5EF4-FFF2-40B4-BE49-F238E27FC236}">
              <a16:creationId xmlns:a16="http://schemas.microsoft.com/office/drawing/2014/main" id="{B6EB7E43-198A-4137-9A41-9C0463885AFD}"/>
            </a:ext>
          </a:extLst>
        </xdr:cNvPr>
        <xdr:cNvSpPr/>
      </xdr:nvSpPr>
      <xdr:spPr>
        <a:xfrm flipH="1">
          <a:off x="23579667" y="2641601"/>
          <a:ext cx="3653364" cy="391583"/>
        </a:xfrm>
        <a:prstGeom prst="curvedUpArrow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857250</xdr:colOff>
      <xdr:row>12</xdr:row>
      <xdr:rowOff>148167</xdr:rowOff>
    </xdr:from>
    <xdr:to>
      <xdr:col>23</xdr:col>
      <xdr:colOff>609597</xdr:colOff>
      <xdr:row>14</xdr:row>
      <xdr:rowOff>158750</xdr:rowOff>
    </xdr:to>
    <xdr:sp macro="" textlink="">
      <xdr:nvSpPr>
        <xdr:cNvPr id="21" name="Nuoli: Kaareva ylös 20">
          <a:extLst>
            <a:ext uri="{FF2B5EF4-FFF2-40B4-BE49-F238E27FC236}">
              <a16:creationId xmlns:a16="http://schemas.microsoft.com/office/drawing/2014/main" id="{214375B6-25BB-4DFD-9716-52BC3BA8F77D}"/>
            </a:ext>
          </a:extLst>
        </xdr:cNvPr>
        <xdr:cNvSpPr/>
      </xdr:nvSpPr>
      <xdr:spPr>
        <a:xfrm flipH="1">
          <a:off x="23473833" y="2645834"/>
          <a:ext cx="5255681" cy="391583"/>
        </a:xfrm>
        <a:prstGeom prst="curvedUpArrow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>
            <a:solidFill>
              <a:schemeClr val="tx1"/>
            </a:solidFill>
          </a:endParaRPr>
        </a:p>
      </xdr:txBody>
    </xdr:sp>
    <xdr:clientData/>
  </xdr:twoCellAnchor>
  <xdr:twoCellAnchor>
    <xdr:from>
      <xdr:col>24</xdr:col>
      <xdr:colOff>833592</xdr:colOff>
      <xdr:row>13</xdr:row>
      <xdr:rowOff>124635</xdr:rowOff>
    </xdr:from>
    <xdr:to>
      <xdr:col>25</xdr:col>
      <xdr:colOff>958473</xdr:colOff>
      <xdr:row>15</xdr:row>
      <xdr:rowOff>135218</xdr:rowOff>
    </xdr:to>
    <xdr:sp macro="" textlink="">
      <xdr:nvSpPr>
        <xdr:cNvPr id="22" name="Nuoli: Kaareva ylös 21">
          <a:extLst>
            <a:ext uri="{FF2B5EF4-FFF2-40B4-BE49-F238E27FC236}">
              <a16:creationId xmlns:a16="http://schemas.microsoft.com/office/drawing/2014/main" id="{010E8C79-F6DB-46FF-99D6-A57064EC7A9E}"/>
            </a:ext>
          </a:extLst>
        </xdr:cNvPr>
        <xdr:cNvSpPr/>
      </xdr:nvSpPr>
      <xdr:spPr>
        <a:xfrm flipH="1">
          <a:off x="30226621" y="2814047"/>
          <a:ext cx="1491999" cy="391583"/>
        </a:xfrm>
        <a:prstGeom prst="curvedUpArrow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>
            <a:solidFill>
              <a:schemeClr val="tx1"/>
            </a:solidFill>
          </a:endParaRPr>
        </a:p>
      </xdr:txBody>
    </xdr:sp>
    <xdr:clientData/>
  </xdr:twoCellAnchor>
  <xdr:twoCellAnchor>
    <xdr:from>
      <xdr:col>24</xdr:col>
      <xdr:colOff>1030442</xdr:colOff>
      <xdr:row>13</xdr:row>
      <xdr:rowOff>177552</xdr:rowOff>
    </xdr:from>
    <xdr:to>
      <xdr:col>26</xdr:col>
      <xdr:colOff>524555</xdr:colOff>
      <xdr:row>15</xdr:row>
      <xdr:rowOff>188135</xdr:rowOff>
    </xdr:to>
    <xdr:sp macro="" textlink="">
      <xdr:nvSpPr>
        <xdr:cNvPr id="23" name="Nuoli: Kaareva ylös 22">
          <a:extLst>
            <a:ext uri="{FF2B5EF4-FFF2-40B4-BE49-F238E27FC236}">
              <a16:creationId xmlns:a16="http://schemas.microsoft.com/office/drawing/2014/main" id="{32AE9A7C-C921-489E-8C28-178DE9714564}"/>
            </a:ext>
          </a:extLst>
        </xdr:cNvPr>
        <xdr:cNvSpPr/>
      </xdr:nvSpPr>
      <xdr:spPr>
        <a:xfrm flipH="1">
          <a:off x="30423471" y="2866964"/>
          <a:ext cx="2228349" cy="391583"/>
        </a:xfrm>
        <a:prstGeom prst="curvedUpArrow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>
            <a:solidFill>
              <a:schemeClr val="tx1"/>
            </a:solidFill>
          </a:endParaRPr>
        </a:p>
      </xdr:txBody>
    </xdr:sp>
    <xdr:clientData/>
  </xdr:twoCellAnchor>
  <xdr:twoCellAnchor>
    <xdr:from>
      <xdr:col>24</xdr:col>
      <xdr:colOff>935193</xdr:colOff>
      <xdr:row>13</xdr:row>
      <xdr:rowOff>188135</xdr:rowOff>
    </xdr:from>
    <xdr:to>
      <xdr:col>27</xdr:col>
      <xdr:colOff>461057</xdr:colOff>
      <xdr:row>16</xdr:row>
      <xdr:rowOff>8218</xdr:rowOff>
    </xdr:to>
    <xdr:sp macro="" textlink="">
      <xdr:nvSpPr>
        <xdr:cNvPr id="24" name="Nuoli: Kaareva ylös 23">
          <a:extLst>
            <a:ext uri="{FF2B5EF4-FFF2-40B4-BE49-F238E27FC236}">
              <a16:creationId xmlns:a16="http://schemas.microsoft.com/office/drawing/2014/main" id="{3D8398F0-B25D-4C0C-BB55-4C772B1B8675}"/>
            </a:ext>
          </a:extLst>
        </xdr:cNvPr>
        <xdr:cNvSpPr/>
      </xdr:nvSpPr>
      <xdr:spPr>
        <a:xfrm flipH="1">
          <a:off x="30328222" y="2877547"/>
          <a:ext cx="3627217" cy="391583"/>
        </a:xfrm>
        <a:prstGeom prst="curvedUpArrow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>
            <a:solidFill>
              <a:schemeClr val="tx1"/>
            </a:solidFill>
          </a:endParaRPr>
        </a:p>
      </xdr:txBody>
    </xdr:sp>
    <xdr:clientData/>
  </xdr:twoCellAnchor>
  <xdr:twoCellAnchor>
    <xdr:from>
      <xdr:col>24</xdr:col>
      <xdr:colOff>1210857</xdr:colOff>
      <xdr:row>14</xdr:row>
      <xdr:rowOff>37977</xdr:rowOff>
    </xdr:from>
    <xdr:to>
      <xdr:col>71</xdr:col>
      <xdr:colOff>336176</xdr:colOff>
      <xdr:row>16</xdr:row>
      <xdr:rowOff>48560</xdr:rowOff>
    </xdr:to>
    <xdr:sp macro="" textlink="">
      <xdr:nvSpPr>
        <xdr:cNvPr id="25" name="Nuoli: Kaareva ylös 24">
          <a:extLst>
            <a:ext uri="{FF2B5EF4-FFF2-40B4-BE49-F238E27FC236}">
              <a16:creationId xmlns:a16="http://schemas.microsoft.com/office/drawing/2014/main" id="{E69C79D4-61CC-4E74-8E6A-926E8DAB7192}"/>
            </a:ext>
          </a:extLst>
        </xdr:cNvPr>
        <xdr:cNvSpPr/>
      </xdr:nvSpPr>
      <xdr:spPr>
        <a:xfrm flipH="1">
          <a:off x="30603886" y="2917889"/>
          <a:ext cx="28070114" cy="391583"/>
        </a:xfrm>
        <a:prstGeom prst="curvedUpArrow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897493</xdr:colOff>
      <xdr:row>2</xdr:row>
      <xdr:rowOff>11642</xdr:rowOff>
    </xdr:to>
    <xdr:pic>
      <xdr:nvPicPr>
        <xdr:cNvPr id="26" name="Kuva 25">
          <a:extLst>
            <a:ext uri="{FF2B5EF4-FFF2-40B4-BE49-F238E27FC236}">
              <a16:creationId xmlns:a16="http://schemas.microsoft.com/office/drawing/2014/main" id="{568CA842-885A-461C-96A0-2CB5B6574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247650"/>
          <a:ext cx="964168" cy="259292"/>
        </a:xfrm>
        <a:prstGeom prst="rect">
          <a:avLst/>
        </a:prstGeom>
      </xdr:spPr>
    </xdr:pic>
    <xdr:clientData/>
  </xdr:twoCellAnchor>
  <xdr:twoCellAnchor editAs="oneCell">
    <xdr:from>
      <xdr:col>2</xdr:col>
      <xdr:colOff>895350</xdr:colOff>
      <xdr:row>0</xdr:row>
      <xdr:rowOff>47625</xdr:rowOff>
    </xdr:from>
    <xdr:to>
      <xdr:col>2</xdr:col>
      <xdr:colOff>4059767</xdr:colOff>
      <xdr:row>2</xdr:row>
      <xdr:rowOff>96020</xdr:rowOff>
    </xdr:to>
    <xdr:pic>
      <xdr:nvPicPr>
        <xdr:cNvPr id="27" name="Kuva 26">
          <a:extLst>
            <a:ext uri="{FF2B5EF4-FFF2-40B4-BE49-F238E27FC236}">
              <a16:creationId xmlns:a16="http://schemas.microsoft.com/office/drawing/2014/main" id="{8E8F09AA-0AAE-4C50-83FA-06FF858DD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6800" y="47625"/>
          <a:ext cx="3164417" cy="543695"/>
        </a:xfrm>
        <a:prstGeom prst="rect">
          <a:avLst/>
        </a:prstGeom>
      </xdr:spPr>
    </xdr:pic>
    <xdr:clientData/>
  </xdr:twoCellAnchor>
  <xdr:twoCellAnchor editAs="oneCell">
    <xdr:from>
      <xdr:col>2</xdr:col>
      <xdr:colOff>5075464</xdr:colOff>
      <xdr:row>1</xdr:row>
      <xdr:rowOff>19050</xdr:rowOff>
    </xdr:from>
    <xdr:to>
      <xdr:col>3</xdr:col>
      <xdr:colOff>8164</xdr:colOff>
      <xdr:row>2</xdr:row>
      <xdr:rowOff>21772</xdr:rowOff>
    </xdr:to>
    <xdr:pic>
      <xdr:nvPicPr>
        <xdr:cNvPr id="28" name="Kuva 27" descr="Balloon, globe, language, languages, multi, multilanguage ...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98E757-8A77-4F6E-B600-E3579411D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6914" y="266700"/>
          <a:ext cx="247650" cy="250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5048250</xdr:colOff>
      <xdr:row>4</xdr:row>
      <xdr:rowOff>28575</xdr:rowOff>
    </xdr:from>
    <xdr:to>
      <xdr:col>2</xdr:col>
      <xdr:colOff>5257801</xdr:colOff>
      <xdr:row>4</xdr:row>
      <xdr:rowOff>235671</xdr:rowOff>
    </xdr:to>
    <xdr:pic>
      <xdr:nvPicPr>
        <xdr:cNvPr id="29" name="Kuva 28" descr="Arrow, change, circulation, flow, loop, repeat, sync icon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1B64E78-5A8A-45FE-BE93-BE33722A1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5219700" y="876300"/>
          <a:ext cx="209551" cy="207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78</xdr:col>
      <xdr:colOff>1876425</xdr:colOff>
      <xdr:row>0</xdr:row>
      <xdr:rowOff>190500</xdr:rowOff>
    </xdr:from>
    <xdr:to>
      <xdr:col>79</xdr:col>
      <xdr:colOff>323850</xdr:colOff>
      <xdr:row>2</xdr:row>
      <xdr:rowOff>57150</xdr:rowOff>
    </xdr:to>
    <xdr:pic>
      <xdr:nvPicPr>
        <xdr:cNvPr id="31" name="Kuva 30" descr="137 PNG and SVG feedback icons for free download | UIHere">
          <a:extLst>
            <a:ext uri="{FF2B5EF4-FFF2-40B4-BE49-F238E27FC236}">
              <a16:creationId xmlns:a16="http://schemas.microsoft.com/office/drawing/2014/main" id="{BB4A94B2-BC2C-4CFB-BF22-DC344683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9675" y="190500"/>
          <a:ext cx="3619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78</xdr:col>
      <xdr:colOff>114300</xdr:colOff>
      <xdr:row>2</xdr:row>
      <xdr:rowOff>38100</xdr:rowOff>
    </xdr:from>
    <xdr:to>
      <xdr:col>78</xdr:col>
      <xdr:colOff>333374</xdr:colOff>
      <xdr:row>2</xdr:row>
      <xdr:rowOff>257174</xdr:rowOff>
    </xdr:to>
    <xdr:pic>
      <xdr:nvPicPr>
        <xdr:cNvPr id="32" name="Kuva 31" descr="Computer Monitor Icon Png #199646 - Free Icons Library">
          <a:extLst>
            <a:ext uri="{FF2B5EF4-FFF2-40B4-BE49-F238E27FC236}">
              <a16:creationId xmlns:a16="http://schemas.microsoft.com/office/drawing/2014/main" id="{C96D0631-E269-4349-A01D-3FE9E4E82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87550" y="533400"/>
          <a:ext cx="219074" cy="219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79</xdr:col>
      <xdr:colOff>66675</xdr:colOff>
      <xdr:row>2</xdr:row>
      <xdr:rowOff>28575</xdr:rowOff>
    </xdr:from>
    <xdr:to>
      <xdr:col>79</xdr:col>
      <xdr:colOff>285749</xdr:colOff>
      <xdr:row>2</xdr:row>
      <xdr:rowOff>247649</xdr:rowOff>
    </xdr:to>
    <xdr:pic>
      <xdr:nvPicPr>
        <xdr:cNvPr id="33" name="Kuva 32" descr="Computer Monitor Icon Png #199646 - Free Icons Library">
          <a:extLst>
            <a:ext uri="{FF2B5EF4-FFF2-40B4-BE49-F238E27FC236}">
              <a16:creationId xmlns:a16="http://schemas.microsoft.com/office/drawing/2014/main" id="{AC68A61B-AD43-4BD9-8455-62F20FDEE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54450" y="523875"/>
          <a:ext cx="219074" cy="219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78</xdr:col>
      <xdr:colOff>134470</xdr:colOff>
      <xdr:row>3</xdr:row>
      <xdr:rowOff>22412</xdr:rowOff>
    </xdr:from>
    <xdr:ext cx="200025" cy="200025"/>
    <xdr:pic>
      <xdr:nvPicPr>
        <xdr:cNvPr id="30" name="Kuva 29">
          <a:extLst>
            <a:ext uri="{FF2B5EF4-FFF2-40B4-BE49-F238E27FC236}">
              <a16:creationId xmlns:a16="http://schemas.microsoft.com/office/drawing/2014/main" id="{FB74EA68-550E-4712-A558-E1D7A5B7E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3323" y="784412"/>
          <a:ext cx="20002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79</xdr:col>
      <xdr:colOff>51546</xdr:colOff>
      <xdr:row>3</xdr:row>
      <xdr:rowOff>29136</xdr:rowOff>
    </xdr:from>
    <xdr:ext cx="200025" cy="200025"/>
    <xdr:pic>
      <xdr:nvPicPr>
        <xdr:cNvPr id="34" name="Kuva 33">
          <a:extLst>
            <a:ext uri="{FF2B5EF4-FFF2-40B4-BE49-F238E27FC236}">
              <a16:creationId xmlns:a16="http://schemas.microsoft.com/office/drawing/2014/main" id="{084978CC-7549-4A68-A22C-0C9C19B32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5" y="791136"/>
          <a:ext cx="20002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846665</xdr:colOff>
      <xdr:row>0</xdr:row>
      <xdr:rowOff>85153</xdr:rowOff>
    </xdr:from>
    <xdr:to>
      <xdr:col>2</xdr:col>
      <xdr:colOff>3848100</xdr:colOff>
      <xdr:row>2</xdr:row>
      <xdr:rowOff>105545</xdr:rowOff>
    </xdr:to>
    <xdr:pic>
      <xdr:nvPicPr>
        <xdr:cNvPr id="9" name="Kuva 8">
          <a:extLst>
            <a:ext uri="{FF2B5EF4-FFF2-40B4-BE49-F238E27FC236}">
              <a16:creationId xmlns:a16="http://schemas.microsoft.com/office/drawing/2014/main" id="{81589141-6572-4B4D-8C0B-AA3758AAE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8115" y="85153"/>
          <a:ext cx="3001435" cy="515692"/>
        </a:xfrm>
        <a:prstGeom prst="rect">
          <a:avLst/>
        </a:prstGeom>
      </xdr:spPr>
    </xdr:pic>
    <xdr:clientData/>
  </xdr:twoCellAnchor>
  <xdr:twoCellAnchor>
    <xdr:from>
      <xdr:col>22</xdr:col>
      <xdr:colOff>833592</xdr:colOff>
      <xdr:row>13</xdr:row>
      <xdr:rowOff>124635</xdr:rowOff>
    </xdr:from>
    <xdr:to>
      <xdr:col>23</xdr:col>
      <xdr:colOff>958473</xdr:colOff>
      <xdr:row>15</xdr:row>
      <xdr:rowOff>135218</xdr:rowOff>
    </xdr:to>
    <xdr:sp macro="" textlink="">
      <xdr:nvSpPr>
        <xdr:cNvPr id="13" name="Nuoli: Kaareva ylös 12">
          <a:extLst>
            <a:ext uri="{FF2B5EF4-FFF2-40B4-BE49-F238E27FC236}">
              <a16:creationId xmlns:a16="http://schemas.microsoft.com/office/drawing/2014/main" id="{9C0E5A83-B3A1-49CE-A054-5DB47D4B9BC2}"/>
            </a:ext>
          </a:extLst>
        </xdr:cNvPr>
        <xdr:cNvSpPr/>
      </xdr:nvSpPr>
      <xdr:spPr>
        <a:xfrm flipH="1">
          <a:off x="8477250" y="2763060"/>
          <a:ext cx="0" cy="391583"/>
        </a:xfrm>
        <a:prstGeom prst="curvedUpArrow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>
            <a:solidFill>
              <a:schemeClr val="tx1"/>
            </a:solidFill>
          </a:endParaRPr>
        </a:p>
      </xdr:txBody>
    </xdr:sp>
    <xdr:clientData/>
  </xdr:twoCellAnchor>
  <xdr:twoCellAnchor>
    <xdr:from>
      <xdr:col>22</xdr:col>
      <xdr:colOff>1030442</xdr:colOff>
      <xdr:row>13</xdr:row>
      <xdr:rowOff>177552</xdr:rowOff>
    </xdr:from>
    <xdr:to>
      <xdr:col>24</xdr:col>
      <xdr:colOff>524555</xdr:colOff>
      <xdr:row>15</xdr:row>
      <xdr:rowOff>188135</xdr:rowOff>
    </xdr:to>
    <xdr:sp macro="" textlink="">
      <xdr:nvSpPr>
        <xdr:cNvPr id="14" name="Nuoli: Kaareva ylös 13">
          <a:extLst>
            <a:ext uri="{FF2B5EF4-FFF2-40B4-BE49-F238E27FC236}">
              <a16:creationId xmlns:a16="http://schemas.microsoft.com/office/drawing/2014/main" id="{66D98FBD-00F7-40B5-A3FE-F89E4360F6C0}"/>
            </a:ext>
          </a:extLst>
        </xdr:cNvPr>
        <xdr:cNvSpPr/>
      </xdr:nvSpPr>
      <xdr:spPr>
        <a:xfrm flipH="1">
          <a:off x="8477250" y="2815977"/>
          <a:ext cx="0" cy="391583"/>
        </a:xfrm>
        <a:prstGeom prst="curvedUpArrow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>
            <a:solidFill>
              <a:schemeClr val="tx1"/>
            </a:solidFill>
          </a:endParaRPr>
        </a:p>
      </xdr:txBody>
    </xdr:sp>
    <xdr:clientData/>
  </xdr:twoCellAnchor>
  <xdr:twoCellAnchor>
    <xdr:from>
      <xdr:col>22</xdr:col>
      <xdr:colOff>935193</xdr:colOff>
      <xdr:row>13</xdr:row>
      <xdr:rowOff>188135</xdr:rowOff>
    </xdr:from>
    <xdr:to>
      <xdr:col>25</xdr:col>
      <xdr:colOff>461057</xdr:colOff>
      <xdr:row>16</xdr:row>
      <xdr:rowOff>8218</xdr:rowOff>
    </xdr:to>
    <xdr:sp macro="" textlink="">
      <xdr:nvSpPr>
        <xdr:cNvPr id="15" name="Nuoli: Kaareva ylös 14">
          <a:extLst>
            <a:ext uri="{FF2B5EF4-FFF2-40B4-BE49-F238E27FC236}">
              <a16:creationId xmlns:a16="http://schemas.microsoft.com/office/drawing/2014/main" id="{A359D0D7-0AE2-4E1D-B8E3-CE2310201995}"/>
            </a:ext>
          </a:extLst>
        </xdr:cNvPr>
        <xdr:cNvSpPr/>
      </xdr:nvSpPr>
      <xdr:spPr>
        <a:xfrm flipH="1">
          <a:off x="8477250" y="2826560"/>
          <a:ext cx="0" cy="391583"/>
        </a:xfrm>
        <a:prstGeom prst="curvedUpArrow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>
            <a:solidFill>
              <a:schemeClr val="tx1"/>
            </a:solidFill>
          </a:endParaRPr>
        </a:p>
      </xdr:txBody>
    </xdr:sp>
    <xdr:clientData/>
  </xdr:twoCellAnchor>
  <xdr:twoCellAnchor>
    <xdr:from>
      <xdr:col>22</xdr:col>
      <xdr:colOff>1210857</xdr:colOff>
      <xdr:row>14</xdr:row>
      <xdr:rowOff>37977</xdr:rowOff>
    </xdr:from>
    <xdr:to>
      <xdr:col>69</xdr:col>
      <xdr:colOff>336176</xdr:colOff>
      <xdr:row>16</xdr:row>
      <xdr:rowOff>48560</xdr:rowOff>
    </xdr:to>
    <xdr:sp macro="" textlink="">
      <xdr:nvSpPr>
        <xdr:cNvPr id="16" name="Nuoli: Kaareva ylös 15">
          <a:extLst>
            <a:ext uri="{FF2B5EF4-FFF2-40B4-BE49-F238E27FC236}">
              <a16:creationId xmlns:a16="http://schemas.microsoft.com/office/drawing/2014/main" id="{7A20F5D8-35B1-4270-AAF7-2FB83C0A0CE5}"/>
            </a:ext>
          </a:extLst>
        </xdr:cNvPr>
        <xdr:cNvSpPr/>
      </xdr:nvSpPr>
      <xdr:spPr>
        <a:xfrm flipH="1">
          <a:off x="8477250" y="2866902"/>
          <a:ext cx="0" cy="391583"/>
        </a:xfrm>
        <a:prstGeom prst="curvedUpArrow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i-FI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897493</xdr:colOff>
      <xdr:row>2</xdr:row>
      <xdr:rowOff>11642</xdr:rowOff>
    </xdr:to>
    <xdr:pic>
      <xdr:nvPicPr>
        <xdr:cNvPr id="17" name="Kuva 16">
          <a:extLst>
            <a:ext uri="{FF2B5EF4-FFF2-40B4-BE49-F238E27FC236}">
              <a16:creationId xmlns:a16="http://schemas.microsoft.com/office/drawing/2014/main" id="{88598022-F18B-4BC6-AA32-19B3E172B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247650"/>
          <a:ext cx="964168" cy="259292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1</xdr:row>
      <xdr:rowOff>9525</xdr:rowOff>
    </xdr:from>
    <xdr:to>
      <xdr:col>3</xdr:col>
      <xdr:colOff>276225</xdr:colOff>
      <xdr:row>2</xdr:row>
      <xdr:rowOff>9525</xdr:rowOff>
    </xdr:to>
    <xdr:pic>
      <xdr:nvPicPr>
        <xdr:cNvPr id="18" name="Kuva 17" descr="Balloon, globe, language, languages, multi, multilanguage ...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10966B-51D4-4EE7-B955-BF0FF303F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257175"/>
          <a:ext cx="24765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3691776</xdr:colOff>
      <xdr:row>5</xdr:row>
      <xdr:rowOff>42027</xdr:rowOff>
    </xdr:from>
    <xdr:to>
      <xdr:col>2</xdr:col>
      <xdr:colOff>3901327</xdr:colOff>
      <xdr:row>6</xdr:row>
      <xdr:rowOff>1473</xdr:rowOff>
    </xdr:to>
    <xdr:pic>
      <xdr:nvPicPr>
        <xdr:cNvPr id="21" name="Kuva 20" descr="Arrow, change, circulation, flow, loop, repeat, sync icon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1DA60AD-A922-4279-B84B-CB53F56C6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3859864" y="1330703"/>
          <a:ext cx="209551" cy="205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77</xdr:col>
      <xdr:colOff>0</xdr:colOff>
      <xdr:row>0</xdr:row>
      <xdr:rowOff>0</xdr:rowOff>
    </xdr:from>
    <xdr:to>
      <xdr:col>78</xdr:col>
      <xdr:colOff>206253</xdr:colOff>
      <xdr:row>0</xdr:row>
      <xdr:rowOff>219990</xdr:rowOff>
    </xdr:to>
    <xdr:pic>
      <xdr:nvPicPr>
        <xdr:cNvPr id="23" name="Kuva 22" descr="Computer Monitor Icon Png #199646 - Free Icons Library">
          <a:extLst>
            <a:ext uri="{FF2B5EF4-FFF2-40B4-BE49-F238E27FC236}">
              <a16:creationId xmlns:a16="http://schemas.microsoft.com/office/drawing/2014/main" id="{95BD0BD2-3604-4013-84EE-992C2605B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9625" y="0"/>
          <a:ext cx="218159" cy="219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77</xdr:col>
      <xdr:colOff>0</xdr:colOff>
      <xdr:row>1</xdr:row>
      <xdr:rowOff>0</xdr:rowOff>
    </xdr:from>
    <xdr:to>
      <xdr:col>78</xdr:col>
      <xdr:colOff>206253</xdr:colOff>
      <xdr:row>1</xdr:row>
      <xdr:rowOff>219074</xdr:rowOff>
    </xdr:to>
    <xdr:pic>
      <xdr:nvPicPr>
        <xdr:cNvPr id="24" name="Kuva 23" descr="Computer Monitor Icon Png #199646 - Free Icons Library">
          <a:extLst>
            <a:ext uri="{FF2B5EF4-FFF2-40B4-BE49-F238E27FC236}">
              <a16:creationId xmlns:a16="http://schemas.microsoft.com/office/drawing/2014/main" id="{66A33D1A-BB58-4783-922C-DC206898D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9625" y="250031"/>
          <a:ext cx="218159" cy="219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77</xdr:col>
      <xdr:colOff>0</xdr:colOff>
      <xdr:row>2</xdr:row>
      <xdr:rowOff>0</xdr:rowOff>
    </xdr:from>
    <xdr:to>
      <xdr:col>78</xdr:col>
      <xdr:colOff>206253</xdr:colOff>
      <xdr:row>2</xdr:row>
      <xdr:rowOff>219990</xdr:rowOff>
    </xdr:to>
    <xdr:pic>
      <xdr:nvPicPr>
        <xdr:cNvPr id="25" name="Kuva 24" descr="Computer Monitor Icon Png #199646 - Free Icons Library">
          <a:extLst>
            <a:ext uri="{FF2B5EF4-FFF2-40B4-BE49-F238E27FC236}">
              <a16:creationId xmlns:a16="http://schemas.microsoft.com/office/drawing/2014/main" id="{899E88DF-04E1-446B-8F29-BFE1F26FC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9625" y="500063"/>
          <a:ext cx="218159" cy="219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77</xdr:col>
      <xdr:colOff>0</xdr:colOff>
      <xdr:row>3</xdr:row>
      <xdr:rowOff>0</xdr:rowOff>
    </xdr:from>
    <xdr:to>
      <xdr:col>78</xdr:col>
      <xdr:colOff>187204</xdr:colOff>
      <xdr:row>3</xdr:row>
      <xdr:rowOff>200941</xdr:rowOff>
    </xdr:to>
    <xdr:pic>
      <xdr:nvPicPr>
        <xdr:cNvPr id="26" name="Kuva 25">
          <a:extLst>
            <a:ext uri="{FF2B5EF4-FFF2-40B4-BE49-F238E27FC236}">
              <a16:creationId xmlns:a16="http://schemas.microsoft.com/office/drawing/2014/main" id="{CC1CB5BE-1CF3-4C2E-B923-3A410776D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9625" y="750094"/>
          <a:ext cx="199110" cy="200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77</xdr:col>
      <xdr:colOff>0</xdr:colOff>
      <xdr:row>4</xdr:row>
      <xdr:rowOff>0</xdr:rowOff>
    </xdr:from>
    <xdr:ext cx="200025" cy="200025"/>
    <xdr:pic>
      <xdr:nvPicPr>
        <xdr:cNvPr id="29" name="Kuva 28">
          <a:extLst>
            <a:ext uri="{FF2B5EF4-FFF2-40B4-BE49-F238E27FC236}">
              <a16:creationId xmlns:a16="http://schemas.microsoft.com/office/drawing/2014/main" id="{9733FC82-AB7F-4AAB-8119-A465B9F8E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9625" y="1000125"/>
          <a:ext cx="20002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75</xdr:col>
      <xdr:colOff>2185147</xdr:colOff>
      <xdr:row>1</xdr:row>
      <xdr:rowOff>11206</xdr:rowOff>
    </xdr:from>
    <xdr:to>
      <xdr:col>75</xdr:col>
      <xdr:colOff>2383556</xdr:colOff>
      <xdr:row>1</xdr:row>
      <xdr:rowOff>212147</xdr:rowOff>
    </xdr:to>
    <xdr:pic>
      <xdr:nvPicPr>
        <xdr:cNvPr id="19" name="Kuva 1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332D928-1928-48BA-AA54-2062B0427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7559" y="257735"/>
          <a:ext cx="198409" cy="200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sa_feedback@swegon.com?subject=ProCASA%20Designer%20Feedback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erviceportal.swegon.com/fi/docs/functionaldiagramfi" TargetMode="External"/><Relationship Id="rId13" Type="http://schemas.openxmlformats.org/officeDocument/2006/relationships/hyperlink" Target="https://procasa.swegon.com/en/procasa-e" TargetMode="External"/><Relationship Id="rId18" Type="http://schemas.openxmlformats.org/officeDocument/2006/relationships/printerSettings" Target="../printerSettings/printerSettings2.bin"/><Relationship Id="rId3" Type="http://schemas.openxmlformats.org/officeDocument/2006/relationships/hyperlink" Target="https://serviceportal.swegon.com/fi/docs/functionaldiagramfi" TargetMode="External"/><Relationship Id="rId7" Type="http://schemas.openxmlformats.org/officeDocument/2006/relationships/hyperlink" Target="https://serviceportal.swegon.com/fi/docs/FD_CASA_ALL_EN" TargetMode="External"/><Relationship Id="rId12" Type="http://schemas.openxmlformats.org/officeDocument/2006/relationships/hyperlink" Target="https://procasa.swegon.com/fi/procasa-e" TargetMode="External"/><Relationship Id="rId17" Type="http://schemas.openxmlformats.org/officeDocument/2006/relationships/hyperlink" Target="https://www.swegon.com/fi/tuotteet/asuntoilmanvaihto/liesikuvut/kerrostalot-smart-liesikuvut/" TargetMode="External"/><Relationship Id="rId2" Type="http://schemas.openxmlformats.org/officeDocument/2006/relationships/hyperlink" Target="https://serviceportal.swegon.com/fi/docs/functional_diagram_r12_se" TargetMode="External"/><Relationship Id="rId16" Type="http://schemas.openxmlformats.org/officeDocument/2006/relationships/hyperlink" Target="https://www.swegon.com/fi/tuotteet/asuntoilmanvaihto/liesikuvut/kerrostalot-smart-liesikuvut/" TargetMode="External"/><Relationship Id="rId1" Type="http://schemas.openxmlformats.org/officeDocument/2006/relationships/hyperlink" Target="https://serviceportal.swegon.com/fi/docs/functional_diagram_r12_fi" TargetMode="External"/><Relationship Id="rId6" Type="http://schemas.openxmlformats.org/officeDocument/2006/relationships/hyperlink" Target="https://serviceportal.swegon.com/fi/docs/prodesignertutorial_se" TargetMode="External"/><Relationship Id="rId11" Type="http://schemas.openxmlformats.org/officeDocument/2006/relationships/hyperlink" Target="https://serviceportal.swegon.com/fi/docs/FD_CASA_ALL_FI" TargetMode="External"/><Relationship Id="rId5" Type="http://schemas.openxmlformats.org/officeDocument/2006/relationships/hyperlink" Target="https://serviceportal.swegon.com/fi/docs/prodesignertutorial_fi" TargetMode="External"/><Relationship Id="rId15" Type="http://schemas.openxmlformats.org/officeDocument/2006/relationships/hyperlink" Target="https://www.swegon.com/sv/produkter/bostadsventilation/spiskapor/flervaningshus--smart-spiskapor/" TargetMode="External"/><Relationship Id="rId10" Type="http://schemas.openxmlformats.org/officeDocument/2006/relationships/hyperlink" Target="https://serviceportal.swegon.com/fi/docs/functionaldiagramse" TargetMode="External"/><Relationship Id="rId4" Type="http://schemas.openxmlformats.org/officeDocument/2006/relationships/hyperlink" Target="https://serviceportal.swegon.com/fi/docs/functionaldiagramse" TargetMode="External"/><Relationship Id="rId9" Type="http://schemas.openxmlformats.org/officeDocument/2006/relationships/hyperlink" Target="https://serviceportal.swegon.com/fi/docs/FD_CASA_ALL_SE" TargetMode="External"/><Relationship Id="rId14" Type="http://schemas.openxmlformats.org/officeDocument/2006/relationships/hyperlink" Target="https://procasa.swegon.com/sv/procasa-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procasa.swegon.com/fi/procasa-e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3.v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serviceportal.swegon.com/fi/docs/prodesignertutorial_fi" TargetMode="External"/><Relationship Id="rId13" Type="http://schemas.openxmlformats.org/officeDocument/2006/relationships/hyperlink" Target="https://serviceportal.swegon.com/fi/docs/Functional_Diagram_Swegon_Central_FI_DWG_R2010" TargetMode="External"/><Relationship Id="rId18" Type="http://schemas.openxmlformats.org/officeDocument/2006/relationships/hyperlink" Target="https://serviceportal.swegon.com/fi/docs/prodesignertutorial_fi" TargetMode="External"/><Relationship Id="rId3" Type="http://schemas.openxmlformats.org/officeDocument/2006/relationships/hyperlink" Target="https://serviceportal.swegon.com/fi/docs/Functional_Diagram_Swegon_Central_FI_PDF" TargetMode="External"/><Relationship Id="rId21" Type="http://schemas.openxmlformats.org/officeDocument/2006/relationships/hyperlink" Target="https://sds.swegon.com/" TargetMode="External"/><Relationship Id="rId7" Type="http://schemas.openxmlformats.org/officeDocument/2006/relationships/hyperlink" Target="https://serviceportal.swegon.com/fi/docs/functional_diagram_r12_fi" TargetMode="External"/><Relationship Id="rId12" Type="http://schemas.openxmlformats.org/officeDocument/2006/relationships/hyperlink" Target="https://serviceportal.swegon.com/fi/docs/Functional_Diagram_Swegon_Central_FI_DRW" TargetMode="External"/><Relationship Id="rId17" Type="http://schemas.openxmlformats.org/officeDocument/2006/relationships/hyperlink" Target="https://serviceportal.swegon.com/fi/docs/functional_diagram_r12_fi" TargetMode="External"/><Relationship Id="rId25" Type="http://schemas.openxmlformats.org/officeDocument/2006/relationships/printerSettings" Target="../printerSettings/printerSettings5.bin"/><Relationship Id="rId2" Type="http://schemas.openxmlformats.org/officeDocument/2006/relationships/hyperlink" Target="https://serviceportal.swegon.com/fi/docs/prodesignertutorial_fi" TargetMode="External"/><Relationship Id="rId16" Type="http://schemas.openxmlformats.org/officeDocument/2006/relationships/hyperlink" Target="https://serviceportal.swegon.com/fi/docs/Functional_Diagram_Swegon_Central_FI_DWG_R2010" TargetMode="External"/><Relationship Id="rId20" Type="http://schemas.openxmlformats.org/officeDocument/2006/relationships/hyperlink" Target="https://www.swegon.com/fi/tuotteet/asuntoilmanvaihto/liesikuvut/kerrostalot-central-liesikuvut/" TargetMode="External"/><Relationship Id="rId1" Type="http://schemas.openxmlformats.org/officeDocument/2006/relationships/hyperlink" Target="https://serviceportal.swegon.com/fi/docs/functional_diagram_r12_fi" TargetMode="External"/><Relationship Id="rId6" Type="http://schemas.openxmlformats.org/officeDocument/2006/relationships/hyperlink" Target="https://serviceportal.swegon.com/fi/docs/FunctionalDiagram_Swegon_Central_FI" TargetMode="External"/><Relationship Id="rId11" Type="http://schemas.openxmlformats.org/officeDocument/2006/relationships/hyperlink" Target="https://serviceportal.swegon.com/fi/docs/FunctionalDiagram_Swegon_Central_FI" TargetMode="External"/><Relationship Id="rId24" Type="http://schemas.openxmlformats.org/officeDocument/2006/relationships/hyperlink" Target="https://serviceportal.swegon.com/fi/docs/Functional_Diagram_Swegon_Central_FI_DWG_R2010" TargetMode="External"/><Relationship Id="rId5" Type="http://schemas.openxmlformats.org/officeDocument/2006/relationships/hyperlink" Target="https://sds.swegon.com/" TargetMode="External"/><Relationship Id="rId15" Type="http://schemas.openxmlformats.org/officeDocument/2006/relationships/hyperlink" Target="https://serviceportal.swegon.com/fi/docs/Functional_Diagram_Swegon_Central_FI_PDF" TargetMode="External"/><Relationship Id="rId23" Type="http://schemas.openxmlformats.org/officeDocument/2006/relationships/hyperlink" Target="https://serviceportal.swegon.com/fi/docs/Functional_Diagram_Swegon_Central_FI_DRW" TargetMode="External"/><Relationship Id="rId10" Type="http://schemas.openxmlformats.org/officeDocument/2006/relationships/hyperlink" Target="https://sds.swegon.com/" TargetMode="External"/><Relationship Id="rId19" Type="http://schemas.openxmlformats.org/officeDocument/2006/relationships/hyperlink" Target="https://serviceportal.swegon.com/fi/docs/Functional_Diagram_Swegon_Central_FI_PDF" TargetMode="External"/><Relationship Id="rId4" Type="http://schemas.openxmlformats.org/officeDocument/2006/relationships/hyperlink" Target="https://www.swegon.com/fi/tuotteet/asuntoilmanvaihto/liesikuvut/kerrostalot-central-liesikuvut/" TargetMode="External"/><Relationship Id="rId9" Type="http://schemas.openxmlformats.org/officeDocument/2006/relationships/hyperlink" Target="https://www.swegon.com/sv/produkter/bostadsventilation/spiskapor/flervaningshus--central-spiskapor/" TargetMode="External"/><Relationship Id="rId14" Type="http://schemas.openxmlformats.org/officeDocument/2006/relationships/hyperlink" Target="https://serviceportal.swegon.com/fi/docs/Functional_Diagram_Swegon_Central_FI_DRW" TargetMode="External"/><Relationship Id="rId22" Type="http://schemas.openxmlformats.org/officeDocument/2006/relationships/hyperlink" Target="https://serviceportal.swegon.com/fi/docs/FunctionalDiagram_Swegon_Central_FI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A180E-6956-4842-8C5A-C7D277809606}">
  <sheetPr codeName="Taul1">
    <pageSetUpPr fitToPage="1"/>
  </sheetPr>
  <dimension ref="A1:FV440"/>
  <sheetViews>
    <sheetView zoomScale="85" zoomScaleNormal="85" workbookViewId="0">
      <selection activeCell="CA4" sqref="CA4"/>
    </sheetView>
  </sheetViews>
  <sheetFormatPr defaultRowHeight="15" x14ac:dyDescent="0.25"/>
  <cols>
    <col min="1" max="1" width="1.5703125" style="13" customWidth="1"/>
    <col min="2" max="2" width="1" style="13" customWidth="1"/>
    <col min="3" max="3" width="79.7109375" customWidth="1"/>
    <col min="4" max="4" width="36.5703125" style="17" customWidth="1"/>
    <col min="5" max="5" width="3.140625" customWidth="1"/>
    <col min="6" max="8" width="20.42578125" style="18" hidden="1" customWidth="1"/>
    <col min="9" max="9" width="22.28515625" style="18" hidden="1" customWidth="1"/>
    <col min="10" max="10" width="1.140625" style="42" customWidth="1"/>
    <col min="11" max="11" width="4" style="15" customWidth="1"/>
    <col min="12" max="12" width="20.5703125" style="21" hidden="1" customWidth="1"/>
    <col min="13" max="13" width="34.5703125" style="21" hidden="1" customWidth="1"/>
    <col min="14" max="14" width="20.5703125" style="21" hidden="1" customWidth="1"/>
    <col min="15" max="15" width="35.85546875" style="21" hidden="1" customWidth="1"/>
    <col min="16" max="24" width="20.5703125" style="21" hidden="1" customWidth="1"/>
    <col min="25" max="28" width="20.5703125" style="290" hidden="1" customWidth="1"/>
    <col min="29" max="30" width="11.85546875" style="19" hidden="1" customWidth="1"/>
    <col min="31" max="31" width="8.7109375" style="19" hidden="1" customWidth="1"/>
    <col min="32" max="32" width="8.140625" style="19" hidden="1" customWidth="1"/>
    <col min="33" max="33" width="7.85546875" style="19" hidden="1" customWidth="1"/>
    <col min="34" max="34" width="7.7109375" style="19" hidden="1" customWidth="1"/>
    <col min="35" max="36" width="2.7109375" style="19" hidden="1" customWidth="1"/>
    <col min="37" max="37" width="3.42578125" style="19" hidden="1" customWidth="1"/>
    <col min="38" max="40" width="4" style="19" hidden="1" customWidth="1"/>
    <col min="41" max="41" width="3.28515625" style="19" hidden="1" customWidth="1"/>
    <col min="42" max="42" width="3.140625" style="19" hidden="1" customWidth="1"/>
    <col min="43" max="43" width="7.28515625" style="19" hidden="1" customWidth="1"/>
    <col min="44" max="44" width="9.5703125" style="20" hidden="1" customWidth="1"/>
    <col min="45" max="45" width="9.5703125" style="19" hidden="1" customWidth="1"/>
    <col min="46" max="46" width="8.140625" style="19" hidden="1" customWidth="1"/>
    <col min="47" max="54" width="9.140625" style="19" hidden="1" customWidth="1"/>
    <col min="55" max="55" width="13.140625" style="19" hidden="1" customWidth="1"/>
    <col min="56" max="66" width="9.140625" style="19" hidden="1" customWidth="1"/>
    <col min="67" max="67" width="12.140625" style="19" hidden="1" customWidth="1"/>
    <col min="68" max="75" width="9.140625" style="19" hidden="1" customWidth="1"/>
    <col min="76" max="76" width="9.7109375" style="19" hidden="1" customWidth="1"/>
    <col min="77" max="77" width="1.140625" style="57" customWidth="1"/>
    <col min="78" max="78" width="90.28515625" customWidth="1"/>
    <col min="79" max="79" width="28.7109375" style="255" customWidth="1"/>
    <col min="80" max="80" width="28.85546875" style="255" bestFit="1" customWidth="1"/>
    <col min="81" max="81" width="50.28515625" style="255" customWidth="1"/>
    <col min="82" max="82" width="0.85546875" style="13" customWidth="1"/>
    <col min="83" max="83" width="6.42578125" hidden="1" customWidth="1"/>
    <col min="84" max="84" width="13.85546875" style="57" customWidth="1"/>
    <col min="85" max="85" width="16.42578125" style="57" customWidth="1"/>
    <col min="86" max="86" width="14.42578125" style="57" customWidth="1"/>
    <col min="87" max="91" width="9.140625" style="13"/>
    <col min="92" max="92" width="10" style="13" bestFit="1" customWidth="1"/>
    <col min="93" max="178" width="9.140625" style="13"/>
  </cols>
  <sheetData>
    <row r="1" spans="1:178" s="13" customFormat="1" ht="20.100000000000001" customHeight="1" x14ac:dyDescent="0.3">
      <c r="A1"/>
      <c r="C1" s="57"/>
      <c r="D1" s="264"/>
      <c r="E1" s="263"/>
      <c r="F1" s="263"/>
      <c r="G1" s="263"/>
      <c r="H1" s="263"/>
      <c r="I1" s="263"/>
      <c r="J1" s="64"/>
      <c r="K1" s="64"/>
      <c r="L1" s="257"/>
      <c r="M1" s="258"/>
      <c r="N1" s="258"/>
      <c r="O1" s="257"/>
      <c r="P1" s="257"/>
      <c r="Q1" s="259" t="s">
        <v>290</v>
      </c>
      <c r="R1" s="260" t="s">
        <v>291</v>
      </c>
      <c r="S1" s="257"/>
      <c r="T1" s="257"/>
      <c r="U1" s="257"/>
      <c r="V1" s="257"/>
      <c r="W1" s="257"/>
      <c r="X1" s="257"/>
      <c r="Y1" s="285"/>
      <c r="Z1" s="285"/>
      <c r="AA1" s="285"/>
      <c r="AB1" s="285"/>
      <c r="AC1" s="257"/>
      <c r="AD1" s="257"/>
      <c r="AE1" s="257"/>
      <c r="AF1" s="257"/>
      <c r="AG1" s="257"/>
      <c r="AH1" s="257"/>
      <c r="AI1" s="257"/>
      <c r="AJ1" s="257"/>
      <c r="AK1" s="257"/>
      <c r="AL1" s="257"/>
      <c r="AM1" s="257"/>
      <c r="AN1" s="257"/>
      <c r="AO1" s="257"/>
      <c r="AP1" s="257"/>
      <c r="AQ1" s="257"/>
      <c r="AR1" s="257"/>
      <c r="AS1" s="257"/>
      <c r="AT1" s="257"/>
      <c r="AU1" s="257"/>
      <c r="AV1" s="257"/>
      <c r="AW1" s="257"/>
      <c r="AX1" s="257"/>
      <c r="AY1" s="257"/>
      <c r="AZ1" s="257"/>
      <c r="BA1" s="257"/>
      <c r="BB1" s="257"/>
      <c r="BC1" s="257"/>
      <c r="BD1" s="257"/>
      <c r="BE1" s="257"/>
      <c r="BF1" s="257"/>
      <c r="BG1" s="257"/>
      <c r="BH1" s="257"/>
      <c r="BI1" s="257"/>
      <c r="BJ1" s="257"/>
      <c r="BK1" s="257"/>
      <c r="BL1" s="257"/>
      <c r="BM1" s="257"/>
      <c r="BN1" s="257"/>
      <c r="BO1" s="257"/>
      <c r="BP1" s="257"/>
      <c r="BQ1" s="257"/>
      <c r="BR1" s="257"/>
      <c r="BS1" s="257"/>
      <c r="BT1" s="257"/>
      <c r="BU1" s="257"/>
      <c r="BV1" s="257"/>
      <c r="BW1" s="257"/>
      <c r="BX1" s="257"/>
      <c r="BY1" s="57" t="str">
        <f>""</f>
        <v/>
      </c>
      <c r="BZ1" s="256"/>
      <c r="CA1" s="302"/>
      <c r="CB1" s="302"/>
      <c r="CD1" s="57"/>
      <c r="CE1" s="57" t="s">
        <v>82</v>
      </c>
      <c r="CF1" s="57"/>
      <c r="CG1" s="57"/>
      <c r="CH1" s="57"/>
    </row>
    <row r="2" spans="1:178" s="13" customFormat="1" ht="20.100000000000001" customHeight="1" thickBot="1" x14ac:dyDescent="0.4">
      <c r="C2" s="267"/>
      <c r="D2" s="362" t="s">
        <v>67</v>
      </c>
      <c r="E2" s="361" t="str">
        <f t="shared" ref="E2" si="0">HYPERLINK("#"&amp;ADDRESS(ROW(),COLUMN()-1),CHAR(128))</f>
        <v>€</v>
      </c>
      <c r="F2" s="261"/>
      <c r="G2" s="42"/>
      <c r="H2" s="42"/>
      <c r="I2" s="261"/>
      <c r="J2" s="42"/>
      <c r="K2" s="42"/>
      <c r="L2" s="257"/>
      <c r="M2" s="257"/>
      <c r="N2" s="257" t="str">
        <f ca="1">SelectionData!D148</f>
        <v xml:space="preserve">     *** Ei Saatavilla***</v>
      </c>
      <c r="O2" s="257" t="s">
        <v>259</v>
      </c>
      <c r="P2" s="257"/>
      <c r="Q2" s="257"/>
      <c r="R2" s="257"/>
      <c r="S2" s="257"/>
      <c r="T2" s="257"/>
      <c r="U2" s="257"/>
      <c r="V2" s="257"/>
      <c r="W2" s="257"/>
      <c r="X2" s="257"/>
      <c r="Y2" s="285"/>
      <c r="Z2" s="285"/>
      <c r="AA2" s="285"/>
      <c r="AB2" s="285"/>
      <c r="AC2" s="257"/>
      <c r="AD2" s="257"/>
      <c r="AE2" s="257"/>
      <c r="AF2" s="257"/>
      <c r="AG2" s="257"/>
      <c r="AH2" s="257"/>
      <c r="AI2" s="257"/>
      <c r="AJ2" s="257"/>
      <c r="AK2" s="257"/>
      <c r="AL2" s="257"/>
      <c r="AM2" s="257"/>
      <c r="AN2" s="257"/>
      <c r="AO2" s="257"/>
      <c r="AP2" s="257"/>
      <c r="AQ2" s="257"/>
      <c r="AR2" s="257"/>
      <c r="AS2" s="257"/>
      <c r="AT2" s="257"/>
      <c r="AU2" s="257"/>
      <c r="AV2" s="257"/>
      <c r="AW2" s="257"/>
      <c r="AX2" s="257"/>
      <c r="AY2" s="257"/>
      <c r="AZ2" s="257"/>
      <c r="BA2" s="257"/>
      <c r="BB2" s="257"/>
      <c r="BC2" s="257"/>
      <c r="BD2" s="257"/>
      <c r="BE2" s="257"/>
      <c r="BF2" s="257"/>
      <c r="BG2" s="257"/>
      <c r="BH2" s="257"/>
      <c r="BI2" s="257"/>
      <c r="BJ2" s="257"/>
      <c r="BK2" s="257"/>
      <c r="BL2" s="257"/>
      <c r="BM2" s="257"/>
      <c r="BN2" s="257"/>
      <c r="BO2" s="257"/>
      <c r="BP2" s="257"/>
      <c r="BQ2" s="257"/>
      <c r="BR2" s="257"/>
      <c r="BS2" s="257"/>
      <c r="BT2" s="257"/>
      <c r="BU2" s="257"/>
      <c r="BV2" s="257"/>
      <c r="BW2" s="257"/>
      <c r="BX2" s="59"/>
      <c r="BY2" s="57"/>
      <c r="BZ2" s="337"/>
      <c r="CA2" s="340" t="str">
        <f ca="1">HYPERLINK(SelectionData!D158,SelectionData!D157)</f>
        <v>TUTORIAL VIDEO</v>
      </c>
      <c r="CB2" s="329" t="str">
        <f ca="1">SelectionData!$D$151</f>
        <v>LÄHETÄ PALAUTETTA</v>
      </c>
      <c r="CD2" s="57"/>
      <c r="CE2" s="57"/>
      <c r="CF2" s="57"/>
      <c r="CG2" s="57"/>
      <c r="CH2" s="57"/>
    </row>
    <row r="3" spans="1:178" s="13" customFormat="1" ht="21" customHeight="1" thickTop="1" x14ac:dyDescent="0.3">
      <c r="C3" s="743" t="s">
        <v>1257</v>
      </c>
      <c r="D3" s="318"/>
      <c r="E3" s="319"/>
      <c r="F3" s="320"/>
      <c r="G3" s="42"/>
      <c r="H3" s="42"/>
      <c r="I3" s="320"/>
      <c r="J3" s="321"/>
      <c r="K3" s="321"/>
      <c r="L3" s="257"/>
      <c r="M3" s="257"/>
      <c r="N3" s="257" t="str">
        <f ca="1">SelectionData!D149</f>
        <v xml:space="preserve">     *** Suositeltu***</v>
      </c>
      <c r="O3" s="257"/>
      <c r="P3" s="257"/>
      <c r="Q3" s="257"/>
      <c r="R3" s="257"/>
      <c r="S3" s="257"/>
      <c r="T3" s="257"/>
      <c r="U3" s="257"/>
      <c r="V3" s="257"/>
      <c r="W3" s="257"/>
      <c r="X3" s="257"/>
      <c r="Y3" s="285"/>
      <c r="Z3" s="285"/>
      <c r="AA3" s="285"/>
      <c r="AB3" s="285"/>
      <c r="AC3" s="257"/>
      <c r="AD3" s="257"/>
      <c r="AE3" s="257"/>
      <c r="AF3" s="257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  <c r="BC3" s="257"/>
      <c r="BD3" s="257"/>
      <c r="BE3" s="257"/>
      <c r="BF3" s="257"/>
      <c r="BG3" s="257"/>
      <c r="BH3" s="257"/>
      <c r="BI3" s="257"/>
      <c r="BJ3" s="257"/>
      <c r="BK3" s="257"/>
      <c r="BL3" s="257"/>
      <c r="BM3" s="257"/>
      <c r="BN3" s="257"/>
      <c r="BO3" s="257"/>
      <c r="BP3" s="257"/>
      <c r="BQ3" s="257"/>
      <c r="BR3" s="257"/>
      <c r="BS3" s="257"/>
      <c r="BT3" s="257"/>
      <c r="BU3" s="257"/>
      <c r="BV3" s="257"/>
      <c r="BW3" s="257"/>
      <c r="BX3" s="59"/>
      <c r="BY3" s="57"/>
      <c r="BZ3" s="322" t="str">
        <f ca="1">SelectionData!$D$143</f>
        <v>Toimintakaaviot</v>
      </c>
      <c r="CA3" s="336" t="str">
        <f ca="1">HYPERLINK(SelectionData!D160,SelectionData!D159)</f>
        <v>DWG</v>
      </c>
      <c r="CB3" s="338" t="str">
        <f ca="1">HYPERLINK(SelectionData!D162,SelectionData!D161)</f>
        <v>PDF</v>
      </c>
      <c r="CC3" s="332" t="str">
        <f ca="1">HYPERLINK(SelectionData!D155,SelectionData!D154)</f>
        <v>Vaihtoehtoinen DWG vanhoille CAD versioille</v>
      </c>
      <c r="CD3" s="57"/>
      <c r="CE3" s="57"/>
      <c r="CF3" s="57"/>
      <c r="CG3" s="57"/>
      <c r="CH3" s="57"/>
    </row>
    <row r="4" spans="1:178" s="13" customFormat="1" ht="19.5" thickBot="1" x14ac:dyDescent="0.35">
      <c r="C4" s="57"/>
      <c r="D4" s="263"/>
      <c r="E4" s="57"/>
      <c r="F4" s="42"/>
      <c r="G4" s="42"/>
      <c r="H4" s="42"/>
      <c r="I4" s="42"/>
      <c r="J4" s="42"/>
      <c r="K4" s="42"/>
      <c r="L4" s="358"/>
      <c r="M4" s="257"/>
      <c r="N4" s="257" t="str">
        <f ca="1">SelectionData!D150</f>
        <v xml:space="preserve">     ***Vakiovaruste***</v>
      </c>
      <c r="O4" s="358"/>
      <c r="P4" s="359" t="s">
        <v>275</v>
      </c>
      <c r="Q4" s="359" t="s">
        <v>274</v>
      </c>
      <c r="R4" s="359" t="s">
        <v>254</v>
      </c>
      <c r="S4" s="358"/>
      <c r="T4" s="358"/>
      <c r="U4" s="358"/>
      <c r="V4" s="358"/>
      <c r="W4" s="358"/>
      <c r="X4" s="358"/>
      <c r="Y4" s="360"/>
      <c r="Z4" s="360"/>
      <c r="AA4" s="360"/>
      <c r="AB4" s="360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357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7"/>
      <c r="BZ4" s="57"/>
      <c r="CA4" s="753" t="str">
        <f ca="1">HYPERLINK(SelectionData!D165,SelectionData!D164)</f>
        <v>ProCASA</v>
      </c>
      <c r="CB4" s="753" t="str">
        <f ca="1">HYPERLINK(SelectionData!D167,SelectionData!D166)</f>
        <v>CASA Smart Liesikuvut</v>
      </c>
      <c r="CC4" s="363"/>
      <c r="CF4" s="57"/>
      <c r="CG4" s="57"/>
      <c r="CH4" s="57"/>
    </row>
    <row r="5" spans="1:178" ht="21" customHeight="1" thickBot="1" x14ac:dyDescent="0.4">
      <c r="B5" s="36"/>
      <c r="C5" s="324" t="str">
        <f ca="1">SelectionData!D$142</f>
        <v>Huoneistokohtainen ilmanvaihto</v>
      </c>
      <c r="D5" s="745" t="str">
        <f ca="1">SelectionData!D163</f>
        <v>Valitse keskitetty järjestelmä</v>
      </c>
      <c r="E5" s="416"/>
      <c r="F5" s="325"/>
      <c r="G5" s="38"/>
      <c r="H5" s="38"/>
      <c r="I5" s="325"/>
      <c r="L5" s="21" t="s">
        <v>474</v>
      </c>
      <c r="M5" s="21" t="s">
        <v>282</v>
      </c>
      <c r="N5" s="21" t="s">
        <v>281</v>
      </c>
      <c r="O5" s="21" t="s">
        <v>280</v>
      </c>
      <c r="P5" s="21" t="s">
        <v>279</v>
      </c>
      <c r="Q5" s="21" t="s">
        <v>278</v>
      </c>
      <c r="R5" s="21" t="s">
        <v>277</v>
      </c>
      <c r="S5" s="323" t="s">
        <v>276</v>
      </c>
      <c r="T5" s="61" t="s">
        <v>289</v>
      </c>
      <c r="U5" s="61" t="s">
        <v>273</v>
      </c>
      <c r="V5" s="61" t="s">
        <v>283</v>
      </c>
      <c r="W5" s="61" t="s">
        <v>533</v>
      </c>
      <c r="X5" s="61" t="s">
        <v>533</v>
      </c>
      <c r="Y5" s="286" t="s">
        <v>494</v>
      </c>
      <c r="Z5" s="286" t="s">
        <v>503</v>
      </c>
      <c r="AA5" s="286" t="s">
        <v>497</v>
      </c>
      <c r="AB5" s="286" t="s">
        <v>497</v>
      </c>
      <c r="AC5" s="326" t="s">
        <v>271</v>
      </c>
      <c r="AD5" s="326"/>
      <c r="AE5" s="326"/>
      <c r="AF5" s="326"/>
      <c r="AG5" s="326"/>
      <c r="AH5" s="326"/>
      <c r="AI5" s="326"/>
      <c r="AJ5" s="326"/>
      <c r="AK5" s="326"/>
      <c r="AL5" s="327"/>
      <c r="AM5" s="327"/>
      <c r="AN5" s="327"/>
      <c r="AO5" s="327"/>
      <c r="AP5" s="327"/>
      <c r="AQ5" s="327"/>
      <c r="AR5" s="313"/>
      <c r="AS5" s="758" t="s">
        <v>36</v>
      </c>
      <c r="AT5" s="758"/>
      <c r="AU5" s="758"/>
      <c r="AV5" s="758"/>
      <c r="AW5" s="758"/>
      <c r="AX5" s="758"/>
      <c r="AY5" s="758"/>
      <c r="AZ5" s="758"/>
      <c r="BA5" s="758"/>
      <c r="BB5" s="758"/>
      <c r="BC5" s="758"/>
      <c r="BD5" s="758" t="s">
        <v>496</v>
      </c>
      <c r="BE5" s="758"/>
      <c r="BF5" s="758"/>
      <c r="BG5" s="758"/>
      <c r="BH5" s="758"/>
      <c r="BI5" s="758"/>
      <c r="BJ5" s="758"/>
      <c r="BK5" s="758"/>
      <c r="BL5" s="313"/>
      <c r="BM5" s="313"/>
      <c r="BN5" s="313"/>
      <c r="BO5" s="762" t="s">
        <v>495</v>
      </c>
      <c r="BP5" s="763"/>
      <c r="BQ5" s="763"/>
      <c r="BR5" s="763"/>
      <c r="BS5" s="763"/>
      <c r="BT5" s="763"/>
      <c r="BU5" s="763"/>
      <c r="BV5" s="763"/>
      <c r="BW5" s="764"/>
      <c r="BX5" s="326"/>
      <c r="BY5" s="328"/>
      <c r="BZ5" s="324" t="str">
        <f ca="1">SelectionData!D$152</f>
        <v>Järjestelmä</v>
      </c>
      <c r="CA5" s="330"/>
      <c r="CB5" s="334"/>
      <c r="CC5" s="331"/>
      <c r="CD5" s="16"/>
    </row>
    <row r="6" spans="1:178" ht="15" hidden="1" customHeight="1" thickTop="1" x14ac:dyDescent="0.25">
      <c r="A6" s="39"/>
      <c r="B6" s="39"/>
      <c r="C6" s="60"/>
      <c r="D6" s="262"/>
      <c r="E6" s="39"/>
      <c r="F6" s="38"/>
      <c r="G6" s="38"/>
      <c r="H6" s="38"/>
      <c r="I6" s="38"/>
      <c r="K6" s="42"/>
      <c r="L6" s="61"/>
      <c r="M6" s="61" t="str">
        <f ca="1">CONCATENATE(O6,N6)</f>
        <v/>
      </c>
      <c r="N6" s="61" t="str">
        <f>""</f>
        <v/>
      </c>
      <c r="O6" s="61" t="str">
        <f ca="1">CONCATENATE(S6,P6,Q6,R6)</f>
        <v/>
      </c>
      <c r="P6" s="61" t="str">
        <f ca="1">IF(AND(OR(F6=$AS$6,F6=$AT$6),SET_INCLUDED=0),"[302-SET]","")</f>
        <v/>
      </c>
      <c r="Q6" s="61" t="str">
        <f ca="1" xml:space="preserve"> IF(AND(OR($F6=$AU$6,$F6=$AZ$6,$F6=$BA$6,$F6=$AV$6,$F6=$AW$6),SEC_NEEDED&gt;0),$Q$4,"")</f>
        <v/>
      </c>
      <c r="R6" s="61" t="str">
        <f ca="1" xml:space="preserve"> IF(AND(OR($F6=$AU$6,$F6=$AZ$6,$F6=$BA$6,$F6=$AV$6,$F6=$AW$6),SEM_NEEDED&gt;0),$R$4,"")</f>
        <v/>
      </c>
      <c r="S6" s="61" t="str">
        <f t="shared" ref="S6" si="1">IF(D6="-","",T6)</f>
        <v/>
      </c>
      <c r="T6" s="61" t="str">
        <f>U6</f>
        <v/>
      </c>
      <c r="U6" s="61" t="str">
        <f>""</f>
        <v/>
      </c>
      <c r="V6" s="61"/>
      <c r="W6" s="61"/>
      <c r="X6" s="61"/>
      <c r="Y6" s="286"/>
      <c r="Z6" s="286"/>
      <c r="AA6" s="286"/>
      <c r="AB6" s="286"/>
      <c r="AC6" s="59" t="s">
        <v>59</v>
      </c>
      <c r="AD6" s="59" t="s">
        <v>110</v>
      </c>
      <c r="AE6" s="59" t="s">
        <v>106</v>
      </c>
      <c r="AF6" s="59" t="s">
        <v>104</v>
      </c>
      <c r="AG6" s="59" t="s">
        <v>105</v>
      </c>
      <c r="AH6" s="59" t="s">
        <v>103</v>
      </c>
      <c r="AI6" s="59" t="s">
        <v>24</v>
      </c>
      <c r="AJ6" s="59" t="s">
        <v>26</v>
      </c>
      <c r="AK6" s="59" t="s">
        <v>25</v>
      </c>
      <c r="AL6" s="59" t="s">
        <v>28</v>
      </c>
      <c r="AM6" s="59" t="s">
        <v>160</v>
      </c>
      <c r="AN6" s="59" t="s">
        <v>161</v>
      </c>
      <c r="AO6" s="59" t="s">
        <v>61</v>
      </c>
      <c r="AP6" s="59" t="s">
        <v>38</v>
      </c>
      <c r="AQ6" s="59" t="s">
        <v>35</v>
      </c>
      <c r="AR6" s="62" t="s">
        <v>60</v>
      </c>
      <c r="AS6" s="63" t="s">
        <v>226</v>
      </c>
      <c r="AT6" s="63" t="s">
        <v>227</v>
      </c>
      <c r="AU6" s="63" t="s">
        <v>253</v>
      </c>
      <c r="AV6" s="63" t="s">
        <v>228</v>
      </c>
      <c r="AW6" s="63" t="s">
        <v>229</v>
      </c>
      <c r="AX6" s="63" t="s">
        <v>230</v>
      </c>
      <c r="AY6" s="63" t="s">
        <v>231</v>
      </c>
      <c r="AZ6" s="63" t="s">
        <v>232</v>
      </c>
      <c r="BA6" s="63" t="s">
        <v>62</v>
      </c>
      <c r="BB6" s="63" t="s">
        <v>112</v>
      </c>
      <c r="BC6" s="63" t="s">
        <v>43</v>
      </c>
      <c r="BD6" s="275" t="s">
        <v>9</v>
      </c>
      <c r="BE6" s="276" t="s">
        <v>10</v>
      </c>
      <c r="BF6" s="276" t="s">
        <v>11</v>
      </c>
      <c r="BG6" s="276" t="s">
        <v>12</v>
      </c>
      <c r="BH6" s="276" t="s">
        <v>13</v>
      </c>
      <c r="BI6" s="276" t="s">
        <v>14</v>
      </c>
      <c r="BJ6" s="276" t="s">
        <v>15</v>
      </c>
      <c r="BK6" s="276" t="s">
        <v>11</v>
      </c>
      <c r="BL6" s="276" t="s">
        <v>62</v>
      </c>
      <c r="BM6" s="276" t="s">
        <v>110</v>
      </c>
      <c r="BN6" s="276" t="s">
        <v>43</v>
      </c>
      <c r="BO6" s="280" t="s">
        <v>520</v>
      </c>
      <c r="BP6" s="281" t="s">
        <v>521</v>
      </c>
      <c r="BQ6" s="281" t="s">
        <v>504</v>
      </c>
      <c r="BR6" s="281" t="s">
        <v>499</v>
      </c>
      <c r="BS6" s="281" t="s">
        <v>500</v>
      </c>
      <c r="BT6" s="281" t="s">
        <v>501</v>
      </c>
      <c r="BU6" s="281" t="s">
        <v>502</v>
      </c>
      <c r="BV6" s="281" t="s">
        <v>498</v>
      </c>
      <c r="BW6" s="282" t="s">
        <v>519</v>
      </c>
      <c r="BX6" s="59"/>
      <c r="BY6" s="42"/>
      <c r="BZ6" s="335"/>
      <c r="CA6" s="754" t="s">
        <v>945</v>
      </c>
      <c r="CB6" s="755"/>
      <c r="CC6" s="755"/>
      <c r="CD6" s="58"/>
      <c r="CE6" t="s">
        <v>93</v>
      </c>
    </row>
    <row r="7" spans="1:178" s="92" customFormat="1" ht="15" customHeight="1" thickTop="1" thickBot="1" x14ac:dyDescent="0.3">
      <c r="A7" s="73"/>
      <c r="B7" s="73"/>
      <c r="C7" s="74"/>
      <c r="D7" s="75"/>
      <c r="E7" s="76"/>
      <c r="F7" s="75"/>
      <c r="G7" s="75"/>
      <c r="H7" s="75"/>
      <c r="I7" s="75"/>
      <c r="J7" s="77"/>
      <c r="K7" s="78"/>
      <c r="L7" s="79"/>
      <c r="M7" s="79" t="str">
        <f ca="1">CONCATENATE(O7,N7)</f>
        <v>000</v>
      </c>
      <c r="N7" s="79" t="str">
        <f>""</f>
        <v/>
      </c>
      <c r="O7" s="79" t="str">
        <f ca="1">CONCATENATE(S7,P7,Q7,R7)</f>
        <v>000</v>
      </c>
      <c r="P7" s="79">
        <f ca="1">SUM(P8:P140)</f>
        <v>0</v>
      </c>
      <c r="Q7" s="80">
        <f ca="1">SUM(Q8:Q140)</f>
        <v>0</v>
      </c>
      <c r="R7" s="80">
        <f ca="1">SUM(R8:R140)</f>
        <v>0</v>
      </c>
      <c r="S7" s="96" t="str">
        <f t="shared" ref="S7:S38" si="2">IF(D7="-","",CONCATENATE(T7,Y7))</f>
        <v/>
      </c>
      <c r="T7" s="81" t="str">
        <f t="shared" ref="T7:T70" si="3">U7</f>
        <v/>
      </c>
      <c r="U7" s="79" t="str">
        <f>""</f>
        <v/>
      </c>
      <c r="V7" s="299"/>
      <c r="W7" s="299"/>
      <c r="X7" s="299"/>
      <c r="Y7" s="297"/>
      <c r="Z7" s="287"/>
      <c r="AA7" s="287"/>
      <c r="AB7" s="287"/>
      <c r="AC7" s="82"/>
      <c r="AD7" s="83"/>
      <c r="AE7" s="84"/>
      <c r="AF7" s="84"/>
      <c r="AG7" s="84"/>
      <c r="AH7" s="85"/>
      <c r="AI7" s="85"/>
      <c r="AJ7" s="85"/>
      <c r="AK7" s="84"/>
      <c r="AL7" s="84"/>
      <c r="AM7" s="84"/>
      <c r="AN7" s="84"/>
      <c r="AO7" s="84"/>
      <c r="AP7" s="86"/>
      <c r="AQ7" s="87"/>
      <c r="AR7" s="88"/>
      <c r="AS7" s="83">
        <f ca="1">$AC$147</f>
        <v>0</v>
      </c>
      <c r="AT7" s="83">
        <f ca="1">$AC$147</f>
        <v>0</v>
      </c>
      <c r="AU7" s="84">
        <f ca="1">AC155</f>
        <v>0</v>
      </c>
      <c r="AV7" s="84">
        <f ca="1">$AC$152</f>
        <v>0</v>
      </c>
      <c r="AW7" s="84">
        <f ca="1">$AC$152</f>
        <v>0</v>
      </c>
      <c r="AX7" s="84">
        <f ca="1">$AC$162</f>
        <v>0</v>
      </c>
      <c r="AY7" s="84">
        <f ca="1">$AC$162</f>
        <v>0</v>
      </c>
      <c r="AZ7" s="84">
        <f ca="1">$AC$152</f>
        <v>0</v>
      </c>
      <c r="BA7" s="84">
        <f ca="1">$AC$152</f>
        <v>0</v>
      </c>
      <c r="BB7" s="86">
        <v>1</v>
      </c>
      <c r="BC7" s="86"/>
      <c r="BD7" s="101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283"/>
      <c r="BP7" s="102"/>
      <c r="BQ7" s="102"/>
      <c r="BR7" s="102"/>
      <c r="BS7" s="102"/>
      <c r="BT7" s="102"/>
      <c r="BU7" s="102"/>
      <c r="BV7" s="102"/>
      <c r="BW7" s="98"/>
      <c r="BX7" s="89"/>
      <c r="BY7" s="90"/>
      <c r="BZ7" s="741">
        <f ca="1">NOW()</f>
        <v>44109.593264583331</v>
      </c>
      <c r="CA7" s="756"/>
      <c r="CB7" s="757"/>
      <c r="CC7" s="757"/>
      <c r="CD7" s="91"/>
      <c r="CF7" s="94"/>
      <c r="CG7" s="94"/>
      <c r="CH7" s="94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3"/>
      <c r="CT7" s="93"/>
      <c r="CU7" s="93"/>
      <c r="CV7" s="93"/>
      <c r="CW7" s="93"/>
      <c r="CX7" s="93"/>
      <c r="CY7" s="93"/>
      <c r="CZ7" s="93"/>
      <c r="DA7" s="93"/>
      <c r="DB7" s="93"/>
      <c r="DC7" s="93"/>
      <c r="DD7" s="93"/>
      <c r="DE7" s="93"/>
      <c r="DF7" s="93"/>
      <c r="DG7" s="93"/>
      <c r="DH7" s="93"/>
      <c r="DI7" s="93"/>
      <c r="DJ7" s="93"/>
      <c r="DK7" s="93"/>
      <c r="DL7" s="93"/>
      <c r="DM7" s="93"/>
      <c r="DN7" s="93"/>
      <c r="DO7" s="93"/>
      <c r="DP7" s="93"/>
      <c r="DQ7" s="93"/>
      <c r="DR7" s="93"/>
      <c r="DS7" s="93"/>
      <c r="DT7" s="93"/>
      <c r="DU7" s="93"/>
      <c r="DV7" s="93"/>
      <c r="DW7" s="93"/>
      <c r="DX7" s="93"/>
      <c r="DY7" s="93"/>
      <c r="DZ7" s="93"/>
      <c r="EA7" s="93"/>
      <c r="EB7" s="93"/>
      <c r="EC7" s="93"/>
      <c r="ED7" s="93"/>
      <c r="EE7" s="93"/>
      <c r="EF7" s="93"/>
      <c r="EG7" s="93"/>
      <c r="EH7" s="93"/>
      <c r="EI7" s="93"/>
      <c r="EJ7" s="93"/>
      <c r="EK7" s="93"/>
      <c r="EL7" s="93"/>
      <c r="EM7" s="93"/>
      <c r="EN7" s="93"/>
      <c r="EO7" s="93"/>
      <c r="EP7" s="93"/>
      <c r="EQ7" s="93"/>
      <c r="ER7" s="93"/>
      <c r="ES7" s="93"/>
      <c r="ET7" s="93"/>
      <c r="EU7" s="93"/>
      <c r="EV7" s="93"/>
      <c r="EW7" s="93"/>
      <c r="EX7" s="93"/>
      <c r="EY7" s="93"/>
      <c r="EZ7" s="93"/>
      <c r="FA7" s="93"/>
      <c r="FB7" s="93"/>
      <c r="FC7" s="93"/>
      <c r="FD7" s="93"/>
      <c r="FE7" s="93"/>
      <c r="FF7" s="93"/>
      <c r="FG7" s="93"/>
      <c r="FH7" s="93"/>
      <c r="FI7" s="93"/>
      <c r="FJ7" s="93"/>
      <c r="FK7" s="93"/>
      <c r="FL7" s="93"/>
      <c r="FM7" s="93"/>
      <c r="FN7" s="93"/>
      <c r="FO7" s="93"/>
      <c r="FP7" s="93"/>
      <c r="FQ7" s="93"/>
      <c r="FR7" s="93"/>
      <c r="FS7" s="93"/>
      <c r="FT7" s="93"/>
      <c r="FU7" s="93"/>
      <c r="FV7" s="93"/>
    </row>
    <row r="8" spans="1:178" s="92" customFormat="1" ht="15" customHeight="1" thickTop="1" thickBot="1" x14ac:dyDescent="0.3">
      <c r="A8" s="94"/>
      <c r="B8" s="65"/>
      <c r="C8" s="65" t="str">
        <f ca="1">SelectionData!D8</f>
        <v>Ilmanvaihtokone</v>
      </c>
      <c r="D8" s="65" t="str">
        <f ca="1">SelectionData!E8</f>
        <v>Valinta</v>
      </c>
      <c r="E8" s="65" t="str">
        <f ca="1">SelectionData!F8</f>
        <v/>
      </c>
      <c r="F8" s="65" t="str">
        <f ca="1">SelectionData!G8</f>
        <v>Liityntä</v>
      </c>
      <c r="G8" s="65" t="str">
        <f ca="1">SelectionData!H8</f>
        <v/>
      </c>
      <c r="H8" s="65" t="str">
        <f ca="1">SelectionData!I8</f>
        <v/>
      </c>
      <c r="I8" s="65" t="str">
        <f ca="1">SelectionData!J8</f>
        <v>Toimintakaavio Layer</v>
      </c>
      <c r="J8" s="65"/>
      <c r="K8" s="78"/>
      <c r="L8" s="95"/>
      <c r="M8" s="95" t="str">
        <f t="shared" ref="M8:M39" ca="1" si="4">IF(CONCATENATE(O8,N8)="","-",CONCATENATE(O8,N8))</f>
        <v>-</v>
      </c>
      <c r="N8" s="95" t="str">
        <f>""</f>
        <v/>
      </c>
      <c r="O8" s="95" t="str">
        <f ca="1">S8</f>
        <v>-</v>
      </c>
      <c r="P8" s="95" t="str">
        <f t="shared" ref="P8:P39" ca="1" si="5">IF(AND(OR(F8=$AS$6,F8=$AT$6),SET_INCLUDED=0),1,"")</f>
        <v/>
      </c>
      <c r="Q8" s="80" t="str">
        <f t="shared" ref="Q8:Q39" ca="1" si="6" xml:space="preserve"> IF(AND(OR($F8=$AU$6,$F8=$AZ$6,$F8=$BA$6,$F8=$AV$6,$F8=$AW$6),SEC_NEEDED&gt;0),1,"")</f>
        <v/>
      </c>
      <c r="R8" s="80" t="str">
        <f t="shared" ref="R8:R39" ca="1" si="7" xml:space="preserve"> IF(AND(OR($F8=$AU$6,$F8=$AZ$6,$F8=$BA$6,$F8=$AV$6,$F8=$AW$6,$F8=$BB$6),SEM_NEEDED&gt;0),1,"")</f>
        <v/>
      </c>
      <c r="S8" s="96" t="str">
        <f t="shared" ca="1" si="2"/>
        <v>-</v>
      </c>
      <c r="T8" s="97" t="str">
        <f t="shared" si="3"/>
        <v>-</v>
      </c>
      <c r="U8" s="95" t="str">
        <f>"-"</f>
        <v>-</v>
      </c>
      <c r="V8" s="299"/>
      <c r="W8" s="299"/>
      <c r="X8" s="299"/>
      <c r="Y8" s="298" t="str">
        <f ca="1">IF(OR(F8=$AS$6,F8=$AT$6),"",CONCATENATE(Z8,AA8,AB8,BO8,BP8,BQ8,BR8,BS8,BT8,BU8,BV8,BW8))</f>
        <v/>
      </c>
      <c r="Z8" s="271" t="str">
        <f>IF($AC8="AI"," [402-AI","")</f>
        <v/>
      </c>
      <c r="AA8" s="271" t="str">
        <f>IF(OR($AC8="DO_ALL",$AC8="DO_GIO")," [403-DO","")</f>
        <v/>
      </c>
      <c r="AB8" s="271" t="str">
        <f>IF($AC8="DI"," [401-DI","")</f>
        <v/>
      </c>
      <c r="AC8" s="98"/>
      <c r="AD8" s="99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1"/>
      <c r="AQ8" s="102"/>
      <c r="AR8" s="103"/>
      <c r="AS8" s="22"/>
      <c r="AT8" s="23"/>
      <c r="AU8" s="23"/>
      <c r="AV8" s="23"/>
      <c r="AW8" s="23"/>
      <c r="AX8" s="23"/>
      <c r="AY8" s="23"/>
      <c r="AZ8" s="23"/>
      <c r="BA8" s="24"/>
      <c r="BB8" s="24"/>
      <c r="BC8" s="24"/>
      <c r="BD8" s="272" t="str">
        <f>IF(AS8&gt;0,AS$6,"")</f>
        <v/>
      </c>
      <c r="BE8" s="273" t="str">
        <f t="shared" ref="BE8:BE33" si="8">IF(AT8&gt;0,AT$6,"")</f>
        <v/>
      </c>
      <c r="BF8" s="273" t="str">
        <f t="shared" ref="BF8:BF33" si="9">IF(AU8&gt;0,AU$6,"")</f>
        <v/>
      </c>
      <c r="BG8" s="273" t="str">
        <f t="shared" ref="BG8:BG33" si="10">IF(AV8&gt;0,AV$6,"")</f>
        <v/>
      </c>
      <c r="BH8" s="273" t="str">
        <f t="shared" ref="BH8:BH33" si="11">IF(AW8&gt;0,AW$6,"")</f>
        <v/>
      </c>
      <c r="BI8" s="273" t="str">
        <f t="shared" ref="BI8:BI33" si="12">IF(AX8&gt;0,AX$6,"")</f>
        <v/>
      </c>
      <c r="BJ8" s="273" t="str">
        <f t="shared" ref="BJ8:BJ33" si="13">IF(AY8&gt;0,AY$6,"")</f>
        <v/>
      </c>
      <c r="BK8" s="273" t="str">
        <f t="shared" ref="BK8:BK33" si="14">IF(AZ8&gt;0,AZ$6,"")</f>
        <v/>
      </c>
      <c r="BL8" s="273"/>
      <c r="BM8" s="274"/>
      <c r="BN8" s="274" t="str">
        <f t="shared" ref="BN8:BN33" si="15">IF(BC8&gt;0,BC$6,"")</f>
        <v/>
      </c>
      <c r="BO8" s="284" t="str">
        <f>IF(AS8&gt;0,BO$6,"")</f>
        <v/>
      </c>
      <c r="BP8" s="167" t="str">
        <f t="shared" ref="BP8:BW8" si="16">IF(AT8&gt;0,BP$6,"")</f>
        <v/>
      </c>
      <c r="BQ8" s="167" t="str">
        <f>IF(AU8&gt;0,BQ$6,"")</f>
        <v/>
      </c>
      <c r="BR8" s="167" t="str">
        <f t="shared" si="16"/>
        <v/>
      </c>
      <c r="BS8" s="167" t="str">
        <f t="shared" si="16"/>
        <v/>
      </c>
      <c r="BT8" s="167" t="str">
        <f t="shared" si="16"/>
        <v/>
      </c>
      <c r="BU8" s="167" t="str">
        <f t="shared" si="16"/>
        <v/>
      </c>
      <c r="BV8" s="167" t="str">
        <f t="shared" si="16"/>
        <v/>
      </c>
      <c r="BW8" s="32" t="str">
        <f t="shared" si="16"/>
        <v/>
      </c>
      <c r="BX8" s="89"/>
      <c r="BY8" s="314"/>
      <c r="BZ8" s="315" t="str">
        <f ca="1">'Product Codes'!C3</f>
        <v>OSALUETTELO</v>
      </c>
      <c r="CA8" s="316" t="str">
        <f ca="1">'Product Codes'!D3</f>
        <v>Tuotekoodi</v>
      </c>
      <c r="CB8" s="316" t="str">
        <f ca="1">'Product Codes'!E3</f>
        <v>LVI Numero</v>
      </c>
      <c r="CC8" s="316" t="str">
        <f ca="1">'Product Codes'!F3</f>
        <v>Kpl</v>
      </c>
      <c r="CD8" s="317"/>
      <c r="CF8" s="311"/>
      <c r="CG8" s="94"/>
      <c r="CH8" s="94"/>
      <c r="CI8" s="93"/>
      <c r="CJ8" s="93"/>
      <c r="CK8" s="93"/>
      <c r="CL8" s="93"/>
      <c r="CM8" s="93"/>
      <c r="CN8" s="93"/>
      <c r="CO8" s="93"/>
      <c r="CP8" s="93"/>
      <c r="CQ8" s="93"/>
      <c r="CR8" s="93"/>
      <c r="CS8" s="93"/>
      <c r="CT8" s="93"/>
      <c r="CU8" s="93"/>
      <c r="CV8" s="93"/>
      <c r="CW8" s="93"/>
      <c r="CX8" s="93"/>
      <c r="CY8" s="93"/>
      <c r="CZ8" s="93"/>
      <c r="DA8" s="93"/>
      <c r="DB8" s="93"/>
      <c r="DC8" s="93"/>
      <c r="DD8" s="93"/>
      <c r="DE8" s="93"/>
      <c r="DF8" s="93"/>
      <c r="DG8" s="93"/>
      <c r="DH8" s="93"/>
      <c r="DI8" s="93"/>
      <c r="DJ8" s="93"/>
      <c r="DK8" s="93"/>
      <c r="DL8" s="93"/>
      <c r="DM8" s="93"/>
      <c r="DN8" s="93"/>
      <c r="DO8" s="93"/>
      <c r="DP8" s="93"/>
      <c r="DQ8" s="93"/>
      <c r="DR8" s="93"/>
      <c r="DS8" s="93"/>
      <c r="DT8" s="93"/>
      <c r="DU8" s="93"/>
      <c r="DV8" s="93"/>
      <c r="DW8" s="93"/>
      <c r="DX8" s="93"/>
      <c r="DY8" s="93"/>
      <c r="DZ8" s="93"/>
      <c r="EA8" s="93"/>
      <c r="EB8" s="93"/>
      <c r="EC8" s="93"/>
      <c r="ED8" s="93"/>
      <c r="EE8" s="93"/>
      <c r="EF8" s="93"/>
      <c r="EG8" s="93"/>
      <c r="EH8" s="93"/>
      <c r="EI8" s="93"/>
      <c r="EJ8" s="93"/>
      <c r="EK8" s="93"/>
      <c r="EL8" s="93"/>
      <c r="EM8" s="93"/>
      <c r="EN8" s="93"/>
      <c r="EO8" s="93"/>
      <c r="EP8" s="93"/>
      <c r="EQ8" s="93"/>
      <c r="ER8" s="93"/>
      <c r="ES8" s="93"/>
      <c r="ET8" s="93"/>
      <c r="EU8" s="93"/>
      <c r="EV8" s="93"/>
      <c r="EW8" s="93"/>
      <c r="EX8" s="93"/>
      <c r="EY8" s="93"/>
      <c r="EZ8" s="93"/>
      <c r="FA8" s="93"/>
      <c r="FB8" s="93"/>
      <c r="FC8" s="93"/>
      <c r="FD8" s="93"/>
      <c r="FE8" s="93"/>
      <c r="FF8" s="93"/>
      <c r="FG8" s="93"/>
      <c r="FH8" s="93"/>
      <c r="FI8" s="93"/>
      <c r="FJ8" s="93"/>
      <c r="FK8" s="93"/>
      <c r="FL8" s="93"/>
      <c r="FM8" s="93"/>
      <c r="FN8" s="93"/>
      <c r="FO8" s="93"/>
      <c r="FP8" s="93"/>
      <c r="FQ8" s="93"/>
      <c r="FR8" s="93"/>
      <c r="FS8" s="93"/>
      <c r="FT8" s="93"/>
      <c r="FU8" s="93"/>
      <c r="FV8" s="93"/>
    </row>
    <row r="9" spans="1:178" s="92" customFormat="1" ht="15" customHeight="1" thickTop="1" thickBot="1" x14ac:dyDescent="0.3">
      <c r="A9" s="94"/>
      <c r="B9" s="73"/>
      <c r="C9" s="348" t="str">
        <f ca="1">SelectionData!D9</f>
        <v>Konemalli</v>
      </c>
      <c r="D9" s="347"/>
      <c r="E9" s="349" t="str">
        <f ca="1">SelectionData!F9</f>
        <v/>
      </c>
      <c r="F9" s="40" t="str">
        <f ca="1">SelectionData!G9</f>
        <v/>
      </c>
      <c r="G9" s="107" t="str">
        <f ca="1">SelectionData!H9</f>
        <v/>
      </c>
      <c r="H9" s="107" t="str">
        <f ca="1">SelectionData!I9</f>
        <v/>
      </c>
      <c r="I9" s="40" t="str">
        <f ca="1">SelectionData!J9</f>
        <v/>
      </c>
      <c r="J9" s="107"/>
      <c r="K9" s="75"/>
      <c r="L9" s="95"/>
      <c r="M9" s="95" t="str">
        <f t="shared" ca="1" si="4"/>
        <v>-</v>
      </c>
      <c r="N9" s="95" t="str">
        <f>""</f>
        <v/>
      </c>
      <c r="O9" s="95" t="str">
        <f t="shared" ref="O9:O72" ca="1" si="17">S9</f>
        <v>-</v>
      </c>
      <c r="P9" s="95" t="str">
        <f t="shared" ca="1" si="5"/>
        <v/>
      </c>
      <c r="Q9" s="80" t="str">
        <f t="shared" ca="1" si="6"/>
        <v/>
      </c>
      <c r="R9" s="80" t="str">
        <f t="shared" ca="1" si="7"/>
        <v/>
      </c>
      <c r="S9" s="96" t="str">
        <f t="shared" ca="1" si="2"/>
        <v>-</v>
      </c>
      <c r="T9" s="97" t="str">
        <f t="shared" si="3"/>
        <v>-</v>
      </c>
      <c r="U9" s="95" t="str">
        <f>"-"</f>
        <v>-</v>
      </c>
      <c r="V9" s="95"/>
      <c r="W9" s="95"/>
      <c r="X9" s="95"/>
      <c r="Y9" s="298" t="str">
        <f ca="1">IF(OR(F9=$AS$6,F9=$AT$6),"",CONCATENATE(Z9,AA9,AB9,BO9,BP9,BQ9,BR9,BS9,BT9,BU9,BV9,BW9))</f>
        <v/>
      </c>
      <c r="Z9" s="271" t="str">
        <f t="shared" ref="Z9:Z72" ca="1" si="18">IF($AC9="AI"," [402-AI","")</f>
        <v/>
      </c>
      <c r="AA9" s="271" t="str">
        <f t="shared" ref="AA9:AA72" ca="1" si="19">IF(OR($AC9="DO_ALL",$AC9="DO_GIO")," [403-DO","")</f>
        <v/>
      </c>
      <c r="AB9" s="271" t="str">
        <f t="shared" ref="AB9:AB72" ca="1" si="20">IF($AC9="DI"," [401-DI","")</f>
        <v/>
      </c>
      <c r="AC9" s="108">
        <f ca="1">SelectionData!C9</f>
        <v>0</v>
      </c>
      <c r="AD9" s="109">
        <f t="shared" ref="AD9:AD32" ca="1" si="21">IF(AND(OR(AC9="MB"),AR9=1),1,0)</f>
        <v>0</v>
      </c>
      <c r="AE9" s="110">
        <f t="shared" ref="AE9:AE40" ca="1" si="22">IF(AND(OR(AC9="SET_INC",AC9="SET_DO_SET"),D9&lt;&gt;"-"),1,0)</f>
        <v>0</v>
      </c>
      <c r="AF9" s="110">
        <f t="shared" ref="AF9:AF32" ca="1" si="23">IF(AND(AC9="DO_GIO",AR9=1),1,0)</f>
        <v>0</v>
      </c>
      <c r="AG9" s="110">
        <f t="shared" ref="AG9:AG32" ca="1" si="24">IF(AND(OR(AC9="DO_SET",AC9="SET_DO_SET"),AR9=1),1,0)</f>
        <v>0</v>
      </c>
      <c r="AH9" s="110">
        <f t="shared" ref="AH9:AH32" ca="1" si="25">IF(AND(AC9="DO_ALL",AR9=1),1,0)</f>
        <v>0</v>
      </c>
      <c r="AI9" s="110">
        <f t="shared" ref="AI9:AI32" ca="1" si="26">IF(AND(AC9="DI",AR9=1),1,0)</f>
        <v>0</v>
      </c>
      <c r="AJ9" s="110">
        <f t="shared" ref="AJ9:AJ32" ca="1" si="27">IF(AND(AC9="AI",AR9=1),1,0)</f>
        <v>0</v>
      </c>
      <c r="AK9" s="110">
        <f t="shared" ref="AK9:AK32" ca="1" si="28">IF(AND(AC9="AO",AR9=1),1,0)</f>
        <v>0</v>
      </c>
      <c r="AL9" s="110">
        <f ca="1">SUM(AH9:AJ9)</f>
        <v>0</v>
      </c>
      <c r="AM9" s="110">
        <f t="shared" ref="AM9:AM40" ca="1" si="29">IF(AND($AC9="SRHCO2",$D9&lt;&gt;"-"),1,0)</f>
        <v>0</v>
      </c>
      <c r="AN9" s="110">
        <f t="shared" ref="AN9:AN40" ca="1" si="30">IF(AND($AC9="SRHVOC",$D9&lt;&gt;"-"),1,0)</f>
        <v>0</v>
      </c>
      <c r="AO9" s="110">
        <f t="shared" ref="AO9:AO32" ca="1" si="31">IF(AND(AC9="H",AR9=1),1,0)</f>
        <v>0</v>
      </c>
      <c r="AP9" s="111">
        <f t="shared" ref="AP9:AP32" ca="1" si="32">IF(AND(AC9="S",AR9=1),1,0)</f>
        <v>0</v>
      </c>
      <c r="AQ9" s="111">
        <f t="shared" ref="AQ9:AQ40" ca="1" si="33">IF(AND(AC9="PWR",D9&lt;&gt;"-"),1,0)</f>
        <v>0</v>
      </c>
      <c r="AR9" s="112">
        <f t="shared" ref="AR9:AR40" ca="1" si="34">IF(AND(D9&lt;&gt;"-",OR(AC9="MB",AC9="DO_GIO",AC9="SET_DO_SET",AC9="DO_SET",AC9="DO_ALL",AC9="DI",AC9="AI",AC9="AO")),1,0)</f>
        <v>0</v>
      </c>
      <c r="AS9" s="25">
        <f ca="1">IF(AND(SUM(AS$7:AS8)=1, SUM($AR9:AR9)=1,OR($AH9=1,$AG9=1)),1,0)</f>
        <v>0</v>
      </c>
      <c r="AT9" s="25">
        <f ca="1">IF(AND(SUM(AT$7:AT8)=1, SUM($AR9:AS9)=1,OR($AH9=1,$AG9=1)),1,0)</f>
        <v>0</v>
      </c>
      <c r="AU9" s="26">
        <f ca="1">IF(AND(SUM(AU$7:AU8)=1, SUM($AR9:AT9)=1,OR($AH9=1,AF9=1),SUM(AZ$7:AZ8)&lt;2),1,0)</f>
        <v>0</v>
      </c>
      <c r="AV9" s="26">
        <f ca="1">IF(AND(SUM(AV$7:AV8)=1, SUM($AR9:AU9)=1,OR($AI9=1,$AJ9=1,$AH9=1,$AF9=1)),1,0)</f>
        <v>0</v>
      </c>
      <c r="AW9" s="26">
        <f ca="1">IF(AND(SUM(AW$7:AW8)=1, SUM($AR9:AV9)=1,OR($AI9=1,$AJ9=1,$AH9=1,$AF9=1)),1,0)</f>
        <v>0</v>
      </c>
      <c r="AX9" s="26">
        <f ca="1">IF(AND(SUM(AX$7:AX8)=1, SUM($AR9:AW9)=1,OR($AI9=1,$AJ9=1,$AH9=1,$AF9=1)),1,0)</f>
        <v>0</v>
      </c>
      <c r="AY9" s="26">
        <f ca="1">IF(AND(SUM(AY$7:AY8)=1, SUM($AR9:AX9)=1,OR($AI9=1,$AJ9=1,$AH9=1,$AF9=1)),1,0)</f>
        <v>0</v>
      </c>
      <c r="AZ9" s="26">
        <f ca="1">IF(AND(SUM(AZ$7:AZ8)=1, SUM($AR9:AY9)=1,SUM(AU$7:AU8)&lt;2,OR(AI9=1,AJ9=1,AF9=1)),1,0)</f>
        <v>0</v>
      </c>
      <c r="BA9" s="26">
        <f ca="1">IF(AND(SUM(BA$7:BA8)=1,OR($AK9=1)),1,0)</f>
        <v>0</v>
      </c>
      <c r="BB9" s="26">
        <f ca="1">IF(AND(SUM(BB$7:BB8)=1,OR($AD9=1)),1,0)</f>
        <v>0</v>
      </c>
      <c r="BC9" s="27">
        <f ca="1">IF(SUM($AR9:BB9)=1,1,0)</f>
        <v>0</v>
      </c>
      <c r="BD9" s="28" t="str">
        <f t="shared" ref="BD9:BD32" ca="1" si="35">IF(AS9&gt;0,AS$6,"")</f>
        <v/>
      </c>
      <c r="BE9" s="26" t="str">
        <f t="shared" ref="BE9:BE32" ca="1" si="36">IF(AT9&gt;0,AT$6,"")</f>
        <v/>
      </c>
      <c r="BF9" s="26" t="str">
        <f t="shared" ref="BF9:BF32" ca="1" si="37">IF(AU9&gt;0,AU$6,"")</f>
        <v/>
      </c>
      <c r="BG9" s="26" t="str">
        <f t="shared" ref="BG9:BG32" ca="1" si="38">IF(AV9&gt;0,AV$6,"")</f>
        <v/>
      </c>
      <c r="BH9" s="26" t="str">
        <f t="shared" ref="BH9:BH32" ca="1" si="39">IF(AW9&gt;0,AW$6,"")</f>
        <v/>
      </c>
      <c r="BI9" s="26" t="str">
        <f t="shared" ref="BI9:BI32" ca="1" si="40">IF(AX9&gt;0,AX$6,"")</f>
        <v/>
      </c>
      <c r="BJ9" s="26" t="str">
        <f t="shared" ref="BJ9:BJ32" ca="1" si="41">IF(AY9&gt;0,AY$6,"")</f>
        <v/>
      </c>
      <c r="BK9" s="26" t="str">
        <f t="shared" ref="BK9:BK32" ca="1" si="42">IF(AZ9&gt;0,AZ$6,"")</f>
        <v/>
      </c>
      <c r="BL9" s="26" t="str">
        <f t="shared" ref="BL9:BL32" ca="1" si="43">IF(BA9&gt;0,BA$6,"")</f>
        <v/>
      </c>
      <c r="BM9" s="26" t="str">
        <f t="shared" ref="BM9:BM32" ca="1" si="44">IF(BB9&gt;0,BB$6,"")</f>
        <v/>
      </c>
      <c r="BN9" s="27" t="str">
        <f t="shared" ref="BN9:BN32" ca="1" si="45">IF(BC9&gt;0,BC$6,"")</f>
        <v/>
      </c>
      <c r="BO9" s="284" t="str">
        <f t="shared" ref="BO9:BO72" ca="1" si="46">IF(AS9&gt;0,BO$6,"")</f>
        <v/>
      </c>
      <c r="BP9" s="167" t="str">
        <f t="shared" ref="BP9:BP72" ca="1" si="47">IF(AT9&gt;0,BP$6,"")</f>
        <v/>
      </c>
      <c r="BQ9" s="167" t="str">
        <f t="shared" ref="BQ9:BQ72" ca="1" si="48">IF(AU9&gt;0,BQ$6,"")</f>
        <v/>
      </c>
      <c r="BR9" s="167" t="str">
        <f t="shared" ref="BR9:BR72" ca="1" si="49">IF(AV9&gt;0,BR$6,"")</f>
        <v/>
      </c>
      <c r="BS9" s="167" t="str">
        <f t="shared" ref="BS9:BS72" ca="1" si="50">IF(AW9&gt;0,BS$6,"")</f>
        <v/>
      </c>
      <c r="BT9" s="167" t="str">
        <f t="shared" ref="BT9:BT72" ca="1" si="51">IF(AX9&gt;0,BT$6,"")</f>
        <v/>
      </c>
      <c r="BU9" s="167" t="str">
        <f t="shared" ref="BU9:BU72" ca="1" si="52">IF(AY9&gt;0,BU$6,"")</f>
        <v/>
      </c>
      <c r="BV9" s="167" t="str">
        <f t="shared" ref="BV9:BV72" ca="1" si="53">IF(AZ9&gt;0,BV$6,"")</f>
        <v/>
      </c>
      <c r="BW9" s="32" t="str">
        <f t="shared" ref="BW9:BW72" ca="1" si="54">IF(BA9&gt;0,BW$6,"")</f>
        <v/>
      </c>
      <c r="BX9" s="113"/>
      <c r="BY9" s="73"/>
      <c r="BZ9" s="73" t="str">
        <f ca="1">IF(CE9&gt;0,INDIRECT("'Product Codes'!C"&amp;CE9),"")</f>
        <v>Konetta ei valittu</v>
      </c>
      <c r="CA9" s="252" t="str">
        <f ca="1">IF(CE9&gt;0,INDIRECT("'Product Codes'!D"&amp;CE9),"")</f>
        <v/>
      </c>
      <c r="CB9" s="252" t="str">
        <f ca="1">IF(CE9&gt;0,INDIRECT("'Product Codes'!E"&amp;CE9),"")</f>
        <v/>
      </c>
      <c r="CC9" s="252" t="str">
        <f ca="1">IF(CE9&gt;0,INDIRECT("'Product Codes'!F"&amp;CE9),"")</f>
        <v/>
      </c>
      <c r="CD9" s="94"/>
      <c r="CE9" s="92">
        <f ca="1">'Product Codes'!G2</f>
        <v>4</v>
      </c>
      <c r="CF9" s="311"/>
      <c r="CG9" s="94"/>
      <c r="CH9" s="94"/>
      <c r="CI9" s="93"/>
      <c r="CJ9" s="93"/>
      <c r="CK9" s="93"/>
      <c r="CL9" s="93"/>
      <c r="CM9" s="93"/>
      <c r="CN9" s="93"/>
      <c r="CO9" s="93"/>
      <c r="CP9" s="93"/>
      <c r="CQ9" s="93"/>
      <c r="CR9" s="93"/>
      <c r="CS9" s="93"/>
      <c r="CT9" s="93"/>
      <c r="CU9" s="93"/>
      <c r="CV9" s="93"/>
      <c r="CW9" s="93"/>
      <c r="CX9" s="93"/>
      <c r="CY9" s="93"/>
      <c r="CZ9" s="93"/>
      <c r="DA9" s="93"/>
      <c r="DB9" s="93"/>
      <c r="DC9" s="93"/>
      <c r="DD9" s="93"/>
      <c r="DE9" s="93"/>
      <c r="DF9" s="93"/>
      <c r="DG9" s="93"/>
      <c r="DH9" s="93"/>
      <c r="DI9" s="93"/>
      <c r="DJ9" s="93"/>
      <c r="DK9" s="93"/>
      <c r="DL9" s="93"/>
      <c r="DM9" s="93"/>
      <c r="DN9" s="93"/>
      <c r="DO9" s="93"/>
      <c r="DP9" s="93"/>
      <c r="DQ9" s="93"/>
      <c r="DR9" s="93"/>
      <c r="DS9" s="93"/>
      <c r="DT9" s="93"/>
      <c r="DU9" s="93"/>
      <c r="DV9" s="93"/>
      <c r="DW9" s="93"/>
      <c r="DX9" s="93"/>
      <c r="DY9" s="93"/>
      <c r="DZ9" s="93"/>
      <c r="EA9" s="93"/>
      <c r="EB9" s="93"/>
      <c r="EC9" s="93"/>
      <c r="ED9" s="93"/>
      <c r="EE9" s="93"/>
      <c r="EF9" s="93"/>
      <c r="EG9" s="93"/>
      <c r="EH9" s="93"/>
      <c r="EI9" s="93"/>
      <c r="EJ9" s="93"/>
      <c r="EK9" s="93"/>
      <c r="EL9" s="93"/>
      <c r="EM9" s="93"/>
      <c r="EN9" s="93"/>
      <c r="EO9" s="93"/>
      <c r="EP9" s="93"/>
      <c r="EQ9" s="93"/>
      <c r="ER9" s="93"/>
      <c r="ES9" s="93"/>
      <c r="ET9" s="93"/>
      <c r="EU9" s="93"/>
      <c r="EV9" s="93"/>
      <c r="EW9" s="93"/>
      <c r="EX9" s="93"/>
      <c r="EY9" s="93"/>
      <c r="EZ9" s="93"/>
      <c r="FA9" s="93"/>
      <c r="FB9" s="93"/>
      <c r="FC9" s="93"/>
      <c r="FD9" s="93"/>
      <c r="FE9" s="93"/>
      <c r="FF9" s="93"/>
      <c r="FG9" s="93"/>
      <c r="FH9" s="93"/>
      <c r="FI9" s="93"/>
      <c r="FJ9" s="93"/>
      <c r="FK9" s="93"/>
      <c r="FL9" s="93"/>
      <c r="FM9" s="93"/>
      <c r="FN9" s="93"/>
      <c r="FO9" s="93"/>
      <c r="FP9" s="93"/>
      <c r="FQ9" s="93"/>
      <c r="FR9" s="93"/>
      <c r="FS9" s="93"/>
      <c r="FT9" s="93"/>
      <c r="FU9" s="93"/>
      <c r="FV9" s="93"/>
    </row>
    <row r="10" spans="1:178" s="92" customFormat="1" ht="15" customHeight="1" thickBot="1" x14ac:dyDescent="0.3">
      <c r="A10" s="94"/>
      <c r="B10" s="94"/>
      <c r="C10" s="203" t="str">
        <f ca="1">CONCATENATE(SelectionData!D10,N10)</f>
        <v>IV-kone W Sarja</v>
      </c>
      <c r="D10" s="118" t="s">
        <v>50</v>
      </c>
      <c r="E10" s="55" t="str">
        <f t="shared" ref="E10:E28" si="55">HYPERLINK("#"&amp;ADDRESS(ROW(),COLUMN()-1),CHAR(128))</f>
        <v>€</v>
      </c>
      <c r="F10" s="114" t="str">
        <f ca="1">CONCATENATE(BD10,BE10,BF10,BG10,BH10,BI10,BJ10,BK10,BL10,BM10,BN10)</f>
        <v/>
      </c>
      <c r="G10" s="204"/>
      <c r="H10" s="204"/>
      <c r="I10" s="114" t="str">
        <f>M10</f>
        <v>-</v>
      </c>
      <c r="J10" s="104"/>
      <c r="K10" s="115"/>
      <c r="L10" s="95"/>
      <c r="M10" s="95" t="str">
        <f t="shared" si="4"/>
        <v>-</v>
      </c>
      <c r="N10" s="116" t="str">
        <f>IF(D11&lt;&gt;"-",$N$2,"")</f>
        <v/>
      </c>
      <c r="O10" s="95" t="str">
        <f t="shared" si="17"/>
        <v/>
      </c>
      <c r="P10" s="95" t="str">
        <f t="shared" ca="1" si="5"/>
        <v/>
      </c>
      <c r="Q10" s="80" t="str">
        <f t="shared" ca="1" si="6"/>
        <v/>
      </c>
      <c r="R10" s="80" t="str">
        <f t="shared" ca="1" si="7"/>
        <v/>
      </c>
      <c r="S10" s="96" t="str">
        <f t="shared" si="2"/>
        <v/>
      </c>
      <c r="T10" s="97" t="str">
        <f t="shared" si="3"/>
        <v/>
      </c>
      <c r="U10" s="116" t="str">
        <f>IF(D10="-","","[1 -"&amp;D10&amp;"]")</f>
        <v/>
      </c>
      <c r="V10" s="95"/>
      <c r="W10" s="95"/>
      <c r="X10" s="95"/>
      <c r="Y10" s="298" t="str">
        <f t="shared" ref="Y10:Y73" ca="1" si="56">IF(OR(F10=$AS$6,F10=$AT$6),"",CONCATENATE(Z10,AA10,AB10,BO10,BP10,BQ10,BR10,BS10,BT10,BU10,BV10,BW10))</f>
        <v/>
      </c>
      <c r="Z10" s="271" t="str">
        <f t="shared" ca="1" si="18"/>
        <v/>
      </c>
      <c r="AA10" s="271" t="str">
        <f t="shared" ca="1" si="19"/>
        <v/>
      </c>
      <c r="AB10" s="271" t="str">
        <f t="shared" ca="1" si="20"/>
        <v/>
      </c>
      <c r="AC10" s="108">
        <f ca="1">SelectionData!C10</f>
        <v>0</v>
      </c>
      <c r="AD10" s="109">
        <f t="shared" ca="1" si="21"/>
        <v>0</v>
      </c>
      <c r="AE10" s="110">
        <f t="shared" ca="1" si="22"/>
        <v>0</v>
      </c>
      <c r="AF10" s="110">
        <f t="shared" ca="1" si="23"/>
        <v>0</v>
      </c>
      <c r="AG10" s="110">
        <f t="shared" ca="1" si="24"/>
        <v>0</v>
      </c>
      <c r="AH10" s="110">
        <f t="shared" ca="1" si="25"/>
        <v>0</v>
      </c>
      <c r="AI10" s="110">
        <f t="shared" ca="1" si="26"/>
        <v>0</v>
      </c>
      <c r="AJ10" s="110">
        <f t="shared" ca="1" si="27"/>
        <v>0</v>
      </c>
      <c r="AK10" s="110">
        <f t="shared" ca="1" si="28"/>
        <v>0</v>
      </c>
      <c r="AL10" s="110">
        <f t="shared" ref="AL10:AL32" ca="1" si="57">SUM(AH10:AJ10)</f>
        <v>0</v>
      </c>
      <c r="AM10" s="110">
        <f t="shared" ca="1" si="29"/>
        <v>0</v>
      </c>
      <c r="AN10" s="110">
        <f t="shared" ca="1" si="30"/>
        <v>0</v>
      </c>
      <c r="AO10" s="110">
        <f t="shared" ca="1" si="31"/>
        <v>0</v>
      </c>
      <c r="AP10" s="111">
        <f t="shared" ca="1" si="32"/>
        <v>0</v>
      </c>
      <c r="AQ10" s="111">
        <f t="shared" ca="1" si="33"/>
        <v>0</v>
      </c>
      <c r="AR10" s="112">
        <f t="shared" ca="1" si="34"/>
        <v>0</v>
      </c>
      <c r="AS10" s="25">
        <f ca="1">IF(AND(SUM(AS$7:AS9)=1, SUM($AR10:AR10)=1,OR($AH10=1,$AG10=1)),1,0)</f>
        <v>0</v>
      </c>
      <c r="AT10" s="25">
        <f ca="1">IF(AND(SUM(AT$7:AT9)=1, SUM($AR10:AS10)=1,OR($AH10=1,$AG10=1)),1,0)</f>
        <v>0</v>
      </c>
      <c r="AU10" s="26">
        <f ca="1">IF(AND(SUM(AU$7:AU9)=1, SUM($AR10:AT10)=1,OR($AH10=1,AF10=1),SUM(AZ$7:AZ9)&lt;2),1,0)</f>
        <v>0</v>
      </c>
      <c r="AV10" s="26">
        <f ca="1">IF(AND(SUM(AV$7:AV9)=1, SUM($AR10:AU10)=1,OR($AI10=1,$AJ10=1,$AH10=1,$AF10=1)),1,0)</f>
        <v>0</v>
      </c>
      <c r="AW10" s="26">
        <f ca="1">IF(AND(SUM(AW$7:AW9)=1, SUM($AR10:AV10)=1,OR($AI10=1,$AJ10=1,$AH10=1,$AF10=1)),1,0)</f>
        <v>0</v>
      </c>
      <c r="AX10" s="26">
        <f ca="1">IF(AND(SUM(AX$7:AX9)=1, SUM($AR10:AW10)=1,OR($AI10=1,$AJ10=1,$AH10=1,$AF10=1)),1,0)</f>
        <v>0</v>
      </c>
      <c r="AY10" s="26">
        <f ca="1">IF(AND(SUM(AY$7:AY9)=1, SUM($AR10:AX10)=1,OR($AI10=1,$AJ10=1,$AH10=1,$AF10=1)),1,0)</f>
        <v>0</v>
      </c>
      <c r="AZ10" s="26">
        <f ca="1">IF(AND(SUM(AZ$7:AZ9)=1, SUM($AR10:AY10)=1,SUM(AU$7:AU9)&lt;2,OR(AI10=1,AJ10=1,AF10=1)),1,0)</f>
        <v>0</v>
      </c>
      <c r="BA10" s="26">
        <f ca="1">IF(AND(SUM(BA$7:BA9)=1,OR($AK10=1)),1,0)</f>
        <v>0</v>
      </c>
      <c r="BB10" s="26">
        <f ca="1">IF(AND(SUM(BB$7:BB9)=1,OR($AD10=1)),1,0)</f>
        <v>0</v>
      </c>
      <c r="BC10" s="27">
        <f ca="1">IF(SUM($AR10:BB10)=1,1,0)</f>
        <v>0</v>
      </c>
      <c r="BD10" s="28" t="str">
        <f t="shared" ca="1" si="35"/>
        <v/>
      </c>
      <c r="BE10" s="26" t="str">
        <f t="shared" ca="1" si="36"/>
        <v/>
      </c>
      <c r="BF10" s="26" t="str">
        <f t="shared" ca="1" si="37"/>
        <v/>
      </c>
      <c r="BG10" s="26" t="str">
        <f t="shared" ca="1" si="38"/>
        <v/>
      </c>
      <c r="BH10" s="26" t="str">
        <f t="shared" ca="1" si="39"/>
        <v/>
      </c>
      <c r="BI10" s="26" t="str">
        <f t="shared" ca="1" si="40"/>
        <v/>
      </c>
      <c r="BJ10" s="26" t="str">
        <f t="shared" ca="1" si="41"/>
        <v/>
      </c>
      <c r="BK10" s="26" t="str">
        <f t="shared" ca="1" si="42"/>
        <v/>
      </c>
      <c r="BL10" s="26" t="str">
        <f t="shared" ca="1" si="43"/>
        <v/>
      </c>
      <c r="BM10" s="26" t="str">
        <f t="shared" ca="1" si="44"/>
        <v/>
      </c>
      <c r="BN10" s="27" t="str">
        <f t="shared" ca="1" si="45"/>
        <v/>
      </c>
      <c r="BO10" s="284" t="str">
        <f t="shared" ca="1" si="46"/>
        <v/>
      </c>
      <c r="BP10" s="167" t="str">
        <f t="shared" ca="1" si="47"/>
        <v/>
      </c>
      <c r="BQ10" s="167" t="str">
        <f t="shared" ca="1" si="48"/>
        <v/>
      </c>
      <c r="BR10" s="167" t="str">
        <f t="shared" ca="1" si="49"/>
        <v/>
      </c>
      <c r="BS10" s="167" t="str">
        <f t="shared" ca="1" si="50"/>
        <v/>
      </c>
      <c r="BT10" s="167" t="str">
        <f t="shared" ca="1" si="51"/>
        <v/>
      </c>
      <c r="BU10" s="167" t="str">
        <f t="shared" ca="1" si="52"/>
        <v/>
      </c>
      <c r="BV10" s="167" t="str">
        <f t="shared" ca="1" si="53"/>
        <v/>
      </c>
      <c r="BW10" s="32" t="str">
        <f t="shared" ca="1" si="54"/>
        <v/>
      </c>
      <c r="BX10" s="113"/>
      <c r="BY10" s="73"/>
      <c r="BZ10" s="73" t="str">
        <f ca="1">IF(CE10&gt;0,INDIRECT("'Product Codes'!C"&amp;CE10),"")</f>
        <v>Varusteet</v>
      </c>
      <c r="CA10" s="252" t="str">
        <f ca="1">IF(CE10&gt;0,INDIRECT("'Product Codes'!D"&amp;CE10),"")</f>
        <v/>
      </c>
      <c r="CB10" s="252" t="str">
        <f ca="1">IF(CE10&gt;0,INDIRECT("'Product Codes'!E"&amp;CE10),"")</f>
        <v/>
      </c>
      <c r="CC10" s="252" t="str">
        <f ca="1">IF(CE10&gt;0,INDIRECT("'Product Codes'!F"&amp;CE10),"")</f>
        <v/>
      </c>
      <c r="CD10" s="94"/>
      <c r="CE10" s="92">
        <f ca="1">'Product Codes'!G3</f>
        <v>50</v>
      </c>
      <c r="CF10" s="94"/>
      <c r="CG10" s="94"/>
      <c r="CH10" s="94"/>
      <c r="CI10" s="93"/>
      <c r="CJ10" s="93"/>
      <c r="CK10" s="93"/>
      <c r="CL10" s="93"/>
      <c r="CM10" s="93"/>
      <c r="CN10" s="93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  <c r="DC10" s="93"/>
      <c r="DD10" s="93"/>
      <c r="DE10" s="93"/>
      <c r="DF10" s="93"/>
      <c r="DG10" s="93"/>
      <c r="DH10" s="93"/>
      <c r="DI10" s="93"/>
      <c r="DJ10" s="93"/>
      <c r="DK10" s="93"/>
      <c r="DL10" s="93"/>
      <c r="DM10" s="93"/>
      <c r="DN10" s="93"/>
      <c r="DO10" s="93"/>
      <c r="DP10" s="93"/>
      <c r="DQ10" s="93"/>
      <c r="DR10" s="93"/>
      <c r="DS10" s="93"/>
      <c r="DT10" s="93"/>
      <c r="DU10" s="93"/>
      <c r="DV10" s="93"/>
      <c r="DW10" s="93"/>
      <c r="DX10" s="93"/>
      <c r="DY10" s="93"/>
      <c r="DZ10" s="93"/>
      <c r="EA10" s="93"/>
      <c r="EB10" s="93"/>
      <c r="EC10" s="93"/>
      <c r="ED10" s="93"/>
      <c r="EE10" s="93"/>
      <c r="EF10" s="93"/>
      <c r="EG10" s="93"/>
      <c r="EH10" s="93"/>
      <c r="EI10" s="93"/>
      <c r="EJ10" s="93"/>
      <c r="EK10" s="93"/>
      <c r="EL10" s="93"/>
      <c r="EM10" s="93"/>
      <c r="EN10" s="93"/>
      <c r="EO10" s="93"/>
      <c r="EP10" s="93"/>
      <c r="EQ10" s="93"/>
      <c r="ER10" s="93"/>
      <c r="ES10" s="93"/>
      <c r="ET10" s="93"/>
      <c r="EU10" s="93"/>
      <c r="EV10" s="93"/>
      <c r="EW10" s="93"/>
      <c r="EX10" s="93"/>
      <c r="EY10" s="93"/>
      <c r="EZ10" s="93"/>
      <c r="FA10" s="93"/>
      <c r="FB10" s="93"/>
      <c r="FC10" s="93"/>
      <c r="FD10" s="93"/>
      <c r="FE10" s="93"/>
      <c r="FF10" s="93"/>
      <c r="FG10" s="93"/>
      <c r="FH10" s="93"/>
      <c r="FI10" s="93"/>
      <c r="FJ10" s="93"/>
      <c r="FK10" s="93"/>
      <c r="FL10" s="93"/>
      <c r="FM10" s="93"/>
      <c r="FN10" s="93"/>
      <c r="FO10" s="93"/>
      <c r="FP10" s="93"/>
      <c r="FQ10" s="93"/>
      <c r="FR10" s="93"/>
      <c r="FS10" s="93"/>
      <c r="FT10" s="93"/>
      <c r="FU10" s="93"/>
      <c r="FV10" s="93"/>
    </row>
    <row r="11" spans="1:178" s="92" customFormat="1" ht="15" customHeight="1" thickBot="1" x14ac:dyDescent="0.3">
      <c r="A11" s="94"/>
      <c r="B11" s="94"/>
      <c r="C11" s="232" t="str">
        <f ca="1">CONCATENATE(SelectionData!D11,N11)</f>
        <v>IV-kone R-Sarja</v>
      </c>
      <c r="D11" s="118" t="s">
        <v>50</v>
      </c>
      <c r="E11" s="121" t="str">
        <f t="shared" si="55"/>
        <v>€</v>
      </c>
      <c r="F11" s="117" t="str">
        <f ca="1">CONCATENATE(BD11,BE11,BF11,BG11,BH11,BI11,BJ11,BK11,BL11,BM11,BN11)</f>
        <v/>
      </c>
      <c r="G11" s="205"/>
      <c r="H11" s="205"/>
      <c r="I11" s="117" t="str">
        <f>M11</f>
        <v>-</v>
      </c>
      <c r="J11" s="104"/>
      <c r="K11" s="115"/>
      <c r="L11" s="95"/>
      <c r="M11" s="95" t="str">
        <f t="shared" si="4"/>
        <v>-</v>
      </c>
      <c r="N11" s="116" t="str">
        <f>IF(D10&lt;&gt;"-",$N$2,"")</f>
        <v/>
      </c>
      <c r="O11" s="95" t="str">
        <f t="shared" si="17"/>
        <v/>
      </c>
      <c r="P11" s="95" t="str">
        <f t="shared" ca="1" si="5"/>
        <v/>
      </c>
      <c r="Q11" s="80" t="str">
        <f t="shared" ca="1" si="6"/>
        <v/>
      </c>
      <c r="R11" s="80" t="str">
        <f t="shared" ca="1" si="7"/>
        <v/>
      </c>
      <c r="S11" s="96" t="str">
        <f t="shared" si="2"/>
        <v/>
      </c>
      <c r="T11" s="97" t="str">
        <f t="shared" si="3"/>
        <v/>
      </c>
      <c r="U11" s="116" t="str">
        <f>IF(D11="-","","[2 -"&amp;D11&amp;"]")</f>
        <v/>
      </c>
      <c r="V11" s="95"/>
      <c r="W11" s="95"/>
      <c r="X11" s="95"/>
      <c r="Y11" s="298" t="str">
        <f t="shared" ca="1" si="56"/>
        <v/>
      </c>
      <c r="Z11" s="271" t="str">
        <f t="shared" ca="1" si="18"/>
        <v/>
      </c>
      <c r="AA11" s="271" t="str">
        <f t="shared" ca="1" si="19"/>
        <v/>
      </c>
      <c r="AB11" s="271" t="str">
        <f t="shared" ca="1" si="20"/>
        <v/>
      </c>
      <c r="AC11" s="108">
        <f ca="1">SelectionData!C11</f>
        <v>0</v>
      </c>
      <c r="AD11" s="109">
        <f t="shared" ca="1" si="21"/>
        <v>0</v>
      </c>
      <c r="AE11" s="110">
        <f t="shared" ca="1" si="22"/>
        <v>0</v>
      </c>
      <c r="AF11" s="110">
        <f t="shared" ca="1" si="23"/>
        <v>0</v>
      </c>
      <c r="AG11" s="110">
        <f t="shared" ca="1" si="24"/>
        <v>0</v>
      </c>
      <c r="AH11" s="110">
        <f t="shared" ca="1" si="25"/>
        <v>0</v>
      </c>
      <c r="AI11" s="110">
        <f t="shared" ca="1" si="26"/>
        <v>0</v>
      </c>
      <c r="AJ11" s="110">
        <f t="shared" ca="1" si="27"/>
        <v>0</v>
      </c>
      <c r="AK11" s="110">
        <f t="shared" ca="1" si="28"/>
        <v>0</v>
      </c>
      <c r="AL11" s="110">
        <f t="shared" ca="1" si="57"/>
        <v>0</v>
      </c>
      <c r="AM11" s="110">
        <f t="shared" ca="1" si="29"/>
        <v>0</v>
      </c>
      <c r="AN11" s="110">
        <f t="shared" ca="1" si="30"/>
        <v>0</v>
      </c>
      <c r="AO11" s="110">
        <f t="shared" ca="1" si="31"/>
        <v>0</v>
      </c>
      <c r="AP11" s="111">
        <f t="shared" ca="1" si="32"/>
        <v>0</v>
      </c>
      <c r="AQ11" s="111">
        <f t="shared" ca="1" si="33"/>
        <v>0</v>
      </c>
      <c r="AR11" s="112">
        <f t="shared" ca="1" si="34"/>
        <v>0</v>
      </c>
      <c r="AS11" s="25">
        <f ca="1">IF(AND(SUM(AS$7:AS10)=1, SUM($AR11:AR11)=1,OR($AH11=1,$AG11=1)),1,0)</f>
        <v>0</v>
      </c>
      <c r="AT11" s="25">
        <f ca="1">IF(AND(SUM(AT$7:AT10)=1, SUM($AR11:AS11)=1,OR($AH11=1,$AG11=1)),1,0)</f>
        <v>0</v>
      </c>
      <c r="AU11" s="26">
        <f ca="1">IF(AND(SUM(AU$7:AU10)=1, SUM($AR11:AT11)=1,OR($AH11=1,AF11=1),SUM(AZ$7:AZ10)&lt;2),1,0)</f>
        <v>0</v>
      </c>
      <c r="AV11" s="26">
        <f ca="1">IF(AND(SUM(AV$7:AV10)=1, SUM($AR11:AU11)=1,OR($AI11=1,$AJ11=1,$AH11=1,$AF11=1)),1,0)</f>
        <v>0</v>
      </c>
      <c r="AW11" s="26">
        <f ca="1">IF(AND(SUM(AW$7:AW10)=1, SUM($AR11:AV11)=1,OR($AI11=1,$AJ11=1,$AH11=1,$AF11=1)),1,0)</f>
        <v>0</v>
      </c>
      <c r="AX11" s="26">
        <f ca="1">IF(AND(SUM(AX$7:AX10)=1, SUM($AR11:AW11)=1,OR($AI11=1,$AJ11=1,$AH11=1,$AF11=1)),1,0)</f>
        <v>0</v>
      </c>
      <c r="AY11" s="26">
        <f ca="1">IF(AND(SUM(AY$7:AY10)=1, SUM($AR11:AX11)=1,OR($AI11=1,$AJ11=1,$AH11=1,$AF11=1)),1,0)</f>
        <v>0</v>
      </c>
      <c r="AZ11" s="26">
        <f ca="1">IF(AND(SUM(AZ$7:AZ10)=1, SUM($AR11:AY11)=1,SUM(AU$7:AU10)&lt;2,OR(AI11=1,AJ11=1,AF11=1)),1,0)</f>
        <v>0</v>
      </c>
      <c r="BA11" s="26">
        <f ca="1">IF(AND(SUM(BA$7:BA10)=1,OR($AK11=1)),1,0)</f>
        <v>0</v>
      </c>
      <c r="BB11" s="26">
        <f ca="1">IF(AND(SUM(BB$7:BB10)=1,OR($AD11=1)),1,0)</f>
        <v>0</v>
      </c>
      <c r="BC11" s="27">
        <f ca="1">IF(SUM($AR11:BB11)=1,1,0)</f>
        <v>0</v>
      </c>
      <c r="BD11" s="28" t="str">
        <f t="shared" ca="1" si="35"/>
        <v/>
      </c>
      <c r="BE11" s="26" t="str">
        <f t="shared" ca="1" si="36"/>
        <v/>
      </c>
      <c r="BF11" s="26" t="str">
        <f t="shared" ca="1" si="37"/>
        <v/>
      </c>
      <c r="BG11" s="26" t="str">
        <f t="shared" ca="1" si="38"/>
        <v/>
      </c>
      <c r="BH11" s="26" t="str">
        <f t="shared" ca="1" si="39"/>
        <v/>
      </c>
      <c r="BI11" s="26" t="str">
        <f t="shared" ca="1" si="40"/>
        <v/>
      </c>
      <c r="BJ11" s="26" t="str">
        <f t="shared" ca="1" si="41"/>
        <v/>
      </c>
      <c r="BK11" s="26" t="str">
        <f t="shared" ca="1" si="42"/>
        <v/>
      </c>
      <c r="BL11" s="26" t="str">
        <f t="shared" ca="1" si="43"/>
        <v/>
      </c>
      <c r="BM11" s="26" t="str">
        <f t="shared" ca="1" si="44"/>
        <v/>
      </c>
      <c r="BN11" s="27" t="str">
        <f t="shared" ca="1" si="45"/>
        <v/>
      </c>
      <c r="BO11" s="284" t="str">
        <f t="shared" ca="1" si="46"/>
        <v/>
      </c>
      <c r="BP11" s="167" t="str">
        <f t="shared" ca="1" si="47"/>
        <v/>
      </c>
      <c r="BQ11" s="167" t="str">
        <f t="shared" ca="1" si="48"/>
        <v/>
      </c>
      <c r="BR11" s="167" t="str">
        <f t="shared" ca="1" si="49"/>
        <v/>
      </c>
      <c r="BS11" s="167" t="str">
        <f t="shared" ca="1" si="50"/>
        <v/>
      </c>
      <c r="BT11" s="167" t="str">
        <f t="shared" ca="1" si="51"/>
        <v/>
      </c>
      <c r="BU11" s="167" t="str">
        <f t="shared" ca="1" si="52"/>
        <v/>
      </c>
      <c r="BV11" s="167" t="str">
        <f t="shared" ca="1" si="53"/>
        <v/>
      </c>
      <c r="BW11" s="32" t="str">
        <f t="shared" ca="1" si="54"/>
        <v/>
      </c>
      <c r="BX11" s="113"/>
      <c r="BY11" s="73"/>
      <c r="BZ11" s="73" t="str">
        <f ca="1">IF(CE11&gt;0,INDIRECT("'Product Codes'!C"&amp;CE11),"")</f>
        <v/>
      </c>
      <c r="CA11" s="252" t="str">
        <f ca="1">IF(CE11&gt;0,INDIRECT("'Product Codes'!D"&amp;CE11),"")</f>
        <v/>
      </c>
      <c r="CB11" s="252" t="str">
        <f ca="1">IF(CE11&gt;0,INDIRECT("'Product Codes'!E"&amp;CE11),"")</f>
        <v/>
      </c>
      <c r="CC11" s="252" t="str">
        <f ca="1">IF(CE11&gt;0,INDIRECT("'Product Codes'!F"&amp;CE11),"")</f>
        <v/>
      </c>
      <c r="CD11" s="94"/>
      <c r="CE11" s="92">
        <f ca="1">'Product Codes'!G4</f>
        <v>129</v>
      </c>
      <c r="CF11" s="94"/>
      <c r="CG11" s="94"/>
      <c r="CH11" s="94"/>
      <c r="CI11" s="93"/>
      <c r="CJ11" s="93"/>
      <c r="CK11" s="93"/>
      <c r="CL11" s="93"/>
      <c r="CM11" s="93"/>
      <c r="CN11" s="93"/>
      <c r="CO11" s="93"/>
      <c r="CP11" s="93"/>
      <c r="CQ11" s="93"/>
      <c r="CR11" s="93"/>
      <c r="CS11" s="93"/>
      <c r="CT11" s="93"/>
      <c r="CU11" s="93"/>
      <c r="CV11" s="93"/>
      <c r="CW11" s="93"/>
      <c r="CX11" s="93"/>
      <c r="CY11" s="93"/>
      <c r="CZ11" s="93"/>
      <c r="DA11" s="93"/>
      <c r="DB11" s="93"/>
      <c r="DC11" s="93"/>
      <c r="DD11" s="93"/>
      <c r="DE11" s="93"/>
      <c r="DF11" s="93"/>
      <c r="DG11" s="93"/>
      <c r="DH11" s="93"/>
      <c r="DI11" s="93"/>
      <c r="DJ11" s="93"/>
      <c r="DK11" s="93"/>
      <c r="DL11" s="93"/>
      <c r="DM11" s="93"/>
      <c r="DN11" s="93"/>
      <c r="DO11" s="93"/>
      <c r="DP11" s="93"/>
      <c r="DQ11" s="93"/>
      <c r="DR11" s="93"/>
      <c r="DS11" s="93"/>
      <c r="DT11" s="93"/>
      <c r="DU11" s="93"/>
      <c r="DV11" s="93"/>
      <c r="DW11" s="93"/>
      <c r="DX11" s="93"/>
      <c r="DY11" s="93"/>
      <c r="DZ11" s="93"/>
      <c r="EA11" s="93"/>
      <c r="EB11" s="93"/>
      <c r="EC11" s="93"/>
      <c r="ED11" s="93"/>
      <c r="EE11" s="93"/>
      <c r="EF11" s="93"/>
      <c r="EG11" s="93"/>
      <c r="EH11" s="93"/>
      <c r="EI11" s="93"/>
      <c r="EJ11" s="93"/>
      <c r="EK11" s="93"/>
      <c r="EL11" s="93"/>
      <c r="EM11" s="93"/>
      <c r="EN11" s="93"/>
      <c r="EO11" s="93"/>
      <c r="EP11" s="93"/>
      <c r="EQ11" s="93"/>
      <c r="ER11" s="93"/>
      <c r="ES11" s="93"/>
      <c r="ET11" s="93"/>
      <c r="EU11" s="93"/>
      <c r="EV11" s="93"/>
      <c r="EW11" s="93"/>
      <c r="EX11" s="93"/>
      <c r="EY11" s="93"/>
      <c r="EZ11" s="93"/>
      <c r="FA11" s="93"/>
      <c r="FB11" s="93"/>
      <c r="FC11" s="93"/>
      <c r="FD11" s="93"/>
      <c r="FE11" s="93"/>
      <c r="FF11" s="93"/>
      <c r="FG11" s="93"/>
      <c r="FH11" s="93"/>
      <c r="FI11" s="93"/>
      <c r="FJ11" s="93"/>
      <c r="FK11" s="93"/>
      <c r="FL11" s="93"/>
      <c r="FM11" s="93"/>
      <c r="FN11" s="93"/>
      <c r="FO11" s="93"/>
      <c r="FP11" s="93"/>
      <c r="FQ11" s="93"/>
      <c r="FR11" s="93"/>
      <c r="FS11" s="93"/>
      <c r="FT11" s="93"/>
      <c r="FU11" s="93"/>
      <c r="FV11" s="93"/>
    </row>
    <row r="12" spans="1:178" s="92" customFormat="1" ht="15" customHeight="1" thickBot="1" x14ac:dyDescent="0.3">
      <c r="A12" s="94"/>
      <c r="B12" s="73"/>
      <c r="C12" s="107" t="str">
        <f ca="1">CONCATENATE(SelectionData!D12,N12)</f>
        <v>Varusteet</v>
      </c>
      <c r="D12" s="105" t="str">
        <f ca="1">SelectionData!E12</f>
        <v/>
      </c>
      <c r="E12" s="106" t="str">
        <f ca="1">SelectionData!F12</f>
        <v/>
      </c>
      <c r="F12" s="40" t="str">
        <f ca="1">SelectionData!G12</f>
        <v/>
      </c>
      <c r="G12" s="107" t="str">
        <f ca="1">SelectionData!H12</f>
        <v/>
      </c>
      <c r="H12" s="107" t="str">
        <f ca="1">SelectionData!I12</f>
        <v/>
      </c>
      <c r="I12" s="40" t="str">
        <f ca="1">SelectionData!J12</f>
        <v/>
      </c>
      <c r="J12" s="104"/>
      <c r="K12" s="115"/>
      <c r="L12" s="95"/>
      <c r="M12" s="95" t="str">
        <f t="shared" ca="1" si="4"/>
        <v>-</v>
      </c>
      <c r="N12" s="95" t="str">
        <f>""</f>
        <v/>
      </c>
      <c r="O12" s="95" t="str">
        <f t="shared" ca="1" si="17"/>
        <v/>
      </c>
      <c r="P12" s="95" t="str">
        <f t="shared" ca="1" si="5"/>
        <v/>
      </c>
      <c r="Q12" s="80" t="str">
        <f t="shared" ca="1" si="6"/>
        <v/>
      </c>
      <c r="R12" s="80" t="str">
        <f t="shared" ca="1" si="7"/>
        <v/>
      </c>
      <c r="S12" s="96" t="str">
        <f t="shared" ca="1" si="2"/>
        <v/>
      </c>
      <c r="T12" s="97" t="str">
        <f t="shared" si="3"/>
        <v/>
      </c>
      <c r="U12" s="95" t="str">
        <f>""</f>
        <v/>
      </c>
      <c r="V12" s="95"/>
      <c r="W12" s="95"/>
      <c r="X12" s="95"/>
      <c r="Y12" s="298" t="str">
        <f t="shared" ca="1" si="56"/>
        <v/>
      </c>
      <c r="Z12" s="271" t="str">
        <f t="shared" si="18"/>
        <v/>
      </c>
      <c r="AA12" s="271" t="str">
        <f t="shared" si="19"/>
        <v/>
      </c>
      <c r="AB12" s="271" t="str">
        <f t="shared" si="20"/>
        <v/>
      </c>
      <c r="AC12" s="108">
        <f>SelectionData!C12</f>
        <v>0</v>
      </c>
      <c r="AD12" s="109">
        <f t="shared" ref="AD12:AD31" ca="1" si="58">IF(AND(OR(AC12="MB"),AR12=1),1,0)</f>
        <v>0</v>
      </c>
      <c r="AE12" s="110">
        <f t="shared" ca="1" si="22"/>
        <v>0</v>
      </c>
      <c r="AF12" s="110">
        <f t="shared" ref="AF12:AF31" ca="1" si="59">IF(AND(AC12="DO_GIO",AR12=1),1,0)</f>
        <v>0</v>
      </c>
      <c r="AG12" s="110">
        <f t="shared" ref="AG12:AG31" ca="1" si="60">IF(AND(OR(AC12="DO_SET",AC12="SET_DO_SET"),AR12=1),1,0)</f>
        <v>0</v>
      </c>
      <c r="AH12" s="110">
        <f t="shared" ref="AH12:AH31" ca="1" si="61">IF(AND(AC12="DO_ALL",AR12=1),1,0)</f>
        <v>0</v>
      </c>
      <c r="AI12" s="110">
        <f t="shared" ref="AI12:AI31" ca="1" si="62">IF(AND(AC12="DI",AR12=1),1,0)</f>
        <v>0</v>
      </c>
      <c r="AJ12" s="110">
        <f t="shared" ref="AJ12:AJ31" ca="1" si="63">IF(AND(AC12="AI",AR12=1),1,0)</f>
        <v>0</v>
      </c>
      <c r="AK12" s="110">
        <f t="shared" ref="AK12:AK31" ca="1" si="64">IF(AND(AC12="AO",AR12=1),1,0)</f>
        <v>0</v>
      </c>
      <c r="AL12" s="110">
        <f t="shared" ref="AL12:AL31" ca="1" si="65">SUM(AH12:AJ12)</f>
        <v>0</v>
      </c>
      <c r="AM12" s="110">
        <f t="shared" ca="1" si="29"/>
        <v>0</v>
      </c>
      <c r="AN12" s="110">
        <f t="shared" ca="1" si="30"/>
        <v>0</v>
      </c>
      <c r="AO12" s="110">
        <f t="shared" ref="AO12:AO31" ca="1" si="66">IF(AND(AC12="H",AR12=1),1,0)</f>
        <v>0</v>
      </c>
      <c r="AP12" s="111">
        <f t="shared" ref="AP12:AP31" ca="1" si="67">IF(AND(AC12="S",AR12=1),1,0)</f>
        <v>0</v>
      </c>
      <c r="AQ12" s="111">
        <f t="shared" ca="1" si="33"/>
        <v>0</v>
      </c>
      <c r="AR12" s="112">
        <f t="shared" ca="1" si="34"/>
        <v>0</v>
      </c>
      <c r="AS12" s="25">
        <f ca="1">IF(AND(SUM(AS$7:AS11)=1, SUM($AR12:AR12)=1,OR($AH12=1,$AG12=1)),1,0)</f>
        <v>0</v>
      </c>
      <c r="AT12" s="25">
        <f ca="1">IF(AND(SUM(AT$7:AT11)=1, SUM($AR12:AS12)=1,OR($AH12=1,$AG12=1)),1,0)</f>
        <v>0</v>
      </c>
      <c r="AU12" s="26">
        <f ca="1">IF(AND(SUM(AU$7:AU11)=1, SUM($AR12:AT12)=1,OR($AH12=1,AF12=1),SUM(AZ$7:AZ11)&lt;2),1,0)</f>
        <v>0</v>
      </c>
      <c r="AV12" s="26">
        <f ca="1">IF(AND(SUM(AV$7:AV11)=1, SUM($AR12:AU12)=1,OR($AI12=1,$AJ12=1,$AH12=1,$AF12=1)),1,0)</f>
        <v>0</v>
      </c>
      <c r="AW12" s="26">
        <f ca="1">IF(AND(SUM(AW$7:AW11)=1, SUM($AR12:AV12)=1,OR($AI12=1,$AJ12=1,$AH12=1,$AF12=1)),1,0)</f>
        <v>0</v>
      </c>
      <c r="AX12" s="26">
        <f ca="1">IF(AND(SUM(AX$7:AX11)=1, SUM($AR12:AW12)=1,OR($AI12=1,$AJ12=1,$AH12=1,$AF12=1)),1,0)</f>
        <v>0</v>
      </c>
      <c r="AY12" s="26">
        <f ca="1">IF(AND(SUM(AY$7:AY11)=1, SUM($AR12:AX12)=1,OR($AI12=1,$AJ12=1,$AH12=1,$AF12=1)),1,0)</f>
        <v>0</v>
      </c>
      <c r="AZ12" s="26">
        <f ca="1">IF(AND(SUM(AZ$7:AZ11)=1, SUM($AR12:AY12)=1,SUM(AU$7:AU11)&lt;2,OR(AI12=1,AJ12=1,AF12=1)),1,0)</f>
        <v>0</v>
      </c>
      <c r="BA12" s="26">
        <f ca="1">IF(AND(SUM(BA$7:BA11)=1,OR($AK12=1)),1,0)</f>
        <v>0</v>
      </c>
      <c r="BB12" s="26">
        <f ca="1">IF(AND(SUM(BB$7:BB11)=1,OR($AD12=1)),1,0)</f>
        <v>0</v>
      </c>
      <c r="BC12" s="27">
        <f ca="1">IF(SUM($AR12:BB12)=1,1,0)</f>
        <v>0</v>
      </c>
      <c r="BD12" s="28" t="str">
        <f t="shared" ca="1" si="35"/>
        <v/>
      </c>
      <c r="BE12" s="26" t="str">
        <f t="shared" ca="1" si="36"/>
        <v/>
      </c>
      <c r="BF12" s="26" t="str">
        <f t="shared" ca="1" si="37"/>
        <v/>
      </c>
      <c r="BG12" s="26" t="str">
        <f t="shared" ca="1" si="38"/>
        <v/>
      </c>
      <c r="BH12" s="26" t="str">
        <f t="shared" ca="1" si="39"/>
        <v/>
      </c>
      <c r="BI12" s="26" t="str">
        <f t="shared" ca="1" si="40"/>
        <v/>
      </c>
      <c r="BJ12" s="26" t="str">
        <f t="shared" ca="1" si="41"/>
        <v/>
      </c>
      <c r="BK12" s="26" t="str">
        <f t="shared" ca="1" si="42"/>
        <v/>
      </c>
      <c r="BL12" s="26" t="str">
        <f t="shared" ca="1" si="43"/>
        <v/>
      </c>
      <c r="BM12" s="26" t="str">
        <f t="shared" ca="1" si="44"/>
        <v/>
      </c>
      <c r="BN12" s="27" t="str">
        <f t="shared" ca="1" si="45"/>
        <v/>
      </c>
      <c r="BO12" s="284" t="str">
        <f t="shared" ca="1" si="46"/>
        <v/>
      </c>
      <c r="BP12" s="167" t="str">
        <f t="shared" ca="1" si="47"/>
        <v/>
      </c>
      <c r="BQ12" s="167" t="str">
        <f t="shared" ca="1" si="48"/>
        <v/>
      </c>
      <c r="BR12" s="167" t="str">
        <f t="shared" ca="1" si="49"/>
        <v/>
      </c>
      <c r="BS12" s="167" t="str">
        <f t="shared" ca="1" si="50"/>
        <v/>
      </c>
      <c r="BT12" s="167" t="str">
        <f t="shared" ca="1" si="51"/>
        <v/>
      </c>
      <c r="BU12" s="167" t="str">
        <f t="shared" ca="1" si="52"/>
        <v/>
      </c>
      <c r="BV12" s="167" t="str">
        <f t="shared" ca="1" si="53"/>
        <v/>
      </c>
      <c r="BW12" s="32" t="str">
        <f t="shared" ca="1" si="54"/>
        <v/>
      </c>
      <c r="BX12" s="113"/>
      <c r="BY12" s="73"/>
      <c r="BZ12" s="73" t="str">
        <f t="shared" ref="BZ12" ca="1" si="68">IF(CE12&gt;0,INDIRECT("'Product Codes'!C"&amp;CE12),"")</f>
        <v/>
      </c>
      <c r="CA12" s="252" t="str">
        <f t="shared" ref="CA12" ca="1" si="69">IF(CE12&gt;0,INDIRECT("'Product Codes'!D"&amp;CE12),"")</f>
        <v/>
      </c>
      <c r="CB12" s="252" t="str">
        <f t="shared" ref="CB12" ca="1" si="70">IF(CE12&gt;0,INDIRECT("'Product Codes'!E"&amp;CE12),"")</f>
        <v/>
      </c>
      <c r="CC12" s="252" t="str">
        <f t="shared" ref="CC12" ca="1" si="71">IF(CE12&gt;0,INDIRECT("'Product Codes'!F"&amp;CE12),"")</f>
        <v/>
      </c>
      <c r="CD12" s="94"/>
      <c r="CE12" s="92">
        <f ca="1">'Product Codes'!G5</f>
        <v>130</v>
      </c>
      <c r="CF12" s="94"/>
      <c r="CG12" s="94"/>
      <c r="CH12" s="94"/>
      <c r="CI12" s="93"/>
      <c r="CJ12" s="93"/>
      <c r="CK12" s="93"/>
      <c r="CL12" s="93"/>
      <c r="CM12" s="93"/>
      <c r="CN12" s="93"/>
      <c r="CO12" s="93"/>
      <c r="CP12" s="93"/>
      <c r="CQ12" s="93"/>
      <c r="CR12" s="93"/>
      <c r="CS12" s="93"/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93"/>
      <c r="DK12" s="93"/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93"/>
      <c r="DW12" s="93"/>
      <c r="DX12" s="93"/>
      <c r="DY12" s="93"/>
      <c r="DZ12" s="93"/>
      <c r="EA12" s="93"/>
      <c r="EB12" s="93"/>
      <c r="EC12" s="93"/>
      <c r="ED12" s="93"/>
      <c r="EE12" s="93"/>
      <c r="EF12" s="93"/>
      <c r="EG12" s="93"/>
      <c r="EH12" s="93"/>
      <c r="EI12" s="93"/>
      <c r="EJ12" s="93"/>
      <c r="EK12" s="93"/>
      <c r="EL12" s="93"/>
      <c r="EM12" s="93"/>
      <c r="EN12" s="93"/>
      <c r="EO12" s="93"/>
      <c r="EP12" s="93"/>
      <c r="EQ12" s="93"/>
      <c r="ER12" s="93"/>
      <c r="ES12" s="93"/>
      <c r="ET12" s="93"/>
      <c r="EU12" s="93"/>
      <c r="EV12" s="93"/>
      <c r="EW12" s="93"/>
      <c r="EX12" s="93"/>
      <c r="EY12" s="93"/>
      <c r="EZ12" s="93"/>
      <c r="FA12" s="93"/>
      <c r="FB12" s="93"/>
      <c r="FC12" s="93"/>
      <c r="FD12" s="93"/>
      <c r="FE12" s="93"/>
      <c r="FF12" s="93"/>
      <c r="FG12" s="93"/>
      <c r="FH12" s="93"/>
      <c r="FI12" s="93"/>
      <c r="FJ12" s="93"/>
      <c r="FK12" s="93"/>
      <c r="FL12" s="93"/>
      <c r="FM12" s="93"/>
      <c r="FN12" s="93"/>
      <c r="FO12" s="93"/>
      <c r="FP12" s="93"/>
      <c r="FQ12" s="93"/>
      <c r="FR12" s="93"/>
      <c r="FS12" s="93"/>
      <c r="FT12" s="93"/>
      <c r="FU12" s="93"/>
      <c r="FV12" s="93"/>
    </row>
    <row r="13" spans="1:178" s="92" customFormat="1" ht="15" customHeight="1" thickBot="1" x14ac:dyDescent="0.3">
      <c r="A13" s="94"/>
      <c r="B13" s="94"/>
      <c r="C13" s="203" t="str">
        <f ca="1">CONCATENATE(SelectionData!D13,N13)</f>
        <v>Kattoasennusteline     *** Ei Saatavilla***</v>
      </c>
      <c r="D13" s="118" t="s">
        <v>50</v>
      </c>
      <c r="E13" s="55" t="str">
        <f t="shared" si="55"/>
        <v>€</v>
      </c>
      <c r="F13" s="213" t="str">
        <f ca="1">CONCATENATE(L13,BD13,BE13,BF13,BG13,BH13,BI13,BJ13,BK13,BL13,BM13,BN13)</f>
        <v/>
      </c>
      <c r="G13" s="212"/>
      <c r="H13" s="212"/>
      <c r="I13" s="213" t="str">
        <f t="shared" ref="I13:I28" ca="1" si="72">M13</f>
        <v xml:space="preserve">     *** Ei Saatavilla***</v>
      </c>
      <c r="J13" s="104"/>
      <c r="K13" s="115"/>
      <c r="L13" s="95"/>
      <c r="M13" s="95" t="str">
        <f t="shared" ca="1" si="4"/>
        <v xml:space="preserve">     *** Ei Saatavilla***</v>
      </c>
      <c r="N13" s="116" t="str">
        <f ca="1">IF(OR(D10=SelectionData!F10,D10=SelectionData!G10,D10=SelectionData!H10,D10=SelectionData!I10,D10=SelectionData!J10,D10=SelectionData!K10,D10=SelectionData!L10,D11=SelectionData!G11,D11=SelectionData!H11),"",N2)</f>
        <v xml:space="preserve">     *** Ei Saatavilla***</v>
      </c>
      <c r="O13" s="95" t="str">
        <f>S13</f>
        <v/>
      </c>
      <c r="P13" s="95" t="str">
        <f t="shared" ca="1" si="5"/>
        <v/>
      </c>
      <c r="Q13" s="80" t="str">
        <f t="shared" ca="1" si="6"/>
        <v/>
      </c>
      <c r="R13" s="80" t="str">
        <f t="shared" ca="1" si="7"/>
        <v/>
      </c>
      <c r="S13" s="96" t="str">
        <f t="shared" si="2"/>
        <v/>
      </c>
      <c r="T13" s="97" t="str">
        <f t="shared" si="3"/>
        <v/>
      </c>
      <c r="U13" s="95" t="str">
        <f>""</f>
        <v/>
      </c>
      <c r="V13" s="95"/>
      <c r="W13" s="95"/>
      <c r="X13" s="95"/>
      <c r="Y13" s="298" t="str">
        <f t="shared" ca="1" si="56"/>
        <v/>
      </c>
      <c r="Z13" s="271" t="str">
        <f t="shared" si="18"/>
        <v/>
      </c>
      <c r="AA13" s="271" t="str">
        <f t="shared" si="19"/>
        <v/>
      </c>
      <c r="AB13" s="271" t="str">
        <f t="shared" si="20"/>
        <v/>
      </c>
      <c r="AC13" s="108">
        <f>SelectionData!C13</f>
        <v>0</v>
      </c>
      <c r="AD13" s="109">
        <f t="shared" si="58"/>
        <v>0</v>
      </c>
      <c r="AE13" s="110">
        <f t="shared" si="22"/>
        <v>0</v>
      </c>
      <c r="AF13" s="110">
        <f t="shared" si="59"/>
        <v>0</v>
      </c>
      <c r="AG13" s="110">
        <f t="shared" si="60"/>
        <v>0</v>
      </c>
      <c r="AH13" s="110">
        <f t="shared" si="61"/>
        <v>0</v>
      </c>
      <c r="AI13" s="110">
        <f t="shared" si="62"/>
        <v>0</v>
      </c>
      <c r="AJ13" s="110">
        <f t="shared" si="63"/>
        <v>0</v>
      </c>
      <c r="AK13" s="110">
        <f t="shared" si="64"/>
        <v>0</v>
      </c>
      <c r="AL13" s="110">
        <f t="shared" si="65"/>
        <v>0</v>
      </c>
      <c r="AM13" s="110">
        <f t="shared" si="29"/>
        <v>0</v>
      </c>
      <c r="AN13" s="110">
        <f t="shared" si="30"/>
        <v>0</v>
      </c>
      <c r="AO13" s="110">
        <f t="shared" si="66"/>
        <v>0</v>
      </c>
      <c r="AP13" s="111">
        <f t="shared" si="67"/>
        <v>0</v>
      </c>
      <c r="AQ13" s="111">
        <f t="shared" si="33"/>
        <v>0</v>
      </c>
      <c r="AR13" s="112">
        <f t="shared" si="34"/>
        <v>0</v>
      </c>
      <c r="AS13" s="25">
        <f ca="1">IF(AND(SUM(AS$7:AS12)=1, SUM($AR13:AR13)=1,OR($AH13=1,$AG13=1)),1,0)</f>
        <v>0</v>
      </c>
      <c r="AT13" s="25">
        <f ca="1">IF(AND(SUM(AT$7:AT12)=1, SUM($AR13:AS13)=1,OR($AH13=1,$AG13=1)),1,0)</f>
        <v>0</v>
      </c>
      <c r="AU13" s="26">
        <f ca="1">IF(AND(SUM(AU$7:AU12)=1, SUM($AR13:AT13)=1,OR($AH13=1,AF13=1),SUM(AZ$7:AZ12)&lt;2),1,0)</f>
        <v>0</v>
      </c>
      <c r="AV13" s="26">
        <f ca="1">IF(AND(SUM(AV$7:AV12)=1, SUM($AR13:AU13)=1,OR($AI13=1,$AJ13=1,$AH13=1,$AF13=1)),1,0)</f>
        <v>0</v>
      </c>
      <c r="AW13" s="26">
        <f ca="1">IF(AND(SUM(AW$7:AW12)=1, SUM($AR13:AV13)=1,OR($AI13=1,$AJ13=1,$AH13=1,$AF13=1)),1,0)</f>
        <v>0</v>
      </c>
      <c r="AX13" s="26">
        <f ca="1">IF(AND(SUM(AX$7:AX12)=1, SUM($AR13:AW13)=1,OR($AI13=1,$AJ13=1,$AH13=1,$AF13=1)),1,0)</f>
        <v>0</v>
      </c>
      <c r="AY13" s="26">
        <f ca="1">IF(AND(SUM(AY$7:AY12)=1, SUM($AR13:AX13)=1,OR($AI13=1,$AJ13=1,$AH13=1,$AF13=1)),1,0)</f>
        <v>0</v>
      </c>
      <c r="AZ13" s="26">
        <f ca="1">IF(AND(SUM(AZ$7:AZ12)=1, SUM($AR13:AY13)=1,SUM(AU$7:AU12)&lt;2,OR(AI13=1,AJ13=1,AF13=1)),1,0)</f>
        <v>0</v>
      </c>
      <c r="BA13" s="26">
        <f ca="1">IF(AND(SUM(BA$7:BA12)=1,OR($AK13=1)),1,0)</f>
        <v>0</v>
      </c>
      <c r="BB13" s="26">
        <f ca="1">IF(AND(SUM(BB$7:BB12)=1,OR($AD13=1)),1,0)</f>
        <v>0</v>
      </c>
      <c r="BC13" s="27">
        <f ca="1">IF(SUM($AR13:BB13)=1,1,0)</f>
        <v>0</v>
      </c>
      <c r="BD13" s="28" t="str">
        <f t="shared" ca="1" si="35"/>
        <v/>
      </c>
      <c r="BE13" s="26" t="str">
        <f t="shared" ca="1" si="36"/>
        <v/>
      </c>
      <c r="BF13" s="26" t="str">
        <f t="shared" ca="1" si="37"/>
        <v/>
      </c>
      <c r="BG13" s="26" t="str">
        <f t="shared" ca="1" si="38"/>
        <v/>
      </c>
      <c r="BH13" s="26" t="str">
        <f t="shared" ca="1" si="39"/>
        <v/>
      </c>
      <c r="BI13" s="26" t="str">
        <f t="shared" ca="1" si="40"/>
        <v/>
      </c>
      <c r="BJ13" s="26" t="str">
        <f t="shared" ca="1" si="41"/>
        <v/>
      </c>
      <c r="BK13" s="26" t="str">
        <f t="shared" ca="1" si="42"/>
        <v/>
      </c>
      <c r="BL13" s="26" t="str">
        <f t="shared" ca="1" si="43"/>
        <v/>
      </c>
      <c r="BM13" s="26" t="str">
        <f t="shared" ca="1" si="44"/>
        <v/>
      </c>
      <c r="BN13" s="27" t="str">
        <f t="shared" ca="1" si="45"/>
        <v/>
      </c>
      <c r="BO13" s="284" t="str">
        <f t="shared" ca="1" si="46"/>
        <v/>
      </c>
      <c r="BP13" s="167" t="str">
        <f t="shared" ca="1" si="47"/>
        <v/>
      </c>
      <c r="BQ13" s="167" t="str">
        <f t="shared" ca="1" si="48"/>
        <v/>
      </c>
      <c r="BR13" s="167" t="str">
        <f t="shared" ca="1" si="49"/>
        <v/>
      </c>
      <c r="BS13" s="167" t="str">
        <f t="shared" ca="1" si="50"/>
        <v/>
      </c>
      <c r="BT13" s="167" t="str">
        <f t="shared" ca="1" si="51"/>
        <v/>
      </c>
      <c r="BU13" s="167" t="str">
        <f t="shared" ca="1" si="52"/>
        <v/>
      </c>
      <c r="BV13" s="167" t="str">
        <f t="shared" ca="1" si="53"/>
        <v/>
      </c>
      <c r="BW13" s="32" t="str">
        <f t="shared" ca="1" si="54"/>
        <v/>
      </c>
      <c r="BX13" s="113"/>
      <c r="BY13" s="73"/>
      <c r="BZ13" s="73" t="str">
        <f t="shared" ref="BZ13:BZ28" ca="1" si="73">IF(CE13&gt;0,INDIRECT("'Product Codes'!C"&amp;CE13),"")</f>
        <v>TOIMINTAKAAVIO</v>
      </c>
      <c r="CA13" s="252" t="str">
        <f t="shared" ref="CA13:CA28" ca="1" si="74">IF(CE13&gt;0,INDIRECT("'Product Codes'!D"&amp;CE13),"")</f>
        <v>Kytkentä</v>
      </c>
      <c r="CB13" s="252" t="str">
        <f t="shared" ref="CB13:CB28" ca="1" si="75">IF(CE13&gt;0,INDIRECT("'Product Codes'!E"&amp;CE13),"")</f>
        <v>Valinta käyttöpaneelilla</v>
      </c>
      <c r="CC13" s="252" t="str">
        <f t="shared" ref="CC13:CC28" ca="1" si="76">IF(CE13&gt;0,INDIRECT("'Product Codes'!F"&amp;CE13),"")</f>
        <v>Toimintakaavio Layer</v>
      </c>
      <c r="CD13" s="94"/>
      <c r="CE13" s="92">
        <f ca="1">'Product Codes'!G6</f>
        <v>131</v>
      </c>
      <c r="CF13" s="94"/>
      <c r="CG13" s="94"/>
      <c r="CH13" s="94"/>
      <c r="CI13" s="93"/>
      <c r="CJ13" s="93"/>
      <c r="CK13" s="93"/>
      <c r="CL13" s="93"/>
      <c r="CM13" s="93"/>
      <c r="CN13" s="93"/>
      <c r="CO13" s="93"/>
      <c r="CP13" s="93"/>
      <c r="CQ13" s="93"/>
      <c r="CR13" s="93"/>
      <c r="CS13" s="93"/>
      <c r="CT13" s="93"/>
      <c r="CU13" s="93"/>
      <c r="CV13" s="93"/>
      <c r="CW13" s="93"/>
      <c r="CX13" s="93"/>
      <c r="CY13" s="93"/>
      <c r="CZ13" s="93"/>
      <c r="DA13" s="93"/>
      <c r="DB13" s="93"/>
      <c r="DC13" s="93"/>
      <c r="DD13" s="93"/>
      <c r="DE13" s="93"/>
      <c r="DF13" s="93"/>
      <c r="DG13" s="93"/>
      <c r="DH13" s="93"/>
      <c r="DI13" s="93"/>
      <c r="DJ13" s="93"/>
      <c r="DK13" s="93"/>
      <c r="DL13" s="93"/>
      <c r="DM13" s="93"/>
      <c r="DN13" s="93"/>
      <c r="DO13" s="93"/>
      <c r="DP13" s="93"/>
      <c r="DQ13" s="93"/>
      <c r="DR13" s="93"/>
      <c r="DS13" s="93"/>
      <c r="DT13" s="93"/>
      <c r="DU13" s="93"/>
      <c r="DV13" s="93"/>
      <c r="DW13" s="93"/>
      <c r="DX13" s="93"/>
      <c r="DY13" s="93"/>
      <c r="DZ13" s="93"/>
      <c r="EA13" s="93"/>
      <c r="EB13" s="93"/>
      <c r="EC13" s="93"/>
      <c r="ED13" s="93"/>
      <c r="EE13" s="93"/>
      <c r="EF13" s="93"/>
      <c r="EG13" s="93"/>
      <c r="EH13" s="93"/>
      <c r="EI13" s="93"/>
      <c r="EJ13" s="93"/>
      <c r="EK13" s="93"/>
      <c r="EL13" s="93"/>
      <c r="EM13" s="93"/>
      <c r="EN13" s="93"/>
      <c r="EO13" s="93"/>
      <c r="EP13" s="93"/>
      <c r="EQ13" s="93"/>
      <c r="ER13" s="93"/>
      <c r="ES13" s="93"/>
      <c r="ET13" s="93"/>
      <c r="EU13" s="93"/>
      <c r="EV13" s="93"/>
      <c r="EW13" s="93"/>
      <c r="EX13" s="93"/>
      <c r="EY13" s="93"/>
      <c r="EZ13" s="93"/>
      <c r="FA13" s="93"/>
      <c r="FB13" s="93"/>
      <c r="FC13" s="93"/>
      <c r="FD13" s="93"/>
      <c r="FE13" s="93"/>
      <c r="FF13" s="93"/>
      <c r="FG13" s="93"/>
      <c r="FH13" s="93"/>
      <c r="FI13" s="93"/>
      <c r="FJ13" s="93"/>
      <c r="FK13" s="93"/>
      <c r="FL13" s="93"/>
      <c r="FM13" s="93"/>
      <c r="FN13" s="93"/>
      <c r="FO13" s="93"/>
      <c r="FP13" s="93"/>
      <c r="FQ13" s="93"/>
      <c r="FR13" s="93"/>
      <c r="FS13" s="93"/>
      <c r="FT13" s="93"/>
      <c r="FU13" s="93"/>
      <c r="FV13" s="93"/>
    </row>
    <row r="14" spans="1:178" s="92" customFormat="1" ht="15" customHeight="1" thickBot="1" x14ac:dyDescent="0.3">
      <c r="A14" s="94"/>
      <c r="B14" s="94"/>
      <c r="C14" s="233" t="str">
        <f ca="1">CONCATENATE(SelectionData!D14,N14)</f>
        <v>Seinäasennusteline     *** Ei Saatavilla***</v>
      </c>
      <c r="D14" s="303" t="s">
        <v>50</v>
      </c>
      <c r="E14" s="119" t="str">
        <f t="shared" si="55"/>
        <v>€</v>
      </c>
      <c r="F14" s="215" t="str">
        <f t="shared" ref="F14:F77" ca="1" si="77">CONCATENATE(L14,BD14,BE14,BF14,BG14,BH14,BI14,BJ14,BK14,BL14,BM14,BN14)</f>
        <v/>
      </c>
      <c r="G14" s="202"/>
      <c r="H14" s="202"/>
      <c r="I14" s="215" t="str">
        <f t="shared" ca="1" si="72"/>
        <v xml:space="preserve">     *** Ei Saatavilla***</v>
      </c>
      <c r="J14" s="104"/>
      <c r="K14" s="115"/>
      <c r="L14" s="95"/>
      <c r="M14" s="95" t="str">
        <f t="shared" ca="1" si="4"/>
        <v xml:space="preserve">     *** Ei Saatavilla***</v>
      </c>
      <c r="N14" s="116" t="str">
        <f ca="1">IF(OR(D10=SelectionData!F10,D10=SelectionData!G10,D10=SelectionData!H10,D10=SelectionData!I10,D10=SelectionData!J10,D10=SelectionData!K10,D10=SelectionData!L10),"",N2)</f>
        <v xml:space="preserve">     *** Ei Saatavilla***</v>
      </c>
      <c r="O14" s="95" t="str">
        <f t="shared" si="17"/>
        <v/>
      </c>
      <c r="P14" s="95" t="str">
        <f t="shared" ca="1" si="5"/>
        <v/>
      </c>
      <c r="Q14" s="80" t="str">
        <f t="shared" ca="1" si="6"/>
        <v/>
      </c>
      <c r="R14" s="80" t="str">
        <f t="shared" ca="1" si="7"/>
        <v/>
      </c>
      <c r="S14" s="96" t="str">
        <f t="shared" si="2"/>
        <v/>
      </c>
      <c r="T14" s="97" t="str">
        <f t="shared" si="3"/>
        <v/>
      </c>
      <c r="U14" s="95" t="str">
        <f>""</f>
        <v/>
      </c>
      <c r="V14" s="95"/>
      <c r="W14" s="95"/>
      <c r="X14" s="95"/>
      <c r="Y14" s="298" t="str">
        <f t="shared" ca="1" si="56"/>
        <v/>
      </c>
      <c r="Z14" s="271" t="str">
        <f t="shared" si="18"/>
        <v/>
      </c>
      <c r="AA14" s="271" t="str">
        <f t="shared" si="19"/>
        <v/>
      </c>
      <c r="AB14" s="271" t="str">
        <f t="shared" si="20"/>
        <v/>
      </c>
      <c r="AC14" s="108">
        <f>SelectionData!C14</f>
        <v>0</v>
      </c>
      <c r="AD14" s="109">
        <f t="shared" si="58"/>
        <v>0</v>
      </c>
      <c r="AE14" s="110">
        <f t="shared" si="22"/>
        <v>0</v>
      </c>
      <c r="AF14" s="110">
        <f t="shared" si="59"/>
        <v>0</v>
      </c>
      <c r="AG14" s="110">
        <f t="shared" si="60"/>
        <v>0</v>
      </c>
      <c r="AH14" s="110">
        <f t="shared" si="61"/>
        <v>0</v>
      </c>
      <c r="AI14" s="110">
        <f t="shared" si="62"/>
        <v>0</v>
      </c>
      <c r="AJ14" s="110">
        <f t="shared" si="63"/>
        <v>0</v>
      </c>
      <c r="AK14" s="110">
        <f t="shared" si="64"/>
        <v>0</v>
      </c>
      <c r="AL14" s="110">
        <f t="shared" si="65"/>
        <v>0</v>
      </c>
      <c r="AM14" s="110">
        <f t="shared" si="29"/>
        <v>0</v>
      </c>
      <c r="AN14" s="110">
        <f t="shared" si="30"/>
        <v>0</v>
      </c>
      <c r="AO14" s="110">
        <f t="shared" si="66"/>
        <v>0</v>
      </c>
      <c r="AP14" s="111">
        <f t="shared" si="67"/>
        <v>0</v>
      </c>
      <c r="AQ14" s="111">
        <f t="shared" si="33"/>
        <v>0</v>
      </c>
      <c r="AR14" s="112">
        <f t="shared" si="34"/>
        <v>0</v>
      </c>
      <c r="AS14" s="25">
        <f ca="1">IF(AND(SUM(AS$7:AS13)=1, SUM($AR14:AR14)=1,OR($AH14=1,$AG14=1)),1,0)</f>
        <v>0</v>
      </c>
      <c r="AT14" s="25">
        <f ca="1">IF(AND(SUM(AT$7:AT13)=1, SUM($AR14:AS14)=1,OR($AH14=1,$AG14=1)),1,0)</f>
        <v>0</v>
      </c>
      <c r="AU14" s="26">
        <f ca="1">IF(AND(SUM(AU$7:AU13)=1, SUM($AR14:AT14)=1,OR($AH14=1,AF14=1),SUM(AZ$7:AZ13)&lt;2),1,0)</f>
        <v>0</v>
      </c>
      <c r="AV14" s="26">
        <f ca="1">IF(AND(SUM(AV$7:AV13)=1, SUM($AR14:AU14)=1,OR($AI14=1,$AJ14=1,$AH14=1,$AF14=1)),1,0)</f>
        <v>0</v>
      </c>
      <c r="AW14" s="26">
        <f ca="1">IF(AND(SUM(AW$7:AW13)=1, SUM($AR14:AV14)=1,OR($AI14=1,$AJ14=1,$AH14=1,$AF14=1)),1,0)</f>
        <v>0</v>
      </c>
      <c r="AX14" s="26">
        <f ca="1">IF(AND(SUM(AX$7:AX13)=1, SUM($AR14:AW14)=1,OR($AI14=1,$AJ14=1,$AH14=1,$AF14=1)),1,0)</f>
        <v>0</v>
      </c>
      <c r="AY14" s="26">
        <f ca="1">IF(AND(SUM(AY$7:AY13)=1, SUM($AR14:AX14)=1,OR($AI14=1,$AJ14=1,$AH14=1,$AF14=1)),1,0)</f>
        <v>0</v>
      </c>
      <c r="AZ14" s="26">
        <f ca="1">IF(AND(SUM(AZ$7:AZ13)=1, SUM($AR14:AY14)=1,SUM(AU$7:AU13)&lt;2,OR(AI14=1,AJ14=1,AF14=1)),1,0)</f>
        <v>0</v>
      </c>
      <c r="BA14" s="26">
        <f ca="1">IF(AND(SUM(BA$7:BA13)=1,OR($AK14=1)),1,0)</f>
        <v>0</v>
      </c>
      <c r="BB14" s="26">
        <f ca="1">IF(AND(SUM(BB$7:BB13)=1,OR($AD14=1)),1,0)</f>
        <v>0</v>
      </c>
      <c r="BC14" s="27">
        <f ca="1">IF(SUM($AR14:BB14)=1,1,0)</f>
        <v>0</v>
      </c>
      <c r="BD14" s="28" t="str">
        <f t="shared" ca="1" si="35"/>
        <v/>
      </c>
      <c r="BE14" s="26" t="str">
        <f t="shared" ca="1" si="36"/>
        <v/>
      </c>
      <c r="BF14" s="26" t="str">
        <f t="shared" ca="1" si="37"/>
        <v/>
      </c>
      <c r="BG14" s="26" t="str">
        <f t="shared" ca="1" si="38"/>
        <v/>
      </c>
      <c r="BH14" s="26" t="str">
        <f t="shared" ca="1" si="39"/>
        <v/>
      </c>
      <c r="BI14" s="26" t="str">
        <f t="shared" ca="1" si="40"/>
        <v/>
      </c>
      <c r="BJ14" s="26" t="str">
        <f t="shared" ca="1" si="41"/>
        <v/>
      </c>
      <c r="BK14" s="26" t="str">
        <f t="shared" ca="1" si="42"/>
        <v/>
      </c>
      <c r="BL14" s="26" t="str">
        <f t="shared" ca="1" si="43"/>
        <v/>
      </c>
      <c r="BM14" s="26" t="str">
        <f t="shared" ca="1" si="44"/>
        <v/>
      </c>
      <c r="BN14" s="27" t="str">
        <f t="shared" ca="1" si="45"/>
        <v/>
      </c>
      <c r="BO14" s="284" t="str">
        <f t="shared" ca="1" si="46"/>
        <v/>
      </c>
      <c r="BP14" s="167" t="str">
        <f t="shared" ca="1" si="47"/>
        <v/>
      </c>
      <c r="BQ14" s="167" t="str">
        <f t="shared" ca="1" si="48"/>
        <v/>
      </c>
      <c r="BR14" s="167" t="str">
        <f t="shared" ca="1" si="49"/>
        <v/>
      </c>
      <c r="BS14" s="167" t="str">
        <f t="shared" ca="1" si="50"/>
        <v/>
      </c>
      <c r="BT14" s="167" t="str">
        <f t="shared" ca="1" si="51"/>
        <v/>
      </c>
      <c r="BU14" s="167" t="str">
        <f t="shared" ca="1" si="52"/>
        <v/>
      </c>
      <c r="BV14" s="167" t="str">
        <f t="shared" ca="1" si="53"/>
        <v/>
      </c>
      <c r="BW14" s="32" t="str">
        <f t="shared" ca="1" si="54"/>
        <v/>
      </c>
      <c r="BX14" s="113"/>
      <c r="BY14" s="73"/>
      <c r="BZ14" s="73" t="str">
        <f t="shared" ca="1" si="73"/>
        <v>Järjestelmä</v>
      </c>
      <c r="CA14" s="252" t="str">
        <f t="shared" ca="1" si="74"/>
        <v/>
      </c>
      <c r="CB14" s="252" t="str">
        <f t="shared" ca="1" si="75"/>
        <v/>
      </c>
      <c r="CC14" s="252" t="str">
        <f t="shared" ca="1" si="76"/>
        <v/>
      </c>
      <c r="CD14" s="94"/>
      <c r="CE14" s="92">
        <f ca="1">'Product Codes'!G7</f>
        <v>132</v>
      </c>
      <c r="CF14" s="94"/>
      <c r="CG14" s="94"/>
      <c r="CH14" s="94"/>
      <c r="CI14" s="93"/>
      <c r="CJ14" s="93"/>
      <c r="CK14" s="93"/>
      <c r="CL14" s="93"/>
      <c r="CM14" s="93"/>
      <c r="CN14" s="93"/>
      <c r="CO14" s="93"/>
      <c r="CP14" s="93"/>
      <c r="CQ14" s="93"/>
      <c r="CR14" s="93"/>
      <c r="CS14" s="93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3"/>
      <c r="DK14" s="93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3"/>
      <c r="DW14" s="93"/>
      <c r="DX14" s="93"/>
      <c r="DY14" s="93"/>
      <c r="DZ14" s="93"/>
      <c r="EA14" s="93"/>
      <c r="EB14" s="93"/>
      <c r="EC14" s="93"/>
      <c r="ED14" s="93"/>
      <c r="EE14" s="93"/>
      <c r="EF14" s="93"/>
      <c r="EG14" s="93"/>
      <c r="EH14" s="93"/>
      <c r="EI14" s="93"/>
      <c r="EJ14" s="93"/>
      <c r="EK14" s="93"/>
      <c r="EL14" s="93"/>
      <c r="EM14" s="93"/>
      <c r="EN14" s="93"/>
      <c r="EO14" s="93"/>
      <c r="EP14" s="93"/>
      <c r="EQ14" s="93"/>
      <c r="ER14" s="93"/>
      <c r="ES14" s="93"/>
      <c r="ET14" s="93"/>
      <c r="EU14" s="93"/>
      <c r="EV14" s="93"/>
      <c r="EW14" s="93"/>
      <c r="EX14" s="93"/>
      <c r="EY14" s="93"/>
      <c r="EZ14" s="93"/>
      <c r="FA14" s="93"/>
      <c r="FB14" s="93"/>
      <c r="FC14" s="93"/>
      <c r="FD14" s="93"/>
      <c r="FE14" s="93"/>
      <c r="FF14" s="93"/>
      <c r="FG14" s="93"/>
      <c r="FH14" s="93"/>
      <c r="FI14" s="93"/>
      <c r="FJ14" s="93"/>
      <c r="FK14" s="93"/>
      <c r="FL14" s="93"/>
      <c r="FM14" s="93"/>
      <c r="FN14" s="93"/>
      <c r="FO14" s="93"/>
      <c r="FP14" s="93"/>
      <c r="FQ14" s="93"/>
      <c r="FR14" s="93"/>
      <c r="FS14" s="93"/>
      <c r="FT14" s="93"/>
      <c r="FU14" s="93"/>
      <c r="FV14" s="93"/>
    </row>
    <row r="15" spans="1:178" s="92" customFormat="1" ht="15" customHeight="1" thickBot="1" x14ac:dyDescent="0.3">
      <c r="A15" s="94"/>
      <c r="B15" s="94"/>
      <c r="C15" s="234" t="str">
        <f ca="1">CONCATENATE(SelectionData!D15,N15)</f>
        <v>Lattiajalusta     *** Ei Saatavilla***</v>
      </c>
      <c r="D15" s="118" t="s">
        <v>50</v>
      </c>
      <c r="E15" s="55" t="str">
        <f t="shared" si="55"/>
        <v>€</v>
      </c>
      <c r="F15" s="217" t="str">
        <f t="shared" ca="1" si="77"/>
        <v/>
      </c>
      <c r="G15" s="200"/>
      <c r="H15" s="200"/>
      <c r="I15" s="217" t="str">
        <f t="shared" ca="1" si="72"/>
        <v xml:space="preserve">     *** Ei Saatavilla***</v>
      </c>
      <c r="J15" s="104"/>
      <c r="K15" s="115"/>
      <c r="L15" s="95"/>
      <c r="M15" s="95" t="str">
        <f t="shared" ca="1" si="4"/>
        <v xml:space="preserve">     *** Ei Saatavilla***</v>
      </c>
      <c r="N15" s="116" t="str">
        <f ca="1">IF(D10=SelectionData!L10,"",N2)</f>
        <v xml:space="preserve">     *** Ei Saatavilla***</v>
      </c>
      <c r="O15" s="95" t="str">
        <f t="shared" si="17"/>
        <v/>
      </c>
      <c r="P15" s="95" t="str">
        <f t="shared" ca="1" si="5"/>
        <v/>
      </c>
      <c r="Q15" s="80" t="str">
        <f t="shared" ca="1" si="6"/>
        <v/>
      </c>
      <c r="R15" s="80" t="str">
        <f t="shared" ca="1" si="7"/>
        <v/>
      </c>
      <c r="S15" s="96" t="str">
        <f t="shared" si="2"/>
        <v/>
      </c>
      <c r="T15" s="97" t="str">
        <f t="shared" si="3"/>
        <v/>
      </c>
      <c r="U15" s="95" t="str">
        <f>""</f>
        <v/>
      </c>
      <c r="V15" s="95"/>
      <c r="W15" s="95"/>
      <c r="X15" s="95"/>
      <c r="Y15" s="298" t="str">
        <f t="shared" ca="1" si="56"/>
        <v/>
      </c>
      <c r="Z15" s="271" t="str">
        <f t="shared" si="18"/>
        <v/>
      </c>
      <c r="AA15" s="271" t="str">
        <f t="shared" si="19"/>
        <v/>
      </c>
      <c r="AB15" s="271" t="str">
        <f t="shared" si="20"/>
        <v/>
      </c>
      <c r="AC15" s="108">
        <f>SelectionData!C15</f>
        <v>0</v>
      </c>
      <c r="AD15" s="109">
        <f t="shared" si="58"/>
        <v>0</v>
      </c>
      <c r="AE15" s="110">
        <f t="shared" si="22"/>
        <v>0</v>
      </c>
      <c r="AF15" s="110">
        <f t="shared" si="59"/>
        <v>0</v>
      </c>
      <c r="AG15" s="110">
        <f t="shared" si="60"/>
        <v>0</v>
      </c>
      <c r="AH15" s="110">
        <f t="shared" si="61"/>
        <v>0</v>
      </c>
      <c r="AI15" s="110">
        <f t="shared" si="62"/>
        <v>0</v>
      </c>
      <c r="AJ15" s="110">
        <f t="shared" si="63"/>
        <v>0</v>
      </c>
      <c r="AK15" s="110">
        <f t="shared" si="64"/>
        <v>0</v>
      </c>
      <c r="AL15" s="110">
        <f t="shared" si="65"/>
        <v>0</v>
      </c>
      <c r="AM15" s="110">
        <f t="shared" si="29"/>
        <v>0</v>
      </c>
      <c r="AN15" s="110">
        <f t="shared" si="30"/>
        <v>0</v>
      </c>
      <c r="AO15" s="110">
        <f t="shared" si="66"/>
        <v>0</v>
      </c>
      <c r="AP15" s="111">
        <f t="shared" si="67"/>
        <v>0</v>
      </c>
      <c r="AQ15" s="111">
        <f t="shared" si="33"/>
        <v>0</v>
      </c>
      <c r="AR15" s="112">
        <f t="shared" si="34"/>
        <v>0</v>
      </c>
      <c r="AS15" s="25">
        <f ca="1">IF(AND(SUM(AS$7:AS14)=1, SUM($AR15:AR15)=1,OR($AH15=1,$AG15=1)),1,0)</f>
        <v>0</v>
      </c>
      <c r="AT15" s="25">
        <f ca="1">IF(AND(SUM(AT$7:AT14)=1, SUM($AR15:AS15)=1,OR($AH15=1,$AG15=1)),1,0)</f>
        <v>0</v>
      </c>
      <c r="AU15" s="26">
        <f ca="1">IF(AND(SUM(AU$7:AU14)=1, SUM($AR15:AT15)=1,OR($AH15=1,AF15=1),SUM(AZ$7:AZ14)&lt;2),1,0)</f>
        <v>0</v>
      </c>
      <c r="AV15" s="26">
        <f ca="1">IF(AND(SUM(AV$7:AV14)=1, SUM($AR15:AU15)=1,OR($AI15=1,$AJ15=1,$AH15=1,$AF15=1)),1,0)</f>
        <v>0</v>
      </c>
      <c r="AW15" s="26">
        <f ca="1">IF(AND(SUM(AW$7:AW14)=1, SUM($AR15:AV15)=1,OR($AI15=1,$AJ15=1,$AH15=1,$AF15=1)),1,0)</f>
        <v>0</v>
      </c>
      <c r="AX15" s="26">
        <f ca="1">IF(AND(SUM(AX$7:AX14)=1, SUM($AR15:AW15)=1,OR($AI15=1,$AJ15=1,$AH15=1,$AF15=1)),1,0)</f>
        <v>0</v>
      </c>
      <c r="AY15" s="26">
        <f ca="1">IF(AND(SUM(AY$7:AY14)=1, SUM($AR15:AX15)=1,OR($AI15=1,$AJ15=1,$AH15=1,$AF15=1)),1,0)</f>
        <v>0</v>
      </c>
      <c r="AZ15" s="26">
        <f ca="1">IF(AND(SUM(AZ$7:AZ14)=1, SUM($AR15:AY15)=1,SUM(AU$7:AU14)&lt;2,OR(AI15=1,AJ15=1,AF15=1)),1,0)</f>
        <v>0</v>
      </c>
      <c r="BA15" s="26">
        <f ca="1">IF(AND(SUM(BA$7:BA14)=1,OR($AK15=1)),1,0)</f>
        <v>0</v>
      </c>
      <c r="BB15" s="26">
        <f ca="1">IF(AND(SUM(BB$7:BB14)=1,OR($AD15=1)),1,0)</f>
        <v>0</v>
      </c>
      <c r="BC15" s="27">
        <f ca="1">IF(SUM($AR15:BB15)=1,1,0)</f>
        <v>0</v>
      </c>
      <c r="BD15" s="28" t="str">
        <f t="shared" ca="1" si="35"/>
        <v/>
      </c>
      <c r="BE15" s="26" t="str">
        <f t="shared" ca="1" si="36"/>
        <v/>
      </c>
      <c r="BF15" s="26" t="str">
        <f t="shared" ca="1" si="37"/>
        <v/>
      </c>
      <c r="BG15" s="26" t="str">
        <f t="shared" ca="1" si="38"/>
        <v/>
      </c>
      <c r="BH15" s="26" t="str">
        <f t="shared" ca="1" si="39"/>
        <v/>
      </c>
      <c r="BI15" s="26" t="str">
        <f t="shared" ca="1" si="40"/>
        <v/>
      </c>
      <c r="BJ15" s="26" t="str">
        <f t="shared" ca="1" si="41"/>
        <v/>
      </c>
      <c r="BK15" s="26" t="str">
        <f t="shared" ca="1" si="42"/>
        <v/>
      </c>
      <c r="BL15" s="26" t="str">
        <f t="shared" ca="1" si="43"/>
        <v/>
      </c>
      <c r="BM15" s="26" t="str">
        <f t="shared" ca="1" si="44"/>
        <v/>
      </c>
      <c r="BN15" s="27" t="str">
        <f t="shared" ca="1" si="45"/>
        <v/>
      </c>
      <c r="BO15" s="284" t="str">
        <f t="shared" ca="1" si="46"/>
        <v/>
      </c>
      <c r="BP15" s="167" t="str">
        <f t="shared" ca="1" si="47"/>
        <v/>
      </c>
      <c r="BQ15" s="167" t="str">
        <f t="shared" ca="1" si="48"/>
        <v/>
      </c>
      <c r="BR15" s="167" t="str">
        <f t="shared" ca="1" si="49"/>
        <v/>
      </c>
      <c r="BS15" s="167" t="str">
        <f t="shared" ca="1" si="50"/>
        <v/>
      </c>
      <c r="BT15" s="167" t="str">
        <f t="shared" ca="1" si="51"/>
        <v/>
      </c>
      <c r="BU15" s="167" t="str">
        <f t="shared" ca="1" si="52"/>
        <v/>
      </c>
      <c r="BV15" s="167" t="str">
        <f t="shared" ca="1" si="53"/>
        <v/>
      </c>
      <c r="BW15" s="32" t="str">
        <f t="shared" ca="1" si="54"/>
        <v/>
      </c>
      <c r="BX15" s="113"/>
      <c r="BY15" s="73"/>
      <c r="BZ15" s="73" t="str">
        <f t="shared" ca="1" si="73"/>
        <v>Swegon ei vastaa työkalun mahdollisista virheistä.</v>
      </c>
      <c r="CA15" s="252" t="str">
        <f t="shared" ca="1" si="74"/>
        <v/>
      </c>
      <c r="CB15" s="252" t="str">
        <f t="shared" ca="1" si="75"/>
        <v/>
      </c>
      <c r="CC15" s="252" t="str">
        <f t="shared" ca="1" si="76"/>
        <v/>
      </c>
      <c r="CD15" s="94"/>
      <c r="CE15" s="92">
        <f ca="1">'Product Codes'!G8</f>
        <v>263</v>
      </c>
      <c r="CF15" s="94"/>
      <c r="CG15" s="94"/>
      <c r="CH15" s="94"/>
      <c r="CI15" s="93"/>
      <c r="CJ15" s="93"/>
      <c r="CK15" s="93"/>
      <c r="CL15" s="93"/>
      <c r="CM15" s="93"/>
      <c r="CN15" s="93"/>
      <c r="CO15" s="93"/>
      <c r="CP15" s="93"/>
      <c r="CQ15" s="93"/>
      <c r="CR15" s="93"/>
      <c r="CS15" s="93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3"/>
      <c r="DK15" s="93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3"/>
      <c r="DW15" s="93"/>
      <c r="DX15" s="93"/>
      <c r="DY15" s="93"/>
      <c r="DZ15" s="93"/>
      <c r="EA15" s="93"/>
      <c r="EB15" s="93"/>
      <c r="EC15" s="93"/>
      <c r="ED15" s="93"/>
      <c r="EE15" s="93"/>
      <c r="EF15" s="93"/>
      <c r="EG15" s="93"/>
      <c r="EH15" s="93"/>
      <c r="EI15" s="93"/>
      <c r="EJ15" s="93"/>
      <c r="EK15" s="93"/>
      <c r="EL15" s="93"/>
      <c r="EM15" s="93"/>
      <c r="EN15" s="93"/>
      <c r="EO15" s="93"/>
      <c r="EP15" s="93"/>
      <c r="EQ15" s="93"/>
      <c r="ER15" s="93"/>
      <c r="ES15" s="93"/>
      <c r="ET15" s="93"/>
      <c r="EU15" s="93"/>
      <c r="EV15" s="93"/>
      <c r="EW15" s="93"/>
      <c r="EX15" s="93"/>
      <c r="EY15" s="93"/>
      <c r="EZ15" s="93"/>
      <c r="FA15" s="93"/>
      <c r="FB15" s="93"/>
      <c r="FC15" s="93"/>
      <c r="FD15" s="93"/>
      <c r="FE15" s="93"/>
      <c r="FF15" s="93"/>
      <c r="FG15" s="93"/>
      <c r="FH15" s="93"/>
      <c r="FI15" s="93"/>
      <c r="FJ15" s="93"/>
      <c r="FK15" s="93"/>
      <c r="FL15" s="93"/>
      <c r="FM15" s="93"/>
      <c r="FN15" s="93"/>
      <c r="FO15" s="93"/>
      <c r="FP15" s="93"/>
      <c r="FQ15" s="93"/>
      <c r="FR15" s="93"/>
      <c r="FS15" s="93"/>
      <c r="FT15" s="93"/>
      <c r="FU15" s="93"/>
      <c r="FV15" s="93"/>
    </row>
    <row r="16" spans="1:178" s="92" customFormat="1" ht="15" customHeight="1" thickBot="1" x14ac:dyDescent="0.3">
      <c r="A16" s="94"/>
      <c r="B16" s="94"/>
      <c r="C16" s="233" t="str">
        <f ca="1">CONCATENATE(SelectionData!D16,N16)</f>
        <v>Peitelevyt uppoasennukseen     *** Ei Saatavilla***</v>
      </c>
      <c r="D16" s="118" t="s">
        <v>50</v>
      </c>
      <c r="E16" s="119" t="str">
        <f t="shared" si="55"/>
        <v>€</v>
      </c>
      <c r="F16" s="215" t="str">
        <f t="shared" ca="1" si="77"/>
        <v/>
      </c>
      <c r="G16" s="202"/>
      <c r="H16" s="202"/>
      <c r="I16" s="215" t="str">
        <f t="shared" ca="1" si="72"/>
        <v xml:space="preserve">     *** Ei Saatavilla***</v>
      </c>
      <c r="J16" s="104"/>
      <c r="K16" s="115"/>
      <c r="L16" s="95"/>
      <c r="M16" s="95" t="str">
        <f t="shared" ca="1" si="4"/>
        <v xml:space="preserve">     *** Ei Saatavilla***</v>
      </c>
      <c r="N16" s="116" t="str">
        <f ca="1">IF(OR(D10=SelectionData!F10,D10=SelectionData!G10,D10=SelectionData!H10,D10=SelectionData!I10,D10=SelectionData!J10,D10=SelectionData!K10),"", $N$2)</f>
        <v xml:space="preserve">     *** Ei Saatavilla***</v>
      </c>
      <c r="O16" s="95" t="str">
        <f t="shared" si="17"/>
        <v/>
      </c>
      <c r="P16" s="95" t="str">
        <f t="shared" ca="1" si="5"/>
        <v/>
      </c>
      <c r="Q16" s="80" t="str">
        <f t="shared" ca="1" si="6"/>
        <v/>
      </c>
      <c r="R16" s="80" t="str">
        <f t="shared" ca="1" si="7"/>
        <v/>
      </c>
      <c r="S16" s="96" t="str">
        <f t="shared" si="2"/>
        <v/>
      </c>
      <c r="T16" s="97" t="str">
        <f t="shared" si="3"/>
        <v/>
      </c>
      <c r="U16" s="95" t="str">
        <f>""</f>
        <v/>
      </c>
      <c r="V16" s="95"/>
      <c r="W16" s="95"/>
      <c r="X16" s="95"/>
      <c r="Y16" s="298" t="str">
        <f t="shared" ca="1" si="56"/>
        <v/>
      </c>
      <c r="Z16" s="271" t="str">
        <f t="shared" si="18"/>
        <v/>
      </c>
      <c r="AA16" s="271" t="str">
        <f t="shared" si="19"/>
        <v/>
      </c>
      <c r="AB16" s="271" t="str">
        <f t="shared" si="20"/>
        <v/>
      </c>
      <c r="AC16" s="108">
        <f>SelectionData!C16</f>
        <v>0</v>
      </c>
      <c r="AD16" s="109">
        <f t="shared" si="58"/>
        <v>0</v>
      </c>
      <c r="AE16" s="110">
        <f t="shared" si="22"/>
        <v>0</v>
      </c>
      <c r="AF16" s="110">
        <f t="shared" si="59"/>
        <v>0</v>
      </c>
      <c r="AG16" s="110">
        <f t="shared" si="60"/>
        <v>0</v>
      </c>
      <c r="AH16" s="110">
        <f t="shared" si="61"/>
        <v>0</v>
      </c>
      <c r="AI16" s="110">
        <f t="shared" si="62"/>
        <v>0</v>
      </c>
      <c r="AJ16" s="110">
        <f t="shared" si="63"/>
        <v>0</v>
      </c>
      <c r="AK16" s="110">
        <f t="shared" si="64"/>
        <v>0</v>
      </c>
      <c r="AL16" s="110">
        <f t="shared" si="65"/>
        <v>0</v>
      </c>
      <c r="AM16" s="110">
        <f t="shared" si="29"/>
        <v>0</v>
      </c>
      <c r="AN16" s="110">
        <f t="shared" si="30"/>
        <v>0</v>
      </c>
      <c r="AO16" s="110">
        <f t="shared" si="66"/>
        <v>0</v>
      </c>
      <c r="AP16" s="111">
        <f t="shared" si="67"/>
        <v>0</v>
      </c>
      <c r="AQ16" s="111">
        <f t="shared" si="33"/>
        <v>0</v>
      </c>
      <c r="AR16" s="112">
        <f t="shared" si="34"/>
        <v>0</v>
      </c>
      <c r="AS16" s="25">
        <f ca="1">IF(AND(SUM(AS$7:AS15)=1, SUM($AR16:AR16)=1,OR($AH16=1,$AG16=1)),1,0)</f>
        <v>0</v>
      </c>
      <c r="AT16" s="25">
        <f ca="1">IF(AND(SUM(AT$7:AT15)=1, SUM($AR16:AS16)=1,OR($AH16=1,$AG16=1)),1,0)</f>
        <v>0</v>
      </c>
      <c r="AU16" s="26">
        <f ca="1">IF(AND(SUM(AU$7:AU15)=1, SUM($AR16:AT16)=1,OR($AH16=1,AF16=1),SUM(AZ$7:AZ15)&lt;2),1,0)</f>
        <v>0</v>
      </c>
      <c r="AV16" s="26">
        <f ca="1">IF(AND(SUM(AV$7:AV15)=1, SUM($AR16:AU16)=1,OR($AI16=1,$AJ16=1,$AH16=1,$AF16=1)),1,0)</f>
        <v>0</v>
      </c>
      <c r="AW16" s="26">
        <f ca="1">IF(AND(SUM(AW$7:AW15)=1, SUM($AR16:AV16)=1,OR($AI16=1,$AJ16=1,$AH16=1,$AF16=1)),1,0)</f>
        <v>0</v>
      </c>
      <c r="AX16" s="26">
        <f ca="1">IF(AND(SUM(AX$7:AX15)=1, SUM($AR16:AW16)=1,OR($AI16=1,$AJ16=1,$AH16=1,$AF16=1)),1,0)</f>
        <v>0</v>
      </c>
      <c r="AY16" s="26">
        <f ca="1">IF(AND(SUM(AY$7:AY15)=1, SUM($AR16:AX16)=1,OR($AI16=1,$AJ16=1,$AH16=1,$AF16=1)),1,0)</f>
        <v>0</v>
      </c>
      <c r="AZ16" s="26">
        <f ca="1">IF(AND(SUM(AZ$7:AZ15)=1, SUM($AR16:AY16)=1,SUM(AU$7:AU15)&lt;2,OR(AI16=1,AJ16=1,AF16=1)),1,0)</f>
        <v>0</v>
      </c>
      <c r="BA16" s="26">
        <f ca="1">IF(AND(SUM(BA$7:BA15)=1,OR($AK16=1)),1,0)</f>
        <v>0</v>
      </c>
      <c r="BB16" s="26">
        <f ca="1">IF(AND(SUM(BB$7:BB15)=1,OR($AD16=1)),1,0)</f>
        <v>0</v>
      </c>
      <c r="BC16" s="27">
        <f ca="1">IF(SUM($AR16:BB16)=1,1,0)</f>
        <v>0</v>
      </c>
      <c r="BD16" s="28" t="str">
        <f t="shared" ca="1" si="35"/>
        <v/>
      </c>
      <c r="BE16" s="26" t="str">
        <f t="shared" ca="1" si="36"/>
        <v/>
      </c>
      <c r="BF16" s="26" t="str">
        <f t="shared" ca="1" si="37"/>
        <v/>
      </c>
      <c r="BG16" s="26" t="str">
        <f t="shared" ca="1" si="38"/>
        <v/>
      </c>
      <c r="BH16" s="26" t="str">
        <f t="shared" ca="1" si="39"/>
        <v/>
      </c>
      <c r="BI16" s="26" t="str">
        <f t="shared" ca="1" si="40"/>
        <v/>
      </c>
      <c r="BJ16" s="26" t="str">
        <f t="shared" ca="1" si="41"/>
        <v/>
      </c>
      <c r="BK16" s="26" t="str">
        <f t="shared" ca="1" si="42"/>
        <v/>
      </c>
      <c r="BL16" s="26" t="str">
        <f t="shared" ca="1" si="43"/>
        <v/>
      </c>
      <c r="BM16" s="26" t="str">
        <f t="shared" ca="1" si="44"/>
        <v/>
      </c>
      <c r="BN16" s="27" t="str">
        <f t="shared" ca="1" si="45"/>
        <v/>
      </c>
      <c r="BO16" s="284" t="str">
        <f t="shared" ca="1" si="46"/>
        <v/>
      </c>
      <c r="BP16" s="167" t="str">
        <f t="shared" ca="1" si="47"/>
        <v/>
      </c>
      <c r="BQ16" s="167" t="str">
        <f t="shared" ca="1" si="48"/>
        <v/>
      </c>
      <c r="BR16" s="167" t="str">
        <f t="shared" ca="1" si="49"/>
        <v/>
      </c>
      <c r="BS16" s="167" t="str">
        <f t="shared" ca="1" si="50"/>
        <v/>
      </c>
      <c r="BT16" s="167" t="str">
        <f t="shared" ca="1" si="51"/>
        <v/>
      </c>
      <c r="BU16" s="167" t="str">
        <f t="shared" ca="1" si="52"/>
        <v/>
      </c>
      <c r="BV16" s="167" t="str">
        <f t="shared" ca="1" si="53"/>
        <v/>
      </c>
      <c r="BW16" s="32" t="str">
        <f t="shared" ca="1" si="54"/>
        <v/>
      </c>
      <c r="BX16" s="113"/>
      <c r="BY16" s="73"/>
      <c r="BZ16" s="73" t="str">
        <f ca="1">IF(CE16&gt;0,INDIRECT("'Product Codes'!C"&amp;CE16),"")</f>
        <v>Tarkasta tuotekoodit ja LVI numerot aina ennen tilausta.</v>
      </c>
      <c r="CA16" s="252" t="str">
        <f t="shared" ca="1" si="74"/>
        <v/>
      </c>
      <c r="CB16" s="252" t="str">
        <f t="shared" ca="1" si="75"/>
        <v/>
      </c>
      <c r="CC16" s="252" t="str">
        <f t="shared" ca="1" si="76"/>
        <v/>
      </c>
      <c r="CD16" s="94"/>
      <c r="CE16" s="92">
        <f ca="1">'Product Codes'!G9</f>
        <v>264</v>
      </c>
      <c r="CF16" s="94"/>
      <c r="CG16" s="94"/>
      <c r="CH16" s="94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3"/>
      <c r="DK16" s="93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3"/>
      <c r="DW16" s="93"/>
      <c r="DX16" s="93"/>
      <c r="DY16" s="93"/>
      <c r="DZ16" s="93"/>
      <c r="EA16" s="93"/>
      <c r="EB16" s="93"/>
      <c r="EC16" s="93"/>
      <c r="ED16" s="93"/>
      <c r="EE16" s="93"/>
      <c r="EF16" s="93"/>
      <c r="EG16" s="93"/>
      <c r="EH16" s="93"/>
      <c r="EI16" s="93"/>
      <c r="EJ16" s="93"/>
      <c r="EK16" s="93"/>
      <c r="EL16" s="93"/>
      <c r="EM16" s="93"/>
      <c r="EN16" s="93"/>
      <c r="EO16" s="93"/>
      <c r="EP16" s="93"/>
      <c r="EQ16" s="93"/>
      <c r="ER16" s="93"/>
      <c r="ES16" s="93"/>
      <c r="ET16" s="93"/>
      <c r="EU16" s="93"/>
      <c r="EV16" s="93"/>
      <c r="EW16" s="93"/>
      <c r="EX16" s="93"/>
      <c r="EY16" s="93"/>
      <c r="EZ16" s="93"/>
      <c r="FA16" s="93"/>
      <c r="FB16" s="93"/>
      <c r="FC16" s="93"/>
      <c r="FD16" s="93"/>
      <c r="FE16" s="93"/>
      <c r="FF16" s="93"/>
      <c r="FG16" s="93"/>
      <c r="FH16" s="93"/>
      <c r="FI16" s="93"/>
      <c r="FJ16" s="93"/>
      <c r="FK16" s="93"/>
      <c r="FL16" s="93"/>
      <c r="FM16" s="93"/>
      <c r="FN16" s="93"/>
      <c r="FO16" s="93"/>
      <c r="FP16" s="93"/>
      <c r="FQ16" s="93"/>
      <c r="FR16" s="93"/>
      <c r="FS16" s="93"/>
      <c r="FT16" s="93"/>
      <c r="FU16" s="93"/>
      <c r="FV16" s="93"/>
    </row>
    <row r="17" spans="1:178" s="92" customFormat="1" ht="15" customHeight="1" thickBot="1" x14ac:dyDescent="0.3">
      <c r="A17" s="94"/>
      <c r="B17" s="94"/>
      <c r="C17" s="234" t="str">
        <f ca="1">CONCATENATE(SelectionData!D17,N17)</f>
        <v>Vesilukko</v>
      </c>
      <c r="D17" s="118" t="s">
        <v>50</v>
      </c>
      <c r="E17" s="55" t="str">
        <f t="shared" si="55"/>
        <v>€</v>
      </c>
      <c r="F17" s="217" t="str">
        <f t="shared" ca="1" si="77"/>
        <v/>
      </c>
      <c r="G17" s="200"/>
      <c r="H17" s="200"/>
      <c r="I17" s="217" t="str">
        <f t="shared" ca="1" si="72"/>
        <v>-</v>
      </c>
      <c r="J17" s="104"/>
      <c r="K17" s="115"/>
      <c r="L17" s="95"/>
      <c r="M17" s="95" t="str">
        <f t="shared" ca="1" si="4"/>
        <v>-</v>
      </c>
      <c r="N17" s="116" t="str">
        <f ca="1">IF(OR($D$11=SelectionData!F$11,D$11=SelectionData!I$11,D$11=SelectionData!J$11,D$11=SelectionData!K$11,D$11=SelectionData!L$11),$N$2, "")</f>
        <v/>
      </c>
      <c r="O17" s="95" t="str">
        <f t="shared" si="17"/>
        <v/>
      </c>
      <c r="P17" s="95" t="str">
        <f t="shared" ca="1" si="5"/>
        <v/>
      </c>
      <c r="Q17" s="80" t="str">
        <f t="shared" ca="1" si="6"/>
        <v/>
      </c>
      <c r="R17" s="80" t="str">
        <f t="shared" ca="1" si="7"/>
        <v/>
      </c>
      <c r="S17" s="96" t="str">
        <f t="shared" si="2"/>
        <v/>
      </c>
      <c r="T17" s="97" t="str">
        <f t="shared" si="3"/>
        <v/>
      </c>
      <c r="U17" s="95" t="str">
        <f>""</f>
        <v/>
      </c>
      <c r="V17" s="95"/>
      <c r="W17" s="95"/>
      <c r="X17" s="95"/>
      <c r="Y17" s="298" t="str">
        <f t="shared" ca="1" si="56"/>
        <v/>
      </c>
      <c r="Z17" s="271" t="str">
        <f t="shared" si="18"/>
        <v/>
      </c>
      <c r="AA17" s="271" t="str">
        <f t="shared" si="19"/>
        <v/>
      </c>
      <c r="AB17" s="271" t="str">
        <f t="shared" si="20"/>
        <v/>
      </c>
      <c r="AC17" s="108">
        <f>SelectionData!C17</f>
        <v>0</v>
      </c>
      <c r="AD17" s="109">
        <f t="shared" si="58"/>
        <v>0</v>
      </c>
      <c r="AE17" s="110">
        <f t="shared" si="22"/>
        <v>0</v>
      </c>
      <c r="AF17" s="110">
        <f t="shared" si="59"/>
        <v>0</v>
      </c>
      <c r="AG17" s="110">
        <f t="shared" si="60"/>
        <v>0</v>
      </c>
      <c r="AH17" s="110">
        <f t="shared" si="61"/>
        <v>0</v>
      </c>
      <c r="AI17" s="110">
        <f t="shared" si="62"/>
        <v>0</v>
      </c>
      <c r="AJ17" s="110">
        <f t="shared" si="63"/>
        <v>0</v>
      </c>
      <c r="AK17" s="110">
        <f t="shared" si="64"/>
        <v>0</v>
      </c>
      <c r="AL17" s="110">
        <f t="shared" si="65"/>
        <v>0</v>
      </c>
      <c r="AM17" s="110">
        <f t="shared" si="29"/>
        <v>0</v>
      </c>
      <c r="AN17" s="110">
        <f t="shared" si="30"/>
        <v>0</v>
      </c>
      <c r="AO17" s="110">
        <f t="shared" si="66"/>
        <v>0</v>
      </c>
      <c r="AP17" s="111">
        <f t="shared" si="67"/>
        <v>0</v>
      </c>
      <c r="AQ17" s="111">
        <f t="shared" si="33"/>
        <v>0</v>
      </c>
      <c r="AR17" s="112">
        <f t="shared" si="34"/>
        <v>0</v>
      </c>
      <c r="AS17" s="25">
        <f ca="1">IF(AND(SUM(AS$7:AS16)=1, SUM($AR17:AR17)=1,OR($AH17=1,$AG17=1)),1,0)</f>
        <v>0</v>
      </c>
      <c r="AT17" s="25">
        <f ca="1">IF(AND(SUM(AT$7:AT16)=1, SUM($AR17:AS17)=1,OR($AH17=1,$AG17=1)),1,0)</f>
        <v>0</v>
      </c>
      <c r="AU17" s="26">
        <f ca="1">IF(AND(SUM(AU$7:AU16)=1, SUM($AR17:AT17)=1,OR($AH17=1,AF17=1),SUM(AZ$7:AZ16)&lt;2),1,0)</f>
        <v>0</v>
      </c>
      <c r="AV17" s="26">
        <f ca="1">IF(AND(SUM(AV$7:AV16)=1, SUM($AR17:AU17)=1,OR($AI17=1,$AJ17=1,$AH17=1,$AF17=1)),1,0)</f>
        <v>0</v>
      </c>
      <c r="AW17" s="26">
        <f ca="1">IF(AND(SUM(AW$7:AW16)=1, SUM($AR17:AV17)=1,OR($AI17=1,$AJ17=1,$AH17=1,$AF17=1)),1,0)</f>
        <v>0</v>
      </c>
      <c r="AX17" s="26">
        <f ca="1">IF(AND(SUM(AX$7:AX16)=1, SUM($AR17:AW17)=1,OR($AI17=1,$AJ17=1,$AH17=1,$AF17=1)),1,0)</f>
        <v>0</v>
      </c>
      <c r="AY17" s="26">
        <f ca="1">IF(AND(SUM(AY$7:AY16)=1, SUM($AR17:AX17)=1,OR($AI17=1,$AJ17=1,$AH17=1,$AF17=1)),1,0)</f>
        <v>0</v>
      </c>
      <c r="AZ17" s="26">
        <f ca="1">IF(AND(SUM(AZ$7:AZ16)=1, SUM($AR17:AY17)=1,SUM(AU$7:AU16)&lt;2,OR(AI17=1,AJ17=1,AF17=1)),1,0)</f>
        <v>0</v>
      </c>
      <c r="BA17" s="26">
        <f ca="1">IF(AND(SUM(BA$7:BA16)=1,OR($AK17=1)),1,0)</f>
        <v>0</v>
      </c>
      <c r="BB17" s="26">
        <f ca="1">IF(AND(SUM(BB$7:BB16)=1,OR($AD17=1)),1,0)</f>
        <v>0</v>
      </c>
      <c r="BC17" s="27">
        <f ca="1">IF(SUM($AR17:BB17)=1,1,0)</f>
        <v>0</v>
      </c>
      <c r="BD17" s="28" t="str">
        <f t="shared" ca="1" si="35"/>
        <v/>
      </c>
      <c r="BE17" s="26" t="str">
        <f t="shared" ca="1" si="36"/>
        <v/>
      </c>
      <c r="BF17" s="26" t="str">
        <f t="shared" ca="1" si="37"/>
        <v/>
      </c>
      <c r="BG17" s="26" t="str">
        <f t="shared" ca="1" si="38"/>
        <v/>
      </c>
      <c r="BH17" s="26" t="str">
        <f t="shared" ca="1" si="39"/>
        <v/>
      </c>
      <c r="BI17" s="26" t="str">
        <f t="shared" ca="1" si="40"/>
        <v/>
      </c>
      <c r="BJ17" s="26" t="str">
        <f t="shared" ca="1" si="41"/>
        <v/>
      </c>
      <c r="BK17" s="26" t="str">
        <f t="shared" ca="1" si="42"/>
        <v/>
      </c>
      <c r="BL17" s="26" t="str">
        <f t="shared" ca="1" si="43"/>
        <v/>
      </c>
      <c r="BM17" s="26" t="str">
        <f t="shared" ca="1" si="44"/>
        <v/>
      </c>
      <c r="BN17" s="27" t="str">
        <f t="shared" ca="1" si="45"/>
        <v/>
      </c>
      <c r="BO17" s="284" t="str">
        <f t="shared" ca="1" si="46"/>
        <v/>
      </c>
      <c r="BP17" s="167" t="str">
        <f t="shared" ca="1" si="47"/>
        <v/>
      </c>
      <c r="BQ17" s="167" t="str">
        <f t="shared" ca="1" si="48"/>
        <v/>
      </c>
      <c r="BR17" s="167" t="str">
        <f t="shared" ca="1" si="49"/>
        <v/>
      </c>
      <c r="BS17" s="167" t="str">
        <f t="shared" ca="1" si="50"/>
        <v/>
      </c>
      <c r="BT17" s="167" t="str">
        <f t="shared" ca="1" si="51"/>
        <v/>
      </c>
      <c r="BU17" s="167" t="str">
        <f t="shared" ca="1" si="52"/>
        <v/>
      </c>
      <c r="BV17" s="167" t="str">
        <f t="shared" ca="1" si="53"/>
        <v/>
      </c>
      <c r="BW17" s="32" t="str">
        <f t="shared" ca="1" si="54"/>
        <v/>
      </c>
      <c r="BX17" s="113"/>
      <c r="BY17" s="73"/>
      <c r="BZ17" s="73" t="str">
        <f t="shared" ca="1" si="73"/>
        <v/>
      </c>
      <c r="CA17" s="252" t="str">
        <f t="shared" ca="1" si="74"/>
        <v/>
      </c>
      <c r="CB17" s="252" t="str">
        <f t="shared" ca="1" si="75"/>
        <v/>
      </c>
      <c r="CC17" s="252" t="str">
        <f t="shared" ca="1" si="76"/>
        <v/>
      </c>
      <c r="CD17" s="94"/>
      <c r="CE17" s="92">
        <f ca="1">'Product Codes'!G10</f>
        <v>0</v>
      </c>
      <c r="CF17" s="94"/>
      <c r="CG17" s="94"/>
      <c r="CH17" s="94"/>
      <c r="CI17" s="93"/>
      <c r="CJ17" s="93"/>
      <c r="CK17" s="93"/>
      <c r="CL17" s="93"/>
      <c r="CM17" s="93"/>
      <c r="CN17" s="93"/>
      <c r="CO17" s="93"/>
      <c r="CP17" s="93"/>
      <c r="CQ17" s="93"/>
      <c r="CR17" s="93"/>
      <c r="CS17" s="93"/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93"/>
      <c r="DK17" s="93"/>
      <c r="DL17" s="93"/>
      <c r="DM17" s="93"/>
      <c r="DN17" s="93"/>
      <c r="DO17" s="93"/>
      <c r="DP17" s="93"/>
      <c r="DQ17" s="93"/>
      <c r="DR17" s="93"/>
      <c r="DS17" s="93"/>
      <c r="DT17" s="93"/>
      <c r="DU17" s="93"/>
      <c r="DV17" s="93"/>
      <c r="DW17" s="93"/>
      <c r="DX17" s="93"/>
      <c r="DY17" s="93"/>
      <c r="DZ17" s="93"/>
      <c r="EA17" s="93"/>
      <c r="EB17" s="93"/>
      <c r="EC17" s="93"/>
      <c r="ED17" s="93"/>
      <c r="EE17" s="93"/>
      <c r="EF17" s="93"/>
      <c r="EG17" s="93"/>
      <c r="EH17" s="93"/>
      <c r="EI17" s="93"/>
      <c r="EJ17" s="93"/>
      <c r="EK17" s="93"/>
      <c r="EL17" s="93"/>
      <c r="EM17" s="93"/>
      <c r="EN17" s="93"/>
      <c r="EO17" s="93"/>
      <c r="EP17" s="93"/>
      <c r="EQ17" s="93"/>
      <c r="ER17" s="93"/>
      <c r="ES17" s="93"/>
      <c r="ET17" s="93"/>
      <c r="EU17" s="93"/>
      <c r="EV17" s="93"/>
      <c r="EW17" s="93"/>
      <c r="EX17" s="93"/>
      <c r="EY17" s="93"/>
      <c r="EZ17" s="93"/>
      <c r="FA17" s="93"/>
      <c r="FB17" s="93"/>
      <c r="FC17" s="93"/>
      <c r="FD17" s="93"/>
      <c r="FE17" s="93"/>
      <c r="FF17" s="93"/>
      <c r="FG17" s="93"/>
      <c r="FH17" s="93"/>
      <c r="FI17" s="93"/>
      <c r="FJ17" s="93"/>
      <c r="FK17" s="93"/>
      <c r="FL17" s="93"/>
      <c r="FM17" s="93"/>
      <c r="FN17" s="93"/>
      <c r="FO17" s="93"/>
      <c r="FP17" s="93"/>
      <c r="FQ17" s="93"/>
      <c r="FR17" s="93"/>
      <c r="FS17" s="93"/>
      <c r="FT17" s="93"/>
      <c r="FU17" s="93"/>
      <c r="FV17" s="93"/>
    </row>
    <row r="18" spans="1:178" s="92" customFormat="1" ht="15" customHeight="1" thickBot="1" x14ac:dyDescent="0.3">
      <c r="A18" s="94"/>
      <c r="B18" s="94"/>
      <c r="C18" s="233" t="str">
        <f ca="1">CONCATENATE(SelectionData!D18,N18)</f>
        <v>Kondenssivesiletku</v>
      </c>
      <c r="D18" s="118" t="s">
        <v>50</v>
      </c>
      <c r="E18" s="119" t="str">
        <f t="shared" si="55"/>
        <v>€</v>
      </c>
      <c r="F18" s="215" t="str">
        <f t="shared" ca="1" si="77"/>
        <v/>
      </c>
      <c r="G18" s="202"/>
      <c r="H18" s="202"/>
      <c r="I18" s="215" t="str">
        <f t="shared" ca="1" si="72"/>
        <v>-</v>
      </c>
      <c r="J18" s="104"/>
      <c r="K18" s="115"/>
      <c r="L18" s="95"/>
      <c r="M18" s="95" t="str">
        <f t="shared" ca="1" si="4"/>
        <v>-</v>
      </c>
      <c r="N18" s="116" t="str">
        <f ca="1">IF(OR($D$11=SelectionData!F$11,D$11=SelectionData!I$11,D$11=SelectionData!J$11,D$11=SelectionData!K$11,D$11=SelectionData!L$11),$N$2, "")</f>
        <v/>
      </c>
      <c r="O18" s="95" t="str">
        <f t="shared" si="17"/>
        <v/>
      </c>
      <c r="P18" s="95" t="str">
        <f t="shared" ca="1" si="5"/>
        <v/>
      </c>
      <c r="Q18" s="80" t="str">
        <f t="shared" ca="1" si="6"/>
        <v/>
      </c>
      <c r="R18" s="80" t="str">
        <f t="shared" ca="1" si="7"/>
        <v/>
      </c>
      <c r="S18" s="96" t="str">
        <f t="shared" si="2"/>
        <v/>
      </c>
      <c r="T18" s="97" t="str">
        <f t="shared" si="3"/>
        <v/>
      </c>
      <c r="U18" s="95" t="str">
        <f>""</f>
        <v/>
      </c>
      <c r="V18" s="95"/>
      <c r="W18" s="95"/>
      <c r="X18" s="95"/>
      <c r="Y18" s="298" t="str">
        <f t="shared" ca="1" si="56"/>
        <v/>
      </c>
      <c r="Z18" s="271" t="str">
        <f t="shared" si="18"/>
        <v/>
      </c>
      <c r="AA18" s="271" t="str">
        <f t="shared" si="19"/>
        <v/>
      </c>
      <c r="AB18" s="271" t="str">
        <f t="shared" si="20"/>
        <v/>
      </c>
      <c r="AC18" s="108">
        <f>SelectionData!C18</f>
        <v>0</v>
      </c>
      <c r="AD18" s="109">
        <f t="shared" si="58"/>
        <v>0</v>
      </c>
      <c r="AE18" s="110">
        <f t="shared" si="22"/>
        <v>0</v>
      </c>
      <c r="AF18" s="110">
        <f t="shared" si="59"/>
        <v>0</v>
      </c>
      <c r="AG18" s="110">
        <f t="shared" si="60"/>
        <v>0</v>
      </c>
      <c r="AH18" s="110">
        <f t="shared" si="61"/>
        <v>0</v>
      </c>
      <c r="AI18" s="110">
        <f t="shared" si="62"/>
        <v>0</v>
      </c>
      <c r="AJ18" s="110">
        <f t="shared" si="63"/>
        <v>0</v>
      </c>
      <c r="AK18" s="110">
        <f t="shared" si="64"/>
        <v>0</v>
      </c>
      <c r="AL18" s="110">
        <f t="shared" si="65"/>
        <v>0</v>
      </c>
      <c r="AM18" s="110">
        <f t="shared" si="29"/>
        <v>0</v>
      </c>
      <c r="AN18" s="110">
        <f t="shared" si="30"/>
        <v>0</v>
      </c>
      <c r="AO18" s="110">
        <f t="shared" si="66"/>
        <v>0</v>
      </c>
      <c r="AP18" s="111">
        <f t="shared" si="67"/>
        <v>0</v>
      </c>
      <c r="AQ18" s="111">
        <f t="shared" si="33"/>
        <v>0</v>
      </c>
      <c r="AR18" s="112">
        <f t="shared" si="34"/>
        <v>0</v>
      </c>
      <c r="AS18" s="25">
        <f ca="1">IF(AND(SUM(AS$7:AS17)=1, SUM($AR18:AR18)=1,OR($AH18=1,$AG18=1)),1,0)</f>
        <v>0</v>
      </c>
      <c r="AT18" s="25">
        <f ca="1">IF(AND(SUM(AT$7:AT17)=1, SUM($AR18:AS18)=1,OR($AH18=1,$AG18=1)),1,0)</f>
        <v>0</v>
      </c>
      <c r="AU18" s="26">
        <f ca="1">IF(AND(SUM(AU$7:AU17)=1, SUM($AR18:AT18)=1,OR($AH18=1,AF18=1),SUM(AZ$7:AZ17)&lt;2),1,0)</f>
        <v>0</v>
      </c>
      <c r="AV18" s="26">
        <f ca="1">IF(AND(SUM(AV$7:AV17)=1, SUM($AR18:AU18)=1,OR($AI18=1,$AJ18=1,$AH18=1,$AF18=1)),1,0)</f>
        <v>0</v>
      </c>
      <c r="AW18" s="26">
        <f ca="1">IF(AND(SUM(AW$7:AW17)=1, SUM($AR18:AV18)=1,OR($AI18=1,$AJ18=1,$AH18=1,$AF18=1)),1,0)</f>
        <v>0</v>
      </c>
      <c r="AX18" s="26">
        <f ca="1">IF(AND(SUM(AX$7:AX17)=1, SUM($AR18:AW18)=1,OR($AI18=1,$AJ18=1,$AH18=1,$AF18=1)),1,0)</f>
        <v>0</v>
      </c>
      <c r="AY18" s="26">
        <f ca="1">IF(AND(SUM(AY$7:AY17)=1, SUM($AR18:AX18)=1,OR($AI18=1,$AJ18=1,$AH18=1,$AF18=1)),1,0)</f>
        <v>0</v>
      </c>
      <c r="AZ18" s="26">
        <f ca="1">IF(AND(SUM(AZ$7:AZ17)=1, SUM($AR18:AY18)=1,SUM(AU$7:AU17)&lt;2,OR(AI18=1,AJ18=1,AF18=1)),1,0)</f>
        <v>0</v>
      </c>
      <c r="BA18" s="26">
        <f ca="1">IF(AND(SUM(BA$7:BA17)=1,OR($AK18=1)),1,0)</f>
        <v>0</v>
      </c>
      <c r="BB18" s="26">
        <f ca="1">IF(AND(SUM(BB$7:BB17)=1,OR($AD18=1)),1,0)</f>
        <v>0</v>
      </c>
      <c r="BC18" s="27">
        <f ca="1">IF(SUM($AR18:BB18)=1,1,0)</f>
        <v>0</v>
      </c>
      <c r="BD18" s="28" t="str">
        <f t="shared" ca="1" si="35"/>
        <v/>
      </c>
      <c r="BE18" s="26" t="str">
        <f t="shared" ca="1" si="36"/>
        <v/>
      </c>
      <c r="BF18" s="26" t="str">
        <f t="shared" ca="1" si="37"/>
        <v/>
      </c>
      <c r="BG18" s="26" t="str">
        <f t="shared" ca="1" si="38"/>
        <v/>
      </c>
      <c r="BH18" s="26" t="str">
        <f t="shared" ca="1" si="39"/>
        <v/>
      </c>
      <c r="BI18" s="26" t="str">
        <f t="shared" ca="1" si="40"/>
        <v/>
      </c>
      <c r="BJ18" s="26" t="str">
        <f t="shared" ca="1" si="41"/>
        <v/>
      </c>
      <c r="BK18" s="26" t="str">
        <f t="shared" ca="1" si="42"/>
        <v/>
      </c>
      <c r="BL18" s="26" t="str">
        <f t="shared" ca="1" si="43"/>
        <v/>
      </c>
      <c r="BM18" s="26" t="str">
        <f t="shared" ca="1" si="44"/>
        <v/>
      </c>
      <c r="BN18" s="27" t="str">
        <f t="shared" ca="1" si="45"/>
        <v/>
      </c>
      <c r="BO18" s="284" t="str">
        <f t="shared" ca="1" si="46"/>
        <v/>
      </c>
      <c r="BP18" s="167" t="str">
        <f t="shared" ca="1" si="47"/>
        <v/>
      </c>
      <c r="BQ18" s="167" t="str">
        <f t="shared" ca="1" si="48"/>
        <v/>
      </c>
      <c r="BR18" s="167" t="str">
        <f t="shared" ca="1" si="49"/>
        <v/>
      </c>
      <c r="BS18" s="167" t="str">
        <f t="shared" ca="1" si="50"/>
        <v/>
      </c>
      <c r="BT18" s="167" t="str">
        <f t="shared" ca="1" si="51"/>
        <v/>
      </c>
      <c r="BU18" s="167" t="str">
        <f t="shared" ca="1" si="52"/>
        <v/>
      </c>
      <c r="BV18" s="167" t="str">
        <f t="shared" ca="1" si="53"/>
        <v/>
      </c>
      <c r="BW18" s="32" t="str">
        <f t="shared" ca="1" si="54"/>
        <v/>
      </c>
      <c r="BX18" s="113"/>
      <c r="BY18" s="73"/>
      <c r="BZ18" s="73" t="str">
        <f t="shared" ca="1" si="73"/>
        <v/>
      </c>
      <c r="CA18" s="252" t="str">
        <f t="shared" ca="1" si="74"/>
        <v/>
      </c>
      <c r="CB18" s="252" t="str">
        <f t="shared" ca="1" si="75"/>
        <v/>
      </c>
      <c r="CC18" s="252" t="str">
        <f t="shared" ca="1" si="76"/>
        <v/>
      </c>
      <c r="CD18" s="94"/>
      <c r="CE18" s="92">
        <f ca="1">'Product Codes'!G11</f>
        <v>0</v>
      </c>
      <c r="CF18" s="94"/>
      <c r="CG18" s="94"/>
      <c r="CH18" s="94"/>
      <c r="CI18" s="93"/>
      <c r="CJ18" s="93"/>
      <c r="CK18" s="93"/>
      <c r="CL18" s="93"/>
      <c r="CM18" s="93"/>
      <c r="CN18" s="93"/>
      <c r="CO18" s="93"/>
      <c r="CP18" s="93"/>
      <c r="CQ18" s="93"/>
      <c r="CR18" s="93"/>
      <c r="CS18" s="93"/>
      <c r="CT18" s="93"/>
      <c r="CU18" s="93"/>
      <c r="CV18" s="93"/>
      <c r="CW18" s="93"/>
      <c r="CX18" s="93"/>
      <c r="CY18" s="93"/>
      <c r="CZ18" s="93"/>
      <c r="DA18" s="93"/>
      <c r="DB18" s="93"/>
      <c r="DC18" s="93"/>
      <c r="DD18" s="93"/>
      <c r="DE18" s="93"/>
      <c r="DF18" s="93"/>
      <c r="DG18" s="93"/>
      <c r="DH18" s="93"/>
      <c r="DI18" s="93"/>
      <c r="DJ18" s="93"/>
      <c r="DK18" s="93"/>
      <c r="DL18" s="93"/>
      <c r="DM18" s="93"/>
      <c r="DN18" s="93"/>
      <c r="DO18" s="93"/>
      <c r="DP18" s="93"/>
      <c r="DQ18" s="93"/>
      <c r="DR18" s="93"/>
      <c r="DS18" s="93"/>
      <c r="DT18" s="93"/>
      <c r="DU18" s="93"/>
      <c r="DV18" s="93"/>
      <c r="DW18" s="93"/>
      <c r="DX18" s="93"/>
      <c r="DY18" s="93"/>
      <c r="DZ18" s="93"/>
      <c r="EA18" s="93"/>
      <c r="EB18" s="93"/>
      <c r="EC18" s="93"/>
      <c r="ED18" s="93"/>
      <c r="EE18" s="93"/>
      <c r="EF18" s="93"/>
      <c r="EG18" s="93"/>
      <c r="EH18" s="93"/>
      <c r="EI18" s="93"/>
      <c r="EJ18" s="93"/>
      <c r="EK18" s="93"/>
      <c r="EL18" s="93"/>
      <c r="EM18" s="93"/>
      <c r="EN18" s="93"/>
      <c r="EO18" s="93"/>
      <c r="EP18" s="93"/>
      <c r="EQ18" s="93"/>
      <c r="ER18" s="93"/>
      <c r="ES18" s="93"/>
      <c r="ET18" s="93"/>
      <c r="EU18" s="93"/>
      <c r="EV18" s="93"/>
      <c r="EW18" s="93"/>
      <c r="EX18" s="93"/>
      <c r="EY18" s="93"/>
      <c r="EZ18" s="93"/>
      <c r="FA18" s="93"/>
      <c r="FB18" s="93"/>
      <c r="FC18" s="93"/>
      <c r="FD18" s="93"/>
      <c r="FE18" s="93"/>
      <c r="FF18" s="93"/>
      <c r="FG18" s="93"/>
      <c r="FH18" s="93"/>
      <c r="FI18" s="93"/>
      <c r="FJ18" s="93"/>
      <c r="FK18" s="93"/>
      <c r="FL18" s="93"/>
      <c r="FM18" s="93"/>
      <c r="FN18" s="93"/>
      <c r="FO18" s="93"/>
      <c r="FP18" s="93"/>
      <c r="FQ18" s="93"/>
      <c r="FR18" s="93"/>
      <c r="FS18" s="93"/>
      <c r="FT18" s="93"/>
      <c r="FU18" s="93"/>
      <c r="FV18" s="93"/>
    </row>
    <row r="19" spans="1:178" s="92" customFormat="1" ht="15" customHeight="1" thickBot="1" x14ac:dyDescent="0.3">
      <c r="A19" s="94"/>
      <c r="B19" s="94"/>
      <c r="C19" s="235" t="str">
        <f ca="1">CONCATENATE(SelectionData!D19,N19)</f>
        <v>Höyrysulun tiiviste     *** Ei Saatavilla***</v>
      </c>
      <c r="D19" s="118" t="s">
        <v>50</v>
      </c>
      <c r="E19" s="55" t="str">
        <f t="shared" si="55"/>
        <v>€</v>
      </c>
      <c r="F19" s="218" t="str">
        <f t="shared" ca="1" si="77"/>
        <v/>
      </c>
      <c r="G19" s="209"/>
      <c r="H19" s="209"/>
      <c r="I19" s="218" t="str">
        <f t="shared" ca="1" si="72"/>
        <v xml:space="preserve">     *** Ei Saatavilla***</v>
      </c>
      <c r="J19" s="104"/>
      <c r="K19" s="115"/>
      <c r="L19" s="95"/>
      <c r="M19" s="95" t="str">
        <f t="shared" ca="1" si="4"/>
        <v xml:space="preserve">     *** Ei Saatavilla***</v>
      </c>
      <c r="N19" s="116" t="str">
        <f ca="1">IF(OR(D10=SelectionData!F10,D10=SelectionData!G10,D10=SelectionData!H10,D10=SelectionData!I10,D10=SelectionData!J10,D10=SelectionData!K10,D10=SelectionData!L10,D11=SelectionData!G11,D11=SelectionData!H11),"",N2)</f>
        <v xml:space="preserve">     *** Ei Saatavilla***</v>
      </c>
      <c r="O19" s="95" t="str">
        <f t="shared" si="17"/>
        <v/>
      </c>
      <c r="P19" s="95" t="str">
        <f t="shared" ca="1" si="5"/>
        <v/>
      </c>
      <c r="Q19" s="80" t="str">
        <f t="shared" ca="1" si="6"/>
        <v/>
      </c>
      <c r="R19" s="80" t="str">
        <f t="shared" ca="1" si="7"/>
        <v/>
      </c>
      <c r="S19" s="96" t="str">
        <f t="shared" si="2"/>
        <v/>
      </c>
      <c r="T19" s="97" t="str">
        <f t="shared" si="3"/>
        <v/>
      </c>
      <c r="U19" s="95" t="str">
        <f>""</f>
        <v/>
      </c>
      <c r="V19" s="95"/>
      <c r="W19" s="95"/>
      <c r="X19" s="95"/>
      <c r="Y19" s="298" t="str">
        <f t="shared" ca="1" si="56"/>
        <v/>
      </c>
      <c r="Z19" s="271" t="str">
        <f t="shared" si="18"/>
        <v/>
      </c>
      <c r="AA19" s="271" t="str">
        <f t="shared" si="19"/>
        <v/>
      </c>
      <c r="AB19" s="271" t="str">
        <f t="shared" si="20"/>
        <v/>
      </c>
      <c r="AC19" s="108">
        <f>SelectionData!C19</f>
        <v>0</v>
      </c>
      <c r="AD19" s="109">
        <f t="shared" si="58"/>
        <v>0</v>
      </c>
      <c r="AE19" s="110">
        <f t="shared" si="22"/>
        <v>0</v>
      </c>
      <c r="AF19" s="110">
        <f t="shared" si="59"/>
        <v>0</v>
      </c>
      <c r="AG19" s="110">
        <f t="shared" si="60"/>
        <v>0</v>
      </c>
      <c r="AH19" s="110">
        <f t="shared" si="61"/>
        <v>0</v>
      </c>
      <c r="AI19" s="110">
        <f t="shared" si="62"/>
        <v>0</v>
      </c>
      <c r="AJ19" s="110">
        <f t="shared" si="63"/>
        <v>0</v>
      </c>
      <c r="AK19" s="110">
        <f t="shared" si="64"/>
        <v>0</v>
      </c>
      <c r="AL19" s="110">
        <f t="shared" si="65"/>
        <v>0</v>
      </c>
      <c r="AM19" s="110">
        <f t="shared" si="29"/>
        <v>0</v>
      </c>
      <c r="AN19" s="110">
        <f t="shared" si="30"/>
        <v>0</v>
      </c>
      <c r="AO19" s="110">
        <f t="shared" si="66"/>
        <v>0</v>
      </c>
      <c r="AP19" s="111">
        <f t="shared" si="67"/>
        <v>0</v>
      </c>
      <c r="AQ19" s="111">
        <f t="shared" si="33"/>
        <v>0</v>
      </c>
      <c r="AR19" s="112">
        <f t="shared" si="34"/>
        <v>0</v>
      </c>
      <c r="AS19" s="25">
        <f ca="1">IF(AND(SUM(AS$7:AS18)=1, SUM($AR19:AR19)=1,OR($AH19=1,$AG19=1)),1,0)</f>
        <v>0</v>
      </c>
      <c r="AT19" s="25">
        <f ca="1">IF(AND(SUM(AT$7:AT18)=1, SUM($AR19:AS19)=1,OR($AH19=1,$AG19=1)),1,0)</f>
        <v>0</v>
      </c>
      <c r="AU19" s="26">
        <f ca="1">IF(AND(SUM(AU$7:AU18)=1, SUM($AR19:AT19)=1,OR($AH19=1,AF19=1),SUM(AZ$7:AZ18)&lt;2),1,0)</f>
        <v>0</v>
      </c>
      <c r="AV19" s="26">
        <f ca="1">IF(AND(SUM(AV$7:AV18)=1, SUM($AR19:AU19)=1,OR($AI19=1,$AJ19=1,$AH19=1,$AF19=1)),1,0)</f>
        <v>0</v>
      </c>
      <c r="AW19" s="26">
        <f ca="1">IF(AND(SUM(AW$7:AW18)=1, SUM($AR19:AV19)=1,OR($AI19=1,$AJ19=1,$AH19=1,$AF19=1)),1,0)</f>
        <v>0</v>
      </c>
      <c r="AX19" s="26">
        <f ca="1">IF(AND(SUM(AX$7:AX18)=1, SUM($AR19:AW19)=1,OR($AI19=1,$AJ19=1,$AH19=1,$AF19=1)),1,0)</f>
        <v>0</v>
      </c>
      <c r="AY19" s="26">
        <f ca="1">IF(AND(SUM(AY$7:AY18)=1, SUM($AR19:AX19)=1,OR($AI19=1,$AJ19=1,$AH19=1,$AF19=1)),1,0)</f>
        <v>0</v>
      </c>
      <c r="AZ19" s="26">
        <f ca="1">IF(AND(SUM(AZ$7:AZ18)=1, SUM($AR19:AY19)=1,SUM(AU$7:AU18)&lt;2,OR(AI19=1,AJ19=1,AF19=1)),1,0)</f>
        <v>0</v>
      </c>
      <c r="BA19" s="26">
        <f ca="1">IF(AND(SUM(BA$7:BA18)=1,OR($AK19=1)),1,0)</f>
        <v>0</v>
      </c>
      <c r="BB19" s="26">
        <f ca="1">IF(AND(SUM(BB$7:BB18)=1,OR($AD19=1)),1,0)</f>
        <v>0</v>
      </c>
      <c r="BC19" s="27">
        <f ca="1">IF(SUM($AR19:BB19)=1,1,0)</f>
        <v>0</v>
      </c>
      <c r="BD19" s="28" t="str">
        <f t="shared" ca="1" si="35"/>
        <v/>
      </c>
      <c r="BE19" s="26" t="str">
        <f t="shared" ca="1" si="36"/>
        <v/>
      </c>
      <c r="BF19" s="26" t="str">
        <f t="shared" ca="1" si="37"/>
        <v/>
      </c>
      <c r="BG19" s="26" t="str">
        <f t="shared" ca="1" si="38"/>
        <v/>
      </c>
      <c r="BH19" s="26" t="str">
        <f t="shared" ca="1" si="39"/>
        <v/>
      </c>
      <c r="BI19" s="26" t="str">
        <f t="shared" ca="1" si="40"/>
        <v/>
      </c>
      <c r="BJ19" s="26" t="str">
        <f t="shared" ca="1" si="41"/>
        <v/>
      </c>
      <c r="BK19" s="26" t="str">
        <f t="shared" ca="1" si="42"/>
        <v/>
      </c>
      <c r="BL19" s="26" t="str">
        <f t="shared" ca="1" si="43"/>
        <v/>
      </c>
      <c r="BM19" s="26" t="str">
        <f t="shared" ca="1" si="44"/>
        <v/>
      </c>
      <c r="BN19" s="27" t="str">
        <f t="shared" ca="1" si="45"/>
        <v/>
      </c>
      <c r="BO19" s="284" t="str">
        <f t="shared" ca="1" si="46"/>
        <v/>
      </c>
      <c r="BP19" s="167" t="str">
        <f t="shared" ca="1" si="47"/>
        <v/>
      </c>
      <c r="BQ19" s="167" t="str">
        <f t="shared" ca="1" si="48"/>
        <v/>
      </c>
      <c r="BR19" s="167" t="str">
        <f t="shared" ca="1" si="49"/>
        <v/>
      </c>
      <c r="BS19" s="167" t="str">
        <f t="shared" ca="1" si="50"/>
        <v/>
      </c>
      <c r="BT19" s="167" t="str">
        <f t="shared" ca="1" si="51"/>
        <v/>
      </c>
      <c r="BU19" s="167" t="str">
        <f t="shared" ca="1" si="52"/>
        <v/>
      </c>
      <c r="BV19" s="167" t="str">
        <f t="shared" ca="1" si="53"/>
        <v/>
      </c>
      <c r="BW19" s="32" t="str">
        <f t="shared" ca="1" si="54"/>
        <v/>
      </c>
      <c r="BX19" s="113"/>
      <c r="BY19" s="73"/>
      <c r="BZ19" s="73" t="str">
        <f t="shared" ca="1" si="73"/>
        <v/>
      </c>
      <c r="CA19" s="252" t="str">
        <f t="shared" ca="1" si="74"/>
        <v/>
      </c>
      <c r="CB19" s="252" t="str">
        <f t="shared" ca="1" si="75"/>
        <v/>
      </c>
      <c r="CC19" s="252" t="str">
        <f t="shared" ca="1" si="76"/>
        <v/>
      </c>
      <c r="CD19" s="94"/>
      <c r="CE19" s="92">
        <f ca="1">'Product Codes'!G12</f>
        <v>0</v>
      </c>
      <c r="CF19" s="94"/>
      <c r="CG19" s="94"/>
      <c r="CH19" s="94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/>
      <c r="DU19" s="93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</row>
    <row r="20" spans="1:178" s="92" customFormat="1" ht="15" hidden="1" customHeight="1" thickBot="1" x14ac:dyDescent="0.3">
      <c r="A20" s="94"/>
      <c r="B20" s="94"/>
      <c r="C20" s="219" t="str">
        <f ca="1">CONCATENATE(SelectionData!D20,N20)</f>
        <v>0</v>
      </c>
      <c r="D20" s="120" t="s">
        <v>50</v>
      </c>
      <c r="E20" s="121" t="str">
        <f t="shared" si="55"/>
        <v>€</v>
      </c>
      <c r="F20" s="220" t="str">
        <f t="shared" ca="1" si="77"/>
        <v/>
      </c>
      <c r="G20" s="210"/>
      <c r="H20" s="210"/>
      <c r="I20" s="220" t="str">
        <f t="shared" si="72"/>
        <v>-</v>
      </c>
      <c r="J20" s="104"/>
      <c r="K20" s="115"/>
      <c r="L20" s="95"/>
      <c r="M20" s="95" t="str">
        <f t="shared" si="4"/>
        <v>-</v>
      </c>
      <c r="N20" s="95" t="str">
        <f>""</f>
        <v/>
      </c>
      <c r="O20" s="95" t="str">
        <f t="shared" si="17"/>
        <v/>
      </c>
      <c r="P20" s="95" t="str">
        <f t="shared" ca="1" si="5"/>
        <v/>
      </c>
      <c r="Q20" s="80" t="str">
        <f t="shared" ca="1" si="6"/>
        <v/>
      </c>
      <c r="R20" s="80" t="str">
        <f t="shared" ca="1" si="7"/>
        <v/>
      </c>
      <c r="S20" s="96" t="str">
        <f t="shared" si="2"/>
        <v/>
      </c>
      <c r="T20" s="97" t="str">
        <f t="shared" si="3"/>
        <v/>
      </c>
      <c r="U20" s="95" t="str">
        <f>""</f>
        <v/>
      </c>
      <c r="V20" s="95"/>
      <c r="W20" s="95"/>
      <c r="X20" s="95"/>
      <c r="Y20" s="298" t="str">
        <f t="shared" ca="1" si="56"/>
        <v/>
      </c>
      <c r="Z20" s="271" t="str">
        <f t="shared" si="18"/>
        <v/>
      </c>
      <c r="AA20" s="271" t="str">
        <f t="shared" si="19"/>
        <v/>
      </c>
      <c r="AB20" s="271" t="str">
        <f t="shared" si="20"/>
        <v/>
      </c>
      <c r="AC20" s="108">
        <f>SelectionData!C20</f>
        <v>0</v>
      </c>
      <c r="AD20" s="109">
        <f t="shared" si="58"/>
        <v>0</v>
      </c>
      <c r="AE20" s="110">
        <f t="shared" si="22"/>
        <v>0</v>
      </c>
      <c r="AF20" s="110">
        <f t="shared" si="59"/>
        <v>0</v>
      </c>
      <c r="AG20" s="110">
        <f t="shared" si="60"/>
        <v>0</v>
      </c>
      <c r="AH20" s="110">
        <f t="shared" si="61"/>
        <v>0</v>
      </c>
      <c r="AI20" s="110">
        <f t="shared" si="62"/>
        <v>0</v>
      </c>
      <c r="AJ20" s="110">
        <f t="shared" si="63"/>
        <v>0</v>
      </c>
      <c r="AK20" s="110">
        <f t="shared" si="64"/>
        <v>0</v>
      </c>
      <c r="AL20" s="110">
        <f t="shared" si="65"/>
        <v>0</v>
      </c>
      <c r="AM20" s="110">
        <f t="shared" si="29"/>
        <v>0</v>
      </c>
      <c r="AN20" s="110">
        <f t="shared" si="30"/>
        <v>0</v>
      </c>
      <c r="AO20" s="110">
        <f t="shared" si="66"/>
        <v>0</v>
      </c>
      <c r="AP20" s="111">
        <f t="shared" si="67"/>
        <v>0</v>
      </c>
      <c r="AQ20" s="111">
        <f t="shared" si="33"/>
        <v>0</v>
      </c>
      <c r="AR20" s="112">
        <f t="shared" si="34"/>
        <v>0</v>
      </c>
      <c r="AS20" s="25">
        <f ca="1">IF(AND(SUM(AS$7:AS19)=1, SUM($AR20:AR20)=1,OR($AH20=1,$AG20=1)),1,0)</f>
        <v>0</v>
      </c>
      <c r="AT20" s="25">
        <f ca="1">IF(AND(SUM(AT$7:AT19)=1, SUM($AR20:AS20)=1,OR($AH20=1,$AG20=1)),1,0)</f>
        <v>0</v>
      </c>
      <c r="AU20" s="26">
        <f ca="1">IF(AND(SUM(AU$7:AU19)=1, SUM($AR20:AT20)=1,OR($AH20=1,AF20=1),SUM(AZ$7:AZ19)&lt;2),1,0)</f>
        <v>0</v>
      </c>
      <c r="AV20" s="26">
        <f ca="1">IF(AND(SUM(AV$7:AV19)=1, SUM($AR20:AU20)=1,OR($AI20=1,$AJ20=1,$AH20=1,$AF20=1)),1,0)</f>
        <v>0</v>
      </c>
      <c r="AW20" s="26">
        <f ca="1">IF(AND(SUM(AW$7:AW19)=1, SUM($AR20:AV20)=1,OR($AI20=1,$AJ20=1,$AH20=1,$AF20=1)),1,0)</f>
        <v>0</v>
      </c>
      <c r="AX20" s="26">
        <f ca="1">IF(AND(SUM(AX$7:AX19)=1, SUM($AR20:AW20)=1,OR($AI20=1,$AJ20=1,$AH20=1,$AF20=1)),1,0)</f>
        <v>0</v>
      </c>
      <c r="AY20" s="26">
        <f ca="1">IF(AND(SUM(AY$7:AY19)=1, SUM($AR20:AX20)=1,OR($AI20=1,$AJ20=1,$AH20=1,$AF20=1)),1,0)</f>
        <v>0</v>
      </c>
      <c r="AZ20" s="26">
        <f ca="1">IF(AND(SUM(AZ$7:AZ19)=1, SUM($AR20:AY20)=1,SUM(AU$7:AU19)&lt;2,OR(AI20=1,AJ20=1,AF20=1)),1,0)</f>
        <v>0</v>
      </c>
      <c r="BA20" s="26">
        <f ca="1">IF(AND(SUM(BA$7:BA19)=1,OR($AK20=1)),1,0)</f>
        <v>0</v>
      </c>
      <c r="BB20" s="26">
        <f ca="1">IF(AND(SUM(BB$7:BB19)=1,OR($AD20=1)),1,0)</f>
        <v>0</v>
      </c>
      <c r="BC20" s="27">
        <f ca="1">IF(SUM($AR20:BB20)=1,1,0)</f>
        <v>0</v>
      </c>
      <c r="BD20" s="28" t="str">
        <f t="shared" ca="1" si="35"/>
        <v/>
      </c>
      <c r="BE20" s="26" t="str">
        <f t="shared" ca="1" si="36"/>
        <v/>
      </c>
      <c r="BF20" s="26" t="str">
        <f t="shared" ca="1" si="37"/>
        <v/>
      </c>
      <c r="BG20" s="26" t="str">
        <f t="shared" ca="1" si="38"/>
        <v/>
      </c>
      <c r="BH20" s="26" t="str">
        <f t="shared" ca="1" si="39"/>
        <v/>
      </c>
      <c r="BI20" s="26" t="str">
        <f t="shared" ca="1" si="40"/>
        <v/>
      </c>
      <c r="BJ20" s="26" t="str">
        <f t="shared" ca="1" si="41"/>
        <v/>
      </c>
      <c r="BK20" s="26" t="str">
        <f t="shared" ca="1" si="42"/>
        <v/>
      </c>
      <c r="BL20" s="26" t="str">
        <f t="shared" ca="1" si="43"/>
        <v/>
      </c>
      <c r="BM20" s="26" t="str">
        <f t="shared" ca="1" si="44"/>
        <v/>
      </c>
      <c r="BN20" s="27" t="str">
        <f t="shared" ca="1" si="45"/>
        <v/>
      </c>
      <c r="BO20" s="284" t="str">
        <f t="shared" ca="1" si="46"/>
        <v/>
      </c>
      <c r="BP20" s="167" t="str">
        <f t="shared" ca="1" si="47"/>
        <v/>
      </c>
      <c r="BQ20" s="167" t="str">
        <f t="shared" ca="1" si="48"/>
        <v/>
      </c>
      <c r="BR20" s="167" t="str">
        <f t="shared" ca="1" si="49"/>
        <v/>
      </c>
      <c r="BS20" s="167" t="str">
        <f t="shared" ca="1" si="50"/>
        <v/>
      </c>
      <c r="BT20" s="167" t="str">
        <f t="shared" ca="1" si="51"/>
        <v/>
      </c>
      <c r="BU20" s="167" t="str">
        <f t="shared" ca="1" si="52"/>
        <v/>
      </c>
      <c r="BV20" s="167" t="str">
        <f t="shared" ca="1" si="53"/>
        <v/>
      </c>
      <c r="BW20" s="32" t="str">
        <f t="shared" ca="1" si="54"/>
        <v/>
      </c>
      <c r="BX20" s="113"/>
      <c r="BY20" s="73"/>
      <c r="BZ20" s="73">
        <f t="shared" ca="1" si="73"/>
        <v>0</v>
      </c>
      <c r="CA20" s="252">
        <f t="shared" ca="1" si="74"/>
        <v>0</v>
      </c>
      <c r="CB20" s="252">
        <f t="shared" ca="1" si="75"/>
        <v>0</v>
      </c>
      <c r="CC20" s="252">
        <f t="shared" ca="1" si="76"/>
        <v>0</v>
      </c>
      <c r="CD20" s="94"/>
      <c r="CE20" s="92">
        <f ca="1">'Product Codes'!G13</f>
        <v>1</v>
      </c>
      <c r="CF20" s="94"/>
      <c r="CG20" s="94"/>
      <c r="CH20" s="94"/>
      <c r="CI20" s="93"/>
      <c r="CJ20" s="93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  <c r="CW20" s="93"/>
      <c r="CX20" s="93"/>
      <c r="CY20" s="93"/>
      <c r="CZ20" s="93"/>
      <c r="DA20" s="93"/>
      <c r="DB20" s="93"/>
      <c r="DC20" s="93"/>
      <c r="DD20" s="93"/>
      <c r="DE20" s="93"/>
      <c r="DF20" s="93"/>
      <c r="DG20" s="93"/>
      <c r="DH20" s="93"/>
      <c r="DI20" s="93"/>
      <c r="DJ20" s="93"/>
      <c r="DK20" s="93"/>
      <c r="DL20" s="93"/>
      <c r="DM20" s="93"/>
      <c r="DN20" s="93"/>
      <c r="DO20" s="93"/>
      <c r="DP20" s="93"/>
      <c r="DQ20" s="93"/>
      <c r="DR20" s="93"/>
      <c r="DS20" s="93"/>
      <c r="DT20" s="93"/>
      <c r="DU20" s="93"/>
      <c r="DV20" s="93"/>
      <c r="DW20" s="93"/>
      <c r="DX20" s="93"/>
      <c r="DY20" s="93"/>
      <c r="DZ20" s="93"/>
      <c r="EA20" s="93"/>
      <c r="EB20" s="93"/>
      <c r="EC20" s="93"/>
      <c r="ED20" s="93"/>
      <c r="EE20" s="93"/>
      <c r="EF20" s="93"/>
      <c r="EG20" s="93"/>
      <c r="EH20" s="93"/>
      <c r="EI20" s="93"/>
      <c r="EJ20" s="93"/>
      <c r="EK20" s="93"/>
      <c r="EL20" s="93"/>
      <c r="EM20" s="93"/>
      <c r="EN20" s="93"/>
      <c r="EO20" s="93"/>
      <c r="EP20" s="93"/>
      <c r="EQ20" s="93"/>
      <c r="ER20" s="93"/>
      <c r="ES20" s="93"/>
      <c r="ET20" s="93"/>
      <c r="EU20" s="93"/>
      <c r="EV20" s="93"/>
      <c r="EW20" s="93"/>
      <c r="EX20" s="93"/>
      <c r="EY20" s="93"/>
      <c r="EZ20" s="93"/>
      <c r="FA20" s="93"/>
      <c r="FB20" s="93"/>
      <c r="FC20" s="93"/>
      <c r="FD20" s="93"/>
      <c r="FE20" s="93"/>
      <c r="FF20" s="93"/>
      <c r="FG20" s="93"/>
      <c r="FH20" s="93"/>
      <c r="FI20" s="93"/>
      <c r="FJ20" s="93"/>
      <c r="FK20" s="93"/>
      <c r="FL20" s="93"/>
      <c r="FM20" s="93"/>
      <c r="FN20" s="93"/>
      <c r="FO20" s="93"/>
      <c r="FP20" s="93"/>
      <c r="FQ20" s="93"/>
      <c r="FR20" s="93"/>
      <c r="FS20" s="93"/>
      <c r="FT20" s="93"/>
      <c r="FU20" s="93"/>
      <c r="FV20" s="93"/>
    </row>
    <row r="21" spans="1:178" s="92" customFormat="1" ht="15" hidden="1" customHeight="1" thickBot="1" x14ac:dyDescent="0.3">
      <c r="A21" s="94"/>
      <c r="B21" s="94"/>
      <c r="C21" s="216" t="str">
        <f ca="1">CONCATENATE(SelectionData!D21,N21)</f>
        <v>0</v>
      </c>
      <c r="D21" s="118" t="s">
        <v>50</v>
      </c>
      <c r="E21" s="55" t="str">
        <f t="shared" si="55"/>
        <v>€</v>
      </c>
      <c r="F21" s="217" t="str">
        <f t="shared" ca="1" si="77"/>
        <v/>
      </c>
      <c r="G21" s="200"/>
      <c r="H21" s="200"/>
      <c r="I21" s="217" t="str">
        <f t="shared" si="72"/>
        <v>-</v>
      </c>
      <c r="J21" s="104"/>
      <c r="K21" s="115"/>
      <c r="L21" s="95"/>
      <c r="M21" s="95" t="str">
        <f t="shared" si="4"/>
        <v>-</v>
      </c>
      <c r="N21" s="95" t="str">
        <f>""</f>
        <v/>
      </c>
      <c r="O21" s="95" t="str">
        <f t="shared" si="17"/>
        <v/>
      </c>
      <c r="P21" s="95" t="str">
        <f t="shared" ca="1" si="5"/>
        <v/>
      </c>
      <c r="Q21" s="80" t="str">
        <f t="shared" ca="1" si="6"/>
        <v/>
      </c>
      <c r="R21" s="80" t="str">
        <f t="shared" ca="1" si="7"/>
        <v/>
      </c>
      <c r="S21" s="96" t="str">
        <f t="shared" si="2"/>
        <v/>
      </c>
      <c r="T21" s="97" t="str">
        <f t="shared" si="3"/>
        <v/>
      </c>
      <c r="U21" s="95" t="str">
        <f>""</f>
        <v/>
      </c>
      <c r="V21" s="95"/>
      <c r="W21" s="95"/>
      <c r="X21" s="95"/>
      <c r="Y21" s="298" t="str">
        <f t="shared" ca="1" si="56"/>
        <v/>
      </c>
      <c r="Z21" s="271" t="str">
        <f t="shared" si="18"/>
        <v/>
      </c>
      <c r="AA21" s="271" t="str">
        <f t="shared" si="19"/>
        <v/>
      </c>
      <c r="AB21" s="271" t="str">
        <f t="shared" si="20"/>
        <v/>
      </c>
      <c r="AC21" s="108">
        <f>SelectionData!C21</f>
        <v>0</v>
      </c>
      <c r="AD21" s="109">
        <f t="shared" si="58"/>
        <v>0</v>
      </c>
      <c r="AE21" s="110">
        <f t="shared" si="22"/>
        <v>0</v>
      </c>
      <c r="AF21" s="110">
        <f t="shared" si="59"/>
        <v>0</v>
      </c>
      <c r="AG21" s="110">
        <f t="shared" si="60"/>
        <v>0</v>
      </c>
      <c r="AH21" s="110">
        <f t="shared" si="61"/>
        <v>0</v>
      </c>
      <c r="AI21" s="110">
        <f t="shared" si="62"/>
        <v>0</v>
      </c>
      <c r="AJ21" s="110">
        <f t="shared" si="63"/>
        <v>0</v>
      </c>
      <c r="AK21" s="110">
        <f t="shared" si="64"/>
        <v>0</v>
      </c>
      <c r="AL21" s="110">
        <f t="shared" si="65"/>
        <v>0</v>
      </c>
      <c r="AM21" s="110">
        <f t="shared" si="29"/>
        <v>0</v>
      </c>
      <c r="AN21" s="110">
        <f t="shared" si="30"/>
        <v>0</v>
      </c>
      <c r="AO21" s="110">
        <f t="shared" si="66"/>
        <v>0</v>
      </c>
      <c r="AP21" s="111">
        <f t="shared" si="67"/>
        <v>0</v>
      </c>
      <c r="AQ21" s="111">
        <f t="shared" si="33"/>
        <v>0</v>
      </c>
      <c r="AR21" s="112">
        <f t="shared" si="34"/>
        <v>0</v>
      </c>
      <c r="AS21" s="25">
        <f ca="1">IF(AND(SUM(AS$7:AS20)=1, SUM($AR21:AR21)=1,OR($AH21=1,$AG21=1)),1,0)</f>
        <v>0</v>
      </c>
      <c r="AT21" s="25">
        <f ca="1">IF(AND(SUM(AT$7:AT20)=1, SUM($AR21:AS21)=1,OR($AH21=1,$AG21=1)),1,0)</f>
        <v>0</v>
      </c>
      <c r="AU21" s="26">
        <f ca="1">IF(AND(SUM(AU$7:AU20)=1, SUM($AR21:AT21)=1,OR($AH21=1,AF21=1),SUM(AZ$7:AZ20)&lt;2),1,0)</f>
        <v>0</v>
      </c>
      <c r="AV21" s="26">
        <f ca="1">IF(AND(SUM(AV$7:AV20)=1, SUM($AR21:AU21)=1,OR($AI21=1,$AJ21=1,$AH21=1,$AF21=1)),1,0)</f>
        <v>0</v>
      </c>
      <c r="AW21" s="26">
        <f ca="1">IF(AND(SUM(AW$7:AW20)=1, SUM($AR21:AV21)=1,OR($AI21=1,$AJ21=1,$AH21=1,$AF21=1)),1,0)</f>
        <v>0</v>
      </c>
      <c r="AX21" s="26">
        <f ca="1">IF(AND(SUM(AX$7:AX20)=1, SUM($AR21:AW21)=1,OR($AI21=1,$AJ21=1,$AH21=1,$AF21=1)),1,0)</f>
        <v>0</v>
      </c>
      <c r="AY21" s="26">
        <f ca="1">IF(AND(SUM(AY$7:AY20)=1, SUM($AR21:AX21)=1,OR($AI21=1,$AJ21=1,$AH21=1,$AF21=1)),1,0)</f>
        <v>0</v>
      </c>
      <c r="AZ21" s="26">
        <f ca="1">IF(AND(SUM(AZ$7:AZ20)=1, SUM($AR21:AY21)=1,SUM(AU$7:AU20)&lt;2,OR(AI21=1,AJ21=1,AF21=1)),1,0)</f>
        <v>0</v>
      </c>
      <c r="BA21" s="26">
        <f ca="1">IF(AND(SUM(BA$7:BA20)=1,OR($AK21=1)),1,0)</f>
        <v>0</v>
      </c>
      <c r="BB21" s="26">
        <f ca="1">IF(AND(SUM(BB$7:BB20)=1,OR($AD21=1)),1,0)</f>
        <v>0</v>
      </c>
      <c r="BC21" s="27">
        <f ca="1">IF(SUM($AR21:BB21)=1,1,0)</f>
        <v>0</v>
      </c>
      <c r="BD21" s="28" t="str">
        <f t="shared" ca="1" si="35"/>
        <v/>
      </c>
      <c r="BE21" s="26" t="str">
        <f t="shared" ca="1" si="36"/>
        <v/>
      </c>
      <c r="BF21" s="26" t="str">
        <f t="shared" ca="1" si="37"/>
        <v/>
      </c>
      <c r="BG21" s="26" t="str">
        <f t="shared" ca="1" si="38"/>
        <v/>
      </c>
      <c r="BH21" s="26" t="str">
        <f t="shared" ca="1" si="39"/>
        <v/>
      </c>
      <c r="BI21" s="26" t="str">
        <f t="shared" ca="1" si="40"/>
        <v/>
      </c>
      <c r="BJ21" s="26" t="str">
        <f t="shared" ca="1" si="41"/>
        <v/>
      </c>
      <c r="BK21" s="26" t="str">
        <f t="shared" ca="1" si="42"/>
        <v/>
      </c>
      <c r="BL21" s="26" t="str">
        <f t="shared" ca="1" si="43"/>
        <v/>
      </c>
      <c r="BM21" s="26" t="str">
        <f t="shared" ca="1" si="44"/>
        <v/>
      </c>
      <c r="BN21" s="27" t="str">
        <f t="shared" ca="1" si="45"/>
        <v/>
      </c>
      <c r="BO21" s="284" t="str">
        <f t="shared" ca="1" si="46"/>
        <v/>
      </c>
      <c r="BP21" s="167" t="str">
        <f t="shared" ca="1" si="47"/>
        <v/>
      </c>
      <c r="BQ21" s="167" t="str">
        <f t="shared" ca="1" si="48"/>
        <v/>
      </c>
      <c r="BR21" s="167" t="str">
        <f t="shared" ca="1" si="49"/>
        <v/>
      </c>
      <c r="BS21" s="167" t="str">
        <f t="shared" ca="1" si="50"/>
        <v/>
      </c>
      <c r="BT21" s="167" t="str">
        <f t="shared" ca="1" si="51"/>
        <v/>
      </c>
      <c r="BU21" s="167" t="str">
        <f t="shared" ca="1" si="52"/>
        <v/>
      </c>
      <c r="BV21" s="167" t="str">
        <f t="shared" ca="1" si="53"/>
        <v/>
      </c>
      <c r="BW21" s="32" t="str">
        <f t="shared" ca="1" si="54"/>
        <v/>
      </c>
      <c r="BX21" s="113"/>
      <c r="BY21" s="73"/>
      <c r="BZ21" s="73">
        <f t="shared" ca="1" si="73"/>
        <v>0</v>
      </c>
      <c r="CA21" s="252">
        <f t="shared" ca="1" si="74"/>
        <v>0</v>
      </c>
      <c r="CB21" s="252">
        <f t="shared" ca="1" si="75"/>
        <v>0</v>
      </c>
      <c r="CC21" s="252">
        <f t="shared" ca="1" si="76"/>
        <v>0</v>
      </c>
      <c r="CD21" s="94"/>
      <c r="CE21" s="92">
        <f ca="1">'Product Codes'!G14</f>
        <v>1</v>
      </c>
      <c r="CF21" s="94"/>
      <c r="CG21" s="94"/>
      <c r="CH21" s="94"/>
      <c r="CI21" s="93"/>
      <c r="CJ21" s="93"/>
      <c r="CK21" s="93"/>
      <c r="CL21" s="93"/>
      <c r="CM21" s="93"/>
      <c r="CN21" s="93"/>
      <c r="CO21" s="93"/>
      <c r="CP21" s="93"/>
      <c r="CQ21" s="93"/>
      <c r="CR21" s="93"/>
      <c r="CS21" s="93"/>
      <c r="CT21" s="93"/>
      <c r="CU21" s="93"/>
      <c r="CV21" s="93"/>
      <c r="CW21" s="93"/>
      <c r="CX21" s="93"/>
      <c r="CY21" s="93"/>
      <c r="CZ21" s="93"/>
      <c r="DA21" s="93"/>
      <c r="DB21" s="93"/>
      <c r="DC21" s="93"/>
      <c r="DD21" s="93"/>
      <c r="DE21" s="93"/>
      <c r="DF21" s="93"/>
      <c r="DG21" s="93"/>
      <c r="DH21" s="93"/>
      <c r="DI21" s="93"/>
      <c r="DJ21" s="93"/>
      <c r="DK21" s="93"/>
      <c r="DL21" s="93"/>
      <c r="DM21" s="93"/>
      <c r="DN21" s="93"/>
      <c r="DO21" s="93"/>
      <c r="DP21" s="93"/>
      <c r="DQ21" s="93"/>
      <c r="DR21" s="93"/>
      <c r="DS21" s="93"/>
      <c r="DT21" s="93"/>
      <c r="DU21" s="93"/>
      <c r="DV21" s="93"/>
      <c r="DW21" s="93"/>
      <c r="DX21" s="93"/>
      <c r="DY21" s="93"/>
      <c r="DZ21" s="93"/>
      <c r="EA21" s="93"/>
      <c r="EB21" s="93"/>
      <c r="EC21" s="93"/>
      <c r="ED21" s="93"/>
      <c r="EE21" s="93"/>
      <c r="EF21" s="93"/>
      <c r="EG21" s="93"/>
      <c r="EH21" s="93"/>
      <c r="EI21" s="93"/>
      <c r="EJ21" s="93"/>
      <c r="EK21" s="93"/>
      <c r="EL21" s="93"/>
      <c r="EM21" s="93"/>
      <c r="EN21" s="93"/>
      <c r="EO21" s="93"/>
      <c r="EP21" s="93"/>
      <c r="EQ21" s="93"/>
      <c r="ER21" s="93"/>
      <c r="ES21" s="93"/>
      <c r="ET21" s="93"/>
      <c r="EU21" s="93"/>
      <c r="EV21" s="93"/>
      <c r="EW21" s="93"/>
      <c r="EX21" s="93"/>
      <c r="EY21" s="93"/>
      <c r="EZ21" s="93"/>
      <c r="FA21" s="93"/>
      <c r="FB21" s="93"/>
      <c r="FC21" s="93"/>
      <c r="FD21" s="93"/>
      <c r="FE21" s="93"/>
      <c r="FF21" s="93"/>
      <c r="FG21" s="93"/>
      <c r="FH21" s="93"/>
      <c r="FI21" s="93"/>
      <c r="FJ21" s="93"/>
      <c r="FK21" s="93"/>
      <c r="FL21" s="93"/>
      <c r="FM21" s="93"/>
      <c r="FN21" s="93"/>
      <c r="FO21" s="93"/>
      <c r="FP21" s="93"/>
      <c r="FQ21" s="93"/>
      <c r="FR21" s="93"/>
      <c r="FS21" s="93"/>
      <c r="FT21" s="93"/>
      <c r="FU21" s="93"/>
      <c r="FV21" s="93"/>
    </row>
    <row r="22" spans="1:178" s="92" customFormat="1" ht="15" hidden="1" customHeight="1" thickBot="1" x14ac:dyDescent="0.3">
      <c r="A22" s="94"/>
      <c r="B22" s="94"/>
      <c r="C22" s="214" t="str">
        <f ca="1">CONCATENATE(SelectionData!D22,N22)</f>
        <v>0</v>
      </c>
      <c r="D22" s="118" t="s">
        <v>50</v>
      </c>
      <c r="E22" s="119" t="str">
        <f t="shared" si="55"/>
        <v>€</v>
      </c>
      <c r="F22" s="215" t="str">
        <f t="shared" ca="1" si="77"/>
        <v/>
      </c>
      <c r="G22" s="202"/>
      <c r="H22" s="202"/>
      <c r="I22" s="215" t="str">
        <f t="shared" si="72"/>
        <v>-</v>
      </c>
      <c r="J22" s="104"/>
      <c r="K22" s="115"/>
      <c r="L22" s="95"/>
      <c r="M22" s="95" t="str">
        <f t="shared" si="4"/>
        <v>-</v>
      </c>
      <c r="N22" s="95" t="str">
        <f>""</f>
        <v/>
      </c>
      <c r="O22" s="95" t="str">
        <f t="shared" si="17"/>
        <v/>
      </c>
      <c r="P22" s="95" t="str">
        <f t="shared" ca="1" si="5"/>
        <v/>
      </c>
      <c r="Q22" s="80" t="str">
        <f t="shared" ca="1" si="6"/>
        <v/>
      </c>
      <c r="R22" s="80" t="str">
        <f t="shared" ca="1" si="7"/>
        <v/>
      </c>
      <c r="S22" s="96" t="str">
        <f t="shared" si="2"/>
        <v/>
      </c>
      <c r="T22" s="97" t="str">
        <f t="shared" si="3"/>
        <v/>
      </c>
      <c r="U22" s="95" t="str">
        <f>""</f>
        <v/>
      </c>
      <c r="V22" s="95"/>
      <c r="W22" s="95"/>
      <c r="X22" s="95"/>
      <c r="Y22" s="298" t="str">
        <f t="shared" ca="1" si="56"/>
        <v/>
      </c>
      <c r="Z22" s="271" t="str">
        <f t="shared" si="18"/>
        <v/>
      </c>
      <c r="AA22" s="271" t="str">
        <f t="shared" si="19"/>
        <v/>
      </c>
      <c r="AB22" s="271" t="str">
        <f t="shared" si="20"/>
        <v/>
      </c>
      <c r="AC22" s="108">
        <f>SelectionData!C22</f>
        <v>0</v>
      </c>
      <c r="AD22" s="109">
        <f t="shared" si="58"/>
        <v>0</v>
      </c>
      <c r="AE22" s="110">
        <f t="shared" si="22"/>
        <v>0</v>
      </c>
      <c r="AF22" s="110">
        <f t="shared" si="59"/>
        <v>0</v>
      </c>
      <c r="AG22" s="110">
        <f t="shared" si="60"/>
        <v>0</v>
      </c>
      <c r="AH22" s="110">
        <f t="shared" si="61"/>
        <v>0</v>
      </c>
      <c r="AI22" s="110">
        <f t="shared" si="62"/>
        <v>0</v>
      </c>
      <c r="AJ22" s="110">
        <f t="shared" si="63"/>
        <v>0</v>
      </c>
      <c r="AK22" s="110">
        <f t="shared" si="64"/>
        <v>0</v>
      </c>
      <c r="AL22" s="110">
        <f t="shared" si="65"/>
        <v>0</v>
      </c>
      <c r="AM22" s="110">
        <f t="shared" si="29"/>
        <v>0</v>
      </c>
      <c r="AN22" s="110">
        <f t="shared" si="30"/>
        <v>0</v>
      </c>
      <c r="AO22" s="110">
        <f t="shared" si="66"/>
        <v>0</v>
      </c>
      <c r="AP22" s="111">
        <f t="shared" si="67"/>
        <v>0</v>
      </c>
      <c r="AQ22" s="111">
        <f t="shared" si="33"/>
        <v>0</v>
      </c>
      <c r="AR22" s="112">
        <f t="shared" si="34"/>
        <v>0</v>
      </c>
      <c r="AS22" s="25">
        <f ca="1">IF(AND(SUM(AS$7:AS21)=1, SUM($AR22:AR22)=1,OR($AH22=1,$AG22=1)),1,0)</f>
        <v>0</v>
      </c>
      <c r="AT22" s="25">
        <f ca="1">IF(AND(SUM(AT$7:AT21)=1, SUM($AR22:AS22)=1,OR($AH22=1,$AG22=1)),1,0)</f>
        <v>0</v>
      </c>
      <c r="AU22" s="26">
        <f ca="1">IF(AND(SUM(AU$7:AU21)=1, SUM($AR22:AT22)=1,OR($AH22=1,AF22=1),SUM(AZ$7:AZ21)&lt;2),1,0)</f>
        <v>0</v>
      </c>
      <c r="AV22" s="26">
        <f ca="1">IF(AND(SUM(AV$7:AV21)=1, SUM($AR22:AU22)=1,OR($AI22=1,$AJ22=1,$AH22=1,$AF22=1)),1,0)</f>
        <v>0</v>
      </c>
      <c r="AW22" s="26">
        <f ca="1">IF(AND(SUM(AW$7:AW21)=1, SUM($AR22:AV22)=1,OR($AI22=1,$AJ22=1,$AH22=1,$AF22=1)),1,0)</f>
        <v>0</v>
      </c>
      <c r="AX22" s="26">
        <f ca="1">IF(AND(SUM(AX$7:AX21)=1, SUM($AR22:AW22)=1,OR($AI22=1,$AJ22=1,$AH22=1,$AF22=1)),1,0)</f>
        <v>0</v>
      </c>
      <c r="AY22" s="26">
        <f ca="1">IF(AND(SUM(AY$7:AY21)=1, SUM($AR22:AX22)=1,OR($AI22=1,$AJ22=1,$AH22=1,$AF22=1)),1,0)</f>
        <v>0</v>
      </c>
      <c r="AZ22" s="26">
        <f ca="1">IF(AND(SUM(AZ$7:AZ21)=1, SUM($AR22:AY22)=1,SUM(AU$7:AU21)&lt;2,OR(AI22=1,AJ22=1,AF22=1)),1,0)</f>
        <v>0</v>
      </c>
      <c r="BA22" s="26">
        <f ca="1">IF(AND(SUM(BA$7:BA21)=1,OR($AK22=1)),1,0)</f>
        <v>0</v>
      </c>
      <c r="BB22" s="26">
        <f ca="1">IF(AND(SUM(BB$7:BB21)=1,OR($AD22=1)),1,0)</f>
        <v>0</v>
      </c>
      <c r="BC22" s="27">
        <f ca="1">IF(SUM($AR22:BB22)=1,1,0)</f>
        <v>0</v>
      </c>
      <c r="BD22" s="28" t="str">
        <f t="shared" ca="1" si="35"/>
        <v/>
      </c>
      <c r="BE22" s="26" t="str">
        <f t="shared" ca="1" si="36"/>
        <v/>
      </c>
      <c r="BF22" s="26" t="str">
        <f t="shared" ca="1" si="37"/>
        <v/>
      </c>
      <c r="BG22" s="26" t="str">
        <f t="shared" ca="1" si="38"/>
        <v/>
      </c>
      <c r="BH22" s="26" t="str">
        <f t="shared" ca="1" si="39"/>
        <v/>
      </c>
      <c r="BI22" s="26" t="str">
        <f t="shared" ca="1" si="40"/>
        <v/>
      </c>
      <c r="BJ22" s="26" t="str">
        <f t="shared" ca="1" si="41"/>
        <v/>
      </c>
      <c r="BK22" s="26" t="str">
        <f t="shared" ca="1" si="42"/>
        <v/>
      </c>
      <c r="BL22" s="26" t="str">
        <f t="shared" ca="1" si="43"/>
        <v/>
      </c>
      <c r="BM22" s="26" t="str">
        <f t="shared" ca="1" si="44"/>
        <v/>
      </c>
      <c r="BN22" s="27" t="str">
        <f t="shared" ca="1" si="45"/>
        <v/>
      </c>
      <c r="BO22" s="284" t="str">
        <f t="shared" ca="1" si="46"/>
        <v/>
      </c>
      <c r="BP22" s="167" t="str">
        <f t="shared" ca="1" si="47"/>
        <v/>
      </c>
      <c r="BQ22" s="167" t="str">
        <f t="shared" ca="1" si="48"/>
        <v/>
      </c>
      <c r="BR22" s="167" t="str">
        <f t="shared" ca="1" si="49"/>
        <v/>
      </c>
      <c r="BS22" s="167" t="str">
        <f t="shared" ca="1" si="50"/>
        <v/>
      </c>
      <c r="BT22" s="167" t="str">
        <f t="shared" ca="1" si="51"/>
        <v/>
      </c>
      <c r="BU22" s="167" t="str">
        <f t="shared" ca="1" si="52"/>
        <v/>
      </c>
      <c r="BV22" s="167" t="str">
        <f t="shared" ca="1" si="53"/>
        <v/>
      </c>
      <c r="BW22" s="32" t="str">
        <f t="shared" ca="1" si="54"/>
        <v/>
      </c>
      <c r="BX22" s="113"/>
      <c r="BY22" s="73"/>
      <c r="BZ22" s="73">
        <f t="shared" ca="1" si="73"/>
        <v>0</v>
      </c>
      <c r="CA22" s="252">
        <f t="shared" ca="1" si="74"/>
        <v>0</v>
      </c>
      <c r="CB22" s="252">
        <f t="shared" ca="1" si="75"/>
        <v>0</v>
      </c>
      <c r="CC22" s="252">
        <f t="shared" ca="1" si="76"/>
        <v>0</v>
      </c>
      <c r="CD22" s="94"/>
      <c r="CE22" s="92">
        <f ca="1">'Product Codes'!G15</f>
        <v>1</v>
      </c>
      <c r="CF22" s="94"/>
      <c r="CG22" s="94"/>
      <c r="CH22" s="94"/>
      <c r="CI22" s="93"/>
      <c r="CJ22" s="93"/>
      <c r="CK22" s="93"/>
      <c r="CL22" s="93"/>
      <c r="CM22" s="93"/>
      <c r="CN22" s="93"/>
      <c r="CO22" s="93"/>
      <c r="CP22" s="93"/>
      <c r="CQ22" s="93"/>
      <c r="CR22" s="93"/>
      <c r="CS22" s="93"/>
      <c r="CT22" s="93"/>
      <c r="CU22" s="93"/>
      <c r="CV22" s="93"/>
      <c r="CW22" s="93"/>
      <c r="CX22" s="93"/>
      <c r="CY22" s="93"/>
      <c r="CZ22" s="93"/>
      <c r="DA22" s="93"/>
      <c r="DB22" s="93"/>
      <c r="DC22" s="93"/>
      <c r="DD22" s="93"/>
      <c r="DE22" s="93"/>
      <c r="DF22" s="93"/>
      <c r="DG22" s="93"/>
      <c r="DH22" s="93"/>
      <c r="DI22" s="93"/>
      <c r="DJ22" s="93"/>
      <c r="DK22" s="93"/>
      <c r="DL22" s="93"/>
      <c r="DM22" s="93"/>
      <c r="DN22" s="93"/>
      <c r="DO22" s="93"/>
      <c r="DP22" s="93"/>
      <c r="DQ22" s="93"/>
      <c r="DR22" s="93"/>
      <c r="DS22" s="93"/>
      <c r="DT22" s="93"/>
      <c r="DU22" s="93"/>
      <c r="DV22" s="93"/>
      <c r="DW22" s="93"/>
      <c r="DX22" s="93"/>
      <c r="DY22" s="93"/>
      <c r="DZ22" s="93"/>
      <c r="EA22" s="93"/>
      <c r="EB22" s="93"/>
      <c r="EC22" s="93"/>
      <c r="ED22" s="93"/>
      <c r="EE22" s="93"/>
      <c r="EF22" s="93"/>
      <c r="EG22" s="93"/>
      <c r="EH22" s="93"/>
      <c r="EI22" s="93"/>
      <c r="EJ22" s="93"/>
      <c r="EK22" s="93"/>
      <c r="EL22" s="93"/>
      <c r="EM22" s="93"/>
      <c r="EN22" s="93"/>
      <c r="EO22" s="93"/>
      <c r="EP22" s="93"/>
      <c r="EQ22" s="93"/>
      <c r="ER22" s="93"/>
      <c r="ES22" s="93"/>
      <c r="ET22" s="93"/>
      <c r="EU22" s="93"/>
      <c r="EV22" s="93"/>
      <c r="EW22" s="93"/>
      <c r="EX22" s="93"/>
      <c r="EY22" s="93"/>
      <c r="EZ22" s="93"/>
      <c r="FA22" s="93"/>
      <c r="FB22" s="93"/>
      <c r="FC22" s="93"/>
      <c r="FD22" s="93"/>
      <c r="FE22" s="93"/>
      <c r="FF22" s="93"/>
      <c r="FG22" s="93"/>
      <c r="FH22" s="93"/>
      <c r="FI22" s="93"/>
      <c r="FJ22" s="93"/>
      <c r="FK22" s="93"/>
      <c r="FL22" s="93"/>
      <c r="FM22" s="93"/>
      <c r="FN22" s="93"/>
      <c r="FO22" s="93"/>
      <c r="FP22" s="93"/>
      <c r="FQ22" s="93"/>
      <c r="FR22" s="93"/>
      <c r="FS22" s="93"/>
      <c r="FT22" s="93"/>
      <c r="FU22" s="93"/>
      <c r="FV22" s="93"/>
    </row>
    <row r="23" spans="1:178" s="92" customFormat="1" ht="15" hidden="1" customHeight="1" thickBot="1" x14ac:dyDescent="0.3">
      <c r="A23" s="94"/>
      <c r="B23" s="94"/>
      <c r="C23" s="216" t="str">
        <f ca="1">CONCATENATE(SelectionData!D23,N23)</f>
        <v>0</v>
      </c>
      <c r="D23" s="118" t="s">
        <v>50</v>
      </c>
      <c r="E23" s="55" t="str">
        <f t="shared" si="55"/>
        <v>€</v>
      </c>
      <c r="F23" s="217" t="str">
        <f t="shared" ca="1" si="77"/>
        <v/>
      </c>
      <c r="G23" s="200"/>
      <c r="H23" s="200"/>
      <c r="I23" s="217" t="str">
        <f t="shared" si="72"/>
        <v>-</v>
      </c>
      <c r="J23" s="104"/>
      <c r="K23" s="115"/>
      <c r="L23" s="95"/>
      <c r="M23" s="95" t="str">
        <f t="shared" si="4"/>
        <v>-</v>
      </c>
      <c r="N23" s="95" t="str">
        <f>""</f>
        <v/>
      </c>
      <c r="O23" s="95" t="str">
        <f t="shared" si="17"/>
        <v/>
      </c>
      <c r="P23" s="95" t="str">
        <f t="shared" ca="1" si="5"/>
        <v/>
      </c>
      <c r="Q23" s="80" t="str">
        <f t="shared" ca="1" si="6"/>
        <v/>
      </c>
      <c r="R23" s="80" t="str">
        <f t="shared" ca="1" si="7"/>
        <v/>
      </c>
      <c r="S23" s="96" t="str">
        <f t="shared" si="2"/>
        <v/>
      </c>
      <c r="T23" s="97" t="str">
        <f t="shared" si="3"/>
        <v/>
      </c>
      <c r="U23" s="95" t="str">
        <f>""</f>
        <v/>
      </c>
      <c r="V23" s="95"/>
      <c r="W23" s="95"/>
      <c r="X23" s="95"/>
      <c r="Y23" s="298" t="str">
        <f t="shared" ca="1" si="56"/>
        <v/>
      </c>
      <c r="Z23" s="271" t="str">
        <f t="shared" si="18"/>
        <v/>
      </c>
      <c r="AA23" s="271" t="str">
        <f t="shared" si="19"/>
        <v/>
      </c>
      <c r="AB23" s="271" t="str">
        <f t="shared" si="20"/>
        <v/>
      </c>
      <c r="AC23" s="108">
        <f>SelectionData!C23</f>
        <v>0</v>
      </c>
      <c r="AD23" s="109">
        <f t="shared" si="58"/>
        <v>0</v>
      </c>
      <c r="AE23" s="110">
        <f t="shared" si="22"/>
        <v>0</v>
      </c>
      <c r="AF23" s="110">
        <f t="shared" si="59"/>
        <v>0</v>
      </c>
      <c r="AG23" s="110">
        <f t="shared" si="60"/>
        <v>0</v>
      </c>
      <c r="AH23" s="110">
        <f t="shared" si="61"/>
        <v>0</v>
      </c>
      <c r="AI23" s="110">
        <f t="shared" si="62"/>
        <v>0</v>
      </c>
      <c r="AJ23" s="110">
        <f t="shared" si="63"/>
        <v>0</v>
      </c>
      <c r="AK23" s="110">
        <f t="shared" si="64"/>
        <v>0</v>
      </c>
      <c r="AL23" s="110">
        <f t="shared" si="65"/>
        <v>0</v>
      </c>
      <c r="AM23" s="110">
        <f t="shared" si="29"/>
        <v>0</v>
      </c>
      <c r="AN23" s="110">
        <f t="shared" si="30"/>
        <v>0</v>
      </c>
      <c r="AO23" s="110">
        <f t="shared" si="66"/>
        <v>0</v>
      </c>
      <c r="AP23" s="111">
        <f t="shared" si="67"/>
        <v>0</v>
      </c>
      <c r="AQ23" s="111">
        <f t="shared" si="33"/>
        <v>0</v>
      </c>
      <c r="AR23" s="112">
        <f t="shared" si="34"/>
        <v>0</v>
      </c>
      <c r="AS23" s="25">
        <f ca="1">IF(AND(SUM(AS$7:AS22)=1, SUM($AR23:AR23)=1,OR($AH23=1,$AG23=1)),1,0)</f>
        <v>0</v>
      </c>
      <c r="AT23" s="25">
        <f ca="1">IF(AND(SUM(AT$7:AT22)=1, SUM($AR23:AS23)=1,OR($AH23=1,$AG23=1)),1,0)</f>
        <v>0</v>
      </c>
      <c r="AU23" s="26">
        <f ca="1">IF(AND(SUM(AU$7:AU22)=1, SUM($AR23:AT23)=1,OR($AH23=1,AF23=1),SUM(AZ$7:AZ22)&lt;2),1,0)</f>
        <v>0</v>
      </c>
      <c r="AV23" s="26">
        <f ca="1">IF(AND(SUM(AV$7:AV22)=1, SUM($AR23:AU23)=1,OR($AI23=1,$AJ23=1,$AH23=1,$AF23=1)),1,0)</f>
        <v>0</v>
      </c>
      <c r="AW23" s="26">
        <f ca="1">IF(AND(SUM(AW$7:AW22)=1, SUM($AR23:AV23)=1,OR($AI23=1,$AJ23=1,$AH23=1,$AF23=1)),1,0)</f>
        <v>0</v>
      </c>
      <c r="AX23" s="26">
        <f ca="1">IF(AND(SUM(AX$7:AX22)=1, SUM($AR23:AW23)=1,OR($AI23=1,$AJ23=1,$AH23=1,$AF23=1)),1,0)</f>
        <v>0</v>
      </c>
      <c r="AY23" s="26">
        <f ca="1">IF(AND(SUM(AY$7:AY22)=1, SUM($AR23:AX23)=1,OR($AI23=1,$AJ23=1,$AH23=1,$AF23=1)),1,0)</f>
        <v>0</v>
      </c>
      <c r="AZ23" s="26">
        <f ca="1">IF(AND(SUM(AZ$7:AZ22)=1, SUM($AR23:AY23)=1,SUM(AU$7:AU22)&lt;2,OR(AI23=1,AJ23=1,AF23=1)),1,0)</f>
        <v>0</v>
      </c>
      <c r="BA23" s="26">
        <f ca="1">IF(AND(SUM(BA$7:BA22)=1,OR($AK23=1)),1,0)</f>
        <v>0</v>
      </c>
      <c r="BB23" s="26">
        <f ca="1">IF(AND(SUM(BB$7:BB22)=1,OR($AD23=1)),1,0)</f>
        <v>0</v>
      </c>
      <c r="BC23" s="27">
        <f ca="1">IF(SUM($AR23:BB23)=1,1,0)</f>
        <v>0</v>
      </c>
      <c r="BD23" s="28" t="str">
        <f t="shared" ca="1" si="35"/>
        <v/>
      </c>
      <c r="BE23" s="26" t="str">
        <f t="shared" ca="1" si="36"/>
        <v/>
      </c>
      <c r="BF23" s="26" t="str">
        <f t="shared" ca="1" si="37"/>
        <v/>
      </c>
      <c r="BG23" s="26" t="str">
        <f t="shared" ca="1" si="38"/>
        <v/>
      </c>
      <c r="BH23" s="26" t="str">
        <f t="shared" ca="1" si="39"/>
        <v/>
      </c>
      <c r="BI23" s="26" t="str">
        <f t="shared" ca="1" si="40"/>
        <v/>
      </c>
      <c r="BJ23" s="26" t="str">
        <f t="shared" ca="1" si="41"/>
        <v/>
      </c>
      <c r="BK23" s="26" t="str">
        <f t="shared" ca="1" si="42"/>
        <v/>
      </c>
      <c r="BL23" s="26" t="str">
        <f t="shared" ca="1" si="43"/>
        <v/>
      </c>
      <c r="BM23" s="26" t="str">
        <f t="shared" ca="1" si="44"/>
        <v/>
      </c>
      <c r="BN23" s="27" t="str">
        <f t="shared" ca="1" si="45"/>
        <v/>
      </c>
      <c r="BO23" s="284" t="str">
        <f t="shared" ca="1" si="46"/>
        <v/>
      </c>
      <c r="BP23" s="167" t="str">
        <f t="shared" ca="1" si="47"/>
        <v/>
      </c>
      <c r="BQ23" s="167" t="str">
        <f t="shared" ca="1" si="48"/>
        <v/>
      </c>
      <c r="BR23" s="167" t="str">
        <f t="shared" ca="1" si="49"/>
        <v/>
      </c>
      <c r="BS23" s="167" t="str">
        <f t="shared" ca="1" si="50"/>
        <v/>
      </c>
      <c r="BT23" s="167" t="str">
        <f t="shared" ca="1" si="51"/>
        <v/>
      </c>
      <c r="BU23" s="167" t="str">
        <f t="shared" ca="1" si="52"/>
        <v/>
      </c>
      <c r="BV23" s="167" t="str">
        <f t="shared" ca="1" si="53"/>
        <v/>
      </c>
      <c r="BW23" s="32" t="str">
        <f t="shared" ca="1" si="54"/>
        <v/>
      </c>
      <c r="BX23" s="113"/>
      <c r="BY23" s="73"/>
      <c r="BZ23" s="73">
        <f t="shared" ca="1" si="73"/>
        <v>0</v>
      </c>
      <c r="CA23" s="252">
        <f t="shared" ca="1" si="74"/>
        <v>0</v>
      </c>
      <c r="CB23" s="252">
        <f t="shared" ca="1" si="75"/>
        <v>0</v>
      </c>
      <c r="CC23" s="252">
        <f t="shared" ca="1" si="76"/>
        <v>0</v>
      </c>
      <c r="CD23" s="94"/>
      <c r="CE23" s="92">
        <f ca="1">'Product Codes'!G16</f>
        <v>1</v>
      </c>
      <c r="CF23" s="94"/>
      <c r="CG23" s="94"/>
      <c r="CH23" s="94"/>
      <c r="CI23" s="93"/>
      <c r="CJ23" s="93"/>
      <c r="CK23" s="93"/>
      <c r="CL23" s="93"/>
      <c r="CM23" s="93"/>
      <c r="CN23" s="93"/>
      <c r="CO23" s="93"/>
      <c r="CP23" s="93"/>
      <c r="CQ23" s="93"/>
      <c r="CR23" s="93"/>
      <c r="CS23" s="93"/>
      <c r="CT23" s="93"/>
      <c r="CU23" s="93"/>
      <c r="CV23" s="93"/>
      <c r="CW23" s="93"/>
      <c r="CX23" s="93"/>
      <c r="CY23" s="93"/>
      <c r="CZ23" s="93"/>
      <c r="DA23" s="93"/>
      <c r="DB23" s="93"/>
      <c r="DC23" s="93"/>
      <c r="DD23" s="93"/>
      <c r="DE23" s="93"/>
      <c r="DF23" s="93"/>
      <c r="DG23" s="93"/>
      <c r="DH23" s="93"/>
      <c r="DI23" s="93"/>
      <c r="DJ23" s="93"/>
      <c r="DK23" s="93"/>
      <c r="DL23" s="93"/>
      <c r="DM23" s="93"/>
      <c r="DN23" s="93"/>
      <c r="DO23" s="93"/>
      <c r="DP23" s="93"/>
      <c r="DQ23" s="93"/>
      <c r="DR23" s="93"/>
      <c r="DS23" s="93"/>
      <c r="DT23" s="93"/>
      <c r="DU23" s="93"/>
      <c r="DV23" s="93"/>
      <c r="DW23" s="93"/>
      <c r="DX23" s="93"/>
      <c r="DY23" s="93"/>
      <c r="DZ23" s="93"/>
      <c r="EA23" s="93"/>
      <c r="EB23" s="93"/>
      <c r="EC23" s="93"/>
      <c r="ED23" s="93"/>
      <c r="EE23" s="93"/>
      <c r="EF23" s="93"/>
      <c r="EG23" s="93"/>
      <c r="EH23" s="93"/>
      <c r="EI23" s="93"/>
      <c r="EJ23" s="93"/>
      <c r="EK23" s="93"/>
      <c r="EL23" s="93"/>
      <c r="EM23" s="93"/>
      <c r="EN23" s="93"/>
      <c r="EO23" s="93"/>
      <c r="EP23" s="93"/>
      <c r="EQ23" s="93"/>
      <c r="ER23" s="93"/>
      <c r="ES23" s="93"/>
      <c r="ET23" s="93"/>
      <c r="EU23" s="93"/>
      <c r="EV23" s="93"/>
      <c r="EW23" s="93"/>
      <c r="EX23" s="93"/>
      <c r="EY23" s="93"/>
      <c r="EZ23" s="93"/>
      <c r="FA23" s="93"/>
      <c r="FB23" s="93"/>
      <c r="FC23" s="93"/>
      <c r="FD23" s="93"/>
      <c r="FE23" s="93"/>
      <c r="FF23" s="93"/>
      <c r="FG23" s="93"/>
      <c r="FH23" s="93"/>
      <c r="FI23" s="93"/>
      <c r="FJ23" s="93"/>
      <c r="FK23" s="93"/>
      <c r="FL23" s="93"/>
      <c r="FM23" s="93"/>
      <c r="FN23" s="93"/>
      <c r="FO23" s="93"/>
      <c r="FP23" s="93"/>
      <c r="FQ23" s="93"/>
      <c r="FR23" s="93"/>
      <c r="FS23" s="93"/>
      <c r="FT23" s="93"/>
      <c r="FU23" s="93"/>
      <c r="FV23" s="93"/>
    </row>
    <row r="24" spans="1:178" s="92" customFormat="1" ht="15" hidden="1" customHeight="1" thickBot="1" x14ac:dyDescent="0.3">
      <c r="A24" s="94"/>
      <c r="B24" s="94"/>
      <c r="C24" s="214" t="str">
        <f ca="1">CONCATENATE(SelectionData!D24,N24)</f>
        <v>0</v>
      </c>
      <c r="D24" s="118" t="s">
        <v>50</v>
      </c>
      <c r="E24" s="119" t="str">
        <f t="shared" si="55"/>
        <v>€</v>
      </c>
      <c r="F24" s="215" t="str">
        <f t="shared" ca="1" si="77"/>
        <v/>
      </c>
      <c r="G24" s="201"/>
      <c r="H24" s="201"/>
      <c r="I24" s="215" t="str">
        <f t="shared" si="72"/>
        <v>-</v>
      </c>
      <c r="J24" s="104"/>
      <c r="K24" s="115"/>
      <c r="L24" s="95"/>
      <c r="M24" s="95" t="str">
        <f t="shared" si="4"/>
        <v>-</v>
      </c>
      <c r="N24" s="95" t="str">
        <f>""</f>
        <v/>
      </c>
      <c r="O24" s="95" t="str">
        <f t="shared" si="17"/>
        <v/>
      </c>
      <c r="P24" s="95" t="str">
        <f t="shared" ca="1" si="5"/>
        <v/>
      </c>
      <c r="Q24" s="80" t="str">
        <f t="shared" ca="1" si="6"/>
        <v/>
      </c>
      <c r="R24" s="80" t="str">
        <f t="shared" ca="1" si="7"/>
        <v/>
      </c>
      <c r="S24" s="96" t="str">
        <f t="shared" si="2"/>
        <v/>
      </c>
      <c r="T24" s="97" t="str">
        <f t="shared" si="3"/>
        <v/>
      </c>
      <c r="U24" s="95" t="str">
        <f>""</f>
        <v/>
      </c>
      <c r="V24" s="95"/>
      <c r="W24" s="95"/>
      <c r="X24" s="95"/>
      <c r="Y24" s="298" t="str">
        <f t="shared" ca="1" si="56"/>
        <v/>
      </c>
      <c r="Z24" s="271" t="str">
        <f t="shared" si="18"/>
        <v/>
      </c>
      <c r="AA24" s="271" t="str">
        <f t="shared" si="19"/>
        <v/>
      </c>
      <c r="AB24" s="271" t="str">
        <f t="shared" si="20"/>
        <v/>
      </c>
      <c r="AC24" s="108">
        <f>SelectionData!C24</f>
        <v>0</v>
      </c>
      <c r="AD24" s="109">
        <f t="shared" si="58"/>
        <v>0</v>
      </c>
      <c r="AE24" s="110">
        <f t="shared" si="22"/>
        <v>0</v>
      </c>
      <c r="AF24" s="110">
        <f t="shared" si="59"/>
        <v>0</v>
      </c>
      <c r="AG24" s="110">
        <f t="shared" si="60"/>
        <v>0</v>
      </c>
      <c r="AH24" s="110">
        <f t="shared" si="61"/>
        <v>0</v>
      </c>
      <c r="AI24" s="110">
        <f t="shared" si="62"/>
        <v>0</v>
      </c>
      <c r="AJ24" s="110">
        <f t="shared" si="63"/>
        <v>0</v>
      </c>
      <c r="AK24" s="110">
        <f t="shared" si="64"/>
        <v>0</v>
      </c>
      <c r="AL24" s="110">
        <f t="shared" si="65"/>
        <v>0</v>
      </c>
      <c r="AM24" s="110">
        <f t="shared" si="29"/>
        <v>0</v>
      </c>
      <c r="AN24" s="110">
        <f t="shared" si="30"/>
        <v>0</v>
      </c>
      <c r="AO24" s="110">
        <f t="shared" si="66"/>
        <v>0</v>
      </c>
      <c r="AP24" s="111">
        <f t="shared" si="67"/>
        <v>0</v>
      </c>
      <c r="AQ24" s="111">
        <f t="shared" si="33"/>
        <v>0</v>
      </c>
      <c r="AR24" s="112">
        <f t="shared" si="34"/>
        <v>0</v>
      </c>
      <c r="AS24" s="25">
        <f ca="1">IF(AND(SUM(AS$7:AS23)=1, SUM($AR24:AR24)=1,OR($AH24=1,$AG24=1)),1,0)</f>
        <v>0</v>
      </c>
      <c r="AT24" s="25">
        <f ca="1">IF(AND(SUM(AT$7:AT23)=1, SUM($AR24:AS24)=1,OR($AH24=1,$AG24=1)),1,0)</f>
        <v>0</v>
      </c>
      <c r="AU24" s="26">
        <f ca="1">IF(AND(SUM(AU$7:AU23)=1, SUM($AR24:AT24)=1,OR($AH24=1,AF24=1),SUM(AZ$7:AZ23)&lt;2),1,0)</f>
        <v>0</v>
      </c>
      <c r="AV24" s="26">
        <f ca="1">IF(AND(SUM(AV$7:AV23)=1, SUM($AR24:AU24)=1,OR($AI24=1,$AJ24=1,$AH24=1,$AF24=1)),1,0)</f>
        <v>0</v>
      </c>
      <c r="AW24" s="26">
        <f ca="1">IF(AND(SUM(AW$7:AW23)=1, SUM($AR24:AV24)=1,OR($AI24=1,$AJ24=1,$AH24=1,$AF24=1)),1,0)</f>
        <v>0</v>
      </c>
      <c r="AX24" s="26">
        <f ca="1">IF(AND(SUM(AX$7:AX23)=1, SUM($AR24:AW24)=1,OR($AI24=1,$AJ24=1,$AH24=1,$AF24=1)),1,0)</f>
        <v>0</v>
      </c>
      <c r="AY24" s="26">
        <f ca="1">IF(AND(SUM(AY$7:AY23)=1, SUM($AR24:AX24)=1,OR($AI24=1,$AJ24=1,$AH24=1,$AF24=1)),1,0)</f>
        <v>0</v>
      </c>
      <c r="AZ24" s="26">
        <f ca="1">IF(AND(SUM(AZ$7:AZ23)=1, SUM($AR24:AY24)=1,SUM(AU$7:AU23)&lt;2,OR(AI24=1,AJ24=1,AF24=1)),1,0)</f>
        <v>0</v>
      </c>
      <c r="BA24" s="26">
        <f ca="1">IF(AND(SUM(BA$7:BA23)=1,OR($AK24=1)),1,0)</f>
        <v>0</v>
      </c>
      <c r="BB24" s="26">
        <f ca="1">IF(AND(SUM(BB$7:BB23)=1,OR($AD24=1)),1,0)</f>
        <v>0</v>
      </c>
      <c r="BC24" s="27">
        <f ca="1">IF(SUM($AR24:BB24)=1,1,0)</f>
        <v>0</v>
      </c>
      <c r="BD24" s="28" t="str">
        <f t="shared" ca="1" si="35"/>
        <v/>
      </c>
      <c r="BE24" s="26" t="str">
        <f t="shared" ca="1" si="36"/>
        <v/>
      </c>
      <c r="BF24" s="26" t="str">
        <f t="shared" ca="1" si="37"/>
        <v/>
      </c>
      <c r="BG24" s="26" t="str">
        <f t="shared" ca="1" si="38"/>
        <v/>
      </c>
      <c r="BH24" s="26" t="str">
        <f t="shared" ca="1" si="39"/>
        <v/>
      </c>
      <c r="BI24" s="26" t="str">
        <f t="shared" ca="1" si="40"/>
        <v/>
      </c>
      <c r="BJ24" s="26" t="str">
        <f t="shared" ca="1" si="41"/>
        <v/>
      </c>
      <c r="BK24" s="26" t="str">
        <f t="shared" ca="1" si="42"/>
        <v/>
      </c>
      <c r="BL24" s="26" t="str">
        <f t="shared" ca="1" si="43"/>
        <v/>
      </c>
      <c r="BM24" s="26" t="str">
        <f t="shared" ca="1" si="44"/>
        <v/>
      </c>
      <c r="BN24" s="27" t="str">
        <f t="shared" ca="1" si="45"/>
        <v/>
      </c>
      <c r="BO24" s="284" t="str">
        <f t="shared" ca="1" si="46"/>
        <v/>
      </c>
      <c r="BP24" s="167" t="str">
        <f t="shared" ca="1" si="47"/>
        <v/>
      </c>
      <c r="BQ24" s="167" t="str">
        <f t="shared" ca="1" si="48"/>
        <v/>
      </c>
      <c r="BR24" s="167" t="str">
        <f t="shared" ca="1" si="49"/>
        <v/>
      </c>
      <c r="BS24" s="167" t="str">
        <f t="shared" ca="1" si="50"/>
        <v/>
      </c>
      <c r="BT24" s="167" t="str">
        <f t="shared" ca="1" si="51"/>
        <v/>
      </c>
      <c r="BU24" s="167" t="str">
        <f t="shared" ca="1" si="52"/>
        <v/>
      </c>
      <c r="BV24" s="167" t="str">
        <f t="shared" ca="1" si="53"/>
        <v/>
      </c>
      <c r="BW24" s="32" t="str">
        <f t="shared" ca="1" si="54"/>
        <v/>
      </c>
      <c r="BX24" s="113"/>
      <c r="BY24" s="73"/>
      <c r="BZ24" s="73">
        <f t="shared" ca="1" si="73"/>
        <v>0</v>
      </c>
      <c r="CA24" s="252">
        <f t="shared" ca="1" si="74"/>
        <v>0</v>
      </c>
      <c r="CB24" s="252">
        <f t="shared" ca="1" si="75"/>
        <v>0</v>
      </c>
      <c r="CC24" s="252">
        <f t="shared" ca="1" si="76"/>
        <v>0</v>
      </c>
      <c r="CD24" s="94"/>
      <c r="CE24" s="92">
        <f ca="1">'Product Codes'!G17</f>
        <v>1</v>
      </c>
      <c r="CF24" s="94"/>
      <c r="CG24" s="94"/>
      <c r="CH24" s="94"/>
      <c r="CI24" s="93"/>
      <c r="CJ24" s="93"/>
      <c r="CK24" s="93"/>
      <c r="CL24" s="93"/>
      <c r="CM24" s="93"/>
      <c r="CN24" s="93"/>
      <c r="CO24" s="93"/>
      <c r="CP24" s="93"/>
      <c r="CQ24" s="93"/>
      <c r="CR24" s="93"/>
      <c r="CS24" s="93"/>
      <c r="CT24" s="93"/>
      <c r="CU24" s="93"/>
      <c r="CV24" s="93"/>
      <c r="CW24" s="93"/>
      <c r="CX24" s="93"/>
      <c r="CY24" s="93"/>
      <c r="CZ24" s="93"/>
      <c r="DA24" s="93"/>
      <c r="DB24" s="93"/>
      <c r="DC24" s="93"/>
      <c r="DD24" s="93"/>
      <c r="DE24" s="93"/>
      <c r="DF24" s="93"/>
      <c r="DG24" s="93"/>
      <c r="DH24" s="93"/>
      <c r="DI24" s="93"/>
      <c r="DJ24" s="93"/>
      <c r="DK24" s="93"/>
      <c r="DL24" s="93"/>
      <c r="DM24" s="93"/>
      <c r="DN24" s="93"/>
      <c r="DO24" s="93"/>
      <c r="DP24" s="93"/>
      <c r="DQ24" s="93"/>
      <c r="DR24" s="93"/>
      <c r="DS24" s="93"/>
      <c r="DT24" s="93"/>
      <c r="DU24" s="93"/>
      <c r="DV24" s="93"/>
      <c r="DW24" s="93"/>
      <c r="DX24" s="93"/>
      <c r="DY24" s="93"/>
      <c r="DZ24" s="93"/>
      <c r="EA24" s="93"/>
      <c r="EB24" s="93"/>
      <c r="EC24" s="93"/>
      <c r="ED24" s="93"/>
      <c r="EE24" s="93"/>
      <c r="EF24" s="93"/>
      <c r="EG24" s="93"/>
      <c r="EH24" s="93"/>
      <c r="EI24" s="93"/>
      <c r="EJ24" s="93"/>
      <c r="EK24" s="93"/>
      <c r="EL24" s="93"/>
      <c r="EM24" s="93"/>
      <c r="EN24" s="93"/>
      <c r="EO24" s="93"/>
      <c r="EP24" s="93"/>
      <c r="EQ24" s="93"/>
      <c r="ER24" s="93"/>
      <c r="ES24" s="93"/>
      <c r="ET24" s="93"/>
      <c r="EU24" s="93"/>
      <c r="EV24" s="93"/>
      <c r="EW24" s="93"/>
      <c r="EX24" s="93"/>
      <c r="EY24" s="93"/>
      <c r="EZ24" s="93"/>
      <c r="FA24" s="93"/>
      <c r="FB24" s="93"/>
      <c r="FC24" s="93"/>
      <c r="FD24" s="93"/>
      <c r="FE24" s="93"/>
      <c r="FF24" s="93"/>
      <c r="FG24" s="93"/>
      <c r="FH24" s="93"/>
      <c r="FI24" s="93"/>
      <c r="FJ24" s="93"/>
      <c r="FK24" s="93"/>
      <c r="FL24" s="93"/>
      <c r="FM24" s="93"/>
      <c r="FN24" s="93"/>
      <c r="FO24" s="93"/>
      <c r="FP24" s="93"/>
      <c r="FQ24" s="93"/>
      <c r="FR24" s="93"/>
      <c r="FS24" s="93"/>
      <c r="FT24" s="93"/>
      <c r="FU24" s="93"/>
      <c r="FV24" s="93"/>
    </row>
    <row r="25" spans="1:178" s="92" customFormat="1" ht="15" hidden="1" customHeight="1" thickBot="1" x14ac:dyDescent="0.3">
      <c r="A25" s="94"/>
      <c r="B25" s="94"/>
      <c r="C25" s="216" t="str">
        <f ca="1">CONCATENATE(SelectionData!D25,N25)</f>
        <v>0</v>
      </c>
      <c r="D25" s="118" t="s">
        <v>50</v>
      </c>
      <c r="E25" s="55" t="str">
        <f t="shared" si="55"/>
        <v>€</v>
      </c>
      <c r="F25" s="217" t="str">
        <f t="shared" ca="1" si="77"/>
        <v/>
      </c>
      <c r="G25" s="200"/>
      <c r="H25" s="200"/>
      <c r="I25" s="217" t="str">
        <f t="shared" si="72"/>
        <v>-</v>
      </c>
      <c r="J25" s="104"/>
      <c r="K25" s="115"/>
      <c r="L25" s="95"/>
      <c r="M25" s="95" t="str">
        <f t="shared" si="4"/>
        <v>-</v>
      </c>
      <c r="N25" s="95" t="str">
        <f>""</f>
        <v/>
      </c>
      <c r="O25" s="95" t="str">
        <f t="shared" si="17"/>
        <v/>
      </c>
      <c r="P25" s="95" t="str">
        <f t="shared" ca="1" si="5"/>
        <v/>
      </c>
      <c r="Q25" s="80" t="str">
        <f t="shared" ca="1" si="6"/>
        <v/>
      </c>
      <c r="R25" s="80" t="str">
        <f t="shared" ca="1" si="7"/>
        <v/>
      </c>
      <c r="S25" s="96" t="str">
        <f t="shared" si="2"/>
        <v/>
      </c>
      <c r="T25" s="97" t="str">
        <f t="shared" si="3"/>
        <v/>
      </c>
      <c r="U25" s="95" t="str">
        <f>""</f>
        <v/>
      </c>
      <c r="V25" s="95"/>
      <c r="W25" s="95"/>
      <c r="X25" s="95"/>
      <c r="Y25" s="298" t="str">
        <f t="shared" ca="1" si="56"/>
        <v/>
      </c>
      <c r="Z25" s="271" t="str">
        <f t="shared" si="18"/>
        <v/>
      </c>
      <c r="AA25" s="271" t="str">
        <f t="shared" si="19"/>
        <v/>
      </c>
      <c r="AB25" s="271" t="str">
        <f t="shared" si="20"/>
        <v/>
      </c>
      <c r="AC25" s="108">
        <f>SelectionData!C25</f>
        <v>0</v>
      </c>
      <c r="AD25" s="109">
        <f t="shared" si="58"/>
        <v>0</v>
      </c>
      <c r="AE25" s="110">
        <f t="shared" si="22"/>
        <v>0</v>
      </c>
      <c r="AF25" s="110">
        <f t="shared" si="59"/>
        <v>0</v>
      </c>
      <c r="AG25" s="110">
        <f t="shared" si="60"/>
        <v>0</v>
      </c>
      <c r="AH25" s="110">
        <f t="shared" si="61"/>
        <v>0</v>
      </c>
      <c r="AI25" s="110">
        <f t="shared" si="62"/>
        <v>0</v>
      </c>
      <c r="AJ25" s="110">
        <f t="shared" si="63"/>
        <v>0</v>
      </c>
      <c r="AK25" s="110">
        <f t="shared" si="64"/>
        <v>0</v>
      </c>
      <c r="AL25" s="110">
        <f t="shared" si="65"/>
        <v>0</v>
      </c>
      <c r="AM25" s="110">
        <f t="shared" si="29"/>
        <v>0</v>
      </c>
      <c r="AN25" s="110">
        <f t="shared" si="30"/>
        <v>0</v>
      </c>
      <c r="AO25" s="110">
        <f t="shared" si="66"/>
        <v>0</v>
      </c>
      <c r="AP25" s="111">
        <f t="shared" si="67"/>
        <v>0</v>
      </c>
      <c r="AQ25" s="111">
        <f t="shared" si="33"/>
        <v>0</v>
      </c>
      <c r="AR25" s="112">
        <f t="shared" si="34"/>
        <v>0</v>
      </c>
      <c r="AS25" s="25">
        <f ca="1">IF(AND(SUM(AS$7:AS24)=1, SUM($AR25:AR25)=1,OR($AH25=1,$AG25=1)),1,0)</f>
        <v>0</v>
      </c>
      <c r="AT25" s="25">
        <f ca="1">IF(AND(SUM(AT$7:AT24)=1, SUM($AR25:AS25)=1,OR($AH25=1,$AG25=1)),1,0)</f>
        <v>0</v>
      </c>
      <c r="AU25" s="26">
        <f ca="1">IF(AND(SUM(AU$7:AU24)=1, SUM($AR25:AT25)=1,OR($AH25=1,AF25=1),SUM(AZ$7:AZ24)&lt;2),1,0)</f>
        <v>0</v>
      </c>
      <c r="AV25" s="26">
        <f ca="1">IF(AND(SUM(AV$7:AV24)=1, SUM($AR25:AU25)=1,OR($AI25=1,$AJ25=1,$AH25=1,$AF25=1)),1,0)</f>
        <v>0</v>
      </c>
      <c r="AW25" s="26">
        <f ca="1">IF(AND(SUM(AW$7:AW24)=1, SUM($AR25:AV25)=1,OR($AI25=1,$AJ25=1,$AH25=1,$AF25=1)),1,0)</f>
        <v>0</v>
      </c>
      <c r="AX25" s="26">
        <f ca="1">IF(AND(SUM(AX$7:AX24)=1, SUM($AR25:AW25)=1,OR($AI25=1,$AJ25=1,$AH25=1,$AF25=1)),1,0)</f>
        <v>0</v>
      </c>
      <c r="AY25" s="26">
        <f ca="1">IF(AND(SUM(AY$7:AY24)=1, SUM($AR25:AX25)=1,OR($AI25=1,$AJ25=1,$AH25=1,$AF25=1)),1,0)</f>
        <v>0</v>
      </c>
      <c r="AZ25" s="26">
        <f ca="1">IF(AND(SUM(AZ$7:AZ24)=1, SUM($AR25:AY25)=1,SUM(AU$7:AU24)&lt;2,OR(AI25=1,AJ25=1,AF25=1)),1,0)</f>
        <v>0</v>
      </c>
      <c r="BA25" s="26">
        <f ca="1">IF(AND(SUM(BA$7:BA24)=1,OR($AK25=1)),1,0)</f>
        <v>0</v>
      </c>
      <c r="BB25" s="26">
        <f ca="1">IF(AND(SUM(BB$7:BB24)=1,OR($AD25=1)),1,0)</f>
        <v>0</v>
      </c>
      <c r="BC25" s="27">
        <f ca="1">IF(SUM($AR25:BB25)=1,1,0)</f>
        <v>0</v>
      </c>
      <c r="BD25" s="28" t="str">
        <f t="shared" ca="1" si="35"/>
        <v/>
      </c>
      <c r="BE25" s="26" t="str">
        <f t="shared" ca="1" si="36"/>
        <v/>
      </c>
      <c r="BF25" s="26" t="str">
        <f t="shared" ca="1" si="37"/>
        <v/>
      </c>
      <c r="BG25" s="26" t="str">
        <f t="shared" ca="1" si="38"/>
        <v/>
      </c>
      <c r="BH25" s="26" t="str">
        <f t="shared" ca="1" si="39"/>
        <v/>
      </c>
      <c r="BI25" s="26" t="str">
        <f t="shared" ca="1" si="40"/>
        <v/>
      </c>
      <c r="BJ25" s="26" t="str">
        <f t="shared" ca="1" si="41"/>
        <v/>
      </c>
      <c r="BK25" s="26" t="str">
        <f t="shared" ca="1" si="42"/>
        <v/>
      </c>
      <c r="BL25" s="26" t="str">
        <f t="shared" ca="1" si="43"/>
        <v/>
      </c>
      <c r="BM25" s="26" t="str">
        <f t="shared" ca="1" si="44"/>
        <v/>
      </c>
      <c r="BN25" s="27" t="str">
        <f t="shared" ca="1" si="45"/>
        <v/>
      </c>
      <c r="BO25" s="284" t="str">
        <f t="shared" ca="1" si="46"/>
        <v/>
      </c>
      <c r="BP25" s="167" t="str">
        <f t="shared" ca="1" si="47"/>
        <v/>
      </c>
      <c r="BQ25" s="167" t="str">
        <f t="shared" ca="1" si="48"/>
        <v/>
      </c>
      <c r="BR25" s="167" t="str">
        <f t="shared" ca="1" si="49"/>
        <v/>
      </c>
      <c r="BS25" s="167" t="str">
        <f t="shared" ca="1" si="50"/>
        <v/>
      </c>
      <c r="BT25" s="167" t="str">
        <f t="shared" ca="1" si="51"/>
        <v/>
      </c>
      <c r="BU25" s="167" t="str">
        <f t="shared" ca="1" si="52"/>
        <v/>
      </c>
      <c r="BV25" s="167" t="str">
        <f t="shared" ca="1" si="53"/>
        <v/>
      </c>
      <c r="BW25" s="32" t="str">
        <f t="shared" ca="1" si="54"/>
        <v/>
      </c>
      <c r="BX25" s="113"/>
      <c r="BY25" s="73"/>
      <c r="BZ25" s="73">
        <f t="shared" ca="1" si="73"/>
        <v>0</v>
      </c>
      <c r="CA25" s="252">
        <f t="shared" ca="1" si="74"/>
        <v>0</v>
      </c>
      <c r="CB25" s="252">
        <f t="shared" ca="1" si="75"/>
        <v>0</v>
      </c>
      <c r="CC25" s="252">
        <f t="shared" ca="1" si="76"/>
        <v>0</v>
      </c>
      <c r="CD25" s="94"/>
      <c r="CE25" s="92">
        <f ca="1">'Product Codes'!G18</f>
        <v>1</v>
      </c>
      <c r="CF25" s="94"/>
      <c r="CG25" s="94"/>
      <c r="CH25" s="94"/>
      <c r="CI25" s="93"/>
      <c r="CJ25" s="93"/>
      <c r="CK25" s="93"/>
      <c r="CL25" s="93"/>
      <c r="CM25" s="93"/>
      <c r="CN25" s="93"/>
      <c r="CO25" s="93"/>
      <c r="CP25" s="93"/>
      <c r="CQ25" s="93"/>
      <c r="CR25" s="93"/>
      <c r="CS25" s="93"/>
      <c r="CT25" s="93"/>
      <c r="CU25" s="93"/>
      <c r="CV25" s="93"/>
      <c r="CW25" s="93"/>
      <c r="CX25" s="93"/>
      <c r="CY25" s="93"/>
      <c r="CZ25" s="93"/>
      <c r="DA25" s="93"/>
      <c r="DB25" s="93"/>
      <c r="DC25" s="93"/>
      <c r="DD25" s="93"/>
      <c r="DE25" s="93"/>
      <c r="DF25" s="93"/>
      <c r="DG25" s="93"/>
      <c r="DH25" s="93"/>
      <c r="DI25" s="93"/>
      <c r="DJ25" s="93"/>
      <c r="DK25" s="93"/>
      <c r="DL25" s="93"/>
      <c r="DM25" s="93"/>
      <c r="DN25" s="93"/>
      <c r="DO25" s="93"/>
      <c r="DP25" s="93"/>
      <c r="DQ25" s="93"/>
      <c r="DR25" s="93"/>
      <c r="DS25" s="93"/>
      <c r="DT25" s="93"/>
      <c r="DU25" s="93"/>
      <c r="DV25" s="93"/>
      <c r="DW25" s="93"/>
      <c r="DX25" s="93"/>
      <c r="DY25" s="93"/>
      <c r="DZ25" s="93"/>
      <c r="EA25" s="93"/>
      <c r="EB25" s="93"/>
      <c r="EC25" s="93"/>
      <c r="ED25" s="93"/>
      <c r="EE25" s="93"/>
      <c r="EF25" s="93"/>
      <c r="EG25" s="93"/>
      <c r="EH25" s="93"/>
      <c r="EI25" s="93"/>
      <c r="EJ25" s="93"/>
      <c r="EK25" s="93"/>
      <c r="EL25" s="93"/>
      <c r="EM25" s="93"/>
      <c r="EN25" s="93"/>
      <c r="EO25" s="93"/>
      <c r="EP25" s="93"/>
      <c r="EQ25" s="93"/>
      <c r="ER25" s="93"/>
      <c r="ES25" s="93"/>
      <c r="ET25" s="93"/>
      <c r="EU25" s="93"/>
      <c r="EV25" s="93"/>
      <c r="EW25" s="93"/>
      <c r="EX25" s="93"/>
      <c r="EY25" s="93"/>
      <c r="EZ25" s="93"/>
      <c r="FA25" s="93"/>
      <c r="FB25" s="93"/>
      <c r="FC25" s="93"/>
      <c r="FD25" s="93"/>
      <c r="FE25" s="93"/>
      <c r="FF25" s="93"/>
      <c r="FG25" s="93"/>
      <c r="FH25" s="93"/>
      <c r="FI25" s="93"/>
      <c r="FJ25" s="93"/>
      <c r="FK25" s="93"/>
      <c r="FL25" s="93"/>
      <c r="FM25" s="93"/>
      <c r="FN25" s="93"/>
      <c r="FO25" s="93"/>
      <c r="FP25" s="93"/>
      <c r="FQ25" s="93"/>
      <c r="FR25" s="93"/>
      <c r="FS25" s="93"/>
      <c r="FT25" s="93"/>
      <c r="FU25" s="93"/>
      <c r="FV25" s="93"/>
    </row>
    <row r="26" spans="1:178" s="92" customFormat="1" ht="15" hidden="1" customHeight="1" thickBot="1" x14ac:dyDescent="0.3">
      <c r="A26" s="94"/>
      <c r="B26" s="94"/>
      <c r="C26" s="214" t="str">
        <f ca="1">CONCATENATE(SelectionData!D26,N26)</f>
        <v>0</v>
      </c>
      <c r="D26" s="118" t="s">
        <v>50</v>
      </c>
      <c r="E26" s="119" t="str">
        <f t="shared" si="55"/>
        <v>€</v>
      </c>
      <c r="F26" s="215" t="str">
        <f t="shared" ca="1" si="77"/>
        <v/>
      </c>
      <c r="G26" s="202"/>
      <c r="H26" s="202"/>
      <c r="I26" s="215" t="str">
        <f t="shared" si="72"/>
        <v>-</v>
      </c>
      <c r="J26" s="104"/>
      <c r="K26" s="115"/>
      <c r="L26" s="95"/>
      <c r="M26" s="95" t="str">
        <f t="shared" si="4"/>
        <v>-</v>
      </c>
      <c r="N26" s="95" t="str">
        <f>""</f>
        <v/>
      </c>
      <c r="O26" s="95" t="str">
        <f t="shared" si="17"/>
        <v/>
      </c>
      <c r="P26" s="95" t="str">
        <f t="shared" ca="1" si="5"/>
        <v/>
      </c>
      <c r="Q26" s="80" t="str">
        <f t="shared" ca="1" si="6"/>
        <v/>
      </c>
      <c r="R26" s="80" t="str">
        <f t="shared" ca="1" si="7"/>
        <v/>
      </c>
      <c r="S26" s="96" t="str">
        <f t="shared" si="2"/>
        <v/>
      </c>
      <c r="T26" s="97" t="str">
        <f t="shared" si="3"/>
        <v/>
      </c>
      <c r="U26" s="95" t="str">
        <f>""</f>
        <v/>
      </c>
      <c r="V26" s="95"/>
      <c r="W26" s="95"/>
      <c r="X26" s="95"/>
      <c r="Y26" s="298" t="str">
        <f t="shared" ca="1" si="56"/>
        <v/>
      </c>
      <c r="Z26" s="271" t="str">
        <f t="shared" si="18"/>
        <v/>
      </c>
      <c r="AA26" s="271" t="str">
        <f t="shared" si="19"/>
        <v/>
      </c>
      <c r="AB26" s="271" t="str">
        <f t="shared" si="20"/>
        <v/>
      </c>
      <c r="AC26" s="108">
        <f>SelectionData!C26</f>
        <v>0</v>
      </c>
      <c r="AD26" s="109">
        <f t="shared" si="58"/>
        <v>0</v>
      </c>
      <c r="AE26" s="110">
        <f t="shared" si="22"/>
        <v>0</v>
      </c>
      <c r="AF26" s="110">
        <f t="shared" si="59"/>
        <v>0</v>
      </c>
      <c r="AG26" s="110">
        <f t="shared" si="60"/>
        <v>0</v>
      </c>
      <c r="AH26" s="110">
        <f t="shared" si="61"/>
        <v>0</v>
      </c>
      <c r="AI26" s="110">
        <f t="shared" si="62"/>
        <v>0</v>
      </c>
      <c r="AJ26" s="110">
        <f t="shared" si="63"/>
        <v>0</v>
      </c>
      <c r="AK26" s="110">
        <f t="shared" si="64"/>
        <v>0</v>
      </c>
      <c r="AL26" s="110">
        <f t="shared" si="65"/>
        <v>0</v>
      </c>
      <c r="AM26" s="110">
        <f t="shared" si="29"/>
        <v>0</v>
      </c>
      <c r="AN26" s="110">
        <f t="shared" si="30"/>
        <v>0</v>
      </c>
      <c r="AO26" s="110">
        <f t="shared" si="66"/>
        <v>0</v>
      </c>
      <c r="AP26" s="111">
        <f t="shared" si="67"/>
        <v>0</v>
      </c>
      <c r="AQ26" s="111">
        <f t="shared" si="33"/>
        <v>0</v>
      </c>
      <c r="AR26" s="112">
        <f t="shared" si="34"/>
        <v>0</v>
      </c>
      <c r="AS26" s="25">
        <f ca="1">IF(AND(SUM(AS$7:AS25)=1, SUM($AR26:AR26)=1,OR($AH26=1,$AG26=1)),1,0)</f>
        <v>0</v>
      </c>
      <c r="AT26" s="25">
        <f ca="1">IF(AND(SUM(AT$7:AT25)=1, SUM($AR26:AS26)=1,OR($AH26=1,$AG26=1)),1,0)</f>
        <v>0</v>
      </c>
      <c r="AU26" s="26">
        <f ca="1">IF(AND(SUM(AU$7:AU25)=1, SUM($AR26:AT26)=1,OR($AH26=1,AF26=1),SUM(AZ$7:AZ25)&lt;2),1,0)</f>
        <v>0</v>
      </c>
      <c r="AV26" s="26">
        <f ca="1">IF(AND(SUM(AV$7:AV25)=1, SUM($AR26:AU26)=1,OR($AI26=1,$AJ26=1,$AH26=1,$AF26=1)),1,0)</f>
        <v>0</v>
      </c>
      <c r="AW26" s="26">
        <f ca="1">IF(AND(SUM(AW$7:AW25)=1, SUM($AR26:AV26)=1,OR($AI26=1,$AJ26=1,$AH26=1,$AF26=1)),1,0)</f>
        <v>0</v>
      </c>
      <c r="AX26" s="26">
        <f ca="1">IF(AND(SUM(AX$7:AX25)=1, SUM($AR26:AW26)=1,OR($AI26=1,$AJ26=1,$AH26=1,$AF26=1)),1,0)</f>
        <v>0</v>
      </c>
      <c r="AY26" s="26">
        <f ca="1">IF(AND(SUM(AY$7:AY25)=1, SUM($AR26:AX26)=1,OR($AI26=1,$AJ26=1,$AH26=1,$AF26=1)),1,0)</f>
        <v>0</v>
      </c>
      <c r="AZ26" s="26">
        <f ca="1">IF(AND(SUM(AZ$7:AZ25)=1, SUM($AR26:AY26)=1,SUM(AU$7:AU25)&lt;2,OR(AI26=1,AJ26=1,AF26=1)),1,0)</f>
        <v>0</v>
      </c>
      <c r="BA26" s="26">
        <f ca="1">IF(AND(SUM(BA$7:BA25)=1,OR($AK26=1)),1,0)</f>
        <v>0</v>
      </c>
      <c r="BB26" s="26">
        <f ca="1">IF(AND(SUM(BB$7:BB25)=1,OR($AD26=1)),1,0)</f>
        <v>0</v>
      </c>
      <c r="BC26" s="27">
        <f ca="1">IF(SUM($AR26:BB26)=1,1,0)</f>
        <v>0</v>
      </c>
      <c r="BD26" s="28" t="str">
        <f t="shared" ca="1" si="35"/>
        <v/>
      </c>
      <c r="BE26" s="26" t="str">
        <f t="shared" ca="1" si="36"/>
        <v/>
      </c>
      <c r="BF26" s="26" t="str">
        <f t="shared" ca="1" si="37"/>
        <v/>
      </c>
      <c r="BG26" s="26" t="str">
        <f t="shared" ca="1" si="38"/>
        <v/>
      </c>
      <c r="BH26" s="26" t="str">
        <f t="shared" ca="1" si="39"/>
        <v/>
      </c>
      <c r="BI26" s="26" t="str">
        <f t="shared" ca="1" si="40"/>
        <v/>
      </c>
      <c r="BJ26" s="26" t="str">
        <f t="shared" ca="1" si="41"/>
        <v/>
      </c>
      <c r="BK26" s="26" t="str">
        <f t="shared" ca="1" si="42"/>
        <v/>
      </c>
      <c r="BL26" s="26" t="str">
        <f t="shared" ca="1" si="43"/>
        <v/>
      </c>
      <c r="BM26" s="26" t="str">
        <f t="shared" ca="1" si="44"/>
        <v/>
      </c>
      <c r="BN26" s="27" t="str">
        <f t="shared" ca="1" si="45"/>
        <v/>
      </c>
      <c r="BO26" s="284" t="str">
        <f t="shared" ca="1" si="46"/>
        <v/>
      </c>
      <c r="BP26" s="167" t="str">
        <f t="shared" ca="1" si="47"/>
        <v/>
      </c>
      <c r="BQ26" s="167" t="str">
        <f t="shared" ca="1" si="48"/>
        <v/>
      </c>
      <c r="BR26" s="167" t="str">
        <f t="shared" ca="1" si="49"/>
        <v/>
      </c>
      <c r="BS26" s="167" t="str">
        <f t="shared" ca="1" si="50"/>
        <v/>
      </c>
      <c r="BT26" s="167" t="str">
        <f t="shared" ca="1" si="51"/>
        <v/>
      </c>
      <c r="BU26" s="167" t="str">
        <f t="shared" ca="1" si="52"/>
        <v/>
      </c>
      <c r="BV26" s="167" t="str">
        <f t="shared" ca="1" si="53"/>
        <v/>
      </c>
      <c r="BW26" s="32" t="str">
        <f t="shared" ca="1" si="54"/>
        <v/>
      </c>
      <c r="BX26" s="113"/>
      <c r="BY26" s="73"/>
      <c r="BZ26" s="73">
        <f t="shared" ca="1" si="73"/>
        <v>0</v>
      </c>
      <c r="CA26" s="252">
        <f t="shared" ca="1" si="74"/>
        <v>0</v>
      </c>
      <c r="CB26" s="252">
        <f t="shared" ca="1" si="75"/>
        <v>0</v>
      </c>
      <c r="CC26" s="252">
        <f t="shared" ca="1" si="76"/>
        <v>0</v>
      </c>
      <c r="CD26" s="94"/>
      <c r="CE26" s="92">
        <f ca="1">'Product Codes'!G19</f>
        <v>1</v>
      </c>
      <c r="CF26" s="94"/>
      <c r="CG26" s="94"/>
      <c r="CH26" s="94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3"/>
      <c r="DB26" s="93"/>
      <c r="DC26" s="93"/>
      <c r="DD26" s="93"/>
      <c r="DE26" s="93"/>
      <c r="DF26" s="93"/>
      <c r="DG26" s="93"/>
      <c r="DH26" s="93"/>
      <c r="DI26" s="93"/>
      <c r="DJ26" s="93"/>
      <c r="DK26" s="93"/>
      <c r="DL26" s="93"/>
      <c r="DM26" s="93"/>
      <c r="DN26" s="93"/>
      <c r="DO26" s="93"/>
      <c r="DP26" s="93"/>
      <c r="DQ26" s="93"/>
      <c r="DR26" s="93"/>
      <c r="DS26" s="93"/>
      <c r="DT26" s="93"/>
      <c r="DU26" s="93"/>
      <c r="DV26" s="93"/>
      <c r="DW26" s="93"/>
      <c r="DX26" s="93"/>
      <c r="DY26" s="93"/>
      <c r="DZ26" s="93"/>
      <c r="EA26" s="93"/>
      <c r="EB26" s="93"/>
      <c r="EC26" s="93"/>
      <c r="ED26" s="93"/>
      <c r="EE26" s="93"/>
      <c r="EF26" s="93"/>
      <c r="EG26" s="93"/>
      <c r="EH26" s="93"/>
      <c r="EI26" s="93"/>
      <c r="EJ26" s="93"/>
      <c r="EK26" s="93"/>
      <c r="EL26" s="93"/>
      <c r="EM26" s="93"/>
      <c r="EN26" s="93"/>
      <c r="EO26" s="93"/>
      <c r="EP26" s="93"/>
      <c r="EQ26" s="93"/>
      <c r="ER26" s="93"/>
      <c r="ES26" s="93"/>
      <c r="ET26" s="93"/>
      <c r="EU26" s="93"/>
      <c r="EV26" s="93"/>
      <c r="EW26" s="93"/>
      <c r="EX26" s="93"/>
      <c r="EY26" s="93"/>
      <c r="EZ26" s="93"/>
      <c r="FA26" s="93"/>
      <c r="FB26" s="93"/>
      <c r="FC26" s="93"/>
      <c r="FD26" s="93"/>
      <c r="FE26" s="93"/>
      <c r="FF26" s="93"/>
      <c r="FG26" s="93"/>
      <c r="FH26" s="93"/>
      <c r="FI26" s="93"/>
      <c r="FJ26" s="93"/>
      <c r="FK26" s="93"/>
      <c r="FL26" s="93"/>
      <c r="FM26" s="93"/>
      <c r="FN26" s="93"/>
      <c r="FO26" s="93"/>
      <c r="FP26" s="93"/>
      <c r="FQ26" s="93"/>
      <c r="FR26" s="93"/>
      <c r="FS26" s="93"/>
      <c r="FT26" s="93"/>
      <c r="FU26" s="93"/>
      <c r="FV26" s="93"/>
    </row>
    <row r="27" spans="1:178" s="92" customFormat="1" ht="15" hidden="1" customHeight="1" thickBot="1" x14ac:dyDescent="0.3">
      <c r="A27" s="94"/>
      <c r="B27" s="94"/>
      <c r="C27" s="216" t="str">
        <f ca="1">CONCATENATE(SelectionData!D27,N27)</f>
        <v>0</v>
      </c>
      <c r="D27" s="118" t="s">
        <v>50</v>
      </c>
      <c r="E27" s="55" t="str">
        <f t="shared" si="55"/>
        <v>€</v>
      </c>
      <c r="F27" s="217" t="str">
        <f t="shared" ca="1" si="77"/>
        <v/>
      </c>
      <c r="G27" s="200"/>
      <c r="H27" s="200"/>
      <c r="I27" s="217" t="str">
        <f t="shared" si="72"/>
        <v>-</v>
      </c>
      <c r="J27" s="104"/>
      <c r="K27" s="115"/>
      <c r="L27" s="95"/>
      <c r="M27" s="95" t="str">
        <f t="shared" si="4"/>
        <v>-</v>
      </c>
      <c r="N27" s="95" t="str">
        <f>""</f>
        <v/>
      </c>
      <c r="O27" s="95" t="str">
        <f t="shared" si="17"/>
        <v/>
      </c>
      <c r="P27" s="95" t="str">
        <f t="shared" ca="1" si="5"/>
        <v/>
      </c>
      <c r="Q27" s="80" t="str">
        <f t="shared" ca="1" si="6"/>
        <v/>
      </c>
      <c r="R27" s="80" t="str">
        <f t="shared" ca="1" si="7"/>
        <v/>
      </c>
      <c r="S27" s="96" t="str">
        <f t="shared" si="2"/>
        <v/>
      </c>
      <c r="T27" s="97" t="str">
        <f t="shared" si="3"/>
        <v/>
      </c>
      <c r="U27" s="95" t="str">
        <f>""</f>
        <v/>
      </c>
      <c r="V27" s="95"/>
      <c r="W27" s="95"/>
      <c r="X27" s="95"/>
      <c r="Y27" s="298" t="str">
        <f t="shared" ca="1" si="56"/>
        <v/>
      </c>
      <c r="Z27" s="271" t="str">
        <f t="shared" si="18"/>
        <v/>
      </c>
      <c r="AA27" s="271" t="str">
        <f t="shared" si="19"/>
        <v/>
      </c>
      <c r="AB27" s="271" t="str">
        <f t="shared" si="20"/>
        <v/>
      </c>
      <c r="AC27" s="108">
        <f>SelectionData!C27</f>
        <v>0</v>
      </c>
      <c r="AD27" s="109">
        <f t="shared" si="58"/>
        <v>0</v>
      </c>
      <c r="AE27" s="110">
        <f t="shared" si="22"/>
        <v>0</v>
      </c>
      <c r="AF27" s="110">
        <f t="shared" si="59"/>
        <v>0</v>
      </c>
      <c r="AG27" s="110">
        <f t="shared" si="60"/>
        <v>0</v>
      </c>
      <c r="AH27" s="110">
        <f t="shared" si="61"/>
        <v>0</v>
      </c>
      <c r="AI27" s="110">
        <f t="shared" si="62"/>
        <v>0</v>
      </c>
      <c r="AJ27" s="110">
        <f t="shared" si="63"/>
        <v>0</v>
      </c>
      <c r="AK27" s="110">
        <f t="shared" si="64"/>
        <v>0</v>
      </c>
      <c r="AL27" s="110">
        <f t="shared" si="65"/>
        <v>0</v>
      </c>
      <c r="AM27" s="110">
        <f t="shared" si="29"/>
        <v>0</v>
      </c>
      <c r="AN27" s="110">
        <f t="shared" si="30"/>
        <v>0</v>
      </c>
      <c r="AO27" s="110">
        <f t="shared" si="66"/>
        <v>0</v>
      </c>
      <c r="AP27" s="111">
        <f t="shared" si="67"/>
        <v>0</v>
      </c>
      <c r="AQ27" s="111">
        <f t="shared" si="33"/>
        <v>0</v>
      </c>
      <c r="AR27" s="112">
        <f t="shared" si="34"/>
        <v>0</v>
      </c>
      <c r="AS27" s="25">
        <f ca="1">IF(AND(SUM(AS$7:AS26)=1, SUM($AR27:AR27)=1,OR($AH27=1,$AG27=1)),1,0)</f>
        <v>0</v>
      </c>
      <c r="AT27" s="25">
        <f ca="1">IF(AND(SUM(AT$7:AT26)=1, SUM($AR27:AS27)=1,OR($AH27=1,$AG27=1)),1,0)</f>
        <v>0</v>
      </c>
      <c r="AU27" s="26">
        <f ca="1">IF(AND(SUM(AU$7:AU26)=1, SUM($AR27:AT27)=1,OR($AH27=1,AF27=1),SUM(AZ$7:AZ26)&lt;2),1,0)</f>
        <v>0</v>
      </c>
      <c r="AV27" s="26">
        <f ca="1">IF(AND(SUM(AV$7:AV26)=1, SUM($AR27:AU27)=1,OR($AI27=1,$AJ27=1,$AH27=1,$AF27=1)),1,0)</f>
        <v>0</v>
      </c>
      <c r="AW27" s="26">
        <f ca="1">IF(AND(SUM(AW$7:AW26)=1, SUM($AR27:AV27)=1,OR($AI27=1,$AJ27=1,$AH27=1,$AF27=1)),1,0)</f>
        <v>0</v>
      </c>
      <c r="AX27" s="26">
        <f ca="1">IF(AND(SUM(AX$7:AX26)=1, SUM($AR27:AW27)=1,OR($AI27=1,$AJ27=1,$AH27=1,$AF27=1)),1,0)</f>
        <v>0</v>
      </c>
      <c r="AY27" s="26">
        <f ca="1">IF(AND(SUM(AY$7:AY26)=1, SUM($AR27:AX27)=1,OR($AI27=1,$AJ27=1,$AH27=1,$AF27=1)),1,0)</f>
        <v>0</v>
      </c>
      <c r="AZ27" s="26">
        <f ca="1">IF(AND(SUM(AZ$7:AZ26)=1, SUM($AR27:AY27)=1,SUM(AU$7:AU26)&lt;2,OR(AI27=1,AJ27=1,AF27=1)),1,0)</f>
        <v>0</v>
      </c>
      <c r="BA27" s="26">
        <f ca="1">IF(AND(SUM(BA$7:BA26)=1,OR($AK27=1)),1,0)</f>
        <v>0</v>
      </c>
      <c r="BB27" s="26">
        <f ca="1">IF(AND(SUM(BB$7:BB26)=1,OR($AD27=1)),1,0)</f>
        <v>0</v>
      </c>
      <c r="BC27" s="27">
        <f ca="1">IF(SUM($AR27:BB27)=1,1,0)</f>
        <v>0</v>
      </c>
      <c r="BD27" s="28" t="str">
        <f t="shared" ca="1" si="35"/>
        <v/>
      </c>
      <c r="BE27" s="26" t="str">
        <f t="shared" ca="1" si="36"/>
        <v/>
      </c>
      <c r="BF27" s="26" t="str">
        <f t="shared" ca="1" si="37"/>
        <v/>
      </c>
      <c r="BG27" s="26" t="str">
        <f t="shared" ca="1" si="38"/>
        <v/>
      </c>
      <c r="BH27" s="26" t="str">
        <f t="shared" ca="1" si="39"/>
        <v/>
      </c>
      <c r="BI27" s="26" t="str">
        <f t="shared" ca="1" si="40"/>
        <v/>
      </c>
      <c r="BJ27" s="26" t="str">
        <f t="shared" ca="1" si="41"/>
        <v/>
      </c>
      <c r="BK27" s="26" t="str">
        <f t="shared" ca="1" si="42"/>
        <v/>
      </c>
      <c r="BL27" s="26" t="str">
        <f t="shared" ca="1" si="43"/>
        <v/>
      </c>
      <c r="BM27" s="26" t="str">
        <f t="shared" ca="1" si="44"/>
        <v/>
      </c>
      <c r="BN27" s="27" t="str">
        <f t="shared" ca="1" si="45"/>
        <v/>
      </c>
      <c r="BO27" s="284" t="str">
        <f t="shared" ca="1" si="46"/>
        <v/>
      </c>
      <c r="BP27" s="167" t="str">
        <f t="shared" ca="1" si="47"/>
        <v/>
      </c>
      <c r="BQ27" s="167" t="str">
        <f t="shared" ca="1" si="48"/>
        <v/>
      </c>
      <c r="BR27" s="167" t="str">
        <f t="shared" ca="1" si="49"/>
        <v/>
      </c>
      <c r="BS27" s="167" t="str">
        <f t="shared" ca="1" si="50"/>
        <v/>
      </c>
      <c r="BT27" s="167" t="str">
        <f t="shared" ca="1" si="51"/>
        <v/>
      </c>
      <c r="BU27" s="167" t="str">
        <f t="shared" ca="1" si="52"/>
        <v/>
      </c>
      <c r="BV27" s="167" t="str">
        <f t="shared" ca="1" si="53"/>
        <v/>
      </c>
      <c r="BW27" s="32" t="str">
        <f t="shared" ca="1" si="54"/>
        <v/>
      </c>
      <c r="BX27" s="113"/>
      <c r="BY27" s="73"/>
      <c r="BZ27" s="73">
        <f t="shared" ca="1" si="73"/>
        <v>0</v>
      </c>
      <c r="CA27" s="252">
        <f t="shared" ca="1" si="74"/>
        <v>0</v>
      </c>
      <c r="CB27" s="252">
        <f t="shared" ca="1" si="75"/>
        <v>0</v>
      </c>
      <c r="CC27" s="252">
        <f t="shared" ca="1" si="76"/>
        <v>0</v>
      </c>
      <c r="CD27" s="94"/>
      <c r="CE27" s="92">
        <f ca="1">'Product Codes'!G20</f>
        <v>1</v>
      </c>
      <c r="CF27" s="94"/>
      <c r="CG27" s="94"/>
      <c r="CH27" s="94"/>
      <c r="CI27" s="93"/>
      <c r="CJ27" s="93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3"/>
      <c r="CV27" s="93"/>
      <c r="CW27" s="93"/>
      <c r="CX27" s="93"/>
      <c r="CY27" s="93"/>
      <c r="CZ27" s="93"/>
      <c r="DA27" s="93"/>
      <c r="DB27" s="93"/>
      <c r="DC27" s="93"/>
      <c r="DD27" s="93"/>
      <c r="DE27" s="93"/>
      <c r="DF27" s="93"/>
      <c r="DG27" s="93"/>
      <c r="DH27" s="93"/>
      <c r="DI27" s="93"/>
      <c r="DJ27" s="93"/>
      <c r="DK27" s="93"/>
      <c r="DL27" s="93"/>
      <c r="DM27" s="93"/>
      <c r="DN27" s="93"/>
      <c r="DO27" s="93"/>
      <c r="DP27" s="93"/>
      <c r="DQ27" s="93"/>
      <c r="DR27" s="93"/>
      <c r="DS27" s="93"/>
      <c r="DT27" s="93"/>
      <c r="DU27" s="93"/>
      <c r="DV27" s="93"/>
      <c r="DW27" s="93"/>
      <c r="DX27" s="93"/>
      <c r="DY27" s="93"/>
      <c r="DZ27" s="93"/>
      <c r="EA27" s="93"/>
      <c r="EB27" s="93"/>
      <c r="EC27" s="93"/>
      <c r="ED27" s="93"/>
      <c r="EE27" s="93"/>
      <c r="EF27" s="93"/>
      <c r="EG27" s="93"/>
      <c r="EH27" s="93"/>
      <c r="EI27" s="93"/>
      <c r="EJ27" s="93"/>
      <c r="EK27" s="93"/>
      <c r="EL27" s="93"/>
      <c r="EM27" s="93"/>
      <c r="EN27" s="93"/>
      <c r="EO27" s="93"/>
      <c r="EP27" s="93"/>
      <c r="EQ27" s="93"/>
      <c r="ER27" s="93"/>
      <c r="ES27" s="93"/>
      <c r="ET27" s="93"/>
      <c r="EU27" s="93"/>
      <c r="EV27" s="93"/>
      <c r="EW27" s="93"/>
      <c r="EX27" s="93"/>
      <c r="EY27" s="93"/>
      <c r="EZ27" s="93"/>
      <c r="FA27" s="93"/>
      <c r="FB27" s="93"/>
      <c r="FC27" s="93"/>
      <c r="FD27" s="93"/>
      <c r="FE27" s="93"/>
      <c r="FF27" s="93"/>
      <c r="FG27" s="93"/>
      <c r="FH27" s="93"/>
      <c r="FI27" s="93"/>
      <c r="FJ27" s="93"/>
      <c r="FK27" s="93"/>
      <c r="FL27" s="93"/>
      <c r="FM27" s="93"/>
      <c r="FN27" s="93"/>
      <c r="FO27" s="93"/>
      <c r="FP27" s="93"/>
      <c r="FQ27" s="93"/>
      <c r="FR27" s="93"/>
      <c r="FS27" s="93"/>
      <c r="FT27" s="93"/>
      <c r="FU27" s="93"/>
      <c r="FV27" s="93"/>
    </row>
    <row r="28" spans="1:178" s="92" customFormat="1" ht="15" hidden="1" customHeight="1" thickBot="1" x14ac:dyDescent="0.3">
      <c r="A28" s="94"/>
      <c r="B28" s="94"/>
      <c r="C28" s="221" t="str">
        <f ca="1">CONCATENATE(SelectionData!D28,N28)</f>
        <v>0</v>
      </c>
      <c r="D28" s="222" t="s">
        <v>50</v>
      </c>
      <c r="E28" s="223" t="str">
        <f t="shared" si="55"/>
        <v>€</v>
      </c>
      <c r="F28" s="225" t="str">
        <f t="shared" ca="1" si="77"/>
        <v/>
      </c>
      <c r="G28" s="224"/>
      <c r="H28" s="224"/>
      <c r="I28" s="225" t="str">
        <f t="shared" si="72"/>
        <v>-</v>
      </c>
      <c r="J28" s="104"/>
      <c r="K28" s="115"/>
      <c r="L28" s="95"/>
      <c r="M28" s="95" t="str">
        <f t="shared" si="4"/>
        <v>-</v>
      </c>
      <c r="N28" s="95" t="str">
        <f>""</f>
        <v/>
      </c>
      <c r="O28" s="95" t="str">
        <f t="shared" si="17"/>
        <v/>
      </c>
      <c r="P28" s="95" t="str">
        <f t="shared" ca="1" si="5"/>
        <v/>
      </c>
      <c r="Q28" s="80" t="str">
        <f t="shared" ca="1" si="6"/>
        <v/>
      </c>
      <c r="R28" s="80" t="str">
        <f t="shared" ca="1" si="7"/>
        <v/>
      </c>
      <c r="S28" s="96" t="str">
        <f t="shared" si="2"/>
        <v/>
      </c>
      <c r="T28" s="97" t="str">
        <f t="shared" si="3"/>
        <v/>
      </c>
      <c r="U28" s="95" t="str">
        <f>""</f>
        <v/>
      </c>
      <c r="V28" s="95"/>
      <c r="W28" s="95"/>
      <c r="X28" s="95"/>
      <c r="Y28" s="298" t="str">
        <f t="shared" ca="1" si="56"/>
        <v/>
      </c>
      <c r="Z28" s="271" t="str">
        <f t="shared" si="18"/>
        <v/>
      </c>
      <c r="AA28" s="271" t="str">
        <f t="shared" si="19"/>
        <v/>
      </c>
      <c r="AB28" s="271" t="str">
        <f t="shared" si="20"/>
        <v/>
      </c>
      <c r="AC28" s="108">
        <f>SelectionData!C28</f>
        <v>0</v>
      </c>
      <c r="AD28" s="109">
        <f t="shared" si="58"/>
        <v>0</v>
      </c>
      <c r="AE28" s="110">
        <f t="shared" si="22"/>
        <v>0</v>
      </c>
      <c r="AF28" s="110">
        <f t="shared" si="59"/>
        <v>0</v>
      </c>
      <c r="AG28" s="110">
        <f t="shared" si="60"/>
        <v>0</v>
      </c>
      <c r="AH28" s="110">
        <f t="shared" si="61"/>
        <v>0</v>
      </c>
      <c r="AI28" s="110">
        <f t="shared" si="62"/>
        <v>0</v>
      </c>
      <c r="AJ28" s="110">
        <f t="shared" si="63"/>
        <v>0</v>
      </c>
      <c r="AK28" s="110">
        <f t="shared" si="64"/>
        <v>0</v>
      </c>
      <c r="AL28" s="110">
        <f t="shared" si="65"/>
        <v>0</v>
      </c>
      <c r="AM28" s="110">
        <f t="shared" si="29"/>
        <v>0</v>
      </c>
      <c r="AN28" s="110">
        <f t="shared" si="30"/>
        <v>0</v>
      </c>
      <c r="AO28" s="110">
        <f t="shared" si="66"/>
        <v>0</v>
      </c>
      <c r="AP28" s="111">
        <f t="shared" si="67"/>
        <v>0</v>
      </c>
      <c r="AQ28" s="111">
        <f t="shared" si="33"/>
        <v>0</v>
      </c>
      <c r="AR28" s="112">
        <f t="shared" si="34"/>
        <v>0</v>
      </c>
      <c r="AS28" s="25">
        <f ca="1">IF(AND(SUM(AS$7:AS27)=1, SUM($AR28:AR28)=1,OR($AH28=1,$AG28=1)),1,0)</f>
        <v>0</v>
      </c>
      <c r="AT28" s="25">
        <f ca="1">IF(AND(SUM(AT$7:AT27)=1, SUM($AR28:AS28)=1,OR($AH28=1,$AG28=1)),1,0)</f>
        <v>0</v>
      </c>
      <c r="AU28" s="26">
        <f ca="1">IF(AND(SUM(AU$7:AU27)=1, SUM($AR28:AT28)=1,OR($AH28=1,AF28=1),SUM(AZ$7:AZ27)&lt;2),1,0)</f>
        <v>0</v>
      </c>
      <c r="AV28" s="26">
        <f ca="1">IF(AND(SUM(AV$7:AV27)=1, SUM($AR28:AU28)=1,OR($AI28=1,$AJ28=1,$AH28=1,$AF28=1)),1,0)</f>
        <v>0</v>
      </c>
      <c r="AW28" s="26">
        <f ca="1">IF(AND(SUM(AW$7:AW27)=1, SUM($AR28:AV28)=1,OR($AI28=1,$AJ28=1,$AH28=1,$AF28=1)),1,0)</f>
        <v>0</v>
      </c>
      <c r="AX28" s="26">
        <f ca="1">IF(AND(SUM(AX$7:AX27)=1, SUM($AR28:AW28)=1,OR($AI28=1,$AJ28=1,$AH28=1,$AF28=1)),1,0)</f>
        <v>0</v>
      </c>
      <c r="AY28" s="26">
        <f ca="1">IF(AND(SUM(AY$7:AY27)=1, SUM($AR28:AX28)=1,OR($AI28=1,$AJ28=1,$AH28=1,$AF28=1)),1,0)</f>
        <v>0</v>
      </c>
      <c r="AZ28" s="26">
        <f ca="1">IF(AND(SUM(AZ$7:AZ27)=1, SUM($AR28:AY28)=1,SUM(AU$7:AU27)&lt;2,OR(AI28=1,AJ28=1,AF28=1)),1,0)</f>
        <v>0</v>
      </c>
      <c r="BA28" s="26">
        <f ca="1">IF(AND(SUM(BA$7:BA27)=1,OR($AK28=1)),1,0)</f>
        <v>0</v>
      </c>
      <c r="BB28" s="26">
        <f ca="1">IF(AND(SUM(BB$7:BB27)=1,OR($AD28=1)),1,0)</f>
        <v>0</v>
      </c>
      <c r="BC28" s="27">
        <f ca="1">IF(SUM($AR28:BB28)=1,1,0)</f>
        <v>0</v>
      </c>
      <c r="BD28" s="28" t="str">
        <f t="shared" ca="1" si="35"/>
        <v/>
      </c>
      <c r="BE28" s="26" t="str">
        <f t="shared" ca="1" si="36"/>
        <v/>
      </c>
      <c r="BF28" s="26" t="str">
        <f t="shared" ca="1" si="37"/>
        <v/>
      </c>
      <c r="BG28" s="26" t="str">
        <f t="shared" ca="1" si="38"/>
        <v/>
      </c>
      <c r="BH28" s="26" t="str">
        <f t="shared" ca="1" si="39"/>
        <v/>
      </c>
      <c r="BI28" s="26" t="str">
        <f t="shared" ca="1" si="40"/>
        <v/>
      </c>
      <c r="BJ28" s="26" t="str">
        <f t="shared" ca="1" si="41"/>
        <v/>
      </c>
      <c r="BK28" s="26" t="str">
        <f t="shared" ca="1" si="42"/>
        <v/>
      </c>
      <c r="BL28" s="26" t="str">
        <f t="shared" ca="1" si="43"/>
        <v/>
      </c>
      <c r="BM28" s="26" t="str">
        <f t="shared" ca="1" si="44"/>
        <v/>
      </c>
      <c r="BN28" s="27" t="str">
        <f t="shared" ca="1" si="45"/>
        <v/>
      </c>
      <c r="BO28" s="284" t="str">
        <f t="shared" ca="1" si="46"/>
        <v/>
      </c>
      <c r="BP28" s="167" t="str">
        <f t="shared" ca="1" si="47"/>
        <v/>
      </c>
      <c r="BQ28" s="167" t="str">
        <f t="shared" ca="1" si="48"/>
        <v/>
      </c>
      <c r="BR28" s="167" t="str">
        <f t="shared" ca="1" si="49"/>
        <v/>
      </c>
      <c r="BS28" s="167" t="str">
        <f t="shared" ca="1" si="50"/>
        <v/>
      </c>
      <c r="BT28" s="167" t="str">
        <f t="shared" ca="1" si="51"/>
        <v/>
      </c>
      <c r="BU28" s="167" t="str">
        <f t="shared" ca="1" si="52"/>
        <v/>
      </c>
      <c r="BV28" s="167" t="str">
        <f t="shared" ca="1" si="53"/>
        <v/>
      </c>
      <c r="BW28" s="32" t="str">
        <f t="shared" ca="1" si="54"/>
        <v/>
      </c>
      <c r="BX28" s="113"/>
      <c r="BY28" s="73"/>
      <c r="BZ28" s="73">
        <f t="shared" ca="1" si="73"/>
        <v>0</v>
      </c>
      <c r="CA28" s="252">
        <f t="shared" ca="1" si="74"/>
        <v>0</v>
      </c>
      <c r="CB28" s="252">
        <f t="shared" ca="1" si="75"/>
        <v>0</v>
      </c>
      <c r="CC28" s="252">
        <f t="shared" ca="1" si="76"/>
        <v>0</v>
      </c>
      <c r="CD28" s="94"/>
      <c r="CE28" s="92">
        <f ca="1">'Product Codes'!G21</f>
        <v>1</v>
      </c>
      <c r="CF28" s="94"/>
      <c r="CG28" s="94"/>
      <c r="CH28" s="94"/>
      <c r="CI28" s="93"/>
      <c r="CJ28" s="93"/>
      <c r="CK28" s="93"/>
      <c r="CL28" s="93"/>
      <c r="CM28" s="93"/>
      <c r="CN28" s="93"/>
      <c r="CO28" s="93"/>
      <c r="CP28" s="93"/>
      <c r="CQ28" s="93"/>
      <c r="CR28" s="93"/>
      <c r="CS28" s="93"/>
      <c r="CT28" s="93"/>
      <c r="CU28" s="93"/>
      <c r="CV28" s="93"/>
      <c r="CW28" s="93"/>
      <c r="CX28" s="93"/>
      <c r="CY28" s="93"/>
      <c r="CZ28" s="93"/>
      <c r="DA28" s="93"/>
      <c r="DB28" s="93"/>
      <c r="DC28" s="93"/>
      <c r="DD28" s="93"/>
      <c r="DE28" s="93"/>
      <c r="DF28" s="93"/>
      <c r="DG28" s="93"/>
      <c r="DH28" s="93"/>
      <c r="DI28" s="93"/>
      <c r="DJ28" s="93"/>
      <c r="DK28" s="93"/>
      <c r="DL28" s="93"/>
      <c r="DM28" s="93"/>
      <c r="DN28" s="93"/>
      <c r="DO28" s="93"/>
      <c r="DP28" s="93"/>
      <c r="DQ28" s="93"/>
      <c r="DR28" s="93"/>
      <c r="DS28" s="93"/>
      <c r="DT28" s="93"/>
      <c r="DU28" s="93"/>
      <c r="DV28" s="93"/>
      <c r="DW28" s="93"/>
      <c r="DX28" s="93"/>
      <c r="DY28" s="93"/>
      <c r="DZ28" s="93"/>
      <c r="EA28" s="93"/>
      <c r="EB28" s="93"/>
      <c r="EC28" s="93"/>
      <c r="ED28" s="93"/>
      <c r="EE28" s="93"/>
      <c r="EF28" s="93"/>
      <c r="EG28" s="93"/>
      <c r="EH28" s="93"/>
      <c r="EI28" s="93"/>
      <c r="EJ28" s="93"/>
      <c r="EK28" s="93"/>
      <c r="EL28" s="93"/>
      <c r="EM28" s="93"/>
      <c r="EN28" s="93"/>
      <c r="EO28" s="93"/>
      <c r="EP28" s="93"/>
      <c r="EQ28" s="93"/>
      <c r="ER28" s="93"/>
      <c r="ES28" s="93"/>
      <c r="ET28" s="93"/>
      <c r="EU28" s="93"/>
      <c r="EV28" s="93"/>
      <c r="EW28" s="93"/>
      <c r="EX28" s="93"/>
      <c r="EY28" s="93"/>
      <c r="EZ28" s="93"/>
      <c r="FA28" s="93"/>
      <c r="FB28" s="93"/>
      <c r="FC28" s="93"/>
      <c r="FD28" s="93"/>
      <c r="FE28" s="93"/>
      <c r="FF28" s="93"/>
      <c r="FG28" s="93"/>
      <c r="FH28" s="93"/>
      <c r="FI28" s="93"/>
      <c r="FJ28" s="93"/>
      <c r="FK28" s="93"/>
      <c r="FL28" s="93"/>
      <c r="FM28" s="93"/>
      <c r="FN28" s="93"/>
      <c r="FO28" s="93"/>
      <c r="FP28" s="93"/>
      <c r="FQ28" s="93"/>
      <c r="FR28" s="93"/>
      <c r="FS28" s="93"/>
      <c r="FT28" s="93"/>
      <c r="FU28" s="93"/>
      <c r="FV28" s="93"/>
    </row>
    <row r="29" spans="1:178" s="92" customFormat="1" ht="15" customHeight="1" x14ac:dyDescent="0.25">
      <c r="A29" s="94"/>
      <c r="B29" s="74"/>
      <c r="C29" s="74" t="str">
        <f ca="1">CONCATENATE(SelectionData!D29,N29)</f>
        <v/>
      </c>
      <c r="D29" s="73"/>
      <c r="E29" s="107"/>
      <c r="F29" s="74" t="str">
        <f t="shared" ca="1" si="77"/>
        <v/>
      </c>
      <c r="G29" s="107"/>
      <c r="H29" s="40"/>
      <c r="I29" s="74" t="str">
        <f ca="1">IF(D29="-",M29,O29)</f>
        <v/>
      </c>
      <c r="J29" s="104"/>
      <c r="K29" s="115"/>
      <c r="L29" s="95"/>
      <c r="M29" s="95" t="str">
        <f t="shared" ca="1" si="4"/>
        <v>-</v>
      </c>
      <c r="N29" s="95" t="str">
        <f>""</f>
        <v/>
      </c>
      <c r="O29" s="95" t="str">
        <f t="shared" ca="1" si="17"/>
        <v/>
      </c>
      <c r="P29" s="95" t="str">
        <f t="shared" ca="1" si="5"/>
        <v/>
      </c>
      <c r="Q29" s="80" t="str">
        <f ca="1" xml:space="preserve"> IF(AND(OR($F29=$AU$6,$F29=$AZ$6,$F29=$BA$6,$F29=$AV$6,$F29=$AW$6),SEC_NEEDED&gt;0),1,"")</f>
        <v/>
      </c>
      <c r="R29" s="80" t="str">
        <f t="shared" ca="1" si="7"/>
        <v/>
      </c>
      <c r="S29" s="96" t="str">
        <f t="shared" ca="1" si="2"/>
        <v/>
      </c>
      <c r="T29" s="97" t="str">
        <f t="shared" si="3"/>
        <v/>
      </c>
      <c r="U29" s="95" t="str">
        <f>""</f>
        <v/>
      </c>
      <c r="V29" s="95"/>
      <c r="W29" s="95"/>
      <c r="X29" s="95"/>
      <c r="Y29" s="298" t="str">
        <f t="shared" ca="1" si="56"/>
        <v/>
      </c>
      <c r="Z29" s="271" t="str">
        <f t="shared" si="18"/>
        <v/>
      </c>
      <c r="AA29" s="271" t="str">
        <f t="shared" si="19"/>
        <v/>
      </c>
      <c r="AB29" s="271" t="str">
        <f t="shared" si="20"/>
        <v/>
      </c>
      <c r="AC29" s="108">
        <f>SelectionData!C29</f>
        <v>0</v>
      </c>
      <c r="AD29" s="109">
        <f t="shared" si="58"/>
        <v>0</v>
      </c>
      <c r="AE29" s="110">
        <f t="shared" si="22"/>
        <v>0</v>
      </c>
      <c r="AF29" s="110">
        <f t="shared" si="59"/>
        <v>0</v>
      </c>
      <c r="AG29" s="110">
        <f t="shared" si="60"/>
        <v>0</v>
      </c>
      <c r="AH29" s="110">
        <f t="shared" si="61"/>
        <v>0</v>
      </c>
      <c r="AI29" s="110">
        <f t="shared" si="62"/>
        <v>0</v>
      </c>
      <c r="AJ29" s="110">
        <f t="shared" si="63"/>
        <v>0</v>
      </c>
      <c r="AK29" s="110">
        <f t="shared" si="64"/>
        <v>0</v>
      </c>
      <c r="AL29" s="110">
        <f t="shared" si="65"/>
        <v>0</v>
      </c>
      <c r="AM29" s="110">
        <f t="shared" si="29"/>
        <v>0</v>
      </c>
      <c r="AN29" s="110">
        <f t="shared" si="30"/>
        <v>0</v>
      </c>
      <c r="AO29" s="110">
        <f t="shared" si="66"/>
        <v>0</v>
      </c>
      <c r="AP29" s="111">
        <f t="shared" si="67"/>
        <v>0</v>
      </c>
      <c r="AQ29" s="111">
        <f t="shared" si="33"/>
        <v>0</v>
      </c>
      <c r="AR29" s="112">
        <f t="shared" si="34"/>
        <v>0</v>
      </c>
      <c r="AS29" s="25">
        <f ca="1">IF(AND(SUM(AS$7:AS28)=1, SUM($AR29:AR29)=1,OR($AH29=1,$AG29=1)),1,0)</f>
        <v>0</v>
      </c>
      <c r="AT29" s="25">
        <f ca="1">IF(AND(SUM(AT$7:AT28)=1, SUM($AR29:AS29)=1,OR($AH29=1,$AG29=1)),1,0)</f>
        <v>0</v>
      </c>
      <c r="AU29" s="26">
        <f ca="1">IF(AND(SUM(AU$7:AU28)=1, SUM($AR29:AT29)=1,OR($AH29=1,AF29=1),SUM(AZ$7:AZ28)&lt;2),1,0)</f>
        <v>0</v>
      </c>
      <c r="AV29" s="26">
        <f ca="1">IF(AND(SUM(AV$7:AV28)=1, SUM($AR29:AU29)=1,OR($AI29=1,$AJ29=1,$AH29=1,$AF29=1)),1,0)</f>
        <v>0</v>
      </c>
      <c r="AW29" s="26">
        <f ca="1">IF(AND(SUM(AW$7:AW28)=1, SUM($AR29:AV29)=1,OR($AI29=1,$AJ29=1,$AH29=1,$AF29=1)),1,0)</f>
        <v>0</v>
      </c>
      <c r="AX29" s="26">
        <f ca="1">IF(AND(SUM(AX$7:AX28)=1, SUM($AR29:AW29)=1,OR($AI29=1,$AJ29=1,$AH29=1,$AF29=1)),1,0)</f>
        <v>0</v>
      </c>
      <c r="AY29" s="26">
        <f ca="1">IF(AND(SUM(AY$7:AY28)=1, SUM($AR29:AX29)=1,OR($AI29=1,$AJ29=1,$AH29=1,$AF29=1)),1,0)</f>
        <v>0</v>
      </c>
      <c r="AZ29" s="26">
        <f ca="1">IF(AND(SUM(AZ$7:AZ28)=1, SUM($AR29:AY29)=1,SUM(AU$7:AU28)&lt;2,OR(AI29=1,AJ29=1,AF29=1)),1,0)</f>
        <v>0</v>
      </c>
      <c r="BA29" s="26">
        <f ca="1">IF(AND(SUM(BA$7:BA28)=1,OR($AK29=1)),1,0)</f>
        <v>0</v>
      </c>
      <c r="BB29" s="26">
        <f ca="1">IF(AND(SUM(BB$7:BB28)=1,OR($AD29=1)),1,0)</f>
        <v>0</v>
      </c>
      <c r="BC29" s="27">
        <f ca="1">IF(SUM($AR29:BB29)=1,1,0)</f>
        <v>0</v>
      </c>
      <c r="BD29" s="28" t="str">
        <f t="shared" ca="1" si="35"/>
        <v/>
      </c>
      <c r="BE29" s="26" t="str">
        <f t="shared" ca="1" si="36"/>
        <v/>
      </c>
      <c r="BF29" s="26" t="str">
        <f t="shared" ca="1" si="37"/>
        <v/>
      </c>
      <c r="BG29" s="26" t="str">
        <f t="shared" ca="1" si="38"/>
        <v/>
      </c>
      <c r="BH29" s="26" t="str">
        <f t="shared" ca="1" si="39"/>
        <v/>
      </c>
      <c r="BI29" s="26" t="str">
        <f t="shared" ca="1" si="40"/>
        <v/>
      </c>
      <c r="BJ29" s="26" t="str">
        <f t="shared" ca="1" si="41"/>
        <v/>
      </c>
      <c r="BK29" s="26" t="str">
        <f t="shared" ca="1" si="42"/>
        <v/>
      </c>
      <c r="BL29" s="26" t="str">
        <f t="shared" ca="1" si="43"/>
        <v/>
      </c>
      <c r="BM29" s="26" t="str">
        <f t="shared" ca="1" si="44"/>
        <v/>
      </c>
      <c r="BN29" s="27" t="str">
        <f t="shared" ca="1" si="45"/>
        <v/>
      </c>
      <c r="BO29" s="284" t="str">
        <f t="shared" ca="1" si="46"/>
        <v/>
      </c>
      <c r="BP29" s="167" t="str">
        <f t="shared" ca="1" si="47"/>
        <v/>
      </c>
      <c r="BQ29" s="167" t="str">
        <f t="shared" ca="1" si="48"/>
        <v/>
      </c>
      <c r="BR29" s="167" t="str">
        <f t="shared" ca="1" si="49"/>
        <v/>
      </c>
      <c r="BS29" s="167" t="str">
        <f t="shared" ca="1" si="50"/>
        <v/>
      </c>
      <c r="BT29" s="167" t="str">
        <f t="shared" ca="1" si="51"/>
        <v/>
      </c>
      <c r="BU29" s="167" t="str">
        <f t="shared" ca="1" si="52"/>
        <v/>
      </c>
      <c r="BV29" s="167" t="str">
        <f t="shared" ca="1" si="53"/>
        <v/>
      </c>
      <c r="BW29" s="32" t="str">
        <f t="shared" ca="1" si="54"/>
        <v/>
      </c>
      <c r="BX29" s="113"/>
      <c r="BY29" s="73"/>
      <c r="BZ29" s="73" t="str">
        <f t="shared" ref="BZ29:BZ92" ca="1" si="78">IF(CE29&gt;0,INDIRECT("'Product Codes'!C"&amp;CE29),"")</f>
        <v/>
      </c>
      <c r="CA29" s="252" t="str">
        <f t="shared" ref="CA29:CA92" ca="1" si="79">IF(CE29&gt;0,INDIRECT("'Product Codes'!D"&amp;CE29),"")</f>
        <v/>
      </c>
      <c r="CB29" s="252" t="str">
        <f t="shared" ref="CB29:CB92" ca="1" si="80">IF(CE29&gt;0,INDIRECT("'Product Codes'!E"&amp;CE29),"")</f>
        <v/>
      </c>
      <c r="CC29" s="252" t="str">
        <f t="shared" ref="CC29:CC92" ca="1" si="81">IF(CE29&gt;0,INDIRECT("'Product Codes'!F"&amp;CE29),"")</f>
        <v/>
      </c>
      <c r="CD29" s="94"/>
      <c r="CE29" s="92">
        <f ca="1">'Product Codes'!G22</f>
        <v>0</v>
      </c>
      <c r="CF29" s="94"/>
      <c r="CG29" s="94"/>
      <c r="CH29" s="94"/>
      <c r="CI29" s="93"/>
      <c r="CJ29" s="93"/>
      <c r="CK29" s="93"/>
      <c r="CL29" s="93"/>
      <c r="CM29" s="93"/>
      <c r="CN29" s="93"/>
      <c r="CO29" s="93"/>
      <c r="CP29" s="93"/>
      <c r="CQ29" s="93"/>
      <c r="CR29" s="93"/>
      <c r="CS29" s="93"/>
      <c r="CT29" s="93"/>
      <c r="CU29" s="93"/>
      <c r="CV29" s="93"/>
      <c r="CW29" s="93"/>
      <c r="CX29" s="93"/>
      <c r="CY29" s="93"/>
      <c r="CZ29" s="93"/>
      <c r="DA29" s="93"/>
      <c r="DB29" s="93"/>
      <c r="DC29" s="93"/>
      <c r="DD29" s="93"/>
      <c r="DE29" s="93"/>
      <c r="DF29" s="93"/>
      <c r="DG29" s="93"/>
      <c r="DH29" s="93"/>
      <c r="DI29" s="93"/>
      <c r="DJ29" s="93"/>
      <c r="DK29" s="93"/>
      <c r="DL29" s="93"/>
      <c r="DM29" s="93"/>
      <c r="DN29" s="93"/>
      <c r="DO29" s="93"/>
      <c r="DP29" s="93"/>
      <c r="DQ29" s="93"/>
      <c r="DR29" s="93"/>
      <c r="DS29" s="93"/>
      <c r="DT29" s="93"/>
      <c r="DU29" s="93"/>
      <c r="DV29" s="93"/>
      <c r="DW29" s="93"/>
      <c r="DX29" s="93"/>
      <c r="DY29" s="93"/>
      <c r="DZ29" s="93"/>
      <c r="EA29" s="93"/>
      <c r="EB29" s="93"/>
      <c r="EC29" s="93"/>
      <c r="ED29" s="93"/>
      <c r="EE29" s="93"/>
      <c r="EF29" s="93"/>
      <c r="EG29" s="93"/>
      <c r="EH29" s="93"/>
      <c r="EI29" s="93"/>
      <c r="EJ29" s="93"/>
      <c r="EK29" s="93"/>
      <c r="EL29" s="93"/>
      <c r="EM29" s="93"/>
      <c r="EN29" s="93"/>
      <c r="EO29" s="93"/>
      <c r="EP29" s="93"/>
      <c r="EQ29" s="93"/>
      <c r="ER29" s="93"/>
      <c r="ES29" s="93"/>
      <c r="ET29" s="93"/>
      <c r="EU29" s="93"/>
      <c r="EV29" s="93"/>
      <c r="EW29" s="93"/>
      <c r="EX29" s="93"/>
      <c r="EY29" s="93"/>
      <c r="EZ29" s="93"/>
      <c r="FA29" s="93"/>
      <c r="FB29" s="93"/>
      <c r="FC29" s="93"/>
      <c r="FD29" s="93"/>
      <c r="FE29" s="93"/>
      <c r="FF29" s="93"/>
      <c r="FG29" s="93"/>
      <c r="FH29" s="93"/>
      <c r="FI29" s="93"/>
      <c r="FJ29" s="93"/>
      <c r="FK29" s="93"/>
      <c r="FL29" s="93"/>
      <c r="FM29" s="93"/>
      <c r="FN29" s="93"/>
      <c r="FO29" s="93"/>
      <c r="FP29" s="93"/>
      <c r="FQ29" s="93"/>
      <c r="FR29" s="93"/>
      <c r="FS29" s="93"/>
      <c r="FT29" s="93"/>
      <c r="FU29" s="93"/>
      <c r="FV29" s="93"/>
    </row>
    <row r="30" spans="1:178" s="92" customFormat="1" ht="15" customHeight="1" x14ac:dyDescent="0.25">
      <c r="A30" s="94"/>
      <c r="B30" s="65"/>
      <c r="C30" s="66" t="str">
        <f ca="1">CONCATENATE(SelectionData!D30,N30)</f>
        <v>Kanava varusteet</v>
      </c>
      <c r="D30" s="66" t="str">
        <f ca="1">SelectionData!E30</f>
        <v/>
      </c>
      <c r="E30" s="66" t="str">
        <f ca="1">SelectionData!F30</f>
        <v/>
      </c>
      <c r="F30" s="66" t="str">
        <f ca="1">SelectionData!G30</f>
        <v>Liityntä</v>
      </c>
      <c r="G30" s="66" t="str">
        <f ca="1">SelectionData!H30</f>
        <v/>
      </c>
      <c r="H30" s="66" t="str">
        <f ca="1">SelectionData!I30</f>
        <v/>
      </c>
      <c r="I30" s="66" t="str">
        <f ca="1">SelectionData!J30</f>
        <v>Toimintakaavio Layer</v>
      </c>
      <c r="J30" s="65"/>
      <c r="K30" s="115"/>
      <c r="L30" s="95"/>
      <c r="M30" s="95" t="str">
        <f t="shared" ca="1" si="4"/>
        <v>-</v>
      </c>
      <c r="N30" s="95" t="str">
        <f>""</f>
        <v/>
      </c>
      <c r="O30" s="95" t="str">
        <f t="shared" ca="1" si="17"/>
        <v/>
      </c>
      <c r="P30" s="95" t="str">
        <f t="shared" ca="1" si="5"/>
        <v/>
      </c>
      <c r="Q30" s="80" t="str">
        <f t="shared" ca="1" si="6"/>
        <v/>
      </c>
      <c r="R30" s="80" t="str">
        <f t="shared" ca="1" si="7"/>
        <v/>
      </c>
      <c r="S30" s="96" t="str">
        <f t="shared" ca="1" si="2"/>
        <v/>
      </c>
      <c r="T30" s="97" t="str">
        <f t="shared" si="3"/>
        <v/>
      </c>
      <c r="U30" s="95" t="str">
        <f>""</f>
        <v/>
      </c>
      <c r="V30" s="95"/>
      <c r="W30" s="95"/>
      <c r="X30" s="95"/>
      <c r="Y30" s="298" t="str">
        <f t="shared" ca="1" si="56"/>
        <v/>
      </c>
      <c r="Z30" s="271" t="str">
        <f t="shared" ca="1" si="18"/>
        <v/>
      </c>
      <c r="AA30" s="271" t="str">
        <f t="shared" ca="1" si="19"/>
        <v/>
      </c>
      <c r="AB30" s="271" t="str">
        <f t="shared" ca="1" si="20"/>
        <v/>
      </c>
      <c r="AC30" s="108">
        <f ca="1">SelectionData!C30</f>
        <v>0</v>
      </c>
      <c r="AD30" s="109">
        <f t="shared" ca="1" si="58"/>
        <v>0</v>
      </c>
      <c r="AE30" s="110">
        <f t="shared" ca="1" si="22"/>
        <v>0</v>
      </c>
      <c r="AF30" s="110">
        <f t="shared" ca="1" si="59"/>
        <v>0</v>
      </c>
      <c r="AG30" s="110">
        <f t="shared" ca="1" si="60"/>
        <v>0</v>
      </c>
      <c r="AH30" s="110">
        <f t="shared" ca="1" si="61"/>
        <v>0</v>
      </c>
      <c r="AI30" s="110">
        <f t="shared" ca="1" si="62"/>
        <v>0</v>
      </c>
      <c r="AJ30" s="110">
        <f t="shared" ca="1" si="63"/>
        <v>0</v>
      </c>
      <c r="AK30" s="110">
        <f t="shared" ca="1" si="64"/>
        <v>0</v>
      </c>
      <c r="AL30" s="110">
        <f t="shared" ca="1" si="65"/>
        <v>0</v>
      </c>
      <c r="AM30" s="110">
        <f t="shared" ca="1" si="29"/>
        <v>0</v>
      </c>
      <c r="AN30" s="110">
        <f t="shared" ca="1" si="30"/>
        <v>0</v>
      </c>
      <c r="AO30" s="110">
        <f t="shared" ca="1" si="66"/>
        <v>0</v>
      </c>
      <c r="AP30" s="111">
        <f t="shared" ca="1" si="67"/>
        <v>0</v>
      </c>
      <c r="AQ30" s="111">
        <f t="shared" ca="1" si="33"/>
        <v>0</v>
      </c>
      <c r="AR30" s="112">
        <f t="shared" ca="1" si="34"/>
        <v>0</v>
      </c>
      <c r="AS30" s="25">
        <f ca="1">IF(AND(SUM(AS$7:AS29)=1, SUM($AR30:AR30)=1,OR($AH30=1,$AG30=1)),1,0)</f>
        <v>0</v>
      </c>
      <c r="AT30" s="25">
        <f ca="1">IF(AND(SUM(AT$7:AT29)=1, SUM($AR30:AS30)=1,OR($AH30=1,$AG30=1)),1,0)</f>
        <v>0</v>
      </c>
      <c r="AU30" s="26">
        <f ca="1">IF(AND(SUM(AU$7:AU29)=1, SUM($AR30:AT30)=1,OR($AH30=1,AF30=1),SUM(AZ$7:AZ29)&lt;2),1,0)</f>
        <v>0</v>
      </c>
      <c r="AV30" s="26">
        <f ca="1">IF(AND(SUM(AV$7:AV29)=1, SUM($AR30:AU30)=1,OR($AI30=1,$AJ30=1,$AH30=1,$AF30=1)),1,0)</f>
        <v>0</v>
      </c>
      <c r="AW30" s="26">
        <f ca="1">IF(AND(SUM(AW$7:AW29)=1, SUM($AR30:AV30)=1,OR($AI30=1,$AJ30=1,$AH30=1,$AF30=1)),1,0)</f>
        <v>0</v>
      </c>
      <c r="AX30" s="26">
        <f ca="1">IF(AND(SUM(AX$7:AX29)=1, SUM($AR30:AW30)=1,OR($AI30=1,$AJ30=1,$AH30=1,$AF30=1)),1,0)</f>
        <v>0</v>
      </c>
      <c r="AY30" s="26">
        <f ca="1">IF(AND(SUM(AY$7:AY29)=1, SUM($AR30:AX30)=1,OR($AI30=1,$AJ30=1,$AH30=1,$AF30=1)),1,0)</f>
        <v>0</v>
      </c>
      <c r="AZ30" s="26">
        <f ca="1">IF(AND(SUM(AZ$7:AZ29)=1, SUM($AR30:AY30)=1,SUM(AU$7:AU29)&lt;2,OR(AI30=1,AJ30=1,AF30=1)),1,0)</f>
        <v>0</v>
      </c>
      <c r="BA30" s="26">
        <f ca="1">IF(AND(SUM(BA$7:BA29)=1,OR($AK30=1)),1,0)</f>
        <v>0</v>
      </c>
      <c r="BB30" s="26">
        <f ca="1">IF(AND(SUM(BB$7:BB29)=1,OR($AD30=1)),1,0)</f>
        <v>0</v>
      </c>
      <c r="BC30" s="27">
        <f ca="1">IF(SUM($AR30:BB30)=1,1,0)</f>
        <v>0</v>
      </c>
      <c r="BD30" s="28" t="str">
        <f t="shared" ca="1" si="35"/>
        <v/>
      </c>
      <c r="BE30" s="26" t="str">
        <f t="shared" ca="1" si="36"/>
        <v/>
      </c>
      <c r="BF30" s="26" t="str">
        <f t="shared" ca="1" si="37"/>
        <v/>
      </c>
      <c r="BG30" s="26" t="str">
        <f t="shared" ca="1" si="38"/>
        <v/>
      </c>
      <c r="BH30" s="26" t="str">
        <f t="shared" ca="1" si="39"/>
        <v/>
      </c>
      <c r="BI30" s="26" t="str">
        <f t="shared" ca="1" si="40"/>
        <v/>
      </c>
      <c r="BJ30" s="26" t="str">
        <f t="shared" ca="1" si="41"/>
        <v/>
      </c>
      <c r="BK30" s="26" t="str">
        <f t="shared" ca="1" si="42"/>
        <v/>
      </c>
      <c r="BL30" s="26" t="str">
        <f t="shared" ca="1" si="43"/>
        <v/>
      </c>
      <c r="BM30" s="26" t="str">
        <f t="shared" ca="1" si="44"/>
        <v/>
      </c>
      <c r="BN30" s="27" t="str">
        <f t="shared" ca="1" si="45"/>
        <v/>
      </c>
      <c r="BO30" s="284" t="str">
        <f t="shared" ca="1" si="46"/>
        <v/>
      </c>
      <c r="BP30" s="167" t="str">
        <f t="shared" ca="1" si="47"/>
        <v/>
      </c>
      <c r="BQ30" s="167" t="str">
        <f t="shared" ca="1" si="48"/>
        <v/>
      </c>
      <c r="BR30" s="167" t="str">
        <f t="shared" ca="1" si="49"/>
        <v/>
      </c>
      <c r="BS30" s="167" t="str">
        <f t="shared" ca="1" si="50"/>
        <v/>
      </c>
      <c r="BT30" s="167" t="str">
        <f t="shared" ca="1" si="51"/>
        <v/>
      </c>
      <c r="BU30" s="167" t="str">
        <f t="shared" ca="1" si="52"/>
        <v/>
      </c>
      <c r="BV30" s="167" t="str">
        <f t="shared" ca="1" si="53"/>
        <v/>
      </c>
      <c r="BW30" s="32" t="str">
        <f t="shared" ca="1" si="54"/>
        <v/>
      </c>
      <c r="BX30" s="113"/>
      <c r="BY30" s="73"/>
      <c r="BZ30" s="73" t="str">
        <f t="shared" ca="1" si="78"/>
        <v/>
      </c>
      <c r="CA30" s="252" t="str">
        <f t="shared" ca="1" si="79"/>
        <v/>
      </c>
      <c r="CB30" s="252" t="str">
        <f t="shared" ca="1" si="80"/>
        <v/>
      </c>
      <c r="CC30" s="252" t="str">
        <f t="shared" ca="1" si="81"/>
        <v/>
      </c>
      <c r="CD30" s="94"/>
      <c r="CE30" s="92">
        <f ca="1">'Product Codes'!G23</f>
        <v>0</v>
      </c>
      <c r="CF30" s="94"/>
      <c r="CG30" s="94"/>
      <c r="CH30" s="94"/>
      <c r="CI30" s="93"/>
      <c r="CJ30" s="93"/>
      <c r="CK30" s="93"/>
      <c r="CL30" s="93"/>
      <c r="CM30" s="93"/>
      <c r="CN30" s="93"/>
      <c r="CO30" s="93"/>
      <c r="CP30" s="93"/>
      <c r="CQ30" s="93"/>
      <c r="CR30" s="93"/>
      <c r="CS30" s="93"/>
      <c r="CT30" s="93"/>
      <c r="CU30" s="93"/>
      <c r="CV30" s="93"/>
      <c r="CW30" s="93"/>
      <c r="CX30" s="93"/>
      <c r="CY30" s="93"/>
      <c r="CZ30" s="93"/>
      <c r="DA30" s="93"/>
      <c r="DB30" s="93"/>
      <c r="DC30" s="93"/>
      <c r="DD30" s="93"/>
      <c r="DE30" s="93"/>
      <c r="DF30" s="93"/>
      <c r="DG30" s="93"/>
      <c r="DH30" s="93"/>
      <c r="DI30" s="93"/>
      <c r="DJ30" s="93"/>
      <c r="DK30" s="93"/>
      <c r="DL30" s="93"/>
      <c r="DM30" s="93"/>
      <c r="DN30" s="93"/>
      <c r="DO30" s="93"/>
      <c r="DP30" s="93"/>
      <c r="DQ30" s="93"/>
      <c r="DR30" s="93"/>
      <c r="DS30" s="93"/>
      <c r="DT30" s="93"/>
      <c r="DU30" s="93"/>
      <c r="DV30" s="93"/>
      <c r="DW30" s="93"/>
      <c r="DX30" s="93"/>
      <c r="DY30" s="93"/>
      <c r="DZ30" s="93"/>
      <c r="EA30" s="93"/>
      <c r="EB30" s="93"/>
      <c r="EC30" s="93"/>
      <c r="ED30" s="93"/>
      <c r="EE30" s="93"/>
      <c r="EF30" s="93"/>
      <c r="EG30" s="93"/>
      <c r="EH30" s="93"/>
      <c r="EI30" s="93"/>
      <c r="EJ30" s="93"/>
      <c r="EK30" s="93"/>
      <c r="EL30" s="93"/>
      <c r="EM30" s="93"/>
      <c r="EN30" s="93"/>
      <c r="EO30" s="93"/>
      <c r="EP30" s="93"/>
      <c r="EQ30" s="93"/>
      <c r="ER30" s="93"/>
      <c r="ES30" s="93"/>
      <c r="ET30" s="93"/>
      <c r="EU30" s="93"/>
      <c r="EV30" s="93"/>
      <c r="EW30" s="93"/>
      <c r="EX30" s="93"/>
      <c r="EY30" s="93"/>
      <c r="EZ30" s="93"/>
      <c r="FA30" s="93"/>
      <c r="FB30" s="93"/>
      <c r="FC30" s="93"/>
      <c r="FD30" s="93"/>
      <c r="FE30" s="93"/>
      <c r="FF30" s="93"/>
      <c r="FG30" s="93"/>
      <c r="FH30" s="93"/>
      <c r="FI30" s="93"/>
      <c r="FJ30" s="93"/>
      <c r="FK30" s="93"/>
      <c r="FL30" s="93"/>
      <c r="FM30" s="93"/>
      <c r="FN30" s="93"/>
      <c r="FO30" s="93"/>
      <c r="FP30" s="93"/>
      <c r="FQ30" s="93"/>
      <c r="FR30" s="93"/>
      <c r="FS30" s="93"/>
      <c r="FT30" s="93"/>
      <c r="FU30" s="93"/>
      <c r="FV30" s="93"/>
    </row>
    <row r="31" spans="1:178" s="92" customFormat="1" ht="15" customHeight="1" thickBot="1" x14ac:dyDescent="0.3">
      <c r="A31" s="94"/>
      <c r="B31" s="73"/>
      <c r="C31" s="107" t="str">
        <f ca="1">CONCATENATE(SelectionData!D31,N31)</f>
        <v>Kanavalämmittimet / Viilennyspatterit</v>
      </c>
      <c r="D31" s="105" t="str">
        <f ca="1">SelectionData!E31</f>
        <v/>
      </c>
      <c r="E31" s="106" t="str">
        <f ca="1">SelectionData!F31</f>
        <v/>
      </c>
      <c r="F31" s="40" t="str">
        <f t="shared" ca="1" si="77"/>
        <v/>
      </c>
      <c r="G31" s="107" t="str">
        <f ca="1">SelectionData!H31</f>
        <v/>
      </c>
      <c r="H31" s="107" t="str">
        <f ca="1">SelectionData!I31</f>
        <v/>
      </c>
      <c r="I31" s="40" t="str">
        <f ca="1">SelectionData!J31</f>
        <v/>
      </c>
      <c r="J31" s="104"/>
      <c r="K31" s="115"/>
      <c r="L31" s="95"/>
      <c r="M31" s="95" t="str">
        <f t="shared" ca="1" si="4"/>
        <v>-</v>
      </c>
      <c r="N31" s="95" t="str">
        <f>""</f>
        <v/>
      </c>
      <c r="O31" s="95" t="str">
        <f t="shared" ca="1" si="17"/>
        <v/>
      </c>
      <c r="P31" s="95" t="str">
        <f t="shared" ca="1" si="5"/>
        <v/>
      </c>
      <c r="Q31" s="80" t="str">
        <f t="shared" ca="1" si="6"/>
        <v/>
      </c>
      <c r="R31" s="80" t="str">
        <f t="shared" ca="1" si="7"/>
        <v/>
      </c>
      <c r="S31" s="96" t="str">
        <f t="shared" ca="1" si="2"/>
        <v/>
      </c>
      <c r="T31" s="97" t="str">
        <f t="shared" si="3"/>
        <v/>
      </c>
      <c r="U31" s="95" t="str">
        <f>""</f>
        <v/>
      </c>
      <c r="V31" s="95"/>
      <c r="W31" s="95"/>
      <c r="X31" s="95"/>
      <c r="Y31" s="298" t="str">
        <f t="shared" ca="1" si="56"/>
        <v/>
      </c>
      <c r="Z31" s="271" t="str">
        <f t="shared" ca="1" si="18"/>
        <v/>
      </c>
      <c r="AA31" s="271" t="str">
        <f t="shared" ca="1" si="19"/>
        <v/>
      </c>
      <c r="AB31" s="271" t="str">
        <f t="shared" ca="1" si="20"/>
        <v/>
      </c>
      <c r="AC31" s="108">
        <f ca="1">SelectionData!C31</f>
        <v>0</v>
      </c>
      <c r="AD31" s="109">
        <f t="shared" ca="1" si="58"/>
        <v>0</v>
      </c>
      <c r="AE31" s="110">
        <f t="shared" ca="1" si="22"/>
        <v>0</v>
      </c>
      <c r="AF31" s="110">
        <f t="shared" ca="1" si="59"/>
        <v>0</v>
      </c>
      <c r="AG31" s="110">
        <f t="shared" ca="1" si="60"/>
        <v>0</v>
      </c>
      <c r="AH31" s="110">
        <f t="shared" ca="1" si="61"/>
        <v>0</v>
      </c>
      <c r="AI31" s="110">
        <f t="shared" ca="1" si="62"/>
        <v>0</v>
      </c>
      <c r="AJ31" s="110">
        <f t="shared" ca="1" si="63"/>
        <v>0</v>
      </c>
      <c r="AK31" s="110">
        <f t="shared" ca="1" si="64"/>
        <v>0</v>
      </c>
      <c r="AL31" s="110">
        <f t="shared" ca="1" si="65"/>
        <v>0</v>
      </c>
      <c r="AM31" s="110">
        <f t="shared" ca="1" si="29"/>
        <v>0</v>
      </c>
      <c r="AN31" s="110">
        <f t="shared" ca="1" si="30"/>
        <v>0</v>
      </c>
      <c r="AO31" s="110">
        <f t="shared" ca="1" si="66"/>
        <v>0</v>
      </c>
      <c r="AP31" s="111">
        <f t="shared" ca="1" si="67"/>
        <v>0</v>
      </c>
      <c r="AQ31" s="111">
        <f t="shared" ca="1" si="33"/>
        <v>0</v>
      </c>
      <c r="AR31" s="112">
        <f t="shared" ca="1" si="34"/>
        <v>0</v>
      </c>
      <c r="AS31" s="25">
        <f ca="1">IF(AND(SUM(AS$7:AS30)=1, SUM($AR31:AR31)=1,OR($AH31=1,$AG31=1)),1,0)</f>
        <v>0</v>
      </c>
      <c r="AT31" s="25">
        <f ca="1">IF(AND(SUM(AT$7:AT30)=1, SUM($AR31:AS31)=1,OR($AH31=1,$AG31=1)),1,0)</f>
        <v>0</v>
      </c>
      <c r="AU31" s="26">
        <f ca="1">IF(AND(SUM(AU$7:AU30)=1, SUM($AR31:AT31)=1,OR($AH31=1,AF31=1),SUM(AZ$7:AZ30)&lt;2),1,0)</f>
        <v>0</v>
      </c>
      <c r="AV31" s="26">
        <f ca="1">IF(AND(SUM(AV$7:AV30)=1, SUM($AR31:AU31)=1,OR($AI31=1,$AJ31=1,$AH31=1,$AF31=1)),1,0)</f>
        <v>0</v>
      </c>
      <c r="AW31" s="26">
        <f ca="1">IF(AND(SUM(AW$7:AW30)=1, SUM($AR31:AV31)=1,OR($AI31=1,$AJ31=1,$AH31=1,$AF31=1)),1,0)</f>
        <v>0</v>
      </c>
      <c r="AX31" s="26">
        <f ca="1">IF(AND(SUM(AX$7:AX30)=1, SUM($AR31:AW31)=1,OR($AI31=1,$AJ31=1,$AH31=1,$AF31=1)),1,0)</f>
        <v>0</v>
      </c>
      <c r="AY31" s="26">
        <f ca="1">IF(AND(SUM(AY$7:AY30)=1, SUM($AR31:AX31)=1,OR($AI31=1,$AJ31=1,$AH31=1,$AF31=1)),1,0)</f>
        <v>0</v>
      </c>
      <c r="AZ31" s="26">
        <f ca="1">IF(AND(SUM(AZ$7:AZ30)=1, SUM($AR31:AY31)=1,SUM(AU$7:AU30)&lt;2,OR(AI31=1,AJ31=1,AF31=1)),1,0)</f>
        <v>0</v>
      </c>
      <c r="BA31" s="26">
        <f ca="1">IF(AND(SUM(BA$7:BA30)=1,OR($AK31=1)),1,0)</f>
        <v>0</v>
      </c>
      <c r="BB31" s="26">
        <f ca="1">IF(AND(SUM(BB$7:BB30)=1,OR($AD31=1)),1,0)</f>
        <v>0</v>
      </c>
      <c r="BC31" s="27">
        <f ca="1">IF(SUM($AR31:BB31)=1,1,0)</f>
        <v>0</v>
      </c>
      <c r="BD31" s="28" t="str">
        <f t="shared" ca="1" si="35"/>
        <v/>
      </c>
      <c r="BE31" s="26" t="str">
        <f t="shared" ca="1" si="36"/>
        <v/>
      </c>
      <c r="BF31" s="26" t="str">
        <f t="shared" ca="1" si="37"/>
        <v/>
      </c>
      <c r="BG31" s="26" t="str">
        <f t="shared" ca="1" si="38"/>
        <v/>
      </c>
      <c r="BH31" s="26" t="str">
        <f t="shared" ca="1" si="39"/>
        <v/>
      </c>
      <c r="BI31" s="26" t="str">
        <f t="shared" ca="1" si="40"/>
        <v/>
      </c>
      <c r="BJ31" s="26" t="str">
        <f t="shared" ca="1" si="41"/>
        <v/>
      </c>
      <c r="BK31" s="26" t="str">
        <f t="shared" ca="1" si="42"/>
        <v/>
      </c>
      <c r="BL31" s="26" t="str">
        <f t="shared" ca="1" si="43"/>
        <v/>
      </c>
      <c r="BM31" s="26" t="str">
        <f t="shared" ca="1" si="44"/>
        <v/>
      </c>
      <c r="BN31" s="27" t="str">
        <f t="shared" ca="1" si="45"/>
        <v/>
      </c>
      <c r="BO31" s="284" t="str">
        <f t="shared" ca="1" si="46"/>
        <v/>
      </c>
      <c r="BP31" s="167" t="str">
        <f t="shared" ca="1" si="47"/>
        <v/>
      </c>
      <c r="BQ31" s="167" t="str">
        <f t="shared" ca="1" si="48"/>
        <v/>
      </c>
      <c r="BR31" s="167" t="str">
        <f t="shared" ca="1" si="49"/>
        <v/>
      </c>
      <c r="BS31" s="167" t="str">
        <f t="shared" ca="1" si="50"/>
        <v/>
      </c>
      <c r="BT31" s="167" t="str">
        <f t="shared" ca="1" si="51"/>
        <v/>
      </c>
      <c r="BU31" s="167" t="str">
        <f t="shared" ca="1" si="52"/>
        <v/>
      </c>
      <c r="BV31" s="167" t="str">
        <f t="shared" ca="1" si="53"/>
        <v/>
      </c>
      <c r="BW31" s="32" t="str">
        <f t="shared" ca="1" si="54"/>
        <v/>
      </c>
      <c r="BX31" s="113"/>
      <c r="BY31" s="73"/>
      <c r="BZ31" s="73" t="str">
        <f t="shared" ca="1" si="78"/>
        <v/>
      </c>
      <c r="CA31" s="252" t="str">
        <f t="shared" ca="1" si="79"/>
        <v/>
      </c>
      <c r="CB31" s="252" t="str">
        <f t="shared" ca="1" si="80"/>
        <v/>
      </c>
      <c r="CC31" s="252" t="str">
        <f t="shared" ca="1" si="81"/>
        <v/>
      </c>
      <c r="CD31" s="94"/>
      <c r="CE31" s="92">
        <f ca="1">'Product Codes'!G24</f>
        <v>0</v>
      </c>
      <c r="CF31" s="94"/>
      <c r="CG31" s="94"/>
      <c r="CH31" s="94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3"/>
      <c r="CT31" s="93"/>
      <c r="CU31" s="93"/>
      <c r="CV31" s="93"/>
      <c r="CW31" s="93"/>
      <c r="CX31" s="93"/>
      <c r="CY31" s="93"/>
      <c r="CZ31" s="93"/>
      <c r="DA31" s="93"/>
      <c r="DB31" s="93"/>
      <c r="DC31" s="93"/>
      <c r="DD31" s="93"/>
      <c r="DE31" s="93"/>
      <c r="DF31" s="93"/>
      <c r="DG31" s="93"/>
      <c r="DH31" s="93"/>
      <c r="DI31" s="93"/>
      <c r="DJ31" s="93"/>
      <c r="DK31" s="93"/>
      <c r="DL31" s="93"/>
      <c r="DM31" s="93"/>
      <c r="DN31" s="93"/>
      <c r="DO31" s="93"/>
      <c r="DP31" s="93"/>
      <c r="DQ31" s="93"/>
      <c r="DR31" s="93"/>
      <c r="DS31" s="93"/>
      <c r="DT31" s="93"/>
      <c r="DU31" s="93"/>
      <c r="DV31" s="93"/>
      <c r="DW31" s="93"/>
      <c r="DX31" s="93"/>
      <c r="DY31" s="93"/>
      <c r="DZ31" s="93"/>
      <c r="EA31" s="93"/>
      <c r="EB31" s="93"/>
      <c r="EC31" s="93"/>
      <c r="ED31" s="93"/>
      <c r="EE31" s="93"/>
      <c r="EF31" s="93"/>
      <c r="EG31" s="93"/>
      <c r="EH31" s="93"/>
      <c r="EI31" s="93"/>
      <c r="EJ31" s="93"/>
      <c r="EK31" s="93"/>
      <c r="EL31" s="93"/>
      <c r="EM31" s="93"/>
      <c r="EN31" s="93"/>
      <c r="EO31" s="93"/>
      <c r="EP31" s="93"/>
      <c r="EQ31" s="93"/>
      <c r="ER31" s="93"/>
      <c r="ES31" s="93"/>
      <c r="ET31" s="93"/>
      <c r="EU31" s="93"/>
      <c r="EV31" s="93"/>
      <c r="EW31" s="93"/>
      <c r="EX31" s="93"/>
      <c r="EY31" s="93"/>
      <c r="EZ31" s="93"/>
      <c r="FA31" s="93"/>
      <c r="FB31" s="93"/>
      <c r="FC31" s="93"/>
      <c r="FD31" s="93"/>
      <c r="FE31" s="93"/>
      <c r="FF31" s="93"/>
      <c r="FG31" s="93"/>
      <c r="FH31" s="93"/>
      <c r="FI31" s="93"/>
      <c r="FJ31" s="93"/>
      <c r="FK31" s="93"/>
      <c r="FL31" s="93"/>
      <c r="FM31" s="93"/>
      <c r="FN31" s="93"/>
      <c r="FO31" s="93"/>
      <c r="FP31" s="93"/>
      <c r="FQ31" s="93"/>
      <c r="FR31" s="93"/>
      <c r="FS31" s="93"/>
      <c r="FT31" s="93"/>
      <c r="FU31" s="93"/>
      <c r="FV31" s="93"/>
    </row>
    <row r="32" spans="1:178" s="92" customFormat="1" ht="15" customHeight="1" thickBot="1" x14ac:dyDescent="0.3">
      <c r="A32" s="94"/>
      <c r="B32" s="94"/>
      <c r="C32" s="203" t="str">
        <f ca="1">CONCATENATE(SelectionData!D32,N32)</f>
        <v>Tuloilman viilennyspatteri vesi/liuos (SDCW)</v>
      </c>
      <c r="D32" s="118" t="s">
        <v>50</v>
      </c>
      <c r="E32" s="55" t="str">
        <f t="shared" ref="E32:E41" si="82">HYPERLINK("#"&amp;ADDRESS(ROW(),COLUMN()-1),CHAR(128))</f>
        <v>€</v>
      </c>
      <c r="F32" s="213" t="str">
        <f t="shared" ca="1" si="77"/>
        <v>, AO1</v>
      </c>
      <c r="G32" s="212"/>
      <c r="H32" s="212"/>
      <c r="I32" s="213" t="str">
        <f t="shared" ref="I32:I41" si="83">M32</f>
        <v>-</v>
      </c>
      <c r="J32" s="104"/>
      <c r="K32" s="115"/>
      <c r="L32" s="95" t="s">
        <v>475</v>
      </c>
      <c r="M32" s="95" t="str">
        <f t="shared" si="4"/>
        <v>-</v>
      </c>
      <c r="N32" s="95" t="str">
        <f>""</f>
        <v/>
      </c>
      <c r="O32" s="95" t="str">
        <f t="shared" si="17"/>
        <v/>
      </c>
      <c r="P32" s="95" t="str">
        <f t="shared" ca="1" si="5"/>
        <v/>
      </c>
      <c r="Q32" s="80" t="str">
        <f t="shared" ca="1" si="6"/>
        <v/>
      </c>
      <c r="R32" s="80" t="str">
        <f t="shared" ca="1" si="7"/>
        <v/>
      </c>
      <c r="S32" s="96" t="str">
        <f t="shared" si="2"/>
        <v/>
      </c>
      <c r="T32" s="97" t="str">
        <f t="shared" si="3"/>
        <v>[100-SDCW]</v>
      </c>
      <c r="U32" s="301" t="s">
        <v>236</v>
      </c>
      <c r="V32" s="95"/>
      <c r="W32" s="95"/>
      <c r="X32" s="95"/>
      <c r="Y32" s="298" t="str">
        <f t="shared" ca="1" si="56"/>
        <v/>
      </c>
      <c r="Z32" s="271" t="str">
        <f t="shared" ca="1" si="18"/>
        <v/>
      </c>
      <c r="AA32" s="271" t="str">
        <f t="shared" ca="1" si="19"/>
        <v/>
      </c>
      <c r="AB32" s="271" t="str">
        <f t="shared" ca="1" si="20"/>
        <v/>
      </c>
      <c r="AC32" s="124" t="str">
        <f ca="1">IF(OR(D32=SelectionData!J32,D32=SelectionData!K32,D32=SelectionData!L32,D32=SelectionData!M32),"SET_DO_SET","SET_INC")</f>
        <v>SET_INC</v>
      </c>
      <c r="AD32" s="109">
        <f t="shared" ca="1" si="21"/>
        <v>0</v>
      </c>
      <c r="AE32" s="110">
        <f t="shared" ca="1" si="22"/>
        <v>0</v>
      </c>
      <c r="AF32" s="110">
        <f t="shared" ca="1" si="23"/>
        <v>0</v>
      </c>
      <c r="AG32" s="110">
        <f t="shared" ca="1" si="24"/>
        <v>0</v>
      </c>
      <c r="AH32" s="110">
        <f t="shared" ca="1" si="25"/>
        <v>0</v>
      </c>
      <c r="AI32" s="110">
        <f t="shared" ca="1" si="26"/>
        <v>0</v>
      </c>
      <c r="AJ32" s="110">
        <f t="shared" ca="1" si="27"/>
        <v>0</v>
      </c>
      <c r="AK32" s="110">
        <f t="shared" ca="1" si="28"/>
        <v>0</v>
      </c>
      <c r="AL32" s="110">
        <f t="shared" ca="1" si="57"/>
        <v>0</v>
      </c>
      <c r="AM32" s="110">
        <f t="shared" ca="1" si="29"/>
        <v>0</v>
      </c>
      <c r="AN32" s="110">
        <f t="shared" ca="1" si="30"/>
        <v>0</v>
      </c>
      <c r="AO32" s="110">
        <f t="shared" ca="1" si="31"/>
        <v>0</v>
      </c>
      <c r="AP32" s="111">
        <f t="shared" ca="1" si="32"/>
        <v>0</v>
      </c>
      <c r="AQ32" s="111">
        <f t="shared" ca="1" si="33"/>
        <v>0</v>
      </c>
      <c r="AR32" s="112">
        <f t="shared" ca="1" si="34"/>
        <v>0</v>
      </c>
      <c r="AS32" s="25">
        <f ca="1">IF(AND(SUM(AS$7:AS31)=1, SUM($AR32:AR32)=1,OR($AH32=1,$AG32=1)),1,0)</f>
        <v>0</v>
      </c>
      <c r="AT32" s="25">
        <f ca="1">IF(AND(SUM(AT$7:AT31)=1, SUM($AR32:AS32)=1,OR($AH32=1,$AG32=1)),1,0)</f>
        <v>0</v>
      </c>
      <c r="AU32" s="26">
        <f ca="1">IF(AND(SUM(AU$7:AU31)=1, SUM($AR32:AT32)=1,OR($AH32=1,AF32=1),SUM(AZ$7:AZ31)&lt;2),1,0)</f>
        <v>0</v>
      </c>
      <c r="AV32" s="26">
        <f ca="1">IF(AND(SUM(AV$7:AV31)=1, SUM($AR32:AU32)=1,OR($AI32=1,$AJ32=1,$AH32=1,$AF32=1)),1,0)</f>
        <v>0</v>
      </c>
      <c r="AW32" s="26">
        <f ca="1">IF(AND(SUM(AW$7:AW31)=1, SUM($AR32:AV32)=1,OR($AI32=1,$AJ32=1,$AH32=1,$AF32=1)),1,0)</f>
        <v>0</v>
      </c>
      <c r="AX32" s="26">
        <f ca="1">IF(AND(SUM(AX$7:AX31)=1, SUM($AR32:AW32)=1,OR($AI32=1,$AJ32=1,$AH32=1,$AF32=1)),1,0)</f>
        <v>0</v>
      </c>
      <c r="AY32" s="26">
        <f ca="1">IF(AND(SUM(AY$7:AY31)=1, SUM($AR32:AX32)=1,OR($AI32=1,$AJ32=1,$AH32=1,$AF32=1)),1,0)</f>
        <v>0</v>
      </c>
      <c r="AZ32" s="26">
        <f ca="1">IF(AND(SUM(AZ$7:AZ31)=1, SUM($AR32:AY32)=1,SUM(AU$7:AU31)&lt;2,OR(AI32=1,AJ32=1,AF32=1)),1,0)</f>
        <v>0</v>
      </c>
      <c r="BA32" s="26">
        <f ca="1">IF(AND(SUM(BA$7:BA31)=1,OR($AK32=1)),1,0)</f>
        <v>0</v>
      </c>
      <c r="BB32" s="26">
        <f ca="1">IF(AND(SUM(BB$7:BB31)=1,OR($AD32=1)),1,0)</f>
        <v>0</v>
      </c>
      <c r="BC32" s="27">
        <f ca="1">IF(SUM($AR32:BB32)=1,1,0)</f>
        <v>0</v>
      </c>
      <c r="BD32" s="28" t="str">
        <f t="shared" ca="1" si="35"/>
        <v/>
      </c>
      <c r="BE32" s="26" t="str">
        <f t="shared" ca="1" si="36"/>
        <v/>
      </c>
      <c r="BF32" s="26" t="str">
        <f t="shared" ca="1" si="37"/>
        <v/>
      </c>
      <c r="BG32" s="26" t="str">
        <f t="shared" ca="1" si="38"/>
        <v/>
      </c>
      <c r="BH32" s="26" t="str">
        <f t="shared" ca="1" si="39"/>
        <v/>
      </c>
      <c r="BI32" s="26" t="str">
        <f t="shared" ca="1" si="40"/>
        <v/>
      </c>
      <c r="BJ32" s="26" t="str">
        <f t="shared" ca="1" si="41"/>
        <v/>
      </c>
      <c r="BK32" s="26" t="str">
        <f t="shared" ca="1" si="42"/>
        <v/>
      </c>
      <c r="BL32" s="26" t="str">
        <f t="shared" ca="1" si="43"/>
        <v/>
      </c>
      <c r="BM32" s="26" t="str">
        <f t="shared" ca="1" si="44"/>
        <v/>
      </c>
      <c r="BN32" s="27" t="str">
        <f t="shared" ca="1" si="45"/>
        <v/>
      </c>
      <c r="BO32" s="284" t="str">
        <f ca="1">IF(AS32&gt;0,BO$6,"")</f>
        <v/>
      </c>
      <c r="BP32" s="167" t="str">
        <f t="shared" ca="1" si="47"/>
        <v/>
      </c>
      <c r="BQ32" s="167" t="str">
        <f t="shared" ca="1" si="48"/>
        <v/>
      </c>
      <c r="BR32" s="167" t="str">
        <f t="shared" ca="1" si="49"/>
        <v/>
      </c>
      <c r="BS32" s="167" t="str">
        <f t="shared" ca="1" si="50"/>
        <v/>
      </c>
      <c r="BT32" s="167" t="str">
        <f t="shared" ca="1" si="51"/>
        <v/>
      </c>
      <c r="BU32" s="167" t="str">
        <f t="shared" ca="1" si="52"/>
        <v/>
      </c>
      <c r="BV32" s="167" t="str">
        <f t="shared" ca="1" si="53"/>
        <v/>
      </c>
      <c r="BW32" s="32" t="str">
        <f t="shared" ca="1" si="54"/>
        <v/>
      </c>
      <c r="BX32" s="113"/>
      <c r="BY32" s="73"/>
      <c r="BZ32" s="73" t="str">
        <f t="shared" ca="1" si="78"/>
        <v/>
      </c>
      <c r="CA32" s="252" t="str">
        <f t="shared" ca="1" si="79"/>
        <v/>
      </c>
      <c r="CB32" s="252" t="str">
        <f t="shared" ca="1" si="80"/>
        <v/>
      </c>
      <c r="CC32" s="252" t="str">
        <f t="shared" ca="1" si="81"/>
        <v/>
      </c>
      <c r="CD32" s="94"/>
      <c r="CE32" s="92">
        <f ca="1">'Product Codes'!G25</f>
        <v>0</v>
      </c>
      <c r="CF32" s="94"/>
      <c r="CG32" s="94"/>
      <c r="CH32" s="94"/>
      <c r="CI32" s="93"/>
      <c r="CJ32" s="93"/>
      <c r="CK32" s="93"/>
      <c r="CL32" s="93"/>
      <c r="CM32" s="93"/>
      <c r="CN32" s="93"/>
      <c r="CO32" s="93"/>
      <c r="CP32" s="93"/>
      <c r="CQ32" s="93"/>
      <c r="CR32" s="93"/>
      <c r="CS32" s="93"/>
      <c r="CT32" s="93"/>
      <c r="CU32" s="93"/>
      <c r="CV32" s="93"/>
      <c r="CW32" s="93"/>
      <c r="CX32" s="93"/>
      <c r="CY32" s="93"/>
      <c r="CZ32" s="93"/>
      <c r="DA32" s="93"/>
      <c r="DB32" s="93"/>
      <c r="DC32" s="93"/>
      <c r="DD32" s="93"/>
      <c r="DE32" s="93"/>
      <c r="DF32" s="93"/>
      <c r="DG32" s="93"/>
      <c r="DH32" s="93"/>
      <c r="DI32" s="93"/>
      <c r="DJ32" s="93"/>
      <c r="DK32" s="93"/>
      <c r="DL32" s="93"/>
      <c r="DM32" s="93"/>
      <c r="DN32" s="93"/>
      <c r="DO32" s="93"/>
      <c r="DP32" s="93"/>
      <c r="DQ32" s="93"/>
      <c r="DR32" s="93"/>
      <c r="DS32" s="93"/>
      <c r="DT32" s="93"/>
      <c r="DU32" s="93"/>
      <c r="DV32" s="93"/>
      <c r="DW32" s="93"/>
      <c r="DX32" s="93"/>
      <c r="DY32" s="93"/>
      <c r="DZ32" s="93"/>
      <c r="EA32" s="93"/>
      <c r="EB32" s="93"/>
      <c r="EC32" s="93"/>
      <c r="ED32" s="93"/>
      <c r="EE32" s="93"/>
      <c r="EF32" s="93"/>
      <c r="EG32" s="93"/>
      <c r="EH32" s="93"/>
      <c r="EI32" s="93"/>
      <c r="EJ32" s="93"/>
      <c r="EK32" s="93"/>
      <c r="EL32" s="93"/>
      <c r="EM32" s="93"/>
      <c r="EN32" s="93"/>
      <c r="EO32" s="93"/>
      <c r="EP32" s="93"/>
      <c r="EQ32" s="93"/>
      <c r="ER32" s="93"/>
      <c r="ES32" s="93"/>
      <c r="ET32" s="93"/>
      <c r="EU32" s="93"/>
      <c r="EV32" s="93"/>
      <c r="EW32" s="93"/>
      <c r="EX32" s="93"/>
      <c r="EY32" s="93"/>
      <c r="EZ32" s="93"/>
      <c r="FA32" s="93"/>
      <c r="FB32" s="93"/>
      <c r="FC32" s="93"/>
      <c r="FD32" s="93"/>
      <c r="FE32" s="93"/>
      <c r="FF32" s="93"/>
      <c r="FG32" s="93"/>
      <c r="FH32" s="93"/>
      <c r="FI32" s="93"/>
      <c r="FJ32" s="93"/>
      <c r="FK32" s="93"/>
      <c r="FL32" s="93"/>
      <c r="FM32" s="93"/>
      <c r="FN32" s="93"/>
      <c r="FO32" s="93"/>
      <c r="FP32" s="93"/>
      <c r="FQ32" s="93"/>
      <c r="FR32" s="93"/>
      <c r="FS32" s="93"/>
      <c r="FT32" s="93"/>
      <c r="FU32" s="93"/>
      <c r="FV32" s="93"/>
    </row>
    <row r="33" spans="1:178" s="92" customFormat="1" ht="15" customHeight="1" thickBot="1" x14ac:dyDescent="0.3">
      <c r="A33" s="94"/>
      <c r="B33" s="94"/>
      <c r="C33" s="233" t="str">
        <f ca="1">CONCATENATE(SelectionData!D33,N33)</f>
        <v>Tuloilman lämmityspatteri vesi (SDHW)</v>
      </c>
      <c r="D33" s="118" t="s">
        <v>50</v>
      </c>
      <c r="E33" s="119" t="str">
        <f t="shared" si="82"/>
        <v>€</v>
      </c>
      <c r="F33" s="215" t="str">
        <f t="shared" ca="1" si="77"/>
        <v>, AO2</v>
      </c>
      <c r="G33" s="202"/>
      <c r="H33" s="202"/>
      <c r="I33" s="215" t="str">
        <f t="shared" ca="1" si="83"/>
        <v>-</v>
      </c>
      <c r="J33" s="104"/>
      <c r="K33" s="115"/>
      <c r="L33" s="95" t="s">
        <v>476</v>
      </c>
      <c r="M33" s="95" t="str">
        <f t="shared" ca="1" si="4"/>
        <v>-</v>
      </c>
      <c r="N33" s="116" t="str">
        <f ca="1">IF(OR(D11=SelectionData!J11,D11=SelectionData!K11,D11=SelectionData!L11),Valintaohjelma!N3,"")</f>
        <v/>
      </c>
      <c r="O33" s="95" t="str">
        <f t="shared" si="17"/>
        <v/>
      </c>
      <c r="P33" s="95" t="str">
        <f t="shared" ca="1" si="5"/>
        <v/>
      </c>
      <c r="Q33" s="80" t="str">
        <f ca="1" xml:space="preserve"> IF(AND(OR($F33=$AU$6,$F33=$AZ$6,$F33=$BA$6,$F33=$AV$6,$F33=$AW$6),SEC_NEEDED&gt;0),1,"")</f>
        <v/>
      </c>
      <c r="R33" s="80" t="str">
        <f t="shared" ca="1" si="7"/>
        <v/>
      </c>
      <c r="S33" s="96" t="str">
        <f t="shared" si="2"/>
        <v/>
      </c>
      <c r="T33" s="97" t="str">
        <f t="shared" si="3"/>
        <v>[102-SDHW]</v>
      </c>
      <c r="U33" s="301" t="s">
        <v>238</v>
      </c>
      <c r="V33" s="95"/>
      <c r="W33" s="95"/>
      <c r="X33" s="95"/>
      <c r="Y33" s="298" t="str">
        <f t="shared" ca="1" si="56"/>
        <v/>
      </c>
      <c r="Z33" s="271" t="str">
        <f t="shared" ca="1" si="18"/>
        <v/>
      </c>
      <c r="AA33" s="271" t="str">
        <f t="shared" ca="1" si="19"/>
        <v/>
      </c>
      <c r="AB33" s="271" t="str">
        <f t="shared" ca="1" si="20"/>
        <v/>
      </c>
      <c r="AC33" s="124" t="str">
        <f ca="1">IF(OR(D33=SelectionData!K33,D33=SelectionData!L33,D33=SelectionData!M33,D33=SelectionData!N33,D33=SelectionData!O33),"SET_DO_SET","SET_INC")</f>
        <v>SET_INC</v>
      </c>
      <c r="AD33" s="109">
        <f t="shared" ref="AD33:AD96" ca="1" si="84">IF(AND(OR(AC33="MB"),AR33=1),1,0)</f>
        <v>0</v>
      </c>
      <c r="AE33" s="110">
        <f t="shared" ca="1" si="22"/>
        <v>0</v>
      </c>
      <c r="AF33" s="110">
        <f t="shared" ref="AF33:AF96" ca="1" si="85">IF(AND(AC33="DO_GIO",AR33=1),1,0)</f>
        <v>0</v>
      </c>
      <c r="AG33" s="110">
        <f ca="1">IF(AND(OR(AC33="DO_SET",AC33="SET_DO_SET"),AR33=1),1,0)</f>
        <v>0</v>
      </c>
      <c r="AH33" s="110">
        <f ca="1">IF(AND(AC33="DO_ALL",AR33=1),1,0)</f>
        <v>0</v>
      </c>
      <c r="AI33" s="110">
        <f t="shared" ref="AI33:AI96" ca="1" si="86">IF(AND(AC33="DI",AR33=1),1,0)</f>
        <v>0</v>
      </c>
      <c r="AJ33" s="110">
        <f t="shared" ref="AJ33:AJ96" ca="1" si="87">IF(AND(AC33="AI",AR33=1),1,0)</f>
        <v>0</v>
      </c>
      <c r="AK33" s="110">
        <f t="shared" ref="AK33:AK96" ca="1" si="88">IF(AND(AC33="AO",AR33=1),1,0)</f>
        <v>0</v>
      </c>
      <c r="AL33" s="110">
        <f t="shared" ref="AL33:AL96" ca="1" si="89">SUM(AH33:AJ33)</f>
        <v>0</v>
      </c>
      <c r="AM33" s="110">
        <f t="shared" ca="1" si="29"/>
        <v>0</v>
      </c>
      <c r="AN33" s="110">
        <f t="shared" ca="1" si="30"/>
        <v>0</v>
      </c>
      <c r="AO33" s="110">
        <f t="shared" ref="AO33:AO96" ca="1" si="90">IF(AND(AC33="H",AR33=1),1,0)</f>
        <v>0</v>
      </c>
      <c r="AP33" s="111">
        <f t="shared" ref="AP33:AP96" ca="1" si="91">IF(AND(AC33="S",AR33=1),1,0)</f>
        <v>0</v>
      </c>
      <c r="AQ33" s="111">
        <f t="shared" ca="1" si="33"/>
        <v>0</v>
      </c>
      <c r="AR33" s="112">
        <f t="shared" ca="1" si="34"/>
        <v>0</v>
      </c>
      <c r="AS33" s="25">
        <f ca="1">IF(AND(SUM(AS$7:AS32)=1, SUM($AR33:AR33)=1,OR($AH33=1,$AG33=1)),1,0)</f>
        <v>0</v>
      </c>
      <c r="AT33" s="25">
        <f ca="1">IF(AND(SUM(AT$7:AT32)=1, SUM($AR33:AS33)=1,OR($AH33=1,$AG33=1)),1,0)</f>
        <v>0</v>
      </c>
      <c r="AU33" s="26">
        <f ca="1">IF(AND(SUM(AU$7:AU32)=1, SUM($AR33:AT33)=1,OR($AH33=1,AF33=1),SUM(AZ$7:AZ32)&lt;2),1,0)</f>
        <v>0</v>
      </c>
      <c r="AV33" s="26">
        <f ca="1">IF(AND(SUM(AV$7:AV32)=1, SUM($AR33:AU33)=1,OR($AI33=1,$AJ33=1,$AH33=1,$AF33=1)),1,0)</f>
        <v>0</v>
      </c>
      <c r="AW33" s="26">
        <f ca="1">IF(AND(SUM(AW$7:AW32)=1, SUM($AR33:AV33)=1,OR($AI33=1,$AJ33=1,$AH33=1,$AF33=1)),1,0)</f>
        <v>0</v>
      </c>
      <c r="AX33" s="26">
        <f ca="1">IF(AND(SUM(AX$7:AX32)=1, SUM($AR33:AW33)=1,OR($AI33=1,$AJ33=1,$AH33=1,$AF33=1)),1,0)</f>
        <v>0</v>
      </c>
      <c r="AY33" s="26">
        <f ca="1">IF(AND(SUM(AY$7:AY32)=1, SUM($AR33:AX33)=1,OR($AI33=1,$AJ33=1,$AH33=1,$AF33=1)),1,0)</f>
        <v>0</v>
      </c>
      <c r="AZ33" s="26">
        <f ca="1">IF(AND(SUM(AZ$7:AZ32)=1, SUM($AR33:AY33)=1,SUM(AU$7:AU32)&lt;2,OR(AI33=1,AJ33=1,AF33=1)),1,0)</f>
        <v>0</v>
      </c>
      <c r="BA33" s="26">
        <f ca="1">IF(AND(SUM(BA$7:BA32)=1,OR($AK33=1)),1,0)</f>
        <v>0</v>
      </c>
      <c r="BB33" s="26">
        <f ca="1">IF(AND(SUM(BB$7:BB32)=1,OR($AD33=1)),1,0)</f>
        <v>0</v>
      </c>
      <c r="BC33" s="27">
        <f ca="1">IF(SUM($AR33:BB33)=1,1,0)</f>
        <v>0</v>
      </c>
      <c r="BD33" s="28" t="str">
        <f t="shared" ref="BD33" ca="1" si="92">IF(AS33&gt;0,AS$6,"")</f>
        <v/>
      </c>
      <c r="BE33" s="26" t="str">
        <f t="shared" ca="1" si="8"/>
        <v/>
      </c>
      <c r="BF33" s="26" t="str">
        <f t="shared" ca="1" si="9"/>
        <v/>
      </c>
      <c r="BG33" s="26" t="str">
        <f t="shared" ca="1" si="10"/>
        <v/>
      </c>
      <c r="BH33" s="26" t="str">
        <f t="shared" ca="1" si="11"/>
        <v/>
      </c>
      <c r="BI33" s="26" t="str">
        <f t="shared" ca="1" si="12"/>
        <v/>
      </c>
      <c r="BJ33" s="26" t="str">
        <f t="shared" ca="1" si="13"/>
        <v/>
      </c>
      <c r="BK33" s="26" t="str">
        <f t="shared" ca="1" si="14"/>
        <v/>
      </c>
      <c r="BL33" s="26" t="str">
        <f t="shared" ref="BL33" ca="1" si="93">IF(BA33&gt;0,BA$6,"")</f>
        <v/>
      </c>
      <c r="BM33" s="26" t="str">
        <f t="shared" ref="BM33" ca="1" si="94">IF(BB33&gt;0,BB$6,"")</f>
        <v/>
      </c>
      <c r="BN33" s="27" t="str">
        <f t="shared" ca="1" si="15"/>
        <v/>
      </c>
      <c r="BO33" s="284" t="str">
        <f t="shared" ca="1" si="46"/>
        <v/>
      </c>
      <c r="BP33" s="167" t="str">
        <f t="shared" ca="1" si="47"/>
        <v/>
      </c>
      <c r="BQ33" s="167" t="str">
        <f t="shared" ca="1" si="48"/>
        <v/>
      </c>
      <c r="BR33" s="167" t="str">
        <f t="shared" ca="1" si="49"/>
        <v/>
      </c>
      <c r="BS33" s="167" t="str">
        <f t="shared" ca="1" si="50"/>
        <v/>
      </c>
      <c r="BT33" s="167" t="str">
        <f t="shared" ca="1" si="51"/>
        <v/>
      </c>
      <c r="BU33" s="167" t="str">
        <f t="shared" ca="1" si="52"/>
        <v/>
      </c>
      <c r="BV33" s="167" t="str">
        <f t="shared" ca="1" si="53"/>
        <v/>
      </c>
      <c r="BW33" s="32" t="str">
        <f t="shared" ca="1" si="54"/>
        <v/>
      </c>
      <c r="BX33" s="113"/>
      <c r="BY33" s="73"/>
      <c r="BZ33" s="73" t="str">
        <f t="shared" ca="1" si="78"/>
        <v/>
      </c>
      <c r="CA33" s="252" t="str">
        <f t="shared" ca="1" si="79"/>
        <v/>
      </c>
      <c r="CB33" s="252" t="str">
        <f t="shared" ca="1" si="80"/>
        <v/>
      </c>
      <c r="CC33" s="252" t="str">
        <f t="shared" ca="1" si="81"/>
        <v/>
      </c>
      <c r="CD33" s="94"/>
      <c r="CE33" s="92">
        <f ca="1">'Product Codes'!G26</f>
        <v>0</v>
      </c>
      <c r="CF33" s="94"/>
      <c r="CG33" s="94"/>
      <c r="CH33" s="94"/>
      <c r="CI33" s="93"/>
      <c r="CJ33" s="93"/>
      <c r="CK33" s="93"/>
      <c r="CL33" s="93"/>
      <c r="CM33" s="93"/>
      <c r="CN33" s="93"/>
      <c r="CO33" s="93"/>
      <c r="CP33" s="93"/>
      <c r="CQ33" s="93"/>
      <c r="CR33" s="93"/>
      <c r="CS33" s="93"/>
      <c r="CT33" s="93"/>
      <c r="CU33" s="93"/>
      <c r="CV33" s="93"/>
      <c r="CW33" s="93"/>
      <c r="CX33" s="93"/>
      <c r="CY33" s="93"/>
      <c r="CZ33" s="93"/>
      <c r="DA33" s="93"/>
      <c r="DB33" s="93"/>
      <c r="DC33" s="93"/>
      <c r="DD33" s="93"/>
      <c r="DE33" s="93"/>
      <c r="DF33" s="93"/>
      <c r="DG33" s="93"/>
      <c r="DH33" s="93"/>
      <c r="DI33" s="93"/>
      <c r="DJ33" s="93"/>
      <c r="DK33" s="93"/>
      <c r="DL33" s="93"/>
      <c r="DM33" s="93"/>
      <c r="DN33" s="93"/>
      <c r="DO33" s="93"/>
      <c r="DP33" s="93"/>
      <c r="DQ33" s="93"/>
      <c r="DR33" s="93"/>
      <c r="DS33" s="93"/>
      <c r="DT33" s="93"/>
      <c r="DU33" s="93"/>
      <c r="DV33" s="93"/>
      <c r="DW33" s="93"/>
      <c r="DX33" s="93"/>
      <c r="DY33" s="93"/>
      <c r="DZ33" s="93"/>
      <c r="EA33" s="93"/>
      <c r="EB33" s="93"/>
      <c r="EC33" s="93"/>
      <c r="ED33" s="93"/>
      <c r="EE33" s="93"/>
      <c r="EF33" s="93"/>
      <c r="EG33" s="93"/>
      <c r="EH33" s="93"/>
      <c r="EI33" s="93"/>
      <c r="EJ33" s="93"/>
      <c r="EK33" s="93"/>
      <c r="EL33" s="93"/>
      <c r="EM33" s="93"/>
      <c r="EN33" s="93"/>
      <c r="EO33" s="93"/>
      <c r="EP33" s="93"/>
      <c r="EQ33" s="93"/>
      <c r="ER33" s="93"/>
      <c r="ES33" s="93"/>
      <c r="ET33" s="93"/>
      <c r="EU33" s="93"/>
      <c r="EV33" s="93"/>
      <c r="EW33" s="93"/>
      <c r="EX33" s="93"/>
      <c r="EY33" s="93"/>
      <c r="EZ33" s="93"/>
      <c r="FA33" s="93"/>
      <c r="FB33" s="93"/>
      <c r="FC33" s="93"/>
      <c r="FD33" s="93"/>
      <c r="FE33" s="93"/>
      <c r="FF33" s="93"/>
      <c r="FG33" s="93"/>
      <c r="FH33" s="93"/>
      <c r="FI33" s="93"/>
      <c r="FJ33" s="93"/>
      <c r="FK33" s="93"/>
      <c r="FL33" s="93"/>
      <c r="FM33" s="93"/>
      <c r="FN33" s="93"/>
      <c r="FO33" s="93"/>
      <c r="FP33" s="93"/>
      <c r="FQ33" s="93"/>
      <c r="FR33" s="93"/>
      <c r="FS33" s="93"/>
      <c r="FT33" s="93"/>
      <c r="FU33" s="93"/>
      <c r="FV33" s="93"/>
    </row>
    <row r="34" spans="1:178" s="92" customFormat="1" ht="15" customHeight="1" thickBot="1" x14ac:dyDescent="0.3">
      <c r="A34" s="94"/>
      <c r="B34" s="94"/>
      <c r="C34" s="234" t="str">
        <f ca="1">CONCATENATE(SelectionData!D34,N34)</f>
        <v>Tuloilman sähköinen lämmityspatteri (SDHE)</v>
      </c>
      <c r="D34" s="303" t="s">
        <v>50</v>
      </c>
      <c r="E34" s="55" t="str">
        <f t="shared" si="82"/>
        <v>€</v>
      </c>
      <c r="F34" s="217" t="str">
        <f t="shared" ca="1" si="77"/>
        <v>, AO2</v>
      </c>
      <c r="G34" s="200"/>
      <c r="H34" s="200"/>
      <c r="I34" s="217" t="str">
        <f t="shared" ca="1" si="83"/>
        <v>-</v>
      </c>
      <c r="J34" s="104"/>
      <c r="K34" s="115"/>
      <c r="L34" s="95" t="s">
        <v>476</v>
      </c>
      <c r="M34" s="95" t="str">
        <f t="shared" ca="1" si="4"/>
        <v>-</v>
      </c>
      <c r="N34" s="116" t="str">
        <f ca="1">IF(AND(D10&lt;&gt;"-",D10&lt;&gt;SelectionData!G10,D10&lt;&gt;SelectionData!J10),N2,
IF(OR(D11=SelectionData!J11,D11=SelectionData!K11,D11=SelectionData!L11),Valintaohjelma!N3,""))</f>
        <v/>
      </c>
      <c r="O34" s="95" t="str">
        <f t="shared" si="17"/>
        <v/>
      </c>
      <c r="P34" s="95" t="str">
        <f t="shared" ca="1" si="5"/>
        <v/>
      </c>
      <c r="Q34" s="80" t="str">
        <f t="shared" ca="1" si="6"/>
        <v/>
      </c>
      <c r="R34" s="80" t="str">
        <f t="shared" ca="1" si="7"/>
        <v/>
      </c>
      <c r="S34" s="96" t="str">
        <f t="shared" si="2"/>
        <v/>
      </c>
      <c r="T34" s="97" t="str">
        <f t="shared" si="3"/>
        <v>[101-SDHE Supply]</v>
      </c>
      <c r="U34" s="301" t="s">
        <v>237</v>
      </c>
      <c r="V34" s="95"/>
      <c r="W34" s="95"/>
      <c r="X34" s="95"/>
      <c r="Y34" s="298" t="str">
        <f t="shared" ca="1" si="56"/>
        <v/>
      </c>
      <c r="Z34" s="271" t="str">
        <f t="shared" ca="1" si="18"/>
        <v/>
      </c>
      <c r="AA34" s="271" t="str">
        <f t="shared" ca="1" si="19"/>
        <v/>
      </c>
      <c r="AB34" s="271" t="str">
        <f t="shared" ca="1" si="20"/>
        <v/>
      </c>
      <c r="AC34" s="108" t="str">
        <f ca="1">SelectionData!C34</f>
        <v>SET_INC</v>
      </c>
      <c r="AD34" s="109">
        <f t="shared" ca="1" si="84"/>
        <v>0</v>
      </c>
      <c r="AE34" s="110">
        <f t="shared" ca="1" si="22"/>
        <v>0</v>
      </c>
      <c r="AF34" s="110">
        <f t="shared" ca="1" si="85"/>
        <v>0</v>
      </c>
      <c r="AG34" s="110">
        <f t="shared" ref="AG34:AG96" ca="1" si="95">IF(AND(OR(AC34="DO_SET",AC34="SET_DO_SET"),AR34=1),1,0)</f>
        <v>0</v>
      </c>
      <c r="AH34" s="110">
        <f t="shared" ref="AH34:AH96" ca="1" si="96">IF(AND(AC34="DO_ALL",AR34=1),1,0)</f>
        <v>0</v>
      </c>
      <c r="AI34" s="110">
        <f t="shared" ca="1" si="86"/>
        <v>0</v>
      </c>
      <c r="AJ34" s="110">
        <f t="shared" ca="1" si="87"/>
        <v>0</v>
      </c>
      <c r="AK34" s="110">
        <f t="shared" ca="1" si="88"/>
        <v>0</v>
      </c>
      <c r="AL34" s="110">
        <f t="shared" ca="1" si="89"/>
        <v>0</v>
      </c>
      <c r="AM34" s="110">
        <f t="shared" ca="1" si="29"/>
        <v>0</v>
      </c>
      <c r="AN34" s="110">
        <f t="shared" ca="1" si="30"/>
        <v>0</v>
      </c>
      <c r="AO34" s="110">
        <f t="shared" ca="1" si="90"/>
        <v>0</v>
      </c>
      <c r="AP34" s="111">
        <f t="shared" ca="1" si="91"/>
        <v>0</v>
      </c>
      <c r="AQ34" s="111">
        <f t="shared" ca="1" si="33"/>
        <v>0</v>
      </c>
      <c r="AR34" s="112">
        <f t="shared" ca="1" si="34"/>
        <v>0</v>
      </c>
      <c r="AS34" s="25">
        <f ca="1">IF(AND(SUM(AS$7:AS33)=1, SUM($AR34:AR34)=1,OR($AH34=1,$AG34=1)),1,0)</f>
        <v>0</v>
      </c>
      <c r="AT34" s="25">
        <f ca="1">IF(AND(SUM(AT$7:AT33)=1, SUM($AR34:AS34)=1,OR($AH34=1,$AG34=1)),1,0)</f>
        <v>0</v>
      </c>
      <c r="AU34" s="26">
        <f ca="1">IF(AND(SUM(AU$7:AU33)=1, SUM($AR34:AT34)=1,OR($AH34=1,AF34=1),SUM(AZ$7:AZ33)&lt;2),1,0)</f>
        <v>0</v>
      </c>
      <c r="AV34" s="26">
        <f ca="1">IF(AND(SUM(AV$7:AV33)=1, SUM($AR34:AU34)=1,OR($AI34=1,$AJ34=1,$AH34=1,$AF34=1)),1,0)</f>
        <v>0</v>
      </c>
      <c r="AW34" s="26">
        <f ca="1">IF(AND(SUM(AW$7:AW33)=1, SUM($AR34:AV34)=1,OR($AI34=1,$AJ34=1,$AH34=1,$AF34=1)),1,0)</f>
        <v>0</v>
      </c>
      <c r="AX34" s="26">
        <f ca="1">IF(AND(SUM(AX$7:AX33)=1, SUM($AR34:AW34)=1,OR($AI34=1,$AJ34=1,$AH34=1,$AF34=1)),1,0)</f>
        <v>0</v>
      </c>
      <c r="AY34" s="26">
        <f ca="1">IF(AND(SUM(AY$7:AY33)=1, SUM($AR34:AX34)=1,OR($AI34=1,$AJ34=1,$AH34=1,$AF34=1)),1,0)</f>
        <v>0</v>
      </c>
      <c r="AZ34" s="26">
        <f ca="1">IF(AND(SUM(AZ$7:AZ33)=1, SUM($AR34:AY34)=1,SUM(AU$7:AU33)&lt;2,OR(AI34=1,AJ34=1,AF34=1)),1,0)</f>
        <v>0</v>
      </c>
      <c r="BA34" s="26">
        <f ca="1">IF(AND(SUM(BA$7:BA33)=1,OR($AK34=1)),1,0)</f>
        <v>0</v>
      </c>
      <c r="BB34" s="26">
        <f ca="1">IF(AND(SUM(BB$7:BB33)=1,OR($AD34=1)),1,0)</f>
        <v>0</v>
      </c>
      <c r="BC34" s="27">
        <f ca="1">IF(SUM($AR34:BB34)=1,1,0)</f>
        <v>0</v>
      </c>
      <c r="BD34" s="28" t="str">
        <f t="shared" ref="BD34:BD97" ca="1" si="97">IF(AS34&gt;0,AS$6,"")</f>
        <v/>
      </c>
      <c r="BE34" s="26" t="str">
        <f t="shared" ref="BE34:BE97" ca="1" si="98">IF(AT34&gt;0,AT$6,"")</f>
        <v/>
      </c>
      <c r="BF34" s="26" t="str">
        <f t="shared" ref="BF34:BF97" ca="1" si="99">IF(AU34&gt;0,AU$6,"")</f>
        <v/>
      </c>
      <c r="BG34" s="26" t="str">
        <f t="shared" ref="BG34:BG97" ca="1" si="100">IF(AV34&gt;0,AV$6,"")</f>
        <v/>
      </c>
      <c r="BH34" s="26" t="str">
        <f t="shared" ref="BH34:BH97" ca="1" si="101">IF(AW34&gt;0,AW$6,"")</f>
        <v/>
      </c>
      <c r="BI34" s="26" t="str">
        <f t="shared" ref="BI34:BI97" ca="1" si="102">IF(AX34&gt;0,AX$6,"")</f>
        <v/>
      </c>
      <c r="BJ34" s="26" t="str">
        <f t="shared" ref="BJ34:BJ97" ca="1" si="103">IF(AY34&gt;0,AY$6,"")</f>
        <v/>
      </c>
      <c r="BK34" s="26" t="str">
        <f t="shared" ref="BK34:BK97" ca="1" si="104">IF(AZ34&gt;0,AZ$6,"")</f>
        <v/>
      </c>
      <c r="BL34" s="26" t="str">
        <f t="shared" ref="BL34:BL97" ca="1" si="105">IF(BA34&gt;0,BA$6,"")</f>
        <v/>
      </c>
      <c r="BM34" s="26" t="str">
        <f t="shared" ref="BM34:BM97" ca="1" si="106">IF(BB34&gt;0,BB$6,"")</f>
        <v/>
      </c>
      <c r="BN34" s="27" t="str">
        <f t="shared" ref="BN34:BN97" ca="1" si="107">IF(BC34&gt;0,BC$6,"")</f>
        <v/>
      </c>
      <c r="BO34" s="284" t="str">
        <f t="shared" ca="1" si="46"/>
        <v/>
      </c>
      <c r="BP34" s="167" t="str">
        <f t="shared" ca="1" si="47"/>
        <v/>
      </c>
      <c r="BQ34" s="167" t="str">
        <f t="shared" ca="1" si="48"/>
        <v/>
      </c>
      <c r="BR34" s="167" t="str">
        <f t="shared" ca="1" si="49"/>
        <v/>
      </c>
      <c r="BS34" s="167" t="str">
        <f t="shared" ca="1" si="50"/>
        <v/>
      </c>
      <c r="BT34" s="167" t="str">
        <f t="shared" ca="1" si="51"/>
        <v/>
      </c>
      <c r="BU34" s="167" t="str">
        <f t="shared" ca="1" si="52"/>
        <v/>
      </c>
      <c r="BV34" s="167" t="str">
        <f t="shared" ca="1" si="53"/>
        <v/>
      </c>
      <c r="BW34" s="32" t="str">
        <f t="shared" ca="1" si="54"/>
        <v/>
      </c>
      <c r="BX34" s="113"/>
      <c r="BY34" s="73"/>
      <c r="BZ34" s="73" t="str">
        <f t="shared" ca="1" si="78"/>
        <v/>
      </c>
      <c r="CA34" s="252" t="str">
        <f t="shared" ca="1" si="79"/>
        <v/>
      </c>
      <c r="CB34" s="252" t="str">
        <f t="shared" ca="1" si="80"/>
        <v/>
      </c>
      <c r="CC34" s="252" t="str">
        <f t="shared" ca="1" si="81"/>
        <v/>
      </c>
      <c r="CD34" s="94"/>
      <c r="CE34" s="92">
        <f ca="1">'Product Codes'!G27</f>
        <v>0</v>
      </c>
      <c r="CF34" s="94"/>
      <c r="CG34" s="239"/>
      <c r="CH34" s="94"/>
      <c r="CI34" s="93"/>
      <c r="CJ34" s="93"/>
      <c r="CK34" s="93"/>
      <c r="CL34" s="93"/>
      <c r="CM34" s="93"/>
      <c r="CN34" s="93"/>
      <c r="CO34" s="93"/>
      <c r="CP34" s="93"/>
      <c r="CQ34" s="93"/>
      <c r="CR34" s="93"/>
      <c r="CS34" s="93"/>
      <c r="CT34" s="93"/>
      <c r="CU34" s="93"/>
      <c r="CV34" s="93"/>
      <c r="CW34" s="93"/>
      <c r="CX34" s="93"/>
      <c r="CY34" s="93"/>
      <c r="CZ34" s="93"/>
      <c r="DA34" s="93"/>
      <c r="DB34" s="93"/>
      <c r="DC34" s="93"/>
      <c r="DD34" s="93"/>
      <c r="DE34" s="93"/>
      <c r="DF34" s="93"/>
      <c r="DG34" s="93"/>
      <c r="DH34" s="93"/>
      <c r="DI34" s="93"/>
      <c r="DJ34" s="93"/>
      <c r="DK34" s="93"/>
      <c r="DL34" s="93"/>
      <c r="DM34" s="93"/>
      <c r="DN34" s="93"/>
      <c r="DO34" s="93"/>
      <c r="DP34" s="93"/>
      <c r="DQ34" s="93"/>
      <c r="DR34" s="93"/>
      <c r="DS34" s="93"/>
      <c r="DT34" s="93"/>
      <c r="DU34" s="93"/>
      <c r="DV34" s="93"/>
      <c r="DW34" s="93"/>
      <c r="DX34" s="93"/>
      <c r="DY34" s="93"/>
      <c r="DZ34" s="93"/>
      <c r="EA34" s="93"/>
      <c r="EB34" s="93"/>
      <c r="EC34" s="93"/>
      <c r="ED34" s="93"/>
      <c r="EE34" s="93"/>
      <c r="EF34" s="93"/>
      <c r="EG34" s="93"/>
      <c r="EH34" s="93"/>
      <c r="EI34" s="93"/>
      <c r="EJ34" s="93"/>
      <c r="EK34" s="93"/>
      <c r="EL34" s="93"/>
      <c r="EM34" s="93"/>
      <c r="EN34" s="93"/>
      <c r="EO34" s="93"/>
      <c r="EP34" s="93"/>
      <c r="EQ34" s="93"/>
      <c r="ER34" s="93"/>
      <c r="ES34" s="93"/>
      <c r="ET34" s="93"/>
      <c r="EU34" s="93"/>
      <c r="EV34" s="93"/>
      <c r="EW34" s="93"/>
      <c r="EX34" s="93"/>
      <c r="EY34" s="93"/>
      <c r="EZ34" s="93"/>
      <c r="FA34" s="93"/>
      <c r="FB34" s="93"/>
      <c r="FC34" s="93"/>
      <c r="FD34" s="93"/>
      <c r="FE34" s="93"/>
      <c r="FF34" s="93"/>
      <c r="FG34" s="93"/>
      <c r="FH34" s="93"/>
      <c r="FI34" s="93"/>
      <c r="FJ34" s="93"/>
      <c r="FK34" s="93"/>
      <c r="FL34" s="93"/>
      <c r="FM34" s="93"/>
      <c r="FN34" s="93"/>
      <c r="FO34" s="93"/>
      <c r="FP34" s="93"/>
      <c r="FQ34" s="93"/>
      <c r="FR34" s="93"/>
      <c r="FS34" s="93"/>
      <c r="FT34" s="93"/>
      <c r="FU34" s="93"/>
      <c r="FV34" s="93"/>
    </row>
    <row r="35" spans="1:178" s="92" customFormat="1" ht="15" customHeight="1" thickBot="1" x14ac:dyDescent="0.3">
      <c r="A35" s="94"/>
      <c r="B35" s="94"/>
      <c r="C35" s="233" t="str">
        <f ca="1">CONCATENATE(SelectionData!D35,N35)</f>
        <v>Ulkoilman sähköinen esilämmityspatteri (SDHE) + (FLK)</v>
      </c>
      <c r="D35" s="303" t="s">
        <v>50</v>
      </c>
      <c r="E35" s="119" t="str">
        <f t="shared" si="82"/>
        <v>€</v>
      </c>
      <c r="F35" s="215" t="str">
        <f t="shared" ca="1" si="77"/>
        <v>, AO3</v>
      </c>
      <c r="G35" s="202"/>
      <c r="H35" s="202"/>
      <c r="I35" s="215" t="str">
        <f t="shared" si="83"/>
        <v>-</v>
      </c>
      <c r="J35" s="104"/>
      <c r="K35" s="115"/>
      <c r="L35" s="95" t="s">
        <v>479</v>
      </c>
      <c r="M35" s="95" t="str">
        <f t="shared" si="4"/>
        <v>-</v>
      </c>
      <c r="N35" s="95" t="str">
        <f>""</f>
        <v/>
      </c>
      <c r="O35" s="95" t="str">
        <f t="shared" si="17"/>
        <v/>
      </c>
      <c r="P35" s="95" t="str">
        <f t="shared" ca="1" si="5"/>
        <v/>
      </c>
      <c r="Q35" s="80" t="str">
        <f t="shared" ca="1" si="6"/>
        <v/>
      </c>
      <c r="R35" s="80" t="str">
        <f t="shared" ca="1" si="7"/>
        <v/>
      </c>
      <c r="S35" s="96" t="str">
        <f t="shared" si="2"/>
        <v/>
      </c>
      <c r="T35" s="97" t="str">
        <f t="shared" si="3"/>
        <v>[103-SDHE Fresh]</v>
      </c>
      <c r="U35" s="301" t="s">
        <v>239</v>
      </c>
      <c r="V35" s="95"/>
      <c r="W35" s="95"/>
      <c r="X35" s="95"/>
      <c r="Y35" s="298" t="str">
        <f t="shared" ca="1" si="56"/>
        <v/>
      </c>
      <c r="Z35" s="271" t="str">
        <f t="shared" ca="1" si="18"/>
        <v/>
      </c>
      <c r="AA35" s="271" t="str">
        <f t="shared" ca="1" si="19"/>
        <v/>
      </c>
      <c r="AB35" s="271" t="str">
        <f t="shared" ca="1" si="20"/>
        <v/>
      </c>
      <c r="AC35" s="108" t="str">
        <f ca="1">SelectionData!C35</f>
        <v>SET_INC</v>
      </c>
      <c r="AD35" s="109">
        <f t="shared" ca="1" si="84"/>
        <v>0</v>
      </c>
      <c r="AE35" s="110">
        <f t="shared" ca="1" si="22"/>
        <v>0</v>
      </c>
      <c r="AF35" s="110">
        <f t="shared" ca="1" si="85"/>
        <v>0</v>
      </c>
      <c r="AG35" s="110">
        <f t="shared" ca="1" si="95"/>
        <v>0</v>
      </c>
      <c r="AH35" s="110">
        <f t="shared" ca="1" si="96"/>
        <v>0</v>
      </c>
      <c r="AI35" s="110">
        <f t="shared" ca="1" si="86"/>
        <v>0</v>
      </c>
      <c r="AJ35" s="110">
        <f t="shared" ca="1" si="87"/>
        <v>0</v>
      </c>
      <c r="AK35" s="110">
        <f t="shared" ca="1" si="88"/>
        <v>0</v>
      </c>
      <c r="AL35" s="110">
        <f t="shared" ca="1" si="89"/>
        <v>0</v>
      </c>
      <c r="AM35" s="110">
        <f t="shared" ca="1" si="29"/>
        <v>0</v>
      </c>
      <c r="AN35" s="110">
        <f t="shared" ca="1" si="30"/>
        <v>0</v>
      </c>
      <c r="AO35" s="110">
        <f t="shared" ca="1" si="90"/>
        <v>0</v>
      </c>
      <c r="AP35" s="111">
        <f t="shared" ca="1" si="91"/>
        <v>0</v>
      </c>
      <c r="AQ35" s="111">
        <f t="shared" ca="1" si="33"/>
        <v>0</v>
      </c>
      <c r="AR35" s="112">
        <f t="shared" ca="1" si="34"/>
        <v>0</v>
      </c>
      <c r="AS35" s="25">
        <f ca="1">IF(AND(SUM(AS$7:AS34)=1, SUM($AR35:AR35)=1,OR($AH35=1,$AG35=1)),1,0)</f>
        <v>0</v>
      </c>
      <c r="AT35" s="25">
        <f ca="1">IF(AND(SUM(AT$7:AT34)=1, SUM($AR35:AS35)=1,OR($AH35=1,$AG35=1)),1,0)</f>
        <v>0</v>
      </c>
      <c r="AU35" s="26">
        <f ca="1">IF(AND(SUM(AU$7:AU34)=1, SUM($AR35:AT35)=1,OR($AH35=1,AF35=1),SUM(AZ$7:AZ34)&lt;2),1,0)</f>
        <v>0</v>
      </c>
      <c r="AV35" s="26">
        <f ca="1">IF(AND(SUM(AV$7:AV34)=1, SUM($AR35:AU35)=1,OR($AI35=1,$AJ35=1,$AH35=1,$AF35=1)),1,0)</f>
        <v>0</v>
      </c>
      <c r="AW35" s="26">
        <f ca="1">IF(AND(SUM(AW$7:AW34)=1, SUM($AR35:AV35)=1,OR($AI35=1,$AJ35=1,$AH35=1,$AF35=1)),1,0)</f>
        <v>0</v>
      </c>
      <c r="AX35" s="26">
        <f ca="1">IF(AND(SUM(AX$7:AX34)=1, SUM($AR35:AW35)=1,OR($AI35=1,$AJ35=1,$AH35=1,$AF35=1)),1,0)</f>
        <v>0</v>
      </c>
      <c r="AY35" s="26">
        <f ca="1">IF(AND(SUM(AY$7:AY34)=1, SUM($AR35:AX35)=1,OR($AI35=1,$AJ35=1,$AH35=1,$AF35=1)),1,0)</f>
        <v>0</v>
      </c>
      <c r="AZ35" s="26">
        <f ca="1">IF(AND(SUM(AZ$7:AZ34)=1, SUM($AR35:AY35)=1,SUM(AU$7:AU34)&lt;2,OR(AI35=1,AJ35=1,AF35=1)),1,0)</f>
        <v>0</v>
      </c>
      <c r="BA35" s="26">
        <f ca="1">IF(AND(SUM(BA$7:BA34)=1,OR($AK35=1)),1,0)</f>
        <v>0</v>
      </c>
      <c r="BB35" s="26">
        <f ca="1">IF(AND(SUM(BB$7:BB34)=1,OR($AD35=1)),1,0)</f>
        <v>0</v>
      </c>
      <c r="BC35" s="27">
        <f ca="1">IF(SUM($AR35:BB35)=1,1,0)</f>
        <v>0</v>
      </c>
      <c r="BD35" s="28" t="str">
        <f t="shared" ca="1" si="97"/>
        <v/>
      </c>
      <c r="BE35" s="26" t="str">
        <f t="shared" ca="1" si="98"/>
        <v/>
      </c>
      <c r="BF35" s="26" t="str">
        <f t="shared" ca="1" si="99"/>
        <v/>
      </c>
      <c r="BG35" s="26" t="str">
        <f t="shared" ca="1" si="100"/>
        <v/>
      </c>
      <c r="BH35" s="26" t="str">
        <f t="shared" ca="1" si="101"/>
        <v/>
      </c>
      <c r="BI35" s="26" t="str">
        <f t="shared" ca="1" si="102"/>
        <v/>
      </c>
      <c r="BJ35" s="26" t="str">
        <f t="shared" ca="1" si="103"/>
        <v/>
      </c>
      <c r="BK35" s="26" t="str">
        <f t="shared" ca="1" si="104"/>
        <v/>
      </c>
      <c r="BL35" s="26" t="str">
        <f t="shared" ca="1" si="105"/>
        <v/>
      </c>
      <c r="BM35" s="26" t="str">
        <f t="shared" ca="1" si="106"/>
        <v/>
      </c>
      <c r="BN35" s="27" t="str">
        <f t="shared" ca="1" si="107"/>
        <v/>
      </c>
      <c r="BO35" s="284" t="str">
        <f t="shared" ca="1" si="46"/>
        <v/>
      </c>
      <c r="BP35" s="167" t="str">
        <f t="shared" ca="1" si="47"/>
        <v/>
      </c>
      <c r="BQ35" s="167" t="str">
        <f t="shared" ca="1" si="48"/>
        <v/>
      </c>
      <c r="BR35" s="167" t="str">
        <f t="shared" ca="1" si="49"/>
        <v/>
      </c>
      <c r="BS35" s="167" t="str">
        <f t="shared" ca="1" si="50"/>
        <v/>
      </c>
      <c r="BT35" s="167" t="str">
        <f t="shared" ca="1" si="51"/>
        <v/>
      </c>
      <c r="BU35" s="167" t="str">
        <f t="shared" ca="1" si="52"/>
        <v/>
      </c>
      <c r="BV35" s="167" t="str">
        <f t="shared" ca="1" si="53"/>
        <v/>
      </c>
      <c r="BW35" s="32" t="str">
        <f t="shared" ca="1" si="54"/>
        <v/>
      </c>
      <c r="BX35" s="113"/>
      <c r="BY35" s="73"/>
      <c r="BZ35" s="73" t="str">
        <f t="shared" ca="1" si="78"/>
        <v/>
      </c>
      <c r="CA35" s="252" t="str">
        <f t="shared" ca="1" si="79"/>
        <v/>
      </c>
      <c r="CB35" s="252" t="str">
        <f t="shared" ca="1" si="80"/>
        <v/>
      </c>
      <c r="CC35" s="252" t="str">
        <f t="shared" ca="1" si="81"/>
        <v/>
      </c>
      <c r="CD35" s="94"/>
      <c r="CE35" s="92">
        <f ca="1">'Product Codes'!G28</f>
        <v>0</v>
      </c>
      <c r="CF35" s="94"/>
      <c r="CG35" s="94"/>
      <c r="CH35" s="94"/>
      <c r="CI35" s="93"/>
      <c r="CJ35" s="93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93"/>
      <c r="CW35" s="93"/>
      <c r="CX35" s="93"/>
      <c r="CY35" s="93"/>
      <c r="CZ35" s="93"/>
      <c r="DA35" s="93"/>
      <c r="DB35" s="93"/>
      <c r="DC35" s="93"/>
      <c r="DD35" s="93"/>
      <c r="DE35" s="93"/>
      <c r="DF35" s="93"/>
      <c r="DG35" s="93"/>
      <c r="DH35" s="93"/>
      <c r="DI35" s="93"/>
      <c r="DJ35" s="93"/>
      <c r="DK35" s="93"/>
      <c r="DL35" s="93"/>
      <c r="DM35" s="93"/>
      <c r="DN35" s="93"/>
      <c r="DO35" s="93"/>
      <c r="DP35" s="93"/>
      <c r="DQ35" s="93"/>
      <c r="DR35" s="93"/>
      <c r="DS35" s="93"/>
      <c r="DT35" s="93"/>
      <c r="DU35" s="93"/>
      <c r="DV35" s="93"/>
      <c r="DW35" s="93"/>
      <c r="DX35" s="93"/>
      <c r="DY35" s="93"/>
      <c r="DZ35" s="93"/>
      <c r="EA35" s="93"/>
      <c r="EB35" s="93"/>
      <c r="EC35" s="93"/>
      <c r="ED35" s="93"/>
      <c r="EE35" s="93"/>
      <c r="EF35" s="93"/>
      <c r="EG35" s="93"/>
      <c r="EH35" s="93"/>
      <c r="EI35" s="93"/>
      <c r="EJ35" s="93"/>
      <c r="EK35" s="93"/>
      <c r="EL35" s="93"/>
      <c r="EM35" s="93"/>
      <c r="EN35" s="93"/>
      <c r="EO35" s="93"/>
      <c r="EP35" s="93"/>
      <c r="EQ35" s="93"/>
      <c r="ER35" s="93"/>
      <c r="ES35" s="93"/>
      <c r="ET35" s="93"/>
      <c r="EU35" s="93"/>
      <c r="EV35" s="93"/>
      <c r="EW35" s="93"/>
      <c r="EX35" s="93"/>
      <c r="EY35" s="93"/>
      <c r="EZ35" s="93"/>
      <c r="FA35" s="93"/>
      <c r="FB35" s="93"/>
      <c r="FC35" s="93"/>
      <c r="FD35" s="93"/>
      <c r="FE35" s="93"/>
      <c r="FF35" s="93"/>
      <c r="FG35" s="93"/>
      <c r="FH35" s="93"/>
      <c r="FI35" s="93"/>
      <c r="FJ35" s="93"/>
      <c r="FK35" s="93"/>
      <c r="FL35" s="93"/>
      <c r="FM35" s="93"/>
      <c r="FN35" s="93"/>
      <c r="FO35" s="93"/>
      <c r="FP35" s="93"/>
      <c r="FQ35" s="93"/>
      <c r="FR35" s="93"/>
      <c r="FS35" s="93"/>
      <c r="FT35" s="93"/>
      <c r="FU35" s="93"/>
      <c r="FV35" s="93"/>
    </row>
    <row r="36" spans="1:178" s="92" customFormat="1" ht="15" customHeight="1" thickBot="1" x14ac:dyDescent="0.3">
      <c r="A36" s="94"/>
      <c r="B36" s="94"/>
      <c r="C36" s="235" t="str">
        <f ca="1">CONCATENATE(SelectionData!D36,N36)</f>
        <v>Ulkoilman lämmitys/jäähdytyspatteri maalämpöpumpun yhteyteen (SDHW)</v>
      </c>
      <c r="D36" s="118" t="s">
        <v>50</v>
      </c>
      <c r="E36" s="55" t="str">
        <f t="shared" si="82"/>
        <v>€</v>
      </c>
      <c r="F36" s="218" t="str">
        <f t="shared" ca="1" si="77"/>
        <v/>
      </c>
      <c r="G36" s="209"/>
      <c r="H36" s="209"/>
      <c r="I36" s="218" t="str">
        <f t="shared" si="83"/>
        <v>-</v>
      </c>
      <c r="J36" s="104"/>
      <c r="K36" s="115"/>
      <c r="L36" s="95"/>
      <c r="M36" s="95" t="str">
        <f t="shared" si="4"/>
        <v>-</v>
      </c>
      <c r="N36" s="95" t="str">
        <f>""</f>
        <v/>
      </c>
      <c r="O36" s="95" t="str">
        <f t="shared" si="17"/>
        <v/>
      </c>
      <c r="P36" s="95" t="str">
        <f t="shared" ca="1" si="5"/>
        <v/>
      </c>
      <c r="Q36" s="80" t="str">
        <f t="shared" ca="1" si="6"/>
        <v/>
      </c>
      <c r="R36" s="80" t="str">
        <f t="shared" ca="1" si="7"/>
        <v/>
      </c>
      <c r="S36" s="96" t="str">
        <f t="shared" si="2"/>
        <v/>
      </c>
      <c r="T36" s="97" t="str">
        <f t="shared" si="3"/>
        <v>[104-SDHWM]</v>
      </c>
      <c r="U36" s="301" t="s">
        <v>240</v>
      </c>
      <c r="V36" s="95"/>
      <c r="W36" s="95"/>
      <c r="X36" s="95"/>
      <c r="Y36" s="298" t="str">
        <f t="shared" ca="1" si="56"/>
        <v/>
      </c>
      <c r="Z36" s="271" t="str">
        <f t="shared" ca="1" si="18"/>
        <v/>
      </c>
      <c r="AA36" s="271" t="str">
        <f t="shared" ca="1" si="19"/>
        <v/>
      </c>
      <c r="AB36" s="271" t="str">
        <f t="shared" ca="1" si="20"/>
        <v/>
      </c>
      <c r="AC36" s="108" t="str">
        <f ca="1">SelectionData!C36</f>
        <v>SET_DO_SET</v>
      </c>
      <c r="AD36" s="109">
        <f t="shared" ca="1" si="84"/>
        <v>0</v>
      </c>
      <c r="AE36" s="110">
        <f t="shared" ca="1" si="22"/>
        <v>0</v>
      </c>
      <c r="AF36" s="110">
        <f t="shared" ca="1" si="85"/>
        <v>0</v>
      </c>
      <c r="AG36" s="110">
        <f t="shared" ca="1" si="95"/>
        <v>0</v>
      </c>
      <c r="AH36" s="110">
        <f t="shared" ca="1" si="96"/>
        <v>0</v>
      </c>
      <c r="AI36" s="110">
        <f t="shared" ca="1" si="86"/>
        <v>0</v>
      </c>
      <c r="AJ36" s="110">
        <f t="shared" ca="1" si="87"/>
        <v>0</v>
      </c>
      <c r="AK36" s="110">
        <f t="shared" ca="1" si="88"/>
        <v>0</v>
      </c>
      <c r="AL36" s="110">
        <f t="shared" ca="1" si="89"/>
        <v>0</v>
      </c>
      <c r="AM36" s="110">
        <f t="shared" ca="1" si="29"/>
        <v>0</v>
      </c>
      <c r="AN36" s="110">
        <f t="shared" ca="1" si="30"/>
        <v>0</v>
      </c>
      <c r="AO36" s="110">
        <f t="shared" ca="1" si="90"/>
        <v>0</v>
      </c>
      <c r="AP36" s="111">
        <f t="shared" ca="1" si="91"/>
        <v>0</v>
      </c>
      <c r="AQ36" s="111">
        <f t="shared" ca="1" si="33"/>
        <v>0</v>
      </c>
      <c r="AR36" s="112">
        <f t="shared" ca="1" si="34"/>
        <v>0</v>
      </c>
      <c r="AS36" s="25">
        <f ca="1">IF(AND(SUM(AS$7:AS35)=1, SUM($AR36:AR36)=1,OR($AH36=1,$AG36=1)),1,0)</f>
        <v>0</v>
      </c>
      <c r="AT36" s="25">
        <f ca="1">IF(AND(SUM(AT$7:AT35)=1, SUM($AR36:AS36)=1,OR($AH36=1,$AG36=1)),1,0)</f>
        <v>0</v>
      </c>
      <c r="AU36" s="26">
        <f ca="1">IF(AND(SUM(AU$7:AU35)=1, SUM($AR36:AT36)=1,OR($AH36=1,AF36=1),SUM(AZ$7:AZ35)&lt;2),1,0)</f>
        <v>0</v>
      </c>
      <c r="AV36" s="26">
        <f ca="1">IF(AND(SUM(AV$7:AV35)=1, SUM($AR36:AU36)=1,OR($AI36=1,$AJ36=1,$AH36=1,$AF36=1)),1,0)</f>
        <v>0</v>
      </c>
      <c r="AW36" s="26">
        <f ca="1">IF(AND(SUM(AW$7:AW35)=1, SUM($AR36:AV36)=1,OR($AI36=1,$AJ36=1,$AH36=1,$AF36=1)),1,0)</f>
        <v>0</v>
      </c>
      <c r="AX36" s="26">
        <f ca="1">IF(AND(SUM(AX$7:AX35)=1, SUM($AR36:AW36)=1,OR($AI36=1,$AJ36=1,$AH36=1,$AF36=1)),1,0)</f>
        <v>0</v>
      </c>
      <c r="AY36" s="26">
        <f ca="1">IF(AND(SUM(AY$7:AY35)=1, SUM($AR36:AX36)=1,OR($AI36=1,$AJ36=1,$AH36=1,$AF36=1)),1,0)</f>
        <v>0</v>
      </c>
      <c r="AZ36" s="26">
        <f ca="1">IF(AND(SUM(AZ$7:AZ35)=1, SUM($AR36:AY36)=1,SUM(AU$7:AU35)&lt;2,OR(AI36=1,AJ36=1,AF36=1)),1,0)</f>
        <v>0</v>
      </c>
      <c r="BA36" s="26">
        <f ca="1">IF(AND(SUM(BA$7:BA35)=1,OR($AK36=1)),1,0)</f>
        <v>0</v>
      </c>
      <c r="BB36" s="26">
        <f ca="1">IF(AND(SUM(BB$7:BB35)=1,OR($AD36=1)),1,0)</f>
        <v>0</v>
      </c>
      <c r="BC36" s="27">
        <f ca="1">IF(SUM($AR36:BB36)=1,1,0)</f>
        <v>0</v>
      </c>
      <c r="BD36" s="28" t="str">
        <f t="shared" ca="1" si="97"/>
        <v/>
      </c>
      <c r="BE36" s="26" t="str">
        <f t="shared" ca="1" si="98"/>
        <v/>
      </c>
      <c r="BF36" s="26" t="str">
        <f t="shared" ca="1" si="99"/>
        <v/>
      </c>
      <c r="BG36" s="26" t="str">
        <f t="shared" ca="1" si="100"/>
        <v/>
      </c>
      <c r="BH36" s="26" t="str">
        <f t="shared" ca="1" si="101"/>
        <v/>
      </c>
      <c r="BI36" s="26" t="str">
        <f t="shared" ca="1" si="102"/>
        <v/>
      </c>
      <c r="BJ36" s="26" t="str">
        <f t="shared" ca="1" si="103"/>
        <v/>
      </c>
      <c r="BK36" s="26" t="str">
        <f t="shared" ca="1" si="104"/>
        <v/>
      </c>
      <c r="BL36" s="26" t="str">
        <f t="shared" ca="1" si="105"/>
        <v/>
      </c>
      <c r="BM36" s="26" t="str">
        <f t="shared" ca="1" si="106"/>
        <v/>
      </c>
      <c r="BN36" s="27" t="str">
        <f t="shared" ca="1" si="107"/>
        <v/>
      </c>
      <c r="BO36" s="284" t="str">
        <f t="shared" ca="1" si="46"/>
        <v/>
      </c>
      <c r="BP36" s="167" t="str">
        <f t="shared" ca="1" si="47"/>
        <v/>
      </c>
      <c r="BQ36" s="167" t="str">
        <f t="shared" ca="1" si="48"/>
        <v/>
      </c>
      <c r="BR36" s="167" t="str">
        <f ca="1">IF(AV36&gt;0,BR$6,"")</f>
        <v/>
      </c>
      <c r="BS36" s="167" t="str">
        <f t="shared" ca="1" si="50"/>
        <v/>
      </c>
      <c r="BT36" s="167" t="str">
        <f t="shared" ca="1" si="51"/>
        <v/>
      </c>
      <c r="BU36" s="167" t="str">
        <f t="shared" ca="1" si="52"/>
        <v/>
      </c>
      <c r="BV36" s="167" t="str">
        <f t="shared" ca="1" si="53"/>
        <v/>
      </c>
      <c r="BW36" s="32" t="str">
        <f t="shared" ca="1" si="54"/>
        <v/>
      </c>
      <c r="BX36" s="113"/>
      <c r="BY36" s="73"/>
      <c r="BZ36" s="73" t="str">
        <f t="shared" ca="1" si="78"/>
        <v/>
      </c>
      <c r="CA36" s="252" t="str">
        <f t="shared" ca="1" si="79"/>
        <v/>
      </c>
      <c r="CB36" s="252" t="str">
        <f t="shared" ca="1" si="80"/>
        <v/>
      </c>
      <c r="CC36" s="252" t="str">
        <f t="shared" ca="1" si="81"/>
        <v/>
      </c>
      <c r="CD36" s="94"/>
      <c r="CE36" s="92">
        <f ca="1">'Product Codes'!G29</f>
        <v>0</v>
      </c>
      <c r="CF36" s="94"/>
      <c r="CG36" s="94"/>
      <c r="CH36" s="94"/>
      <c r="CI36" s="93"/>
      <c r="CJ36" s="93"/>
      <c r="CK36" s="93"/>
      <c r="CL36" s="93"/>
      <c r="CM36" s="93"/>
      <c r="CN36" s="93"/>
      <c r="CO36" s="93"/>
      <c r="CP36" s="93"/>
      <c r="CQ36" s="93"/>
      <c r="CR36" s="93"/>
      <c r="CS36" s="93"/>
      <c r="CT36" s="93"/>
      <c r="CU36" s="93"/>
      <c r="CV36" s="93"/>
      <c r="CW36" s="93"/>
      <c r="CX36" s="93"/>
      <c r="CY36" s="93"/>
      <c r="CZ36" s="93"/>
      <c r="DA36" s="93"/>
      <c r="DB36" s="93"/>
      <c r="DC36" s="93"/>
      <c r="DD36" s="93"/>
      <c r="DE36" s="93"/>
      <c r="DF36" s="93"/>
      <c r="DG36" s="93"/>
      <c r="DH36" s="93"/>
      <c r="DI36" s="93"/>
      <c r="DJ36" s="93"/>
      <c r="DK36" s="93"/>
      <c r="DL36" s="93"/>
      <c r="DM36" s="93"/>
      <c r="DN36" s="93"/>
      <c r="DO36" s="93"/>
      <c r="DP36" s="93"/>
      <c r="DQ36" s="93"/>
      <c r="DR36" s="93"/>
      <c r="DS36" s="93"/>
      <c r="DT36" s="93"/>
      <c r="DU36" s="93"/>
      <c r="DV36" s="93"/>
      <c r="DW36" s="93"/>
      <c r="DX36" s="93"/>
      <c r="DY36" s="93"/>
      <c r="DZ36" s="93"/>
      <c r="EA36" s="93"/>
      <c r="EB36" s="93"/>
      <c r="EC36" s="93"/>
      <c r="ED36" s="93"/>
      <c r="EE36" s="93"/>
      <c r="EF36" s="93"/>
      <c r="EG36" s="93"/>
      <c r="EH36" s="93"/>
      <c r="EI36" s="93"/>
      <c r="EJ36" s="93"/>
      <c r="EK36" s="93"/>
      <c r="EL36" s="93"/>
      <c r="EM36" s="93"/>
      <c r="EN36" s="93"/>
      <c r="EO36" s="93"/>
      <c r="EP36" s="93"/>
      <c r="EQ36" s="93"/>
      <c r="ER36" s="93"/>
      <c r="ES36" s="93"/>
      <c r="ET36" s="93"/>
      <c r="EU36" s="93"/>
      <c r="EV36" s="93"/>
      <c r="EW36" s="93"/>
      <c r="EX36" s="93"/>
      <c r="EY36" s="93"/>
      <c r="EZ36" s="93"/>
      <c r="FA36" s="93"/>
      <c r="FB36" s="93"/>
      <c r="FC36" s="93"/>
      <c r="FD36" s="93"/>
      <c r="FE36" s="93"/>
      <c r="FF36" s="93"/>
      <c r="FG36" s="93"/>
      <c r="FH36" s="93"/>
      <c r="FI36" s="93"/>
      <c r="FJ36" s="93"/>
      <c r="FK36" s="93"/>
      <c r="FL36" s="93"/>
      <c r="FM36" s="93"/>
      <c r="FN36" s="93"/>
      <c r="FO36" s="93"/>
      <c r="FP36" s="93"/>
      <c r="FQ36" s="93"/>
      <c r="FR36" s="93"/>
      <c r="FS36" s="93"/>
      <c r="FT36" s="93"/>
      <c r="FU36" s="93"/>
      <c r="FV36" s="93"/>
    </row>
    <row r="37" spans="1:178" s="92" customFormat="1" ht="15" hidden="1" customHeight="1" thickBot="1" x14ac:dyDescent="0.3">
      <c r="A37" s="94"/>
      <c r="B37" s="94"/>
      <c r="C37" s="219" t="str">
        <f ca="1">CONCATENATE(SelectionData!D37,N37)</f>
        <v>0</v>
      </c>
      <c r="D37" s="120" t="s">
        <v>50</v>
      </c>
      <c r="E37" s="121" t="str">
        <f t="shared" si="82"/>
        <v>€</v>
      </c>
      <c r="F37" s="220" t="str">
        <f t="shared" ca="1" si="77"/>
        <v/>
      </c>
      <c r="G37" s="210"/>
      <c r="H37" s="210"/>
      <c r="I37" s="220" t="str">
        <f t="shared" si="83"/>
        <v>-</v>
      </c>
      <c r="J37" s="104"/>
      <c r="K37" s="115"/>
      <c r="L37" s="95"/>
      <c r="M37" s="95" t="str">
        <f t="shared" si="4"/>
        <v>-</v>
      </c>
      <c r="N37" s="95" t="str">
        <f>""</f>
        <v/>
      </c>
      <c r="O37" s="95" t="str">
        <f t="shared" si="17"/>
        <v/>
      </c>
      <c r="P37" s="95" t="str">
        <f t="shared" ca="1" si="5"/>
        <v/>
      </c>
      <c r="Q37" s="80" t="str">
        <f t="shared" ca="1" si="6"/>
        <v/>
      </c>
      <c r="R37" s="80" t="str">
        <f t="shared" ca="1" si="7"/>
        <v/>
      </c>
      <c r="S37" s="96" t="str">
        <f t="shared" si="2"/>
        <v/>
      </c>
      <c r="T37" s="97" t="str">
        <f t="shared" si="3"/>
        <v/>
      </c>
      <c r="U37" s="95" t="str">
        <f>""</f>
        <v/>
      </c>
      <c r="V37" s="95"/>
      <c r="W37" s="95"/>
      <c r="X37" s="95"/>
      <c r="Y37" s="298" t="str">
        <f t="shared" ca="1" si="56"/>
        <v/>
      </c>
      <c r="Z37" s="271" t="str">
        <f t="shared" ca="1" si="18"/>
        <v/>
      </c>
      <c r="AA37" s="271" t="str">
        <f t="shared" ca="1" si="19"/>
        <v/>
      </c>
      <c r="AB37" s="271" t="str">
        <f t="shared" ca="1" si="20"/>
        <v/>
      </c>
      <c r="AC37" s="108">
        <f ca="1">SelectionData!C37</f>
        <v>0</v>
      </c>
      <c r="AD37" s="109">
        <f t="shared" ca="1" si="84"/>
        <v>0</v>
      </c>
      <c r="AE37" s="110">
        <f t="shared" ca="1" si="22"/>
        <v>0</v>
      </c>
      <c r="AF37" s="110">
        <f t="shared" ca="1" si="85"/>
        <v>0</v>
      </c>
      <c r="AG37" s="110">
        <f t="shared" ca="1" si="95"/>
        <v>0</v>
      </c>
      <c r="AH37" s="110">
        <f t="shared" ca="1" si="96"/>
        <v>0</v>
      </c>
      <c r="AI37" s="110">
        <f t="shared" ca="1" si="86"/>
        <v>0</v>
      </c>
      <c r="AJ37" s="110">
        <f t="shared" ca="1" si="87"/>
        <v>0</v>
      </c>
      <c r="AK37" s="110">
        <f t="shared" ca="1" si="88"/>
        <v>0</v>
      </c>
      <c r="AL37" s="110">
        <f t="shared" ca="1" si="89"/>
        <v>0</v>
      </c>
      <c r="AM37" s="110">
        <f t="shared" ca="1" si="29"/>
        <v>0</v>
      </c>
      <c r="AN37" s="110">
        <f t="shared" ca="1" si="30"/>
        <v>0</v>
      </c>
      <c r="AO37" s="110">
        <f t="shared" ca="1" si="90"/>
        <v>0</v>
      </c>
      <c r="AP37" s="111">
        <f t="shared" ca="1" si="91"/>
        <v>0</v>
      </c>
      <c r="AQ37" s="111">
        <f t="shared" ca="1" si="33"/>
        <v>0</v>
      </c>
      <c r="AR37" s="112">
        <f t="shared" ca="1" si="34"/>
        <v>0</v>
      </c>
      <c r="AS37" s="25">
        <f ca="1">IF(AND(SUM(AS$7:AS36)=1, SUM($AR37:AR37)=1,OR($AH37=1,$AG37=1)),1,0)</f>
        <v>0</v>
      </c>
      <c r="AT37" s="25">
        <f ca="1">IF(AND(SUM(AT$7:AT36)=1, SUM($AR37:AS37)=1,OR($AH37=1,$AG37=1)),1,0)</f>
        <v>0</v>
      </c>
      <c r="AU37" s="26">
        <f ca="1">IF(AND(SUM(AU$7:AU36)=1, SUM($AR37:AT37)=1,OR($AH37=1,AF37=1),SUM(AZ$7:AZ36)&lt;2),1,0)</f>
        <v>0</v>
      </c>
      <c r="AV37" s="26">
        <f ca="1">IF(AND(SUM(AV$7:AV36)=1, SUM($AR37:AU37)=1,OR($AI37=1,$AJ37=1,$AH37=1,$AF37=1)),1,0)</f>
        <v>0</v>
      </c>
      <c r="AW37" s="26">
        <f ca="1">IF(AND(SUM(AW$7:AW36)=1, SUM($AR37:AV37)=1,OR($AI37=1,$AJ37=1,$AH37=1,$AF37=1)),1,0)</f>
        <v>0</v>
      </c>
      <c r="AX37" s="26">
        <f ca="1">IF(AND(SUM(AX$7:AX36)=1, SUM($AR37:AW37)=1,OR($AI37=1,$AJ37=1,$AH37=1,$AF37=1)),1,0)</f>
        <v>0</v>
      </c>
      <c r="AY37" s="26">
        <f ca="1">IF(AND(SUM(AY$7:AY36)=1, SUM($AR37:AX37)=1,OR($AI37=1,$AJ37=1,$AH37=1,$AF37=1)),1,0)</f>
        <v>0</v>
      </c>
      <c r="AZ37" s="26">
        <f ca="1">IF(AND(SUM(AZ$7:AZ36)=1, SUM($AR37:AY37)=1,SUM(AU$7:AU36)&lt;2,OR(AI37=1,AJ37=1,AF37=1)),1,0)</f>
        <v>0</v>
      </c>
      <c r="BA37" s="26">
        <f ca="1">IF(AND(SUM(BA$7:BA36)=1,OR($AK37=1)),1,0)</f>
        <v>0</v>
      </c>
      <c r="BB37" s="26">
        <f ca="1">IF(AND(SUM(BB$7:BB36)=1,OR($AD37=1)),1,0)</f>
        <v>0</v>
      </c>
      <c r="BC37" s="27">
        <f ca="1">IF(SUM($AR37:BB37)=1,1,0)</f>
        <v>0</v>
      </c>
      <c r="BD37" s="28" t="str">
        <f t="shared" ca="1" si="97"/>
        <v/>
      </c>
      <c r="BE37" s="26" t="str">
        <f t="shared" ca="1" si="98"/>
        <v/>
      </c>
      <c r="BF37" s="26" t="str">
        <f t="shared" ca="1" si="99"/>
        <v/>
      </c>
      <c r="BG37" s="26" t="str">
        <f t="shared" ca="1" si="100"/>
        <v/>
      </c>
      <c r="BH37" s="26" t="str">
        <f t="shared" ca="1" si="101"/>
        <v/>
      </c>
      <c r="BI37" s="26" t="str">
        <f t="shared" ca="1" si="102"/>
        <v/>
      </c>
      <c r="BJ37" s="26" t="str">
        <f t="shared" ca="1" si="103"/>
        <v/>
      </c>
      <c r="BK37" s="26" t="str">
        <f t="shared" ca="1" si="104"/>
        <v/>
      </c>
      <c r="BL37" s="26" t="str">
        <f t="shared" ca="1" si="105"/>
        <v/>
      </c>
      <c r="BM37" s="26" t="str">
        <f t="shared" ca="1" si="106"/>
        <v/>
      </c>
      <c r="BN37" s="27" t="str">
        <f t="shared" ca="1" si="107"/>
        <v/>
      </c>
      <c r="BO37" s="284" t="str">
        <f t="shared" ca="1" si="46"/>
        <v/>
      </c>
      <c r="BP37" s="167" t="str">
        <f t="shared" ca="1" si="47"/>
        <v/>
      </c>
      <c r="BQ37" s="167" t="str">
        <f t="shared" ca="1" si="48"/>
        <v/>
      </c>
      <c r="BR37" s="167" t="str">
        <f t="shared" ca="1" si="49"/>
        <v/>
      </c>
      <c r="BS37" s="167" t="str">
        <f t="shared" ca="1" si="50"/>
        <v/>
      </c>
      <c r="BT37" s="167" t="str">
        <f t="shared" ca="1" si="51"/>
        <v/>
      </c>
      <c r="BU37" s="167" t="str">
        <f t="shared" ca="1" si="52"/>
        <v/>
      </c>
      <c r="BV37" s="167" t="str">
        <f t="shared" ca="1" si="53"/>
        <v/>
      </c>
      <c r="BW37" s="32" t="str">
        <f t="shared" ca="1" si="54"/>
        <v/>
      </c>
      <c r="BX37" s="113"/>
      <c r="BY37" s="73"/>
      <c r="BZ37" s="73">
        <f t="shared" ca="1" si="78"/>
        <v>0</v>
      </c>
      <c r="CA37" s="252">
        <f t="shared" ca="1" si="79"/>
        <v>0</v>
      </c>
      <c r="CB37" s="252">
        <f t="shared" ca="1" si="80"/>
        <v>0</v>
      </c>
      <c r="CC37" s="252">
        <f t="shared" ca="1" si="81"/>
        <v>0</v>
      </c>
      <c r="CD37" s="94"/>
      <c r="CE37" s="92">
        <f ca="1">'Product Codes'!G30</f>
        <v>1</v>
      </c>
      <c r="CF37" s="94"/>
      <c r="CG37" s="94"/>
      <c r="CH37" s="94"/>
      <c r="CI37" s="93"/>
      <c r="CJ37" s="93"/>
      <c r="CK37" s="93"/>
      <c r="CL37" s="93"/>
      <c r="CM37" s="93"/>
      <c r="CN37" s="93"/>
      <c r="CO37" s="93"/>
      <c r="CP37" s="93"/>
      <c r="CQ37" s="93"/>
      <c r="CR37" s="93"/>
      <c r="CS37" s="93"/>
      <c r="CT37" s="93"/>
      <c r="CU37" s="93"/>
      <c r="CV37" s="93"/>
      <c r="CW37" s="93"/>
      <c r="CX37" s="93"/>
      <c r="CY37" s="93"/>
      <c r="CZ37" s="93"/>
      <c r="DA37" s="93"/>
      <c r="DB37" s="93"/>
      <c r="DC37" s="93"/>
      <c r="DD37" s="93"/>
      <c r="DE37" s="93"/>
      <c r="DF37" s="93"/>
      <c r="DG37" s="93"/>
      <c r="DH37" s="93"/>
      <c r="DI37" s="93"/>
      <c r="DJ37" s="93"/>
      <c r="DK37" s="93"/>
      <c r="DL37" s="93"/>
      <c r="DM37" s="93"/>
      <c r="DN37" s="93"/>
      <c r="DO37" s="93"/>
      <c r="DP37" s="93"/>
      <c r="DQ37" s="93"/>
      <c r="DR37" s="93"/>
      <c r="DS37" s="93"/>
      <c r="DT37" s="93"/>
      <c r="DU37" s="93"/>
      <c r="DV37" s="93"/>
      <c r="DW37" s="93"/>
      <c r="DX37" s="93"/>
      <c r="DY37" s="93"/>
      <c r="DZ37" s="93"/>
      <c r="EA37" s="93"/>
      <c r="EB37" s="93"/>
      <c r="EC37" s="93"/>
      <c r="ED37" s="93"/>
      <c r="EE37" s="93"/>
      <c r="EF37" s="93"/>
      <c r="EG37" s="93"/>
      <c r="EH37" s="93"/>
      <c r="EI37" s="93"/>
      <c r="EJ37" s="93"/>
      <c r="EK37" s="93"/>
      <c r="EL37" s="93"/>
      <c r="EM37" s="93"/>
      <c r="EN37" s="93"/>
      <c r="EO37" s="93"/>
      <c r="EP37" s="93"/>
      <c r="EQ37" s="93"/>
      <c r="ER37" s="93"/>
      <c r="ES37" s="93"/>
      <c r="ET37" s="93"/>
      <c r="EU37" s="93"/>
      <c r="EV37" s="93"/>
      <c r="EW37" s="93"/>
      <c r="EX37" s="93"/>
      <c r="EY37" s="93"/>
      <c r="EZ37" s="93"/>
      <c r="FA37" s="93"/>
      <c r="FB37" s="93"/>
      <c r="FC37" s="93"/>
      <c r="FD37" s="93"/>
      <c r="FE37" s="93"/>
      <c r="FF37" s="93"/>
      <c r="FG37" s="93"/>
      <c r="FH37" s="93"/>
      <c r="FI37" s="93"/>
      <c r="FJ37" s="93"/>
      <c r="FK37" s="93"/>
      <c r="FL37" s="93"/>
      <c r="FM37" s="93"/>
      <c r="FN37" s="93"/>
      <c r="FO37" s="93"/>
      <c r="FP37" s="93"/>
      <c r="FQ37" s="93"/>
      <c r="FR37" s="93"/>
      <c r="FS37" s="93"/>
      <c r="FT37" s="93"/>
      <c r="FU37" s="93"/>
      <c r="FV37" s="93"/>
    </row>
    <row r="38" spans="1:178" s="92" customFormat="1" ht="15" hidden="1" customHeight="1" thickBot="1" x14ac:dyDescent="0.3">
      <c r="A38" s="94"/>
      <c r="B38" s="94"/>
      <c r="C38" s="216" t="str">
        <f ca="1">CONCATENATE(SelectionData!D38,N38)</f>
        <v>0</v>
      </c>
      <c r="D38" s="118" t="s">
        <v>50</v>
      </c>
      <c r="E38" s="55" t="str">
        <f t="shared" si="82"/>
        <v>€</v>
      </c>
      <c r="F38" s="217" t="str">
        <f t="shared" ca="1" si="77"/>
        <v/>
      </c>
      <c r="G38" s="200"/>
      <c r="H38" s="200"/>
      <c r="I38" s="217" t="str">
        <f t="shared" si="83"/>
        <v>-</v>
      </c>
      <c r="J38" s="104"/>
      <c r="K38" s="115"/>
      <c r="L38" s="95"/>
      <c r="M38" s="95" t="str">
        <f t="shared" si="4"/>
        <v>-</v>
      </c>
      <c r="N38" s="95" t="str">
        <f>""</f>
        <v/>
      </c>
      <c r="O38" s="95" t="str">
        <f t="shared" si="17"/>
        <v/>
      </c>
      <c r="P38" s="95" t="str">
        <f t="shared" ca="1" si="5"/>
        <v/>
      </c>
      <c r="Q38" s="80" t="str">
        <f t="shared" ca="1" si="6"/>
        <v/>
      </c>
      <c r="R38" s="80" t="str">
        <f t="shared" ca="1" si="7"/>
        <v/>
      </c>
      <c r="S38" s="96" t="str">
        <f t="shared" si="2"/>
        <v/>
      </c>
      <c r="T38" s="97" t="str">
        <f t="shared" si="3"/>
        <v/>
      </c>
      <c r="U38" s="95" t="str">
        <f>""</f>
        <v/>
      </c>
      <c r="V38" s="95"/>
      <c r="W38" s="95"/>
      <c r="X38" s="95"/>
      <c r="Y38" s="298" t="str">
        <f t="shared" ca="1" si="56"/>
        <v/>
      </c>
      <c r="Z38" s="271" t="str">
        <f t="shared" ca="1" si="18"/>
        <v/>
      </c>
      <c r="AA38" s="271" t="str">
        <f t="shared" ca="1" si="19"/>
        <v/>
      </c>
      <c r="AB38" s="271" t="str">
        <f t="shared" ca="1" si="20"/>
        <v/>
      </c>
      <c r="AC38" s="108">
        <f ca="1">SelectionData!C38</f>
        <v>0</v>
      </c>
      <c r="AD38" s="109">
        <f t="shared" ca="1" si="84"/>
        <v>0</v>
      </c>
      <c r="AE38" s="110">
        <f t="shared" ca="1" si="22"/>
        <v>0</v>
      </c>
      <c r="AF38" s="110">
        <f t="shared" ca="1" si="85"/>
        <v>0</v>
      </c>
      <c r="AG38" s="110">
        <f t="shared" ca="1" si="95"/>
        <v>0</v>
      </c>
      <c r="AH38" s="110">
        <f t="shared" ca="1" si="96"/>
        <v>0</v>
      </c>
      <c r="AI38" s="110">
        <f t="shared" ca="1" si="86"/>
        <v>0</v>
      </c>
      <c r="AJ38" s="110">
        <f t="shared" ca="1" si="87"/>
        <v>0</v>
      </c>
      <c r="AK38" s="110">
        <f t="shared" ca="1" si="88"/>
        <v>0</v>
      </c>
      <c r="AL38" s="110">
        <f t="shared" ca="1" si="89"/>
        <v>0</v>
      </c>
      <c r="AM38" s="110">
        <f t="shared" ca="1" si="29"/>
        <v>0</v>
      </c>
      <c r="AN38" s="110">
        <f t="shared" ca="1" si="30"/>
        <v>0</v>
      </c>
      <c r="AO38" s="110">
        <f t="shared" ca="1" si="90"/>
        <v>0</v>
      </c>
      <c r="AP38" s="111">
        <f t="shared" ca="1" si="91"/>
        <v>0</v>
      </c>
      <c r="AQ38" s="111">
        <f t="shared" ca="1" si="33"/>
        <v>0</v>
      </c>
      <c r="AR38" s="112">
        <f t="shared" ca="1" si="34"/>
        <v>0</v>
      </c>
      <c r="AS38" s="25">
        <f ca="1">IF(AND(SUM(AS$7:AS37)=1, SUM($AR38:AR38)=1,OR($AH38=1,$AG38=1)),1,0)</f>
        <v>0</v>
      </c>
      <c r="AT38" s="25">
        <f ca="1">IF(AND(SUM(AT$7:AT37)=1, SUM($AR38:AS38)=1,OR($AH38=1,$AG38=1)),1,0)</f>
        <v>0</v>
      </c>
      <c r="AU38" s="26">
        <f ca="1">IF(AND(SUM(AU$7:AU37)=1, SUM($AR38:AT38)=1,OR($AH38=1,AF38=1),SUM(AZ$7:AZ37)&lt;2),1,0)</f>
        <v>0</v>
      </c>
      <c r="AV38" s="26">
        <f ca="1">IF(AND(SUM(AV$7:AV37)=1, SUM($AR38:AU38)=1,OR($AI38=1,$AJ38=1,$AH38=1,$AF38=1)),1,0)</f>
        <v>0</v>
      </c>
      <c r="AW38" s="26">
        <f ca="1">IF(AND(SUM(AW$7:AW37)=1, SUM($AR38:AV38)=1,OR($AI38=1,$AJ38=1,$AH38=1,$AF38=1)),1,0)</f>
        <v>0</v>
      </c>
      <c r="AX38" s="26">
        <f ca="1">IF(AND(SUM(AX$7:AX37)=1, SUM($AR38:AW38)=1,OR($AI38=1,$AJ38=1,$AH38=1,$AF38=1)),1,0)</f>
        <v>0</v>
      </c>
      <c r="AY38" s="26">
        <f ca="1">IF(AND(SUM(AY$7:AY37)=1, SUM($AR38:AX38)=1,OR($AI38=1,$AJ38=1,$AH38=1,$AF38=1)),1,0)</f>
        <v>0</v>
      </c>
      <c r="AZ38" s="26">
        <f ca="1">IF(AND(SUM(AZ$7:AZ37)=1, SUM($AR38:AY38)=1,SUM(AU$7:AU37)&lt;2,OR(AI38=1,AJ38=1,AF38=1)),1,0)</f>
        <v>0</v>
      </c>
      <c r="BA38" s="26">
        <f ca="1">IF(AND(SUM(BA$7:BA37)=1,OR($AK38=1)),1,0)</f>
        <v>0</v>
      </c>
      <c r="BB38" s="26">
        <f ca="1">IF(AND(SUM(BB$7:BB37)=1,OR($AD38=1)),1,0)</f>
        <v>0</v>
      </c>
      <c r="BC38" s="27">
        <f ca="1">IF(SUM($AR38:BB38)=1,1,0)</f>
        <v>0</v>
      </c>
      <c r="BD38" s="28" t="str">
        <f t="shared" ca="1" si="97"/>
        <v/>
      </c>
      <c r="BE38" s="26" t="str">
        <f t="shared" ca="1" si="98"/>
        <v/>
      </c>
      <c r="BF38" s="26" t="str">
        <f t="shared" ca="1" si="99"/>
        <v/>
      </c>
      <c r="BG38" s="26" t="str">
        <f t="shared" ca="1" si="100"/>
        <v/>
      </c>
      <c r="BH38" s="26" t="str">
        <f t="shared" ca="1" si="101"/>
        <v/>
      </c>
      <c r="BI38" s="26" t="str">
        <f t="shared" ca="1" si="102"/>
        <v/>
      </c>
      <c r="BJ38" s="26" t="str">
        <f t="shared" ca="1" si="103"/>
        <v/>
      </c>
      <c r="BK38" s="26" t="str">
        <f t="shared" ca="1" si="104"/>
        <v/>
      </c>
      <c r="BL38" s="26" t="str">
        <f t="shared" ca="1" si="105"/>
        <v/>
      </c>
      <c r="BM38" s="26" t="str">
        <f t="shared" ca="1" si="106"/>
        <v/>
      </c>
      <c r="BN38" s="27" t="str">
        <f t="shared" ca="1" si="107"/>
        <v/>
      </c>
      <c r="BO38" s="284" t="str">
        <f t="shared" ca="1" si="46"/>
        <v/>
      </c>
      <c r="BP38" s="167" t="str">
        <f t="shared" ca="1" si="47"/>
        <v/>
      </c>
      <c r="BQ38" s="167" t="str">
        <f t="shared" ca="1" si="48"/>
        <v/>
      </c>
      <c r="BR38" s="167" t="str">
        <f t="shared" ca="1" si="49"/>
        <v/>
      </c>
      <c r="BS38" s="167" t="str">
        <f t="shared" ca="1" si="50"/>
        <v/>
      </c>
      <c r="BT38" s="167" t="str">
        <f t="shared" ca="1" si="51"/>
        <v/>
      </c>
      <c r="BU38" s="167" t="str">
        <f t="shared" ca="1" si="52"/>
        <v/>
      </c>
      <c r="BV38" s="167" t="str">
        <f t="shared" ca="1" si="53"/>
        <v/>
      </c>
      <c r="BW38" s="32" t="str">
        <f t="shared" ca="1" si="54"/>
        <v/>
      </c>
      <c r="BX38" s="113"/>
      <c r="BY38" s="73"/>
      <c r="BZ38" s="73">
        <f t="shared" ca="1" si="78"/>
        <v>0</v>
      </c>
      <c r="CA38" s="252">
        <f t="shared" ca="1" si="79"/>
        <v>0</v>
      </c>
      <c r="CB38" s="252">
        <f t="shared" ca="1" si="80"/>
        <v>0</v>
      </c>
      <c r="CC38" s="252">
        <f t="shared" ca="1" si="81"/>
        <v>0</v>
      </c>
      <c r="CD38" s="94"/>
      <c r="CE38" s="92">
        <f ca="1">'Product Codes'!G31</f>
        <v>1</v>
      </c>
      <c r="CF38" s="94"/>
      <c r="CG38" s="94"/>
      <c r="CH38" s="94"/>
      <c r="CI38" s="93"/>
      <c r="CJ38" s="93"/>
      <c r="CK38" s="93"/>
      <c r="CL38" s="93"/>
      <c r="CM38" s="93"/>
      <c r="CN38" s="93"/>
      <c r="CO38" s="93"/>
      <c r="CP38" s="93"/>
      <c r="CQ38" s="93"/>
      <c r="CR38" s="93"/>
      <c r="CS38" s="93"/>
      <c r="CT38" s="93"/>
      <c r="CU38" s="93"/>
      <c r="CV38" s="93"/>
      <c r="CW38" s="93"/>
      <c r="CX38" s="93"/>
      <c r="CY38" s="93"/>
      <c r="CZ38" s="93"/>
      <c r="DA38" s="93"/>
      <c r="DB38" s="93"/>
      <c r="DC38" s="93"/>
      <c r="DD38" s="93"/>
      <c r="DE38" s="93"/>
      <c r="DF38" s="93"/>
      <c r="DG38" s="93"/>
      <c r="DH38" s="93"/>
      <c r="DI38" s="93"/>
      <c r="DJ38" s="93"/>
      <c r="DK38" s="93"/>
      <c r="DL38" s="93"/>
      <c r="DM38" s="93"/>
      <c r="DN38" s="93"/>
      <c r="DO38" s="93"/>
      <c r="DP38" s="93"/>
      <c r="DQ38" s="93"/>
      <c r="DR38" s="93"/>
      <c r="DS38" s="93"/>
      <c r="DT38" s="93"/>
      <c r="DU38" s="93"/>
      <c r="DV38" s="93"/>
      <c r="DW38" s="93"/>
      <c r="DX38" s="93"/>
      <c r="DY38" s="93"/>
      <c r="DZ38" s="93"/>
      <c r="EA38" s="93"/>
      <c r="EB38" s="93"/>
      <c r="EC38" s="93"/>
      <c r="ED38" s="93"/>
      <c r="EE38" s="93"/>
      <c r="EF38" s="93"/>
      <c r="EG38" s="93"/>
      <c r="EH38" s="93"/>
      <c r="EI38" s="93"/>
      <c r="EJ38" s="93"/>
      <c r="EK38" s="93"/>
      <c r="EL38" s="93"/>
      <c r="EM38" s="93"/>
      <c r="EN38" s="93"/>
      <c r="EO38" s="93"/>
      <c r="EP38" s="93"/>
      <c r="EQ38" s="93"/>
      <c r="ER38" s="93"/>
      <c r="ES38" s="93"/>
      <c r="ET38" s="93"/>
      <c r="EU38" s="93"/>
      <c r="EV38" s="93"/>
      <c r="EW38" s="93"/>
      <c r="EX38" s="93"/>
      <c r="EY38" s="93"/>
      <c r="EZ38" s="93"/>
      <c r="FA38" s="93"/>
      <c r="FB38" s="93"/>
      <c r="FC38" s="93"/>
      <c r="FD38" s="93"/>
      <c r="FE38" s="93"/>
      <c r="FF38" s="93"/>
      <c r="FG38" s="93"/>
      <c r="FH38" s="93"/>
      <c r="FI38" s="93"/>
      <c r="FJ38" s="93"/>
      <c r="FK38" s="93"/>
      <c r="FL38" s="93"/>
      <c r="FM38" s="93"/>
      <c r="FN38" s="93"/>
      <c r="FO38" s="93"/>
      <c r="FP38" s="93"/>
      <c r="FQ38" s="93"/>
      <c r="FR38" s="93"/>
      <c r="FS38" s="93"/>
      <c r="FT38" s="93"/>
      <c r="FU38" s="93"/>
      <c r="FV38" s="93"/>
    </row>
    <row r="39" spans="1:178" s="92" customFormat="1" ht="15" hidden="1" customHeight="1" thickBot="1" x14ac:dyDescent="0.3">
      <c r="A39" s="94"/>
      <c r="B39" s="94"/>
      <c r="C39" s="214" t="str">
        <f ca="1">CONCATENATE(SelectionData!D39,N39)</f>
        <v>0</v>
      </c>
      <c r="D39" s="118" t="s">
        <v>50</v>
      </c>
      <c r="E39" s="119" t="str">
        <f t="shared" si="82"/>
        <v>€</v>
      </c>
      <c r="F39" s="215" t="str">
        <f t="shared" ca="1" si="77"/>
        <v/>
      </c>
      <c r="G39" s="202"/>
      <c r="H39" s="202"/>
      <c r="I39" s="215" t="str">
        <f t="shared" si="83"/>
        <v>-</v>
      </c>
      <c r="J39" s="104"/>
      <c r="K39" s="115"/>
      <c r="L39" s="95"/>
      <c r="M39" s="95" t="str">
        <f t="shared" si="4"/>
        <v>-</v>
      </c>
      <c r="N39" s="95" t="str">
        <f>""</f>
        <v/>
      </c>
      <c r="O39" s="95" t="str">
        <f t="shared" si="17"/>
        <v/>
      </c>
      <c r="P39" s="95" t="str">
        <f t="shared" ca="1" si="5"/>
        <v/>
      </c>
      <c r="Q39" s="80" t="str">
        <f t="shared" ca="1" si="6"/>
        <v/>
      </c>
      <c r="R39" s="80" t="str">
        <f t="shared" ca="1" si="7"/>
        <v/>
      </c>
      <c r="S39" s="96" t="str">
        <f t="shared" ref="S39:S70" si="108">IF(D39="-","",CONCATENATE(T39,Y39))</f>
        <v/>
      </c>
      <c r="T39" s="97" t="str">
        <f t="shared" si="3"/>
        <v/>
      </c>
      <c r="U39" s="95" t="str">
        <f>""</f>
        <v/>
      </c>
      <c r="V39" s="95"/>
      <c r="W39" s="95"/>
      <c r="X39" s="95"/>
      <c r="Y39" s="298" t="str">
        <f t="shared" ca="1" si="56"/>
        <v/>
      </c>
      <c r="Z39" s="271" t="str">
        <f t="shared" ca="1" si="18"/>
        <v/>
      </c>
      <c r="AA39" s="271" t="str">
        <f t="shared" ca="1" si="19"/>
        <v/>
      </c>
      <c r="AB39" s="271" t="str">
        <f t="shared" ca="1" si="20"/>
        <v/>
      </c>
      <c r="AC39" s="108">
        <f ca="1">SelectionData!C39</f>
        <v>0</v>
      </c>
      <c r="AD39" s="109">
        <f t="shared" ca="1" si="84"/>
        <v>0</v>
      </c>
      <c r="AE39" s="110">
        <f t="shared" ca="1" si="22"/>
        <v>0</v>
      </c>
      <c r="AF39" s="110">
        <f t="shared" ca="1" si="85"/>
        <v>0</v>
      </c>
      <c r="AG39" s="110">
        <f t="shared" ca="1" si="95"/>
        <v>0</v>
      </c>
      <c r="AH39" s="110">
        <f t="shared" ca="1" si="96"/>
        <v>0</v>
      </c>
      <c r="AI39" s="110">
        <f t="shared" ca="1" si="86"/>
        <v>0</v>
      </c>
      <c r="AJ39" s="110">
        <f t="shared" ca="1" si="87"/>
        <v>0</v>
      </c>
      <c r="AK39" s="110">
        <f t="shared" ca="1" si="88"/>
        <v>0</v>
      </c>
      <c r="AL39" s="110">
        <f t="shared" ca="1" si="89"/>
        <v>0</v>
      </c>
      <c r="AM39" s="110">
        <f t="shared" ca="1" si="29"/>
        <v>0</v>
      </c>
      <c r="AN39" s="110">
        <f t="shared" ca="1" si="30"/>
        <v>0</v>
      </c>
      <c r="AO39" s="110">
        <f t="shared" ca="1" si="90"/>
        <v>0</v>
      </c>
      <c r="AP39" s="111">
        <f t="shared" ca="1" si="91"/>
        <v>0</v>
      </c>
      <c r="AQ39" s="111">
        <f t="shared" ca="1" si="33"/>
        <v>0</v>
      </c>
      <c r="AR39" s="112">
        <f t="shared" ca="1" si="34"/>
        <v>0</v>
      </c>
      <c r="AS39" s="25">
        <f ca="1">IF(AND(SUM(AS$7:AS38)=1, SUM($AR39:AR39)=1,OR($AH39=1,$AG39=1)),1,0)</f>
        <v>0</v>
      </c>
      <c r="AT39" s="25">
        <f ca="1">IF(AND(SUM(AT$7:AT38)=1, SUM($AR39:AS39)=1,OR($AH39=1,$AG39=1)),1,0)</f>
        <v>0</v>
      </c>
      <c r="AU39" s="26">
        <f ca="1">IF(AND(SUM(AU$7:AU38)=1, SUM($AR39:AT39)=1,OR($AH39=1,AF39=1),SUM(AZ$7:AZ38)&lt;2),1,0)</f>
        <v>0</v>
      </c>
      <c r="AV39" s="26">
        <f ca="1">IF(AND(SUM(AV$7:AV38)=1, SUM($AR39:AU39)=1,OR($AI39=1,$AJ39=1,$AH39=1,$AF39=1)),1,0)</f>
        <v>0</v>
      </c>
      <c r="AW39" s="26">
        <f ca="1">IF(AND(SUM(AW$7:AW38)=1, SUM($AR39:AV39)=1,OR($AI39=1,$AJ39=1,$AH39=1,$AF39=1)),1,0)</f>
        <v>0</v>
      </c>
      <c r="AX39" s="26">
        <f ca="1">IF(AND(SUM(AX$7:AX38)=1, SUM($AR39:AW39)=1,OR($AI39=1,$AJ39=1,$AH39=1,$AF39=1)),1,0)</f>
        <v>0</v>
      </c>
      <c r="AY39" s="26">
        <f ca="1">IF(AND(SUM(AY$7:AY38)=1, SUM($AR39:AX39)=1,OR($AI39=1,$AJ39=1,$AH39=1,$AF39=1)),1,0)</f>
        <v>0</v>
      </c>
      <c r="AZ39" s="26">
        <f ca="1">IF(AND(SUM(AZ$7:AZ38)=1, SUM($AR39:AY39)=1,SUM(AU$7:AU38)&lt;2,OR(AI39=1,AJ39=1,AF39=1)),1,0)</f>
        <v>0</v>
      </c>
      <c r="BA39" s="26">
        <f ca="1">IF(AND(SUM(BA$7:BA38)=1,OR($AK39=1)),1,0)</f>
        <v>0</v>
      </c>
      <c r="BB39" s="26">
        <f ca="1">IF(AND(SUM(BB$7:BB38)=1,OR($AD39=1)),1,0)</f>
        <v>0</v>
      </c>
      <c r="BC39" s="27">
        <f ca="1">IF(SUM($AR39:BB39)=1,1,0)</f>
        <v>0</v>
      </c>
      <c r="BD39" s="28" t="str">
        <f t="shared" ca="1" si="97"/>
        <v/>
      </c>
      <c r="BE39" s="26" t="str">
        <f t="shared" ca="1" si="98"/>
        <v/>
      </c>
      <c r="BF39" s="26" t="str">
        <f t="shared" ca="1" si="99"/>
        <v/>
      </c>
      <c r="BG39" s="26" t="str">
        <f t="shared" ca="1" si="100"/>
        <v/>
      </c>
      <c r="BH39" s="26" t="str">
        <f t="shared" ca="1" si="101"/>
        <v/>
      </c>
      <c r="BI39" s="26" t="str">
        <f t="shared" ca="1" si="102"/>
        <v/>
      </c>
      <c r="BJ39" s="26" t="str">
        <f t="shared" ca="1" si="103"/>
        <v/>
      </c>
      <c r="BK39" s="26" t="str">
        <f t="shared" ca="1" si="104"/>
        <v/>
      </c>
      <c r="BL39" s="26" t="str">
        <f t="shared" ca="1" si="105"/>
        <v/>
      </c>
      <c r="BM39" s="26" t="str">
        <f t="shared" ca="1" si="106"/>
        <v/>
      </c>
      <c r="BN39" s="27" t="str">
        <f t="shared" ca="1" si="107"/>
        <v/>
      </c>
      <c r="BO39" s="284" t="str">
        <f t="shared" ca="1" si="46"/>
        <v/>
      </c>
      <c r="BP39" s="167" t="str">
        <f t="shared" ca="1" si="47"/>
        <v/>
      </c>
      <c r="BQ39" s="167" t="str">
        <f t="shared" ca="1" si="48"/>
        <v/>
      </c>
      <c r="BR39" s="167" t="str">
        <f t="shared" ca="1" si="49"/>
        <v/>
      </c>
      <c r="BS39" s="167" t="str">
        <f t="shared" ca="1" si="50"/>
        <v/>
      </c>
      <c r="BT39" s="167" t="str">
        <f t="shared" ca="1" si="51"/>
        <v/>
      </c>
      <c r="BU39" s="167" t="str">
        <f t="shared" ca="1" si="52"/>
        <v/>
      </c>
      <c r="BV39" s="167" t="str">
        <f t="shared" ca="1" si="53"/>
        <v/>
      </c>
      <c r="BW39" s="32" t="str">
        <f t="shared" ca="1" si="54"/>
        <v/>
      </c>
      <c r="BX39" s="113"/>
      <c r="BY39" s="73"/>
      <c r="BZ39" s="73">
        <f t="shared" ca="1" si="78"/>
        <v>0</v>
      </c>
      <c r="CA39" s="252">
        <f t="shared" ca="1" si="79"/>
        <v>0</v>
      </c>
      <c r="CB39" s="252">
        <f t="shared" ca="1" si="80"/>
        <v>0</v>
      </c>
      <c r="CC39" s="252">
        <f t="shared" ca="1" si="81"/>
        <v>0</v>
      </c>
      <c r="CD39" s="94"/>
      <c r="CE39" s="92">
        <f ca="1">'Product Codes'!G32</f>
        <v>1</v>
      </c>
      <c r="CF39" s="94"/>
      <c r="CG39" s="94"/>
      <c r="CH39" s="94"/>
      <c r="CI39" s="93"/>
      <c r="CJ39" s="93"/>
      <c r="CK39" s="93"/>
      <c r="CL39" s="93"/>
      <c r="CM39" s="93"/>
      <c r="CN39" s="93"/>
      <c r="CO39" s="93"/>
      <c r="CP39" s="93"/>
      <c r="CQ39" s="93"/>
      <c r="CR39" s="93"/>
      <c r="CS39" s="93"/>
      <c r="CT39" s="93"/>
      <c r="CU39" s="93"/>
      <c r="CV39" s="93"/>
      <c r="CW39" s="93"/>
      <c r="CX39" s="93"/>
      <c r="CY39" s="93"/>
      <c r="CZ39" s="93"/>
      <c r="DA39" s="93"/>
      <c r="DB39" s="93"/>
      <c r="DC39" s="93"/>
      <c r="DD39" s="93"/>
      <c r="DE39" s="93"/>
      <c r="DF39" s="93"/>
      <c r="DG39" s="93"/>
      <c r="DH39" s="93"/>
      <c r="DI39" s="93"/>
      <c r="DJ39" s="93"/>
      <c r="DK39" s="93"/>
      <c r="DL39" s="93"/>
      <c r="DM39" s="93"/>
      <c r="DN39" s="93"/>
      <c r="DO39" s="93"/>
      <c r="DP39" s="93"/>
      <c r="DQ39" s="93"/>
      <c r="DR39" s="93"/>
      <c r="DS39" s="93"/>
      <c r="DT39" s="93"/>
      <c r="DU39" s="93"/>
      <c r="DV39" s="93"/>
      <c r="DW39" s="93"/>
      <c r="DX39" s="93"/>
      <c r="DY39" s="93"/>
      <c r="DZ39" s="93"/>
      <c r="EA39" s="93"/>
      <c r="EB39" s="93"/>
      <c r="EC39" s="93"/>
      <c r="ED39" s="93"/>
      <c r="EE39" s="93"/>
      <c r="EF39" s="93"/>
      <c r="EG39" s="93"/>
      <c r="EH39" s="93"/>
      <c r="EI39" s="93"/>
      <c r="EJ39" s="93"/>
      <c r="EK39" s="93"/>
      <c r="EL39" s="93"/>
      <c r="EM39" s="93"/>
      <c r="EN39" s="93"/>
      <c r="EO39" s="93"/>
      <c r="EP39" s="93"/>
      <c r="EQ39" s="93"/>
      <c r="ER39" s="93"/>
      <c r="ES39" s="93"/>
      <c r="ET39" s="93"/>
      <c r="EU39" s="93"/>
      <c r="EV39" s="93"/>
      <c r="EW39" s="93"/>
      <c r="EX39" s="93"/>
      <c r="EY39" s="93"/>
      <c r="EZ39" s="93"/>
      <c r="FA39" s="93"/>
      <c r="FB39" s="93"/>
      <c r="FC39" s="93"/>
      <c r="FD39" s="93"/>
      <c r="FE39" s="93"/>
      <c r="FF39" s="93"/>
      <c r="FG39" s="93"/>
      <c r="FH39" s="93"/>
      <c r="FI39" s="93"/>
      <c r="FJ39" s="93"/>
      <c r="FK39" s="93"/>
      <c r="FL39" s="93"/>
      <c r="FM39" s="93"/>
      <c r="FN39" s="93"/>
      <c r="FO39" s="93"/>
      <c r="FP39" s="93"/>
      <c r="FQ39" s="93"/>
      <c r="FR39" s="93"/>
      <c r="FS39" s="93"/>
      <c r="FT39" s="93"/>
      <c r="FU39" s="93"/>
      <c r="FV39" s="93"/>
    </row>
    <row r="40" spans="1:178" s="92" customFormat="1" ht="15" hidden="1" customHeight="1" thickBot="1" x14ac:dyDescent="0.3">
      <c r="A40" s="94"/>
      <c r="B40" s="94"/>
      <c r="C40" s="216" t="str">
        <f ca="1">CONCATENATE(SelectionData!D40,N40)</f>
        <v>0</v>
      </c>
      <c r="D40" s="118" t="s">
        <v>50</v>
      </c>
      <c r="E40" s="55" t="str">
        <f t="shared" si="82"/>
        <v>€</v>
      </c>
      <c r="F40" s="217" t="str">
        <f t="shared" ca="1" si="77"/>
        <v/>
      </c>
      <c r="G40" s="200"/>
      <c r="H40" s="200"/>
      <c r="I40" s="217" t="str">
        <f t="shared" si="83"/>
        <v>-</v>
      </c>
      <c r="J40" s="104"/>
      <c r="K40" s="115"/>
      <c r="L40" s="95"/>
      <c r="M40" s="95" t="str">
        <f t="shared" ref="M40:M71" si="109">IF(CONCATENATE(O40,N40)="","-",CONCATENATE(O40,N40))</f>
        <v>-</v>
      </c>
      <c r="N40" s="95" t="str">
        <f>""</f>
        <v/>
      </c>
      <c r="O40" s="95" t="str">
        <f t="shared" si="17"/>
        <v/>
      </c>
      <c r="P40" s="95" t="str">
        <f t="shared" ref="P40:P71" ca="1" si="110">IF(AND(OR(F40=$AS$6,F40=$AT$6),SET_INCLUDED=0),1,"")</f>
        <v/>
      </c>
      <c r="Q40" s="80" t="str">
        <f t="shared" ref="Q40:Q71" ca="1" si="111" xml:space="preserve"> IF(AND(OR($F40=$AU$6,$F40=$AZ$6,$F40=$BA$6,$F40=$AV$6,$F40=$AW$6),SEC_NEEDED&gt;0),1,"")</f>
        <v/>
      </c>
      <c r="R40" s="80" t="str">
        <f t="shared" ref="R40:R71" ca="1" si="112" xml:space="preserve"> IF(AND(OR($F40=$AU$6,$F40=$AZ$6,$F40=$BA$6,$F40=$AV$6,$F40=$AW$6,$F40=$BB$6),SEM_NEEDED&gt;0),1,"")</f>
        <v/>
      </c>
      <c r="S40" s="96" t="str">
        <f t="shared" si="108"/>
        <v/>
      </c>
      <c r="T40" s="97" t="str">
        <f t="shared" si="3"/>
        <v/>
      </c>
      <c r="U40" s="95" t="str">
        <f>""</f>
        <v/>
      </c>
      <c r="V40" s="95"/>
      <c r="W40" s="95"/>
      <c r="X40" s="95"/>
      <c r="Y40" s="298" t="str">
        <f t="shared" ca="1" si="56"/>
        <v/>
      </c>
      <c r="Z40" s="271" t="str">
        <f t="shared" ca="1" si="18"/>
        <v/>
      </c>
      <c r="AA40" s="271" t="str">
        <f t="shared" ca="1" si="19"/>
        <v/>
      </c>
      <c r="AB40" s="271" t="str">
        <f t="shared" ca="1" si="20"/>
        <v/>
      </c>
      <c r="AC40" s="108">
        <f ca="1">SelectionData!C40</f>
        <v>0</v>
      </c>
      <c r="AD40" s="109">
        <f t="shared" ca="1" si="84"/>
        <v>0</v>
      </c>
      <c r="AE40" s="110">
        <f t="shared" ca="1" si="22"/>
        <v>0</v>
      </c>
      <c r="AF40" s="110">
        <f t="shared" ca="1" si="85"/>
        <v>0</v>
      </c>
      <c r="AG40" s="110">
        <f t="shared" ca="1" si="95"/>
        <v>0</v>
      </c>
      <c r="AH40" s="110">
        <f t="shared" ca="1" si="96"/>
        <v>0</v>
      </c>
      <c r="AI40" s="110">
        <f t="shared" ca="1" si="86"/>
        <v>0</v>
      </c>
      <c r="AJ40" s="110">
        <f t="shared" ca="1" si="87"/>
        <v>0</v>
      </c>
      <c r="AK40" s="110">
        <f t="shared" ca="1" si="88"/>
        <v>0</v>
      </c>
      <c r="AL40" s="110">
        <f t="shared" ca="1" si="89"/>
        <v>0</v>
      </c>
      <c r="AM40" s="110">
        <f t="shared" ca="1" si="29"/>
        <v>0</v>
      </c>
      <c r="AN40" s="110">
        <f t="shared" ca="1" si="30"/>
        <v>0</v>
      </c>
      <c r="AO40" s="110">
        <f t="shared" ca="1" si="90"/>
        <v>0</v>
      </c>
      <c r="AP40" s="111">
        <f t="shared" ca="1" si="91"/>
        <v>0</v>
      </c>
      <c r="AQ40" s="111">
        <f t="shared" ca="1" si="33"/>
        <v>0</v>
      </c>
      <c r="AR40" s="112">
        <f t="shared" ca="1" si="34"/>
        <v>0</v>
      </c>
      <c r="AS40" s="25">
        <f ca="1">IF(AND(SUM(AS$7:AS39)=1, SUM($AR40:AR40)=1,OR($AH40=1,$AG40=1)),1,0)</f>
        <v>0</v>
      </c>
      <c r="AT40" s="25">
        <f ca="1">IF(AND(SUM(AT$7:AT39)=1, SUM($AR40:AS40)=1,OR($AH40=1,$AG40=1)),1,0)</f>
        <v>0</v>
      </c>
      <c r="AU40" s="26">
        <f ca="1">IF(AND(SUM(AU$7:AU39)=1, SUM($AR40:AT40)=1,OR($AH40=1,AF40=1),SUM(AZ$7:AZ39)&lt;2),1,0)</f>
        <v>0</v>
      </c>
      <c r="AV40" s="26">
        <f ca="1">IF(AND(SUM(AV$7:AV39)=1, SUM($AR40:AU40)=1,OR($AI40=1,$AJ40=1,$AH40=1,$AF40=1)),1,0)</f>
        <v>0</v>
      </c>
      <c r="AW40" s="26">
        <f ca="1">IF(AND(SUM(AW$7:AW39)=1, SUM($AR40:AV40)=1,OR($AI40=1,$AJ40=1,$AH40=1,$AF40=1)),1,0)</f>
        <v>0</v>
      </c>
      <c r="AX40" s="26">
        <f ca="1">IF(AND(SUM(AX$7:AX39)=1, SUM($AR40:AW40)=1,OR($AI40=1,$AJ40=1,$AH40=1,$AF40=1)),1,0)</f>
        <v>0</v>
      </c>
      <c r="AY40" s="26">
        <f ca="1">IF(AND(SUM(AY$7:AY39)=1, SUM($AR40:AX40)=1,OR($AI40=1,$AJ40=1,$AH40=1,$AF40=1)),1,0)</f>
        <v>0</v>
      </c>
      <c r="AZ40" s="26">
        <f ca="1">IF(AND(SUM(AZ$7:AZ39)=1, SUM($AR40:AY40)=1,SUM(AU$7:AU39)&lt;2,OR(AI40=1,AJ40=1,AF40=1)),1,0)</f>
        <v>0</v>
      </c>
      <c r="BA40" s="26">
        <f ca="1">IF(AND(SUM(BA$7:BA39)=1,OR($AK40=1)),1,0)</f>
        <v>0</v>
      </c>
      <c r="BB40" s="26">
        <f ca="1">IF(AND(SUM(BB$7:BB39)=1,OR($AD40=1)),1,0)</f>
        <v>0</v>
      </c>
      <c r="BC40" s="27">
        <f ca="1">IF(SUM($AR40:BB40)=1,1,0)</f>
        <v>0</v>
      </c>
      <c r="BD40" s="28" t="str">
        <f t="shared" ca="1" si="97"/>
        <v/>
      </c>
      <c r="BE40" s="26" t="str">
        <f t="shared" ca="1" si="98"/>
        <v/>
      </c>
      <c r="BF40" s="26" t="str">
        <f t="shared" ca="1" si="99"/>
        <v/>
      </c>
      <c r="BG40" s="26" t="str">
        <f t="shared" ca="1" si="100"/>
        <v/>
      </c>
      <c r="BH40" s="26" t="str">
        <f t="shared" ca="1" si="101"/>
        <v/>
      </c>
      <c r="BI40" s="26" t="str">
        <f t="shared" ca="1" si="102"/>
        <v/>
      </c>
      <c r="BJ40" s="26" t="str">
        <f t="shared" ca="1" si="103"/>
        <v/>
      </c>
      <c r="BK40" s="26" t="str">
        <f t="shared" ca="1" si="104"/>
        <v/>
      </c>
      <c r="BL40" s="26" t="str">
        <f t="shared" ca="1" si="105"/>
        <v/>
      </c>
      <c r="BM40" s="26" t="str">
        <f t="shared" ca="1" si="106"/>
        <v/>
      </c>
      <c r="BN40" s="27" t="str">
        <f t="shared" ca="1" si="107"/>
        <v/>
      </c>
      <c r="BO40" s="284" t="str">
        <f t="shared" ca="1" si="46"/>
        <v/>
      </c>
      <c r="BP40" s="167" t="str">
        <f t="shared" ca="1" si="47"/>
        <v/>
      </c>
      <c r="BQ40" s="167" t="str">
        <f t="shared" ca="1" si="48"/>
        <v/>
      </c>
      <c r="BR40" s="167" t="str">
        <f t="shared" ca="1" si="49"/>
        <v/>
      </c>
      <c r="BS40" s="167" t="str">
        <f t="shared" ca="1" si="50"/>
        <v/>
      </c>
      <c r="BT40" s="167" t="str">
        <f t="shared" ca="1" si="51"/>
        <v/>
      </c>
      <c r="BU40" s="167" t="str">
        <f t="shared" ca="1" si="52"/>
        <v/>
      </c>
      <c r="BV40" s="167" t="str">
        <f t="shared" ca="1" si="53"/>
        <v/>
      </c>
      <c r="BW40" s="32" t="str">
        <f t="shared" ca="1" si="54"/>
        <v/>
      </c>
      <c r="BX40" s="113"/>
      <c r="BY40" s="73"/>
      <c r="BZ40" s="73">
        <f t="shared" ca="1" si="78"/>
        <v>0</v>
      </c>
      <c r="CA40" s="252">
        <f t="shared" ca="1" si="79"/>
        <v>0</v>
      </c>
      <c r="CB40" s="252">
        <f t="shared" ca="1" si="80"/>
        <v>0</v>
      </c>
      <c r="CC40" s="252">
        <f t="shared" ca="1" si="81"/>
        <v>0</v>
      </c>
      <c r="CD40" s="94"/>
      <c r="CE40" s="92">
        <f ca="1">'Product Codes'!G33</f>
        <v>1</v>
      </c>
      <c r="CF40" s="94"/>
      <c r="CG40" s="94"/>
      <c r="CH40" s="94"/>
      <c r="CI40" s="93"/>
      <c r="CJ40" s="93"/>
      <c r="CK40" s="93"/>
      <c r="CL40" s="93"/>
      <c r="CM40" s="93"/>
      <c r="CN40" s="93"/>
      <c r="CO40" s="93"/>
      <c r="CP40" s="93"/>
      <c r="CQ40" s="93"/>
      <c r="CR40" s="93"/>
      <c r="CS40" s="93"/>
      <c r="CT40" s="93"/>
      <c r="CU40" s="93"/>
      <c r="CV40" s="93"/>
      <c r="CW40" s="93"/>
      <c r="CX40" s="93"/>
      <c r="CY40" s="93"/>
      <c r="CZ40" s="93"/>
      <c r="DA40" s="93"/>
      <c r="DB40" s="93"/>
      <c r="DC40" s="93"/>
      <c r="DD40" s="93"/>
      <c r="DE40" s="93"/>
      <c r="DF40" s="93"/>
      <c r="DG40" s="93"/>
      <c r="DH40" s="93"/>
      <c r="DI40" s="93"/>
      <c r="DJ40" s="93"/>
      <c r="DK40" s="93"/>
      <c r="DL40" s="93"/>
      <c r="DM40" s="93"/>
      <c r="DN40" s="93"/>
      <c r="DO40" s="93"/>
      <c r="DP40" s="93"/>
      <c r="DQ40" s="93"/>
      <c r="DR40" s="93"/>
      <c r="DS40" s="93"/>
      <c r="DT40" s="93"/>
      <c r="DU40" s="93"/>
      <c r="DV40" s="93"/>
      <c r="DW40" s="93"/>
      <c r="DX40" s="93"/>
      <c r="DY40" s="93"/>
      <c r="DZ40" s="93"/>
      <c r="EA40" s="93"/>
      <c r="EB40" s="93"/>
      <c r="EC40" s="93"/>
      <c r="ED40" s="93"/>
      <c r="EE40" s="93"/>
      <c r="EF40" s="93"/>
      <c r="EG40" s="93"/>
      <c r="EH40" s="93"/>
      <c r="EI40" s="93"/>
      <c r="EJ40" s="93"/>
      <c r="EK40" s="93"/>
      <c r="EL40" s="93"/>
      <c r="EM40" s="93"/>
      <c r="EN40" s="93"/>
      <c r="EO40" s="93"/>
      <c r="EP40" s="93"/>
      <c r="EQ40" s="93"/>
      <c r="ER40" s="93"/>
      <c r="ES40" s="93"/>
      <c r="ET40" s="93"/>
      <c r="EU40" s="93"/>
      <c r="EV40" s="93"/>
      <c r="EW40" s="93"/>
      <c r="EX40" s="93"/>
      <c r="EY40" s="93"/>
      <c r="EZ40" s="93"/>
      <c r="FA40" s="93"/>
      <c r="FB40" s="93"/>
      <c r="FC40" s="93"/>
      <c r="FD40" s="93"/>
      <c r="FE40" s="93"/>
      <c r="FF40" s="93"/>
      <c r="FG40" s="93"/>
      <c r="FH40" s="93"/>
      <c r="FI40" s="93"/>
      <c r="FJ40" s="93"/>
      <c r="FK40" s="93"/>
      <c r="FL40" s="93"/>
      <c r="FM40" s="93"/>
      <c r="FN40" s="93"/>
      <c r="FO40" s="93"/>
      <c r="FP40" s="93"/>
      <c r="FQ40" s="93"/>
      <c r="FR40" s="93"/>
      <c r="FS40" s="93"/>
      <c r="FT40" s="93"/>
      <c r="FU40" s="93"/>
      <c r="FV40" s="93"/>
    </row>
    <row r="41" spans="1:178" s="92" customFormat="1" ht="15" hidden="1" customHeight="1" thickBot="1" x14ac:dyDescent="0.3">
      <c r="A41" s="94"/>
      <c r="B41" s="94"/>
      <c r="C41" s="221" t="str">
        <f ca="1">CONCATENATE(SelectionData!D41,N41)</f>
        <v>0</v>
      </c>
      <c r="D41" s="222" t="s">
        <v>50</v>
      </c>
      <c r="E41" s="223" t="str">
        <f t="shared" si="82"/>
        <v>€</v>
      </c>
      <c r="F41" s="225" t="str">
        <f t="shared" ca="1" si="77"/>
        <v/>
      </c>
      <c r="G41" s="224"/>
      <c r="H41" s="224"/>
      <c r="I41" s="225" t="str">
        <f t="shared" si="83"/>
        <v>-</v>
      </c>
      <c r="J41" s="104"/>
      <c r="K41" s="115"/>
      <c r="L41" s="95"/>
      <c r="M41" s="95" t="str">
        <f t="shared" si="109"/>
        <v>-</v>
      </c>
      <c r="N41" s="95" t="str">
        <f>""</f>
        <v/>
      </c>
      <c r="O41" s="95" t="str">
        <f t="shared" si="17"/>
        <v/>
      </c>
      <c r="P41" s="95" t="str">
        <f t="shared" ca="1" si="110"/>
        <v/>
      </c>
      <c r="Q41" s="80" t="str">
        <f t="shared" ca="1" si="111"/>
        <v/>
      </c>
      <c r="R41" s="80" t="str">
        <f t="shared" ca="1" si="112"/>
        <v/>
      </c>
      <c r="S41" s="96" t="str">
        <f t="shared" si="108"/>
        <v/>
      </c>
      <c r="T41" s="97" t="str">
        <f t="shared" si="3"/>
        <v/>
      </c>
      <c r="U41" s="95" t="str">
        <f>""</f>
        <v/>
      </c>
      <c r="V41" s="95"/>
      <c r="W41" s="95"/>
      <c r="X41" s="95"/>
      <c r="Y41" s="298" t="str">
        <f t="shared" ca="1" si="56"/>
        <v/>
      </c>
      <c r="Z41" s="271" t="str">
        <f t="shared" ca="1" si="18"/>
        <v/>
      </c>
      <c r="AA41" s="271" t="str">
        <f t="shared" ca="1" si="19"/>
        <v/>
      </c>
      <c r="AB41" s="271" t="str">
        <f t="shared" ca="1" si="20"/>
        <v/>
      </c>
      <c r="AC41" s="108">
        <f ca="1">SelectionData!C41</f>
        <v>0</v>
      </c>
      <c r="AD41" s="109">
        <f t="shared" ca="1" si="84"/>
        <v>0</v>
      </c>
      <c r="AE41" s="110">
        <f t="shared" ref="AE41:AE72" ca="1" si="113">IF(AND(OR(AC41="SET_INC",AC41="SET_DO_SET"),D41&lt;&gt;"-"),1,0)</f>
        <v>0</v>
      </c>
      <c r="AF41" s="110">
        <f t="shared" ca="1" si="85"/>
        <v>0</v>
      </c>
      <c r="AG41" s="110">
        <f t="shared" ca="1" si="95"/>
        <v>0</v>
      </c>
      <c r="AH41" s="110">
        <f t="shared" ca="1" si="96"/>
        <v>0</v>
      </c>
      <c r="AI41" s="110">
        <f t="shared" ca="1" si="86"/>
        <v>0</v>
      </c>
      <c r="AJ41" s="110">
        <f t="shared" ca="1" si="87"/>
        <v>0</v>
      </c>
      <c r="AK41" s="110">
        <f t="shared" ca="1" si="88"/>
        <v>0</v>
      </c>
      <c r="AL41" s="110">
        <f t="shared" ca="1" si="89"/>
        <v>0</v>
      </c>
      <c r="AM41" s="110">
        <f t="shared" ref="AM41:AM72" ca="1" si="114">IF(AND($AC41="SRHCO2",$D41&lt;&gt;"-"),1,0)</f>
        <v>0</v>
      </c>
      <c r="AN41" s="110">
        <f t="shared" ref="AN41:AN72" ca="1" si="115">IF(AND($AC41="SRHVOC",$D41&lt;&gt;"-"),1,0)</f>
        <v>0</v>
      </c>
      <c r="AO41" s="110">
        <f t="shared" ca="1" si="90"/>
        <v>0</v>
      </c>
      <c r="AP41" s="111">
        <f t="shared" ca="1" si="91"/>
        <v>0</v>
      </c>
      <c r="AQ41" s="111">
        <f t="shared" ref="AQ41:AQ72" ca="1" si="116">IF(AND(AC41="PWR",D41&lt;&gt;"-"),1,0)</f>
        <v>0</v>
      </c>
      <c r="AR41" s="112">
        <f t="shared" ref="AR41:AR72" ca="1" si="117">IF(AND(D41&lt;&gt;"-",OR(AC41="MB",AC41="DO_GIO",AC41="SET_DO_SET",AC41="DO_SET",AC41="DO_ALL",AC41="DI",AC41="AI",AC41="AO")),1,0)</f>
        <v>0</v>
      </c>
      <c r="AS41" s="25">
        <f ca="1">IF(AND(SUM(AS$7:AS40)=1, SUM($AR41:AR41)=1,OR($AH41=1,$AG41=1)),1,0)</f>
        <v>0</v>
      </c>
      <c r="AT41" s="25">
        <f ca="1">IF(AND(SUM(AT$7:AT40)=1, SUM($AR41:AS41)=1,OR($AH41=1,$AG41=1)),1,0)</f>
        <v>0</v>
      </c>
      <c r="AU41" s="26">
        <f ca="1">IF(AND(SUM(AU$7:AU40)=1, SUM($AR41:AT41)=1,OR($AH41=1,AF41=1),SUM(AZ$7:AZ40)&lt;2),1,0)</f>
        <v>0</v>
      </c>
      <c r="AV41" s="26">
        <f ca="1">IF(AND(SUM(AV$7:AV40)=1, SUM($AR41:AU41)=1,OR($AI41=1,$AJ41=1,$AH41=1,$AF41=1)),1,0)</f>
        <v>0</v>
      </c>
      <c r="AW41" s="26">
        <f ca="1">IF(AND(SUM(AW$7:AW40)=1, SUM($AR41:AV41)=1,OR($AI41=1,$AJ41=1,$AH41=1,$AF41=1)),1,0)</f>
        <v>0</v>
      </c>
      <c r="AX41" s="26">
        <f ca="1">IF(AND(SUM(AX$7:AX40)=1, SUM($AR41:AW41)=1,OR($AI41=1,$AJ41=1,$AH41=1,$AF41=1)),1,0)</f>
        <v>0</v>
      </c>
      <c r="AY41" s="26">
        <f ca="1">IF(AND(SUM(AY$7:AY40)=1, SUM($AR41:AX41)=1,OR($AI41=1,$AJ41=1,$AH41=1,$AF41=1)),1,0)</f>
        <v>0</v>
      </c>
      <c r="AZ41" s="26">
        <f ca="1">IF(AND(SUM(AZ$7:AZ40)=1, SUM($AR41:AY41)=1,SUM(AU$7:AU40)&lt;2,OR(AI41=1,AJ41=1,AF41=1)),1,0)</f>
        <v>0</v>
      </c>
      <c r="BA41" s="26">
        <f ca="1">IF(AND(SUM(BA$7:BA40)=1,OR($AK41=1)),1,0)</f>
        <v>0</v>
      </c>
      <c r="BB41" s="26">
        <f ca="1">IF(AND(SUM(BB$7:BB40)=1,OR($AD41=1)),1,0)</f>
        <v>0</v>
      </c>
      <c r="BC41" s="27">
        <f ca="1">IF(SUM($AR41:BB41)=1,1,0)</f>
        <v>0</v>
      </c>
      <c r="BD41" s="28" t="str">
        <f t="shared" ca="1" si="97"/>
        <v/>
      </c>
      <c r="BE41" s="26" t="str">
        <f t="shared" ca="1" si="98"/>
        <v/>
      </c>
      <c r="BF41" s="26" t="str">
        <f t="shared" ca="1" si="99"/>
        <v/>
      </c>
      <c r="BG41" s="26" t="str">
        <f t="shared" ca="1" si="100"/>
        <v/>
      </c>
      <c r="BH41" s="26" t="str">
        <f t="shared" ca="1" si="101"/>
        <v/>
      </c>
      <c r="BI41" s="26" t="str">
        <f t="shared" ca="1" si="102"/>
        <v/>
      </c>
      <c r="BJ41" s="26" t="str">
        <f t="shared" ca="1" si="103"/>
        <v/>
      </c>
      <c r="BK41" s="26" t="str">
        <f t="shared" ca="1" si="104"/>
        <v/>
      </c>
      <c r="BL41" s="26" t="str">
        <f t="shared" ca="1" si="105"/>
        <v/>
      </c>
      <c r="BM41" s="26" t="str">
        <f t="shared" ca="1" si="106"/>
        <v/>
      </c>
      <c r="BN41" s="27" t="str">
        <f t="shared" ca="1" si="107"/>
        <v/>
      </c>
      <c r="BO41" s="284" t="str">
        <f t="shared" ca="1" si="46"/>
        <v/>
      </c>
      <c r="BP41" s="167" t="str">
        <f t="shared" ca="1" si="47"/>
        <v/>
      </c>
      <c r="BQ41" s="167" t="str">
        <f t="shared" ca="1" si="48"/>
        <v/>
      </c>
      <c r="BR41" s="167" t="str">
        <f t="shared" ca="1" si="49"/>
        <v/>
      </c>
      <c r="BS41" s="167" t="str">
        <f t="shared" ca="1" si="50"/>
        <v/>
      </c>
      <c r="BT41" s="167" t="str">
        <f t="shared" ca="1" si="51"/>
        <v/>
      </c>
      <c r="BU41" s="167" t="str">
        <f t="shared" ca="1" si="52"/>
        <v/>
      </c>
      <c r="BV41" s="167" t="str">
        <f t="shared" ca="1" si="53"/>
        <v/>
      </c>
      <c r="BW41" s="32" t="str">
        <f t="shared" ca="1" si="54"/>
        <v/>
      </c>
      <c r="BX41" s="113"/>
      <c r="BY41" s="73"/>
      <c r="BZ41" s="73">
        <f t="shared" ca="1" si="78"/>
        <v>0</v>
      </c>
      <c r="CA41" s="252">
        <f t="shared" ca="1" si="79"/>
        <v>0</v>
      </c>
      <c r="CB41" s="252">
        <f t="shared" ca="1" si="80"/>
        <v>0</v>
      </c>
      <c r="CC41" s="252">
        <f t="shared" ca="1" si="81"/>
        <v>0</v>
      </c>
      <c r="CD41" s="94"/>
      <c r="CE41" s="92">
        <f ca="1">'Product Codes'!G34</f>
        <v>1</v>
      </c>
      <c r="CF41" s="94"/>
      <c r="CG41" s="94"/>
      <c r="CH41" s="94"/>
      <c r="CI41" s="93"/>
      <c r="CJ41" s="93"/>
      <c r="CK41" s="93"/>
      <c r="CL41" s="93"/>
      <c r="CM41" s="93"/>
      <c r="CN41" s="93"/>
      <c r="CO41" s="93"/>
      <c r="CP41" s="93"/>
      <c r="CQ41" s="93"/>
      <c r="CR41" s="93"/>
      <c r="CS41" s="93"/>
      <c r="CT41" s="93"/>
      <c r="CU41" s="93"/>
      <c r="CV41" s="93"/>
      <c r="CW41" s="93"/>
      <c r="CX41" s="93"/>
      <c r="CY41" s="93"/>
      <c r="CZ41" s="93"/>
      <c r="DA41" s="93"/>
      <c r="DB41" s="93"/>
      <c r="DC41" s="93"/>
      <c r="DD41" s="93"/>
      <c r="DE41" s="93"/>
      <c r="DF41" s="93"/>
      <c r="DG41" s="93"/>
      <c r="DH41" s="93"/>
      <c r="DI41" s="93"/>
      <c r="DJ41" s="93"/>
      <c r="DK41" s="93"/>
      <c r="DL41" s="93"/>
      <c r="DM41" s="93"/>
      <c r="DN41" s="93"/>
      <c r="DO41" s="93"/>
      <c r="DP41" s="93"/>
      <c r="DQ41" s="93"/>
      <c r="DR41" s="93"/>
      <c r="DS41" s="93"/>
      <c r="DT41" s="93"/>
      <c r="DU41" s="93"/>
      <c r="DV41" s="93"/>
      <c r="DW41" s="93"/>
      <c r="DX41" s="93"/>
      <c r="DY41" s="93"/>
      <c r="DZ41" s="93"/>
      <c r="EA41" s="93"/>
      <c r="EB41" s="93"/>
      <c r="EC41" s="93"/>
      <c r="ED41" s="93"/>
      <c r="EE41" s="93"/>
      <c r="EF41" s="93"/>
      <c r="EG41" s="93"/>
      <c r="EH41" s="93"/>
      <c r="EI41" s="93"/>
      <c r="EJ41" s="93"/>
      <c r="EK41" s="93"/>
      <c r="EL41" s="93"/>
      <c r="EM41" s="93"/>
      <c r="EN41" s="93"/>
      <c r="EO41" s="93"/>
      <c r="EP41" s="93"/>
      <c r="EQ41" s="93"/>
      <c r="ER41" s="93"/>
      <c r="ES41" s="93"/>
      <c r="ET41" s="93"/>
      <c r="EU41" s="93"/>
      <c r="EV41" s="93"/>
      <c r="EW41" s="93"/>
      <c r="EX41" s="93"/>
      <c r="EY41" s="93"/>
      <c r="EZ41" s="93"/>
      <c r="FA41" s="93"/>
      <c r="FB41" s="93"/>
      <c r="FC41" s="93"/>
      <c r="FD41" s="93"/>
      <c r="FE41" s="93"/>
      <c r="FF41" s="93"/>
      <c r="FG41" s="93"/>
      <c r="FH41" s="93"/>
      <c r="FI41" s="93"/>
      <c r="FJ41" s="93"/>
      <c r="FK41" s="93"/>
      <c r="FL41" s="93"/>
      <c r="FM41" s="93"/>
      <c r="FN41" s="93"/>
      <c r="FO41" s="93"/>
      <c r="FP41" s="93"/>
      <c r="FQ41" s="93"/>
      <c r="FR41" s="93"/>
      <c r="FS41" s="93"/>
      <c r="FT41" s="93"/>
      <c r="FU41" s="93"/>
      <c r="FV41" s="93"/>
    </row>
    <row r="42" spans="1:178" s="92" customFormat="1" ht="15" customHeight="1" thickBot="1" x14ac:dyDescent="0.3">
      <c r="A42" s="94"/>
      <c r="B42" s="73"/>
      <c r="C42" s="107" t="str">
        <f ca="1">CONCATENATE(SelectionData!D42,N42)</f>
        <v>Kanava toimilaitteet</v>
      </c>
      <c r="D42" s="105" t="str">
        <f ca="1">SelectionData!E42</f>
        <v/>
      </c>
      <c r="E42" s="106" t="str">
        <f ca="1">SelectionData!F42</f>
        <v/>
      </c>
      <c r="F42" s="40" t="str">
        <f t="shared" ca="1" si="77"/>
        <v/>
      </c>
      <c r="G42" s="107" t="str">
        <f ca="1">SelectionData!H42</f>
        <v/>
      </c>
      <c r="H42" s="107" t="str">
        <f ca="1">SelectionData!I42</f>
        <v/>
      </c>
      <c r="I42" s="40" t="str">
        <f ca="1">SelectionData!J42</f>
        <v/>
      </c>
      <c r="J42" s="104"/>
      <c r="K42" s="115"/>
      <c r="L42" s="95"/>
      <c r="M42" s="95" t="str">
        <f t="shared" ca="1" si="109"/>
        <v>-</v>
      </c>
      <c r="N42" s="95" t="str">
        <f>""</f>
        <v/>
      </c>
      <c r="O42" s="95" t="str">
        <f t="shared" ca="1" si="17"/>
        <v/>
      </c>
      <c r="P42" s="95" t="str">
        <f t="shared" ca="1" si="110"/>
        <v/>
      </c>
      <c r="Q42" s="80" t="str">
        <f t="shared" ca="1" si="111"/>
        <v/>
      </c>
      <c r="R42" s="80" t="str">
        <f t="shared" ca="1" si="112"/>
        <v/>
      </c>
      <c r="S42" s="96" t="str">
        <f t="shared" ca="1" si="108"/>
        <v/>
      </c>
      <c r="T42" s="97" t="str">
        <f>U42</f>
        <v/>
      </c>
      <c r="U42" s="95" t="str">
        <f>""</f>
        <v/>
      </c>
      <c r="V42" s="95"/>
      <c r="W42" s="95"/>
      <c r="X42" s="95"/>
      <c r="Y42" s="298" t="str">
        <f t="shared" ca="1" si="56"/>
        <v/>
      </c>
      <c r="Z42" s="271" t="str">
        <f t="shared" ca="1" si="18"/>
        <v/>
      </c>
      <c r="AA42" s="271" t="str">
        <f t="shared" ca="1" si="19"/>
        <v/>
      </c>
      <c r="AB42" s="271" t="str">
        <f t="shared" ca="1" si="20"/>
        <v/>
      </c>
      <c r="AC42" s="108">
        <f ca="1">SelectionData!C42</f>
        <v>0</v>
      </c>
      <c r="AD42" s="109">
        <f t="shared" ca="1" si="84"/>
        <v>0</v>
      </c>
      <c r="AE42" s="110">
        <f t="shared" ca="1" si="113"/>
        <v>0</v>
      </c>
      <c r="AF42" s="110">
        <f t="shared" ca="1" si="85"/>
        <v>0</v>
      </c>
      <c r="AG42" s="110">
        <f t="shared" ca="1" si="95"/>
        <v>0</v>
      </c>
      <c r="AH42" s="110">
        <f t="shared" ca="1" si="96"/>
        <v>0</v>
      </c>
      <c r="AI42" s="110">
        <f t="shared" ca="1" si="86"/>
        <v>0</v>
      </c>
      <c r="AJ42" s="110">
        <f t="shared" ca="1" si="87"/>
        <v>0</v>
      </c>
      <c r="AK42" s="110">
        <f t="shared" ca="1" si="88"/>
        <v>0</v>
      </c>
      <c r="AL42" s="110">
        <f t="shared" ca="1" si="89"/>
        <v>0</v>
      </c>
      <c r="AM42" s="110">
        <f t="shared" ca="1" si="114"/>
        <v>0</v>
      </c>
      <c r="AN42" s="110">
        <f t="shared" ca="1" si="115"/>
        <v>0</v>
      </c>
      <c r="AO42" s="110">
        <f t="shared" ca="1" si="90"/>
        <v>0</v>
      </c>
      <c r="AP42" s="111">
        <f t="shared" ca="1" si="91"/>
        <v>0</v>
      </c>
      <c r="AQ42" s="111">
        <f t="shared" ca="1" si="116"/>
        <v>0</v>
      </c>
      <c r="AR42" s="112">
        <f t="shared" ca="1" si="117"/>
        <v>0</v>
      </c>
      <c r="AS42" s="25">
        <f ca="1">IF(AND(SUM(AS$7:AS41)=1, SUM($AR42:AR42)=1,OR($AH42=1,$AG42=1)),1,0)</f>
        <v>0</v>
      </c>
      <c r="AT42" s="25">
        <f ca="1">IF(AND(SUM(AT$7:AT41)=1, SUM($AR42:AS42)=1,OR($AH42=1,$AG42=1)),1,0)</f>
        <v>0</v>
      </c>
      <c r="AU42" s="26">
        <f ca="1">IF(AND(SUM(AU$7:AU41)=1, SUM($AR42:AT42)=1,OR($AH42=1,AF42=1),SUM(AZ$7:AZ41)&lt;2),1,0)</f>
        <v>0</v>
      </c>
      <c r="AV42" s="26">
        <f ca="1">IF(AND(SUM(AV$7:AV41)=1, SUM($AR42:AU42)=1,OR($AI42=1,$AJ42=1,$AH42=1,$AF42=1)),1,0)</f>
        <v>0</v>
      </c>
      <c r="AW42" s="26">
        <f ca="1">IF(AND(SUM(AW$7:AW41)=1, SUM($AR42:AV42)=1,OR($AI42=1,$AJ42=1,$AH42=1,$AF42=1)),1,0)</f>
        <v>0</v>
      </c>
      <c r="AX42" s="26">
        <f ca="1">IF(AND(SUM(AX$7:AX41)=1, SUM($AR42:AW42)=1,OR($AI42=1,$AJ42=1,$AH42=1,$AF42=1)),1,0)</f>
        <v>0</v>
      </c>
      <c r="AY42" s="26">
        <f ca="1">IF(AND(SUM(AY$7:AY41)=1, SUM($AR42:AX42)=1,OR($AI42=1,$AJ42=1,$AH42=1,$AF42=1)),1,0)</f>
        <v>0</v>
      </c>
      <c r="AZ42" s="26">
        <f ca="1">IF(AND(SUM(AZ$7:AZ41)=1, SUM($AR42:AY42)=1,SUM(AU$7:AU41)&lt;2,OR(AI42=1,AJ42=1,AF42=1)),1,0)</f>
        <v>0</v>
      </c>
      <c r="BA42" s="26">
        <f ca="1">IF(AND(SUM(BA$7:BA41)=1,OR($AK42=1)),1,0)</f>
        <v>0</v>
      </c>
      <c r="BB42" s="26">
        <f ca="1">IF(AND(SUM(BB$7:BB41)=1,OR($AD42=1)),1,0)</f>
        <v>0</v>
      </c>
      <c r="BC42" s="27">
        <f ca="1">IF(SUM($AR42:BB42)=1,1,0)</f>
        <v>0</v>
      </c>
      <c r="BD42" s="28" t="str">
        <f t="shared" ca="1" si="97"/>
        <v/>
      </c>
      <c r="BE42" s="26" t="str">
        <f t="shared" ca="1" si="98"/>
        <v/>
      </c>
      <c r="BF42" s="26" t="str">
        <f t="shared" ca="1" si="99"/>
        <v/>
      </c>
      <c r="BG42" s="26" t="str">
        <f t="shared" ca="1" si="100"/>
        <v/>
      </c>
      <c r="BH42" s="26" t="str">
        <f t="shared" ca="1" si="101"/>
        <v/>
      </c>
      <c r="BI42" s="26" t="str">
        <f t="shared" ca="1" si="102"/>
        <v/>
      </c>
      <c r="BJ42" s="26" t="str">
        <f t="shared" ca="1" si="103"/>
        <v/>
      </c>
      <c r="BK42" s="26" t="str">
        <f t="shared" ca="1" si="104"/>
        <v/>
      </c>
      <c r="BL42" s="26" t="str">
        <f t="shared" ca="1" si="105"/>
        <v/>
      </c>
      <c r="BM42" s="26" t="str">
        <f t="shared" ca="1" si="106"/>
        <v/>
      </c>
      <c r="BN42" s="27" t="str">
        <f t="shared" ca="1" si="107"/>
        <v/>
      </c>
      <c r="BO42" s="284" t="str">
        <f t="shared" ca="1" si="46"/>
        <v/>
      </c>
      <c r="BP42" s="167" t="str">
        <f t="shared" ca="1" si="47"/>
        <v/>
      </c>
      <c r="BQ42" s="167" t="str">
        <f t="shared" ca="1" si="48"/>
        <v/>
      </c>
      <c r="BR42" s="167" t="str">
        <f t="shared" ca="1" si="49"/>
        <v/>
      </c>
      <c r="BS42" s="167" t="str">
        <f t="shared" ca="1" si="50"/>
        <v/>
      </c>
      <c r="BT42" s="167" t="str">
        <f t="shared" ca="1" si="51"/>
        <v/>
      </c>
      <c r="BU42" s="167" t="str">
        <f t="shared" ca="1" si="52"/>
        <v/>
      </c>
      <c r="BV42" s="167" t="str">
        <f t="shared" ca="1" si="53"/>
        <v/>
      </c>
      <c r="BW42" s="32" t="str">
        <f t="shared" ca="1" si="54"/>
        <v/>
      </c>
      <c r="BX42" s="113"/>
      <c r="BY42" s="73"/>
      <c r="BZ42" s="73" t="str">
        <f t="shared" ca="1" si="78"/>
        <v/>
      </c>
      <c r="CA42" s="252" t="str">
        <f t="shared" ca="1" si="79"/>
        <v/>
      </c>
      <c r="CB42" s="252" t="str">
        <f t="shared" ca="1" si="80"/>
        <v/>
      </c>
      <c r="CC42" s="252" t="str">
        <f t="shared" ca="1" si="81"/>
        <v/>
      </c>
      <c r="CD42" s="94"/>
      <c r="CE42" s="92">
        <f ca="1">'Product Codes'!G35</f>
        <v>0</v>
      </c>
      <c r="CF42" s="94"/>
      <c r="CG42" s="94"/>
      <c r="CH42" s="94"/>
      <c r="CI42" s="93"/>
      <c r="CJ42" s="93"/>
      <c r="CK42" s="93"/>
      <c r="CL42" s="93"/>
      <c r="CM42" s="93"/>
      <c r="CN42" s="93"/>
      <c r="CO42" s="93"/>
      <c r="CP42" s="93"/>
      <c r="CQ42" s="93"/>
      <c r="CR42" s="93"/>
      <c r="CS42" s="93"/>
      <c r="CT42" s="93"/>
      <c r="CU42" s="93"/>
      <c r="CV42" s="93"/>
      <c r="CW42" s="93"/>
      <c r="CX42" s="93"/>
      <c r="CY42" s="93"/>
      <c r="CZ42" s="93"/>
      <c r="DA42" s="93"/>
      <c r="DB42" s="93"/>
      <c r="DC42" s="93"/>
      <c r="DD42" s="93"/>
      <c r="DE42" s="93"/>
      <c r="DF42" s="93"/>
      <c r="DG42" s="93"/>
      <c r="DH42" s="93"/>
      <c r="DI42" s="93"/>
      <c r="DJ42" s="93"/>
      <c r="DK42" s="93"/>
      <c r="DL42" s="93"/>
      <c r="DM42" s="93"/>
      <c r="DN42" s="93"/>
      <c r="DO42" s="93"/>
      <c r="DP42" s="93"/>
      <c r="DQ42" s="93"/>
      <c r="DR42" s="93"/>
      <c r="DS42" s="93"/>
      <c r="DT42" s="93"/>
      <c r="DU42" s="93"/>
      <c r="DV42" s="93"/>
      <c r="DW42" s="93"/>
      <c r="DX42" s="93"/>
      <c r="DY42" s="93"/>
      <c r="DZ42" s="93"/>
      <c r="EA42" s="93"/>
      <c r="EB42" s="93"/>
      <c r="EC42" s="93"/>
      <c r="ED42" s="93"/>
      <c r="EE42" s="93"/>
      <c r="EF42" s="93"/>
      <c r="EG42" s="93"/>
      <c r="EH42" s="93"/>
      <c r="EI42" s="93"/>
      <c r="EJ42" s="93"/>
      <c r="EK42" s="93"/>
      <c r="EL42" s="93"/>
      <c r="EM42" s="93"/>
      <c r="EN42" s="93"/>
      <c r="EO42" s="93"/>
      <c r="EP42" s="93"/>
      <c r="EQ42" s="93"/>
      <c r="ER42" s="93"/>
      <c r="ES42" s="93"/>
      <c r="ET42" s="93"/>
      <c r="EU42" s="93"/>
      <c r="EV42" s="93"/>
      <c r="EW42" s="93"/>
      <c r="EX42" s="93"/>
      <c r="EY42" s="93"/>
      <c r="EZ42" s="93"/>
      <c r="FA42" s="93"/>
      <c r="FB42" s="93"/>
      <c r="FC42" s="93"/>
      <c r="FD42" s="93"/>
      <c r="FE42" s="93"/>
      <c r="FF42" s="93"/>
      <c r="FG42" s="93"/>
      <c r="FH42" s="93"/>
      <c r="FI42" s="93"/>
      <c r="FJ42" s="93"/>
      <c r="FK42" s="93"/>
      <c r="FL42" s="93"/>
      <c r="FM42" s="93"/>
      <c r="FN42" s="93"/>
      <c r="FO42" s="93"/>
      <c r="FP42" s="93"/>
      <c r="FQ42" s="93"/>
      <c r="FR42" s="93"/>
      <c r="FS42" s="93"/>
      <c r="FT42" s="93"/>
      <c r="FU42" s="93"/>
      <c r="FV42" s="93"/>
    </row>
    <row r="43" spans="1:178" s="92" customFormat="1" ht="15" customHeight="1" thickBot="1" x14ac:dyDescent="0.3">
      <c r="A43" s="94"/>
      <c r="B43" s="94"/>
      <c r="C43" s="203" t="str">
        <f ca="1">CONCATENATE(SelectionData!D43,N43)</f>
        <v>Kanavapelti ulkoilmakanavaan</v>
      </c>
      <c r="D43" s="118" t="s">
        <v>50</v>
      </c>
      <c r="E43" s="55" t="str">
        <f t="shared" ref="E43:E44" si="118">HYPERLINK("#"&amp;ADDRESS(ROW(),COLUMN()-1),CHAR(128))</f>
        <v>€</v>
      </c>
      <c r="F43" s="213" t="str">
        <f t="shared" ca="1" si="77"/>
        <v/>
      </c>
      <c r="G43" s="212"/>
      <c r="H43" s="212"/>
      <c r="I43" s="213" t="str">
        <f t="shared" ref="I43:I57" si="119">M43</f>
        <v>-</v>
      </c>
      <c r="J43" s="104"/>
      <c r="K43" s="115"/>
      <c r="L43" s="95"/>
      <c r="M43" s="95" t="str">
        <f t="shared" si="109"/>
        <v>-</v>
      </c>
      <c r="N43" s="116" t="str">
        <f>IF((AND(D43="-",(OR($D$10="W3 Econo",$D$10="W9 Econo",$D$10="W4 Econo",$D43&lt;&gt;"-",$D$32&lt;&gt;"-",$D$33&lt;&gt;"-")))),$N$3,"")</f>
        <v/>
      </c>
      <c r="O43" s="95" t="str">
        <f t="shared" si="17"/>
        <v/>
      </c>
      <c r="P43" s="95" t="str">
        <f t="shared" ca="1" si="110"/>
        <v/>
      </c>
      <c r="Q43" s="80" t="str">
        <f t="shared" ca="1" si="111"/>
        <v/>
      </c>
      <c r="R43" s="80" t="str">
        <f t="shared" ca="1" si="112"/>
        <v/>
      </c>
      <c r="S43" s="96" t="str">
        <f t="shared" si="108"/>
        <v/>
      </c>
      <c r="T43" s="125" t="str">
        <f ca="1">IF(OR(F43="SET Relay 1",F43="SET Relay 2"),V43,U43)</f>
        <v>[108 SD1 IO]</v>
      </c>
      <c r="U43" s="301" t="s">
        <v>285</v>
      </c>
      <c r="V43" s="301" t="s">
        <v>284</v>
      </c>
      <c r="W43" s="95"/>
      <c r="X43" s="95"/>
      <c r="Y43" s="298" t="str">
        <f t="shared" ca="1" si="56"/>
        <v xml:space="preserve"> [403-DO</v>
      </c>
      <c r="Z43" s="271" t="str">
        <f t="shared" ca="1" si="18"/>
        <v/>
      </c>
      <c r="AA43" s="271" t="str">
        <f t="shared" ca="1" si="19"/>
        <v xml:space="preserve"> [403-DO</v>
      </c>
      <c r="AB43" s="271" t="str">
        <f t="shared" ca="1" si="20"/>
        <v/>
      </c>
      <c r="AC43" s="108" t="str">
        <f ca="1">SelectionData!C43</f>
        <v>DO_ALL</v>
      </c>
      <c r="AD43" s="109">
        <f t="shared" ca="1" si="84"/>
        <v>0</v>
      </c>
      <c r="AE43" s="110">
        <f t="shared" ca="1" si="113"/>
        <v>0</v>
      </c>
      <c r="AF43" s="110">
        <f t="shared" ca="1" si="85"/>
        <v>0</v>
      </c>
      <c r="AG43" s="110">
        <f t="shared" ca="1" si="95"/>
        <v>0</v>
      </c>
      <c r="AH43" s="110">
        <f t="shared" ca="1" si="96"/>
        <v>0</v>
      </c>
      <c r="AI43" s="110">
        <f t="shared" ca="1" si="86"/>
        <v>0</v>
      </c>
      <c r="AJ43" s="110">
        <f t="shared" ca="1" si="87"/>
        <v>0</v>
      </c>
      <c r="AK43" s="110">
        <f t="shared" ca="1" si="88"/>
        <v>0</v>
      </c>
      <c r="AL43" s="110">
        <f t="shared" ca="1" si="89"/>
        <v>0</v>
      </c>
      <c r="AM43" s="110">
        <f t="shared" ca="1" si="114"/>
        <v>0</v>
      </c>
      <c r="AN43" s="110">
        <f t="shared" ca="1" si="115"/>
        <v>0</v>
      </c>
      <c r="AO43" s="110">
        <f t="shared" ca="1" si="90"/>
        <v>0</v>
      </c>
      <c r="AP43" s="111">
        <f t="shared" ca="1" si="91"/>
        <v>0</v>
      </c>
      <c r="AQ43" s="111">
        <f t="shared" ca="1" si="116"/>
        <v>0</v>
      </c>
      <c r="AR43" s="112">
        <f t="shared" ca="1" si="117"/>
        <v>0</v>
      </c>
      <c r="AS43" s="25">
        <f ca="1">IF(AND(SUM(AS$7:AS42)=1, SUM($AR43:AR43)=1,OR($AH43=1,$AG43=1)),1,0)</f>
        <v>0</v>
      </c>
      <c r="AT43" s="25">
        <f ca="1">IF(AND(SUM(AT$7:AT42)=1, SUM($AR43:AS43)=1,OR($AH43=1,$AG43=1)),1,0)</f>
        <v>0</v>
      </c>
      <c r="AU43" s="26">
        <f ca="1">IF(AND(SUM(AU$7:AU42)=1, SUM($AR43:AT43)=1,OR($AH43=1,AF43=1),SUM(AZ$7:AZ42)&lt;2),1,0)</f>
        <v>0</v>
      </c>
      <c r="AV43" s="26">
        <f ca="1">IF(AND(SUM(AV$7:AV42)=1, SUM($AR43:AU43)=1,OR($AI43=1,$AJ43=1,$AH43=1,$AF43=1)),1,0)</f>
        <v>0</v>
      </c>
      <c r="AW43" s="26">
        <f ca="1">IF(AND(SUM(AW$7:AW42)=1, SUM($AR43:AV43)=1,OR($AI43=1,$AJ43=1,$AH43=1,$AF43=1)),1,0)</f>
        <v>0</v>
      </c>
      <c r="AX43" s="26">
        <f ca="1">IF(AND(SUM(AX$7:AX42)=1, SUM($AR43:AW43)=1,OR($AI43=1,$AJ43=1,$AH43=1,$AF43=1)),1,0)</f>
        <v>0</v>
      </c>
      <c r="AY43" s="26">
        <f ca="1">IF(AND(SUM(AY$7:AY42)=1, SUM($AR43:AX43)=1,OR($AI43=1,$AJ43=1,$AH43=1,$AF43=1)),1,0)</f>
        <v>0</v>
      </c>
      <c r="AZ43" s="26">
        <f ca="1">IF(AND(SUM(AZ$7:AZ42)=1, SUM($AR43:AY43)=1,SUM(AU$7:AU42)&lt;2,OR(AI43=1,AJ43=1,AF43=1)),1,0)</f>
        <v>0</v>
      </c>
      <c r="BA43" s="26">
        <f ca="1">IF(AND(SUM(BA$7:BA42)=1,OR($AK43=1)),1,0)</f>
        <v>0</v>
      </c>
      <c r="BB43" s="26">
        <f ca="1">IF(AND(SUM(BB$7:BB42)=1,OR($AD43=1)),1,0)</f>
        <v>0</v>
      </c>
      <c r="BC43" s="27">
        <f ca="1">IF(SUM($AR43:BB43)=1,1,0)</f>
        <v>0</v>
      </c>
      <c r="BD43" s="28" t="str">
        <f t="shared" ca="1" si="97"/>
        <v/>
      </c>
      <c r="BE43" s="26" t="str">
        <f t="shared" ca="1" si="98"/>
        <v/>
      </c>
      <c r="BF43" s="26" t="str">
        <f t="shared" ca="1" si="99"/>
        <v/>
      </c>
      <c r="BG43" s="26" t="str">
        <f t="shared" ca="1" si="100"/>
        <v/>
      </c>
      <c r="BH43" s="26" t="str">
        <f t="shared" ca="1" si="101"/>
        <v/>
      </c>
      <c r="BI43" s="26" t="str">
        <f t="shared" ca="1" si="102"/>
        <v/>
      </c>
      <c r="BJ43" s="26" t="str">
        <f t="shared" ca="1" si="103"/>
        <v/>
      </c>
      <c r="BK43" s="26" t="str">
        <f t="shared" ca="1" si="104"/>
        <v/>
      </c>
      <c r="BL43" s="26" t="str">
        <f t="shared" ca="1" si="105"/>
        <v/>
      </c>
      <c r="BM43" s="26" t="str">
        <f t="shared" ca="1" si="106"/>
        <v/>
      </c>
      <c r="BN43" s="27" t="str">
        <f t="shared" ca="1" si="107"/>
        <v/>
      </c>
      <c r="BO43" s="284" t="str">
        <f t="shared" ca="1" si="46"/>
        <v/>
      </c>
      <c r="BP43" s="167" t="str">
        <f t="shared" ca="1" si="47"/>
        <v/>
      </c>
      <c r="BQ43" s="167" t="str">
        <f t="shared" ca="1" si="48"/>
        <v/>
      </c>
      <c r="BR43" s="167" t="str">
        <f t="shared" ca="1" si="49"/>
        <v/>
      </c>
      <c r="BS43" s="167" t="str">
        <f t="shared" ca="1" si="50"/>
        <v/>
      </c>
      <c r="BT43" s="167" t="str">
        <f t="shared" ca="1" si="51"/>
        <v/>
      </c>
      <c r="BU43" s="167" t="str">
        <f t="shared" ca="1" si="52"/>
        <v/>
      </c>
      <c r="BV43" s="167" t="str">
        <f t="shared" ca="1" si="53"/>
        <v/>
      </c>
      <c r="BW43" s="32" t="str">
        <f t="shared" ca="1" si="54"/>
        <v/>
      </c>
      <c r="BX43" s="113"/>
      <c r="BY43" s="73"/>
      <c r="BZ43" s="73" t="str">
        <f t="shared" ca="1" si="78"/>
        <v/>
      </c>
      <c r="CA43" s="252" t="str">
        <f t="shared" ca="1" si="79"/>
        <v/>
      </c>
      <c r="CB43" s="252" t="str">
        <f t="shared" ca="1" si="80"/>
        <v/>
      </c>
      <c r="CC43" s="252" t="str">
        <f t="shared" ca="1" si="81"/>
        <v/>
      </c>
      <c r="CD43" s="94"/>
      <c r="CE43" s="92">
        <f ca="1">'Product Codes'!G36</f>
        <v>0</v>
      </c>
      <c r="CF43" s="94"/>
      <c r="CG43" s="94"/>
      <c r="CH43" s="94"/>
      <c r="CI43" s="93"/>
      <c r="CJ43" s="93"/>
      <c r="CK43" s="93"/>
      <c r="CL43" s="93"/>
      <c r="CM43" s="93"/>
      <c r="CN43" s="93"/>
      <c r="CO43" s="93"/>
      <c r="CP43" s="93"/>
      <c r="CQ43" s="93"/>
      <c r="CR43" s="93"/>
      <c r="CS43" s="93"/>
      <c r="CT43" s="93"/>
      <c r="CU43" s="93"/>
      <c r="CV43" s="93"/>
      <c r="CW43" s="93"/>
      <c r="CX43" s="93"/>
      <c r="CY43" s="93"/>
      <c r="CZ43" s="93"/>
      <c r="DA43" s="93"/>
      <c r="DB43" s="93"/>
      <c r="DC43" s="93"/>
      <c r="DD43" s="93"/>
      <c r="DE43" s="93"/>
      <c r="DF43" s="93"/>
      <c r="DG43" s="93"/>
      <c r="DH43" s="93"/>
      <c r="DI43" s="93"/>
      <c r="DJ43" s="93"/>
      <c r="DK43" s="93"/>
      <c r="DL43" s="93"/>
      <c r="DM43" s="93"/>
      <c r="DN43" s="93"/>
      <c r="DO43" s="93"/>
      <c r="DP43" s="93"/>
      <c r="DQ43" s="93"/>
      <c r="DR43" s="93"/>
      <c r="DS43" s="93"/>
      <c r="DT43" s="93"/>
      <c r="DU43" s="93"/>
      <c r="DV43" s="93"/>
      <c r="DW43" s="93"/>
      <c r="DX43" s="93"/>
      <c r="DY43" s="93"/>
      <c r="DZ43" s="93"/>
      <c r="EA43" s="93"/>
      <c r="EB43" s="93"/>
      <c r="EC43" s="93"/>
      <c r="ED43" s="93"/>
      <c r="EE43" s="93"/>
      <c r="EF43" s="93"/>
      <c r="EG43" s="93"/>
      <c r="EH43" s="93"/>
      <c r="EI43" s="93"/>
      <c r="EJ43" s="93"/>
      <c r="EK43" s="93"/>
      <c r="EL43" s="93"/>
      <c r="EM43" s="93"/>
      <c r="EN43" s="93"/>
      <c r="EO43" s="93"/>
      <c r="EP43" s="93"/>
      <c r="EQ43" s="93"/>
      <c r="ER43" s="93"/>
      <c r="ES43" s="93"/>
      <c r="ET43" s="93"/>
      <c r="EU43" s="93"/>
      <c r="EV43" s="93"/>
      <c r="EW43" s="93"/>
      <c r="EX43" s="93"/>
      <c r="EY43" s="93"/>
      <c r="EZ43" s="93"/>
      <c r="FA43" s="93"/>
      <c r="FB43" s="93"/>
      <c r="FC43" s="93"/>
      <c r="FD43" s="93"/>
      <c r="FE43" s="93"/>
      <c r="FF43" s="93"/>
      <c r="FG43" s="93"/>
      <c r="FH43" s="93"/>
      <c r="FI43" s="93"/>
      <c r="FJ43" s="93"/>
      <c r="FK43" s="93"/>
      <c r="FL43" s="93"/>
      <c r="FM43" s="93"/>
      <c r="FN43" s="93"/>
      <c r="FO43" s="93"/>
      <c r="FP43" s="93"/>
      <c r="FQ43" s="93"/>
      <c r="FR43" s="93"/>
      <c r="FS43" s="93"/>
      <c r="FT43" s="93"/>
      <c r="FU43" s="93"/>
      <c r="FV43" s="93"/>
    </row>
    <row r="44" spans="1:178" s="92" customFormat="1" ht="15" customHeight="1" thickBot="1" x14ac:dyDescent="0.3">
      <c r="A44" s="94"/>
      <c r="B44" s="94"/>
      <c r="C44" s="233" t="str">
        <f ca="1">CONCATENATE(SelectionData!D44,N44)</f>
        <v>Kanavapelti jäteilmakanavaan</v>
      </c>
      <c r="D44" s="118" t="s">
        <v>50</v>
      </c>
      <c r="E44" s="119" t="str">
        <f t="shared" si="118"/>
        <v>€</v>
      </c>
      <c r="F44" s="215" t="str">
        <f t="shared" ca="1" si="77"/>
        <v/>
      </c>
      <c r="G44" s="202"/>
      <c r="H44" s="202"/>
      <c r="I44" s="215" t="str">
        <f t="shared" si="119"/>
        <v>-</v>
      </c>
      <c r="J44" s="104"/>
      <c r="K44" s="115"/>
      <c r="L44" s="95"/>
      <c r="M44" s="95" t="str">
        <f t="shared" si="109"/>
        <v>-</v>
      </c>
      <c r="N44" s="95" t="str">
        <f>""</f>
        <v/>
      </c>
      <c r="O44" s="95" t="str">
        <f t="shared" si="17"/>
        <v/>
      </c>
      <c r="P44" s="95" t="str">
        <f t="shared" ca="1" si="110"/>
        <v/>
      </c>
      <c r="Q44" s="80" t="str">
        <f t="shared" ca="1" si="111"/>
        <v/>
      </c>
      <c r="R44" s="80" t="str">
        <f t="shared" ca="1" si="112"/>
        <v/>
      </c>
      <c r="S44" s="96" t="str">
        <f t="shared" si="108"/>
        <v/>
      </c>
      <c r="T44" s="125" t="str">
        <f ca="1">IF(OR(F44="SET Relay 1",F44="SET Relay 2"),V44,U44)</f>
        <v>[109 SD2 IO]</v>
      </c>
      <c r="U44" s="301" t="s">
        <v>286</v>
      </c>
      <c r="V44" s="301" t="s">
        <v>287</v>
      </c>
      <c r="W44" s="95"/>
      <c r="X44" s="95"/>
      <c r="Y44" s="298" t="str">
        <f t="shared" ca="1" si="56"/>
        <v xml:space="preserve"> [403-DO</v>
      </c>
      <c r="Z44" s="271" t="str">
        <f t="shared" ca="1" si="18"/>
        <v/>
      </c>
      <c r="AA44" s="271" t="str">
        <f t="shared" ca="1" si="19"/>
        <v xml:space="preserve"> [403-DO</v>
      </c>
      <c r="AB44" s="271" t="str">
        <f t="shared" ca="1" si="20"/>
        <v/>
      </c>
      <c r="AC44" s="108" t="str">
        <f ca="1">SelectionData!C44</f>
        <v>DO_ALL</v>
      </c>
      <c r="AD44" s="109">
        <f t="shared" ca="1" si="84"/>
        <v>0</v>
      </c>
      <c r="AE44" s="110">
        <f t="shared" ca="1" si="113"/>
        <v>0</v>
      </c>
      <c r="AF44" s="110">
        <f t="shared" ca="1" si="85"/>
        <v>0</v>
      </c>
      <c r="AG44" s="110">
        <f t="shared" ca="1" si="95"/>
        <v>0</v>
      </c>
      <c r="AH44" s="110">
        <f t="shared" ca="1" si="96"/>
        <v>0</v>
      </c>
      <c r="AI44" s="110">
        <f t="shared" ca="1" si="86"/>
        <v>0</v>
      </c>
      <c r="AJ44" s="110">
        <f t="shared" ca="1" si="87"/>
        <v>0</v>
      </c>
      <c r="AK44" s="110">
        <f t="shared" ca="1" si="88"/>
        <v>0</v>
      </c>
      <c r="AL44" s="110">
        <f t="shared" ca="1" si="89"/>
        <v>0</v>
      </c>
      <c r="AM44" s="110">
        <f t="shared" ca="1" si="114"/>
        <v>0</v>
      </c>
      <c r="AN44" s="110">
        <f t="shared" ca="1" si="115"/>
        <v>0</v>
      </c>
      <c r="AO44" s="110">
        <f t="shared" ca="1" si="90"/>
        <v>0</v>
      </c>
      <c r="AP44" s="111">
        <f t="shared" ca="1" si="91"/>
        <v>0</v>
      </c>
      <c r="AQ44" s="111">
        <f t="shared" ca="1" si="116"/>
        <v>0</v>
      </c>
      <c r="AR44" s="112">
        <f t="shared" ca="1" si="117"/>
        <v>0</v>
      </c>
      <c r="AS44" s="25">
        <f ca="1">IF(AND(SUM(AS$7:AS43)=1, SUM($AR44:AR44)=1,OR($AH44=1,$AG44=1)),1,0)</f>
        <v>0</v>
      </c>
      <c r="AT44" s="25">
        <f ca="1">IF(AND(SUM(AT$7:AT43)=1, SUM($AR44:AS44)=1,OR($AH44=1,$AG44=1)),1,0)</f>
        <v>0</v>
      </c>
      <c r="AU44" s="26">
        <f ca="1">IF(AND(SUM(AU$7:AU43)=1, SUM($AR44:AT44)=1,OR($AH44=1,AF44=1),SUM(AZ$7:AZ43)&lt;2),1,0)</f>
        <v>0</v>
      </c>
      <c r="AV44" s="26">
        <f ca="1">IF(AND(SUM(AV$7:AV43)=1, SUM($AR44:AU44)=1,OR($AI44=1,$AJ44=1,$AH44=1,$AF44=1)),1,0)</f>
        <v>0</v>
      </c>
      <c r="AW44" s="26">
        <f ca="1">IF(AND(SUM(AW$7:AW43)=1, SUM($AR44:AV44)=1,OR($AI44=1,$AJ44=1,$AH44=1,$AF44=1)),1,0)</f>
        <v>0</v>
      </c>
      <c r="AX44" s="26">
        <f ca="1">IF(AND(SUM(AX$7:AX43)=1, SUM($AR44:AW44)=1,OR($AI44=1,$AJ44=1,$AH44=1,$AF44=1)),1,0)</f>
        <v>0</v>
      </c>
      <c r="AY44" s="26">
        <f ca="1">IF(AND(SUM(AY$7:AY43)=1, SUM($AR44:AX44)=1,OR($AI44=1,$AJ44=1,$AH44=1,$AF44=1)),1,0)</f>
        <v>0</v>
      </c>
      <c r="AZ44" s="26">
        <f ca="1">IF(AND(SUM(AZ$7:AZ43)=1, SUM($AR44:AY44)=1,SUM(AU$7:AU43)&lt;2,OR(AI44=1,AJ44=1,AF44=1)),1,0)</f>
        <v>0</v>
      </c>
      <c r="BA44" s="26">
        <f ca="1">IF(AND(SUM(BA$7:BA43)=1,OR($AK44=1)),1,0)</f>
        <v>0</v>
      </c>
      <c r="BB44" s="26">
        <f ca="1">IF(AND(SUM(BB$7:BB43)=1,OR($AD44=1)),1,0)</f>
        <v>0</v>
      </c>
      <c r="BC44" s="27">
        <f ca="1">IF(SUM($AR44:BB44)=1,1,0)</f>
        <v>0</v>
      </c>
      <c r="BD44" s="28" t="str">
        <f t="shared" ca="1" si="97"/>
        <v/>
      </c>
      <c r="BE44" s="26" t="str">
        <f t="shared" ca="1" si="98"/>
        <v/>
      </c>
      <c r="BF44" s="26" t="str">
        <f t="shared" ca="1" si="99"/>
        <v/>
      </c>
      <c r="BG44" s="26" t="str">
        <f t="shared" ca="1" si="100"/>
        <v/>
      </c>
      <c r="BH44" s="26" t="str">
        <f t="shared" ca="1" si="101"/>
        <v/>
      </c>
      <c r="BI44" s="26" t="str">
        <f t="shared" ca="1" si="102"/>
        <v/>
      </c>
      <c r="BJ44" s="26" t="str">
        <f t="shared" ca="1" si="103"/>
        <v/>
      </c>
      <c r="BK44" s="26" t="str">
        <f t="shared" ca="1" si="104"/>
        <v/>
      </c>
      <c r="BL44" s="26" t="str">
        <f t="shared" ca="1" si="105"/>
        <v/>
      </c>
      <c r="BM44" s="26" t="str">
        <f t="shared" ca="1" si="106"/>
        <v/>
      </c>
      <c r="BN44" s="27" t="str">
        <f t="shared" ca="1" si="107"/>
        <v/>
      </c>
      <c r="BO44" s="284" t="str">
        <f t="shared" ca="1" si="46"/>
        <v/>
      </c>
      <c r="BP44" s="167" t="str">
        <f t="shared" ca="1" si="47"/>
        <v/>
      </c>
      <c r="BQ44" s="167" t="str">
        <f t="shared" ca="1" si="48"/>
        <v/>
      </c>
      <c r="BR44" s="167" t="str">
        <f t="shared" ca="1" si="49"/>
        <v/>
      </c>
      <c r="BS44" s="167" t="str">
        <f t="shared" ca="1" si="50"/>
        <v/>
      </c>
      <c r="BT44" s="167" t="str">
        <f t="shared" ca="1" si="51"/>
        <v/>
      </c>
      <c r="BU44" s="167" t="str">
        <f t="shared" ca="1" si="52"/>
        <v/>
      </c>
      <c r="BV44" s="167" t="str">
        <f t="shared" ca="1" si="53"/>
        <v/>
      </c>
      <c r="BW44" s="32" t="str">
        <f t="shared" ca="1" si="54"/>
        <v/>
      </c>
      <c r="BX44" s="113"/>
      <c r="BY44" s="73"/>
      <c r="BZ44" s="73" t="str">
        <f t="shared" ca="1" si="78"/>
        <v/>
      </c>
      <c r="CA44" s="252" t="str">
        <f t="shared" ca="1" si="79"/>
        <v/>
      </c>
      <c r="CB44" s="252" t="str">
        <f t="shared" ca="1" si="80"/>
        <v/>
      </c>
      <c r="CC44" s="252" t="str">
        <f t="shared" ca="1" si="81"/>
        <v/>
      </c>
      <c r="CD44" s="94"/>
      <c r="CE44" s="92">
        <f ca="1">'Product Codes'!G37</f>
        <v>0</v>
      </c>
      <c r="CF44" s="94"/>
      <c r="CG44" s="94"/>
      <c r="CH44" s="94"/>
      <c r="CI44" s="93"/>
      <c r="CJ44" s="93"/>
      <c r="CK44" s="93"/>
      <c r="CL44" s="93"/>
      <c r="CM44" s="93"/>
      <c r="CN44" s="93"/>
      <c r="CO44" s="93"/>
      <c r="CP44" s="93"/>
      <c r="CQ44" s="93"/>
      <c r="CR44" s="93"/>
      <c r="CS44" s="93"/>
      <c r="CT44" s="93"/>
      <c r="CU44" s="93"/>
      <c r="CV44" s="93"/>
      <c r="CW44" s="93"/>
      <c r="CX44" s="93"/>
      <c r="CY44" s="93"/>
      <c r="CZ44" s="93"/>
      <c r="DA44" s="93"/>
      <c r="DB44" s="93"/>
      <c r="DC44" s="93"/>
      <c r="DD44" s="93"/>
      <c r="DE44" s="93"/>
      <c r="DF44" s="93"/>
      <c r="DG44" s="93"/>
      <c r="DH44" s="93"/>
      <c r="DI44" s="93"/>
      <c r="DJ44" s="93"/>
      <c r="DK44" s="93"/>
      <c r="DL44" s="93"/>
      <c r="DM44" s="93"/>
      <c r="DN44" s="93"/>
      <c r="DO44" s="93"/>
      <c r="DP44" s="93"/>
      <c r="DQ44" s="93"/>
      <c r="DR44" s="93"/>
      <c r="DS44" s="93"/>
      <c r="DT44" s="93"/>
      <c r="DU44" s="93"/>
      <c r="DV44" s="93"/>
      <c r="DW44" s="93"/>
      <c r="DX44" s="93"/>
      <c r="DY44" s="93"/>
      <c r="DZ44" s="93"/>
      <c r="EA44" s="93"/>
      <c r="EB44" s="93"/>
      <c r="EC44" s="93"/>
      <c r="ED44" s="93"/>
      <c r="EE44" s="93"/>
      <c r="EF44" s="93"/>
      <c r="EG44" s="93"/>
      <c r="EH44" s="93"/>
      <c r="EI44" s="93"/>
      <c r="EJ44" s="93"/>
      <c r="EK44" s="93"/>
      <c r="EL44" s="93"/>
      <c r="EM44" s="93"/>
      <c r="EN44" s="93"/>
      <c r="EO44" s="93"/>
      <c r="EP44" s="93"/>
      <c r="EQ44" s="93"/>
      <c r="ER44" s="93"/>
      <c r="ES44" s="93"/>
      <c r="ET44" s="93"/>
      <c r="EU44" s="93"/>
      <c r="EV44" s="93"/>
      <c r="EW44" s="93"/>
      <c r="EX44" s="93"/>
      <c r="EY44" s="93"/>
      <c r="EZ44" s="93"/>
      <c r="FA44" s="93"/>
      <c r="FB44" s="93"/>
      <c r="FC44" s="93"/>
      <c r="FD44" s="93"/>
      <c r="FE44" s="93"/>
      <c r="FF44" s="93"/>
      <c r="FG44" s="93"/>
      <c r="FH44" s="93"/>
      <c r="FI44" s="93"/>
      <c r="FJ44" s="93"/>
      <c r="FK44" s="93"/>
      <c r="FL44" s="93"/>
      <c r="FM44" s="93"/>
      <c r="FN44" s="93"/>
      <c r="FO44" s="93"/>
      <c r="FP44" s="93"/>
      <c r="FQ44" s="93"/>
      <c r="FR44" s="93"/>
      <c r="FS44" s="93"/>
      <c r="FT44" s="93"/>
      <c r="FU44" s="93"/>
      <c r="FV44" s="93"/>
    </row>
    <row r="45" spans="1:178" s="92" customFormat="1" ht="15" customHeight="1" thickBot="1" x14ac:dyDescent="0.3">
      <c r="A45" s="94"/>
      <c r="B45" s="94"/>
      <c r="C45" s="234" t="str">
        <f ca="1">CONCATENATE(SelectionData!D45,N45)</f>
        <v>Vakiokanavapainesäätö tuloilmalle</v>
      </c>
      <c r="D45" s="118" t="s">
        <v>50</v>
      </c>
      <c r="E45" s="55" t="str">
        <f t="shared" ref="E45:E110" si="120">HYPERLINK("#"&amp;ADDRESS(ROW(),COLUMN()-1),CHAR(128))</f>
        <v>€</v>
      </c>
      <c r="F45" s="217" t="str">
        <f t="shared" ca="1" si="77"/>
        <v/>
      </c>
      <c r="G45" s="200"/>
      <c r="H45" s="200"/>
      <c r="I45" s="217" t="str">
        <f t="shared" si="119"/>
        <v>-</v>
      </c>
      <c r="J45" s="104"/>
      <c r="K45" s="115"/>
      <c r="L45" s="95"/>
      <c r="M45" s="95" t="str">
        <f t="shared" si="109"/>
        <v>-</v>
      </c>
      <c r="N45" s="95" t="str">
        <f>""</f>
        <v/>
      </c>
      <c r="O45" s="95" t="str">
        <f t="shared" si="17"/>
        <v/>
      </c>
      <c r="P45" s="95" t="str">
        <f t="shared" ca="1" si="110"/>
        <v/>
      </c>
      <c r="Q45" s="80" t="str">
        <f t="shared" ca="1" si="111"/>
        <v/>
      </c>
      <c r="R45" s="80" t="str">
        <f t="shared" ca="1" si="112"/>
        <v/>
      </c>
      <c r="S45" s="96" t="str">
        <f t="shared" si="108"/>
        <v/>
      </c>
      <c r="T45" s="97" t="str">
        <f t="shared" si="3"/>
        <v>[110-CPC Supply]</v>
      </c>
      <c r="U45" s="301" t="s">
        <v>241</v>
      </c>
      <c r="V45" s="95"/>
      <c r="W45" s="95"/>
      <c r="X45" s="95"/>
      <c r="Y45" s="298" t="str">
        <f t="shared" ca="1" si="56"/>
        <v xml:space="preserve"> [402-AI</v>
      </c>
      <c r="Z45" s="271" t="str">
        <f t="shared" ca="1" si="18"/>
        <v xml:space="preserve"> [402-AI</v>
      </c>
      <c r="AA45" s="271" t="str">
        <f t="shared" ca="1" si="19"/>
        <v/>
      </c>
      <c r="AB45" s="271" t="str">
        <f t="shared" ca="1" si="20"/>
        <v/>
      </c>
      <c r="AC45" s="108" t="str">
        <f ca="1">SelectionData!C45</f>
        <v>AI</v>
      </c>
      <c r="AD45" s="109">
        <f t="shared" ca="1" si="84"/>
        <v>0</v>
      </c>
      <c r="AE45" s="110">
        <f t="shared" ca="1" si="113"/>
        <v>0</v>
      </c>
      <c r="AF45" s="110">
        <f t="shared" ca="1" si="85"/>
        <v>0</v>
      </c>
      <c r="AG45" s="110">
        <f t="shared" ca="1" si="95"/>
        <v>0</v>
      </c>
      <c r="AH45" s="110">
        <f t="shared" ca="1" si="96"/>
        <v>0</v>
      </c>
      <c r="AI45" s="110">
        <f t="shared" ca="1" si="86"/>
        <v>0</v>
      </c>
      <c r="AJ45" s="110">
        <f t="shared" ca="1" si="87"/>
        <v>0</v>
      </c>
      <c r="AK45" s="110">
        <f t="shared" ca="1" si="88"/>
        <v>0</v>
      </c>
      <c r="AL45" s="110">
        <f t="shared" ca="1" si="89"/>
        <v>0</v>
      </c>
      <c r="AM45" s="110">
        <f t="shared" ca="1" si="114"/>
        <v>0</v>
      </c>
      <c r="AN45" s="110">
        <f t="shared" ca="1" si="115"/>
        <v>0</v>
      </c>
      <c r="AO45" s="110">
        <f t="shared" ca="1" si="90"/>
        <v>0</v>
      </c>
      <c r="AP45" s="111">
        <f t="shared" ca="1" si="91"/>
        <v>0</v>
      </c>
      <c r="AQ45" s="111">
        <f t="shared" ca="1" si="116"/>
        <v>0</v>
      </c>
      <c r="AR45" s="112">
        <f t="shared" ca="1" si="117"/>
        <v>0</v>
      </c>
      <c r="AS45" s="25">
        <f ca="1">IF(AND(SUM(AS$7:AS44)=1, SUM($AR45:AR45)=1,OR($AH45=1,$AG45=1)),1,0)</f>
        <v>0</v>
      </c>
      <c r="AT45" s="25">
        <f ca="1">IF(AND(SUM(AT$7:AT44)=1, SUM($AR45:AS45)=1,OR($AH45=1,$AG45=1)),1,0)</f>
        <v>0</v>
      </c>
      <c r="AU45" s="26">
        <f ca="1">IF(AND(SUM(AU$7:AU44)=1, SUM($AR45:AT45)=1,OR($AH45=1,AF45=1),SUM(AZ$7:AZ44)&lt;2),1,0)</f>
        <v>0</v>
      </c>
      <c r="AV45" s="26">
        <f ca="1">IF(AND(SUM(AV$7:AV44)=1, SUM($AR45:AU45)=1,OR($AI45=1,$AJ45=1,$AH45=1,$AF45=1)),1,0)</f>
        <v>0</v>
      </c>
      <c r="AW45" s="26">
        <f ca="1">IF(AND(SUM(AW$7:AW44)=1, SUM($AR45:AV45)=1,OR($AI45=1,$AJ45=1,$AH45=1,$AF45=1)),1,0)</f>
        <v>0</v>
      </c>
      <c r="AX45" s="26">
        <f ca="1">IF(AND(SUM(AX$7:AX44)=1, SUM($AR45:AW45)=1,OR($AI45=1,$AJ45=1,$AH45=1,$AF45=1)),1,0)</f>
        <v>0</v>
      </c>
      <c r="AY45" s="26">
        <f ca="1">IF(AND(SUM(AY$7:AY44)=1, SUM($AR45:AX45)=1,OR($AI45=1,$AJ45=1,$AH45=1,$AF45=1)),1,0)</f>
        <v>0</v>
      </c>
      <c r="AZ45" s="26">
        <f ca="1">IF(AND(SUM(AZ$7:AZ44)=1, SUM($AR45:AY45)=1,SUM(AU$7:AU44)&lt;2,OR(AI45=1,AJ45=1,AF45=1)),1,0)</f>
        <v>0</v>
      </c>
      <c r="BA45" s="26">
        <f ca="1">IF(AND(SUM(BA$7:BA44)=1,OR($AK45=1)),1,0)</f>
        <v>0</v>
      </c>
      <c r="BB45" s="26">
        <f ca="1">IF(AND(SUM(BB$7:BB44)=1,OR($AD45=1)),1,0)</f>
        <v>0</v>
      </c>
      <c r="BC45" s="27">
        <f ca="1">IF(SUM($AR45:BB45)=1,1,0)</f>
        <v>0</v>
      </c>
      <c r="BD45" s="28" t="str">
        <f t="shared" ca="1" si="97"/>
        <v/>
      </c>
      <c r="BE45" s="26" t="str">
        <f t="shared" ca="1" si="98"/>
        <v/>
      </c>
      <c r="BF45" s="26" t="str">
        <f t="shared" ca="1" si="99"/>
        <v/>
      </c>
      <c r="BG45" s="26" t="str">
        <f t="shared" ca="1" si="100"/>
        <v/>
      </c>
      <c r="BH45" s="26" t="str">
        <f t="shared" ca="1" si="101"/>
        <v/>
      </c>
      <c r="BI45" s="26" t="str">
        <f t="shared" ca="1" si="102"/>
        <v/>
      </c>
      <c r="BJ45" s="26" t="str">
        <f t="shared" ca="1" si="103"/>
        <v/>
      </c>
      <c r="BK45" s="26" t="str">
        <f t="shared" ca="1" si="104"/>
        <v/>
      </c>
      <c r="BL45" s="26" t="str">
        <f t="shared" ca="1" si="105"/>
        <v/>
      </c>
      <c r="BM45" s="26" t="str">
        <f t="shared" ca="1" si="106"/>
        <v/>
      </c>
      <c r="BN45" s="27" t="str">
        <f t="shared" ca="1" si="107"/>
        <v/>
      </c>
      <c r="BO45" s="284" t="str">
        <f t="shared" ca="1" si="46"/>
        <v/>
      </c>
      <c r="BP45" s="167" t="str">
        <f t="shared" ca="1" si="47"/>
        <v/>
      </c>
      <c r="BQ45" s="167" t="str">
        <f t="shared" ca="1" si="48"/>
        <v/>
      </c>
      <c r="BR45" s="167" t="str">
        <f t="shared" ca="1" si="49"/>
        <v/>
      </c>
      <c r="BS45" s="167" t="str">
        <f t="shared" ca="1" si="50"/>
        <v/>
      </c>
      <c r="BT45" s="167" t="str">
        <f t="shared" ca="1" si="51"/>
        <v/>
      </c>
      <c r="BU45" s="167" t="str">
        <f t="shared" ca="1" si="52"/>
        <v/>
      </c>
      <c r="BV45" s="167" t="str">
        <f t="shared" ca="1" si="53"/>
        <v/>
      </c>
      <c r="BW45" s="32" t="str">
        <f t="shared" ca="1" si="54"/>
        <v/>
      </c>
      <c r="BX45" s="113"/>
      <c r="BY45" s="73"/>
      <c r="BZ45" s="73" t="str">
        <f t="shared" ca="1" si="78"/>
        <v/>
      </c>
      <c r="CA45" s="252" t="str">
        <f t="shared" ca="1" si="79"/>
        <v/>
      </c>
      <c r="CB45" s="252" t="str">
        <f t="shared" ca="1" si="80"/>
        <v/>
      </c>
      <c r="CC45" s="252" t="str">
        <f t="shared" ca="1" si="81"/>
        <v/>
      </c>
      <c r="CD45" s="94"/>
      <c r="CE45" s="92">
        <f ca="1">'Product Codes'!G38</f>
        <v>0</v>
      </c>
      <c r="CF45" s="94"/>
      <c r="CG45" s="94"/>
      <c r="CH45" s="94"/>
      <c r="CI45" s="93"/>
      <c r="CJ45" s="93"/>
      <c r="CK45" s="93"/>
      <c r="CL45" s="93"/>
      <c r="CM45" s="93"/>
      <c r="CN45" s="93"/>
      <c r="CO45" s="93"/>
      <c r="CP45" s="93"/>
      <c r="CQ45" s="93"/>
      <c r="CR45" s="93"/>
      <c r="CS45" s="93"/>
      <c r="CT45" s="93"/>
      <c r="CU45" s="93"/>
      <c r="CV45" s="93"/>
      <c r="CW45" s="93"/>
      <c r="CX45" s="93"/>
      <c r="CY45" s="93"/>
      <c r="CZ45" s="93"/>
      <c r="DA45" s="93"/>
      <c r="DB45" s="93"/>
      <c r="DC45" s="93"/>
      <c r="DD45" s="93"/>
      <c r="DE45" s="93"/>
      <c r="DF45" s="93"/>
      <c r="DG45" s="93"/>
      <c r="DH45" s="93"/>
      <c r="DI45" s="93"/>
      <c r="DJ45" s="93"/>
      <c r="DK45" s="93"/>
      <c r="DL45" s="93"/>
      <c r="DM45" s="93"/>
      <c r="DN45" s="93"/>
      <c r="DO45" s="93"/>
      <c r="DP45" s="93"/>
      <c r="DQ45" s="93"/>
      <c r="DR45" s="93"/>
      <c r="DS45" s="93"/>
      <c r="DT45" s="93"/>
      <c r="DU45" s="93"/>
      <c r="DV45" s="93"/>
      <c r="DW45" s="93"/>
      <c r="DX45" s="93"/>
      <c r="DY45" s="93"/>
      <c r="DZ45" s="93"/>
      <c r="EA45" s="93"/>
      <c r="EB45" s="93"/>
      <c r="EC45" s="93"/>
      <c r="ED45" s="93"/>
      <c r="EE45" s="93"/>
      <c r="EF45" s="93"/>
      <c r="EG45" s="93"/>
      <c r="EH45" s="93"/>
      <c r="EI45" s="93"/>
      <c r="EJ45" s="93"/>
      <c r="EK45" s="93"/>
      <c r="EL45" s="93"/>
      <c r="EM45" s="93"/>
      <c r="EN45" s="93"/>
      <c r="EO45" s="93"/>
      <c r="EP45" s="93"/>
      <c r="EQ45" s="93"/>
      <c r="ER45" s="93"/>
      <c r="ES45" s="93"/>
      <c r="ET45" s="93"/>
      <c r="EU45" s="93"/>
      <c r="EV45" s="93"/>
      <c r="EW45" s="93"/>
      <c r="EX45" s="93"/>
      <c r="EY45" s="93"/>
      <c r="EZ45" s="93"/>
      <c r="FA45" s="93"/>
      <c r="FB45" s="93"/>
      <c r="FC45" s="93"/>
      <c r="FD45" s="93"/>
      <c r="FE45" s="93"/>
      <c r="FF45" s="93"/>
      <c r="FG45" s="93"/>
      <c r="FH45" s="93"/>
      <c r="FI45" s="93"/>
      <c r="FJ45" s="93"/>
      <c r="FK45" s="93"/>
      <c r="FL45" s="93"/>
      <c r="FM45" s="93"/>
      <c r="FN45" s="93"/>
      <c r="FO45" s="93"/>
      <c r="FP45" s="93"/>
      <c r="FQ45" s="93"/>
      <c r="FR45" s="93"/>
      <c r="FS45" s="93"/>
      <c r="FT45" s="93"/>
      <c r="FU45" s="93"/>
      <c r="FV45" s="93"/>
    </row>
    <row r="46" spans="1:178" s="92" customFormat="1" ht="15" customHeight="1" thickBot="1" x14ac:dyDescent="0.3">
      <c r="A46" s="94"/>
      <c r="B46" s="94"/>
      <c r="C46" s="233" t="str">
        <f ca="1">CONCATENATE(SelectionData!D46,N46)</f>
        <v>Vakiokanavapainesäätö poistoilmalle</v>
      </c>
      <c r="D46" s="118" t="s">
        <v>50</v>
      </c>
      <c r="E46" s="119" t="str">
        <f t="shared" si="120"/>
        <v>€</v>
      </c>
      <c r="F46" s="215" t="str">
        <f t="shared" ca="1" si="77"/>
        <v/>
      </c>
      <c r="G46" s="202"/>
      <c r="H46" s="202"/>
      <c r="I46" s="215" t="str">
        <f t="shared" si="119"/>
        <v>-</v>
      </c>
      <c r="J46" s="104"/>
      <c r="K46" s="115"/>
      <c r="L46" s="95"/>
      <c r="M46" s="95" t="str">
        <f t="shared" si="109"/>
        <v>-</v>
      </c>
      <c r="N46" s="95" t="str">
        <f>""</f>
        <v/>
      </c>
      <c r="O46" s="95" t="str">
        <f t="shared" si="17"/>
        <v/>
      </c>
      <c r="P46" s="95" t="str">
        <f t="shared" ca="1" si="110"/>
        <v/>
      </c>
      <c r="Q46" s="80" t="str">
        <f t="shared" ca="1" si="111"/>
        <v/>
      </c>
      <c r="R46" s="80" t="str">
        <f t="shared" ca="1" si="112"/>
        <v/>
      </c>
      <c r="S46" s="96" t="str">
        <f t="shared" si="108"/>
        <v/>
      </c>
      <c r="T46" s="97" t="str">
        <f t="shared" si="3"/>
        <v>[111-CPC Extract]</v>
      </c>
      <c r="U46" s="301" t="s">
        <v>242</v>
      </c>
      <c r="V46" s="95"/>
      <c r="W46" s="95"/>
      <c r="X46" s="95"/>
      <c r="Y46" s="298" t="str">
        <f ca="1">IF(OR(F46=$AS$6,F46=$AT$6),"",CONCATENATE(Z46,AA46,AB46,BO46,BP46,BQ46,BR46,BS46,BT46,BU46,BV46,BW46))</f>
        <v xml:space="preserve"> [402-AI</v>
      </c>
      <c r="Z46" s="271" t="str">
        <f t="shared" ca="1" si="18"/>
        <v xml:space="preserve"> [402-AI</v>
      </c>
      <c r="AA46" s="271" t="str">
        <f t="shared" ca="1" si="19"/>
        <v/>
      </c>
      <c r="AB46" s="271" t="str">
        <f t="shared" ca="1" si="20"/>
        <v/>
      </c>
      <c r="AC46" s="108" t="str">
        <f ca="1">SelectionData!C46</f>
        <v>AI</v>
      </c>
      <c r="AD46" s="109">
        <f t="shared" ca="1" si="84"/>
        <v>0</v>
      </c>
      <c r="AE46" s="110">
        <f t="shared" ca="1" si="113"/>
        <v>0</v>
      </c>
      <c r="AF46" s="110">
        <f t="shared" ca="1" si="85"/>
        <v>0</v>
      </c>
      <c r="AG46" s="110">
        <f t="shared" ca="1" si="95"/>
        <v>0</v>
      </c>
      <c r="AH46" s="110">
        <f t="shared" ca="1" si="96"/>
        <v>0</v>
      </c>
      <c r="AI46" s="110">
        <f t="shared" ca="1" si="86"/>
        <v>0</v>
      </c>
      <c r="AJ46" s="110">
        <f t="shared" ca="1" si="87"/>
        <v>0</v>
      </c>
      <c r="AK46" s="110">
        <f t="shared" ca="1" si="88"/>
        <v>0</v>
      </c>
      <c r="AL46" s="110">
        <f t="shared" ca="1" si="89"/>
        <v>0</v>
      </c>
      <c r="AM46" s="110">
        <f t="shared" ca="1" si="114"/>
        <v>0</v>
      </c>
      <c r="AN46" s="110">
        <f t="shared" ca="1" si="115"/>
        <v>0</v>
      </c>
      <c r="AO46" s="110">
        <f t="shared" ca="1" si="90"/>
        <v>0</v>
      </c>
      <c r="AP46" s="111">
        <f t="shared" ca="1" si="91"/>
        <v>0</v>
      </c>
      <c r="AQ46" s="111">
        <f t="shared" ca="1" si="116"/>
        <v>0</v>
      </c>
      <c r="AR46" s="112">
        <f t="shared" ca="1" si="117"/>
        <v>0</v>
      </c>
      <c r="AS46" s="25">
        <f ca="1">IF(AND(SUM(AS$7:AS45)=1, SUM($AR46:AR46)=1,OR($AH46=1,$AG46=1)),1,0)</f>
        <v>0</v>
      </c>
      <c r="AT46" s="25">
        <f ca="1">IF(AND(SUM(AT$7:AT45)=1, SUM($AR46:AS46)=1,OR($AH46=1,$AG46=1)),1,0)</f>
        <v>0</v>
      </c>
      <c r="AU46" s="26">
        <f ca="1">IF(AND(SUM(AU$7:AU45)=1, SUM($AR46:AT46)=1,OR($AH46=1,AF46=1),SUM(AZ$7:AZ45)&lt;2),1,0)</f>
        <v>0</v>
      </c>
      <c r="AV46" s="26">
        <f ca="1">IF(AND(SUM(AV$7:AV45)=1, SUM($AR46:AU46)=1,OR($AI46=1,$AJ46=1,$AH46=1,$AF46=1)),1,0)</f>
        <v>0</v>
      </c>
      <c r="AW46" s="26">
        <f ca="1">IF(AND(SUM(AW$7:AW45)=1, SUM($AR46:AV46)=1,OR($AI46=1,$AJ46=1,$AH46=1,$AF46=1)),1,0)</f>
        <v>0</v>
      </c>
      <c r="AX46" s="26">
        <f ca="1">IF(AND(SUM(AX$7:AX45)=1, SUM($AR46:AW46)=1,OR($AI46=1,$AJ46=1,$AH46=1,$AF46=1)),1,0)</f>
        <v>0</v>
      </c>
      <c r="AY46" s="26">
        <f ca="1">IF(AND(SUM(AY$7:AY45)=1, SUM($AR46:AX46)=1,OR($AI46=1,$AJ46=1,$AH46=1,$AF46=1)),1,0)</f>
        <v>0</v>
      </c>
      <c r="AZ46" s="26">
        <f ca="1">IF(AND(SUM(AZ$7:AZ45)=1, SUM($AR46:AY46)=1,SUM(AU$7:AU45)&lt;2,OR(AI46=1,AJ46=1,AF46=1)),1,0)</f>
        <v>0</v>
      </c>
      <c r="BA46" s="26">
        <f ca="1">IF(AND(SUM(BA$7:BA45)=1,OR($AK46=1)),1,0)</f>
        <v>0</v>
      </c>
      <c r="BB46" s="26">
        <f ca="1">IF(AND(SUM(BB$7:BB45)=1,OR($AD46=1)),1,0)</f>
        <v>0</v>
      </c>
      <c r="BC46" s="27">
        <f ca="1">IF(SUM($AR46:BB46)=1,1,0)</f>
        <v>0</v>
      </c>
      <c r="BD46" s="28" t="str">
        <f t="shared" ca="1" si="97"/>
        <v/>
      </c>
      <c r="BE46" s="26" t="str">
        <f t="shared" ca="1" si="98"/>
        <v/>
      </c>
      <c r="BF46" s="26" t="str">
        <f t="shared" ca="1" si="99"/>
        <v/>
      </c>
      <c r="BG46" s="26" t="str">
        <f t="shared" ca="1" si="100"/>
        <v/>
      </c>
      <c r="BH46" s="26" t="str">
        <f t="shared" ca="1" si="101"/>
        <v/>
      </c>
      <c r="BI46" s="26" t="str">
        <f t="shared" ca="1" si="102"/>
        <v/>
      </c>
      <c r="BJ46" s="26" t="str">
        <f t="shared" ca="1" si="103"/>
        <v/>
      </c>
      <c r="BK46" s="26" t="str">
        <f t="shared" ca="1" si="104"/>
        <v/>
      </c>
      <c r="BL46" s="26" t="str">
        <f t="shared" ca="1" si="105"/>
        <v/>
      </c>
      <c r="BM46" s="26" t="str">
        <f t="shared" ca="1" si="106"/>
        <v/>
      </c>
      <c r="BN46" s="27" t="str">
        <f t="shared" ca="1" si="107"/>
        <v/>
      </c>
      <c r="BO46" s="284" t="str">
        <f t="shared" ca="1" si="46"/>
        <v/>
      </c>
      <c r="BP46" s="167" t="str">
        <f t="shared" ca="1" si="47"/>
        <v/>
      </c>
      <c r="BQ46" s="167" t="str">
        <f t="shared" ca="1" si="48"/>
        <v/>
      </c>
      <c r="BR46" s="167" t="str">
        <f t="shared" ca="1" si="49"/>
        <v/>
      </c>
      <c r="BS46" s="167" t="str">
        <f t="shared" ca="1" si="50"/>
        <v/>
      </c>
      <c r="BT46" s="167" t="str">
        <f t="shared" ca="1" si="51"/>
        <v/>
      </c>
      <c r="BU46" s="167" t="str">
        <f t="shared" ca="1" si="52"/>
        <v/>
      </c>
      <c r="BV46" s="167" t="str">
        <f t="shared" ca="1" si="53"/>
        <v/>
      </c>
      <c r="BW46" s="32" t="str">
        <f t="shared" ca="1" si="54"/>
        <v/>
      </c>
      <c r="BX46" s="113"/>
      <c r="BY46" s="73"/>
      <c r="BZ46"/>
      <c r="CA46" s="252" t="str">
        <f t="shared" ca="1" si="79"/>
        <v/>
      </c>
      <c r="CB46" s="252" t="str">
        <f t="shared" ca="1" si="80"/>
        <v/>
      </c>
      <c r="CC46" s="252" t="str">
        <f t="shared" ca="1" si="81"/>
        <v/>
      </c>
      <c r="CD46" s="94"/>
      <c r="CE46" s="92">
        <f ca="1">'Product Codes'!G39</f>
        <v>0</v>
      </c>
      <c r="CF46" s="94"/>
      <c r="CG46" s="94"/>
      <c r="CH46" s="94"/>
      <c r="CI46" s="93"/>
      <c r="CJ46" s="93"/>
      <c r="CK46" s="93"/>
      <c r="CL46" s="93"/>
      <c r="CM46" s="93"/>
      <c r="CN46" s="93"/>
      <c r="CO46" s="93"/>
      <c r="CP46" s="93"/>
      <c r="CQ46" s="93"/>
      <c r="CR46" s="93"/>
      <c r="CS46" s="93"/>
      <c r="CT46" s="93"/>
      <c r="CU46" s="93"/>
      <c r="CV46" s="93"/>
      <c r="CW46" s="93"/>
      <c r="CX46" s="93"/>
      <c r="CY46" s="93"/>
      <c r="CZ46" s="93"/>
      <c r="DA46" s="93"/>
      <c r="DB46" s="93"/>
      <c r="DC46" s="93"/>
      <c r="DD46" s="93"/>
      <c r="DE46" s="93"/>
      <c r="DF46" s="93"/>
      <c r="DG46" s="93"/>
      <c r="DH46" s="93"/>
      <c r="DI46" s="93"/>
      <c r="DJ46" s="93"/>
      <c r="DK46" s="93"/>
      <c r="DL46" s="93"/>
      <c r="DM46" s="93"/>
      <c r="DN46" s="93"/>
      <c r="DO46" s="93"/>
      <c r="DP46" s="93"/>
      <c r="DQ46" s="93"/>
      <c r="DR46" s="93"/>
      <c r="DS46" s="93"/>
      <c r="DT46" s="93"/>
      <c r="DU46" s="93"/>
      <c r="DV46" s="93"/>
      <c r="DW46" s="93"/>
      <c r="DX46" s="93"/>
      <c r="DY46" s="93"/>
      <c r="DZ46" s="93"/>
      <c r="EA46" s="93"/>
      <c r="EB46" s="93"/>
      <c r="EC46" s="93"/>
      <c r="ED46" s="93"/>
      <c r="EE46" s="93"/>
      <c r="EF46" s="93"/>
      <c r="EG46" s="93"/>
      <c r="EH46" s="93"/>
      <c r="EI46" s="93"/>
      <c r="EJ46" s="93"/>
      <c r="EK46" s="93"/>
      <c r="EL46" s="93"/>
      <c r="EM46" s="93"/>
      <c r="EN46" s="93"/>
      <c r="EO46" s="93"/>
      <c r="EP46" s="93"/>
      <c r="EQ46" s="93"/>
      <c r="ER46" s="93"/>
      <c r="ES46" s="93"/>
      <c r="ET46" s="93"/>
      <c r="EU46" s="93"/>
      <c r="EV46" s="93"/>
      <c r="EW46" s="93"/>
      <c r="EX46" s="93"/>
      <c r="EY46" s="93"/>
      <c r="EZ46" s="93"/>
      <c r="FA46" s="93"/>
      <c r="FB46" s="93"/>
      <c r="FC46" s="93"/>
      <c r="FD46" s="93"/>
      <c r="FE46" s="93"/>
      <c r="FF46" s="93"/>
      <c r="FG46" s="93"/>
      <c r="FH46" s="93"/>
      <c r="FI46" s="93"/>
      <c r="FJ46" s="93"/>
      <c r="FK46" s="93"/>
      <c r="FL46" s="93"/>
      <c r="FM46" s="93"/>
      <c r="FN46" s="93"/>
      <c r="FO46" s="93"/>
      <c r="FP46" s="93"/>
      <c r="FQ46" s="93"/>
      <c r="FR46" s="93"/>
      <c r="FS46" s="93"/>
      <c r="FT46" s="93"/>
      <c r="FU46" s="93"/>
      <c r="FV46" s="93"/>
    </row>
    <row r="47" spans="1:178" s="92" customFormat="1" ht="15" customHeight="1" thickBot="1" x14ac:dyDescent="0.3">
      <c r="A47" s="94"/>
      <c r="B47" s="94"/>
      <c r="C47" s="235" t="str">
        <f ca="1">CONCATENATE(SelectionData!D47,N47)</f>
        <v>24V20W Power toimilaitteille</v>
      </c>
      <c r="D47" s="118" t="s">
        <v>50</v>
      </c>
      <c r="E47" s="55" t="str">
        <f t="shared" si="120"/>
        <v>€</v>
      </c>
      <c r="F47" s="218" t="str">
        <f t="shared" ca="1" si="77"/>
        <v/>
      </c>
      <c r="G47" s="209"/>
      <c r="H47" s="209"/>
      <c r="I47" s="218" t="str">
        <f t="shared" si="119"/>
        <v>-</v>
      </c>
      <c r="J47" s="104"/>
      <c r="K47" s="115"/>
      <c r="L47" s="95"/>
      <c r="M47" s="95" t="str">
        <f t="shared" si="109"/>
        <v>-</v>
      </c>
      <c r="N47" s="116" t="str">
        <f>IF(AND(D47="-",D32="-",D33="-",OR(D44&lt;&gt;"-",D43&lt;&gt;"-")),$N$3,"")</f>
        <v/>
      </c>
      <c r="O47" s="95" t="str">
        <f t="shared" si="17"/>
        <v/>
      </c>
      <c r="P47" s="95" t="str">
        <f t="shared" ca="1" si="110"/>
        <v/>
      </c>
      <c r="Q47" s="80" t="str">
        <f t="shared" ca="1" si="111"/>
        <v/>
      </c>
      <c r="R47" s="80" t="str">
        <f t="shared" ca="1" si="112"/>
        <v/>
      </c>
      <c r="S47" s="96" t="str">
        <f t="shared" si="108"/>
        <v/>
      </c>
      <c r="T47" s="97" t="str">
        <f t="shared" si="3"/>
        <v/>
      </c>
      <c r="U47" s="95" t="str">
        <f>""</f>
        <v/>
      </c>
      <c r="V47" s="95"/>
      <c r="W47" s="95"/>
      <c r="X47" s="95"/>
      <c r="Y47" s="298" t="str">
        <f t="shared" ca="1" si="56"/>
        <v/>
      </c>
      <c r="Z47" s="271" t="str">
        <f t="shared" ca="1" si="18"/>
        <v/>
      </c>
      <c r="AA47" s="271" t="str">
        <f t="shared" ca="1" si="19"/>
        <v/>
      </c>
      <c r="AB47" s="271" t="str">
        <f t="shared" ca="1" si="20"/>
        <v/>
      </c>
      <c r="AC47" s="108" t="str">
        <f ca="1">SelectionData!C47</f>
        <v>PWR</v>
      </c>
      <c r="AD47" s="109">
        <f t="shared" ca="1" si="84"/>
        <v>0</v>
      </c>
      <c r="AE47" s="110">
        <f t="shared" ca="1" si="113"/>
        <v>0</v>
      </c>
      <c r="AF47" s="110">
        <f t="shared" ca="1" si="85"/>
        <v>0</v>
      </c>
      <c r="AG47" s="110">
        <f t="shared" ca="1" si="95"/>
        <v>0</v>
      </c>
      <c r="AH47" s="110">
        <f t="shared" ca="1" si="96"/>
        <v>0</v>
      </c>
      <c r="AI47" s="110">
        <f t="shared" ca="1" si="86"/>
        <v>0</v>
      </c>
      <c r="AJ47" s="110">
        <f t="shared" ca="1" si="87"/>
        <v>0</v>
      </c>
      <c r="AK47" s="110">
        <f t="shared" ca="1" si="88"/>
        <v>0</v>
      </c>
      <c r="AL47" s="110">
        <f t="shared" ca="1" si="89"/>
        <v>0</v>
      </c>
      <c r="AM47" s="110">
        <f t="shared" ca="1" si="114"/>
        <v>0</v>
      </c>
      <c r="AN47" s="110">
        <f t="shared" ca="1" si="115"/>
        <v>0</v>
      </c>
      <c r="AO47" s="110">
        <f t="shared" ca="1" si="90"/>
        <v>0</v>
      </c>
      <c r="AP47" s="111">
        <f t="shared" ca="1" si="91"/>
        <v>0</v>
      </c>
      <c r="AQ47" s="111">
        <f t="shared" ca="1" si="116"/>
        <v>0</v>
      </c>
      <c r="AR47" s="112">
        <f t="shared" ca="1" si="117"/>
        <v>0</v>
      </c>
      <c r="AS47" s="25">
        <f ca="1">IF(AND(SUM(AS$7:AS46)=1, SUM($AR47:AR47)=1,OR($AH47=1,$AG47=1)),1,0)</f>
        <v>0</v>
      </c>
      <c r="AT47" s="25">
        <f ca="1">IF(AND(SUM(AT$7:AT46)=1, SUM($AR47:AS47)=1,OR($AH47=1,$AG47=1)),1,0)</f>
        <v>0</v>
      </c>
      <c r="AU47" s="26">
        <f ca="1">IF(AND(SUM(AU$7:AU46)=1, SUM($AR47:AT47)=1,OR($AH47=1,AF47=1),SUM(AZ$7:AZ46)&lt;2),1,0)</f>
        <v>0</v>
      </c>
      <c r="AV47" s="26">
        <f ca="1">IF(AND(SUM(AV$7:AV46)=1, SUM($AR47:AU47)=1,OR($AI47=1,$AJ47=1,$AH47=1,$AF47=1)),1,0)</f>
        <v>0</v>
      </c>
      <c r="AW47" s="26">
        <f ca="1">IF(AND(SUM(AW$7:AW46)=1, SUM($AR47:AV47)=1,OR($AI47=1,$AJ47=1,$AH47=1,$AF47=1)),1,0)</f>
        <v>0</v>
      </c>
      <c r="AX47" s="26">
        <f ca="1">IF(AND(SUM(AX$7:AX46)=1, SUM($AR47:AW47)=1,OR($AI47=1,$AJ47=1,$AH47=1,$AF47=1)),1,0)</f>
        <v>0</v>
      </c>
      <c r="AY47" s="26">
        <f ca="1">IF(AND(SUM(AY$7:AY46)=1, SUM($AR47:AX47)=1,OR($AI47=1,$AJ47=1,$AH47=1,$AF47=1)),1,0)</f>
        <v>0</v>
      </c>
      <c r="AZ47" s="26">
        <f ca="1">IF(AND(SUM(AZ$7:AZ46)=1, SUM($AR47:AY47)=1,SUM(AU$7:AU46)&lt;2,OR(AI47=1,AJ47=1,AF47=1)),1,0)</f>
        <v>0</v>
      </c>
      <c r="BA47" s="26">
        <f ca="1">IF(AND(SUM(BA$7:BA46)=1,OR($AK47=1)),1,0)</f>
        <v>0</v>
      </c>
      <c r="BB47" s="26">
        <f ca="1">IF(AND(SUM(BB$7:BB46)=1,OR($AD47=1)),1,0)</f>
        <v>0</v>
      </c>
      <c r="BC47" s="27">
        <f ca="1">IF(SUM($AR47:BB47)=1,1,0)</f>
        <v>0</v>
      </c>
      <c r="BD47" s="28" t="str">
        <f t="shared" ca="1" si="97"/>
        <v/>
      </c>
      <c r="BE47" s="26" t="str">
        <f t="shared" ca="1" si="98"/>
        <v/>
      </c>
      <c r="BF47" s="26" t="str">
        <f t="shared" ca="1" si="99"/>
        <v/>
      </c>
      <c r="BG47" s="26" t="str">
        <f t="shared" ca="1" si="100"/>
        <v/>
      </c>
      <c r="BH47" s="26" t="str">
        <f t="shared" ca="1" si="101"/>
        <v/>
      </c>
      <c r="BI47" s="26" t="str">
        <f t="shared" ca="1" si="102"/>
        <v/>
      </c>
      <c r="BJ47" s="26" t="str">
        <f t="shared" ca="1" si="103"/>
        <v/>
      </c>
      <c r="BK47" s="26" t="str">
        <f t="shared" ca="1" si="104"/>
        <v/>
      </c>
      <c r="BL47" s="26" t="str">
        <f t="shared" ca="1" si="105"/>
        <v/>
      </c>
      <c r="BM47" s="26" t="str">
        <f t="shared" ca="1" si="106"/>
        <v/>
      </c>
      <c r="BN47" s="27" t="str">
        <f t="shared" ca="1" si="107"/>
        <v/>
      </c>
      <c r="BO47" s="284" t="str">
        <f t="shared" ca="1" si="46"/>
        <v/>
      </c>
      <c r="BP47" s="167" t="str">
        <f t="shared" ca="1" si="47"/>
        <v/>
      </c>
      <c r="BQ47" s="167" t="str">
        <f t="shared" ca="1" si="48"/>
        <v/>
      </c>
      <c r="BR47" s="167" t="str">
        <f t="shared" ca="1" si="49"/>
        <v/>
      </c>
      <c r="BS47" s="167" t="str">
        <f t="shared" ca="1" si="50"/>
        <v/>
      </c>
      <c r="BT47" s="167" t="str">
        <f t="shared" ca="1" si="51"/>
        <v/>
      </c>
      <c r="BU47" s="167" t="str">
        <f t="shared" ca="1" si="52"/>
        <v/>
      </c>
      <c r="BV47" s="167" t="str">
        <f t="shared" ca="1" si="53"/>
        <v/>
      </c>
      <c r="BW47" s="32" t="str">
        <f t="shared" ca="1" si="54"/>
        <v/>
      </c>
      <c r="BX47" s="113"/>
      <c r="BY47" s="73"/>
      <c r="BZ47" s="73" t="str">
        <f t="shared" ca="1" si="78"/>
        <v/>
      </c>
      <c r="CA47" s="252" t="str">
        <f t="shared" ca="1" si="79"/>
        <v/>
      </c>
      <c r="CB47" s="252" t="str">
        <f t="shared" ca="1" si="80"/>
        <v/>
      </c>
      <c r="CC47" s="252" t="str">
        <f t="shared" ca="1" si="81"/>
        <v/>
      </c>
      <c r="CD47" s="94"/>
      <c r="CE47" s="92">
        <f ca="1">'Product Codes'!G40</f>
        <v>0</v>
      </c>
      <c r="CF47" s="94"/>
      <c r="CG47" s="94"/>
      <c r="CH47" s="94"/>
      <c r="CI47" s="93"/>
      <c r="CJ47" s="93"/>
      <c r="CK47" s="93"/>
      <c r="CL47" s="93"/>
      <c r="CM47" s="93"/>
      <c r="CN47" s="93"/>
      <c r="CO47" s="93"/>
      <c r="CP47" s="93"/>
      <c r="CQ47" s="93"/>
      <c r="CR47" s="93"/>
      <c r="CS47" s="93"/>
      <c r="CT47" s="93"/>
      <c r="CU47" s="93"/>
      <c r="CV47" s="93"/>
      <c r="CW47" s="93"/>
      <c r="CX47" s="93"/>
      <c r="CY47" s="93"/>
      <c r="CZ47" s="93"/>
      <c r="DA47" s="93"/>
      <c r="DB47" s="93"/>
      <c r="DC47" s="93"/>
      <c r="DD47" s="93"/>
      <c r="DE47" s="93"/>
      <c r="DF47" s="93"/>
      <c r="DG47" s="93"/>
      <c r="DH47" s="93"/>
      <c r="DI47" s="93"/>
      <c r="DJ47" s="93"/>
      <c r="DK47" s="93"/>
      <c r="DL47" s="93"/>
      <c r="DM47" s="93"/>
      <c r="DN47" s="93"/>
      <c r="DO47" s="93"/>
      <c r="DP47" s="93"/>
      <c r="DQ47" s="93"/>
      <c r="DR47" s="93"/>
      <c r="DS47" s="93"/>
      <c r="DT47" s="93"/>
      <c r="DU47" s="93"/>
      <c r="DV47" s="93"/>
      <c r="DW47" s="93"/>
      <c r="DX47" s="93"/>
      <c r="DY47" s="93"/>
      <c r="DZ47" s="93"/>
      <c r="EA47" s="93"/>
      <c r="EB47" s="93"/>
      <c r="EC47" s="93"/>
      <c r="ED47" s="93"/>
      <c r="EE47" s="93"/>
      <c r="EF47" s="93"/>
      <c r="EG47" s="93"/>
      <c r="EH47" s="93"/>
      <c r="EI47" s="93"/>
      <c r="EJ47" s="93"/>
      <c r="EK47" s="93"/>
      <c r="EL47" s="93"/>
      <c r="EM47" s="93"/>
      <c r="EN47" s="93"/>
      <c r="EO47" s="93"/>
      <c r="EP47" s="93"/>
      <c r="EQ47" s="93"/>
      <c r="ER47" s="93"/>
      <c r="ES47" s="93"/>
      <c r="ET47" s="93"/>
      <c r="EU47" s="93"/>
      <c r="EV47" s="93"/>
      <c r="EW47" s="93"/>
      <c r="EX47" s="93"/>
      <c r="EY47" s="93"/>
      <c r="EZ47" s="93"/>
      <c r="FA47" s="93"/>
      <c r="FB47" s="93"/>
      <c r="FC47" s="93"/>
      <c r="FD47" s="93"/>
      <c r="FE47" s="93"/>
      <c r="FF47" s="93"/>
      <c r="FG47" s="93"/>
      <c r="FH47" s="93"/>
      <c r="FI47" s="93"/>
      <c r="FJ47" s="93"/>
      <c r="FK47" s="93"/>
      <c r="FL47" s="93"/>
      <c r="FM47" s="93"/>
      <c r="FN47" s="93"/>
      <c r="FO47" s="93"/>
      <c r="FP47" s="93"/>
      <c r="FQ47" s="93"/>
      <c r="FR47" s="93"/>
      <c r="FS47" s="93"/>
      <c r="FT47" s="93"/>
      <c r="FU47" s="93"/>
      <c r="FV47" s="93"/>
    </row>
    <row r="48" spans="1:178" s="92" customFormat="1" ht="15" hidden="1" customHeight="1" thickBot="1" x14ac:dyDescent="0.3">
      <c r="A48" s="94"/>
      <c r="B48" s="94"/>
      <c r="C48" s="219" t="str">
        <f ca="1">CONCATENATE(SelectionData!D48,N48)</f>
        <v>0</v>
      </c>
      <c r="D48" s="120" t="s">
        <v>50</v>
      </c>
      <c r="E48" s="55" t="str">
        <f t="shared" si="120"/>
        <v>€</v>
      </c>
      <c r="F48" s="220" t="str">
        <f t="shared" ca="1" si="77"/>
        <v/>
      </c>
      <c r="G48" s="210"/>
      <c r="H48" s="210"/>
      <c r="I48" s="220" t="str">
        <f t="shared" si="119"/>
        <v>-</v>
      </c>
      <c r="J48" s="104"/>
      <c r="K48" s="115"/>
      <c r="L48" s="95"/>
      <c r="M48" s="95" t="str">
        <f t="shared" si="109"/>
        <v>-</v>
      </c>
      <c r="N48" s="95" t="str">
        <f>""</f>
        <v/>
      </c>
      <c r="O48" s="95" t="str">
        <f t="shared" si="17"/>
        <v/>
      </c>
      <c r="P48" s="95" t="str">
        <f t="shared" ca="1" si="110"/>
        <v/>
      </c>
      <c r="Q48" s="80" t="str">
        <f t="shared" ca="1" si="111"/>
        <v/>
      </c>
      <c r="R48" s="80" t="str">
        <f t="shared" ca="1" si="112"/>
        <v/>
      </c>
      <c r="S48" s="96" t="str">
        <f t="shared" si="108"/>
        <v/>
      </c>
      <c r="T48" s="97" t="str">
        <f t="shared" si="3"/>
        <v/>
      </c>
      <c r="U48" s="95" t="str">
        <f>""</f>
        <v/>
      </c>
      <c r="V48" s="95"/>
      <c r="W48" s="95"/>
      <c r="X48" s="95"/>
      <c r="Y48" s="298" t="str">
        <f t="shared" ca="1" si="56"/>
        <v/>
      </c>
      <c r="Z48" s="271" t="str">
        <f t="shared" ca="1" si="18"/>
        <v/>
      </c>
      <c r="AA48" s="271" t="str">
        <f t="shared" ca="1" si="19"/>
        <v/>
      </c>
      <c r="AB48" s="271" t="str">
        <f t="shared" ca="1" si="20"/>
        <v/>
      </c>
      <c r="AC48" s="108">
        <f ca="1">SelectionData!C48</f>
        <v>0</v>
      </c>
      <c r="AD48" s="109">
        <f t="shared" ca="1" si="84"/>
        <v>0</v>
      </c>
      <c r="AE48" s="110">
        <f t="shared" ca="1" si="113"/>
        <v>0</v>
      </c>
      <c r="AF48" s="110">
        <f t="shared" ca="1" si="85"/>
        <v>0</v>
      </c>
      <c r="AG48" s="110">
        <f t="shared" ca="1" si="95"/>
        <v>0</v>
      </c>
      <c r="AH48" s="110">
        <f t="shared" ca="1" si="96"/>
        <v>0</v>
      </c>
      <c r="AI48" s="110">
        <f t="shared" ca="1" si="86"/>
        <v>0</v>
      </c>
      <c r="AJ48" s="110">
        <f t="shared" ca="1" si="87"/>
        <v>0</v>
      </c>
      <c r="AK48" s="110">
        <f t="shared" ca="1" si="88"/>
        <v>0</v>
      </c>
      <c r="AL48" s="110">
        <f t="shared" ca="1" si="89"/>
        <v>0</v>
      </c>
      <c r="AM48" s="110">
        <f t="shared" ca="1" si="114"/>
        <v>0</v>
      </c>
      <c r="AN48" s="110">
        <f t="shared" ca="1" si="115"/>
        <v>0</v>
      </c>
      <c r="AO48" s="110">
        <f t="shared" ca="1" si="90"/>
        <v>0</v>
      </c>
      <c r="AP48" s="111">
        <f t="shared" ca="1" si="91"/>
        <v>0</v>
      </c>
      <c r="AQ48" s="111">
        <f t="shared" ca="1" si="116"/>
        <v>0</v>
      </c>
      <c r="AR48" s="112">
        <f t="shared" ca="1" si="117"/>
        <v>0</v>
      </c>
      <c r="AS48" s="25">
        <f ca="1">IF(AND(SUM(AS$7:AS47)=1, SUM($AR48:AR48)=1,OR($AH48=1,$AG48=1)),1,0)</f>
        <v>0</v>
      </c>
      <c r="AT48" s="25">
        <f ca="1">IF(AND(SUM(AT$7:AT47)=1, SUM($AR48:AS48)=1,OR($AH48=1,$AG48=1)),1,0)</f>
        <v>0</v>
      </c>
      <c r="AU48" s="26">
        <f ca="1">IF(AND(SUM(AU$7:AU47)=1, SUM($AR48:AT48)=1,OR($AH48=1,AF48=1),SUM(AZ$7:AZ47)&lt;2),1,0)</f>
        <v>0</v>
      </c>
      <c r="AV48" s="26">
        <f ca="1">IF(AND(SUM(AV$7:AV47)=1, SUM($AR48:AU48)=1,OR($AI48=1,$AJ48=1,$AH48=1,$AF48=1)),1,0)</f>
        <v>0</v>
      </c>
      <c r="AW48" s="26">
        <f ca="1">IF(AND(SUM(AW$7:AW47)=1, SUM($AR48:AV48)=1,OR($AI48=1,$AJ48=1,$AH48=1,$AF48=1)),1,0)</f>
        <v>0</v>
      </c>
      <c r="AX48" s="26">
        <f ca="1">IF(AND(SUM(AX$7:AX47)=1, SUM($AR48:AW48)=1,OR($AI48=1,$AJ48=1,$AH48=1,$AF48=1)),1,0)</f>
        <v>0</v>
      </c>
      <c r="AY48" s="26">
        <f ca="1">IF(AND(SUM(AY$7:AY47)=1, SUM($AR48:AX48)=1,OR($AI48=1,$AJ48=1,$AH48=1,$AF48=1)),1,0)</f>
        <v>0</v>
      </c>
      <c r="AZ48" s="26">
        <f ca="1">IF(AND(SUM(AZ$7:AZ47)=1, SUM($AR48:AY48)=1,SUM(AU$7:AU47)&lt;2,OR(AI48=1,AJ48=1,AF48=1)),1,0)</f>
        <v>0</v>
      </c>
      <c r="BA48" s="26">
        <f ca="1">IF(AND(SUM(BA$7:BA47)=1,OR($AK48=1)),1,0)</f>
        <v>0</v>
      </c>
      <c r="BB48" s="26">
        <f ca="1">IF(AND(SUM(BB$7:BB47)=1,OR($AD48=1)),1,0)</f>
        <v>0</v>
      </c>
      <c r="BC48" s="27">
        <f ca="1">IF(SUM($AR48:BB48)=1,1,0)</f>
        <v>0</v>
      </c>
      <c r="BD48" s="28" t="str">
        <f t="shared" ca="1" si="97"/>
        <v/>
      </c>
      <c r="BE48" s="26" t="str">
        <f t="shared" ca="1" si="98"/>
        <v/>
      </c>
      <c r="BF48" s="26" t="str">
        <f t="shared" ca="1" si="99"/>
        <v/>
      </c>
      <c r="BG48" s="26" t="str">
        <f t="shared" ca="1" si="100"/>
        <v/>
      </c>
      <c r="BH48" s="26" t="str">
        <f t="shared" ca="1" si="101"/>
        <v/>
      </c>
      <c r="BI48" s="26" t="str">
        <f t="shared" ca="1" si="102"/>
        <v/>
      </c>
      <c r="BJ48" s="26" t="str">
        <f t="shared" ca="1" si="103"/>
        <v/>
      </c>
      <c r="BK48" s="26" t="str">
        <f t="shared" ca="1" si="104"/>
        <v/>
      </c>
      <c r="BL48" s="26" t="str">
        <f t="shared" ca="1" si="105"/>
        <v/>
      </c>
      <c r="BM48" s="26" t="str">
        <f t="shared" ca="1" si="106"/>
        <v/>
      </c>
      <c r="BN48" s="27" t="str">
        <f t="shared" ca="1" si="107"/>
        <v/>
      </c>
      <c r="BO48" s="284" t="str">
        <f t="shared" ca="1" si="46"/>
        <v/>
      </c>
      <c r="BP48" s="167" t="str">
        <f t="shared" ca="1" si="47"/>
        <v/>
      </c>
      <c r="BQ48" s="167" t="str">
        <f t="shared" ca="1" si="48"/>
        <v/>
      </c>
      <c r="BR48" s="167" t="str">
        <f t="shared" ca="1" si="49"/>
        <v/>
      </c>
      <c r="BS48" s="167" t="str">
        <f t="shared" ca="1" si="50"/>
        <v/>
      </c>
      <c r="BT48" s="167" t="str">
        <f t="shared" ca="1" si="51"/>
        <v/>
      </c>
      <c r="BU48" s="167" t="str">
        <f t="shared" ca="1" si="52"/>
        <v/>
      </c>
      <c r="BV48" s="167" t="str">
        <f t="shared" ca="1" si="53"/>
        <v/>
      </c>
      <c r="BW48" s="32" t="str">
        <f t="shared" ca="1" si="54"/>
        <v/>
      </c>
      <c r="BX48" s="113"/>
      <c r="BY48" s="73"/>
      <c r="BZ48" s="73">
        <f t="shared" ca="1" si="78"/>
        <v>0</v>
      </c>
      <c r="CA48" s="252">
        <f t="shared" ca="1" si="79"/>
        <v>0</v>
      </c>
      <c r="CB48" s="252">
        <f t="shared" ca="1" si="80"/>
        <v>0</v>
      </c>
      <c r="CC48" s="252">
        <f t="shared" ca="1" si="81"/>
        <v>0</v>
      </c>
      <c r="CD48" s="94"/>
      <c r="CE48" s="92">
        <f ca="1">'Product Codes'!G41</f>
        <v>1</v>
      </c>
      <c r="CF48" s="94"/>
      <c r="CG48" s="94"/>
      <c r="CH48" s="94"/>
      <c r="CI48" s="93"/>
      <c r="CJ48" s="93"/>
      <c r="CK48" s="93"/>
      <c r="CL48" s="93"/>
      <c r="CM48" s="93"/>
      <c r="CN48" s="93"/>
      <c r="CO48" s="93"/>
      <c r="CP48" s="93"/>
      <c r="CQ48" s="93"/>
      <c r="CR48" s="93"/>
      <c r="CS48" s="93"/>
      <c r="CT48" s="93"/>
      <c r="CU48" s="93"/>
      <c r="CV48" s="93"/>
      <c r="CW48" s="93"/>
      <c r="CX48" s="93"/>
      <c r="CY48" s="93"/>
      <c r="CZ48" s="93"/>
      <c r="DA48" s="93"/>
      <c r="DB48" s="93"/>
      <c r="DC48" s="93"/>
      <c r="DD48" s="93"/>
      <c r="DE48" s="93"/>
      <c r="DF48" s="93"/>
      <c r="DG48" s="93"/>
      <c r="DH48" s="93"/>
      <c r="DI48" s="93"/>
      <c r="DJ48" s="93"/>
      <c r="DK48" s="93"/>
      <c r="DL48" s="93"/>
      <c r="DM48" s="93"/>
      <c r="DN48" s="93"/>
      <c r="DO48" s="93"/>
      <c r="DP48" s="93"/>
      <c r="DQ48" s="93"/>
      <c r="DR48" s="93"/>
      <c r="DS48" s="93"/>
      <c r="DT48" s="93"/>
      <c r="DU48" s="93"/>
      <c r="DV48" s="93"/>
      <c r="DW48" s="93"/>
      <c r="DX48" s="93"/>
      <c r="DY48" s="93"/>
      <c r="DZ48" s="93"/>
      <c r="EA48" s="93"/>
      <c r="EB48" s="93"/>
      <c r="EC48" s="93"/>
      <c r="ED48" s="93"/>
      <c r="EE48" s="93"/>
      <c r="EF48" s="93"/>
      <c r="EG48" s="93"/>
      <c r="EH48" s="93"/>
      <c r="EI48" s="93"/>
      <c r="EJ48" s="93"/>
      <c r="EK48" s="93"/>
      <c r="EL48" s="93"/>
      <c r="EM48" s="93"/>
      <c r="EN48" s="93"/>
      <c r="EO48" s="93"/>
      <c r="EP48" s="93"/>
      <c r="EQ48" s="93"/>
      <c r="ER48" s="93"/>
      <c r="ES48" s="93"/>
      <c r="ET48" s="93"/>
      <c r="EU48" s="93"/>
      <c r="EV48" s="93"/>
      <c r="EW48" s="93"/>
      <c r="EX48" s="93"/>
      <c r="EY48" s="93"/>
      <c r="EZ48" s="93"/>
      <c r="FA48" s="93"/>
      <c r="FB48" s="93"/>
      <c r="FC48" s="93"/>
      <c r="FD48" s="93"/>
      <c r="FE48" s="93"/>
      <c r="FF48" s="93"/>
      <c r="FG48" s="93"/>
      <c r="FH48" s="93"/>
      <c r="FI48" s="93"/>
      <c r="FJ48" s="93"/>
      <c r="FK48" s="93"/>
      <c r="FL48" s="93"/>
      <c r="FM48" s="93"/>
      <c r="FN48" s="93"/>
      <c r="FO48" s="93"/>
      <c r="FP48" s="93"/>
      <c r="FQ48" s="93"/>
      <c r="FR48" s="93"/>
      <c r="FS48" s="93"/>
      <c r="FT48" s="93"/>
      <c r="FU48" s="93"/>
      <c r="FV48" s="93"/>
    </row>
    <row r="49" spans="1:178" s="92" customFormat="1" ht="15" hidden="1" customHeight="1" thickBot="1" x14ac:dyDescent="0.3">
      <c r="A49" s="94"/>
      <c r="B49" s="94"/>
      <c r="C49" s="216" t="str">
        <f ca="1">CONCATENATE(SelectionData!D49,N49)</f>
        <v>0</v>
      </c>
      <c r="D49" s="118" t="s">
        <v>50</v>
      </c>
      <c r="E49" s="55" t="str">
        <f t="shared" si="120"/>
        <v>€</v>
      </c>
      <c r="F49" s="217" t="str">
        <f t="shared" ca="1" si="77"/>
        <v/>
      </c>
      <c r="G49" s="200"/>
      <c r="H49" s="200"/>
      <c r="I49" s="217" t="str">
        <f t="shared" si="119"/>
        <v>-</v>
      </c>
      <c r="J49" s="104"/>
      <c r="K49" s="115"/>
      <c r="L49" s="95"/>
      <c r="M49" s="95" t="str">
        <f t="shared" si="109"/>
        <v>-</v>
      </c>
      <c r="N49" s="95" t="str">
        <f>""</f>
        <v/>
      </c>
      <c r="O49" s="95" t="str">
        <f t="shared" si="17"/>
        <v/>
      </c>
      <c r="P49" s="95" t="str">
        <f t="shared" ca="1" si="110"/>
        <v/>
      </c>
      <c r="Q49" s="80" t="str">
        <f t="shared" ca="1" si="111"/>
        <v/>
      </c>
      <c r="R49" s="80" t="str">
        <f t="shared" ca="1" si="112"/>
        <v/>
      </c>
      <c r="S49" s="96" t="str">
        <f t="shared" si="108"/>
        <v/>
      </c>
      <c r="T49" s="97" t="str">
        <f t="shared" si="3"/>
        <v/>
      </c>
      <c r="U49" s="95" t="str">
        <f>""</f>
        <v/>
      </c>
      <c r="V49" s="95"/>
      <c r="W49" s="95"/>
      <c r="X49" s="95"/>
      <c r="Y49" s="298" t="str">
        <f t="shared" ca="1" si="56"/>
        <v/>
      </c>
      <c r="Z49" s="271" t="str">
        <f t="shared" ca="1" si="18"/>
        <v/>
      </c>
      <c r="AA49" s="271" t="str">
        <f t="shared" ca="1" si="19"/>
        <v/>
      </c>
      <c r="AB49" s="271" t="str">
        <f t="shared" ca="1" si="20"/>
        <v/>
      </c>
      <c r="AC49" s="108">
        <f ca="1">SelectionData!C49</f>
        <v>0</v>
      </c>
      <c r="AD49" s="109">
        <f t="shared" ca="1" si="84"/>
        <v>0</v>
      </c>
      <c r="AE49" s="110">
        <f t="shared" ca="1" si="113"/>
        <v>0</v>
      </c>
      <c r="AF49" s="110">
        <f t="shared" ca="1" si="85"/>
        <v>0</v>
      </c>
      <c r="AG49" s="110">
        <f t="shared" ca="1" si="95"/>
        <v>0</v>
      </c>
      <c r="AH49" s="110">
        <f t="shared" ca="1" si="96"/>
        <v>0</v>
      </c>
      <c r="AI49" s="110">
        <f t="shared" ca="1" si="86"/>
        <v>0</v>
      </c>
      <c r="AJ49" s="110">
        <f t="shared" ca="1" si="87"/>
        <v>0</v>
      </c>
      <c r="AK49" s="110">
        <f t="shared" ca="1" si="88"/>
        <v>0</v>
      </c>
      <c r="AL49" s="110">
        <f t="shared" ca="1" si="89"/>
        <v>0</v>
      </c>
      <c r="AM49" s="110">
        <f t="shared" ca="1" si="114"/>
        <v>0</v>
      </c>
      <c r="AN49" s="110">
        <f t="shared" ca="1" si="115"/>
        <v>0</v>
      </c>
      <c r="AO49" s="110">
        <f t="shared" ca="1" si="90"/>
        <v>0</v>
      </c>
      <c r="AP49" s="111">
        <f t="shared" ca="1" si="91"/>
        <v>0</v>
      </c>
      <c r="AQ49" s="111">
        <f t="shared" ca="1" si="116"/>
        <v>0</v>
      </c>
      <c r="AR49" s="112">
        <f t="shared" ca="1" si="117"/>
        <v>0</v>
      </c>
      <c r="AS49" s="25">
        <f ca="1">IF(AND(SUM(AS$7:AS48)=1, SUM($AR49:AR49)=1,OR($AH49=1,$AG49=1)),1,0)</f>
        <v>0</v>
      </c>
      <c r="AT49" s="25">
        <f ca="1">IF(AND(SUM(AT$7:AT48)=1, SUM($AR49:AS49)=1,OR($AH49=1,$AG49=1)),1,0)</f>
        <v>0</v>
      </c>
      <c r="AU49" s="26">
        <f ca="1">IF(AND(SUM(AU$7:AU48)=1, SUM($AR49:AT49)=1,OR($AH49=1,AF49=1),SUM(AZ$7:AZ48)&lt;2),1,0)</f>
        <v>0</v>
      </c>
      <c r="AV49" s="26">
        <f ca="1">IF(AND(SUM(AV$7:AV48)=1, SUM($AR49:AU49)=1,OR($AI49=1,$AJ49=1,$AH49=1,$AF49=1)),1,0)</f>
        <v>0</v>
      </c>
      <c r="AW49" s="26">
        <f ca="1">IF(AND(SUM(AW$7:AW48)=1, SUM($AR49:AV49)=1,OR($AI49=1,$AJ49=1,$AH49=1,$AF49=1)),1,0)</f>
        <v>0</v>
      </c>
      <c r="AX49" s="26">
        <f ca="1">IF(AND(SUM(AX$7:AX48)=1, SUM($AR49:AW49)=1,OR($AI49=1,$AJ49=1,$AH49=1,$AF49=1)),1,0)</f>
        <v>0</v>
      </c>
      <c r="AY49" s="26">
        <f ca="1">IF(AND(SUM(AY$7:AY48)=1, SUM($AR49:AX49)=1,OR($AI49=1,$AJ49=1,$AH49=1,$AF49=1)),1,0)</f>
        <v>0</v>
      </c>
      <c r="AZ49" s="26">
        <f ca="1">IF(AND(SUM(AZ$7:AZ48)=1, SUM($AR49:AY49)=1,SUM(AU$7:AU48)&lt;2,OR(AI49=1,AJ49=1,AF49=1)),1,0)</f>
        <v>0</v>
      </c>
      <c r="BA49" s="26">
        <f ca="1">IF(AND(SUM(BA$7:BA48)=1,OR($AK49=1)),1,0)</f>
        <v>0</v>
      </c>
      <c r="BB49" s="26">
        <f ca="1">IF(AND(SUM(BB$7:BB48)=1,OR($AD49=1)),1,0)</f>
        <v>0</v>
      </c>
      <c r="BC49" s="27">
        <f ca="1">IF(SUM($AR49:BB49)=1,1,0)</f>
        <v>0</v>
      </c>
      <c r="BD49" s="28" t="str">
        <f t="shared" ca="1" si="97"/>
        <v/>
      </c>
      <c r="BE49" s="26" t="str">
        <f t="shared" ca="1" si="98"/>
        <v/>
      </c>
      <c r="BF49" s="26" t="str">
        <f t="shared" ca="1" si="99"/>
        <v/>
      </c>
      <c r="BG49" s="26" t="str">
        <f t="shared" ca="1" si="100"/>
        <v/>
      </c>
      <c r="BH49" s="26" t="str">
        <f t="shared" ca="1" si="101"/>
        <v/>
      </c>
      <c r="BI49" s="26" t="str">
        <f t="shared" ca="1" si="102"/>
        <v/>
      </c>
      <c r="BJ49" s="26" t="str">
        <f t="shared" ca="1" si="103"/>
        <v/>
      </c>
      <c r="BK49" s="26" t="str">
        <f t="shared" ca="1" si="104"/>
        <v/>
      </c>
      <c r="BL49" s="26" t="str">
        <f t="shared" ca="1" si="105"/>
        <v/>
      </c>
      <c r="BM49" s="26" t="str">
        <f t="shared" ca="1" si="106"/>
        <v/>
      </c>
      <c r="BN49" s="27" t="str">
        <f t="shared" ca="1" si="107"/>
        <v/>
      </c>
      <c r="BO49" s="284" t="str">
        <f t="shared" ca="1" si="46"/>
        <v/>
      </c>
      <c r="BP49" s="167" t="str">
        <f t="shared" ca="1" si="47"/>
        <v/>
      </c>
      <c r="BQ49" s="167" t="str">
        <f t="shared" ca="1" si="48"/>
        <v/>
      </c>
      <c r="BR49" s="167" t="str">
        <f t="shared" ca="1" si="49"/>
        <v/>
      </c>
      <c r="BS49" s="167" t="str">
        <f t="shared" ca="1" si="50"/>
        <v/>
      </c>
      <c r="BT49" s="167" t="str">
        <f t="shared" ca="1" si="51"/>
        <v/>
      </c>
      <c r="BU49" s="167" t="str">
        <f t="shared" ca="1" si="52"/>
        <v/>
      </c>
      <c r="BV49" s="167" t="str">
        <f t="shared" ca="1" si="53"/>
        <v/>
      </c>
      <c r="BW49" s="32" t="str">
        <f t="shared" ca="1" si="54"/>
        <v/>
      </c>
      <c r="BX49" s="113"/>
      <c r="BY49" s="73"/>
      <c r="BZ49" s="73">
        <f t="shared" ca="1" si="78"/>
        <v>0</v>
      </c>
      <c r="CA49" s="252">
        <f t="shared" ca="1" si="79"/>
        <v>0</v>
      </c>
      <c r="CB49" s="252">
        <f t="shared" ca="1" si="80"/>
        <v>0</v>
      </c>
      <c r="CC49" s="252">
        <f t="shared" ca="1" si="81"/>
        <v>0</v>
      </c>
      <c r="CD49" s="94"/>
      <c r="CE49" s="92">
        <f ca="1">'Product Codes'!G42</f>
        <v>1</v>
      </c>
      <c r="CF49" s="94"/>
      <c r="CG49" s="94"/>
      <c r="CH49" s="94"/>
      <c r="CI49" s="93"/>
      <c r="CJ49" s="93"/>
      <c r="CK49" s="93"/>
      <c r="CL49" s="93"/>
      <c r="CM49" s="93"/>
      <c r="CN49" s="93"/>
      <c r="CO49" s="93"/>
      <c r="CP49" s="93"/>
      <c r="CQ49" s="93"/>
      <c r="CR49" s="93"/>
      <c r="CS49" s="93"/>
      <c r="CT49" s="93"/>
      <c r="CU49" s="93"/>
      <c r="CV49" s="93"/>
      <c r="CW49" s="93"/>
      <c r="CX49" s="93"/>
      <c r="CY49" s="93"/>
      <c r="CZ49" s="93"/>
      <c r="DA49" s="93"/>
      <c r="DB49" s="93"/>
      <c r="DC49" s="93"/>
      <c r="DD49" s="93"/>
      <c r="DE49" s="93"/>
      <c r="DF49" s="93"/>
      <c r="DG49" s="93"/>
      <c r="DH49" s="93"/>
      <c r="DI49" s="93"/>
      <c r="DJ49" s="93"/>
      <c r="DK49" s="93"/>
      <c r="DL49" s="93"/>
      <c r="DM49" s="93"/>
      <c r="DN49" s="93"/>
      <c r="DO49" s="93"/>
      <c r="DP49" s="93"/>
      <c r="DQ49" s="93"/>
      <c r="DR49" s="93"/>
      <c r="DS49" s="93"/>
      <c r="DT49" s="93"/>
      <c r="DU49" s="93"/>
      <c r="DV49" s="93"/>
      <c r="DW49" s="93"/>
      <c r="DX49" s="93"/>
      <c r="DY49" s="93"/>
      <c r="DZ49" s="93"/>
      <c r="EA49" s="93"/>
      <c r="EB49" s="93"/>
      <c r="EC49" s="93"/>
      <c r="ED49" s="93"/>
      <c r="EE49" s="93"/>
      <c r="EF49" s="93"/>
      <c r="EG49" s="93"/>
      <c r="EH49" s="93"/>
      <c r="EI49" s="93"/>
      <c r="EJ49" s="93"/>
      <c r="EK49" s="93"/>
      <c r="EL49" s="93"/>
      <c r="EM49" s="93"/>
      <c r="EN49" s="93"/>
      <c r="EO49" s="93"/>
      <c r="EP49" s="93"/>
      <c r="EQ49" s="93"/>
      <c r="ER49" s="93"/>
      <c r="ES49" s="93"/>
      <c r="ET49" s="93"/>
      <c r="EU49" s="93"/>
      <c r="EV49" s="93"/>
      <c r="EW49" s="93"/>
      <c r="EX49" s="93"/>
      <c r="EY49" s="93"/>
      <c r="EZ49" s="93"/>
      <c r="FA49" s="93"/>
      <c r="FB49" s="93"/>
      <c r="FC49" s="93"/>
      <c r="FD49" s="93"/>
      <c r="FE49" s="93"/>
      <c r="FF49" s="93"/>
      <c r="FG49" s="93"/>
      <c r="FH49" s="93"/>
      <c r="FI49" s="93"/>
      <c r="FJ49" s="93"/>
      <c r="FK49" s="93"/>
      <c r="FL49" s="93"/>
      <c r="FM49" s="93"/>
      <c r="FN49" s="93"/>
      <c r="FO49" s="93"/>
      <c r="FP49" s="93"/>
      <c r="FQ49" s="93"/>
      <c r="FR49" s="93"/>
      <c r="FS49" s="93"/>
      <c r="FT49" s="93"/>
      <c r="FU49" s="93"/>
      <c r="FV49" s="93"/>
    </row>
    <row r="50" spans="1:178" s="92" customFormat="1" ht="15" hidden="1" customHeight="1" thickBot="1" x14ac:dyDescent="0.3">
      <c r="A50" s="94"/>
      <c r="B50" s="94"/>
      <c r="C50" s="214" t="str">
        <f ca="1">CONCATENATE(SelectionData!D50,N50)</f>
        <v>0</v>
      </c>
      <c r="D50" s="118" t="s">
        <v>50</v>
      </c>
      <c r="E50" s="55" t="str">
        <f t="shared" si="120"/>
        <v>€</v>
      </c>
      <c r="F50" s="215" t="str">
        <f t="shared" ca="1" si="77"/>
        <v/>
      </c>
      <c r="G50" s="202"/>
      <c r="H50" s="202"/>
      <c r="I50" s="215" t="str">
        <f t="shared" si="119"/>
        <v>-</v>
      </c>
      <c r="J50" s="104"/>
      <c r="K50" s="115"/>
      <c r="L50" s="95"/>
      <c r="M50" s="95" t="str">
        <f t="shared" si="109"/>
        <v>-</v>
      </c>
      <c r="N50" s="95" t="str">
        <f>""</f>
        <v/>
      </c>
      <c r="O50" s="95" t="str">
        <f t="shared" si="17"/>
        <v/>
      </c>
      <c r="P50" s="95" t="str">
        <f t="shared" ca="1" si="110"/>
        <v/>
      </c>
      <c r="Q50" s="80" t="str">
        <f t="shared" ca="1" si="111"/>
        <v/>
      </c>
      <c r="R50" s="80" t="str">
        <f t="shared" ca="1" si="112"/>
        <v/>
      </c>
      <c r="S50" s="96" t="str">
        <f t="shared" si="108"/>
        <v/>
      </c>
      <c r="T50" s="97" t="str">
        <f t="shared" si="3"/>
        <v/>
      </c>
      <c r="U50" s="95" t="str">
        <f>""</f>
        <v/>
      </c>
      <c r="V50" s="95"/>
      <c r="W50" s="95"/>
      <c r="X50" s="95"/>
      <c r="Y50" s="298" t="str">
        <f t="shared" ca="1" si="56"/>
        <v/>
      </c>
      <c r="Z50" s="271" t="str">
        <f t="shared" ca="1" si="18"/>
        <v/>
      </c>
      <c r="AA50" s="271" t="str">
        <f t="shared" ca="1" si="19"/>
        <v/>
      </c>
      <c r="AB50" s="271" t="str">
        <f t="shared" ca="1" si="20"/>
        <v/>
      </c>
      <c r="AC50" s="108">
        <f ca="1">SelectionData!C50</f>
        <v>0</v>
      </c>
      <c r="AD50" s="109">
        <f t="shared" ca="1" si="84"/>
        <v>0</v>
      </c>
      <c r="AE50" s="110">
        <f t="shared" ca="1" si="113"/>
        <v>0</v>
      </c>
      <c r="AF50" s="110">
        <f t="shared" ca="1" si="85"/>
        <v>0</v>
      </c>
      <c r="AG50" s="110">
        <f t="shared" ca="1" si="95"/>
        <v>0</v>
      </c>
      <c r="AH50" s="110">
        <f t="shared" ca="1" si="96"/>
        <v>0</v>
      </c>
      <c r="AI50" s="110">
        <f t="shared" ca="1" si="86"/>
        <v>0</v>
      </c>
      <c r="AJ50" s="110">
        <f t="shared" ca="1" si="87"/>
        <v>0</v>
      </c>
      <c r="AK50" s="110">
        <f t="shared" ca="1" si="88"/>
        <v>0</v>
      </c>
      <c r="AL50" s="110">
        <f t="shared" ca="1" si="89"/>
        <v>0</v>
      </c>
      <c r="AM50" s="110">
        <f t="shared" ca="1" si="114"/>
        <v>0</v>
      </c>
      <c r="AN50" s="110">
        <f t="shared" ca="1" si="115"/>
        <v>0</v>
      </c>
      <c r="AO50" s="110">
        <f t="shared" ca="1" si="90"/>
        <v>0</v>
      </c>
      <c r="AP50" s="111">
        <f t="shared" ca="1" si="91"/>
        <v>0</v>
      </c>
      <c r="AQ50" s="111">
        <f t="shared" ca="1" si="116"/>
        <v>0</v>
      </c>
      <c r="AR50" s="112">
        <f t="shared" ca="1" si="117"/>
        <v>0</v>
      </c>
      <c r="AS50" s="25">
        <f ca="1">IF(AND(SUM(AS$7:AS49)=1, SUM($AR50:AR50)=1,OR($AH50=1,$AG50=1)),1,0)</f>
        <v>0</v>
      </c>
      <c r="AT50" s="25">
        <f ca="1">IF(AND(SUM(AT$7:AT49)=1, SUM($AR50:AS50)=1,OR($AH50=1,$AG50=1)),1,0)</f>
        <v>0</v>
      </c>
      <c r="AU50" s="26">
        <f ca="1">IF(AND(SUM(AU$7:AU49)=1, SUM($AR50:AT50)=1,OR($AH50=1,AF50=1),SUM(AZ$7:AZ49)&lt;2),1,0)</f>
        <v>0</v>
      </c>
      <c r="AV50" s="26">
        <f ca="1">IF(AND(SUM(AV$7:AV49)=1, SUM($AR50:AU50)=1,OR($AI50=1,$AJ50=1,$AH50=1,$AF50=1)),1,0)</f>
        <v>0</v>
      </c>
      <c r="AW50" s="26">
        <f ca="1">IF(AND(SUM(AW$7:AW49)=1, SUM($AR50:AV50)=1,OR($AI50=1,$AJ50=1,$AH50=1,$AF50=1)),1,0)</f>
        <v>0</v>
      </c>
      <c r="AX50" s="26">
        <f ca="1">IF(AND(SUM(AX$7:AX49)=1, SUM($AR50:AW50)=1,OR($AI50=1,$AJ50=1,$AH50=1,$AF50=1)),1,0)</f>
        <v>0</v>
      </c>
      <c r="AY50" s="26">
        <f ca="1">IF(AND(SUM(AY$7:AY49)=1, SUM($AR50:AX50)=1,OR($AI50=1,$AJ50=1,$AH50=1,$AF50=1)),1,0)</f>
        <v>0</v>
      </c>
      <c r="AZ50" s="26">
        <f ca="1">IF(AND(SUM(AZ$7:AZ49)=1, SUM($AR50:AY50)=1,SUM(AU$7:AU49)&lt;2,OR(AI50=1,AJ50=1,AF50=1)),1,0)</f>
        <v>0</v>
      </c>
      <c r="BA50" s="26">
        <f ca="1">IF(AND(SUM(BA$7:BA49)=1,OR($AK50=1)),1,0)</f>
        <v>0</v>
      </c>
      <c r="BB50" s="26">
        <f ca="1">IF(AND(SUM(BB$7:BB49)=1,OR($AD50=1)),1,0)</f>
        <v>0</v>
      </c>
      <c r="BC50" s="27">
        <f ca="1">IF(SUM($AR50:BB50)=1,1,0)</f>
        <v>0</v>
      </c>
      <c r="BD50" s="28" t="str">
        <f t="shared" ca="1" si="97"/>
        <v/>
      </c>
      <c r="BE50" s="26" t="str">
        <f t="shared" ca="1" si="98"/>
        <v/>
      </c>
      <c r="BF50" s="26" t="str">
        <f t="shared" ca="1" si="99"/>
        <v/>
      </c>
      <c r="BG50" s="26" t="str">
        <f t="shared" ca="1" si="100"/>
        <v/>
      </c>
      <c r="BH50" s="26" t="str">
        <f t="shared" ca="1" si="101"/>
        <v/>
      </c>
      <c r="BI50" s="26" t="str">
        <f t="shared" ca="1" si="102"/>
        <v/>
      </c>
      <c r="BJ50" s="26" t="str">
        <f t="shared" ca="1" si="103"/>
        <v/>
      </c>
      <c r="BK50" s="26" t="str">
        <f t="shared" ca="1" si="104"/>
        <v/>
      </c>
      <c r="BL50" s="26" t="str">
        <f t="shared" ca="1" si="105"/>
        <v/>
      </c>
      <c r="BM50" s="26" t="str">
        <f t="shared" ca="1" si="106"/>
        <v/>
      </c>
      <c r="BN50" s="27" t="str">
        <f t="shared" ca="1" si="107"/>
        <v/>
      </c>
      <c r="BO50" s="284" t="str">
        <f t="shared" ca="1" si="46"/>
        <v/>
      </c>
      <c r="BP50" s="167" t="str">
        <f t="shared" ca="1" si="47"/>
        <v/>
      </c>
      <c r="BQ50" s="167" t="str">
        <f t="shared" ca="1" si="48"/>
        <v/>
      </c>
      <c r="BR50" s="167" t="str">
        <f t="shared" ca="1" si="49"/>
        <v/>
      </c>
      <c r="BS50" s="167" t="str">
        <f t="shared" ca="1" si="50"/>
        <v/>
      </c>
      <c r="BT50" s="167" t="str">
        <f t="shared" ca="1" si="51"/>
        <v/>
      </c>
      <c r="BU50" s="167" t="str">
        <f t="shared" ca="1" si="52"/>
        <v/>
      </c>
      <c r="BV50" s="167" t="str">
        <f t="shared" ca="1" si="53"/>
        <v/>
      </c>
      <c r="BW50" s="32" t="str">
        <f t="shared" ca="1" si="54"/>
        <v/>
      </c>
      <c r="BX50" s="113"/>
      <c r="BY50" s="73"/>
      <c r="BZ50" s="73">
        <f t="shared" ca="1" si="78"/>
        <v>0</v>
      </c>
      <c r="CA50" s="252">
        <f t="shared" ca="1" si="79"/>
        <v>0</v>
      </c>
      <c r="CB50" s="252">
        <f t="shared" ca="1" si="80"/>
        <v>0</v>
      </c>
      <c r="CC50" s="252">
        <f t="shared" ca="1" si="81"/>
        <v>0</v>
      </c>
      <c r="CD50" s="94"/>
      <c r="CE50" s="92">
        <f ca="1">'Product Codes'!G43</f>
        <v>1</v>
      </c>
      <c r="CF50" s="94"/>
      <c r="CG50" s="94"/>
      <c r="CH50" s="94"/>
      <c r="CI50" s="93"/>
      <c r="CJ50" s="93"/>
      <c r="CK50" s="93"/>
      <c r="CL50" s="93"/>
      <c r="CM50" s="93"/>
      <c r="CN50" s="93"/>
      <c r="CO50" s="93"/>
      <c r="CP50" s="93"/>
      <c r="CQ50" s="93"/>
      <c r="CR50" s="93"/>
      <c r="CS50" s="93"/>
      <c r="CT50" s="93"/>
      <c r="CU50" s="93"/>
      <c r="CV50" s="93"/>
      <c r="CW50" s="93"/>
      <c r="CX50" s="93"/>
      <c r="CY50" s="93"/>
      <c r="CZ50" s="93"/>
      <c r="DA50" s="93"/>
      <c r="DB50" s="93"/>
      <c r="DC50" s="93"/>
      <c r="DD50" s="93"/>
      <c r="DE50" s="93"/>
      <c r="DF50" s="93"/>
      <c r="DG50" s="93"/>
      <c r="DH50" s="93"/>
      <c r="DI50" s="93"/>
      <c r="DJ50" s="93"/>
      <c r="DK50" s="93"/>
      <c r="DL50" s="93"/>
      <c r="DM50" s="93"/>
      <c r="DN50" s="93"/>
      <c r="DO50" s="93"/>
      <c r="DP50" s="93"/>
      <c r="DQ50" s="93"/>
      <c r="DR50" s="93"/>
      <c r="DS50" s="93"/>
      <c r="DT50" s="93"/>
      <c r="DU50" s="93"/>
      <c r="DV50" s="93"/>
      <c r="DW50" s="93"/>
      <c r="DX50" s="93"/>
      <c r="DY50" s="93"/>
      <c r="DZ50" s="93"/>
      <c r="EA50" s="93"/>
      <c r="EB50" s="93"/>
      <c r="EC50" s="93"/>
      <c r="ED50" s="93"/>
      <c r="EE50" s="93"/>
      <c r="EF50" s="93"/>
      <c r="EG50" s="93"/>
      <c r="EH50" s="93"/>
      <c r="EI50" s="93"/>
      <c r="EJ50" s="93"/>
      <c r="EK50" s="93"/>
      <c r="EL50" s="93"/>
      <c r="EM50" s="93"/>
      <c r="EN50" s="93"/>
      <c r="EO50" s="93"/>
      <c r="EP50" s="93"/>
      <c r="EQ50" s="93"/>
      <c r="ER50" s="93"/>
      <c r="ES50" s="93"/>
      <c r="ET50" s="93"/>
      <c r="EU50" s="93"/>
      <c r="EV50" s="93"/>
      <c r="EW50" s="93"/>
      <c r="EX50" s="93"/>
      <c r="EY50" s="93"/>
      <c r="EZ50" s="93"/>
      <c r="FA50" s="93"/>
      <c r="FB50" s="93"/>
      <c r="FC50" s="93"/>
      <c r="FD50" s="93"/>
      <c r="FE50" s="93"/>
      <c r="FF50" s="93"/>
      <c r="FG50" s="93"/>
      <c r="FH50" s="93"/>
      <c r="FI50" s="93"/>
      <c r="FJ50" s="93"/>
      <c r="FK50" s="93"/>
      <c r="FL50" s="93"/>
      <c r="FM50" s="93"/>
      <c r="FN50" s="93"/>
      <c r="FO50" s="93"/>
      <c r="FP50" s="93"/>
      <c r="FQ50" s="93"/>
      <c r="FR50" s="93"/>
      <c r="FS50" s="93"/>
      <c r="FT50" s="93"/>
      <c r="FU50" s="93"/>
      <c r="FV50" s="93"/>
    </row>
    <row r="51" spans="1:178" s="92" customFormat="1" ht="15" hidden="1" customHeight="1" thickBot="1" x14ac:dyDescent="0.3">
      <c r="A51" s="94"/>
      <c r="B51" s="94"/>
      <c r="C51" s="216" t="str">
        <f ca="1">CONCATENATE(SelectionData!D51,N51)</f>
        <v>0</v>
      </c>
      <c r="D51" s="118" t="s">
        <v>50</v>
      </c>
      <c r="E51" s="55" t="str">
        <f t="shared" si="120"/>
        <v>€</v>
      </c>
      <c r="F51" s="217" t="str">
        <f t="shared" ca="1" si="77"/>
        <v/>
      </c>
      <c r="G51" s="200"/>
      <c r="H51" s="200"/>
      <c r="I51" s="217" t="str">
        <f t="shared" si="119"/>
        <v>-</v>
      </c>
      <c r="J51" s="104"/>
      <c r="K51" s="115"/>
      <c r="L51" s="95"/>
      <c r="M51" s="95" t="str">
        <f t="shared" si="109"/>
        <v>-</v>
      </c>
      <c r="N51" s="95" t="str">
        <f>""</f>
        <v/>
      </c>
      <c r="O51" s="95" t="str">
        <f t="shared" si="17"/>
        <v/>
      </c>
      <c r="P51" s="95" t="str">
        <f t="shared" ca="1" si="110"/>
        <v/>
      </c>
      <c r="Q51" s="80" t="str">
        <f t="shared" ca="1" si="111"/>
        <v/>
      </c>
      <c r="R51" s="80" t="str">
        <f t="shared" ca="1" si="112"/>
        <v/>
      </c>
      <c r="S51" s="96" t="str">
        <f t="shared" si="108"/>
        <v/>
      </c>
      <c r="T51" s="97" t="str">
        <f t="shared" si="3"/>
        <v/>
      </c>
      <c r="U51" s="95" t="str">
        <f>""</f>
        <v/>
      </c>
      <c r="V51" s="95"/>
      <c r="W51" s="95"/>
      <c r="X51" s="95"/>
      <c r="Y51" s="298" t="str">
        <f t="shared" ca="1" si="56"/>
        <v/>
      </c>
      <c r="Z51" s="271" t="str">
        <f t="shared" ca="1" si="18"/>
        <v/>
      </c>
      <c r="AA51" s="271" t="str">
        <f t="shared" ca="1" si="19"/>
        <v/>
      </c>
      <c r="AB51" s="271" t="str">
        <f t="shared" ca="1" si="20"/>
        <v/>
      </c>
      <c r="AC51" s="108">
        <f ca="1">SelectionData!C51</f>
        <v>0</v>
      </c>
      <c r="AD51" s="109">
        <f t="shared" ca="1" si="84"/>
        <v>0</v>
      </c>
      <c r="AE51" s="110">
        <f t="shared" ca="1" si="113"/>
        <v>0</v>
      </c>
      <c r="AF51" s="110">
        <f t="shared" ca="1" si="85"/>
        <v>0</v>
      </c>
      <c r="AG51" s="110">
        <f t="shared" ca="1" si="95"/>
        <v>0</v>
      </c>
      <c r="AH51" s="110">
        <f t="shared" ca="1" si="96"/>
        <v>0</v>
      </c>
      <c r="AI51" s="110">
        <f t="shared" ca="1" si="86"/>
        <v>0</v>
      </c>
      <c r="AJ51" s="110">
        <f t="shared" ca="1" si="87"/>
        <v>0</v>
      </c>
      <c r="AK51" s="110">
        <f t="shared" ca="1" si="88"/>
        <v>0</v>
      </c>
      <c r="AL51" s="110">
        <f t="shared" ca="1" si="89"/>
        <v>0</v>
      </c>
      <c r="AM51" s="110">
        <f t="shared" ca="1" si="114"/>
        <v>0</v>
      </c>
      <c r="AN51" s="110">
        <f t="shared" ca="1" si="115"/>
        <v>0</v>
      </c>
      <c r="AO51" s="110">
        <f t="shared" ca="1" si="90"/>
        <v>0</v>
      </c>
      <c r="AP51" s="111">
        <f t="shared" ca="1" si="91"/>
        <v>0</v>
      </c>
      <c r="AQ51" s="111">
        <f t="shared" ca="1" si="116"/>
        <v>0</v>
      </c>
      <c r="AR51" s="112">
        <f t="shared" ca="1" si="117"/>
        <v>0</v>
      </c>
      <c r="AS51" s="25">
        <f ca="1">IF(AND(SUM(AS$7:AS50)=1, SUM($AR51:AR51)=1,OR($AH51=1,$AG51=1)),1,0)</f>
        <v>0</v>
      </c>
      <c r="AT51" s="25">
        <f ca="1">IF(AND(SUM(AT$7:AT50)=1, SUM($AR51:AS51)=1,OR($AH51=1,$AG51=1)),1,0)</f>
        <v>0</v>
      </c>
      <c r="AU51" s="26">
        <f ca="1">IF(AND(SUM(AU$7:AU50)=1, SUM($AR51:AT51)=1,OR($AH51=1,AF51=1),SUM(AZ$7:AZ50)&lt;2),1,0)</f>
        <v>0</v>
      </c>
      <c r="AV51" s="26">
        <f ca="1">IF(AND(SUM(AV$7:AV50)=1, SUM($AR51:AU51)=1,OR($AI51=1,$AJ51=1,$AH51=1,$AF51=1)),1,0)</f>
        <v>0</v>
      </c>
      <c r="AW51" s="26">
        <f ca="1">IF(AND(SUM(AW$7:AW50)=1, SUM($AR51:AV51)=1,OR($AI51=1,$AJ51=1,$AH51=1,$AF51=1)),1,0)</f>
        <v>0</v>
      </c>
      <c r="AX51" s="26">
        <f ca="1">IF(AND(SUM(AX$7:AX50)=1, SUM($AR51:AW51)=1,OR($AI51=1,$AJ51=1,$AH51=1,$AF51=1)),1,0)</f>
        <v>0</v>
      </c>
      <c r="AY51" s="26">
        <f ca="1">IF(AND(SUM(AY$7:AY50)=1, SUM($AR51:AX51)=1,OR($AI51=1,$AJ51=1,$AH51=1,$AF51=1)),1,0)</f>
        <v>0</v>
      </c>
      <c r="AZ51" s="26">
        <f ca="1">IF(AND(SUM(AZ$7:AZ50)=1, SUM($AR51:AY51)=1,SUM(AU$7:AU50)&lt;2,OR(AI51=1,AJ51=1,AF51=1)),1,0)</f>
        <v>0</v>
      </c>
      <c r="BA51" s="26">
        <f ca="1">IF(AND(SUM(BA$7:BA50)=1,OR($AK51=1)),1,0)</f>
        <v>0</v>
      </c>
      <c r="BB51" s="26">
        <f ca="1">IF(AND(SUM(BB$7:BB50)=1,OR($AD51=1)),1,0)</f>
        <v>0</v>
      </c>
      <c r="BC51" s="27">
        <f ca="1">IF(SUM($AR51:BB51)=1,1,0)</f>
        <v>0</v>
      </c>
      <c r="BD51" s="28" t="str">
        <f t="shared" ca="1" si="97"/>
        <v/>
      </c>
      <c r="BE51" s="26" t="str">
        <f t="shared" ca="1" si="98"/>
        <v/>
      </c>
      <c r="BF51" s="26" t="str">
        <f t="shared" ca="1" si="99"/>
        <v/>
      </c>
      <c r="BG51" s="26" t="str">
        <f t="shared" ca="1" si="100"/>
        <v/>
      </c>
      <c r="BH51" s="26" t="str">
        <f t="shared" ca="1" si="101"/>
        <v/>
      </c>
      <c r="BI51" s="26" t="str">
        <f t="shared" ca="1" si="102"/>
        <v/>
      </c>
      <c r="BJ51" s="26" t="str">
        <f t="shared" ca="1" si="103"/>
        <v/>
      </c>
      <c r="BK51" s="26" t="str">
        <f t="shared" ca="1" si="104"/>
        <v/>
      </c>
      <c r="BL51" s="26" t="str">
        <f t="shared" ca="1" si="105"/>
        <v/>
      </c>
      <c r="BM51" s="26" t="str">
        <f t="shared" ca="1" si="106"/>
        <v/>
      </c>
      <c r="BN51" s="27" t="str">
        <f t="shared" ca="1" si="107"/>
        <v/>
      </c>
      <c r="BO51" s="284" t="str">
        <f t="shared" ca="1" si="46"/>
        <v/>
      </c>
      <c r="BP51" s="167" t="str">
        <f t="shared" ca="1" si="47"/>
        <v/>
      </c>
      <c r="BQ51" s="167" t="str">
        <f t="shared" ca="1" si="48"/>
        <v/>
      </c>
      <c r="BR51" s="167" t="str">
        <f t="shared" ca="1" si="49"/>
        <v/>
      </c>
      <c r="BS51" s="167" t="str">
        <f t="shared" ca="1" si="50"/>
        <v/>
      </c>
      <c r="BT51" s="167" t="str">
        <f t="shared" ca="1" si="51"/>
        <v/>
      </c>
      <c r="BU51" s="167" t="str">
        <f t="shared" ca="1" si="52"/>
        <v/>
      </c>
      <c r="BV51" s="167" t="str">
        <f t="shared" ca="1" si="53"/>
        <v/>
      </c>
      <c r="BW51" s="32" t="str">
        <f t="shared" ca="1" si="54"/>
        <v/>
      </c>
      <c r="BX51" s="113"/>
      <c r="BY51" s="73"/>
      <c r="BZ51" s="73">
        <f t="shared" ca="1" si="78"/>
        <v>0</v>
      </c>
      <c r="CA51" s="252">
        <f t="shared" ca="1" si="79"/>
        <v>0</v>
      </c>
      <c r="CB51" s="252">
        <f t="shared" ca="1" si="80"/>
        <v>0</v>
      </c>
      <c r="CC51" s="252">
        <f t="shared" ca="1" si="81"/>
        <v>0</v>
      </c>
      <c r="CD51" s="94"/>
      <c r="CE51" s="92">
        <f ca="1">'Product Codes'!G44</f>
        <v>1</v>
      </c>
      <c r="CF51" s="94"/>
      <c r="CG51" s="94"/>
      <c r="CH51" s="94"/>
      <c r="CI51" s="93"/>
      <c r="CJ51" s="93"/>
      <c r="CK51" s="93"/>
      <c r="CL51" s="93"/>
      <c r="CM51" s="93"/>
      <c r="CN51" s="93"/>
      <c r="CO51" s="93"/>
      <c r="CP51" s="93"/>
      <c r="CQ51" s="93"/>
      <c r="CR51" s="93"/>
      <c r="CS51" s="93"/>
      <c r="CT51" s="93"/>
      <c r="CU51" s="93"/>
      <c r="CV51" s="93"/>
      <c r="CW51" s="93"/>
      <c r="CX51" s="93"/>
      <c r="CY51" s="93"/>
      <c r="CZ51" s="93"/>
      <c r="DA51" s="93"/>
      <c r="DB51" s="93"/>
      <c r="DC51" s="93"/>
      <c r="DD51" s="93"/>
      <c r="DE51" s="93"/>
      <c r="DF51" s="93"/>
      <c r="DG51" s="93"/>
      <c r="DH51" s="93"/>
      <c r="DI51" s="93"/>
      <c r="DJ51" s="93"/>
      <c r="DK51" s="93"/>
      <c r="DL51" s="93"/>
      <c r="DM51" s="93"/>
      <c r="DN51" s="93"/>
      <c r="DO51" s="93"/>
      <c r="DP51" s="93"/>
      <c r="DQ51" s="93"/>
      <c r="DR51" s="93"/>
      <c r="DS51" s="93"/>
      <c r="DT51" s="93"/>
      <c r="DU51" s="93"/>
      <c r="DV51" s="93"/>
      <c r="DW51" s="93"/>
      <c r="DX51" s="93"/>
      <c r="DY51" s="93"/>
      <c r="DZ51" s="93"/>
      <c r="EA51" s="93"/>
      <c r="EB51" s="93"/>
      <c r="EC51" s="93"/>
      <c r="ED51" s="93"/>
      <c r="EE51" s="93"/>
      <c r="EF51" s="93"/>
      <c r="EG51" s="93"/>
      <c r="EH51" s="93"/>
      <c r="EI51" s="93"/>
      <c r="EJ51" s="93"/>
      <c r="EK51" s="93"/>
      <c r="EL51" s="93"/>
      <c r="EM51" s="93"/>
      <c r="EN51" s="93"/>
      <c r="EO51" s="93"/>
      <c r="EP51" s="93"/>
      <c r="EQ51" s="93"/>
      <c r="ER51" s="93"/>
      <c r="ES51" s="93"/>
      <c r="ET51" s="93"/>
      <c r="EU51" s="93"/>
      <c r="EV51" s="93"/>
      <c r="EW51" s="93"/>
      <c r="EX51" s="93"/>
      <c r="EY51" s="93"/>
      <c r="EZ51" s="93"/>
      <c r="FA51" s="93"/>
      <c r="FB51" s="93"/>
      <c r="FC51" s="93"/>
      <c r="FD51" s="93"/>
      <c r="FE51" s="93"/>
      <c r="FF51" s="93"/>
      <c r="FG51" s="93"/>
      <c r="FH51" s="93"/>
      <c r="FI51" s="93"/>
      <c r="FJ51" s="93"/>
      <c r="FK51" s="93"/>
      <c r="FL51" s="93"/>
      <c r="FM51" s="93"/>
      <c r="FN51" s="93"/>
      <c r="FO51" s="93"/>
      <c r="FP51" s="93"/>
      <c r="FQ51" s="93"/>
      <c r="FR51" s="93"/>
      <c r="FS51" s="93"/>
      <c r="FT51" s="93"/>
      <c r="FU51" s="93"/>
      <c r="FV51" s="93"/>
    </row>
    <row r="52" spans="1:178" s="92" customFormat="1" ht="15" hidden="1" customHeight="1" thickBot="1" x14ac:dyDescent="0.3">
      <c r="A52" s="94"/>
      <c r="B52" s="94"/>
      <c r="C52" s="214" t="str">
        <f ca="1">CONCATENATE(SelectionData!D52,N52)</f>
        <v>0</v>
      </c>
      <c r="D52" s="118" t="s">
        <v>50</v>
      </c>
      <c r="E52" s="55" t="str">
        <f t="shared" si="120"/>
        <v>€</v>
      </c>
      <c r="F52" s="215" t="str">
        <f t="shared" ca="1" si="77"/>
        <v/>
      </c>
      <c r="G52" s="202"/>
      <c r="H52" s="202"/>
      <c r="I52" s="215" t="str">
        <f t="shared" si="119"/>
        <v>-</v>
      </c>
      <c r="J52" s="104"/>
      <c r="K52" s="115"/>
      <c r="L52" s="200"/>
      <c r="M52" s="95" t="str">
        <f t="shared" si="109"/>
        <v>-</v>
      </c>
      <c r="N52" s="55" t="str">
        <f>""</f>
        <v/>
      </c>
      <c r="O52" s="200" t="str">
        <f t="shared" si="17"/>
        <v/>
      </c>
      <c r="P52" s="200" t="str">
        <f t="shared" ca="1" si="110"/>
        <v/>
      </c>
      <c r="Q52" s="200" t="str">
        <f t="shared" ca="1" si="111"/>
        <v/>
      </c>
      <c r="R52" s="80" t="str">
        <f t="shared" ca="1" si="112"/>
        <v/>
      </c>
      <c r="S52" s="96" t="str">
        <f t="shared" si="108"/>
        <v/>
      </c>
      <c r="T52" s="97" t="str">
        <f t="shared" si="3"/>
        <v/>
      </c>
      <c r="U52" s="95" t="str">
        <f>""</f>
        <v/>
      </c>
      <c r="V52" s="95"/>
      <c r="W52" s="95"/>
      <c r="X52" s="95"/>
      <c r="Y52" s="298" t="str">
        <f t="shared" ca="1" si="56"/>
        <v/>
      </c>
      <c r="Z52" s="271" t="str">
        <f t="shared" ca="1" si="18"/>
        <v/>
      </c>
      <c r="AA52" s="271" t="str">
        <f t="shared" ca="1" si="19"/>
        <v/>
      </c>
      <c r="AB52" s="271" t="str">
        <f t="shared" ca="1" si="20"/>
        <v/>
      </c>
      <c r="AC52" s="108">
        <f ca="1">SelectionData!C52</f>
        <v>0</v>
      </c>
      <c r="AD52" s="109">
        <f t="shared" ca="1" si="84"/>
        <v>0</v>
      </c>
      <c r="AE52" s="110">
        <f t="shared" ca="1" si="113"/>
        <v>0</v>
      </c>
      <c r="AF52" s="110">
        <f t="shared" ca="1" si="85"/>
        <v>0</v>
      </c>
      <c r="AG52" s="110">
        <f t="shared" ca="1" si="95"/>
        <v>0</v>
      </c>
      <c r="AH52" s="110">
        <f t="shared" ca="1" si="96"/>
        <v>0</v>
      </c>
      <c r="AI52" s="110">
        <f t="shared" ca="1" si="86"/>
        <v>0</v>
      </c>
      <c r="AJ52" s="110">
        <f t="shared" ca="1" si="87"/>
        <v>0</v>
      </c>
      <c r="AK52" s="110">
        <f t="shared" ca="1" si="88"/>
        <v>0</v>
      </c>
      <c r="AL52" s="110">
        <f t="shared" ca="1" si="89"/>
        <v>0</v>
      </c>
      <c r="AM52" s="110">
        <f t="shared" ca="1" si="114"/>
        <v>0</v>
      </c>
      <c r="AN52" s="110">
        <f t="shared" ca="1" si="115"/>
        <v>0</v>
      </c>
      <c r="AO52" s="110">
        <f t="shared" ca="1" si="90"/>
        <v>0</v>
      </c>
      <c r="AP52" s="111">
        <f t="shared" ca="1" si="91"/>
        <v>0</v>
      </c>
      <c r="AQ52" s="111">
        <f t="shared" ca="1" si="116"/>
        <v>0</v>
      </c>
      <c r="AR52" s="112">
        <f t="shared" ca="1" si="117"/>
        <v>0</v>
      </c>
      <c r="AS52" s="25">
        <f ca="1">IF(AND(SUM(AS$7:AS51)=1, SUM($AR52:AR52)=1,OR($AH52=1,$AG52=1)),1,0)</f>
        <v>0</v>
      </c>
      <c r="AT52" s="25">
        <f ca="1">IF(AND(SUM(AT$7:AT51)=1, SUM($AR52:AS52)=1,OR($AH52=1,$AG52=1)),1,0)</f>
        <v>0</v>
      </c>
      <c r="AU52" s="26">
        <f ca="1">IF(AND(SUM(AU$7:AU51)=1, SUM($AR52:AT52)=1,OR($AH52=1,AF52=1),SUM(AZ$7:AZ51)&lt;2),1,0)</f>
        <v>0</v>
      </c>
      <c r="AV52" s="26">
        <f ca="1">IF(AND(SUM(AV$7:AV51)=1, SUM($AR52:AU52)=1,OR($AI52=1,$AJ52=1,$AH52=1,$AF52=1)),1,0)</f>
        <v>0</v>
      </c>
      <c r="AW52" s="26">
        <f ca="1">IF(AND(SUM(AW$7:AW51)=1, SUM($AR52:AV52)=1,OR($AI52=1,$AJ52=1,$AH52=1,$AF52=1)),1,0)</f>
        <v>0</v>
      </c>
      <c r="AX52" s="26">
        <f ca="1">IF(AND(SUM(AX$7:AX51)=1, SUM($AR52:AW52)=1,OR($AI52=1,$AJ52=1,$AH52=1,$AF52=1)),1,0)</f>
        <v>0</v>
      </c>
      <c r="AY52" s="26">
        <f ca="1">IF(AND(SUM(AY$7:AY51)=1, SUM($AR52:AX52)=1,OR($AI52=1,$AJ52=1,$AH52=1,$AF52=1)),1,0)</f>
        <v>0</v>
      </c>
      <c r="AZ52" s="26">
        <f ca="1">IF(AND(SUM(AZ$7:AZ51)=1, SUM($AR52:AY52)=1,SUM(AU$7:AU51)&lt;2,OR(AI52=1,AJ52=1,AF52=1)),1,0)</f>
        <v>0</v>
      </c>
      <c r="BA52" s="26">
        <f ca="1">IF(AND(SUM(BA$7:BA51)=1,OR($AK52=1)),1,0)</f>
        <v>0</v>
      </c>
      <c r="BB52" s="26">
        <f ca="1">IF(AND(SUM(BB$7:BB51)=1,OR($AD52=1)),1,0)</f>
        <v>0</v>
      </c>
      <c r="BC52" s="27">
        <f ca="1">IF(SUM($AR52:BB52)=1,1,0)</f>
        <v>0</v>
      </c>
      <c r="BD52" s="28" t="str">
        <f t="shared" ca="1" si="97"/>
        <v/>
      </c>
      <c r="BE52" s="26" t="str">
        <f t="shared" ca="1" si="98"/>
        <v/>
      </c>
      <c r="BF52" s="26" t="str">
        <f t="shared" ca="1" si="99"/>
        <v/>
      </c>
      <c r="BG52" s="26" t="str">
        <f t="shared" ca="1" si="100"/>
        <v/>
      </c>
      <c r="BH52" s="26" t="str">
        <f t="shared" ca="1" si="101"/>
        <v/>
      </c>
      <c r="BI52" s="26" t="str">
        <f t="shared" ca="1" si="102"/>
        <v/>
      </c>
      <c r="BJ52" s="26" t="str">
        <f t="shared" ca="1" si="103"/>
        <v/>
      </c>
      <c r="BK52" s="26" t="str">
        <f t="shared" ca="1" si="104"/>
        <v/>
      </c>
      <c r="BL52" s="26" t="str">
        <f t="shared" ca="1" si="105"/>
        <v/>
      </c>
      <c r="BM52" s="26" t="str">
        <f t="shared" ca="1" si="106"/>
        <v/>
      </c>
      <c r="BN52" s="27" t="str">
        <f t="shared" ca="1" si="107"/>
        <v/>
      </c>
      <c r="BO52" s="284" t="str">
        <f t="shared" ca="1" si="46"/>
        <v/>
      </c>
      <c r="BP52" s="167" t="str">
        <f t="shared" ca="1" si="47"/>
        <v/>
      </c>
      <c r="BQ52" s="167" t="str">
        <f t="shared" ca="1" si="48"/>
        <v/>
      </c>
      <c r="BR52" s="167" t="str">
        <f t="shared" ca="1" si="49"/>
        <v/>
      </c>
      <c r="BS52" s="167" t="str">
        <f t="shared" ca="1" si="50"/>
        <v/>
      </c>
      <c r="BT52" s="167" t="str">
        <f t="shared" ca="1" si="51"/>
        <v/>
      </c>
      <c r="BU52" s="167" t="str">
        <f t="shared" ca="1" si="52"/>
        <v/>
      </c>
      <c r="BV52" s="167" t="str">
        <f t="shared" ca="1" si="53"/>
        <v/>
      </c>
      <c r="BW52" s="32" t="str">
        <f t="shared" ca="1" si="54"/>
        <v/>
      </c>
      <c r="BX52" s="113"/>
      <c r="BY52" s="73"/>
      <c r="BZ52" s="73">
        <f t="shared" ca="1" si="78"/>
        <v>0</v>
      </c>
      <c r="CA52" s="252">
        <f t="shared" ca="1" si="79"/>
        <v>0</v>
      </c>
      <c r="CB52" s="252">
        <f t="shared" ca="1" si="80"/>
        <v>0</v>
      </c>
      <c r="CC52" s="252">
        <f t="shared" ca="1" si="81"/>
        <v>0</v>
      </c>
      <c r="CD52" s="94"/>
      <c r="CE52" s="92">
        <f ca="1">'Product Codes'!G45</f>
        <v>1</v>
      </c>
      <c r="CF52" s="94"/>
      <c r="CG52" s="94"/>
      <c r="CH52" s="94"/>
      <c r="CI52" s="93"/>
      <c r="CJ52" s="93"/>
      <c r="CK52" s="93"/>
      <c r="CL52" s="93"/>
      <c r="CM52" s="93"/>
      <c r="CN52" s="93"/>
      <c r="CO52" s="93"/>
      <c r="CP52" s="93"/>
      <c r="CQ52" s="93"/>
      <c r="CR52" s="93"/>
      <c r="CS52" s="93"/>
      <c r="CT52" s="93"/>
      <c r="CU52" s="93"/>
      <c r="CV52" s="93"/>
      <c r="CW52" s="93"/>
      <c r="CX52" s="93"/>
      <c r="CY52" s="93"/>
      <c r="CZ52" s="93"/>
      <c r="DA52" s="93"/>
      <c r="DB52" s="93"/>
      <c r="DC52" s="93"/>
      <c r="DD52" s="93"/>
      <c r="DE52" s="93"/>
      <c r="DF52" s="93"/>
      <c r="DG52" s="93"/>
      <c r="DH52" s="93"/>
      <c r="DI52" s="93"/>
      <c r="DJ52" s="93"/>
      <c r="DK52" s="93"/>
      <c r="DL52" s="93"/>
      <c r="DM52" s="93"/>
      <c r="DN52" s="93"/>
      <c r="DO52" s="93"/>
      <c r="DP52" s="93"/>
      <c r="DQ52" s="93"/>
      <c r="DR52" s="93"/>
      <c r="DS52" s="93"/>
      <c r="DT52" s="93"/>
      <c r="DU52" s="93"/>
      <c r="DV52" s="93"/>
      <c r="DW52" s="93"/>
      <c r="DX52" s="93"/>
      <c r="DY52" s="93"/>
      <c r="DZ52" s="93"/>
      <c r="EA52" s="93"/>
      <c r="EB52" s="93"/>
      <c r="EC52" s="93"/>
      <c r="ED52" s="93"/>
      <c r="EE52" s="93"/>
      <c r="EF52" s="93"/>
      <c r="EG52" s="93"/>
      <c r="EH52" s="93"/>
      <c r="EI52" s="93"/>
      <c r="EJ52" s="93"/>
      <c r="EK52" s="93"/>
      <c r="EL52" s="93"/>
      <c r="EM52" s="93"/>
      <c r="EN52" s="93"/>
      <c r="EO52" s="93"/>
      <c r="EP52" s="93"/>
      <c r="EQ52" s="93"/>
      <c r="ER52" s="93"/>
      <c r="ES52" s="93"/>
      <c r="ET52" s="93"/>
      <c r="EU52" s="93"/>
      <c r="EV52" s="93"/>
      <c r="EW52" s="93"/>
      <c r="EX52" s="93"/>
      <c r="EY52" s="93"/>
      <c r="EZ52" s="93"/>
      <c r="FA52" s="93"/>
      <c r="FB52" s="93"/>
      <c r="FC52" s="93"/>
      <c r="FD52" s="93"/>
      <c r="FE52" s="93"/>
      <c r="FF52" s="93"/>
      <c r="FG52" s="93"/>
      <c r="FH52" s="93"/>
      <c r="FI52" s="93"/>
      <c r="FJ52" s="93"/>
      <c r="FK52" s="93"/>
      <c r="FL52" s="93"/>
      <c r="FM52" s="93"/>
      <c r="FN52" s="93"/>
      <c r="FO52" s="93"/>
      <c r="FP52" s="93"/>
      <c r="FQ52" s="93"/>
      <c r="FR52" s="93"/>
      <c r="FS52" s="93"/>
      <c r="FT52" s="93"/>
      <c r="FU52" s="93"/>
      <c r="FV52" s="93"/>
    </row>
    <row r="53" spans="1:178" s="92" customFormat="1" ht="15" hidden="1" customHeight="1" thickBot="1" x14ac:dyDescent="0.3">
      <c r="A53" s="94"/>
      <c r="B53" s="94"/>
      <c r="C53" s="216" t="str">
        <f ca="1">CONCATENATE(SelectionData!D53,N53)</f>
        <v>0</v>
      </c>
      <c r="D53" s="118" t="s">
        <v>50</v>
      </c>
      <c r="E53" s="55" t="str">
        <f t="shared" si="120"/>
        <v>€</v>
      </c>
      <c r="F53" s="217" t="str">
        <f t="shared" ca="1" si="77"/>
        <v/>
      </c>
      <c r="G53" s="200"/>
      <c r="H53" s="200"/>
      <c r="I53" s="217" t="str">
        <f t="shared" si="119"/>
        <v>-</v>
      </c>
      <c r="J53" s="104"/>
      <c r="K53" s="115"/>
      <c r="L53" s="201"/>
      <c r="M53" s="95" t="str">
        <f t="shared" si="109"/>
        <v>-</v>
      </c>
      <c r="N53" s="119" t="str">
        <f>""</f>
        <v/>
      </c>
      <c r="O53" s="201" t="str">
        <f t="shared" si="17"/>
        <v/>
      </c>
      <c r="P53" s="202" t="str">
        <f t="shared" ca="1" si="110"/>
        <v/>
      </c>
      <c r="Q53" s="202" t="str">
        <f t="shared" ca="1" si="111"/>
        <v/>
      </c>
      <c r="R53" s="80" t="str">
        <f t="shared" ca="1" si="112"/>
        <v/>
      </c>
      <c r="S53" s="96" t="str">
        <f t="shared" si="108"/>
        <v/>
      </c>
      <c r="T53" s="97" t="str">
        <f t="shared" si="3"/>
        <v/>
      </c>
      <c r="U53" s="95" t="str">
        <f>""</f>
        <v/>
      </c>
      <c r="V53" s="95"/>
      <c r="W53" s="95"/>
      <c r="X53" s="95"/>
      <c r="Y53" s="298" t="str">
        <f t="shared" ca="1" si="56"/>
        <v/>
      </c>
      <c r="Z53" s="271" t="str">
        <f t="shared" ca="1" si="18"/>
        <v/>
      </c>
      <c r="AA53" s="271" t="str">
        <f t="shared" ca="1" si="19"/>
        <v/>
      </c>
      <c r="AB53" s="271" t="str">
        <f t="shared" ca="1" si="20"/>
        <v/>
      </c>
      <c r="AC53" s="108">
        <f ca="1">SelectionData!C53</f>
        <v>0</v>
      </c>
      <c r="AD53" s="109">
        <f t="shared" ca="1" si="84"/>
        <v>0</v>
      </c>
      <c r="AE53" s="110">
        <f t="shared" ca="1" si="113"/>
        <v>0</v>
      </c>
      <c r="AF53" s="110">
        <f t="shared" ca="1" si="85"/>
        <v>0</v>
      </c>
      <c r="AG53" s="110">
        <f t="shared" ca="1" si="95"/>
        <v>0</v>
      </c>
      <c r="AH53" s="110">
        <f t="shared" ca="1" si="96"/>
        <v>0</v>
      </c>
      <c r="AI53" s="110">
        <f t="shared" ca="1" si="86"/>
        <v>0</v>
      </c>
      <c r="AJ53" s="110">
        <f t="shared" ca="1" si="87"/>
        <v>0</v>
      </c>
      <c r="AK53" s="110">
        <f t="shared" ca="1" si="88"/>
        <v>0</v>
      </c>
      <c r="AL53" s="110">
        <f t="shared" ca="1" si="89"/>
        <v>0</v>
      </c>
      <c r="AM53" s="110">
        <f t="shared" ca="1" si="114"/>
        <v>0</v>
      </c>
      <c r="AN53" s="110">
        <f t="shared" ca="1" si="115"/>
        <v>0</v>
      </c>
      <c r="AO53" s="110">
        <f t="shared" ca="1" si="90"/>
        <v>0</v>
      </c>
      <c r="AP53" s="111">
        <f t="shared" ca="1" si="91"/>
        <v>0</v>
      </c>
      <c r="AQ53" s="111">
        <f t="shared" ca="1" si="116"/>
        <v>0</v>
      </c>
      <c r="AR53" s="112">
        <f t="shared" ca="1" si="117"/>
        <v>0</v>
      </c>
      <c r="AS53" s="25">
        <f ca="1">IF(AND(SUM(AS$7:AS52)=1, SUM($AR53:AR53)=1,OR($AH53=1,$AG53=1)),1,0)</f>
        <v>0</v>
      </c>
      <c r="AT53" s="25">
        <f ca="1">IF(AND(SUM(AT$7:AT52)=1, SUM($AR53:AS53)=1,OR($AH53=1,$AG53=1)),1,0)</f>
        <v>0</v>
      </c>
      <c r="AU53" s="26">
        <f ca="1">IF(AND(SUM(AU$7:AU52)=1, SUM($AR53:AT53)=1,OR($AH53=1,AF53=1),SUM(AZ$7:AZ52)&lt;2),1,0)</f>
        <v>0</v>
      </c>
      <c r="AV53" s="26">
        <f ca="1">IF(AND(SUM(AV$7:AV52)=1, SUM($AR53:AU53)=1,OR($AI53=1,$AJ53=1,$AH53=1,$AF53=1)),1,0)</f>
        <v>0</v>
      </c>
      <c r="AW53" s="26">
        <f ca="1">IF(AND(SUM(AW$7:AW52)=1, SUM($AR53:AV53)=1,OR($AI53=1,$AJ53=1,$AH53=1,$AF53=1)),1,0)</f>
        <v>0</v>
      </c>
      <c r="AX53" s="26">
        <f ca="1">IF(AND(SUM(AX$7:AX52)=1, SUM($AR53:AW53)=1,OR($AI53=1,$AJ53=1,$AH53=1,$AF53=1)),1,0)</f>
        <v>0</v>
      </c>
      <c r="AY53" s="26">
        <f ca="1">IF(AND(SUM(AY$7:AY52)=1, SUM($AR53:AX53)=1,OR($AI53=1,$AJ53=1,$AH53=1,$AF53=1)),1,0)</f>
        <v>0</v>
      </c>
      <c r="AZ53" s="26">
        <f ca="1">IF(AND(SUM(AZ$7:AZ52)=1, SUM($AR53:AY53)=1,SUM(AU$7:AU52)&lt;2,OR(AI53=1,AJ53=1,AF53=1)),1,0)</f>
        <v>0</v>
      </c>
      <c r="BA53" s="26">
        <f ca="1">IF(AND(SUM(BA$7:BA52)=1,OR($AK53=1)),1,0)</f>
        <v>0</v>
      </c>
      <c r="BB53" s="26">
        <f ca="1">IF(AND(SUM(BB$7:BB52)=1,OR($AD53=1)),1,0)</f>
        <v>0</v>
      </c>
      <c r="BC53" s="27">
        <f ca="1">IF(SUM($AR53:BB53)=1,1,0)</f>
        <v>0</v>
      </c>
      <c r="BD53" s="28" t="str">
        <f t="shared" ca="1" si="97"/>
        <v/>
      </c>
      <c r="BE53" s="26" t="str">
        <f t="shared" ca="1" si="98"/>
        <v/>
      </c>
      <c r="BF53" s="26" t="str">
        <f t="shared" ca="1" si="99"/>
        <v/>
      </c>
      <c r="BG53" s="26" t="str">
        <f t="shared" ca="1" si="100"/>
        <v/>
      </c>
      <c r="BH53" s="26" t="str">
        <f t="shared" ca="1" si="101"/>
        <v/>
      </c>
      <c r="BI53" s="26" t="str">
        <f t="shared" ca="1" si="102"/>
        <v/>
      </c>
      <c r="BJ53" s="26" t="str">
        <f t="shared" ca="1" si="103"/>
        <v/>
      </c>
      <c r="BK53" s="26" t="str">
        <f t="shared" ca="1" si="104"/>
        <v/>
      </c>
      <c r="BL53" s="26" t="str">
        <f t="shared" ca="1" si="105"/>
        <v/>
      </c>
      <c r="BM53" s="26" t="str">
        <f t="shared" ca="1" si="106"/>
        <v/>
      </c>
      <c r="BN53" s="27" t="str">
        <f t="shared" ca="1" si="107"/>
        <v/>
      </c>
      <c r="BO53" s="284" t="str">
        <f t="shared" ca="1" si="46"/>
        <v/>
      </c>
      <c r="BP53" s="167" t="str">
        <f t="shared" ca="1" si="47"/>
        <v/>
      </c>
      <c r="BQ53" s="167" t="str">
        <f t="shared" ca="1" si="48"/>
        <v/>
      </c>
      <c r="BR53" s="167" t="str">
        <f t="shared" ca="1" si="49"/>
        <v/>
      </c>
      <c r="BS53" s="167" t="str">
        <f t="shared" ca="1" si="50"/>
        <v/>
      </c>
      <c r="BT53" s="167" t="str">
        <f t="shared" ca="1" si="51"/>
        <v/>
      </c>
      <c r="BU53" s="167" t="str">
        <f t="shared" ca="1" si="52"/>
        <v/>
      </c>
      <c r="BV53" s="167" t="str">
        <f t="shared" ca="1" si="53"/>
        <v/>
      </c>
      <c r="BW53" s="32" t="str">
        <f t="shared" ca="1" si="54"/>
        <v/>
      </c>
      <c r="BX53" s="113"/>
      <c r="BY53" s="73"/>
      <c r="BZ53" s="73">
        <f t="shared" ca="1" si="78"/>
        <v>0</v>
      </c>
      <c r="CA53" s="252">
        <f t="shared" ca="1" si="79"/>
        <v>0</v>
      </c>
      <c r="CB53" s="252">
        <f t="shared" ca="1" si="80"/>
        <v>0</v>
      </c>
      <c r="CC53" s="252">
        <f t="shared" ca="1" si="81"/>
        <v>0</v>
      </c>
      <c r="CD53" s="94"/>
      <c r="CE53" s="92">
        <f ca="1">'Product Codes'!G46</f>
        <v>1</v>
      </c>
      <c r="CF53" s="94"/>
      <c r="CG53" s="94"/>
      <c r="CH53" s="94"/>
      <c r="CI53" s="93"/>
      <c r="CJ53" s="93"/>
      <c r="CK53" s="93"/>
      <c r="CL53" s="93"/>
      <c r="CM53" s="93"/>
      <c r="CN53" s="93"/>
      <c r="CO53" s="93"/>
      <c r="CP53" s="93"/>
      <c r="CQ53" s="93"/>
      <c r="CR53" s="93"/>
      <c r="CS53" s="93"/>
      <c r="CT53" s="93"/>
      <c r="CU53" s="93"/>
      <c r="CV53" s="93"/>
      <c r="CW53" s="93"/>
      <c r="CX53" s="93"/>
      <c r="CY53" s="93"/>
      <c r="CZ53" s="93"/>
      <c r="DA53" s="93"/>
      <c r="DB53" s="93"/>
      <c r="DC53" s="93"/>
      <c r="DD53" s="93"/>
      <c r="DE53" s="93"/>
      <c r="DF53" s="93"/>
      <c r="DG53" s="93"/>
      <c r="DH53" s="93"/>
      <c r="DI53" s="93"/>
      <c r="DJ53" s="93"/>
      <c r="DK53" s="93"/>
      <c r="DL53" s="93"/>
      <c r="DM53" s="93"/>
      <c r="DN53" s="93"/>
      <c r="DO53" s="93"/>
      <c r="DP53" s="93"/>
      <c r="DQ53" s="93"/>
      <c r="DR53" s="93"/>
      <c r="DS53" s="93"/>
      <c r="DT53" s="93"/>
      <c r="DU53" s="93"/>
      <c r="DV53" s="93"/>
      <c r="DW53" s="93"/>
      <c r="DX53" s="93"/>
      <c r="DY53" s="93"/>
      <c r="DZ53" s="93"/>
      <c r="EA53" s="93"/>
      <c r="EB53" s="93"/>
      <c r="EC53" s="93"/>
      <c r="ED53" s="93"/>
      <c r="EE53" s="93"/>
      <c r="EF53" s="93"/>
      <c r="EG53" s="93"/>
      <c r="EH53" s="93"/>
      <c r="EI53" s="93"/>
      <c r="EJ53" s="93"/>
      <c r="EK53" s="93"/>
      <c r="EL53" s="93"/>
      <c r="EM53" s="93"/>
      <c r="EN53" s="93"/>
      <c r="EO53" s="93"/>
      <c r="EP53" s="93"/>
      <c r="EQ53" s="93"/>
      <c r="ER53" s="93"/>
      <c r="ES53" s="93"/>
      <c r="ET53" s="93"/>
      <c r="EU53" s="93"/>
      <c r="EV53" s="93"/>
      <c r="EW53" s="93"/>
      <c r="EX53" s="93"/>
      <c r="EY53" s="93"/>
      <c r="EZ53" s="93"/>
      <c r="FA53" s="93"/>
      <c r="FB53" s="93"/>
      <c r="FC53" s="93"/>
      <c r="FD53" s="93"/>
      <c r="FE53" s="93"/>
      <c r="FF53" s="93"/>
      <c r="FG53" s="93"/>
      <c r="FH53" s="93"/>
      <c r="FI53" s="93"/>
      <c r="FJ53" s="93"/>
      <c r="FK53" s="93"/>
      <c r="FL53" s="93"/>
      <c r="FM53" s="93"/>
      <c r="FN53" s="93"/>
      <c r="FO53" s="93"/>
      <c r="FP53" s="93"/>
      <c r="FQ53" s="93"/>
      <c r="FR53" s="93"/>
      <c r="FS53" s="93"/>
      <c r="FT53" s="93"/>
      <c r="FU53" s="93"/>
      <c r="FV53" s="93"/>
    </row>
    <row r="54" spans="1:178" s="92" customFormat="1" ht="15" hidden="1" customHeight="1" thickBot="1" x14ac:dyDescent="0.3">
      <c r="A54" s="94"/>
      <c r="B54" s="94"/>
      <c r="C54" s="214" t="str">
        <f ca="1">CONCATENATE(SelectionData!D54,N54)</f>
        <v>0</v>
      </c>
      <c r="D54" s="118" t="s">
        <v>50</v>
      </c>
      <c r="E54" s="55" t="str">
        <f t="shared" si="120"/>
        <v>€</v>
      </c>
      <c r="F54" s="215" t="str">
        <f t="shared" ca="1" si="77"/>
        <v/>
      </c>
      <c r="G54" s="202"/>
      <c r="H54" s="202"/>
      <c r="I54" s="215" t="str">
        <f t="shared" si="119"/>
        <v>-</v>
      </c>
      <c r="J54" s="104"/>
      <c r="K54" s="115"/>
      <c r="L54" s="95"/>
      <c r="M54" s="95" t="str">
        <f t="shared" si="109"/>
        <v>-</v>
      </c>
      <c r="N54" s="95" t="str">
        <f>""</f>
        <v/>
      </c>
      <c r="O54" s="95" t="str">
        <f t="shared" si="17"/>
        <v/>
      </c>
      <c r="P54" s="95" t="str">
        <f t="shared" ca="1" si="110"/>
        <v/>
      </c>
      <c r="Q54" s="80" t="str">
        <f t="shared" ca="1" si="111"/>
        <v/>
      </c>
      <c r="R54" s="80" t="str">
        <f t="shared" ca="1" si="112"/>
        <v/>
      </c>
      <c r="S54" s="96" t="str">
        <f t="shared" si="108"/>
        <v/>
      </c>
      <c r="T54" s="97" t="str">
        <f t="shared" si="3"/>
        <v/>
      </c>
      <c r="U54" s="95" t="str">
        <f>""</f>
        <v/>
      </c>
      <c r="V54" s="95"/>
      <c r="W54" s="95"/>
      <c r="X54" s="95"/>
      <c r="Y54" s="298" t="str">
        <f t="shared" ca="1" si="56"/>
        <v/>
      </c>
      <c r="Z54" s="271" t="str">
        <f t="shared" ca="1" si="18"/>
        <v/>
      </c>
      <c r="AA54" s="271" t="str">
        <f t="shared" ca="1" si="19"/>
        <v/>
      </c>
      <c r="AB54" s="271" t="str">
        <f t="shared" ca="1" si="20"/>
        <v/>
      </c>
      <c r="AC54" s="108">
        <f ca="1">SelectionData!C54</f>
        <v>0</v>
      </c>
      <c r="AD54" s="109">
        <f t="shared" ca="1" si="84"/>
        <v>0</v>
      </c>
      <c r="AE54" s="110">
        <f t="shared" ca="1" si="113"/>
        <v>0</v>
      </c>
      <c r="AF54" s="110">
        <f t="shared" ca="1" si="85"/>
        <v>0</v>
      </c>
      <c r="AG54" s="110">
        <f t="shared" ca="1" si="95"/>
        <v>0</v>
      </c>
      <c r="AH54" s="110">
        <f t="shared" ca="1" si="96"/>
        <v>0</v>
      </c>
      <c r="AI54" s="110">
        <f t="shared" ca="1" si="86"/>
        <v>0</v>
      </c>
      <c r="AJ54" s="110">
        <f t="shared" ca="1" si="87"/>
        <v>0</v>
      </c>
      <c r="AK54" s="110">
        <f t="shared" ca="1" si="88"/>
        <v>0</v>
      </c>
      <c r="AL54" s="110">
        <f t="shared" ca="1" si="89"/>
        <v>0</v>
      </c>
      <c r="AM54" s="110">
        <f t="shared" ca="1" si="114"/>
        <v>0</v>
      </c>
      <c r="AN54" s="110">
        <f t="shared" ca="1" si="115"/>
        <v>0</v>
      </c>
      <c r="AO54" s="110">
        <f t="shared" ca="1" si="90"/>
        <v>0</v>
      </c>
      <c r="AP54" s="111">
        <f t="shared" ca="1" si="91"/>
        <v>0</v>
      </c>
      <c r="AQ54" s="111">
        <f t="shared" ca="1" si="116"/>
        <v>0</v>
      </c>
      <c r="AR54" s="112">
        <f t="shared" ca="1" si="117"/>
        <v>0</v>
      </c>
      <c r="AS54" s="25">
        <f ca="1">IF(AND(SUM(AS$7:AS53)=1, SUM($AR54:AR54)=1,OR($AH54=1,$AG54=1)),1,0)</f>
        <v>0</v>
      </c>
      <c r="AT54" s="25">
        <f ca="1">IF(AND(SUM(AT$7:AT53)=1, SUM($AR54:AS54)=1,OR($AH54=1,$AG54=1)),1,0)</f>
        <v>0</v>
      </c>
      <c r="AU54" s="26">
        <f ca="1">IF(AND(SUM(AU$7:AU53)=1, SUM($AR54:AT54)=1,OR($AH54=1,AF54=1),SUM(AZ$7:AZ53)&lt;2),1,0)</f>
        <v>0</v>
      </c>
      <c r="AV54" s="26">
        <f ca="1">IF(AND(SUM(AV$7:AV53)=1, SUM($AR54:AU54)=1,OR($AI54=1,$AJ54=1,$AH54=1,$AF54=1)),1,0)</f>
        <v>0</v>
      </c>
      <c r="AW54" s="26">
        <f ca="1">IF(AND(SUM(AW$7:AW53)=1, SUM($AR54:AV54)=1,OR($AI54=1,$AJ54=1,$AH54=1,$AF54=1)),1,0)</f>
        <v>0</v>
      </c>
      <c r="AX54" s="26">
        <f ca="1">IF(AND(SUM(AX$7:AX53)=1, SUM($AR54:AW54)=1,OR($AI54=1,$AJ54=1,$AH54=1,$AF54=1)),1,0)</f>
        <v>0</v>
      </c>
      <c r="AY54" s="26">
        <f ca="1">IF(AND(SUM(AY$7:AY53)=1, SUM($AR54:AX54)=1,OR($AI54=1,$AJ54=1,$AH54=1,$AF54=1)),1,0)</f>
        <v>0</v>
      </c>
      <c r="AZ54" s="26">
        <f ca="1">IF(AND(SUM(AZ$7:AZ53)=1, SUM($AR54:AY54)=1,SUM(AU$7:AU53)&lt;2,OR(AI54=1,AJ54=1,AF54=1)),1,0)</f>
        <v>0</v>
      </c>
      <c r="BA54" s="26">
        <f ca="1">IF(AND(SUM(BA$7:BA53)=1,OR($AK54=1)),1,0)</f>
        <v>0</v>
      </c>
      <c r="BB54" s="26">
        <f ca="1">IF(AND(SUM(BB$7:BB53)=1,OR($AD54=1)),1,0)</f>
        <v>0</v>
      </c>
      <c r="BC54" s="27">
        <f ca="1">IF(SUM($AR54:BB54)=1,1,0)</f>
        <v>0</v>
      </c>
      <c r="BD54" s="28" t="str">
        <f t="shared" ca="1" si="97"/>
        <v/>
      </c>
      <c r="BE54" s="26" t="str">
        <f t="shared" ca="1" si="98"/>
        <v/>
      </c>
      <c r="BF54" s="26" t="str">
        <f t="shared" ca="1" si="99"/>
        <v/>
      </c>
      <c r="BG54" s="26" t="str">
        <f t="shared" ca="1" si="100"/>
        <v/>
      </c>
      <c r="BH54" s="26" t="str">
        <f t="shared" ca="1" si="101"/>
        <v/>
      </c>
      <c r="BI54" s="26" t="str">
        <f t="shared" ca="1" si="102"/>
        <v/>
      </c>
      <c r="BJ54" s="26" t="str">
        <f t="shared" ca="1" si="103"/>
        <v/>
      </c>
      <c r="BK54" s="26" t="str">
        <f t="shared" ca="1" si="104"/>
        <v/>
      </c>
      <c r="BL54" s="26" t="str">
        <f t="shared" ca="1" si="105"/>
        <v/>
      </c>
      <c r="BM54" s="26" t="str">
        <f t="shared" ca="1" si="106"/>
        <v/>
      </c>
      <c r="BN54" s="27" t="str">
        <f t="shared" ca="1" si="107"/>
        <v/>
      </c>
      <c r="BO54" s="284" t="str">
        <f t="shared" ca="1" si="46"/>
        <v/>
      </c>
      <c r="BP54" s="167" t="str">
        <f t="shared" ca="1" si="47"/>
        <v/>
      </c>
      <c r="BQ54" s="167" t="str">
        <f t="shared" ca="1" si="48"/>
        <v/>
      </c>
      <c r="BR54" s="167" t="str">
        <f t="shared" ca="1" si="49"/>
        <v/>
      </c>
      <c r="BS54" s="167" t="str">
        <f t="shared" ca="1" si="50"/>
        <v/>
      </c>
      <c r="BT54" s="167" t="str">
        <f t="shared" ca="1" si="51"/>
        <v/>
      </c>
      <c r="BU54" s="167" t="str">
        <f t="shared" ca="1" si="52"/>
        <v/>
      </c>
      <c r="BV54" s="167" t="str">
        <f t="shared" ca="1" si="53"/>
        <v/>
      </c>
      <c r="BW54" s="32" t="str">
        <f t="shared" ca="1" si="54"/>
        <v/>
      </c>
      <c r="BX54" s="113"/>
      <c r="BY54" s="73"/>
      <c r="BZ54" s="73">
        <f t="shared" ca="1" si="78"/>
        <v>0</v>
      </c>
      <c r="CA54" s="252">
        <f t="shared" ca="1" si="79"/>
        <v>0</v>
      </c>
      <c r="CB54" s="252">
        <f t="shared" ca="1" si="80"/>
        <v>0</v>
      </c>
      <c r="CC54" s="252">
        <f t="shared" ca="1" si="81"/>
        <v>0</v>
      </c>
      <c r="CD54" s="94"/>
      <c r="CE54" s="92">
        <f ca="1">'Product Codes'!G47</f>
        <v>1</v>
      </c>
      <c r="CF54" s="94"/>
      <c r="CG54" s="94"/>
      <c r="CH54" s="94"/>
      <c r="CI54" s="93"/>
      <c r="CJ54" s="93"/>
      <c r="CK54" s="93"/>
      <c r="CL54" s="93"/>
      <c r="CM54" s="93"/>
      <c r="CN54" s="93"/>
      <c r="CO54" s="93"/>
      <c r="CP54" s="93"/>
      <c r="CQ54" s="93"/>
      <c r="CR54" s="93"/>
      <c r="CS54" s="93"/>
      <c r="CT54" s="93"/>
      <c r="CU54" s="93"/>
      <c r="CV54" s="93"/>
      <c r="CW54" s="93"/>
      <c r="CX54" s="93"/>
      <c r="CY54" s="93"/>
      <c r="CZ54" s="93"/>
      <c r="DA54" s="93"/>
      <c r="DB54" s="93"/>
      <c r="DC54" s="93"/>
      <c r="DD54" s="93"/>
      <c r="DE54" s="93"/>
      <c r="DF54" s="93"/>
      <c r="DG54" s="93"/>
      <c r="DH54" s="93"/>
      <c r="DI54" s="93"/>
      <c r="DJ54" s="93"/>
      <c r="DK54" s="93"/>
      <c r="DL54" s="93"/>
      <c r="DM54" s="93"/>
      <c r="DN54" s="93"/>
      <c r="DO54" s="93"/>
      <c r="DP54" s="93"/>
      <c r="DQ54" s="93"/>
      <c r="DR54" s="93"/>
      <c r="DS54" s="93"/>
      <c r="DT54" s="93"/>
      <c r="DU54" s="93"/>
      <c r="DV54" s="93"/>
      <c r="DW54" s="93"/>
      <c r="DX54" s="93"/>
      <c r="DY54" s="93"/>
      <c r="DZ54" s="93"/>
      <c r="EA54" s="93"/>
      <c r="EB54" s="93"/>
      <c r="EC54" s="93"/>
      <c r="ED54" s="93"/>
      <c r="EE54" s="93"/>
      <c r="EF54" s="93"/>
      <c r="EG54" s="93"/>
      <c r="EH54" s="93"/>
      <c r="EI54" s="93"/>
      <c r="EJ54" s="93"/>
      <c r="EK54" s="93"/>
      <c r="EL54" s="93"/>
      <c r="EM54" s="93"/>
      <c r="EN54" s="93"/>
      <c r="EO54" s="93"/>
      <c r="EP54" s="93"/>
      <c r="EQ54" s="93"/>
      <c r="ER54" s="93"/>
      <c r="ES54" s="93"/>
      <c r="ET54" s="93"/>
      <c r="EU54" s="93"/>
      <c r="EV54" s="93"/>
      <c r="EW54" s="93"/>
      <c r="EX54" s="93"/>
      <c r="EY54" s="93"/>
      <c r="EZ54" s="93"/>
      <c r="FA54" s="93"/>
      <c r="FB54" s="93"/>
      <c r="FC54" s="93"/>
      <c r="FD54" s="93"/>
      <c r="FE54" s="93"/>
      <c r="FF54" s="93"/>
      <c r="FG54" s="93"/>
      <c r="FH54" s="93"/>
      <c r="FI54" s="93"/>
      <c r="FJ54" s="93"/>
      <c r="FK54" s="93"/>
      <c r="FL54" s="93"/>
      <c r="FM54" s="93"/>
      <c r="FN54" s="93"/>
      <c r="FO54" s="93"/>
      <c r="FP54" s="93"/>
      <c r="FQ54" s="93"/>
      <c r="FR54" s="93"/>
      <c r="FS54" s="93"/>
      <c r="FT54" s="93"/>
      <c r="FU54" s="93"/>
      <c r="FV54" s="93"/>
    </row>
    <row r="55" spans="1:178" s="92" customFormat="1" ht="15" hidden="1" customHeight="1" thickBot="1" x14ac:dyDescent="0.3">
      <c r="A55" s="94"/>
      <c r="B55" s="94"/>
      <c r="C55" s="216" t="str">
        <f ca="1">CONCATENATE(SelectionData!D55,N55)</f>
        <v>0</v>
      </c>
      <c r="D55" s="118" t="s">
        <v>50</v>
      </c>
      <c r="E55" s="55" t="str">
        <f t="shared" si="120"/>
        <v>€</v>
      </c>
      <c r="F55" s="217" t="str">
        <f t="shared" ca="1" si="77"/>
        <v/>
      </c>
      <c r="G55" s="200"/>
      <c r="H55" s="200"/>
      <c r="I55" s="217" t="str">
        <f t="shared" si="119"/>
        <v>-</v>
      </c>
      <c r="J55" s="104"/>
      <c r="K55" s="115"/>
      <c r="L55" s="95"/>
      <c r="M55" s="95" t="str">
        <f t="shared" si="109"/>
        <v>-</v>
      </c>
      <c r="N55" s="95" t="str">
        <f>""</f>
        <v/>
      </c>
      <c r="O55" s="95" t="str">
        <f t="shared" si="17"/>
        <v/>
      </c>
      <c r="P55" s="95" t="str">
        <f t="shared" ca="1" si="110"/>
        <v/>
      </c>
      <c r="Q55" s="80" t="str">
        <f t="shared" ca="1" si="111"/>
        <v/>
      </c>
      <c r="R55" s="80" t="str">
        <f t="shared" ca="1" si="112"/>
        <v/>
      </c>
      <c r="S55" s="96" t="str">
        <f t="shared" si="108"/>
        <v/>
      </c>
      <c r="T55" s="97" t="str">
        <f t="shared" si="3"/>
        <v/>
      </c>
      <c r="U55" s="95" t="str">
        <f>""</f>
        <v/>
      </c>
      <c r="V55" s="95"/>
      <c r="W55" s="95"/>
      <c r="X55" s="95"/>
      <c r="Y55" s="298" t="str">
        <f t="shared" ca="1" si="56"/>
        <v/>
      </c>
      <c r="Z55" s="271" t="str">
        <f t="shared" ca="1" si="18"/>
        <v/>
      </c>
      <c r="AA55" s="271" t="str">
        <f t="shared" ca="1" si="19"/>
        <v/>
      </c>
      <c r="AB55" s="271" t="str">
        <f t="shared" ca="1" si="20"/>
        <v/>
      </c>
      <c r="AC55" s="108">
        <f ca="1">SelectionData!C55</f>
        <v>0</v>
      </c>
      <c r="AD55" s="109">
        <f t="shared" ca="1" si="84"/>
        <v>0</v>
      </c>
      <c r="AE55" s="110">
        <f t="shared" ca="1" si="113"/>
        <v>0</v>
      </c>
      <c r="AF55" s="110">
        <f t="shared" ca="1" si="85"/>
        <v>0</v>
      </c>
      <c r="AG55" s="110">
        <f t="shared" ca="1" si="95"/>
        <v>0</v>
      </c>
      <c r="AH55" s="110">
        <f t="shared" ca="1" si="96"/>
        <v>0</v>
      </c>
      <c r="AI55" s="110">
        <f t="shared" ca="1" si="86"/>
        <v>0</v>
      </c>
      <c r="AJ55" s="110">
        <f t="shared" ca="1" si="87"/>
        <v>0</v>
      </c>
      <c r="AK55" s="110">
        <f t="shared" ca="1" si="88"/>
        <v>0</v>
      </c>
      <c r="AL55" s="110">
        <f t="shared" ca="1" si="89"/>
        <v>0</v>
      </c>
      <c r="AM55" s="110">
        <f t="shared" ca="1" si="114"/>
        <v>0</v>
      </c>
      <c r="AN55" s="110">
        <f t="shared" ca="1" si="115"/>
        <v>0</v>
      </c>
      <c r="AO55" s="110">
        <f t="shared" ca="1" si="90"/>
        <v>0</v>
      </c>
      <c r="AP55" s="111">
        <f t="shared" ca="1" si="91"/>
        <v>0</v>
      </c>
      <c r="AQ55" s="111">
        <f t="shared" ca="1" si="116"/>
        <v>0</v>
      </c>
      <c r="AR55" s="112">
        <f t="shared" ca="1" si="117"/>
        <v>0</v>
      </c>
      <c r="AS55" s="25">
        <f ca="1">IF(AND(SUM(AS$7:AS54)=1, SUM($AR55:AR55)=1,OR($AH55=1,$AG55=1)),1,0)</f>
        <v>0</v>
      </c>
      <c r="AT55" s="25">
        <f ca="1">IF(AND(SUM(AT$7:AT54)=1, SUM($AR55:AS55)=1,OR($AH55=1,$AG55=1)),1,0)</f>
        <v>0</v>
      </c>
      <c r="AU55" s="26">
        <f ca="1">IF(AND(SUM(AU$7:AU54)=1, SUM($AR55:AT55)=1,OR($AH55=1,AF55=1),SUM(AZ$7:AZ54)&lt;2),1,0)</f>
        <v>0</v>
      </c>
      <c r="AV55" s="26">
        <f ca="1">IF(AND(SUM(AV$7:AV54)=1, SUM($AR55:AU55)=1,OR($AI55=1,$AJ55=1,$AH55=1,$AF55=1)),1,0)</f>
        <v>0</v>
      </c>
      <c r="AW55" s="26">
        <f ca="1">IF(AND(SUM(AW$7:AW54)=1, SUM($AR55:AV55)=1,OR($AI55=1,$AJ55=1,$AH55=1,$AF55=1)),1,0)</f>
        <v>0</v>
      </c>
      <c r="AX55" s="26">
        <f ca="1">IF(AND(SUM(AX$7:AX54)=1, SUM($AR55:AW55)=1,OR($AI55=1,$AJ55=1,$AH55=1,$AF55=1)),1,0)</f>
        <v>0</v>
      </c>
      <c r="AY55" s="26">
        <f ca="1">IF(AND(SUM(AY$7:AY54)=1, SUM($AR55:AX55)=1,OR($AI55=1,$AJ55=1,$AH55=1,$AF55=1)),1,0)</f>
        <v>0</v>
      </c>
      <c r="AZ55" s="26">
        <f ca="1">IF(AND(SUM(AZ$7:AZ54)=1, SUM($AR55:AY55)=1,SUM(AU$7:AU54)&lt;2,OR(AI55=1,AJ55=1,AF55=1)),1,0)</f>
        <v>0</v>
      </c>
      <c r="BA55" s="26">
        <f ca="1">IF(AND(SUM(BA$7:BA54)=1,OR($AK55=1)),1,0)</f>
        <v>0</v>
      </c>
      <c r="BB55" s="26">
        <f ca="1">IF(AND(SUM(BB$7:BB54)=1,OR($AD55=1)),1,0)</f>
        <v>0</v>
      </c>
      <c r="BC55" s="27">
        <f ca="1">IF(SUM($AR55:BB55)=1,1,0)</f>
        <v>0</v>
      </c>
      <c r="BD55" s="28" t="str">
        <f t="shared" ca="1" si="97"/>
        <v/>
      </c>
      <c r="BE55" s="26" t="str">
        <f t="shared" ca="1" si="98"/>
        <v/>
      </c>
      <c r="BF55" s="26" t="str">
        <f t="shared" ca="1" si="99"/>
        <v/>
      </c>
      <c r="BG55" s="26" t="str">
        <f t="shared" ca="1" si="100"/>
        <v/>
      </c>
      <c r="BH55" s="26" t="str">
        <f t="shared" ca="1" si="101"/>
        <v/>
      </c>
      <c r="BI55" s="26" t="str">
        <f t="shared" ca="1" si="102"/>
        <v/>
      </c>
      <c r="BJ55" s="26" t="str">
        <f t="shared" ca="1" si="103"/>
        <v/>
      </c>
      <c r="BK55" s="26" t="str">
        <f t="shared" ca="1" si="104"/>
        <v/>
      </c>
      <c r="BL55" s="26" t="str">
        <f t="shared" ca="1" si="105"/>
        <v/>
      </c>
      <c r="BM55" s="26" t="str">
        <f t="shared" ca="1" si="106"/>
        <v/>
      </c>
      <c r="BN55" s="27" t="str">
        <f t="shared" ca="1" si="107"/>
        <v/>
      </c>
      <c r="BO55" s="284" t="str">
        <f t="shared" ca="1" si="46"/>
        <v/>
      </c>
      <c r="BP55" s="167" t="str">
        <f t="shared" ca="1" si="47"/>
        <v/>
      </c>
      <c r="BQ55" s="167" t="str">
        <f t="shared" ca="1" si="48"/>
        <v/>
      </c>
      <c r="BR55" s="167" t="str">
        <f t="shared" ca="1" si="49"/>
        <v/>
      </c>
      <c r="BS55" s="167" t="str">
        <f t="shared" ca="1" si="50"/>
        <v/>
      </c>
      <c r="BT55" s="167" t="str">
        <f t="shared" ca="1" si="51"/>
        <v/>
      </c>
      <c r="BU55" s="167" t="str">
        <f t="shared" ca="1" si="52"/>
        <v/>
      </c>
      <c r="BV55" s="167" t="str">
        <f t="shared" ca="1" si="53"/>
        <v/>
      </c>
      <c r="BW55" s="32" t="str">
        <f t="shared" ca="1" si="54"/>
        <v/>
      </c>
      <c r="BX55" s="113"/>
      <c r="BY55" s="73"/>
      <c r="BZ55" s="73">
        <f t="shared" ca="1" si="78"/>
        <v>0</v>
      </c>
      <c r="CA55" s="252">
        <f t="shared" ca="1" si="79"/>
        <v>0</v>
      </c>
      <c r="CB55" s="252">
        <f t="shared" ca="1" si="80"/>
        <v>0</v>
      </c>
      <c r="CC55" s="252">
        <f t="shared" ca="1" si="81"/>
        <v>0</v>
      </c>
      <c r="CD55" s="94"/>
      <c r="CE55" s="92">
        <f ca="1">'Product Codes'!G48</f>
        <v>1</v>
      </c>
      <c r="CF55" s="94"/>
      <c r="CG55" s="94"/>
      <c r="CH55" s="94"/>
      <c r="CI55" s="93"/>
      <c r="CJ55" s="93"/>
      <c r="CK55" s="93"/>
      <c r="CL55" s="93"/>
      <c r="CM55" s="93"/>
      <c r="CN55" s="93"/>
      <c r="CO55" s="93"/>
      <c r="CP55" s="93"/>
      <c r="CQ55" s="93"/>
      <c r="CR55" s="93"/>
      <c r="CS55" s="93"/>
      <c r="CT55" s="93"/>
      <c r="CU55" s="93"/>
      <c r="CV55" s="93"/>
      <c r="CW55" s="93"/>
      <c r="CX55" s="93"/>
      <c r="CY55" s="93"/>
      <c r="CZ55" s="93"/>
      <c r="DA55" s="93"/>
      <c r="DB55" s="93"/>
      <c r="DC55" s="93"/>
      <c r="DD55" s="93"/>
      <c r="DE55" s="93"/>
      <c r="DF55" s="93"/>
      <c r="DG55" s="93"/>
      <c r="DH55" s="93"/>
      <c r="DI55" s="93"/>
      <c r="DJ55" s="93"/>
      <c r="DK55" s="93"/>
      <c r="DL55" s="93"/>
      <c r="DM55" s="93"/>
      <c r="DN55" s="93"/>
      <c r="DO55" s="93"/>
      <c r="DP55" s="93"/>
      <c r="DQ55" s="93"/>
      <c r="DR55" s="93"/>
      <c r="DS55" s="93"/>
      <c r="DT55" s="93"/>
      <c r="DU55" s="93"/>
      <c r="DV55" s="93"/>
      <c r="DW55" s="93"/>
      <c r="DX55" s="93"/>
      <c r="DY55" s="93"/>
      <c r="DZ55" s="93"/>
      <c r="EA55" s="93"/>
      <c r="EB55" s="93"/>
      <c r="EC55" s="93"/>
      <c r="ED55" s="93"/>
      <c r="EE55" s="93"/>
      <c r="EF55" s="93"/>
      <c r="EG55" s="93"/>
      <c r="EH55" s="93"/>
      <c r="EI55" s="93"/>
      <c r="EJ55" s="93"/>
      <c r="EK55" s="93"/>
      <c r="EL55" s="93"/>
      <c r="EM55" s="93"/>
      <c r="EN55" s="93"/>
      <c r="EO55" s="93"/>
      <c r="EP55" s="93"/>
      <c r="EQ55" s="93"/>
      <c r="ER55" s="93"/>
      <c r="ES55" s="93"/>
      <c r="ET55" s="93"/>
      <c r="EU55" s="93"/>
      <c r="EV55" s="93"/>
      <c r="EW55" s="93"/>
      <c r="EX55" s="93"/>
      <c r="EY55" s="93"/>
      <c r="EZ55" s="93"/>
      <c r="FA55" s="93"/>
      <c r="FB55" s="93"/>
      <c r="FC55" s="93"/>
      <c r="FD55" s="93"/>
      <c r="FE55" s="93"/>
      <c r="FF55" s="93"/>
      <c r="FG55" s="93"/>
      <c r="FH55" s="93"/>
      <c r="FI55" s="93"/>
      <c r="FJ55" s="93"/>
      <c r="FK55" s="93"/>
      <c r="FL55" s="93"/>
      <c r="FM55" s="93"/>
      <c r="FN55" s="93"/>
      <c r="FO55" s="93"/>
      <c r="FP55" s="93"/>
      <c r="FQ55" s="93"/>
      <c r="FR55" s="93"/>
      <c r="FS55" s="93"/>
      <c r="FT55" s="93"/>
      <c r="FU55" s="93"/>
      <c r="FV55" s="93"/>
    </row>
    <row r="56" spans="1:178" s="92" customFormat="1" ht="15" hidden="1" customHeight="1" thickBot="1" x14ac:dyDescent="0.3">
      <c r="A56" s="94"/>
      <c r="B56" s="94"/>
      <c r="C56" s="214" t="str">
        <f ca="1">CONCATENATE(SelectionData!D56,N56)</f>
        <v>0</v>
      </c>
      <c r="D56" s="118" t="s">
        <v>50</v>
      </c>
      <c r="E56" s="55" t="str">
        <f t="shared" si="120"/>
        <v>€</v>
      </c>
      <c r="F56" s="215" t="str">
        <f t="shared" ca="1" si="77"/>
        <v/>
      </c>
      <c r="G56" s="202"/>
      <c r="H56" s="202"/>
      <c r="I56" s="215" t="str">
        <f t="shared" si="119"/>
        <v>-</v>
      </c>
      <c r="J56" s="104"/>
      <c r="K56" s="115"/>
      <c r="L56" s="95"/>
      <c r="M56" s="95" t="str">
        <f t="shared" si="109"/>
        <v>-</v>
      </c>
      <c r="N56" s="95" t="str">
        <f>""</f>
        <v/>
      </c>
      <c r="O56" s="95" t="str">
        <f t="shared" si="17"/>
        <v/>
      </c>
      <c r="P56" s="95" t="str">
        <f t="shared" ca="1" si="110"/>
        <v/>
      </c>
      <c r="Q56" s="80" t="str">
        <f t="shared" ca="1" si="111"/>
        <v/>
      </c>
      <c r="R56" s="80" t="str">
        <f t="shared" ca="1" si="112"/>
        <v/>
      </c>
      <c r="S56" s="96" t="str">
        <f t="shared" si="108"/>
        <v/>
      </c>
      <c r="T56" s="97" t="str">
        <f t="shared" si="3"/>
        <v>[112-Power]</v>
      </c>
      <c r="U56" s="95" t="s">
        <v>243</v>
      </c>
      <c r="V56" s="95"/>
      <c r="W56" s="95"/>
      <c r="X56" s="95"/>
      <c r="Y56" s="298" t="str">
        <f t="shared" ca="1" si="56"/>
        <v/>
      </c>
      <c r="Z56" s="271" t="str">
        <f t="shared" ca="1" si="18"/>
        <v/>
      </c>
      <c r="AA56" s="271" t="str">
        <f t="shared" ca="1" si="19"/>
        <v/>
      </c>
      <c r="AB56" s="271" t="str">
        <f t="shared" ca="1" si="20"/>
        <v/>
      </c>
      <c r="AC56" s="108">
        <f ca="1">SelectionData!C56</f>
        <v>0</v>
      </c>
      <c r="AD56" s="109">
        <f t="shared" ca="1" si="84"/>
        <v>0</v>
      </c>
      <c r="AE56" s="110">
        <f t="shared" ca="1" si="113"/>
        <v>0</v>
      </c>
      <c r="AF56" s="110">
        <f t="shared" ca="1" si="85"/>
        <v>0</v>
      </c>
      <c r="AG56" s="110">
        <f t="shared" ca="1" si="95"/>
        <v>0</v>
      </c>
      <c r="AH56" s="110">
        <f t="shared" ca="1" si="96"/>
        <v>0</v>
      </c>
      <c r="AI56" s="110">
        <f t="shared" ca="1" si="86"/>
        <v>0</v>
      </c>
      <c r="AJ56" s="110">
        <f t="shared" ca="1" si="87"/>
        <v>0</v>
      </c>
      <c r="AK56" s="110">
        <f t="shared" ca="1" si="88"/>
        <v>0</v>
      </c>
      <c r="AL56" s="110">
        <f t="shared" ca="1" si="89"/>
        <v>0</v>
      </c>
      <c r="AM56" s="110">
        <f t="shared" ca="1" si="114"/>
        <v>0</v>
      </c>
      <c r="AN56" s="110">
        <f t="shared" ca="1" si="115"/>
        <v>0</v>
      </c>
      <c r="AO56" s="110">
        <f t="shared" ca="1" si="90"/>
        <v>0</v>
      </c>
      <c r="AP56" s="111">
        <f t="shared" ca="1" si="91"/>
        <v>0</v>
      </c>
      <c r="AQ56" s="111">
        <f t="shared" ca="1" si="116"/>
        <v>0</v>
      </c>
      <c r="AR56" s="112">
        <f t="shared" ca="1" si="117"/>
        <v>0</v>
      </c>
      <c r="AS56" s="25">
        <f ca="1">IF(AND(SUM(AS$7:AS55)=1, SUM($AR56:AR56)=1,OR($AH56=1,$AG56=1)),1,0)</f>
        <v>0</v>
      </c>
      <c r="AT56" s="25">
        <f ca="1">IF(AND(SUM(AT$7:AT55)=1, SUM($AR56:AS56)=1,OR($AH56=1,$AG56=1)),1,0)</f>
        <v>0</v>
      </c>
      <c r="AU56" s="26">
        <f ca="1">IF(AND(SUM(AU$7:AU55)=1, SUM($AR56:AT56)=1,OR($AH56=1,AF56=1),SUM(AZ$7:AZ55)&lt;2),1,0)</f>
        <v>0</v>
      </c>
      <c r="AV56" s="26">
        <f ca="1">IF(AND(SUM(AV$7:AV55)=1, SUM($AR56:AU56)=1,OR($AI56=1,$AJ56=1,$AH56=1,$AF56=1)),1,0)</f>
        <v>0</v>
      </c>
      <c r="AW56" s="26">
        <f ca="1">IF(AND(SUM(AW$7:AW55)=1, SUM($AR56:AV56)=1,OR($AI56=1,$AJ56=1,$AH56=1,$AF56=1)),1,0)</f>
        <v>0</v>
      </c>
      <c r="AX56" s="26">
        <f ca="1">IF(AND(SUM(AX$7:AX55)=1, SUM($AR56:AW56)=1,OR($AI56=1,$AJ56=1,$AH56=1,$AF56=1)),1,0)</f>
        <v>0</v>
      </c>
      <c r="AY56" s="26">
        <f ca="1">IF(AND(SUM(AY$7:AY55)=1, SUM($AR56:AX56)=1,OR($AI56=1,$AJ56=1,$AH56=1,$AF56=1)),1,0)</f>
        <v>0</v>
      </c>
      <c r="AZ56" s="26">
        <f ca="1">IF(AND(SUM(AZ$7:AZ55)=1, SUM($AR56:AY56)=1,SUM(AU$7:AU55)&lt;2,OR(AI56=1,AJ56=1,AF56=1)),1,0)</f>
        <v>0</v>
      </c>
      <c r="BA56" s="26">
        <f ca="1">IF(AND(SUM(BA$7:BA55)=1,OR($AK56=1)),1,0)</f>
        <v>0</v>
      </c>
      <c r="BB56" s="26">
        <f ca="1">IF(AND(SUM(BB$7:BB55)=1,OR($AD56=1)),1,0)</f>
        <v>0</v>
      </c>
      <c r="BC56" s="27">
        <f ca="1">IF(SUM($AR56:BB56)=1,1,0)</f>
        <v>0</v>
      </c>
      <c r="BD56" s="28" t="str">
        <f t="shared" ca="1" si="97"/>
        <v/>
      </c>
      <c r="BE56" s="26" t="str">
        <f t="shared" ca="1" si="98"/>
        <v/>
      </c>
      <c r="BF56" s="26" t="str">
        <f t="shared" ca="1" si="99"/>
        <v/>
      </c>
      <c r="BG56" s="26" t="str">
        <f t="shared" ca="1" si="100"/>
        <v/>
      </c>
      <c r="BH56" s="26" t="str">
        <f t="shared" ca="1" si="101"/>
        <v/>
      </c>
      <c r="BI56" s="26" t="str">
        <f t="shared" ca="1" si="102"/>
        <v/>
      </c>
      <c r="BJ56" s="26" t="str">
        <f t="shared" ca="1" si="103"/>
        <v/>
      </c>
      <c r="BK56" s="26" t="str">
        <f t="shared" ca="1" si="104"/>
        <v/>
      </c>
      <c r="BL56" s="26" t="str">
        <f t="shared" ca="1" si="105"/>
        <v/>
      </c>
      <c r="BM56" s="26" t="str">
        <f t="shared" ca="1" si="106"/>
        <v/>
      </c>
      <c r="BN56" s="27" t="str">
        <f t="shared" ca="1" si="107"/>
        <v/>
      </c>
      <c r="BO56" s="284" t="str">
        <f t="shared" ca="1" si="46"/>
        <v/>
      </c>
      <c r="BP56" s="167" t="str">
        <f t="shared" ca="1" si="47"/>
        <v/>
      </c>
      <c r="BQ56" s="167" t="str">
        <f t="shared" ca="1" si="48"/>
        <v/>
      </c>
      <c r="BR56" s="167" t="str">
        <f t="shared" ca="1" si="49"/>
        <v/>
      </c>
      <c r="BS56" s="167" t="str">
        <f t="shared" ca="1" si="50"/>
        <v/>
      </c>
      <c r="BT56" s="167" t="str">
        <f t="shared" ca="1" si="51"/>
        <v/>
      </c>
      <c r="BU56" s="167" t="str">
        <f t="shared" ca="1" si="52"/>
        <v/>
      </c>
      <c r="BV56" s="167" t="str">
        <f t="shared" ca="1" si="53"/>
        <v/>
      </c>
      <c r="BW56" s="32" t="str">
        <f t="shared" ca="1" si="54"/>
        <v/>
      </c>
      <c r="BX56" s="113"/>
      <c r="BY56" s="73"/>
      <c r="BZ56" s="73">
        <f t="shared" ca="1" si="78"/>
        <v>0</v>
      </c>
      <c r="CA56" s="252">
        <f t="shared" ca="1" si="79"/>
        <v>0</v>
      </c>
      <c r="CB56" s="252">
        <f t="shared" ca="1" si="80"/>
        <v>0</v>
      </c>
      <c r="CC56" s="252">
        <f t="shared" ca="1" si="81"/>
        <v>0</v>
      </c>
      <c r="CD56" s="94"/>
      <c r="CE56" s="92">
        <f ca="1">'Product Codes'!G49</f>
        <v>1</v>
      </c>
      <c r="CF56" s="94"/>
      <c r="CG56" s="94"/>
      <c r="CH56" s="94"/>
      <c r="CI56" s="93"/>
      <c r="CJ56" s="93"/>
      <c r="CK56" s="93"/>
      <c r="CL56" s="93"/>
      <c r="CM56" s="93"/>
      <c r="CN56" s="93"/>
      <c r="CO56" s="93"/>
      <c r="CP56" s="93"/>
      <c r="CQ56" s="93"/>
      <c r="CR56" s="93"/>
      <c r="CS56" s="93"/>
      <c r="CT56" s="93"/>
      <c r="CU56" s="93"/>
      <c r="CV56" s="93"/>
      <c r="CW56" s="93"/>
      <c r="CX56" s="93"/>
      <c r="CY56" s="93"/>
      <c r="CZ56" s="93"/>
      <c r="DA56" s="93"/>
      <c r="DB56" s="93"/>
      <c r="DC56" s="93"/>
      <c r="DD56" s="93"/>
      <c r="DE56" s="93"/>
      <c r="DF56" s="93"/>
      <c r="DG56" s="93"/>
      <c r="DH56" s="93"/>
      <c r="DI56" s="93"/>
      <c r="DJ56" s="93"/>
      <c r="DK56" s="93"/>
      <c r="DL56" s="93"/>
      <c r="DM56" s="93"/>
      <c r="DN56" s="93"/>
      <c r="DO56" s="93"/>
      <c r="DP56" s="93"/>
      <c r="DQ56" s="93"/>
      <c r="DR56" s="93"/>
      <c r="DS56" s="93"/>
      <c r="DT56" s="93"/>
      <c r="DU56" s="93"/>
      <c r="DV56" s="93"/>
      <c r="DW56" s="93"/>
      <c r="DX56" s="93"/>
      <c r="DY56" s="93"/>
      <c r="DZ56" s="93"/>
      <c r="EA56" s="93"/>
      <c r="EB56" s="93"/>
      <c r="EC56" s="93"/>
      <c r="ED56" s="93"/>
      <c r="EE56" s="93"/>
      <c r="EF56" s="93"/>
      <c r="EG56" s="93"/>
      <c r="EH56" s="93"/>
      <c r="EI56" s="93"/>
      <c r="EJ56" s="93"/>
      <c r="EK56" s="93"/>
      <c r="EL56" s="93"/>
      <c r="EM56" s="93"/>
      <c r="EN56" s="93"/>
      <c r="EO56" s="93"/>
      <c r="EP56" s="93"/>
      <c r="EQ56" s="93"/>
      <c r="ER56" s="93"/>
      <c r="ES56" s="93"/>
      <c r="ET56" s="93"/>
      <c r="EU56" s="93"/>
      <c r="EV56" s="93"/>
      <c r="EW56" s="93"/>
      <c r="EX56" s="93"/>
      <c r="EY56" s="93"/>
      <c r="EZ56" s="93"/>
      <c r="FA56" s="93"/>
      <c r="FB56" s="93"/>
      <c r="FC56" s="93"/>
      <c r="FD56" s="93"/>
      <c r="FE56" s="93"/>
      <c r="FF56" s="93"/>
      <c r="FG56" s="93"/>
      <c r="FH56" s="93"/>
      <c r="FI56" s="93"/>
      <c r="FJ56" s="93"/>
      <c r="FK56" s="93"/>
      <c r="FL56" s="93"/>
      <c r="FM56" s="93"/>
      <c r="FN56" s="93"/>
      <c r="FO56" s="93"/>
      <c r="FP56" s="93"/>
      <c r="FQ56" s="93"/>
      <c r="FR56" s="93"/>
      <c r="FS56" s="93"/>
      <c r="FT56" s="93"/>
      <c r="FU56" s="93"/>
      <c r="FV56" s="93"/>
    </row>
    <row r="57" spans="1:178" s="92" customFormat="1" ht="15" hidden="1" customHeight="1" thickBot="1" x14ac:dyDescent="0.3">
      <c r="A57" s="94"/>
      <c r="B57" s="94"/>
      <c r="C57" s="226" t="str">
        <f ca="1">CONCATENATE(SelectionData!D57,N57)</f>
        <v>0</v>
      </c>
      <c r="D57" s="222" t="s">
        <v>50</v>
      </c>
      <c r="E57" s="55" t="str">
        <f t="shared" si="120"/>
        <v>€</v>
      </c>
      <c r="F57" s="228" t="str">
        <f t="shared" ca="1" si="77"/>
        <v/>
      </c>
      <c r="G57" s="227"/>
      <c r="H57" s="227"/>
      <c r="I57" s="228" t="str">
        <f t="shared" si="119"/>
        <v>-</v>
      </c>
      <c r="J57" s="104"/>
      <c r="K57" s="115"/>
      <c r="L57" s="95"/>
      <c r="M57" s="95" t="str">
        <f t="shared" si="109"/>
        <v>-</v>
      </c>
      <c r="N57" s="95" t="str">
        <f>""</f>
        <v/>
      </c>
      <c r="O57" s="95" t="str">
        <f t="shared" si="17"/>
        <v/>
      </c>
      <c r="P57" s="95" t="str">
        <f t="shared" ca="1" si="110"/>
        <v/>
      </c>
      <c r="Q57" s="80" t="str">
        <f t="shared" ca="1" si="111"/>
        <v/>
      </c>
      <c r="R57" s="80" t="str">
        <f t="shared" ca="1" si="112"/>
        <v/>
      </c>
      <c r="S57" s="96" t="str">
        <f t="shared" si="108"/>
        <v/>
      </c>
      <c r="T57" s="97" t="str">
        <f t="shared" si="3"/>
        <v/>
      </c>
      <c r="U57" s="95" t="str">
        <f>""</f>
        <v/>
      </c>
      <c r="V57" s="95"/>
      <c r="W57" s="95"/>
      <c r="X57" s="95"/>
      <c r="Y57" s="298" t="str">
        <f t="shared" ca="1" si="56"/>
        <v/>
      </c>
      <c r="Z57" s="271" t="str">
        <f t="shared" ca="1" si="18"/>
        <v/>
      </c>
      <c r="AA57" s="271" t="str">
        <f t="shared" ca="1" si="19"/>
        <v/>
      </c>
      <c r="AB57" s="271" t="str">
        <f t="shared" ca="1" si="20"/>
        <v/>
      </c>
      <c r="AC57" s="108">
        <f ca="1">SelectionData!C57</f>
        <v>0</v>
      </c>
      <c r="AD57" s="109">
        <f t="shared" ca="1" si="84"/>
        <v>0</v>
      </c>
      <c r="AE57" s="110">
        <f t="shared" ca="1" si="113"/>
        <v>0</v>
      </c>
      <c r="AF57" s="110">
        <f t="shared" ca="1" si="85"/>
        <v>0</v>
      </c>
      <c r="AG57" s="110">
        <f t="shared" ca="1" si="95"/>
        <v>0</v>
      </c>
      <c r="AH57" s="110">
        <f t="shared" ca="1" si="96"/>
        <v>0</v>
      </c>
      <c r="AI57" s="110">
        <f t="shared" ca="1" si="86"/>
        <v>0</v>
      </c>
      <c r="AJ57" s="110">
        <f t="shared" ca="1" si="87"/>
        <v>0</v>
      </c>
      <c r="AK57" s="110">
        <f t="shared" ca="1" si="88"/>
        <v>0</v>
      </c>
      <c r="AL57" s="110">
        <f t="shared" ca="1" si="89"/>
        <v>0</v>
      </c>
      <c r="AM57" s="110">
        <f t="shared" ca="1" si="114"/>
        <v>0</v>
      </c>
      <c r="AN57" s="110">
        <f t="shared" ca="1" si="115"/>
        <v>0</v>
      </c>
      <c r="AO57" s="110">
        <f t="shared" ca="1" si="90"/>
        <v>0</v>
      </c>
      <c r="AP57" s="111">
        <f t="shared" ca="1" si="91"/>
        <v>0</v>
      </c>
      <c r="AQ57" s="111">
        <f t="shared" ca="1" si="116"/>
        <v>0</v>
      </c>
      <c r="AR57" s="112">
        <f t="shared" ca="1" si="117"/>
        <v>0</v>
      </c>
      <c r="AS57" s="25">
        <f ca="1">IF(AND(SUM(AS$7:AS56)=1, SUM($AR57:AR57)=1,OR($AH57=1,$AG57=1)),1,0)</f>
        <v>0</v>
      </c>
      <c r="AT57" s="25">
        <f ca="1">IF(AND(SUM(AT$7:AT56)=1, SUM($AR57:AS57)=1,OR($AH57=1,$AG57=1)),1,0)</f>
        <v>0</v>
      </c>
      <c r="AU57" s="26">
        <f ca="1">IF(AND(SUM(AU$7:AU56)=1, SUM($AR57:AT57)=1,OR($AH57=1,AF57=1),SUM(AZ$7:AZ56)&lt;2),1,0)</f>
        <v>0</v>
      </c>
      <c r="AV57" s="26">
        <f ca="1">IF(AND(SUM(AV$7:AV56)=1, SUM($AR57:AU57)=1,OR($AI57=1,$AJ57=1,$AH57=1,$AF57=1)),1,0)</f>
        <v>0</v>
      </c>
      <c r="AW57" s="26">
        <f ca="1">IF(AND(SUM(AW$7:AW56)=1, SUM($AR57:AV57)=1,OR($AI57=1,$AJ57=1,$AH57=1,$AF57=1)),1,0)</f>
        <v>0</v>
      </c>
      <c r="AX57" s="26">
        <f ca="1">IF(AND(SUM(AX$7:AX56)=1, SUM($AR57:AW57)=1,OR($AI57=1,$AJ57=1,$AH57=1,$AF57=1)),1,0)</f>
        <v>0</v>
      </c>
      <c r="AY57" s="26">
        <f ca="1">IF(AND(SUM(AY$7:AY56)=1, SUM($AR57:AX57)=1,OR($AI57=1,$AJ57=1,$AH57=1,$AF57=1)),1,0)</f>
        <v>0</v>
      </c>
      <c r="AZ57" s="26">
        <f ca="1">IF(AND(SUM(AZ$7:AZ56)=1, SUM($AR57:AY57)=1,SUM(AU$7:AU56)&lt;2,OR(AI57=1,AJ57=1,AF57=1)),1,0)</f>
        <v>0</v>
      </c>
      <c r="BA57" s="26">
        <f ca="1">IF(AND(SUM(BA$7:BA56)=1,OR($AK57=1)),1,0)</f>
        <v>0</v>
      </c>
      <c r="BB57" s="26">
        <f ca="1">IF(AND(SUM(BB$7:BB56)=1,OR($AD57=1)),1,0)</f>
        <v>0</v>
      </c>
      <c r="BC57" s="27">
        <f ca="1">IF(SUM($AR57:BB57)=1,1,0)</f>
        <v>0</v>
      </c>
      <c r="BD57" s="28" t="str">
        <f t="shared" ca="1" si="97"/>
        <v/>
      </c>
      <c r="BE57" s="26" t="str">
        <f t="shared" ca="1" si="98"/>
        <v/>
      </c>
      <c r="BF57" s="26" t="str">
        <f t="shared" ca="1" si="99"/>
        <v/>
      </c>
      <c r="BG57" s="26" t="str">
        <f t="shared" ca="1" si="100"/>
        <v/>
      </c>
      <c r="BH57" s="26" t="str">
        <f t="shared" ca="1" si="101"/>
        <v/>
      </c>
      <c r="BI57" s="26" t="str">
        <f t="shared" ca="1" si="102"/>
        <v/>
      </c>
      <c r="BJ57" s="26" t="str">
        <f t="shared" ca="1" si="103"/>
        <v/>
      </c>
      <c r="BK57" s="26" t="str">
        <f t="shared" ca="1" si="104"/>
        <v/>
      </c>
      <c r="BL57" s="26" t="str">
        <f t="shared" ca="1" si="105"/>
        <v/>
      </c>
      <c r="BM57" s="26" t="str">
        <f t="shared" ca="1" si="106"/>
        <v/>
      </c>
      <c r="BN57" s="27" t="str">
        <f t="shared" ca="1" si="107"/>
        <v/>
      </c>
      <c r="BO57" s="284" t="str">
        <f t="shared" ca="1" si="46"/>
        <v/>
      </c>
      <c r="BP57" s="167" t="str">
        <f t="shared" ca="1" si="47"/>
        <v/>
      </c>
      <c r="BQ57" s="167" t="str">
        <f t="shared" ca="1" si="48"/>
        <v/>
      </c>
      <c r="BR57" s="167" t="str">
        <f t="shared" ca="1" si="49"/>
        <v/>
      </c>
      <c r="BS57" s="167" t="str">
        <f t="shared" ca="1" si="50"/>
        <v/>
      </c>
      <c r="BT57" s="167" t="str">
        <f t="shared" ca="1" si="51"/>
        <v/>
      </c>
      <c r="BU57" s="167" t="str">
        <f t="shared" ca="1" si="52"/>
        <v/>
      </c>
      <c r="BV57" s="167" t="str">
        <f t="shared" ca="1" si="53"/>
        <v/>
      </c>
      <c r="BW57" s="32" t="str">
        <f t="shared" ca="1" si="54"/>
        <v/>
      </c>
      <c r="BX57" s="113"/>
      <c r="BY57" s="73"/>
      <c r="BZ57" s="73">
        <f t="shared" ca="1" si="78"/>
        <v>0</v>
      </c>
      <c r="CA57" s="252">
        <f t="shared" ca="1" si="79"/>
        <v>0</v>
      </c>
      <c r="CB57" s="252">
        <f t="shared" ca="1" si="80"/>
        <v>0</v>
      </c>
      <c r="CC57" s="252">
        <f t="shared" ca="1" si="81"/>
        <v>0</v>
      </c>
      <c r="CD57" s="94"/>
      <c r="CE57" s="92">
        <f ca="1">'Product Codes'!G50</f>
        <v>1</v>
      </c>
      <c r="CF57" s="94"/>
      <c r="CG57" s="94"/>
      <c r="CH57" s="94"/>
      <c r="CI57" s="93"/>
      <c r="CJ57" s="93"/>
      <c r="CK57" s="93"/>
      <c r="CL57" s="93"/>
      <c r="CM57" s="93"/>
      <c r="CN57" s="93"/>
      <c r="CO57" s="93"/>
      <c r="CP57" s="93"/>
      <c r="CQ57" s="93"/>
      <c r="CR57" s="93"/>
      <c r="CS57" s="93"/>
      <c r="CT57" s="93"/>
      <c r="CU57" s="93"/>
      <c r="CV57" s="93"/>
      <c r="CW57" s="93"/>
      <c r="CX57" s="93"/>
      <c r="CY57" s="93"/>
      <c r="CZ57" s="93"/>
      <c r="DA57" s="93"/>
      <c r="DB57" s="93"/>
      <c r="DC57" s="93"/>
      <c r="DD57" s="93"/>
      <c r="DE57" s="93"/>
      <c r="DF57" s="93"/>
      <c r="DG57" s="93"/>
      <c r="DH57" s="93"/>
      <c r="DI57" s="93"/>
      <c r="DJ57" s="93"/>
      <c r="DK57" s="93"/>
      <c r="DL57" s="93"/>
      <c r="DM57" s="93"/>
      <c r="DN57" s="93"/>
      <c r="DO57" s="93"/>
      <c r="DP57" s="93"/>
      <c r="DQ57" s="93"/>
      <c r="DR57" s="93"/>
      <c r="DS57" s="93"/>
      <c r="DT57" s="93"/>
      <c r="DU57" s="93"/>
      <c r="DV57" s="93"/>
      <c r="DW57" s="93"/>
      <c r="DX57" s="93"/>
      <c r="DY57" s="93"/>
      <c r="DZ57" s="93"/>
      <c r="EA57" s="93"/>
      <c r="EB57" s="93"/>
      <c r="EC57" s="93"/>
      <c r="ED57" s="93"/>
      <c r="EE57" s="93"/>
      <c r="EF57" s="93"/>
      <c r="EG57" s="93"/>
      <c r="EH57" s="93"/>
      <c r="EI57" s="93"/>
      <c r="EJ57" s="93"/>
      <c r="EK57" s="93"/>
      <c r="EL57" s="93"/>
      <c r="EM57" s="93"/>
      <c r="EN57" s="93"/>
      <c r="EO57" s="93"/>
      <c r="EP57" s="93"/>
      <c r="EQ57" s="93"/>
      <c r="ER57" s="93"/>
      <c r="ES57" s="93"/>
      <c r="ET57" s="93"/>
      <c r="EU57" s="93"/>
      <c r="EV57" s="93"/>
      <c r="EW57" s="93"/>
      <c r="EX57" s="93"/>
      <c r="EY57" s="93"/>
      <c r="EZ57" s="93"/>
      <c r="FA57" s="93"/>
      <c r="FB57" s="93"/>
      <c r="FC57" s="93"/>
      <c r="FD57" s="93"/>
      <c r="FE57" s="93"/>
      <c r="FF57" s="93"/>
      <c r="FG57" s="93"/>
      <c r="FH57" s="93"/>
      <c r="FI57" s="93"/>
      <c r="FJ57" s="93"/>
      <c r="FK57" s="93"/>
      <c r="FL57" s="93"/>
      <c r="FM57" s="93"/>
      <c r="FN57" s="93"/>
      <c r="FO57" s="93"/>
      <c r="FP57" s="93"/>
      <c r="FQ57" s="93"/>
      <c r="FR57" s="93"/>
      <c r="FS57" s="93"/>
      <c r="FT57" s="93"/>
      <c r="FU57" s="93"/>
      <c r="FV57" s="93"/>
    </row>
    <row r="58" spans="1:178" s="92" customFormat="1" ht="15" customHeight="1" x14ac:dyDescent="0.25">
      <c r="A58" s="94"/>
      <c r="B58" s="74"/>
      <c r="C58" s="74" t="str">
        <f ca="1">CONCATENATE(SelectionData!D58,N58)</f>
        <v/>
      </c>
      <c r="D58" s="73"/>
      <c r="E58" s="107"/>
      <c r="F58" s="74" t="str">
        <f t="shared" ca="1" si="77"/>
        <v/>
      </c>
      <c r="G58" s="107"/>
      <c r="H58" s="40"/>
      <c r="I58" s="74"/>
      <c r="J58" s="104"/>
      <c r="K58" s="115"/>
      <c r="L58" s="95"/>
      <c r="M58" s="95" t="str">
        <f t="shared" ca="1" si="109"/>
        <v>-</v>
      </c>
      <c r="N58" s="95" t="str">
        <f>""</f>
        <v/>
      </c>
      <c r="O58" s="95" t="str">
        <f t="shared" ca="1" si="17"/>
        <v/>
      </c>
      <c r="P58" s="95" t="str">
        <f t="shared" ca="1" si="110"/>
        <v/>
      </c>
      <c r="Q58" s="80" t="str">
        <f t="shared" ca="1" si="111"/>
        <v/>
      </c>
      <c r="R58" s="80" t="str">
        <f t="shared" ca="1" si="112"/>
        <v/>
      </c>
      <c r="S58" s="96" t="str">
        <f t="shared" ca="1" si="108"/>
        <v/>
      </c>
      <c r="T58" s="97" t="str">
        <f t="shared" si="3"/>
        <v/>
      </c>
      <c r="U58" s="95" t="str">
        <f>""</f>
        <v/>
      </c>
      <c r="V58" s="95"/>
      <c r="W58" s="95"/>
      <c r="X58" s="95"/>
      <c r="Y58" s="298" t="str">
        <f t="shared" ca="1" si="56"/>
        <v/>
      </c>
      <c r="Z58" s="271" t="str">
        <f t="shared" ca="1" si="18"/>
        <v/>
      </c>
      <c r="AA58" s="271" t="str">
        <f t="shared" ca="1" si="19"/>
        <v/>
      </c>
      <c r="AB58" s="271" t="str">
        <f t="shared" ca="1" si="20"/>
        <v/>
      </c>
      <c r="AC58" s="108">
        <f ca="1">SelectionData!C58</f>
        <v>0</v>
      </c>
      <c r="AD58" s="109">
        <f t="shared" ca="1" si="84"/>
        <v>0</v>
      </c>
      <c r="AE58" s="110">
        <f t="shared" ca="1" si="113"/>
        <v>0</v>
      </c>
      <c r="AF58" s="110">
        <f t="shared" ca="1" si="85"/>
        <v>0</v>
      </c>
      <c r="AG58" s="110">
        <f t="shared" ca="1" si="95"/>
        <v>0</v>
      </c>
      <c r="AH58" s="110">
        <f t="shared" ca="1" si="96"/>
        <v>0</v>
      </c>
      <c r="AI58" s="110">
        <f t="shared" ca="1" si="86"/>
        <v>0</v>
      </c>
      <c r="AJ58" s="110">
        <f t="shared" ca="1" si="87"/>
        <v>0</v>
      </c>
      <c r="AK58" s="110">
        <f t="shared" ca="1" si="88"/>
        <v>0</v>
      </c>
      <c r="AL58" s="110">
        <f t="shared" ca="1" si="89"/>
        <v>0</v>
      </c>
      <c r="AM58" s="110">
        <f t="shared" ca="1" si="114"/>
        <v>0</v>
      </c>
      <c r="AN58" s="110">
        <f t="shared" ca="1" si="115"/>
        <v>0</v>
      </c>
      <c r="AO58" s="110">
        <f t="shared" ca="1" si="90"/>
        <v>0</v>
      </c>
      <c r="AP58" s="111">
        <f t="shared" ca="1" si="91"/>
        <v>0</v>
      </c>
      <c r="AQ58" s="111">
        <f t="shared" ca="1" si="116"/>
        <v>0</v>
      </c>
      <c r="AR58" s="112">
        <f t="shared" ca="1" si="117"/>
        <v>0</v>
      </c>
      <c r="AS58" s="25">
        <f ca="1">IF(AND(SUM(AS$7:AS57)=1, SUM($AR58:AR58)=1,OR($AH58=1,$AG58=1)),1,0)</f>
        <v>0</v>
      </c>
      <c r="AT58" s="25">
        <f ca="1">IF(AND(SUM(AT$7:AT57)=1, SUM($AR58:AS58)=1,OR($AH58=1,$AG58=1)),1,0)</f>
        <v>0</v>
      </c>
      <c r="AU58" s="26">
        <f ca="1">IF(AND(SUM(AU$7:AU57)=1, SUM($AR58:AT58)=1,OR($AH58=1,AF58=1),SUM(AZ$7:AZ57)&lt;2),1,0)</f>
        <v>0</v>
      </c>
      <c r="AV58" s="26">
        <f ca="1">IF(AND(SUM(AV$7:AV57)=1, SUM($AR58:AU58)=1,OR($AI58=1,$AJ58=1,$AH58=1,$AF58=1)),1,0)</f>
        <v>0</v>
      </c>
      <c r="AW58" s="26">
        <f ca="1">IF(AND(SUM(AW$7:AW57)=1, SUM($AR58:AV58)=1,OR($AI58=1,$AJ58=1,$AH58=1,$AF58=1)),1,0)</f>
        <v>0</v>
      </c>
      <c r="AX58" s="26">
        <f ca="1">IF(AND(SUM(AX$7:AX57)=1, SUM($AR58:AW58)=1,OR($AI58=1,$AJ58=1,$AH58=1,$AF58=1)),1,0)</f>
        <v>0</v>
      </c>
      <c r="AY58" s="26">
        <f ca="1">IF(AND(SUM(AY$7:AY57)=1, SUM($AR58:AX58)=1,OR($AI58=1,$AJ58=1,$AH58=1,$AF58=1)),1,0)</f>
        <v>0</v>
      </c>
      <c r="AZ58" s="26">
        <f ca="1">IF(AND(SUM(AZ$7:AZ57)=1, SUM($AR58:AY58)=1,SUM(AU$7:AU57)&lt;2,OR(AI58=1,AJ58=1,AF58=1)),1,0)</f>
        <v>0</v>
      </c>
      <c r="BA58" s="26">
        <f ca="1">IF(AND(SUM(BA$7:BA57)=1,OR($AK58=1)),1,0)</f>
        <v>0</v>
      </c>
      <c r="BB58" s="26">
        <f ca="1">IF(AND(SUM(BB$7:BB57)=1,OR($AD58=1)),1,0)</f>
        <v>0</v>
      </c>
      <c r="BC58" s="27">
        <f ca="1">IF(SUM($AR58:BB58)=1,1,0)</f>
        <v>0</v>
      </c>
      <c r="BD58" s="28" t="str">
        <f t="shared" ca="1" si="97"/>
        <v/>
      </c>
      <c r="BE58" s="26" t="str">
        <f t="shared" ca="1" si="98"/>
        <v/>
      </c>
      <c r="BF58" s="26" t="str">
        <f t="shared" ca="1" si="99"/>
        <v/>
      </c>
      <c r="BG58" s="26" t="str">
        <f t="shared" ca="1" si="100"/>
        <v/>
      </c>
      <c r="BH58" s="26" t="str">
        <f t="shared" ca="1" si="101"/>
        <v/>
      </c>
      <c r="BI58" s="26" t="str">
        <f t="shared" ca="1" si="102"/>
        <v/>
      </c>
      <c r="BJ58" s="26" t="str">
        <f t="shared" ca="1" si="103"/>
        <v/>
      </c>
      <c r="BK58" s="26" t="str">
        <f t="shared" ca="1" si="104"/>
        <v/>
      </c>
      <c r="BL58" s="26" t="str">
        <f t="shared" ca="1" si="105"/>
        <v/>
      </c>
      <c r="BM58" s="26" t="str">
        <f t="shared" ca="1" si="106"/>
        <v/>
      </c>
      <c r="BN58" s="27" t="str">
        <f t="shared" ca="1" si="107"/>
        <v/>
      </c>
      <c r="BO58" s="284" t="str">
        <f t="shared" ca="1" si="46"/>
        <v/>
      </c>
      <c r="BP58" s="167" t="str">
        <f t="shared" ca="1" si="47"/>
        <v/>
      </c>
      <c r="BQ58" s="167" t="str">
        <f t="shared" ca="1" si="48"/>
        <v/>
      </c>
      <c r="BR58" s="167" t="str">
        <f t="shared" ca="1" si="49"/>
        <v/>
      </c>
      <c r="BS58" s="167" t="str">
        <f t="shared" ca="1" si="50"/>
        <v/>
      </c>
      <c r="BT58" s="167" t="str">
        <f t="shared" ca="1" si="51"/>
        <v/>
      </c>
      <c r="BU58" s="167" t="str">
        <f t="shared" ca="1" si="52"/>
        <v/>
      </c>
      <c r="BV58" s="167" t="str">
        <f t="shared" ca="1" si="53"/>
        <v/>
      </c>
      <c r="BW58" s="32" t="str">
        <f t="shared" ca="1" si="54"/>
        <v/>
      </c>
      <c r="BX58" s="113"/>
      <c r="BY58" s="73"/>
      <c r="BZ58" s="73" t="str">
        <f t="shared" ca="1" si="78"/>
        <v/>
      </c>
      <c r="CA58" s="252" t="str">
        <f t="shared" ca="1" si="79"/>
        <v/>
      </c>
      <c r="CB58" s="252" t="str">
        <f t="shared" ca="1" si="80"/>
        <v/>
      </c>
      <c r="CC58" s="252" t="str">
        <f t="shared" ca="1" si="81"/>
        <v/>
      </c>
      <c r="CD58" s="94"/>
      <c r="CE58" s="92">
        <f ca="1">'Product Codes'!G51</f>
        <v>0</v>
      </c>
      <c r="CF58" s="94"/>
      <c r="CG58" s="94"/>
      <c r="CH58" s="94"/>
      <c r="CI58" s="93"/>
      <c r="CJ58" s="93"/>
      <c r="CK58" s="93"/>
      <c r="CL58" s="93"/>
      <c r="CM58" s="93"/>
      <c r="CN58" s="93"/>
      <c r="CO58" s="93"/>
      <c r="CP58" s="93"/>
      <c r="CQ58" s="93"/>
      <c r="CR58" s="93"/>
      <c r="CS58" s="93"/>
      <c r="CT58" s="93"/>
      <c r="CU58" s="93"/>
      <c r="CV58" s="93"/>
      <c r="CW58" s="93"/>
      <c r="CX58" s="93"/>
      <c r="CY58" s="93"/>
      <c r="CZ58" s="93"/>
      <c r="DA58" s="93"/>
      <c r="DB58" s="93"/>
      <c r="DC58" s="93"/>
      <c r="DD58" s="93"/>
      <c r="DE58" s="93"/>
      <c r="DF58" s="93"/>
      <c r="DG58" s="93"/>
      <c r="DH58" s="93"/>
      <c r="DI58" s="93"/>
      <c r="DJ58" s="93"/>
      <c r="DK58" s="93"/>
      <c r="DL58" s="93"/>
      <c r="DM58" s="93"/>
      <c r="DN58" s="93"/>
      <c r="DO58" s="93"/>
      <c r="DP58" s="93"/>
      <c r="DQ58" s="93"/>
      <c r="DR58" s="93"/>
      <c r="DS58" s="93"/>
      <c r="DT58" s="93"/>
      <c r="DU58" s="93"/>
      <c r="DV58" s="93"/>
      <c r="DW58" s="93"/>
      <c r="DX58" s="93"/>
      <c r="DY58" s="93"/>
      <c r="DZ58" s="93"/>
      <c r="EA58" s="93"/>
      <c r="EB58" s="93"/>
      <c r="EC58" s="93"/>
      <c r="ED58" s="93"/>
      <c r="EE58" s="93"/>
      <c r="EF58" s="93"/>
      <c r="EG58" s="93"/>
      <c r="EH58" s="93"/>
      <c r="EI58" s="93"/>
      <c r="EJ58" s="93"/>
      <c r="EK58" s="93"/>
      <c r="EL58" s="93"/>
      <c r="EM58" s="93"/>
      <c r="EN58" s="93"/>
      <c r="EO58" s="93"/>
      <c r="EP58" s="93"/>
      <c r="EQ58" s="93"/>
      <c r="ER58" s="93"/>
      <c r="ES58" s="93"/>
      <c r="ET58" s="93"/>
      <c r="EU58" s="93"/>
      <c r="EV58" s="93"/>
      <c r="EW58" s="93"/>
      <c r="EX58" s="93"/>
      <c r="EY58" s="93"/>
      <c r="EZ58" s="93"/>
      <c r="FA58" s="93"/>
      <c r="FB58" s="93"/>
      <c r="FC58" s="93"/>
      <c r="FD58" s="93"/>
      <c r="FE58" s="93"/>
      <c r="FF58" s="93"/>
      <c r="FG58" s="93"/>
      <c r="FH58" s="93"/>
      <c r="FI58" s="93"/>
      <c r="FJ58" s="93"/>
      <c r="FK58" s="93"/>
      <c r="FL58" s="93"/>
      <c r="FM58" s="93"/>
      <c r="FN58" s="93"/>
      <c r="FO58" s="93"/>
      <c r="FP58" s="93"/>
      <c r="FQ58" s="93"/>
      <c r="FR58" s="93"/>
      <c r="FS58" s="93"/>
      <c r="FT58" s="93"/>
      <c r="FU58" s="93"/>
      <c r="FV58" s="93"/>
    </row>
    <row r="59" spans="1:178" s="92" customFormat="1" ht="15" customHeight="1" x14ac:dyDescent="0.25">
      <c r="A59" s="94"/>
      <c r="B59" s="65"/>
      <c r="C59" s="65" t="str">
        <f ca="1">CONCATENATE(SelectionData!D59,N59)</f>
        <v>Smart Automatiikka</v>
      </c>
      <c r="D59" s="65" t="str">
        <f ca="1">SelectionData!E59</f>
        <v/>
      </c>
      <c r="E59" s="65" t="str">
        <f ca="1">SelectionData!F59</f>
        <v/>
      </c>
      <c r="F59" s="65" t="str">
        <f t="shared" ca="1" si="77"/>
        <v/>
      </c>
      <c r="G59" s="65" t="str">
        <f ca="1">SelectionData!H59</f>
        <v/>
      </c>
      <c r="H59" s="65" t="str">
        <f ca="1">SelectionData!I59</f>
        <v/>
      </c>
      <c r="I59" s="65" t="str">
        <f ca="1">SelectionData!J59</f>
        <v>Toimintakaavio Layer</v>
      </c>
      <c r="J59" s="65"/>
      <c r="K59" s="115"/>
      <c r="L59" s="95"/>
      <c r="M59" s="95" t="str">
        <f t="shared" ca="1" si="109"/>
        <v>-</v>
      </c>
      <c r="N59" s="95" t="str">
        <f>""</f>
        <v/>
      </c>
      <c r="O59" s="95" t="str">
        <f t="shared" ca="1" si="17"/>
        <v/>
      </c>
      <c r="P59" s="95" t="str">
        <f t="shared" ca="1" si="110"/>
        <v/>
      </c>
      <c r="Q59" s="80" t="str">
        <f t="shared" ca="1" si="111"/>
        <v/>
      </c>
      <c r="R59" s="80" t="str">
        <f t="shared" ca="1" si="112"/>
        <v/>
      </c>
      <c r="S59" s="96" t="str">
        <f t="shared" ca="1" si="108"/>
        <v/>
      </c>
      <c r="T59" s="97" t="str">
        <f t="shared" si="3"/>
        <v/>
      </c>
      <c r="U59" s="95" t="str">
        <f>""</f>
        <v/>
      </c>
      <c r="V59" s="95"/>
      <c r="W59" s="95"/>
      <c r="X59" s="95"/>
      <c r="Y59" s="298" t="str">
        <f t="shared" ca="1" si="56"/>
        <v/>
      </c>
      <c r="Z59" s="271" t="str">
        <f t="shared" ca="1" si="18"/>
        <v/>
      </c>
      <c r="AA59" s="271" t="str">
        <f t="shared" ca="1" si="19"/>
        <v/>
      </c>
      <c r="AB59" s="271" t="str">
        <f t="shared" ca="1" si="20"/>
        <v/>
      </c>
      <c r="AC59" s="108" t="str">
        <f ca="1">SelectionData!C59</f>
        <v/>
      </c>
      <c r="AD59" s="109">
        <f t="shared" ca="1" si="84"/>
        <v>0</v>
      </c>
      <c r="AE59" s="110">
        <f t="shared" ca="1" si="113"/>
        <v>0</v>
      </c>
      <c r="AF59" s="110">
        <f t="shared" ca="1" si="85"/>
        <v>0</v>
      </c>
      <c r="AG59" s="110">
        <f t="shared" ca="1" si="95"/>
        <v>0</v>
      </c>
      <c r="AH59" s="110">
        <f t="shared" ca="1" si="96"/>
        <v>0</v>
      </c>
      <c r="AI59" s="110">
        <f t="shared" ca="1" si="86"/>
        <v>0</v>
      </c>
      <c r="AJ59" s="110">
        <f t="shared" ca="1" si="87"/>
        <v>0</v>
      </c>
      <c r="AK59" s="110">
        <f t="shared" ca="1" si="88"/>
        <v>0</v>
      </c>
      <c r="AL59" s="110">
        <f t="shared" ca="1" si="89"/>
        <v>0</v>
      </c>
      <c r="AM59" s="110">
        <f t="shared" ca="1" si="114"/>
        <v>0</v>
      </c>
      <c r="AN59" s="110">
        <f t="shared" ca="1" si="115"/>
        <v>0</v>
      </c>
      <c r="AO59" s="110">
        <f t="shared" ca="1" si="90"/>
        <v>0</v>
      </c>
      <c r="AP59" s="111">
        <f t="shared" ca="1" si="91"/>
        <v>0</v>
      </c>
      <c r="AQ59" s="111">
        <f t="shared" ca="1" si="116"/>
        <v>0</v>
      </c>
      <c r="AR59" s="112">
        <f t="shared" ca="1" si="117"/>
        <v>0</v>
      </c>
      <c r="AS59" s="25">
        <f ca="1">IF(AND(SUM(AS$7:AS58)=1, SUM($AR59:AR59)=1,OR($AH59=1,$AG59=1)),1,0)</f>
        <v>0</v>
      </c>
      <c r="AT59" s="25">
        <f ca="1">IF(AND(SUM(AT$7:AT58)=1, SUM($AR59:AS59)=1,OR($AH59=1,$AG59=1)),1,0)</f>
        <v>0</v>
      </c>
      <c r="AU59" s="26">
        <f ca="1">IF(AND(SUM(AU$7:AU58)=1, SUM($AR59:AT59)=1,OR($AH59=1,AF59=1),SUM(AZ$7:AZ58)&lt;2),1,0)</f>
        <v>0</v>
      </c>
      <c r="AV59" s="26">
        <f ca="1">IF(AND(SUM(AV$7:AV58)=1, SUM($AR59:AU59)=1,OR($AI59=1,$AJ59=1,$AH59=1,$AF59=1)),1,0)</f>
        <v>0</v>
      </c>
      <c r="AW59" s="26">
        <f ca="1">IF(AND(SUM(AW$7:AW58)=1, SUM($AR59:AV59)=1,OR($AI59=1,$AJ59=1,$AH59=1,$AF59=1)),1,0)</f>
        <v>0</v>
      </c>
      <c r="AX59" s="26">
        <f ca="1">IF(AND(SUM(AX$7:AX58)=1, SUM($AR59:AW59)=1,OR($AI59=1,$AJ59=1,$AH59=1,$AF59=1)),1,0)</f>
        <v>0</v>
      </c>
      <c r="AY59" s="26">
        <f ca="1">IF(AND(SUM(AY$7:AY58)=1, SUM($AR59:AX59)=1,OR($AI59=1,$AJ59=1,$AH59=1,$AF59=1)),1,0)</f>
        <v>0</v>
      </c>
      <c r="AZ59" s="26">
        <f ca="1">IF(AND(SUM(AZ$7:AZ58)=1, SUM($AR59:AY59)=1,SUM(AU$7:AU58)&lt;2,OR(AI59=1,AJ59=1,AF59=1)),1,0)</f>
        <v>0</v>
      </c>
      <c r="BA59" s="26">
        <f ca="1">IF(AND(SUM(BA$7:BA58)=1,OR($AK59=1)),1,0)</f>
        <v>0</v>
      </c>
      <c r="BB59" s="26">
        <f ca="1">IF(AND(SUM(BB$7:BB58)=1,OR($AD59=1)),1,0)</f>
        <v>0</v>
      </c>
      <c r="BC59" s="27">
        <f ca="1">IF(SUM($AR59:BB59)=1,1,0)</f>
        <v>0</v>
      </c>
      <c r="BD59" s="28" t="str">
        <f t="shared" ca="1" si="97"/>
        <v/>
      </c>
      <c r="BE59" s="26" t="str">
        <f t="shared" ca="1" si="98"/>
        <v/>
      </c>
      <c r="BF59" s="26" t="str">
        <f t="shared" ca="1" si="99"/>
        <v/>
      </c>
      <c r="BG59" s="26" t="str">
        <f t="shared" ca="1" si="100"/>
        <v/>
      </c>
      <c r="BH59" s="26" t="str">
        <f t="shared" ca="1" si="101"/>
        <v/>
      </c>
      <c r="BI59" s="26" t="str">
        <f t="shared" ca="1" si="102"/>
        <v/>
      </c>
      <c r="BJ59" s="26" t="str">
        <f t="shared" ca="1" si="103"/>
        <v/>
      </c>
      <c r="BK59" s="26" t="str">
        <f t="shared" ca="1" si="104"/>
        <v/>
      </c>
      <c r="BL59" s="26" t="str">
        <f t="shared" ca="1" si="105"/>
        <v/>
      </c>
      <c r="BM59" s="26" t="str">
        <f t="shared" ca="1" si="106"/>
        <v/>
      </c>
      <c r="BN59" s="27" t="str">
        <f t="shared" ca="1" si="107"/>
        <v/>
      </c>
      <c r="BO59" s="284" t="str">
        <f t="shared" ca="1" si="46"/>
        <v/>
      </c>
      <c r="BP59" s="167" t="str">
        <f t="shared" ca="1" si="47"/>
        <v/>
      </c>
      <c r="BQ59" s="167" t="str">
        <f t="shared" ca="1" si="48"/>
        <v/>
      </c>
      <c r="BR59" s="167" t="str">
        <f t="shared" ca="1" si="49"/>
        <v/>
      </c>
      <c r="BS59" s="167" t="str">
        <f t="shared" ca="1" si="50"/>
        <v/>
      </c>
      <c r="BT59" s="167" t="str">
        <f t="shared" ca="1" si="51"/>
        <v/>
      </c>
      <c r="BU59" s="167" t="str">
        <f t="shared" ca="1" si="52"/>
        <v/>
      </c>
      <c r="BV59" s="167" t="str">
        <f t="shared" ca="1" si="53"/>
        <v/>
      </c>
      <c r="BW59" s="32" t="str">
        <f t="shared" ca="1" si="54"/>
        <v/>
      </c>
      <c r="BX59" s="113"/>
      <c r="BY59" s="73"/>
      <c r="BZ59" s="73" t="str">
        <f t="shared" ca="1" si="78"/>
        <v/>
      </c>
      <c r="CA59" s="252" t="str">
        <f t="shared" ca="1" si="79"/>
        <v/>
      </c>
      <c r="CB59" s="252" t="str">
        <f t="shared" ca="1" si="80"/>
        <v/>
      </c>
      <c r="CC59" s="252" t="str">
        <f t="shared" ca="1" si="81"/>
        <v/>
      </c>
      <c r="CD59" s="94"/>
      <c r="CE59" s="92">
        <f ca="1">'Product Codes'!G52</f>
        <v>0</v>
      </c>
      <c r="CF59" s="94"/>
      <c r="CG59" s="94"/>
      <c r="CH59" s="94"/>
      <c r="CI59" s="93"/>
      <c r="CJ59" s="93"/>
      <c r="CK59" s="93"/>
      <c r="CL59" s="93"/>
      <c r="CM59" s="93"/>
      <c r="CN59" s="93"/>
      <c r="CO59" s="93"/>
      <c r="CP59" s="93"/>
      <c r="CQ59" s="93"/>
      <c r="CR59" s="93"/>
      <c r="CS59" s="93"/>
      <c r="CT59" s="93"/>
      <c r="CU59" s="93"/>
      <c r="CV59" s="93"/>
      <c r="CW59" s="93"/>
      <c r="CX59" s="93"/>
      <c r="CY59" s="93"/>
      <c r="CZ59" s="93"/>
      <c r="DA59" s="93"/>
      <c r="DB59" s="93"/>
      <c r="DC59" s="93"/>
      <c r="DD59" s="93"/>
      <c r="DE59" s="93"/>
      <c r="DF59" s="93"/>
      <c r="DG59" s="93"/>
      <c r="DH59" s="93"/>
      <c r="DI59" s="93"/>
      <c r="DJ59" s="93"/>
      <c r="DK59" s="93"/>
      <c r="DL59" s="93"/>
      <c r="DM59" s="93"/>
      <c r="DN59" s="93"/>
      <c r="DO59" s="93"/>
      <c r="DP59" s="93"/>
      <c r="DQ59" s="93"/>
      <c r="DR59" s="93"/>
      <c r="DS59" s="93"/>
      <c r="DT59" s="93"/>
      <c r="DU59" s="93"/>
      <c r="DV59" s="93"/>
      <c r="DW59" s="93"/>
      <c r="DX59" s="93"/>
      <c r="DY59" s="93"/>
      <c r="DZ59" s="93"/>
      <c r="EA59" s="93"/>
      <c r="EB59" s="93"/>
      <c r="EC59" s="93"/>
      <c r="ED59" s="93"/>
      <c r="EE59" s="93"/>
      <c r="EF59" s="93"/>
      <c r="EG59" s="93"/>
      <c r="EH59" s="93"/>
      <c r="EI59" s="93"/>
      <c r="EJ59" s="93"/>
      <c r="EK59" s="93"/>
      <c r="EL59" s="93"/>
      <c r="EM59" s="93"/>
      <c r="EN59" s="93"/>
      <c r="EO59" s="93"/>
      <c r="EP59" s="93"/>
      <c r="EQ59" s="93"/>
      <c r="ER59" s="93"/>
      <c r="ES59" s="93"/>
      <c r="ET59" s="93"/>
      <c r="EU59" s="93"/>
      <c r="EV59" s="93"/>
      <c r="EW59" s="93"/>
      <c r="EX59" s="93"/>
      <c r="EY59" s="93"/>
      <c r="EZ59" s="93"/>
      <c r="FA59" s="93"/>
      <c r="FB59" s="93"/>
      <c r="FC59" s="93"/>
      <c r="FD59" s="93"/>
      <c r="FE59" s="93"/>
      <c r="FF59" s="93"/>
      <c r="FG59" s="93"/>
      <c r="FH59" s="93"/>
      <c r="FI59" s="93"/>
      <c r="FJ59" s="93"/>
      <c r="FK59" s="93"/>
      <c r="FL59" s="93"/>
      <c r="FM59" s="93"/>
      <c r="FN59" s="93"/>
      <c r="FO59" s="93"/>
      <c r="FP59" s="93"/>
      <c r="FQ59" s="93"/>
      <c r="FR59" s="93"/>
      <c r="FS59" s="93"/>
      <c r="FT59" s="93"/>
      <c r="FU59" s="93"/>
      <c r="FV59" s="93"/>
    </row>
    <row r="60" spans="1:178" s="92" customFormat="1" ht="15" customHeight="1" thickBot="1" x14ac:dyDescent="0.3">
      <c r="A60" s="94"/>
      <c r="B60" s="73"/>
      <c r="C60" s="40" t="str">
        <f ca="1">CONCATENATE(SelectionData!D60,N60)</f>
        <v/>
      </c>
      <c r="D60" s="105" t="str">
        <f ca="1">SelectionData!E60</f>
        <v/>
      </c>
      <c r="E60" s="106" t="str">
        <f ca="1">SelectionData!F60</f>
        <v/>
      </c>
      <c r="F60" s="40" t="str">
        <f t="shared" ca="1" si="77"/>
        <v/>
      </c>
      <c r="G60" s="107" t="str">
        <f ca="1">SelectionData!H60</f>
        <v/>
      </c>
      <c r="H60" s="107" t="str">
        <f ca="1">SelectionData!I60</f>
        <v/>
      </c>
      <c r="I60" s="40" t="str">
        <f ca="1">SelectionData!J60</f>
        <v/>
      </c>
      <c r="J60" s="104"/>
      <c r="K60" s="115"/>
      <c r="L60" s="95"/>
      <c r="M60" s="95" t="str">
        <f t="shared" ca="1" si="109"/>
        <v>-</v>
      </c>
      <c r="N60" s="95" t="str">
        <f>""</f>
        <v/>
      </c>
      <c r="O60" s="95" t="str">
        <f t="shared" ca="1" si="17"/>
        <v/>
      </c>
      <c r="P60" s="95" t="str">
        <f t="shared" ca="1" si="110"/>
        <v/>
      </c>
      <c r="Q60" s="80" t="str">
        <f t="shared" ca="1" si="111"/>
        <v/>
      </c>
      <c r="R60" s="80" t="str">
        <f t="shared" ca="1" si="112"/>
        <v/>
      </c>
      <c r="S60" s="96" t="str">
        <f t="shared" ca="1" si="108"/>
        <v/>
      </c>
      <c r="T60" s="97" t="str">
        <f t="shared" si="3"/>
        <v/>
      </c>
      <c r="U60" s="95" t="str">
        <f>""</f>
        <v/>
      </c>
      <c r="V60" s="95"/>
      <c r="W60" s="95"/>
      <c r="X60" s="95"/>
      <c r="Y60" s="298" t="str">
        <f t="shared" ca="1" si="56"/>
        <v/>
      </c>
      <c r="Z60" s="271" t="str">
        <f t="shared" ca="1" si="18"/>
        <v/>
      </c>
      <c r="AA60" s="271" t="str">
        <f t="shared" ca="1" si="19"/>
        <v/>
      </c>
      <c r="AB60" s="271" t="str">
        <f t="shared" ca="1" si="20"/>
        <v/>
      </c>
      <c r="AC60" s="108">
        <f ca="1">SelectionData!C60</f>
        <v>0</v>
      </c>
      <c r="AD60" s="109">
        <f t="shared" ca="1" si="84"/>
        <v>0</v>
      </c>
      <c r="AE60" s="110">
        <f t="shared" ca="1" si="113"/>
        <v>0</v>
      </c>
      <c r="AF60" s="110">
        <f t="shared" ca="1" si="85"/>
        <v>0</v>
      </c>
      <c r="AG60" s="110">
        <f t="shared" ca="1" si="95"/>
        <v>0</v>
      </c>
      <c r="AH60" s="110">
        <f t="shared" ca="1" si="96"/>
        <v>0</v>
      </c>
      <c r="AI60" s="110">
        <f t="shared" ca="1" si="86"/>
        <v>0</v>
      </c>
      <c r="AJ60" s="110">
        <f t="shared" ca="1" si="87"/>
        <v>0</v>
      </c>
      <c r="AK60" s="110">
        <f t="shared" ca="1" si="88"/>
        <v>0</v>
      </c>
      <c r="AL60" s="110">
        <f t="shared" ca="1" si="89"/>
        <v>0</v>
      </c>
      <c r="AM60" s="110">
        <f t="shared" ca="1" si="114"/>
        <v>0</v>
      </c>
      <c r="AN60" s="110">
        <f t="shared" ca="1" si="115"/>
        <v>0</v>
      </c>
      <c r="AO60" s="110">
        <f t="shared" ca="1" si="90"/>
        <v>0</v>
      </c>
      <c r="AP60" s="111">
        <f t="shared" ca="1" si="91"/>
        <v>0</v>
      </c>
      <c r="AQ60" s="111">
        <f t="shared" ca="1" si="116"/>
        <v>0</v>
      </c>
      <c r="AR60" s="112">
        <f t="shared" ca="1" si="117"/>
        <v>0</v>
      </c>
      <c r="AS60" s="25">
        <f ca="1">IF(AND(SUM(AS$7:AS59)=1, SUM($AR60:AR60)=1,OR($AH60=1,$AG60=1)),1,0)</f>
        <v>0</v>
      </c>
      <c r="AT60" s="25">
        <f ca="1">IF(AND(SUM(AT$7:AT59)=1, SUM($AR60:AS60)=1,OR($AH60=1,$AG60=1)),1,0)</f>
        <v>0</v>
      </c>
      <c r="AU60" s="26">
        <f ca="1">IF(AND(SUM(AU$7:AU59)=1, SUM($AR60:AT60)=1,OR($AH60=1,AF60=1),SUM(AZ$7:AZ59)&lt;2),1,0)</f>
        <v>0</v>
      </c>
      <c r="AV60" s="26">
        <f ca="1">IF(AND(SUM(AV$7:AV59)=1, SUM($AR60:AU60)=1,OR($AI60=1,$AJ60=1,$AH60=1,$AF60=1)),1,0)</f>
        <v>0</v>
      </c>
      <c r="AW60" s="26">
        <f ca="1">IF(AND(SUM(AW$7:AW59)=1, SUM($AR60:AV60)=1,OR($AI60=1,$AJ60=1,$AH60=1,$AF60=1)),1,0)</f>
        <v>0</v>
      </c>
      <c r="AX60" s="26">
        <f ca="1">IF(AND(SUM(AX$7:AX59)=1, SUM($AR60:AW60)=1,OR($AI60=1,$AJ60=1,$AH60=1,$AF60=1)),1,0)</f>
        <v>0</v>
      </c>
      <c r="AY60" s="26">
        <f ca="1">IF(AND(SUM(AY$7:AY59)=1, SUM($AR60:AX60)=1,OR($AI60=1,$AJ60=1,$AH60=1,$AF60=1)),1,0)</f>
        <v>0</v>
      </c>
      <c r="AZ60" s="26">
        <f ca="1">IF(AND(SUM(AZ$7:AZ59)=1, SUM($AR60:AY60)=1,SUM(AU$7:AU59)&lt;2,OR(AI60=1,AJ60=1,AF60=1)),1,0)</f>
        <v>0</v>
      </c>
      <c r="BA60" s="26">
        <f ca="1">IF(AND(SUM(BA$7:BA59)=1,OR($AK60=1)),1,0)</f>
        <v>0</v>
      </c>
      <c r="BB60" s="26">
        <f ca="1">IF(AND(SUM(BB$7:BB59)=1,OR($AD60=1)),1,0)</f>
        <v>0</v>
      </c>
      <c r="BC60" s="27">
        <f ca="1">IF(SUM($AR60:BB60)=1,1,0)</f>
        <v>0</v>
      </c>
      <c r="BD60" s="28" t="str">
        <f t="shared" ca="1" si="97"/>
        <v/>
      </c>
      <c r="BE60" s="26" t="str">
        <f t="shared" ca="1" si="98"/>
        <v/>
      </c>
      <c r="BF60" s="26" t="str">
        <f t="shared" ca="1" si="99"/>
        <v/>
      </c>
      <c r="BG60" s="26" t="str">
        <f t="shared" ca="1" si="100"/>
        <v/>
      </c>
      <c r="BH60" s="26" t="str">
        <f t="shared" ca="1" si="101"/>
        <v/>
      </c>
      <c r="BI60" s="26" t="str">
        <f t="shared" ca="1" si="102"/>
        <v/>
      </c>
      <c r="BJ60" s="26" t="str">
        <f t="shared" ca="1" si="103"/>
        <v/>
      </c>
      <c r="BK60" s="26" t="str">
        <f t="shared" ca="1" si="104"/>
        <v/>
      </c>
      <c r="BL60" s="26" t="str">
        <f t="shared" ca="1" si="105"/>
        <v/>
      </c>
      <c r="BM60" s="26" t="str">
        <f t="shared" ca="1" si="106"/>
        <v/>
      </c>
      <c r="BN60" s="27" t="str">
        <f t="shared" ca="1" si="107"/>
        <v/>
      </c>
      <c r="BO60" s="284" t="str">
        <f t="shared" ca="1" si="46"/>
        <v/>
      </c>
      <c r="BP60" s="167" t="str">
        <f t="shared" ca="1" si="47"/>
        <v/>
      </c>
      <c r="BQ60" s="167" t="str">
        <f t="shared" ca="1" si="48"/>
        <v/>
      </c>
      <c r="BR60" s="167" t="str">
        <f t="shared" ca="1" si="49"/>
        <v/>
      </c>
      <c r="BS60" s="167" t="str">
        <f t="shared" ca="1" si="50"/>
        <v/>
      </c>
      <c r="BT60" s="167" t="str">
        <f t="shared" ca="1" si="51"/>
        <v/>
      </c>
      <c r="BU60" s="167" t="str">
        <f t="shared" ca="1" si="52"/>
        <v/>
      </c>
      <c r="BV60" s="167" t="str">
        <f t="shared" ca="1" si="53"/>
        <v/>
      </c>
      <c r="BW60" s="32" t="str">
        <f t="shared" ca="1" si="54"/>
        <v/>
      </c>
      <c r="BX60" s="113"/>
      <c r="BY60" s="73"/>
      <c r="BZ60" s="73" t="str">
        <f t="shared" ca="1" si="78"/>
        <v/>
      </c>
      <c r="CA60" s="252" t="str">
        <f t="shared" ca="1" si="79"/>
        <v/>
      </c>
      <c r="CB60" s="252" t="str">
        <f t="shared" ca="1" si="80"/>
        <v/>
      </c>
      <c r="CC60" s="252" t="str">
        <f t="shared" ca="1" si="81"/>
        <v/>
      </c>
      <c r="CD60" s="94"/>
      <c r="CE60" s="92">
        <f ca="1">'Product Codes'!G53</f>
        <v>0</v>
      </c>
      <c r="CF60" s="94"/>
      <c r="CG60" s="94"/>
      <c r="CH60" s="94"/>
      <c r="CI60" s="93"/>
      <c r="CJ60" s="93"/>
      <c r="CK60" s="93"/>
      <c r="CL60" s="93"/>
      <c r="CM60" s="93"/>
      <c r="CN60" s="93"/>
      <c r="CO60" s="93"/>
      <c r="CP60" s="93"/>
      <c r="CQ60" s="93"/>
      <c r="CR60" s="93"/>
      <c r="CS60" s="93"/>
      <c r="CT60" s="93"/>
      <c r="CU60" s="93"/>
      <c r="CV60" s="93"/>
      <c r="CW60" s="93"/>
      <c r="CX60" s="93"/>
      <c r="CY60" s="93"/>
      <c r="CZ60" s="93"/>
      <c r="DA60" s="93"/>
      <c r="DB60" s="93"/>
      <c r="DC60" s="93"/>
      <c r="DD60" s="93"/>
      <c r="DE60" s="93"/>
      <c r="DF60" s="93"/>
      <c r="DG60" s="93"/>
      <c r="DH60" s="93"/>
      <c r="DI60" s="93"/>
      <c r="DJ60" s="93"/>
      <c r="DK60" s="93"/>
      <c r="DL60" s="93"/>
      <c r="DM60" s="93"/>
      <c r="DN60" s="93"/>
      <c r="DO60" s="93"/>
      <c r="DP60" s="93"/>
      <c r="DQ60" s="93"/>
      <c r="DR60" s="93"/>
      <c r="DS60" s="93"/>
      <c r="DT60" s="93"/>
      <c r="DU60" s="93"/>
      <c r="DV60" s="93"/>
      <c r="DW60" s="93"/>
      <c r="DX60" s="93"/>
      <c r="DY60" s="93"/>
      <c r="DZ60" s="93"/>
      <c r="EA60" s="93"/>
      <c r="EB60" s="93"/>
      <c r="EC60" s="93"/>
      <c r="ED60" s="93"/>
      <c r="EE60" s="93"/>
      <c r="EF60" s="93"/>
      <c r="EG60" s="93"/>
      <c r="EH60" s="93"/>
      <c r="EI60" s="93"/>
      <c r="EJ60" s="93"/>
      <c r="EK60" s="93"/>
      <c r="EL60" s="93"/>
      <c r="EM60" s="93"/>
      <c r="EN60" s="93"/>
      <c r="EO60" s="93"/>
      <c r="EP60" s="93"/>
      <c r="EQ60" s="93"/>
      <c r="ER60" s="93"/>
      <c r="ES60" s="93"/>
      <c r="ET60" s="93"/>
      <c r="EU60" s="93"/>
      <c r="EV60" s="93"/>
      <c r="EW60" s="93"/>
      <c r="EX60" s="93"/>
      <c r="EY60" s="93"/>
      <c r="EZ60" s="93"/>
      <c r="FA60" s="93"/>
      <c r="FB60" s="93"/>
      <c r="FC60" s="93"/>
      <c r="FD60" s="93"/>
      <c r="FE60" s="93"/>
      <c r="FF60" s="93"/>
      <c r="FG60" s="93"/>
      <c r="FH60" s="93"/>
      <c r="FI60" s="93"/>
      <c r="FJ60" s="93"/>
      <c r="FK60" s="93"/>
      <c r="FL60" s="93"/>
      <c r="FM60" s="93"/>
      <c r="FN60" s="93"/>
      <c r="FO60" s="93"/>
      <c r="FP60" s="93"/>
      <c r="FQ60" s="93"/>
      <c r="FR60" s="93"/>
      <c r="FS60" s="93"/>
      <c r="FT60" s="93"/>
      <c r="FU60" s="93"/>
      <c r="FV60" s="93"/>
    </row>
    <row r="61" spans="1:178" s="92" customFormat="1" ht="15" customHeight="1" thickBot="1" x14ac:dyDescent="0.3">
      <c r="A61" s="94"/>
      <c r="B61" s="94"/>
      <c r="C61" s="203" t="str">
        <f ca="1">CONCATENATE(SelectionData!D61,N61)</f>
        <v>Kotona/poissa/Tehostus automatiikka (CO2)</v>
      </c>
      <c r="D61" s="118" t="s">
        <v>50</v>
      </c>
      <c r="E61" s="55" t="str">
        <f t="shared" ref="E61:E66" si="121">HYPERLINK("#"&amp;ADDRESS(ROW(),COLUMN()-1),CHAR(128))</f>
        <v>€</v>
      </c>
      <c r="F61" s="213" t="str">
        <f t="shared" ca="1" si="77"/>
        <v>SP Cable</v>
      </c>
      <c r="G61" s="212"/>
      <c r="H61" s="212"/>
      <c r="I61" s="213" t="str">
        <f t="shared" ref="I61:I66" si="122">M61</f>
        <v>-</v>
      </c>
      <c r="J61" s="104"/>
      <c r="K61" s="115"/>
      <c r="L61" s="95" t="s">
        <v>478</v>
      </c>
      <c r="M61" s="95" t="str">
        <f t="shared" si="109"/>
        <v>-</v>
      </c>
      <c r="N61" s="116" t="str">
        <f>IF(D62="-","",N2)</f>
        <v/>
      </c>
      <c r="O61" s="95" t="str">
        <f t="shared" si="17"/>
        <v/>
      </c>
      <c r="P61" s="95" t="str">
        <f t="shared" ca="1" si="110"/>
        <v/>
      </c>
      <c r="Q61" s="80" t="str">
        <f t="shared" ca="1" si="111"/>
        <v/>
      </c>
      <c r="R61" s="80" t="str">
        <f t="shared" ca="1" si="112"/>
        <v/>
      </c>
      <c r="S61" s="96" t="str">
        <f t="shared" si="108"/>
        <v/>
      </c>
      <c r="T61" s="97" t="str">
        <f t="shared" si="3"/>
        <v>[305-SRHCO2]</v>
      </c>
      <c r="U61" s="95" t="s">
        <v>244</v>
      </c>
      <c r="V61" s="95"/>
      <c r="W61" s="95"/>
      <c r="X61" s="95"/>
      <c r="Y61" s="298" t="str">
        <f t="shared" ca="1" si="56"/>
        <v/>
      </c>
      <c r="Z61" s="271" t="str">
        <f t="shared" ca="1" si="18"/>
        <v/>
      </c>
      <c r="AA61" s="271" t="str">
        <f t="shared" ca="1" si="19"/>
        <v/>
      </c>
      <c r="AB61" s="271" t="str">
        <f t="shared" ca="1" si="20"/>
        <v/>
      </c>
      <c r="AC61" s="108" t="str">
        <f ca="1">SelectionData!C61</f>
        <v>SRHCO2</v>
      </c>
      <c r="AD61" s="109">
        <f t="shared" ca="1" si="84"/>
        <v>0</v>
      </c>
      <c r="AE61" s="110">
        <f t="shared" ca="1" si="113"/>
        <v>0</v>
      </c>
      <c r="AF61" s="110">
        <f t="shared" ca="1" si="85"/>
        <v>0</v>
      </c>
      <c r="AG61" s="110">
        <f t="shared" ca="1" si="95"/>
        <v>0</v>
      </c>
      <c r="AH61" s="110">
        <f t="shared" ca="1" si="96"/>
        <v>0</v>
      </c>
      <c r="AI61" s="110">
        <f t="shared" ca="1" si="86"/>
        <v>0</v>
      </c>
      <c r="AJ61" s="110">
        <f t="shared" ca="1" si="87"/>
        <v>0</v>
      </c>
      <c r="AK61" s="110">
        <f t="shared" ca="1" si="88"/>
        <v>0</v>
      </c>
      <c r="AL61" s="110">
        <f t="shared" ca="1" si="89"/>
        <v>0</v>
      </c>
      <c r="AM61" s="110">
        <f t="shared" ca="1" si="114"/>
        <v>0</v>
      </c>
      <c r="AN61" s="110">
        <f t="shared" ca="1" si="115"/>
        <v>0</v>
      </c>
      <c r="AO61" s="110">
        <f t="shared" ca="1" si="90"/>
        <v>0</v>
      </c>
      <c r="AP61" s="111">
        <f t="shared" ca="1" si="91"/>
        <v>0</v>
      </c>
      <c r="AQ61" s="111">
        <f t="shared" ca="1" si="116"/>
        <v>0</v>
      </c>
      <c r="AR61" s="112">
        <f t="shared" ca="1" si="117"/>
        <v>0</v>
      </c>
      <c r="AS61" s="25">
        <f ca="1">IF(AND(SUM(AS$7:AS60)=1, SUM($AR61:AR61)=1,OR($AH61=1,$AG61=1)),1,0)</f>
        <v>0</v>
      </c>
      <c r="AT61" s="25">
        <f ca="1">IF(AND(SUM(AT$7:AT60)=1, SUM($AR61:AS61)=1,OR($AH61=1,$AG61=1)),1,0)</f>
        <v>0</v>
      </c>
      <c r="AU61" s="26">
        <f ca="1">IF(AND(SUM(AU$7:AU60)=1, SUM($AR61:AT61)=1,OR($AH61=1,AF61=1),SUM(AZ$7:AZ60)&lt;2),1,0)</f>
        <v>0</v>
      </c>
      <c r="AV61" s="26">
        <f ca="1">IF(AND(SUM(AV$7:AV60)=1, SUM($AR61:AU61)=1,OR($AI61=1,$AJ61=1,$AH61=1,$AF61=1)),1,0)</f>
        <v>0</v>
      </c>
      <c r="AW61" s="26">
        <f ca="1">IF(AND(SUM(AW$7:AW60)=1, SUM($AR61:AV61)=1,OR($AI61=1,$AJ61=1,$AH61=1,$AF61=1)),1,0)</f>
        <v>0</v>
      </c>
      <c r="AX61" s="26">
        <f ca="1">IF(AND(SUM(AX$7:AX60)=1, SUM($AR61:AW61)=1,OR($AI61=1,$AJ61=1,$AH61=1,$AF61=1)),1,0)</f>
        <v>0</v>
      </c>
      <c r="AY61" s="26">
        <f ca="1">IF(AND(SUM(AY$7:AY60)=1, SUM($AR61:AX61)=1,OR($AI61=1,$AJ61=1,$AH61=1,$AF61=1)),1,0)</f>
        <v>0</v>
      </c>
      <c r="AZ61" s="26">
        <f ca="1">IF(AND(SUM(AZ$7:AZ60)=1, SUM($AR61:AY61)=1,SUM(AU$7:AU60)&lt;2,OR(AI61=1,AJ61=1,AF61=1)),1,0)</f>
        <v>0</v>
      </c>
      <c r="BA61" s="26">
        <f ca="1">IF(AND(SUM(BA$7:BA60)=1,OR($AK61=1)),1,0)</f>
        <v>0</v>
      </c>
      <c r="BB61" s="26">
        <f ca="1">IF(AND(SUM(BB$7:BB60)=1,OR($AD61=1)),1,0)</f>
        <v>0</v>
      </c>
      <c r="BC61" s="27">
        <f ca="1">IF(SUM($AR61:BB61)=1,1,0)</f>
        <v>0</v>
      </c>
      <c r="BD61" s="28" t="str">
        <f t="shared" ca="1" si="97"/>
        <v/>
      </c>
      <c r="BE61" s="26" t="str">
        <f t="shared" ca="1" si="98"/>
        <v/>
      </c>
      <c r="BF61" s="26" t="str">
        <f t="shared" ca="1" si="99"/>
        <v/>
      </c>
      <c r="BG61" s="26" t="str">
        <f t="shared" ca="1" si="100"/>
        <v/>
      </c>
      <c r="BH61" s="26" t="str">
        <f t="shared" ca="1" si="101"/>
        <v/>
      </c>
      <c r="BI61" s="26" t="str">
        <f t="shared" ca="1" si="102"/>
        <v/>
      </c>
      <c r="BJ61" s="26" t="str">
        <f t="shared" ca="1" si="103"/>
        <v/>
      </c>
      <c r="BK61" s="26" t="str">
        <f t="shared" ca="1" si="104"/>
        <v/>
      </c>
      <c r="BL61" s="26" t="str">
        <f t="shared" ca="1" si="105"/>
        <v/>
      </c>
      <c r="BM61" s="26" t="str">
        <f t="shared" ca="1" si="106"/>
        <v/>
      </c>
      <c r="BN61" s="27" t="str">
        <f t="shared" ca="1" si="107"/>
        <v/>
      </c>
      <c r="BO61" s="284" t="str">
        <f t="shared" ca="1" si="46"/>
        <v/>
      </c>
      <c r="BP61" s="167" t="str">
        <f t="shared" ca="1" si="47"/>
        <v/>
      </c>
      <c r="BQ61" s="167" t="str">
        <f t="shared" ca="1" si="48"/>
        <v/>
      </c>
      <c r="BR61" s="167" t="str">
        <f t="shared" ca="1" si="49"/>
        <v/>
      </c>
      <c r="BS61" s="167" t="str">
        <f t="shared" ca="1" si="50"/>
        <v/>
      </c>
      <c r="BT61" s="167" t="str">
        <f t="shared" ca="1" si="51"/>
        <v/>
      </c>
      <c r="BU61" s="167" t="str">
        <f t="shared" ca="1" si="52"/>
        <v/>
      </c>
      <c r="BV61" s="167" t="str">
        <f t="shared" ca="1" si="53"/>
        <v/>
      </c>
      <c r="BW61" s="32" t="str">
        <f t="shared" ca="1" si="54"/>
        <v/>
      </c>
      <c r="BX61" s="113"/>
      <c r="BY61" s="73"/>
      <c r="BZ61" s="73" t="str">
        <f t="shared" ca="1" si="78"/>
        <v/>
      </c>
      <c r="CA61" s="252" t="str">
        <f t="shared" ca="1" si="79"/>
        <v/>
      </c>
      <c r="CB61" s="252" t="str">
        <f t="shared" ca="1" si="80"/>
        <v/>
      </c>
      <c r="CC61" s="252" t="str">
        <f t="shared" ca="1" si="81"/>
        <v/>
      </c>
      <c r="CD61" s="94"/>
      <c r="CE61" s="92">
        <f ca="1">'Product Codes'!G54</f>
        <v>0</v>
      </c>
      <c r="CF61" s="94"/>
      <c r="CG61" s="94"/>
      <c r="CH61" s="94"/>
      <c r="CI61" s="93"/>
      <c r="CJ61" s="93"/>
      <c r="CK61" s="93"/>
      <c r="CL61" s="93"/>
      <c r="CM61" s="93"/>
      <c r="CN61" s="93"/>
      <c r="CO61" s="93"/>
      <c r="CP61" s="93"/>
      <c r="CQ61" s="93"/>
      <c r="CR61" s="93"/>
      <c r="CS61" s="93"/>
      <c r="CT61" s="93"/>
      <c r="CU61" s="93"/>
      <c r="CV61" s="93"/>
      <c r="CW61" s="93"/>
      <c r="CX61" s="93"/>
      <c r="CY61" s="93"/>
      <c r="CZ61" s="93"/>
      <c r="DA61" s="93"/>
      <c r="DB61" s="93"/>
      <c r="DC61" s="93"/>
      <c r="DD61" s="93"/>
      <c r="DE61" s="93"/>
      <c r="DF61" s="93"/>
      <c r="DG61" s="93"/>
      <c r="DH61" s="93"/>
      <c r="DI61" s="93"/>
      <c r="DJ61" s="93"/>
      <c r="DK61" s="93"/>
      <c r="DL61" s="93"/>
      <c r="DM61" s="93"/>
      <c r="DN61" s="93"/>
      <c r="DO61" s="93"/>
      <c r="DP61" s="93"/>
      <c r="DQ61" s="93"/>
      <c r="DR61" s="93"/>
      <c r="DS61" s="93"/>
      <c r="DT61" s="93"/>
      <c r="DU61" s="93"/>
      <c r="DV61" s="93"/>
      <c r="DW61" s="93"/>
      <c r="DX61" s="93"/>
      <c r="DY61" s="93"/>
      <c r="DZ61" s="93"/>
      <c r="EA61" s="93"/>
      <c r="EB61" s="93"/>
      <c r="EC61" s="93"/>
      <c r="ED61" s="93"/>
      <c r="EE61" s="93"/>
      <c r="EF61" s="93"/>
      <c r="EG61" s="93"/>
      <c r="EH61" s="93"/>
      <c r="EI61" s="93"/>
      <c r="EJ61" s="93"/>
      <c r="EK61" s="93"/>
      <c r="EL61" s="93"/>
      <c r="EM61" s="93"/>
      <c r="EN61" s="93"/>
      <c r="EO61" s="93"/>
      <c r="EP61" s="93"/>
      <c r="EQ61" s="93"/>
      <c r="ER61" s="93"/>
      <c r="ES61" s="93"/>
      <c r="ET61" s="93"/>
      <c r="EU61" s="93"/>
      <c r="EV61" s="93"/>
      <c r="EW61" s="93"/>
      <c r="EX61" s="93"/>
      <c r="EY61" s="93"/>
      <c r="EZ61" s="93"/>
      <c r="FA61" s="93"/>
      <c r="FB61" s="93"/>
      <c r="FC61" s="93"/>
      <c r="FD61" s="93"/>
      <c r="FE61" s="93"/>
      <c r="FF61" s="93"/>
      <c r="FG61" s="93"/>
      <c r="FH61" s="93"/>
      <c r="FI61" s="93"/>
      <c r="FJ61" s="93"/>
      <c r="FK61" s="93"/>
      <c r="FL61" s="93"/>
      <c r="FM61" s="93"/>
      <c r="FN61" s="93"/>
      <c r="FO61" s="93"/>
      <c r="FP61" s="93"/>
      <c r="FQ61" s="93"/>
      <c r="FR61" s="93"/>
      <c r="FS61" s="93"/>
      <c r="FT61" s="93"/>
      <c r="FU61" s="93"/>
      <c r="FV61" s="93"/>
    </row>
    <row r="62" spans="1:178" s="92" customFormat="1" ht="15" customHeight="1" thickBot="1" x14ac:dyDescent="0.3">
      <c r="A62" s="94"/>
      <c r="B62" s="94"/>
      <c r="C62" s="233" t="str">
        <f ca="1">CONCATENATE(SelectionData!D62,N62)</f>
        <v>Ilmanlaatuautomatiikka (VOC)</v>
      </c>
      <c r="D62" s="118" t="s">
        <v>50</v>
      </c>
      <c r="E62" s="119" t="str">
        <f t="shared" si="121"/>
        <v>€</v>
      </c>
      <c r="F62" s="229" t="str">
        <f t="shared" ca="1" si="77"/>
        <v>SP Cable</v>
      </c>
      <c r="G62" s="208"/>
      <c r="H62" s="208"/>
      <c r="I62" s="229" t="str">
        <f t="shared" si="122"/>
        <v>-</v>
      </c>
      <c r="J62" s="104"/>
      <c r="K62" s="115"/>
      <c r="L62" s="95" t="s">
        <v>478</v>
      </c>
      <c r="M62" s="95" t="str">
        <f t="shared" si="109"/>
        <v>-</v>
      </c>
      <c r="N62" s="116" t="str">
        <f>IF(D61="-","",N2)</f>
        <v/>
      </c>
      <c r="O62" s="95" t="str">
        <f t="shared" si="17"/>
        <v/>
      </c>
      <c r="P62" s="95" t="str">
        <f t="shared" ca="1" si="110"/>
        <v/>
      </c>
      <c r="Q62" s="80" t="str">
        <f t="shared" ca="1" si="111"/>
        <v/>
      </c>
      <c r="R62" s="80" t="str">
        <f t="shared" ca="1" si="112"/>
        <v/>
      </c>
      <c r="S62" s="96" t="str">
        <f t="shared" si="108"/>
        <v/>
      </c>
      <c r="T62" s="97" t="str">
        <f t="shared" si="3"/>
        <v>[306-SRHVOC]</v>
      </c>
      <c r="U62" s="95" t="s">
        <v>245</v>
      </c>
      <c r="V62" s="95"/>
      <c r="W62" s="95"/>
      <c r="X62" s="95"/>
      <c r="Y62" s="298" t="str">
        <f t="shared" ca="1" si="56"/>
        <v/>
      </c>
      <c r="Z62" s="271" t="str">
        <f t="shared" ca="1" si="18"/>
        <v/>
      </c>
      <c r="AA62" s="271" t="str">
        <f t="shared" ca="1" si="19"/>
        <v/>
      </c>
      <c r="AB62" s="271" t="str">
        <f t="shared" ca="1" si="20"/>
        <v/>
      </c>
      <c r="AC62" s="108" t="str">
        <f ca="1">SelectionData!C62</f>
        <v>SRHVOC</v>
      </c>
      <c r="AD62" s="109">
        <f t="shared" ca="1" si="84"/>
        <v>0</v>
      </c>
      <c r="AE62" s="110">
        <f t="shared" ca="1" si="113"/>
        <v>0</v>
      </c>
      <c r="AF62" s="110">
        <f t="shared" ca="1" si="85"/>
        <v>0</v>
      </c>
      <c r="AG62" s="110">
        <f t="shared" ca="1" si="95"/>
        <v>0</v>
      </c>
      <c r="AH62" s="110">
        <f t="shared" ca="1" si="96"/>
        <v>0</v>
      </c>
      <c r="AI62" s="110">
        <f t="shared" ca="1" si="86"/>
        <v>0</v>
      </c>
      <c r="AJ62" s="110">
        <f t="shared" ca="1" si="87"/>
        <v>0</v>
      </c>
      <c r="AK62" s="110">
        <f t="shared" ca="1" si="88"/>
        <v>0</v>
      </c>
      <c r="AL62" s="110">
        <f t="shared" ca="1" si="89"/>
        <v>0</v>
      </c>
      <c r="AM62" s="110">
        <f t="shared" ca="1" si="114"/>
        <v>0</v>
      </c>
      <c r="AN62" s="110">
        <f t="shared" ca="1" si="115"/>
        <v>0</v>
      </c>
      <c r="AO62" s="110">
        <f t="shared" ca="1" si="90"/>
        <v>0</v>
      </c>
      <c r="AP62" s="111">
        <f t="shared" ca="1" si="91"/>
        <v>0</v>
      </c>
      <c r="AQ62" s="111">
        <f t="shared" ca="1" si="116"/>
        <v>0</v>
      </c>
      <c r="AR62" s="112">
        <f t="shared" ca="1" si="117"/>
        <v>0</v>
      </c>
      <c r="AS62" s="25">
        <f ca="1">IF(AND(SUM(AS$7:AS61)=1, SUM($AR62:AR62)=1,OR($AH62=1,$AG62=1)),1,0)</f>
        <v>0</v>
      </c>
      <c r="AT62" s="25">
        <f ca="1">IF(AND(SUM(AT$7:AT61)=1, SUM($AR62:AS62)=1,OR($AH62=1,$AG62=1)),1,0)</f>
        <v>0</v>
      </c>
      <c r="AU62" s="26">
        <f ca="1">IF(AND(SUM(AU$7:AU61)=1, SUM($AR62:AT62)=1,OR($AH62=1,AF62=1),SUM(AZ$7:AZ61)&lt;2),1,0)</f>
        <v>0</v>
      </c>
      <c r="AV62" s="26">
        <f ca="1">IF(AND(SUM(AV$7:AV61)=1, SUM($AR62:AU62)=1,OR($AI62=1,$AJ62=1,$AH62=1,$AF62=1)),1,0)</f>
        <v>0</v>
      </c>
      <c r="AW62" s="26">
        <f ca="1">IF(AND(SUM(AW$7:AW61)=1, SUM($AR62:AV62)=1,OR($AI62=1,$AJ62=1,$AH62=1,$AF62=1)),1,0)</f>
        <v>0</v>
      </c>
      <c r="AX62" s="26">
        <f ca="1">IF(AND(SUM(AX$7:AX61)=1, SUM($AR62:AW62)=1,OR($AI62=1,$AJ62=1,$AH62=1,$AF62=1)),1,0)</f>
        <v>0</v>
      </c>
      <c r="AY62" s="26">
        <f ca="1">IF(AND(SUM(AY$7:AY61)=1, SUM($AR62:AX62)=1,OR($AI62=1,$AJ62=1,$AH62=1,$AF62=1)),1,0)</f>
        <v>0</v>
      </c>
      <c r="AZ62" s="26">
        <f ca="1">IF(AND(SUM(AZ$7:AZ61)=1, SUM($AR62:AY62)=1,SUM(AU$7:AU61)&lt;2,OR(AI62=1,AJ62=1,AF62=1)),1,0)</f>
        <v>0</v>
      </c>
      <c r="BA62" s="26">
        <f ca="1">IF(AND(SUM(BA$7:BA61)=1,OR($AK62=1)),1,0)</f>
        <v>0</v>
      </c>
      <c r="BB62" s="26">
        <f ca="1">IF(AND(SUM(BB$7:BB61)=1,OR($AD62=1)),1,0)</f>
        <v>0</v>
      </c>
      <c r="BC62" s="27">
        <f ca="1">IF(SUM($AR62:BB62)=1,1,0)</f>
        <v>0</v>
      </c>
      <c r="BD62" s="28" t="str">
        <f t="shared" ca="1" si="97"/>
        <v/>
      </c>
      <c r="BE62" s="26" t="str">
        <f t="shared" ca="1" si="98"/>
        <v/>
      </c>
      <c r="BF62" s="26" t="str">
        <f t="shared" ca="1" si="99"/>
        <v/>
      </c>
      <c r="BG62" s="26" t="str">
        <f t="shared" ca="1" si="100"/>
        <v/>
      </c>
      <c r="BH62" s="26" t="str">
        <f t="shared" ca="1" si="101"/>
        <v/>
      </c>
      <c r="BI62" s="26" t="str">
        <f t="shared" ca="1" si="102"/>
        <v/>
      </c>
      <c r="BJ62" s="26" t="str">
        <f t="shared" ca="1" si="103"/>
        <v/>
      </c>
      <c r="BK62" s="26" t="str">
        <f t="shared" ca="1" si="104"/>
        <v/>
      </c>
      <c r="BL62" s="26" t="str">
        <f t="shared" ca="1" si="105"/>
        <v/>
      </c>
      <c r="BM62" s="26" t="str">
        <f t="shared" ca="1" si="106"/>
        <v/>
      </c>
      <c r="BN62" s="27" t="str">
        <f t="shared" ca="1" si="107"/>
        <v/>
      </c>
      <c r="BO62" s="284" t="str">
        <f t="shared" ca="1" si="46"/>
        <v/>
      </c>
      <c r="BP62" s="167" t="str">
        <f t="shared" ca="1" si="47"/>
        <v/>
      </c>
      <c r="BQ62" s="167" t="str">
        <f t="shared" ca="1" si="48"/>
        <v/>
      </c>
      <c r="BR62" s="167" t="str">
        <f t="shared" ca="1" si="49"/>
        <v/>
      </c>
      <c r="BS62" s="167" t="str">
        <f t="shared" ca="1" si="50"/>
        <v/>
      </c>
      <c r="BT62" s="167" t="str">
        <f t="shared" ca="1" si="51"/>
        <v/>
      </c>
      <c r="BU62" s="167" t="str">
        <f t="shared" ca="1" si="52"/>
        <v/>
      </c>
      <c r="BV62" s="167" t="str">
        <f t="shared" ca="1" si="53"/>
        <v/>
      </c>
      <c r="BW62" s="32" t="str">
        <f t="shared" ca="1" si="54"/>
        <v/>
      </c>
      <c r="BX62" s="113"/>
      <c r="BY62" s="73"/>
      <c r="BZ62" s="73" t="str">
        <f t="shared" ca="1" si="78"/>
        <v/>
      </c>
      <c r="CA62" s="252" t="str">
        <f t="shared" ca="1" si="79"/>
        <v/>
      </c>
      <c r="CB62" s="252" t="str">
        <f t="shared" ca="1" si="80"/>
        <v/>
      </c>
      <c r="CC62" s="252" t="str">
        <f t="shared" ca="1" si="81"/>
        <v/>
      </c>
      <c r="CD62" s="94"/>
      <c r="CE62" s="92">
        <f ca="1">'Product Codes'!G55</f>
        <v>0</v>
      </c>
      <c r="CF62" s="94"/>
      <c r="CG62" s="94"/>
      <c r="CH62" s="94"/>
      <c r="CI62" s="93"/>
      <c r="CJ62" s="93"/>
      <c r="CK62" s="93"/>
      <c r="CL62" s="93"/>
      <c r="CM62" s="93"/>
      <c r="CN62" s="93"/>
      <c r="CO62" s="93"/>
      <c r="CP62" s="93"/>
      <c r="CQ62" s="93"/>
      <c r="CR62" s="93"/>
      <c r="CS62" s="93"/>
      <c r="CT62" s="93"/>
      <c r="CU62" s="93"/>
      <c r="CV62" s="93"/>
      <c r="CW62" s="93"/>
      <c r="CX62" s="93"/>
      <c r="CY62" s="93"/>
      <c r="CZ62" s="93"/>
      <c r="DA62" s="93"/>
      <c r="DB62" s="93"/>
      <c r="DC62" s="93"/>
      <c r="DD62" s="93"/>
      <c r="DE62" s="93"/>
      <c r="DF62" s="93"/>
      <c r="DG62" s="93"/>
      <c r="DH62" s="93"/>
      <c r="DI62" s="93"/>
      <c r="DJ62" s="93"/>
      <c r="DK62" s="93"/>
      <c r="DL62" s="93"/>
      <c r="DM62" s="93"/>
      <c r="DN62" s="93"/>
      <c r="DO62" s="93"/>
      <c r="DP62" s="93"/>
      <c r="DQ62" s="93"/>
      <c r="DR62" s="93"/>
      <c r="DS62" s="93"/>
      <c r="DT62" s="93"/>
      <c r="DU62" s="93"/>
      <c r="DV62" s="93"/>
      <c r="DW62" s="93"/>
      <c r="DX62" s="93"/>
      <c r="DY62" s="93"/>
      <c r="DZ62" s="93"/>
      <c r="EA62" s="93"/>
      <c r="EB62" s="93"/>
      <c r="EC62" s="93"/>
      <c r="ED62" s="93"/>
      <c r="EE62" s="93"/>
      <c r="EF62" s="93"/>
      <c r="EG62" s="93"/>
      <c r="EH62" s="93"/>
      <c r="EI62" s="93"/>
      <c r="EJ62" s="93"/>
      <c r="EK62" s="93"/>
      <c r="EL62" s="93"/>
      <c r="EM62" s="93"/>
      <c r="EN62" s="93"/>
      <c r="EO62" s="93"/>
      <c r="EP62" s="93"/>
      <c r="EQ62" s="93"/>
      <c r="ER62" s="93"/>
      <c r="ES62" s="93"/>
      <c r="ET62" s="93"/>
      <c r="EU62" s="93"/>
      <c r="EV62" s="93"/>
      <c r="EW62" s="93"/>
      <c r="EX62" s="93"/>
      <c r="EY62" s="93"/>
      <c r="EZ62" s="93"/>
      <c r="FA62" s="93"/>
      <c r="FB62" s="93"/>
      <c r="FC62" s="93"/>
      <c r="FD62" s="93"/>
      <c r="FE62" s="93"/>
      <c r="FF62" s="93"/>
      <c r="FG62" s="93"/>
      <c r="FH62" s="93"/>
      <c r="FI62" s="93"/>
      <c r="FJ62" s="93"/>
      <c r="FK62" s="93"/>
      <c r="FL62" s="93"/>
      <c r="FM62" s="93"/>
      <c r="FN62" s="93"/>
      <c r="FO62" s="93"/>
      <c r="FP62" s="93"/>
      <c r="FQ62" s="93"/>
      <c r="FR62" s="93"/>
      <c r="FS62" s="93"/>
      <c r="FT62" s="93"/>
      <c r="FU62" s="93"/>
      <c r="FV62" s="93"/>
    </row>
    <row r="63" spans="1:178" s="92" customFormat="1" ht="15" customHeight="1" thickBot="1" x14ac:dyDescent="0.3">
      <c r="A63" s="94"/>
      <c r="B63" s="94"/>
      <c r="C63" s="235" t="str">
        <f ca="1">CONCATENATE(SelectionData!D63,N63)</f>
        <v>Wall sensor temp cable KIT (WSTC)     *** Ei Saatavilla***</v>
      </c>
      <c r="D63" s="118" t="s">
        <v>50</v>
      </c>
      <c r="E63" s="55" t="str">
        <f t="shared" si="121"/>
        <v>€</v>
      </c>
      <c r="F63" s="231" t="str">
        <f t="shared" ca="1" si="77"/>
        <v>SET T6 - T9</v>
      </c>
      <c r="G63" s="211"/>
      <c r="H63" s="211"/>
      <c r="I63" s="231" t="str">
        <f t="shared" ca="1" si="122"/>
        <v xml:space="preserve">     *** Ei Saatavilla***</v>
      </c>
      <c r="J63" s="104"/>
      <c r="K63" s="115"/>
      <c r="L63" s="95" t="s">
        <v>516</v>
      </c>
      <c r="M63" s="95" t="str">
        <f t="shared" ca="1" si="109"/>
        <v xml:space="preserve">     *** Ei Saatavilla***</v>
      </c>
      <c r="N63" s="95" t="str">
        <f ca="1">IF(AND(D11="-",D10&lt;&gt;SelectionData!G10,D10&lt;&gt;SelectionData!J10),Valintaohjelma!N2,"")</f>
        <v xml:space="preserve">     *** Ei Saatavilla***</v>
      </c>
      <c r="O63" s="95" t="str">
        <f t="shared" si="17"/>
        <v/>
      </c>
      <c r="P63" s="95" t="str">
        <f t="shared" ca="1" si="110"/>
        <v/>
      </c>
      <c r="Q63" s="80" t="str">
        <f t="shared" ca="1" si="111"/>
        <v/>
      </c>
      <c r="R63" s="80" t="str">
        <f t="shared" ca="1" si="112"/>
        <v/>
      </c>
      <c r="S63" s="96" t="str">
        <f t="shared" si="108"/>
        <v/>
      </c>
      <c r="T63" s="125" t="str">
        <f ca="1">IF(SET_NEEDED,V63,U63)</f>
        <v>[307 Room Sensor]</v>
      </c>
      <c r="U63" s="95" t="s">
        <v>518</v>
      </c>
      <c r="V63" s="95" t="s">
        <v>982</v>
      </c>
      <c r="W63" s="95"/>
      <c r="X63" s="95"/>
      <c r="Y63" s="298" t="str">
        <f t="shared" ca="1" si="56"/>
        <v/>
      </c>
      <c r="Z63" s="271" t="str">
        <f t="shared" ca="1" si="18"/>
        <v/>
      </c>
      <c r="AA63" s="271" t="str">
        <f t="shared" ca="1" si="19"/>
        <v/>
      </c>
      <c r="AB63" s="271" t="str">
        <f t="shared" ca="1" si="20"/>
        <v/>
      </c>
      <c r="AC63" s="108" t="str">
        <f ca="1">SelectionData!C63</f>
        <v>WSTC</v>
      </c>
      <c r="AD63" s="109">
        <f t="shared" ca="1" si="84"/>
        <v>0</v>
      </c>
      <c r="AE63" s="110">
        <f t="shared" ca="1" si="113"/>
        <v>0</v>
      </c>
      <c r="AF63" s="110">
        <f t="shared" ca="1" si="85"/>
        <v>0</v>
      </c>
      <c r="AG63" s="110">
        <f t="shared" ca="1" si="95"/>
        <v>0</v>
      </c>
      <c r="AH63" s="110">
        <f t="shared" ca="1" si="96"/>
        <v>0</v>
      </c>
      <c r="AI63" s="110">
        <f t="shared" ca="1" si="86"/>
        <v>0</v>
      </c>
      <c r="AJ63" s="110">
        <f t="shared" ca="1" si="87"/>
        <v>0</v>
      </c>
      <c r="AK63" s="110">
        <f t="shared" ca="1" si="88"/>
        <v>0</v>
      </c>
      <c r="AL63" s="110">
        <f t="shared" ca="1" si="89"/>
        <v>0</v>
      </c>
      <c r="AM63" s="110">
        <f t="shared" ca="1" si="114"/>
        <v>0</v>
      </c>
      <c r="AN63" s="110">
        <f t="shared" ca="1" si="115"/>
        <v>0</v>
      </c>
      <c r="AO63" s="110">
        <f t="shared" ca="1" si="90"/>
        <v>0</v>
      </c>
      <c r="AP63" s="111">
        <f t="shared" ca="1" si="91"/>
        <v>0</v>
      </c>
      <c r="AQ63" s="111">
        <f t="shared" ca="1" si="116"/>
        <v>0</v>
      </c>
      <c r="AR63" s="112">
        <f t="shared" ca="1" si="117"/>
        <v>0</v>
      </c>
      <c r="AS63" s="25">
        <f ca="1">IF(AND(SUM(AS$7:AS62)=1, SUM($AR63:AR63)=1,OR($AH63=1,$AG63=1)),1,0)</f>
        <v>0</v>
      </c>
      <c r="AT63" s="25">
        <f ca="1">IF(AND(SUM(AT$7:AT62)=1, SUM($AR63:AS63)=1,OR($AH63=1,$AG63=1)),1,0)</f>
        <v>0</v>
      </c>
      <c r="AU63" s="26">
        <f ca="1">IF(AND(SUM(AU$7:AU62)=1, SUM($AR63:AT63)=1,OR($AH63=1,AF63=1),SUM(AZ$7:AZ62)&lt;2),1,0)</f>
        <v>0</v>
      </c>
      <c r="AV63" s="26">
        <f ca="1">IF(AND(SUM(AV$7:AV62)=1, SUM($AR63:AU63)=1,OR($AI63=1,$AJ63=1,$AH63=1,$AF63=1)),1,0)</f>
        <v>0</v>
      </c>
      <c r="AW63" s="26">
        <f ca="1">IF(AND(SUM(AW$7:AW62)=1, SUM($AR63:AV63)=1,OR($AI63=1,$AJ63=1,$AH63=1,$AF63=1)),1,0)</f>
        <v>0</v>
      </c>
      <c r="AX63" s="26">
        <f ca="1">IF(AND(SUM(AX$7:AX62)=1, SUM($AR63:AW63)=1,OR($AI63=1,$AJ63=1,$AH63=1,$AF63=1)),1,0)</f>
        <v>0</v>
      </c>
      <c r="AY63" s="26">
        <f ca="1">IF(AND(SUM(AY$7:AY62)=1, SUM($AR63:AX63)=1,OR($AI63=1,$AJ63=1,$AH63=1,$AF63=1)),1,0)</f>
        <v>0</v>
      </c>
      <c r="AZ63" s="26">
        <f ca="1">IF(AND(SUM(AZ$7:AZ62)=1, SUM($AR63:AY63)=1,SUM(AU$7:AU62)&lt;2,OR(AI63=1,AJ63=1,AF63=1)),1,0)</f>
        <v>0</v>
      </c>
      <c r="BA63" s="26">
        <f ca="1">IF(AND(SUM(BA$7:BA62)=1,OR($AK63=1)),1,0)</f>
        <v>0</v>
      </c>
      <c r="BB63" s="26">
        <f ca="1">IF(AND(SUM(BB$7:BB62)=1,OR($AD63=1)),1,0)</f>
        <v>0</v>
      </c>
      <c r="BC63" s="27">
        <f ca="1">IF(SUM($AR63:BB63)=1,1,0)</f>
        <v>0</v>
      </c>
      <c r="BD63" s="28" t="str">
        <f t="shared" ca="1" si="97"/>
        <v/>
      </c>
      <c r="BE63" s="26" t="str">
        <f t="shared" ca="1" si="98"/>
        <v/>
      </c>
      <c r="BF63" s="26" t="str">
        <f t="shared" ca="1" si="99"/>
        <v/>
      </c>
      <c r="BG63" s="26" t="str">
        <f t="shared" ca="1" si="100"/>
        <v/>
      </c>
      <c r="BH63" s="26" t="str">
        <f t="shared" ca="1" si="101"/>
        <v/>
      </c>
      <c r="BI63" s="26" t="str">
        <f t="shared" ca="1" si="102"/>
        <v/>
      </c>
      <c r="BJ63" s="26" t="str">
        <f t="shared" ca="1" si="103"/>
        <v/>
      </c>
      <c r="BK63" s="26" t="str">
        <f t="shared" ca="1" si="104"/>
        <v/>
      </c>
      <c r="BL63" s="26" t="str">
        <f t="shared" ca="1" si="105"/>
        <v/>
      </c>
      <c r="BM63" s="26" t="str">
        <f t="shared" ca="1" si="106"/>
        <v/>
      </c>
      <c r="BN63" s="27" t="str">
        <f t="shared" ca="1" si="107"/>
        <v/>
      </c>
      <c r="BO63" s="284" t="str">
        <f t="shared" ca="1" si="46"/>
        <v/>
      </c>
      <c r="BP63" s="167" t="str">
        <f t="shared" ca="1" si="47"/>
        <v/>
      </c>
      <c r="BQ63" s="167" t="str">
        <f t="shared" ca="1" si="48"/>
        <v/>
      </c>
      <c r="BR63" s="167" t="str">
        <f t="shared" ca="1" si="49"/>
        <v/>
      </c>
      <c r="BS63" s="167" t="str">
        <f t="shared" ca="1" si="50"/>
        <v/>
      </c>
      <c r="BT63" s="167" t="str">
        <f t="shared" ca="1" si="51"/>
        <v/>
      </c>
      <c r="BU63" s="167" t="str">
        <f t="shared" ca="1" si="52"/>
        <v/>
      </c>
      <c r="BV63" s="167" t="str">
        <f t="shared" ca="1" si="53"/>
        <v/>
      </c>
      <c r="BW63" s="32" t="str">
        <f t="shared" ca="1" si="54"/>
        <v/>
      </c>
      <c r="BX63" s="113"/>
      <c r="BY63" s="73"/>
      <c r="BZ63" s="73" t="str">
        <f t="shared" ca="1" si="78"/>
        <v/>
      </c>
      <c r="CA63" s="252" t="str">
        <f t="shared" ca="1" si="79"/>
        <v/>
      </c>
      <c r="CB63" s="252" t="str">
        <f t="shared" ca="1" si="80"/>
        <v/>
      </c>
      <c r="CC63" s="252" t="str">
        <f t="shared" ca="1" si="81"/>
        <v/>
      </c>
      <c r="CD63" s="94"/>
      <c r="CE63" s="92">
        <f ca="1">'Product Codes'!G56</f>
        <v>0</v>
      </c>
      <c r="CF63" s="94"/>
      <c r="CG63" s="94"/>
      <c r="CH63" s="94"/>
      <c r="CI63" s="93"/>
      <c r="CJ63" s="93"/>
      <c r="CK63" s="93"/>
      <c r="CL63" s="93"/>
      <c r="CM63" s="93"/>
      <c r="CN63" s="93"/>
      <c r="CO63" s="93"/>
      <c r="CP63" s="93"/>
      <c r="CQ63" s="93"/>
      <c r="CR63" s="93"/>
      <c r="CS63" s="93"/>
      <c r="CT63" s="93"/>
      <c r="CU63" s="93"/>
      <c r="CV63" s="93"/>
      <c r="CW63" s="93"/>
      <c r="CX63" s="93"/>
      <c r="CY63" s="93"/>
      <c r="CZ63" s="93"/>
      <c r="DA63" s="93"/>
      <c r="DB63" s="93"/>
      <c r="DC63" s="93"/>
      <c r="DD63" s="93"/>
      <c r="DE63" s="93"/>
      <c r="DF63" s="93"/>
      <c r="DG63" s="93"/>
      <c r="DH63" s="93"/>
      <c r="DI63" s="93"/>
      <c r="DJ63" s="93"/>
      <c r="DK63" s="93"/>
      <c r="DL63" s="93"/>
      <c r="DM63" s="93"/>
      <c r="DN63" s="93"/>
      <c r="DO63" s="93"/>
      <c r="DP63" s="93"/>
      <c r="DQ63" s="93"/>
      <c r="DR63" s="93"/>
      <c r="DS63" s="93"/>
      <c r="DT63" s="93"/>
      <c r="DU63" s="93"/>
      <c r="DV63" s="93"/>
      <c r="DW63" s="93"/>
      <c r="DX63" s="93"/>
      <c r="DY63" s="93"/>
      <c r="DZ63" s="93"/>
      <c r="EA63" s="93"/>
      <c r="EB63" s="93"/>
      <c r="EC63" s="93"/>
      <c r="ED63" s="93"/>
      <c r="EE63" s="93"/>
      <c r="EF63" s="93"/>
      <c r="EG63" s="93"/>
      <c r="EH63" s="93"/>
      <c r="EI63" s="93"/>
      <c r="EJ63" s="93"/>
      <c r="EK63" s="93"/>
      <c r="EL63" s="93"/>
      <c r="EM63" s="93"/>
      <c r="EN63" s="93"/>
      <c r="EO63" s="93"/>
      <c r="EP63" s="93"/>
      <c r="EQ63" s="93"/>
      <c r="ER63" s="93"/>
      <c r="ES63" s="93"/>
      <c r="ET63" s="93"/>
      <c r="EU63" s="93"/>
      <c r="EV63" s="93"/>
      <c r="EW63" s="93"/>
      <c r="EX63" s="93"/>
      <c r="EY63" s="93"/>
      <c r="EZ63" s="93"/>
      <c r="FA63" s="93"/>
      <c r="FB63" s="93"/>
      <c r="FC63" s="93"/>
      <c r="FD63" s="93"/>
      <c r="FE63" s="93"/>
      <c r="FF63" s="93"/>
      <c r="FG63" s="93"/>
      <c r="FH63" s="93"/>
      <c r="FI63" s="93"/>
      <c r="FJ63" s="93"/>
      <c r="FK63" s="93"/>
      <c r="FL63" s="93"/>
      <c r="FM63" s="93"/>
      <c r="FN63" s="93"/>
      <c r="FO63" s="93"/>
      <c r="FP63" s="93"/>
      <c r="FQ63" s="93"/>
      <c r="FR63" s="93"/>
      <c r="FS63" s="93"/>
      <c r="FT63" s="93"/>
      <c r="FU63" s="93"/>
      <c r="FV63" s="93"/>
    </row>
    <row r="64" spans="1:178" s="92" customFormat="1" ht="15" hidden="1" customHeight="1" thickBot="1" x14ac:dyDescent="0.3">
      <c r="A64" s="94"/>
      <c r="B64" s="94"/>
      <c r="C64" s="214" t="str">
        <f ca="1">CONCATENATE(SelectionData!D64,N64)</f>
        <v>0</v>
      </c>
      <c r="D64" s="118" t="s">
        <v>50</v>
      </c>
      <c r="E64" s="119" t="str">
        <f t="shared" si="121"/>
        <v>€</v>
      </c>
      <c r="F64" s="215" t="str">
        <f t="shared" ca="1" si="77"/>
        <v/>
      </c>
      <c r="G64" s="202"/>
      <c r="H64" s="202"/>
      <c r="I64" s="215" t="str">
        <f t="shared" si="122"/>
        <v>-</v>
      </c>
      <c r="J64" s="104"/>
      <c r="K64" s="115"/>
      <c r="L64" s="95"/>
      <c r="M64" s="95" t="str">
        <f t="shared" si="109"/>
        <v>-</v>
      </c>
      <c r="N64" s="95" t="str">
        <f>""</f>
        <v/>
      </c>
      <c r="O64" s="95" t="str">
        <f t="shared" si="17"/>
        <v/>
      </c>
      <c r="P64" s="95" t="str">
        <f t="shared" ca="1" si="110"/>
        <v/>
      </c>
      <c r="Q64" s="80" t="str">
        <f t="shared" ca="1" si="111"/>
        <v/>
      </c>
      <c r="R64" s="80" t="str">
        <f t="shared" ca="1" si="112"/>
        <v/>
      </c>
      <c r="S64" s="96" t="str">
        <f t="shared" si="108"/>
        <v/>
      </c>
      <c r="T64" s="97" t="str">
        <f t="shared" si="3"/>
        <v/>
      </c>
      <c r="U64" s="95" t="str">
        <f>""</f>
        <v/>
      </c>
      <c r="V64" s="95"/>
      <c r="W64" s="95"/>
      <c r="X64" s="95"/>
      <c r="Y64" s="298" t="str">
        <f t="shared" ca="1" si="56"/>
        <v/>
      </c>
      <c r="Z64" s="271" t="str">
        <f t="shared" ca="1" si="18"/>
        <v/>
      </c>
      <c r="AA64" s="271" t="str">
        <f t="shared" ca="1" si="19"/>
        <v/>
      </c>
      <c r="AB64" s="271" t="str">
        <f t="shared" ca="1" si="20"/>
        <v/>
      </c>
      <c r="AC64" s="108">
        <f ca="1">SelectionData!C64</f>
        <v>0</v>
      </c>
      <c r="AD64" s="109">
        <f t="shared" ca="1" si="84"/>
        <v>0</v>
      </c>
      <c r="AE64" s="110">
        <f t="shared" ca="1" si="113"/>
        <v>0</v>
      </c>
      <c r="AF64" s="110">
        <f t="shared" ca="1" si="85"/>
        <v>0</v>
      </c>
      <c r="AG64" s="110">
        <f t="shared" ca="1" si="95"/>
        <v>0</v>
      </c>
      <c r="AH64" s="110">
        <f t="shared" ca="1" si="96"/>
        <v>0</v>
      </c>
      <c r="AI64" s="110">
        <f t="shared" ca="1" si="86"/>
        <v>0</v>
      </c>
      <c r="AJ64" s="110">
        <f t="shared" ca="1" si="87"/>
        <v>0</v>
      </c>
      <c r="AK64" s="110">
        <f t="shared" ca="1" si="88"/>
        <v>0</v>
      </c>
      <c r="AL64" s="110">
        <f t="shared" ca="1" si="89"/>
        <v>0</v>
      </c>
      <c r="AM64" s="110">
        <f t="shared" ca="1" si="114"/>
        <v>0</v>
      </c>
      <c r="AN64" s="110">
        <f t="shared" ca="1" si="115"/>
        <v>0</v>
      </c>
      <c r="AO64" s="110">
        <f t="shared" ca="1" si="90"/>
        <v>0</v>
      </c>
      <c r="AP64" s="111">
        <f t="shared" ca="1" si="91"/>
        <v>0</v>
      </c>
      <c r="AQ64" s="111">
        <f t="shared" ca="1" si="116"/>
        <v>0</v>
      </c>
      <c r="AR64" s="112">
        <f t="shared" ca="1" si="117"/>
        <v>0</v>
      </c>
      <c r="AS64" s="25">
        <f ca="1">IF(AND(SUM(AS$7:AS63)=1, SUM($AR64:AR64)=1,OR($AH64=1,$AG64=1)),1,0)</f>
        <v>0</v>
      </c>
      <c r="AT64" s="25">
        <f ca="1">IF(AND(SUM(AT$7:AT63)=1, SUM($AR64:AS64)=1,OR($AH64=1,$AG64=1)),1,0)</f>
        <v>0</v>
      </c>
      <c r="AU64" s="26">
        <f ca="1">IF(AND(SUM(AU$7:AU63)=1, SUM($AR64:AT64)=1,OR($AH64=1,AF64=1),SUM(AZ$7:AZ63)&lt;2),1,0)</f>
        <v>0</v>
      </c>
      <c r="AV64" s="26">
        <f ca="1">IF(AND(SUM(AV$7:AV63)=1, SUM($AR64:AU64)=1,OR($AI64=1,$AJ64=1,$AH64=1,$AF64=1)),1,0)</f>
        <v>0</v>
      </c>
      <c r="AW64" s="26">
        <f ca="1">IF(AND(SUM(AW$7:AW63)=1, SUM($AR64:AV64)=1,OR($AI64=1,$AJ64=1,$AH64=1,$AF64=1)),1,0)</f>
        <v>0</v>
      </c>
      <c r="AX64" s="26">
        <f ca="1">IF(AND(SUM(AX$7:AX63)=1, SUM($AR64:AW64)=1,OR($AI64=1,$AJ64=1,$AH64=1,$AF64=1)),1,0)</f>
        <v>0</v>
      </c>
      <c r="AY64" s="26">
        <f ca="1">IF(AND(SUM(AY$7:AY63)=1, SUM($AR64:AX64)=1,OR($AI64=1,$AJ64=1,$AH64=1,$AF64=1)),1,0)</f>
        <v>0</v>
      </c>
      <c r="AZ64" s="26">
        <f ca="1">IF(AND(SUM(AZ$7:AZ63)=1, SUM($AR64:AY64)=1,SUM(AU$7:AU63)&lt;2,OR(AI64=1,AJ64=1,AF64=1)),1,0)</f>
        <v>0</v>
      </c>
      <c r="BA64" s="26">
        <f ca="1">IF(AND(SUM(BA$7:BA63)=1,OR($AK64=1)),1,0)</f>
        <v>0</v>
      </c>
      <c r="BB64" s="26">
        <f ca="1">IF(AND(SUM(BB$7:BB63)=1,OR($AD64=1)),1,0)</f>
        <v>0</v>
      </c>
      <c r="BC64" s="27">
        <f ca="1">IF(SUM($AR64:BB64)=1,1,0)</f>
        <v>0</v>
      </c>
      <c r="BD64" s="28" t="str">
        <f t="shared" ca="1" si="97"/>
        <v/>
      </c>
      <c r="BE64" s="26" t="str">
        <f t="shared" ca="1" si="98"/>
        <v/>
      </c>
      <c r="BF64" s="26" t="str">
        <f t="shared" ca="1" si="99"/>
        <v/>
      </c>
      <c r="BG64" s="26" t="str">
        <f t="shared" ca="1" si="100"/>
        <v/>
      </c>
      <c r="BH64" s="26" t="str">
        <f t="shared" ca="1" si="101"/>
        <v/>
      </c>
      <c r="BI64" s="26" t="str">
        <f t="shared" ca="1" si="102"/>
        <v/>
      </c>
      <c r="BJ64" s="26" t="str">
        <f t="shared" ca="1" si="103"/>
        <v/>
      </c>
      <c r="BK64" s="26" t="str">
        <f t="shared" ca="1" si="104"/>
        <v/>
      </c>
      <c r="BL64" s="26" t="str">
        <f t="shared" ca="1" si="105"/>
        <v/>
      </c>
      <c r="BM64" s="26" t="str">
        <f t="shared" ca="1" si="106"/>
        <v/>
      </c>
      <c r="BN64" s="27" t="str">
        <f t="shared" ca="1" si="107"/>
        <v/>
      </c>
      <c r="BO64" s="284" t="str">
        <f t="shared" ca="1" si="46"/>
        <v/>
      </c>
      <c r="BP64" s="167" t="str">
        <f t="shared" ca="1" si="47"/>
        <v/>
      </c>
      <c r="BQ64" s="167" t="str">
        <f t="shared" ca="1" si="48"/>
        <v/>
      </c>
      <c r="BR64" s="167" t="str">
        <f t="shared" ca="1" si="49"/>
        <v/>
      </c>
      <c r="BS64" s="167" t="str">
        <f t="shared" ca="1" si="50"/>
        <v/>
      </c>
      <c r="BT64" s="167" t="str">
        <f t="shared" ca="1" si="51"/>
        <v/>
      </c>
      <c r="BU64" s="167" t="str">
        <f t="shared" ca="1" si="52"/>
        <v/>
      </c>
      <c r="BV64" s="167" t="str">
        <f t="shared" ca="1" si="53"/>
        <v/>
      </c>
      <c r="BW64" s="32" t="str">
        <f t="shared" ca="1" si="54"/>
        <v/>
      </c>
      <c r="BX64" s="113"/>
      <c r="BY64" s="73"/>
      <c r="BZ64" s="73">
        <f t="shared" ca="1" si="78"/>
        <v>0</v>
      </c>
      <c r="CA64" s="252">
        <f t="shared" ca="1" si="79"/>
        <v>0</v>
      </c>
      <c r="CB64" s="252">
        <f t="shared" ca="1" si="80"/>
        <v>0</v>
      </c>
      <c r="CC64" s="252">
        <f t="shared" ca="1" si="81"/>
        <v>0</v>
      </c>
      <c r="CD64" s="94"/>
      <c r="CE64" s="92">
        <f ca="1">'Product Codes'!G57</f>
        <v>1</v>
      </c>
      <c r="CF64" s="94"/>
      <c r="CG64" s="94"/>
      <c r="CH64" s="94"/>
      <c r="CI64" s="93"/>
      <c r="CJ64" s="93"/>
      <c r="CK64" s="93"/>
      <c r="CL64" s="93"/>
      <c r="CM64" s="93"/>
      <c r="CN64" s="93"/>
      <c r="CO64" s="93"/>
      <c r="CP64" s="93"/>
      <c r="CQ64" s="93"/>
      <c r="CR64" s="93"/>
      <c r="CS64" s="93"/>
      <c r="CT64" s="93"/>
      <c r="CU64" s="93"/>
      <c r="CV64" s="93"/>
      <c r="CW64" s="93"/>
      <c r="CX64" s="93"/>
      <c r="CY64" s="93"/>
      <c r="CZ64" s="93"/>
      <c r="DA64" s="93"/>
      <c r="DB64" s="93"/>
      <c r="DC64" s="93"/>
      <c r="DD64" s="93"/>
      <c r="DE64" s="93"/>
      <c r="DF64" s="93"/>
      <c r="DG64" s="93"/>
      <c r="DH64" s="93"/>
      <c r="DI64" s="93"/>
      <c r="DJ64" s="93"/>
      <c r="DK64" s="93"/>
      <c r="DL64" s="93"/>
      <c r="DM64" s="93"/>
      <c r="DN64" s="93"/>
      <c r="DO64" s="93"/>
      <c r="DP64" s="93"/>
      <c r="DQ64" s="93"/>
      <c r="DR64" s="93"/>
      <c r="DS64" s="93"/>
      <c r="DT64" s="93"/>
      <c r="DU64" s="93"/>
      <c r="DV64" s="93"/>
      <c r="DW64" s="93"/>
      <c r="DX64" s="93"/>
      <c r="DY64" s="93"/>
      <c r="DZ64" s="93"/>
      <c r="EA64" s="93"/>
      <c r="EB64" s="93"/>
      <c r="EC64" s="93"/>
      <c r="ED64" s="93"/>
      <c r="EE64" s="93"/>
      <c r="EF64" s="93"/>
      <c r="EG64" s="93"/>
      <c r="EH64" s="93"/>
      <c r="EI64" s="93"/>
      <c r="EJ64" s="93"/>
      <c r="EK64" s="93"/>
      <c r="EL64" s="93"/>
      <c r="EM64" s="93"/>
      <c r="EN64" s="93"/>
      <c r="EO64" s="93"/>
      <c r="EP64" s="93"/>
      <c r="EQ64" s="93"/>
      <c r="ER64" s="93"/>
      <c r="ES64" s="93"/>
      <c r="ET64" s="93"/>
      <c r="EU64" s="93"/>
      <c r="EV64" s="93"/>
      <c r="EW64" s="93"/>
      <c r="EX64" s="93"/>
      <c r="EY64" s="93"/>
      <c r="EZ64" s="93"/>
      <c r="FA64" s="93"/>
      <c r="FB64" s="93"/>
      <c r="FC64" s="93"/>
      <c r="FD64" s="93"/>
      <c r="FE64" s="93"/>
      <c r="FF64" s="93"/>
      <c r="FG64" s="93"/>
      <c r="FH64" s="93"/>
      <c r="FI64" s="93"/>
      <c r="FJ64" s="93"/>
      <c r="FK64" s="93"/>
      <c r="FL64" s="93"/>
      <c r="FM64" s="93"/>
      <c r="FN64" s="93"/>
      <c r="FO64" s="93"/>
      <c r="FP64" s="93"/>
      <c r="FQ64" s="93"/>
      <c r="FR64" s="93"/>
      <c r="FS64" s="93"/>
      <c r="FT64" s="93"/>
      <c r="FU64" s="93"/>
      <c r="FV64" s="93"/>
    </row>
    <row r="65" spans="1:178" s="92" customFormat="1" ht="15" hidden="1" customHeight="1" thickBot="1" x14ac:dyDescent="0.3">
      <c r="A65" s="94"/>
      <c r="B65" s="94"/>
      <c r="C65" s="216" t="str">
        <f ca="1">CONCATENATE(SelectionData!D65,N65)</f>
        <v>0</v>
      </c>
      <c r="D65" s="118" t="s">
        <v>50</v>
      </c>
      <c r="E65" s="55" t="str">
        <f t="shared" si="121"/>
        <v>€</v>
      </c>
      <c r="F65" s="217" t="str">
        <f t="shared" ca="1" si="77"/>
        <v/>
      </c>
      <c r="G65" s="200"/>
      <c r="H65" s="200"/>
      <c r="I65" s="217" t="str">
        <f t="shared" si="122"/>
        <v>-</v>
      </c>
      <c r="J65" s="104"/>
      <c r="K65" s="115"/>
      <c r="L65" s="95"/>
      <c r="M65" s="95" t="str">
        <f t="shared" si="109"/>
        <v>-</v>
      </c>
      <c r="N65" s="95" t="str">
        <f>""</f>
        <v/>
      </c>
      <c r="O65" s="95" t="str">
        <f t="shared" si="17"/>
        <v/>
      </c>
      <c r="P65" s="95" t="str">
        <f t="shared" ca="1" si="110"/>
        <v/>
      </c>
      <c r="Q65" s="80" t="str">
        <f t="shared" ca="1" si="111"/>
        <v/>
      </c>
      <c r="R65" s="80" t="str">
        <f t="shared" ca="1" si="112"/>
        <v/>
      </c>
      <c r="S65" s="96" t="str">
        <f t="shared" si="108"/>
        <v/>
      </c>
      <c r="T65" s="97" t="str">
        <f t="shared" si="3"/>
        <v/>
      </c>
      <c r="U65" s="95" t="str">
        <f>""</f>
        <v/>
      </c>
      <c r="V65" s="95"/>
      <c r="W65" s="95"/>
      <c r="X65" s="95"/>
      <c r="Y65" s="298" t="str">
        <f t="shared" ca="1" si="56"/>
        <v/>
      </c>
      <c r="Z65" s="271" t="str">
        <f t="shared" ca="1" si="18"/>
        <v/>
      </c>
      <c r="AA65" s="271" t="str">
        <f t="shared" ca="1" si="19"/>
        <v/>
      </c>
      <c r="AB65" s="271" t="str">
        <f t="shared" ca="1" si="20"/>
        <v/>
      </c>
      <c r="AC65" s="108">
        <f ca="1">SelectionData!C65</f>
        <v>0</v>
      </c>
      <c r="AD65" s="109">
        <f t="shared" ca="1" si="84"/>
        <v>0</v>
      </c>
      <c r="AE65" s="110">
        <f t="shared" ca="1" si="113"/>
        <v>0</v>
      </c>
      <c r="AF65" s="110">
        <f t="shared" ca="1" si="85"/>
        <v>0</v>
      </c>
      <c r="AG65" s="110">
        <f t="shared" ca="1" si="95"/>
        <v>0</v>
      </c>
      <c r="AH65" s="110">
        <f t="shared" ca="1" si="96"/>
        <v>0</v>
      </c>
      <c r="AI65" s="110">
        <f t="shared" ca="1" si="86"/>
        <v>0</v>
      </c>
      <c r="AJ65" s="110">
        <f t="shared" ca="1" si="87"/>
        <v>0</v>
      </c>
      <c r="AK65" s="110">
        <f t="shared" ca="1" si="88"/>
        <v>0</v>
      </c>
      <c r="AL65" s="110">
        <f t="shared" ca="1" si="89"/>
        <v>0</v>
      </c>
      <c r="AM65" s="110">
        <f t="shared" ca="1" si="114"/>
        <v>0</v>
      </c>
      <c r="AN65" s="110">
        <f t="shared" ca="1" si="115"/>
        <v>0</v>
      </c>
      <c r="AO65" s="110">
        <f t="shared" ca="1" si="90"/>
        <v>0</v>
      </c>
      <c r="AP65" s="111">
        <f t="shared" ca="1" si="91"/>
        <v>0</v>
      </c>
      <c r="AQ65" s="111">
        <f t="shared" ca="1" si="116"/>
        <v>0</v>
      </c>
      <c r="AR65" s="112">
        <f t="shared" ca="1" si="117"/>
        <v>0</v>
      </c>
      <c r="AS65" s="25">
        <f ca="1">IF(AND(SUM(AS$7:AS64)=1, SUM($AR65:AR65)=1,OR($AH65=1,$AG65=1)),1,0)</f>
        <v>0</v>
      </c>
      <c r="AT65" s="25">
        <f ca="1">IF(AND(SUM(AT$7:AT64)=1, SUM($AR65:AS65)=1,OR($AH65=1,$AG65=1)),1,0)</f>
        <v>0</v>
      </c>
      <c r="AU65" s="26">
        <f ca="1">IF(AND(SUM(AU$7:AU64)=1, SUM($AR65:AT65)=1,OR($AH65=1,AF65=1),SUM(AZ$7:AZ64)&lt;2),1,0)</f>
        <v>0</v>
      </c>
      <c r="AV65" s="26">
        <f ca="1">IF(AND(SUM(AV$7:AV64)=1, SUM($AR65:AU65)=1,OR($AI65=1,$AJ65=1,$AH65=1,$AF65=1)),1,0)</f>
        <v>0</v>
      </c>
      <c r="AW65" s="26">
        <f ca="1">IF(AND(SUM(AW$7:AW64)=1, SUM($AR65:AV65)=1,OR($AI65=1,$AJ65=1,$AH65=1,$AF65=1)),1,0)</f>
        <v>0</v>
      </c>
      <c r="AX65" s="26">
        <f ca="1">IF(AND(SUM(AX$7:AX64)=1, SUM($AR65:AW65)=1,OR($AI65=1,$AJ65=1,$AH65=1,$AF65=1)),1,0)</f>
        <v>0</v>
      </c>
      <c r="AY65" s="26">
        <f ca="1">IF(AND(SUM(AY$7:AY64)=1, SUM($AR65:AX65)=1,OR($AI65=1,$AJ65=1,$AH65=1,$AF65=1)),1,0)</f>
        <v>0</v>
      </c>
      <c r="AZ65" s="26">
        <f ca="1">IF(AND(SUM(AZ$7:AZ64)=1, SUM($AR65:AY65)=1,SUM(AU$7:AU64)&lt;2,OR(AI65=1,AJ65=1,AF65=1)),1,0)</f>
        <v>0</v>
      </c>
      <c r="BA65" s="26">
        <f ca="1">IF(AND(SUM(BA$7:BA64)=1,OR($AK65=1)),1,0)</f>
        <v>0</v>
      </c>
      <c r="BB65" s="26">
        <f ca="1">IF(AND(SUM(BB$7:BB64)=1,OR($AD65=1)),1,0)</f>
        <v>0</v>
      </c>
      <c r="BC65" s="27">
        <f ca="1">IF(SUM($AR65:BB65)=1,1,0)</f>
        <v>0</v>
      </c>
      <c r="BD65" s="28" t="str">
        <f t="shared" ca="1" si="97"/>
        <v/>
      </c>
      <c r="BE65" s="26" t="str">
        <f t="shared" ca="1" si="98"/>
        <v/>
      </c>
      <c r="BF65" s="26" t="str">
        <f t="shared" ca="1" si="99"/>
        <v/>
      </c>
      <c r="BG65" s="26" t="str">
        <f t="shared" ca="1" si="100"/>
        <v/>
      </c>
      <c r="BH65" s="26" t="str">
        <f t="shared" ca="1" si="101"/>
        <v/>
      </c>
      <c r="BI65" s="26" t="str">
        <f t="shared" ca="1" si="102"/>
        <v/>
      </c>
      <c r="BJ65" s="26" t="str">
        <f t="shared" ca="1" si="103"/>
        <v/>
      </c>
      <c r="BK65" s="26" t="str">
        <f t="shared" ca="1" si="104"/>
        <v/>
      </c>
      <c r="BL65" s="26" t="str">
        <f t="shared" ca="1" si="105"/>
        <v/>
      </c>
      <c r="BM65" s="26" t="str">
        <f t="shared" ca="1" si="106"/>
        <v/>
      </c>
      <c r="BN65" s="27" t="str">
        <f t="shared" ca="1" si="107"/>
        <v/>
      </c>
      <c r="BO65" s="284" t="str">
        <f t="shared" ca="1" si="46"/>
        <v/>
      </c>
      <c r="BP65" s="167" t="str">
        <f t="shared" ca="1" si="47"/>
        <v/>
      </c>
      <c r="BQ65" s="167" t="str">
        <f t="shared" ca="1" si="48"/>
        <v/>
      </c>
      <c r="BR65" s="167" t="str">
        <f t="shared" ca="1" si="49"/>
        <v/>
      </c>
      <c r="BS65" s="167" t="str">
        <f t="shared" ca="1" si="50"/>
        <v/>
      </c>
      <c r="BT65" s="167" t="str">
        <f t="shared" ca="1" si="51"/>
        <v/>
      </c>
      <c r="BU65" s="167" t="str">
        <f t="shared" ca="1" si="52"/>
        <v/>
      </c>
      <c r="BV65" s="167" t="str">
        <f t="shared" ca="1" si="53"/>
        <v/>
      </c>
      <c r="BW65" s="32" t="str">
        <f t="shared" ca="1" si="54"/>
        <v/>
      </c>
      <c r="BX65" s="113"/>
      <c r="BY65" s="73"/>
      <c r="BZ65" s="73">
        <f t="shared" ca="1" si="78"/>
        <v>0</v>
      </c>
      <c r="CA65" s="252">
        <f t="shared" ca="1" si="79"/>
        <v>0</v>
      </c>
      <c r="CB65" s="252">
        <f t="shared" ca="1" si="80"/>
        <v>0</v>
      </c>
      <c r="CC65" s="252">
        <f t="shared" ca="1" si="81"/>
        <v>0</v>
      </c>
      <c r="CD65" s="94"/>
      <c r="CE65" s="92">
        <f ca="1">'Product Codes'!G58</f>
        <v>1</v>
      </c>
      <c r="CF65" s="94"/>
      <c r="CG65" s="94"/>
      <c r="CH65" s="94"/>
      <c r="CI65" s="93"/>
      <c r="CJ65" s="93"/>
      <c r="CK65" s="93"/>
      <c r="CL65" s="93"/>
      <c r="CM65" s="93"/>
      <c r="CN65" s="93"/>
      <c r="CO65" s="93"/>
      <c r="CP65" s="93"/>
      <c r="CQ65" s="93"/>
      <c r="CR65" s="93"/>
      <c r="CS65" s="93"/>
      <c r="CT65" s="93"/>
      <c r="CU65" s="93"/>
      <c r="CV65" s="93"/>
      <c r="CW65" s="93"/>
      <c r="CX65" s="93"/>
      <c r="CY65" s="93"/>
      <c r="CZ65" s="93"/>
      <c r="DA65" s="93"/>
      <c r="DB65" s="93"/>
      <c r="DC65" s="93"/>
      <c r="DD65" s="93"/>
      <c r="DE65" s="93"/>
      <c r="DF65" s="93"/>
      <c r="DG65" s="93"/>
      <c r="DH65" s="93"/>
      <c r="DI65" s="93"/>
      <c r="DJ65" s="93"/>
      <c r="DK65" s="93"/>
      <c r="DL65" s="93"/>
      <c r="DM65" s="93"/>
      <c r="DN65" s="93"/>
      <c r="DO65" s="93"/>
      <c r="DP65" s="93"/>
      <c r="DQ65" s="93"/>
      <c r="DR65" s="93"/>
      <c r="DS65" s="93"/>
      <c r="DT65" s="93"/>
      <c r="DU65" s="93"/>
      <c r="DV65" s="93"/>
      <c r="DW65" s="93"/>
      <c r="DX65" s="93"/>
      <c r="DY65" s="93"/>
      <c r="DZ65" s="93"/>
      <c r="EA65" s="93"/>
      <c r="EB65" s="93"/>
      <c r="EC65" s="93"/>
      <c r="ED65" s="93"/>
      <c r="EE65" s="93"/>
      <c r="EF65" s="93"/>
      <c r="EG65" s="93"/>
      <c r="EH65" s="93"/>
      <c r="EI65" s="93"/>
      <c r="EJ65" s="93"/>
      <c r="EK65" s="93"/>
      <c r="EL65" s="93"/>
      <c r="EM65" s="93"/>
      <c r="EN65" s="93"/>
      <c r="EO65" s="93"/>
      <c r="EP65" s="93"/>
      <c r="EQ65" s="93"/>
      <c r="ER65" s="93"/>
      <c r="ES65" s="93"/>
      <c r="ET65" s="93"/>
      <c r="EU65" s="93"/>
      <c r="EV65" s="93"/>
      <c r="EW65" s="93"/>
      <c r="EX65" s="93"/>
      <c r="EY65" s="93"/>
      <c r="EZ65" s="93"/>
      <c r="FA65" s="93"/>
      <c r="FB65" s="93"/>
      <c r="FC65" s="93"/>
      <c r="FD65" s="93"/>
      <c r="FE65" s="93"/>
      <c r="FF65" s="93"/>
      <c r="FG65" s="93"/>
      <c r="FH65" s="93"/>
      <c r="FI65" s="93"/>
      <c r="FJ65" s="93"/>
      <c r="FK65" s="93"/>
      <c r="FL65" s="93"/>
      <c r="FM65" s="93"/>
      <c r="FN65" s="93"/>
      <c r="FO65" s="93"/>
      <c r="FP65" s="93"/>
      <c r="FQ65" s="93"/>
      <c r="FR65" s="93"/>
      <c r="FS65" s="93"/>
      <c r="FT65" s="93"/>
      <c r="FU65" s="93"/>
      <c r="FV65" s="93"/>
    </row>
    <row r="66" spans="1:178" s="92" customFormat="1" ht="15" hidden="1" customHeight="1" thickBot="1" x14ac:dyDescent="0.3">
      <c r="A66" s="94"/>
      <c r="B66" s="94"/>
      <c r="C66" s="221" t="str">
        <f ca="1">CONCATENATE(SelectionData!D66,N66)</f>
        <v>0</v>
      </c>
      <c r="D66" s="222" t="s">
        <v>50</v>
      </c>
      <c r="E66" s="223" t="str">
        <f t="shared" si="121"/>
        <v>€</v>
      </c>
      <c r="F66" s="225" t="str">
        <f t="shared" ca="1" si="77"/>
        <v/>
      </c>
      <c r="G66" s="224"/>
      <c r="H66" s="224"/>
      <c r="I66" s="225" t="str">
        <f t="shared" si="122"/>
        <v>-</v>
      </c>
      <c r="J66" s="104"/>
      <c r="K66" s="115"/>
      <c r="L66" s="95"/>
      <c r="M66" s="95" t="str">
        <f t="shared" si="109"/>
        <v>-</v>
      </c>
      <c r="N66" s="95" t="str">
        <f>""</f>
        <v/>
      </c>
      <c r="O66" s="95" t="str">
        <f t="shared" si="17"/>
        <v/>
      </c>
      <c r="P66" s="95" t="str">
        <f t="shared" ca="1" si="110"/>
        <v/>
      </c>
      <c r="Q66" s="80" t="str">
        <f t="shared" ca="1" si="111"/>
        <v/>
      </c>
      <c r="R66" s="80" t="str">
        <f t="shared" ca="1" si="112"/>
        <v/>
      </c>
      <c r="S66" s="96" t="str">
        <f t="shared" si="108"/>
        <v/>
      </c>
      <c r="T66" s="97" t="str">
        <f t="shared" si="3"/>
        <v/>
      </c>
      <c r="U66" s="95" t="str">
        <f>""</f>
        <v/>
      </c>
      <c r="V66" s="95"/>
      <c r="W66" s="95"/>
      <c r="X66" s="95"/>
      <c r="Y66" s="298" t="str">
        <f t="shared" ca="1" si="56"/>
        <v/>
      </c>
      <c r="Z66" s="271" t="str">
        <f t="shared" ca="1" si="18"/>
        <v/>
      </c>
      <c r="AA66" s="271" t="str">
        <f t="shared" ca="1" si="19"/>
        <v/>
      </c>
      <c r="AB66" s="271" t="str">
        <f t="shared" ca="1" si="20"/>
        <v/>
      </c>
      <c r="AC66" s="108">
        <f ca="1">SelectionData!C66</f>
        <v>0</v>
      </c>
      <c r="AD66" s="109">
        <f t="shared" ca="1" si="84"/>
        <v>0</v>
      </c>
      <c r="AE66" s="110">
        <f t="shared" ca="1" si="113"/>
        <v>0</v>
      </c>
      <c r="AF66" s="110">
        <f t="shared" ca="1" si="85"/>
        <v>0</v>
      </c>
      <c r="AG66" s="110">
        <f t="shared" ca="1" si="95"/>
        <v>0</v>
      </c>
      <c r="AH66" s="110">
        <f t="shared" ca="1" si="96"/>
        <v>0</v>
      </c>
      <c r="AI66" s="110">
        <f t="shared" ca="1" si="86"/>
        <v>0</v>
      </c>
      <c r="AJ66" s="110">
        <f t="shared" ca="1" si="87"/>
        <v>0</v>
      </c>
      <c r="AK66" s="110">
        <f t="shared" ca="1" si="88"/>
        <v>0</v>
      </c>
      <c r="AL66" s="110">
        <f t="shared" ca="1" si="89"/>
        <v>0</v>
      </c>
      <c r="AM66" s="110">
        <f t="shared" ca="1" si="114"/>
        <v>0</v>
      </c>
      <c r="AN66" s="110">
        <f t="shared" ca="1" si="115"/>
        <v>0</v>
      </c>
      <c r="AO66" s="110">
        <f t="shared" ca="1" si="90"/>
        <v>0</v>
      </c>
      <c r="AP66" s="111">
        <f t="shared" ca="1" si="91"/>
        <v>0</v>
      </c>
      <c r="AQ66" s="111">
        <f t="shared" ca="1" si="116"/>
        <v>0</v>
      </c>
      <c r="AR66" s="112">
        <f t="shared" ca="1" si="117"/>
        <v>0</v>
      </c>
      <c r="AS66" s="25">
        <f ca="1">IF(AND(SUM(AS$7:AS65)=1, SUM($AR66:AR66)=1,OR($AH66=1,$AG66=1)),1,0)</f>
        <v>0</v>
      </c>
      <c r="AT66" s="25">
        <f ca="1">IF(AND(SUM(AT$7:AT65)=1, SUM($AR66:AS66)=1,OR($AH66=1,$AG66=1)),1,0)</f>
        <v>0</v>
      </c>
      <c r="AU66" s="26">
        <f ca="1">IF(AND(SUM(AU$7:AU65)=1, SUM($AR66:AT66)=1,OR($AH66=1,AF66=1),SUM(AZ$7:AZ65)&lt;2),1,0)</f>
        <v>0</v>
      </c>
      <c r="AV66" s="26">
        <f ca="1">IF(AND(SUM(AV$7:AV65)=1, SUM($AR66:AU66)=1,OR($AI66=1,$AJ66=1,$AH66=1,$AF66=1)),1,0)</f>
        <v>0</v>
      </c>
      <c r="AW66" s="26">
        <f ca="1">IF(AND(SUM(AW$7:AW65)=1, SUM($AR66:AV66)=1,OR($AI66=1,$AJ66=1,$AH66=1,$AF66=1)),1,0)</f>
        <v>0</v>
      </c>
      <c r="AX66" s="26">
        <f ca="1">IF(AND(SUM(AX$7:AX65)=1, SUM($AR66:AW66)=1,OR($AI66=1,$AJ66=1,$AH66=1,$AF66=1)),1,0)</f>
        <v>0</v>
      </c>
      <c r="AY66" s="26">
        <f ca="1">IF(AND(SUM(AY$7:AY65)=1, SUM($AR66:AX66)=1,OR($AI66=1,$AJ66=1,$AH66=1,$AF66=1)),1,0)</f>
        <v>0</v>
      </c>
      <c r="AZ66" s="26">
        <f ca="1">IF(AND(SUM(AZ$7:AZ65)=1, SUM($AR66:AY66)=1,SUM(AU$7:AU65)&lt;2,OR(AI66=1,AJ66=1,AF66=1)),1,0)</f>
        <v>0</v>
      </c>
      <c r="BA66" s="26">
        <f ca="1">IF(AND(SUM(BA$7:BA65)=1,OR($AK66=1)),1,0)</f>
        <v>0</v>
      </c>
      <c r="BB66" s="26">
        <f ca="1">IF(AND(SUM(BB$7:BB65)=1,OR($AD66=1)),1,0)</f>
        <v>0</v>
      </c>
      <c r="BC66" s="27">
        <f ca="1">IF(SUM($AR66:BB66)=1,1,0)</f>
        <v>0</v>
      </c>
      <c r="BD66" s="28" t="str">
        <f t="shared" ca="1" si="97"/>
        <v/>
      </c>
      <c r="BE66" s="26" t="str">
        <f t="shared" ca="1" si="98"/>
        <v/>
      </c>
      <c r="BF66" s="26" t="str">
        <f t="shared" ca="1" si="99"/>
        <v/>
      </c>
      <c r="BG66" s="26" t="str">
        <f t="shared" ca="1" si="100"/>
        <v/>
      </c>
      <c r="BH66" s="26" t="str">
        <f t="shared" ca="1" si="101"/>
        <v/>
      </c>
      <c r="BI66" s="26" t="str">
        <f t="shared" ca="1" si="102"/>
        <v/>
      </c>
      <c r="BJ66" s="26" t="str">
        <f t="shared" ca="1" si="103"/>
        <v/>
      </c>
      <c r="BK66" s="26" t="str">
        <f t="shared" ca="1" si="104"/>
        <v/>
      </c>
      <c r="BL66" s="26" t="str">
        <f t="shared" ca="1" si="105"/>
        <v/>
      </c>
      <c r="BM66" s="26" t="str">
        <f t="shared" ca="1" si="106"/>
        <v/>
      </c>
      <c r="BN66" s="27" t="str">
        <f t="shared" ca="1" si="107"/>
        <v/>
      </c>
      <c r="BO66" s="284" t="str">
        <f t="shared" ca="1" si="46"/>
        <v/>
      </c>
      <c r="BP66" s="167" t="str">
        <f t="shared" ca="1" si="47"/>
        <v/>
      </c>
      <c r="BQ66" s="167" t="str">
        <f t="shared" ca="1" si="48"/>
        <v/>
      </c>
      <c r="BR66" s="167" t="str">
        <f t="shared" ca="1" si="49"/>
        <v/>
      </c>
      <c r="BS66" s="167" t="str">
        <f t="shared" ca="1" si="50"/>
        <v/>
      </c>
      <c r="BT66" s="167" t="str">
        <f t="shared" ca="1" si="51"/>
        <v/>
      </c>
      <c r="BU66" s="167" t="str">
        <f t="shared" ca="1" si="52"/>
        <v/>
      </c>
      <c r="BV66" s="167" t="str">
        <f t="shared" ca="1" si="53"/>
        <v/>
      </c>
      <c r="BW66" s="32" t="str">
        <f t="shared" ca="1" si="54"/>
        <v/>
      </c>
      <c r="BX66" s="113"/>
      <c r="BY66" s="73"/>
      <c r="BZ66" s="73">
        <f t="shared" ca="1" si="78"/>
        <v>0</v>
      </c>
      <c r="CA66" s="252">
        <f t="shared" ca="1" si="79"/>
        <v>0</v>
      </c>
      <c r="CB66" s="252">
        <f t="shared" ca="1" si="80"/>
        <v>0</v>
      </c>
      <c r="CC66" s="252">
        <f t="shared" ca="1" si="81"/>
        <v>0</v>
      </c>
      <c r="CD66" s="94"/>
      <c r="CE66" s="92">
        <f ca="1">'Product Codes'!G59</f>
        <v>1</v>
      </c>
      <c r="CF66" s="94"/>
      <c r="CG66" s="94"/>
      <c r="CH66" s="94"/>
      <c r="CI66" s="93"/>
      <c r="CJ66" s="93"/>
      <c r="CK66" s="93"/>
      <c r="CL66" s="93"/>
      <c r="CM66" s="93"/>
      <c r="CN66" s="93"/>
      <c r="CO66" s="93"/>
      <c r="CP66" s="93"/>
      <c r="CQ66" s="93"/>
      <c r="CR66" s="93"/>
      <c r="CS66" s="93"/>
      <c r="CT66" s="93"/>
      <c r="CU66" s="93"/>
      <c r="CV66" s="93"/>
      <c r="CW66" s="93"/>
      <c r="CX66" s="93"/>
      <c r="CY66" s="93"/>
      <c r="CZ66" s="93"/>
      <c r="DA66" s="93"/>
      <c r="DB66" s="93"/>
      <c r="DC66" s="93"/>
      <c r="DD66" s="93"/>
      <c r="DE66" s="93"/>
      <c r="DF66" s="93"/>
      <c r="DG66" s="93"/>
      <c r="DH66" s="93"/>
      <c r="DI66" s="93"/>
      <c r="DJ66" s="93"/>
      <c r="DK66" s="93"/>
      <c r="DL66" s="93"/>
      <c r="DM66" s="93"/>
      <c r="DN66" s="93"/>
      <c r="DO66" s="93"/>
      <c r="DP66" s="93"/>
      <c r="DQ66" s="93"/>
      <c r="DR66" s="93"/>
      <c r="DS66" s="93"/>
      <c r="DT66" s="93"/>
      <c r="DU66" s="93"/>
      <c r="DV66" s="93"/>
      <c r="DW66" s="93"/>
      <c r="DX66" s="93"/>
      <c r="DY66" s="93"/>
      <c r="DZ66" s="93"/>
      <c r="EA66" s="93"/>
      <c r="EB66" s="93"/>
      <c r="EC66" s="93"/>
      <c r="ED66" s="93"/>
      <c r="EE66" s="93"/>
      <c r="EF66" s="93"/>
      <c r="EG66" s="93"/>
      <c r="EH66" s="93"/>
      <c r="EI66" s="93"/>
      <c r="EJ66" s="93"/>
      <c r="EK66" s="93"/>
      <c r="EL66" s="93"/>
      <c r="EM66" s="93"/>
      <c r="EN66" s="93"/>
      <c r="EO66" s="93"/>
      <c r="EP66" s="93"/>
      <c r="EQ66" s="93"/>
      <c r="ER66" s="93"/>
      <c r="ES66" s="93"/>
      <c r="ET66" s="93"/>
      <c r="EU66" s="93"/>
      <c r="EV66" s="93"/>
      <c r="EW66" s="93"/>
      <c r="EX66" s="93"/>
      <c r="EY66" s="93"/>
      <c r="EZ66" s="93"/>
      <c r="FA66" s="93"/>
      <c r="FB66" s="93"/>
      <c r="FC66" s="93"/>
      <c r="FD66" s="93"/>
      <c r="FE66" s="93"/>
      <c r="FF66" s="93"/>
      <c r="FG66" s="93"/>
      <c r="FH66" s="93"/>
      <c r="FI66" s="93"/>
      <c r="FJ66" s="93"/>
      <c r="FK66" s="93"/>
      <c r="FL66" s="93"/>
      <c r="FM66" s="93"/>
      <c r="FN66" s="93"/>
      <c r="FO66" s="93"/>
      <c r="FP66" s="93"/>
      <c r="FQ66" s="93"/>
      <c r="FR66" s="93"/>
      <c r="FS66" s="93"/>
      <c r="FT66" s="93"/>
      <c r="FU66" s="93"/>
      <c r="FV66" s="93"/>
    </row>
    <row r="67" spans="1:178" s="92" customFormat="1" ht="15" customHeight="1" x14ac:dyDescent="0.25">
      <c r="A67" s="94"/>
      <c r="B67" s="74"/>
      <c r="C67" s="74" t="str">
        <f ca="1">CONCATENATE(SelectionData!D67,N67)</f>
        <v/>
      </c>
      <c r="D67" s="73"/>
      <c r="E67" s="107"/>
      <c r="F67" s="74" t="str">
        <f t="shared" ca="1" si="77"/>
        <v/>
      </c>
      <c r="G67" s="107"/>
      <c r="H67" s="40"/>
      <c r="I67" s="74"/>
      <c r="J67" s="104"/>
      <c r="K67" s="115"/>
      <c r="L67" s="95"/>
      <c r="M67" s="95" t="str">
        <f t="shared" ca="1" si="109"/>
        <v>-</v>
      </c>
      <c r="N67" s="95" t="str">
        <f>""</f>
        <v/>
      </c>
      <c r="O67" s="95" t="str">
        <f t="shared" ca="1" si="17"/>
        <v/>
      </c>
      <c r="P67" s="95" t="str">
        <f t="shared" ca="1" si="110"/>
        <v/>
      </c>
      <c r="Q67" s="80" t="str">
        <f t="shared" ca="1" si="111"/>
        <v/>
      </c>
      <c r="R67" s="80" t="str">
        <f t="shared" ca="1" si="112"/>
        <v/>
      </c>
      <c r="S67" s="96" t="str">
        <f t="shared" ca="1" si="108"/>
        <v/>
      </c>
      <c r="T67" s="97" t="str">
        <f t="shared" si="3"/>
        <v/>
      </c>
      <c r="U67" s="95" t="str">
        <f>""</f>
        <v/>
      </c>
      <c r="V67" s="95"/>
      <c r="W67" s="95"/>
      <c r="X67" s="95"/>
      <c r="Y67" s="298" t="str">
        <f t="shared" ca="1" si="56"/>
        <v/>
      </c>
      <c r="Z67" s="271" t="str">
        <f t="shared" ca="1" si="18"/>
        <v/>
      </c>
      <c r="AA67" s="271" t="str">
        <f t="shared" ca="1" si="19"/>
        <v/>
      </c>
      <c r="AB67" s="271" t="str">
        <f t="shared" ca="1" si="20"/>
        <v/>
      </c>
      <c r="AC67" s="108">
        <f ca="1">SelectionData!C67</f>
        <v>0</v>
      </c>
      <c r="AD67" s="109">
        <f t="shared" ca="1" si="84"/>
        <v>0</v>
      </c>
      <c r="AE67" s="110">
        <f t="shared" ca="1" si="113"/>
        <v>0</v>
      </c>
      <c r="AF67" s="110">
        <f t="shared" ca="1" si="85"/>
        <v>0</v>
      </c>
      <c r="AG67" s="110">
        <f t="shared" ca="1" si="95"/>
        <v>0</v>
      </c>
      <c r="AH67" s="110">
        <f t="shared" ca="1" si="96"/>
        <v>0</v>
      </c>
      <c r="AI67" s="110">
        <f t="shared" ca="1" si="86"/>
        <v>0</v>
      </c>
      <c r="AJ67" s="110">
        <f t="shared" ca="1" si="87"/>
        <v>0</v>
      </c>
      <c r="AK67" s="110">
        <f t="shared" ca="1" si="88"/>
        <v>0</v>
      </c>
      <c r="AL67" s="110">
        <f t="shared" ca="1" si="89"/>
        <v>0</v>
      </c>
      <c r="AM67" s="110">
        <f t="shared" ca="1" si="114"/>
        <v>0</v>
      </c>
      <c r="AN67" s="110">
        <f t="shared" ca="1" si="115"/>
        <v>0</v>
      </c>
      <c r="AO67" s="110">
        <f t="shared" ca="1" si="90"/>
        <v>0</v>
      </c>
      <c r="AP67" s="111">
        <f t="shared" ca="1" si="91"/>
        <v>0</v>
      </c>
      <c r="AQ67" s="111">
        <f t="shared" ca="1" si="116"/>
        <v>0</v>
      </c>
      <c r="AR67" s="112">
        <f t="shared" ca="1" si="117"/>
        <v>0</v>
      </c>
      <c r="AS67" s="25">
        <f ca="1">IF(AND(SUM(AS$7:AS66)=1, SUM($AR67:AR67)=1,OR($AH67=1,$AG67=1)),1,0)</f>
        <v>0</v>
      </c>
      <c r="AT67" s="25">
        <f ca="1">IF(AND(SUM(AT$7:AT66)=1, SUM($AR67:AS67)=1,OR($AH67=1,$AG67=1)),1,0)</f>
        <v>0</v>
      </c>
      <c r="AU67" s="26">
        <f ca="1">IF(AND(SUM(AU$7:AU66)=1, SUM($AR67:AT67)=1,OR($AH67=1,AF67=1),SUM(AZ$7:AZ66)&lt;2),1,0)</f>
        <v>0</v>
      </c>
      <c r="AV67" s="26">
        <f ca="1">IF(AND(SUM(AV$7:AV66)=1, SUM($AR67:AU67)=1,OR($AI67=1,$AJ67=1,$AH67=1,$AF67=1)),1,0)</f>
        <v>0</v>
      </c>
      <c r="AW67" s="26">
        <f ca="1">IF(AND(SUM(AW$7:AW66)=1, SUM($AR67:AV67)=1,OR($AI67=1,$AJ67=1,$AH67=1,$AF67=1)),1,0)</f>
        <v>0</v>
      </c>
      <c r="AX67" s="26">
        <f ca="1">IF(AND(SUM(AX$7:AX66)=1, SUM($AR67:AW67)=1,OR($AI67=1,$AJ67=1,$AH67=1,$AF67=1)),1,0)</f>
        <v>0</v>
      </c>
      <c r="AY67" s="26">
        <f ca="1">IF(AND(SUM(AY$7:AY66)=1, SUM($AR67:AX67)=1,OR($AI67=1,$AJ67=1,$AH67=1,$AF67=1)),1,0)</f>
        <v>0</v>
      </c>
      <c r="AZ67" s="26">
        <f ca="1">IF(AND(SUM(AZ$7:AZ66)=1, SUM($AR67:AY67)=1,SUM(AU$7:AU66)&lt;2,OR(AI67=1,AJ67=1,AF67=1)),1,0)</f>
        <v>0</v>
      </c>
      <c r="BA67" s="26">
        <f ca="1">IF(AND(SUM(BA$7:BA66)=1,OR($AK67=1)),1,0)</f>
        <v>0</v>
      </c>
      <c r="BB67" s="26">
        <f ca="1">IF(AND(SUM(BB$7:BB66)=1,OR($AD67=1)),1,0)</f>
        <v>0</v>
      </c>
      <c r="BC67" s="27">
        <f ca="1">IF(SUM($AR67:BB67)=1,1,0)</f>
        <v>0</v>
      </c>
      <c r="BD67" s="28" t="str">
        <f t="shared" ca="1" si="97"/>
        <v/>
      </c>
      <c r="BE67" s="26" t="str">
        <f t="shared" ca="1" si="98"/>
        <v/>
      </c>
      <c r="BF67" s="26" t="str">
        <f t="shared" ca="1" si="99"/>
        <v/>
      </c>
      <c r="BG67" s="26" t="str">
        <f t="shared" ca="1" si="100"/>
        <v/>
      </c>
      <c r="BH67" s="26" t="str">
        <f t="shared" ca="1" si="101"/>
        <v/>
      </c>
      <c r="BI67" s="26" t="str">
        <f t="shared" ca="1" si="102"/>
        <v/>
      </c>
      <c r="BJ67" s="26" t="str">
        <f t="shared" ca="1" si="103"/>
        <v/>
      </c>
      <c r="BK67" s="26" t="str">
        <f t="shared" ca="1" si="104"/>
        <v/>
      </c>
      <c r="BL67" s="26" t="str">
        <f t="shared" ca="1" si="105"/>
        <v/>
      </c>
      <c r="BM67" s="26" t="str">
        <f t="shared" ca="1" si="106"/>
        <v/>
      </c>
      <c r="BN67" s="27" t="str">
        <f t="shared" ca="1" si="107"/>
        <v/>
      </c>
      <c r="BO67" s="284" t="str">
        <f t="shared" ca="1" si="46"/>
        <v/>
      </c>
      <c r="BP67" s="167" t="str">
        <f t="shared" ca="1" si="47"/>
        <v/>
      </c>
      <c r="BQ67" s="167" t="str">
        <f t="shared" ca="1" si="48"/>
        <v/>
      </c>
      <c r="BR67" s="167" t="str">
        <f t="shared" ca="1" si="49"/>
        <v/>
      </c>
      <c r="BS67" s="167" t="str">
        <f t="shared" ca="1" si="50"/>
        <v/>
      </c>
      <c r="BT67" s="167" t="str">
        <f t="shared" ca="1" si="51"/>
        <v/>
      </c>
      <c r="BU67" s="167" t="str">
        <f t="shared" ca="1" si="52"/>
        <v/>
      </c>
      <c r="BV67" s="167" t="str">
        <f t="shared" ca="1" si="53"/>
        <v/>
      </c>
      <c r="BW67" s="32" t="str">
        <f t="shared" ca="1" si="54"/>
        <v/>
      </c>
      <c r="BX67" s="113"/>
      <c r="BY67" s="73"/>
      <c r="BZ67" s="73" t="str">
        <f t="shared" ca="1" si="78"/>
        <v/>
      </c>
      <c r="CA67" s="252" t="str">
        <f t="shared" ca="1" si="79"/>
        <v/>
      </c>
      <c r="CB67" s="252" t="str">
        <f t="shared" ca="1" si="80"/>
        <v/>
      </c>
      <c r="CC67" s="252" t="str">
        <f t="shared" ca="1" si="81"/>
        <v/>
      </c>
      <c r="CD67" s="94"/>
      <c r="CE67" s="92">
        <f ca="1">'Product Codes'!G60</f>
        <v>0</v>
      </c>
      <c r="CF67" s="94"/>
      <c r="CG67" s="94"/>
      <c r="CH67" s="94"/>
      <c r="CI67" s="93"/>
      <c r="CJ67" s="93"/>
      <c r="CK67" s="93"/>
      <c r="CL67" s="93"/>
      <c r="CM67" s="93"/>
      <c r="CN67" s="93"/>
      <c r="CO67" s="93"/>
      <c r="CP67" s="93"/>
      <c r="CQ67" s="93"/>
      <c r="CR67" s="93"/>
      <c r="CS67" s="93"/>
      <c r="CT67" s="93"/>
      <c r="CU67" s="93"/>
      <c r="CV67" s="93"/>
      <c r="CW67" s="93"/>
      <c r="CX67" s="93"/>
      <c r="CY67" s="93"/>
      <c r="CZ67" s="93"/>
      <c r="DA67" s="93"/>
      <c r="DB67" s="93"/>
      <c r="DC67" s="93"/>
      <c r="DD67" s="93"/>
      <c r="DE67" s="93"/>
      <c r="DF67" s="93"/>
      <c r="DG67" s="93"/>
      <c r="DH67" s="93"/>
      <c r="DI67" s="93"/>
      <c r="DJ67" s="93"/>
      <c r="DK67" s="93"/>
      <c r="DL67" s="93"/>
      <c r="DM67" s="93"/>
      <c r="DN67" s="93"/>
      <c r="DO67" s="93"/>
      <c r="DP67" s="93"/>
      <c r="DQ67" s="93"/>
      <c r="DR67" s="93"/>
      <c r="DS67" s="93"/>
      <c r="DT67" s="93"/>
      <c r="DU67" s="93"/>
      <c r="DV67" s="93"/>
      <c r="DW67" s="93"/>
      <c r="DX67" s="93"/>
      <c r="DY67" s="93"/>
      <c r="DZ67" s="93"/>
      <c r="EA67" s="93"/>
      <c r="EB67" s="93"/>
      <c r="EC67" s="93"/>
      <c r="ED67" s="93"/>
      <c r="EE67" s="93"/>
      <c r="EF67" s="93"/>
      <c r="EG67" s="93"/>
      <c r="EH67" s="93"/>
      <c r="EI67" s="93"/>
      <c r="EJ67" s="93"/>
      <c r="EK67" s="93"/>
      <c r="EL67" s="93"/>
      <c r="EM67" s="93"/>
      <c r="EN67" s="93"/>
      <c r="EO67" s="93"/>
      <c r="EP67" s="93"/>
      <c r="EQ67" s="93"/>
      <c r="ER67" s="93"/>
      <c r="ES67" s="93"/>
      <c r="ET67" s="93"/>
      <c r="EU67" s="93"/>
      <c r="EV67" s="93"/>
      <c r="EW67" s="93"/>
      <c r="EX67" s="93"/>
      <c r="EY67" s="93"/>
      <c r="EZ67" s="93"/>
      <c r="FA67" s="93"/>
      <c r="FB67" s="93"/>
      <c r="FC67" s="93"/>
      <c r="FD67" s="93"/>
      <c r="FE67" s="93"/>
      <c r="FF67" s="93"/>
      <c r="FG67" s="93"/>
      <c r="FH67" s="93"/>
      <c r="FI67" s="93"/>
      <c r="FJ67" s="93"/>
      <c r="FK67" s="93"/>
      <c r="FL67" s="93"/>
      <c r="FM67" s="93"/>
      <c r="FN67" s="93"/>
      <c r="FO67" s="93"/>
      <c r="FP67" s="93"/>
      <c r="FQ67" s="93"/>
      <c r="FR67" s="93"/>
      <c r="FS67" s="93"/>
      <c r="FT67" s="93"/>
      <c r="FU67" s="93"/>
      <c r="FV67" s="93"/>
    </row>
    <row r="68" spans="1:178" s="92" customFormat="1" ht="15" customHeight="1" x14ac:dyDescent="0.25">
      <c r="A68" s="94"/>
      <c r="B68" s="65"/>
      <c r="C68" s="66" t="str">
        <f ca="1">CONCATENATE(SelectionData!D68,N68)</f>
        <v>Ohjaus</v>
      </c>
      <c r="D68" s="66" t="str">
        <f ca="1">SelectionData!E68</f>
        <v/>
      </c>
      <c r="E68" s="66" t="str">
        <f ca="1">SelectionData!F68</f>
        <v/>
      </c>
      <c r="F68" s="66" t="str">
        <f t="shared" ca="1" si="77"/>
        <v/>
      </c>
      <c r="G68" s="66" t="str">
        <f ca="1">SelectionData!H68</f>
        <v/>
      </c>
      <c r="H68" s="66" t="str">
        <f ca="1">SelectionData!I68</f>
        <v/>
      </c>
      <c r="I68" s="66" t="str">
        <f ca="1">SelectionData!J68</f>
        <v>Toimintakaavio Layer</v>
      </c>
      <c r="J68" s="65"/>
      <c r="K68" s="115"/>
      <c r="L68" s="95"/>
      <c r="M68" s="95" t="str">
        <f t="shared" ca="1" si="109"/>
        <v>-</v>
      </c>
      <c r="N68" s="95" t="str">
        <f>""</f>
        <v/>
      </c>
      <c r="O68" s="95" t="str">
        <f t="shared" ca="1" si="17"/>
        <v/>
      </c>
      <c r="P68" s="95" t="str">
        <f t="shared" ca="1" si="110"/>
        <v/>
      </c>
      <c r="Q68" s="80" t="str">
        <f t="shared" ca="1" si="111"/>
        <v/>
      </c>
      <c r="R68" s="80" t="str">
        <f t="shared" ca="1" si="112"/>
        <v/>
      </c>
      <c r="S68" s="96" t="str">
        <f t="shared" ca="1" si="108"/>
        <v/>
      </c>
      <c r="T68" s="97" t="str">
        <f t="shared" si="3"/>
        <v/>
      </c>
      <c r="U68" s="95" t="str">
        <f>""</f>
        <v/>
      </c>
      <c r="V68" s="95"/>
      <c r="W68" s="95"/>
      <c r="X68" s="95"/>
      <c r="Y68" s="298" t="str">
        <f t="shared" ca="1" si="56"/>
        <v/>
      </c>
      <c r="Z68" s="271" t="str">
        <f t="shared" ca="1" si="18"/>
        <v/>
      </c>
      <c r="AA68" s="271" t="str">
        <f t="shared" ca="1" si="19"/>
        <v/>
      </c>
      <c r="AB68" s="271" t="str">
        <f t="shared" ca="1" si="20"/>
        <v/>
      </c>
      <c r="AC68" s="108">
        <f ca="1">SelectionData!C68</f>
        <v>0</v>
      </c>
      <c r="AD68" s="109">
        <f t="shared" ca="1" si="84"/>
        <v>0</v>
      </c>
      <c r="AE68" s="110">
        <f t="shared" ca="1" si="113"/>
        <v>0</v>
      </c>
      <c r="AF68" s="110">
        <f t="shared" ca="1" si="85"/>
        <v>0</v>
      </c>
      <c r="AG68" s="110">
        <f t="shared" ca="1" si="95"/>
        <v>0</v>
      </c>
      <c r="AH68" s="110">
        <f t="shared" ca="1" si="96"/>
        <v>0</v>
      </c>
      <c r="AI68" s="110">
        <f t="shared" ca="1" si="86"/>
        <v>0</v>
      </c>
      <c r="AJ68" s="110">
        <f t="shared" ca="1" si="87"/>
        <v>0</v>
      </c>
      <c r="AK68" s="110">
        <f t="shared" ca="1" si="88"/>
        <v>0</v>
      </c>
      <c r="AL68" s="110">
        <f t="shared" ca="1" si="89"/>
        <v>0</v>
      </c>
      <c r="AM68" s="110">
        <f t="shared" ca="1" si="114"/>
        <v>0</v>
      </c>
      <c r="AN68" s="110">
        <f t="shared" ca="1" si="115"/>
        <v>0</v>
      </c>
      <c r="AO68" s="110">
        <f t="shared" ca="1" si="90"/>
        <v>0</v>
      </c>
      <c r="AP68" s="111">
        <f t="shared" ca="1" si="91"/>
        <v>0</v>
      </c>
      <c r="AQ68" s="111">
        <f t="shared" ca="1" si="116"/>
        <v>0</v>
      </c>
      <c r="AR68" s="112">
        <f t="shared" ca="1" si="117"/>
        <v>0</v>
      </c>
      <c r="AS68" s="25">
        <f ca="1">IF(AND(SUM(AS$7:AS67)=1, SUM($AR68:AR68)=1,OR($AH68=1,$AG68=1)),1,0)</f>
        <v>0</v>
      </c>
      <c r="AT68" s="25">
        <f ca="1">IF(AND(SUM(AT$7:AT67)=1, SUM($AR68:AS68)=1,OR($AH68=1,$AG68=1)),1,0)</f>
        <v>0</v>
      </c>
      <c r="AU68" s="26">
        <f ca="1">IF(AND(SUM(AU$7:AU67)=1, SUM($AR68:AT68)=1,OR($AH68=1,AF68=1),SUM(AZ$7:AZ67)&lt;2),1,0)</f>
        <v>0</v>
      </c>
      <c r="AV68" s="26">
        <f ca="1">IF(AND(SUM(AV$7:AV67)=1, SUM($AR68:AU68)=1,OR($AI68=1,$AJ68=1,$AH68=1,$AF68=1)),1,0)</f>
        <v>0</v>
      </c>
      <c r="AW68" s="26">
        <f ca="1">IF(AND(SUM(AW$7:AW67)=1, SUM($AR68:AV68)=1,OR($AI68=1,$AJ68=1,$AH68=1,$AF68=1)),1,0)</f>
        <v>0</v>
      </c>
      <c r="AX68" s="26">
        <f ca="1">IF(AND(SUM(AX$7:AX67)=1, SUM($AR68:AW68)=1,OR($AI68=1,$AJ68=1,$AH68=1,$AF68=1)),1,0)</f>
        <v>0</v>
      </c>
      <c r="AY68" s="26">
        <f ca="1">IF(AND(SUM(AY$7:AY67)=1, SUM($AR68:AX68)=1,OR($AI68=1,$AJ68=1,$AH68=1,$AF68=1)),1,0)</f>
        <v>0</v>
      </c>
      <c r="AZ68" s="26">
        <f ca="1">IF(AND(SUM(AZ$7:AZ67)=1, SUM($AR68:AY68)=1,SUM(AU$7:AU67)&lt;2,OR(AI68=1,AJ68=1,AF68=1)),1,0)</f>
        <v>0</v>
      </c>
      <c r="BA68" s="26">
        <f ca="1">IF(AND(SUM(BA$7:BA67)=1,OR($AK68=1)),1,0)</f>
        <v>0</v>
      </c>
      <c r="BB68" s="26">
        <f ca="1">IF(AND(SUM(BB$7:BB67)=1,OR($AD68=1)),1,0)</f>
        <v>0</v>
      </c>
      <c r="BC68" s="27">
        <f ca="1">IF(SUM($AR68:BB68)=1,1,0)</f>
        <v>0</v>
      </c>
      <c r="BD68" s="28" t="str">
        <f t="shared" ca="1" si="97"/>
        <v/>
      </c>
      <c r="BE68" s="26" t="str">
        <f t="shared" ca="1" si="98"/>
        <v/>
      </c>
      <c r="BF68" s="26" t="str">
        <f t="shared" ca="1" si="99"/>
        <v/>
      </c>
      <c r="BG68" s="26" t="str">
        <f t="shared" ca="1" si="100"/>
        <v/>
      </c>
      <c r="BH68" s="26" t="str">
        <f t="shared" ca="1" si="101"/>
        <v/>
      </c>
      <c r="BI68" s="26" t="str">
        <f t="shared" ca="1" si="102"/>
        <v/>
      </c>
      <c r="BJ68" s="26" t="str">
        <f t="shared" ca="1" si="103"/>
        <v/>
      </c>
      <c r="BK68" s="26" t="str">
        <f t="shared" ca="1" si="104"/>
        <v/>
      </c>
      <c r="BL68" s="26" t="str">
        <f t="shared" ca="1" si="105"/>
        <v/>
      </c>
      <c r="BM68" s="26" t="str">
        <f t="shared" ca="1" si="106"/>
        <v/>
      </c>
      <c r="BN68" s="27" t="str">
        <f t="shared" ca="1" si="107"/>
        <v/>
      </c>
      <c r="BO68" s="284" t="str">
        <f t="shared" ca="1" si="46"/>
        <v/>
      </c>
      <c r="BP68" s="167" t="str">
        <f t="shared" ca="1" si="47"/>
        <v/>
      </c>
      <c r="BQ68" s="167" t="str">
        <f t="shared" ca="1" si="48"/>
        <v/>
      </c>
      <c r="BR68" s="167" t="str">
        <f t="shared" ca="1" si="49"/>
        <v/>
      </c>
      <c r="BS68" s="167" t="str">
        <f t="shared" ca="1" si="50"/>
        <v/>
      </c>
      <c r="BT68" s="167" t="str">
        <f t="shared" ca="1" si="51"/>
        <v/>
      </c>
      <c r="BU68" s="167" t="str">
        <f t="shared" ca="1" si="52"/>
        <v/>
      </c>
      <c r="BV68" s="167" t="str">
        <f t="shared" ca="1" si="53"/>
        <v/>
      </c>
      <c r="BW68" s="32" t="str">
        <f t="shared" ca="1" si="54"/>
        <v/>
      </c>
      <c r="BX68" s="113"/>
      <c r="BY68" s="73"/>
      <c r="BZ68" s="73" t="str">
        <f t="shared" ca="1" si="78"/>
        <v/>
      </c>
      <c r="CA68" s="252" t="str">
        <f t="shared" ca="1" si="79"/>
        <v/>
      </c>
      <c r="CB68" s="252" t="str">
        <f t="shared" ca="1" si="80"/>
        <v/>
      </c>
      <c r="CC68" s="252" t="str">
        <f t="shared" ca="1" si="81"/>
        <v/>
      </c>
      <c r="CD68" s="94"/>
      <c r="CE68" s="92">
        <f ca="1">'Product Codes'!G61</f>
        <v>0</v>
      </c>
      <c r="CF68" s="94"/>
      <c r="CG68" s="94"/>
      <c r="CH68" s="94"/>
      <c r="CI68" s="93"/>
      <c r="CJ68" s="93"/>
      <c r="CK68" s="93"/>
      <c r="CL68" s="93"/>
      <c r="CM68" s="93"/>
      <c r="CN68" s="93"/>
      <c r="CO68" s="93"/>
      <c r="CP68" s="93"/>
      <c r="CQ68" s="93"/>
      <c r="CR68" s="93"/>
      <c r="CS68" s="93"/>
      <c r="CT68" s="93"/>
      <c r="CU68" s="93"/>
      <c r="CV68" s="93"/>
      <c r="CW68" s="93"/>
      <c r="CX68" s="93"/>
      <c r="CY68" s="93"/>
      <c r="CZ68" s="93"/>
      <c r="DA68" s="93"/>
      <c r="DB68" s="93"/>
      <c r="DC68" s="93"/>
      <c r="DD68" s="93"/>
      <c r="DE68" s="93"/>
      <c r="DF68" s="93"/>
      <c r="DG68" s="93"/>
      <c r="DH68" s="93"/>
      <c r="DI68" s="93"/>
      <c r="DJ68" s="93"/>
      <c r="DK68" s="93"/>
      <c r="DL68" s="93"/>
      <c r="DM68" s="93"/>
      <c r="DN68" s="93"/>
      <c r="DO68" s="93"/>
      <c r="DP68" s="93"/>
      <c r="DQ68" s="93"/>
      <c r="DR68" s="93"/>
      <c r="DS68" s="93"/>
      <c r="DT68" s="93"/>
      <c r="DU68" s="93"/>
      <c r="DV68" s="93"/>
      <c r="DW68" s="93"/>
      <c r="DX68" s="93"/>
      <c r="DY68" s="93"/>
      <c r="DZ68" s="93"/>
      <c r="EA68" s="93"/>
      <c r="EB68" s="93"/>
      <c r="EC68" s="93"/>
      <c r="ED68" s="93"/>
      <c r="EE68" s="93"/>
      <c r="EF68" s="93"/>
      <c r="EG68" s="93"/>
      <c r="EH68" s="93"/>
      <c r="EI68" s="93"/>
      <c r="EJ68" s="93"/>
      <c r="EK68" s="93"/>
      <c r="EL68" s="93"/>
      <c r="EM68" s="93"/>
      <c r="EN68" s="93"/>
      <c r="EO68" s="93"/>
      <c r="EP68" s="93"/>
      <c r="EQ68" s="93"/>
      <c r="ER68" s="93"/>
      <c r="ES68" s="93"/>
      <c r="ET68" s="93"/>
      <c r="EU68" s="93"/>
      <c r="EV68" s="93"/>
      <c r="EW68" s="93"/>
      <c r="EX68" s="93"/>
      <c r="EY68" s="93"/>
      <c r="EZ68" s="93"/>
      <c r="FA68" s="93"/>
      <c r="FB68" s="93"/>
      <c r="FC68" s="93"/>
      <c r="FD68" s="93"/>
      <c r="FE68" s="93"/>
      <c r="FF68" s="93"/>
      <c r="FG68" s="93"/>
      <c r="FH68" s="93"/>
      <c r="FI68" s="93"/>
      <c r="FJ68" s="93"/>
      <c r="FK68" s="93"/>
      <c r="FL68" s="93"/>
      <c r="FM68" s="93"/>
      <c r="FN68" s="93"/>
      <c r="FO68" s="93"/>
      <c r="FP68" s="93"/>
      <c r="FQ68" s="93"/>
      <c r="FR68" s="93"/>
      <c r="FS68" s="93"/>
      <c r="FT68" s="93"/>
      <c r="FU68" s="93"/>
      <c r="FV68" s="93"/>
    </row>
    <row r="69" spans="1:178" s="92" customFormat="1" ht="15" customHeight="1" thickBot="1" x14ac:dyDescent="0.3">
      <c r="A69" s="94"/>
      <c r="B69" s="73"/>
      <c r="C69" s="40" t="str">
        <f ca="1">CONCATENATE(SelectionData!D69,N69)</f>
        <v/>
      </c>
      <c r="D69" s="105" t="str">
        <f ca="1">SelectionData!E69</f>
        <v/>
      </c>
      <c r="E69" s="106" t="str">
        <f ca="1">SelectionData!F69</f>
        <v/>
      </c>
      <c r="F69" s="40" t="str">
        <f t="shared" ca="1" si="77"/>
        <v/>
      </c>
      <c r="G69" s="107" t="str">
        <f ca="1">SelectionData!H69</f>
        <v/>
      </c>
      <c r="H69" s="107" t="str">
        <f ca="1">SelectionData!I69</f>
        <v/>
      </c>
      <c r="I69" s="40" t="str">
        <f ca="1">SelectionData!J69</f>
        <v/>
      </c>
      <c r="J69" s="104"/>
      <c r="K69" s="115"/>
      <c r="L69" s="95"/>
      <c r="M69" s="95" t="str">
        <f t="shared" ca="1" si="109"/>
        <v>-</v>
      </c>
      <c r="N69" s="95" t="str">
        <f>""</f>
        <v/>
      </c>
      <c r="O69" s="95" t="str">
        <f t="shared" ca="1" si="17"/>
        <v/>
      </c>
      <c r="P69" s="95" t="str">
        <f t="shared" ca="1" si="110"/>
        <v/>
      </c>
      <c r="Q69" s="80" t="str">
        <f t="shared" ca="1" si="111"/>
        <v/>
      </c>
      <c r="R69" s="80" t="str">
        <f t="shared" ca="1" si="112"/>
        <v/>
      </c>
      <c r="S69" s="96" t="str">
        <f t="shared" ca="1" si="108"/>
        <v/>
      </c>
      <c r="T69" s="97" t="str">
        <f t="shared" si="3"/>
        <v/>
      </c>
      <c r="U69" s="95" t="str">
        <f>""</f>
        <v/>
      </c>
      <c r="V69" s="95"/>
      <c r="W69" s="95"/>
      <c r="X69" s="95"/>
      <c r="Y69" s="298" t="str">
        <f t="shared" ca="1" si="56"/>
        <v/>
      </c>
      <c r="Z69" s="271" t="str">
        <f t="shared" si="18"/>
        <v/>
      </c>
      <c r="AA69" s="271" t="str">
        <f t="shared" si="19"/>
        <v/>
      </c>
      <c r="AB69" s="271" t="str">
        <f t="shared" si="20"/>
        <v/>
      </c>
      <c r="AC69" s="108">
        <f>SelectionData!C69</f>
        <v>0</v>
      </c>
      <c r="AD69" s="109">
        <f t="shared" ca="1" si="84"/>
        <v>0</v>
      </c>
      <c r="AE69" s="110">
        <f t="shared" ca="1" si="113"/>
        <v>0</v>
      </c>
      <c r="AF69" s="110">
        <f t="shared" ca="1" si="85"/>
        <v>0</v>
      </c>
      <c r="AG69" s="110">
        <f t="shared" ca="1" si="95"/>
        <v>0</v>
      </c>
      <c r="AH69" s="110">
        <f t="shared" ca="1" si="96"/>
        <v>0</v>
      </c>
      <c r="AI69" s="110">
        <f t="shared" ca="1" si="86"/>
        <v>0</v>
      </c>
      <c r="AJ69" s="110">
        <f t="shared" ca="1" si="87"/>
        <v>0</v>
      </c>
      <c r="AK69" s="110">
        <f t="shared" ca="1" si="88"/>
        <v>0</v>
      </c>
      <c r="AL69" s="110">
        <f t="shared" ca="1" si="89"/>
        <v>0</v>
      </c>
      <c r="AM69" s="110">
        <f t="shared" ca="1" si="114"/>
        <v>0</v>
      </c>
      <c r="AN69" s="110">
        <f t="shared" ca="1" si="115"/>
        <v>0</v>
      </c>
      <c r="AO69" s="110">
        <f t="shared" ca="1" si="90"/>
        <v>0</v>
      </c>
      <c r="AP69" s="111">
        <f t="shared" ca="1" si="91"/>
        <v>0</v>
      </c>
      <c r="AQ69" s="111">
        <f t="shared" ca="1" si="116"/>
        <v>0</v>
      </c>
      <c r="AR69" s="112">
        <f t="shared" ca="1" si="117"/>
        <v>0</v>
      </c>
      <c r="AS69" s="25">
        <f ca="1">IF(AND(SUM(AS$7:AS68)=1, SUM($AR69:AR69)=1,OR($AH69=1,$AG69=1)),1,0)</f>
        <v>0</v>
      </c>
      <c r="AT69" s="25">
        <f ca="1">IF(AND(SUM(AT$7:AT68)=1, SUM($AR69:AS69)=1,OR($AH69=1,$AG69=1)),1,0)</f>
        <v>0</v>
      </c>
      <c r="AU69" s="26">
        <f ca="1">IF(AND(SUM(AU$7:AU68)=1, SUM($AR69:AT69)=1,OR($AH69=1,AF69=1),SUM(AZ$7:AZ68)&lt;2),1,0)</f>
        <v>0</v>
      </c>
      <c r="AV69" s="26">
        <f ca="1">IF(AND(SUM(AV$7:AV68)=1, SUM($AR69:AU69)=1,OR($AI69=1,$AJ69=1,$AH69=1,$AF69=1)),1,0)</f>
        <v>0</v>
      </c>
      <c r="AW69" s="26">
        <f ca="1">IF(AND(SUM(AW$7:AW68)=1, SUM($AR69:AV69)=1,OR($AI69=1,$AJ69=1,$AH69=1,$AF69=1)),1,0)</f>
        <v>0</v>
      </c>
      <c r="AX69" s="26">
        <f ca="1">IF(AND(SUM(AX$7:AX68)=1, SUM($AR69:AW69)=1,OR($AI69=1,$AJ69=1,$AH69=1,$AF69=1)),1,0)</f>
        <v>0</v>
      </c>
      <c r="AY69" s="26">
        <f ca="1">IF(AND(SUM(AY$7:AY68)=1, SUM($AR69:AX69)=1,OR($AI69=1,$AJ69=1,$AH69=1,$AF69=1)),1,0)</f>
        <v>0</v>
      </c>
      <c r="AZ69" s="26">
        <f ca="1">IF(AND(SUM(AZ$7:AZ68)=1, SUM($AR69:AY69)=1,SUM(AU$7:AU68)&lt;2,OR(AI69=1,AJ69=1,AF69=1)),1,0)</f>
        <v>0</v>
      </c>
      <c r="BA69" s="26">
        <f ca="1">IF(AND(SUM(BA$7:BA68)=1,OR($AK69=1)),1,0)</f>
        <v>0</v>
      </c>
      <c r="BB69" s="26">
        <f ca="1">IF(AND(SUM(BB$7:BB68)=1,OR($AD69=1)),1,0)</f>
        <v>0</v>
      </c>
      <c r="BC69" s="27">
        <f ca="1">IF(SUM($AR69:BB69)=1,1,0)</f>
        <v>0</v>
      </c>
      <c r="BD69" s="28" t="str">
        <f t="shared" ca="1" si="97"/>
        <v/>
      </c>
      <c r="BE69" s="26" t="str">
        <f t="shared" ca="1" si="98"/>
        <v/>
      </c>
      <c r="BF69" s="26" t="str">
        <f t="shared" ca="1" si="99"/>
        <v/>
      </c>
      <c r="BG69" s="26" t="str">
        <f t="shared" ca="1" si="100"/>
        <v/>
      </c>
      <c r="BH69" s="26" t="str">
        <f t="shared" ca="1" si="101"/>
        <v/>
      </c>
      <c r="BI69" s="26" t="str">
        <f t="shared" ca="1" si="102"/>
        <v/>
      </c>
      <c r="BJ69" s="26" t="str">
        <f t="shared" ca="1" si="103"/>
        <v/>
      </c>
      <c r="BK69" s="26" t="str">
        <f t="shared" ca="1" si="104"/>
        <v/>
      </c>
      <c r="BL69" s="26" t="str">
        <f t="shared" ca="1" si="105"/>
        <v/>
      </c>
      <c r="BM69" s="26" t="str">
        <f t="shared" ca="1" si="106"/>
        <v/>
      </c>
      <c r="BN69" s="27" t="str">
        <f t="shared" ca="1" si="107"/>
        <v/>
      </c>
      <c r="BO69" s="284" t="str">
        <f t="shared" ca="1" si="46"/>
        <v/>
      </c>
      <c r="BP69" s="167" t="str">
        <f t="shared" ca="1" si="47"/>
        <v/>
      </c>
      <c r="BQ69" s="167" t="str">
        <f t="shared" ca="1" si="48"/>
        <v/>
      </c>
      <c r="BR69" s="167" t="str">
        <f t="shared" ca="1" si="49"/>
        <v/>
      </c>
      <c r="BS69" s="167" t="str">
        <f t="shared" ca="1" si="50"/>
        <v/>
      </c>
      <c r="BT69" s="167" t="str">
        <f t="shared" ca="1" si="51"/>
        <v/>
      </c>
      <c r="BU69" s="167" t="str">
        <f t="shared" ca="1" si="52"/>
        <v/>
      </c>
      <c r="BV69" s="167" t="str">
        <f t="shared" ca="1" si="53"/>
        <v/>
      </c>
      <c r="BW69" s="32" t="str">
        <f t="shared" ca="1" si="54"/>
        <v/>
      </c>
      <c r="BX69" s="113"/>
      <c r="BY69" s="73"/>
      <c r="BZ69" s="73" t="str">
        <f t="shared" ca="1" si="78"/>
        <v/>
      </c>
      <c r="CA69" s="252" t="str">
        <f t="shared" ca="1" si="79"/>
        <v/>
      </c>
      <c r="CB69" s="252" t="str">
        <f t="shared" ca="1" si="80"/>
        <v/>
      </c>
      <c r="CC69" s="252" t="str">
        <f t="shared" ca="1" si="81"/>
        <v/>
      </c>
      <c r="CD69" s="94"/>
      <c r="CE69" s="92">
        <f ca="1">'Product Codes'!G62</f>
        <v>0</v>
      </c>
      <c r="CF69" s="94"/>
      <c r="CG69" s="94"/>
      <c r="CH69" s="94"/>
      <c r="CI69" s="93"/>
      <c r="CJ69" s="93"/>
      <c r="CK69" s="93"/>
      <c r="CL69" s="93"/>
      <c r="CM69" s="93"/>
      <c r="CN69" s="93"/>
      <c r="CO69" s="93"/>
      <c r="CP69" s="93"/>
      <c r="CQ69" s="93"/>
      <c r="CR69" s="93"/>
      <c r="CS69" s="93"/>
      <c r="CT69" s="93"/>
      <c r="CU69" s="93"/>
      <c r="CV69" s="93"/>
      <c r="CW69" s="93"/>
      <c r="CX69" s="93"/>
      <c r="CY69" s="93"/>
      <c r="CZ69" s="93"/>
      <c r="DA69" s="93"/>
      <c r="DB69" s="93"/>
      <c r="DC69" s="93"/>
      <c r="DD69" s="93"/>
      <c r="DE69" s="93"/>
      <c r="DF69" s="93"/>
      <c r="DG69" s="93"/>
      <c r="DH69" s="93"/>
      <c r="DI69" s="93"/>
      <c r="DJ69" s="93"/>
      <c r="DK69" s="93"/>
      <c r="DL69" s="93"/>
      <c r="DM69" s="93"/>
      <c r="DN69" s="93"/>
      <c r="DO69" s="93"/>
      <c r="DP69" s="93"/>
      <c r="DQ69" s="93"/>
      <c r="DR69" s="93"/>
      <c r="DS69" s="93"/>
      <c r="DT69" s="93"/>
      <c r="DU69" s="93"/>
      <c r="DV69" s="93"/>
      <c r="DW69" s="93"/>
      <c r="DX69" s="93"/>
      <c r="DY69" s="93"/>
      <c r="DZ69" s="93"/>
      <c r="EA69" s="93"/>
      <c r="EB69" s="93"/>
      <c r="EC69" s="93"/>
      <c r="ED69" s="93"/>
      <c r="EE69" s="93"/>
      <c r="EF69" s="93"/>
      <c r="EG69" s="93"/>
      <c r="EH69" s="93"/>
      <c r="EI69" s="93"/>
      <c r="EJ69" s="93"/>
      <c r="EK69" s="93"/>
      <c r="EL69" s="93"/>
      <c r="EM69" s="93"/>
      <c r="EN69" s="93"/>
      <c r="EO69" s="93"/>
      <c r="EP69" s="93"/>
      <c r="EQ69" s="93"/>
      <c r="ER69" s="93"/>
      <c r="ES69" s="93"/>
      <c r="ET69" s="93"/>
      <c r="EU69" s="93"/>
      <c r="EV69" s="93"/>
      <c r="EW69" s="93"/>
      <c r="EX69" s="93"/>
      <c r="EY69" s="93"/>
      <c r="EZ69" s="93"/>
      <c r="FA69" s="93"/>
      <c r="FB69" s="93"/>
      <c r="FC69" s="93"/>
      <c r="FD69" s="93"/>
      <c r="FE69" s="93"/>
      <c r="FF69" s="93"/>
      <c r="FG69" s="93"/>
      <c r="FH69" s="93"/>
      <c r="FI69" s="93"/>
      <c r="FJ69" s="93"/>
      <c r="FK69" s="93"/>
      <c r="FL69" s="93"/>
      <c r="FM69" s="93"/>
      <c r="FN69" s="93"/>
      <c r="FO69" s="93"/>
      <c r="FP69" s="93"/>
      <c r="FQ69" s="93"/>
      <c r="FR69" s="93"/>
      <c r="FS69" s="93"/>
      <c r="FT69" s="93"/>
      <c r="FU69" s="93"/>
      <c r="FV69" s="93"/>
    </row>
    <row r="70" spans="1:178" s="92" customFormat="1" ht="15" customHeight="1" thickBot="1" x14ac:dyDescent="0.3">
      <c r="A70" s="94"/>
      <c r="B70" s="94"/>
      <c r="C70" s="203" t="str">
        <f ca="1">CONCATENATE(SelectionData!D70,N70)</f>
        <v>Käyttöpaneeli</v>
      </c>
      <c r="D70" s="118" t="s">
        <v>50</v>
      </c>
      <c r="E70" s="55" t="str">
        <f t="shared" ref="E70:E71" si="123">HYPERLINK("#"&amp;ADDRESS(ROW(),COLUMN()-1),CHAR(128))</f>
        <v>€</v>
      </c>
      <c r="F70" s="213" t="str">
        <f t="shared" ca="1" si="77"/>
        <v>UI</v>
      </c>
      <c r="G70" s="212"/>
      <c r="H70" s="212"/>
      <c r="I70" s="213" t="str">
        <f t="shared" ref="I70:I86" si="124">M70</f>
        <v>-</v>
      </c>
      <c r="J70" s="104"/>
      <c r="K70" s="115"/>
      <c r="L70" s="95" t="s">
        <v>477</v>
      </c>
      <c r="M70" s="95" t="str">
        <f t="shared" si="109"/>
        <v>-</v>
      </c>
      <c r="N70" s="95" t="str">
        <f>""</f>
        <v/>
      </c>
      <c r="O70" s="95" t="str">
        <f t="shared" si="17"/>
        <v/>
      </c>
      <c r="P70" s="95" t="str">
        <f t="shared" ca="1" si="110"/>
        <v/>
      </c>
      <c r="Q70" s="80" t="str">
        <f t="shared" ca="1" si="111"/>
        <v/>
      </c>
      <c r="R70" s="80" t="str">
        <f t="shared" ca="1" si="112"/>
        <v/>
      </c>
      <c r="S70" s="96" t="str">
        <f t="shared" si="108"/>
        <v/>
      </c>
      <c r="T70" s="97" t="str">
        <f t="shared" si="3"/>
        <v>[200-User Panel]</v>
      </c>
      <c r="U70" s="95" t="s">
        <v>246</v>
      </c>
      <c r="V70" s="95"/>
      <c r="W70" s="95"/>
      <c r="X70" s="95"/>
      <c r="Y70" s="298" t="str">
        <f t="shared" ca="1" si="56"/>
        <v/>
      </c>
      <c r="Z70" s="271" t="str">
        <f t="shared" ca="1" si="18"/>
        <v/>
      </c>
      <c r="AA70" s="271" t="str">
        <f t="shared" ca="1" si="19"/>
        <v/>
      </c>
      <c r="AB70" s="271" t="str">
        <f t="shared" ca="1" si="20"/>
        <v/>
      </c>
      <c r="AC70" s="108">
        <f ca="1">SelectionData!C70</f>
        <v>0</v>
      </c>
      <c r="AD70" s="109">
        <f t="shared" ca="1" si="84"/>
        <v>0</v>
      </c>
      <c r="AE70" s="110">
        <f t="shared" ca="1" si="113"/>
        <v>0</v>
      </c>
      <c r="AF70" s="110">
        <f t="shared" ca="1" si="85"/>
        <v>0</v>
      </c>
      <c r="AG70" s="110">
        <f t="shared" ca="1" si="95"/>
        <v>0</v>
      </c>
      <c r="AH70" s="110">
        <f t="shared" ca="1" si="96"/>
        <v>0</v>
      </c>
      <c r="AI70" s="110">
        <f t="shared" ca="1" si="86"/>
        <v>0</v>
      </c>
      <c r="AJ70" s="110">
        <f t="shared" ca="1" si="87"/>
        <v>0</v>
      </c>
      <c r="AK70" s="110">
        <f t="shared" ca="1" si="88"/>
        <v>0</v>
      </c>
      <c r="AL70" s="110">
        <f t="shared" ca="1" si="89"/>
        <v>0</v>
      </c>
      <c r="AM70" s="110">
        <f t="shared" ca="1" si="114"/>
        <v>0</v>
      </c>
      <c r="AN70" s="110">
        <f t="shared" ca="1" si="115"/>
        <v>0</v>
      </c>
      <c r="AO70" s="110">
        <f t="shared" ca="1" si="90"/>
        <v>0</v>
      </c>
      <c r="AP70" s="111">
        <f t="shared" ca="1" si="91"/>
        <v>0</v>
      </c>
      <c r="AQ70" s="111">
        <f t="shared" ca="1" si="116"/>
        <v>0</v>
      </c>
      <c r="AR70" s="112">
        <f t="shared" ca="1" si="117"/>
        <v>0</v>
      </c>
      <c r="AS70" s="25">
        <f ca="1">IF(AND(SUM(AS$7:AS69)=1, SUM($AR70:AR70)=1,OR($AH70=1,$AG70=1)),1,0)</f>
        <v>0</v>
      </c>
      <c r="AT70" s="25">
        <f ca="1">IF(AND(SUM(AT$7:AT69)=1, SUM($AR70:AS70)=1,OR($AH70=1,$AG70=1)),1,0)</f>
        <v>0</v>
      </c>
      <c r="AU70" s="26">
        <f ca="1">IF(AND(SUM(AU$7:AU69)=1, SUM($AR70:AT70)=1,OR($AH70=1,AF70=1),SUM(AZ$7:AZ69)&lt;2),1,0)</f>
        <v>0</v>
      </c>
      <c r="AV70" s="26">
        <f ca="1">IF(AND(SUM(AV$7:AV69)=1, SUM($AR70:AU70)=1,OR($AI70=1,$AJ70=1,$AH70=1,$AF70=1)),1,0)</f>
        <v>0</v>
      </c>
      <c r="AW70" s="26">
        <f ca="1">IF(AND(SUM(AW$7:AW69)=1, SUM($AR70:AV70)=1,OR($AI70=1,$AJ70=1,$AH70=1,$AF70=1)),1,0)</f>
        <v>0</v>
      </c>
      <c r="AX70" s="26">
        <f ca="1">IF(AND(SUM(AX$7:AX69)=1, SUM($AR70:AW70)=1,OR($AI70=1,$AJ70=1,$AH70=1,$AF70=1)),1,0)</f>
        <v>0</v>
      </c>
      <c r="AY70" s="26">
        <f ca="1">IF(AND(SUM(AY$7:AY69)=1, SUM($AR70:AX70)=1,OR($AI70=1,$AJ70=1,$AH70=1,$AF70=1)),1,0)</f>
        <v>0</v>
      </c>
      <c r="AZ70" s="26">
        <f ca="1">IF(AND(SUM(AZ$7:AZ69)=1, SUM($AR70:AY70)=1,SUM(AU$7:AU69)&lt;2,OR(AI70=1,AJ70=1,AF70=1)),1,0)</f>
        <v>0</v>
      </c>
      <c r="BA70" s="26">
        <f ca="1">IF(AND(SUM(BA$7:BA69)=1,OR($AK70=1)),1,0)</f>
        <v>0</v>
      </c>
      <c r="BB70" s="26">
        <f ca="1">IF(AND(SUM(BB$7:BB69)=1,OR($AD70=1)),1,0)</f>
        <v>0</v>
      </c>
      <c r="BC70" s="27">
        <f ca="1">IF(SUM($AR70:BB70)=1,1,0)</f>
        <v>0</v>
      </c>
      <c r="BD70" s="28" t="str">
        <f t="shared" ca="1" si="97"/>
        <v/>
      </c>
      <c r="BE70" s="26" t="str">
        <f t="shared" ca="1" si="98"/>
        <v/>
      </c>
      <c r="BF70" s="26" t="str">
        <f t="shared" ca="1" si="99"/>
        <v/>
      </c>
      <c r="BG70" s="26" t="str">
        <f t="shared" ca="1" si="100"/>
        <v/>
      </c>
      <c r="BH70" s="26" t="str">
        <f t="shared" ca="1" si="101"/>
        <v/>
      </c>
      <c r="BI70" s="26" t="str">
        <f t="shared" ca="1" si="102"/>
        <v/>
      </c>
      <c r="BJ70" s="26" t="str">
        <f t="shared" ca="1" si="103"/>
        <v/>
      </c>
      <c r="BK70" s="26" t="str">
        <f t="shared" ca="1" si="104"/>
        <v/>
      </c>
      <c r="BL70" s="26" t="str">
        <f t="shared" ca="1" si="105"/>
        <v/>
      </c>
      <c r="BM70" s="26" t="str">
        <f t="shared" ca="1" si="106"/>
        <v/>
      </c>
      <c r="BN70" s="27" t="str">
        <f t="shared" ca="1" si="107"/>
        <v/>
      </c>
      <c r="BO70" s="284" t="str">
        <f t="shared" ca="1" si="46"/>
        <v/>
      </c>
      <c r="BP70" s="167" t="str">
        <f t="shared" ca="1" si="47"/>
        <v/>
      </c>
      <c r="BQ70" s="167" t="str">
        <f t="shared" ca="1" si="48"/>
        <v/>
      </c>
      <c r="BR70" s="167" t="str">
        <f t="shared" ca="1" si="49"/>
        <v/>
      </c>
      <c r="BS70" s="167" t="str">
        <f t="shared" ca="1" si="50"/>
        <v/>
      </c>
      <c r="BT70" s="167" t="str">
        <f t="shared" ca="1" si="51"/>
        <v/>
      </c>
      <c r="BU70" s="167" t="str">
        <f t="shared" ca="1" si="52"/>
        <v/>
      </c>
      <c r="BV70" s="167" t="str">
        <f t="shared" ca="1" si="53"/>
        <v/>
      </c>
      <c r="BW70" s="32" t="str">
        <f t="shared" ca="1" si="54"/>
        <v/>
      </c>
      <c r="BX70" s="113"/>
      <c r="BY70" s="73"/>
      <c r="BZ70" s="73" t="str">
        <f t="shared" ca="1" si="78"/>
        <v/>
      </c>
      <c r="CA70" s="252" t="str">
        <f t="shared" ca="1" si="79"/>
        <v/>
      </c>
      <c r="CB70" s="252" t="str">
        <f t="shared" ca="1" si="80"/>
        <v/>
      </c>
      <c r="CC70" s="252" t="str">
        <f t="shared" ca="1" si="81"/>
        <v/>
      </c>
      <c r="CD70" s="94"/>
      <c r="CE70" s="92">
        <f ca="1">'Product Codes'!G63</f>
        <v>0</v>
      </c>
      <c r="CF70" s="94"/>
      <c r="CG70" s="94"/>
      <c r="CH70" s="94"/>
      <c r="CI70" s="93"/>
      <c r="CJ70" s="93"/>
      <c r="CK70" s="93"/>
      <c r="CL70" s="93"/>
      <c r="CM70" s="93"/>
      <c r="CN70" s="93"/>
      <c r="CO70" s="93"/>
      <c r="CP70" s="93"/>
      <c r="CQ70" s="93"/>
      <c r="CR70" s="93"/>
      <c r="CS70" s="93"/>
      <c r="CT70" s="93"/>
      <c r="CU70" s="93"/>
      <c r="CV70" s="93"/>
      <c r="CW70" s="93"/>
      <c r="CX70" s="93"/>
      <c r="CY70" s="93"/>
      <c r="CZ70" s="93"/>
      <c r="DA70" s="93"/>
      <c r="DB70" s="93"/>
      <c r="DC70" s="93"/>
      <c r="DD70" s="93"/>
      <c r="DE70" s="93"/>
      <c r="DF70" s="93"/>
      <c r="DG70" s="93"/>
      <c r="DH70" s="93"/>
      <c r="DI70" s="93"/>
      <c r="DJ70" s="93"/>
      <c r="DK70" s="93"/>
      <c r="DL70" s="93"/>
      <c r="DM70" s="93"/>
      <c r="DN70" s="93"/>
      <c r="DO70" s="93"/>
      <c r="DP70" s="93"/>
      <c r="DQ70" s="93"/>
      <c r="DR70" s="93"/>
      <c r="DS70" s="93"/>
      <c r="DT70" s="93"/>
      <c r="DU70" s="93"/>
      <c r="DV70" s="93"/>
      <c r="DW70" s="93"/>
      <c r="DX70" s="93"/>
      <c r="DY70" s="93"/>
      <c r="DZ70" s="93"/>
      <c r="EA70" s="93"/>
      <c r="EB70" s="93"/>
      <c r="EC70" s="93"/>
      <c r="ED70" s="93"/>
      <c r="EE70" s="93"/>
      <c r="EF70" s="93"/>
      <c r="EG70" s="93"/>
      <c r="EH70" s="93"/>
      <c r="EI70" s="93"/>
      <c r="EJ70" s="93"/>
      <c r="EK70" s="93"/>
      <c r="EL70" s="93"/>
      <c r="EM70" s="93"/>
      <c r="EN70" s="93"/>
      <c r="EO70" s="93"/>
      <c r="EP70" s="93"/>
      <c r="EQ70" s="93"/>
      <c r="ER70" s="93"/>
      <c r="ES70" s="93"/>
      <c r="ET70" s="93"/>
      <c r="EU70" s="93"/>
      <c r="EV70" s="93"/>
      <c r="EW70" s="93"/>
      <c r="EX70" s="93"/>
      <c r="EY70" s="93"/>
      <c r="EZ70" s="93"/>
      <c r="FA70" s="93"/>
      <c r="FB70" s="93"/>
      <c r="FC70" s="93"/>
      <c r="FD70" s="93"/>
      <c r="FE70" s="93"/>
      <c r="FF70" s="93"/>
      <c r="FG70" s="93"/>
      <c r="FH70" s="93"/>
      <c r="FI70" s="93"/>
      <c r="FJ70" s="93"/>
      <c r="FK70" s="93"/>
      <c r="FL70" s="93"/>
      <c r="FM70" s="93"/>
      <c r="FN70" s="93"/>
      <c r="FO70" s="93"/>
      <c r="FP70" s="93"/>
      <c r="FQ70" s="93"/>
      <c r="FR70" s="93"/>
      <c r="FS70" s="93"/>
      <c r="FT70" s="93"/>
      <c r="FU70" s="93"/>
      <c r="FV70" s="93"/>
    </row>
    <row r="71" spans="1:178" s="92" customFormat="1" ht="15" customHeight="1" thickBot="1" x14ac:dyDescent="0.3">
      <c r="A71" s="94"/>
      <c r="B71" s="94"/>
      <c r="C71" s="233" t="str">
        <f ca="1">CONCATENATE(SelectionData!D71,N71)</f>
        <v>Modulaarikaapeli 20m Käyttöpaneelille/Kuvulle</v>
      </c>
      <c r="D71" s="118" t="s">
        <v>50</v>
      </c>
      <c r="E71" s="119" t="str">
        <f t="shared" si="123"/>
        <v>€</v>
      </c>
      <c r="F71" s="215" t="str">
        <f t="shared" ca="1" si="77"/>
        <v/>
      </c>
      <c r="G71" s="202"/>
      <c r="H71" s="202"/>
      <c r="I71" s="215" t="str">
        <f t="shared" ca="1" si="124"/>
        <v>-</v>
      </c>
      <c r="J71" s="104"/>
      <c r="K71" s="115"/>
      <c r="L71" s="95"/>
      <c r="M71" s="95" t="str">
        <f t="shared" ca="1" si="109"/>
        <v>-</v>
      </c>
      <c r="N71" s="116" t="str">
        <f ca="1">IF(OR(UP_INC=SelectionData!F70,UP_INC=SelectionData!I70,HOOD_INC=SelectionData!F72,HOOD_INC=SelectionData!G72,HOOD_INC=SelectionData!H72),Valintaohjelma!N3,"")</f>
        <v/>
      </c>
      <c r="O71" s="95" t="str">
        <f t="shared" si="17"/>
        <v/>
      </c>
      <c r="P71" s="95" t="str">
        <f t="shared" ca="1" si="110"/>
        <v/>
      </c>
      <c r="Q71" s="80" t="str">
        <f t="shared" ca="1" si="111"/>
        <v/>
      </c>
      <c r="R71" s="80" t="str">
        <f t="shared" ca="1" si="112"/>
        <v/>
      </c>
      <c r="S71" s="96" t="str">
        <f t="shared" ref="S71" si="125">IF(D71="-","",CONCATENATE(T71,Y71))</f>
        <v/>
      </c>
      <c r="T71" s="97" t="str">
        <f t="shared" ref="T71:T134" si="126">U71</f>
        <v/>
      </c>
      <c r="U71" s="95" t="str">
        <f>""</f>
        <v/>
      </c>
      <c r="V71" s="95"/>
      <c r="W71" s="95"/>
      <c r="X71" s="95"/>
      <c r="Y71" s="298" t="str">
        <f t="shared" ca="1" si="56"/>
        <v/>
      </c>
      <c r="Z71" s="271" t="str">
        <f t="shared" ca="1" si="18"/>
        <v/>
      </c>
      <c r="AA71" s="271" t="str">
        <f t="shared" ca="1" si="19"/>
        <v/>
      </c>
      <c r="AB71" s="271" t="str">
        <f t="shared" ca="1" si="20"/>
        <v/>
      </c>
      <c r="AC71" s="108">
        <f ca="1">SelectionData!C71</f>
        <v>0</v>
      </c>
      <c r="AD71" s="109">
        <f t="shared" ca="1" si="84"/>
        <v>0</v>
      </c>
      <c r="AE71" s="110">
        <f t="shared" ca="1" si="113"/>
        <v>0</v>
      </c>
      <c r="AF71" s="110">
        <f t="shared" ca="1" si="85"/>
        <v>0</v>
      </c>
      <c r="AG71" s="110">
        <f t="shared" ca="1" si="95"/>
        <v>0</v>
      </c>
      <c r="AH71" s="110">
        <f t="shared" ca="1" si="96"/>
        <v>0</v>
      </c>
      <c r="AI71" s="110">
        <f t="shared" ca="1" si="86"/>
        <v>0</v>
      </c>
      <c r="AJ71" s="110">
        <f t="shared" ca="1" si="87"/>
        <v>0</v>
      </c>
      <c r="AK71" s="110">
        <f t="shared" ca="1" si="88"/>
        <v>0</v>
      </c>
      <c r="AL71" s="110">
        <f t="shared" ca="1" si="89"/>
        <v>0</v>
      </c>
      <c r="AM71" s="110">
        <f t="shared" ca="1" si="114"/>
        <v>0</v>
      </c>
      <c r="AN71" s="110">
        <f t="shared" ca="1" si="115"/>
        <v>0</v>
      </c>
      <c r="AO71" s="110">
        <f t="shared" ca="1" si="90"/>
        <v>0</v>
      </c>
      <c r="AP71" s="111">
        <f t="shared" ca="1" si="91"/>
        <v>0</v>
      </c>
      <c r="AQ71" s="111">
        <f t="shared" ca="1" si="116"/>
        <v>0</v>
      </c>
      <c r="AR71" s="112">
        <f t="shared" ca="1" si="117"/>
        <v>0</v>
      </c>
      <c r="AS71" s="25">
        <f ca="1">IF(AND(SUM(AS$7:AS70)=1, SUM($AR71:AR71)=1,OR($AH71=1,$AG71=1)),1,0)</f>
        <v>0</v>
      </c>
      <c r="AT71" s="25">
        <f ca="1">IF(AND(SUM(AT$7:AT70)=1, SUM($AR71:AS71)=1,OR($AH71=1,$AG71=1)),1,0)</f>
        <v>0</v>
      </c>
      <c r="AU71" s="26">
        <f ca="1">IF(AND(SUM(AU$7:AU70)=1, SUM($AR71:AT71)=1,OR($AH71=1,AF71=1),SUM(AZ$7:AZ70)&lt;2),1,0)</f>
        <v>0</v>
      </c>
      <c r="AV71" s="26">
        <f ca="1">IF(AND(SUM(AV$7:AV70)=1, SUM($AR71:AU71)=1,OR($AI71=1,$AJ71=1,$AH71=1,$AF71=1)),1,0)</f>
        <v>0</v>
      </c>
      <c r="AW71" s="26">
        <f ca="1">IF(AND(SUM(AW$7:AW70)=1, SUM($AR71:AV71)=1,OR($AI71=1,$AJ71=1,$AH71=1,$AF71=1)),1,0)</f>
        <v>0</v>
      </c>
      <c r="AX71" s="26">
        <f ca="1">IF(AND(SUM(AX$7:AX70)=1, SUM($AR71:AW71)=1,OR($AI71=1,$AJ71=1,$AH71=1,$AF71=1)),1,0)</f>
        <v>0</v>
      </c>
      <c r="AY71" s="26">
        <f ca="1">IF(AND(SUM(AY$7:AY70)=1, SUM($AR71:AX71)=1,OR($AI71=1,$AJ71=1,$AH71=1,$AF71=1)),1,0)</f>
        <v>0</v>
      </c>
      <c r="AZ71" s="26">
        <f ca="1">IF(AND(SUM(AZ$7:AZ70)=1, SUM($AR71:AY71)=1,SUM(AU$7:AU70)&lt;2,OR(AI71=1,AJ71=1,AF71=1)),1,0)</f>
        <v>0</v>
      </c>
      <c r="BA71" s="26">
        <f ca="1">IF(AND(SUM(BA$7:BA70)=1,OR($AK71=1)),1,0)</f>
        <v>0</v>
      </c>
      <c r="BB71" s="26">
        <f ca="1">IF(AND(SUM(BB$7:BB70)=1,OR($AD71=1)),1,0)</f>
        <v>0</v>
      </c>
      <c r="BC71" s="27">
        <f ca="1">IF(SUM($AR71:BB71)=1,1,0)</f>
        <v>0</v>
      </c>
      <c r="BD71" s="28" t="str">
        <f t="shared" ca="1" si="97"/>
        <v/>
      </c>
      <c r="BE71" s="26" t="str">
        <f t="shared" ca="1" si="98"/>
        <v/>
      </c>
      <c r="BF71" s="26" t="str">
        <f t="shared" ca="1" si="99"/>
        <v/>
      </c>
      <c r="BG71" s="26" t="str">
        <f t="shared" ca="1" si="100"/>
        <v/>
      </c>
      <c r="BH71" s="26" t="str">
        <f t="shared" ca="1" si="101"/>
        <v/>
      </c>
      <c r="BI71" s="26" t="str">
        <f t="shared" ca="1" si="102"/>
        <v/>
      </c>
      <c r="BJ71" s="26" t="str">
        <f t="shared" ca="1" si="103"/>
        <v/>
      </c>
      <c r="BK71" s="26" t="str">
        <f t="shared" ca="1" si="104"/>
        <v/>
      </c>
      <c r="BL71" s="26" t="str">
        <f t="shared" ca="1" si="105"/>
        <v/>
      </c>
      <c r="BM71" s="26" t="str">
        <f t="shared" ca="1" si="106"/>
        <v/>
      </c>
      <c r="BN71" s="27" t="str">
        <f t="shared" ca="1" si="107"/>
        <v/>
      </c>
      <c r="BO71" s="284" t="str">
        <f t="shared" ca="1" si="46"/>
        <v/>
      </c>
      <c r="BP71" s="167" t="str">
        <f t="shared" ca="1" si="47"/>
        <v/>
      </c>
      <c r="BQ71" s="167" t="str">
        <f t="shared" ca="1" si="48"/>
        <v/>
      </c>
      <c r="BR71" s="167" t="str">
        <f t="shared" ca="1" si="49"/>
        <v/>
      </c>
      <c r="BS71" s="167" t="str">
        <f t="shared" ca="1" si="50"/>
        <v/>
      </c>
      <c r="BT71" s="167" t="str">
        <f t="shared" ca="1" si="51"/>
        <v/>
      </c>
      <c r="BU71" s="167" t="str">
        <f t="shared" ca="1" si="52"/>
        <v/>
      </c>
      <c r="BV71" s="167" t="str">
        <f t="shared" ca="1" si="53"/>
        <v/>
      </c>
      <c r="BW71" s="32" t="str">
        <f t="shared" ca="1" si="54"/>
        <v/>
      </c>
      <c r="BX71" s="113"/>
      <c r="BY71" s="73"/>
      <c r="BZ71" s="73" t="str">
        <f t="shared" ca="1" si="78"/>
        <v/>
      </c>
      <c r="CA71" s="252" t="str">
        <f t="shared" ca="1" si="79"/>
        <v/>
      </c>
      <c r="CB71" s="252" t="str">
        <f t="shared" ca="1" si="80"/>
        <v/>
      </c>
      <c r="CC71" s="252" t="str">
        <f t="shared" ca="1" si="81"/>
        <v/>
      </c>
      <c r="CD71" s="94"/>
      <c r="CE71" s="92">
        <f ca="1">'Product Codes'!G64</f>
        <v>0</v>
      </c>
      <c r="CF71" s="94"/>
      <c r="CG71" s="94"/>
      <c r="CH71" s="94"/>
      <c r="CI71" s="93"/>
      <c r="CJ71" s="93"/>
      <c r="CK71" s="93"/>
      <c r="CL71" s="93"/>
      <c r="CM71" s="93"/>
      <c r="CN71" s="93"/>
      <c r="CO71" s="93"/>
      <c r="CP71" s="93"/>
      <c r="CQ71" s="93"/>
      <c r="CR71" s="93"/>
      <c r="CS71" s="93"/>
      <c r="CT71" s="93"/>
      <c r="CU71" s="93"/>
      <c r="CV71" s="93"/>
      <c r="CW71" s="93"/>
      <c r="CX71" s="93"/>
      <c r="CY71" s="93"/>
      <c r="CZ71" s="93"/>
      <c r="DA71" s="93"/>
      <c r="DB71" s="93"/>
      <c r="DC71" s="93"/>
      <c r="DD71" s="93"/>
      <c r="DE71" s="93"/>
      <c r="DF71" s="93"/>
      <c r="DG71" s="93"/>
      <c r="DH71" s="93"/>
      <c r="DI71" s="93"/>
      <c r="DJ71" s="93"/>
      <c r="DK71" s="93"/>
      <c r="DL71" s="93"/>
      <c r="DM71" s="93"/>
      <c r="DN71" s="93"/>
      <c r="DO71" s="93"/>
      <c r="DP71" s="93"/>
      <c r="DQ71" s="93"/>
      <c r="DR71" s="93"/>
      <c r="DS71" s="93"/>
      <c r="DT71" s="93"/>
      <c r="DU71" s="93"/>
      <c r="DV71" s="93"/>
      <c r="DW71" s="93"/>
      <c r="DX71" s="93"/>
      <c r="DY71" s="93"/>
      <c r="DZ71" s="93"/>
      <c r="EA71" s="93"/>
      <c r="EB71" s="93"/>
      <c r="EC71" s="93"/>
      <c r="ED71" s="93"/>
      <c r="EE71" s="93"/>
      <c r="EF71" s="93"/>
      <c r="EG71" s="93"/>
      <c r="EH71" s="93"/>
      <c r="EI71" s="93"/>
      <c r="EJ71" s="93"/>
      <c r="EK71" s="93"/>
      <c r="EL71" s="93"/>
      <c r="EM71" s="93"/>
      <c r="EN71" s="93"/>
      <c r="EO71" s="93"/>
      <c r="EP71" s="93"/>
      <c r="EQ71" s="93"/>
      <c r="ER71" s="93"/>
      <c r="ES71" s="93"/>
      <c r="ET71" s="93"/>
      <c r="EU71" s="93"/>
      <c r="EV71" s="93"/>
      <c r="EW71" s="93"/>
      <c r="EX71" s="93"/>
      <c r="EY71" s="93"/>
      <c r="EZ71" s="93"/>
      <c r="FA71" s="93"/>
      <c r="FB71" s="93"/>
      <c r="FC71" s="93"/>
      <c r="FD71" s="93"/>
      <c r="FE71" s="93"/>
      <c r="FF71" s="93"/>
      <c r="FG71" s="93"/>
      <c r="FH71" s="93"/>
      <c r="FI71" s="93"/>
      <c r="FJ71" s="93"/>
      <c r="FK71" s="93"/>
      <c r="FL71" s="93"/>
      <c r="FM71" s="93"/>
      <c r="FN71" s="93"/>
      <c r="FO71" s="93"/>
      <c r="FP71" s="93"/>
      <c r="FQ71" s="93"/>
      <c r="FR71" s="93"/>
      <c r="FS71" s="93"/>
      <c r="FT71" s="93"/>
      <c r="FU71" s="93"/>
      <c r="FV71" s="93"/>
    </row>
    <row r="72" spans="1:178" s="92" customFormat="1" ht="15" customHeight="1" thickBot="1" x14ac:dyDescent="0.3">
      <c r="A72" s="94"/>
      <c r="B72" s="94"/>
      <c r="C72" s="234" t="str">
        <f ca="1">CONCATENATE(SelectionData!D72,N72)</f>
        <v>Liesikupu</v>
      </c>
      <c r="D72" s="118" t="s">
        <v>50</v>
      </c>
      <c r="E72" s="55" t="str">
        <f t="shared" si="120"/>
        <v>€</v>
      </c>
      <c r="F72" s="217" t="str">
        <f ca="1">CONCATENATE(L72,BD72,BE72,BF72,BG72,BH72,BI72,BJ72,BK72,BL72,BM72,BN72)</f>
        <v/>
      </c>
      <c r="G72" s="200"/>
      <c r="H72" s="200"/>
      <c r="I72" s="217" t="str">
        <f t="shared" si="124"/>
        <v>-</v>
      </c>
      <c r="J72" s="104"/>
      <c r="K72" s="115"/>
      <c r="L72" s="95" t="str">
        <f ca="1">IF(OR(HOOD_INC=SelectionData!F72,HOOD_INC=SelectionData!G72,HOOD_INC=SelectionData!H72),"UI","")</f>
        <v/>
      </c>
      <c r="M72" s="95" t="str">
        <f t="shared" ref="M72:M103" si="127">IF(CONCATENATE(O72,N72)="","-",CONCATENATE(O72,N72))</f>
        <v>-</v>
      </c>
      <c r="N72" s="95" t="str">
        <f>""</f>
        <v/>
      </c>
      <c r="O72" s="95" t="str">
        <f t="shared" si="17"/>
        <v/>
      </c>
      <c r="P72" s="95" t="str">
        <f t="shared" ref="P72:P103" ca="1" si="128">IF(AND(OR(F72=$AS$6,F72=$AT$6),SET_INCLUDED=0),1,"")</f>
        <v/>
      </c>
      <c r="Q72" s="80" t="str">
        <f t="shared" ref="Q72:Q103" ca="1" si="129" xml:space="preserve"> IF(AND(OR($F72=$AU$6,$F72=$AZ$6,$F72=$BA$6,$F72=$AV$6,$F72=$AW$6),SEC_NEEDED&gt;0),1,"")</f>
        <v/>
      </c>
      <c r="R72" s="80" t="str">
        <f t="shared" ref="R72:R103" ca="1" si="130" xml:space="preserve"> IF(AND(OR($F72=$AU$6,$F72=$AZ$6,$F72=$BA$6,$F72=$AV$6,$F72=$AW$6,$F72=$BB$6),SEM_NEEDED&gt;0),1,"")</f>
        <v/>
      </c>
      <c r="S72" s="128" t="str">
        <f>IF(D72="-","",CONCATENATE(T72,W72,X72,Y72))</f>
        <v/>
      </c>
      <c r="T72" s="128" t="str">
        <f ca="1">IF(OR(HOOD_INC=SelectionData!F72,HOOD_INC=SelectionData!G72,HOOD_INC=SelectionData!H72),U72,V72)</f>
        <v>[205-Not Smart Cooker Hood]</v>
      </c>
      <c r="U72" s="95" t="s">
        <v>288</v>
      </c>
      <c r="V72" s="95" t="s">
        <v>525</v>
      </c>
      <c r="W72" s="95" t="str">
        <f ca="1">IF(OR(HOOD_INC=SelectionData!G72,HOOD_INC=SelectionData!J72),"[207-Cooker Hood Extract]","")</f>
        <v/>
      </c>
      <c r="X72" s="95" t="str">
        <f ca="1">IF(OR(HOOD_INC=SelectionData!H72,HOOD_INC=SelectionData!K72),"[206-Roof Fan]","")</f>
        <v/>
      </c>
      <c r="Y72" s="298" t="str">
        <f t="shared" ca="1" si="56"/>
        <v/>
      </c>
      <c r="Z72" s="271" t="str">
        <f t="shared" ca="1" si="18"/>
        <v/>
      </c>
      <c r="AA72" s="271" t="str">
        <f t="shared" ca="1" si="19"/>
        <v/>
      </c>
      <c r="AB72" s="271" t="str">
        <f t="shared" ca="1" si="20"/>
        <v/>
      </c>
      <c r="AC72" s="108">
        <f ca="1">IF(HOOD_INC=SelectionData!G72,SelectionData!C72,0)</f>
        <v>0</v>
      </c>
      <c r="AD72" s="109">
        <f t="shared" ca="1" si="84"/>
        <v>0</v>
      </c>
      <c r="AE72" s="110">
        <f t="shared" ca="1" si="113"/>
        <v>0</v>
      </c>
      <c r="AF72" s="110">
        <f t="shared" ca="1" si="85"/>
        <v>0</v>
      </c>
      <c r="AG72" s="110">
        <f t="shared" ca="1" si="95"/>
        <v>0</v>
      </c>
      <c r="AH72" s="110">
        <f t="shared" ca="1" si="96"/>
        <v>0</v>
      </c>
      <c r="AI72" s="110">
        <f t="shared" ca="1" si="86"/>
        <v>0</v>
      </c>
      <c r="AJ72" s="110">
        <f t="shared" ca="1" si="87"/>
        <v>0</v>
      </c>
      <c r="AK72" s="110">
        <f t="shared" ca="1" si="88"/>
        <v>0</v>
      </c>
      <c r="AL72" s="110">
        <f t="shared" ca="1" si="89"/>
        <v>0</v>
      </c>
      <c r="AM72" s="110">
        <f t="shared" ca="1" si="114"/>
        <v>0</v>
      </c>
      <c r="AN72" s="110">
        <f t="shared" ca="1" si="115"/>
        <v>0</v>
      </c>
      <c r="AO72" s="110">
        <f t="shared" ca="1" si="90"/>
        <v>0</v>
      </c>
      <c r="AP72" s="111">
        <f t="shared" ca="1" si="91"/>
        <v>0</v>
      </c>
      <c r="AQ72" s="111">
        <f t="shared" ca="1" si="116"/>
        <v>0</v>
      </c>
      <c r="AR72" s="112">
        <f t="shared" ca="1" si="117"/>
        <v>0</v>
      </c>
      <c r="AS72" s="25">
        <f ca="1">IF(AND(SUM(AS$7:AS71)=1, SUM($AR72:AR72)=1,OR($AH72=1,$AG72=1)),1,0)</f>
        <v>0</v>
      </c>
      <c r="AT72" s="25">
        <f ca="1">IF(AND(SUM(AT$7:AT71)=1, SUM($AR72:AS72)=1,OR($AH72=1,$AG72=1)),1,0)</f>
        <v>0</v>
      </c>
      <c r="AU72" s="26">
        <f ca="1">IF(AND(SUM(AU$7:AU71)=1, SUM($AR72:AT72)=1,OR($AH72=1,AF72=1),SUM(AZ$7:AZ71)&lt;2),1,0)</f>
        <v>0</v>
      </c>
      <c r="AV72" s="26">
        <f ca="1">IF(AND(SUM(AV$7:AV71)=1, SUM($AR72:AU72)=1,OR($AI72=1,$AJ72=1,$AH72=1,$AF72=1)),1,0)</f>
        <v>0</v>
      </c>
      <c r="AW72" s="26">
        <f ca="1">IF(AND(SUM(AW$7:AW71)=1, SUM($AR72:AV72)=1,OR($AI72=1,$AJ72=1,$AH72=1,$AF72=1)),1,0)</f>
        <v>0</v>
      </c>
      <c r="AX72" s="26">
        <f ca="1">IF(AND(SUM(AX$7:AX71)=1, SUM($AR72:AW72)=1,OR($AI72=1,$AJ72=1,$AH72=1,$AF72=1)),1,0)</f>
        <v>0</v>
      </c>
      <c r="AY72" s="26">
        <f ca="1">IF(AND(SUM(AY$7:AY71)=1, SUM($AR72:AX72)=1,OR($AI72=1,$AJ72=1,$AH72=1,$AF72=1)),1,0)</f>
        <v>0</v>
      </c>
      <c r="AZ72" s="26">
        <f ca="1">IF(AND(SUM(AZ$7:AZ71)=1, SUM($AR72:AY72)=1,SUM(AU$7:AU71)&lt;2,OR(AI72=1,AJ72=1,AF72=1)),1,0)</f>
        <v>0</v>
      </c>
      <c r="BA72" s="26">
        <f ca="1">IF(AND(SUM(BA$7:BA71)=1,OR($AK72=1)),1,0)</f>
        <v>0</v>
      </c>
      <c r="BB72" s="26">
        <f ca="1">IF(AND(SUM(BB$7:BB71)=1,OR($AD72=1)),1,0)</f>
        <v>0</v>
      </c>
      <c r="BC72" s="27">
        <f ca="1">IF(SUM($AR72:BB72)=1,1,0)</f>
        <v>0</v>
      </c>
      <c r="BD72" s="28" t="str">
        <f t="shared" ca="1" si="97"/>
        <v/>
      </c>
      <c r="BE72" s="26" t="str">
        <f t="shared" ca="1" si="98"/>
        <v/>
      </c>
      <c r="BF72" s="26" t="str">
        <f t="shared" ca="1" si="99"/>
        <v/>
      </c>
      <c r="BG72" s="26" t="str">
        <f t="shared" ca="1" si="100"/>
        <v/>
      </c>
      <c r="BH72" s="26" t="str">
        <f t="shared" ca="1" si="101"/>
        <v/>
      </c>
      <c r="BI72" s="26" t="str">
        <f t="shared" ca="1" si="102"/>
        <v/>
      </c>
      <c r="BJ72" s="26" t="str">
        <f t="shared" ca="1" si="103"/>
        <v/>
      </c>
      <c r="BK72" s="26" t="str">
        <f t="shared" ca="1" si="104"/>
        <v/>
      </c>
      <c r="BL72" s="26" t="str">
        <f t="shared" ca="1" si="105"/>
        <v/>
      </c>
      <c r="BM72" s="26" t="str">
        <f t="shared" ca="1" si="106"/>
        <v/>
      </c>
      <c r="BN72" s="27" t="str">
        <f t="shared" ca="1" si="107"/>
        <v/>
      </c>
      <c r="BO72" s="284" t="str">
        <f t="shared" ca="1" si="46"/>
        <v/>
      </c>
      <c r="BP72" s="167" t="str">
        <f t="shared" ca="1" si="47"/>
        <v/>
      </c>
      <c r="BQ72" s="167" t="str">
        <f t="shared" ca="1" si="48"/>
        <v/>
      </c>
      <c r="BR72" s="167" t="str">
        <f t="shared" ca="1" si="49"/>
        <v/>
      </c>
      <c r="BS72" s="167" t="str">
        <f t="shared" ca="1" si="50"/>
        <v/>
      </c>
      <c r="BT72" s="167" t="str">
        <f t="shared" ca="1" si="51"/>
        <v/>
      </c>
      <c r="BU72" s="167" t="str">
        <f t="shared" ca="1" si="52"/>
        <v/>
      </c>
      <c r="BV72" s="167" t="str">
        <f t="shared" ca="1" si="53"/>
        <v/>
      </c>
      <c r="BW72" s="32" t="str">
        <f t="shared" ca="1" si="54"/>
        <v/>
      </c>
      <c r="BX72" s="113"/>
      <c r="BY72" s="73"/>
      <c r="BZ72" s="73" t="str">
        <f t="shared" ca="1" si="78"/>
        <v/>
      </c>
      <c r="CA72" s="252" t="str">
        <f t="shared" ca="1" si="79"/>
        <v/>
      </c>
      <c r="CB72" s="252" t="str">
        <f t="shared" ca="1" si="80"/>
        <v/>
      </c>
      <c r="CC72" s="252" t="str">
        <f t="shared" ca="1" si="81"/>
        <v/>
      </c>
      <c r="CD72" s="94"/>
      <c r="CE72" s="92">
        <f ca="1">'Product Codes'!G65</f>
        <v>0</v>
      </c>
      <c r="CF72" s="94"/>
      <c r="CG72" s="94"/>
      <c r="CH72" s="94"/>
      <c r="CI72" s="93"/>
      <c r="CJ72" s="93"/>
      <c r="CK72" s="93"/>
      <c r="CL72" s="93"/>
      <c r="CM72" s="93"/>
      <c r="CN72" s="93"/>
      <c r="CO72" s="93"/>
      <c r="CP72" s="93"/>
      <c r="CQ72" s="93"/>
      <c r="CR72" s="93"/>
      <c r="CS72" s="93"/>
      <c r="CT72" s="93"/>
      <c r="CU72" s="93"/>
      <c r="CV72" s="93"/>
      <c r="CW72" s="93"/>
      <c r="CX72" s="93"/>
      <c r="CY72" s="93"/>
      <c r="CZ72" s="93"/>
      <c r="DA72" s="93"/>
      <c r="DB72" s="93"/>
      <c r="DC72" s="93"/>
      <c r="DD72" s="93"/>
      <c r="DE72" s="93"/>
      <c r="DF72" s="93"/>
      <c r="DG72" s="93"/>
      <c r="DH72" s="93"/>
      <c r="DI72" s="93"/>
      <c r="DJ72" s="93"/>
      <c r="DK72" s="93"/>
      <c r="DL72" s="93"/>
      <c r="DM72" s="93"/>
      <c r="DN72" s="93"/>
      <c r="DO72" s="93"/>
      <c r="DP72" s="93"/>
      <c r="DQ72" s="93"/>
      <c r="DR72" s="93"/>
      <c r="DS72" s="93"/>
      <c r="DT72" s="93"/>
      <c r="DU72" s="93"/>
      <c r="DV72" s="93"/>
      <c r="DW72" s="93"/>
      <c r="DX72" s="93"/>
      <c r="DY72" s="93"/>
      <c r="DZ72" s="93"/>
      <c r="EA72" s="93"/>
      <c r="EB72" s="93"/>
      <c r="EC72" s="93"/>
      <c r="ED72" s="93"/>
      <c r="EE72" s="93"/>
      <c r="EF72" s="93"/>
      <c r="EG72" s="93"/>
      <c r="EH72" s="93"/>
      <c r="EI72" s="93"/>
      <c r="EJ72" s="93"/>
      <c r="EK72" s="93"/>
      <c r="EL72" s="93"/>
      <c r="EM72" s="93"/>
      <c r="EN72" s="93"/>
      <c r="EO72" s="93"/>
      <c r="EP72" s="93"/>
      <c r="EQ72" s="93"/>
      <c r="ER72" s="93"/>
      <c r="ES72" s="93"/>
      <c r="ET72" s="93"/>
      <c r="EU72" s="93"/>
      <c r="EV72" s="93"/>
      <c r="EW72" s="93"/>
      <c r="EX72" s="93"/>
      <c r="EY72" s="93"/>
      <c r="EZ72" s="93"/>
      <c r="FA72" s="93"/>
      <c r="FB72" s="93"/>
      <c r="FC72" s="93"/>
      <c r="FD72" s="93"/>
      <c r="FE72" s="93"/>
      <c r="FF72" s="93"/>
      <c r="FG72" s="93"/>
      <c r="FH72" s="93"/>
      <c r="FI72" s="93"/>
      <c r="FJ72" s="93"/>
      <c r="FK72" s="93"/>
      <c r="FL72" s="93"/>
      <c r="FM72" s="93"/>
      <c r="FN72" s="93"/>
      <c r="FO72" s="93"/>
      <c r="FP72" s="93"/>
      <c r="FQ72" s="93"/>
      <c r="FR72" s="93"/>
      <c r="FS72" s="93"/>
      <c r="FT72" s="93"/>
      <c r="FU72" s="93"/>
      <c r="FV72" s="93"/>
    </row>
    <row r="73" spans="1:178" s="92" customFormat="1" ht="15" customHeight="1" thickBot="1" x14ac:dyDescent="0.3">
      <c r="A73" s="94"/>
      <c r="B73" s="94"/>
      <c r="C73" s="233" t="str">
        <f ca="1">CONCATENATE(SelectionData!D73,N73)</f>
        <v>Smart Access (Mobiili käyttöliittymä)</v>
      </c>
      <c r="D73" s="118" t="s">
        <v>50</v>
      </c>
      <c r="E73" s="55" t="str">
        <f t="shared" si="120"/>
        <v>€</v>
      </c>
      <c r="F73" s="215" t="str">
        <f t="shared" ca="1" si="77"/>
        <v>SEC/SEM</v>
      </c>
      <c r="G73" s="202"/>
      <c r="H73" s="202"/>
      <c r="I73" s="215" t="str">
        <f t="shared" si="124"/>
        <v>-</v>
      </c>
      <c r="J73" s="104"/>
      <c r="K73" s="115"/>
      <c r="L73" s="95" t="str">
        <f ca="1">IF(SECORSEM_NEEDED&gt;0,"X22","SEC/SEM")</f>
        <v>SEC/SEM</v>
      </c>
      <c r="M73" s="95" t="str">
        <f t="shared" si="127"/>
        <v>-</v>
      </c>
      <c r="N73" s="95" t="str">
        <f>""</f>
        <v/>
      </c>
      <c r="O73" s="95" t="str">
        <f t="shared" ref="O73:O136" si="131">S73</f>
        <v/>
      </c>
      <c r="P73" s="95" t="str">
        <f t="shared" ca="1" si="128"/>
        <v/>
      </c>
      <c r="Q73" s="80" t="str">
        <f t="shared" ca="1" si="129"/>
        <v/>
      </c>
      <c r="R73" s="80" t="str">
        <f t="shared" ca="1" si="130"/>
        <v/>
      </c>
      <c r="S73" s="96" t="str">
        <f t="shared" ref="S73:S103" si="132">IF(D73="-","",CONCATENATE(T73,Y73))</f>
        <v/>
      </c>
      <c r="T73" s="97" t="str">
        <f t="shared" ca="1" si="126"/>
        <v>[202-SMA -SEC]]</v>
      </c>
      <c r="U73" s="95" t="str">
        <f ca="1">IF(SECORSEM_NEEDED=0,"[202-SMA -SEC]]","[203-SMA-X22]")</f>
        <v>[202-SMA -SEC]]</v>
      </c>
      <c r="V73" s="95"/>
      <c r="W73" s="95"/>
      <c r="X73" s="95"/>
      <c r="Y73" s="298" t="str">
        <f t="shared" ca="1" si="56"/>
        <v/>
      </c>
      <c r="Z73" s="271" t="str">
        <f t="shared" ref="Z73:Z136" ca="1" si="133">IF($AC73="AI"," [402-AI","")</f>
        <v/>
      </c>
      <c r="AA73" s="271" t="str">
        <f t="shared" ref="AA73:AA136" ca="1" si="134">IF(OR($AC73="DO_ALL",$AC73="DO_GIO")," [403-DO","")</f>
        <v/>
      </c>
      <c r="AB73" s="271" t="str">
        <f t="shared" ref="AB73:AB136" ca="1" si="135">IF($AC73="DI"," [401-DI","")</f>
        <v/>
      </c>
      <c r="AC73" s="108">
        <f ca="1">SelectionData!C73</f>
        <v>0</v>
      </c>
      <c r="AD73" s="109">
        <f t="shared" ca="1" si="84"/>
        <v>0</v>
      </c>
      <c r="AE73" s="110">
        <f t="shared" ref="AE73:AE104" ca="1" si="136">IF(AND(OR(AC73="SET_INC",AC73="SET_DO_SET"),D73&lt;&gt;"-"),1,0)</f>
        <v>0</v>
      </c>
      <c r="AF73" s="110">
        <f t="shared" ca="1" si="85"/>
        <v>0</v>
      </c>
      <c r="AG73" s="110">
        <f t="shared" ca="1" si="95"/>
        <v>0</v>
      </c>
      <c r="AH73" s="110">
        <f t="shared" ca="1" si="96"/>
        <v>0</v>
      </c>
      <c r="AI73" s="110">
        <f t="shared" ca="1" si="86"/>
        <v>0</v>
      </c>
      <c r="AJ73" s="110">
        <f t="shared" ca="1" si="87"/>
        <v>0</v>
      </c>
      <c r="AK73" s="110">
        <f t="shared" ca="1" si="88"/>
        <v>0</v>
      </c>
      <c r="AL73" s="110">
        <f t="shared" ca="1" si="89"/>
        <v>0</v>
      </c>
      <c r="AM73" s="110">
        <f t="shared" ref="AM73:AM104" ca="1" si="137">IF(AND($AC73="SRHCO2",$D73&lt;&gt;"-"),1,0)</f>
        <v>0</v>
      </c>
      <c r="AN73" s="110">
        <f t="shared" ref="AN73:AN104" ca="1" si="138">IF(AND($AC73="SRHVOC",$D73&lt;&gt;"-"),1,0)</f>
        <v>0</v>
      </c>
      <c r="AO73" s="110">
        <f t="shared" ca="1" si="90"/>
        <v>0</v>
      </c>
      <c r="AP73" s="111">
        <f t="shared" ca="1" si="91"/>
        <v>0</v>
      </c>
      <c r="AQ73" s="111">
        <f t="shared" ref="AQ73:AQ104" ca="1" si="139">IF(AND(AC73="PWR",D73&lt;&gt;"-"),1,0)</f>
        <v>0</v>
      </c>
      <c r="AR73" s="112">
        <f t="shared" ref="AR73:AR104" ca="1" si="140">IF(AND(D73&lt;&gt;"-",OR(AC73="MB",AC73="DO_GIO",AC73="SET_DO_SET",AC73="DO_SET",AC73="DO_ALL",AC73="DI",AC73="AI",AC73="AO")),1,0)</f>
        <v>0</v>
      </c>
      <c r="AS73" s="25">
        <f ca="1">IF(AND(SUM(AS$7:AS72)=1, SUM($AR73:AR73)=1,OR($AH73=1,$AG73=1)),1,0)</f>
        <v>0</v>
      </c>
      <c r="AT73" s="25">
        <f ca="1">IF(AND(SUM(AT$7:AT72)=1, SUM($AR73:AS73)=1,OR($AH73=1,$AG73=1)),1,0)</f>
        <v>0</v>
      </c>
      <c r="AU73" s="26">
        <f ca="1">IF(AND(SUM(AU$7:AU72)=1, SUM($AR73:AT73)=1,OR($AH73=1,AF73=1),SUM(AZ$7:AZ72)&lt;2),1,0)</f>
        <v>0</v>
      </c>
      <c r="AV73" s="26">
        <f ca="1">IF(AND(SUM(AV$7:AV72)=1, SUM($AR73:AU73)=1,OR($AI73=1,$AJ73=1,$AH73=1,$AF73=1)),1,0)</f>
        <v>0</v>
      </c>
      <c r="AW73" s="26">
        <f ca="1">IF(AND(SUM(AW$7:AW72)=1, SUM($AR73:AV73)=1,OR($AI73=1,$AJ73=1,$AH73=1,$AF73=1)),1,0)</f>
        <v>0</v>
      </c>
      <c r="AX73" s="26">
        <f ca="1">IF(AND(SUM(AX$7:AX72)=1, SUM($AR73:AW73)=1,OR($AI73=1,$AJ73=1,$AH73=1,$AF73=1)),1,0)</f>
        <v>0</v>
      </c>
      <c r="AY73" s="26">
        <f ca="1">IF(AND(SUM(AY$7:AY72)=1, SUM($AR73:AX73)=1,OR($AI73=1,$AJ73=1,$AH73=1,$AF73=1)),1,0)</f>
        <v>0</v>
      </c>
      <c r="AZ73" s="26">
        <f ca="1">IF(AND(SUM(AZ$7:AZ72)=1, SUM($AR73:AY73)=1,SUM(AU$7:AU72)&lt;2,OR(AI73=1,AJ73=1,AF73=1)),1,0)</f>
        <v>0</v>
      </c>
      <c r="BA73" s="26">
        <f ca="1">IF(AND(SUM(BA$7:BA72)=1,OR($AK73=1)),1,0)</f>
        <v>0</v>
      </c>
      <c r="BB73" s="26">
        <f ca="1">IF(AND(SUM(BB$7:BB72)=1,OR($AD73=1)),1,0)</f>
        <v>0</v>
      </c>
      <c r="BC73" s="27">
        <f ca="1">IF(SUM($AR73:BB73)=1,1,0)</f>
        <v>0</v>
      </c>
      <c r="BD73" s="28" t="str">
        <f t="shared" ca="1" si="97"/>
        <v/>
      </c>
      <c r="BE73" s="26" t="str">
        <f t="shared" ca="1" si="98"/>
        <v/>
      </c>
      <c r="BF73" s="26" t="str">
        <f t="shared" ca="1" si="99"/>
        <v/>
      </c>
      <c r="BG73" s="26" t="str">
        <f t="shared" ca="1" si="100"/>
        <v/>
      </c>
      <c r="BH73" s="26" t="str">
        <f t="shared" ca="1" si="101"/>
        <v/>
      </c>
      <c r="BI73" s="26" t="str">
        <f t="shared" ca="1" si="102"/>
        <v/>
      </c>
      <c r="BJ73" s="26" t="str">
        <f t="shared" ca="1" si="103"/>
        <v/>
      </c>
      <c r="BK73" s="26" t="str">
        <f t="shared" ca="1" si="104"/>
        <v/>
      </c>
      <c r="BL73" s="26" t="str">
        <f t="shared" ca="1" si="105"/>
        <v/>
      </c>
      <c r="BM73" s="26" t="str">
        <f t="shared" ca="1" si="106"/>
        <v/>
      </c>
      <c r="BN73" s="27" t="str">
        <f t="shared" ca="1" si="107"/>
        <v/>
      </c>
      <c r="BO73" s="284" t="str">
        <f t="shared" ref="BO73:BO136" ca="1" si="141">IF(AS73&gt;0,BO$6,"")</f>
        <v/>
      </c>
      <c r="BP73" s="167" t="str">
        <f t="shared" ref="BP73:BP136" ca="1" si="142">IF(AT73&gt;0,BP$6,"")</f>
        <v/>
      </c>
      <c r="BQ73" s="167" t="str">
        <f t="shared" ref="BQ73:BQ136" ca="1" si="143">IF(AU73&gt;0,BQ$6,"")</f>
        <v/>
      </c>
      <c r="BR73" s="167" t="str">
        <f t="shared" ref="BR73:BR136" ca="1" si="144">IF(AV73&gt;0,BR$6,"")</f>
        <v/>
      </c>
      <c r="BS73" s="167" t="str">
        <f t="shared" ref="BS73:BS136" ca="1" si="145">IF(AW73&gt;0,BS$6,"")</f>
        <v/>
      </c>
      <c r="BT73" s="167" t="str">
        <f t="shared" ref="BT73:BT136" ca="1" si="146">IF(AX73&gt;0,BT$6,"")</f>
        <v/>
      </c>
      <c r="BU73" s="167" t="str">
        <f t="shared" ref="BU73:BU136" ca="1" si="147">IF(AY73&gt;0,BU$6,"")</f>
        <v/>
      </c>
      <c r="BV73" s="167" t="str">
        <f t="shared" ref="BV73:BV136" ca="1" si="148">IF(AZ73&gt;0,BV$6,"")</f>
        <v/>
      </c>
      <c r="BW73" s="32" t="str">
        <f t="shared" ref="BW73:BW136" ca="1" si="149">IF(BA73&gt;0,BW$6,"")</f>
        <v/>
      </c>
      <c r="BX73" s="113"/>
      <c r="BY73" s="73"/>
      <c r="BZ73" s="73" t="str">
        <f t="shared" ca="1" si="78"/>
        <v/>
      </c>
      <c r="CA73" s="252" t="str">
        <f t="shared" ca="1" si="79"/>
        <v/>
      </c>
      <c r="CB73" s="252"/>
      <c r="CC73" s="252" t="str">
        <f t="shared" ca="1" si="81"/>
        <v/>
      </c>
      <c r="CD73" s="94"/>
      <c r="CE73" s="92">
        <f ca="1">'Product Codes'!G66</f>
        <v>0</v>
      </c>
      <c r="CF73" s="94"/>
      <c r="CG73" s="94"/>
      <c r="CH73" s="94"/>
      <c r="CI73" s="93"/>
      <c r="CJ73" s="93"/>
      <c r="CK73" s="93"/>
      <c r="CL73" s="93"/>
      <c r="CM73" s="93"/>
      <c r="CN73" s="93"/>
      <c r="CO73" s="93"/>
      <c r="CP73" s="93"/>
      <c r="CQ73" s="93"/>
      <c r="CR73" s="93"/>
      <c r="CS73" s="93"/>
      <c r="CT73" s="93"/>
      <c r="CU73" s="93"/>
      <c r="CV73" s="93"/>
      <c r="CW73" s="93"/>
      <c r="CX73" s="93"/>
      <c r="CY73" s="93"/>
      <c r="CZ73" s="93"/>
      <c r="DA73" s="93"/>
      <c r="DB73" s="93"/>
      <c r="DC73" s="93"/>
      <c r="DD73" s="93"/>
      <c r="DE73" s="93"/>
      <c r="DF73" s="93"/>
      <c r="DG73" s="93"/>
      <c r="DH73" s="93"/>
      <c r="DI73" s="93"/>
      <c r="DJ73" s="93"/>
      <c r="DK73" s="93"/>
      <c r="DL73" s="93"/>
      <c r="DM73" s="93"/>
      <c r="DN73" s="93"/>
      <c r="DO73" s="93"/>
      <c r="DP73" s="93"/>
      <c r="DQ73" s="93"/>
      <c r="DR73" s="93"/>
      <c r="DS73" s="93"/>
      <c r="DT73" s="93"/>
      <c r="DU73" s="93"/>
      <c r="DV73" s="93"/>
      <c r="DW73" s="93"/>
      <c r="DX73" s="93"/>
      <c r="DY73" s="93"/>
      <c r="DZ73" s="93"/>
      <c r="EA73" s="93"/>
      <c r="EB73" s="93"/>
      <c r="EC73" s="93"/>
      <c r="ED73" s="93"/>
      <c r="EE73" s="93"/>
      <c r="EF73" s="93"/>
      <c r="EG73" s="93"/>
      <c r="EH73" s="93"/>
      <c r="EI73" s="93"/>
      <c r="EJ73" s="93"/>
      <c r="EK73" s="93"/>
      <c r="EL73" s="93"/>
      <c r="EM73" s="93"/>
      <c r="EN73" s="93"/>
      <c r="EO73" s="93"/>
      <c r="EP73" s="93"/>
      <c r="EQ73" s="93"/>
      <c r="ER73" s="93"/>
      <c r="ES73" s="93"/>
      <c r="ET73" s="93"/>
      <c r="EU73" s="93"/>
      <c r="EV73" s="93"/>
      <c r="EW73" s="93"/>
      <c r="EX73" s="93"/>
      <c r="EY73" s="93"/>
      <c r="EZ73" s="93"/>
      <c r="FA73" s="93"/>
      <c r="FB73" s="93"/>
      <c r="FC73" s="93"/>
      <c r="FD73" s="93"/>
      <c r="FE73" s="93"/>
      <c r="FF73" s="93"/>
      <c r="FG73" s="93"/>
      <c r="FH73" s="93"/>
      <c r="FI73" s="93"/>
      <c r="FJ73" s="93"/>
      <c r="FK73" s="93"/>
      <c r="FL73" s="93"/>
      <c r="FM73" s="93"/>
      <c r="FN73" s="93"/>
      <c r="FO73" s="93"/>
      <c r="FP73" s="93"/>
      <c r="FQ73" s="93"/>
      <c r="FR73" s="93"/>
      <c r="FS73" s="93"/>
      <c r="FT73" s="93"/>
      <c r="FU73" s="93"/>
      <c r="FV73" s="93"/>
    </row>
    <row r="74" spans="1:178" s="92" customFormat="1" ht="15" customHeight="1" thickBot="1" x14ac:dyDescent="0.3">
      <c r="A74" s="94"/>
      <c r="B74" s="94"/>
      <c r="C74" s="234" t="str">
        <f ca="1">CONCATENATE(SelectionData!D74,N74)</f>
        <v>Poissa-tila ohjaus (DI)</v>
      </c>
      <c r="D74" s="118" t="s">
        <v>50</v>
      </c>
      <c r="E74" s="55" t="str">
        <f t="shared" si="120"/>
        <v>€</v>
      </c>
      <c r="F74" s="217" t="str">
        <f t="shared" ca="1" si="77"/>
        <v/>
      </c>
      <c r="G74" s="200"/>
      <c r="H74" s="200"/>
      <c r="I74" s="217" t="str">
        <f t="shared" si="124"/>
        <v>-</v>
      </c>
      <c r="J74" s="104"/>
      <c r="K74" s="115"/>
      <c r="L74" s="95"/>
      <c r="M74" s="95" t="str">
        <f t="shared" si="127"/>
        <v>-</v>
      </c>
      <c r="N74" s="95" t="str">
        <f>""</f>
        <v/>
      </c>
      <c r="O74" s="95" t="str">
        <f t="shared" si="131"/>
        <v/>
      </c>
      <c r="P74" s="95" t="str">
        <f t="shared" ca="1" si="128"/>
        <v/>
      </c>
      <c r="Q74" s="80" t="str">
        <f t="shared" ca="1" si="129"/>
        <v/>
      </c>
      <c r="R74" s="80" t="str">
        <f t="shared" ca="1" si="130"/>
        <v/>
      </c>
      <c r="S74" s="96" t="str">
        <f t="shared" si="132"/>
        <v/>
      </c>
      <c r="T74" s="97" t="str">
        <f t="shared" si="126"/>
        <v>[204-Control Switch]</v>
      </c>
      <c r="U74" s="95" t="s">
        <v>532</v>
      </c>
      <c r="V74" s="95"/>
      <c r="W74" s="95"/>
      <c r="X74" s="95"/>
      <c r="Y74" s="298" t="str">
        <f t="shared" ref="Y74:Y137" ca="1" si="150">IF(OR(F74=$AS$6,F74=$AT$6),"",CONCATENATE(Z74,AA74,AB74,BO74,BP74,BQ74,BR74,BS74,BT74,BU74,BV74,BW74))</f>
        <v xml:space="preserve"> [401-DI</v>
      </c>
      <c r="Z74" s="271" t="str">
        <f t="shared" ca="1" si="133"/>
        <v/>
      </c>
      <c r="AA74" s="271" t="str">
        <f t="shared" ca="1" si="134"/>
        <v/>
      </c>
      <c r="AB74" s="271" t="str">
        <f t="shared" ca="1" si="135"/>
        <v xml:space="preserve"> [401-DI</v>
      </c>
      <c r="AC74" s="108" t="str">
        <f ca="1">SelectionData!C74</f>
        <v>DI</v>
      </c>
      <c r="AD74" s="109">
        <f t="shared" ca="1" si="84"/>
        <v>0</v>
      </c>
      <c r="AE74" s="110">
        <f t="shared" ca="1" si="136"/>
        <v>0</v>
      </c>
      <c r="AF74" s="110">
        <f t="shared" ca="1" si="85"/>
        <v>0</v>
      </c>
      <c r="AG74" s="110">
        <f t="shared" ca="1" si="95"/>
        <v>0</v>
      </c>
      <c r="AH74" s="110">
        <f t="shared" ca="1" si="96"/>
        <v>0</v>
      </c>
      <c r="AI74" s="110">
        <f t="shared" ca="1" si="86"/>
        <v>0</v>
      </c>
      <c r="AJ74" s="110">
        <f t="shared" ca="1" si="87"/>
        <v>0</v>
      </c>
      <c r="AK74" s="110">
        <f t="shared" ca="1" si="88"/>
        <v>0</v>
      </c>
      <c r="AL74" s="110">
        <f t="shared" ca="1" si="89"/>
        <v>0</v>
      </c>
      <c r="AM74" s="110">
        <f t="shared" ca="1" si="137"/>
        <v>0</v>
      </c>
      <c r="AN74" s="110">
        <f t="shared" ca="1" si="138"/>
        <v>0</v>
      </c>
      <c r="AO74" s="110">
        <f t="shared" ca="1" si="90"/>
        <v>0</v>
      </c>
      <c r="AP74" s="111">
        <f t="shared" ca="1" si="91"/>
        <v>0</v>
      </c>
      <c r="AQ74" s="111">
        <f t="shared" ca="1" si="139"/>
        <v>0</v>
      </c>
      <c r="AR74" s="112">
        <f t="shared" ca="1" si="140"/>
        <v>0</v>
      </c>
      <c r="AS74" s="25">
        <f ca="1">IF(AND(SUM(AS$7:AS73)=1, SUM($AR74:AR74)=1,OR($AH74=1,$AG74=1)),1,0)</f>
        <v>0</v>
      </c>
      <c r="AT74" s="25">
        <f ca="1">IF(AND(SUM(AT$7:AT73)=1, SUM($AR74:AS74)=1,OR($AH74=1,$AG74=1)),1,0)</f>
        <v>0</v>
      </c>
      <c r="AU74" s="26">
        <f ca="1">IF(AND(SUM(AU$7:AU73)=1, SUM($AR74:AT74)=1,OR($AH74=1,AF74=1),SUM(AZ$7:AZ73)&lt;2),1,0)</f>
        <v>0</v>
      </c>
      <c r="AV74" s="26">
        <f ca="1">IF(AND(SUM(AV$7:AV73)=1, SUM($AR74:AU74)=1,OR($AI74=1,$AJ74=1,$AH74=1,$AF74=1)),1,0)</f>
        <v>0</v>
      </c>
      <c r="AW74" s="26">
        <f ca="1">IF(AND(SUM(AW$7:AW73)=1, SUM($AR74:AV74)=1,OR($AI74=1,$AJ74=1,$AH74=1,$AF74=1)),1,0)</f>
        <v>0</v>
      </c>
      <c r="AX74" s="26">
        <f ca="1">IF(AND(SUM(AX$7:AX73)=1, SUM($AR74:AW74)=1,OR($AI74=1,$AJ74=1,$AH74=1,$AF74=1)),1,0)</f>
        <v>0</v>
      </c>
      <c r="AY74" s="26">
        <f ca="1">IF(AND(SUM(AY$7:AY73)=1, SUM($AR74:AX74)=1,OR($AI74=1,$AJ74=1,$AH74=1,$AF74=1)),1,0)</f>
        <v>0</v>
      </c>
      <c r="AZ74" s="26">
        <f ca="1">IF(AND(SUM(AZ$7:AZ73)=1, SUM($AR74:AY74)=1,SUM(AU$7:AU73)&lt;2,OR(AI74=1,AJ74=1,AF74=1)),1,0)</f>
        <v>0</v>
      </c>
      <c r="BA74" s="26">
        <f ca="1">IF(AND(SUM(BA$7:BA73)=1,OR($AK74=1)),1,0)</f>
        <v>0</v>
      </c>
      <c r="BB74" s="26">
        <f ca="1">IF(AND(SUM(BB$7:BB73)=1,OR($AD74=1)),1,0)</f>
        <v>0</v>
      </c>
      <c r="BC74" s="27">
        <f ca="1">IF(SUM($AR74:BB74)=1,1,0)</f>
        <v>0</v>
      </c>
      <c r="BD74" s="28" t="str">
        <f t="shared" ca="1" si="97"/>
        <v/>
      </c>
      <c r="BE74" s="26" t="str">
        <f t="shared" ca="1" si="98"/>
        <v/>
      </c>
      <c r="BF74" s="26" t="str">
        <f t="shared" ca="1" si="99"/>
        <v/>
      </c>
      <c r="BG74" s="26" t="str">
        <f t="shared" ca="1" si="100"/>
        <v/>
      </c>
      <c r="BH74" s="26" t="str">
        <f t="shared" ca="1" si="101"/>
        <v/>
      </c>
      <c r="BI74" s="26" t="str">
        <f t="shared" ca="1" si="102"/>
        <v/>
      </c>
      <c r="BJ74" s="26" t="str">
        <f t="shared" ca="1" si="103"/>
        <v/>
      </c>
      <c r="BK74" s="26" t="str">
        <f t="shared" ca="1" si="104"/>
        <v/>
      </c>
      <c r="BL74" s="26" t="str">
        <f t="shared" ca="1" si="105"/>
        <v/>
      </c>
      <c r="BM74" s="26" t="str">
        <f t="shared" ca="1" si="106"/>
        <v/>
      </c>
      <c r="BN74" s="27" t="str">
        <f t="shared" ca="1" si="107"/>
        <v/>
      </c>
      <c r="BO74" s="284" t="str">
        <f t="shared" ca="1" si="141"/>
        <v/>
      </c>
      <c r="BP74" s="167" t="str">
        <f t="shared" ca="1" si="142"/>
        <v/>
      </c>
      <c r="BQ74" s="167" t="str">
        <f t="shared" ca="1" si="143"/>
        <v/>
      </c>
      <c r="BR74" s="167" t="str">
        <f t="shared" ca="1" si="144"/>
        <v/>
      </c>
      <c r="BS74" s="167" t="str">
        <f t="shared" ca="1" si="145"/>
        <v/>
      </c>
      <c r="BT74" s="167" t="str">
        <f t="shared" ca="1" si="146"/>
        <v/>
      </c>
      <c r="BU74" s="167" t="str">
        <f t="shared" ca="1" si="147"/>
        <v/>
      </c>
      <c r="BV74" s="167" t="str">
        <f t="shared" ca="1" si="148"/>
        <v/>
      </c>
      <c r="BW74" s="32" t="str">
        <f t="shared" ca="1" si="149"/>
        <v/>
      </c>
      <c r="BX74" s="113"/>
      <c r="BY74" s="73"/>
      <c r="BZ74" s="73" t="str">
        <f t="shared" ca="1" si="78"/>
        <v/>
      </c>
      <c r="CA74" s="252" t="str">
        <f t="shared" ca="1" si="79"/>
        <v/>
      </c>
      <c r="CB74" s="252" t="str">
        <f t="shared" ca="1" si="80"/>
        <v/>
      </c>
      <c r="CC74" s="252" t="str">
        <f t="shared" ca="1" si="81"/>
        <v/>
      </c>
      <c r="CD74" s="94"/>
      <c r="CE74" s="92">
        <f ca="1">'Product Codes'!G67</f>
        <v>0</v>
      </c>
      <c r="CF74" s="94"/>
      <c r="CG74" s="94"/>
      <c r="CH74" s="94"/>
      <c r="CI74" s="93"/>
      <c r="CJ74" s="93"/>
      <c r="CK74" s="93"/>
      <c r="CL74" s="93"/>
      <c r="CM74" s="93"/>
      <c r="CN74" s="93"/>
      <c r="CO74" s="93"/>
      <c r="CP74" s="93"/>
      <c r="CQ74" s="93"/>
      <c r="CR74" s="93"/>
      <c r="CS74" s="93"/>
      <c r="CT74" s="93"/>
      <c r="CU74" s="93"/>
      <c r="CV74" s="93"/>
      <c r="CW74" s="93"/>
      <c r="CX74" s="93"/>
      <c r="CY74" s="93"/>
      <c r="CZ74" s="93"/>
      <c r="DA74" s="93"/>
      <c r="DB74" s="93"/>
      <c r="DC74" s="93"/>
      <c r="DD74" s="93"/>
      <c r="DE74" s="93"/>
      <c r="DF74" s="93"/>
      <c r="DG74" s="93"/>
      <c r="DH74" s="93"/>
      <c r="DI74" s="93"/>
      <c r="DJ74" s="93"/>
      <c r="DK74" s="93"/>
      <c r="DL74" s="93"/>
      <c r="DM74" s="93"/>
      <c r="DN74" s="93"/>
      <c r="DO74" s="93"/>
      <c r="DP74" s="93"/>
      <c r="DQ74" s="93"/>
      <c r="DR74" s="93"/>
      <c r="DS74" s="93"/>
      <c r="DT74" s="93"/>
      <c r="DU74" s="93"/>
      <c r="DV74" s="93"/>
      <c r="DW74" s="93"/>
      <c r="DX74" s="93"/>
      <c r="DY74" s="93"/>
      <c r="DZ74" s="93"/>
      <c r="EA74" s="93"/>
      <c r="EB74" s="93"/>
      <c r="EC74" s="93"/>
      <c r="ED74" s="93"/>
      <c r="EE74" s="93"/>
      <c r="EF74" s="93"/>
      <c r="EG74" s="93"/>
      <c r="EH74" s="93"/>
      <c r="EI74" s="93"/>
      <c r="EJ74" s="93"/>
      <c r="EK74" s="93"/>
      <c r="EL74" s="93"/>
      <c r="EM74" s="93"/>
      <c r="EN74" s="93"/>
      <c r="EO74" s="93"/>
      <c r="EP74" s="93"/>
      <c r="EQ74" s="93"/>
      <c r="ER74" s="93"/>
      <c r="ES74" s="93"/>
      <c r="ET74" s="93"/>
      <c r="EU74" s="93"/>
      <c r="EV74" s="93"/>
      <c r="EW74" s="93"/>
      <c r="EX74" s="93"/>
      <c r="EY74" s="93"/>
      <c r="EZ74" s="93"/>
      <c r="FA74" s="93"/>
      <c r="FB74" s="93"/>
      <c r="FC74" s="93"/>
      <c r="FD74" s="93"/>
      <c r="FE74" s="93"/>
      <c r="FF74" s="93"/>
      <c r="FG74" s="93"/>
      <c r="FH74" s="93"/>
      <c r="FI74" s="93"/>
      <c r="FJ74" s="93"/>
      <c r="FK74" s="93"/>
      <c r="FL74" s="93"/>
      <c r="FM74" s="93"/>
      <c r="FN74" s="93"/>
      <c r="FO74" s="93"/>
      <c r="FP74" s="93"/>
      <c r="FQ74" s="93"/>
      <c r="FR74" s="93"/>
      <c r="FS74" s="93"/>
      <c r="FT74" s="93"/>
      <c r="FU74" s="93"/>
      <c r="FV74" s="93"/>
    </row>
    <row r="75" spans="1:178" s="92" customFormat="1" ht="15" customHeight="1" thickBot="1" x14ac:dyDescent="0.3">
      <c r="A75" s="94"/>
      <c r="B75" s="94"/>
      <c r="C75" s="233" t="str">
        <f ca="1">CONCATENATE(SelectionData!D75,N75)</f>
        <v>Tehostus-tila ohjaus (DI)</v>
      </c>
      <c r="D75" s="118" t="s">
        <v>50</v>
      </c>
      <c r="E75" s="55" t="str">
        <f t="shared" si="120"/>
        <v>€</v>
      </c>
      <c r="F75" s="215" t="str">
        <f t="shared" ca="1" si="77"/>
        <v/>
      </c>
      <c r="G75" s="202"/>
      <c r="H75" s="202"/>
      <c r="I75" s="215" t="str">
        <f t="shared" si="124"/>
        <v>-</v>
      </c>
      <c r="J75" s="104"/>
      <c r="K75" s="115"/>
      <c r="L75" s="95"/>
      <c r="M75" s="95" t="str">
        <f t="shared" si="127"/>
        <v>-</v>
      </c>
      <c r="N75" s="95" t="str">
        <f>""</f>
        <v/>
      </c>
      <c r="O75" s="95" t="str">
        <f t="shared" si="131"/>
        <v/>
      </c>
      <c r="P75" s="95" t="str">
        <f t="shared" ca="1" si="128"/>
        <v/>
      </c>
      <c r="Q75" s="80" t="str">
        <f t="shared" ca="1" si="129"/>
        <v/>
      </c>
      <c r="R75" s="80" t="str">
        <f t="shared" ca="1" si="130"/>
        <v/>
      </c>
      <c r="S75" s="96" t="str">
        <f t="shared" si="132"/>
        <v/>
      </c>
      <c r="T75" s="97" t="str">
        <f t="shared" si="126"/>
        <v>[204-Control Switch]</v>
      </c>
      <c r="U75" s="95" t="s">
        <v>532</v>
      </c>
      <c r="V75" s="95"/>
      <c r="W75" s="95"/>
      <c r="X75" s="95"/>
      <c r="Y75" s="298" t="str">
        <f t="shared" ca="1" si="150"/>
        <v xml:space="preserve"> [401-DI</v>
      </c>
      <c r="Z75" s="271" t="str">
        <f t="shared" ca="1" si="133"/>
        <v/>
      </c>
      <c r="AA75" s="271" t="str">
        <f t="shared" ca="1" si="134"/>
        <v/>
      </c>
      <c r="AB75" s="271" t="str">
        <f t="shared" ca="1" si="135"/>
        <v xml:space="preserve"> [401-DI</v>
      </c>
      <c r="AC75" s="108" t="str">
        <f ca="1">SelectionData!C75</f>
        <v>DI</v>
      </c>
      <c r="AD75" s="109">
        <f t="shared" ca="1" si="84"/>
        <v>0</v>
      </c>
      <c r="AE75" s="110">
        <f t="shared" ca="1" si="136"/>
        <v>0</v>
      </c>
      <c r="AF75" s="110">
        <f t="shared" ca="1" si="85"/>
        <v>0</v>
      </c>
      <c r="AG75" s="110">
        <f t="shared" ca="1" si="95"/>
        <v>0</v>
      </c>
      <c r="AH75" s="110">
        <f t="shared" ca="1" si="96"/>
        <v>0</v>
      </c>
      <c r="AI75" s="110">
        <f t="shared" ca="1" si="86"/>
        <v>0</v>
      </c>
      <c r="AJ75" s="110">
        <f t="shared" ca="1" si="87"/>
        <v>0</v>
      </c>
      <c r="AK75" s="110">
        <f t="shared" ca="1" si="88"/>
        <v>0</v>
      </c>
      <c r="AL75" s="110">
        <f t="shared" ca="1" si="89"/>
        <v>0</v>
      </c>
      <c r="AM75" s="110">
        <f t="shared" ca="1" si="137"/>
        <v>0</v>
      </c>
      <c r="AN75" s="110">
        <f t="shared" ca="1" si="138"/>
        <v>0</v>
      </c>
      <c r="AO75" s="110">
        <f t="shared" ca="1" si="90"/>
        <v>0</v>
      </c>
      <c r="AP75" s="111">
        <f t="shared" ca="1" si="91"/>
        <v>0</v>
      </c>
      <c r="AQ75" s="111">
        <f t="shared" ca="1" si="139"/>
        <v>0</v>
      </c>
      <c r="AR75" s="112">
        <f t="shared" ca="1" si="140"/>
        <v>0</v>
      </c>
      <c r="AS75" s="25">
        <f ca="1">IF(AND(SUM(AS$7:AS74)=1, SUM($AR75:AR75)=1,OR($AH75=1,$AG75=1)),1,0)</f>
        <v>0</v>
      </c>
      <c r="AT75" s="25">
        <f ca="1">IF(AND(SUM(AT$7:AT74)=1, SUM($AR75:AS75)=1,OR($AH75=1,$AG75=1)),1,0)</f>
        <v>0</v>
      </c>
      <c r="AU75" s="26">
        <f ca="1">IF(AND(SUM(AU$7:AU74)=1, SUM($AR75:AT75)=1,OR($AH75=1,AF75=1),SUM(AZ$7:AZ74)&lt;2),1,0)</f>
        <v>0</v>
      </c>
      <c r="AV75" s="26">
        <f ca="1">IF(AND(SUM(AV$7:AV74)=1, SUM($AR75:AU75)=1,OR($AI75=1,$AJ75=1,$AH75=1,$AF75=1)),1,0)</f>
        <v>0</v>
      </c>
      <c r="AW75" s="26">
        <f ca="1">IF(AND(SUM(AW$7:AW74)=1, SUM($AR75:AV75)=1,OR($AI75=1,$AJ75=1,$AH75=1,$AF75=1)),1,0)</f>
        <v>0</v>
      </c>
      <c r="AX75" s="26">
        <f ca="1">IF(AND(SUM(AX$7:AX74)=1, SUM($AR75:AW75)=1,OR($AI75=1,$AJ75=1,$AH75=1,$AF75=1)),1,0)</f>
        <v>0</v>
      </c>
      <c r="AY75" s="26">
        <f ca="1">IF(AND(SUM(AY$7:AY74)=1, SUM($AR75:AX75)=1,OR($AI75=1,$AJ75=1,$AH75=1,$AF75=1)),1,0)</f>
        <v>0</v>
      </c>
      <c r="AZ75" s="26">
        <f ca="1">IF(AND(SUM(AZ$7:AZ74)=1, SUM($AR75:AY75)=1,SUM(AU$7:AU74)&lt;2,OR(AI75=1,AJ75=1,AF75=1)),1,0)</f>
        <v>0</v>
      </c>
      <c r="BA75" s="26">
        <f ca="1">IF(AND(SUM(BA$7:BA74)=1,OR($AK75=1)),1,0)</f>
        <v>0</v>
      </c>
      <c r="BB75" s="26">
        <f ca="1">IF(AND(SUM(BB$7:BB74)=1,OR($AD75=1)),1,0)</f>
        <v>0</v>
      </c>
      <c r="BC75" s="27">
        <f ca="1">IF(SUM($AR75:BB75)=1,1,0)</f>
        <v>0</v>
      </c>
      <c r="BD75" s="28" t="str">
        <f t="shared" ca="1" si="97"/>
        <v/>
      </c>
      <c r="BE75" s="26" t="str">
        <f t="shared" ca="1" si="98"/>
        <v/>
      </c>
      <c r="BF75" s="26" t="str">
        <f t="shared" ca="1" si="99"/>
        <v/>
      </c>
      <c r="BG75" s="26" t="str">
        <f t="shared" ca="1" si="100"/>
        <v/>
      </c>
      <c r="BH75" s="26" t="str">
        <f t="shared" ca="1" si="101"/>
        <v/>
      </c>
      <c r="BI75" s="26" t="str">
        <f t="shared" ca="1" si="102"/>
        <v/>
      </c>
      <c r="BJ75" s="26" t="str">
        <f t="shared" ca="1" si="103"/>
        <v/>
      </c>
      <c r="BK75" s="26" t="str">
        <f t="shared" ca="1" si="104"/>
        <v/>
      </c>
      <c r="BL75" s="26" t="str">
        <f t="shared" ca="1" si="105"/>
        <v/>
      </c>
      <c r="BM75" s="26" t="str">
        <f t="shared" ca="1" si="106"/>
        <v/>
      </c>
      <c r="BN75" s="27" t="str">
        <f t="shared" ca="1" si="107"/>
        <v/>
      </c>
      <c r="BO75" s="284" t="str">
        <f t="shared" ca="1" si="141"/>
        <v/>
      </c>
      <c r="BP75" s="167" t="str">
        <f t="shared" ca="1" si="142"/>
        <v/>
      </c>
      <c r="BQ75" s="167" t="str">
        <f t="shared" ca="1" si="143"/>
        <v/>
      </c>
      <c r="BR75" s="167" t="str">
        <f t="shared" ca="1" si="144"/>
        <v/>
      </c>
      <c r="BS75" s="167" t="str">
        <f t="shared" ca="1" si="145"/>
        <v/>
      </c>
      <c r="BT75" s="167" t="str">
        <f t="shared" ca="1" si="146"/>
        <v/>
      </c>
      <c r="BU75" s="167" t="str">
        <f t="shared" ca="1" si="147"/>
        <v/>
      </c>
      <c r="BV75" s="167" t="str">
        <f t="shared" ca="1" si="148"/>
        <v/>
      </c>
      <c r="BW75" s="32" t="str">
        <f t="shared" ca="1" si="149"/>
        <v/>
      </c>
      <c r="BX75" s="113"/>
      <c r="BY75" s="73"/>
      <c r="BZ75" s="73" t="str">
        <f t="shared" ca="1" si="78"/>
        <v/>
      </c>
      <c r="CA75" s="252" t="str">
        <f t="shared" ca="1" si="79"/>
        <v/>
      </c>
      <c r="CB75" s="252" t="str">
        <f t="shared" ca="1" si="80"/>
        <v/>
      </c>
      <c r="CC75" s="252" t="str">
        <f t="shared" ca="1" si="81"/>
        <v/>
      </c>
      <c r="CD75" s="94"/>
      <c r="CE75" s="92">
        <f ca="1">'Product Codes'!G68</f>
        <v>0</v>
      </c>
      <c r="CF75" s="94"/>
      <c r="CG75" s="94"/>
      <c r="CH75" s="94"/>
      <c r="CI75" s="93"/>
      <c r="CJ75" s="93"/>
      <c r="CK75" s="93"/>
      <c r="CL75" s="93"/>
      <c r="CM75" s="93"/>
      <c r="CN75" s="93"/>
      <c r="CO75" s="93"/>
      <c r="CP75" s="93"/>
      <c r="CQ75" s="93"/>
      <c r="CR75" s="93"/>
      <c r="CS75" s="93"/>
      <c r="CT75" s="93"/>
      <c r="CU75" s="93"/>
      <c r="CV75" s="93"/>
      <c r="CW75" s="93"/>
      <c r="CX75" s="93"/>
      <c r="CY75" s="93"/>
      <c r="CZ75" s="93"/>
      <c r="DA75" s="93"/>
      <c r="DB75" s="93"/>
      <c r="DC75" s="93"/>
      <c r="DD75" s="93"/>
      <c r="DE75" s="93"/>
      <c r="DF75" s="93"/>
      <c r="DG75" s="93"/>
      <c r="DH75" s="93"/>
      <c r="DI75" s="93"/>
      <c r="DJ75" s="93"/>
      <c r="DK75" s="93"/>
      <c r="DL75" s="93"/>
      <c r="DM75" s="93"/>
      <c r="DN75" s="93"/>
      <c r="DO75" s="93"/>
      <c r="DP75" s="93"/>
      <c r="DQ75" s="93"/>
      <c r="DR75" s="93"/>
      <c r="DS75" s="93"/>
      <c r="DT75" s="93"/>
      <c r="DU75" s="93"/>
      <c r="DV75" s="93"/>
      <c r="DW75" s="93"/>
      <c r="DX75" s="93"/>
      <c r="DY75" s="93"/>
      <c r="DZ75" s="93"/>
      <c r="EA75" s="93"/>
      <c r="EB75" s="93"/>
      <c r="EC75" s="93"/>
      <c r="ED75" s="93"/>
      <c r="EE75" s="93"/>
      <c r="EF75" s="93"/>
      <c r="EG75" s="93"/>
      <c r="EH75" s="93"/>
      <c r="EI75" s="93"/>
      <c r="EJ75" s="93"/>
      <c r="EK75" s="93"/>
      <c r="EL75" s="93"/>
      <c r="EM75" s="93"/>
      <c r="EN75" s="93"/>
      <c r="EO75" s="93"/>
      <c r="EP75" s="93"/>
      <c r="EQ75" s="93"/>
      <c r="ER75" s="93"/>
      <c r="ES75" s="93"/>
      <c r="ET75" s="93"/>
      <c r="EU75" s="93"/>
      <c r="EV75" s="93"/>
      <c r="EW75" s="93"/>
      <c r="EX75" s="93"/>
      <c r="EY75" s="93"/>
      <c r="EZ75" s="93"/>
      <c r="FA75" s="93"/>
      <c r="FB75" s="93"/>
      <c r="FC75" s="93"/>
      <c r="FD75" s="93"/>
      <c r="FE75" s="93"/>
      <c r="FF75" s="93"/>
      <c r="FG75" s="93"/>
      <c r="FH75" s="93"/>
      <c r="FI75" s="93"/>
      <c r="FJ75" s="93"/>
      <c r="FK75" s="93"/>
      <c r="FL75" s="93"/>
      <c r="FM75" s="93"/>
      <c r="FN75" s="93"/>
      <c r="FO75" s="93"/>
      <c r="FP75" s="93"/>
      <c r="FQ75" s="93"/>
      <c r="FR75" s="93"/>
      <c r="FS75" s="93"/>
      <c r="FT75" s="93"/>
      <c r="FU75" s="93"/>
      <c r="FV75" s="93"/>
    </row>
    <row r="76" spans="1:178" s="92" customFormat="1" ht="15" customHeight="1" thickBot="1" x14ac:dyDescent="0.3">
      <c r="A76" s="94"/>
      <c r="B76" s="94"/>
      <c r="C76" s="234" t="str">
        <f ca="1">CONCATENATE(SelectionData!D76,N76)</f>
        <v>Takka toiminto aktivointi (DI)</v>
      </c>
      <c r="D76" s="118" t="s">
        <v>50</v>
      </c>
      <c r="E76" s="55" t="str">
        <f t="shared" si="120"/>
        <v>€</v>
      </c>
      <c r="F76" s="217" t="str">
        <f t="shared" ca="1" si="77"/>
        <v/>
      </c>
      <c r="G76" s="200"/>
      <c r="H76" s="200"/>
      <c r="I76" s="217" t="str">
        <f t="shared" si="124"/>
        <v>-</v>
      </c>
      <c r="J76" s="104"/>
      <c r="K76" s="115"/>
      <c r="L76" s="95"/>
      <c r="M76" s="95" t="str">
        <f t="shared" si="127"/>
        <v>-</v>
      </c>
      <c r="N76" s="95" t="str">
        <f>""</f>
        <v/>
      </c>
      <c r="O76" s="95" t="str">
        <f t="shared" si="131"/>
        <v/>
      </c>
      <c r="P76" s="95" t="str">
        <f t="shared" ca="1" si="128"/>
        <v/>
      </c>
      <c r="Q76" s="80" t="str">
        <f t="shared" ca="1" si="129"/>
        <v/>
      </c>
      <c r="R76" s="80" t="str">
        <f t="shared" ca="1" si="130"/>
        <v/>
      </c>
      <c r="S76" s="96" t="str">
        <f t="shared" si="132"/>
        <v/>
      </c>
      <c r="T76" s="97" t="str">
        <f t="shared" si="126"/>
        <v>[204-Control Switch]</v>
      </c>
      <c r="U76" s="95" t="s">
        <v>532</v>
      </c>
      <c r="V76" s="95"/>
      <c r="W76" s="95"/>
      <c r="X76" s="95"/>
      <c r="Y76" s="298" t="str">
        <f t="shared" ca="1" si="150"/>
        <v xml:space="preserve"> [401-DI</v>
      </c>
      <c r="Z76" s="271" t="str">
        <f t="shared" ca="1" si="133"/>
        <v/>
      </c>
      <c r="AA76" s="271" t="str">
        <f t="shared" ca="1" si="134"/>
        <v/>
      </c>
      <c r="AB76" s="271" t="str">
        <f t="shared" ca="1" si="135"/>
        <v xml:space="preserve"> [401-DI</v>
      </c>
      <c r="AC76" s="108" t="str">
        <f ca="1">SelectionData!C76</f>
        <v>DI</v>
      </c>
      <c r="AD76" s="109">
        <f t="shared" ca="1" si="84"/>
        <v>0</v>
      </c>
      <c r="AE76" s="110">
        <f t="shared" ca="1" si="136"/>
        <v>0</v>
      </c>
      <c r="AF76" s="110">
        <f t="shared" ca="1" si="85"/>
        <v>0</v>
      </c>
      <c r="AG76" s="110">
        <f t="shared" ca="1" si="95"/>
        <v>0</v>
      </c>
      <c r="AH76" s="110">
        <f t="shared" ca="1" si="96"/>
        <v>0</v>
      </c>
      <c r="AI76" s="110">
        <f t="shared" ca="1" si="86"/>
        <v>0</v>
      </c>
      <c r="AJ76" s="110">
        <f t="shared" ca="1" si="87"/>
        <v>0</v>
      </c>
      <c r="AK76" s="110">
        <f t="shared" ca="1" si="88"/>
        <v>0</v>
      </c>
      <c r="AL76" s="110">
        <f t="shared" ca="1" si="89"/>
        <v>0</v>
      </c>
      <c r="AM76" s="110">
        <f t="shared" ca="1" si="137"/>
        <v>0</v>
      </c>
      <c r="AN76" s="110">
        <f t="shared" ca="1" si="138"/>
        <v>0</v>
      </c>
      <c r="AO76" s="110">
        <f t="shared" ca="1" si="90"/>
        <v>0</v>
      </c>
      <c r="AP76" s="111">
        <f t="shared" ca="1" si="91"/>
        <v>0</v>
      </c>
      <c r="AQ76" s="111">
        <f t="shared" ca="1" si="139"/>
        <v>0</v>
      </c>
      <c r="AR76" s="112">
        <f t="shared" ca="1" si="140"/>
        <v>0</v>
      </c>
      <c r="AS76" s="25">
        <f ca="1">IF(AND(SUM(AS$7:AS75)=1, SUM($AR76:AR76)=1,OR($AH76=1,$AG76=1)),1,0)</f>
        <v>0</v>
      </c>
      <c r="AT76" s="25">
        <f ca="1">IF(AND(SUM(AT$7:AT75)=1, SUM($AR76:AS76)=1,OR($AH76=1,$AG76=1)),1,0)</f>
        <v>0</v>
      </c>
      <c r="AU76" s="26">
        <f ca="1">IF(AND(SUM(AU$7:AU75)=1, SUM($AR76:AT76)=1,OR($AH76=1,AF76=1),SUM(AZ$7:AZ75)&lt;2),1,0)</f>
        <v>0</v>
      </c>
      <c r="AV76" s="26">
        <f ca="1">IF(AND(SUM(AV$7:AV75)=1, SUM($AR76:AU76)=1,OR($AI76=1,$AJ76=1,$AH76=1,$AF76=1)),1,0)</f>
        <v>0</v>
      </c>
      <c r="AW76" s="26">
        <f ca="1">IF(AND(SUM(AW$7:AW75)=1, SUM($AR76:AV76)=1,OR($AI76=1,$AJ76=1,$AH76=1,$AF76=1)),1,0)</f>
        <v>0</v>
      </c>
      <c r="AX76" s="26">
        <f ca="1">IF(AND(SUM(AX$7:AX75)=1, SUM($AR76:AW76)=1,OR($AI76=1,$AJ76=1,$AH76=1,$AF76=1)),1,0)</f>
        <v>0</v>
      </c>
      <c r="AY76" s="26">
        <f ca="1">IF(AND(SUM(AY$7:AY75)=1, SUM($AR76:AX76)=1,OR($AI76=1,$AJ76=1,$AH76=1,$AF76=1)),1,0)</f>
        <v>0</v>
      </c>
      <c r="AZ76" s="26">
        <f ca="1">IF(AND(SUM(AZ$7:AZ75)=1, SUM($AR76:AY76)=1,SUM(AU$7:AU75)&lt;2,OR(AI76=1,AJ76=1,AF76=1)),1,0)</f>
        <v>0</v>
      </c>
      <c r="BA76" s="26">
        <f ca="1">IF(AND(SUM(BA$7:BA75)=1,OR($AK76=1)),1,0)</f>
        <v>0</v>
      </c>
      <c r="BB76" s="26">
        <f ca="1">IF(AND(SUM(BB$7:BB75)=1,OR($AD76=1)),1,0)</f>
        <v>0</v>
      </c>
      <c r="BC76" s="27">
        <f ca="1">IF(SUM($AR76:BB76)=1,1,0)</f>
        <v>0</v>
      </c>
      <c r="BD76" s="28" t="str">
        <f t="shared" ca="1" si="97"/>
        <v/>
      </c>
      <c r="BE76" s="26" t="str">
        <f t="shared" ca="1" si="98"/>
        <v/>
      </c>
      <c r="BF76" s="26" t="str">
        <f t="shared" ca="1" si="99"/>
        <v/>
      </c>
      <c r="BG76" s="26" t="str">
        <f t="shared" ca="1" si="100"/>
        <v/>
      </c>
      <c r="BH76" s="26" t="str">
        <f t="shared" ca="1" si="101"/>
        <v/>
      </c>
      <c r="BI76" s="26" t="str">
        <f t="shared" ca="1" si="102"/>
        <v/>
      </c>
      <c r="BJ76" s="26" t="str">
        <f t="shared" ca="1" si="103"/>
        <v/>
      </c>
      <c r="BK76" s="26" t="str">
        <f t="shared" ca="1" si="104"/>
        <v/>
      </c>
      <c r="BL76" s="26" t="str">
        <f t="shared" ca="1" si="105"/>
        <v/>
      </c>
      <c r="BM76" s="26" t="str">
        <f t="shared" ca="1" si="106"/>
        <v/>
      </c>
      <c r="BN76" s="27" t="str">
        <f t="shared" ca="1" si="107"/>
        <v/>
      </c>
      <c r="BO76" s="284" t="str">
        <f t="shared" ca="1" si="141"/>
        <v/>
      </c>
      <c r="BP76" s="167" t="str">
        <f t="shared" ca="1" si="142"/>
        <v/>
      </c>
      <c r="BQ76" s="167" t="str">
        <f t="shared" ca="1" si="143"/>
        <v/>
      </c>
      <c r="BR76" s="167" t="str">
        <f t="shared" ca="1" si="144"/>
        <v/>
      </c>
      <c r="BS76" s="167" t="str">
        <f t="shared" ca="1" si="145"/>
        <v/>
      </c>
      <c r="BT76" s="167" t="str">
        <f t="shared" ca="1" si="146"/>
        <v/>
      </c>
      <c r="BU76" s="167" t="str">
        <f t="shared" ca="1" si="147"/>
        <v/>
      </c>
      <c r="BV76" s="167" t="str">
        <f t="shared" ca="1" si="148"/>
        <v/>
      </c>
      <c r="BW76" s="32" t="str">
        <f t="shared" ca="1" si="149"/>
        <v/>
      </c>
      <c r="BX76" s="113"/>
      <c r="BY76" s="73"/>
      <c r="BZ76" s="73" t="str">
        <f t="shared" ca="1" si="78"/>
        <v/>
      </c>
      <c r="CA76" s="252" t="str">
        <f t="shared" ca="1" si="79"/>
        <v/>
      </c>
      <c r="CB76" s="252" t="str">
        <f t="shared" ca="1" si="80"/>
        <v/>
      </c>
      <c r="CC76" s="252" t="str">
        <f t="shared" ca="1" si="81"/>
        <v/>
      </c>
      <c r="CD76" s="94"/>
      <c r="CE76" s="92">
        <f ca="1">'Product Codes'!G69</f>
        <v>0</v>
      </c>
      <c r="CF76" s="94"/>
      <c r="CG76" s="94"/>
      <c r="CH76" s="94"/>
      <c r="CI76" s="93"/>
      <c r="CJ76" s="93"/>
      <c r="CK76" s="93"/>
      <c r="CL76" s="93"/>
      <c r="CM76" s="93"/>
      <c r="CN76" s="93"/>
      <c r="CO76" s="93"/>
      <c r="CP76" s="93"/>
      <c r="CQ76" s="93"/>
      <c r="CR76" s="93"/>
      <c r="CS76" s="93"/>
      <c r="CT76" s="93"/>
      <c r="CU76" s="93"/>
      <c r="CV76" s="93"/>
      <c r="CW76" s="93"/>
      <c r="CX76" s="93"/>
      <c r="CY76" s="93"/>
      <c r="CZ76" s="93"/>
      <c r="DA76" s="93"/>
      <c r="DB76" s="93"/>
      <c r="DC76" s="93"/>
      <c r="DD76" s="93"/>
      <c r="DE76" s="93"/>
      <c r="DF76" s="93"/>
      <c r="DG76" s="93"/>
      <c r="DH76" s="93"/>
      <c r="DI76" s="93"/>
      <c r="DJ76" s="93"/>
      <c r="DK76" s="93"/>
      <c r="DL76" s="93"/>
      <c r="DM76" s="93"/>
      <c r="DN76" s="93"/>
      <c r="DO76" s="93"/>
      <c r="DP76" s="93"/>
      <c r="DQ76" s="93"/>
      <c r="DR76" s="93"/>
      <c r="DS76" s="93"/>
      <c r="DT76" s="93"/>
      <c r="DU76" s="93"/>
      <c r="DV76" s="93"/>
      <c r="DW76" s="93"/>
      <c r="DX76" s="93"/>
      <c r="DY76" s="93"/>
      <c r="DZ76" s="93"/>
      <c r="EA76" s="93"/>
      <c r="EB76" s="93"/>
      <c r="EC76" s="93"/>
      <c r="ED76" s="93"/>
      <c r="EE76" s="93"/>
      <c r="EF76" s="93"/>
      <c r="EG76" s="93"/>
      <c r="EH76" s="93"/>
      <c r="EI76" s="93"/>
      <c r="EJ76" s="93"/>
      <c r="EK76" s="93"/>
      <c r="EL76" s="93"/>
      <c r="EM76" s="93"/>
      <c r="EN76" s="93"/>
      <c r="EO76" s="93"/>
      <c r="EP76" s="93"/>
      <c r="EQ76" s="93"/>
      <c r="ER76" s="93"/>
      <c r="ES76" s="93"/>
      <c r="ET76" s="93"/>
      <c r="EU76" s="93"/>
      <c r="EV76" s="93"/>
      <c r="EW76" s="93"/>
      <c r="EX76" s="93"/>
      <c r="EY76" s="93"/>
      <c r="EZ76" s="93"/>
      <c r="FA76" s="93"/>
      <c r="FB76" s="93"/>
      <c r="FC76" s="93"/>
      <c r="FD76" s="93"/>
      <c r="FE76" s="93"/>
      <c r="FF76" s="93"/>
      <c r="FG76" s="93"/>
      <c r="FH76" s="93"/>
      <c r="FI76" s="93"/>
      <c r="FJ76" s="93"/>
      <c r="FK76" s="93"/>
      <c r="FL76" s="93"/>
      <c r="FM76" s="93"/>
      <c r="FN76" s="93"/>
      <c r="FO76" s="93"/>
      <c r="FP76" s="93"/>
      <c r="FQ76" s="93"/>
      <c r="FR76" s="93"/>
      <c r="FS76" s="93"/>
      <c r="FT76" s="93"/>
      <c r="FU76" s="93"/>
      <c r="FV76" s="93"/>
    </row>
    <row r="77" spans="1:178" s="92" customFormat="1" ht="15" customHeight="1" thickBot="1" x14ac:dyDescent="0.3">
      <c r="A77" s="94"/>
      <c r="B77" s="94"/>
      <c r="C77" s="233" t="str">
        <f ca="1">CONCATENATE(SelectionData!D77,N77)</f>
        <v>Liesikuputoiminto ohjaus (DI)</v>
      </c>
      <c r="D77" s="118" t="s">
        <v>50</v>
      </c>
      <c r="E77" s="55" t="str">
        <f t="shared" si="120"/>
        <v>€</v>
      </c>
      <c r="F77" s="215" t="str">
        <f t="shared" ca="1" si="77"/>
        <v/>
      </c>
      <c r="G77" s="202"/>
      <c r="H77" s="202"/>
      <c r="I77" s="215" t="str">
        <f t="shared" ca="1" si="124"/>
        <v>-</v>
      </c>
      <c r="J77" s="104"/>
      <c r="K77" s="115"/>
      <c r="L77" s="95"/>
      <c r="M77" s="95" t="str">
        <f t="shared" ca="1" si="127"/>
        <v>-</v>
      </c>
      <c r="N77" s="116" t="str">
        <f ca="1">IF(AND(HOOD_SW="-",OR(HOOD_INC=SelectionData!I72,HOOD_INC=SelectionData!J72,HOOD_INC=SelectionData!K72)),Valintaohjelma!N3,"")</f>
        <v/>
      </c>
      <c r="O77" s="95" t="str">
        <f t="shared" si="131"/>
        <v/>
      </c>
      <c r="P77" s="95" t="str">
        <f t="shared" ca="1" si="128"/>
        <v/>
      </c>
      <c r="Q77" s="80" t="str">
        <f t="shared" ca="1" si="129"/>
        <v/>
      </c>
      <c r="R77" s="80" t="str">
        <f t="shared" ca="1" si="130"/>
        <v/>
      </c>
      <c r="S77" s="96" t="str">
        <f t="shared" si="132"/>
        <v/>
      </c>
      <c r="T77" s="97" t="str">
        <f t="shared" si="126"/>
        <v>[204-Control Switch]</v>
      </c>
      <c r="U77" s="95" t="s">
        <v>532</v>
      </c>
      <c r="V77" s="95"/>
      <c r="W77" s="95"/>
      <c r="X77" s="95"/>
      <c r="Y77" s="298" t="str">
        <f t="shared" ca="1" si="150"/>
        <v xml:space="preserve"> [401-DI</v>
      </c>
      <c r="Z77" s="271" t="str">
        <f t="shared" ca="1" si="133"/>
        <v/>
      </c>
      <c r="AA77" s="271" t="str">
        <f t="shared" ca="1" si="134"/>
        <v/>
      </c>
      <c r="AB77" s="271" t="str">
        <f t="shared" ca="1" si="135"/>
        <v xml:space="preserve"> [401-DI</v>
      </c>
      <c r="AC77" s="108" t="str">
        <f ca="1">SelectionData!C77</f>
        <v>DI</v>
      </c>
      <c r="AD77" s="109">
        <f t="shared" ca="1" si="84"/>
        <v>0</v>
      </c>
      <c r="AE77" s="110">
        <f t="shared" ca="1" si="136"/>
        <v>0</v>
      </c>
      <c r="AF77" s="110">
        <f t="shared" ca="1" si="85"/>
        <v>0</v>
      </c>
      <c r="AG77" s="110">
        <f t="shared" ca="1" si="95"/>
        <v>0</v>
      </c>
      <c r="AH77" s="110">
        <f t="shared" ca="1" si="96"/>
        <v>0</v>
      </c>
      <c r="AI77" s="110">
        <f t="shared" ca="1" si="86"/>
        <v>0</v>
      </c>
      <c r="AJ77" s="110">
        <f t="shared" ca="1" si="87"/>
        <v>0</v>
      </c>
      <c r="AK77" s="110">
        <f t="shared" ca="1" si="88"/>
        <v>0</v>
      </c>
      <c r="AL77" s="110">
        <f t="shared" ca="1" si="89"/>
        <v>0</v>
      </c>
      <c r="AM77" s="110">
        <f t="shared" ca="1" si="137"/>
        <v>0</v>
      </c>
      <c r="AN77" s="110">
        <f t="shared" ca="1" si="138"/>
        <v>0</v>
      </c>
      <c r="AO77" s="110">
        <f t="shared" ca="1" si="90"/>
        <v>0</v>
      </c>
      <c r="AP77" s="111">
        <f t="shared" ca="1" si="91"/>
        <v>0</v>
      </c>
      <c r="AQ77" s="111">
        <f t="shared" ca="1" si="139"/>
        <v>0</v>
      </c>
      <c r="AR77" s="112">
        <f t="shared" ca="1" si="140"/>
        <v>0</v>
      </c>
      <c r="AS77" s="25">
        <f ca="1">IF(AND(SUM(AS$7:AS76)=1, SUM($AR77:AR77)=1,OR($AH77=1,$AG77=1)),1,0)</f>
        <v>0</v>
      </c>
      <c r="AT77" s="25">
        <f ca="1">IF(AND(SUM(AT$7:AT76)=1, SUM($AR77:AS77)=1,OR($AH77=1,$AG77=1)),1,0)</f>
        <v>0</v>
      </c>
      <c r="AU77" s="26">
        <f ca="1">IF(AND(SUM(AU$7:AU76)=1, SUM($AR77:AT77)=1,OR($AH77=1,AF77=1),SUM(AZ$7:AZ76)&lt;2),1,0)</f>
        <v>0</v>
      </c>
      <c r="AV77" s="26">
        <f ca="1">IF(AND(SUM(AV$7:AV76)=1, SUM($AR77:AU77)=1,OR($AI77=1,$AJ77=1,$AH77=1,$AF77=1)),1,0)</f>
        <v>0</v>
      </c>
      <c r="AW77" s="26">
        <f ca="1">IF(AND(SUM(AW$7:AW76)=1, SUM($AR77:AV77)=1,OR($AI77=1,$AJ77=1,$AH77=1,$AF77=1)),1,0)</f>
        <v>0</v>
      </c>
      <c r="AX77" s="26">
        <f ca="1">IF(AND(SUM(AX$7:AX76)=1, SUM($AR77:AW77)=1,OR($AI77=1,$AJ77=1,$AH77=1,$AF77=1)),1,0)</f>
        <v>0</v>
      </c>
      <c r="AY77" s="26">
        <f ca="1">IF(AND(SUM(AY$7:AY76)=1, SUM($AR77:AX77)=1,OR($AI77=1,$AJ77=1,$AH77=1,$AF77=1)),1,0)</f>
        <v>0</v>
      </c>
      <c r="AZ77" s="26">
        <f ca="1">IF(AND(SUM(AZ$7:AZ76)=1, SUM($AR77:AY77)=1,SUM(AU$7:AU76)&lt;2,OR(AI77=1,AJ77=1,AF77=1)),1,0)</f>
        <v>0</v>
      </c>
      <c r="BA77" s="26">
        <f ca="1">IF(AND(SUM(BA$7:BA76)=1,OR($AK77=1)),1,0)</f>
        <v>0</v>
      </c>
      <c r="BB77" s="26">
        <f ca="1">IF(AND(SUM(BB$7:BB76)=1,OR($AD77=1)),1,0)</f>
        <v>0</v>
      </c>
      <c r="BC77" s="27">
        <f ca="1">IF(SUM($AR77:BB77)=1,1,0)</f>
        <v>0</v>
      </c>
      <c r="BD77" s="28" t="str">
        <f t="shared" ca="1" si="97"/>
        <v/>
      </c>
      <c r="BE77" s="26" t="str">
        <f t="shared" ca="1" si="98"/>
        <v/>
      </c>
      <c r="BF77" s="26" t="str">
        <f t="shared" ca="1" si="99"/>
        <v/>
      </c>
      <c r="BG77" s="26" t="str">
        <f t="shared" ca="1" si="100"/>
        <v/>
      </c>
      <c r="BH77" s="26" t="str">
        <f t="shared" ca="1" si="101"/>
        <v/>
      </c>
      <c r="BI77" s="26" t="str">
        <f t="shared" ca="1" si="102"/>
        <v/>
      </c>
      <c r="BJ77" s="26" t="str">
        <f t="shared" ca="1" si="103"/>
        <v/>
      </c>
      <c r="BK77" s="26" t="str">
        <f t="shared" ca="1" si="104"/>
        <v/>
      </c>
      <c r="BL77" s="26" t="str">
        <f t="shared" ca="1" si="105"/>
        <v/>
      </c>
      <c r="BM77" s="26" t="str">
        <f t="shared" ca="1" si="106"/>
        <v/>
      </c>
      <c r="BN77" s="27" t="str">
        <f t="shared" ca="1" si="107"/>
        <v/>
      </c>
      <c r="BO77" s="284" t="str">
        <f t="shared" ca="1" si="141"/>
        <v/>
      </c>
      <c r="BP77" s="167" t="str">
        <f t="shared" ca="1" si="142"/>
        <v/>
      </c>
      <c r="BQ77" s="167" t="str">
        <f t="shared" ca="1" si="143"/>
        <v/>
      </c>
      <c r="BR77" s="167" t="str">
        <f t="shared" ca="1" si="144"/>
        <v/>
      </c>
      <c r="BS77" s="167" t="str">
        <f t="shared" ca="1" si="145"/>
        <v/>
      </c>
      <c r="BT77" s="167" t="str">
        <f t="shared" ca="1" si="146"/>
        <v/>
      </c>
      <c r="BU77" s="167" t="str">
        <f t="shared" ca="1" si="147"/>
        <v/>
      </c>
      <c r="BV77" s="167" t="str">
        <f t="shared" ca="1" si="148"/>
        <v/>
      </c>
      <c r="BW77" s="32" t="str">
        <f t="shared" ca="1" si="149"/>
        <v/>
      </c>
      <c r="BX77" s="113"/>
      <c r="BY77" s="73"/>
      <c r="BZ77" s="73" t="str">
        <f t="shared" ca="1" si="78"/>
        <v/>
      </c>
      <c r="CA77" s="252" t="str">
        <f t="shared" ca="1" si="79"/>
        <v/>
      </c>
      <c r="CB77" s="252" t="str">
        <f t="shared" ca="1" si="80"/>
        <v/>
      </c>
      <c r="CC77" s="252" t="str">
        <f t="shared" ca="1" si="81"/>
        <v/>
      </c>
      <c r="CD77" s="94"/>
      <c r="CE77" s="92">
        <f ca="1">'Product Codes'!G70</f>
        <v>0</v>
      </c>
      <c r="CF77" s="94"/>
      <c r="CG77" s="94"/>
      <c r="CH77" s="94"/>
      <c r="CI77" s="93"/>
      <c r="CJ77" s="93"/>
      <c r="CK77" s="93"/>
      <c r="CL77" s="93"/>
      <c r="CM77" s="93"/>
      <c r="CN77" s="93"/>
      <c r="CO77" s="93"/>
      <c r="CP77" s="93"/>
      <c r="CQ77" s="93"/>
      <c r="CR77" s="93"/>
      <c r="CS77" s="93"/>
      <c r="CT77" s="93"/>
      <c r="CU77" s="93"/>
      <c r="CV77" s="93"/>
      <c r="CW77" s="93"/>
      <c r="CX77" s="93"/>
      <c r="CY77" s="93"/>
      <c r="CZ77" s="93"/>
      <c r="DA77" s="93"/>
      <c r="DB77" s="93"/>
      <c r="DC77" s="93"/>
      <c r="DD77" s="93"/>
      <c r="DE77" s="93"/>
      <c r="DF77" s="93"/>
      <c r="DG77" s="93"/>
      <c r="DH77" s="93"/>
      <c r="DI77" s="93"/>
      <c r="DJ77" s="93"/>
      <c r="DK77" s="93"/>
      <c r="DL77" s="93"/>
      <c r="DM77" s="93"/>
      <c r="DN77" s="93"/>
      <c r="DO77" s="93"/>
      <c r="DP77" s="93"/>
      <c r="DQ77" s="93"/>
      <c r="DR77" s="93"/>
      <c r="DS77" s="93"/>
      <c r="DT77" s="93"/>
      <c r="DU77" s="93"/>
      <c r="DV77" s="93"/>
      <c r="DW77" s="93"/>
      <c r="DX77" s="93"/>
      <c r="DY77" s="93"/>
      <c r="DZ77" s="93"/>
      <c r="EA77" s="93"/>
      <c r="EB77" s="93"/>
      <c r="EC77" s="93"/>
      <c r="ED77" s="93"/>
      <c r="EE77" s="93"/>
      <c r="EF77" s="93"/>
      <c r="EG77" s="93"/>
      <c r="EH77" s="93"/>
      <c r="EI77" s="93"/>
      <c r="EJ77" s="93"/>
      <c r="EK77" s="93"/>
      <c r="EL77" s="93"/>
      <c r="EM77" s="93"/>
      <c r="EN77" s="93"/>
      <c r="EO77" s="93"/>
      <c r="EP77" s="93"/>
      <c r="EQ77" s="93"/>
      <c r="ER77" s="93"/>
      <c r="ES77" s="93"/>
      <c r="ET77" s="93"/>
      <c r="EU77" s="93"/>
      <c r="EV77" s="93"/>
      <c r="EW77" s="93"/>
      <c r="EX77" s="93"/>
      <c r="EY77" s="93"/>
      <c r="EZ77" s="93"/>
      <c r="FA77" s="93"/>
      <c r="FB77" s="93"/>
      <c r="FC77" s="93"/>
      <c r="FD77" s="93"/>
      <c r="FE77" s="93"/>
      <c r="FF77" s="93"/>
      <c r="FG77" s="93"/>
      <c r="FH77" s="93"/>
      <c r="FI77" s="93"/>
      <c r="FJ77" s="93"/>
      <c r="FK77" s="93"/>
      <c r="FL77" s="93"/>
      <c r="FM77" s="93"/>
      <c r="FN77" s="93"/>
      <c r="FO77" s="93"/>
      <c r="FP77" s="93"/>
      <c r="FQ77" s="93"/>
      <c r="FR77" s="93"/>
      <c r="FS77" s="93"/>
      <c r="FT77" s="93"/>
      <c r="FU77" s="93"/>
      <c r="FV77" s="93"/>
    </row>
    <row r="78" spans="1:178" s="92" customFormat="1" ht="15" customHeight="1" thickBot="1" x14ac:dyDescent="0.3">
      <c r="A78" s="94"/>
      <c r="B78" s="94"/>
      <c r="C78" s="234" t="str">
        <f ca="1">CONCATENATE(SelectionData!D78,N78)</f>
        <v>Keskuspölynimuritoiminto ohjaus (DI)</v>
      </c>
      <c r="D78" s="118" t="s">
        <v>50</v>
      </c>
      <c r="E78" s="55" t="str">
        <f t="shared" si="120"/>
        <v>€</v>
      </c>
      <c r="F78" s="217" t="str">
        <f t="shared" ref="F78:F140" ca="1" si="151">CONCATENATE(L78,BD78,BE78,BF78,BG78,BH78,BI78,BJ78,BK78,BL78,BM78,BN78)</f>
        <v/>
      </c>
      <c r="G78" s="200"/>
      <c r="H78" s="200"/>
      <c r="I78" s="217" t="str">
        <f t="shared" si="124"/>
        <v>-</v>
      </c>
      <c r="J78" s="104"/>
      <c r="K78" s="115"/>
      <c r="L78" s="95"/>
      <c r="M78" s="95" t="str">
        <f t="shared" si="127"/>
        <v>-</v>
      </c>
      <c r="N78" s="95" t="str">
        <f>""</f>
        <v/>
      </c>
      <c r="O78" s="95" t="str">
        <f t="shared" si="131"/>
        <v/>
      </c>
      <c r="P78" s="95" t="str">
        <f t="shared" ca="1" si="128"/>
        <v/>
      </c>
      <c r="Q78" s="80" t="str">
        <f t="shared" ca="1" si="129"/>
        <v/>
      </c>
      <c r="R78" s="80" t="str">
        <f t="shared" ca="1" si="130"/>
        <v/>
      </c>
      <c r="S78" s="96" t="str">
        <f t="shared" si="132"/>
        <v/>
      </c>
      <c r="T78" s="97" t="str">
        <f t="shared" si="126"/>
        <v>[204-Control Switch]</v>
      </c>
      <c r="U78" s="95" t="s">
        <v>532</v>
      </c>
      <c r="V78" s="95"/>
      <c r="W78" s="95"/>
      <c r="X78" s="95"/>
      <c r="Y78" s="298" t="str">
        <f t="shared" ca="1" si="150"/>
        <v xml:space="preserve"> [401-DI</v>
      </c>
      <c r="Z78" s="271" t="str">
        <f t="shared" ca="1" si="133"/>
        <v/>
      </c>
      <c r="AA78" s="271" t="str">
        <f t="shared" ca="1" si="134"/>
        <v/>
      </c>
      <c r="AB78" s="271" t="str">
        <f t="shared" ca="1" si="135"/>
        <v xml:space="preserve"> [401-DI</v>
      </c>
      <c r="AC78" s="108" t="str">
        <f ca="1">SelectionData!C78</f>
        <v>DI</v>
      </c>
      <c r="AD78" s="109">
        <f t="shared" ca="1" si="84"/>
        <v>0</v>
      </c>
      <c r="AE78" s="110">
        <f t="shared" ca="1" si="136"/>
        <v>0</v>
      </c>
      <c r="AF78" s="110">
        <f t="shared" ca="1" si="85"/>
        <v>0</v>
      </c>
      <c r="AG78" s="110">
        <f t="shared" ca="1" si="95"/>
        <v>0</v>
      </c>
      <c r="AH78" s="110">
        <f t="shared" ca="1" si="96"/>
        <v>0</v>
      </c>
      <c r="AI78" s="110">
        <f t="shared" ca="1" si="86"/>
        <v>0</v>
      </c>
      <c r="AJ78" s="110">
        <f t="shared" ca="1" si="87"/>
        <v>0</v>
      </c>
      <c r="AK78" s="110">
        <f t="shared" ca="1" si="88"/>
        <v>0</v>
      </c>
      <c r="AL78" s="110">
        <f t="shared" ca="1" si="89"/>
        <v>0</v>
      </c>
      <c r="AM78" s="110">
        <f t="shared" ca="1" si="137"/>
        <v>0</v>
      </c>
      <c r="AN78" s="110">
        <f t="shared" ca="1" si="138"/>
        <v>0</v>
      </c>
      <c r="AO78" s="110">
        <f t="shared" ca="1" si="90"/>
        <v>0</v>
      </c>
      <c r="AP78" s="111">
        <f t="shared" ca="1" si="91"/>
        <v>0</v>
      </c>
      <c r="AQ78" s="111">
        <f t="shared" ca="1" si="139"/>
        <v>0</v>
      </c>
      <c r="AR78" s="112">
        <f t="shared" ca="1" si="140"/>
        <v>0</v>
      </c>
      <c r="AS78" s="25">
        <f ca="1">IF(AND(SUM(AS$7:AS77)=1, SUM($AR78:AR78)=1,OR($AH78=1,$AG78=1)),1,0)</f>
        <v>0</v>
      </c>
      <c r="AT78" s="25">
        <f ca="1">IF(AND(SUM(AT$7:AT77)=1, SUM($AR78:AS78)=1,OR($AH78=1,$AG78=1)),1,0)</f>
        <v>0</v>
      </c>
      <c r="AU78" s="26">
        <f ca="1">IF(AND(SUM(AU$7:AU77)=1, SUM($AR78:AT78)=1,OR($AH78=1,AF78=1),SUM(AZ$7:AZ77)&lt;2),1,0)</f>
        <v>0</v>
      </c>
      <c r="AV78" s="26">
        <f ca="1">IF(AND(SUM(AV$7:AV77)=1, SUM($AR78:AU78)=1,OR($AI78=1,$AJ78=1,$AH78=1,$AF78=1)),1,0)</f>
        <v>0</v>
      </c>
      <c r="AW78" s="26">
        <f ca="1">IF(AND(SUM(AW$7:AW77)=1, SUM($AR78:AV78)=1,OR($AI78=1,$AJ78=1,$AH78=1,$AF78=1)),1,0)</f>
        <v>0</v>
      </c>
      <c r="AX78" s="26">
        <f ca="1">IF(AND(SUM(AX$7:AX77)=1, SUM($AR78:AW78)=1,OR($AI78=1,$AJ78=1,$AH78=1,$AF78=1)),1,0)</f>
        <v>0</v>
      </c>
      <c r="AY78" s="26">
        <f ca="1">IF(AND(SUM(AY$7:AY77)=1, SUM($AR78:AX78)=1,OR($AI78=1,$AJ78=1,$AH78=1,$AF78=1)),1,0)</f>
        <v>0</v>
      </c>
      <c r="AZ78" s="26">
        <f ca="1">IF(AND(SUM(AZ$7:AZ77)=1, SUM($AR78:AY78)=1,SUM(AU$7:AU77)&lt;2,OR(AI78=1,AJ78=1,AF78=1)),1,0)</f>
        <v>0</v>
      </c>
      <c r="BA78" s="26">
        <f ca="1">IF(AND(SUM(BA$7:BA77)=1,OR($AK78=1)),1,0)</f>
        <v>0</v>
      </c>
      <c r="BB78" s="26">
        <f ca="1">IF(AND(SUM(BB$7:BB77)=1,OR($AD78=1)),1,0)</f>
        <v>0</v>
      </c>
      <c r="BC78" s="27">
        <f ca="1">IF(SUM($AR78:BB78)=1,1,0)</f>
        <v>0</v>
      </c>
      <c r="BD78" s="28" t="str">
        <f t="shared" ca="1" si="97"/>
        <v/>
      </c>
      <c r="BE78" s="26" t="str">
        <f t="shared" ca="1" si="98"/>
        <v/>
      </c>
      <c r="BF78" s="26" t="str">
        <f t="shared" ca="1" si="99"/>
        <v/>
      </c>
      <c r="BG78" s="26" t="str">
        <f t="shared" ca="1" si="100"/>
        <v/>
      </c>
      <c r="BH78" s="26" t="str">
        <f t="shared" ca="1" si="101"/>
        <v/>
      </c>
      <c r="BI78" s="26" t="str">
        <f t="shared" ca="1" si="102"/>
        <v/>
      </c>
      <c r="BJ78" s="26" t="str">
        <f t="shared" ca="1" si="103"/>
        <v/>
      </c>
      <c r="BK78" s="26" t="str">
        <f t="shared" ca="1" si="104"/>
        <v/>
      </c>
      <c r="BL78" s="26" t="str">
        <f t="shared" ca="1" si="105"/>
        <v/>
      </c>
      <c r="BM78" s="26" t="str">
        <f t="shared" ca="1" si="106"/>
        <v/>
      </c>
      <c r="BN78" s="27" t="str">
        <f t="shared" ca="1" si="107"/>
        <v/>
      </c>
      <c r="BO78" s="284" t="str">
        <f t="shared" ca="1" si="141"/>
        <v/>
      </c>
      <c r="BP78" s="167" t="str">
        <f t="shared" ca="1" si="142"/>
        <v/>
      </c>
      <c r="BQ78" s="167" t="str">
        <f t="shared" ca="1" si="143"/>
        <v/>
      </c>
      <c r="BR78" s="167" t="str">
        <f t="shared" ca="1" si="144"/>
        <v/>
      </c>
      <c r="BS78" s="167" t="str">
        <f t="shared" ca="1" si="145"/>
        <v/>
      </c>
      <c r="BT78" s="167" t="str">
        <f t="shared" ca="1" si="146"/>
        <v/>
      </c>
      <c r="BU78" s="167" t="str">
        <f t="shared" ca="1" si="147"/>
        <v/>
      </c>
      <c r="BV78" s="167" t="str">
        <f t="shared" ca="1" si="148"/>
        <v/>
      </c>
      <c r="BW78" s="32" t="str">
        <f t="shared" ca="1" si="149"/>
        <v/>
      </c>
      <c r="BX78" s="113"/>
      <c r="BY78" s="73"/>
      <c r="BZ78" s="73" t="str">
        <f t="shared" ca="1" si="78"/>
        <v/>
      </c>
      <c r="CA78" s="252" t="str">
        <f t="shared" ca="1" si="79"/>
        <v/>
      </c>
      <c r="CB78" s="252" t="str">
        <f t="shared" ca="1" si="80"/>
        <v/>
      </c>
      <c r="CC78" s="252" t="str">
        <f t="shared" ca="1" si="81"/>
        <v/>
      </c>
      <c r="CD78" s="94"/>
      <c r="CE78" s="92">
        <f ca="1">'Product Codes'!G71</f>
        <v>0</v>
      </c>
      <c r="CF78" s="94"/>
      <c r="CG78" s="94"/>
      <c r="CH78" s="94"/>
      <c r="CI78" s="93"/>
      <c r="CJ78" s="93"/>
      <c r="CK78" s="93"/>
      <c r="CL78" s="93"/>
      <c r="CM78" s="93"/>
      <c r="CN78" s="93"/>
      <c r="CO78" s="93"/>
      <c r="CP78" s="93"/>
      <c r="CQ78" s="93"/>
      <c r="CR78" s="93"/>
      <c r="CS78" s="93"/>
      <c r="CT78" s="93"/>
      <c r="CU78" s="93"/>
      <c r="CV78" s="93"/>
      <c r="CW78" s="93"/>
      <c r="CX78" s="93"/>
      <c r="CY78" s="93"/>
      <c r="CZ78" s="93"/>
      <c r="DA78" s="93"/>
      <c r="DB78" s="93"/>
      <c r="DC78" s="93"/>
      <c r="DD78" s="93"/>
      <c r="DE78" s="93"/>
      <c r="DF78" s="93"/>
      <c r="DG78" s="93"/>
      <c r="DH78" s="93"/>
      <c r="DI78" s="93"/>
      <c r="DJ78" s="93"/>
      <c r="DK78" s="93"/>
      <c r="DL78" s="93"/>
      <c r="DM78" s="93"/>
      <c r="DN78" s="93"/>
      <c r="DO78" s="93"/>
      <c r="DP78" s="93"/>
      <c r="DQ78" s="93"/>
      <c r="DR78" s="93"/>
      <c r="DS78" s="93"/>
      <c r="DT78" s="93"/>
      <c r="DU78" s="93"/>
      <c r="DV78" s="93"/>
      <c r="DW78" s="93"/>
      <c r="DX78" s="93"/>
      <c r="DY78" s="93"/>
      <c r="DZ78" s="93"/>
      <c r="EA78" s="93"/>
      <c r="EB78" s="93"/>
      <c r="EC78" s="93"/>
      <c r="ED78" s="93"/>
      <c r="EE78" s="93"/>
      <c r="EF78" s="93"/>
      <c r="EG78" s="93"/>
      <c r="EH78" s="93"/>
      <c r="EI78" s="93"/>
      <c r="EJ78" s="93"/>
      <c r="EK78" s="93"/>
      <c r="EL78" s="93"/>
      <c r="EM78" s="93"/>
      <c r="EN78" s="93"/>
      <c r="EO78" s="93"/>
      <c r="EP78" s="93"/>
      <c r="EQ78" s="93"/>
      <c r="ER78" s="93"/>
      <c r="ES78" s="93"/>
      <c r="ET78" s="93"/>
      <c r="EU78" s="93"/>
      <c r="EV78" s="93"/>
      <c r="EW78" s="93"/>
      <c r="EX78" s="93"/>
      <c r="EY78" s="93"/>
      <c r="EZ78" s="93"/>
      <c r="FA78" s="93"/>
      <c r="FB78" s="93"/>
      <c r="FC78" s="93"/>
      <c r="FD78" s="93"/>
      <c r="FE78" s="93"/>
      <c r="FF78" s="93"/>
      <c r="FG78" s="93"/>
      <c r="FH78" s="93"/>
      <c r="FI78" s="93"/>
      <c r="FJ78" s="93"/>
      <c r="FK78" s="93"/>
      <c r="FL78" s="93"/>
      <c r="FM78" s="93"/>
      <c r="FN78" s="93"/>
      <c r="FO78" s="93"/>
      <c r="FP78" s="93"/>
      <c r="FQ78" s="93"/>
      <c r="FR78" s="93"/>
      <c r="FS78" s="93"/>
      <c r="FT78" s="93"/>
      <c r="FU78" s="93"/>
      <c r="FV78" s="93"/>
    </row>
    <row r="79" spans="1:178" s="92" customFormat="1" ht="15" customHeight="1" thickBot="1" x14ac:dyDescent="0.3">
      <c r="A79" s="94"/>
      <c r="B79" s="94"/>
      <c r="C79" s="232" t="str">
        <f ca="1">CONCATENATE(SelectionData!D79,N79)</f>
        <v>Seis  ohjaus (DI)</v>
      </c>
      <c r="D79" s="118" t="s">
        <v>50</v>
      </c>
      <c r="E79" s="55" t="str">
        <f t="shared" si="120"/>
        <v>€</v>
      </c>
      <c r="F79" s="229" t="str">
        <f t="shared" ca="1" si="151"/>
        <v/>
      </c>
      <c r="G79" s="208"/>
      <c r="H79" s="208"/>
      <c r="I79" s="229" t="str">
        <f t="shared" si="124"/>
        <v>-</v>
      </c>
      <c r="J79" s="104"/>
      <c r="K79" s="115"/>
      <c r="L79" s="95"/>
      <c r="M79" s="95" t="str">
        <f t="shared" si="127"/>
        <v>-</v>
      </c>
      <c r="N79" s="95" t="str">
        <f>""</f>
        <v/>
      </c>
      <c r="O79" s="95" t="str">
        <f t="shared" si="131"/>
        <v/>
      </c>
      <c r="P79" s="95" t="str">
        <f t="shared" ca="1" si="128"/>
        <v/>
      </c>
      <c r="Q79" s="80" t="str">
        <f t="shared" ca="1" si="129"/>
        <v/>
      </c>
      <c r="R79" s="80" t="str">
        <f t="shared" ca="1" si="130"/>
        <v/>
      </c>
      <c r="S79" s="96" t="str">
        <f t="shared" si="132"/>
        <v/>
      </c>
      <c r="T79" s="97" t="str">
        <f t="shared" si="126"/>
        <v>[204-Control Switch]</v>
      </c>
      <c r="U79" s="95" t="s">
        <v>532</v>
      </c>
      <c r="V79" s="95"/>
      <c r="W79" s="95"/>
      <c r="X79" s="95"/>
      <c r="Y79" s="298" t="str">
        <f t="shared" ca="1" si="150"/>
        <v xml:space="preserve"> [401-DI</v>
      </c>
      <c r="Z79" s="271" t="str">
        <f t="shared" ca="1" si="133"/>
        <v/>
      </c>
      <c r="AA79" s="271" t="str">
        <f t="shared" ca="1" si="134"/>
        <v/>
      </c>
      <c r="AB79" s="271" t="str">
        <f t="shared" ca="1" si="135"/>
        <v xml:space="preserve"> [401-DI</v>
      </c>
      <c r="AC79" s="108" t="str">
        <f ca="1">SelectionData!C79</f>
        <v>DI</v>
      </c>
      <c r="AD79" s="109">
        <f t="shared" ca="1" si="84"/>
        <v>0</v>
      </c>
      <c r="AE79" s="110">
        <f t="shared" ca="1" si="136"/>
        <v>0</v>
      </c>
      <c r="AF79" s="110">
        <f t="shared" ca="1" si="85"/>
        <v>0</v>
      </c>
      <c r="AG79" s="110">
        <f t="shared" ca="1" si="95"/>
        <v>0</v>
      </c>
      <c r="AH79" s="110">
        <f t="shared" ca="1" si="96"/>
        <v>0</v>
      </c>
      <c r="AI79" s="110">
        <f t="shared" ca="1" si="86"/>
        <v>0</v>
      </c>
      <c r="AJ79" s="110">
        <f t="shared" ca="1" si="87"/>
        <v>0</v>
      </c>
      <c r="AK79" s="110">
        <f t="shared" ca="1" si="88"/>
        <v>0</v>
      </c>
      <c r="AL79" s="110">
        <f t="shared" ca="1" si="89"/>
        <v>0</v>
      </c>
      <c r="AM79" s="110">
        <f t="shared" ca="1" si="137"/>
        <v>0</v>
      </c>
      <c r="AN79" s="110">
        <f t="shared" ca="1" si="138"/>
        <v>0</v>
      </c>
      <c r="AO79" s="110">
        <f t="shared" ca="1" si="90"/>
        <v>0</v>
      </c>
      <c r="AP79" s="111">
        <f t="shared" ca="1" si="91"/>
        <v>0</v>
      </c>
      <c r="AQ79" s="111">
        <f t="shared" ca="1" si="139"/>
        <v>0</v>
      </c>
      <c r="AR79" s="112">
        <f t="shared" ca="1" si="140"/>
        <v>0</v>
      </c>
      <c r="AS79" s="25">
        <f ca="1">IF(AND(SUM(AS$7:AS78)=1, SUM($AR79:AR79)=1,OR($AH79=1,$AG79=1)),1,0)</f>
        <v>0</v>
      </c>
      <c r="AT79" s="25">
        <f ca="1">IF(AND(SUM(AT$7:AT78)=1, SUM($AR79:AS79)=1,OR($AH79=1,$AG79=1)),1,0)</f>
        <v>0</v>
      </c>
      <c r="AU79" s="26">
        <f ca="1">IF(AND(SUM(AU$7:AU78)=1, SUM($AR79:AT79)=1,OR($AH79=1,AF79=1),SUM(AZ$7:AZ78)&lt;2),1,0)</f>
        <v>0</v>
      </c>
      <c r="AV79" s="26">
        <f ca="1">IF(AND(SUM(AV$7:AV78)=1, SUM($AR79:AU79)=1,OR($AI79=1,$AJ79=1,$AH79=1,$AF79=1)),1,0)</f>
        <v>0</v>
      </c>
      <c r="AW79" s="26">
        <f ca="1">IF(AND(SUM(AW$7:AW78)=1, SUM($AR79:AV79)=1,OR($AI79=1,$AJ79=1,$AH79=1,$AF79=1)),1,0)</f>
        <v>0</v>
      </c>
      <c r="AX79" s="26">
        <f ca="1">IF(AND(SUM(AX$7:AX78)=1, SUM($AR79:AW79)=1,OR($AI79=1,$AJ79=1,$AH79=1,$AF79=1)),1,0)</f>
        <v>0</v>
      </c>
      <c r="AY79" s="26">
        <f ca="1">IF(AND(SUM(AY$7:AY78)=1, SUM($AR79:AX79)=1,OR($AI79=1,$AJ79=1,$AH79=1,$AF79=1)),1,0)</f>
        <v>0</v>
      </c>
      <c r="AZ79" s="26">
        <f ca="1">IF(AND(SUM(AZ$7:AZ78)=1, SUM($AR79:AY79)=1,SUM(AU$7:AU78)&lt;2,OR(AI79=1,AJ79=1,AF79=1)),1,0)</f>
        <v>0</v>
      </c>
      <c r="BA79" s="26">
        <f ca="1">IF(AND(SUM(BA$7:BA78)=1,OR($AK79=1)),1,0)</f>
        <v>0</v>
      </c>
      <c r="BB79" s="26">
        <f ca="1">IF(AND(SUM(BB$7:BB78)=1,OR($AD79=1)),1,0)</f>
        <v>0</v>
      </c>
      <c r="BC79" s="27">
        <f ca="1">IF(SUM($AR79:BB79)=1,1,0)</f>
        <v>0</v>
      </c>
      <c r="BD79" s="28" t="str">
        <f t="shared" ca="1" si="97"/>
        <v/>
      </c>
      <c r="BE79" s="26" t="str">
        <f t="shared" ca="1" si="98"/>
        <v/>
      </c>
      <c r="BF79" s="26" t="str">
        <f t="shared" ca="1" si="99"/>
        <v/>
      </c>
      <c r="BG79" s="26" t="str">
        <f t="shared" ca="1" si="100"/>
        <v/>
      </c>
      <c r="BH79" s="26" t="str">
        <f t="shared" ca="1" si="101"/>
        <v/>
      </c>
      <c r="BI79" s="26" t="str">
        <f t="shared" ca="1" si="102"/>
        <v/>
      </c>
      <c r="BJ79" s="26" t="str">
        <f t="shared" ca="1" si="103"/>
        <v/>
      </c>
      <c r="BK79" s="26" t="str">
        <f t="shared" ca="1" si="104"/>
        <v/>
      </c>
      <c r="BL79" s="26" t="str">
        <f t="shared" ca="1" si="105"/>
        <v/>
      </c>
      <c r="BM79" s="26" t="str">
        <f t="shared" ca="1" si="106"/>
        <v/>
      </c>
      <c r="BN79" s="27" t="str">
        <f t="shared" ca="1" si="107"/>
        <v/>
      </c>
      <c r="BO79" s="284" t="str">
        <f t="shared" ca="1" si="141"/>
        <v/>
      </c>
      <c r="BP79" s="167" t="str">
        <f t="shared" ca="1" si="142"/>
        <v/>
      </c>
      <c r="BQ79" s="167" t="str">
        <f t="shared" ca="1" si="143"/>
        <v/>
      </c>
      <c r="BR79" s="167" t="str">
        <f t="shared" ca="1" si="144"/>
        <v/>
      </c>
      <c r="BS79" s="167" t="str">
        <f t="shared" ca="1" si="145"/>
        <v/>
      </c>
      <c r="BT79" s="167" t="str">
        <f t="shared" ca="1" si="146"/>
        <v/>
      </c>
      <c r="BU79" s="167" t="str">
        <f t="shared" ca="1" si="147"/>
        <v/>
      </c>
      <c r="BV79" s="167" t="str">
        <f t="shared" ca="1" si="148"/>
        <v/>
      </c>
      <c r="BW79" s="32" t="str">
        <f t="shared" ca="1" si="149"/>
        <v/>
      </c>
      <c r="BX79" s="113"/>
      <c r="BY79" s="73"/>
      <c r="BZ79" s="73" t="str">
        <f t="shared" ca="1" si="78"/>
        <v/>
      </c>
      <c r="CA79" s="252" t="str">
        <f t="shared" ca="1" si="79"/>
        <v/>
      </c>
      <c r="CB79" s="252" t="str">
        <f t="shared" ca="1" si="80"/>
        <v/>
      </c>
      <c r="CC79" s="252" t="str">
        <f t="shared" ca="1" si="81"/>
        <v/>
      </c>
      <c r="CD79" s="94"/>
      <c r="CE79" s="92">
        <f ca="1">'Product Codes'!G72</f>
        <v>0</v>
      </c>
      <c r="CF79" s="94"/>
      <c r="CG79" s="94"/>
      <c r="CH79" s="94"/>
      <c r="CI79" s="93"/>
      <c r="CJ79" s="93"/>
      <c r="CK79" s="93"/>
      <c r="CL79" s="93"/>
      <c r="CM79" s="93"/>
      <c r="CN79" s="93"/>
      <c r="CO79" s="93"/>
      <c r="CP79" s="93"/>
      <c r="CQ79" s="93"/>
      <c r="CR79" s="93"/>
      <c r="CS79" s="93"/>
      <c r="CT79" s="93"/>
      <c r="CU79" s="93"/>
      <c r="CV79" s="93"/>
      <c r="CW79" s="93"/>
      <c r="CX79" s="93"/>
      <c r="CY79" s="93"/>
      <c r="CZ79" s="93"/>
      <c r="DA79" s="93"/>
      <c r="DB79" s="93"/>
      <c r="DC79" s="93"/>
      <c r="DD79" s="93"/>
      <c r="DE79" s="93"/>
      <c r="DF79" s="93"/>
      <c r="DG79" s="93"/>
      <c r="DH79" s="93"/>
      <c r="DI79" s="93"/>
      <c r="DJ79" s="93"/>
      <c r="DK79" s="93"/>
      <c r="DL79" s="93"/>
      <c r="DM79" s="93"/>
      <c r="DN79" s="93"/>
      <c r="DO79" s="93"/>
      <c r="DP79" s="93"/>
      <c r="DQ79" s="93"/>
      <c r="DR79" s="93"/>
      <c r="DS79" s="93"/>
      <c r="DT79" s="93"/>
      <c r="DU79" s="93"/>
      <c r="DV79" s="93"/>
      <c r="DW79" s="93"/>
      <c r="DX79" s="93"/>
      <c r="DY79" s="93"/>
      <c r="DZ79" s="93"/>
      <c r="EA79" s="93"/>
      <c r="EB79" s="93"/>
      <c r="EC79" s="93"/>
      <c r="ED79" s="93"/>
      <c r="EE79" s="93"/>
      <c r="EF79" s="93"/>
      <c r="EG79" s="93"/>
      <c r="EH79" s="93"/>
      <c r="EI79" s="93"/>
      <c r="EJ79" s="93"/>
      <c r="EK79" s="93"/>
      <c r="EL79" s="93"/>
      <c r="EM79" s="93"/>
      <c r="EN79" s="93"/>
      <c r="EO79" s="93"/>
      <c r="EP79" s="93"/>
      <c r="EQ79" s="93"/>
      <c r="ER79" s="93"/>
      <c r="ES79" s="93"/>
      <c r="ET79" s="93"/>
      <c r="EU79" s="93"/>
      <c r="EV79" s="93"/>
      <c r="EW79" s="93"/>
      <c r="EX79" s="93"/>
      <c r="EY79" s="93"/>
      <c r="EZ79" s="93"/>
      <c r="FA79" s="93"/>
      <c r="FB79" s="93"/>
      <c r="FC79" s="93"/>
      <c r="FD79" s="93"/>
      <c r="FE79" s="93"/>
      <c r="FF79" s="93"/>
      <c r="FG79" s="93"/>
      <c r="FH79" s="93"/>
      <c r="FI79" s="93"/>
      <c r="FJ79" s="93"/>
      <c r="FK79" s="93"/>
      <c r="FL79" s="93"/>
      <c r="FM79" s="93"/>
      <c r="FN79" s="93"/>
      <c r="FO79" s="93"/>
      <c r="FP79" s="93"/>
      <c r="FQ79" s="93"/>
      <c r="FR79" s="93"/>
      <c r="FS79" s="93"/>
      <c r="FT79" s="93"/>
      <c r="FU79" s="93"/>
      <c r="FV79" s="93"/>
    </row>
    <row r="80" spans="1:178" s="92" customFormat="1" ht="15" hidden="1" customHeight="1" thickBot="1" x14ac:dyDescent="0.3">
      <c r="A80" s="94"/>
      <c r="B80" s="94"/>
      <c r="C80" s="230" t="str">
        <f ca="1">CONCATENATE(SelectionData!D80,N80)</f>
        <v>0</v>
      </c>
      <c r="D80" s="120" t="s">
        <v>50</v>
      </c>
      <c r="E80" s="55" t="str">
        <f t="shared" si="120"/>
        <v>€</v>
      </c>
      <c r="F80" s="231" t="str">
        <f t="shared" ca="1" si="151"/>
        <v/>
      </c>
      <c r="G80" s="211"/>
      <c r="H80" s="211"/>
      <c r="I80" s="231" t="str">
        <f t="shared" si="124"/>
        <v>-</v>
      </c>
      <c r="J80" s="104"/>
      <c r="K80" s="115"/>
      <c r="L80" s="95"/>
      <c r="M80" s="95" t="str">
        <f t="shared" si="127"/>
        <v>-</v>
      </c>
      <c r="N80" s="95" t="str">
        <f>""</f>
        <v/>
      </c>
      <c r="O80" s="95" t="str">
        <f t="shared" si="131"/>
        <v/>
      </c>
      <c r="P80" s="95" t="str">
        <f t="shared" ca="1" si="128"/>
        <v/>
      </c>
      <c r="Q80" s="80" t="str">
        <f t="shared" ca="1" si="129"/>
        <v/>
      </c>
      <c r="R80" s="80" t="str">
        <f t="shared" ca="1" si="130"/>
        <v/>
      </c>
      <c r="S80" s="96" t="str">
        <f t="shared" si="132"/>
        <v/>
      </c>
      <c r="T80" s="97" t="str">
        <f t="shared" si="126"/>
        <v/>
      </c>
      <c r="U80" s="95" t="str">
        <f>""</f>
        <v/>
      </c>
      <c r="V80" s="95"/>
      <c r="W80" s="95"/>
      <c r="X80" s="95"/>
      <c r="Y80" s="298" t="str">
        <f t="shared" ca="1" si="150"/>
        <v/>
      </c>
      <c r="Z80" s="271" t="str">
        <f t="shared" ca="1" si="133"/>
        <v/>
      </c>
      <c r="AA80" s="271" t="str">
        <f t="shared" ca="1" si="134"/>
        <v/>
      </c>
      <c r="AB80" s="271" t="str">
        <f t="shared" ca="1" si="135"/>
        <v/>
      </c>
      <c r="AC80" s="108">
        <f ca="1">SelectionData!C80</f>
        <v>0</v>
      </c>
      <c r="AD80" s="109">
        <f t="shared" ca="1" si="84"/>
        <v>0</v>
      </c>
      <c r="AE80" s="110">
        <f t="shared" ca="1" si="136"/>
        <v>0</v>
      </c>
      <c r="AF80" s="110">
        <f t="shared" ca="1" si="85"/>
        <v>0</v>
      </c>
      <c r="AG80" s="110">
        <f t="shared" ca="1" si="95"/>
        <v>0</v>
      </c>
      <c r="AH80" s="110">
        <f t="shared" ca="1" si="96"/>
        <v>0</v>
      </c>
      <c r="AI80" s="110">
        <f t="shared" ca="1" si="86"/>
        <v>0</v>
      </c>
      <c r="AJ80" s="110">
        <f t="shared" ca="1" si="87"/>
        <v>0</v>
      </c>
      <c r="AK80" s="110">
        <f t="shared" ca="1" si="88"/>
        <v>0</v>
      </c>
      <c r="AL80" s="110">
        <f t="shared" ca="1" si="89"/>
        <v>0</v>
      </c>
      <c r="AM80" s="110">
        <f t="shared" ca="1" si="137"/>
        <v>0</v>
      </c>
      <c r="AN80" s="110">
        <f t="shared" ca="1" si="138"/>
        <v>0</v>
      </c>
      <c r="AO80" s="110">
        <f t="shared" ca="1" si="90"/>
        <v>0</v>
      </c>
      <c r="AP80" s="111">
        <f t="shared" ca="1" si="91"/>
        <v>0</v>
      </c>
      <c r="AQ80" s="111">
        <f t="shared" ca="1" si="139"/>
        <v>0</v>
      </c>
      <c r="AR80" s="112">
        <f t="shared" ca="1" si="140"/>
        <v>0</v>
      </c>
      <c r="AS80" s="25">
        <f ca="1">IF(AND(SUM(AS$7:AS79)=1, SUM($AR80:AR80)=1,OR($AH80=1,$AG80=1)),1,0)</f>
        <v>0</v>
      </c>
      <c r="AT80" s="25">
        <f ca="1">IF(AND(SUM(AT$7:AT79)=1, SUM($AR80:AS80)=1,OR($AH80=1,$AG80=1)),1,0)</f>
        <v>0</v>
      </c>
      <c r="AU80" s="26">
        <f ca="1">IF(AND(SUM(AU$7:AU79)=1, SUM($AR80:AT80)=1,OR($AH80=1,AF80=1),SUM(AZ$7:AZ79)&lt;2),1,0)</f>
        <v>0</v>
      </c>
      <c r="AV80" s="26">
        <f ca="1">IF(AND(SUM(AV$7:AV79)=1, SUM($AR80:AU80)=1,OR($AI80=1,$AJ80=1,$AH80=1,$AF80=1)),1,0)</f>
        <v>0</v>
      </c>
      <c r="AW80" s="26">
        <f ca="1">IF(AND(SUM(AW$7:AW79)=1, SUM($AR80:AV80)=1,OR($AI80=1,$AJ80=1,$AH80=1,$AF80=1)),1,0)</f>
        <v>0</v>
      </c>
      <c r="AX80" s="26">
        <f ca="1">IF(AND(SUM(AX$7:AX79)=1, SUM($AR80:AW80)=1,OR($AI80=1,$AJ80=1,$AH80=1,$AF80=1)),1,0)</f>
        <v>0</v>
      </c>
      <c r="AY80" s="26">
        <f ca="1">IF(AND(SUM(AY$7:AY79)=1, SUM($AR80:AX80)=1,OR($AI80=1,$AJ80=1,$AH80=1,$AF80=1)),1,0)</f>
        <v>0</v>
      </c>
      <c r="AZ80" s="26">
        <f ca="1">IF(AND(SUM(AZ$7:AZ79)=1, SUM($AR80:AY80)=1,SUM(AU$7:AU79)&lt;2,OR(AI80=1,AJ80=1,AF80=1)),1,0)</f>
        <v>0</v>
      </c>
      <c r="BA80" s="26">
        <f ca="1">IF(AND(SUM(BA$7:BA79)=1,OR($AK80=1)),1,0)</f>
        <v>0</v>
      </c>
      <c r="BB80" s="26">
        <f ca="1">IF(AND(SUM(BB$7:BB79)=1,OR($AD80=1)),1,0)</f>
        <v>0</v>
      </c>
      <c r="BC80" s="27">
        <f ca="1">IF(SUM($AR80:BB80)=1,1,0)</f>
        <v>0</v>
      </c>
      <c r="BD80" s="28" t="str">
        <f t="shared" ca="1" si="97"/>
        <v/>
      </c>
      <c r="BE80" s="26" t="str">
        <f t="shared" ca="1" si="98"/>
        <v/>
      </c>
      <c r="BF80" s="26" t="str">
        <f t="shared" ca="1" si="99"/>
        <v/>
      </c>
      <c r="BG80" s="26" t="str">
        <f t="shared" ca="1" si="100"/>
        <v/>
      </c>
      <c r="BH80" s="26" t="str">
        <f t="shared" ca="1" si="101"/>
        <v/>
      </c>
      <c r="BI80" s="26" t="str">
        <f t="shared" ca="1" si="102"/>
        <v/>
      </c>
      <c r="BJ80" s="26" t="str">
        <f t="shared" ca="1" si="103"/>
        <v/>
      </c>
      <c r="BK80" s="26" t="str">
        <f t="shared" ca="1" si="104"/>
        <v/>
      </c>
      <c r="BL80" s="26" t="str">
        <f t="shared" ca="1" si="105"/>
        <v/>
      </c>
      <c r="BM80" s="26" t="str">
        <f t="shared" ca="1" si="106"/>
        <v/>
      </c>
      <c r="BN80" s="27" t="str">
        <f t="shared" ca="1" si="107"/>
        <v/>
      </c>
      <c r="BO80" s="284" t="str">
        <f t="shared" ca="1" si="141"/>
        <v/>
      </c>
      <c r="BP80" s="167" t="str">
        <f t="shared" ca="1" si="142"/>
        <v/>
      </c>
      <c r="BQ80" s="167" t="str">
        <f t="shared" ca="1" si="143"/>
        <v/>
      </c>
      <c r="BR80" s="167" t="str">
        <f t="shared" ca="1" si="144"/>
        <v/>
      </c>
      <c r="BS80" s="167" t="str">
        <f t="shared" ca="1" si="145"/>
        <v/>
      </c>
      <c r="BT80" s="167" t="str">
        <f t="shared" ca="1" si="146"/>
        <v/>
      </c>
      <c r="BU80" s="167" t="str">
        <f t="shared" ca="1" si="147"/>
        <v/>
      </c>
      <c r="BV80" s="167" t="str">
        <f t="shared" ca="1" si="148"/>
        <v/>
      </c>
      <c r="BW80" s="32" t="str">
        <f t="shared" ca="1" si="149"/>
        <v/>
      </c>
      <c r="BX80" s="113"/>
      <c r="BY80" s="73"/>
      <c r="BZ80" s="73">
        <f t="shared" ca="1" si="78"/>
        <v>0</v>
      </c>
      <c r="CA80" s="252">
        <f t="shared" ca="1" si="79"/>
        <v>0</v>
      </c>
      <c r="CB80" s="252">
        <f t="shared" ca="1" si="80"/>
        <v>0</v>
      </c>
      <c r="CC80" s="252">
        <f t="shared" ca="1" si="81"/>
        <v>0</v>
      </c>
      <c r="CD80" s="94"/>
      <c r="CE80" s="92">
        <f ca="1">'Product Codes'!G73</f>
        <v>1</v>
      </c>
      <c r="CF80" s="94"/>
      <c r="CG80" s="94"/>
      <c r="CH80" s="94"/>
      <c r="CI80" s="93"/>
      <c r="CJ80" s="93"/>
      <c r="CK80" s="93"/>
      <c r="CL80" s="93"/>
      <c r="CM80" s="93"/>
      <c r="CN80" s="93"/>
      <c r="CO80" s="93"/>
      <c r="CP80" s="93"/>
      <c r="CQ80" s="93"/>
      <c r="CR80" s="93"/>
      <c r="CS80" s="93"/>
      <c r="CT80" s="93"/>
      <c r="CU80" s="93"/>
      <c r="CV80" s="93"/>
      <c r="CW80" s="93"/>
      <c r="CX80" s="93"/>
      <c r="CY80" s="93"/>
      <c r="CZ80" s="93"/>
      <c r="DA80" s="93"/>
      <c r="DB80" s="93"/>
      <c r="DC80" s="93"/>
      <c r="DD80" s="93"/>
      <c r="DE80" s="93"/>
      <c r="DF80" s="93"/>
      <c r="DG80" s="93"/>
      <c r="DH80" s="93"/>
      <c r="DI80" s="93"/>
      <c r="DJ80" s="93"/>
      <c r="DK80" s="93"/>
      <c r="DL80" s="93"/>
      <c r="DM80" s="93"/>
      <c r="DN80" s="93"/>
      <c r="DO80" s="93"/>
      <c r="DP80" s="93"/>
      <c r="DQ80" s="93"/>
      <c r="DR80" s="93"/>
      <c r="DS80" s="93"/>
      <c r="DT80" s="93"/>
      <c r="DU80" s="93"/>
      <c r="DV80" s="93"/>
      <c r="DW80" s="93"/>
      <c r="DX80" s="93"/>
      <c r="DY80" s="93"/>
      <c r="DZ80" s="93"/>
      <c r="EA80" s="93"/>
      <c r="EB80" s="93"/>
      <c r="EC80" s="93"/>
      <c r="ED80" s="93"/>
      <c r="EE80" s="93"/>
      <c r="EF80" s="93"/>
      <c r="EG80" s="93"/>
      <c r="EH80" s="93"/>
      <c r="EI80" s="93"/>
      <c r="EJ80" s="93"/>
      <c r="EK80" s="93"/>
      <c r="EL80" s="93"/>
      <c r="EM80" s="93"/>
      <c r="EN80" s="93"/>
      <c r="EO80" s="93"/>
      <c r="EP80" s="93"/>
      <c r="EQ80" s="93"/>
      <c r="ER80" s="93"/>
      <c r="ES80" s="93"/>
      <c r="ET80" s="93"/>
      <c r="EU80" s="93"/>
      <c r="EV80" s="93"/>
      <c r="EW80" s="93"/>
      <c r="EX80" s="93"/>
      <c r="EY80" s="93"/>
      <c r="EZ80" s="93"/>
      <c r="FA80" s="93"/>
      <c r="FB80" s="93"/>
      <c r="FC80" s="93"/>
      <c r="FD80" s="93"/>
      <c r="FE80" s="93"/>
      <c r="FF80" s="93"/>
      <c r="FG80" s="93"/>
      <c r="FH80" s="93"/>
      <c r="FI80" s="93"/>
      <c r="FJ80" s="93"/>
      <c r="FK80" s="93"/>
      <c r="FL80" s="93"/>
      <c r="FM80" s="93"/>
      <c r="FN80" s="93"/>
      <c r="FO80" s="93"/>
      <c r="FP80" s="93"/>
      <c r="FQ80" s="93"/>
      <c r="FR80" s="93"/>
      <c r="FS80" s="93"/>
      <c r="FT80" s="93"/>
      <c r="FU80" s="93"/>
      <c r="FV80" s="93"/>
    </row>
    <row r="81" spans="1:178" s="92" customFormat="1" ht="15" hidden="1" customHeight="1" thickBot="1" x14ac:dyDescent="0.3">
      <c r="A81" s="94"/>
      <c r="B81" s="94"/>
      <c r="C81" s="214" t="str">
        <f ca="1">CONCATENATE(SelectionData!D81,N81)</f>
        <v>0</v>
      </c>
      <c r="D81" s="118" t="s">
        <v>50</v>
      </c>
      <c r="E81" s="55" t="str">
        <f t="shared" si="120"/>
        <v>€</v>
      </c>
      <c r="F81" s="215" t="str">
        <f t="shared" ca="1" si="151"/>
        <v/>
      </c>
      <c r="G81" s="202"/>
      <c r="H81" s="202"/>
      <c r="I81" s="215" t="str">
        <f t="shared" si="124"/>
        <v>-</v>
      </c>
      <c r="J81" s="104"/>
      <c r="K81" s="115"/>
      <c r="L81" s="95"/>
      <c r="M81" s="95" t="str">
        <f t="shared" si="127"/>
        <v>-</v>
      </c>
      <c r="N81" s="95" t="str">
        <f>""</f>
        <v/>
      </c>
      <c r="O81" s="95" t="str">
        <f t="shared" si="131"/>
        <v/>
      </c>
      <c r="P81" s="95" t="str">
        <f t="shared" ca="1" si="128"/>
        <v/>
      </c>
      <c r="Q81" s="80" t="str">
        <f t="shared" ca="1" si="129"/>
        <v/>
      </c>
      <c r="R81" s="80" t="str">
        <f t="shared" ca="1" si="130"/>
        <v/>
      </c>
      <c r="S81" s="96" t="str">
        <f t="shared" si="132"/>
        <v/>
      </c>
      <c r="T81" s="97" t="str">
        <f t="shared" si="126"/>
        <v/>
      </c>
      <c r="U81" s="95" t="str">
        <f>""</f>
        <v/>
      </c>
      <c r="V81" s="95"/>
      <c r="W81" s="95"/>
      <c r="X81" s="95"/>
      <c r="Y81" s="298" t="str">
        <f t="shared" ca="1" si="150"/>
        <v/>
      </c>
      <c r="Z81" s="271" t="str">
        <f t="shared" ca="1" si="133"/>
        <v/>
      </c>
      <c r="AA81" s="271" t="str">
        <f t="shared" ca="1" si="134"/>
        <v/>
      </c>
      <c r="AB81" s="271" t="str">
        <f t="shared" ca="1" si="135"/>
        <v/>
      </c>
      <c r="AC81" s="108">
        <f ca="1">SelectionData!C81</f>
        <v>0</v>
      </c>
      <c r="AD81" s="109">
        <f t="shared" ca="1" si="84"/>
        <v>0</v>
      </c>
      <c r="AE81" s="110">
        <f t="shared" ca="1" si="136"/>
        <v>0</v>
      </c>
      <c r="AF81" s="110">
        <f t="shared" ca="1" si="85"/>
        <v>0</v>
      </c>
      <c r="AG81" s="110">
        <f t="shared" ca="1" si="95"/>
        <v>0</v>
      </c>
      <c r="AH81" s="110">
        <f t="shared" ca="1" si="96"/>
        <v>0</v>
      </c>
      <c r="AI81" s="110">
        <f t="shared" ca="1" si="86"/>
        <v>0</v>
      </c>
      <c r="AJ81" s="110">
        <f t="shared" ca="1" si="87"/>
        <v>0</v>
      </c>
      <c r="AK81" s="110">
        <f t="shared" ca="1" si="88"/>
        <v>0</v>
      </c>
      <c r="AL81" s="110">
        <f t="shared" ca="1" si="89"/>
        <v>0</v>
      </c>
      <c r="AM81" s="110">
        <f t="shared" ca="1" si="137"/>
        <v>0</v>
      </c>
      <c r="AN81" s="110">
        <f t="shared" ca="1" si="138"/>
        <v>0</v>
      </c>
      <c r="AO81" s="110">
        <f t="shared" ca="1" si="90"/>
        <v>0</v>
      </c>
      <c r="AP81" s="111">
        <f t="shared" ca="1" si="91"/>
        <v>0</v>
      </c>
      <c r="AQ81" s="111">
        <f t="shared" ca="1" si="139"/>
        <v>0</v>
      </c>
      <c r="AR81" s="112">
        <f t="shared" ca="1" si="140"/>
        <v>0</v>
      </c>
      <c r="AS81" s="25">
        <f ca="1">IF(AND(SUM(AS$7:AS80)=1, SUM($AR81:AR81)=1,OR($AH81=1,$AG81=1)),1,0)</f>
        <v>0</v>
      </c>
      <c r="AT81" s="25">
        <f ca="1">IF(AND(SUM(AT$7:AT80)=1, SUM($AR81:AS81)=1,OR($AH81=1,$AG81=1)),1,0)</f>
        <v>0</v>
      </c>
      <c r="AU81" s="26">
        <f ca="1">IF(AND(SUM(AU$7:AU80)=1, SUM($AR81:AT81)=1,OR($AH81=1,AF81=1),SUM(AZ$7:AZ80)&lt;2),1,0)</f>
        <v>0</v>
      </c>
      <c r="AV81" s="26">
        <f ca="1">IF(AND(SUM(AV$7:AV80)=1, SUM($AR81:AU81)=1,OR($AI81=1,$AJ81=1,$AH81=1,$AF81=1)),1,0)</f>
        <v>0</v>
      </c>
      <c r="AW81" s="26">
        <f ca="1">IF(AND(SUM(AW$7:AW80)=1, SUM($AR81:AV81)=1,OR($AI81=1,$AJ81=1,$AH81=1,$AF81=1)),1,0)</f>
        <v>0</v>
      </c>
      <c r="AX81" s="26">
        <f ca="1">IF(AND(SUM(AX$7:AX80)=1, SUM($AR81:AW81)=1,OR($AI81=1,$AJ81=1,$AH81=1,$AF81=1)),1,0)</f>
        <v>0</v>
      </c>
      <c r="AY81" s="26">
        <f ca="1">IF(AND(SUM(AY$7:AY80)=1, SUM($AR81:AX81)=1,OR($AI81=1,$AJ81=1,$AH81=1,$AF81=1)),1,0)</f>
        <v>0</v>
      </c>
      <c r="AZ81" s="26">
        <f ca="1">IF(AND(SUM(AZ$7:AZ80)=1, SUM($AR81:AY81)=1,SUM(AU$7:AU80)&lt;2,OR(AI81=1,AJ81=1,AF81=1)),1,0)</f>
        <v>0</v>
      </c>
      <c r="BA81" s="26">
        <f ca="1">IF(AND(SUM(BA$7:BA80)=1,OR($AK81=1)),1,0)</f>
        <v>0</v>
      </c>
      <c r="BB81" s="26">
        <f ca="1">IF(AND(SUM(BB$7:BB80)=1,OR($AD81=1)),1,0)</f>
        <v>0</v>
      </c>
      <c r="BC81" s="27">
        <f ca="1">IF(SUM($AR81:BB81)=1,1,0)</f>
        <v>0</v>
      </c>
      <c r="BD81" s="28" t="str">
        <f t="shared" ca="1" si="97"/>
        <v/>
      </c>
      <c r="BE81" s="26" t="str">
        <f t="shared" ca="1" si="98"/>
        <v/>
      </c>
      <c r="BF81" s="26" t="str">
        <f t="shared" ca="1" si="99"/>
        <v/>
      </c>
      <c r="BG81" s="26" t="str">
        <f t="shared" ca="1" si="100"/>
        <v/>
      </c>
      <c r="BH81" s="26" t="str">
        <f t="shared" ca="1" si="101"/>
        <v/>
      </c>
      <c r="BI81" s="26" t="str">
        <f t="shared" ca="1" si="102"/>
        <v/>
      </c>
      <c r="BJ81" s="26" t="str">
        <f t="shared" ca="1" si="103"/>
        <v/>
      </c>
      <c r="BK81" s="26" t="str">
        <f t="shared" ca="1" si="104"/>
        <v/>
      </c>
      <c r="BL81" s="26" t="str">
        <f t="shared" ca="1" si="105"/>
        <v/>
      </c>
      <c r="BM81" s="26" t="str">
        <f t="shared" ca="1" si="106"/>
        <v/>
      </c>
      <c r="BN81" s="27" t="str">
        <f t="shared" ca="1" si="107"/>
        <v/>
      </c>
      <c r="BO81" s="284" t="str">
        <f t="shared" ca="1" si="141"/>
        <v/>
      </c>
      <c r="BP81" s="167" t="str">
        <f t="shared" ca="1" si="142"/>
        <v/>
      </c>
      <c r="BQ81" s="167" t="str">
        <f t="shared" ca="1" si="143"/>
        <v/>
      </c>
      <c r="BR81" s="167" t="str">
        <f t="shared" ca="1" si="144"/>
        <v/>
      </c>
      <c r="BS81" s="167" t="str">
        <f t="shared" ca="1" si="145"/>
        <v/>
      </c>
      <c r="BT81" s="167" t="str">
        <f t="shared" ca="1" si="146"/>
        <v/>
      </c>
      <c r="BU81" s="167" t="str">
        <f t="shared" ca="1" si="147"/>
        <v/>
      </c>
      <c r="BV81" s="167" t="str">
        <f t="shared" ca="1" si="148"/>
        <v/>
      </c>
      <c r="BW81" s="32" t="str">
        <f t="shared" ca="1" si="149"/>
        <v/>
      </c>
      <c r="BX81" s="113"/>
      <c r="BY81" s="73"/>
      <c r="BZ81" s="73">
        <f t="shared" ca="1" si="78"/>
        <v>0</v>
      </c>
      <c r="CA81" s="252">
        <f t="shared" ca="1" si="79"/>
        <v>0</v>
      </c>
      <c r="CB81" s="252">
        <f t="shared" ca="1" si="80"/>
        <v>0</v>
      </c>
      <c r="CC81" s="252">
        <f t="shared" ca="1" si="81"/>
        <v>0</v>
      </c>
      <c r="CD81" s="94"/>
      <c r="CE81" s="92">
        <f ca="1">'Product Codes'!G74</f>
        <v>1</v>
      </c>
      <c r="CF81" s="94"/>
      <c r="CG81" s="94"/>
      <c r="CH81" s="94"/>
      <c r="CI81" s="93"/>
      <c r="CJ81" s="93"/>
      <c r="CK81" s="93"/>
      <c r="CL81" s="93"/>
      <c r="CM81" s="93"/>
      <c r="CN81" s="93"/>
      <c r="CO81" s="93"/>
      <c r="CP81" s="93"/>
      <c r="CQ81" s="93"/>
      <c r="CR81" s="93"/>
      <c r="CS81" s="93"/>
      <c r="CT81" s="93"/>
      <c r="CU81" s="93"/>
      <c r="CV81" s="93"/>
      <c r="CW81" s="93"/>
      <c r="CX81" s="93"/>
      <c r="CY81" s="93"/>
      <c r="CZ81" s="93"/>
      <c r="DA81" s="93"/>
      <c r="DB81" s="93"/>
      <c r="DC81" s="93"/>
      <c r="DD81" s="93"/>
      <c r="DE81" s="93"/>
      <c r="DF81" s="93"/>
      <c r="DG81" s="93"/>
      <c r="DH81" s="93"/>
      <c r="DI81" s="93"/>
      <c r="DJ81" s="93"/>
      <c r="DK81" s="93"/>
      <c r="DL81" s="93"/>
      <c r="DM81" s="93"/>
      <c r="DN81" s="93"/>
      <c r="DO81" s="93"/>
      <c r="DP81" s="93"/>
      <c r="DQ81" s="93"/>
      <c r="DR81" s="93"/>
      <c r="DS81" s="93"/>
      <c r="DT81" s="93"/>
      <c r="DU81" s="93"/>
      <c r="DV81" s="93"/>
      <c r="DW81" s="93"/>
      <c r="DX81" s="93"/>
      <c r="DY81" s="93"/>
      <c r="DZ81" s="93"/>
      <c r="EA81" s="93"/>
      <c r="EB81" s="93"/>
      <c r="EC81" s="93"/>
      <c r="ED81" s="93"/>
      <c r="EE81" s="93"/>
      <c r="EF81" s="93"/>
      <c r="EG81" s="93"/>
      <c r="EH81" s="93"/>
      <c r="EI81" s="93"/>
      <c r="EJ81" s="93"/>
      <c r="EK81" s="93"/>
      <c r="EL81" s="93"/>
      <c r="EM81" s="93"/>
      <c r="EN81" s="93"/>
      <c r="EO81" s="93"/>
      <c r="EP81" s="93"/>
      <c r="EQ81" s="93"/>
      <c r="ER81" s="93"/>
      <c r="ES81" s="93"/>
      <c r="ET81" s="93"/>
      <c r="EU81" s="93"/>
      <c r="EV81" s="93"/>
      <c r="EW81" s="93"/>
      <c r="EX81" s="93"/>
      <c r="EY81" s="93"/>
      <c r="EZ81" s="93"/>
      <c r="FA81" s="93"/>
      <c r="FB81" s="93"/>
      <c r="FC81" s="93"/>
      <c r="FD81" s="93"/>
      <c r="FE81" s="93"/>
      <c r="FF81" s="93"/>
      <c r="FG81" s="93"/>
      <c r="FH81" s="93"/>
      <c r="FI81" s="93"/>
      <c r="FJ81" s="93"/>
      <c r="FK81" s="93"/>
      <c r="FL81" s="93"/>
      <c r="FM81" s="93"/>
      <c r="FN81" s="93"/>
      <c r="FO81" s="93"/>
      <c r="FP81" s="93"/>
      <c r="FQ81" s="93"/>
      <c r="FR81" s="93"/>
      <c r="FS81" s="93"/>
      <c r="FT81" s="93"/>
      <c r="FU81" s="93"/>
      <c r="FV81" s="93"/>
    </row>
    <row r="82" spans="1:178" s="92" customFormat="1" ht="15" hidden="1" customHeight="1" thickBot="1" x14ac:dyDescent="0.3">
      <c r="A82" s="94"/>
      <c r="B82" s="94"/>
      <c r="C82" s="216" t="str">
        <f ca="1">CONCATENATE(SelectionData!D82,N82)</f>
        <v>0</v>
      </c>
      <c r="D82" s="118" t="s">
        <v>50</v>
      </c>
      <c r="E82" s="55" t="str">
        <f t="shared" si="120"/>
        <v>€</v>
      </c>
      <c r="F82" s="217" t="str">
        <f t="shared" ca="1" si="151"/>
        <v/>
      </c>
      <c r="G82" s="200"/>
      <c r="H82" s="200"/>
      <c r="I82" s="217" t="str">
        <f t="shared" si="124"/>
        <v>-</v>
      </c>
      <c r="J82" s="104"/>
      <c r="K82" s="115"/>
      <c r="L82" s="95"/>
      <c r="M82" s="95" t="str">
        <f t="shared" si="127"/>
        <v>-</v>
      </c>
      <c r="N82" s="95" t="str">
        <f>""</f>
        <v/>
      </c>
      <c r="O82" s="95" t="str">
        <f t="shared" si="131"/>
        <v/>
      </c>
      <c r="P82" s="95" t="str">
        <f t="shared" ca="1" si="128"/>
        <v/>
      </c>
      <c r="Q82" s="80" t="str">
        <f t="shared" ca="1" si="129"/>
        <v/>
      </c>
      <c r="R82" s="80" t="str">
        <f t="shared" ca="1" si="130"/>
        <v/>
      </c>
      <c r="S82" s="96" t="str">
        <f t="shared" si="132"/>
        <v/>
      </c>
      <c r="T82" s="97" t="str">
        <f t="shared" si="126"/>
        <v/>
      </c>
      <c r="U82" s="95" t="str">
        <f>""</f>
        <v/>
      </c>
      <c r="V82" s="95"/>
      <c r="W82" s="95"/>
      <c r="X82" s="95"/>
      <c r="Y82" s="298" t="str">
        <f t="shared" ca="1" si="150"/>
        <v/>
      </c>
      <c r="Z82" s="271" t="str">
        <f t="shared" ca="1" si="133"/>
        <v/>
      </c>
      <c r="AA82" s="271" t="str">
        <f t="shared" ca="1" si="134"/>
        <v/>
      </c>
      <c r="AB82" s="271" t="str">
        <f t="shared" ca="1" si="135"/>
        <v/>
      </c>
      <c r="AC82" s="108">
        <f ca="1">SelectionData!C82</f>
        <v>0</v>
      </c>
      <c r="AD82" s="109">
        <f t="shared" ca="1" si="84"/>
        <v>0</v>
      </c>
      <c r="AE82" s="110">
        <f t="shared" ca="1" si="136"/>
        <v>0</v>
      </c>
      <c r="AF82" s="110">
        <f t="shared" ca="1" si="85"/>
        <v>0</v>
      </c>
      <c r="AG82" s="110">
        <f t="shared" ca="1" si="95"/>
        <v>0</v>
      </c>
      <c r="AH82" s="110">
        <f t="shared" ca="1" si="96"/>
        <v>0</v>
      </c>
      <c r="AI82" s="110">
        <f t="shared" ca="1" si="86"/>
        <v>0</v>
      </c>
      <c r="AJ82" s="110">
        <f t="shared" ca="1" si="87"/>
        <v>0</v>
      </c>
      <c r="AK82" s="110">
        <f t="shared" ca="1" si="88"/>
        <v>0</v>
      </c>
      <c r="AL82" s="110">
        <f t="shared" ca="1" si="89"/>
        <v>0</v>
      </c>
      <c r="AM82" s="110">
        <f t="shared" ca="1" si="137"/>
        <v>0</v>
      </c>
      <c r="AN82" s="110">
        <f t="shared" ca="1" si="138"/>
        <v>0</v>
      </c>
      <c r="AO82" s="110">
        <f t="shared" ca="1" si="90"/>
        <v>0</v>
      </c>
      <c r="AP82" s="111">
        <f t="shared" ca="1" si="91"/>
        <v>0</v>
      </c>
      <c r="AQ82" s="111">
        <f t="shared" ca="1" si="139"/>
        <v>0</v>
      </c>
      <c r="AR82" s="112">
        <f t="shared" ca="1" si="140"/>
        <v>0</v>
      </c>
      <c r="AS82" s="25">
        <f ca="1">IF(AND(SUM(AS$7:AS81)=1, SUM($AR82:AR82)=1,OR($AH82=1,$AG82=1)),1,0)</f>
        <v>0</v>
      </c>
      <c r="AT82" s="25">
        <f ca="1">IF(AND(SUM(AT$7:AT81)=1, SUM($AR82:AS82)=1,OR($AH82=1,$AG82=1)),1,0)</f>
        <v>0</v>
      </c>
      <c r="AU82" s="26">
        <f ca="1">IF(AND(SUM(AU$7:AU81)=1, SUM($AR82:AT82)=1,OR($AH82=1,AF82=1),SUM(AZ$7:AZ81)&lt;2),1,0)</f>
        <v>0</v>
      </c>
      <c r="AV82" s="26">
        <f ca="1">IF(AND(SUM(AV$7:AV81)=1, SUM($AR82:AU82)=1,OR($AI82=1,$AJ82=1,$AH82=1,$AF82=1)),1,0)</f>
        <v>0</v>
      </c>
      <c r="AW82" s="26">
        <f ca="1">IF(AND(SUM(AW$7:AW81)=1, SUM($AR82:AV82)=1,OR($AI82=1,$AJ82=1,$AH82=1,$AF82=1)),1,0)</f>
        <v>0</v>
      </c>
      <c r="AX82" s="26">
        <f ca="1">IF(AND(SUM(AX$7:AX81)=1, SUM($AR82:AW82)=1,OR($AI82=1,$AJ82=1,$AH82=1,$AF82=1)),1,0)</f>
        <v>0</v>
      </c>
      <c r="AY82" s="26">
        <f ca="1">IF(AND(SUM(AY$7:AY81)=1, SUM($AR82:AX82)=1,OR($AI82=1,$AJ82=1,$AH82=1,$AF82=1)),1,0)</f>
        <v>0</v>
      </c>
      <c r="AZ82" s="26">
        <f ca="1">IF(AND(SUM(AZ$7:AZ81)=1, SUM($AR82:AY82)=1,SUM(AU$7:AU81)&lt;2,OR(AI82=1,AJ82=1,AF82=1)),1,0)</f>
        <v>0</v>
      </c>
      <c r="BA82" s="26">
        <f ca="1">IF(AND(SUM(BA$7:BA81)=1,OR($AK82=1)),1,0)</f>
        <v>0</v>
      </c>
      <c r="BB82" s="26">
        <f ca="1">IF(AND(SUM(BB$7:BB81)=1,OR($AD82=1)),1,0)</f>
        <v>0</v>
      </c>
      <c r="BC82" s="27">
        <f ca="1">IF(SUM($AR82:BB82)=1,1,0)</f>
        <v>0</v>
      </c>
      <c r="BD82" s="28" t="str">
        <f t="shared" ca="1" si="97"/>
        <v/>
      </c>
      <c r="BE82" s="26" t="str">
        <f t="shared" ca="1" si="98"/>
        <v/>
      </c>
      <c r="BF82" s="26" t="str">
        <f t="shared" ca="1" si="99"/>
        <v/>
      </c>
      <c r="BG82" s="26" t="str">
        <f t="shared" ca="1" si="100"/>
        <v/>
      </c>
      <c r="BH82" s="26" t="str">
        <f t="shared" ca="1" si="101"/>
        <v/>
      </c>
      <c r="BI82" s="26" t="str">
        <f t="shared" ca="1" si="102"/>
        <v/>
      </c>
      <c r="BJ82" s="26" t="str">
        <f t="shared" ca="1" si="103"/>
        <v/>
      </c>
      <c r="BK82" s="26" t="str">
        <f t="shared" ca="1" si="104"/>
        <v/>
      </c>
      <c r="BL82" s="26" t="str">
        <f t="shared" ca="1" si="105"/>
        <v/>
      </c>
      <c r="BM82" s="26" t="str">
        <f t="shared" ca="1" si="106"/>
        <v/>
      </c>
      <c r="BN82" s="27" t="str">
        <f t="shared" ca="1" si="107"/>
        <v/>
      </c>
      <c r="BO82" s="284" t="str">
        <f t="shared" ca="1" si="141"/>
        <v/>
      </c>
      <c r="BP82" s="167" t="str">
        <f t="shared" ca="1" si="142"/>
        <v/>
      </c>
      <c r="BQ82" s="167" t="str">
        <f t="shared" ca="1" si="143"/>
        <v/>
      </c>
      <c r="BR82" s="167" t="str">
        <f t="shared" ca="1" si="144"/>
        <v/>
      </c>
      <c r="BS82" s="167" t="str">
        <f t="shared" ca="1" si="145"/>
        <v/>
      </c>
      <c r="BT82" s="167" t="str">
        <f t="shared" ca="1" si="146"/>
        <v/>
      </c>
      <c r="BU82" s="167" t="str">
        <f t="shared" ca="1" si="147"/>
        <v/>
      </c>
      <c r="BV82" s="167" t="str">
        <f t="shared" ca="1" si="148"/>
        <v/>
      </c>
      <c r="BW82" s="32" t="str">
        <f t="shared" ca="1" si="149"/>
        <v/>
      </c>
      <c r="BX82" s="113"/>
      <c r="BY82" s="73"/>
      <c r="BZ82" s="73">
        <f t="shared" ca="1" si="78"/>
        <v>0</v>
      </c>
      <c r="CA82" s="252">
        <f t="shared" ca="1" si="79"/>
        <v>0</v>
      </c>
      <c r="CB82" s="252">
        <f t="shared" ca="1" si="80"/>
        <v>0</v>
      </c>
      <c r="CC82" s="252">
        <f t="shared" ca="1" si="81"/>
        <v>0</v>
      </c>
      <c r="CD82" s="94"/>
      <c r="CE82" s="92">
        <f ca="1">'Product Codes'!G75</f>
        <v>1</v>
      </c>
      <c r="CF82" s="94"/>
      <c r="CG82" s="94"/>
      <c r="CH82" s="94"/>
      <c r="CI82" s="93"/>
      <c r="CJ82" s="93"/>
      <c r="CK82" s="93"/>
      <c r="CL82" s="93"/>
      <c r="CM82" s="93"/>
      <c r="CN82" s="93"/>
      <c r="CO82" s="93"/>
      <c r="CP82" s="93"/>
      <c r="CQ82" s="93"/>
      <c r="CR82" s="93"/>
      <c r="CS82" s="93"/>
      <c r="CT82" s="93"/>
      <c r="CU82" s="93"/>
      <c r="CV82" s="93"/>
      <c r="CW82" s="93"/>
      <c r="CX82" s="93"/>
      <c r="CY82" s="93"/>
      <c r="CZ82" s="93"/>
      <c r="DA82" s="93"/>
      <c r="DB82" s="93"/>
      <c r="DC82" s="93"/>
      <c r="DD82" s="93"/>
      <c r="DE82" s="93"/>
      <c r="DF82" s="93"/>
      <c r="DG82" s="93"/>
      <c r="DH82" s="93"/>
      <c r="DI82" s="93"/>
      <c r="DJ82" s="93"/>
      <c r="DK82" s="93"/>
      <c r="DL82" s="93"/>
      <c r="DM82" s="93"/>
      <c r="DN82" s="93"/>
      <c r="DO82" s="93"/>
      <c r="DP82" s="93"/>
      <c r="DQ82" s="93"/>
      <c r="DR82" s="93"/>
      <c r="DS82" s="93"/>
      <c r="DT82" s="93"/>
      <c r="DU82" s="93"/>
      <c r="DV82" s="93"/>
      <c r="DW82" s="93"/>
      <c r="DX82" s="93"/>
      <c r="DY82" s="93"/>
      <c r="DZ82" s="93"/>
      <c r="EA82" s="93"/>
      <c r="EB82" s="93"/>
      <c r="EC82" s="93"/>
      <c r="ED82" s="93"/>
      <c r="EE82" s="93"/>
      <c r="EF82" s="93"/>
      <c r="EG82" s="93"/>
      <c r="EH82" s="93"/>
      <c r="EI82" s="93"/>
      <c r="EJ82" s="93"/>
      <c r="EK82" s="93"/>
      <c r="EL82" s="93"/>
      <c r="EM82" s="93"/>
      <c r="EN82" s="93"/>
      <c r="EO82" s="93"/>
      <c r="EP82" s="93"/>
      <c r="EQ82" s="93"/>
      <c r="ER82" s="93"/>
      <c r="ES82" s="93"/>
      <c r="ET82" s="93"/>
      <c r="EU82" s="93"/>
      <c r="EV82" s="93"/>
      <c r="EW82" s="93"/>
      <c r="EX82" s="93"/>
      <c r="EY82" s="93"/>
      <c r="EZ82" s="93"/>
      <c r="FA82" s="93"/>
      <c r="FB82" s="93"/>
      <c r="FC82" s="93"/>
      <c r="FD82" s="93"/>
      <c r="FE82" s="93"/>
      <c r="FF82" s="93"/>
      <c r="FG82" s="93"/>
      <c r="FH82" s="93"/>
      <c r="FI82" s="93"/>
      <c r="FJ82" s="93"/>
      <c r="FK82" s="93"/>
      <c r="FL82" s="93"/>
      <c r="FM82" s="93"/>
      <c r="FN82" s="93"/>
      <c r="FO82" s="93"/>
      <c r="FP82" s="93"/>
      <c r="FQ82" s="93"/>
      <c r="FR82" s="93"/>
      <c r="FS82" s="93"/>
      <c r="FT82" s="93"/>
      <c r="FU82" s="93"/>
      <c r="FV82" s="93"/>
    </row>
    <row r="83" spans="1:178" s="92" customFormat="1" ht="15" hidden="1" customHeight="1" thickBot="1" x14ac:dyDescent="0.3">
      <c r="A83" s="94"/>
      <c r="B83" s="94"/>
      <c r="C83" s="214" t="str">
        <f ca="1">CONCATENATE(SelectionData!D83,N83)</f>
        <v>0</v>
      </c>
      <c r="D83" s="118" t="s">
        <v>50</v>
      </c>
      <c r="E83" s="55" t="str">
        <f t="shared" si="120"/>
        <v>€</v>
      </c>
      <c r="F83" s="215" t="str">
        <f t="shared" ca="1" si="151"/>
        <v/>
      </c>
      <c r="G83" s="202"/>
      <c r="H83" s="202"/>
      <c r="I83" s="215" t="str">
        <f t="shared" si="124"/>
        <v>-</v>
      </c>
      <c r="J83" s="104"/>
      <c r="K83" s="115"/>
      <c r="L83" s="95"/>
      <c r="M83" s="95" t="str">
        <f t="shared" si="127"/>
        <v>-</v>
      </c>
      <c r="N83" s="95" t="str">
        <f>""</f>
        <v/>
      </c>
      <c r="O83" s="95" t="str">
        <f t="shared" si="131"/>
        <v/>
      </c>
      <c r="P83" s="95" t="str">
        <f t="shared" ca="1" si="128"/>
        <v/>
      </c>
      <c r="Q83" s="80" t="str">
        <f t="shared" ca="1" si="129"/>
        <v/>
      </c>
      <c r="R83" s="80" t="str">
        <f t="shared" ca="1" si="130"/>
        <v/>
      </c>
      <c r="S83" s="96" t="str">
        <f t="shared" si="132"/>
        <v/>
      </c>
      <c r="T83" s="97" t="str">
        <f t="shared" si="126"/>
        <v/>
      </c>
      <c r="U83" s="95" t="str">
        <f>""</f>
        <v/>
      </c>
      <c r="V83" s="95"/>
      <c r="W83" s="95"/>
      <c r="X83" s="95"/>
      <c r="Y83" s="298" t="str">
        <f t="shared" ca="1" si="150"/>
        <v/>
      </c>
      <c r="Z83" s="271" t="str">
        <f t="shared" ca="1" si="133"/>
        <v/>
      </c>
      <c r="AA83" s="271" t="str">
        <f t="shared" ca="1" si="134"/>
        <v/>
      </c>
      <c r="AB83" s="271" t="str">
        <f t="shared" ca="1" si="135"/>
        <v/>
      </c>
      <c r="AC83" s="108">
        <f ca="1">SelectionData!C83</f>
        <v>0</v>
      </c>
      <c r="AD83" s="109">
        <f t="shared" ca="1" si="84"/>
        <v>0</v>
      </c>
      <c r="AE83" s="110">
        <f t="shared" ca="1" si="136"/>
        <v>0</v>
      </c>
      <c r="AF83" s="110">
        <f t="shared" ca="1" si="85"/>
        <v>0</v>
      </c>
      <c r="AG83" s="110">
        <f t="shared" ca="1" si="95"/>
        <v>0</v>
      </c>
      <c r="AH83" s="110">
        <f t="shared" ca="1" si="96"/>
        <v>0</v>
      </c>
      <c r="AI83" s="110">
        <f t="shared" ca="1" si="86"/>
        <v>0</v>
      </c>
      <c r="AJ83" s="110">
        <f t="shared" ca="1" si="87"/>
        <v>0</v>
      </c>
      <c r="AK83" s="110">
        <f t="shared" ca="1" si="88"/>
        <v>0</v>
      </c>
      <c r="AL83" s="110">
        <f t="shared" ca="1" si="89"/>
        <v>0</v>
      </c>
      <c r="AM83" s="110">
        <f t="shared" ca="1" si="137"/>
        <v>0</v>
      </c>
      <c r="AN83" s="110">
        <f t="shared" ca="1" si="138"/>
        <v>0</v>
      </c>
      <c r="AO83" s="110">
        <f t="shared" ca="1" si="90"/>
        <v>0</v>
      </c>
      <c r="AP83" s="111">
        <f t="shared" ca="1" si="91"/>
        <v>0</v>
      </c>
      <c r="AQ83" s="111">
        <f t="shared" ca="1" si="139"/>
        <v>0</v>
      </c>
      <c r="AR83" s="112">
        <f t="shared" ca="1" si="140"/>
        <v>0</v>
      </c>
      <c r="AS83" s="25">
        <f ca="1">IF(AND(SUM(AS$7:AS82)=1, SUM($AR83:AR83)=1,OR($AH83=1,$AG83=1)),1,0)</f>
        <v>0</v>
      </c>
      <c r="AT83" s="25">
        <f ca="1">IF(AND(SUM(AT$7:AT82)=1, SUM($AR83:AS83)=1,OR($AH83=1,$AG83=1)),1,0)</f>
        <v>0</v>
      </c>
      <c r="AU83" s="26">
        <f ca="1">IF(AND(SUM(AU$7:AU82)=1, SUM($AR83:AT83)=1,OR($AH83=1,AF83=1),SUM(AZ$7:AZ82)&lt;2),1,0)</f>
        <v>0</v>
      </c>
      <c r="AV83" s="26">
        <f ca="1">IF(AND(SUM(AV$7:AV82)=1, SUM($AR83:AU83)=1,OR($AI83=1,$AJ83=1,$AH83=1,$AF83=1)),1,0)</f>
        <v>0</v>
      </c>
      <c r="AW83" s="26">
        <f ca="1">IF(AND(SUM(AW$7:AW82)=1, SUM($AR83:AV83)=1,OR($AI83=1,$AJ83=1,$AH83=1,$AF83=1)),1,0)</f>
        <v>0</v>
      </c>
      <c r="AX83" s="26">
        <f ca="1">IF(AND(SUM(AX$7:AX82)=1, SUM($AR83:AW83)=1,OR($AI83=1,$AJ83=1,$AH83=1,$AF83=1)),1,0)</f>
        <v>0</v>
      </c>
      <c r="AY83" s="26">
        <f ca="1">IF(AND(SUM(AY$7:AY82)=1, SUM($AR83:AX83)=1,OR($AI83=1,$AJ83=1,$AH83=1,$AF83=1)),1,0)</f>
        <v>0</v>
      </c>
      <c r="AZ83" s="26">
        <f ca="1">IF(AND(SUM(AZ$7:AZ82)=1, SUM($AR83:AY83)=1,SUM(AU$7:AU82)&lt;2,OR(AI83=1,AJ83=1,AF83=1)),1,0)</f>
        <v>0</v>
      </c>
      <c r="BA83" s="26">
        <f ca="1">IF(AND(SUM(BA$7:BA82)=1,OR($AK83=1)),1,0)</f>
        <v>0</v>
      </c>
      <c r="BB83" s="26">
        <f ca="1">IF(AND(SUM(BB$7:BB82)=1,OR($AD83=1)),1,0)</f>
        <v>0</v>
      </c>
      <c r="BC83" s="27">
        <f ca="1">IF(SUM($AR83:BB83)=1,1,0)</f>
        <v>0</v>
      </c>
      <c r="BD83" s="28" t="str">
        <f t="shared" ca="1" si="97"/>
        <v/>
      </c>
      <c r="BE83" s="26" t="str">
        <f t="shared" ca="1" si="98"/>
        <v/>
      </c>
      <c r="BF83" s="26" t="str">
        <f t="shared" ca="1" si="99"/>
        <v/>
      </c>
      <c r="BG83" s="26" t="str">
        <f t="shared" ca="1" si="100"/>
        <v/>
      </c>
      <c r="BH83" s="26" t="str">
        <f t="shared" ca="1" si="101"/>
        <v/>
      </c>
      <c r="BI83" s="26" t="str">
        <f t="shared" ca="1" si="102"/>
        <v/>
      </c>
      <c r="BJ83" s="26" t="str">
        <f t="shared" ca="1" si="103"/>
        <v/>
      </c>
      <c r="BK83" s="26" t="str">
        <f t="shared" ca="1" si="104"/>
        <v/>
      </c>
      <c r="BL83" s="26" t="str">
        <f t="shared" ca="1" si="105"/>
        <v/>
      </c>
      <c r="BM83" s="26" t="str">
        <f t="shared" ca="1" si="106"/>
        <v/>
      </c>
      <c r="BN83" s="27" t="str">
        <f t="shared" ca="1" si="107"/>
        <v/>
      </c>
      <c r="BO83" s="284" t="str">
        <f t="shared" ca="1" si="141"/>
        <v/>
      </c>
      <c r="BP83" s="167" t="str">
        <f t="shared" ca="1" si="142"/>
        <v/>
      </c>
      <c r="BQ83" s="167" t="str">
        <f t="shared" ca="1" si="143"/>
        <v/>
      </c>
      <c r="BR83" s="167" t="str">
        <f t="shared" ca="1" si="144"/>
        <v/>
      </c>
      <c r="BS83" s="167" t="str">
        <f t="shared" ca="1" si="145"/>
        <v/>
      </c>
      <c r="BT83" s="167" t="str">
        <f t="shared" ca="1" si="146"/>
        <v/>
      </c>
      <c r="BU83" s="167" t="str">
        <f t="shared" ca="1" si="147"/>
        <v/>
      </c>
      <c r="BV83" s="167" t="str">
        <f t="shared" ca="1" si="148"/>
        <v/>
      </c>
      <c r="BW83" s="32" t="str">
        <f t="shared" ca="1" si="149"/>
        <v/>
      </c>
      <c r="BX83" s="113"/>
      <c r="BY83" s="73"/>
      <c r="BZ83" s="73">
        <f t="shared" ca="1" si="78"/>
        <v>0</v>
      </c>
      <c r="CA83" s="252">
        <f t="shared" ca="1" si="79"/>
        <v>0</v>
      </c>
      <c r="CB83" s="252">
        <f t="shared" ca="1" si="80"/>
        <v>0</v>
      </c>
      <c r="CC83" s="252">
        <f t="shared" ca="1" si="81"/>
        <v>0</v>
      </c>
      <c r="CD83" s="94"/>
      <c r="CE83" s="92">
        <f ca="1">'Product Codes'!G76</f>
        <v>1</v>
      </c>
      <c r="CF83" s="94"/>
      <c r="CG83" s="94"/>
      <c r="CH83" s="94"/>
      <c r="CI83" s="93"/>
      <c r="CJ83" s="93"/>
      <c r="CK83" s="93"/>
      <c r="CL83" s="93"/>
      <c r="CM83" s="93"/>
      <c r="CN83" s="93"/>
      <c r="CO83" s="93"/>
      <c r="CP83" s="93"/>
      <c r="CQ83" s="93"/>
      <c r="CR83" s="93"/>
      <c r="CS83" s="93"/>
      <c r="CT83" s="93"/>
      <c r="CU83" s="93"/>
      <c r="CV83" s="93"/>
      <c r="CW83" s="93"/>
      <c r="CX83" s="93"/>
      <c r="CY83" s="93"/>
      <c r="CZ83" s="93"/>
      <c r="DA83" s="93"/>
      <c r="DB83" s="93"/>
      <c r="DC83" s="93"/>
      <c r="DD83" s="93"/>
      <c r="DE83" s="93"/>
      <c r="DF83" s="93"/>
      <c r="DG83" s="93"/>
      <c r="DH83" s="93"/>
      <c r="DI83" s="93"/>
      <c r="DJ83" s="93"/>
      <c r="DK83" s="93"/>
      <c r="DL83" s="93"/>
      <c r="DM83" s="93"/>
      <c r="DN83" s="93"/>
      <c r="DO83" s="93"/>
      <c r="DP83" s="93"/>
      <c r="DQ83" s="93"/>
      <c r="DR83" s="93"/>
      <c r="DS83" s="93"/>
      <c r="DT83" s="93"/>
      <c r="DU83" s="93"/>
      <c r="DV83" s="93"/>
      <c r="DW83" s="93"/>
      <c r="DX83" s="93"/>
      <c r="DY83" s="93"/>
      <c r="DZ83" s="93"/>
      <c r="EA83" s="93"/>
      <c r="EB83" s="93"/>
      <c r="EC83" s="93"/>
      <c r="ED83" s="93"/>
      <c r="EE83" s="93"/>
      <c r="EF83" s="93"/>
      <c r="EG83" s="93"/>
      <c r="EH83" s="93"/>
      <c r="EI83" s="93"/>
      <c r="EJ83" s="93"/>
      <c r="EK83" s="93"/>
      <c r="EL83" s="93"/>
      <c r="EM83" s="93"/>
      <c r="EN83" s="93"/>
      <c r="EO83" s="93"/>
      <c r="EP83" s="93"/>
      <c r="EQ83" s="93"/>
      <c r="ER83" s="93"/>
      <c r="ES83" s="93"/>
      <c r="ET83" s="93"/>
      <c r="EU83" s="93"/>
      <c r="EV83" s="93"/>
      <c r="EW83" s="93"/>
      <c r="EX83" s="93"/>
      <c r="EY83" s="93"/>
      <c r="EZ83" s="93"/>
      <c r="FA83" s="93"/>
      <c r="FB83" s="93"/>
      <c r="FC83" s="93"/>
      <c r="FD83" s="93"/>
      <c r="FE83" s="93"/>
      <c r="FF83" s="93"/>
      <c r="FG83" s="93"/>
      <c r="FH83" s="93"/>
      <c r="FI83" s="93"/>
      <c r="FJ83" s="93"/>
      <c r="FK83" s="93"/>
      <c r="FL83" s="93"/>
      <c r="FM83" s="93"/>
      <c r="FN83" s="93"/>
      <c r="FO83" s="93"/>
      <c r="FP83" s="93"/>
      <c r="FQ83" s="93"/>
      <c r="FR83" s="93"/>
      <c r="FS83" s="93"/>
      <c r="FT83" s="93"/>
      <c r="FU83" s="93"/>
      <c r="FV83" s="93"/>
    </row>
    <row r="84" spans="1:178" s="92" customFormat="1" ht="15" hidden="1" customHeight="1" thickBot="1" x14ac:dyDescent="0.3">
      <c r="A84" s="94"/>
      <c r="B84" s="94"/>
      <c r="C84" s="216" t="str">
        <f ca="1">CONCATENATE(SelectionData!D84,N84)</f>
        <v>0</v>
      </c>
      <c r="D84" s="118" t="s">
        <v>50</v>
      </c>
      <c r="E84" s="55" t="str">
        <f t="shared" si="120"/>
        <v>€</v>
      </c>
      <c r="F84" s="217" t="str">
        <f t="shared" ca="1" si="151"/>
        <v/>
      </c>
      <c r="G84" s="200"/>
      <c r="H84" s="200"/>
      <c r="I84" s="217" t="str">
        <f t="shared" si="124"/>
        <v>-</v>
      </c>
      <c r="J84" s="104"/>
      <c r="K84" s="115"/>
      <c r="L84" s="95"/>
      <c r="M84" s="95" t="str">
        <f t="shared" si="127"/>
        <v>-</v>
      </c>
      <c r="N84" s="95" t="str">
        <f>""</f>
        <v/>
      </c>
      <c r="O84" s="95" t="str">
        <f t="shared" si="131"/>
        <v/>
      </c>
      <c r="P84" s="95" t="str">
        <f t="shared" ca="1" si="128"/>
        <v/>
      </c>
      <c r="Q84" s="80" t="str">
        <f t="shared" ca="1" si="129"/>
        <v/>
      </c>
      <c r="R84" s="80" t="str">
        <f t="shared" ca="1" si="130"/>
        <v/>
      </c>
      <c r="S84" s="96" t="str">
        <f t="shared" si="132"/>
        <v/>
      </c>
      <c r="T84" s="97" t="str">
        <f t="shared" si="126"/>
        <v/>
      </c>
      <c r="U84" s="95" t="str">
        <f>""</f>
        <v/>
      </c>
      <c r="V84" s="95"/>
      <c r="W84" s="95"/>
      <c r="X84" s="95"/>
      <c r="Y84" s="298" t="str">
        <f t="shared" ca="1" si="150"/>
        <v/>
      </c>
      <c r="Z84" s="271" t="str">
        <f t="shared" ca="1" si="133"/>
        <v/>
      </c>
      <c r="AA84" s="271" t="str">
        <f t="shared" ca="1" si="134"/>
        <v/>
      </c>
      <c r="AB84" s="271" t="str">
        <f t="shared" ca="1" si="135"/>
        <v/>
      </c>
      <c r="AC84" s="108">
        <f ca="1">SelectionData!C84</f>
        <v>0</v>
      </c>
      <c r="AD84" s="109">
        <f t="shared" ca="1" si="84"/>
        <v>0</v>
      </c>
      <c r="AE84" s="110">
        <f t="shared" ca="1" si="136"/>
        <v>0</v>
      </c>
      <c r="AF84" s="110">
        <f t="shared" ca="1" si="85"/>
        <v>0</v>
      </c>
      <c r="AG84" s="110">
        <f t="shared" ca="1" si="95"/>
        <v>0</v>
      </c>
      <c r="AH84" s="110">
        <f t="shared" ca="1" si="96"/>
        <v>0</v>
      </c>
      <c r="AI84" s="110">
        <f t="shared" ca="1" si="86"/>
        <v>0</v>
      </c>
      <c r="AJ84" s="110">
        <f t="shared" ca="1" si="87"/>
        <v>0</v>
      </c>
      <c r="AK84" s="110">
        <f t="shared" ca="1" si="88"/>
        <v>0</v>
      </c>
      <c r="AL84" s="110">
        <f t="shared" ca="1" si="89"/>
        <v>0</v>
      </c>
      <c r="AM84" s="110">
        <f t="shared" ca="1" si="137"/>
        <v>0</v>
      </c>
      <c r="AN84" s="110">
        <f t="shared" ca="1" si="138"/>
        <v>0</v>
      </c>
      <c r="AO84" s="110">
        <f t="shared" ca="1" si="90"/>
        <v>0</v>
      </c>
      <c r="AP84" s="111">
        <f t="shared" ca="1" si="91"/>
        <v>0</v>
      </c>
      <c r="AQ84" s="111">
        <f t="shared" ca="1" si="139"/>
        <v>0</v>
      </c>
      <c r="AR84" s="112">
        <f t="shared" ca="1" si="140"/>
        <v>0</v>
      </c>
      <c r="AS84" s="25">
        <f ca="1">IF(AND(SUM(AS$7:AS83)=1, SUM($AR84:AR84)=1,OR($AH84=1,$AG84=1)),1,0)</f>
        <v>0</v>
      </c>
      <c r="AT84" s="25">
        <f ca="1">IF(AND(SUM(AT$7:AT83)=1, SUM($AR84:AS84)=1,OR($AH84=1,$AG84=1)),1,0)</f>
        <v>0</v>
      </c>
      <c r="AU84" s="26">
        <f ca="1">IF(AND(SUM(AU$7:AU83)=1, SUM($AR84:AT84)=1,OR($AH84=1,AF84=1),SUM(AZ$7:AZ83)&lt;2),1,0)</f>
        <v>0</v>
      </c>
      <c r="AV84" s="26">
        <f ca="1">IF(AND(SUM(AV$7:AV83)=1, SUM($AR84:AU84)=1,OR($AI84=1,$AJ84=1,$AH84=1,$AF84=1)),1,0)</f>
        <v>0</v>
      </c>
      <c r="AW84" s="26">
        <f ca="1">IF(AND(SUM(AW$7:AW83)=1, SUM($AR84:AV84)=1,OR($AI84=1,$AJ84=1,$AH84=1,$AF84=1)),1,0)</f>
        <v>0</v>
      </c>
      <c r="AX84" s="26">
        <f ca="1">IF(AND(SUM(AX$7:AX83)=1, SUM($AR84:AW84)=1,OR($AI84=1,$AJ84=1,$AH84=1,$AF84=1)),1,0)</f>
        <v>0</v>
      </c>
      <c r="AY84" s="26">
        <f ca="1">IF(AND(SUM(AY$7:AY83)=1, SUM($AR84:AX84)=1,OR($AI84=1,$AJ84=1,$AH84=1,$AF84=1)),1,0)</f>
        <v>0</v>
      </c>
      <c r="AZ84" s="26">
        <f ca="1">IF(AND(SUM(AZ$7:AZ83)=1, SUM($AR84:AY84)=1,SUM(AU$7:AU83)&lt;2,OR(AI84=1,AJ84=1,AF84=1)),1,0)</f>
        <v>0</v>
      </c>
      <c r="BA84" s="26">
        <f ca="1">IF(AND(SUM(BA$7:BA83)=1,OR($AK84=1)),1,0)</f>
        <v>0</v>
      </c>
      <c r="BB84" s="26">
        <f ca="1">IF(AND(SUM(BB$7:BB83)=1,OR($AD84=1)),1,0)</f>
        <v>0</v>
      </c>
      <c r="BC84" s="27">
        <f ca="1">IF(SUM($AR84:BB84)=1,1,0)</f>
        <v>0</v>
      </c>
      <c r="BD84" s="28" t="str">
        <f t="shared" ca="1" si="97"/>
        <v/>
      </c>
      <c r="BE84" s="26" t="str">
        <f t="shared" ca="1" si="98"/>
        <v/>
      </c>
      <c r="BF84" s="26" t="str">
        <f t="shared" ca="1" si="99"/>
        <v/>
      </c>
      <c r="BG84" s="26" t="str">
        <f t="shared" ca="1" si="100"/>
        <v/>
      </c>
      <c r="BH84" s="26" t="str">
        <f t="shared" ca="1" si="101"/>
        <v/>
      </c>
      <c r="BI84" s="26" t="str">
        <f t="shared" ca="1" si="102"/>
        <v/>
      </c>
      <c r="BJ84" s="26" t="str">
        <f t="shared" ca="1" si="103"/>
        <v/>
      </c>
      <c r="BK84" s="26" t="str">
        <f t="shared" ca="1" si="104"/>
        <v/>
      </c>
      <c r="BL84" s="26" t="str">
        <f t="shared" ca="1" si="105"/>
        <v/>
      </c>
      <c r="BM84" s="26" t="str">
        <f t="shared" ca="1" si="106"/>
        <v/>
      </c>
      <c r="BN84" s="27" t="str">
        <f t="shared" ca="1" si="107"/>
        <v/>
      </c>
      <c r="BO84" s="284" t="str">
        <f t="shared" ca="1" si="141"/>
        <v/>
      </c>
      <c r="BP84" s="167" t="str">
        <f t="shared" ca="1" si="142"/>
        <v/>
      </c>
      <c r="BQ84" s="167" t="str">
        <f t="shared" ca="1" si="143"/>
        <v/>
      </c>
      <c r="BR84" s="167" t="str">
        <f t="shared" ca="1" si="144"/>
        <v/>
      </c>
      <c r="BS84" s="167" t="str">
        <f t="shared" ca="1" si="145"/>
        <v/>
      </c>
      <c r="BT84" s="167" t="str">
        <f t="shared" ca="1" si="146"/>
        <v/>
      </c>
      <c r="BU84" s="167" t="str">
        <f t="shared" ca="1" si="147"/>
        <v/>
      </c>
      <c r="BV84" s="167" t="str">
        <f t="shared" ca="1" si="148"/>
        <v/>
      </c>
      <c r="BW84" s="32" t="str">
        <f t="shared" ca="1" si="149"/>
        <v/>
      </c>
      <c r="BX84" s="113"/>
      <c r="BY84" s="73"/>
      <c r="BZ84" s="73">
        <f t="shared" ca="1" si="78"/>
        <v>0</v>
      </c>
      <c r="CA84" s="252">
        <f t="shared" ca="1" si="79"/>
        <v>0</v>
      </c>
      <c r="CB84" s="252">
        <f t="shared" ca="1" si="80"/>
        <v>0</v>
      </c>
      <c r="CC84" s="252">
        <f t="shared" ca="1" si="81"/>
        <v>0</v>
      </c>
      <c r="CD84" s="94"/>
      <c r="CE84" s="92">
        <f ca="1">'Product Codes'!G77</f>
        <v>1</v>
      </c>
      <c r="CF84" s="94"/>
      <c r="CG84" s="94"/>
      <c r="CH84" s="94"/>
      <c r="CI84" s="93"/>
      <c r="CJ84" s="93"/>
      <c r="CK84" s="93"/>
      <c r="CL84" s="93"/>
      <c r="CM84" s="93"/>
      <c r="CN84" s="93"/>
      <c r="CO84" s="93"/>
      <c r="CP84" s="93"/>
      <c r="CQ84" s="93"/>
      <c r="CR84" s="93"/>
      <c r="CS84" s="93"/>
      <c r="CT84" s="93"/>
      <c r="CU84" s="93"/>
      <c r="CV84" s="93"/>
      <c r="CW84" s="93"/>
      <c r="CX84" s="93"/>
      <c r="CY84" s="93"/>
      <c r="CZ84" s="93"/>
      <c r="DA84" s="93"/>
      <c r="DB84" s="93"/>
      <c r="DC84" s="93"/>
      <c r="DD84" s="93"/>
      <c r="DE84" s="93"/>
      <c r="DF84" s="93"/>
      <c r="DG84" s="93"/>
      <c r="DH84" s="93"/>
      <c r="DI84" s="93"/>
      <c r="DJ84" s="93"/>
      <c r="DK84" s="93"/>
      <c r="DL84" s="93"/>
      <c r="DM84" s="93"/>
      <c r="DN84" s="93"/>
      <c r="DO84" s="93"/>
      <c r="DP84" s="93"/>
      <c r="DQ84" s="93"/>
      <c r="DR84" s="93"/>
      <c r="DS84" s="93"/>
      <c r="DT84" s="93"/>
      <c r="DU84" s="93"/>
      <c r="DV84" s="93"/>
      <c r="DW84" s="93"/>
      <c r="DX84" s="93"/>
      <c r="DY84" s="93"/>
      <c r="DZ84" s="93"/>
      <c r="EA84" s="93"/>
      <c r="EB84" s="93"/>
      <c r="EC84" s="93"/>
      <c r="ED84" s="93"/>
      <c r="EE84" s="93"/>
      <c r="EF84" s="93"/>
      <c r="EG84" s="93"/>
      <c r="EH84" s="93"/>
      <c r="EI84" s="93"/>
      <c r="EJ84" s="93"/>
      <c r="EK84" s="93"/>
      <c r="EL84" s="93"/>
      <c r="EM84" s="93"/>
      <c r="EN84" s="93"/>
      <c r="EO84" s="93"/>
      <c r="EP84" s="93"/>
      <c r="EQ84" s="93"/>
      <c r="ER84" s="93"/>
      <c r="ES84" s="93"/>
      <c r="ET84" s="93"/>
      <c r="EU84" s="93"/>
      <c r="EV84" s="93"/>
      <c r="EW84" s="93"/>
      <c r="EX84" s="93"/>
      <c r="EY84" s="93"/>
      <c r="EZ84" s="93"/>
      <c r="FA84" s="93"/>
      <c r="FB84" s="93"/>
      <c r="FC84" s="93"/>
      <c r="FD84" s="93"/>
      <c r="FE84" s="93"/>
      <c r="FF84" s="93"/>
      <c r="FG84" s="93"/>
      <c r="FH84" s="93"/>
      <c r="FI84" s="93"/>
      <c r="FJ84" s="93"/>
      <c r="FK84" s="93"/>
      <c r="FL84" s="93"/>
      <c r="FM84" s="93"/>
      <c r="FN84" s="93"/>
      <c r="FO84" s="93"/>
      <c r="FP84" s="93"/>
      <c r="FQ84" s="93"/>
      <c r="FR84" s="93"/>
      <c r="FS84" s="93"/>
      <c r="FT84" s="93"/>
      <c r="FU84" s="93"/>
      <c r="FV84" s="93"/>
    </row>
    <row r="85" spans="1:178" s="92" customFormat="1" ht="15" hidden="1" customHeight="1" thickBot="1" x14ac:dyDescent="0.3">
      <c r="A85" s="94"/>
      <c r="B85" s="94"/>
      <c r="C85" s="214" t="str">
        <f ca="1">CONCATENATE(SelectionData!D85,N85)</f>
        <v>0</v>
      </c>
      <c r="D85" s="118" t="s">
        <v>50</v>
      </c>
      <c r="E85" s="55" t="str">
        <f t="shared" si="120"/>
        <v>€</v>
      </c>
      <c r="F85" s="215" t="str">
        <f t="shared" ca="1" si="151"/>
        <v/>
      </c>
      <c r="G85" s="202"/>
      <c r="H85" s="202"/>
      <c r="I85" s="215" t="str">
        <f t="shared" si="124"/>
        <v>-</v>
      </c>
      <c r="J85" s="104"/>
      <c r="K85" s="115"/>
      <c r="L85" s="95"/>
      <c r="M85" s="95" t="str">
        <f t="shared" si="127"/>
        <v>-</v>
      </c>
      <c r="N85" s="95" t="str">
        <f>""</f>
        <v/>
      </c>
      <c r="O85" s="95" t="str">
        <f t="shared" si="131"/>
        <v/>
      </c>
      <c r="P85" s="95" t="str">
        <f t="shared" ca="1" si="128"/>
        <v/>
      </c>
      <c r="Q85" s="80" t="str">
        <f t="shared" ca="1" si="129"/>
        <v/>
      </c>
      <c r="R85" s="80" t="str">
        <f t="shared" ca="1" si="130"/>
        <v/>
      </c>
      <c r="S85" s="96" t="str">
        <f t="shared" si="132"/>
        <v/>
      </c>
      <c r="T85" s="97" t="str">
        <f t="shared" si="126"/>
        <v/>
      </c>
      <c r="U85" s="95" t="str">
        <f>""</f>
        <v/>
      </c>
      <c r="V85" s="95"/>
      <c r="W85" s="95"/>
      <c r="X85" s="95"/>
      <c r="Y85" s="298" t="str">
        <f t="shared" ca="1" si="150"/>
        <v/>
      </c>
      <c r="Z85" s="271" t="str">
        <f t="shared" ca="1" si="133"/>
        <v/>
      </c>
      <c r="AA85" s="271" t="str">
        <f t="shared" ca="1" si="134"/>
        <v/>
      </c>
      <c r="AB85" s="271" t="str">
        <f t="shared" ca="1" si="135"/>
        <v/>
      </c>
      <c r="AC85" s="108">
        <f ca="1">SelectionData!C85</f>
        <v>0</v>
      </c>
      <c r="AD85" s="109">
        <f t="shared" ca="1" si="84"/>
        <v>0</v>
      </c>
      <c r="AE85" s="110">
        <f t="shared" ca="1" si="136"/>
        <v>0</v>
      </c>
      <c r="AF85" s="110">
        <f t="shared" ca="1" si="85"/>
        <v>0</v>
      </c>
      <c r="AG85" s="110">
        <f t="shared" ca="1" si="95"/>
        <v>0</v>
      </c>
      <c r="AH85" s="110">
        <f t="shared" ca="1" si="96"/>
        <v>0</v>
      </c>
      <c r="AI85" s="110">
        <f t="shared" ca="1" si="86"/>
        <v>0</v>
      </c>
      <c r="AJ85" s="110">
        <f t="shared" ca="1" si="87"/>
        <v>0</v>
      </c>
      <c r="AK85" s="110">
        <f t="shared" ca="1" si="88"/>
        <v>0</v>
      </c>
      <c r="AL85" s="110">
        <f t="shared" ca="1" si="89"/>
        <v>0</v>
      </c>
      <c r="AM85" s="110">
        <f t="shared" ca="1" si="137"/>
        <v>0</v>
      </c>
      <c r="AN85" s="110">
        <f t="shared" ca="1" si="138"/>
        <v>0</v>
      </c>
      <c r="AO85" s="110">
        <f t="shared" ca="1" si="90"/>
        <v>0</v>
      </c>
      <c r="AP85" s="111">
        <f t="shared" ca="1" si="91"/>
        <v>0</v>
      </c>
      <c r="AQ85" s="111">
        <f t="shared" ca="1" si="139"/>
        <v>0</v>
      </c>
      <c r="AR85" s="112">
        <f t="shared" ca="1" si="140"/>
        <v>0</v>
      </c>
      <c r="AS85" s="25">
        <f ca="1">IF(AND(SUM(AS$7:AS84)=1, SUM($AR85:AR85)=1,OR($AH85=1,$AG85=1)),1,0)</f>
        <v>0</v>
      </c>
      <c r="AT85" s="25">
        <f ca="1">IF(AND(SUM(AT$7:AT84)=1, SUM($AR85:AS85)=1,OR($AH85=1,$AG85=1)),1,0)</f>
        <v>0</v>
      </c>
      <c r="AU85" s="26">
        <f ca="1">IF(AND(SUM(AU$7:AU84)=1, SUM($AR85:AT85)=1,OR($AH85=1,AF85=1),SUM(AZ$7:AZ84)&lt;2),1,0)</f>
        <v>0</v>
      </c>
      <c r="AV85" s="26">
        <f ca="1">IF(AND(SUM(AV$7:AV84)=1, SUM($AR85:AU85)=1,OR($AI85=1,$AJ85=1,$AH85=1,$AF85=1)),1,0)</f>
        <v>0</v>
      </c>
      <c r="AW85" s="26">
        <f ca="1">IF(AND(SUM(AW$7:AW84)=1, SUM($AR85:AV85)=1,OR($AI85=1,$AJ85=1,$AH85=1,$AF85=1)),1,0)</f>
        <v>0</v>
      </c>
      <c r="AX85" s="26">
        <f ca="1">IF(AND(SUM(AX$7:AX84)=1, SUM($AR85:AW85)=1,OR($AI85=1,$AJ85=1,$AH85=1,$AF85=1)),1,0)</f>
        <v>0</v>
      </c>
      <c r="AY85" s="26">
        <f ca="1">IF(AND(SUM(AY$7:AY84)=1, SUM($AR85:AX85)=1,OR($AI85=1,$AJ85=1,$AH85=1,$AF85=1)),1,0)</f>
        <v>0</v>
      </c>
      <c r="AZ85" s="26">
        <f ca="1">IF(AND(SUM(AZ$7:AZ84)=1, SUM($AR85:AY85)=1,SUM(AU$7:AU84)&lt;2,OR(AI85=1,AJ85=1,AF85=1)),1,0)</f>
        <v>0</v>
      </c>
      <c r="BA85" s="26">
        <f ca="1">IF(AND(SUM(BA$7:BA84)=1,OR($AK85=1)),1,0)</f>
        <v>0</v>
      </c>
      <c r="BB85" s="26">
        <f ca="1">IF(AND(SUM(BB$7:BB84)=1,OR($AD85=1)),1,0)</f>
        <v>0</v>
      </c>
      <c r="BC85" s="27">
        <f ca="1">IF(SUM($AR85:BB85)=1,1,0)</f>
        <v>0</v>
      </c>
      <c r="BD85" s="28" t="str">
        <f t="shared" ca="1" si="97"/>
        <v/>
      </c>
      <c r="BE85" s="26" t="str">
        <f t="shared" ca="1" si="98"/>
        <v/>
      </c>
      <c r="BF85" s="26" t="str">
        <f t="shared" ca="1" si="99"/>
        <v/>
      </c>
      <c r="BG85" s="26" t="str">
        <f t="shared" ca="1" si="100"/>
        <v/>
      </c>
      <c r="BH85" s="26" t="str">
        <f t="shared" ca="1" si="101"/>
        <v/>
      </c>
      <c r="BI85" s="26" t="str">
        <f t="shared" ca="1" si="102"/>
        <v/>
      </c>
      <c r="BJ85" s="26" t="str">
        <f t="shared" ca="1" si="103"/>
        <v/>
      </c>
      <c r="BK85" s="26" t="str">
        <f t="shared" ca="1" si="104"/>
        <v/>
      </c>
      <c r="BL85" s="26" t="str">
        <f t="shared" ca="1" si="105"/>
        <v/>
      </c>
      <c r="BM85" s="26" t="str">
        <f t="shared" ca="1" si="106"/>
        <v/>
      </c>
      <c r="BN85" s="27" t="str">
        <f t="shared" ca="1" si="107"/>
        <v/>
      </c>
      <c r="BO85" s="284" t="str">
        <f t="shared" ca="1" si="141"/>
        <v/>
      </c>
      <c r="BP85" s="167" t="str">
        <f t="shared" ca="1" si="142"/>
        <v/>
      </c>
      <c r="BQ85" s="167" t="str">
        <f t="shared" ca="1" si="143"/>
        <v/>
      </c>
      <c r="BR85" s="167" t="str">
        <f t="shared" ca="1" si="144"/>
        <v/>
      </c>
      <c r="BS85" s="167" t="str">
        <f t="shared" ca="1" si="145"/>
        <v/>
      </c>
      <c r="BT85" s="167" t="str">
        <f t="shared" ca="1" si="146"/>
        <v/>
      </c>
      <c r="BU85" s="167" t="str">
        <f t="shared" ca="1" si="147"/>
        <v/>
      </c>
      <c r="BV85" s="167" t="str">
        <f t="shared" ca="1" si="148"/>
        <v/>
      </c>
      <c r="BW85" s="32" t="str">
        <f t="shared" ca="1" si="149"/>
        <v/>
      </c>
      <c r="BX85" s="113"/>
      <c r="BY85" s="73"/>
      <c r="BZ85" s="73">
        <f t="shared" ca="1" si="78"/>
        <v>0</v>
      </c>
      <c r="CA85" s="252">
        <f t="shared" ca="1" si="79"/>
        <v>0</v>
      </c>
      <c r="CB85" s="252">
        <f t="shared" ca="1" si="80"/>
        <v>0</v>
      </c>
      <c r="CC85" s="252">
        <f t="shared" ca="1" si="81"/>
        <v>0</v>
      </c>
      <c r="CD85" s="94"/>
      <c r="CE85" s="92">
        <f ca="1">'Product Codes'!G78</f>
        <v>1</v>
      </c>
      <c r="CF85" s="94"/>
      <c r="CG85" s="94"/>
      <c r="CH85" s="94"/>
      <c r="CI85" s="93"/>
      <c r="CJ85" s="93"/>
      <c r="CK85" s="93"/>
      <c r="CL85" s="93"/>
      <c r="CM85" s="93"/>
      <c r="CN85" s="93"/>
      <c r="CO85" s="93"/>
      <c r="CP85" s="93"/>
      <c r="CQ85" s="93"/>
      <c r="CR85" s="93"/>
      <c r="CS85" s="93"/>
      <c r="CT85" s="93"/>
      <c r="CU85" s="93"/>
      <c r="CV85" s="93"/>
      <c r="CW85" s="93"/>
      <c r="CX85" s="93"/>
      <c r="CY85" s="93"/>
      <c r="CZ85" s="93"/>
      <c r="DA85" s="93"/>
      <c r="DB85" s="93"/>
      <c r="DC85" s="93"/>
      <c r="DD85" s="93"/>
      <c r="DE85" s="93"/>
      <c r="DF85" s="93"/>
      <c r="DG85" s="93"/>
      <c r="DH85" s="93"/>
      <c r="DI85" s="93"/>
      <c r="DJ85" s="93"/>
      <c r="DK85" s="93"/>
      <c r="DL85" s="93"/>
      <c r="DM85" s="93"/>
      <c r="DN85" s="93"/>
      <c r="DO85" s="93"/>
      <c r="DP85" s="93"/>
      <c r="DQ85" s="93"/>
      <c r="DR85" s="93"/>
      <c r="DS85" s="93"/>
      <c r="DT85" s="93"/>
      <c r="DU85" s="93"/>
      <c r="DV85" s="93"/>
      <c r="DW85" s="93"/>
      <c r="DX85" s="93"/>
      <c r="DY85" s="93"/>
      <c r="DZ85" s="93"/>
      <c r="EA85" s="93"/>
      <c r="EB85" s="93"/>
      <c r="EC85" s="93"/>
      <c r="ED85" s="93"/>
      <c r="EE85" s="93"/>
      <c r="EF85" s="93"/>
      <c r="EG85" s="93"/>
      <c r="EH85" s="93"/>
      <c r="EI85" s="93"/>
      <c r="EJ85" s="93"/>
      <c r="EK85" s="93"/>
      <c r="EL85" s="93"/>
      <c r="EM85" s="93"/>
      <c r="EN85" s="93"/>
      <c r="EO85" s="93"/>
      <c r="EP85" s="93"/>
      <c r="EQ85" s="93"/>
      <c r="ER85" s="93"/>
      <c r="ES85" s="93"/>
      <c r="ET85" s="93"/>
      <c r="EU85" s="93"/>
      <c r="EV85" s="93"/>
      <c r="EW85" s="93"/>
      <c r="EX85" s="93"/>
      <c r="EY85" s="93"/>
      <c r="EZ85" s="93"/>
      <c r="FA85" s="93"/>
      <c r="FB85" s="93"/>
      <c r="FC85" s="93"/>
      <c r="FD85" s="93"/>
      <c r="FE85" s="93"/>
      <c r="FF85" s="93"/>
      <c r="FG85" s="93"/>
      <c r="FH85" s="93"/>
      <c r="FI85" s="93"/>
      <c r="FJ85" s="93"/>
      <c r="FK85" s="93"/>
      <c r="FL85" s="93"/>
      <c r="FM85" s="93"/>
      <c r="FN85" s="93"/>
      <c r="FO85" s="93"/>
      <c r="FP85" s="93"/>
      <c r="FQ85" s="93"/>
      <c r="FR85" s="93"/>
      <c r="FS85" s="93"/>
      <c r="FT85" s="93"/>
      <c r="FU85" s="93"/>
      <c r="FV85" s="93"/>
    </row>
    <row r="86" spans="1:178" s="92" customFormat="1" ht="15" hidden="1" customHeight="1" thickBot="1" x14ac:dyDescent="0.3">
      <c r="A86" s="94"/>
      <c r="B86" s="94"/>
      <c r="C86" s="226" t="str">
        <f ca="1">CONCATENATE(SelectionData!D86,N86)</f>
        <v>0</v>
      </c>
      <c r="D86" s="222" t="s">
        <v>50</v>
      </c>
      <c r="E86" s="55" t="str">
        <f t="shared" si="120"/>
        <v>€</v>
      </c>
      <c r="F86" s="228" t="str">
        <f t="shared" ca="1" si="151"/>
        <v/>
      </c>
      <c r="G86" s="227"/>
      <c r="H86" s="227"/>
      <c r="I86" s="228" t="str">
        <f t="shared" si="124"/>
        <v>-</v>
      </c>
      <c r="J86" s="104"/>
      <c r="K86" s="115"/>
      <c r="L86" s="95"/>
      <c r="M86" s="95" t="str">
        <f t="shared" si="127"/>
        <v>-</v>
      </c>
      <c r="N86" s="95" t="str">
        <f>""</f>
        <v/>
      </c>
      <c r="O86" s="95" t="str">
        <f t="shared" si="131"/>
        <v/>
      </c>
      <c r="P86" s="95" t="str">
        <f t="shared" ca="1" si="128"/>
        <v/>
      </c>
      <c r="Q86" s="80" t="str">
        <f t="shared" ca="1" si="129"/>
        <v/>
      </c>
      <c r="R86" s="80" t="str">
        <f t="shared" ca="1" si="130"/>
        <v/>
      </c>
      <c r="S86" s="96" t="str">
        <f t="shared" si="132"/>
        <v/>
      </c>
      <c r="T86" s="97" t="str">
        <f t="shared" si="126"/>
        <v/>
      </c>
      <c r="U86" s="95" t="str">
        <f>""</f>
        <v/>
      </c>
      <c r="V86" s="95"/>
      <c r="W86" s="95"/>
      <c r="X86" s="95"/>
      <c r="Y86" s="298" t="str">
        <f t="shared" ca="1" si="150"/>
        <v/>
      </c>
      <c r="Z86" s="271" t="str">
        <f t="shared" ca="1" si="133"/>
        <v/>
      </c>
      <c r="AA86" s="271" t="str">
        <f t="shared" ca="1" si="134"/>
        <v/>
      </c>
      <c r="AB86" s="271" t="str">
        <f t="shared" ca="1" si="135"/>
        <v/>
      </c>
      <c r="AC86" s="108">
        <f ca="1">SelectionData!C86</f>
        <v>0</v>
      </c>
      <c r="AD86" s="109">
        <f t="shared" ca="1" si="84"/>
        <v>0</v>
      </c>
      <c r="AE86" s="110">
        <f t="shared" ca="1" si="136"/>
        <v>0</v>
      </c>
      <c r="AF86" s="110">
        <f t="shared" ca="1" si="85"/>
        <v>0</v>
      </c>
      <c r="AG86" s="110">
        <f t="shared" ca="1" si="95"/>
        <v>0</v>
      </c>
      <c r="AH86" s="110">
        <f t="shared" ca="1" si="96"/>
        <v>0</v>
      </c>
      <c r="AI86" s="110">
        <f t="shared" ca="1" si="86"/>
        <v>0</v>
      </c>
      <c r="AJ86" s="110">
        <f t="shared" ca="1" si="87"/>
        <v>0</v>
      </c>
      <c r="AK86" s="110">
        <f t="shared" ca="1" si="88"/>
        <v>0</v>
      </c>
      <c r="AL86" s="110">
        <f t="shared" ca="1" si="89"/>
        <v>0</v>
      </c>
      <c r="AM86" s="110">
        <f t="shared" ca="1" si="137"/>
        <v>0</v>
      </c>
      <c r="AN86" s="110">
        <f t="shared" ca="1" si="138"/>
        <v>0</v>
      </c>
      <c r="AO86" s="110">
        <f t="shared" ca="1" si="90"/>
        <v>0</v>
      </c>
      <c r="AP86" s="111">
        <f t="shared" ca="1" si="91"/>
        <v>0</v>
      </c>
      <c r="AQ86" s="111">
        <f t="shared" ca="1" si="139"/>
        <v>0</v>
      </c>
      <c r="AR86" s="112">
        <f t="shared" ca="1" si="140"/>
        <v>0</v>
      </c>
      <c r="AS86" s="25">
        <f ca="1">IF(AND(SUM(AS$7:AS85)=1, SUM($AR86:AR86)=1,OR($AH86=1,$AG86=1)),1,0)</f>
        <v>0</v>
      </c>
      <c r="AT86" s="25">
        <f ca="1">IF(AND(SUM(AT$7:AT85)=1, SUM($AR86:AS86)=1,OR($AH86=1,$AG86=1)),1,0)</f>
        <v>0</v>
      </c>
      <c r="AU86" s="26">
        <f ca="1">IF(AND(SUM(AU$7:AU85)=1, SUM($AR86:AT86)=1,OR($AH86=1,AF86=1),SUM(AZ$7:AZ85)&lt;2),1,0)</f>
        <v>0</v>
      </c>
      <c r="AV86" s="26">
        <f ca="1">IF(AND(SUM(AV$7:AV85)=1, SUM($AR86:AU86)=1,OR($AI86=1,$AJ86=1,$AH86=1,$AF86=1)),1,0)</f>
        <v>0</v>
      </c>
      <c r="AW86" s="26">
        <f ca="1">IF(AND(SUM(AW$7:AW85)=1, SUM($AR86:AV86)=1,OR($AI86=1,$AJ86=1,$AH86=1,$AF86=1)),1,0)</f>
        <v>0</v>
      </c>
      <c r="AX86" s="26">
        <f ca="1">IF(AND(SUM(AX$7:AX85)=1, SUM($AR86:AW86)=1,OR($AI86=1,$AJ86=1,$AH86=1,$AF86=1)),1,0)</f>
        <v>0</v>
      </c>
      <c r="AY86" s="26">
        <f ca="1">IF(AND(SUM(AY$7:AY85)=1, SUM($AR86:AX86)=1,OR($AI86=1,$AJ86=1,$AH86=1,$AF86=1)),1,0)</f>
        <v>0</v>
      </c>
      <c r="AZ86" s="26">
        <f ca="1">IF(AND(SUM(AZ$7:AZ85)=1, SUM($AR86:AY86)=1,SUM(AU$7:AU85)&lt;2,OR(AI86=1,AJ86=1,AF86=1)),1,0)</f>
        <v>0</v>
      </c>
      <c r="BA86" s="26">
        <f ca="1">IF(AND(SUM(BA$7:BA85)=1,OR($AK86=1)),1,0)</f>
        <v>0</v>
      </c>
      <c r="BB86" s="26">
        <f ca="1">IF(AND(SUM(BB$7:BB85)=1,OR($AD86=1)),1,0)</f>
        <v>0</v>
      </c>
      <c r="BC86" s="27">
        <f ca="1">IF(SUM($AR86:BB86)=1,1,0)</f>
        <v>0</v>
      </c>
      <c r="BD86" s="28" t="str">
        <f t="shared" ca="1" si="97"/>
        <v/>
      </c>
      <c r="BE86" s="26" t="str">
        <f t="shared" ca="1" si="98"/>
        <v/>
      </c>
      <c r="BF86" s="26" t="str">
        <f t="shared" ca="1" si="99"/>
        <v/>
      </c>
      <c r="BG86" s="26" t="str">
        <f t="shared" ca="1" si="100"/>
        <v/>
      </c>
      <c r="BH86" s="26" t="str">
        <f t="shared" ca="1" si="101"/>
        <v/>
      </c>
      <c r="BI86" s="26" t="str">
        <f t="shared" ca="1" si="102"/>
        <v/>
      </c>
      <c r="BJ86" s="26" t="str">
        <f t="shared" ca="1" si="103"/>
        <v/>
      </c>
      <c r="BK86" s="26" t="str">
        <f t="shared" ca="1" si="104"/>
        <v/>
      </c>
      <c r="BL86" s="26" t="str">
        <f t="shared" ca="1" si="105"/>
        <v/>
      </c>
      <c r="BM86" s="26" t="str">
        <f t="shared" ca="1" si="106"/>
        <v/>
      </c>
      <c r="BN86" s="27" t="str">
        <f t="shared" ca="1" si="107"/>
        <v/>
      </c>
      <c r="BO86" s="284" t="str">
        <f t="shared" ca="1" si="141"/>
        <v/>
      </c>
      <c r="BP86" s="167" t="str">
        <f t="shared" ca="1" si="142"/>
        <v/>
      </c>
      <c r="BQ86" s="167" t="str">
        <f t="shared" ca="1" si="143"/>
        <v/>
      </c>
      <c r="BR86" s="167" t="str">
        <f t="shared" ca="1" si="144"/>
        <v/>
      </c>
      <c r="BS86" s="167" t="str">
        <f t="shared" ca="1" si="145"/>
        <v/>
      </c>
      <c r="BT86" s="167" t="str">
        <f t="shared" ca="1" si="146"/>
        <v/>
      </c>
      <c r="BU86" s="167" t="str">
        <f t="shared" ca="1" si="147"/>
        <v/>
      </c>
      <c r="BV86" s="167" t="str">
        <f t="shared" ca="1" si="148"/>
        <v/>
      </c>
      <c r="BW86" s="32" t="str">
        <f t="shared" ca="1" si="149"/>
        <v/>
      </c>
      <c r="BX86" s="113"/>
      <c r="BY86" s="73"/>
      <c r="BZ86" s="73">
        <f t="shared" ca="1" si="78"/>
        <v>0</v>
      </c>
      <c r="CA86" s="252">
        <f t="shared" ca="1" si="79"/>
        <v>0</v>
      </c>
      <c r="CB86" s="252">
        <f t="shared" ca="1" si="80"/>
        <v>0</v>
      </c>
      <c r="CC86" s="252">
        <f t="shared" ca="1" si="81"/>
        <v>0</v>
      </c>
      <c r="CD86" s="94"/>
      <c r="CE86" s="92">
        <f ca="1">'Product Codes'!G79</f>
        <v>1</v>
      </c>
      <c r="CF86" s="94"/>
      <c r="CG86" s="94"/>
      <c r="CH86" s="94"/>
      <c r="CI86" s="93"/>
      <c r="CJ86" s="93"/>
      <c r="CK86" s="93"/>
      <c r="CL86" s="93"/>
      <c r="CM86" s="93"/>
      <c r="CN86" s="93"/>
      <c r="CO86" s="93"/>
      <c r="CP86" s="93"/>
      <c r="CQ86" s="93"/>
      <c r="CR86" s="93"/>
      <c r="CS86" s="93"/>
      <c r="CT86" s="93"/>
      <c r="CU86" s="93"/>
      <c r="CV86" s="93"/>
      <c r="CW86" s="93"/>
      <c r="CX86" s="93"/>
      <c r="CY86" s="93"/>
      <c r="CZ86" s="93"/>
      <c r="DA86" s="93"/>
      <c r="DB86" s="93"/>
      <c r="DC86" s="93"/>
      <c r="DD86" s="93"/>
      <c r="DE86" s="93"/>
      <c r="DF86" s="93"/>
      <c r="DG86" s="93"/>
      <c r="DH86" s="93"/>
      <c r="DI86" s="93"/>
      <c r="DJ86" s="93"/>
      <c r="DK86" s="93"/>
      <c r="DL86" s="93"/>
      <c r="DM86" s="93"/>
      <c r="DN86" s="93"/>
      <c r="DO86" s="93"/>
      <c r="DP86" s="93"/>
      <c r="DQ86" s="93"/>
      <c r="DR86" s="93"/>
      <c r="DS86" s="93"/>
      <c r="DT86" s="93"/>
      <c r="DU86" s="93"/>
      <c r="DV86" s="93"/>
      <c r="DW86" s="93"/>
      <c r="DX86" s="93"/>
      <c r="DY86" s="93"/>
      <c r="DZ86" s="93"/>
      <c r="EA86" s="93"/>
      <c r="EB86" s="93"/>
      <c r="EC86" s="93"/>
      <c r="ED86" s="93"/>
      <c r="EE86" s="93"/>
      <c r="EF86" s="93"/>
      <c r="EG86" s="93"/>
      <c r="EH86" s="93"/>
      <c r="EI86" s="93"/>
      <c r="EJ86" s="93"/>
      <c r="EK86" s="93"/>
      <c r="EL86" s="93"/>
      <c r="EM86" s="93"/>
      <c r="EN86" s="93"/>
      <c r="EO86" s="93"/>
      <c r="EP86" s="93"/>
      <c r="EQ86" s="93"/>
      <c r="ER86" s="93"/>
      <c r="ES86" s="93"/>
      <c r="ET86" s="93"/>
      <c r="EU86" s="93"/>
      <c r="EV86" s="93"/>
      <c r="EW86" s="93"/>
      <c r="EX86" s="93"/>
      <c r="EY86" s="93"/>
      <c r="EZ86" s="93"/>
      <c r="FA86" s="93"/>
      <c r="FB86" s="93"/>
      <c r="FC86" s="93"/>
      <c r="FD86" s="93"/>
      <c r="FE86" s="93"/>
      <c r="FF86" s="93"/>
      <c r="FG86" s="93"/>
      <c r="FH86" s="93"/>
      <c r="FI86" s="93"/>
      <c r="FJ86" s="93"/>
      <c r="FK86" s="93"/>
      <c r="FL86" s="93"/>
      <c r="FM86" s="93"/>
      <c r="FN86" s="93"/>
      <c r="FO86" s="93"/>
      <c r="FP86" s="93"/>
      <c r="FQ86" s="93"/>
      <c r="FR86" s="93"/>
      <c r="FS86" s="93"/>
      <c r="FT86" s="93"/>
      <c r="FU86" s="93"/>
      <c r="FV86" s="93"/>
    </row>
    <row r="87" spans="1:178" s="92" customFormat="1" ht="15" customHeight="1" x14ac:dyDescent="0.25">
      <c r="A87" s="94"/>
      <c r="B87" s="74"/>
      <c r="C87" s="74" t="str">
        <f ca="1">CONCATENATE(SelectionData!D87,N87)</f>
        <v/>
      </c>
      <c r="D87" s="74"/>
      <c r="E87" s="74"/>
      <c r="F87" s="74" t="str">
        <f t="shared" ca="1" si="151"/>
        <v/>
      </c>
      <c r="G87" s="107"/>
      <c r="H87" s="40"/>
      <c r="I87" s="74"/>
      <c r="J87" s="104"/>
      <c r="K87" s="115"/>
      <c r="L87" s="95"/>
      <c r="M87" s="95" t="str">
        <f t="shared" ca="1" si="127"/>
        <v>-</v>
      </c>
      <c r="N87" s="95" t="str">
        <f>""</f>
        <v/>
      </c>
      <c r="O87" s="95" t="str">
        <f t="shared" ca="1" si="131"/>
        <v/>
      </c>
      <c r="P87" s="95" t="str">
        <f t="shared" ca="1" si="128"/>
        <v/>
      </c>
      <c r="Q87" s="80" t="str">
        <f t="shared" ca="1" si="129"/>
        <v/>
      </c>
      <c r="R87" s="80" t="str">
        <f t="shared" ca="1" si="130"/>
        <v/>
      </c>
      <c r="S87" s="96" t="str">
        <f t="shared" ca="1" si="132"/>
        <v/>
      </c>
      <c r="T87" s="97" t="str">
        <f t="shared" si="126"/>
        <v/>
      </c>
      <c r="U87" s="95" t="str">
        <f>""</f>
        <v/>
      </c>
      <c r="V87" s="95"/>
      <c r="W87" s="95"/>
      <c r="X87" s="95"/>
      <c r="Y87" s="298" t="str">
        <f t="shared" ca="1" si="150"/>
        <v/>
      </c>
      <c r="Z87" s="271" t="str">
        <f t="shared" ca="1" si="133"/>
        <v/>
      </c>
      <c r="AA87" s="271" t="str">
        <f t="shared" ca="1" si="134"/>
        <v/>
      </c>
      <c r="AB87" s="271" t="str">
        <f t="shared" ca="1" si="135"/>
        <v/>
      </c>
      <c r="AC87" s="108">
        <f ca="1">SelectionData!C87</f>
        <v>0</v>
      </c>
      <c r="AD87" s="109">
        <f t="shared" ca="1" si="84"/>
        <v>0</v>
      </c>
      <c r="AE87" s="110">
        <f t="shared" ca="1" si="136"/>
        <v>0</v>
      </c>
      <c r="AF87" s="110">
        <f t="shared" ca="1" si="85"/>
        <v>0</v>
      </c>
      <c r="AG87" s="110">
        <f t="shared" ca="1" si="95"/>
        <v>0</v>
      </c>
      <c r="AH87" s="110">
        <f t="shared" ca="1" si="96"/>
        <v>0</v>
      </c>
      <c r="AI87" s="110">
        <f t="shared" ca="1" si="86"/>
        <v>0</v>
      </c>
      <c r="AJ87" s="110">
        <f t="shared" ca="1" si="87"/>
        <v>0</v>
      </c>
      <c r="AK87" s="110">
        <f t="shared" ca="1" si="88"/>
        <v>0</v>
      </c>
      <c r="AL87" s="110">
        <f t="shared" ca="1" si="89"/>
        <v>0</v>
      </c>
      <c r="AM87" s="110">
        <f t="shared" ca="1" si="137"/>
        <v>0</v>
      </c>
      <c r="AN87" s="110">
        <f t="shared" ca="1" si="138"/>
        <v>0</v>
      </c>
      <c r="AO87" s="110">
        <f t="shared" ca="1" si="90"/>
        <v>0</v>
      </c>
      <c r="AP87" s="111">
        <f t="shared" ca="1" si="91"/>
        <v>0</v>
      </c>
      <c r="AQ87" s="111">
        <f t="shared" ca="1" si="139"/>
        <v>0</v>
      </c>
      <c r="AR87" s="112">
        <f t="shared" ca="1" si="140"/>
        <v>0</v>
      </c>
      <c r="AS87" s="25">
        <f ca="1">IF(AND(SUM(AS$7:AS86)=1, SUM($AR87:AR87)=1,OR($AH87=1,$AG87=1)),1,0)</f>
        <v>0</v>
      </c>
      <c r="AT87" s="25">
        <f ca="1">IF(AND(SUM(AT$7:AT86)=1, SUM($AR87:AS87)=1,OR($AH87=1,$AG87=1)),1,0)</f>
        <v>0</v>
      </c>
      <c r="AU87" s="26">
        <f ca="1">IF(AND(SUM(AU$7:AU86)=1, SUM($AR87:AT87)=1,OR($AH87=1,AF87=1),SUM(AZ$7:AZ86)&lt;2),1,0)</f>
        <v>0</v>
      </c>
      <c r="AV87" s="26">
        <f ca="1">IF(AND(SUM(AV$7:AV86)=1, SUM($AR87:AU87)=1,OR($AI87=1,$AJ87=1,$AH87=1,$AF87=1)),1,0)</f>
        <v>0</v>
      </c>
      <c r="AW87" s="26">
        <f ca="1">IF(AND(SUM(AW$7:AW86)=1, SUM($AR87:AV87)=1,OR($AI87=1,$AJ87=1,$AH87=1,$AF87=1)),1,0)</f>
        <v>0</v>
      </c>
      <c r="AX87" s="26">
        <f ca="1">IF(AND(SUM(AX$7:AX86)=1, SUM($AR87:AW87)=1,OR($AI87=1,$AJ87=1,$AH87=1,$AF87=1)),1,0)</f>
        <v>0</v>
      </c>
      <c r="AY87" s="26">
        <f ca="1">IF(AND(SUM(AY$7:AY86)=1, SUM($AR87:AX87)=1,OR($AI87=1,$AJ87=1,$AH87=1,$AF87=1)),1,0)</f>
        <v>0</v>
      </c>
      <c r="AZ87" s="26">
        <f ca="1">IF(AND(SUM(AZ$7:AZ86)=1, SUM($AR87:AY87)=1,SUM(AU$7:AU86)&lt;2,OR(AI87=1,AJ87=1,AF87=1)),1,0)</f>
        <v>0</v>
      </c>
      <c r="BA87" s="26">
        <f ca="1">IF(AND(SUM(BA$7:BA86)=1,OR($AK87=1)),1,0)</f>
        <v>0</v>
      </c>
      <c r="BB87" s="26">
        <f ca="1">IF(AND(SUM(BB$7:BB86)=1,OR($AD87=1)),1,0)</f>
        <v>0</v>
      </c>
      <c r="BC87" s="27">
        <f ca="1">IF(SUM($AR87:BB87)=1,1,0)</f>
        <v>0</v>
      </c>
      <c r="BD87" s="28" t="str">
        <f t="shared" ca="1" si="97"/>
        <v/>
      </c>
      <c r="BE87" s="26" t="str">
        <f t="shared" ca="1" si="98"/>
        <v/>
      </c>
      <c r="BF87" s="26" t="str">
        <f t="shared" ca="1" si="99"/>
        <v/>
      </c>
      <c r="BG87" s="26" t="str">
        <f t="shared" ca="1" si="100"/>
        <v/>
      </c>
      <c r="BH87" s="26" t="str">
        <f t="shared" ca="1" si="101"/>
        <v/>
      </c>
      <c r="BI87" s="26" t="str">
        <f t="shared" ca="1" si="102"/>
        <v/>
      </c>
      <c r="BJ87" s="26" t="str">
        <f t="shared" ca="1" si="103"/>
        <v/>
      </c>
      <c r="BK87" s="26" t="str">
        <f t="shared" ca="1" si="104"/>
        <v/>
      </c>
      <c r="BL87" s="26" t="str">
        <f t="shared" ca="1" si="105"/>
        <v/>
      </c>
      <c r="BM87" s="26" t="str">
        <f t="shared" ca="1" si="106"/>
        <v/>
      </c>
      <c r="BN87" s="27" t="str">
        <f t="shared" ca="1" si="107"/>
        <v/>
      </c>
      <c r="BO87" s="284" t="str">
        <f t="shared" ca="1" si="141"/>
        <v/>
      </c>
      <c r="BP87" s="167" t="str">
        <f t="shared" ca="1" si="142"/>
        <v/>
      </c>
      <c r="BQ87" s="167" t="str">
        <f t="shared" ca="1" si="143"/>
        <v/>
      </c>
      <c r="BR87" s="167" t="str">
        <f t="shared" ca="1" si="144"/>
        <v/>
      </c>
      <c r="BS87" s="167" t="str">
        <f t="shared" ca="1" si="145"/>
        <v/>
      </c>
      <c r="BT87" s="167" t="str">
        <f t="shared" ca="1" si="146"/>
        <v/>
      </c>
      <c r="BU87" s="167" t="str">
        <f t="shared" ca="1" si="147"/>
        <v/>
      </c>
      <c r="BV87" s="167" t="str">
        <f t="shared" ca="1" si="148"/>
        <v/>
      </c>
      <c r="BW87" s="32" t="str">
        <f t="shared" ca="1" si="149"/>
        <v/>
      </c>
      <c r="BX87" s="113"/>
      <c r="BY87" s="73"/>
      <c r="BZ87" s="73" t="str">
        <f t="shared" ca="1" si="78"/>
        <v/>
      </c>
      <c r="CA87" s="252" t="str">
        <f t="shared" ca="1" si="79"/>
        <v/>
      </c>
      <c r="CB87" s="252" t="str">
        <f t="shared" ca="1" si="80"/>
        <v/>
      </c>
      <c r="CC87" s="252" t="str">
        <f t="shared" ca="1" si="81"/>
        <v/>
      </c>
      <c r="CD87" s="94"/>
      <c r="CE87" s="92">
        <f ca="1">'Product Codes'!G80</f>
        <v>0</v>
      </c>
      <c r="CF87" s="94"/>
      <c r="CG87" s="94"/>
      <c r="CH87" s="94"/>
      <c r="CI87" s="93"/>
      <c r="CJ87" s="93"/>
      <c r="CK87" s="93"/>
      <c r="CL87" s="93"/>
      <c r="CM87" s="93"/>
      <c r="CN87" s="93"/>
      <c r="CO87" s="93"/>
      <c r="CP87" s="93"/>
      <c r="CQ87" s="93"/>
      <c r="CR87" s="93"/>
      <c r="CS87" s="93"/>
      <c r="CT87" s="93"/>
      <c r="CU87" s="93"/>
      <c r="CV87" s="93"/>
      <c r="CW87" s="93"/>
      <c r="CX87" s="93"/>
      <c r="CY87" s="93"/>
      <c r="CZ87" s="93"/>
      <c r="DA87" s="93"/>
      <c r="DB87" s="93"/>
      <c r="DC87" s="93"/>
      <c r="DD87" s="93"/>
      <c r="DE87" s="93"/>
      <c r="DF87" s="93"/>
      <c r="DG87" s="93"/>
      <c r="DH87" s="93"/>
      <c r="DI87" s="93"/>
      <c r="DJ87" s="93"/>
      <c r="DK87" s="93"/>
      <c r="DL87" s="93"/>
      <c r="DM87" s="93"/>
      <c r="DN87" s="93"/>
      <c r="DO87" s="93"/>
      <c r="DP87" s="93"/>
      <c r="DQ87" s="93"/>
      <c r="DR87" s="93"/>
      <c r="DS87" s="93"/>
      <c r="DT87" s="93"/>
      <c r="DU87" s="93"/>
      <c r="DV87" s="93"/>
      <c r="DW87" s="93"/>
      <c r="DX87" s="93"/>
      <c r="DY87" s="93"/>
      <c r="DZ87" s="93"/>
      <c r="EA87" s="93"/>
      <c r="EB87" s="93"/>
      <c r="EC87" s="93"/>
      <c r="ED87" s="93"/>
      <c r="EE87" s="93"/>
      <c r="EF87" s="93"/>
      <c r="EG87" s="93"/>
      <c r="EH87" s="93"/>
      <c r="EI87" s="93"/>
      <c r="EJ87" s="93"/>
      <c r="EK87" s="93"/>
      <c r="EL87" s="93"/>
      <c r="EM87" s="93"/>
      <c r="EN87" s="93"/>
      <c r="EO87" s="93"/>
      <c r="EP87" s="93"/>
      <c r="EQ87" s="93"/>
      <c r="ER87" s="93"/>
      <c r="ES87" s="93"/>
      <c r="ET87" s="93"/>
      <c r="EU87" s="93"/>
      <c r="EV87" s="93"/>
      <c r="EW87" s="93"/>
      <c r="EX87" s="93"/>
      <c r="EY87" s="93"/>
      <c r="EZ87" s="93"/>
      <c r="FA87" s="93"/>
      <c r="FB87" s="93"/>
      <c r="FC87" s="93"/>
      <c r="FD87" s="93"/>
      <c r="FE87" s="93"/>
      <c r="FF87" s="93"/>
      <c r="FG87" s="93"/>
      <c r="FH87" s="93"/>
      <c r="FI87" s="93"/>
      <c r="FJ87" s="93"/>
      <c r="FK87" s="93"/>
      <c r="FL87" s="93"/>
      <c r="FM87" s="93"/>
      <c r="FN87" s="93"/>
      <c r="FO87" s="93"/>
      <c r="FP87" s="93"/>
      <c r="FQ87" s="93"/>
      <c r="FR87" s="93"/>
      <c r="FS87" s="93"/>
      <c r="FT87" s="93"/>
      <c r="FU87" s="93"/>
      <c r="FV87" s="93"/>
    </row>
    <row r="88" spans="1:178" s="92" customFormat="1" ht="15" customHeight="1" x14ac:dyDescent="0.25">
      <c r="A88" s="94"/>
      <c r="B88" s="65"/>
      <c r="C88" s="66" t="str">
        <f ca="1">CONCATENATE(SelectionData!D88,N88)</f>
        <v>VAK Liityntä / Taloautomaatio</v>
      </c>
      <c r="D88" s="66" t="str">
        <f ca="1">SelectionData!E88</f>
        <v/>
      </c>
      <c r="E88" s="66" t="str">
        <f ca="1">SelectionData!F88</f>
        <v/>
      </c>
      <c r="F88" s="66" t="str">
        <f t="shared" ca="1" si="151"/>
        <v/>
      </c>
      <c r="G88" s="66" t="str">
        <f ca="1">SelectionData!H88</f>
        <v/>
      </c>
      <c r="H88" s="66" t="str">
        <f ca="1">SelectionData!I88</f>
        <v/>
      </c>
      <c r="I88" s="66" t="str">
        <f ca="1">SelectionData!J88</f>
        <v>Toimintakaavio Layer</v>
      </c>
      <c r="J88" s="65"/>
      <c r="K88" s="115"/>
      <c r="L88" s="95"/>
      <c r="M88" s="95" t="str">
        <f t="shared" ca="1" si="127"/>
        <v>-</v>
      </c>
      <c r="N88" s="95" t="str">
        <f>""</f>
        <v/>
      </c>
      <c r="O88" s="95" t="str">
        <f t="shared" ca="1" si="131"/>
        <v/>
      </c>
      <c r="P88" s="95" t="str">
        <f t="shared" ca="1" si="128"/>
        <v/>
      </c>
      <c r="Q88" s="80" t="str">
        <f t="shared" ca="1" si="129"/>
        <v/>
      </c>
      <c r="R88" s="80" t="str">
        <f t="shared" ca="1" si="130"/>
        <v/>
      </c>
      <c r="S88" s="96" t="str">
        <f t="shared" ca="1" si="132"/>
        <v/>
      </c>
      <c r="T88" s="97" t="str">
        <f t="shared" si="126"/>
        <v/>
      </c>
      <c r="U88" s="95" t="str">
        <f>""</f>
        <v/>
      </c>
      <c r="V88" s="95"/>
      <c r="W88" s="95"/>
      <c r="X88" s="95"/>
      <c r="Y88" s="298" t="str">
        <f t="shared" ca="1" si="150"/>
        <v/>
      </c>
      <c r="Z88" s="271" t="str">
        <f t="shared" ca="1" si="133"/>
        <v/>
      </c>
      <c r="AA88" s="271" t="str">
        <f t="shared" ca="1" si="134"/>
        <v/>
      </c>
      <c r="AB88" s="271" t="str">
        <f t="shared" ca="1" si="135"/>
        <v/>
      </c>
      <c r="AC88" s="108" t="str">
        <f ca="1">SelectionData!C88</f>
        <v/>
      </c>
      <c r="AD88" s="109">
        <f t="shared" ca="1" si="84"/>
        <v>0</v>
      </c>
      <c r="AE88" s="110">
        <f t="shared" ca="1" si="136"/>
        <v>0</v>
      </c>
      <c r="AF88" s="110">
        <f t="shared" ca="1" si="85"/>
        <v>0</v>
      </c>
      <c r="AG88" s="110">
        <f t="shared" ca="1" si="95"/>
        <v>0</v>
      </c>
      <c r="AH88" s="110">
        <f t="shared" ca="1" si="96"/>
        <v>0</v>
      </c>
      <c r="AI88" s="110">
        <f t="shared" ca="1" si="86"/>
        <v>0</v>
      </c>
      <c r="AJ88" s="110">
        <f t="shared" ca="1" si="87"/>
        <v>0</v>
      </c>
      <c r="AK88" s="110">
        <f t="shared" ca="1" si="88"/>
        <v>0</v>
      </c>
      <c r="AL88" s="110">
        <f t="shared" ca="1" si="89"/>
        <v>0</v>
      </c>
      <c r="AM88" s="110">
        <f t="shared" ca="1" si="137"/>
        <v>0</v>
      </c>
      <c r="AN88" s="110">
        <f t="shared" ca="1" si="138"/>
        <v>0</v>
      </c>
      <c r="AO88" s="110">
        <f t="shared" ca="1" si="90"/>
        <v>0</v>
      </c>
      <c r="AP88" s="111">
        <f t="shared" ca="1" si="91"/>
        <v>0</v>
      </c>
      <c r="AQ88" s="111">
        <f t="shared" ca="1" si="139"/>
        <v>0</v>
      </c>
      <c r="AR88" s="112">
        <f t="shared" ca="1" si="140"/>
        <v>0</v>
      </c>
      <c r="AS88" s="25">
        <f ca="1">IF(AND(SUM(AS$7:AS87)=1, SUM($AR88:AR88)=1,OR($AH88=1,$AG88=1)),1,0)</f>
        <v>0</v>
      </c>
      <c r="AT88" s="25">
        <f ca="1">IF(AND(SUM(AT$7:AT87)=1, SUM($AR88:AS88)=1,OR($AH88=1,$AG88=1)),1,0)</f>
        <v>0</v>
      </c>
      <c r="AU88" s="26">
        <f ca="1">IF(AND(SUM(AU$7:AU87)=1, SUM($AR88:AT88)=1,OR($AH88=1,AF88=1),SUM(AZ$7:AZ87)&lt;2),1,0)</f>
        <v>0</v>
      </c>
      <c r="AV88" s="26">
        <f ca="1">IF(AND(SUM(AV$7:AV87)=1, SUM($AR88:AU88)=1,OR($AI88=1,$AJ88=1,$AH88=1,$AF88=1)),1,0)</f>
        <v>0</v>
      </c>
      <c r="AW88" s="26">
        <f ca="1">IF(AND(SUM(AW$7:AW87)=1, SUM($AR88:AV88)=1,OR($AI88=1,$AJ88=1,$AH88=1,$AF88=1)),1,0)</f>
        <v>0</v>
      </c>
      <c r="AX88" s="26">
        <f ca="1">IF(AND(SUM(AX$7:AX87)=1, SUM($AR88:AW88)=1,OR($AI88=1,$AJ88=1,$AH88=1,$AF88=1)),1,0)</f>
        <v>0</v>
      </c>
      <c r="AY88" s="26">
        <f ca="1">IF(AND(SUM(AY$7:AY87)=1, SUM($AR88:AX88)=1,OR($AI88=1,$AJ88=1,$AH88=1,$AF88=1)),1,0)</f>
        <v>0</v>
      </c>
      <c r="AZ88" s="26">
        <f ca="1">IF(AND(SUM(AZ$7:AZ87)=1, SUM($AR88:AY88)=1,SUM(AU$7:AU87)&lt;2,OR(AI88=1,AJ88=1,AF88=1)),1,0)</f>
        <v>0</v>
      </c>
      <c r="BA88" s="26">
        <f ca="1">IF(AND(SUM(BA$7:BA87)=1,OR($AK88=1)),1,0)</f>
        <v>0</v>
      </c>
      <c r="BB88" s="26">
        <f ca="1">IF(AND(SUM(BB$7:BB87)=1,OR($AD88=1)),1,0)</f>
        <v>0</v>
      </c>
      <c r="BC88" s="27">
        <f ca="1">IF(SUM($AR88:BB88)=1,1,0)</f>
        <v>0</v>
      </c>
      <c r="BD88" s="28" t="str">
        <f t="shared" ca="1" si="97"/>
        <v/>
      </c>
      <c r="BE88" s="26" t="str">
        <f t="shared" ca="1" si="98"/>
        <v/>
      </c>
      <c r="BF88" s="26" t="str">
        <f t="shared" ca="1" si="99"/>
        <v/>
      </c>
      <c r="BG88" s="26" t="str">
        <f t="shared" ca="1" si="100"/>
        <v/>
      </c>
      <c r="BH88" s="26" t="str">
        <f t="shared" ca="1" si="101"/>
        <v/>
      </c>
      <c r="BI88" s="26" t="str">
        <f t="shared" ca="1" si="102"/>
        <v/>
      </c>
      <c r="BJ88" s="26" t="str">
        <f t="shared" ca="1" si="103"/>
        <v/>
      </c>
      <c r="BK88" s="26" t="str">
        <f t="shared" ca="1" si="104"/>
        <v/>
      </c>
      <c r="BL88" s="26" t="str">
        <f t="shared" ca="1" si="105"/>
        <v/>
      </c>
      <c r="BM88" s="26" t="str">
        <f t="shared" ca="1" si="106"/>
        <v/>
      </c>
      <c r="BN88" s="27" t="str">
        <f t="shared" ca="1" si="107"/>
        <v/>
      </c>
      <c r="BO88" s="284" t="str">
        <f t="shared" ca="1" si="141"/>
        <v/>
      </c>
      <c r="BP88" s="167" t="str">
        <f t="shared" ca="1" si="142"/>
        <v/>
      </c>
      <c r="BQ88" s="167" t="str">
        <f t="shared" ca="1" si="143"/>
        <v/>
      </c>
      <c r="BR88" s="167" t="str">
        <f t="shared" ca="1" si="144"/>
        <v/>
      </c>
      <c r="BS88" s="167" t="str">
        <f t="shared" ca="1" si="145"/>
        <v/>
      </c>
      <c r="BT88" s="167" t="str">
        <f t="shared" ca="1" si="146"/>
        <v/>
      </c>
      <c r="BU88" s="167" t="str">
        <f t="shared" ca="1" si="147"/>
        <v/>
      </c>
      <c r="BV88" s="167" t="str">
        <f t="shared" ca="1" si="148"/>
        <v/>
      </c>
      <c r="BW88" s="32" t="str">
        <f t="shared" ca="1" si="149"/>
        <v/>
      </c>
      <c r="BX88" s="113"/>
      <c r="BY88" s="73"/>
      <c r="BZ88" s="73" t="str">
        <f t="shared" ca="1" si="78"/>
        <v/>
      </c>
      <c r="CA88" s="252" t="str">
        <f t="shared" ca="1" si="79"/>
        <v/>
      </c>
      <c r="CB88" s="252" t="str">
        <f t="shared" ca="1" si="80"/>
        <v/>
      </c>
      <c r="CC88" s="252" t="str">
        <f t="shared" ca="1" si="81"/>
        <v/>
      </c>
      <c r="CD88" s="94"/>
      <c r="CE88" s="92">
        <f ca="1">'Product Codes'!G81</f>
        <v>0</v>
      </c>
      <c r="CF88" s="94"/>
      <c r="CG88" s="94"/>
      <c r="CH88" s="94"/>
      <c r="CI88" s="93"/>
      <c r="CJ88" s="93"/>
      <c r="CK88" s="93"/>
      <c r="CL88" s="93"/>
      <c r="CM88" s="93"/>
      <c r="CN88" s="93"/>
      <c r="CO88" s="93"/>
      <c r="CP88" s="93"/>
      <c r="CQ88" s="93"/>
      <c r="CR88" s="93"/>
      <c r="CS88" s="93"/>
      <c r="CT88" s="93"/>
      <c r="CU88" s="93"/>
      <c r="CV88" s="93"/>
      <c r="CW88" s="93"/>
      <c r="CX88" s="93"/>
      <c r="CY88" s="93"/>
      <c r="CZ88" s="93"/>
      <c r="DA88" s="93"/>
      <c r="DB88" s="93"/>
      <c r="DC88" s="93"/>
      <c r="DD88" s="93"/>
      <c r="DE88" s="93"/>
      <c r="DF88" s="93"/>
      <c r="DG88" s="93"/>
      <c r="DH88" s="93"/>
      <c r="DI88" s="93"/>
      <c r="DJ88" s="93"/>
      <c r="DK88" s="93"/>
      <c r="DL88" s="93"/>
      <c r="DM88" s="93"/>
      <c r="DN88" s="93"/>
      <c r="DO88" s="93"/>
      <c r="DP88" s="93"/>
      <c r="DQ88" s="93"/>
      <c r="DR88" s="93"/>
      <c r="DS88" s="93"/>
      <c r="DT88" s="93"/>
      <c r="DU88" s="93"/>
      <c r="DV88" s="93"/>
      <c r="DW88" s="93"/>
      <c r="DX88" s="93"/>
      <c r="DY88" s="93"/>
      <c r="DZ88" s="93"/>
      <c r="EA88" s="93"/>
      <c r="EB88" s="93"/>
      <c r="EC88" s="93"/>
      <c r="ED88" s="93"/>
      <c r="EE88" s="93"/>
      <c r="EF88" s="93"/>
      <c r="EG88" s="93"/>
      <c r="EH88" s="93"/>
      <c r="EI88" s="93"/>
      <c r="EJ88" s="93"/>
      <c r="EK88" s="93"/>
      <c r="EL88" s="93"/>
      <c r="EM88" s="93"/>
      <c r="EN88" s="93"/>
      <c r="EO88" s="93"/>
      <c r="EP88" s="93"/>
      <c r="EQ88" s="93"/>
      <c r="ER88" s="93"/>
      <c r="ES88" s="93"/>
      <c r="ET88" s="93"/>
      <c r="EU88" s="93"/>
      <c r="EV88" s="93"/>
      <c r="EW88" s="93"/>
      <c r="EX88" s="93"/>
      <c r="EY88" s="93"/>
      <c r="EZ88" s="93"/>
      <c r="FA88" s="93"/>
      <c r="FB88" s="93"/>
      <c r="FC88" s="93"/>
      <c r="FD88" s="93"/>
      <c r="FE88" s="93"/>
      <c r="FF88" s="93"/>
      <c r="FG88" s="93"/>
      <c r="FH88" s="93"/>
      <c r="FI88" s="93"/>
      <c r="FJ88" s="93"/>
      <c r="FK88" s="93"/>
      <c r="FL88" s="93"/>
      <c r="FM88" s="93"/>
      <c r="FN88" s="93"/>
      <c r="FO88" s="93"/>
      <c r="FP88" s="93"/>
      <c r="FQ88" s="93"/>
      <c r="FR88" s="93"/>
      <c r="FS88" s="93"/>
      <c r="FT88" s="93"/>
      <c r="FU88" s="93"/>
      <c r="FV88" s="93"/>
    </row>
    <row r="89" spans="1:178" s="92" customFormat="1" ht="15" customHeight="1" thickBot="1" x14ac:dyDescent="0.3">
      <c r="A89" s="94"/>
      <c r="B89" s="73"/>
      <c r="C89" s="107" t="str">
        <f ca="1">CONCATENATE(SelectionData!D89,N89)</f>
        <v>Väyläliityntä</v>
      </c>
      <c r="D89" s="105" t="str">
        <f ca="1">SelectionData!E89</f>
        <v/>
      </c>
      <c r="E89" s="106" t="str">
        <f ca="1">SelectionData!F89</f>
        <v/>
      </c>
      <c r="F89" s="40" t="str">
        <f t="shared" ca="1" si="151"/>
        <v/>
      </c>
      <c r="G89" s="107" t="str">
        <f ca="1">SelectionData!H89</f>
        <v/>
      </c>
      <c r="H89" s="107" t="str">
        <f ca="1">SelectionData!I89</f>
        <v/>
      </c>
      <c r="I89" s="40" t="str">
        <f ca="1">SelectionData!J89</f>
        <v/>
      </c>
      <c r="J89" s="104"/>
      <c r="K89" s="115"/>
      <c r="L89" s="95"/>
      <c r="M89" s="95" t="str">
        <f t="shared" ca="1" si="127"/>
        <v>-</v>
      </c>
      <c r="N89" s="95" t="str">
        <f>""</f>
        <v/>
      </c>
      <c r="O89" s="95" t="str">
        <f t="shared" ca="1" si="131"/>
        <v/>
      </c>
      <c r="P89" s="95" t="str">
        <f t="shared" ca="1" si="128"/>
        <v/>
      </c>
      <c r="Q89" s="80" t="str">
        <f t="shared" ca="1" si="129"/>
        <v/>
      </c>
      <c r="R89" s="80" t="str">
        <f t="shared" ca="1" si="130"/>
        <v/>
      </c>
      <c r="S89" s="96" t="str">
        <f t="shared" ca="1" si="132"/>
        <v/>
      </c>
      <c r="T89" s="97" t="str">
        <f t="shared" si="126"/>
        <v/>
      </c>
      <c r="U89" s="95" t="str">
        <f>""</f>
        <v/>
      </c>
      <c r="V89" s="95"/>
      <c r="W89" s="95"/>
      <c r="X89" s="95"/>
      <c r="Y89" s="298" t="str">
        <f t="shared" ca="1" si="150"/>
        <v/>
      </c>
      <c r="Z89" s="271" t="str">
        <f t="shared" si="133"/>
        <v/>
      </c>
      <c r="AA89" s="271" t="str">
        <f t="shared" si="134"/>
        <v/>
      </c>
      <c r="AB89" s="271" t="str">
        <f t="shared" si="135"/>
        <v/>
      </c>
      <c r="AC89" s="108">
        <f>SelectionData!C89</f>
        <v>0</v>
      </c>
      <c r="AD89" s="109">
        <f t="shared" ca="1" si="84"/>
        <v>0</v>
      </c>
      <c r="AE89" s="110">
        <f t="shared" ca="1" si="136"/>
        <v>0</v>
      </c>
      <c r="AF89" s="110">
        <f t="shared" ca="1" si="85"/>
        <v>0</v>
      </c>
      <c r="AG89" s="110">
        <f t="shared" ca="1" si="95"/>
        <v>0</v>
      </c>
      <c r="AH89" s="110">
        <f t="shared" ca="1" si="96"/>
        <v>0</v>
      </c>
      <c r="AI89" s="110">
        <f t="shared" ca="1" si="86"/>
        <v>0</v>
      </c>
      <c r="AJ89" s="110">
        <f t="shared" ca="1" si="87"/>
        <v>0</v>
      </c>
      <c r="AK89" s="110">
        <f t="shared" ca="1" si="88"/>
        <v>0</v>
      </c>
      <c r="AL89" s="110">
        <f t="shared" ca="1" si="89"/>
        <v>0</v>
      </c>
      <c r="AM89" s="110">
        <f t="shared" ca="1" si="137"/>
        <v>0</v>
      </c>
      <c r="AN89" s="110">
        <f t="shared" ca="1" si="138"/>
        <v>0</v>
      </c>
      <c r="AO89" s="110">
        <f t="shared" ca="1" si="90"/>
        <v>0</v>
      </c>
      <c r="AP89" s="111">
        <f t="shared" ca="1" si="91"/>
        <v>0</v>
      </c>
      <c r="AQ89" s="111">
        <f t="shared" ca="1" si="139"/>
        <v>0</v>
      </c>
      <c r="AR89" s="112">
        <f t="shared" ca="1" si="140"/>
        <v>0</v>
      </c>
      <c r="AS89" s="25">
        <f ca="1">IF(AND(SUM(AS$7:AS88)=1, SUM($AR89:AR89)=1,OR($AH89=1,$AG89=1)),1,0)</f>
        <v>0</v>
      </c>
      <c r="AT89" s="25">
        <f ca="1">IF(AND(SUM(AT$7:AT88)=1, SUM($AR89:AS89)=1,OR($AH89=1,$AG89=1)),1,0)</f>
        <v>0</v>
      </c>
      <c r="AU89" s="26">
        <f ca="1">IF(AND(SUM(AU$7:AU88)=1, SUM($AR89:AT89)=1,OR($AH89=1,AF89=1),SUM(AZ$7:AZ88)&lt;2),1,0)</f>
        <v>0</v>
      </c>
      <c r="AV89" s="26">
        <f ca="1">IF(AND(SUM(AV$7:AV88)=1, SUM($AR89:AU89)=1,OR($AI89=1,$AJ89=1,$AH89=1,$AF89=1)),1,0)</f>
        <v>0</v>
      </c>
      <c r="AW89" s="26">
        <f ca="1">IF(AND(SUM(AW$7:AW88)=1, SUM($AR89:AV89)=1,OR($AI89=1,$AJ89=1,$AH89=1,$AF89=1)),1,0)</f>
        <v>0</v>
      </c>
      <c r="AX89" s="26">
        <f ca="1">IF(AND(SUM(AX$7:AX88)=1, SUM($AR89:AW89)=1,OR($AI89=1,$AJ89=1,$AH89=1,$AF89=1)),1,0)</f>
        <v>0</v>
      </c>
      <c r="AY89" s="26">
        <f ca="1">IF(AND(SUM(AY$7:AY88)=1, SUM($AR89:AX89)=1,OR($AI89=1,$AJ89=1,$AH89=1,$AF89=1)),1,0)</f>
        <v>0</v>
      </c>
      <c r="AZ89" s="26">
        <f ca="1">IF(AND(SUM(AZ$7:AZ88)=1, SUM($AR89:AY89)=1,SUM(AU$7:AU88)&lt;2,OR(AI89=1,AJ89=1,AF89=1)),1,0)</f>
        <v>0</v>
      </c>
      <c r="BA89" s="26">
        <f ca="1">IF(AND(SUM(BA$7:BA88)=1,OR($AK89=1)),1,0)</f>
        <v>0</v>
      </c>
      <c r="BB89" s="26">
        <f ca="1">IF(AND(SUM(BB$7:BB88)=1,OR($AD89=1)),1,0)</f>
        <v>0</v>
      </c>
      <c r="BC89" s="27">
        <f ca="1">IF(SUM($AR89:BB89)=1,1,0)</f>
        <v>0</v>
      </c>
      <c r="BD89" s="28" t="str">
        <f t="shared" ca="1" si="97"/>
        <v/>
      </c>
      <c r="BE89" s="26" t="str">
        <f t="shared" ca="1" si="98"/>
        <v/>
      </c>
      <c r="BF89" s="26" t="str">
        <f t="shared" ca="1" si="99"/>
        <v/>
      </c>
      <c r="BG89" s="26" t="str">
        <f t="shared" ca="1" si="100"/>
        <v/>
      </c>
      <c r="BH89" s="26" t="str">
        <f t="shared" ca="1" si="101"/>
        <v/>
      </c>
      <c r="BI89" s="26" t="str">
        <f t="shared" ca="1" si="102"/>
        <v/>
      </c>
      <c r="BJ89" s="26" t="str">
        <f t="shared" ca="1" si="103"/>
        <v/>
      </c>
      <c r="BK89" s="26" t="str">
        <f t="shared" ca="1" si="104"/>
        <v/>
      </c>
      <c r="BL89" s="26" t="str">
        <f t="shared" ca="1" si="105"/>
        <v/>
      </c>
      <c r="BM89" s="26" t="str">
        <f t="shared" ca="1" si="106"/>
        <v/>
      </c>
      <c r="BN89" s="27" t="str">
        <f t="shared" ca="1" si="107"/>
        <v/>
      </c>
      <c r="BO89" s="284" t="str">
        <f t="shared" ca="1" si="141"/>
        <v/>
      </c>
      <c r="BP89" s="167" t="str">
        <f t="shared" ca="1" si="142"/>
        <v/>
      </c>
      <c r="BQ89" s="167" t="str">
        <f t="shared" ca="1" si="143"/>
        <v/>
      </c>
      <c r="BR89" s="167" t="str">
        <f t="shared" ca="1" si="144"/>
        <v/>
      </c>
      <c r="BS89" s="167" t="str">
        <f t="shared" ca="1" si="145"/>
        <v/>
      </c>
      <c r="BT89" s="167" t="str">
        <f t="shared" ca="1" si="146"/>
        <v/>
      </c>
      <c r="BU89" s="167" t="str">
        <f t="shared" ca="1" si="147"/>
        <v/>
      </c>
      <c r="BV89" s="167" t="str">
        <f t="shared" ca="1" si="148"/>
        <v/>
      </c>
      <c r="BW89" s="32" t="str">
        <f t="shared" ca="1" si="149"/>
        <v/>
      </c>
      <c r="BX89" s="113"/>
      <c r="BY89" s="73"/>
      <c r="BZ89" s="73" t="str">
        <f t="shared" ca="1" si="78"/>
        <v/>
      </c>
      <c r="CA89" s="252" t="str">
        <f t="shared" ca="1" si="79"/>
        <v/>
      </c>
      <c r="CB89" s="252" t="str">
        <f t="shared" ca="1" si="80"/>
        <v/>
      </c>
      <c r="CC89" s="252" t="str">
        <f t="shared" ca="1" si="81"/>
        <v/>
      </c>
      <c r="CD89" s="94"/>
      <c r="CE89" s="92">
        <f ca="1">'Product Codes'!G82</f>
        <v>0</v>
      </c>
      <c r="CF89" s="94"/>
      <c r="CG89" s="94"/>
      <c r="CH89" s="94"/>
      <c r="CI89" s="93"/>
      <c r="CJ89" s="93"/>
      <c r="CK89" s="93"/>
      <c r="CL89" s="93"/>
      <c r="CM89" s="93"/>
      <c r="CN89" s="93"/>
      <c r="CO89" s="93"/>
      <c r="CP89" s="93"/>
      <c r="CQ89" s="93"/>
      <c r="CR89" s="93"/>
      <c r="CS89" s="93"/>
      <c r="CT89" s="93"/>
      <c r="CU89" s="93"/>
      <c r="CV89" s="93"/>
      <c r="CW89" s="93"/>
      <c r="CX89" s="93"/>
      <c r="CY89" s="93"/>
      <c r="CZ89" s="93"/>
      <c r="DA89" s="93"/>
      <c r="DB89" s="93"/>
      <c r="DC89" s="93"/>
      <c r="DD89" s="93"/>
      <c r="DE89" s="93"/>
      <c r="DF89" s="93"/>
      <c r="DG89" s="93"/>
      <c r="DH89" s="93"/>
      <c r="DI89" s="93"/>
      <c r="DJ89" s="93"/>
      <c r="DK89" s="93"/>
      <c r="DL89" s="93"/>
      <c r="DM89" s="93"/>
      <c r="DN89" s="93"/>
      <c r="DO89" s="93"/>
      <c r="DP89" s="93"/>
      <c r="DQ89" s="93"/>
      <c r="DR89" s="93"/>
      <c r="DS89" s="93"/>
      <c r="DT89" s="93"/>
      <c r="DU89" s="93"/>
      <c r="DV89" s="93"/>
      <c r="DW89" s="93"/>
      <c r="DX89" s="93"/>
      <c r="DY89" s="93"/>
      <c r="DZ89" s="93"/>
      <c r="EA89" s="93"/>
      <c r="EB89" s="93"/>
      <c r="EC89" s="93"/>
      <c r="ED89" s="93"/>
      <c r="EE89" s="93"/>
      <c r="EF89" s="93"/>
      <c r="EG89" s="93"/>
      <c r="EH89" s="93"/>
      <c r="EI89" s="93"/>
      <c r="EJ89" s="93"/>
      <c r="EK89" s="93"/>
      <c r="EL89" s="93"/>
      <c r="EM89" s="93"/>
      <c r="EN89" s="93"/>
      <c r="EO89" s="93"/>
      <c r="EP89" s="93"/>
      <c r="EQ89" s="93"/>
      <c r="ER89" s="93"/>
      <c r="ES89" s="93"/>
      <c r="ET89" s="93"/>
      <c r="EU89" s="93"/>
      <c r="EV89" s="93"/>
      <c r="EW89" s="93"/>
      <c r="EX89" s="93"/>
      <c r="EY89" s="93"/>
      <c r="EZ89" s="93"/>
      <c r="FA89" s="93"/>
      <c r="FB89" s="93"/>
      <c r="FC89" s="93"/>
      <c r="FD89" s="93"/>
      <c r="FE89" s="93"/>
      <c r="FF89" s="93"/>
      <c r="FG89" s="93"/>
      <c r="FH89" s="93"/>
      <c r="FI89" s="93"/>
      <c r="FJ89" s="93"/>
      <c r="FK89" s="93"/>
      <c r="FL89" s="93"/>
      <c r="FM89" s="93"/>
      <c r="FN89" s="93"/>
      <c r="FO89" s="93"/>
      <c r="FP89" s="93"/>
      <c r="FQ89" s="93"/>
      <c r="FR89" s="93"/>
      <c r="FS89" s="93"/>
      <c r="FT89" s="93"/>
      <c r="FU89" s="93"/>
      <c r="FV89" s="93"/>
    </row>
    <row r="90" spans="1:178" s="92" customFormat="1" ht="15" customHeight="1" thickBot="1" x14ac:dyDescent="0.3">
      <c r="A90" s="94"/>
      <c r="B90" s="94"/>
      <c r="C90" s="241" t="str">
        <f ca="1">CONCATENATE(SelectionData!D90,N90)</f>
        <v>Modbus</v>
      </c>
      <c r="D90" s="118" t="s">
        <v>50</v>
      </c>
      <c r="E90" s="55" t="str">
        <f t="shared" si="120"/>
        <v>€</v>
      </c>
      <c r="F90" s="243" t="str">
        <f t="shared" ca="1" si="151"/>
        <v/>
      </c>
      <c r="G90" s="242"/>
      <c r="H90" s="242"/>
      <c r="I90" s="243" t="str">
        <f t="shared" ref="I90:I140" si="152">M90</f>
        <v>-</v>
      </c>
      <c r="J90" s="104"/>
      <c r="K90" s="115"/>
      <c r="L90" s="95"/>
      <c r="M90" s="95" t="str">
        <f t="shared" si="127"/>
        <v>-</v>
      </c>
      <c r="N90" s="95" t="str">
        <f>""</f>
        <v/>
      </c>
      <c r="O90" s="95" t="str">
        <f t="shared" si="131"/>
        <v/>
      </c>
      <c r="P90" s="95" t="str">
        <f t="shared" ca="1" si="128"/>
        <v/>
      </c>
      <c r="Q90" s="80" t="str">
        <f t="shared" ca="1" si="129"/>
        <v/>
      </c>
      <c r="R90" s="80" t="str">
        <f t="shared" ca="1" si="130"/>
        <v/>
      </c>
      <c r="S90" s="96" t="str">
        <f t="shared" si="132"/>
        <v/>
      </c>
      <c r="T90" s="97" t="str">
        <f t="shared" si="126"/>
        <v>[407-Modbus]</v>
      </c>
      <c r="U90" s="95" t="s">
        <v>551</v>
      </c>
      <c r="V90" s="95"/>
      <c r="W90" s="95"/>
      <c r="X90" s="95"/>
      <c r="Y90" s="298" t="str">
        <f t="shared" ca="1" si="150"/>
        <v/>
      </c>
      <c r="Z90" s="271" t="str">
        <f t="shared" ca="1" si="133"/>
        <v/>
      </c>
      <c r="AA90" s="271" t="str">
        <f t="shared" ca="1" si="134"/>
        <v/>
      </c>
      <c r="AB90" s="271" t="str">
        <f t="shared" ca="1" si="135"/>
        <v/>
      </c>
      <c r="AC90" s="108" t="str">
        <f ca="1">SelectionData!C90</f>
        <v>MB</v>
      </c>
      <c r="AD90" s="109">
        <f t="shared" ca="1" si="84"/>
        <v>0</v>
      </c>
      <c r="AE90" s="110">
        <f t="shared" ca="1" si="136"/>
        <v>0</v>
      </c>
      <c r="AF90" s="110">
        <f t="shared" ca="1" si="85"/>
        <v>0</v>
      </c>
      <c r="AG90" s="110">
        <f t="shared" ca="1" si="95"/>
        <v>0</v>
      </c>
      <c r="AH90" s="110">
        <f t="shared" ca="1" si="96"/>
        <v>0</v>
      </c>
      <c r="AI90" s="110">
        <f t="shared" ca="1" si="86"/>
        <v>0</v>
      </c>
      <c r="AJ90" s="110">
        <f t="shared" ca="1" si="87"/>
        <v>0</v>
      </c>
      <c r="AK90" s="110">
        <f t="shared" ca="1" si="88"/>
        <v>0</v>
      </c>
      <c r="AL90" s="110">
        <f t="shared" ca="1" si="89"/>
        <v>0</v>
      </c>
      <c r="AM90" s="110">
        <f t="shared" ca="1" si="137"/>
        <v>0</v>
      </c>
      <c r="AN90" s="110">
        <f t="shared" ca="1" si="138"/>
        <v>0</v>
      </c>
      <c r="AO90" s="110">
        <f t="shared" ca="1" si="90"/>
        <v>0</v>
      </c>
      <c r="AP90" s="111">
        <f t="shared" ca="1" si="91"/>
        <v>0</v>
      </c>
      <c r="AQ90" s="111">
        <f t="shared" ca="1" si="139"/>
        <v>0</v>
      </c>
      <c r="AR90" s="112">
        <f t="shared" ca="1" si="140"/>
        <v>0</v>
      </c>
      <c r="AS90" s="25">
        <f ca="1">IF(AND(SUM(AS$7:AS89)=1, SUM($AR90:AR90)=1,OR($AH90=1,$AG90=1)),1,0)</f>
        <v>0</v>
      </c>
      <c r="AT90" s="25">
        <f ca="1">IF(AND(SUM(AT$7:AT89)=1, SUM($AR90:AS90)=1,OR($AH90=1,$AG90=1)),1,0)</f>
        <v>0</v>
      </c>
      <c r="AU90" s="26">
        <f ca="1">IF(AND(SUM(AU$7:AU89)=1, SUM($AR90:AT90)=1,OR($AH90=1,AF90=1),SUM(AZ$7:AZ89)&lt;2),1,0)</f>
        <v>0</v>
      </c>
      <c r="AV90" s="26">
        <f ca="1">IF(AND(SUM(AV$7:AV89)=1, SUM($AR90:AU90)=1,OR($AI90=1,$AJ90=1,$AH90=1,$AF90=1)),1,0)</f>
        <v>0</v>
      </c>
      <c r="AW90" s="26">
        <f ca="1">IF(AND(SUM(AW$7:AW89)=1, SUM($AR90:AV90)=1,OR($AI90=1,$AJ90=1,$AH90=1,$AF90=1)),1,0)</f>
        <v>0</v>
      </c>
      <c r="AX90" s="26">
        <f ca="1">IF(AND(SUM(AX$7:AX89)=1, SUM($AR90:AW90)=1,OR($AI90=1,$AJ90=1,$AH90=1,$AF90=1)),1,0)</f>
        <v>0</v>
      </c>
      <c r="AY90" s="26">
        <f ca="1">IF(AND(SUM(AY$7:AY89)=1, SUM($AR90:AX90)=1,OR($AI90=1,$AJ90=1,$AH90=1,$AF90=1)),1,0)</f>
        <v>0</v>
      </c>
      <c r="AZ90" s="26">
        <f ca="1">IF(AND(SUM(AZ$7:AZ89)=1, SUM($AR90:AY90)=1,SUM(AU$7:AU89)&lt;2,OR(AI90=1,AJ90=1,AF90=1)),1,0)</f>
        <v>0</v>
      </c>
      <c r="BA90" s="26">
        <f ca="1">IF(AND(SUM(BA$7:BA89)=1,OR($AK90=1)),1,0)</f>
        <v>0</v>
      </c>
      <c r="BB90" s="26">
        <f ca="1">IF(AND(SUM(BB$7:BB89)=1,OR($AD90=1)),1,0)</f>
        <v>0</v>
      </c>
      <c r="BC90" s="27">
        <f ca="1">IF(SUM($AR90:BB90)=1,1,0)</f>
        <v>0</v>
      </c>
      <c r="BD90" s="28" t="str">
        <f t="shared" ca="1" si="97"/>
        <v/>
      </c>
      <c r="BE90" s="26" t="str">
        <f t="shared" ca="1" si="98"/>
        <v/>
      </c>
      <c r="BF90" s="26" t="str">
        <f t="shared" ca="1" si="99"/>
        <v/>
      </c>
      <c r="BG90" s="26" t="str">
        <f t="shared" ca="1" si="100"/>
        <v/>
      </c>
      <c r="BH90" s="26" t="str">
        <f t="shared" ca="1" si="101"/>
        <v/>
      </c>
      <c r="BI90" s="26" t="str">
        <f t="shared" ca="1" si="102"/>
        <v/>
      </c>
      <c r="BJ90" s="26" t="str">
        <f t="shared" ca="1" si="103"/>
        <v/>
      </c>
      <c r="BK90" s="26" t="str">
        <f t="shared" ca="1" si="104"/>
        <v/>
      </c>
      <c r="BL90" s="26" t="str">
        <f t="shared" ca="1" si="105"/>
        <v/>
      </c>
      <c r="BM90" s="26" t="str">
        <f t="shared" ca="1" si="106"/>
        <v/>
      </c>
      <c r="BN90" s="27" t="str">
        <f t="shared" ca="1" si="107"/>
        <v/>
      </c>
      <c r="BO90" s="284" t="str">
        <f t="shared" ca="1" si="141"/>
        <v/>
      </c>
      <c r="BP90" s="167" t="str">
        <f t="shared" ca="1" si="142"/>
        <v/>
      </c>
      <c r="BQ90" s="167" t="str">
        <f t="shared" ca="1" si="143"/>
        <v/>
      </c>
      <c r="BR90" s="167" t="str">
        <f t="shared" ca="1" si="144"/>
        <v/>
      </c>
      <c r="BS90" s="167" t="str">
        <f t="shared" ca="1" si="145"/>
        <v/>
      </c>
      <c r="BT90" s="167" t="str">
        <f t="shared" ca="1" si="146"/>
        <v/>
      </c>
      <c r="BU90" s="167" t="str">
        <f t="shared" ca="1" si="147"/>
        <v/>
      </c>
      <c r="BV90" s="167" t="str">
        <f t="shared" ca="1" si="148"/>
        <v/>
      </c>
      <c r="BW90" s="32" t="str">
        <f t="shared" ca="1" si="149"/>
        <v/>
      </c>
      <c r="BX90" s="113"/>
      <c r="BY90" s="73"/>
      <c r="BZ90" s="73" t="str">
        <f t="shared" ca="1" si="78"/>
        <v/>
      </c>
      <c r="CA90" s="252" t="str">
        <f t="shared" ca="1" si="79"/>
        <v/>
      </c>
      <c r="CB90" s="252" t="str">
        <f t="shared" ca="1" si="80"/>
        <v/>
      </c>
      <c r="CC90" s="252" t="str">
        <f t="shared" ca="1" si="81"/>
        <v/>
      </c>
      <c r="CD90" s="94"/>
      <c r="CE90" s="92">
        <f ca="1">'Product Codes'!G83</f>
        <v>0</v>
      </c>
      <c r="CF90" s="94"/>
      <c r="CG90" s="94"/>
      <c r="CH90" s="94"/>
      <c r="CI90" s="93"/>
      <c r="CJ90" s="93"/>
      <c r="CK90" s="93"/>
      <c r="CL90" s="93"/>
      <c r="CM90" s="93"/>
      <c r="CN90" s="93"/>
      <c r="CO90" s="93"/>
      <c r="CP90" s="93"/>
      <c r="CQ90" s="93"/>
      <c r="CR90" s="93"/>
      <c r="CS90" s="93"/>
      <c r="CT90" s="93"/>
      <c r="CU90" s="93"/>
      <c r="CV90" s="93"/>
      <c r="CW90" s="93"/>
      <c r="CX90" s="93"/>
      <c r="CY90" s="93"/>
      <c r="CZ90" s="93"/>
      <c r="DA90" s="93"/>
      <c r="DB90" s="93"/>
      <c r="DC90" s="93"/>
      <c r="DD90" s="93"/>
      <c r="DE90" s="93"/>
      <c r="DF90" s="93"/>
      <c r="DG90" s="93"/>
      <c r="DH90" s="93"/>
      <c r="DI90" s="93"/>
      <c r="DJ90" s="93"/>
      <c r="DK90" s="93"/>
      <c r="DL90" s="93"/>
      <c r="DM90" s="93"/>
      <c r="DN90" s="93"/>
      <c r="DO90" s="93"/>
      <c r="DP90" s="93"/>
      <c r="DQ90" s="93"/>
      <c r="DR90" s="93"/>
      <c r="DS90" s="93"/>
      <c r="DT90" s="93"/>
      <c r="DU90" s="93"/>
      <c r="DV90" s="93"/>
      <c r="DW90" s="93"/>
      <c r="DX90" s="93"/>
      <c r="DY90" s="93"/>
      <c r="DZ90" s="93"/>
      <c r="EA90" s="93"/>
      <c r="EB90" s="93"/>
      <c r="EC90" s="93"/>
      <c r="ED90" s="93"/>
      <c r="EE90" s="93"/>
      <c r="EF90" s="93"/>
      <c r="EG90" s="93"/>
      <c r="EH90" s="93"/>
      <c r="EI90" s="93"/>
      <c r="EJ90" s="93"/>
      <c r="EK90" s="93"/>
      <c r="EL90" s="93"/>
      <c r="EM90" s="93"/>
      <c r="EN90" s="93"/>
      <c r="EO90" s="93"/>
      <c r="EP90" s="93"/>
      <c r="EQ90" s="93"/>
      <c r="ER90" s="93"/>
      <c r="ES90" s="93"/>
      <c r="ET90" s="93"/>
      <c r="EU90" s="93"/>
      <c r="EV90" s="93"/>
      <c r="EW90" s="93"/>
      <c r="EX90" s="93"/>
      <c r="EY90" s="93"/>
      <c r="EZ90" s="93"/>
      <c r="FA90" s="93"/>
      <c r="FB90" s="93"/>
      <c r="FC90" s="93"/>
      <c r="FD90" s="93"/>
      <c r="FE90" s="93"/>
      <c r="FF90" s="93"/>
      <c r="FG90" s="93"/>
      <c r="FH90" s="93"/>
      <c r="FI90" s="93"/>
      <c r="FJ90" s="93"/>
      <c r="FK90" s="93"/>
      <c r="FL90" s="93"/>
      <c r="FM90" s="93"/>
      <c r="FN90" s="93"/>
      <c r="FO90" s="93"/>
      <c r="FP90" s="93"/>
      <c r="FQ90" s="93"/>
      <c r="FR90" s="93"/>
      <c r="FS90" s="93"/>
      <c r="FT90" s="93"/>
      <c r="FU90" s="93"/>
      <c r="FV90" s="93"/>
    </row>
    <row r="91" spans="1:178" s="92" customFormat="1" ht="15" customHeight="1" thickBot="1" x14ac:dyDescent="0.3">
      <c r="A91" s="94"/>
      <c r="B91" s="94"/>
      <c r="C91" s="107" t="str">
        <f ca="1">CONCATENATE(SelectionData!D91,N91)</f>
        <v>Potentiaalivapaa tilatieto</v>
      </c>
      <c r="D91" s="105" t="s">
        <v>50</v>
      </c>
      <c r="E91" s="106"/>
      <c r="F91" s="40" t="str">
        <f t="shared" ca="1" si="151"/>
        <v/>
      </c>
      <c r="G91" s="107"/>
      <c r="H91" s="107"/>
      <c r="I91" s="40" t="str">
        <f t="shared" si="152"/>
        <v>-</v>
      </c>
      <c r="J91" s="104"/>
      <c r="K91" s="115"/>
      <c r="L91" s="95"/>
      <c r="M91" s="95" t="str">
        <f t="shared" si="127"/>
        <v>-</v>
      </c>
      <c r="N91" s="95" t="str">
        <f>""</f>
        <v/>
      </c>
      <c r="O91" s="95" t="str">
        <f t="shared" si="131"/>
        <v/>
      </c>
      <c r="P91" s="95" t="str">
        <f t="shared" ca="1" si="128"/>
        <v/>
      </c>
      <c r="Q91" s="80" t="str">
        <f t="shared" ca="1" si="129"/>
        <v/>
      </c>
      <c r="R91" s="80" t="str">
        <f t="shared" ca="1" si="130"/>
        <v/>
      </c>
      <c r="S91" s="96" t="str">
        <f t="shared" si="132"/>
        <v/>
      </c>
      <c r="T91" s="97" t="str">
        <f t="shared" si="126"/>
        <v/>
      </c>
      <c r="U91" s="95" t="str">
        <f>""</f>
        <v/>
      </c>
      <c r="V91" s="95"/>
      <c r="W91" s="95"/>
      <c r="X91" s="95"/>
      <c r="Y91" s="298" t="str">
        <f t="shared" ca="1" si="150"/>
        <v/>
      </c>
      <c r="Z91" s="271" t="str">
        <f t="shared" ca="1" si="133"/>
        <v/>
      </c>
      <c r="AA91" s="271" t="str">
        <f t="shared" ca="1" si="134"/>
        <v/>
      </c>
      <c r="AB91" s="271" t="str">
        <f t="shared" ca="1" si="135"/>
        <v/>
      </c>
      <c r="AC91" s="108">
        <f ca="1">SelectionData!C91</f>
        <v>0</v>
      </c>
      <c r="AD91" s="109">
        <f t="shared" ca="1" si="84"/>
        <v>0</v>
      </c>
      <c r="AE91" s="110">
        <f t="shared" ca="1" si="136"/>
        <v>0</v>
      </c>
      <c r="AF91" s="110">
        <f t="shared" ca="1" si="85"/>
        <v>0</v>
      </c>
      <c r="AG91" s="110">
        <f t="shared" ca="1" si="95"/>
        <v>0</v>
      </c>
      <c r="AH91" s="110">
        <f t="shared" ca="1" si="96"/>
        <v>0</v>
      </c>
      <c r="AI91" s="110">
        <f t="shared" ca="1" si="86"/>
        <v>0</v>
      </c>
      <c r="AJ91" s="110">
        <f t="shared" ca="1" si="87"/>
        <v>0</v>
      </c>
      <c r="AK91" s="110">
        <f t="shared" ca="1" si="88"/>
        <v>0</v>
      </c>
      <c r="AL91" s="110">
        <f t="shared" ca="1" si="89"/>
        <v>0</v>
      </c>
      <c r="AM91" s="110">
        <f t="shared" ca="1" si="137"/>
        <v>0</v>
      </c>
      <c r="AN91" s="110">
        <f t="shared" ca="1" si="138"/>
        <v>0</v>
      </c>
      <c r="AO91" s="110">
        <f t="shared" ca="1" si="90"/>
        <v>0</v>
      </c>
      <c r="AP91" s="111">
        <f t="shared" ca="1" si="91"/>
        <v>0</v>
      </c>
      <c r="AQ91" s="111">
        <f t="shared" ca="1" si="139"/>
        <v>0</v>
      </c>
      <c r="AR91" s="112">
        <f t="shared" ca="1" si="140"/>
        <v>0</v>
      </c>
      <c r="AS91" s="25">
        <f ca="1">IF(AND(SUM(AS$7:AS90)=1, SUM($AR91:AR91)=1,OR($AH91=1,$AG91=1)),1,0)</f>
        <v>0</v>
      </c>
      <c r="AT91" s="25">
        <f ca="1">IF(AND(SUM(AT$7:AT90)=1, SUM($AR91:AS91)=1,OR($AH91=1,$AG91=1)),1,0)</f>
        <v>0</v>
      </c>
      <c r="AU91" s="26">
        <f ca="1">IF(AND(SUM(AU$7:AU90)=1, SUM($AR91:AT91)=1,OR($AH91=1,AF91=1),SUM(AZ$7:AZ90)&lt;2),1,0)</f>
        <v>0</v>
      </c>
      <c r="AV91" s="26">
        <f ca="1">IF(AND(SUM(AV$7:AV90)=1, SUM($AR91:AU91)=1,OR($AI91=1,$AJ91=1,$AH91=1,$AF91=1)),1,0)</f>
        <v>0</v>
      </c>
      <c r="AW91" s="26">
        <f ca="1">IF(AND(SUM(AW$7:AW90)=1, SUM($AR91:AV91)=1,OR($AI91=1,$AJ91=1,$AH91=1,$AF91=1)),1,0)</f>
        <v>0</v>
      </c>
      <c r="AX91" s="26">
        <f ca="1">IF(AND(SUM(AX$7:AX90)=1, SUM($AR91:AW91)=1,OR($AI91=1,$AJ91=1,$AH91=1,$AF91=1)),1,0)</f>
        <v>0</v>
      </c>
      <c r="AY91" s="26">
        <f ca="1">IF(AND(SUM(AY$7:AY90)=1, SUM($AR91:AX91)=1,OR($AI91=1,$AJ91=1,$AH91=1,$AF91=1)),1,0)</f>
        <v>0</v>
      </c>
      <c r="AZ91" s="26">
        <f ca="1">IF(AND(SUM(AZ$7:AZ90)=1, SUM($AR91:AY91)=1,SUM(AU$7:AU90)&lt;2,OR(AI91=1,AJ91=1,AF91=1)),1,0)</f>
        <v>0</v>
      </c>
      <c r="BA91" s="26">
        <f ca="1">IF(AND(SUM(BA$7:BA90)=1,OR($AK91=1)),1,0)</f>
        <v>0</v>
      </c>
      <c r="BB91" s="26">
        <f ca="1">IF(AND(SUM(BB$7:BB90)=1,OR($AD91=1)),1,0)</f>
        <v>0</v>
      </c>
      <c r="BC91" s="27">
        <f ca="1">IF(SUM($AR91:BB91)=1,1,0)</f>
        <v>0</v>
      </c>
      <c r="BD91" s="28" t="str">
        <f t="shared" ca="1" si="97"/>
        <v/>
      </c>
      <c r="BE91" s="26" t="str">
        <f t="shared" ca="1" si="98"/>
        <v/>
      </c>
      <c r="BF91" s="26" t="str">
        <f t="shared" ca="1" si="99"/>
        <v/>
      </c>
      <c r="BG91" s="26" t="str">
        <f t="shared" ca="1" si="100"/>
        <v/>
      </c>
      <c r="BH91" s="26" t="str">
        <f t="shared" ca="1" si="101"/>
        <v/>
      </c>
      <c r="BI91" s="26" t="str">
        <f t="shared" ca="1" si="102"/>
        <v/>
      </c>
      <c r="BJ91" s="26" t="str">
        <f t="shared" ca="1" si="103"/>
        <v/>
      </c>
      <c r="BK91" s="26" t="str">
        <f t="shared" ca="1" si="104"/>
        <v/>
      </c>
      <c r="BL91" s="26" t="str">
        <f t="shared" ca="1" si="105"/>
        <v/>
      </c>
      <c r="BM91" s="26" t="str">
        <f t="shared" ca="1" si="106"/>
        <v/>
      </c>
      <c r="BN91" s="27" t="str">
        <f t="shared" ca="1" si="107"/>
        <v/>
      </c>
      <c r="BO91" s="284" t="str">
        <f t="shared" ca="1" si="141"/>
        <v/>
      </c>
      <c r="BP91" s="167" t="str">
        <f t="shared" ca="1" si="142"/>
        <v/>
      </c>
      <c r="BQ91" s="167" t="str">
        <f t="shared" ca="1" si="143"/>
        <v/>
      </c>
      <c r="BR91" s="167" t="str">
        <f t="shared" ca="1" si="144"/>
        <v/>
      </c>
      <c r="BS91" s="167" t="str">
        <f t="shared" ca="1" si="145"/>
        <v/>
      </c>
      <c r="BT91" s="167" t="str">
        <f t="shared" ca="1" si="146"/>
        <v/>
      </c>
      <c r="BU91" s="167" t="str">
        <f t="shared" ca="1" si="147"/>
        <v/>
      </c>
      <c r="BV91" s="167" t="str">
        <f t="shared" ca="1" si="148"/>
        <v/>
      </c>
      <c r="BW91" s="32" t="str">
        <f t="shared" ca="1" si="149"/>
        <v/>
      </c>
      <c r="BX91" s="113"/>
      <c r="BY91" s="73"/>
      <c r="BZ91" s="73" t="str">
        <f t="shared" ca="1" si="78"/>
        <v/>
      </c>
      <c r="CA91" s="252" t="str">
        <f t="shared" ca="1" si="79"/>
        <v/>
      </c>
      <c r="CB91" s="252" t="str">
        <f t="shared" ca="1" si="80"/>
        <v/>
      </c>
      <c r="CC91" s="252" t="str">
        <f t="shared" ca="1" si="81"/>
        <v/>
      </c>
      <c r="CD91" s="94"/>
      <c r="CE91" s="92">
        <f ca="1">'Product Codes'!G84</f>
        <v>0</v>
      </c>
      <c r="CF91" s="94"/>
      <c r="CG91" s="94"/>
      <c r="CH91" s="94"/>
      <c r="CI91" s="93"/>
      <c r="CJ91" s="93"/>
      <c r="CK91" s="93"/>
      <c r="CL91" s="93"/>
      <c r="CM91" s="93"/>
      <c r="CN91" s="93"/>
      <c r="CO91" s="93"/>
      <c r="CP91" s="93"/>
      <c r="CQ91" s="93"/>
      <c r="CR91" s="93"/>
      <c r="CS91" s="93"/>
      <c r="CT91" s="93"/>
      <c r="CU91" s="93"/>
      <c r="CV91" s="93"/>
      <c r="CW91" s="93"/>
      <c r="CX91" s="93"/>
      <c r="CY91" s="93"/>
      <c r="CZ91" s="93"/>
      <c r="DA91" s="93"/>
      <c r="DB91" s="93"/>
      <c r="DC91" s="93"/>
      <c r="DD91" s="93"/>
      <c r="DE91" s="93"/>
      <c r="DF91" s="93"/>
      <c r="DG91" s="93"/>
      <c r="DH91" s="93"/>
      <c r="DI91" s="93"/>
      <c r="DJ91" s="93"/>
      <c r="DK91" s="93"/>
      <c r="DL91" s="93"/>
      <c r="DM91" s="93"/>
      <c r="DN91" s="93"/>
      <c r="DO91" s="93"/>
      <c r="DP91" s="93"/>
      <c r="DQ91" s="93"/>
      <c r="DR91" s="93"/>
      <c r="DS91" s="93"/>
      <c r="DT91" s="93"/>
      <c r="DU91" s="93"/>
      <c r="DV91" s="93"/>
      <c r="DW91" s="93"/>
      <c r="DX91" s="93"/>
      <c r="DY91" s="93"/>
      <c r="DZ91" s="93"/>
      <c r="EA91" s="93"/>
      <c r="EB91" s="93"/>
      <c r="EC91" s="93"/>
      <c r="ED91" s="93"/>
      <c r="EE91" s="93"/>
      <c r="EF91" s="93"/>
      <c r="EG91" s="93"/>
      <c r="EH91" s="93"/>
      <c r="EI91" s="93"/>
      <c r="EJ91" s="93"/>
      <c r="EK91" s="93"/>
      <c r="EL91" s="93"/>
      <c r="EM91" s="93"/>
      <c r="EN91" s="93"/>
      <c r="EO91" s="93"/>
      <c r="EP91" s="93"/>
      <c r="EQ91" s="93"/>
      <c r="ER91" s="93"/>
      <c r="ES91" s="93"/>
      <c r="ET91" s="93"/>
      <c r="EU91" s="93"/>
      <c r="EV91" s="93"/>
      <c r="EW91" s="93"/>
      <c r="EX91" s="93"/>
      <c r="EY91" s="93"/>
      <c r="EZ91" s="93"/>
      <c r="FA91" s="93"/>
      <c r="FB91" s="93"/>
      <c r="FC91" s="93"/>
      <c r="FD91" s="93"/>
      <c r="FE91" s="93"/>
      <c r="FF91" s="93"/>
      <c r="FG91" s="93"/>
      <c r="FH91" s="93"/>
      <c r="FI91" s="93"/>
      <c r="FJ91" s="93"/>
      <c r="FK91" s="93"/>
      <c r="FL91" s="93"/>
      <c r="FM91" s="93"/>
      <c r="FN91" s="93"/>
      <c r="FO91" s="93"/>
      <c r="FP91" s="93"/>
      <c r="FQ91" s="93"/>
      <c r="FR91" s="93"/>
      <c r="FS91" s="93"/>
      <c r="FT91" s="93"/>
      <c r="FU91" s="93"/>
      <c r="FV91" s="93"/>
    </row>
    <row r="92" spans="1:178" s="92" customFormat="1" ht="15" customHeight="1" thickBot="1" x14ac:dyDescent="0.3">
      <c r="A92" s="94"/>
      <c r="B92" s="94"/>
      <c r="C92" s="203" t="str">
        <f ca="1">CONCATENATE(SelectionData!D92,N92)</f>
        <v>Potentiaali vapaa hälytys (DO)</v>
      </c>
      <c r="D92" s="118" t="s">
        <v>50</v>
      </c>
      <c r="E92" s="55" t="str">
        <f t="shared" si="120"/>
        <v>€</v>
      </c>
      <c r="F92" s="207" t="str">
        <f t="shared" ca="1" si="151"/>
        <v/>
      </c>
      <c r="G92" s="206"/>
      <c r="H92" s="206"/>
      <c r="I92" s="207" t="str">
        <f t="shared" si="152"/>
        <v>-</v>
      </c>
      <c r="J92" s="104"/>
      <c r="K92" s="115"/>
      <c r="L92" s="95"/>
      <c r="M92" s="95" t="str">
        <f t="shared" si="127"/>
        <v>-</v>
      </c>
      <c r="N92" s="95" t="str">
        <f>""</f>
        <v/>
      </c>
      <c r="O92" s="95" t="str">
        <f t="shared" si="131"/>
        <v/>
      </c>
      <c r="P92" s="95" t="str">
        <f t="shared" ca="1" si="128"/>
        <v/>
      </c>
      <c r="Q92" s="80" t="str">
        <f t="shared" ca="1" si="129"/>
        <v/>
      </c>
      <c r="R92" s="80" t="str">
        <f t="shared" ca="1" si="130"/>
        <v/>
      </c>
      <c r="S92" s="96" t="str">
        <f t="shared" si="132"/>
        <v/>
      </c>
      <c r="T92" s="97" t="str">
        <f t="shared" si="126"/>
        <v/>
      </c>
      <c r="U92" s="95" t="str">
        <f>""</f>
        <v/>
      </c>
      <c r="V92" s="95"/>
      <c r="W92" s="95"/>
      <c r="X92" s="95"/>
      <c r="Y92" s="298" t="str">
        <f t="shared" ca="1" si="150"/>
        <v xml:space="preserve"> [403-DO</v>
      </c>
      <c r="Z92" s="271" t="str">
        <f t="shared" ca="1" si="133"/>
        <v/>
      </c>
      <c r="AA92" s="271" t="str">
        <f t="shared" ca="1" si="134"/>
        <v xml:space="preserve"> [403-DO</v>
      </c>
      <c r="AB92" s="271" t="str">
        <f t="shared" ca="1" si="135"/>
        <v/>
      </c>
      <c r="AC92" s="108" t="str">
        <f ca="1">SelectionData!C92</f>
        <v>DO_ALL</v>
      </c>
      <c r="AD92" s="109">
        <f t="shared" ca="1" si="84"/>
        <v>0</v>
      </c>
      <c r="AE92" s="110">
        <f t="shared" ca="1" si="136"/>
        <v>0</v>
      </c>
      <c r="AF92" s="110">
        <f t="shared" ca="1" si="85"/>
        <v>0</v>
      </c>
      <c r="AG92" s="110">
        <f t="shared" ca="1" si="95"/>
        <v>0</v>
      </c>
      <c r="AH92" s="110">
        <f t="shared" ca="1" si="96"/>
        <v>0</v>
      </c>
      <c r="AI92" s="110">
        <f t="shared" ca="1" si="86"/>
        <v>0</v>
      </c>
      <c r="AJ92" s="110">
        <f t="shared" ca="1" si="87"/>
        <v>0</v>
      </c>
      <c r="AK92" s="110">
        <f t="shared" ca="1" si="88"/>
        <v>0</v>
      </c>
      <c r="AL92" s="110">
        <f t="shared" ca="1" si="89"/>
        <v>0</v>
      </c>
      <c r="AM92" s="110">
        <f t="shared" ca="1" si="137"/>
        <v>0</v>
      </c>
      <c r="AN92" s="110">
        <f t="shared" ca="1" si="138"/>
        <v>0</v>
      </c>
      <c r="AO92" s="110">
        <f t="shared" ca="1" si="90"/>
        <v>0</v>
      </c>
      <c r="AP92" s="111">
        <f t="shared" ca="1" si="91"/>
        <v>0</v>
      </c>
      <c r="AQ92" s="111">
        <f t="shared" ca="1" si="139"/>
        <v>0</v>
      </c>
      <c r="AR92" s="112">
        <f t="shared" ca="1" si="140"/>
        <v>0</v>
      </c>
      <c r="AS92" s="25">
        <f ca="1">IF(AND(SUM(AS$7:AS91)=1, SUM($AR92:AR92)=1,OR($AH92=1,$AG92=1)),1,0)</f>
        <v>0</v>
      </c>
      <c r="AT92" s="25">
        <f ca="1">IF(AND(SUM(AT$7:AT91)=1, SUM($AR92:AS92)=1,OR($AH92=1,$AG92=1)),1,0)</f>
        <v>0</v>
      </c>
      <c r="AU92" s="26">
        <f ca="1">IF(AND(SUM(AU$7:AU91)=1, SUM($AR92:AT92)=1,OR($AH92=1,AF92=1),SUM(AZ$7:AZ91)&lt;2),1,0)</f>
        <v>0</v>
      </c>
      <c r="AV92" s="26">
        <f ca="1">IF(AND(SUM(AV$7:AV91)=1, SUM($AR92:AU92)=1,OR($AI92=1,$AJ92=1,$AH92=1,$AF92=1)),1,0)</f>
        <v>0</v>
      </c>
      <c r="AW92" s="26">
        <f ca="1">IF(AND(SUM(AW$7:AW91)=1, SUM($AR92:AV92)=1,OR($AI92=1,$AJ92=1,$AH92=1,$AF92=1)),1,0)</f>
        <v>0</v>
      </c>
      <c r="AX92" s="26">
        <f ca="1">IF(AND(SUM(AX$7:AX91)=1, SUM($AR92:AW92)=1,OR($AI92=1,$AJ92=1,$AH92=1,$AF92=1)),1,0)</f>
        <v>0</v>
      </c>
      <c r="AY92" s="26">
        <f ca="1">IF(AND(SUM(AY$7:AY91)=1, SUM($AR92:AX92)=1,OR($AI92=1,$AJ92=1,$AH92=1,$AF92=1)),1,0)</f>
        <v>0</v>
      </c>
      <c r="AZ92" s="26">
        <f ca="1">IF(AND(SUM(AZ$7:AZ91)=1, SUM($AR92:AY92)=1,SUM(AU$7:AU91)&lt;2,OR(AI92=1,AJ92=1,AF92=1)),1,0)</f>
        <v>0</v>
      </c>
      <c r="BA92" s="26">
        <f ca="1">IF(AND(SUM(BA$7:BA91)=1,OR($AK92=1)),1,0)</f>
        <v>0</v>
      </c>
      <c r="BB92" s="26">
        <f ca="1">IF(AND(SUM(BB$7:BB91)=1,OR($AD92=1)),1,0)</f>
        <v>0</v>
      </c>
      <c r="BC92" s="27">
        <f ca="1">IF(SUM($AR92:BB92)=1,1,0)</f>
        <v>0</v>
      </c>
      <c r="BD92" s="28" t="str">
        <f t="shared" ca="1" si="97"/>
        <v/>
      </c>
      <c r="BE92" s="26" t="str">
        <f t="shared" ca="1" si="98"/>
        <v/>
      </c>
      <c r="BF92" s="26" t="str">
        <f t="shared" ca="1" si="99"/>
        <v/>
      </c>
      <c r="BG92" s="26" t="str">
        <f t="shared" ca="1" si="100"/>
        <v/>
      </c>
      <c r="BH92" s="26" t="str">
        <f t="shared" ca="1" si="101"/>
        <v/>
      </c>
      <c r="BI92" s="26" t="str">
        <f t="shared" ca="1" si="102"/>
        <v/>
      </c>
      <c r="BJ92" s="26" t="str">
        <f t="shared" ca="1" si="103"/>
        <v/>
      </c>
      <c r="BK92" s="26" t="str">
        <f t="shared" ca="1" si="104"/>
        <v/>
      </c>
      <c r="BL92" s="26" t="str">
        <f t="shared" ca="1" si="105"/>
        <v/>
      </c>
      <c r="BM92" s="26" t="str">
        <f t="shared" ca="1" si="106"/>
        <v/>
      </c>
      <c r="BN92" s="27" t="str">
        <f t="shared" ca="1" si="107"/>
        <v/>
      </c>
      <c r="BO92" s="284" t="str">
        <f t="shared" ca="1" si="141"/>
        <v/>
      </c>
      <c r="BP92" s="167" t="str">
        <f t="shared" ca="1" si="142"/>
        <v/>
      </c>
      <c r="BQ92" s="167" t="str">
        <f t="shared" ca="1" si="143"/>
        <v/>
      </c>
      <c r="BR92" s="167" t="str">
        <f t="shared" ca="1" si="144"/>
        <v/>
      </c>
      <c r="BS92" s="167" t="str">
        <f t="shared" ca="1" si="145"/>
        <v/>
      </c>
      <c r="BT92" s="167" t="str">
        <f t="shared" ca="1" si="146"/>
        <v/>
      </c>
      <c r="BU92" s="167" t="str">
        <f t="shared" ca="1" si="147"/>
        <v/>
      </c>
      <c r="BV92" s="167" t="str">
        <f t="shared" ca="1" si="148"/>
        <v/>
      </c>
      <c r="BW92" s="32" t="str">
        <f t="shared" ca="1" si="149"/>
        <v/>
      </c>
      <c r="BX92" s="113"/>
      <c r="BY92" s="73"/>
      <c r="BZ92" s="73" t="str">
        <f t="shared" ca="1" si="78"/>
        <v/>
      </c>
      <c r="CA92" s="252" t="str">
        <f t="shared" ca="1" si="79"/>
        <v/>
      </c>
      <c r="CB92" s="252" t="str">
        <f t="shared" ca="1" si="80"/>
        <v/>
      </c>
      <c r="CC92" s="252" t="str">
        <f t="shared" ca="1" si="81"/>
        <v/>
      </c>
      <c r="CD92" s="94"/>
      <c r="CE92" s="92">
        <f ca="1">'Product Codes'!G85</f>
        <v>0</v>
      </c>
      <c r="CF92" s="94"/>
      <c r="CG92" s="94"/>
      <c r="CH92" s="94"/>
      <c r="CI92" s="93"/>
      <c r="CJ92" s="93"/>
      <c r="CK92" s="93"/>
      <c r="CL92" s="93"/>
      <c r="CM92" s="93"/>
      <c r="CN92" s="93"/>
      <c r="CO92" s="93"/>
      <c r="CP92" s="93"/>
      <c r="CQ92" s="93"/>
      <c r="CR92" s="93"/>
      <c r="CS92" s="93"/>
      <c r="CT92" s="93"/>
      <c r="CU92" s="93"/>
      <c r="CV92" s="93"/>
      <c r="CW92" s="93"/>
      <c r="CX92" s="93"/>
      <c r="CY92" s="93"/>
      <c r="CZ92" s="93"/>
      <c r="DA92" s="93"/>
      <c r="DB92" s="93"/>
      <c r="DC92" s="93"/>
      <c r="DD92" s="93"/>
      <c r="DE92" s="93"/>
      <c r="DF92" s="93"/>
      <c r="DG92" s="93"/>
      <c r="DH92" s="93"/>
      <c r="DI92" s="93"/>
      <c r="DJ92" s="93"/>
      <c r="DK92" s="93"/>
      <c r="DL92" s="93"/>
      <c r="DM92" s="93"/>
      <c r="DN92" s="93"/>
      <c r="DO92" s="93"/>
      <c r="DP92" s="93"/>
      <c r="DQ92" s="93"/>
      <c r="DR92" s="93"/>
      <c r="DS92" s="93"/>
      <c r="DT92" s="93"/>
      <c r="DU92" s="93"/>
      <c r="DV92" s="93"/>
      <c r="DW92" s="93"/>
      <c r="DX92" s="93"/>
      <c r="DY92" s="93"/>
      <c r="DZ92" s="93"/>
      <c r="EA92" s="93"/>
      <c r="EB92" s="93"/>
      <c r="EC92" s="93"/>
      <c r="ED92" s="93"/>
      <c r="EE92" s="93"/>
      <c r="EF92" s="93"/>
      <c r="EG92" s="93"/>
      <c r="EH92" s="93"/>
      <c r="EI92" s="93"/>
      <c r="EJ92" s="93"/>
      <c r="EK92" s="93"/>
      <c r="EL92" s="93"/>
      <c r="EM92" s="93"/>
      <c r="EN92" s="93"/>
      <c r="EO92" s="93"/>
      <c r="EP92" s="93"/>
      <c r="EQ92" s="93"/>
      <c r="ER92" s="93"/>
      <c r="ES92" s="93"/>
      <c r="ET92" s="93"/>
      <c r="EU92" s="93"/>
      <c r="EV92" s="93"/>
      <c r="EW92" s="93"/>
      <c r="EX92" s="93"/>
      <c r="EY92" s="93"/>
      <c r="EZ92" s="93"/>
      <c r="FA92" s="93"/>
      <c r="FB92" s="93"/>
      <c r="FC92" s="93"/>
      <c r="FD92" s="93"/>
      <c r="FE92" s="93"/>
      <c r="FF92" s="93"/>
      <c r="FG92" s="93"/>
      <c r="FH92" s="93"/>
      <c r="FI92" s="93"/>
      <c r="FJ92" s="93"/>
      <c r="FK92" s="93"/>
      <c r="FL92" s="93"/>
      <c r="FM92" s="93"/>
      <c r="FN92" s="93"/>
      <c r="FO92" s="93"/>
      <c r="FP92" s="93"/>
      <c r="FQ92" s="93"/>
      <c r="FR92" s="93"/>
      <c r="FS92" s="93"/>
      <c r="FT92" s="93"/>
      <c r="FU92" s="93"/>
      <c r="FV92" s="93"/>
    </row>
    <row r="93" spans="1:178" s="92" customFormat="1" ht="15" customHeight="1" thickBot="1" x14ac:dyDescent="0.3">
      <c r="A93" s="94"/>
      <c r="B93" s="94"/>
      <c r="C93" s="233" t="str">
        <f ca="1">CONCATENATE(SelectionData!D93,N93)</f>
        <v>Potentiaali vapaa Kriittinen hälytys (DO)</v>
      </c>
      <c r="D93" s="118" t="s">
        <v>50</v>
      </c>
      <c r="E93" s="119" t="str">
        <f t="shared" si="120"/>
        <v>€</v>
      </c>
      <c r="F93" s="122" t="str">
        <f t="shared" ca="1" si="151"/>
        <v/>
      </c>
      <c r="G93" s="202"/>
      <c r="H93" s="202"/>
      <c r="I93" s="122" t="str">
        <f t="shared" ca="1" si="152"/>
        <v>-</v>
      </c>
      <c r="J93" s="104"/>
      <c r="K93" s="115"/>
      <c r="L93" s="95"/>
      <c r="M93" s="95" t="str">
        <f t="shared" ca="1" si="127"/>
        <v>-</v>
      </c>
      <c r="N93" s="116" t="str">
        <f ca="1">IF(AND($D$10&lt;&gt;"-",$D$10&lt;&gt;SelectionData!$G$10,$D$10&lt;&gt;SelectionData!$J$10),N$2,"")</f>
        <v/>
      </c>
      <c r="O93" s="95" t="str">
        <f t="shared" si="131"/>
        <v/>
      </c>
      <c r="P93" s="95" t="str">
        <f t="shared" ca="1" si="128"/>
        <v/>
      </c>
      <c r="Q93" s="80" t="str">
        <f t="shared" ca="1" si="129"/>
        <v/>
      </c>
      <c r="R93" s="80" t="str">
        <f t="shared" ca="1" si="130"/>
        <v/>
      </c>
      <c r="S93" s="96" t="str">
        <f t="shared" si="132"/>
        <v/>
      </c>
      <c r="T93" s="97" t="str">
        <f t="shared" si="126"/>
        <v/>
      </c>
      <c r="U93" s="95" t="str">
        <f>""</f>
        <v/>
      </c>
      <c r="V93" s="95"/>
      <c r="W93" s="95"/>
      <c r="X93" s="95"/>
      <c r="Y93" s="298" t="str">
        <f t="shared" ca="1" si="150"/>
        <v xml:space="preserve"> [403-DO</v>
      </c>
      <c r="Z93" s="271" t="str">
        <f t="shared" ca="1" si="133"/>
        <v/>
      </c>
      <c r="AA93" s="271" t="str">
        <f t="shared" ca="1" si="134"/>
        <v xml:space="preserve"> [403-DO</v>
      </c>
      <c r="AB93" s="271" t="str">
        <f t="shared" ca="1" si="135"/>
        <v/>
      </c>
      <c r="AC93" s="108" t="str">
        <f ca="1">SelectionData!C93</f>
        <v>DO_GIO</v>
      </c>
      <c r="AD93" s="109">
        <f t="shared" ca="1" si="84"/>
        <v>0</v>
      </c>
      <c r="AE93" s="110">
        <f t="shared" ca="1" si="136"/>
        <v>0</v>
      </c>
      <c r="AF93" s="110">
        <f t="shared" ca="1" si="85"/>
        <v>0</v>
      </c>
      <c r="AG93" s="110">
        <f t="shared" ca="1" si="95"/>
        <v>0</v>
      </c>
      <c r="AH93" s="110">
        <f t="shared" ca="1" si="96"/>
        <v>0</v>
      </c>
      <c r="AI93" s="110">
        <f t="shared" ca="1" si="86"/>
        <v>0</v>
      </c>
      <c r="AJ93" s="110">
        <f t="shared" ca="1" si="87"/>
        <v>0</v>
      </c>
      <c r="AK93" s="110">
        <f t="shared" ca="1" si="88"/>
        <v>0</v>
      </c>
      <c r="AL93" s="110">
        <f t="shared" ca="1" si="89"/>
        <v>0</v>
      </c>
      <c r="AM93" s="110">
        <f t="shared" ca="1" si="137"/>
        <v>0</v>
      </c>
      <c r="AN93" s="110">
        <f t="shared" ca="1" si="138"/>
        <v>0</v>
      </c>
      <c r="AO93" s="110">
        <f t="shared" ca="1" si="90"/>
        <v>0</v>
      </c>
      <c r="AP93" s="111">
        <f t="shared" ca="1" si="91"/>
        <v>0</v>
      </c>
      <c r="AQ93" s="111">
        <f t="shared" ca="1" si="139"/>
        <v>0</v>
      </c>
      <c r="AR93" s="112">
        <f t="shared" ca="1" si="140"/>
        <v>0</v>
      </c>
      <c r="AS93" s="25">
        <f ca="1">IF(AND(SUM(AS$7:AS92)=1, SUM($AR93:AR93)=1,OR($AH93=1,$AG93=1)),1,0)</f>
        <v>0</v>
      </c>
      <c r="AT93" s="25">
        <f ca="1">IF(AND(SUM(AT$7:AT92)=1, SUM($AR93:AS93)=1,OR($AH93=1,$AG93=1)),1,0)</f>
        <v>0</v>
      </c>
      <c r="AU93" s="26">
        <f ca="1">IF(AND(SUM(AU$7:AU92)=1, SUM($AR93:AT93)=1,OR($AH93=1,AF93=1),SUM(AZ$7:AZ92)&lt;2),1,0)</f>
        <v>0</v>
      </c>
      <c r="AV93" s="26">
        <f ca="1">IF(AND(SUM(AV$7:AV92)=1, SUM($AR93:AU93)=1,OR($AI93=1,$AJ93=1,$AH93=1,$AF93=1)),1,0)</f>
        <v>0</v>
      </c>
      <c r="AW93" s="26">
        <f ca="1">IF(AND(SUM(AW$7:AW92)=1, SUM($AR93:AV93)=1,OR($AI93=1,$AJ93=1,$AH93=1,$AF93=1)),1,0)</f>
        <v>0</v>
      </c>
      <c r="AX93" s="26">
        <f ca="1">IF(AND(SUM(AX$7:AX92)=1, SUM($AR93:AW93)=1,OR($AI93=1,$AJ93=1,$AH93=1,$AF93=1)),1,0)</f>
        <v>0</v>
      </c>
      <c r="AY93" s="26">
        <f ca="1">IF(AND(SUM(AY$7:AY92)=1, SUM($AR93:AX93)=1,OR($AI93=1,$AJ93=1,$AH93=1,$AF93=1)),1,0)</f>
        <v>0</v>
      </c>
      <c r="AZ93" s="26">
        <f ca="1">IF(AND(SUM(AZ$7:AZ92)=1, SUM($AR93:AY93)=1,SUM(AU$7:AU92)&lt;2,OR(AI93=1,AJ93=1,AF93=1)),1,0)</f>
        <v>0</v>
      </c>
      <c r="BA93" s="26">
        <f ca="1">IF(AND(SUM(BA$7:BA92)=1,OR($AK93=1)),1,0)</f>
        <v>0</v>
      </c>
      <c r="BB93" s="26">
        <f ca="1">IF(AND(SUM(BB$7:BB92)=1,OR($AD93=1)),1,0)</f>
        <v>0</v>
      </c>
      <c r="BC93" s="27">
        <f ca="1">IF(SUM($AR93:BB93)=1,1,0)</f>
        <v>0</v>
      </c>
      <c r="BD93" s="28" t="str">
        <f t="shared" ca="1" si="97"/>
        <v/>
      </c>
      <c r="BE93" s="26" t="str">
        <f t="shared" ca="1" si="98"/>
        <v/>
      </c>
      <c r="BF93" s="26" t="str">
        <f t="shared" ca="1" si="99"/>
        <v/>
      </c>
      <c r="BG93" s="26" t="str">
        <f t="shared" ca="1" si="100"/>
        <v/>
      </c>
      <c r="BH93" s="26" t="str">
        <f t="shared" ca="1" si="101"/>
        <v/>
      </c>
      <c r="BI93" s="26" t="str">
        <f t="shared" ca="1" si="102"/>
        <v/>
      </c>
      <c r="BJ93" s="26" t="str">
        <f t="shared" ca="1" si="103"/>
        <v/>
      </c>
      <c r="BK93" s="26" t="str">
        <f t="shared" ca="1" si="104"/>
        <v/>
      </c>
      <c r="BL93" s="26" t="str">
        <f t="shared" ca="1" si="105"/>
        <v/>
      </c>
      <c r="BM93" s="26" t="str">
        <f t="shared" ca="1" si="106"/>
        <v/>
      </c>
      <c r="BN93" s="27" t="str">
        <f t="shared" ca="1" si="107"/>
        <v/>
      </c>
      <c r="BO93" s="284" t="str">
        <f t="shared" ca="1" si="141"/>
        <v/>
      </c>
      <c r="BP93" s="167" t="str">
        <f t="shared" ca="1" si="142"/>
        <v/>
      </c>
      <c r="BQ93" s="167" t="str">
        <f t="shared" ca="1" si="143"/>
        <v/>
      </c>
      <c r="BR93" s="167" t="str">
        <f t="shared" ca="1" si="144"/>
        <v/>
      </c>
      <c r="BS93" s="167" t="str">
        <f t="shared" ca="1" si="145"/>
        <v/>
      </c>
      <c r="BT93" s="167" t="str">
        <f t="shared" ca="1" si="146"/>
        <v/>
      </c>
      <c r="BU93" s="167" t="str">
        <f t="shared" ca="1" si="147"/>
        <v/>
      </c>
      <c r="BV93" s="167" t="str">
        <f t="shared" ca="1" si="148"/>
        <v/>
      </c>
      <c r="BW93" s="32" t="str">
        <f t="shared" ca="1" si="149"/>
        <v/>
      </c>
      <c r="BX93" s="113"/>
      <c r="BY93" s="73"/>
      <c r="BZ93" s="73" t="str">
        <f t="shared" ref="BZ93:BZ140" ca="1" si="153">IF(CE93&gt;0,INDIRECT("'Product Codes'!C"&amp;CE93),"")</f>
        <v/>
      </c>
      <c r="CA93" s="252" t="str">
        <f t="shared" ref="CA93:CA140" ca="1" si="154">IF(CE93&gt;0,INDIRECT("'Product Codes'!D"&amp;CE93),"")</f>
        <v/>
      </c>
      <c r="CB93" s="252" t="str">
        <f t="shared" ref="CB93:CB140" ca="1" si="155">IF(CE93&gt;0,INDIRECT("'Product Codes'!E"&amp;CE93),"")</f>
        <v/>
      </c>
      <c r="CC93" s="252" t="str">
        <f t="shared" ref="CC93:CC140" ca="1" si="156">IF(CE93&gt;0,INDIRECT("'Product Codes'!F"&amp;CE93),"")</f>
        <v/>
      </c>
      <c r="CD93" s="94"/>
      <c r="CE93" s="92">
        <f ca="1">'Product Codes'!G86</f>
        <v>0</v>
      </c>
      <c r="CF93" s="94"/>
      <c r="CG93" s="94"/>
      <c r="CH93" s="94"/>
      <c r="CI93" s="93"/>
      <c r="CJ93" s="93"/>
      <c r="CK93" s="93"/>
      <c r="CL93" s="93"/>
      <c r="CM93" s="93"/>
      <c r="CN93" s="93"/>
      <c r="CO93" s="93"/>
      <c r="CP93" s="93"/>
      <c r="CQ93" s="93"/>
      <c r="CR93" s="93"/>
      <c r="CS93" s="93"/>
      <c r="CT93" s="93"/>
      <c r="CU93" s="93"/>
      <c r="CV93" s="93"/>
      <c r="CW93" s="93"/>
      <c r="CX93" s="93"/>
      <c r="CY93" s="93"/>
      <c r="CZ93" s="93"/>
      <c r="DA93" s="93"/>
      <c r="DB93" s="93"/>
      <c r="DC93" s="93"/>
      <c r="DD93" s="93"/>
      <c r="DE93" s="93"/>
      <c r="DF93" s="93"/>
      <c r="DG93" s="93"/>
      <c r="DH93" s="93"/>
      <c r="DI93" s="93"/>
      <c r="DJ93" s="93"/>
      <c r="DK93" s="93"/>
      <c r="DL93" s="93"/>
      <c r="DM93" s="93"/>
      <c r="DN93" s="93"/>
      <c r="DO93" s="93"/>
      <c r="DP93" s="93"/>
      <c r="DQ93" s="93"/>
      <c r="DR93" s="93"/>
      <c r="DS93" s="93"/>
      <c r="DT93" s="93"/>
      <c r="DU93" s="93"/>
      <c r="DV93" s="93"/>
      <c r="DW93" s="93"/>
      <c r="DX93" s="93"/>
      <c r="DY93" s="93"/>
      <c r="DZ93" s="93"/>
      <c r="EA93" s="93"/>
      <c r="EB93" s="93"/>
      <c r="EC93" s="93"/>
      <c r="ED93" s="93"/>
      <c r="EE93" s="93"/>
      <c r="EF93" s="93"/>
      <c r="EG93" s="93"/>
      <c r="EH93" s="93"/>
      <c r="EI93" s="93"/>
      <c r="EJ93" s="93"/>
      <c r="EK93" s="93"/>
      <c r="EL93" s="93"/>
      <c r="EM93" s="93"/>
      <c r="EN93" s="93"/>
      <c r="EO93" s="93"/>
      <c r="EP93" s="93"/>
      <c r="EQ93" s="93"/>
      <c r="ER93" s="93"/>
      <c r="ES93" s="93"/>
      <c r="ET93" s="93"/>
      <c r="EU93" s="93"/>
      <c r="EV93" s="93"/>
      <c r="EW93" s="93"/>
      <c r="EX93" s="93"/>
      <c r="EY93" s="93"/>
      <c r="EZ93" s="93"/>
      <c r="FA93" s="93"/>
      <c r="FB93" s="93"/>
      <c r="FC93" s="93"/>
      <c r="FD93" s="93"/>
      <c r="FE93" s="93"/>
      <c r="FF93" s="93"/>
      <c r="FG93" s="93"/>
      <c r="FH93" s="93"/>
      <c r="FI93" s="93"/>
      <c r="FJ93" s="93"/>
      <c r="FK93" s="93"/>
      <c r="FL93" s="93"/>
      <c r="FM93" s="93"/>
      <c r="FN93" s="93"/>
      <c r="FO93" s="93"/>
      <c r="FP93" s="93"/>
      <c r="FQ93" s="93"/>
      <c r="FR93" s="93"/>
      <c r="FS93" s="93"/>
      <c r="FT93" s="93"/>
      <c r="FU93" s="93"/>
      <c r="FV93" s="93"/>
    </row>
    <row r="94" spans="1:178" s="92" customFormat="1" ht="15" customHeight="1" thickBot="1" x14ac:dyDescent="0.3">
      <c r="A94" s="94"/>
      <c r="B94" s="94"/>
      <c r="C94" s="234" t="str">
        <f ca="1">CONCATENATE(SelectionData!D94,N94)</f>
        <v>Potentiaali vapaa  Huolto tieto (DO)</v>
      </c>
      <c r="D94" s="118" t="s">
        <v>50</v>
      </c>
      <c r="E94" s="55" t="str">
        <f t="shared" si="120"/>
        <v>€</v>
      </c>
      <c r="F94" s="123" t="str">
        <f t="shared" ca="1" si="151"/>
        <v/>
      </c>
      <c r="G94" s="200"/>
      <c r="H94" s="200"/>
      <c r="I94" s="123" t="str">
        <f t="shared" ca="1" si="152"/>
        <v>-</v>
      </c>
      <c r="J94" s="104"/>
      <c r="K94" s="115"/>
      <c r="L94" s="95"/>
      <c r="M94" s="95" t="str">
        <f t="shared" ca="1" si="127"/>
        <v>-</v>
      </c>
      <c r="N94" s="116" t="str">
        <f ca="1">IF(AND($D$10&lt;&gt;"-",$D$10&lt;&gt;SelectionData!$G$10,$D$10&lt;&gt;SelectionData!$J$10),N$2,"")</f>
        <v/>
      </c>
      <c r="O94" s="95" t="str">
        <f t="shared" si="131"/>
        <v/>
      </c>
      <c r="P94" s="95" t="str">
        <f t="shared" ca="1" si="128"/>
        <v/>
      </c>
      <c r="Q94" s="80" t="str">
        <f t="shared" ca="1" si="129"/>
        <v/>
      </c>
      <c r="R94" s="80" t="str">
        <f t="shared" ca="1" si="130"/>
        <v/>
      </c>
      <c r="S94" s="96" t="str">
        <f t="shared" si="132"/>
        <v/>
      </c>
      <c r="T94" s="97" t="str">
        <f t="shared" si="126"/>
        <v/>
      </c>
      <c r="U94" s="95" t="str">
        <f>""</f>
        <v/>
      </c>
      <c r="V94" s="95"/>
      <c r="W94" s="95"/>
      <c r="X94" s="95"/>
      <c r="Y94" s="298" t="str">
        <f t="shared" ca="1" si="150"/>
        <v xml:space="preserve"> [403-DO</v>
      </c>
      <c r="Z94" s="271" t="str">
        <f t="shared" ca="1" si="133"/>
        <v/>
      </c>
      <c r="AA94" s="271" t="str">
        <f t="shared" ca="1" si="134"/>
        <v xml:space="preserve"> [403-DO</v>
      </c>
      <c r="AB94" s="271" t="str">
        <f t="shared" ca="1" si="135"/>
        <v/>
      </c>
      <c r="AC94" s="108" t="str">
        <f ca="1">SelectionData!C94</f>
        <v>DO_GIO</v>
      </c>
      <c r="AD94" s="109">
        <f t="shared" ca="1" si="84"/>
        <v>0</v>
      </c>
      <c r="AE94" s="110">
        <f t="shared" ca="1" si="136"/>
        <v>0</v>
      </c>
      <c r="AF94" s="110">
        <f t="shared" ca="1" si="85"/>
        <v>0</v>
      </c>
      <c r="AG94" s="110">
        <f t="shared" ca="1" si="95"/>
        <v>0</v>
      </c>
      <c r="AH94" s="110">
        <f t="shared" ca="1" si="96"/>
        <v>0</v>
      </c>
      <c r="AI94" s="110">
        <f t="shared" ca="1" si="86"/>
        <v>0</v>
      </c>
      <c r="AJ94" s="110">
        <f t="shared" ca="1" si="87"/>
        <v>0</v>
      </c>
      <c r="AK94" s="110">
        <f t="shared" ca="1" si="88"/>
        <v>0</v>
      </c>
      <c r="AL94" s="110">
        <f t="shared" ca="1" si="89"/>
        <v>0</v>
      </c>
      <c r="AM94" s="110">
        <f t="shared" ca="1" si="137"/>
        <v>0</v>
      </c>
      <c r="AN94" s="110">
        <f t="shared" ca="1" si="138"/>
        <v>0</v>
      </c>
      <c r="AO94" s="110">
        <f t="shared" ca="1" si="90"/>
        <v>0</v>
      </c>
      <c r="AP94" s="111">
        <f t="shared" ca="1" si="91"/>
        <v>0</v>
      </c>
      <c r="AQ94" s="111">
        <f t="shared" ca="1" si="139"/>
        <v>0</v>
      </c>
      <c r="AR94" s="112">
        <f t="shared" ca="1" si="140"/>
        <v>0</v>
      </c>
      <c r="AS94" s="25">
        <f ca="1">IF(AND(SUM(AS$7:AS93)=1, SUM($AR94:AR94)=1,OR($AH94=1,$AG94=1)),1,0)</f>
        <v>0</v>
      </c>
      <c r="AT94" s="25">
        <f ca="1">IF(AND(SUM(AT$7:AT93)=1, SUM($AR94:AS94)=1,OR($AH94=1,$AG94=1)),1,0)</f>
        <v>0</v>
      </c>
      <c r="AU94" s="26">
        <f ca="1">IF(AND(SUM(AU$7:AU93)=1, SUM($AR94:AT94)=1,OR($AH94=1,AF94=1),SUM(AZ$7:AZ93)&lt;2),1,0)</f>
        <v>0</v>
      </c>
      <c r="AV94" s="26">
        <f ca="1">IF(AND(SUM(AV$7:AV93)=1, SUM($AR94:AU94)=1,OR($AI94=1,$AJ94=1,$AH94=1,$AF94=1)),1,0)</f>
        <v>0</v>
      </c>
      <c r="AW94" s="26">
        <f ca="1">IF(AND(SUM(AW$7:AW93)=1, SUM($AR94:AV94)=1,OR($AI94=1,$AJ94=1,$AH94=1,$AF94=1)),1,0)</f>
        <v>0</v>
      </c>
      <c r="AX94" s="26">
        <f ca="1">IF(AND(SUM(AX$7:AX93)=1, SUM($AR94:AW94)=1,OR($AI94=1,$AJ94=1,$AH94=1,$AF94=1)),1,0)</f>
        <v>0</v>
      </c>
      <c r="AY94" s="26">
        <f ca="1">IF(AND(SUM(AY$7:AY93)=1, SUM($AR94:AX94)=1,OR($AI94=1,$AJ94=1,$AH94=1,$AF94=1)),1,0)</f>
        <v>0</v>
      </c>
      <c r="AZ94" s="26">
        <f ca="1">IF(AND(SUM(AZ$7:AZ93)=1, SUM($AR94:AY94)=1,SUM(AU$7:AU93)&lt;2,OR(AI94=1,AJ94=1,AF94=1)),1,0)</f>
        <v>0</v>
      </c>
      <c r="BA94" s="26">
        <f ca="1">IF(AND(SUM(BA$7:BA93)=1,OR($AK94=1)),1,0)</f>
        <v>0</v>
      </c>
      <c r="BB94" s="26">
        <f ca="1">IF(AND(SUM(BB$7:BB93)=1,OR($AD94=1)),1,0)</f>
        <v>0</v>
      </c>
      <c r="BC94" s="27">
        <f ca="1">IF(SUM($AR94:BB94)=1,1,0)</f>
        <v>0</v>
      </c>
      <c r="BD94" s="28" t="str">
        <f t="shared" ca="1" si="97"/>
        <v/>
      </c>
      <c r="BE94" s="26" t="str">
        <f t="shared" ca="1" si="98"/>
        <v/>
      </c>
      <c r="BF94" s="26" t="str">
        <f t="shared" ca="1" si="99"/>
        <v/>
      </c>
      <c r="BG94" s="26" t="str">
        <f t="shared" ca="1" si="100"/>
        <v/>
      </c>
      <c r="BH94" s="26" t="str">
        <f t="shared" ca="1" si="101"/>
        <v/>
      </c>
      <c r="BI94" s="26" t="str">
        <f t="shared" ca="1" si="102"/>
        <v/>
      </c>
      <c r="BJ94" s="26" t="str">
        <f t="shared" ca="1" si="103"/>
        <v/>
      </c>
      <c r="BK94" s="26" t="str">
        <f t="shared" ca="1" si="104"/>
        <v/>
      </c>
      <c r="BL94" s="26" t="str">
        <f t="shared" ca="1" si="105"/>
        <v/>
      </c>
      <c r="BM94" s="26" t="str">
        <f t="shared" ca="1" si="106"/>
        <v/>
      </c>
      <c r="BN94" s="27" t="str">
        <f t="shared" ca="1" si="107"/>
        <v/>
      </c>
      <c r="BO94" s="284" t="str">
        <f t="shared" ca="1" si="141"/>
        <v/>
      </c>
      <c r="BP94" s="167" t="str">
        <f t="shared" ca="1" si="142"/>
        <v/>
      </c>
      <c r="BQ94" s="167" t="str">
        <f t="shared" ca="1" si="143"/>
        <v/>
      </c>
      <c r="BR94" s="167" t="str">
        <f t="shared" ca="1" si="144"/>
        <v/>
      </c>
      <c r="BS94" s="167" t="str">
        <f t="shared" ca="1" si="145"/>
        <v/>
      </c>
      <c r="BT94" s="167" t="str">
        <f t="shared" ca="1" si="146"/>
        <v/>
      </c>
      <c r="BU94" s="167" t="str">
        <f t="shared" ca="1" si="147"/>
        <v/>
      </c>
      <c r="BV94" s="167" t="str">
        <f t="shared" ca="1" si="148"/>
        <v/>
      </c>
      <c r="BW94" s="32" t="str">
        <f t="shared" ca="1" si="149"/>
        <v/>
      </c>
      <c r="BX94" s="113"/>
      <c r="BY94" s="73"/>
      <c r="BZ94" s="73" t="str">
        <f t="shared" ca="1" si="153"/>
        <v/>
      </c>
      <c r="CA94" s="252" t="str">
        <f t="shared" ca="1" si="154"/>
        <v/>
      </c>
      <c r="CB94" s="252" t="str">
        <f t="shared" ca="1" si="155"/>
        <v/>
      </c>
      <c r="CC94" s="252" t="str">
        <f t="shared" ca="1" si="156"/>
        <v/>
      </c>
      <c r="CD94" s="94"/>
      <c r="CE94" s="92">
        <f ca="1">'Product Codes'!G87</f>
        <v>0</v>
      </c>
      <c r="CF94" s="94"/>
      <c r="CG94" s="94"/>
      <c r="CH94" s="94"/>
      <c r="CI94" s="93"/>
      <c r="CJ94" s="93"/>
      <c r="CK94" s="93"/>
      <c r="CL94" s="93"/>
      <c r="CM94" s="93"/>
      <c r="CN94" s="93"/>
      <c r="CO94" s="93"/>
      <c r="CP94" s="93"/>
      <c r="CQ94" s="93"/>
      <c r="CR94" s="93"/>
      <c r="CS94" s="93"/>
      <c r="CT94" s="93"/>
      <c r="CU94" s="93"/>
      <c r="CV94" s="93"/>
      <c r="CW94" s="93"/>
      <c r="CX94" s="93"/>
      <c r="CY94" s="93"/>
      <c r="CZ94" s="93"/>
      <c r="DA94" s="93"/>
      <c r="DB94" s="93"/>
      <c r="DC94" s="93"/>
      <c r="DD94" s="93"/>
      <c r="DE94" s="93"/>
      <c r="DF94" s="93"/>
      <c r="DG94" s="93"/>
      <c r="DH94" s="93"/>
      <c r="DI94" s="93"/>
      <c r="DJ94" s="93"/>
      <c r="DK94" s="93"/>
      <c r="DL94" s="93"/>
      <c r="DM94" s="93"/>
      <c r="DN94" s="93"/>
      <c r="DO94" s="93"/>
      <c r="DP94" s="93"/>
      <c r="DQ94" s="93"/>
      <c r="DR94" s="93"/>
      <c r="DS94" s="93"/>
      <c r="DT94" s="93"/>
      <c r="DU94" s="93"/>
      <c r="DV94" s="93"/>
      <c r="DW94" s="93"/>
      <c r="DX94" s="93"/>
      <c r="DY94" s="93"/>
      <c r="DZ94" s="93"/>
      <c r="EA94" s="93"/>
      <c r="EB94" s="93"/>
      <c r="EC94" s="93"/>
      <c r="ED94" s="93"/>
      <c r="EE94" s="93"/>
      <c r="EF94" s="93"/>
      <c r="EG94" s="93"/>
      <c r="EH94" s="93"/>
      <c r="EI94" s="93"/>
      <c r="EJ94" s="93"/>
      <c r="EK94" s="93"/>
      <c r="EL94" s="93"/>
      <c r="EM94" s="93"/>
      <c r="EN94" s="93"/>
      <c r="EO94" s="93"/>
      <c r="EP94" s="93"/>
      <c r="EQ94" s="93"/>
      <c r="ER94" s="93"/>
      <c r="ES94" s="93"/>
      <c r="ET94" s="93"/>
      <c r="EU94" s="93"/>
      <c r="EV94" s="93"/>
      <c r="EW94" s="93"/>
      <c r="EX94" s="93"/>
      <c r="EY94" s="93"/>
      <c r="EZ94" s="93"/>
      <c r="FA94" s="93"/>
      <c r="FB94" s="93"/>
      <c r="FC94" s="93"/>
      <c r="FD94" s="93"/>
      <c r="FE94" s="93"/>
      <c r="FF94" s="93"/>
      <c r="FG94" s="93"/>
      <c r="FH94" s="93"/>
      <c r="FI94" s="93"/>
      <c r="FJ94" s="93"/>
      <c r="FK94" s="93"/>
      <c r="FL94" s="93"/>
      <c r="FM94" s="93"/>
      <c r="FN94" s="93"/>
      <c r="FO94" s="93"/>
      <c r="FP94" s="93"/>
      <c r="FQ94" s="93"/>
      <c r="FR94" s="93"/>
      <c r="FS94" s="93"/>
      <c r="FT94" s="93"/>
      <c r="FU94" s="93"/>
      <c r="FV94" s="93"/>
    </row>
    <row r="95" spans="1:178" s="92" customFormat="1" ht="15" customHeight="1" thickBot="1" x14ac:dyDescent="0.3">
      <c r="A95" s="94"/>
      <c r="B95" s="94"/>
      <c r="C95" s="233" t="str">
        <f ca="1">CONCATENATE(SelectionData!D95,N95)</f>
        <v>Potentiaali vapaa Seis (/ Käynti) tieto (DO)</v>
      </c>
      <c r="D95" s="118" t="s">
        <v>50</v>
      </c>
      <c r="E95" s="119" t="str">
        <f t="shared" si="120"/>
        <v>€</v>
      </c>
      <c r="F95" s="122" t="str">
        <f t="shared" ca="1" si="151"/>
        <v/>
      </c>
      <c r="G95" s="202"/>
      <c r="H95" s="202"/>
      <c r="I95" s="122" t="str">
        <f t="shared" ca="1" si="152"/>
        <v>-</v>
      </c>
      <c r="J95" s="104"/>
      <c r="K95" s="115"/>
      <c r="L95" s="95"/>
      <c r="M95" s="95" t="str">
        <f t="shared" ca="1" si="127"/>
        <v>-</v>
      </c>
      <c r="N95" s="116" t="str">
        <f ca="1">IF(AND($D$10&lt;&gt;"-",$D$10&lt;&gt;SelectionData!$G$10,$D$10&lt;&gt;SelectionData!$J$10),N$2,"")</f>
        <v/>
      </c>
      <c r="O95" s="95" t="str">
        <f t="shared" si="131"/>
        <v/>
      </c>
      <c r="P95" s="95" t="str">
        <f t="shared" ca="1" si="128"/>
        <v/>
      </c>
      <c r="Q95" s="80" t="str">
        <f t="shared" ca="1" si="129"/>
        <v/>
      </c>
      <c r="R95" s="80" t="str">
        <f t="shared" ca="1" si="130"/>
        <v/>
      </c>
      <c r="S95" s="96" t="str">
        <f t="shared" si="132"/>
        <v/>
      </c>
      <c r="T95" s="97" t="str">
        <f t="shared" si="126"/>
        <v/>
      </c>
      <c r="U95" s="95" t="str">
        <f>""</f>
        <v/>
      </c>
      <c r="V95" s="95"/>
      <c r="W95" s="95"/>
      <c r="X95" s="95"/>
      <c r="Y95" s="298" t="str">
        <f t="shared" ca="1" si="150"/>
        <v xml:space="preserve"> [403-DO</v>
      </c>
      <c r="Z95" s="271" t="str">
        <f t="shared" ca="1" si="133"/>
        <v/>
      </c>
      <c r="AA95" s="271" t="str">
        <f t="shared" ca="1" si="134"/>
        <v xml:space="preserve"> [403-DO</v>
      </c>
      <c r="AB95" s="271" t="str">
        <f t="shared" ca="1" si="135"/>
        <v/>
      </c>
      <c r="AC95" s="108" t="str">
        <f ca="1">SelectionData!C95</f>
        <v>DO_GIO</v>
      </c>
      <c r="AD95" s="109">
        <f t="shared" ca="1" si="84"/>
        <v>0</v>
      </c>
      <c r="AE95" s="110">
        <f t="shared" ca="1" si="136"/>
        <v>0</v>
      </c>
      <c r="AF95" s="110">
        <f t="shared" ca="1" si="85"/>
        <v>0</v>
      </c>
      <c r="AG95" s="110">
        <f t="shared" ca="1" si="95"/>
        <v>0</v>
      </c>
      <c r="AH95" s="110">
        <f t="shared" ca="1" si="96"/>
        <v>0</v>
      </c>
      <c r="AI95" s="110">
        <f t="shared" ca="1" si="86"/>
        <v>0</v>
      </c>
      <c r="AJ95" s="110">
        <f t="shared" ca="1" si="87"/>
        <v>0</v>
      </c>
      <c r="AK95" s="110">
        <f t="shared" ca="1" si="88"/>
        <v>0</v>
      </c>
      <c r="AL95" s="110">
        <f t="shared" ca="1" si="89"/>
        <v>0</v>
      </c>
      <c r="AM95" s="110">
        <f t="shared" ca="1" si="137"/>
        <v>0</v>
      </c>
      <c r="AN95" s="110">
        <f t="shared" ca="1" si="138"/>
        <v>0</v>
      </c>
      <c r="AO95" s="110">
        <f t="shared" ca="1" si="90"/>
        <v>0</v>
      </c>
      <c r="AP95" s="111">
        <f t="shared" ca="1" si="91"/>
        <v>0</v>
      </c>
      <c r="AQ95" s="111">
        <f t="shared" ca="1" si="139"/>
        <v>0</v>
      </c>
      <c r="AR95" s="112">
        <f t="shared" ca="1" si="140"/>
        <v>0</v>
      </c>
      <c r="AS95" s="25">
        <f ca="1">IF(AND(SUM(AS$7:AS94)=1, SUM($AR95:AR95)=1,OR($AH95=1,$AG95=1)),1,0)</f>
        <v>0</v>
      </c>
      <c r="AT95" s="25">
        <f ca="1">IF(AND(SUM(AT$7:AT94)=1, SUM($AR95:AS95)=1,OR($AH95=1,$AG95=1)),1,0)</f>
        <v>0</v>
      </c>
      <c r="AU95" s="26">
        <f ca="1">IF(AND(SUM(AU$7:AU94)=1, SUM($AR95:AT95)=1,OR($AH95=1,AF95=1),SUM(AZ$7:AZ94)&lt;2),1,0)</f>
        <v>0</v>
      </c>
      <c r="AV95" s="26">
        <f ca="1">IF(AND(SUM(AV$7:AV94)=1, SUM($AR95:AU95)=1,OR($AI95=1,$AJ95=1,$AH95=1,$AF95=1)),1,0)</f>
        <v>0</v>
      </c>
      <c r="AW95" s="26">
        <f ca="1">IF(AND(SUM(AW$7:AW94)=1, SUM($AR95:AV95)=1,OR($AI95=1,$AJ95=1,$AH95=1,$AF95=1)),1,0)</f>
        <v>0</v>
      </c>
      <c r="AX95" s="26">
        <f ca="1">IF(AND(SUM(AX$7:AX94)=1, SUM($AR95:AW95)=1,OR($AI95=1,$AJ95=1,$AH95=1,$AF95=1)),1,0)</f>
        <v>0</v>
      </c>
      <c r="AY95" s="26">
        <f ca="1">IF(AND(SUM(AY$7:AY94)=1, SUM($AR95:AX95)=1,OR($AI95=1,$AJ95=1,$AH95=1,$AF95=1)),1,0)</f>
        <v>0</v>
      </c>
      <c r="AZ95" s="26">
        <f ca="1">IF(AND(SUM(AZ$7:AZ94)=1, SUM($AR95:AY95)=1,SUM(AU$7:AU94)&lt;2,OR(AI95=1,AJ95=1,AF95=1)),1,0)</f>
        <v>0</v>
      </c>
      <c r="BA95" s="26">
        <f ca="1">IF(AND(SUM(BA$7:BA94)=1,OR($AK95=1)),1,0)</f>
        <v>0</v>
      </c>
      <c r="BB95" s="26">
        <f ca="1">IF(AND(SUM(BB$7:BB94)=1,OR($AD95=1)),1,0)</f>
        <v>0</v>
      </c>
      <c r="BC95" s="27">
        <f ca="1">IF(SUM($AR95:BB95)=1,1,0)</f>
        <v>0</v>
      </c>
      <c r="BD95" s="28" t="str">
        <f t="shared" ca="1" si="97"/>
        <v/>
      </c>
      <c r="BE95" s="26" t="str">
        <f t="shared" ca="1" si="98"/>
        <v/>
      </c>
      <c r="BF95" s="26" t="str">
        <f t="shared" ca="1" si="99"/>
        <v/>
      </c>
      <c r="BG95" s="26" t="str">
        <f t="shared" ca="1" si="100"/>
        <v/>
      </c>
      <c r="BH95" s="26" t="str">
        <f t="shared" ca="1" si="101"/>
        <v/>
      </c>
      <c r="BI95" s="26" t="str">
        <f t="shared" ca="1" si="102"/>
        <v/>
      </c>
      <c r="BJ95" s="26" t="str">
        <f t="shared" ca="1" si="103"/>
        <v/>
      </c>
      <c r="BK95" s="26" t="str">
        <f t="shared" ca="1" si="104"/>
        <v/>
      </c>
      <c r="BL95" s="26" t="str">
        <f t="shared" ca="1" si="105"/>
        <v/>
      </c>
      <c r="BM95" s="26" t="str">
        <f t="shared" ca="1" si="106"/>
        <v/>
      </c>
      <c r="BN95" s="27" t="str">
        <f t="shared" ca="1" si="107"/>
        <v/>
      </c>
      <c r="BO95" s="284" t="str">
        <f t="shared" ca="1" si="141"/>
        <v/>
      </c>
      <c r="BP95" s="167" t="str">
        <f t="shared" ca="1" si="142"/>
        <v/>
      </c>
      <c r="BQ95" s="167" t="str">
        <f t="shared" ca="1" si="143"/>
        <v/>
      </c>
      <c r="BR95" s="167" t="str">
        <f t="shared" ca="1" si="144"/>
        <v/>
      </c>
      <c r="BS95" s="167" t="str">
        <f t="shared" ca="1" si="145"/>
        <v/>
      </c>
      <c r="BT95" s="167" t="str">
        <f t="shared" ca="1" si="146"/>
        <v/>
      </c>
      <c r="BU95" s="167" t="str">
        <f t="shared" ca="1" si="147"/>
        <v/>
      </c>
      <c r="BV95" s="167" t="str">
        <f t="shared" ca="1" si="148"/>
        <v/>
      </c>
      <c r="BW95" s="32" t="str">
        <f t="shared" ca="1" si="149"/>
        <v/>
      </c>
      <c r="BX95" s="113"/>
      <c r="BY95" s="73"/>
      <c r="BZ95" s="73" t="str">
        <f t="shared" ca="1" si="153"/>
        <v/>
      </c>
      <c r="CA95" s="252" t="str">
        <f t="shared" ca="1" si="154"/>
        <v/>
      </c>
      <c r="CB95" s="252" t="str">
        <f t="shared" ca="1" si="155"/>
        <v/>
      </c>
      <c r="CC95" s="252" t="str">
        <f t="shared" ca="1" si="156"/>
        <v/>
      </c>
      <c r="CD95" s="94"/>
      <c r="CE95" s="92">
        <f ca="1">'Product Codes'!G88</f>
        <v>0</v>
      </c>
      <c r="CF95" s="94"/>
      <c r="CG95" s="94"/>
      <c r="CH95" s="94"/>
      <c r="CI95" s="93"/>
      <c r="CJ95" s="93"/>
      <c r="CK95" s="93"/>
      <c r="CL95" s="93"/>
      <c r="CM95" s="93"/>
      <c r="CN95" s="93"/>
      <c r="CO95" s="93"/>
      <c r="CP95" s="93"/>
      <c r="CQ95" s="93"/>
      <c r="CR95" s="93"/>
      <c r="CS95" s="93"/>
      <c r="CT95" s="93"/>
      <c r="CU95" s="93"/>
      <c r="CV95" s="93"/>
      <c r="CW95" s="93"/>
      <c r="CX95" s="93"/>
      <c r="CY95" s="93"/>
      <c r="CZ95" s="93"/>
      <c r="DA95" s="93"/>
      <c r="DB95" s="93"/>
      <c r="DC95" s="93"/>
      <c r="DD95" s="93"/>
      <c r="DE95" s="93"/>
      <c r="DF95" s="93"/>
      <c r="DG95" s="93"/>
      <c r="DH95" s="93"/>
      <c r="DI95" s="93"/>
      <c r="DJ95" s="93"/>
      <c r="DK95" s="93"/>
      <c r="DL95" s="93"/>
      <c r="DM95" s="93"/>
      <c r="DN95" s="93"/>
      <c r="DO95" s="93"/>
      <c r="DP95" s="93"/>
      <c r="DQ95" s="93"/>
      <c r="DR95" s="93"/>
      <c r="DS95" s="93"/>
      <c r="DT95" s="93"/>
      <c r="DU95" s="93"/>
      <c r="DV95" s="93"/>
      <c r="DW95" s="93"/>
      <c r="DX95" s="93"/>
      <c r="DY95" s="93"/>
      <c r="DZ95" s="93"/>
      <c r="EA95" s="93"/>
      <c r="EB95" s="93"/>
      <c r="EC95" s="93"/>
      <c r="ED95" s="93"/>
      <c r="EE95" s="93"/>
      <c r="EF95" s="93"/>
      <c r="EG95" s="93"/>
      <c r="EH95" s="93"/>
      <c r="EI95" s="93"/>
      <c r="EJ95" s="93"/>
      <c r="EK95" s="93"/>
      <c r="EL95" s="93"/>
      <c r="EM95" s="93"/>
      <c r="EN95" s="93"/>
      <c r="EO95" s="93"/>
      <c r="EP95" s="93"/>
      <c r="EQ95" s="93"/>
      <c r="ER95" s="93"/>
      <c r="ES95" s="93"/>
      <c r="ET95" s="93"/>
      <c r="EU95" s="93"/>
      <c r="EV95" s="93"/>
      <c r="EW95" s="93"/>
      <c r="EX95" s="93"/>
      <c r="EY95" s="93"/>
      <c r="EZ95" s="93"/>
      <c r="FA95" s="93"/>
      <c r="FB95" s="93"/>
      <c r="FC95" s="93"/>
      <c r="FD95" s="93"/>
      <c r="FE95" s="93"/>
      <c r="FF95" s="93"/>
      <c r="FG95" s="93"/>
      <c r="FH95" s="93"/>
      <c r="FI95" s="93"/>
      <c r="FJ95" s="93"/>
      <c r="FK95" s="93"/>
      <c r="FL95" s="93"/>
      <c r="FM95" s="93"/>
      <c r="FN95" s="93"/>
      <c r="FO95" s="93"/>
      <c r="FP95" s="93"/>
      <c r="FQ95" s="93"/>
      <c r="FR95" s="93"/>
      <c r="FS95" s="93"/>
      <c r="FT95" s="93"/>
      <c r="FU95" s="93"/>
      <c r="FV95" s="93"/>
    </row>
    <row r="96" spans="1:178" s="92" customFormat="1" ht="15" customHeight="1" thickBot="1" x14ac:dyDescent="0.3">
      <c r="A96" s="94"/>
      <c r="B96" s="94"/>
      <c r="C96" s="234" t="str">
        <f ca="1">CONCATENATE(SelectionData!D96,N96)</f>
        <v>Potentiaali vapaa Matkoilla tieto (DO)</v>
      </c>
      <c r="D96" s="118" t="s">
        <v>50</v>
      </c>
      <c r="E96" s="55" t="str">
        <f t="shared" si="120"/>
        <v>€</v>
      </c>
      <c r="F96" s="123" t="str">
        <f t="shared" ca="1" si="151"/>
        <v/>
      </c>
      <c r="G96" s="200"/>
      <c r="H96" s="200"/>
      <c r="I96" s="123" t="str">
        <f t="shared" ca="1" si="152"/>
        <v>-</v>
      </c>
      <c r="J96" s="104"/>
      <c r="K96" s="115"/>
      <c r="L96" s="95"/>
      <c r="M96" s="95" t="str">
        <f t="shared" ca="1" si="127"/>
        <v>-</v>
      </c>
      <c r="N96" s="116" t="str">
        <f ca="1">IF(AND($D$10&lt;&gt;"-",$D$10&lt;&gt;SelectionData!$G$10,$D$10&lt;&gt;SelectionData!$J$10),N$2,"")</f>
        <v/>
      </c>
      <c r="O96" s="95" t="str">
        <f t="shared" si="131"/>
        <v/>
      </c>
      <c r="P96" s="95" t="str">
        <f t="shared" ca="1" si="128"/>
        <v/>
      </c>
      <c r="Q96" s="80" t="str">
        <f t="shared" ca="1" si="129"/>
        <v/>
      </c>
      <c r="R96" s="80" t="str">
        <f t="shared" ca="1" si="130"/>
        <v/>
      </c>
      <c r="S96" s="96" t="str">
        <f t="shared" si="132"/>
        <v/>
      </c>
      <c r="T96" s="97" t="str">
        <f t="shared" si="126"/>
        <v/>
      </c>
      <c r="U96" s="95" t="str">
        <f>""</f>
        <v/>
      </c>
      <c r="V96" s="95"/>
      <c r="W96" s="95"/>
      <c r="X96" s="95"/>
      <c r="Y96" s="298" t="str">
        <f t="shared" ca="1" si="150"/>
        <v xml:space="preserve"> [403-DO</v>
      </c>
      <c r="Z96" s="271" t="str">
        <f t="shared" ca="1" si="133"/>
        <v/>
      </c>
      <c r="AA96" s="271" t="str">
        <f t="shared" ca="1" si="134"/>
        <v xml:space="preserve"> [403-DO</v>
      </c>
      <c r="AB96" s="271" t="str">
        <f t="shared" ca="1" si="135"/>
        <v/>
      </c>
      <c r="AC96" s="108" t="str">
        <f ca="1">SelectionData!C96</f>
        <v>DO_GIO</v>
      </c>
      <c r="AD96" s="109">
        <f t="shared" ca="1" si="84"/>
        <v>0</v>
      </c>
      <c r="AE96" s="110">
        <f t="shared" ca="1" si="136"/>
        <v>0</v>
      </c>
      <c r="AF96" s="110">
        <f t="shared" ca="1" si="85"/>
        <v>0</v>
      </c>
      <c r="AG96" s="110">
        <f t="shared" ca="1" si="95"/>
        <v>0</v>
      </c>
      <c r="AH96" s="110">
        <f t="shared" ca="1" si="96"/>
        <v>0</v>
      </c>
      <c r="AI96" s="110">
        <f t="shared" ca="1" si="86"/>
        <v>0</v>
      </c>
      <c r="AJ96" s="110">
        <f t="shared" ca="1" si="87"/>
        <v>0</v>
      </c>
      <c r="AK96" s="110">
        <f t="shared" ca="1" si="88"/>
        <v>0</v>
      </c>
      <c r="AL96" s="110">
        <f t="shared" ca="1" si="89"/>
        <v>0</v>
      </c>
      <c r="AM96" s="110">
        <f t="shared" ca="1" si="137"/>
        <v>0</v>
      </c>
      <c r="AN96" s="110">
        <f t="shared" ca="1" si="138"/>
        <v>0</v>
      </c>
      <c r="AO96" s="110">
        <f t="shared" ca="1" si="90"/>
        <v>0</v>
      </c>
      <c r="AP96" s="111">
        <f t="shared" ca="1" si="91"/>
        <v>0</v>
      </c>
      <c r="AQ96" s="111">
        <f t="shared" ca="1" si="139"/>
        <v>0</v>
      </c>
      <c r="AR96" s="112">
        <f t="shared" ca="1" si="140"/>
        <v>0</v>
      </c>
      <c r="AS96" s="25">
        <f ca="1">IF(AND(SUM(AS$7:AS95)=1, SUM($AR96:AR96)=1,OR($AH96=1,$AG96=1)),1,0)</f>
        <v>0</v>
      </c>
      <c r="AT96" s="25">
        <f ca="1">IF(AND(SUM(AT$7:AT95)=1, SUM($AR96:AS96)=1,OR($AH96=1,$AG96=1)),1,0)</f>
        <v>0</v>
      </c>
      <c r="AU96" s="26">
        <f ca="1">IF(AND(SUM(AU$7:AU95)=1, SUM($AR96:AT96)=1,OR($AH96=1,AF96=1),SUM(AZ$7:AZ95)&lt;2),1,0)</f>
        <v>0</v>
      </c>
      <c r="AV96" s="26">
        <f ca="1">IF(AND(SUM(AV$7:AV95)=1, SUM($AR96:AU96)=1,OR($AI96=1,$AJ96=1,$AH96=1,$AF96=1)),1,0)</f>
        <v>0</v>
      </c>
      <c r="AW96" s="26">
        <f ca="1">IF(AND(SUM(AW$7:AW95)=1, SUM($AR96:AV96)=1,OR($AI96=1,$AJ96=1,$AH96=1,$AF96=1)),1,0)</f>
        <v>0</v>
      </c>
      <c r="AX96" s="26">
        <f ca="1">IF(AND(SUM(AX$7:AX95)=1, SUM($AR96:AW96)=1,OR($AI96=1,$AJ96=1,$AH96=1,$AF96=1)),1,0)</f>
        <v>0</v>
      </c>
      <c r="AY96" s="26">
        <f ca="1">IF(AND(SUM(AY$7:AY95)=1, SUM($AR96:AX96)=1,OR($AI96=1,$AJ96=1,$AH96=1,$AF96=1)),1,0)</f>
        <v>0</v>
      </c>
      <c r="AZ96" s="26">
        <f ca="1">IF(AND(SUM(AZ$7:AZ95)=1, SUM($AR96:AY96)=1,SUM(AU$7:AU95)&lt;2,OR(AI96=1,AJ96=1,AF96=1)),1,0)</f>
        <v>0</v>
      </c>
      <c r="BA96" s="26">
        <f ca="1">IF(AND(SUM(BA$7:BA95)=1,OR($AK96=1)),1,0)</f>
        <v>0</v>
      </c>
      <c r="BB96" s="26">
        <f ca="1">IF(AND(SUM(BB$7:BB95)=1,OR($AD96=1)),1,0)</f>
        <v>0</v>
      </c>
      <c r="BC96" s="27">
        <f ca="1">IF(SUM($AR96:BB96)=1,1,0)</f>
        <v>0</v>
      </c>
      <c r="BD96" s="28" t="str">
        <f t="shared" ca="1" si="97"/>
        <v/>
      </c>
      <c r="BE96" s="26" t="str">
        <f t="shared" ca="1" si="98"/>
        <v/>
      </c>
      <c r="BF96" s="26" t="str">
        <f t="shared" ca="1" si="99"/>
        <v/>
      </c>
      <c r="BG96" s="26" t="str">
        <f t="shared" ca="1" si="100"/>
        <v/>
      </c>
      <c r="BH96" s="26" t="str">
        <f t="shared" ca="1" si="101"/>
        <v/>
      </c>
      <c r="BI96" s="26" t="str">
        <f t="shared" ca="1" si="102"/>
        <v/>
      </c>
      <c r="BJ96" s="26" t="str">
        <f t="shared" ca="1" si="103"/>
        <v/>
      </c>
      <c r="BK96" s="26" t="str">
        <f t="shared" ca="1" si="104"/>
        <v/>
      </c>
      <c r="BL96" s="26" t="str">
        <f t="shared" ca="1" si="105"/>
        <v/>
      </c>
      <c r="BM96" s="26" t="str">
        <f t="shared" ca="1" si="106"/>
        <v/>
      </c>
      <c r="BN96" s="27" t="str">
        <f t="shared" ca="1" si="107"/>
        <v/>
      </c>
      <c r="BO96" s="284" t="str">
        <f t="shared" ca="1" si="141"/>
        <v/>
      </c>
      <c r="BP96" s="167" t="str">
        <f t="shared" ca="1" si="142"/>
        <v/>
      </c>
      <c r="BQ96" s="167" t="str">
        <f t="shared" ca="1" si="143"/>
        <v/>
      </c>
      <c r="BR96" s="167" t="str">
        <f t="shared" ca="1" si="144"/>
        <v/>
      </c>
      <c r="BS96" s="167" t="str">
        <f t="shared" ca="1" si="145"/>
        <v/>
      </c>
      <c r="BT96" s="167" t="str">
        <f t="shared" ca="1" si="146"/>
        <v/>
      </c>
      <c r="BU96" s="167" t="str">
        <f t="shared" ca="1" si="147"/>
        <v/>
      </c>
      <c r="BV96" s="167" t="str">
        <f t="shared" ca="1" si="148"/>
        <v/>
      </c>
      <c r="BW96" s="32" t="str">
        <f t="shared" ca="1" si="149"/>
        <v/>
      </c>
      <c r="BX96" s="113"/>
      <c r="BY96" s="73"/>
      <c r="BZ96" s="73" t="str">
        <f t="shared" ca="1" si="153"/>
        <v/>
      </c>
      <c r="CA96" s="252" t="str">
        <f t="shared" ca="1" si="154"/>
        <v/>
      </c>
      <c r="CB96" s="252" t="str">
        <f t="shared" ca="1" si="155"/>
        <v/>
      </c>
      <c r="CC96" s="252" t="str">
        <f t="shared" ca="1" si="156"/>
        <v/>
      </c>
      <c r="CD96" s="94"/>
      <c r="CE96" s="92">
        <f ca="1">'Product Codes'!G89</f>
        <v>0</v>
      </c>
      <c r="CF96" s="94"/>
      <c r="CG96" s="94"/>
      <c r="CH96" s="94"/>
      <c r="CI96" s="93"/>
      <c r="CJ96" s="93"/>
      <c r="CK96" s="93"/>
      <c r="CL96" s="93"/>
      <c r="CM96" s="93"/>
      <c r="CN96" s="93"/>
      <c r="CO96" s="93"/>
      <c r="CP96" s="93"/>
      <c r="CQ96" s="93"/>
      <c r="CR96" s="93"/>
      <c r="CS96" s="93"/>
      <c r="CT96" s="93"/>
      <c r="CU96" s="93"/>
      <c r="CV96" s="93"/>
      <c r="CW96" s="93"/>
      <c r="CX96" s="93"/>
      <c r="CY96" s="93"/>
      <c r="CZ96" s="93"/>
      <c r="DA96" s="93"/>
      <c r="DB96" s="93"/>
      <c r="DC96" s="93"/>
      <c r="DD96" s="93"/>
      <c r="DE96" s="93"/>
      <c r="DF96" s="93"/>
      <c r="DG96" s="93"/>
      <c r="DH96" s="93"/>
      <c r="DI96" s="93"/>
      <c r="DJ96" s="93"/>
      <c r="DK96" s="93"/>
      <c r="DL96" s="93"/>
      <c r="DM96" s="93"/>
      <c r="DN96" s="93"/>
      <c r="DO96" s="93"/>
      <c r="DP96" s="93"/>
      <c r="DQ96" s="93"/>
      <c r="DR96" s="93"/>
      <c r="DS96" s="93"/>
      <c r="DT96" s="93"/>
      <c r="DU96" s="93"/>
      <c r="DV96" s="93"/>
      <c r="DW96" s="93"/>
      <c r="DX96" s="93"/>
      <c r="DY96" s="93"/>
      <c r="DZ96" s="93"/>
      <c r="EA96" s="93"/>
      <c r="EB96" s="93"/>
      <c r="EC96" s="93"/>
      <c r="ED96" s="93"/>
      <c r="EE96" s="93"/>
      <c r="EF96" s="93"/>
      <c r="EG96" s="93"/>
      <c r="EH96" s="93"/>
      <c r="EI96" s="93"/>
      <c r="EJ96" s="93"/>
      <c r="EK96" s="93"/>
      <c r="EL96" s="93"/>
      <c r="EM96" s="93"/>
      <c r="EN96" s="93"/>
      <c r="EO96" s="93"/>
      <c r="EP96" s="93"/>
      <c r="EQ96" s="93"/>
      <c r="ER96" s="93"/>
      <c r="ES96" s="93"/>
      <c r="ET96" s="93"/>
      <c r="EU96" s="93"/>
      <c r="EV96" s="93"/>
      <c r="EW96" s="93"/>
      <c r="EX96" s="93"/>
      <c r="EY96" s="93"/>
      <c r="EZ96" s="93"/>
      <c r="FA96" s="93"/>
      <c r="FB96" s="93"/>
      <c r="FC96" s="93"/>
      <c r="FD96" s="93"/>
      <c r="FE96" s="93"/>
      <c r="FF96" s="93"/>
      <c r="FG96" s="93"/>
      <c r="FH96" s="93"/>
      <c r="FI96" s="93"/>
      <c r="FJ96" s="93"/>
      <c r="FK96" s="93"/>
      <c r="FL96" s="93"/>
      <c r="FM96" s="93"/>
      <c r="FN96" s="93"/>
      <c r="FO96" s="93"/>
      <c r="FP96" s="93"/>
      <c r="FQ96" s="93"/>
      <c r="FR96" s="93"/>
      <c r="FS96" s="93"/>
      <c r="FT96" s="93"/>
      <c r="FU96" s="93"/>
      <c r="FV96" s="93"/>
    </row>
    <row r="97" spans="1:178" s="92" customFormat="1" ht="15" customHeight="1" thickBot="1" x14ac:dyDescent="0.3">
      <c r="A97" s="94"/>
      <c r="B97" s="94"/>
      <c r="C97" s="233" t="str">
        <f ca="1">CONCATENATE(SelectionData!D97,N97)</f>
        <v>Potentiaali vapaa Poissa tieto (DO)</v>
      </c>
      <c r="D97" s="118" t="s">
        <v>50</v>
      </c>
      <c r="E97" s="119" t="str">
        <f t="shared" si="120"/>
        <v>€</v>
      </c>
      <c r="F97" s="122" t="str">
        <f t="shared" ca="1" si="151"/>
        <v/>
      </c>
      <c r="G97" s="202"/>
      <c r="H97" s="202"/>
      <c r="I97" s="122" t="str">
        <f t="shared" si="152"/>
        <v>-</v>
      </c>
      <c r="J97" s="104"/>
      <c r="K97" s="115"/>
      <c r="L97" s="95"/>
      <c r="M97" s="95" t="str">
        <f t="shared" si="127"/>
        <v>-</v>
      </c>
      <c r="N97" s="95" t="str">
        <f>""</f>
        <v/>
      </c>
      <c r="O97" s="95" t="str">
        <f t="shared" si="131"/>
        <v/>
      </c>
      <c r="P97" s="95" t="str">
        <f t="shared" ca="1" si="128"/>
        <v/>
      </c>
      <c r="Q97" s="80" t="str">
        <f t="shared" ca="1" si="129"/>
        <v/>
      </c>
      <c r="R97" s="80" t="str">
        <f t="shared" ca="1" si="130"/>
        <v/>
      </c>
      <c r="S97" s="96" t="str">
        <f t="shared" si="132"/>
        <v/>
      </c>
      <c r="T97" s="97" t="str">
        <f t="shared" si="126"/>
        <v/>
      </c>
      <c r="U97" s="95" t="str">
        <f>""</f>
        <v/>
      </c>
      <c r="V97" s="95"/>
      <c r="W97" s="95"/>
      <c r="X97" s="95"/>
      <c r="Y97" s="298" t="str">
        <f t="shared" ca="1" si="150"/>
        <v xml:space="preserve"> [403-DO</v>
      </c>
      <c r="Z97" s="271" t="str">
        <f t="shared" ca="1" si="133"/>
        <v/>
      </c>
      <c r="AA97" s="271" t="str">
        <f t="shared" ca="1" si="134"/>
        <v xml:space="preserve"> [403-DO</v>
      </c>
      <c r="AB97" s="271" t="str">
        <f t="shared" ca="1" si="135"/>
        <v/>
      </c>
      <c r="AC97" s="108" t="str">
        <f ca="1">SelectionData!C97</f>
        <v>DO_ALL</v>
      </c>
      <c r="AD97" s="109">
        <f t="shared" ref="AD97:AD140" ca="1" si="157">IF(AND(OR(AC97="MB"),AR97=1),1,0)</f>
        <v>0</v>
      </c>
      <c r="AE97" s="110">
        <f t="shared" ca="1" si="136"/>
        <v>0</v>
      </c>
      <c r="AF97" s="110">
        <f t="shared" ref="AF97:AF140" ca="1" si="158">IF(AND(AC97="DO_GIO",AR97=1),1,0)</f>
        <v>0</v>
      </c>
      <c r="AG97" s="110">
        <f t="shared" ref="AG97:AG140" ca="1" si="159">IF(AND(OR(AC97="DO_SET",AC97="SET_DO_SET"),AR97=1),1,0)</f>
        <v>0</v>
      </c>
      <c r="AH97" s="110">
        <f t="shared" ref="AH97:AH140" ca="1" si="160">IF(AND(AC97="DO_ALL",AR97=1),1,0)</f>
        <v>0</v>
      </c>
      <c r="AI97" s="110">
        <f t="shared" ref="AI97:AI140" ca="1" si="161">IF(AND(AC97="DI",AR97=1),1,0)</f>
        <v>0</v>
      </c>
      <c r="AJ97" s="110">
        <f t="shared" ref="AJ97:AJ140" ca="1" si="162">IF(AND(AC97="AI",AR97=1),1,0)</f>
        <v>0</v>
      </c>
      <c r="AK97" s="110">
        <f t="shared" ref="AK97:AK140" ca="1" si="163">IF(AND(AC97="AO",AR97=1),1,0)</f>
        <v>0</v>
      </c>
      <c r="AL97" s="110">
        <f t="shared" ref="AL97:AL140" ca="1" si="164">SUM(AH97:AJ97)</f>
        <v>0</v>
      </c>
      <c r="AM97" s="110">
        <f t="shared" ca="1" si="137"/>
        <v>0</v>
      </c>
      <c r="AN97" s="110">
        <f t="shared" ca="1" si="138"/>
        <v>0</v>
      </c>
      <c r="AO97" s="110">
        <f t="shared" ref="AO97:AO140" ca="1" si="165">IF(AND(AC97="H",AR97=1),1,0)</f>
        <v>0</v>
      </c>
      <c r="AP97" s="111">
        <f t="shared" ref="AP97:AP140" ca="1" si="166">IF(AND(AC97="S",AR97=1),1,0)</f>
        <v>0</v>
      </c>
      <c r="AQ97" s="111">
        <f t="shared" ca="1" si="139"/>
        <v>0</v>
      </c>
      <c r="AR97" s="112">
        <f t="shared" ca="1" si="140"/>
        <v>0</v>
      </c>
      <c r="AS97" s="25">
        <f ca="1">IF(AND(SUM(AS$7:AS96)=1, SUM($AR97:AR97)=1,OR($AH97=1,$AG97=1)),1,0)</f>
        <v>0</v>
      </c>
      <c r="AT97" s="25">
        <f ca="1">IF(AND(SUM(AT$7:AT96)=1, SUM($AR97:AS97)=1,OR($AH97=1,$AG97=1)),1,0)</f>
        <v>0</v>
      </c>
      <c r="AU97" s="26">
        <f ca="1">IF(AND(SUM(AU$7:AU96)=1, SUM($AR97:AT97)=1,OR($AH97=1,AF97=1),SUM(AZ$7:AZ96)&lt;2),1,0)</f>
        <v>0</v>
      </c>
      <c r="AV97" s="26">
        <f ca="1">IF(AND(SUM(AV$7:AV96)=1, SUM($AR97:AU97)=1,OR($AI97=1,$AJ97=1,$AH97=1,$AF97=1)),1,0)</f>
        <v>0</v>
      </c>
      <c r="AW97" s="26">
        <f ca="1">IF(AND(SUM(AW$7:AW96)=1, SUM($AR97:AV97)=1,OR($AI97=1,$AJ97=1,$AH97=1,$AF97=1)),1,0)</f>
        <v>0</v>
      </c>
      <c r="AX97" s="26">
        <f ca="1">IF(AND(SUM(AX$7:AX96)=1, SUM($AR97:AW97)=1,OR($AI97=1,$AJ97=1,$AH97=1,$AF97=1)),1,0)</f>
        <v>0</v>
      </c>
      <c r="AY97" s="26">
        <f ca="1">IF(AND(SUM(AY$7:AY96)=1, SUM($AR97:AX97)=1,OR($AI97=1,$AJ97=1,$AH97=1,$AF97=1)),1,0)</f>
        <v>0</v>
      </c>
      <c r="AZ97" s="26">
        <f ca="1">IF(AND(SUM(AZ$7:AZ96)=1, SUM($AR97:AY97)=1,SUM(AU$7:AU96)&lt;2,OR(AI97=1,AJ97=1,AF97=1)),1,0)</f>
        <v>0</v>
      </c>
      <c r="BA97" s="26">
        <f ca="1">IF(AND(SUM(BA$7:BA96)=1,OR($AK97=1)),1,0)</f>
        <v>0</v>
      </c>
      <c r="BB97" s="26">
        <f ca="1">IF(AND(SUM(BB$7:BB96)=1,OR($AD97=1)),1,0)</f>
        <v>0</v>
      </c>
      <c r="BC97" s="27">
        <f ca="1">IF(SUM($AR97:BB97)=1,1,0)</f>
        <v>0</v>
      </c>
      <c r="BD97" s="28" t="str">
        <f t="shared" ca="1" si="97"/>
        <v/>
      </c>
      <c r="BE97" s="26" t="str">
        <f t="shared" ca="1" si="98"/>
        <v/>
      </c>
      <c r="BF97" s="26" t="str">
        <f t="shared" ca="1" si="99"/>
        <v/>
      </c>
      <c r="BG97" s="26" t="str">
        <f t="shared" ca="1" si="100"/>
        <v/>
      </c>
      <c r="BH97" s="26" t="str">
        <f t="shared" ca="1" si="101"/>
        <v/>
      </c>
      <c r="BI97" s="26" t="str">
        <f t="shared" ca="1" si="102"/>
        <v/>
      </c>
      <c r="BJ97" s="26" t="str">
        <f t="shared" ca="1" si="103"/>
        <v/>
      </c>
      <c r="BK97" s="26" t="str">
        <f t="shared" ca="1" si="104"/>
        <v/>
      </c>
      <c r="BL97" s="26" t="str">
        <f t="shared" ca="1" si="105"/>
        <v/>
      </c>
      <c r="BM97" s="26" t="str">
        <f t="shared" ca="1" si="106"/>
        <v/>
      </c>
      <c r="BN97" s="27" t="str">
        <f t="shared" ca="1" si="107"/>
        <v/>
      </c>
      <c r="BO97" s="284" t="str">
        <f t="shared" ca="1" si="141"/>
        <v/>
      </c>
      <c r="BP97" s="167" t="str">
        <f t="shared" ca="1" si="142"/>
        <v/>
      </c>
      <c r="BQ97" s="167" t="str">
        <f t="shared" ca="1" si="143"/>
        <v/>
      </c>
      <c r="BR97" s="167" t="str">
        <f t="shared" ca="1" si="144"/>
        <v/>
      </c>
      <c r="BS97" s="167" t="str">
        <f t="shared" ca="1" si="145"/>
        <v/>
      </c>
      <c r="BT97" s="167" t="str">
        <f t="shared" ca="1" si="146"/>
        <v/>
      </c>
      <c r="BU97" s="167" t="str">
        <f t="shared" ca="1" si="147"/>
        <v/>
      </c>
      <c r="BV97" s="167" t="str">
        <f t="shared" ca="1" si="148"/>
        <v/>
      </c>
      <c r="BW97" s="32" t="str">
        <f t="shared" ca="1" si="149"/>
        <v/>
      </c>
      <c r="BX97" s="113"/>
      <c r="BY97" s="73"/>
      <c r="BZ97" s="73" t="str">
        <f t="shared" ca="1" si="153"/>
        <v/>
      </c>
      <c r="CA97" s="252" t="str">
        <f t="shared" ca="1" si="154"/>
        <v/>
      </c>
      <c r="CB97" s="252" t="str">
        <f t="shared" ca="1" si="155"/>
        <v/>
      </c>
      <c r="CC97" s="252" t="str">
        <f t="shared" ca="1" si="156"/>
        <v/>
      </c>
      <c r="CD97" s="94"/>
      <c r="CE97" s="92">
        <f ca="1">'Product Codes'!G90</f>
        <v>0</v>
      </c>
      <c r="CF97" s="94"/>
      <c r="CG97" s="94"/>
      <c r="CH97" s="94"/>
      <c r="CI97" s="93"/>
      <c r="CJ97" s="93"/>
      <c r="CK97" s="93"/>
      <c r="CL97" s="93"/>
      <c r="CM97" s="93"/>
      <c r="CN97" s="93"/>
      <c r="CO97" s="93"/>
      <c r="CP97" s="93"/>
      <c r="CQ97" s="93"/>
      <c r="CR97" s="93"/>
      <c r="CS97" s="93"/>
      <c r="CT97" s="93"/>
      <c r="CU97" s="93"/>
      <c r="CV97" s="93"/>
      <c r="CW97" s="93"/>
      <c r="CX97" s="93"/>
      <c r="CY97" s="93"/>
      <c r="CZ97" s="93"/>
      <c r="DA97" s="93"/>
      <c r="DB97" s="93"/>
      <c r="DC97" s="93"/>
      <c r="DD97" s="93"/>
      <c r="DE97" s="93"/>
      <c r="DF97" s="93"/>
      <c r="DG97" s="93"/>
      <c r="DH97" s="93"/>
      <c r="DI97" s="93"/>
      <c r="DJ97" s="93"/>
      <c r="DK97" s="93"/>
      <c r="DL97" s="93"/>
      <c r="DM97" s="93"/>
      <c r="DN97" s="93"/>
      <c r="DO97" s="93"/>
      <c r="DP97" s="93"/>
      <c r="DQ97" s="93"/>
      <c r="DR97" s="93"/>
      <c r="DS97" s="93"/>
      <c r="DT97" s="93"/>
      <c r="DU97" s="93"/>
      <c r="DV97" s="93"/>
      <c r="DW97" s="93"/>
      <c r="DX97" s="93"/>
      <c r="DY97" s="93"/>
      <c r="DZ97" s="93"/>
      <c r="EA97" s="93"/>
      <c r="EB97" s="93"/>
      <c r="EC97" s="93"/>
      <c r="ED97" s="93"/>
      <c r="EE97" s="93"/>
      <c r="EF97" s="93"/>
      <c r="EG97" s="93"/>
      <c r="EH97" s="93"/>
      <c r="EI97" s="93"/>
      <c r="EJ97" s="93"/>
      <c r="EK97" s="93"/>
      <c r="EL97" s="93"/>
      <c r="EM97" s="93"/>
      <c r="EN97" s="93"/>
      <c r="EO97" s="93"/>
      <c r="EP97" s="93"/>
      <c r="EQ97" s="93"/>
      <c r="ER97" s="93"/>
      <c r="ES97" s="93"/>
      <c r="ET97" s="93"/>
      <c r="EU97" s="93"/>
      <c r="EV97" s="93"/>
      <c r="EW97" s="93"/>
      <c r="EX97" s="93"/>
      <c r="EY97" s="93"/>
      <c r="EZ97" s="93"/>
      <c r="FA97" s="93"/>
      <c r="FB97" s="93"/>
      <c r="FC97" s="93"/>
      <c r="FD97" s="93"/>
      <c r="FE97" s="93"/>
      <c r="FF97" s="93"/>
      <c r="FG97" s="93"/>
      <c r="FH97" s="93"/>
      <c r="FI97" s="93"/>
      <c r="FJ97" s="93"/>
      <c r="FK97" s="93"/>
      <c r="FL97" s="93"/>
      <c r="FM97" s="93"/>
      <c r="FN97" s="93"/>
      <c r="FO97" s="93"/>
      <c r="FP97" s="93"/>
      <c r="FQ97" s="93"/>
      <c r="FR97" s="93"/>
      <c r="FS97" s="93"/>
      <c r="FT97" s="93"/>
      <c r="FU97" s="93"/>
      <c r="FV97" s="93"/>
    </row>
    <row r="98" spans="1:178" s="92" customFormat="1" ht="15" customHeight="1" thickBot="1" x14ac:dyDescent="0.3">
      <c r="A98" s="94"/>
      <c r="B98" s="94"/>
      <c r="C98" s="235" t="str">
        <f ca="1">CONCATENATE(SelectionData!D98,N98)</f>
        <v>Potentiaali vapaa Tehostus tieto (DO)</v>
      </c>
      <c r="D98" s="118" t="s">
        <v>50</v>
      </c>
      <c r="E98" s="55" t="str">
        <f t="shared" si="120"/>
        <v>€</v>
      </c>
      <c r="F98" s="126" t="str">
        <f t="shared" ca="1" si="151"/>
        <v/>
      </c>
      <c r="G98" s="209"/>
      <c r="H98" s="209"/>
      <c r="I98" s="126" t="str">
        <f t="shared" si="152"/>
        <v>-</v>
      </c>
      <c r="J98" s="104"/>
      <c r="K98" s="115"/>
      <c r="L98" s="95"/>
      <c r="M98" s="95" t="str">
        <f t="shared" si="127"/>
        <v>-</v>
      </c>
      <c r="N98" s="95" t="str">
        <f>""</f>
        <v/>
      </c>
      <c r="O98" s="95" t="str">
        <f t="shared" si="131"/>
        <v/>
      </c>
      <c r="P98" s="95" t="str">
        <f t="shared" ca="1" si="128"/>
        <v/>
      </c>
      <c r="Q98" s="80" t="str">
        <f t="shared" ca="1" si="129"/>
        <v/>
      </c>
      <c r="R98" s="80" t="str">
        <f t="shared" ca="1" si="130"/>
        <v/>
      </c>
      <c r="S98" s="96" t="str">
        <f t="shared" si="132"/>
        <v/>
      </c>
      <c r="T98" s="97" t="str">
        <f t="shared" si="126"/>
        <v/>
      </c>
      <c r="U98" s="95" t="str">
        <f>""</f>
        <v/>
      </c>
      <c r="V98" s="95"/>
      <c r="W98" s="95"/>
      <c r="X98" s="95"/>
      <c r="Y98" s="298" t="str">
        <f t="shared" ca="1" si="150"/>
        <v xml:space="preserve"> [403-DO</v>
      </c>
      <c r="Z98" s="271" t="str">
        <f t="shared" ca="1" si="133"/>
        <v/>
      </c>
      <c r="AA98" s="271" t="str">
        <f t="shared" ca="1" si="134"/>
        <v xml:space="preserve"> [403-DO</v>
      </c>
      <c r="AB98" s="271" t="str">
        <f t="shared" ca="1" si="135"/>
        <v/>
      </c>
      <c r="AC98" s="108" t="str">
        <f ca="1">SelectionData!C98</f>
        <v>DO_ALL</v>
      </c>
      <c r="AD98" s="109">
        <f t="shared" ca="1" si="157"/>
        <v>0</v>
      </c>
      <c r="AE98" s="110">
        <f t="shared" ca="1" si="136"/>
        <v>0</v>
      </c>
      <c r="AF98" s="110">
        <f t="shared" ca="1" si="158"/>
        <v>0</v>
      </c>
      <c r="AG98" s="110">
        <f t="shared" ca="1" si="159"/>
        <v>0</v>
      </c>
      <c r="AH98" s="110">
        <f t="shared" ca="1" si="160"/>
        <v>0</v>
      </c>
      <c r="AI98" s="110">
        <f t="shared" ca="1" si="161"/>
        <v>0</v>
      </c>
      <c r="AJ98" s="110">
        <f t="shared" ca="1" si="162"/>
        <v>0</v>
      </c>
      <c r="AK98" s="110">
        <f t="shared" ca="1" si="163"/>
        <v>0</v>
      </c>
      <c r="AL98" s="110">
        <f t="shared" ca="1" si="164"/>
        <v>0</v>
      </c>
      <c r="AM98" s="110">
        <f t="shared" ca="1" si="137"/>
        <v>0</v>
      </c>
      <c r="AN98" s="110">
        <f t="shared" ca="1" si="138"/>
        <v>0</v>
      </c>
      <c r="AO98" s="110">
        <f t="shared" ca="1" si="165"/>
        <v>0</v>
      </c>
      <c r="AP98" s="111">
        <f t="shared" ca="1" si="166"/>
        <v>0</v>
      </c>
      <c r="AQ98" s="111">
        <f t="shared" ca="1" si="139"/>
        <v>0</v>
      </c>
      <c r="AR98" s="112">
        <f t="shared" ca="1" si="140"/>
        <v>0</v>
      </c>
      <c r="AS98" s="25">
        <f ca="1">IF(AND(SUM(AS$7:AS97)=1, SUM($AR98:AR98)=1,OR($AH98=1,$AG98=1)),1,0)</f>
        <v>0</v>
      </c>
      <c r="AT98" s="25">
        <f ca="1">IF(AND(SUM(AT$7:AT97)=1, SUM($AR98:AS98)=1,OR($AH98=1,$AG98=1)),1,0)</f>
        <v>0</v>
      </c>
      <c r="AU98" s="26">
        <f ca="1">IF(AND(SUM(AU$7:AU97)=1, SUM($AR98:AT98)=1,OR($AH98=1,AF98=1),SUM(AZ$7:AZ97)&lt;2),1,0)</f>
        <v>0</v>
      </c>
      <c r="AV98" s="26">
        <f ca="1">IF(AND(SUM(AV$7:AV97)=1, SUM($AR98:AU98)=1,OR($AI98=1,$AJ98=1,$AH98=1,$AF98=1)),1,0)</f>
        <v>0</v>
      </c>
      <c r="AW98" s="26">
        <f ca="1">IF(AND(SUM(AW$7:AW97)=1, SUM($AR98:AV98)=1,OR($AI98=1,$AJ98=1,$AH98=1,$AF98=1)),1,0)</f>
        <v>0</v>
      </c>
      <c r="AX98" s="26">
        <f ca="1">IF(AND(SUM(AX$7:AX97)=1, SUM($AR98:AW98)=1,OR($AI98=1,$AJ98=1,$AH98=1,$AF98=1)),1,0)</f>
        <v>0</v>
      </c>
      <c r="AY98" s="26">
        <f ca="1">IF(AND(SUM(AY$7:AY97)=1, SUM($AR98:AX98)=1,OR($AI98=1,$AJ98=1,$AH98=1,$AF98=1)),1,0)</f>
        <v>0</v>
      </c>
      <c r="AZ98" s="26">
        <f ca="1">IF(AND(SUM(AZ$7:AZ97)=1, SUM($AR98:AY98)=1,SUM(AU$7:AU97)&lt;2,OR(AI98=1,AJ98=1,AF98=1)),1,0)</f>
        <v>0</v>
      </c>
      <c r="BA98" s="26">
        <f ca="1">IF(AND(SUM(BA$7:BA97)=1,OR($AK98=1)),1,0)</f>
        <v>0</v>
      </c>
      <c r="BB98" s="26">
        <f ca="1">IF(AND(SUM(BB$7:BB97)=1,OR($AD98=1)),1,0)</f>
        <v>0</v>
      </c>
      <c r="BC98" s="27">
        <f ca="1">IF(SUM($AR98:BB98)=1,1,0)</f>
        <v>0</v>
      </c>
      <c r="BD98" s="28" t="str">
        <f t="shared" ref="BD98:BD140" ca="1" si="167">IF(AS98&gt;0,AS$6,"")</f>
        <v/>
      </c>
      <c r="BE98" s="26" t="str">
        <f t="shared" ref="BE98:BE140" ca="1" si="168">IF(AT98&gt;0,AT$6,"")</f>
        <v/>
      </c>
      <c r="BF98" s="26" t="str">
        <f t="shared" ref="BF98:BF140" ca="1" si="169">IF(AU98&gt;0,AU$6,"")</f>
        <v/>
      </c>
      <c r="BG98" s="26" t="str">
        <f t="shared" ref="BG98:BG140" ca="1" si="170">IF(AV98&gt;0,AV$6,"")</f>
        <v/>
      </c>
      <c r="BH98" s="26" t="str">
        <f t="shared" ref="BH98:BH140" ca="1" si="171">IF(AW98&gt;0,AW$6,"")</f>
        <v/>
      </c>
      <c r="BI98" s="26" t="str">
        <f t="shared" ref="BI98:BI140" ca="1" si="172">IF(AX98&gt;0,AX$6,"")</f>
        <v/>
      </c>
      <c r="BJ98" s="26" t="str">
        <f t="shared" ref="BJ98:BJ140" ca="1" si="173">IF(AY98&gt;0,AY$6,"")</f>
        <v/>
      </c>
      <c r="BK98" s="26" t="str">
        <f t="shared" ref="BK98:BK140" ca="1" si="174">IF(AZ98&gt;0,AZ$6,"")</f>
        <v/>
      </c>
      <c r="BL98" s="26" t="str">
        <f t="shared" ref="BL98:BL140" ca="1" si="175">IF(BA98&gt;0,BA$6,"")</f>
        <v/>
      </c>
      <c r="BM98" s="26" t="str">
        <f t="shared" ref="BM98:BM140" ca="1" si="176">IF(BB98&gt;0,BB$6,"")</f>
        <v/>
      </c>
      <c r="BN98" s="27" t="str">
        <f t="shared" ref="BN98:BN140" ca="1" si="177">IF(BC98&gt;0,BC$6,"")</f>
        <v/>
      </c>
      <c r="BO98" s="284" t="str">
        <f t="shared" ca="1" si="141"/>
        <v/>
      </c>
      <c r="BP98" s="167" t="str">
        <f t="shared" ca="1" si="142"/>
        <v/>
      </c>
      <c r="BQ98" s="167" t="str">
        <f t="shared" ca="1" si="143"/>
        <v/>
      </c>
      <c r="BR98" s="167" t="str">
        <f t="shared" ca="1" si="144"/>
        <v/>
      </c>
      <c r="BS98" s="167" t="str">
        <f t="shared" ca="1" si="145"/>
        <v/>
      </c>
      <c r="BT98" s="167" t="str">
        <f t="shared" ca="1" si="146"/>
        <v/>
      </c>
      <c r="BU98" s="167" t="str">
        <f t="shared" ca="1" si="147"/>
        <v/>
      </c>
      <c r="BV98" s="167" t="str">
        <f t="shared" ca="1" si="148"/>
        <v/>
      </c>
      <c r="BW98" s="32" t="str">
        <f t="shared" ca="1" si="149"/>
        <v/>
      </c>
      <c r="BX98" s="113"/>
      <c r="BY98" s="73"/>
      <c r="BZ98" s="73" t="str">
        <f t="shared" ca="1" si="153"/>
        <v/>
      </c>
      <c r="CA98" s="252" t="str">
        <f t="shared" ca="1" si="154"/>
        <v/>
      </c>
      <c r="CB98" s="252" t="str">
        <f t="shared" ca="1" si="155"/>
        <v/>
      </c>
      <c r="CC98" s="252" t="str">
        <f t="shared" ca="1" si="156"/>
        <v/>
      </c>
      <c r="CD98" s="94"/>
      <c r="CE98" s="92">
        <f ca="1">'Product Codes'!G91</f>
        <v>0</v>
      </c>
      <c r="CF98" s="94"/>
      <c r="CG98" s="94"/>
      <c r="CH98" s="94"/>
      <c r="CI98" s="93"/>
      <c r="CJ98" s="93"/>
      <c r="CK98" s="93"/>
      <c r="CL98" s="93"/>
      <c r="CM98" s="93"/>
      <c r="CN98" s="93"/>
      <c r="CO98" s="93"/>
      <c r="CP98" s="93"/>
      <c r="CQ98" s="93"/>
      <c r="CR98" s="93"/>
      <c r="CS98" s="93"/>
      <c r="CT98" s="93"/>
      <c r="CU98" s="93"/>
      <c r="CV98" s="93"/>
      <c r="CW98" s="93"/>
      <c r="CX98" s="93"/>
      <c r="CY98" s="93"/>
      <c r="CZ98" s="93"/>
      <c r="DA98" s="93"/>
      <c r="DB98" s="93"/>
      <c r="DC98" s="93"/>
      <c r="DD98" s="93"/>
      <c r="DE98" s="93"/>
      <c r="DF98" s="93"/>
      <c r="DG98" s="93"/>
      <c r="DH98" s="93"/>
      <c r="DI98" s="93"/>
      <c r="DJ98" s="93"/>
      <c r="DK98" s="93"/>
      <c r="DL98" s="93"/>
      <c r="DM98" s="93"/>
      <c r="DN98" s="93"/>
      <c r="DO98" s="93"/>
      <c r="DP98" s="93"/>
      <c r="DQ98" s="93"/>
      <c r="DR98" s="93"/>
      <c r="DS98" s="93"/>
      <c r="DT98" s="93"/>
      <c r="DU98" s="93"/>
      <c r="DV98" s="93"/>
      <c r="DW98" s="93"/>
      <c r="DX98" s="93"/>
      <c r="DY98" s="93"/>
      <c r="DZ98" s="93"/>
      <c r="EA98" s="93"/>
      <c r="EB98" s="93"/>
      <c r="EC98" s="93"/>
      <c r="ED98" s="93"/>
      <c r="EE98" s="93"/>
      <c r="EF98" s="93"/>
      <c r="EG98" s="93"/>
      <c r="EH98" s="93"/>
      <c r="EI98" s="93"/>
      <c r="EJ98" s="93"/>
      <c r="EK98" s="93"/>
      <c r="EL98" s="93"/>
      <c r="EM98" s="93"/>
      <c r="EN98" s="93"/>
      <c r="EO98" s="93"/>
      <c r="EP98" s="93"/>
      <c r="EQ98" s="93"/>
      <c r="ER98" s="93"/>
      <c r="ES98" s="93"/>
      <c r="ET98" s="93"/>
      <c r="EU98" s="93"/>
      <c r="EV98" s="93"/>
      <c r="EW98" s="93"/>
      <c r="EX98" s="93"/>
      <c r="EY98" s="93"/>
      <c r="EZ98" s="93"/>
      <c r="FA98" s="93"/>
      <c r="FB98" s="93"/>
      <c r="FC98" s="93"/>
      <c r="FD98" s="93"/>
      <c r="FE98" s="93"/>
      <c r="FF98" s="93"/>
      <c r="FG98" s="93"/>
      <c r="FH98" s="93"/>
      <c r="FI98" s="93"/>
      <c r="FJ98" s="93"/>
      <c r="FK98" s="93"/>
      <c r="FL98" s="93"/>
      <c r="FM98" s="93"/>
      <c r="FN98" s="93"/>
      <c r="FO98" s="93"/>
      <c r="FP98" s="93"/>
      <c r="FQ98" s="93"/>
      <c r="FR98" s="93"/>
      <c r="FS98" s="93"/>
      <c r="FT98" s="93"/>
      <c r="FU98" s="93"/>
      <c r="FV98" s="93"/>
    </row>
    <row r="99" spans="1:178" s="92" customFormat="1" ht="15" customHeight="1" thickBot="1" x14ac:dyDescent="0.3">
      <c r="A99" s="94"/>
      <c r="B99" s="94"/>
      <c r="C99" s="107" t="str">
        <f ca="1">CONCATENATE(SelectionData!D99,N99)</f>
        <v xml:space="preserve">Tilatieto 0-10V </v>
      </c>
      <c r="D99" s="105"/>
      <c r="E99" s="106"/>
      <c r="F99" s="40" t="str">
        <f t="shared" ca="1" si="151"/>
        <v/>
      </c>
      <c r="G99" s="107"/>
      <c r="H99" s="107"/>
      <c r="I99" s="40" t="str">
        <f t="shared" ca="1" si="152"/>
        <v>-</v>
      </c>
      <c r="J99" s="104"/>
      <c r="K99" s="115"/>
      <c r="L99" s="95"/>
      <c r="M99" s="95" t="str">
        <f t="shared" ca="1" si="127"/>
        <v>-</v>
      </c>
      <c r="N99" s="95" t="str">
        <f>""</f>
        <v/>
      </c>
      <c r="O99" s="95" t="str">
        <f t="shared" ca="1" si="131"/>
        <v/>
      </c>
      <c r="P99" s="95" t="str">
        <f t="shared" ca="1" si="128"/>
        <v/>
      </c>
      <c r="Q99" s="80" t="str">
        <f t="shared" ca="1" si="129"/>
        <v/>
      </c>
      <c r="R99" s="80" t="str">
        <f t="shared" ca="1" si="130"/>
        <v/>
      </c>
      <c r="S99" s="96" t="str">
        <f t="shared" ca="1" si="132"/>
        <v/>
      </c>
      <c r="T99" s="97" t="str">
        <f t="shared" si="126"/>
        <v/>
      </c>
      <c r="U99" s="95" t="str">
        <f>""</f>
        <v/>
      </c>
      <c r="V99" s="95"/>
      <c r="W99" s="95"/>
      <c r="X99" s="95"/>
      <c r="Y99" s="298" t="str">
        <f t="shared" ca="1" si="150"/>
        <v/>
      </c>
      <c r="Z99" s="271" t="str">
        <f t="shared" ca="1" si="133"/>
        <v/>
      </c>
      <c r="AA99" s="271" t="str">
        <f t="shared" ca="1" si="134"/>
        <v/>
      </c>
      <c r="AB99" s="271" t="str">
        <f t="shared" ca="1" si="135"/>
        <v/>
      </c>
      <c r="AC99" s="108">
        <f ca="1">SelectionData!C99</f>
        <v>0</v>
      </c>
      <c r="AD99" s="109">
        <f t="shared" ca="1" si="157"/>
        <v>0</v>
      </c>
      <c r="AE99" s="110">
        <f t="shared" ca="1" si="136"/>
        <v>0</v>
      </c>
      <c r="AF99" s="110">
        <f t="shared" ca="1" si="158"/>
        <v>0</v>
      </c>
      <c r="AG99" s="110">
        <f t="shared" ca="1" si="159"/>
        <v>0</v>
      </c>
      <c r="AH99" s="110">
        <f t="shared" ca="1" si="160"/>
        <v>0</v>
      </c>
      <c r="AI99" s="110">
        <f t="shared" ca="1" si="161"/>
        <v>0</v>
      </c>
      <c r="AJ99" s="110">
        <f t="shared" ca="1" si="162"/>
        <v>0</v>
      </c>
      <c r="AK99" s="110">
        <f t="shared" ca="1" si="163"/>
        <v>0</v>
      </c>
      <c r="AL99" s="110">
        <f t="shared" ca="1" si="164"/>
        <v>0</v>
      </c>
      <c r="AM99" s="110">
        <f t="shared" ca="1" si="137"/>
        <v>0</v>
      </c>
      <c r="AN99" s="110">
        <f t="shared" ca="1" si="138"/>
        <v>0</v>
      </c>
      <c r="AO99" s="110">
        <f t="shared" ca="1" si="165"/>
        <v>0</v>
      </c>
      <c r="AP99" s="111">
        <f t="shared" ca="1" si="166"/>
        <v>0</v>
      </c>
      <c r="AQ99" s="111">
        <f t="shared" ca="1" si="139"/>
        <v>0</v>
      </c>
      <c r="AR99" s="112">
        <f t="shared" ca="1" si="140"/>
        <v>0</v>
      </c>
      <c r="AS99" s="25">
        <f ca="1">IF(AND(SUM(AS$7:AS98)=1, SUM($AR99:AR99)=1,OR($AH99=1,$AG99=1)),1,0)</f>
        <v>0</v>
      </c>
      <c r="AT99" s="25">
        <f ca="1">IF(AND(SUM(AT$7:AT98)=1, SUM($AR99:AS99)=1,OR($AH99=1,$AG99=1)),1,0)</f>
        <v>0</v>
      </c>
      <c r="AU99" s="26">
        <f ca="1">IF(AND(SUM(AU$7:AU98)=1, SUM($AR99:AT99)=1,OR($AH99=1,AF99=1),SUM(AZ$7:AZ98)&lt;2),1,0)</f>
        <v>0</v>
      </c>
      <c r="AV99" s="26">
        <f ca="1">IF(AND(SUM(AV$7:AV98)=1, SUM($AR99:AU99)=1,OR($AI99=1,$AJ99=1,$AH99=1,$AF99=1)),1,0)</f>
        <v>0</v>
      </c>
      <c r="AW99" s="26">
        <f ca="1">IF(AND(SUM(AW$7:AW98)=1, SUM($AR99:AV99)=1,OR($AI99=1,$AJ99=1,$AH99=1,$AF99=1)),1,0)</f>
        <v>0</v>
      </c>
      <c r="AX99" s="26">
        <f ca="1">IF(AND(SUM(AX$7:AX98)=1, SUM($AR99:AW99)=1,OR($AI99=1,$AJ99=1,$AH99=1,$AF99=1)),1,0)</f>
        <v>0</v>
      </c>
      <c r="AY99" s="26">
        <f ca="1">IF(AND(SUM(AY$7:AY98)=1, SUM($AR99:AX99)=1,OR($AI99=1,$AJ99=1,$AH99=1,$AF99=1)),1,0)</f>
        <v>0</v>
      </c>
      <c r="AZ99" s="26">
        <f ca="1">IF(AND(SUM(AZ$7:AZ98)=1, SUM($AR99:AY99)=1,SUM(AU$7:AU98)&lt;2,OR(AI99=1,AJ99=1,AF99=1)),1,0)</f>
        <v>0</v>
      </c>
      <c r="BA99" s="26">
        <f ca="1">IF(AND(SUM(BA$7:BA98)=1,OR($AK99=1)),1,0)</f>
        <v>0</v>
      </c>
      <c r="BB99" s="26">
        <f ca="1">IF(AND(SUM(BB$7:BB98)=1,OR($AD99=1)),1,0)</f>
        <v>0</v>
      </c>
      <c r="BC99" s="27">
        <f ca="1">IF(SUM($AR99:BB99)=1,1,0)</f>
        <v>0</v>
      </c>
      <c r="BD99" s="28" t="str">
        <f t="shared" ca="1" si="167"/>
        <v/>
      </c>
      <c r="BE99" s="26" t="str">
        <f t="shared" ca="1" si="168"/>
        <v/>
      </c>
      <c r="BF99" s="26" t="str">
        <f t="shared" ca="1" si="169"/>
        <v/>
      </c>
      <c r="BG99" s="26" t="str">
        <f t="shared" ca="1" si="170"/>
        <v/>
      </c>
      <c r="BH99" s="26" t="str">
        <f t="shared" ca="1" si="171"/>
        <v/>
      </c>
      <c r="BI99" s="26" t="str">
        <f t="shared" ca="1" si="172"/>
        <v/>
      </c>
      <c r="BJ99" s="26" t="str">
        <f t="shared" ca="1" si="173"/>
        <v/>
      </c>
      <c r="BK99" s="26" t="str">
        <f t="shared" ca="1" si="174"/>
        <v/>
      </c>
      <c r="BL99" s="26" t="str">
        <f t="shared" ca="1" si="175"/>
        <v/>
      </c>
      <c r="BM99" s="26" t="str">
        <f t="shared" ca="1" si="176"/>
        <v/>
      </c>
      <c r="BN99" s="27" t="str">
        <f t="shared" ca="1" si="177"/>
        <v/>
      </c>
      <c r="BO99" s="284" t="str">
        <f t="shared" ca="1" si="141"/>
        <v/>
      </c>
      <c r="BP99" s="167" t="str">
        <f t="shared" ca="1" si="142"/>
        <v/>
      </c>
      <c r="BQ99" s="167" t="str">
        <f t="shared" ca="1" si="143"/>
        <v/>
      </c>
      <c r="BR99" s="167" t="str">
        <f t="shared" ca="1" si="144"/>
        <v/>
      </c>
      <c r="BS99" s="167" t="str">
        <f t="shared" ca="1" si="145"/>
        <v/>
      </c>
      <c r="BT99" s="167" t="str">
        <f t="shared" ca="1" si="146"/>
        <v/>
      </c>
      <c r="BU99" s="167" t="str">
        <f t="shared" ca="1" si="147"/>
        <v/>
      </c>
      <c r="BV99" s="167" t="str">
        <f t="shared" ca="1" si="148"/>
        <v/>
      </c>
      <c r="BW99" s="32" t="str">
        <f t="shared" ca="1" si="149"/>
        <v/>
      </c>
      <c r="BX99" s="113"/>
      <c r="BY99" s="73"/>
      <c r="BZ99" s="73" t="str">
        <f t="shared" ca="1" si="153"/>
        <v/>
      </c>
      <c r="CA99" s="252" t="str">
        <f t="shared" ca="1" si="154"/>
        <v/>
      </c>
      <c r="CB99" s="252" t="str">
        <f t="shared" ca="1" si="155"/>
        <v/>
      </c>
      <c r="CC99" s="252" t="str">
        <f t="shared" ca="1" si="156"/>
        <v/>
      </c>
      <c r="CD99" s="94"/>
      <c r="CE99" s="92">
        <f ca="1">'Product Codes'!G92</f>
        <v>0</v>
      </c>
      <c r="CF99" s="94"/>
      <c r="CG99" s="94"/>
      <c r="CH99" s="94"/>
      <c r="CI99" s="93"/>
      <c r="CJ99" s="93"/>
      <c r="CK99" s="93"/>
      <c r="CL99" s="93"/>
      <c r="CM99" s="93"/>
      <c r="CN99" s="93"/>
      <c r="CO99" s="93"/>
      <c r="CP99" s="93"/>
      <c r="CQ99" s="93"/>
      <c r="CR99" s="93"/>
      <c r="CS99" s="93"/>
      <c r="CT99" s="93"/>
      <c r="CU99" s="93"/>
      <c r="CV99" s="93"/>
      <c r="CW99" s="93"/>
      <c r="CX99" s="93"/>
      <c r="CY99" s="93"/>
      <c r="CZ99" s="93"/>
      <c r="DA99" s="93"/>
      <c r="DB99" s="93"/>
      <c r="DC99" s="93"/>
      <c r="DD99" s="93"/>
      <c r="DE99" s="93"/>
      <c r="DF99" s="93"/>
      <c r="DG99" s="93"/>
      <c r="DH99" s="93"/>
      <c r="DI99" s="93"/>
      <c r="DJ99" s="93"/>
      <c r="DK99" s="93"/>
      <c r="DL99" s="93"/>
      <c r="DM99" s="93"/>
      <c r="DN99" s="93"/>
      <c r="DO99" s="93"/>
      <c r="DP99" s="93"/>
      <c r="DQ99" s="93"/>
      <c r="DR99" s="93"/>
      <c r="DS99" s="93"/>
      <c r="DT99" s="93"/>
      <c r="DU99" s="93"/>
      <c r="DV99" s="93"/>
      <c r="DW99" s="93"/>
      <c r="DX99" s="93"/>
      <c r="DY99" s="93"/>
      <c r="DZ99" s="93"/>
      <c r="EA99" s="93"/>
      <c r="EB99" s="93"/>
      <c r="EC99" s="93"/>
      <c r="ED99" s="93"/>
      <c r="EE99" s="93"/>
      <c r="EF99" s="93"/>
      <c r="EG99" s="93"/>
      <c r="EH99" s="93"/>
      <c r="EI99" s="93"/>
      <c r="EJ99" s="93"/>
      <c r="EK99" s="93"/>
      <c r="EL99" s="93"/>
      <c r="EM99" s="93"/>
      <c r="EN99" s="93"/>
      <c r="EO99" s="93"/>
      <c r="EP99" s="93"/>
      <c r="EQ99" s="93"/>
      <c r="ER99" s="93"/>
      <c r="ES99" s="93"/>
      <c r="ET99" s="93"/>
      <c r="EU99" s="93"/>
      <c r="EV99" s="93"/>
      <c r="EW99" s="93"/>
      <c r="EX99" s="93"/>
      <c r="EY99" s="93"/>
      <c r="EZ99" s="93"/>
      <c r="FA99" s="93"/>
      <c r="FB99" s="93"/>
      <c r="FC99" s="93"/>
      <c r="FD99" s="93"/>
      <c r="FE99" s="93"/>
      <c r="FF99" s="93"/>
      <c r="FG99" s="93"/>
      <c r="FH99" s="93"/>
      <c r="FI99" s="93"/>
      <c r="FJ99" s="93"/>
      <c r="FK99" s="93"/>
      <c r="FL99" s="93"/>
      <c r="FM99" s="93"/>
      <c r="FN99" s="93"/>
      <c r="FO99" s="93"/>
      <c r="FP99" s="93"/>
      <c r="FQ99" s="93"/>
      <c r="FR99" s="93"/>
      <c r="FS99" s="93"/>
      <c r="FT99" s="93"/>
      <c r="FU99" s="93"/>
      <c r="FV99" s="93"/>
    </row>
    <row r="100" spans="1:178" s="92" customFormat="1" ht="15" customHeight="1" thickBot="1" x14ac:dyDescent="0.3">
      <c r="A100" s="94"/>
      <c r="B100" s="94"/>
      <c r="C100" s="203" t="str">
        <f ca="1">CONCATENATE(SelectionData!D100,N100)</f>
        <v>Tilatieto (AO)</v>
      </c>
      <c r="D100" s="118" t="s">
        <v>50</v>
      </c>
      <c r="E100" s="55" t="str">
        <f t="shared" si="120"/>
        <v>€</v>
      </c>
      <c r="F100" s="207" t="str">
        <f t="shared" ca="1" si="151"/>
        <v/>
      </c>
      <c r="G100" s="206"/>
      <c r="H100" s="206"/>
      <c r="I100" s="207" t="str">
        <f t="shared" si="152"/>
        <v>-</v>
      </c>
      <c r="J100" s="104"/>
      <c r="K100" s="115"/>
      <c r="L100" s="95"/>
      <c r="M100" s="95" t="str">
        <f t="shared" si="127"/>
        <v>-</v>
      </c>
      <c r="N100" s="95" t="str">
        <f>""</f>
        <v/>
      </c>
      <c r="O100" s="95" t="str">
        <f t="shared" si="131"/>
        <v/>
      </c>
      <c r="P100" s="95" t="str">
        <f t="shared" ca="1" si="128"/>
        <v/>
      </c>
      <c r="Q100" s="80" t="str">
        <f ca="1" xml:space="preserve"> IF(AND(OR($F100=$AU$6,$F100=$AZ$6,$F100=$BA$6,$F100=$AV$6,$F100=$AW$6),SEC_NEEDED&gt;0),1,"")</f>
        <v/>
      </c>
      <c r="R100" s="80" t="str">
        <f t="shared" ca="1" si="130"/>
        <v/>
      </c>
      <c r="S100" s="96" t="str">
        <f t="shared" si="132"/>
        <v/>
      </c>
      <c r="T100" s="268" t="str">
        <f t="shared" si="126"/>
        <v/>
      </c>
      <c r="U100" s="95" t="str">
        <f>""</f>
        <v/>
      </c>
      <c r="V100" s="95"/>
      <c r="W100" s="95"/>
      <c r="X100" s="95"/>
      <c r="Y100" s="298" t="str">
        <f t="shared" ca="1" si="150"/>
        <v/>
      </c>
      <c r="Z100" s="271" t="str">
        <f t="shared" ca="1" si="133"/>
        <v/>
      </c>
      <c r="AA100" s="271" t="str">
        <f t="shared" ca="1" si="134"/>
        <v/>
      </c>
      <c r="AB100" s="271" t="str">
        <f t="shared" ca="1" si="135"/>
        <v/>
      </c>
      <c r="AC100" s="108" t="str">
        <f ca="1">SelectionData!C100</f>
        <v>AO</v>
      </c>
      <c r="AD100" s="109">
        <f t="shared" ca="1" si="157"/>
        <v>0</v>
      </c>
      <c r="AE100" s="110">
        <f t="shared" ca="1" si="136"/>
        <v>0</v>
      </c>
      <c r="AF100" s="110">
        <f t="shared" ca="1" si="158"/>
        <v>0</v>
      </c>
      <c r="AG100" s="110">
        <f t="shared" ca="1" si="159"/>
        <v>0</v>
      </c>
      <c r="AH100" s="110">
        <f t="shared" ca="1" si="160"/>
        <v>0</v>
      </c>
      <c r="AI100" s="110">
        <f t="shared" ca="1" si="161"/>
        <v>0</v>
      </c>
      <c r="AJ100" s="110">
        <f t="shared" ca="1" si="162"/>
        <v>0</v>
      </c>
      <c r="AK100" s="110">
        <f t="shared" ca="1" si="163"/>
        <v>0</v>
      </c>
      <c r="AL100" s="110">
        <f t="shared" ca="1" si="164"/>
        <v>0</v>
      </c>
      <c r="AM100" s="110">
        <f t="shared" ca="1" si="137"/>
        <v>0</v>
      </c>
      <c r="AN100" s="110">
        <f t="shared" ca="1" si="138"/>
        <v>0</v>
      </c>
      <c r="AO100" s="110">
        <f t="shared" ca="1" si="165"/>
        <v>0</v>
      </c>
      <c r="AP100" s="111">
        <f t="shared" ca="1" si="166"/>
        <v>0</v>
      </c>
      <c r="AQ100" s="111">
        <f t="shared" ca="1" si="139"/>
        <v>0</v>
      </c>
      <c r="AR100" s="112">
        <f t="shared" ca="1" si="140"/>
        <v>0</v>
      </c>
      <c r="AS100" s="25">
        <f ca="1">IF(AND(SUM(AS$7:AS99)=1, SUM($AR100:AR100)=1,OR($AH100=1,$AG100=1)),1,0)</f>
        <v>0</v>
      </c>
      <c r="AT100" s="25">
        <f ca="1">IF(AND(SUM(AT$7:AT99)=1, SUM($AR100:AS100)=1,OR($AH100=1,$AG100=1)),1,0)</f>
        <v>0</v>
      </c>
      <c r="AU100" s="26">
        <f ca="1">IF(AND(SUM(AU$7:AU99)=1, SUM($AR100:AT100)=1,OR($AH100=1,AF100=1),SUM(AZ$7:AZ99)&lt;2),1,0)</f>
        <v>0</v>
      </c>
      <c r="AV100" s="26">
        <f ca="1">IF(AND(SUM(AV$7:AV99)=1, SUM($AR100:AU100)=1,OR($AI100=1,$AJ100=1,$AH100=1,$AF100=1)),1,0)</f>
        <v>0</v>
      </c>
      <c r="AW100" s="26">
        <f ca="1">IF(AND(SUM(AW$7:AW99)=1, SUM($AR100:AV100)=1,OR($AI100=1,$AJ100=1,$AH100=1,$AF100=1)),1,0)</f>
        <v>0</v>
      </c>
      <c r="AX100" s="26">
        <f ca="1">IF(AND(SUM(AX$7:AX99)=1, SUM($AR100:AW100)=1,OR($AI100=1,$AJ100=1,$AH100=1,$AF100=1)),1,0)</f>
        <v>0</v>
      </c>
      <c r="AY100" s="26">
        <f ca="1">IF(AND(SUM(AY$7:AY99)=1, SUM($AR100:AX100)=1,OR($AI100=1,$AJ100=1,$AH100=1,$AF100=1)),1,0)</f>
        <v>0</v>
      </c>
      <c r="AZ100" s="26">
        <f ca="1">IF(AND(SUM(AZ$7:AZ99)=1, SUM($AR100:AY100)=1,SUM(AU$7:AU99)&lt;2,OR(AI100=1,AJ100=1,AF100=1)),1,0)</f>
        <v>0</v>
      </c>
      <c r="BA100" s="26">
        <f ca="1">IF(AND(SUM(BA$7:BA99)=1,OR($AK100=1)),1,0)</f>
        <v>0</v>
      </c>
      <c r="BB100" s="26">
        <f ca="1">IF(AND(SUM(BB$7:BB99)=1,OR($AD100=1)),1,0)</f>
        <v>0</v>
      </c>
      <c r="BC100" s="27">
        <f ca="1">IF(SUM($AR100:BB100)=1,1,0)</f>
        <v>0</v>
      </c>
      <c r="BD100" s="28" t="str">
        <f t="shared" ca="1" si="167"/>
        <v/>
      </c>
      <c r="BE100" s="26" t="str">
        <f t="shared" ca="1" si="168"/>
        <v/>
      </c>
      <c r="BF100" s="26" t="str">
        <f t="shared" ca="1" si="169"/>
        <v/>
      </c>
      <c r="BG100" s="26" t="str">
        <f t="shared" ca="1" si="170"/>
        <v/>
      </c>
      <c r="BH100" s="26" t="str">
        <f t="shared" ca="1" si="171"/>
        <v/>
      </c>
      <c r="BI100" s="26" t="str">
        <f t="shared" ca="1" si="172"/>
        <v/>
      </c>
      <c r="BJ100" s="26" t="str">
        <f t="shared" ca="1" si="173"/>
        <v/>
      </c>
      <c r="BK100" s="26" t="str">
        <f t="shared" ca="1" si="174"/>
        <v/>
      </c>
      <c r="BL100" s="26" t="str">
        <f t="shared" ca="1" si="175"/>
        <v/>
      </c>
      <c r="BM100" s="26" t="str">
        <f t="shared" ca="1" si="176"/>
        <v/>
      </c>
      <c r="BN100" s="27" t="str">
        <f t="shared" ca="1" si="177"/>
        <v/>
      </c>
      <c r="BO100" s="284" t="str">
        <f t="shared" ca="1" si="141"/>
        <v/>
      </c>
      <c r="BP100" s="167" t="str">
        <f t="shared" ca="1" si="142"/>
        <v/>
      </c>
      <c r="BQ100" s="167" t="str">
        <f t="shared" ca="1" si="143"/>
        <v/>
      </c>
      <c r="BR100" s="167" t="str">
        <f t="shared" ca="1" si="144"/>
        <v/>
      </c>
      <c r="BS100" s="167" t="str">
        <f t="shared" ca="1" si="145"/>
        <v/>
      </c>
      <c r="BT100" s="167" t="str">
        <f t="shared" ca="1" si="146"/>
        <v/>
      </c>
      <c r="BU100" s="167" t="str">
        <f t="shared" ca="1" si="147"/>
        <v/>
      </c>
      <c r="BV100" s="167" t="str">
        <f t="shared" ca="1" si="148"/>
        <v/>
      </c>
      <c r="BW100" s="32" t="str">
        <f t="shared" ca="1" si="149"/>
        <v/>
      </c>
      <c r="BX100" s="113"/>
      <c r="BY100" s="73"/>
      <c r="BZ100" s="73" t="str">
        <f t="shared" ca="1" si="153"/>
        <v/>
      </c>
      <c r="CA100" s="252" t="str">
        <f t="shared" ca="1" si="154"/>
        <v/>
      </c>
      <c r="CB100" s="252" t="str">
        <f t="shared" ca="1" si="155"/>
        <v/>
      </c>
      <c r="CC100" s="252" t="str">
        <f t="shared" ca="1" si="156"/>
        <v/>
      </c>
      <c r="CD100" s="94"/>
      <c r="CE100" s="92">
        <f ca="1">'Product Codes'!G93</f>
        <v>0</v>
      </c>
      <c r="CF100" s="94"/>
      <c r="CG100" s="94"/>
      <c r="CH100" s="94"/>
      <c r="CI100" s="93"/>
      <c r="CJ100" s="93"/>
      <c r="CK100" s="93"/>
      <c r="CL100" s="93"/>
      <c r="CM100" s="93"/>
      <c r="CN100" s="93"/>
      <c r="CO100" s="93"/>
      <c r="CP100" s="93"/>
      <c r="CQ100" s="93"/>
      <c r="CR100" s="93"/>
      <c r="CS100" s="93"/>
      <c r="CT100" s="93"/>
      <c r="CU100" s="93"/>
      <c r="CV100" s="93"/>
      <c r="CW100" s="93"/>
      <c r="CX100" s="93"/>
      <c r="CY100" s="93"/>
      <c r="CZ100" s="93"/>
      <c r="DA100" s="93"/>
      <c r="DB100" s="93"/>
      <c r="DC100" s="93"/>
      <c r="DD100" s="93"/>
      <c r="DE100" s="93"/>
      <c r="DF100" s="93"/>
      <c r="DG100" s="93"/>
      <c r="DH100" s="93"/>
      <c r="DI100" s="93"/>
      <c r="DJ100" s="93"/>
      <c r="DK100" s="93"/>
      <c r="DL100" s="93"/>
      <c r="DM100" s="93"/>
      <c r="DN100" s="93"/>
      <c r="DO100" s="93"/>
      <c r="DP100" s="93"/>
      <c r="DQ100" s="93"/>
      <c r="DR100" s="93"/>
      <c r="DS100" s="93"/>
      <c r="DT100" s="93"/>
      <c r="DU100" s="93"/>
      <c r="DV100" s="93"/>
      <c r="DW100" s="93"/>
      <c r="DX100" s="93"/>
      <c r="DY100" s="93"/>
      <c r="DZ100" s="93"/>
      <c r="EA100" s="93"/>
      <c r="EB100" s="93"/>
      <c r="EC100" s="93"/>
      <c r="ED100" s="93"/>
      <c r="EE100" s="93"/>
      <c r="EF100" s="93"/>
      <c r="EG100" s="93"/>
      <c r="EH100" s="93"/>
      <c r="EI100" s="93"/>
      <c r="EJ100" s="93"/>
      <c r="EK100" s="93"/>
      <c r="EL100" s="93"/>
      <c r="EM100" s="93"/>
      <c r="EN100" s="93"/>
      <c r="EO100" s="93"/>
      <c r="EP100" s="93"/>
      <c r="EQ100" s="93"/>
      <c r="ER100" s="93"/>
      <c r="ES100" s="93"/>
      <c r="ET100" s="93"/>
      <c r="EU100" s="93"/>
      <c r="EV100" s="93"/>
      <c r="EW100" s="93"/>
      <c r="EX100" s="93"/>
      <c r="EY100" s="93"/>
      <c r="EZ100" s="93"/>
      <c r="FA100" s="93"/>
      <c r="FB100" s="93"/>
      <c r="FC100" s="93"/>
      <c r="FD100" s="93"/>
      <c r="FE100" s="93"/>
      <c r="FF100" s="93"/>
      <c r="FG100" s="93"/>
      <c r="FH100" s="93"/>
      <c r="FI100" s="93"/>
      <c r="FJ100" s="93"/>
      <c r="FK100" s="93"/>
      <c r="FL100" s="93"/>
      <c r="FM100" s="93"/>
      <c r="FN100" s="93"/>
      <c r="FO100" s="93"/>
      <c r="FP100" s="93"/>
      <c r="FQ100" s="93"/>
      <c r="FR100" s="93"/>
      <c r="FS100" s="93"/>
      <c r="FT100" s="93"/>
      <c r="FU100" s="93"/>
      <c r="FV100" s="93"/>
    </row>
    <row r="101" spans="1:178" s="131" customFormat="1" ht="15" customHeight="1" thickBot="1" x14ac:dyDescent="0.3">
      <c r="A101" s="73"/>
      <c r="B101" s="94"/>
      <c r="C101" s="233" t="str">
        <f ca="1">CONCATENATE(SelectionData!D101,N101)</f>
        <v>Portaaton Tilatieto (AO)</v>
      </c>
      <c r="D101" s="118" t="s">
        <v>50</v>
      </c>
      <c r="E101" s="119" t="str">
        <f t="shared" si="120"/>
        <v>€</v>
      </c>
      <c r="F101" s="122" t="str">
        <f t="shared" ca="1" si="151"/>
        <v/>
      </c>
      <c r="G101" s="202"/>
      <c r="H101" s="202"/>
      <c r="I101" s="122" t="str">
        <f t="shared" si="152"/>
        <v>-</v>
      </c>
      <c r="J101" s="107"/>
      <c r="K101" s="75"/>
      <c r="L101" s="95"/>
      <c r="M101" s="95" t="str">
        <f t="shared" si="127"/>
        <v>-</v>
      </c>
      <c r="N101" s="95" t="str">
        <f>""</f>
        <v/>
      </c>
      <c r="O101" s="95" t="str">
        <f t="shared" si="131"/>
        <v/>
      </c>
      <c r="P101" s="95" t="str">
        <f t="shared" ca="1" si="128"/>
        <v/>
      </c>
      <c r="Q101" s="80" t="str">
        <f t="shared" ca="1" si="129"/>
        <v/>
      </c>
      <c r="R101" s="80" t="str">
        <f t="shared" ca="1" si="130"/>
        <v/>
      </c>
      <c r="S101" s="96" t="str">
        <f t="shared" si="132"/>
        <v/>
      </c>
      <c r="T101" s="97" t="str">
        <f t="shared" si="126"/>
        <v/>
      </c>
      <c r="U101" s="95" t="str">
        <f>""</f>
        <v/>
      </c>
      <c r="V101" s="300"/>
      <c r="W101" s="300"/>
      <c r="X101" s="300"/>
      <c r="Y101" s="298" t="str">
        <f t="shared" ca="1" si="150"/>
        <v/>
      </c>
      <c r="Z101" s="271" t="str">
        <f t="shared" ca="1" si="133"/>
        <v/>
      </c>
      <c r="AA101" s="271" t="str">
        <f t="shared" ca="1" si="134"/>
        <v/>
      </c>
      <c r="AB101" s="271" t="str">
        <f t="shared" ca="1" si="135"/>
        <v/>
      </c>
      <c r="AC101" s="129" t="str">
        <f ca="1">SelectionData!C101</f>
        <v>AO</v>
      </c>
      <c r="AD101" s="109">
        <f t="shared" ca="1" si="157"/>
        <v>0</v>
      </c>
      <c r="AE101" s="110">
        <f t="shared" ca="1" si="136"/>
        <v>0</v>
      </c>
      <c r="AF101" s="110">
        <f t="shared" ca="1" si="158"/>
        <v>0</v>
      </c>
      <c r="AG101" s="110">
        <f t="shared" ca="1" si="159"/>
        <v>0</v>
      </c>
      <c r="AH101" s="110">
        <f t="shared" ca="1" si="160"/>
        <v>0</v>
      </c>
      <c r="AI101" s="110">
        <f t="shared" ca="1" si="161"/>
        <v>0</v>
      </c>
      <c r="AJ101" s="110">
        <f t="shared" ca="1" si="162"/>
        <v>0</v>
      </c>
      <c r="AK101" s="110">
        <f t="shared" ca="1" si="163"/>
        <v>0</v>
      </c>
      <c r="AL101" s="110">
        <f t="shared" ca="1" si="164"/>
        <v>0</v>
      </c>
      <c r="AM101" s="110">
        <f t="shared" ca="1" si="137"/>
        <v>0</v>
      </c>
      <c r="AN101" s="110">
        <f t="shared" ca="1" si="138"/>
        <v>0</v>
      </c>
      <c r="AO101" s="110">
        <f t="shared" ca="1" si="165"/>
        <v>0</v>
      </c>
      <c r="AP101" s="111">
        <f t="shared" ca="1" si="166"/>
        <v>0</v>
      </c>
      <c r="AQ101" s="111">
        <f t="shared" ca="1" si="139"/>
        <v>0</v>
      </c>
      <c r="AR101" s="112">
        <f t="shared" ca="1" si="140"/>
        <v>0</v>
      </c>
      <c r="AS101" s="25">
        <f ca="1">IF(AND(SUM(AS$7:AS100)=1, SUM($AR101:AR101)=1,OR($AH101=1,$AG101=1)),1,0)</f>
        <v>0</v>
      </c>
      <c r="AT101" s="25">
        <f ca="1">IF(AND(SUM(AT$7:AT100)=1, SUM($AR101:AS101)=1,OR($AH101=1,$AG101=1)),1,0)</f>
        <v>0</v>
      </c>
      <c r="AU101" s="26">
        <f ca="1">IF(AND(SUM(AU$7:AU100)=1, SUM($AR101:AT101)=1,OR($AH101=1,AF101=1),SUM(AZ$7:AZ100)&lt;2),1,0)</f>
        <v>0</v>
      </c>
      <c r="AV101" s="26">
        <f ca="1">IF(AND(SUM(AV$7:AV100)=1, SUM($AR101:AU101)=1,OR($AI101=1,$AJ101=1,$AH101=1,$AF101=1)),1,0)</f>
        <v>0</v>
      </c>
      <c r="AW101" s="26">
        <f ca="1">IF(AND(SUM(AW$7:AW100)=1, SUM($AR101:AV101)=1,OR($AI101=1,$AJ101=1,$AH101=1,$AF101=1)),1,0)</f>
        <v>0</v>
      </c>
      <c r="AX101" s="26">
        <f ca="1">IF(AND(SUM(AX$7:AX100)=1, SUM($AR101:AW101)=1,OR($AI101=1,$AJ101=1,$AH101=1,$AF101=1)),1,0)</f>
        <v>0</v>
      </c>
      <c r="AY101" s="26">
        <f ca="1">IF(AND(SUM(AY$7:AY100)=1, SUM($AR101:AX101)=1,OR($AI101=1,$AJ101=1,$AH101=1,$AF101=1)),1,0)</f>
        <v>0</v>
      </c>
      <c r="AZ101" s="26">
        <f ca="1">IF(AND(SUM(AZ$7:AZ100)=1, SUM($AR101:AY101)=1,SUM(AU$7:AU100)&lt;2,OR(AI101=1,AJ101=1,AF101=1)),1,0)</f>
        <v>0</v>
      </c>
      <c r="BA101" s="26">
        <f ca="1">IF(AND(SUM(BA$7:BA100)=1,OR($AK101=1)),1,0)</f>
        <v>0</v>
      </c>
      <c r="BB101" s="26">
        <f ca="1">IF(AND(SUM(BB$7:BB100)=1,OR($AD101=1)),1,0)</f>
        <v>0</v>
      </c>
      <c r="BC101" s="27">
        <f ca="1">IF(SUM($AR101:BB101)=1,1,0)</f>
        <v>0</v>
      </c>
      <c r="BD101" s="28" t="str">
        <f t="shared" ca="1" si="167"/>
        <v/>
      </c>
      <c r="BE101" s="26" t="str">
        <f t="shared" ca="1" si="168"/>
        <v/>
      </c>
      <c r="BF101" s="26" t="str">
        <f t="shared" ca="1" si="169"/>
        <v/>
      </c>
      <c r="BG101" s="26" t="str">
        <f t="shared" ca="1" si="170"/>
        <v/>
      </c>
      <c r="BH101" s="26" t="str">
        <f t="shared" ca="1" si="171"/>
        <v/>
      </c>
      <c r="BI101" s="26" t="str">
        <f t="shared" ca="1" si="172"/>
        <v/>
      </c>
      <c r="BJ101" s="26" t="str">
        <f t="shared" ca="1" si="173"/>
        <v/>
      </c>
      <c r="BK101" s="26" t="str">
        <f t="shared" ca="1" si="174"/>
        <v/>
      </c>
      <c r="BL101" s="26" t="str">
        <f t="shared" ca="1" si="175"/>
        <v/>
      </c>
      <c r="BM101" s="26" t="str">
        <f t="shared" ca="1" si="176"/>
        <v/>
      </c>
      <c r="BN101" s="27" t="str">
        <f t="shared" ca="1" si="177"/>
        <v/>
      </c>
      <c r="BO101" s="284" t="str">
        <f t="shared" ca="1" si="141"/>
        <v/>
      </c>
      <c r="BP101" s="167" t="str">
        <f t="shared" ca="1" si="142"/>
        <v/>
      </c>
      <c r="BQ101" s="167" t="str">
        <f t="shared" ca="1" si="143"/>
        <v/>
      </c>
      <c r="BR101" s="167" t="str">
        <f t="shared" ca="1" si="144"/>
        <v/>
      </c>
      <c r="BS101" s="167" t="str">
        <f t="shared" ca="1" si="145"/>
        <v/>
      </c>
      <c r="BT101" s="167" t="str">
        <f t="shared" ca="1" si="146"/>
        <v/>
      </c>
      <c r="BU101" s="167" t="str">
        <f t="shared" ca="1" si="147"/>
        <v/>
      </c>
      <c r="BV101" s="167" t="str">
        <f t="shared" ca="1" si="148"/>
        <v/>
      </c>
      <c r="BW101" s="32" t="str">
        <f t="shared" ca="1" si="149"/>
        <v/>
      </c>
      <c r="BX101" s="130"/>
      <c r="BY101" s="73"/>
      <c r="BZ101" s="73" t="str">
        <f t="shared" ca="1" si="153"/>
        <v/>
      </c>
      <c r="CA101" s="252" t="str">
        <f t="shared" ca="1" si="154"/>
        <v/>
      </c>
      <c r="CB101" s="252" t="str">
        <f t="shared" ca="1" si="155"/>
        <v/>
      </c>
      <c r="CC101" s="252" t="str">
        <f t="shared" ca="1" si="156"/>
        <v/>
      </c>
      <c r="CD101" s="94"/>
      <c r="CE101" s="92">
        <f ca="1">'Product Codes'!G94</f>
        <v>0</v>
      </c>
      <c r="CF101" s="73"/>
      <c r="CG101" s="73"/>
      <c r="CH101" s="73"/>
      <c r="CI101" s="132"/>
      <c r="CJ101" s="132"/>
      <c r="CK101" s="132"/>
      <c r="CL101" s="132"/>
      <c r="CM101" s="132"/>
      <c r="CN101" s="132"/>
      <c r="CO101" s="132"/>
      <c r="CP101" s="132"/>
      <c r="CQ101" s="132"/>
      <c r="CR101" s="132"/>
      <c r="CS101" s="132"/>
      <c r="CT101" s="132"/>
      <c r="CU101" s="132"/>
      <c r="CV101" s="132"/>
      <c r="CW101" s="132"/>
      <c r="CX101" s="132"/>
      <c r="CY101" s="132"/>
      <c r="CZ101" s="132"/>
      <c r="DA101" s="132"/>
      <c r="DB101" s="132"/>
      <c r="DC101" s="132"/>
      <c r="DD101" s="132"/>
      <c r="DE101" s="132"/>
      <c r="DF101" s="132"/>
      <c r="DG101" s="132"/>
      <c r="DH101" s="132"/>
      <c r="DI101" s="132"/>
      <c r="DJ101" s="132"/>
      <c r="DK101" s="132"/>
      <c r="DL101" s="132"/>
      <c r="DM101" s="132"/>
      <c r="DN101" s="132"/>
      <c r="DO101" s="132"/>
      <c r="DP101" s="132"/>
      <c r="DQ101" s="132"/>
      <c r="DR101" s="132"/>
      <c r="DS101" s="132"/>
      <c r="DT101" s="132"/>
      <c r="DU101" s="132"/>
      <c r="DV101" s="132"/>
      <c r="DW101" s="132"/>
      <c r="DX101" s="132"/>
      <c r="DY101" s="132"/>
      <c r="DZ101" s="132"/>
      <c r="EA101" s="132"/>
      <c r="EB101" s="132"/>
      <c r="EC101" s="132"/>
      <c r="ED101" s="132"/>
      <c r="EE101" s="132"/>
      <c r="EF101" s="132"/>
      <c r="EG101" s="132"/>
      <c r="EH101" s="132"/>
      <c r="EI101" s="132"/>
      <c r="EJ101" s="132"/>
      <c r="EK101" s="132"/>
      <c r="EL101" s="132"/>
      <c r="EM101" s="132"/>
      <c r="EN101" s="132"/>
      <c r="EO101" s="132"/>
      <c r="EP101" s="132"/>
      <c r="EQ101" s="132"/>
      <c r="ER101" s="132"/>
      <c r="ES101" s="132"/>
      <c r="ET101" s="132"/>
      <c r="EU101" s="132"/>
      <c r="EV101" s="132"/>
      <c r="EW101" s="132"/>
      <c r="EX101" s="132"/>
      <c r="EY101" s="132"/>
      <c r="EZ101" s="132"/>
      <c r="FA101" s="132"/>
      <c r="FB101" s="132"/>
      <c r="FC101" s="132"/>
      <c r="FD101" s="132"/>
      <c r="FE101" s="132"/>
      <c r="FF101" s="132"/>
      <c r="FG101" s="132"/>
      <c r="FH101" s="132"/>
      <c r="FI101" s="132"/>
      <c r="FJ101" s="132"/>
      <c r="FK101" s="132"/>
      <c r="FL101" s="132"/>
      <c r="FM101" s="132"/>
      <c r="FN101" s="132"/>
      <c r="FO101" s="132"/>
      <c r="FP101" s="132"/>
      <c r="FQ101" s="132"/>
      <c r="FR101" s="132"/>
      <c r="FS101" s="132"/>
      <c r="FT101" s="132"/>
      <c r="FU101" s="132"/>
      <c r="FV101" s="132"/>
    </row>
    <row r="102" spans="1:178" s="131" customFormat="1" ht="15" customHeight="1" thickBot="1" x14ac:dyDescent="0.3">
      <c r="A102" s="73"/>
      <c r="B102" s="94"/>
      <c r="C102" s="235" t="str">
        <f ca="1">CONCATENATE(SelectionData!D102,N102)</f>
        <v>Lämpötila-asetusarvo (AO)</v>
      </c>
      <c r="D102" s="118" t="s">
        <v>50</v>
      </c>
      <c r="E102" s="55" t="str">
        <f t="shared" si="120"/>
        <v>€</v>
      </c>
      <c r="F102" s="126" t="str">
        <f t="shared" ca="1" si="151"/>
        <v/>
      </c>
      <c r="G102" s="209"/>
      <c r="H102" s="209"/>
      <c r="I102" s="126" t="str">
        <f t="shared" si="152"/>
        <v>-</v>
      </c>
      <c r="J102" s="107"/>
      <c r="K102" s="75"/>
      <c r="L102" s="95"/>
      <c r="M102" s="95" t="str">
        <f t="shared" si="127"/>
        <v>-</v>
      </c>
      <c r="N102" s="95" t="str">
        <f>""</f>
        <v/>
      </c>
      <c r="O102" s="95" t="str">
        <f t="shared" si="131"/>
        <v/>
      </c>
      <c r="P102" s="95" t="str">
        <f t="shared" ca="1" si="128"/>
        <v/>
      </c>
      <c r="Q102" s="80" t="str">
        <f t="shared" ca="1" si="129"/>
        <v/>
      </c>
      <c r="R102" s="80" t="str">
        <f t="shared" ca="1" si="130"/>
        <v/>
      </c>
      <c r="S102" s="96" t="str">
        <f t="shared" si="132"/>
        <v/>
      </c>
      <c r="T102" s="97" t="str">
        <f t="shared" si="126"/>
        <v/>
      </c>
      <c r="U102" s="95" t="str">
        <f>""</f>
        <v/>
      </c>
      <c r="V102" s="300"/>
      <c r="W102" s="300"/>
      <c r="X102" s="300"/>
      <c r="Y102" s="298" t="str">
        <f t="shared" ca="1" si="150"/>
        <v/>
      </c>
      <c r="Z102" s="271" t="str">
        <f t="shared" ca="1" si="133"/>
        <v/>
      </c>
      <c r="AA102" s="271" t="str">
        <f t="shared" ca="1" si="134"/>
        <v/>
      </c>
      <c r="AB102" s="271" t="str">
        <f t="shared" ca="1" si="135"/>
        <v/>
      </c>
      <c r="AC102" s="129" t="str">
        <f ca="1">SelectionData!C102</f>
        <v>AO</v>
      </c>
      <c r="AD102" s="109">
        <f t="shared" ca="1" si="157"/>
        <v>0</v>
      </c>
      <c r="AE102" s="110">
        <f t="shared" ca="1" si="136"/>
        <v>0</v>
      </c>
      <c r="AF102" s="110">
        <f t="shared" ca="1" si="158"/>
        <v>0</v>
      </c>
      <c r="AG102" s="110">
        <f t="shared" ca="1" si="159"/>
        <v>0</v>
      </c>
      <c r="AH102" s="110">
        <f t="shared" ca="1" si="160"/>
        <v>0</v>
      </c>
      <c r="AI102" s="110">
        <f t="shared" ca="1" si="161"/>
        <v>0</v>
      </c>
      <c r="AJ102" s="110">
        <f t="shared" ca="1" si="162"/>
        <v>0</v>
      </c>
      <c r="AK102" s="110">
        <f t="shared" ca="1" si="163"/>
        <v>0</v>
      </c>
      <c r="AL102" s="110">
        <f t="shared" ca="1" si="164"/>
        <v>0</v>
      </c>
      <c r="AM102" s="110">
        <f t="shared" ca="1" si="137"/>
        <v>0</v>
      </c>
      <c r="AN102" s="110">
        <f t="shared" ca="1" si="138"/>
        <v>0</v>
      </c>
      <c r="AO102" s="110">
        <f t="shared" ca="1" si="165"/>
        <v>0</v>
      </c>
      <c r="AP102" s="111">
        <f t="shared" ca="1" si="166"/>
        <v>0</v>
      </c>
      <c r="AQ102" s="111">
        <f t="shared" ca="1" si="139"/>
        <v>0</v>
      </c>
      <c r="AR102" s="112">
        <f t="shared" ca="1" si="140"/>
        <v>0</v>
      </c>
      <c r="AS102" s="25">
        <f ca="1">IF(AND(SUM(AS$7:AS101)=1, SUM($AR102:AR102)=1,OR($AH102=1,$AG102=1)),1,0)</f>
        <v>0</v>
      </c>
      <c r="AT102" s="25">
        <f ca="1">IF(AND(SUM(AT$7:AT101)=1, SUM($AR102:AS102)=1,OR($AH102=1,$AG102=1)),1,0)</f>
        <v>0</v>
      </c>
      <c r="AU102" s="26">
        <f ca="1">IF(AND(SUM(AU$7:AU101)=1, SUM($AR102:AT102)=1,OR($AH102=1,AF102=1),SUM(AZ$7:AZ101)&lt;2),1,0)</f>
        <v>0</v>
      </c>
      <c r="AV102" s="26">
        <f ca="1">IF(AND(SUM(AV$7:AV101)=1, SUM($AR102:AU102)=1,OR($AI102=1,$AJ102=1,$AH102=1,$AF102=1)),1,0)</f>
        <v>0</v>
      </c>
      <c r="AW102" s="26">
        <f ca="1">IF(AND(SUM(AW$7:AW101)=1, SUM($AR102:AV102)=1,OR($AI102=1,$AJ102=1,$AH102=1,$AF102=1)),1,0)</f>
        <v>0</v>
      </c>
      <c r="AX102" s="26">
        <f ca="1">IF(AND(SUM(AX$7:AX101)=1, SUM($AR102:AW102)=1,OR($AI102=1,$AJ102=1,$AH102=1,$AF102=1)),1,0)</f>
        <v>0</v>
      </c>
      <c r="AY102" s="26">
        <f ca="1">IF(AND(SUM(AY$7:AY101)=1, SUM($AR102:AX102)=1,OR($AI102=1,$AJ102=1,$AH102=1,$AF102=1)),1,0)</f>
        <v>0</v>
      </c>
      <c r="AZ102" s="26">
        <f ca="1">IF(AND(SUM(AZ$7:AZ101)=1, SUM($AR102:AY102)=1,SUM(AU$7:AU101)&lt;2,OR(AI102=1,AJ102=1,AF102=1)),1,0)</f>
        <v>0</v>
      </c>
      <c r="BA102" s="26">
        <f ca="1">IF(AND(SUM(BA$7:BA101)=1,OR($AK102=1)),1,0)</f>
        <v>0</v>
      </c>
      <c r="BB102" s="26">
        <f ca="1">IF(AND(SUM(BB$7:BB101)=1,OR($AD102=1)),1,0)</f>
        <v>0</v>
      </c>
      <c r="BC102" s="27">
        <f ca="1">IF(SUM($AR102:BB102)=1,1,0)</f>
        <v>0</v>
      </c>
      <c r="BD102" s="28" t="str">
        <f t="shared" ca="1" si="167"/>
        <v/>
      </c>
      <c r="BE102" s="26" t="str">
        <f t="shared" ca="1" si="168"/>
        <v/>
      </c>
      <c r="BF102" s="26" t="str">
        <f t="shared" ca="1" si="169"/>
        <v/>
      </c>
      <c r="BG102" s="26" t="str">
        <f t="shared" ca="1" si="170"/>
        <v/>
      </c>
      <c r="BH102" s="26" t="str">
        <f t="shared" ca="1" si="171"/>
        <v/>
      </c>
      <c r="BI102" s="26" t="str">
        <f t="shared" ca="1" si="172"/>
        <v/>
      </c>
      <c r="BJ102" s="26" t="str">
        <f t="shared" ca="1" si="173"/>
        <v/>
      </c>
      <c r="BK102" s="26" t="str">
        <f t="shared" ca="1" si="174"/>
        <v/>
      </c>
      <c r="BL102" s="26" t="str">
        <f t="shared" ca="1" si="175"/>
        <v/>
      </c>
      <c r="BM102" s="26" t="str">
        <f t="shared" ca="1" si="176"/>
        <v/>
      </c>
      <c r="BN102" s="27" t="str">
        <f t="shared" ca="1" si="177"/>
        <v/>
      </c>
      <c r="BO102" s="284" t="str">
        <f t="shared" ca="1" si="141"/>
        <v/>
      </c>
      <c r="BP102" s="167" t="str">
        <f t="shared" ca="1" si="142"/>
        <v/>
      </c>
      <c r="BQ102" s="167" t="str">
        <f t="shared" ca="1" si="143"/>
        <v/>
      </c>
      <c r="BR102" s="167" t="str">
        <f t="shared" ca="1" si="144"/>
        <v/>
      </c>
      <c r="BS102" s="167" t="str">
        <f t="shared" ca="1" si="145"/>
        <v/>
      </c>
      <c r="BT102" s="167" t="str">
        <f t="shared" ca="1" si="146"/>
        <v/>
      </c>
      <c r="BU102" s="167" t="str">
        <f t="shared" ca="1" si="147"/>
        <v/>
      </c>
      <c r="BV102" s="167" t="str">
        <f t="shared" ca="1" si="148"/>
        <v/>
      </c>
      <c r="BW102" s="32" t="str">
        <f t="shared" ca="1" si="149"/>
        <v/>
      </c>
      <c r="BX102" s="130"/>
      <c r="BY102" s="73"/>
      <c r="BZ102" s="73" t="str">
        <f t="shared" ca="1" si="153"/>
        <v/>
      </c>
      <c r="CA102" s="252" t="str">
        <f t="shared" ca="1" si="154"/>
        <v/>
      </c>
      <c r="CB102" s="252" t="str">
        <f t="shared" ca="1" si="155"/>
        <v/>
      </c>
      <c r="CC102" s="252" t="str">
        <f t="shared" ca="1" si="156"/>
        <v/>
      </c>
      <c r="CD102" s="94"/>
      <c r="CE102" s="92">
        <f ca="1">'Product Codes'!G95</f>
        <v>0</v>
      </c>
      <c r="CF102" s="73"/>
      <c r="CG102" s="73"/>
      <c r="CH102" s="73"/>
      <c r="CI102" s="132"/>
      <c r="CJ102" s="132"/>
      <c r="CK102" s="132"/>
      <c r="CL102" s="132"/>
      <c r="CM102" s="132"/>
      <c r="CN102" s="132"/>
      <c r="CO102" s="132"/>
      <c r="CP102" s="132"/>
      <c r="CQ102" s="132"/>
      <c r="CR102" s="132"/>
      <c r="CS102" s="132"/>
      <c r="CT102" s="132"/>
      <c r="CU102" s="132"/>
      <c r="CV102" s="132"/>
      <c r="CW102" s="132"/>
      <c r="CX102" s="132"/>
      <c r="CY102" s="132"/>
      <c r="CZ102" s="132"/>
      <c r="DA102" s="132"/>
      <c r="DB102" s="132"/>
      <c r="DC102" s="132"/>
      <c r="DD102" s="132"/>
      <c r="DE102" s="132"/>
      <c r="DF102" s="132"/>
      <c r="DG102" s="132"/>
      <c r="DH102" s="132"/>
      <c r="DI102" s="132"/>
      <c r="DJ102" s="132"/>
      <c r="DK102" s="132"/>
      <c r="DL102" s="132"/>
      <c r="DM102" s="132"/>
      <c r="DN102" s="132"/>
      <c r="DO102" s="132"/>
      <c r="DP102" s="132"/>
      <c r="DQ102" s="132"/>
      <c r="DR102" s="132"/>
      <c r="DS102" s="132"/>
      <c r="DT102" s="132"/>
      <c r="DU102" s="132"/>
      <c r="DV102" s="132"/>
      <c r="DW102" s="132"/>
      <c r="DX102" s="132"/>
      <c r="DY102" s="132"/>
      <c r="DZ102" s="132"/>
      <c r="EA102" s="132"/>
      <c r="EB102" s="132"/>
      <c r="EC102" s="132"/>
      <c r="ED102" s="132"/>
      <c r="EE102" s="132"/>
      <c r="EF102" s="132"/>
      <c r="EG102" s="132"/>
      <c r="EH102" s="132"/>
      <c r="EI102" s="132"/>
      <c r="EJ102" s="132"/>
      <c r="EK102" s="132"/>
      <c r="EL102" s="132"/>
      <c r="EM102" s="132"/>
      <c r="EN102" s="132"/>
      <c r="EO102" s="132"/>
      <c r="EP102" s="132"/>
      <c r="EQ102" s="132"/>
      <c r="ER102" s="132"/>
      <c r="ES102" s="132"/>
      <c r="ET102" s="132"/>
      <c r="EU102" s="132"/>
      <c r="EV102" s="132"/>
      <c r="EW102" s="132"/>
      <c r="EX102" s="132"/>
      <c r="EY102" s="132"/>
      <c r="EZ102" s="132"/>
      <c r="FA102" s="132"/>
      <c r="FB102" s="132"/>
      <c r="FC102" s="132"/>
      <c r="FD102" s="132"/>
      <c r="FE102" s="132"/>
      <c r="FF102" s="132"/>
      <c r="FG102" s="132"/>
      <c r="FH102" s="132"/>
      <c r="FI102" s="132"/>
      <c r="FJ102" s="132"/>
      <c r="FK102" s="132"/>
      <c r="FL102" s="132"/>
      <c r="FM102" s="132"/>
      <c r="FN102" s="132"/>
      <c r="FO102" s="132"/>
      <c r="FP102" s="132"/>
      <c r="FQ102" s="132"/>
      <c r="FR102" s="132"/>
      <c r="FS102" s="132"/>
      <c r="FT102" s="132"/>
      <c r="FU102" s="132"/>
      <c r="FV102" s="132"/>
    </row>
    <row r="103" spans="1:178" s="131" customFormat="1" ht="15" customHeight="1" thickBot="1" x14ac:dyDescent="0.3">
      <c r="A103" s="73"/>
      <c r="B103" s="94"/>
      <c r="C103" s="107" t="str">
        <f ca="1">CONCATENATE(SelectionData!D103,N103)</f>
        <v xml:space="preserve">Tilaohjaus 0-10V </v>
      </c>
      <c r="D103" s="105" t="s">
        <v>50</v>
      </c>
      <c r="E103" s="106"/>
      <c r="F103" s="40" t="str">
        <f t="shared" ca="1" si="151"/>
        <v/>
      </c>
      <c r="G103" s="107"/>
      <c r="H103" s="107"/>
      <c r="I103" s="40" t="str">
        <f t="shared" si="152"/>
        <v>-</v>
      </c>
      <c r="J103" s="107"/>
      <c r="K103" s="75"/>
      <c r="L103" s="95"/>
      <c r="M103" s="95" t="str">
        <f t="shared" si="127"/>
        <v>-</v>
      </c>
      <c r="N103" s="95" t="str">
        <f>""</f>
        <v/>
      </c>
      <c r="O103" s="95" t="str">
        <f t="shared" si="131"/>
        <v/>
      </c>
      <c r="P103" s="95" t="str">
        <f t="shared" ca="1" si="128"/>
        <v/>
      </c>
      <c r="Q103" s="80" t="str">
        <f t="shared" ca="1" si="129"/>
        <v/>
      </c>
      <c r="R103" s="80" t="str">
        <f t="shared" ca="1" si="130"/>
        <v/>
      </c>
      <c r="S103" s="96" t="str">
        <f t="shared" si="132"/>
        <v/>
      </c>
      <c r="T103" s="97" t="str">
        <f t="shared" si="126"/>
        <v/>
      </c>
      <c r="U103" s="95" t="str">
        <f>""</f>
        <v/>
      </c>
      <c r="V103" s="300"/>
      <c r="W103" s="300"/>
      <c r="X103" s="300"/>
      <c r="Y103" s="298" t="str">
        <f t="shared" ca="1" si="150"/>
        <v/>
      </c>
      <c r="Z103" s="271" t="str">
        <f t="shared" ca="1" si="133"/>
        <v/>
      </c>
      <c r="AA103" s="271" t="str">
        <f t="shared" ca="1" si="134"/>
        <v/>
      </c>
      <c r="AB103" s="271" t="str">
        <f t="shared" ca="1" si="135"/>
        <v/>
      </c>
      <c r="AC103" s="129">
        <f ca="1">SelectionData!C103</f>
        <v>0</v>
      </c>
      <c r="AD103" s="109">
        <f t="shared" ca="1" si="157"/>
        <v>0</v>
      </c>
      <c r="AE103" s="110">
        <f t="shared" ca="1" si="136"/>
        <v>0</v>
      </c>
      <c r="AF103" s="110">
        <f t="shared" ca="1" si="158"/>
        <v>0</v>
      </c>
      <c r="AG103" s="110">
        <f t="shared" ca="1" si="159"/>
        <v>0</v>
      </c>
      <c r="AH103" s="110">
        <f t="shared" ca="1" si="160"/>
        <v>0</v>
      </c>
      <c r="AI103" s="110">
        <f t="shared" ca="1" si="161"/>
        <v>0</v>
      </c>
      <c r="AJ103" s="110">
        <f t="shared" ca="1" si="162"/>
        <v>0</v>
      </c>
      <c r="AK103" s="110">
        <f t="shared" ca="1" si="163"/>
        <v>0</v>
      </c>
      <c r="AL103" s="110">
        <f t="shared" ca="1" si="164"/>
        <v>0</v>
      </c>
      <c r="AM103" s="110">
        <f t="shared" ca="1" si="137"/>
        <v>0</v>
      </c>
      <c r="AN103" s="110">
        <f t="shared" ca="1" si="138"/>
        <v>0</v>
      </c>
      <c r="AO103" s="110">
        <f t="shared" ca="1" si="165"/>
        <v>0</v>
      </c>
      <c r="AP103" s="111">
        <f t="shared" ca="1" si="166"/>
        <v>0</v>
      </c>
      <c r="AQ103" s="111">
        <f t="shared" ca="1" si="139"/>
        <v>0</v>
      </c>
      <c r="AR103" s="112">
        <f t="shared" ca="1" si="140"/>
        <v>0</v>
      </c>
      <c r="AS103" s="25">
        <f ca="1">IF(AND(SUM(AS$7:AS102)=1, SUM($AR103:AR103)=1,OR($AH103=1,$AG103=1)),1,0)</f>
        <v>0</v>
      </c>
      <c r="AT103" s="25">
        <f ca="1">IF(AND(SUM(AT$7:AT102)=1, SUM($AR103:AS103)=1,OR($AH103=1,$AG103=1)),1,0)</f>
        <v>0</v>
      </c>
      <c r="AU103" s="26">
        <f ca="1">IF(AND(SUM(AU$7:AU102)=1, SUM($AR103:AT103)=1,OR($AH103=1,AF103=1),SUM(AZ$7:AZ102)&lt;2),1,0)</f>
        <v>0</v>
      </c>
      <c r="AV103" s="26">
        <f ca="1">IF(AND(SUM(AV$7:AV102)=1, SUM($AR103:AU103)=1,OR($AI103=1,$AJ103=1,$AH103=1,$AF103=1)),1,0)</f>
        <v>0</v>
      </c>
      <c r="AW103" s="26">
        <f ca="1">IF(AND(SUM(AW$7:AW102)=1, SUM($AR103:AV103)=1,OR($AI103=1,$AJ103=1,$AH103=1,$AF103=1)),1,0)</f>
        <v>0</v>
      </c>
      <c r="AX103" s="26">
        <f ca="1">IF(AND(SUM(AX$7:AX102)=1, SUM($AR103:AW103)=1,OR($AI103=1,$AJ103=1,$AH103=1,$AF103=1)),1,0)</f>
        <v>0</v>
      </c>
      <c r="AY103" s="26">
        <f ca="1">IF(AND(SUM(AY$7:AY102)=1, SUM($AR103:AX103)=1,OR($AI103=1,$AJ103=1,$AH103=1,$AF103=1)),1,0)</f>
        <v>0</v>
      </c>
      <c r="AZ103" s="26">
        <f ca="1">IF(AND(SUM(AZ$7:AZ102)=1, SUM($AR103:AY103)=1,SUM(AU$7:AU102)&lt;2,OR(AI103=1,AJ103=1,AF103=1)),1,0)</f>
        <v>0</v>
      </c>
      <c r="BA103" s="26">
        <f ca="1">IF(AND(SUM(BA$7:BA102)=1,OR($AK103=1)),1,0)</f>
        <v>0</v>
      </c>
      <c r="BB103" s="26">
        <f ca="1">IF(AND(SUM(BB$7:BB102)=1,OR($AD103=1)),1,0)</f>
        <v>0</v>
      </c>
      <c r="BC103" s="27">
        <f ca="1">IF(SUM($AR103:BB103)=1,1,0)</f>
        <v>0</v>
      </c>
      <c r="BD103" s="28" t="str">
        <f t="shared" ca="1" si="167"/>
        <v/>
      </c>
      <c r="BE103" s="26" t="str">
        <f t="shared" ca="1" si="168"/>
        <v/>
      </c>
      <c r="BF103" s="26" t="str">
        <f t="shared" ca="1" si="169"/>
        <v/>
      </c>
      <c r="BG103" s="26" t="str">
        <f t="shared" ca="1" si="170"/>
        <v/>
      </c>
      <c r="BH103" s="26" t="str">
        <f t="shared" ca="1" si="171"/>
        <v/>
      </c>
      <c r="BI103" s="26" t="str">
        <f t="shared" ca="1" si="172"/>
        <v/>
      </c>
      <c r="BJ103" s="26" t="str">
        <f t="shared" ca="1" si="173"/>
        <v/>
      </c>
      <c r="BK103" s="26" t="str">
        <f t="shared" ca="1" si="174"/>
        <v/>
      </c>
      <c r="BL103" s="26" t="str">
        <f t="shared" ca="1" si="175"/>
        <v/>
      </c>
      <c r="BM103" s="26" t="str">
        <f t="shared" ca="1" si="176"/>
        <v/>
      </c>
      <c r="BN103" s="27" t="str">
        <f t="shared" ca="1" si="177"/>
        <v/>
      </c>
      <c r="BO103" s="284" t="str">
        <f t="shared" ca="1" si="141"/>
        <v/>
      </c>
      <c r="BP103" s="167" t="str">
        <f t="shared" ca="1" si="142"/>
        <v/>
      </c>
      <c r="BQ103" s="167" t="str">
        <f t="shared" ca="1" si="143"/>
        <v/>
      </c>
      <c r="BR103" s="167" t="str">
        <f t="shared" ca="1" si="144"/>
        <v/>
      </c>
      <c r="BS103" s="167" t="str">
        <f t="shared" ca="1" si="145"/>
        <v/>
      </c>
      <c r="BT103" s="167" t="str">
        <f t="shared" ca="1" si="146"/>
        <v/>
      </c>
      <c r="BU103" s="167" t="str">
        <f t="shared" ca="1" si="147"/>
        <v/>
      </c>
      <c r="BV103" s="167" t="str">
        <f t="shared" ca="1" si="148"/>
        <v/>
      </c>
      <c r="BW103" s="32" t="str">
        <f t="shared" ca="1" si="149"/>
        <v/>
      </c>
      <c r="BX103" s="130"/>
      <c r="BY103" s="73"/>
      <c r="BZ103" s="73" t="str">
        <f t="shared" ca="1" si="153"/>
        <v/>
      </c>
      <c r="CA103" s="252" t="str">
        <f t="shared" ca="1" si="154"/>
        <v/>
      </c>
      <c r="CB103" s="252" t="str">
        <f t="shared" ca="1" si="155"/>
        <v/>
      </c>
      <c r="CC103" s="252" t="str">
        <f t="shared" ca="1" si="156"/>
        <v/>
      </c>
      <c r="CD103" s="94"/>
      <c r="CE103" s="92">
        <f ca="1">'Product Codes'!G96</f>
        <v>0</v>
      </c>
      <c r="CF103" s="73"/>
      <c r="CG103" s="73"/>
      <c r="CH103" s="73"/>
      <c r="CI103" s="132"/>
      <c r="CJ103" s="132"/>
      <c r="CK103" s="132"/>
      <c r="CL103" s="132"/>
      <c r="CM103" s="132"/>
      <c r="CN103" s="132"/>
      <c r="CO103" s="132"/>
      <c r="CP103" s="132"/>
      <c r="CQ103" s="132"/>
      <c r="CR103" s="132"/>
      <c r="CS103" s="132"/>
      <c r="CT103" s="132"/>
      <c r="CU103" s="132"/>
      <c r="CV103" s="132"/>
      <c r="CW103" s="132"/>
      <c r="CX103" s="132"/>
      <c r="CY103" s="132"/>
      <c r="CZ103" s="132"/>
      <c r="DA103" s="132"/>
      <c r="DB103" s="132"/>
      <c r="DC103" s="132"/>
      <c r="DD103" s="132"/>
      <c r="DE103" s="132"/>
      <c r="DF103" s="132"/>
      <c r="DG103" s="132"/>
      <c r="DH103" s="132"/>
      <c r="DI103" s="132"/>
      <c r="DJ103" s="132"/>
      <c r="DK103" s="132"/>
      <c r="DL103" s="132"/>
      <c r="DM103" s="132"/>
      <c r="DN103" s="132"/>
      <c r="DO103" s="132"/>
      <c r="DP103" s="132"/>
      <c r="DQ103" s="132"/>
      <c r="DR103" s="132"/>
      <c r="DS103" s="132"/>
      <c r="DT103" s="132"/>
      <c r="DU103" s="132"/>
      <c r="DV103" s="132"/>
      <c r="DW103" s="132"/>
      <c r="DX103" s="132"/>
      <c r="DY103" s="132"/>
      <c r="DZ103" s="132"/>
      <c r="EA103" s="132"/>
      <c r="EB103" s="132"/>
      <c r="EC103" s="132"/>
      <c r="ED103" s="132"/>
      <c r="EE103" s="132"/>
      <c r="EF103" s="132"/>
      <c r="EG103" s="132"/>
      <c r="EH103" s="132"/>
      <c r="EI103" s="132"/>
      <c r="EJ103" s="132"/>
      <c r="EK103" s="132"/>
      <c r="EL103" s="132"/>
      <c r="EM103" s="132"/>
      <c r="EN103" s="132"/>
      <c r="EO103" s="132"/>
      <c r="EP103" s="132"/>
      <c r="EQ103" s="132"/>
      <c r="ER103" s="132"/>
      <c r="ES103" s="132"/>
      <c r="ET103" s="132"/>
      <c r="EU103" s="132"/>
      <c r="EV103" s="132"/>
      <c r="EW103" s="132"/>
      <c r="EX103" s="132"/>
      <c r="EY103" s="132"/>
      <c r="EZ103" s="132"/>
      <c r="FA103" s="132"/>
      <c r="FB103" s="132"/>
      <c r="FC103" s="132"/>
      <c r="FD103" s="132"/>
      <c r="FE103" s="132"/>
      <c r="FF103" s="132"/>
      <c r="FG103" s="132"/>
      <c r="FH103" s="132"/>
      <c r="FI103" s="132"/>
      <c r="FJ103" s="132"/>
      <c r="FK103" s="132"/>
      <c r="FL103" s="132"/>
      <c r="FM103" s="132"/>
      <c r="FN103" s="132"/>
      <c r="FO103" s="132"/>
      <c r="FP103" s="132"/>
      <c r="FQ103" s="132"/>
      <c r="FR103" s="132"/>
      <c r="FS103" s="132"/>
      <c r="FT103" s="132"/>
      <c r="FU103" s="132"/>
      <c r="FV103" s="132"/>
    </row>
    <row r="104" spans="1:178" s="131" customFormat="1" ht="15" customHeight="1" thickBot="1" x14ac:dyDescent="0.3">
      <c r="A104" s="73"/>
      <c r="B104" s="94"/>
      <c r="C104" s="203" t="str">
        <f ca="1">CONCATENATE(SelectionData!D104,N104)</f>
        <v>Tilaohjaus (AI)</v>
      </c>
      <c r="D104" s="118" t="s">
        <v>50</v>
      </c>
      <c r="E104" s="55" t="str">
        <f t="shared" si="120"/>
        <v>€</v>
      </c>
      <c r="F104" s="207" t="str">
        <f t="shared" ca="1" si="151"/>
        <v/>
      </c>
      <c r="G104" s="206"/>
      <c r="H104" s="206"/>
      <c r="I104" s="207" t="str">
        <f t="shared" si="152"/>
        <v>-</v>
      </c>
      <c r="J104" s="107"/>
      <c r="K104" s="75"/>
      <c r="L104" s="95"/>
      <c r="M104" s="95" t="str">
        <f t="shared" ref="M104:M135" si="178">IF(CONCATENATE(O104,N104)="","-",CONCATENATE(O104,N104))</f>
        <v>-</v>
      </c>
      <c r="N104" s="95" t="str">
        <f>""</f>
        <v/>
      </c>
      <c r="O104" s="95" t="str">
        <f t="shared" si="131"/>
        <v/>
      </c>
      <c r="P104" s="95" t="str">
        <f t="shared" ref="P104:P140" ca="1" si="179">IF(AND(OR(F104=$AS$6,F104=$AT$6),SET_INCLUDED=0),1,"")</f>
        <v/>
      </c>
      <c r="Q104" s="80" t="str">
        <f t="shared" ref="Q104:Q140" ca="1" si="180" xml:space="preserve"> IF(AND(OR($F104=$AU$6,$F104=$AZ$6,$F104=$BA$6,$F104=$AV$6,$F104=$AW$6),SEC_NEEDED&gt;0),1,"")</f>
        <v/>
      </c>
      <c r="R104" s="80" t="str">
        <f t="shared" ref="R104:R111" ca="1" si="181" xml:space="preserve"> IF(AND(OR($F104=$AU$6,$F104=$AZ$6,$F104=$BA$6,$F104=$AV$6,$F104=$AW$6,$F104=$BB$6),SEM_NEEDED&gt;0),1,"")</f>
        <v/>
      </c>
      <c r="S104" s="96" t="str">
        <f>IF(D104="-","",CONCATENATE(T104,Y104))</f>
        <v/>
      </c>
      <c r="T104" s="97" t="str">
        <f t="shared" si="126"/>
        <v/>
      </c>
      <c r="U104" s="95" t="str">
        <f>""</f>
        <v/>
      </c>
      <c r="V104" s="300"/>
      <c r="W104" s="300"/>
      <c r="X104" s="300"/>
      <c r="Y104" s="298" t="str">
        <f t="shared" ca="1" si="150"/>
        <v xml:space="preserve"> [402-AI</v>
      </c>
      <c r="Z104" s="271" t="str">
        <f ca="1">IF($AC104="AI"," [402-AI","")</f>
        <v xml:space="preserve"> [402-AI</v>
      </c>
      <c r="AA104" s="271" t="str">
        <f t="shared" ca="1" si="134"/>
        <v/>
      </c>
      <c r="AB104" s="271" t="str">
        <f t="shared" ca="1" si="135"/>
        <v/>
      </c>
      <c r="AC104" s="129" t="str">
        <f ca="1">SelectionData!C104</f>
        <v>AI</v>
      </c>
      <c r="AD104" s="109">
        <f t="shared" ca="1" si="157"/>
        <v>0</v>
      </c>
      <c r="AE104" s="110">
        <f t="shared" ca="1" si="136"/>
        <v>0</v>
      </c>
      <c r="AF104" s="110">
        <f t="shared" ca="1" si="158"/>
        <v>0</v>
      </c>
      <c r="AG104" s="110">
        <f t="shared" ca="1" si="159"/>
        <v>0</v>
      </c>
      <c r="AH104" s="110">
        <f t="shared" ca="1" si="160"/>
        <v>0</v>
      </c>
      <c r="AI104" s="110">
        <f t="shared" ca="1" si="161"/>
        <v>0</v>
      </c>
      <c r="AJ104" s="110">
        <f t="shared" ca="1" si="162"/>
        <v>0</v>
      </c>
      <c r="AK104" s="110">
        <f t="shared" ca="1" si="163"/>
        <v>0</v>
      </c>
      <c r="AL104" s="110">
        <f t="shared" ca="1" si="164"/>
        <v>0</v>
      </c>
      <c r="AM104" s="110">
        <f t="shared" ca="1" si="137"/>
        <v>0</v>
      </c>
      <c r="AN104" s="110">
        <f t="shared" ca="1" si="138"/>
        <v>0</v>
      </c>
      <c r="AO104" s="110">
        <f t="shared" ca="1" si="165"/>
        <v>0</v>
      </c>
      <c r="AP104" s="111">
        <f t="shared" ca="1" si="166"/>
        <v>0</v>
      </c>
      <c r="AQ104" s="111">
        <f t="shared" ca="1" si="139"/>
        <v>0</v>
      </c>
      <c r="AR104" s="112">
        <f t="shared" ca="1" si="140"/>
        <v>0</v>
      </c>
      <c r="AS104" s="25">
        <f ca="1">IF(AND(SUM(AS$7:AS103)=1, SUM($AR104:AR104)=1,OR($AH104=1,$AG104=1)),1,0)</f>
        <v>0</v>
      </c>
      <c r="AT104" s="25">
        <f ca="1">IF(AND(SUM(AT$7:AT103)=1, SUM($AR104:AS104)=1,OR($AH104=1,$AG104=1)),1,0)</f>
        <v>0</v>
      </c>
      <c r="AU104" s="26">
        <f ca="1">IF(AND(SUM(AU$7:AU103)=1, SUM($AR104:AT104)=1,OR($AH104=1,AF104=1),SUM(AZ$7:AZ103)&lt;2),1,0)</f>
        <v>0</v>
      </c>
      <c r="AV104" s="26">
        <f ca="1">IF(AND(SUM(AV$7:AV103)=1, SUM($AR104:AU104)=1,OR($AI104=1,$AJ104=1,$AH104=1,$AF104=1)),1,0)</f>
        <v>0</v>
      </c>
      <c r="AW104" s="26">
        <f ca="1">IF(AND(SUM(AW$7:AW103)=1, SUM($AR104:AV104)=1,OR($AI104=1,$AJ104=1,$AH104=1,$AF104=1)),1,0)</f>
        <v>0</v>
      </c>
      <c r="AX104" s="26">
        <f ca="1">IF(AND(SUM(AX$7:AX103)=1, SUM($AR104:AW104)=1,OR($AI104=1,$AJ104=1,$AH104=1,$AF104=1)),1,0)</f>
        <v>0</v>
      </c>
      <c r="AY104" s="26">
        <f ca="1">IF(AND(SUM(AY$7:AY103)=1, SUM($AR104:AX104)=1,OR($AI104=1,$AJ104=1,$AH104=1,$AF104=1)),1,0)</f>
        <v>0</v>
      </c>
      <c r="AZ104" s="26">
        <f ca="1">IF(AND(SUM(AZ$7:AZ103)=1, SUM($AR104:AY104)=1,SUM(AU$7:AU103)&lt;2,OR(AI104=1,AJ104=1,AF104=1)),1,0)</f>
        <v>0</v>
      </c>
      <c r="BA104" s="26">
        <f ca="1">IF(AND(SUM(BA$7:BA103)=1,OR($AK104=1)),1,0)</f>
        <v>0</v>
      </c>
      <c r="BB104" s="26">
        <f ca="1">IF(AND(SUM(BB$7:BB103)=1,OR($AD104=1)),1,0)</f>
        <v>0</v>
      </c>
      <c r="BC104" s="27">
        <f ca="1">IF(SUM($AR104:BB104)=1,1,0)</f>
        <v>0</v>
      </c>
      <c r="BD104" s="28" t="str">
        <f t="shared" ca="1" si="167"/>
        <v/>
      </c>
      <c r="BE104" s="26" t="str">
        <f t="shared" ca="1" si="168"/>
        <v/>
      </c>
      <c r="BF104" s="26" t="str">
        <f t="shared" ca="1" si="169"/>
        <v/>
      </c>
      <c r="BG104" s="26" t="str">
        <f t="shared" ca="1" si="170"/>
        <v/>
      </c>
      <c r="BH104" s="26" t="str">
        <f t="shared" ca="1" si="171"/>
        <v/>
      </c>
      <c r="BI104" s="26" t="str">
        <f t="shared" ca="1" si="172"/>
        <v/>
      </c>
      <c r="BJ104" s="26" t="str">
        <f t="shared" ca="1" si="173"/>
        <v/>
      </c>
      <c r="BK104" s="26" t="str">
        <f t="shared" ca="1" si="174"/>
        <v/>
      </c>
      <c r="BL104" s="26" t="str">
        <f t="shared" ca="1" si="175"/>
        <v/>
      </c>
      <c r="BM104" s="26" t="str">
        <f t="shared" ca="1" si="176"/>
        <v/>
      </c>
      <c r="BN104" s="27" t="str">
        <f t="shared" ca="1" si="177"/>
        <v/>
      </c>
      <c r="BO104" s="284" t="str">
        <f t="shared" ca="1" si="141"/>
        <v/>
      </c>
      <c r="BP104" s="167" t="str">
        <f t="shared" ca="1" si="142"/>
        <v/>
      </c>
      <c r="BQ104" s="167" t="str">
        <f t="shared" ca="1" si="143"/>
        <v/>
      </c>
      <c r="BR104" s="167" t="str">
        <f t="shared" ca="1" si="144"/>
        <v/>
      </c>
      <c r="BS104" s="167" t="str">
        <f t="shared" ca="1" si="145"/>
        <v/>
      </c>
      <c r="BT104" s="167" t="str">
        <f t="shared" ca="1" si="146"/>
        <v/>
      </c>
      <c r="BU104" s="167" t="str">
        <f t="shared" ca="1" si="147"/>
        <v/>
      </c>
      <c r="BV104" s="167" t="str">
        <f ca="1">IF(AZ104&gt;0,BV$6,"")</f>
        <v/>
      </c>
      <c r="BW104" s="32" t="str">
        <f t="shared" ca="1" si="149"/>
        <v/>
      </c>
      <c r="BX104" s="130"/>
      <c r="BY104" s="73"/>
      <c r="BZ104" s="73" t="str">
        <f t="shared" ca="1" si="153"/>
        <v/>
      </c>
      <c r="CA104" s="252" t="str">
        <f t="shared" ca="1" si="154"/>
        <v/>
      </c>
      <c r="CB104" s="252" t="str">
        <f t="shared" ca="1" si="155"/>
        <v/>
      </c>
      <c r="CC104" s="252" t="str">
        <f t="shared" ca="1" si="156"/>
        <v/>
      </c>
      <c r="CD104" s="94"/>
      <c r="CE104" s="92">
        <f ca="1">'Product Codes'!G97</f>
        <v>0</v>
      </c>
      <c r="CF104" s="73"/>
      <c r="CG104" s="73"/>
      <c r="CH104" s="73"/>
      <c r="CI104" s="132"/>
      <c r="CJ104" s="132"/>
      <c r="CK104" s="132"/>
      <c r="CL104" s="132"/>
      <c r="CM104" s="132"/>
      <c r="CN104" s="132"/>
      <c r="CO104" s="132"/>
      <c r="CP104" s="132"/>
      <c r="CQ104" s="132"/>
      <c r="CR104" s="132"/>
      <c r="CS104" s="132"/>
      <c r="CT104" s="132"/>
      <c r="CU104" s="132"/>
      <c r="CV104" s="132"/>
      <c r="CW104" s="132"/>
      <c r="CX104" s="132"/>
      <c r="CY104" s="132"/>
      <c r="CZ104" s="132"/>
      <c r="DA104" s="132"/>
      <c r="DB104" s="132"/>
      <c r="DC104" s="132"/>
      <c r="DD104" s="132"/>
      <c r="DE104" s="132"/>
      <c r="DF104" s="132"/>
      <c r="DG104" s="132"/>
      <c r="DH104" s="132"/>
      <c r="DI104" s="132"/>
      <c r="DJ104" s="132"/>
      <c r="DK104" s="132"/>
      <c r="DL104" s="132"/>
      <c r="DM104" s="132"/>
      <c r="DN104" s="132"/>
      <c r="DO104" s="132"/>
      <c r="DP104" s="132"/>
      <c r="DQ104" s="132"/>
      <c r="DR104" s="132"/>
      <c r="DS104" s="132"/>
      <c r="DT104" s="132"/>
      <c r="DU104" s="132"/>
      <c r="DV104" s="132"/>
      <c r="DW104" s="132"/>
      <c r="DX104" s="132"/>
      <c r="DY104" s="132"/>
      <c r="DZ104" s="132"/>
      <c r="EA104" s="132"/>
      <c r="EB104" s="132"/>
      <c r="EC104" s="132"/>
      <c r="ED104" s="132"/>
      <c r="EE104" s="132"/>
      <c r="EF104" s="132"/>
      <c r="EG104" s="132"/>
      <c r="EH104" s="132"/>
      <c r="EI104" s="132"/>
      <c r="EJ104" s="132"/>
      <c r="EK104" s="132"/>
      <c r="EL104" s="132"/>
      <c r="EM104" s="132"/>
      <c r="EN104" s="132"/>
      <c r="EO104" s="132"/>
      <c r="EP104" s="132"/>
      <c r="EQ104" s="132"/>
      <c r="ER104" s="132"/>
      <c r="ES104" s="132"/>
      <c r="ET104" s="132"/>
      <c r="EU104" s="132"/>
      <c r="EV104" s="132"/>
      <c r="EW104" s="132"/>
      <c r="EX104" s="132"/>
      <c r="EY104" s="132"/>
      <c r="EZ104" s="132"/>
      <c r="FA104" s="132"/>
      <c r="FB104" s="132"/>
      <c r="FC104" s="132"/>
      <c r="FD104" s="132"/>
      <c r="FE104" s="132"/>
      <c r="FF104" s="132"/>
      <c r="FG104" s="132"/>
      <c r="FH104" s="132"/>
      <c r="FI104" s="132"/>
      <c r="FJ104" s="132"/>
      <c r="FK104" s="132"/>
      <c r="FL104" s="132"/>
      <c r="FM104" s="132"/>
      <c r="FN104" s="132"/>
      <c r="FO104" s="132"/>
      <c r="FP104" s="132"/>
      <c r="FQ104" s="132"/>
      <c r="FR104" s="132"/>
      <c r="FS104" s="132"/>
      <c r="FT104" s="132"/>
      <c r="FU104" s="132"/>
      <c r="FV104" s="132"/>
    </row>
    <row r="105" spans="1:178" s="131" customFormat="1" ht="15" customHeight="1" thickBot="1" x14ac:dyDescent="0.3">
      <c r="A105" s="73"/>
      <c r="B105" s="94"/>
      <c r="C105" s="235" t="str">
        <f ca="1">CONCATENATE(SelectionData!D105,N105)</f>
        <v>Tilaohjaus Portaaton (AI)</v>
      </c>
      <c r="D105" s="118" t="s">
        <v>50</v>
      </c>
      <c r="E105" s="55" t="str">
        <f t="shared" si="120"/>
        <v>€</v>
      </c>
      <c r="F105" s="126" t="str">
        <f t="shared" ca="1" si="151"/>
        <v/>
      </c>
      <c r="G105" s="209"/>
      <c r="H105" s="209"/>
      <c r="I105" s="126" t="str">
        <f t="shared" si="152"/>
        <v>-</v>
      </c>
      <c r="J105" s="107"/>
      <c r="K105" s="75"/>
      <c r="L105" s="95"/>
      <c r="M105" s="95" t="str">
        <f t="shared" si="178"/>
        <v>-</v>
      </c>
      <c r="N105" s="95" t="str">
        <f>""</f>
        <v/>
      </c>
      <c r="O105" s="95" t="str">
        <f t="shared" si="131"/>
        <v/>
      </c>
      <c r="P105" s="95" t="str">
        <f t="shared" ca="1" si="179"/>
        <v/>
      </c>
      <c r="Q105" s="80" t="str">
        <f t="shared" ca="1" si="180"/>
        <v/>
      </c>
      <c r="R105" s="80" t="str">
        <f t="shared" ca="1" si="181"/>
        <v/>
      </c>
      <c r="S105" s="96" t="str">
        <f t="shared" ref="S105:S136" si="182">IF(D105="-","",CONCATENATE(T105,Y105))</f>
        <v/>
      </c>
      <c r="T105" s="97" t="str">
        <f t="shared" si="126"/>
        <v/>
      </c>
      <c r="U105" s="95" t="str">
        <f>""</f>
        <v/>
      </c>
      <c r="V105" s="300"/>
      <c r="W105" s="300"/>
      <c r="X105" s="300"/>
      <c r="Y105" s="298" t="str">
        <f t="shared" ca="1" si="150"/>
        <v xml:space="preserve"> [402-AI</v>
      </c>
      <c r="Z105" s="271" t="str">
        <f t="shared" ca="1" si="133"/>
        <v xml:space="preserve"> [402-AI</v>
      </c>
      <c r="AA105" s="271" t="str">
        <f t="shared" ca="1" si="134"/>
        <v/>
      </c>
      <c r="AB105" s="271" t="str">
        <f t="shared" ca="1" si="135"/>
        <v/>
      </c>
      <c r="AC105" s="129" t="str">
        <f ca="1">SelectionData!C105</f>
        <v>AI</v>
      </c>
      <c r="AD105" s="109">
        <f t="shared" ca="1" si="157"/>
        <v>0</v>
      </c>
      <c r="AE105" s="110">
        <f t="shared" ref="AE105:AE140" ca="1" si="183">IF(AND(OR(AC105="SET_INC",AC105="SET_DO_SET"),D105&lt;&gt;"-"),1,0)</f>
        <v>0</v>
      </c>
      <c r="AF105" s="110">
        <f t="shared" ca="1" si="158"/>
        <v>0</v>
      </c>
      <c r="AG105" s="110">
        <f t="shared" ca="1" si="159"/>
        <v>0</v>
      </c>
      <c r="AH105" s="110">
        <f t="shared" ca="1" si="160"/>
        <v>0</v>
      </c>
      <c r="AI105" s="110">
        <f t="shared" ca="1" si="161"/>
        <v>0</v>
      </c>
      <c r="AJ105" s="110">
        <f t="shared" ca="1" si="162"/>
        <v>0</v>
      </c>
      <c r="AK105" s="110">
        <f t="shared" ca="1" si="163"/>
        <v>0</v>
      </c>
      <c r="AL105" s="110">
        <f t="shared" ca="1" si="164"/>
        <v>0</v>
      </c>
      <c r="AM105" s="110">
        <f t="shared" ref="AM105:AM140" ca="1" si="184">IF(AND($AC105="SRHCO2",$D105&lt;&gt;"-"),1,0)</f>
        <v>0</v>
      </c>
      <c r="AN105" s="110">
        <f t="shared" ref="AN105:AN140" ca="1" si="185">IF(AND($AC105="SRHVOC",$D105&lt;&gt;"-"),1,0)</f>
        <v>0</v>
      </c>
      <c r="AO105" s="110">
        <f t="shared" ca="1" si="165"/>
        <v>0</v>
      </c>
      <c r="AP105" s="111">
        <f t="shared" ca="1" si="166"/>
        <v>0</v>
      </c>
      <c r="AQ105" s="111">
        <f t="shared" ref="AQ105:AQ140" ca="1" si="186">IF(AND(AC105="PWR",D105&lt;&gt;"-"),1,0)</f>
        <v>0</v>
      </c>
      <c r="AR105" s="112">
        <f t="shared" ref="AR105:AR140" ca="1" si="187">IF(AND(D105&lt;&gt;"-",OR(AC105="MB",AC105="DO_GIO",AC105="SET_DO_SET",AC105="DO_SET",AC105="DO_ALL",AC105="DI",AC105="AI",AC105="AO")),1,0)</f>
        <v>0</v>
      </c>
      <c r="AS105" s="25">
        <f ca="1">IF(AND(SUM(AS$7:AS104)=1, SUM($AR105:AR105)=1,OR($AH105=1,$AG105=1)),1,0)</f>
        <v>0</v>
      </c>
      <c r="AT105" s="25">
        <f ca="1">IF(AND(SUM(AT$7:AT104)=1, SUM($AR105:AS105)=1,OR($AH105=1,$AG105=1)),1,0)</f>
        <v>0</v>
      </c>
      <c r="AU105" s="26">
        <f ca="1">IF(AND(SUM(AU$7:AU104)=1, SUM($AR105:AT105)=1,OR($AH105=1,AF105=1),SUM(AZ$7:AZ104)&lt;2),1,0)</f>
        <v>0</v>
      </c>
      <c r="AV105" s="26">
        <f ca="1">IF(AND(SUM(AV$7:AV104)=1, SUM($AR105:AU105)=1,OR($AI105=1,$AJ105=1,$AH105=1,$AF105=1)),1,0)</f>
        <v>0</v>
      </c>
      <c r="AW105" s="26">
        <f ca="1">IF(AND(SUM(AW$7:AW104)=1, SUM($AR105:AV105)=1,OR($AI105=1,$AJ105=1,$AH105=1,$AF105=1)),1,0)</f>
        <v>0</v>
      </c>
      <c r="AX105" s="26">
        <f ca="1">IF(AND(SUM(AX$7:AX104)=1, SUM($AR105:AW105)=1,OR($AI105=1,$AJ105=1,$AH105=1,$AF105=1)),1,0)</f>
        <v>0</v>
      </c>
      <c r="AY105" s="26">
        <f ca="1">IF(AND(SUM(AY$7:AY104)=1, SUM($AR105:AX105)=1,OR($AI105=1,$AJ105=1,$AH105=1,$AF105=1)),1,0)</f>
        <v>0</v>
      </c>
      <c r="AZ105" s="26">
        <f ca="1">IF(AND(SUM(AZ$7:AZ104)=1, SUM($AR105:AY105)=1,SUM(AU$7:AU104)&lt;2,OR(AI105=1,AJ105=1,AF105=1)),1,0)</f>
        <v>0</v>
      </c>
      <c r="BA105" s="26">
        <f ca="1">IF(AND(SUM(BA$7:BA104)=1,OR($AK105=1)),1,0)</f>
        <v>0</v>
      </c>
      <c r="BB105" s="26">
        <f ca="1">IF(AND(SUM(BB$7:BB104)=1,OR($AD105=1)),1,0)</f>
        <v>0</v>
      </c>
      <c r="BC105" s="27">
        <f ca="1">IF(SUM($AR105:BB105)=1,1,0)</f>
        <v>0</v>
      </c>
      <c r="BD105" s="28" t="str">
        <f t="shared" ca="1" si="167"/>
        <v/>
      </c>
      <c r="BE105" s="26" t="str">
        <f t="shared" ca="1" si="168"/>
        <v/>
      </c>
      <c r="BF105" s="26" t="str">
        <f t="shared" ca="1" si="169"/>
        <v/>
      </c>
      <c r="BG105" s="26" t="str">
        <f t="shared" ca="1" si="170"/>
        <v/>
      </c>
      <c r="BH105" s="26" t="str">
        <f t="shared" ca="1" si="171"/>
        <v/>
      </c>
      <c r="BI105" s="26" t="str">
        <f t="shared" ca="1" si="172"/>
        <v/>
      </c>
      <c r="BJ105" s="26" t="str">
        <f t="shared" ca="1" si="173"/>
        <v/>
      </c>
      <c r="BK105" s="26" t="str">
        <f t="shared" ca="1" si="174"/>
        <v/>
      </c>
      <c r="BL105" s="26" t="str">
        <f t="shared" ca="1" si="175"/>
        <v/>
      </c>
      <c r="BM105" s="26" t="str">
        <f t="shared" ca="1" si="176"/>
        <v/>
      </c>
      <c r="BN105" s="27" t="str">
        <f t="shared" ca="1" si="177"/>
        <v/>
      </c>
      <c r="BO105" s="284" t="str">
        <f t="shared" ca="1" si="141"/>
        <v/>
      </c>
      <c r="BP105" s="167" t="str">
        <f t="shared" ca="1" si="142"/>
        <v/>
      </c>
      <c r="BQ105" s="167" t="str">
        <f t="shared" ca="1" si="143"/>
        <v/>
      </c>
      <c r="BR105" s="167" t="str">
        <f t="shared" ca="1" si="144"/>
        <v/>
      </c>
      <c r="BS105" s="167" t="str">
        <f t="shared" ca="1" si="145"/>
        <v/>
      </c>
      <c r="BT105" s="167" t="str">
        <f t="shared" ca="1" si="146"/>
        <v/>
      </c>
      <c r="BU105" s="167" t="str">
        <f t="shared" ca="1" si="147"/>
        <v/>
      </c>
      <c r="BV105" s="167" t="str">
        <f t="shared" ca="1" si="148"/>
        <v/>
      </c>
      <c r="BW105" s="32" t="str">
        <f t="shared" ca="1" si="149"/>
        <v/>
      </c>
      <c r="BX105" s="130"/>
      <c r="BY105" s="73"/>
      <c r="BZ105" s="73" t="str">
        <f t="shared" ca="1" si="153"/>
        <v/>
      </c>
      <c r="CA105" s="252" t="str">
        <f t="shared" ca="1" si="154"/>
        <v/>
      </c>
      <c r="CB105" s="252" t="str">
        <f t="shared" ca="1" si="155"/>
        <v/>
      </c>
      <c r="CC105" s="252" t="str">
        <f t="shared" ca="1" si="156"/>
        <v/>
      </c>
      <c r="CD105" s="94"/>
      <c r="CE105" s="92">
        <f ca="1">'Product Codes'!G98</f>
        <v>0</v>
      </c>
      <c r="CF105" s="73"/>
      <c r="CG105" s="73"/>
      <c r="CH105" s="73"/>
      <c r="CI105" s="132"/>
      <c r="CJ105" s="132"/>
      <c r="CK105" s="132"/>
      <c r="CL105" s="132"/>
      <c r="CM105" s="132"/>
      <c r="CN105" s="132"/>
      <c r="CO105" s="132"/>
      <c r="CP105" s="132"/>
      <c r="CQ105" s="132"/>
      <c r="CR105" s="132"/>
      <c r="CS105" s="132"/>
      <c r="CT105" s="132"/>
      <c r="CU105" s="132"/>
      <c r="CV105" s="132"/>
      <c r="CW105" s="132"/>
      <c r="CX105" s="132"/>
      <c r="CY105" s="132"/>
      <c r="CZ105" s="132"/>
      <c r="DA105" s="132"/>
      <c r="DB105" s="132"/>
      <c r="DC105" s="132"/>
      <c r="DD105" s="132"/>
      <c r="DE105" s="132"/>
      <c r="DF105" s="132"/>
      <c r="DG105" s="132"/>
      <c r="DH105" s="132"/>
      <c r="DI105" s="132"/>
      <c r="DJ105" s="132"/>
      <c r="DK105" s="132"/>
      <c r="DL105" s="132"/>
      <c r="DM105" s="132"/>
      <c r="DN105" s="132"/>
      <c r="DO105" s="132"/>
      <c r="DP105" s="132"/>
      <c r="DQ105" s="132"/>
      <c r="DR105" s="132"/>
      <c r="DS105" s="132"/>
      <c r="DT105" s="132"/>
      <c r="DU105" s="132"/>
      <c r="DV105" s="132"/>
      <c r="DW105" s="132"/>
      <c r="DX105" s="132"/>
      <c r="DY105" s="132"/>
      <c r="DZ105" s="132"/>
      <c r="EA105" s="132"/>
      <c r="EB105" s="132"/>
      <c r="EC105" s="132"/>
      <c r="ED105" s="132"/>
      <c r="EE105" s="132"/>
      <c r="EF105" s="132"/>
      <c r="EG105" s="132"/>
      <c r="EH105" s="132"/>
      <c r="EI105" s="132"/>
      <c r="EJ105" s="132"/>
      <c r="EK105" s="132"/>
      <c r="EL105" s="132"/>
      <c r="EM105" s="132"/>
      <c r="EN105" s="132"/>
      <c r="EO105" s="132"/>
      <c r="EP105" s="132"/>
      <c r="EQ105" s="132"/>
      <c r="ER105" s="132"/>
      <c r="ES105" s="132"/>
      <c r="ET105" s="132"/>
      <c r="EU105" s="132"/>
      <c r="EV105" s="132"/>
      <c r="EW105" s="132"/>
      <c r="EX105" s="132"/>
      <c r="EY105" s="132"/>
      <c r="EZ105" s="132"/>
      <c r="FA105" s="132"/>
      <c r="FB105" s="132"/>
      <c r="FC105" s="132"/>
      <c r="FD105" s="132"/>
      <c r="FE105" s="132"/>
      <c r="FF105" s="132"/>
      <c r="FG105" s="132"/>
      <c r="FH105" s="132"/>
      <c r="FI105" s="132"/>
      <c r="FJ105" s="132"/>
      <c r="FK105" s="132"/>
      <c r="FL105" s="132"/>
      <c r="FM105" s="132"/>
      <c r="FN105" s="132"/>
      <c r="FO105" s="132"/>
      <c r="FP105" s="132"/>
      <c r="FQ105" s="132"/>
      <c r="FR105" s="132"/>
      <c r="FS105" s="132"/>
      <c r="FT105" s="132"/>
      <c r="FU105" s="132"/>
      <c r="FV105" s="132"/>
    </row>
    <row r="106" spans="1:178" s="131" customFormat="1" ht="15" customHeight="1" thickBot="1" x14ac:dyDescent="0.3">
      <c r="A106" s="73"/>
      <c r="B106" s="94"/>
      <c r="C106" s="107" t="str">
        <f ca="1">CONCATENATE(SelectionData!D106,N106)</f>
        <v>Tilaohjaus DI</v>
      </c>
      <c r="D106" s="105" t="s">
        <v>50</v>
      </c>
      <c r="E106" s="106"/>
      <c r="F106" s="40" t="str">
        <f t="shared" ca="1" si="151"/>
        <v/>
      </c>
      <c r="G106" s="107"/>
      <c r="H106" s="107"/>
      <c r="I106" s="40" t="str">
        <f t="shared" si="152"/>
        <v>-</v>
      </c>
      <c r="J106" s="107"/>
      <c r="K106" s="75"/>
      <c r="L106" s="95"/>
      <c r="M106" s="95" t="str">
        <f t="shared" si="178"/>
        <v>-</v>
      </c>
      <c r="N106" s="95" t="str">
        <f>""</f>
        <v/>
      </c>
      <c r="O106" s="95" t="str">
        <f t="shared" si="131"/>
        <v/>
      </c>
      <c r="P106" s="95" t="str">
        <f t="shared" ca="1" si="179"/>
        <v/>
      </c>
      <c r="Q106" s="80" t="str">
        <f t="shared" ca="1" si="180"/>
        <v/>
      </c>
      <c r="R106" s="80" t="str">
        <f t="shared" ca="1" si="181"/>
        <v/>
      </c>
      <c r="S106" s="96" t="str">
        <f t="shared" si="182"/>
        <v/>
      </c>
      <c r="T106" s="97" t="str">
        <f t="shared" si="126"/>
        <v/>
      </c>
      <c r="U106" s="95" t="str">
        <f>""</f>
        <v/>
      </c>
      <c r="V106" s="300"/>
      <c r="W106" s="300"/>
      <c r="X106" s="300"/>
      <c r="Y106" s="298" t="str">
        <f t="shared" ca="1" si="150"/>
        <v/>
      </c>
      <c r="Z106" s="271" t="str">
        <f t="shared" ca="1" si="133"/>
        <v/>
      </c>
      <c r="AA106" s="271" t="str">
        <f t="shared" ca="1" si="134"/>
        <v/>
      </c>
      <c r="AB106" s="271" t="str">
        <f t="shared" ca="1" si="135"/>
        <v/>
      </c>
      <c r="AC106" s="129">
        <f ca="1">SelectionData!C106</f>
        <v>0</v>
      </c>
      <c r="AD106" s="109">
        <f t="shared" ca="1" si="157"/>
        <v>0</v>
      </c>
      <c r="AE106" s="110">
        <f t="shared" ca="1" si="183"/>
        <v>0</v>
      </c>
      <c r="AF106" s="110">
        <f t="shared" ca="1" si="158"/>
        <v>0</v>
      </c>
      <c r="AG106" s="110">
        <f t="shared" ca="1" si="159"/>
        <v>0</v>
      </c>
      <c r="AH106" s="110">
        <f t="shared" ca="1" si="160"/>
        <v>0</v>
      </c>
      <c r="AI106" s="110">
        <f t="shared" ca="1" si="161"/>
        <v>0</v>
      </c>
      <c r="AJ106" s="110">
        <f t="shared" ca="1" si="162"/>
        <v>0</v>
      </c>
      <c r="AK106" s="110">
        <f t="shared" ca="1" si="163"/>
        <v>0</v>
      </c>
      <c r="AL106" s="110">
        <f t="shared" ca="1" si="164"/>
        <v>0</v>
      </c>
      <c r="AM106" s="110">
        <f t="shared" ca="1" si="184"/>
        <v>0</v>
      </c>
      <c r="AN106" s="110">
        <f t="shared" ca="1" si="185"/>
        <v>0</v>
      </c>
      <c r="AO106" s="110">
        <f t="shared" ca="1" si="165"/>
        <v>0</v>
      </c>
      <c r="AP106" s="111">
        <f t="shared" ca="1" si="166"/>
        <v>0</v>
      </c>
      <c r="AQ106" s="111">
        <f t="shared" ca="1" si="186"/>
        <v>0</v>
      </c>
      <c r="AR106" s="112">
        <f t="shared" ca="1" si="187"/>
        <v>0</v>
      </c>
      <c r="AS106" s="25">
        <f ca="1">IF(AND(SUM(AS$7:AS105)=1, SUM($AR106:AR106)=1,OR($AH106=1,$AG106=1)),1,0)</f>
        <v>0</v>
      </c>
      <c r="AT106" s="25">
        <f ca="1">IF(AND(SUM(AT$7:AT105)=1, SUM($AR106:AS106)=1,OR($AH106=1,$AG106=1)),1,0)</f>
        <v>0</v>
      </c>
      <c r="AU106" s="26">
        <f ca="1">IF(AND(SUM(AU$7:AU105)=1, SUM($AR106:AT106)=1,OR($AH106=1,AF106=1),SUM(AZ$7:AZ105)&lt;2),1,0)</f>
        <v>0</v>
      </c>
      <c r="AV106" s="26">
        <f ca="1">IF(AND(SUM(AV$7:AV105)=1, SUM($AR106:AU106)=1,OR($AI106=1,$AJ106=1,$AH106=1,$AF106=1)),1,0)</f>
        <v>0</v>
      </c>
      <c r="AW106" s="26">
        <f ca="1">IF(AND(SUM(AW$7:AW105)=1, SUM($AR106:AV106)=1,OR($AI106=1,$AJ106=1,$AH106=1,$AF106=1)),1,0)</f>
        <v>0</v>
      </c>
      <c r="AX106" s="26">
        <f ca="1">IF(AND(SUM(AX$7:AX105)=1, SUM($AR106:AW106)=1,OR($AI106=1,$AJ106=1,$AH106=1,$AF106=1)),1,0)</f>
        <v>0</v>
      </c>
      <c r="AY106" s="26">
        <f ca="1">IF(AND(SUM(AY$7:AY105)=1, SUM($AR106:AX106)=1,OR($AI106=1,$AJ106=1,$AH106=1,$AF106=1)),1,0)</f>
        <v>0</v>
      </c>
      <c r="AZ106" s="26">
        <f ca="1">IF(AND(SUM(AZ$7:AZ105)=1, SUM($AR106:AY106)=1,SUM(AU$7:AU105)&lt;2,OR(AI106=1,AJ106=1,AF106=1)),1,0)</f>
        <v>0</v>
      </c>
      <c r="BA106" s="26">
        <f ca="1">IF(AND(SUM(BA$7:BA105)=1,OR($AK106=1)),1,0)</f>
        <v>0</v>
      </c>
      <c r="BB106" s="26">
        <f ca="1">IF(AND(SUM(BB$7:BB105)=1,OR($AD106=1)),1,0)</f>
        <v>0</v>
      </c>
      <c r="BC106" s="27">
        <f ca="1">IF(SUM($AR106:BB106)=1,1,0)</f>
        <v>0</v>
      </c>
      <c r="BD106" s="28" t="str">
        <f t="shared" ca="1" si="167"/>
        <v/>
      </c>
      <c r="BE106" s="26" t="str">
        <f t="shared" ca="1" si="168"/>
        <v/>
      </c>
      <c r="BF106" s="26" t="str">
        <f t="shared" ca="1" si="169"/>
        <v/>
      </c>
      <c r="BG106" s="26" t="str">
        <f t="shared" ca="1" si="170"/>
        <v/>
      </c>
      <c r="BH106" s="26" t="str">
        <f t="shared" ca="1" si="171"/>
        <v/>
      </c>
      <c r="BI106" s="26" t="str">
        <f t="shared" ca="1" si="172"/>
        <v/>
      </c>
      <c r="BJ106" s="26" t="str">
        <f t="shared" ca="1" si="173"/>
        <v/>
      </c>
      <c r="BK106" s="26" t="str">
        <f t="shared" ca="1" si="174"/>
        <v/>
      </c>
      <c r="BL106" s="26" t="str">
        <f t="shared" ca="1" si="175"/>
        <v/>
      </c>
      <c r="BM106" s="26" t="str">
        <f t="shared" ca="1" si="176"/>
        <v/>
      </c>
      <c r="BN106" s="27" t="str">
        <f t="shared" ca="1" si="177"/>
        <v/>
      </c>
      <c r="BO106" s="284" t="str">
        <f t="shared" ca="1" si="141"/>
        <v/>
      </c>
      <c r="BP106" s="167" t="str">
        <f t="shared" ca="1" si="142"/>
        <v/>
      </c>
      <c r="BQ106" s="167" t="str">
        <f t="shared" ca="1" si="143"/>
        <v/>
      </c>
      <c r="BR106" s="167" t="str">
        <f t="shared" ca="1" si="144"/>
        <v/>
      </c>
      <c r="BS106" s="167" t="str">
        <f t="shared" ca="1" si="145"/>
        <v/>
      </c>
      <c r="BT106" s="167" t="str">
        <f t="shared" ca="1" si="146"/>
        <v/>
      </c>
      <c r="BU106" s="167" t="str">
        <f t="shared" ca="1" si="147"/>
        <v/>
      </c>
      <c r="BV106" s="167" t="str">
        <f t="shared" ca="1" si="148"/>
        <v/>
      </c>
      <c r="BW106" s="32" t="str">
        <f t="shared" ca="1" si="149"/>
        <v/>
      </c>
      <c r="BX106" s="130"/>
      <c r="BY106" s="73"/>
      <c r="BZ106" s="73" t="str">
        <f t="shared" ca="1" si="153"/>
        <v/>
      </c>
      <c r="CA106" s="252" t="str">
        <f t="shared" ca="1" si="154"/>
        <v/>
      </c>
      <c r="CB106" s="252" t="str">
        <f t="shared" ca="1" si="155"/>
        <v/>
      </c>
      <c r="CC106" s="252" t="str">
        <f t="shared" ca="1" si="156"/>
        <v/>
      </c>
      <c r="CD106" s="94"/>
      <c r="CE106" s="92">
        <f ca="1">'Product Codes'!G99</f>
        <v>0</v>
      </c>
      <c r="CF106" s="73"/>
      <c r="CG106" s="73"/>
      <c r="CH106" s="73"/>
      <c r="CI106" s="132"/>
      <c r="CJ106" s="132"/>
      <c r="CK106" s="132"/>
      <c r="CL106" s="132"/>
      <c r="CM106" s="132"/>
      <c r="CN106" s="132"/>
      <c r="CO106" s="132"/>
      <c r="CP106" s="132"/>
      <c r="CQ106" s="132"/>
      <c r="CR106" s="132"/>
      <c r="CS106" s="132"/>
      <c r="CT106" s="132"/>
      <c r="CU106" s="132"/>
      <c r="CV106" s="132"/>
      <c r="CW106" s="132"/>
      <c r="CX106" s="132"/>
      <c r="CY106" s="132"/>
      <c r="CZ106" s="132"/>
      <c r="DA106" s="132"/>
      <c r="DB106" s="132"/>
      <c r="DC106" s="132"/>
      <c r="DD106" s="132"/>
      <c r="DE106" s="132"/>
      <c r="DF106" s="132"/>
      <c r="DG106" s="132"/>
      <c r="DH106" s="132"/>
      <c r="DI106" s="132"/>
      <c r="DJ106" s="132"/>
      <c r="DK106" s="132"/>
      <c r="DL106" s="132"/>
      <c r="DM106" s="132"/>
      <c r="DN106" s="132"/>
      <c r="DO106" s="132"/>
      <c r="DP106" s="132"/>
      <c r="DQ106" s="132"/>
      <c r="DR106" s="132"/>
      <c r="DS106" s="132"/>
      <c r="DT106" s="132"/>
      <c r="DU106" s="132"/>
      <c r="DV106" s="132"/>
      <c r="DW106" s="132"/>
      <c r="DX106" s="132"/>
      <c r="DY106" s="132"/>
      <c r="DZ106" s="132"/>
      <c r="EA106" s="132"/>
      <c r="EB106" s="132"/>
      <c r="EC106" s="132"/>
      <c r="ED106" s="132"/>
      <c r="EE106" s="132"/>
      <c r="EF106" s="132"/>
      <c r="EG106" s="132"/>
      <c r="EH106" s="132"/>
      <c r="EI106" s="132"/>
      <c r="EJ106" s="132"/>
      <c r="EK106" s="132"/>
      <c r="EL106" s="132"/>
      <c r="EM106" s="132"/>
      <c r="EN106" s="132"/>
      <c r="EO106" s="132"/>
      <c r="EP106" s="132"/>
      <c r="EQ106" s="132"/>
      <c r="ER106" s="132"/>
      <c r="ES106" s="132"/>
      <c r="ET106" s="132"/>
      <c r="EU106" s="132"/>
      <c r="EV106" s="132"/>
      <c r="EW106" s="132"/>
      <c r="EX106" s="132"/>
      <c r="EY106" s="132"/>
      <c r="EZ106" s="132"/>
      <c r="FA106" s="132"/>
      <c r="FB106" s="132"/>
      <c r="FC106" s="132"/>
      <c r="FD106" s="132"/>
      <c r="FE106" s="132"/>
      <c r="FF106" s="132"/>
      <c r="FG106" s="132"/>
      <c r="FH106" s="132"/>
      <c r="FI106" s="132"/>
      <c r="FJ106" s="132"/>
      <c r="FK106" s="132"/>
      <c r="FL106" s="132"/>
      <c r="FM106" s="132"/>
      <c r="FN106" s="132"/>
      <c r="FO106" s="132"/>
      <c r="FP106" s="132"/>
      <c r="FQ106" s="132"/>
      <c r="FR106" s="132"/>
      <c r="FS106" s="132"/>
      <c r="FT106" s="132"/>
      <c r="FU106" s="132"/>
      <c r="FV106" s="132"/>
    </row>
    <row r="107" spans="1:178" s="131" customFormat="1" ht="15" customHeight="1" thickBot="1" x14ac:dyDescent="0.3">
      <c r="A107" s="94"/>
      <c r="B107" s="94"/>
      <c r="C107" s="203" t="str">
        <f ca="1">CONCATENATE(SelectionData!D107,N107)</f>
        <v>Hätäseis Ohjaus (DI)</v>
      </c>
      <c r="D107" s="118" t="s">
        <v>50</v>
      </c>
      <c r="E107" s="55" t="str">
        <f t="shared" si="120"/>
        <v>€</v>
      </c>
      <c r="F107" s="207" t="str">
        <f t="shared" ca="1" si="151"/>
        <v/>
      </c>
      <c r="G107" s="206"/>
      <c r="H107" s="206"/>
      <c r="I107" s="207" t="str">
        <f t="shared" si="152"/>
        <v>-</v>
      </c>
      <c r="J107" s="107"/>
      <c r="K107" s="75"/>
      <c r="L107" s="95"/>
      <c r="M107" s="95" t="str">
        <f t="shared" si="178"/>
        <v>-</v>
      </c>
      <c r="N107" s="95" t="str">
        <f>""</f>
        <v/>
      </c>
      <c r="O107" s="95" t="str">
        <f t="shared" si="131"/>
        <v/>
      </c>
      <c r="P107" s="95" t="str">
        <f t="shared" ca="1" si="179"/>
        <v/>
      </c>
      <c r="Q107" s="80" t="str">
        <f t="shared" ca="1" si="180"/>
        <v/>
      </c>
      <c r="R107" s="80" t="str">
        <f t="shared" ca="1" si="181"/>
        <v/>
      </c>
      <c r="S107" s="96" t="str">
        <f t="shared" si="182"/>
        <v/>
      </c>
      <c r="T107" s="97" t="str">
        <f t="shared" si="126"/>
        <v/>
      </c>
      <c r="U107" s="95" t="str">
        <f>""</f>
        <v/>
      </c>
      <c r="V107" s="300"/>
      <c r="W107" s="300"/>
      <c r="X107" s="300"/>
      <c r="Y107" s="298" t="str">
        <f t="shared" ca="1" si="150"/>
        <v xml:space="preserve"> [401-DI</v>
      </c>
      <c r="Z107" s="271" t="str">
        <f t="shared" ca="1" si="133"/>
        <v/>
      </c>
      <c r="AA107" s="271" t="str">
        <f t="shared" ca="1" si="134"/>
        <v/>
      </c>
      <c r="AB107" s="271" t="str">
        <f t="shared" ca="1" si="135"/>
        <v xml:space="preserve"> [401-DI</v>
      </c>
      <c r="AC107" s="129" t="str">
        <f ca="1">SelectionData!C107</f>
        <v>DI</v>
      </c>
      <c r="AD107" s="109">
        <f t="shared" ca="1" si="157"/>
        <v>0</v>
      </c>
      <c r="AE107" s="110">
        <f t="shared" ca="1" si="183"/>
        <v>0</v>
      </c>
      <c r="AF107" s="110">
        <f t="shared" ca="1" si="158"/>
        <v>0</v>
      </c>
      <c r="AG107" s="110">
        <f t="shared" ca="1" si="159"/>
        <v>0</v>
      </c>
      <c r="AH107" s="110">
        <f t="shared" ca="1" si="160"/>
        <v>0</v>
      </c>
      <c r="AI107" s="110">
        <f t="shared" ca="1" si="161"/>
        <v>0</v>
      </c>
      <c r="AJ107" s="110">
        <f t="shared" ca="1" si="162"/>
        <v>0</v>
      </c>
      <c r="AK107" s="110">
        <f t="shared" ca="1" si="163"/>
        <v>0</v>
      </c>
      <c r="AL107" s="110">
        <f t="shared" ca="1" si="164"/>
        <v>0</v>
      </c>
      <c r="AM107" s="110">
        <f t="shared" ca="1" si="184"/>
        <v>0</v>
      </c>
      <c r="AN107" s="110">
        <f t="shared" ca="1" si="185"/>
        <v>0</v>
      </c>
      <c r="AO107" s="110">
        <f t="shared" ca="1" si="165"/>
        <v>0</v>
      </c>
      <c r="AP107" s="111">
        <f t="shared" ca="1" si="166"/>
        <v>0</v>
      </c>
      <c r="AQ107" s="111">
        <f t="shared" ca="1" si="186"/>
        <v>0</v>
      </c>
      <c r="AR107" s="112">
        <f t="shared" ca="1" si="187"/>
        <v>0</v>
      </c>
      <c r="AS107" s="25">
        <f ca="1">IF(AND(SUM(AS$7:AS106)=1, SUM($AR107:AR107)=1,OR($AH107=1,$AG107=1)),1,0)</f>
        <v>0</v>
      </c>
      <c r="AT107" s="25">
        <f ca="1">IF(AND(SUM(AT$7:AT106)=1, SUM($AR107:AS107)=1,OR($AH107=1,$AG107=1)),1,0)</f>
        <v>0</v>
      </c>
      <c r="AU107" s="26">
        <f ca="1">IF(AND(SUM(AU$7:AU106)=1, SUM($AR107:AT107)=1,OR($AH107=1,AF107=1),SUM(AZ$7:AZ106)&lt;2),1,0)</f>
        <v>0</v>
      </c>
      <c r="AV107" s="26">
        <f ca="1">IF(AND(SUM(AV$7:AV106)=1, SUM($AR107:AU107)=1,OR($AI107=1,$AJ107=1,$AH107=1,$AF107=1)),1,0)</f>
        <v>0</v>
      </c>
      <c r="AW107" s="26">
        <f ca="1">IF(AND(SUM(AW$7:AW106)=1, SUM($AR107:AV107)=1,OR($AI107=1,$AJ107=1,$AH107=1,$AF107=1)),1,0)</f>
        <v>0</v>
      </c>
      <c r="AX107" s="26">
        <f ca="1">IF(AND(SUM(AX$7:AX106)=1, SUM($AR107:AW107)=1,OR($AI107=1,$AJ107=1,$AH107=1,$AF107=1)),1,0)</f>
        <v>0</v>
      </c>
      <c r="AY107" s="26">
        <f ca="1">IF(AND(SUM(AY$7:AY106)=1, SUM($AR107:AX107)=1,OR($AI107=1,$AJ107=1,$AH107=1,$AF107=1)),1,0)</f>
        <v>0</v>
      </c>
      <c r="AZ107" s="26">
        <f ca="1">IF(AND(SUM(AZ$7:AZ106)=1, SUM($AR107:AY107)=1,SUM(AU$7:AU106)&lt;2,OR(AI107=1,AJ107=1,AF107=1)),1,0)</f>
        <v>0</v>
      </c>
      <c r="BA107" s="26">
        <f ca="1">IF(AND(SUM(BA$7:BA106)=1,OR($AK107=1)),1,0)</f>
        <v>0</v>
      </c>
      <c r="BB107" s="26">
        <f ca="1">IF(AND(SUM(BB$7:BB106)=1,OR($AD107=1)),1,0)</f>
        <v>0</v>
      </c>
      <c r="BC107" s="27">
        <f ca="1">IF(SUM($AR107:BB107)=1,1,0)</f>
        <v>0</v>
      </c>
      <c r="BD107" s="28" t="str">
        <f t="shared" ca="1" si="167"/>
        <v/>
      </c>
      <c r="BE107" s="26" t="str">
        <f t="shared" ca="1" si="168"/>
        <v/>
      </c>
      <c r="BF107" s="26" t="str">
        <f t="shared" ca="1" si="169"/>
        <v/>
      </c>
      <c r="BG107" s="26" t="str">
        <f t="shared" ca="1" si="170"/>
        <v/>
      </c>
      <c r="BH107" s="26" t="str">
        <f t="shared" ca="1" si="171"/>
        <v/>
      </c>
      <c r="BI107" s="26" t="str">
        <f t="shared" ca="1" si="172"/>
        <v/>
      </c>
      <c r="BJ107" s="26" t="str">
        <f t="shared" ca="1" si="173"/>
        <v/>
      </c>
      <c r="BK107" s="26" t="str">
        <f t="shared" ca="1" si="174"/>
        <v/>
      </c>
      <c r="BL107" s="26" t="str">
        <f t="shared" ca="1" si="175"/>
        <v/>
      </c>
      <c r="BM107" s="26" t="str">
        <f t="shared" ca="1" si="176"/>
        <v/>
      </c>
      <c r="BN107" s="27" t="str">
        <f t="shared" ca="1" si="177"/>
        <v/>
      </c>
      <c r="BO107" s="284" t="str">
        <f t="shared" ca="1" si="141"/>
        <v/>
      </c>
      <c r="BP107" s="167" t="str">
        <f t="shared" ca="1" si="142"/>
        <v/>
      </c>
      <c r="BQ107" s="167" t="str">
        <f t="shared" ca="1" si="143"/>
        <v/>
      </c>
      <c r="BR107" s="167" t="str">
        <f t="shared" ca="1" si="144"/>
        <v/>
      </c>
      <c r="BS107" s="167" t="str">
        <f t="shared" ca="1" si="145"/>
        <v/>
      </c>
      <c r="BT107" s="167" t="str">
        <f t="shared" ca="1" si="146"/>
        <v/>
      </c>
      <c r="BU107" s="167" t="str">
        <f t="shared" ca="1" si="147"/>
        <v/>
      </c>
      <c r="BV107" s="167" t="str">
        <f t="shared" ca="1" si="148"/>
        <v/>
      </c>
      <c r="BW107" s="32" t="str">
        <f t="shared" ca="1" si="149"/>
        <v/>
      </c>
      <c r="BX107" s="130"/>
      <c r="BY107" s="73"/>
      <c r="BZ107" s="73" t="str">
        <f t="shared" ca="1" si="153"/>
        <v/>
      </c>
      <c r="CA107" s="252" t="str">
        <f t="shared" ca="1" si="154"/>
        <v/>
      </c>
      <c r="CB107" s="252" t="str">
        <f t="shared" ca="1" si="155"/>
        <v/>
      </c>
      <c r="CC107" s="252" t="str">
        <f t="shared" ca="1" si="156"/>
        <v/>
      </c>
      <c r="CD107" s="94"/>
      <c r="CE107" s="92">
        <f ca="1">'Product Codes'!G100</f>
        <v>0</v>
      </c>
      <c r="CF107" s="73"/>
      <c r="CG107" s="73"/>
      <c r="CH107" s="73"/>
      <c r="CI107" s="132"/>
      <c r="CJ107" s="132"/>
      <c r="CK107" s="132"/>
      <c r="CL107" s="132"/>
      <c r="CM107" s="132"/>
      <c r="CN107" s="132"/>
      <c r="CO107" s="132"/>
      <c r="CP107" s="132"/>
      <c r="CQ107" s="132"/>
      <c r="CR107" s="132"/>
      <c r="CS107" s="132"/>
      <c r="CT107" s="132"/>
      <c r="CU107" s="132"/>
      <c r="CV107" s="132"/>
      <c r="CW107" s="132"/>
      <c r="CX107" s="132"/>
      <c r="CY107" s="132"/>
      <c r="CZ107" s="132"/>
      <c r="DA107" s="132"/>
      <c r="DB107" s="132"/>
      <c r="DC107" s="132"/>
      <c r="DD107" s="132"/>
      <c r="DE107" s="132"/>
      <c r="DF107" s="132"/>
      <c r="DG107" s="132"/>
      <c r="DH107" s="132"/>
      <c r="DI107" s="132"/>
      <c r="DJ107" s="132"/>
      <c r="DK107" s="132"/>
      <c r="DL107" s="132"/>
      <c r="DM107" s="132"/>
      <c r="DN107" s="132"/>
      <c r="DO107" s="132"/>
      <c r="DP107" s="132"/>
      <c r="DQ107" s="132"/>
      <c r="DR107" s="132"/>
      <c r="DS107" s="132"/>
      <c r="DT107" s="132"/>
      <c r="DU107" s="132"/>
      <c r="DV107" s="132"/>
      <c r="DW107" s="132"/>
      <c r="DX107" s="132"/>
      <c r="DY107" s="132"/>
      <c r="DZ107" s="132"/>
      <c r="EA107" s="132"/>
      <c r="EB107" s="132"/>
      <c r="EC107" s="132"/>
      <c r="ED107" s="132"/>
      <c r="EE107" s="132"/>
      <c r="EF107" s="132"/>
      <c r="EG107" s="132"/>
      <c r="EH107" s="132"/>
      <c r="EI107" s="132"/>
      <c r="EJ107" s="132"/>
      <c r="EK107" s="132"/>
      <c r="EL107" s="132"/>
      <c r="EM107" s="132"/>
      <c r="EN107" s="132"/>
      <c r="EO107" s="132"/>
      <c r="EP107" s="132"/>
      <c r="EQ107" s="132"/>
      <c r="ER107" s="132"/>
      <c r="ES107" s="132"/>
      <c r="ET107" s="132"/>
      <c r="EU107" s="132"/>
      <c r="EV107" s="132"/>
      <c r="EW107" s="132"/>
      <c r="EX107" s="132"/>
      <c r="EY107" s="132"/>
      <c r="EZ107" s="132"/>
      <c r="FA107" s="132"/>
      <c r="FB107" s="132"/>
      <c r="FC107" s="132"/>
      <c r="FD107" s="132"/>
      <c r="FE107" s="132"/>
      <c r="FF107" s="132"/>
      <c r="FG107" s="132"/>
      <c r="FH107" s="132"/>
      <c r="FI107" s="132"/>
      <c r="FJ107" s="132"/>
      <c r="FK107" s="132"/>
      <c r="FL107" s="132"/>
      <c r="FM107" s="132"/>
      <c r="FN107" s="132"/>
      <c r="FO107" s="132"/>
      <c r="FP107" s="132"/>
      <c r="FQ107" s="132"/>
      <c r="FR107" s="132"/>
      <c r="FS107" s="132"/>
      <c r="FT107" s="132"/>
      <c r="FU107" s="132"/>
      <c r="FV107" s="132"/>
    </row>
    <row r="108" spans="1:178" s="131" customFormat="1" ht="15" customHeight="1" thickBot="1" x14ac:dyDescent="0.3">
      <c r="A108" s="94"/>
      <c r="B108" s="94"/>
      <c r="C108" s="234" t="str">
        <f ca="1">CONCATENATE(SelectionData!D108,N108)</f>
        <v>Seis Ohjaus (DI)</v>
      </c>
      <c r="D108" s="118" t="s">
        <v>50</v>
      </c>
      <c r="E108" s="55" t="str">
        <f t="shared" si="120"/>
        <v>€</v>
      </c>
      <c r="F108" s="123" t="str">
        <f t="shared" ca="1" si="151"/>
        <v/>
      </c>
      <c r="G108" s="200"/>
      <c r="H108" s="200"/>
      <c r="I108" s="123" t="str">
        <f t="shared" si="152"/>
        <v>-</v>
      </c>
      <c r="J108" s="107"/>
      <c r="K108" s="75"/>
      <c r="L108" s="95"/>
      <c r="M108" s="95" t="str">
        <f t="shared" si="178"/>
        <v>-</v>
      </c>
      <c r="N108" s="95" t="str">
        <f>""</f>
        <v/>
      </c>
      <c r="O108" s="95" t="str">
        <f t="shared" si="131"/>
        <v/>
      </c>
      <c r="P108" s="95" t="str">
        <f t="shared" ca="1" si="179"/>
        <v/>
      </c>
      <c r="Q108" s="80" t="str">
        <f t="shared" ca="1" si="180"/>
        <v/>
      </c>
      <c r="R108" s="80" t="str">
        <f t="shared" ca="1" si="181"/>
        <v/>
      </c>
      <c r="S108" s="96" t="str">
        <f t="shared" si="182"/>
        <v/>
      </c>
      <c r="T108" s="97" t="str">
        <f t="shared" si="126"/>
        <v/>
      </c>
      <c r="U108" s="95" t="str">
        <f>""</f>
        <v/>
      </c>
      <c r="V108" s="300"/>
      <c r="W108" s="300"/>
      <c r="X108" s="300"/>
      <c r="Y108" s="298" t="str">
        <f t="shared" ca="1" si="150"/>
        <v xml:space="preserve"> [401-DI</v>
      </c>
      <c r="Z108" s="271" t="str">
        <f t="shared" ca="1" si="133"/>
        <v/>
      </c>
      <c r="AA108" s="271" t="str">
        <f t="shared" ca="1" si="134"/>
        <v/>
      </c>
      <c r="AB108" s="271" t="str">
        <f t="shared" ca="1" si="135"/>
        <v xml:space="preserve"> [401-DI</v>
      </c>
      <c r="AC108" s="129" t="str">
        <f ca="1">SelectionData!C108</f>
        <v>DI</v>
      </c>
      <c r="AD108" s="109">
        <f t="shared" ca="1" si="157"/>
        <v>0</v>
      </c>
      <c r="AE108" s="110">
        <f t="shared" ca="1" si="183"/>
        <v>0</v>
      </c>
      <c r="AF108" s="110">
        <f t="shared" ca="1" si="158"/>
        <v>0</v>
      </c>
      <c r="AG108" s="110">
        <f t="shared" ca="1" si="159"/>
        <v>0</v>
      </c>
      <c r="AH108" s="110">
        <f t="shared" ca="1" si="160"/>
        <v>0</v>
      </c>
      <c r="AI108" s="110">
        <f t="shared" ca="1" si="161"/>
        <v>0</v>
      </c>
      <c r="AJ108" s="110">
        <f t="shared" ca="1" si="162"/>
        <v>0</v>
      </c>
      <c r="AK108" s="110">
        <f t="shared" ca="1" si="163"/>
        <v>0</v>
      </c>
      <c r="AL108" s="110">
        <f t="shared" ca="1" si="164"/>
        <v>0</v>
      </c>
      <c r="AM108" s="110">
        <f t="shared" ca="1" si="184"/>
        <v>0</v>
      </c>
      <c r="AN108" s="110">
        <f t="shared" ca="1" si="185"/>
        <v>0</v>
      </c>
      <c r="AO108" s="110">
        <f t="shared" ca="1" si="165"/>
        <v>0</v>
      </c>
      <c r="AP108" s="111">
        <f t="shared" ca="1" si="166"/>
        <v>0</v>
      </c>
      <c r="AQ108" s="111">
        <f t="shared" ca="1" si="186"/>
        <v>0</v>
      </c>
      <c r="AR108" s="112">
        <f t="shared" ca="1" si="187"/>
        <v>0</v>
      </c>
      <c r="AS108" s="25">
        <f ca="1">IF(AND(SUM(AS$7:AS107)=1, SUM($AR108:AR108)=1,OR($AH108=1,$AG108=1)),1,0)</f>
        <v>0</v>
      </c>
      <c r="AT108" s="25">
        <f ca="1">IF(AND(SUM(AT$7:AT107)=1, SUM($AR108:AS108)=1,OR($AH108=1,$AG108=1)),1,0)</f>
        <v>0</v>
      </c>
      <c r="AU108" s="26">
        <f ca="1">IF(AND(SUM(AU$7:AU107)=1, SUM($AR108:AT108)=1,OR($AH108=1,AF108=1),SUM(AZ$7:AZ107)&lt;2),1,0)</f>
        <v>0</v>
      </c>
      <c r="AV108" s="26">
        <f ca="1">IF(AND(SUM(AV$7:AV107)=1, SUM($AR108:AU108)=1,OR($AI108=1,$AJ108=1,$AH108=1,$AF108=1)),1,0)</f>
        <v>0</v>
      </c>
      <c r="AW108" s="26">
        <f ca="1">IF(AND(SUM(AW$7:AW107)=1, SUM($AR108:AV108)=1,OR($AI108=1,$AJ108=1,$AH108=1,$AF108=1)),1,0)</f>
        <v>0</v>
      </c>
      <c r="AX108" s="26">
        <f ca="1">IF(AND(SUM(AX$7:AX107)=1, SUM($AR108:AW108)=1,OR($AI108=1,$AJ108=1,$AH108=1,$AF108=1)),1,0)</f>
        <v>0</v>
      </c>
      <c r="AY108" s="26">
        <f ca="1">IF(AND(SUM(AY$7:AY107)=1, SUM($AR108:AX108)=1,OR($AI108=1,$AJ108=1,$AH108=1,$AF108=1)),1,0)</f>
        <v>0</v>
      </c>
      <c r="AZ108" s="26">
        <f ca="1">IF(AND(SUM(AZ$7:AZ107)=1, SUM($AR108:AY108)=1,SUM(AU$7:AU107)&lt;2,OR(AI108=1,AJ108=1,AF108=1)),1,0)</f>
        <v>0</v>
      </c>
      <c r="BA108" s="26">
        <f ca="1">IF(AND(SUM(BA$7:BA107)=1,OR($AK108=1)),1,0)</f>
        <v>0</v>
      </c>
      <c r="BB108" s="26">
        <f ca="1">IF(AND(SUM(BB$7:BB107)=1,OR($AD108=1)),1,0)</f>
        <v>0</v>
      </c>
      <c r="BC108" s="27">
        <f ca="1">IF(SUM($AR108:BB108)=1,1,0)</f>
        <v>0</v>
      </c>
      <c r="BD108" s="28" t="str">
        <f t="shared" ca="1" si="167"/>
        <v/>
      </c>
      <c r="BE108" s="26" t="str">
        <f t="shared" ca="1" si="168"/>
        <v/>
      </c>
      <c r="BF108" s="26" t="str">
        <f t="shared" ca="1" si="169"/>
        <v/>
      </c>
      <c r="BG108" s="26" t="str">
        <f t="shared" ca="1" si="170"/>
        <v/>
      </c>
      <c r="BH108" s="26" t="str">
        <f t="shared" ca="1" si="171"/>
        <v/>
      </c>
      <c r="BI108" s="26" t="str">
        <f t="shared" ca="1" si="172"/>
        <v/>
      </c>
      <c r="BJ108" s="26" t="str">
        <f t="shared" ca="1" si="173"/>
        <v/>
      </c>
      <c r="BK108" s="26" t="str">
        <f t="shared" ca="1" si="174"/>
        <v/>
      </c>
      <c r="BL108" s="26" t="str">
        <f t="shared" ca="1" si="175"/>
        <v/>
      </c>
      <c r="BM108" s="26" t="str">
        <f t="shared" ca="1" si="176"/>
        <v/>
      </c>
      <c r="BN108" s="27" t="str">
        <f t="shared" ca="1" si="177"/>
        <v/>
      </c>
      <c r="BO108" s="284" t="str">
        <f t="shared" ca="1" si="141"/>
        <v/>
      </c>
      <c r="BP108" s="167" t="str">
        <f t="shared" ca="1" si="142"/>
        <v/>
      </c>
      <c r="BQ108" s="167" t="str">
        <f t="shared" ca="1" si="143"/>
        <v/>
      </c>
      <c r="BR108" s="167" t="str">
        <f t="shared" ca="1" si="144"/>
        <v/>
      </c>
      <c r="BS108" s="167" t="str">
        <f t="shared" ca="1" si="145"/>
        <v/>
      </c>
      <c r="BT108" s="167" t="str">
        <f t="shared" ca="1" si="146"/>
        <v/>
      </c>
      <c r="BU108" s="167" t="str">
        <f t="shared" ca="1" si="147"/>
        <v/>
      </c>
      <c r="BV108" s="167" t="str">
        <f t="shared" ca="1" si="148"/>
        <v/>
      </c>
      <c r="BW108" s="32" t="str">
        <f t="shared" ca="1" si="149"/>
        <v/>
      </c>
      <c r="BX108" s="130"/>
      <c r="BY108" s="73"/>
      <c r="BZ108" s="73" t="str">
        <f t="shared" ca="1" si="153"/>
        <v/>
      </c>
      <c r="CA108" s="252" t="str">
        <f t="shared" ca="1" si="154"/>
        <v/>
      </c>
      <c r="CB108" s="252" t="str">
        <f t="shared" ca="1" si="155"/>
        <v/>
      </c>
      <c r="CC108" s="252" t="str">
        <f t="shared" ca="1" si="156"/>
        <v/>
      </c>
      <c r="CD108" s="94"/>
      <c r="CE108" s="92">
        <f ca="1">'Product Codes'!G101</f>
        <v>0</v>
      </c>
      <c r="CF108" s="73"/>
      <c r="CG108" s="73"/>
      <c r="CH108" s="73"/>
      <c r="CI108" s="132"/>
      <c r="CJ108" s="132"/>
      <c r="CK108" s="132"/>
      <c r="CL108" s="132"/>
      <c r="CM108" s="132"/>
      <c r="CN108" s="132"/>
      <c r="CO108" s="132"/>
      <c r="CP108" s="132"/>
      <c r="CQ108" s="132"/>
      <c r="CR108" s="132"/>
      <c r="CS108" s="132"/>
      <c r="CT108" s="132"/>
      <c r="CU108" s="132"/>
      <c r="CV108" s="132"/>
      <c r="CW108" s="132"/>
      <c r="CX108" s="132"/>
      <c r="CY108" s="132"/>
      <c r="CZ108" s="132"/>
      <c r="DA108" s="132"/>
      <c r="DB108" s="132"/>
      <c r="DC108" s="132"/>
      <c r="DD108" s="132"/>
      <c r="DE108" s="132"/>
      <c r="DF108" s="132"/>
      <c r="DG108" s="132"/>
      <c r="DH108" s="132"/>
      <c r="DI108" s="132"/>
      <c r="DJ108" s="132"/>
      <c r="DK108" s="132"/>
      <c r="DL108" s="132"/>
      <c r="DM108" s="132"/>
      <c r="DN108" s="132"/>
      <c r="DO108" s="132"/>
      <c r="DP108" s="132"/>
      <c r="DQ108" s="132"/>
      <c r="DR108" s="132"/>
      <c r="DS108" s="132"/>
      <c r="DT108" s="132"/>
      <c r="DU108" s="132"/>
      <c r="DV108" s="132"/>
      <c r="DW108" s="132"/>
      <c r="DX108" s="132"/>
      <c r="DY108" s="132"/>
      <c r="DZ108" s="132"/>
      <c r="EA108" s="132"/>
      <c r="EB108" s="132"/>
      <c r="EC108" s="132"/>
      <c r="ED108" s="132"/>
      <c r="EE108" s="132"/>
      <c r="EF108" s="132"/>
      <c r="EG108" s="132"/>
      <c r="EH108" s="132"/>
      <c r="EI108" s="132"/>
      <c r="EJ108" s="132"/>
      <c r="EK108" s="132"/>
      <c r="EL108" s="132"/>
      <c r="EM108" s="132"/>
      <c r="EN108" s="132"/>
      <c r="EO108" s="132"/>
      <c r="EP108" s="132"/>
      <c r="EQ108" s="132"/>
      <c r="ER108" s="132"/>
      <c r="ES108" s="132"/>
      <c r="ET108" s="132"/>
      <c r="EU108" s="132"/>
      <c r="EV108" s="132"/>
      <c r="EW108" s="132"/>
      <c r="EX108" s="132"/>
      <c r="EY108" s="132"/>
      <c r="EZ108" s="132"/>
      <c r="FA108" s="132"/>
      <c r="FB108" s="132"/>
      <c r="FC108" s="132"/>
      <c r="FD108" s="132"/>
      <c r="FE108" s="132"/>
      <c r="FF108" s="132"/>
      <c r="FG108" s="132"/>
      <c r="FH108" s="132"/>
      <c r="FI108" s="132"/>
      <c r="FJ108" s="132"/>
      <c r="FK108" s="132"/>
      <c r="FL108" s="132"/>
      <c r="FM108" s="132"/>
      <c r="FN108" s="132"/>
      <c r="FO108" s="132"/>
      <c r="FP108" s="132"/>
      <c r="FQ108" s="132"/>
      <c r="FR108" s="132"/>
      <c r="FS108" s="132"/>
      <c r="FT108" s="132"/>
      <c r="FU108" s="132"/>
      <c r="FV108" s="132"/>
    </row>
    <row r="109" spans="1:178" s="131" customFormat="1" ht="15" customHeight="1" thickBot="1" x14ac:dyDescent="0.3">
      <c r="A109" s="73"/>
      <c r="B109" s="94"/>
      <c r="C109" s="233" t="str">
        <f ca="1">CONCATENATE(SelectionData!D109,N109)</f>
        <v>Tehostus Ohjaus (DI)</v>
      </c>
      <c r="D109" s="118" t="s">
        <v>50</v>
      </c>
      <c r="E109" s="119" t="str">
        <f t="shared" si="120"/>
        <v>€</v>
      </c>
      <c r="F109" s="122" t="str">
        <f t="shared" ca="1" si="151"/>
        <v/>
      </c>
      <c r="G109" s="202"/>
      <c r="H109" s="202"/>
      <c r="I109" s="122" t="str">
        <f t="shared" si="152"/>
        <v>-</v>
      </c>
      <c r="J109" s="107"/>
      <c r="K109" s="75"/>
      <c r="L109" s="95"/>
      <c r="M109" s="95" t="str">
        <f t="shared" si="178"/>
        <v>-</v>
      </c>
      <c r="N109" s="95" t="str">
        <f>""</f>
        <v/>
      </c>
      <c r="O109" s="95" t="str">
        <f t="shared" si="131"/>
        <v/>
      </c>
      <c r="P109" s="95" t="str">
        <f t="shared" ca="1" si="179"/>
        <v/>
      </c>
      <c r="Q109" s="80" t="str">
        <f t="shared" ca="1" si="180"/>
        <v/>
      </c>
      <c r="R109" s="80" t="str">
        <f t="shared" ca="1" si="181"/>
        <v/>
      </c>
      <c r="S109" s="96" t="str">
        <f t="shared" si="182"/>
        <v/>
      </c>
      <c r="T109" s="97" t="str">
        <f t="shared" si="126"/>
        <v/>
      </c>
      <c r="U109" s="95" t="str">
        <f>""</f>
        <v/>
      </c>
      <c r="V109" s="300"/>
      <c r="W109" s="300"/>
      <c r="X109" s="300"/>
      <c r="Y109" s="298" t="str">
        <f t="shared" ca="1" si="150"/>
        <v xml:space="preserve"> [401-DI</v>
      </c>
      <c r="Z109" s="271" t="str">
        <f t="shared" ca="1" si="133"/>
        <v/>
      </c>
      <c r="AA109" s="271" t="str">
        <f t="shared" ca="1" si="134"/>
        <v/>
      </c>
      <c r="AB109" s="271" t="str">
        <f t="shared" ca="1" si="135"/>
        <v xml:space="preserve"> [401-DI</v>
      </c>
      <c r="AC109" s="129" t="str">
        <f ca="1">SelectionData!C109</f>
        <v>DI</v>
      </c>
      <c r="AD109" s="109">
        <f t="shared" ca="1" si="157"/>
        <v>0</v>
      </c>
      <c r="AE109" s="110">
        <f t="shared" ca="1" si="183"/>
        <v>0</v>
      </c>
      <c r="AF109" s="110">
        <f t="shared" ca="1" si="158"/>
        <v>0</v>
      </c>
      <c r="AG109" s="110">
        <f t="shared" ca="1" si="159"/>
        <v>0</v>
      </c>
      <c r="AH109" s="110">
        <f t="shared" ca="1" si="160"/>
        <v>0</v>
      </c>
      <c r="AI109" s="110">
        <f t="shared" ca="1" si="161"/>
        <v>0</v>
      </c>
      <c r="AJ109" s="110">
        <f t="shared" ca="1" si="162"/>
        <v>0</v>
      </c>
      <c r="AK109" s="110">
        <f t="shared" ca="1" si="163"/>
        <v>0</v>
      </c>
      <c r="AL109" s="110">
        <f t="shared" ca="1" si="164"/>
        <v>0</v>
      </c>
      <c r="AM109" s="110">
        <f t="shared" ca="1" si="184"/>
        <v>0</v>
      </c>
      <c r="AN109" s="110">
        <f t="shared" ca="1" si="185"/>
        <v>0</v>
      </c>
      <c r="AO109" s="110">
        <f t="shared" ca="1" si="165"/>
        <v>0</v>
      </c>
      <c r="AP109" s="111">
        <f t="shared" ca="1" si="166"/>
        <v>0</v>
      </c>
      <c r="AQ109" s="111">
        <f t="shared" ca="1" si="186"/>
        <v>0</v>
      </c>
      <c r="AR109" s="112">
        <f t="shared" ca="1" si="187"/>
        <v>0</v>
      </c>
      <c r="AS109" s="25">
        <f ca="1">IF(AND(SUM(AS$7:AS108)=1, SUM($AR109:AR109)=1,OR($AH109=1,$AG109=1)),1,0)</f>
        <v>0</v>
      </c>
      <c r="AT109" s="25">
        <f ca="1">IF(AND(SUM(AT$7:AT108)=1, SUM($AR109:AS109)=1,OR($AH109=1,$AG109=1)),1,0)</f>
        <v>0</v>
      </c>
      <c r="AU109" s="26">
        <f ca="1">IF(AND(SUM(AU$7:AU108)=1, SUM($AR109:AT109)=1,OR($AH109=1,AF109=1),SUM(AZ$7:AZ108)&lt;2),1,0)</f>
        <v>0</v>
      </c>
      <c r="AV109" s="26">
        <f ca="1">IF(AND(SUM(AV$7:AV108)=1, SUM($AR109:AU109)=1,OR($AI109=1,$AJ109=1,$AH109=1,$AF109=1)),1,0)</f>
        <v>0</v>
      </c>
      <c r="AW109" s="26">
        <f ca="1">IF(AND(SUM(AW$7:AW108)=1, SUM($AR109:AV109)=1,OR($AI109=1,$AJ109=1,$AH109=1,$AF109=1)),1,0)</f>
        <v>0</v>
      </c>
      <c r="AX109" s="26">
        <f ca="1">IF(AND(SUM(AX$7:AX108)=1, SUM($AR109:AW109)=1,OR($AI109=1,$AJ109=1,$AH109=1,$AF109=1)),1,0)</f>
        <v>0</v>
      </c>
      <c r="AY109" s="26">
        <f ca="1">IF(AND(SUM(AY$7:AY108)=1, SUM($AR109:AX109)=1,OR($AI109=1,$AJ109=1,$AH109=1,$AF109=1)),1,0)</f>
        <v>0</v>
      </c>
      <c r="AZ109" s="26">
        <f ca="1">IF(AND(SUM(AZ$7:AZ108)=1, SUM($AR109:AY109)=1,SUM(AU$7:AU108)&lt;2,OR(AI109=1,AJ109=1,AF109=1)),1,0)</f>
        <v>0</v>
      </c>
      <c r="BA109" s="26">
        <f ca="1">IF(AND(SUM(BA$7:BA108)=1,OR($AK109=1)),1,0)</f>
        <v>0</v>
      </c>
      <c r="BB109" s="26">
        <f ca="1">IF(AND(SUM(BB$7:BB108)=1,OR($AD109=1)),1,0)</f>
        <v>0</v>
      </c>
      <c r="BC109" s="27">
        <f ca="1">IF(SUM($AR109:BB109)=1,1,0)</f>
        <v>0</v>
      </c>
      <c r="BD109" s="28" t="str">
        <f t="shared" ca="1" si="167"/>
        <v/>
      </c>
      <c r="BE109" s="26" t="str">
        <f t="shared" ca="1" si="168"/>
        <v/>
      </c>
      <c r="BF109" s="26" t="str">
        <f t="shared" ca="1" si="169"/>
        <v/>
      </c>
      <c r="BG109" s="26" t="str">
        <f t="shared" ca="1" si="170"/>
        <v/>
      </c>
      <c r="BH109" s="26" t="str">
        <f t="shared" ca="1" si="171"/>
        <v/>
      </c>
      <c r="BI109" s="26" t="str">
        <f t="shared" ca="1" si="172"/>
        <v/>
      </c>
      <c r="BJ109" s="26" t="str">
        <f t="shared" ca="1" si="173"/>
        <v/>
      </c>
      <c r="BK109" s="26" t="str">
        <f t="shared" ca="1" si="174"/>
        <v/>
      </c>
      <c r="BL109" s="26" t="str">
        <f t="shared" ca="1" si="175"/>
        <v/>
      </c>
      <c r="BM109" s="26" t="str">
        <f t="shared" ca="1" si="176"/>
        <v/>
      </c>
      <c r="BN109" s="27" t="str">
        <f t="shared" ca="1" si="177"/>
        <v/>
      </c>
      <c r="BO109" s="284" t="str">
        <f t="shared" ca="1" si="141"/>
        <v/>
      </c>
      <c r="BP109" s="167" t="str">
        <f t="shared" ca="1" si="142"/>
        <v/>
      </c>
      <c r="BQ109" s="167" t="str">
        <f t="shared" ca="1" si="143"/>
        <v/>
      </c>
      <c r="BR109" s="167" t="str">
        <f t="shared" ca="1" si="144"/>
        <v/>
      </c>
      <c r="BS109" s="167" t="str">
        <f t="shared" ca="1" si="145"/>
        <v/>
      </c>
      <c r="BT109" s="167" t="str">
        <f t="shared" ca="1" si="146"/>
        <v/>
      </c>
      <c r="BU109" s="167" t="str">
        <f t="shared" ca="1" si="147"/>
        <v/>
      </c>
      <c r="BV109" s="167" t="str">
        <f t="shared" ca="1" si="148"/>
        <v/>
      </c>
      <c r="BW109" s="32" t="str">
        <f t="shared" ca="1" si="149"/>
        <v/>
      </c>
      <c r="BX109" s="130"/>
      <c r="BY109" s="73"/>
      <c r="BZ109" s="73" t="str">
        <f t="shared" ca="1" si="153"/>
        <v/>
      </c>
      <c r="CA109" s="252" t="str">
        <f t="shared" ca="1" si="154"/>
        <v/>
      </c>
      <c r="CB109" s="252" t="str">
        <f t="shared" ca="1" si="155"/>
        <v/>
      </c>
      <c r="CC109" s="252" t="str">
        <f t="shared" ca="1" si="156"/>
        <v/>
      </c>
      <c r="CD109" s="94"/>
      <c r="CE109" s="92">
        <f ca="1">'Product Codes'!G102</f>
        <v>0</v>
      </c>
      <c r="CF109" s="73"/>
      <c r="CG109" s="73"/>
      <c r="CH109" s="73"/>
      <c r="CI109" s="132"/>
      <c r="CJ109" s="132"/>
      <c r="CK109" s="132"/>
      <c r="CL109" s="132"/>
      <c r="CM109" s="132"/>
      <c r="CN109" s="132"/>
      <c r="CO109" s="132"/>
      <c r="CP109" s="132"/>
      <c r="CQ109" s="132"/>
      <c r="CR109" s="132"/>
      <c r="CS109" s="132"/>
      <c r="CT109" s="132"/>
      <c r="CU109" s="132"/>
      <c r="CV109" s="132"/>
      <c r="CW109" s="132"/>
      <c r="CX109" s="132"/>
      <c r="CY109" s="132"/>
      <c r="CZ109" s="132"/>
      <c r="DA109" s="132"/>
      <c r="DB109" s="132"/>
      <c r="DC109" s="132"/>
      <c r="DD109" s="132"/>
      <c r="DE109" s="132"/>
      <c r="DF109" s="132"/>
      <c r="DG109" s="132"/>
      <c r="DH109" s="132"/>
      <c r="DI109" s="132"/>
      <c r="DJ109" s="132"/>
      <c r="DK109" s="132"/>
      <c r="DL109" s="132"/>
      <c r="DM109" s="132"/>
      <c r="DN109" s="132"/>
      <c r="DO109" s="132"/>
      <c r="DP109" s="132"/>
      <c r="DQ109" s="132"/>
      <c r="DR109" s="132"/>
      <c r="DS109" s="132"/>
      <c r="DT109" s="132"/>
      <c r="DU109" s="132"/>
      <c r="DV109" s="132"/>
      <c r="DW109" s="132"/>
      <c r="DX109" s="132"/>
      <c r="DY109" s="132"/>
      <c r="DZ109" s="132"/>
      <c r="EA109" s="132"/>
      <c r="EB109" s="132"/>
      <c r="EC109" s="132"/>
      <c r="ED109" s="132"/>
      <c r="EE109" s="132"/>
      <c r="EF109" s="132"/>
      <c r="EG109" s="132"/>
      <c r="EH109" s="132"/>
      <c r="EI109" s="132"/>
      <c r="EJ109" s="132"/>
      <c r="EK109" s="132"/>
      <c r="EL109" s="132"/>
      <c r="EM109" s="132"/>
      <c r="EN109" s="132"/>
      <c r="EO109" s="132"/>
      <c r="EP109" s="132"/>
      <c r="EQ109" s="132"/>
      <c r="ER109" s="132"/>
      <c r="ES109" s="132"/>
      <c r="ET109" s="132"/>
      <c r="EU109" s="132"/>
      <c r="EV109" s="132"/>
      <c r="EW109" s="132"/>
      <c r="EX109" s="132"/>
      <c r="EY109" s="132"/>
      <c r="EZ109" s="132"/>
      <c r="FA109" s="132"/>
      <c r="FB109" s="132"/>
      <c r="FC109" s="132"/>
      <c r="FD109" s="132"/>
      <c r="FE109" s="132"/>
      <c r="FF109" s="132"/>
      <c r="FG109" s="132"/>
      <c r="FH109" s="132"/>
      <c r="FI109" s="132"/>
      <c r="FJ109" s="132"/>
      <c r="FK109" s="132"/>
      <c r="FL109" s="132"/>
      <c r="FM109" s="132"/>
      <c r="FN109" s="132"/>
      <c r="FO109" s="132"/>
      <c r="FP109" s="132"/>
      <c r="FQ109" s="132"/>
      <c r="FR109" s="132"/>
      <c r="FS109" s="132"/>
      <c r="FT109" s="132"/>
      <c r="FU109" s="132"/>
      <c r="FV109" s="132"/>
    </row>
    <row r="110" spans="1:178" s="131" customFormat="1" ht="15" customHeight="1" thickBot="1" x14ac:dyDescent="0.3">
      <c r="A110" s="73"/>
      <c r="B110" s="94"/>
      <c r="C110" s="234" t="str">
        <f ca="1">CONCATENATE(SelectionData!D110,N110)</f>
        <v>Poissa Ohjaus (DI)</v>
      </c>
      <c r="D110" s="118" t="s">
        <v>50</v>
      </c>
      <c r="E110" s="55" t="str">
        <f t="shared" si="120"/>
        <v>€</v>
      </c>
      <c r="F110" s="123" t="str">
        <f t="shared" ca="1" si="151"/>
        <v/>
      </c>
      <c r="G110" s="200"/>
      <c r="H110" s="200"/>
      <c r="I110" s="123" t="str">
        <f t="shared" si="152"/>
        <v>-</v>
      </c>
      <c r="J110" s="107"/>
      <c r="K110" s="75"/>
      <c r="L110" s="95"/>
      <c r="M110" s="95" t="str">
        <f t="shared" si="178"/>
        <v>-</v>
      </c>
      <c r="N110" s="95" t="str">
        <f>""</f>
        <v/>
      </c>
      <c r="O110" s="95" t="str">
        <f t="shared" si="131"/>
        <v/>
      </c>
      <c r="P110" s="95" t="str">
        <f t="shared" ca="1" si="179"/>
        <v/>
      </c>
      <c r="Q110" s="80" t="str">
        <f t="shared" ca="1" si="180"/>
        <v/>
      </c>
      <c r="R110" s="80" t="str">
        <f t="shared" ca="1" si="181"/>
        <v/>
      </c>
      <c r="S110" s="96" t="str">
        <f t="shared" si="182"/>
        <v/>
      </c>
      <c r="T110" s="97" t="str">
        <f t="shared" si="126"/>
        <v/>
      </c>
      <c r="U110" s="95" t="str">
        <f>""</f>
        <v/>
      </c>
      <c r="V110" s="300"/>
      <c r="W110" s="300"/>
      <c r="X110" s="300"/>
      <c r="Y110" s="298" t="str">
        <f t="shared" ca="1" si="150"/>
        <v xml:space="preserve"> [401-DI</v>
      </c>
      <c r="Z110" s="271" t="str">
        <f t="shared" ca="1" si="133"/>
        <v/>
      </c>
      <c r="AA110" s="271" t="str">
        <f t="shared" ca="1" si="134"/>
        <v/>
      </c>
      <c r="AB110" s="271" t="str">
        <f t="shared" ca="1" si="135"/>
        <v xml:space="preserve"> [401-DI</v>
      </c>
      <c r="AC110" s="129" t="str">
        <f ca="1">SelectionData!C110</f>
        <v>DI</v>
      </c>
      <c r="AD110" s="109">
        <f t="shared" ca="1" si="157"/>
        <v>0</v>
      </c>
      <c r="AE110" s="110">
        <f t="shared" ca="1" si="183"/>
        <v>0</v>
      </c>
      <c r="AF110" s="110">
        <f t="shared" ca="1" si="158"/>
        <v>0</v>
      </c>
      <c r="AG110" s="110">
        <f t="shared" ca="1" si="159"/>
        <v>0</v>
      </c>
      <c r="AH110" s="110">
        <f t="shared" ca="1" si="160"/>
        <v>0</v>
      </c>
      <c r="AI110" s="110">
        <f t="shared" ca="1" si="161"/>
        <v>0</v>
      </c>
      <c r="AJ110" s="110">
        <f t="shared" ca="1" si="162"/>
        <v>0</v>
      </c>
      <c r="AK110" s="110">
        <f t="shared" ca="1" si="163"/>
        <v>0</v>
      </c>
      <c r="AL110" s="110">
        <f t="shared" ca="1" si="164"/>
        <v>0</v>
      </c>
      <c r="AM110" s="110">
        <f t="shared" ca="1" si="184"/>
        <v>0</v>
      </c>
      <c r="AN110" s="110">
        <f t="shared" ca="1" si="185"/>
        <v>0</v>
      </c>
      <c r="AO110" s="110">
        <f t="shared" ca="1" si="165"/>
        <v>0</v>
      </c>
      <c r="AP110" s="111">
        <f t="shared" ca="1" si="166"/>
        <v>0</v>
      </c>
      <c r="AQ110" s="111">
        <f t="shared" ca="1" si="186"/>
        <v>0</v>
      </c>
      <c r="AR110" s="112">
        <f t="shared" ca="1" si="187"/>
        <v>0</v>
      </c>
      <c r="AS110" s="25">
        <f ca="1">IF(AND(SUM(AS$7:AS109)=1, SUM($AR110:AR110)=1,OR($AH110=1,$AG110=1)),1,0)</f>
        <v>0</v>
      </c>
      <c r="AT110" s="25">
        <f ca="1">IF(AND(SUM(AT$7:AT109)=1, SUM($AR110:AS110)=1,OR($AH110=1,$AG110=1)),1,0)</f>
        <v>0</v>
      </c>
      <c r="AU110" s="26">
        <f ca="1">IF(AND(SUM(AU$7:AU109)=1, SUM($AR110:AT110)=1,OR($AH110=1,AF110=1),SUM(AZ$7:AZ109)&lt;2),1,0)</f>
        <v>0</v>
      </c>
      <c r="AV110" s="26">
        <f ca="1">IF(AND(SUM(AV$7:AV109)=1, SUM($AR110:AU110)=1,OR($AI110=1,$AJ110=1,$AH110=1,$AF110=1)),1,0)</f>
        <v>0</v>
      </c>
      <c r="AW110" s="26">
        <f ca="1">IF(AND(SUM(AW$7:AW109)=1, SUM($AR110:AV110)=1,OR($AI110=1,$AJ110=1,$AH110=1,$AF110=1)),1,0)</f>
        <v>0</v>
      </c>
      <c r="AX110" s="26">
        <f ca="1">IF(AND(SUM(AX$7:AX109)=1, SUM($AR110:AW110)=1,OR($AI110=1,$AJ110=1,$AH110=1,$AF110=1)),1,0)</f>
        <v>0</v>
      </c>
      <c r="AY110" s="26">
        <f ca="1">IF(AND(SUM(AY$7:AY109)=1, SUM($AR110:AX110)=1,OR($AI110=1,$AJ110=1,$AH110=1,$AF110=1)),1,0)</f>
        <v>0</v>
      </c>
      <c r="AZ110" s="26">
        <f ca="1">IF(AND(SUM(AZ$7:AZ109)=1, SUM($AR110:AY110)=1,SUM(AU$7:AU109)&lt;2,OR(AI110=1,AJ110=1,AF110=1)),1,0)</f>
        <v>0</v>
      </c>
      <c r="BA110" s="26">
        <f ca="1">IF(AND(SUM(BA$7:BA109)=1,OR($AK110=1)),1,0)</f>
        <v>0</v>
      </c>
      <c r="BB110" s="26">
        <f ca="1">IF(AND(SUM(BB$7:BB109)=1,OR($AD110=1)),1,0)</f>
        <v>0</v>
      </c>
      <c r="BC110" s="27">
        <f ca="1">IF(SUM($AR110:BB110)=1,1,0)</f>
        <v>0</v>
      </c>
      <c r="BD110" s="28" t="str">
        <f t="shared" ca="1" si="167"/>
        <v/>
      </c>
      <c r="BE110" s="26" t="str">
        <f t="shared" ca="1" si="168"/>
        <v/>
      </c>
      <c r="BF110" s="26" t="str">
        <f t="shared" ca="1" si="169"/>
        <v/>
      </c>
      <c r="BG110" s="26" t="str">
        <f t="shared" ca="1" si="170"/>
        <v/>
      </c>
      <c r="BH110" s="26" t="str">
        <f t="shared" ca="1" si="171"/>
        <v/>
      </c>
      <c r="BI110" s="26" t="str">
        <f t="shared" ca="1" si="172"/>
        <v/>
      </c>
      <c r="BJ110" s="26" t="str">
        <f t="shared" ca="1" si="173"/>
        <v/>
      </c>
      <c r="BK110" s="26" t="str">
        <f t="shared" ca="1" si="174"/>
        <v/>
      </c>
      <c r="BL110" s="26" t="str">
        <f t="shared" ca="1" si="175"/>
        <v/>
      </c>
      <c r="BM110" s="26" t="str">
        <f t="shared" ca="1" si="176"/>
        <v/>
      </c>
      <c r="BN110" s="27" t="str">
        <f t="shared" ca="1" si="177"/>
        <v/>
      </c>
      <c r="BO110" s="284" t="str">
        <f t="shared" ca="1" si="141"/>
        <v/>
      </c>
      <c r="BP110" s="167" t="str">
        <f t="shared" ca="1" si="142"/>
        <v/>
      </c>
      <c r="BQ110" s="167" t="str">
        <f t="shared" ca="1" si="143"/>
        <v/>
      </c>
      <c r="BR110" s="167" t="str">
        <f t="shared" ca="1" si="144"/>
        <v/>
      </c>
      <c r="BS110" s="167" t="str">
        <f t="shared" ca="1" si="145"/>
        <v/>
      </c>
      <c r="BT110" s="167" t="str">
        <f t="shared" ca="1" si="146"/>
        <v/>
      </c>
      <c r="BU110" s="167" t="str">
        <f t="shared" ca="1" si="147"/>
        <v/>
      </c>
      <c r="BV110" s="167" t="str">
        <f t="shared" ca="1" si="148"/>
        <v/>
      </c>
      <c r="BW110" s="32" t="str">
        <f t="shared" ca="1" si="149"/>
        <v/>
      </c>
      <c r="BX110" s="130"/>
      <c r="BY110" s="73"/>
      <c r="BZ110" s="73" t="str">
        <f t="shared" ca="1" si="153"/>
        <v/>
      </c>
      <c r="CA110" s="252" t="str">
        <f t="shared" ca="1" si="154"/>
        <v/>
      </c>
      <c r="CB110" s="252" t="str">
        <f t="shared" ca="1" si="155"/>
        <v/>
      </c>
      <c r="CC110" s="252" t="str">
        <f t="shared" ca="1" si="156"/>
        <v/>
      </c>
      <c r="CD110" s="94"/>
      <c r="CE110" s="92">
        <f ca="1">'Product Codes'!G103</f>
        <v>0</v>
      </c>
      <c r="CF110" s="73"/>
      <c r="CG110" s="73"/>
      <c r="CH110" s="73"/>
      <c r="CI110" s="132"/>
      <c r="CJ110" s="132"/>
      <c r="CK110" s="132"/>
      <c r="CL110" s="132"/>
      <c r="CM110" s="132"/>
      <c r="CN110" s="132"/>
      <c r="CO110" s="132"/>
      <c r="CP110" s="132"/>
      <c r="CQ110" s="132"/>
      <c r="CR110" s="132"/>
      <c r="CS110" s="132"/>
      <c r="CT110" s="132"/>
      <c r="CU110" s="132"/>
      <c r="CV110" s="132"/>
      <c r="CW110" s="132"/>
      <c r="CX110" s="132"/>
      <c r="CY110" s="132"/>
      <c r="CZ110" s="132"/>
      <c r="DA110" s="132"/>
      <c r="DB110" s="132"/>
      <c r="DC110" s="132"/>
      <c r="DD110" s="132"/>
      <c r="DE110" s="132"/>
      <c r="DF110" s="132"/>
      <c r="DG110" s="132"/>
      <c r="DH110" s="132"/>
      <c r="DI110" s="132"/>
      <c r="DJ110" s="132"/>
      <c r="DK110" s="132"/>
      <c r="DL110" s="132"/>
      <c r="DM110" s="132"/>
      <c r="DN110" s="132"/>
      <c r="DO110" s="132"/>
      <c r="DP110" s="132"/>
      <c r="DQ110" s="132"/>
      <c r="DR110" s="132"/>
      <c r="DS110" s="132"/>
      <c r="DT110" s="132"/>
      <c r="DU110" s="132"/>
      <c r="DV110" s="132"/>
      <c r="DW110" s="132"/>
      <c r="DX110" s="132"/>
      <c r="DY110" s="132"/>
      <c r="DZ110" s="132"/>
      <c r="EA110" s="132"/>
      <c r="EB110" s="132"/>
      <c r="EC110" s="132"/>
      <c r="ED110" s="132"/>
      <c r="EE110" s="132"/>
      <c r="EF110" s="132"/>
      <c r="EG110" s="132"/>
      <c r="EH110" s="132"/>
      <c r="EI110" s="132"/>
      <c r="EJ110" s="132"/>
      <c r="EK110" s="132"/>
      <c r="EL110" s="132"/>
      <c r="EM110" s="132"/>
      <c r="EN110" s="132"/>
      <c r="EO110" s="132"/>
      <c r="EP110" s="132"/>
      <c r="EQ110" s="132"/>
      <c r="ER110" s="132"/>
      <c r="ES110" s="132"/>
      <c r="ET110" s="132"/>
      <c r="EU110" s="132"/>
      <c r="EV110" s="132"/>
      <c r="EW110" s="132"/>
      <c r="EX110" s="132"/>
      <c r="EY110" s="132"/>
      <c r="EZ110" s="132"/>
      <c r="FA110" s="132"/>
      <c r="FB110" s="132"/>
      <c r="FC110" s="132"/>
      <c r="FD110" s="132"/>
      <c r="FE110" s="132"/>
      <c r="FF110" s="132"/>
      <c r="FG110" s="132"/>
      <c r="FH110" s="132"/>
      <c r="FI110" s="132"/>
      <c r="FJ110" s="132"/>
      <c r="FK110" s="132"/>
      <c r="FL110" s="132"/>
      <c r="FM110" s="132"/>
      <c r="FN110" s="132"/>
      <c r="FO110" s="132"/>
      <c r="FP110" s="132"/>
      <c r="FQ110" s="132"/>
      <c r="FR110" s="132"/>
      <c r="FS110" s="132"/>
      <c r="FT110" s="132"/>
      <c r="FU110" s="132"/>
      <c r="FV110" s="132"/>
    </row>
    <row r="111" spans="1:178" s="131" customFormat="1" ht="15.75" thickBot="1" x14ac:dyDescent="0.3">
      <c r="A111" s="73"/>
      <c r="B111" s="94"/>
      <c r="C111" s="232" t="str">
        <f ca="1">CONCATENATE(SelectionData!D111,N111)</f>
        <v>Hätäseis (kuitattava Paneelilta) Ohjaus (DI)</v>
      </c>
      <c r="D111" s="118" t="s">
        <v>50</v>
      </c>
      <c r="E111" s="119" t="str">
        <f t="shared" ref="E111:E140" si="188">HYPERLINK("#"&amp;ADDRESS(ROW(),COLUMN()-1),CHAR(128))</f>
        <v>€</v>
      </c>
      <c r="F111" s="245" t="str">
        <f t="shared" ca="1" si="151"/>
        <v/>
      </c>
      <c r="G111" s="208"/>
      <c r="H111" s="208"/>
      <c r="I111" s="245" t="str">
        <f t="shared" ca="1" si="152"/>
        <v>-</v>
      </c>
      <c r="J111" s="107"/>
      <c r="K111" s="75"/>
      <c r="L111" s="95"/>
      <c r="M111" s="95" t="str">
        <f t="shared" ca="1" si="178"/>
        <v>-</v>
      </c>
      <c r="N111" s="116" t="str">
        <f ca="1">IF(AND($D$10&lt;&gt;"-",$D$10&lt;&gt;SelectionData!$G$10,$D$10&lt;&gt;SelectionData!$J$10),N$2,"")</f>
        <v/>
      </c>
      <c r="O111" s="95" t="str">
        <f t="shared" si="131"/>
        <v/>
      </c>
      <c r="P111" s="95" t="str">
        <f t="shared" ca="1" si="179"/>
        <v/>
      </c>
      <c r="Q111" s="80" t="str">
        <f t="shared" ca="1" si="180"/>
        <v/>
      </c>
      <c r="R111" s="80" t="str">
        <f t="shared" ca="1" si="181"/>
        <v/>
      </c>
      <c r="S111" s="96" t="str">
        <f t="shared" si="182"/>
        <v/>
      </c>
      <c r="T111" s="97" t="str">
        <f t="shared" si="126"/>
        <v/>
      </c>
      <c r="U111" s="95" t="str">
        <f>""</f>
        <v/>
      </c>
      <c r="V111" s="300"/>
      <c r="W111" s="300"/>
      <c r="X111" s="300"/>
      <c r="Y111" s="298" t="str">
        <f t="shared" ca="1" si="150"/>
        <v xml:space="preserve"> [401-DI</v>
      </c>
      <c r="Z111" s="271" t="str">
        <f t="shared" ca="1" si="133"/>
        <v/>
      </c>
      <c r="AA111" s="271" t="str">
        <f t="shared" ca="1" si="134"/>
        <v/>
      </c>
      <c r="AB111" s="271" t="str">
        <f t="shared" ca="1" si="135"/>
        <v xml:space="preserve"> [401-DI</v>
      </c>
      <c r="AC111" s="129" t="str">
        <f ca="1">SelectionData!C111</f>
        <v>DI</v>
      </c>
      <c r="AD111" s="109">
        <f t="shared" ca="1" si="157"/>
        <v>0</v>
      </c>
      <c r="AE111" s="110">
        <f t="shared" ca="1" si="183"/>
        <v>0</v>
      </c>
      <c r="AF111" s="110">
        <f t="shared" ca="1" si="158"/>
        <v>0</v>
      </c>
      <c r="AG111" s="110">
        <f t="shared" ca="1" si="159"/>
        <v>0</v>
      </c>
      <c r="AH111" s="110">
        <f t="shared" ca="1" si="160"/>
        <v>0</v>
      </c>
      <c r="AI111" s="110">
        <f t="shared" ca="1" si="161"/>
        <v>0</v>
      </c>
      <c r="AJ111" s="110">
        <f t="shared" ca="1" si="162"/>
        <v>0</v>
      </c>
      <c r="AK111" s="110">
        <f t="shared" ca="1" si="163"/>
        <v>0</v>
      </c>
      <c r="AL111" s="110">
        <f t="shared" ca="1" si="164"/>
        <v>0</v>
      </c>
      <c r="AM111" s="110">
        <f t="shared" ca="1" si="184"/>
        <v>0</v>
      </c>
      <c r="AN111" s="110">
        <f t="shared" ca="1" si="185"/>
        <v>0</v>
      </c>
      <c r="AO111" s="110">
        <f t="shared" ca="1" si="165"/>
        <v>0</v>
      </c>
      <c r="AP111" s="111">
        <f t="shared" ca="1" si="166"/>
        <v>0</v>
      </c>
      <c r="AQ111" s="111">
        <f t="shared" ca="1" si="186"/>
        <v>0</v>
      </c>
      <c r="AR111" s="112">
        <f t="shared" ca="1" si="187"/>
        <v>0</v>
      </c>
      <c r="AS111" s="25">
        <f ca="1">IF(AND(SUM(AS$7:AS110)=1, SUM($AR111:AR111)=1,OR($AH111=1,$AG111=1)),1,0)</f>
        <v>0</v>
      </c>
      <c r="AT111" s="25">
        <f ca="1">IF(AND(SUM(AT$7:AT110)=1, SUM($AR111:AS111)=1,OR($AH111=1,$AG111=1)),1,0)</f>
        <v>0</v>
      </c>
      <c r="AU111" s="26">
        <f ca="1">IF(AND(SUM(AU$7:AU110)=1, SUM($AR111:AT111)=1,OR($AH111=1,AF111=1),SUM(AZ$7:AZ110)&lt;2),1,0)</f>
        <v>0</v>
      </c>
      <c r="AV111" s="26">
        <f ca="1">IF(AND(SUM(AV$7:AV110)=1, SUM($AR111:AU111)=1,OR($AI111=1,$AJ111=1,$AH111=1,$AF111=1)),1,0)</f>
        <v>0</v>
      </c>
      <c r="AW111" s="26">
        <f ca="1">IF(AND(SUM(AW$7:AW110)=1, SUM($AR111:AV111)=1,OR($AI111=1,$AJ111=1,$AH111=1,$AF111=1)),1,0)</f>
        <v>0</v>
      </c>
      <c r="AX111" s="26">
        <f ca="1">IF(AND(SUM(AX$7:AX110)=1, SUM($AR111:AW111)=1,OR($AI111=1,$AJ111=1,$AH111=1,$AF111=1)),1,0)</f>
        <v>0</v>
      </c>
      <c r="AY111" s="26">
        <f ca="1">IF(AND(SUM(AY$7:AY110)=1, SUM($AR111:AX111)=1,OR($AI111=1,$AJ111=1,$AH111=1,$AF111=1)),1,0)</f>
        <v>0</v>
      </c>
      <c r="AZ111" s="26">
        <f ca="1">IF(AND(SUM(AZ$7:AZ110)=1, SUM($AR111:AY111)=1,SUM(AU$7:AU110)&lt;2,OR(AI111=1,AJ111=1,AF111=1)),1,0)</f>
        <v>0</v>
      </c>
      <c r="BA111" s="26">
        <f ca="1">IF(AND(SUM(BA$7:BA110)=1,OR($AK111=1)),1,0)</f>
        <v>0</v>
      </c>
      <c r="BB111" s="26">
        <f ca="1">IF(AND(SUM(BB$7:BB110)=1,OR($AD111=1)),1,0)</f>
        <v>0</v>
      </c>
      <c r="BC111" s="27">
        <f ca="1">IF(SUM($AR111:BB111)=1,1,0)</f>
        <v>0</v>
      </c>
      <c r="BD111" s="28" t="str">
        <f t="shared" ca="1" si="167"/>
        <v/>
      </c>
      <c r="BE111" s="26" t="str">
        <f t="shared" ca="1" si="168"/>
        <v/>
      </c>
      <c r="BF111" s="26" t="str">
        <f t="shared" ca="1" si="169"/>
        <v/>
      </c>
      <c r="BG111" s="26" t="str">
        <f t="shared" ca="1" si="170"/>
        <v/>
      </c>
      <c r="BH111" s="26" t="str">
        <f t="shared" ca="1" si="171"/>
        <v/>
      </c>
      <c r="BI111" s="26" t="str">
        <f t="shared" ca="1" si="172"/>
        <v/>
      </c>
      <c r="BJ111" s="26" t="str">
        <f t="shared" ca="1" si="173"/>
        <v/>
      </c>
      <c r="BK111" s="26" t="str">
        <f t="shared" ca="1" si="174"/>
        <v/>
      </c>
      <c r="BL111" s="26" t="str">
        <f t="shared" ca="1" si="175"/>
        <v/>
      </c>
      <c r="BM111" s="26" t="str">
        <f t="shared" ca="1" si="176"/>
        <v/>
      </c>
      <c r="BN111" s="27" t="str">
        <f t="shared" ca="1" si="177"/>
        <v/>
      </c>
      <c r="BO111" s="284" t="str">
        <f t="shared" ca="1" si="141"/>
        <v/>
      </c>
      <c r="BP111" s="167" t="str">
        <f t="shared" ca="1" si="142"/>
        <v/>
      </c>
      <c r="BQ111" s="167" t="str">
        <f t="shared" ca="1" si="143"/>
        <v/>
      </c>
      <c r="BR111" s="167" t="str">
        <f t="shared" ca="1" si="144"/>
        <v/>
      </c>
      <c r="BS111" s="167" t="str">
        <f t="shared" ca="1" si="145"/>
        <v/>
      </c>
      <c r="BT111" s="167" t="str">
        <f t="shared" ca="1" si="146"/>
        <v/>
      </c>
      <c r="BU111" s="167" t="str">
        <f t="shared" ca="1" si="147"/>
        <v/>
      </c>
      <c r="BV111" s="167" t="str">
        <f t="shared" ca="1" si="148"/>
        <v/>
      </c>
      <c r="BW111" s="32" t="str">
        <f t="shared" ca="1" si="149"/>
        <v/>
      </c>
      <c r="BX111" s="130"/>
      <c r="BY111" s="73"/>
      <c r="BZ111" s="73" t="str">
        <f t="shared" ca="1" si="153"/>
        <v/>
      </c>
      <c r="CA111" s="252" t="str">
        <f t="shared" ca="1" si="154"/>
        <v/>
      </c>
      <c r="CB111" s="252" t="str">
        <f t="shared" ca="1" si="155"/>
        <v/>
      </c>
      <c r="CC111" s="252" t="str">
        <f t="shared" ca="1" si="156"/>
        <v/>
      </c>
      <c r="CD111" s="94"/>
      <c r="CE111" s="92">
        <f ca="1">'Product Codes'!G104</f>
        <v>0</v>
      </c>
      <c r="CF111" s="73"/>
      <c r="CG111" s="73"/>
      <c r="CH111" s="73"/>
      <c r="CI111" s="132"/>
      <c r="CJ111" s="132"/>
      <c r="CK111" s="132"/>
      <c r="CL111" s="132"/>
      <c r="CM111" s="132"/>
      <c r="CN111" s="132"/>
      <c r="CO111" s="132"/>
      <c r="CP111" s="132"/>
      <c r="CQ111" s="132"/>
      <c r="CR111" s="132"/>
      <c r="CS111" s="132"/>
      <c r="CT111" s="132"/>
      <c r="CU111" s="132"/>
      <c r="CV111" s="132"/>
      <c r="CW111" s="132"/>
      <c r="CX111" s="132"/>
      <c r="CY111" s="132"/>
      <c r="CZ111" s="132"/>
      <c r="DA111" s="132"/>
      <c r="DB111" s="132"/>
      <c r="DC111" s="132"/>
      <c r="DD111" s="132"/>
      <c r="DE111" s="132"/>
      <c r="DF111" s="132"/>
      <c r="DG111" s="132"/>
      <c r="DH111" s="132"/>
      <c r="DI111" s="132"/>
      <c r="DJ111" s="132"/>
      <c r="DK111" s="132"/>
      <c r="DL111" s="132"/>
      <c r="DM111" s="132"/>
      <c r="DN111" s="132"/>
      <c r="DO111" s="132"/>
      <c r="DP111" s="132"/>
      <c r="DQ111" s="132"/>
      <c r="DR111" s="132"/>
      <c r="DS111" s="132"/>
      <c r="DT111" s="132"/>
      <c r="DU111" s="132"/>
      <c r="DV111" s="132"/>
      <c r="DW111" s="132"/>
      <c r="DX111" s="132"/>
      <c r="DY111" s="132"/>
      <c r="DZ111" s="132"/>
      <c r="EA111" s="132"/>
      <c r="EB111" s="132"/>
      <c r="EC111" s="132"/>
      <c r="ED111" s="132"/>
      <c r="EE111" s="132"/>
      <c r="EF111" s="132"/>
      <c r="EG111" s="132"/>
      <c r="EH111" s="132"/>
      <c r="EI111" s="132"/>
      <c r="EJ111" s="132"/>
      <c r="EK111" s="132"/>
      <c r="EL111" s="132"/>
      <c r="EM111" s="132"/>
      <c r="EN111" s="132"/>
      <c r="EO111" s="132"/>
      <c r="EP111" s="132"/>
      <c r="EQ111" s="132"/>
      <c r="ER111" s="132"/>
      <c r="ES111" s="132"/>
      <c r="ET111" s="132"/>
      <c r="EU111" s="132"/>
      <c r="EV111" s="132"/>
      <c r="EW111" s="132"/>
      <c r="EX111" s="132"/>
      <c r="EY111" s="132"/>
      <c r="EZ111" s="132"/>
      <c r="FA111" s="132"/>
      <c r="FB111" s="132"/>
      <c r="FC111" s="132"/>
      <c r="FD111" s="132"/>
      <c r="FE111" s="132"/>
      <c r="FF111" s="132"/>
      <c r="FG111" s="132"/>
      <c r="FH111" s="132"/>
      <c r="FI111" s="132"/>
      <c r="FJ111" s="132"/>
      <c r="FK111" s="132"/>
      <c r="FL111" s="132"/>
      <c r="FM111" s="132"/>
      <c r="FN111" s="132"/>
      <c r="FO111" s="132"/>
      <c r="FP111" s="132"/>
      <c r="FQ111" s="132"/>
      <c r="FR111" s="132"/>
      <c r="FS111" s="132"/>
      <c r="FT111" s="132"/>
      <c r="FU111" s="132"/>
      <c r="FV111" s="132"/>
    </row>
    <row r="112" spans="1:178" s="131" customFormat="1" ht="15" hidden="1" customHeight="1" thickBot="1" x14ac:dyDescent="0.3">
      <c r="A112" s="73"/>
      <c r="B112" s="94"/>
      <c r="C112" s="244" t="str">
        <f ca="1">CONCATENATE(SelectionData!D112,N112)</f>
        <v>0</v>
      </c>
      <c r="D112" s="120" t="s">
        <v>50</v>
      </c>
      <c r="E112" s="127" t="str">
        <f t="shared" si="188"/>
        <v>€</v>
      </c>
      <c r="F112" s="244" t="str">
        <f t="shared" ca="1" si="151"/>
        <v/>
      </c>
      <c r="G112" s="211"/>
      <c r="H112" s="211"/>
      <c r="I112" s="244" t="str">
        <f t="shared" si="152"/>
        <v>-</v>
      </c>
      <c r="J112" s="107"/>
      <c r="K112" s="75"/>
      <c r="L112" s="95"/>
      <c r="M112" s="95" t="str">
        <f t="shared" si="178"/>
        <v>-</v>
      </c>
      <c r="N112" s="95" t="str">
        <f>""</f>
        <v/>
      </c>
      <c r="O112" s="95" t="str">
        <f t="shared" si="131"/>
        <v/>
      </c>
      <c r="P112" s="95" t="str">
        <f t="shared" ca="1" si="179"/>
        <v/>
      </c>
      <c r="Q112" s="80" t="str">
        <f t="shared" ca="1" si="180"/>
        <v/>
      </c>
      <c r="R112" s="80" t="str">
        <f t="shared" ref="R112:R140" ca="1" si="189" xml:space="preserve"> IF(AND(OR($F112=$AU$6,$F112=$AZ$6,$F112=$BA$6,$F112=$AV$6,$F112=$AW$6),SEM_NEEDED&gt;0),1,"")</f>
        <v/>
      </c>
      <c r="S112" s="96" t="str">
        <f t="shared" si="182"/>
        <v/>
      </c>
      <c r="T112" s="97" t="str">
        <f t="shared" si="126"/>
        <v/>
      </c>
      <c r="U112" s="95" t="str">
        <f>""</f>
        <v/>
      </c>
      <c r="V112" s="269"/>
      <c r="W112" s="295"/>
      <c r="X112" s="295"/>
      <c r="Y112" s="298" t="str">
        <f t="shared" ca="1" si="150"/>
        <v/>
      </c>
      <c r="Z112" s="271" t="str">
        <f t="shared" ca="1" si="133"/>
        <v/>
      </c>
      <c r="AA112" s="271" t="str">
        <f t="shared" ca="1" si="134"/>
        <v/>
      </c>
      <c r="AB112" s="271" t="str">
        <f t="shared" ca="1" si="135"/>
        <v/>
      </c>
      <c r="AC112" s="129">
        <f ca="1">SelectionData!C112</f>
        <v>0</v>
      </c>
      <c r="AD112" s="109">
        <f t="shared" ca="1" si="157"/>
        <v>0</v>
      </c>
      <c r="AE112" s="110">
        <f t="shared" ca="1" si="183"/>
        <v>0</v>
      </c>
      <c r="AF112" s="110">
        <f t="shared" ca="1" si="158"/>
        <v>0</v>
      </c>
      <c r="AG112" s="110">
        <f t="shared" ca="1" si="159"/>
        <v>0</v>
      </c>
      <c r="AH112" s="110">
        <f t="shared" ca="1" si="160"/>
        <v>0</v>
      </c>
      <c r="AI112" s="110">
        <f t="shared" ca="1" si="161"/>
        <v>0</v>
      </c>
      <c r="AJ112" s="110">
        <f t="shared" ca="1" si="162"/>
        <v>0</v>
      </c>
      <c r="AK112" s="110">
        <f t="shared" ca="1" si="163"/>
        <v>0</v>
      </c>
      <c r="AL112" s="110">
        <f t="shared" ca="1" si="164"/>
        <v>0</v>
      </c>
      <c r="AM112" s="110">
        <f t="shared" ca="1" si="184"/>
        <v>0</v>
      </c>
      <c r="AN112" s="110">
        <f t="shared" ca="1" si="185"/>
        <v>0</v>
      </c>
      <c r="AO112" s="110">
        <f t="shared" ca="1" si="165"/>
        <v>0</v>
      </c>
      <c r="AP112" s="111">
        <f t="shared" ca="1" si="166"/>
        <v>0</v>
      </c>
      <c r="AQ112" s="111">
        <f t="shared" ca="1" si="186"/>
        <v>0</v>
      </c>
      <c r="AR112" s="112">
        <f t="shared" ca="1" si="187"/>
        <v>0</v>
      </c>
      <c r="AS112" s="25">
        <f ca="1">IF(AND(SUM(AS$7:AS111)=1, SUM($AR112:AR112)=1,OR($AH112=1,$AG112=1)),1,0)</f>
        <v>0</v>
      </c>
      <c r="AT112" s="25">
        <f ca="1">IF(AND(SUM(AT$7:AT111)=1, SUM($AR112:AS112)=1,OR($AH112=1,$AG112=1)),1,0)</f>
        <v>0</v>
      </c>
      <c r="AU112" s="26">
        <f ca="1">IF(AND(SUM(AU$7:AU111)=1, SUM($AR112:AT112)=1,OR($AH112=1,AF112=1),SUM(AZ$7:AZ111)&lt;2),1,0)</f>
        <v>0</v>
      </c>
      <c r="AV112" s="26">
        <f ca="1">IF(AND(SUM(AV$7:AV111)=1, SUM($AR112:AU112)=1,OR($AI112=1,$AJ112=1,$AH112=1,$AF112=1)),1,0)</f>
        <v>0</v>
      </c>
      <c r="AW112" s="26">
        <f ca="1">IF(AND(SUM(AW$7:AW111)=1, SUM($AR112:AV112)=1,OR($AI112=1,$AJ112=1,$AH112=1,$AF112=1)),1,0)</f>
        <v>0</v>
      </c>
      <c r="AX112" s="26">
        <f ca="1">IF(AND(SUM(AX$7:AX111)=1, SUM($AR112:AW112)=1,OR($AI112=1,$AJ112=1,$AH112=1,$AF112=1)),1,0)</f>
        <v>0</v>
      </c>
      <c r="AY112" s="26">
        <f ca="1">IF(AND(SUM(AY$7:AY111)=1, SUM($AR112:AX112)=1,OR($AI112=1,$AJ112=1,$AH112=1,$AF112=1)),1,0)</f>
        <v>0</v>
      </c>
      <c r="AZ112" s="26">
        <f ca="1">IF(AND(SUM(AZ$7:AZ111)=1, SUM($AR112:AY112)=1,SUM(AU$7:AU111)&lt;2,OR(AI112=1,AJ112=1,AF112=1)),1,0)</f>
        <v>0</v>
      </c>
      <c r="BA112" s="26">
        <f ca="1">IF(AND(SUM(BA$7:BA111)=1,OR($AK112=1)),1,0)</f>
        <v>0</v>
      </c>
      <c r="BB112" s="26">
        <f ca="1">IF(AND(SUM(BB$7:BB111)=1,OR($AD112=1)),1,0)</f>
        <v>0</v>
      </c>
      <c r="BC112" s="27">
        <f ca="1">IF(SUM($AR112:BB112)=1,1,0)</f>
        <v>0</v>
      </c>
      <c r="BD112" s="28" t="str">
        <f t="shared" ca="1" si="167"/>
        <v/>
      </c>
      <c r="BE112" s="26" t="str">
        <f t="shared" ca="1" si="168"/>
        <v/>
      </c>
      <c r="BF112" s="26" t="str">
        <f t="shared" ca="1" si="169"/>
        <v/>
      </c>
      <c r="BG112" s="26" t="str">
        <f t="shared" ca="1" si="170"/>
        <v/>
      </c>
      <c r="BH112" s="26" t="str">
        <f t="shared" ca="1" si="171"/>
        <v/>
      </c>
      <c r="BI112" s="26" t="str">
        <f t="shared" ca="1" si="172"/>
        <v/>
      </c>
      <c r="BJ112" s="26" t="str">
        <f t="shared" ca="1" si="173"/>
        <v/>
      </c>
      <c r="BK112" s="26" t="str">
        <f t="shared" ca="1" si="174"/>
        <v/>
      </c>
      <c r="BL112" s="26" t="str">
        <f t="shared" ca="1" si="175"/>
        <v/>
      </c>
      <c r="BM112" s="26" t="str">
        <f t="shared" ca="1" si="176"/>
        <v/>
      </c>
      <c r="BN112" s="27" t="str">
        <f t="shared" ca="1" si="177"/>
        <v/>
      </c>
      <c r="BO112" s="284" t="str">
        <f t="shared" ca="1" si="141"/>
        <v/>
      </c>
      <c r="BP112" s="167" t="str">
        <f t="shared" ca="1" si="142"/>
        <v/>
      </c>
      <c r="BQ112" s="167" t="str">
        <f t="shared" ca="1" si="143"/>
        <v/>
      </c>
      <c r="BR112" s="167" t="str">
        <f t="shared" ca="1" si="144"/>
        <v/>
      </c>
      <c r="BS112" s="167" t="str">
        <f t="shared" ca="1" si="145"/>
        <v/>
      </c>
      <c r="BT112" s="167" t="str">
        <f t="shared" ca="1" si="146"/>
        <v/>
      </c>
      <c r="BU112" s="167" t="str">
        <f t="shared" ca="1" si="147"/>
        <v/>
      </c>
      <c r="BV112" s="167" t="str">
        <f t="shared" ca="1" si="148"/>
        <v/>
      </c>
      <c r="BW112" s="32" t="str">
        <f t="shared" ca="1" si="149"/>
        <v/>
      </c>
      <c r="BX112" s="130"/>
      <c r="BY112" s="73"/>
      <c r="BZ112" s="73">
        <f t="shared" ca="1" si="153"/>
        <v>0</v>
      </c>
      <c r="CA112" s="252">
        <f t="shared" ca="1" si="154"/>
        <v>0</v>
      </c>
      <c r="CB112" s="252">
        <f t="shared" ca="1" si="155"/>
        <v>0</v>
      </c>
      <c r="CC112" s="252">
        <f t="shared" ca="1" si="156"/>
        <v>0</v>
      </c>
      <c r="CD112" s="94"/>
      <c r="CE112" s="92">
        <f ca="1">'Product Codes'!G105</f>
        <v>1</v>
      </c>
      <c r="CF112" s="73"/>
      <c r="CG112" s="73"/>
      <c r="CH112" s="73"/>
      <c r="CI112" s="132"/>
      <c r="CJ112" s="132"/>
      <c r="CK112" s="132"/>
      <c r="CL112" s="132"/>
      <c r="CM112" s="132"/>
      <c r="CN112" s="132"/>
      <c r="CO112" s="132"/>
      <c r="CP112" s="132"/>
      <c r="CQ112" s="132"/>
      <c r="CR112" s="132"/>
      <c r="CS112" s="132"/>
      <c r="CT112" s="132"/>
      <c r="CU112" s="132"/>
      <c r="CV112" s="132"/>
      <c r="CW112" s="132"/>
      <c r="CX112" s="132"/>
      <c r="CY112" s="132"/>
      <c r="CZ112" s="132"/>
      <c r="DA112" s="132"/>
      <c r="DB112" s="132"/>
      <c r="DC112" s="132"/>
      <c r="DD112" s="132"/>
      <c r="DE112" s="132"/>
      <c r="DF112" s="132"/>
      <c r="DG112" s="132"/>
      <c r="DH112" s="132"/>
      <c r="DI112" s="132"/>
      <c r="DJ112" s="132"/>
      <c r="DK112" s="132"/>
      <c r="DL112" s="132"/>
      <c r="DM112" s="132"/>
      <c r="DN112" s="132"/>
      <c r="DO112" s="132"/>
      <c r="DP112" s="132"/>
      <c r="DQ112" s="132"/>
      <c r="DR112" s="132"/>
      <c r="DS112" s="132"/>
      <c r="DT112" s="132"/>
      <c r="DU112" s="132"/>
      <c r="DV112" s="132"/>
      <c r="DW112" s="132"/>
      <c r="DX112" s="132"/>
      <c r="DY112" s="132"/>
      <c r="DZ112" s="132"/>
      <c r="EA112" s="132"/>
      <c r="EB112" s="132"/>
      <c r="EC112" s="132"/>
      <c r="ED112" s="132"/>
      <c r="EE112" s="132"/>
      <c r="EF112" s="132"/>
      <c r="EG112" s="132"/>
      <c r="EH112" s="132"/>
      <c r="EI112" s="132"/>
      <c r="EJ112" s="132"/>
      <c r="EK112" s="132"/>
      <c r="EL112" s="132"/>
      <c r="EM112" s="132"/>
      <c r="EN112" s="132"/>
      <c r="EO112" s="132"/>
      <c r="EP112" s="132"/>
      <c r="EQ112" s="132"/>
      <c r="ER112" s="132"/>
      <c r="ES112" s="132"/>
      <c r="ET112" s="132"/>
      <c r="EU112" s="132"/>
      <c r="EV112" s="132"/>
      <c r="EW112" s="132"/>
      <c r="EX112" s="132"/>
      <c r="EY112" s="132"/>
      <c r="EZ112" s="132"/>
      <c r="FA112" s="132"/>
      <c r="FB112" s="132"/>
      <c r="FC112" s="132"/>
      <c r="FD112" s="132"/>
      <c r="FE112" s="132"/>
      <c r="FF112" s="132"/>
      <c r="FG112" s="132"/>
      <c r="FH112" s="132"/>
      <c r="FI112" s="132"/>
      <c r="FJ112" s="132"/>
      <c r="FK112" s="132"/>
      <c r="FL112" s="132"/>
      <c r="FM112" s="132"/>
      <c r="FN112" s="132"/>
      <c r="FO112" s="132"/>
      <c r="FP112" s="132"/>
      <c r="FQ112" s="132"/>
      <c r="FR112" s="132"/>
      <c r="FS112" s="132"/>
      <c r="FT112" s="132"/>
      <c r="FU112" s="132"/>
      <c r="FV112" s="132"/>
    </row>
    <row r="113" spans="1:178" s="131" customFormat="1" ht="15" hidden="1" customHeight="1" thickBot="1" x14ac:dyDescent="0.3">
      <c r="A113" s="73"/>
      <c r="B113" s="94"/>
      <c r="C113" s="122" t="str">
        <f ca="1">CONCATENATE(SelectionData!D113,N113)</f>
        <v>0</v>
      </c>
      <c r="D113" s="118" t="s">
        <v>50</v>
      </c>
      <c r="E113" s="119" t="str">
        <f t="shared" si="188"/>
        <v>€</v>
      </c>
      <c r="F113" s="122" t="str">
        <f t="shared" ca="1" si="151"/>
        <v/>
      </c>
      <c r="G113" s="202"/>
      <c r="H113" s="202"/>
      <c r="I113" s="122" t="str">
        <f t="shared" si="152"/>
        <v>-</v>
      </c>
      <c r="J113" s="107"/>
      <c r="K113" s="75"/>
      <c r="L113" s="95"/>
      <c r="M113" s="95" t="str">
        <f t="shared" si="178"/>
        <v>-</v>
      </c>
      <c r="N113" s="95" t="str">
        <f>""</f>
        <v/>
      </c>
      <c r="O113" s="95" t="str">
        <f t="shared" si="131"/>
        <v/>
      </c>
      <c r="P113" s="95" t="str">
        <f t="shared" ca="1" si="179"/>
        <v/>
      </c>
      <c r="Q113" s="80" t="str">
        <f t="shared" ca="1" si="180"/>
        <v/>
      </c>
      <c r="R113" s="80" t="str">
        <f t="shared" ca="1" si="189"/>
        <v/>
      </c>
      <c r="S113" s="96" t="str">
        <f t="shared" si="182"/>
        <v/>
      </c>
      <c r="T113" s="97" t="str">
        <f t="shared" si="126"/>
        <v/>
      </c>
      <c r="U113" s="95" t="str">
        <f>""</f>
        <v/>
      </c>
      <c r="V113" s="269"/>
      <c r="W113" s="295"/>
      <c r="X113" s="295"/>
      <c r="Y113" s="298" t="str">
        <f t="shared" ca="1" si="150"/>
        <v/>
      </c>
      <c r="Z113" s="271" t="str">
        <f t="shared" ca="1" si="133"/>
        <v/>
      </c>
      <c r="AA113" s="271" t="str">
        <f t="shared" ca="1" si="134"/>
        <v/>
      </c>
      <c r="AB113" s="271" t="str">
        <f t="shared" ca="1" si="135"/>
        <v/>
      </c>
      <c r="AC113" s="129">
        <f ca="1">SelectionData!C113</f>
        <v>0</v>
      </c>
      <c r="AD113" s="109">
        <f t="shared" ca="1" si="157"/>
        <v>0</v>
      </c>
      <c r="AE113" s="110">
        <f t="shared" ca="1" si="183"/>
        <v>0</v>
      </c>
      <c r="AF113" s="110">
        <f t="shared" ca="1" si="158"/>
        <v>0</v>
      </c>
      <c r="AG113" s="110">
        <f t="shared" ca="1" si="159"/>
        <v>0</v>
      </c>
      <c r="AH113" s="110">
        <f t="shared" ca="1" si="160"/>
        <v>0</v>
      </c>
      <c r="AI113" s="110">
        <f t="shared" ca="1" si="161"/>
        <v>0</v>
      </c>
      <c r="AJ113" s="110">
        <f t="shared" ca="1" si="162"/>
        <v>0</v>
      </c>
      <c r="AK113" s="110">
        <f t="shared" ca="1" si="163"/>
        <v>0</v>
      </c>
      <c r="AL113" s="110">
        <f t="shared" ca="1" si="164"/>
        <v>0</v>
      </c>
      <c r="AM113" s="110">
        <f t="shared" ca="1" si="184"/>
        <v>0</v>
      </c>
      <c r="AN113" s="110">
        <f t="shared" ca="1" si="185"/>
        <v>0</v>
      </c>
      <c r="AO113" s="110">
        <f t="shared" ca="1" si="165"/>
        <v>0</v>
      </c>
      <c r="AP113" s="111">
        <f t="shared" ca="1" si="166"/>
        <v>0</v>
      </c>
      <c r="AQ113" s="111">
        <f t="shared" ca="1" si="186"/>
        <v>0</v>
      </c>
      <c r="AR113" s="112">
        <f t="shared" ca="1" si="187"/>
        <v>0</v>
      </c>
      <c r="AS113" s="25">
        <f ca="1">IF(AND(SUM(AS$7:AS112)=1, SUM($AR113:AR113)=1,OR($AH113=1,$AG113=1)),1,0)</f>
        <v>0</v>
      </c>
      <c r="AT113" s="25">
        <f ca="1">IF(AND(SUM(AT$7:AT112)=1, SUM($AR113:AS113)=1,OR($AH113=1,$AG113=1)),1,0)</f>
        <v>0</v>
      </c>
      <c r="AU113" s="26">
        <f ca="1">IF(AND(SUM(AU$7:AU112)=1, SUM($AR113:AT113)=1,OR($AH113=1,AF113=1),SUM(AZ$7:AZ112)&lt;2),1,0)</f>
        <v>0</v>
      </c>
      <c r="AV113" s="26">
        <f ca="1">IF(AND(SUM(AV$7:AV112)=1, SUM($AR113:AU113)=1,OR($AI113=1,$AJ113=1,$AH113=1,$AF113=1)),1,0)</f>
        <v>0</v>
      </c>
      <c r="AW113" s="26">
        <f ca="1">IF(AND(SUM(AW$7:AW112)=1, SUM($AR113:AV113)=1,OR($AI113=1,$AJ113=1,$AH113=1,$AF113=1)),1,0)</f>
        <v>0</v>
      </c>
      <c r="AX113" s="26">
        <f ca="1">IF(AND(SUM(AX$7:AX112)=1, SUM($AR113:AW113)=1,OR($AI113=1,$AJ113=1,$AH113=1,$AF113=1)),1,0)</f>
        <v>0</v>
      </c>
      <c r="AY113" s="26">
        <f ca="1">IF(AND(SUM(AY$7:AY112)=1, SUM($AR113:AX113)=1,OR($AI113=1,$AJ113=1,$AH113=1,$AF113=1)),1,0)</f>
        <v>0</v>
      </c>
      <c r="AZ113" s="26">
        <f ca="1">IF(AND(SUM(AZ$7:AZ112)=1, SUM($AR113:AY113)=1,SUM(AU$7:AU112)&lt;2,OR(AI113=1,AJ113=1,AF113=1)),1,0)</f>
        <v>0</v>
      </c>
      <c r="BA113" s="26">
        <f ca="1">IF(AND(SUM(BA$7:BA112)=1,OR($AK113=1)),1,0)</f>
        <v>0</v>
      </c>
      <c r="BB113" s="26">
        <f ca="1">IF(AND(SUM(BB$7:BB112)=1,OR($AD113=1)),1,0)</f>
        <v>0</v>
      </c>
      <c r="BC113" s="27">
        <f ca="1">IF(SUM($AR113:BB113)=1,1,0)</f>
        <v>0</v>
      </c>
      <c r="BD113" s="28" t="str">
        <f t="shared" ca="1" si="167"/>
        <v/>
      </c>
      <c r="BE113" s="26" t="str">
        <f t="shared" ca="1" si="168"/>
        <v/>
      </c>
      <c r="BF113" s="26" t="str">
        <f t="shared" ca="1" si="169"/>
        <v/>
      </c>
      <c r="BG113" s="26" t="str">
        <f t="shared" ca="1" si="170"/>
        <v/>
      </c>
      <c r="BH113" s="26" t="str">
        <f t="shared" ca="1" si="171"/>
        <v/>
      </c>
      <c r="BI113" s="26" t="str">
        <f t="shared" ca="1" si="172"/>
        <v/>
      </c>
      <c r="BJ113" s="26" t="str">
        <f t="shared" ca="1" si="173"/>
        <v/>
      </c>
      <c r="BK113" s="26" t="str">
        <f t="shared" ca="1" si="174"/>
        <v/>
      </c>
      <c r="BL113" s="26" t="str">
        <f t="shared" ca="1" si="175"/>
        <v/>
      </c>
      <c r="BM113" s="26" t="str">
        <f t="shared" ca="1" si="176"/>
        <v/>
      </c>
      <c r="BN113" s="27" t="str">
        <f t="shared" ca="1" si="177"/>
        <v/>
      </c>
      <c r="BO113" s="284" t="str">
        <f t="shared" ca="1" si="141"/>
        <v/>
      </c>
      <c r="BP113" s="167" t="str">
        <f t="shared" ca="1" si="142"/>
        <v/>
      </c>
      <c r="BQ113" s="167" t="str">
        <f t="shared" ca="1" si="143"/>
        <v/>
      </c>
      <c r="BR113" s="167" t="str">
        <f t="shared" ca="1" si="144"/>
        <v/>
      </c>
      <c r="BS113" s="167" t="str">
        <f t="shared" ca="1" si="145"/>
        <v/>
      </c>
      <c r="BT113" s="167" t="str">
        <f t="shared" ca="1" si="146"/>
        <v/>
      </c>
      <c r="BU113" s="167" t="str">
        <f t="shared" ca="1" si="147"/>
        <v/>
      </c>
      <c r="BV113" s="167" t="str">
        <f t="shared" ca="1" si="148"/>
        <v/>
      </c>
      <c r="BW113" s="32" t="str">
        <f t="shared" ca="1" si="149"/>
        <v/>
      </c>
      <c r="BX113" s="130"/>
      <c r="BY113" s="73"/>
      <c r="BZ113" s="73">
        <f t="shared" ca="1" si="153"/>
        <v>0</v>
      </c>
      <c r="CA113" s="252">
        <f t="shared" ca="1" si="154"/>
        <v>0</v>
      </c>
      <c r="CB113" s="252">
        <f t="shared" ca="1" si="155"/>
        <v>0</v>
      </c>
      <c r="CC113" s="252">
        <f t="shared" ca="1" si="156"/>
        <v>0</v>
      </c>
      <c r="CD113" s="94"/>
      <c r="CE113" s="92">
        <f ca="1">'Product Codes'!G106</f>
        <v>1</v>
      </c>
      <c r="CF113" s="73"/>
      <c r="CG113" s="73"/>
      <c r="CH113" s="73"/>
      <c r="CI113" s="132"/>
      <c r="CJ113" s="132"/>
      <c r="CK113" s="132"/>
      <c r="CL113" s="132"/>
      <c r="CM113" s="132"/>
      <c r="CN113" s="132"/>
      <c r="CO113" s="132"/>
      <c r="CP113" s="132"/>
      <c r="CQ113" s="132"/>
      <c r="CR113" s="132"/>
      <c r="CS113" s="132"/>
      <c r="CT113" s="132"/>
      <c r="CU113" s="132"/>
      <c r="CV113" s="132"/>
      <c r="CW113" s="132"/>
      <c r="CX113" s="132"/>
      <c r="CY113" s="132"/>
      <c r="CZ113" s="132"/>
      <c r="DA113" s="132"/>
      <c r="DB113" s="132"/>
      <c r="DC113" s="132"/>
      <c r="DD113" s="132"/>
      <c r="DE113" s="132"/>
      <c r="DF113" s="132"/>
      <c r="DG113" s="132"/>
      <c r="DH113" s="132"/>
      <c r="DI113" s="132"/>
      <c r="DJ113" s="132"/>
      <c r="DK113" s="132"/>
      <c r="DL113" s="132"/>
      <c r="DM113" s="132"/>
      <c r="DN113" s="132"/>
      <c r="DO113" s="132"/>
      <c r="DP113" s="132"/>
      <c r="DQ113" s="132"/>
      <c r="DR113" s="132"/>
      <c r="DS113" s="132"/>
      <c r="DT113" s="132"/>
      <c r="DU113" s="132"/>
      <c r="DV113" s="132"/>
      <c r="DW113" s="132"/>
      <c r="DX113" s="132"/>
      <c r="DY113" s="132"/>
      <c r="DZ113" s="132"/>
      <c r="EA113" s="132"/>
      <c r="EB113" s="132"/>
      <c r="EC113" s="132"/>
      <c r="ED113" s="132"/>
      <c r="EE113" s="132"/>
      <c r="EF113" s="132"/>
      <c r="EG113" s="132"/>
      <c r="EH113" s="132"/>
      <c r="EI113" s="132"/>
      <c r="EJ113" s="132"/>
      <c r="EK113" s="132"/>
      <c r="EL113" s="132"/>
      <c r="EM113" s="132"/>
      <c r="EN113" s="132"/>
      <c r="EO113" s="132"/>
      <c r="EP113" s="132"/>
      <c r="EQ113" s="132"/>
      <c r="ER113" s="132"/>
      <c r="ES113" s="132"/>
      <c r="ET113" s="132"/>
      <c r="EU113" s="132"/>
      <c r="EV113" s="132"/>
      <c r="EW113" s="132"/>
      <c r="EX113" s="132"/>
      <c r="EY113" s="132"/>
      <c r="EZ113" s="132"/>
      <c r="FA113" s="132"/>
      <c r="FB113" s="132"/>
      <c r="FC113" s="132"/>
      <c r="FD113" s="132"/>
      <c r="FE113" s="132"/>
      <c r="FF113" s="132"/>
      <c r="FG113" s="132"/>
      <c r="FH113" s="132"/>
      <c r="FI113" s="132"/>
      <c r="FJ113" s="132"/>
      <c r="FK113" s="132"/>
      <c r="FL113" s="132"/>
      <c r="FM113" s="132"/>
      <c r="FN113" s="132"/>
      <c r="FO113" s="132"/>
      <c r="FP113" s="132"/>
      <c r="FQ113" s="132"/>
      <c r="FR113" s="132"/>
      <c r="FS113" s="132"/>
      <c r="FT113" s="132"/>
      <c r="FU113" s="132"/>
      <c r="FV113" s="132"/>
    </row>
    <row r="114" spans="1:178" s="131" customFormat="1" ht="15" hidden="1" customHeight="1" thickBot="1" x14ac:dyDescent="0.3">
      <c r="A114" s="73"/>
      <c r="B114" s="94"/>
      <c r="C114" s="123" t="str">
        <f ca="1">CONCATENATE(SelectionData!D114,N114)</f>
        <v>0</v>
      </c>
      <c r="D114" s="118" t="s">
        <v>50</v>
      </c>
      <c r="E114" s="55" t="str">
        <f t="shared" si="188"/>
        <v>€</v>
      </c>
      <c r="F114" s="123" t="str">
        <f t="shared" ca="1" si="151"/>
        <v/>
      </c>
      <c r="G114" s="200"/>
      <c r="H114" s="200"/>
      <c r="I114" s="123" t="str">
        <f t="shared" si="152"/>
        <v>-</v>
      </c>
      <c r="J114" s="107"/>
      <c r="K114" s="75"/>
      <c r="L114" s="95"/>
      <c r="M114" s="95" t="str">
        <f t="shared" si="178"/>
        <v>-</v>
      </c>
      <c r="N114" s="95" t="str">
        <f>""</f>
        <v/>
      </c>
      <c r="O114" s="95" t="str">
        <f t="shared" si="131"/>
        <v/>
      </c>
      <c r="P114" s="95" t="str">
        <f t="shared" ca="1" si="179"/>
        <v/>
      </c>
      <c r="Q114" s="80" t="str">
        <f t="shared" ca="1" si="180"/>
        <v/>
      </c>
      <c r="R114" s="80" t="str">
        <f t="shared" ca="1" si="189"/>
        <v/>
      </c>
      <c r="S114" s="96" t="str">
        <f t="shared" si="182"/>
        <v/>
      </c>
      <c r="T114" s="97" t="str">
        <f t="shared" si="126"/>
        <v/>
      </c>
      <c r="U114" s="95" t="str">
        <f>""</f>
        <v/>
      </c>
      <c r="V114" s="269"/>
      <c r="W114" s="295"/>
      <c r="X114" s="295"/>
      <c r="Y114" s="298" t="str">
        <f t="shared" ca="1" si="150"/>
        <v/>
      </c>
      <c r="Z114" s="271" t="str">
        <f t="shared" ca="1" si="133"/>
        <v/>
      </c>
      <c r="AA114" s="271" t="str">
        <f t="shared" ca="1" si="134"/>
        <v/>
      </c>
      <c r="AB114" s="271" t="str">
        <f t="shared" ca="1" si="135"/>
        <v/>
      </c>
      <c r="AC114" s="129">
        <f ca="1">SelectionData!C114</f>
        <v>0</v>
      </c>
      <c r="AD114" s="109">
        <f t="shared" ca="1" si="157"/>
        <v>0</v>
      </c>
      <c r="AE114" s="110">
        <f t="shared" ca="1" si="183"/>
        <v>0</v>
      </c>
      <c r="AF114" s="110">
        <f t="shared" ca="1" si="158"/>
        <v>0</v>
      </c>
      <c r="AG114" s="110">
        <f t="shared" ca="1" si="159"/>
        <v>0</v>
      </c>
      <c r="AH114" s="110">
        <f t="shared" ca="1" si="160"/>
        <v>0</v>
      </c>
      <c r="AI114" s="110">
        <f t="shared" ca="1" si="161"/>
        <v>0</v>
      </c>
      <c r="AJ114" s="110">
        <f t="shared" ca="1" si="162"/>
        <v>0</v>
      </c>
      <c r="AK114" s="110">
        <f t="shared" ca="1" si="163"/>
        <v>0</v>
      </c>
      <c r="AL114" s="110">
        <f t="shared" ca="1" si="164"/>
        <v>0</v>
      </c>
      <c r="AM114" s="110">
        <f t="shared" ca="1" si="184"/>
        <v>0</v>
      </c>
      <c r="AN114" s="110">
        <f t="shared" ca="1" si="185"/>
        <v>0</v>
      </c>
      <c r="AO114" s="110">
        <f t="shared" ca="1" si="165"/>
        <v>0</v>
      </c>
      <c r="AP114" s="111">
        <f t="shared" ca="1" si="166"/>
        <v>0</v>
      </c>
      <c r="AQ114" s="111">
        <f t="shared" ca="1" si="186"/>
        <v>0</v>
      </c>
      <c r="AR114" s="112">
        <f t="shared" ca="1" si="187"/>
        <v>0</v>
      </c>
      <c r="AS114" s="25">
        <f ca="1">IF(AND(SUM(AS$7:AS113)=1, SUM($AR114:AR114)=1,OR($AH114=1,$AG114=1)),1,0)</f>
        <v>0</v>
      </c>
      <c r="AT114" s="25">
        <f ca="1">IF(AND(SUM(AT$7:AT113)=1, SUM($AR114:AS114)=1,OR($AH114=1,$AG114=1)),1,0)</f>
        <v>0</v>
      </c>
      <c r="AU114" s="26">
        <f ca="1">IF(AND(SUM(AU$7:AU113)=1, SUM($AR114:AT114)=1,OR($AH114=1,AF114=1),SUM(AZ$7:AZ113)&lt;2),1,0)</f>
        <v>0</v>
      </c>
      <c r="AV114" s="26">
        <f ca="1">IF(AND(SUM(AV$7:AV113)=1, SUM($AR114:AU114)=1,OR($AI114=1,$AJ114=1,$AH114=1,$AF114=1)),1,0)</f>
        <v>0</v>
      </c>
      <c r="AW114" s="26">
        <f ca="1">IF(AND(SUM(AW$7:AW113)=1, SUM($AR114:AV114)=1,OR($AI114=1,$AJ114=1,$AH114=1,$AF114=1)),1,0)</f>
        <v>0</v>
      </c>
      <c r="AX114" s="26">
        <f ca="1">IF(AND(SUM(AX$7:AX113)=1, SUM($AR114:AW114)=1,OR($AI114=1,$AJ114=1,$AH114=1,$AF114=1)),1,0)</f>
        <v>0</v>
      </c>
      <c r="AY114" s="26">
        <f ca="1">IF(AND(SUM(AY$7:AY113)=1, SUM($AR114:AX114)=1,OR($AI114=1,$AJ114=1,$AH114=1,$AF114=1)),1,0)</f>
        <v>0</v>
      </c>
      <c r="AZ114" s="26">
        <f ca="1">IF(AND(SUM(AZ$7:AZ113)=1, SUM($AR114:AY114)=1,SUM(AU$7:AU113)&lt;2,OR(AI114=1,AJ114=1,AF114=1)),1,0)</f>
        <v>0</v>
      </c>
      <c r="BA114" s="26">
        <f ca="1">IF(AND(SUM(BA$7:BA113)=1,OR($AK114=1)),1,0)</f>
        <v>0</v>
      </c>
      <c r="BB114" s="26">
        <f ca="1">IF(AND(SUM(BB$7:BB113)=1,OR($AD114=1)),1,0)</f>
        <v>0</v>
      </c>
      <c r="BC114" s="27">
        <f ca="1">IF(SUM($AR114:BB114)=1,1,0)</f>
        <v>0</v>
      </c>
      <c r="BD114" s="28" t="str">
        <f t="shared" ca="1" si="167"/>
        <v/>
      </c>
      <c r="BE114" s="26" t="str">
        <f t="shared" ca="1" si="168"/>
        <v/>
      </c>
      <c r="BF114" s="26" t="str">
        <f t="shared" ca="1" si="169"/>
        <v/>
      </c>
      <c r="BG114" s="26" t="str">
        <f t="shared" ca="1" si="170"/>
        <v/>
      </c>
      <c r="BH114" s="26" t="str">
        <f t="shared" ca="1" si="171"/>
        <v/>
      </c>
      <c r="BI114" s="26" t="str">
        <f t="shared" ca="1" si="172"/>
        <v/>
      </c>
      <c r="BJ114" s="26" t="str">
        <f t="shared" ca="1" si="173"/>
        <v/>
      </c>
      <c r="BK114" s="26" t="str">
        <f t="shared" ca="1" si="174"/>
        <v/>
      </c>
      <c r="BL114" s="26" t="str">
        <f t="shared" ca="1" si="175"/>
        <v/>
      </c>
      <c r="BM114" s="26" t="str">
        <f t="shared" ca="1" si="176"/>
        <v/>
      </c>
      <c r="BN114" s="27" t="str">
        <f t="shared" ca="1" si="177"/>
        <v/>
      </c>
      <c r="BO114" s="284" t="str">
        <f t="shared" ca="1" si="141"/>
        <v/>
      </c>
      <c r="BP114" s="167" t="str">
        <f t="shared" ca="1" si="142"/>
        <v/>
      </c>
      <c r="BQ114" s="167" t="str">
        <f t="shared" ca="1" si="143"/>
        <v/>
      </c>
      <c r="BR114" s="167" t="str">
        <f t="shared" ca="1" si="144"/>
        <v/>
      </c>
      <c r="BS114" s="167" t="str">
        <f t="shared" ca="1" si="145"/>
        <v/>
      </c>
      <c r="BT114" s="167" t="str">
        <f t="shared" ca="1" si="146"/>
        <v/>
      </c>
      <c r="BU114" s="167" t="str">
        <f t="shared" ca="1" si="147"/>
        <v/>
      </c>
      <c r="BV114" s="167" t="str">
        <f t="shared" ca="1" si="148"/>
        <v/>
      </c>
      <c r="BW114" s="32" t="str">
        <f t="shared" ca="1" si="149"/>
        <v/>
      </c>
      <c r="BX114" s="130"/>
      <c r="BY114" s="73"/>
      <c r="BZ114" s="73">
        <f t="shared" ca="1" si="153"/>
        <v>0</v>
      </c>
      <c r="CA114" s="252">
        <f t="shared" ca="1" si="154"/>
        <v>0</v>
      </c>
      <c r="CB114" s="252">
        <f t="shared" ca="1" si="155"/>
        <v>0</v>
      </c>
      <c r="CC114" s="252">
        <f t="shared" ca="1" si="156"/>
        <v>0</v>
      </c>
      <c r="CD114" s="94"/>
      <c r="CE114" s="92">
        <f ca="1">'Product Codes'!G107</f>
        <v>1</v>
      </c>
      <c r="CF114" s="73"/>
      <c r="CG114" s="73"/>
      <c r="CH114" s="73"/>
      <c r="CI114" s="132"/>
      <c r="CJ114" s="132"/>
      <c r="CK114" s="132"/>
      <c r="CL114" s="132"/>
      <c r="CM114" s="132"/>
      <c r="CN114" s="132"/>
      <c r="CO114" s="132"/>
      <c r="CP114" s="132"/>
      <c r="CQ114" s="132"/>
      <c r="CR114" s="132"/>
      <c r="CS114" s="132"/>
      <c r="CT114" s="132"/>
      <c r="CU114" s="132"/>
      <c r="CV114" s="132"/>
      <c r="CW114" s="132"/>
      <c r="CX114" s="132"/>
      <c r="CY114" s="132"/>
      <c r="CZ114" s="132"/>
      <c r="DA114" s="132"/>
      <c r="DB114" s="132"/>
      <c r="DC114" s="132"/>
      <c r="DD114" s="132"/>
      <c r="DE114" s="132"/>
      <c r="DF114" s="132"/>
      <c r="DG114" s="132"/>
      <c r="DH114" s="132"/>
      <c r="DI114" s="132"/>
      <c r="DJ114" s="132"/>
      <c r="DK114" s="132"/>
      <c r="DL114" s="132"/>
      <c r="DM114" s="132"/>
      <c r="DN114" s="132"/>
      <c r="DO114" s="132"/>
      <c r="DP114" s="132"/>
      <c r="DQ114" s="132"/>
      <c r="DR114" s="132"/>
      <c r="DS114" s="132"/>
      <c r="DT114" s="132"/>
      <c r="DU114" s="132"/>
      <c r="DV114" s="132"/>
      <c r="DW114" s="132"/>
      <c r="DX114" s="132"/>
      <c r="DY114" s="132"/>
      <c r="DZ114" s="132"/>
      <c r="EA114" s="132"/>
      <c r="EB114" s="132"/>
      <c r="EC114" s="132"/>
      <c r="ED114" s="132"/>
      <c r="EE114" s="132"/>
      <c r="EF114" s="132"/>
      <c r="EG114" s="132"/>
      <c r="EH114" s="132"/>
      <c r="EI114" s="132"/>
      <c r="EJ114" s="132"/>
      <c r="EK114" s="132"/>
      <c r="EL114" s="132"/>
      <c r="EM114" s="132"/>
      <c r="EN114" s="132"/>
      <c r="EO114" s="132"/>
      <c r="EP114" s="132"/>
      <c r="EQ114" s="132"/>
      <c r="ER114" s="132"/>
      <c r="ES114" s="132"/>
      <c r="ET114" s="132"/>
      <c r="EU114" s="132"/>
      <c r="EV114" s="132"/>
      <c r="EW114" s="132"/>
      <c r="EX114" s="132"/>
      <c r="EY114" s="132"/>
      <c r="EZ114" s="132"/>
      <c r="FA114" s="132"/>
      <c r="FB114" s="132"/>
      <c r="FC114" s="132"/>
      <c r="FD114" s="132"/>
      <c r="FE114" s="132"/>
      <c r="FF114" s="132"/>
      <c r="FG114" s="132"/>
      <c r="FH114" s="132"/>
      <c r="FI114" s="132"/>
      <c r="FJ114" s="132"/>
      <c r="FK114" s="132"/>
      <c r="FL114" s="132"/>
      <c r="FM114" s="132"/>
      <c r="FN114" s="132"/>
      <c r="FO114" s="132"/>
      <c r="FP114" s="132"/>
      <c r="FQ114" s="132"/>
      <c r="FR114" s="132"/>
      <c r="FS114" s="132"/>
      <c r="FT114" s="132"/>
      <c r="FU114" s="132"/>
      <c r="FV114" s="132"/>
    </row>
    <row r="115" spans="1:178" s="131" customFormat="1" ht="15" hidden="1" customHeight="1" thickBot="1" x14ac:dyDescent="0.3">
      <c r="A115" s="73"/>
      <c r="B115" s="94"/>
      <c r="C115" s="122" t="str">
        <f ca="1">CONCATENATE(SelectionData!D115,N115)</f>
        <v>0</v>
      </c>
      <c r="D115" s="118" t="s">
        <v>50</v>
      </c>
      <c r="E115" s="119" t="str">
        <f t="shared" si="188"/>
        <v>€</v>
      </c>
      <c r="F115" s="122" t="str">
        <f t="shared" ca="1" si="151"/>
        <v/>
      </c>
      <c r="G115" s="202"/>
      <c r="H115" s="202"/>
      <c r="I115" s="122" t="str">
        <f t="shared" si="152"/>
        <v>-</v>
      </c>
      <c r="J115" s="107"/>
      <c r="K115" s="75"/>
      <c r="L115" s="95"/>
      <c r="M115" s="95" t="str">
        <f t="shared" si="178"/>
        <v>-</v>
      </c>
      <c r="N115" s="95" t="str">
        <f>""</f>
        <v/>
      </c>
      <c r="O115" s="95" t="str">
        <f t="shared" si="131"/>
        <v/>
      </c>
      <c r="P115" s="95" t="str">
        <f t="shared" ca="1" si="179"/>
        <v/>
      </c>
      <c r="Q115" s="80" t="str">
        <f t="shared" ca="1" si="180"/>
        <v/>
      </c>
      <c r="R115" s="80" t="str">
        <f t="shared" ca="1" si="189"/>
        <v/>
      </c>
      <c r="S115" s="96" t="str">
        <f t="shared" si="182"/>
        <v/>
      </c>
      <c r="T115" s="97" t="str">
        <f t="shared" si="126"/>
        <v/>
      </c>
      <c r="U115" s="95" t="str">
        <f>""</f>
        <v/>
      </c>
      <c r="V115" s="269"/>
      <c r="W115" s="295"/>
      <c r="X115" s="295"/>
      <c r="Y115" s="298" t="str">
        <f t="shared" ca="1" si="150"/>
        <v/>
      </c>
      <c r="Z115" s="271" t="str">
        <f t="shared" ca="1" si="133"/>
        <v/>
      </c>
      <c r="AA115" s="271" t="str">
        <f t="shared" ca="1" si="134"/>
        <v/>
      </c>
      <c r="AB115" s="271" t="str">
        <f t="shared" ca="1" si="135"/>
        <v/>
      </c>
      <c r="AC115" s="129">
        <f ca="1">SelectionData!C115</f>
        <v>0</v>
      </c>
      <c r="AD115" s="109">
        <f t="shared" ca="1" si="157"/>
        <v>0</v>
      </c>
      <c r="AE115" s="110">
        <f t="shared" ca="1" si="183"/>
        <v>0</v>
      </c>
      <c r="AF115" s="110">
        <f t="shared" ca="1" si="158"/>
        <v>0</v>
      </c>
      <c r="AG115" s="110">
        <f t="shared" ca="1" si="159"/>
        <v>0</v>
      </c>
      <c r="AH115" s="110">
        <f t="shared" ca="1" si="160"/>
        <v>0</v>
      </c>
      <c r="AI115" s="110">
        <f t="shared" ca="1" si="161"/>
        <v>0</v>
      </c>
      <c r="AJ115" s="110">
        <f t="shared" ca="1" si="162"/>
        <v>0</v>
      </c>
      <c r="AK115" s="110">
        <f t="shared" ca="1" si="163"/>
        <v>0</v>
      </c>
      <c r="AL115" s="110">
        <f t="shared" ca="1" si="164"/>
        <v>0</v>
      </c>
      <c r="AM115" s="110">
        <f t="shared" ca="1" si="184"/>
        <v>0</v>
      </c>
      <c r="AN115" s="110">
        <f t="shared" ca="1" si="185"/>
        <v>0</v>
      </c>
      <c r="AO115" s="110">
        <f t="shared" ca="1" si="165"/>
        <v>0</v>
      </c>
      <c r="AP115" s="111">
        <f t="shared" ca="1" si="166"/>
        <v>0</v>
      </c>
      <c r="AQ115" s="111">
        <f t="shared" ca="1" si="186"/>
        <v>0</v>
      </c>
      <c r="AR115" s="112">
        <f t="shared" ca="1" si="187"/>
        <v>0</v>
      </c>
      <c r="AS115" s="25">
        <f ca="1">IF(AND(SUM(AS$7:AS114)=1, SUM($AR115:AR115)=1,OR($AH115=1,$AG115=1)),1,0)</f>
        <v>0</v>
      </c>
      <c r="AT115" s="25">
        <f ca="1">IF(AND(SUM(AT$7:AT114)=1, SUM($AR115:AS115)=1,OR($AH115=1,$AG115=1)),1,0)</f>
        <v>0</v>
      </c>
      <c r="AU115" s="26">
        <f ca="1">IF(AND(SUM(AU$7:AU114)=1, SUM($AR115:AT115)=1,OR($AH115=1,AF115=1),SUM(AZ$7:AZ114)&lt;2),1,0)</f>
        <v>0</v>
      </c>
      <c r="AV115" s="26">
        <f ca="1">IF(AND(SUM(AV$7:AV114)=1, SUM($AR115:AU115)=1,OR($AI115=1,$AJ115=1,$AH115=1,$AF115=1)),1,0)</f>
        <v>0</v>
      </c>
      <c r="AW115" s="26">
        <f ca="1">IF(AND(SUM(AW$7:AW114)=1, SUM($AR115:AV115)=1,OR($AI115=1,$AJ115=1,$AH115=1,$AF115=1)),1,0)</f>
        <v>0</v>
      </c>
      <c r="AX115" s="26">
        <f ca="1">IF(AND(SUM(AX$7:AX114)=1, SUM($AR115:AW115)=1,OR($AI115=1,$AJ115=1,$AH115=1,$AF115=1)),1,0)</f>
        <v>0</v>
      </c>
      <c r="AY115" s="26">
        <f ca="1">IF(AND(SUM(AY$7:AY114)=1, SUM($AR115:AX115)=1,OR($AI115=1,$AJ115=1,$AH115=1,$AF115=1)),1,0)</f>
        <v>0</v>
      </c>
      <c r="AZ115" s="26">
        <f ca="1">IF(AND(SUM(AZ$7:AZ114)=1, SUM($AR115:AY115)=1,SUM(AU$7:AU114)&lt;2,OR(AI115=1,AJ115=1,AF115=1)),1,0)</f>
        <v>0</v>
      </c>
      <c r="BA115" s="26">
        <f ca="1">IF(AND(SUM(BA$7:BA114)=1,OR($AK115=1)),1,0)</f>
        <v>0</v>
      </c>
      <c r="BB115" s="26">
        <f ca="1">IF(AND(SUM(BB$7:BB114)=1,OR($AD115=1)),1,0)</f>
        <v>0</v>
      </c>
      <c r="BC115" s="27">
        <f ca="1">IF(SUM($AR115:BB115)=1,1,0)</f>
        <v>0</v>
      </c>
      <c r="BD115" s="28" t="str">
        <f t="shared" ca="1" si="167"/>
        <v/>
      </c>
      <c r="BE115" s="26" t="str">
        <f t="shared" ca="1" si="168"/>
        <v/>
      </c>
      <c r="BF115" s="26" t="str">
        <f t="shared" ca="1" si="169"/>
        <v/>
      </c>
      <c r="BG115" s="26" t="str">
        <f t="shared" ca="1" si="170"/>
        <v/>
      </c>
      <c r="BH115" s="26" t="str">
        <f t="shared" ca="1" si="171"/>
        <v/>
      </c>
      <c r="BI115" s="26" t="str">
        <f t="shared" ca="1" si="172"/>
        <v/>
      </c>
      <c r="BJ115" s="26" t="str">
        <f t="shared" ca="1" si="173"/>
        <v/>
      </c>
      <c r="BK115" s="26" t="str">
        <f t="shared" ca="1" si="174"/>
        <v/>
      </c>
      <c r="BL115" s="26" t="str">
        <f t="shared" ca="1" si="175"/>
        <v/>
      </c>
      <c r="BM115" s="26" t="str">
        <f t="shared" ca="1" si="176"/>
        <v/>
      </c>
      <c r="BN115" s="27" t="str">
        <f t="shared" ca="1" si="177"/>
        <v/>
      </c>
      <c r="BO115" s="284" t="str">
        <f t="shared" ca="1" si="141"/>
        <v/>
      </c>
      <c r="BP115" s="167" t="str">
        <f t="shared" ca="1" si="142"/>
        <v/>
      </c>
      <c r="BQ115" s="167" t="str">
        <f t="shared" ca="1" si="143"/>
        <v/>
      </c>
      <c r="BR115" s="167" t="str">
        <f t="shared" ca="1" si="144"/>
        <v/>
      </c>
      <c r="BS115" s="167" t="str">
        <f t="shared" ca="1" si="145"/>
        <v/>
      </c>
      <c r="BT115" s="167" t="str">
        <f t="shared" ca="1" si="146"/>
        <v/>
      </c>
      <c r="BU115" s="167" t="str">
        <f t="shared" ca="1" si="147"/>
        <v/>
      </c>
      <c r="BV115" s="167" t="str">
        <f t="shared" ca="1" si="148"/>
        <v/>
      </c>
      <c r="BW115" s="32" t="str">
        <f t="shared" ca="1" si="149"/>
        <v/>
      </c>
      <c r="BX115" s="130"/>
      <c r="BY115" s="73"/>
      <c r="BZ115" s="73">
        <f t="shared" ca="1" si="153"/>
        <v>0</v>
      </c>
      <c r="CA115" s="252">
        <f t="shared" ca="1" si="154"/>
        <v>0</v>
      </c>
      <c r="CB115" s="252">
        <f t="shared" ca="1" si="155"/>
        <v>0</v>
      </c>
      <c r="CC115" s="252">
        <f t="shared" ca="1" si="156"/>
        <v>0</v>
      </c>
      <c r="CD115" s="94"/>
      <c r="CE115" s="92">
        <f ca="1">'Product Codes'!G108</f>
        <v>1</v>
      </c>
      <c r="CF115" s="73"/>
      <c r="CG115" s="73"/>
      <c r="CH115" s="73"/>
      <c r="CI115" s="132"/>
      <c r="CJ115" s="132"/>
      <c r="CK115" s="132"/>
      <c r="CL115" s="132"/>
      <c r="CM115" s="132"/>
      <c r="CN115" s="132"/>
      <c r="CO115" s="132"/>
      <c r="CP115" s="132"/>
      <c r="CQ115" s="132"/>
      <c r="CR115" s="132"/>
      <c r="CS115" s="132"/>
      <c r="CT115" s="132"/>
      <c r="CU115" s="132"/>
      <c r="CV115" s="132"/>
      <c r="CW115" s="132"/>
      <c r="CX115" s="132"/>
      <c r="CY115" s="132"/>
      <c r="CZ115" s="132"/>
      <c r="DA115" s="132"/>
      <c r="DB115" s="132"/>
      <c r="DC115" s="132"/>
      <c r="DD115" s="132"/>
      <c r="DE115" s="132"/>
      <c r="DF115" s="132"/>
      <c r="DG115" s="132"/>
      <c r="DH115" s="132"/>
      <c r="DI115" s="132"/>
      <c r="DJ115" s="132"/>
      <c r="DK115" s="132"/>
      <c r="DL115" s="132"/>
      <c r="DM115" s="132"/>
      <c r="DN115" s="132"/>
      <c r="DO115" s="132"/>
      <c r="DP115" s="132"/>
      <c r="DQ115" s="132"/>
      <c r="DR115" s="132"/>
      <c r="DS115" s="132"/>
      <c r="DT115" s="132"/>
      <c r="DU115" s="132"/>
      <c r="DV115" s="132"/>
      <c r="DW115" s="132"/>
      <c r="DX115" s="132"/>
      <c r="DY115" s="132"/>
      <c r="DZ115" s="132"/>
      <c r="EA115" s="132"/>
      <c r="EB115" s="132"/>
      <c r="EC115" s="132"/>
      <c r="ED115" s="132"/>
      <c r="EE115" s="132"/>
      <c r="EF115" s="132"/>
      <c r="EG115" s="132"/>
      <c r="EH115" s="132"/>
      <c r="EI115" s="132"/>
      <c r="EJ115" s="132"/>
      <c r="EK115" s="132"/>
      <c r="EL115" s="132"/>
      <c r="EM115" s="132"/>
      <c r="EN115" s="132"/>
      <c r="EO115" s="132"/>
      <c r="EP115" s="132"/>
      <c r="EQ115" s="132"/>
      <c r="ER115" s="132"/>
      <c r="ES115" s="132"/>
      <c r="ET115" s="132"/>
      <c r="EU115" s="132"/>
      <c r="EV115" s="132"/>
      <c r="EW115" s="132"/>
      <c r="EX115" s="132"/>
      <c r="EY115" s="132"/>
      <c r="EZ115" s="132"/>
      <c r="FA115" s="132"/>
      <c r="FB115" s="132"/>
      <c r="FC115" s="132"/>
      <c r="FD115" s="132"/>
      <c r="FE115" s="132"/>
      <c r="FF115" s="132"/>
      <c r="FG115" s="132"/>
      <c r="FH115" s="132"/>
      <c r="FI115" s="132"/>
      <c r="FJ115" s="132"/>
      <c r="FK115" s="132"/>
      <c r="FL115" s="132"/>
      <c r="FM115" s="132"/>
      <c r="FN115" s="132"/>
      <c r="FO115" s="132"/>
      <c r="FP115" s="132"/>
      <c r="FQ115" s="132"/>
      <c r="FR115" s="132"/>
      <c r="FS115" s="132"/>
      <c r="FT115" s="132"/>
      <c r="FU115" s="132"/>
      <c r="FV115" s="132"/>
    </row>
    <row r="116" spans="1:178" s="131" customFormat="1" ht="15" hidden="1" customHeight="1" thickBot="1" x14ac:dyDescent="0.3">
      <c r="A116" s="73"/>
      <c r="B116" s="94"/>
      <c r="C116" s="123" t="str">
        <f ca="1">CONCATENATE(SelectionData!D116,N116)</f>
        <v>0</v>
      </c>
      <c r="D116" s="118" t="s">
        <v>50</v>
      </c>
      <c r="E116" s="55" t="str">
        <f t="shared" si="188"/>
        <v>€</v>
      </c>
      <c r="F116" s="123" t="str">
        <f t="shared" ca="1" si="151"/>
        <v/>
      </c>
      <c r="G116" s="200"/>
      <c r="H116" s="200"/>
      <c r="I116" s="123" t="str">
        <f t="shared" si="152"/>
        <v>-</v>
      </c>
      <c r="J116" s="107"/>
      <c r="K116" s="75"/>
      <c r="L116" s="95"/>
      <c r="M116" s="95" t="str">
        <f t="shared" si="178"/>
        <v>-</v>
      </c>
      <c r="N116" s="95" t="str">
        <f>""</f>
        <v/>
      </c>
      <c r="O116" s="95" t="str">
        <f t="shared" si="131"/>
        <v/>
      </c>
      <c r="P116" s="95" t="str">
        <f t="shared" ca="1" si="179"/>
        <v/>
      </c>
      <c r="Q116" s="80" t="str">
        <f t="shared" ca="1" si="180"/>
        <v/>
      </c>
      <c r="R116" s="80" t="str">
        <f t="shared" ca="1" si="189"/>
        <v/>
      </c>
      <c r="S116" s="96" t="str">
        <f t="shared" si="182"/>
        <v/>
      </c>
      <c r="T116" s="97" t="str">
        <f t="shared" si="126"/>
        <v/>
      </c>
      <c r="U116" s="95" t="str">
        <f>""</f>
        <v/>
      </c>
      <c r="V116" s="269"/>
      <c r="W116" s="295"/>
      <c r="X116" s="295"/>
      <c r="Y116" s="298" t="str">
        <f t="shared" ca="1" si="150"/>
        <v/>
      </c>
      <c r="Z116" s="271" t="str">
        <f t="shared" ca="1" si="133"/>
        <v/>
      </c>
      <c r="AA116" s="271" t="str">
        <f t="shared" ca="1" si="134"/>
        <v/>
      </c>
      <c r="AB116" s="271" t="str">
        <f t="shared" ca="1" si="135"/>
        <v/>
      </c>
      <c r="AC116" s="129">
        <f ca="1">SelectionData!C116</f>
        <v>0</v>
      </c>
      <c r="AD116" s="109">
        <f t="shared" ca="1" si="157"/>
        <v>0</v>
      </c>
      <c r="AE116" s="110">
        <f t="shared" ca="1" si="183"/>
        <v>0</v>
      </c>
      <c r="AF116" s="110">
        <f t="shared" ca="1" si="158"/>
        <v>0</v>
      </c>
      <c r="AG116" s="110">
        <f t="shared" ca="1" si="159"/>
        <v>0</v>
      </c>
      <c r="AH116" s="110">
        <f t="shared" ca="1" si="160"/>
        <v>0</v>
      </c>
      <c r="AI116" s="110">
        <f t="shared" ca="1" si="161"/>
        <v>0</v>
      </c>
      <c r="AJ116" s="110">
        <f t="shared" ca="1" si="162"/>
        <v>0</v>
      </c>
      <c r="AK116" s="110">
        <f t="shared" ca="1" si="163"/>
        <v>0</v>
      </c>
      <c r="AL116" s="110">
        <f t="shared" ca="1" si="164"/>
        <v>0</v>
      </c>
      <c r="AM116" s="110">
        <f t="shared" ca="1" si="184"/>
        <v>0</v>
      </c>
      <c r="AN116" s="110">
        <f t="shared" ca="1" si="185"/>
        <v>0</v>
      </c>
      <c r="AO116" s="110">
        <f t="shared" ca="1" si="165"/>
        <v>0</v>
      </c>
      <c r="AP116" s="111">
        <f t="shared" ca="1" si="166"/>
        <v>0</v>
      </c>
      <c r="AQ116" s="111">
        <f t="shared" ca="1" si="186"/>
        <v>0</v>
      </c>
      <c r="AR116" s="112">
        <f t="shared" ca="1" si="187"/>
        <v>0</v>
      </c>
      <c r="AS116" s="25">
        <f ca="1">IF(AND(SUM(AS$7:AS115)=1, SUM($AR116:AR116)=1,OR($AH116=1,$AG116=1)),1,0)</f>
        <v>0</v>
      </c>
      <c r="AT116" s="25">
        <f ca="1">IF(AND(SUM(AT$7:AT115)=1, SUM($AR116:AS116)=1,OR($AH116=1,$AG116=1)),1,0)</f>
        <v>0</v>
      </c>
      <c r="AU116" s="26">
        <f ca="1">IF(AND(SUM(AU$7:AU115)=1, SUM($AR116:AT116)=1,OR($AH116=1,AF116=1),SUM(AZ$7:AZ115)&lt;2),1,0)</f>
        <v>0</v>
      </c>
      <c r="AV116" s="26">
        <f ca="1">IF(AND(SUM(AV$7:AV115)=1, SUM($AR116:AU116)=1,OR($AI116=1,$AJ116=1,$AH116=1,$AF116=1)),1,0)</f>
        <v>0</v>
      </c>
      <c r="AW116" s="26">
        <f ca="1">IF(AND(SUM(AW$7:AW115)=1, SUM($AR116:AV116)=1,OR($AI116=1,$AJ116=1,$AH116=1,$AF116=1)),1,0)</f>
        <v>0</v>
      </c>
      <c r="AX116" s="26">
        <f ca="1">IF(AND(SUM(AX$7:AX115)=1, SUM($AR116:AW116)=1,OR($AI116=1,$AJ116=1,$AH116=1,$AF116=1)),1,0)</f>
        <v>0</v>
      </c>
      <c r="AY116" s="26">
        <f ca="1">IF(AND(SUM(AY$7:AY115)=1, SUM($AR116:AX116)=1,OR($AI116=1,$AJ116=1,$AH116=1,$AF116=1)),1,0)</f>
        <v>0</v>
      </c>
      <c r="AZ116" s="26">
        <f ca="1">IF(AND(SUM(AZ$7:AZ115)=1, SUM($AR116:AY116)=1,SUM(AU$7:AU115)&lt;2,OR(AI116=1,AJ116=1,AF116=1)),1,0)</f>
        <v>0</v>
      </c>
      <c r="BA116" s="26">
        <f ca="1">IF(AND(SUM(BA$7:BA115)=1,OR($AK116=1)),1,0)</f>
        <v>0</v>
      </c>
      <c r="BB116" s="26">
        <f ca="1">IF(AND(SUM(BB$7:BB115)=1,OR($AD116=1)),1,0)</f>
        <v>0</v>
      </c>
      <c r="BC116" s="27">
        <f ca="1">IF(SUM($AR116:BB116)=1,1,0)</f>
        <v>0</v>
      </c>
      <c r="BD116" s="28" t="str">
        <f t="shared" ca="1" si="167"/>
        <v/>
      </c>
      <c r="BE116" s="26" t="str">
        <f t="shared" ca="1" si="168"/>
        <v/>
      </c>
      <c r="BF116" s="26" t="str">
        <f t="shared" ca="1" si="169"/>
        <v/>
      </c>
      <c r="BG116" s="26" t="str">
        <f t="shared" ca="1" si="170"/>
        <v/>
      </c>
      <c r="BH116" s="26" t="str">
        <f t="shared" ca="1" si="171"/>
        <v/>
      </c>
      <c r="BI116" s="26" t="str">
        <f t="shared" ca="1" si="172"/>
        <v/>
      </c>
      <c r="BJ116" s="26" t="str">
        <f t="shared" ca="1" si="173"/>
        <v/>
      </c>
      <c r="BK116" s="26" t="str">
        <f t="shared" ca="1" si="174"/>
        <v/>
      </c>
      <c r="BL116" s="26" t="str">
        <f t="shared" ca="1" si="175"/>
        <v/>
      </c>
      <c r="BM116" s="26" t="str">
        <f t="shared" ca="1" si="176"/>
        <v/>
      </c>
      <c r="BN116" s="27" t="str">
        <f t="shared" ca="1" si="177"/>
        <v/>
      </c>
      <c r="BO116" s="284" t="str">
        <f t="shared" ca="1" si="141"/>
        <v/>
      </c>
      <c r="BP116" s="167" t="str">
        <f t="shared" ca="1" si="142"/>
        <v/>
      </c>
      <c r="BQ116" s="167" t="str">
        <f t="shared" ca="1" si="143"/>
        <v/>
      </c>
      <c r="BR116" s="167" t="str">
        <f t="shared" ca="1" si="144"/>
        <v/>
      </c>
      <c r="BS116" s="167" t="str">
        <f t="shared" ca="1" si="145"/>
        <v/>
      </c>
      <c r="BT116" s="167" t="str">
        <f t="shared" ca="1" si="146"/>
        <v/>
      </c>
      <c r="BU116" s="167" t="str">
        <f t="shared" ca="1" si="147"/>
        <v/>
      </c>
      <c r="BV116" s="167" t="str">
        <f t="shared" ca="1" si="148"/>
        <v/>
      </c>
      <c r="BW116" s="32" t="str">
        <f t="shared" ca="1" si="149"/>
        <v/>
      </c>
      <c r="BX116" s="130"/>
      <c r="BY116" s="73"/>
      <c r="BZ116" s="73">
        <f t="shared" ca="1" si="153"/>
        <v>0</v>
      </c>
      <c r="CA116" s="252">
        <f t="shared" ca="1" si="154"/>
        <v>0</v>
      </c>
      <c r="CB116" s="252">
        <f t="shared" ca="1" si="155"/>
        <v>0</v>
      </c>
      <c r="CC116" s="252">
        <f t="shared" ca="1" si="156"/>
        <v>0</v>
      </c>
      <c r="CD116" s="94"/>
      <c r="CE116" s="92">
        <f ca="1">'Product Codes'!G109</f>
        <v>1</v>
      </c>
      <c r="CF116" s="73"/>
      <c r="CG116" s="73"/>
      <c r="CH116" s="73"/>
      <c r="CI116" s="132"/>
      <c r="CJ116" s="132"/>
      <c r="CK116" s="132"/>
      <c r="CL116" s="132"/>
      <c r="CM116" s="132"/>
      <c r="CN116" s="132"/>
      <c r="CO116" s="132"/>
      <c r="CP116" s="132"/>
      <c r="CQ116" s="132"/>
      <c r="CR116" s="132"/>
      <c r="CS116" s="132"/>
      <c r="CT116" s="132"/>
      <c r="CU116" s="132"/>
      <c r="CV116" s="132"/>
      <c r="CW116" s="132"/>
      <c r="CX116" s="132"/>
      <c r="CY116" s="132"/>
      <c r="CZ116" s="132"/>
      <c r="DA116" s="132"/>
      <c r="DB116" s="132"/>
      <c r="DC116" s="132"/>
      <c r="DD116" s="132"/>
      <c r="DE116" s="132"/>
      <c r="DF116" s="132"/>
      <c r="DG116" s="132"/>
      <c r="DH116" s="132"/>
      <c r="DI116" s="132"/>
      <c r="DJ116" s="132"/>
      <c r="DK116" s="132"/>
      <c r="DL116" s="132"/>
      <c r="DM116" s="132"/>
      <c r="DN116" s="132"/>
      <c r="DO116" s="132"/>
      <c r="DP116" s="132"/>
      <c r="DQ116" s="132"/>
      <c r="DR116" s="132"/>
      <c r="DS116" s="132"/>
      <c r="DT116" s="132"/>
      <c r="DU116" s="132"/>
      <c r="DV116" s="132"/>
      <c r="DW116" s="132"/>
      <c r="DX116" s="132"/>
      <c r="DY116" s="132"/>
      <c r="DZ116" s="132"/>
      <c r="EA116" s="132"/>
      <c r="EB116" s="132"/>
      <c r="EC116" s="132"/>
      <c r="ED116" s="132"/>
      <c r="EE116" s="132"/>
      <c r="EF116" s="132"/>
      <c r="EG116" s="132"/>
      <c r="EH116" s="132"/>
      <c r="EI116" s="132"/>
      <c r="EJ116" s="132"/>
      <c r="EK116" s="132"/>
      <c r="EL116" s="132"/>
      <c r="EM116" s="132"/>
      <c r="EN116" s="132"/>
      <c r="EO116" s="132"/>
      <c r="EP116" s="132"/>
      <c r="EQ116" s="132"/>
      <c r="ER116" s="132"/>
      <c r="ES116" s="132"/>
      <c r="ET116" s="132"/>
      <c r="EU116" s="132"/>
      <c r="EV116" s="132"/>
      <c r="EW116" s="132"/>
      <c r="EX116" s="132"/>
      <c r="EY116" s="132"/>
      <c r="EZ116" s="132"/>
      <c r="FA116" s="132"/>
      <c r="FB116" s="132"/>
      <c r="FC116" s="132"/>
      <c r="FD116" s="132"/>
      <c r="FE116" s="132"/>
      <c r="FF116" s="132"/>
      <c r="FG116" s="132"/>
      <c r="FH116" s="132"/>
      <c r="FI116" s="132"/>
      <c r="FJ116" s="132"/>
      <c r="FK116" s="132"/>
      <c r="FL116" s="132"/>
      <c r="FM116" s="132"/>
      <c r="FN116" s="132"/>
      <c r="FO116" s="132"/>
      <c r="FP116" s="132"/>
      <c r="FQ116" s="132"/>
      <c r="FR116" s="132"/>
      <c r="FS116" s="132"/>
      <c r="FT116" s="132"/>
      <c r="FU116" s="132"/>
      <c r="FV116" s="132"/>
    </row>
    <row r="117" spans="1:178" s="131" customFormat="1" ht="15" hidden="1" customHeight="1" thickBot="1" x14ac:dyDescent="0.3">
      <c r="A117" s="73"/>
      <c r="B117" s="94"/>
      <c r="C117" s="122" t="str">
        <f ca="1">CONCATENATE(SelectionData!D117,N117)</f>
        <v>0</v>
      </c>
      <c r="D117" s="118" t="s">
        <v>50</v>
      </c>
      <c r="E117" s="119" t="str">
        <f t="shared" si="188"/>
        <v>€</v>
      </c>
      <c r="F117" s="122" t="str">
        <f t="shared" ca="1" si="151"/>
        <v/>
      </c>
      <c r="G117" s="202"/>
      <c r="H117" s="202"/>
      <c r="I117" s="122" t="str">
        <f t="shared" si="152"/>
        <v>-</v>
      </c>
      <c r="J117" s="107"/>
      <c r="K117" s="75"/>
      <c r="L117" s="95"/>
      <c r="M117" s="95" t="str">
        <f t="shared" si="178"/>
        <v>-</v>
      </c>
      <c r="N117" s="95" t="str">
        <f>""</f>
        <v/>
      </c>
      <c r="O117" s="95" t="str">
        <f t="shared" si="131"/>
        <v/>
      </c>
      <c r="P117" s="95" t="str">
        <f t="shared" ca="1" si="179"/>
        <v/>
      </c>
      <c r="Q117" s="80" t="str">
        <f t="shared" ca="1" si="180"/>
        <v/>
      </c>
      <c r="R117" s="80" t="str">
        <f t="shared" ca="1" si="189"/>
        <v/>
      </c>
      <c r="S117" s="96" t="str">
        <f t="shared" si="182"/>
        <v/>
      </c>
      <c r="T117" s="97" t="str">
        <f t="shared" si="126"/>
        <v/>
      </c>
      <c r="U117" s="95" t="str">
        <f>""</f>
        <v/>
      </c>
      <c r="V117" s="269"/>
      <c r="W117" s="295"/>
      <c r="X117" s="295"/>
      <c r="Y117" s="298" t="str">
        <f t="shared" ca="1" si="150"/>
        <v/>
      </c>
      <c r="Z117" s="271" t="str">
        <f t="shared" ca="1" si="133"/>
        <v/>
      </c>
      <c r="AA117" s="271" t="str">
        <f t="shared" ca="1" si="134"/>
        <v/>
      </c>
      <c r="AB117" s="271" t="str">
        <f t="shared" ca="1" si="135"/>
        <v/>
      </c>
      <c r="AC117" s="129">
        <f ca="1">SelectionData!C117</f>
        <v>0</v>
      </c>
      <c r="AD117" s="109">
        <f t="shared" ca="1" si="157"/>
        <v>0</v>
      </c>
      <c r="AE117" s="110">
        <f t="shared" ca="1" si="183"/>
        <v>0</v>
      </c>
      <c r="AF117" s="110">
        <f t="shared" ca="1" si="158"/>
        <v>0</v>
      </c>
      <c r="AG117" s="110">
        <f t="shared" ca="1" si="159"/>
        <v>0</v>
      </c>
      <c r="AH117" s="110">
        <f t="shared" ca="1" si="160"/>
        <v>0</v>
      </c>
      <c r="AI117" s="110">
        <f t="shared" ca="1" si="161"/>
        <v>0</v>
      </c>
      <c r="AJ117" s="110">
        <f t="shared" ca="1" si="162"/>
        <v>0</v>
      </c>
      <c r="AK117" s="110">
        <f t="shared" ca="1" si="163"/>
        <v>0</v>
      </c>
      <c r="AL117" s="110">
        <f t="shared" ca="1" si="164"/>
        <v>0</v>
      </c>
      <c r="AM117" s="110">
        <f t="shared" ca="1" si="184"/>
        <v>0</v>
      </c>
      <c r="AN117" s="110">
        <f t="shared" ca="1" si="185"/>
        <v>0</v>
      </c>
      <c r="AO117" s="110">
        <f t="shared" ca="1" si="165"/>
        <v>0</v>
      </c>
      <c r="AP117" s="111">
        <f t="shared" ca="1" si="166"/>
        <v>0</v>
      </c>
      <c r="AQ117" s="111">
        <f t="shared" ca="1" si="186"/>
        <v>0</v>
      </c>
      <c r="AR117" s="112">
        <f t="shared" ca="1" si="187"/>
        <v>0</v>
      </c>
      <c r="AS117" s="25">
        <f ca="1">IF(AND(SUM(AS$7:AS116)=1, SUM($AR117:AR117)=1,OR($AH117=1,$AG117=1)),1,0)</f>
        <v>0</v>
      </c>
      <c r="AT117" s="25">
        <f ca="1">IF(AND(SUM(AT$7:AT116)=1, SUM($AR117:AS117)=1,OR($AH117=1,$AG117=1)),1,0)</f>
        <v>0</v>
      </c>
      <c r="AU117" s="26">
        <f ca="1">IF(AND(SUM(AU$7:AU116)=1, SUM($AR117:AT117)=1,OR($AH117=1,AF117=1),SUM(AZ$7:AZ116)&lt;2),1,0)</f>
        <v>0</v>
      </c>
      <c r="AV117" s="26">
        <f ca="1">IF(AND(SUM(AV$7:AV116)=1, SUM($AR117:AU117)=1,OR($AI117=1,$AJ117=1,$AH117=1,$AF117=1)),1,0)</f>
        <v>0</v>
      </c>
      <c r="AW117" s="26">
        <f ca="1">IF(AND(SUM(AW$7:AW116)=1, SUM($AR117:AV117)=1,OR($AI117=1,$AJ117=1,$AH117=1,$AF117=1)),1,0)</f>
        <v>0</v>
      </c>
      <c r="AX117" s="26">
        <f ca="1">IF(AND(SUM(AX$7:AX116)=1, SUM($AR117:AW117)=1,OR($AI117=1,$AJ117=1,$AH117=1,$AF117=1)),1,0)</f>
        <v>0</v>
      </c>
      <c r="AY117" s="26">
        <f ca="1">IF(AND(SUM(AY$7:AY116)=1, SUM($AR117:AX117)=1,OR($AI117=1,$AJ117=1,$AH117=1,$AF117=1)),1,0)</f>
        <v>0</v>
      </c>
      <c r="AZ117" s="26">
        <f ca="1">IF(AND(SUM(AZ$7:AZ116)=1, SUM($AR117:AY117)=1,SUM(AU$7:AU116)&lt;2,OR(AI117=1,AJ117=1,AF117=1)),1,0)</f>
        <v>0</v>
      </c>
      <c r="BA117" s="26">
        <f ca="1">IF(AND(SUM(BA$7:BA116)=1,OR($AK117=1)),1,0)</f>
        <v>0</v>
      </c>
      <c r="BB117" s="26">
        <f ca="1">IF(AND(SUM(BB$7:BB116)=1,OR($AD117=1)),1,0)</f>
        <v>0</v>
      </c>
      <c r="BC117" s="27">
        <f ca="1">IF(SUM($AR117:BB117)=1,1,0)</f>
        <v>0</v>
      </c>
      <c r="BD117" s="28" t="str">
        <f t="shared" ca="1" si="167"/>
        <v/>
      </c>
      <c r="BE117" s="26" t="str">
        <f t="shared" ca="1" si="168"/>
        <v/>
      </c>
      <c r="BF117" s="26" t="str">
        <f t="shared" ca="1" si="169"/>
        <v/>
      </c>
      <c r="BG117" s="26" t="str">
        <f t="shared" ca="1" si="170"/>
        <v/>
      </c>
      <c r="BH117" s="26" t="str">
        <f t="shared" ca="1" si="171"/>
        <v/>
      </c>
      <c r="BI117" s="26" t="str">
        <f t="shared" ca="1" si="172"/>
        <v/>
      </c>
      <c r="BJ117" s="26" t="str">
        <f t="shared" ca="1" si="173"/>
        <v/>
      </c>
      <c r="BK117" s="26" t="str">
        <f t="shared" ca="1" si="174"/>
        <v/>
      </c>
      <c r="BL117" s="26" t="str">
        <f t="shared" ca="1" si="175"/>
        <v/>
      </c>
      <c r="BM117" s="26" t="str">
        <f t="shared" ca="1" si="176"/>
        <v/>
      </c>
      <c r="BN117" s="27" t="str">
        <f t="shared" ca="1" si="177"/>
        <v/>
      </c>
      <c r="BO117" s="284" t="str">
        <f t="shared" ca="1" si="141"/>
        <v/>
      </c>
      <c r="BP117" s="167" t="str">
        <f t="shared" ca="1" si="142"/>
        <v/>
      </c>
      <c r="BQ117" s="167" t="str">
        <f t="shared" ca="1" si="143"/>
        <v/>
      </c>
      <c r="BR117" s="167" t="str">
        <f t="shared" ca="1" si="144"/>
        <v/>
      </c>
      <c r="BS117" s="167" t="str">
        <f t="shared" ca="1" si="145"/>
        <v/>
      </c>
      <c r="BT117" s="167" t="str">
        <f t="shared" ca="1" si="146"/>
        <v/>
      </c>
      <c r="BU117" s="167" t="str">
        <f t="shared" ca="1" si="147"/>
        <v/>
      </c>
      <c r="BV117" s="167" t="str">
        <f t="shared" ca="1" si="148"/>
        <v/>
      </c>
      <c r="BW117" s="32" t="str">
        <f t="shared" ca="1" si="149"/>
        <v/>
      </c>
      <c r="BX117" s="130"/>
      <c r="BY117" s="73"/>
      <c r="BZ117" s="73">
        <f t="shared" ca="1" si="153"/>
        <v>0</v>
      </c>
      <c r="CA117" s="252">
        <f t="shared" ca="1" si="154"/>
        <v>0</v>
      </c>
      <c r="CB117" s="252">
        <f t="shared" ca="1" si="155"/>
        <v>0</v>
      </c>
      <c r="CC117" s="252">
        <f t="shared" ca="1" si="156"/>
        <v>0</v>
      </c>
      <c r="CD117" s="94"/>
      <c r="CE117" s="92">
        <f ca="1">'Product Codes'!G110</f>
        <v>1</v>
      </c>
      <c r="CF117" s="73"/>
      <c r="CG117" s="73"/>
      <c r="CH117" s="73"/>
      <c r="CI117" s="132"/>
      <c r="CJ117" s="132"/>
      <c r="CK117" s="132"/>
      <c r="CL117" s="132"/>
      <c r="CM117" s="132"/>
      <c r="CN117" s="132"/>
      <c r="CO117" s="132"/>
      <c r="CP117" s="132"/>
      <c r="CQ117" s="132"/>
      <c r="CR117" s="132"/>
      <c r="CS117" s="132"/>
      <c r="CT117" s="132"/>
      <c r="CU117" s="132"/>
      <c r="CV117" s="132"/>
      <c r="CW117" s="132"/>
      <c r="CX117" s="132"/>
      <c r="CY117" s="132"/>
      <c r="CZ117" s="132"/>
      <c r="DA117" s="132"/>
      <c r="DB117" s="132"/>
      <c r="DC117" s="132"/>
      <c r="DD117" s="132"/>
      <c r="DE117" s="132"/>
      <c r="DF117" s="132"/>
      <c r="DG117" s="132"/>
      <c r="DH117" s="132"/>
      <c r="DI117" s="132"/>
      <c r="DJ117" s="132"/>
      <c r="DK117" s="132"/>
      <c r="DL117" s="132"/>
      <c r="DM117" s="132"/>
      <c r="DN117" s="132"/>
      <c r="DO117" s="132"/>
      <c r="DP117" s="132"/>
      <c r="DQ117" s="132"/>
      <c r="DR117" s="132"/>
      <c r="DS117" s="132"/>
      <c r="DT117" s="132"/>
      <c r="DU117" s="132"/>
      <c r="DV117" s="132"/>
      <c r="DW117" s="132"/>
      <c r="DX117" s="132"/>
      <c r="DY117" s="132"/>
      <c r="DZ117" s="132"/>
      <c r="EA117" s="132"/>
      <c r="EB117" s="132"/>
      <c r="EC117" s="132"/>
      <c r="ED117" s="132"/>
      <c r="EE117" s="132"/>
      <c r="EF117" s="132"/>
      <c r="EG117" s="132"/>
      <c r="EH117" s="132"/>
      <c r="EI117" s="132"/>
      <c r="EJ117" s="132"/>
      <c r="EK117" s="132"/>
      <c r="EL117" s="132"/>
      <c r="EM117" s="132"/>
      <c r="EN117" s="132"/>
      <c r="EO117" s="132"/>
      <c r="EP117" s="132"/>
      <c r="EQ117" s="132"/>
      <c r="ER117" s="132"/>
      <c r="ES117" s="132"/>
      <c r="ET117" s="132"/>
      <c r="EU117" s="132"/>
      <c r="EV117" s="132"/>
      <c r="EW117" s="132"/>
      <c r="EX117" s="132"/>
      <c r="EY117" s="132"/>
      <c r="EZ117" s="132"/>
      <c r="FA117" s="132"/>
      <c r="FB117" s="132"/>
      <c r="FC117" s="132"/>
      <c r="FD117" s="132"/>
      <c r="FE117" s="132"/>
      <c r="FF117" s="132"/>
      <c r="FG117" s="132"/>
      <c r="FH117" s="132"/>
      <c r="FI117" s="132"/>
      <c r="FJ117" s="132"/>
      <c r="FK117" s="132"/>
      <c r="FL117" s="132"/>
      <c r="FM117" s="132"/>
      <c r="FN117" s="132"/>
      <c r="FO117" s="132"/>
      <c r="FP117" s="132"/>
      <c r="FQ117" s="132"/>
      <c r="FR117" s="132"/>
      <c r="FS117" s="132"/>
      <c r="FT117" s="132"/>
      <c r="FU117" s="132"/>
      <c r="FV117" s="132"/>
    </row>
    <row r="118" spans="1:178" s="131" customFormat="1" ht="15" hidden="1" customHeight="1" thickBot="1" x14ac:dyDescent="0.3">
      <c r="A118" s="73"/>
      <c r="B118" s="94"/>
      <c r="C118" s="123" t="str">
        <f ca="1">CONCATENATE(SelectionData!D118,N118)</f>
        <v>0</v>
      </c>
      <c r="D118" s="118" t="s">
        <v>50</v>
      </c>
      <c r="E118" s="55" t="str">
        <f t="shared" si="188"/>
        <v>€</v>
      </c>
      <c r="F118" s="123" t="str">
        <f t="shared" ca="1" si="151"/>
        <v/>
      </c>
      <c r="G118" s="200"/>
      <c r="H118" s="200"/>
      <c r="I118" s="123" t="str">
        <f t="shared" si="152"/>
        <v>-</v>
      </c>
      <c r="J118" s="107"/>
      <c r="K118" s="75"/>
      <c r="L118" s="95"/>
      <c r="M118" s="95" t="str">
        <f t="shared" si="178"/>
        <v>-</v>
      </c>
      <c r="N118" s="95" t="str">
        <f>""</f>
        <v/>
      </c>
      <c r="O118" s="95" t="str">
        <f t="shared" si="131"/>
        <v/>
      </c>
      <c r="P118" s="95" t="str">
        <f t="shared" ca="1" si="179"/>
        <v/>
      </c>
      <c r="Q118" s="80" t="str">
        <f t="shared" ca="1" si="180"/>
        <v/>
      </c>
      <c r="R118" s="80" t="str">
        <f t="shared" ca="1" si="189"/>
        <v/>
      </c>
      <c r="S118" s="96" t="str">
        <f t="shared" si="182"/>
        <v/>
      </c>
      <c r="T118" s="97" t="str">
        <f t="shared" si="126"/>
        <v/>
      </c>
      <c r="U118" s="95" t="str">
        <f>""</f>
        <v/>
      </c>
      <c r="V118" s="269"/>
      <c r="W118" s="295"/>
      <c r="X118" s="295"/>
      <c r="Y118" s="298" t="str">
        <f t="shared" ca="1" si="150"/>
        <v/>
      </c>
      <c r="Z118" s="271" t="str">
        <f t="shared" ca="1" si="133"/>
        <v/>
      </c>
      <c r="AA118" s="271" t="str">
        <f t="shared" ca="1" si="134"/>
        <v/>
      </c>
      <c r="AB118" s="271" t="str">
        <f t="shared" ca="1" si="135"/>
        <v/>
      </c>
      <c r="AC118" s="129">
        <f ca="1">SelectionData!C118</f>
        <v>0</v>
      </c>
      <c r="AD118" s="109">
        <f t="shared" ca="1" si="157"/>
        <v>0</v>
      </c>
      <c r="AE118" s="110">
        <f t="shared" ca="1" si="183"/>
        <v>0</v>
      </c>
      <c r="AF118" s="110">
        <f t="shared" ca="1" si="158"/>
        <v>0</v>
      </c>
      <c r="AG118" s="110">
        <f t="shared" ca="1" si="159"/>
        <v>0</v>
      </c>
      <c r="AH118" s="110">
        <f t="shared" ca="1" si="160"/>
        <v>0</v>
      </c>
      <c r="AI118" s="110">
        <f t="shared" ca="1" si="161"/>
        <v>0</v>
      </c>
      <c r="AJ118" s="110">
        <f t="shared" ca="1" si="162"/>
        <v>0</v>
      </c>
      <c r="AK118" s="110">
        <f t="shared" ca="1" si="163"/>
        <v>0</v>
      </c>
      <c r="AL118" s="110">
        <f t="shared" ca="1" si="164"/>
        <v>0</v>
      </c>
      <c r="AM118" s="110">
        <f t="shared" ca="1" si="184"/>
        <v>0</v>
      </c>
      <c r="AN118" s="110">
        <f t="shared" ca="1" si="185"/>
        <v>0</v>
      </c>
      <c r="AO118" s="110">
        <f t="shared" ca="1" si="165"/>
        <v>0</v>
      </c>
      <c r="AP118" s="111">
        <f t="shared" ca="1" si="166"/>
        <v>0</v>
      </c>
      <c r="AQ118" s="111">
        <f t="shared" ca="1" si="186"/>
        <v>0</v>
      </c>
      <c r="AR118" s="112">
        <f t="shared" ca="1" si="187"/>
        <v>0</v>
      </c>
      <c r="AS118" s="25">
        <f ca="1">IF(AND(SUM(AS$7:AS117)=1, SUM($AR118:AR118)=1,OR($AH118=1,$AG118=1)),1,0)</f>
        <v>0</v>
      </c>
      <c r="AT118" s="25">
        <f ca="1">IF(AND(SUM(AT$7:AT117)=1, SUM($AR118:AS118)=1,OR($AH118=1,$AG118=1)),1,0)</f>
        <v>0</v>
      </c>
      <c r="AU118" s="26">
        <f ca="1">IF(AND(SUM(AU$7:AU117)=1, SUM($AR118:AT118)=1,OR($AH118=1,AF118=1),SUM(AZ$7:AZ117)&lt;2),1,0)</f>
        <v>0</v>
      </c>
      <c r="AV118" s="26">
        <f ca="1">IF(AND(SUM(AV$7:AV117)=1, SUM($AR118:AU118)=1,OR($AI118=1,$AJ118=1,$AH118=1,$AF118=1)),1,0)</f>
        <v>0</v>
      </c>
      <c r="AW118" s="26">
        <f ca="1">IF(AND(SUM(AW$7:AW117)=1, SUM($AR118:AV118)=1,OR($AI118=1,$AJ118=1,$AH118=1,$AF118=1)),1,0)</f>
        <v>0</v>
      </c>
      <c r="AX118" s="26">
        <f ca="1">IF(AND(SUM(AX$7:AX117)=1, SUM($AR118:AW118)=1,OR($AI118=1,$AJ118=1,$AH118=1,$AF118=1)),1,0)</f>
        <v>0</v>
      </c>
      <c r="AY118" s="26">
        <f ca="1">IF(AND(SUM(AY$7:AY117)=1, SUM($AR118:AX118)=1,OR($AI118=1,$AJ118=1,$AH118=1,$AF118=1)),1,0)</f>
        <v>0</v>
      </c>
      <c r="AZ118" s="26">
        <f ca="1">IF(AND(SUM(AZ$7:AZ117)=1, SUM($AR118:AY118)=1,SUM(AU$7:AU117)&lt;2,OR(AI118=1,AJ118=1,AF118=1)),1,0)</f>
        <v>0</v>
      </c>
      <c r="BA118" s="26">
        <f ca="1">IF(AND(SUM(BA$7:BA117)=1,OR($AK118=1)),1,0)</f>
        <v>0</v>
      </c>
      <c r="BB118" s="26">
        <f ca="1">IF(AND(SUM(BB$7:BB117)=1,OR($AD118=1)),1,0)</f>
        <v>0</v>
      </c>
      <c r="BC118" s="27">
        <f ca="1">IF(SUM($AR118:BB118)=1,1,0)</f>
        <v>0</v>
      </c>
      <c r="BD118" s="28" t="str">
        <f t="shared" ca="1" si="167"/>
        <v/>
      </c>
      <c r="BE118" s="26" t="str">
        <f t="shared" ca="1" si="168"/>
        <v/>
      </c>
      <c r="BF118" s="26" t="str">
        <f t="shared" ca="1" si="169"/>
        <v/>
      </c>
      <c r="BG118" s="26" t="str">
        <f t="shared" ca="1" si="170"/>
        <v/>
      </c>
      <c r="BH118" s="26" t="str">
        <f t="shared" ca="1" si="171"/>
        <v/>
      </c>
      <c r="BI118" s="26" t="str">
        <f t="shared" ca="1" si="172"/>
        <v/>
      </c>
      <c r="BJ118" s="26" t="str">
        <f t="shared" ca="1" si="173"/>
        <v/>
      </c>
      <c r="BK118" s="26" t="str">
        <f t="shared" ca="1" si="174"/>
        <v/>
      </c>
      <c r="BL118" s="26" t="str">
        <f t="shared" ca="1" si="175"/>
        <v/>
      </c>
      <c r="BM118" s="26" t="str">
        <f t="shared" ca="1" si="176"/>
        <v/>
      </c>
      <c r="BN118" s="27" t="str">
        <f t="shared" ca="1" si="177"/>
        <v/>
      </c>
      <c r="BO118" s="284" t="str">
        <f t="shared" ca="1" si="141"/>
        <v/>
      </c>
      <c r="BP118" s="167" t="str">
        <f t="shared" ca="1" si="142"/>
        <v/>
      </c>
      <c r="BQ118" s="167" t="str">
        <f t="shared" ca="1" si="143"/>
        <v/>
      </c>
      <c r="BR118" s="167" t="str">
        <f t="shared" ca="1" si="144"/>
        <v/>
      </c>
      <c r="BS118" s="167" t="str">
        <f t="shared" ca="1" si="145"/>
        <v/>
      </c>
      <c r="BT118" s="167" t="str">
        <f t="shared" ca="1" si="146"/>
        <v/>
      </c>
      <c r="BU118" s="167" t="str">
        <f t="shared" ca="1" si="147"/>
        <v/>
      </c>
      <c r="BV118" s="167" t="str">
        <f t="shared" ca="1" si="148"/>
        <v/>
      </c>
      <c r="BW118" s="32" t="str">
        <f t="shared" ca="1" si="149"/>
        <v/>
      </c>
      <c r="BX118" s="130"/>
      <c r="BY118" s="73"/>
      <c r="BZ118" s="73">
        <f t="shared" ca="1" si="153"/>
        <v>0</v>
      </c>
      <c r="CA118" s="252">
        <f t="shared" ca="1" si="154"/>
        <v>0</v>
      </c>
      <c r="CB118" s="252">
        <f t="shared" ca="1" si="155"/>
        <v>0</v>
      </c>
      <c r="CC118" s="252">
        <f t="shared" ca="1" si="156"/>
        <v>0</v>
      </c>
      <c r="CD118" s="94"/>
      <c r="CE118" s="92">
        <f ca="1">'Product Codes'!G111</f>
        <v>1</v>
      </c>
      <c r="CF118" s="73"/>
      <c r="CG118" s="73"/>
      <c r="CH118" s="73"/>
      <c r="CI118" s="132"/>
      <c r="CJ118" s="132"/>
      <c r="CK118" s="132"/>
      <c r="CL118" s="132"/>
      <c r="CM118" s="132"/>
      <c r="CN118" s="132"/>
      <c r="CO118" s="132"/>
      <c r="CP118" s="132"/>
      <c r="CQ118" s="132"/>
      <c r="CR118" s="132"/>
      <c r="CS118" s="132"/>
      <c r="CT118" s="132"/>
      <c r="CU118" s="132"/>
      <c r="CV118" s="132"/>
      <c r="CW118" s="132"/>
      <c r="CX118" s="132"/>
      <c r="CY118" s="132"/>
      <c r="CZ118" s="132"/>
      <c r="DA118" s="132"/>
      <c r="DB118" s="132"/>
      <c r="DC118" s="132"/>
      <c r="DD118" s="132"/>
      <c r="DE118" s="132"/>
      <c r="DF118" s="132"/>
      <c r="DG118" s="132"/>
      <c r="DH118" s="132"/>
      <c r="DI118" s="132"/>
      <c r="DJ118" s="132"/>
      <c r="DK118" s="132"/>
      <c r="DL118" s="132"/>
      <c r="DM118" s="132"/>
      <c r="DN118" s="132"/>
      <c r="DO118" s="132"/>
      <c r="DP118" s="132"/>
      <c r="DQ118" s="132"/>
      <c r="DR118" s="132"/>
      <c r="DS118" s="132"/>
      <c r="DT118" s="132"/>
      <c r="DU118" s="132"/>
      <c r="DV118" s="132"/>
      <c r="DW118" s="132"/>
      <c r="DX118" s="132"/>
      <c r="DY118" s="132"/>
      <c r="DZ118" s="132"/>
      <c r="EA118" s="132"/>
      <c r="EB118" s="132"/>
      <c r="EC118" s="132"/>
      <c r="ED118" s="132"/>
      <c r="EE118" s="132"/>
      <c r="EF118" s="132"/>
      <c r="EG118" s="132"/>
      <c r="EH118" s="132"/>
      <c r="EI118" s="132"/>
      <c r="EJ118" s="132"/>
      <c r="EK118" s="132"/>
      <c r="EL118" s="132"/>
      <c r="EM118" s="132"/>
      <c r="EN118" s="132"/>
      <c r="EO118" s="132"/>
      <c r="EP118" s="132"/>
      <c r="EQ118" s="132"/>
      <c r="ER118" s="132"/>
      <c r="ES118" s="132"/>
      <c r="ET118" s="132"/>
      <c r="EU118" s="132"/>
      <c r="EV118" s="132"/>
      <c r="EW118" s="132"/>
      <c r="EX118" s="132"/>
      <c r="EY118" s="132"/>
      <c r="EZ118" s="132"/>
      <c r="FA118" s="132"/>
      <c r="FB118" s="132"/>
      <c r="FC118" s="132"/>
      <c r="FD118" s="132"/>
      <c r="FE118" s="132"/>
      <c r="FF118" s="132"/>
      <c r="FG118" s="132"/>
      <c r="FH118" s="132"/>
      <c r="FI118" s="132"/>
      <c r="FJ118" s="132"/>
      <c r="FK118" s="132"/>
      <c r="FL118" s="132"/>
      <c r="FM118" s="132"/>
      <c r="FN118" s="132"/>
      <c r="FO118" s="132"/>
      <c r="FP118" s="132"/>
      <c r="FQ118" s="132"/>
      <c r="FR118" s="132"/>
      <c r="FS118" s="132"/>
      <c r="FT118" s="132"/>
      <c r="FU118" s="132"/>
      <c r="FV118" s="132"/>
    </row>
    <row r="119" spans="1:178" s="131" customFormat="1" ht="15" hidden="1" customHeight="1" thickBot="1" x14ac:dyDescent="0.3">
      <c r="A119" s="73"/>
      <c r="B119" s="94"/>
      <c r="C119" s="122" t="str">
        <f ca="1">CONCATENATE(SelectionData!D119,N119)</f>
        <v>0</v>
      </c>
      <c r="D119" s="118" t="s">
        <v>50</v>
      </c>
      <c r="E119" s="119" t="str">
        <f t="shared" si="188"/>
        <v>€</v>
      </c>
      <c r="F119" s="122" t="str">
        <f t="shared" ca="1" si="151"/>
        <v/>
      </c>
      <c r="G119" s="202"/>
      <c r="H119" s="202"/>
      <c r="I119" s="122" t="str">
        <f t="shared" si="152"/>
        <v>-</v>
      </c>
      <c r="J119" s="107"/>
      <c r="K119" s="75"/>
      <c r="L119" s="95"/>
      <c r="M119" s="95" t="str">
        <f t="shared" si="178"/>
        <v>-</v>
      </c>
      <c r="N119" s="95" t="str">
        <f>""</f>
        <v/>
      </c>
      <c r="O119" s="95" t="str">
        <f t="shared" si="131"/>
        <v/>
      </c>
      <c r="P119" s="95" t="str">
        <f t="shared" ca="1" si="179"/>
        <v/>
      </c>
      <c r="Q119" s="80" t="str">
        <f t="shared" ca="1" si="180"/>
        <v/>
      </c>
      <c r="R119" s="80" t="str">
        <f t="shared" ca="1" si="189"/>
        <v/>
      </c>
      <c r="S119" s="96" t="str">
        <f t="shared" si="182"/>
        <v/>
      </c>
      <c r="T119" s="97" t="str">
        <f t="shared" si="126"/>
        <v/>
      </c>
      <c r="U119" s="95" t="str">
        <f>""</f>
        <v/>
      </c>
      <c r="V119" s="269"/>
      <c r="W119" s="295"/>
      <c r="X119" s="295"/>
      <c r="Y119" s="298" t="str">
        <f t="shared" ca="1" si="150"/>
        <v/>
      </c>
      <c r="Z119" s="271" t="str">
        <f t="shared" ca="1" si="133"/>
        <v/>
      </c>
      <c r="AA119" s="271" t="str">
        <f t="shared" ca="1" si="134"/>
        <v/>
      </c>
      <c r="AB119" s="271" t="str">
        <f t="shared" ca="1" si="135"/>
        <v/>
      </c>
      <c r="AC119" s="129">
        <f ca="1">SelectionData!C119</f>
        <v>0</v>
      </c>
      <c r="AD119" s="109">
        <f t="shared" ca="1" si="157"/>
        <v>0</v>
      </c>
      <c r="AE119" s="110">
        <f t="shared" ca="1" si="183"/>
        <v>0</v>
      </c>
      <c r="AF119" s="110">
        <f t="shared" ca="1" si="158"/>
        <v>0</v>
      </c>
      <c r="AG119" s="110">
        <f t="shared" ca="1" si="159"/>
        <v>0</v>
      </c>
      <c r="AH119" s="110">
        <f t="shared" ca="1" si="160"/>
        <v>0</v>
      </c>
      <c r="AI119" s="110">
        <f t="shared" ca="1" si="161"/>
        <v>0</v>
      </c>
      <c r="AJ119" s="110">
        <f t="shared" ca="1" si="162"/>
        <v>0</v>
      </c>
      <c r="AK119" s="110">
        <f t="shared" ca="1" si="163"/>
        <v>0</v>
      </c>
      <c r="AL119" s="110">
        <f t="shared" ca="1" si="164"/>
        <v>0</v>
      </c>
      <c r="AM119" s="110">
        <f t="shared" ca="1" si="184"/>
        <v>0</v>
      </c>
      <c r="AN119" s="110">
        <f t="shared" ca="1" si="185"/>
        <v>0</v>
      </c>
      <c r="AO119" s="110">
        <f t="shared" ca="1" si="165"/>
        <v>0</v>
      </c>
      <c r="AP119" s="111">
        <f t="shared" ca="1" si="166"/>
        <v>0</v>
      </c>
      <c r="AQ119" s="111">
        <f t="shared" ca="1" si="186"/>
        <v>0</v>
      </c>
      <c r="AR119" s="112">
        <f t="shared" ca="1" si="187"/>
        <v>0</v>
      </c>
      <c r="AS119" s="25">
        <f ca="1">IF(AND(SUM(AS$7:AS118)=1, SUM($AR119:AR119)=1,OR($AH119=1,$AG119=1)),1,0)</f>
        <v>0</v>
      </c>
      <c r="AT119" s="25">
        <f ca="1">IF(AND(SUM(AT$7:AT118)=1, SUM($AR119:AS119)=1,OR($AH119=1,$AG119=1)),1,0)</f>
        <v>0</v>
      </c>
      <c r="AU119" s="26">
        <f ca="1">IF(AND(SUM(AU$7:AU118)=1, SUM($AR119:AT119)=1,OR($AH119=1,AF119=1),SUM(AZ$7:AZ118)&lt;2),1,0)</f>
        <v>0</v>
      </c>
      <c r="AV119" s="26">
        <f ca="1">IF(AND(SUM(AV$7:AV118)=1, SUM($AR119:AU119)=1,OR($AI119=1,$AJ119=1,$AH119=1,$AF119=1)),1,0)</f>
        <v>0</v>
      </c>
      <c r="AW119" s="26">
        <f ca="1">IF(AND(SUM(AW$7:AW118)=1, SUM($AR119:AV119)=1,OR($AI119=1,$AJ119=1,$AH119=1,$AF119=1)),1,0)</f>
        <v>0</v>
      </c>
      <c r="AX119" s="26">
        <f ca="1">IF(AND(SUM(AX$7:AX118)=1, SUM($AR119:AW119)=1,OR($AI119=1,$AJ119=1,$AH119=1,$AF119=1)),1,0)</f>
        <v>0</v>
      </c>
      <c r="AY119" s="26">
        <f ca="1">IF(AND(SUM(AY$7:AY118)=1, SUM($AR119:AX119)=1,OR($AI119=1,$AJ119=1,$AH119=1,$AF119=1)),1,0)</f>
        <v>0</v>
      </c>
      <c r="AZ119" s="26">
        <f ca="1">IF(AND(SUM(AZ$7:AZ118)=1, SUM($AR119:AY119)=1,SUM(AU$7:AU118)&lt;2,OR(AI119=1,AJ119=1,AF119=1)),1,0)</f>
        <v>0</v>
      </c>
      <c r="BA119" s="26">
        <f ca="1">IF(AND(SUM(BA$7:BA118)=1,OR($AK119=1)),1,0)</f>
        <v>0</v>
      </c>
      <c r="BB119" s="26">
        <f ca="1">IF(AND(SUM(BB$7:BB118)=1,OR($AD119=1)),1,0)</f>
        <v>0</v>
      </c>
      <c r="BC119" s="27">
        <f ca="1">IF(SUM($AR119:BB119)=1,1,0)</f>
        <v>0</v>
      </c>
      <c r="BD119" s="28" t="str">
        <f t="shared" ca="1" si="167"/>
        <v/>
      </c>
      <c r="BE119" s="26" t="str">
        <f t="shared" ca="1" si="168"/>
        <v/>
      </c>
      <c r="BF119" s="26" t="str">
        <f t="shared" ca="1" si="169"/>
        <v/>
      </c>
      <c r="BG119" s="26" t="str">
        <f t="shared" ca="1" si="170"/>
        <v/>
      </c>
      <c r="BH119" s="26" t="str">
        <f t="shared" ca="1" si="171"/>
        <v/>
      </c>
      <c r="BI119" s="26" t="str">
        <f t="shared" ca="1" si="172"/>
        <v/>
      </c>
      <c r="BJ119" s="26" t="str">
        <f t="shared" ca="1" si="173"/>
        <v/>
      </c>
      <c r="BK119" s="26" t="str">
        <f t="shared" ca="1" si="174"/>
        <v/>
      </c>
      <c r="BL119" s="26" t="str">
        <f t="shared" ca="1" si="175"/>
        <v/>
      </c>
      <c r="BM119" s="26" t="str">
        <f t="shared" ca="1" si="176"/>
        <v/>
      </c>
      <c r="BN119" s="27" t="str">
        <f t="shared" ca="1" si="177"/>
        <v/>
      </c>
      <c r="BO119" s="284" t="str">
        <f t="shared" ca="1" si="141"/>
        <v/>
      </c>
      <c r="BP119" s="167" t="str">
        <f t="shared" ca="1" si="142"/>
        <v/>
      </c>
      <c r="BQ119" s="167" t="str">
        <f t="shared" ca="1" si="143"/>
        <v/>
      </c>
      <c r="BR119" s="167" t="str">
        <f t="shared" ca="1" si="144"/>
        <v/>
      </c>
      <c r="BS119" s="167" t="str">
        <f t="shared" ca="1" si="145"/>
        <v/>
      </c>
      <c r="BT119" s="167" t="str">
        <f t="shared" ca="1" si="146"/>
        <v/>
      </c>
      <c r="BU119" s="167" t="str">
        <f t="shared" ca="1" si="147"/>
        <v/>
      </c>
      <c r="BV119" s="167" t="str">
        <f t="shared" ca="1" si="148"/>
        <v/>
      </c>
      <c r="BW119" s="32" t="str">
        <f t="shared" ca="1" si="149"/>
        <v/>
      </c>
      <c r="BX119" s="130"/>
      <c r="BY119" s="73"/>
      <c r="BZ119" s="73">
        <f t="shared" ca="1" si="153"/>
        <v>0</v>
      </c>
      <c r="CA119" s="252">
        <f t="shared" ca="1" si="154"/>
        <v>0</v>
      </c>
      <c r="CB119" s="252">
        <f t="shared" ca="1" si="155"/>
        <v>0</v>
      </c>
      <c r="CC119" s="252">
        <f t="shared" ca="1" si="156"/>
        <v>0</v>
      </c>
      <c r="CD119" s="94"/>
      <c r="CE119" s="92">
        <f ca="1">'Product Codes'!G112</f>
        <v>1</v>
      </c>
      <c r="CF119" s="73"/>
      <c r="CG119" s="73"/>
      <c r="CH119" s="73"/>
      <c r="CI119" s="132"/>
      <c r="CJ119" s="132"/>
      <c r="CK119" s="132"/>
      <c r="CL119" s="132"/>
      <c r="CM119" s="132"/>
      <c r="CN119" s="132"/>
      <c r="CO119" s="132"/>
      <c r="CP119" s="132"/>
      <c r="CQ119" s="132"/>
      <c r="CR119" s="132"/>
      <c r="CS119" s="132"/>
      <c r="CT119" s="132"/>
      <c r="CU119" s="132"/>
      <c r="CV119" s="132"/>
      <c r="CW119" s="132"/>
      <c r="CX119" s="132"/>
      <c r="CY119" s="132"/>
      <c r="CZ119" s="132"/>
      <c r="DA119" s="132"/>
      <c r="DB119" s="132"/>
      <c r="DC119" s="132"/>
      <c r="DD119" s="132"/>
      <c r="DE119" s="132"/>
      <c r="DF119" s="132"/>
      <c r="DG119" s="132"/>
      <c r="DH119" s="132"/>
      <c r="DI119" s="132"/>
      <c r="DJ119" s="132"/>
      <c r="DK119" s="132"/>
      <c r="DL119" s="132"/>
      <c r="DM119" s="132"/>
      <c r="DN119" s="132"/>
      <c r="DO119" s="132"/>
      <c r="DP119" s="132"/>
      <c r="DQ119" s="132"/>
      <c r="DR119" s="132"/>
      <c r="DS119" s="132"/>
      <c r="DT119" s="132"/>
      <c r="DU119" s="132"/>
      <c r="DV119" s="132"/>
      <c r="DW119" s="132"/>
      <c r="DX119" s="132"/>
      <c r="DY119" s="132"/>
      <c r="DZ119" s="132"/>
      <c r="EA119" s="132"/>
      <c r="EB119" s="132"/>
      <c r="EC119" s="132"/>
      <c r="ED119" s="132"/>
      <c r="EE119" s="132"/>
      <c r="EF119" s="132"/>
      <c r="EG119" s="132"/>
      <c r="EH119" s="132"/>
      <c r="EI119" s="132"/>
      <c r="EJ119" s="132"/>
      <c r="EK119" s="132"/>
      <c r="EL119" s="132"/>
      <c r="EM119" s="132"/>
      <c r="EN119" s="132"/>
      <c r="EO119" s="132"/>
      <c r="EP119" s="132"/>
      <c r="EQ119" s="132"/>
      <c r="ER119" s="132"/>
      <c r="ES119" s="132"/>
      <c r="ET119" s="132"/>
      <c r="EU119" s="132"/>
      <c r="EV119" s="132"/>
      <c r="EW119" s="132"/>
      <c r="EX119" s="132"/>
      <c r="EY119" s="132"/>
      <c r="EZ119" s="132"/>
      <c r="FA119" s="132"/>
      <c r="FB119" s="132"/>
      <c r="FC119" s="132"/>
      <c r="FD119" s="132"/>
      <c r="FE119" s="132"/>
      <c r="FF119" s="132"/>
      <c r="FG119" s="132"/>
      <c r="FH119" s="132"/>
      <c r="FI119" s="132"/>
      <c r="FJ119" s="132"/>
      <c r="FK119" s="132"/>
      <c r="FL119" s="132"/>
      <c r="FM119" s="132"/>
      <c r="FN119" s="132"/>
      <c r="FO119" s="132"/>
      <c r="FP119" s="132"/>
      <c r="FQ119" s="132"/>
      <c r="FR119" s="132"/>
      <c r="FS119" s="132"/>
      <c r="FT119" s="132"/>
      <c r="FU119" s="132"/>
      <c r="FV119" s="132"/>
    </row>
    <row r="120" spans="1:178" s="131" customFormat="1" ht="15" hidden="1" customHeight="1" thickBot="1" x14ac:dyDescent="0.3">
      <c r="A120" s="73"/>
      <c r="B120" s="94"/>
      <c r="C120" s="123" t="str">
        <f ca="1">CONCATENATE(SelectionData!D120,N120)</f>
        <v>0</v>
      </c>
      <c r="D120" s="118" t="s">
        <v>50</v>
      </c>
      <c r="E120" s="55" t="str">
        <f t="shared" si="188"/>
        <v>€</v>
      </c>
      <c r="F120" s="123" t="str">
        <f t="shared" ca="1" si="151"/>
        <v/>
      </c>
      <c r="G120" s="200"/>
      <c r="H120" s="200"/>
      <c r="I120" s="123" t="str">
        <f t="shared" si="152"/>
        <v>-</v>
      </c>
      <c r="J120" s="107"/>
      <c r="K120" s="75"/>
      <c r="L120" s="95"/>
      <c r="M120" s="95" t="str">
        <f t="shared" si="178"/>
        <v>-</v>
      </c>
      <c r="N120" s="95" t="str">
        <f>""</f>
        <v/>
      </c>
      <c r="O120" s="95" t="str">
        <f t="shared" si="131"/>
        <v/>
      </c>
      <c r="P120" s="95" t="str">
        <f t="shared" ca="1" si="179"/>
        <v/>
      </c>
      <c r="Q120" s="80" t="str">
        <f t="shared" ca="1" si="180"/>
        <v/>
      </c>
      <c r="R120" s="80" t="str">
        <f t="shared" ca="1" si="189"/>
        <v/>
      </c>
      <c r="S120" s="96" t="str">
        <f t="shared" si="182"/>
        <v/>
      </c>
      <c r="T120" s="97" t="str">
        <f t="shared" si="126"/>
        <v/>
      </c>
      <c r="U120" s="95" t="str">
        <f>""</f>
        <v/>
      </c>
      <c r="V120" s="269"/>
      <c r="W120" s="295"/>
      <c r="X120" s="295"/>
      <c r="Y120" s="298" t="str">
        <f t="shared" ca="1" si="150"/>
        <v/>
      </c>
      <c r="Z120" s="271" t="str">
        <f t="shared" ca="1" si="133"/>
        <v/>
      </c>
      <c r="AA120" s="271" t="str">
        <f t="shared" ca="1" si="134"/>
        <v/>
      </c>
      <c r="AB120" s="271" t="str">
        <f t="shared" ca="1" si="135"/>
        <v/>
      </c>
      <c r="AC120" s="129">
        <f ca="1">SelectionData!C120</f>
        <v>0</v>
      </c>
      <c r="AD120" s="109">
        <f t="shared" ca="1" si="157"/>
        <v>0</v>
      </c>
      <c r="AE120" s="110">
        <f t="shared" ca="1" si="183"/>
        <v>0</v>
      </c>
      <c r="AF120" s="110">
        <f t="shared" ca="1" si="158"/>
        <v>0</v>
      </c>
      <c r="AG120" s="110">
        <f t="shared" ca="1" si="159"/>
        <v>0</v>
      </c>
      <c r="AH120" s="110">
        <f t="shared" ca="1" si="160"/>
        <v>0</v>
      </c>
      <c r="AI120" s="110">
        <f t="shared" ca="1" si="161"/>
        <v>0</v>
      </c>
      <c r="AJ120" s="110">
        <f t="shared" ca="1" si="162"/>
        <v>0</v>
      </c>
      <c r="AK120" s="110">
        <f t="shared" ca="1" si="163"/>
        <v>0</v>
      </c>
      <c r="AL120" s="110">
        <f t="shared" ca="1" si="164"/>
        <v>0</v>
      </c>
      <c r="AM120" s="110">
        <f t="shared" ca="1" si="184"/>
        <v>0</v>
      </c>
      <c r="AN120" s="110">
        <f t="shared" ca="1" si="185"/>
        <v>0</v>
      </c>
      <c r="AO120" s="110">
        <f t="shared" ca="1" si="165"/>
        <v>0</v>
      </c>
      <c r="AP120" s="111">
        <f t="shared" ca="1" si="166"/>
        <v>0</v>
      </c>
      <c r="AQ120" s="111">
        <f t="shared" ca="1" si="186"/>
        <v>0</v>
      </c>
      <c r="AR120" s="112">
        <f t="shared" ca="1" si="187"/>
        <v>0</v>
      </c>
      <c r="AS120" s="25">
        <f ca="1">IF(AND(SUM(AS$7:AS119)=1, SUM($AR120:AR120)=1,OR($AH120=1,$AG120=1)),1,0)</f>
        <v>0</v>
      </c>
      <c r="AT120" s="25">
        <f ca="1">IF(AND(SUM(AT$7:AT119)=1, SUM($AR120:AS120)=1,OR($AH120=1,$AG120=1)),1,0)</f>
        <v>0</v>
      </c>
      <c r="AU120" s="26">
        <f ca="1">IF(AND(SUM(AU$7:AU119)=1, SUM($AR120:AT120)=1,OR($AH120=1,AF120=1),SUM(AZ$7:AZ119)&lt;2),1,0)</f>
        <v>0</v>
      </c>
      <c r="AV120" s="26">
        <f ca="1">IF(AND(SUM(AV$7:AV119)=1, SUM($AR120:AU120)=1,OR($AI120=1,$AJ120=1,$AH120=1,$AF120=1)),1,0)</f>
        <v>0</v>
      </c>
      <c r="AW120" s="26">
        <f ca="1">IF(AND(SUM(AW$7:AW119)=1, SUM($AR120:AV120)=1,OR($AI120=1,$AJ120=1,$AH120=1,$AF120=1)),1,0)</f>
        <v>0</v>
      </c>
      <c r="AX120" s="26">
        <f ca="1">IF(AND(SUM(AX$7:AX119)=1, SUM($AR120:AW120)=1,OR($AI120=1,$AJ120=1,$AH120=1,$AF120=1)),1,0)</f>
        <v>0</v>
      </c>
      <c r="AY120" s="26">
        <f ca="1">IF(AND(SUM(AY$7:AY119)=1, SUM($AR120:AX120)=1,OR($AI120=1,$AJ120=1,$AH120=1,$AF120=1)),1,0)</f>
        <v>0</v>
      </c>
      <c r="AZ120" s="26">
        <f ca="1">IF(AND(SUM(AZ$7:AZ119)=1, SUM($AR120:AY120)=1,SUM(AU$7:AU119)&lt;2,OR(AI120=1,AJ120=1,AF120=1)),1,0)</f>
        <v>0</v>
      </c>
      <c r="BA120" s="26">
        <f ca="1">IF(AND(SUM(BA$7:BA119)=1,OR($AK120=1)),1,0)</f>
        <v>0</v>
      </c>
      <c r="BB120" s="26">
        <f ca="1">IF(AND(SUM(BB$7:BB119)=1,OR($AD120=1)),1,0)</f>
        <v>0</v>
      </c>
      <c r="BC120" s="27">
        <f ca="1">IF(SUM($AR120:BB120)=1,1,0)</f>
        <v>0</v>
      </c>
      <c r="BD120" s="28" t="str">
        <f t="shared" ca="1" si="167"/>
        <v/>
      </c>
      <c r="BE120" s="26" t="str">
        <f t="shared" ca="1" si="168"/>
        <v/>
      </c>
      <c r="BF120" s="26" t="str">
        <f t="shared" ca="1" si="169"/>
        <v/>
      </c>
      <c r="BG120" s="26" t="str">
        <f t="shared" ca="1" si="170"/>
        <v/>
      </c>
      <c r="BH120" s="26" t="str">
        <f t="shared" ca="1" si="171"/>
        <v/>
      </c>
      <c r="BI120" s="26" t="str">
        <f t="shared" ca="1" si="172"/>
        <v/>
      </c>
      <c r="BJ120" s="26" t="str">
        <f t="shared" ca="1" si="173"/>
        <v/>
      </c>
      <c r="BK120" s="26" t="str">
        <f t="shared" ca="1" si="174"/>
        <v/>
      </c>
      <c r="BL120" s="26" t="str">
        <f t="shared" ca="1" si="175"/>
        <v/>
      </c>
      <c r="BM120" s="26" t="str">
        <f t="shared" ca="1" si="176"/>
        <v/>
      </c>
      <c r="BN120" s="27" t="str">
        <f t="shared" ca="1" si="177"/>
        <v/>
      </c>
      <c r="BO120" s="284" t="str">
        <f t="shared" ca="1" si="141"/>
        <v/>
      </c>
      <c r="BP120" s="167" t="str">
        <f t="shared" ca="1" si="142"/>
        <v/>
      </c>
      <c r="BQ120" s="167" t="str">
        <f t="shared" ca="1" si="143"/>
        <v/>
      </c>
      <c r="BR120" s="167" t="str">
        <f t="shared" ca="1" si="144"/>
        <v/>
      </c>
      <c r="BS120" s="167" t="str">
        <f t="shared" ca="1" si="145"/>
        <v/>
      </c>
      <c r="BT120" s="167" t="str">
        <f t="shared" ca="1" si="146"/>
        <v/>
      </c>
      <c r="BU120" s="167" t="str">
        <f t="shared" ca="1" si="147"/>
        <v/>
      </c>
      <c r="BV120" s="167" t="str">
        <f t="shared" ca="1" si="148"/>
        <v/>
      </c>
      <c r="BW120" s="32" t="str">
        <f t="shared" ca="1" si="149"/>
        <v/>
      </c>
      <c r="BX120" s="130"/>
      <c r="BY120" s="73"/>
      <c r="BZ120" s="73">
        <f t="shared" ca="1" si="153"/>
        <v>0</v>
      </c>
      <c r="CA120" s="252">
        <f t="shared" ca="1" si="154"/>
        <v>0</v>
      </c>
      <c r="CB120" s="252">
        <f t="shared" ca="1" si="155"/>
        <v>0</v>
      </c>
      <c r="CC120" s="252">
        <f t="shared" ca="1" si="156"/>
        <v>0</v>
      </c>
      <c r="CD120" s="94"/>
      <c r="CE120" s="92">
        <f ca="1">'Product Codes'!G113</f>
        <v>1</v>
      </c>
      <c r="CF120" s="73"/>
      <c r="CG120" s="73"/>
      <c r="CH120" s="73"/>
      <c r="CI120" s="132"/>
      <c r="CJ120" s="132"/>
      <c r="CK120" s="132"/>
      <c r="CL120" s="132"/>
      <c r="CM120" s="132"/>
      <c r="CN120" s="132"/>
      <c r="CO120" s="132"/>
      <c r="CP120" s="132"/>
      <c r="CQ120" s="132"/>
      <c r="CR120" s="132"/>
      <c r="CS120" s="132"/>
      <c r="CT120" s="132"/>
      <c r="CU120" s="132"/>
      <c r="CV120" s="132"/>
      <c r="CW120" s="132"/>
      <c r="CX120" s="132"/>
      <c r="CY120" s="132"/>
      <c r="CZ120" s="132"/>
      <c r="DA120" s="132"/>
      <c r="DB120" s="132"/>
      <c r="DC120" s="132"/>
      <c r="DD120" s="132"/>
      <c r="DE120" s="132"/>
      <c r="DF120" s="132"/>
      <c r="DG120" s="132"/>
      <c r="DH120" s="132"/>
      <c r="DI120" s="132"/>
      <c r="DJ120" s="132"/>
      <c r="DK120" s="132"/>
      <c r="DL120" s="132"/>
      <c r="DM120" s="132"/>
      <c r="DN120" s="132"/>
      <c r="DO120" s="132"/>
      <c r="DP120" s="132"/>
      <c r="DQ120" s="132"/>
      <c r="DR120" s="132"/>
      <c r="DS120" s="132"/>
      <c r="DT120" s="132"/>
      <c r="DU120" s="132"/>
      <c r="DV120" s="132"/>
      <c r="DW120" s="132"/>
      <c r="DX120" s="132"/>
      <c r="DY120" s="132"/>
      <c r="DZ120" s="132"/>
      <c r="EA120" s="132"/>
      <c r="EB120" s="132"/>
      <c r="EC120" s="132"/>
      <c r="ED120" s="132"/>
      <c r="EE120" s="132"/>
      <c r="EF120" s="132"/>
      <c r="EG120" s="132"/>
      <c r="EH120" s="132"/>
      <c r="EI120" s="132"/>
      <c r="EJ120" s="132"/>
      <c r="EK120" s="132"/>
      <c r="EL120" s="132"/>
      <c r="EM120" s="132"/>
      <c r="EN120" s="132"/>
      <c r="EO120" s="132"/>
      <c r="EP120" s="132"/>
      <c r="EQ120" s="132"/>
      <c r="ER120" s="132"/>
      <c r="ES120" s="132"/>
      <c r="ET120" s="132"/>
      <c r="EU120" s="132"/>
      <c r="EV120" s="132"/>
      <c r="EW120" s="132"/>
      <c r="EX120" s="132"/>
      <c r="EY120" s="132"/>
      <c r="EZ120" s="132"/>
      <c r="FA120" s="132"/>
      <c r="FB120" s="132"/>
      <c r="FC120" s="132"/>
      <c r="FD120" s="132"/>
      <c r="FE120" s="132"/>
      <c r="FF120" s="132"/>
      <c r="FG120" s="132"/>
      <c r="FH120" s="132"/>
      <c r="FI120" s="132"/>
      <c r="FJ120" s="132"/>
      <c r="FK120" s="132"/>
      <c r="FL120" s="132"/>
      <c r="FM120" s="132"/>
      <c r="FN120" s="132"/>
      <c r="FO120" s="132"/>
      <c r="FP120" s="132"/>
      <c r="FQ120" s="132"/>
      <c r="FR120" s="132"/>
      <c r="FS120" s="132"/>
      <c r="FT120" s="132"/>
      <c r="FU120" s="132"/>
      <c r="FV120" s="132"/>
    </row>
    <row r="121" spans="1:178" s="131" customFormat="1" ht="15" hidden="1" customHeight="1" thickBot="1" x14ac:dyDescent="0.3">
      <c r="A121" s="73"/>
      <c r="B121" s="94"/>
      <c r="C121" s="122" t="str">
        <f ca="1">CONCATENATE(SelectionData!D121,N121)</f>
        <v>0</v>
      </c>
      <c r="D121" s="118" t="s">
        <v>50</v>
      </c>
      <c r="E121" s="119" t="str">
        <f t="shared" si="188"/>
        <v>€</v>
      </c>
      <c r="F121" s="122" t="str">
        <f t="shared" ca="1" si="151"/>
        <v/>
      </c>
      <c r="G121" s="202"/>
      <c r="H121" s="202"/>
      <c r="I121" s="122" t="str">
        <f t="shared" si="152"/>
        <v>-</v>
      </c>
      <c r="J121" s="107"/>
      <c r="K121" s="75"/>
      <c r="L121" s="95"/>
      <c r="M121" s="95" t="str">
        <f t="shared" si="178"/>
        <v>-</v>
      </c>
      <c r="N121" s="95" t="str">
        <f>""</f>
        <v/>
      </c>
      <c r="O121" s="95" t="str">
        <f t="shared" si="131"/>
        <v/>
      </c>
      <c r="P121" s="95" t="str">
        <f t="shared" ca="1" si="179"/>
        <v/>
      </c>
      <c r="Q121" s="80" t="str">
        <f t="shared" ca="1" si="180"/>
        <v/>
      </c>
      <c r="R121" s="80" t="str">
        <f t="shared" ca="1" si="189"/>
        <v/>
      </c>
      <c r="S121" s="96" t="str">
        <f t="shared" si="182"/>
        <v/>
      </c>
      <c r="T121" s="97" t="str">
        <f t="shared" si="126"/>
        <v/>
      </c>
      <c r="U121" s="95" t="str">
        <f>""</f>
        <v/>
      </c>
      <c r="V121" s="269"/>
      <c r="W121" s="295"/>
      <c r="X121" s="295"/>
      <c r="Y121" s="298" t="str">
        <f t="shared" ca="1" si="150"/>
        <v/>
      </c>
      <c r="Z121" s="271" t="str">
        <f t="shared" ca="1" si="133"/>
        <v/>
      </c>
      <c r="AA121" s="271" t="str">
        <f t="shared" ca="1" si="134"/>
        <v/>
      </c>
      <c r="AB121" s="271" t="str">
        <f t="shared" ca="1" si="135"/>
        <v/>
      </c>
      <c r="AC121" s="129">
        <f ca="1">SelectionData!C121</f>
        <v>0</v>
      </c>
      <c r="AD121" s="109">
        <f t="shared" ca="1" si="157"/>
        <v>0</v>
      </c>
      <c r="AE121" s="110">
        <f t="shared" ca="1" si="183"/>
        <v>0</v>
      </c>
      <c r="AF121" s="110">
        <f t="shared" ca="1" si="158"/>
        <v>0</v>
      </c>
      <c r="AG121" s="110">
        <f t="shared" ca="1" si="159"/>
        <v>0</v>
      </c>
      <c r="AH121" s="110">
        <f t="shared" ca="1" si="160"/>
        <v>0</v>
      </c>
      <c r="AI121" s="110">
        <f t="shared" ca="1" si="161"/>
        <v>0</v>
      </c>
      <c r="AJ121" s="110">
        <f t="shared" ca="1" si="162"/>
        <v>0</v>
      </c>
      <c r="AK121" s="110">
        <f t="shared" ca="1" si="163"/>
        <v>0</v>
      </c>
      <c r="AL121" s="110">
        <f t="shared" ca="1" si="164"/>
        <v>0</v>
      </c>
      <c r="AM121" s="110">
        <f t="shared" ca="1" si="184"/>
        <v>0</v>
      </c>
      <c r="AN121" s="110">
        <f t="shared" ca="1" si="185"/>
        <v>0</v>
      </c>
      <c r="AO121" s="110">
        <f t="shared" ca="1" si="165"/>
        <v>0</v>
      </c>
      <c r="AP121" s="111">
        <f t="shared" ca="1" si="166"/>
        <v>0</v>
      </c>
      <c r="AQ121" s="111">
        <f t="shared" ca="1" si="186"/>
        <v>0</v>
      </c>
      <c r="AR121" s="112">
        <f t="shared" ca="1" si="187"/>
        <v>0</v>
      </c>
      <c r="AS121" s="25">
        <f ca="1">IF(AND(SUM(AS$7:AS120)=1, SUM($AR121:AR121)=1,OR($AH121=1,$AG121=1)),1,0)</f>
        <v>0</v>
      </c>
      <c r="AT121" s="25">
        <f ca="1">IF(AND(SUM(AT$7:AT120)=1, SUM($AR121:AS121)=1,OR($AH121=1,$AG121=1)),1,0)</f>
        <v>0</v>
      </c>
      <c r="AU121" s="26">
        <f ca="1">IF(AND(SUM(AU$7:AU120)=1, SUM($AR121:AT121)=1,OR($AH121=1,AF121=1),SUM(AZ$7:AZ120)&lt;2),1,0)</f>
        <v>0</v>
      </c>
      <c r="AV121" s="26">
        <f ca="1">IF(AND(SUM(AV$7:AV120)=1, SUM($AR121:AU121)=1,OR($AI121=1,$AJ121=1,$AH121=1,$AF121=1)),1,0)</f>
        <v>0</v>
      </c>
      <c r="AW121" s="26">
        <f ca="1">IF(AND(SUM(AW$7:AW120)=1, SUM($AR121:AV121)=1,OR($AI121=1,$AJ121=1,$AH121=1,$AF121=1)),1,0)</f>
        <v>0</v>
      </c>
      <c r="AX121" s="26">
        <f ca="1">IF(AND(SUM(AX$7:AX120)=1, SUM($AR121:AW121)=1,OR($AI121=1,$AJ121=1,$AH121=1,$AF121=1)),1,0)</f>
        <v>0</v>
      </c>
      <c r="AY121" s="26">
        <f ca="1">IF(AND(SUM(AY$7:AY120)=1, SUM($AR121:AX121)=1,OR($AI121=1,$AJ121=1,$AH121=1,$AF121=1)),1,0)</f>
        <v>0</v>
      </c>
      <c r="AZ121" s="26">
        <f ca="1">IF(AND(SUM(AZ$7:AZ120)=1, SUM($AR121:AY121)=1,SUM(AU$7:AU120)&lt;2,OR(AI121=1,AJ121=1,AF121=1)),1,0)</f>
        <v>0</v>
      </c>
      <c r="BA121" s="26">
        <f ca="1">IF(AND(SUM(BA$7:BA120)=1,OR($AK121=1)),1,0)</f>
        <v>0</v>
      </c>
      <c r="BB121" s="26">
        <f ca="1">IF(AND(SUM(BB$7:BB120)=1,OR($AD121=1)),1,0)</f>
        <v>0</v>
      </c>
      <c r="BC121" s="27">
        <f ca="1">IF(SUM($AR121:BB121)=1,1,0)</f>
        <v>0</v>
      </c>
      <c r="BD121" s="28" t="str">
        <f t="shared" ca="1" si="167"/>
        <v/>
      </c>
      <c r="BE121" s="26" t="str">
        <f t="shared" ca="1" si="168"/>
        <v/>
      </c>
      <c r="BF121" s="26" t="str">
        <f t="shared" ca="1" si="169"/>
        <v/>
      </c>
      <c r="BG121" s="26" t="str">
        <f t="shared" ca="1" si="170"/>
        <v/>
      </c>
      <c r="BH121" s="26" t="str">
        <f t="shared" ca="1" si="171"/>
        <v/>
      </c>
      <c r="BI121" s="26" t="str">
        <f t="shared" ca="1" si="172"/>
        <v/>
      </c>
      <c r="BJ121" s="26" t="str">
        <f t="shared" ca="1" si="173"/>
        <v/>
      </c>
      <c r="BK121" s="26" t="str">
        <f t="shared" ca="1" si="174"/>
        <v/>
      </c>
      <c r="BL121" s="26" t="str">
        <f t="shared" ca="1" si="175"/>
        <v/>
      </c>
      <c r="BM121" s="26" t="str">
        <f t="shared" ca="1" si="176"/>
        <v/>
      </c>
      <c r="BN121" s="27" t="str">
        <f t="shared" ca="1" si="177"/>
        <v/>
      </c>
      <c r="BO121" s="284" t="str">
        <f t="shared" ca="1" si="141"/>
        <v/>
      </c>
      <c r="BP121" s="167" t="str">
        <f t="shared" ca="1" si="142"/>
        <v/>
      </c>
      <c r="BQ121" s="167" t="str">
        <f t="shared" ca="1" si="143"/>
        <v/>
      </c>
      <c r="BR121" s="167" t="str">
        <f t="shared" ca="1" si="144"/>
        <v/>
      </c>
      <c r="BS121" s="167" t="str">
        <f t="shared" ca="1" si="145"/>
        <v/>
      </c>
      <c r="BT121" s="167" t="str">
        <f t="shared" ca="1" si="146"/>
        <v/>
      </c>
      <c r="BU121" s="167" t="str">
        <f t="shared" ca="1" si="147"/>
        <v/>
      </c>
      <c r="BV121" s="167" t="str">
        <f t="shared" ca="1" si="148"/>
        <v/>
      </c>
      <c r="BW121" s="32" t="str">
        <f t="shared" ca="1" si="149"/>
        <v/>
      </c>
      <c r="BX121" s="130"/>
      <c r="BY121" s="73"/>
      <c r="BZ121" s="73">
        <f t="shared" ca="1" si="153"/>
        <v>0</v>
      </c>
      <c r="CA121" s="252">
        <f t="shared" ca="1" si="154"/>
        <v>0</v>
      </c>
      <c r="CB121" s="252">
        <f t="shared" ca="1" si="155"/>
        <v>0</v>
      </c>
      <c r="CC121" s="252">
        <f t="shared" ca="1" si="156"/>
        <v>0</v>
      </c>
      <c r="CD121" s="94"/>
      <c r="CE121" s="92">
        <f ca="1">'Product Codes'!G114</f>
        <v>1</v>
      </c>
      <c r="CF121" s="73"/>
      <c r="CG121" s="73"/>
      <c r="CH121" s="73"/>
      <c r="CI121" s="132"/>
      <c r="CJ121" s="132"/>
      <c r="CK121" s="132"/>
      <c r="CL121" s="132"/>
      <c r="CM121" s="132"/>
      <c r="CN121" s="132"/>
      <c r="CO121" s="132"/>
      <c r="CP121" s="132"/>
      <c r="CQ121" s="132"/>
      <c r="CR121" s="132"/>
      <c r="CS121" s="132"/>
      <c r="CT121" s="132"/>
      <c r="CU121" s="132"/>
      <c r="CV121" s="132"/>
      <c r="CW121" s="132"/>
      <c r="CX121" s="132"/>
      <c r="CY121" s="132"/>
      <c r="CZ121" s="132"/>
      <c r="DA121" s="132"/>
      <c r="DB121" s="132"/>
      <c r="DC121" s="132"/>
      <c r="DD121" s="132"/>
      <c r="DE121" s="132"/>
      <c r="DF121" s="132"/>
      <c r="DG121" s="132"/>
      <c r="DH121" s="132"/>
      <c r="DI121" s="132"/>
      <c r="DJ121" s="132"/>
      <c r="DK121" s="132"/>
      <c r="DL121" s="132"/>
      <c r="DM121" s="132"/>
      <c r="DN121" s="132"/>
      <c r="DO121" s="132"/>
      <c r="DP121" s="132"/>
      <c r="DQ121" s="132"/>
      <c r="DR121" s="132"/>
      <c r="DS121" s="132"/>
      <c r="DT121" s="132"/>
      <c r="DU121" s="132"/>
      <c r="DV121" s="132"/>
      <c r="DW121" s="132"/>
      <c r="DX121" s="132"/>
      <c r="DY121" s="132"/>
      <c r="DZ121" s="132"/>
      <c r="EA121" s="132"/>
      <c r="EB121" s="132"/>
      <c r="EC121" s="132"/>
      <c r="ED121" s="132"/>
      <c r="EE121" s="132"/>
      <c r="EF121" s="132"/>
      <c r="EG121" s="132"/>
      <c r="EH121" s="132"/>
      <c r="EI121" s="132"/>
      <c r="EJ121" s="132"/>
      <c r="EK121" s="132"/>
      <c r="EL121" s="132"/>
      <c r="EM121" s="132"/>
      <c r="EN121" s="132"/>
      <c r="EO121" s="132"/>
      <c r="EP121" s="132"/>
      <c r="EQ121" s="132"/>
      <c r="ER121" s="132"/>
      <c r="ES121" s="132"/>
      <c r="ET121" s="132"/>
      <c r="EU121" s="132"/>
      <c r="EV121" s="132"/>
      <c r="EW121" s="132"/>
      <c r="EX121" s="132"/>
      <c r="EY121" s="132"/>
      <c r="EZ121" s="132"/>
      <c r="FA121" s="132"/>
      <c r="FB121" s="132"/>
      <c r="FC121" s="132"/>
      <c r="FD121" s="132"/>
      <c r="FE121" s="132"/>
      <c r="FF121" s="132"/>
      <c r="FG121" s="132"/>
      <c r="FH121" s="132"/>
      <c r="FI121" s="132"/>
      <c r="FJ121" s="132"/>
      <c r="FK121" s="132"/>
      <c r="FL121" s="132"/>
      <c r="FM121" s="132"/>
      <c r="FN121" s="132"/>
      <c r="FO121" s="132"/>
      <c r="FP121" s="132"/>
      <c r="FQ121" s="132"/>
      <c r="FR121" s="132"/>
      <c r="FS121" s="132"/>
      <c r="FT121" s="132"/>
      <c r="FU121" s="132"/>
      <c r="FV121" s="132"/>
    </row>
    <row r="122" spans="1:178" s="131" customFormat="1" ht="15" hidden="1" customHeight="1" thickBot="1" x14ac:dyDescent="0.3">
      <c r="A122" s="73"/>
      <c r="B122" s="94"/>
      <c r="C122" s="123" t="str">
        <f ca="1">CONCATENATE(SelectionData!D122,N122)</f>
        <v>0</v>
      </c>
      <c r="D122" s="118" t="s">
        <v>50</v>
      </c>
      <c r="E122" s="55" t="str">
        <f t="shared" si="188"/>
        <v>€</v>
      </c>
      <c r="F122" s="123" t="str">
        <f t="shared" ca="1" si="151"/>
        <v/>
      </c>
      <c r="G122" s="200"/>
      <c r="H122" s="200"/>
      <c r="I122" s="123" t="str">
        <f t="shared" si="152"/>
        <v>-</v>
      </c>
      <c r="J122" s="107"/>
      <c r="K122" s="75"/>
      <c r="L122" s="95"/>
      <c r="M122" s="95" t="str">
        <f t="shared" si="178"/>
        <v>-</v>
      </c>
      <c r="N122" s="95" t="str">
        <f>""</f>
        <v/>
      </c>
      <c r="O122" s="95" t="str">
        <f t="shared" si="131"/>
        <v/>
      </c>
      <c r="P122" s="95" t="str">
        <f t="shared" ca="1" si="179"/>
        <v/>
      </c>
      <c r="Q122" s="80" t="str">
        <f t="shared" ca="1" si="180"/>
        <v/>
      </c>
      <c r="R122" s="80" t="str">
        <f t="shared" ca="1" si="189"/>
        <v/>
      </c>
      <c r="S122" s="96" t="str">
        <f t="shared" si="182"/>
        <v/>
      </c>
      <c r="T122" s="97" t="str">
        <f t="shared" si="126"/>
        <v/>
      </c>
      <c r="U122" s="95" t="str">
        <f>""</f>
        <v/>
      </c>
      <c r="V122" s="269"/>
      <c r="W122" s="295"/>
      <c r="X122" s="295"/>
      <c r="Y122" s="298" t="str">
        <f t="shared" ca="1" si="150"/>
        <v/>
      </c>
      <c r="Z122" s="271" t="str">
        <f t="shared" ca="1" si="133"/>
        <v/>
      </c>
      <c r="AA122" s="271" t="str">
        <f t="shared" ca="1" si="134"/>
        <v/>
      </c>
      <c r="AB122" s="271" t="str">
        <f t="shared" ca="1" si="135"/>
        <v/>
      </c>
      <c r="AC122" s="129">
        <f ca="1">SelectionData!C122</f>
        <v>0</v>
      </c>
      <c r="AD122" s="109">
        <f t="shared" ca="1" si="157"/>
        <v>0</v>
      </c>
      <c r="AE122" s="110">
        <f t="shared" ca="1" si="183"/>
        <v>0</v>
      </c>
      <c r="AF122" s="110">
        <f t="shared" ca="1" si="158"/>
        <v>0</v>
      </c>
      <c r="AG122" s="110">
        <f t="shared" ca="1" si="159"/>
        <v>0</v>
      </c>
      <c r="AH122" s="110">
        <f t="shared" ca="1" si="160"/>
        <v>0</v>
      </c>
      <c r="AI122" s="110">
        <f t="shared" ca="1" si="161"/>
        <v>0</v>
      </c>
      <c r="AJ122" s="110">
        <f t="shared" ca="1" si="162"/>
        <v>0</v>
      </c>
      <c r="AK122" s="110">
        <f t="shared" ca="1" si="163"/>
        <v>0</v>
      </c>
      <c r="AL122" s="110">
        <f t="shared" ca="1" si="164"/>
        <v>0</v>
      </c>
      <c r="AM122" s="110">
        <f t="shared" ca="1" si="184"/>
        <v>0</v>
      </c>
      <c r="AN122" s="110">
        <f t="shared" ca="1" si="185"/>
        <v>0</v>
      </c>
      <c r="AO122" s="110">
        <f t="shared" ca="1" si="165"/>
        <v>0</v>
      </c>
      <c r="AP122" s="111">
        <f t="shared" ca="1" si="166"/>
        <v>0</v>
      </c>
      <c r="AQ122" s="111">
        <f t="shared" ca="1" si="186"/>
        <v>0</v>
      </c>
      <c r="AR122" s="112">
        <f t="shared" ca="1" si="187"/>
        <v>0</v>
      </c>
      <c r="AS122" s="25">
        <f ca="1">IF(AND(SUM(AS$7:AS121)=1, SUM($AR122:AR122)=1,OR($AH122=1,$AG122=1)),1,0)</f>
        <v>0</v>
      </c>
      <c r="AT122" s="25">
        <f ca="1">IF(AND(SUM(AT$7:AT121)=1, SUM($AR122:AS122)=1,OR($AH122=1,$AG122=1)),1,0)</f>
        <v>0</v>
      </c>
      <c r="AU122" s="26">
        <f ca="1">IF(AND(SUM(AU$7:AU121)=1, SUM($AR122:AT122)=1,OR($AH122=1,AF122=1),SUM(AZ$7:AZ121)&lt;2),1,0)</f>
        <v>0</v>
      </c>
      <c r="AV122" s="26">
        <f ca="1">IF(AND(SUM(AV$7:AV121)=1, SUM($AR122:AU122)=1,OR($AI122=1,$AJ122=1,$AH122=1,$AF122=1)),1,0)</f>
        <v>0</v>
      </c>
      <c r="AW122" s="26">
        <f ca="1">IF(AND(SUM(AW$7:AW121)=1, SUM($AR122:AV122)=1,OR($AI122=1,$AJ122=1,$AH122=1,$AF122=1)),1,0)</f>
        <v>0</v>
      </c>
      <c r="AX122" s="26">
        <f ca="1">IF(AND(SUM(AX$7:AX121)=1, SUM($AR122:AW122)=1,OR($AI122=1,$AJ122=1,$AH122=1,$AF122=1)),1,0)</f>
        <v>0</v>
      </c>
      <c r="AY122" s="26">
        <f ca="1">IF(AND(SUM(AY$7:AY121)=1, SUM($AR122:AX122)=1,OR($AI122=1,$AJ122=1,$AH122=1,$AF122=1)),1,0)</f>
        <v>0</v>
      </c>
      <c r="AZ122" s="26">
        <f ca="1">IF(AND(SUM(AZ$7:AZ121)=1, SUM($AR122:AY122)=1,SUM(AU$7:AU121)&lt;2,OR(AI122=1,AJ122=1,AF122=1)),1,0)</f>
        <v>0</v>
      </c>
      <c r="BA122" s="26">
        <f ca="1">IF(AND(SUM(BA$7:BA121)=1,OR($AK122=1)),1,0)</f>
        <v>0</v>
      </c>
      <c r="BB122" s="26">
        <f ca="1">IF(AND(SUM(BB$7:BB121)=1,OR($AD122=1)),1,0)</f>
        <v>0</v>
      </c>
      <c r="BC122" s="27">
        <f ca="1">IF(SUM($AR122:BB122)=1,1,0)</f>
        <v>0</v>
      </c>
      <c r="BD122" s="28" t="str">
        <f t="shared" ca="1" si="167"/>
        <v/>
      </c>
      <c r="BE122" s="26" t="str">
        <f t="shared" ca="1" si="168"/>
        <v/>
      </c>
      <c r="BF122" s="26" t="str">
        <f t="shared" ca="1" si="169"/>
        <v/>
      </c>
      <c r="BG122" s="26" t="str">
        <f t="shared" ca="1" si="170"/>
        <v/>
      </c>
      <c r="BH122" s="26" t="str">
        <f t="shared" ca="1" si="171"/>
        <v/>
      </c>
      <c r="BI122" s="26" t="str">
        <f t="shared" ca="1" si="172"/>
        <v/>
      </c>
      <c r="BJ122" s="26" t="str">
        <f t="shared" ca="1" si="173"/>
        <v/>
      </c>
      <c r="BK122" s="26" t="str">
        <f t="shared" ca="1" si="174"/>
        <v/>
      </c>
      <c r="BL122" s="26" t="str">
        <f t="shared" ca="1" si="175"/>
        <v/>
      </c>
      <c r="BM122" s="26" t="str">
        <f t="shared" ca="1" si="176"/>
        <v/>
      </c>
      <c r="BN122" s="27" t="str">
        <f t="shared" ca="1" si="177"/>
        <v/>
      </c>
      <c r="BO122" s="284" t="str">
        <f t="shared" ca="1" si="141"/>
        <v/>
      </c>
      <c r="BP122" s="167" t="str">
        <f t="shared" ca="1" si="142"/>
        <v/>
      </c>
      <c r="BQ122" s="167" t="str">
        <f t="shared" ca="1" si="143"/>
        <v/>
      </c>
      <c r="BR122" s="167" t="str">
        <f t="shared" ca="1" si="144"/>
        <v/>
      </c>
      <c r="BS122" s="167" t="str">
        <f t="shared" ca="1" si="145"/>
        <v/>
      </c>
      <c r="BT122" s="167" t="str">
        <f t="shared" ca="1" si="146"/>
        <v/>
      </c>
      <c r="BU122" s="167" t="str">
        <f t="shared" ca="1" si="147"/>
        <v/>
      </c>
      <c r="BV122" s="167" t="str">
        <f t="shared" ca="1" si="148"/>
        <v/>
      </c>
      <c r="BW122" s="32" t="str">
        <f t="shared" ca="1" si="149"/>
        <v/>
      </c>
      <c r="BX122" s="130"/>
      <c r="BY122" s="73"/>
      <c r="BZ122" s="73">
        <f t="shared" ca="1" si="153"/>
        <v>0</v>
      </c>
      <c r="CA122" s="252">
        <f t="shared" ca="1" si="154"/>
        <v>0</v>
      </c>
      <c r="CB122" s="252">
        <f t="shared" ca="1" si="155"/>
        <v>0</v>
      </c>
      <c r="CC122" s="252">
        <f t="shared" ca="1" si="156"/>
        <v>0</v>
      </c>
      <c r="CD122" s="94"/>
      <c r="CE122" s="92">
        <f ca="1">'Product Codes'!G115</f>
        <v>1</v>
      </c>
      <c r="CF122" s="73"/>
      <c r="CG122" s="73"/>
      <c r="CH122" s="73"/>
      <c r="CI122" s="132"/>
      <c r="CJ122" s="132"/>
      <c r="CK122" s="132"/>
      <c r="CL122" s="132"/>
      <c r="CM122" s="132"/>
      <c r="CN122" s="132"/>
      <c r="CO122" s="132"/>
      <c r="CP122" s="132"/>
      <c r="CQ122" s="132"/>
      <c r="CR122" s="132"/>
      <c r="CS122" s="132"/>
      <c r="CT122" s="132"/>
      <c r="CU122" s="132"/>
      <c r="CV122" s="132"/>
      <c r="CW122" s="132"/>
      <c r="CX122" s="132"/>
      <c r="CY122" s="132"/>
      <c r="CZ122" s="132"/>
      <c r="DA122" s="132"/>
      <c r="DB122" s="132"/>
      <c r="DC122" s="132"/>
      <c r="DD122" s="132"/>
      <c r="DE122" s="132"/>
      <c r="DF122" s="132"/>
      <c r="DG122" s="132"/>
      <c r="DH122" s="132"/>
      <c r="DI122" s="132"/>
      <c r="DJ122" s="132"/>
      <c r="DK122" s="132"/>
      <c r="DL122" s="132"/>
      <c r="DM122" s="132"/>
      <c r="DN122" s="132"/>
      <c r="DO122" s="132"/>
      <c r="DP122" s="132"/>
      <c r="DQ122" s="132"/>
      <c r="DR122" s="132"/>
      <c r="DS122" s="132"/>
      <c r="DT122" s="132"/>
      <c r="DU122" s="132"/>
      <c r="DV122" s="132"/>
      <c r="DW122" s="132"/>
      <c r="DX122" s="132"/>
      <c r="DY122" s="132"/>
      <c r="DZ122" s="132"/>
      <c r="EA122" s="132"/>
      <c r="EB122" s="132"/>
      <c r="EC122" s="132"/>
      <c r="ED122" s="132"/>
      <c r="EE122" s="132"/>
      <c r="EF122" s="132"/>
      <c r="EG122" s="132"/>
      <c r="EH122" s="132"/>
      <c r="EI122" s="132"/>
      <c r="EJ122" s="132"/>
      <c r="EK122" s="132"/>
      <c r="EL122" s="132"/>
      <c r="EM122" s="132"/>
      <c r="EN122" s="132"/>
      <c r="EO122" s="132"/>
      <c r="EP122" s="132"/>
      <c r="EQ122" s="132"/>
      <c r="ER122" s="132"/>
      <c r="ES122" s="132"/>
      <c r="ET122" s="132"/>
      <c r="EU122" s="132"/>
      <c r="EV122" s="132"/>
      <c r="EW122" s="132"/>
      <c r="EX122" s="132"/>
      <c r="EY122" s="132"/>
      <c r="EZ122" s="132"/>
      <c r="FA122" s="132"/>
      <c r="FB122" s="132"/>
      <c r="FC122" s="132"/>
      <c r="FD122" s="132"/>
      <c r="FE122" s="132"/>
      <c r="FF122" s="132"/>
      <c r="FG122" s="132"/>
      <c r="FH122" s="132"/>
      <c r="FI122" s="132"/>
      <c r="FJ122" s="132"/>
      <c r="FK122" s="132"/>
      <c r="FL122" s="132"/>
      <c r="FM122" s="132"/>
      <c r="FN122" s="132"/>
      <c r="FO122" s="132"/>
      <c r="FP122" s="132"/>
      <c r="FQ122" s="132"/>
      <c r="FR122" s="132"/>
      <c r="FS122" s="132"/>
      <c r="FT122" s="132"/>
      <c r="FU122" s="132"/>
      <c r="FV122" s="132"/>
    </row>
    <row r="123" spans="1:178" s="131" customFormat="1" ht="15" hidden="1" customHeight="1" thickBot="1" x14ac:dyDescent="0.3">
      <c r="A123" s="73"/>
      <c r="B123" s="94"/>
      <c r="C123" s="122" t="str">
        <f ca="1">CONCATENATE(SelectionData!D123,N123)</f>
        <v>0</v>
      </c>
      <c r="D123" s="118" t="s">
        <v>50</v>
      </c>
      <c r="E123" s="119" t="str">
        <f t="shared" si="188"/>
        <v>€</v>
      </c>
      <c r="F123" s="122" t="str">
        <f t="shared" ca="1" si="151"/>
        <v/>
      </c>
      <c r="G123" s="202"/>
      <c r="H123" s="202"/>
      <c r="I123" s="122" t="str">
        <f t="shared" si="152"/>
        <v>-</v>
      </c>
      <c r="J123" s="107"/>
      <c r="K123" s="75"/>
      <c r="L123" s="95"/>
      <c r="M123" s="95" t="str">
        <f t="shared" si="178"/>
        <v>-</v>
      </c>
      <c r="N123" s="95" t="str">
        <f>""</f>
        <v/>
      </c>
      <c r="O123" s="95" t="str">
        <f t="shared" si="131"/>
        <v/>
      </c>
      <c r="P123" s="95" t="str">
        <f t="shared" ca="1" si="179"/>
        <v/>
      </c>
      <c r="Q123" s="80" t="str">
        <f t="shared" ca="1" si="180"/>
        <v/>
      </c>
      <c r="R123" s="80" t="str">
        <f t="shared" ca="1" si="189"/>
        <v/>
      </c>
      <c r="S123" s="96" t="str">
        <f t="shared" si="182"/>
        <v/>
      </c>
      <c r="T123" s="97" t="str">
        <f t="shared" si="126"/>
        <v/>
      </c>
      <c r="U123" s="95" t="str">
        <f>""</f>
        <v/>
      </c>
      <c r="V123" s="269"/>
      <c r="W123" s="295"/>
      <c r="X123" s="295"/>
      <c r="Y123" s="298" t="str">
        <f t="shared" ca="1" si="150"/>
        <v/>
      </c>
      <c r="Z123" s="271" t="str">
        <f t="shared" ca="1" si="133"/>
        <v/>
      </c>
      <c r="AA123" s="271" t="str">
        <f t="shared" ca="1" si="134"/>
        <v/>
      </c>
      <c r="AB123" s="271" t="str">
        <f t="shared" ca="1" si="135"/>
        <v/>
      </c>
      <c r="AC123" s="129">
        <f ca="1">SelectionData!C123</f>
        <v>0</v>
      </c>
      <c r="AD123" s="109">
        <f t="shared" ca="1" si="157"/>
        <v>0</v>
      </c>
      <c r="AE123" s="110">
        <f t="shared" ca="1" si="183"/>
        <v>0</v>
      </c>
      <c r="AF123" s="110">
        <f t="shared" ca="1" si="158"/>
        <v>0</v>
      </c>
      <c r="AG123" s="110">
        <f t="shared" ca="1" si="159"/>
        <v>0</v>
      </c>
      <c r="AH123" s="110">
        <f t="shared" ca="1" si="160"/>
        <v>0</v>
      </c>
      <c r="AI123" s="110">
        <f t="shared" ca="1" si="161"/>
        <v>0</v>
      </c>
      <c r="AJ123" s="110">
        <f t="shared" ca="1" si="162"/>
        <v>0</v>
      </c>
      <c r="AK123" s="110">
        <f t="shared" ca="1" si="163"/>
        <v>0</v>
      </c>
      <c r="AL123" s="110">
        <f t="shared" ca="1" si="164"/>
        <v>0</v>
      </c>
      <c r="AM123" s="110">
        <f t="shared" ca="1" si="184"/>
        <v>0</v>
      </c>
      <c r="AN123" s="110">
        <f t="shared" ca="1" si="185"/>
        <v>0</v>
      </c>
      <c r="AO123" s="110">
        <f t="shared" ca="1" si="165"/>
        <v>0</v>
      </c>
      <c r="AP123" s="111">
        <f t="shared" ca="1" si="166"/>
        <v>0</v>
      </c>
      <c r="AQ123" s="111">
        <f t="shared" ca="1" si="186"/>
        <v>0</v>
      </c>
      <c r="AR123" s="112">
        <f t="shared" ca="1" si="187"/>
        <v>0</v>
      </c>
      <c r="AS123" s="25">
        <f ca="1">IF(AND(SUM(AS$7:AS122)=1, SUM($AR123:AR123)=1,OR($AH123=1,$AG123=1)),1,0)</f>
        <v>0</v>
      </c>
      <c r="AT123" s="25">
        <f ca="1">IF(AND(SUM(AT$7:AT122)=1, SUM($AR123:AS123)=1,OR($AH123=1,$AG123=1)),1,0)</f>
        <v>0</v>
      </c>
      <c r="AU123" s="26">
        <f ca="1">IF(AND(SUM(AU$7:AU122)=1, SUM($AR123:AT123)=1,OR($AH123=1,AF123=1),SUM(AZ$7:AZ122)&lt;2),1,0)</f>
        <v>0</v>
      </c>
      <c r="AV123" s="26">
        <f ca="1">IF(AND(SUM(AV$7:AV122)=1, SUM($AR123:AU123)=1,OR($AI123=1,$AJ123=1,$AH123=1,$AF123=1)),1,0)</f>
        <v>0</v>
      </c>
      <c r="AW123" s="26">
        <f ca="1">IF(AND(SUM(AW$7:AW122)=1, SUM($AR123:AV123)=1,OR($AI123=1,$AJ123=1,$AH123=1,$AF123=1)),1,0)</f>
        <v>0</v>
      </c>
      <c r="AX123" s="26">
        <f ca="1">IF(AND(SUM(AX$7:AX122)=1, SUM($AR123:AW123)=1,OR($AI123=1,$AJ123=1,$AH123=1,$AF123=1)),1,0)</f>
        <v>0</v>
      </c>
      <c r="AY123" s="26">
        <f ca="1">IF(AND(SUM(AY$7:AY122)=1, SUM($AR123:AX123)=1,OR($AI123=1,$AJ123=1,$AH123=1,$AF123=1)),1,0)</f>
        <v>0</v>
      </c>
      <c r="AZ123" s="26">
        <f ca="1">IF(AND(SUM(AZ$7:AZ122)=1, SUM($AR123:AY123)=1,SUM(AU$7:AU122)&lt;2,OR(AI123=1,AJ123=1,AF123=1)),1,0)</f>
        <v>0</v>
      </c>
      <c r="BA123" s="26">
        <f ca="1">IF(AND(SUM(BA$7:BA122)=1,OR($AK123=1)),1,0)</f>
        <v>0</v>
      </c>
      <c r="BB123" s="26">
        <f ca="1">IF(AND(SUM(BB$7:BB122)=1,OR($AD123=1)),1,0)</f>
        <v>0</v>
      </c>
      <c r="BC123" s="27">
        <f ca="1">IF(SUM($AR123:BB123)=1,1,0)</f>
        <v>0</v>
      </c>
      <c r="BD123" s="28" t="str">
        <f t="shared" ca="1" si="167"/>
        <v/>
      </c>
      <c r="BE123" s="26" t="str">
        <f t="shared" ca="1" si="168"/>
        <v/>
      </c>
      <c r="BF123" s="26" t="str">
        <f t="shared" ca="1" si="169"/>
        <v/>
      </c>
      <c r="BG123" s="26" t="str">
        <f t="shared" ca="1" si="170"/>
        <v/>
      </c>
      <c r="BH123" s="26" t="str">
        <f t="shared" ca="1" si="171"/>
        <v/>
      </c>
      <c r="BI123" s="26" t="str">
        <f t="shared" ca="1" si="172"/>
        <v/>
      </c>
      <c r="BJ123" s="26" t="str">
        <f t="shared" ca="1" si="173"/>
        <v/>
      </c>
      <c r="BK123" s="26" t="str">
        <f t="shared" ca="1" si="174"/>
        <v/>
      </c>
      <c r="BL123" s="26" t="str">
        <f t="shared" ca="1" si="175"/>
        <v/>
      </c>
      <c r="BM123" s="26" t="str">
        <f t="shared" ca="1" si="176"/>
        <v/>
      </c>
      <c r="BN123" s="27" t="str">
        <f t="shared" ca="1" si="177"/>
        <v/>
      </c>
      <c r="BO123" s="284" t="str">
        <f t="shared" ca="1" si="141"/>
        <v/>
      </c>
      <c r="BP123" s="167" t="str">
        <f t="shared" ca="1" si="142"/>
        <v/>
      </c>
      <c r="BQ123" s="167" t="str">
        <f t="shared" ca="1" si="143"/>
        <v/>
      </c>
      <c r="BR123" s="167" t="str">
        <f t="shared" ca="1" si="144"/>
        <v/>
      </c>
      <c r="BS123" s="167" t="str">
        <f t="shared" ca="1" si="145"/>
        <v/>
      </c>
      <c r="BT123" s="167" t="str">
        <f t="shared" ca="1" si="146"/>
        <v/>
      </c>
      <c r="BU123" s="167" t="str">
        <f t="shared" ca="1" si="147"/>
        <v/>
      </c>
      <c r="BV123" s="167" t="str">
        <f t="shared" ca="1" si="148"/>
        <v/>
      </c>
      <c r="BW123" s="32" t="str">
        <f t="shared" ca="1" si="149"/>
        <v/>
      </c>
      <c r="BX123" s="130"/>
      <c r="BY123" s="73"/>
      <c r="BZ123" s="73">
        <f ca="1">IF(CE123&gt;0,INDIRECT("'Product Codes'!C"&amp;CE123),"")</f>
        <v>0</v>
      </c>
      <c r="CA123" s="252">
        <f t="shared" ca="1" si="154"/>
        <v>0</v>
      </c>
      <c r="CB123" s="252">
        <f t="shared" ca="1" si="155"/>
        <v>0</v>
      </c>
      <c r="CC123" s="252">
        <f t="shared" ca="1" si="156"/>
        <v>0</v>
      </c>
      <c r="CD123" s="94"/>
      <c r="CE123" s="92">
        <f ca="1">'Product Codes'!G116</f>
        <v>1</v>
      </c>
      <c r="CF123" s="73"/>
      <c r="CG123" s="73"/>
      <c r="CH123" s="73"/>
      <c r="CI123" s="132"/>
      <c r="CJ123" s="132"/>
      <c r="CK123" s="132"/>
      <c r="CL123" s="132"/>
      <c r="CM123" s="132"/>
      <c r="CN123" s="132"/>
      <c r="CO123" s="132"/>
      <c r="CP123" s="132"/>
      <c r="CQ123" s="132"/>
      <c r="CR123" s="132"/>
      <c r="CS123" s="132"/>
      <c r="CT123" s="132"/>
      <c r="CU123" s="132"/>
      <c r="CV123" s="132"/>
      <c r="CW123" s="132"/>
      <c r="CX123" s="132"/>
      <c r="CY123" s="132"/>
      <c r="CZ123" s="132"/>
      <c r="DA123" s="132"/>
      <c r="DB123" s="132"/>
      <c r="DC123" s="132"/>
      <c r="DD123" s="132"/>
      <c r="DE123" s="132"/>
      <c r="DF123" s="132"/>
      <c r="DG123" s="132"/>
      <c r="DH123" s="132"/>
      <c r="DI123" s="132"/>
      <c r="DJ123" s="132"/>
      <c r="DK123" s="132"/>
      <c r="DL123" s="132"/>
      <c r="DM123" s="132"/>
      <c r="DN123" s="132"/>
      <c r="DO123" s="132"/>
      <c r="DP123" s="132"/>
      <c r="DQ123" s="132"/>
      <c r="DR123" s="132"/>
      <c r="DS123" s="132"/>
      <c r="DT123" s="132"/>
      <c r="DU123" s="132"/>
      <c r="DV123" s="132"/>
      <c r="DW123" s="132"/>
      <c r="DX123" s="132"/>
      <c r="DY123" s="132"/>
      <c r="DZ123" s="132"/>
      <c r="EA123" s="132"/>
      <c r="EB123" s="132"/>
      <c r="EC123" s="132"/>
      <c r="ED123" s="132"/>
      <c r="EE123" s="132"/>
      <c r="EF123" s="132"/>
      <c r="EG123" s="132"/>
      <c r="EH123" s="132"/>
      <c r="EI123" s="132"/>
      <c r="EJ123" s="132"/>
      <c r="EK123" s="132"/>
      <c r="EL123" s="132"/>
      <c r="EM123" s="132"/>
      <c r="EN123" s="132"/>
      <c r="EO123" s="132"/>
      <c r="EP123" s="132"/>
      <c r="EQ123" s="132"/>
      <c r="ER123" s="132"/>
      <c r="ES123" s="132"/>
      <c r="ET123" s="132"/>
      <c r="EU123" s="132"/>
      <c r="EV123" s="132"/>
      <c r="EW123" s="132"/>
      <c r="EX123" s="132"/>
      <c r="EY123" s="132"/>
      <c r="EZ123" s="132"/>
      <c r="FA123" s="132"/>
      <c r="FB123" s="132"/>
      <c r="FC123" s="132"/>
      <c r="FD123" s="132"/>
      <c r="FE123" s="132"/>
      <c r="FF123" s="132"/>
      <c r="FG123" s="132"/>
      <c r="FH123" s="132"/>
      <c r="FI123" s="132"/>
      <c r="FJ123" s="132"/>
      <c r="FK123" s="132"/>
      <c r="FL123" s="132"/>
      <c r="FM123" s="132"/>
      <c r="FN123" s="132"/>
      <c r="FO123" s="132"/>
      <c r="FP123" s="132"/>
      <c r="FQ123" s="132"/>
      <c r="FR123" s="132"/>
      <c r="FS123" s="132"/>
      <c r="FT123" s="132"/>
      <c r="FU123" s="132"/>
      <c r="FV123" s="132"/>
    </row>
    <row r="124" spans="1:178" s="131" customFormat="1" ht="15" hidden="1" customHeight="1" thickBot="1" x14ac:dyDescent="0.3">
      <c r="A124" s="73"/>
      <c r="B124" s="94"/>
      <c r="C124" s="123" t="str">
        <f ca="1">CONCATENATE(SelectionData!D124,N124)</f>
        <v>0</v>
      </c>
      <c r="D124" s="118" t="s">
        <v>50</v>
      </c>
      <c r="E124" s="55" t="str">
        <f t="shared" si="188"/>
        <v>€</v>
      </c>
      <c r="F124" s="123" t="str">
        <f t="shared" ca="1" si="151"/>
        <v/>
      </c>
      <c r="G124" s="200"/>
      <c r="H124" s="200"/>
      <c r="I124" s="123" t="str">
        <f t="shared" si="152"/>
        <v>-</v>
      </c>
      <c r="J124" s="107"/>
      <c r="K124" s="75"/>
      <c r="L124" s="95"/>
      <c r="M124" s="95" t="str">
        <f t="shared" si="178"/>
        <v>-</v>
      </c>
      <c r="N124" s="95" t="str">
        <f>""</f>
        <v/>
      </c>
      <c r="O124" s="95" t="str">
        <f t="shared" si="131"/>
        <v/>
      </c>
      <c r="P124" s="95" t="str">
        <f t="shared" ca="1" si="179"/>
        <v/>
      </c>
      <c r="Q124" s="80" t="str">
        <f t="shared" ca="1" si="180"/>
        <v/>
      </c>
      <c r="R124" s="80" t="str">
        <f t="shared" ca="1" si="189"/>
        <v/>
      </c>
      <c r="S124" s="96" t="str">
        <f t="shared" si="182"/>
        <v/>
      </c>
      <c r="T124" s="97" t="str">
        <f t="shared" si="126"/>
        <v/>
      </c>
      <c r="U124" s="95" t="str">
        <f>""</f>
        <v/>
      </c>
      <c r="V124" s="269"/>
      <c r="W124" s="295"/>
      <c r="X124" s="295"/>
      <c r="Y124" s="298" t="str">
        <f t="shared" ca="1" si="150"/>
        <v/>
      </c>
      <c r="Z124" s="271" t="str">
        <f t="shared" ca="1" si="133"/>
        <v/>
      </c>
      <c r="AA124" s="271" t="str">
        <f t="shared" ca="1" si="134"/>
        <v/>
      </c>
      <c r="AB124" s="271" t="str">
        <f t="shared" ca="1" si="135"/>
        <v/>
      </c>
      <c r="AC124" s="129">
        <f ca="1">SelectionData!C124</f>
        <v>0</v>
      </c>
      <c r="AD124" s="109">
        <f t="shared" ca="1" si="157"/>
        <v>0</v>
      </c>
      <c r="AE124" s="110">
        <f t="shared" ca="1" si="183"/>
        <v>0</v>
      </c>
      <c r="AF124" s="110">
        <f t="shared" ca="1" si="158"/>
        <v>0</v>
      </c>
      <c r="AG124" s="110">
        <f t="shared" ca="1" si="159"/>
        <v>0</v>
      </c>
      <c r="AH124" s="110">
        <f t="shared" ca="1" si="160"/>
        <v>0</v>
      </c>
      <c r="AI124" s="110">
        <f t="shared" ca="1" si="161"/>
        <v>0</v>
      </c>
      <c r="AJ124" s="110">
        <f t="shared" ca="1" si="162"/>
        <v>0</v>
      </c>
      <c r="AK124" s="110">
        <f t="shared" ca="1" si="163"/>
        <v>0</v>
      </c>
      <c r="AL124" s="110">
        <f t="shared" ca="1" si="164"/>
        <v>0</v>
      </c>
      <c r="AM124" s="110">
        <f t="shared" ca="1" si="184"/>
        <v>0</v>
      </c>
      <c r="AN124" s="110">
        <f t="shared" ca="1" si="185"/>
        <v>0</v>
      </c>
      <c r="AO124" s="110">
        <f t="shared" ca="1" si="165"/>
        <v>0</v>
      </c>
      <c r="AP124" s="111">
        <f t="shared" ca="1" si="166"/>
        <v>0</v>
      </c>
      <c r="AQ124" s="111">
        <f t="shared" ca="1" si="186"/>
        <v>0</v>
      </c>
      <c r="AR124" s="112">
        <f t="shared" ca="1" si="187"/>
        <v>0</v>
      </c>
      <c r="AS124" s="25">
        <f ca="1">IF(AND(SUM(AS$7:AS123)=1, SUM($AR124:AR124)=1,OR($AH124=1,$AG124=1)),1,0)</f>
        <v>0</v>
      </c>
      <c r="AT124" s="25">
        <f ca="1">IF(AND(SUM(AT$7:AT123)=1, SUM($AR124:AS124)=1,OR($AH124=1,$AG124=1)),1,0)</f>
        <v>0</v>
      </c>
      <c r="AU124" s="26">
        <f ca="1">IF(AND(SUM(AU$7:AU123)=1, SUM($AR124:AT124)=1,OR($AH124=1,AF124=1),SUM(AZ$7:AZ123)&lt;2),1,0)</f>
        <v>0</v>
      </c>
      <c r="AV124" s="26">
        <f ca="1">IF(AND(SUM(AV$7:AV123)=1, SUM($AR124:AU124)=1,OR($AI124=1,$AJ124=1,$AH124=1,$AF124=1)),1,0)</f>
        <v>0</v>
      </c>
      <c r="AW124" s="26">
        <f ca="1">IF(AND(SUM(AW$7:AW123)=1, SUM($AR124:AV124)=1,OR($AI124=1,$AJ124=1,$AH124=1,$AF124=1)),1,0)</f>
        <v>0</v>
      </c>
      <c r="AX124" s="26">
        <f ca="1">IF(AND(SUM(AX$7:AX123)=1, SUM($AR124:AW124)=1,OR($AI124=1,$AJ124=1,$AH124=1,$AF124=1)),1,0)</f>
        <v>0</v>
      </c>
      <c r="AY124" s="26">
        <f ca="1">IF(AND(SUM(AY$7:AY123)=1, SUM($AR124:AX124)=1,OR($AI124=1,$AJ124=1,$AH124=1,$AF124=1)),1,0)</f>
        <v>0</v>
      </c>
      <c r="AZ124" s="26">
        <f ca="1">IF(AND(SUM(AZ$7:AZ123)=1, SUM($AR124:AY124)=1,SUM(AU$7:AU123)&lt;2,OR(AI124=1,AJ124=1,AF124=1)),1,0)</f>
        <v>0</v>
      </c>
      <c r="BA124" s="26">
        <f ca="1">IF(AND(SUM(BA$7:BA123)=1,OR($AK124=1)),1,0)</f>
        <v>0</v>
      </c>
      <c r="BB124" s="26">
        <f ca="1">IF(AND(SUM(BB$7:BB123)=1,OR($AD124=1)),1,0)</f>
        <v>0</v>
      </c>
      <c r="BC124" s="27">
        <f ca="1">IF(SUM($AR124:BB124)=1,1,0)</f>
        <v>0</v>
      </c>
      <c r="BD124" s="28" t="str">
        <f t="shared" ca="1" si="167"/>
        <v/>
      </c>
      <c r="BE124" s="26" t="str">
        <f t="shared" ca="1" si="168"/>
        <v/>
      </c>
      <c r="BF124" s="26" t="str">
        <f t="shared" ca="1" si="169"/>
        <v/>
      </c>
      <c r="BG124" s="26" t="str">
        <f t="shared" ca="1" si="170"/>
        <v/>
      </c>
      <c r="BH124" s="26" t="str">
        <f t="shared" ca="1" si="171"/>
        <v/>
      </c>
      <c r="BI124" s="26" t="str">
        <f t="shared" ca="1" si="172"/>
        <v/>
      </c>
      <c r="BJ124" s="26" t="str">
        <f t="shared" ca="1" si="173"/>
        <v/>
      </c>
      <c r="BK124" s="26" t="str">
        <f t="shared" ca="1" si="174"/>
        <v/>
      </c>
      <c r="BL124" s="26" t="str">
        <f t="shared" ca="1" si="175"/>
        <v/>
      </c>
      <c r="BM124" s="26" t="str">
        <f t="shared" ca="1" si="176"/>
        <v/>
      </c>
      <c r="BN124" s="27" t="str">
        <f t="shared" ca="1" si="177"/>
        <v/>
      </c>
      <c r="BO124" s="284" t="str">
        <f t="shared" ca="1" si="141"/>
        <v/>
      </c>
      <c r="BP124" s="167" t="str">
        <f t="shared" ca="1" si="142"/>
        <v/>
      </c>
      <c r="BQ124" s="167" t="str">
        <f t="shared" ca="1" si="143"/>
        <v/>
      </c>
      <c r="BR124" s="167" t="str">
        <f t="shared" ca="1" si="144"/>
        <v/>
      </c>
      <c r="BS124" s="167" t="str">
        <f t="shared" ca="1" si="145"/>
        <v/>
      </c>
      <c r="BT124" s="167" t="str">
        <f t="shared" ca="1" si="146"/>
        <v/>
      </c>
      <c r="BU124" s="167" t="str">
        <f t="shared" ca="1" si="147"/>
        <v/>
      </c>
      <c r="BV124" s="167" t="str">
        <f t="shared" ca="1" si="148"/>
        <v/>
      </c>
      <c r="BW124" s="32" t="str">
        <f t="shared" ca="1" si="149"/>
        <v/>
      </c>
      <c r="BX124" s="130"/>
      <c r="BY124" s="73"/>
      <c r="BZ124" s="73">
        <f t="shared" ca="1" si="153"/>
        <v>0</v>
      </c>
      <c r="CA124" s="252">
        <f t="shared" ca="1" si="154"/>
        <v>0</v>
      </c>
      <c r="CB124" s="252">
        <f t="shared" ca="1" si="155"/>
        <v>0</v>
      </c>
      <c r="CC124" s="252">
        <f t="shared" ca="1" si="156"/>
        <v>0</v>
      </c>
      <c r="CD124" s="94"/>
      <c r="CE124" s="92">
        <f ca="1">'Product Codes'!G117</f>
        <v>1</v>
      </c>
      <c r="CF124" s="73"/>
      <c r="CG124" s="73"/>
      <c r="CH124" s="73"/>
      <c r="CI124" s="132"/>
      <c r="CJ124" s="132"/>
      <c r="CK124" s="132"/>
      <c r="CL124" s="132"/>
      <c r="CM124" s="132"/>
      <c r="CN124" s="132"/>
      <c r="CO124" s="132"/>
      <c r="CP124" s="132"/>
      <c r="CQ124" s="132"/>
      <c r="CR124" s="132"/>
      <c r="CS124" s="132"/>
      <c r="CT124" s="132"/>
      <c r="CU124" s="132"/>
      <c r="CV124" s="132"/>
      <c r="CW124" s="132"/>
      <c r="CX124" s="132"/>
      <c r="CY124" s="132"/>
      <c r="CZ124" s="132"/>
      <c r="DA124" s="132"/>
      <c r="DB124" s="132"/>
      <c r="DC124" s="132"/>
      <c r="DD124" s="132"/>
      <c r="DE124" s="132"/>
      <c r="DF124" s="132"/>
      <c r="DG124" s="132"/>
      <c r="DH124" s="132"/>
      <c r="DI124" s="132"/>
      <c r="DJ124" s="132"/>
      <c r="DK124" s="132"/>
      <c r="DL124" s="132"/>
      <c r="DM124" s="132"/>
      <c r="DN124" s="132"/>
      <c r="DO124" s="132"/>
      <c r="DP124" s="132"/>
      <c r="DQ124" s="132"/>
      <c r="DR124" s="132"/>
      <c r="DS124" s="132"/>
      <c r="DT124" s="132"/>
      <c r="DU124" s="132"/>
      <c r="DV124" s="132"/>
      <c r="DW124" s="132"/>
      <c r="DX124" s="132"/>
      <c r="DY124" s="132"/>
      <c r="DZ124" s="132"/>
      <c r="EA124" s="132"/>
      <c r="EB124" s="132"/>
      <c r="EC124" s="132"/>
      <c r="ED124" s="132"/>
      <c r="EE124" s="132"/>
      <c r="EF124" s="132"/>
      <c r="EG124" s="132"/>
      <c r="EH124" s="132"/>
      <c r="EI124" s="132"/>
      <c r="EJ124" s="132"/>
      <c r="EK124" s="132"/>
      <c r="EL124" s="132"/>
      <c r="EM124" s="132"/>
      <c r="EN124" s="132"/>
      <c r="EO124" s="132"/>
      <c r="EP124" s="132"/>
      <c r="EQ124" s="132"/>
      <c r="ER124" s="132"/>
      <c r="ES124" s="132"/>
      <c r="ET124" s="132"/>
      <c r="EU124" s="132"/>
      <c r="EV124" s="132"/>
      <c r="EW124" s="132"/>
      <c r="EX124" s="132"/>
      <c r="EY124" s="132"/>
      <c r="EZ124" s="132"/>
      <c r="FA124" s="132"/>
      <c r="FB124" s="132"/>
      <c r="FC124" s="132"/>
      <c r="FD124" s="132"/>
      <c r="FE124" s="132"/>
      <c r="FF124" s="132"/>
      <c r="FG124" s="132"/>
      <c r="FH124" s="132"/>
      <c r="FI124" s="132"/>
      <c r="FJ124" s="132"/>
      <c r="FK124" s="132"/>
      <c r="FL124" s="132"/>
      <c r="FM124" s="132"/>
      <c r="FN124" s="132"/>
      <c r="FO124" s="132"/>
      <c r="FP124" s="132"/>
      <c r="FQ124" s="132"/>
      <c r="FR124" s="132"/>
      <c r="FS124" s="132"/>
      <c r="FT124" s="132"/>
      <c r="FU124" s="132"/>
      <c r="FV124" s="132"/>
    </row>
    <row r="125" spans="1:178" s="131" customFormat="1" ht="15" hidden="1" customHeight="1" thickBot="1" x14ac:dyDescent="0.3">
      <c r="A125" s="73"/>
      <c r="B125" s="94"/>
      <c r="C125" s="122" t="str">
        <f ca="1">CONCATENATE(SelectionData!D125,N125)</f>
        <v>0</v>
      </c>
      <c r="D125" s="118" t="s">
        <v>50</v>
      </c>
      <c r="E125" s="119" t="str">
        <f t="shared" si="188"/>
        <v>€</v>
      </c>
      <c r="F125" s="122" t="str">
        <f t="shared" ca="1" si="151"/>
        <v/>
      </c>
      <c r="G125" s="202"/>
      <c r="H125" s="202"/>
      <c r="I125" s="122" t="str">
        <f t="shared" si="152"/>
        <v>-</v>
      </c>
      <c r="J125" s="107"/>
      <c r="K125" s="75"/>
      <c r="L125" s="95"/>
      <c r="M125" s="95" t="str">
        <f t="shared" si="178"/>
        <v>-</v>
      </c>
      <c r="N125" s="95" t="str">
        <f>""</f>
        <v/>
      </c>
      <c r="O125" s="95" t="str">
        <f t="shared" si="131"/>
        <v/>
      </c>
      <c r="P125" s="95" t="str">
        <f t="shared" ca="1" si="179"/>
        <v/>
      </c>
      <c r="Q125" s="80" t="str">
        <f t="shared" ca="1" si="180"/>
        <v/>
      </c>
      <c r="R125" s="80" t="str">
        <f t="shared" ca="1" si="189"/>
        <v/>
      </c>
      <c r="S125" s="96" t="str">
        <f t="shared" si="182"/>
        <v/>
      </c>
      <c r="T125" s="97" t="str">
        <f t="shared" si="126"/>
        <v/>
      </c>
      <c r="U125" s="95" t="str">
        <f>""</f>
        <v/>
      </c>
      <c r="V125" s="269"/>
      <c r="W125" s="295"/>
      <c r="X125" s="295"/>
      <c r="Y125" s="298" t="str">
        <f t="shared" ca="1" si="150"/>
        <v/>
      </c>
      <c r="Z125" s="271" t="str">
        <f t="shared" ca="1" si="133"/>
        <v/>
      </c>
      <c r="AA125" s="271" t="str">
        <f t="shared" ca="1" si="134"/>
        <v/>
      </c>
      <c r="AB125" s="271" t="str">
        <f t="shared" ca="1" si="135"/>
        <v/>
      </c>
      <c r="AC125" s="129">
        <f ca="1">SelectionData!C125</f>
        <v>0</v>
      </c>
      <c r="AD125" s="109">
        <f t="shared" ca="1" si="157"/>
        <v>0</v>
      </c>
      <c r="AE125" s="110">
        <f t="shared" ca="1" si="183"/>
        <v>0</v>
      </c>
      <c r="AF125" s="110">
        <f t="shared" ca="1" si="158"/>
        <v>0</v>
      </c>
      <c r="AG125" s="110">
        <f t="shared" ca="1" si="159"/>
        <v>0</v>
      </c>
      <c r="AH125" s="110">
        <f t="shared" ca="1" si="160"/>
        <v>0</v>
      </c>
      <c r="AI125" s="110">
        <f t="shared" ca="1" si="161"/>
        <v>0</v>
      </c>
      <c r="AJ125" s="110">
        <f t="shared" ca="1" si="162"/>
        <v>0</v>
      </c>
      <c r="AK125" s="110">
        <f t="shared" ca="1" si="163"/>
        <v>0</v>
      </c>
      <c r="AL125" s="110">
        <f t="shared" ca="1" si="164"/>
        <v>0</v>
      </c>
      <c r="AM125" s="110">
        <f t="shared" ca="1" si="184"/>
        <v>0</v>
      </c>
      <c r="AN125" s="110">
        <f t="shared" ca="1" si="185"/>
        <v>0</v>
      </c>
      <c r="AO125" s="110">
        <f t="shared" ca="1" si="165"/>
        <v>0</v>
      </c>
      <c r="AP125" s="111">
        <f t="shared" ca="1" si="166"/>
        <v>0</v>
      </c>
      <c r="AQ125" s="111">
        <f t="shared" ca="1" si="186"/>
        <v>0</v>
      </c>
      <c r="AR125" s="112">
        <f t="shared" ca="1" si="187"/>
        <v>0</v>
      </c>
      <c r="AS125" s="25">
        <f ca="1">IF(AND(SUM(AS$7:AS124)=1, SUM($AR125:AR125)=1,OR($AH125=1,$AG125=1)),1,0)</f>
        <v>0</v>
      </c>
      <c r="AT125" s="25">
        <f ca="1">IF(AND(SUM(AT$7:AT124)=1, SUM($AR125:AS125)=1,OR($AH125=1,$AG125=1)),1,0)</f>
        <v>0</v>
      </c>
      <c r="AU125" s="26">
        <f ca="1">IF(AND(SUM(AU$7:AU124)=1, SUM($AR125:AT125)=1,OR($AH125=1,AF125=1),SUM(AZ$7:AZ124)&lt;2),1,0)</f>
        <v>0</v>
      </c>
      <c r="AV125" s="26">
        <f ca="1">IF(AND(SUM(AV$7:AV124)=1, SUM($AR125:AU125)=1,OR($AI125=1,$AJ125=1,$AH125=1,$AF125=1)),1,0)</f>
        <v>0</v>
      </c>
      <c r="AW125" s="26">
        <f ca="1">IF(AND(SUM(AW$7:AW124)=1, SUM($AR125:AV125)=1,OR($AI125=1,$AJ125=1,$AH125=1,$AF125=1)),1,0)</f>
        <v>0</v>
      </c>
      <c r="AX125" s="26">
        <f ca="1">IF(AND(SUM(AX$7:AX124)=1, SUM($AR125:AW125)=1,OR($AI125=1,$AJ125=1,$AH125=1,$AF125=1)),1,0)</f>
        <v>0</v>
      </c>
      <c r="AY125" s="26">
        <f ca="1">IF(AND(SUM(AY$7:AY124)=1, SUM($AR125:AX125)=1,OR($AI125=1,$AJ125=1,$AH125=1,$AF125=1)),1,0)</f>
        <v>0</v>
      </c>
      <c r="AZ125" s="26">
        <f ca="1">IF(AND(SUM(AZ$7:AZ124)=1, SUM($AR125:AY125)=1,SUM(AU$7:AU124)&lt;2,OR(AI125=1,AJ125=1,AF125=1)),1,0)</f>
        <v>0</v>
      </c>
      <c r="BA125" s="26">
        <f ca="1">IF(AND(SUM(BA$7:BA124)=1,OR($AK125=1)),1,0)</f>
        <v>0</v>
      </c>
      <c r="BB125" s="26">
        <f ca="1">IF(AND(SUM(BB$7:BB124)=1,OR($AD125=1)),1,0)</f>
        <v>0</v>
      </c>
      <c r="BC125" s="27">
        <f ca="1">IF(SUM($AR125:BB125)=1,1,0)</f>
        <v>0</v>
      </c>
      <c r="BD125" s="28" t="str">
        <f t="shared" ca="1" si="167"/>
        <v/>
      </c>
      <c r="BE125" s="26" t="str">
        <f t="shared" ca="1" si="168"/>
        <v/>
      </c>
      <c r="BF125" s="26" t="str">
        <f t="shared" ca="1" si="169"/>
        <v/>
      </c>
      <c r="BG125" s="26" t="str">
        <f t="shared" ca="1" si="170"/>
        <v/>
      </c>
      <c r="BH125" s="26" t="str">
        <f t="shared" ca="1" si="171"/>
        <v/>
      </c>
      <c r="BI125" s="26" t="str">
        <f t="shared" ca="1" si="172"/>
        <v/>
      </c>
      <c r="BJ125" s="26" t="str">
        <f t="shared" ca="1" si="173"/>
        <v/>
      </c>
      <c r="BK125" s="26" t="str">
        <f t="shared" ca="1" si="174"/>
        <v/>
      </c>
      <c r="BL125" s="26" t="str">
        <f t="shared" ca="1" si="175"/>
        <v/>
      </c>
      <c r="BM125" s="26" t="str">
        <f t="shared" ca="1" si="176"/>
        <v/>
      </c>
      <c r="BN125" s="27" t="str">
        <f t="shared" ca="1" si="177"/>
        <v/>
      </c>
      <c r="BO125" s="284" t="str">
        <f t="shared" ca="1" si="141"/>
        <v/>
      </c>
      <c r="BP125" s="167" t="str">
        <f t="shared" ca="1" si="142"/>
        <v/>
      </c>
      <c r="BQ125" s="167" t="str">
        <f t="shared" ca="1" si="143"/>
        <v/>
      </c>
      <c r="BR125" s="167" t="str">
        <f t="shared" ca="1" si="144"/>
        <v/>
      </c>
      <c r="BS125" s="167" t="str">
        <f t="shared" ca="1" si="145"/>
        <v/>
      </c>
      <c r="BT125" s="167" t="str">
        <f t="shared" ca="1" si="146"/>
        <v/>
      </c>
      <c r="BU125" s="167" t="str">
        <f t="shared" ca="1" si="147"/>
        <v/>
      </c>
      <c r="BV125" s="167" t="str">
        <f t="shared" ca="1" si="148"/>
        <v/>
      </c>
      <c r="BW125" s="32" t="str">
        <f t="shared" ca="1" si="149"/>
        <v/>
      </c>
      <c r="BX125" s="130"/>
      <c r="BY125" s="73"/>
      <c r="BZ125" s="73">
        <f t="shared" ca="1" si="153"/>
        <v>0</v>
      </c>
      <c r="CA125" s="252">
        <f t="shared" ca="1" si="154"/>
        <v>0</v>
      </c>
      <c r="CB125" s="252">
        <f t="shared" ca="1" si="155"/>
        <v>0</v>
      </c>
      <c r="CC125" s="252">
        <f t="shared" ca="1" si="156"/>
        <v>0</v>
      </c>
      <c r="CD125" s="94"/>
      <c r="CE125" s="92">
        <f ca="1">'Product Codes'!G118</f>
        <v>1</v>
      </c>
      <c r="CF125" s="73"/>
      <c r="CG125" s="73"/>
      <c r="CH125" s="73"/>
      <c r="CI125" s="132"/>
      <c r="CJ125" s="132"/>
      <c r="CK125" s="132"/>
      <c r="CL125" s="132"/>
      <c r="CM125" s="132"/>
      <c r="CN125" s="132"/>
      <c r="CO125" s="132"/>
      <c r="CP125" s="132"/>
      <c r="CQ125" s="132"/>
      <c r="CR125" s="132"/>
      <c r="CS125" s="132"/>
      <c r="CT125" s="132"/>
      <c r="CU125" s="132"/>
      <c r="CV125" s="132"/>
      <c r="CW125" s="132"/>
      <c r="CX125" s="132"/>
      <c r="CY125" s="132"/>
      <c r="CZ125" s="132"/>
      <c r="DA125" s="132"/>
      <c r="DB125" s="132"/>
      <c r="DC125" s="132"/>
      <c r="DD125" s="132"/>
      <c r="DE125" s="132"/>
      <c r="DF125" s="132"/>
      <c r="DG125" s="132"/>
      <c r="DH125" s="132"/>
      <c r="DI125" s="132"/>
      <c r="DJ125" s="132"/>
      <c r="DK125" s="132"/>
      <c r="DL125" s="132"/>
      <c r="DM125" s="132"/>
      <c r="DN125" s="132"/>
      <c r="DO125" s="132"/>
      <c r="DP125" s="132"/>
      <c r="DQ125" s="132"/>
      <c r="DR125" s="132"/>
      <c r="DS125" s="132"/>
      <c r="DT125" s="132"/>
      <c r="DU125" s="132"/>
      <c r="DV125" s="132"/>
      <c r="DW125" s="132"/>
      <c r="DX125" s="132"/>
      <c r="DY125" s="132"/>
      <c r="DZ125" s="132"/>
      <c r="EA125" s="132"/>
      <c r="EB125" s="132"/>
      <c r="EC125" s="132"/>
      <c r="ED125" s="132"/>
      <c r="EE125" s="132"/>
      <c r="EF125" s="132"/>
      <c r="EG125" s="132"/>
      <c r="EH125" s="132"/>
      <c r="EI125" s="132"/>
      <c r="EJ125" s="132"/>
      <c r="EK125" s="132"/>
      <c r="EL125" s="132"/>
      <c r="EM125" s="132"/>
      <c r="EN125" s="132"/>
      <c r="EO125" s="132"/>
      <c r="EP125" s="132"/>
      <c r="EQ125" s="132"/>
      <c r="ER125" s="132"/>
      <c r="ES125" s="132"/>
      <c r="ET125" s="132"/>
      <c r="EU125" s="132"/>
      <c r="EV125" s="132"/>
      <c r="EW125" s="132"/>
      <c r="EX125" s="132"/>
      <c r="EY125" s="132"/>
      <c r="EZ125" s="132"/>
      <c r="FA125" s="132"/>
      <c r="FB125" s="132"/>
      <c r="FC125" s="132"/>
      <c r="FD125" s="132"/>
      <c r="FE125" s="132"/>
      <c r="FF125" s="132"/>
      <c r="FG125" s="132"/>
      <c r="FH125" s="132"/>
      <c r="FI125" s="132"/>
      <c r="FJ125" s="132"/>
      <c r="FK125" s="132"/>
      <c r="FL125" s="132"/>
      <c r="FM125" s="132"/>
      <c r="FN125" s="132"/>
      <c r="FO125" s="132"/>
      <c r="FP125" s="132"/>
      <c r="FQ125" s="132"/>
      <c r="FR125" s="132"/>
      <c r="FS125" s="132"/>
      <c r="FT125" s="132"/>
      <c r="FU125" s="132"/>
      <c r="FV125" s="132"/>
    </row>
    <row r="126" spans="1:178" s="131" customFormat="1" ht="15" hidden="1" customHeight="1" thickBot="1" x14ac:dyDescent="0.3">
      <c r="A126" s="73"/>
      <c r="B126" s="94"/>
      <c r="C126" s="123" t="str">
        <f ca="1">CONCATENATE(SelectionData!D126,N126)</f>
        <v>0</v>
      </c>
      <c r="D126" s="118" t="s">
        <v>50</v>
      </c>
      <c r="E126" s="55" t="str">
        <f t="shared" si="188"/>
        <v>€</v>
      </c>
      <c r="F126" s="123" t="str">
        <f t="shared" ca="1" si="151"/>
        <v/>
      </c>
      <c r="G126" s="200"/>
      <c r="H126" s="200"/>
      <c r="I126" s="123" t="str">
        <f t="shared" si="152"/>
        <v>-</v>
      </c>
      <c r="J126" s="107"/>
      <c r="K126" s="75"/>
      <c r="L126" s="95"/>
      <c r="M126" s="95" t="str">
        <f t="shared" si="178"/>
        <v>-</v>
      </c>
      <c r="N126" s="95" t="str">
        <f>""</f>
        <v/>
      </c>
      <c r="O126" s="95" t="str">
        <f t="shared" si="131"/>
        <v/>
      </c>
      <c r="P126" s="95" t="str">
        <f t="shared" ca="1" si="179"/>
        <v/>
      </c>
      <c r="Q126" s="80" t="str">
        <f t="shared" ca="1" si="180"/>
        <v/>
      </c>
      <c r="R126" s="80" t="str">
        <f t="shared" ca="1" si="189"/>
        <v/>
      </c>
      <c r="S126" s="96" t="str">
        <f t="shared" si="182"/>
        <v/>
      </c>
      <c r="T126" s="97" t="str">
        <f t="shared" si="126"/>
        <v/>
      </c>
      <c r="U126" s="95" t="str">
        <f>""</f>
        <v/>
      </c>
      <c r="V126" s="269"/>
      <c r="W126" s="295"/>
      <c r="X126" s="295"/>
      <c r="Y126" s="298" t="str">
        <f t="shared" ca="1" si="150"/>
        <v/>
      </c>
      <c r="Z126" s="271" t="str">
        <f t="shared" ca="1" si="133"/>
        <v/>
      </c>
      <c r="AA126" s="271" t="str">
        <f t="shared" ca="1" si="134"/>
        <v/>
      </c>
      <c r="AB126" s="271" t="str">
        <f t="shared" ca="1" si="135"/>
        <v/>
      </c>
      <c r="AC126" s="129">
        <f ca="1">SelectionData!C126</f>
        <v>0</v>
      </c>
      <c r="AD126" s="109">
        <f t="shared" ca="1" si="157"/>
        <v>0</v>
      </c>
      <c r="AE126" s="110">
        <f t="shared" ca="1" si="183"/>
        <v>0</v>
      </c>
      <c r="AF126" s="110">
        <f t="shared" ca="1" si="158"/>
        <v>0</v>
      </c>
      <c r="AG126" s="110">
        <f t="shared" ca="1" si="159"/>
        <v>0</v>
      </c>
      <c r="AH126" s="110">
        <f t="shared" ca="1" si="160"/>
        <v>0</v>
      </c>
      <c r="AI126" s="110">
        <f t="shared" ca="1" si="161"/>
        <v>0</v>
      </c>
      <c r="AJ126" s="110">
        <f t="shared" ca="1" si="162"/>
        <v>0</v>
      </c>
      <c r="AK126" s="110">
        <f t="shared" ca="1" si="163"/>
        <v>0</v>
      </c>
      <c r="AL126" s="110">
        <f t="shared" ca="1" si="164"/>
        <v>0</v>
      </c>
      <c r="AM126" s="110">
        <f t="shared" ca="1" si="184"/>
        <v>0</v>
      </c>
      <c r="AN126" s="110">
        <f t="shared" ca="1" si="185"/>
        <v>0</v>
      </c>
      <c r="AO126" s="110">
        <f t="shared" ca="1" si="165"/>
        <v>0</v>
      </c>
      <c r="AP126" s="111">
        <f t="shared" ca="1" si="166"/>
        <v>0</v>
      </c>
      <c r="AQ126" s="111">
        <f t="shared" ca="1" si="186"/>
        <v>0</v>
      </c>
      <c r="AR126" s="112">
        <f t="shared" ca="1" si="187"/>
        <v>0</v>
      </c>
      <c r="AS126" s="25">
        <f ca="1">IF(AND(SUM(AS$7:AS125)=1, SUM($AR126:AR126)=1,OR($AH126=1,$AG126=1)),1,0)</f>
        <v>0</v>
      </c>
      <c r="AT126" s="25">
        <f ca="1">IF(AND(SUM(AT$7:AT125)=1, SUM($AR126:AS126)=1,OR($AH126=1,$AG126=1)),1,0)</f>
        <v>0</v>
      </c>
      <c r="AU126" s="26">
        <f ca="1">IF(AND(SUM(AU$7:AU125)=1, SUM($AR126:AT126)=1,OR($AH126=1,AF126=1),SUM(AZ$7:AZ125)&lt;2),1,0)</f>
        <v>0</v>
      </c>
      <c r="AV126" s="26">
        <f ca="1">IF(AND(SUM(AV$7:AV125)=1, SUM($AR126:AU126)=1,OR($AI126=1,$AJ126=1,$AH126=1,$AF126=1)),1,0)</f>
        <v>0</v>
      </c>
      <c r="AW126" s="26">
        <f ca="1">IF(AND(SUM(AW$7:AW125)=1, SUM($AR126:AV126)=1,OR($AI126=1,$AJ126=1,$AH126=1,$AF126=1)),1,0)</f>
        <v>0</v>
      </c>
      <c r="AX126" s="26">
        <f ca="1">IF(AND(SUM(AX$7:AX125)=1, SUM($AR126:AW126)=1,OR($AI126=1,$AJ126=1,$AH126=1,$AF126=1)),1,0)</f>
        <v>0</v>
      </c>
      <c r="AY126" s="26">
        <f ca="1">IF(AND(SUM(AY$7:AY125)=1, SUM($AR126:AX126)=1,OR($AI126=1,$AJ126=1,$AH126=1,$AF126=1)),1,0)</f>
        <v>0</v>
      </c>
      <c r="AZ126" s="26">
        <f ca="1">IF(AND(SUM(AZ$7:AZ125)=1, SUM($AR126:AY126)=1,SUM(AU$7:AU125)&lt;2,OR(AI126=1,AJ126=1,AF126=1)),1,0)</f>
        <v>0</v>
      </c>
      <c r="BA126" s="26">
        <f ca="1">IF(AND(SUM(BA$7:BA125)=1,OR($AK126=1)),1,0)</f>
        <v>0</v>
      </c>
      <c r="BB126" s="26">
        <f ca="1">IF(AND(SUM(BB$7:BB125)=1,OR($AD126=1)),1,0)</f>
        <v>0</v>
      </c>
      <c r="BC126" s="27">
        <f ca="1">IF(SUM($AR126:BB126)=1,1,0)</f>
        <v>0</v>
      </c>
      <c r="BD126" s="28" t="str">
        <f t="shared" ca="1" si="167"/>
        <v/>
      </c>
      <c r="BE126" s="26" t="str">
        <f t="shared" ca="1" si="168"/>
        <v/>
      </c>
      <c r="BF126" s="26" t="str">
        <f t="shared" ca="1" si="169"/>
        <v/>
      </c>
      <c r="BG126" s="26" t="str">
        <f t="shared" ca="1" si="170"/>
        <v/>
      </c>
      <c r="BH126" s="26" t="str">
        <f t="shared" ca="1" si="171"/>
        <v/>
      </c>
      <c r="BI126" s="26" t="str">
        <f t="shared" ca="1" si="172"/>
        <v/>
      </c>
      <c r="BJ126" s="26" t="str">
        <f t="shared" ca="1" si="173"/>
        <v/>
      </c>
      <c r="BK126" s="26" t="str">
        <f t="shared" ca="1" si="174"/>
        <v/>
      </c>
      <c r="BL126" s="26" t="str">
        <f t="shared" ca="1" si="175"/>
        <v/>
      </c>
      <c r="BM126" s="26" t="str">
        <f t="shared" ca="1" si="176"/>
        <v/>
      </c>
      <c r="BN126" s="27" t="str">
        <f t="shared" ca="1" si="177"/>
        <v/>
      </c>
      <c r="BO126" s="284" t="str">
        <f t="shared" ca="1" si="141"/>
        <v/>
      </c>
      <c r="BP126" s="167" t="str">
        <f t="shared" ca="1" si="142"/>
        <v/>
      </c>
      <c r="BQ126" s="167" t="str">
        <f t="shared" ca="1" si="143"/>
        <v/>
      </c>
      <c r="BR126" s="167" t="str">
        <f t="shared" ca="1" si="144"/>
        <v/>
      </c>
      <c r="BS126" s="167" t="str">
        <f t="shared" ca="1" si="145"/>
        <v/>
      </c>
      <c r="BT126" s="167" t="str">
        <f t="shared" ca="1" si="146"/>
        <v/>
      </c>
      <c r="BU126" s="167" t="str">
        <f t="shared" ca="1" si="147"/>
        <v/>
      </c>
      <c r="BV126" s="167" t="str">
        <f t="shared" ca="1" si="148"/>
        <v/>
      </c>
      <c r="BW126" s="32" t="str">
        <f t="shared" ca="1" si="149"/>
        <v/>
      </c>
      <c r="BX126" s="130"/>
      <c r="BY126" s="73"/>
      <c r="BZ126" s="73">
        <f t="shared" ca="1" si="153"/>
        <v>0</v>
      </c>
      <c r="CA126" s="252">
        <f t="shared" ca="1" si="154"/>
        <v>0</v>
      </c>
      <c r="CB126" s="252">
        <f t="shared" ca="1" si="155"/>
        <v>0</v>
      </c>
      <c r="CC126" s="252">
        <f t="shared" ca="1" si="156"/>
        <v>0</v>
      </c>
      <c r="CD126" s="94"/>
      <c r="CE126" s="92">
        <f ca="1">'Product Codes'!G119</f>
        <v>1</v>
      </c>
      <c r="CF126" s="73"/>
      <c r="CG126" s="73"/>
      <c r="CH126" s="73"/>
      <c r="CI126" s="132"/>
      <c r="CJ126" s="132"/>
      <c r="CK126" s="132"/>
      <c r="CL126" s="132"/>
      <c r="CM126" s="132"/>
      <c r="CN126" s="132"/>
      <c r="CO126" s="132"/>
      <c r="CP126" s="132"/>
      <c r="CQ126" s="132"/>
      <c r="CR126" s="132"/>
      <c r="CS126" s="132"/>
      <c r="CT126" s="132"/>
      <c r="CU126" s="132"/>
      <c r="CV126" s="132"/>
      <c r="CW126" s="132"/>
      <c r="CX126" s="132"/>
      <c r="CY126" s="132"/>
      <c r="CZ126" s="132"/>
      <c r="DA126" s="132"/>
      <c r="DB126" s="132"/>
      <c r="DC126" s="132"/>
      <c r="DD126" s="132"/>
      <c r="DE126" s="132"/>
      <c r="DF126" s="132"/>
      <c r="DG126" s="132"/>
      <c r="DH126" s="132"/>
      <c r="DI126" s="132"/>
      <c r="DJ126" s="132"/>
      <c r="DK126" s="132"/>
      <c r="DL126" s="132"/>
      <c r="DM126" s="132"/>
      <c r="DN126" s="132"/>
      <c r="DO126" s="132"/>
      <c r="DP126" s="132"/>
      <c r="DQ126" s="132"/>
      <c r="DR126" s="132"/>
      <c r="DS126" s="132"/>
      <c r="DT126" s="132"/>
      <c r="DU126" s="132"/>
      <c r="DV126" s="132"/>
      <c r="DW126" s="132"/>
      <c r="DX126" s="132"/>
      <c r="DY126" s="132"/>
      <c r="DZ126" s="132"/>
      <c r="EA126" s="132"/>
      <c r="EB126" s="132"/>
      <c r="EC126" s="132"/>
      <c r="ED126" s="132"/>
      <c r="EE126" s="132"/>
      <c r="EF126" s="132"/>
      <c r="EG126" s="132"/>
      <c r="EH126" s="132"/>
      <c r="EI126" s="132"/>
      <c r="EJ126" s="132"/>
      <c r="EK126" s="132"/>
      <c r="EL126" s="132"/>
      <c r="EM126" s="132"/>
      <c r="EN126" s="132"/>
      <c r="EO126" s="132"/>
      <c r="EP126" s="132"/>
      <c r="EQ126" s="132"/>
      <c r="ER126" s="132"/>
      <c r="ES126" s="132"/>
      <c r="ET126" s="132"/>
      <c r="EU126" s="132"/>
      <c r="EV126" s="132"/>
      <c r="EW126" s="132"/>
      <c r="EX126" s="132"/>
      <c r="EY126" s="132"/>
      <c r="EZ126" s="132"/>
      <c r="FA126" s="132"/>
      <c r="FB126" s="132"/>
      <c r="FC126" s="132"/>
      <c r="FD126" s="132"/>
      <c r="FE126" s="132"/>
      <c r="FF126" s="132"/>
      <c r="FG126" s="132"/>
      <c r="FH126" s="132"/>
      <c r="FI126" s="132"/>
      <c r="FJ126" s="132"/>
      <c r="FK126" s="132"/>
      <c r="FL126" s="132"/>
      <c r="FM126" s="132"/>
      <c r="FN126" s="132"/>
      <c r="FO126" s="132"/>
      <c r="FP126" s="132"/>
      <c r="FQ126" s="132"/>
      <c r="FR126" s="132"/>
      <c r="FS126" s="132"/>
      <c r="FT126" s="132"/>
      <c r="FU126" s="132"/>
      <c r="FV126" s="132"/>
    </row>
    <row r="127" spans="1:178" s="131" customFormat="1" ht="15" hidden="1" customHeight="1" thickBot="1" x14ac:dyDescent="0.3">
      <c r="A127" s="73"/>
      <c r="B127" s="94"/>
      <c r="C127" s="122" t="str">
        <f ca="1">CONCATENATE(SelectionData!D127,N127)</f>
        <v>0</v>
      </c>
      <c r="D127" s="118" t="s">
        <v>50</v>
      </c>
      <c r="E127" s="119" t="str">
        <f t="shared" si="188"/>
        <v>€</v>
      </c>
      <c r="F127" s="122" t="str">
        <f t="shared" ca="1" si="151"/>
        <v/>
      </c>
      <c r="G127" s="202"/>
      <c r="H127" s="202"/>
      <c r="I127" s="122" t="str">
        <f t="shared" si="152"/>
        <v>-</v>
      </c>
      <c r="J127" s="107"/>
      <c r="K127" s="75"/>
      <c r="L127" s="95"/>
      <c r="M127" s="95" t="str">
        <f t="shared" si="178"/>
        <v>-</v>
      </c>
      <c r="N127" s="95" t="str">
        <f>""</f>
        <v/>
      </c>
      <c r="O127" s="95" t="str">
        <f t="shared" si="131"/>
        <v/>
      </c>
      <c r="P127" s="95" t="str">
        <f t="shared" ca="1" si="179"/>
        <v/>
      </c>
      <c r="Q127" s="80" t="str">
        <f t="shared" ca="1" si="180"/>
        <v/>
      </c>
      <c r="R127" s="80" t="str">
        <f t="shared" ca="1" si="189"/>
        <v/>
      </c>
      <c r="S127" s="96" t="str">
        <f t="shared" si="182"/>
        <v/>
      </c>
      <c r="T127" s="97" t="str">
        <f t="shared" si="126"/>
        <v/>
      </c>
      <c r="U127" s="95" t="str">
        <f>""</f>
        <v/>
      </c>
      <c r="V127" s="269"/>
      <c r="W127" s="295"/>
      <c r="X127" s="295"/>
      <c r="Y127" s="298" t="str">
        <f t="shared" ca="1" si="150"/>
        <v/>
      </c>
      <c r="Z127" s="271" t="str">
        <f t="shared" ca="1" si="133"/>
        <v/>
      </c>
      <c r="AA127" s="271" t="str">
        <f t="shared" ca="1" si="134"/>
        <v/>
      </c>
      <c r="AB127" s="271" t="str">
        <f t="shared" ca="1" si="135"/>
        <v/>
      </c>
      <c r="AC127" s="129">
        <f ca="1">SelectionData!C127</f>
        <v>0</v>
      </c>
      <c r="AD127" s="109">
        <f t="shared" ca="1" si="157"/>
        <v>0</v>
      </c>
      <c r="AE127" s="110">
        <f t="shared" ca="1" si="183"/>
        <v>0</v>
      </c>
      <c r="AF127" s="110">
        <f t="shared" ca="1" si="158"/>
        <v>0</v>
      </c>
      <c r="AG127" s="110">
        <f t="shared" ca="1" si="159"/>
        <v>0</v>
      </c>
      <c r="AH127" s="110">
        <f t="shared" ca="1" si="160"/>
        <v>0</v>
      </c>
      <c r="AI127" s="110">
        <f t="shared" ca="1" si="161"/>
        <v>0</v>
      </c>
      <c r="AJ127" s="110">
        <f t="shared" ca="1" si="162"/>
        <v>0</v>
      </c>
      <c r="AK127" s="110">
        <f t="shared" ca="1" si="163"/>
        <v>0</v>
      </c>
      <c r="AL127" s="110">
        <f t="shared" ca="1" si="164"/>
        <v>0</v>
      </c>
      <c r="AM127" s="110">
        <f t="shared" ca="1" si="184"/>
        <v>0</v>
      </c>
      <c r="AN127" s="110">
        <f t="shared" ca="1" si="185"/>
        <v>0</v>
      </c>
      <c r="AO127" s="110">
        <f t="shared" ca="1" si="165"/>
        <v>0</v>
      </c>
      <c r="AP127" s="111">
        <f t="shared" ca="1" si="166"/>
        <v>0</v>
      </c>
      <c r="AQ127" s="111">
        <f t="shared" ca="1" si="186"/>
        <v>0</v>
      </c>
      <c r="AR127" s="112">
        <f t="shared" ca="1" si="187"/>
        <v>0</v>
      </c>
      <c r="AS127" s="25">
        <f ca="1">IF(AND(SUM(AS$7:AS126)=1, SUM($AR127:AR127)=1,OR($AH127=1,$AG127=1)),1,0)</f>
        <v>0</v>
      </c>
      <c r="AT127" s="25">
        <f ca="1">IF(AND(SUM(AT$7:AT126)=1, SUM($AR127:AS127)=1,OR($AH127=1,$AG127=1)),1,0)</f>
        <v>0</v>
      </c>
      <c r="AU127" s="26">
        <f ca="1">IF(AND(SUM(AU$7:AU126)=1, SUM($AR127:AT127)=1,OR($AH127=1,AF127=1),SUM(AZ$7:AZ126)&lt;2),1,0)</f>
        <v>0</v>
      </c>
      <c r="AV127" s="26">
        <f ca="1">IF(AND(SUM(AV$7:AV126)=1, SUM($AR127:AU127)=1,OR($AI127=1,$AJ127=1,$AH127=1,$AF127=1)),1,0)</f>
        <v>0</v>
      </c>
      <c r="AW127" s="26">
        <f ca="1">IF(AND(SUM(AW$7:AW126)=1, SUM($AR127:AV127)=1,OR($AI127=1,$AJ127=1,$AH127=1,$AF127=1)),1,0)</f>
        <v>0</v>
      </c>
      <c r="AX127" s="26">
        <f ca="1">IF(AND(SUM(AX$7:AX126)=1, SUM($AR127:AW127)=1,OR($AI127=1,$AJ127=1,$AH127=1,$AF127=1)),1,0)</f>
        <v>0</v>
      </c>
      <c r="AY127" s="26">
        <f ca="1">IF(AND(SUM(AY$7:AY126)=1, SUM($AR127:AX127)=1,OR($AI127=1,$AJ127=1,$AH127=1,$AF127=1)),1,0)</f>
        <v>0</v>
      </c>
      <c r="AZ127" s="26">
        <f ca="1">IF(AND(SUM(AZ$7:AZ126)=1, SUM($AR127:AY127)=1,SUM(AU$7:AU126)&lt;2,OR(AI127=1,AJ127=1,AF127=1)),1,0)</f>
        <v>0</v>
      </c>
      <c r="BA127" s="26">
        <f ca="1">IF(AND(SUM(BA$7:BA126)=1,OR($AK127=1)),1,0)</f>
        <v>0</v>
      </c>
      <c r="BB127" s="26">
        <f ca="1">IF(AND(SUM(BB$7:BB126)=1,OR($AD127=1)),1,0)</f>
        <v>0</v>
      </c>
      <c r="BC127" s="27">
        <f ca="1">IF(SUM($AR127:BB127)=1,1,0)</f>
        <v>0</v>
      </c>
      <c r="BD127" s="28" t="str">
        <f t="shared" ca="1" si="167"/>
        <v/>
      </c>
      <c r="BE127" s="26" t="str">
        <f t="shared" ca="1" si="168"/>
        <v/>
      </c>
      <c r="BF127" s="26" t="str">
        <f t="shared" ca="1" si="169"/>
        <v/>
      </c>
      <c r="BG127" s="26" t="str">
        <f t="shared" ca="1" si="170"/>
        <v/>
      </c>
      <c r="BH127" s="26" t="str">
        <f t="shared" ca="1" si="171"/>
        <v/>
      </c>
      <c r="BI127" s="26" t="str">
        <f t="shared" ca="1" si="172"/>
        <v/>
      </c>
      <c r="BJ127" s="26" t="str">
        <f t="shared" ca="1" si="173"/>
        <v/>
      </c>
      <c r="BK127" s="26" t="str">
        <f t="shared" ca="1" si="174"/>
        <v/>
      </c>
      <c r="BL127" s="26" t="str">
        <f t="shared" ca="1" si="175"/>
        <v/>
      </c>
      <c r="BM127" s="26" t="str">
        <f t="shared" ca="1" si="176"/>
        <v/>
      </c>
      <c r="BN127" s="27" t="str">
        <f t="shared" ca="1" si="177"/>
        <v/>
      </c>
      <c r="BO127" s="284" t="str">
        <f t="shared" ca="1" si="141"/>
        <v/>
      </c>
      <c r="BP127" s="167" t="str">
        <f t="shared" ca="1" si="142"/>
        <v/>
      </c>
      <c r="BQ127" s="167" t="str">
        <f t="shared" ca="1" si="143"/>
        <v/>
      </c>
      <c r="BR127" s="167" t="str">
        <f t="shared" ca="1" si="144"/>
        <v/>
      </c>
      <c r="BS127" s="167" t="str">
        <f t="shared" ca="1" si="145"/>
        <v/>
      </c>
      <c r="BT127" s="167" t="str">
        <f t="shared" ca="1" si="146"/>
        <v/>
      </c>
      <c r="BU127" s="167" t="str">
        <f t="shared" ca="1" si="147"/>
        <v/>
      </c>
      <c r="BV127" s="167" t="str">
        <f t="shared" ca="1" si="148"/>
        <v/>
      </c>
      <c r="BW127" s="32" t="str">
        <f t="shared" ca="1" si="149"/>
        <v/>
      </c>
      <c r="BX127" s="130"/>
      <c r="BY127" s="73"/>
      <c r="BZ127" s="73">
        <f t="shared" ca="1" si="153"/>
        <v>0</v>
      </c>
      <c r="CA127" s="252">
        <f t="shared" ca="1" si="154"/>
        <v>0</v>
      </c>
      <c r="CB127" s="252">
        <f t="shared" ca="1" si="155"/>
        <v>0</v>
      </c>
      <c r="CC127" s="252">
        <f t="shared" ca="1" si="156"/>
        <v>0</v>
      </c>
      <c r="CD127" s="94"/>
      <c r="CE127" s="92">
        <f ca="1">'Product Codes'!G120</f>
        <v>1</v>
      </c>
      <c r="CF127" s="73"/>
      <c r="CG127" s="73"/>
      <c r="CH127" s="73"/>
      <c r="CI127" s="132"/>
      <c r="CJ127" s="132"/>
      <c r="CK127" s="132"/>
      <c r="CL127" s="132"/>
      <c r="CM127" s="132"/>
      <c r="CN127" s="132"/>
      <c r="CO127" s="132"/>
      <c r="CP127" s="132"/>
      <c r="CQ127" s="132"/>
      <c r="CR127" s="132"/>
      <c r="CS127" s="132"/>
      <c r="CT127" s="132"/>
      <c r="CU127" s="132"/>
      <c r="CV127" s="132"/>
      <c r="CW127" s="132"/>
      <c r="CX127" s="132"/>
      <c r="CY127" s="132"/>
      <c r="CZ127" s="132"/>
      <c r="DA127" s="132"/>
      <c r="DB127" s="132"/>
      <c r="DC127" s="132"/>
      <c r="DD127" s="132"/>
      <c r="DE127" s="132"/>
      <c r="DF127" s="132"/>
      <c r="DG127" s="132"/>
      <c r="DH127" s="132"/>
      <c r="DI127" s="132"/>
      <c r="DJ127" s="132"/>
      <c r="DK127" s="132"/>
      <c r="DL127" s="132"/>
      <c r="DM127" s="132"/>
      <c r="DN127" s="132"/>
      <c r="DO127" s="132"/>
      <c r="DP127" s="132"/>
      <c r="DQ127" s="132"/>
      <c r="DR127" s="132"/>
      <c r="DS127" s="132"/>
      <c r="DT127" s="132"/>
      <c r="DU127" s="132"/>
      <c r="DV127" s="132"/>
      <c r="DW127" s="132"/>
      <c r="DX127" s="132"/>
      <c r="DY127" s="132"/>
      <c r="DZ127" s="132"/>
      <c r="EA127" s="132"/>
      <c r="EB127" s="132"/>
      <c r="EC127" s="132"/>
      <c r="ED127" s="132"/>
      <c r="EE127" s="132"/>
      <c r="EF127" s="132"/>
      <c r="EG127" s="132"/>
      <c r="EH127" s="132"/>
      <c r="EI127" s="132"/>
      <c r="EJ127" s="132"/>
      <c r="EK127" s="132"/>
      <c r="EL127" s="132"/>
      <c r="EM127" s="132"/>
      <c r="EN127" s="132"/>
      <c r="EO127" s="132"/>
      <c r="EP127" s="132"/>
      <c r="EQ127" s="132"/>
      <c r="ER127" s="132"/>
      <c r="ES127" s="132"/>
      <c r="ET127" s="132"/>
      <c r="EU127" s="132"/>
      <c r="EV127" s="132"/>
      <c r="EW127" s="132"/>
      <c r="EX127" s="132"/>
      <c r="EY127" s="132"/>
      <c r="EZ127" s="132"/>
      <c r="FA127" s="132"/>
      <c r="FB127" s="132"/>
      <c r="FC127" s="132"/>
      <c r="FD127" s="132"/>
      <c r="FE127" s="132"/>
      <c r="FF127" s="132"/>
      <c r="FG127" s="132"/>
      <c r="FH127" s="132"/>
      <c r="FI127" s="132"/>
      <c r="FJ127" s="132"/>
      <c r="FK127" s="132"/>
      <c r="FL127" s="132"/>
      <c r="FM127" s="132"/>
      <c r="FN127" s="132"/>
      <c r="FO127" s="132"/>
      <c r="FP127" s="132"/>
      <c r="FQ127" s="132"/>
      <c r="FR127" s="132"/>
      <c r="FS127" s="132"/>
      <c r="FT127" s="132"/>
      <c r="FU127" s="132"/>
      <c r="FV127" s="132"/>
    </row>
    <row r="128" spans="1:178" s="131" customFormat="1" ht="15" hidden="1" customHeight="1" thickBot="1" x14ac:dyDescent="0.3">
      <c r="A128" s="73"/>
      <c r="B128" s="94"/>
      <c r="C128" s="123" t="str">
        <f ca="1">CONCATENATE(SelectionData!D128,N128)</f>
        <v>0</v>
      </c>
      <c r="D128" s="118" t="s">
        <v>50</v>
      </c>
      <c r="E128" s="55" t="str">
        <f t="shared" si="188"/>
        <v>€</v>
      </c>
      <c r="F128" s="123" t="str">
        <f t="shared" ca="1" si="151"/>
        <v/>
      </c>
      <c r="G128" s="200"/>
      <c r="H128" s="200"/>
      <c r="I128" s="123" t="str">
        <f t="shared" si="152"/>
        <v>-</v>
      </c>
      <c r="J128" s="107"/>
      <c r="K128" s="75"/>
      <c r="L128" s="95"/>
      <c r="M128" s="95" t="str">
        <f t="shared" si="178"/>
        <v>-</v>
      </c>
      <c r="N128" s="95" t="str">
        <f>""</f>
        <v/>
      </c>
      <c r="O128" s="95" t="str">
        <f t="shared" si="131"/>
        <v/>
      </c>
      <c r="P128" s="95" t="str">
        <f t="shared" ca="1" si="179"/>
        <v/>
      </c>
      <c r="Q128" s="80" t="str">
        <f t="shared" ca="1" si="180"/>
        <v/>
      </c>
      <c r="R128" s="80" t="str">
        <f t="shared" ca="1" si="189"/>
        <v/>
      </c>
      <c r="S128" s="96" t="str">
        <f t="shared" si="182"/>
        <v/>
      </c>
      <c r="T128" s="97" t="str">
        <f t="shared" si="126"/>
        <v/>
      </c>
      <c r="U128" s="95" t="str">
        <f>""</f>
        <v/>
      </c>
      <c r="V128" s="269"/>
      <c r="W128" s="295"/>
      <c r="X128" s="295"/>
      <c r="Y128" s="298" t="str">
        <f t="shared" ca="1" si="150"/>
        <v/>
      </c>
      <c r="Z128" s="271" t="str">
        <f t="shared" ca="1" si="133"/>
        <v/>
      </c>
      <c r="AA128" s="271" t="str">
        <f t="shared" ca="1" si="134"/>
        <v/>
      </c>
      <c r="AB128" s="271" t="str">
        <f t="shared" ca="1" si="135"/>
        <v/>
      </c>
      <c r="AC128" s="129">
        <f ca="1">SelectionData!C128</f>
        <v>0</v>
      </c>
      <c r="AD128" s="109">
        <f t="shared" ca="1" si="157"/>
        <v>0</v>
      </c>
      <c r="AE128" s="110">
        <f t="shared" ca="1" si="183"/>
        <v>0</v>
      </c>
      <c r="AF128" s="110">
        <f t="shared" ca="1" si="158"/>
        <v>0</v>
      </c>
      <c r="AG128" s="110">
        <f t="shared" ca="1" si="159"/>
        <v>0</v>
      </c>
      <c r="AH128" s="110">
        <f t="shared" ca="1" si="160"/>
        <v>0</v>
      </c>
      <c r="AI128" s="110">
        <f t="shared" ca="1" si="161"/>
        <v>0</v>
      </c>
      <c r="AJ128" s="110">
        <f t="shared" ca="1" si="162"/>
        <v>0</v>
      </c>
      <c r="AK128" s="110">
        <f t="shared" ca="1" si="163"/>
        <v>0</v>
      </c>
      <c r="AL128" s="110">
        <f t="shared" ca="1" si="164"/>
        <v>0</v>
      </c>
      <c r="AM128" s="110">
        <f t="shared" ca="1" si="184"/>
        <v>0</v>
      </c>
      <c r="AN128" s="110">
        <f t="shared" ca="1" si="185"/>
        <v>0</v>
      </c>
      <c r="AO128" s="110">
        <f t="shared" ca="1" si="165"/>
        <v>0</v>
      </c>
      <c r="AP128" s="111">
        <f t="shared" ca="1" si="166"/>
        <v>0</v>
      </c>
      <c r="AQ128" s="111">
        <f t="shared" ca="1" si="186"/>
        <v>0</v>
      </c>
      <c r="AR128" s="112">
        <f t="shared" ca="1" si="187"/>
        <v>0</v>
      </c>
      <c r="AS128" s="25">
        <f ca="1">IF(AND(SUM(AS$7:AS127)=1, SUM($AR128:AR128)=1,OR($AH128=1,$AG128=1)),1,0)</f>
        <v>0</v>
      </c>
      <c r="AT128" s="25">
        <f ca="1">IF(AND(SUM(AT$7:AT127)=1, SUM($AR128:AS128)=1,OR($AH128=1,$AG128=1)),1,0)</f>
        <v>0</v>
      </c>
      <c r="AU128" s="26">
        <f ca="1">IF(AND(SUM(AU$7:AU127)=1, SUM($AR128:AT128)=1,OR($AH128=1,AF128=1),SUM(AZ$7:AZ127)&lt;2),1,0)</f>
        <v>0</v>
      </c>
      <c r="AV128" s="26">
        <f ca="1">IF(AND(SUM(AV$7:AV127)=1, SUM($AR128:AU128)=1,OR($AI128=1,$AJ128=1,$AH128=1,$AF128=1)),1,0)</f>
        <v>0</v>
      </c>
      <c r="AW128" s="26">
        <f ca="1">IF(AND(SUM(AW$7:AW127)=1, SUM($AR128:AV128)=1,OR($AI128=1,$AJ128=1,$AH128=1,$AF128=1)),1,0)</f>
        <v>0</v>
      </c>
      <c r="AX128" s="26">
        <f ca="1">IF(AND(SUM(AX$7:AX127)=1, SUM($AR128:AW128)=1,OR($AI128=1,$AJ128=1,$AH128=1,$AF128=1)),1,0)</f>
        <v>0</v>
      </c>
      <c r="AY128" s="26">
        <f ca="1">IF(AND(SUM(AY$7:AY127)=1, SUM($AR128:AX128)=1,OR($AI128=1,$AJ128=1,$AH128=1,$AF128=1)),1,0)</f>
        <v>0</v>
      </c>
      <c r="AZ128" s="26">
        <f ca="1">IF(AND(SUM(AZ$7:AZ127)=1, SUM($AR128:AY128)=1,SUM(AU$7:AU127)&lt;2,OR(AI128=1,AJ128=1,AF128=1)),1,0)</f>
        <v>0</v>
      </c>
      <c r="BA128" s="26">
        <f ca="1">IF(AND(SUM(BA$7:BA127)=1,OR($AK128=1)),1,0)</f>
        <v>0</v>
      </c>
      <c r="BB128" s="26">
        <f ca="1">IF(AND(SUM(BB$7:BB127)=1,OR($AD128=1)),1,0)</f>
        <v>0</v>
      </c>
      <c r="BC128" s="27">
        <f ca="1">IF(SUM($AR128:BB128)=1,1,0)</f>
        <v>0</v>
      </c>
      <c r="BD128" s="28" t="str">
        <f t="shared" ca="1" si="167"/>
        <v/>
      </c>
      <c r="BE128" s="26" t="str">
        <f t="shared" ca="1" si="168"/>
        <v/>
      </c>
      <c r="BF128" s="26" t="str">
        <f t="shared" ca="1" si="169"/>
        <v/>
      </c>
      <c r="BG128" s="26" t="str">
        <f t="shared" ca="1" si="170"/>
        <v/>
      </c>
      <c r="BH128" s="26" t="str">
        <f t="shared" ca="1" si="171"/>
        <v/>
      </c>
      <c r="BI128" s="26" t="str">
        <f t="shared" ca="1" si="172"/>
        <v/>
      </c>
      <c r="BJ128" s="26" t="str">
        <f t="shared" ca="1" si="173"/>
        <v/>
      </c>
      <c r="BK128" s="26" t="str">
        <f t="shared" ca="1" si="174"/>
        <v/>
      </c>
      <c r="BL128" s="26" t="str">
        <f t="shared" ca="1" si="175"/>
        <v/>
      </c>
      <c r="BM128" s="26" t="str">
        <f t="shared" ca="1" si="176"/>
        <v/>
      </c>
      <c r="BN128" s="27" t="str">
        <f t="shared" ca="1" si="177"/>
        <v/>
      </c>
      <c r="BO128" s="284" t="str">
        <f t="shared" ca="1" si="141"/>
        <v/>
      </c>
      <c r="BP128" s="167" t="str">
        <f t="shared" ca="1" si="142"/>
        <v/>
      </c>
      <c r="BQ128" s="167" t="str">
        <f t="shared" ca="1" si="143"/>
        <v/>
      </c>
      <c r="BR128" s="167" t="str">
        <f t="shared" ca="1" si="144"/>
        <v/>
      </c>
      <c r="BS128" s="167" t="str">
        <f t="shared" ca="1" si="145"/>
        <v/>
      </c>
      <c r="BT128" s="167" t="str">
        <f t="shared" ca="1" si="146"/>
        <v/>
      </c>
      <c r="BU128" s="167" t="str">
        <f t="shared" ca="1" si="147"/>
        <v/>
      </c>
      <c r="BV128" s="167" t="str">
        <f t="shared" ca="1" si="148"/>
        <v/>
      </c>
      <c r="BW128" s="32" t="str">
        <f t="shared" ca="1" si="149"/>
        <v/>
      </c>
      <c r="BX128" s="130"/>
      <c r="BY128" s="73"/>
      <c r="BZ128" s="73">
        <f t="shared" ca="1" si="153"/>
        <v>0</v>
      </c>
      <c r="CA128" s="252">
        <f t="shared" ca="1" si="154"/>
        <v>0</v>
      </c>
      <c r="CB128" s="252">
        <f t="shared" ca="1" si="155"/>
        <v>0</v>
      </c>
      <c r="CC128" s="252">
        <f t="shared" ca="1" si="156"/>
        <v>0</v>
      </c>
      <c r="CD128" s="94"/>
      <c r="CE128" s="92">
        <f ca="1">'Product Codes'!G121</f>
        <v>1</v>
      </c>
      <c r="CF128" s="73"/>
      <c r="CG128" s="73"/>
      <c r="CH128" s="73"/>
      <c r="CI128" s="132"/>
      <c r="CJ128" s="132"/>
      <c r="CK128" s="132"/>
      <c r="CL128" s="132"/>
      <c r="CM128" s="132"/>
      <c r="CN128" s="132"/>
      <c r="CO128" s="132"/>
      <c r="CP128" s="132"/>
      <c r="CQ128" s="132"/>
      <c r="CR128" s="132"/>
      <c r="CS128" s="132"/>
      <c r="CT128" s="132"/>
      <c r="CU128" s="132"/>
      <c r="CV128" s="132"/>
      <c r="CW128" s="132"/>
      <c r="CX128" s="132"/>
      <c r="CY128" s="132"/>
      <c r="CZ128" s="132"/>
      <c r="DA128" s="132"/>
      <c r="DB128" s="132"/>
      <c r="DC128" s="132"/>
      <c r="DD128" s="132"/>
      <c r="DE128" s="132"/>
      <c r="DF128" s="132"/>
      <c r="DG128" s="132"/>
      <c r="DH128" s="132"/>
      <c r="DI128" s="132"/>
      <c r="DJ128" s="132"/>
      <c r="DK128" s="132"/>
      <c r="DL128" s="132"/>
      <c r="DM128" s="132"/>
      <c r="DN128" s="132"/>
      <c r="DO128" s="132"/>
      <c r="DP128" s="132"/>
      <c r="DQ128" s="132"/>
      <c r="DR128" s="132"/>
      <c r="DS128" s="132"/>
      <c r="DT128" s="132"/>
      <c r="DU128" s="132"/>
      <c r="DV128" s="132"/>
      <c r="DW128" s="132"/>
      <c r="DX128" s="132"/>
      <c r="DY128" s="132"/>
      <c r="DZ128" s="132"/>
      <c r="EA128" s="132"/>
      <c r="EB128" s="132"/>
      <c r="EC128" s="132"/>
      <c r="ED128" s="132"/>
      <c r="EE128" s="132"/>
      <c r="EF128" s="132"/>
      <c r="EG128" s="132"/>
      <c r="EH128" s="132"/>
      <c r="EI128" s="132"/>
      <c r="EJ128" s="132"/>
      <c r="EK128" s="132"/>
      <c r="EL128" s="132"/>
      <c r="EM128" s="132"/>
      <c r="EN128" s="132"/>
      <c r="EO128" s="132"/>
      <c r="EP128" s="132"/>
      <c r="EQ128" s="132"/>
      <c r="ER128" s="132"/>
      <c r="ES128" s="132"/>
      <c r="ET128" s="132"/>
      <c r="EU128" s="132"/>
      <c r="EV128" s="132"/>
      <c r="EW128" s="132"/>
      <c r="EX128" s="132"/>
      <c r="EY128" s="132"/>
      <c r="EZ128" s="132"/>
      <c r="FA128" s="132"/>
      <c r="FB128" s="132"/>
      <c r="FC128" s="132"/>
      <c r="FD128" s="132"/>
      <c r="FE128" s="132"/>
      <c r="FF128" s="132"/>
      <c r="FG128" s="132"/>
      <c r="FH128" s="132"/>
      <c r="FI128" s="132"/>
      <c r="FJ128" s="132"/>
      <c r="FK128" s="132"/>
      <c r="FL128" s="132"/>
      <c r="FM128" s="132"/>
      <c r="FN128" s="132"/>
      <c r="FO128" s="132"/>
      <c r="FP128" s="132"/>
      <c r="FQ128" s="132"/>
      <c r="FR128" s="132"/>
      <c r="FS128" s="132"/>
      <c r="FT128" s="132"/>
      <c r="FU128" s="132"/>
      <c r="FV128" s="132"/>
    </row>
    <row r="129" spans="1:178" s="131" customFormat="1" ht="15" hidden="1" customHeight="1" thickBot="1" x14ac:dyDescent="0.3">
      <c r="A129" s="73"/>
      <c r="B129" s="94"/>
      <c r="C129" s="122" t="str">
        <f ca="1">CONCATENATE(SelectionData!D129,N129)</f>
        <v>0</v>
      </c>
      <c r="D129" s="118" t="s">
        <v>50</v>
      </c>
      <c r="E129" s="119" t="str">
        <f t="shared" si="188"/>
        <v>€</v>
      </c>
      <c r="F129" s="122" t="str">
        <f t="shared" ca="1" si="151"/>
        <v/>
      </c>
      <c r="G129" s="202"/>
      <c r="H129" s="202"/>
      <c r="I129" s="122" t="str">
        <f t="shared" si="152"/>
        <v>-</v>
      </c>
      <c r="J129" s="107"/>
      <c r="K129" s="75"/>
      <c r="L129" s="95"/>
      <c r="M129" s="95" t="str">
        <f t="shared" si="178"/>
        <v>-</v>
      </c>
      <c r="N129" s="95" t="str">
        <f>""</f>
        <v/>
      </c>
      <c r="O129" s="95" t="str">
        <f t="shared" si="131"/>
        <v/>
      </c>
      <c r="P129" s="95" t="str">
        <f t="shared" ca="1" si="179"/>
        <v/>
      </c>
      <c r="Q129" s="80" t="str">
        <f t="shared" ca="1" si="180"/>
        <v/>
      </c>
      <c r="R129" s="80" t="str">
        <f t="shared" ca="1" si="189"/>
        <v/>
      </c>
      <c r="S129" s="96" t="str">
        <f t="shared" si="182"/>
        <v/>
      </c>
      <c r="T129" s="97" t="str">
        <f t="shared" si="126"/>
        <v/>
      </c>
      <c r="U129" s="95" t="str">
        <f>""</f>
        <v/>
      </c>
      <c r="V129" s="269"/>
      <c r="W129" s="295"/>
      <c r="X129" s="295"/>
      <c r="Y129" s="298" t="str">
        <f t="shared" ca="1" si="150"/>
        <v/>
      </c>
      <c r="Z129" s="271" t="str">
        <f t="shared" ca="1" si="133"/>
        <v/>
      </c>
      <c r="AA129" s="271" t="str">
        <f t="shared" ca="1" si="134"/>
        <v/>
      </c>
      <c r="AB129" s="271" t="str">
        <f t="shared" ca="1" si="135"/>
        <v/>
      </c>
      <c r="AC129" s="129">
        <f ca="1">SelectionData!C129</f>
        <v>0</v>
      </c>
      <c r="AD129" s="109">
        <f t="shared" ca="1" si="157"/>
        <v>0</v>
      </c>
      <c r="AE129" s="110">
        <f t="shared" ca="1" si="183"/>
        <v>0</v>
      </c>
      <c r="AF129" s="110">
        <f t="shared" ca="1" si="158"/>
        <v>0</v>
      </c>
      <c r="AG129" s="110">
        <f t="shared" ca="1" si="159"/>
        <v>0</v>
      </c>
      <c r="AH129" s="110">
        <f t="shared" ca="1" si="160"/>
        <v>0</v>
      </c>
      <c r="AI129" s="110">
        <f t="shared" ca="1" si="161"/>
        <v>0</v>
      </c>
      <c r="AJ129" s="110">
        <f t="shared" ca="1" si="162"/>
        <v>0</v>
      </c>
      <c r="AK129" s="110">
        <f t="shared" ca="1" si="163"/>
        <v>0</v>
      </c>
      <c r="AL129" s="110">
        <f t="shared" ca="1" si="164"/>
        <v>0</v>
      </c>
      <c r="AM129" s="110">
        <f t="shared" ca="1" si="184"/>
        <v>0</v>
      </c>
      <c r="AN129" s="110">
        <f t="shared" ca="1" si="185"/>
        <v>0</v>
      </c>
      <c r="AO129" s="110">
        <f t="shared" ca="1" si="165"/>
        <v>0</v>
      </c>
      <c r="AP129" s="111">
        <f t="shared" ca="1" si="166"/>
        <v>0</v>
      </c>
      <c r="AQ129" s="111">
        <f t="shared" ca="1" si="186"/>
        <v>0</v>
      </c>
      <c r="AR129" s="112">
        <f t="shared" ca="1" si="187"/>
        <v>0</v>
      </c>
      <c r="AS129" s="25">
        <f ca="1">IF(AND(SUM(AS$7:AS128)=1, SUM($AR129:AR129)=1,OR($AH129=1,$AG129=1)),1,0)</f>
        <v>0</v>
      </c>
      <c r="AT129" s="25">
        <f ca="1">IF(AND(SUM(AT$7:AT128)=1, SUM($AR129:AS129)=1,OR($AH129=1,$AG129=1)),1,0)</f>
        <v>0</v>
      </c>
      <c r="AU129" s="26">
        <f ca="1">IF(AND(SUM(AU$7:AU128)=1, SUM($AR129:AT129)=1,OR($AH129=1,AF129=1),SUM(AZ$7:AZ128)&lt;2),1,0)</f>
        <v>0</v>
      </c>
      <c r="AV129" s="26">
        <f ca="1">IF(AND(SUM(AV$7:AV128)=1, SUM($AR129:AU129)=1,OR($AI129=1,$AJ129=1,$AH129=1,$AF129=1)),1,0)</f>
        <v>0</v>
      </c>
      <c r="AW129" s="26">
        <f ca="1">IF(AND(SUM(AW$7:AW128)=1, SUM($AR129:AV129)=1,OR($AI129=1,$AJ129=1,$AH129=1,$AF129=1)),1,0)</f>
        <v>0</v>
      </c>
      <c r="AX129" s="26">
        <f ca="1">IF(AND(SUM(AX$7:AX128)=1, SUM($AR129:AW129)=1,OR($AI129=1,$AJ129=1,$AH129=1,$AF129=1)),1,0)</f>
        <v>0</v>
      </c>
      <c r="AY129" s="26">
        <f ca="1">IF(AND(SUM(AY$7:AY128)=1, SUM($AR129:AX129)=1,OR($AI129=1,$AJ129=1,$AH129=1,$AF129=1)),1,0)</f>
        <v>0</v>
      </c>
      <c r="AZ129" s="26">
        <f ca="1">IF(AND(SUM(AZ$7:AZ128)=1, SUM($AR129:AY129)=1,SUM(AU$7:AU128)&lt;2,OR(AI129=1,AJ129=1,AF129=1)),1,0)</f>
        <v>0</v>
      </c>
      <c r="BA129" s="26">
        <f ca="1">IF(AND(SUM(BA$7:BA128)=1,OR($AK129=1)),1,0)</f>
        <v>0</v>
      </c>
      <c r="BB129" s="26">
        <f ca="1">IF(AND(SUM(BB$7:BB128)=1,OR($AD129=1)),1,0)</f>
        <v>0</v>
      </c>
      <c r="BC129" s="27">
        <f ca="1">IF(SUM($AR129:BB129)=1,1,0)</f>
        <v>0</v>
      </c>
      <c r="BD129" s="28" t="str">
        <f t="shared" ca="1" si="167"/>
        <v/>
      </c>
      <c r="BE129" s="26" t="str">
        <f t="shared" ca="1" si="168"/>
        <v/>
      </c>
      <c r="BF129" s="26" t="str">
        <f t="shared" ca="1" si="169"/>
        <v/>
      </c>
      <c r="BG129" s="26" t="str">
        <f t="shared" ca="1" si="170"/>
        <v/>
      </c>
      <c r="BH129" s="26" t="str">
        <f t="shared" ca="1" si="171"/>
        <v/>
      </c>
      <c r="BI129" s="26" t="str">
        <f t="shared" ca="1" si="172"/>
        <v/>
      </c>
      <c r="BJ129" s="26" t="str">
        <f t="shared" ca="1" si="173"/>
        <v/>
      </c>
      <c r="BK129" s="26" t="str">
        <f t="shared" ca="1" si="174"/>
        <v/>
      </c>
      <c r="BL129" s="26" t="str">
        <f t="shared" ca="1" si="175"/>
        <v/>
      </c>
      <c r="BM129" s="26" t="str">
        <f t="shared" ca="1" si="176"/>
        <v/>
      </c>
      <c r="BN129" s="27" t="str">
        <f t="shared" ca="1" si="177"/>
        <v/>
      </c>
      <c r="BO129" s="284" t="str">
        <f t="shared" ca="1" si="141"/>
        <v/>
      </c>
      <c r="BP129" s="167" t="str">
        <f t="shared" ca="1" si="142"/>
        <v/>
      </c>
      <c r="BQ129" s="167" t="str">
        <f t="shared" ca="1" si="143"/>
        <v/>
      </c>
      <c r="BR129" s="167" t="str">
        <f t="shared" ca="1" si="144"/>
        <v/>
      </c>
      <c r="BS129" s="167" t="str">
        <f t="shared" ca="1" si="145"/>
        <v/>
      </c>
      <c r="BT129" s="167" t="str">
        <f t="shared" ca="1" si="146"/>
        <v/>
      </c>
      <c r="BU129" s="167" t="str">
        <f t="shared" ca="1" si="147"/>
        <v/>
      </c>
      <c r="BV129" s="167" t="str">
        <f t="shared" ca="1" si="148"/>
        <v/>
      </c>
      <c r="BW129" s="32" t="str">
        <f t="shared" ca="1" si="149"/>
        <v/>
      </c>
      <c r="BX129" s="130"/>
      <c r="BY129" s="73"/>
      <c r="BZ129" s="73">
        <f t="shared" ca="1" si="153"/>
        <v>0</v>
      </c>
      <c r="CA129" s="252">
        <f t="shared" ca="1" si="154"/>
        <v>0</v>
      </c>
      <c r="CB129" s="252">
        <f t="shared" ca="1" si="155"/>
        <v>0</v>
      </c>
      <c r="CC129" s="252">
        <f t="shared" ca="1" si="156"/>
        <v>0</v>
      </c>
      <c r="CD129" s="94"/>
      <c r="CE129" s="92">
        <f ca="1">'Product Codes'!G122</f>
        <v>1</v>
      </c>
      <c r="CF129" s="73"/>
      <c r="CG129" s="73"/>
      <c r="CH129" s="73"/>
      <c r="CI129" s="132"/>
      <c r="CJ129" s="132"/>
      <c r="CK129" s="132"/>
      <c r="CL129" s="132"/>
      <c r="CM129" s="132"/>
      <c r="CN129" s="132"/>
      <c r="CO129" s="132"/>
      <c r="CP129" s="132"/>
      <c r="CQ129" s="132"/>
      <c r="CR129" s="132"/>
      <c r="CS129" s="132"/>
      <c r="CT129" s="132"/>
      <c r="CU129" s="132"/>
      <c r="CV129" s="132"/>
      <c r="CW129" s="132"/>
      <c r="CX129" s="132"/>
      <c r="CY129" s="132"/>
      <c r="CZ129" s="132"/>
      <c r="DA129" s="132"/>
      <c r="DB129" s="132"/>
      <c r="DC129" s="132"/>
      <c r="DD129" s="132"/>
      <c r="DE129" s="132"/>
      <c r="DF129" s="132"/>
      <c r="DG129" s="132"/>
      <c r="DH129" s="132"/>
      <c r="DI129" s="132"/>
      <c r="DJ129" s="132"/>
      <c r="DK129" s="132"/>
      <c r="DL129" s="132"/>
      <c r="DM129" s="132"/>
      <c r="DN129" s="132"/>
      <c r="DO129" s="132"/>
      <c r="DP129" s="132"/>
      <c r="DQ129" s="132"/>
      <c r="DR129" s="132"/>
      <c r="DS129" s="132"/>
      <c r="DT129" s="132"/>
      <c r="DU129" s="132"/>
      <c r="DV129" s="132"/>
      <c r="DW129" s="132"/>
      <c r="DX129" s="132"/>
      <c r="DY129" s="132"/>
      <c r="DZ129" s="132"/>
      <c r="EA129" s="132"/>
      <c r="EB129" s="132"/>
      <c r="EC129" s="132"/>
      <c r="ED129" s="132"/>
      <c r="EE129" s="132"/>
      <c r="EF129" s="132"/>
      <c r="EG129" s="132"/>
      <c r="EH129" s="132"/>
      <c r="EI129" s="132"/>
      <c r="EJ129" s="132"/>
      <c r="EK129" s="132"/>
      <c r="EL129" s="132"/>
      <c r="EM129" s="132"/>
      <c r="EN129" s="132"/>
      <c r="EO129" s="132"/>
      <c r="EP129" s="132"/>
      <c r="EQ129" s="132"/>
      <c r="ER129" s="132"/>
      <c r="ES129" s="132"/>
      <c r="ET129" s="132"/>
      <c r="EU129" s="132"/>
      <c r="EV129" s="132"/>
      <c r="EW129" s="132"/>
      <c r="EX129" s="132"/>
      <c r="EY129" s="132"/>
      <c r="EZ129" s="132"/>
      <c r="FA129" s="132"/>
      <c r="FB129" s="132"/>
      <c r="FC129" s="132"/>
      <c r="FD129" s="132"/>
      <c r="FE129" s="132"/>
      <c r="FF129" s="132"/>
      <c r="FG129" s="132"/>
      <c r="FH129" s="132"/>
      <c r="FI129" s="132"/>
      <c r="FJ129" s="132"/>
      <c r="FK129" s="132"/>
      <c r="FL129" s="132"/>
      <c r="FM129" s="132"/>
      <c r="FN129" s="132"/>
      <c r="FO129" s="132"/>
      <c r="FP129" s="132"/>
      <c r="FQ129" s="132"/>
      <c r="FR129" s="132"/>
      <c r="FS129" s="132"/>
      <c r="FT129" s="132"/>
      <c r="FU129" s="132"/>
      <c r="FV129" s="132"/>
    </row>
    <row r="130" spans="1:178" s="131" customFormat="1" ht="15" hidden="1" customHeight="1" thickBot="1" x14ac:dyDescent="0.3">
      <c r="A130" s="73"/>
      <c r="B130" s="94"/>
      <c r="C130" s="123" t="str">
        <f ca="1">CONCATENATE(SelectionData!D130,N130)</f>
        <v>0</v>
      </c>
      <c r="D130" s="118" t="s">
        <v>50</v>
      </c>
      <c r="E130" s="55" t="str">
        <f t="shared" si="188"/>
        <v>€</v>
      </c>
      <c r="F130" s="123" t="str">
        <f t="shared" ca="1" si="151"/>
        <v/>
      </c>
      <c r="G130" s="200"/>
      <c r="H130" s="200"/>
      <c r="I130" s="123" t="str">
        <f t="shared" si="152"/>
        <v>-</v>
      </c>
      <c r="J130" s="107"/>
      <c r="K130" s="75"/>
      <c r="L130" s="95"/>
      <c r="M130" s="95" t="str">
        <f t="shared" si="178"/>
        <v>-</v>
      </c>
      <c r="N130" s="95" t="str">
        <f>""</f>
        <v/>
      </c>
      <c r="O130" s="95" t="str">
        <f t="shared" si="131"/>
        <v/>
      </c>
      <c r="P130" s="95" t="str">
        <f t="shared" ca="1" si="179"/>
        <v/>
      </c>
      <c r="Q130" s="80" t="str">
        <f t="shared" ca="1" si="180"/>
        <v/>
      </c>
      <c r="R130" s="80" t="str">
        <f t="shared" ca="1" si="189"/>
        <v/>
      </c>
      <c r="S130" s="96" t="str">
        <f t="shared" si="182"/>
        <v/>
      </c>
      <c r="T130" s="97" t="str">
        <f t="shared" si="126"/>
        <v/>
      </c>
      <c r="U130" s="95" t="str">
        <f>""</f>
        <v/>
      </c>
      <c r="V130" s="269"/>
      <c r="W130" s="295"/>
      <c r="X130" s="295"/>
      <c r="Y130" s="298" t="str">
        <f t="shared" ca="1" si="150"/>
        <v/>
      </c>
      <c r="Z130" s="271" t="str">
        <f t="shared" ca="1" si="133"/>
        <v/>
      </c>
      <c r="AA130" s="271" t="str">
        <f t="shared" ca="1" si="134"/>
        <v/>
      </c>
      <c r="AB130" s="271" t="str">
        <f t="shared" ca="1" si="135"/>
        <v/>
      </c>
      <c r="AC130" s="129">
        <f ca="1">SelectionData!C130</f>
        <v>0</v>
      </c>
      <c r="AD130" s="109">
        <f t="shared" ca="1" si="157"/>
        <v>0</v>
      </c>
      <c r="AE130" s="110">
        <f t="shared" ca="1" si="183"/>
        <v>0</v>
      </c>
      <c r="AF130" s="110">
        <f t="shared" ca="1" si="158"/>
        <v>0</v>
      </c>
      <c r="AG130" s="110">
        <f t="shared" ca="1" si="159"/>
        <v>0</v>
      </c>
      <c r="AH130" s="110">
        <f t="shared" ca="1" si="160"/>
        <v>0</v>
      </c>
      <c r="AI130" s="110">
        <f t="shared" ca="1" si="161"/>
        <v>0</v>
      </c>
      <c r="AJ130" s="110">
        <f t="shared" ca="1" si="162"/>
        <v>0</v>
      </c>
      <c r="AK130" s="110">
        <f t="shared" ca="1" si="163"/>
        <v>0</v>
      </c>
      <c r="AL130" s="110">
        <f t="shared" ca="1" si="164"/>
        <v>0</v>
      </c>
      <c r="AM130" s="110">
        <f t="shared" ca="1" si="184"/>
        <v>0</v>
      </c>
      <c r="AN130" s="110">
        <f t="shared" ca="1" si="185"/>
        <v>0</v>
      </c>
      <c r="AO130" s="110">
        <f t="shared" ca="1" si="165"/>
        <v>0</v>
      </c>
      <c r="AP130" s="111">
        <f t="shared" ca="1" si="166"/>
        <v>0</v>
      </c>
      <c r="AQ130" s="111">
        <f t="shared" ca="1" si="186"/>
        <v>0</v>
      </c>
      <c r="AR130" s="112">
        <f t="shared" ca="1" si="187"/>
        <v>0</v>
      </c>
      <c r="AS130" s="25">
        <f ca="1">IF(AND(SUM(AS$7:AS129)=1, SUM($AR130:AR130)=1,OR($AH130=1,$AG130=1)),1,0)</f>
        <v>0</v>
      </c>
      <c r="AT130" s="25">
        <f ca="1">IF(AND(SUM(AT$7:AT129)=1, SUM($AR130:AS130)=1,OR($AH130=1,$AG130=1)),1,0)</f>
        <v>0</v>
      </c>
      <c r="AU130" s="26">
        <f ca="1">IF(AND(SUM(AU$7:AU129)=1, SUM($AR130:AT130)=1,OR($AH130=1,AF130=1),SUM(AZ$7:AZ129)&lt;2),1,0)</f>
        <v>0</v>
      </c>
      <c r="AV130" s="26">
        <f ca="1">IF(AND(SUM(AV$7:AV129)=1, SUM($AR130:AU130)=1,OR($AI130=1,$AJ130=1,$AH130=1,$AF130=1)),1,0)</f>
        <v>0</v>
      </c>
      <c r="AW130" s="26">
        <f ca="1">IF(AND(SUM(AW$7:AW129)=1, SUM($AR130:AV130)=1,OR($AI130=1,$AJ130=1,$AH130=1,$AF130=1)),1,0)</f>
        <v>0</v>
      </c>
      <c r="AX130" s="26">
        <f ca="1">IF(AND(SUM(AX$7:AX129)=1, SUM($AR130:AW130)=1,OR($AI130=1,$AJ130=1,$AH130=1,$AF130=1)),1,0)</f>
        <v>0</v>
      </c>
      <c r="AY130" s="26">
        <f ca="1">IF(AND(SUM(AY$7:AY129)=1, SUM($AR130:AX130)=1,OR($AI130=1,$AJ130=1,$AH130=1,$AF130=1)),1,0)</f>
        <v>0</v>
      </c>
      <c r="AZ130" s="26">
        <f ca="1">IF(AND(SUM(AZ$7:AZ129)=1, SUM($AR130:AY130)=1,SUM(AU$7:AU129)&lt;2,OR(AI130=1,AJ130=1,AF130=1)),1,0)</f>
        <v>0</v>
      </c>
      <c r="BA130" s="26">
        <f ca="1">IF(AND(SUM(BA$7:BA129)=1,OR($AK130=1)),1,0)</f>
        <v>0</v>
      </c>
      <c r="BB130" s="26">
        <f ca="1">IF(AND(SUM(BB$7:BB129)=1,OR($AD130=1)),1,0)</f>
        <v>0</v>
      </c>
      <c r="BC130" s="27">
        <f ca="1">IF(SUM($AR130:BB130)=1,1,0)</f>
        <v>0</v>
      </c>
      <c r="BD130" s="28" t="str">
        <f t="shared" ca="1" si="167"/>
        <v/>
      </c>
      <c r="BE130" s="26" t="str">
        <f t="shared" ca="1" si="168"/>
        <v/>
      </c>
      <c r="BF130" s="26" t="str">
        <f t="shared" ca="1" si="169"/>
        <v/>
      </c>
      <c r="BG130" s="26" t="str">
        <f t="shared" ca="1" si="170"/>
        <v/>
      </c>
      <c r="BH130" s="26" t="str">
        <f t="shared" ca="1" si="171"/>
        <v/>
      </c>
      <c r="BI130" s="26" t="str">
        <f t="shared" ca="1" si="172"/>
        <v/>
      </c>
      <c r="BJ130" s="26" t="str">
        <f t="shared" ca="1" si="173"/>
        <v/>
      </c>
      <c r="BK130" s="26" t="str">
        <f t="shared" ca="1" si="174"/>
        <v/>
      </c>
      <c r="BL130" s="26" t="str">
        <f t="shared" ca="1" si="175"/>
        <v/>
      </c>
      <c r="BM130" s="26" t="str">
        <f t="shared" ca="1" si="176"/>
        <v/>
      </c>
      <c r="BN130" s="27" t="str">
        <f t="shared" ca="1" si="177"/>
        <v/>
      </c>
      <c r="BO130" s="284" t="str">
        <f t="shared" ca="1" si="141"/>
        <v/>
      </c>
      <c r="BP130" s="167" t="str">
        <f t="shared" ca="1" si="142"/>
        <v/>
      </c>
      <c r="BQ130" s="167" t="str">
        <f t="shared" ca="1" si="143"/>
        <v/>
      </c>
      <c r="BR130" s="167" t="str">
        <f t="shared" ca="1" si="144"/>
        <v/>
      </c>
      <c r="BS130" s="167" t="str">
        <f t="shared" ca="1" si="145"/>
        <v/>
      </c>
      <c r="BT130" s="167" t="str">
        <f t="shared" ca="1" si="146"/>
        <v/>
      </c>
      <c r="BU130" s="167" t="str">
        <f t="shared" ca="1" si="147"/>
        <v/>
      </c>
      <c r="BV130" s="167" t="str">
        <f t="shared" ca="1" si="148"/>
        <v/>
      </c>
      <c r="BW130" s="32" t="str">
        <f t="shared" ca="1" si="149"/>
        <v/>
      </c>
      <c r="BX130" s="130"/>
      <c r="BY130" s="73"/>
      <c r="BZ130" s="73">
        <f t="shared" ca="1" si="153"/>
        <v>0</v>
      </c>
      <c r="CA130" s="252">
        <f t="shared" ca="1" si="154"/>
        <v>0</v>
      </c>
      <c r="CB130" s="252">
        <f t="shared" ca="1" si="155"/>
        <v>0</v>
      </c>
      <c r="CC130" s="252">
        <f t="shared" ca="1" si="156"/>
        <v>0</v>
      </c>
      <c r="CD130" s="94"/>
      <c r="CE130" s="92">
        <f ca="1">'Product Codes'!G123</f>
        <v>1</v>
      </c>
      <c r="CF130" s="73"/>
      <c r="CG130" s="73"/>
      <c r="CH130" s="73"/>
      <c r="CI130" s="132"/>
      <c r="CJ130" s="132"/>
      <c r="CK130" s="132"/>
      <c r="CL130" s="132"/>
      <c r="CM130" s="132"/>
      <c r="CN130" s="132"/>
      <c r="CO130" s="132"/>
      <c r="CP130" s="132"/>
      <c r="CQ130" s="132"/>
      <c r="CR130" s="132"/>
      <c r="CS130" s="132"/>
      <c r="CT130" s="132"/>
      <c r="CU130" s="132"/>
      <c r="CV130" s="132"/>
      <c r="CW130" s="132"/>
      <c r="CX130" s="132"/>
      <c r="CY130" s="132"/>
      <c r="CZ130" s="132"/>
      <c r="DA130" s="132"/>
      <c r="DB130" s="132"/>
      <c r="DC130" s="132"/>
      <c r="DD130" s="132"/>
      <c r="DE130" s="132"/>
      <c r="DF130" s="132"/>
      <c r="DG130" s="132"/>
      <c r="DH130" s="132"/>
      <c r="DI130" s="132"/>
      <c r="DJ130" s="132"/>
      <c r="DK130" s="132"/>
      <c r="DL130" s="132"/>
      <c r="DM130" s="132"/>
      <c r="DN130" s="132"/>
      <c r="DO130" s="132"/>
      <c r="DP130" s="132"/>
      <c r="DQ130" s="132"/>
      <c r="DR130" s="132"/>
      <c r="DS130" s="132"/>
      <c r="DT130" s="132"/>
      <c r="DU130" s="132"/>
      <c r="DV130" s="132"/>
      <c r="DW130" s="132"/>
      <c r="DX130" s="132"/>
      <c r="DY130" s="132"/>
      <c r="DZ130" s="132"/>
      <c r="EA130" s="132"/>
      <c r="EB130" s="132"/>
      <c r="EC130" s="132"/>
      <c r="ED130" s="132"/>
      <c r="EE130" s="132"/>
      <c r="EF130" s="132"/>
      <c r="EG130" s="132"/>
      <c r="EH130" s="132"/>
      <c r="EI130" s="132"/>
      <c r="EJ130" s="132"/>
      <c r="EK130" s="132"/>
      <c r="EL130" s="132"/>
      <c r="EM130" s="132"/>
      <c r="EN130" s="132"/>
      <c r="EO130" s="132"/>
      <c r="EP130" s="132"/>
      <c r="EQ130" s="132"/>
      <c r="ER130" s="132"/>
      <c r="ES130" s="132"/>
      <c r="ET130" s="132"/>
      <c r="EU130" s="132"/>
      <c r="EV130" s="132"/>
      <c r="EW130" s="132"/>
      <c r="EX130" s="132"/>
      <c r="EY130" s="132"/>
      <c r="EZ130" s="132"/>
      <c r="FA130" s="132"/>
      <c r="FB130" s="132"/>
      <c r="FC130" s="132"/>
      <c r="FD130" s="132"/>
      <c r="FE130" s="132"/>
      <c r="FF130" s="132"/>
      <c r="FG130" s="132"/>
      <c r="FH130" s="132"/>
      <c r="FI130" s="132"/>
      <c r="FJ130" s="132"/>
      <c r="FK130" s="132"/>
      <c r="FL130" s="132"/>
      <c r="FM130" s="132"/>
      <c r="FN130" s="132"/>
      <c r="FO130" s="132"/>
      <c r="FP130" s="132"/>
      <c r="FQ130" s="132"/>
      <c r="FR130" s="132"/>
      <c r="FS130" s="132"/>
      <c r="FT130" s="132"/>
      <c r="FU130" s="132"/>
      <c r="FV130" s="132"/>
    </row>
    <row r="131" spans="1:178" s="131" customFormat="1" ht="15" hidden="1" customHeight="1" thickBot="1" x14ac:dyDescent="0.3">
      <c r="A131" s="73"/>
      <c r="B131" s="94"/>
      <c r="C131" s="122" t="str">
        <f ca="1">CONCATENATE(SelectionData!D131,N131)</f>
        <v>0</v>
      </c>
      <c r="D131" s="118" t="s">
        <v>50</v>
      </c>
      <c r="E131" s="119" t="str">
        <f t="shared" si="188"/>
        <v>€</v>
      </c>
      <c r="F131" s="122" t="str">
        <f t="shared" ca="1" si="151"/>
        <v/>
      </c>
      <c r="G131" s="202"/>
      <c r="H131" s="202"/>
      <c r="I131" s="122" t="str">
        <f t="shared" si="152"/>
        <v>-</v>
      </c>
      <c r="J131" s="107"/>
      <c r="K131" s="75"/>
      <c r="L131" s="95"/>
      <c r="M131" s="95" t="str">
        <f t="shared" si="178"/>
        <v>-</v>
      </c>
      <c r="N131" s="95" t="str">
        <f>""</f>
        <v/>
      </c>
      <c r="O131" s="95" t="str">
        <f t="shared" si="131"/>
        <v/>
      </c>
      <c r="P131" s="95" t="str">
        <f t="shared" ca="1" si="179"/>
        <v/>
      </c>
      <c r="Q131" s="80" t="str">
        <f t="shared" ca="1" si="180"/>
        <v/>
      </c>
      <c r="R131" s="80" t="str">
        <f t="shared" ca="1" si="189"/>
        <v/>
      </c>
      <c r="S131" s="96" t="str">
        <f t="shared" si="182"/>
        <v/>
      </c>
      <c r="T131" s="97" t="str">
        <f t="shared" si="126"/>
        <v/>
      </c>
      <c r="U131" s="95" t="str">
        <f>""</f>
        <v/>
      </c>
      <c r="V131" s="269"/>
      <c r="W131" s="295"/>
      <c r="X131" s="295"/>
      <c r="Y131" s="298" t="str">
        <f t="shared" ca="1" si="150"/>
        <v/>
      </c>
      <c r="Z131" s="271" t="str">
        <f t="shared" ca="1" si="133"/>
        <v/>
      </c>
      <c r="AA131" s="271" t="str">
        <f t="shared" ca="1" si="134"/>
        <v/>
      </c>
      <c r="AB131" s="271" t="str">
        <f t="shared" ca="1" si="135"/>
        <v/>
      </c>
      <c r="AC131" s="129">
        <f ca="1">SelectionData!C131</f>
        <v>0</v>
      </c>
      <c r="AD131" s="109">
        <f t="shared" ca="1" si="157"/>
        <v>0</v>
      </c>
      <c r="AE131" s="110">
        <f t="shared" ca="1" si="183"/>
        <v>0</v>
      </c>
      <c r="AF131" s="110">
        <f t="shared" ca="1" si="158"/>
        <v>0</v>
      </c>
      <c r="AG131" s="110">
        <f t="shared" ca="1" si="159"/>
        <v>0</v>
      </c>
      <c r="AH131" s="110">
        <f t="shared" ca="1" si="160"/>
        <v>0</v>
      </c>
      <c r="AI131" s="110">
        <f t="shared" ca="1" si="161"/>
        <v>0</v>
      </c>
      <c r="AJ131" s="110">
        <f t="shared" ca="1" si="162"/>
        <v>0</v>
      </c>
      <c r="AK131" s="110">
        <f t="shared" ca="1" si="163"/>
        <v>0</v>
      </c>
      <c r="AL131" s="110">
        <f t="shared" ca="1" si="164"/>
        <v>0</v>
      </c>
      <c r="AM131" s="110">
        <f t="shared" ca="1" si="184"/>
        <v>0</v>
      </c>
      <c r="AN131" s="110">
        <f t="shared" ca="1" si="185"/>
        <v>0</v>
      </c>
      <c r="AO131" s="110">
        <f t="shared" ca="1" si="165"/>
        <v>0</v>
      </c>
      <c r="AP131" s="111">
        <f t="shared" ca="1" si="166"/>
        <v>0</v>
      </c>
      <c r="AQ131" s="111">
        <f t="shared" ca="1" si="186"/>
        <v>0</v>
      </c>
      <c r="AR131" s="112">
        <f t="shared" ca="1" si="187"/>
        <v>0</v>
      </c>
      <c r="AS131" s="25">
        <f ca="1">IF(AND(SUM(AS$7:AS130)=1, SUM($AR131:AR131)=1,OR($AH131=1,$AG131=1)),1,0)</f>
        <v>0</v>
      </c>
      <c r="AT131" s="25">
        <f ca="1">IF(AND(SUM(AT$7:AT130)=1, SUM($AR131:AS131)=1,OR($AH131=1,$AG131=1)),1,0)</f>
        <v>0</v>
      </c>
      <c r="AU131" s="26">
        <f ca="1">IF(AND(SUM(AU$7:AU130)=1, SUM($AR131:AT131)=1,OR($AH131=1,AF131=1),SUM(AZ$7:AZ130)&lt;2),1,0)</f>
        <v>0</v>
      </c>
      <c r="AV131" s="26">
        <f ca="1">IF(AND(SUM(AV$7:AV130)=1, SUM($AR131:AU131)=1,OR($AI131=1,$AJ131=1,$AH131=1,$AF131=1)),1,0)</f>
        <v>0</v>
      </c>
      <c r="AW131" s="26">
        <f ca="1">IF(AND(SUM(AW$7:AW130)=1, SUM($AR131:AV131)=1,OR($AI131=1,$AJ131=1,$AH131=1,$AF131=1)),1,0)</f>
        <v>0</v>
      </c>
      <c r="AX131" s="26">
        <f ca="1">IF(AND(SUM(AX$7:AX130)=1, SUM($AR131:AW131)=1,OR($AI131=1,$AJ131=1,$AH131=1,$AF131=1)),1,0)</f>
        <v>0</v>
      </c>
      <c r="AY131" s="26">
        <f ca="1">IF(AND(SUM(AY$7:AY130)=1, SUM($AR131:AX131)=1,OR($AI131=1,$AJ131=1,$AH131=1,$AF131=1)),1,0)</f>
        <v>0</v>
      </c>
      <c r="AZ131" s="26">
        <f ca="1">IF(AND(SUM(AZ$7:AZ130)=1, SUM($AR131:AY131)=1,SUM(AU$7:AU130)&lt;2,OR(AI131=1,AJ131=1,AF131=1)),1,0)</f>
        <v>0</v>
      </c>
      <c r="BA131" s="26">
        <f ca="1">IF(AND(SUM(BA$7:BA130)=1,OR($AK131=1)),1,0)</f>
        <v>0</v>
      </c>
      <c r="BB131" s="26">
        <f ca="1">IF(AND(SUM(BB$7:BB130)=1,OR($AD131=1)),1,0)</f>
        <v>0</v>
      </c>
      <c r="BC131" s="27">
        <f ca="1">IF(SUM($AR131:BB131)=1,1,0)</f>
        <v>0</v>
      </c>
      <c r="BD131" s="28" t="str">
        <f t="shared" ca="1" si="167"/>
        <v/>
      </c>
      <c r="BE131" s="26" t="str">
        <f t="shared" ca="1" si="168"/>
        <v/>
      </c>
      <c r="BF131" s="26" t="str">
        <f t="shared" ca="1" si="169"/>
        <v/>
      </c>
      <c r="BG131" s="26" t="str">
        <f t="shared" ca="1" si="170"/>
        <v/>
      </c>
      <c r="BH131" s="26" t="str">
        <f t="shared" ca="1" si="171"/>
        <v/>
      </c>
      <c r="BI131" s="26" t="str">
        <f t="shared" ca="1" si="172"/>
        <v/>
      </c>
      <c r="BJ131" s="26" t="str">
        <f t="shared" ca="1" si="173"/>
        <v/>
      </c>
      <c r="BK131" s="26" t="str">
        <f t="shared" ca="1" si="174"/>
        <v/>
      </c>
      <c r="BL131" s="26" t="str">
        <f t="shared" ca="1" si="175"/>
        <v/>
      </c>
      <c r="BM131" s="26" t="str">
        <f t="shared" ca="1" si="176"/>
        <v/>
      </c>
      <c r="BN131" s="27" t="str">
        <f t="shared" ca="1" si="177"/>
        <v/>
      </c>
      <c r="BO131" s="284" t="str">
        <f t="shared" ca="1" si="141"/>
        <v/>
      </c>
      <c r="BP131" s="167" t="str">
        <f t="shared" ca="1" si="142"/>
        <v/>
      </c>
      <c r="BQ131" s="167" t="str">
        <f t="shared" ca="1" si="143"/>
        <v/>
      </c>
      <c r="BR131" s="167" t="str">
        <f t="shared" ca="1" si="144"/>
        <v/>
      </c>
      <c r="BS131" s="167" t="str">
        <f t="shared" ca="1" si="145"/>
        <v/>
      </c>
      <c r="BT131" s="167" t="str">
        <f t="shared" ca="1" si="146"/>
        <v/>
      </c>
      <c r="BU131" s="167" t="str">
        <f t="shared" ca="1" si="147"/>
        <v/>
      </c>
      <c r="BV131" s="167" t="str">
        <f t="shared" ca="1" si="148"/>
        <v/>
      </c>
      <c r="BW131" s="32" t="str">
        <f t="shared" ca="1" si="149"/>
        <v/>
      </c>
      <c r="BX131" s="130"/>
      <c r="BY131" s="73"/>
      <c r="BZ131" s="73">
        <f t="shared" ca="1" si="153"/>
        <v>0</v>
      </c>
      <c r="CA131" s="252">
        <f t="shared" ca="1" si="154"/>
        <v>0</v>
      </c>
      <c r="CB131" s="252">
        <f t="shared" ca="1" si="155"/>
        <v>0</v>
      </c>
      <c r="CC131" s="252">
        <f t="shared" ca="1" si="156"/>
        <v>0</v>
      </c>
      <c r="CD131" s="94"/>
      <c r="CE131" s="92">
        <f ca="1">'Product Codes'!G124</f>
        <v>1</v>
      </c>
      <c r="CF131" s="73"/>
      <c r="CG131" s="73"/>
      <c r="CH131" s="73"/>
      <c r="CI131" s="132"/>
      <c r="CJ131" s="132"/>
      <c r="CK131" s="132"/>
      <c r="CL131" s="132"/>
      <c r="CM131" s="132"/>
      <c r="CN131" s="132"/>
      <c r="CO131" s="132"/>
      <c r="CP131" s="132"/>
      <c r="CQ131" s="132"/>
      <c r="CR131" s="132"/>
      <c r="CS131" s="132"/>
      <c r="CT131" s="132"/>
      <c r="CU131" s="132"/>
      <c r="CV131" s="132"/>
      <c r="CW131" s="132"/>
      <c r="CX131" s="132"/>
      <c r="CY131" s="132"/>
      <c r="CZ131" s="132"/>
      <c r="DA131" s="132"/>
      <c r="DB131" s="132"/>
      <c r="DC131" s="132"/>
      <c r="DD131" s="132"/>
      <c r="DE131" s="132"/>
      <c r="DF131" s="132"/>
      <c r="DG131" s="132"/>
      <c r="DH131" s="132"/>
      <c r="DI131" s="132"/>
      <c r="DJ131" s="132"/>
      <c r="DK131" s="132"/>
      <c r="DL131" s="132"/>
      <c r="DM131" s="132"/>
      <c r="DN131" s="132"/>
      <c r="DO131" s="132"/>
      <c r="DP131" s="132"/>
      <c r="DQ131" s="132"/>
      <c r="DR131" s="132"/>
      <c r="DS131" s="132"/>
      <c r="DT131" s="132"/>
      <c r="DU131" s="132"/>
      <c r="DV131" s="132"/>
      <c r="DW131" s="132"/>
      <c r="DX131" s="132"/>
      <c r="DY131" s="132"/>
      <c r="DZ131" s="132"/>
      <c r="EA131" s="132"/>
      <c r="EB131" s="132"/>
      <c r="EC131" s="132"/>
      <c r="ED131" s="132"/>
      <c r="EE131" s="132"/>
      <c r="EF131" s="132"/>
      <c r="EG131" s="132"/>
      <c r="EH131" s="132"/>
      <c r="EI131" s="132"/>
      <c r="EJ131" s="132"/>
      <c r="EK131" s="132"/>
      <c r="EL131" s="132"/>
      <c r="EM131" s="132"/>
      <c r="EN131" s="132"/>
      <c r="EO131" s="132"/>
      <c r="EP131" s="132"/>
      <c r="EQ131" s="132"/>
      <c r="ER131" s="132"/>
      <c r="ES131" s="132"/>
      <c r="ET131" s="132"/>
      <c r="EU131" s="132"/>
      <c r="EV131" s="132"/>
      <c r="EW131" s="132"/>
      <c r="EX131" s="132"/>
      <c r="EY131" s="132"/>
      <c r="EZ131" s="132"/>
      <c r="FA131" s="132"/>
      <c r="FB131" s="132"/>
      <c r="FC131" s="132"/>
      <c r="FD131" s="132"/>
      <c r="FE131" s="132"/>
      <c r="FF131" s="132"/>
      <c r="FG131" s="132"/>
      <c r="FH131" s="132"/>
      <c r="FI131" s="132"/>
      <c r="FJ131" s="132"/>
      <c r="FK131" s="132"/>
      <c r="FL131" s="132"/>
      <c r="FM131" s="132"/>
      <c r="FN131" s="132"/>
      <c r="FO131" s="132"/>
      <c r="FP131" s="132"/>
      <c r="FQ131" s="132"/>
      <c r="FR131" s="132"/>
      <c r="FS131" s="132"/>
      <c r="FT131" s="132"/>
      <c r="FU131" s="132"/>
      <c r="FV131" s="132"/>
    </row>
    <row r="132" spans="1:178" s="131" customFormat="1" ht="15" hidden="1" customHeight="1" thickBot="1" x14ac:dyDescent="0.3">
      <c r="A132" s="73"/>
      <c r="B132" s="94"/>
      <c r="C132" s="123" t="str">
        <f ca="1">CONCATENATE(SelectionData!D132,N132)</f>
        <v>0</v>
      </c>
      <c r="D132" s="118" t="s">
        <v>50</v>
      </c>
      <c r="E132" s="55" t="str">
        <f t="shared" si="188"/>
        <v>€</v>
      </c>
      <c r="F132" s="123" t="str">
        <f t="shared" ca="1" si="151"/>
        <v/>
      </c>
      <c r="G132" s="200"/>
      <c r="H132" s="200"/>
      <c r="I132" s="123" t="str">
        <f t="shared" si="152"/>
        <v>-</v>
      </c>
      <c r="J132" s="107"/>
      <c r="K132" s="75"/>
      <c r="L132" s="95"/>
      <c r="M132" s="95" t="str">
        <f t="shared" si="178"/>
        <v>-</v>
      </c>
      <c r="N132" s="95" t="str">
        <f>""</f>
        <v/>
      </c>
      <c r="O132" s="95" t="str">
        <f t="shared" si="131"/>
        <v/>
      </c>
      <c r="P132" s="95" t="str">
        <f t="shared" ca="1" si="179"/>
        <v/>
      </c>
      <c r="Q132" s="80" t="str">
        <f t="shared" ca="1" si="180"/>
        <v/>
      </c>
      <c r="R132" s="80" t="str">
        <f t="shared" ca="1" si="189"/>
        <v/>
      </c>
      <c r="S132" s="96" t="str">
        <f t="shared" si="182"/>
        <v/>
      </c>
      <c r="T132" s="97" t="str">
        <f t="shared" si="126"/>
        <v/>
      </c>
      <c r="U132" s="95" t="str">
        <f>""</f>
        <v/>
      </c>
      <c r="V132" s="269"/>
      <c r="W132" s="295"/>
      <c r="X132" s="295"/>
      <c r="Y132" s="298" t="str">
        <f t="shared" ca="1" si="150"/>
        <v/>
      </c>
      <c r="Z132" s="271" t="str">
        <f t="shared" ca="1" si="133"/>
        <v/>
      </c>
      <c r="AA132" s="271" t="str">
        <f t="shared" ca="1" si="134"/>
        <v/>
      </c>
      <c r="AB132" s="271" t="str">
        <f t="shared" ca="1" si="135"/>
        <v/>
      </c>
      <c r="AC132" s="129">
        <f ca="1">SelectionData!C132</f>
        <v>0</v>
      </c>
      <c r="AD132" s="109">
        <f t="shared" ca="1" si="157"/>
        <v>0</v>
      </c>
      <c r="AE132" s="110">
        <f t="shared" ca="1" si="183"/>
        <v>0</v>
      </c>
      <c r="AF132" s="110">
        <f t="shared" ca="1" si="158"/>
        <v>0</v>
      </c>
      <c r="AG132" s="110">
        <f t="shared" ca="1" si="159"/>
        <v>0</v>
      </c>
      <c r="AH132" s="110">
        <f t="shared" ca="1" si="160"/>
        <v>0</v>
      </c>
      <c r="AI132" s="110">
        <f t="shared" ca="1" si="161"/>
        <v>0</v>
      </c>
      <c r="AJ132" s="110">
        <f t="shared" ca="1" si="162"/>
        <v>0</v>
      </c>
      <c r="AK132" s="110">
        <f t="shared" ca="1" si="163"/>
        <v>0</v>
      </c>
      <c r="AL132" s="110">
        <f t="shared" ca="1" si="164"/>
        <v>0</v>
      </c>
      <c r="AM132" s="110">
        <f t="shared" ca="1" si="184"/>
        <v>0</v>
      </c>
      <c r="AN132" s="110">
        <f t="shared" ca="1" si="185"/>
        <v>0</v>
      </c>
      <c r="AO132" s="110">
        <f t="shared" ca="1" si="165"/>
        <v>0</v>
      </c>
      <c r="AP132" s="111">
        <f t="shared" ca="1" si="166"/>
        <v>0</v>
      </c>
      <c r="AQ132" s="111">
        <f t="shared" ca="1" si="186"/>
        <v>0</v>
      </c>
      <c r="AR132" s="112">
        <f t="shared" ca="1" si="187"/>
        <v>0</v>
      </c>
      <c r="AS132" s="25">
        <f ca="1">IF(AND(SUM(AS$7:AS131)=1, SUM($AR132:AR132)=1,OR($AH132=1,$AG132=1)),1,0)</f>
        <v>0</v>
      </c>
      <c r="AT132" s="25">
        <f ca="1">IF(AND(SUM(AT$7:AT131)=1, SUM($AR132:AS132)=1,OR($AH132=1,$AG132=1)),1,0)</f>
        <v>0</v>
      </c>
      <c r="AU132" s="26">
        <f ca="1">IF(AND(SUM(AU$7:AU131)=1, SUM($AR132:AT132)=1,OR($AH132=1,AF132=1),SUM(AZ$7:AZ131)&lt;2),1,0)</f>
        <v>0</v>
      </c>
      <c r="AV132" s="26">
        <f ca="1">IF(AND(SUM(AV$7:AV131)=1, SUM($AR132:AU132)=1,OR($AI132=1,$AJ132=1,$AH132=1,$AF132=1)),1,0)</f>
        <v>0</v>
      </c>
      <c r="AW132" s="26">
        <f ca="1">IF(AND(SUM(AW$7:AW131)=1, SUM($AR132:AV132)=1,OR($AI132=1,$AJ132=1,$AH132=1,$AF132=1)),1,0)</f>
        <v>0</v>
      </c>
      <c r="AX132" s="26">
        <f ca="1">IF(AND(SUM(AX$7:AX131)=1, SUM($AR132:AW132)=1,OR($AI132=1,$AJ132=1,$AH132=1,$AF132=1)),1,0)</f>
        <v>0</v>
      </c>
      <c r="AY132" s="26">
        <f ca="1">IF(AND(SUM(AY$7:AY131)=1, SUM($AR132:AX132)=1,OR($AI132=1,$AJ132=1,$AH132=1,$AF132=1)),1,0)</f>
        <v>0</v>
      </c>
      <c r="AZ132" s="26">
        <f ca="1">IF(AND(SUM(AZ$7:AZ131)=1, SUM($AR132:AY132)=1,SUM(AU$7:AU131)&lt;2,OR(AI132=1,AJ132=1,AF132=1)),1,0)</f>
        <v>0</v>
      </c>
      <c r="BA132" s="26">
        <f ca="1">IF(AND(SUM(BA$7:BA131)=1,OR($AK132=1)),1,0)</f>
        <v>0</v>
      </c>
      <c r="BB132" s="26">
        <f ca="1">IF(AND(SUM(BB$7:BB131)=1,OR($AD132=1)),1,0)</f>
        <v>0</v>
      </c>
      <c r="BC132" s="27">
        <f ca="1">IF(SUM($AR132:BB132)=1,1,0)</f>
        <v>0</v>
      </c>
      <c r="BD132" s="28" t="str">
        <f t="shared" ca="1" si="167"/>
        <v/>
      </c>
      <c r="BE132" s="26" t="str">
        <f t="shared" ca="1" si="168"/>
        <v/>
      </c>
      <c r="BF132" s="26" t="str">
        <f t="shared" ca="1" si="169"/>
        <v/>
      </c>
      <c r="BG132" s="26" t="str">
        <f t="shared" ca="1" si="170"/>
        <v/>
      </c>
      <c r="BH132" s="26" t="str">
        <f t="shared" ca="1" si="171"/>
        <v/>
      </c>
      <c r="BI132" s="26" t="str">
        <f t="shared" ca="1" si="172"/>
        <v/>
      </c>
      <c r="BJ132" s="26" t="str">
        <f t="shared" ca="1" si="173"/>
        <v/>
      </c>
      <c r="BK132" s="26" t="str">
        <f t="shared" ca="1" si="174"/>
        <v/>
      </c>
      <c r="BL132" s="26" t="str">
        <f t="shared" ca="1" si="175"/>
        <v/>
      </c>
      <c r="BM132" s="26" t="str">
        <f t="shared" ca="1" si="176"/>
        <v/>
      </c>
      <c r="BN132" s="27" t="str">
        <f t="shared" ca="1" si="177"/>
        <v/>
      </c>
      <c r="BO132" s="284" t="str">
        <f t="shared" ca="1" si="141"/>
        <v/>
      </c>
      <c r="BP132" s="167" t="str">
        <f t="shared" ca="1" si="142"/>
        <v/>
      </c>
      <c r="BQ132" s="167" t="str">
        <f t="shared" ca="1" si="143"/>
        <v/>
      </c>
      <c r="BR132" s="167" t="str">
        <f t="shared" ca="1" si="144"/>
        <v/>
      </c>
      <c r="BS132" s="167" t="str">
        <f t="shared" ca="1" si="145"/>
        <v/>
      </c>
      <c r="BT132" s="167" t="str">
        <f t="shared" ca="1" si="146"/>
        <v/>
      </c>
      <c r="BU132" s="167" t="str">
        <f t="shared" ca="1" si="147"/>
        <v/>
      </c>
      <c r="BV132" s="167" t="str">
        <f t="shared" ca="1" si="148"/>
        <v/>
      </c>
      <c r="BW132" s="32" t="str">
        <f t="shared" ca="1" si="149"/>
        <v/>
      </c>
      <c r="BX132" s="130"/>
      <c r="BY132" s="73"/>
      <c r="BZ132" s="73">
        <f t="shared" ca="1" si="153"/>
        <v>0</v>
      </c>
      <c r="CA132" s="252">
        <f t="shared" ca="1" si="154"/>
        <v>0</v>
      </c>
      <c r="CB132" s="252">
        <f t="shared" ca="1" si="155"/>
        <v>0</v>
      </c>
      <c r="CC132" s="252">
        <f t="shared" ca="1" si="156"/>
        <v>0</v>
      </c>
      <c r="CD132" s="94"/>
      <c r="CE132" s="92">
        <f ca="1">'Product Codes'!G125</f>
        <v>1</v>
      </c>
      <c r="CF132" s="73"/>
      <c r="CG132" s="73"/>
      <c r="CH132" s="73"/>
      <c r="CI132" s="132"/>
      <c r="CJ132" s="132"/>
      <c r="CK132" s="132"/>
      <c r="CL132" s="132"/>
      <c r="CM132" s="132"/>
      <c r="CN132" s="132"/>
      <c r="CO132" s="132"/>
      <c r="CP132" s="132"/>
      <c r="CQ132" s="132"/>
      <c r="CR132" s="132"/>
      <c r="CS132" s="132"/>
      <c r="CT132" s="132"/>
      <c r="CU132" s="132"/>
      <c r="CV132" s="132"/>
      <c r="CW132" s="132"/>
      <c r="CX132" s="132"/>
      <c r="CY132" s="132"/>
      <c r="CZ132" s="132"/>
      <c r="DA132" s="132"/>
      <c r="DB132" s="132"/>
      <c r="DC132" s="132"/>
      <c r="DD132" s="132"/>
      <c r="DE132" s="132"/>
      <c r="DF132" s="132"/>
      <c r="DG132" s="132"/>
      <c r="DH132" s="132"/>
      <c r="DI132" s="132"/>
      <c r="DJ132" s="132"/>
      <c r="DK132" s="132"/>
      <c r="DL132" s="132"/>
      <c r="DM132" s="132"/>
      <c r="DN132" s="132"/>
      <c r="DO132" s="132"/>
      <c r="DP132" s="132"/>
      <c r="DQ132" s="132"/>
      <c r="DR132" s="132"/>
      <c r="DS132" s="132"/>
      <c r="DT132" s="132"/>
      <c r="DU132" s="132"/>
      <c r="DV132" s="132"/>
      <c r="DW132" s="132"/>
      <c r="DX132" s="132"/>
      <c r="DY132" s="132"/>
      <c r="DZ132" s="132"/>
      <c r="EA132" s="132"/>
      <c r="EB132" s="132"/>
      <c r="EC132" s="132"/>
      <c r="ED132" s="132"/>
      <c r="EE132" s="132"/>
      <c r="EF132" s="132"/>
      <c r="EG132" s="132"/>
      <c r="EH132" s="132"/>
      <c r="EI132" s="132"/>
      <c r="EJ132" s="132"/>
      <c r="EK132" s="132"/>
      <c r="EL132" s="132"/>
      <c r="EM132" s="132"/>
      <c r="EN132" s="132"/>
      <c r="EO132" s="132"/>
      <c r="EP132" s="132"/>
      <c r="EQ132" s="132"/>
      <c r="ER132" s="132"/>
      <c r="ES132" s="132"/>
      <c r="ET132" s="132"/>
      <c r="EU132" s="132"/>
      <c r="EV132" s="132"/>
      <c r="EW132" s="132"/>
      <c r="EX132" s="132"/>
      <c r="EY132" s="132"/>
      <c r="EZ132" s="132"/>
      <c r="FA132" s="132"/>
      <c r="FB132" s="132"/>
      <c r="FC132" s="132"/>
      <c r="FD132" s="132"/>
      <c r="FE132" s="132"/>
      <c r="FF132" s="132"/>
      <c r="FG132" s="132"/>
      <c r="FH132" s="132"/>
      <c r="FI132" s="132"/>
      <c r="FJ132" s="132"/>
      <c r="FK132" s="132"/>
      <c r="FL132" s="132"/>
      <c r="FM132" s="132"/>
      <c r="FN132" s="132"/>
      <c r="FO132" s="132"/>
      <c r="FP132" s="132"/>
      <c r="FQ132" s="132"/>
      <c r="FR132" s="132"/>
      <c r="FS132" s="132"/>
      <c r="FT132" s="132"/>
      <c r="FU132" s="132"/>
      <c r="FV132" s="132"/>
    </row>
    <row r="133" spans="1:178" s="131" customFormat="1" ht="15" hidden="1" customHeight="1" thickBot="1" x14ac:dyDescent="0.3">
      <c r="A133" s="73"/>
      <c r="B133" s="94"/>
      <c r="C133" s="122" t="str">
        <f ca="1">CONCATENATE(SelectionData!D133,N133)</f>
        <v>0</v>
      </c>
      <c r="D133" s="118" t="s">
        <v>50</v>
      </c>
      <c r="E133" s="119" t="str">
        <f t="shared" si="188"/>
        <v>€</v>
      </c>
      <c r="F133" s="122" t="str">
        <f t="shared" ca="1" si="151"/>
        <v/>
      </c>
      <c r="G133" s="202"/>
      <c r="H133" s="202"/>
      <c r="I133" s="122" t="str">
        <f t="shared" si="152"/>
        <v>-</v>
      </c>
      <c r="J133" s="107"/>
      <c r="K133" s="75"/>
      <c r="L133" s="95"/>
      <c r="M133" s="95" t="str">
        <f t="shared" si="178"/>
        <v>-</v>
      </c>
      <c r="N133" s="95" t="str">
        <f>""</f>
        <v/>
      </c>
      <c r="O133" s="95" t="str">
        <f t="shared" si="131"/>
        <v/>
      </c>
      <c r="P133" s="95" t="str">
        <f t="shared" ca="1" si="179"/>
        <v/>
      </c>
      <c r="Q133" s="80" t="str">
        <f t="shared" ca="1" si="180"/>
        <v/>
      </c>
      <c r="R133" s="80" t="str">
        <f t="shared" ca="1" si="189"/>
        <v/>
      </c>
      <c r="S133" s="96" t="str">
        <f t="shared" si="182"/>
        <v/>
      </c>
      <c r="T133" s="97" t="str">
        <f t="shared" si="126"/>
        <v/>
      </c>
      <c r="U133" s="95" t="str">
        <f>""</f>
        <v/>
      </c>
      <c r="V133" s="269"/>
      <c r="W133" s="295"/>
      <c r="X133" s="295"/>
      <c r="Y133" s="298" t="str">
        <f t="shared" ca="1" si="150"/>
        <v/>
      </c>
      <c r="Z133" s="271" t="str">
        <f t="shared" ca="1" si="133"/>
        <v/>
      </c>
      <c r="AA133" s="271" t="str">
        <f t="shared" ca="1" si="134"/>
        <v/>
      </c>
      <c r="AB133" s="271" t="str">
        <f t="shared" ca="1" si="135"/>
        <v/>
      </c>
      <c r="AC133" s="129">
        <f ca="1">SelectionData!C133</f>
        <v>0</v>
      </c>
      <c r="AD133" s="109">
        <f t="shared" ca="1" si="157"/>
        <v>0</v>
      </c>
      <c r="AE133" s="110">
        <f t="shared" ca="1" si="183"/>
        <v>0</v>
      </c>
      <c r="AF133" s="110">
        <f t="shared" ca="1" si="158"/>
        <v>0</v>
      </c>
      <c r="AG133" s="110">
        <f t="shared" ca="1" si="159"/>
        <v>0</v>
      </c>
      <c r="AH133" s="110">
        <f t="shared" ca="1" si="160"/>
        <v>0</v>
      </c>
      <c r="AI133" s="110">
        <f t="shared" ca="1" si="161"/>
        <v>0</v>
      </c>
      <c r="AJ133" s="110">
        <f t="shared" ca="1" si="162"/>
        <v>0</v>
      </c>
      <c r="AK133" s="110">
        <f t="shared" ca="1" si="163"/>
        <v>0</v>
      </c>
      <c r="AL133" s="110">
        <f t="shared" ca="1" si="164"/>
        <v>0</v>
      </c>
      <c r="AM133" s="110">
        <f t="shared" ca="1" si="184"/>
        <v>0</v>
      </c>
      <c r="AN133" s="110">
        <f t="shared" ca="1" si="185"/>
        <v>0</v>
      </c>
      <c r="AO133" s="110">
        <f t="shared" ca="1" si="165"/>
        <v>0</v>
      </c>
      <c r="AP133" s="111">
        <f t="shared" ca="1" si="166"/>
        <v>0</v>
      </c>
      <c r="AQ133" s="111">
        <f t="shared" ca="1" si="186"/>
        <v>0</v>
      </c>
      <c r="AR133" s="112">
        <f t="shared" ca="1" si="187"/>
        <v>0</v>
      </c>
      <c r="AS133" s="25">
        <f ca="1">IF(AND(SUM(AS$7:AS132)=1, SUM($AR133:AR133)=1,OR($AH133=1,$AG133=1)),1,0)</f>
        <v>0</v>
      </c>
      <c r="AT133" s="25">
        <f ca="1">IF(AND(SUM(AT$7:AT132)=1, SUM($AR133:AS133)=1,OR($AH133=1,$AG133=1)),1,0)</f>
        <v>0</v>
      </c>
      <c r="AU133" s="26">
        <f ca="1">IF(AND(SUM(AU$7:AU132)=1, SUM($AR133:AT133)=1,OR($AH133=1,AF133=1),SUM(AZ$7:AZ132)&lt;2),1,0)</f>
        <v>0</v>
      </c>
      <c r="AV133" s="26">
        <f ca="1">IF(AND(SUM(AV$7:AV132)=1, SUM($AR133:AU133)=1,OR($AI133=1,$AJ133=1,$AH133=1,$AF133=1)),1,0)</f>
        <v>0</v>
      </c>
      <c r="AW133" s="26">
        <f ca="1">IF(AND(SUM(AW$7:AW132)=1, SUM($AR133:AV133)=1,OR($AI133=1,$AJ133=1,$AH133=1,$AF133=1)),1,0)</f>
        <v>0</v>
      </c>
      <c r="AX133" s="26">
        <f ca="1">IF(AND(SUM(AX$7:AX132)=1, SUM($AR133:AW133)=1,OR($AI133=1,$AJ133=1,$AH133=1,$AF133=1)),1,0)</f>
        <v>0</v>
      </c>
      <c r="AY133" s="26">
        <f ca="1">IF(AND(SUM(AY$7:AY132)=1, SUM($AR133:AX133)=1,OR($AI133=1,$AJ133=1,$AH133=1,$AF133=1)),1,0)</f>
        <v>0</v>
      </c>
      <c r="AZ133" s="26">
        <f ca="1">IF(AND(SUM(AZ$7:AZ132)=1, SUM($AR133:AY133)=1,SUM(AU$7:AU132)&lt;2,OR(AI133=1,AJ133=1,AF133=1)),1,0)</f>
        <v>0</v>
      </c>
      <c r="BA133" s="26">
        <f ca="1">IF(AND(SUM(BA$7:BA132)=1,OR($AK133=1)),1,0)</f>
        <v>0</v>
      </c>
      <c r="BB133" s="26">
        <f ca="1">IF(AND(SUM(BB$7:BB132)=1,OR($AD133=1)),1,0)</f>
        <v>0</v>
      </c>
      <c r="BC133" s="27">
        <f ca="1">IF(SUM($AR133:BB133)=1,1,0)</f>
        <v>0</v>
      </c>
      <c r="BD133" s="28" t="str">
        <f t="shared" ca="1" si="167"/>
        <v/>
      </c>
      <c r="BE133" s="26" t="str">
        <f t="shared" ca="1" si="168"/>
        <v/>
      </c>
      <c r="BF133" s="26" t="str">
        <f t="shared" ca="1" si="169"/>
        <v/>
      </c>
      <c r="BG133" s="26" t="str">
        <f t="shared" ca="1" si="170"/>
        <v/>
      </c>
      <c r="BH133" s="26" t="str">
        <f t="shared" ca="1" si="171"/>
        <v/>
      </c>
      <c r="BI133" s="26" t="str">
        <f t="shared" ca="1" si="172"/>
        <v/>
      </c>
      <c r="BJ133" s="26" t="str">
        <f t="shared" ca="1" si="173"/>
        <v/>
      </c>
      <c r="BK133" s="26" t="str">
        <f t="shared" ca="1" si="174"/>
        <v/>
      </c>
      <c r="BL133" s="26" t="str">
        <f t="shared" ca="1" si="175"/>
        <v/>
      </c>
      <c r="BM133" s="26" t="str">
        <f t="shared" ca="1" si="176"/>
        <v/>
      </c>
      <c r="BN133" s="27" t="str">
        <f t="shared" ca="1" si="177"/>
        <v/>
      </c>
      <c r="BO133" s="284" t="str">
        <f t="shared" ca="1" si="141"/>
        <v/>
      </c>
      <c r="BP133" s="167" t="str">
        <f t="shared" ca="1" si="142"/>
        <v/>
      </c>
      <c r="BQ133" s="167" t="str">
        <f t="shared" ca="1" si="143"/>
        <v/>
      </c>
      <c r="BR133" s="167" t="str">
        <f t="shared" ca="1" si="144"/>
        <v/>
      </c>
      <c r="BS133" s="167" t="str">
        <f t="shared" ca="1" si="145"/>
        <v/>
      </c>
      <c r="BT133" s="167" t="str">
        <f t="shared" ca="1" si="146"/>
        <v/>
      </c>
      <c r="BU133" s="167" t="str">
        <f t="shared" ca="1" si="147"/>
        <v/>
      </c>
      <c r="BV133" s="167" t="str">
        <f t="shared" ca="1" si="148"/>
        <v/>
      </c>
      <c r="BW133" s="32" t="str">
        <f t="shared" ca="1" si="149"/>
        <v/>
      </c>
      <c r="BX133" s="130"/>
      <c r="BY133" s="73"/>
      <c r="BZ133" s="73">
        <f t="shared" ca="1" si="153"/>
        <v>0</v>
      </c>
      <c r="CA133" s="252">
        <f t="shared" ca="1" si="154"/>
        <v>0</v>
      </c>
      <c r="CB133" s="252">
        <f t="shared" ca="1" si="155"/>
        <v>0</v>
      </c>
      <c r="CC133" s="252">
        <f t="shared" ca="1" si="156"/>
        <v>0</v>
      </c>
      <c r="CD133" s="94"/>
      <c r="CE133" s="92">
        <f ca="1">'Product Codes'!G126</f>
        <v>1</v>
      </c>
      <c r="CF133" s="73"/>
      <c r="CG133" s="73"/>
      <c r="CH133" s="73"/>
      <c r="CI133" s="132"/>
      <c r="CJ133" s="132"/>
      <c r="CK133" s="132"/>
      <c r="CL133" s="132"/>
      <c r="CM133" s="132"/>
      <c r="CN133" s="132"/>
      <c r="CO133" s="132"/>
      <c r="CP133" s="132"/>
      <c r="CQ133" s="132"/>
      <c r="CR133" s="132"/>
      <c r="CS133" s="132"/>
      <c r="CT133" s="132"/>
      <c r="CU133" s="132"/>
      <c r="CV133" s="132"/>
      <c r="CW133" s="132"/>
      <c r="CX133" s="132"/>
      <c r="CY133" s="132"/>
      <c r="CZ133" s="132"/>
      <c r="DA133" s="132"/>
      <c r="DB133" s="132"/>
      <c r="DC133" s="132"/>
      <c r="DD133" s="132"/>
      <c r="DE133" s="132"/>
      <c r="DF133" s="132"/>
      <c r="DG133" s="132"/>
      <c r="DH133" s="132"/>
      <c r="DI133" s="132"/>
      <c r="DJ133" s="132"/>
      <c r="DK133" s="132"/>
      <c r="DL133" s="132"/>
      <c r="DM133" s="132"/>
      <c r="DN133" s="132"/>
      <c r="DO133" s="132"/>
      <c r="DP133" s="132"/>
      <c r="DQ133" s="132"/>
      <c r="DR133" s="132"/>
      <c r="DS133" s="132"/>
      <c r="DT133" s="132"/>
      <c r="DU133" s="132"/>
      <c r="DV133" s="132"/>
      <c r="DW133" s="132"/>
      <c r="DX133" s="132"/>
      <c r="DY133" s="132"/>
      <c r="DZ133" s="132"/>
      <c r="EA133" s="132"/>
      <c r="EB133" s="132"/>
      <c r="EC133" s="132"/>
      <c r="ED133" s="132"/>
      <c r="EE133" s="132"/>
      <c r="EF133" s="132"/>
      <c r="EG133" s="132"/>
      <c r="EH133" s="132"/>
      <c r="EI133" s="132"/>
      <c r="EJ133" s="132"/>
      <c r="EK133" s="132"/>
      <c r="EL133" s="132"/>
      <c r="EM133" s="132"/>
      <c r="EN133" s="132"/>
      <c r="EO133" s="132"/>
      <c r="EP133" s="132"/>
      <c r="EQ133" s="132"/>
      <c r="ER133" s="132"/>
      <c r="ES133" s="132"/>
      <c r="ET133" s="132"/>
      <c r="EU133" s="132"/>
      <c r="EV133" s="132"/>
      <c r="EW133" s="132"/>
      <c r="EX133" s="132"/>
      <c r="EY133" s="132"/>
      <c r="EZ133" s="132"/>
      <c r="FA133" s="132"/>
      <c r="FB133" s="132"/>
      <c r="FC133" s="132"/>
      <c r="FD133" s="132"/>
      <c r="FE133" s="132"/>
      <c r="FF133" s="132"/>
      <c r="FG133" s="132"/>
      <c r="FH133" s="132"/>
      <c r="FI133" s="132"/>
      <c r="FJ133" s="132"/>
      <c r="FK133" s="132"/>
      <c r="FL133" s="132"/>
      <c r="FM133" s="132"/>
      <c r="FN133" s="132"/>
      <c r="FO133" s="132"/>
      <c r="FP133" s="132"/>
      <c r="FQ133" s="132"/>
      <c r="FR133" s="132"/>
      <c r="FS133" s="132"/>
      <c r="FT133" s="132"/>
      <c r="FU133" s="132"/>
      <c r="FV133" s="132"/>
    </row>
    <row r="134" spans="1:178" s="131" customFormat="1" ht="15" hidden="1" customHeight="1" thickBot="1" x14ac:dyDescent="0.3">
      <c r="A134" s="73"/>
      <c r="B134" s="94"/>
      <c r="C134" s="123" t="str">
        <f ca="1">CONCATENATE(SelectionData!D134,N134)</f>
        <v>0</v>
      </c>
      <c r="D134" s="118" t="s">
        <v>50</v>
      </c>
      <c r="E134" s="55" t="str">
        <f t="shared" si="188"/>
        <v>€</v>
      </c>
      <c r="F134" s="123" t="str">
        <f t="shared" ca="1" si="151"/>
        <v/>
      </c>
      <c r="G134" s="200"/>
      <c r="H134" s="200"/>
      <c r="I134" s="123" t="str">
        <f t="shared" si="152"/>
        <v>-</v>
      </c>
      <c r="J134" s="107"/>
      <c r="K134" s="75"/>
      <c r="L134" s="95"/>
      <c r="M134" s="95" t="str">
        <f t="shared" si="178"/>
        <v>-</v>
      </c>
      <c r="N134" s="95" t="str">
        <f>""</f>
        <v/>
      </c>
      <c r="O134" s="95" t="str">
        <f t="shared" si="131"/>
        <v/>
      </c>
      <c r="P134" s="95" t="str">
        <f t="shared" ca="1" si="179"/>
        <v/>
      </c>
      <c r="Q134" s="80" t="str">
        <f t="shared" ca="1" si="180"/>
        <v/>
      </c>
      <c r="R134" s="80" t="str">
        <f t="shared" ca="1" si="189"/>
        <v/>
      </c>
      <c r="S134" s="96" t="str">
        <f t="shared" si="182"/>
        <v/>
      </c>
      <c r="T134" s="97" t="str">
        <f t="shared" si="126"/>
        <v/>
      </c>
      <c r="U134" s="95" t="str">
        <f>""</f>
        <v/>
      </c>
      <c r="V134" s="269"/>
      <c r="W134" s="295"/>
      <c r="X134" s="295"/>
      <c r="Y134" s="298" t="str">
        <f t="shared" ca="1" si="150"/>
        <v/>
      </c>
      <c r="Z134" s="271" t="str">
        <f t="shared" ca="1" si="133"/>
        <v/>
      </c>
      <c r="AA134" s="271" t="str">
        <f t="shared" ca="1" si="134"/>
        <v/>
      </c>
      <c r="AB134" s="271" t="str">
        <f t="shared" ca="1" si="135"/>
        <v/>
      </c>
      <c r="AC134" s="129">
        <f ca="1">SelectionData!C134</f>
        <v>0</v>
      </c>
      <c r="AD134" s="109">
        <f t="shared" ca="1" si="157"/>
        <v>0</v>
      </c>
      <c r="AE134" s="110">
        <f t="shared" ca="1" si="183"/>
        <v>0</v>
      </c>
      <c r="AF134" s="110">
        <f t="shared" ca="1" si="158"/>
        <v>0</v>
      </c>
      <c r="AG134" s="110">
        <f t="shared" ca="1" si="159"/>
        <v>0</v>
      </c>
      <c r="AH134" s="110">
        <f t="shared" ca="1" si="160"/>
        <v>0</v>
      </c>
      <c r="AI134" s="110">
        <f t="shared" ca="1" si="161"/>
        <v>0</v>
      </c>
      <c r="AJ134" s="110">
        <f t="shared" ca="1" si="162"/>
        <v>0</v>
      </c>
      <c r="AK134" s="110">
        <f t="shared" ca="1" si="163"/>
        <v>0</v>
      </c>
      <c r="AL134" s="110">
        <f t="shared" ca="1" si="164"/>
        <v>0</v>
      </c>
      <c r="AM134" s="110">
        <f t="shared" ca="1" si="184"/>
        <v>0</v>
      </c>
      <c r="AN134" s="110">
        <f t="shared" ca="1" si="185"/>
        <v>0</v>
      </c>
      <c r="AO134" s="110">
        <f t="shared" ca="1" si="165"/>
        <v>0</v>
      </c>
      <c r="AP134" s="111">
        <f t="shared" ca="1" si="166"/>
        <v>0</v>
      </c>
      <c r="AQ134" s="111">
        <f t="shared" ca="1" si="186"/>
        <v>0</v>
      </c>
      <c r="AR134" s="112">
        <f t="shared" ca="1" si="187"/>
        <v>0</v>
      </c>
      <c r="AS134" s="25">
        <f ca="1">IF(AND(SUM(AS$7:AS133)=1, SUM($AR134:AR134)=1,OR($AH134=1,$AG134=1)),1,0)</f>
        <v>0</v>
      </c>
      <c r="AT134" s="25">
        <f ca="1">IF(AND(SUM(AT$7:AT133)=1, SUM($AR134:AS134)=1,OR($AH134=1,$AG134=1)),1,0)</f>
        <v>0</v>
      </c>
      <c r="AU134" s="26">
        <f ca="1">IF(AND(SUM(AU$7:AU133)=1, SUM($AR134:AT134)=1,OR($AH134=1,AF134=1),SUM(AZ$7:AZ133)&lt;2),1,0)</f>
        <v>0</v>
      </c>
      <c r="AV134" s="26">
        <f ca="1">IF(AND(SUM(AV$7:AV133)=1, SUM($AR134:AU134)=1,OR($AI134=1,$AJ134=1,$AH134=1,$AF134=1)),1,0)</f>
        <v>0</v>
      </c>
      <c r="AW134" s="26">
        <f ca="1">IF(AND(SUM(AW$7:AW133)=1, SUM($AR134:AV134)=1,OR($AI134=1,$AJ134=1,$AH134=1,$AF134=1)),1,0)</f>
        <v>0</v>
      </c>
      <c r="AX134" s="26">
        <f ca="1">IF(AND(SUM(AX$7:AX133)=1, SUM($AR134:AW134)=1,OR($AI134=1,$AJ134=1,$AH134=1,$AF134=1)),1,0)</f>
        <v>0</v>
      </c>
      <c r="AY134" s="26">
        <f ca="1">IF(AND(SUM(AY$7:AY133)=1, SUM($AR134:AX134)=1,OR($AI134=1,$AJ134=1,$AH134=1,$AF134=1)),1,0)</f>
        <v>0</v>
      </c>
      <c r="AZ134" s="26">
        <f ca="1">IF(AND(SUM(AZ$7:AZ133)=1, SUM($AR134:AY134)=1,SUM(AU$7:AU133)&lt;2,OR(AI134=1,AJ134=1,AF134=1)),1,0)</f>
        <v>0</v>
      </c>
      <c r="BA134" s="26">
        <f ca="1">IF(AND(SUM(BA$7:BA133)=1,OR($AK134=1)),1,0)</f>
        <v>0</v>
      </c>
      <c r="BB134" s="26">
        <f ca="1">IF(AND(SUM(BB$7:BB133)=1,OR($AD134=1)),1,0)</f>
        <v>0</v>
      </c>
      <c r="BC134" s="27">
        <f ca="1">IF(SUM($AR134:BB134)=1,1,0)</f>
        <v>0</v>
      </c>
      <c r="BD134" s="28" t="str">
        <f t="shared" ca="1" si="167"/>
        <v/>
      </c>
      <c r="BE134" s="26" t="str">
        <f t="shared" ca="1" si="168"/>
        <v/>
      </c>
      <c r="BF134" s="26" t="str">
        <f t="shared" ca="1" si="169"/>
        <v/>
      </c>
      <c r="BG134" s="26" t="str">
        <f t="shared" ca="1" si="170"/>
        <v/>
      </c>
      <c r="BH134" s="26" t="str">
        <f t="shared" ca="1" si="171"/>
        <v/>
      </c>
      <c r="BI134" s="26" t="str">
        <f t="shared" ca="1" si="172"/>
        <v/>
      </c>
      <c r="BJ134" s="26" t="str">
        <f t="shared" ca="1" si="173"/>
        <v/>
      </c>
      <c r="BK134" s="26" t="str">
        <f t="shared" ca="1" si="174"/>
        <v/>
      </c>
      <c r="BL134" s="26" t="str">
        <f t="shared" ca="1" si="175"/>
        <v/>
      </c>
      <c r="BM134" s="26" t="str">
        <f t="shared" ca="1" si="176"/>
        <v/>
      </c>
      <c r="BN134" s="27" t="str">
        <f t="shared" ca="1" si="177"/>
        <v/>
      </c>
      <c r="BO134" s="284" t="str">
        <f t="shared" ca="1" si="141"/>
        <v/>
      </c>
      <c r="BP134" s="167" t="str">
        <f t="shared" ca="1" si="142"/>
        <v/>
      </c>
      <c r="BQ134" s="167" t="str">
        <f t="shared" ca="1" si="143"/>
        <v/>
      </c>
      <c r="BR134" s="167" t="str">
        <f t="shared" ca="1" si="144"/>
        <v/>
      </c>
      <c r="BS134" s="167" t="str">
        <f t="shared" ca="1" si="145"/>
        <v/>
      </c>
      <c r="BT134" s="167" t="str">
        <f t="shared" ca="1" si="146"/>
        <v/>
      </c>
      <c r="BU134" s="167" t="str">
        <f t="shared" ca="1" si="147"/>
        <v/>
      </c>
      <c r="BV134" s="167" t="str">
        <f t="shared" ca="1" si="148"/>
        <v/>
      </c>
      <c r="BW134" s="32" t="str">
        <f t="shared" ca="1" si="149"/>
        <v/>
      </c>
      <c r="BX134" s="130"/>
      <c r="BY134" s="73"/>
      <c r="BZ134" s="73">
        <f t="shared" ca="1" si="153"/>
        <v>0</v>
      </c>
      <c r="CA134" s="252">
        <f t="shared" ca="1" si="154"/>
        <v>0</v>
      </c>
      <c r="CB134" s="252">
        <f t="shared" ca="1" si="155"/>
        <v>0</v>
      </c>
      <c r="CC134" s="252">
        <f t="shared" ca="1" si="156"/>
        <v>0</v>
      </c>
      <c r="CD134" s="94"/>
      <c r="CE134" s="92">
        <f ca="1">'Product Codes'!G127</f>
        <v>1</v>
      </c>
      <c r="CF134" s="73"/>
      <c r="CG134" s="73"/>
      <c r="CH134" s="73"/>
      <c r="CI134" s="132"/>
      <c r="CJ134" s="132"/>
      <c r="CK134" s="132"/>
      <c r="CL134" s="132"/>
      <c r="CM134" s="132"/>
      <c r="CN134" s="132"/>
      <c r="CO134" s="132"/>
      <c r="CP134" s="132"/>
      <c r="CQ134" s="132"/>
      <c r="CR134" s="132"/>
      <c r="CS134" s="132"/>
      <c r="CT134" s="132"/>
      <c r="CU134" s="132"/>
      <c r="CV134" s="132"/>
      <c r="CW134" s="132"/>
      <c r="CX134" s="132"/>
      <c r="CY134" s="132"/>
      <c r="CZ134" s="132"/>
      <c r="DA134" s="132"/>
      <c r="DB134" s="132"/>
      <c r="DC134" s="132"/>
      <c r="DD134" s="132"/>
      <c r="DE134" s="132"/>
      <c r="DF134" s="132"/>
      <c r="DG134" s="132"/>
      <c r="DH134" s="132"/>
      <c r="DI134" s="132"/>
      <c r="DJ134" s="132"/>
      <c r="DK134" s="132"/>
      <c r="DL134" s="132"/>
      <c r="DM134" s="132"/>
      <c r="DN134" s="132"/>
      <c r="DO134" s="132"/>
      <c r="DP134" s="132"/>
      <c r="DQ134" s="132"/>
      <c r="DR134" s="132"/>
      <c r="DS134" s="132"/>
      <c r="DT134" s="132"/>
      <c r="DU134" s="132"/>
      <c r="DV134" s="132"/>
      <c r="DW134" s="132"/>
      <c r="DX134" s="132"/>
      <c r="DY134" s="132"/>
      <c r="DZ134" s="132"/>
      <c r="EA134" s="132"/>
      <c r="EB134" s="132"/>
      <c r="EC134" s="132"/>
      <c r="ED134" s="132"/>
      <c r="EE134" s="132"/>
      <c r="EF134" s="132"/>
      <c r="EG134" s="132"/>
      <c r="EH134" s="132"/>
      <c r="EI134" s="132"/>
      <c r="EJ134" s="132"/>
      <c r="EK134" s="132"/>
      <c r="EL134" s="132"/>
      <c r="EM134" s="132"/>
      <c r="EN134" s="132"/>
      <c r="EO134" s="132"/>
      <c r="EP134" s="132"/>
      <c r="EQ134" s="132"/>
      <c r="ER134" s="132"/>
      <c r="ES134" s="132"/>
      <c r="ET134" s="132"/>
      <c r="EU134" s="132"/>
      <c r="EV134" s="132"/>
      <c r="EW134" s="132"/>
      <c r="EX134" s="132"/>
      <c r="EY134" s="132"/>
      <c r="EZ134" s="132"/>
      <c r="FA134" s="132"/>
      <c r="FB134" s="132"/>
      <c r="FC134" s="132"/>
      <c r="FD134" s="132"/>
      <c r="FE134" s="132"/>
      <c r="FF134" s="132"/>
      <c r="FG134" s="132"/>
      <c r="FH134" s="132"/>
      <c r="FI134" s="132"/>
      <c r="FJ134" s="132"/>
      <c r="FK134" s="132"/>
      <c r="FL134" s="132"/>
      <c r="FM134" s="132"/>
      <c r="FN134" s="132"/>
      <c r="FO134" s="132"/>
      <c r="FP134" s="132"/>
      <c r="FQ134" s="132"/>
      <c r="FR134" s="132"/>
      <c r="FS134" s="132"/>
      <c r="FT134" s="132"/>
      <c r="FU134" s="132"/>
      <c r="FV134" s="132"/>
    </row>
    <row r="135" spans="1:178" s="131" customFormat="1" ht="15" hidden="1" customHeight="1" thickBot="1" x14ac:dyDescent="0.3">
      <c r="A135" s="73"/>
      <c r="B135" s="94"/>
      <c r="C135" s="122" t="str">
        <f ca="1">CONCATENATE(SelectionData!D135,N135)</f>
        <v>0</v>
      </c>
      <c r="D135" s="118" t="s">
        <v>50</v>
      </c>
      <c r="E135" s="119" t="str">
        <f t="shared" si="188"/>
        <v>€</v>
      </c>
      <c r="F135" s="122" t="str">
        <f t="shared" ca="1" si="151"/>
        <v/>
      </c>
      <c r="G135" s="202"/>
      <c r="H135" s="202"/>
      <c r="I135" s="122" t="str">
        <f t="shared" si="152"/>
        <v>-</v>
      </c>
      <c r="J135" s="107"/>
      <c r="K135" s="75"/>
      <c r="L135" s="95"/>
      <c r="M135" s="95" t="str">
        <f t="shared" si="178"/>
        <v>-</v>
      </c>
      <c r="N135" s="95" t="str">
        <f>""</f>
        <v/>
      </c>
      <c r="O135" s="95" t="str">
        <f t="shared" si="131"/>
        <v/>
      </c>
      <c r="P135" s="95" t="str">
        <f t="shared" ca="1" si="179"/>
        <v/>
      </c>
      <c r="Q135" s="80" t="str">
        <f t="shared" ca="1" si="180"/>
        <v/>
      </c>
      <c r="R135" s="80" t="str">
        <f t="shared" ca="1" si="189"/>
        <v/>
      </c>
      <c r="S135" s="96" t="str">
        <f t="shared" si="182"/>
        <v/>
      </c>
      <c r="T135" s="97" t="str">
        <f t="shared" ref="T135:T140" si="190">U135</f>
        <v/>
      </c>
      <c r="U135" s="95" t="str">
        <f>""</f>
        <v/>
      </c>
      <c r="V135" s="269"/>
      <c r="W135" s="295"/>
      <c r="X135" s="295"/>
      <c r="Y135" s="298" t="str">
        <f t="shared" ca="1" si="150"/>
        <v/>
      </c>
      <c r="Z135" s="271" t="str">
        <f t="shared" ca="1" si="133"/>
        <v/>
      </c>
      <c r="AA135" s="271" t="str">
        <f t="shared" ca="1" si="134"/>
        <v/>
      </c>
      <c r="AB135" s="271" t="str">
        <f t="shared" ca="1" si="135"/>
        <v/>
      </c>
      <c r="AC135" s="129">
        <f ca="1">SelectionData!C135</f>
        <v>0</v>
      </c>
      <c r="AD135" s="109">
        <f t="shared" ca="1" si="157"/>
        <v>0</v>
      </c>
      <c r="AE135" s="110">
        <f t="shared" ca="1" si="183"/>
        <v>0</v>
      </c>
      <c r="AF135" s="110">
        <f t="shared" ca="1" si="158"/>
        <v>0</v>
      </c>
      <c r="AG135" s="110">
        <f t="shared" ca="1" si="159"/>
        <v>0</v>
      </c>
      <c r="AH135" s="110">
        <f t="shared" ca="1" si="160"/>
        <v>0</v>
      </c>
      <c r="AI135" s="110">
        <f t="shared" ca="1" si="161"/>
        <v>0</v>
      </c>
      <c r="AJ135" s="110">
        <f t="shared" ca="1" si="162"/>
        <v>0</v>
      </c>
      <c r="AK135" s="110">
        <f t="shared" ca="1" si="163"/>
        <v>0</v>
      </c>
      <c r="AL135" s="110">
        <f t="shared" ca="1" si="164"/>
        <v>0</v>
      </c>
      <c r="AM135" s="110">
        <f t="shared" ca="1" si="184"/>
        <v>0</v>
      </c>
      <c r="AN135" s="110">
        <f t="shared" ca="1" si="185"/>
        <v>0</v>
      </c>
      <c r="AO135" s="110">
        <f t="shared" ca="1" si="165"/>
        <v>0</v>
      </c>
      <c r="AP135" s="111">
        <f t="shared" ca="1" si="166"/>
        <v>0</v>
      </c>
      <c r="AQ135" s="111">
        <f t="shared" ca="1" si="186"/>
        <v>0</v>
      </c>
      <c r="AR135" s="112">
        <f t="shared" ca="1" si="187"/>
        <v>0</v>
      </c>
      <c r="AS135" s="25">
        <f ca="1">IF(AND(SUM(AS$7:AS134)=1, SUM($AR135:AR135)=1,OR($AH135=1,$AG135=1)),1,0)</f>
        <v>0</v>
      </c>
      <c r="AT135" s="25">
        <f ca="1">IF(AND(SUM(AT$7:AT134)=1, SUM($AR135:AS135)=1,OR($AH135=1,$AG135=1)),1,0)</f>
        <v>0</v>
      </c>
      <c r="AU135" s="26">
        <f ca="1">IF(AND(SUM(AU$7:AU134)=1, SUM($AR135:AT135)=1,OR($AH135=1,AF135=1),SUM(AZ$7:AZ134)&lt;2),1,0)</f>
        <v>0</v>
      </c>
      <c r="AV135" s="26">
        <f ca="1">IF(AND(SUM(AV$7:AV134)=1, SUM($AR135:AU135)=1,OR($AI135=1,$AJ135=1,$AH135=1,$AF135=1)),1,0)</f>
        <v>0</v>
      </c>
      <c r="AW135" s="26">
        <f ca="1">IF(AND(SUM(AW$7:AW134)=1, SUM($AR135:AV135)=1,OR($AI135=1,$AJ135=1,$AH135=1,$AF135=1)),1,0)</f>
        <v>0</v>
      </c>
      <c r="AX135" s="26">
        <f ca="1">IF(AND(SUM(AX$7:AX134)=1, SUM($AR135:AW135)=1,OR($AI135=1,$AJ135=1,$AH135=1,$AF135=1)),1,0)</f>
        <v>0</v>
      </c>
      <c r="AY135" s="26">
        <f ca="1">IF(AND(SUM(AY$7:AY134)=1, SUM($AR135:AX135)=1,OR($AI135=1,$AJ135=1,$AH135=1,$AF135=1)),1,0)</f>
        <v>0</v>
      </c>
      <c r="AZ135" s="26">
        <f ca="1">IF(AND(SUM(AZ$7:AZ134)=1, SUM($AR135:AY135)=1,SUM(AU$7:AU134)&lt;2,OR(AI135=1,AJ135=1,AF135=1)),1,0)</f>
        <v>0</v>
      </c>
      <c r="BA135" s="26">
        <f ca="1">IF(AND(SUM(BA$7:BA134)=1,OR($AK135=1)),1,0)</f>
        <v>0</v>
      </c>
      <c r="BB135" s="26">
        <f ca="1">IF(AND(SUM(BB$7:BB134)=1,OR($AD135=1)),1,0)</f>
        <v>0</v>
      </c>
      <c r="BC135" s="27">
        <f ca="1">IF(SUM($AR135:BB135)=1,1,0)</f>
        <v>0</v>
      </c>
      <c r="BD135" s="28" t="str">
        <f t="shared" ca="1" si="167"/>
        <v/>
      </c>
      <c r="BE135" s="26" t="str">
        <f t="shared" ca="1" si="168"/>
        <v/>
      </c>
      <c r="BF135" s="26" t="str">
        <f t="shared" ca="1" si="169"/>
        <v/>
      </c>
      <c r="BG135" s="26" t="str">
        <f t="shared" ca="1" si="170"/>
        <v/>
      </c>
      <c r="BH135" s="26" t="str">
        <f t="shared" ca="1" si="171"/>
        <v/>
      </c>
      <c r="BI135" s="26" t="str">
        <f t="shared" ca="1" si="172"/>
        <v/>
      </c>
      <c r="BJ135" s="26" t="str">
        <f t="shared" ca="1" si="173"/>
        <v/>
      </c>
      <c r="BK135" s="26" t="str">
        <f t="shared" ca="1" si="174"/>
        <v/>
      </c>
      <c r="BL135" s="26" t="str">
        <f t="shared" ca="1" si="175"/>
        <v/>
      </c>
      <c r="BM135" s="26" t="str">
        <f t="shared" ca="1" si="176"/>
        <v/>
      </c>
      <c r="BN135" s="27" t="str">
        <f t="shared" ca="1" si="177"/>
        <v/>
      </c>
      <c r="BO135" s="284" t="str">
        <f t="shared" ca="1" si="141"/>
        <v/>
      </c>
      <c r="BP135" s="167" t="str">
        <f t="shared" ca="1" si="142"/>
        <v/>
      </c>
      <c r="BQ135" s="167" t="str">
        <f t="shared" ca="1" si="143"/>
        <v/>
      </c>
      <c r="BR135" s="167" t="str">
        <f t="shared" ca="1" si="144"/>
        <v/>
      </c>
      <c r="BS135" s="167" t="str">
        <f t="shared" ca="1" si="145"/>
        <v/>
      </c>
      <c r="BT135" s="167" t="str">
        <f t="shared" ca="1" si="146"/>
        <v/>
      </c>
      <c r="BU135" s="167" t="str">
        <f t="shared" ca="1" si="147"/>
        <v/>
      </c>
      <c r="BV135" s="167" t="str">
        <f t="shared" ca="1" si="148"/>
        <v/>
      </c>
      <c r="BW135" s="32" t="str">
        <f t="shared" ca="1" si="149"/>
        <v/>
      </c>
      <c r="BX135" s="130"/>
      <c r="BY135" s="73"/>
      <c r="BZ135" s="73">
        <f t="shared" ca="1" si="153"/>
        <v>0</v>
      </c>
      <c r="CA135" s="252">
        <f t="shared" ca="1" si="154"/>
        <v>0</v>
      </c>
      <c r="CB135" s="252">
        <f t="shared" ca="1" si="155"/>
        <v>0</v>
      </c>
      <c r="CC135" s="252">
        <f t="shared" ca="1" si="156"/>
        <v>0</v>
      </c>
      <c r="CD135" s="94"/>
      <c r="CE135" s="92">
        <f ca="1">'Product Codes'!G128</f>
        <v>1</v>
      </c>
      <c r="CF135" s="73"/>
      <c r="CG135" s="73"/>
      <c r="CH135" s="73"/>
      <c r="CI135" s="132"/>
      <c r="CJ135" s="132"/>
      <c r="CK135" s="132"/>
      <c r="CL135" s="132"/>
      <c r="CM135" s="132"/>
      <c r="CN135" s="132"/>
      <c r="CO135" s="132"/>
      <c r="CP135" s="132"/>
      <c r="CQ135" s="132"/>
      <c r="CR135" s="132"/>
      <c r="CS135" s="132"/>
      <c r="CT135" s="132"/>
      <c r="CU135" s="132"/>
      <c r="CV135" s="132"/>
      <c r="CW135" s="132"/>
      <c r="CX135" s="132"/>
      <c r="CY135" s="132"/>
      <c r="CZ135" s="132"/>
      <c r="DA135" s="132"/>
      <c r="DB135" s="132"/>
      <c r="DC135" s="132"/>
      <c r="DD135" s="132"/>
      <c r="DE135" s="132"/>
      <c r="DF135" s="132"/>
      <c r="DG135" s="132"/>
      <c r="DH135" s="132"/>
      <c r="DI135" s="132"/>
      <c r="DJ135" s="132"/>
      <c r="DK135" s="132"/>
      <c r="DL135" s="132"/>
      <c r="DM135" s="132"/>
      <c r="DN135" s="132"/>
      <c r="DO135" s="132"/>
      <c r="DP135" s="132"/>
      <c r="DQ135" s="132"/>
      <c r="DR135" s="132"/>
      <c r="DS135" s="132"/>
      <c r="DT135" s="132"/>
      <c r="DU135" s="132"/>
      <c r="DV135" s="132"/>
      <c r="DW135" s="132"/>
      <c r="DX135" s="132"/>
      <c r="DY135" s="132"/>
      <c r="DZ135" s="132"/>
      <c r="EA135" s="132"/>
      <c r="EB135" s="132"/>
      <c r="EC135" s="132"/>
      <c r="ED135" s="132"/>
      <c r="EE135" s="132"/>
      <c r="EF135" s="132"/>
      <c r="EG135" s="132"/>
      <c r="EH135" s="132"/>
      <c r="EI135" s="132"/>
      <c r="EJ135" s="132"/>
      <c r="EK135" s="132"/>
      <c r="EL135" s="132"/>
      <c r="EM135" s="132"/>
      <c r="EN135" s="132"/>
      <c r="EO135" s="132"/>
      <c r="EP135" s="132"/>
      <c r="EQ135" s="132"/>
      <c r="ER135" s="132"/>
      <c r="ES135" s="132"/>
      <c r="ET135" s="132"/>
      <c r="EU135" s="132"/>
      <c r="EV135" s="132"/>
      <c r="EW135" s="132"/>
      <c r="EX135" s="132"/>
      <c r="EY135" s="132"/>
      <c r="EZ135" s="132"/>
      <c r="FA135" s="132"/>
      <c r="FB135" s="132"/>
      <c r="FC135" s="132"/>
      <c r="FD135" s="132"/>
      <c r="FE135" s="132"/>
      <c r="FF135" s="132"/>
      <c r="FG135" s="132"/>
      <c r="FH135" s="132"/>
      <c r="FI135" s="132"/>
      <c r="FJ135" s="132"/>
      <c r="FK135" s="132"/>
      <c r="FL135" s="132"/>
      <c r="FM135" s="132"/>
      <c r="FN135" s="132"/>
      <c r="FO135" s="132"/>
      <c r="FP135" s="132"/>
      <c r="FQ135" s="132"/>
      <c r="FR135" s="132"/>
      <c r="FS135" s="132"/>
      <c r="FT135" s="132"/>
      <c r="FU135" s="132"/>
      <c r="FV135" s="132"/>
    </row>
    <row r="136" spans="1:178" s="131" customFormat="1" ht="15" hidden="1" customHeight="1" thickBot="1" x14ac:dyDescent="0.3">
      <c r="A136" s="73"/>
      <c r="B136" s="94"/>
      <c r="C136" s="123" t="str">
        <f ca="1">CONCATENATE(SelectionData!D136,N136)</f>
        <v>SET kytkentä moduli</v>
      </c>
      <c r="D136" s="118" t="s">
        <v>81</v>
      </c>
      <c r="E136" s="55" t="str">
        <f t="shared" si="188"/>
        <v>€</v>
      </c>
      <c r="F136" s="123" t="str">
        <f t="shared" ca="1" si="151"/>
        <v/>
      </c>
      <c r="G136" s="200"/>
      <c r="H136" s="200"/>
      <c r="I136" s="123" t="str">
        <f t="shared" ca="1" si="152"/>
        <v>-</v>
      </c>
      <c r="J136" s="107"/>
      <c r="K136" s="75"/>
      <c r="L136" s="95"/>
      <c r="M136" s="95" t="str">
        <f t="shared" ref="M136:M140" ca="1" si="191">IF(CONCATENATE(O136,N136)="","-",CONCATENATE(O136,N136))</f>
        <v>-</v>
      </c>
      <c r="N136" s="95" t="str">
        <f>""</f>
        <v/>
      </c>
      <c r="O136" s="95" t="str">
        <f t="shared" ca="1" si="131"/>
        <v/>
      </c>
      <c r="P136" s="95" t="str">
        <f t="shared" ca="1" si="179"/>
        <v/>
      </c>
      <c r="Q136" s="80" t="str">
        <f t="shared" ca="1" si="180"/>
        <v/>
      </c>
      <c r="R136" s="80" t="str">
        <f t="shared" ca="1" si="189"/>
        <v/>
      </c>
      <c r="S136" s="96" t="str">
        <f t="shared" ca="1" si="182"/>
        <v/>
      </c>
      <c r="T136" s="97" t="str">
        <f t="shared" si="190"/>
        <v/>
      </c>
      <c r="U136" s="95" t="str">
        <f>""</f>
        <v/>
      </c>
      <c r="V136" s="269"/>
      <c r="W136" s="295"/>
      <c r="X136" s="295"/>
      <c r="Y136" s="298" t="str">
        <f t="shared" ca="1" si="150"/>
        <v/>
      </c>
      <c r="Z136" s="271" t="str">
        <f t="shared" ca="1" si="133"/>
        <v/>
      </c>
      <c r="AA136" s="271" t="str">
        <f t="shared" ca="1" si="134"/>
        <v/>
      </c>
      <c r="AB136" s="271" t="str">
        <f t="shared" ca="1" si="135"/>
        <v/>
      </c>
      <c r="AC136" s="129">
        <f ca="1">SelectionData!C136</f>
        <v>0</v>
      </c>
      <c r="AD136" s="109">
        <f t="shared" ca="1" si="157"/>
        <v>0</v>
      </c>
      <c r="AE136" s="110">
        <f t="shared" ca="1" si="183"/>
        <v>0</v>
      </c>
      <c r="AF136" s="110">
        <f t="shared" ca="1" si="158"/>
        <v>0</v>
      </c>
      <c r="AG136" s="110">
        <f t="shared" ca="1" si="159"/>
        <v>0</v>
      </c>
      <c r="AH136" s="110">
        <f t="shared" ca="1" si="160"/>
        <v>0</v>
      </c>
      <c r="AI136" s="110">
        <f t="shared" ca="1" si="161"/>
        <v>0</v>
      </c>
      <c r="AJ136" s="110">
        <f t="shared" ca="1" si="162"/>
        <v>0</v>
      </c>
      <c r="AK136" s="110">
        <f t="shared" ca="1" si="163"/>
        <v>0</v>
      </c>
      <c r="AL136" s="110">
        <f t="shared" ca="1" si="164"/>
        <v>0</v>
      </c>
      <c r="AM136" s="110">
        <f t="shared" ca="1" si="184"/>
        <v>0</v>
      </c>
      <c r="AN136" s="110">
        <f t="shared" ca="1" si="185"/>
        <v>0</v>
      </c>
      <c r="AO136" s="110">
        <f t="shared" ca="1" si="165"/>
        <v>0</v>
      </c>
      <c r="AP136" s="111">
        <f t="shared" ca="1" si="166"/>
        <v>0</v>
      </c>
      <c r="AQ136" s="111">
        <f t="shared" ca="1" si="186"/>
        <v>0</v>
      </c>
      <c r="AR136" s="112">
        <f t="shared" ca="1" si="187"/>
        <v>0</v>
      </c>
      <c r="AS136" s="25">
        <f ca="1">IF(AND(SUM(AS$7:AS135)=1, SUM($AR136:AR136)=1,OR($AH136=1,$AG136=1)),1,0)</f>
        <v>0</v>
      </c>
      <c r="AT136" s="25">
        <f ca="1">IF(AND(SUM(AT$7:AT135)=1, SUM($AR136:AS136)=1,OR($AH136=1,$AG136=1)),1,0)</f>
        <v>0</v>
      </c>
      <c r="AU136" s="26">
        <f ca="1">IF(AND(SUM(AU$7:AU135)=1, SUM($AR136:AT136)=1,OR($AH136=1,AF136=1),SUM(AZ$7:AZ135)&lt;2),1,0)</f>
        <v>0</v>
      </c>
      <c r="AV136" s="26">
        <f ca="1">IF(AND(SUM(AV$7:AV135)=1, SUM($AR136:AU136)=1,OR($AI136=1,$AJ136=1,$AH136=1,$AF136=1)),1,0)</f>
        <v>0</v>
      </c>
      <c r="AW136" s="26">
        <f ca="1">IF(AND(SUM(AW$7:AW135)=1, SUM($AR136:AV136)=1,OR($AI136=1,$AJ136=1,$AH136=1,$AF136=1)),1,0)</f>
        <v>0</v>
      </c>
      <c r="AX136" s="26">
        <f ca="1">IF(AND(SUM(AX$7:AX135)=1, SUM($AR136:AW136)=1,OR($AI136=1,$AJ136=1,$AH136=1,$AF136=1)),1,0)</f>
        <v>0</v>
      </c>
      <c r="AY136" s="26">
        <f ca="1">IF(AND(SUM(AY$7:AY135)=1, SUM($AR136:AX136)=1,OR($AI136=1,$AJ136=1,$AH136=1,$AF136=1)),1,0)</f>
        <v>0</v>
      </c>
      <c r="AZ136" s="26">
        <f ca="1">IF(AND(SUM(AZ$7:AZ135)=1, SUM($AR136:AY136)=1,SUM(AU$7:AU135)&lt;2,OR(AI136=1,AJ136=1,AF136=1)),1,0)</f>
        <v>0</v>
      </c>
      <c r="BA136" s="26">
        <f ca="1">IF(AND(SUM(BA$7:BA135)=1,OR($AK136=1)),1,0)</f>
        <v>0</v>
      </c>
      <c r="BB136" s="26">
        <f ca="1">IF(AND(SUM(BB$7:BB135)=1,OR($AD136=1)),1,0)</f>
        <v>0</v>
      </c>
      <c r="BC136" s="27">
        <f ca="1">IF(SUM($AR136:BB136)=1,1,0)</f>
        <v>0</v>
      </c>
      <c r="BD136" s="28" t="str">
        <f t="shared" ca="1" si="167"/>
        <v/>
      </c>
      <c r="BE136" s="26" t="str">
        <f t="shared" ca="1" si="168"/>
        <v/>
      </c>
      <c r="BF136" s="26" t="str">
        <f t="shared" ca="1" si="169"/>
        <v/>
      </c>
      <c r="BG136" s="26" t="str">
        <f t="shared" ca="1" si="170"/>
        <v/>
      </c>
      <c r="BH136" s="26" t="str">
        <f t="shared" ca="1" si="171"/>
        <v/>
      </c>
      <c r="BI136" s="26" t="str">
        <f t="shared" ca="1" si="172"/>
        <v/>
      </c>
      <c r="BJ136" s="26" t="str">
        <f t="shared" ca="1" si="173"/>
        <v/>
      </c>
      <c r="BK136" s="26" t="str">
        <f t="shared" ca="1" si="174"/>
        <v/>
      </c>
      <c r="BL136" s="26" t="str">
        <f t="shared" ca="1" si="175"/>
        <v/>
      </c>
      <c r="BM136" s="26" t="str">
        <f t="shared" ca="1" si="176"/>
        <v/>
      </c>
      <c r="BN136" s="27" t="str">
        <f t="shared" ca="1" si="177"/>
        <v/>
      </c>
      <c r="BO136" s="284" t="str">
        <f t="shared" ca="1" si="141"/>
        <v/>
      </c>
      <c r="BP136" s="167" t="str">
        <f t="shared" ca="1" si="142"/>
        <v/>
      </c>
      <c r="BQ136" s="167" t="str">
        <f t="shared" ca="1" si="143"/>
        <v/>
      </c>
      <c r="BR136" s="167" t="str">
        <f t="shared" ca="1" si="144"/>
        <v/>
      </c>
      <c r="BS136" s="167" t="str">
        <f t="shared" ca="1" si="145"/>
        <v/>
      </c>
      <c r="BT136" s="167" t="str">
        <f t="shared" ca="1" si="146"/>
        <v/>
      </c>
      <c r="BU136" s="167" t="str">
        <f t="shared" ca="1" si="147"/>
        <v/>
      </c>
      <c r="BV136" s="167" t="str">
        <f t="shared" ca="1" si="148"/>
        <v/>
      </c>
      <c r="BW136" s="32" t="str">
        <f t="shared" ca="1" si="149"/>
        <v/>
      </c>
      <c r="BX136" s="130"/>
      <c r="BY136" s="73"/>
      <c r="BZ136" s="73">
        <f t="shared" ca="1" si="153"/>
        <v>0</v>
      </c>
      <c r="CA136" s="252">
        <f t="shared" ca="1" si="154"/>
        <v>0</v>
      </c>
      <c r="CB136" s="252">
        <f t="shared" ca="1" si="155"/>
        <v>0</v>
      </c>
      <c r="CC136" s="252">
        <f t="shared" ca="1" si="156"/>
        <v>0</v>
      </c>
      <c r="CD136" s="94"/>
      <c r="CE136" s="92">
        <f ca="1">'Product Codes'!G129</f>
        <v>1</v>
      </c>
      <c r="CF136" s="73"/>
      <c r="CG136" s="73"/>
      <c r="CH136" s="73"/>
      <c r="CI136" s="132"/>
      <c r="CJ136" s="132"/>
      <c r="CK136" s="132"/>
      <c r="CL136" s="132"/>
      <c r="CM136" s="132"/>
      <c r="CN136" s="132"/>
      <c r="CO136" s="132"/>
      <c r="CP136" s="132"/>
      <c r="CQ136" s="132"/>
      <c r="CR136" s="132"/>
      <c r="CS136" s="132"/>
      <c r="CT136" s="132"/>
      <c r="CU136" s="132"/>
      <c r="CV136" s="132"/>
      <c r="CW136" s="132"/>
      <c r="CX136" s="132"/>
      <c r="CY136" s="132"/>
      <c r="CZ136" s="132"/>
      <c r="DA136" s="132"/>
      <c r="DB136" s="132"/>
      <c r="DC136" s="132"/>
      <c r="DD136" s="132"/>
      <c r="DE136" s="132"/>
      <c r="DF136" s="132"/>
      <c r="DG136" s="132"/>
      <c r="DH136" s="132"/>
      <c r="DI136" s="132"/>
      <c r="DJ136" s="132"/>
      <c r="DK136" s="132"/>
      <c r="DL136" s="132"/>
      <c r="DM136" s="132"/>
      <c r="DN136" s="132"/>
      <c r="DO136" s="132"/>
      <c r="DP136" s="132"/>
      <c r="DQ136" s="132"/>
      <c r="DR136" s="132"/>
      <c r="DS136" s="132"/>
      <c r="DT136" s="132"/>
      <c r="DU136" s="132"/>
      <c r="DV136" s="132"/>
      <c r="DW136" s="132"/>
      <c r="DX136" s="132"/>
      <c r="DY136" s="132"/>
      <c r="DZ136" s="132"/>
      <c r="EA136" s="132"/>
      <c r="EB136" s="132"/>
      <c r="EC136" s="132"/>
      <c r="ED136" s="132"/>
      <c r="EE136" s="132"/>
      <c r="EF136" s="132"/>
      <c r="EG136" s="132"/>
      <c r="EH136" s="132"/>
      <c r="EI136" s="132"/>
      <c r="EJ136" s="132"/>
      <c r="EK136" s="132"/>
      <c r="EL136" s="132"/>
      <c r="EM136" s="132"/>
      <c r="EN136" s="132"/>
      <c r="EO136" s="132"/>
      <c r="EP136" s="132"/>
      <c r="EQ136" s="132"/>
      <c r="ER136" s="132"/>
      <c r="ES136" s="132"/>
      <c r="ET136" s="132"/>
      <c r="EU136" s="132"/>
      <c r="EV136" s="132"/>
      <c r="EW136" s="132"/>
      <c r="EX136" s="132"/>
      <c r="EY136" s="132"/>
      <c r="EZ136" s="132"/>
      <c r="FA136" s="132"/>
      <c r="FB136" s="132"/>
      <c r="FC136" s="132"/>
      <c r="FD136" s="132"/>
      <c r="FE136" s="132"/>
      <c r="FF136" s="132"/>
      <c r="FG136" s="132"/>
      <c r="FH136" s="132"/>
      <c r="FI136" s="132"/>
      <c r="FJ136" s="132"/>
      <c r="FK136" s="132"/>
      <c r="FL136" s="132"/>
      <c r="FM136" s="132"/>
      <c r="FN136" s="132"/>
      <c r="FO136" s="132"/>
      <c r="FP136" s="132"/>
      <c r="FQ136" s="132"/>
      <c r="FR136" s="132"/>
      <c r="FS136" s="132"/>
      <c r="FT136" s="132"/>
      <c r="FU136" s="132"/>
      <c r="FV136" s="132"/>
    </row>
    <row r="137" spans="1:178" s="131" customFormat="1" ht="15" hidden="1" customHeight="1" thickBot="1" x14ac:dyDescent="0.3">
      <c r="A137" s="73"/>
      <c r="B137" s="94"/>
      <c r="C137" s="122" t="str">
        <f ca="1">CONCATENATE(SelectionData!D137,N137)</f>
        <v>SEC kytkentä moduli</v>
      </c>
      <c r="D137" s="118" t="s">
        <v>81</v>
      </c>
      <c r="E137" s="119" t="str">
        <f t="shared" si="188"/>
        <v>€</v>
      </c>
      <c r="F137" s="122" t="str">
        <f t="shared" ca="1" si="151"/>
        <v/>
      </c>
      <c r="G137" s="202"/>
      <c r="H137" s="202"/>
      <c r="I137" s="122" t="str">
        <f t="shared" ca="1" si="152"/>
        <v>-</v>
      </c>
      <c r="J137" s="107"/>
      <c r="K137" s="75"/>
      <c r="L137" s="95"/>
      <c r="M137" s="95" t="str">
        <f t="shared" ca="1" si="191"/>
        <v>-</v>
      </c>
      <c r="N137" s="95" t="str">
        <f>""</f>
        <v/>
      </c>
      <c r="O137" s="95" t="str">
        <f t="shared" ref="O137:O140" ca="1" si="192">S137</f>
        <v/>
      </c>
      <c r="P137" s="95" t="str">
        <f t="shared" ca="1" si="179"/>
        <v/>
      </c>
      <c r="Q137" s="80" t="str">
        <f t="shared" ca="1" si="180"/>
        <v/>
      </c>
      <c r="R137" s="80" t="str">
        <f t="shared" ca="1" si="189"/>
        <v/>
      </c>
      <c r="S137" s="96" t="str">
        <f t="shared" ref="S137:S140" ca="1" si="193">IF(D137="-","",CONCATENATE(T137,Y137))</f>
        <v/>
      </c>
      <c r="T137" s="97" t="str">
        <f t="shared" si="190"/>
        <v/>
      </c>
      <c r="U137" s="95" t="str">
        <f>""</f>
        <v/>
      </c>
      <c r="V137" s="269"/>
      <c r="W137" s="295"/>
      <c r="X137" s="295"/>
      <c r="Y137" s="298" t="str">
        <f t="shared" ca="1" si="150"/>
        <v/>
      </c>
      <c r="Z137" s="271" t="str">
        <f t="shared" ref="Z137:Z140" ca="1" si="194">IF($AC137="AI"," [402-AI","")</f>
        <v/>
      </c>
      <c r="AA137" s="271" t="str">
        <f t="shared" ref="AA137:AA140" ca="1" si="195">IF(OR($AC137="DO_ALL",$AC137="DO_GIO")," [403-DO","")</f>
        <v/>
      </c>
      <c r="AB137" s="271" t="str">
        <f t="shared" ref="AB137:AB140" ca="1" si="196">IF($AC137="DI"," [401-DI","")</f>
        <v/>
      </c>
      <c r="AC137" s="129">
        <f ca="1">SelectionData!C137</f>
        <v>0</v>
      </c>
      <c r="AD137" s="109">
        <f t="shared" ca="1" si="157"/>
        <v>0</v>
      </c>
      <c r="AE137" s="110">
        <f t="shared" ca="1" si="183"/>
        <v>0</v>
      </c>
      <c r="AF137" s="110">
        <f t="shared" ca="1" si="158"/>
        <v>0</v>
      </c>
      <c r="AG137" s="110">
        <f t="shared" ca="1" si="159"/>
        <v>0</v>
      </c>
      <c r="AH137" s="110">
        <f t="shared" ca="1" si="160"/>
        <v>0</v>
      </c>
      <c r="AI137" s="110">
        <f t="shared" ca="1" si="161"/>
        <v>0</v>
      </c>
      <c r="AJ137" s="110">
        <f t="shared" ca="1" si="162"/>
        <v>0</v>
      </c>
      <c r="AK137" s="110">
        <f t="shared" ca="1" si="163"/>
        <v>0</v>
      </c>
      <c r="AL137" s="110">
        <f t="shared" ca="1" si="164"/>
        <v>0</v>
      </c>
      <c r="AM137" s="110">
        <f t="shared" ca="1" si="184"/>
        <v>0</v>
      </c>
      <c r="AN137" s="110">
        <f t="shared" ca="1" si="185"/>
        <v>0</v>
      </c>
      <c r="AO137" s="110">
        <f t="shared" ca="1" si="165"/>
        <v>0</v>
      </c>
      <c r="AP137" s="111">
        <f t="shared" ca="1" si="166"/>
        <v>0</v>
      </c>
      <c r="AQ137" s="111">
        <f t="shared" ca="1" si="186"/>
        <v>0</v>
      </c>
      <c r="AR137" s="112">
        <f t="shared" ca="1" si="187"/>
        <v>0</v>
      </c>
      <c r="AS137" s="25">
        <f ca="1">IF(AND(SUM(AS$7:AS136)=1, SUM($AR137:AR137)=1,OR($AH137=1,$AG137=1)),1,0)</f>
        <v>0</v>
      </c>
      <c r="AT137" s="25">
        <f ca="1">IF(AND(SUM(AT$7:AT136)=1, SUM($AR137:AS137)=1,OR($AH137=1,$AG137=1)),1,0)</f>
        <v>0</v>
      </c>
      <c r="AU137" s="26">
        <f ca="1">IF(AND(SUM(AU$7:AU136)=1, SUM($AR137:AT137)=1,OR($AH137=1,AF137=1),SUM(AZ$7:AZ136)&lt;2),1,0)</f>
        <v>0</v>
      </c>
      <c r="AV137" s="26">
        <f ca="1">IF(AND(SUM(AV$7:AV136)=1, SUM($AR137:AU137)=1,OR($AI137=1,$AJ137=1,$AH137=1,$AF137=1)),1,0)</f>
        <v>0</v>
      </c>
      <c r="AW137" s="26">
        <f ca="1">IF(AND(SUM(AW$7:AW136)=1, SUM($AR137:AV137)=1,OR($AI137=1,$AJ137=1,$AH137=1,$AF137=1)),1,0)</f>
        <v>0</v>
      </c>
      <c r="AX137" s="26">
        <f ca="1">IF(AND(SUM(AX$7:AX136)=1, SUM($AR137:AW137)=1,OR($AI137=1,$AJ137=1,$AH137=1,$AF137=1)),1,0)</f>
        <v>0</v>
      </c>
      <c r="AY137" s="26">
        <f ca="1">IF(AND(SUM(AY$7:AY136)=1, SUM($AR137:AX137)=1,OR($AI137=1,$AJ137=1,$AH137=1,$AF137=1)),1,0)</f>
        <v>0</v>
      </c>
      <c r="AZ137" s="26">
        <f ca="1">IF(AND(SUM(AZ$7:AZ136)=1, SUM($AR137:AY137)=1,SUM(AU$7:AU136)&lt;2,OR(AI137=1,AJ137=1,AF137=1)),1,0)</f>
        <v>0</v>
      </c>
      <c r="BA137" s="26">
        <f ca="1">IF(AND(SUM(BA$7:BA136)=1,OR($AK137=1)),1,0)</f>
        <v>0</v>
      </c>
      <c r="BB137" s="26">
        <f ca="1">IF(AND(SUM(BB$7:BB136)=1,OR($AD137=1)),1,0)</f>
        <v>0</v>
      </c>
      <c r="BC137" s="27">
        <f ca="1">IF(SUM($AR137:BB137)=1,1,0)</f>
        <v>0</v>
      </c>
      <c r="BD137" s="28" t="str">
        <f t="shared" ca="1" si="167"/>
        <v/>
      </c>
      <c r="BE137" s="26" t="str">
        <f t="shared" ca="1" si="168"/>
        <v/>
      </c>
      <c r="BF137" s="26" t="str">
        <f t="shared" ca="1" si="169"/>
        <v/>
      </c>
      <c r="BG137" s="26" t="str">
        <f t="shared" ca="1" si="170"/>
        <v/>
      </c>
      <c r="BH137" s="26" t="str">
        <f t="shared" ca="1" si="171"/>
        <v/>
      </c>
      <c r="BI137" s="26" t="str">
        <f t="shared" ca="1" si="172"/>
        <v/>
      </c>
      <c r="BJ137" s="26" t="str">
        <f t="shared" ca="1" si="173"/>
        <v/>
      </c>
      <c r="BK137" s="26" t="str">
        <f t="shared" ca="1" si="174"/>
        <v/>
      </c>
      <c r="BL137" s="26" t="str">
        <f t="shared" ca="1" si="175"/>
        <v/>
      </c>
      <c r="BM137" s="26" t="str">
        <f t="shared" ca="1" si="176"/>
        <v/>
      </c>
      <c r="BN137" s="27" t="str">
        <f t="shared" ca="1" si="177"/>
        <v/>
      </c>
      <c r="BO137" s="284" t="str">
        <f t="shared" ref="BO137:BO140" ca="1" si="197">IF(AS137&gt;0,BO$6,"")</f>
        <v/>
      </c>
      <c r="BP137" s="167" t="str">
        <f t="shared" ref="BP137:BP140" ca="1" si="198">IF(AT137&gt;0,BP$6,"")</f>
        <v/>
      </c>
      <c r="BQ137" s="167" t="str">
        <f t="shared" ref="BQ137:BQ140" ca="1" si="199">IF(AU137&gt;0,BQ$6,"")</f>
        <v/>
      </c>
      <c r="BR137" s="167" t="str">
        <f t="shared" ref="BR137:BR140" ca="1" si="200">IF(AV137&gt;0,BR$6,"")</f>
        <v/>
      </c>
      <c r="BS137" s="167" t="str">
        <f t="shared" ref="BS137:BS140" ca="1" si="201">IF(AW137&gt;0,BS$6,"")</f>
        <v/>
      </c>
      <c r="BT137" s="167" t="str">
        <f t="shared" ref="BT137:BT140" ca="1" si="202">IF(AX137&gt;0,BT$6,"")</f>
        <v/>
      </c>
      <c r="BU137" s="167" t="str">
        <f t="shared" ref="BU137:BU140" ca="1" si="203">IF(AY137&gt;0,BU$6,"")</f>
        <v/>
      </c>
      <c r="BV137" s="167" t="str">
        <f t="shared" ref="BV137:BV140" ca="1" si="204">IF(AZ137&gt;0,BV$6,"")</f>
        <v/>
      </c>
      <c r="BW137" s="32" t="str">
        <f t="shared" ref="BW137:BW140" ca="1" si="205">IF(BA137&gt;0,BW$6,"")</f>
        <v/>
      </c>
      <c r="BX137" s="130"/>
      <c r="BY137" s="73"/>
      <c r="BZ137" s="73">
        <f t="shared" ca="1" si="153"/>
        <v>0</v>
      </c>
      <c r="CA137" s="252">
        <f t="shared" ca="1" si="154"/>
        <v>0</v>
      </c>
      <c r="CB137" s="252">
        <f t="shared" ca="1" si="155"/>
        <v>0</v>
      </c>
      <c r="CC137" s="252">
        <f t="shared" ca="1" si="156"/>
        <v>0</v>
      </c>
      <c r="CD137" s="94"/>
      <c r="CE137" s="92">
        <f ca="1">'Product Codes'!G130</f>
        <v>1</v>
      </c>
      <c r="CF137" s="73"/>
      <c r="CG137" s="73"/>
      <c r="CH137" s="73"/>
      <c r="CI137" s="132"/>
      <c r="CJ137" s="132"/>
      <c r="CK137" s="132"/>
      <c r="CL137" s="132"/>
      <c r="CM137" s="132"/>
      <c r="CN137" s="132"/>
      <c r="CO137" s="132"/>
      <c r="CP137" s="132"/>
      <c r="CQ137" s="132"/>
      <c r="CR137" s="132"/>
      <c r="CS137" s="132"/>
      <c r="CT137" s="132"/>
      <c r="CU137" s="132"/>
      <c r="CV137" s="132"/>
      <c r="CW137" s="132"/>
      <c r="CX137" s="132"/>
      <c r="CY137" s="132"/>
      <c r="CZ137" s="132"/>
      <c r="DA137" s="132"/>
      <c r="DB137" s="132"/>
      <c r="DC137" s="132"/>
      <c r="DD137" s="132"/>
      <c r="DE137" s="132"/>
      <c r="DF137" s="132"/>
      <c r="DG137" s="132"/>
      <c r="DH137" s="132"/>
      <c r="DI137" s="132"/>
      <c r="DJ137" s="132"/>
      <c r="DK137" s="132"/>
      <c r="DL137" s="132"/>
      <c r="DM137" s="132"/>
      <c r="DN137" s="132"/>
      <c r="DO137" s="132"/>
      <c r="DP137" s="132"/>
      <c r="DQ137" s="132"/>
      <c r="DR137" s="132"/>
      <c r="DS137" s="132"/>
      <c r="DT137" s="132"/>
      <c r="DU137" s="132"/>
      <c r="DV137" s="132"/>
      <c r="DW137" s="132"/>
      <c r="DX137" s="132"/>
      <c r="DY137" s="132"/>
      <c r="DZ137" s="132"/>
      <c r="EA137" s="132"/>
      <c r="EB137" s="132"/>
      <c r="EC137" s="132"/>
      <c r="ED137" s="132"/>
      <c r="EE137" s="132"/>
      <c r="EF137" s="132"/>
      <c r="EG137" s="132"/>
      <c r="EH137" s="132"/>
      <c r="EI137" s="132"/>
      <c r="EJ137" s="132"/>
      <c r="EK137" s="132"/>
      <c r="EL137" s="132"/>
      <c r="EM137" s="132"/>
      <c r="EN137" s="132"/>
      <c r="EO137" s="132"/>
      <c r="EP137" s="132"/>
      <c r="EQ137" s="132"/>
      <c r="ER137" s="132"/>
      <c r="ES137" s="132"/>
      <c r="ET137" s="132"/>
      <c r="EU137" s="132"/>
      <c r="EV137" s="132"/>
      <c r="EW137" s="132"/>
      <c r="EX137" s="132"/>
      <c r="EY137" s="132"/>
      <c r="EZ137" s="132"/>
      <c r="FA137" s="132"/>
      <c r="FB137" s="132"/>
      <c r="FC137" s="132"/>
      <c r="FD137" s="132"/>
      <c r="FE137" s="132"/>
      <c r="FF137" s="132"/>
      <c r="FG137" s="132"/>
      <c r="FH137" s="132"/>
      <c r="FI137" s="132"/>
      <c r="FJ137" s="132"/>
      <c r="FK137" s="132"/>
      <c r="FL137" s="132"/>
      <c r="FM137" s="132"/>
      <c r="FN137" s="132"/>
      <c r="FO137" s="132"/>
      <c r="FP137" s="132"/>
      <c r="FQ137" s="132"/>
      <c r="FR137" s="132"/>
      <c r="FS137" s="132"/>
      <c r="FT137" s="132"/>
      <c r="FU137" s="132"/>
      <c r="FV137" s="132"/>
    </row>
    <row r="138" spans="1:178" s="131" customFormat="1" ht="15" hidden="1" customHeight="1" thickBot="1" x14ac:dyDescent="0.3">
      <c r="A138" s="73"/>
      <c r="B138" s="94"/>
      <c r="C138" s="123" t="str">
        <f ca="1">CONCATENATE(SelectionData!D138,N138)</f>
        <v>SEM kytkentä moduli</v>
      </c>
      <c r="D138" s="118" t="s">
        <v>50</v>
      </c>
      <c r="E138" s="55" t="str">
        <f t="shared" si="188"/>
        <v>€</v>
      </c>
      <c r="F138" s="123" t="str">
        <f t="shared" ca="1" si="151"/>
        <v/>
      </c>
      <c r="G138" s="200"/>
      <c r="H138" s="200"/>
      <c r="I138" s="123" t="str">
        <f t="shared" si="152"/>
        <v>-</v>
      </c>
      <c r="J138" s="107"/>
      <c r="K138" s="75"/>
      <c r="L138" s="95"/>
      <c r="M138" s="95" t="str">
        <f t="shared" si="191"/>
        <v>-</v>
      </c>
      <c r="N138" s="95" t="str">
        <f>""</f>
        <v/>
      </c>
      <c r="O138" s="95" t="str">
        <f t="shared" si="192"/>
        <v/>
      </c>
      <c r="P138" s="95" t="str">
        <f t="shared" ca="1" si="179"/>
        <v/>
      </c>
      <c r="Q138" s="80" t="str">
        <f t="shared" ca="1" si="180"/>
        <v/>
      </c>
      <c r="R138" s="80" t="str">
        <f t="shared" ca="1" si="189"/>
        <v/>
      </c>
      <c r="S138" s="96" t="str">
        <f t="shared" si="193"/>
        <v/>
      </c>
      <c r="T138" s="97" t="str">
        <f t="shared" si="190"/>
        <v/>
      </c>
      <c r="U138" s="95" t="str">
        <f>""</f>
        <v/>
      </c>
      <c r="V138" s="269"/>
      <c r="W138" s="295"/>
      <c r="X138" s="295"/>
      <c r="Y138" s="298" t="str">
        <f t="shared" ref="Y138:Y140" ca="1" si="206">IF(OR(F138=$AS$6,F138=$AT$6),"",CONCATENATE(Z138,AA138,AB138,BO138,BP138,BQ138,BR138,BS138,BT138,BU138,BV138,BW138))</f>
        <v/>
      </c>
      <c r="Z138" s="271" t="str">
        <f t="shared" ca="1" si="194"/>
        <v/>
      </c>
      <c r="AA138" s="271" t="str">
        <f t="shared" ca="1" si="195"/>
        <v/>
      </c>
      <c r="AB138" s="271" t="str">
        <f t="shared" ca="1" si="196"/>
        <v/>
      </c>
      <c r="AC138" s="129">
        <f ca="1">SelectionData!C138</f>
        <v>0</v>
      </c>
      <c r="AD138" s="109">
        <f t="shared" ca="1" si="157"/>
        <v>0</v>
      </c>
      <c r="AE138" s="110">
        <f t="shared" ca="1" si="183"/>
        <v>0</v>
      </c>
      <c r="AF138" s="110">
        <f t="shared" ca="1" si="158"/>
        <v>0</v>
      </c>
      <c r="AG138" s="110">
        <f t="shared" ca="1" si="159"/>
        <v>0</v>
      </c>
      <c r="AH138" s="110">
        <f t="shared" ca="1" si="160"/>
        <v>0</v>
      </c>
      <c r="AI138" s="110">
        <f t="shared" ca="1" si="161"/>
        <v>0</v>
      </c>
      <c r="AJ138" s="110">
        <f t="shared" ca="1" si="162"/>
        <v>0</v>
      </c>
      <c r="AK138" s="110">
        <f t="shared" ca="1" si="163"/>
        <v>0</v>
      </c>
      <c r="AL138" s="110">
        <f t="shared" ca="1" si="164"/>
        <v>0</v>
      </c>
      <c r="AM138" s="110">
        <f t="shared" ca="1" si="184"/>
        <v>0</v>
      </c>
      <c r="AN138" s="110">
        <f t="shared" ca="1" si="185"/>
        <v>0</v>
      </c>
      <c r="AO138" s="110">
        <f t="shared" ca="1" si="165"/>
        <v>0</v>
      </c>
      <c r="AP138" s="111">
        <f t="shared" ca="1" si="166"/>
        <v>0</v>
      </c>
      <c r="AQ138" s="111">
        <f t="shared" ca="1" si="186"/>
        <v>0</v>
      </c>
      <c r="AR138" s="112">
        <f t="shared" ca="1" si="187"/>
        <v>0</v>
      </c>
      <c r="AS138" s="25">
        <f ca="1">IF(AND(SUM(AS$7:AS137)=1, SUM($AR138:AR138)=1,OR($AH138=1,$AG138=1)),1,0)</f>
        <v>0</v>
      </c>
      <c r="AT138" s="25">
        <f ca="1">IF(AND(SUM(AT$7:AT137)=1, SUM($AR138:AS138)=1,OR($AH138=1,$AG138=1)),1,0)</f>
        <v>0</v>
      </c>
      <c r="AU138" s="26">
        <f ca="1">IF(AND(SUM(AU$7:AU137)=1, SUM($AR138:AT138)=1,OR($AH138=1,AF138=1),SUM(AZ$7:AZ137)&lt;2),1,0)</f>
        <v>0</v>
      </c>
      <c r="AV138" s="26">
        <f ca="1">IF(AND(SUM(AV$7:AV137)=1, SUM($AR138:AU138)=1,OR($AI138=1,$AJ138=1,$AH138=1,$AF138=1)),1,0)</f>
        <v>0</v>
      </c>
      <c r="AW138" s="26">
        <f ca="1">IF(AND(SUM(AW$7:AW137)=1, SUM($AR138:AV138)=1,OR($AI138=1,$AJ138=1,$AH138=1,$AF138=1)),1,0)</f>
        <v>0</v>
      </c>
      <c r="AX138" s="26">
        <f ca="1">IF(AND(SUM(AX$7:AX137)=1, SUM($AR138:AW138)=1,OR($AI138=1,$AJ138=1,$AH138=1,$AF138=1)),1,0)</f>
        <v>0</v>
      </c>
      <c r="AY138" s="26">
        <f ca="1">IF(AND(SUM(AY$7:AY137)=1, SUM($AR138:AX138)=1,OR($AI138=1,$AJ138=1,$AH138=1,$AF138=1)),1,0)</f>
        <v>0</v>
      </c>
      <c r="AZ138" s="26">
        <f ca="1">IF(AND(SUM(AZ$7:AZ137)=1, SUM($AR138:AY138)=1,SUM(AU$7:AU137)&lt;2,OR(AI138=1,AJ138=1,AF138=1)),1,0)</f>
        <v>0</v>
      </c>
      <c r="BA138" s="26">
        <f ca="1">IF(AND(SUM(BA$7:BA137)=1,OR($AK138=1)),1,0)</f>
        <v>0</v>
      </c>
      <c r="BB138" s="26">
        <f ca="1">IF(AND(SUM(BB$7:BB137)=1,OR($AD138=1)),1,0)</f>
        <v>0</v>
      </c>
      <c r="BC138" s="27">
        <f ca="1">IF(SUM($AR138:BB138)=1,1,0)</f>
        <v>0</v>
      </c>
      <c r="BD138" s="28" t="str">
        <f t="shared" ca="1" si="167"/>
        <v/>
      </c>
      <c r="BE138" s="26" t="str">
        <f t="shared" ca="1" si="168"/>
        <v/>
      </c>
      <c r="BF138" s="26" t="str">
        <f t="shared" ca="1" si="169"/>
        <v/>
      </c>
      <c r="BG138" s="26" t="str">
        <f t="shared" ca="1" si="170"/>
        <v/>
      </c>
      <c r="BH138" s="26" t="str">
        <f t="shared" ca="1" si="171"/>
        <v/>
      </c>
      <c r="BI138" s="26" t="str">
        <f t="shared" ca="1" si="172"/>
        <v/>
      </c>
      <c r="BJ138" s="26" t="str">
        <f t="shared" ca="1" si="173"/>
        <v/>
      </c>
      <c r="BK138" s="26" t="str">
        <f t="shared" ca="1" si="174"/>
        <v/>
      </c>
      <c r="BL138" s="26" t="str">
        <f t="shared" ca="1" si="175"/>
        <v/>
      </c>
      <c r="BM138" s="26" t="str">
        <f t="shared" ca="1" si="176"/>
        <v/>
      </c>
      <c r="BN138" s="27" t="str">
        <f t="shared" ca="1" si="177"/>
        <v/>
      </c>
      <c r="BO138" s="284" t="str">
        <f t="shared" ca="1" si="197"/>
        <v/>
      </c>
      <c r="BP138" s="167" t="str">
        <f t="shared" ca="1" si="198"/>
        <v/>
      </c>
      <c r="BQ138" s="167" t="str">
        <f t="shared" ca="1" si="199"/>
        <v/>
      </c>
      <c r="BR138" s="167" t="str">
        <f t="shared" ca="1" si="200"/>
        <v/>
      </c>
      <c r="BS138" s="167" t="str">
        <f t="shared" ca="1" si="201"/>
        <v/>
      </c>
      <c r="BT138" s="167" t="str">
        <f t="shared" ca="1" si="202"/>
        <v/>
      </c>
      <c r="BU138" s="167" t="str">
        <f t="shared" ca="1" si="203"/>
        <v/>
      </c>
      <c r="BV138" s="167" t="str">
        <f t="shared" ca="1" si="204"/>
        <v/>
      </c>
      <c r="BW138" s="32" t="str">
        <f t="shared" ca="1" si="205"/>
        <v/>
      </c>
      <c r="BX138" s="130"/>
      <c r="BY138" s="73"/>
      <c r="BZ138" s="73">
        <f t="shared" ca="1" si="153"/>
        <v>0</v>
      </c>
      <c r="CA138" s="252">
        <f t="shared" ca="1" si="154"/>
        <v>0</v>
      </c>
      <c r="CB138" s="252">
        <f t="shared" ca="1" si="155"/>
        <v>0</v>
      </c>
      <c r="CC138" s="252">
        <f t="shared" ca="1" si="156"/>
        <v>0</v>
      </c>
      <c r="CD138" s="94"/>
      <c r="CE138" s="92">
        <f ca="1">'Product Codes'!G131</f>
        <v>1</v>
      </c>
      <c r="CF138" s="73"/>
      <c r="CG138" s="73"/>
      <c r="CH138" s="73"/>
      <c r="CI138" s="132"/>
      <c r="CJ138" s="132"/>
      <c r="CK138" s="132"/>
      <c r="CL138" s="132"/>
      <c r="CM138" s="132"/>
      <c r="CN138" s="132"/>
      <c r="CO138" s="132"/>
      <c r="CP138" s="132"/>
      <c r="CQ138" s="132"/>
      <c r="CR138" s="132"/>
      <c r="CS138" s="132"/>
      <c r="CT138" s="132"/>
      <c r="CU138" s="132"/>
      <c r="CV138" s="132"/>
      <c r="CW138" s="132"/>
      <c r="CX138" s="132"/>
      <c r="CY138" s="132"/>
      <c r="CZ138" s="132"/>
      <c r="DA138" s="132"/>
      <c r="DB138" s="132"/>
      <c r="DC138" s="132"/>
      <c r="DD138" s="132"/>
      <c r="DE138" s="132"/>
      <c r="DF138" s="132"/>
      <c r="DG138" s="132"/>
      <c r="DH138" s="132"/>
      <c r="DI138" s="132"/>
      <c r="DJ138" s="132"/>
      <c r="DK138" s="132"/>
      <c r="DL138" s="132"/>
      <c r="DM138" s="132"/>
      <c r="DN138" s="132"/>
      <c r="DO138" s="132"/>
      <c r="DP138" s="132"/>
      <c r="DQ138" s="132"/>
      <c r="DR138" s="132"/>
      <c r="DS138" s="132"/>
      <c r="DT138" s="132"/>
      <c r="DU138" s="132"/>
      <c r="DV138" s="132"/>
      <c r="DW138" s="132"/>
      <c r="DX138" s="132"/>
      <c r="DY138" s="132"/>
      <c r="DZ138" s="132"/>
      <c r="EA138" s="132"/>
      <c r="EB138" s="132"/>
      <c r="EC138" s="132"/>
      <c r="ED138" s="132"/>
      <c r="EE138" s="132"/>
      <c r="EF138" s="132"/>
      <c r="EG138" s="132"/>
      <c r="EH138" s="132"/>
      <c r="EI138" s="132"/>
      <c r="EJ138" s="132"/>
      <c r="EK138" s="132"/>
      <c r="EL138" s="132"/>
      <c r="EM138" s="132"/>
      <c r="EN138" s="132"/>
      <c r="EO138" s="132"/>
      <c r="EP138" s="132"/>
      <c r="EQ138" s="132"/>
      <c r="ER138" s="132"/>
      <c r="ES138" s="132"/>
      <c r="ET138" s="132"/>
      <c r="EU138" s="132"/>
      <c r="EV138" s="132"/>
      <c r="EW138" s="132"/>
      <c r="EX138" s="132"/>
      <c r="EY138" s="132"/>
      <c r="EZ138" s="132"/>
      <c r="FA138" s="132"/>
      <c r="FB138" s="132"/>
      <c r="FC138" s="132"/>
      <c r="FD138" s="132"/>
      <c r="FE138" s="132"/>
      <c r="FF138" s="132"/>
      <c r="FG138" s="132"/>
      <c r="FH138" s="132"/>
      <c r="FI138" s="132"/>
      <c r="FJ138" s="132"/>
      <c r="FK138" s="132"/>
      <c r="FL138" s="132"/>
      <c r="FM138" s="132"/>
      <c r="FN138" s="132"/>
      <c r="FO138" s="132"/>
      <c r="FP138" s="132"/>
      <c r="FQ138" s="132"/>
      <c r="FR138" s="132"/>
      <c r="FS138" s="132"/>
      <c r="FT138" s="132"/>
      <c r="FU138" s="132"/>
      <c r="FV138" s="132"/>
    </row>
    <row r="139" spans="1:178" s="131" customFormat="1" ht="15" hidden="1" customHeight="1" thickBot="1" x14ac:dyDescent="0.3">
      <c r="A139" s="73"/>
      <c r="B139" s="94"/>
      <c r="C139" s="122" t="str">
        <f ca="1">CONCATENATE(SelectionData!D139,N139)</f>
        <v>0</v>
      </c>
      <c r="D139" s="118" t="s">
        <v>50</v>
      </c>
      <c r="E139" s="119" t="str">
        <f t="shared" si="188"/>
        <v>€</v>
      </c>
      <c r="F139" s="122" t="str">
        <f t="shared" ca="1" si="151"/>
        <v/>
      </c>
      <c r="G139" s="202"/>
      <c r="H139" s="202"/>
      <c r="I139" s="122" t="str">
        <f t="shared" si="152"/>
        <v>-</v>
      </c>
      <c r="J139" s="107"/>
      <c r="K139" s="75"/>
      <c r="L139" s="95"/>
      <c r="M139" s="95" t="str">
        <f t="shared" si="191"/>
        <v>-</v>
      </c>
      <c r="N139" s="95" t="str">
        <f>""</f>
        <v/>
      </c>
      <c r="O139" s="95" t="str">
        <f t="shared" si="192"/>
        <v/>
      </c>
      <c r="P139" s="95" t="str">
        <f t="shared" ca="1" si="179"/>
        <v/>
      </c>
      <c r="Q139" s="80" t="str">
        <f t="shared" ca="1" si="180"/>
        <v/>
      </c>
      <c r="R139" s="80" t="str">
        <f t="shared" ca="1" si="189"/>
        <v/>
      </c>
      <c r="S139" s="96" t="str">
        <f t="shared" si="193"/>
        <v/>
      </c>
      <c r="T139" s="97" t="str">
        <f t="shared" si="190"/>
        <v/>
      </c>
      <c r="U139" s="95" t="str">
        <f>""</f>
        <v/>
      </c>
      <c r="V139" s="269"/>
      <c r="W139" s="295"/>
      <c r="X139" s="295"/>
      <c r="Y139" s="298" t="str">
        <f t="shared" ca="1" si="206"/>
        <v/>
      </c>
      <c r="Z139" s="271" t="str">
        <f t="shared" ca="1" si="194"/>
        <v/>
      </c>
      <c r="AA139" s="271" t="str">
        <f t="shared" ca="1" si="195"/>
        <v/>
      </c>
      <c r="AB139" s="271" t="str">
        <f t="shared" ca="1" si="196"/>
        <v/>
      </c>
      <c r="AC139" s="129">
        <f ca="1">SelectionData!C139</f>
        <v>0</v>
      </c>
      <c r="AD139" s="109">
        <f t="shared" ca="1" si="157"/>
        <v>0</v>
      </c>
      <c r="AE139" s="110">
        <f t="shared" ca="1" si="183"/>
        <v>0</v>
      </c>
      <c r="AF139" s="110">
        <f t="shared" ca="1" si="158"/>
        <v>0</v>
      </c>
      <c r="AG139" s="110">
        <f t="shared" ca="1" si="159"/>
        <v>0</v>
      </c>
      <c r="AH139" s="110">
        <f t="shared" ca="1" si="160"/>
        <v>0</v>
      </c>
      <c r="AI139" s="110">
        <f t="shared" ca="1" si="161"/>
        <v>0</v>
      </c>
      <c r="AJ139" s="110">
        <f t="shared" ca="1" si="162"/>
        <v>0</v>
      </c>
      <c r="AK139" s="110">
        <f t="shared" ca="1" si="163"/>
        <v>0</v>
      </c>
      <c r="AL139" s="110">
        <f t="shared" ca="1" si="164"/>
        <v>0</v>
      </c>
      <c r="AM139" s="110">
        <f t="shared" ca="1" si="184"/>
        <v>0</v>
      </c>
      <c r="AN139" s="110">
        <f t="shared" ca="1" si="185"/>
        <v>0</v>
      </c>
      <c r="AO139" s="110">
        <f t="shared" ca="1" si="165"/>
        <v>0</v>
      </c>
      <c r="AP139" s="111">
        <f t="shared" ca="1" si="166"/>
        <v>0</v>
      </c>
      <c r="AQ139" s="111">
        <f t="shared" ca="1" si="186"/>
        <v>0</v>
      </c>
      <c r="AR139" s="112">
        <f t="shared" ca="1" si="187"/>
        <v>0</v>
      </c>
      <c r="AS139" s="25">
        <f ca="1">IF(AND(SUM(AS$7:AS138)=1, SUM($AR139:AR139)=1,OR($AH139=1,$AG139=1)),1,0)</f>
        <v>0</v>
      </c>
      <c r="AT139" s="25">
        <f ca="1">IF(AND(SUM(AT$7:AT138)=1, SUM($AR139:AS139)=1,OR($AH139=1,$AG139=1)),1,0)</f>
        <v>0</v>
      </c>
      <c r="AU139" s="26">
        <f ca="1">IF(AND(SUM(AU$7:AU138)=1, SUM($AR139:AT139)=1,OR($AH139=1,AF139=1),SUM(AZ$7:AZ138)&lt;2),1,0)</f>
        <v>0</v>
      </c>
      <c r="AV139" s="26">
        <f ca="1">IF(AND(SUM(AV$7:AV138)=1, SUM($AR139:AU139)=1,OR($AI139=1,$AJ139=1,$AH139=1,$AF139=1)),1,0)</f>
        <v>0</v>
      </c>
      <c r="AW139" s="26">
        <f ca="1">IF(AND(SUM(AW$7:AW138)=1, SUM($AR139:AV139)=1,OR($AI139=1,$AJ139=1,$AH139=1,$AF139=1)),1,0)</f>
        <v>0</v>
      </c>
      <c r="AX139" s="26">
        <f ca="1">IF(AND(SUM(AX$7:AX138)=1, SUM($AR139:AW139)=1,OR($AI139=1,$AJ139=1,$AH139=1,$AF139=1)),1,0)</f>
        <v>0</v>
      </c>
      <c r="AY139" s="26">
        <f ca="1">IF(AND(SUM(AY$7:AY138)=1, SUM($AR139:AX139)=1,OR($AI139=1,$AJ139=1,$AH139=1,$AF139=1)),1,0)</f>
        <v>0</v>
      </c>
      <c r="AZ139" s="26">
        <f ca="1">IF(AND(SUM(AZ$7:AZ138)=1, SUM($AR139:AY139)=1,SUM(AU$7:AU138)&lt;2,OR(AI139=1,AJ139=1,AF139=1)),1,0)</f>
        <v>0</v>
      </c>
      <c r="BA139" s="26">
        <f ca="1">IF(AND(SUM(BA$7:BA138)=1,OR($AK139=1)),1,0)</f>
        <v>0</v>
      </c>
      <c r="BB139" s="26">
        <f ca="1">IF(AND(SUM(BB$7:BB138)=1,OR($AD139=1)),1,0)</f>
        <v>0</v>
      </c>
      <c r="BC139" s="27">
        <f ca="1">IF(SUM($AR139:BB139)=1,1,0)</f>
        <v>0</v>
      </c>
      <c r="BD139" s="28" t="str">
        <f t="shared" ca="1" si="167"/>
        <v/>
      </c>
      <c r="BE139" s="26" t="str">
        <f t="shared" ca="1" si="168"/>
        <v/>
      </c>
      <c r="BF139" s="26" t="str">
        <f t="shared" ca="1" si="169"/>
        <v/>
      </c>
      <c r="BG139" s="26" t="str">
        <f t="shared" ca="1" si="170"/>
        <v/>
      </c>
      <c r="BH139" s="26" t="str">
        <f t="shared" ca="1" si="171"/>
        <v/>
      </c>
      <c r="BI139" s="26" t="str">
        <f t="shared" ca="1" si="172"/>
        <v/>
      </c>
      <c r="BJ139" s="26" t="str">
        <f t="shared" ca="1" si="173"/>
        <v/>
      </c>
      <c r="BK139" s="26" t="str">
        <f t="shared" ca="1" si="174"/>
        <v/>
      </c>
      <c r="BL139" s="26" t="str">
        <f t="shared" ca="1" si="175"/>
        <v/>
      </c>
      <c r="BM139" s="26" t="str">
        <f t="shared" ca="1" si="176"/>
        <v/>
      </c>
      <c r="BN139" s="27" t="str">
        <f t="shared" ca="1" si="177"/>
        <v/>
      </c>
      <c r="BO139" s="284" t="str">
        <f t="shared" ca="1" si="197"/>
        <v/>
      </c>
      <c r="BP139" s="167" t="str">
        <f t="shared" ca="1" si="198"/>
        <v/>
      </c>
      <c r="BQ139" s="167" t="str">
        <f t="shared" ca="1" si="199"/>
        <v/>
      </c>
      <c r="BR139" s="167" t="str">
        <f t="shared" ca="1" si="200"/>
        <v/>
      </c>
      <c r="BS139" s="167" t="str">
        <f t="shared" ca="1" si="201"/>
        <v/>
      </c>
      <c r="BT139" s="167" t="str">
        <f t="shared" ca="1" si="202"/>
        <v/>
      </c>
      <c r="BU139" s="167" t="str">
        <f t="shared" ca="1" si="203"/>
        <v/>
      </c>
      <c r="BV139" s="167" t="str">
        <f t="shared" ca="1" si="204"/>
        <v/>
      </c>
      <c r="BW139" s="32" t="str">
        <f t="shared" ca="1" si="205"/>
        <v/>
      </c>
      <c r="BX139" s="130"/>
      <c r="BY139" s="73"/>
      <c r="BZ139" s="73">
        <f t="shared" ca="1" si="153"/>
        <v>0</v>
      </c>
      <c r="CA139" s="252">
        <f t="shared" ca="1" si="154"/>
        <v>0</v>
      </c>
      <c r="CB139" s="252">
        <f t="shared" ca="1" si="155"/>
        <v>0</v>
      </c>
      <c r="CC139" s="252">
        <f t="shared" ca="1" si="156"/>
        <v>0</v>
      </c>
      <c r="CD139" s="94"/>
      <c r="CE139" s="92">
        <f ca="1">'Product Codes'!G132</f>
        <v>1</v>
      </c>
      <c r="CF139" s="73"/>
      <c r="CG139" s="73"/>
      <c r="CH139" s="73"/>
      <c r="CI139" s="132"/>
      <c r="CJ139" s="132"/>
      <c r="CK139" s="132"/>
      <c r="CL139" s="132"/>
      <c r="CM139" s="132"/>
      <c r="CN139" s="132"/>
      <c r="CO139" s="132"/>
      <c r="CP139" s="132"/>
      <c r="CQ139" s="132"/>
      <c r="CR139" s="132"/>
      <c r="CS139" s="132"/>
      <c r="CT139" s="132"/>
      <c r="CU139" s="132"/>
      <c r="CV139" s="132"/>
      <c r="CW139" s="132"/>
      <c r="CX139" s="132"/>
      <c r="CY139" s="132"/>
      <c r="CZ139" s="132"/>
      <c r="DA139" s="132"/>
      <c r="DB139" s="132"/>
      <c r="DC139" s="132"/>
      <c r="DD139" s="132"/>
      <c r="DE139" s="132"/>
      <c r="DF139" s="132"/>
      <c r="DG139" s="132"/>
      <c r="DH139" s="132"/>
      <c r="DI139" s="132"/>
      <c r="DJ139" s="132"/>
      <c r="DK139" s="132"/>
      <c r="DL139" s="132"/>
      <c r="DM139" s="132"/>
      <c r="DN139" s="132"/>
      <c r="DO139" s="132"/>
      <c r="DP139" s="132"/>
      <c r="DQ139" s="132"/>
      <c r="DR139" s="132"/>
      <c r="DS139" s="132"/>
      <c r="DT139" s="132"/>
      <c r="DU139" s="132"/>
      <c r="DV139" s="132"/>
      <c r="DW139" s="132"/>
      <c r="DX139" s="132"/>
      <c r="DY139" s="132"/>
      <c r="DZ139" s="132"/>
      <c r="EA139" s="132"/>
      <c r="EB139" s="132"/>
      <c r="EC139" s="132"/>
      <c r="ED139" s="132"/>
      <c r="EE139" s="132"/>
      <c r="EF139" s="132"/>
      <c r="EG139" s="132"/>
      <c r="EH139" s="132"/>
      <c r="EI139" s="132"/>
      <c r="EJ139" s="132"/>
      <c r="EK139" s="132"/>
      <c r="EL139" s="132"/>
      <c r="EM139" s="132"/>
      <c r="EN139" s="132"/>
      <c r="EO139" s="132"/>
      <c r="EP139" s="132"/>
      <c r="EQ139" s="132"/>
      <c r="ER139" s="132"/>
      <c r="ES139" s="132"/>
      <c r="ET139" s="132"/>
      <c r="EU139" s="132"/>
      <c r="EV139" s="132"/>
      <c r="EW139" s="132"/>
      <c r="EX139" s="132"/>
      <c r="EY139" s="132"/>
      <c r="EZ139" s="132"/>
      <c r="FA139" s="132"/>
      <c r="FB139" s="132"/>
      <c r="FC139" s="132"/>
      <c r="FD139" s="132"/>
      <c r="FE139" s="132"/>
      <c r="FF139" s="132"/>
      <c r="FG139" s="132"/>
      <c r="FH139" s="132"/>
      <c r="FI139" s="132"/>
      <c r="FJ139" s="132"/>
      <c r="FK139" s="132"/>
      <c r="FL139" s="132"/>
      <c r="FM139" s="132"/>
      <c r="FN139" s="132"/>
      <c r="FO139" s="132"/>
      <c r="FP139" s="132"/>
      <c r="FQ139" s="132"/>
      <c r="FR139" s="132"/>
      <c r="FS139" s="132"/>
      <c r="FT139" s="132"/>
      <c r="FU139" s="132"/>
      <c r="FV139" s="132"/>
    </row>
    <row r="140" spans="1:178" s="131" customFormat="1" ht="15" hidden="1" customHeight="1" thickBot="1" x14ac:dyDescent="0.3">
      <c r="A140" s="73"/>
      <c r="B140" s="94"/>
      <c r="C140" s="126" t="str">
        <f ca="1">CONCATENATE(SelectionData!D140,N140)</f>
        <v>0</v>
      </c>
      <c r="D140" s="118" t="s">
        <v>50</v>
      </c>
      <c r="E140" s="55" t="str">
        <f t="shared" si="188"/>
        <v>€</v>
      </c>
      <c r="F140" s="126" t="str">
        <f t="shared" ca="1" si="151"/>
        <v/>
      </c>
      <c r="G140" s="209"/>
      <c r="H140" s="209"/>
      <c r="I140" s="126" t="str">
        <f t="shared" si="152"/>
        <v>-</v>
      </c>
      <c r="J140" s="107"/>
      <c r="K140" s="75"/>
      <c r="L140" s="95"/>
      <c r="M140" s="95" t="str">
        <f t="shared" si="191"/>
        <v>-</v>
      </c>
      <c r="N140" s="95" t="str">
        <f>""</f>
        <v/>
      </c>
      <c r="O140" s="95" t="str">
        <f t="shared" si="192"/>
        <v/>
      </c>
      <c r="P140" s="95" t="str">
        <f t="shared" ca="1" si="179"/>
        <v/>
      </c>
      <c r="Q140" s="80" t="str">
        <f t="shared" ca="1" si="180"/>
        <v/>
      </c>
      <c r="R140" s="80" t="str">
        <f t="shared" ca="1" si="189"/>
        <v/>
      </c>
      <c r="S140" s="96" t="str">
        <f t="shared" si="193"/>
        <v/>
      </c>
      <c r="T140" s="97" t="str">
        <f t="shared" si="190"/>
        <v/>
      </c>
      <c r="U140" s="95" t="str">
        <f>""</f>
        <v/>
      </c>
      <c r="V140" s="270"/>
      <c r="W140" s="296"/>
      <c r="X140" s="296"/>
      <c r="Y140" s="298" t="str">
        <f t="shared" ca="1" si="206"/>
        <v/>
      </c>
      <c r="Z140" s="271" t="str">
        <f t="shared" ca="1" si="194"/>
        <v/>
      </c>
      <c r="AA140" s="271" t="str">
        <f t="shared" ca="1" si="195"/>
        <v/>
      </c>
      <c r="AB140" s="271" t="str">
        <f t="shared" ca="1" si="196"/>
        <v/>
      </c>
      <c r="AC140" s="133">
        <f ca="1">SelectionData!C140</f>
        <v>0</v>
      </c>
      <c r="AD140" s="109">
        <f t="shared" ca="1" si="157"/>
        <v>0</v>
      </c>
      <c r="AE140" s="110">
        <f t="shared" ca="1" si="183"/>
        <v>0</v>
      </c>
      <c r="AF140" s="110">
        <f t="shared" ca="1" si="158"/>
        <v>0</v>
      </c>
      <c r="AG140" s="110">
        <f t="shared" ca="1" si="159"/>
        <v>0</v>
      </c>
      <c r="AH140" s="110">
        <f t="shared" ca="1" si="160"/>
        <v>0</v>
      </c>
      <c r="AI140" s="110">
        <f t="shared" ca="1" si="161"/>
        <v>0</v>
      </c>
      <c r="AJ140" s="110">
        <f t="shared" ca="1" si="162"/>
        <v>0</v>
      </c>
      <c r="AK140" s="110">
        <f t="shared" ca="1" si="163"/>
        <v>0</v>
      </c>
      <c r="AL140" s="110">
        <f t="shared" ca="1" si="164"/>
        <v>0</v>
      </c>
      <c r="AM140" s="110">
        <f t="shared" ca="1" si="184"/>
        <v>0</v>
      </c>
      <c r="AN140" s="110">
        <f t="shared" ca="1" si="185"/>
        <v>0</v>
      </c>
      <c r="AO140" s="110">
        <f t="shared" ca="1" si="165"/>
        <v>0</v>
      </c>
      <c r="AP140" s="111">
        <f t="shared" ca="1" si="166"/>
        <v>0</v>
      </c>
      <c r="AQ140" s="111">
        <f t="shared" ca="1" si="186"/>
        <v>0</v>
      </c>
      <c r="AR140" s="112">
        <f t="shared" ca="1" si="187"/>
        <v>0</v>
      </c>
      <c r="AS140" s="25">
        <f ca="1">IF(AND(SUM(AS$7:AS139)=1, SUM($AR140:AR140)=1,OR($AH140=1,$AG140=1)),1,0)</f>
        <v>0</v>
      </c>
      <c r="AT140" s="25">
        <f ca="1">IF(AND(SUM(AT$7:AT139)=1, SUM($AR140:AS140)=1,OR($AH140=1,$AG140=1)),1,0)</f>
        <v>0</v>
      </c>
      <c r="AU140" s="26">
        <f ca="1">IF(AND(SUM(AU$7:AU139)=1, SUM($AR140:AT140)=1,OR($AH140=1,AF140=1),SUM(AZ$7:AZ139)&lt;2),1,0)</f>
        <v>0</v>
      </c>
      <c r="AV140" s="26">
        <f ca="1">IF(AND(SUM(AV$7:AV139)=1, SUM($AR140:AU140)=1,OR($AI140=1,$AJ140=1,$AH140=1,$AF140=1)),1,0)</f>
        <v>0</v>
      </c>
      <c r="AW140" s="26">
        <f ca="1">IF(AND(SUM(AW$7:AW139)=1, SUM($AR140:AV140)=1,OR($AI140=1,$AJ140=1,$AH140=1,$AF140=1)),1,0)</f>
        <v>0</v>
      </c>
      <c r="AX140" s="26">
        <f ca="1">IF(AND(SUM(AX$7:AX139)=1, SUM($AR140:AW140)=1,OR($AI140=1,$AJ140=1,$AH140=1,$AF140=1)),1,0)</f>
        <v>0</v>
      </c>
      <c r="AY140" s="26">
        <f ca="1">IF(AND(SUM(AY$7:AY139)=1, SUM($AR140:AX140)=1,OR($AI140=1,$AJ140=1,$AH140=1,$AF140=1)),1,0)</f>
        <v>0</v>
      </c>
      <c r="AZ140" s="26">
        <f ca="1">IF(AND(SUM(AZ$7:AZ139)=1, SUM($AR140:AY140)=1,SUM(AU$7:AU139)&lt;2,OR(AI140=1,AJ140=1,AF140=1)),1,0)</f>
        <v>0</v>
      </c>
      <c r="BA140" s="26">
        <f ca="1">IF(AND(SUM(BA$7:BA139)=1,OR($AK140=1)),1,0)</f>
        <v>0</v>
      </c>
      <c r="BB140" s="26">
        <f ca="1">IF(AND(SUM(BB$7:BB139)=1,OR($AD140=1)),1,0)</f>
        <v>0</v>
      </c>
      <c r="BC140" s="27">
        <f ca="1">IF(SUM($AR140:BB140)=1,1,0)</f>
        <v>0</v>
      </c>
      <c r="BD140" s="277" t="str">
        <f t="shared" ca="1" si="167"/>
        <v/>
      </c>
      <c r="BE140" s="278" t="str">
        <f t="shared" ca="1" si="168"/>
        <v/>
      </c>
      <c r="BF140" s="278" t="str">
        <f t="shared" ca="1" si="169"/>
        <v/>
      </c>
      <c r="BG140" s="278" t="str">
        <f t="shared" ca="1" si="170"/>
        <v/>
      </c>
      <c r="BH140" s="278" t="str">
        <f t="shared" ca="1" si="171"/>
        <v/>
      </c>
      <c r="BI140" s="278" t="str">
        <f t="shared" ca="1" si="172"/>
        <v/>
      </c>
      <c r="BJ140" s="278" t="str">
        <f t="shared" ca="1" si="173"/>
        <v/>
      </c>
      <c r="BK140" s="278" t="str">
        <f t="shared" ca="1" si="174"/>
        <v/>
      </c>
      <c r="BL140" s="278" t="str">
        <f t="shared" ca="1" si="175"/>
        <v/>
      </c>
      <c r="BM140" s="278" t="str">
        <f t="shared" ca="1" si="176"/>
        <v/>
      </c>
      <c r="BN140" s="279" t="str">
        <f t="shared" ca="1" si="177"/>
        <v/>
      </c>
      <c r="BO140" s="284" t="str">
        <f t="shared" ca="1" si="197"/>
        <v/>
      </c>
      <c r="BP140" s="167" t="str">
        <f t="shared" ca="1" si="198"/>
        <v/>
      </c>
      <c r="BQ140" s="167" t="str">
        <f t="shared" ca="1" si="199"/>
        <v/>
      </c>
      <c r="BR140" s="167" t="str">
        <f t="shared" ca="1" si="200"/>
        <v/>
      </c>
      <c r="BS140" s="167" t="str">
        <f t="shared" ca="1" si="201"/>
        <v/>
      </c>
      <c r="BT140" s="167" t="str">
        <f t="shared" ca="1" si="202"/>
        <v/>
      </c>
      <c r="BU140" s="167" t="str">
        <f t="shared" ca="1" si="203"/>
        <v/>
      </c>
      <c r="BV140" s="167" t="str">
        <f t="shared" ca="1" si="204"/>
        <v/>
      </c>
      <c r="BW140" s="32" t="str">
        <f t="shared" ca="1" si="205"/>
        <v/>
      </c>
      <c r="BX140" s="130"/>
      <c r="BY140" s="73"/>
      <c r="BZ140" s="73" t="str">
        <f t="shared" ca="1" si="153"/>
        <v/>
      </c>
      <c r="CA140" s="252" t="str">
        <f t="shared" ca="1" si="154"/>
        <v/>
      </c>
      <c r="CB140" s="252" t="str">
        <f t="shared" ca="1" si="155"/>
        <v/>
      </c>
      <c r="CC140" s="252" t="str">
        <f t="shared" ca="1" si="156"/>
        <v/>
      </c>
      <c r="CD140" s="94"/>
      <c r="CE140" s="92">
        <f ca="1">'Product Codes'!G133</f>
        <v>0</v>
      </c>
      <c r="CF140" s="73"/>
      <c r="CG140" s="73"/>
      <c r="CH140" s="73"/>
      <c r="CI140" s="132"/>
      <c r="CJ140" s="132"/>
      <c r="CK140" s="132"/>
      <c r="CL140" s="132"/>
      <c r="CM140" s="132"/>
      <c r="CN140" s="132"/>
      <c r="CO140" s="132"/>
      <c r="CP140" s="132"/>
      <c r="CQ140" s="132"/>
      <c r="CR140" s="132"/>
      <c r="CS140" s="132"/>
      <c r="CT140" s="132"/>
      <c r="CU140" s="132"/>
      <c r="CV140" s="132"/>
      <c r="CW140" s="132"/>
      <c r="CX140" s="132"/>
      <c r="CY140" s="132"/>
      <c r="CZ140" s="132"/>
      <c r="DA140" s="132"/>
      <c r="DB140" s="132"/>
      <c r="DC140" s="132"/>
      <c r="DD140" s="132"/>
      <c r="DE140" s="132"/>
      <c r="DF140" s="132"/>
      <c r="DG140" s="132"/>
      <c r="DH140" s="132"/>
      <c r="DI140" s="132"/>
      <c r="DJ140" s="132"/>
      <c r="DK140" s="132"/>
      <c r="DL140" s="132"/>
      <c r="DM140" s="132"/>
      <c r="DN140" s="132"/>
      <c r="DO140" s="132"/>
      <c r="DP140" s="132"/>
      <c r="DQ140" s="132"/>
      <c r="DR140" s="132"/>
      <c r="DS140" s="132"/>
      <c r="DT140" s="132"/>
      <c r="DU140" s="132"/>
      <c r="DV140" s="132"/>
      <c r="DW140" s="132"/>
      <c r="DX140" s="132"/>
      <c r="DY140" s="132"/>
      <c r="DZ140" s="132"/>
      <c r="EA140" s="132"/>
      <c r="EB140" s="132"/>
      <c r="EC140" s="132"/>
      <c r="ED140" s="132"/>
      <c r="EE140" s="132"/>
      <c r="EF140" s="132"/>
      <c r="EG140" s="132"/>
      <c r="EH140" s="132"/>
      <c r="EI140" s="132"/>
      <c r="EJ140" s="132"/>
      <c r="EK140" s="132"/>
      <c r="EL140" s="132"/>
      <c r="EM140" s="132"/>
      <c r="EN140" s="132"/>
      <c r="EO140" s="132"/>
      <c r="EP140" s="132"/>
      <c r="EQ140" s="132"/>
      <c r="ER140" s="132"/>
      <c r="ES140" s="132"/>
      <c r="ET140" s="132"/>
      <c r="EU140" s="132"/>
      <c r="EV140" s="132"/>
      <c r="EW140" s="132"/>
      <c r="EX140" s="132"/>
      <c r="EY140" s="132"/>
      <c r="EZ140" s="132"/>
      <c r="FA140" s="132"/>
      <c r="FB140" s="132"/>
      <c r="FC140" s="132"/>
      <c r="FD140" s="132"/>
      <c r="FE140" s="132"/>
      <c r="FF140" s="132"/>
      <c r="FG140" s="132"/>
      <c r="FH140" s="132"/>
      <c r="FI140" s="132"/>
      <c r="FJ140" s="132"/>
      <c r="FK140" s="132"/>
      <c r="FL140" s="132"/>
      <c r="FM140" s="132"/>
      <c r="FN140" s="132"/>
      <c r="FO140" s="132"/>
      <c r="FP140" s="132"/>
      <c r="FQ140" s="132"/>
      <c r="FR140" s="132"/>
      <c r="FS140" s="132"/>
      <c r="FT140" s="132"/>
      <c r="FU140" s="132"/>
      <c r="FV140" s="132"/>
    </row>
    <row r="141" spans="1:178" s="132" customFormat="1" ht="15" customHeight="1" thickBot="1" x14ac:dyDescent="0.3">
      <c r="A141" s="73"/>
      <c r="B141" s="73"/>
      <c r="D141" s="134"/>
      <c r="E141" s="135"/>
      <c r="F141" s="75"/>
      <c r="G141" s="75"/>
      <c r="H141" s="75"/>
      <c r="I141" s="75"/>
      <c r="J141" s="107"/>
      <c r="K141" s="75"/>
      <c r="L141" s="136"/>
      <c r="M141" s="136"/>
      <c r="N141" s="136"/>
      <c r="O141" s="136"/>
      <c r="P141" s="136"/>
      <c r="Q141" s="136"/>
      <c r="R141" s="136"/>
      <c r="S141" s="96"/>
      <c r="T141" s="136"/>
      <c r="U141" s="95" t="str">
        <f>""</f>
        <v/>
      </c>
      <c r="V141" s="136"/>
      <c r="W141" s="136"/>
      <c r="X141" s="136"/>
      <c r="Y141" s="136"/>
      <c r="Z141" s="136"/>
      <c r="AA141" s="136"/>
      <c r="AB141" s="136"/>
      <c r="AC141" s="137"/>
      <c r="AD141" s="138">
        <f t="shared" ref="AD141:AK141" ca="1" si="207">SUM(AD7:AD140)</f>
        <v>0</v>
      </c>
      <c r="AE141" s="138">
        <f t="shared" ca="1" si="207"/>
        <v>0</v>
      </c>
      <c r="AF141" s="138">
        <f t="shared" ca="1" si="207"/>
        <v>0</v>
      </c>
      <c r="AG141" s="138">
        <f t="shared" ca="1" si="207"/>
        <v>0</v>
      </c>
      <c r="AH141" s="138">
        <f t="shared" ca="1" si="207"/>
        <v>0</v>
      </c>
      <c r="AI141" s="138">
        <f t="shared" ca="1" si="207"/>
        <v>0</v>
      </c>
      <c r="AJ141" s="138">
        <f t="shared" ca="1" si="207"/>
        <v>0</v>
      </c>
      <c r="AK141" s="138">
        <f t="shared" ca="1" si="207"/>
        <v>0</v>
      </c>
      <c r="AL141" s="138">
        <f ca="1">SUM(AF141,AH141:AJ141)</f>
        <v>0</v>
      </c>
      <c r="AM141" s="138">
        <f ca="1">SUM(AM9:AM140)</f>
        <v>0</v>
      </c>
      <c r="AN141" s="138">
        <f ca="1">SUM(AN9:AN140)</f>
        <v>0</v>
      </c>
      <c r="AO141" s="138">
        <f ca="1">SUM(AO9:AO140)</f>
        <v>0</v>
      </c>
      <c r="AP141" s="139">
        <f ca="1">SUM(AP9:AP140)</f>
        <v>0</v>
      </c>
      <c r="AQ141" s="130">
        <f ca="1">SUM(AQ9:AQ140)</f>
        <v>0</v>
      </c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 t="str">
        <f>IF(BC141&gt;0,BC$6,"")</f>
        <v/>
      </c>
      <c r="BO141" s="29"/>
      <c r="BP141" s="29"/>
      <c r="BQ141" s="29"/>
      <c r="BR141" s="29"/>
      <c r="BS141" s="29"/>
      <c r="BT141" s="29"/>
      <c r="BU141" s="29"/>
      <c r="BV141" s="29"/>
      <c r="BW141" s="130"/>
      <c r="BX141" s="130"/>
      <c r="BY141" s="73"/>
      <c r="CA141" s="253"/>
      <c r="CB141" s="253"/>
      <c r="CC141" s="253"/>
      <c r="CE141" s="92">
        <f ca="1">'Product Codes'!G134</f>
        <v>0</v>
      </c>
      <c r="CF141" s="73"/>
      <c r="CG141" s="73"/>
      <c r="CH141" s="73"/>
    </row>
    <row r="142" spans="1:178" s="132" customFormat="1" ht="15" customHeight="1" x14ac:dyDescent="0.25">
      <c r="A142" s="73"/>
      <c r="B142" s="73"/>
      <c r="D142" s="134"/>
      <c r="F142" s="75"/>
      <c r="G142" s="75"/>
      <c r="H142" s="75"/>
      <c r="I142" s="75"/>
      <c r="J142" s="107"/>
      <c r="K142" s="75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40" t="s">
        <v>59</v>
      </c>
      <c r="AD142" s="140" t="s">
        <v>110</v>
      </c>
      <c r="AE142" s="140" t="s">
        <v>106</v>
      </c>
      <c r="AF142" s="141" t="s">
        <v>104</v>
      </c>
      <c r="AG142" s="141" t="s">
        <v>105</v>
      </c>
      <c r="AH142" s="141" t="s">
        <v>103</v>
      </c>
      <c r="AI142" s="140" t="s">
        <v>24</v>
      </c>
      <c r="AJ142" s="140" t="s">
        <v>26</v>
      </c>
      <c r="AK142" s="142" t="s">
        <v>25</v>
      </c>
      <c r="AL142" s="143" t="s">
        <v>28</v>
      </c>
      <c r="AM142" s="110" t="s">
        <v>160</v>
      </c>
      <c r="AN142" s="110" t="s">
        <v>161</v>
      </c>
      <c r="AO142" s="144" t="s">
        <v>61</v>
      </c>
      <c r="AP142" s="142" t="s">
        <v>38</v>
      </c>
      <c r="AQ142" s="130" t="s">
        <v>114</v>
      </c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130"/>
      <c r="BX142" s="130"/>
      <c r="BY142" s="73"/>
      <c r="CA142" s="253"/>
      <c r="CB142" s="253"/>
      <c r="CC142" s="253"/>
      <c r="CE142" s="92">
        <f ca="1">'Product Codes'!G135</f>
        <v>0</v>
      </c>
      <c r="CF142" s="73"/>
      <c r="CG142" s="73"/>
      <c r="CH142" s="73"/>
    </row>
    <row r="143" spans="1:178" s="132" customFormat="1" ht="15" customHeight="1" thickBot="1" x14ac:dyDescent="0.3">
      <c r="A143" s="73"/>
      <c r="B143" s="73"/>
      <c r="D143" s="134"/>
      <c r="F143" s="75"/>
      <c r="G143" s="75"/>
      <c r="H143" s="75"/>
      <c r="I143" s="75"/>
      <c r="J143" s="107"/>
      <c r="K143" s="75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45"/>
      <c r="AD143" s="145"/>
      <c r="AE143" s="146"/>
      <c r="AF143" s="759" t="s">
        <v>111</v>
      </c>
      <c r="AG143" s="760"/>
      <c r="AH143" s="761"/>
      <c r="AI143" s="147"/>
      <c r="AJ143" s="148"/>
      <c r="AK143" s="146"/>
      <c r="AL143" s="149"/>
      <c r="AM143" s="150"/>
      <c r="AN143" s="150"/>
      <c r="AO143" s="147"/>
      <c r="AP143" s="146"/>
      <c r="AQ143" s="130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130"/>
      <c r="BX143" s="130"/>
      <c r="BY143" s="73"/>
      <c r="CA143" s="253"/>
      <c r="CB143" s="253"/>
      <c r="CC143" s="253"/>
      <c r="CE143" s="92">
        <f ca="1">'Product Codes'!G136</f>
        <v>0</v>
      </c>
      <c r="CF143" s="73"/>
      <c r="CG143" s="73"/>
      <c r="CH143" s="73"/>
    </row>
    <row r="144" spans="1:178" s="132" customFormat="1" ht="15" customHeight="1" x14ac:dyDescent="0.25">
      <c r="A144" s="73"/>
      <c r="B144" s="73"/>
      <c r="D144" s="134"/>
      <c r="F144" s="75"/>
      <c r="G144" s="75"/>
      <c r="H144" s="75"/>
      <c r="I144" s="75"/>
      <c r="J144" s="107"/>
      <c r="K144" s="75"/>
      <c r="L144" s="151"/>
      <c r="M144" s="136"/>
      <c r="N144" s="136"/>
      <c r="O144" s="151" t="s">
        <v>18</v>
      </c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  <c r="AA144" s="152"/>
      <c r="AB144" s="152"/>
      <c r="AC144" s="30">
        <f ca="1">IF(AE141&gt;0,1,0)</f>
        <v>0</v>
      </c>
      <c r="AD144" s="31"/>
      <c r="AE144" s="147"/>
      <c r="AF144" s="140"/>
      <c r="AG144" s="140"/>
      <c r="AH144" s="140"/>
      <c r="AI144" s="148"/>
      <c r="AJ144" s="148"/>
      <c r="AK144" s="146"/>
      <c r="AL144" s="149"/>
      <c r="AM144" s="150"/>
      <c r="AN144" s="150"/>
      <c r="AO144" s="147"/>
      <c r="AP144" s="146"/>
      <c r="AQ144" s="130"/>
      <c r="AR144" s="29"/>
      <c r="AS144" s="130"/>
      <c r="AT144" s="130"/>
      <c r="AU144" s="29"/>
      <c r="AV144" s="29"/>
      <c r="AW144" s="29"/>
      <c r="AX144" s="29"/>
      <c r="AY144" s="29"/>
      <c r="AZ144" s="29"/>
      <c r="BA144" s="29"/>
      <c r="BB144" s="29"/>
      <c r="BC144" s="29"/>
      <c r="BD144" s="130"/>
      <c r="BE144" s="130"/>
      <c r="BF144" s="130"/>
      <c r="BG144" s="130"/>
      <c r="BH144" s="130"/>
      <c r="BI144" s="130"/>
      <c r="BJ144" s="130"/>
      <c r="BK144" s="130"/>
      <c r="BL144" s="130"/>
      <c r="BM144" s="130"/>
      <c r="BN144" s="130"/>
      <c r="BO144" s="130"/>
      <c r="BP144" s="130"/>
      <c r="BQ144" s="130"/>
      <c r="BR144" s="130"/>
      <c r="BS144" s="130"/>
      <c r="BT144" s="130"/>
      <c r="BU144" s="130"/>
      <c r="BV144" s="130"/>
      <c r="BW144" s="130"/>
      <c r="BX144" s="130"/>
      <c r="BY144" s="73"/>
      <c r="CA144" s="253"/>
      <c r="CB144" s="253"/>
      <c r="CC144" s="253"/>
      <c r="CE144" s="92">
        <f ca="1">'Product Codes'!G137</f>
        <v>0</v>
      </c>
      <c r="CF144" s="73"/>
      <c r="CG144" s="73"/>
      <c r="CH144" s="73"/>
    </row>
    <row r="145" spans="1:86" s="132" customFormat="1" ht="15" customHeight="1" x14ac:dyDescent="0.25">
      <c r="A145" s="73"/>
      <c r="B145" s="73"/>
      <c r="D145" s="134"/>
      <c r="F145" s="75"/>
      <c r="G145" s="75"/>
      <c r="H145" s="75"/>
      <c r="I145" s="75"/>
      <c r="J145" s="107"/>
      <c r="K145" s="75"/>
      <c r="L145" s="291"/>
      <c r="M145" s="136"/>
      <c r="N145" s="136"/>
      <c r="O145" s="291" t="s">
        <v>515</v>
      </c>
      <c r="P145" s="166"/>
      <c r="Q145" s="166"/>
      <c r="R145" s="166"/>
      <c r="S145" s="166"/>
      <c r="T145" s="166"/>
      <c r="U145" s="166"/>
      <c r="V145" s="166"/>
      <c r="W145" s="166"/>
      <c r="X145" s="166"/>
      <c r="Y145" s="166"/>
      <c r="Z145" s="166"/>
      <c r="AA145" s="166"/>
      <c r="AB145" s="166"/>
      <c r="AC145" s="292">
        <f>IF(D63="-",0,1)</f>
        <v>0</v>
      </c>
      <c r="AD145" s="31"/>
      <c r="AE145" s="147"/>
      <c r="AF145" s="140"/>
      <c r="AG145" s="140"/>
      <c r="AH145" s="140"/>
      <c r="AI145" s="148"/>
      <c r="AJ145" s="148"/>
      <c r="AK145" s="146"/>
      <c r="AL145" s="149"/>
      <c r="AM145" s="150"/>
      <c r="AN145" s="150"/>
      <c r="AO145" s="147"/>
      <c r="AP145" s="146"/>
      <c r="AQ145" s="130"/>
      <c r="AR145" s="29"/>
      <c r="AS145" s="130"/>
      <c r="AT145" s="130"/>
      <c r="AU145" s="29"/>
      <c r="AV145" s="29"/>
      <c r="AW145" s="29"/>
      <c r="AX145" s="29"/>
      <c r="AY145" s="29"/>
      <c r="AZ145" s="29"/>
      <c r="BA145" s="29"/>
      <c r="BB145" s="29"/>
      <c r="BC145" s="29"/>
      <c r="BD145" s="130"/>
      <c r="BE145" s="130"/>
      <c r="BF145" s="130"/>
      <c r="BG145" s="130"/>
      <c r="BH145" s="130"/>
      <c r="BI145" s="130"/>
      <c r="BJ145" s="130"/>
      <c r="BK145" s="130"/>
      <c r="BL145" s="130"/>
      <c r="BM145" s="130"/>
      <c r="BN145" s="130"/>
      <c r="BO145" s="130"/>
      <c r="BP145" s="130"/>
      <c r="BQ145" s="130"/>
      <c r="BR145" s="130"/>
      <c r="BS145" s="130"/>
      <c r="BT145" s="130"/>
      <c r="BU145" s="130"/>
      <c r="BV145" s="130"/>
      <c r="BW145" s="130"/>
      <c r="BX145" s="130"/>
      <c r="BY145" s="73"/>
      <c r="CA145" s="253"/>
      <c r="CB145" s="253"/>
      <c r="CC145" s="253"/>
      <c r="CE145" s="92"/>
      <c r="CF145" s="73"/>
      <c r="CG145" s="73"/>
      <c r="CH145" s="73"/>
    </row>
    <row r="146" spans="1:86" s="132" customFormat="1" ht="15" customHeight="1" x14ac:dyDescent="0.25">
      <c r="A146" s="73"/>
      <c r="B146" s="73"/>
      <c r="D146" s="134"/>
      <c r="F146" s="75"/>
      <c r="G146" s="75"/>
      <c r="H146" s="75"/>
      <c r="I146" s="75"/>
      <c r="J146" s="107"/>
      <c r="K146" s="75"/>
      <c r="L146" s="153"/>
      <c r="M146" s="136"/>
      <c r="N146" s="136"/>
      <c r="O146" s="153" t="s">
        <v>17</v>
      </c>
      <c r="P146" s="150"/>
      <c r="Q146" s="150"/>
      <c r="R146" s="150"/>
      <c r="S146" s="150"/>
      <c r="T146" s="150"/>
      <c r="U146" s="150"/>
      <c r="V146" s="150"/>
      <c r="W146" s="150"/>
      <c r="X146" s="150"/>
      <c r="Y146" s="150"/>
      <c r="Z146" s="150"/>
      <c r="AA146" s="150"/>
      <c r="AB146" s="150"/>
      <c r="AC146" s="32">
        <f ca="1">IF(SUM(AG141,AH141)&gt;1,1,0)</f>
        <v>0</v>
      </c>
      <c r="AD146" s="33"/>
      <c r="AE146" s="147"/>
      <c r="AF146" s="148"/>
      <c r="AG146" s="148"/>
      <c r="AH146" s="148"/>
      <c r="AI146" s="148"/>
      <c r="AJ146" s="148"/>
      <c r="AK146" s="146"/>
      <c r="AL146" s="149"/>
      <c r="AM146" s="150"/>
      <c r="AN146" s="150"/>
      <c r="AO146" s="147"/>
      <c r="AP146" s="146"/>
      <c r="AQ146" s="130"/>
      <c r="AR146" s="29"/>
      <c r="AS146" s="130"/>
      <c r="AT146" s="130"/>
      <c r="AU146" s="29"/>
      <c r="AV146" s="29"/>
      <c r="AW146" s="29"/>
      <c r="AX146" s="29"/>
      <c r="AY146" s="29"/>
      <c r="AZ146" s="29"/>
      <c r="BA146" s="29"/>
      <c r="BB146" s="29"/>
      <c r="BC146" s="29"/>
      <c r="BD146" s="130"/>
      <c r="BE146" s="130"/>
      <c r="BF146" s="130"/>
      <c r="BG146" s="130"/>
      <c r="BH146" s="130"/>
      <c r="BI146" s="130"/>
      <c r="BJ146" s="130"/>
      <c r="BK146" s="130"/>
      <c r="BL146" s="130"/>
      <c r="BM146" s="130"/>
      <c r="BN146" s="130"/>
      <c r="BO146" s="130"/>
      <c r="BP146" s="130"/>
      <c r="BQ146" s="130"/>
      <c r="BR146" s="130"/>
      <c r="BS146" s="130"/>
      <c r="BT146" s="130"/>
      <c r="BU146" s="130"/>
      <c r="BV146" s="130"/>
      <c r="BW146" s="130"/>
      <c r="BX146" s="130"/>
      <c r="BY146" s="73"/>
      <c r="CA146" s="253"/>
      <c r="CB146" s="253"/>
      <c r="CC146" s="253"/>
      <c r="CE146" s="92">
        <f ca="1">'Product Codes'!G138</f>
        <v>0</v>
      </c>
      <c r="CF146" s="73"/>
      <c r="CG146" s="73"/>
      <c r="CH146" s="73"/>
    </row>
    <row r="147" spans="1:86" s="132" customFormat="1" ht="15" customHeight="1" thickBot="1" x14ac:dyDescent="0.3">
      <c r="A147" s="73"/>
      <c r="B147" s="73"/>
      <c r="D147" s="134"/>
      <c r="F147" s="75"/>
      <c r="G147" s="75"/>
      <c r="H147" s="75"/>
      <c r="I147" s="75"/>
      <c r="J147" s="107"/>
      <c r="K147" s="75"/>
      <c r="L147" s="154"/>
      <c r="M147" s="136"/>
      <c r="N147" s="136"/>
      <c r="O147" s="154" t="s">
        <v>5</v>
      </c>
      <c r="P147" s="155"/>
      <c r="Q147" s="155"/>
      <c r="R147" s="155"/>
      <c r="S147" s="155"/>
      <c r="T147" s="155"/>
      <c r="U147" s="155"/>
      <c r="V147" s="155"/>
      <c r="W147" s="155"/>
      <c r="X147" s="155"/>
      <c r="Y147" s="155"/>
      <c r="Z147" s="155"/>
      <c r="AA147" s="155"/>
      <c r="AB147" s="155"/>
      <c r="AC147" s="34">
        <f ca="1">IF(SUM(AC144:AC146)&gt;0,1,0)</f>
        <v>0</v>
      </c>
      <c r="AD147" s="35"/>
      <c r="AE147" s="156"/>
      <c r="AF147" s="157"/>
      <c r="AG147" s="157">
        <f ca="1">IF($AC147=1,2,0)</f>
        <v>0</v>
      </c>
      <c r="AH147" s="157">
        <f ca="1">IF(AG147-AG141&lt;1,0,AG147-AG141)</f>
        <v>0</v>
      </c>
      <c r="AI147" s="158"/>
      <c r="AJ147" s="158"/>
      <c r="AK147" s="159"/>
      <c r="AL147" s="160"/>
      <c r="AM147" s="161"/>
      <c r="AN147" s="161"/>
      <c r="AO147" s="147"/>
      <c r="AP147" s="146"/>
      <c r="AQ147" s="130"/>
      <c r="AR147" s="162"/>
      <c r="AS147" s="130"/>
      <c r="AT147" s="130"/>
      <c r="AU147" s="29"/>
      <c r="AV147" s="29"/>
      <c r="AW147" s="29"/>
      <c r="AX147" s="29"/>
      <c r="AY147" s="29"/>
      <c r="AZ147" s="29"/>
      <c r="BA147" s="29"/>
      <c r="BB147" s="29"/>
      <c r="BC147" s="29"/>
      <c r="BD147" s="130"/>
      <c r="BE147" s="130"/>
      <c r="BF147" s="130"/>
      <c r="BG147" s="130"/>
      <c r="BH147" s="130"/>
      <c r="BI147" s="130"/>
      <c r="BJ147" s="130"/>
      <c r="BK147" s="130"/>
      <c r="BL147" s="130"/>
      <c r="BM147" s="130"/>
      <c r="BN147" s="130"/>
      <c r="BO147" s="130"/>
      <c r="BP147" s="130"/>
      <c r="BQ147" s="130"/>
      <c r="BR147" s="130"/>
      <c r="BS147" s="130"/>
      <c r="BT147" s="130"/>
      <c r="BU147" s="130"/>
      <c r="BV147" s="130"/>
      <c r="BW147" s="130"/>
      <c r="BX147" s="130"/>
      <c r="BY147" s="73"/>
      <c r="CA147" s="253"/>
      <c r="CB147" s="253"/>
      <c r="CC147" s="253"/>
      <c r="CE147" s="92">
        <f ca="1">'Product Codes'!G139</f>
        <v>0</v>
      </c>
      <c r="CF147" s="73"/>
      <c r="CG147" s="73"/>
      <c r="CH147" s="73"/>
    </row>
    <row r="148" spans="1:86" s="132" customFormat="1" ht="15" customHeight="1" thickBot="1" x14ac:dyDescent="0.3">
      <c r="A148" s="73"/>
      <c r="B148" s="73"/>
      <c r="D148" s="134"/>
      <c r="F148" s="75"/>
      <c r="G148" s="75"/>
      <c r="H148" s="75"/>
      <c r="I148" s="75"/>
      <c r="J148" s="107"/>
      <c r="K148" s="75"/>
      <c r="L148" s="163"/>
      <c r="M148" s="136"/>
      <c r="N148" s="136"/>
      <c r="O148" s="163" t="s">
        <v>107</v>
      </c>
      <c r="P148" s="164"/>
      <c r="Q148" s="164"/>
      <c r="R148" s="164"/>
      <c r="S148" s="164"/>
      <c r="T148" s="164"/>
      <c r="U148" s="164"/>
      <c r="V148" s="164"/>
      <c r="W148" s="164"/>
      <c r="X148" s="164"/>
      <c r="Y148" s="164"/>
      <c r="Z148" s="164"/>
      <c r="AA148" s="164"/>
      <c r="AB148" s="164"/>
      <c r="AC148" s="165"/>
      <c r="AD148" s="166"/>
      <c r="AE148" s="144"/>
      <c r="AF148" s="140">
        <f ca="1">AF141</f>
        <v>0</v>
      </c>
      <c r="AG148" s="167">
        <f ca="1">IF(AG141-AG147&lt;1,0,AG141-AG147)</f>
        <v>0</v>
      </c>
      <c r="AH148" s="167">
        <f ca="1">IF(AH141-AH147&lt;1,0,AH141-AH147)</f>
        <v>0</v>
      </c>
      <c r="AI148" s="140"/>
      <c r="AJ148" s="140"/>
      <c r="AK148" s="142">
        <f ca="1">AK141</f>
        <v>0</v>
      </c>
      <c r="AL148" s="138">
        <f ca="1">AL141-(AH141-AH148)</f>
        <v>0</v>
      </c>
      <c r="AM148" s="168"/>
      <c r="AN148" s="168"/>
      <c r="AO148" s="147"/>
      <c r="AP148" s="146"/>
      <c r="AQ148" s="130"/>
      <c r="AR148" s="29"/>
      <c r="AS148" s="130"/>
      <c r="AT148" s="130"/>
      <c r="AU148" s="29"/>
      <c r="AV148" s="29"/>
      <c r="AW148" s="29"/>
      <c r="AX148" s="29"/>
      <c r="AY148" s="29"/>
      <c r="AZ148" s="29"/>
      <c r="BA148" s="29"/>
      <c r="BB148" s="29"/>
      <c r="BC148" s="29"/>
      <c r="BD148" s="130"/>
      <c r="BE148" s="130"/>
      <c r="BF148" s="130"/>
      <c r="BG148" s="130"/>
      <c r="BH148" s="130"/>
      <c r="BI148" s="130"/>
      <c r="BJ148" s="130"/>
      <c r="BK148" s="130"/>
      <c r="BL148" s="130"/>
      <c r="BM148" s="130"/>
      <c r="BN148" s="130"/>
      <c r="BO148" s="130"/>
      <c r="BP148" s="130"/>
      <c r="BQ148" s="130"/>
      <c r="BR148" s="130"/>
      <c r="BS148" s="130"/>
      <c r="BT148" s="130"/>
      <c r="BU148" s="130"/>
      <c r="BV148" s="130"/>
      <c r="BW148" s="130"/>
      <c r="BX148" s="130"/>
      <c r="BY148" s="73"/>
      <c r="CA148" s="253"/>
      <c r="CB148" s="253"/>
      <c r="CC148" s="253"/>
      <c r="CE148" s="92">
        <f ca="1">'Product Codes'!G140</f>
        <v>0</v>
      </c>
      <c r="CF148" s="73"/>
      <c r="CG148" s="73"/>
      <c r="CH148" s="73"/>
    </row>
    <row r="149" spans="1:86" s="132" customFormat="1" ht="15" customHeight="1" x14ac:dyDescent="0.25">
      <c r="A149" s="73"/>
      <c r="B149" s="73"/>
      <c r="D149" s="134"/>
      <c r="F149" s="75"/>
      <c r="G149" s="75"/>
      <c r="H149" s="75"/>
      <c r="I149" s="75"/>
      <c r="J149" s="107"/>
      <c r="K149" s="75"/>
      <c r="L149" s="153"/>
      <c r="M149" s="136"/>
      <c r="N149" s="136"/>
      <c r="O149" s="153" t="s">
        <v>20</v>
      </c>
      <c r="P149" s="150"/>
      <c r="Q149" s="150"/>
      <c r="R149" s="150"/>
      <c r="S149" s="150"/>
      <c r="T149" s="150"/>
      <c r="U149" s="150"/>
      <c r="V149" s="150"/>
      <c r="W149" s="150"/>
      <c r="X149" s="150"/>
      <c r="Y149" s="150"/>
      <c r="Z149" s="150"/>
      <c r="AA149" s="150"/>
      <c r="AB149" s="150"/>
      <c r="AC149" s="165">
        <f ca="1">IF(AD141&gt;0,1,0)</f>
        <v>0</v>
      </c>
      <c r="AD149" s="150"/>
      <c r="AE149" s="147"/>
      <c r="AF149" s="148"/>
      <c r="AG149" s="148"/>
      <c r="AH149" s="148"/>
      <c r="AI149" s="148"/>
      <c r="AJ149" s="148"/>
      <c r="AK149" s="146"/>
      <c r="AL149" s="149"/>
      <c r="AM149" s="150"/>
      <c r="AN149" s="150"/>
      <c r="AO149" s="147"/>
      <c r="AP149" s="146"/>
      <c r="AQ149" s="130"/>
      <c r="AR149" s="29"/>
      <c r="AS149" s="130"/>
      <c r="AT149" s="130"/>
      <c r="AU149" s="29"/>
      <c r="AV149" s="29"/>
      <c r="AW149" s="29"/>
      <c r="AX149" s="29"/>
      <c r="AY149" s="29"/>
      <c r="AZ149" s="29"/>
      <c r="BA149" s="29"/>
      <c r="BB149" s="29"/>
      <c r="BC149" s="29"/>
      <c r="BD149" s="130"/>
      <c r="BE149" s="130"/>
      <c r="BF149" s="130"/>
      <c r="BG149" s="130"/>
      <c r="BH149" s="130"/>
      <c r="BI149" s="130"/>
      <c r="BJ149" s="130"/>
      <c r="BK149" s="130"/>
      <c r="BL149" s="130"/>
      <c r="BM149" s="130"/>
      <c r="BN149" s="130"/>
      <c r="BO149" s="130"/>
      <c r="BP149" s="130"/>
      <c r="BQ149" s="130"/>
      <c r="BR149" s="130"/>
      <c r="BS149" s="130"/>
      <c r="BT149" s="130"/>
      <c r="BU149" s="130"/>
      <c r="BV149" s="130"/>
      <c r="BW149" s="130"/>
      <c r="BX149" s="130"/>
      <c r="BY149" s="73"/>
      <c r="CA149" s="253"/>
      <c r="CB149" s="253"/>
      <c r="CC149" s="253"/>
      <c r="CE149" s="92" t="e">
        <f>'Product Codes'!G254</f>
        <v>#REF!</v>
      </c>
      <c r="CF149" s="73"/>
      <c r="CG149" s="73"/>
      <c r="CH149" s="73"/>
    </row>
    <row r="150" spans="1:86" s="132" customFormat="1" ht="15" customHeight="1" x14ac:dyDescent="0.25">
      <c r="A150" s="73"/>
      <c r="B150" s="73"/>
      <c r="D150" s="134"/>
      <c r="F150" s="75"/>
      <c r="G150" s="75"/>
      <c r="H150" s="75"/>
      <c r="I150" s="75"/>
      <c r="J150" s="107"/>
      <c r="K150" s="75"/>
      <c r="L150" s="153"/>
      <c r="M150" s="136"/>
      <c r="N150" s="136"/>
      <c r="O150" s="153" t="s">
        <v>21</v>
      </c>
      <c r="P150" s="150"/>
      <c r="Q150" s="150"/>
      <c r="R150" s="150"/>
      <c r="S150" s="150"/>
      <c r="T150" s="150"/>
      <c r="U150" s="150"/>
      <c r="V150" s="150"/>
      <c r="W150" s="150"/>
      <c r="X150" s="150"/>
      <c r="Y150" s="150"/>
      <c r="Z150" s="150"/>
      <c r="AA150" s="150"/>
      <c r="AB150" s="150"/>
      <c r="AC150" s="165">
        <f ca="1">IF(AL148&gt;2,1,0)</f>
        <v>0</v>
      </c>
      <c r="AD150" s="150"/>
      <c r="AE150" s="147"/>
      <c r="AF150" s="148"/>
      <c r="AG150" s="148"/>
      <c r="AH150" s="148"/>
      <c r="AI150" s="148"/>
      <c r="AJ150" s="148"/>
      <c r="AK150" s="146"/>
      <c r="AL150" s="149"/>
      <c r="AM150" s="150"/>
      <c r="AN150" s="150"/>
      <c r="AO150" s="147"/>
      <c r="AP150" s="146"/>
      <c r="AQ150" s="130"/>
      <c r="AR150" s="29"/>
      <c r="AS150" s="130"/>
      <c r="AT150" s="130"/>
      <c r="AU150" s="29"/>
      <c r="AV150" s="29"/>
      <c r="AW150" s="29"/>
      <c r="AX150" s="29"/>
      <c r="AY150" s="29"/>
      <c r="AZ150" s="29"/>
      <c r="BA150" s="29"/>
      <c r="BB150" s="29"/>
      <c r="BC150" s="29"/>
      <c r="BD150" s="130"/>
      <c r="BE150" s="130"/>
      <c r="BF150" s="130"/>
      <c r="BG150" s="130"/>
      <c r="BH150" s="130"/>
      <c r="BI150" s="130"/>
      <c r="BJ150" s="130"/>
      <c r="BK150" s="130"/>
      <c r="BL150" s="130"/>
      <c r="BM150" s="130"/>
      <c r="BN150" s="130"/>
      <c r="BO150" s="130"/>
      <c r="BP150" s="130"/>
      <c r="BQ150" s="130"/>
      <c r="BR150" s="130"/>
      <c r="BS150" s="130"/>
      <c r="BT150" s="130"/>
      <c r="BU150" s="130"/>
      <c r="BV150" s="130"/>
      <c r="BW150" s="130"/>
      <c r="BX150" s="130"/>
      <c r="BY150" s="73"/>
      <c r="CA150" s="253"/>
      <c r="CB150" s="253"/>
      <c r="CC150" s="253"/>
      <c r="CE150" s="92" t="e">
        <f>'Product Codes'!G255</f>
        <v>#REF!</v>
      </c>
      <c r="CF150" s="73"/>
      <c r="CG150" s="73"/>
      <c r="CH150" s="73"/>
    </row>
    <row r="151" spans="1:86" s="132" customFormat="1" ht="15" customHeight="1" x14ac:dyDescent="0.25">
      <c r="A151" s="73"/>
      <c r="B151" s="73"/>
      <c r="D151" s="134"/>
      <c r="F151" s="75"/>
      <c r="G151" s="75"/>
      <c r="H151" s="75"/>
      <c r="I151" s="75"/>
      <c r="J151" s="107"/>
      <c r="K151" s="75"/>
      <c r="L151" s="153"/>
      <c r="M151" s="136"/>
      <c r="N151" s="136"/>
      <c r="O151" s="153" t="s">
        <v>22</v>
      </c>
      <c r="P151" s="150"/>
      <c r="Q151" s="150"/>
      <c r="R151" s="150"/>
      <c r="S151" s="150"/>
      <c r="T151" s="150"/>
      <c r="U151" s="150"/>
      <c r="V151" s="150"/>
      <c r="W151" s="150"/>
      <c r="X151" s="150"/>
      <c r="Y151" s="150"/>
      <c r="Z151" s="150"/>
      <c r="AA151" s="150"/>
      <c r="AB151" s="150"/>
      <c r="AC151" s="165">
        <f ca="1">IF(AK148&gt;0,1,0)</f>
        <v>0</v>
      </c>
      <c r="AD151" s="150"/>
      <c r="AE151" s="147"/>
      <c r="AF151" s="148"/>
      <c r="AG151" s="148"/>
      <c r="AH151" s="148"/>
      <c r="AI151" s="148"/>
      <c r="AJ151" s="148"/>
      <c r="AK151" s="146"/>
      <c r="AL151" s="149"/>
      <c r="AM151" s="150"/>
      <c r="AN151" s="150"/>
      <c r="AO151" s="147"/>
      <c r="AP151" s="146"/>
      <c r="AQ151" s="130"/>
      <c r="AR151" s="29"/>
      <c r="AS151" s="130"/>
      <c r="AT151" s="130"/>
      <c r="AU151" s="29"/>
      <c r="AV151" s="29"/>
      <c r="AW151" s="29"/>
      <c r="AX151" s="29"/>
      <c r="AY151" s="29"/>
      <c r="AZ151" s="29"/>
      <c r="BA151" s="29"/>
      <c r="BB151" s="29"/>
      <c r="BC151" s="29"/>
      <c r="BD151" s="130"/>
      <c r="BE151" s="130"/>
      <c r="BF151" s="130"/>
      <c r="BG151" s="130"/>
      <c r="BH151" s="130"/>
      <c r="BI151" s="130"/>
      <c r="BJ151" s="130"/>
      <c r="BK151" s="130"/>
      <c r="BL151" s="130"/>
      <c r="BM151" s="130"/>
      <c r="BN151" s="130"/>
      <c r="BO151" s="130"/>
      <c r="BP151" s="130"/>
      <c r="BQ151" s="130"/>
      <c r="BR151" s="130"/>
      <c r="BS151" s="130"/>
      <c r="BT151" s="130"/>
      <c r="BU151" s="130"/>
      <c r="BV151" s="130"/>
      <c r="BW151" s="130"/>
      <c r="BX151" s="130"/>
      <c r="BY151" s="73"/>
      <c r="CA151" s="253"/>
      <c r="CB151" s="253"/>
      <c r="CC151" s="253"/>
      <c r="CE151" s="92" t="e">
        <f>'Product Codes'!G256</f>
        <v>#REF!</v>
      </c>
      <c r="CF151" s="73"/>
      <c r="CG151" s="73"/>
      <c r="CH151" s="73"/>
    </row>
    <row r="152" spans="1:86" s="132" customFormat="1" ht="15" customHeight="1" x14ac:dyDescent="0.25">
      <c r="A152" s="73"/>
      <c r="B152" s="73"/>
      <c r="D152" s="134"/>
      <c r="F152" s="75"/>
      <c r="G152" s="75"/>
      <c r="H152" s="75"/>
      <c r="I152" s="75"/>
      <c r="J152" s="107"/>
      <c r="K152" s="75"/>
      <c r="L152" s="154"/>
      <c r="M152" s="136"/>
      <c r="N152" s="136"/>
      <c r="O152" s="154" t="s">
        <v>19</v>
      </c>
      <c r="P152" s="155"/>
      <c r="Q152" s="155"/>
      <c r="R152" s="155"/>
      <c r="S152" s="155"/>
      <c r="T152" s="155"/>
      <c r="U152" s="155"/>
      <c r="V152" s="155"/>
      <c r="W152" s="155"/>
      <c r="X152" s="155"/>
      <c r="Y152" s="155"/>
      <c r="Z152" s="155"/>
      <c r="AA152" s="155"/>
      <c r="AB152" s="155"/>
      <c r="AC152" s="34">
        <f ca="1">IF(SUM(AC149:AC151)&gt;0,1,0)</f>
        <v>0</v>
      </c>
      <c r="AD152" s="150"/>
      <c r="AE152" s="155"/>
      <c r="AF152" s="169"/>
      <c r="AG152" s="169"/>
      <c r="AH152" s="148"/>
      <c r="AI152" s="148"/>
      <c r="AJ152" s="148"/>
      <c r="AK152" s="146"/>
      <c r="AL152" s="149"/>
      <c r="AM152" s="150"/>
      <c r="AN152" s="150"/>
      <c r="AO152" s="147"/>
      <c r="AP152" s="146"/>
      <c r="AQ152" s="130"/>
      <c r="AR152" s="29"/>
      <c r="AS152" s="130"/>
      <c r="AT152" s="130"/>
      <c r="AU152" s="29"/>
      <c r="AV152" s="29"/>
      <c r="AW152" s="29"/>
      <c r="AX152" s="29"/>
      <c r="AY152" s="29"/>
      <c r="AZ152" s="29"/>
      <c r="BA152" s="29"/>
      <c r="BB152" s="29"/>
      <c r="BC152" s="29"/>
      <c r="BD152" s="130"/>
      <c r="BE152" s="130"/>
      <c r="BF152" s="130"/>
      <c r="BG152" s="130"/>
      <c r="BH152" s="130"/>
      <c r="BI152" s="130"/>
      <c r="BJ152" s="130"/>
      <c r="BK152" s="130"/>
      <c r="BL152" s="130"/>
      <c r="BM152" s="130"/>
      <c r="BN152" s="130"/>
      <c r="BO152" s="130"/>
      <c r="BP152" s="130"/>
      <c r="BQ152" s="130"/>
      <c r="BR152" s="130"/>
      <c r="BS152" s="130"/>
      <c r="BT152" s="130"/>
      <c r="BU152" s="130"/>
      <c r="BV152" s="130"/>
      <c r="BW152" s="130"/>
      <c r="BX152" s="130"/>
      <c r="BY152" s="73"/>
      <c r="CA152" s="253"/>
      <c r="CB152" s="253"/>
      <c r="CC152" s="253"/>
      <c r="CE152" s="92" t="e">
        <f>'Product Codes'!G257</f>
        <v>#REF!</v>
      </c>
      <c r="CF152" s="73"/>
      <c r="CG152" s="73"/>
      <c r="CH152" s="73"/>
    </row>
    <row r="153" spans="1:86" s="132" customFormat="1" ht="15" customHeight="1" x14ac:dyDescent="0.25">
      <c r="A153" s="73"/>
      <c r="B153" s="73"/>
      <c r="D153" s="134"/>
      <c r="F153" s="75"/>
      <c r="G153" s="75"/>
      <c r="H153" s="75"/>
      <c r="I153" s="75"/>
      <c r="J153" s="107"/>
      <c r="K153" s="75"/>
      <c r="L153" s="153"/>
      <c r="M153" s="136"/>
      <c r="N153" s="136"/>
      <c r="O153" s="153" t="s">
        <v>31</v>
      </c>
      <c r="P153" s="150"/>
      <c r="Q153" s="150"/>
      <c r="R153" s="150"/>
      <c r="S153" s="150"/>
      <c r="T153" s="150"/>
      <c r="U153" s="150"/>
      <c r="V153" s="150"/>
      <c r="W153" s="150"/>
      <c r="X153" s="150"/>
      <c r="Y153" s="150"/>
      <c r="Z153" s="150"/>
      <c r="AA153" s="150"/>
      <c r="AB153" s="150"/>
      <c r="AC153" s="165">
        <f ca="1">IF(AD141&gt;0,1,0)</f>
        <v>0</v>
      </c>
      <c r="AD153" s="150"/>
      <c r="AE153" s="147"/>
      <c r="AF153" s="148"/>
      <c r="AG153" s="148"/>
      <c r="AH153" s="148"/>
      <c r="AI153" s="148"/>
      <c r="AJ153" s="148"/>
      <c r="AK153" s="146"/>
      <c r="AL153" s="149"/>
      <c r="AM153" s="150"/>
      <c r="AN153" s="150"/>
      <c r="AO153" s="147"/>
      <c r="AP153" s="146"/>
      <c r="AQ153" s="130"/>
      <c r="AR153" s="29"/>
      <c r="AS153" s="130"/>
      <c r="AT153" s="130"/>
      <c r="AU153" s="29"/>
      <c r="AV153" s="29"/>
      <c r="AW153" s="29"/>
      <c r="AX153" s="29"/>
      <c r="AY153" s="29"/>
      <c r="AZ153" s="29"/>
      <c r="BA153" s="29"/>
      <c r="BB153" s="29"/>
      <c r="BC153" s="29"/>
      <c r="BD153" s="130"/>
      <c r="BE153" s="130"/>
      <c r="BF153" s="130"/>
      <c r="BG153" s="130"/>
      <c r="BH153" s="130"/>
      <c r="BI153" s="130"/>
      <c r="BJ153" s="130"/>
      <c r="BK153" s="130"/>
      <c r="BL153" s="130"/>
      <c r="BM153" s="130"/>
      <c r="BN153" s="130"/>
      <c r="BO153" s="130"/>
      <c r="BP153" s="130"/>
      <c r="BQ153" s="130"/>
      <c r="BR153" s="130"/>
      <c r="BS153" s="130"/>
      <c r="BT153" s="130"/>
      <c r="BU153" s="130"/>
      <c r="BV153" s="130"/>
      <c r="BW153" s="130"/>
      <c r="BX153" s="130"/>
      <c r="BY153" s="73"/>
      <c r="CA153" s="253"/>
      <c r="CB153" s="253"/>
      <c r="CC153" s="253"/>
      <c r="CE153" s="92" t="e">
        <f>'Product Codes'!G258</f>
        <v>#REF!</v>
      </c>
      <c r="CF153" s="73"/>
      <c r="CG153" s="73"/>
      <c r="CH153" s="73"/>
    </row>
    <row r="154" spans="1:86" s="93" customFormat="1" ht="15" customHeight="1" x14ac:dyDescent="0.25">
      <c r="A154" s="94"/>
      <c r="B154" s="94"/>
      <c r="D154" s="170"/>
      <c r="F154" s="115"/>
      <c r="G154" s="115"/>
      <c r="H154" s="115"/>
      <c r="I154" s="115"/>
      <c r="J154" s="104"/>
      <c r="K154" s="115"/>
      <c r="L154" s="172"/>
      <c r="M154" s="171"/>
      <c r="N154" s="171"/>
      <c r="O154" s="172" t="s">
        <v>37</v>
      </c>
      <c r="P154" s="173"/>
      <c r="Q154" s="173"/>
      <c r="R154" s="173"/>
      <c r="S154" s="173"/>
      <c r="T154" s="173"/>
      <c r="U154" s="173"/>
      <c r="V154" s="173"/>
      <c r="W154" s="173"/>
      <c r="X154" s="173"/>
      <c r="Y154" s="150"/>
      <c r="Z154" s="150"/>
      <c r="AA154" s="150"/>
      <c r="AB154" s="150"/>
      <c r="AC154" s="174">
        <f ca="1">IF(AND(AC152&gt;0,OR(AF148&gt;0,AH148&gt;0)),1,0)</f>
        <v>0</v>
      </c>
      <c r="AD154" s="173"/>
      <c r="AE154" s="109"/>
      <c r="AF154" s="110"/>
      <c r="AG154" s="110"/>
      <c r="AH154" s="110"/>
      <c r="AI154" s="110"/>
      <c r="AJ154" s="110"/>
      <c r="AK154" s="111"/>
      <c r="AL154" s="175"/>
      <c r="AM154" s="173"/>
      <c r="AN154" s="173"/>
      <c r="AO154" s="109"/>
      <c r="AP154" s="111"/>
      <c r="AQ154" s="113"/>
      <c r="AR154" s="176"/>
      <c r="AS154" s="113"/>
      <c r="AT154" s="113"/>
      <c r="AU154" s="176"/>
      <c r="AV154" s="176"/>
      <c r="AW154" s="176"/>
      <c r="AX154" s="176"/>
      <c r="AY154" s="176"/>
      <c r="AZ154" s="176"/>
      <c r="BA154" s="176"/>
      <c r="BB154" s="176"/>
      <c r="BC154" s="176"/>
      <c r="BD154" s="113"/>
      <c r="BE154" s="113"/>
      <c r="BF154" s="113"/>
      <c r="BG154" s="113"/>
      <c r="BH154" s="113"/>
      <c r="BI154" s="113"/>
      <c r="BJ154" s="113"/>
      <c r="BK154" s="113"/>
      <c r="BL154" s="113"/>
      <c r="BM154" s="113"/>
      <c r="BN154" s="113"/>
      <c r="BO154" s="113"/>
      <c r="BP154" s="113"/>
      <c r="BQ154" s="113"/>
      <c r="BR154" s="113"/>
      <c r="BS154" s="113"/>
      <c r="BT154" s="113"/>
      <c r="BU154" s="113"/>
      <c r="BV154" s="113"/>
      <c r="BW154" s="113"/>
      <c r="BX154" s="113"/>
      <c r="BY154" s="94"/>
      <c r="CA154" s="254"/>
      <c r="CB154" s="254"/>
      <c r="CC154" s="254"/>
      <c r="CE154" s="92" t="e">
        <f>'Product Codes'!G259</f>
        <v>#REF!</v>
      </c>
      <c r="CF154" s="94"/>
      <c r="CG154" s="94"/>
      <c r="CH154" s="94"/>
    </row>
    <row r="155" spans="1:86" s="93" customFormat="1" ht="15" customHeight="1" thickBot="1" x14ac:dyDescent="0.3">
      <c r="A155" s="94"/>
      <c r="B155" s="94"/>
      <c r="D155" s="170"/>
      <c r="F155" s="115"/>
      <c r="G155" s="115"/>
      <c r="H155" s="115"/>
      <c r="I155" s="115"/>
      <c r="J155" s="104"/>
      <c r="K155" s="115"/>
      <c r="L155" s="177"/>
      <c r="M155" s="171"/>
      <c r="N155" s="171"/>
      <c r="O155" s="177" t="s">
        <v>6</v>
      </c>
      <c r="P155" s="178"/>
      <c r="Q155" s="178"/>
      <c r="R155" s="178"/>
      <c r="S155" s="178"/>
      <c r="T155" s="178"/>
      <c r="U155" s="178"/>
      <c r="V155" s="178"/>
      <c r="W155" s="178"/>
      <c r="X155" s="178"/>
      <c r="Y155" s="155"/>
      <c r="Z155" s="155"/>
      <c r="AA155" s="155"/>
      <c r="AB155" s="155"/>
      <c r="AC155" s="34">
        <f ca="1">IF(SUM(AC153:AC154)&gt;0,1,0)</f>
        <v>0</v>
      </c>
      <c r="AD155" s="173"/>
      <c r="AE155" s="179"/>
      <c r="AF155" s="180">
        <f ca="1">IF(AC155&gt;0,1,0)</f>
        <v>0</v>
      </c>
      <c r="AG155" s="180"/>
      <c r="AH155" s="157">
        <f ca="1">IF(AF155-AF148&lt;1,0,AF155-AF148)</f>
        <v>0</v>
      </c>
      <c r="AI155" s="180"/>
      <c r="AJ155" s="180"/>
      <c r="AK155" s="181">
        <f ca="1">IF(AC155&gt;0,1,0)</f>
        <v>0</v>
      </c>
      <c r="AL155" s="182">
        <f ca="1">IF(OR((AF148-AF156)+(AH148-AH156)&gt;2,AC155=0),0,3-((AF148-AF156)+(AH148-AH156)))</f>
        <v>0</v>
      </c>
      <c r="AM155" s="183"/>
      <c r="AN155" s="183"/>
      <c r="AO155" s="109"/>
      <c r="AP155" s="111"/>
      <c r="AQ155" s="113"/>
      <c r="AR155" s="176"/>
      <c r="AS155" s="113"/>
      <c r="AT155" s="113"/>
      <c r="AU155" s="176"/>
      <c r="AV155" s="176"/>
      <c r="AW155" s="176"/>
      <c r="AX155" s="176"/>
      <c r="AY155" s="176"/>
      <c r="AZ155" s="176"/>
      <c r="BA155" s="176"/>
      <c r="BB155" s="176"/>
      <c r="BC155" s="176"/>
      <c r="BD155" s="113"/>
      <c r="BE155" s="113"/>
      <c r="BF155" s="113"/>
      <c r="BG155" s="113"/>
      <c r="BH155" s="113"/>
      <c r="BI155" s="113"/>
      <c r="BJ155" s="113"/>
      <c r="BK155" s="113"/>
      <c r="BL155" s="113"/>
      <c r="BM155" s="113"/>
      <c r="BN155" s="113"/>
      <c r="BO155" s="113"/>
      <c r="BP155" s="113"/>
      <c r="BQ155" s="113"/>
      <c r="BR155" s="113"/>
      <c r="BS155" s="113"/>
      <c r="BT155" s="113"/>
      <c r="BU155" s="113"/>
      <c r="BV155" s="113"/>
      <c r="BW155" s="113"/>
      <c r="BX155" s="113"/>
      <c r="BY155" s="94"/>
      <c r="CA155" s="254"/>
      <c r="CB155" s="254"/>
      <c r="CC155" s="254"/>
      <c r="CE155" s="92" t="e">
        <f>'Product Codes'!G260</f>
        <v>#REF!</v>
      </c>
      <c r="CF155" s="94"/>
      <c r="CG155" s="94"/>
      <c r="CH155" s="94"/>
    </row>
    <row r="156" spans="1:86" s="93" customFormat="1" ht="15" customHeight="1" x14ac:dyDescent="0.25">
      <c r="A156" s="94"/>
      <c r="B156" s="94"/>
      <c r="D156" s="170"/>
      <c r="F156" s="115"/>
      <c r="G156" s="115"/>
      <c r="H156" s="115"/>
      <c r="I156" s="115"/>
      <c r="J156" s="104"/>
      <c r="K156" s="115"/>
      <c r="L156" s="172"/>
      <c r="M156" s="171"/>
      <c r="N156" s="171"/>
      <c r="O156" s="172"/>
      <c r="P156" s="173"/>
      <c r="Q156" s="173"/>
      <c r="R156" s="173"/>
      <c r="S156" s="173"/>
      <c r="T156" s="173"/>
      <c r="U156" s="173"/>
      <c r="V156" s="173"/>
      <c r="W156" s="173"/>
      <c r="X156" s="173"/>
      <c r="Y156" s="150"/>
      <c r="Z156" s="150"/>
      <c r="AA156" s="150"/>
      <c r="AB156" s="150"/>
      <c r="AC156" s="174"/>
      <c r="AD156" s="173"/>
      <c r="AE156" s="184"/>
      <c r="AF156" s="185">
        <f ca="1">IF(AF148-AF155&lt;0,0,AF148-AF155)</f>
        <v>0</v>
      </c>
      <c r="AG156" s="185">
        <f ca="1">AG148</f>
        <v>0</v>
      </c>
      <c r="AH156" s="185">
        <f ca="1">IF(AH148-AH155&lt;0,0,AH148-AH155)</f>
        <v>0</v>
      </c>
      <c r="AI156" s="185"/>
      <c r="AJ156" s="185"/>
      <c r="AK156" s="186">
        <f ca="1">IF(AK148-AK155&lt;0,0,AK148-AK155)</f>
        <v>0</v>
      </c>
      <c r="AL156" s="187">
        <f ca="1">AL148-AL155</f>
        <v>0</v>
      </c>
      <c r="AM156" s="188"/>
      <c r="AN156" s="188"/>
      <c r="AO156" s="109"/>
      <c r="AP156" s="111"/>
      <c r="AQ156" s="113"/>
      <c r="AR156" s="176"/>
      <c r="AS156" s="113"/>
      <c r="AT156" s="113"/>
      <c r="AU156" s="176"/>
      <c r="AV156" s="176"/>
      <c r="AW156" s="176"/>
      <c r="AX156" s="176"/>
      <c r="AY156" s="176"/>
      <c r="AZ156" s="176"/>
      <c r="BA156" s="176"/>
      <c r="BB156" s="176"/>
      <c r="BC156" s="176"/>
      <c r="BD156" s="113"/>
      <c r="BE156" s="113"/>
      <c r="BF156" s="113"/>
      <c r="BG156" s="113"/>
      <c r="BH156" s="113"/>
      <c r="BI156" s="113"/>
      <c r="BJ156" s="113"/>
      <c r="BK156" s="113"/>
      <c r="BL156" s="113"/>
      <c r="BM156" s="113"/>
      <c r="BN156" s="113"/>
      <c r="BO156" s="113"/>
      <c r="BP156" s="113"/>
      <c r="BQ156" s="113"/>
      <c r="BR156" s="113"/>
      <c r="BS156" s="113"/>
      <c r="BT156" s="113"/>
      <c r="BU156" s="113"/>
      <c r="BV156" s="113"/>
      <c r="BW156" s="113"/>
      <c r="BX156" s="113"/>
      <c r="BY156" s="94"/>
      <c r="CA156" s="254"/>
      <c r="CB156" s="254"/>
      <c r="CC156" s="254"/>
      <c r="CE156" s="92" t="e">
        <f>'Product Codes'!G261</f>
        <v>#REF!</v>
      </c>
      <c r="CF156" s="94"/>
      <c r="CG156" s="94"/>
      <c r="CH156" s="94"/>
    </row>
    <row r="157" spans="1:86" s="93" customFormat="1" ht="15" customHeight="1" x14ac:dyDescent="0.25">
      <c r="A157" s="94"/>
      <c r="B157" s="94"/>
      <c r="D157" s="170"/>
      <c r="F157" s="115"/>
      <c r="G157" s="115"/>
      <c r="H157" s="115"/>
      <c r="I157" s="115"/>
      <c r="J157" s="104"/>
      <c r="K157" s="115"/>
      <c r="L157" s="177"/>
      <c r="M157" s="171"/>
      <c r="N157" s="171"/>
      <c r="O157" s="177" t="s">
        <v>33</v>
      </c>
      <c r="P157" s="189"/>
      <c r="Q157" s="189"/>
      <c r="R157" s="189"/>
      <c r="S157" s="189"/>
      <c r="T157" s="189"/>
      <c r="U157" s="189"/>
      <c r="V157" s="189"/>
      <c r="W157" s="189"/>
      <c r="X157" s="189"/>
      <c r="Y157" s="288"/>
      <c r="Z157" s="288"/>
      <c r="AA157" s="288"/>
      <c r="AB157" s="288"/>
      <c r="AC157" s="190">
        <f ca="1">SUM(AF156:AH156)</f>
        <v>0</v>
      </c>
      <c r="AD157" s="173"/>
      <c r="AE157" s="109"/>
      <c r="AF157" s="110"/>
      <c r="AG157" s="110"/>
      <c r="AH157" s="110"/>
      <c r="AI157" s="110"/>
      <c r="AJ157" s="110"/>
      <c r="AK157" s="111"/>
      <c r="AL157" s="175"/>
      <c r="AM157" s="173"/>
      <c r="AN157" s="173"/>
      <c r="AO157" s="109"/>
      <c r="AP157" s="111"/>
      <c r="AQ157" s="113"/>
      <c r="AR157" s="176"/>
      <c r="AS157" s="113"/>
      <c r="AT157" s="113"/>
      <c r="AU157" s="176"/>
      <c r="AV157" s="176"/>
      <c r="AW157" s="176"/>
      <c r="AX157" s="176"/>
      <c r="AY157" s="176"/>
      <c r="AZ157" s="176"/>
      <c r="BA157" s="176"/>
      <c r="BB157" s="176"/>
      <c r="BC157" s="176"/>
      <c r="BD157" s="113"/>
      <c r="BE157" s="113"/>
      <c r="BF157" s="113"/>
      <c r="BG157" s="113"/>
      <c r="BH157" s="113"/>
      <c r="BI157" s="113"/>
      <c r="BJ157" s="113"/>
      <c r="BK157" s="113"/>
      <c r="BL157" s="113"/>
      <c r="BM157" s="113"/>
      <c r="BN157" s="113"/>
      <c r="BO157" s="113"/>
      <c r="BP157" s="113"/>
      <c r="BQ157" s="113"/>
      <c r="BR157" s="113"/>
      <c r="BS157" s="113"/>
      <c r="BT157" s="113"/>
      <c r="BU157" s="113"/>
      <c r="BV157" s="113"/>
      <c r="BW157" s="113"/>
      <c r="BX157" s="113"/>
      <c r="BY157" s="94"/>
      <c r="CA157" s="254"/>
      <c r="CB157" s="254"/>
      <c r="CC157" s="254"/>
      <c r="CE157" s="92" t="e">
        <f>'Product Codes'!G262</f>
        <v>#REF!</v>
      </c>
      <c r="CF157" s="94"/>
      <c r="CG157" s="94"/>
      <c r="CH157" s="94"/>
    </row>
    <row r="158" spans="1:86" s="93" customFormat="1" ht="15" customHeight="1" x14ac:dyDescent="0.25">
      <c r="A158" s="94"/>
      <c r="B158" s="94"/>
      <c r="D158" s="170"/>
      <c r="F158" s="115"/>
      <c r="G158" s="115"/>
      <c r="H158" s="115"/>
      <c r="I158" s="115"/>
      <c r="J158" s="104"/>
      <c r="K158" s="115"/>
      <c r="L158" s="172"/>
      <c r="M158" s="171"/>
      <c r="N158" s="171"/>
      <c r="O158" s="172"/>
      <c r="P158" s="173"/>
      <c r="Q158" s="173"/>
      <c r="R158" s="173"/>
      <c r="S158" s="173"/>
      <c r="T158" s="173"/>
      <c r="U158" s="173"/>
      <c r="V158" s="173"/>
      <c r="W158" s="173"/>
      <c r="X158" s="173"/>
      <c r="Y158" s="150"/>
      <c r="Z158" s="150"/>
      <c r="AA158" s="150"/>
      <c r="AB158" s="150"/>
      <c r="AC158" s="174"/>
      <c r="AD158" s="173"/>
      <c r="AE158" s="109"/>
      <c r="AF158" s="110"/>
      <c r="AG158" s="110"/>
      <c r="AH158" s="110"/>
      <c r="AI158" s="110"/>
      <c r="AJ158" s="110"/>
      <c r="AK158" s="111"/>
      <c r="AL158" s="175"/>
      <c r="AM158" s="173"/>
      <c r="AN158" s="173"/>
      <c r="AO158" s="109"/>
      <c r="AP158" s="111"/>
      <c r="AQ158" s="113"/>
      <c r="AR158" s="176"/>
      <c r="AS158" s="113"/>
      <c r="AT158" s="113"/>
      <c r="AU158" s="176"/>
      <c r="AV158" s="176"/>
      <c r="AW158" s="176"/>
      <c r="AX158" s="176"/>
      <c r="AY158" s="176"/>
      <c r="AZ158" s="176"/>
      <c r="BA158" s="176"/>
      <c r="BB158" s="176"/>
      <c r="BC158" s="176"/>
      <c r="BD158" s="113"/>
      <c r="BE158" s="113"/>
      <c r="BF158" s="113"/>
      <c r="BG158" s="113"/>
      <c r="BH158" s="113"/>
      <c r="BI158" s="113"/>
      <c r="BJ158" s="113"/>
      <c r="BK158" s="113"/>
      <c r="BL158" s="113"/>
      <c r="BM158" s="113"/>
      <c r="BN158" s="113"/>
      <c r="BO158" s="113"/>
      <c r="BP158" s="113"/>
      <c r="BQ158" s="113"/>
      <c r="BR158" s="113"/>
      <c r="BS158" s="113"/>
      <c r="BT158" s="113"/>
      <c r="BU158" s="113"/>
      <c r="BV158" s="113"/>
      <c r="BW158" s="113"/>
      <c r="BX158" s="113"/>
      <c r="BY158" s="94"/>
      <c r="CA158" s="254"/>
      <c r="CB158" s="254"/>
      <c r="CC158" s="254"/>
      <c r="CE158" s="92" t="e">
        <f>'Product Codes'!G264</f>
        <v>#REF!</v>
      </c>
      <c r="CF158" s="94"/>
      <c r="CG158" s="94"/>
      <c r="CH158" s="94"/>
    </row>
    <row r="159" spans="1:86" s="93" customFormat="1" ht="15" customHeight="1" thickBot="1" x14ac:dyDescent="0.3">
      <c r="A159" s="94"/>
      <c r="B159" s="94"/>
      <c r="D159" s="170"/>
      <c r="F159" s="115"/>
      <c r="G159" s="115"/>
      <c r="H159" s="115"/>
      <c r="I159" s="115"/>
      <c r="J159" s="104"/>
      <c r="K159" s="115"/>
      <c r="L159" s="177"/>
      <c r="M159" s="171"/>
      <c r="N159" s="171"/>
      <c r="O159" s="177" t="s">
        <v>32</v>
      </c>
      <c r="P159" s="189"/>
      <c r="Q159" s="189"/>
      <c r="R159" s="189"/>
      <c r="S159" s="189"/>
      <c r="T159" s="189"/>
      <c r="U159" s="189"/>
      <c r="V159" s="189"/>
      <c r="W159" s="189"/>
      <c r="X159" s="189"/>
      <c r="Y159" s="288"/>
      <c r="Z159" s="288"/>
      <c r="AA159" s="288"/>
      <c r="AB159" s="288"/>
      <c r="AC159" s="174">
        <f ca="1">IF(AND(AC152&gt;0,AC155&lt;1),1,0)</f>
        <v>0</v>
      </c>
      <c r="AD159" s="173"/>
      <c r="AE159" s="191"/>
      <c r="AF159" s="192"/>
      <c r="AG159" s="192"/>
      <c r="AH159" s="180"/>
      <c r="AI159" s="180"/>
      <c r="AJ159" s="180"/>
      <c r="AK159" s="181">
        <f ca="1">IF(AC159&gt;0,1,0)</f>
        <v>0</v>
      </c>
      <c r="AL159" s="182">
        <f ca="1">IF(AC159&gt;0,3,0)</f>
        <v>0</v>
      </c>
      <c r="AM159" s="183"/>
      <c r="AN159" s="183"/>
      <c r="AO159" s="109"/>
      <c r="AP159" s="111"/>
      <c r="AQ159" s="113"/>
      <c r="AR159" s="176"/>
      <c r="AS159" s="113"/>
      <c r="AT159" s="113"/>
      <c r="AU159" s="176"/>
      <c r="AV159" s="176"/>
      <c r="AW159" s="176"/>
      <c r="AX159" s="176"/>
      <c r="AY159" s="176"/>
      <c r="AZ159" s="176"/>
      <c r="BA159" s="176"/>
      <c r="BB159" s="176"/>
      <c r="BC159" s="176"/>
      <c r="BD159" s="113"/>
      <c r="BE159" s="113"/>
      <c r="BF159" s="113"/>
      <c r="BG159" s="113"/>
      <c r="BH159" s="113"/>
      <c r="BI159" s="113"/>
      <c r="BJ159" s="113"/>
      <c r="BK159" s="113"/>
      <c r="BL159" s="113"/>
      <c r="BM159" s="113"/>
      <c r="BN159" s="113"/>
      <c r="BO159" s="113"/>
      <c r="BP159" s="113"/>
      <c r="BQ159" s="113"/>
      <c r="BR159" s="113"/>
      <c r="BS159" s="113"/>
      <c r="BT159" s="113"/>
      <c r="BU159" s="113"/>
      <c r="BV159" s="113"/>
      <c r="BW159" s="113"/>
      <c r="BX159" s="113"/>
      <c r="BY159" s="94"/>
      <c r="CA159" s="254"/>
      <c r="CB159" s="254"/>
      <c r="CC159" s="254"/>
      <c r="CE159" s="92" t="e">
        <f>'Product Codes'!#REF!</f>
        <v>#REF!</v>
      </c>
      <c r="CF159" s="94"/>
      <c r="CG159" s="94"/>
      <c r="CH159" s="94"/>
    </row>
    <row r="160" spans="1:86" s="93" customFormat="1" ht="15" customHeight="1" x14ac:dyDescent="0.25">
      <c r="A160" s="94"/>
      <c r="B160" s="94"/>
      <c r="D160" s="170"/>
      <c r="F160" s="115"/>
      <c r="G160" s="115"/>
      <c r="H160" s="115"/>
      <c r="I160" s="115"/>
      <c r="J160" s="104"/>
      <c r="K160" s="115"/>
      <c r="L160" s="177"/>
      <c r="M160" s="171"/>
      <c r="N160" s="171"/>
      <c r="O160" s="177"/>
      <c r="P160" s="189"/>
      <c r="Q160" s="189"/>
      <c r="R160" s="189"/>
      <c r="S160" s="189"/>
      <c r="T160" s="189"/>
      <c r="U160" s="189"/>
      <c r="V160" s="189"/>
      <c r="W160" s="189"/>
      <c r="X160" s="189"/>
      <c r="Y160" s="288"/>
      <c r="Z160" s="288"/>
      <c r="AA160" s="288"/>
      <c r="AB160" s="288"/>
      <c r="AC160" s="174"/>
      <c r="AD160" s="173"/>
      <c r="AE160" s="193"/>
      <c r="AF160" s="194"/>
      <c r="AG160" s="194"/>
      <c r="AH160" s="185"/>
      <c r="AI160" s="185"/>
      <c r="AJ160" s="185"/>
      <c r="AK160" s="186">
        <f ca="1">IF(AK156-AK159&lt;0,0,AK156-AK159)</f>
        <v>0</v>
      </c>
      <c r="AL160" s="187">
        <f ca="1">IF(AL156-AL159&gt;0,AL156-AL159,0)</f>
        <v>0</v>
      </c>
      <c r="AM160" s="188"/>
      <c r="AN160" s="188"/>
      <c r="AO160" s="109"/>
      <c r="AP160" s="111"/>
      <c r="AQ160" s="113"/>
      <c r="AR160" s="176"/>
      <c r="AS160" s="113"/>
      <c r="AT160" s="113"/>
      <c r="AU160" s="176"/>
      <c r="AV160" s="176"/>
      <c r="AW160" s="176"/>
      <c r="AX160" s="176"/>
      <c r="AY160" s="176"/>
      <c r="AZ160" s="176"/>
      <c r="BA160" s="176"/>
      <c r="BB160" s="176"/>
      <c r="BC160" s="176"/>
      <c r="BD160" s="113"/>
      <c r="BE160" s="113"/>
      <c r="BF160" s="113"/>
      <c r="BG160" s="113"/>
      <c r="BH160" s="113"/>
      <c r="BI160" s="113"/>
      <c r="BJ160" s="113"/>
      <c r="BK160" s="113"/>
      <c r="BL160" s="113"/>
      <c r="BM160" s="113"/>
      <c r="BN160" s="113"/>
      <c r="BO160" s="113"/>
      <c r="BP160" s="113"/>
      <c r="BQ160" s="113"/>
      <c r="BR160" s="113"/>
      <c r="BS160" s="113"/>
      <c r="BT160" s="113"/>
      <c r="BU160" s="113"/>
      <c r="BV160" s="113"/>
      <c r="BW160" s="113"/>
      <c r="BX160" s="113"/>
      <c r="BY160" s="94"/>
      <c r="CA160" s="254"/>
      <c r="CB160" s="254"/>
      <c r="CC160" s="254"/>
      <c r="CE160" s="92">
        <f>'Product Codes'!G265</f>
        <v>0</v>
      </c>
      <c r="CF160" s="94"/>
      <c r="CG160" s="94"/>
      <c r="CH160" s="94"/>
    </row>
    <row r="161" spans="1:86" s="93" customFormat="1" ht="15" customHeight="1" x14ac:dyDescent="0.25">
      <c r="A161" s="94"/>
      <c r="B161" s="94"/>
      <c r="D161" s="170"/>
      <c r="F161" s="115"/>
      <c r="G161" s="115"/>
      <c r="H161" s="115"/>
      <c r="I161" s="115"/>
      <c r="J161" s="104"/>
      <c r="K161" s="115"/>
      <c r="L161" s="172"/>
      <c r="M161" s="171"/>
      <c r="N161" s="171"/>
      <c r="O161" s="172"/>
      <c r="P161" s="173"/>
      <c r="Q161" s="173"/>
      <c r="R161" s="173"/>
      <c r="S161" s="173"/>
      <c r="T161" s="173"/>
      <c r="U161" s="173"/>
      <c r="V161" s="173"/>
      <c r="W161" s="173"/>
      <c r="X161" s="173"/>
      <c r="Y161" s="150"/>
      <c r="Z161" s="150"/>
      <c r="AA161" s="150"/>
      <c r="AB161" s="150"/>
      <c r="AC161" s="174"/>
      <c r="AD161" s="173"/>
      <c r="AE161" s="109"/>
      <c r="AF161" s="110"/>
      <c r="AG161" s="110"/>
      <c r="AH161" s="110"/>
      <c r="AI161" s="110"/>
      <c r="AJ161" s="110"/>
      <c r="AK161" s="111"/>
      <c r="AL161" s="175"/>
      <c r="AM161" s="173"/>
      <c r="AN161" s="173"/>
      <c r="AO161" s="109"/>
      <c r="AP161" s="111"/>
      <c r="AQ161" s="113"/>
      <c r="AR161" s="176"/>
      <c r="AS161" s="113"/>
      <c r="AT161" s="113"/>
      <c r="AU161" s="176"/>
      <c r="AV161" s="176"/>
      <c r="AW161" s="176"/>
      <c r="AX161" s="176"/>
      <c r="AY161" s="176"/>
      <c r="AZ161" s="176"/>
      <c r="BA161" s="176"/>
      <c r="BB161" s="176"/>
      <c r="BC161" s="176"/>
      <c r="BD161" s="113"/>
      <c r="BE161" s="113"/>
      <c r="BF161" s="113"/>
      <c r="BG161" s="113"/>
      <c r="BH161" s="113"/>
      <c r="BI161" s="113"/>
      <c r="BJ161" s="113"/>
      <c r="BK161" s="113"/>
      <c r="BL161" s="113"/>
      <c r="BM161" s="113"/>
      <c r="BN161" s="113"/>
      <c r="BO161" s="113"/>
      <c r="BP161" s="113"/>
      <c r="BQ161" s="113"/>
      <c r="BR161" s="113"/>
      <c r="BS161" s="113"/>
      <c r="BT161" s="113"/>
      <c r="BU161" s="113"/>
      <c r="BV161" s="113"/>
      <c r="BW161" s="113"/>
      <c r="BX161" s="113"/>
      <c r="BY161" s="94"/>
      <c r="CA161" s="254"/>
      <c r="CB161" s="254"/>
      <c r="CC161" s="254"/>
      <c r="CE161" s="92">
        <f>'Product Codes'!G266</f>
        <v>0</v>
      </c>
      <c r="CF161" s="94"/>
      <c r="CG161" s="94"/>
      <c r="CH161" s="94"/>
    </row>
    <row r="162" spans="1:86" s="93" customFormat="1" ht="15" customHeight="1" x14ac:dyDescent="0.25">
      <c r="A162" s="94"/>
      <c r="B162" s="94"/>
      <c r="D162" s="170"/>
      <c r="F162" s="115"/>
      <c r="G162" s="115"/>
      <c r="H162" s="115"/>
      <c r="I162" s="115"/>
      <c r="J162" s="104"/>
      <c r="K162" s="115"/>
      <c r="L162" s="177"/>
      <c r="M162" s="171"/>
      <c r="N162" s="171"/>
      <c r="O162" s="177" t="s">
        <v>34</v>
      </c>
      <c r="P162" s="189"/>
      <c r="Q162" s="189"/>
      <c r="R162" s="189"/>
      <c r="S162" s="189"/>
      <c r="T162" s="189"/>
      <c r="U162" s="189"/>
      <c r="V162" s="189"/>
      <c r="W162" s="189"/>
      <c r="X162" s="189"/>
      <c r="Y162" s="288"/>
      <c r="Z162" s="288"/>
      <c r="AA162" s="288"/>
      <c r="AB162" s="288"/>
      <c r="AC162" s="174">
        <f ca="1">IF(AL160&gt;0,1,0)</f>
        <v>0</v>
      </c>
      <c r="AD162" s="173"/>
      <c r="AE162" s="178"/>
      <c r="AF162" s="195"/>
      <c r="AG162" s="195"/>
      <c r="AH162" s="110"/>
      <c r="AI162" s="110"/>
      <c r="AJ162" s="110"/>
      <c r="AK162" s="111"/>
      <c r="AL162" s="175">
        <f ca="1">IF(AC162&gt;0,2,0)</f>
        <v>0</v>
      </c>
      <c r="AM162" s="173"/>
      <c r="AN162" s="173"/>
      <c r="AO162" s="109"/>
      <c r="AP162" s="111"/>
      <c r="AQ162" s="113"/>
      <c r="AR162" s="196"/>
      <c r="AS162" s="113"/>
      <c r="AT162" s="113"/>
      <c r="AU162" s="176"/>
      <c r="AV162" s="176"/>
      <c r="AW162" s="176"/>
      <c r="AX162" s="176"/>
      <c r="AY162" s="176"/>
      <c r="AZ162" s="176"/>
      <c r="BA162" s="176"/>
      <c r="BB162" s="176"/>
      <c r="BC162" s="176"/>
      <c r="BD162" s="113"/>
      <c r="BE162" s="113"/>
      <c r="BF162" s="113"/>
      <c r="BG162" s="113"/>
      <c r="BH162" s="113"/>
      <c r="BI162" s="113"/>
      <c r="BJ162" s="113"/>
      <c r="BK162" s="113"/>
      <c r="BL162" s="113"/>
      <c r="BM162" s="113"/>
      <c r="BN162" s="113"/>
      <c r="BO162" s="113"/>
      <c r="BP162" s="113"/>
      <c r="BQ162" s="113"/>
      <c r="BR162" s="113"/>
      <c r="BS162" s="113"/>
      <c r="BT162" s="113"/>
      <c r="BU162" s="113"/>
      <c r="BV162" s="113"/>
      <c r="BW162" s="113"/>
      <c r="BX162" s="113"/>
      <c r="BY162" s="94"/>
      <c r="CA162" s="254"/>
      <c r="CB162" s="254"/>
      <c r="CC162" s="254"/>
      <c r="CE162" s="92">
        <f>'Product Codes'!G267</f>
        <v>0</v>
      </c>
      <c r="CF162" s="94"/>
      <c r="CG162" s="94"/>
      <c r="CH162" s="94"/>
    </row>
    <row r="163" spans="1:86" s="93" customFormat="1" ht="15" customHeight="1" x14ac:dyDescent="0.25">
      <c r="A163" s="94"/>
      <c r="B163" s="94"/>
      <c r="D163" s="170"/>
      <c r="F163" s="115"/>
      <c r="G163" s="115"/>
      <c r="H163" s="115"/>
      <c r="I163" s="115"/>
      <c r="J163" s="104"/>
      <c r="K163" s="115"/>
      <c r="L163" s="172"/>
      <c r="M163" s="171"/>
      <c r="N163" s="171"/>
      <c r="O163" s="172"/>
      <c r="P163" s="173"/>
      <c r="Q163" s="173"/>
      <c r="R163" s="173"/>
      <c r="S163" s="173"/>
      <c r="T163" s="173"/>
      <c r="U163" s="173"/>
      <c r="V163" s="173"/>
      <c r="W163" s="173"/>
      <c r="X163" s="173"/>
      <c r="Y163" s="150"/>
      <c r="Z163" s="150"/>
      <c r="AA163" s="150"/>
      <c r="AB163" s="150"/>
      <c r="AC163" s="174"/>
      <c r="AD163" s="173"/>
      <c r="AE163" s="109"/>
      <c r="AF163" s="110"/>
      <c r="AG163" s="110"/>
      <c r="AH163" s="110"/>
      <c r="AI163" s="110"/>
      <c r="AJ163" s="110"/>
      <c r="AK163" s="111"/>
      <c r="AL163" s="175">
        <f ca="1">IF(AL162-AL160&lt;0,0,AL162-AL160)</f>
        <v>0</v>
      </c>
      <c r="AM163" s="173"/>
      <c r="AN163" s="173"/>
      <c r="AO163" s="109"/>
      <c r="AP163" s="111"/>
      <c r="AQ163" s="113"/>
      <c r="AR163" s="176"/>
      <c r="AS163" s="113"/>
      <c r="AT163" s="113"/>
      <c r="AU163" s="176"/>
      <c r="AV163" s="176"/>
      <c r="AW163" s="176"/>
      <c r="AX163" s="176"/>
      <c r="AY163" s="176"/>
      <c r="AZ163" s="176"/>
      <c r="BA163" s="176"/>
      <c r="BB163" s="176"/>
      <c r="BC163" s="176"/>
      <c r="BD163" s="113"/>
      <c r="BE163" s="113"/>
      <c r="BF163" s="113"/>
      <c r="BG163" s="113"/>
      <c r="BH163" s="113"/>
      <c r="BI163" s="113"/>
      <c r="BJ163" s="113"/>
      <c r="BK163" s="113"/>
      <c r="BL163" s="113"/>
      <c r="BM163" s="113"/>
      <c r="BN163" s="113"/>
      <c r="BO163" s="113"/>
      <c r="BP163" s="113"/>
      <c r="BQ163" s="113"/>
      <c r="BR163" s="113"/>
      <c r="BS163" s="113"/>
      <c r="BT163" s="113"/>
      <c r="BU163" s="113"/>
      <c r="BV163" s="113"/>
      <c r="BW163" s="113"/>
      <c r="BX163" s="113"/>
      <c r="BY163" s="94"/>
      <c r="CA163" s="254"/>
      <c r="CB163" s="254"/>
      <c r="CC163" s="254"/>
      <c r="CE163" s="92">
        <f>'Product Codes'!G268</f>
        <v>0</v>
      </c>
      <c r="CF163" s="94"/>
      <c r="CG163" s="94"/>
      <c r="CH163" s="94"/>
    </row>
    <row r="164" spans="1:86" s="93" customFormat="1" ht="15" customHeight="1" x14ac:dyDescent="0.25">
      <c r="A164" s="94"/>
      <c r="B164" s="94"/>
      <c r="D164" s="170"/>
      <c r="F164" s="115"/>
      <c r="G164" s="115"/>
      <c r="H164" s="115"/>
      <c r="I164" s="115"/>
      <c r="J164" s="104"/>
      <c r="K164" s="115"/>
      <c r="L164" s="172"/>
      <c r="M164" s="171"/>
      <c r="N164" s="171"/>
      <c r="O164" s="172"/>
      <c r="P164" s="173"/>
      <c r="Q164" s="173"/>
      <c r="R164" s="173"/>
      <c r="S164" s="173"/>
      <c r="T164" s="173"/>
      <c r="U164" s="173"/>
      <c r="V164" s="173"/>
      <c r="W164" s="173"/>
      <c r="X164" s="173"/>
      <c r="Y164" s="150"/>
      <c r="Z164" s="150"/>
      <c r="AA164" s="150"/>
      <c r="AB164" s="150"/>
      <c r="AC164" s="174"/>
      <c r="AD164" s="173"/>
      <c r="AE164" s="109"/>
      <c r="AF164" s="110"/>
      <c r="AG164" s="110"/>
      <c r="AH164" s="110"/>
      <c r="AI164" s="110"/>
      <c r="AJ164" s="110"/>
      <c r="AK164" s="111"/>
      <c r="AL164" s="175"/>
      <c r="AM164" s="173"/>
      <c r="AN164" s="173"/>
      <c r="AO164" s="109"/>
      <c r="AP164" s="111"/>
      <c r="AQ164" s="113"/>
      <c r="AR164" s="176"/>
      <c r="AS164" s="113"/>
      <c r="AT164" s="113"/>
      <c r="AU164" s="176"/>
      <c r="AV164" s="176"/>
      <c r="AW164" s="176"/>
      <c r="AX164" s="176"/>
      <c r="AY164" s="176"/>
      <c r="AZ164" s="176"/>
      <c r="BA164" s="176"/>
      <c r="BB164" s="176"/>
      <c r="BC164" s="176"/>
      <c r="BD164" s="113"/>
      <c r="BE164" s="113"/>
      <c r="BF164" s="113"/>
      <c r="BG164" s="113"/>
      <c r="BH164" s="113"/>
      <c r="BI164" s="113"/>
      <c r="BJ164" s="113"/>
      <c r="BK164" s="113"/>
      <c r="BL164" s="113"/>
      <c r="BM164" s="113"/>
      <c r="BN164" s="113"/>
      <c r="BO164" s="113"/>
      <c r="BP164" s="113"/>
      <c r="BQ164" s="113"/>
      <c r="BR164" s="113"/>
      <c r="BS164" s="113"/>
      <c r="BT164" s="113"/>
      <c r="BU164" s="113"/>
      <c r="BV164" s="113"/>
      <c r="BW164" s="113"/>
      <c r="BX164" s="113"/>
      <c r="BY164" s="94"/>
      <c r="CA164" s="254"/>
      <c r="CB164" s="254"/>
      <c r="CC164" s="254"/>
      <c r="CE164" s="92">
        <f>'Product Codes'!G269</f>
        <v>0</v>
      </c>
      <c r="CF164" s="94"/>
      <c r="CG164" s="94"/>
      <c r="CH164" s="94"/>
    </row>
    <row r="165" spans="1:86" s="93" customFormat="1" ht="15" customHeight="1" x14ac:dyDescent="0.25">
      <c r="A165" s="94"/>
      <c r="B165" s="94"/>
      <c r="D165" s="170"/>
      <c r="F165" s="115"/>
      <c r="G165" s="115"/>
      <c r="H165" s="115"/>
      <c r="I165" s="115"/>
      <c r="J165" s="104"/>
      <c r="K165" s="115"/>
      <c r="L165" s="172"/>
      <c r="M165" s="171"/>
      <c r="N165" s="171"/>
      <c r="O165" s="172"/>
      <c r="P165" s="173"/>
      <c r="Q165" s="173"/>
      <c r="R165" s="173"/>
      <c r="S165" s="173"/>
      <c r="T165" s="173"/>
      <c r="U165" s="173"/>
      <c r="V165" s="173"/>
      <c r="W165" s="173"/>
      <c r="X165" s="173"/>
      <c r="Y165" s="150"/>
      <c r="Z165" s="150"/>
      <c r="AA165" s="150"/>
      <c r="AB165" s="150"/>
      <c r="AC165" s="174"/>
      <c r="AD165" s="173"/>
      <c r="AE165" s="178"/>
      <c r="AF165" s="195"/>
      <c r="AG165" s="195"/>
      <c r="AH165" s="110"/>
      <c r="AI165" s="110"/>
      <c r="AJ165" s="110"/>
      <c r="AK165" s="111"/>
      <c r="AL165" s="175"/>
      <c r="AM165" s="173"/>
      <c r="AN165" s="173"/>
      <c r="AO165" s="109"/>
      <c r="AP165" s="111"/>
      <c r="AQ165" s="113"/>
      <c r="AR165" s="196"/>
      <c r="AS165" s="113"/>
      <c r="AT165" s="113"/>
      <c r="AU165" s="176"/>
      <c r="AV165" s="176"/>
      <c r="AW165" s="176"/>
      <c r="AX165" s="176"/>
      <c r="AY165" s="176"/>
      <c r="AZ165" s="176"/>
      <c r="BA165" s="176"/>
      <c r="BB165" s="176"/>
      <c r="BC165" s="176"/>
      <c r="BD165" s="113"/>
      <c r="BE165" s="113"/>
      <c r="BF165" s="113"/>
      <c r="BG165" s="113"/>
      <c r="BH165" s="113"/>
      <c r="BI165" s="113"/>
      <c r="BJ165" s="113"/>
      <c r="BK165" s="113"/>
      <c r="BL165" s="113"/>
      <c r="BM165" s="113"/>
      <c r="BN165" s="113"/>
      <c r="BO165" s="113"/>
      <c r="BP165" s="113"/>
      <c r="BQ165" s="113"/>
      <c r="BR165" s="113"/>
      <c r="BS165" s="113"/>
      <c r="BT165" s="113"/>
      <c r="BU165" s="113"/>
      <c r="BV165" s="113"/>
      <c r="BW165" s="113"/>
      <c r="BX165" s="113"/>
      <c r="BY165" s="94"/>
      <c r="CA165" s="254"/>
      <c r="CB165" s="254"/>
      <c r="CC165" s="254"/>
      <c r="CE165" s="92">
        <f>'Product Codes'!G270</f>
        <v>0</v>
      </c>
      <c r="CF165" s="94"/>
      <c r="CG165" s="94"/>
      <c r="CH165" s="94"/>
    </row>
    <row r="166" spans="1:86" s="93" customFormat="1" ht="15" customHeight="1" x14ac:dyDescent="0.25">
      <c r="A166" s="94"/>
      <c r="B166" s="94"/>
      <c r="D166" s="170"/>
      <c r="F166" s="115"/>
      <c r="G166" s="115"/>
      <c r="H166" s="115"/>
      <c r="I166" s="115"/>
      <c r="J166" s="104"/>
      <c r="K166" s="115"/>
      <c r="L166" s="172"/>
      <c r="M166" s="171"/>
      <c r="N166" s="171"/>
      <c r="O166" s="172"/>
      <c r="P166" s="173"/>
      <c r="Q166" s="173"/>
      <c r="R166" s="173"/>
      <c r="S166" s="173"/>
      <c r="T166" s="173"/>
      <c r="U166" s="173"/>
      <c r="V166" s="173"/>
      <c r="W166" s="173"/>
      <c r="X166" s="173"/>
      <c r="Y166" s="150"/>
      <c r="Z166" s="150"/>
      <c r="AA166" s="150"/>
      <c r="AB166" s="150"/>
      <c r="AC166" s="174"/>
      <c r="AD166" s="173"/>
      <c r="AE166" s="109"/>
      <c r="AF166" s="110"/>
      <c r="AG166" s="110"/>
      <c r="AH166" s="110"/>
      <c r="AI166" s="110"/>
      <c r="AJ166" s="110"/>
      <c r="AK166" s="111"/>
      <c r="AL166" s="175"/>
      <c r="AM166" s="173"/>
      <c r="AN166" s="173"/>
      <c r="AO166" s="109"/>
      <c r="AP166" s="111"/>
      <c r="AQ166" s="113"/>
      <c r="AR166" s="176"/>
      <c r="AS166" s="113"/>
      <c r="AT166" s="113"/>
      <c r="AU166" s="176"/>
      <c r="AV166" s="176"/>
      <c r="AW166" s="176"/>
      <c r="AX166" s="176"/>
      <c r="AY166" s="176"/>
      <c r="AZ166" s="176"/>
      <c r="BA166" s="176"/>
      <c r="BB166" s="176"/>
      <c r="BC166" s="176"/>
      <c r="BD166" s="113"/>
      <c r="BE166" s="113"/>
      <c r="BF166" s="113"/>
      <c r="BG166" s="113"/>
      <c r="BH166" s="113"/>
      <c r="BI166" s="113"/>
      <c r="BJ166" s="113"/>
      <c r="BK166" s="113"/>
      <c r="BL166" s="113"/>
      <c r="BM166" s="113"/>
      <c r="BN166" s="113"/>
      <c r="BO166" s="113"/>
      <c r="BP166" s="113"/>
      <c r="BQ166" s="113"/>
      <c r="BR166" s="113"/>
      <c r="BS166" s="113"/>
      <c r="BT166" s="113"/>
      <c r="BU166" s="113"/>
      <c r="BV166" s="113"/>
      <c r="BW166" s="113"/>
      <c r="BX166" s="113"/>
      <c r="BY166" s="94"/>
      <c r="CA166" s="254"/>
      <c r="CB166" s="254"/>
      <c r="CC166" s="254"/>
      <c r="CE166" s="92">
        <f>'Product Codes'!G271</f>
        <v>0</v>
      </c>
      <c r="CF166" s="94"/>
      <c r="CG166" s="94"/>
      <c r="CH166" s="94"/>
    </row>
    <row r="167" spans="1:86" s="93" customFormat="1" ht="15" customHeight="1" x14ac:dyDescent="0.25">
      <c r="A167" s="94"/>
      <c r="B167" s="94"/>
      <c r="D167" s="170"/>
      <c r="F167" s="115"/>
      <c r="G167" s="115"/>
      <c r="H167" s="115"/>
      <c r="I167" s="115"/>
      <c r="J167" s="104"/>
      <c r="K167" s="115"/>
      <c r="L167" s="172"/>
      <c r="M167" s="171"/>
      <c r="N167" s="171"/>
      <c r="O167" s="172" t="s">
        <v>41</v>
      </c>
      <c r="P167" s="173"/>
      <c r="Q167" s="173"/>
      <c r="R167" s="173"/>
      <c r="S167" s="173"/>
      <c r="T167" s="173"/>
      <c r="U167" s="173"/>
      <c r="V167" s="173"/>
      <c r="W167" s="173"/>
      <c r="X167" s="173"/>
      <c r="Y167" s="150"/>
      <c r="Z167" s="150"/>
      <c r="AA167" s="150"/>
      <c r="AB167" s="150"/>
      <c r="AC167" s="174">
        <f ca="1">IF(AL163&lt;0,1,0)</f>
        <v>0</v>
      </c>
      <c r="AD167" s="173"/>
      <c r="AE167" s="109"/>
      <c r="AF167" s="110"/>
      <c r="AG167" s="110"/>
      <c r="AH167" s="110"/>
      <c r="AI167" s="110"/>
      <c r="AJ167" s="110"/>
      <c r="AK167" s="111"/>
      <c r="AL167" s="175"/>
      <c r="AM167" s="173"/>
      <c r="AN167" s="173"/>
      <c r="AO167" s="109"/>
      <c r="AP167" s="111"/>
      <c r="AQ167" s="113"/>
      <c r="AR167" s="176"/>
      <c r="AS167" s="113"/>
      <c r="AT167" s="113"/>
      <c r="AU167" s="176"/>
      <c r="AV167" s="176"/>
      <c r="AW167" s="176"/>
      <c r="AX167" s="176"/>
      <c r="AY167" s="176"/>
      <c r="AZ167" s="176"/>
      <c r="BA167" s="176"/>
      <c r="BB167" s="176"/>
      <c r="BC167" s="176"/>
      <c r="BD167" s="113"/>
      <c r="BE167" s="113"/>
      <c r="BF167" s="113"/>
      <c r="BG167" s="113"/>
      <c r="BH167" s="113"/>
      <c r="BI167" s="113"/>
      <c r="BJ167" s="113"/>
      <c r="BK167" s="113"/>
      <c r="BL167" s="113"/>
      <c r="BM167" s="113"/>
      <c r="BN167" s="113"/>
      <c r="BO167" s="113"/>
      <c r="BP167" s="113"/>
      <c r="BQ167" s="113"/>
      <c r="BR167" s="113"/>
      <c r="BS167" s="113"/>
      <c r="BT167" s="113"/>
      <c r="BU167" s="113"/>
      <c r="BV167" s="113"/>
      <c r="BW167" s="113"/>
      <c r="BX167" s="113"/>
      <c r="BY167" s="94"/>
      <c r="CA167" s="254"/>
      <c r="CB167" s="254"/>
      <c r="CC167" s="254"/>
      <c r="CE167" s="92">
        <f>'Product Codes'!G272</f>
        <v>0</v>
      </c>
      <c r="CF167" s="94"/>
      <c r="CG167" s="94"/>
      <c r="CH167" s="94"/>
    </row>
    <row r="168" spans="1:86" s="93" customFormat="1" ht="15" customHeight="1" x14ac:dyDescent="0.25">
      <c r="A168" s="94"/>
      <c r="B168" s="94"/>
      <c r="D168" s="170"/>
      <c r="F168" s="115"/>
      <c r="G168" s="115"/>
      <c r="H168" s="115"/>
      <c r="I168" s="115"/>
      <c r="J168" s="104"/>
      <c r="K168" s="115"/>
      <c r="L168" s="172"/>
      <c r="M168" s="171"/>
      <c r="N168" s="171"/>
      <c r="O168" s="172" t="s">
        <v>42</v>
      </c>
      <c r="P168" s="173"/>
      <c r="Q168" s="173"/>
      <c r="R168" s="173"/>
      <c r="S168" s="173"/>
      <c r="T168" s="173"/>
      <c r="U168" s="173"/>
      <c r="V168" s="173"/>
      <c r="W168" s="173"/>
      <c r="X168" s="173"/>
      <c r="Y168" s="150"/>
      <c r="Z168" s="150"/>
      <c r="AA168" s="150"/>
      <c r="AB168" s="150"/>
      <c r="AC168" s="174">
        <f ca="1">IF(AK160&gt;0,1,0)</f>
        <v>0</v>
      </c>
      <c r="AD168" s="173"/>
      <c r="AE168" s="109"/>
      <c r="AF168" s="110"/>
      <c r="AG168" s="110"/>
      <c r="AH168" s="110"/>
      <c r="AI168" s="110"/>
      <c r="AJ168" s="110"/>
      <c r="AK168" s="111"/>
      <c r="AL168" s="175"/>
      <c r="AM168" s="173"/>
      <c r="AN168" s="173"/>
      <c r="AO168" s="109"/>
      <c r="AP168" s="111"/>
      <c r="AQ168" s="113"/>
      <c r="AR168" s="176"/>
      <c r="AS168" s="113"/>
      <c r="AT168" s="113"/>
      <c r="AU168" s="176"/>
      <c r="AV168" s="176"/>
      <c r="AW168" s="176"/>
      <c r="AX168" s="176"/>
      <c r="AY168" s="176"/>
      <c r="AZ168" s="176"/>
      <c r="BA168" s="176"/>
      <c r="BB168" s="176"/>
      <c r="BC168" s="176"/>
      <c r="BD168" s="113"/>
      <c r="BE168" s="113"/>
      <c r="BF168" s="113"/>
      <c r="BG168" s="113"/>
      <c r="BH168" s="113"/>
      <c r="BI168" s="113"/>
      <c r="BJ168" s="113"/>
      <c r="BK168" s="113"/>
      <c r="BL168" s="113"/>
      <c r="BM168" s="113"/>
      <c r="BN168" s="113"/>
      <c r="BO168" s="113"/>
      <c r="BP168" s="113"/>
      <c r="BQ168" s="113"/>
      <c r="BR168" s="113"/>
      <c r="BS168" s="113"/>
      <c r="BT168" s="113"/>
      <c r="BU168" s="113"/>
      <c r="BV168" s="113"/>
      <c r="BW168" s="113"/>
      <c r="BX168" s="113"/>
      <c r="BY168" s="94"/>
      <c r="CA168" s="254"/>
      <c r="CB168" s="254"/>
      <c r="CC168" s="254"/>
      <c r="CF168" s="94"/>
      <c r="CG168" s="94"/>
      <c r="CH168" s="94"/>
    </row>
    <row r="169" spans="1:86" s="93" customFormat="1" ht="15" customHeight="1" x14ac:dyDescent="0.25">
      <c r="A169" s="94"/>
      <c r="B169" s="94"/>
      <c r="D169" s="170"/>
      <c r="F169" s="115"/>
      <c r="G169" s="115"/>
      <c r="H169" s="115"/>
      <c r="I169" s="115"/>
      <c r="J169" s="104"/>
      <c r="K169" s="115"/>
      <c r="L169" s="172"/>
      <c r="M169" s="171"/>
      <c r="N169" s="171"/>
      <c r="O169" s="172" t="s">
        <v>4</v>
      </c>
      <c r="P169" s="173"/>
      <c r="Q169" s="173"/>
      <c r="R169" s="173"/>
      <c r="S169" s="173"/>
      <c r="T169" s="173"/>
      <c r="U169" s="173"/>
      <c r="V169" s="173"/>
      <c r="W169" s="173"/>
      <c r="X169" s="173"/>
      <c r="Y169" s="150"/>
      <c r="Z169" s="150"/>
      <c r="AA169" s="150"/>
      <c r="AB169" s="150"/>
      <c r="AC169" s="174">
        <f ca="1">AC149</f>
        <v>0</v>
      </c>
      <c r="AD169" s="173"/>
      <c r="AE169" s="109"/>
      <c r="AF169" s="110"/>
      <c r="AG169" s="110"/>
      <c r="AH169" s="110"/>
      <c r="AI169" s="110"/>
      <c r="AJ169" s="110"/>
      <c r="AK169" s="111"/>
      <c r="AL169" s="175"/>
      <c r="AM169" s="173"/>
      <c r="AN169" s="173"/>
      <c r="AO169" s="109"/>
      <c r="AP169" s="111"/>
      <c r="AQ169" s="113"/>
      <c r="AR169" s="176"/>
      <c r="AS169" s="113"/>
      <c r="AT169" s="113"/>
      <c r="AU169" s="176"/>
      <c r="AV169" s="176"/>
      <c r="AW169" s="176"/>
      <c r="AX169" s="176"/>
      <c r="AY169" s="176"/>
      <c r="AZ169" s="176"/>
      <c r="BA169" s="176"/>
      <c r="BB169" s="176"/>
      <c r="BC169" s="176"/>
      <c r="BD169" s="113"/>
      <c r="BE169" s="113"/>
      <c r="BF169" s="113"/>
      <c r="BG169" s="113"/>
      <c r="BH169" s="113"/>
      <c r="BI169" s="113"/>
      <c r="BJ169" s="113"/>
      <c r="BK169" s="113"/>
      <c r="BL169" s="113"/>
      <c r="BM169" s="113"/>
      <c r="BN169" s="113"/>
      <c r="BO169" s="113"/>
      <c r="BP169" s="113"/>
      <c r="BQ169" s="113"/>
      <c r="BR169" s="113"/>
      <c r="BS169" s="113"/>
      <c r="BT169" s="113"/>
      <c r="BU169" s="113"/>
      <c r="BV169" s="113"/>
      <c r="BW169" s="113"/>
      <c r="BX169" s="113"/>
      <c r="BY169" s="94"/>
      <c r="CA169" s="254"/>
      <c r="CB169" s="254"/>
      <c r="CC169" s="254"/>
      <c r="CF169" s="94"/>
      <c r="CG169" s="94"/>
      <c r="CH169" s="94"/>
    </row>
    <row r="170" spans="1:86" s="93" customFormat="1" ht="15" customHeight="1" x14ac:dyDescent="0.25">
      <c r="A170" s="94"/>
      <c r="B170" s="94"/>
      <c r="D170" s="170"/>
      <c r="F170" s="115"/>
      <c r="G170" s="115"/>
      <c r="H170" s="115"/>
      <c r="I170" s="115"/>
      <c r="J170" s="104"/>
      <c r="K170" s="115"/>
      <c r="L170" s="172"/>
      <c r="M170" s="171"/>
      <c r="N170" s="171"/>
      <c r="O170" s="172"/>
      <c r="P170" s="173"/>
      <c r="Q170" s="173"/>
      <c r="R170" s="173"/>
      <c r="S170" s="173"/>
      <c r="T170" s="173"/>
      <c r="U170" s="173"/>
      <c r="V170" s="173"/>
      <c r="W170" s="173"/>
      <c r="X170" s="173"/>
      <c r="Y170" s="150"/>
      <c r="Z170" s="150"/>
      <c r="AA170" s="150"/>
      <c r="AB170" s="150"/>
      <c r="AC170" s="174"/>
      <c r="AD170" s="173"/>
      <c r="AE170" s="109"/>
      <c r="AF170" s="110"/>
      <c r="AG170" s="110"/>
      <c r="AH170" s="110"/>
      <c r="AI170" s="110"/>
      <c r="AJ170" s="110"/>
      <c r="AK170" s="111"/>
      <c r="AL170" s="175"/>
      <c r="AM170" s="173"/>
      <c r="AN170" s="173"/>
      <c r="AO170" s="109"/>
      <c r="AP170" s="111"/>
      <c r="AQ170" s="113"/>
      <c r="AR170" s="176"/>
      <c r="AS170" s="113"/>
      <c r="AT170" s="113"/>
      <c r="AU170" s="176"/>
      <c r="AV170" s="176"/>
      <c r="AW170" s="176"/>
      <c r="AX170" s="176"/>
      <c r="AY170" s="176"/>
      <c r="AZ170" s="176"/>
      <c r="BA170" s="176"/>
      <c r="BB170" s="176"/>
      <c r="BC170" s="176"/>
      <c r="BD170" s="113"/>
      <c r="BE170" s="113"/>
      <c r="BF170" s="113"/>
      <c r="BG170" s="113"/>
      <c r="BH170" s="113"/>
      <c r="BI170" s="113"/>
      <c r="BJ170" s="113"/>
      <c r="BK170" s="113"/>
      <c r="BL170" s="113"/>
      <c r="BM170" s="113"/>
      <c r="BN170" s="113"/>
      <c r="BO170" s="113"/>
      <c r="BP170" s="113"/>
      <c r="BQ170" s="113"/>
      <c r="BR170" s="113"/>
      <c r="BS170" s="113"/>
      <c r="BT170" s="113"/>
      <c r="BU170" s="113"/>
      <c r="BV170" s="113"/>
      <c r="BW170" s="113"/>
      <c r="BX170" s="113"/>
      <c r="BY170" s="94"/>
      <c r="CA170" s="254"/>
      <c r="CB170" s="254"/>
      <c r="CC170" s="254"/>
      <c r="CF170" s="94"/>
      <c r="CG170" s="94"/>
      <c r="CH170" s="94"/>
    </row>
    <row r="171" spans="1:86" s="93" customFormat="1" ht="15" customHeight="1" x14ac:dyDescent="0.25">
      <c r="A171" s="94"/>
      <c r="B171" s="94"/>
      <c r="D171" s="170"/>
      <c r="F171" s="115"/>
      <c r="G171" s="115"/>
      <c r="H171" s="115"/>
      <c r="I171" s="115"/>
      <c r="J171" s="104"/>
      <c r="K171" s="115"/>
      <c r="L171" s="172"/>
      <c r="M171" s="171"/>
      <c r="N171" s="171"/>
      <c r="O171" s="172" t="s">
        <v>27</v>
      </c>
      <c r="P171" s="173"/>
      <c r="Q171" s="173"/>
      <c r="R171" s="173"/>
      <c r="S171" s="173"/>
      <c r="T171" s="173"/>
      <c r="U171" s="173"/>
      <c r="V171" s="173"/>
      <c r="W171" s="173"/>
      <c r="X171" s="173"/>
      <c r="Y171" s="150"/>
      <c r="Z171" s="150"/>
      <c r="AA171" s="150"/>
      <c r="AB171" s="150"/>
      <c r="AC171" s="174"/>
      <c r="AD171" s="173"/>
      <c r="AE171" s="109"/>
      <c r="AF171" s="110"/>
      <c r="AG171" s="110"/>
      <c r="AH171" s="110"/>
      <c r="AI171" s="110"/>
      <c r="AJ171" s="110"/>
      <c r="AK171" s="111"/>
      <c r="AL171" s="175"/>
      <c r="AM171" s="173"/>
      <c r="AN171" s="173"/>
      <c r="AO171" s="109"/>
      <c r="AP171" s="111"/>
      <c r="AQ171" s="113"/>
      <c r="AR171" s="176"/>
      <c r="AS171" s="113"/>
      <c r="AT171" s="113"/>
      <c r="AU171" s="176"/>
      <c r="AV171" s="176"/>
      <c r="AW171" s="176"/>
      <c r="AX171" s="176"/>
      <c r="AY171" s="176"/>
      <c r="AZ171" s="176"/>
      <c r="BA171" s="176"/>
      <c r="BB171" s="176"/>
      <c r="BC171" s="176"/>
      <c r="BD171" s="113"/>
      <c r="BE171" s="113"/>
      <c r="BF171" s="113"/>
      <c r="BG171" s="113"/>
      <c r="BH171" s="113"/>
      <c r="BI171" s="113"/>
      <c r="BJ171" s="113"/>
      <c r="BK171" s="113"/>
      <c r="BL171" s="113"/>
      <c r="BM171" s="113"/>
      <c r="BN171" s="113"/>
      <c r="BO171" s="113"/>
      <c r="BP171" s="113"/>
      <c r="BQ171" s="113"/>
      <c r="BR171" s="113"/>
      <c r="BS171" s="113"/>
      <c r="BT171" s="113"/>
      <c r="BU171" s="113"/>
      <c r="BV171" s="113"/>
      <c r="BW171" s="113"/>
      <c r="BX171" s="113"/>
      <c r="BY171" s="94"/>
      <c r="CA171" s="254"/>
      <c r="CB171" s="254"/>
      <c r="CC171" s="254"/>
      <c r="CF171" s="94"/>
      <c r="CG171" s="94"/>
      <c r="CH171" s="94"/>
    </row>
    <row r="172" spans="1:86" s="93" customFormat="1" ht="15" customHeight="1" x14ac:dyDescent="0.25">
      <c r="A172" s="94"/>
      <c r="B172" s="94"/>
      <c r="D172" s="170"/>
      <c r="F172" s="115"/>
      <c r="G172" s="115"/>
      <c r="H172" s="115"/>
      <c r="I172" s="115"/>
      <c r="J172" s="104"/>
      <c r="K172" s="115"/>
      <c r="L172" s="172"/>
      <c r="M172" s="171"/>
      <c r="N172" s="171"/>
      <c r="O172" s="172"/>
      <c r="P172" s="173"/>
      <c r="Q172" s="173"/>
      <c r="R172" s="173"/>
      <c r="S172" s="173"/>
      <c r="T172" s="173"/>
      <c r="U172" s="173"/>
      <c r="V172" s="173"/>
      <c r="W172" s="173"/>
      <c r="X172" s="173"/>
      <c r="Y172" s="150"/>
      <c r="Z172" s="150"/>
      <c r="AA172" s="150"/>
      <c r="AB172" s="150"/>
      <c r="AC172" s="174"/>
      <c r="AD172" s="173"/>
      <c r="AE172" s="109"/>
      <c r="AF172" s="110"/>
      <c r="AG172" s="110"/>
      <c r="AH172" s="110"/>
      <c r="AI172" s="110"/>
      <c r="AJ172" s="110"/>
      <c r="AK172" s="111"/>
      <c r="AL172" s="175"/>
      <c r="AM172" s="173"/>
      <c r="AN172" s="173"/>
      <c r="AO172" s="109"/>
      <c r="AP172" s="111"/>
      <c r="AQ172" s="113"/>
      <c r="AR172" s="176"/>
      <c r="AS172" s="113"/>
      <c r="AT172" s="113"/>
      <c r="AU172" s="176"/>
      <c r="AV172" s="176"/>
      <c r="AW172" s="176"/>
      <c r="AX172" s="176"/>
      <c r="AY172" s="176"/>
      <c r="AZ172" s="176"/>
      <c r="BA172" s="176"/>
      <c r="BB172" s="176"/>
      <c r="BC172" s="176"/>
      <c r="BD172" s="113"/>
      <c r="BE172" s="113"/>
      <c r="BF172" s="113"/>
      <c r="BG172" s="113"/>
      <c r="BH172" s="113"/>
      <c r="BI172" s="113"/>
      <c r="BJ172" s="113"/>
      <c r="BK172" s="113"/>
      <c r="BL172" s="113"/>
      <c r="BM172" s="113"/>
      <c r="BN172" s="113"/>
      <c r="BO172" s="113"/>
      <c r="BP172" s="113"/>
      <c r="BQ172" s="113"/>
      <c r="BR172" s="113"/>
      <c r="BS172" s="113"/>
      <c r="BT172" s="113"/>
      <c r="BU172" s="113"/>
      <c r="BV172" s="113"/>
      <c r="BW172" s="113"/>
      <c r="BX172" s="113"/>
      <c r="BY172" s="94"/>
      <c r="CA172" s="254"/>
      <c r="CB172" s="254"/>
      <c r="CC172" s="254"/>
      <c r="CF172" s="94"/>
      <c r="CG172" s="94"/>
      <c r="CH172" s="94"/>
    </row>
    <row r="173" spans="1:86" s="93" customFormat="1" ht="15" customHeight="1" x14ac:dyDescent="0.25">
      <c r="A173" s="94"/>
      <c r="B173" s="94"/>
      <c r="D173" s="170"/>
      <c r="F173" s="115"/>
      <c r="G173" s="115"/>
      <c r="H173" s="115"/>
      <c r="I173" s="115"/>
      <c r="J173" s="104"/>
      <c r="K173" s="115"/>
      <c r="L173" s="172"/>
      <c r="M173" s="171"/>
      <c r="N173" s="171"/>
      <c r="O173" s="172" t="s">
        <v>30</v>
      </c>
      <c r="P173" s="173"/>
      <c r="Q173" s="173"/>
      <c r="R173" s="173"/>
      <c r="S173" s="173"/>
      <c r="T173" s="173"/>
      <c r="U173" s="173"/>
      <c r="V173" s="173"/>
      <c r="W173" s="173"/>
      <c r="X173" s="173"/>
      <c r="Y173" s="150"/>
      <c r="Z173" s="150"/>
      <c r="AA173" s="150"/>
      <c r="AB173" s="150"/>
      <c r="AC173" s="174"/>
      <c r="AD173" s="173"/>
      <c r="AE173" s="109"/>
      <c r="AF173" s="110"/>
      <c r="AG173" s="110"/>
      <c r="AH173" s="110"/>
      <c r="AI173" s="110"/>
      <c r="AJ173" s="110"/>
      <c r="AK173" s="111"/>
      <c r="AL173" s="175"/>
      <c r="AM173" s="173"/>
      <c r="AN173" s="173"/>
      <c r="AO173" s="109"/>
      <c r="AP173" s="111"/>
      <c r="AQ173" s="113"/>
      <c r="AR173" s="176"/>
      <c r="AS173" s="113"/>
      <c r="AT173" s="113"/>
      <c r="AU173" s="176"/>
      <c r="AV173" s="176"/>
      <c r="AW173" s="176"/>
      <c r="AX173" s="176"/>
      <c r="AY173" s="176"/>
      <c r="AZ173" s="176"/>
      <c r="BA173" s="176"/>
      <c r="BB173" s="176"/>
      <c r="BC173" s="176"/>
      <c r="BD173" s="113"/>
      <c r="BE173" s="113"/>
      <c r="BF173" s="113"/>
      <c r="BG173" s="113"/>
      <c r="BH173" s="113"/>
      <c r="BI173" s="113"/>
      <c r="BJ173" s="113"/>
      <c r="BK173" s="113"/>
      <c r="BL173" s="113"/>
      <c r="BM173" s="113"/>
      <c r="BN173" s="113"/>
      <c r="BO173" s="113"/>
      <c r="BP173" s="113"/>
      <c r="BQ173" s="113"/>
      <c r="BR173" s="113"/>
      <c r="BS173" s="113"/>
      <c r="BT173" s="113"/>
      <c r="BU173" s="113"/>
      <c r="BV173" s="113"/>
      <c r="BW173" s="113"/>
      <c r="BX173" s="113"/>
      <c r="BY173" s="94"/>
      <c r="CA173" s="254"/>
      <c r="CB173" s="254"/>
      <c r="CC173" s="254"/>
      <c r="CF173" s="94"/>
      <c r="CG173" s="94"/>
      <c r="CH173" s="94"/>
    </row>
    <row r="174" spans="1:86" s="93" customFormat="1" ht="15" customHeight="1" x14ac:dyDescent="0.25">
      <c r="A174" s="94"/>
      <c r="B174" s="94"/>
      <c r="D174" s="170"/>
      <c r="F174" s="115"/>
      <c r="G174" s="115"/>
      <c r="H174" s="115"/>
      <c r="I174" s="115"/>
      <c r="J174" s="104"/>
      <c r="K174" s="115"/>
      <c r="L174" s="172"/>
      <c r="M174" s="171"/>
      <c r="N174" s="171"/>
      <c r="O174" s="172"/>
      <c r="P174" s="173"/>
      <c r="Q174" s="173"/>
      <c r="R174" s="173"/>
      <c r="S174" s="173"/>
      <c r="T174" s="173"/>
      <c r="U174" s="173"/>
      <c r="V174" s="173"/>
      <c r="W174" s="173"/>
      <c r="X174" s="173"/>
      <c r="Y174" s="150"/>
      <c r="Z174" s="150"/>
      <c r="AA174" s="150"/>
      <c r="AB174" s="150"/>
      <c r="AC174" s="174"/>
      <c r="AD174" s="173"/>
      <c r="AE174" s="109"/>
      <c r="AF174" s="110"/>
      <c r="AG174" s="110"/>
      <c r="AH174" s="110"/>
      <c r="AI174" s="110"/>
      <c r="AJ174" s="110"/>
      <c r="AK174" s="111"/>
      <c r="AL174" s="175"/>
      <c r="AM174" s="173"/>
      <c r="AN174" s="173"/>
      <c r="AO174" s="109"/>
      <c r="AP174" s="111"/>
      <c r="AQ174" s="113"/>
      <c r="AR174" s="176"/>
      <c r="AS174" s="113"/>
      <c r="AT174" s="113"/>
      <c r="AU174" s="176"/>
      <c r="AV174" s="176"/>
      <c r="AW174" s="176"/>
      <c r="AX174" s="176"/>
      <c r="AY174" s="176"/>
      <c r="AZ174" s="176"/>
      <c r="BA174" s="176"/>
      <c r="BB174" s="176"/>
      <c r="BC174" s="176"/>
      <c r="BD174" s="113"/>
      <c r="BE174" s="113"/>
      <c r="BF174" s="113"/>
      <c r="BG174" s="113"/>
      <c r="BH174" s="113"/>
      <c r="BI174" s="113"/>
      <c r="BJ174" s="113"/>
      <c r="BK174" s="113"/>
      <c r="BL174" s="113"/>
      <c r="BM174" s="113"/>
      <c r="BN174" s="113"/>
      <c r="BO174" s="113"/>
      <c r="BP174" s="113"/>
      <c r="BQ174" s="113"/>
      <c r="BR174" s="113"/>
      <c r="BS174" s="113"/>
      <c r="BT174" s="113"/>
      <c r="BU174" s="113"/>
      <c r="BV174" s="113"/>
      <c r="BW174" s="113"/>
      <c r="BX174" s="113"/>
      <c r="BY174" s="94"/>
      <c r="CA174" s="254"/>
      <c r="CB174" s="254"/>
      <c r="CC174" s="254"/>
      <c r="CF174" s="94"/>
      <c r="CG174" s="94"/>
      <c r="CH174" s="94"/>
    </row>
    <row r="175" spans="1:86" s="93" customFormat="1" ht="15" customHeight="1" x14ac:dyDescent="0.25">
      <c r="A175" s="94"/>
      <c r="B175" s="94"/>
      <c r="D175" s="170"/>
      <c r="F175" s="115"/>
      <c r="G175" s="115"/>
      <c r="H175" s="115"/>
      <c r="I175" s="115"/>
      <c r="J175" s="104"/>
      <c r="K175" s="115"/>
      <c r="L175" s="172"/>
      <c r="M175" s="171"/>
      <c r="N175" s="171"/>
      <c r="O175" s="172" t="s">
        <v>29</v>
      </c>
      <c r="P175" s="173"/>
      <c r="Q175" s="173"/>
      <c r="R175" s="173"/>
      <c r="S175" s="173"/>
      <c r="T175" s="173"/>
      <c r="U175" s="173"/>
      <c r="V175" s="173"/>
      <c r="W175" s="173"/>
      <c r="X175" s="173"/>
      <c r="Y175" s="150"/>
      <c r="Z175" s="150"/>
      <c r="AA175" s="150"/>
      <c r="AB175" s="150"/>
      <c r="AC175" s="174"/>
      <c r="AD175" s="173"/>
      <c r="AE175" s="109"/>
      <c r="AF175" s="110"/>
      <c r="AG175" s="110"/>
      <c r="AH175" s="110"/>
      <c r="AI175" s="110"/>
      <c r="AJ175" s="110"/>
      <c r="AK175" s="111"/>
      <c r="AL175" s="175"/>
      <c r="AM175" s="173"/>
      <c r="AN175" s="173"/>
      <c r="AO175" s="109"/>
      <c r="AP175" s="111"/>
      <c r="AQ175" s="113"/>
      <c r="AR175" s="176"/>
      <c r="AS175" s="113"/>
      <c r="AT175" s="113"/>
      <c r="AU175" s="176"/>
      <c r="AV175" s="176"/>
      <c r="AW175" s="176"/>
      <c r="AX175" s="176"/>
      <c r="AY175" s="176"/>
      <c r="AZ175" s="176"/>
      <c r="BA175" s="176"/>
      <c r="BB175" s="176"/>
      <c r="BC175" s="176"/>
      <c r="BD175" s="113"/>
      <c r="BE175" s="113"/>
      <c r="BF175" s="113"/>
      <c r="BG175" s="113"/>
      <c r="BH175" s="113"/>
      <c r="BI175" s="113"/>
      <c r="BJ175" s="113"/>
      <c r="BK175" s="113"/>
      <c r="BL175" s="113"/>
      <c r="BM175" s="113"/>
      <c r="BN175" s="113"/>
      <c r="BO175" s="113"/>
      <c r="BP175" s="113"/>
      <c r="BQ175" s="113"/>
      <c r="BR175" s="113"/>
      <c r="BS175" s="113"/>
      <c r="BT175" s="113"/>
      <c r="BU175" s="113"/>
      <c r="BV175" s="113"/>
      <c r="BW175" s="113"/>
      <c r="BX175" s="113"/>
      <c r="BY175" s="94"/>
      <c r="CA175" s="254"/>
      <c r="CB175" s="254"/>
      <c r="CC175" s="254"/>
      <c r="CF175" s="94"/>
      <c r="CG175" s="94"/>
      <c r="CH175" s="94"/>
    </row>
    <row r="176" spans="1:86" s="93" customFormat="1" ht="15" customHeight="1" x14ac:dyDescent="0.25">
      <c r="A176" s="94"/>
      <c r="B176" s="94"/>
      <c r="D176" s="170"/>
      <c r="F176" s="115"/>
      <c r="G176" s="115"/>
      <c r="H176" s="115"/>
      <c r="I176" s="115"/>
      <c r="J176" s="104"/>
      <c r="K176" s="115"/>
      <c r="L176" s="172"/>
      <c r="M176" s="171"/>
      <c r="N176" s="171"/>
      <c r="O176" s="172"/>
      <c r="P176" s="173"/>
      <c r="Q176" s="173"/>
      <c r="R176" s="173"/>
      <c r="S176" s="173"/>
      <c r="T176" s="173"/>
      <c r="U176" s="173"/>
      <c r="V176" s="173"/>
      <c r="W176" s="173"/>
      <c r="X176" s="173"/>
      <c r="Y176" s="150"/>
      <c r="Z176" s="150"/>
      <c r="AA176" s="150"/>
      <c r="AB176" s="150"/>
      <c r="AC176" s="174"/>
      <c r="AD176" s="173"/>
      <c r="AE176" s="109"/>
      <c r="AF176" s="110"/>
      <c r="AG176" s="110"/>
      <c r="AH176" s="110"/>
      <c r="AI176" s="110"/>
      <c r="AJ176" s="110"/>
      <c r="AK176" s="111"/>
      <c r="AL176" s="175"/>
      <c r="AM176" s="173"/>
      <c r="AN176" s="173"/>
      <c r="AO176" s="109"/>
      <c r="AP176" s="111"/>
      <c r="AQ176" s="113"/>
      <c r="AR176" s="176"/>
      <c r="AS176" s="113"/>
      <c r="AT176" s="113"/>
      <c r="AU176" s="113"/>
      <c r="AV176" s="113"/>
      <c r="AW176" s="113"/>
      <c r="AX176" s="113"/>
      <c r="AY176" s="113"/>
      <c r="AZ176" s="113"/>
      <c r="BA176" s="113"/>
      <c r="BB176" s="113"/>
      <c r="BC176" s="113"/>
      <c r="BD176" s="113"/>
      <c r="BE176" s="113"/>
      <c r="BF176" s="113"/>
      <c r="BG176" s="113"/>
      <c r="BH176" s="113"/>
      <c r="BI176" s="113"/>
      <c r="BJ176" s="113"/>
      <c r="BK176" s="113"/>
      <c r="BL176" s="113"/>
      <c r="BM176" s="113"/>
      <c r="BN176" s="113"/>
      <c r="BO176" s="113"/>
      <c r="BP176" s="113"/>
      <c r="BQ176" s="113"/>
      <c r="BR176" s="113"/>
      <c r="BS176" s="113"/>
      <c r="BT176" s="113"/>
      <c r="BU176" s="113"/>
      <c r="BV176" s="113"/>
      <c r="BW176" s="113"/>
      <c r="BX176" s="113"/>
      <c r="BY176" s="94"/>
      <c r="CA176" s="254"/>
      <c r="CB176" s="254"/>
      <c r="CC176" s="254"/>
      <c r="CF176" s="94"/>
      <c r="CG176" s="94"/>
      <c r="CH176" s="94"/>
    </row>
    <row r="177" spans="1:86" s="93" customFormat="1" ht="15" customHeight="1" x14ac:dyDescent="0.25">
      <c r="A177" s="94"/>
      <c r="B177" s="94"/>
      <c r="D177" s="170"/>
      <c r="F177" s="115"/>
      <c r="G177" s="115"/>
      <c r="H177" s="115"/>
      <c r="I177" s="115"/>
      <c r="J177" s="104"/>
      <c r="K177" s="115"/>
      <c r="L177" s="172"/>
      <c r="M177" s="171"/>
      <c r="N177" s="171"/>
      <c r="O177" s="172"/>
      <c r="P177" s="173"/>
      <c r="Q177" s="173"/>
      <c r="R177" s="173"/>
      <c r="S177" s="173"/>
      <c r="T177" s="173"/>
      <c r="U177" s="173"/>
      <c r="V177" s="173"/>
      <c r="W177" s="173"/>
      <c r="X177" s="173"/>
      <c r="Y177" s="150"/>
      <c r="Z177" s="150"/>
      <c r="AA177" s="150"/>
      <c r="AB177" s="150"/>
      <c r="AC177" s="174"/>
      <c r="AD177" s="173"/>
      <c r="AE177" s="109"/>
      <c r="AF177" s="110"/>
      <c r="AG177" s="110"/>
      <c r="AH177" s="110"/>
      <c r="AI177" s="110"/>
      <c r="AJ177" s="110"/>
      <c r="AK177" s="111"/>
      <c r="AL177" s="175"/>
      <c r="AM177" s="173"/>
      <c r="AN177" s="173"/>
      <c r="AO177" s="109"/>
      <c r="AP177" s="111"/>
      <c r="AQ177" s="113"/>
      <c r="AR177" s="176"/>
      <c r="AS177" s="113"/>
      <c r="AT177" s="113"/>
      <c r="AU177" s="113"/>
      <c r="AV177" s="113"/>
      <c r="AW177" s="113"/>
      <c r="AX177" s="113"/>
      <c r="AY177" s="113"/>
      <c r="AZ177" s="113"/>
      <c r="BA177" s="113"/>
      <c r="BB177" s="113"/>
      <c r="BC177" s="113"/>
      <c r="BD177" s="113"/>
      <c r="BE177" s="113"/>
      <c r="BF177" s="113"/>
      <c r="BG177" s="113"/>
      <c r="BH177" s="113"/>
      <c r="BI177" s="113"/>
      <c r="BJ177" s="113"/>
      <c r="BK177" s="113"/>
      <c r="BL177" s="113"/>
      <c r="BM177" s="113"/>
      <c r="BN177" s="113"/>
      <c r="BO177" s="113"/>
      <c r="BP177" s="113"/>
      <c r="BQ177" s="113"/>
      <c r="BR177" s="113"/>
      <c r="BS177" s="113"/>
      <c r="BT177" s="113"/>
      <c r="BU177" s="113"/>
      <c r="BV177" s="113"/>
      <c r="BW177" s="113"/>
      <c r="BX177" s="113"/>
      <c r="BY177" s="94"/>
      <c r="CA177" s="254"/>
      <c r="CB177" s="254"/>
      <c r="CC177" s="254"/>
      <c r="CF177" s="94"/>
      <c r="CG177" s="94"/>
      <c r="CH177" s="94"/>
    </row>
    <row r="178" spans="1:86" s="93" customFormat="1" ht="15" customHeight="1" thickBot="1" x14ac:dyDescent="0.3">
      <c r="A178" s="94"/>
      <c r="B178" s="94"/>
      <c r="D178" s="170"/>
      <c r="F178" s="115"/>
      <c r="G178" s="115"/>
      <c r="H178" s="115"/>
      <c r="I178" s="115"/>
      <c r="J178" s="104"/>
      <c r="K178" s="115"/>
      <c r="L178" s="197"/>
      <c r="M178" s="171"/>
      <c r="N178" s="171"/>
      <c r="O178" s="197"/>
      <c r="P178" s="198"/>
      <c r="Q178" s="198"/>
      <c r="R178" s="198"/>
      <c r="S178" s="198"/>
      <c r="T178" s="198"/>
      <c r="U178" s="198"/>
      <c r="V178" s="198"/>
      <c r="W178" s="198"/>
      <c r="X178" s="198"/>
      <c r="Y178" s="289"/>
      <c r="Z178" s="289"/>
      <c r="AA178" s="289"/>
      <c r="AB178" s="289"/>
      <c r="AC178" s="181"/>
      <c r="AD178" s="183"/>
      <c r="AE178" s="109"/>
      <c r="AF178" s="110"/>
      <c r="AG178" s="110"/>
      <c r="AH178" s="110"/>
      <c r="AI178" s="110"/>
      <c r="AJ178" s="110"/>
      <c r="AK178" s="111"/>
      <c r="AL178" s="182"/>
      <c r="AM178" s="183"/>
      <c r="AN178" s="183"/>
      <c r="AO178" s="109"/>
      <c r="AP178" s="111"/>
      <c r="AQ178" s="113"/>
      <c r="AR178" s="176"/>
      <c r="AS178" s="113"/>
      <c r="AT178" s="113"/>
      <c r="AU178" s="113"/>
      <c r="AV178" s="113"/>
      <c r="AW178" s="113"/>
      <c r="AX178" s="113"/>
      <c r="AY178" s="113"/>
      <c r="AZ178" s="113"/>
      <c r="BA178" s="113"/>
      <c r="BB178" s="113"/>
      <c r="BC178" s="113"/>
      <c r="BD178" s="113"/>
      <c r="BE178" s="113"/>
      <c r="BF178" s="113"/>
      <c r="BG178" s="113"/>
      <c r="BH178" s="113"/>
      <c r="BI178" s="113"/>
      <c r="BJ178" s="113"/>
      <c r="BK178" s="113"/>
      <c r="BL178" s="113"/>
      <c r="BM178" s="113"/>
      <c r="BN178" s="113"/>
      <c r="BO178" s="113"/>
      <c r="BP178" s="113"/>
      <c r="BQ178" s="113"/>
      <c r="BR178" s="113"/>
      <c r="BS178" s="113"/>
      <c r="BT178" s="113"/>
      <c r="BU178" s="113"/>
      <c r="BV178" s="113"/>
      <c r="BW178" s="113"/>
      <c r="BX178" s="113"/>
      <c r="BY178" s="94"/>
      <c r="CA178" s="254"/>
      <c r="CB178" s="254"/>
      <c r="CC178" s="254"/>
      <c r="CF178" s="94"/>
      <c r="CG178" s="94"/>
      <c r="CH178" s="94"/>
    </row>
    <row r="179" spans="1:86" s="93" customFormat="1" ht="15" customHeight="1" x14ac:dyDescent="0.25">
      <c r="A179" s="94"/>
      <c r="B179" s="94"/>
      <c r="D179" s="170"/>
      <c r="F179" s="115"/>
      <c r="G179" s="115"/>
      <c r="H179" s="115"/>
      <c r="I179" s="115"/>
      <c r="J179" s="104"/>
      <c r="K179" s="115"/>
      <c r="L179" s="171"/>
      <c r="M179" s="171"/>
      <c r="N179" s="171"/>
      <c r="O179" s="171"/>
      <c r="P179" s="171"/>
      <c r="Q179" s="171"/>
      <c r="R179" s="171"/>
      <c r="S179" s="171"/>
      <c r="T179" s="171"/>
      <c r="U179" s="171"/>
      <c r="V179" s="171"/>
      <c r="W179" s="171"/>
      <c r="X179" s="171"/>
      <c r="Y179" s="136"/>
      <c r="Z179" s="136"/>
      <c r="AA179" s="136"/>
      <c r="AB179" s="136"/>
      <c r="AC179" s="113"/>
      <c r="AD179" s="113"/>
      <c r="AE179" s="113"/>
      <c r="AF179" s="113"/>
      <c r="AG179" s="113"/>
      <c r="AH179" s="113"/>
      <c r="AI179" s="113"/>
      <c r="AJ179" s="113"/>
      <c r="AK179" s="113"/>
      <c r="AL179" s="113"/>
      <c r="AM179" s="113"/>
      <c r="AN179" s="113"/>
      <c r="AO179" s="113"/>
      <c r="AP179" s="113"/>
      <c r="AQ179" s="113"/>
      <c r="AR179" s="176"/>
      <c r="AS179" s="113"/>
      <c r="AT179" s="113"/>
      <c r="AU179" s="113"/>
      <c r="AV179" s="113"/>
      <c r="AW179" s="113"/>
      <c r="AX179" s="113"/>
      <c r="AY179" s="113"/>
      <c r="AZ179" s="113"/>
      <c r="BA179" s="113"/>
      <c r="BB179" s="113"/>
      <c r="BC179" s="113"/>
      <c r="BD179" s="113"/>
      <c r="BE179" s="113"/>
      <c r="BF179" s="113"/>
      <c r="BG179" s="113"/>
      <c r="BH179" s="113"/>
      <c r="BI179" s="113"/>
      <c r="BJ179" s="113"/>
      <c r="BK179" s="113"/>
      <c r="BL179" s="113"/>
      <c r="BM179" s="113"/>
      <c r="BN179" s="113"/>
      <c r="BO179" s="113"/>
      <c r="BP179" s="113"/>
      <c r="BQ179" s="113"/>
      <c r="BR179" s="113"/>
      <c r="BS179" s="113"/>
      <c r="BT179" s="113"/>
      <c r="BU179" s="113"/>
      <c r="BV179" s="113"/>
      <c r="BW179" s="113"/>
      <c r="BX179" s="113"/>
      <c r="BY179" s="94"/>
      <c r="CA179" s="254"/>
      <c r="CB179" s="254"/>
      <c r="CC179" s="254"/>
      <c r="CF179" s="94"/>
      <c r="CG179" s="94"/>
      <c r="CH179" s="94"/>
    </row>
    <row r="180" spans="1:86" s="93" customFormat="1" ht="15" customHeight="1" x14ac:dyDescent="0.25">
      <c r="A180" s="94"/>
      <c r="B180" s="94"/>
      <c r="D180" s="170"/>
      <c r="F180" s="115"/>
      <c r="G180" s="115"/>
      <c r="H180" s="115"/>
      <c r="I180" s="115"/>
      <c r="J180" s="104"/>
      <c r="K180" s="115"/>
      <c r="L180" s="171"/>
      <c r="M180" s="171"/>
      <c r="N180" s="171"/>
      <c r="O180" s="171"/>
      <c r="P180" s="171"/>
      <c r="Q180" s="171"/>
      <c r="R180" s="171"/>
      <c r="S180" s="171"/>
      <c r="T180" s="171"/>
      <c r="U180" s="171"/>
      <c r="V180" s="171"/>
      <c r="W180" s="171"/>
      <c r="X180" s="171"/>
      <c r="Y180" s="136"/>
      <c r="Z180" s="136"/>
      <c r="AA180" s="136"/>
      <c r="AB180" s="136"/>
      <c r="AC180" s="113"/>
      <c r="AD180" s="113"/>
      <c r="AE180" s="113"/>
      <c r="AF180" s="113"/>
      <c r="AG180" s="113"/>
      <c r="AH180" s="113"/>
      <c r="AI180" s="113"/>
      <c r="AJ180" s="113"/>
      <c r="AK180" s="113"/>
      <c r="AL180" s="113"/>
      <c r="AM180" s="113"/>
      <c r="AN180" s="113"/>
      <c r="AO180" s="113"/>
      <c r="AP180" s="113"/>
      <c r="AQ180" s="113"/>
      <c r="AR180" s="176"/>
      <c r="AS180" s="113"/>
      <c r="AT180" s="113"/>
      <c r="AU180" s="113"/>
      <c r="AV180" s="113"/>
      <c r="AW180" s="113"/>
      <c r="AX180" s="113"/>
      <c r="AY180" s="113"/>
      <c r="AZ180" s="113"/>
      <c r="BA180" s="113"/>
      <c r="BB180" s="113"/>
      <c r="BC180" s="113"/>
      <c r="BD180" s="113"/>
      <c r="BE180" s="113"/>
      <c r="BF180" s="113"/>
      <c r="BG180" s="113"/>
      <c r="BH180" s="113"/>
      <c r="BI180" s="113"/>
      <c r="BJ180" s="113"/>
      <c r="BK180" s="113"/>
      <c r="BL180" s="113"/>
      <c r="BM180" s="113"/>
      <c r="BN180" s="113"/>
      <c r="BO180" s="113"/>
      <c r="BP180" s="113"/>
      <c r="BQ180" s="113"/>
      <c r="BR180" s="113"/>
      <c r="BS180" s="113"/>
      <c r="BT180" s="113"/>
      <c r="BU180" s="113"/>
      <c r="BV180" s="113"/>
      <c r="BW180" s="113"/>
      <c r="BX180" s="113"/>
      <c r="BY180" s="94"/>
      <c r="CA180" s="254"/>
      <c r="CB180" s="254"/>
      <c r="CC180" s="254"/>
      <c r="CF180" s="94"/>
      <c r="CG180" s="94"/>
      <c r="CH180" s="94"/>
    </row>
    <row r="181" spans="1:86" s="93" customFormat="1" ht="15" customHeight="1" x14ac:dyDescent="0.25">
      <c r="A181" s="94"/>
      <c r="B181" s="94"/>
      <c r="D181" s="170"/>
      <c r="F181" s="115"/>
      <c r="G181" s="115"/>
      <c r="H181" s="115"/>
      <c r="I181" s="115"/>
      <c r="J181" s="104"/>
      <c r="K181" s="115"/>
      <c r="L181" s="171"/>
      <c r="M181" s="171"/>
      <c r="N181" s="171"/>
      <c r="O181" s="171"/>
      <c r="P181" s="171"/>
      <c r="Q181" s="171"/>
      <c r="R181" s="171"/>
      <c r="S181" s="171"/>
      <c r="T181" s="171"/>
      <c r="U181" s="171"/>
      <c r="V181" s="171"/>
      <c r="W181" s="171"/>
      <c r="X181" s="171"/>
      <c r="Y181" s="136"/>
      <c r="Z181" s="136"/>
      <c r="AA181" s="136"/>
      <c r="AB181" s="136"/>
      <c r="AC181" s="113"/>
      <c r="AD181" s="113"/>
      <c r="AE181" s="113"/>
      <c r="AF181" s="113"/>
      <c r="AG181" s="113"/>
      <c r="AH181" s="113"/>
      <c r="AI181" s="113"/>
      <c r="AJ181" s="113"/>
      <c r="AK181" s="113"/>
      <c r="AL181" s="113"/>
      <c r="AM181" s="113"/>
      <c r="AN181" s="113"/>
      <c r="AO181" s="113"/>
      <c r="AP181" s="113"/>
      <c r="AQ181" s="113"/>
      <c r="AR181" s="176"/>
      <c r="AS181" s="113"/>
      <c r="AT181" s="113"/>
      <c r="AU181" s="113"/>
      <c r="AV181" s="113"/>
      <c r="AW181" s="113"/>
      <c r="AX181" s="113"/>
      <c r="AY181" s="113"/>
      <c r="AZ181" s="113"/>
      <c r="BA181" s="113"/>
      <c r="BB181" s="113"/>
      <c r="BC181" s="113"/>
      <c r="BD181" s="113"/>
      <c r="BE181" s="113"/>
      <c r="BF181" s="113"/>
      <c r="BG181" s="113"/>
      <c r="BH181" s="113"/>
      <c r="BI181" s="113"/>
      <c r="BJ181" s="113"/>
      <c r="BK181" s="113"/>
      <c r="BL181" s="113"/>
      <c r="BM181" s="113"/>
      <c r="BN181" s="113"/>
      <c r="BO181" s="113"/>
      <c r="BP181" s="113"/>
      <c r="BQ181" s="113"/>
      <c r="BR181" s="113"/>
      <c r="BS181" s="113"/>
      <c r="BT181" s="113"/>
      <c r="BU181" s="113"/>
      <c r="BV181" s="113"/>
      <c r="BW181" s="113"/>
      <c r="BX181" s="113"/>
      <c r="BY181" s="94"/>
      <c r="CA181" s="254"/>
      <c r="CB181" s="254"/>
      <c r="CC181" s="254"/>
      <c r="CF181" s="94"/>
      <c r="CG181" s="94"/>
      <c r="CH181" s="94"/>
    </row>
    <row r="182" spans="1:86" s="93" customFormat="1" ht="15" customHeight="1" x14ac:dyDescent="0.25">
      <c r="A182" s="94"/>
      <c r="B182" s="94"/>
      <c r="D182" s="170"/>
      <c r="F182" s="115"/>
      <c r="G182" s="115"/>
      <c r="H182" s="115"/>
      <c r="I182" s="115"/>
      <c r="J182" s="104"/>
      <c r="K182" s="115"/>
      <c r="L182" s="171"/>
      <c r="M182" s="171"/>
      <c r="N182" s="171"/>
      <c r="O182" s="171"/>
      <c r="P182" s="171"/>
      <c r="Q182" s="171"/>
      <c r="R182" s="171"/>
      <c r="S182" s="171"/>
      <c r="T182" s="171"/>
      <c r="U182" s="171"/>
      <c r="V182" s="171"/>
      <c r="W182" s="171"/>
      <c r="X182" s="171"/>
      <c r="Y182" s="136"/>
      <c r="Z182" s="136"/>
      <c r="AA182" s="136"/>
      <c r="AB182" s="136"/>
      <c r="AC182" s="113"/>
      <c r="AD182" s="113"/>
      <c r="AE182" s="113"/>
      <c r="AF182" s="113"/>
      <c r="AG182" s="113"/>
      <c r="AH182" s="113"/>
      <c r="AI182" s="113"/>
      <c r="AJ182" s="113"/>
      <c r="AK182" s="113"/>
      <c r="AL182" s="113"/>
      <c r="AM182" s="113"/>
      <c r="AN182" s="113"/>
      <c r="AO182" s="113"/>
      <c r="AP182" s="113"/>
      <c r="AQ182" s="113"/>
      <c r="AR182" s="176"/>
      <c r="AS182" s="113"/>
      <c r="AT182" s="113"/>
      <c r="AU182" s="113"/>
      <c r="AV182" s="113"/>
      <c r="AW182" s="113"/>
      <c r="AX182" s="113"/>
      <c r="AY182" s="113"/>
      <c r="AZ182" s="113"/>
      <c r="BA182" s="113"/>
      <c r="BB182" s="113"/>
      <c r="BC182" s="113"/>
      <c r="BD182" s="113"/>
      <c r="BE182" s="113"/>
      <c r="BF182" s="113"/>
      <c r="BG182" s="113"/>
      <c r="BH182" s="113"/>
      <c r="BI182" s="113"/>
      <c r="BJ182" s="113"/>
      <c r="BK182" s="113"/>
      <c r="BL182" s="113"/>
      <c r="BM182" s="113"/>
      <c r="BN182" s="113"/>
      <c r="BO182" s="113"/>
      <c r="BP182" s="113"/>
      <c r="BQ182" s="113"/>
      <c r="BR182" s="113"/>
      <c r="BS182" s="113"/>
      <c r="BT182" s="113"/>
      <c r="BU182" s="113"/>
      <c r="BV182" s="113"/>
      <c r="BW182" s="113"/>
      <c r="BX182" s="113"/>
      <c r="BY182" s="94"/>
      <c r="CA182" s="254"/>
      <c r="CB182" s="254"/>
      <c r="CC182" s="254"/>
      <c r="CF182" s="94"/>
      <c r="CG182" s="94"/>
      <c r="CH182" s="94"/>
    </row>
    <row r="183" spans="1:86" s="93" customFormat="1" ht="15" customHeight="1" x14ac:dyDescent="0.25">
      <c r="A183" s="94"/>
      <c r="B183" s="94"/>
      <c r="D183" s="170"/>
      <c r="F183" s="115"/>
      <c r="G183" s="115"/>
      <c r="H183" s="115"/>
      <c r="I183" s="115"/>
      <c r="J183" s="104"/>
      <c r="K183" s="115"/>
      <c r="L183" s="171"/>
      <c r="M183" s="171"/>
      <c r="N183" s="171"/>
      <c r="O183" s="171"/>
      <c r="P183" s="171"/>
      <c r="Q183" s="171"/>
      <c r="R183" s="171"/>
      <c r="S183" s="171"/>
      <c r="T183" s="171"/>
      <c r="U183" s="171"/>
      <c r="V183" s="171"/>
      <c r="W183" s="171"/>
      <c r="X183" s="171"/>
      <c r="Y183" s="136"/>
      <c r="Z183" s="136"/>
      <c r="AA183" s="136"/>
      <c r="AB183" s="136"/>
      <c r="AC183" s="113"/>
      <c r="AD183" s="113"/>
      <c r="AE183" s="113"/>
      <c r="AF183" s="113"/>
      <c r="AG183" s="113"/>
      <c r="AH183" s="113"/>
      <c r="AI183" s="113"/>
      <c r="AJ183" s="113"/>
      <c r="AK183" s="113"/>
      <c r="AL183" s="113"/>
      <c r="AM183" s="113"/>
      <c r="AN183" s="113"/>
      <c r="AO183" s="113"/>
      <c r="AP183" s="113"/>
      <c r="AQ183" s="113"/>
      <c r="AR183" s="176"/>
      <c r="AS183" s="113"/>
      <c r="AT183" s="113"/>
      <c r="AU183" s="113"/>
      <c r="AV183" s="113"/>
      <c r="AW183" s="113"/>
      <c r="AX183" s="113"/>
      <c r="AY183" s="113"/>
      <c r="AZ183" s="113"/>
      <c r="BA183" s="113"/>
      <c r="BB183" s="113"/>
      <c r="BC183" s="113"/>
      <c r="BD183" s="113"/>
      <c r="BE183" s="113"/>
      <c r="BF183" s="113"/>
      <c r="BG183" s="113"/>
      <c r="BH183" s="113"/>
      <c r="BI183" s="113"/>
      <c r="BJ183" s="113"/>
      <c r="BK183" s="113"/>
      <c r="BL183" s="113"/>
      <c r="BM183" s="113"/>
      <c r="BN183" s="113"/>
      <c r="BO183" s="113"/>
      <c r="BP183" s="113"/>
      <c r="BQ183" s="113"/>
      <c r="BR183" s="113"/>
      <c r="BS183" s="113"/>
      <c r="BT183" s="113"/>
      <c r="BU183" s="113"/>
      <c r="BV183" s="113"/>
      <c r="BW183" s="113"/>
      <c r="BX183" s="113"/>
      <c r="BY183" s="94"/>
      <c r="CA183" s="254"/>
      <c r="CB183" s="254"/>
      <c r="CC183" s="254"/>
      <c r="CF183" s="94"/>
      <c r="CG183" s="94"/>
      <c r="CH183" s="94"/>
    </row>
    <row r="184" spans="1:86" s="93" customFormat="1" ht="15" customHeight="1" x14ac:dyDescent="0.25">
      <c r="A184" s="94"/>
      <c r="B184" s="94"/>
      <c r="D184" s="170"/>
      <c r="F184" s="115"/>
      <c r="G184" s="115"/>
      <c r="H184" s="115"/>
      <c r="I184" s="115"/>
      <c r="J184" s="104"/>
      <c r="K184" s="115"/>
      <c r="L184" s="171"/>
      <c r="M184" s="171"/>
      <c r="N184" s="171"/>
      <c r="O184" s="171"/>
      <c r="P184" s="171"/>
      <c r="Q184" s="171"/>
      <c r="R184" s="171"/>
      <c r="S184" s="171"/>
      <c r="T184" s="171"/>
      <c r="U184" s="171"/>
      <c r="V184" s="171"/>
      <c r="W184" s="171"/>
      <c r="X184" s="171"/>
      <c r="Y184" s="136"/>
      <c r="Z184" s="136"/>
      <c r="AA184" s="136"/>
      <c r="AB184" s="136"/>
      <c r="AC184" s="113"/>
      <c r="AD184" s="113"/>
      <c r="AE184" s="113"/>
      <c r="AF184" s="113"/>
      <c r="AG184" s="113"/>
      <c r="AH184" s="113"/>
      <c r="AI184" s="113"/>
      <c r="AJ184" s="113"/>
      <c r="AK184" s="113"/>
      <c r="AL184" s="113"/>
      <c r="AM184" s="113"/>
      <c r="AN184" s="113"/>
      <c r="AO184" s="113"/>
      <c r="AP184" s="113"/>
      <c r="AQ184" s="113"/>
      <c r="AR184" s="176"/>
      <c r="AS184" s="113"/>
      <c r="AT184" s="113"/>
      <c r="AU184" s="113"/>
      <c r="AV184" s="113"/>
      <c r="AW184" s="113"/>
      <c r="AX184" s="113"/>
      <c r="AY184" s="113"/>
      <c r="AZ184" s="113"/>
      <c r="BA184" s="113"/>
      <c r="BB184" s="113"/>
      <c r="BC184" s="113"/>
      <c r="BD184" s="113"/>
      <c r="BE184" s="113"/>
      <c r="BF184" s="113"/>
      <c r="BG184" s="113"/>
      <c r="BH184" s="113"/>
      <c r="BI184" s="113"/>
      <c r="BJ184" s="113"/>
      <c r="BK184" s="113"/>
      <c r="BL184" s="113"/>
      <c r="BM184" s="113"/>
      <c r="BN184" s="113"/>
      <c r="BO184" s="113"/>
      <c r="BP184" s="113"/>
      <c r="BQ184" s="113"/>
      <c r="BR184" s="113"/>
      <c r="BS184" s="113"/>
      <c r="BT184" s="113"/>
      <c r="BU184" s="113"/>
      <c r="BV184" s="113"/>
      <c r="BW184" s="113"/>
      <c r="BX184" s="113"/>
      <c r="BY184" s="94"/>
      <c r="CA184" s="254"/>
      <c r="CB184" s="254"/>
      <c r="CC184" s="254"/>
      <c r="CF184" s="94"/>
      <c r="CG184" s="94"/>
      <c r="CH184" s="94"/>
    </row>
    <row r="185" spans="1:86" s="93" customFormat="1" ht="15" customHeight="1" x14ac:dyDescent="0.25">
      <c r="A185" s="94"/>
      <c r="B185" s="94"/>
      <c r="D185" s="170"/>
      <c r="F185" s="115"/>
      <c r="G185" s="115"/>
      <c r="H185" s="115"/>
      <c r="I185" s="115"/>
      <c r="J185" s="104"/>
      <c r="K185" s="115"/>
      <c r="L185" s="171"/>
      <c r="M185" s="171"/>
      <c r="N185" s="171"/>
      <c r="O185" s="171"/>
      <c r="P185" s="171"/>
      <c r="Q185" s="171"/>
      <c r="R185" s="171"/>
      <c r="S185" s="171"/>
      <c r="T185" s="171"/>
      <c r="U185" s="171"/>
      <c r="V185" s="171"/>
      <c r="W185" s="171"/>
      <c r="X185" s="171"/>
      <c r="Y185" s="136"/>
      <c r="Z185" s="136"/>
      <c r="AA185" s="136"/>
      <c r="AB185" s="136"/>
      <c r="AC185" s="113"/>
      <c r="AD185" s="113"/>
      <c r="AE185" s="113"/>
      <c r="AF185" s="113"/>
      <c r="AG185" s="113"/>
      <c r="AH185" s="113"/>
      <c r="AI185" s="113"/>
      <c r="AJ185" s="113"/>
      <c r="AK185" s="113"/>
      <c r="AL185" s="113"/>
      <c r="AM185" s="113"/>
      <c r="AN185" s="113"/>
      <c r="AO185" s="113"/>
      <c r="AP185" s="113"/>
      <c r="AQ185" s="113"/>
      <c r="AR185" s="176"/>
      <c r="AS185" s="113"/>
      <c r="AT185" s="113"/>
      <c r="AU185" s="113"/>
      <c r="AV185" s="113"/>
      <c r="AW185" s="113"/>
      <c r="AX185" s="113"/>
      <c r="AY185" s="113"/>
      <c r="AZ185" s="113"/>
      <c r="BA185" s="113"/>
      <c r="BB185" s="113"/>
      <c r="BC185" s="113"/>
      <c r="BD185" s="113"/>
      <c r="BE185" s="113"/>
      <c r="BF185" s="113"/>
      <c r="BG185" s="113"/>
      <c r="BH185" s="113"/>
      <c r="BI185" s="113"/>
      <c r="BJ185" s="113"/>
      <c r="BK185" s="113"/>
      <c r="BL185" s="113"/>
      <c r="BM185" s="113"/>
      <c r="BN185" s="113"/>
      <c r="BO185" s="113"/>
      <c r="BP185" s="113"/>
      <c r="BQ185" s="113"/>
      <c r="BR185" s="113"/>
      <c r="BS185" s="113"/>
      <c r="BT185" s="113"/>
      <c r="BU185" s="113"/>
      <c r="BV185" s="113"/>
      <c r="BW185" s="113"/>
      <c r="BX185" s="113"/>
      <c r="BY185" s="94"/>
      <c r="CA185" s="254"/>
      <c r="CB185" s="254"/>
      <c r="CC185" s="254"/>
      <c r="CF185" s="94"/>
      <c r="CG185" s="94"/>
      <c r="CH185" s="94"/>
    </row>
    <row r="186" spans="1:86" s="93" customFormat="1" ht="15" customHeight="1" x14ac:dyDescent="0.25">
      <c r="A186" s="94"/>
      <c r="B186" s="94"/>
      <c r="D186" s="170"/>
      <c r="F186" s="115"/>
      <c r="G186" s="115"/>
      <c r="H186" s="115"/>
      <c r="I186" s="115"/>
      <c r="J186" s="104"/>
      <c r="K186" s="115"/>
      <c r="L186" s="171"/>
      <c r="M186" s="171"/>
      <c r="N186" s="171"/>
      <c r="O186" s="171"/>
      <c r="P186" s="171"/>
      <c r="Q186" s="171"/>
      <c r="R186" s="171"/>
      <c r="S186" s="171"/>
      <c r="T186" s="171"/>
      <c r="U186" s="171"/>
      <c r="V186" s="171"/>
      <c r="W186" s="171"/>
      <c r="X186" s="171"/>
      <c r="Y186" s="136"/>
      <c r="Z186" s="136"/>
      <c r="AA186" s="136"/>
      <c r="AB186" s="136"/>
      <c r="AC186" s="113"/>
      <c r="AD186" s="113"/>
      <c r="AE186" s="113"/>
      <c r="AF186" s="113"/>
      <c r="AG186" s="113"/>
      <c r="AH186" s="113"/>
      <c r="AI186" s="113"/>
      <c r="AJ186" s="113"/>
      <c r="AK186" s="113"/>
      <c r="AL186" s="113"/>
      <c r="AM186" s="113"/>
      <c r="AN186" s="113"/>
      <c r="AO186" s="113"/>
      <c r="AP186" s="113"/>
      <c r="AQ186" s="113"/>
      <c r="AR186" s="176"/>
      <c r="AS186" s="113"/>
      <c r="AT186" s="113"/>
      <c r="AU186" s="113"/>
      <c r="AV186" s="113"/>
      <c r="AW186" s="113"/>
      <c r="AX186" s="113"/>
      <c r="AY186" s="113"/>
      <c r="AZ186" s="113"/>
      <c r="BA186" s="113"/>
      <c r="BB186" s="113"/>
      <c r="BC186" s="113"/>
      <c r="BD186" s="113"/>
      <c r="BE186" s="113"/>
      <c r="BF186" s="113"/>
      <c r="BG186" s="113"/>
      <c r="BH186" s="113"/>
      <c r="BI186" s="113"/>
      <c r="BJ186" s="113"/>
      <c r="BK186" s="113"/>
      <c r="BL186" s="113"/>
      <c r="BM186" s="113"/>
      <c r="BN186" s="113"/>
      <c r="BO186" s="113"/>
      <c r="BP186" s="113"/>
      <c r="BQ186" s="113"/>
      <c r="BR186" s="113"/>
      <c r="BS186" s="113"/>
      <c r="BT186" s="113"/>
      <c r="BU186" s="113"/>
      <c r="BV186" s="113"/>
      <c r="BW186" s="113"/>
      <c r="BX186" s="113"/>
      <c r="BY186" s="94"/>
      <c r="CA186" s="254"/>
      <c r="CB186" s="254"/>
      <c r="CC186" s="254"/>
      <c r="CF186" s="94"/>
      <c r="CG186" s="94"/>
      <c r="CH186" s="94"/>
    </row>
    <row r="187" spans="1:86" s="93" customFormat="1" ht="15" customHeight="1" x14ac:dyDescent="0.25">
      <c r="A187" s="94"/>
      <c r="B187" s="94"/>
      <c r="D187" s="170"/>
      <c r="F187" s="115"/>
      <c r="G187" s="115"/>
      <c r="H187" s="115"/>
      <c r="I187" s="115"/>
      <c r="J187" s="104"/>
      <c r="K187" s="115"/>
      <c r="L187" s="171"/>
      <c r="M187" s="171"/>
      <c r="N187" s="171"/>
      <c r="O187" s="171"/>
      <c r="P187" s="171"/>
      <c r="Q187" s="171"/>
      <c r="R187" s="171"/>
      <c r="S187" s="171"/>
      <c r="T187" s="171"/>
      <c r="U187" s="171"/>
      <c r="V187" s="171"/>
      <c r="W187" s="171"/>
      <c r="X187" s="171"/>
      <c r="Y187" s="136"/>
      <c r="Z187" s="136"/>
      <c r="AA187" s="136"/>
      <c r="AB187" s="136"/>
      <c r="AC187" s="113"/>
      <c r="AD187" s="113"/>
      <c r="AE187" s="113"/>
      <c r="AF187" s="113"/>
      <c r="AG187" s="113"/>
      <c r="AH187" s="113"/>
      <c r="AI187" s="113"/>
      <c r="AJ187" s="113"/>
      <c r="AK187" s="113"/>
      <c r="AL187" s="113"/>
      <c r="AM187" s="113"/>
      <c r="AN187" s="113"/>
      <c r="AO187" s="113"/>
      <c r="AP187" s="113"/>
      <c r="AQ187" s="113"/>
      <c r="AR187" s="176"/>
      <c r="AS187" s="113"/>
      <c r="AT187" s="113"/>
      <c r="AU187" s="113"/>
      <c r="AV187" s="113"/>
      <c r="AW187" s="113"/>
      <c r="AX187" s="113"/>
      <c r="AY187" s="113"/>
      <c r="AZ187" s="113"/>
      <c r="BA187" s="113"/>
      <c r="BB187" s="113"/>
      <c r="BC187" s="113"/>
      <c r="BD187" s="113"/>
      <c r="BE187" s="113"/>
      <c r="BF187" s="113"/>
      <c r="BG187" s="113"/>
      <c r="BH187" s="113"/>
      <c r="BI187" s="113"/>
      <c r="BJ187" s="113"/>
      <c r="BK187" s="113"/>
      <c r="BL187" s="113"/>
      <c r="BM187" s="113"/>
      <c r="BN187" s="113"/>
      <c r="BO187" s="113"/>
      <c r="BP187" s="113"/>
      <c r="BQ187" s="113"/>
      <c r="BR187" s="113"/>
      <c r="BS187" s="113"/>
      <c r="BT187" s="113"/>
      <c r="BU187" s="113"/>
      <c r="BV187" s="113"/>
      <c r="BW187" s="113"/>
      <c r="BX187" s="113"/>
      <c r="BY187" s="94"/>
      <c r="CA187" s="254"/>
      <c r="CB187" s="254"/>
      <c r="CC187" s="254"/>
      <c r="CF187" s="94"/>
      <c r="CG187" s="94"/>
      <c r="CH187" s="94"/>
    </row>
    <row r="188" spans="1:86" s="93" customFormat="1" ht="15" customHeight="1" x14ac:dyDescent="0.25">
      <c r="A188" s="94"/>
      <c r="B188" s="94"/>
      <c r="D188" s="170"/>
      <c r="F188" s="115"/>
      <c r="G188" s="115"/>
      <c r="H188" s="115"/>
      <c r="I188" s="115"/>
      <c r="J188" s="104"/>
      <c r="K188" s="115"/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136"/>
      <c r="Z188" s="136"/>
      <c r="AA188" s="136"/>
      <c r="AB188" s="136"/>
      <c r="AC188" s="113"/>
      <c r="AD188" s="113"/>
      <c r="AE188" s="113"/>
      <c r="AF188" s="113"/>
      <c r="AG188" s="113"/>
      <c r="AH188" s="113"/>
      <c r="AI188" s="113"/>
      <c r="AJ188" s="113"/>
      <c r="AK188" s="113"/>
      <c r="AL188" s="113"/>
      <c r="AM188" s="113"/>
      <c r="AN188" s="113"/>
      <c r="AO188" s="113"/>
      <c r="AP188" s="113"/>
      <c r="AQ188" s="113"/>
      <c r="AR188" s="176"/>
      <c r="AS188" s="113"/>
      <c r="AT188" s="113"/>
      <c r="AU188" s="113"/>
      <c r="AV188" s="113"/>
      <c r="AW188" s="113"/>
      <c r="AX188" s="113"/>
      <c r="AY188" s="113"/>
      <c r="AZ188" s="113"/>
      <c r="BA188" s="113"/>
      <c r="BB188" s="113"/>
      <c r="BC188" s="113"/>
      <c r="BD188" s="113"/>
      <c r="BE188" s="113"/>
      <c r="BF188" s="113"/>
      <c r="BG188" s="113"/>
      <c r="BH188" s="113"/>
      <c r="BI188" s="113"/>
      <c r="BJ188" s="113"/>
      <c r="BK188" s="113"/>
      <c r="BL188" s="113"/>
      <c r="BM188" s="113"/>
      <c r="BN188" s="113"/>
      <c r="BO188" s="113"/>
      <c r="BP188" s="113"/>
      <c r="BQ188" s="113"/>
      <c r="BR188" s="113"/>
      <c r="BS188" s="113"/>
      <c r="BT188" s="113"/>
      <c r="BU188" s="113"/>
      <c r="BV188" s="113"/>
      <c r="BW188" s="113"/>
      <c r="BX188" s="113"/>
      <c r="BY188" s="94"/>
      <c r="CA188" s="254"/>
      <c r="CB188" s="254"/>
      <c r="CC188" s="254"/>
      <c r="CF188" s="94"/>
      <c r="CG188" s="94"/>
      <c r="CH188" s="94"/>
    </row>
    <row r="189" spans="1:86" s="93" customFormat="1" ht="15" customHeight="1" x14ac:dyDescent="0.25">
      <c r="A189" s="94"/>
      <c r="B189" s="94"/>
      <c r="D189" s="170"/>
      <c r="F189" s="115"/>
      <c r="G189" s="115"/>
      <c r="H189" s="115"/>
      <c r="I189" s="115"/>
      <c r="J189" s="104"/>
      <c r="K189" s="115"/>
      <c r="L189" s="171"/>
      <c r="M189" s="171"/>
      <c r="N189" s="171"/>
      <c r="O189" s="171"/>
      <c r="P189" s="171"/>
      <c r="Q189" s="171"/>
      <c r="R189" s="171"/>
      <c r="S189" s="171"/>
      <c r="T189" s="171"/>
      <c r="U189" s="171"/>
      <c r="V189" s="171"/>
      <c r="W189" s="171"/>
      <c r="X189" s="171"/>
      <c r="Y189" s="136"/>
      <c r="Z189" s="136"/>
      <c r="AA189" s="136"/>
      <c r="AB189" s="136"/>
      <c r="AC189" s="113"/>
      <c r="AD189" s="113"/>
      <c r="AE189" s="113"/>
      <c r="AF189" s="113"/>
      <c r="AG189" s="113"/>
      <c r="AH189" s="113"/>
      <c r="AI189" s="113"/>
      <c r="AJ189" s="113"/>
      <c r="AK189" s="113"/>
      <c r="AL189" s="113"/>
      <c r="AM189" s="113"/>
      <c r="AN189" s="113"/>
      <c r="AO189" s="113"/>
      <c r="AP189" s="113"/>
      <c r="AQ189" s="113"/>
      <c r="AR189" s="176"/>
      <c r="AS189" s="113"/>
      <c r="AT189" s="113"/>
      <c r="AU189" s="113"/>
      <c r="AV189" s="113"/>
      <c r="AW189" s="113"/>
      <c r="AX189" s="113"/>
      <c r="AY189" s="113"/>
      <c r="AZ189" s="113"/>
      <c r="BA189" s="113"/>
      <c r="BB189" s="113"/>
      <c r="BC189" s="113"/>
      <c r="BD189" s="113"/>
      <c r="BE189" s="113"/>
      <c r="BF189" s="113"/>
      <c r="BG189" s="113"/>
      <c r="BH189" s="113"/>
      <c r="BI189" s="113"/>
      <c r="BJ189" s="113"/>
      <c r="BK189" s="113"/>
      <c r="BL189" s="113"/>
      <c r="BM189" s="113"/>
      <c r="BN189" s="113"/>
      <c r="BO189" s="113"/>
      <c r="BP189" s="113"/>
      <c r="BQ189" s="113"/>
      <c r="BR189" s="113"/>
      <c r="BS189" s="113"/>
      <c r="BT189" s="113"/>
      <c r="BU189" s="113"/>
      <c r="BV189" s="113"/>
      <c r="BW189" s="113"/>
      <c r="BX189" s="113"/>
      <c r="BY189" s="94"/>
      <c r="CA189" s="254"/>
      <c r="CB189" s="254"/>
      <c r="CC189" s="254"/>
      <c r="CF189" s="94"/>
      <c r="CG189" s="94"/>
      <c r="CH189" s="94"/>
    </row>
    <row r="190" spans="1:86" s="93" customFormat="1" ht="15" customHeight="1" x14ac:dyDescent="0.25">
      <c r="A190" s="94"/>
      <c r="B190" s="94"/>
      <c r="D190" s="170"/>
      <c r="F190" s="115"/>
      <c r="G190" s="115"/>
      <c r="H190" s="115"/>
      <c r="I190" s="115"/>
      <c r="J190" s="104"/>
      <c r="K190" s="115"/>
      <c r="L190" s="171"/>
      <c r="M190" s="171"/>
      <c r="N190" s="171"/>
      <c r="O190" s="171"/>
      <c r="P190" s="171"/>
      <c r="Q190" s="171"/>
      <c r="R190" s="171"/>
      <c r="S190" s="171"/>
      <c r="T190" s="171"/>
      <c r="U190" s="171"/>
      <c r="V190" s="171"/>
      <c r="W190" s="171"/>
      <c r="X190" s="171"/>
      <c r="Y190" s="136"/>
      <c r="Z190" s="136"/>
      <c r="AA190" s="136"/>
      <c r="AB190" s="136"/>
      <c r="AC190" s="113"/>
      <c r="AD190" s="113"/>
      <c r="AE190" s="113"/>
      <c r="AF190" s="113"/>
      <c r="AG190" s="113"/>
      <c r="AH190" s="113"/>
      <c r="AI190" s="113"/>
      <c r="AJ190" s="113"/>
      <c r="AK190" s="113"/>
      <c r="AL190" s="113"/>
      <c r="AM190" s="113"/>
      <c r="AN190" s="113"/>
      <c r="AO190" s="113"/>
      <c r="AP190" s="113"/>
      <c r="AQ190" s="113"/>
      <c r="AR190" s="176"/>
      <c r="AS190" s="113"/>
      <c r="AT190" s="113"/>
      <c r="AU190" s="113"/>
      <c r="AV190" s="113"/>
      <c r="AW190" s="113"/>
      <c r="AX190" s="113"/>
      <c r="AY190" s="113"/>
      <c r="AZ190" s="113"/>
      <c r="BA190" s="113"/>
      <c r="BB190" s="113"/>
      <c r="BC190" s="113"/>
      <c r="BD190" s="113"/>
      <c r="BE190" s="113"/>
      <c r="BF190" s="113"/>
      <c r="BG190" s="113"/>
      <c r="BH190" s="113"/>
      <c r="BI190" s="113"/>
      <c r="BJ190" s="113"/>
      <c r="BK190" s="113"/>
      <c r="BL190" s="113"/>
      <c r="BM190" s="113"/>
      <c r="BN190" s="113"/>
      <c r="BO190" s="113"/>
      <c r="BP190" s="113"/>
      <c r="BQ190" s="113"/>
      <c r="BR190" s="113"/>
      <c r="BS190" s="113"/>
      <c r="BT190" s="113"/>
      <c r="BU190" s="113"/>
      <c r="BV190" s="113"/>
      <c r="BW190" s="113"/>
      <c r="BX190" s="113"/>
      <c r="BY190" s="94"/>
      <c r="CA190" s="254"/>
      <c r="CB190" s="254"/>
      <c r="CC190" s="254"/>
      <c r="CF190" s="94"/>
      <c r="CG190" s="94"/>
      <c r="CH190" s="94"/>
    </row>
    <row r="191" spans="1:86" s="93" customFormat="1" ht="15" customHeight="1" x14ac:dyDescent="0.25">
      <c r="A191" s="94"/>
      <c r="B191" s="94"/>
      <c r="D191" s="170"/>
      <c r="F191" s="115"/>
      <c r="G191" s="115"/>
      <c r="H191" s="115"/>
      <c r="I191" s="115"/>
      <c r="J191" s="104"/>
      <c r="K191" s="115"/>
      <c r="L191" s="171"/>
      <c r="M191" s="171"/>
      <c r="N191" s="171"/>
      <c r="O191" s="171"/>
      <c r="P191" s="171"/>
      <c r="Q191" s="171"/>
      <c r="R191" s="171"/>
      <c r="S191" s="171"/>
      <c r="T191" s="171"/>
      <c r="U191" s="171"/>
      <c r="V191" s="171"/>
      <c r="W191" s="171"/>
      <c r="X191" s="171"/>
      <c r="Y191" s="136"/>
      <c r="Z191" s="136"/>
      <c r="AA191" s="136"/>
      <c r="AB191" s="136"/>
      <c r="AC191" s="113"/>
      <c r="AD191" s="113"/>
      <c r="AE191" s="113"/>
      <c r="AF191" s="113"/>
      <c r="AG191" s="113"/>
      <c r="AH191" s="113"/>
      <c r="AI191" s="113"/>
      <c r="AJ191" s="113"/>
      <c r="AK191" s="113"/>
      <c r="AL191" s="113"/>
      <c r="AM191" s="113"/>
      <c r="AN191" s="113"/>
      <c r="AO191" s="113"/>
      <c r="AP191" s="113"/>
      <c r="AQ191" s="113"/>
      <c r="AR191" s="176"/>
      <c r="AS191" s="113"/>
      <c r="AT191" s="113"/>
      <c r="AU191" s="113"/>
      <c r="AV191" s="113"/>
      <c r="AW191" s="113"/>
      <c r="AX191" s="113"/>
      <c r="AY191" s="113"/>
      <c r="AZ191" s="113"/>
      <c r="BA191" s="113"/>
      <c r="BB191" s="113"/>
      <c r="BC191" s="113"/>
      <c r="BD191" s="113"/>
      <c r="BE191" s="113"/>
      <c r="BF191" s="113"/>
      <c r="BG191" s="113"/>
      <c r="BH191" s="113"/>
      <c r="BI191" s="113"/>
      <c r="BJ191" s="113"/>
      <c r="BK191" s="113"/>
      <c r="BL191" s="113"/>
      <c r="BM191" s="113"/>
      <c r="BN191" s="113"/>
      <c r="BO191" s="113"/>
      <c r="BP191" s="113"/>
      <c r="BQ191" s="113"/>
      <c r="BR191" s="113"/>
      <c r="BS191" s="113"/>
      <c r="BT191" s="113"/>
      <c r="BU191" s="113"/>
      <c r="BV191" s="113"/>
      <c r="BW191" s="113"/>
      <c r="BX191" s="113"/>
      <c r="BY191" s="94"/>
      <c r="CA191" s="254"/>
      <c r="CB191" s="254"/>
      <c r="CC191" s="254"/>
      <c r="CF191" s="94"/>
      <c r="CG191" s="94"/>
      <c r="CH191" s="94"/>
    </row>
    <row r="192" spans="1:86" s="93" customFormat="1" ht="15" customHeight="1" x14ac:dyDescent="0.25">
      <c r="A192" s="94"/>
      <c r="B192" s="94"/>
      <c r="D192" s="170"/>
      <c r="F192" s="115"/>
      <c r="G192" s="115"/>
      <c r="H192" s="115"/>
      <c r="I192" s="115"/>
      <c r="J192" s="104"/>
      <c r="K192" s="115"/>
      <c r="L192" s="171"/>
      <c r="M192" s="171"/>
      <c r="N192" s="171"/>
      <c r="O192" s="171"/>
      <c r="P192" s="171"/>
      <c r="Q192" s="171"/>
      <c r="R192" s="171"/>
      <c r="S192" s="171"/>
      <c r="T192" s="171"/>
      <c r="U192" s="171"/>
      <c r="V192" s="171"/>
      <c r="W192" s="171"/>
      <c r="X192" s="171"/>
      <c r="Y192" s="136"/>
      <c r="Z192" s="136"/>
      <c r="AA192" s="136"/>
      <c r="AB192" s="136"/>
      <c r="AC192" s="113"/>
      <c r="AD192" s="113"/>
      <c r="AE192" s="113"/>
      <c r="AF192" s="113"/>
      <c r="AG192" s="113"/>
      <c r="AH192" s="113"/>
      <c r="AI192" s="113"/>
      <c r="AJ192" s="113"/>
      <c r="AK192" s="113"/>
      <c r="AL192" s="113"/>
      <c r="AM192" s="113"/>
      <c r="AN192" s="113"/>
      <c r="AO192" s="113"/>
      <c r="AP192" s="113"/>
      <c r="AQ192" s="113"/>
      <c r="AR192" s="176"/>
      <c r="AS192" s="113"/>
      <c r="AT192" s="113"/>
      <c r="AU192" s="113"/>
      <c r="AV192" s="113"/>
      <c r="AW192" s="113"/>
      <c r="AX192" s="113"/>
      <c r="AY192" s="113"/>
      <c r="AZ192" s="113"/>
      <c r="BA192" s="113"/>
      <c r="BB192" s="113"/>
      <c r="BC192" s="113"/>
      <c r="BD192" s="113"/>
      <c r="BE192" s="113"/>
      <c r="BF192" s="113"/>
      <c r="BG192" s="113"/>
      <c r="BH192" s="113"/>
      <c r="BI192" s="113"/>
      <c r="BJ192" s="113"/>
      <c r="BK192" s="113"/>
      <c r="BL192" s="113"/>
      <c r="BM192" s="113"/>
      <c r="BN192" s="113"/>
      <c r="BO192" s="113"/>
      <c r="BP192" s="113"/>
      <c r="BQ192" s="113"/>
      <c r="BR192" s="113"/>
      <c r="BS192" s="113"/>
      <c r="BT192" s="113"/>
      <c r="BU192" s="113"/>
      <c r="BV192" s="113"/>
      <c r="BW192" s="113"/>
      <c r="BX192" s="113"/>
      <c r="BY192" s="94"/>
      <c r="CA192" s="254"/>
      <c r="CB192" s="254"/>
      <c r="CC192" s="254"/>
      <c r="CF192" s="94"/>
      <c r="CG192" s="94"/>
      <c r="CH192" s="94"/>
    </row>
    <row r="193" spans="1:86" s="93" customFormat="1" ht="15" customHeight="1" x14ac:dyDescent="0.25">
      <c r="A193" s="94"/>
      <c r="B193" s="94"/>
      <c r="D193" s="170"/>
      <c r="F193" s="115"/>
      <c r="G193" s="115"/>
      <c r="H193" s="115"/>
      <c r="I193" s="115"/>
      <c r="J193" s="104"/>
      <c r="K193" s="115"/>
      <c r="L193" s="171"/>
      <c r="M193" s="171"/>
      <c r="N193" s="171"/>
      <c r="O193" s="171"/>
      <c r="P193" s="171"/>
      <c r="Q193" s="171"/>
      <c r="R193" s="171"/>
      <c r="S193" s="171"/>
      <c r="T193" s="171"/>
      <c r="U193" s="171"/>
      <c r="V193" s="171"/>
      <c r="W193" s="171"/>
      <c r="X193" s="171"/>
      <c r="Y193" s="136"/>
      <c r="Z193" s="136"/>
      <c r="AA193" s="136"/>
      <c r="AB193" s="136"/>
      <c r="AC193" s="113"/>
      <c r="AD193" s="113"/>
      <c r="AE193" s="113"/>
      <c r="AF193" s="113"/>
      <c r="AG193" s="113"/>
      <c r="AH193" s="113"/>
      <c r="AI193" s="113"/>
      <c r="AJ193" s="113"/>
      <c r="AK193" s="113"/>
      <c r="AL193" s="113"/>
      <c r="AM193" s="113"/>
      <c r="AN193" s="113"/>
      <c r="AO193" s="113"/>
      <c r="AP193" s="113"/>
      <c r="AQ193" s="113"/>
      <c r="AR193" s="176"/>
      <c r="AS193" s="113"/>
      <c r="AT193" s="113"/>
      <c r="AU193" s="113"/>
      <c r="AV193" s="113"/>
      <c r="AW193" s="113"/>
      <c r="AX193" s="113"/>
      <c r="AY193" s="113"/>
      <c r="AZ193" s="113"/>
      <c r="BA193" s="113"/>
      <c r="BB193" s="113"/>
      <c r="BC193" s="113"/>
      <c r="BD193" s="113"/>
      <c r="BE193" s="113"/>
      <c r="BF193" s="113"/>
      <c r="BG193" s="113"/>
      <c r="BH193" s="113"/>
      <c r="BI193" s="113"/>
      <c r="BJ193" s="113"/>
      <c r="BK193" s="113"/>
      <c r="BL193" s="113"/>
      <c r="BM193" s="113"/>
      <c r="BN193" s="113"/>
      <c r="BO193" s="113"/>
      <c r="BP193" s="113"/>
      <c r="BQ193" s="113"/>
      <c r="BR193" s="113"/>
      <c r="BS193" s="113"/>
      <c r="BT193" s="113"/>
      <c r="BU193" s="113"/>
      <c r="BV193" s="113"/>
      <c r="BW193" s="113"/>
      <c r="BX193" s="113"/>
      <c r="BY193" s="94"/>
      <c r="CA193" s="254"/>
      <c r="CB193" s="254"/>
      <c r="CC193" s="254"/>
      <c r="CF193" s="94"/>
      <c r="CG193" s="94"/>
      <c r="CH193" s="94"/>
    </row>
    <row r="194" spans="1:86" s="93" customFormat="1" ht="15" customHeight="1" x14ac:dyDescent="0.25">
      <c r="A194" s="94"/>
      <c r="B194" s="94"/>
      <c r="D194" s="170"/>
      <c r="F194" s="115"/>
      <c r="G194" s="115"/>
      <c r="H194" s="115"/>
      <c r="I194" s="115"/>
      <c r="J194" s="104"/>
      <c r="K194" s="115"/>
      <c r="L194" s="171"/>
      <c r="M194" s="171"/>
      <c r="N194" s="171"/>
      <c r="O194" s="171"/>
      <c r="P194" s="171"/>
      <c r="Q194" s="171"/>
      <c r="R194" s="171"/>
      <c r="S194" s="171"/>
      <c r="T194" s="171"/>
      <c r="U194" s="171"/>
      <c r="V194" s="171"/>
      <c r="W194" s="171"/>
      <c r="X194" s="171"/>
      <c r="Y194" s="136"/>
      <c r="Z194" s="136"/>
      <c r="AA194" s="136"/>
      <c r="AB194" s="136"/>
      <c r="AC194" s="113"/>
      <c r="AD194" s="113"/>
      <c r="AE194" s="113"/>
      <c r="AF194" s="113"/>
      <c r="AG194" s="113"/>
      <c r="AH194" s="113"/>
      <c r="AI194" s="113"/>
      <c r="AJ194" s="113"/>
      <c r="AK194" s="113"/>
      <c r="AL194" s="113"/>
      <c r="AM194" s="113"/>
      <c r="AN194" s="113"/>
      <c r="AO194" s="113"/>
      <c r="AP194" s="113"/>
      <c r="AQ194" s="113"/>
      <c r="AR194" s="176"/>
      <c r="AS194" s="113"/>
      <c r="AT194" s="113"/>
      <c r="AU194" s="113"/>
      <c r="AV194" s="113"/>
      <c r="AW194" s="113"/>
      <c r="AX194" s="113"/>
      <c r="AY194" s="113"/>
      <c r="AZ194" s="113"/>
      <c r="BA194" s="113"/>
      <c r="BB194" s="113"/>
      <c r="BC194" s="113"/>
      <c r="BD194" s="113"/>
      <c r="BE194" s="113"/>
      <c r="BF194" s="113"/>
      <c r="BG194" s="113"/>
      <c r="BH194" s="113"/>
      <c r="BI194" s="113"/>
      <c r="BJ194" s="113"/>
      <c r="BK194" s="113"/>
      <c r="BL194" s="113"/>
      <c r="BM194" s="113"/>
      <c r="BN194" s="113"/>
      <c r="BO194" s="113"/>
      <c r="BP194" s="113"/>
      <c r="BQ194" s="113"/>
      <c r="BR194" s="113"/>
      <c r="BS194" s="113"/>
      <c r="BT194" s="113"/>
      <c r="BU194" s="113"/>
      <c r="BV194" s="113"/>
      <c r="BW194" s="113"/>
      <c r="BX194" s="113"/>
      <c r="BY194" s="94"/>
      <c r="CA194" s="254"/>
      <c r="CB194" s="254"/>
      <c r="CC194" s="254"/>
      <c r="CF194" s="94"/>
      <c r="CG194" s="94"/>
      <c r="CH194" s="94"/>
    </row>
    <row r="195" spans="1:86" s="93" customFormat="1" ht="15" customHeight="1" x14ac:dyDescent="0.25">
      <c r="A195" s="94"/>
      <c r="B195" s="94"/>
      <c r="D195" s="170"/>
      <c r="F195" s="115"/>
      <c r="G195" s="115"/>
      <c r="H195" s="115"/>
      <c r="I195" s="115"/>
      <c r="J195" s="104"/>
      <c r="K195" s="115"/>
      <c r="L195" s="171"/>
      <c r="M195" s="171"/>
      <c r="N195" s="171"/>
      <c r="O195" s="171"/>
      <c r="P195" s="171"/>
      <c r="Q195" s="171"/>
      <c r="R195" s="171"/>
      <c r="S195" s="171"/>
      <c r="T195" s="171"/>
      <c r="U195" s="171"/>
      <c r="V195" s="171"/>
      <c r="W195" s="171"/>
      <c r="X195" s="171"/>
      <c r="Y195" s="136"/>
      <c r="Z195" s="136"/>
      <c r="AA195" s="136"/>
      <c r="AB195" s="136"/>
      <c r="AC195" s="113"/>
      <c r="AD195" s="113"/>
      <c r="AE195" s="113"/>
      <c r="AF195" s="113"/>
      <c r="AG195" s="113"/>
      <c r="AH195" s="113"/>
      <c r="AI195" s="113"/>
      <c r="AJ195" s="113"/>
      <c r="AK195" s="113"/>
      <c r="AL195" s="113"/>
      <c r="AM195" s="113"/>
      <c r="AN195" s="113"/>
      <c r="AO195" s="113"/>
      <c r="AP195" s="113"/>
      <c r="AQ195" s="113"/>
      <c r="AR195" s="176"/>
      <c r="AS195" s="113"/>
      <c r="AT195" s="113"/>
      <c r="AU195" s="113"/>
      <c r="AV195" s="113"/>
      <c r="AW195" s="113"/>
      <c r="AX195" s="113"/>
      <c r="AY195" s="113"/>
      <c r="AZ195" s="113"/>
      <c r="BA195" s="113"/>
      <c r="BB195" s="113"/>
      <c r="BC195" s="113"/>
      <c r="BD195" s="113"/>
      <c r="BE195" s="113"/>
      <c r="BF195" s="113"/>
      <c r="BG195" s="113"/>
      <c r="BH195" s="113"/>
      <c r="BI195" s="113"/>
      <c r="BJ195" s="113"/>
      <c r="BK195" s="113"/>
      <c r="BL195" s="113"/>
      <c r="BM195" s="113"/>
      <c r="BN195" s="113"/>
      <c r="BO195" s="113"/>
      <c r="BP195" s="113"/>
      <c r="BQ195" s="113"/>
      <c r="BR195" s="113"/>
      <c r="BS195" s="113"/>
      <c r="BT195" s="113"/>
      <c r="BU195" s="113"/>
      <c r="BV195" s="113"/>
      <c r="BW195" s="113"/>
      <c r="BX195" s="113"/>
      <c r="BY195" s="94"/>
      <c r="CA195" s="254"/>
      <c r="CB195" s="254"/>
      <c r="CC195" s="254"/>
      <c r="CF195" s="94"/>
      <c r="CG195" s="94"/>
      <c r="CH195" s="94"/>
    </row>
    <row r="196" spans="1:86" s="93" customFormat="1" ht="15" customHeight="1" x14ac:dyDescent="0.25">
      <c r="A196" s="94"/>
      <c r="B196" s="94"/>
      <c r="D196" s="170"/>
      <c r="F196" s="115"/>
      <c r="G196" s="115"/>
      <c r="H196" s="115"/>
      <c r="I196" s="115"/>
      <c r="J196" s="104"/>
      <c r="K196" s="115"/>
      <c r="L196" s="171"/>
      <c r="M196" s="171"/>
      <c r="N196" s="171"/>
      <c r="O196" s="171"/>
      <c r="P196" s="171"/>
      <c r="Q196" s="171"/>
      <c r="R196" s="171"/>
      <c r="S196" s="171"/>
      <c r="T196" s="171"/>
      <c r="U196" s="171"/>
      <c r="V196" s="171"/>
      <c r="W196" s="171"/>
      <c r="X196" s="171"/>
      <c r="Y196" s="136"/>
      <c r="Z196" s="136"/>
      <c r="AA196" s="136"/>
      <c r="AB196" s="136"/>
      <c r="AC196" s="113"/>
      <c r="AD196" s="113"/>
      <c r="AE196" s="113"/>
      <c r="AF196" s="113"/>
      <c r="AG196" s="113"/>
      <c r="AH196" s="113"/>
      <c r="AI196" s="113"/>
      <c r="AJ196" s="113"/>
      <c r="AK196" s="113"/>
      <c r="AL196" s="113"/>
      <c r="AM196" s="113"/>
      <c r="AN196" s="113"/>
      <c r="AO196" s="113"/>
      <c r="AP196" s="113"/>
      <c r="AQ196" s="113"/>
      <c r="AR196" s="176"/>
      <c r="AS196" s="113"/>
      <c r="AT196" s="113"/>
      <c r="AU196" s="113"/>
      <c r="AV196" s="113"/>
      <c r="AW196" s="113"/>
      <c r="AX196" s="113"/>
      <c r="AY196" s="113"/>
      <c r="AZ196" s="113"/>
      <c r="BA196" s="113"/>
      <c r="BB196" s="113"/>
      <c r="BC196" s="113"/>
      <c r="BD196" s="113"/>
      <c r="BE196" s="113"/>
      <c r="BF196" s="113"/>
      <c r="BG196" s="113"/>
      <c r="BH196" s="113"/>
      <c r="BI196" s="113"/>
      <c r="BJ196" s="113"/>
      <c r="BK196" s="113"/>
      <c r="BL196" s="113"/>
      <c r="BM196" s="113"/>
      <c r="BN196" s="113"/>
      <c r="BO196" s="113"/>
      <c r="BP196" s="113"/>
      <c r="BQ196" s="113"/>
      <c r="BR196" s="113"/>
      <c r="BS196" s="113"/>
      <c r="BT196" s="113"/>
      <c r="BU196" s="113"/>
      <c r="BV196" s="113"/>
      <c r="BW196" s="113"/>
      <c r="BX196" s="113"/>
      <c r="BY196" s="94"/>
      <c r="CA196" s="254"/>
      <c r="CB196" s="254"/>
      <c r="CC196" s="254"/>
      <c r="CF196" s="94"/>
      <c r="CG196" s="94"/>
      <c r="CH196" s="94"/>
    </row>
    <row r="197" spans="1:86" s="93" customFormat="1" ht="15" customHeight="1" x14ac:dyDescent="0.25">
      <c r="A197" s="94"/>
      <c r="B197" s="94"/>
      <c r="D197" s="170"/>
      <c r="F197" s="115"/>
      <c r="G197" s="115"/>
      <c r="H197" s="115"/>
      <c r="I197" s="115"/>
      <c r="J197" s="104"/>
      <c r="K197" s="115"/>
      <c r="L197" s="171"/>
      <c r="M197" s="171"/>
      <c r="N197" s="171"/>
      <c r="O197" s="171"/>
      <c r="P197" s="171"/>
      <c r="Q197" s="171"/>
      <c r="R197" s="171"/>
      <c r="S197" s="171"/>
      <c r="T197" s="171"/>
      <c r="U197" s="171"/>
      <c r="V197" s="171"/>
      <c r="W197" s="171"/>
      <c r="X197" s="171"/>
      <c r="Y197" s="136"/>
      <c r="Z197" s="136"/>
      <c r="AA197" s="136"/>
      <c r="AB197" s="136"/>
      <c r="AC197" s="113"/>
      <c r="AD197" s="113"/>
      <c r="AE197" s="113"/>
      <c r="AF197" s="113"/>
      <c r="AG197" s="113"/>
      <c r="AH197" s="113"/>
      <c r="AI197" s="113"/>
      <c r="AJ197" s="113"/>
      <c r="AK197" s="113"/>
      <c r="AL197" s="113"/>
      <c r="AM197" s="113"/>
      <c r="AN197" s="113"/>
      <c r="AO197" s="113"/>
      <c r="AP197" s="113"/>
      <c r="AQ197" s="113"/>
      <c r="AR197" s="176"/>
      <c r="AS197" s="113"/>
      <c r="AT197" s="113"/>
      <c r="AU197" s="113"/>
      <c r="AV197" s="113"/>
      <c r="AW197" s="113"/>
      <c r="AX197" s="113"/>
      <c r="AY197" s="113"/>
      <c r="AZ197" s="113"/>
      <c r="BA197" s="113"/>
      <c r="BB197" s="113"/>
      <c r="BC197" s="113"/>
      <c r="BD197" s="113"/>
      <c r="BE197" s="113"/>
      <c r="BF197" s="113"/>
      <c r="BG197" s="113"/>
      <c r="BH197" s="113"/>
      <c r="BI197" s="113"/>
      <c r="BJ197" s="113"/>
      <c r="BK197" s="113"/>
      <c r="BL197" s="113"/>
      <c r="BM197" s="113"/>
      <c r="BN197" s="113"/>
      <c r="BO197" s="113"/>
      <c r="BP197" s="113"/>
      <c r="BQ197" s="113"/>
      <c r="BR197" s="113"/>
      <c r="BS197" s="113"/>
      <c r="BT197" s="113"/>
      <c r="BU197" s="113"/>
      <c r="BV197" s="113"/>
      <c r="BW197" s="113"/>
      <c r="BX197" s="113"/>
      <c r="BY197" s="94"/>
      <c r="CA197" s="254"/>
      <c r="CB197" s="254"/>
      <c r="CC197" s="254"/>
      <c r="CF197" s="94"/>
      <c r="CG197" s="94"/>
      <c r="CH197" s="94"/>
    </row>
    <row r="198" spans="1:86" s="93" customFormat="1" ht="15" customHeight="1" x14ac:dyDescent="0.25">
      <c r="A198" s="94"/>
      <c r="B198" s="94"/>
      <c r="D198" s="170"/>
      <c r="F198" s="115"/>
      <c r="G198" s="115"/>
      <c r="H198" s="115"/>
      <c r="I198" s="115"/>
      <c r="J198" s="104"/>
      <c r="K198" s="115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36"/>
      <c r="Z198" s="136"/>
      <c r="AA198" s="136"/>
      <c r="AB198" s="136"/>
      <c r="AC198" s="113"/>
      <c r="AD198" s="113"/>
      <c r="AE198" s="113"/>
      <c r="AF198" s="113"/>
      <c r="AG198" s="113"/>
      <c r="AH198" s="113"/>
      <c r="AI198" s="113"/>
      <c r="AJ198" s="113"/>
      <c r="AK198" s="113"/>
      <c r="AL198" s="113"/>
      <c r="AM198" s="113"/>
      <c r="AN198" s="113"/>
      <c r="AO198" s="113"/>
      <c r="AP198" s="113"/>
      <c r="AQ198" s="113"/>
      <c r="AR198" s="176"/>
      <c r="AS198" s="113"/>
      <c r="AT198" s="113"/>
      <c r="AU198" s="113"/>
      <c r="AV198" s="113"/>
      <c r="AW198" s="113"/>
      <c r="AX198" s="113"/>
      <c r="AY198" s="113"/>
      <c r="AZ198" s="113"/>
      <c r="BA198" s="113"/>
      <c r="BB198" s="113"/>
      <c r="BC198" s="113"/>
      <c r="BD198" s="113"/>
      <c r="BE198" s="113"/>
      <c r="BF198" s="113"/>
      <c r="BG198" s="113"/>
      <c r="BH198" s="113"/>
      <c r="BI198" s="113"/>
      <c r="BJ198" s="113"/>
      <c r="BK198" s="113"/>
      <c r="BL198" s="113"/>
      <c r="BM198" s="113"/>
      <c r="BN198" s="113"/>
      <c r="BO198" s="113"/>
      <c r="BP198" s="113"/>
      <c r="BQ198" s="113"/>
      <c r="BR198" s="113"/>
      <c r="BS198" s="113"/>
      <c r="BT198" s="113"/>
      <c r="BU198" s="113"/>
      <c r="BV198" s="113"/>
      <c r="BW198" s="113"/>
      <c r="BX198" s="113"/>
      <c r="BY198" s="94"/>
      <c r="CA198" s="254"/>
      <c r="CB198" s="254"/>
      <c r="CC198" s="254"/>
      <c r="CF198" s="94"/>
      <c r="CG198" s="94"/>
      <c r="CH198" s="94"/>
    </row>
    <row r="199" spans="1:86" s="93" customFormat="1" ht="15" customHeight="1" x14ac:dyDescent="0.25">
      <c r="A199" s="94"/>
      <c r="B199" s="94"/>
      <c r="D199" s="170"/>
      <c r="F199" s="115"/>
      <c r="G199" s="115"/>
      <c r="H199" s="115"/>
      <c r="I199" s="115"/>
      <c r="J199" s="104"/>
      <c r="K199" s="115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36"/>
      <c r="Z199" s="136"/>
      <c r="AA199" s="136"/>
      <c r="AB199" s="136"/>
      <c r="AC199" s="113"/>
      <c r="AD199" s="113"/>
      <c r="AE199" s="113"/>
      <c r="AF199" s="113"/>
      <c r="AG199" s="113"/>
      <c r="AH199" s="113"/>
      <c r="AI199" s="113"/>
      <c r="AJ199" s="113"/>
      <c r="AK199" s="113"/>
      <c r="AL199" s="113"/>
      <c r="AM199" s="113"/>
      <c r="AN199" s="113"/>
      <c r="AO199" s="113"/>
      <c r="AP199" s="113"/>
      <c r="AQ199" s="113"/>
      <c r="AR199" s="176"/>
      <c r="AS199" s="113"/>
      <c r="AT199" s="113"/>
      <c r="AU199" s="113"/>
      <c r="AV199" s="113"/>
      <c r="AW199" s="113"/>
      <c r="AX199" s="113"/>
      <c r="AY199" s="113"/>
      <c r="AZ199" s="113"/>
      <c r="BA199" s="113"/>
      <c r="BB199" s="113"/>
      <c r="BC199" s="113"/>
      <c r="BD199" s="113"/>
      <c r="BE199" s="113"/>
      <c r="BF199" s="113"/>
      <c r="BG199" s="113"/>
      <c r="BH199" s="113"/>
      <c r="BI199" s="113"/>
      <c r="BJ199" s="113"/>
      <c r="BK199" s="113"/>
      <c r="BL199" s="113"/>
      <c r="BM199" s="113"/>
      <c r="BN199" s="113"/>
      <c r="BO199" s="113"/>
      <c r="BP199" s="113"/>
      <c r="BQ199" s="113"/>
      <c r="BR199" s="113"/>
      <c r="BS199" s="113"/>
      <c r="BT199" s="113"/>
      <c r="BU199" s="113"/>
      <c r="BV199" s="113"/>
      <c r="BW199" s="113"/>
      <c r="BX199" s="113"/>
      <c r="BY199" s="94"/>
      <c r="CA199" s="254"/>
      <c r="CB199" s="254"/>
      <c r="CC199" s="254"/>
      <c r="CF199" s="94"/>
      <c r="CG199" s="94"/>
      <c r="CH199" s="94"/>
    </row>
    <row r="200" spans="1:86" s="93" customFormat="1" ht="15" customHeight="1" x14ac:dyDescent="0.25">
      <c r="A200" s="94"/>
      <c r="B200" s="94"/>
      <c r="D200" s="170"/>
      <c r="F200" s="115"/>
      <c r="G200" s="115"/>
      <c r="H200" s="115"/>
      <c r="I200" s="115"/>
      <c r="J200" s="104"/>
      <c r="K200" s="115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36"/>
      <c r="Z200" s="136"/>
      <c r="AA200" s="136"/>
      <c r="AB200" s="136"/>
      <c r="AC200" s="113"/>
      <c r="AD200" s="113"/>
      <c r="AE200" s="113"/>
      <c r="AF200" s="113"/>
      <c r="AG200" s="113"/>
      <c r="AH200" s="113"/>
      <c r="AI200" s="113"/>
      <c r="AJ200" s="113"/>
      <c r="AK200" s="113"/>
      <c r="AL200" s="113"/>
      <c r="AM200" s="113"/>
      <c r="AN200" s="113"/>
      <c r="AO200" s="113"/>
      <c r="AP200" s="113"/>
      <c r="AQ200" s="113"/>
      <c r="AR200" s="176"/>
      <c r="AS200" s="113"/>
      <c r="AT200" s="113"/>
      <c r="AU200" s="113"/>
      <c r="AV200" s="113"/>
      <c r="AW200" s="113"/>
      <c r="AX200" s="113"/>
      <c r="AY200" s="113"/>
      <c r="AZ200" s="113"/>
      <c r="BA200" s="113"/>
      <c r="BB200" s="113"/>
      <c r="BC200" s="113"/>
      <c r="BD200" s="113"/>
      <c r="BE200" s="113"/>
      <c r="BF200" s="113"/>
      <c r="BG200" s="113"/>
      <c r="BH200" s="113"/>
      <c r="BI200" s="113"/>
      <c r="BJ200" s="113"/>
      <c r="BK200" s="113"/>
      <c r="BL200" s="113"/>
      <c r="BM200" s="113"/>
      <c r="BN200" s="113"/>
      <c r="BO200" s="113"/>
      <c r="BP200" s="113"/>
      <c r="BQ200" s="113"/>
      <c r="BR200" s="113"/>
      <c r="BS200" s="113"/>
      <c r="BT200" s="113"/>
      <c r="BU200" s="113"/>
      <c r="BV200" s="113"/>
      <c r="BW200" s="113"/>
      <c r="BX200" s="113"/>
      <c r="BY200" s="94"/>
      <c r="CA200" s="254"/>
      <c r="CB200" s="254"/>
      <c r="CC200" s="254"/>
      <c r="CF200" s="94"/>
      <c r="CG200" s="94"/>
      <c r="CH200" s="94"/>
    </row>
    <row r="201" spans="1:86" s="93" customFormat="1" ht="15" customHeight="1" x14ac:dyDescent="0.25">
      <c r="A201" s="94"/>
      <c r="B201" s="94"/>
      <c r="D201" s="170"/>
      <c r="F201" s="115"/>
      <c r="G201" s="115"/>
      <c r="H201" s="115"/>
      <c r="I201" s="115"/>
      <c r="J201" s="104"/>
      <c r="K201" s="115"/>
      <c r="L201" s="171"/>
      <c r="M201" s="171"/>
      <c r="N201" s="171"/>
      <c r="O201" s="171"/>
      <c r="P201" s="171"/>
      <c r="Q201" s="171"/>
      <c r="R201" s="171"/>
      <c r="S201" s="171"/>
      <c r="T201" s="171"/>
      <c r="U201" s="171"/>
      <c r="V201" s="171"/>
      <c r="W201" s="171"/>
      <c r="X201" s="171"/>
      <c r="Y201" s="136"/>
      <c r="Z201" s="136"/>
      <c r="AA201" s="136"/>
      <c r="AB201" s="136"/>
      <c r="AC201" s="113"/>
      <c r="AD201" s="113"/>
      <c r="AE201" s="113"/>
      <c r="AF201" s="113"/>
      <c r="AG201" s="113"/>
      <c r="AH201" s="113"/>
      <c r="AI201" s="113"/>
      <c r="AJ201" s="113"/>
      <c r="AK201" s="113"/>
      <c r="AL201" s="113"/>
      <c r="AM201" s="113"/>
      <c r="AN201" s="113"/>
      <c r="AO201" s="113"/>
      <c r="AP201" s="113"/>
      <c r="AQ201" s="113"/>
      <c r="AR201" s="176"/>
      <c r="AS201" s="113"/>
      <c r="AT201" s="113"/>
      <c r="AU201" s="113"/>
      <c r="AV201" s="113"/>
      <c r="AW201" s="113"/>
      <c r="AX201" s="113"/>
      <c r="AY201" s="113"/>
      <c r="AZ201" s="113"/>
      <c r="BA201" s="113"/>
      <c r="BB201" s="113"/>
      <c r="BC201" s="113"/>
      <c r="BD201" s="113"/>
      <c r="BE201" s="113"/>
      <c r="BF201" s="113"/>
      <c r="BG201" s="113"/>
      <c r="BH201" s="113"/>
      <c r="BI201" s="113"/>
      <c r="BJ201" s="113"/>
      <c r="BK201" s="113"/>
      <c r="BL201" s="113"/>
      <c r="BM201" s="113"/>
      <c r="BN201" s="113"/>
      <c r="BO201" s="113"/>
      <c r="BP201" s="113"/>
      <c r="BQ201" s="113"/>
      <c r="BR201" s="113"/>
      <c r="BS201" s="113"/>
      <c r="BT201" s="113"/>
      <c r="BU201" s="113"/>
      <c r="BV201" s="113"/>
      <c r="BW201" s="113"/>
      <c r="BX201" s="113"/>
      <c r="BY201" s="94"/>
      <c r="CA201" s="254"/>
      <c r="CB201" s="254"/>
      <c r="CC201" s="254"/>
      <c r="CF201" s="94"/>
      <c r="CG201" s="94"/>
      <c r="CH201" s="94"/>
    </row>
    <row r="202" spans="1:86" s="93" customFormat="1" ht="15" customHeight="1" x14ac:dyDescent="0.25">
      <c r="A202" s="94"/>
      <c r="B202" s="94"/>
      <c r="D202" s="170"/>
      <c r="F202" s="115"/>
      <c r="G202" s="115"/>
      <c r="H202" s="115"/>
      <c r="I202" s="115"/>
      <c r="J202" s="104"/>
      <c r="K202" s="115"/>
      <c r="L202" s="171"/>
      <c r="M202" s="171"/>
      <c r="N202" s="171"/>
      <c r="O202" s="171"/>
      <c r="P202" s="171"/>
      <c r="Q202" s="171"/>
      <c r="R202" s="171"/>
      <c r="S202" s="171"/>
      <c r="T202" s="171"/>
      <c r="U202" s="171"/>
      <c r="V202" s="171"/>
      <c r="W202" s="171"/>
      <c r="X202" s="171"/>
      <c r="Y202" s="136"/>
      <c r="Z202" s="136"/>
      <c r="AA202" s="136"/>
      <c r="AB202" s="136"/>
      <c r="AC202" s="113"/>
      <c r="AD202" s="113"/>
      <c r="AE202" s="113"/>
      <c r="AF202" s="113"/>
      <c r="AG202" s="113"/>
      <c r="AH202" s="113"/>
      <c r="AI202" s="113"/>
      <c r="AJ202" s="113"/>
      <c r="AK202" s="113"/>
      <c r="AL202" s="113"/>
      <c r="AM202" s="113"/>
      <c r="AN202" s="113"/>
      <c r="AO202" s="113"/>
      <c r="AP202" s="113"/>
      <c r="AQ202" s="113"/>
      <c r="AR202" s="176"/>
      <c r="AS202" s="113"/>
      <c r="AT202" s="113"/>
      <c r="AU202" s="113"/>
      <c r="AV202" s="113"/>
      <c r="AW202" s="113"/>
      <c r="AX202" s="113"/>
      <c r="AY202" s="113"/>
      <c r="AZ202" s="113"/>
      <c r="BA202" s="113"/>
      <c r="BB202" s="113"/>
      <c r="BC202" s="113"/>
      <c r="BD202" s="113"/>
      <c r="BE202" s="113"/>
      <c r="BF202" s="113"/>
      <c r="BG202" s="113"/>
      <c r="BH202" s="113"/>
      <c r="BI202" s="113"/>
      <c r="BJ202" s="113"/>
      <c r="BK202" s="113"/>
      <c r="BL202" s="113"/>
      <c r="BM202" s="113"/>
      <c r="BN202" s="113"/>
      <c r="BO202" s="113"/>
      <c r="BP202" s="113"/>
      <c r="BQ202" s="113"/>
      <c r="BR202" s="113"/>
      <c r="BS202" s="113"/>
      <c r="BT202" s="113"/>
      <c r="BU202" s="113"/>
      <c r="BV202" s="113"/>
      <c r="BW202" s="113"/>
      <c r="BX202" s="113"/>
      <c r="BY202" s="94"/>
      <c r="CA202" s="254"/>
      <c r="CB202" s="254"/>
      <c r="CC202" s="254"/>
      <c r="CF202" s="94"/>
      <c r="CG202" s="94"/>
      <c r="CH202" s="94"/>
    </row>
    <row r="203" spans="1:86" s="93" customFormat="1" ht="15" customHeight="1" x14ac:dyDescent="0.25">
      <c r="A203" s="94"/>
      <c r="B203" s="94"/>
      <c r="D203" s="170"/>
      <c r="F203" s="115"/>
      <c r="G203" s="115"/>
      <c r="H203" s="115"/>
      <c r="I203" s="115"/>
      <c r="J203" s="104"/>
      <c r="K203" s="115"/>
      <c r="L203" s="171"/>
      <c r="M203" s="171"/>
      <c r="N203" s="171"/>
      <c r="O203" s="171"/>
      <c r="P203" s="171"/>
      <c r="Q203" s="171"/>
      <c r="R203" s="171"/>
      <c r="S203" s="171"/>
      <c r="T203" s="171"/>
      <c r="U203" s="171"/>
      <c r="V203" s="171"/>
      <c r="W203" s="171"/>
      <c r="X203" s="171"/>
      <c r="Y203" s="136"/>
      <c r="Z203" s="136"/>
      <c r="AA203" s="136"/>
      <c r="AB203" s="136"/>
      <c r="AC203" s="113"/>
      <c r="AD203" s="113"/>
      <c r="AE203" s="113"/>
      <c r="AF203" s="113"/>
      <c r="AG203" s="113"/>
      <c r="AH203" s="113"/>
      <c r="AI203" s="113"/>
      <c r="AJ203" s="113"/>
      <c r="AK203" s="113"/>
      <c r="AL203" s="113"/>
      <c r="AM203" s="113"/>
      <c r="AN203" s="113"/>
      <c r="AO203" s="113"/>
      <c r="AP203" s="113"/>
      <c r="AQ203" s="113"/>
      <c r="AR203" s="176"/>
      <c r="AS203" s="113"/>
      <c r="AT203" s="113"/>
      <c r="AU203" s="113"/>
      <c r="AV203" s="113"/>
      <c r="AW203" s="113"/>
      <c r="AX203" s="113"/>
      <c r="AY203" s="113"/>
      <c r="AZ203" s="113"/>
      <c r="BA203" s="113"/>
      <c r="BB203" s="113"/>
      <c r="BC203" s="113"/>
      <c r="BD203" s="113"/>
      <c r="BE203" s="113"/>
      <c r="BF203" s="113"/>
      <c r="BG203" s="113"/>
      <c r="BH203" s="113"/>
      <c r="BI203" s="113"/>
      <c r="BJ203" s="113"/>
      <c r="BK203" s="113"/>
      <c r="BL203" s="113"/>
      <c r="BM203" s="113"/>
      <c r="BN203" s="113"/>
      <c r="BO203" s="113"/>
      <c r="BP203" s="113"/>
      <c r="BQ203" s="113"/>
      <c r="BR203" s="113"/>
      <c r="BS203" s="113"/>
      <c r="BT203" s="113"/>
      <c r="BU203" s="113"/>
      <c r="BV203" s="113"/>
      <c r="BW203" s="113"/>
      <c r="BX203" s="113"/>
      <c r="BY203" s="94"/>
      <c r="CA203" s="254"/>
      <c r="CB203" s="254"/>
      <c r="CC203" s="254"/>
      <c r="CF203" s="94"/>
      <c r="CG203" s="94"/>
      <c r="CH203" s="94"/>
    </row>
    <row r="204" spans="1:86" s="93" customFormat="1" ht="15" customHeight="1" x14ac:dyDescent="0.25">
      <c r="A204" s="94"/>
      <c r="B204" s="94"/>
      <c r="D204" s="170"/>
      <c r="F204" s="115"/>
      <c r="G204" s="115"/>
      <c r="H204" s="115"/>
      <c r="I204" s="115"/>
      <c r="J204" s="104"/>
      <c r="K204" s="115"/>
      <c r="L204" s="171"/>
      <c r="M204" s="171"/>
      <c r="N204" s="171"/>
      <c r="O204" s="171"/>
      <c r="P204" s="171"/>
      <c r="Q204" s="171"/>
      <c r="R204" s="171"/>
      <c r="S204" s="171"/>
      <c r="T204" s="171"/>
      <c r="U204" s="171"/>
      <c r="V204" s="171"/>
      <c r="W204" s="171"/>
      <c r="X204" s="171"/>
      <c r="Y204" s="136"/>
      <c r="Z204" s="136"/>
      <c r="AA204" s="136"/>
      <c r="AB204" s="136"/>
      <c r="AC204" s="113"/>
      <c r="AD204" s="113"/>
      <c r="AE204" s="113"/>
      <c r="AF204" s="113"/>
      <c r="AG204" s="113"/>
      <c r="AH204" s="113"/>
      <c r="AI204" s="113"/>
      <c r="AJ204" s="113"/>
      <c r="AK204" s="113"/>
      <c r="AL204" s="113"/>
      <c r="AM204" s="113"/>
      <c r="AN204" s="113"/>
      <c r="AO204" s="113"/>
      <c r="AP204" s="113"/>
      <c r="AQ204" s="113"/>
      <c r="AR204" s="176"/>
      <c r="AS204" s="113"/>
      <c r="AT204" s="113"/>
      <c r="AU204" s="113"/>
      <c r="AV204" s="113"/>
      <c r="AW204" s="113"/>
      <c r="AX204" s="113"/>
      <c r="AY204" s="113"/>
      <c r="AZ204" s="113"/>
      <c r="BA204" s="113"/>
      <c r="BB204" s="113"/>
      <c r="BC204" s="113"/>
      <c r="BD204" s="113"/>
      <c r="BE204" s="113"/>
      <c r="BF204" s="113"/>
      <c r="BG204" s="113"/>
      <c r="BH204" s="113"/>
      <c r="BI204" s="113"/>
      <c r="BJ204" s="113"/>
      <c r="BK204" s="113"/>
      <c r="BL204" s="113"/>
      <c r="BM204" s="113"/>
      <c r="BN204" s="113"/>
      <c r="BO204" s="113"/>
      <c r="BP204" s="113"/>
      <c r="BQ204" s="113"/>
      <c r="BR204" s="113"/>
      <c r="BS204" s="113"/>
      <c r="BT204" s="113"/>
      <c r="BU204" s="113"/>
      <c r="BV204" s="113"/>
      <c r="BW204" s="113"/>
      <c r="BX204" s="113"/>
      <c r="BY204" s="94"/>
      <c r="CA204" s="254"/>
      <c r="CB204" s="254"/>
      <c r="CC204" s="254"/>
      <c r="CF204" s="94"/>
      <c r="CG204" s="94"/>
      <c r="CH204" s="94"/>
    </row>
    <row r="205" spans="1:86" s="93" customFormat="1" ht="15" customHeight="1" x14ac:dyDescent="0.25">
      <c r="A205" s="94"/>
      <c r="B205" s="94"/>
      <c r="D205" s="170"/>
      <c r="F205" s="115"/>
      <c r="G205" s="115"/>
      <c r="H205" s="115"/>
      <c r="I205" s="115"/>
      <c r="J205" s="104"/>
      <c r="K205" s="115"/>
      <c r="L205" s="171"/>
      <c r="M205" s="171"/>
      <c r="N205" s="171"/>
      <c r="O205" s="171"/>
      <c r="P205" s="171"/>
      <c r="Q205" s="171"/>
      <c r="R205" s="171"/>
      <c r="S205" s="171"/>
      <c r="T205" s="171"/>
      <c r="U205" s="171"/>
      <c r="V205" s="171"/>
      <c r="W205" s="171"/>
      <c r="X205" s="171"/>
      <c r="Y205" s="136"/>
      <c r="Z205" s="136"/>
      <c r="AA205" s="136"/>
      <c r="AB205" s="136"/>
      <c r="AC205" s="113"/>
      <c r="AD205" s="113"/>
      <c r="AE205" s="113"/>
      <c r="AF205" s="113"/>
      <c r="AG205" s="113"/>
      <c r="AH205" s="113"/>
      <c r="AI205" s="113"/>
      <c r="AJ205" s="113"/>
      <c r="AK205" s="113"/>
      <c r="AL205" s="113"/>
      <c r="AM205" s="113"/>
      <c r="AN205" s="113"/>
      <c r="AO205" s="113"/>
      <c r="AP205" s="113"/>
      <c r="AQ205" s="113"/>
      <c r="AR205" s="176"/>
      <c r="AS205" s="113"/>
      <c r="AT205" s="113"/>
      <c r="AU205" s="113"/>
      <c r="AV205" s="113"/>
      <c r="AW205" s="113"/>
      <c r="AX205" s="113"/>
      <c r="AY205" s="113"/>
      <c r="AZ205" s="113"/>
      <c r="BA205" s="113"/>
      <c r="BB205" s="113"/>
      <c r="BC205" s="113"/>
      <c r="BD205" s="113"/>
      <c r="BE205" s="113"/>
      <c r="BF205" s="113"/>
      <c r="BG205" s="113"/>
      <c r="BH205" s="113"/>
      <c r="BI205" s="113"/>
      <c r="BJ205" s="113"/>
      <c r="BK205" s="113"/>
      <c r="BL205" s="113"/>
      <c r="BM205" s="113"/>
      <c r="BN205" s="113"/>
      <c r="BO205" s="113"/>
      <c r="BP205" s="113"/>
      <c r="BQ205" s="113"/>
      <c r="BR205" s="113"/>
      <c r="BS205" s="113"/>
      <c r="BT205" s="113"/>
      <c r="BU205" s="113"/>
      <c r="BV205" s="113"/>
      <c r="BW205" s="113"/>
      <c r="BX205" s="113"/>
      <c r="BY205" s="94"/>
      <c r="CA205" s="254"/>
      <c r="CB205" s="254"/>
      <c r="CC205" s="254"/>
      <c r="CF205" s="94"/>
      <c r="CG205" s="94"/>
      <c r="CH205" s="94"/>
    </row>
    <row r="206" spans="1:86" s="93" customFormat="1" ht="15" customHeight="1" x14ac:dyDescent="0.25">
      <c r="A206" s="94"/>
      <c r="B206" s="94"/>
      <c r="D206" s="170"/>
      <c r="F206" s="115"/>
      <c r="G206" s="115"/>
      <c r="H206" s="115"/>
      <c r="I206" s="115"/>
      <c r="J206" s="104"/>
      <c r="K206" s="115"/>
      <c r="L206" s="171"/>
      <c r="M206" s="171"/>
      <c r="N206" s="171"/>
      <c r="O206" s="171"/>
      <c r="P206" s="171"/>
      <c r="Q206" s="171"/>
      <c r="R206" s="171"/>
      <c r="S206" s="171"/>
      <c r="T206" s="171"/>
      <c r="U206" s="171"/>
      <c r="V206" s="171"/>
      <c r="W206" s="171"/>
      <c r="X206" s="171"/>
      <c r="Y206" s="136"/>
      <c r="Z206" s="136"/>
      <c r="AA206" s="136"/>
      <c r="AB206" s="136"/>
      <c r="AC206" s="113"/>
      <c r="AD206" s="113"/>
      <c r="AE206" s="113"/>
      <c r="AF206" s="113"/>
      <c r="AG206" s="113"/>
      <c r="AH206" s="113"/>
      <c r="AI206" s="113"/>
      <c r="AJ206" s="113"/>
      <c r="AK206" s="113"/>
      <c r="AL206" s="113"/>
      <c r="AM206" s="113"/>
      <c r="AN206" s="113"/>
      <c r="AO206" s="113"/>
      <c r="AP206" s="113"/>
      <c r="AQ206" s="113"/>
      <c r="AR206" s="176"/>
      <c r="AS206" s="113"/>
      <c r="AT206" s="113"/>
      <c r="AU206" s="113"/>
      <c r="AV206" s="113"/>
      <c r="AW206" s="113"/>
      <c r="AX206" s="113"/>
      <c r="AY206" s="113"/>
      <c r="AZ206" s="113"/>
      <c r="BA206" s="113"/>
      <c r="BB206" s="113"/>
      <c r="BC206" s="113"/>
      <c r="BD206" s="113"/>
      <c r="BE206" s="113"/>
      <c r="BF206" s="113"/>
      <c r="BG206" s="113"/>
      <c r="BH206" s="113"/>
      <c r="BI206" s="113"/>
      <c r="BJ206" s="113"/>
      <c r="BK206" s="113"/>
      <c r="BL206" s="113"/>
      <c r="BM206" s="113"/>
      <c r="BN206" s="113"/>
      <c r="BO206" s="113"/>
      <c r="BP206" s="113"/>
      <c r="BQ206" s="113"/>
      <c r="BR206" s="113"/>
      <c r="BS206" s="113"/>
      <c r="BT206" s="113"/>
      <c r="BU206" s="113"/>
      <c r="BV206" s="113"/>
      <c r="BW206" s="113"/>
      <c r="BX206" s="113"/>
      <c r="BY206" s="94"/>
      <c r="CA206" s="254"/>
      <c r="CB206" s="254"/>
      <c r="CC206" s="254"/>
      <c r="CF206" s="94"/>
      <c r="CG206" s="94"/>
      <c r="CH206" s="94"/>
    </row>
    <row r="207" spans="1:86" s="93" customFormat="1" ht="15" customHeight="1" x14ac:dyDescent="0.25">
      <c r="A207" s="94"/>
      <c r="B207" s="94"/>
      <c r="D207" s="170"/>
      <c r="F207" s="115"/>
      <c r="G207" s="115"/>
      <c r="H207" s="115"/>
      <c r="I207" s="115"/>
      <c r="J207" s="104"/>
      <c r="K207" s="115"/>
      <c r="L207" s="171"/>
      <c r="M207" s="171"/>
      <c r="N207" s="171"/>
      <c r="O207" s="171"/>
      <c r="P207" s="171"/>
      <c r="Q207" s="171"/>
      <c r="R207" s="171"/>
      <c r="S207" s="171"/>
      <c r="T207" s="171"/>
      <c r="U207" s="171"/>
      <c r="V207" s="171"/>
      <c r="W207" s="171"/>
      <c r="X207" s="171"/>
      <c r="Y207" s="136"/>
      <c r="Z207" s="136"/>
      <c r="AA207" s="136"/>
      <c r="AB207" s="136"/>
      <c r="AC207" s="113"/>
      <c r="AD207" s="113"/>
      <c r="AE207" s="113"/>
      <c r="AF207" s="113"/>
      <c r="AG207" s="113"/>
      <c r="AH207" s="113"/>
      <c r="AI207" s="113"/>
      <c r="AJ207" s="113"/>
      <c r="AK207" s="113"/>
      <c r="AL207" s="113"/>
      <c r="AM207" s="113"/>
      <c r="AN207" s="113"/>
      <c r="AO207" s="113"/>
      <c r="AP207" s="113"/>
      <c r="AQ207" s="113"/>
      <c r="AR207" s="176"/>
      <c r="AS207" s="113"/>
      <c r="AT207" s="113"/>
      <c r="AU207" s="113"/>
      <c r="AV207" s="113"/>
      <c r="AW207" s="113"/>
      <c r="AX207" s="113"/>
      <c r="AY207" s="113"/>
      <c r="AZ207" s="113"/>
      <c r="BA207" s="113"/>
      <c r="BB207" s="113"/>
      <c r="BC207" s="113"/>
      <c r="BD207" s="113"/>
      <c r="BE207" s="113"/>
      <c r="BF207" s="113"/>
      <c r="BG207" s="113"/>
      <c r="BH207" s="113"/>
      <c r="BI207" s="113"/>
      <c r="BJ207" s="113"/>
      <c r="BK207" s="113"/>
      <c r="BL207" s="113"/>
      <c r="BM207" s="113"/>
      <c r="BN207" s="113"/>
      <c r="BO207" s="113"/>
      <c r="BP207" s="113"/>
      <c r="BQ207" s="113"/>
      <c r="BR207" s="113"/>
      <c r="BS207" s="113"/>
      <c r="BT207" s="113"/>
      <c r="BU207" s="113"/>
      <c r="BV207" s="113"/>
      <c r="BW207" s="113"/>
      <c r="BX207" s="113"/>
      <c r="BY207" s="94"/>
      <c r="CA207" s="254"/>
      <c r="CB207" s="254"/>
      <c r="CC207" s="254"/>
      <c r="CF207" s="94"/>
      <c r="CG207" s="94"/>
      <c r="CH207" s="94"/>
    </row>
    <row r="208" spans="1:86" s="93" customFormat="1" ht="15" customHeight="1" x14ac:dyDescent="0.25">
      <c r="A208" s="94"/>
      <c r="B208" s="94"/>
      <c r="D208" s="170"/>
      <c r="F208" s="115"/>
      <c r="G208" s="115"/>
      <c r="H208" s="115"/>
      <c r="I208" s="115"/>
      <c r="J208" s="104"/>
      <c r="K208" s="115"/>
      <c r="L208" s="171"/>
      <c r="M208" s="171"/>
      <c r="N208" s="171"/>
      <c r="O208" s="171"/>
      <c r="P208" s="171"/>
      <c r="Q208" s="171"/>
      <c r="R208" s="171"/>
      <c r="S208" s="171"/>
      <c r="T208" s="171"/>
      <c r="U208" s="171"/>
      <c r="V208" s="171"/>
      <c r="W208" s="171"/>
      <c r="X208" s="171"/>
      <c r="Y208" s="136"/>
      <c r="Z208" s="136"/>
      <c r="AA208" s="136"/>
      <c r="AB208" s="136"/>
      <c r="AC208" s="113"/>
      <c r="AD208" s="113"/>
      <c r="AE208" s="113"/>
      <c r="AF208" s="113"/>
      <c r="AG208" s="113"/>
      <c r="AH208" s="113"/>
      <c r="AI208" s="113"/>
      <c r="AJ208" s="113"/>
      <c r="AK208" s="113"/>
      <c r="AL208" s="113"/>
      <c r="AM208" s="113"/>
      <c r="AN208" s="113"/>
      <c r="AO208" s="113"/>
      <c r="AP208" s="113"/>
      <c r="AQ208" s="113"/>
      <c r="AR208" s="176"/>
      <c r="AS208" s="113"/>
      <c r="AT208" s="113"/>
      <c r="AU208" s="113"/>
      <c r="AV208" s="113"/>
      <c r="AW208" s="113"/>
      <c r="AX208" s="113"/>
      <c r="AY208" s="113"/>
      <c r="AZ208" s="113"/>
      <c r="BA208" s="113"/>
      <c r="BB208" s="113"/>
      <c r="BC208" s="113"/>
      <c r="BD208" s="113"/>
      <c r="BE208" s="113"/>
      <c r="BF208" s="113"/>
      <c r="BG208" s="113"/>
      <c r="BH208" s="113"/>
      <c r="BI208" s="113"/>
      <c r="BJ208" s="113"/>
      <c r="BK208" s="113"/>
      <c r="BL208" s="113"/>
      <c r="BM208" s="113"/>
      <c r="BN208" s="113"/>
      <c r="BO208" s="113"/>
      <c r="BP208" s="113"/>
      <c r="BQ208" s="113"/>
      <c r="BR208" s="113"/>
      <c r="BS208" s="113"/>
      <c r="BT208" s="113"/>
      <c r="BU208" s="113"/>
      <c r="BV208" s="113"/>
      <c r="BW208" s="113"/>
      <c r="BX208" s="113"/>
      <c r="BY208" s="94"/>
      <c r="CA208" s="254"/>
      <c r="CB208" s="254"/>
      <c r="CC208" s="254"/>
      <c r="CF208" s="94"/>
      <c r="CG208" s="94"/>
      <c r="CH208" s="94"/>
    </row>
    <row r="209" spans="1:86" s="93" customFormat="1" ht="15" customHeight="1" x14ac:dyDescent="0.25">
      <c r="A209" s="94"/>
      <c r="B209" s="94"/>
      <c r="D209" s="170"/>
      <c r="F209" s="115"/>
      <c r="G209" s="115"/>
      <c r="H209" s="115"/>
      <c r="I209" s="115"/>
      <c r="J209" s="104"/>
      <c r="K209" s="115"/>
      <c r="L209" s="171"/>
      <c r="M209" s="171"/>
      <c r="N209" s="171"/>
      <c r="O209" s="171"/>
      <c r="P209" s="171"/>
      <c r="Q209" s="171"/>
      <c r="R209" s="171"/>
      <c r="S209" s="171"/>
      <c r="T209" s="171"/>
      <c r="U209" s="171"/>
      <c r="V209" s="171"/>
      <c r="W209" s="171"/>
      <c r="X209" s="171"/>
      <c r="Y209" s="136"/>
      <c r="Z209" s="136"/>
      <c r="AA209" s="136"/>
      <c r="AB209" s="136"/>
      <c r="AC209" s="113"/>
      <c r="AD209" s="113"/>
      <c r="AE209" s="113"/>
      <c r="AF209" s="113"/>
      <c r="AG209" s="113"/>
      <c r="AH209" s="113"/>
      <c r="AI209" s="113"/>
      <c r="AJ209" s="113"/>
      <c r="AK209" s="113"/>
      <c r="AL209" s="113"/>
      <c r="AM209" s="113"/>
      <c r="AN209" s="113"/>
      <c r="AO209" s="113"/>
      <c r="AP209" s="113"/>
      <c r="AQ209" s="113"/>
      <c r="AR209" s="176"/>
      <c r="AS209" s="113"/>
      <c r="AT209" s="113"/>
      <c r="AU209" s="113"/>
      <c r="AV209" s="113"/>
      <c r="AW209" s="113"/>
      <c r="AX209" s="113"/>
      <c r="AY209" s="113"/>
      <c r="AZ209" s="113"/>
      <c r="BA209" s="113"/>
      <c r="BB209" s="113"/>
      <c r="BC209" s="113"/>
      <c r="BD209" s="113"/>
      <c r="BE209" s="113"/>
      <c r="BF209" s="113"/>
      <c r="BG209" s="113"/>
      <c r="BH209" s="113"/>
      <c r="BI209" s="113"/>
      <c r="BJ209" s="113"/>
      <c r="BK209" s="113"/>
      <c r="BL209" s="113"/>
      <c r="BM209" s="113"/>
      <c r="BN209" s="113"/>
      <c r="BO209" s="113"/>
      <c r="BP209" s="113"/>
      <c r="BQ209" s="113"/>
      <c r="BR209" s="113"/>
      <c r="BS209" s="113"/>
      <c r="BT209" s="113"/>
      <c r="BU209" s="113"/>
      <c r="BV209" s="113"/>
      <c r="BW209" s="113"/>
      <c r="BX209" s="113"/>
      <c r="BY209" s="94"/>
      <c r="CA209" s="254"/>
      <c r="CB209" s="254"/>
      <c r="CC209" s="254"/>
      <c r="CF209" s="94"/>
      <c r="CG209" s="94"/>
      <c r="CH209" s="94"/>
    </row>
    <row r="210" spans="1:86" s="93" customFormat="1" ht="15" customHeight="1" x14ac:dyDescent="0.25">
      <c r="A210" s="94"/>
      <c r="B210" s="94"/>
      <c r="D210" s="170"/>
      <c r="F210" s="115"/>
      <c r="G210" s="115"/>
      <c r="H210" s="115"/>
      <c r="I210" s="115"/>
      <c r="J210" s="104"/>
      <c r="K210" s="115"/>
      <c r="L210" s="171"/>
      <c r="M210" s="171"/>
      <c r="N210" s="171"/>
      <c r="O210" s="171"/>
      <c r="P210" s="171"/>
      <c r="Q210" s="171"/>
      <c r="R210" s="171"/>
      <c r="S210" s="171"/>
      <c r="T210" s="171"/>
      <c r="U210" s="171"/>
      <c r="V210" s="171"/>
      <c r="W210" s="171"/>
      <c r="X210" s="171"/>
      <c r="Y210" s="136"/>
      <c r="Z210" s="136"/>
      <c r="AA210" s="136"/>
      <c r="AB210" s="136"/>
      <c r="AC210" s="113"/>
      <c r="AD210" s="113"/>
      <c r="AE210" s="113"/>
      <c r="AF210" s="113"/>
      <c r="AG210" s="113"/>
      <c r="AH210" s="113"/>
      <c r="AI210" s="113"/>
      <c r="AJ210" s="113"/>
      <c r="AK210" s="113"/>
      <c r="AL210" s="113"/>
      <c r="AM210" s="113"/>
      <c r="AN210" s="113"/>
      <c r="AO210" s="113"/>
      <c r="AP210" s="113"/>
      <c r="AQ210" s="113"/>
      <c r="AR210" s="176"/>
      <c r="AS210" s="113"/>
      <c r="AT210" s="113"/>
      <c r="AU210" s="113"/>
      <c r="AV210" s="113"/>
      <c r="AW210" s="113"/>
      <c r="AX210" s="113"/>
      <c r="AY210" s="113"/>
      <c r="AZ210" s="113"/>
      <c r="BA210" s="113"/>
      <c r="BB210" s="113"/>
      <c r="BC210" s="113"/>
      <c r="BD210" s="113"/>
      <c r="BE210" s="113"/>
      <c r="BF210" s="113"/>
      <c r="BG210" s="113"/>
      <c r="BH210" s="113"/>
      <c r="BI210" s="113"/>
      <c r="BJ210" s="113"/>
      <c r="BK210" s="113"/>
      <c r="BL210" s="113"/>
      <c r="BM210" s="113"/>
      <c r="BN210" s="113"/>
      <c r="BO210" s="113"/>
      <c r="BP210" s="113"/>
      <c r="BQ210" s="113"/>
      <c r="BR210" s="113"/>
      <c r="BS210" s="113"/>
      <c r="BT210" s="113"/>
      <c r="BU210" s="113"/>
      <c r="BV210" s="113"/>
      <c r="BW210" s="113"/>
      <c r="BX210" s="113"/>
      <c r="BY210" s="94"/>
      <c r="CA210" s="254"/>
      <c r="CB210" s="254"/>
      <c r="CC210" s="254"/>
      <c r="CF210" s="94"/>
      <c r="CG210" s="94"/>
      <c r="CH210" s="94"/>
    </row>
    <row r="211" spans="1:86" s="93" customFormat="1" ht="15" customHeight="1" x14ac:dyDescent="0.25">
      <c r="A211" s="94"/>
      <c r="B211" s="94"/>
      <c r="D211" s="170"/>
      <c r="F211" s="115"/>
      <c r="G211" s="115"/>
      <c r="H211" s="115"/>
      <c r="I211" s="115"/>
      <c r="J211" s="104"/>
      <c r="K211" s="115"/>
      <c r="L211" s="171"/>
      <c r="M211" s="171"/>
      <c r="N211" s="171"/>
      <c r="O211" s="171"/>
      <c r="P211" s="171"/>
      <c r="Q211" s="171"/>
      <c r="R211" s="171"/>
      <c r="S211" s="171"/>
      <c r="T211" s="171"/>
      <c r="U211" s="171"/>
      <c r="V211" s="171"/>
      <c r="W211" s="171"/>
      <c r="X211" s="171"/>
      <c r="Y211" s="136"/>
      <c r="Z211" s="136"/>
      <c r="AA211" s="136"/>
      <c r="AB211" s="136"/>
      <c r="AC211" s="113"/>
      <c r="AD211" s="113"/>
      <c r="AE211" s="113"/>
      <c r="AF211" s="113"/>
      <c r="AG211" s="113"/>
      <c r="AH211" s="113"/>
      <c r="AI211" s="113"/>
      <c r="AJ211" s="113"/>
      <c r="AK211" s="113"/>
      <c r="AL211" s="113"/>
      <c r="AM211" s="113"/>
      <c r="AN211" s="113"/>
      <c r="AO211" s="113"/>
      <c r="AP211" s="113"/>
      <c r="AQ211" s="113"/>
      <c r="AR211" s="176"/>
      <c r="AS211" s="113"/>
      <c r="AT211" s="113"/>
      <c r="AU211" s="113"/>
      <c r="AV211" s="113"/>
      <c r="AW211" s="113"/>
      <c r="AX211" s="113"/>
      <c r="AY211" s="113"/>
      <c r="AZ211" s="113"/>
      <c r="BA211" s="113"/>
      <c r="BB211" s="113"/>
      <c r="BC211" s="113"/>
      <c r="BD211" s="113"/>
      <c r="BE211" s="113"/>
      <c r="BF211" s="113"/>
      <c r="BG211" s="113"/>
      <c r="BH211" s="113"/>
      <c r="BI211" s="113"/>
      <c r="BJ211" s="113"/>
      <c r="BK211" s="113"/>
      <c r="BL211" s="113"/>
      <c r="BM211" s="113"/>
      <c r="BN211" s="113"/>
      <c r="BO211" s="113"/>
      <c r="BP211" s="113"/>
      <c r="BQ211" s="113"/>
      <c r="BR211" s="113"/>
      <c r="BS211" s="113"/>
      <c r="BT211" s="113"/>
      <c r="BU211" s="113"/>
      <c r="BV211" s="113"/>
      <c r="BW211" s="113"/>
      <c r="BX211" s="113"/>
      <c r="BY211" s="94"/>
      <c r="CA211" s="254"/>
      <c r="CB211" s="254"/>
      <c r="CC211" s="254"/>
      <c r="CF211" s="94"/>
      <c r="CG211" s="94"/>
      <c r="CH211" s="94"/>
    </row>
    <row r="212" spans="1:86" s="93" customFormat="1" ht="15" customHeight="1" x14ac:dyDescent="0.25">
      <c r="A212" s="94"/>
      <c r="B212" s="94"/>
      <c r="D212" s="170"/>
      <c r="F212" s="115"/>
      <c r="G212" s="115"/>
      <c r="H212" s="115"/>
      <c r="I212" s="115"/>
      <c r="J212" s="104"/>
      <c r="K212" s="115"/>
      <c r="L212" s="171"/>
      <c r="M212" s="171"/>
      <c r="N212" s="171"/>
      <c r="O212" s="171"/>
      <c r="P212" s="171"/>
      <c r="Q212" s="171"/>
      <c r="R212" s="171"/>
      <c r="S212" s="171"/>
      <c r="T212" s="171"/>
      <c r="U212" s="171"/>
      <c r="V212" s="171"/>
      <c r="W212" s="171"/>
      <c r="X212" s="171"/>
      <c r="Y212" s="136"/>
      <c r="Z212" s="136"/>
      <c r="AA212" s="136"/>
      <c r="AB212" s="136"/>
      <c r="AC212" s="113"/>
      <c r="AD212" s="113"/>
      <c r="AE212" s="113"/>
      <c r="AF212" s="113"/>
      <c r="AG212" s="113"/>
      <c r="AH212" s="113"/>
      <c r="AI212" s="113"/>
      <c r="AJ212" s="113"/>
      <c r="AK212" s="113"/>
      <c r="AL212" s="113"/>
      <c r="AM212" s="113"/>
      <c r="AN212" s="113"/>
      <c r="AO212" s="113"/>
      <c r="AP212" s="113"/>
      <c r="AQ212" s="113"/>
      <c r="AR212" s="176"/>
      <c r="AS212" s="113"/>
      <c r="AT212" s="113"/>
      <c r="AU212" s="113"/>
      <c r="AV212" s="113"/>
      <c r="AW212" s="113"/>
      <c r="AX212" s="113"/>
      <c r="AY212" s="113"/>
      <c r="AZ212" s="113"/>
      <c r="BA212" s="113"/>
      <c r="BB212" s="113"/>
      <c r="BC212" s="113"/>
      <c r="BD212" s="113"/>
      <c r="BE212" s="113"/>
      <c r="BF212" s="113"/>
      <c r="BG212" s="113"/>
      <c r="BH212" s="113"/>
      <c r="BI212" s="113"/>
      <c r="BJ212" s="113"/>
      <c r="BK212" s="113"/>
      <c r="BL212" s="113"/>
      <c r="BM212" s="113"/>
      <c r="BN212" s="113"/>
      <c r="BO212" s="113"/>
      <c r="BP212" s="113"/>
      <c r="BQ212" s="113"/>
      <c r="BR212" s="113"/>
      <c r="BS212" s="113"/>
      <c r="BT212" s="113"/>
      <c r="BU212" s="113"/>
      <c r="BV212" s="113"/>
      <c r="BW212" s="113"/>
      <c r="BX212" s="113"/>
      <c r="BY212" s="94"/>
      <c r="CA212" s="254"/>
      <c r="CB212" s="254"/>
      <c r="CC212" s="254"/>
      <c r="CF212" s="94"/>
      <c r="CG212" s="94"/>
      <c r="CH212" s="94"/>
    </row>
    <row r="213" spans="1:86" s="93" customFormat="1" ht="15" customHeight="1" x14ac:dyDescent="0.25">
      <c r="A213" s="94"/>
      <c r="B213" s="94"/>
      <c r="D213" s="170"/>
      <c r="F213" s="115"/>
      <c r="G213" s="115"/>
      <c r="H213" s="115"/>
      <c r="I213" s="115"/>
      <c r="J213" s="104"/>
      <c r="K213" s="115"/>
      <c r="L213" s="171"/>
      <c r="M213" s="171"/>
      <c r="N213" s="171"/>
      <c r="O213" s="171"/>
      <c r="P213" s="171"/>
      <c r="Q213" s="171"/>
      <c r="R213" s="171"/>
      <c r="S213" s="171"/>
      <c r="T213" s="171"/>
      <c r="U213" s="171"/>
      <c r="V213" s="171"/>
      <c r="W213" s="171"/>
      <c r="X213" s="171"/>
      <c r="Y213" s="136"/>
      <c r="Z213" s="136"/>
      <c r="AA213" s="136"/>
      <c r="AB213" s="136"/>
      <c r="AC213" s="113"/>
      <c r="AD213" s="113"/>
      <c r="AE213" s="113"/>
      <c r="AF213" s="113"/>
      <c r="AG213" s="113"/>
      <c r="AH213" s="113"/>
      <c r="AI213" s="113"/>
      <c r="AJ213" s="113"/>
      <c r="AK213" s="113"/>
      <c r="AL213" s="113"/>
      <c r="AM213" s="113"/>
      <c r="AN213" s="113"/>
      <c r="AO213" s="113"/>
      <c r="AP213" s="113"/>
      <c r="AQ213" s="113"/>
      <c r="AR213" s="176"/>
      <c r="AS213" s="113"/>
      <c r="AT213" s="113"/>
      <c r="AU213" s="113"/>
      <c r="AV213" s="113"/>
      <c r="AW213" s="113"/>
      <c r="AX213" s="113"/>
      <c r="AY213" s="113"/>
      <c r="AZ213" s="113"/>
      <c r="BA213" s="113"/>
      <c r="BB213" s="113"/>
      <c r="BC213" s="113"/>
      <c r="BD213" s="113"/>
      <c r="BE213" s="113"/>
      <c r="BF213" s="113"/>
      <c r="BG213" s="113"/>
      <c r="BH213" s="113"/>
      <c r="BI213" s="113"/>
      <c r="BJ213" s="113"/>
      <c r="BK213" s="113"/>
      <c r="BL213" s="113"/>
      <c r="BM213" s="113"/>
      <c r="BN213" s="113"/>
      <c r="BO213" s="113"/>
      <c r="BP213" s="113"/>
      <c r="BQ213" s="113"/>
      <c r="BR213" s="113"/>
      <c r="BS213" s="113"/>
      <c r="BT213" s="113"/>
      <c r="BU213" s="113"/>
      <c r="BV213" s="113"/>
      <c r="BW213" s="113"/>
      <c r="BX213" s="113"/>
      <c r="BY213" s="94"/>
      <c r="CA213" s="254"/>
      <c r="CB213" s="254"/>
      <c r="CC213" s="254"/>
      <c r="CF213" s="94"/>
      <c r="CG213" s="94"/>
      <c r="CH213" s="94"/>
    </row>
    <row r="214" spans="1:86" s="93" customFormat="1" ht="15" customHeight="1" x14ac:dyDescent="0.25">
      <c r="A214" s="94"/>
      <c r="B214" s="94"/>
      <c r="D214" s="170"/>
      <c r="F214" s="115"/>
      <c r="G214" s="115"/>
      <c r="H214" s="115"/>
      <c r="I214" s="115"/>
      <c r="J214" s="104"/>
      <c r="K214" s="115"/>
      <c r="L214" s="171"/>
      <c r="M214" s="171"/>
      <c r="N214" s="171"/>
      <c r="O214" s="171"/>
      <c r="P214" s="171"/>
      <c r="Q214" s="171"/>
      <c r="R214" s="171"/>
      <c r="S214" s="171"/>
      <c r="T214" s="171"/>
      <c r="U214" s="171"/>
      <c r="V214" s="171"/>
      <c r="W214" s="171"/>
      <c r="X214" s="171"/>
      <c r="Y214" s="136"/>
      <c r="Z214" s="136"/>
      <c r="AA214" s="136"/>
      <c r="AB214" s="136"/>
      <c r="AC214" s="113"/>
      <c r="AD214" s="113"/>
      <c r="AE214" s="113"/>
      <c r="AF214" s="113"/>
      <c r="AG214" s="113"/>
      <c r="AH214" s="113"/>
      <c r="AI214" s="113"/>
      <c r="AJ214" s="113"/>
      <c r="AK214" s="113"/>
      <c r="AL214" s="113"/>
      <c r="AM214" s="113"/>
      <c r="AN214" s="113"/>
      <c r="AO214" s="113"/>
      <c r="AP214" s="113"/>
      <c r="AQ214" s="113"/>
      <c r="AR214" s="176"/>
      <c r="AS214" s="113"/>
      <c r="AT214" s="113"/>
      <c r="AU214" s="113"/>
      <c r="AV214" s="113"/>
      <c r="AW214" s="113"/>
      <c r="AX214" s="113"/>
      <c r="AY214" s="113"/>
      <c r="AZ214" s="113"/>
      <c r="BA214" s="113"/>
      <c r="BB214" s="113"/>
      <c r="BC214" s="113"/>
      <c r="BD214" s="113"/>
      <c r="BE214" s="113"/>
      <c r="BF214" s="113"/>
      <c r="BG214" s="113"/>
      <c r="BH214" s="113"/>
      <c r="BI214" s="113"/>
      <c r="BJ214" s="113"/>
      <c r="BK214" s="113"/>
      <c r="BL214" s="113"/>
      <c r="BM214" s="113"/>
      <c r="BN214" s="113"/>
      <c r="BO214" s="113"/>
      <c r="BP214" s="113"/>
      <c r="BQ214" s="113"/>
      <c r="BR214" s="113"/>
      <c r="BS214" s="113"/>
      <c r="BT214" s="113"/>
      <c r="BU214" s="113"/>
      <c r="BV214" s="113"/>
      <c r="BW214" s="113"/>
      <c r="BX214" s="113"/>
      <c r="BY214" s="94"/>
      <c r="CA214" s="254"/>
      <c r="CB214" s="254"/>
      <c r="CC214" s="254"/>
      <c r="CF214" s="94"/>
      <c r="CG214" s="94"/>
      <c r="CH214" s="94"/>
    </row>
    <row r="215" spans="1:86" s="93" customFormat="1" ht="15" customHeight="1" x14ac:dyDescent="0.25">
      <c r="A215" s="94"/>
      <c r="B215" s="94"/>
      <c r="D215" s="170"/>
      <c r="F215" s="115"/>
      <c r="G215" s="115"/>
      <c r="H215" s="115"/>
      <c r="I215" s="115"/>
      <c r="J215" s="104"/>
      <c r="K215" s="115"/>
      <c r="L215" s="171"/>
      <c r="M215" s="171"/>
      <c r="N215" s="171"/>
      <c r="O215" s="171"/>
      <c r="P215" s="171"/>
      <c r="Q215" s="171"/>
      <c r="R215" s="171"/>
      <c r="S215" s="171"/>
      <c r="T215" s="171"/>
      <c r="U215" s="171"/>
      <c r="V215" s="171"/>
      <c r="W215" s="171"/>
      <c r="X215" s="171"/>
      <c r="Y215" s="136"/>
      <c r="Z215" s="136"/>
      <c r="AA215" s="136"/>
      <c r="AB215" s="136"/>
      <c r="AC215" s="113"/>
      <c r="AD215" s="113"/>
      <c r="AE215" s="113"/>
      <c r="AF215" s="113"/>
      <c r="AG215" s="113"/>
      <c r="AH215" s="113"/>
      <c r="AI215" s="113"/>
      <c r="AJ215" s="113"/>
      <c r="AK215" s="113"/>
      <c r="AL215" s="113"/>
      <c r="AM215" s="113"/>
      <c r="AN215" s="113"/>
      <c r="AO215" s="113"/>
      <c r="AP215" s="113"/>
      <c r="AQ215" s="113"/>
      <c r="AR215" s="176"/>
      <c r="AS215" s="113"/>
      <c r="AT215" s="113"/>
      <c r="AU215" s="113"/>
      <c r="AV215" s="113"/>
      <c r="AW215" s="113"/>
      <c r="AX215" s="113"/>
      <c r="AY215" s="113"/>
      <c r="AZ215" s="113"/>
      <c r="BA215" s="113"/>
      <c r="BB215" s="113"/>
      <c r="BC215" s="113"/>
      <c r="BD215" s="113"/>
      <c r="BE215" s="113"/>
      <c r="BF215" s="113"/>
      <c r="BG215" s="113"/>
      <c r="BH215" s="113"/>
      <c r="BI215" s="113"/>
      <c r="BJ215" s="113"/>
      <c r="BK215" s="113"/>
      <c r="BL215" s="113"/>
      <c r="BM215" s="113"/>
      <c r="BN215" s="113"/>
      <c r="BO215" s="113"/>
      <c r="BP215" s="113"/>
      <c r="BQ215" s="113"/>
      <c r="BR215" s="113"/>
      <c r="BS215" s="113"/>
      <c r="BT215" s="113"/>
      <c r="BU215" s="113"/>
      <c r="BV215" s="113"/>
      <c r="BW215" s="113"/>
      <c r="BX215" s="113"/>
      <c r="BY215" s="94"/>
      <c r="CA215" s="254"/>
      <c r="CB215" s="254"/>
      <c r="CC215" s="254"/>
      <c r="CF215" s="94"/>
      <c r="CG215" s="94"/>
      <c r="CH215" s="94"/>
    </row>
    <row r="216" spans="1:86" s="93" customFormat="1" ht="15" customHeight="1" x14ac:dyDescent="0.25">
      <c r="A216" s="94"/>
      <c r="B216" s="94"/>
      <c r="D216" s="170"/>
      <c r="F216" s="115"/>
      <c r="G216" s="115"/>
      <c r="H216" s="115"/>
      <c r="I216" s="115"/>
      <c r="J216" s="104"/>
      <c r="K216" s="115"/>
      <c r="L216" s="171"/>
      <c r="M216" s="171"/>
      <c r="N216" s="171"/>
      <c r="O216" s="171"/>
      <c r="P216" s="171"/>
      <c r="Q216" s="171"/>
      <c r="R216" s="171"/>
      <c r="S216" s="171"/>
      <c r="T216" s="171"/>
      <c r="U216" s="171"/>
      <c r="V216" s="171"/>
      <c r="W216" s="171"/>
      <c r="X216" s="171"/>
      <c r="Y216" s="136"/>
      <c r="Z216" s="136"/>
      <c r="AA216" s="136"/>
      <c r="AB216" s="136"/>
      <c r="AC216" s="113"/>
      <c r="AD216" s="113"/>
      <c r="AE216" s="113"/>
      <c r="AF216" s="113"/>
      <c r="AG216" s="113"/>
      <c r="AH216" s="113"/>
      <c r="AI216" s="113"/>
      <c r="AJ216" s="113"/>
      <c r="AK216" s="113"/>
      <c r="AL216" s="113"/>
      <c r="AM216" s="113"/>
      <c r="AN216" s="113"/>
      <c r="AO216" s="113"/>
      <c r="AP216" s="113"/>
      <c r="AQ216" s="113"/>
      <c r="AR216" s="176"/>
      <c r="AS216" s="113"/>
      <c r="AT216" s="113"/>
      <c r="AU216" s="113"/>
      <c r="AV216" s="113"/>
      <c r="AW216" s="113"/>
      <c r="AX216" s="113"/>
      <c r="AY216" s="113"/>
      <c r="AZ216" s="113"/>
      <c r="BA216" s="113"/>
      <c r="BB216" s="113"/>
      <c r="BC216" s="113"/>
      <c r="BD216" s="113"/>
      <c r="BE216" s="113"/>
      <c r="BF216" s="113"/>
      <c r="BG216" s="113"/>
      <c r="BH216" s="113"/>
      <c r="BI216" s="113"/>
      <c r="BJ216" s="113"/>
      <c r="BK216" s="113"/>
      <c r="BL216" s="113"/>
      <c r="BM216" s="113"/>
      <c r="BN216" s="113"/>
      <c r="BO216" s="113"/>
      <c r="BP216" s="113"/>
      <c r="BQ216" s="113"/>
      <c r="BR216" s="113"/>
      <c r="BS216" s="113"/>
      <c r="BT216" s="113"/>
      <c r="BU216" s="113"/>
      <c r="BV216" s="113"/>
      <c r="BW216" s="113"/>
      <c r="BX216" s="113"/>
      <c r="BY216" s="94"/>
      <c r="CA216" s="254"/>
      <c r="CB216" s="254"/>
      <c r="CC216" s="254"/>
      <c r="CF216" s="94"/>
      <c r="CG216" s="94"/>
      <c r="CH216" s="94"/>
    </row>
    <row r="217" spans="1:86" s="93" customFormat="1" ht="15" customHeight="1" x14ac:dyDescent="0.25">
      <c r="A217" s="94"/>
      <c r="B217" s="94"/>
      <c r="D217" s="170"/>
      <c r="F217" s="115"/>
      <c r="G217" s="115"/>
      <c r="H217" s="115"/>
      <c r="I217" s="115"/>
      <c r="J217" s="104"/>
      <c r="K217" s="115"/>
      <c r="L217" s="171"/>
      <c r="M217" s="171"/>
      <c r="N217" s="171"/>
      <c r="O217" s="171"/>
      <c r="P217" s="171"/>
      <c r="Q217" s="171"/>
      <c r="R217" s="171"/>
      <c r="S217" s="171"/>
      <c r="T217" s="171"/>
      <c r="U217" s="171"/>
      <c r="V217" s="171"/>
      <c r="W217" s="171"/>
      <c r="X217" s="171"/>
      <c r="Y217" s="136"/>
      <c r="Z217" s="136"/>
      <c r="AA217" s="136"/>
      <c r="AB217" s="136"/>
      <c r="AC217" s="113"/>
      <c r="AD217" s="113"/>
      <c r="AE217" s="113"/>
      <c r="AF217" s="113"/>
      <c r="AG217" s="113"/>
      <c r="AH217" s="113"/>
      <c r="AI217" s="113"/>
      <c r="AJ217" s="113"/>
      <c r="AK217" s="113"/>
      <c r="AL217" s="113"/>
      <c r="AM217" s="113"/>
      <c r="AN217" s="113"/>
      <c r="AO217" s="113"/>
      <c r="AP217" s="113"/>
      <c r="AQ217" s="113"/>
      <c r="AR217" s="176"/>
      <c r="AS217" s="113"/>
      <c r="AT217" s="113"/>
      <c r="AU217" s="113"/>
      <c r="AV217" s="113"/>
      <c r="AW217" s="113"/>
      <c r="AX217" s="113"/>
      <c r="AY217" s="113"/>
      <c r="AZ217" s="113"/>
      <c r="BA217" s="113"/>
      <c r="BB217" s="113"/>
      <c r="BC217" s="113"/>
      <c r="BD217" s="113"/>
      <c r="BE217" s="113"/>
      <c r="BF217" s="113"/>
      <c r="BG217" s="113"/>
      <c r="BH217" s="113"/>
      <c r="BI217" s="113"/>
      <c r="BJ217" s="113"/>
      <c r="BK217" s="113"/>
      <c r="BL217" s="113"/>
      <c r="BM217" s="113"/>
      <c r="BN217" s="113"/>
      <c r="BO217" s="113"/>
      <c r="BP217" s="113"/>
      <c r="BQ217" s="113"/>
      <c r="BR217" s="113"/>
      <c r="BS217" s="113"/>
      <c r="BT217" s="113"/>
      <c r="BU217" s="113"/>
      <c r="BV217" s="113"/>
      <c r="BW217" s="113"/>
      <c r="BX217" s="113"/>
      <c r="BY217" s="94"/>
      <c r="CA217" s="254"/>
      <c r="CB217" s="254"/>
      <c r="CC217" s="254"/>
      <c r="CF217" s="94"/>
      <c r="CG217" s="94"/>
      <c r="CH217" s="94"/>
    </row>
    <row r="218" spans="1:86" s="93" customFormat="1" ht="15" customHeight="1" x14ac:dyDescent="0.25">
      <c r="A218" s="94"/>
      <c r="B218" s="94"/>
      <c r="D218" s="170"/>
      <c r="F218" s="115"/>
      <c r="G218" s="115"/>
      <c r="H218" s="115"/>
      <c r="I218" s="115"/>
      <c r="J218" s="104"/>
      <c r="K218" s="115"/>
      <c r="L218" s="171"/>
      <c r="M218" s="171"/>
      <c r="N218" s="171"/>
      <c r="O218" s="171"/>
      <c r="P218" s="171"/>
      <c r="Q218" s="171"/>
      <c r="R218" s="171"/>
      <c r="S218" s="171"/>
      <c r="T218" s="171"/>
      <c r="U218" s="171"/>
      <c r="V218" s="171"/>
      <c r="W218" s="171"/>
      <c r="X218" s="171"/>
      <c r="Y218" s="136"/>
      <c r="Z218" s="136"/>
      <c r="AA218" s="136"/>
      <c r="AB218" s="136"/>
      <c r="AC218" s="113"/>
      <c r="AD218" s="113"/>
      <c r="AE218" s="113"/>
      <c r="AF218" s="113"/>
      <c r="AG218" s="113"/>
      <c r="AH218" s="113"/>
      <c r="AI218" s="113"/>
      <c r="AJ218" s="113"/>
      <c r="AK218" s="113"/>
      <c r="AL218" s="113"/>
      <c r="AM218" s="113"/>
      <c r="AN218" s="113"/>
      <c r="AO218" s="113"/>
      <c r="AP218" s="113"/>
      <c r="AQ218" s="113"/>
      <c r="AR218" s="176"/>
      <c r="AS218" s="113"/>
      <c r="AT218" s="113"/>
      <c r="AU218" s="113"/>
      <c r="AV218" s="113"/>
      <c r="AW218" s="113"/>
      <c r="AX218" s="113"/>
      <c r="AY218" s="113"/>
      <c r="AZ218" s="113"/>
      <c r="BA218" s="113"/>
      <c r="BB218" s="113"/>
      <c r="BC218" s="113"/>
      <c r="BD218" s="113"/>
      <c r="BE218" s="113"/>
      <c r="BF218" s="113"/>
      <c r="BG218" s="113"/>
      <c r="BH218" s="113"/>
      <c r="BI218" s="113"/>
      <c r="BJ218" s="113"/>
      <c r="BK218" s="113"/>
      <c r="BL218" s="113"/>
      <c r="BM218" s="113"/>
      <c r="BN218" s="113"/>
      <c r="BO218" s="113"/>
      <c r="BP218" s="113"/>
      <c r="BQ218" s="113"/>
      <c r="BR218" s="113"/>
      <c r="BS218" s="113"/>
      <c r="BT218" s="113"/>
      <c r="BU218" s="113"/>
      <c r="BV218" s="113"/>
      <c r="BW218" s="113"/>
      <c r="BX218" s="113"/>
      <c r="BY218" s="94"/>
      <c r="CA218" s="254"/>
      <c r="CB218" s="254"/>
      <c r="CC218" s="254"/>
      <c r="CF218" s="94"/>
      <c r="CG218" s="94"/>
      <c r="CH218" s="94"/>
    </row>
    <row r="219" spans="1:86" s="93" customFormat="1" ht="15" customHeight="1" x14ac:dyDescent="0.25">
      <c r="A219" s="94"/>
      <c r="B219" s="94"/>
      <c r="D219" s="170"/>
      <c r="F219" s="115"/>
      <c r="G219" s="115"/>
      <c r="H219" s="115"/>
      <c r="I219" s="115"/>
      <c r="J219" s="104"/>
      <c r="K219" s="115"/>
      <c r="L219" s="171"/>
      <c r="M219" s="171"/>
      <c r="N219" s="171"/>
      <c r="O219" s="171"/>
      <c r="P219" s="171"/>
      <c r="Q219" s="171"/>
      <c r="R219" s="171"/>
      <c r="S219" s="171"/>
      <c r="T219" s="171"/>
      <c r="U219" s="171"/>
      <c r="V219" s="171"/>
      <c r="W219" s="171"/>
      <c r="X219" s="171"/>
      <c r="Y219" s="136"/>
      <c r="Z219" s="136"/>
      <c r="AA219" s="136"/>
      <c r="AB219" s="136"/>
      <c r="AC219" s="113"/>
      <c r="AD219" s="113"/>
      <c r="AE219" s="113"/>
      <c r="AF219" s="113"/>
      <c r="AG219" s="113"/>
      <c r="AH219" s="113"/>
      <c r="AI219" s="113"/>
      <c r="AJ219" s="113"/>
      <c r="AK219" s="113"/>
      <c r="AL219" s="113"/>
      <c r="AM219" s="113"/>
      <c r="AN219" s="113"/>
      <c r="AO219" s="113"/>
      <c r="AP219" s="113"/>
      <c r="AQ219" s="113"/>
      <c r="AR219" s="176"/>
      <c r="AS219" s="113"/>
      <c r="AT219" s="113"/>
      <c r="AU219" s="113"/>
      <c r="AV219" s="113"/>
      <c r="AW219" s="113"/>
      <c r="AX219" s="113"/>
      <c r="AY219" s="113"/>
      <c r="AZ219" s="113"/>
      <c r="BA219" s="113"/>
      <c r="BB219" s="113"/>
      <c r="BC219" s="113"/>
      <c r="BD219" s="113"/>
      <c r="BE219" s="113"/>
      <c r="BF219" s="113"/>
      <c r="BG219" s="113"/>
      <c r="BH219" s="113"/>
      <c r="BI219" s="113"/>
      <c r="BJ219" s="113"/>
      <c r="BK219" s="113"/>
      <c r="BL219" s="113"/>
      <c r="BM219" s="113"/>
      <c r="BN219" s="113"/>
      <c r="BO219" s="113"/>
      <c r="BP219" s="113"/>
      <c r="BQ219" s="113"/>
      <c r="BR219" s="113"/>
      <c r="BS219" s="113"/>
      <c r="BT219" s="113"/>
      <c r="BU219" s="113"/>
      <c r="BV219" s="113"/>
      <c r="BW219" s="113"/>
      <c r="BX219" s="113"/>
      <c r="BY219" s="94"/>
      <c r="CA219" s="254"/>
      <c r="CB219" s="254"/>
      <c r="CC219" s="254"/>
      <c r="CF219" s="94"/>
      <c r="CG219" s="94"/>
      <c r="CH219" s="94"/>
    </row>
    <row r="220" spans="1:86" s="93" customFormat="1" ht="15" customHeight="1" x14ac:dyDescent="0.25">
      <c r="A220" s="94"/>
      <c r="B220" s="94"/>
      <c r="D220" s="170"/>
      <c r="F220" s="115"/>
      <c r="G220" s="115"/>
      <c r="H220" s="115"/>
      <c r="I220" s="115"/>
      <c r="J220" s="104"/>
      <c r="K220" s="115"/>
      <c r="L220" s="171"/>
      <c r="M220" s="171"/>
      <c r="N220" s="171"/>
      <c r="O220" s="171"/>
      <c r="P220" s="171"/>
      <c r="Q220" s="171"/>
      <c r="R220" s="171"/>
      <c r="S220" s="171"/>
      <c r="T220" s="171"/>
      <c r="U220" s="171"/>
      <c r="V220" s="171"/>
      <c r="W220" s="171"/>
      <c r="X220" s="171"/>
      <c r="Y220" s="136"/>
      <c r="Z220" s="136"/>
      <c r="AA220" s="136"/>
      <c r="AB220" s="136"/>
      <c r="AC220" s="113"/>
      <c r="AD220" s="113"/>
      <c r="AE220" s="113"/>
      <c r="AF220" s="113"/>
      <c r="AG220" s="113"/>
      <c r="AH220" s="113"/>
      <c r="AI220" s="113"/>
      <c r="AJ220" s="113"/>
      <c r="AK220" s="113"/>
      <c r="AL220" s="113"/>
      <c r="AM220" s="113"/>
      <c r="AN220" s="113"/>
      <c r="AO220" s="113"/>
      <c r="AP220" s="113"/>
      <c r="AQ220" s="113"/>
      <c r="AR220" s="176"/>
      <c r="AS220" s="113"/>
      <c r="AT220" s="113"/>
      <c r="AU220" s="113"/>
      <c r="AV220" s="113"/>
      <c r="AW220" s="113"/>
      <c r="AX220" s="113"/>
      <c r="AY220" s="113"/>
      <c r="AZ220" s="113"/>
      <c r="BA220" s="113"/>
      <c r="BB220" s="113"/>
      <c r="BC220" s="113"/>
      <c r="BD220" s="113"/>
      <c r="BE220" s="113"/>
      <c r="BF220" s="113"/>
      <c r="BG220" s="113"/>
      <c r="BH220" s="113"/>
      <c r="BI220" s="113"/>
      <c r="BJ220" s="113"/>
      <c r="BK220" s="113"/>
      <c r="BL220" s="113"/>
      <c r="BM220" s="113"/>
      <c r="BN220" s="113"/>
      <c r="BO220" s="113"/>
      <c r="BP220" s="113"/>
      <c r="BQ220" s="113"/>
      <c r="BR220" s="113"/>
      <c r="BS220" s="113"/>
      <c r="BT220" s="113"/>
      <c r="BU220" s="113"/>
      <c r="BV220" s="113"/>
      <c r="BW220" s="113"/>
      <c r="BX220" s="113"/>
      <c r="BY220" s="94"/>
      <c r="CA220" s="254"/>
      <c r="CB220" s="254"/>
      <c r="CC220" s="254"/>
      <c r="CF220" s="94"/>
      <c r="CG220" s="94"/>
      <c r="CH220" s="94"/>
    </row>
    <row r="221" spans="1:86" s="93" customFormat="1" ht="15" customHeight="1" x14ac:dyDescent="0.25">
      <c r="A221" s="94"/>
      <c r="B221" s="94"/>
      <c r="D221" s="170"/>
      <c r="F221" s="115"/>
      <c r="G221" s="115"/>
      <c r="H221" s="115"/>
      <c r="I221" s="115"/>
      <c r="J221" s="104"/>
      <c r="K221" s="115"/>
      <c r="L221" s="171"/>
      <c r="M221" s="171"/>
      <c r="N221" s="171"/>
      <c r="O221" s="171"/>
      <c r="P221" s="171"/>
      <c r="Q221" s="171"/>
      <c r="R221" s="171"/>
      <c r="S221" s="171"/>
      <c r="T221" s="171"/>
      <c r="U221" s="171"/>
      <c r="V221" s="171"/>
      <c r="W221" s="171"/>
      <c r="X221" s="171"/>
      <c r="Y221" s="136"/>
      <c r="Z221" s="136"/>
      <c r="AA221" s="136"/>
      <c r="AB221" s="136"/>
      <c r="AC221" s="113"/>
      <c r="AD221" s="113"/>
      <c r="AE221" s="113"/>
      <c r="AF221" s="113"/>
      <c r="AG221" s="113"/>
      <c r="AH221" s="113"/>
      <c r="AI221" s="113"/>
      <c r="AJ221" s="113"/>
      <c r="AK221" s="113"/>
      <c r="AL221" s="113"/>
      <c r="AM221" s="113"/>
      <c r="AN221" s="113"/>
      <c r="AO221" s="113"/>
      <c r="AP221" s="113"/>
      <c r="AQ221" s="113"/>
      <c r="AR221" s="176"/>
      <c r="AS221" s="113"/>
      <c r="AT221" s="113"/>
      <c r="AU221" s="113"/>
      <c r="AV221" s="113"/>
      <c r="AW221" s="113"/>
      <c r="AX221" s="113"/>
      <c r="AY221" s="113"/>
      <c r="AZ221" s="113"/>
      <c r="BA221" s="113"/>
      <c r="BB221" s="113"/>
      <c r="BC221" s="113"/>
      <c r="BD221" s="113"/>
      <c r="BE221" s="113"/>
      <c r="BF221" s="113"/>
      <c r="BG221" s="113"/>
      <c r="BH221" s="113"/>
      <c r="BI221" s="113"/>
      <c r="BJ221" s="113"/>
      <c r="BK221" s="113"/>
      <c r="BL221" s="113"/>
      <c r="BM221" s="113"/>
      <c r="BN221" s="113"/>
      <c r="BO221" s="113"/>
      <c r="BP221" s="113"/>
      <c r="BQ221" s="113"/>
      <c r="BR221" s="113"/>
      <c r="BS221" s="113"/>
      <c r="BT221" s="113"/>
      <c r="BU221" s="113"/>
      <c r="BV221" s="113"/>
      <c r="BW221" s="113"/>
      <c r="BX221" s="113"/>
      <c r="BY221" s="94"/>
      <c r="CA221" s="254"/>
      <c r="CB221" s="254"/>
      <c r="CC221" s="254"/>
      <c r="CF221" s="94"/>
      <c r="CG221" s="94"/>
      <c r="CH221" s="94"/>
    </row>
    <row r="222" spans="1:86" s="93" customFormat="1" ht="15" customHeight="1" x14ac:dyDescent="0.25">
      <c r="A222" s="94"/>
      <c r="B222" s="94"/>
      <c r="D222" s="170"/>
      <c r="F222" s="115"/>
      <c r="G222" s="115"/>
      <c r="H222" s="115"/>
      <c r="I222" s="115"/>
      <c r="J222" s="104"/>
      <c r="K222" s="115"/>
      <c r="L222" s="171"/>
      <c r="M222" s="171"/>
      <c r="N222" s="171"/>
      <c r="O222" s="171"/>
      <c r="P222" s="171"/>
      <c r="Q222" s="171"/>
      <c r="R222" s="171"/>
      <c r="S222" s="171"/>
      <c r="T222" s="171"/>
      <c r="U222" s="171"/>
      <c r="V222" s="171"/>
      <c r="W222" s="171"/>
      <c r="X222" s="171"/>
      <c r="Y222" s="136"/>
      <c r="Z222" s="136"/>
      <c r="AA222" s="136"/>
      <c r="AB222" s="136"/>
      <c r="AC222" s="113"/>
      <c r="AD222" s="113"/>
      <c r="AE222" s="113"/>
      <c r="AF222" s="113"/>
      <c r="AG222" s="113"/>
      <c r="AH222" s="113"/>
      <c r="AI222" s="113"/>
      <c r="AJ222" s="113"/>
      <c r="AK222" s="113"/>
      <c r="AL222" s="113"/>
      <c r="AM222" s="113"/>
      <c r="AN222" s="113"/>
      <c r="AO222" s="113"/>
      <c r="AP222" s="113"/>
      <c r="AQ222" s="113"/>
      <c r="AR222" s="176"/>
      <c r="AS222" s="113"/>
      <c r="AT222" s="113"/>
      <c r="AU222" s="113"/>
      <c r="AV222" s="113"/>
      <c r="AW222" s="113"/>
      <c r="AX222" s="113"/>
      <c r="AY222" s="113"/>
      <c r="AZ222" s="113"/>
      <c r="BA222" s="113"/>
      <c r="BB222" s="113"/>
      <c r="BC222" s="113"/>
      <c r="BD222" s="113"/>
      <c r="BE222" s="113"/>
      <c r="BF222" s="113"/>
      <c r="BG222" s="113"/>
      <c r="BH222" s="113"/>
      <c r="BI222" s="113"/>
      <c r="BJ222" s="113"/>
      <c r="BK222" s="113"/>
      <c r="BL222" s="113"/>
      <c r="BM222" s="113"/>
      <c r="BN222" s="113"/>
      <c r="BO222" s="113"/>
      <c r="BP222" s="113"/>
      <c r="BQ222" s="113"/>
      <c r="BR222" s="113"/>
      <c r="BS222" s="113"/>
      <c r="BT222" s="113"/>
      <c r="BU222" s="113"/>
      <c r="BV222" s="113"/>
      <c r="BW222" s="113"/>
      <c r="BX222" s="113"/>
      <c r="BY222" s="94"/>
      <c r="CA222" s="254"/>
      <c r="CB222" s="254"/>
      <c r="CC222" s="254"/>
      <c r="CF222" s="94"/>
      <c r="CG222" s="94"/>
      <c r="CH222" s="94"/>
    </row>
    <row r="223" spans="1:86" s="93" customFormat="1" ht="15" customHeight="1" x14ac:dyDescent="0.25">
      <c r="A223" s="94"/>
      <c r="B223" s="94"/>
      <c r="D223" s="170"/>
      <c r="F223" s="115"/>
      <c r="G223" s="115"/>
      <c r="H223" s="115"/>
      <c r="I223" s="115"/>
      <c r="J223" s="104"/>
      <c r="K223" s="115"/>
      <c r="L223" s="171"/>
      <c r="M223" s="171"/>
      <c r="N223" s="171"/>
      <c r="O223" s="171"/>
      <c r="P223" s="171"/>
      <c r="Q223" s="171"/>
      <c r="R223" s="171"/>
      <c r="S223" s="171"/>
      <c r="T223" s="171"/>
      <c r="U223" s="171"/>
      <c r="V223" s="171"/>
      <c r="W223" s="171"/>
      <c r="X223" s="171"/>
      <c r="Y223" s="136"/>
      <c r="Z223" s="136"/>
      <c r="AA223" s="136"/>
      <c r="AB223" s="136"/>
      <c r="AC223" s="113"/>
      <c r="AD223" s="113"/>
      <c r="AE223" s="113"/>
      <c r="AF223" s="113"/>
      <c r="AG223" s="113"/>
      <c r="AH223" s="113"/>
      <c r="AI223" s="113"/>
      <c r="AJ223" s="113"/>
      <c r="AK223" s="113"/>
      <c r="AL223" s="113"/>
      <c r="AM223" s="113"/>
      <c r="AN223" s="113"/>
      <c r="AO223" s="113"/>
      <c r="AP223" s="113"/>
      <c r="AQ223" s="113"/>
      <c r="AR223" s="176"/>
      <c r="AS223" s="113"/>
      <c r="AT223" s="113"/>
      <c r="AU223" s="113"/>
      <c r="AV223" s="113"/>
      <c r="AW223" s="113"/>
      <c r="AX223" s="113"/>
      <c r="AY223" s="113"/>
      <c r="AZ223" s="113"/>
      <c r="BA223" s="113"/>
      <c r="BB223" s="113"/>
      <c r="BC223" s="113"/>
      <c r="BD223" s="113"/>
      <c r="BE223" s="113"/>
      <c r="BF223" s="113"/>
      <c r="BG223" s="113"/>
      <c r="BH223" s="113"/>
      <c r="BI223" s="113"/>
      <c r="BJ223" s="113"/>
      <c r="BK223" s="113"/>
      <c r="BL223" s="113"/>
      <c r="BM223" s="113"/>
      <c r="BN223" s="113"/>
      <c r="BO223" s="113"/>
      <c r="BP223" s="113"/>
      <c r="BQ223" s="113"/>
      <c r="BR223" s="113"/>
      <c r="BS223" s="113"/>
      <c r="BT223" s="113"/>
      <c r="BU223" s="113"/>
      <c r="BV223" s="113"/>
      <c r="BW223" s="113"/>
      <c r="BX223" s="113"/>
      <c r="BY223" s="94"/>
      <c r="CA223" s="254"/>
      <c r="CB223" s="254"/>
      <c r="CC223" s="254"/>
      <c r="CF223" s="94"/>
      <c r="CG223" s="94"/>
      <c r="CH223" s="94"/>
    </row>
    <row r="224" spans="1:86" s="93" customFormat="1" ht="15" customHeight="1" x14ac:dyDescent="0.25">
      <c r="A224" s="94"/>
      <c r="B224" s="94"/>
      <c r="D224" s="170"/>
      <c r="F224" s="115"/>
      <c r="G224" s="115"/>
      <c r="H224" s="115"/>
      <c r="I224" s="115"/>
      <c r="J224" s="104"/>
      <c r="K224" s="115"/>
      <c r="L224" s="171"/>
      <c r="M224" s="171"/>
      <c r="N224" s="171"/>
      <c r="O224" s="171"/>
      <c r="P224" s="171"/>
      <c r="Q224" s="171"/>
      <c r="R224" s="171"/>
      <c r="S224" s="171"/>
      <c r="T224" s="171"/>
      <c r="U224" s="171"/>
      <c r="V224" s="171"/>
      <c r="W224" s="171"/>
      <c r="X224" s="171"/>
      <c r="Y224" s="136"/>
      <c r="Z224" s="136"/>
      <c r="AA224" s="136"/>
      <c r="AB224" s="136"/>
      <c r="AC224" s="113"/>
      <c r="AD224" s="113"/>
      <c r="AE224" s="113"/>
      <c r="AF224" s="113"/>
      <c r="AG224" s="113"/>
      <c r="AH224" s="113"/>
      <c r="AI224" s="113"/>
      <c r="AJ224" s="113"/>
      <c r="AK224" s="113"/>
      <c r="AL224" s="113"/>
      <c r="AM224" s="113"/>
      <c r="AN224" s="113"/>
      <c r="AO224" s="113"/>
      <c r="AP224" s="113"/>
      <c r="AQ224" s="113"/>
      <c r="AR224" s="176"/>
      <c r="AS224" s="113"/>
      <c r="AT224" s="113"/>
      <c r="AU224" s="113"/>
      <c r="AV224" s="113"/>
      <c r="AW224" s="113"/>
      <c r="AX224" s="113"/>
      <c r="AY224" s="113"/>
      <c r="AZ224" s="113"/>
      <c r="BA224" s="113"/>
      <c r="BB224" s="113"/>
      <c r="BC224" s="113"/>
      <c r="BD224" s="113"/>
      <c r="BE224" s="113"/>
      <c r="BF224" s="113"/>
      <c r="BG224" s="113"/>
      <c r="BH224" s="113"/>
      <c r="BI224" s="113"/>
      <c r="BJ224" s="113"/>
      <c r="BK224" s="113"/>
      <c r="BL224" s="113"/>
      <c r="BM224" s="113"/>
      <c r="BN224" s="113"/>
      <c r="BO224" s="113"/>
      <c r="BP224" s="113"/>
      <c r="BQ224" s="113"/>
      <c r="BR224" s="113"/>
      <c r="BS224" s="113"/>
      <c r="BT224" s="113"/>
      <c r="BU224" s="113"/>
      <c r="BV224" s="113"/>
      <c r="BW224" s="113"/>
      <c r="BX224" s="113"/>
      <c r="BY224" s="94"/>
      <c r="CA224" s="254"/>
      <c r="CB224" s="254"/>
      <c r="CC224" s="254"/>
      <c r="CF224" s="94"/>
      <c r="CG224" s="94"/>
      <c r="CH224" s="94"/>
    </row>
    <row r="225" spans="1:86" s="93" customFormat="1" ht="15" customHeight="1" x14ac:dyDescent="0.25">
      <c r="A225" s="94"/>
      <c r="B225" s="94"/>
      <c r="D225" s="170"/>
      <c r="F225" s="115"/>
      <c r="G225" s="115"/>
      <c r="H225" s="115"/>
      <c r="I225" s="115"/>
      <c r="J225" s="104"/>
      <c r="K225" s="115"/>
      <c r="L225" s="171"/>
      <c r="M225" s="171"/>
      <c r="N225" s="171"/>
      <c r="O225" s="171"/>
      <c r="P225" s="171"/>
      <c r="Q225" s="171"/>
      <c r="R225" s="171"/>
      <c r="S225" s="171"/>
      <c r="T225" s="171"/>
      <c r="U225" s="171"/>
      <c r="V225" s="171"/>
      <c r="W225" s="171"/>
      <c r="X225" s="171"/>
      <c r="Y225" s="136"/>
      <c r="Z225" s="136"/>
      <c r="AA225" s="136"/>
      <c r="AB225" s="136"/>
      <c r="AC225" s="113"/>
      <c r="AD225" s="113"/>
      <c r="AE225" s="113"/>
      <c r="AF225" s="113"/>
      <c r="AG225" s="113"/>
      <c r="AH225" s="113"/>
      <c r="AI225" s="113"/>
      <c r="AJ225" s="113"/>
      <c r="AK225" s="113"/>
      <c r="AL225" s="113"/>
      <c r="AM225" s="113"/>
      <c r="AN225" s="113"/>
      <c r="AO225" s="113"/>
      <c r="AP225" s="113"/>
      <c r="AQ225" s="113"/>
      <c r="AR225" s="176"/>
      <c r="AS225" s="113"/>
      <c r="AT225" s="113"/>
      <c r="AU225" s="113"/>
      <c r="AV225" s="113"/>
      <c r="AW225" s="113"/>
      <c r="AX225" s="113"/>
      <c r="AY225" s="113"/>
      <c r="AZ225" s="113"/>
      <c r="BA225" s="113"/>
      <c r="BB225" s="113"/>
      <c r="BC225" s="113"/>
      <c r="BD225" s="113"/>
      <c r="BE225" s="113"/>
      <c r="BF225" s="113"/>
      <c r="BG225" s="113"/>
      <c r="BH225" s="113"/>
      <c r="BI225" s="113"/>
      <c r="BJ225" s="113"/>
      <c r="BK225" s="113"/>
      <c r="BL225" s="113"/>
      <c r="BM225" s="113"/>
      <c r="BN225" s="113"/>
      <c r="BO225" s="113"/>
      <c r="BP225" s="113"/>
      <c r="BQ225" s="113"/>
      <c r="BR225" s="113"/>
      <c r="BS225" s="113"/>
      <c r="BT225" s="113"/>
      <c r="BU225" s="113"/>
      <c r="BV225" s="113"/>
      <c r="BW225" s="113"/>
      <c r="BX225" s="113"/>
      <c r="BY225" s="94"/>
      <c r="CA225" s="254"/>
      <c r="CB225" s="254"/>
      <c r="CC225" s="254"/>
      <c r="CF225" s="94"/>
      <c r="CG225" s="94"/>
      <c r="CH225" s="94"/>
    </row>
    <row r="226" spans="1:86" s="93" customFormat="1" ht="15" customHeight="1" x14ac:dyDescent="0.25">
      <c r="A226" s="94"/>
      <c r="B226" s="94"/>
      <c r="D226" s="170"/>
      <c r="F226" s="115"/>
      <c r="G226" s="115"/>
      <c r="H226" s="115"/>
      <c r="I226" s="115"/>
      <c r="J226" s="104"/>
      <c r="K226" s="115"/>
      <c r="L226" s="171"/>
      <c r="M226" s="171"/>
      <c r="N226" s="171"/>
      <c r="O226" s="171"/>
      <c r="P226" s="171"/>
      <c r="Q226" s="171"/>
      <c r="R226" s="171"/>
      <c r="S226" s="171"/>
      <c r="T226" s="171"/>
      <c r="U226" s="171"/>
      <c r="V226" s="171"/>
      <c r="W226" s="171"/>
      <c r="X226" s="171"/>
      <c r="Y226" s="136"/>
      <c r="Z226" s="136"/>
      <c r="AA226" s="136"/>
      <c r="AB226" s="136"/>
      <c r="AC226" s="113"/>
      <c r="AD226" s="113"/>
      <c r="AE226" s="113"/>
      <c r="AF226" s="113"/>
      <c r="AG226" s="113"/>
      <c r="AH226" s="113"/>
      <c r="AI226" s="113"/>
      <c r="AJ226" s="113"/>
      <c r="AK226" s="113"/>
      <c r="AL226" s="113"/>
      <c r="AM226" s="113"/>
      <c r="AN226" s="113"/>
      <c r="AO226" s="113"/>
      <c r="AP226" s="113"/>
      <c r="AQ226" s="113"/>
      <c r="AR226" s="176"/>
      <c r="AS226" s="113"/>
      <c r="AT226" s="113"/>
      <c r="AU226" s="113"/>
      <c r="AV226" s="113"/>
      <c r="AW226" s="113"/>
      <c r="AX226" s="113"/>
      <c r="AY226" s="113"/>
      <c r="AZ226" s="113"/>
      <c r="BA226" s="113"/>
      <c r="BB226" s="113"/>
      <c r="BC226" s="113"/>
      <c r="BD226" s="113"/>
      <c r="BE226" s="113"/>
      <c r="BF226" s="113"/>
      <c r="BG226" s="113"/>
      <c r="BH226" s="113"/>
      <c r="BI226" s="113"/>
      <c r="BJ226" s="113"/>
      <c r="BK226" s="113"/>
      <c r="BL226" s="113"/>
      <c r="BM226" s="113"/>
      <c r="BN226" s="113"/>
      <c r="BO226" s="113"/>
      <c r="BP226" s="113"/>
      <c r="BQ226" s="113"/>
      <c r="BR226" s="113"/>
      <c r="BS226" s="113"/>
      <c r="BT226" s="113"/>
      <c r="BU226" s="113"/>
      <c r="BV226" s="113"/>
      <c r="BW226" s="113"/>
      <c r="BX226" s="113"/>
      <c r="BY226" s="94"/>
      <c r="CA226" s="254"/>
      <c r="CB226" s="254"/>
      <c r="CC226" s="254"/>
      <c r="CF226" s="94"/>
      <c r="CG226" s="94"/>
      <c r="CH226" s="94"/>
    </row>
    <row r="227" spans="1:86" s="93" customFormat="1" ht="15" customHeight="1" x14ac:dyDescent="0.25">
      <c r="A227" s="94"/>
      <c r="B227" s="94"/>
      <c r="D227" s="170"/>
      <c r="F227" s="115"/>
      <c r="G227" s="115"/>
      <c r="H227" s="115"/>
      <c r="I227" s="115"/>
      <c r="J227" s="104"/>
      <c r="K227" s="115"/>
      <c r="L227" s="171"/>
      <c r="M227" s="171"/>
      <c r="N227" s="171"/>
      <c r="O227" s="171"/>
      <c r="P227" s="171"/>
      <c r="Q227" s="171"/>
      <c r="R227" s="171"/>
      <c r="S227" s="171"/>
      <c r="T227" s="171"/>
      <c r="U227" s="171"/>
      <c r="V227" s="171"/>
      <c r="W227" s="171"/>
      <c r="X227" s="171"/>
      <c r="Y227" s="136"/>
      <c r="Z227" s="136"/>
      <c r="AA227" s="136"/>
      <c r="AB227" s="136"/>
      <c r="AC227" s="113"/>
      <c r="AD227" s="113"/>
      <c r="AE227" s="113"/>
      <c r="AF227" s="113"/>
      <c r="AG227" s="113"/>
      <c r="AH227" s="113"/>
      <c r="AI227" s="113"/>
      <c r="AJ227" s="113"/>
      <c r="AK227" s="113"/>
      <c r="AL227" s="113"/>
      <c r="AM227" s="113"/>
      <c r="AN227" s="113"/>
      <c r="AO227" s="113"/>
      <c r="AP227" s="113"/>
      <c r="AQ227" s="113"/>
      <c r="AR227" s="176"/>
      <c r="AS227" s="113"/>
      <c r="AT227" s="113"/>
      <c r="AU227" s="113"/>
      <c r="AV227" s="113"/>
      <c r="AW227" s="113"/>
      <c r="AX227" s="113"/>
      <c r="AY227" s="113"/>
      <c r="AZ227" s="113"/>
      <c r="BA227" s="113"/>
      <c r="BB227" s="113"/>
      <c r="BC227" s="113"/>
      <c r="BD227" s="113"/>
      <c r="BE227" s="113"/>
      <c r="BF227" s="113"/>
      <c r="BG227" s="113"/>
      <c r="BH227" s="113"/>
      <c r="BI227" s="113"/>
      <c r="BJ227" s="113"/>
      <c r="BK227" s="113"/>
      <c r="BL227" s="113"/>
      <c r="BM227" s="113"/>
      <c r="BN227" s="113"/>
      <c r="BO227" s="113"/>
      <c r="BP227" s="113"/>
      <c r="BQ227" s="113"/>
      <c r="BR227" s="113"/>
      <c r="BS227" s="113"/>
      <c r="BT227" s="113"/>
      <c r="BU227" s="113"/>
      <c r="BV227" s="113"/>
      <c r="BW227" s="113"/>
      <c r="BX227" s="113"/>
      <c r="BY227" s="94"/>
      <c r="CA227" s="254"/>
      <c r="CB227" s="254"/>
      <c r="CC227" s="254"/>
      <c r="CF227" s="94"/>
      <c r="CG227" s="94"/>
      <c r="CH227" s="94"/>
    </row>
    <row r="228" spans="1:86" s="93" customFormat="1" ht="15" customHeight="1" x14ac:dyDescent="0.25">
      <c r="A228" s="94"/>
      <c r="B228" s="94"/>
      <c r="D228" s="170"/>
      <c r="F228" s="115"/>
      <c r="G228" s="115"/>
      <c r="H228" s="115"/>
      <c r="I228" s="115"/>
      <c r="J228" s="104"/>
      <c r="K228" s="115"/>
      <c r="L228" s="171"/>
      <c r="M228" s="171"/>
      <c r="N228" s="171"/>
      <c r="O228" s="171"/>
      <c r="P228" s="171"/>
      <c r="Q228" s="171"/>
      <c r="R228" s="171"/>
      <c r="S228" s="171"/>
      <c r="T228" s="171"/>
      <c r="U228" s="171"/>
      <c r="V228" s="171"/>
      <c r="W228" s="171"/>
      <c r="X228" s="171"/>
      <c r="Y228" s="136"/>
      <c r="Z228" s="136"/>
      <c r="AA228" s="136"/>
      <c r="AB228" s="136"/>
      <c r="AC228" s="113"/>
      <c r="AD228" s="113"/>
      <c r="AE228" s="113"/>
      <c r="AF228" s="113"/>
      <c r="AG228" s="113"/>
      <c r="AH228" s="113"/>
      <c r="AI228" s="113"/>
      <c r="AJ228" s="113"/>
      <c r="AK228" s="113"/>
      <c r="AL228" s="113"/>
      <c r="AM228" s="113"/>
      <c r="AN228" s="113"/>
      <c r="AO228" s="113"/>
      <c r="AP228" s="113"/>
      <c r="AQ228" s="113"/>
      <c r="AR228" s="176"/>
      <c r="AS228" s="113"/>
      <c r="AT228" s="113"/>
      <c r="AU228" s="113"/>
      <c r="AV228" s="113"/>
      <c r="AW228" s="113"/>
      <c r="AX228" s="113"/>
      <c r="AY228" s="113"/>
      <c r="AZ228" s="113"/>
      <c r="BA228" s="113"/>
      <c r="BB228" s="113"/>
      <c r="BC228" s="113"/>
      <c r="BD228" s="113"/>
      <c r="BE228" s="113"/>
      <c r="BF228" s="113"/>
      <c r="BG228" s="113"/>
      <c r="BH228" s="113"/>
      <c r="BI228" s="113"/>
      <c r="BJ228" s="113"/>
      <c r="BK228" s="113"/>
      <c r="BL228" s="113"/>
      <c r="BM228" s="113"/>
      <c r="BN228" s="113"/>
      <c r="BO228" s="113"/>
      <c r="BP228" s="113"/>
      <c r="BQ228" s="113"/>
      <c r="BR228" s="113"/>
      <c r="BS228" s="113"/>
      <c r="BT228" s="113"/>
      <c r="BU228" s="113"/>
      <c r="BV228" s="113"/>
      <c r="BW228" s="113"/>
      <c r="BX228" s="113"/>
      <c r="BY228" s="94"/>
      <c r="CA228" s="254"/>
      <c r="CB228" s="254"/>
      <c r="CC228" s="254"/>
      <c r="CF228" s="94"/>
      <c r="CG228" s="94"/>
      <c r="CH228" s="94"/>
    </row>
    <row r="229" spans="1:86" s="93" customFormat="1" ht="15" customHeight="1" x14ac:dyDescent="0.25">
      <c r="A229" s="94"/>
      <c r="B229" s="94"/>
      <c r="D229" s="170"/>
      <c r="F229" s="115"/>
      <c r="G229" s="115"/>
      <c r="H229" s="115"/>
      <c r="I229" s="115"/>
      <c r="J229" s="104"/>
      <c r="K229" s="115"/>
      <c r="L229" s="171"/>
      <c r="M229" s="171"/>
      <c r="N229" s="171"/>
      <c r="O229" s="171"/>
      <c r="P229" s="171"/>
      <c r="Q229" s="171"/>
      <c r="R229" s="171"/>
      <c r="S229" s="171"/>
      <c r="T229" s="171"/>
      <c r="U229" s="171"/>
      <c r="V229" s="171"/>
      <c r="W229" s="171"/>
      <c r="X229" s="171"/>
      <c r="Y229" s="136"/>
      <c r="Z229" s="136"/>
      <c r="AA229" s="136"/>
      <c r="AB229" s="136"/>
      <c r="AC229" s="113"/>
      <c r="AD229" s="113"/>
      <c r="AE229" s="113"/>
      <c r="AF229" s="113"/>
      <c r="AG229" s="113"/>
      <c r="AH229" s="113"/>
      <c r="AI229" s="113"/>
      <c r="AJ229" s="113"/>
      <c r="AK229" s="113"/>
      <c r="AL229" s="113"/>
      <c r="AM229" s="113"/>
      <c r="AN229" s="113"/>
      <c r="AO229" s="113"/>
      <c r="AP229" s="113"/>
      <c r="AQ229" s="113"/>
      <c r="AR229" s="176"/>
      <c r="AS229" s="113"/>
      <c r="AT229" s="113"/>
      <c r="AU229" s="113"/>
      <c r="AV229" s="113"/>
      <c r="AW229" s="113"/>
      <c r="AX229" s="113"/>
      <c r="AY229" s="113"/>
      <c r="AZ229" s="113"/>
      <c r="BA229" s="113"/>
      <c r="BB229" s="113"/>
      <c r="BC229" s="113"/>
      <c r="BD229" s="113"/>
      <c r="BE229" s="113"/>
      <c r="BF229" s="113"/>
      <c r="BG229" s="113"/>
      <c r="BH229" s="113"/>
      <c r="BI229" s="113"/>
      <c r="BJ229" s="113"/>
      <c r="BK229" s="113"/>
      <c r="BL229" s="113"/>
      <c r="BM229" s="113"/>
      <c r="BN229" s="113"/>
      <c r="BO229" s="113"/>
      <c r="BP229" s="113"/>
      <c r="BQ229" s="113"/>
      <c r="BR229" s="113"/>
      <c r="BS229" s="113"/>
      <c r="BT229" s="113"/>
      <c r="BU229" s="113"/>
      <c r="BV229" s="113"/>
      <c r="BW229" s="113"/>
      <c r="BX229" s="113"/>
      <c r="BY229" s="94"/>
      <c r="CA229" s="254"/>
      <c r="CB229" s="254"/>
      <c r="CC229" s="254"/>
      <c r="CF229" s="94"/>
      <c r="CG229" s="94"/>
      <c r="CH229" s="94"/>
    </row>
    <row r="230" spans="1:86" s="93" customFormat="1" ht="15" customHeight="1" x14ac:dyDescent="0.25">
      <c r="A230" s="94"/>
      <c r="B230" s="94"/>
      <c r="D230" s="170"/>
      <c r="F230" s="115"/>
      <c r="G230" s="115"/>
      <c r="H230" s="115"/>
      <c r="I230" s="115"/>
      <c r="J230" s="104"/>
      <c r="K230" s="115"/>
      <c r="L230" s="171"/>
      <c r="M230" s="171"/>
      <c r="N230" s="171"/>
      <c r="O230" s="171"/>
      <c r="P230" s="171"/>
      <c r="Q230" s="171"/>
      <c r="R230" s="171"/>
      <c r="S230" s="171"/>
      <c r="T230" s="171"/>
      <c r="U230" s="171"/>
      <c r="V230" s="171"/>
      <c r="W230" s="171"/>
      <c r="X230" s="171"/>
      <c r="Y230" s="136"/>
      <c r="Z230" s="136"/>
      <c r="AA230" s="136"/>
      <c r="AB230" s="136"/>
      <c r="AC230" s="113"/>
      <c r="AD230" s="113"/>
      <c r="AE230" s="113"/>
      <c r="AF230" s="113"/>
      <c r="AG230" s="113"/>
      <c r="AH230" s="113"/>
      <c r="AI230" s="113"/>
      <c r="AJ230" s="113"/>
      <c r="AK230" s="113"/>
      <c r="AL230" s="113"/>
      <c r="AM230" s="113"/>
      <c r="AN230" s="113"/>
      <c r="AO230" s="113"/>
      <c r="AP230" s="113"/>
      <c r="AQ230" s="113"/>
      <c r="AR230" s="176"/>
      <c r="AS230" s="113"/>
      <c r="AT230" s="113"/>
      <c r="AU230" s="113"/>
      <c r="AV230" s="113"/>
      <c r="AW230" s="113"/>
      <c r="AX230" s="113"/>
      <c r="AY230" s="113"/>
      <c r="AZ230" s="113"/>
      <c r="BA230" s="113"/>
      <c r="BB230" s="113"/>
      <c r="BC230" s="113"/>
      <c r="BD230" s="113"/>
      <c r="BE230" s="113"/>
      <c r="BF230" s="113"/>
      <c r="BG230" s="113"/>
      <c r="BH230" s="113"/>
      <c r="BI230" s="113"/>
      <c r="BJ230" s="113"/>
      <c r="BK230" s="113"/>
      <c r="BL230" s="113"/>
      <c r="BM230" s="113"/>
      <c r="BN230" s="113"/>
      <c r="BO230" s="113"/>
      <c r="BP230" s="113"/>
      <c r="BQ230" s="113"/>
      <c r="BR230" s="113"/>
      <c r="BS230" s="113"/>
      <c r="BT230" s="113"/>
      <c r="BU230" s="113"/>
      <c r="BV230" s="113"/>
      <c r="BW230" s="113"/>
      <c r="BX230" s="113"/>
      <c r="BY230" s="94"/>
      <c r="CA230" s="254"/>
      <c r="CB230" s="254"/>
      <c r="CC230" s="254"/>
      <c r="CF230" s="94"/>
      <c r="CG230" s="94"/>
      <c r="CH230" s="94"/>
    </row>
    <row r="231" spans="1:86" s="93" customFormat="1" ht="15" customHeight="1" x14ac:dyDescent="0.25">
      <c r="A231" s="94"/>
      <c r="B231" s="94"/>
      <c r="D231" s="170"/>
      <c r="F231" s="115"/>
      <c r="G231" s="115"/>
      <c r="H231" s="115"/>
      <c r="I231" s="115"/>
      <c r="J231" s="104"/>
      <c r="K231" s="115"/>
      <c r="L231" s="171"/>
      <c r="M231" s="171"/>
      <c r="N231" s="171"/>
      <c r="O231" s="171"/>
      <c r="P231" s="171"/>
      <c r="Q231" s="171"/>
      <c r="R231" s="171"/>
      <c r="S231" s="171"/>
      <c r="T231" s="171"/>
      <c r="U231" s="171"/>
      <c r="V231" s="171"/>
      <c r="W231" s="171"/>
      <c r="X231" s="171"/>
      <c r="Y231" s="136"/>
      <c r="Z231" s="136"/>
      <c r="AA231" s="136"/>
      <c r="AB231" s="136"/>
      <c r="AC231" s="113"/>
      <c r="AD231" s="113"/>
      <c r="AE231" s="113"/>
      <c r="AF231" s="113"/>
      <c r="AG231" s="113"/>
      <c r="AH231" s="113"/>
      <c r="AI231" s="113"/>
      <c r="AJ231" s="113"/>
      <c r="AK231" s="113"/>
      <c r="AL231" s="113"/>
      <c r="AM231" s="113"/>
      <c r="AN231" s="113"/>
      <c r="AO231" s="113"/>
      <c r="AP231" s="113"/>
      <c r="AQ231" s="113"/>
      <c r="AR231" s="176"/>
      <c r="AS231" s="113"/>
      <c r="AT231" s="113"/>
      <c r="AU231" s="113"/>
      <c r="AV231" s="113"/>
      <c r="AW231" s="113"/>
      <c r="AX231" s="113"/>
      <c r="AY231" s="113"/>
      <c r="AZ231" s="113"/>
      <c r="BA231" s="113"/>
      <c r="BB231" s="113"/>
      <c r="BC231" s="113"/>
      <c r="BD231" s="113"/>
      <c r="BE231" s="113"/>
      <c r="BF231" s="113"/>
      <c r="BG231" s="113"/>
      <c r="BH231" s="113"/>
      <c r="BI231" s="113"/>
      <c r="BJ231" s="113"/>
      <c r="BK231" s="113"/>
      <c r="BL231" s="113"/>
      <c r="BM231" s="113"/>
      <c r="BN231" s="113"/>
      <c r="BO231" s="113"/>
      <c r="BP231" s="113"/>
      <c r="BQ231" s="113"/>
      <c r="BR231" s="113"/>
      <c r="BS231" s="113"/>
      <c r="BT231" s="113"/>
      <c r="BU231" s="113"/>
      <c r="BV231" s="113"/>
      <c r="BW231" s="113"/>
      <c r="BX231" s="113"/>
      <c r="BY231" s="94"/>
      <c r="CA231" s="254"/>
      <c r="CB231" s="254"/>
      <c r="CC231" s="254"/>
      <c r="CF231" s="94"/>
      <c r="CG231" s="94"/>
      <c r="CH231" s="94"/>
    </row>
    <row r="232" spans="1:86" s="93" customFormat="1" ht="15" customHeight="1" x14ac:dyDescent="0.25">
      <c r="A232" s="94"/>
      <c r="B232" s="94"/>
      <c r="D232" s="170"/>
      <c r="F232" s="115"/>
      <c r="G232" s="115"/>
      <c r="H232" s="115"/>
      <c r="I232" s="115"/>
      <c r="J232" s="104"/>
      <c r="K232" s="115"/>
      <c r="L232" s="171"/>
      <c r="M232" s="171"/>
      <c r="N232" s="171"/>
      <c r="O232" s="171"/>
      <c r="P232" s="171"/>
      <c r="Q232" s="171"/>
      <c r="R232" s="171"/>
      <c r="S232" s="171"/>
      <c r="T232" s="171"/>
      <c r="U232" s="171"/>
      <c r="V232" s="171"/>
      <c r="W232" s="171"/>
      <c r="X232" s="171"/>
      <c r="Y232" s="136"/>
      <c r="Z232" s="136"/>
      <c r="AA232" s="136"/>
      <c r="AB232" s="136"/>
      <c r="AC232" s="113"/>
      <c r="AD232" s="113"/>
      <c r="AE232" s="113"/>
      <c r="AF232" s="113"/>
      <c r="AG232" s="113"/>
      <c r="AH232" s="113"/>
      <c r="AI232" s="113"/>
      <c r="AJ232" s="113"/>
      <c r="AK232" s="113"/>
      <c r="AL232" s="113"/>
      <c r="AM232" s="113"/>
      <c r="AN232" s="113"/>
      <c r="AO232" s="113"/>
      <c r="AP232" s="113"/>
      <c r="AQ232" s="113"/>
      <c r="AR232" s="176"/>
      <c r="AS232" s="113"/>
      <c r="AT232" s="113"/>
      <c r="AU232" s="113"/>
      <c r="AV232" s="113"/>
      <c r="AW232" s="113"/>
      <c r="AX232" s="113"/>
      <c r="AY232" s="113"/>
      <c r="AZ232" s="113"/>
      <c r="BA232" s="113"/>
      <c r="BB232" s="113"/>
      <c r="BC232" s="113"/>
      <c r="BD232" s="113"/>
      <c r="BE232" s="113"/>
      <c r="BF232" s="113"/>
      <c r="BG232" s="113"/>
      <c r="BH232" s="113"/>
      <c r="BI232" s="113"/>
      <c r="BJ232" s="113"/>
      <c r="BK232" s="113"/>
      <c r="BL232" s="113"/>
      <c r="BM232" s="113"/>
      <c r="BN232" s="113"/>
      <c r="BO232" s="113"/>
      <c r="BP232" s="113"/>
      <c r="BQ232" s="113"/>
      <c r="BR232" s="113"/>
      <c r="BS232" s="113"/>
      <c r="BT232" s="113"/>
      <c r="BU232" s="113"/>
      <c r="BV232" s="113"/>
      <c r="BW232" s="113"/>
      <c r="BX232" s="113"/>
      <c r="BY232" s="94"/>
      <c r="CA232" s="254"/>
      <c r="CB232" s="254"/>
      <c r="CC232" s="254"/>
      <c r="CF232" s="94"/>
      <c r="CG232" s="94"/>
      <c r="CH232" s="94"/>
    </row>
    <row r="233" spans="1:86" s="93" customFormat="1" ht="15" customHeight="1" x14ac:dyDescent="0.25">
      <c r="A233" s="94"/>
      <c r="B233" s="94"/>
      <c r="D233" s="170"/>
      <c r="F233" s="115"/>
      <c r="G233" s="115"/>
      <c r="H233" s="115"/>
      <c r="I233" s="115"/>
      <c r="J233" s="104"/>
      <c r="K233" s="115"/>
      <c r="L233" s="171"/>
      <c r="M233" s="171"/>
      <c r="N233" s="171"/>
      <c r="O233" s="171"/>
      <c r="P233" s="171"/>
      <c r="Q233" s="171"/>
      <c r="R233" s="171"/>
      <c r="S233" s="171"/>
      <c r="T233" s="171"/>
      <c r="U233" s="171"/>
      <c r="V233" s="171"/>
      <c r="W233" s="171"/>
      <c r="X233" s="171"/>
      <c r="Y233" s="136"/>
      <c r="Z233" s="136"/>
      <c r="AA233" s="136"/>
      <c r="AB233" s="136"/>
      <c r="AC233" s="113"/>
      <c r="AD233" s="113"/>
      <c r="AE233" s="113"/>
      <c r="AF233" s="113"/>
      <c r="AG233" s="113"/>
      <c r="AH233" s="113"/>
      <c r="AI233" s="113"/>
      <c r="AJ233" s="113"/>
      <c r="AK233" s="113"/>
      <c r="AL233" s="113"/>
      <c r="AM233" s="113"/>
      <c r="AN233" s="113"/>
      <c r="AO233" s="113"/>
      <c r="AP233" s="113"/>
      <c r="AQ233" s="113"/>
      <c r="AR233" s="176"/>
      <c r="AS233" s="113"/>
      <c r="AT233" s="113"/>
      <c r="AU233" s="113"/>
      <c r="AV233" s="113"/>
      <c r="AW233" s="113"/>
      <c r="AX233" s="113"/>
      <c r="AY233" s="113"/>
      <c r="AZ233" s="113"/>
      <c r="BA233" s="113"/>
      <c r="BB233" s="113"/>
      <c r="BC233" s="113"/>
      <c r="BD233" s="113"/>
      <c r="BE233" s="113"/>
      <c r="BF233" s="113"/>
      <c r="BG233" s="113"/>
      <c r="BH233" s="113"/>
      <c r="BI233" s="113"/>
      <c r="BJ233" s="113"/>
      <c r="BK233" s="113"/>
      <c r="BL233" s="113"/>
      <c r="BM233" s="113"/>
      <c r="BN233" s="113"/>
      <c r="BO233" s="113"/>
      <c r="BP233" s="113"/>
      <c r="BQ233" s="113"/>
      <c r="BR233" s="113"/>
      <c r="BS233" s="113"/>
      <c r="BT233" s="113"/>
      <c r="BU233" s="113"/>
      <c r="BV233" s="113"/>
      <c r="BW233" s="113"/>
      <c r="BX233" s="113"/>
      <c r="BY233" s="94"/>
      <c r="CA233" s="254"/>
      <c r="CB233" s="254"/>
      <c r="CC233" s="254"/>
      <c r="CF233" s="94"/>
      <c r="CG233" s="94"/>
      <c r="CH233" s="94"/>
    </row>
    <row r="234" spans="1:86" s="93" customFormat="1" ht="15" customHeight="1" x14ac:dyDescent="0.25">
      <c r="A234" s="94"/>
      <c r="B234" s="94"/>
      <c r="D234" s="170"/>
      <c r="F234" s="115"/>
      <c r="G234" s="115"/>
      <c r="H234" s="115"/>
      <c r="I234" s="115"/>
      <c r="J234" s="104"/>
      <c r="K234" s="115"/>
      <c r="L234" s="171"/>
      <c r="M234" s="171"/>
      <c r="N234" s="171"/>
      <c r="O234" s="171"/>
      <c r="P234" s="171"/>
      <c r="Q234" s="171"/>
      <c r="R234" s="171"/>
      <c r="S234" s="171"/>
      <c r="T234" s="171"/>
      <c r="U234" s="171"/>
      <c r="V234" s="171"/>
      <c r="W234" s="171"/>
      <c r="X234" s="171"/>
      <c r="Y234" s="136"/>
      <c r="Z234" s="136"/>
      <c r="AA234" s="136"/>
      <c r="AB234" s="136"/>
      <c r="AC234" s="113"/>
      <c r="AD234" s="113"/>
      <c r="AE234" s="113"/>
      <c r="AF234" s="113"/>
      <c r="AG234" s="113"/>
      <c r="AH234" s="113"/>
      <c r="AI234" s="113"/>
      <c r="AJ234" s="113"/>
      <c r="AK234" s="113"/>
      <c r="AL234" s="113"/>
      <c r="AM234" s="113"/>
      <c r="AN234" s="113"/>
      <c r="AO234" s="113"/>
      <c r="AP234" s="113"/>
      <c r="AQ234" s="113"/>
      <c r="AR234" s="176"/>
      <c r="AS234" s="113"/>
      <c r="AT234" s="113"/>
      <c r="AU234" s="113"/>
      <c r="AV234" s="113"/>
      <c r="AW234" s="113"/>
      <c r="AX234" s="113"/>
      <c r="AY234" s="113"/>
      <c r="AZ234" s="113"/>
      <c r="BA234" s="113"/>
      <c r="BB234" s="113"/>
      <c r="BC234" s="113"/>
      <c r="BD234" s="113"/>
      <c r="BE234" s="113"/>
      <c r="BF234" s="113"/>
      <c r="BG234" s="113"/>
      <c r="BH234" s="113"/>
      <c r="BI234" s="113"/>
      <c r="BJ234" s="113"/>
      <c r="BK234" s="113"/>
      <c r="BL234" s="113"/>
      <c r="BM234" s="113"/>
      <c r="BN234" s="113"/>
      <c r="BO234" s="113"/>
      <c r="BP234" s="113"/>
      <c r="BQ234" s="113"/>
      <c r="BR234" s="113"/>
      <c r="BS234" s="113"/>
      <c r="BT234" s="113"/>
      <c r="BU234" s="113"/>
      <c r="BV234" s="113"/>
      <c r="BW234" s="113"/>
      <c r="BX234" s="113"/>
      <c r="BY234" s="94"/>
      <c r="CA234" s="254"/>
      <c r="CB234" s="254"/>
      <c r="CC234" s="254"/>
      <c r="CF234" s="94"/>
      <c r="CG234" s="94"/>
      <c r="CH234" s="94"/>
    </row>
    <row r="235" spans="1:86" s="93" customFormat="1" ht="15" customHeight="1" x14ac:dyDescent="0.25">
      <c r="A235" s="94"/>
      <c r="B235" s="94"/>
      <c r="D235" s="170"/>
      <c r="F235" s="115"/>
      <c r="G235" s="115"/>
      <c r="H235" s="115"/>
      <c r="I235" s="115"/>
      <c r="J235" s="104"/>
      <c r="K235" s="115"/>
      <c r="L235" s="171"/>
      <c r="M235" s="171"/>
      <c r="N235" s="171"/>
      <c r="O235" s="171"/>
      <c r="P235" s="171"/>
      <c r="Q235" s="171"/>
      <c r="R235" s="171"/>
      <c r="S235" s="171"/>
      <c r="T235" s="171"/>
      <c r="U235" s="171"/>
      <c r="V235" s="171"/>
      <c r="W235" s="171"/>
      <c r="X235" s="171"/>
      <c r="Y235" s="136"/>
      <c r="Z235" s="136"/>
      <c r="AA235" s="136"/>
      <c r="AB235" s="136"/>
      <c r="AC235" s="113"/>
      <c r="AD235" s="113"/>
      <c r="AE235" s="113"/>
      <c r="AF235" s="113"/>
      <c r="AG235" s="113"/>
      <c r="AH235" s="113"/>
      <c r="AI235" s="113"/>
      <c r="AJ235" s="113"/>
      <c r="AK235" s="113"/>
      <c r="AL235" s="113"/>
      <c r="AM235" s="113"/>
      <c r="AN235" s="113"/>
      <c r="AO235" s="113"/>
      <c r="AP235" s="113"/>
      <c r="AQ235" s="113"/>
      <c r="AR235" s="176"/>
      <c r="AS235" s="113"/>
      <c r="AT235" s="113"/>
      <c r="AU235" s="113"/>
      <c r="AV235" s="113"/>
      <c r="AW235" s="113"/>
      <c r="AX235" s="113"/>
      <c r="AY235" s="113"/>
      <c r="AZ235" s="113"/>
      <c r="BA235" s="113"/>
      <c r="BB235" s="113"/>
      <c r="BC235" s="113"/>
      <c r="BD235" s="113"/>
      <c r="BE235" s="113"/>
      <c r="BF235" s="113"/>
      <c r="BG235" s="113"/>
      <c r="BH235" s="113"/>
      <c r="BI235" s="113"/>
      <c r="BJ235" s="113"/>
      <c r="BK235" s="113"/>
      <c r="BL235" s="113"/>
      <c r="BM235" s="113"/>
      <c r="BN235" s="113"/>
      <c r="BO235" s="113"/>
      <c r="BP235" s="113"/>
      <c r="BQ235" s="113"/>
      <c r="BR235" s="113"/>
      <c r="BS235" s="113"/>
      <c r="BT235" s="113"/>
      <c r="BU235" s="113"/>
      <c r="BV235" s="113"/>
      <c r="BW235" s="113"/>
      <c r="BX235" s="113"/>
      <c r="BY235" s="94"/>
      <c r="CA235" s="254"/>
      <c r="CB235" s="254"/>
      <c r="CC235" s="254"/>
      <c r="CF235" s="94"/>
      <c r="CG235" s="94"/>
      <c r="CH235" s="94"/>
    </row>
    <row r="236" spans="1:86" s="93" customFormat="1" ht="15" customHeight="1" x14ac:dyDescent="0.25">
      <c r="A236" s="94"/>
      <c r="B236" s="94"/>
      <c r="D236" s="170"/>
      <c r="F236" s="115"/>
      <c r="G236" s="115"/>
      <c r="H236" s="115"/>
      <c r="I236" s="115"/>
      <c r="J236" s="104"/>
      <c r="K236" s="115"/>
      <c r="L236" s="171"/>
      <c r="M236" s="171"/>
      <c r="N236" s="171"/>
      <c r="O236" s="171"/>
      <c r="P236" s="171"/>
      <c r="Q236" s="171"/>
      <c r="R236" s="171"/>
      <c r="S236" s="171"/>
      <c r="T236" s="171"/>
      <c r="U236" s="171"/>
      <c r="V236" s="171"/>
      <c r="W236" s="171"/>
      <c r="X236" s="171"/>
      <c r="Y236" s="136"/>
      <c r="Z236" s="136"/>
      <c r="AA236" s="136"/>
      <c r="AB236" s="136"/>
      <c r="AC236" s="113"/>
      <c r="AD236" s="113"/>
      <c r="AE236" s="113"/>
      <c r="AF236" s="113"/>
      <c r="AG236" s="113"/>
      <c r="AH236" s="113"/>
      <c r="AI236" s="113"/>
      <c r="AJ236" s="113"/>
      <c r="AK236" s="113"/>
      <c r="AL236" s="113"/>
      <c r="AM236" s="113"/>
      <c r="AN236" s="113"/>
      <c r="AO236" s="113"/>
      <c r="AP236" s="113"/>
      <c r="AQ236" s="113"/>
      <c r="AR236" s="176"/>
      <c r="AS236" s="113"/>
      <c r="AT236" s="113"/>
      <c r="AU236" s="113"/>
      <c r="AV236" s="113"/>
      <c r="AW236" s="113"/>
      <c r="AX236" s="113"/>
      <c r="AY236" s="113"/>
      <c r="AZ236" s="113"/>
      <c r="BA236" s="113"/>
      <c r="BB236" s="113"/>
      <c r="BC236" s="113"/>
      <c r="BD236" s="113"/>
      <c r="BE236" s="113"/>
      <c r="BF236" s="113"/>
      <c r="BG236" s="113"/>
      <c r="BH236" s="113"/>
      <c r="BI236" s="113"/>
      <c r="BJ236" s="113"/>
      <c r="BK236" s="113"/>
      <c r="BL236" s="113"/>
      <c r="BM236" s="113"/>
      <c r="BN236" s="113"/>
      <c r="BO236" s="113"/>
      <c r="BP236" s="113"/>
      <c r="BQ236" s="113"/>
      <c r="BR236" s="113"/>
      <c r="BS236" s="113"/>
      <c r="BT236" s="113"/>
      <c r="BU236" s="113"/>
      <c r="BV236" s="113"/>
      <c r="BW236" s="113"/>
      <c r="BX236" s="113"/>
      <c r="BY236" s="94"/>
      <c r="CA236" s="254"/>
      <c r="CB236" s="254"/>
      <c r="CC236" s="254"/>
      <c r="CF236" s="94"/>
      <c r="CG236" s="94"/>
      <c r="CH236" s="94"/>
    </row>
    <row r="237" spans="1:86" s="93" customFormat="1" ht="15" customHeight="1" x14ac:dyDescent="0.25">
      <c r="A237" s="94"/>
      <c r="B237" s="94"/>
      <c r="D237" s="170"/>
      <c r="F237" s="115"/>
      <c r="G237" s="115"/>
      <c r="H237" s="115"/>
      <c r="I237" s="115"/>
      <c r="J237" s="104"/>
      <c r="K237" s="115"/>
      <c r="L237" s="171"/>
      <c r="M237" s="171"/>
      <c r="N237" s="171"/>
      <c r="O237" s="171"/>
      <c r="P237" s="171"/>
      <c r="Q237" s="171"/>
      <c r="R237" s="171"/>
      <c r="S237" s="171"/>
      <c r="T237" s="171"/>
      <c r="U237" s="171"/>
      <c r="V237" s="171"/>
      <c r="W237" s="171"/>
      <c r="X237" s="171"/>
      <c r="Y237" s="136"/>
      <c r="Z237" s="136"/>
      <c r="AA237" s="136"/>
      <c r="AB237" s="136"/>
      <c r="AC237" s="113"/>
      <c r="AD237" s="113"/>
      <c r="AE237" s="113"/>
      <c r="AF237" s="113"/>
      <c r="AG237" s="113"/>
      <c r="AH237" s="113"/>
      <c r="AI237" s="113"/>
      <c r="AJ237" s="113"/>
      <c r="AK237" s="113"/>
      <c r="AL237" s="113"/>
      <c r="AM237" s="113"/>
      <c r="AN237" s="113"/>
      <c r="AO237" s="113"/>
      <c r="AP237" s="113"/>
      <c r="AQ237" s="113"/>
      <c r="AR237" s="176"/>
      <c r="AS237" s="113"/>
      <c r="AT237" s="113"/>
      <c r="AU237" s="113"/>
      <c r="AV237" s="113"/>
      <c r="AW237" s="113"/>
      <c r="AX237" s="113"/>
      <c r="AY237" s="113"/>
      <c r="AZ237" s="113"/>
      <c r="BA237" s="113"/>
      <c r="BB237" s="113"/>
      <c r="BC237" s="113"/>
      <c r="BD237" s="113"/>
      <c r="BE237" s="113"/>
      <c r="BF237" s="113"/>
      <c r="BG237" s="113"/>
      <c r="BH237" s="113"/>
      <c r="BI237" s="113"/>
      <c r="BJ237" s="113"/>
      <c r="BK237" s="113"/>
      <c r="BL237" s="113"/>
      <c r="BM237" s="113"/>
      <c r="BN237" s="113"/>
      <c r="BO237" s="113"/>
      <c r="BP237" s="113"/>
      <c r="BQ237" s="113"/>
      <c r="BR237" s="113"/>
      <c r="BS237" s="113"/>
      <c r="BT237" s="113"/>
      <c r="BU237" s="113"/>
      <c r="BV237" s="113"/>
      <c r="BW237" s="113"/>
      <c r="BX237" s="113"/>
      <c r="BY237" s="94"/>
      <c r="CA237" s="254"/>
      <c r="CB237" s="254"/>
      <c r="CC237" s="254"/>
      <c r="CF237" s="94"/>
      <c r="CG237" s="94"/>
      <c r="CH237" s="94"/>
    </row>
    <row r="238" spans="1:86" s="93" customFormat="1" ht="15" customHeight="1" x14ac:dyDescent="0.25">
      <c r="A238" s="94"/>
      <c r="B238" s="94"/>
      <c r="D238" s="170"/>
      <c r="F238" s="115"/>
      <c r="G238" s="115"/>
      <c r="H238" s="115"/>
      <c r="I238" s="115"/>
      <c r="J238" s="104"/>
      <c r="K238" s="115"/>
      <c r="L238" s="171"/>
      <c r="M238" s="171"/>
      <c r="N238" s="171"/>
      <c r="O238" s="171"/>
      <c r="P238" s="171"/>
      <c r="Q238" s="171"/>
      <c r="R238" s="171"/>
      <c r="S238" s="171"/>
      <c r="T238" s="171"/>
      <c r="U238" s="171"/>
      <c r="V238" s="171"/>
      <c r="W238" s="171"/>
      <c r="X238" s="171"/>
      <c r="Y238" s="136"/>
      <c r="Z238" s="136"/>
      <c r="AA238" s="136"/>
      <c r="AB238" s="136"/>
      <c r="AC238" s="113"/>
      <c r="AD238" s="113"/>
      <c r="AE238" s="113"/>
      <c r="AF238" s="113"/>
      <c r="AG238" s="113"/>
      <c r="AH238" s="113"/>
      <c r="AI238" s="113"/>
      <c r="AJ238" s="113"/>
      <c r="AK238" s="113"/>
      <c r="AL238" s="113"/>
      <c r="AM238" s="113"/>
      <c r="AN238" s="113"/>
      <c r="AO238" s="113"/>
      <c r="AP238" s="113"/>
      <c r="AQ238" s="113"/>
      <c r="AR238" s="176"/>
      <c r="AS238" s="113"/>
      <c r="AT238" s="113"/>
      <c r="AU238" s="113"/>
      <c r="AV238" s="113"/>
      <c r="AW238" s="113"/>
      <c r="AX238" s="113"/>
      <c r="AY238" s="113"/>
      <c r="AZ238" s="113"/>
      <c r="BA238" s="113"/>
      <c r="BB238" s="113"/>
      <c r="BC238" s="113"/>
      <c r="BD238" s="113"/>
      <c r="BE238" s="113"/>
      <c r="BF238" s="113"/>
      <c r="BG238" s="113"/>
      <c r="BH238" s="113"/>
      <c r="BI238" s="113"/>
      <c r="BJ238" s="113"/>
      <c r="BK238" s="113"/>
      <c r="BL238" s="113"/>
      <c r="BM238" s="113"/>
      <c r="BN238" s="113"/>
      <c r="BO238" s="113"/>
      <c r="BP238" s="113"/>
      <c r="BQ238" s="113"/>
      <c r="BR238" s="113"/>
      <c r="BS238" s="113"/>
      <c r="BT238" s="113"/>
      <c r="BU238" s="113"/>
      <c r="BV238" s="113"/>
      <c r="BW238" s="113"/>
      <c r="BX238" s="113"/>
      <c r="BY238" s="94"/>
      <c r="CA238" s="254"/>
      <c r="CB238" s="254"/>
      <c r="CC238" s="254"/>
      <c r="CF238" s="94"/>
      <c r="CG238" s="94"/>
      <c r="CH238" s="94"/>
    </row>
    <row r="239" spans="1:86" s="93" customFormat="1" ht="15" customHeight="1" x14ac:dyDescent="0.25">
      <c r="A239" s="94"/>
      <c r="B239" s="94"/>
      <c r="D239" s="170"/>
      <c r="F239" s="115"/>
      <c r="G239" s="115"/>
      <c r="H239" s="115"/>
      <c r="I239" s="115"/>
      <c r="J239" s="104"/>
      <c r="K239" s="115"/>
      <c r="L239" s="171"/>
      <c r="M239" s="171"/>
      <c r="N239" s="171"/>
      <c r="O239" s="171"/>
      <c r="P239" s="171"/>
      <c r="Q239" s="171"/>
      <c r="R239" s="171"/>
      <c r="S239" s="171"/>
      <c r="T239" s="171"/>
      <c r="U239" s="171"/>
      <c r="V239" s="171"/>
      <c r="W239" s="171"/>
      <c r="X239" s="171"/>
      <c r="Y239" s="136"/>
      <c r="Z239" s="136"/>
      <c r="AA239" s="136"/>
      <c r="AB239" s="136"/>
      <c r="AC239" s="113"/>
      <c r="AD239" s="113"/>
      <c r="AE239" s="113"/>
      <c r="AF239" s="113"/>
      <c r="AG239" s="113"/>
      <c r="AH239" s="113"/>
      <c r="AI239" s="113"/>
      <c r="AJ239" s="113"/>
      <c r="AK239" s="113"/>
      <c r="AL239" s="113"/>
      <c r="AM239" s="113"/>
      <c r="AN239" s="113"/>
      <c r="AO239" s="113"/>
      <c r="AP239" s="113"/>
      <c r="AQ239" s="113"/>
      <c r="AR239" s="176"/>
      <c r="AS239" s="113"/>
      <c r="AT239" s="113"/>
      <c r="AU239" s="113"/>
      <c r="AV239" s="113"/>
      <c r="AW239" s="113"/>
      <c r="AX239" s="113"/>
      <c r="AY239" s="113"/>
      <c r="AZ239" s="113"/>
      <c r="BA239" s="113"/>
      <c r="BB239" s="113"/>
      <c r="BC239" s="113"/>
      <c r="BD239" s="113"/>
      <c r="BE239" s="113"/>
      <c r="BF239" s="113"/>
      <c r="BG239" s="113"/>
      <c r="BH239" s="113"/>
      <c r="BI239" s="113"/>
      <c r="BJ239" s="113"/>
      <c r="BK239" s="113"/>
      <c r="BL239" s="113"/>
      <c r="BM239" s="113"/>
      <c r="BN239" s="113"/>
      <c r="BO239" s="113"/>
      <c r="BP239" s="113"/>
      <c r="BQ239" s="113"/>
      <c r="BR239" s="113"/>
      <c r="BS239" s="113"/>
      <c r="BT239" s="113"/>
      <c r="BU239" s="113"/>
      <c r="BV239" s="113"/>
      <c r="BW239" s="113"/>
      <c r="BX239" s="113"/>
      <c r="BY239" s="94"/>
      <c r="CA239" s="254"/>
      <c r="CB239" s="254"/>
      <c r="CC239" s="254"/>
      <c r="CF239" s="94"/>
      <c r="CG239" s="94"/>
      <c r="CH239" s="94"/>
    </row>
    <row r="240" spans="1:86" s="93" customFormat="1" ht="15" customHeight="1" x14ac:dyDescent="0.25">
      <c r="A240" s="94"/>
      <c r="B240" s="94"/>
      <c r="D240" s="170"/>
      <c r="F240" s="115"/>
      <c r="G240" s="115"/>
      <c r="H240" s="115"/>
      <c r="I240" s="115"/>
      <c r="J240" s="104"/>
      <c r="K240" s="115"/>
      <c r="L240" s="171"/>
      <c r="M240" s="171"/>
      <c r="N240" s="171"/>
      <c r="O240" s="171"/>
      <c r="P240" s="171"/>
      <c r="Q240" s="171"/>
      <c r="R240" s="171"/>
      <c r="S240" s="171"/>
      <c r="T240" s="171"/>
      <c r="U240" s="171"/>
      <c r="V240" s="171"/>
      <c r="W240" s="171"/>
      <c r="X240" s="171"/>
      <c r="Y240" s="136"/>
      <c r="Z240" s="136"/>
      <c r="AA240" s="136"/>
      <c r="AB240" s="136"/>
      <c r="AC240" s="113"/>
      <c r="AD240" s="113"/>
      <c r="AE240" s="113"/>
      <c r="AF240" s="113"/>
      <c r="AG240" s="113"/>
      <c r="AH240" s="113"/>
      <c r="AI240" s="113"/>
      <c r="AJ240" s="113"/>
      <c r="AK240" s="113"/>
      <c r="AL240" s="113"/>
      <c r="AM240" s="113"/>
      <c r="AN240" s="113"/>
      <c r="AO240" s="113"/>
      <c r="AP240" s="113"/>
      <c r="AQ240" s="113"/>
      <c r="AR240" s="176"/>
      <c r="AS240" s="113"/>
      <c r="AT240" s="113"/>
      <c r="AU240" s="113"/>
      <c r="AV240" s="113"/>
      <c r="AW240" s="113"/>
      <c r="AX240" s="113"/>
      <c r="AY240" s="113"/>
      <c r="AZ240" s="113"/>
      <c r="BA240" s="113"/>
      <c r="BB240" s="113"/>
      <c r="BC240" s="113"/>
      <c r="BD240" s="113"/>
      <c r="BE240" s="113"/>
      <c r="BF240" s="113"/>
      <c r="BG240" s="113"/>
      <c r="BH240" s="113"/>
      <c r="BI240" s="113"/>
      <c r="BJ240" s="113"/>
      <c r="BK240" s="113"/>
      <c r="BL240" s="113"/>
      <c r="BM240" s="113"/>
      <c r="BN240" s="113"/>
      <c r="BO240" s="113"/>
      <c r="BP240" s="113"/>
      <c r="BQ240" s="113"/>
      <c r="BR240" s="113"/>
      <c r="BS240" s="113"/>
      <c r="BT240" s="113"/>
      <c r="BU240" s="113"/>
      <c r="BV240" s="113"/>
      <c r="BW240" s="113"/>
      <c r="BX240" s="113"/>
      <c r="BY240" s="94"/>
      <c r="CA240" s="254"/>
      <c r="CB240" s="254"/>
      <c r="CC240" s="254"/>
      <c r="CF240" s="94"/>
      <c r="CG240" s="94"/>
      <c r="CH240" s="94"/>
    </row>
    <row r="241" spans="1:86" s="93" customFormat="1" ht="15" customHeight="1" x14ac:dyDescent="0.25">
      <c r="A241" s="94"/>
      <c r="B241" s="94"/>
      <c r="D241" s="170"/>
      <c r="F241" s="115"/>
      <c r="G241" s="115"/>
      <c r="H241" s="115"/>
      <c r="I241" s="115"/>
      <c r="J241" s="104"/>
      <c r="K241" s="115"/>
      <c r="L241" s="171"/>
      <c r="M241" s="171"/>
      <c r="N241" s="171"/>
      <c r="O241" s="171"/>
      <c r="P241" s="171"/>
      <c r="Q241" s="171"/>
      <c r="R241" s="171"/>
      <c r="S241" s="171"/>
      <c r="T241" s="171"/>
      <c r="U241" s="171"/>
      <c r="V241" s="171"/>
      <c r="W241" s="171"/>
      <c r="X241" s="171"/>
      <c r="Y241" s="136"/>
      <c r="Z241" s="136"/>
      <c r="AA241" s="136"/>
      <c r="AB241" s="136"/>
      <c r="AC241" s="113"/>
      <c r="AD241" s="113"/>
      <c r="AE241" s="113"/>
      <c r="AF241" s="113"/>
      <c r="AG241" s="113"/>
      <c r="AH241" s="113"/>
      <c r="AI241" s="113"/>
      <c r="AJ241" s="113"/>
      <c r="AK241" s="113"/>
      <c r="AL241" s="113"/>
      <c r="AM241" s="113"/>
      <c r="AN241" s="113"/>
      <c r="AO241" s="113"/>
      <c r="AP241" s="113"/>
      <c r="AQ241" s="113"/>
      <c r="AR241" s="176"/>
      <c r="AS241" s="113"/>
      <c r="AT241" s="113"/>
      <c r="AU241" s="113"/>
      <c r="AV241" s="113"/>
      <c r="AW241" s="113"/>
      <c r="AX241" s="113"/>
      <c r="AY241" s="113"/>
      <c r="AZ241" s="113"/>
      <c r="BA241" s="113"/>
      <c r="BB241" s="113"/>
      <c r="BC241" s="113"/>
      <c r="BD241" s="113"/>
      <c r="BE241" s="113"/>
      <c r="BF241" s="113"/>
      <c r="BG241" s="113"/>
      <c r="BH241" s="113"/>
      <c r="BI241" s="113"/>
      <c r="BJ241" s="113"/>
      <c r="BK241" s="113"/>
      <c r="BL241" s="113"/>
      <c r="BM241" s="113"/>
      <c r="BN241" s="113"/>
      <c r="BO241" s="113"/>
      <c r="BP241" s="113"/>
      <c r="BQ241" s="113"/>
      <c r="BR241" s="113"/>
      <c r="BS241" s="113"/>
      <c r="BT241" s="113"/>
      <c r="BU241" s="113"/>
      <c r="BV241" s="113"/>
      <c r="BW241" s="113"/>
      <c r="BX241" s="113"/>
      <c r="BY241" s="94"/>
      <c r="CA241" s="254"/>
      <c r="CB241" s="254"/>
      <c r="CC241" s="254"/>
      <c r="CF241" s="94"/>
      <c r="CG241" s="94"/>
      <c r="CH241" s="94"/>
    </row>
    <row r="242" spans="1:86" s="93" customFormat="1" ht="15" customHeight="1" x14ac:dyDescent="0.25">
      <c r="A242" s="94"/>
      <c r="B242" s="94"/>
      <c r="D242" s="170"/>
      <c r="F242" s="115"/>
      <c r="G242" s="115"/>
      <c r="H242" s="115"/>
      <c r="I242" s="115"/>
      <c r="J242" s="104"/>
      <c r="K242" s="115"/>
      <c r="L242" s="171"/>
      <c r="M242" s="171"/>
      <c r="N242" s="171"/>
      <c r="O242" s="171"/>
      <c r="P242" s="171"/>
      <c r="Q242" s="171"/>
      <c r="R242" s="171"/>
      <c r="S242" s="171"/>
      <c r="T242" s="171"/>
      <c r="U242" s="171"/>
      <c r="V242" s="171"/>
      <c r="W242" s="171"/>
      <c r="X242" s="171"/>
      <c r="Y242" s="136"/>
      <c r="Z242" s="136"/>
      <c r="AA242" s="136"/>
      <c r="AB242" s="136"/>
      <c r="AC242" s="113"/>
      <c r="AD242" s="113"/>
      <c r="AE242" s="113"/>
      <c r="AF242" s="113"/>
      <c r="AG242" s="113"/>
      <c r="AH242" s="113"/>
      <c r="AI242" s="113"/>
      <c r="AJ242" s="113"/>
      <c r="AK242" s="113"/>
      <c r="AL242" s="113"/>
      <c r="AM242" s="113"/>
      <c r="AN242" s="113"/>
      <c r="AO242" s="113"/>
      <c r="AP242" s="113"/>
      <c r="AQ242" s="113"/>
      <c r="AR242" s="176"/>
      <c r="AS242" s="113"/>
      <c r="AT242" s="113"/>
      <c r="AU242" s="113"/>
      <c r="AV242" s="113"/>
      <c r="AW242" s="113"/>
      <c r="AX242" s="113"/>
      <c r="AY242" s="113"/>
      <c r="AZ242" s="113"/>
      <c r="BA242" s="113"/>
      <c r="BB242" s="113"/>
      <c r="BC242" s="113"/>
      <c r="BD242" s="113"/>
      <c r="BE242" s="113"/>
      <c r="BF242" s="113"/>
      <c r="BG242" s="113"/>
      <c r="BH242" s="113"/>
      <c r="BI242" s="113"/>
      <c r="BJ242" s="113"/>
      <c r="BK242" s="113"/>
      <c r="BL242" s="113"/>
      <c r="BM242" s="113"/>
      <c r="BN242" s="113"/>
      <c r="BO242" s="113"/>
      <c r="BP242" s="113"/>
      <c r="BQ242" s="113"/>
      <c r="BR242" s="113"/>
      <c r="BS242" s="113"/>
      <c r="BT242" s="113"/>
      <c r="BU242" s="113"/>
      <c r="BV242" s="113"/>
      <c r="BW242" s="113"/>
      <c r="BX242" s="113"/>
      <c r="BY242" s="94"/>
      <c r="CA242" s="254"/>
      <c r="CB242" s="254"/>
      <c r="CC242" s="254"/>
      <c r="CF242" s="94"/>
      <c r="CG242" s="94"/>
      <c r="CH242" s="94"/>
    </row>
    <row r="243" spans="1:86" s="93" customFormat="1" ht="15" customHeight="1" x14ac:dyDescent="0.25">
      <c r="A243" s="94"/>
      <c r="B243" s="94"/>
      <c r="D243" s="170"/>
      <c r="F243" s="115"/>
      <c r="G243" s="115"/>
      <c r="H243" s="115"/>
      <c r="I243" s="115"/>
      <c r="J243" s="104"/>
      <c r="K243" s="115"/>
      <c r="L243" s="171"/>
      <c r="M243" s="171"/>
      <c r="N243" s="171"/>
      <c r="O243" s="171"/>
      <c r="P243" s="171"/>
      <c r="Q243" s="171"/>
      <c r="R243" s="171"/>
      <c r="S243" s="171"/>
      <c r="T243" s="171"/>
      <c r="U243" s="171"/>
      <c r="V243" s="171"/>
      <c r="W243" s="171"/>
      <c r="X243" s="171"/>
      <c r="Y243" s="136"/>
      <c r="Z243" s="136"/>
      <c r="AA243" s="136"/>
      <c r="AB243" s="136"/>
      <c r="AC243" s="113"/>
      <c r="AD243" s="113"/>
      <c r="AE243" s="113"/>
      <c r="AF243" s="113"/>
      <c r="AG243" s="113"/>
      <c r="AH243" s="113"/>
      <c r="AI243" s="113"/>
      <c r="AJ243" s="113"/>
      <c r="AK243" s="113"/>
      <c r="AL243" s="113"/>
      <c r="AM243" s="113"/>
      <c r="AN243" s="113"/>
      <c r="AO243" s="113"/>
      <c r="AP243" s="113"/>
      <c r="AQ243" s="113"/>
      <c r="AR243" s="176"/>
      <c r="AS243" s="113"/>
      <c r="AT243" s="113"/>
      <c r="AU243" s="113"/>
      <c r="AV243" s="113"/>
      <c r="AW243" s="113"/>
      <c r="AX243" s="113"/>
      <c r="AY243" s="113"/>
      <c r="AZ243" s="113"/>
      <c r="BA243" s="113"/>
      <c r="BB243" s="113"/>
      <c r="BC243" s="113"/>
      <c r="BD243" s="113"/>
      <c r="BE243" s="113"/>
      <c r="BF243" s="113"/>
      <c r="BG243" s="113"/>
      <c r="BH243" s="113"/>
      <c r="BI243" s="113"/>
      <c r="BJ243" s="113"/>
      <c r="BK243" s="113"/>
      <c r="BL243" s="113"/>
      <c r="BM243" s="113"/>
      <c r="BN243" s="113"/>
      <c r="BO243" s="113"/>
      <c r="BP243" s="113"/>
      <c r="BQ243" s="113"/>
      <c r="BR243" s="113"/>
      <c r="BS243" s="113"/>
      <c r="BT243" s="113"/>
      <c r="BU243" s="113"/>
      <c r="BV243" s="113"/>
      <c r="BW243" s="113"/>
      <c r="BX243" s="113"/>
      <c r="BY243" s="94"/>
      <c r="CA243" s="254"/>
      <c r="CB243" s="254"/>
      <c r="CC243" s="254"/>
      <c r="CF243" s="94"/>
      <c r="CG243" s="94"/>
      <c r="CH243" s="94"/>
    </row>
    <row r="244" spans="1:86" s="93" customFormat="1" ht="15" customHeight="1" x14ac:dyDescent="0.25">
      <c r="A244" s="94"/>
      <c r="B244" s="94"/>
      <c r="D244" s="170"/>
      <c r="F244" s="115"/>
      <c r="G244" s="115"/>
      <c r="H244" s="115"/>
      <c r="I244" s="115"/>
      <c r="J244" s="104"/>
      <c r="K244" s="115"/>
      <c r="L244" s="171"/>
      <c r="M244" s="171"/>
      <c r="N244" s="171"/>
      <c r="O244" s="171"/>
      <c r="P244" s="171"/>
      <c r="Q244" s="171"/>
      <c r="R244" s="171"/>
      <c r="S244" s="171"/>
      <c r="T244" s="171"/>
      <c r="U244" s="171"/>
      <c r="V244" s="171"/>
      <c r="W244" s="171"/>
      <c r="X244" s="171"/>
      <c r="Y244" s="136"/>
      <c r="Z244" s="136"/>
      <c r="AA244" s="136"/>
      <c r="AB244" s="136"/>
      <c r="AC244" s="113"/>
      <c r="AD244" s="113"/>
      <c r="AE244" s="113"/>
      <c r="AF244" s="113"/>
      <c r="AG244" s="113"/>
      <c r="AH244" s="113"/>
      <c r="AI244" s="113"/>
      <c r="AJ244" s="113"/>
      <c r="AK244" s="113"/>
      <c r="AL244" s="113"/>
      <c r="AM244" s="113"/>
      <c r="AN244" s="113"/>
      <c r="AO244" s="113"/>
      <c r="AP244" s="113"/>
      <c r="AQ244" s="113"/>
      <c r="AR244" s="176"/>
      <c r="AS244" s="113"/>
      <c r="AT244" s="113"/>
      <c r="AU244" s="113"/>
      <c r="AV244" s="113"/>
      <c r="AW244" s="113"/>
      <c r="AX244" s="113"/>
      <c r="AY244" s="113"/>
      <c r="AZ244" s="113"/>
      <c r="BA244" s="113"/>
      <c r="BB244" s="113"/>
      <c r="BC244" s="113"/>
      <c r="BD244" s="113"/>
      <c r="BE244" s="113"/>
      <c r="BF244" s="113"/>
      <c r="BG244" s="113"/>
      <c r="BH244" s="113"/>
      <c r="BI244" s="113"/>
      <c r="BJ244" s="113"/>
      <c r="BK244" s="113"/>
      <c r="BL244" s="113"/>
      <c r="BM244" s="113"/>
      <c r="BN244" s="113"/>
      <c r="BO244" s="113"/>
      <c r="BP244" s="113"/>
      <c r="BQ244" s="113"/>
      <c r="BR244" s="113"/>
      <c r="BS244" s="113"/>
      <c r="BT244" s="113"/>
      <c r="BU244" s="113"/>
      <c r="BV244" s="113"/>
      <c r="BW244" s="113"/>
      <c r="BX244" s="113"/>
      <c r="BY244" s="94"/>
      <c r="CA244" s="254"/>
      <c r="CB244" s="254"/>
      <c r="CC244" s="254"/>
      <c r="CF244" s="94"/>
      <c r="CG244" s="94"/>
      <c r="CH244" s="94"/>
    </row>
    <row r="245" spans="1:86" s="93" customFormat="1" ht="15" customHeight="1" x14ac:dyDescent="0.25">
      <c r="A245" s="94"/>
      <c r="B245" s="94"/>
      <c r="D245" s="170"/>
      <c r="F245" s="115"/>
      <c r="G245" s="115"/>
      <c r="H245" s="115"/>
      <c r="I245" s="115"/>
      <c r="J245" s="104"/>
      <c r="K245" s="115"/>
      <c r="L245" s="171"/>
      <c r="M245" s="171"/>
      <c r="N245" s="171"/>
      <c r="O245" s="171"/>
      <c r="P245" s="171"/>
      <c r="Q245" s="171"/>
      <c r="R245" s="171"/>
      <c r="S245" s="171"/>
      <c r="T245" s="171"/>
      <c r="U245" s="171"/>
      <c r="V245" s="171"/>
      <c r="W245" s="171"/>
      <c r="X245" s="171"/>
      <c r="Y245" s="136"/>
      <c r="Z245" s="136"/>
      <c r="AA245" s="136"/>
      <c r="AB245" s="136"/>
      <c r="AC245" s="113"/>
      <c r="AD245" s="113"/>
      <c r="AE245" s="113"/>
      <c r="AF245" s="113"/>
      <c r="AG245" s="113"/>
      <c r="AH245" s="113"/>
      <c r="AI245" s="113"/>
      <c r="AJ245" s="113"/>
      <c r="AK245" s="113"/>
      <c r="AL245" s="113"/>
      <c r="AM245" s="113"/>
      <c r="AN245" s="113"/>
      <c r="AO245" s="113"/>
      <c r="AP245" s="113"/>
      <c r="AQ245" s="113"/>
      <c r="AR245" s="176"/>
      <c r="AS245" s="113"/>
      <c r="AT245" s="113"/>
      <c r="AU245" s="113"/>
      <c r="AV245" s="113"/>
      <c r="AW245" s="113"/>
      <c r="AX245" s="113"/>
      <c r="AY245" s="113"/>
      <c r="AZ245" s="113"/>
      <c r="BA245" s="113"/>
      <c r="BB245" s="113"/>
      <c r="BC245" s="113"/>
      <c r="BD245" s="113"/>
      <c r="BE245" s="113"/>
      <c r="BF245" s="113"/>
      <c r="BG245" s="113"/>
      <c r="BH245" s="113"/>
      <c r="BI245" s="113"/>
      <c r="BJ245" s="113"/>
      <c r="BK245" s="113"/>
      <c r="BL245" s="113"/>
      <c r="BM245" s="113"/>
      <c r="BN245" s="113"/>
      <c r="BO245" s="113"/>
      <c r="BP245" s="113"/>
      <c r="BQ245" s="113"/>
      <c r="BR245" s="113"/>
      <c r="BS245" s="113"/>
      <c r="BT245" s="113"/>
      <c r="BU245" s="113"/>
      <c r="BV245" s="113"/>
      <c r="BW245" s="113"/>
      <c r="BX245" s="113"/>
      <c r="BY245" s="94"/>
      <c r="CA245" s="254"/>
      <c r="CB245" s="254"/>
      <c r="CC245" s="254"/>
      <c r="CF245" s="94"/>
      <c r="CG245" s="94"/>
      <c r="CH245" s="94"/>
    </row>
    <row r="246" spans="1:86" s="93" customFormat="1" ht="15" customHeight="1" x14ac:dyDescent="0.25">
      <c r="A246" s="94"/>
      <c r="B246" s="94"/>
      <c r="D246" s="170"/>
      <c r="F246" s="115"/>
      <c r="G246" s="115"/>
      <c r="H246" s="115"/>
      <c r="I246" s="115"/>
      <c r="J246" s="104"/>
      <c r="K246" s="115"/>
      <c r="L246" s="171"/>
      <c r="M246" s="171"/>
      <c r="N246" s="171"/>
      <c r="O246" s="171"/>
      <c r="P246" s="171"/>
      <c r="Q246" s="171"/>
      <c r="R246" s="171"/>
      <c r="S246" s="171"/>
      <c r="T246" s="171"/>
      <c r="U246" s="171"/>
      <c r="V246" s="171"/>
      <c r="W246" s="171"/>
      <c r="X246" s="171"/>
      <c r="Y246" s="136"/>
      <c r="Z246" s="136"/>
      <c r="AA246" s="136"/>
      <c r="AB246" s="136"/>
      <c r="AC246" s="113"/>
      <c r="AD246" s="113"/>
      <c r="AE246" s="113"/>
      <c r="AF246" s="113"/>
      <c r="AG246" s="113"/>
      <c r="AH246" s="113"/>
      <c r="AI246" s="113"/>
      <c r="AJ246" s="113"/>
      <c r="AK246" s="113"/>
      <c r="AL246" s="113"/>
      <c r="AM246" s="113"/>
      <c r="AN246" s="113"/>
      <c r="AO246" s="113"/>
      <c r="AP246" s="113"/>
      <c r="AQ246" s="113"/>
      <c r="AR246" s="176"/>
      <c r="AS246" s="113"/>
      <c r="AT246" s="113"/>
      <c r="AU246" s="113"/>
      <c r="AV246" s="113"/>
      <c r="AW246" s="113"/>
      <c r="AX246" s="113"/>
      <c r="AY246" s="113"/>
      <c r="AZ246" s="113"/>
      <c r="BA246" s="113"/>
      <c r="BB246" s="113"/>
      <c r="BC246" s="113"/>
      <c r="BD246" s="113"/>
      <c r="BE246" s="113"/>
      <c r="BF246" s="113"/>
      <c r="BG246" s="113"/>
      <c r="BH246" s="113"/>
      <c r="BI246" s="113"/>
      <c r="BJ246" s="113"/>
      <c r="BK246" s="113"/>
      <c r="BL246" s="113"/>
      <c r="BM246" s="113"/>
      <c r="BN246" s="113"/>
      <c r="BO246" s="113"/>
      <c r="BP246" s="113"/>
      <c r="BQ246" s="113"/>
      <c r="BR246" s="113"/>
      <c r="BS246" s="113"/>
      <c r="BT246" s="113"/>
      <c r="BU246" s="113"/>
      <c r="BV246" s="113"/>
      <c r="BW246" s="113"/>
      <c r="BX246" s="113"/>
      <c r="BY246" s="94"/>
      <c r="CA246" s="254"/>
      <c r="CB246" s="254"/>
      <c r="CC246" s="254"/>
      <c r="CF246" s="94"/>
      <c r="CG246" s="94"/>
      <c r="CH246" s="94"/>
    </row>
    <row r="247" spans="1:86" s="93" customFormat="1" ht="15" customHeight="1" x14ac:dyDescent="0.25">
      <c r="A247" s="94"/>
      <c r="B247" s="94"/>
      <c r="D247" s="170"/>
      <c r="F247" s="115"/>
      <c r="G247" s="115"/>
      <c r="H247" s="115"/>
      <c r="I247" s="115"/>
      <c r="J247" s="104"/>
      <c r="K247" s="115"/>
      <c r="L247" s="171"/>
      <c r="M247" s="171"/>
      <c r="N247" s="171"/>
      <c r="O247" s="171"/>
      <c r="P247" s="171"/>
      <c r="Q247" s="171"/>
      <c r="R247" s="171"/>
      <c r="S247" s="171"/>
      <c r="T247" s="171"/>
      <c r="U247" s="171"/>
      <c r="V247" s="171"/>
      <c r="W247" s="171"/>
      <c r="X247" s="171"/>
      <c r="Y247" s="136"/>
      <c r="Z247" s="136"/>
      <c r="AA247" s="136"/>
      <c r="AB247" s="136"/>
      <c r="AC247" s="113"/>
      <c r="AD247" s="113"/>
      <c r="AE247" s="113"/>
      <c r="AF247" s="113"/>
      <c r="AG247" s="113"/>
      <c r="AH247" s="113"/>
      <c r="AI247" s="113"/>
      <c r="AJ247" s="113"/>
      <c r="AK247" s="113"/>
      <c r="AL247" s="113"/>
      <c r="AM247" s="113"/>
      <c r="AN247" s="113"/>
      <c r="AO247" s="113"/>
      <c r="AP247" s="113"/>
      <c r="AQ247" s="113"/>
      <c r="AR247" s="176"/>
      <c r="AS247" s="113"/>
      <c r="AT247" s="113"/>
      <c r="AU247" s="113"/>
      <c r="AV247" s="113"/>
      <c r="AW247" s="113"/>
      <c r="AX247" s="113"/>
      <c r="AY247" s="113"/>
      <c r="AZ247" s="113"/>
      <c r="BA247" s="113"/>
      <c r="BB247" s="113"/>
      <c r="BC247" s="113"/>
      <c r="BD247" s="113"/>
      <c r="BE247" s="113"/>
      <c r="BF247" s="113"/>
      <c r="BG247" s="113"/>
      <c r="BH247" s="113"/>
      <c r="BI247" s="113"/>
      <c r="BJ247" s="113"/>
      <c r="BK247" s="113"/>
      <c r="BL247" s="113"/>
      <c r="BM247" s="113"/>
      <c r="BN247" s="113"/>
      <c r="BO247" s="113"/>
      <c r="BP247" s="113"/>
      <c r="BQ247" s="113"/>
      <c r="BR247" s="113"/>
      <c r="BS247" s="113"/>
      <c r="BT247" s="113"/>
      <c r="BU247" s="113"/>
      <c r="BV247" s="113"/>
      <c r="BW247" s="113"/>
      <c r="BX247" s="113"/>
      <c r="BY247" s="94"/>
      <c r="CA247" s="254"/>
      <c r="CB247" s="254"/>
      <c r="CC247" s="254"/>
      <c r="CF247" s="94"/>
      <c r="CG247" s="94"/>
      <c r="CH247" s="94"/>
    </row>
    <row r="248" spans="1:86" s="93" customFormat="1" ht="15" customHeight="1" x14ac:dyDescent="0.25">
      <c r="A248" s="94"/>
      <c r="B248" s="94"/>
      <c r="D248" s="170"/>
      <c r="F248" s="115"/>
      <c r="G248" s="115"/>
      <c r="H248" s="115"/>
      <c r="I248" s="115"/>
      <c r="J248" s="104"/>
      <c r="K248" s="115"/>
      <c r="L248" s="171"/>
      <c r="M248" s="171"/>
      <c r="N248" s="171"/>
      <c r="O248" s="171"/>
      <c r="P248" s="171"/>
      <c r="Q248" s="171"/>
      <c r="R248" s="171"/>
      <c r="S248" s="171"/>
      <c r="T248" s="171"/>
      <c r="U248" s="171"/>
      <c r="V248" s="171"/>
      <c r="W248" s="171"/>
      <c r="X248" s="171"/>
      <c r="Y248" s="136"/>
      <c r="Z248" s="136"/>
      <c r="AA248" s="136"/>
      <c r="AB248" s="136"/>
      <c r="AC248" s="113"/>
      <c r="AD248" s="113"/>
      <c r="AE248" s="113"/>
      <c r="AF248" s="113"/>
      <c r="AG248" s="113"/>
      <c r="AH248" s="113"/>
      <c r="AI248" s="113"/>
      <c r="AJ248" s="113"/>
      <c r="AK248" s="113"/>
      <c r="AL248" s="113"/>
      <c r="AM248" s="113"/>
      <c r="AN248" s="113"/>
      <c r="AO248" s="113"/>
      <c r="AP248" s="113"/>
      <c r="AQ248" s="113"/>
      <c r="AR248" s="176"/>
      <c r="AS248" s="113"/>
      <c r="AT248" s="113"/>
      <c r="AU248" s="113"/>
      <c r="AV248" s="113"/>
      <c r="AW248" s="113"/>
      <c r="AX248" s="113"/>
      <c r="AY248" s="113"/>
      <c r="AZ248" s="113"/>
      <c r="BA248" s="113"/>
      <c r="BB248" s="113"/>
      <c r="BC248" s="113"/>
      <c r="BD248" s="113"/>
      <c r="BE248" s="113"/>
      <c r="BF248" s="113"/>
      <c r="BG248" s="113"/>
      <c r="BH248" s="113"/>
      <c r="BI248" s="113"/>
      <c r="BJ248" s="113"/>
      <c r="BK248" s="113"/>
      <c r="BL248" s="113"/>
      <c r="BM248" s="113"/>
      <c r="BN248" s="113"/>
      <c r="BO248" s="113"/>
      <c r="BP248" s="113"/>
      <c r="BQ248" s="113"/>
      <c r="BR248" s="113"/>
      <c r="BS248" s="113"/>
      <c r="BT248" s="113"/>
      <c r="BU248" s="113"/>
      <c r="BV248" s="113"/>
      <c r="BW248" s="113"/>
      <c r="BX248" s="113"/>
      <c r="BY248" s="94"/>
      <c r="CA248" s="254"/>
      <c r="CB248" s="254"/>
      <c r="CC248" s="254"/>
      <c r="CF248" s="94"/>
      <c r="CG248" s="94"/>
      <c r="CH248" s="94"/>
    </row>
    <row r="249" spans="1:86" s="93" customFormat="1" ht="15" customHeight="1" x14ac:dyDescent="0.25">
      <c r="A249" s="94"/>
      <c r="B249" s="94"/>
      <c r="D249" s="170"/>
      <c r="F249" s="115"/>
      <c r="G249" s="115"/>
      <c r="H249" s="115"/>
      <c r="I249" s="115"/>
      <c r="J249" s="104"/>
      <c r="K249" s="115"/>
      <c r="L249" s="171"/>
      <c r="M249" s="171"/>
      <c r="N249" s="171"/>
      <c r="O249" s="171"/>
      <c r="P249" s="171"/>
      <c r="Q249" s="171"/>
      <c r="R249" s="171"/>
      <c r="S249" s="171"/>
      <c r="T249" s="171"/>
      <c r="U249" s="171"/>
      <c r="V249" s="171"/>
      <c r="W249" s="171"/>
      <c r="X249" s="171"/>
      <c r="Y249" s="136"/>
      <c r="Z249" s="136"/>
      <c r="AA249" s="136"/>
      <c r="AB249" s="136"/>
      <c r="AC249" s="113"/>
      <c r="AD249" s="113"/>
      <c r="AE249" s="113"/>
      <c r="AF249" s="113"/>
      <c r="AG249" s="113"/>
      <c r="AH249" s="113"/>
      <c r="AI249" s="113"/>
      <c r="AJ249" s="113"/>
      <c r="AK249" s="113"/>
      <c r="AL249" s="113"/>
      <c r="AM249" s="113"/>
      <c r="AN249" s="113"/>
      <c r="AO249" s="113"/>
      <c r="AP249" s="113"/>
      <c r="AQ249" s="113"/>
      <c r="AR249" s="176"/>
      <c r="AS249" s="113"/>
      <c r="AT249" s="113"/>
      <c r="AU249" s="113"/>
      <c r="AV249" s="113"/>
      <c r="AW249" s="113"/>
      <c r="AX249" s="113"/>
      <c r="AY249" s="113"/>
      <c r="AZ249" s="113"/>
      <c r="BA249" s="113"/>
      <c r="BB249" s="113"/>
      <c r="BC249" s="113"/>
      <c r="BD249" s="113"/>
      <c r="BE249" s="113"/>
      <c r="BF249" s="113"/>
      <c r="BG249" s="113"/>
      <c r="BH249" s="113"/>
      <c r="BI249" s="113"/>
      <c r="BJ249" s="113"/>
      <c r="BK249" s="113"/>
      <c r="BL249" s="113"/>
      <c r="BM249" s="113"/>
      <c r="BN249" s="113"/>
      <c r="BO249" s="113"/>
      <c r="BP249" s="113"/>
      <c r="BQ249" s="113"/>
      <c r="BR249" s="113"/>
      <c r="BS249" s="113"/>
      <c r="BT249" s="113"/>
      <c r="BU249" s="113"/>
      <c r="BV249" s="113"/>
      <c r="BW249" s="113"/>
      <c r="BX249" s="113"/>
      <c r="BY249" s="94"/>
      <c r="CA249" s="254"/>
      <c r="CB249" s="254"/>
      <c r="CC249" s="254"/>
      <c r="CF249" s="94"/>
      <c r="CG249" s="94"/>
      <c r="CH249" s="94"/>
    </row>
    <row r="250" spans="1:86" s="93" customFormat="1" ht="15" customHeight="1" x14ac:dyDescent="0.25">
      <c r="A250" s="94"/>
      <c r="B250" s="94"/>
      <c r="D250" s="170"/>
      <c r="F250" s="115"/>
      <c r="G250" s="115"/>
      <c r="H250" s="115"/>
      <c r="I250" s="115"/>
      <c r="J250" s="104"/>
      <c r="K250" s="115"/>
      <c r="L250" s="171"/>
      <c r="M250" s="171"/>
      <c r="N250" s="171"/>
      <c r="O250" s="171"/>
      <c r="P250" s="171"/>
      <c r="Q250" s="171"/>
      <c r="R250" s="171"/>
      <c r="S250" s="171"/>
      <c r="T250" s="171"/>
      <c r="U250" s="171"/>
      <c r="V250" s="171"/>
      <c r="W250" s="171"/>
      <c r="X250" s="171"/>
      <c r="Y250" s="136"/>
      <c r="Z250" s="136"/>
      <c r="AA250" s="136"/>
      <c r="AB250" s="136"/>
      <c r="AC250" s="113"/>
      <c r="AD250" s="113"/>
      <c r="AE250" s="113"/>
      <c r="AF250" s="113"/>
      <c r="AG250" s="113"/>
      <c r="AH250" s="113"/>
      <c r="AI250" s="113"/>
      <c r="AJ250" s="113"/>
      <c r="AK250" s="113"/>
      <c r="AL250" s="113"/>
      <c r="AM250" s="113"/>
      <c r="AN250" s="113"/>
      <c r="AO250" s="113"/>
      <c r="AP250" s="113"/>
      <c r="AQ250" s="113"/>
      <c r="AR250" s="176"/>
      <c r="AS250" s="113"/>
      <c r="AT250" s="113"/>
      <c r="AU250" s="113"/>
      <c r="AV250" s="113"/>
      <c r="AW250" s="113"/>
      <c r="AX250" s="113"/>
      <c r="AY250" s="113"/>
      <c r="AZ250" s="113"/>
      <c r="BA250" s="113"/>
      <c r="BB250" s="113"/>
      <c r="BC250" s="113"/>
      <c r="BD250" s="113"/>
      <c r="BE250" s="113"/>
      <c r="BF250" s="113"/>
      <c r="BG250" s="113"/>
      <c r="BH250" s="113"/>
      <c r="BI250" s="113"/>
      <c r="BJ250" s="113"/>
      <c r="BK250" s="113"/>
      <c r="BL250" s="113"/>
      <c r="BM250" s="113"/>
      <c r="BN250" s="113"/>
      <c r="BO250" s="113"/>
      <c r="BP250" s="113"/>
      <c r="BQ250" s="113"/>
      <c r="BR250" s="113"/>
      <c r="BS250" s="113"/>
      <c r="BT250" s="113"/>
      <c r="BU250" s="113"/>
      <c r="BV250" s="113"/>
      <c r="BW250" s="113"/>
      <c r="BX250" s="113"/>
      <c r="BY250" s="94"/>
      <c r="CA250" s="254"/>
      <c r="CB250" s="254"/>
      <c r="CC250" s="254"/>
      <c r="CF250" s="94"/>
      <c r="CG250" s="94"/>
      <c r="CH250" s="94"/>
    </row>
    <row r="251" spans="1:86" s="93" customFormat="1" ht="15" customHeight="1" x14ac:dyDescent="0.25">
      <c r="A251" s="94"/>
      <c r="B251" s="94"/>
      <c r="D251" s="170"/>
      <c r="F251" s="115"/>
      <c r="G251" s="115"/>
      <c r="H251" s="115"/>
      <c r="I251" s="115"/>
      <c r="J251" s="104"/>
      <c r="K251" s="115"/>
      <c r="L251" s="171"/>
      <c r="M251" s="171"/>
      <c r="N251" s="171"/>
      <c r="O251" s="171"/>
      <c r="P251" s="171"/>
      <c r="Q251" s="171"/>
      <c r="R251" s="171"/>
      <c r="S251" s="171"/>
      <c r="T251" s="171"/>
      <c r="U251" s="171"/>
      <c r="V251" s="171"/>
      <c r="W251" s="171"/>
      <c r="X251" s="171"/>
      <c r="Y251" s="136"/>
      <c r="Z251" s="136"/>
      <c r="AA251" s="136"/>
      <c r="AB251" s="136"/>
      <c r="AC251" s="113"/>
      <c r="AD251" s="113"/>
      <c r="AE251" s="113"/>
      <c r="AF251" s="113"/>
      <c r="AG251" s="113"/>
      <c r="AH251" s="113"/>
      <c r="AI251" s="113"/>
      <c r="AJ251" s="113"/>
      <c r="AK251" s="113"/>
      <c r="AL251" s="113"/>
      <c r="AM251" s="113"/>
      <c r="AN251" s="113"/>
      <c r="AO251" s="113"/>
      <c r="AP251" s="113"/>
      <c r="AQ251" s="113"/>
      <c r="AR251" s="176"/>
      <c r="AS251" s="113"/>
      <c r="AT251" s="113"/>
      <c r="AU251" s="113"/>
      <c r="AV251" s="113"/>
      <c r="AW251" s="113"/>
      <c r="AX251" s="113"/>
      <c r="AY251" s="113"/>
      <c r="AZ251" s="113"/>
      <c r="BA251" s="113"/>
      <c r="BB251" s="113"/>
      <c r="BC251" s="113"/>
      <c r="BD251" s="113"/>
      <c r="BE251" s="113"/>
      <c r="BF251" s="113"/>
      <c r="BG251" s="113"/>
      <c r="BH251" s="113"/>
      <c r="BI251" s="113"/>
      <c r="BJ251" s="113"/>
      <c r="BK251" s="113"/>
      <c r="BL251" s="113"/>
      <c r="BM251" s="113"/>
      <c r="BN251" s="113"/>
      <c r="BO251" s="113"/>
      <c r="BP251" s="113"/>
      <c r="BQ251" s="113"/>
      <c r="BR251" s="113"/>
      <c r="BS251" s="113"/>
      <c r="BT251" s="113"/>
      <c r="BU251" s="113"/>
      <c r="BV251" s="113"/>
      <c r="BW251" s="113"/>
      <c r="BX251" s="113"/>
      <c r="BY251" s="94"/>
      <c r="CA251" s="254"/>
      <c r="CB251" s="254"/>
      <c r="CC251" s="254"/>
      <c r="CF251" s="94"/>
      <c r="CG251" s="94"/>
      <c r="CH251" s="94"/>
    </row>
    <row r="252" spans="1:86" s="93" customFormat="1" ht="15" customHeight="1" x14ac:dyDescent="0.25">
      <c r="A252" s="94"/>
      <c r="B252" s="94"/>
      <c r="D252" s="170"/>
      <c r="F252" s="115"/>
      <c r="G252" s="115"/>
      <c r="H252" s="115"/>
      <c r="I252" s="115"/>
      <c r="J252" s="104"/>
      <c r="K252" s="115"/>
      <c r="L252" s="171"/>
      <c r="M252" s="171"/>
      <c r="N252" s="171"/>
      <c r="O252" s="171"/>
      <c r="P252" s="171"/>
      <c r="Q252" s="171"/>
      <c r="R252" s="171"/>
      <c r="S252" s="171"/>
      <c r="T252" s="171"/>
      <c r="U252" s="171"/>
      <c r="V252" s="171"/>
      <c r="W252" s="171"/>
      <c r="X252" s="171"/>
      <c r="Y252" s="136"/>
      <c r="Z252" s="136"/>
      <c r="AA252" s="136"/>
      <c r="AB252" s="136"/>
      <c r="AC252" s="113"/>
      <c r="AD252" s="113"/>
      <c r="AE252" s="113"/>
      <c r="AF252" s="113"/>
      <c r="AG252" s="113"/>
      <c r="AH252" s="113"/>
      <c r="AI252" s="113"/>
      <c r="AJ252" s="113"/>
      <c r="AK252" s="113"/>
      <c r="AL252" s="113"/>
      <c r="AM252" s="113"/>
      <c r="AN252" s="113"/>
      <c r="AO252" s="113"/>
      <c r="AP252" s="113"/>
      <c r="AQ252" s="113"/>
      <c r="AR252" s="176"/>
      <c r="AS252" s="113"/>
      <c r="AT252" s="113"/>
      <c r="AU252" s="113"/>
      <c r="AV252" s="113"/>
      <c r="AW252" s="113"/>
      <c r="AX252" s="113"/>
      <c r="AY252" s="113"/>
      <c r="AZ252" s="113"/>
      <c r="BA252" s="113"/>
      <c r="BB252" s="113"/>
      <c r="BC252" s="113"/>
      <c r="BD252" s="113"/>
      <c r="BE252" s="113"/>
      <c r="BF252" s="113"/>
      <c r="BG252" s="113"/>
      <c r="BH252" s="113"/>
      <c r="BI252" s="113"/>
      <c r="BJ252" s="113"/>
      <c r="BK252" s="113"/>
      <c r="BL252" s="113"/>
      <c r="BM252" s="113"/>
      <c r="BN252" s="113"/>
      <c r="BO252" s="113"/>
      <c r="BP252" s="113"/>
      <c r="BQ252" s="113"/>
      <c r="BR252" s="113"/>
      <c r="BS252" s="113"/>
      <c r="BT252" s="113"/>
      <c r="BU252" s="113"/>
      <c r="BV252" s="113"/>
      <c r="BW252" s="113"/>
      <c r="BX252" s="113"/>
      <c r="BY252" s="94"/>
      <c r="CA252" s="254"/>
      <c r="CB252" s="254"/>
      <c r="CC252" s="254"/>
      <c r="CF252" s="94"/>
      <c r="CG252" s="94"/>
      <c r="CH252" s="94"/>
    </row>
    <row r="253" spans="1:86" s="93" customFormat="1" ht="15" customHeight="1" x14ac:dyDescent="0.25">
      <c r="A253" s="94"/>
      <c r="B253" s="94"/>
      <c r="D253" s="170"/>
      <c r="F253" s="115"/>
      <c r="G253" s="115"/>
      <c r="H253" s="115"/>
      <c r="I253" s="115"/>
      <c r="J253" s="104"/>
      <c r="K253" s="115"/>
      <c r="L253" s="171"/>
      <c r="M253" s="171"/>
      <c r="N253" s="171"/>
      <c r="O253" s="171"/>
      <c r="P253" s="171"/>
      <c r="Q253" s="171"/>
      <c r="R253" s="171"/>
      <c r="S253" s="171"/>
      <c r="T253" s="171"/>
      <c r="U253" s="171"/>
      <c r="V253" s="171"/>
      <c r="W253" s="171"/>
      <c r="X253" s="171"/>
      <c r="Y253" s="136"/>
      <c r="Z253" s="136"/>
      <c r="AA253" s="136"/>
      <c r="AB253" s="136"/>
      <c r="AC253" s="113"/>
      <c r="AD253" s="113"/>
      <c r="AE253" s="113"/>
      <c r="AF253" s="113"/>
      <c r="AG253" s="113"/>
      <c r="AH253" s="113"/>
      <c r="AI253" s="113"/>
      <c r="AJ253" s="113"/>
      <c r="AK253" s="113"/>
      <c r="AL253" s="113"/>
      <c r="AM253" s="113"/>
      <c r="AN253" s="113"/>
      <c r="AO253" s="113"/>
      <c r="AP253" s="113"/>
      <c r="AQ253" s="113"/>
      <c r="AR253" s="176"/>
      <c r="AS253" s="113"/>
      <c r="AT253" s="113"/>
      <c r="AU253" s="113"/>
      <c r="AV253" s="113"/>
      <c r="AW253" s="113"/>
      <c r="AX253" s="113"/>
      <c r="AY253" s="113"/>
      <c r="AZ253" s="113"/>
      <c r="BA253" s="113"/>
      <c r="BB253" s="113"/>
      <c r="BC253" s="113"/>
      <c r="BD253" s="113"/>
      <c r="BE253" s="113"/>
      <c r="BF253" s="113"/>
      <c r="BG253" s="113"/>
      <c r="BH253" s="113"/>
      <c r="BI253" s="113"/>
      <c r="BJ253" s="113"/>
      <c r="BK253" s="113"/>
      <c r="BL253" s="113"/>
      <c r="BM253" s="113"/>
      <c r="BN253" s="113"/>
      <c r="BO253" s="113"/>
      <c r="BP253" s="113"/>
      <c r="BQ253" s="113"/>
      <c r="BR253" s="113"/>
      <c r="BS253" s="113"/>
      <c r="BT253" s="113"/>
      <c r="BU253" s="113"/>
      <c r="BV253" s="113"/>
      <c r="BW253" s="113"/>
      <c r="BX253" s="113"/>
      <c r="BY253" s="94"/>
      <c r="CA253" s="254"/>
      <c r="CB253" s="254"/>
      <c r="CC253" s="254"/>
      <c r="CF253" s="94"/>
      <c r="CG253" s="94"/>
      <c r="CH253" s="94"/>
    </row>
    <row r="254" spans="1:86" s="93" customFormat="1" ht="15" customHeight="1" x14ac:dyDescent="0.25">
      <c r="A254" s="94"/>
      <c r="B254" s="94"/>
      <c r="D254" s="170"/>
      <c r="F254" s="115"/>
      <c r="G254" s="115"/>
      <c r="H254" s="115"/>
      <c r="I254" s="115"/>
      <c r="J254" s="104"/>
      <c r="K254" s="115"/>
      <c r="L254" s="171"/>
      <c r="M254" s="171"/>
      <c r="N254" s="171"/>
      <c r="O254" s="171"/>
      <c r="P254" s="171"/>
      <c r="Q254" s="171"/>
      <c r="R254" s="171"/>
      <c r="S254" s="171"/>
      <c r="T254" s="171"/>
      <c r="U254" s="171"/>
      <c r="V254" s="171"/>
      <c r="W254" s="171"/>
      <c r="X254" s="171"/>
      <c r="Y254" s="136"/>
      <c r="Z254" s="136"/>
      <c r="AA254" s="136"/>
      <c r="AB254" s="136"/>
      <c r="AC254" s="113"/>
      <c r="AD254" s="113"/>
      <c r="AE254" s="113"/>
      <c r="AF254" s="113"/>
      <c r="AG254" s="113"/>
      <c r="AH254" s="113"/>
      <c r="AI254" s="113"/>
      <c r="AJ254" s="113"/>
      <c r="AK254" s="113"/>
      <c r="AL254" s="113"/>
      <c r="AM254" s="113"/>
      <c r="AN254" s="113"/>
      <c r="AO254" s="113"/>
      <c r="AP254" s="113"/>
      <c r="AQ254" s="113"/>
      <c r="AR254" s="176"/>
      <c r="AS254" s="113"/>
      <c r="AT254" s="113"/>
      <c r="AU254" s="113"/>
      <c r="AV254" s="113"/>
      <c r="AW254" s="113"/>
      <c r="AX254" s="113"/>
      <c r="AY254" s="113"/>
      <c r="AZ254" s="113"/>
      <c r="BA254" s="113"/>
      <c r="BB254" s="113"/>
      <c r="BC254" s="113"/>
      <c r="BD254" s="113"/>
      <c r="BE254" s="113"/>
      <c r="BF254" s="113"/>
      <c r="BG254" s="113"/>
      <c r="BH254" s="113"/>
      <c r="BI254" s="113"/>
      <c r="BJ254" s="113"/>
      <c r="BK254" s="113"/>
      <c r="BL254" s="113"/>
      <c r="BM254" s="113"/>
      <c r="BN254" s="113"/>
      <c r="BO254" s="113"/>
      <c r="BP254" s="113"/>
      <c r="BQ254" s="113"/>
      <c r="BR254" s="113"/>
      <c r="BS254" s="113"/>
      <c r="BT254" s="113"/>
      <c r="BU254" s="113"/>
      <c r="BV254" s="113"/>
      <c r="BW254" s="113"/>
      <c r="BX254" s="113"/>
      <c r="BY254" s="94"/>
      <c r="CA254" s="254"/>
      <c r="CB254" s="254"/>
      <c r="CC254" s="254"/>
      <c r="CF254" s="94"/>
      <c r="CG254" s="94"/>
      <c r="CH254" s="94"/>
    </row>
    <row r="255" spans="1:86" s="93" customFormat="1" ht="15" customHeight="1" x14ac:dyDescent="0.25">
      <c r="A255" s="94"/>
      <c r="B255" s="94"/>
      <c r="D255" s="170"/>
      <c r="F255" s="115"/>
      <c r="G255" s="115"/>
      <c r="H255" s="115"/>
      <c r="I255" s="115"/>
      <c r="J255" s="104"/>
      <c r="K255" s="115"/>
      <c r="L255" s="171"/>
      <c r="M255" s="171"/>
      <c r="N255" s="171"/>
      <c r="O255" s="171"/>
      <c r="P255" s="171"/>
      <c r="Q255" s="171"/>
      <c r="R255" s="171"/>
      <c r="S255" s="171"/>
      <c r="T255" s="171"/>
      <c r="U255" s="171"/>
      <c r="V255" s="171"/>
      <c r="W255" s="171"/>
      <c r="X255" s="171"/>
      <c r="Y255" s="136"/>
      <c r="Z255" s="136"/>
      <c r="AA255" s="136"/>
      <c r="AB255" s="136"/>
      <c r="AC255" s="113"/>
      <c r="AD255" s="113"/>
      <c r="AE255" s="113"/>
      <c r="AF255" s="113"/>
      <c r="AG255" s="113"/>
      <c r="AH255" s="113"/>
      <c r="AI255" s="113"/>
      <c r="AJ255" s="113"/>
      <c r="AK255" s="113"/>
      <c r="AL255" s="113"/>
      <c r="AM255" s="113"/>
      <c r="AN255" s="113"/>
      <c r="AO255" s="113"/>
      <c r="AP255" s="113"/>
      <c r="AQ255" s="113"/>
      <c r="AR255" s="176"/>
      <c r="AS255" s="113"/>
      <c r="AT255" s="113"/>
      <c r="AU255" s="113"/>
      <c r="AV255" s="113"/>
      <c r="AW255" s="113"/>
      <c r="AX255" s="113"/>
      <c r="AY255" s="113"/>
      <c r="AZ255" s="113"/>
      <c r="BA255" s="113"/>
      <c r="BB255" s="113"/>
      <c r="BC255" s="113"/>
      <c r="BD255" s="113"/>
      <c r="BE255" s="113"/>
      <c r="BF255" s="113"/>
      <c r="BG255" s="113"/>
      <c r="BH255" s="113"/>
      <c r="BI255" s="113"/>
      <c r="BJ255" s="113"/>
      <c r="BK255" s="113"/>
      <c r="BL255" s="113"/>
      <c r="BM255" s="113"/>
      <c r="BN255" s="113"/>
      <c r="BO255" s="113"/>
      <c r="BP255" s="113"/>
      <c r="BQ255" s="113"/>
      <c r="BR255" s="113"/>
      <c r="BS255" s="113"/>
      <c r="BT255" s="113"/>
      <c r="BU255" s="113"/>
      <c r="BV255" s="113"/>
      <c r="BW255" s="113"/>
      <c r="BX255" s="113"/>
      <c r="BY255" s="94"/>
      <c r="CA255" s="254"/>
      <c r="CB255" s="254"/>
      <c r="CC255" s="254"/>
      <c r="CF255" s="94"/>
      <c r="CG255" s="94"/>
      <c r="CH255" s="94"/>
    </row>
    <row r="256" spans="1:86" s="93" customFormat="1" ht="15" customHeight="1" x14ac:dyDescent="0.25">
      <c r="A256" s="94"/>
      <c r="B256" s="94"/>
      <c r="D256" s="170"/>
      <c r="F256" s="115"/>
      <c r="G256" s="115"/>
      <c r="H256" s="115"/>
      <c r="I256" s="115"/>
      <c r="J256" s="104"/>
      <c r="K256" s="115"/>
      <c r="L256" s="171"/>
      <c r="M256" s="171"/>
      <c r="N256" s="171"/>
      <c r="O256" s="171"/>
      <c r="P256" s="171"/>
      <c r="Q256" s="171"/>
      <c r="R256" s="171"/>
      <c r="S256" s="171"/>
      <c r="T256" s="171"/>
      <c r="U256" s="171"/>
      <c r="V256" s="171"/>
      <c r="W256" s="171"/>
      <c r="X256" s="171"/>
      <c r="Y256" s="136"/>
      <c r="Z256" s="136"/>
      <c r="AA256" s="136"/>
      <c r="AB256" s="136"/>
      <c r="AC256" s="113"/>
      <c r="AD256" s="113"/>
      <c r="AE256" s="113"/>
      <c r="AF256" s="113"/>
      <c r="AG256" s="113"/>
      <c r="AH256" s="113"/>
      <c r="AI256" s="113"/>
      <c r="AJ256" s="113"/>
      <c r="AK256" s="113"/>
      <c r="AL256" s="113"/>
      <c r="AM256" s="113"/>
      <c r="AN256" s="113"/>
      <c r="AO256" s="113"/>
      <c r="AP256" s="113"/>
      <c r="AQ256" s="113"/>
      <c r="AR256" s="176"/>
      <c r="AS256" s="113"/>
      <c r="AT256" s="113"/>
      <c r="AU256" s="113"/>
      <c r="AV256" s="113"/>
      <c r="AW256" s="113"/>
      <c r="AX256" s="113"/>
      <c r="AY256" s="113"/>
      <c r="AZ256" s="113"/>
      <c r="BA256" s="113"/>
      <c r="BB256" s="113"/>
      <c r="BC256" s="113"/>
      <c r="BD256" s="113"/>
      <c r="BE256" s="113"/>
      <c r="BF256" s="113"/>
      <c r="BG256" s="113"/>
      <c r="BH256" s="113"/>
      <c r="BI256" s="113"/>
      <c r="BJ256" s="113"/>
      <c r="BK256" s="113"/>
      <c r="BL256" s="113"/>
      <c r="BM256" s="113"/>
      <c r="BN256" s="113"/>
      <c r="BO256" s="113"/>
      <c r="BP256" s="113"/>
      <c r="BQ256" s="113"/>
      <c r="BR256" s="113"/>
      <c r="BS256" s="113"/>
      <c r="BT256" s="113"/>
      <c r="BU256" s="113"/>
      <c r="BV256" s="113"/>
      <c r="BW256" s="113"/>
      <c r="BX256" s="113"/>
      <c r="BY256" s="94"/>
      <c r="CA256" s="254"/>
      <c r="CB256" s="254"/>
      <c r="CC256" s="254"/>
      <c r="CF256" s="94"/>
      <c r="CG256" s="94"/>
      <c r="CH256" s="94"/>
    </row>
    <row r="257" spans="1:86" s="93" customFormat="1" ht="15" customHeight="1" x14ac:dyDescent="0.25">
      <c r="A257" s="94"/>
      <c r="B257" s="94"/>
      <c r="D257" s="170"/>
      <c r="F257" s="115"/>
      <c r="G257" s="115"/>
      <c r="H257" s="115"/>
      <c r="I257" s="115"/>
      <c r="J257" s="104"/>
      <c r="K257" s="115"/>
      <c r="L257" s="171"/>
      <c r="M257" s="171"/>
      <c r="N257" s="171"/>
      <c r="O257" s="171"/>
      <c r="P257" s="171"/>
      <c r="Q257" s="171"/>
      <c r="R257" s="171"/>
      <c r="S257" s="171"/>
      <c r="T257" s="171"/>
      <c r="U257" s="171"/>
      <c r="V257" s="171"/>
      <c r="W257" s="171"/>
      <c r="X257" s="171"/>
      <c r="Y257" s="136"/>
      <c r="Z257" s="136"/>
      <c r="AA257" s="136"/>
      <c r="AB257" s="136"/>
      <c r="AC257" s="113"/>
      <c r="AD257" s="113"/>
      <c r="AE257" s="113"/>
      <c r="AF257" s="113"/>
      <c r="AG257" s="113"/>
      <c r="AH257" s="113"/>
      <c r="AI257" s="113"/>
      <c r="AJ257" s="113"/>
      <c r="AK257" s="113"/>
      <c r="AL257" s="113"/>
      <c r="AM257" s="113"/>
      <c r="AN257" s="113"/>
      <c r="AO257" s="113"/>
      <c r="AP257" s="113"/>
      <c r="AQ257" s="113"/>
      <c r="AR257" s="176"/>
      <c r="AS257" s="113"/>
      <c r="AT257" s="113"/>
      <c r="AU257" s="113"/>
      <c r="AV257" s="113"/>
      <c r="AW257" s="113"/>
      <c r="AX257" s="113"/>
      <c r="AY257" s="113"/>
      <c r="AZ257" s="113"/>
      <c r="BA257" s="113"/>
      <c r="BB257" s="113"/>
      <c r="BC257" s="113"/>
      <c r="BD257" s="113"/>
      <c r="BE257" s="113"/>
      <c r="BF257" s="113"/>
      <c r="BG257" s="113"/>
      <c r="BH257" s="113"/>
      <c r="BI257" s="113"/>
      <c r="BJ257" s="113"/>
      <c r="BK257" s="113"/>
      <c r="BL257" s="113"/>
      <c r="BM257" s="113"/>
      <c r="BN257" s="113"/>
      <c r="BO257" s="113"/>
      <c r="BP257" s="113"/>
      <c r="BQ257" s="113"/>
      <c r="BR257" s="113"/>
      <c r="BS257" s="113"/>
      <c r="BT257" s="113"/>
      <c r="BU257" s="113"/>
      <c r="BV257" s="113"/>
      <c r="BW257" s="113"/>
      <c r="BX257" s="113"/>
      <c r="BY257" s="94"/>
      <c r="CA257" s="254"/>
      <c r="CB257" s="254"/>
      <c r="CC257" s="254"/>
      <c r="CF257" s="94"/>
      <c r="CG257" s="94"/>
      <c r="CH257" s="94"/>
    </row>
    <row r="258" spans="1:86" s="93" customFormat="1" ht="15" customHeight="1" x14ac:dyDescent="0.25">
      <c r="A258" s="94"/>
      <c r="B258" s="94"/>
      <c r="D258" s="170"/>
      <c r="F258" s="115"/>
      <c r="G258" s="115"/>
      <c r="H258" s="115"/>
      <c r="I258" s="115"/>
      <c r="J258" s="104"/>
      <c r="K258" s="115"/>
      <c r="L258" s="171"/>
      <c r="M258" s="171"/>
      <c r="N258" s="171"/>
      <c r="O258" s="171"/>
      <c r="P258" s="171"/>
      <c r="Q258" s="171"/>
      <c r="R258" s="171"/>
      <c r="S258" s="171"/>
      <c r="T258" s="171"/>
      <c r="U258" s="171"/>
      <c r="V258" s="171"/>
      <c r="W258" s="171"/>
      <c r="X258" s="171"/>
      <c r="Y258" s="136"/>
      <c r="Z258" s="136"/>
      <c r="AA258" s="136"/>
      <c r="AB258" s="136"/>
      <c r="AC258" s="113"/>
      <c r="AD258" s="113"/>
      <c r="AE258" s="113"/>
      <c r="AF258" s="113"/>
      <c r="AG258" s="113"/>
      <c r="AH258" s="113"/>
      <c r="AI258" s="113"/>
      <c r="AJ258" s="113"/>
      <c r="AK258" s="113"/>
      <c r="AL258" s="113"/>
      <c r="AM258" s="113"/>
      <c r="AN258" s="113"/>
      <c r="AO258" s="113"/>
      <c r="AP258" s="113"/>
      <c r="AQ258" s="113"/>
      <c r="AR258" s="176"/>
      <c r="AS258" s="113"/>
      <c r="AT258" s="113"/>
      <c r="AU258" s="113"/>
      <c r="AV258" s="113"/>
      <c r="AW258" s="113"/>
      <c r="AX258" s="113"/>
      <c r="AY258" s="113"/>
      <c r="AZ258" s="113"/>
      <c r="BA258" s="113"/>
      <c r="BB258" s="113"/>
      <c r="BC258" s="113"/>
      <c r="BD258" s="113"/>
      <c r="BE258" s="113"/>
      <c r="BF258" s="113"/>
      <c r="BG258" s="113"/>
      <c r="BH258" s="113"/>
      <c r="BI258" s="113"/>
      <c r="BJ258" s="113"/>
      <c r="BK258" s="113"/>
      <c r="BL258" s="113"/>
      <c r="BM258" s="113"/>
      <c r="BN258" s="113"/>
      <c r="BO258" s="113"/>
      <c r="BP258" s="113"/>
      <c r="BQ258" s="113"/>
      <c r="BR258" s="113"/>
      <c r="BS258" s="113"/>
      <c r="BT258" s="113"/>
      <c r="BU258" s="113"/>
      <c r="BV258" s="113"/>
      <c r="BW258" s="113"/>
      <c r="BX258" s="113"/>
      <c r="BY258" s="94"/>
      <c r="CA258" s="254"/>
      <c r="CB258" s="254"/>
      <c r="CC258" s="254"/>
      <c r="CF258" s="94"/>
      <c r="CG258" s="94"/>
      <c r="CH258" s="94"/>
    </row>
    <row r="259" spans="1:86" s="93" customFormat="1" ht="15" customHeight="1" x14ac:dyDescent="0.25">
      <c r="A259" s="94"/>
      <c r="B259" s="94"/>
      <c r="D259" s="170"/>
      <c r="F259" s="115"/>
      <c r="G259" s="115"/>
      <c r="H259" s="115"/>
      <c r="I259" s="115"/>
      <c r="J259" s="104"/>
      <c r="K259" s="115"/>
      <c r="L259" s="171"/>
      <c r="M259" s="171"/>
      <c r="N259" s="171"/>
      <c r="O259" s="171"/>
      <c r="P259" s="171"/>
      <c r="Q259" s="171"/>
      <c r="R259" s="171"/>
      <c r="S259" s="171"/>
      <c r="T259" s="171"/>
      <c r="U259" s="171"/>
      <c r="V259" s="171"/>
      <c r="W259" s="171"/>
      <c r="X259" s="171"/>
      <c r="Y259" s="136"/>
      <c r="Z259" s="136"/>
      <c r="AA259" s="136"/>
      <c r="AB259" s="136"/>
      <c r="AC259" s="113"/>
      <c r="AD259" s="113"/>
      <c r="AE259" s="113"/>
      <c r="AF259" s="113"/>
      <c r="AG259" s="113"/>
      <c r="AH259" s="113"/>
      <c r="AI259" s="113"/>
      <c r="AJ259" s="113"/>
      <c r="AK259" s="113"/>
      <c r="AL259" s="113"/>
      <c r="AM259" s="113"/>
      <c r="AN259" s="113"/>
      <c r="AO259" s="113"/>
      <c r="AP259" s="113"/>
      <c r="AQ259" s="113"/>
      <c r="AR259" s="176"/>
      <c r="AS259" s="113"/>
      <c r="AT259" s="113"/>
      <c r="AU259" s="113"/>
      <c r="AV259" s="113"/>
      <c r="AW259" s="113"/>
      <c r="AX259" s="113"/>
      <c r="AY259" s="113"/>
      <c r="AZ259" s="113"/>
      <c r="BA259" s="113"/>
      <c r="BB259" s="113"/>
      <c r="BC259" s="113"/>
      <c r="BD259" s="113"/>
      <c r="BE259" s="113"/>
      <c r="BF259" s="113"/>
      <c r="BG259" s="113"/>
      <c r="BH259" s="113"/>
      <c r="BI259" s="113"/>
      <c r="BJ259" s="113"/>
      <c r="BK259" s="113"/>
      <c r="BL259" s="113"/>
      <c r="BM259" s="113"/>
      <c r="BN259" s="113"/>
      <c r="BO259" s="113"/>
      <c r="BP259" s="113"/>
      <c r="BQ259" s="113"/>
      <c r="BR259" s="113"/>
      <c r="BS259" s="113"/>
      <c r="BT259" s="113"/>
      <c r="BU259" s="113"/>
      <c r="BV259" s="113"/>
      <c r="BW259" s="113"/>
      <c r="BX259" s="113"/>
      <c r="BY259" s="94"/>
      <c r="CA259" s="254"/>
      <c r="CB259" s="254"/>
      <c r="CC259" s="254"/>
      <c r="CF259" s="94"/>
      <c r="CG259" s="94"/>
      <c r="CH259" s="94"/>
    </row>
    <row r="260" spans="1:86" s="93" customFormat="1" ht="15" customHeight="1" x14ac:dyDescent="0.25">
      <c r="A260" s="94"/>
      <c r="B260" s="94"/>
      <c r="D260" s="170"/>
      <c r="F260" s="115"/>
      <c r="G260" s="115"/>
      <c r="H260" s="115"/>
      <c r="I260" s="115"/>
      <c r="J260" s="104"/>
      <c r="K260" s="115"/>
      <c r="L260" s="171"/>
      <c r="M260" s="171"/>
      <c r="N260" s="171"/>
      <c r="O260" s="171"/>
      <c r="P260" s="171"/>
      <c r="Q260" s="171"/>
      <c r="R260" s="171"/>
      <c r="S260" s="171"/>
      <c r="T260" s="171"/>
      <c r="U260" s="171"/>
      <c r="V260" s="171"/>
      <c r="W260" s="171"/>
      <c r="X260" s="171"/>
      <c r="Y260" s="136"/>
      <c r="Z260" s="136"/>
      <c r="AA260" s="136"/>
      <c r="AB260" s="136"/>
      <c r="AC260" s="113"/>
      <c r="AD260" s="113"/>
      <c r="AE260" s="113"/>
      <c r="AF260" s="113"/>
      <c r="AG260" s="113"/>
      <c r="AH260" s="113"/>
      <c r="AI260" s="113"/>
      <c r="AJ260" s="113"/>
      <c r="AK260" s="113"/>
      <c r="AL260" s="113"/>
      <c r="AM260" s="113"/>
      <c r="AN260" s="113"/>
      <c r="AO260" s="113"/>
      <c r="AP260" s="113"/>
      <c r="AQ260" s="113"/>
      <c r="AR260" s="176"/>
      <c r="AS260" s="113"/>
      <c r="AT260" s="113"/>
      <c r="AU260" s="113"/>
      <c r="AV260" s="113"/>
      <c r="AW260" s="113"/>
      <c r="AX260" s="113"/>
      <c r="AY260" s="113"/>
      <c r="AZ260" s="113"/>
      <c r="BA260" s="113"/>
      <c r="BB260" s="113"/>
      <c r="BC260" s="113"/>
      <c r="BD260" s="113"/>
      <c r="BE260" s="113"/>
      <c r="BF260" s="113"/>
      <c r="BG260" s="113"/>
      <c r="BH260" s="113"/>
      <c r="BI260" s="113"/>
      <c r="BJ260" s="113"/>
      <c r="BK260" s="113"/>
      <c r="BL260" s="113"/>
      <c r="BM260" s="113"/>
      <c r="BN260" s="113"/>
      <c r="BO260" s="113"/>
      <c r="BP260" s="113"/>
      <c r="BQ260" s="113"/>
      <c r="BR260" s="113"/>
      <c r="BS260" s="113"/>
      <c r="BT260" s="113"/>
      <c r="BU260" s="113"/>
      <c r="BV260" s="113"/>
      <c r="BW260" s="113"/>
      <c r="BX260" s="113"/>
      <c r="BY260" s="94"/>
      <c r="CA260" s="254"/>
      <c r="CB260" s="254"/>
      <c r="CC260" s="254"/>
      <c r="CF260" s="94"/>
      <c r="CG260" s="94"/>
      <c r="CH260" s="94"/>
    </row>
    <row r="261" spans="1:86" s="93" customFormat="1" ht="15" customHeight="1" x14ac:dyDescent="0.25">
      <c r="A261" s="94"/>
      <c r="B261" s="94"/>
      <c r="D261" s="170"/>
      <c r="F261" s="115"/>
      <c r="G261" s="115"/>
      <c r="H261" s="115"/>
      <c r="I261" s="115"/>
      <c r="J261" s="104"/>
      <c r="K261" s="115"/>
      <c r="L261" s="171"/>
      <c r="M261" s="171"/>
      <c r="N261" s="171"/>
      <c r="O261" s="171"/>
      <c r="P261" s="171"/>
      <c r="Q261" s="171"/>
      <c r="R261" s="171"/>
      <c r="S261" s="171"/>
      <c r="T261" s="171"/>
      <c r="U261" s="171"/>
      <c r="V261" s="171"/>
      <c r="W261" s="171"/>
      <c r="X261" s="171"/>
      <c r="Y261" s="136"/>
      <c r="Z261" s="136"/>
      <c r="AA261" s="136"/>
      <c r="AB261" s="136"/>
      <c r="AC261" s="113"/>
      <c r="AD261" s="113"/>
      <c r="AE261" s="113"/>
      <c r="AF261" s="113"/>
      <c r="AG261" s="113"/>
      <c r="AH261" s="113"/>
      <c r="AI261" s="113"/>
      <c r="AJ261" s="113"/>
      <c r="AK261" s="113"/>
      <c r="AL261" s="113"/>
      <c r="AM261" s="113"/>
      <c r="AN261" s="113"/>
      <c r="AO261" s="113"/>
      <c r="AP261" s="113"/>
      <c r="AQ261" s="113"/>
      <c r="AR261" s="176"/>
      <c r="AS261" s="113"/>
      <c r="AT261" s="113"/>
      <c r="AU261" s="113"/>
      <c r="AV261" s="113"/>
      <c r="AW261" s="113"/>
      <c r="AX261" s="113"/>
      <c r="AY261" s="113"/>
      <c r="AZ261" s="113"/>
      <c r="BA261" s="113"/>
      <c r="BB261" s="113"/>
      <c r="BC261" s="113"/>
      <c r="BD261" s="113"/>
      <c r="BE261" s="113"/>
      <c r="BF261" s="113"/>
      <c r="BG261" s="113"/>
      <c r="BH261" s="113"/>
      <c r="BI261" s="113"/>
      <c r="BJ261" s="113"/>
      <c r="BK261" s="113"/>
      <c r="BL261" s="113"/>
      <c r="BM261" s="113"/>
      <c r="BN261" s="113"/>
      <c r="BO261" s="113"/>
      <c r="BP261" s="113"/>
      <c r="BQ261" s="113"/>
      <c r="BR261" s="113"/>
      <c r="BS261" s="113"/>
      <c r="BT261" s="113"/>
      <c r="BU261" s="113"/>
      <c r="BV261" s="113"/>
      <c r="BW261" s="113"/>
      <c r="BX261" s="113"/>
      <c r="BY261" s="94"/>
      <c r="CA261" s="254"/>
      <c r="CB261" s="254"/>
      <c r="CC261" s="254"/>
      <c r="CF261" s="94"/>
      <c r="CG261" s="94"/>
      <c r="CH261" s="94"/>
    </row>
    <row r="262" spans="1:86" s="93" customFormat="1" ht="15" customHeight="1" x14ac:dyDescent="0.25">
      <c r="A262" s="94"/>
      <c r="B262" s="94"/>
      <c r="D262" s="170"/>
      <c r="F262" s="115"/>
      <c r="G262" s="115"/>
      <c r="H262" s="115"/>
      <c r="I262" s="115"/>
      <c r="J262" s="104"/>
      <c r="K262" s="115"/>
      <c r="L262" s="171"/>
      <c r="M262" s="171"/>
      <c r="N262" s="171"/>
      <c r="O262" s="171"/>
      <c r="P262" s="171"/>
      <c r="Q262" s="171"/>
      <c r="R262" s="171"/>
      <c r="S262" s="171"/>
      <c r="T262" s="171"/>
      <c r="U262" s="171"/>
      <c r="V262" s="171"/>
      <c r="W262" s="171"/>
      <c r="X262" s="171"/>
      <c r="Y262" s="136"/>
      <c r="Z262" s="136"/>
      <c r="AA262" s="136"/>
      <c r="AB262" s="136"/>
      <c r="AC262" s="113"/>
      <c r="AD262" s="113"/>
      <c r="AE262" s="113"/>
      <c r="AF262" s="113"/>
      <c r="AG262" s="113"/>
      <c r="AH262" s="113"/>
      <c r="AI262" s="113"/>
      <c r="AJ262" s="113"/>
      <c r="AK262" s="113"/>
      <c r="AL262" s="113"/>
      <c r="AM262" s="113"/>
      <c r="AN262" s="113"/>
      <c r="AO262" s="113"/>
      <c r="AP262" s="113"/>
      <c r="AQ262" s="113"/>
      <c r="AR262" s="176"/>
      <c r="AS262" s="113"/>
      <c r="AT262" s="113"/>
      <c r="AU262" s="113"/>
      <c r="AV262" s="113"/>
      <c r="AW262" s="113"/>
      <c r="AX262" s="113"/>
      <c r="AY262" s="113"/>
      <c r="AZ262" s="113"/>
      <c r="BA262" s="113"/>
      <c r="BB262" s="113"/>
      <c r="BC262" s="113"/>
      <c r="BD262" s="113"/>
      <c r="BE262" s="113"/>
      <c r="BF262" s="113"/>
      <c r="BG262" s="113"/>
      <c r="BH262" s="113"/>
      <c r="BI262" s="113"/>
      <c r="BJ262" s="113"/>
      <c r="BK262" s="113"/>
      <c r="BL262" s="113"/>
      <c r="BM262" s="113"/>
      <c r="BN262" s="113"/>
      <c r="BO262" s="113"/>
      <c r="BP262" s="113"/>
      <c r="BQ262" s="113"/>
      <c r="BR262" s="113"/>
      <c r="BS262" s="113"/>
      <c r="BT262" s="113"/>
      <c r="BU262" s="113"/>
      <c r="BV262" s="113"/>
      <c r="BW262" s="113"/>
      <c r="BX262" s="113"/>
      <c r="BY262" s="94"/>
      <c r="CA262" s="254"/>
      <c r="CB262" s="254"/>
      <c r="CC262" s="254"/>
      <c r="CF262" s="94"/>
      <c r="CG262" s="94"/>
      <c r="CH262" s="94"/>
    </row>
    <row r="263" spans="1:86" s="93" customFormat="1" ht="15" customHeight="1" x14ac:dyDescent="0.25">
      <c r="A263" s="94"/>
      <c r="B263" s="94"/>
      <c r="D263" s="170"/>
      <c r="F263" s="115"/>
      <c r="G263" s="115"/>
      <c r="H263" s="115"/>
      <c r="I263" s="115"/>
      <c r="J263" s="104"/>
      <c r="K263" s="115"/>
      <c r="L263" s="171"/>
      <c r="M263" s="171"/>
      <c r="N263" s="171"/>
      <c r="O263" s="171"/>
      <c r="P263" s="171"/>
      <c r="Q263" s="171"/>
      <c r="R263" s="171"/>
      <c r="S263" s="171"/>
      <c r="T263" s="171"/>
      <c r="U263" s="171"/>
      <c r="V263" s="171"/>
      <c r="W263" s="171"/>
      <c r="X263" s="171"/>
      <c r="Y263" s="136"/>
      <c r="Z263" s="136"/>
      <c r="AA263" s="136"/>
      <c r="AB263" s="136"/>
      <c r="AC263" s="113"/>
      <c r="AD263" s="113"/>
      <c r="AE263" s="113"/>
      <c r="AF263" s="113"/>
      <c r="AG263" s="113"/>
      <c r="AH263" s="113"/>
      <c r="AI263" s="113"/>
      <c r="AJ263" s="113"/>
      <c r="AK263" s="113"/>
      <c r="AL263" s="113"/>
      <c r="AM263" s="113"/>
      <c r="AN263" s="113"/>
      <c r="AO263" s="113"/>
      <c r="AP263" s="113"/>
      <c r="AQ263" s="113"/>
      <c r="AR263" s="176"/>
      <c r="AS263" s="113"/>
      <c r="AT263" s="113"/>
      <c r="AU263" s="113"/>
      <c r="AV263" s="113"/>
      <c r="AW263" s="113"/>
      <c r="AX263" s="113"/>
      <c r="AY263" s="113"/>
      <c r="AZ263" s="113"/>
      <c r="BA263" s="113"/>
      <c r="BB263" s="113"/>
      <c r="BC263" s="113"/>
      <c r="BD263" s="113"/>
      <c r="BE263" s="113"/>
      <c r="BF263" s="113"/>
      <c r="BG263" s="113"/>
      <c r="BH263" s="113"/>
      <c r="BI263" s="113"/>
      <c r="BJ263" s="113"/>
      <c r="BK263" s="113"/>
      <c r="BL263" s="113"/>
      <c r="BM263" s="113"/>
      <c r="BN263" s="113"/>
      <c r="BO263" s="113"/>
      <c r="BP263" s="113"/>
      <c r="BQ263" s="113"/>
      <c r="BR263" s="113"/>
      <c r="BS263" s="113"/>
      <c r="BT263" s="113"/>
      <c r="BU263" s="113"/>
      <c r="BV263" s="113"/>
      <c r="BW263" s="113"/>
      <c r="BX263" s="113"/>
      <c r="BY263" s="94"/>
      <c r="CA263" s="254"/>
      <c r="CB263" s="254"/>
      <c r="CC263" s="254"/>
      <c r="CF263" s="94"/>
      <c r="CG263" s="94"/>
      <c r="CH263" s="94"/>
    </row>
    <row r="264" spans="1:86" s="93" customFormat="1" ht="15" customHeight="1" x14ac:dyDescent="0.25">
      <c r="A264" s="94"/>
      <c r="B264" s="94"/>
      <c r="D264" s="170"/>
      <c r="F264" s="115"/>
      <c r="G264" s="115"/>
      <c r="H264" s="115"/>
      <c r="I264" s="115"/>
      <c r="J264" s="104"/>
      <c r="K264" s="115"/>
      <c r="L264" s="171"/>
      <c r="M264" s="171"/>
      <c r="N264" s="171"/>
      <c r="O264" s="171"/>
      <c r="P264" s="171"/>
      <c r="Q264" s="171"/>
      <c r="R264" s="171"/>
      <c r="S264" s="171"/>
      <c r="T264" s="171"/>
      <c r="U264" s="171"/>
      <c r="V264" s="171"/>
      <c r="W264" s="171"/>
      <c r="X264" s="171"/>
      <c r="Y264" s="136"/>
      <c r="Z264" s="136"/>
      <c r="AA264" s="136"/>
      <c r="AB264" s="136"/>
      <c r="AC264" s="113"/>
      <c r="AD264" s="113"/>
      <c r="AE264" s="113"/>
      <c r="AF264" s="113"/>
      <c r="AG264" s="113"/>
      <c r="AH264" s="113"/>
      <c r="AI264" s="113"/>
      <c r="AJ264" s="113"/>
      <c r="AK264" s="113"/>
      <c r="AL264" s="113"/>
      <c r="AM264" s="113"/>
      <c r="AN264" s="113"/>
      <c r="AO264" s="113"/>
      <c r="AP264" s="113"/>
      <c r="AQ264" s="113"/>
      <c r="AR264" s="176"/>
      <c r="AS264" s="113"/>
      <c r="AT264" s="113"/>
      <c r="AU264" s="113"/>
      <c r="AV264" s="113"/>
      <c r="AW264" s="113"/>
      <c r="AX264" s="113"/>
      <c r="AY264" s="113"/>
      <c r="AZ264" s="113"/>
      <c r="BA264" s="113"/>
      <c r="BB264" s="113"/>
      <c r="BC264" s="113"/>
      <c r="BD264" s="113"/>
      <c r="BE264" s="113"/>
      <c r="BF264" s="113"/>
      <c r="BG264" s="113"/>
      <c r="BH264" s="113"/>
      <c r="BI264" s="113"/>
      <c r="BJ264" s="113"/>
      <c r="BK264" s="113"/>
      <c r="BL264" s="113"/>
      <c r="BM264" s="113"/>
      <c r="BN264" s="113"/>
      <c r="BO264" s="113"/>
      <c r="BP264" s="113"/>
      <c r="BQ264" s="113"/>
      <c r="BR264" s="113"/>
      <c r="BS264" s="113"/>
      <c r="BT264" s="113"/>
      <c r="BU264" s="113"/>
      <c r="BV264" s="113"/>
      <c r="BW264" s="113"/>
      <c r="BX264" s="113"/>
      <c r="BY264" s="94"/>
      <c r="CA264" s="254"/>
      <c r="CB264" s="254"/>
      <c r="CC264" s="254"/>
      <c r="CF264" s="94"/>
      <c r="CG264" s="94"/>
      <c r="CH264" s="94"/>
    </row>
    <row r="265" spans="1:86" s="93" customFormat="1" ht="15" customHeight="1" x14ac:dyDescent="0.25">
      <c r="A265" s="94"/>
      <c r="B265" s="94"/>
      <c r="D265" s="170"/>
      <c r="F265" s="115"/>
      <c r="G265" s="115"/>
      <c r="H265" s="115"/>
      <c r="I265" s="115"/>
      <c r="J265" s="104"/>
      <c r="K265" s="115"/>
      <c r="L265" s="171"/>
      <c r="M265" s="171"/>
      <c r="N265" s="171"/>
      <c r="O265" s="171"/>
      <c r="P265" s="171"/>
      <c r="Q265" s="171"/>
      <c r="R265" s="171"/>
      <c r="S265" s="171"/>
      <c r="T265" s="171"/>
      <c r="U265" s="171"/>
      <c r="V265" s="171"/>
      <c r="W265" s="171"/>
      <c r="X265" s="171"/>
      <c r="Y265" s="136"/>
      <c r="Z265" s="136"/>
      <c r="AA265" s="136"/>
      <c r="AB265" s="136"/>
      <c r="AC265" s="113"/>
      <c r="AD265" s="113"/>
      <c r="AE265" s="113"/>
      <c r="AF265" s="113"/>
      <c r="AG265" s="113"/>
      <c r="AH265" s="113"/>
      <c r="AI265" s="113"/>
      <c r="AJ265" s="113"/>
      <c r="AK265" s="113"/>
      <c r="AL265" s="113"/>
      <c r="AM265" s="113"/>
      <c r="AN265" s="113"/>
      <c r="AO265" s="113"/>
      <c r="AP265" s="113"/>
      <c r="AQ265" s="113"/>
      <c r="AR265" s="176"/>
      <c r="AS265" s="113"/>
      <c r="AT265" s="113"/>
      <c r="AU265" s="113"/>
      <c r="AV265" s="113"/>
      <c r="AW265" s="113"/>
      <c r="AX265" s="113"/>
      <c r="AY265" s="113"/>
      <c r="AZ265" s="113"/>
      <c r="BA265" s="113"/>
      <c r="BB265" s="113"/>
      <c r="BC265" s="113"/>
      <c r="BD265" s="113"/>
      <c r="BE265" s="113"/>
      <c r="BF265" s="113"/>
      <c r="BG265" s="113"/>
      <c r="BH265" s="113"/>
      <c r="BI265" s="113"/>
      <c r="BJ265" s="113"/>
      <c r="BK265" s="113"/>
      <c r="BL265" s="113"/>
      <c r="BM265" s="113"/>
      <c r="BN265" s="113"/>
      <c r="BO265" s="113"/>
      <c r="BP265" s="113"/>
      <c r="BQ265" s="113"/>
      <c r="BR265" s="113"/>
      <c r="BS265" s="113"/>
      <c r="BT265" s="113"/>
      <c r="BU265" s="113"/>
      <c r="BV265" s="113"/>
      <c r="BW265" s="113"/>
      <c r="BX265" s="113"/>
      <c r="BY265" s="94"/>
      <c r="CA265" s="254"/>
      <c r="CB265" s="254"/>
      <c r="CC265" s="254"/>
      <c r="CF265" s="94"/>
      <c r="CG265" s="94"/>
      <c r="CH265" s="94"/>
    </row>
    <row r="266" spans="1:86" s="93" customFormat="1" ht="15" customHeight="1" x14ac:dyDescent="0.25">
      <c r="A266" s="94"/>
      <c r="B266" s="94"/>
      <c r="D266" s="170"/>
      <c r="F266" s="115"/>
      <c r="G266" s="115"/>
      <c r="H266" s="115"/>
      <c r="I266" s="115"/>
      <c r="J266" s="104"/>
      <c r="K266" s="115"/>
      <c r="L266" s="171"/>
      <c r="M266" s="171"/>
      <c r="N266" s="171"/>
      <c r="O266" s="171"/>
      <c r="P266" s="171"/>
      <c r="Q266" s="171"/>
      <c r="R266" s="171"/>
      <c r="S266" s="171"/>
      <c r="T266" s="171"/>
      <c r="U266" s="171"/>
      <c r="V266" s="171"/>
      <c r="W266" s="171"/>
      <c r="X266" s="171"/>
      <c r="Y266" s="136"/>
      <c r="Z266" s="136"/>
      <c r="AA266" s="136"/>
      <c r="AB266" s="136"/>
      <c r="AC266" s="113"/>
      <c r="AD266" s="113"/>
      <c r="AE266" s="113"/>
      <c r="AF266" s="113"/>
      <c r="AG266" s="113"/>
      <c r="AH266" s="113"/>
      <c r="AI266" s="113"/>
      <c r="AJ266" s="113"/>
      <c r="AK266" s="113"/>
      <c r="AL266" s="113"/>
      <c r="AM266" s="113"/>
      <c r="AN266" s="113"/>
      <c r="AO266" s="113"/>
      <c r="AP266" s="113"/>
      <c r="AQ266" s="113"/>
      <c r="AR266" s="176"/>
      <c r="AS266" s="113"/>
      <c r="AT266" s="113"/>
      <c r="AU266" s="113"/>
      <c r="AV266" s="113"/>
      <c r="AW266" s="113"/>
      <c r="AX266" s="113"/>
      <c r="AY266" s="113"/>
      <c r="AZ266" s="113"/>
      <c r="BA266" s="113"/>
      <c r="BB266" s="113"/>
      <c r="BC266" s="113"/>
      <c r="BD266" s="113"/>
      <c r="BE266" s="113"/>
      <c r="BF266" s="113"/>
      <c r="BG266" s="113"/>
      <c r="BH266" s="113"/>
      <c r="BI266" s="113"/>
      <c r="BJ266" s="113"/>
      <c r="BK266" s="113"/>
      <c r="BL266" s="113"/>
      <c r="BM266" s="113"/>
      <c r="BN266" s="113"/>
      <c r="BO266" s="113"/>
      <c r="BP266" s="113"/>
      <c r="BQ266" s="113"/>
      <c r="BR266" s="113"/>
      <c r="BS266" s="113"/>
      <c r="BT266" s="113"/>
      <c r="BU266" s="113"/>
      <c r="BV266" s="113"/>
      <c r="BW266" s="113"/>
      <c r="BX266" s="113"/>
      <c r="BY266" s="94"/>
      <c r="CA266" s="254"/>
      <c r="CB266" s="254"/>
      <c r="CC266" s="254"/>
      <c r="CF266" s="94"/>
      <c r="CG266" s="94"/>
      <c r="CH266" s="94"/>
    </row>
    <row r="267" spans="1:86" s="93" customFormat="1" ht="15" customHeight="1" x14ac:dyDescent="0.25">
      <c r="A267" s="94"/>
      <c r="B267" s="94"/>
      <c r="D267" s="170"/>
      <c r="F267" s="115"/>
      <c r="G267" s="115"/>
      <c r="H267" s="115"/>
      <c r="I267" s="115"/>
      <c r="J267" s="104"/>
      <c r="K267" s="115"/>
      <c r="L267" s="171"/>
      <c r="M267" s="171"/>
      <c r="N267" s="171"/>
      <c r="O267" s="171"/>
      <c r="P267" s="171"/>
      <c r="Q267" s="171"/>
      <c r="R267" s="171"/>
      <c r="S267" s="171"/>
      <c r="T267" s="171"/>
      <c r="U267" s="171"/>
      <c r="V267" s="171"/>
      <c r="W267" s="171"/>
      <c r="X267" s="171"/>
      <c r="Y267" s="136"/>
      <c r="Z267" s="136"/>
      <c r="AA267" s="136"/>
      <c r="AB267" s="136"/>
      <c r="AC267" s="113"/>
      <c r="AD267" s="113"/>
      <c r="AE267" s="113"/>
      <c r="AF267" s="113"/>
      <c r="AG267" s="113"/>
      <c r="AH267" s="113"/>
      <c r="AI267" s="113"/>
      <c r="AJ267" s="113"/>
      <c r="AK267" s="113"/>
      <c r="AL267" s="113"/>
      <c r="AM267" s="113"/>
      <c r="AN267" s="113"/>
      <c r="AO267" s="113"/>
      <c r="AP267" s="113"/>
      <c r="AQ267" s="113"/>
      <c r="AR267" s="176"/>
      <c r="AS267" s="113"/>
      <c r="AT267" s="113"/>
      <c r="AU267" s="113"/>
      <c r="AV267" s="113"/>
      <c r="AW267" s="113"/>
      <c r="AX267" s="113"/>
      <c r="AY267" s="113"/>
      <c r="AZ267" s="113"/>
      <c r="BA267" s="113"/>
      <c r="BB267" s="113"/>
      <c r="BC267" s="113"/>
      <c r="BD267" s="113"/>
      <c r="BE267" s="113"/>
      <c r="BF267" s="113"/>
      <c r="BG267" s="113"/>
      <c r="BH267" s="113"/>
      <c r="BI267" s="113"/>
      <c r="BJ267" s="113"/>
      <c r="BK267" s="113"/>
      <c r="BL267" s="113"/>
      <c r="BM267" s="113"/>
      <c r="BN267" s="113"/>
      <c r="BO267" s="113"/>
      <c r="BP267" s="113"/>
      <c r="BQ267" s="113"/>
      <c r="BR267" s="113"/>
      <c r="BS267" s="113"/>
      <c r="BT267" s="113"/>
      <c r="BU267" s="113"/>
      <c r="BV267" s="113"/>
      <c r="BW267" s="113"/>
      <c r="BX267" s="113"/>
      <c r="BY267" s="94"/>
      <c r="CA267" s="254"/>
      <c r="CB267" s="254"/>
      <c r="CC267" s="254"/>
      <c r="CF267" s="94"/>
      <c r="CG267" s="94"/>
      <c r="CH267" s="94"/>
    </row>
    <row r="268" spans="1:86" s="93" customFormat="1" ht="15" customHeight="1" x14ac:dyDescent="0.25">
      <c r="A268" s="94"/>
      <c r="B268" s="94"/>
      <c r="D268" s="170"/>
      <c r="F268" s="115"/>
      <c r="G268" s="115"/>
      <c r="H268" s="115"/>
      <c r="I268" s="115"/>
      <c r="J268" s="104"/>
      <c r="K268" s="115"/>
      <c r="L268" s="171"/>
      <c r="M268" s="171"/>
      <c r="N268" s="171"/>
      <c r="O268" s="171"/>
      <c r="P268" s="171"/>
      <c r="Q268" s="171"/>
      <c r="R268" s="171"/>
      <c r="S268" s="171"/>
      <c r="T268" s="171"/>
      <c r="U268" s="171"/>
      <c r="V268" s="171"/>
      <c r="W268" s="171"/>
      <c r="X268" s="171"/>
      <c r="Y268" s="136"/>
      <c r="Z268" s="136"/>
      <c r="AA268" s="136"/>
      <c r="AB268" s="136"/>
      <c r="AC268" s="113"/>
      <c r="AD268" s="113"/>
      <c r="AE268" s="113"/>
      <c r="AF268" s="113"/>
      <c r="AG268" s="113"/>
      <c r="AH268" s="113"/>
      <c r="AI268" s="113"/>
      <c r="AJ268" s="113"/>
      <c r="AK268" s="113"/>
      <c r="AL268" s="113"/>
      <c r="AM268" s="113"/>
      <c r="AN268" s="113"/>
      <c r="AO268" s="113"/>
      <c r="AP268" s="113"/>
      <c r="AQ268" s="113"/>
      <c r="AR268" s="176"/>
      <c r="AS268" s="113"/>
      <c r="AT268" s="113"/>
      <c r="AU268" s="113"/>
      <c r="AV268" s="113"/>
      <c r="AW268" s="113"/>
      <c r="AX268" s="113"/>
      <c r="AY268" s="113"/>
      <c r="AZ268" s="113"/>
      <c r="BA268" s="113"/>
      <c r="BB268" s="113"/>
      <c r="BC268" s="113"/>
      <c r="BD268" s="113"/>
      <c r="BE268" s="113"/>
      <c r="BF268" s="113"/>
      <c r="BG268" s="113"/>
      <c r="BH268" s="113"/>
      <c r="BI268" s="113"/>
      <c r="BJ268" s="113"/>
      <c r="BK268" s="113"/>
      <c r="BL268" s="113"/>
      <c r="BM268" s="113"/>
      <c r="BN268" s="113"/>
      <c r="BO268" s="113"/>
      <c r="BP268" s="113"/>
      <c r="BQ268" s="113"/>
      <c r="BR268" s="113"/>
      <c r="BS268" s="113"/>
      <c r="BT268" s="113"/>
      <c r="BU268" s="113"/>
      <c r="BV268" s="113"/>
      <c r="BW268" s="113"/>
      <c r="BX268" s="113"/>
      <c r="BY268" s="94"/>
      <c r="CA268" s="254"/>
      <c r="CB268" s="254"/>
      <c r="CC268" s="254"/>
      <c r="CF268" s="94"/>
      <c r="CG268" s="94"/>
      <c r="CH268" s="94"/>
    </row>
    <row r="269" spans="1:86" s="93" customFormat="1" ht="15" customHeight="1" x14ac:dyDescent="0.25">
      <c r="A269" s="94"/>
      <c r="B269" s="94"/>
      <c r="D269" s="170"/>
      <c r="F269" s="115"/>
      <c r="G269" s="115"/>
      <c r="H269" s="115"/>
      <c r="I269" s="115"/>
      <c r="J269" s="104"/>
      <c r="K269" s="115"/>
      <c r="L269" s="171"/>
      <c r="M269" s="171"/>
      <c r="N269" s="171"/>
      <c r="O269" s="171"/>
      <c r="P269" s="171"/>
      <c r="Q269" s="171"/>
      <c r="R269" s="171"/>
      <c r="S269" s="171"/>
      <c r="T269" s="171"/>
      <c r="U269" s="171"/>
      <c r="V269" s="171"/>
      <c r="W269" s="171"/>
      <c r="X269" s="171"/>
      <c r="Y269" s="136"/>
      <c r="Z269" s="136"/>
      <c r="AA269" s="136"/>
      <c r="AB269" s="136"/>
      <c r="AC269" s="113"/>
      <c r="AD269" s="113"/>
      <c r="AE269" s="113"/>
      <c r="AF269" s="113"/>
      <c r="AG269" s="113"/>
      <c r="AH269" s="113"/>
      <c r="AI269" s="113"/>
      <c r="AJ269" s="113"/>
      <c r="AK269" s="113"/>
      <c r="AL269" s="113"/>
      <c r="AM269" s="113"/>
      <c r="AN269" s="113"/>
      <c r="AO269" s="113"/>
      <c r="AP269" s="113"/>
      <c r="AQ269" s="113"/>
      <c r="AR269" s="176"/>
      <c r="AS269" s="113"/>
      <c r="AT269" s="113"/>
      <c r="AU269" s="113"/>
      <c r="AV269" s="113"/>
      <c r="AW269" s="113"/>
      <c r="AX269" s="113"/>
      <c r="AY269" s="113"/>
      <c r="AZ269" s="113"/>
      <c r="BA269" s="113"/>
      <c r="BB269" s="113"/>
      <c r="BC269" s="113"/>
      <c r="BD269" s="113"/>
      <c r="BE269" s="113"/>
      <c r="BF269" s="113"/>
      <c r="BG269" s="113"/>
      <c r="BH269" s="113"/>
      <c r="BI269" s="113"/>
      <c r="BJ269" s="113"/>
      <c r="BK269" s="113"/>
      <c r="BL269" s="113"/>
      <c r="BM269" s="113"/>
      <c r="BN269" s="113"/>
      <c r="BO269" s="113"/>
      <c r="BP269" s="113"/>
      <c r="BQ269" s="113"/>
      <c r="BR269" s="113"/>
      <c r="BS269" s="113"/>
      <c r="BT269" s="113"/>
      <c r="BU269" s="113"/>
      <c r="BV269" s="113"/>
      <c r="BW269" s="113"/>
      <c r="BX269" s="113"/>
      <c r="BY269" s="94"/>
      <c r="CA269" s="254"/>
      <c r="CB269" s="254"/>
      <c r="CC269" s="254"/>
      <c r="CF269" s="94"/>
      <c r="CG269" s="94"/>
      <c r="CH269" s="94"/>
    </row>
    <row r="270" spans="1:86" s="93" customFormat="1" ht="15" customHeight="1" x14ac:dyDescent="0.25">
      <c r="A270" s="94"/>
      <c r="B270" s="94"/>
      <c r="D270" s="170"/>
      <c r="F270" s="115"/>
      <c r="G270" s="115"/>
      <c r="H270" s="115"/>
      <c r="I270" s="115"/>
      <c r="J270" s="104"/>
      <c r="K270" s="115"/>
      <c r="L270" s="171"/>
      <c r="M270" s="171"/>
      <c r="N270" s="171"/>
      <c r="O270" s="171"/>
      <c r="P270" s="171"/>
      <c r="Q270" s="171"/>
      <c r="R270" s="171"/>
      <c r="S270" s="171"/>
      <c r="T270" s="171"/>
      <c r="U270" s="171"/>
      <c r="V270" s="171"/>
      <c r="W270" s="171"/>
      <c r="X270" s="171"/>
      <c r="Y270" s="136"/>
      <c r="Z270" s="136"/>
      <c r="AA270" s="136"/>
      <c r="AB270" s="136"/>
      <c r="AC270" s="113"/>
      <c r="AD270" s="113"/>
      <c r="AE270" s="113"/>
      <c r="AF270" s="113"/>
      <c r="AG270" s="113"/>
      <c r="AH270" s="113"/>
      <c r="AI270" s="113"/>
      <c r="AJ270" s="113"/>
      <c r="AK270" s="113"/>
      <c r="AL270" s="113"/>
      <c r="AM270" s="113"/>
      <c r="AN270" s="113"/>
      <c r="AO270" s="113"/>
      <c r="AP270" s="113"/>
      <c r="AQ270" s="113"/>
      <c r="AR270" s="176"/>
      <c r="AS270" s="113"/>
      <c r="AT270" s="113"/>
      <c r="AU270" s="113"/>
      <c r="AV270" s="113"/>
      <c r="AW270" s="113"/>
      <c r="AX270" s="113"/>
      <c r="AY270" s="113"/>
      <c r="AZ270" s="113"/>
      <c r="BA270" s="113"/>
      <c r="BB270" s="113"/>
      <c r="BC270" s="113"/>
      <c r="BD270" s="113"/>
      <c r="BE270" s="113"/>
      <c r="BF270" s="113"/>
      <c r="BG270" s="113"/>
      <c r="BH270" s="113"/>
      <c r="BI270" s="113"/>
      <c r="BJ270" s="113"/>
      <c r="BK270" s="113"/>
      <c r="BL270" s="113"/>
      <c r="BM270" s="113"/>
      <c r="BN270" s="113"/>
      <c r="BO270" s="113"/>
      <c r="BP270" s="113"/>
      <c r="BQ270" s="113"/>
      <c r="BR270" s="113"/>
      <c r="BS270" s="113"/>
      <c r="BT270" s="113"/>
      <c r="BU270" s="113"/>
      <c r="BV270" s="113"/>
      <c r="BW270" s="113"/>
      <c r="BX270" s="113"/>
      <c r="BY270" s="94"/>
      <c r="CA270" s="254"/>
      <c r="CB270" s="254"/>
      <c r="CC270" s="254"/>
      <c r="CF270" s="94"/>
      <c r="CG270" s="94"/>
      <c r="CH270" s="94"/>
    </row>
    <row r="271" spans="1:86" s="93" customFormat="1" ht="15" customHeight="1" x14ac:dyDescent="0.25">
      <c r="A271" s="94"/>
      <c r="B271" s="94"/>
      <c r="D271" s="170"/>
      <c r="F271" s="115"/>
      <c r="G271" s="115"/>
      <c r="H271" s="115"/>
      <c r="I271" s="115"/>
      <c r="J271" s="104"/>
      <c r="K271" s="115"/>
      <c r="L271" s="171"/>
      <c r="M271" s="171"/>
      <c r="N271" s="171"/>
      <c r="O271" s="171"/>
      <c r="P271" s="171"/>
      <c r="Q271" s="171"/>
      <c r="R271" s="171"/>
      <c r="S271" s="171"/>
      <c r="T271" s="171"/>
      <c r="U271" s="171"/>
      <c r="V271" s="171"/>
      <c r="W271" s="171"/>
      <c r="X271" s="171"/>
      <c r="Y271" s="136"/>
      <c r="Z271" s="136"/>
      <c r="AA271" s="136"/>
      <c r="AB271" s="136"/>
      <c r="AC271" s="113"/>
      <c r="AD271" s="113"/>
      <c r="AE271" s="113"/>
      <c r="AF271" s="113"/>
      <c r="AG271" s="113"/>
      <c r="AH271" s="113"/>
      <c r="AI271" s="113"/>
      <c r="AJ271" s="113"/>
      <c r="AK271" s="113"/>
      <c r="AL271" s="113"/>
      <c r="AM271" s="113"/>
      <c r="AN271" s="113"/>
      <c r="AO271" s="113"/>
      <c r="AP271" s="113"/>
      <c r="AQ271" s="113"/>
      <c r="AR271" s="176"/>
      <c r="AS271" s="113"/>
      <c r="AT271" s="113"/>
      <c r="AU271" s="113"/>
      <c r="AV271" s="113"/>
      <c r="AW271" s="113"/>
      <c r="AX271" s="113"/>
      <c r="AY271" s="113"/>
      <c r="AZ271" s="113"/>
      <c r="BA271" s="113"/>
      <c r="BB271" s="113"/>
      <c r="BC271" s="113"/>
      <c r="BD271" s="113"/>
      <c r="BE271" s="113"/>
      <c r="BF271" s="113"/>
      <c r="BG271" s="113"/>
      <c r="BH271" s="113"/>
      <c r="BI271" s="113"/>
      <c r="BJ271" s="113"/>
      <c r="BK271" s="113"/>
      <c r="BL271" s="113"/>
      <c r="BM271" s="113"/>
      <c r="BN271" s="113"/>
      <c r="BO271" s="113"/>
      <c r="BP271" s="113"/>
      <c r="BQ271" s="113"/>
      <c r="BR271" s="113"/>
      <c r="BS271" s="113"/>
      <c r="BT271" s="113"/>
      <c r="BU271" s="113"/>
      <c r="BV271" s="113"/>
      <c r="BW271" s="113"/>
      <c r="BX271" s="113"/>
      <c r="BY271" s="94"/>
      <c r="CA271" s="254"/>
      <c r="CB271" s="254"/>
      <c r="CC271" s="254"/>
      <c r="CF271" s="94"/>
      <c r="CG271" s="94"/>
      <c r="CH271" s="94"/>
    </row>
    <row r="272" spans="1:86" s="93" customFormat="1" ht="15" customHeight="1" x14ac:dyDescent="0.25">
      <c r="A272" s="94"/>
      <c r="B272" s="94"/>
      <c r="D272" s="170"/>
      <c r="F272" s="115"/>
      <c r="G272" s="115"/>
      <c r="H272" s="115"/>
      <c r="I272" s="115"/>
      <c r="J272" s="104"/>
      <c r="K272" s="115"/>
      <c r="L272" s="171"/>
      <c r="M272" s="171"/>
      <c r="N272" s="171"/>
      <c r="O272" s="171"/>
      <c r="P272" s="171"/>
      <c r="Q272" s="171"/>
      <c r="R272" s="171"/>
      <c r="S272" s="171"/>
      <c r="T272" s="171"/>
      <c r="U272" s="171"/>
      <c r="V272" s="171"/>
      <c r="W272" s="171"/>
      <c r="X272" s="171"/>
      <c r="Y272" s="136"/>
      <c r="Z272" s="136"/>
      <c r="AA272" s="136"/>
      <c r="AB272" s="136"/>
      <c r="AC272" s="113"/>
      <c r="AD272" s="113"/>
      <c r="AE272" s="113"/>
      <c r="AF272" s="113"/>
      <c r="AG272" s="113"/>
      <c r="AH272" s="113"/>
      <c r="AI272" s="113"/>
      <c r="AJ272" s="113"/>
      <c r="AK272" s="113"/>
      <c r="AL272" s="113"/>
      <c r="AM272" s="113"/>
      <c r="AN272" s="113"/>
      <c r="AO272" s="113"/>
      <c r="AP272" s="113"/>
      <c r="AQ272" s="113"/>
      <c r="AR272" s="176"/>
      <c r="AS272" s="113"/>
      <c r="AT272" s="113"/>
      <c r="AU272" s="113"/>
      <c r="AV272" s="113"/>
      <c r="AW272" s="113"/>
      <c r="AX272" s="113"/>
      <c r="AY272" s="113"/>
      <c r="AZ272" s="113"/>
      <c r="BA272" s="113"/>
      <c r="BB272" s="113"/>
      <c r="BC272" s="113"/>
      <c r="BD272" s="113"/>
      <c r="BE272" s="113"/>
      <c r="BF272" s="113"/>
      <c r="BG272" s="113"/>
      <c r="BH272" s="113"/>
      <c r="BI272" s="113"/>
      <c r="BJ272" s="113"/>
      <c r="BK272" s="113"/>
      <c r="BL272" s="113"/>
      <c r="BM272" s="113"/>
      <c r="BN272" s="113"/>
      <c r="BO272" s="113"/>
      <c r="BP272" s="113"/>
      <c r="BQ272" s="113"/>
      <c r="BR272" s="113"/>
      <c r="BS272" s="113"/>
      <c r="BT272" s="113"/>
      <c r="BU272" s="113"/>
      <c r="BV272" s="113"/>
      <c r="BW272" s="113"/>
      <c r="BX272" s="113"/>
      <c r="BY272" s="94"/>
      <c r="CA272" s="254"/>
      <c r="CB272" s="254"/>
      <c r="CC272" s="254"/>
      <c r="CF272" s="94"/>
      <c r="CG272" s="94"/>
      <c r="CH272" s="94"/>
    </row>
    <row r="273" spans="1:86" s="93" customFormat="1" ht="15" customHeight="1" x14ac:dyDescent="0.25">
      <c r="A273" s="94"/>
      <c r="B273" s="94"/>
      <c r="D273" s="170"/>
      <c r="F273" s="115"/>
      <c r="G273" s="115"/>
      <c r="H273" s="115"/>
      <c r="I273" s="115"/>
      <c r="J273" s="104"/>
      <c r="K273" s="115"/>
      <c r="L273" s="171"/>
      <c r="M273" s="171"/>
      <c r="N273" s="171"/>
      <c r="O273" s="171"/>
      <c r="P273" s="171"/>
      <c r="Q273" s="171"/>
      <c r="R273" s="171"/>
      <c r="S273" s="171"/>
      <c r="T273" s="171"/>
      <c r="U273" s="171"/>
      <c r="V273" s="171"/>
      <c r="W273" s="171"/>
      <c r="X273" s="171"/>
      <c r="Y273" s="136"/>
      <c r="Z273" s="136"/>
      <c r="AA273" s="136"/>
      <c r="AB273" s="136"/>
      <c r="AC273" s="113"/>
      <c r="AD273" s="113"/>
      <c r="AE273" s="113"/>
      <c r="AF273" s="113"/>
      <c r="AG273" s="113"/>
      <c r="AH273" s="113"/>
      <c r="AI273" s="113"/>
      <c r="AJ273" s="113"/>
      <c r="AK273" s="113"/>
      <c r="AL273" s="113"/>
      <c r="AM273" s="113"/>
      <c r="AN273" s="113"/>
      <c r="AO273" s="113"/>
      <c r="AP273" s="113"/>
      <c r="AQ273" s="113"/>
      <c r="AR273" s="176"/>
      <c r="AS273" s="113"/>
      <c r="AT273" s="113"/>
      <c r="AU273" s="113"/>
      <c r="AV273" s="113"/>
      <c r="AW273" s="113"/>
      <c r="AX273" s="113"/>
      <c r="AY273" s="113"/>
      <c r="AZ273" s="113"/>
      <c r="BA273" s="113"/>
      <c r="BB273" s="113"/>
      <c r="BC273" s="113"/>
      <c r="BD273" s="113"/>
      <c r="BE273" s="113"/>
      <c r="BF273" s="113"/>
      <c r="BG273" s="113"/>
      <c r="BH273" s="113"/>
      <c r="BI273" s="113"/>
      <c r="BJ273" s="113"/>
      <c r="BK273" s="113"/>
      <c r="BL273" s="113"/>
      <c r="BM273" s="113"/>
      <c r="BN273" s="113"/>
      <c r="BO273" s="113"/>
      <c r="BP273" s="113"/>
      <c r="BQ273" s="113"/>
      <c r="BR273" s="113"/>
      <c r="BS273" s="113"/>
      <c r="BT273" s="113"/>
      <c r="BU273" s="113"/>
      <c r="BV273" s="113"/>
      <c r="BW273" s="113"/>
      <c r="BX273" s="113"/>
      <c r="BY273" s="94"/>
      <c r="CA273" s="254"/>
      <c r="CB273" s="254"/>
      <c r="CC273" s="254"/>
      <c r="CF273" s="94"/>
      <c r="CG273" s="94"/>
      <c r="CH273" s="94"/>
    </row>
    <row r="274" spans="1:86" s="93" customFormat="1" ht="15" customHeight="1" x14ac:dyDescent="0.25">
      <c r="A274" s="94"/>
      <c r="B274" s="94"/>
      <c r="D274" s="170"/>
      <c r="F274" s="115"/>
      <c r="G274" s="115"/>
      <c r="H274" s="115"/>
      <c r="I274" s="115"/>
      <c r="J274" s="104"/>
      <c r="K274" s="115"/>
      <c r="L274" s="171"/>
      <c r="M274" s="171"/>
      <c r="N274" s="171"/>
      <c r="O274" s="171"/>
      <c r="P274" s="171"/>
      <c r="Q274" s="171"/>
      <c r="R274" s="171"/>
      <c r="S274" s="171"/>
      <c r="T274" s="171"/>
      <c r="U274" s="171"/>
      <c r="V274" s="171"/>
      <c r="W274" s="171"/>
      <c r="X274" s="171"/>
      <c r="Y274" s="136"/>
      <c r="Z274" s="136"/>
      <c r="AA274" s="136"/>
      <c r="AB274" s="136"/>
      <c r="AC274" s="113"/>
      <c r="AD274" s="113"/>
      <c r="AE274" s="113"/>
      <c r="AF274" s="113"/>
      <c r="AG274" s="113"/>
      <c r="AH274" s="113"/>
      <c r="AI274" s="113"/>
      <c r="AJ274" s="113"/>
      <c r="AK274" s="113"/>
      <c r="AL274" s="113"/>
      <c r="AM274" s="113"/>
      <c r="AN274" s="113"/>
      <c r="AO274" s="113"/>
      <c r="AP274" s="113"/>
      <c r="AQ274" s="113"/>
      <c r="AR274" s="176"/>
      <c r="AS274" s="113"/>
      <c r="AT274" s="113"/>
      <c r="AU274" s="113"/>
      <c r="AV274" s="113"/>
      <c r="AW274" s="113"/>
      <c r="AX274" s="113"/>
      <c r="AY274" s="113"/>
      <c r="AZ274" s="113"/>
      <c r="BA274" s="113"/>
      <c r="BB274" s="113"/>
      <c r="BC274" s="113"/>
      <c r="BD274" s="113"/>
      <c r="BE274" s="113"/>
      <c r="BF274" s="113"/>
      <c r="BG274" s="113"/>
      <c r="BH274" s="113"/>
      <c r="BI274" s="113"/>
      <c r="BJ274" s="113"/>
      <c r="BK274" s="113"/>
      <c r="BL274" s="113"/>
      <c r="BM274" s="113"/>
      <c r="BN274" s="113"/>
      <c r="BO274" s="113"/>
      <c r="BP274" s="113"/>
      <c r="BQ274" s="113"/>
      <c r="BR274" s="113"/>
      <c r="BS274" s="113"/>
      <c r="BT274" s="113"/>
      <c r="BU274" s="113"/>
      <c r="BV274" s="113"/>
      <c r="BW274" s="113"/>
      <c r="BX274" s="113"/>
      <c r="BY274" s="94"/>
      <c r="CA274" s="254"/>
      <c r="CB274" s="254"/>
      <c r="CC274" s="254"/>
      <c r="CF274" s="94"/>
      <c r="CG274" s="94"/>
      <c r="CH274" s="94"/>
    </row>
    <row r="275" spans="1:86" s="93" customFormat="1" ht="15" customHeight="1" x14ac:dyDescent="0.25">
      <c r="A275" s="94"/>
      <c r="B275" s="94"/>
      <c r="D275" s="170"/>
      <c r="F275" s="115"/>
      <c r="G275" s="115"/>
      <c r="H275" s="115"/>
      <c r="I275" s="115"/>
      <c r="J275" s="104"/>
      <c r="K275" s="115"/>
      <c r="L275" s="171"/>
      <c r="M275" s="171"/>
      <c r="N275" s="171"/>
      <c r="O275" s="171"/>
      <c r="P275" s="171"/>
      <c r="Q275" s="171"/>
      <c r="R275" s="171"/>
      <c r="S275" s="171"/>
      <c r="T275" s="171"/>
      <c r="U275" s="171"/>
      <c r="V275" s="171"/>
      <c r="W275" s="171"/>
      <c r="X275" s="171"/>
      <c r="Y275" s="136"/>
      <c r="Z275" s="136"/>
      <c r="AA275" s="136"/>
      <c r="AB275" s="136"/>
      <c r="AC275" s="113"/>
      <c r="AD275" s="113"/>
      <c r="AE275" s="113"/>
      <c r="AF275" s="113"/>
      <c r="AG275" s="113"/>
      <c r="AH275" s="113"/>
      <c r="AI275" s="113"/>
      <c r="AJ275" s="113"/>
      <c r="AK275" s="113"/>
      <c r="AL275" s="113"/>
      <c r="AM275" s="113"/>
      <c r="AN275" s="113"/>
      <c r="AO275" s="113"/>
      <c r="AP275" s="113"/>
      <c r="AQ275" s="113"/>
      <c r="AR275" s="176"/>
      <c r="AS275" s="113"/>
      <c r="AT275" s="113"/>
      <c r="AU275" s="113"/>
      <c r="AV275" s="113"/>
      <c r="AW275" s="113"/>
      <c r="AX275" s="113"/>
      <c r="AY275" s="113"/>
      <c r="AZ275" s="113"/>
      <c r="BA275" s="113"/>
      <c r="BB275" s="113"/>
      <c r="BC275" s="113"/>
      <c r="BD275" s="113"/>
      <c r="BE275" s="113"/>
      <c r="BF275" s="113"/>
      <c r="BG275" s="113"/>
      <c r="BH275" s="113"/>
      <c r="BI275" s="113"/>
      <c r="BJ275" s="113"/>
      <c r="BK275" s="113"/>
      <c r="BL275" s="113"/>
      <c r="BM275" s="113"/>
      <c r="BN275" s="113"/>
      <c r="BO275" s="113"/>
      <c r="BP275" s="113"/>
      <c r="BQ275" s="113"/>
      <c r="BR275" s="113"/>
      <c r="BS275" s="113"/>
      <c r="BT275" s="113"/>
      <c r="BU275" s="113"/>
      <c r="BV275" s="113"/>
      <c r="BW275" s="113"/>
      <c r="BX275" s="113"/>
      <c r="BY275" s="94"/>
      <c r="CA275" s="254"/>
      <c r="CB275" s="254"/>
      <c r="CC275" s="254"/>
      <c r="CF275" s="94"/>
      <c r="CG275" s="94"/>
      <c r="CH275" s="94"/>
    </row>
    <row r="276" spans="1:86" s="93" customFormat="1" ht="15" customHeight="1" x14ac:dyDescent="0.25">
      <c r="A276" s="94"/>
      <c r="B276" s="94"/>
      <c r="D276" s="170"/>
      <c r="F276" s="115"/>
      <c r="G276" s="115"/>
      <c r="H276" s="115"/>
      <c r="I276" s="115"/>
      <c r="J276" s="104"/>
      <c r="K276" s="115"/>
      <c r="L276" s="171"/>
      <c r="M276" s="171"/>
      <c r="N276" s="171"/>
      <c r="O276" s="171"/>
      <c r="P276" s="171"/>
      <c r="Q276" s="171"/>
      <c r="R276" s="171"/>
      <c r="S276" s="171"/>
      <c r="T276" s="171"/>
      <c r="U276" s="171"/>
      <c r="V276" s="171"/>
      <c r="W276" s="171"/>
      <c r="X276" s="171"/>
      <c r="Y276" s="136"/>
      <c r="Z276" s="136"/>
      <c r="AA276" s="136"/>
      <c r="AB276" s="136"/>
      <c r="AC276" s="113"/>
      <c r="AD276" s="113"/>
      <c r="AE276" s="113"/>
      <c r="AF276" s="113"/>
      <c r="AG276" s="113"/>
      <c r="AH276" s="113"/>
      <c r="AI276" s="113"/>
      <c r="AJ276" s="113"/>
      <c r="AK276" s="113"/>
      <c r="AL276" s="113"/>
      <c r="AM276" s="113"/>
      <c r="AN276" s="113"/>
      <c r="AO276" s="113"/>
      <c r="AP276" s="113"/>
      <c r="AQ276" s="113"/>
      <c r="AR276" s="176"/>
      <c r="AS276" s="113"/>
      <c r="AT276" s="113"/>
      <c r="AU276" s="113"/>
      <c r="AV276" s="113"/>
      <c r="AW276" s="113"/>
      <c r="AX276" s="113"/>
      <c r="AY276" s="113"/>
      <c r="AZ276" s="113"/>
      <c r="BA276" s="113"/>
      <c r="BB276" s="113"/>
      <c r="BC276" s="113"/>
      <c r="BD276" s="113"/>
      <c r="BE276" s="113"/>
      <c r="BF276" s="113"/>
      <c r="BG276" s="113"/>
      <c r="BH276" s="113"/>
      <c r="BI276" s="113"/>
      <c r="BJ276" s="113"/>
      <c r="BK276" s="113"/>
      <c r="BL276" s="113"/>
      <c r="BM276" s="113"/>
      <c r="BN276" s="113"/>
      <c r="BO276" s="113"/>
      <c r="BP276" s="113"/>
      <c r="BQ276" s="113"/>
      <c r="BR276" s="113"/>
      <c r="BS276" s="113"/>
      <c r="BT276" s="113"/>
      <c r="BU276" s="113"/>
      <c r="BV276" s="113"/>
      <c r="BW276" s="113"/>
      <c r="BX276" s="113"/>
      <c r="BY276" s="94"/>
      <c r="CA276" s="254"/>
      <c r="CB276" s="254"/>
      <c r="CC276" s="254"/>
      <c r="CF276" s="94"/>
      <c r="CG276" s="94"/>
      <c r="CH276" s="94"/>
    </row>
    <row r="277" spans="1:86" s="93" customFormat="1" ht="15" customHeight="1" x14ac:dyDescent="0.25">
      <c r="A277" s="94"/>
      <c r="B277" s="94"/>
      <c r="D277" s="170"/>
      <c r="F277" s="115"/>
      <c r="G277" s="115"/>
      <c r="H277" s="115"/>
      <c r="I277" s="115"/>
      <c r="J277" s="104"/>
      <c r="K277" s="115"/>
      <c r="L277" s="171"/>
      <c r="M277" s="171"/>
      <c r="N277" s="171"/>
      <c r="O277" s="171"/>
      <c r="P277" s="171"/>
      <c r="Q277" s="171"/>
      <c r="R277" s="171"/>
      <c r="S277" s="171"/>
      <c r="T277" s="171"/>
      <c r="U277" s="171"/>
      <c r="V277" s="171"/>
      <c r="W277" s="171"/>
      <c r="X277" s="171"/>
      <c r="Y277" s="136"/>
      <c r="Z277" s="136"/>
      <c r="AA277" s="136"/>
      <c r="AB277" s="136"/>
      <c r="AC277" s="113"/>
      <c r="AD277" s="113"/>
      <c r="AE277" s="113"/>
      <c r="AF277" s="113"/>
      <c r="AG277" s="113"/>
      <c r="AH277" s="113"/>
      <c r="AI277" s="113"/>
      <c r="AJ277" s="113"/>
      <c r="AK277" s="113"/>
      <c r="AL277" s="113"/>
      <c r="AM277" s="113"/>
      <c r="AN277" s="113"/>
      <c r="AO277" s="113"/>
      <c r="AP277" s="113"/>
      <c r="AQ277" s="113"/>
      <c r="AR277" s="176"/>
      <c r="AS277" s="113"/>
      <c r="AT277" s="113"/>
      <c r="AU277" s="113"/>
      <c r="AV277" s="113"/>
      <c r="AW277" s="113"/>
      <c r="AX277" s="113"/>
      <c r="AY277" s="113"/>
      <c r="AZ277" s="113"/>
      <c r="BA277" s="113"/>
      <c r="BB277" s="113"/>
      <c r="BC277" s="113"/>
      <c r="BD277" s="113"/>
      <c r="BE277" s="113"/>
      <c r="BF277" s="113"/>
      <c r="BG277" s="113"/>
      <c r="BH277" s="113"/>
      <c r="BI277" s="113"/>
      <c r="BJ277" s="113"/>
      <c r="BK277" s="113"/>
      <c r="BL277" s="113"/>
      <c r="BM277" s="113"/>
      <c r="BN277" s="113"/>
      <c r="BO277" s="113"/>
      <c r="BP277" s="113"/>
      <c r="BQ277" s="113"/>
      <c r="BR277" s="113"/>
      <c r="BS277" s="113"/>
      <c r="BT277" s="113"/>
      <c r="BU277" s="113"/>
      <c r="BV277" s="113"/>
      <c r="BW277" s="113"/>
      <c r="BX277" s="113"/>
      <c r="BY277" s="94"/>
      <c r="CA277" s="254"/>
      <c r="CB277" s="254"/>
      <c r="CC277" s="254"/>
      <c r="CF277" s="94"/>
      <c r="CG277" s="94"/>
      <c r="CH277" s="94"/>
    </row>
    <row r="278" spans="1:86" s="93" customFormat="1" ht="15" customHeight="1" x14ac:dyDescent="0.25">
      <c r="A278" s="94"/>
      <c r="B278" s="94"/>
      <c r="D278" s="170"/>
      <c r="F278" s="115"/>
      <c r="G278" s="115"/>
      <c r="H278" s="115"/>
      <c r="I278" s="115"/>
      <c r="J278" s="104"/>
      <c r="K278" s="115"/>
      <c r="L278" s="171"/>
      <c r="M278" s="171"/>
      <c r="N278" s="171"/>
      <c r="O278" s="171"/>
      <c r="P278" s="171"/>
      <c r="Q278" s="171"/>
      <c r="R278" s="171"/>
      <c r="S278" s="171"/>
      <c r="T278" s="171"/>
      <c r="U278" s="171"/>
      <c r="V278" s="171"/>
      <c r="W278" s="171"/>
      <c r="X278" s="171"/>
      <c r="Y278" s="136"/>
      <c r="Z278" s="136"/>
      <c r="AA278" s="136"/>
      <c r="AB278" s="136"/>
      <c r="AC278" s="113"/>
      <c r="AD278" s="113"/>
      <c r="AE278" s="113"/>
      <c r="AF278" s="113"/>
      <c r="AG278" s="113"/>
      <c r="AH278" s="113"/>
      <c r="AI278" s="113"/>
      <c r="AJ278" s="113"/>
      <c r="AK278" s="113"/>
      <c r="AL278" s="113"/>
      <c r="AM278" s="113"/>
      <c r="AN278" s="113"/>
      <c r="AO278" s="113"/>
      <c r="AP278" s="113"/>
      <c r="AQ278" s="113"/>
      <c r="AR278" s="176"/>
      <c r="AS278" s="113"/>
      <c r="AT278" s="113"/>
      <c r="AU278" s="113"/>
      <c r="AV278" s="113"/>
      <c r="AW278" s="113"/>
      <c r="AX278" s="113"/>
      <c r="AY278" s="113"/>
      <c r="AZ278" s="113"/>
      <c r="BA278" s="113"/>
      <c r="BB278" s="113"/>
      <c r="BC278" s="113"/>
      <c r="BD278" s="113"/>
      <c r="BE278" s="113"/>
      <c r="BF278" s="113"/>
      <c r="BG278" s="113"/>
      <c r="BH278" s="113"/>
      <c r="BI278" s="113"/>
      <c r="BJ278" s="113"/>
      <c r="BK278" s="113"/>
      <c r="BL278" s="113"/>
      <c r="BM278" s="113"/>
      <c r="BN278" s="113"/>
      <c r="BO278" s="113"/>
      <c r="BP278" s="113"/>
      <c r="BQ278" s="113"/>
      <c r="BR278" s="113"/>
      <c r="BS278" s="113"/>
      <c r="BT278" s="113"/>
      <c r="BU278" s="113"/>
      <c r="BV278" s="113"/>
      <c r="BW278" s="113"/>
      <c r="BX278" s="113"/>
      <c r="BY278" s="94"/>
      <c r="CA278" s="254"/>
      <c r="CB278" s="254"/>
      <c r="CC278" s="254"/>
      <c r="CF278" s="94"/>
      <c r="CG278" s="94"/>
      <c r="CH278" s="94"/>
    </row>
    <row r="279" spans="1:86" s="93" customFormat="1" ht="15" customHeight="1" x14ac:dyDescent="0.25">
      <c r="A279" s="94"/>
      <c r="B279" s="94"/>
      <c r="D279" s="170"/>
      <c r="F279" s="115"/>
      <c r="G279" s="115"/>
      <c r="H279" s="115"/>
      <c r="I279" s="115"/>
      <c r="J279" s="104"/>
      <c r="K279" s="115"/>
      <c r="L279" s="171"/>
      <c r="M279" s="171"/>
      <c r="N279" s="171"/>
      <c r="O279" s="171"/>
      <c r="P279" s="171"/>
      <c r="Q279" s="171"/>
      <c r="R279" s="171"/>
      <c r="S279" s="171"/>
      <c r="T279" s="171"/>
      <c r="U279" s="171"/>
      <c r="V279" s="171"/>
      <c r="W279" s="171"/>
      <c r="X279" s="171"/>
      <c r="Y279" s="136"/>
      <c r="Z279" s="136"/>
      <c r="AA279" s="136"/>
      <c r="AB279" s="136"/>
      <c r="AC279" s="113"/>
      <c r="AD279" s="113"/>
      <c r="AE279" s="113"/>
      <c r="AF279" s="113"/>
      <c r="AG279" s="113"/>
      <c r="AH279" s="113"/>
      <c r="AI279" s="113"/>
      <c r="AJ279" s="113"/>
      <c r="AK279" s="113"/>
      <c r="AL279" s="113"/>
      <c r="AM279" s="113"/>
      <c r="AN279" s="113"/>
      <c r="AO279" s="113"/>
      <c r="AP279" s="113"/>
      <c r="AQ279" s="113"/>
      <c r="AR279" s="176"/>
      <c r="AS279" s="113"/>
      <c r="AT279" s="113"/>
      <c r="AU279" s="113"/>
      <c r="AV279" s="113"/>
      <c r="AW279" s="113"/>
      <c r="AX279" s="113"/>
      <c r="AY279" s="113"/>
      <c r="AZ279" s="113"/>
      <c r="BA279" s="113"/>
      <c r="BB279" s="113"/>
      <c r="BC279" s="113"/>
      <c r="BD279" s="113"/>
      <c r="BE279" s="113"/>
      <c r="BF279" s="113"/>
      <c r="BG279" s="113"/>
      <c r="BH279" s="113"/>
      <c r="BI279" s="113"/>
      <c r="BJ279" s="113"/>
      <c r="BK279" s="113"/>
      <c r="BL279" s="113"/>
      <c r="BM279" s="113"/>
      <c r="BN279" s="113"/>
      <c r="BO279" s="113"/>
      <c r="BP279" s="113"/>
      <c r="BQ279" s="113"/>
      <c r="BR279" s="113"/>
      <c r="BS279" s="113"/>
      <c r="BT279" s="113"/>
      <c r="BU279" s="113"/>
      <c r="BV279" s="113"/>
      <c r="BW279" s="113"/>
      <c r="BX279" s="113"/>
      <c r="BY279" s="94"/>
      <c r="CA279" s="254"/>
      <c r="CB279" s="254"/>
      <c r="CC279" s="254"/>
      <c r="CF279" s="94"/>
      <c r="CG279" s="94"/>
      <c r="CH279" s="94"/>
    </row>
    <row r="280" spans="1:86" s="93" customFormat="1" ht="15" customHeight="1" x14ac:dyDescent="0.25">
      <c r="A280" s="94"/>
      <c r="B280" s="94"/>
      <c r="D280" s="170"/>
      <c r="F280" s="115"/>
      <c r="G280" s="115"/>
      <c r="H280" s="115"/>
      <c r="I280" s="115"/>
      <c r="J280" s="104"/>
      <c r="K280" s="115"/>
      <c r="L280" s="171"/>
      <c r="M280" s="171"/>
      <c r="N280" s="171"/>
      <c r="O280" s="171"/>
      <c r="P280" s="171"/>
      <c r="Q280" s="171"/>
      <c r="R280" s="171"/>
      <c r="S280" s="171"/>
      <c r="T280" s="171"/>
      <c r="U280" s="171"/>
      <c r="V280" s="171"/>
      <c r="W280" s="171"/>
      <c r="X280" s="171"/>
      <c r="Y280" s="136"/>
      <c r="Z280" s="136"/>
      <c r="AA280" s="136"/>
      <c r="AB280" s="136"/>
      <c r="AC280" s="113"/>
      <c r="AD280" s="113"/>
      <c r="AE280" s="113"/>
      <c r="AF280" s="113"/>
      <c r="AG280" s="113"/>
      <c r="AH280" s="113"/>
      <c r="AI280" s="113"/>
      <c r="AJ280" s="113"/>
      <c r="AK280" s="113"/>
      <c r="AL280" s="113"/>
      <c r="AM280" s="113"/>
      <c r="AN280" s="113"/>
      <c r="AO280" s="113"/>
      <c r="AP280" s="113"/>
      <c r="AQ280" s="113"/>
      <c r="AR280" s="176"/>
      <c r="AS280" s="113"/>
      <c r="AT280" s="113"/>
      <c r="AU280" s="113"/>
      <c r="AV280" s="113"/>
      <c r="AW280" s="113"/>
      <c r="AX280" s="113"/>
      <c r="AY280" s="113"/>
      <c r="AZ280" s="113"/>
      <c r="BA280" s="113"/>
      <c r="BB280" s="113"/>
      <c r="BC280" s="113"/>
      <c r="BD280" s="113"/>
      <c r="BE280" s="113"/>
      <c r="BF280" s="113"/>
      <c r="BG280" s="113"/>
      <c r="BH280" s="113"/>
      <c r="BI280" s="113"/>
      <c r="BJ280" s="113"/>
      <c r="BK280" s="113"/>
      <c r="BL280" s="113"/>
      <c r="BM280" s="113"/>
      <c r="BN280" s="113"/>
      <c r="BO280" s="113"/>
      <c r="BP280" s="113"/>
      <c r="BQ280" s="113"/>
      <c r="BR280" s="113"/>
      <c r="BS280" s="113"/>
      <c r="BT280" s="113"/>
      <c r="BU280" s="113"/>
      <c r="BV280" s="113"/>
      <c r="BW280" s="113"/>
      <c r="BX280" s="113"/>
      <c r="BY280" s="94"/>
      <c r="CA280" s="254"/>
      <c r="CB280" s="254"/>
      <c r="CC280" s="254"/>
      <c r="CF280" s="94"/>
      <c r="CG280" s="94"/>
      <c r="CH280" s="94"/>
    </row>
    <row r="281" spans="1:86" s="93" customFormat="1" ht="15" customHeight="1" x14ac:dyDescent="0.25">
      <c r="A281" s="94"/>
      <c r="B281" s="94"/>
      <c r="D281" s="170"/>
      <c r="F281" s="115"/>
      <c r="G281" s="115"/>
      <c r="H281" s="115"/>
      <c r="I281" s="115"/>
      <c r="J281" s="104"/>
      <c r="K281" s="115"/>
      <c r="L281" s="171"/>
      <c r="M281" s="171"/>
      <c r="N281" s="171"/>
      <c r="O281" s="171"/>
      <c r="P281" s="171"/>
      <c r="Q281" s="171"/>
      <c r="R281" s="171"/>
      <c r="S281" s="171"/>
      <c r="T281" s="171"/>
      <c r="U281" s="171"/>
      <c r="V281" s="171"/>
      <c r="W281" s="171"/>
      <c r="X281" s="171"/>
      <c r="Y281" s="136"/>
      <c r="Z281" s="136"/>
      <c r="AA281" s="136"/>
      <c r="AB281" s="136"/>
      <c r="AC281" s="113"/>
      <c r="AD281" s="113"/>
      <c r="AE281" s="113"/>
      <c r="AF281" s="113"/>
      <c r="AG281" s="113"/>
      <c r="AH281" s="113"/>
      <c r="AI281" s="113"/>
      <c r="AJ281" s="113"/>
      <c r="AK281" s="113"/>
      <c r="AL281" s="113"/>
      <c r="AM281" s="113"/>
      <c r="AN281" s="113"/>
      <c r="AO281" s="113"/>
      <c r="AP281" s="113"/>
      <c r="AQ281" s="113"/>
      <c r="AR281" s="176"/>
      <c r="AS281" s="113"/>
      <c r="AT281" s="113"/>
      <c r="AU281" s="113"/>
      <c r="AV281" s="113"/>
      <c r="AW281" s="113"/>
      <c r="AX281" s="113"/>
      <c r="AY281" s="113"/>
      <c r="AZ281" s="113"/>
      <c r="BA281" s="113"/>
      <c r="BB281" s="113"/>
      <c r="BC281" s="113"/>
      <c r="BD281" s="113"/>
      <c r="BE281" s="113"/>
      <c r="BF281" s="113"/>
      <c r="BG281" s="113"/>
      <c r="BH281" s="113"/>
      <c r="BI281" s="113"/>
      <c r="BJ281" s="113"/>
      <c r="BK281" s="113"/>
      <c r="BL281" s="113"/>
      <c r="BM281" s="113"/>
      <c r="BN281" s="113"/>
      <c r="BO281" s="113"/>
      <c r="BP281" s="113"/>
      <c r="BQ281" s="113"/>
      <c r="BR281" s="113"/>
      <c r="BS281" s="113"/>
      <c r="BT281" s="113"/>
      <c r="BU281" s="113"/>
      <c r="BV281" s="113"/>
      <c r="BW281" s="113"/>
      <c r="BX281" s="113"/>
      <c r="BY281" s="94"/>
      <c r="CA281" s="254"/>
      <c r="CB281" s="254"/>
      <c r="CC281" s="254"/>
      <c r="CF281" s="94"/>
      <c r="CG281" s="94"/>
      <c r="CH281" s="94"/>
    </row>
    <row r="282" spans="1:86" s="93" customFormat="1" ht="15" customHeight="1" x14ac:dyDescent="0.25">
      <c r="A282" s="94"/>
      <c r="B282" s="94"/>
      <c r="D282" s="170"/>
      <c r="F282" s="115"/>
      <c r="G282" s="115"/>
      <c r="H282" s="115"/>
      <c r="I282" s="115"/>
      <c r="J282" s="104"/>
      <c r="K282" s="115"/>
      <c r="L282" s="171"/>
      <c r="M282" s="171"/>
      <c r="N282" s="171"/>
      <c r="O282" s="171"/>
      <c r="P282" s="171"/>
      <c r="Q282" s="171"/>
      <c r="R282" s="171"/>
      <c r="S282" s="171"/>
      <c r="T282" s="171"/>
      <c r="U282" s="171"/>
      <c r="V282" s="171"/>
      <c r="W282" s="171"/>
      <c r="X282" s="171"/>
      <c r="Y282" s="136"/>
      <c r="Z282" s="136"/>
      <c r="AA282" s="136"/>
      <c r="AB282" s="136"/>
      <c r="AC282" s="113"/>
      <c r="AD282" s="113"/>
      <c r="AE282" s="113"/>
      <c r="AF282" s="113"/>
      <c r="AG282" s="113"/>
      <c r="AH282" s="113"/>
      <c r="AI282" s="113"/>
      <c r="AJ282" s="113"/>
      <c r="AK282" s="113"/>
      <c r="AL282" s="113"/>
      <c r="AM282" s="113"/>
      <c r="AN282" s="113"/>
      <c r="AO282" s="113"/>
      <c r="AP282" s="113"/>
      <c r="AQ282" s="113"/>
      <c r="AR282" s="176"/>
      <c r="AS282" s="113"/>
      <c r="AT282" s="113"/>
      <c r="AU282" s="113"/>
      <c r="AV282" s="113"/>
      <c r="AW282" s="113"/>
      <c r="AX282" s="113"/>
      <c r="AY282" s="113"/>
      <c r="AZ282" s="113"/>
      <c r="BA282" s="113"/>
      <c r="BB282" s="113"/>
      <c r="BC282" s="113"/>
      <c r="BD282" s="113"/>
      <c r="BE282" s="113"/>
      <c r="BF282" s="113"/>
      <c r="BG282" s="113"/>
      <c r="BH282" s="113"/>
      <c r="BI282" s="113"/>
      <c r="BJ282" s="113"/>
      <c r="BK282" s="113"/>
      <c r="BL282" s="113"/>
      <c r="BM282" s="113"/>
      <c r="BN282" s="113"/>
      <c r="BO282" s="113"/>
      <c r="BP282" s="113"/>
      <c r="BQ282" s="113"/>
      <c r="BR282" s="113"/>
      <c r="BS282" s="113"/>
      <c r="BT282" s="113"/>
      <c r="BU282" s="113"/>
      <c r="BV282" s="113"/>
      <c r="BW282" s="113"/>
      <c r="BX282" s="113"/>
      <c r="BY282" s="94"/>
      <c r="CA282" s="254"/>
      <c r="CB282" s="254"/>
      <c r="CC282" s="254"/>
      <c r="CF282" s="94"/>
      <c r="CG282" s="94"/>
      <c r="CH282" s="94"/>
    </row>
    <row r="283" spans="1:86" s="93" customFormat="1" ht="15" customHeight="1" x14ac:dyDescent="0.25">
      <c r="A283" s="94"/>
      <c r="B283" s="94"/>
      <c r="D283" s="170"/>
      <c r="F283" s="115"/>
      <c r="G283" s="115"/>
      <c r="H283" s="115"/>
      <c r="I283" s="115"/>
      <c r="J283" s="104"/>
      <c r="K283" s="115"/>
      <c r="L283" s="171"/>
      <c r="M283" s="171"/>
      <c r="N283" s="171"/>
      <c r="O283" s="171"/>
      <c r="P283" s="171"/>
      <c r="Q283" s="171"/>
      <c r="R283" s="171"/>
      <c r="S283" s="171"/>
      <c r="T283" s="171"/>
      <c r="U283" s="171"/>
      <c r="V283" s="171"/>
      <c r="W283" s="171"/>
      <c r="X283" s="171"/>
      <c r="Y283" s="136"/>
      <c r="Z283" s="136"/>
      <c r="AA283" s="136"/>
      <c r="AB283" s="136"/>
      <c r="AC283" s="113"/>
      <c r="AD283" s="113"/>
      <c r="AE283" s="113"/>
      <c r="AF283" s="113"/>
      <c r="AG283" s="113"/>
      <c r="AH283" s="113"/>
      <c r="AI283" s="113"/>
      <c r="AJ283" s="113"/>
      <c r="AK283" s="113"/>
      <c r="AL283" s="113"/>
      <c r="AM283" s="113"/>
      <c r="AN283" s="113"/>
      <c r="AO283" s="113"/>
      <c r="AP283" s="113"/>
      <c r="AQ283" s="113"/>
      <c r="AR283" s="176"/>
      <c r="AS283" s="113"/>
      <c r="AT283" s="113"/>
      <c r="AU283" s="113"/>
      <c r="AV283" s="113"/>
      <c r="AW283" s="113"/>
      <c r="AX283" s="113"/>
      <c r="AY283" s="113"/>
      <c r="AZ283" s="113"/>
      <c r="BA283" s="113"/>
      <c r="BB283" s="113"/>
      <c r="BC283" s="113"/>
      <c r="BD283" s="113"/>
      <c r="BE283" s="113"/>
      <c r="BF283" s="113"/>
      <c r="BG283" s="113"/>
      <c r="BH283" s="113"/>
      <c r="BI283" s="113"/>
      <c r="BJ283" s="113"/>
      <c r="BK283" s="113"/>
      <c r="BL283" s="113"/>
      <c r="BM283" s="113"/>
      <c r="BN283" s="113"/>
      <c r="BO283" s="113"/>
      <c r="BP283" s="113"/>
      <c r="BQ283" s="113"/>
      <c r="BR283" s="113"/>
      <c r="BS283" s="113"/>
      <c r="BT283" s="113"/>
      <c r="BU283" s="113"/>
      <c r="BV283" s="113"/>
      <c r="BW283" s="113"/>
      <c r="BX283" s="113"/>
      <c r="BY283" s="94"/>
      <c r="CA283" s="254"/>
      <c r="CB283" s="254"/>
      <c r="CC283" s="254"/>
      <c r="CF283" s="94"/>
      <c r="CG283" s="94"/>
      <c r="CH283" s="94"/>
    </row>
    <row r="284" spans="1:86" s="93" customFormat="1" ht="15" customHeight="1" x14ac:dyDescent="0.25">
      <c r="A284" s="94"/>
      <c r="B284" s="94"/>
      <c r="D284" s="170"/>
      <c r="F284" s="115"/>
      <c r="G284" s="115"/>
      <c r="H284" s="115"/>
      <c r="I284" s="115"/>
      <c r="J284" s="104"/>
      <c r="K284" s="115"/>
      <c r="L284" s="171"/>
      <c r="M284" s="171"/>
      <c r="N284" s="171"/>
      <c r="O284" s="171"/>
      <c r="P284" s="171"/>
      <c r="Q284" s="171"/>
      <c r="R284" s="171"/>
      <c r="S284" s="171"/>
      <c r="T284" s="171"/>
      <c r="U284" s="171"/>
      <c r="V284" s="171"/>
      <c r="W284" s="171"/>
      <c r="X284" s="171"/>
      <c r="Y284" s="136"/>
      <c r="Z284" s="136"/>
      <c r="AA284" s="136"/>
      <c r="AB284" s="136"/>
      <c r="AC284" s="113"/>
      <c r="AD284" s="113"/>
      <c r="AE284" s="113"/>
      <c r="AF284" s="113"/>
      <c r="AG284" s="113"/>
      <c r="AH284" s="113"/>
      <c r="AI284" s="113"/>
      <c r="AJ284" s="113"/>
      <c r="AK284" s="113"/>
      <c r="AL284" s="113"/>
      <c r="AM284" s="113"/>
      <c r="AN284" s="113"/>
      <c r="AO284" s="113"/>
      <c r="AP284" s="113"/>
      <c r="AQ284" s="113"/>
      <c r="AR284" s="176"/>
      <c r="AS284" s="113"/>
      <c r="AT284" s="113"/>
      <c r="AU284" s="113"/>
      <c r="AV284" s="113"/>
      <c r="AW284" s="113"/>
      <c r="AX284" s="113"/>
      <c r="AY284" s="113"/>
      <c r="AZ284" s="113"/>
      <c r="BA284" s="113"/>
      <c r="BB284" s="113"/>
      <c r="BC284" s="113"/>
      <c r="BD284" s="113"/>
      <c r="BE284" s="113"/>
      <c r="BF284" s="113"/>
      <c r="BG284" s="113"/>
      <c r="BH284" s="113"/>
      <c r="BI284" s="113"/>
      <c r="BJ284" s="113"/>
      <c r="BK284" s="113"/>
      <c r="BL284" s="113"/>
      <c r="BM284" s="113"/>
      <c r="BN284" s="113"/>
      <c r="BO284" s="113"/>
      <c r="BP284" s="113"/>
      <c r="BQ284" s="113"/>
      <c r="BR284" s="113"/>
      <c r="BS284" s="113"/>
      <c r="BT284" s="113"/>
      <c r="BU284" s="113"/>
      <c r="BV284" s="113"/>
      <c r="BW284" s="113"/>
      <c r="BX284" s="113"/>
      <c r="BY284" s="94"/>
      <c r="CA284" s="254"/>
      <c r="CB284" s="254"/>
      <c r="CC284" s="254"/>
      <c r="CF284" s="94"/>
      <c r="CG284" s="94"/>
      <c r="CH284" s="94"/>
    </row>
    <row r="285" spans="1:86" s="93" customFormat="1" ht="15" customHeight="1" x14ac:dyDescent="0.25">
      <c r="A285" s="94"/>
      <c r="B285" s="94"/>
      <c r="D285" s="170"/>
      <c r="F285" s="115"/>
      <c r="G285" s="115"/>
      <c r="H285" s="115"/>
      <c r="I285" s="115"/>
      <c r="J285" s="104"/>
      <c r="K285" s="115"/>
      <c r="L285" s="171"/>
      <c r="M285" s="171"/>
      <c r="N285" s="171"/>
      <c r="O285" s="171"/>
      <c r="P285" s="171"/>
      <c r="Q285" s="171"/>
      <c r="R285" s="171"/>
      <c r="S285" s="171"/>
      <c r="T285" s="171"/>
      <c r="U285" s="171"/>
      <c r="V285" s="171"/>
      <c r="W285" s="171"/>
      <c r="X285" s="171"/>
      <c r="Y285" s="136"/>
      <c r="Z285" s="136"/>
      <c r="AA285" s="136"/>
      <c r="AB285" s="136"/>
      <c r="AC285" s="113"/>
      <c r="AD285" s="113"/>
      <c r="AE285" s="113"/>
      <c r="AF285" s="113"/>
      <c r="AG285" s="113"/>
      <c r="AH285" s="113"/>
      <c r="AI285" s="113"/>
      <c r="AJ285" s="113"/>
      <c r="AK285" s="113"/>
      <c r="AL285" s="113"/>
      <c r="AM285" s="113"/>
      <c r="AN285" s="113"/>
      <c r="AO285" s="113"/>
      <c r="AP285" s="113"/>
      <c r="AQ285" s="113"/>
      <c r="AR285" s="176"/>
      <c r="AS285" s="113"/>
      <c r="AT285" s="113"/>
      <c r="AU285" s="113"/>
      <c r="AV285" s="113"/>
      <c r="AW285" s="113"/>
      <c r="AX285" s="113"/>
      <c r="AY285" s="113"/>
      <c r="AZ285" s="113"/>
      <c r="BA285" s="113"/>
      <c r="BB285" s="113"/>
      <c r="BC285" s="113"/>
      <c r="BD285" s="113"/>
      <c r="BE285" s="113"/>
      <c r="BF285" s="113"/>
      <c r="BG285" s="113"/>
      <c r="BH285" s="113"/>
      <c r="BI285" s="113"/>
      <c r="BJ285" s="113"/>
      <c r="BK285" s="113"/>
      <c r="BL285" s="113"/>
      <c r="BM285" s="113"/>
      <c r="BN285" s="113"/>
      <c r="BO285" s="113"/>
      <c r="BP285" s="113"/>
      <c r="BQ285" s="113"/>
      <c r="BR285" s="113"/>
      <c r="BS285" s="113"/>
      <c r="BT285" s="113"/>
      <c r="BU285" s="113"/>
      <c r="BV285" s="113"/>
      <c r="BW285" s="113"/>
      <c r="BX285" s="113"/>
      <c r="BY285" s="94"/>
      <c r="CA285" s="254"/>
      <c r="CB285" s="254"/>
      <c r="CC285" s="254"/>
      <c r="CF285" s="94"/>
      <c r="CG285" s="94"/>
      <c r="CH285" s="94"/>
    </row>
    <row r="286" spans="1:86" s="93" customFormat="1" ht="15" customHeight="1" x14ac:dyDescent="0.25">
      <c r="A286" s="94"/>
      <c r="B286" s="94"/>
      <c r="D286" s="170"/>
      <c r="F286" s="115"/>
      <c r="G286" s="115"/>
      <c r="H286" s="115"/>
      <c r="I286" s="115"/>
      <c r="J286" s="104"/>
      <c r="K286" s="115"/>
      <c r="L286" s="171"/>
      <c r="M286" s="171"/>
      <c r="N286" s="171"/>
      <c r="O286" s="171"/>
      <c r="P286" s="171"/>
      <c r="Q286" s="171"/>
      <c r="R286" s="171"/>
      <c r="S286" s="171"/>
      <c r="T286" s="171"/>
      <c r="U286" s="171"/>
      <c r="V286" s="171"/>
      <c r="W286" s="171"/>
      <c r="X286" s="171"/>
      <c r="Y286" s="136"/>
      <c r="Z286" s="136"/>
      <c r="AA286" s="136"/>
      <c r="AB286" s="136"/>
      <c r="AC286" s="113"/>
      <c r="AD286" s="113"/>
      <c r="AE286" s="113"/>
      <c r="AF286" s="113"/>
      <c r="AG286" s="113"/>
      <c r="AH286" s="113"/>
      <c r="AI286" s="113"/>
      <c r="AJ286" s="113"/>
      <c r="AK286" s="113"/>
      <c r="AL286" s="113"/>
      <c r="AM286" s="113"/>
      <c r="AN286" s="113"/>
      <c r="AO286" s="113"/>
      <c r="AP286" s="113"/>
      <c r="AQ286" s="113"/>
      <c r="AR286" s="176"/>
      <c r="AS286" s="113"/>
      <c r="AT286" s="113"/>
      <c r="AU286" s="113"/>
      <c r="AV286" s="113"/>
      <c r="AW286" s="113"/>
      <c r="AX286" s="113"/>
      <c r="AY286" s="113"/>
      <c r="AZ286" s="113"/>
      <c r="BA286" s="113"/>
      <c r="BB286" s="113"/>
      <c r="BC286" s="113"/>
      <c r="BD286" s="113"/>
      <c r="BE286" s="113"/>
      <c r="BF286" s="113"/>
      <c r="BG286" s="113"/>
      <c r="BH286" s="113"/>
      <c r="BI286" s="113"/>
      <c r="BJ286" s="113"/>
      <c r="BK286" s="113"/>
      <c r="BL286" s="113"/>
      <c r="BM286" s="113"/>
      <c r="BN286" s="113"/>
      <c r="BO286" s="113"/>
      <c r="BP286" s="113"/>
      <c r="BQ286" s="113"/>
      <c r="BR286" s="113"/>
      <c r="BS286" s="113"/>
      <c r="BT286" s="113"/>
      <c r="BU286" s="113"/>
      <c r="BV286" s="113"/>
      <c r="BW286" s="113"/>
      <c r="BX286" s="113"/>
      <c r="BY286" s="94"/>
      <c r="CA286" s="254"/>
      <c r="CB286" s="254"/>
      <c r="CC286" s="254"/>
      <c r="CF286" s="94"/>
      <c r="CG286" s="94"/>
      <c r="CH286" s="94"/>
    </row>
    <row r="287" spans="1:86" s="93" customFormat="1" ht="15" customHeight="1" x14ac:dyDescent="0.25">
      <c r="A287" s="94"/>
      <c r="B287" s="94"/>
      <c r="D287" s="170"/>
      <c r="F287" s="115"/>
      <c r="G287" s="115"/>
      <c r="H287" s="115"/>
      <c r="I287" s="115"/>
      <c r="J287" s="104"/>
      <c r="K287" s="115"/>
      <c r="L287" s="171"/>
      <c r="M287" s="171"/>
      <c r="N287" s="171"/>
      <c r="O287" s="171"/>
      <c r="P287" s="171"/>
      <c r="Q287" s="171"/>
      <c r="R287" s="171"/>
      <c r="S287" s="171"/>
      <c r="T287" s="171"/>
      <c r="U287" s="171"/>
      <c r="V287" s="171"/>
      <c r="W287" s="171"/>
      <c r="X287" s="171"/>
      <c r="Y287" s="136"/>
      <c r="Z287" s="136"/>
      <c r="AA287" s="136"/>
      <c r="AB287" s="136"/>
      <c r="AC287" s="113"/>
      <c r="AD287" s="113"/>
      <c r="AE287" s="113"/>
      <c r="AF287" s="113"/>
      <c r="AG287" s="113"/>
      <c r="AH287" s="113"/>
      <c r="AI287" s="113"/>
      <c r="AJ287" s="113"/>
      <c r="AK287" s="113"/>
      <c r="AL287" s="113"/>
      <c r="AM287" s="113"/>
      <c r="AN287" s="113"/>
      <c r="AO287" s="113"/>
      <c r="AP287" s="113"/>
      <c r="AQ287" s="113"/>
      <c r="AR287" s="176"/>
      <c r="AS287" s="113"/>
      <c r="AT287" s="113"/>
      <c r="AU287" s="113"/>
      <c r="AV287" s="113"/>
      <c r="AW287" s="113"/>
      <c r="AX287" s="113"/>
      <c r="AY287" s="113"/>
      <c r="AZ287" s="113"/>
      <c r="BA287" s="113"/>
      <c r="BB287" s="113"/>
      <c r="BC287" s="113"/>
      <c r="BD287" s="113"/>
      <c r="BE287" s="113"/>
      <c r="BF287" s="113"/>
      <c r="BG287" s="113"/>
      <c r="BH287" s="113"/>
      <c r="BI287" s="113"/>
      <c r="BJ287" s="113"/>
      <c r="BK287" s="113"/>
      <c r="BL287" s="113"/>
      <c r="BM287" s="113"/>
      <c r="BN287" s="113"/>
      <c r="BO287" s="113"/>
      <c r="BP287" s="113"/>
      <c r="BQ287" s="113"/>
      <c r="BR287" s="113"/>
      <c r="BS287" s="113"/>
      <c r="BT287" s="113"/>
      <c r="BU287" s="113"/>
      <c r="BV287" s="113"/>
      <c r="BW287" s="113"/>
      <c r="BX287" s="113"/>
      <c r="BY287" s="94"/>
      <c r="CA287" s="254"/>
      <c r="CB287" s="254"/>
      <c r="CC287" s="254"/>
      <c r="CF287" s="94"/>
      <c r="CG287" s="94"/>
      <c r="CH287" s="94"/>
    </row>
    <row r="288" spans="1:86" s="93" customFormat="1" ht="15" customHeight="1" x14ac:dyDescent="0.25">
      <c r="A288" s="94"/>
      <c r="B288" s="94"/>
      <c r="D288" s="170"/>
      <c r="F288" s="115"/>
      <c r="G288" s="115"/>
      <c r="H288" s="115"/>
      <c r="I288" s="115"/>
      <c r="J288" s="104"/>
      <c r="K288" s="115"/>
      <c r="L288" s="171"/>
      <c r="M288" s="171"/>
      <c r="N288" s="171"/>
      <c r="O288" s="171"/>
      <c r="P288" s="171"/>
      <c r="Q288" s="171"/>
      <c r="R288" s="171"/>
      <c r="S288" s="171"/>
      <c r="T288" s="171"/>
      <c r="U288" s="171"/>
      <c r="V288" s="171"/>
      <c r="W288" s="171"/>
      <c r="X288" s="171"/>
      <c r="Y288" s="136"/>
      <c r="Z288" s="136"/>
      <c r="AA288" s="136"/>
      <c r="AB288" s="136"/>
      <c r="AC288" s="113"/>
      <c r="AD288" s="113"/>
      <c r="AE288" s="113"/>
      <c r="AF288" s="113"/>
      <c r="AG288" s="113"/>
      <c r="AH288" s="113"/>
      <c r="AI288" s="113"/>
      <c r="AJ288" s="113"/>
      <c r="AK288" s="113"/>
      <c r="AL288" s="113"/>
      <c r="AM288" s="113"/>
      <c r="AN288" s="113"/>
      <c r="AO288" s="113"/>
      <c r="AP288" s="113"/>
      <c r="AQ288" s="113"/>
      <c r="AR288" s="176"/>
      <c r="AS288" s="113"/>
      <c r="AT288" s="113"/>
      <c r="AU288" s="113"/>
      <c r="AV288" s="113"/>
      <c r="AW288" s="113"/>
      <c r="AX288" s="113"/>
      <c r="AY288" s="113"/>
      <c r="AZ288" s="113"/>
      <c r="BA288" s="113"/>
      <c r="BB288" s="113"/>
      <c r="BC288" s="113"/>
      <c r="BD288" s="113"/>
      <c r="BE288" s="113"/>
      <c r="BF288" s="113"/>
      <c r="BG288" s="113"/>
      <c r="BH288" s="113"/>
      <c r="BI288" s="113"/>
      <c r="BJ288" s="113"/>
      <c r="BK288" s="113"/>
      <c r="BL288" s="113"/>
      <c r="BM288" s="113"/>
      <c r="BN288" s="113"/>
      <c r="BO288" s="113"/>
      <c r="BP288" s="113"/>
      <c r="BQ288" s="113"/>
      <c r="BR288" s="113"/>
      <c r="BS288" s="113"/>
      <c r="BT288" s="113"/>
      <c r="BU288" s="113"/>
      <c r="BV288" s="113"/>
      <c r="BW288" s="113"/>
      <c r="BX288" s="113"/>
      <c r="BY288" s="94"/>
      <c r="CA288" s="254"/>
      <c r="CB288" s="254"/>
      <c r="CC288" s="254"/>
      <c r="CF288" s="94"/>
      <c r="CG288" s="94"/>
      <c r="CH288" s="94"/>
    </row>
    <row r="289" spans="1:86" s="93" customFormat="1" ht="15" customHeight="1" x14ac:dyDescent="0.25">
      <c r="A289" s="94"/>
      <c r="B289" s="94"/>
      <c r="D289" s="170"/>
      <c r="F289" s="115"/>
      <c r="G289" s="115"/>
      <c r="H289" s="115"/>
      <c r="I289" s="115"/>
      <c r="J289" s="104"/>
      <c r="K289" s="115"/>
      <c r="L289" s="171"/>
      <c r="M289" s="171"/>
      <c r="N289" s="171"/>
      <c r="O289" s="171"/>
      <c r="P289" s="171"/>
      <c r="Q289" s="171"/>
      <c r="R289" s="171"/>
      <c r="S289" s="171"/>
      <c r="T289" s="171"/>
      <c r="U289" s="171"/>
      <c r="V289" s="171"/>
      <c r="W289" s="171"/>
      <c r="X289" s="171"/>
      <c r="Y289" s="136"/>
      <c r="Z289" s="136"/>
      <c r="AA289" s="136"/>
      <c r="AB289" s="136"/>
      <c r="AC289" s="113"/>
      <c r="AD289" s="113"/>
      <c r="AE289" s="113"/>
      <c r="AF289" s="113"/>
      <c r="AG289" s="113"/>
      <c r="AH289" s="113"/>
      <c r="AI289" s="113"/>
      <c r="AJ289" s="113"/>
      <c r="AK289" s="113"/>
      <c r="AL289" s="113"/>
      <c r="AM289" s="113"/>
      <c r="AN289" s="113"/>
      <c r="AO289" s="113"/>
      <c r="AP289" s="113"/>
      <c r="AQ289" s="113"/>
      <c r="AR289" s="176"/>
      <c r="AS289" s="113"/>
      <c r="AT289" s="113"/>
      <c r="AU289" s="113"/>
      <c r="AV289" s="113"/>
      <c r="AW289" s="113"/>
      <c r="AX289" s="113"/>
      <c r="AY289" s="113"/>
      <c r="AZ289" s="113"/>
      <c r="BA289" s="113"/>
      <c r="BB289" s="113"/>
      <c r="BC289" s="113"/>
      <c r="BD289" s="113"/>
      <c r="BE289" s="113"/>
      <c r="BF289" s="113"/>
      <c r="BG289" s="113"/>
      <c r="BH289" s="113"/>
      <c r="BI289" s="113"/>
      <c r="BJ289" s="113"/>
      <c r="BK289" s="113"/>
      <c r="BL289" s="113"/>
      <c r="BM289" s="113"/>
      <c r="BN289" s="113"/>
      <c r="BO289" s="113"/>
      <c r="BP289" s="113"/>
      <c r="BQ289" s="113"/>
      <c r="BR289" s="113"/>
      <c r="BS289" s="113"/>
      <c r="BT289" s="113"/>
      <c r="BU289" s="113"/>
      <c r="BV289" s="113"/>
      <c r="BW289" s="113"/>
      <c r="BX289" s="113"/>
      <c r="BY289" s="94"/>
      <c r="CA289" s="254"/>
      <c r="CB289" s="254"/>
      <c r="CC289" s="254"/>
      <c r="CF289" s="94"/>
      <c r="CG289" s="94"/>
      <c r="CH289" s="94"/>
    </row>
    <row r="290" spans="1:86" s="93" customFormat="1" ht="15" customHeight="1" x14ac:dyDescent="0.25">
      <c r="A290" s="94"/>
      <c r="B290" s="94"/>
      <c r="D290" s="170"/>
      <c r="F290" s="115"/>
      <c r="G290" s="115"/>
      <c r="H290" s="115"/>
      <c r="I290" s="115"/>
      <c r="J290" s="104"/>
      <c r="K290" s="115"/>
      <c r="L290" s="171"/>
      <c r="M290" s="171"/>
      <c r="N290" s="171"/>
      <c r="O290" s="171"/>
      <c r="P290" s="171"/>
      <c r="Q290" s="171"/>
      <c r="R290" s="171"/>
      <c r="S290" s="171"/>
      <c r="T290" s="171"/>
      <c r="U290" s="171"/>
      <c r="V290" s="171"/>
      <c r="W290" s="171"/>
      <c r="X290" s="171"/>
      <c r="Y290" s="136"/>
      <c r="Z290" s="136"/>
      <c r="AA290" s="136"/>
      <c r="AB290" s="136"/>
      <c r="AC290" s="113"/>
      <c r="AD290" s="113"/>
      <c r="AE290" s="113"/>
      <c r="AF290" s="113"/>
      <c r="AG290" s="113"/>
      <c r="AH290" s="113"/>
      <c r="AI290" s="113"/>
      <c r="AJ290" s="113"/>
      <c r="AK290" s="113"/>
      <c r="AL290" s="113"/>
      <c r="AM290" s="113"/>
      <c r="AN290" s="113"/>
      <c r="AO290" s="113"/>
      <c r="AP290" s="113"/>
      <c r="AQ290" s="113"/>
      <c r="AR290" s="176"/>
      <c r="AS290" s="113"/>
      <c r="AT290" s="113"/>
      <c r="AU290" s="113"/>
      <c r="AV290" s="113"/>
      <c r="AW290" s="113"/>
      <c r="AX290" s="113"/>
      <c r="AY290" s="113"/>
      <c r="AZ290" s="113"/>
      <c r="BA290" s="113"/>
      <c r="BB290" s="113"/>
      <c r="BC290" s="113"/>
      <c r="BD290" s="113"/>
      <c r="BE290" s="113"/>
      <c r="BF290" s="113"/>
      <c r="BG290" s="113"/>
      <c r="BH290" s="113"/>
      <c r="BI290" s="113"/>
      <c r="BJ290" s="113"/>
      <c r="BK290" s="113"/>
      <c r="BL290" s="113"/>
      <c r="BM290" s="113"/>
      <c r="BN290" s="113"/>
      <c r="BO290" s="113"/>
      <c r="BP290" s="113"/>
      <c r="BQ290" s="113"/>
      <c r="BR290" s="113"/>
      <c r="BS290" s="113"/>
      <c r="BT290" s="113"/>
      <c r="BU290" s="113"/>
      <c r="BV290" s="113"/>
      <c r="BW290" s="113"/>
      <c r="BX290" s="113"/>
      <c r="BY290" s="94"/>
      <c r="CA290" s="254"/>
      <c r="CB290" s="254"/>
      <c r="CC290" s="254"/>
      <c r="CF290" s="94"/>
      <c r="CG290" s="94"/>
      <c r="CH290" s="94"/>
    </row>
    <row r="291" spans="1:86" s="93" customFormat="1" ht="15" customHeight="1" x14ac:dyDescent="0.25">
      <c r="A291" s="94"/>
      <c r="B291" s="94"/>
      <c r="D291" s="170"/>
      <c r="F291" s="115"/>
      <c r="G291" s="115"/>
      <c r="H291" s="115"/>
      <c r="I291" s="115"/>
      <c r="J291" s="104"/>
      <c r="K291" s="115"/>
      <c r="L291" s="171"/>
      <c r="M291" s="171"/>
      <c r="N291" s="171"/>
      <c r="O291" s="171"/>
      <c r="P291" s="171"/>
      <c r="Q291" s="171"/>
      <c r="R291" s="171"/>
      <c r="S291" s="171"/>
      <c r="T291" s="171"/>
      <c r="U291" s="171"/>
      <c r="V291" s="171"/>
      <c r="W291" s="171"/>
      <c r="X291" s="171"/>
      <c r="Y291" s="136"/>
      <c r="Z291" s="136"/>
      <c r="AA291" s="136"/>
      <c r="AB291" s="136"/>
      <c r="AC291" s="113"/>
      <c r="AD291" s="113"/>
      <c r="AE291" s="113"/>
      <c r="AF291" s="113"/>
      <c r="AG291" s="113"/>
      <c r="AH291" s="113"/>
      <c r="AI291" s="113"/>
      <c r="AJ291" s="113"/>
      <c r="AK291" s="113"/>
      <c r="AL291" s="113"/>
      <c r="AM291" s="113"/>
      <c r="AN291" s="113"/>
      <c r="AO291" s="113"/>
      <c r="AP291" s="113"/>
      <c r="AQ291" s="113"/>
      <c r="AR291" s="176"/>
      <c r="AS291" s="113"/>
      <c r="AT291" s="113"/>
      <c r="AU291" s="113"/>
      <c r="AV291" s="113"/>
      <c r="AW291" s="113"/>
      <c r="AX291" s="113"/>
      <c r="AY291" s="113"/>
      <c r="AZ291" s="113"/>
      <c r="BA291" s="113"/>
      <c r="BB291" s="113"/>
      <c r="BC291" s="113"/>
      <c r="BD291" s="113"/>
      <c r="BE291" s="113"/>
      <c r="BF291" s="113"/>
      <c r="BG291" s="113"/>
      <c r="BH291" s="113"/>
      <c r="BI291" s="113"/>
      <c r="BJ291" s="113"/>
      <c r="BK291" s="113"/>
      <c r="BL291" s="113"/>
      <c r="BM291" s="113"/>
      <c r="BN291" s="113"/>
      <c r="BO291" s="113"/>
      <c r="BP291" s="113"/>
      <c r="BQ291" s="113"/>
      <c r="BR291" s="113"/>
      <c r="BS291" s="113"/>
      <c r="BT291" s="113"/>
      <c r="BU291" s="113"/>
      <c r="BV291" s="113"/>
      <c r="BW291" s="113"/>
      <c r="BX291" s="113"/>
      <c r="BY291" s="94"/>
      <c r="CA291" s="254"/>
      <c r="CB291" s="254"/>
      <c r="CC291" s="254"/>
      <c r="CF291" s="94"/>
      <c r="CG291" s="94"/>
      <c r="CH291" s="94"/>
    </row>
    <row r="292" spans="1:86" s="93" customFormat="1" ht="15" customHeight="1" x14ac:dyDescent="0.25">
      <c r="A292" s="94"/>
      <c r="B292" s="94"/>
      <c r="D292" s="170"/>
      <c r="F292" s="115"/>
      <c r="G292" s="115"/>
      <c r="H292" s="115"/>
      <c r="I292" s="115"/>
      <c r="J292" s="104"/>
      <c r="K292" s="115"/>
      <c r="L292" s="171"/>
      <c r="M292" s="171"/>
      <c r="N292" s="171"/>
      <c r="O292" s="171"/>
      <c r="P292" s="171"/>
      <c r="Q292" s="171"/>
      <c r="R292" s="171"/>
      <c r="S292" s="171"/>
      <c r="T292" s="171"/>
      <c r="U292" s="171"/>
      <c r="V292" s="171"/>
      <c r="W292" s="171"/>
      <c r="X292" s="171"/>
      <c r="Y292" s="136"/>
      <c r="Z292" s="136"/>
      <c r="AA292" s="136"/>
      <c r="AB292" s="136"/>
      <c r="AC292" s="113"/>
      <c r="AD292" s="113"/>
      <c r="AE292" s="113"/>
      <c r="AF292" s="113"/>
      <c r="AG292" s="113"/>
      <c r="AH292" s="113"/>
      <c r="AI292" s="113"/>
      <c r="AJ292" s="113"/>
      <c r="AK292" s="113"/>
      <c r="AL292" s="113"/>
      <c r="AM292" s="113"/>
      <c r="AN292" s="113"/>
      <c r="AO292" s="113"/>
      <c r="AP292" s="113"/>
      <c r="AQ292" s="113"/>
      <c r="AR292" s="176"/>
      <c r="AS292" s="113"/>
      <c r="AT292" s="113"/>
      <c r="AU292" s="113"/>
      <c r="AV292" s="113"/>
      <c r="AW292" s="113"/>
      <c r="AX292" s="113"/>
      <c r="AY292" s="113"/>
      <c r="AZ292" s="113"/>
      <c r="BA292" s="113"/>
      <c r="BB292" s="113"/>
      <c r="BC292" s="113"/>
      <c r="BD292" s="113"/>
      <c r="BE292" s="113"/>
      <c r="BF292" s="113"/>
      <c r="BG292" s="113"/>
      <c r="BH292" s="113"/>
      <c r="BI292" s="113"/>
      <c r="BJ292" s="113"/>
      <c r="BK292" s="113"/>
      <c r="BL292" s="113"/>
      <c r="BM292" s="113"/>
      <c r="BN292" s="113"/>
      <c r="BO292" s="113"/>
      <c r="BP292" s="113"/>
      <c r="BQ292" s="113"/>
      <c r="BR292" s="113"/>
      <c r="BS292" s="113"/>
      <c r="BT292" s="113"/>
      <c r="BU292" s="113"/>
      <c r="BV292" s="113"/>
      <c r="BW292" s="113"/>
      <c r="BX292" s="113"/>
      <c r="BY292" s="94"/>
      <c r="CA292" s="254"/>
      <c r="CB292" s="254"/>
      <c r="CC292" s="254"/>
      <c r="CF292" s="94"/>
      <c r="CG292" s="94"/>
      <c r="CH292" s="94"/>
    </row>
    <row r="293" spans="1:86" s="93" customFormat="1" ht="15" customHeight="1" x14ac:dyDescent="0.25">
      <c r="A293" s="94"/>
      <c r="B293" s="94"/>
      <c r="D293" s="170"/>
      <c r="F293" s="115"/>
      <c r="G293" s="115"/>
      <c r="H293" s="115"/>
      <c r="I293" s="115"/>
      <c r="J293" s="104"/>
      <c r="K293" s="115"/>
      <c r="L293" s="171"/>
      <c r="M293" s="171"/>
      <c r="N293" s="171"/>
      <c r="O293" s="171"/>
      <c r="P293" s="171"/>
      <c r="Q293" s="171"/>
      <c r="R293" s="171"/>
      <c r="S293" s="171"/>
      <c r="T293" s="171"/>
      <c r="U293" s="171"/>
      <c r="V293" s="171"/>
      <c r="W293" s="171"/>
      <c r="X293" s="171"/>
      <c r="Y293" s="136"/>
      <c r="Z293" s="136"/>
      <c r="AA293" s="136"/>
      <c r="AB293" s="136"/>
      <c r="AC293" s="113"/>
      <c r="AD293" s="113"/>
      <c r="AE293" s="113"/>
      <c r="AF293" s="113"/>
      <c r="AG293" s="113"/>
      <c r="AH293" s="113"/>
      <c r="AI293" s="113"/>
      <c r="AJ293" s="113"/>
      <c r="AK293" s="113"/>
      <c r="AL293" s="113"/>
      <c r="AM293" s="113"/>
      <c r="AN293" s="113"/>
      <c r="AO293" s="113"/>
      <c r="AP293" s="113"/>
      <c r="AQ293" s="113"/>
      <c r="AR293" s="176"/>
      <c r="AS293" s="113"/>
      <c r="AT293" s="113"/>
      <c r="AU293" s="113"/>
      <c r="AV293" s="113"/>
      <c r="AW293" s="113"/>
      <c r="AX293" s="113"/>
      <c r="AY293" s="113"/>
      <c r="AZ293" s="113"/>
      <c r="BA293" s="113"/>
      <c r="BB293" s="113"/>
      <c r="BC293" s="113"/>
      <c r="BD293" s="113"/>
      <c r="BE293" s="113"/>
      <c r="BF293" s="113"/>
      <c r="BG293" s="113"/>
      <c r="BH293" s="113"/>
      <c r="BI293" s="113"/>
      <c r="BJ293" s="113"/>
      <c r="BK293" s="113"/>
      <c r="BL293" s="113"/>
      <c r="BM293" s="113"/>
      <c r="BN293" s="113"/>
      <c r="BO293" s="113"/>
      <c r="BP293" s="113"/>
      <c r="BQ293" s="113"/>
      <c r="BR293" s="113"/>
      <c r="BS293" s="113"/>
      <c r="BT293" s="113"/>
      <c r="BU293" s="113"/>
      <c r="BV293" s="113"/>
      <c r="BW293" s="113"/>
      <c r="BX293" s="113"/>
      <c r="BY293" s="94"/>
      <c r="CA293" s="254"/>
      <c r="CB293" s="254"/>
      <c r="CC293" s="254"/>
      <c r="CF293" s="94"/>
      <c r="CG293" s="94"/>
      <c r="CH293" s="94"/>
    </row>
    <row r="294" spans="1:86" s="93" customFormat="1" ht="15" customHeight="1" x14ac:dyDescent="0.25">
      <c r="A294" s="94"/>
      <c r="B294" s="94"/>
      <c r="D294" s="170"/>
      <c r="F294" s="115"/>
      <c r="G294" s="115"/>
      <c r="H294" s="115"/>
      <c r="I294" s="115"/>
      <c r="J294" s="104"/>
      <c r="K294" s="115"/>
      <c r="L294" s="171"/>
      <c r="M294" s="171"/>
      <c r="N294" s="171"/>
      <c r="O294" s="171"/>
      <c r="P294" s="171"/>
      <c r="Q294" s="171"/>
      <c r="R294" s="171"/>
      <c r="S294" s="171"/>
      <c r="T294" s="171"/>
      <c r="U294" s="171"/>
      <c r="V294" s="171"/>
      <c r="W294" s="171"/>
      <c r="X294" s="171"/>
      <c r="Y294" s="136"/>
      <c r="Z294" s="136"/>
      <c r="AA294" s="136"/>
      <c r="AB294" s="136"/>
      <c r="AC294" s="113"/>
      <c r="AD294" s="113"/>
      <c r="AE294" s="113"/>
      <c r="AF294" s="113"/>
      <c r="AG294" s="113"/>
      <c r="AH294" s="113"/>
      <c r="AI294" s="113"/>
      <c r="AJ294" s="113"/>
      <c r="AK294" s="113"/>
      <c r="AL294" s="113"/>
      <c r="AM294" s="113"/>
      <c r="AN294" s="113"/>
      <c r="AO294" s="113"/>
      <c r="AP294" s="113"/>
      <c r="AQ294" s="113"/>
      <c r="AR294" s="176"/>
      <c r="AS294" s="113"/>
      <c r="AT294" s="113"/>
      <c r="AU294" s="113"/>
      <c r="AV294" s="113"/>
      <c r="AW294" s="113"/>
      <c r="AX294" s="113"/>
      <c r="AY294" s="113"/>
      <c r="AZ294" s="113"/>
      <c r="BA294" s="113"/>
      <c r="BB294" s="113"/>
      <c r="BC294" s="113"/>
      <c r="BD294" s="113"/>
      <c r="BE294" s="113"/>
      <c r="BF294" s="113"/>
      <c r="BG294" s="113"/>
      <c r="BH294" s="113"/>
      <c r="BI294" s="113"/>
      <c r="BJ294" s="113"/>
      <c r="BK294" s="113"/>
      <c r="BL294" s="113"/>
      <c r="BM294" s="113"/>
      <c r="BN294" s="113"/>
      <c r="BO294" s="113"/>
      <c r="BP294" s="113"/>
      <c r="BQ294" s="113"/>
      <c r="BR294" s="113"/>
      <c r="BS294" s="113"/>
      <c r="BT294" s="113"/>
      <c r="BU294" s="113"/>
      <c r="BV294" s="113"/>
      <c r="BW294" s="113"/>
      <c r="BX294" s="113"/>
      <c r="BY294" s="94"/>
      <c r="CA294" s="254"/>
      <c r="CB294" s="254"/>
      <c r="CC294" s="254"/>
      <c r="CF294" s="94"/>
      <c r="CG294" s="94"/>
      <c r="CH294" s="94"/>
    </row>
    <row r="295" spans="1:86" s="93" customFormat="1" ht="15" customHeight="1" x14ac:dyDescent="0.25">
      <c r="A295" s="94"/>
      <c r="B295" s="94"/>
      <c r="D295" s="170"/>
      <c r="F295" s="115"/>
      <c r="G295" s="115"/>
      <c r="H295" s="115"/>
      <c r="I295" s="115"/>
      <c r="J295" s="104"/>
      <c r="K295" s="115"/>
      <c r="L295" s="171"/>
      <c r="M295" s="171"/>
      <c r="N295" s="171"/>
      <c r="O295" s="171"/>
      <c r="P295" s="171"/>
      <c r="Q295" s="171"/>
      <c r="R295" s="171"/>
      <c r="S295" s="171"/>
      <c r="T295" s="171"/>
      <c r="U295" s="171"/>
      <c r="V295" s="171"/>
      <c r="W295" s="171"/>
      <c r="X295" s="171"/>
      <c r="Y295" s="136"/>
      <c r="Z295" s="136"/>
      <c r="AA295" s="136"/>
      <c r="AB295" s="136"/>
      <c r="AC295" s="113"/>
      <c r="AD295" s="113"/>
      <c r="AE295" s="113"/>
      <c r="AF295" s="113"/>
      <c r="AG295" s="113"/>
      <c r="AH295" s="113"/>
      <c r="AI295" s="113"/>
      <c r="AJ295" s="113"/>
      <c r="AK295" s="113"/>
      <c r="AL295" s="113"/>
      <c r="AM295" s="113"/>
      <c r="AN295" s="113"/>
      <c r="AO295" s="113"/>
      <c r="AP295" s="113"/>
      <c r="AQ295" s="113"/>
      <c r="AR295" s="176"/>
      <c r="AS295" s="113"/>
      <c r="AT295" s="113"/>
      <c r="AU295" s="113"/>
      <c r="AV295" s="113"/>
      <c r="AW295" s="113"/>
      <c r="AX295" s="113"/>
      <c r="AY295" s="113"/>
      <c r="AZ295" s="113"/>
      <c r="BA295" s="113"/>
      <c r="BB295" s="113"/>
      <c r="BC295" s="113"/>
      <c r="BD295" s="113"/>
      <c r="BE295" s="113"/>
      <c r="BF295" s="113"/>
      <c r="BG295" s="113"/>
      <c r="BH295" s="113"/>
      <c r="BI295" s="113"/>
      <c r="BJ295" s="113"/>
      <c r="BK295" s="113"/>
      <c r="BL295" s="113"/>
      <c r="BM295" s="113"/>
      <c r="BN295" s="113"/>
      <c r="BO295" s="113"/>
      <c r="BP295" s="113"/>
      <c r="BQ295" s="113"/>
      <c r="BR295" s="113"/>
      <c r="BS295" s="113"/>
      <c r="BT295" s="113"/>
      <c r="BU295" s="113"/>
      <c r="BV295" s="113"/>
      <c r="BW295" s="113"/>
      <c r="BX295" s="113"/>
      <c r="BY295" s="94"/>
      <c r="CA295" s="254"/>
      <c r="CB295" s="254"/>
      <c r="CC295" s="254"/>
      <c r="CF295" s="94"/>
      <c r="CG295" s="94"/>
      <c r="CH295" s="94"/>
    </row>
    <row r="296" spans="1:86" s="93" customFormat="1" ht="15" customHeight="1" x14ac:dyDescent="0.25">
      <c r="A296" s="94"/>
      <c r="B296" s="94"/>
      <c r="D296" s="170"/>
      <c r="F296" s="115"/>
      <c r="G296" s="115"/>
      <c r="H296" s="115"/>
      <c r="I296" s="115"/>
      <c r="J296" s="104"/>
      <c r="K296" s="115"/>
      <c r="L296" s="171"/>
      <c r="M296" s="171"/>
      <c r="N296" s="171"/>
      <c r="O296" s="171"/>
      <c r="P296" s="171"/>
      <c r="Q296" s="171"/>
      <c r="R296" s="171"/>
      <c r="S296" s="171"/>
      <c r="T296" s="171"/>
      <c r="U296" s="171"/>
      <c r="V296" s="171"/>
      <c r="W296" s="171"/>
      <c r="X296" s="171"/>
      <c r="Y296" s="136"/>
      <c r="Z296" s="136"/>
      <c r="AA296" s="136"/>
      <c r="AB296" s="136"/>
      <c r="AC296" s="113"/>
      <c r="AD296" s="113"/>
      <c r="AE296" s="113"/>
      <c r="AF296" s="113"/>
      <c r="AG296" s="113"/>
      <c r="AH296" s="113"/>
      <c r="AI296" s="113"/>
      <c r="AJ296" s="113"/>
      <c r="AK296" s="113"/>
      <c r="AL296" s="113"/>
      <c r="AM296" s="113"/>
      <c r="AN296" s="113"/>
      <c r="AO296" s="113"/>
      <c r="AP296" s="113"/>
      <c r="AQ296" s="113"/>
      <c r="AR296" s="176"/>
      <c r="AS296" s="113"/>
      <c r="AT296" s="113"/>
      <c r="AU296" s="113"/>
      <c r="AV296" s="113"/>
      <c r="AW296" s="113"/>
      <c r="AX296" s="113"/>
      <c r="AY296" s="113"/>
      <c r="AZ296" s="113"/>
      <c r="BA296" s="113"/>
      <c r="BB296" s="113"/>
      <c r="BC296" s="113"/>
      <c r="BD296" s="113"/>
      <c r="BE296" s="113"/>
      <c r="BF296" s="113"/>
      <c r="BG296" s="113"/>
      <c r="BH296" s="113"/>
      <c r="BI296" s="113"/>
      <c r="BJ296" s="113"/>
      <c r="BK296" s="113"/>
      <c r="BL296" s="113"/>
      <c r="BM296" s="113"/>
      <c r="BN296" s="113"/>
      <c r="BO296" s="113"/>
      <c r="BP296" s="113"/>
      <c r="BQ296" s="113"/>
      <c r="BR296" s="113"/>
      <c r="BS296" s="113"/>
      <c r="BT296" s="113"/>
      <c r="BU296" s="113"/>
      <c r="BV296" s="113"/>
      <c r="BW296" s="113"/>
      <c r="BX296" s="113"/>
      <c r="BY296" s="94"/>
      <c r="CA296" s="254"/>
      <c r="CB296" s="254"/>
      <c r="CC296" s="254"/>
      <c r="CF296" s="94"/>
      <c r="CG296" s="94"/>
      <c r="CH296" s="94"/>
    </row>
    <row r="297" spans="1:86" s="93" customFormat="1" ht="15" customHeight="1" x14ac:dyDescent="0.25">
      <c r="A297" s="94"/>
      <c r="B297" s="94"/>
      <c r="D297" s="170"/>
      <c r="F297" s="115"/>
      <c r="G297" s="115"/>
      <c r="H297" s="115"/>
      <c r="I297" s="115"/>
      <c r="J297" s="104"/>
      <c r="K297" s="115"/>
      <c r="L297" s="171"/>
      <c r="M297" s="171"/>
      <c r="N297" s="171"/>
      <c r="O297" s="171"/>
      <c r="P297" s="171"/>
      <c r="Q297" s="171"/>
      <c r="R297" s="171"/>
      <c r="S297" s="171"/>
      <c r="T297" s="171"/>
      <c r="U297" s="171"/>
      <c r="V297" s="171"/>
      <c r="W297" s="171"/>
      <c r="X297" s="171"/>
      <c r="Y297" s="136"/>
      <c r="Z297" s="136"/>
      <c r="AA297" s="136"/>
      <c r="AB297" s="136"/>
      <c r="AC297" s="113"/>
      <c r="AD297" s="113"/>
      <c r="AE297" s="113"/>
      <c r="AF297" s="113"/>
      <c r="AG297" s="113"/>
      <c r="AH297" s="113"/>
      <c r="AI297" s="113"/>
      <c r="AJ297" s="113"/>
      <c r="AK297" s="113"/>
      <c r="AL297" s="113"/>
      <c r="AM297" s="113"/>
      <c r="AN297" s="113"/>
      <c r="AO297" s="113"/>
      <c r="AP297" s="113"/>
      <c r="AQ297" s="113"/>
      <c r="AR297" s="176"/>
      <c r="AS297" s="113"/>
      <c r="AT297" s="113"/>
      <c r="AU297" s="113"/>
      <c r="AV297" s="113"/>
      <c r="AW297" s="113"/>
      <c r="AX297" s="113"/>
      <c r="AY297" s="113"/>
      <c r="AZ297" s="113"/>
      <c r="BA297" s="113"/>
      <c r="BB297" s="113"/>
      <c r="BC297" s="113"/>
      <c r="BD297" s="113"/>
      <c r="BE297" s="113"/>
      <c r="BF297" s="113"/>
      <c r="BG297" s="113"/>
      <c r="BH297" s="113"/>
      <c r="BI297" s="113"/>
      <c r="BJ297" s="113"/>
      <c r="BK297" s="113"/>
      <c r="BL297" s="113"/>
      <c r="BM297" s="113"/>
      <c r="BN297" s="113"/>
      <c r="BO297" s="113"/>
      <c r="BP297" s="113"/>
      <c r="BQ297" s="113"/>
      <c r="BR297" s="113"/>
      <c r="BS297" s="113"/>
      <c r="BT297" s="113"/>
      <c r="BU297" s="113"/>
      <c r="BV297" s="113"/>
      <c r="BW297" s="113"/>
      <c r="BX297" s="113"/>
      <c r="BY297" s="94"/>
      <c r="CA297" s="254"/>
      <c r="CB297" s="254"/>
      <c r="CC297" s="254"/>
      <c r="CF297" s="94"/>
      <c r="CG297" s="94"/>
      <c r="CH297" s="94"/>
    </row>
    <row r="298" spans="1:86" s="93" customFormat="1" ht="15" customHeight="1" x14ac:dyDescent="0.25">
      <c r="A298" s="94"/>
      <c r="B298" s="94"/>
      <c r="D298" s="170"/>
      <c r="F298" s="115"/>
      <c r="G298" s="115"/>
      <c r="H298" s="115"/>
      <c r="I298" s="115"/>
      <c r="J298" s="104"/>
      <c r="K298" s="115"/>
      <c r="L298" s="171"/>
      <c r="M298" s="171"/>
      <c r="N298" s="171"/>
      <c r="O298" s="171"/>
      <c r="P298" s="171"/>
      <c r="Q298" s="171"/>
      <c r="R298" s="171"/>
      <c r="S298" s="171"/>
      <c r="T298" s="171"/>
      <c r="U298" s="171"/>
      <c r="V298" s="171"/>
      <c r="W298" s="171"/>
      <c r="X298" s="171"/>
      <c r="Y298" s="136"/>
      <c r="Z298" s="136"/>
      <c r="AA298" s="136"/>
      <c r="AB298" s="136"/>
      <c r="AC298" s="113"/>
      <c r="AD298" s="113"/>
      <c r="AE298" s="113"/>
      <c r="AF298" s="113"/>
      <c r="AG298" s="113"/>
      <c r="AH298" s="113"/>
      <c r="AI298" s="113"/>
      <c r="AJ298" s="113"/>
      <c r="AK298" s="113"/>
      <c r="AL298" s="113"/>
      <c r="AM298" s="113"/>
      <c r="AN298" s="113"/>
      <c r="AO298" s="113"/>
      <c r="AP298" s="113"/>
      <c r="AQ298" s="113"/>
      <c r="AR298" s="176"/>
      <c r="AS298" s="113"/>
      <c r="AT298" s="113"/>
      <c r="AU298" s="113"/>
      <c r="AV298" s="113"/>
      <c r="AW298" s="113"/>
      <c r="AX298" s="113"/>
      <c r="AY298" s="113"/>
      <c r="AZ298" s="113"/>
      <c r="BA298" s="113"/>
      <c r="BB298" s="113"/>
      <c r="BC298" s="113"/>
      <c r="BD298" s="113"/>
      <c r="BE298" s="113"/>
      <c r="BF298" s="113"/>
      <c r="BG298" s="113"/>
      <c r="BH298" s="113"/>
      <c r="BI298" s="113"/>
      <c r="BJ298" s="113"/>
      <c r="BK298" s="113"/>
      <c r="BL298" s="113"/>
      <c r="BM298" s="113"/>
      <c r="BN298" s="113"/>
      <c r="BO298" s="113"/>
      <c r="BP298" s="113"/>
      <c r="BQ298" s="113"/>
      <c r="BR298" s="113"/>
      <c r="BS298" s="113"/>
      <c r="BT298" s="113"/>
      <c r="BU298" s="113"/>
      <c r="BV298" s="113"/>
      <c r="BW298" s="113"/>
      <c r="BX298" s="113"/>
      <c r="BY298" s="94"/>
      <c r="CA298" s="254"/>
      <c r="CB298" s="254"/>
      <c r="CC298" s="254"/>
      <c r="CF298" s="94"/>
      <c r="CG298" s="94"/>
      <c r="CH298" s="94"/>
    </row>
    <row r="299" spans="1:86" s="93" customFormat="1" ht="15" customHeight="1" x14ac:dyDescent="0.25">
      <c r="A299" s="94"/>
      <c r="B299" s="94"/>
      <c r="D299" s="170"/>
      <c r="F299" s="115"/>
      <c r="G299" s="115"/>
      <c r="H299" s="115"/>
      <c r="I299" s="115"/>
      <c r="J299" s="104"/>
      <c r="K299" s="115"/>
      <c r="L299" s="171"/>
      <c r="M299" s="171"/>
      <c r="N299" s="171"/>
      <c r="O299" s="171"/>
      <c r="P299" s="171"/>
      <c r="Q299" s="171"/>
      <c r="R299" s="171"/>
      <c r="S299" s="171"/>
      <c r="T299" s="171"/>
      <c r="U299" s="171"/>
      <c r="V299" s="171"/>
      <c r="W299" s="171"/>
      <c r="X299" s="171"/>
      <c r="Y299" s="136"/>
      <c r="Z299" s="136"/>
      <c r="AA299" s="136"/>
      <c r="AB299" s="136"/>
      <c r="AC299" s="113"/>
      <c r="AD299" s="113"/>
      <c r="AE299" s="113"/>
      <c r="AF299" s="113"/>
      <c r="AG299" s="113"/>
      <c r="AH299" s="113"/>
      <c r="AI299" s="113"/>
      <c r="AJ299" s="113"/>
      <c r="AK299" s="113"/>
      <c r="AL299" s="113"/>
      <c r="AM299" s="113"/>
      <c r="AN299" s="113"/>
      <c r="AO299" s="113"/>
      <c r="AP299" s="113"/>
      <c r="AQ299" s="113"/>
      <c r="AR299" s="176"/>
      <c r="AS299" s="113"/>
      <c r="AT299" s="113"/>
      <c r="AU299" s="113"/>
      <c r="AV299" s="113"/>
      <c r="AW299" s="113"/>
      <c r="AX299" s="113"/>
      <c r="AY299" s="113"/>
      <c r="AZ299" s="113"/>
      <c r="BA299" s="113"/>
      <c r="BB299" s="113"/>
      <c r="BC299" s="113"/>
      <c r="BD299" s="113"/>
      <c r="BE299" s="113"/>
      <c r="BF299" s="113"/>
      <c r="BG299" s="113"/>
      <c r="BH299" s="113"/>
      <c r="BI299" s="113"/>
      <c r="BJ299" s="113"/>
      <c r="BK299" s="113"/>
      <c r="BL299" s="113"/>
      <c r="BM299" s="113"/>
      <c r="BN299" s="113"/>
      <c r="BO299" s="113"/>
      <c r="BP299" s="113"/>
      <c r="BQ299" s="113"/>
      <c r="BR299" s="113"/>
      <c r="BS299" s="113"/>
      <c r="BT299" s="113"/>
      <c r="BU299" s="113"/>
      <c r="BV299" s="113"/>
      <c r="BW299" s="113"/>
      <c r="BX299" s="113"/>
      <c r="BY299" s="94"/>
      <c r="CA299" s="254"/>
      <c r="CB299" s="254"/>
      <c r="CC299" s="254"/>
      <c r="CF299" s="94"/>
      <c r="CG299" s="94"/>
      <c r="CH299" s="94"/>
    </row>
    <row r="300" spans="1:86" s="93" customFormat="1" ht="15" customHeight="1" x14ac:dyDescent="0.25">
      <c r="A300" s="94"/>
      <c r="B300" s="94"/>
      <c r="D300" s="170"/>
      <c r="F300" s="115"/>
      <c r="G300" s="115"/>
      <c r="H300" s="115"/>
      <c r="I300" s="115"/>
      <c r="J300" s="104"/>
      <c r="K300" s="115"/>
      <c r="L300" s="171"/>
      <c r="M300" s="171"/>
      <c r="N300" s="171"/>
      <c r="O300" s="171"/>
      <c r="P300" s="171"/>
      <c r="Q300" s="171"/>
      <c r="R300" s="171"/>
      <c r="S300" s="171"/>
      <c r="T300" s="171"/>
      <c r="U300" s="171"/>
      <c r="V300" s="171"/>
      <c r="W300" s="171"/>
      <c r="X300" s="171"/>
      <c r="Y300" s="136"/>
      <c r="Z300" s="136"/>
      <c r="AA300" s="136"/>
      <c r="AB300" s="136"/>
      <c r="AC300" s="113"/>
      <c r="AD300" s="113"/>
      <c r="AE300" s="113"/>
      <c r="AF300" s="113"/>
      <c r="AG300" s="113"/>
      <c r="AH300" s="113"/>
      <c r="AI300" s="113"/>
      <c r="AJ300" s="113"/>
      <c r="AK300" s="113"/>
      <c r="AL300" s="113"/>
      <c r="AM300" s="113"/>
      <c r="AN300" s="113"/>
      <c r="AO300" s="113"/>
      <c r="AP300" s="113"/>
      <c r="AQ300" s="113"/>
      <c r="AR300" s="176"/>
      <c r="AS300" s="113"/>
      <c r="AT300" s="113"/>
      <c r="AU300" s="113"/>
      <c r="AV300" s="113"/>
      <c r="AW300" s="113"/>
      <c r="AX300" s="113"/>
      <c r="AY300" s="113"/>
      <c r="AZ300" s="113"/>
      <c r="BA300" s="113"/>
      <c r="BB300" s="113"/>
      <c r="BC300" s="113"/>
      <c r="BD300" s="113"/>
      <c r="BE300" s="113"/>
      <c r="BF300" s="113"/>
      <c r="BG300" s="113"/>
      <c r="BH300" s="113"/>
      <c r="BI300" s="113"/>
      <c r="BJ300" s="113"/>
      <c r="BK300" s="113"/>
      <c r="BL300" s="113"/>
      <c r="BM300" s="113"/>
      <c r="BN300" s="113"/>
      <c r="BO300" s="113"/>
      <c r="BP300" s="113"/>
      <c r="BQ300" s="113"/>
      <c r="BR300" s="113"/>
      <c r="BS300" s="113"/>
      <c r="BT300" s="113"/>
      <c r="BU300" s="113"/>
      <c r="BV300" s="113"/>
      <c r="BW300" s="113"/>
      <c r="BX300" s="113"/>
      <c r="BY300" s="94"/>
      <c r="CA300" s="254"/>
      <c r="CB300" s="254"/>
      <c r="CC300" s="254"/>
      <c r="CF300" s="94"/>
      <c r="CG300" s="94"/>
      <c r="CH300" s="94"/>
    </row>
    <row r="301" spans="1:86" s="93" customFormat="1" ht="15" customHeight="1" x14ac:dyDescent="0.25">
      <c r="A301" s="94"/>
      <c r="B301" s="94"/>
      <c r="D301" s="170"/>
      <c r="F301" s="115"/>
      <c r="G301" s="115"/>
      <c r="H301" s="115"/>
      <c r="I301" s="115"/>
      <c r="J301" s="104"/>
      <c r="K301" s="115"/>
      <c r="L301" s="171"/>
      <c r="M301" s="171"/>
      <c r="N301" s="171"/>
      <c r="O301" s="171"/>
      <c r="P301" s="171"/>
      <c r="Q301" s="171"/>
      <c r="R301" s="171"/>
      <c r="S301" s="171"/>
      <c r="T301" s="171"/>
      <c r="U301" s="171"/>
      <c r="V301" s="171"/>
      <c r="W301" s="171"/>
      <c r="X301" s="171"/>
      <c r="Y301" s="136"/>
      <c r="Z301" s="136"/>
      <c r="AA301" s="136"/>
      <c r="AB301" s="136"/>
      <c r="AC301" s="113"/>
      <c r="AD301" s="113"/>
      <c r="AE301" s="113"/>
      <c r="AF301" s="113"/>
      <c r="AG301" s="113"/>
      <c r="AH301" s="113"/>
      <c r="AI301" s="113"/>
      <c r="AJ301" s="113"/>
      <c r="AK301" s="113"/>
      <c r="AL301" s="113"/>
      <c r="AM301" s="113"/>
      <c r="AN301" s="113"/>
      <c r="AO301" s="113"/>
      <c r="AP301" s="113"/>
      <c r="AQ301" s="113"/>
      <c r="AR301" s="176"/>
      <c r="AS301" s="113"/>
      <c r="AT301" s="113"/>
      <c r="AU301" s="113"/>
      <c r="AV301" s="113"/>
      <c r="AW301" s="113"/>
      <c r="AX301" s="113"/>
      <c r="AY301" s="113"/>
      <c r="AZ301" s="113"/>
      <c r="BA301" s="113"/>
      <c r="BB301" s="113"/>
      <c r="BC301" s="113"/>
      <c r="BD301" s="113"/>
      <c r="BE301" s="113"/>
      <c r="BF301" s="113"/>
      <c r="BG301" s="113"/>
      <c r="BH301" s="113"/>
      <c r="BI301" s="113"/>
      <c r="BJ301" s="113"/>
      <c r="BK301" s="113"/>
      <c r="BL301" s="113"/>
      <c r="BM301" s="113"/>
      <c r="BN301" s="113"/>
      <c r="BO301" s="113"/>
      <c r="BP301" s="113"/>
      <c r="BQ301" s="113"/>
      <c r="BR301" s="113"/>
      <c r="BS301" s="113"/>
      <c r="BT301" s="113"/>
      <c r="BU301" s="113"/>
      <c r="BV301" s="113"/>
      <c r="BW301" s="113"/>
      <c r="BX301" s="113"/>
      <c r="BY301" s="94"/>
      <c r="CA301" s="254"/>
      <c r="CB301" s="254"/>
      <c r="CC301" s="254"/>
      <c r="CF301" s="94"/>
      <c r="CG301" s="94"/>
      <c r="CH301" s="94"/>
    </row>
    <row r="302" spans="1:86" s="93" customFormat="1" ht="15" customHeight="1" x14ac:dyDescent="0.25">
      <c r="A302" s="94"/>
      <c r="B302" s="94"/>
      <c r="D302" s="170"/>
      <c r="F302" s="115"/>
      <c r="G302" s="115"/>
      <c r="H302" s="115"/>
      <c r="I302" s="115"/>
      <c r="J302" s="104"/>
      <c r="K302" s="115"/>
      <c r="L302" s="171"/>
      <c r="M302" s="171"/>
      <c r="N302" s="171"/>
      <c r="O302" s="171"/>
      <c r="P302" s="171"/>
      <c r="Q302" s="171"/>
      <c r="R302" s="171"/>
      <c r="S302" s="171"/>
      <c r="T302" s="171"/>
      <c r="U302" s="171"/>
      <c r="V302" s="171"/>
      <c r="W302" s="171"/>
      <c r="X302" s="171"/>
      <c r="Y302" s="136"/>
      <c r="Z302" s="136"/>
      <c r="AA302" s="136"/>
      <c r="AB302" s="136"/>
      <c r="AC302" s="113"/>
      <c r="AD302" s="113"/>
      <c r="AE302" s="113"/>
      <c r="AF302" s="113"/>
      <c r="AG302" s="113"/>
      <c r="AH302" s="113"/>
      <c r="AI302" s="113"/>
      <c r="AJ302" s="113"/>
      <c r="AK302" s="113"/>
      <c r="AL302" s="113"/>
      <c r="AM302" s="113"/>
      <c r="AN302" s="113"/>
      <c r="AO302" s="113"/>
      <c r="AP302" s="113"/>
      <c r="AQ302" s="113"/>
      <c r="AR302" s="176"/>
      <c r="AS302" s="113"/>
      <c r="AT302" s="113"/>
      <c r="AU302" s="113"/>
      <c r="AV302" s="113"/>
      <c r="AW302" s="113"/>
      <c r="AX302" s="113"/>
      <c r="AY302" s="113"/>
      <c r="AZ302" s="113"/>
      <c r="BA302" s="113"/>
      <c r="BB302" s="113"/>
      <c r="BC302" s="113"/>
      <c r="BD302" s="113"/>
      <c r="BE302" s="113"/>
      <c r="BF302" s="113"/>
      <c r="BG302" s="113"/>
      <c r="BH302" s="113"/>
      <c r="BI302" s="113"/>
      <c r="BJ302" s="113"/>
      <c r="BK302" s="113"/>
      <c r="BL302" s="113"/>
      <c r="BM302" s="113"/>
      <c r="BN302" s="113"/>
      <c r="BO302" s="113"/>
      <c r="BP302" s="113"/>
      <c r="BQ302" s="113"/>
      <c r="BR302" s="113"/>
      <c r="BS302" s="113"/>
      <c r="BT302" s="113"/>
      <c r="BU302" s="113"/>
      <c r="BV302" s="113"/>
      <c r="BW302" s="113"/>
      <c r="BX302" s="113"/>
      <c r="BY302" s="94"/>
      <c r="CA302" s="254"/>
      <c r="CB302" s="254"/>
      <c r="CC302" s="254"/>
      <c r="CF302" s="94"/>
      <c r="CG302" s="94"/>
      <c r="CH302" s="94"/>
    </row>
    <row r="303" spans="1:86" s="93" customFormat="1" ht="15" customHeight="1" x14ac:dyDescent="0.25">
      <c r="A303" s="94"/>
      <c r="B303" s="94"/>
      <c r="D303" s="170"/>
      <c r="F303" s="115"/>
      <c r="G303" s="115"/>
      <c r="H303" s="115"/>
      <c r="I303" s="115"/>
      <c r="J303" s="104"/>
      <c r="K303" s="115"/>
      <c r="L303" s="171"/>
      <c r="M303" s="171"/>
      <c r="N303" s="171"/>
      <c r="O303" s="171"/>
      <c r="P303" s="171"/>
      <c r="Q303" s="171"/>
      <c r="R303" s="171"/>
      <c r="S303" s="171"/>
      <c r="T303" s="171"/>
      <c r="U303" s="171"/>
      <c r="V303" s="171"/>
      <c r="W303" s="171"/>
      <c r="X303" s="171"/>
      <c r="Y303" s="136"/>
      <c r="Z303" s="136"/>
      <c r="AA303" s="136"/>
      <c r="AB303" s="136"/>
      <c r="AC303" s="113"/>
      <c r="AD303" s="113"/>
      <c r="AE303" s="113"/>
      <c r="AF303" s="113"/>
      <c r="AG303" s="113"/>
      <c r="AH303" s="113"/>
      <c r="AI303" s="113"/>
      <c r="AJ303" s="113"/>
      <c r="AK303" s="113"/>
      <c r="AL303" s="113"/>
      <c r="AM303" s="113"/>
      <c r="AN303" s="113"/>
      <c r="AO303" s="113"/>
      <c r="AP303" s="113"/>
      <c r="AQ303" s="113"/>
      <c r="AR303" s="176"/>
      <c r="AS303" s="113"/>
      <c r="AT303" s="113"/>
      <c r="AU303" s="113"/>
      <c r="AV303" s="113"/>
      <c r="AW303" s="113"/>
      <c r="AX303" s="113"/>
      <c r="AY303" s="113"/>
      <c r="AZ303" s="113"/>
      <c r="BA303" s="113"/>
      <c r="BB303" s="113"/>
      <c r="BC303" s="113"/>
      <c r="BD303" s="113"/>
      <c r="BE303" s="113"/>
      <c r="BF303" s="113"/>
      <c r="BG303" s="113"/>
      <c r="BH303" s="113"/>
      <c r="BI303" s="113"/>
      <c r="BJ303" s="113"/>
      <c r="BK303" s="113"/>
      <c r="BL303" s="113"/>
      <c r="BM303" s="113"/>
      <c r="BN303" s="113"/>
      <c r="BO303" s="113"/>
      <c r="BP303" s="113"/>
      <c r="BQ303" s="113"/>
      <c r="BR303" s="113"/>
      <c r="BS303" s="113"/>
      <c r="BT303" s="113"/>
      <c r="BU303" s="113"/>
      <c r="BV303" s="113"/>
      <c r="BW303" s="113"/>
      <c r="BX303" s="113"/>
      <c r="BY303" s="94"/>
      <c r="CA303" s="254"/>
      <c r="CB303" s="254"/>
      <c r="CC303" s="254"/>
      <c r="CF303" s="94"/>
      <c r="CG303" s="94"/>
      <c r="CH303" s="94"/>
    </row>
    <row r="304" spans="1:86" s="93" customFormat="1" ht="15" customHeight="1" x14ac:dyDescent="0.25">
      <c r="A304" s="94"/>
      <c r="B304" s="94"/>
      <c r="D304" s="170"/>
      <c r="F304" s="115"/>
      <c r="G304" s="115"/>
      <c r="H304" s="115"/>
      <c r="I304" s="115"/>
      <c r="J304" s="104"/>
      <c r="K304" s="115"/>
      <c r="L304" s="171"/>
      <c r="M304" s="171"/>
      <c r="N304" s="171"/>
      <c r="O304" s="171"/>
      <c r="P304" s="171"/>
      <c r="Q304" s="171"/>
      <c r="R304" s="171"/>
      <c r="S304" s="171"/>
      <c r="T304" s="171"/>
      <c r="U304" s="171"/>
      <c r="V304" s="171"/>
      <c r="W304" s="171"/>
      <c r="X304" s="171"/>
      <c r="Y304" s="136"/>
      <c r="Z304" s="136"/>
      <c r="AA304" s="136"/>
      <c r="AB304" s="136"/>
      <c r="AC304" s="113"/>
      <c r="AD304" s="113"/>
      <c r="AE304" s="113"/>
      <c r="AF304" s="113"/>
      <c r="AG304" s="113"/>
      <c r="AH304" s="113"/>
      <c r="AI304" s="113"/>
      <c r="AJ304" s="113"/>
      <c r="AK304" s="113"/>
      <c r="AL304" s="113"/>
      <c r="AM304" s="113"/>
      <c r="AN304" s="113"/>
      <c r="AO304" s="113"/>
      <c r="AP304" s="113"/>
      <c r="AQ304" s="113"/>
      <c r="AR304" s="176"/>
      <c r="AS304" s="113"/>
      <c r="AT304" s="113"/>
      <c r="AU304" s="113"/>
      <c r="AV304" s="113"/>
      <c r="AW304" s="113"/>
      <c r="AX304" s="113"/>
      <c r="AY304" s="113"/>
      <c r="AZ304" s="113"/>
      <c r="BA304" s="113"/>
      <c r="BB304" s="113"/>
      <c r="BC304" s="113"/>
      <c r="BD304" s="113"/>
      <c r="BE304" s="113"/>
      <c r="BF304" s="113"/>
      <c r="BG304" s="113"/>
      <c r="BH304" s="113"/>
      <c r="BI304" s="113"/>
      <c r="BJ304" s="113"/>
      <c r="BK304" s="113"/>
      <c r="BL304" s="113"/>
      <c r="BM304" s="113"/>
      <c r="BN304" s="113"/>
      <c r="BO304" s="113"/>
      <c r="BP304" s="113"/>
      <c r="BQ304" s="113"/>
      <c r="BR304" s="113"/>
      <c r="BS304" s="113"/>
      <c r="BT304" s="113"/>
      <c r="BU304" s="113"/>
      <c r="BV304" s="113"/>
      <c r="BW304" s="113"/>
      <c r="BX304" s="113"/>
      <c r="BY304" s="94"/>
      <c r="CA304" s="254"/>
      <c r="CB304" s="254"/>
      <c r="CC304" s="254"/>
      <c r="CF304" s="94"/>
      <c r="CG304" s="94"/>
      <c r="CH304" s="94"/>
    </row>
    <row r="305" spans="1:86" s="93" customFormat="1" ht="15" customHeight="1" x14ac:dyDescent="0.25">
      <c r="A305" s="94"/>
      <c r="B305" s="94"/>
      <c r="D305" s="170"/>
      <c r="F305" s="115"/>
      <c r="G305" s="115"/>
      <c r="H305" s="115"/>
      <c r="I305" s="115"/>
      <c r="J305" s="104"/>
      <c r="K305" s="115"/>
      <c r="L305" s="171"/>
      <c r="M305" s="171"/>
      <c r="N305" s="171"/>
      <c r="O305" s="171"/>
      <c r="P305" s="171"/>
      <c r="Q305" s="171"/>
      <c r="R305" s="171"/>
      <c r="S305" s="171"/>
      <c r="T305" s="171"/>
      <c r="U305" s="171"/>
      <c r="V305" s="171"/>
      <c r="W305" s="171"/>
      <c r="X305" s="171"/>
      <c r="Y305" s="136"/>
      <c r="Z305" s="136"/>
      <c r="AA305" s="136"/>
      <c r="AB305" s="136"/>
      <c r="AC305" s="113"/>
      <c r="AD305" s="113"/>
      <c r="AE305" s="113"/>
      <c r="AF305" s="113"/>
      <c r="AG305" s="113"/>
      <c r="AH305" s="113"/>
      <c r="AI305" s="113"/>
      <c r="AJ305" s="113"/>
      <c r="AK305" s="113"/>
      <c r="AL305" s="113"/>
      <c r="AM305" s="113"/>
      <c r="AN305" s="113"/>
      <c r="AO305" s="113"/>
      <c r="AP305" s="113"/>
      <c r="AQ305" s="113"/>
      <c r="AR305" s="176"/>
      <c r="AS305" s="113"/>
      <c r="AT305" s="113"/>
      <c r="AU305" s="113"/>
      <c r="AV305" s="113"/>
      <c r="AW305" s="113"/>
      <c r="AX305" s="113"/>
      <c r="AY305" s="113"/>
      <c r="AZ305" s="113"/>
      <c r="BA305" s="113"/>
      <c r="BB305" s="113"/>
      <c r="BC305" s="113"/>
      <c r="BD305" s="113"/>
      <c r="BE305" s="113"/>
      <c r="BF305" s="113"/>
      <c r="BG305" s="113"/>
      <c r="BH305" s="113"/>
      <c r="BI305" s="113"/>
      <c r="BJ305" s="113"/>
      <c r="BK305" s="113"/>
      <c r="BL305" s="113"/>
      <c r="BM305" s="113"/>
      <c r="BN305" s="113"/>
      <c r="BO305" s="113"/>
      <c r="BP305" s="113"/>
      <c r="BQ305" s="113"/>
      <c r="BR305" s="113"/>
      <c r="BS305" s="113"/>
      <c r="BT305" s="113"/>
      <c r="BU305" s="113"/>
      <c r="BV305" s="113"/>
      <c r="BW305" s="113"/>
      <c r="BX305" s="113"/>
      <c r="BY305" s="94"/>
      <c r="CA305" s="254"/>
      <c r="CB305" s="254"/>
      <c r="CC305" s="254"/>
      <c r="CF305" s="94"/>
      <c r="CG305" s="94"/>
      <c r="CH305" s="94"/>
    </row>
    <row r="306" spans="1:86" s="93" customFormat="1" ht="15" customHeight="1" x14ac:dyDescent="0.25">
      <c r="A306" s="94"/>
      <c r="B306" s="94"/>
      <c r="D306" s="170"/>
      <c r="F306" s="115"/>
      <c r="G306" s="115"/>
      <c r="H306" s="115"/>
      <c r="I306" s="115"/>
      <c r="J306" s="104"/>
      <c r="K306" s="115"/>
      <c r="L306" s="171"/>
      <c r="M306" s="171"/>
      <c r="N306" s="171"/>
      <c r="O306" s="171"/>
      <c r="P306" s="171"/>
      <c r="Q306" s="171"/>
      <c r="R306" s="171"/>
      <c r="S306" s="171"/>
      <c r="T306" s="171"/>
      <c r="U306" s="171"/>
      <c r="V306" s="171"/>
      <c r="W306" s="171"/>
      <c r="X306" s="171"/>
      <c r="Y306" s="136"/>
      <c r="Z306" s="136"/>
      <c r="AA306" s="136"/>
      <c r="AB306" s="136"/>
      <c r="AC306" s="113"/>
      <c r="AD306" s="113"/>
      <c r="AE306" s="113"/>
      <c r="AF306" s="113"/>
      <c r="AG306" s="113"/>
      <c r="AH306" s="113"/>
      <c r="AI306" s="113"/>
      <c r="AJ306" s="113"/>
      <c r="AK306" s="113"/>
      <c r="AL306" s="113"/>
      <c r="AM306" s="113"/>
      <c r="AN306" s="113"/>
      <c r="AO306" s="113"/>
      <c r="AP306" s="113"/>
      <c r="AQ306" s="113"/>
      <c r="AR306" s="176"/>
      <c r="AS306" s="113"/>
      <c r="AT306" s="113"/>
      <c r="AU306" s="113"/>
      <c r="AV306" s="113"/>
      <c r="AW306" s="113"/>
      <c r="AX306" s="113"/>
      <c r="AY306" s="113"/>
      <c r="AZ306" s="113"/>
      <c r="BA306" s="113"/>
      <c r="BB306" s="113"/>
      <c r="BC306" s="113"/>
      <c r="BD306" s="113"/>
      <c r="BE306" s="113"/>
      <c r="BF306" s="113"/>
      <c r="BG306" s="113"/>
      <c r="BH306" s="113"/>
      <c r="BI306" s="113"/>
      <c r="BJ306" s="113"/>
      <c r="BK306" s="113"/>
      <c r="BL306" s="113"/>
      <c r="BM306" s="113"/>
      <c r="BN306" s="113"/>
      <c r="BO306" s="113"/>
      <c r="BP306" s="113"/>
      <c r="BQ306" s="113"/>
      <c r="BR306" s="113"/>
      <c r="BS306" s="113"/>
      <c r="BT306" s="113"/>
      <c r="BU306" s="113"/>
      <c r="BV306" s="113"/>
      <c r="BW306" s="113"/>
      <c r="BX306" s="113"/>
      <c r="BY306" s="94"/>
      <c r="CA306" s="254"/>
      <c r="CB306" s="254"/>
      <c r="CC306" s="254"/>
      <c r="CF306" s="94"/>
      <c r="CG306" s="94"/>
      <c r="CH306" s="94"/>
    </row>
    <row r="307" spans="1:86" s="93" customFormat="1" ht="15" customHeight="1" x14ac:dyDescent="0.25">
      <c r="A307" s="94"/>
      <c r="B307" s="94"/>
      <c r="D307" s="170"/>
      <c r="F307" s="115"/>
      <c r="G307" s="115"/>
      <c r="H307" s="115"/>
      <c r="I307" s="115"/>
      <c r="J307" s="104"/>
      <c r="K307" s="115"/>
      <c r="L307" s="171"/>
      <c r="M307" s="171"/>
      <c r="N307" s="171"/>
      <c r="O307" s="171"/>
      <c r="P307" s="171"/>
      <c r="Q307" s="171"/>
      <c r="R307" s="171"/>
      <c r="S307" s="171"/>
      <c r="T307" s="171"/>
      <c r="U307" s="171"/>
      <c r="V307" s="171"/>
      <c r="W307" s="171"/>
      <c r="X307" s="171"/>
      <c r="Y307" s="136"/>
      <c r="Z307" s="136"/>
      <c r="AA307" s="136"/>
      <c r="AB307" s="136"/>
      <c r="AC307" s="113"/>
      <c r="AD307" s="113"/>
      <c r="AE307" s="113"/>
      <c r="AF307" s="113"/>
      <c r="AG307" s="113"/>
      <c r="AH307" s="113"/>
      <c r="AI307" s="113"/>
      <c r="AJ307" s="113"/>
      <c r="AK307" s="113"/>
      <c r="AL307" s="113"/>
      <c r="AM307" s="113"/>
      <c r="AN307" s="113"/>
      <c r="AO307" s="113"/>
      <c r="AP307" s="113"/>
      <c r="AQ307" s="113"/>
      <c r="AR307" s="176"/>
      <c r="AS307" s="113"/>
      <c r="AT307" s="113"/>
      <c r="AU307" s="113"/>
      <c r="AV307" s="113"/>
      <c r="AW307" s="113"/>
      <c r="AX307" s="113"/>
      <c r="AY307" s="113"/>
      <c r="AZ307" s="113"/>
      <c r="BA307" s="113"/>
      <c r="BB307" s="113"/>
      <c r="BC307" s="113"/>
      <c r="BD307" s="113"/>
      <c r="BE307" s="113"/>
      <c r="BF307" s="113"/>
      <c r="BG307" s="113"/>
      <c r="BH307" s="113"/>
      <c r="BI307" s="113"/>
      <c r="BJ307" s="113"/>
      <c r="BK307" s="113"/>
      <c r="BL307" s="113"/>
      <c r="BM307" s="113"/>
      <c r="BN307" s="113"/>
      <c r="BO307" s="113"/>
      <c r="BP307" s="113"/>
      <c r="BQ307" s="113"/>
      <c r="BR307" s="113"/>
      <c r="BS307" s="113"/>
      <c r="BT307" s="113"/>
      <c r="BU307" s="113"/>
      <c r="BV307" s="113"/>
      <c r="BW307" s="113"/>
      <c r="BX307" s="113"/>
      <c r="BY307" s="94"/>
      <c r="CA307" s="254"/>
      <c r="CB307" s="254"/>
      <c r="CC307" s="254"/>
      <c r="CF307" s="94"/>
      <c r="CG307" s="94"/>
      <c r="CH307" s="94"/>
    </row>
    <row r="308" spans="1:86" s="93" customFormat="1" ht="15" customHeight="1" x14ac:dyDescent="0.25">
      <c r="A308" s="94"/>
      <c r="B308" s="94"/>
      <c r="D308" s="170"/>
      <c r="F308" s="115"/>
      <c r="G308" s="115"/>
      <c r="H308" s="115"/>
      <c r="I308" s="115"/>
      <c r="J308" s="104"/>
      <c r="K308" s="115"/>
      <c r="L308" s="171"/>
      <c r="M308" s="171"/>
      <c r="N308" s="171"/>
      <c r="O308" s="171"/>
      <c r="P308" s="171"/>
      <c r="Q308" s="171"/>
      <c r="R308" s="171"/>
      <c r="S308" s="171"/>
      <c r="T308" s="171"/>
      <c r="U308" s="171"/>
      <c r="V308" s="171"/>
      <c r="W308" s="171"/>
      <c r="X308" s="171"/>
      <c r="Y308" s="136"/>
      <c r="Z308" s="136"/>
      <c r="AA308" s="136"/>
      <c r="AB308" s="136"/>
      <c r="AC308" s="113"/>
      <c r="AD308" s="113"/>
      <c r="AE308" s="113"/>
      <c r="AF308" s="113"/>
      <c r="AG308" s="113"/>
      <c r="AH308" s="113"/>
      <c r="AI308" s="113"/>
      <c r="AJ308" s="113"/>
      <c r="AK308" s="113"/>
      <c r="AL308" s="113"/>
      <c r="AM308" s="113"/>
      <c r="AN308" s="113"/>
      <c r="AO308" s="113"/>
      <c r="AP308" s="113"/>
      <c r="AQ308" s="113"/>
      <c r="AR308" s="176"/>
      <c r="AS308" s="113"/>
      <c r="AT308" s="113"/>
      <c r="AU308" s="113"/>
      <c r="AV308" s="113"/>
      <c r="AW308" s="113"/>
      <c r="AX308" s="113"/>
      <c r="AY308" s="113"/>
      <c r="AZ308" s="113"/>
      <c r="BA308" s="113"/>
      <c r="BB308" s="113"/>
      <c r="BC308" s="113"/>
      <c r="BD308" s="113"/>
      <c r="BE308" s="113"/>
      <c r="BF308" s="113"/>
      <c r="BG308" s="113"/>
      <c r="BH308" s="113"/>
      <c r="BI308" s="113"/>
      <c r="BJ308" s="113"/>
      <c r="BK308" s="113"/>
      <c r="BL308" s="113"/>
      <c r="BM308" s="113"/>
      <c r="BN308" s="113"/>
      <c r="BO308" s="113"/>
      <c r="BP308" s="113"/>
      <c r="BQ308" s="113"/>
      <c r="BR308" s="113"/>
      <c r="BS308" s="113"/>
      <c r="BT308" s="113"/>
      <c r="BU308" s="113"/>
      <c r="BV308" s="113"/>
      <c r="BW308" s="113"/>
      <c r="BX308" s="113"/>
      <c r="BY308" s="94"/>
      <c r="CA308" s="254"/>
      <c r="CB308" s="254"/>
      <c r="CC308" s="254"/>
      <c r="CF308" s="94"/>
      <c r="CG308" s="94"/>
      <c r="CH308" s="94"/>
    </row>
    <row r="309" spans="1:86" s="93" customFormat="1" ht="15" customHeight="1" x14ac:dyDescent="0.25">
      <c r="A309" s="94"/>
      <c r="B309" s="94"/>
      <c r="D309" s="170"/>
      <c r="F309" s="115"/>
      <c r="G309" s="115"/>
      <c r="H309" s="115"/>
      <c r="I309" s="115"/>
      <c r="J309" s="104"/>
      <c r="K309" s="115"/>
      <c r="L309" s="171"/>
      <c r="M309" s="171"/>
      <c r="N309" s="171"/>
      <c r="O309" s="171"/>
      <c r="P309" s="171"/>
      <c r="Q309" s="171"/>
      <c r="R309" s="171"/>
      <c r="S309" s="171"/>
      <c r="T309" s="171"/>
      <c r="U309" s="171"/>
      <c r="V309" s="171"/>
      <c r="W309" s="171"/>
      <c r="X309" s="171"/>
      <c r="Y309" s="136"/>
      <c r="Z309" s="136"/>
      <c r="AA309" s="136"/>
      <c r="AB309" s="136"/>
      <c r="AC309" s="113"/>
      <c r="AD309" s="113"/>
      <c r="AE309" s="113"/>
      <c r="AF309" s="113"/>
      <c r="AG309" s="113"/>
      <c r="AH309" s="113"/>
      <c r="AI309" s="113"/>
      <c r="AJ309" s="113"/>
      <c r="AK309" s="113"/>
      <c r="AL309" s="113"/>
      <c r="AM309" s="113"/>
      <c r="AN309" s="113"/>
      <c r="AO309" s="113"/>
      <c r="AP309" s="113"/>
      <c r="AQ309" s="113"/>
      <c r="AR309" s="176"/>
      <c r="AS309" s="113"/>
      <c r="AT309" s="113"/>
      <c r="AU309" s="113"/>
      <c r="AV309" s="113"/>
      <c r="AW309" s="113"/>
      <c r="AX309" s="113"/>
      <c r="AY309" s="113"/>
      <c r="AZ309" s="113"/>
      <c r="BA309" s="113"/>
      <c r="BB309" s="113"/>
      <c r="BC309" s="113"/>
      <c r="BD309" s="113"/>
      <c r="BE309" s="113"/>
      <c r="BF309" s="113"/>
      <c r="BG309" s="113"/>
      <c r="BH309" s="113"/>
      <c r="BI309" s="113"/>
      <c r="BJ309" s="113"/>
      <c r="BK309" s="113"/>
      <c r="BL309" s="113"/>
      <c r="BM309" s="113"/>
      <c r="BN309" s="113"/>
      <c r="BO309" s="113"/>
      <c r="BP309" s="113"/>
      <c r="BQ309" s="113"/>
      <c r="BR309" s="113"/>
      <c r="BS309" s="113"/>
      <c r="BT309" s="113"/>
      <c r="BU309" s="113"/>
      <c r="BV309" s="113"/>
      <c r="BW309" s="113"/>
      <c r="BX309" s="113"/>
      <c r="BY309" s="94"/>
      <c r="CA309" s="254"/>
      <c r="CB309" s="254"/>
      <c r="CC309" s="254"/>
      <c r="CF309" s="94"/>
      <c r="CG309" s="94"/>
      <c r="CH309" s="94"/>
    </row>
    <row r="310" spans="1:86" s="93" customFormat="1" ht="15" customHeight="1" x14ac:dyDescent="0.25">
      <c r="A310" s="94"/>
      <c r="B310" s="94"/>
      <c r="D310" s="170"/>
      <c r="F310" s="115"/>
      <c r="G310" s="115"/>
      <c r="H310" s="115"/>
      <c r="I310" s="115"/>
      <c r="J310" s="104"/>
      <c r="K310" s="115"/>
      <c r="L310" s="171"/>
      <c r="M310" s="171"/>
      <c r="N310" s="171"/>
      <c r="O310" s="171"/>
      <c r="P310" s="171"/>
      <c r="Q310" s="171"/>
      <c r="R310" s="171"/>
      <c r="S310" s="171"/>
      <c r="T310" s="171"/>
      <c r="U310" s="171"/>
      <c r="V310" s="171"/>
      <c r="W310" s="171"/>
      <c r="X310" s="171"/>
      <c r="Y310" s="136"/>
      <c r="Z310" s="136"/>
      <c r="AA310" s="136"/>
      <c r="AB310" s="136"/>
      <c r="AC310" s="113"/>
      <c r="AD310" s="113"/>
      <c r="AE310" s="113"/>
      <c r="AF310" s="113"/>
      <c r="AG310" s="113"/>
      <c r="AH310" s="113"/>
      <c r="AI310" s="113"/>
      <c r="AJ310" s="113"/>
      <c r="AK310" s="113"/>
      <c r="AL310" s="113"/>
      <c r="AM310" s="113"/>
      <c r="AN310" s="113"/>
      <c r="AO310" s="113"/>
      <c r="AP310" s="113"/>
      <c r="AQ310" s="113"/>
      <c r="AR310" s="176"/>
      <c r="AS310" s="113"/>
      <c r="AT310" s="113"/>
      <c r="AU310" s="113"/>
      <c r="AV310" s="113"/>
      <c r="AW310" s="113"/>
      <c r="AX310" s="113"/>
      <c r="AY310" s="113"/>
      <c r="AZ310" s="113"/>
      <c r="BA310" s="113"/>
      <c r="BB310" s="113"/>
      <c r="BC310" s="113"/>
      <c r="BD310" s="113"/>
      <c r="BE310" s="113"/>
      <c r="BF310" s="113"/>
      <c r="BG310" s="113"/>
      <c r="BH310" s="113"/>
      <c r="BI310" s="113"/>
      <c r="BJ310" s="113"/>
      <c r="BK310" s="113"/>
      <c r="BL310" s="113"/>
      <c r="BM310" s="113"/>
      <c r="BN310" s="113"/>
      <c r="BO310" s="113"/>
      <c r="BP310" s="113"/>
      <c r="BQ310" s="113"/>
      <c r="BR310" s="113"/>
      <c r="BS310" s="113"/>
      <c r="BT310" s="113"/>
      <c r="BU310" s="113"/>
      <c r="BV310" s="113"/>
      <c r="BW310" s="113"/>
      <c r="BX310" s="113"/>
      <c r="BY310" s="94"/>
      <c r="CA310" s="254"/>
      <c r="CB310" s="254"/>
      <c r="CC310" s="254"/>
      <c r="CF310" s="94"/>
      <c r="CG310" s="94"/>
      <c r="CH310" s="94"/>
    </row>
    <row r="311" spans="1:86" s="93" customFormat="1" ht="15" customHeight="1" x14ac:dyDescent="0.25">
      <c r="A311" s="94"/>
      <c r="B311" s="94"/>
      <c r="D311" s="170"/>
      <c r="F311" s="115"/>
      <c r="G311" s="115"/>
      <c r="H311" s="115"/>
      <c r="I311" s="115"/>
      <c r="J311" s="104"/>
      <c r="K311" s="115"/>
      <c r="L311" s="171"/>
      <c r="M311" s="171"/>
      <c r="N311" s="171"/>
      <c r="O311" s="171"/>
      <c r="P311" s="171"/>
      <c r="Q311" s="171"/>
      <c r="R311" s="171"/>
      <c r="S311" s="171"/>
      <c r="T311" s="171"/>
      <c r="U311" s="171"/>
      <c r="V311" s="171"/>
      <c r="W311" s="171"/>
      <c r="X311" s="171"/>
      <c r="Y311" s="136"/>
      <c r="Z311" s="136"/>
      <c r="AA311" s="136"/>
      <c r="AB311" s="136"/>
      <c r="AC311" s="113"/>
      <c r="AD311" s="113"/>
      <c r="AE311" s="113"/>
      <c r="AF311" s="113"/>
      <c r="AG311" s="113"/>
      <c r="AH311" s="113"/>
      <c r="AI311" s="113"/>
      <c r="AJ311" s="113"/>
      <c r="AK311" s="113"/>
      <c r="AL311" s="113"/>
      <c r="AM311" s="113"/>
      <c r="AN311" s="113"/>
      <c r="AO311" s="113"/>
      <c r="AP311" s="113"/>
      <c r="AQ311" s="113"/>
      <c r="AR311" s="176"/>
      <c r="AS311" s="113"/>
      <c r="AT311" s="113"/>
      <c r="AU311" s="113"/>
      <c r="AV311" s="113"/>
      <c r="AW311" s="113"/>
      <c r="AX311" s="113"/>
      <c r="AY311" s="113"/>
      <c r="AZ311" s="113"/>
      <c r="BA311" s="113"/>
      <c r="BB311" s="113"/>
      <c r="BC311" s="113"/>
      <c r="BD311" s="113"/>
      <c r="BE311" s="113"/>
      <c r="BF311" s="113"/>
      <c r="BG311" s="113"/>
      <c r="BH311" s="113"/>
      <c r="BI311" s="113"/>
      <c r="BJ311" s="113"/>
      <c r="BK311" s="113"/>
      <c r="BL311" s="113"/>
      <c r="BM311" s="113"/>
      <c r="BN311" s="113"/>
      <c r="BO311" s="113"/>
      <c r="BP311" s="113"/>
      <c r="BQ311" s="113"/>
      <c r="BR311" s="113"/>
      <c r="BS311" s="113"/>
      <c r="BT311" s="113"/>
      <c r="BU311" s="113"/>
      <c r="BV311" s="113"/>
      <c r="BW311" s="113"/>
      <c r="BX311" s="113"/>
      <c r="BY311" s="94"/>
      <c r="CA311" s="254"/>
      <c r="CB311" s="254"/>
      <c r="CC311" s="254"/>
      <c r="CF311" s="94"/>
      <c r="CG311" s="94"/>
      <c r="CH311" s="94"/>
    </row>
    <row r="312" spans="1:86" s="93" customFormat="1" ht="15" customHeight="1" x14ac:dyDescent="0.25">
      <c r="A312" s="94"/>
      <c r="B312" s="94"/>
      <c r="D312" s="170"/>
      <c r="F312" s="115"/>
      <c r="G312" s="115"/>
      <c r="H312" s="115"/>
      <c r="I312" s="115"/>
      <c r="J312" s="104"/>
      <c r="K312" s="115"/>
      <c r="L312" s="171"/>
      <c r="M312" s="171"/>
      <c r="N312" s="171"/>
      <c r="O312" s="171"/>
      <c r="P312" s="171"/>
      <c r="Q312" s="171"/>
      <c r="R312" s="171"/>
      <c r="S312" s="171"/>
      <c r="T312" s="171"/>
      <c r="U312" s="171"/>
      <c r="V312" s="171"/>
      <c r="W312" s="171"/>
      <c r="X312" s="171"/>
      <c r="Y312" s="136"/>
      <c r="Z312" s="136"/>
      <c r="AA312" s="136"/>
      <c r="AB312" s="136"/>
      <c r="AC312" s="113"/>
      <c r="AD312" s="113"/>
      <c r="AE312" s="113"/>
      <c r="AF312" s="113"/>
      <c r="AG312" s="113"/>
      <c r="AH312" s="113"/>
      <c r="AI312" s="113"/>
      <c r="AJ312" s="113"/>
      <c r="AK312" s="113"/>
      <c r="AL312" s="113"/>
      <c r="AM312" s="113"/>
      <c r="AN312" s="113"/>
      <c r="AO312" s="113"/>
      <c r="AP312" s="113"/>
      <c r="AQ312" s="113"/>
      <c r="AR312" s="176"/>
      <c r="AS312" s="113"/>
      <c r="AT312" s="113"/>
      <c r="AU312" s="113"/>
      <c r="AV312" s="113"/>
      <c r="AW312" s="113"/>
      <c r="AX312" s="113"/>
      <c r="AY312" s="113"/>
      <c r="AZ312" s="113"/>
      <c r="BA312" s="113"/>
      <c r="BB312" s="113"/>
      <c r="BC312" s="113"/>
      <c r="BD312" s="113"/>
      <c r="BE312" s="113"/>
      <c r="BF312" s="113"/>
      <c r="BG312" s="113"/>
      <c r="BH312" s="113"/>
      <c r="BI312" s="113"/>
      <c r="BJ312" s="113"/>
      <c r="BK312" s="113"/>
      <c r="BL312" s="113"/>
      <c r="BM312" s="113"/>
      <c r="BN312" s="113"/>
      <c r="BO312" s="113"/>
      <c r="BP312" s="113"/>
      <c r="BQ312" s="113"/>
      <c r="BR312" s="113"/>
      <c r="BS312" s="113"/>
      <c r="BT312" s="113"/>
      <c r="BU312" s="113"/>
      <c r="BV312" s="113"/>
      <c r="BW312" s="113"/>
      <c r="BX312" s="113"/>
      <c r="BY312" s="94"/>
      <c r="CA312" s="254"/>
      <c r="CB312" s="254"/>
      <c r="CC312" s="254"/>
      <c r="CF312" s="94"/>
      <c r="CG312" s="94"/>
      <c r="CH312" s="94"/>
    </row>
    <row r="313" spans="1:86" s="93" customFormat="1" ht="15" customHeight="1" x14ac:dyDescent="0.25">
      <c r="A313" s="94"/>
      <c r="B313" s="94"/>
      <c r="D313" s="170"/>
      <c r="F313" s="115"/>
      <c r="G313" s="115"/>
      <c r="H313" s="115"/>
      <c r="I313" s="115"/>
      <c r="J313" s="104"/>
      <c r="K313" s="115"/>
      <c r="L313" s="171"/>
      <c r="M313" s="171"/>
      <c r="N313" s="171"/>
      <c r="O313" s="171"/>
      <c r="P313" s="171"/>
      <c r="Q313" s="171"/>
      <c r="R313" s="171"/>
      <c r="S313" s="171"/>
      <c r="T313" s="171"/>
      <c r="U313" s="171"/>
      <c r="V313" s="171"/>
      <c r="W313" s="171"/>
      <c r="X313" s="171"/>
      <c r="Y313" s="136"/>
      <c r="Z313" s="136"/>
      <c r="AA313" s="136"/>
      <c r="AB313" s="136"/>
      <c r="AC313" s="113"/>
      <c r="AD313" s="113"/>
      <c r="AE313" s="113"/>
      <c r="AF313" s="113"/>
      <c r="AG313" s="113"/>
      <c r="AH313" s="113"/>
      <c r="AI313" s="113"/>
      <c r="AJ313" s="113"/>
      <c r="AK313" s="113"/>
      <c r="AL313" s="113"/>
      <c r="AM313" s="113"/>
      <c r="AN313" s="113"/>
      <c r="AO313" s="113"/>
      <c r="AP313" s="113"/>
      <c r="AQ313" s="113"/>
      <c r="AR313" s="176"/>
      <c r="AS313" s="113"/>
      <c r="AT313" s="113"/>
      <c r="AU313" s="113"/>
      <c r="AV313" s="113"/>
      <c r="AW313" s="113"/>
      <c r="AX313" s="113"/>
      <c r="AY313" s="113"/>
      <c r="AZ313" s="113"/>
      <c r="BA313" s="113"/>
      <c r="BB313" s="113"/>
      <c r="BC313" s="113"/>
      <c r="BD313" s="113"/>
      <c r="BE313" s="113"/>
      <c r="BF313" s="113"/>
      <c r="BG313" s="113"/>
      <c r="BH313" s="113"/>
      <c r="BI313" s="113"/>
      <c r="BJ313" s="113"/>
      <c r="BK313" s="113"/>
      <c r="BL313" s="113"/>
      <c r="BM313" s="113"/>
      <c r="BN313" s="113"/>
      <c r="BO313" s="113"/>
      <c r="BP313" s="113"/>
      <c r="BQ313" s="113"/>
      <c r="BR313" s="113"/>
      <c r="BS313" s="113"/>
      <c r="BT313" s="113"/>
      <c r="BU313" s="113"/>
      <c r="BV313" s="113"/>
      <c r="BW313" s="113"/>
      <c r="BX313" s="113"/>
      <c r="BY313" s="94"/>
      <c r="CA313" s="254"/>
      <c r="CB313" s="254"/>
      <c r="CC313" s="254"/>
      <c r="CF313" s="94"/>
      <c r="CG313" s="94"/>
      <c r="CH313" s="94"/>
    </row>
    <row r="314" spans="1:86" s="93" customFormat="1" ht="15" customHeight="1" x14ac:dyDescent="0.25">
      <c r="A314" s="94"/>
      <c r="B314" s="94"/>
      <c r="D314" s="170"/>
      <c r="F314" s="115"/>
      <c r="G314" s="115"/>
      <c r="H314" s="115"/>
      <c r="I314" s="115"/>
      <c r="J314" s="104"/>
      <c r="K314" s="115"/>
      <c r="L314" s="171"/>
      <c r="M314" s="171"/>
      <c r="N314" s="171"/>
      <c r="O314" s="171"/>
      <c r="P314" s="171"/>
      <c r="Q314" s="171"/>
      <c r="R314" s="171"/>
      <c r="S314" s="171"/>
      <c r="T314" s="171"/>
      <c r="U314" s="171"/>
      <c r="V314" s="171"/>
      <c r="W314" s="171"/>
      <c r="X314" s="171"/>
      <c r="Y314" s="136"/>
      <c r="Z314" s="136"/>
      <c r="AA314" s="136"/>
      <c r="AB314" s="136"/>
      <c r="AC314" s="113"/>
      <c r="AD314" s="113"/>
      <c r="AE314" s="113"/>
      <c r="AF314" s="113"/>
      <c r="AG314" s="113"/>
      <c r="AH314" s="113"/>
      <c r="AI314" s="113"/>
      <c r="AJ314" s="113"/>
      <c r="AK314" s="113"/>
      <c r="AL314" s="113"/>
      <c r="AM314" s="113"/>
      <c r="AN314" s="113"/>
      <c r="AO314" s="113"/>
      <c r="AP314" s="113"/>
      <c r="AQ314" s="113"/>
      <c r="AR314" s="176"/>
      <c r="AS314" s="113"/>
      <c r="AT314" s="113"/>
      <c r="AU314" s="113"/>
      <c r="AV314" s="113"/>
      <c r="AW314" s="113"/>
      <c r="AX314" s="113"/>
      <c r="AY314" s="113"/>
      <c r="AZ314" s="113"/>
      <c r="BA314" s="113"/>
      <c r="BB314" s="113"/>
      <c r="BC314" s="113"/>
      <c r="BD314" s="113"/>
      <c r="BE314" s="113"/>
      <c r="BF314" s="113"/>
      <c r="BG314" s="113"/>
      <c r="BH314" s="113"/>
      <c r="BI314" s="113"/>
      <c r="BJ314" s="113"/>
      <c r="BK314" s="113"/>
      <c r="BL314" s="113"/>
      <c r="BM314" s="113"/>
      <c r="BN314" s="113"/>
      <c r="BO314" s="113"/>
      <c r="BP314" s="113"/>
      <c r="BQ314" s="113"/>
      <c r="BR314" s="113"/>
      <c r="BS314" s="113"/>
      <c r="BT314" s="113"/>
      <c r="BU314" s="113"/>
      <c r="BV314" s="113"/>
      <c r="BW314" s="113"/>
      <c r="BX314" s="113"/>
      <c r="BY314" s="94"/>
      <c r="CA314" s="254"/>
      <c r="CB314" s="254"/>
      <c r="CC314" s="254"/>
      <c r="CF314" s="94"/>
      <c r="CG314" s="94"/>
      <c r="CH314" s="94"/>
    </row>
    <row r="315" spans="1:86" s="93" customFormat="1" ht="15" customHeight="1" x14ac:dyDescent="0.25">
      <c r="A315" s="94"/>
      <c r="B315" s="94"/>
      <c r="D315" s="170"/>
      <c r="F315" s="115"/>
      <c r="G315" s="115"/>
      <c r="H315" s="115"/>
      <c r="I315" s="115"/>
      <c r="J315" s="104"/>
      <c r="K315" s="115"/>
      <c r="L315" s="171"/>
      <c r="M315" s="171"/>
      <c r="N315" s="171"/>
      <c r="O315" s="171"/>
      <c r="P315" s="171"/>
      <c r="Q315" s="171"/>
      <c r="R315" s="171"/>
      <c r="S315" s="171"/>
      <c r="T315" s="171"/>
      <c r="U315" s="171"/>
      <c r="V315" s="171"/>
      <c r="W315" s="171"/>
      <c r="X315" s="171"/>
      <c r="Y315" s="136"/>
      <c r="Z315" s="136"/>
      <c r="AA315" s="136"/>
      <c r="AB315" s="136"/>
      <c r="AC315" s="113"/>
      <c r="AD315" s="113"/>
      <c r="AE315" s="113"/>
      <c r="AF315" s="113"/>
      <c r="AG315" s="113"/>
      <c r="AH315" s="113"/>
      <c r="AI315" s="113"/>
      <c r="AJ315" s="113"/>
      <c r="AK315" s="113"/>
      <c r="AL315" s="113"/>
      <c r="AM315" s="113"/>
      <c r="AN315" s="113"/>
      <c r="AO315" s="113"/>
      <c r="AP315" s="113"/>
      <c r="AQ315" s="113"/>
      <c r="AR315" s="176"/>
      <c r="AS315" s="113"/>
      <c r="AT315" s="113"/>
      <c r="AU315" s="113"/>
      <c r="AV315" s="113"/>
      <c r="AW315" s="113"/>
      <c r="AX315" s="113"/>
      <c r="AY315" s="113"/>
      <c r="AZ315" s="113"/>
      <c r="BA315" s="113"/>
      <c r="BB315" s="113"/>
      <c r="BC315" s="113"/>
      <c r="BD315" s="113"/>
      <c r="BE315" s="113"/>
      <c r="BF315" s="113"/>
      <c r="BG315" s="113"/>
      <c r="BH315" s="113"/>
      <c r="BI315" s="113"/>
      <c r="BJ315" s="113"/>
      <c r="BK315" s="113"/>
      <c r="BL315" s="113"/>
      <c r="BM315" s="113"/>
      <c r="BN315" s="113"/>
      <c r="BO315" s="113"/>
      <c r="BP315" s="113"/>
      <c r="BQ315" s="113"/>
      <c r="BR315" s="113"/>
      <c r="BS315" s="113"/>
      <c r="BT315" s="113"/>
      <c r="BU315" s="113"/>
      <c r="BV315" s="113"/>
      <c r="BW315" s="113"/>
      <c r="BX315" s="113"/>
      <c r="BY315" s="94"/>
      <c r="CA315" s="254"/>
      <c r="CB315" s="254"/>
      <c r="CC315" s="254"/>
      <c r="CF315" s="94"/>
      <c r="CG315" s="94"/>
      <c r="CH315" s="94"/>
    </row>
    <row r="316" spans="1:86" s="93" customFormat="1" ht="15" customHeight="1" x14ac:dyDescent="0.25">
      <c r="A316" s="94"/>
      <c r="B316" s="94"/>
      <c r="D316" s="170"/>
      <c r="F316" s="115"/>
      <c r="G316" s="115"/>
      <c r="H316" s="115"/>
      <c r="I316" s="115"/>
      <c r="J316" s="104"/>
      <c r="K316" s="115"/>
      <c r="L316" s="171"/>
      <c r="M316" s="171"/>
      <c r="N316" s="171"/>
      <c r="O316" s="171"/>
      <c r="P316" s="171"/>
      <c r="Q316" s="171"/>
      <c r="R316" s="171"/>
      <c r="S316" s="171"/>
      <c r="T316" s="171"/>
      <c r="U316" s="171"/>
      <c r="V316" s="171"/>
      <c r="W316" s="171"/>
      <c r="X316" s="171"/>
      <c r="Y316" s="136"/>
      <c r="Z316" s="136"/>
      <c r="AA316" s="136"/>
      <c r="AB316" s="136"/>
      <c r="AC316" s="113"/>
      <c r="AD316" s="113"/>
      <c r="AE316" s="113"/>
      <c r="AF316" s="113"/>
      <c r="AG316" s="113"/>
      <c r="AH316" s="113"/>
      <c r="AI316" s="113"/>
      <c r="AJ316" s="113"/>
      <c r="AK316" s="113"/>
      <c r="AL316" s="113"/>
      <c r="AM316" s="113"/>
      <c r="AN316" s="113"/>
      <c r="AO316" s="113"/>
      <c r="AP316" s="113"/>
      <c r="AQ316" s="113"/>
      <c r="AR316" s="176"/>
      <c r="AS316" s="113"/>
      <c r="AT316" s="113"/>
      <c r="AU316" s="113"/>
      <c r="AV316" s="113"/>
      <c r="AW316" s="113"/>
      <c r="AX316" s="113"/>
      <c r="AY316" s="113"/>
      <c r="AZ316" s="113"/>
      <c r="BA316" s="113"/>
      <c r="BB316" s="113"/>
      <c r="BC316" s="113"/>
      <c r="BD316" s="113"/>
      <c r="BE316" s="113"/>
      <c r="BF316" s="113"/>
      <c r="BG316" s="113"/>
      <c r="BH316" s="113"/>
      <c r="BI316" s="113"/>
      <c r="BJ316" s="113"/>
      <c r="BK316" s="113"/>
      <c r="BL316" s="113"/>
      <c r="BM316" s="113"/>
      <c r="BN316" s="113"/>
      <c r="BO316" s="113"/>
      <c r="BP316" s="113"/>
      <c r="BQ316" s="113"/>
      <c r="BR316" s="113"/>
      <c r="BS316" s="113"/>
      <c r="BT316" s="113"/>
      <c r="BU316" s="113"/>
      <c r="BV316" s="113"/>
      <c r="BW316" s="113"/>
      <c r="BX316" s="113"/>
      <c r="BY316" s="94"/>
      <c r="CA316" s="254"/>
      <c r="CB316" s="254"/>
      <c r="CC316" s="254"/>
      <c r="CF316" s="94"/>
      <c r="CG316" s="94"/>
      <c r="CH316" s="94"/>
    </row>
    <row r="317" spans="1:86" s="93" customFormat="1" ht="15" customHeight="1" x14ac:dyDescent="0.25">
      <c r="A317" s="94"/>
      <c r="B317" s="94"/>
      <c r="D317" s="170"/>
      <c r="F317" s="115"/>
      <c r="G317" s="115"/>
      <c r="H317" s="115"/>
      <c r="I317" s="115"/>
      <c r="J317" s="104"/>
      <c r="K317" s="115"/>
      <c r="L317" s="171"/>
      <c r="M317" s="171"/>
      <c r="N317" s="171"/>
      <c r="O317" s="171"/>
      <c r="P317" s="171"/>
      <c r="Q317" s="171"/>
      <c r="R317" s="171"/>
      <c r="S317" s="171"/>
      <c r="T317" s="171"/>
      <c r="U317" s="171"/>
      <c r="V317" s="171"/>
      <c r="W317" s="171"/>
      <c r="X317" s="171"/>
      <c r="Y317" s="136"/>
      <c r="Z317" s="136"/>
      <c r="AA317" s="136"/>
      <c r="AB317" s="136"/>
      <c r="AC317" s="113"/>
      <c r="AD317" s="113"/>
      <c r="AE317" s="113"/>
      <c r="AF317" s="113"/>
      <c r="AG317" s="113"/>
      <c r="AH317" s="113"/>
      <c r="AI317" s="113"/>
      <c r="AJ317" s="113"/>
      <c r="AK317" s="113"/>
      <c r="AL317" s="113"/>
      <c r="AM317" s="113"/>
      <c r="AN317" s="113"/>
      <c r="AO317" s="113"/>
      <c r="AP317" s="113"/>
      <c r="AQ317" s="113"/>
      <c r="AR317" s="176"/>
      <c r="AS317" s="113"/>
      <c r="AT317" s="113"/>
      <c r="AU317" s="113"/>
      <c r="AV317" s="113"/>
      <c r="AW317" s="113"/>
      <c r="AX317" s="113"/>
      <c r="AY317" s="113"/>
      <c r="AZ317" s="113"/>
      <c r="BA317" s="113"/>
      <c r="BB317" s="113"/>
      <c r="BC317" s="113"/>
      <c r="BD317" s="113"/>
      <c r="BE317" s="113"/>
      <c r="BF317" s="113"/>
      <c r="BG317" s="113"/>
      <c r="BH317" s="113"/>
      <c r="BI317" s="113"/>
      <c r="BJ317" s="113"/>
      <c r="BK317" s="113"/>
      <c r="BL317" s="113"/>
      <c r="BM317" s="113"/>
      <c r="BN317" s="113"/>
      <c r="BO317" s="113"/>
      <c r="BP317" s="113"/>
      <c r="BQ317" s="113"/>
      <c r="BR317" s="113"/>
      <c r="BS317" s="113"/>
      <c r="BT317" s="113"/>
      <c r="BU317" s="113"/>
      <c r="BV317" s="113"/>
      <c r="BW317" s="113"/>
      <c r="BX317" s="113"/>
      <c r="BY317" s="94"/>
      <c r="CA317" s="254"/>
      <c r="CB317" s="254"/>
      <c r="CC317" s="254"/>
      <c r="CF317" s="94"/>
      <c r="CG317" s="94"/>
      <c r="CH317" s="94"/>
    </row>
    <row r="318" spans="1:86" s="93" customFormat="1" ht="15" customHeight="1" x14ac:dyDescent="0.25">
      <c r="A318" s="94"/>
      <c r="B318" s="94"/>
      <c r="D318" s="170"/>
      <c r="F318" s="115"/>
      <c r="G318" s="115"/>
      <c r="H318" s="115"/>
      <c r="I318" s="115"/>
      <c r="J318" s="104"/>
      <c r="K318" s="115"/>
      <c r="L318" s="171"/>
      <c r="M318" s="171"/>
      <c r="N318" s="171"/>
      <c r="O318" s="171"/>
      <c r="P318" s="171"/>
      <c r="Q318" s="171"/>
      <c r="R318" s="171"/>
      <c r="S318" s="171"/>
      <c r="T318" s="171"/>
      <c r="U318" s="171"/>
      <c r="V318" s="171"/>
      <c r="W318" s="171"/>
      <c r="X318" s="171"/>
      <c r="Y318" s="136"/>
      <c r="Z318" s="136"/>
      <c r="AA318" s="136"/>
      <c r="AB318" s="136"/>
      <c r="AC318" s="113"/>
      <c r="AD318" s="113"/>
      <c r="AE318" s="113"/>
      <c r="AF318" s="113"/>
      <c r="AG318" s="113"/>
      <c r="AH318" s="113"/>
      <c r="AI318" s="113"/>
      <c r="AJ318" s="113"/>
      <c r="AK318" s="113"/>
      <c r="AL318" s="113"/>
      <c r="AM318" s="113"/>
      <c r="AN318" s="113"/>
      <c r="AO318" s="113"/>
      <c r="AP318" s="113"/>
      <c r="AQ318" s="113"/>
      <c r="AR318" s="176"/>
      <c r="AS318" s="113"/>
      <c r="AT318" s="113"/>
      <c r="AU318" s="113"/>
      <c r="AV318" s="113"/>
      <c r="AW318" s="113"/>
      <c r="AX318" s="113"/>
      <c r="AY318" s="113"/>
      <c r="AZ318" s="113"/>
      <c r="BA318" s="113"/>
      <c r="BB318" s="113"/>
      <c r="BC318" s="113"/>
      <c r="BD318" s="113"/>
      <c r="BE318" s="113"/>
      <c r="BF318" s="113"/>
      <c r="BG318" s="113"/>
      <c r="BH318" s="113"/>
      <c r="BI318" s="113"/>
      <c r="BJ318" s="113"/>
      <c r="BK318" s="113"/>
      <c r="BL318" s="113"/>
      <c r="BM318" s="113"/>
      <c r="BN318" s="113"/>
      <c r="BO318" s="113"/>
      <c r="BP318" s="113"/>
      <c r="BQ318" s="113"/>
      <c r="BR318" s="113"/>
      <c r="BS318" s="113"/>
      <c r="BT318" s="113"/>
      <c r="BU318" s="113"/>
      <c r="BV318" s="113"/>
      <c r="BW318" s="113"/>
      <c r="BX318" s="113"/>
      <c r="BY318" s="94"/>
      <c r="CA318" s="254"/>
      <c r="CB318" s="254"/>
      <c r="CC318" s="254"/>
      <c r="CF318" s="94"/>
      <c r="CG318" s="94"/>
      <c r="CH318" s="94"/>
    </row>
    <row r="319" spans="1:86" s="93" customFormat="1" ht="15" customHeight="1" x14ac:dyDescent="0.25">
      <c r="A319" s="94"/>
      <c r="B319" s="94"/>
      <c r="D319" s="170"/>
      <c r="F319" s="115"/>
      <c r="G319" s="115"/>
      <c r="H319" s="115"/>
      <c r="I319" s="115"/>
      <c r="J319" s="104"/>
      <c r="K319" s="115"/>
      <c r="L319" s="171"/>
      <c r="M319" s="171"/>
      <c r="N319" s="171"/>
      <c r="O319" s="171"/>
      <c r="P319" s="171"/>
      <c r="Q319" s="171"/>
      <c r="R319" s="171"/>
      <c r="S319" s="171"/>
      <c r="T319" s="171"/>
      <c r="U319" s="171"/>
      <c r="V319" s="171"/>
      <c r="W319" s="171"/>
      <c r="X319" s="171"/>
      <c r="Y319" s="136"/>
      <c r="Z319" s="136"/>
      <c r="AA319" s="136"/>
      <c r="AB319" s="136"/>
      <c r="AC319" s="113"/>
      <c r="AD319" s="113"/>
      <c r="AE319" s="113"/>
      <c r="AF319" s="113"/>
      <c r="AG319" s="113"/>
      <c r="AH319" s="113"/>
      <c r="AI319" s="113"/>
      <c r="AJ319" s="113"/>
      <c r="AK319" s="113"/>
      <c r="AL319" s="113"/>
      <c r="AM319" s="113"/>
      <c r="AN319" s="113"/>
      <c r="AO319" s="113"/>
      <c r="AP319" s="113"/>
      <c r="AQ319" s="113"/>
      <c r="AR319" s="176"/>
      <c r="AS319" s="113"/>
      <c r="AT319" s="113"/>
      <c r="AU319" s="113"/>
      <c r="AV319" s="113"/>
      <c r="AW319" s="113"/>
      <c r="AX319" s="113"/>
      <c r="AY319" s="113"/>
      <c r="AZ319" s="113"/>
      <c r="BA319" s="113"/>
      <c r="BB319" s="113"/>
      <c r="BC319" s="113"/>
      <c r="BD319" s="113"/>
      <c r="BE319" s="113"/>
      <c r="BF319" s="113"/>
      <c r="BG319" s="113"/>
      <c r="BH319" s="113"/>
      <c r="BI319" s="113"/>
      <c r="BJ319" s="113"/>
      <c r="BK319" s="113"/>
      <c r="BL319" s="113"/>
      <c r="BM319" s="113"/>
      <c r="BN319" s="113"/>
      <c r="BO319" s="113"/>
      <c r="BP319" s="113"/>
      <c r="BQ319" s="113"/>
      <c r="BR319" s="113"/>
      <c r="BS319" s="113"/>
      <c r="BT319" s="113"/>
      <c r="BU319" s="113"/>
      <c r="BV319" s="113"/>
      <c r="BW319" s="113"/>
      <c r="BX319" s="113"/>
      <c r="BY319" s="94"/>
      <c r="CA319" s="254"/>
      <c r="CB319" s="254"/>
      <c r="CC319" s="254"/>
      <c r="CF319" s="94"/>
      <c r="CG319" s="94"/>
      <c r="CH319" s="94"/>
    </row>
    <row r="320" spans="1:86" s="93" customFormat="1" ht="15" customHeight="1" x14ac:dyDescent="0.25">
      <c r="A320" s="94"/>
      <c r="B320" s="94"/>
      <c r="D320" s="170"/>
      <c r="F320" s="115"/>
      <c r="G320" s="115"/>
      <c r="H320" s="115"/>
      <c r="I320" s="115"/>
      <c r="J320" s="104"/>
      <c r="K320" s="115"/>
      <c r="L320" s="171"/>
      <c r="M320" s="171"/>
      <c r="N320" s="171"/>
      <c r="O320" s="171"/>
      <c r="P320" s="171"/>
      <c r="Q320" s="171"/>
      <c r="R320" s="171"/>
      <c r="S320" s="171"/>
      <c r="T320" s="171"/>
      <c r="U320" s="171"/>
      <c r="V320" s="171"/>
      <c r="W320" s="171"/>
      <c r="X320" s="171"/>
      <c r="Y320" s="136"/>
      <c r="Z320" s="136"/>
      <c r="AA320" s="136"/>
      <c r="AB320" s="136"/>
      <c r="AC320" s="113"/>
      <c r="AD320" s="113"/>
      <c r="AE320" s="113"/>
      <c r="AF320" s="113"/>
      <c r="AG320" s="113"/>
      <c r="AH320" s="113"/>
      <c r="AI320" s="113"/>
      <c r="AJ320" s="113"/>
      <c r="AK320" s="113"/>
      <c r="AL320" s="113"/>
      <c r="AM320" s="113"/>
      <c r="AN320" s="113"/>
      <c r="AO320" s="113"/>
      <c r="AP320" s="113"/>
      <c r="AQ320" s="113"/>
      <c r="AR320" s="176"/>
      <c r="AS320" s="113"/>
      <c r="AT320" s="113"/>
      <c r="AU320" s="113"/>
      <c r="AV320" s="113"/>
      <c r="AW320" s="113"/>
      <c r="AX320" s="113"/>
      <c r="AY320" s="113"/>
      <c r="AZ320" s="113"/>
      <c r="BA320" s="113"/>
      <c r="BB320" s="113"/>
      <c r="BC320" s="113"/>
      <c r="BD320" s="113"/>
      <c r="BE320" s="113"/>
      <c r="BF320" s="113"/>
      <c r="BG320" s="113"/>
      <c r="BH320" s="113"/>
      <c r="BI320" s="113"/>
      <c r="BJ320" s="113"/>
      <c r="BK320" s="113"/>
      <c r="BL320" s="113"/>
      <c r="BM320" s="113"/>
      <c r="BN320" s="113"/>
      <c r="BO320" s="113"/>
      <c r="BP320" s="113"/>
      <c r="BQ320" s="113"/>
      <c r="BR320" s="113"/>
      <c r="BS320" s="113"/>
      <c r="BT320" s="113"/>
      <c r="BU320" s="113"/>
      <c r="BV320" s="113"/>
      <c r="BW320" s="113"/>
      <c r="BX320" s="113"/>
      <c r="BY320" s="94"/>
      <c r="CA320" s="254"/>
      <c r="CB320" s="254"/>
      <c r="CC320" s="254"/>
      <c r="CF320" s="94"/>
      <c r="CG320" s="94"/>
      <c r="CH320" s="94"/>
    </row>
    <row r="321" spans="1:86" s="93" customFormat="1" ht="15" customHeight="1" x14ac:dyDescent="0.25">
      <c r="A321" s="94"/>
      <c r="B321" s="94"/>
      <c r="D321" s="170"/>
      <c r="F321" s="115"/>
      <c r="G321" s="115"/>
      <c r="H321" s="115"/>
      <c r="I321" s="115"/>
      <c r="J321" s="104"/>
      <c r="K321" s="115"/>
      <c r="L321" s="171"/>
      <c r="M321" s="171"/>
      <c r="N321" s="171"/>
      <c r="O321" s="171"/>
      <c r="P321" s="171"/>
      <c r="Q321" s="171"/>
      <c r="R321" s="171"/>
      <c r="S321" s="171"/>
      <c r="T321" s="171"/>
      <c r="U321" s="171"/>
      <c r="V321" s="171"/>
      <c r="W321" s="171"/>
      <c r="X321" s="171"/>
      <c r="Y321" s="136"/>
      <c r="Z321" s="136"/>
      <c r="AA321" s="136"/>
      <c r="AB321" s="136"/>
      <c r="AC321" s="113"/>
      <c r="AD321" s="113"/>
      <c r="AE321" s="113"/>
      <c r="AF321" s="113"/>
      <c r="AG321" s="113"/>
      <c r="AH321" s="113"/>
      <c r="AI321" s="113"/>
      <c r="AJ321" s="113"/>
      <c r="AK321" s="113"/>
      <c r="AL321" s="113"/>
      <c r="AM321" s="113"/>
      <c r="AN321" s="113"/>
      <c r="AO321" s="113"/>
      <c r="AP321" s="113"/>
      <c r="AQ321" s="113"/>
      <c r="AR321" s="176"/>
      <c r="AS321" s="113"/>
      <c r="AT321" s="113"/>
      <c r="AU321" s="113"/>
      <c r="AV321" s="113"/>
      <c r="AW321" s="113"/>
      <c r="AX321" s="113"/>
      <c r="AY321" s="113"/>
      <c r="AZ321" s="113"/>
      <c r="BA321" s="113"/>
      <c r="BB321" s="113"/>
      <c r="BC321" s="113"/>
      <c r="BD321" s="113"/>
      <c r="BE321" s="113"/>
      <c r="BF321" s="113"/>
      <c r="BG321" s="113"/>
      <c r="BH321" s="113"/>
      <c r="BI321" s="113"/>
      <c r="BJ321" s="113"/>
      <c r="BK321" s="113"/>
      <c r="BL321" s="113"/>
      <c r="BM321" s="113"/>
      <c r="BN321" s="113"/>
      <c r="BO321" s="113"/>
      <c r="BP321" s="113"/>
      <c r="BQ321" s="113"/>
      <c r="BR321" s="113"/>
      <c r="BS321" s="113"/>
      <c r="BT321" s="113"/>
      <c r="BU321" s="113"/>
      <c r="BV321" s="113"/>
      <c r="BW321" s="113"/>
      <c r="BX321" s="113"/>
      <c r="BY321" s="94"/>
      <c r="CA321" s="254"/>
      <c r="CB321" s="254"/>
      <c r="CC321" s="254"/>
      <c r="CF321" s="94"/>
      <c r="CG321" s="94"/>
      <c r="CH321" s="94"/>
    </row>
    <row r="322" spans="1:86" s="93" customFormat="1" ht="15" customHeight="1" x14ac:dyDescent="0.25">
      <c r="A322" s="94"/>
      <c r="B322" s="94"/>
      <c r="D322" s="170"/>
      <c r="F322" s="115"/>
      <c r="G322" s="115"/>
      <c r="H322" s="115"/>
      <c r="I322" s="115"/>
      <c r="J322" s="104"/>
      <c r="K322" s="115"/>
      <c r="L322" s="171"/>
      <c r="M322" s="171"/>
      <c r="N322" s="171"/>
      <c r="O322" s="171"/>
      <c r="P322" s="171"/>
      <c r="Q322" s="171"/>
      <c r="R322" s="171"/>
      <c r="S322" s="171"/>
      <c r="T322" s="171"/>
      <c r="U322" s="171"/>
      <c r="V322" s="171"/>
      <c r="W322" s="171"/>
      <c r="X322" s="171"/>
      <c r="Y322" s="136"/>
      <c r="Z322" s="136"/>
      <c r="AA322" s="136"/>
      <c r="AB322" s="136"/>
      <c r="AC322" s="113"/>
      <c r="AD322" s="113"/>
      <c r="AE322" s="113"/>
      <c r="AF322" s="113"/>
      <c r="AG322" s="113"/>
      <c r="AH322" s="113"/>
      <c r="AI322" s="113"/>
      <c r="AJ322" s="113"/>
      <c r="AK322" s="113"/>
      <c r="AL322" s="113"/>
      <c r="AM322" s="113"/>
      <c r="AN322" s="113"/>
      <c r="AO322" s="113"/>
      <c r="AP322" s="113"/>
      <c r="AQ322" s="113"/>
      <c r="AR322" s="176"/>
      <c r="AS322" s="113"/>
      <c r="AT322" s="113"/>
      <c r="AU322" s="113"/>
      <c r="AV322" s="113"/>
      <c r="AW322" s="113"/>
      <c r="AX322" s="113"/>
      <c r="AY322" s="113"/>
      <c r="AZ322" s="113"/>
      <c r="BA322" s="113"/>
      <c r="BB322" s="113"/>
      <c r="BC322" s="113"/>
      <c r="BD322" s="113"/>
      <c r="BE322" s="113"/>
      <c r="BF322" s="113"/>
      <c r="BG322" s="113"/>
      <c r="BH322" s="113"/>
      <c r="BI322" s="113"/>
      <c r="BJ322" s="113"/>
      <c r="BK322" s="113"/>
      <c r="BL322" s="113"/>
      <c r="BM322" s="113"/>
      <c r="BN322" s="113"/>
      <c r="BO322" s="113"/>
      <c r="BP322" s="113"/>
      <c r="BQ322" s="113"/>
      <c r="BR322" s="113"/>
      <c r="BS322" s="113"/>
      <c r="BT322" s="113"/>
      <c r="BU322" s="113"/>
      <c r="BV322" s="113"/>
      <c r="BW322" s="113"/>
      <c r="BX322" s="113"/>
      <c r="BY322" s="94"/>
      <c r="CA322" s="254"/>
      <c r="CB322" s="254"/>
      <c r="CC322" s="254"/>
      <c r="CF322" s="94"/>
      <c r="CG322" s="94"/>
      <c r="CH322" s="94"/>
    </row>
    <row r="323" spans="1:86" s="93" customFormat="1" ht="15" customHeight="1" x14ac:dyDescent="0.25">
      <c r="A323" s="94"/>
      <c r="B323" s="94"/>
      <c r="D323" s="170"/>
      <c r="F323" s="115"/>
      <c r="G323" s="115"/>
      <c r="H323" s="115"/>
      <c r="I323" s="115"/>
      <c r="J323" s="104"/>
      <c r="K323" s="115"/>
      <c r="L323" s="171"/>
      <c r="M323" s="171"/>
      <c r="N323" s="171"/>
      <c r="O323" s="171"/>
      <c r="P323" s="171"/>
      <c r="Q323" s="171"/>
      <c r="R323" s="171"/>
      <c r="S323" s="171"/>
      <c r="T323" s="171"/>
      <c r="U323" s="171"/>
      <c r="V323" s="171"/>
      <c r="W323" s="171"/>
      <c r="X323" s="171"/>
      <c r="Y323" s="136"/>
      <c r="Z323" s="136"/>
      <c r="AA323" s="136"/>
      <c r="AB323" s="136"/>
      <c r="AC323" s="113"/>
      <c r="AD323" s="113"/>
      <c r="AE323" s="113"/>
      <c r="AF323" s="113"/>
      <c r="AG323" s="113"/>
      <c r="AH323" s="113"/>
      <c r="AI323" s="113"/>
      <c r="AJ323" s="113"/>
      <c r="AK323" s="113"/>
      <c r="AL323" s="113"/>
      <c r="AM323" s="113"/>
      <c r="AN323" s="113"/>
      <c r="AO323" s="113"/>
      <c r="AP323" s="113"/>
      <c r="AQ323" s="113"/>
      <c r="AR323" s="176"/>
      <c r="AS323" s="113"/>
      <c r="AT323" s="113"/>
      <c r="AU323" s="113"/>
      <c r="AV323" s="113"/>
      <c r="AW323" s="113"/>
      <c r="AX323" s="113"/>
      <c r="AY323" s="113"/>
      <c r="AZ323" s="113"/>
      <c r="BA323" s="113"/>
      <c r="BB323" s="113"/>
      <c r="BC323" s="113"/>
      <c r="BD323" s="113"/>
      <c r="BE323" s="113"/>
      <c r="BF323" s="113"/>
      <c r="BG323" s="113"/>
      <c r="BH323" s="113"/>
      <c r="BI323" s="113"/>
      <c r="BJ323" s="113"/>
      <c r="BK323" s="113"/>
      <c r="BL323" s="113"/>
      <c r="BM323" s="113"/>
      <c r="BN323" s="113"/>
      <c r="BO323" s="113"/>
      <c r="BP323" s="113"/>
      <c r="BQ323" s="113"/>
      <c r="BR323" s="113"/>
      <c r="BS323" s="113"/>
      <c r="BT323" s="113"/>
      <c r="BU323" s="113"/>
      <c r="BV323" s="113"/>
      <c r="BW323" s="113"/>
      <c r="BX323" s="113"/>
      <c r="BY323" s="94"/>
      <c r="CA323" s="254"/>
      <c r="CB323" s="254"/>
      <c r="CC323" s="254"/>
      <c r="CF323" s="94"/>
      <c r="CG323" s="94"/>
      <c r="CH323" s="94"/>
    </row>
    <row r="324" spans="1:86" s="93" customFormat="1" ht="15" customHeight="1" x14ac:dyDescent="0.25">
      <c r="A324" s="94"/>
      <c r="B324" s="94"/>
      <c r="D324" s="170"/>
      <c r="F324" s="115"/>
      <c r="G324" s="115"/>
      <c r="H324" s="115"/>
      <c r="I324" s="115"/>
      <c r="J324" s="104"/>
      <c r="K324" s="115"/>
      <c r="L324" s="171"/>
      <c r="M324" s="171"/>
      <c r="N324" s="171"/>
      <c r="O324" s="171"/>
      <c r="P324" s="171"/>
      <c r="Q324" s="171"/>
      <c r="R324" s="171"/>
      <c r="S324" s="171"/>
      <c r="T324" s="171"/>
      <c r="U324" s="171"/>
      <c r="V324" s="171"/>
      <c r="W324" s="171"/>
      <c r="X324" s="171"/>
      <c r="Y324" s="136"/>
      <c r="Z324" s="136"/>
      <c r="AA324" s="136"/>
      <c r="AB324" s="136"/>
      <c r="AC324" s="113"/>
      <c r="AD324" s="113"/>
      <c r="AE324" s="113"/>
      <c r="AF324" s="113"/>
      <c r="AG324" s="113"/>
      <c r="AH324" s="113"/>
      <c r="AI324" s="113"/>
      <c r="AJ324" s="113"/>
      <c r="AK324" s="113"/>
      <c r="AL324" s="113"/>
      <c r="AM324" s="113"/>
      <c r="AN324" s="113"/>
      <c r="AO324" s="113"/>
      <c r="AP324" s="113"/>
      <c r="AQ324" s="113"/>
      <c r="AR324" s="176"/>
      <c r="AS324" s="113"/>
      <c r="AT324" s="113"/>
      <c r="AU324" s="113"/>
      <c r="AV324" s="113"/>
      <c r="AW324" s="113"/>
      <c r="AX324" s="113"/>
      <c r="AY324" s="113"/>
      <c r="AZ324" s="113"/>
      <c r="BA324" s="113"/>
      <c r="BB324" s="113"/>
      <c r="BC324" s="113"/>
      <c r="BD324" s="113"/>
      <c r="BE324" s="113"/>
      <c r="BF324" s="113"/>
      <c r="BG324" s="113"/>
      <c r="BH324" s="113"/>
      <c r="BI324" s="113"/>
      <c r="BJ324" s="113"/>
      <c r="BK324" s="113"/>
      <c r="BL324" s="113"/>
      <c r="BM324" s="113"/>
      <c r="BN324" s="113"/>
      <c r="BO324" s="113"/>
      <c r="BP324" s="113"/>
      <c r="BQ324" s="113"/>
      <c r="BR324" s="113"/>
      <c r="BS324" s="113"/>
      <c r="BT324" s="113"/>
      <c r="BU324" s="113"/>
      <c r="BV324" s="113"/>
      <c r="BW324" s="113"/>
      <c r="BX324" s="113"/>
      <c r="BY324" s="94"/>
      <c r="CA324" s="254"/>
      <c r="CB324" s="254"/>
      <c r="CC324" s="254"/>
      <c r="CF324" s="94"/>
      <c r="CG324" s="94"/>
      <c r="CH324" s="94"/>
    </row>
    <row r="325" spans="1:86" s="93" customFormat="1" ht="15" customHeight="1" x14ac:dyDescent="0.25">
      <c r="A325" s="94"/>
      <c r="B325" s="94"/>
      <c r="D325" s="170"/>
      <c r="F325" s="115"/>
      <c r="G325" s="115"/>
      <c r="H325" s="115"/>
      <c r="I325" s="115"/>
      <c r="J325" s="104"/>
      <c r="K325" s="115"/>
      <c r="L325" s="171"/>
      <c r="M325" s="171"/>
      <c r="N325" s="171"/>
      <c r="O325" s="171"/>
      <c r="P325" s="171"/>
      <c r="Q325" s="171"/>
      <c r="R325" s="171"/>
      <c r="S325" s="171"/>
      <c r="T325" s="171"/>
      <c r="U325" s="171"/>
      <c r="V325" s="171"/>
      <c r="W325" s="171"/>
      <c r="X325" s="171"/>
      <c r="Y325" s="136"/>
      <c r="Z325" s="136"/>
      <c r="AA325" s="136"/>
      <c r="AB325" s="136"/>
      <c r="AC325" s="113"/>
      <c r="AD325" s="113"/>
      <c r="AE325" s="113"/>
      <c r="AF325" s="113"/>
      <c r="AG325" s="113"/>
      <c r="AH325" s="113"/>
      <c r="AI325" s="113"/>
      <c r="AJ325" s="113"/>
      <c r="AK325" s="113"/>
      <c r="AL325" s="113"/>
      <c r="AM325" s="113"/>
      <c r="AN325" s="113"/>
      <c r="AO325" s="113"/>
      <c r="AP325" s="113"/>
      <c r="AQ325" s="113"/>
      <c r="AR325" s="176"/>
      <c r="AS325" s="113"/>
      <c r="AT325" s="113"/>
      <c r="AU325" s="113"/>
      <c r="AV325" s="113"/>
      <c r="AW325" s="113"/>
      <c r="AX325" s="113"/>
      <c r="AY325" s="113"/>
      <c r="AZ325" s="113"/>
      <c r="BA325" s="113"/>
      <c r="BB325" s="113"/>
      <c r="BC325" s="113"/>
      <c r="BD325" s="113"/>
      <c r="BE325" s="113"/>
      <c r="BF325" s="113"/>
      <c r="BG325" s="113"/>
      <c r="BH325" s="113"/>
      <c r="BI325" s="113"/>
      <c r="BJ325" s="113"/>
      <c r="BK325" s="113"/>
      <c r="BL325" s="113"/>
      <c r="BM325" s="113"/>
      <c r="BN325" s="113"/>
      <c r="BO325" s="113"/>
      <c r="BP325" s="113"/>
      <c r="BQ325" s="113"/>
      <c r="BR325" s="113"/>
      <c r="BS325" s="113"/>
      <c r="BT325" s="113"/>
      <c r="BU325" s="113"/>
      <c r="BV325" s="113"/>
      <c r="BW325" s="113"/>
      <c r="BX325" s="113"/>
      <c r="BY325" s="94"/>
      <c r="CA325" s="254"/>
      <c r="CB325" s="254"/>
      <c r="CC325" s="254"/>
      <c r="CF325" s="94"/>
      <c r="CG325" s="94"/>
      <c r="CH325" s="94"/>
    </row>
    <row r="326" spans="1:86" s="93" customFormat="1" ht="15" customHeight="1" x14ac:dyDescent="0.25">
      <c r="A326" s="94"/>
      <c r="B326" s="94"/>
      <c r="D326" s="170"/>
      <c r="F326" s="115"/>
      <c r="G326" s="115"/>
      <c r="H326" s="115"/>
      <c r="I326" s="115"/>
      <c r="J326" s="104"/>
      <c r="K326" s="115"/>
      <c r="L326" s="171"/>
      <c r="M326" s="171"/>
      <c r="N326" s="171"/>
      <c r="O326" s="171"/>
      <c r="P326" s="171"/>
      <c r="Q326" s="171"/>
      <c r="R326" s="171"/>
      <c r="S326" s="171"/>
      <c r="T326" s="171"/>
      <c r="U326" s="171"/>
      <c r="V326" s="171"/>
      <c r="W326" s="171"/>
      <c r="X326" s="171"/>
      <c r="Y326" s="136"/>
      <c r="Z326" s="136"/>
      <c r="AA326" s="136"/>
      <c r="AB326" s="136"/>
      <c r="AC326" s="113"/>
      <c r="AD326" s="113"/>
      <c r="AE326" s="113"/>
      <c r="AF326" s="113"/>
      <c r="AG326" s="113"/>
      <c r="AH326" s="113"/>
      <c r="AI326" s="113"/>
      <c r="AJ326" s="113"/>
      <c r="AK326" s="113"/>
      <c r="AL326" s="113"/>
      <c r="AM326" s="113"/>
      <c r="AN326" s="113"/>
      <c r="AO326" s="113"/>
      <c r="AP326" s="113"/>
      <c r="AQ326" s="113"/>
      <c r="AR326" s="176"/>
      <c r="AS326" s="113"/>
      <c r="AT326" s="113"/>
      <c r="AU326" s="113"/>
      <c r="AV326" s="113"/>
      <c r="AW326" s="113"/>
      <c r="AX326" s="113"/>
      <c r="AY326" s="113"/>
      <c r="AZ326" s="113"/>
      <c r="BA326" s="113"/>
      <c r="BB326" s="113"/>
      <c r="BC326" s="113"/>
      <c r="BD326" s="113"/>
      <c r="BE326" s="113"/>
      <c r="BF326" s="113"/>
      <c r="BG326" s="113"/>
      <c r="BH326" s="113"/>
      <c r="BI326" s="113"/>
      <c r="BJ326" s="113"/>
      <c r="BK326" s="113"/>
      <c r="BL326" s="113"/>
      <c r="BM326" s="113"/>
      <c r="BN326" s="113"/>
      <c r="BO326" s="113"/>
      <c r="BP326" s="113"/>
      <c r="BQ326" s="113"/>
      <c r="BR326" s="113"/>
      <c r="BS326" s="113"/>
      <c r="BT326" s="113"/>
      <c r="BU326" s="113"/>
      <c r="BV326" s="113"/>
      <c r="BW326" s="113"/>
      <c r="BX326" s="113"/>
      <c r="BY326" s="94"/>
      <c r="CA326" s="254"/>
      <c r="CB326" s="254"/>
      <c r="CC326" s="254"/>
      <c r="CF326" s="94"/>
      <c r="CG326" s="94"/>
      <c r="CH326" s="94"/>
    </row>
    <row r="327" spans="1:86" s="93" customFormat="1" ht="15" customHeight="1" x14ac:dyDescent="0.25">
      <c r="A327" s="94"/>
      <c r="B327" s="94"/>
      <c r="D327" s="170"/>
      <c r="F327" s="115"/>
      <c r="G327" s="115"/>
      <c r="H327" s="115"/>
      <c r="I327" s="115"/>
      <c r="J327" s="104"/>
      <c r="K327" s="115"/>
      <c r="L327" s="171"/>
      <c r="M327" s="171"/>
      <c r="N327" s="171"/>
      <c r="O327" s="171"/>
      <c r="P327" s="171"/>
      <c r="Q327" s="171"/>
      <c r="R327" s="171"/>
      <c r="S327" s="171"/>
      <c r="T327" s="171"/>
      <c r="U327" s="171"/>
      <c r="V327" s="171"/>
      <c r="W327" s="171"/>
      <c r="X327" s="171"/>
      <c r="Y327" s="136"/>
      <c r="Z327" s="136"/>
      <c r="AA327" s="136"/>
      <c r="AB327" s="136"/>
      <c r="AC327" s="113"/>
      <c r="AD327" s="113"/>
      <c r="AE327" s="113"/>
      <c r="AF327" s="113"/>
      <c r="AG327" s="113"/>
      <c r="AH327" s="113"/>
      <c r="AI327" s="113"/>
      <c r="AJ327" s="113"/>
      <c r="AK327" s="113"/>
      <c r="AL327" s="113"/>
      <c r="AM327" s="113"/>
      <c r="AN327" s="113"/>
      <c r="AO327" s="113"/>
      <c r="AP327" s="113"/>
      <c r="AQ327" s="113"/>
      <c r="AR327" s="176"/>
      <c r="AS327" s="113"/>
      <c r="AT327" s="113"/>
      <c r="AU327" s="113"/>
      <c r="AV327" s="113"/>
      <c r="AW327" s="113"/>
      <c r="AX327" s="113"/>
      <c r="AY327" s="113"/>
      <c r="AZ327" s="113"/>
      <c r="BA327" s="113"/>
      <c r="BB327" s="113"/>
      <c r="BC327" s="113"/>
      <c r="BD327" s="113"/>
      <c r="BE327" s="113"/>
      <c r="BF327" s="113"/>
      <c r="BG327" s="113"/>
      <c r="BH327" s="113"/>
      <c r="BI327" s="113"/>
      <c r="BJ327" s="113"/>
      <c r="BK327" s="113"/>
      <c r="BL327" s="113"/>
      <c r="BM327" s="113"/>
      <c r="BN327" s="113"/>
      <c r="BO327" s="113"/>
      <c r="BP327" s="113"/>
      <c r="BQ327" s="113"/>
      <c r="BR327" s="113"/>
      <c r="BS327" s="113"/>
      <c r="BT327" s="113"/>
      <c r="BU327" s="113"/>
      <c r="BV327" s="113"/>
      <c r="BW327" s="113"/>
      <c r="BX327" s="113"/>
      <c r="BY327" s="94"/>
      <c r="CA327" s="254"/>
      <c r="CB327" s="254"/>
      <c r="CC327" s="254"/>
      <c r="CF327" s="94"/>
      <c r="CG327" s="94"/>
      <c r="CH327" s="94"/>
    </row>
    <row r="328" spans="1:86" s="93" customFormat="1" ht="15" customHeight="1" x14ac:dyDescent="0.25">
      <c r="A328" s="94"/>
      <c r="B328" s="94"/>
      <c r="D328" s="170"/>
      <c r="F328" s="115"/>
      <c r="G328" s="115"/>
      <c r="H328" s="115"/>
      <c r="I328" s="115"/>
      <c r="J328" s="104"/>
      <c r="K328" s="115"/>
      <c r="L328" s="171"/>
      <c r="M328" s="171"/>
      <c r="N328" s="171"/>
      <c r="O328" s="171"/>
      <c r="P328" s="171"/>
      <c r="Q328" s="171"/>
      <c r="R328" s="171"/>
      <c r="S328" s="171"/>
      <c r="T328" s="171"/>
      <c r="U328" s="171"/>
      <c r="V328" s="171"/>
      <c r="W328" s="171"/>
      <c r="X328" s="171"/>
      <c r="Y328" s="136"/>
      <c r="Z328" s="136"/>
      <c r="AA328" s="136"/>
      <c r="AB328" s="136"/>
      <c r="AC328" s="113"/>
      <c r="AD328" s="113"/>
      <c r="AE328" s="113"/>
      <c r="AF328" s="113"/>
      <c r="AG328" s="113"/>
      <c r="AH328" s="113"/>
      <c r="AI328" s="113"/>
      <c r="AJ328" s="113"/>
      <c r="AK328" s="113"/>
      <c r="AL328" s="113"/>
      <c r="AM328" s="113"/>
      <c r="AN328" s="113"/>
      <c r="AO328" s="113"/>
      <c r="AP328" s="113"/>
      <c r="AQ328" s="113"/>
      <c r="AR328" s="176"/>
      <c r="AS328" s="113"/>
      <c r="AT328" s="113"/>
      <c r="AU328" s="113"/>
      <c r="AV328" s="113"/>
      <c r="AW328" s="113"/>
      <c r="AX328" s="113"/>
      <c r="AY328" s="113"/>
      <c r="AZ328" s="113"/>
      <c r="BA328" s="113"/>
      <c r="BB328" s="113"/>
      <c r="BC328" s="113"/>
      <c r="BD328" s="113"/>
      <c r="BE328" s="113"/>
      <c r="BF328" s="113"/>
      <c r="BG328" s="113"/>
      <c r="BH328" s="113"/>
      <c r="BI328" s="113"/>
      <c r="BJ328" s="113"/>
      <c r="BK328" s="113"/>
      <c r="BL328" s="113"/>
      <c r="BM328" s="113"/>
      <c r="BN328" s="113"/>
      <c r="BO328" s="113"/>
      <c r="BP328" s="113"/>
      <c r="BQ328" s="113"/>
      <c r="BR328" s="113"/>
      <c r="BS328" s="113"/>
      <c r="BT328" s="113"/>
      <c r="BU328" s="113"/>
      <c r="BV328" s="113"/>
      <c r="BW328" s="113"/>
      <c r="BX328" s="113"/>
      <c r="BY328" s="94"/>
      <c r="CA328" s="254"/>
      <c r="CB328" s="254"/>
      <c r="CC328" s="254"/>
      <c r="CF328" s="94"/>
      <c r="CG328" s="94"/>
      <c r="CH328" s="94"/>
    </row>
    <row r="329" spans="1:86" s="93" customFormat="1" ht="15" customHeight="1" x14ac:dyDescent="0.25">
      <c r="A329" s="94"/>
      <c r="B329" s="94"/>
      <c r="D329" s="170"/>
      <c r="F329" s="115"/>
      <c r="G329" s="115"/>
      <c r="H329" s="115"/>
      <c r="I329" s="115"/>
      <c r="J329" s="104"/>
      <c r="K329" s="115"/>
      <c r="L329" s="171"/>
      <c r="M329" s="171"/>
      <c r="N329" s="171"/>
      <c r="O329" s="171"/>
      <c r="P329" s="171"/>
      <c r="Q329" s="171"/>
      <c r="R329" s="171"/>
      <c r="S329" s="171"/>
      <c r="T329" s="171"/>
      <c r="U329" s="171"/>
      <c r="V329" s="171"/>
      <c r="W329" s="171"/>
      <c r="X329" s="171"/>
      <c r="Y329" s="136"/>
      <c r="Z329" s="136"/>
      <c r="AA329" s="136"/>
      <c r="AB329" s="136"/>
      <c r="AC329" s="113"/>
      <c r="AD329" s="113"/>
      <c r="AE329" s="113"/>
      <c r="AF329" s="113"/>
      <c r="AG329" s="113"/>
      <c r="AH329" s="113"/>
      <c r="AI329" s="113"/>
      <c r="AJ329" s="113"/>
      <c r="AK329" s="113"/>
      <c r="AL329" s="113"/>
      <c r="AM329" s="113"/>
      <c r="AN329" s="113"/>
      <c r="AO329" s="113"/>
      <c r="AP329" s="113"/>
      <c r="AQ329" s="113"/>
      <c r="AR329" s="176"/>
      <c r="AS329" s="113"/>
      <c r="AT329" s="113"/>
      <c r="AU329" s="113"/>
      <c r="AV329" s="113"/>
      <c r="AW329" s="113"/>
      <c r="AX329" s="113"/>
      <c r="AY329" s="113"/>
      <c r="AZ329" s="113"/>
      <c r="BA329" s="113"/>
      <c r="BB329" s="113"/>
      <c r="BC329" s="113"/>
      <c r="BD329" s="113"/>
      <c r="BE329" s="113"/>
      <c r="BF329" s="113"/>
      <c r="BG329" s="113"/>
      <c r="BH329" s="113"/>
      <c r="BI329" s="113"/>
      <c r="BJ329" s="113"/>
      <c r="BK329" s="113"/>
      <c r="BL329" s="113"/>
      <c r="BM329" s="113"/>
      <c r="BN329" s="113"/>
      <c r="BO329" s="113"/>
      <c r="BP329" s="113"/>
      <c r="BQ329" s="113"/>
      <c r="BR329" s="113"/>
      <c r="BS329" s="113"/>
      <c r="BT329" s="113"/>
      <c r="BU329" s="113"/>
      <c r="BV329" s="113"/>
      <c r="BW329" s="113"/>
      <c r="BX329" s="113"/>
      <c r="BY329" s="94"/>
      <c r="CA329" s="254"/>
      <c r="CB329" s="254"/>
      <c r="CC329" s="254"/>
      <c r="CF329" s="94"/>
      <c r="CG329" s="94"/>
      <c r="CH329" s="94"/>
    </row>
    <row r="330" spans="1:86" s="93" customFormat="1" ht="15" customHeight="1" x14ac:dyDescent="0.25">
      <c r="A330" s="94"/>
      <c r="B330" s="94"/>
      <c r="D330" s="170"/>
      <c r="F330" s="115"/>
      <c r="G330" s="115"/>
      <c r="H330" s="115"/>
      <c r="I330" s="115"/>
      <c r="J330" s="104"/>
      <c r="K330" s="115"/>
      <c r="L330" s="171"/>
      <c r="M330" s="171"/>
      <c r="N330" s="171"/>
      <c r="O330" s="171"/>
      <c r="P330" s="171"/>
      <c r="Q330" s="171"/>
      <c r="R330" s="171"/>
      <c r="S330" s="171"/>
      <c r="T330" s="171"/>
      <c r="U330" s="171"/>
      <c r="V330" s="171"/>
      <c r="W330" s="171"/>
      <c r="X330" s="171"/>
      <c r="Y330" s="136"/>
      <c r="Z330" s="136"/>
      <c r="AA330" s="136"/>
      <c r="AB330" s="136"/>
      <c r="AC330" s="113"/>
      <c r="AD330" s="113"/>
      <c r="AE330" s="113"/>
      <c r="AF330" s="113"/>
      <c r="AG330" s="113"/>
      <c r="AH330" s="113"/>
      <c r="AI330" s="113"/>
      <c r="AJ330" s="113"/>
      <c r="AK330" s="113"/>
      <c r="AL330" s="113"/>
      <c r="AM330" s="113"/>
      <c r="AN330" s="113"/>
      <c r="AO330" s="113"/>
      <c r="AP330" s="113"/>
      <c r="AQ330" s="113"/>
      <c r="AR330" s="176"/>
      <c r="AS330" s="113"/>
      <c r="AT330" s="113"/>
      <c r="AU330" s="113"/>
      <c r="AV330" s="113"/>
      <c r="AW330" s="113"/>
      <c r="AX330" s="113"/>
      <c r="AY330" s="113"/>
      <c r="AZ330" s="113"/>
      <c r="BA330" s="113"/>
      <c r="BB330" s="113"/>
      <c r="BC330" s="113"/>
      <c r="BD330" s="113"/>
      <c r="BE330" s="113"/>
      <c r="BF330" s="113"/>
      <c r="BG330" s="113"/>
      <c r="BH330" s="113"/>
      <c r="BI330" s="113"/>
      <c r="BJ330" s="113"/>
      <c r="BK330" s="113"/>
      <c r="BL330" s="113"/>
      <c r="BM330" s="113"/>
      <c r="BN330" s="113"/>
      <c r="BO330" s="113"/>
      <c r="BP330" s="113"/>
      <c r="BQ330" s="113"/>
      <c r="BR330" s="113"/>
      <c r="BS330" s="113"/>
      <c r="BT330" s="113"/>
      <c r="BU330" s="113"/>
      <c r="BV330" s="113"/>
      <c r="BW330" s="113"/>
      <c r="BX330" s="113"/>
      <c r="BY330" s="94"/>
      <c r="CA330" s="254"/>
      <c r="CB330" s="254"/>
      <c r="CC330" s="254"/>
      <c r="CF330" s="94"/>
      <c r="CG330" s="94"/>
      <c r="CH330" s="94"/>
    </row>
    <row r="331" spans="1:86" s="93" customFormat="1" ht="15" customHeight="1" x14ac:dyDescent="0.25">
      <c r="A331" s="94"/>
      <c r="B331" s="94"/>
      <c r="D331" s="170"/>
      <c r="F331" s="115"/>
      <c r="G331" s="115"/>
      <c r="H331" s="115"/>
      <c r="I331" s="115"/>
      <c r="J331" s="104"/>
      <c r="K331" s="115"/>
      <c r="L331" s="171"/>
      <c r="M331" s="171"/>
      <c r="N331" s="171"/>
      <c r="O331" s="171"/>
      <c r="P331" s="171"/>
      <c r="Q331" s="171"/>
      <c r="R331" s="171"/>
      <c r="S331" s="171"/>
      <c r="T331" s="171"/>
      <c r="U331" s="171"/>
      <c r="V331" s="171"/>
      <c r="W331" s="171"/>
      <c r="X331" s="171"/>
      <c r="Y331" s="136"/>
      <c r="Z331" s="136"/>
      <c r="AA331" s="136"/>
      <c r="AB331" s="136"/>
      <c r="AC331" s="113"/>
      <c r="AD331" s="113"/>
      <c r="AE331" s="113"/>
      <c r="AF331" s="113"/>
      <c r="AG331" s="113"/>
      <c r="AH331" s="113"/>
      <c r="AI331" s="113"/>
      <c r="AJ331" s="113"/>
      <c r="AK331" s="113"/>
      <c r="AL331" s="113"/>
      <c r="AM331" s="113"/>
      <c r="AN331" s="113"/>
      <c r="AO331" s="113"/>
      <c r="AP331" s="113"/>
      <c r="AQ331" s="113"/>
      <c r="AR331" s="176"/>
      <c r="AS331" s="113"/>
      <c r="AT331" s="113"/>
      <c r="AU331" s="113"/>
      <c r="AV331" s="113"/>
      <c r="AW331" s="113"/>
      <c r="AX331" s="113"/>
      <c r="AY331" s="113"/>
      <c r="AZ331" s="113"/>
      <c r="BA331" s="113"/>
      <c r="BB331" s="113"/>
      <c r="BC331" s="113"/>
      <c r="BD331" s="113"/>
      <c r="BE331" s="113"/>
      <c r="BF331" s="113"/>
      <c r="BG331" s="113"/>
      <c r="BH331" s="113"/>
      <c r="BI331" s="113"/>
      <c r="BJ331" s="113"/>
      <c r="BK331" s="113"/>
      <c r="BL331" s="113"/>
      <c r="BM331" s="113"/>
      <c r="BN331" s="113"/>
      <c r="BO331" s="113"/>
      <c r="BP331" s="113"/>
      <c r="BQ331" s="113"/>
      <c r="BR331" s="113"/>
      <c r="BS331" s="113"/>
      <c r="BT331" s="113"/>
      <c r="BU331" s="113"/>
      <c r="BV331" s="113"/>
      <c r="BW331" s="113"/>
      <c r="BX331" s="113"/>
      <c r="BY331" s="94"/>
      <c r="CA331" s="254"/>
      <c r="CB331" s="254"/>
      <c r="CC331" s="254"/>
      <c r="CF331" s="94"/>
      <c r="CG331" s="94"/>
      <c r="CH331" s="94"/>
    </row>
    <row r="332" spans="1:86" s="93" customFormat="1" ht="15" customHeight="1" x14ac:dyDescent="0.25">
      <c r="A332" s="94"/>
      <c r="B332" s="94"/>
      <c r="D332" s="170"/>
      <c r="F332" s="115"/>
      <c r="G332" s="115"/>
      <c r="H332" s="115"/>
      <c r="I332" s="115"/>
      <c r="J332" s="104"/>
      <c r="K332" s="115"/>
      <c r="L332" s="171"/>
      <c r="M332" s="171"/>
      <c r="N332" s="171"/>
      <c r="O332" s="171"/>
      <c r="P332" s="171"/>
      <c r="Q332" s="171"/>
      <c r="R332" s="171"/>
      <c r="S332" s="171"/>
      <c r="T332" s="171"/>
      <c r="U332" s="171"/>
      <c r="V332" s="171"/>
      <c r="W332" s="171"/>
      <c r="X332" s="171"/>
      <c r="Y332" s="136"/>
      <c r="Z332" s="136"/>
      <c r="AA332" s="136"/>
      <c r="AB332" s="136"/>
      <c r="AC332" s="113"/>
      <c r="AD332" s="113"/>
      <c r="AE332" s="113"/>
      <c r="AF332" s="113"/>
      <c r="AG332" s="113"/>
      <c r="AH332" s="113"/>
      <c r="AI332" s="113"/>
      <c r="AJ332" s="113"/>
      <c r="AK332" s="113"/>
      <c r="AL332" s="113"/>
      <c r="AM332" s="113"/>
      <c r="AN332" s="113"/>
      <c r="AO332" s="113"/>
      <c r="AP332" s="113"/>
      <c r="AQ332" s="113"/>
      <c r="AR332" s="176"/>
      <c r="AS332" s="113"/>
      <c r="AT332" s="113"/>
      <c r="AU332" s="113"/>
      <c r="AV332" s="113"/>
      <c r="AW332" s="113"/>
      <c r="AX332" s="113"/>
      <c r="AY332" s="113"/>
      <c r="AZ332" s="113"/>
      <c r="BA332" s="113"/>
      <c r="BB332" s="113"/>
      <c r="BC332" s="113"/>
      <c r="BD332" s="113"/>
      <c r="BE332" s="113"/>
      <c r="BF332" s="113"/>
      <c r="BG332" s="113"/>
      <c r="BH332" s="113"/>
      <c r="BI332" s="113"/>
      <c r="BJ332" s="113"/>
      <c r="BK332" s="113"/>
      <c r="BL332" s="113"/>
      <c r="BM332" s="113"/>
      <c r="BN332" s="113"/>
      <c r="BO332" s="113"/>
      <c r="BP332" s="113"/>
      <c r="BQ332" s="113"/>
      <c r="BR332" s="113"/>
      <c r="BS332" s="113"/>
      <c r="BT332" s="113"/>
      <c r="BU332" s="113"/>
      <c r="BV332" s="113"/>
      <c r="BW332" s="113"/>
      <c r="BX332" s="113"/>
      <c r="BY332" s="94"/>
      <c r="CA332" s="254"/>
      <c r="CB332" s="254"/>
      <c r="CC332" s="254"/>
      <c r="CF332" s="94"/>
      <c r="CG332" s="94"/>
      <c r="CH332" s="94"/>
    </row>
    <row r="333" spans="1:86" s="93" customFormat="1" ht="15" customHeight="1" x14ac:dyDescent="0.25">
      <c r="A333" s="94"/>
      <c r="B333" s="94"/>
      <c r="D333" s="170"/>
      <c r="F333" s="115"/>
      <c r="G333" s="115"/>
      <c r="H333" s="115"/>
      <c r="I333" s="115"/>
      <c r="J333" s="104"/>
      <c r="K333" s="115"/>
      <c r="L333" s="171"/>
      <c r="M333" s="171"/>
      <c r="N333" s="171"/>
      <c r="O333" s="171"/>
      <c r="P333" s="171"/>
      <c r="Q333" s="171"/>
      <c r="R333" s="171"/>
      <c r="S333" s="171"/>
      <c r="T333" s="171"/>
      <c r="U333" s="171"/>
      <c r="V333" s="171"/>
      <c r="W333" s="171"/>
      <c r="X333" s="171"/>
      <c r="Y333" s="136"/>
      <c r="Z333" s="136"/>
      <c r="AA333" s="136"/>
      <c r="AB333" s="136"/>
      <c r="AC333" s="113"/>
      <c r="AD333" s="113"/>
      <c r="AE333" s="113"/>
      <c r="AF333" s="113"/>
      <c r="AG333" s="113"/>
      <c r="AH333" s="113"/>
      <c r="AI333" s="113"/>
      <c r="AJ333" s="113"/>
      <c r="AK333" s="113"/>
      <c r="AL333" s="113"/>
      <c r="AM333" s="113"/>
      <c r="AN333" s="113"/>
      <c r="AO333" s="113"/>
      <c r="AP333" s="113"/>
      <c r="AQ333" s="113"/>
      <c r="AR333" s="176"/>
      <c r="AS333" s="113"/>
      <c r="AT333" s="113"/>
      <c r="AU333" s="113"/>
      <c r="AV333" s="113"/>
      <c r="AW333" s="113"/>
      <c r="AX333" s="113"/>
      <c r="AY333" s="113"/>
      <c r="AZ333" s="113"/>
      <c r="BA333" s="113"/>
      <c r="BB333" s="113"/>
      <c r="BC333" s="113"/>
      <c r="BD333" s="113"/>
      <c r="BE333" s="113"/>
      <c r="BF333" s="113"/>
      <c r="BG333" s="113"/>
      <c r="BH333" s="113"/>
      <c r="BI333" s="113"/>
      <c r="BJ333" s="113"/>
      <c r="BK333" s="113"/>
      <c r="BL333" s="113"/>
      <c r="BM333" s="113"/>
      <c r="BN333" s="113"/>
      <c r="BO333" s="113"/>
      <c r="BP333" s="113"/>
      <c r="BQ333" s="113"/>
      <c r="BR333" s="113"/>
      <c r="BS333" s="113"/>
      <c r="BT333" s="113"/>
      <c r="BU333" s="113"/>
      <c r="BV333" s="113"/>
      <c r="BW333" s="113"/>
      <c r="BX333" s="113"/>
      <c r="BY333" s="94"/>
      <c r="CA333" s="254"/>
      <c r="CB333" s="254"/>
      <c r="CC333" s="254"/>
      <c r="CF333" s="94"/>
      <c r="CG333" s="94"/>
      <c r="CH333" s="94"/>
    </row>
    <row r="334" spans="1:86" s="93" customFormat="1" ht="15" customHeight="1" x14ac:dyDescent="0.25">
      <c r="A334" s="94"/>
      <c r="B334" s="94"/>
      <c r="D334" s="170"/>
      <c r="F334" s="115"/>
      <c r="G334" s="115"/>
      <c r="H334" s="115"/>
      <c r="I334" s="115"/>
      <c r="J334" s="104"/>
      <c r="K334" s="115"/>
      <c r="L334" s="171"/>
      <c r="M334" s="171"/>
      <c r="N334" s="171"/>
      <c r="O334" s="171"/>
      <c r="P334" s="171"/>
      <c r="Q334" s="171"/>
      <c r="R334" s="171"/>
      <c r="S334" s="171"/>
      <c r="T334" s="171"/>
      <c r="U334" s="171"/>
      <c r="V334" s="171"/>
      <c r="W334" s="171"/>
      <c r="X334" s="171"/>
      <c r="Y334" s="136"/>
      <c r="Z334" s="136"/>
      <c r="AA334" s="136"/>
      <c r="AB334" s="136"/>
      <c r="AC334" s="113"/>
      <c r="AD334" s="113"/>
      <c r="AE334" s="113"/>
      <c r="AF334" s="113"/>
      <c r="AG334" s="113"/>
      <c r="AH334" s="113"/>
      <c r="AI334" s="113"/>
      <c r="AJ334" s="113"/>
      <c r="AK334" s="113"/>
      <c r="AL334" s="113"/>
      <c r="AM334" s="113"/>
      <c r="AN334" s="113"/>
      <c r="AO334" s="113"/>
      <c r="AP334" s="113"/>
      <c r="AQ334" s="113"/>
      <c r="AR334" s="176"/>
      <c r="AS334" s="113"/>
      <c r="AT334" s="113"/>
      <c r="AU334" s="113"/>
      <c r="AV334" s="113"/>
      <c r="AW334" s="113"/>
      <c r="AX334" s="113"/>
      <c r="AY334" s="113"/>
      <c r="AZ334" s="113"/>
      <c r="BA334" s="113"/>
      <c r="BB334" s="113"/>
      <c r="BC334" s="113"/>
      <c r="BD334" s="113"/>
      <c r="BE334" s="113"/>
      <c r="BF334" s="113"/>
      <c r="BG334" s="113"/>
      <c r="BH334" s="113"/>
      <c r="BI334" s="113"/>
      <c r="BJ334" s="113"/>
      <c r="BK334" s="113"/>
      <c r="BL334" s="113"/>
      <c r="BM334" s="113"/>
      <c r="BN334" s="113"/>
      <c r="BO334" s="113"/>
      <c r="BP334" s="113"/>
      <c r="BQ334" s="113"/>
      <c r="BR334" s="113"/>
      <c r="BS334" s="113"/>
      <c r="BT334" s="113"/>
      <c r="BU334" s="113"/>
      <c r="BV334" s="113"/>
      <c r="BW334" s="113"/>
      <c r="BX334" s="113"/>
      <c r="BY334" s="94"/>
      <c r="CA334" s="254"/>
      <c r="CB334" s="254"/>
      <c r="CC334" s="254"/>
      <c r="CF334" s="94"/>
      <c r="CG334" s="94"/>
      <c r="CH334" s="94"/>
    </row>
    <row r="335" spans="1:86" s="93" customFormat="1" ht="15" customHeight="1" x14ac:dyDescent="0.25">
      <c r="A335" s="94"/>
      <c r="B335" s="94"/>
      <c r="D335" s="170"/>
      <c r="F335" s="115"/>
      <c r="G335" s="115"/>
      <c r="H335" s="115"/>
      <c r="I335" s="115"/>
      <c r="J335" s="104"/>
      <c r="K335" s="115"/>
      <c r="L335" s="171"/>
      <c r="M335" s="171"/>
      <c r="N335" s="171"/>
      <c r="O335" s="171"/>
      <c r="P335" s="171"/>
      <c r="Q335" s="171"/>
      <c r="R335" s="171"/>
      <c r="S335" s="171"/>
      <c r="T335" s="171"/>
      <c r="U335" s="171"/>
      <c r="V335" s="171"/>
      <c r="W335" s="171"/>
      <c r="X335" s="171"/>
      <c r="Y335" s="136"/>
      <c r="Z335" s="136"/>
      <c r="AA335" s="136"/>
      <c r="AB335" s="136"/>
      <c r="AC335" s="113"/>
      <c r="AD335" s="113"/>
      <c r="AE335" s="113"/>
      <c r="AF335" s="113"/>
      <c r="AG335" s="113"/>
      <c r="AH335" s="113"/>
      <c r="AI335" s="113"/>
      <c r="AJ335" s="113"/>
      <c r="AK335" s="113"/>
      <c r="AL335" s="113"/>
      <c r="AM335" s="113"/>
      <c r="AN335" s="113"/>
      <c r="AO335" s="113"/>
      <c r="AP335" s="113"/>
      <c r="AQ335" s="113"/>
      <c r="AR335" s="176"/>
      <c r="AS335" s="113"/>
      <c r="AT335" s="113"/>
      <c r="AU335" s="113"/>
      <c r="AV335" s="113"/>
      <c r="AW335" s="113"/>
      <c r="AX335" s="113"/>
      <c r="AY335" s="113"/>
      <c r="AZ335" s="113"/>
      <c r="BA335" s="113"/>
      <c r="BB335" s="113"/>
      <c r="BC335" s="113"/>
      <c r="BD335" s="113"/>
      <c r="BE335" s="113"/>
      <c r="BF335" s="113"/>
      <c r="BG335" s="113"/>
      <c r="BH335" s="113"/>
      <c r="BI335" s="113"/>
      <c r="BJ335" s="113"/>
      <c r="BK335" s="113"/>
      <c r="BL335" s="113"/>
      <c r="BM335" s="113"/>
      <c r="BN335" s="113"/>
      <c r="BO335" s="113"/>
      <c r="BP335" s="113"/>
      <c r="BQ335" s="113"/>
      <c r="BR335" s="113"/>
      <c r="BS335" s="113"/>
      <c r="BT335" s="113"/>
      <c r="BU335" s="113"/>
      <c r="BV335" s="113"/>
      <c r="BW335" s="113"/>
      <c r="BX335" s="113"/>
      <c r="BY335" s="94"/>
      <c r="CA335" s="254"/>
      <c r="CB335" s="254"/>
      <c r="CC335" s="254"/>
      <c r="CF335" s="94"/>
      <c r="CG335" s="94"/>
      <c r="CH335" s="94"/>
    </row>
    <row r="336" spans="1:86" s="93" customFormat="1" ht="15" customHeight="1" x14ac:dyDescent="0.25">
      <c r="A336" s="94"/>
      <c r="B336" s="94"/>
      <c r="D336" s="170"/>
      <c r="F336" s="115"/>
      <c r="G336" s="115"/>
      <c r="H336" s="115"/>
      <c r="I336" s="115"/>
      <c r="J336" s="104"/>
      <c r="K336" s="115"/>
      <c r="L336" s="171"/>
      <c r="M336" s="171"/>
      <c r="N336" s="171"/>
      <c r="O336" s="171"/>
      <c r="P336" s="171"/>
      <c r="Q336" s="171"/>
      <c r="R336" s="171"/>
      <c r="S336" s="171"/>
      <c r="T336" s="171"/>
      <c r="U336" s="171"/>
      <c r="V336" s="171"/>
      <c r="W336" s="171"/>
      <c r="X336" s="171"/>
      <c r="Y336" s="136"/>
      <c r="Z336" s="136"/>
      <c r="AA336" s="136"/>
      <c r="AB336" s="136"/>
      <c r="AC336" s="113"/>
      <c r="AD336" s="113"/>
      <c r="AE336" s="113"/>
      <c r="AF336" s="113"/>
      <c r="AG336" s="113"/>
      <c r="AH336" s="113"/>
      <c r="AI336" s="113"/>
      <c r="AJ336" s="113"/>
      <c r="AK336" s="113"/>
      <c r="AL336" s="113"/>
      <c r="AM336" s="113"/>
      <c r="AN336" s="113"/>
      <c r="AO336" s="113"/>
      <c r="AP336" s="113"/>
      <c r="AQ336" s="113"/>
      <c r="AR336" s="176"/>
      <c r="AS336" s="113"/>
      <c r="AT336" s="113"/>
      <c r="AU336" s="113"/>
      <c r="AV336" s="113"/>
      <c r="AW336" s="113"/>
      <c r="AX336" s="113"/>
      <c r="AY336" s="113"/>
      <c r="AZ336" s="113"/>
      <c r="BA336" s="113"/>
      <c r="BB336" s="113"/>
      <c r="BC336" s="113"/>
      <c r="BD336" s="113"/>
      <c r="BE336" s="113"/>
      <c r="BF336" s="113"/>
      <c r="BG336" s="113"/>
      <c r="BH336" s="113"/>
      <c r="BI336" s="113"/>
      <c r="BJ336" s="113"/>
      <c r="BK336" s="113"/>
      <c r="BL336" s="113"/>
      <c r="BM336" s="113"/>
      <c r="BN336" s="113"/>
      <c r="BO336" s="113"/>
      <c r="BP336" s="113"/>
      <c r="BQ336" s="113"/>
      <c r="BR336" s="113"/>
      <c r="BS336" s="113"/>
      <c r="BT336" s="113"/>
      <c r="BU336" s="113"/>
      <c r="BV336" s="113"/>
      <c r="BW336" s="113"/>
      <c r="BX336" s="113"/>
      <c r="BY336" s="94"/>
      <c r="CA336" s="254"/>
      <c r="CB336" s="254"/>
      <c r="CC336" s="254"/>
      <c r="CF336" s="94"/>
      <c r="CG336" s="94"/>
      <c r="CH336" s="94"/>
    </row>
    <row r="337" spans="1:86" s="93" customFormat="1" ht="15" customHeight="1" x14ac:dyDescent="0.25">
      <c r="A337" s="94"/>
      <c r="B337" s="94"/>
      <c r="D337" s="170"/>
      <c r="F337" s="115"/>
      <c r="G337" s="115"/>
      <c r="H337" s="115"/>
      <c r="I337" s="115"/>
      <c r="J337" s="104"/>
      <c r="K337" s="115"/>
      <c r="L337" s="171"/>
      <c r="M337" s="171"/>
      <c r="N337" s="171"/>
      <c r="O337" s="171"/>
      <c r="P337" s="171"/>
      <c r="Q337" s="171"/>
      <c r="R337" s="171"/>
      <c r="S337" s="171"/>
      <c r="T337" s="171"/>
      <c r="U337" s="171"/>
      <c r="V337" s="171"/>
      <c r="W337" s="171"/>
      <c r="X337" s="171"/>
      <c r="Y337" s="136"/>
      <c r="Z337" s="136"/>
      <c r="AA337" s="136"/>
      <c r="AB337" s="136"/>
      <c r="AC337" s="113"/>
      <c r="AD337" s="113"/>
      <c r="AE337" s="113"/>
      <c r="AF337" s="113"/>
      <c r="AG337" s="113"/>
      <c r="AH337" s="113"/>
      <c r="AI337" s="113"/>
      <c r="AJ337" s="113"/>
      <c r="AK337" s="113"/>
      <c r="AL337" s="113"/>
      <c r="AM337" s="113"/>
      <c r="AN337" s="113"/>
      <c r="AO337" s="113"/>
      <c r="AP337" s="113"/>
      <c r="AQ337" s="113"/>
      <c r="AR337" s="176"/>
      <c r="AS337" s="113"/>
      <c r="AT337" s="113"/>
      <c r="AU337" s="113"/>
      <c r="AV337" s="113"/>
      <c r="AW337" s="113"/>
      <c r="AX337" s="113"/>
      <c r="AY337" s="113"/>
      <c r="AZ337" s="113"/>
      <c r="BA337" s="113"/>
      <c r="BB337" s="113"/>
      <c r="BC337" s="113"/>
      <c r="BD337" s="113"/>
      <c r="BE337" s="113"/>
      <c r="BF337" s="113"/>
      <c r="BG337" s="113"/>
      <c r="BH337" s="113"/>
      <c r="BI337" s="113"/>
      <c r="BJ337" s="113"/>
      <c r="BK337" s="113"/>
      <c r="BL337" s="113"/>
      <c r="BM337" s="113"/>
      <c r="BN337" s="113"/>
      <c r="BO337" s="113"/>
      <c r="BP337" s="113"/>
      <c r="BQ337" s="113"/>
      <c r="BR337" s="113"/>
      <c r="BS337" s="113"/>
      <c r="BT337" s="113"/>
      <c r="BU337" s="113"/>
      <c r="BV337" s="113"/>
      <c r="BW337" s="113"/>
      <c r="BX337" s="113"/>
      <c r="BY337" s="94"/>
      <c r="CA337" s="254"/>
      <c r="CB337" s="254"/>
      <c r="CC337" s="254"/>
      <c r="CF337" s="94"/>
      <c r="CG337" s="94"/>
      <c r="CH337" s="94"/>
    </row>
    <row r="338" spans="1:86" s="93" customFormat="1" ht="15" customHeight="1" x14ac:dyDescent="0.25">
      <c r="A338" s="94"/>
      <c r="B338" s="94"/>
      <c r="D338" s="170"/>
      <c r="F338" s="115"/>
      <c r="G338" s="115"/>
      <c r="H338" s="115"/>
      <c r="I338" s="115"/>
      <c r="J338" s="104"/>
      <c r="K338" s="115"/>
      <c r="L338" s="171"/>
      <c r="M338" s="171"/>
      <c r="N338" s="171"/>
      <c r="O338" s="171"/>
      <c r="P338" s="171"/>
      <c r="Q338" s="171"/>
      <c r="R338" s="171"/>
      <c r="S338" s="171"/>
      <c r="T338" s="171"/>
      <c r="U338" s="171"/>
      <c r="V338" s="171"/>
      <c r="W338" s="171"/>
      <c r="X338" s="171"/>
      <c r="Y338" s="136"/>
      <c r="Z338" s="136"/>
      <c r="AA338" s="136"/>
      <c r="AB338" s="136"/>
      <c r="AC338" s="113"/>
      <c r="AD338" s="113"/>
      <c r="AE338" s="113"/>
      <c r="AF338" s="113"/>
      <c r="AG338" s="113"/>
      <c r="AH338" s="113"/>
      <c r="AI338" s="113"/>
      <c r="AJ338" s="113"/>
      <c r="AK338" s="113"/>
      <c r="AL338" s="113"/>
      <c r="AM338" s="113"/>
      <c r="AN338" s="113"/>
      <c r="AO338" s="113"/>
      <c r="AP338" s="113"/>
      <c r="AQ338" s="113"/>
      <c r="AR338" s="176"/>
      <c r="AS338" s="113"/>
      <c r="AT338" s="113"/>
      <c r="AU338" s="113"/>
      <c r="AV338" s="113"/>
      <c r="AW338" s="113"/>
      <c r="AX338" s="113"/>
      <c r="AY338" s="113"/>
      <c r="AZ338" s="113"/>
      <c r="BA338" s="113"/>
      <c r="BB338" s="113"/>
      <c r="BC338" s="113"/>
      <c r="BD338" s="113"/>
      <c r="BE338" s="113"/>
      <c r="BF338" s="113"/>
      <c r="BG338" s="113"/>
      <c r="BH338" s="113"/>
      <c r="BI338" s="113"/>
      <c r="BJ338" s="113"/>
      <c r="BK338" s="113"/>
      <c r="BL338" s="113"/>
      <c r="BM338" s="113"/>
      <c r="BN338" s="113"/>
      <c r="BO338" s="113"/>
      <c r="BP338" s="113"/>
      <c r="BQ338" s="113"/>
      <c r="BR338" s="113"/>
      <c r="BS338" s="113"/>
      <c r="BT338" s="113"/>
      <c r="BU338" s="113"/>
      <c r="BV338" s="113"/>
      <c r="BW338" s="113"/>
      <c r="BX338" s="113"/>
      <c r="BY338" s="94"/>
      <c r="CA338" s="254"/>
      <c r="CB338" s="254"/>
      <c r="CC338" s="254"/>
      <c r="CF338" s="94"/>
      <c r="CG338" s="94"/>
      <c r="CH338" s="94"/>
    </row>
    <row r="339" spans="1:86" s="93" customFormat="1" ht="15" customHeight="1" x14ac:dyDescent="0.25">
      <c r="A339" s="94"/>
      <c r="B339" s="94"/>
      <c r="D339" s="170"/>
      <c r="F339" s="115"/>
      <c r="G339" s="115"/>
      <c r="H339" s="115"/>
      <c r="I339" s="115"/>
      <c r="J339" s="104"/>
      <c r="K339" s="115"/>
      <c r="L339" s="171"/>
      <c r="M339" s="171"/>
      <c r="N339" s="171"/>
      <c r="O339" s="171"/>
      <c r="P339" s="171"/>
      <c r="Q339" s="171"/>
      <c r="R339" s="171"/>
      <c r="S339" s="171"/>
      <c r="T339" s="171"/>
      <c r="U339" s="171"/>
      <c r="V339" s="171"/>
      <c r="W339" s="171"/>
      <c r="X339" s="171"/>
      <c r="Y339" s="136"/>
      <c r="Z339" s="136"/>
      <c r="AA339" s="136"/>
      <c r="AB339" s="136"/>
      <c r="AC339" s="113"/>
      <c r="AD339" s="113"/>
      <c r="AE339" s="113"/>
      <c r="AF339" s="113"/>
      <c r="AG339" s="113"/>
      <c r="AH339" s="113"/>
      <c r="AI339" s="113"/>
      <c r="AJ339" s="113"/>
      <c r="AK339" s="113"/>
      <c r="AL339" s="113"/>
      <c r="AM339" s="113"/>
      <c r="AN339" s="113"/>
      <c r="AO339" s="113"/>
      <c r="AP339" s="113"/>
      <c r="AQ339" s="113"/>
      <c r="AR339" s="176"/>
      <c r="AS339" s="113"/>
      <c r="AT339" s="113"/>
      <c r="AU339" s="113"/>
      <c r="AV339" s="113"/>
      <c r="AW339" s="113"/>
      <c r="AX339" s="113"/>
      <c r="AY339" s="113"/>
      <c r="AZ339" s="113"/>
      <c r="BA339" s="113"/>
      <c r="BB339" s="113"/>
      <c r="BC339" s="113"/>
      <c r="BD339" s="113"/>
      <c r="BE339" s="113"/>
      <c r="BF339" s="113"/>
      <c r="BG339" s="113"/>
      <c r="BH339" s="113"/>
      <c r="BI339" s="113"/>
      <c r="BJ339" s="113"/>
      <c r="BK339" s="113"/>
      <c r="BL339" s="113"/>
      <c r="BM339" s="113"/>
      <c r="BN339" s="113"/>
      <c r="BO339" s="113"/>
      <c r="BP339" s="113"/>
      <c r="BQ339" s="113"/>
      <c r="BR339" s="113"/>
      <c r="BS339" s="113"/>
      <c r="BT339" s="113"/>
      <c r="BU339" s="113"/>
      <c r="BV339" s="113"/>
      <c r="BW339" s="113"/>
      <c r="BX339" s="113"/>
      <c r="BY339" s="94"/>
      <c r="CA339" s="254"/>
      <c r="CB339" s="254"/>
      <c r="CC339" s="254"/>
      <c r="CF339" s="94"/>
      <c r="CG339" s="94"/>
      <c r="CH339" s="94"/>
    </row>
    <row r="340" spans="1:86" s="93" customFormat="1" x14ac:dyDescent="0.25">
      <c r="A340" s="94"/>
      <c r="B340" s="94"/>
      <c r="D340" s="170"/>
      <c r="F340" s="115"/>
      <c r="G340" s="115"/>
      <c r="H340" s="115"/>
      <c r="I340" s="115"/>
      <c r="J340" s="104"/>
      <c r="K340" s="115"/>
      <c r="L340" s="171"/>
      <c r="M340" s="171"/>
      <c r="N340" s="171"/>
      <c r="O340" s="171"/>
      <c r="P340" s="171"/>
      <c r="Q340" s="171"/>
      <c r="R340" s="171"/>
      <c r="S340" s="171"/>
      <c r="T340" s="171"/>
      <c r="U340" s="171"/>
      <c r="V340" s="171"/>
      <c r="W340" s="171"/>
      <c r="X340" s="171"/>
      <c r="Y340" s="136"/>
      <c r="Z340" s="136"/>
      <c r="AA340" s="136"/>
      <c r="AB340" s="136"/>
      <c r="AC340" s="113"/>
      <c r="AD340" s="113"/>
      <c r="AE340" s="113"/>
      <c r="AF340" s="113"/>
      <c r="AG340" s="113"/>
      <c r="AH340" s="113"/>
      <c r="AI340" s="113"/>
      <c r="AJ340" s="113"/>
      <c r="AK340" s="113"/>
      <c r="AL340" s="113"/>
      <c r="AM340" s="113"/>
      <c r="AN340" s="113"/>
      <c r="AO340" s="113"/>
      <c r="AP340" s="113"/>
      <c r="AQ340" s="113"/>
      <c r="AR340" s="176"/>
      <c r="AS340" s="113"/>
      <c r="AT340" s="113"/>
      <c r="AU340" s="113"/>
      <c r="AV340" s="113"/>
      <c r="AW340" s="113"/>
      <c r="AX340" s="113"/>
      <c r="AY340" s="113"/>
      <c r="AZ340" s="113"/>
      <c r="BA340" s="113"/>
      <c r="BB340" s="113"/>
      <c r="BC340" s="113"/>
      <c r="BD340" s="113"/>
      <c r="BE340" s="113"/>
      <c r="BF340" s="113"/>
      <c r="BG340" s="113"/>
      <c r="BH340" s="113"/>
      <c r="BI340" s="113"/>
      <c r="BJ340" s="113"/>
      <c r="BK340" s="113"/>
      <c r="BL340" s="113"/>
      <c r="BM340" s="113"/>
      <c r="BN340" s="113"/>
      <c r="BO340" s="113"/>
      <c r="BP340" s="113"/>
      <c r="BQ340" s="113"/>
      <c r="BR340" s="113"/>
      <c r="BS340" s="113"/>
      <c r="BT340" s="113"/>
      <c r="BU340" s="113"/>
      <c r="BV340" s="113"/>
      <c r="BW340" s="113"/>
      <c r="BX340" s="113"/>
      <c r="BY340" s="94"/>
      <c r="CA340" s="254"/>
      <c r="CB340" s="254"/>
      <c r="CC340" s="254"/>
      <c r="CF340" s="94"/>
      <c r="CG340" s="94"/>
      <c r="CH340" s="94"/>
    </row>
    <row r="341" spans="1:86" s="93" customFormat="1" x14ac:dyDescent="0.25">
      <c r="A341" s="94"/>
      <c r="B341" s="94"/>
      <c r="D341" s="170"/>
      <c r="F341" s="115"/>
      <c r="G341" s="115"/>
      <c r="H341" s="115"/>
      <c r="I341" s="115"/>
      <c r="J341" s="104"/>
      <c r="K341" s="115"/>
      <c r="L341" s="171"/>
      <c r="M341" s="171"/>
      <c r="N341" s="171"/>
      <c r="O341" s="171"/>
      <c r="P341" s="171"/>
      <c r="Q341" s="171"/>
      <c r="R341" s="171"/>
      <c r="S341" s="171"/>
      <c r="T341" s="171"/>
      <c r="U341" s="171"/>
      <c r="V341" s="171"/>
      <c r="W341" s="171"/>
      <c r="X341" s="171"/>
      <c r="Y341" s="136"/>
      <c r="Z341" s="136"/>
      <c r="AA341" s="136"/>
      <c r="AB341" s="136"/>
      <c r="AC341" s="113"/>
      <c r="AD341" s="113"/>
      <c r="AE341" s="113"/>
      <c r="AF341" s="113"/>
      <c r="AG341" s="113"/>
      <c r="AH341" s="113"/>
      <c r="AI341" s="113"/>
      <c r="AJ341" s="113"/>
      <c r="AK341" s="113"/>
      <c r="AL341" s="113"/>
      <c r="AM341" s="113"/>
      <c r="AN341" s="113"/>
      <c r="AO341" s="113"/>
      <c r="AP341" s="113"/>
      <c r="AQ341" s="113"/>
      <c r="AR341" s="176"/>
      <c r="AS341" s="113"/>
      <c r="AT341" s="113"/>
      <c r="AU341" s="113"/>
      <c r="AV341" s="113"/>
      <c r="AW341" s="113"/>
      <c r="AX341" s="113"/>
      <c r="AY341" s="113"/>
      <c r="AZ341" s="113"/>
      <c r="BA341" s="113"/>
      <c r="BB341" s="113"/>
      <c r="BC341" s="113"/>
      <c r="BD341" s="113"/>
      <c r="BE341" s="113"/>
      <c r="BF341" s="113"/>
      <c r="BG341" s="113"/>
      <c r="BH341" s="113"/>
      <c r="BI341" s="113"/>
      <c r="BJ341" s="113"/>
      <c r="BK341" s="113"/>
      <c r="BL341" s="113"/>
      <c r="BM341" s="113"/>
      <c r="BN341" s="113"/>
      <c r="BO341" s="113"/>
      <c r="BP341" s="113"/>
      <c r="BQ341" s="113"/>
      <c r="BR341" s="113"/>
      <c r="BS341" s="113"/>
      <c r="BT341" s="113"/>
      <c r="BU341" s="113"/>
      <c r="BV341" s="113"/>
      <c r="BW341" s="113"/>
      <c r="BX341" s="113"/>
      <c r="BY341" s="94"/>
      <c r="CA341" s="254"/>
      <c r="CB341" s="254"/>
      <c r="CC341" s="254"/>
      <c r="CF341" s="94"/>
      <c r="CG341" s="94"/>
      <c r="CH341" s="94"/>
    </row>
    <row r="342" spans="1:86" s="93" customFormat="1" x14ac:dyDescent="0.25">
      <c r="A342" s="94"/>
      <c r="B342" s="94"/>
      <c r="D342" s="170"/>
      <c r="F342" s="115"/>
      <c r="G342" s="115"/>
      <c r="H342" s="115"/>
      <c r="I342" s="115"/>
      <c r="J342" s="104"/>
      <c r="K342" s="115"/>
      <c r="L342" s="171"/>
      <c r="M342" s="171"/>
      <c r="N342" s="171"/>
      <c r="O342" s="171"/>
      <c r="P342" s="171"/>
      <c r="Q342" s="171"/>
      <c r="R342" s="171"/>
      <c r="S342" s="171"/>
      <c r="T342" s="171"/>
      <c r="U342" s="171"/>
      <c r="V342" s="171"/>
      <c r="W342" s="171"/>
      <c r="X342" s="171"/>
      <c r="Y342" s="136"/>
      <c r="Z342" s="136"/>
      <c r="AA342" s="136"/>
      <c r="AB342" s="136"/>
      <c r="AC342" s="113"/>
      <c r="AD342" s="113"/>
      <c r="AE342" s="113"/>
      <c r="AF342" s="113"/>
      <c r="AG342" s="113"/>
      <c r="AH342" s="113"/>
      <c r="AI342" s="113"/>
      <c r="AJ342" s="113"/>
      <c r="AK342" s="113"/>
      <c r="AL342" s="113"/>
      <c r="AM342" s="113"/>
      <c r="AN342" s="113"/>
      <c r="AO342" s="113"/>
      <c r="AP342" s="113"/>
      <c r="AQ342" s="113"/>
      <c r="AR342" s="176"/>
      <c r="AS342" s="113"/>
      <c r="AT342" s="113"/>
      <c r="AU342" s="113"/>
      <c r="AV342" s="113"/>
      <c r="AW342" s="113"/>
      <c r="AX342" s="113"/>
      <c r="AY342" s="113"/>
      <c r="AZ342" s="113"/>
      <c r="BA342" s="113"/>
      <c r="BB342" s="113"/>
      <c r="BC342" s="113"/>
      <c r="BD342" s="113"/>
      <c r="BE342" s="113"/>
      <c r="BF342" s="113"/>
      <c r="BG342" s="113"/>
      <c r="BH342" s="113"/>
      <c r="BI342" s="113"/>
      <c r="BJ342" s="113"/>
      <c r="BK342" s="113"/>
      <c r="BL342" s="113"/>
      <c r="BM342" s="113"/>
      <c r="BN342" s="113"/>
      <c r="BO342" s="113"/>
      <c r="BP342" s="113"/>
      <c r="BQ342" s="113"/>
      <c r="BR342" s="113"/>
      <c r="BS342" s="113"/>
      <c r="BT342" s="113"/>
      <c r="BU342" s="113"/>
      <c r="BV342" s="113"/>
      <c r="BW342" s="113"/>
      <c r="BX342" s="113"/>
      <c r="BY342" s="94"/>
      <c r="CA342" s="254"/>
      <c r="CB342" s="254"/>
      <c r="CC342" s="254"/>
      <c r="CF342" s="94"/>
      <c r="CG342" s="94"/>
      <c r="CH342" s="94"/>
    </row>
    <row r="343" spans="1:86" s="93" customFormat="1" x14ac:dyDescent="0.25">
      <c r="A343" s="94"/>
      <c r="B343" s="94"/>
      <c r="D343" s="170"/>
      <c r="F343" s="115"/>
      <c r="G343" s="115"/>
      <c r="H343" s="115"/>
      <c r="I343" s="115"/>
      <c r="J343" s="104"/>
      <c r="K343" s="115"/>
      <c r="L343" s="171"/>
      <c r="M343" s="171"/>
      <c r="N343" s="171"/>
      <c r="O343" s="171"/>
      <c r="P343" s="171"/>
      <c r="Q343" s="171"/>
      <c r="R343" s="171"/>
      <c r="S343" s="171"/>
      <c r="T343" s="171"/>
      <c r="U343" s="171"/>
      <c r="V343" s="171"/>
      <c r="W343" s="171"/>
      <c r="X343" s="171"/>
      <c r="Y343" s="136"/>
      <c r="Z343" s="136"/>
      <c r="AA343" s="136"/>
      <c r="AB343" s="136"/>
      <c r="AC343" s="113"/>
      <c r="AD343" s="113"/>
      <c r="AE343" s="113"/>
      <c r="AF343" s="113"/>
      <c r="AG343" s="113"/>
      <c r="AH343" s="113"/>
      <c r="AI343" s="113"/>
      <c r="AJ343" s="113"/>
      <c r="AK343" s="113"/>
      <c r="AL343" s="113"/>
      <c r="AM343" s="113"/>
      <c r="AN343" s="113"/>
      <c r="AO343" s="113"/>
      <c r="AP343" s="113"/>
      <c r="AQ343" s="113"/>
      <c r="AR343" s="176"/>
      <c r="AS343" s="113"/>
      <c r="AT343" s="113"/>
      <c r="AU343" s="113"/>
      <c r="AV343" s="113"/>
      <c r="AW343" s="113"/>
      <c r="AX343" s="113"/>
      <c r="AY343" s="113"/>
      <c r="AZ343" s="113"/>
      <c r="BA343" s="113"/>
      <c r="BB343" s="113"/>
      <c r="BC343" s="113"/>
      <c r="BD343" s="113"/>
      <c r="BE343" s="113"/>
      <c r="BF343" s="113"/>
      <c r="BG343" s="113"/>
      <c r="BH343" s="113"/>
      <c r="BI343" s="113"/>
      <c r="BJ343" s="113"/>
      <c r="BK343" s="113"/>
      <c r="BL343" s="113"/>
      <c r="BM343" s="113"/>
      <c r="BN343" s="113"/>
      <c r="BO343" s="113"/>
      <c r="BP343" s="113"/>
      <c r="BQ343" s="113"/>
      <c r="BR343" s="113"/>
      <c r="BS343" s="113"/>
      <c r="BT343" s="113"/>
      <c r="BU343" s="113"/>
      <c r="BV343" s="113"/>
      <c r="BW343" s="113"/>
      <c r="BX343" s="113"/>
      <c r="BY343" s="94"/>
      <c r="CA343" s="254"/>
      <c r="CB343" s="254"/>
      <c r="CC343" s="254"/>
      <c r="CF343" s="94"/>
      <c r="CG343" s="94"/>
      <c r="CH343" s="94"/>
    </row>
    <row r="344" spans="1:86" s="93" customFormat="1" x14ac:dyDescent="0.25">
      <c r="A344" s="94"/>
      <c r="B344" s="94"/>
      <c r="D344" s="170"/>
      <c r="F344" s="115"/>
      <c r="G344" s="115"/>
      <c r="H344" s="115"/>
      <c r="I344" s="115"/>
      <c r="J344" s="104"/>
      <c r="K344" s="115"/>
      <c r="L344" s="171"/>
      <c r="M344" s="171"/>
      <c r="N344" s="171"/>
      <c r="O344" s="171"/>
      <c r="P344" s="171"/>
      <c r="Q344" s="171"/>
      <c r="R344" s="171"/>
      <c r="S344" s="171"/>
      <c r="T344" s="171"/>
      <c r="U344" s="171"/>
      <c r="V344" s="171"/>
      <c r="W344" s="171"/>
      <c r="X344" s="171"/>
      <c r="Y344" s="136"/>
      <c r="Z344" s="136"/>
      <c r="AA344" s="136"/>
      <c r="AB344" s="136"/>
      <c r="AC344" s="113"/>
      <c r="AD344" s="113"/>
      <c r="AE344" s="113"/>
      <c r="AF344" s="113"/>
      <c r="AG344" s="113"/>
      <c r="AH344" s="113"/>
      <c r="AI344" s="113"/>
      <c r="AJ344" s="113"/>
      <c r="AK344" s="113"/>
      <c r="AL344" s="113"/>
      <c r="AM344" s="113"/>
      <c r="AN344" s="113"/>
      <c r="AO344" s="113"/>
      <c r="AP344" s="113"/>
      <c r="AQ344" s="113"/>
      <c r="AR344" s="176"/>
      <c r="AS344" s="113"/>
      <c r="AT344" s="113"/>
      <c r="AU344" s="113"/>
      <c r="AV344" s="113"/>
      <c r="AW344" s="113"/>
      <c r="AX344" s="113"/>
      <c r="AY344" s="113"/>
      <c r="AZ344" s="113"/>
      <c r="BA344" s="113"/>
      <c r="BB344" s="113"/>
      <c r="BC344" s="113"/>
      <c r="BD344" s="113"/>
      <c r="BE344" s="113"/>
      <c r="BF344" s="113"/>
      <c r="BG344" s="113"/>
      <c r="BH344" s="113"/>
      <c r="BI344" s="113"/>
      <c r="BJ344" s="113"/>
      <c r="BK344" s="113"/>
      <c r="BL344" s="113"/>
      <c r="BM344" s="113"/>
      <c r="BN344" s="113"/>
      <c r="BO344" s="113"/>
      <c r="BP344" s="113"/>
      <c r="BQ344" s="113"/>
      <c r="BR344" s="113"/>
      <c r="BS344" s="113"/>
      <c r="BT344" s="113"/>
      <c r="BU344" s="113"/>
      <c r="BV344" s="113"/>
      <c r="BW344" s="113"/>
      <c r="BX344" s="113"/>
      <c r="BY344" s="94"/>
      <c r="CA344" s="254"/>
      <c r="CB344" s="254"/>
      <c r="CC344" s="254"/>
      <c r="CF344" s="94"/>
      <c r="CG344" s="94"/>
      <c r="CH344" s="94"/>
    </row>
    <row r="345" spans="1:86" s="93" customFormat="1" x14ac:dyDescent="0.25">
      <c r="A345" s="94"/>
      <c r="B345" s="94"/>
      <c r="D345" s="170"/>
      <c r="F345" s="115"/>
      <c r="G345" s="115"/>
      <c r="H345" s="115"/>
      <c r="I345" s="115"/>
      <c r="J345" s="104"/>
      <c r="K345" s="115"/>
      <c r="L345" s="171"/>
      <c r="M345" s="171"/>
      <c r="N345" s="171"/>
      <c r="O345" s="171"/>
      <c r="P345" s="171"/>
      <c r="Q345" s="171"/>
      <c r="R345" s="171"/>
      <c r="S345" s="171"/>
      <c r="T345" s="171"/>
      <c r="U345" s="171"/>
      <c r="V345" s="171"/>
      <c r="W345" s="171"/>
      <c r="X345" s="171"/>
      <c r="Y345" s="136"/>
      <c r="Z345" s="136"/>
      <c r="AA345" s="136"/>
      <c r="AB345" s="136"/>
      <c r="AC345" s="113"/>
      <c r="AD345" s="113"/>
      <c r="AE345" s="113"/>
      <c r="AF345" s="113"/>
      <c r="AG345" s="113"/>
      <c r="AH345" s="113"/>
      <c r="AI345" s="113"/>
      <c r="AJ345" s="113"/>
      <c r="AK345" s="113"/>
      <c r="AL345" s="113"/>
      <c r="AM345" s="113"/>
      <c r="AN345" s="113"/>
      <c r="AO345" s="113"/>
      <c r="AP345" s="113"/>
      <c r="AQ345" s="113"/>
      <c r="AR345" s="176"/>
      <c r="AS345" s="113"/>
      <c r="AT345" s="113"/>
      <c r="AU345" s="113"/>
      <c r="AV345" s="113"/>
      <c r="AW345" s="113"/>
      <c r="AX345" s="113"/>
      <c r="AY345" s="113"/>
      <c r="AZ345" s="113"/>
      <c r="BA345" s="113"/>
      <c r="BB345" s="113"/>
      <c r="BC345" s="113"/>
      <c r="BD345" s="113"/>
      <c r="BE345" s="113"/>
      <c r="BF345" s="113"/>
      <c r="BG345" s="113"/>
      <c r="BH345" s="113"/>
      <c r="BI345" s="113"/>
      <c r="BJ345" s="113"/>
      <c r="BK345" s="113"/>
      <c r="BL345" s="113"/>
      <c r="BM345" s="113"/>
      <c r="BN345" s="113"/>
      <c r="BO345" s="113"/>
      <c r="BP345" s="113"/>
      <c r="BQ345" s="113"/>
      <c r="BR345" s="113"/>
      <c r="BS345" s="113"/>
      <c r="BT345" s="113"/>
      <c r="BU345" s="113"/>
      <c r="BV345" s="113"/>
      <c r="BW345" s="113"/>
      <c r="BX345" s="113"/>
      <c r="BY345" s="94"/>
      <c r="CA345" s="254"/>
      <c r="CB345" s="254"/>
      <c r="CC345" s="254"/>
      <c r="CF345" s="94"/>
      <c r="CG345" s="94"/>
      <c r="CH345" s="94"/>
    </row>
    <row r="346" spans="1:86" s="93" customFormat="1" x14ac:dyDescent="0.25">
      <c r="A346" s="94"/>
      <c r="B346" s="94"/>
      <c r="D346" s="170"/>
      <c r="F346" s="115"/>
      <c r="G346" s="115"/>
      <c r="H346" s="115"/>
      <c r="I346" s="115"/>
      <c r="J346" s="104"/>
      <c r="K346" s="115"/>
      <c r="L346" s="171"/>
      <c r="M346" s="171"/>
      <c r="N346" s="171"/>
      <c r="O346" s="171"/>
      <c r="P346" s="171"/>
      <c r="Q346" s="171"/>
      <c r="R346" s="171"/>
      <c r="S346" s="171"/>
      <c r="T346" s="171"/>
      <c r="U346" s="171"/>
      <c r="V346" s="171"/>
      <c r="W346" s="171"/>
      <c r="X346" s="171"/>
      <c r="Y346" s="136"/>
      <c r="Z346" s="136"/>
      <c r="AA346" s="136"/>
      <c r="AB346" s="136"/>
      <c r="AC346" s="113"/>
      <c r="AD346" s="113"/>
      <c r="AE346" s="113"/>
      <c r="AF346" s="113"/>
      <c r="AG346" s="113"/>
      <c r="AH346" s="113"/>
      <c r="AI346" s="113"/>
      <c r="AJ346" s="113"/>
      <c r="AK346" s="113"/>
      <c r="AL346" s="113"/>
      <c r="AM346" s="113"/>
      <c r="AN346" s="113"/>
      <c r="AO346" s="113"/>
      <c r="AP346" s="113"/>
      <c r="AQ346" s="113"/>
      <c r="AR346" s="176"/>
      <c r="AS346" s="113"/>
      <c r="AT346" s="113"/>
      <c r="AU346" s="113"/>
      <c r="AV346" s="113"/>
      <c r="AW346" s="113"/>
      <c r="AX346" s="113"/>
      <c r="AY346" s="113"/>
      <c r="AZ346" s="113"/>
      <c r="BA346" s="113"/>
      <c r="BB346" s="113"/>
      <c r="BC346" s="113"/>
      <c r="BD346" s="113"/>
      <c r="BE346" s="113"/>
      <c r="BF346" s="113"/>
      <c r="BG346" s="113"/>
      <c r="BH346" s="113"/>
      <c r="BI346" s="113"/>
      <c r="BJ346" s="113"/>
      <c r="BK346" s="113"/>
      <c r="BL346" s="113"/>
      <c r="BM346" s="113"/>
      <c r="BN346" s="113"/>
      <c r="BO346" s="113"/>
      <c r="BP346" s="113"/>
      <c r="BQ346" s="113"/>
      <c r="BR346" s="113"/>
      <c r="BS346" s="113"/>
      <c r="BT346" s="113"/>
      <c r="BU346" s="113"/>
      <c r="BV346" s="113"/>
      <c r="BW346" s="113"/>
      <c r="BX346" s="113"/>
      <c r="BY346" s="94"/>
      <c r="CA346" s="254"/>
      <c r="CB346" s="254"/>
      <c r="CC346" s="254"/>
      <c r="CF346" s="94"/>
      <c r="CG346" s="94"/>
      <c r="CH346" s="94"/>
    </row>
    <row r="347" spans="1:86" s="93" customFormat="1" x14ac:dyDescent="0.25">
      <c r="A347" s="94"/>
      <c r="B347" s="94"/>
      <c r="D347" s="170"/>
      <c r="F347" s="115"/>
      <c r="G347" s="115"/>
      <c r="H347" s="115"/>
      <c r="I347" s="115"/>
      <c r="J347" s="104"/>
      <c r="K347" s="115"/>
      <c r="L347" s="171"/>
      <c r="M347" s="171"/>
      <c r="N347" s="171"/>
      <c r="O347" s="171"/>
      <c r="P347" s="171"/>
      <c r="Q347" s="171"/>
      <c r="R347" s="171"/>
      <c r="S347" s="171"/>
      <c r="T347" s="171"/>
      <c r="U347" s="171"/>
      <c r="V347" s="171"/>
      <c r="W347" s="171"/>
      <c r="X347" s="171"/>
      <c r="Y347" s="136"/>
      <c r="Z347" s="136"/>
      <c r="AA347" s="136"/>
      <c r="AB347" s="136"/>
      <c r="AC347" s="113"/>
      <c r="AD347" s="113"/>
      <c r="AE347" s="113"/>
      <c r="AF347" s="113"/>
      <c r="AG347" s="113"/>
      <c r="AH347" s="113"/>
      <c r="AI347" s="113"/>
      <c r="AJ347" s="113"/>
      <c r="AK347" s="113"/>
      <c r="AL347" s="113"/>
      <c r="AM347" s="113"/>
      <c r="AN347" s="113"/>
      <c r="AO347" s="113"/>
      <c r="AP347" s="113"/>
      <c r="AQ347" s="113"/>
      <c r="AR347" s="176"/>
      <c r="AS347" s="113"/>
      <c r="AT347" s="113"/>
      <c r="AU347" s="113"/>
      <c r="AV347" s="113"/>
      <c r="AW347" s="113"/>
      <c r="AX347" s="113"/>
      <c r="AY347" s="113"/>
      <c r="AZ347" s="113"/>
      <c r="BA347" s="113"/>
      <c r="BB347" s="113"/>
      <c r="BC347" s="113"/>
      <c r="BD347" s="113"/>
      <c r="BE347" s="113"/>
      <c r="BF347" s="113"/>
      <c r="BG347" s="113"/>
      <c r="BH347" s="113"/>
      <c r="BI347" s="113"/>
      <c r="BJ347" s="113"/>
      <c r="BK347" s="113"/>
      <c r="BL347" s="113"/>
      <c r="BM347" s="113"/>
      <c r="BN347" s="113"/>
      <c r="BO347" s="113"/>
      <c r="BP347" s="113"/>
      <c r="BQ347" s="113"/>
      <c r="BR347" s="113"/>
      <c r="BS347" s="113"/>
      <c r="BT347" s="113"/>
      <c r="BU347" s="113"/>
      <c r="BV347" s="113"/>
      <c r="BW347" s="113"/>
      <c r="BX347" s="113"/>
      <c r="BY347" s="94"/>
      <c r="CA347" s="254"/>
      <c r="CB347" s="254"/>
      <c r="CC347" s="254"/>
      <c r="CF347" s="94"/>
      <c r="CG347" s="94"/>
      <c r="CH347" s="94"/>
    </row>
    <row r="348" spans="1:86" s="93" customFormat="1" x14ac:dyDescent="0.25">
      <c r="A348" s="94"/>
      <c r="B348" s="94"/>
      <c r="D348" s="170"/>
      <c r="F348" s="115"/>
      <c r="G348" s="115"/>
      <c r="H348" s="115"/>
      <c r="I348" s="115"/>
      <c r="J348" s="104"/>
      <c r="K348" s="115"/>
      <c r="L348" s="171"/>
      <c r="M348" s="171"/>
      <c r="N348" s="171"/>
      <c r="O348" s="171"/>
      <c r="P348" s="171"/>
      <c r="Q348" s="171"/>
      <c r="R348" s="171"/>
      <c r="S348" s="171"/>
      <c r="T348" s="171"/>
      <c r="U348" s="171"/>
      <c r="V348" s="171"/>
      <c r="W348" s="171"/>
      <c r="X348" s="171"/>
      <c r="Y348" s="136"/>
      <c r="Z348" s="136"/>
      <c r="AA348" s="136"/>
      <c r="AB348" s="136"/>
      <c r="AC348" s="113"/>
      <c r="AD348" s="113"/>
      <c r="AE348" s="113"/>
      <c r="AF348" s="113"/>
      <c r="AG348" s="113"/>
      <c r="AH348" s="113"/>
      <c r="AI348" s="113"/>
      <c r="AJ348" s="113"/>
      <c r="AK348" s="113"/>
      <c r="AL348" s="113"/>
      <c r="AM348" s="113"/>
      <c r="AN348" s="113"/>
      <c r="AO348" s="113"/>
      <c r="AP348" s="113"/>
      <c r="AQ348" s="113"/>
      <c r="AR348" s="176"/>
      <c r="AS348" s="113"/>
      <c r="AT348" s="113"/>
      <c r="AU348" s="113"/>
      <c r="AV348" s="113"/>
      <c r="AW348" s="113"/>
      <c r="AX348" s="113"/>
      <c r="AY348" s="113"/>
      <c r="AZ348" s="113"/>
      <c r="BA348" s="113"/>
      <c r="BB348" s="113"/>
      <c r="BC348" s="113"/>
      <c r="BD348" s="113"/>
      <c r="BE348" s="113"/>
      <c r="BF348" s="113"/>
      <c r="BG348" s="113"/>
      <c r="BH348" s="113"/>
      <c r="BI348" s="113"/>
      <c r="BJ348" s="113"/>
      <c r="BK348" s="113"/>
      <c r="BL348" s="113"/>
      <c r="BM348" s="113"/>
      <c r="BN348" s="113"/>
      <c r="BO348" s="113"/>
      <c r="BP348" s="113"/>
      <c r="BQ348" s="113"/>
      <c r="BR348" s="113"/>
      <c r="BS348" s="113"/>
      <c r="BT348" s="113"/>
      <c r="BU348" s="113"/>
      <c r="BV348" s="113"/>
      <c r="BW348" s="113"/>
      <c r="BX348" s="113"/>
      <c r="BY348" s="94"/>
      <c r="CA348" s="254"/>
      <c r="CB348" s="254"/>
      <c r="CC348" s="254"/>
      <c r="CF348" s="94"/>
      <c r="CG348" s="94"/>
      <c r="CH348" s="94"/>
    </row>
    <row r="349" spans="1:86" s="93" customFormat="1" x14ac:dyDescent="0.25">
      <c r="A349" s="94"/>
      <c r="B349" s="94"/>
      <c r="D349" s="170"/>
      <c r="F349" s="115"/>
      <c r="G349" s="115"/>
      <c r="H349" s="115"/>
      <c r="I349" s="115"/>
      <c r="J349" s="104"/>
      <c r="K349" s="115"/>
      <c r="L349" s="171"/>
      <c r="M349" s="171"/>
      <c r="N349" s="171"/>
      <c r="O349" s="171"/>
      <c r="P349" s="171"/>
      <c r="Q349" s="171"/>
      <c r="R349" s="171"/>
      <c r="S349" s="171"/>
      <c r="T349" s="171"/>
      <c r="U349" s="171"/>
      <c r="V349" s="171"/>
      <c r="W349" s="171"/>
      <c r="X349" s="171"/>
      <c r="Y349" s="136"/>
      <c r="Z349" s="136"/>
      <c r="AA349" s="136"/>
      <c r="AB349" s="136"/>
      <c r="AC349" s="113"/>
      <c r="AD349" s="113"/>
      <c r="AE349" s="113"/>
      <c r="AF349" s="113"/>
      <c r="AG349" s="113"/>
      <c r="AH349" s="113"/>
      <c r="AI349" s="113"/>
      <c r="AJ349" s="113"/>
      <c r="AK349" s="113"/>
      <c r="AL349" s="113"/>
      <c r="AM349" s="113"/>
      <c r="AN349" s="113"/>
      <c r="AO349" s="113"/>
      <c r="AP349" s="113"/>
      <c r="AQ349" s="113"/>
      <c r="AR349" s="176"/>
      <c r="AS349" s="113"/>
      <c r="AT349" s="113"/>
      <c r="AU349" s="113"/>
      <c r="AV349" s="113"/>
      <c r="AW349" s="113"/>
      <c r="AX349" s="113"/>
      <c r="AY349" s="113"/>
      <c r="AZ349" s="113"/>
      <c r="BA349" s="113"/>
      <c r="BB349" s="113"/>
      <c r="BC349" s="113"/>
      <c r="BD349" s="113"/>
      <c r="BE349" s="113"/>
      <c r="BF349" s="113"/>
      <c r="BG349" s="113"/>
      <c r="BH349" s="113"/>
      <c r="BI349" s="113"/>
      <c r="BJ349" s="113"/>
      <c r="BK349" s="113"/>
      <c r="BL349" s="113"/>
      <c r="BM349" s="113"/>
      <c r="BN349" s="113"/>
      <c r="BO349" s="113"/>
      <c r="BP349" s="113"/>
      <c r="BQ349" s="113"/>
      <c r="BR349" s="113"/>
      <c r="BS349" s="113"/>
      <c r="BT349" s="113"/>
      <c r="BU349" s="113"/>
      <c r="BV349" s="113"/>
      <c r="BW349" s="113"/>
      <c r="BX349" s="113"/>
      <c r="BY349" s="94"/>
      <c r="CA349" s="254"/>
      <c r="CB349" s="254"/>
      <c r="CC349" s="254"/>
      <c r="CF349" s="94"/>
      <c r="CG349" s="94"/>
      <c r="CH349" s="94"/>
    </row>
    <row r="350" spans="1:86" s="93" customFormat="1" x14ac:dyDescent="0.25">
      <c r="A350" s="94"/>
      <c r="B350" s="94"/>
      <c r="D350" s="170"/>
      <c r="F350" s="115"/>
      <c r="G350" s="115"/>
      <c r="H350" s="115"/>
      <c r="I350" s="115"/>
      <c r="J350" s="104"/>
      <c r="K350" s="115"/>
      <c r="L350" s="171"/>
      <c r="M350" s="171"/>
      <c r="N350" s="171"/>
      <c r="O350" s="171"/>
      <c r="P350" s="171"/>
      <c r="Q350" s="171"/>
      <c r="R350" s="171"/>
      <c r="S350" s="171"/>
      <c r="T350" s="171"/>
      <c r="U350" s="171"/>
      <c r="V350" s="171"/>
      <c r="W350" s="171"/>
      <c r="X350" s="171"/>
      <c r="Y350" s="136"/>
      <c r="Z350" s="136"/>
      <c r="AA350" s="136"/>
      <c r="AB350" s="136"/>
      <c r="AC350" s="113"/>
      <c r="AD350" s="113"/>
      <c r="AE350" s="113"/>
      <c r="AF350" s="113"/>
      <c r="AG350" s="113"/>
      <c r="AH350" s="113"/>
      <c r="AI350" s="113"/>
      <c r="AJ350" s="113"/>
      <c r="AK350" s="113"/>
      <c r="AL350" s="113"/>
      <c r="AM350" s="113"/>
      <c r="AN350" s="113"/>
      <c r="AO350" s="113"/>
      <c r="AP350" s="113"/>
      <c r="AQ350" s="113"/>
      <c r="AR350" s="176"/>
      <c r="AS350" s="113"/>
      <c r="AT350" s="113"/>
      <c r="AU350" s="113"/>
      <c r="AV350" s="113"/>
      <c r="AW350" s="113"/>
      <c r="AX350" s="113"/>
      <c r="AY350" s="113"/>
      <c r="AZ350" s="113"/>
      <c r="BA350" s="113"/>
      <c r="BB350" s="113"/>
      <c r="BC350" s="113"/>
      <c r="BD350" s="113"/>
      <c r="BE350" s="113"/>
      <c r="BF350" s="113"/>
      <c r="BG350" s="113"/>
      <c r="BH350" s="113"/>
      <c r="BI350" s="113"/>
      <c r="BJ350" s="113"/>
      <c r="BK350" s="113"/>
      <c r="BL350" s="113"/>
      <c r="BM350" s="113"/>
      <c r="BN350" s="113"/>
      <c r="BO350" s="113"/>
      <c r="BP350" s="113"/>
      <c r="BQ350" s="113"/>
      <c r="BR350" s="113"/>
      <c r="BS350" s="113"/>
      <c r="BT350" s="113"/>
      <c r="BU350" s="113"/>
      <c r="BV350" s="113"/>
      <c r="BW350" s="113"/>
      <c r="BX350" s="113"/>
      <c r="BY350" s="94"/>
      <c r="CA350" s="254"/>
      <c r="CB350" s="254"/>
      <c r="CC350" s="254"/>
      <c r="CF350" s="94"/>
      <c r="CG350" s="94"/>
      <c r="CH350" s="94"/>
    </row>
    <row r="351" spans="1:86" s="93" customFormat="1" x14ac:dyDescent="0.25">
      <c r="A351" s="94"/>
      <c r="B351" s="94"/>
      <c r="D351" s="170"/>
      <c r="F351" s="115"/>
      <c r="G351" s="115"/>
      <c r="H351" s="115"/>
      <c r="I351" s="115"/>
      <c r="J351" s="104"/>
      <c r="K351" s="115"/>
      <c r="L351" s="171"/>
      <c r="M351" s="171"/>
      <c r="N351" s="171"/>
      <c r="O351" s="171"/>
      <c r="P351" s="171"/>
      <c r="Q351" s="171"/>
      <c r="R351" s="171"/>
      <c r="S351" s="171"/>
      <c r="T351" s="171"/>
      <c r="U351" s="171"/>
      <c r="V351" s="171"/>
      <c r="W351" s="171"/>
      <c r="X351" s="171"/>
      <c r="Y351" s="136"/>
      <c r="Z351" s="136"/>
      <c r="AA351" s="136"/>
      <c r="AB351" s="136"/>
      <c r="AC351" s="113"/>
      <c r="AD351" s="113"/>
      <c r="AE351" s="113"/>
      <c r="AF351" s="113"/>
      <c r="AG351" s="113"/>
      <c r="AH351" s="113"/>
      <c r="AI351" s="113"/>
      <c r="AJ351" s="113"/>
      <c r="AK351" s="113"/>
      <c r="AL351" s="113"/>
      <c r="AM351" s="113"/>
      <c r="AN351" s="113"/>
      <c r="AO351" s="113"/>
      <c r="AP351" s="113"/>
      <c r="AQ351" s="113"/>
      <c r="AR351" s="176"/>
      <c r="AS351" s="113"/>
      <c r="AT351" s="113"/>
      <c r="AU351" s="113"/>
      <c r="AV351" s="113"/>
      <c r="AW351" s="113"/>
      <c r="AX351" s="113"/>
      <c r="AY351" s="113"/>
      <c r="AZ351" s="113"/>
      <c r="BA351" s="113"/>
      <c r="BB351" s="113"/>
      <c r="BC351" s="113"/>
      <c r="BD351" s="113"/>
      <c r="BE351" s="113"/>
      <c r="BF351" s="113"/>
      <c r="BG351" s="113"/>
      <c r="BH351" s="113"/>
      <c r="BI351" s="113"/>
      <c r="BJ351" s="113"/>
      <c r="BK351" s="113"/>
      <c r="BL351" s="113"/>
      <c r="BM351" s="113"/>
      <c r="BN351" s="113"/>
      <c r="BO351" s="113"/>
      <c r="BP351" s="113"/>
      <c r="BQ351" s="113"/>
      <c r="BR351" s="113"/>
      <c r="BS351" s="113"/>
      <c r="BT351" s="113"/>
      <c r="BU351" s="113"/>
      <c r="BV351" s="113"/>
      <c r="BW351" s="113"/>
      <c r="BX351" s="113"/>
      <c r="BY351" s="94"/>
      <c r="CA351" s="254"/>
      <c r="CB351" s="254"/>
      <c r="CC351" s="254"/>
      <c r="CF351" s="94"/>
      <c r="CG351" s="94"/>
      <c r="CH351" s="94"/>
    </row>
    <row r="352" spans="1:86" s="93" customFormat="1" x14ac:dyDescent="0.25">
      <c r="A352" s="94"/>
      <c r="B352" s="94"/>
      <c r="D352" s="170"/>
      <c r="F352" s="115"/>
      <c r="G352" s="115"/>
      <c r="H352" s="115"/>
      <c r="I352" s="115"/>
      <c r="J352" s="104"/>
      <c r="K352" s="115"/>
      <c r="L352" s="171"/>
      <c r="M352" s="171"/>
      <c r="N352" s="171"/>
      <c r="O352" s="171"/>
      <c r="P352" s="171"/>
      <c r="Q352" s="171"/>
      <c r="R352" s="171"/>
      <c r="S352" s="171"/>
      <c r="T352" s="171"/>
      <c r="U352" s="171"/>
      <c r="V352" s="171"/>
      <c r="W352" s="171"/>
      <c r="X352" s="171"/>
      <c r="Y352" s="136"/>
      <c r="Z352" s="136"/>
      <c r="AA352" s="136"/>
      <c r="AB352" s="136"/>
      <c r="AC352" s="113"/>
      <c r="AD352" s="113"/>
      <c r="AE352" s="113"/>
      <c r="AF352" s="113"/>
      <c r="AG352" s="113"/>
      <c r="AH352" s="113"/>
      <c r="AI352" s="113"/>
      <c r="AJ352" s="113"/>
      <c r="AK352" s="113"/>
      <c r="AL352" s="113"/>
      <c r="AM352" s="113"/>
      <c r="AN352" s="113"/>
      <c r="AO352" s="113"/>
      <c r="AP352" s="113"/>
      <c r="AQ352" s="113"/>
      <c r="AR352" s="176"/>
      <c r="AS352" s="113"/>
      <c r="AT352" s="113"/>
      <c r="AU352" s="113"/>
      <c r="AV352" s="113"/>
      <c r="AW352" s="113"/>
      <c r="AX352" s="113"/>
      <c r="AY352" s="113"/>
      <c r="AZ352" s="113"/>
      <c r="BA352" s="113"/>
      <c r="BB352" s="113"/>
      <c r="BC352" s="113"/>
      <c r="BD352" s="113"/>
      <c r="BE352" s="113"/>
      <c r="BF352" s="113"/>
      <c r="BG352" s="113"/>
      <c r="BH352" s="113"/>
      <c r="BI352" s="113"/>
      <c r="BJ352" s="113"/>
      <c r="BK352" s="113"/>
      <c r="BL352" s="113"/>
      <c r="BM352" s="113"/>
      <c r="BN352" s="113"/>
      <c r="BO352" s="113"/>
      <c r="BP352" s="113"/>
      <c r="BQ352" s="113"/>
      <c r="BR352" s="113"/>
      <c r="BS352" s="113"/>
      <c r="BT352" s="113"/>
      <c r="BU352" s="113"/>
      <c r="BV352" s="113"/>
      <c r="BW352" s="113"/>
      <c r="BX352" s="113"/>
      <c r="BY352" s="94"/>
      <c r="CA352" s="254"/>
      <c r="CB352" s="254"/>
      <c r="CC352" s="254"/>
      <c r="CF352" s="94"/>
      <c r="CG352" s="94"/>
      <c r="CH352" s="94"/>
    </row>
    <row r="353" spans="1:86" s="93" customFormat="1" x14ac:dyDescent="0.25">
      <c r="A353" s="94"/>
      <c r="B353" s="94"/>
      <c r="D353" s="170"/>
      <c r="F353" s="115"/>
      <c r="G353" s="115"/>
      <c r="H353" s="115"/>
      <c r="I353" s="115"/>
      <c r="J353" s="104"/>
      <c r="K353" s="115"/>
      <c r="L353" s="171"/>
      <c r="M353" s="171"/>
      <c r="N353" s="171"/>
      <c r="O353" s="171"/>
      <c r="P353" s="171"/>
      <c r="Q353" s="171"/>
      <c r="R353" s="171"/>
      <c r="S353" s="171"/>
      <c r="T353" s="171"/>
      <c r="U353" s="171"/>
      <c r="V353" s="171"/>
      <c r="W353" s="171"/>
      <c r="X353" s="171"/>
      <c r="Y353" s="136"/>
      <c r="Z353" s="136"/>
      <c r="AA353" s="136"/>
      <c r="AB353" s="136"/>
      <c r="AC353" s="113"/>
      <c r="AD353" s="113"/>
      <c r="AE353" s="113"/>
      <c r="AF353" s="113"/>
      <c r="AG353" s="113"/>
      <c r="AH353" s="113"/>
      <c r="AI353" s="113"/>
      <c r="AJ353" s="113"/>
      <c r="AK353" s="113"/>
      <c r="AL353" s="113"/>
      <c r="AM353" s="113"/>
      <c r="AN353" s="113"/>
      <c r="AO353" s="113"/>
      <c r="AP353" s="113"/>
      <c r="AQ353" s="113"/>
      <c r="AR353" s="176"/>
      <c r="AS353" s="113"/>
      <c r="AT353" s="113"/>
      <c r="AU353" s="113"/>
      <c r="AV353" s="113"/>
      <c r="AW353" s="113"/>
      <c r="AX353" s="113"/>
      <c r="AY353" s="113"/>
      <c r="AZ353" s="113"/>
      <c r="BA353" s="113"/>
      <c r="BB353" s="113"/>
      <c r="BC353" s="113"/>
      <c r="BD353" s="113"/>
      <c r="BE353" s="113"/>
      <c r="BF353" s="113"/>
      <c r="BG353" s="113"/>
      <c r="BH353" s="113"/>
      <c r="BI353" s="113"/>
      <c r="BJ353" s="113"/>
      <c r="BK353" s="113"/>
      <c r="BL353" s="113"/>
      <c r="BM353" s="113"/>
      <c r="BN353" s="113"/>
      <c r="BO353" s="113"/>
      <c r="BP353" s="113"/>
      <c r="BQ353" s="113"/>
      <c r="BR353" s="113"/>
      <c r="BS353" s="113"/>
      <c r="BT353" s="113"/>
      <c r="BU353" s="113"/>
      <c r="BV353" s="113"/>
      <c r="BW353" s="113"/>
      <c r="BX353" s="113"/>
      <c r="BY353" s="94"/>
      <c r="CA353" s="254"/>
      <c r="CB353" s="254"/>
      <c r="CC353" s="254"/>
      <c r="CF353" s="94"/>
      <c r="CG353" s="94"/>
      <c r="CH353" s="94"/>
    </row>
    <row r="354" spans="1:86" s="13" customFormat="1" x14ac:dyDescent="0.25">
      <c r="A354" s="57"/>
      <c r="B354" s="57"/>
      <c r="D354" s="14"/>
      <c r="F354" s="15"/>
      <c r="G354" s="15"/>
      <c r="H354" s="15"/>
      <c r="I354" s="15"/>
      <c r="J354" s="42"/>
      <c r="K354" s="15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90"/>
      <c r="Z354" s="290"/>
      <c r="AA354" s="290"/>
      <c r="AB354" s="290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20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/>
      <c r="BR354" s="19"/>
      <c r="BS354" s="19"/>
      <c r="BT354" s="19"/>
      <c r="BU354" s="19"/>
      <c r="BV354" s="19"/>
      <c r="BW354" s="19"/>
      <c r="BX354" s="19"/>
      <c r="BY354" s="57"/>
      <c r="CA354" s="251"/>
      <c r="CB354" s="251"/>
      <c r="CC354" s="251"/>
      <c r="CF354" s="57"/>
      <c r="CG354" s="57"/>
      <c r="CH354" s="57"/>
    </row>
    <row r="355" spans="1:86" s="13" customFormat="1" x14ac:dyDescent="0.25">
      <c r="A355" s="57"/>
      <c r="B355" s="57"/>
      <c r="D355" s="14"/>
      <c r="F355" s="15"/>
      <c r="G355" s="15"/>
      <c r="H355" s="15"/>
      <c r="I355" s="15"/>
      <c r="J355" s="42"/>
      <c r="K355" s="15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90"/>
      <c r="Z355" s="290"/>
      <c r="AA355" s="290"/>
      <c r="AB355" s="290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20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  <c r="BP355" s="19"/>
      <c r="BQ355" s="19"/>
      <c r="BR355" s="19"/>
      <c r="BS355" s="19"/>
      <c r="BT355" s="19"/>
      <c r="BU355" s="19"/>
      <c r="BV355" s="19"/>
      <c r="BW355" s="19"/>
      <c r="BX355" s="19"/>
      <c r="BY355" s="57"/>
      <c r="CA355" s="251"/>
      <c r="CB355" s="251"/>
      <c r="CC355" s="251"/>
      <c r="CF355" s="57"/>
      <c r="CG355" s="57"/>
      <c r="CH355" s="57"/>
    </row>
    <row r="356" spans="1:86" s="13" customFormat="1" x14ac:dyDescent="0.25">
      <c r="A356" s="57"/>
      <c r="B356" s="57"/>
      <c r="D356" s="14"/>
      <c r="F356" s="15"/>
      <c r="G356" s="15"/>
      <c r="H356" s="15"/>
      <c r="I356" s="15"/>
      <c r="J356" s="42"/>
      <c r="K356" s="15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90"/>
      <c r="Z356" s="290"/>
      <c r="AA356" s="290"/>
      <c r="AB356" s="290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20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  <c r="BO356" s="19"/>
      <c r="BP356" s="19"/>
      <c r="BQ356" s="19"/>
      <c r="BR356" s="19"/>
      <c r="BS356" s="19"/>
      <c r="BT356" s="19"/>
      <c r="BU356" s="19"/>
      <c r="BV356" s="19"/>
      <c r="BW356" s="19"/>
      <c r="BX356" s="19"/>
      <c r="BY356" s="57"/>
      <c r="CA356" s="251"/>
      <c r="CB356" s="251"/>
      <c r="CC356" s="251"/>
      <c r="CF356" s="57"/>
      <c r="CG356" s="57"/>
      <c r="CH356" s="57"/>
    </row>
    <row r="357" spans="1:86" s="13" customFormat="1" x14ac:dyDescent="0.25">
      <c r="A357" s="57"/>
      <c r="B357" s="57"/>
      <c r="D357" s="14"/>
      <c r="F357" s="15"/>
      <c r="G357" s="15"/>
      <c r="H357" s="15"/>
      <c r="I357" s="15"/>
      <c r="J357" s="42"/>
      <c r="K357" s="15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90"/>
      <c r="Z357" s="290"/>
      <c r="AA357" s="290"/>
      <c r="AB357" s="290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20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  <c r="BO357" s="19"/>
      <c r="BP357" s="19"/>
      <c r="BQ357" s="19"/>
      <c r="BR357" s="19"/>
      <c r="BS357" s="19"/>
      <c r="BT357" s="19"/>
      <c r="BU357" s="19"/>
      <c r="BV357" s="19"/>
      <c r="BW357" s="19"/>
      <c r="BX357" s="19"/>
      <c r="BY357" s="57"/>
      <c r="CA357" s="251"/>
      <c r="CB357" s="251"/>
      <c r="CC357" s="251"/>
      <c r="CF357" s="57"/>
      <c r="CG357" s="57"/>
      <c r="CH357" s="57"/>
    </row>
    <row r="358" spans="1:86" s="13" customFormat="1" x14ac:dyDescent="0.25">
      <c r="A358" s="57"/>
      <c r="B358" s="57"/>
      <c r="D358" s="14"/>
      <c r="F358" s="15"/>
      <c r="G358" s="15"/>
      <c r="H358" s="15"/>
      <c r="I358" s="15"/>
      <c r="J358" s="42"/>
      <c r="K358" s="15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90"/>
      <c r="Z358" s="290"/>
      <c r="AA358" s="290"/>
      <c r="AB358" s="290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20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  <c r="BO358" s="19"/>
      <c r="BP358" s="19"/>
      <c r="BQ358" s="19"/>
      <c r="BR358" s="19"/>
      <c r="BS358" s="19"/>
      <c r="BT358" s="19"/>
      <c r="BU358" s="19"/>
      <c r="BV358" s="19"/>
      <c r="BW358" s="19"/>
      <c r="BX358" s="19"/>
      <c r="BY358" s="57"/>
      <c r="CA358" s="251"/>
      <c r="CB358" s="251"/>
      <c r="CC358" s="251"/>
      <c r="CF358" s="57"/>
      <c r="CG358" s="57"/>
      <c r="CH358" s="57"/>
    </row>
    <row r="359" spans="1:86" s="13" customFormat="1" x14ac:dyDescent="0.25">
      <c r="A359" s="57"/>
      <c r="B359" s="57"/>
      <c r="D359" s="14"/>
      <c r="F359" s="15"/>
      <c r="G359" s="15"/>
      <c r="H359" s="15"/>
      <c r="I359" s="15"/>
      <c r="J359" s="42"/>
      <c r="K359" s="15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90"/>
      <c r="Z359" s="290"/>
      <c r="AA359" s="290"/>
      <c r="AB359" s="290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20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  <c r="BO359" s="19"/>
      <c r="BP359" s="19"/>
      <c r="BQ359" s="19"/>
      <c r="BR359" s="19"/>
      <c r="BS359" s="19"/>
      <c r="BT359" s="19"/>
      <c r="BU359" s="19"/>
      <c r="BV359" s="19"/>
      <c r="BW359" s="19"/>
      <c r="BX359" s="19"/>
      <c r="BY359" s="57"/>
      <c r="CA359" s="251"/>
      <c r="CB359" s="251"/>
      <c r="CC359" s="251"/>
      <c r="CF359" s="57"/>
      <c r="CG359" s="57"/>
      <c r="CH359" s="57"/>
    </row>
    <row r="360" spans="1:86" s="13" customFormat="1" x14ac:dyDescent="0.25">
      <c r="A360" s="57"/>
      <c r="B360" s="57"/>
      <c r="D360" s="14"/>
      <c r="F360" s="15"/>
      <c r="G360" s="15"/>
      <c r="H360" s="15"/>
      <c r="I360" s="15"/>
      <c r="J360" s="42"/>
      <c r="K360" s="15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90"/>
      <c r="Z360" s="290"/>
      <c r="AA360" s="290"/>
      <c r="AB360" s="290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20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  <c r="BO360" s="19"/>
      <c r="BP360" s="19"/>
      <c r="BQ360" s="19"/>
      <c r="BR360" s="19"/>
      <c r="BS360" s="19"/>
      <c r="BT360" s="19"/>
      <c r="BU360" s="19"/>
      <c r="BV360" s="19"/>
      <c r="BW360" s="19"/>
      <c r="BX360" s="19"/>
      <c r="BY360" s="57"/>
      <c r="CA360" s="251"/>
      <c r="CB360" s="251"/>
      <c r="CC360" s="251"/>
      <c r="CF360" s="57"/>
      <c r="CG360" s="57"/>
      <c r="CH360" s="57"/>
    </row>
    <row r="361" spans="1:86" s="13" customFormat="1" x14ac:dyDescent="0.25">
      <c r="A361" s="57"/>
      <c r="B361" s="57"/>
      <c r="D361" s="14"/>
      <c r="F361" s="15"/>
      <c r="G361" s="15"/>
      <c r="H361" s="15"/>
      <c r="I361" s="15"/>
      <c r="J361" s="42"/>
      <c r="K361" s="15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90"/>
      <c r="Z361" s="290"/>
      <c r="AA361" s="290"/>
      <c r="AB361" s="290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20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  <c r="BT361" s="19"/>
      <c r="BU361" s="19"/>
      <c r="BV361" s="19"/>
      <c r="BW361" s="19"/>
      <c r="BX361" s="19"/>
      <c r="BY361" s="57"/>
      <c r="CA361" s="251"/>
      <c r="CB361" s="251"/>
      <c r="CC361" s="251"/>
      <c r="CF361" s="57"/>
      <c r="CG361" s="57"/>
      <c r="CH361" s="57"/>
    </row>
    <row r="362" spans="1:86" s="13" customFormat="1" x14ac:dyDescent="0.25">
      <c r="A362" s="57"/>
      <c r="B362" s="57"/>
      <c r="D362" s="14"/>
      <c r="F362" s="15"/>
      <c r="G362" s="15"/>
      <c r="H362" s="15"/>
      <c r="I362" s="15"/>
      <c r="J362" s="42"/>
      <c r="K362" s="15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90"/>
      <c r="Z362" s="290"/>
      <c r="AA362" s="290"/>
      <c r="AB362" s="290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20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  <c r="BO362" s="19"/>
      <c r="BP362" s="19"/>
      <c r="BQ362" s="19"/>
      <c r="BR362" s="19"/>
      <c r="BS362" s="19"/>
      <c r="BT362" s="19"/>
      <c r="BU362" s="19"/>
      <c r="BV362" s="19"/>
      <c r="BW362" s="19"/>
      <c r="BX362" s="19"/>
      <c r="BY362" s="57"/>
      <c r="CA362" s="251"/>
      <c r="CB362" s="251"/>
      <c r="CC362" s="251"/>
      <c r="CF362" s="57"/>
      <c r="CG362" s="57"/>
      <c r="CH362" s="57"/>
    </row>
    <row r="363" spans="1:86" s="13" customFormat="1" x14ac:dyDescent="0.25">
      <c r="A363" s="57"/>
      <c r="B363" s="57"/>
      <c r="D363" s="14"/>
      <c r="F363" s="15"/>
      <c r="G363" s="15"/>
      <c r="H363" s="15"/>
      <c r="I363" s="15"/>
      <c r="J363" s="42"/>
      <c r="K363" s="15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90"/>
      <c r="Z363" s="290"/>
      <c r="AA363" s="290"/>
      <c r="AB363" s="290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20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/>
      <c r="BR363" s="19"/>
      <c r="BS363" s="19"/>
      <c r="BT363" s="19"/>
      <c r="BU363" s="19"/>
      <c r="BV363" s="19"/>
      <c r="BW363" s="19"/>
      <c r="BX363" s="19"/>
      <c r="BY363" s="57"/>
      <c r="CA363" s="251"/>
      <c r="CB363" s="251"/>
      <c r="CC363" s="251"/>
      <c r="CF363" s="57"/>
      <c r="CG363" s="57"/>
      <c r="CH363" s="57"/>
    </row>
    <row r="364" spans="1:86" s="13" customFormat="1" x14ac:dyDescent="0.25">
      <c r="A364" s="57"/>
      <c r="B364" s="57"/>
      <c r="D364" s="14"/>
      <c r="F364" s="15"/>
      <c r="G364" s="15"/>
      <c r="H364" s="15"/>
      <c r="I364" s="15"/>
      <c r="J364" s="42"/>
      <c r="K364" s="15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90"/>
      <c r="Z364" s="290"/>
      <c r="AA364" s="290"/>
      <c r="AB364" s="290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20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  <c r="BP364" s="19"/>
      <c r="BQ364" s="19"/>
      <c r="BR364" s="19"/>
      <c r="BS364" s="19"/>
      <c r="BT364" s="19"/>
      <c r="BU364" s="19"/>
      <c r="BV364" s="19"/>
      <c r="BW364" s="19"/>
      <c r="BX364" s="19"/>
      <c r="BY364" s="57"/>
      <c r="CA364" s="251"/>
      <c r="CB364" s="251"/>
      <c r="CC364" s="251"/>
      <c r="CF364" s="57"/>
      <c r="CG364" s="57"/>
      <c r="CH364" s="57"/>
    </row>
    <row r="365" spans="1:86" s="13" customFormat="1" x14ac:dyDescent="0.25">
      <c r="A365" s="57"/>
      <c r="B365" s="57"/>
      <c r="D365" s="14"/>
      <c r="F365" s="15"/>
      <c r="G365" s="15"/>
      <c r="H365" s="15"/>
      <c r="I365" s="15"/>
      <c r="J365" s="42"/>
      <c r="K365" s="15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90"/>
      <c r="Z365" s="290"/>
      <c r="AA365" s="290"/>
      <c r="AB365" s="290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20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  <c r="BO365" s="19"/>
      <c r="BP365" s="19"/>
      <c r="BQ365" s="19"/>
      <c r="BR365" s="19"/>
      <c r="BS365" s="19"/>
      <c r="BT365" s="19"/>
      <c r="BU365" s="19"/>
      <c r="BV365" s="19"/>
      <c r="BW365" s="19"/>
      <c r="BX365" s="19"/>
      <c r="BY365" s="57"/>
      <c r="CA365" s="251"/>
      <c r="CB365" s="251"/>
      <c r="CC365" s="251"/>
      <c r="CF365" s="57"/>
      <c r="CG365" s="57"/>
      <c r="CH365" s="57"/>
    </row>
    <row r="366" spans="1:86" s="13" customFormat="1" x14ac:dyDescent="0.25">
      <c r="A366" s="57"/>
      <c r="B366" s="57"/>
      <c r="D366" s="14"/>
      <c r="F366" s="15"/>
      <c r="G366" s="15"/>
      <c r="H366" s="15"/>
      <c r="I366" s="15"/>
      <c r="J366" s="42"/>
      <c r="K366" s="15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90"/>
      <c r="Z366" s="290"/>
      <c r="AA366" s="290"/>
      <c r="AB366" s="290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20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  <c r="BO366" s="19"/>
      <c r="BP366" s="19"/>
      <c r="BQ366" s="19"/>
      <c r="BR366" s="19"/>
      <c r="BS366" s="19"/>
      <c r="BT366" s="19"/>
      <c r="BU366" s="19"/>
      <c r="BV366" s="19"/>
      <c r="BW366" s="19"/>
      <c r="BX366" s="19"/>
      <c r="BY366" s="57"/>
      <c r="CA366" s="251"/>
      <c r="CB366" s="251"/>
      <c r="CC366" s="251"/>
      <c r="CF366" s="57"/>
      <c r="CG366" s="57"/>
      <c r="CH366" s="57"/>
    </row>
    <row r="367" spans="1:86" s="13" customFormat="1" x14ac:dyDescent="0.25">
      <c r="A367" s="57"/>
      <c r="B367" s="57"/>
      <c r="D367" s="14"/>
      <c r="F367" s="15"/>
      <c r="G367" s="15"/>
      <c r="H367" s="15"/>
      <c r="I367" s="15"/>
      <c r="J367" s="42"/>
      <c r="K367" s="15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90"/>
      <c r="Z367" s="290"/>
      <c r="AA367" s="290"/>
      <c r="AB367" s="290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20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  <c r="BO367" s="19"/>
      <c r="BP367" s="19"/>
      <c r="BQ367" s="19"/>
      <c r="BR367" s="19"/>
      <c r="BS367" s="19"/>
      <c r="BT367" s="19"/>
      <c r="BU367" s="19"/>
      <c r="BV367" s="19"/>
      <c r="BW367" s="19"/>
      <c r="BX367" s="19"/>
      <c r="BY367" s="57"/>
      <c r="CA367" s="251"/>
      <c r="CB367" s="251"/>
      <c r="CC367" s="251"/>
      <c r="CF367" s="57"/>
      <c r="CG367" s="57"/>
      <c r="CH367" s="57"/>
    </row>
    <row r="368" spans="1:86" s="13" customFormat="1" x14ac:dyDescent="0.25">
      <c r="D368" s="14"/>
      <c r="F368" s="15"/>
      <c r="G368" s="15"/>
      <c r="H368" s="15"/>
      <c r="I368" s="15"/>
      <c r="J368" s="42"/>
      <c r="K368" s="15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90"/>
      <c r="Z368" s="290"/>
      <c r="AA368" s="290"/>
      <c r="AB368" s="290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20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  <c r="BO368" s="19"/>
      <c r="BP368" s="19"/>
      <c r="BQ368" s="19"/>
      <c r="BR368" s="19"/>
      <c r="BS368" s="19"/>
      <c r="BT368" s="19"/>
      <c r="BU368" s="19"/>
      <c r="BV368" s="19"/>
      <c r="BW368" s="19"/>
      <c r="BX368" s="19"/>
      <c r="BY368" s="57"/>
      <c r="CA368" s="251"/>
      <c r="CB368" s="251"/>
      <c r="CC368" s="251"/>
      <c r="CF368" s="57"/>
      <c r="CG368" s="57"/>
      <c r="CH368" s="57"/>
    </row>
    <row r="369" spans="4:86" s="13" customFormat="1" x14ac:dyDescent="0.25">
      <c r="D369" s="14"/>
      <c r="F369" s="15"/>
      <c r="G369" s="15"/>
      <c r="H369" s="15"/>
      <c r="I369" s="15"/>
      <c r="J369" s="42"/>
      <c r="K369" s="15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90"/>
      <c r="Z369" s="290"/>
      <c r="AA369" s="290"/>
      <c r="AB369" s="290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20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  <c r="BO369" s="19"/>
      <c r="BP369" s="19"/>
      <c r="BQ369" s="19"/>
      <c r="BR369" s="19"/>
      <c r="BS369" s="19"/>
      <c r="BT369" s="19"/>
      <c r="BU369" s="19"/>
      <c r="BV369" s="19"/>
      <c r="BW369" s="19"/>
      <c r="BX369" s="19"/>
      <c r="BY369" s="57"/>
      <c r="CA369" s="251"/>
      <c r="CB369" s="251"/>
      <c r="CC369" s="251"/>
      <c r="CF369" s="57"/>
      <c r="CG369" s="57"/>
      <c r="CH369" s="57"/>
    </row>
    <row r="370" spans="4:86" s="13" customFormat="1" x14ac:dyDescent="0.25">
      <c r="D370" s="14"/>
      <c r="F370" s="15"/>
      <c r="G370" s="15"/>
      <c r="H370" s="15"/>
      <c r="I370" s="15"/>
      <c r="J370" s="42"/>
      <c r="K370" s="15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90"/>
      <c r="Z370" s="290"/>
      <c r="AA370" s="290"/>
      <c r="AB370" s="290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20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  <c r="BO370" s="19"/>
      <c r="BP370" s="19"/>
      <c r="BQ370" s="19"/>
      <c r="BR370" s="19"/>
      <c r="BS370" s="19"/>
      <c r="BT370" s="19"/>
      <c r="BU370" s="19"/>
      <c r="BV370" s="19"/>
      <c r="BW370" s="19"/>
      <c r="BX370" s="19"/>
      <c r="BY370" s="57"/>
      <c r="CA370" s="251"/>
      <c r="CB370" s="251"/>
      <c r="CC370" s="251"/>
      <c r="CF370" s="57"/>
      <c r="CG370" s="57"/>
      <c r="CH370" s="57"/>
    </row>
    <row r="371" spans="4:86" s="13" customFormat="1" x14ac:dyDescent="0.25">
      <c r="D371" s="14"/>
      <c r="F371" s="15"/>
      <c r="G371" s="15"/>
      <c r="H371" s="15"/>
      <c r="I371" s="15"/>
      <c r="J371" s="42"/>
      <c r="K371" s="15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90"/>
      <c r="Z371" s="290"/>
      <c r="AA371" s="290"/>
      <c r="AB371" s="290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20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  <c r="BO371" s="19"/>
      <c r="BP371" s="19"/>
      <c r="BQ371" s="19"/>
      <c r="BR371" s="19"/>
      <c r="BS371" s="19"/>
      <c r="BT371" s="19"/>
      <c r="BU371" s="19"/>
      <c r="BV371" s="19"/>
      <c r="BW371" s="19"/>
      <c r="BX371" s="19"/>
      <c r="BY371" s="57"/>
      <c r="CA371" s="251"/>
      <c r="CB371" s="251"/>
      <c r="CC371" s="251"/>
      <c r="CF371" s="57"/>
      <c r="CG371" s="57"/>
      <c r="CH371" s="57"/>
    </row>
    <row r="372" spans="4:86" s="13" customFormat="1" x14ac:dyDescent="0.25">
      <c r="D372" s="14"/>
      <c r="F372" s="15"/>
      <c r="G372" s="15"/>
      <c r="H372" s="15"/>
      <c r="I372" s="15"/>
      <c r="J372" s="42"/>
      <c r="K372" s="15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90"/>
      <c r="Z372" s="290"/>
      <c r="AA372" s="290"/>
      <c r="AB372" s="290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20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  <c r="BO372" s="19"/>
      <c r="BP372" s="19"/>
      <c r="BQ372" s="19"/>
      <c r="BR372" s="19"/>
      <c r="BS372" s="19"/>
      <c r="BT372" s="19"/>
      <c r="BU372" s="19"/>
      <c r="BV372" s="19"/>
      <c r="BW372" s="19"/>
      <c r="BX372" s="19"/>
      <c r="BY372" s="57"/>
      <c r="CA372" s="251"/>
      <c r="CB372" s="251"/>
      <c r="CC372" s="251"/>
      <c r="CF372" s="57"/>
      <c r="CG372" s="57"/>
      <c r="CH372" s="57"/>
    </row>
    <row r="373" spans="4:86" s="13" customFormat="1" x14ac:dyDescent="0.25">
      <c r="D373" s="14"/>
      <c r="F373" s="15"/>
      <c r="G373" s="15"/>
      <c r="H373" s="15"/>
      <c r="I373" s="15"/>
      <c r="J373" s="42"/>
      <c r="K373" s="15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90"/>
      <c r="Z373" s="290"/>
      <c r="AA373" s="290"/>
      <c r="AB373" s="290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20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  <c r="BP373" s="19"/>
      <c r="BQ373" s="19"/>
      <c r="BR373" s="19"/>
      <c r="BS373" s="19"/>
      <c r="BT373" s="19"/>
      <c r="BU373" s="19"/>
      <c r="BV373" s="19"/>
      <c r="BW373" s="19"/>
      <c r="BX373" s="19"/>
      <c r="BY373" s="57"/>
      <c r="CA373" s="251"/>
      <c r="CB373" s="251"/>
      <c r="CC373" s="251"/>
      <c r="CF373" s="57"/>
      <c r="CG373" s="57"/>
      <c r="CH373" s="57"/>
    </row>
    <row r="374" spans="4:86" s="13" customFormat="1" x14ac:dyDescent="0.25">
      <c r="D374" s="14"/>
      <c r="F374" s="15"/>
      <c r="G374" s="15"/>
      <c r="H374" s="15"/>
      <c r="I374" s="15"/>
      <c r="J374" s="42"/>
      <c r="K374" s="15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90"/>
      <c r="Z374" s="290"/>
      <c r="AA374" s="290"/>
      <c r="AB374" s="290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20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  <c r="BO374" s="19"/>
      <c r="BP374" s="19"/>
      <c r="BQ374" s="19"/>
      <c r="BR374" s="19"/>
      <c r="BS374" s="19"/>
      <c r="BT374" s="19"/>
      <c r="BU374" s="19"/>
      <c r="BV374" s="19"/>
      <c r="BW374" s="19"/>
      <c r="BX374" s="19"/>
      <c r="BY374" s="57"/>
      <c r="CA374" s="251"/>
      <c r="CB374" s="251"/>
      <c r="CC374" s="251"/>
      <c r="CF374" s="57"/>
      <c r="CG374" s="57"/>
      <c r="CH374" s="57"/>
    </row>
    <row r="375" spans="4:86" s="13" customFormat="1" x14ac:dyDescent="0.25">
      <c r="D375" s="14"/>
      <c r="F375" s="15"/>
      <c r="G375" s="15"/>
      <c r="H375" s="15"/>
      <c r="I375" s="15"/>
      <c r="J375" s="42"/>
      <c r="K375" s="15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90"/>
      <c r="Z375" s="290"/>
      <c r="AA375" s="290"/>
      <c r="AB375" s="290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20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  <c r="BO375" s="19"/>
      <c r="BP375" s="19"/>
      <c r="BQ375" s="19"/>
      <c r="BR375" s="19"/>
      <c r="BS375" s="19"/>
      <c r="BT375" s="19"/>
      <c r="BU375" s="19"/>
      <c r="BV375" s="19"/>
      <c r="BW375" s="19"/>
      <c r="BX375" s="19"/>
      <c r="BY375" s="57"/>
      <c r="CA375" s="251"/>
      <c r="CB375" s="251"/>
      <c r="CC375" s="251"/>
      <c r="CF375" s="57"/>
      <c r="CG375" s="57"/>
      <c r="CH375" s="57"/>
    </row>
    <row r="376" spans="4:86" s="13" customFormat="1" x14ac:dyDescent="0.25">
      <c r="D376" s="14"/>
      <c r="F376" s="15"/>
      <c r="G376" s="15"/>
      <c r="H376" s="15"/>
      <c r="I376" s="15"/>
      <c r="J376" s="42"/>
      <c r="K376" s="15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90"/>
      <c r="Z376" s="290"/>
      <c r="AA376" s="290"/>
      <c r="AB376" s="290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20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  <c r="BO376" s="19"/>
      <c r="BP376" s="19"/>
      <c r="BQ376" s="19"/>
      <c r="BR376" s="19"/>
      <c r="BS376" s="19"/>
      <c r="BT376" s="19"/>
      <c r="BU376" s="19"/>
      <c r="BV376" s="19"/>
      <c r="BW376" s="19"/>
      <c r="BX376" s="19"/>
      <c r="BY376" s="57"/>
      <c r="CA376" s="251"/>
      <c r="CB376" s="251"/>
      <c r="CC376" s="251"/>
      <c r="CF376" s="57"/>
      <c r="CG376" s="57"/>
      <c r="CH376" s="57"/>
    </row>
    <row r="377" spans="4:86" s="13" customFormat="1" x14ac:dyDescent="0.25">
      <c r="D377" s="14"/>
      <c r="F377" s="15"/>
      <c r="G377" s="15"/>
      <c r="H377" s="15"/>
      <c r="I377" s="15"/>
      <c r="J377" s="42"/>
      <c r="K377" s="15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90"/>
      <c r="Z377" s="290"/>
      <c r="AA377" s="290"/>
      <c r="AB377" s="290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20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  <c r="BO377" s="19"/>
      <c r="BP377" s="19"/>
      <c r="BQ377" s="19"/>
      <c r="BR377" s="19"/>
      <c r="BS377" s="19"/>
      <c r="BT377" s="19"/>
      <c r="BU377" s="19"/>
      <c r="BV377" s="19"/>
      <c r="BW377" s="19"/>
      <c r="BX377" s="19"/>
      <c r="BY377" s="57"/>
      <c r="CA377" s="251"/>
      <c r="CB377" s="251"/>
      <c r="CC377" s="251"/>
      <c r="CF377" s="57"/>
      <c r="CG377" s="57"/>
      <c r="CH377" s="57"/>
    </row>
    <row r="378" spans="4:86" s="13" customFormat="1" x14ac:dyDescent="0.25">
      <c r="D378" s="14"/>
      <c r="F378" s="15"/>
      <c r="G378" s="15"/>
      <c r="H378" s="15"/>
      <c r="I378" s="15"/>
      <c r="J378" s="42"/>
      <c r="K378" s="15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90"/>
      <c r="Z378" s="290"/>
      <c r="AA378" s="290"/>
      <c r="AB378" s="290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20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  <c r="BO378" s="19"/>
      <c r="BP378" s="19"/>
      <c r="BQ378" s="19"/>
      <c r="BR378" s="19"/>
      <c r="BS378" s="19"/>
      <c r="BT378" s="19"/>
      <c r="BU378" s="19"/>
      <c r="BV378" s="19"/>
      <c r="BW378" s="19"/>
      <c r="BX378" s="19"/>
      <c r="BY378" s="57"/>
      <c r="CA378" s="251"/>
      <c r="CB378" s="251"/>
      <c r="CC378" s="251"/>
      <c r="CF378" s="57"/>
      <c r="CG378" s="57"/>
      <c r="CH378" s="57"/>
    </row>
    <row r="379" spans="4:86" s="13" customFormat="1" x14ac:dyDescent="0.25">
      <c r="D379" s="14"/>
      <c r="F379" s="15"/>
      <c r="G379" s="15"/>
      <c r="H379" s="15"/>
      <c r="I379" s="15"/>
      <c r="J379" s="42"/>
      <c r="K379" s="15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90"/>
      <c r="Z379" s="290"/>
      <c r="AA379" s="290"/>
      <c r="AB379" s="290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20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  <c r="BO379" s="19"/>
      <c r="BP379" s="19"/>
      <c r="BQ379" s="19"/>
      <c r="BR379" s="19"/>
      <c r="BS379" s="19"/>
      <c r="BT379" s="19"/>
      <c r="BU379" s="19"/>
      <c r="BV379" s="19"/>
      <c r="BW379" s="19"/>
      <c r="BX379" s="19"/>
      <c r="BY379" s="57"/>
      <c r="CA379" s="251"/>
      <c r="CB379" s="251"/>
      <c r="CC379" s="251"/>
      <c r="CF379" s="57"/>
      <c r="CG379" s="57"/>
      <c r="CH379" s="57"/>
    </row>
    <row r="380" spans="4:86" s="13" customFormat="1" x14ac:dyDescent="0.25">
      <c r="D380" s="14"/>
      <c r="F380" s="15"/>
      <c r="G380" s="15"/>
      <c r="H380" s="15"/>
      <c r="I380" s="15"/>
      <c r="J380" s="42"/>
      <c r="K380" s="15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90"/>
      <c r="Z380" s="290"/>
      <c r="AA380" s="290"/>
      <c r="AB380" s="290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20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  <c r="BO380" s="19"/>
      <c r="BP380" s="19"/>
      <c r="BQ380" s="19"/>
      <c r="BR380" s="19"/>
      <c r="BS380" s="19"/>
      <c r="BT380" s="19"/>
      <c r="BU380" s="19"/>
      <c r="BV380" s="19"/>
      <c r="BW380" s="19"/>
      <c r="BX380" s="19"/>
      <c r="BY380" s="57"/>
      <c r="CA380" s="251"/>
      <c r="CB380" s="251"/>
      <c r="CC380" s="251"/>
      <c r="CF380" s="57"/>
      <c r="CG380" s="57"/>
      <c r="CH380" s="57"/>
    </row>
    <row r="381" spans="4:86" s="13" customFormat="1" x14ac:dyDescent="0.25">
      <c r="D381" s="14"/>
      <c r="F381" s="15"/>
      <c r="G381" s="15"/>
      <c r="H381" s="15"/>
      <c r="I381" s="15"/>
      <c r="J381" s="42"/>
      <c r="K381" s="15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90"/>
      <c r="Z381" s="290"/>
      <c r="AA381" s="290"/>
      <c r="AB381" s="290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20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  <c r="BO381" s="19"/>
      <c r="BP381" s="19"/>
      <c r="BQ381" s="19"/>
      <c r="BR381" s="19"/>
      <c r="BS381" s="19"/>
      <c r="BT381" s="19"/>
      <c r="BU381" s="19"/>
      <c r="BV381" s="19"/>
      <c r="BW381" s="19"/>
      <c r="BX381" s="19"/>
      <c r="BY381" s="57"/>
      <c r="CA381" s="251"/>
      <c r="CB381" s="251"/>
      <c r="CC381" s="251"/>
      <c r="CF381" s="57"/>
      <c r="CG381" s="57"/>
      <c r="CH381" s="57"/>
    </row>
    <row r="382" spans="4:86" s="13" customFormat="1" x14ac:dyDescent="0.25">
      <c r="D382" s="14"/>
      <c r="F382" s="15"/>
      <c r="G382" s="15"/>
      <c r="H382" s="15"/>
      <c r="I382" s="15"/>
      <c r="J382" s="42"/>
      <c r="K382" s="15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90"/>
      <c r="Z382" s="290"/>
      <c r="AA382" s="290"/>
      <c r="AB382" s="290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20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  <c r="BO382" s="19"/>
      <c r="BP382" s="19"/>
      <c r="BQ382" s="19"/>
      <c r="BR382" s="19"/>
      <c r="BS382" s="19"/>
      <c r="BT382" s="19"/>
      <c r="BU382" s="19"/>
      <c r="BV382" s="19"/>
      <c r="BW382" s="19"/>
      <c r="BX382" s="19"/>
      <c r="BY382" s="57"/>
      <c r="CA382" s="251"/>
      <c r="CB382" s="251"/>
      <c r="CC382" s="251"/>
      <c r="CF382" s="57"/>
      <c r="CG382" s="57"/>
      <c r="CH382" s="57"/>
    </row>
    <row r="383" spans="4:86" s="13" customFormat="1" x14ac:dyDescent="0.25">
      <c r="D383" s="14"/>
      <c r="F383" s="15"/>
      <c r="G383" s="15"/>
      <c r="H383" s="15"/>
      <c r="I383" s="15"/>
      <c r="J383" s="42"/>
      <c r="K383" s="15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90"/>
      <c r="Z383" s="290"/>
      <c r="AA383" s="290"/>
      <c r="AB383" s="290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20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  <c r="BO383" s="19"/>
      <c r="BP383" s="19"/>
      <c r="BQ383" s="19"/>
      <c r="BR383" s="19"/>
      <c r="BS383" s="19"/>
      <c r="BT383" s="19"/>
      <c r="BU383" s="19"/>
      <c r="BV383" s="19"/>
      <c r="BW383" s="19"/>
      <c r="BX383" s="19"/>
      <c r="BY383" s="57"/>
      <c r="CA383" s="251"/>
      <c r="CB383" s="251"/>
      <c r="CC383" s="251"/>
      <c r="CF383" s="57"/>
      <c r="CG383" s="57"/>
      <c r="CH383" s="57"/>
    </row>
    <row r="384" spans="4:86" s="13" customFormat="1" x14ac:dyDescent="0.25">
      <c r="D384" s="14"/>
      <c r="F384" s="15"/>
      <c r="G384" s="15"/>
      <c r="H384" s="15"/>
      <c r="I384" s="15"/>
      <c r="J384" s="42"/>
      <c r="K384" s="15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90"/>
      <c r="Z384" s="290"/>
      <c r="AA384" s="290"/>
      <c r="AB384" s="290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20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  <c r="BO384" s="19"/>
      <c r="BP384" s="19"/>
      <c r="BQ384" s="19"/>
      <c r="BR384" s="19"/>
      <c r="BS384" s="19"/>
      <c r="BT384" s="19"/>
      <c r="BU384" s="19"/>
      <c r="BV384" s="19"/>
      <c r="BW384" s="19"/>
      <c r="BX384" s="19"/>
      <c r="BY384" s="57"/>
      <c r="CA384" s="251"/>
      <c r="CB384" s="251"/>
      <c r="CC384" s="251"/>
      <c r="CF384" s="57"/>
      <c r="CG384" s="57"/>
      <c r="CH384" s="57"/>
    </row>
    <row r="385" spans="4:86" s="13" customFormat="1" x14ac:dyDescent="0.25">
      <c r="D385" s="14"/>
      <c r="F385" s="15"/>
      <c r="G385" s="15"/>
      <c r="H385" s="15"/>
      <c r="I385" s="15"/>
      <c r="J385" s="42"/>
      <c r="K385" s="15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90"/>
      <c r="Z385" s="290"/>
      <c r="AA385" s="290"/>
      <c r="AB385" s="290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20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  <c r="BO385" s="19"/>
      <c r="BP385" s="19"/>
      <c r="BQ385" s="19"/>
      <c r="BR385" s="19"/>
      <c r="BS385" s="19"/>
      <c r="BT385" s="19"/>
      <c r="BU385" s="19"/>
      <c r="BV385" s="19"/>
      <c r="BW385" s="19"/>
      <c r="BX385" s="19"/>
      <c r="BY385" s="57"/>
      <c r="CA385" s="251"/>
      <c r="CB385" s="251"/>
      <c r="CC385" s="251"/>
      <c r="CF385" s="57"/>
      <c r="CG385" s="57"/>
      <c r="CH385" s="57"/>
    </row>
    <row r="386" spans="4:86" s="13" customFormat="1" x14ac:dyDescent="0.25">
      <c r="D386" s="14"/>
      <c r="F386" s="15"/>
      <c r="G386" s="15"/>
      <c r="H386" s="15"/>
      <c r="I386" s="15"/>
      <c r="J386" s="42"/>
      <c r="K386" s="15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90"/>
      <c r="Z386" s="290"/>
      <c r="AA386" s="290"/>
      <c r="AB386" s="290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20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  <c r="BO386" s="19"/>
      <c r="BP386" s="19"/>
      <c r="BQ386" s="19"/>
      <c r="BR386" s="19"/>
      <c r="BS386" s="19"/>
      <c r="BT386" s="19"/>
      <c r="BU386" s="19"/>
      <c r="BV386" s="19"/>
      <c r="BW386" s="19"/>
      <c r="BX386" s="19"/>
      <c r="BY386" s="57"/>
      <c r="CA386" s="251"/>
      <c r="CB386" s="251"/>
      <c r="CC386" s="251"/>
      <c r="CF386" s="57"/>
      <c r="CG386" s="57"/>
      <c r="CH386" s="57"/>
    </row>
    <row r="387" spans="4:86" s="13" customFormat="1" x14ac:dyDescent="0.25">
      <c r="D387" s="14"/>
      <c r="F387" s="15"/>
      <c r="G387" s="15"/>
      <c r="H387" s="15"/>
      <c r="I387" s="15"/>
      <c r="J387" s="42"/>
      <c r="K387" s="15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90"/>
      <c r="Z387" s="290"/>
      <c r="AA387" s="290"/>
      <c r="AB387" s="290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20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  <c r="BO387" s="19"/>
      <c r="BP387" s="19"/>
      <c r="BQ387" s="19"/>
      <c r="BR387" s="19"/>
      <c r="BS387" s="19"/>
      <c r="BT387" s="19"/>
      <c r="BU387" s="19"/>
      <c r="BV387" s="19"/>
      <c r="BW387" s="19"/>
      <c r="BX387" s="19"/>
      <c r="BY387" s="57"/>
      <c r="CA387" s="251"/>
      <c r="CB387" s="251"/>
      <c r="CC387" s="251"/>
      <c r="CF387" s="57"/>
      <c r="CG387" s="57"/>
      <c r="CH387" s="57"/>
    </row>
    <row r="388" spans="4:86" s="13" customFormat="1" x14ac:dyDescent="0.25">
      <c r="D388" s="14"/>
      <c r="F388" s="15"/>
      <c r="G388" s="15"/>
      <c r="H388" s="15"/>
      <c r="I388" s="15"/>
      <c r="J388" s="42"/>
      <c r="K388" s="15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90"/>
      <c r="Z388" s="290"/>
      <c r="AA388" s="290"/>
      <c r="AB388" s="290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20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  <c r="BO388" s="19"/>
      <c r="BP388" s="19"/>
      <c r="BQ388" s="19"/>
      <c r="BR388" s="19"/>
      <c r="BS388" s="19"/>
      <c r="BT388" s="19"/>
      <c r="BU388" s="19"/>
      <c r="BV388" s="19"/>
      <c r="BW388" s="19"/>
      <c r="BX388" s="19"/>
      <c r="BY388" s="57"/>
      <c r="CA388" s="251"/>
      <c r="CB388" s="251"/>
      <c r="CC388" s="251"/>
      <c r="CF388" s="57"/>
      <c r="CG388" s="57"/>
      <c r="CH388" s="57"/>
    </row>
    <row r="389" spans="4:86" s="13" customFormat="1" x14ac:dyDescent="0.25">
      <c r="D389" s="14"/>
      <c r="F389" s="15"/>
      <c r="G389" s="15"/>
      <c r="H389" s="15"/>
      <c r="I389" s="15"/>
      <c r="J389" s="42"/>
      <c r="K389" s="15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90"/>
      <c r="Z389" s="290"/>
      <c r="AA389" s="290"/>
      <c r="AB389" s="290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20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19"/>
      <c r="BU389" s="19"/>
      <c r="BV389" s="19"/>
      <c r="BW389" s="19"/>
      <c r="BX389" s="19"/>
      <c r="BY389" s="57"/>
      <c r="CA389" s="251"/>
      <c r="CB389" s="251"/>
      <c r="CC389" s="251"/>
      <c r="CF389" s="57"/>
      <c r="CG389" s="57"/>
      <c r="CH389" s="57"/>
    </row>
    <row r="390" spans="4:86" s="13" customFormat="1" x14ac:dyDescent="0.25">
      <c r="D390" s="14"/>
      <c r="F390" s="15"/>
      <c r="G390" s="15"/>
      <c r="H390" s="15"/>
      <c r="I390" s="15"/>
      <c r="J390" s="42"/>
      <c r="K390" s="15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90"/>
      <c r="Z390" s="290"/>
      <c r="AA390" s="290"/>
      <c r="AB390" s="290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20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  <c r="BO390" s="19"/>
      <c r="BP390" s="19"/>
      <c r="BQ390" s="19"/>
      <c r="BR390" s="19"/>
      <c r="BS390" s="19"/>
      <c r="BT390" s="19"/>
      <c r="BU390" s="19"/>
      <c r="BV390" s="19"/>
      <c r="BW390" s="19"/>
      <c r="BX390" s="19"/>
      <c r="BY390" s="57"/>
      <c r="CA390" s="251"/>
      <c r="CB390" s="251"/>
      <c r="CC390" s="251"/>
      <c r="CF390" s="57"/>
      <c r="CG390" s="57"/>
      <c r="CH390" s="57"/>
    </row>
    <row r="391" spans="4:86" s="13" customFormat="1" x14ac:dyDescent="0.25">
      <c r="D391" s="14"/>
      <c r="F391" s="15"/>
      <c r="G391" s="15"/>
      <c r="H391" s="15"/>
      <c r="I391" s="15"/>
      <c r="J391" s="42"/>
      <c r="K391" s="15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90"/>
      <c r="Z391" s="290"/>
      <c r="AA391" s="290"/>
      <c r="AB391" s="290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20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  <c r="BO391" s="19"/>
      <c r="BP391" s="19"/>
      <c r="BQ391" s="19"/>
      <c r="BR391" s="19"/>
      <c r="BS391" s="19"/>
      <c r="BT391" s="19"/>
      <c r="BU391" s="19"/>
      <c r="BV391" s="19"/>
      <c r="BW391" s="19"/>
      <c r="BX391" s="19"/>
      <c r="BY391" s="57"/>
      <c r="CA391" s="251"/>
      <c r="CB391" s="251"/>
      <c r="CC391" s="251"/>
      <c r="CF391" s="57"/>
      <c r="CG391" s="57"/>
      <c r="CH391" s="57"/>
    </row>
    <row r="392" spans="4:86" s="13" customFormat="1" x14ac:dyDescent="0.25">
      <c r="D392" s="14"/>
      <c r="F392" s="15"/>
      <c r="G392" s="15"/>
      <c r="H392" s="15"/>
      <c r="I392" s="15"/>
      <c r="J392" s="42"/>
      <c r="K392" s="15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90"/>
      <c r="Z392" s="290"/>
      <c r="AA392" s="290"/>
      <c r="AB392" s="290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20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  <c r="BO392" s="19"/>
      <c r="BP392" s="19"/>
      <c r="BQ392" s="19"/>
      <c r="BR392" s="19"/>
      <c r="BS392" s="19"/>
      <c r="BT392" s="19"/>
      <c r="BU392" s="19"/>
      <c r="BV392" s="19"/>
      <c r="BW392" s="19"/>
      <c r="BX392" s="19"/>
      <c r="BY392" s="57"/>
      <c r="CA392" s="251"/>
      <c r="CB392" s="251"/>
      <c r="CC392" s="251"/>
      <c r="CF392" s="57"/>
      <c r="CG392" s="57"/>
      <c r="CH392" s="57"/>
    </row>
    <row r="393" spans="4:86" s="13" customFormat="1" x14ac:dyDescent="0.25">
      <c r="D393" s="14"/>
      <c r="F393" s="15"/>
      <c r="G393" s="15"/>
      <c r="H393" s="15"/>
      <c r="I393" s="15"/>
      <c r="J393" s="42"/>
      <c r="K393" s="15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90"/>
      <c r="Z393" s="290"/>
      <c r="AA393" s="290"/>
      <c r="AB393" s="290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20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  <c r="BO393" s="19"/>
      <c r="BP393" s="19"/>
      <c r="BQ393" s="19"/>
      <c r="BR393" s="19"/>
      <c r="BS393" s="19"/>
      <c r="BT393" s="19"/>
      <c r="BU393" s="19"/>
      <c r="BV393" s="19"/>
      <c r="BW393" s="19"/>
      <c r="BX393" s="19"/>
      <c r="BY393" s="57"/>
      <c r="CA393" s="251"/>
      <c r="CB393" s="251"/>
      <c r="CC393" s="251"/>
      <c r="CF393" s="57"/>
      <c r="CG393" s="57"/>
      <c r="CH393" s="57"/>
    </row>
    <row r="394" spans="4:86" s="13" customFormat="1" x14ac:dyDescent="0.25">
      <c r="D394" s="14"/>
      <c r="F394" s="15"/>
      <c r="G394" s="15"/>
      <c r="H394" s="15"/>
      <c r="I394" s="15"/>
      <c r="J394" s="42"/>
      <c r="K394" s="15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90"/>
      <c r="Z394" s="290"/>
      <c r="AA394" s="290"/>
      <c r="AB394" s="290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20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  <c r="BO394" s="19"/>
      <c r="BP394" s="19"/>
      <c r="BQ394" s="19"/>
      <c r="BR394" s="19"/>
      <c r="BS394" s="19"/>
      <c r="BT394" s="19"/>
      <c r="BU394" s="19"/>
      <c r="BV394" s="19"/>
      <c r="BW394" s="19"/>
      <c r="BX394" s="19"/>
      <c r="BY394" s="57"/>
      <c r="CA394" s="251"/>
      <c r="CB394" s="251"/>
      <c r="CC394" s="251"/>
      <c r="CF394" s="57"/>
      <c r="CG394" s="57"/>
      <c r="CH394" s="57"/>
    </row>
    <row r="395" spans="4:86" s="13" customFormat="1" x14ac:dyDescent="0.25">
      <c r="D395" s="14"/>
      <c r="F395" s="15"/>
      <c r="G395" s="15"/>
      <c r="H395" s="15"/>
      <c r="I395" s="15"/>
      <c r="J395" s="42"/>
      <c r="K395" s="15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90"/>
      <c r="Z395" s="290"/>
      <c r="AA395" s="290"/>
      <c r="AB395" s="290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20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  <c r="BO395" s="19"/>
      <c r="BP395" s="19"/>
      <c r="BQ395" s="19"/>
      <c r="BR395" s="19"/>
      <c r="BS395" s="19"/>
      <c r="BT395" s="19"/>
      <c r="BU395" s="19"/>
      <c r="BV395" s="19"/>
      <c r="BW395" s="19"/>
      <c r="BX395" s="19"/>
      <c r="BY395" s="57"/>
      <c r="CA395" s="251"/>
      <c r="CB395" s="251"/>
      <c r="CC395" s="251"/>
      <c r="CF395" s="57"/>
      <c r="CG395" s="57"/>
      <c r="CH395" s="57"/>
    </row>
    <row r="396" spans="4:86" s="13" customFormat="1" x14ac:dyDescent="0.25">
      <c r="D396" s="14"/>
      <c r="F396" s="15"/>
      <c r="G396" s="15"/>
      <c r="H396" s="15"/>
      <c r="I396" s="15"/>
      <c r="J396" s="42"/>
      <c r="K396" s="15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90"/>
      <c r="Z396" s="290"/>
      <c r="AA396" s="290"/>
      <c r="AB396" s="290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20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  <c r="BO396" s="19"/>
      <c r="BP396" s="19"/>
      <c r="BQ396" s="19"/>
      <c r="BR396" s="19"/>
      <c r="BS396" s="19"/>
      <c r="BT396" s="19"/>
      <c r="BU396" s="19"/>
      <c r="BV396" s="19"/>
      <c r="BW396" s="19"/>
      <c r="BX396" s="19"/>
      <c r="BY396" s="57"/>
      <c r="CA396" s="251"/>
      <c r="CB396" s="251"/>
      <c r="CC396" s="251"/>
      <c r="CF396" s="57"/>
      <c r="CG396" s="57"/>
      <c r="CH396" s="57"/>
    </row>
    <row r="397" spans="4:86" s="13" customFormat="1" x14ac:dyDescent="0.25">
      <c r="D397" s="14"/>
      <c r="F397" s="15"/>
      <c r="G397" s="15"/>
      <c r="H397" s="15"/>
      <c r="I397" s="15"/>
      <c r="J397" s="42"/>
      <c r="K397" s="15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90"/>
      <c r="Z397" s="290"/>
      <c r="AA397" s="290"/>
      <c r="AB397" s="290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20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  <c r="BO397" s="19"/>
      <c r="BP397" s="19"/>
      <c r="BQ397" s="19"/>
      <c r="BR397" s="19"/>
      <c r="BS397" s="19"/>
      <c r="BT397" s="19"/>
      <c r="BU397" s="19"/>
      <c r="BV397" s="19"/>
      <c r="BW397" s="19"/>
      <c r="BX397" s="19"/>
      <c r="BY397" s="57"/>
      <c r="CA397" s="251"/>
      <c r="CB397" s="251"/>
      <c r="CC397" s="251"/>
      <c r="CF397" s="57"/>
      <c r="CG397" s="57"/>
      <c r="CH397" s="57"/>
    </row>
    <row r="398" spans="4:86" s="13" customFormat="1" x14ac:dyDescent="0.25">
      <c r="D398" s="14"/>
      <c r="F398" s="15"/>
      <c r="G398" s="15"/>
      <c r="H398" s="15"/>
      <c r="I398" s="15"/>
      <c r="J398" s="42"/>
      <c r="K398" s="15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90"/>
      <c r="Z398" s="290"/>
      <c r="AA398" s="290"/>
      <c r="AB398" s="290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20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  <c r="BO398" s="19"/>
      <c r="BP398" s="19"/>
      <c r="BQ398" s="19"/>
      <c r="BR398" s="19"/>
      <c r="BS398" s="19"/>
      <c r="BT398" s="19"/>
      <c r="BU398" s="19"/>
      <c r="BV398" s="19"/>
      <c r="BW398" s="19"/>
      <c r="BX398" s="19"/>
      <c r="BY398" s="57"/>
      <c r="CA398" s="251"/>
      <c r="CB398" s="251"/>
      <c r="CC398" s="251"/>
      <c r="CF398" s="57"/>
      <c r="CG398" s="57"/>
      <c r="CH398" s="57"/>
    </row>
    <row r="399" spans="4:86" s="13" customFormat="1" x14ac:dyDescent="0.25">
      <c r="D399" s="14"/>
      <c r="F399" s="15"/>
      <c r="G399" s="15"/>
      <c r="H399" s="15"/>
      <c r="I399" s="15"/>
      <c r="J399" s="42"/>
      <c r="K399" s="15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90"/>
      <c r="Z399" s="290"/>
      <c r="AA399" s="290"/>
      <c r="AB399" s="290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20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  <c r="BO399" s="19"/>
      <c r="BP399" s="19"/>
      <c r="BQ399" s="19"/>
      <c r="BR399" s="19"/>
      <c r="BS399" s="19"/>
      <c r="BT399" s="19"/>
      <c r="BU399" s="19"/>
      <c r="BV399" s="19"/>
      <c r="BW399" s="19"/>
      <c r="BX399" s="19"/>
      <c r="BY399" s="57"/>
      <c r="CA399" s="251"/>
      <c r="CB399" s="251"/>
      <c r="CC399" s="251"/>
      <c r="CF399" s="57"/>
      <c r="CG399" s="57"/>
      <c r="CH399" s="57"/>
    </row>
    <row r="400" spans="4:86" s="13" customFormat="1" x14ac:dyDescent="0.25">
      <c r="D400" s="14"/>
      <c r="F400" s="15"/>
      <c r="G400" s="15"/>
      <c r="H400" s="15"/>
      <c r="I400" s="15"/>
      <c r="J400" s="42"/>
      <c r="K400" s="15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90"/>
      <c r="Z400" s="290"/>
      <c r="AA400" s="290"/>
      <c r="AB400" s="290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20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  <c r="BO400" s="19"/>
      <c r="BP400" s="19"/>
      <c r="BQ400" s="19"/>
      <c r="BR400" s="19"/>
      <c r="BS400" s="19"/>
      <c r="BT400" s="19"/>
      <c r="BU400" s="19"/>
      <c r="BV400" s="19"/>
      <c r="BW400" s="19"/>
      <c r="BX400" s="19"/>
      <c r="BY400" s="57"/>
      <c r="CA400" s="251"/>
      <c r="CB400" s="251"/>
      <c r="CC400" s="251"/>
      <c r="CF400" s="57"/>
      <c r="CG400" s="57"/>
      <c r="CH400" s="57"/>
    </row>
    <row r="401" spans="4:86" s="13" customFormat="1" x14ac:dyDescent="0.25">
      <c r="D401" s="14"/>
      <c r="F401" s="15"/>
      <c r="G401" s="15"/>
      <c r="H401" s="15"/>
      <c r="I401" s="15"/>
      <c r="J401" s="42"/>
      <c r="K401" s="15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90"/>
      <c r="Z401" s="290"/>
      <c r="AA401" s="290"/>
      <c r="AB401" s="290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20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  <c r="BO401" s="19"/>
      <c r="BP401" s="19"/>
      <c r="BQ401" s="19"/>
      <c r="BR401" s="19"/>
      <c r="BS401" s="19"/>
      <c r="BT401" s="19"/>
      <c r="BU401" s="19"/>
      <c r="BV401" s="19"/>
      <c r="BW401" s="19"/>
      <c r="BX401" s="19"/>
      <c r="BY401" s="57"/>
      <c r="CA401" s="251"/>
      <c r="CB401" s="251"/>
      <c r="CC401" s="251"/>
      <c r="CF401" s="57"/>
      <c r="CG401" s="57"/>
      <c r="CH401" s="57"/>
    </row>
    <row r="402" spans="4:86" s="13" customFormat="1" x14ac:dyDescent="0.25">
      <c r="D402" s="14"/>
      <c r="F402" s="15"/>
      <c r="G402" s="15"/>
      <c r="H402" s="15"/>
      <c r="I402" s="15"/>
      <c r="J402" s="42"/>
      <c r="K402" s="15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90"/>
      <c r="Z402" s="290"/>
      <c r="AA402" s="290"/>
      <c r="AB402" s="290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20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  <c r="BO402" s="19"/>
      <c r="BP402" s="19"/>
      <c r="BQ402" s="19"/>
      <c r="BR402" s="19"/>
      <c r="BS402" s="19"/>
      <c r="BT402" s="19"/>
      <c r="BU402" s="19"/>
      <c r="BV402" s="19"/>
      <c r="BW402" s="19"/>
      <c r="BX402" s="19"/>
      <c r="BY402" s="57"/>
      <c r="CA402" s="251"/>
      <c r="CB402" s="251"/>
      <c r="CC402" s="251"/>
      <c r="CF402" s="57"/>
      <c r="CG402" s="57"/>
      <c r="CH402" s="57"/>
    </row>
    <row r="403" spans="4:86" s="13" customFormat="1" x14ac:dyDescent="0.25">
      <c r="D403" s="14"/>
      <c r="F403" s="15"/>
      <c r="G403" s="15"/>
      <c r="H403" s="15"/>
      <c r="I403" s="15"/>
      <c r="J403" s="42"/>
      <c r="K403" s="15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90"/>
      <c r="Z403" s="290"/>
      <c r="AA403" s="290"/>
      <c r="AB403" s="290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20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  <c r="BO403" s="19"/>
      <c r="BP403" s="19"/>
      <c r="BQ403" s="19"/>
      <c r="BR403" s="19"/>
      <c r="BS403" s="19"/>
      <c r="BT403" s="19"/>
      <c r="BU403" s="19"/>
      <c r="BV403" s="19"/>
      <c r="BW403" s="19"/>
      <c r="BX403" s="19"/>
      <c r="BY403" s="57"/>
      <c r="CA403" s="251"/>
      <c r="CB403" s="251"/>
      <c r="CC403" s="251"/>
      <c r="CF403" s="57"/>
      <c r="CG403" s="57"/>
      <c r="CH403" s="57"/>
    </row>
    <row r="404" spans="4:86" s="13" customFormat="1" x14ac:dyDescent="0.25">
      <c r="D404" s="14"/>
      <c r="F404" s="15"/>
      <c r="G404" s="15"/>
      <c r="H404" s="15"/>
      <c r="I404" s="15"/>
      <c r="J404" s="42"/>
      <c r="K404" s="15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90"/>
      <c r="Z404" s="290"/>
      <c r="AA404" s="290"/>
      <c r="AB404" s="290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20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  <c r="BO404" s="19"/>
      <c r="BP404" s="19"/>
      <c r="BQ404" s="19"/>
      <c r="BR404" s="19"/>
      <c r="BS404" s="19"/>
      <c r="BT404" s="19"/>
      <c r="BU404" s="19"/>
      <c r="BV404" s="19"/>
      <c r="BW404" s="19"/>
      <c r="BX404" s="19"/>
      <c r="BY404" s="57"/>
      <c r="CA404" s="251"/>
      <c r="CB404" s="251"/>
      <c r="CC404" s="251"/>
      <c r="CF404" s="57"/>
      <c r="CG404" s="57"/>
      <c r="CH404" s="57"/>
    </row>
    <row r="405" spans="4:86" s="13" customFormat="1" x14ac:dyDescent="0.25">
      <c r="D405" s="14"/>
      <c r="F405" s="15"/>
      <c r="G405" s="15"/>
      <c r="H405" s="15"/>
      <c r="I405" s="15"/>
      <c r="J405" s="42"/>
      <c r="K405" s="15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90"/>
      <c r="Z405" s="290"/>
      <c r="AA405" s="290"/>
      <c r="AB405" s="290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20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  <c r="BO405" s="19"/>
      <c r="BP405" s="19"/>
      <c r="BQ405" s="19"/>
      <c r="BR405" s="19"/>
      <c r="BS405" s="19"/>
      <c r="BT405" s="19"/>
      <c r="BU405" s="19"/>
      <c r="BV405" s="19"/>
      <c r="BW405" s="19"/>
      <c r="BX405" s="19"/>
      <c r="BY405" s="57"/>
      <c r="CA405" s="251"/>
      <c r="CB405" s="251"/>
      <c r="CC405" s="251"/>
      <c r="CF405" s="57"/>
      <c r="CG405" s="57"/>
      <c r="CH405" s="57"/>
    </row>
    <row r="406" spans="4:86" s="13" customFormat="1" x14ac:dyDescent="0.25">
      <c r="D406" s="14"/>
      <c r="F406" s="15"/>
      <c r="G406" s="15"/>
      <c r="H406" s="15"/>
      <c r="I406" s="15"/>
      <c r="J406" s="42"/>
      <c r="K406" s="15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90"/>
      <c r="Z406" s="290"/>
      <c r="AA406" s="290"/>
      <c r="AB406" s="290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20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  <c r="BO406" s="19"/>
      <c r="BP406" s="19"/>
      <c r="BQ406" s="19"/>
      <c r="BR406" s="19"/>
      <c r="BS406" s="19"/>
      <c r="BT406" s="19"/>
      <c r="BU406" s="19"/>
      <c r="BV406" s="19"/>
      <c r="BW406" s="19"/>
      <c r="BX406" s="19"/>
      <c r="BY406" s="57"/>
      <c r="CA406" s="251"/>
      <c r="CB406" s="251"/>
      <c r="CC406" s="251"/>
      <c r="CF406" s="57"/>
      <c r="CG406" s="57"/>
      <c r="CH406" s="57"/>
    </row>
    <row r="407" spans="4:86" s="13" customFormat="1" x14ac:dyDescent="0.25">
      <c r="D407" s="14"/>
      <c r="F407" s="15"/>
      <c r="G407" s="15"/>
      <c r="H407" s="15"/>
      <c r="I407" s="15"/>
      <c r="J407" s="42"/>
      <c r="K407" s="15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90"/>
      <c r="Z407" s="290"/>
      <c r="AA407" s="290"/>
      <c r="AB407" s="290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20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  <c r="BO407" s="19"/>
      <c r="BP407" s="19"/>
      <c r="BQ407" s="19"/>
      <c r="BR407" s="19"/>
      <c r="BS407" s="19"/>
      <c r="BT407" s="19"/>
      <c r="BU407" s="19"/>
      <c r="BV407" s="19"/>
      <c r="BW407" s="19"/>
      <c r="BX407" s="19"/>
      <c r="BY407" s="57"/>
      <c r="CA407" s="251"/>
      <c r="CB407" s="251"/>
      <c r="CC407" s="251"/>
      <c r="CF407" s="57"/>
      <c r="CG407" s="57"/>
      <c r="CH407" s="57"/>
    </row>
    <row r="408" spans="4:86" s="13" customFormat="1" x14ac:dyDescent="0.25">
      <c r="D408" s="14"/>
      <c r="F408" s="15"/>
      <c r="G408" s="15"/>
      <c r="H408" s="15"/>
      <c r="I408" s="15"/>
      <c r="J408" s="42"/>
      <c r="K408" s="15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90"/>
      <c r="Z408" s="290"/>
      <c r="AA408" s="290"/>
      <c r="AB408" s="290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20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R408" s="19"/>
      <c r="BS408" s="19"/>
      <c r="BT408" s="19"/>
      <c r="BU408" s="19"/>
      <c r="BV408" s="19"/>
      <c r="BW408" s="19"/>
      <c r="BX408" s="19"/>
      <c r="BY408" s="57"/>
      <c r="CA408" s="251"/>
      <c r="CB408" s="251"/>
      <c r="CC408" s="251"/>
      <c r="CF408" s="57"/>
      <c r="CG408" s="57"/>
      <c r="CH408" s="57"/>
    </row>
    <row r="409" spans="4:86" s="13" customFormat="1" x14ac:dyDescent="0.25">
      <c r="D409" s="14"/>
      <c r="F409" s="15"/>
      <c r="G409" s="15"/>
      <c r="H409" s="15"/>
      <c r="I409" s="15"/>
      <c r="J409" s="42"/>
      <c r="K409" s="15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90"/>
      <c r="Z409" s="290"/>
      <c r="AA409" s="290"/>
      <c r="AB409" s="290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20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  <c r="BO409" s="19"/>
      <c r="BP409" s="19"/>
      <c r="BQ409" s="19"/>
      <c r="BR409" s="19"/>
      <c r="BS409" s="19"/>
      <c r="BT409" s="19"/>
      <c r="BU409" s="19"/>
      <c r="BV409" s="19"/>
      <c r="BW409" s="19"/>
      <c r="BX409" s="19"/>
      <c r="BY409" s="57"/>
      <c r="CA409" s="251"/>
      <c r="CB409" s="251"/>
      <c r="CC409" s="251"/>
      <c r="CF409" s="57"/>
      <c r="CG409" s="57"/>
      <c r="CH409" s="57"/>
    </row>
    <row r="410" spans="4:86" s="13" customFormat="1" x14ac:dyDescent="0.25">
      <c r="D410" s="14"/>
      <c r="F410" s="15"/>
      <c r="G410" s="15"/>
      <c r="H410" s="15"/>
      <c r="I410" s="15"/>
      <c r="J410" s="42"/>
      <c r="K410" s="15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90"/>
      <c r="Z410" s="290"/>
      <c r="AA410" s="290"/>
      <c r="AB410" s="290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20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  <c r="BO410" s="19"/>
      <c r="BP410" s="19"/>
      <c r="BQ410" s="19"/>
      <c r="BR410" s="19"/>
      <c r="BS410" s="19"/>
      <c r="BT410" s="19"/>
      <c r="BU410" s="19"/>
      <c r="BV410" s="19"/>
      <c r="BW410" s="19"/>
      <c r="BX410" s="19"/>
      <c r="BY410" s="57"/>
      <c r="CA410" s="251"/>
      <c r="CB410" s="251"/>
      <c r="CC410" s="251"/>
      <c r="CF410" s="57"/>
      <c r="CG410" s="57"/>
      <c r="CH410" s="57"/>
    </row>
    <row r="411" spans="4:86" s="13" customFormat="1" x14ac:dyDescent="0.25">
      <c r="D411" s="14"/>
      <c r="F411" s="15"/>
      <c r="G411" s="15"/>
      <c r="H411" s="15"/>
      <c r="I411" s="15"/>
      <c r="J411" s="42"/>
      <c r="K411" s="15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90"/>
      <c r="Z411" s="290"/>
      <c r="AA411" s="290"/>
      <c r="AB411" s="290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20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  <c r="BO411" s="19"/>
      <c r="BP411" s="19"/>
      <c r="BQ411" s="19"/>
      <c r="BR411" s="19"/>
      <c r="BS411" s="19"/>
      <c r="BT411" s="19"/>
      <c r="BU411" s="19"/>
      <c r="BV411" s="19"/>
      <c r="BW411" s="19"/>
      <c r="BX411" s="19"/>
      <c r="BY411" s="57"/>
      <c r="CA411" s="251"/>
      <c r="CB411" s="251"/>
      <c r="CC411" s="251"/>
      <c r="CF411" s="57"/>
      <c r="CG411" s="57"/>
      <c r="CH411" s="57"/>
    </row>
    <row r="412" spans="4:86" s="13" customFormat="1" x14ac:dyDescent="0.25">
      <c r="D412" s="14"/>
      <c r="F412" s="15"/>
      <c r="G412" s="15"/>
      <c r="H412" s="15"/>
      <c r="I412" s="15"/>
      <c r="J412" s="42"/>
      <c r="K412" s="15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90"/>
      <c r="Z412" s="290"/>
      <c r="AA412" s="290"/>
      <c r="AB412" s="290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20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  <c r="BO412" s="19"/>
      <c r="BP412" s="19"/>
      <c r="BQ412" s="19"/>
      <c r="BR412" s="19"/>
      <c r="BS412" s="19"/>
      <c r="BT412" s="19"/>
      <c r="BU412" s="19"/>
      <c r="BV412" s="19"/>
      <c r="BW412" s="19"/>
      <c r="BX412" s="19"/>
      <c r="BY412" s="57"/>
      <c r="CA412" s="251"/>
      <c r="CB412" s="251"/>
      <c r="CC412" s="251"/>
      <c r="CF412" s="57"/>
      <c r="CG412" s="57"/>
      <c r="CH412" s="57"/>
    </row>
    <row r="413" spans="4:86" s="13" customFormat="1" x14ac:dyDescent="0.25">
      <c r="D413" s="14"/>
      <c r="F413" s="15"/>
      <c r="G413" s="15"/>
      <c r="H413" s="15"/>
      <c r="I413" s="15"/>
      <c r="J413" s="42"/>
      <c r="K413" s="15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90"/>
      <c r="Z413" s="290"/>
      <c r="AA413" s="290"/>
      <c r="AB413" s="290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20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  <c r="BO413" s="19"/>
      <c r="BP413" s="19"/>
      <c r="BQ413" s="19"/>
      <c r="BR413" s="19"/>
      <c r="BS413" s="19"/>
      <c r="BT413" s="19"/>
      <c r="BU413" s="19"/>
      <c r="BV413" s="19"/>
      <c r="BW413" s="19"/>
      <c r="BX413" s="19"/>
      <c r="BY413" s="57"/>
      <c r="CA413" s="251"/>
      <c r="CB413" s="251"/>
      <c r="CC413" s="251"/>
      <c r="CF413" s="57"/>
      <c r="CG413" s="57"/>
      <c r="CH413" s="57"/>
    </row>
    <row r="414" spans="4:86" s="13" customFormat="1" x14ac:dyDescent="0.25">
      <c r="D414" s="14"/>
      <c r="F414" s="15"/>
      <c r="G414" s="15"/>
      <c r="H414" s="15"/>
      <c r="I414" s="15"/>
      <c r="J414" s="42"/>
      <c r="K414" s="15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90"/>
      <c r="Z414" s="290"/>
      <c r="AA414" s="290"/>
      <c r="AB414" s="290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20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  <c r="BO414" s="19"/>
      <c r="BP414" s="19"/>
      <c r="BQ414" s="19"/>
      <c r="BR414" s="19"/>
      <c r="BS414" s="19"/>
      <c r="BT414" s="19"/>
      <c r="BU414" s="19"/>
      <c r="BV414" s="19"/>
      <c r="BW414" s="19"/>
      <c r="BX414" s="19"/>
      <c r="BY414" s="57"/>
      <c r="CA414" s="251"/>
      <c r="CB414" s="251"/>
      <c r="CC414" s="251"/>
      <c r="CF414" s="57"/>
      <c r="CG414" s="57"/>
      <c r="CH414" s="57"/>
    </row>
    <row r="415" spans="4:86" s="13" customFormat="1" x14ac:dyDescent="0.25">
      <c r="D415" s="14"/>
      <c r="F415" s="15"/>
      <c r="G415" s="15"/>
      <c r="H415" s="15"/>
      <c r="I415" s="15"/>
      <c r="J415" s="42"/>
      <c r="K415" s="15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90"/>
      <c r="Z415" s="290"/>
      <c r="AA415" s="290"/>
      <c r="AB415" s="290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20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  <c r="BO415" s="19"/>
      <c r="BP415" s="19"/>
      <c r="BQ415" s="19"/>
      <c r="BR415" s="19"/>
      <c r="BS415" s="19"/>
      <c r="BT415" s="19"/>
      <c r="BU415" s="19"/>
      <c r="BV415" s="19"/>
      <c r="BW415" s="19"/>
      <c r="BX415" s="19"/>
      <c r="BY415" s="57"/>
      <c r="CA415" s="251"/>
      <c r="CB415" s="251"/>
      <c r="CC415" s="251"/>
      <c r="CF415" s="57"/>
      <c r="CG415" s="57"/>
      <c r="CH415" s="57"/>
    </row>
    <row r="416" spans="4:86" s="13" customFormat="1" x14ac:dyDescent="0.25">
      <c r="D416" s="14"/>
      <c r="F416" s="15"/>
      <c r="G416" s="15"/>
      <c r="H416" s="15"/>
      <c r="I416" s="15"/>
      <c r="J416" s="42"/>
      <c r="K416" s="15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90"/>
      <c r="Z416" s="290"/>
      <c r="AA416" s="290"/>
      <c r="AB416" s="290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20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19"/>
      <c r="BO416" s="19"/>
      <c r="BP416" s="19"/>
      <c r="BQ416" s="19"/>
      <c r="BR416" s="19"/>
      <c r="BS416" s="19"/>
      <c r="BT416" s="19"/>
      <c r="BU416" s="19"/>
      <c r="BV416" s="19"/>
      <c r="BW416" s="19"/>
      <c r="BX416" s="19"/>
      <c r="BY416" s="57"/>
      <c r="CA416" s="251"/>
      <c r="CB416" s="251"/>
      <c r="CC416" s="251"/>
      <c r="CF416" s="57"/>
      <c r="CG416" s="57"/>
      <c r="CH416" s="57"/>
    </row>
    <row r="417" spans="4:86" s="13" customFormat="1" x14ac:dyDescent="0.25">
      <c r="D417" s="14"/>
      <c r="F417" s="15"/>
      <c r="G417" s="15"/>
      <c r="H417" s="15"/>
      <c r="I417" s="15"/>
      <c r="J417" s="42"/>
      <c r="K417" s="15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90"/>
      <c r="Z417" s="290"/>
      <c r="AA417" s="290"/>
      <c r="AB417" s="290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20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  <c r="BO417" s="19"/>
      <c r="BP417" s="19"/>
      <c r="BQ417" s="19"/>
      <c r="BR417" s="19"/>
      <c r="BS417" s="19"/>
      <c r="BT417" s="19"/>
      <c r="BU417" s="19"/>
      <c r="BV417" s="19"/>
      <c r="BW417" s="19"/>
      <c r="BX417" s="19"/>
      <c r="BY417" s="57"/>
      <c r="CA417" s="251"/>
      <c r="CB417" s="251"/>
      <c r="CC417" s="251"/>
      <c r="CF417" s="57"/>
      <c r="CG417" s="57"/>
      <c r="CH417" s="57"/>
    </row>
    <row r="418" spans="4:86" s="13" customFormat="1" x14ac:dyDescent="0.25">
      <c r="D418" s="14"/>
      <c r="F418" s="15"/>
      <c r="G418" s="15"/>
      <c r="H418" s="15"/>
      <c r="I418" s="15"/>
      <c r="J418" s="42"/>
      <c r="K418" s="15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90"/>
      <c r="Z418" s="290"/>
      <c r="AA418" s="290"/>
      <c r="AB418" s="290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20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  <c r="BO418" s="19"/>
      <c r="BP418" s="19"/>
      <c r="BQ418" s="19"/>
      <c r="BR418" s="19"/>
      <c r="BS418" s="19"/>
      <c r="BT418" s="19"/>
      <c r="BU418" s="19"/>
      <c r="BV418" s="19"/>
      <c r="BW418" s="19"/>
      <c r="BX418" s="19"/>
      <c r="BY418" s="57"/>
      <c r="CA418" s="251"/>
      <c r="CB418" s="251"/>
      <c r="CC418" s="251"/>
      <c r="CF418" s="57"/>
      <c r="CG418" s="57"/>
      <c r="CH418" s="57"/>
    </row>
    <row r="419" spans="4:86" s="13" customFormat="1" x14ac:dyDescent="0.25">
      <c r="D419" s="14"/>
      <c r="F419" s="15"/>
      <c r="G419" s="15"/>
      <c r="H419" s="15"/>
      <c r="I419" s="15"/>
      <c r="J419" s="42"/>
      <c r="K419" s="15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90"/>
      <c r="Z419" s="290"/>
      <c r="AA419" s="290"/>
      <c r="AB419" s="290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20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  <c r="BO419" s="19"/>
      <c r="BP419" s="19"/>
      <c r="BQ419" s="19"/>
      <c r="BR419" s="19"/>
      <c r="BS419" s="19"/>
      <c r="BT419" s="19"/>
      <c r="BU419" s="19"/>
      <c r="BV419" s="19"/>
      <c r="BW419" s="19"/>
      <c r="BX419" s="19"/>
      <c r="BY419" s="57"/>
      <c r="CA419" s="251"/>
      <c r="CB419" s="251"/>
      <c r="CC419" s="251"/>
      <c r="CF419" s="57"/>
      <c r="CG419" s="57"/>
      <c r="CH419" s="57"/>
    </row>
    <row r="420" spans="4:86" s="13" customFormat="1" x14ac:dyDescent="0.25">
      <c r="D420" s="14"/>
      <c r="F420" s="15"/>
      <c r="G420" s="15"/>
      <c r="H420" s="15"/>
      <c r="I420" s="15"/>
      <c r="J420" s="42"/>
      <c r="K420" s="15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90"/>
      <c r="Z420" s="290"/>
      <c r="AA420" s="290"/>
      <c r="AB420" s="290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20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  <c r="BO420" s="19"/>
      <c r="BP420" s="19"/>
      <c r="BQ420" s="19"/>
      <c r="BR420" s="19"/>
      <c r="BS420" s="19"/>
      <c r="BT420" s="19"/>
      <c r="BU420" s="19"/>
      <c r="BV420" s="19"/>
      <c r="BW420" s="19"/>
      <c r="BX420" s="19"/>
      <c r="BY420" s="57"/>
      <c r="CA420" s="251"/>
      <c r="CB420" s="251"/>
      <c r="CC420" s="251"/>
      <c r="CF420" s="57"/>
      <c r="CG420" s="57"/>
      <c r="CH420" s="57"/>
    </row>
    <row r="421" spans="4:86" s="13" customFormat="1" x14ac:dyDescent="0.25">
      <c r="D421" s="14"/>
      <c r="F421" s="15"/>
      <c r="G421" s="15"/>
      <c r="H421" s="15"/>
      <c r="I421" s="15"/>
      <c r="J421" s="42"/>
      <c r="K421" s="15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90"/>
      <c r="Z421" s="290"/>
      <c r="AA421" s="290"/>
      <c r="AB421" s="290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20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  <c r="BO421" s="19"/>
      <c r="BP421" s="19"/>
      <c r="BQ421" s="19"/>
      <c r="BR421" s="19"/>
      <c r="BS421" s="19"/>
      <c r="BT421" s="19"/>
      <c r="BU421" s="19"/>
      <c r="BV421" s="19"/>
      <c r="BW421" s="19"/>
      <c r="BX421" s="19"/>
      <c r="BY421" s="57"/>
      <c r="CA421" s="251"/>
      <c r="CB421" s="251"/>
      <c r="CC421" s="251"/>
      <c r="CF421" s="57"/>
      <c r="CG421" s="57"/>
      <c r="CH421" s="57"/>
    </row>
    <row r="422" spans="4:86" s="13" customFormat="1" x14ac:dyDescent="0.25">
      <c r="D422" s="14"/>
      <c r="F422" s="15"/>
      <c r="G422" s="15"/>
      <c r="H422" s="15"/>
      <c r="I422" s="15"/>
      <c r="J422" s="42"/>
      <c r="K422" s="15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90"/>
      <c r="Z422" s="290"/>
      <c r="AA422" s="290"/>
      <c r="AB422" s="290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20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  <c r="BO422" s="19"/>
      <c r="BP422" s="19"/>
      <c r="BQ422" s="19"/>
      <c r="BR422" s="19"/>
      <c r="BS422" s="19"/>
      <c r="BT422" s="19"/>
      <c r="BU422" s="19"/>
      <c r="BV422" s="19"/>
      <c r="BW422" s="19"/>
      <c r="BX422" s="19"/>
      <c r="BY422" s="57"/>
      <c r="CA422" s="251"/>
      <c r="CB422" s="251"/>
      <c r="CC422" s="251"/>
      <c r="CF422" s="57"/>
      <c r="CG422" s="57"/>
      <c r="CH422" s="57"/>
    </row>
    <row r="423" spans="4:86" s="13" customFormat="1" x14ac:dyDescent="0.25">
      <c r="D423" s="14"/>
      <c r="F423" s="15"/>
      <c r="G423" s="15"/>
      <c r="H423" s="15"/>
      <c r="I423" s="15"/>
      <c r="J423" s="42"/>
      <c r="K423" s="15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90"/>
      <c r="Z423" s="290"/>
      <c r="AA423" s="290"/>
      <c r="AB423" s="290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20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  <c r="BO423" s="19"/>
      <c r="BP423" s="19"/>
      <c r="BQ423" s="19"/>
      <c r="BR423" s="19"/>
      <c r="BS423" s="19"/>
      <c r="BT423" s="19"/>
      <c r="BU423" s="19"/>
      <c r="BV423" s="19"/>
      <c r="BW423" s="19"/>
      <c r="BX423" s="19"/>
      <c r="BY423" s="57"/>
      <c r="CA423" s="251"/>
      <c r="CB423" s="251"/>
      <c r="CC423" s="251"/>
      <c r="CF423" s="57"/>
      <c r="CG423" s="57"/>
      <c r="CH423" s="57"/>
    </row>
    <row r="424" spans="4:86" s="13" customFormat="1" x14ac:dyDescent="0.25">
      <c r="D424" s="14"/>
      <c r="F424" s="15"/>
      <c r="G424" s="15"/>
      <c r="H424" s="15"/>
      <c r="I424" s="15"/>
      <c r="J424" s="42"/>
      <c r="K424" s="15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90"/>
      <c r="Z424" s="290"/>
      <c r="AA424" s="290"/>
      <c r="AB424" s="290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20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  <c r="BO424" s="19"/>
      <c r="BP424" s="19"/>
      <c r="BQ424" s="19"/>
      <c r="BR424" s="19"/>
      <c r="BS424" s="19"/>
      <c r="BT424" s="19"/>
      <c r="BU424" s="19"/>
      <c r="BV424" s="19"/>
      <c r="BW424" s="19"/>
      <c r="BX424" s="19"/>
      <c r="BY424" s="57"/>
      <c r="CA424" s="251"/>
      <c r="CB424" s="251"/>
      <c r="CC424" s="251"/>
      <c r="CF424" s="57"/>
      <c r="CG424" s="57"/>
      <c r="CH424" s="57"/>
    </row>
    <row r="425" spans="4:86" s="13" customFormat="1" x14ac:dyDescent="0.25">
      <c r="D425" s="14"/>
      <c r="F425" s="15"/>
      <c r="G425" s="15"/>
      <c r="H425" s="15"/>
      <c r="I425" s="15"/>
      <c r="J425" s="42"/>
      <c r="K425" s="15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90"/>
      <c r="Z425" s="290"/>
      <c r="AA425" s="290"/>
      <c r="AB425" s="290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20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  <c r="BM425" s="19"/>
      <c r="BN425" s="19"/>
      <c r="BO425" s="19"/>
      <c r="BP425" s="19"/>
      <c r="BQ425" s="19"/>
      <c r="BR425" s="19"/>
      <c r="BS425" s="19"/>
      <c r="BT425" s="19"/>
      <c r="BU425" s="19"/>
      <c r="BV425" s="19"/>
      <c r="BW425" s="19"/>
      <c r="BX425" s="19"/>
      <c r="BY425" s="57"/>
      <c r="CA425" s="251"/>
      <c r="CB425" s="251"/>
      <c r="CC425" s="251"/>
      <c r="CF425" s="57"/>
      <c r="CG425" s="57"/>
      <c r="CH425" s="57"/>
    </row>
    <row r="426" spans="4:86" s="13" customFormat="1" x14ac:dyDescent="0.25">
      <c r="D426" s="14"/>
      <c r="F426" s="15"/>
      <c r="G426" s="15"/>
      <c r="H426" s="15"/>
      <c r="I426" s="15"/>
      <c r="J426" s="42"/>
      <c r="K426" s="15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90"/>
      <c r="Z426" s="290"/>
      <c r="AA426" s="290"/>
      <c r="AB426" s="290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20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  <c r="BO426" s="19"/>
      <c r="BP426" s="19"/>
      <c r="BQ426" s="19"/>
      <c r="BR426" s="19"/>
      <c r="BS426" s="19"/>
      <c r="BT426" s="19"/>
      <c r="BU426" s="19"/>
      <c r="BV426" s="19"/>
      <c r="BW426" s="19"/>
      <c r="BX426" s="19"/>
      <c r="BY426" s="57"/>
      <c r="CA426" s="251"/>
      <c r="CB426" s="251"/>
      <c r="CC426" s="251"/>
      <c r="CF426" s="57"/>
      <c r="CG426" s="57"/>
      <c r="CH426" s="57"/>
    </row>
    <row r="427" spans="4:86" s="13" customFormat="1" x14ac:dyDescent="0.25">
      <c r="D427" s="14"/>
      <c r="F427" s="15"/>
      <c r="G427" s="15"/>
      <c r="H427" s="15"/>
      <c r="I427" s="15"/>
      <c r="J427" s="42"/>
      <c r="K427" s="15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90"/>
      <c r="Z427" s="290"/>
      <c r="AA427" s="290"/>
      <c r="AB427" s="290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20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19"/>
      <c r="BM427" s="19"/>
      <c r="BN427" s="19"/>
      <c r="BO427" s="19"/>
      <c r="BP427" s="19"/>
      <c r="BQ427" s="19"/>
      <c r="BR427" s="19"/>
      <c r="BS427" s="19"/>
      <c r="BT427" s="19"/>
      <c r="BU427" s="19"/>
      <c r="BV427" s="19"/>
      <c r="BW427" s="19"/>
      <c r="BX427" s="19"/>
      <c r="BY427" s="57"/>
      <c r="CA427" s="251"/>
      <c r="CB427" s="251"/>
      <c r="CC427" s="251"/>
      <c r="CF427" s="57"/>
      <c r="CG427" s="57"/>
      <c r="CH427" s="57"/>
    </row>
    <row r="428" spans="4:86" s="13" customFormat="1" x14ac:dyDescent="0.25">
      <c r="D428" s="14"/>
      <c r="F428" s="15"/>
      <c r="G428" s="15"/>
      <c r="H428" s="15"/>
      <c r="I428" s="15"/>
      <c r="J428" s="42"/>
      <c r="K428" s="15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90"/>
      <c r="Z428" s="290"/>
      <c r="AA428" s="290"/>
      <c r="AB428" s="290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20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  <c r="BO428" s="19"/>
      <c r="BP428" s="19"/>
      <c r="BQ428" s="19"/>
      <c r="BR428" s="19"/>
      <c r="BS428" s="19"/>
      <c r="BT428" s="19"/>
      <c r="BU428" s="19"/>
      <c r="BV428" s="19"/>
      <c r="BW428" s="19"/>
      <c r="BX428" s="19"/>
      <c r="BY428" s="57"/>
      <c r="CA428" s="251"/>
      <c r="CB428" s="251"/>
      <c r="CC428" s="251"/>
      <c r="CF428" s="57"/>
      <c r="CG428" s="57"/>
      <c r="CH428" s="57"/>
    </row>
    <row r="429" spans="4:86" s="13" customFormat="1" x14ac:dyDescent="0.25">
      <c r="D429" s="14"/>
      <c r="F429" s="15"/>
      <c r="G429" s="15"/>
      <c r="H429" s="15"/>
      <c r="I429" s="15"/>
      <c r="J429" s="42"/>
      <c r="K429" s="15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90"/>
      <c r="Z429" s="290"/>
      <c r="AA429" s="290"/>
      <c r="AB429" s="290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20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  <c r="BO429" s="19"/>
      <c r="BP429" s="19"/>
      <c r="BQ429" s="19"/>
      <c r="BR429" s="19"/>
      <c r="BS429" s="19"/>
      <c r="BT429" s="19"/>
      <c r="BU429" s="19"/>
      <c r="BV429" s="19"/>
      <c r="BW429" s="19"/>
      <c r="BX429" s="19"/>
      <c r="BY429" s="57"/>
      <c r="CA429" s="251"/>
      <c r="CB429" s="251"/>
      <c r="CC429" s="251"/>
      <c r="CF429" s="57"/>
      <c r="CG429" s="57"/>
      <c r="CH429" s="57"/>
    </row>
    <row r="430" spans="4:86" s="13" customFormat="1" x14ac:dyDescent="0.25">
      <c r="D430" s="14"/>
      <c r="F430" s="15"/>
      <c r="G430" s="15"/>
      <c r="H430" s="15"/>
      <c r="I430" s="15"/>
      <c r="J430" s="42"/>
      <c r="K430" s="15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90"/>
      <c r="Z430" s="290"/>
      <c r="AA430" s="290"/>
      <c r="AB430" s="290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20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  <c r="BO430" s="19"/>
      <c r="BP430" s="19"/>
      <c r="BQ430" s="19"/>
      <c r="BR430" s="19"/>
      <c r="BS430" s="19"/>
      <c r="BT430" s="19"/>
      <c r="BU430" s="19"/>
      <c r="BV430" s="19"/>
      <c r="BW430" s="19"/>
      <c r="BX430" s="19"/>
      <c r="BY430" s="57"/>
      <c r="CA430" s="251"/>
      <c r="CB430" s="251"/>
      <c r="CC430" s="251"/>
      <c r="CF430" s="57"/>
      <c r="CG430" s="57"/>
      <c r="CH430" s="57"/>
    </row>
    <row r="431" spans="4:86" s="13" customFormat="1" x14ac:dyDescent="0.25">
      <c r="D431" s="14"/>
      <c r="F431" s="15"/>
      <c r="G431" s="15"/>
      <c r="H431" s="15"/>
      <c r="I431" s="15"/>
      <c r="J431" s="42"/>
      <c r="K431" s="15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90"/>
      <c r="Z431" s="290"/>
      <c r="AA431" s="290"/>
      <c r="AB431" s="290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20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19"/>
      <c r="BM431" s="19"/>
      <c r="BN431" s="19"/>
      <c r="BO431" s="19"/>
      <c r="BP431" s="19"/>
      <c r="BQ431" s="19"/>
      <c r="BR431" s="19"/>
      <c r="BS431" s="19"/>
      <c r="BT431" s="19"/>
      <c r="BU431" s="19"/>
      <c r="BV431" s="19"/>
      <c r="BW431" s="19"/>
      <c r="BX431" s="19"/>
      <c r="BY431" s="57"/>
      <c r="CA431" s="251"/>
      <c r="CB431" s="251"/>
      <c r="CC431" s="251"/>
      <c r="CF431" s="57"/>
      <c r="CG431" s="57"/>
      <c r="CH431" s="57"/>
    </row>
    <row r="432" spans="4:86" s="13" customFormat="1" x14ac:dyDescent="0.25">
      <c r="D432" s="14"/>
      <c r="F432" s="15"/>
      <c r="G432" s="15"/>
      <c r="H432" s="15"/>
      <c r="I432" s="15"/>
      <c r="J432" s="42"/>
      <c r="K432" s="15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90"/>
      <c r="Z432" s="290"/>
      <c r="AA432" s="290"/>
      <c r="AB432" s="290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20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19"/>
      <c r="BM432" s="19"/>
      <c r="BN432" s="19"/>
      <c r="BO432" s="19"/>
      <c r="BP432" s="19"/>
      <c r="BQ432" s="19"/>
      <c r="BR432" s="19"/>
      <c r="BS432" s="19"/>
      <c r="BT432" s="19"/>
      <c r="BU432" s="19"/>
      <c r="BV432" s="19"/>
      <c r="BW432" s="19"/>
      <c r="BX432" s="19"/>
      <c r="BY432" s="57"/>
      <c r="CA432" s="251"/>
      <c r="CB432" s="251"/>
      <c r="CC432" s="251"/>
      <c r="CF432" s="57"/>
      <c r="CG432" s="57"/>
      <c r="CH432" s="57"/>
    </row>
    <row r="433" spans="4:86" s="13" customFormat="1" x14ac:dyDescent="0.25">
      <c r="D433" s="14"/>
      <c r="F433" s="15"/>
      <c r="G433" s="15"/>
      <c r="H433" s="15"/>
      <c r="I433" s="15"/>
      <c r="J433" s="42"/>
      <c r="K433" s="15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90"/>
      <c r="Z433" s="290"/>
      <c r="AA433" s="290"/>
      <c r="AB433" s="290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20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  <c r="BO433" s="19"/>
      <c r="BP433" s="19"/>
      <c r="BQ433" s="19"/>
      <c r="BR433" s="19"/>
      <c r="BS433" s="19"/>
      <c r="BT433" s="19"/>
      <c r="BU433" s="19"/>
      <c r="BV433" s="19"/>
      <c r="BW433" s="19"/>
      <c r="BX433" s="19"/>
      <c r="BY433" s="57"/>
      <c r="CA433" s="251"/>
      <c r="CB433" s="251"/>
      <c r="CC433" s="251"/>
      <c r="CF433" s="57"/>
      <c r="CG433" s="57"/>
      <c r="CH433" s="57"/>
    </row>
    <row r="434" spans="4:86" s="13" customFormat="1" x14ac:dyDescent="0.25">
      <c r="D434" s="14"/>
      <c r="F434" s="15"/>
      <c r="G434" s="15"/>
      <c r="H434" s="15"/>
      <c r="I434" s="15"/>
      <c r="J434" s="42"/>
      <c r="K434" s="15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90"/>
      <c r="Z434" s="290"/>
      <c r="AA434" s="290"/>
      <c r="AB434" s="290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20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  <c r="BO434" s="19"/>
      <c r="BP434" s="19"/>
      <c r="BQ434" s="19"/>
      <c r="BR434" s="19"/>
      <c r="BS434" s="19"/>
      <c r="BT434" s="19"/>
      <c r="BU434" s="19"/>
      <c r="BV434" s="19"/>
      <c r="BW434" s="19"/>
      <c r="BX434" s="19"/>
      <c r="BY434" s="57"/>
      <c r="CA434" s="251"/>
      <c r="CB434" s="251"/>
      <c r="CC434" s="251"/>
      <c r="CF434" s="57"/>
      <c r="CG434" s="57"/>
      <c r="CH434" s="57"/>
    </row>
    <row r="435" spans="4:86" s="13" customFormat="1" x14ac:dyDescent="0.25">
      <c r="D435" s="14"/>
      <c r="F435" s="15"/>
      <c r="G435" s="15"/>
      <c r="H435" s="15"/>
      <c r="I435" s="15"/>
      <c r="J435" s="42"/>
      <c r="K435" s="15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90"/>
      <c r="Z435" s="290"/>
      <c r="AA435" s="290"/>
      <c r="AB435" s="290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20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19"/>
      <c r="BM435" s="19"/>
      <c r="BN435" s="19"/>
      <c r="BO435" s="19"/>
      <c r="BP435" s="19"/>
      <c r="BQ435" s="19"/>
      <c r="BR435" s="19"/>
      <c r="BS435" s="19"/>
      <c r="BT435" s="19"/>
      <c r="BU435" s="19"/>
      <c r="BV435" s="19"/>
      <c r="BW435" s="19"/>
      <c r="BX435" s="19"/>
      <c r="BY435" s="57"/>
      <c r="CA435" s="251"/>
      <c r="CB435" s="251"/>
      <c r="CC435" s="251"/>
      <c r="CF435" s="57"/>
      <c r="CG435" s="57"/>
      <c r="CH435" s="57"/>
    </row>
    <row r="436" spans="4:86" s="13" customFormat="1" x14ac:dyDescent="0.25">
      <c r="D436" s="14"/>
      <c r="F436" s="15"/>
      <c r="G436" s="15"/>
      <c r="H436" s="15"/>
      <c r="I436" s="15"/>
      <c r="J436" s="42"/>
      <c r="K436" s="15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90"/>
      <c r="Z436" s="290"/>
      <c r="AA436" s="290"/>
      <c r="AB436" s="290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20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19"/>
      <c r="BM436" s="19"/>
      <c r="BN436" s="19"/>
      <c r="BO436" s="19"/>
      <c r="BP436" s="19"/>
      <c r="BQ436" s="19"/>
      <c r="BR436" s="19"/>
      <c r="BS436" s="19"/>
      <c r="BT436" s="19"/>
      <c r="BU436" s="19"/>
      <c r="BV436" s="19"/>
      <c r="BW436" s="19"/>
      <c r="BX436" s="19"/>
      <c r="BY436" s="57"/>
      <c r="CA436" s="251"/>
      <c r="CB436" s="251"/>
      <c r="CC436" s="251"/>
      <c r="CF436" s="57"/>
      <c r="CG436" s="57"/>
      <c r="CH436" s="57"/>
    </row>
    <row r="437" spans="4:86" s="13" customFormat="1" x14ac:dyDescent="0.25">
      <c r="D437" s="14"/>
      <c r="F437" s="15"/>
      <c r="G437" s="15"/>
      <c r="H437" s="15"/>
      <c r="I437" s="15"/>
      <c r="J437" s="42"/>
      <c r="K437" s="15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90"/>
      <c r="Z437" s="290"/>
      <c r="AA437" s="290"/>
      <c r="AB437" s="290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20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  <c r="BJ437" s="19"/>
      <c r="BK437" s="19"/>
      <c r="BL437" s="19"/>
      <c r="BM437" s="19"/>
      <c r="BN437" s="19"/>
      <c r="BO437" s="19"/>
      <c r="BP437" s="19"/>
      <c r="BQ437" s="19"/>
      <c r="BR437" s="19"/>
      <c r="BS437" s="19"/>
      <c r="BT437" s="19"/>
      <c r="BU437" s="19"/>
      <c r="BV437" s="19"/>
      <c r="BW437" s="19"/>
      <c r="BX437" s="19"/>
      <c r="BY437" s="57"/>
      <c r="CA437" s="251"/>
      <c r="CB437" s="251"/>
      <c r="CC437" s="251"/>
      <c r="CF437" s="57"/>
      <c r="CG437" s="57"/>
      <c r="CH437" s="57"/>
    </row>
    <row r="438" spans="4:86" s="13" customFormat="1" x14ac:dyDescent="0.25">
      <c r="D438" s="14"/>
      <c r="F438" s="15"/>
      <c r="G438" s="15"/>
      <c r="H438" s="15"/>
      <c r="I438" s="15"/>
      <c r="J438" s="42"/>
      <c r="K438" s="15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90"/>
      <c r="Z438" s="290"/>
      <c r="AA438" s="290"/>
      <c r="AB438" s="290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20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M438" s="19"/>
      <c r="BN438" s="19"/>
      <c r="BO438" s="19"/>
      <c r="BP438" s="19"/>
      <c r="BQ438" s="19"/>
      <c r="BR438" s="19"/>
      <c r="BS438" s="19"/>
      <c r="BT438" s="19"/>
      <c r="BU438" s="19"/>
      <c r="BV438" s="19"/>
      <c r="BW438" s="19"/>
      <c r="BX438" s="19"/>
      <c r="BY438" s="57"/>
      <c r="CA438" s="251"/>
      <c r="CB438" s="251"/>
      <c r="CC438" s="251"/>
      <c r="CF438" s="57"/>
      <c r="CG438" s="57"/>
      <c r="CH438" s="57"/>
    </row>
    <row r="439" spans="4:86" s="13" customFormat="1" x14ac:dyDescent="0.25">
      <c r="D439" s="14"/>
      <c r="F439" s="15"/>
      <c r="G439" s="15"/>
      <c r="H439" s="15"/>
      <c r="I439" s="15"/>
      <c r="J439" s="42"/>
      <c r="K439" s="15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90"/>
      <c r="Z439" s="290"/>
      <c r="AA439" s="290"/>
      <c r="AB439" s="290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20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M439" s="19"/>
      <c r="BN439" s="19"/>
      <c r="BO439" s="19"/>
      <c r="BP439" s="19"/>
      <c r="BQ439" s="19"/>
      <c r="BR439" s="19"/>
      <c r="BS439" s="19"/>
      <c r="BT439" s="19"/>
      <c r="BU439" s="19"/>
      <c r="BV439" s="19"/>
      <c r="BW439" s="19"/>
      <c r="BX439" s="19"/>
      <c r="BY439" s="57"/>
      <c r="CA439" s="251"/>
      <c r="CB439" s="251"/>
      <c r="CC439" s="251"/>
      <c r="CF439" s="57"/>
      <c r="CG439" s="57"/>
      <c r="CH439" s="57"/>
    </row>
    <row r="440" spans="4:86" s="13" customFormat="1" x14ac:dyDescent="0.25">
      <c r="D440" s="14"/>
      <c r="F440" s="15"/>
      <c r="G440" s="15"/>
      <c r="H440" s="15"/>
      <c r="I440" s="15"/>
      <c r="J440" s="42"/>
      <c r="K440" s="15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90"/>
      <c r="Z440" s="290"/>
      <c r="AA440" s="290"/>
      <c r="AB440" s="290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20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19"/>
      <c r="BJ440" s="19"/>
      <c r="BK440" s="19"/>
      <c r="BL440" s="19"/>
      <c r="BM440" s="19"/>
      <c r="BN440" s="19"/>
      <c r="BO440" s="19"/>
      <c r="BP440" s="19"/>
      <c r="BQ440" s="19"/>
      <c r="BR440" s="19"/>
      <c r="BS440" s="19"/>
      <c r="BT440" s="19"/>
      <c r="BU440" s="19"/>
      <c r="BV440" s="19"/>
      <c r="BW440" s="19"/>
      <c r="BX440" s="19"/>
      <c r="BY440" s="57"/>
      <c r="CA440" s="251"/>
      <c r="CB440" s="251"/>
      <c r="CC440" s="251"/>
      <c r="CF440" s="57"/>
      <c r="CG440" s="57"/>
      <c r="CH440" s="57"/>
    </row>
  </sheetData>
  <sheetProtection algorithmName="SHA-512" hashValue="H0PNnjEI0+3giewjLhpck3J9hEDfiMkCo/z2jI0ycgkps8Y0z3Sx2VHCCUcqypaaT/4mVQ3oiFYDSO0uwWlCDQ==" saltValue="JzJM9veFmcHHzeQs0E12Yg==" spinCount="100000" sheet="1" objects="1" scenarios="1" selectLockedCells="1"/>
  <mergeCells count="6">
    <mergeCell ref="CA6:CC6"/>
    <mergeCell ref="CA7:CC7"/>
    <mergeCell ref="BD5:BK5"/>
    <mergeCell ref="AS5:BC5"/>
    <mergeCell ref="AF143:AH143"/>
    <mergeCell ref="BO5:BW5"/>
  </mergeCells>
  <conditionalFormatting sqref="BZ9:CC33 CA34:CC34 BZ35:CC45 BZ47:CC140 CA46:CC46">
    <cfRule type="expression" dxfId="4109" priority="17">
      <formula>$CC9=""</formula>
    </cfRule>
  </conditionalFormatting>
  <conditionalFormatting sqref="BZ9:CC45 BZ47:CC176 CA46:CC46">
    <cfRule type="expression" dxfId="4108" priority="16">
      <formula>$CC9&lt;&gt;""</formula>
    </cfRule>
  </conditionalFormatting>
  <conditionalFormatting sqref="C10:C1411">
    <cfRule type="expression" dxfId="4107" priority="8">
      <formula>$I10=$N$2</formula>
    </cfRule>
  </conditionalFormatting>
  <conditionalFormatting sqref="C10:E141 G10:I141">
    <cfRule type="expression" dxfId="4106" priority="7">
      <formula>$I10=$N$3</formula>
    </cfRule>
  </conditionalFormatting>
  <conditionalFormatting sqref="BZ10:CC45 BZ47:CC140 CA46:CC46">
    <cfRule type="expression" dxfId="4105" priority="3048">
      <formula>$CA10=$BC$6</formula>
    </cfRule>
  </conditionalFormatting>
  <conditionalFormatting sqref="D10:E1411">
    <cfRule type="expression" dxfId="4104" priority="4">
      <formula>$I10=$N$2</formula>
    </cfRule>
  </conditionalFormatting>
  <conditionalFormatting sqref="F10:F141">
    <cfRule type="expression" dxfId="4103" priority="1">
      <formula>$I10=$N$3</formula>
    </cfRule>
  </conditionalFormatting>
  <dataValidations count="133">
    <dataValidation type="list" allowBlank="1" showInputMessage="1" showErrorMessage="1" sqref="D11" xr:uid="{22EEA5B1-D00A-4BF7-B3B2-73D87F40C82A}">
      <formula1>data11</formula1>
    </dataValidation>
    <dataValidation type="list" allowBlank="1" showInputMessage="1" showErrorMessage="1" sqref="D10" xr:uid="{3A2AD2D7-0224-4540-9242-C3F6537AD807}">
      <formula1>data10</formula1>
    </dataValidation>
    <dataValidation type="list" allowBlank="1" showInputMessage="1" showErrorMessage="1" sqref="D13" xr:uid="{166CAC49-210B-460A-B6CD-4A3BD1BA5352}">
      <formula1>data13</formula1>
    </dataValidation>
    <dataValidation type="list" allowBlank="1" showInputMessage="1" showErrorMessage="1" sqref="D14" xr:uid="{756C212D-2D5A-4EDC-A22A-7DC1A3183E15}">
      <formula1>data14</formula1>
    </dataValidation>
    <dataValidation type="list" allowBlank="1" showInputMessage="1" showErrorMessage="1" sqref="D29" xr:uid="{E3BE2CD8-9681-496D-8F7B-53492B228CAC}">
      <formula1>data29</formula1>
    </dataValidation>
    <dataValidation type="list" allowBlank="1" showInputMessage="1" showErrorMessage="1" sqref="D58" xr:uid="{D956C04E-7B08-477E-AFA8-4C67974F9E22}">
      <formula1>data58</formula1>
    </dataValidation>
    <dataValidation type="list" allowBlank="1" showInputMessage="1" showErrorMessage="1" sqref="D59" xr:uid="{4C3DF9F1-173B-4B78-B3F8-C63D1E4BA08C}">
      <formula1>data59</formula1>
    </dataValidation>
    <dataValidation type="list" allowBlank="1" showInputMessage="1" showErrorMessage="1" sqref="D65" xr:uid="{5A120723-93A2-46B6-8553-BDCCB66FE3E2}">
      <formula1>data65</formula1>
    </dataValidation>
    <dataValidation type="list" allowBlank="1" showInputMessage="1" showErrorMessage="1" sqref="D66" xr:uid="{0D9963EF-3B7E-4AFF-8C49-F38B0F6D4DEB}">
      <formula1>data66</formula1>
    </dataValidation>
    <dataValidation type="list" allowBlank="1" showInputMessage="1" showErrorMessage="1" sqref="D70" xr:uid="{7082D729-A2DD-4227-ABF4-0235A49FD106}">
      <formula1>data70</formula1>
    </dataValidation>
    <dataValidation type="list" allowBlank="1" showInputMessage="1" showErrorMessage="1" sqref="D71" xr:uid="{EF148430-5359-42C0-9327-E4BFBAC3D2E4}">
      <formula1>data71</formula1>
    </dataValidation>
    <dataValidation type="list" allowBlank="1" showInputMessage="1" showErrorMessage="1" sqref="D72" xr:uid="{232158A7-9525-49F9-BBA7-504E4D974F7F}">
      <formula1>data72</formula1>
    </dataValidation>
    <dataValidation type="list" allowBlank="1" showInputMessage="1" showErrorMessage="1" sqref="D73" xr:uid="{F09BCCBD-1BD9-4D4D-A552-8B31B034E840}">
      <formula1>data73</formula1>
    </dataValidation>
    <dataValidation type="list" allowBlank="1" showInputMessage="1" showErrorMessage="1" sqref="D74" xr:uid="{2661811D-8E99-4F8E-9D54-E6525A86709B}">
      <formula1>data74</formula1>
    </dataValidation>
    <dataValidation type="list" allowBlank="1" showInputMessage="1" showErrorMessage="1" sqref="D75" xr:uid="{7336C700-B012-4A03-8A29-E855C23B6EB3}">
      <formula1>data75</formula1>
    </dataValidation>
    <dataValidation type="list" allowBlank="1" showInputMessage="1" showErrorMessage="1" sqref="D76" xr:uid="{A3A5F027-E810-4690-B652-76D5AECBE304}">
      <formula1>data76</formula1>
    </dataValidation>
    <dataValidation type="list" allowBlank="1" showInputMessage="1" showErrorMessage="1" sqref="D77" xr:uid="{977359CC-AC65-4038-9AEB-EA147A59F23F}">
      <formula1>data77</formula1>
    </dataValidation>
    <dataValidation type="list" allowBlank="1" showInputMessage="1" showErrorMessage="1" sqref="D78" xr:uid="{1FF3E59D-489F-4B56-930A-70B4E51886D1}">
      <formula1>data78</formula1>
    </dataValidation>
    <dataValidation type="list" allowBlank="1" showInputMessage="1" showErrorMessage="1" sqref="D79" xr:uid="{48E4B30C-A8B6-410B-9517-C612C1BF9319}">
      <formula1>data79</formula1>
    </dataValidation>
    <dataValidation type="list" allowBlank="1" showInputMessage="1" showErrorMessage="1" sqref="D80" xr:uid="{B887FDA2-4115-4618-A967-B4D1EE473192}">
      <formula1>data80</formula1>
    </dataValidation>
    <dataValidation type="list" allowBlank="1" showInputMessage="1" showErrorMessage="1" sqref="D81" xr:uid="{9666271B-17BC-4752-9449-CFE6D7C5C54B}">
      <formula1>data81</formula1>
    </dataValidation>
    <dataValidation type="list" allowBlank="1" showInputMessage="1" showErrorMessage="1" sqref="D82" xr:uid="{A761FBFB-937D-4D95-8D14-BDCEAA10DFAF}">
      <formula1>data82</formula1>
    </dataValidation>
    <dataValidation type="list" allowBlank="1" showInputMessage="1" showErrorMessage="1" sqref="D83" xr:uid="{05F7F8CF-DB57-450D-A865-A123A93B92E6}">
      <formula1>data83</formula1>
    </dataValidation>
    <dataValidation type="list" allowBlank="1" showInputMessage="1" showErrorMessage="1" sqref="D84" xr:uid="{4488A79B-FA5F-4C14-9713-30F96B2FFE4F}">
      <formula1>data84</formula1>
    </dataValidation>
    <dataValidation type="list" allowBlank="1" showInputMessage="1" showErrorMessage="1" sqref="D85" xr:uid="{2D13C84A-9C27-4A0D-9ECD-C25F33A00262}">
      <formula1>data85</formula1>
    </dataValidation>
    <dataValidation type="list" allowBlank="1" showInputMessage="1" showErrorMessage="1" sqref="D86" xr:uid="{FBA2EC81-229D-470A-94B8-48283E9DC544}">
      <formula1>data86</formula1>
    </dataValidation>
    <dataValidation type="list" allowBlank="1" showInputMessage="1" showErrorMessage="1" sqref="D87" xr:uid="{451AB633-AEDB-430C-B146-E5EB74009F3E}">
      <formula1>data87</formula1>
    </dataValidation>
    <dataValidation type="list" allowBlank="1" showInputMessage="1" showErrorMessage="1" sqref="D88" xr:uid="{02A03518-FB7A-46DF-8C5D-5E1C4F287F27}">
      <formula1>data88</formula1>
    </dataValidation>
    <dataValidation type="list" allowBlank="1" showInputMessage="1" showErrorMessage="1" sqref="D89" xr:uid="{D3D78748-E5C7-4466-842A-9B6A55270019}">
      <formula1>data89</formula1>
    </dataValidation>
    <dataValidation type="list" allowBlank="1" showInputMessage="1" showErrorMessage="1" sqref="D90" xr:uid="{CAD93A04-79C9-4BDE-8311-4DCF4255C35F}">
      <formula1>data90</formula1>
    </dataValidation>
    <dataValidation type="custom" allowBlank="1" showInputMessage="1" showErrorMessage="1" sqref="I5" xr:uid="{13952BF9-EBD2-4F5C-8CA9-52107EEA0D28}">
      <formula1>"&lt;0&gt;0"</formula1>
    </dataValidation>
    <dataValidation type="list" allowBlank="1" showInputMessage="1" showErrorMessage="1" sqref="D30" xr:uid="{2C823866-3C21-4234-9FA8-AF7F304F07A9}">
      <formula1>data30</formula1>
    </dataValidation>
    <dataValidation type="list" allowBlank="1" showInputMessage="1" showErrorMessage="1" sqref="D44" xr:uid="{CD08A7C6-2640-446D-B4F3-A311080B88C6}">
      <formula1>data44</formula1>
    </dataValidation>
    <dataValidation type="list" allowBlank="1" showInputMessage="1" showErrorMessage="1" sqref="D15" xr:uid="{DED00953-A07F-46E0-B259-1493582724D8}">
      <formula1>data15</formula1>
    </dataValidation>
    <dataValidation type="list" allowBlank="1" showInputMessage="1" showErrorMessage="1" sqref="D16" xr:uid="{0E32178D-B14F-465A-B5C4-961A94CB4114}">
      <formula1>data16</formula1>
    </dataValidation>
    <dataValidation type="list" allowBlank="1" showInputMessage="1" showErrorMessage="1" sqref="D17" xr:uid="{0C16778A-FF94-47E8-AD3A-2B0AB960472E}">
      <formula1>data17</formula1>
    </dataValidation>
    <dataValidation type="list" allowBlank="1" showInputMessage="1" showErrorMessage="1" sqref="D18" xr:uid="{BE2F5140-DC29-4EBF-96C3-C7FC55CA6092}">
      <formula1>data18</formula1>
    </dataValidation>
    <dataValidation type="list" allowBlank="1" showInputMessage="1" showErrorMessage="1" sqref="D19" xr:uid="{A268E861-41B3-4125-B5E1-A6AC098D47EA}">
      <formula1>data19</formula1>
    </dataValidation>
    <dataValidation type="list" allowBlank="1" showInputMessage="1" showErrorMessage="1" sqref="D20" xr:uid="{E3517E45-3A86-4D37-987D-5257E7F7285C}">
      <formula1>data20</formula1>
    </dataValidation>
    <dataValidation type="list" allowBlank="1" showInputMessage="1" showErrorMessage="1" sqref="D21" xr:uid="{7328EBDA-ED5D-41B5-B18C-E2CC4BF50F6B}">
      <formula1>data21</formula1>
    </dataValidation>
    <dataValidation type="list" allowBlank="1" showInputMessage="1" showErrorMessage="1" sqref="D22" xr:uid="{593616A4-300F-43A8-B6F5-CB041B4F86F7}">
      <formula1>data22</formula1>
    </dataValidation>
    <dataValidation type="list" allowBlank="1" showInputMessage="1" showErrorMessage="1" sqref="D23" xr:uid="{DBD744E9-BC35-4A2E-BFAF-764F61A39492}">
      <formula1>data23</formula1>
    </dataValidation>
    <dataValidation type="list" allowBlank="1" showInputMessage="1" showErrorMessage="1" sqref="D24" xr:uid="{1CD7A72B-26CA-45C8-A8E0-306F32D99E89}">
      <formula1>data24</formula1>
    </dataValidation>
    <dataValidation type="list" allowBlank="1" showInputMessage="1" showErrorMessage="1" sqref="D25" xr:uid="{CF67CB40-5197-424B-80C6-9B547A0AD13F}">
      <formula1>data25</formula1>
    </dataValidation>
    <dataValidation type="list" allowBlank="1" showInputMessage="1" showErrorMessage="1" sqref="D26" xr:uid="{C8880732-6521-46BD-AC4C-A9E68BE7A2E0}">
      <formula1>data26</formula1>
    </dataValidation>
    <dataValidation type="list" allowBlank="1" showInputMessage="1" showErrorMessage="1" sqref="D27" xr:uid="{5C380D0A-FE1B-4D81-9B5A-AD0D632BEF26}">
      <formula1>data27</formula1>
    </dataValidation>
    <dataValidation type="list" allowBlank="1" showInputMessage="1" showErrorMessage="1" sqref="D28" xr:uid="{5C24703A-A1F4-4F10-B65C-C57529218933}">
      <formula1>data28</formula1>
    </dataValidation>
    <dataValidation type="list" allowBlank="1" showInputMessage="1" showErrorMessage="1" sqref="D32" xr:uid="{BB04F8FF-3292-4C79-97EF-25432817D4A1}">
      <formula1>data32</formula1>
    </dataValidation>
    <dataValidation type="list" allowBlank="1" showInputMessage="1" showErrorMessage="1" sqref="D33" xr:uid="{4BF508A0-A1B4-449B-80A9-4484A349ED0B}">
      <formula1>data33</formula1>
    </dataValidation>
    <dataValidation type="list" allowBlank="1" showInputMessage="1" showErrorMessage="1" sqref="D34" xr:uid="{6A911237-5899-435E-8524-C940553DF994}">
      <formula1>data34</formula1>
    </dataValidation>
    <dataValidation type="list" allowBlank="1" showInputMessage="1" showErrorMessage="1" sqref="D35" xr:uid="{9443E2EC-C88B-4A5E-A09A-934D1E4909C5}">
      <formula1>data35</formula1>
    </dataValidation>
    <dataValidation type="list" allowBlank="1" showInputMessage="1" showErrorMessage="1" sqref="D36" xr:uid="{802468DA-BBDE-4CE5-8A10-765B5FFB48C1}">
      <formula1>data36</formula1>
    </dataValidation>
    <dataValidation type="list" allowBlank="1" showInputMessage="1" showErrorMessage="1" sqref="D37" xr:uid="{5AF4B424-4C6C-4E85-9471-E11DB915E737}">
      <formula1>data37</formula1>
    </dataValidation>
    <dataValidation type="list" allowBlank="1" showInputMessage="1" showErrorMessage="1" sqref="D38" xr:uid="{3A4CD738-6414-4FB7-96ED-B57A9D921A8A}">
      <formula1>data38</formula1>
    </dataValidation>
    <dataValidation type="list" allowBlank="1" showInputMessage="1" showErrorMessage="1" sqref="D39" xr:uid="{E2D55390-3A24-4465-A6B4-A00684F09404}">
      <formula1>data39</formula1>
    </dataValidation>
    <dataValidation type="list" allowBlank="1" showInputMessage="1" showErrorMessage="1" sqref="D40" xr:uid="{26A178C9-3DE4-4B72-B285-46829D5E49EB}">
      <formula1>data40</formula1>
    </dataValidation>
    <dataValidation type="list" allowBlank="1" showInputMessage="1" showErrorMessage="1" sqref="D41" xr:uid="{1B93E6D4-DD4D-4FDD-90B4-DF00C5FB71C8}">
      <formula1>data41</formula1>
    </dataValidation>
    <dataValidation type="list" allowBlank="1" showInputMessage="1" showErrorMessage="1" sqref="D43" xr:uid="{6281C1DD-DEF9-4FE6-BFCB-EDFD8872AADF}">
      <formula1>data43</formula1>
    </dataValidation>
    <dataValidation type="list" allowBlank="1" showInputMessage="1" showErrorMessage="1" sqref="D45" xr:uid="{02E3CDFE-D394-483D-9342-93DC717D8993}">
      <formula1>data45</formula1>
    </dataValidation>
    <dataValidation type="list" allowBlank="1" showInputMessage="1" showErrorMessage="1" sqref="D46" xr:uid="{1A10016F-0008-4D3E-ABF6-716329F73B46}">
      <formula1>data46</formula1>
    </dataValidation>
    <dataValidation type="list" allowBlank="1" showInputMessage="1" showErrorMessage="1" sqref="D47" xr:uid="{6238E6EE-8311-4BAC-8079-AF05EF688F78}">
      <formula1>data47</formula1>
    </dataValidation>
    <dataValidation type="list" allowBlank="1" showInputMessage="1" showErrorMessage="1" sqref="D48" xr:uid="{6996A5DA-F87D-420F-AAC3-0426C252AF4C}">
      <formula1>data48</formula1>
    </dataValidation>
    <dataValidation type="list" allowBlank="1" showInputMessage="1" showErrorMessage="1" sqref="D49" xr:uid="{074040ED-D780-448B-9CAC-52A6C7CD3BF0}">
      <formula1>data49</formula1>
    </dataValidation>
    <dataValidation type="list" allowBlank="1" showInputMessage="1" showErrorMessage="1" sqref="D50" xr:uid="{21B43E01-64F8-4105-9362-BF8430EFC49B}">
      <formula1>data50</formula1>
    </dataValidation>
    <dataValidation type="list" allowBlank="1" showInputMessage="1" showErrorMessage="1" sqref="D51" xr:uid="{6F70E01E-F7B7-46A7-81C5-EAB056F5F057}">
      <formula1>data51</formula1>
    </dataValidation>
    <dataValidation type="list" allowBlank="1" showInputMessage="1" showErrorMessage="1" sqref="D52" xr:uid="{675F9054-2FDB-4EC5-842A-E9F56F00CCB9}">
      <formula1>data52</formula1>
    </dataValidation>
    <dataValidation type="list" allowBlank="1" showInputMessage="1" showErrorMessage="1" sqref="D53" xr:uid="{BA541C49-F9B6-40CA-8A46-BEB6AACBFA26}">
      <formula1>data53</formula1>
    </dataValidation>
    <dataValidation type="list" allowBlank="1" showInputMessage="1" showErrorMessage="1" sqref="D54" xr:uid="{0EF34FEF-D6B6-4EFB-9BC7-946AA25A71B9}">
      <formula1>data54</formula1>
    </dataValidation>
    <dataValidation type="list" allowBlank="1" showInputMessage="1" showErrorMessage="1" sqref="D55" xr:uid="{34C3B2FA-D720-4A9D-B080-6718CBE7DFEB}">
      <formula1>data55</formula1>
    </dataValidation>
    <dataValidation type="list" allowBlank="1" showInputMessage="1" showErrorMessage="1" sqref="D56" xr:uid="{D2B57200-ED77-479F-949D-7072D9DA453E}">
      <formula1>data56</formula1>
    </dataValidation>
    <dataValidation type="list" allowBlank="1" showInputMessage="1" showErrorMessage="1" sqref="D57" xr:uid="{A16FB12A-4C2C-4E92-9F65-18976F1D35F9}">
      <formula1>data57</formula1>
    </dataValidation>
    <dataValidation type="list" allowBlank="1" showInputMessage="1" showErrorMessage="1" sqref="D61" xr:uid="{F042FF6E-A0C5-417F-9BFD-92BFE26ABEAA}">
      <formula1>data61</formula1>
    </dataValidation>
    <dataValidation type="list" allowBlank="1" showInputMessage="1" showErrorMessage="1" sqref="D62" xr:uid="{5DC911B5-E94E-4E6C-B929-8826D6865C00}">
      <formula1>data62</formula1>
    </dataValidation>
    <dataValidation type="list" allowBlank="1" showInputMessage="1" showErrorMessage="1" sqref="D63" xr:uid="{0A49F3D5-30FB-4521-9679-2EE0651BC6CF}">
      <formula1>data63</formula1>
    </dataValidation>
    <dataValidation type="list" allowBlank="1" showInputMessage="1" showErrorMessage="1" sqref="D64" xr:uid="{85B90D13-4D24-4A3B-BDD3-DB08436BE24C}">
      <formula1>data64</formula1>
    </dataValidation>
    <dataValidation type="list" allowBlank="1" showInputMessage="1" showErrorMessage="1" sqref="D67" xr:uid="{D59196BA-5F11-4A86-890E-B762E53721BB}">
      <formula1>data67</formula1>
    </dataValidation>
    <dataValidation type="list" allowBlank="1" showInputMessage="1" showErrorMessage="1" sqref="D68" xr:uid="{946F4EF0-AE57-4842-B920-D9610593F42A}">
      <formula1>data68</formula1>
    </dataValidation>
    <dataValidation type="list" allowBlank="1" showInputMessage="1" showErrorMessage="1" sqref="D12" xr:uid="{6839BD66-2E60-46D8-B917-5B895DAF0BC8}">
      <formula1>data12</formula1>
    </dataValidation>
    <dataValidation type="list" allowBlank="1" showInputMessage="1" showErrorMessage="1" sqref="D31" xr:uid="{6FC92F06-1FAC-4B21-B7A1-55993A8D71A6}">
      <formula1>data31</formula1>
    </dataValidation>
    <dataValidation type="list" allowBlank="1" showInputMessage="1" showErrorMessage="1" sqref="D42" xr:uid="{6B0ACE71-244E-4ACE-9FB2-012C64DF48A1}">
      <formula1>data42</formula1>
    </dataValidation>
    <dataValidation type="list" allowBlank="1" showInputMessage="1" showErrorMessage="1" sqref="D60" xr:uid="{031B272F-2462-4D7A-9F14-292076952962}">
      <formula1>data60</formula1>
    </dataValidation>
    <dataValidation type="list" allowBlank="1" showInputMessage="1" showErrorMessage="1" sqref="D69" xr:uid="{FE243E24-8EF8-4EDC-B1DE-19F9B7A7B011}">
      <formula1>data69</formula1>
    </dataValidation>
    <dataValidation type="list" allowBlank="1" showInputMessage="1" showErrorMessage="1" sqref="D2" xr:uid="{48419913-0124-4D3F-BBE1-0D458090001D}">
      <formula1>language</formula1>
    </dataValidation>
    <dataValidation type="list" allowBlank="1" showInputMessage="1" showErrorMessage="1" sqref="D91" xr:uid="{982974B1-79EE-46E8-B6BF-94B6F3AA0A95}">
      <formula1>data91</formula1>
    </dataValidation>
    <dataValidation type="list" allowBlank="1" showInputMessage="1" showErrorMessage="1" sqref="D92" xr:uid="{28C4F763-642C-4220-96BD-40915F23128E}">
      <formula1>data92</formula1>
    </dataValidation>
    <dataValidation type="list" allowBlank="1" showInputMessage="1" showErrorMessage="1" sqref="D93" xr:uid="{214D07DD-A4EA-4119-98F2-3AB9FEFC93F1}">
      <formula1>data93</formula1>
    </dataValidation>
    <dataValidation type="list" allowBlank="1" showInputMessage="1" showErrorMessage="1" sqref="D94" xr:uid="{1572ABCD-D8CC-472E-B9D2-6DE750600220}">
      <formula1>data94</formula1>
    </dataValidation>
    <dataValidation type="list" allowBlank="1" showInputMessage="1" showErrorMessage="1" sqref="D95" xr:uid="{AD8537FC-FE5C-4D6E-A38D-9CD6D8B953A8}">
      <formula1>data95</formula1>
    </dataValidation>
    <dataValidation type="list" allowBlank="1" showInputMessage="1" showErrorMessage="1" sqref="D96" xr:uid="{57A9E1F3-8E6A-4F97-9BE4-468E44CE32C8}">
      <formula1>data96</formula1>
    </dataValidation>
    <dataValidation type="list" allowBlank="1" showInputMessage="1" showErrorMessage="1" sqref="D97" xr:uid="{EBACF03C-1080-47A0-BC53-DF70BCBD4757}">
      <formula1>data97</formula1>
    </dataValidation>
    <dataValidation type="list" allowBlank="1" showInputMessage="1" showErrorMessage="1" sqref="D98" xr:uid="{2FB1F4A9-F147-4C37-AE1B-E567FD018755}">
      <formula1>data98</formula1>
    </dataValidation>
    <dataValidation type="list" allowBlank="1" showInputMessage="1" showErrorMessage="1" sqref="D99" xr:uid="{2AE25C49-6D3D-487E-A748-9C9058264BFA}">
      <formula1>data99</formula1>
    </dataValidation>
    <dataValidation type="list" allowBlank="1" showInputMessage="1" showErrorMessage="1" sqref="D100" xr:uid="{FC233062-3BA5-4C37-B2AB-BCD8A2ADC8D1}">
      <formula1>data100</formula1>
    </dataValidation>
    <dataValidation type="list" allowBlank="1" showInputMessage="1" showErrorMessage="1" sqref="D101" xr:uid="{98000A36-6D76-4611-B650-057C25F8EB4B}">
      <formula1>data101</formula1>
    </dataValidation>
    <dataValidation type="list" allowBlank="1" showInputMessage="1" showErrorMessage="1" sqref="D102" xr:uid="{2F6E6438-F0E1-4303-A12A-FDB8EF83B6B4}">
      <formula1>data102</formula1>
    </dataValidation>
    <dataValidation type="list" allowBlank="1" showInputMessage="1" showErrorMessage="1" sqref="D103" xr:uid="{F27CFC43-AA2F-40B0-A784-C7496C54C8DA}">
      <formula1>data103</formula1>
    </dataValidation>
    <dataValidation type="list" allowBlank="1" showInputMessage="1" showErrorMessage="1" sqref="D104" xr:uid="{2FA2267F-33E8-4068-B28D-60CAE726CD13}">
      <formula1>data104</formula1>
    </dataValidation>
    <dataValidation type="list" allowBlank="1" showInputMessage="1" showErrorMessage="1" sqref="D105" xr:uid="{84B0C3C8-EECE-4B13-A2C4-C309B48F85D4}">
      <formula1>data105</formula1>
    </dataValidation>
    <dataValidation type="list" allowBlank="1" showInputMessage="1" showErrorMessage="1" sqref="D106" xr:uid="{6B0DB75E-F5D7-4323-A9C9-DB96E2AEC54A}">
      <formula1>data106</formula1>
    </dataValidation>
    <dataValidation type="list" allowBlank="1" showInputMessage="1" showErrorMessage="1" sqref="D107" xr:uid="{1045F711-DAAE-411B-AA62-F4F2A1D15EF7}">
      <formula1>data107</formula1>
    </dataValidation>
    <dataValidation type="list" allowBlank="1" showInputMessage="1" showErrorMessage="1" sqref="D108" xr:uid="{EF31616B-58D9-4D55-8CAB-B1E4872178FD}">
      <formula1>data108</formula1>
    </dataValidation>
    <dataValidation type="list" allowBlank="1" showInputMessage="1" showErrorMessage="1" sqref="D109" xr:uid="{B1922396-128A-4A39-A089-37E02057B9A8}">
      <formula1>data109</formula1>
    </dataValidation>
    <dataValidation type="list" allowBlank="1" showInputMessage="1" showErrorMessage="1" sqref="D110" xr:uid="{A90C50C3-4CED-4966-A3B7-C8EACF45928B}">
      <formula1>data110</formula1>
    </dataValidation>
    <dataValidation type="list" allowBlank="1" showInputMessage="1" showErrorMessage="1" sqref="D111" xr:uid="{DF7F3719-0C34-4689-8727-930D92CC809A}">
      <formula1>data111</formula1>
    </dataValidation>
    <dataValidation type="list" allowBlank="1" showInputMessage="1" showErrorMessage="1" sqref="D112" xr:uid="{587F894A-6842-4230-84B0-2C7F8E89BB06}">
      <formula1>data112</formula1>
    </dataValidation>
    <dataValidation type="list" allowBlank="1" showInputMessage="1" showErrorMessage="1" sqref="D113" xr:uid="{CB1C2145-F740-47EF-9FC2-7B01DD584690}">
      <formula1>data113</formula1>
    </dataValidation>
    <dataValidation type="list" allowBlank="1" showInputMessage="1" showErrorMessage="1" sqref="D114" xr:uid="{CFA2B49C-033B-4C8B-A78E-F20ABD94BF88}">
      <formula1>data114</formula1>
    </dataValidation>
    <dataValidation type="list" allowBlank="1" showInputMessage="1" showErrorMessage="1" sqref="D115" xr:uid="{A2A10A70-A351-4EFE-A9DE-4E31FAE7318E}">
      <formula1>data115</formula1>
    </dataValidation>
    <dataValidation type="list" allowBlank="1" showInputMessage="1" showErrorMessage="1" sqref="D116" xr:uid="{F417479A-63F1-469E-B785-A845169BEC0A}">
      <formula1>data116</formula1>
    </dataValidation>
    <dataValidation type="list" allowBlank="1" showInputMessage="1" showErrorMessage="1" sqref="D117" xr:uid="{D24C87EB-A4AE-48D1-A7C4-C179BE7ED4DA}">
      <formula1>data117</formula1>
    </dataValidation>
    <dataValidation type="list" allowBlank="1" showInputMessage="1" showErrorMessage="1" sqref="D118" xr:uid="{A99DB1AC-A6BE-4762-BB47-EB6FA95D353C}">
      <formula1>data118</formula1>
    </dataValidation>
    <dataValidation type="list" allowBlank="1" showInputMessage="1" showErrorMessage="1" sqref="D119" xr:uid="{E591E643-7F9F-411D-BF7C-4630DE01025A}">
      <formula1>data119</formula1>
    </dataValidation>
    <dataValidation type="list" allowBlank="1" showInputMessage="1" showErrorMessage="1" sqref="D120" xr:uid="{F3D4D19B-AA83-4406-8AF2-D08CCBE254EB}">
      <formula1>data120</formula1>
    </dataValidation>
    <dataValidation type="list" allowBlank="1" showInputMessage="1" showErrorMessage="1" sqref="D121" xr:uid="{E53686E3-FC2D-4BAD-8D47-351FE41961A1}">
      <formula1>data121</formula1>
    </dataValidation>
    <dataValidation type="list" allowBlank="1" showInputMessage="1" showErrorMessage="1" sqref="D122" xr:uid="{C9F68714-CFEB-4665-A8F9-680B355CA4B4}">
      <formula1>data122</formula1>
    </dataValidation>
    <dataValidation type="list" allowBlank="1" showInputMessage="1" showErrorMessage="1" sqref="D123" xr:uid="{27EE8484-7A33-4E93-814D-73470B413DC3}">
      <formula1>data123</formula1>
    </dataValidation>
    <dataValidation type="list" allowBlank="1" showInputMessage="1" showErrorMessage="1" sqref="D124" xr:uid="{F3727EFC-1302-4A20-AEB9-1138E0836237}">
      <formula1>data124</formula1>
    </dataValidation>
    <dataValidation type="list" allowBlank="1" showInputMessage="1" showErrorMessage="1" sqref="D125" xr:uid="{096FC642-7C14-4DAE-AAC7-1F1D3E59E83C}">
      <formula1>data125</formula1>
    </dataValidation>
    <dataValidation type="list" allowBlank="1" showInputMessage="1" showErrorMessage="1" sqref="D126" xr:uid="{01E71402-71D5-467B-B153-B47FCCFD6C49}">
      <formula1>data126</formula1>
    </dataValidation>
    <dataValidation type="list" allowBlank="1" showInputMessage="1" showErrorMessage="1" sqref="D127" xr:uid="{08AC7E80-FA1A-4711-9B6D-F96778ABA59E}">
      <formula1>data127</formula1>
    </dataValidation>
    <dataValidation type="list" allowBlank="1" showInputMessage="1" showErrorMessage="1" sqref="D128" xr:uid="{666DD88B-8F84-467A-A837-269DE604F6CA}">
      <formula1>data128</formula1>
    </dataValidation>
    <dataValidation type="list" allowBlank="1" showInputMessage="1" showErrorMessage="1" sqref="D129" xr:uid="{DCFD827F-B65F-4545-B5AC-3282A8C0A2DD}">
      <formula1>data129</formula1>
    </dataValidation>
    <dataValidation type="list" allowBlank="1" showInputMessage="1" showErrorMessage="1" sqref="D130" xr:uid="{8DFB47AC-B6BC-445E-9C70-7E9A5853A315}">
      <formula1>data130</formula1>
    </dataValidation>
    <dataValidation type="list" allowBlank="1" showInputMessage="1" showErrorMessage="1" sqref="D131" xr:uid="{93573359-AC3C-4589-91B1-7400467EB665}">
      <formula1>data131</formula1>
    </dataValidation>
    <dataValidation type="list" allowBlank="1" showInputMessage="1" showErrorMessage="1" sqref="D132" xr:uid="{E5D3D727-70CE-4C21-A4A5-BF3E6789BD9C}">
      <formula1>data132</formula1>
    </dataValidation>
    <dataValidation type="list" allowBlank="1" showInputMessage="1" showErrorMessage="1" sqref="D133" xr:uid="{EAC08BA3-470A-4778-B42F-0F9139E29E42}">
      <formula1>data133</formula1>
    </dataValidation>
    <dataValidation type="list" allowBlank="1" showInputMessage="1" showErrorMessage="1" sqref="D134" xr:uid="{D475A8EC-7A42-485E-9F8C-F776B8B48D55}">
      <formula1>data134</formula1>
    </dataValidation>
    <dataValidation type="list" allowBlank="1" showInputMessage="1" showErrorMessage="1" sqref="D135" xr:uid="{5B3A837D-5CE4-4832-A7BA-5C108992436C}">
      <formula1>data135</formula1>
    </dataValidation>
    <dataValidation type="list" allowBlank="1" showInputMessage="1" showErrorMessage="1" sqref="D136" xr:uid="{95679517-DFC4-40F2-AE1E-506E4D2ADCBC}">
      <formula1>data136</formula1>
    </dataValidation>
    <dataValidation type="list" allowBlank="1" showInputMessage="1" showErrorMessage="1" sqref="D137" xr:uid="{05394E16-A7A0-4936-ADDF-92179C06B8C0}">
      <formula1>data137</formula1>
    </dataValidation>
    <dataValidation type="list" allowBlank="1" showInputMessage="1" showErrorMessage="1" sqref="D138" xr:uid="{FAD8FE33-DCCA-4D51-B0B2-ECC47131B8A4}">
      <formula1>data138</formula1>
    </dataValidation>
    <dataValidation type="list" allowBlank="1" showInputMessage="1" showErrorMessage="1" sqref="D139" xr:uid="{0FBF1EFD-1254-47BA-A717-C72C3C6FA264}">
      <formula1>data139</formula1>
    </dataValidation>
    <dataValidation type="list" allowBlank="1" showInputMessage="1" showErrorMessage="1" sqref="D140" xr:uid="{C1CEE75F-073C-41AF-ADFE-BA9B4007C368}">
      <formula1>data140</formula1>
    </dataValidation>
  </dataValidations>
  <hyperlinks>
    <hyperlink ref="CB2" r:id="rId1" display="mailto:casa_feedback@swegon.com?subject=ProCASA%20Designer%20Feedback" xr:uid="{6EEF557D-E602-42D0-9918-73D337820398}"/>
    <hyperlink ref="D5" location="ValintaohjelmaCentral!D10" display="ValintaohjelmaCentral!D10" xr:uid="{532FF052-E0D2-463C-9640-695C035DC6D1}"/>
  </hyperlinks>
  <pageMargins left="0.23622047244094491" right="0.23622047244094491" top="0.74803149606299213" bottom="0.74803149606299213" header="0.31496062992125984" footer="0.31496062992125984"/>
  <pageSetup paperSize="9" scale="71" fitToHeight="2" orientation="landscape" r:id="rId2"/>
  <headerFooter>
    <oddHeader>&amp;L&amp;G&amp;C&amp;"Arial,Lihavoitu"&amp;18Pro Designer&amp;R &amp;D - V1.13</oddHeader>
  </headerFooter>
  <drawing r:id="rId3"/>
  <legacyDrawingHF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F8BF4C8A-DDCF-42E5-8A64-5CA82CE87F29}">
            <xm:f>$BZ8='Product Codes'!$C$3</xm:f>
            <x14:dxf>
              <font>
                <b/>
                <i val="0"/>
                <color theme="0" tint="-4.9989318521683403E-2"/>
              </font>
              <fill>
                <patternFill>
                  <bgColor theme="0" tint="-0.499984740745262"/>
                </patternFill>
              </fill>
            </x14:dxf>
          </x14:cfRule>
          <x14:cfRule type="expression" priority="13" id="{F3A0D6F9-6FAD-40F5-92AE-E7BC46585B67}">
            <xm:f>$BZ8='Product Codes'!$C$131</xm:f>
            <x14:dxf>
              <font>
                <b/>
                <i val="0"/>
                <color theme="0"/>
              </font>
              <fill>
                <patternFill>
                  <bgColor theme="9"/>
                </patternFill>
              </fill>
              <border>
                <left/>
                <right/>
                <top/>
                <bottom/>
              </border>
            </x14:dxf>
          </x14:cfRule>
          <xm:sqref>BY8:CD45 BY47:CD143 BY46 CA46:CD46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BEBF1FC-1D5A-499F-BD60-FCDA68EAD1D5}">
          <x14:formula1>
            <xm:f>SelectionData!$B$3</xm:f>
          </x14:formula1>
          <xm:sqref>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F1A54-3C68-4906-B8D1-50FD51BFCBC0}">
  <sheetPr codeName="Taul2"/>
  <dimension ref="A1:CO171"/>
  <sheetViews>
    <sheetView topLeftCell="AI109" zoomScale="55" zoomScaleNormal="55" workbookViewId="0">
      <selection activeCell="BH166" sqref="BH166"/>
    </sheetView>
  </sheetViews>
  <sheetFormatPr defaultRowHeight="15" x14ac:dyDescent="0.25"/>
  <cols>
    <col min="1" max="1" width="9.140625" customWidth="1"/>
    <col min="2" max="2" width="8.42578125" customWidth="1"/>
    <col min="3" max="3" width="9.140625" customWidth="1"/>
    <col min="4" max="4" width="41.28515625" customWidth="1"/>
    <col min="5" max="6" width="10.85546875" customWidth="1"/>
    <col min="7" max="7" width="11.28515625" customWidth="1"/>
    <col min="8" max="8" width="10.85546875" customWidth="1"/>
    <col min="9" max="9" width="10" customWidth="1"/>
    <col min="10" max="11" width="9.140625" customWidth="1"/>
    <col min="12" max="12" width="21.85546875" customWidth="1"/>
    <col min="13" max="24" width="9.140625" customWidth="1"/>
    <col min="25" max="25" width="9.140625" style="44" customWidth="1"/>
    <col min="26" max="26" width="11.7109375" bestFit="1" customWidth="1"/>
    <col min="27" max="27" width="53.5703125" customWidth="1"/>
    <col min="29" max="29" width="9.140625" customWidth="1"/>
    <col min="30" max="30" width="14.28515625" bestFit="1" customWidth="1"/>
    <col min="31" max="31" width="8.85546875" customWidth="1"/>
    <col min="33" max="33" width="14.28515625" bestFit="1" customWidth="1"/>
    <col min="35" max="36" width="9.140625" customWidth="1"/>
    <col min="49" max="49" width="11.7109375" bestFit="1" customWidth="1"/>
    <col min="50" max="50" width="53.5703125" customWidth="1"/>
    <col min="53" max="53" width="14.28515625" bestFit="1" customWidth="1"/>
    <col min="54" max="54" width="8.85546875" customWidth="1"/>
    <col min="56" max="56" width="14.28515625" bestFit="1" customWidth="1"/>
    <col min="72" max="72" width="11.7109375" bestFit="1" customWidth="1"/>
    <col min="73" max="73" width="53.5703125" customWidth="1"/>
    <col min="76" max="76" width="14.28515625" bestFit="1" customWidth="1"/>
    <col min="77" max="77" width="8.85546875" customWidth="1"/>
    <col min="79" max="79" width="14.28515625" bestFit="1" customWidth="1"/>
  </cols>
  <sheetData>
    <row r="1" spans="1:93" x14ac:dyDescent="0.25">
      <c r="A1">
        <f>A2*23</f>
        <v>0</v>
      </c>
      <c r="B1" t="s">
        <v>66</v>
      </c>
    </row>
    <row r="2" spans="1:93" x14ac:dyDescent="0.25">
      <c r="A2">
        <f>SUM(A3:A5)</f>
        <v>0</v>
      </c>
    </row>
    <row r="3" spans="1:93" x14ac:dyDescent="0.25">
      <c r="A3">
        <v>0</v>
      </c>
      <c r="B3" t="s">
        <v>67</v>
      </c>
    </row>
    <row r="4" spans="1:93" x14ac:dyDescent="0.25">
      <c r="A4">
        <f>IF(Valintaohjelma!$D$2=B4,1,0)</f>
        <v>0</v>
      </c>
      <c r="B4" t="s">
        <v>48</v>
      </c>
    </row>
    <row r="5" spans="1:93" ht="15.75" thickBot="1" x14ac:dyDescent="0.3">
      <c r="A5">
        <f>IF(Valintaohjelma!$D$2=B5,2,0)</f>
        <v>0</v>
      </c>
      <c r="B5" t="s">
        <v>1229</v>
      </c>
    </row>
    <row r="6" spans="1:93" ht="15.75" thickBot="1" x14ac:dyDescent="0.3">
      <c r="C6" s="4"/>
      <c r="D6" s="765" t="s">
        <v>292</v>
      </c>
      <c r="E6" s="765"/>
      <c r="F6" s="765"/>
      <c r="G6" s="765"/>
      <c r="H6" s="765"/>
      <c r="I6" s="765"/>
      <c r="J6" s="765"/>
      <c r="K6" s="765"/>
      <c r="L6" s="765"/>
      <c r="M6" s="765"/>
      <c r="N6" s="765"/>
      <c r="O6" s="765"/>
      <c r="P6" s="765"/>
      <c r="Q6" s="765"/>
      <c r="R6" s="765"/>
      <c r="S6" s="765"/>
      <c r="T6" s="765"/>
      <c r="U6" s="765"/>
      <c r="V6" s="765"/>
      <c r="W6" s="765"/>
      <c r="X6" s="765"/>
      <c r="Z6" s="772" t="s">
        <v>47</v>
      </c>
      <c r="AA6" s="773"/>
      <c r="AB6" s="773"/>
      <c r="AC6" s="773"/>
      <c r="AD6" s="773"/>
      <c r="AE6" s="773"/>
      <c r="AF6" s="773"/>
      <c r="AG6" s="773"/>
      <c r="AH6" s="773"/>
      <c r="AI6" s="773"/>
      <c r="AJ6" s="773"/>
      <c r="AK6" s="773"/>
      <c r="AL6" s="773"/>
      <c r="AM6" s="773"/>
      <c r="AN6" s="773"/>
      <c r="AO6" s="773"/>
      <c r="AP6" s="773"/>
      <c r="AQ6" s="773"/>
      <c r="AR6" s="773"/>
      <c r="AS6" s="773"/>
      <c r="AT6" s="773"/>
      <c r="AU6" s="774"/>
      <c r="AW6" s="766" t="s">
        <v>48</v>
      </c>
      <c r="AX6" s="767"/>
      <c r="AY6" s="767"/>
      <c r="AZ6" s="767"/>
      <c r="BA6" s="767"/>
      <c r="BB6" s="767"/>
      <c r="BC6" s="767"/>
      <c r="BD6" s="767"/>
      <c r="BE6" s="767"/>
      <c r="BF6" s="767"/>
      <c r="BG6" s="767"/>
      <c r="BH6" s="767"/>
      <c r="BI6" s="767"/>
      <c r="BJ6" s="767"/>
      <c r="BK6" s="767"/>
      <c r="BL6" s="767"/>
      <c r="BM6" s="767"/>
      <c r="BN6" s="767"/>
      <c r="BO6" s="767"/>
      <c r="BP6" s="767"/>
      <c r="BQ6" s="767"/>
      <c r="BR6" s="768"/>
      <c r="BS6" s="199"/>
      <c r="BT6" s="769" t="s">
        <v>49</v>
      </c>
      <c r="BU6" s="770"/>
      <c r="BV6" s="770"/>
      <c r="BW6" s="770"/>
      <c r="BX6" s="770"/>
      <c r="BY6" s="770"/>
      <c r="BZ6" s="770"/>
      <c r="CA6" s="770"/>
      <c r="CB6" s="770"/>
      <c r="CC6" s="770"/>
      <c r="CD6" s="770"/>
      <c r="CE6" s="770"/>
      <c r="CF6" s="770"/>
      <c r="CG6" s="770"/>
      <c r="CH6" s="770"/>
      <c r="CI6" s="770"/>
      <c r="CJ6" s="770"/>
      <c r="CK6" s="770"/>
      <c r="CL6" s="770"/>
      <c r="CM6" s="770"/>
      <c r="CN6" s="770"/>
      <c r="CO6" s="771"/>
    </row>
    <row r="7" spans="1:93" ht="15.75" thickBot="1" x14ac:dyDescent="0.3">
      <c r="C7" s="4"/>
      <c r="D7" s="236">
        <f t="shared" ref="C7:D10" ca="1" si="0">OFFSET(AA7,0,$A$1,1,1)</f>
        <v>0</v>
      </c>
      <c r="E7" s="236">
        <f t="shared" ref="E7" ca="1" si="1">OFFSET(AB7,0,$A$1,1,1)</f>
        <v>1</v>
      </c>
      <c r="F7" s="236">
        <f t="shared" ref="F7" ca="1" si="2">OFFSET(AC7,0,$A$1,1,1)</f>
        <v>2</v>
      </c>
      <c r="G7" s="236">
        <f t="shared" ref="G7" ca="1" si="3">OFFSET(AD7,0,$A$1,1,1)</f>
        <v>3</v>
      </c>
      <c r="H7" s="236">
        <f t="shared" ref="H7" ca="1" si="4">OFFSET(AE7,0,$A$1,1,1)</f>
        <v>4</v>
      </c>
      <c r="I7" s="236">
        <f t="shared" ref="I7" ca="1" si="5">OFFSET(AF7,0,$A$1,1,1)</f>
        <v>5</v>
      </c>
      <c r="J7" s="236">
        <f t="shared" ref="J7" ca="1" si="6">OFFSET(AG7,0,$A$1,1,1)</f>
        <v>6</v>
      </c>
      <c r="K7" s="236">
        <f t="shared" ref="K7" ca="1" si="7">OFFSET(AH7,0,$A$1,1,1)</f>
        <v>7</v>
      </c>
      <c r="L7" s="236">
        <f t="shared" ref="L7" ca="1" si="8">OFFSET(AI7,0,$A$1,1,1)</f>
        <v>8</v>
      </c>
      <c r="M7" s="236">
        <f t="shared" ref="M7" ca="1" si="9">OFFSET(AJ7,0,$A$1,1,1)</f>
        <v>9</v>
      </c>
      <c r="N7" s="236">
        <f t="shared" ref="N7" ca="1" si="10">OFFSET(AK7,0,$A$1,1,1)</f>
        <v>10</v>
      </c>
      <c r="O7" s="236">
        <f t="shared" ref="O7" ca="1" si="11">OFFSET(AL7,0,$A$1,1,1)</f>
        <v>11</v>
      </c>
      <c r="P7" s="236">
        <f t="shared" ref="P7" ca="1" si="12">OFFSET(AM7,0,$A$1,1,1)</f>
        <v>12</v>
      </c>
      <c r="Q7" s="236">
        <f t="shared" ref="Q7" ca="1" si="13">OFFSET(AN7,0,$A$1,1,1)</f>
        <v>13</v>
      </c>
      <c r="R7" s="236">
        <f t="shared" ref="R7" ca="1" si="14">OFFSET(AO7,0,$A$1,1,1)</f>
        <v>14</v>
      </c>
      <c r="S7" s="236">
        <f t="shared" ref="S7" ca="1" si="15">OFFSET(AP7,0,$A$1,1,1)</f>
        <v>15</v>
      </c>
      <c r="T7" s="236">
        <f t="shared" ref="T7" ca="1" si="16">OFFSET(AQ7,0,$A$1,1,1)</f>
        <v>16</v>
      </c>
      <c r="U7" s="236">
        <f t="shared" ref="U7" ca="1" si="17">OFFSET(AR7,0,$A$1,1,1)</f>
        <v>17</v>
      </c>
      <c r="V7" s="236">
        <f t="shared" ref="V7" ca="1" si="18">OFFSET(AS7,0,$A$1,1,1)</f>
        <v>18</v>
      </c>
      <c r="W7" s="236">
        <f t="shared" ref="W7" ca="1" si="19">OFFSET(AT7,0,$A$1,1,1)</f>
        <v>19</v>
      </c>
      <c r="X7" s="236">
        <f t="shared" ref="X7" ca="1" si="20">OFFSET(AU7,0,$A$1,1,1)</f>
        <v>20</v>
      </c>
      <c r="Y7" s="45"/>
      <c r="Z7" s="51"/>
      <c r="AA7" s="37">
        <v>0</v>
      </c>
      <c r="AB7" s="37">
        <v>1</v>
      </c>
      <c r="AC7" s="37">
        <v>2</v>
      </c>
      <c r="AD7" s="37">
        <v>3</v>
      </c>
      <c r="AE7" s="37">
        <v>4</v>
      </c>
      <c r="AF7" s="37">
        <v>5</v>
      </c>
      <c r="AG7" s="37">
        <v>6</v>
      </c>
      <c r="AH7" s="37">
        <v>7</v>
      </c>
      <c r="AI7" s="37">
        <v>8</v>
      </c>
      <c r="AJ7" s="37">
        <v>9</v>
      </c>
      <c r="AK7" s="37">
        <v>10</v>
      </c>
      <c r="AL7" s="37">
        <v>11</v>
      </c>
      <c r="AM7" s="37">
        <v>12</v>
      </c>
      <c r="AN7" s="37">
        <v>13</v>
      </c>
      <c r="AO7" s="37">
        <v>14</v>
      </c>
      <c r="AP7" s="37">
        <v>15</v>
      </c>
      <c r="AQ7" s="37">
        <v>16</v>
      </c>
      <c r="AR7" s="37">
        <v>17</v>
      </c>
      <c r="AS7" s="37">
        <v>18</v>
      </c>
      <c r="AT7" s="37">
        <v>19</v>
      </c>
      <c r="AU7" s="52">
        <v>20</v>
      </c>
      <c r="AW7" s="51"/>
      <c r="AX7" s="37">
        <v>0</v>
      </c>
      <c r="AY7" s="37">
        <v>1</v>
      </c>
      <c r="AZ7" s="37">
        <v>2</v>
      </c>
      <c r="BA7" s="37">
        <v>3</v>
      </c>
      <c r="BB7" s="37">
        <v>4</v>
      </c>
      <c r="BC7" s="37">
        <v>5</v>
      </c>
      <c r="BD7" s="37">
        <v>6</v>
      </c>
      <c r="BE7" s="37">
        <v>7</v>
      </c>
      <c r="BF7" s="37">
        <v>8</v>
      </c>
      <c r="BG7" s="37">
        <v>9</v>
      </c>
      <c r="BH7" s="37">
        <v>10</v>
      </c>
      <c r="BI7" s="37">
        <v>11</v>
      </c>
      <c r="BJ7" s="37">
        <v>12</v>
      </c>
      <c r="BK7" s="37">
        <v>13</v>
      </c>
      <c r="BL7" s="37">
        <v>14</v>
      </c>
      <c r="BM7" s="37">
        <v>15</v>
      </c>
      <c r="BN7" s="37">
        <v>16</v>
      </c>
      <c r="BO7" s="37">
        <v>17</v>
      </c>
      <c r="BP7" s="37">
        <v>18</v>
      </c>
      <c r="BQ7" s="37">
        <v>19</v>
      </c>
      <c r="BR7" s="52">
        <v>20</v>
      </c>
      <c r="BS7" s="199"/>
      <c r="BT7" s="51"/>
      <c r="BU7" s="37">
        <v>0</v>
      </c>
      <c r="BV7" s="37">
        <v>1</v>
      </c>
      <c r="BW7" s="37">
        <v>2</v>
      </c>
      <c r="BX7" s="37">
        <v>3</v>
      </c>
      <c r="BY7" s="37">
        <v>4</v>
      </c>
      <c r="BZ7" s="37">
        <v>5</v>
      </c>
      <c r="CA7" s="37">
        <v>6</v>
      </c>
      <c r="CB7" s="37">
        <v>7</v>
      </c>
      <c r="CC7" s="37">
        <v>8</v>
      </c>
      <c r="CD7" s="37">
        <v>9</v>
      </c>
      <c r="CE7" s="37">
        <v>10</v>
      </c>
      <c r="CF7" s="37">
        <v>11</v>
      </c>
      <c r="CG7" s="37">
        <v>12</v>
      </c>
      <c r="CH7" s="37">
        <v>13</v>
      </c>
      <c r="CI7" s="37">
        <v>14</v>
      </c>
      <c r="CJ7" s="37">
        <v>15</v>
      </c>
      <c r="CK7" s="37">
        <v>16</v>
      </c>
      <c r="CL7" s="37">
        <v>17</v>
      </c>
      <c r="CM7" s="37">
        <v>18</v>
      </c>
      <c r="CN7" s="37">
        <v>19</v>
      </c>
      <c r="CO7" s="52">
        <v>20</v>
      </c>
    </row>
    <row r="8" spans="1:93" ht="15.75" thickBot="1" x14ac:dyDescent="0.3">
      <c r="C8" s="4" t="s">
        <v>59</v>
      </c>
      <c r="D8" s="236" t="str">
        <f t="shared" ref="D8:D71" ca="1" si="21">OFFSET(AA8,0,$A$1,1,1)</f>
        <v>Ilmanvaihtokone</v>
      </c>
      <c r="E8" s="236" t="str">
        <f t="shared" ref="E8:E71" ca="1" si="22">OFFSET(AB8,0,$A$1,1,1)</f>
        <v>Valinta</v>
      </c>
      <c r="F8" s="236" t="str">
        <f t="shared" ref="F8:F71" ca="1" si="23">OFFSET(AC8,0,$A$1,1,1)</f>
        <v/>
      </c>
      <c r="G8" s="236" t="str">
        <f t="shared" ref="F8:G71" ca="1" si="24">OFFSET(AD8,0,$A$1,1,1)</f>
        <v>Liityntä</v>
      </c>
      <c r="H8" s="236" t="str">
        <f t="shared" ref="H8:H71" ca="1" si="25">OFFSET(AE8,0,$A$1,1,1)</f>
        <v/>
      </c>
      <c r="I8" s="236" t="str">
        <f t="shared" ref="I8:I71" ca="1" si="26">OFFSET(AF8,0,$A$1,1,1)</f>
        <v/>
      </c>
      <c r="J8" s="236" t="str">
        <f t="shared" ref="J8:J71" ca="1" si="27">OFFSET(AG8,0,$A$1,1,1)</f>
        <v>Toimintakaavio Layer</v>
      </c>
      <c r="K8" s="236" t="str">
        <f t="shared" ref="K8:K71" ca="1" si="28">OFFSET(AH8,0,$A$1,1,1)</f>
        <v/>
      </c>
      <c r="L8" s="236">
        <f t="shared" ref="L8:L71" ca="1" si="29">OFFSET(AI8,0,$A$1,1,1)</f>
        <v>0</v>
      </c>
      <c r="M8" s="236">
        <f t="shared" ref="M8:M71" ca="1" si="30">OFFSET(AJ8,0,$A$1,1,1)</f>
        <v>0</v>
      </c>
      <c r="N8" s="236">
        <f t="shared" ref="N8:N71" ca="1" si="31">OFFSET(AK8,0,$A$1,1,1)</f>
        <v>0</v>
      </c>
      <c r="O8" s="236">
        <f t="shared" ref="O8:O71" ca="1" si="32">OFFSET(AL8,0,$A$1,1,1)</f>
        <v>0</v>
      </c>
      <c r="P8" s="236">
        <f t="shared" ref="P8:P71" ca="1" si="33">OFFSET(AM8,0,$A$1,1,1)</f>
        <v>0</v>
      </c>
      <c r="Q8" s="236">
        <f t="shared" ref="Q8:Q71" ca="1" si="34">OFFSET(AN8,0,$A$1,1,1)</f>
        <v>0</v>
      </c>
      <c r="R8" s="236">
        <f t="shared" ref="R8:R71" ca="1" si="35">OFFSET(AO8,0,$A$1,1,1)</f>
        <v>0</v>
      </c>
      <c r="S8" s="236">
        <f t="shared" ref="S8:S71" ca="1" si="36">OFFSET(AP8,0,$A$1,1,1)</f>
        <v>0</v>
      </c>
      <c r="T8" s="236">
        <f t="shared" ref="T8:T71" ca="1" si="37">OFFSET(AQ8,0,$A$1,1,1)</f>
        <v>0</v>
      </c>
      <c r="U8" s="236">
        <f t="shared" ref="U8:U71" ca="1" si="38">OFFSET(AR8,0,$A$1,1,1)</f>
        <v>0</v>
      </c>
      <c r="V8" s="236">
        <f t="shared" ref="V8:V71" ca="1" si="39">OFFSET(AS8,0,$A$1,1,1)</f>
        <v>0</v>
      </c>
      <c r="W8" s="236">
        <f t="shared" ref="W8:W71" ca="1" si="40">OFFSET(AT8,0,$A$1,1,1)</f>
        <v>0</v>
      </c>
      <c r="X8" s="236">
        <f t="shared" ref="X8:X71" ca="1" si="41">OFFSET(AU8,0,$A$1,1,1)</f>
        <v>0</v>
      </c>
      <c r="Z8" s="53"/>
      <c r="AA8" s="41" t="s">
        <v>268</v>
      </c>
      <c r="AB8" s="41" t="s">
        <v>8</v>
      </c>
      <c r="AC8" s="41" t="str">
        <f>""</f>
        <v/>
      </c>
      <c r="AD8" s="41" t="s">
        <v>101</v>
      </c>
      <c r="AE8" s="41" t="str">
        <f>""</f>
        <v/>
      </c>
      <c r="AF8" s="41" t="str">
        <f>""</f>
        <v/>
      </c>
      <c r="AG8" s="41" t="s">
        <v>95</v>
      </c>
      <c r="AH8" s="41" t="str">
        <f>""</f>
        <v/>
      </c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54"/>
      <c r="AW8" s="53"/>
      <c r="AX8" s="41" t="s">
        <v>293</v>
      </c>
      <c r="AY8" s="41" t="s">
        <v>36</v>
      </c>
      <c r="AZ8" s="41" t="str">
        <f>""</f>
        <v/>
      </c>
      <c r="BA8" s="41" t="str">
        <f>""</f>
        <v/>
      </c>
      <c r="BB8" s="41" t="str">
        <f>""</f>
        <v/>
      </c>
      <c r="BC8" s="41" t="str">
        <f>""</f>
        <v/>
      </c>
      <c r="BD8" s="41" t="str">
        <f>""</f>
        <v/>
      </c>
      <c r="BE8" s="41" t="str">
        <f>""</f>
        <v/>
      </c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54"/>
      <c r="BS8" s="199"/>
      <c r="BT8" s="53"/>
      <c r="BU8" s="41" t="s">
        <v>677</v>
      </c>
      <c r="BV8" s="41" t="s">
        <v>678</v>
      </c>
      <c r="BW8" s="41" t="str">
        <f>""</f>
        <v/>
      </c>
      <c r="BX8" s="41" t="str">
        <f>""</f>
        <v/>
      </c>
      <c r="BY8" s="41" t="str">
        <f>""</f>
        <v/>
      </c>
      <c r="BZ8" s="41" t="str">
        <f>""</f>
        <v/>
      </c>
      <c r="CA8" s="41" t="str">
        <f>""</f>
        <v/>
      </c>
      <c r="CB8" s="41" t="str">
        <f>""</f>
        <v/>
      </c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54"/>
    </row>
    <row r="9" spans="1:93" ht="15.75" thickBot="1" x14ac:dyDescent="0.3">
      <c r="C9" s="4">
        <f t="shared" ca="1" si="0"/>
        <v>0</v>
      </c>
      <c r="D9" s="236" t="str">
        <f t="shared" ca="1" si="21"/>
        <v>Konemalli</v>
      </c>
      <c r="E9" s="236" t="str">
        <f t="shared" ca="1" si="22"/>
        <v/>
      </c>
      <c r="F9" s="236" t="str">
        <f t="shared" ca="1" si="23"/>
        <v/>
      </c>
      <c r="G9" s="236" t="str">
        <f t="shared" ca="1" si="24"/>
        <v/>
      </c>
      <c r="H9" s="236" t="str">
        <f t="shared" ca="1" si="25"/>
        <v/>
      </c>
      <c r="I9" s="236" t="str">
        <f t="shared" ca="1" si="26"/>
        <v/>
      </c>
      <c r="J9" s="236" t="str">
        <f t="shared" ca="1" si="27"/>
        <v/>
      </c>
      <c r="K9" s="236" t="str">
        <f t="shared" ca="1" si="28"/>
        <v/>
      </c>
      <c r="L9" s="236" t="str">
        <f t="shared" ca="1" si="29"/>
        <v/>
      </c>
      <c r="M9" s="236" t="str">
        <f t="shared" ca="1" si="30"/>
        <v/>
      </c>
      <c r="N9" s="236" t="str">
        <f t="shared" ca="1" si="31"/>
        <v/>
      </c>
      <c r="O9" s="236">
        <f t="shared" ca="1" si="32"/>
        <v>0</v>
      </c>
      <c r="P9" s="236">
        <f t="shared" ca="1" si="33"/>
        <v>0</v>
      </c>
      <c r="Q9" s="236">
        <f t="shared" ca="1" si="34"/>
        <v>0</v>
      </c>
      <c r="R9" s="236">
        <f t="shared" ca="1" si="35"/>
        <v>0</v>
      </c>
      <c r="S9" s="236">
        <f t="shared" ca="1" si="36"/>
        <v>0</v>
      </c>
      <c r="T9" s="236">
        <f t="shared" ca="1" si="37"/>
        <v>0</v>
      </c>
      <c r="U9" s="236">
        <f t="shared" ca="1" si="38"/>
        <v>0</v>
      </c>
      <c r="V9" s="236">
        <f t="shared" ca="1" si="39"/>
        <v>0</v>
      </c>
      <c r="W9" s="236">
        <f t="shared" ca="1" si="40"/>
        <v>0</v>
      </c>
      <c r="X9" s="236">
        <f t="shared" ca="1" si="41"/>
        <v>0</v>
      </c>
      <c r="Z9" s="51"/>
      <c r="AA9" s="37" t="s">
        <v>267</v>
      </c>
      <c r="AB9" s="37" t="str">
        <f>""</f>
        <v/>
      </c>
      <c r="AC9" s="37" t="str">
        <f>""</f>
        <v/>
      </c>
      <c r="AD9" s="37" t="str">
        <f>""</f>
        <v/>
      </c>
      <c r="AE9" s="37" t="str">
        <f>""</f>
        <v/>
      </c>
      <c r="AF9" s="37" t="str">
        <f>""</f>
        <v/>
      </c>
      <c r="AG9" s="37" t="str">
        <f>""</f>
        <v/>
      </c>
      <c r="AH9" s="37" t="str">
        <f>""</f>
        <v/>
      </c>
      <c r="AI9" s="37" t="str">
        <f>""</f>
        <v/>
      </c>
      <c r="AJ9" s="37" t="str">
        <f>""</f>
        <v/>
      </c>
      <c r="AK9" s="37" t="str">
        <f>""</f>
        <v/>
      </c>
      <c r="AL9" s="37"/>
      <c r="AM9" s="37"/>
      <c r="AN9" s="37"/>
      <c r="AO9" s="37"/>
      <c r="AP9" s="37"/>
      <c r="AQ9" s="37"/>
      <c r="AR9" s="37"/>
      <c r="AS9" s="37"/>
      <c r="AT9" s="37"/>
      <c r="AU9" s="52"/>
      <c r="AW9" s="51"/>
      <c r="AX9" s="37" t="s">
        <v>445</v>
      </c>
      <c r="AY9" s="37" t="str">
        <f>""</f>
        <v/>
      </c>
      <c r="AZ9" s="37" t="str">
        <f>""</f>
        <v/>
      </c>
      <c r="BA9" s="37" t="str">
        <f>""</f>
        <v/>
      </c>
      <c r="BB9" s="37" t="str">
        <f>""</f>
        <v/>
      </c>
      <c r="BC9" s="37" t="str">
        <f>""</f>
        <v/>
      </c>
      <c r="BD9" s="37" t="str">
        <f>""</f>
        <v/>
      </c>
      <c r="BE9" s="37" t="str">
        <f>""</f>
        <v/>
      </c>
      <c r="BF9" s="37" t="str">
        <f>""</f>
        <v/>
      </c>
      <c r="BG9" s="37" t="str">
        <f>""</f>
        <v/>
      </c>
      <c r="BH9" s="37" t="str">
        <f>""</f>
        <v/>
      </c>
      <c r="BI9" s="37"/>
      <c r="BJ9" s="37"/>
      <c r="BK9" s="37"/>
      <c r="BL9" s="37"/>
      <c r="BM9" s="37"/>
      <c r="BN9" s="37"/>
      <c r="BO9" s="37"/>
      <c r="BP9" s="37"/>
      <c r="BQ9" s="37"/>
      <c r="BR9" s="52"/>
      <c r="BS9" s="199"/>
      <c r="BT9" s="51"/>
      <c r="BU9" s="37" t="s">
        <v>679</v>
      </c>
      <c r="BV9" s="37" t="str">
        <f>""</f>
        <v/>
      </c>
      <c r="BW9" s="37" t="str">
        <f>""</f>
        <v/>
      </c>
      <c r="BX9" s="37" t="str">
        <f>""</f>
        <v/>
      </c>
      <c r="BY9" s="37" t="str">
        <f>""</f>
        <v/>
      </c>
      <c r="BZ9" s="37" t="str">
        <f>""</f>
        <v/>
      </c>
      <c r="CA9" s="37" t="str">
        <f>""</f>
        <v/>
      </c>
      <c r="CB9" s="37" t="str">
        <f>""</f>
        <v/>
      </c>
      <c r="CC9" s="37" t="str">
        <f>""</f>
        <v/>
      </c>
      <c r="CD9" s="37" t="str">
        <f>""</f>
        <v/>
      </c>
      <c r="CE9" s="37" t="str">
        <f>""</f>
        <v/>
      </c>
      <c r="CF9" s="37"/>
      <c r="CG9" s="37"/>
      <c r="CH9" s="37"/>
      <c r="CI9" s="37"/>
      <c r="CJ9" s="37"/>
      <c r="CK9" s="37"/>
      <c r="CL9" s="37"/>
      <c r="CM9" s="37"/>
      <c r="CN9" s="37"/>
      <c r="CO9" s="52"/>
    </row>
    <row r="10" spans="1:93" ht="15.75" thickBot="1" x14ac:dyDescent="0.3">
      <c r="C10" s="4">
        <f t="shared" ca="1" si="0"/>
        <v>0</v>
      </c>
      <c r="D10" s="236" t="str">
        <f t="shared" ca="1" si="21"/>
        <v>IV-kone W Sarja</v>
      </c>
      <c r="E10" s="236" t="str">
        <f t="shared" ca="1" si="22"/>
        <v>-</v>
      </c>
      <c r="F10" s="236" t="str">
        <f t="shared" ca="1" si="23"/>
        <v>W3</v>
      </c>
      <c r="G10" s="236" t="str">
        <f t="shared" ca="1" si="24"/>
        <v>W3xs</v>
      </c>
      <c r="H10" s="236" t="str">
        <f t="shared" ca="1" si="25"/>
        <v>W3 Econo</v>
      </c>
      <c r="I10" s="236" t="str">
        <f t="shared" ca="1" si="26"/>
        <v>W4</v>
      </c>
      <c r="J10" s="236" t="str">
        <f t="shared" ca="1" si="27"/>
        <v>W4xs</v>
      </c>
      <c r="K10" s="236" t="str">
        <f t="shared" ca="1" si="28"/>
        <v>W4 Econo</v>
      </c>
      <c r="L10" s="236" t="str">
        <f t="shared" ca="1" si="29"/>
        <v>W5</v>
      </c>
      <c r="M10" s="236" t="str">
        <f t="shared" ca="1" si="30"/>
        <v>W9</v>
      </c>
      <c r="N10" s="236" t="str">
        <f t="shared" ca="1" si="31"/>
        <v>W9 Econo</v>
      </c>
      <c r="O10" s="236">
        <f t="shared" ca="1" si="32"/>
        <v>0</v>
      </c>
      <c r="P10" s="236">
        <f t="shared" ca="1" si="33"/>
        <v>0</v>
      </c>
      <c r="Q10" s="236">
        <f t="shared" ca="1" si="34"/>
        <v>0</v>
      </c>
      <c r="R10" s="236">
        <f t="shared" ca="1" si="35"/>
        <v>0</v>
      </c>
      <c r="S10" s="236">
        <f t="shared" ca="1" si="36"/>
        <v>0</v>
      </c>
      <c r="T10" s="236">
        <f t="shared" ca="1" si="37"/>
        <v>0</v>
      </c>
      <c r="U10" s="236">
        <f t="shared" ca="1" si="38"/>
        <v>0</v>
      </c>
      <c r="V10" s="236">
        <f t="shared" ca="1" si="39"/>
        <v>0</v>
      </c>
      <c r="W10" s="236">
        <f t="shared" ca="1" si="40"/>
        <v>0</v>
      </c>
      <c r="X10" s="236">
        <f t="shared" ca="1" si="41"/>
        <v>0</v>
      </c>
      <c r="Z10" s="48"/>
      <c r="AA10" s="48" t="s">
        <v>321</v>
      </c>
      <c r="AB10" s="48" t="s">
        <v>50</v>
      </c>
      <c r="AC10" s="48" t="s">
        <v>115</v>
      </c>
      <c r="AD10" s="48" t="s">
        <v>971</v>
      </c>
      <c r="AE10" s="48" t="s">
        <v>116</v>
      </c>
      <c r="AF10" s="48" t="s">
        <v>117</v>
      </c>
      <c r="AG10" s="48" t="s">
        <v>970</v>
      </c>
      <c r="AH10" s="48" t="s">
        <v>118</v>
      </c>
      <c r="AI10" s="48" t="s">
        <v>96</v>
      </c>
      <c r="AJ10" s="48" t="s">
        <v>97</v>
      </c>
      <c r="AK10" s="48" t="s">
        <v>102</v>
      </c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W10" s="48"/>
      <c r="AX10" s="48" t="s">
        <v>453</v>
      </c>
      <c r="AY10" s="48" t="s">
        <v>50</v>
      </c>
      <c r="AZ10" s="48" t="s">
        <v>115</v>
      </c>
      <c r="BA10" s="48" t="s">
        <v>971</v>
      </c>
      <c r="BB10" s="48" t="s">
        <v>116</v>
      </c>
      <c r="BC10" s="48" t="s">
        <v>117</v>
      </c>
      <c r="BD10" s="48" t="s">
        <v>970</v>
      </c>
      <c r="BE10" s="48" t="s">
        <v>118</v>
      </c>
      <c r="BF10" s="48" t="s">
        <v>96</v>
      </c>
      <c r="BG10" s="48" t="s">
        <v>97</v>
      </c>
      <c r="BH10" s="48" t="s">
        <v>102</v>
      </c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199"/>
      <c r="BT10" s="48"/>
      <c r="BU10" s="48" t="s">
        <v>680</v>
      </c>
      <c r="BV10" s="48" t="s">
        <v>50</v>
      </c>
      <c r="BW10" s="48" t="s">
        <v>115</v>
      </c>
      <c r="BX10" s="48" t="s">
        <v>971</v>
      </c>
      <c r="BY10" s="48" t="s">
        <v>116</v>
      </c>
      <c r="BZ10" s="48" t="s">
        <v>117</v>
      </c>
      <c r="CA10" s="48" t="s">
        <v>970</v>
      </c>
      <c r="CB10" s="48" t="s">
        <v>118</v>
      </c>
      <c r="CC10" s="48" t="s">
        <v>96</v>
      </c>
      <c r="CD10" s="48" t="s">
        <v>97</v>
      </c>
      <c r="CE10" s="48" t="s">
        <v>102</v>
      </c>
      <c r="CF10" s="48"/>
      <c r="CG10" s="48"/>
      <c r="CH10" s="48"/>
      <c r="CI10" s="48"/>
      <c r="CJ10" s="48"/>
      <c r="CK10" s="48"/>
      <c r="CL10" s="48"/>
      <c r="CM10" s="48"/>
      <c r="CN10" s="48"/>
      <c r="CO10" s="48"/>
    </row>
    <row r="11" spans="1:93" ht="15.75" thickBot="1" x14ac:dyDescent="0.3">
      <c r="C11" s="4">
        <f t="shared" ref="C11:C33" ca="1" si="42">OFFSET(Z11,0,$A$1,1,1)</f>
        <v>0</v>
      </c>
      <c r="D11" s="236" t="str">
        <f t="shared" ca="1" si="21"/>
        <v>IV-kone R-Sarja</v>
      </c>
      <c r="E11" s="236" t="str">
        <f t="shared" ca="1" si="22"/>
        <v>-</v>
      </c>
      <c r="F11" s="236" t="str">
        <f t="shared" ca="1" si="23"/>
        <v>R2</v>
      </c>
      <c r="G11" s="236" t="str">
        <f t="shared" ca="1" si="24"/>
        <v>R3</v>
      </c>
      <c r="H11" s="236" t="str">
        <f t="shared" ca="1" si="25"/>
        <v>R5</v>
      </c>
      <c r="I11" s="236" t="str">
        <f t="shared" ca="1" si="26"/>
        <v>R5-H</v>
      </c>
      <c r="J11" s="236" t="str">
        <f t="shared" ca="1" si="27"/>
        <v>R7 R7-H</v>
      </c>
      <c r="K11" s="236" t="str">
        <f t="shared" ca="1" si="28"/>
        <v>R9 R9-H</v>
      </c>
      <c r="L11" s="236" t="str">
        <f t="shared" ca="1" si="29"/>
        <v>R15 R15-H</v>
      </c>
      <c r="M11" s="236">
        <f t="shared" ca="1" si="30"/>
        <v>0</v>
      </c>
      <c r="N11" s="236">
        <f t="shared" ca="1" si="31"/>
        <v>0</v>
      </c>
      <c r="O11" s="236">
        <f t="shared" ca="1" si="32"/>
        <v>0</v>
      </c>
      <c r="P11" s="236">
        <f t="shared" ca="1" si="33"/>
        <v>0</v>
      </c>
      <c r="Q11" s="236">
        <f t="shared" ca="1" si="34"/>
        <v>0</v>
      </c>
      <c r="R11" s="236">
        <f t="shared" ca="1" si="35"/>
        <v>0</v>
      </c>
      <c r="S11" s="236">
        <f t="shared" ca="1" si="36"/>
        <v>0</v>
      </c>
      <c r="T11" s="236">
        <f t="shared" ca="1" si="37"/>
        <v>0</v>
      </c>
      <c r="U11" s="236">
        <f t="shared" ca="1" si="38"/>
        <v>0</v>
      </c>
      <c r="V11" s="236">
        <f t="shared" ca="1" si="39"/>
        <v>0</v>
      </c>
      <c r="W11" s="236">
        <f t="shared" ca="1" si="40"/>
        <v>0</v>
      </c>
      <c r="X11" s="236">
        <f t="shared" ca="1" si="41"/>
        <v>0</v>
      </c>
      <c r="Z11" s="48"/>
      <c r="AA11" s="48" t="s">
        <v>322</v>
      </c>
      <c r="AB11" s="48" t="s">
        <v>50</v>
      </c>
      <c r="AC11" s="48" t="s">
        <v>98</v>
      </c>
      <c r="AD11" s="48" t="s">
        <v>99</v>
      </c>
      <c r="AE11" s="48" t="s">
        <v>100</v>
      </c>
      <c r="AF11" s="48" t="s">
        <v>148</v>
      </c>
      <c r="AG11" s="48" t="s">
        <v>233</v>
      </c>
      <c r="AH11" s="48" t="s">
        <v>234</v>
      </c>
      <c r="AI11" s="48" t="s">
        <v>235</v>
      </c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W11" s="48"/>
      <c r="AX11" s="48" t="s">
        <v>454</v>
      </c>
      <c r="AY11" s="48" t="s">
        <v>50</v>
      </c>
      <c r="AZ11" s="48" t="s">
        <v>98</v>
      </c>
      <c r="BA11" s="48" t="s">
        <v>99</v>
      </c>
      <c r="BB11" s="48" t="s">
        <v>100</v>
      </c>
      <c r="BC11" s="48" t="s">
        <v>148</v>
      </c>
      <c r="BD11" s="48" t="s">
        <v>233</v>
      </c>
      <c r="BE11" s="48" t="s">
        <v>234</v>
      </c>
      <c r="BF11" s="48" t="s">
        <v>235</v>
      </c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199"/>
      <c r="BT11" s="48"/>
      <c r="BU11" s="48" t="s">
        <v>681</v>
      </c>
      <c r="BV11" s="48" t="s">
        <v>50</v>
      </c>
      <c r="BW11" s="48" t="s">
        <v>98</v>
      </c>
      <c r="BX11" s="48" t="s">
        <v>99</v>
      </c>
      <c r="BY11" s="48" t="s">
        <v>100</v>
      </c>
      <c r="BZ11" s="48" t="s">
        <v>148</v>
      </c>
      <c r="CA11" s="48" t="s">
        <v>233</v>
      </c>
      <c r="CB11" s="48" t="s">
        <v>234</v>
      </c>
      <c r="CC11" s="48" t="s">
        <v>235</v>
      </c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</row>
    <row r="12" spans="1:93" ht="15.75" thickBot="1" x14ac:dyDescent="0.3">
      <c r="C12" s="4"/>
      <c r="D12" s="236" t="str">
        <f t="shared" ca="1" si="21"/>
        <v>Varusteet</v>
      </c>
      <c r="E12" s="236" t="str">
        <f t="shared" ca="1" si="22"/>
        <v/>
      </c>
      <c r="F12" s="236" t="str">
        <f t="shared" ca="1" si="23"/>
        <v/>
      </c>
      <c r="G12" s="236" t="str">
        <f t="shared" ca="1" si="24"/>
        <v/>
      </c>
      <c r="H12" s="236" t="str">
        <f t="shared" ca="1" si="25"/>
        <v/>
      </c>
      <c r="I12" s="236" t="str">
        <f t="shared" ca="1" si="26"/>
        <v/>
      </c>
      <c r="J12" s="236" t="str">
        <f t="shared" ca="1" si="27"/>
        <v/>
      </c>
      <c r="K12" s="236" t="str">
        <f t="shared" ca="1" si="28"/>
        <v/>
      </c>
      <c r="L12" s="236" t="str">
        <f t="shared" ca="1" si="29"/>
        <v/>
      </c>
      <c r="M12" s="236" t="str">
        <f t="shared" ca="1" si="30"/>
        <v/>
      </c>
      <c r="N12" s="236" t="str">
        <f t="shared" ca="1" si="31"/>
        <v/>
      </c>
      <c r="O12" s="236">
        <f t="shared" ca="1" si="32"/>
        <v>0</v>
      </c>
      <c r="P12" s="236">
        <f t="shared" ca="1" si="33"/>
        <v>0</v>
      </c>
      <c r="Q12" s="236">
        <f t="shared" ca="1" si="34"/>
        <v>0</v>
      </c>
      <c r="R12" s="236">
        <f t="shared" ca="1" si="35"/>
        <v>0</v>
      </c>
      <c r="S12" s="236">
        <f t="shared" ca="1" si="36"/>
        <v>0</v>
      </c>
      <c r="T12" s="236">
        <f t="shared" ca="1" si="37"/>
        <v>0</v>
      </c>
      <c r="U12" s="236">
        <f t="shared" ca="1" si="38"/>
        <v>0</v>
      </c>
      <c r="V12" s="236">
        <f t="shared" ca="1" si="39"/>
        <v>0</v>
      </c>
      <c r="W12" s="236">
        <f t="shared" ca="1" si="40"/>
        <v>0</v>
      </c>
      <c r="X12" s="236">
        <f t="shared" ca="1" si="41"/>
        <v>0</v>
      </c>
      <c r="Z12" s="51"/>
      <c r="AA12" s="37" t="s">
        <v>264</v>
      </c>
      <c r="AB12" s="37" t="str">
        <f>""</f>
        <v/>
      </c>
      <c r="AC12" s="37" t="str">
        <f>""</f>
        <v/>
      </c>
      <c r="AD12" s="37" t="str">
        <f>""</f>
        <v/>
      </c>
      <c r="AE12" s="37" t="str">
        <f>""</f>
        <v/>
      </c>
      <c r="AF12" s="37" t="str">
        <f>""</f>
        <v/>
      </c>
      <c r="AG12" s="37" t="str">
        <f>""</f>
        <v/>
      </c>
      <c r="AH12" s="37" t="str">
        <f>""</f>
        <v/>
      </c>
      <c r="AI12" s="37" t="str">
        <f>""</f>
        <v/>
      </c>
      <c r="AJ12" s="37" t="str">
        <f>""</f>
        <v/>
      </c>
      <c r="AK12" s="37" t="str">
        <f>""</f>
        <v/>
      </c>
      <c r="AL12" s="37"/>
      <c r="AM12" s="37"/>
      <c r="AN12" s="37"/>
      <c r="AO12" s="37"/>
      <c r="AP12" s="37"/>
      <c r="AQ12" s="37"/>
      <c r="AR12" s="37"/>
      <c r="AS12" s="37"/>
      <c r="AT12" s="37"/>
      <c r="AU12" s="52"/>
      <c r="AW12" s="51"/>
      <c r="AX12" s="37" t="s">
        <v>298</v>
      </c>
      <c r="AY12" s="37" t="str">
        <f>""</f>
        <v/>
      </c>
      <c r="AZ12" s="37" t="str">
        <f>""</f>
        <v/>
      </c>
      <c r="BA12" s="37" t="str">
        <f>""</f>
        <v/>
      </c>
      <c r="BB12" s="37" t="str">
        <f>""</f>
        <v/>
      </c>
      <c r="BC12" s="37" t="str">
        <f>""</f>
        <v/>
      </c>
      <c r="BD12" s="37" t="str">
        <f>""</f>
        <v/>
      </c>
      <c r="BE12" s="37" t="str">
        <f>""</f>
        <v/>
      </c>
      <c r="BF12" s="37" t="str">
        <f>""</f>
        <v/>
      </c>
      <c r="BG12" s="37" t="str">
        <f>""</f>
        <v/>
      </c>
      <c r="BH12" s="37" t="str">
        <f>""</f>
        <v/>
      </c>
      <c r="BI12" s="37"/>
      <c r="BJ12" s="37"/>
      <c r="BK12" s="37"/>
      <c r="BL12" s="37"/>
      <c r="BM12" s="37"/>
      <c r="BN12" s="37"/>
      <c r="BO12" s="37"/>
      <c r="BP12" s="37"/>
      <c r="BQ12" s="37"/>
      <c r="BR12" s="52"/>
      <c r="BS12" s="199"/>
      <c r="BT12" s="51"/>
      <c r="BU12" s="37" t="s">
        <v>682</v>
      </c>
      <c r="BV12" s="37" t="str">
        <f>""</f>
        <v/>
      </c>
      <c r="BW12" s="37" t="str">
        <f>""</f>
        <v/>
      </c>
      <c r="BX12" s="37" t="str">
        <f>""</f>
        <v/>
      </c>
      <c r="BY12" s="37" t="str">
        <f>""</f>
        <v/>
      </c>
      <c r="BZ12" s="37" t="str">
        <f>""</f>
        <v/>
      </c>
      <c r="CA12" s="37" t="str">
        <f>""</f>
        <v/>
      </c>
      <c r="CB12" s="37" t="str">
        <f>""</f>
        <v/>
      </c>
      <c r="CC12" s="37" t="str">
        <f>""</f>
        <v/>
      </c>
      <c r="CD12" s="37" t="str">
        <f>""</f>
        <v/>
      </c>
      <c r="CE12" s="37" t="str">
        <f>""</f>
        <v/>
      </c>
      <c r="CF12" s="37"/>
      <c r="CG12" s="37"/>
      <c r="CH12" s="37"/>
      <c r="CI12" s="37"/>
      <c r="CJ12" s="37"/>
      <c r="CK12" s="37"/>
      <c r="CL12" s="37"/>
      <c r="CM12" s="37"/>
      <c r="CN12" s="37"/>
      <c r="CO12" s="52"/>
    </row>
    <row r="13" spans="1:93" ht="15.75" thickBot="1" x14ac:dyDescent="0.3">
      <c r="C13" s="4"/>
      <c r="D13" s="236" t="str">
        <f t="shared" ca="1" si="21"/>
        <v>Kattoasennusteline</v>
      </c>
      <c r="E13" s="236" t="str">
        <f t="shared" ca="1" si="22"/>
        <v>-</v>
      </c>
      <c r="F13" s="236" t="str">
        <f t="shared" ca="1" si="23"/>
        <v>W3/W3xs</v>
      </c>
      <c r="G13" s="236" t="str">
        <f t="shared" ca="1" si="24"/>
        <v>W4/W4xs</v>
      </c>
      <c r="H13" s="236" t="str">
        <f t="shared" ca="1" si="25"/>
        <v>W5</v>
      </c>
      <c r="I13" s="236" t="str">
        <f t="shared" ca="1" si="26"/>
        <v>R3 (Oikea)</v>
      </c>
      <c r="J13" s="236" t="str">
        <f t="shared" ca="1" si="27"/>
        <v>R3 (Vasen)</v>
      </c>
      <c r="K13" s="236" t="str">
        <f t="shared" ca="1" si="28"/>
        <v>R5</v>
      </c>
      <c r="L13" s="236">
        <f t="shared" ca="1" si="29"/>
        <v>0</v>
      </c>
      <c r="M13" s="236">
        <f t="shared" ca="1" si="30"/>
        <v>0</v>
      </c>
      <c r="N13" s="236">
        <f t="shared" ca="1" si="31"/>
        <v>0</v>
      </c>
      <c r="O13" s="236">
        <f t="shared" ca="1" si="32"/>
        <v>0</v>
      </c>
      <c r="P13" s="236">
        <f t="shared" ca="1" si="33"/>
        <v>0</v>
      </c>
      <c r="Q13" s="236">
        <f t="shared" ca="1" si="34"/>
        <v>0</v>
      </c>
      <c r="R13" s="236">
        <f t="shared" ca="1" si="35"/>
        <v>0</v>
      </c>
      <c r="S13" s="236">
        <f t="shared" ca="1" si="36"/>
        <v>0</v>
      </c>
      <c r="T13" s="236">
        <f t="shared" ca="1" si="37"/>
        <v>0</v>
      </c>
      <c r="U13" s="236">
        <f t="shared" ca="1" si="38"/>
        <v>0</v>
      </c>
      <c r="V13" s="236">
        <f t="shared" ca="1" si="39"/>
        <v>0</v>
      </c>
      <c r="W13" s="236">
        <f t="shared" ca="1" si="40"/>
        <v>0</v>
      </c>
      <c r="X13" s="236">
        <f t="shared" ca="1" si="41"/>
        <v>0</v>
      </c>
      <c r="Z13" s="48"/>
      <c r="AA13" s="48" t="s">
        <v>266</v>
      </c>
      <c r="AB13" s="48" t="s">
        <v>50</v>
      </c>
      <c r="AC13" s="48" t="s">
        <v>986</v>
      </c>
      <c r="AD13" s="48" t="s">
        <v>987</v>
      </c>
      <c r="AE13" s="48" t="s">
        <v>96</v>
      </c>
      <c r="AF13" s="48" t="s">
        <v>955</v>
      </c>
      <c r="AG13" s="48" t="s">
        <v>956</v>
      </c>
      <c r="AH13" s="48" t="s">
        <v>100</v>
      </c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W13" s="48"/>
      <c r="AX13" s="48" t="s">
        <v>455</v>
      </c>
      <c r="AY13" s="48" t="s">
        <v>50</v>
      </c>
      <c r="AZ13" s="48" t="s">
        <v>986</v>
      </c>
      <c r="BA13" s="48" t="s">
        <v>987</v>
      </c>
      <c r="BB13" s="48" t="s">
        <v>96</v>
      </c>
      <c r="BC13" s="48" t="s">
        <v>957</v>
      </c>
      <c r="BD13" s="48" t="s">
        <v>958</v>
      </c>
      <c r="BE13" s="48" t="s">
        <v>100</v>
      </c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199"/>
      <c r="BT13" s="48"/>
      <c r="BU13" s="48" t="s">
        <v>683</v>
      </c>
      <c r="BV13" s="48" t="s">
        <v>50</v>
      </c>
      <c r="BW13" s="48" t="s">
        <v>986</v>
      </c>
      <c r="BX13" s="48" t="s">
        <v>987</v>
      </c>
      <c r="BY13" s="48" t="s">
        <v>96</v>
      </c>
      <c r="BZ13" s="48" t="s">
        <v>953</v>
      </c>
      <c r="CA13" s="48" t="s">
        <v>954</v>
      </c>
      <c r="CB13" s="48" t="s">
        <v>100</v>
      </c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</row>
    <row r="14" spans="1:93" ht="15.75" thickBot="1" x14ac:dyDescent="0.3">
      <c r="C14" s="4"/>
      <c r="D14" s="236" t="str">
        <f t="shared" ca="1" si="21"/>
        <v>Seinäasennusteline</v>
      </c>
      <c r="E14" s="236" t="str">
        <f t="shared" ca="1" si="22"/>
        <v>-</v>
      </c>
      <c r="F14" s="236" t="str">
        <f t="shared" ca="1" si="24"/>
        <v>W3(xs)/W4(xs)/W5/R3/R5</v>
      </c>
      <c r="G14" s="236">
        <f t="shared" ca="1" si="24"/>
        <v>0</v>
      </c>
      <c r="H14" s="236">
        <f t="shared" ca="1" si="25"/>
        <v>0</v>
      </c>
      <c r="I14" s="236">
        <f t="shared" ca="1" si="26"/>
        <v>0</v>
      </c>
      <c r="J14" s="236">
        <f t="shared" ca="1" si="27"/>
        <v>0</v>
      </c>
      <c r="K14" s="236">
        <f t="shared" ca="1" si="28"/>
        <v>0</v>
      </c>
      <c r="L14" s="236">
        <f t="shared" ca="1" si="29"/>
        <v>0</v>
      </c>
      <c r="M14" s="236">
        <f t="shared" ca="1" si="30"/>
        <v>0</v>
      </c>
      <c r="N14" s="236">
        <f t="shared" ca="1" si="31"/>
        <v>0</v>
      </c>
      <c r="O14" s="236">
        <f t="shared" ca="1" si="32"/>
        <v>0</v>
      </c>
      <c r="P14" s="236">
        <f t="shared" ca="1" si="33"/>
        <v>0</v>
      </c>
      <c r="Q14" s="236">
        <f t="shared" ca="1" si="34"/>
        <v>0</v>
      </c>
      <c r="R14" s="236">
        <f t="shared" ca="1" si="35"/>
        <v>0</v>
      </c>
      <c r="S14" s="236">
        <f t="shared" ca="1" si="36"/>
        <v>0</v>
      </c>
      <c r="T14" s="236">
        <f t="shared" ca="1" si="37"/>
        <v>0</v>
      </c>
      <c r="U14" s="236">
        <f t="shared" ca="1" si="38"/>
        <v>0</v>
      </c>
      <c r="V14" s="236">
        <f t="shared" ca="1" si="39"/>
        <v>0</v>
      </c>
      <c r="W14" s="236">
        <f t="shared" ca="1" si="40"/>
        <v>0</v>
      </c>
      <c r="X14" s="236">
        <f t="shared" ca="1" si="41"/>
        <v>0</v>
      </c>
      <c r="Z14" s="48"/>
      <c r="AA14" s="48" t="s">
        <v>186</v>
      </c>
      <c r="AB14" s="48" t="s">
        <v>50</v>
      </c>
      <c r="AC14" s="341" t="s">
        <v>985</v>
      </c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W14" s="48"/>
      <c r="AX14" s="48" t="s">
        <v>456</v>
      </c>
      <c r="AY14" s="48" t="s">
        <v>50</v>
      </c>
      <c r="AZ14" s="341" t="s">
        <v>985</v>
      </c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199"/>
      <c r="BT14" s="48"/>
      <c r="BU14" s="48" t="s">
        <v>685</v>
      </c>
      <c r="BV14" s="48" t="s">
        <v>50</v>
      </c>
      <c r="BW14" s="341" t="s">
        <v>985</v>
      </c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</row>
    <row r="15" spans="1:93" ht="15.75" thickBot="1" x14ac:dyDescent="0.3">
      <c r="C15" s="4"/>
      <c r="D15" s="236" t="str">
        <f t="shared" ca="1" si="21"/>
        <v>Lattiajalusta</v>
      </c>
      <c r="E15" s="236" t="str">
        <f t="shared" ca="1" si="22"/>
        <v>-</v>
      </c>
      <c r="F15" s="236" t="str">
        <f t="shared" ca="1" si="24"/>
        <v>W5</v>
      </c>
      <c r="G15" s="236">
        <f t="shared" ca="1" si="24"/>
        <v>0</v>
      </c>
      <c r="H15" s="236">
        <f t="shared" ca="1" si="25"/>
        <v>0</v>
      </c>
      <c r="I15" s="236">
        <f t="shared" ca="1" si="26"/>
        <v>0</v>
      </c>
      <c r="J15" s="236">
        <f t="shared" ca="1" si="27"/>
        <v>0</v>
      </c>
      <c r="K15" s="236">
        <f t="shared" ca="1" si="28"/>
        <v>0</v>
      </c>
      <c r="L15" s="236">
        <f t="shared" ca="1" si="29"/>
        <v>0</v>
      </c>
      <c r="M15" s="236">
        <f t="shared" ca="1" si="30"/>
        <v>0</v>
      </c>
      <c r="N15" s="236">
        <f t="shared" ca="1" si="31"/>
        <v>0</v>
      </c>
      <c r="O15" s="236">
        <f t="shared" ca="1" si="32"/>
        <v>0</v>
      </c>
      <c r="P15" s="236">
        <f t="shared" ca="1" si="33"/>
        <v>0</v>
      </c>
      <c r="Q15" s="236">
        <f t="shared" ca="1" si="34"/>
        <v>0</v>
      </c>
      <c r="R15" s="236">
        <f t="shared" ca="1" si="35"/>
        <v>0</v>
      </c>
      <c r="S15" s="236">
        <f t="shared" ca="1" si="36"/>
        <v>0</v>
      </c>
      <c r="T15" s="236">
        <f t="shared" ca="1" si="37"/>
        <v>0</v>
      </c>
      <c r="U15" s="236">
        <f t="shared" ca="1" si="38"/>
        <v>0</v>
      </c>
      <c r="V15" s="236">
        <f t="shared" ca="1" si="39"/>
        <v>0</v>
      </c>
      <c r="W15" s="236">
        <f t="shared" ca="1" si="40"/>
        <v>0</v>
      </c>
      <c r="X15" s="236">
        <f t="shared" ca="1" si="41"/>
        <v>0</v>
      </c>
      <c r="Z15" s="48"/>
      <c r="AA15" s="48" t="s">
        <v>265</v>
      </c>
      <c r="AB15" s="48" t="s">
        <v>50</v>
      </c>
      <c r="AC15" s="48" t="s">
        <v>96</v>
      </c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W15" s="48"/>
      <c r="AX15" s="48" t="s">
        <v>457</v>
      </c>
      <c r="AY15" s="48" t="s">
        <v>50</v>
      </c>
      <c r="AZ15" s="48" t="s">
        <v>96</v>
      </c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199"/>
      <c r="BT15" s="48"/>
      <c r="BU15" s="48" t="s">
        <v>686</v>
      </c>
      <c r="BV15" s="48" t="s">
        <v>50</v>
      </c>
      <c r="BW15" s="48" t="s">
        <v>96</v>
      </c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</row>
    <row r="16" spans="1:93" ht="15.75" thickBot="1" x14ac:dyDescent="0.3">
      <c r="C16" s="4"/>
      <c r="D16" s="236" t="str">
        <f t="shared" ca="1" si="21"/>
        <v>Peitelevyt uppoasennukseen</v>
      </c>
      <c r="E16" s="236" t="str">
        <f t="shared" ca="1" si="22"/>
        <v>-</v>
      </c>
      <c r="F16" s="236" t="str">
        <f t="shared" ca="1" si="24"/>
        <v>W3(xs)/W4(xs)</v>
      </c>
      <c r="G16" s="236">
        <f t="shared" ca="1" si="24"/>
        <v>0</v>
      </c>
      <c r="H16" s="236">
        <f t="shared" ca="1" si="25"/>
        <v>0</v>
      </c>
      <c r="I16" s="236">
        <f t="shared" ca="1" si="26"/>
        <v>0</v>
      </c>
      <c r="J16" s="236">
        <f t="shared" ca="1" si="27"/>
        <v>0</v>
      </c>
      <c r="K16" s="236">
        <f t="shared" ca="1" si="28"/>
        <v>0</v>
      </c>
      <c r="L16" s="236">
        <f t="shared" ca="1" si="29"/>
        <v>0</v>
      </c>
      <c r="M16" s="236">
        <f t="shared" ca="1" si="30"/>
        <v>0</v>
      </c>
      <c r="N16" s="236">
        <f t="shared" ca="1" si="31"/>
        <v>0</v>
      </c>
      <c r="O16" s="236">
        <f t="shared" ca="1" si="32"/>
        <v>0</v>
      </c>
      <c r="P16" s="236">
        <f t="shared" ca="1" si="33"/>
        <v>0</v>
      </c>
      <c r="Q16" s="236">
        <f t="shared" ca="1" si="34"/>
        <v>0</v>
      </c>
      <c r="R16" s="236">
        <f t="shared" ca="1" si="35"/>
        <v>0</v>
      </c>
      <c r="S16" s="236">
        <f t="shared" ca="1" si="36"/>
        <v>0</v>
      </c>
      <c r="T16" s="236">
        <f t="shared" ca="1" si="37"/>
        <v>0</v>
      </c>
      <c r="U16" s="236">
        <f t="shared" ca="1" si="38"/>
        <v>0</v>
      </c>
      <c r="V16" s="236">
        <f t="shared" ca="1" si="39"/>
        <v>0</v>
      </c>
      <c r="W16" s="236">
        <f t="shared" ca="1" si="40"/>
        <v>0</v>
      </c>
      <c r="X16" s="236">
        <f t="shared" ca="1" si="41"/>
        <v>0</v>
      </c>
      <c r="Z16" s="48"/>
      <c r="AA16" s="48" t="s">
        <v>185</v>
      </c>
      <c r="AB16" s="48" t="s">
        <v>50</v>
      </c>
      <c r="AC16" s="341" t="s">
        <v>988</v>
      </c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W16" s="48"/>
      <c r="AX16" s="48" t="s">
        <v>458</v>
      </c>
      <c r="AY16" s="48" t="s">
        <v>50</v>
      </c>
      <c r="AZ16" s="341" t="s">
        <v>988</v>
      </c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199"/>
      <c r="BT16" s="48"/>
      <c r="BU16" s="48" t="s">
        <v>687</v>
      </c>
      <c r="BV16" s="48" t="s">
        <v>50</v>
      </c>
      <c r="BW16" s="341" t="s">
        <v>988</v>
      </c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</row>
    <row r="17" spans="3:93" ht="15.75" thickBot="1" x14ac:dyDescent="0.3">
      <c r="C17" s="4"/>
      <c r="D17" s="236" t="str">
        <f t="shared" ca="1" si="21"/>
        <v>Vesilukko</v>
      </c>
      <c r="E17" s="236" t="str">
        <f t="shared" ca="1" si="22"/>
        <v>-</v>
      </c>
      <c r="F17" s="236" t="str">
        <f t="shared" ca="1" si="24"/>
        <v>Valittu</v>
      </c>
      <c r="G17" s="236">
        <f t="shared" ca="1" si="24"/>
        <v>0</v>
      </c>
      <c r="H17" s="236">
        <f t="shared" ca="1" si="25"/>
        <v>0</v>
      </c>
      <c r="I17" s="236">
        <f t="shared" ca="1" si="26"/>
        <v>0</v>
      </c>
      <c r="J17" s="236">
        <f t="shared" ca="1" si="27"/>
        <v>0</v>
      </c>
      <c r="K17" s="236">
        <f t="shared" ca="1" si="28"/>
        <v>0</v>
      </c>
      <c r="L17" s="236">
        <f t="shared" ca="1" si="29"/>
        <v>0</v>
      </c>
      <c r="M17" s="236">
        <f t="shared" ca="1" si="30"/>
        <v>0</v>
      </c>
      <c r="N17" s="236">
        <f t="shared" ca="1" si="31"/>
        <v>0</v>
      </c>
      <c r="O17" s="236">
        <f t="shared" ca="1" si="32"/>
        <v>0</v>
      </c>
      <c r="P17" s="236">
        <f t="shared" ca="1" si="33"/>
        <v>0</v>
      </c>
      <c r="Q17" s="236">
        <f t="shared" ca="1" si="34"/>
        <v>0</v>
      </c>
      <c r="R17" s="236">
        <f t="shared" ca="1" si="35"/>
        <v>0</v>
      </c>
      <c r="S17" s="236">
        <f t="shared" ca="1" si="36"/>
        <v>0</v>
      </c>
      <c r="T17" s="236">
        <f t="shared" ca="1" si="37"/>
        <v>0</v>
      </c>
      <c r="U17" s="236">
        <f t="shared" ca="1" si="38"/>
        <v>0</v>
      </c>
      <c r="V17" s="236">
        <f t="shared" ca="1" si="39"/>
        <v>0</v>
      </c>
      <c r="W17" s="236">
        <f t="shared" ca="1" si="40"/>
        <v>0</v>
      </c>
      <c r="X17" s="236">
        <f t="shared" ca="1" si="41"/>
        <v>0</v>
      </c>
      <c r="Z17" s="48"/>
      <c r="AA17" s="48" t="s">
        <v>184</v>
      </c>
      <c r="AB17" s="48" t="s">
        <v>50</v>
      </c>
      <c r="AC17" s="48" t="s">
        <v>81</v>
      </c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W17" s="48"/>
      <c r="AX17" s="48" t="s">
        <v>412</v>
      </c>
      <c r="AY17" s="48" t="s">
        <v>50</v>
      </c>
      <c r="AZ17" s="48" t="s">
        <v>60</v>
      </c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199"/>
      <c r="BT17" s="48"/>
      <c r="BU17" s="48" t="s">
        <v>688</v>
      </c>
      <c r="BV17" s="48" t="s">
        <v>50</v>
      </c>
      <c r="BW17" s="48" t="s">
        <v>684</v>
      </c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</row>
    <row r="18" spans="3:93" ht="15.75" thickBot="1" x14ac:dyDescent="0.3">
      <c r="C18" s="4"/>
      <c r="D18" s="236" t="str">
        <f t="shared" ca="1" si="21"/>
        <v>Kondenssivesiletku</v>
      </c>
      <c r="E18" s="236" t="str">
        <f t="shared" ca="1" si="22"/>
        <v>-</v>
      </c>
      <c r="F18" s="236" t="str">
        <f t="shared" ca="1" si="23"/>
        <v>Valittu</v>
      </c>
      <c r="G18" s="236">
        <f t="shared" ca="1" si="24"/>
        <v>0</v>
      </c>
      <c r="H18" s="236">
        <f t="shared" ca="1" si="25"/>
        <v>0</v>
      </c>
      <c r="I18" s="236">
        <f t="shared" ca="1" si="26"/>
        <v>0</v>
      </c>
      <c r="J18" s="236">
        <f t="shared" ca="1" si="27"/>
        <v>0</v>
      </c>
      <c r="K18" s="236">
        <f t="shared" ca="1" si="28"/>
        <v>0</v>
      </c>
      <c r="L18" s="236">
        <f t="shared" ca="1" si="29"/>
        <v>0</v>
      </c>
      <c r="M18" s="236">
        <f t="shared" ca="1" si="30"/>
        <v>0</v>
      </c>
      <c r="N18" s="236">
        <f t="shared" ca="1" si="31"/>
        <v>0</v>
      </c>
      <c r="O18" s="236">
        <f t="shared" ca="1" si="32"/>
        <v>0</v>
      </c>
      <c r="P18" s="236">
        <f t="shared" ca="1" si="33"/>
        <v>0</v>
      </c>
      <c r="Q18" s="236">
        <f t="shared" ca="1" si="34"/>
        <v>0</v>
      </c>
      <c r="R18" s="236">
        <f t="shared" ca="1" si="35"/>
        <v>0</v>
      </c>
      <c r="S18" s="236">
        <f t="shared" ca="1" si="36"/>
        <v>0</v>
      </c>
      <c r="T18" s="236">
        <f t="shared" ca="1" si="37"/>
        <v>0</v>
      </c>
      <c r="U18" s="236">
        <f t="shared" ca="1" si="38"/>
        <v>0</v>
      </c>
      <c r="V18" s="236">
        <f t="shared" ca="1" si="39"/>
        <v>0</v>
      </c>
      <c r="W18" s="236">
        <f t="shared" ca="1" si="40"/>
        <v>0</v>
      </c>
      <c r="X18" s="236">
        <f t="shared" ca="1" si="41"/>
        <v>0</v>
      </c>
      <c r="Z18" s="48"/>
      <c r="AA18" s="48" t="s">
        <v>187</v>
      </c>
      <c r="AB18" s="48" t="s">
        <v>50</v>
      </c>
      <c r="AC18" s="48" t="s">
        <v>81</v>
      </c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W18" s="48"/>
      <c r="AX18" s="48" t="s">
        <v>411</v>
      </c>
      <c r="AY18" s="48" t="s">
        <v>50</v>
      </c>
      <c r="AZ18" s="48" t="s">
        <v>60</v>
      </c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199"/>
      <c r="BT18" s="48"/>
      <c r="BU18" s="48" t="s">
        <v>689</v>
      </c>
      <c r="BV18" s="48" t="s">
        <v>50</v>
      </c>
      <c r="BW18" s="48" t="s">
        <v>684</v>
      </c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</row>
    <row r="19" spans="3:93" ht="15.75" thickBot="1" x14ac:dyDescent="0.3">
      <c r="C19" s="4"/>
      <c r="D19" s="236" t="str">
        <f t="shared" ca="1" si="21"/>
        <v>Höyrysulun tiiviste</v>
      </c>
      <c r="E19" s="236" t="str">
        <f t="shared" ca="1" si="22"/>
        <v>-</v>
      </c>
      <c r="F19" s="236" t="str">
        <f t="shared" ca="1" si="23"/>
        <v>W3 / W3xs</v>
      </c>
      <c r="G19" s="236" t="str">
        <f t="shared" ca="1" si="24"/>
        <v>W4 / W4xs</v>
      </c>
      <c r="H19" s="236" t="str">
        <f t="shared" ca="1" si="25"/>
        <v>W5</v>
      </c>
      <c r="I19" s="236" t="str">
        <f t="shared" ca="1" si="26"/>
        <v>R3</v>
      </c>
      <c r="J19" s="236" t="str">
        <f t="shared" ca="1" si="27"/>
        <v>R5</v>
      </c>
      <c r="K19" s="236">
        <f t="shared" ca="1" si="28"/>
        <v>0</v>
      </c>
      <c r="L19" s="236">
        <f t="shared" ca="1" si="29"/>
        <v>0</v>
      </c>
      <c r="M19" s="236">
        <f t="shared" ca="1" si="30"/>
        <v>0</v>
      </c>
      <c r="N19" s="236">
        <f t="shared" ca="1" si="31"/>
        <v>0</v>
      </c>
      <c r="O19" s="236">
        <f t="shared" ca="1" si="32"/>
        <v>0</v>
      </c>
      <c r="P19" s="236">
        <f t="shared" ca="1" si="33"/>
        <v>0</v>
      </c>
      <c r="Q19" s="236">
        <f t="shared" ca="1" si="34"/>
        <v>0</v>
      </c>
      <c r="R19" s="236">
        <f t="shared" ca="1" si="35"/>
        <v>0</v>
      </c>
      <c r="S19" s="236">
        <f t="shared" ca="1" si="36"/>
        <v>0</v>
      </c>
      <c r="T19" s="236">
        <f t="shared" ca="1" si="37"/>
        <v>0</v>
      </c>
      <c r="U19" s="236">
        <f t="shared" ca="1" si="38"/>
        <v>0</v>
      </c>
      <c r="V19" s="236">
        <f t="shared" ca="1" si="39"/>
        <v>0</v>
      </c>
      <c r="W19" s="236">
        <f t="shared" ca="1" si="40"/>
        <v>0</v>
      </c>
      <c r="X19" s="236">
        <f t="shared" ca="1" si="41"/>
        <v>0</v>
      </c>
      <c r="Z19" s="48"/>
      <c r="AA19" s="48" t="s">
        <v>188</v>
      </c>
      <c r="AB19" s="48" t="s">
        <v>50</v>
      </c>
      <c r="AC19" s="341" t="s">
        <v>983</v>
      </c>
      <c r="AD19" s="341" t="s">
        <v>984</v>
      </c>
      <c r="AE19" s="341" t="s">
        <v>96</v>
      </c>
      <c r="AF19" s="341" t="s">
        <v>99</v>
      </c>
      <c r="AG19" s="341" t="s">
        <v>100</v>
      </c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W19" s="48"/>
      <c r="AX19" s="48" t="s">
        <v>459</v>
      </c>
      <c r="AY19" s="48" t="s">
        <v>50</v>
      </c>
      <c r="AZ19" s="341" t="s">
        <v>983</v>
      </c>
      <c r="BA19" s="341" t="s">
        <v>984</v>
      </c>
      <c r="BB19" s="341" t="s">
        <v>96</v>
      </c>
      <c r="BC19" s="341" t="s">
        <v>99</v>
      </c>
      <c r="BD19" s="341" t="s">
        <v>100</v>
      </c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199"/>
      <c r="BT19" s="48"/>
      <c r="BU19" s="48" t="s">
        <v>690</v>
      </c>
      <c r="BV19" s="48" t="s">
        <v>50</v>
      </c>
      <c r="BW19" s="341" t="s">
        <v>983</v>
      </c>
      <c r="BX19" s="341" t="s">
        <v>984</v>
      </c>
      <c r="BY19" s="341" t="s">
        <v>96</v>
      </c>
      <c r="BZ19" s="341" t="s">
        <v>99</v>
      </c>
      <c r="CA19" s="341" t="s">
        <v>100</v>
      </c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</row>
    <row r="20" spans="3:93" ht="15.75" thickBot="1" x14ac:dyDescent="0.3">
      <c r="C20" s="4"/>
      <c r="D20" s="236">
        <f t="shared" ca="1" si="21"/>
        <v>0</v>
      </c>
      <c r="E20" s="236" t="str">
        <f t="shared" ca="1" si="22"/>
        <v>-</v>
      </c>
      <c r="F20" s="236">
        <f t="shared" ca="1" si="23"/>
        <v>0</v>
      </c>
      <c r="G20" s="236">
        <f t="shared" ca="1" si="24"/>
        <v>0</v>
      </c>
      <c r="H20" s="236">
        <f t="shared" ca="1" si="25"/>
        <v>0</v>
      </c>
      <c r="I20" s="236">
        <f t="shared" ca="1" si="26"/>
        <v>0</v>
      </c>
      <c r="J20" s="236">
        <f t="shared" ca="1" si="27"/>
        <v>0</v>
      </c>
      <c r="K20" s="236">
        <f t="shared" ca="1" si="28"/>
        <v>0</v>
      </c>
      <c r="L20" s="236">
        <f t="shared" ca="1" si="29"/>
        <v>0</v>
      </c>
      <c r="M20" s="236">
        <f t="shared" ca="1" si="30"/>
        <v>0</v>
      </c>
      <c r="N20" s="236">
        <f t="shared" ca="1" si="31"/>
        <v>0</v>
      </c>
      <c r="O20" s="236">
        <f t="shared" ca="1" si="32"/>
        <v>0</v>
      </c>
      <c r="P20" s="236">
        <f t="shared" ca="1" si="33"/>
        <v>0</v>
      </c>
      <c r="Q20" s="236">
        <f t="shared" ca="1" si="34"/>
        <v>0</v>
      </c>
      <c r="R20" s="236">
        <f t="shared" ca="1" si="35"/>
        <v>0</v>
      </c>
      <c r="S20" s="236">
        <f t="shared" ca="1" si="36"/>
        <v>0</v>
      </c>
      <c r="T20" s="236">
        <f t="shared" ca="1" si="37"/>
        <v>0</v>
      </c>
      <c r="U20" s="236">
        <f t="shared" ca="1" si="38"/>
        <v>0</v>
      </c>
      <c r="V20" s="236">
        <f t="shared" ca="1" si="39"/>
        <v>0</v>
      </c>
      <c r="W20" s="236">
        <f t="shared" ca="1" si="40"/>
        <v>0</v>
      </c>
      <c r="X20" s="236">
        <f t="shared" ca="1" si="41"/>
        <v>0</v>
      </c>
      <c r="Z20" s="48"/>
      <c r="AA20" s="48"/>
      <c r="AB20" s="48" t="s">
        <v>50</v>
      </c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W20" s="48"/>
      <c r="AX20" s="48"/>
      <c r="AY20" s="48" t="s">
        <v>50</v>
      </c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199"/>
      <c r="BT20" s="48"/>
      <c r="BU20" s="48"/>
      <c r="BV20" s="48" t="s">
        <v>50</v>
      </c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</row>
    <row r="21" spans="3:93" ht="15.75" thickBot="1" x14ac:dyDescent="0.3">
      <c r="C21" s="4"/>
      <c r="D21" s="236">
        <f t="shared" ca="1" si="21"/>
        <v>0</v>
      </c>
      <c r="E21" s="236" t="str">
        <f t="shared" ca="1" si="22"/>
        <v>-</v>
      </c>
      <c r="F21" s="236">
        <f t="shared" ca="1" si="23"/>
        <v>0</v>
      </c>
      <c r="G21" s="236">
        <f t="shared" ca="1" si="24"/>
        <v>0</v>
      </c>
      <c r="H21" s="236">
        <f t="shared" ca="1" si="25"/>
        <v>0</v>
      </c>
      <c r="I21" s="236">
        <f t="shared" ca="1" si="26"/>
        <v>0</v>
      </c>
      <c r="J21" s="236">
        <f t="shared" ca="1" si="27"/>
        <v>0</v>
      </c>
      <c r="K21" s="236">
        <f t="shared" ca="1" si="28"/>
        <v>0</v>
      </c>
      <c r="L21" s="236">
        <f t="shared" ca="1" si="29"/>
        <v>0</v>
      </c>
      <c r="M21" s="236">
        <f t="shared" ca="1" si="30"/>
        <v>0</v>
      </c>
      <c r="N21" s="236">
        <f t="shared" ca="1" si="31"/>
        <v>0</v>
      </c>
      <c r="O21" s="236">
        <f t="shared" ca="1" si="32"/>
        <v>0</v>
      </c>
      <c r="P21" s="236">
        <f t="shared" ca="1" si="33"/>
        <v>0</v>
      </c>
      <c r="Q21" s="236">
        <f t="shared" ca="1" si="34"/>
        <v>0</v>
      </c>
      <c r="R21" s="236">
        <f t="shared" ca="1" si="35"/>
        <v>0</v>
      </c>
      <c r="S21" s="236">
        <f t="shared" ca="1" si="36"/>
        <v>0</v>
      </c>
      <c r="T21" s="236">
        <f t="shared" ca="1" si="37"/>
        <v>0</v>
      </c>
      <c r="U21" s="236">
        <f t="shared" ca="1" si="38"/>
        <v>0</v>
      </c>
      <c r="V21" s="236">
        <f t="shared" ca="1" si="39"/>
        <v>0</v>
      </c>
      <c r="W21" s="236">
        <f t="shared" ca="1" si="40"/>
        <v>0</v>
      </c>
      <c r="X21" s="236">
        <f t="shared" ca="1" si="41"/>
        <v>0</v>
      </c>
      <c r="Z21" s="48"/>
      <c r="AA21" s="48"/>
      <c r="AB21" s="48" t="s">
        <v>50</v>
      </c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W21" s="48"/>
      <c r="AX21" s="48"/>
      <c r="AY21" s="48" t="s">
        <v>50</v>
      </c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199"/>
      <c r="BT21" s="48"/>
      <c r="BU21" s="48"/>
      <c r="BV21" s="48" t="s">
        <v>50</v>
      </c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</row>
    <row r="22" spans="3:93" ht="15.75" thickBot="1" x14ac:dyDescent="0.3">
      <c r="C22" s="4"/>
      <c r="D22" s="236">
        <f t="shared" ca="1" si="21"/>
        <v>0</v>
      </c>
      <c r="E22" s="236" t="str">
        <f t="shared" ca="1" si="22"/>
        <v>-</v>
      </c>
      <c r="F22" s="236">
        <f t="shared" ca="1" si="23"/>
        <v>0</v>
      </c>
      <c r="G22" s="236">
        <f t="shared" ca="1" si="24"/>
        <v>0</v>
      </c>
      <c r="H22" s="236">
        <f t="shared" ca="1" si="25"/>
        <v>0</v>
      </c>
      <c r="I22" s="236">
        <f t="shared" ca="1" si="26"/>
        <v>0</v>
      </c>
      <c r="J22" s="236">
        <f t="shared" ca="1" si="27"/>
        <v>0</v>
      </c>
      <c r="K22" s="236">
        <f t="shared" ca="1" si="28"/>
        <v>0</v>
      </c>
      <c r="L22" s="236">
        <f t="shared" ca="1" si="29"/>
        <v>0</v>
      </c>
      <c r="M22" s="236">
        <f t="shared" ca="1" si="30"/>
        <v>0</v>
      </c>
      <c r="N22" s="236">
        <f t="shared" ca="1" si="31"/>
        <v>0</v>
      </c>
      <c r="O22" s="236">
        <f t="shared" ca="1" si="32"/>
        <v>0</v>
      </c>
      <c r="P22" s="236">
        <f t="shared" ca="1" si="33"/>
        <v>0</v>
      </c>
      <c r="Q22" s="236">
        <f t="shared" ca="1" si="34"/>
        <v>0</v>
      </c>
      <c r="R22" s="236">
        <f t="shared" ca="1" si="35"/>
        <v>0</v>
      </c>
      <c r="S22" s="236">
        <f t="shared" ca="1" si="36"/>
        <v>0</v>
      </c>
      <c r="T22" s="236">
        <f t="shared" ca="1" si="37"/>
        <v>0</v>
      </c>
      <c r="U22" s="236">
        <f t="shared" ca="1" si="38"/>
        <v>0</v>
      </c>
      <c r="V22" s="236">
        <f t="shared" ca="1" si="39"/>
        <v>0</v>
      </c>
      <c r="W22" s="236">
        <f t="shared" ca="1" si="40"/>
        <v>0</v>
      </c>
      <c r="X22" s="236">
        <f t="shared" ca="1" si="41"/>
        <v>0</v>
      </c>
      <c r="Z22" s="48"/>
      <c r="AA22" s="48"/>
      <c r="AB22" s="48" t="s">
        <v>50</v>
      </c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W22" s="48"/>
      <c r="AX22" s="48"/>
      <c r="AY22" s="48" t="s">
        <v>50</v>
      </c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199"/>
      <c r="BT22" s="48"/>
      <c r="BU22" s="48"/>
      <c r="BV22" s="48" t="s">
        <v>50</v>
      </c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</row>
    <row r="23" spans="3:93" ht="15.75" thickBot="1" x14ac:dyDescent="0.3">
      <c r="C23" s="4"/>
      <c r="D23" s="236">
        <f t="shared" ca="1" si="21"/>
        <v>0</v>
      </c>
      <c r="E23" s="236" t="str">
        <f t="shared" ca="1" si="22"/>
        <v>-</v>
      </c>
      <c r="F23" s="236">
        <f t="shared" ca="1" si="23"/>
        <v>0</v>
      </c>
      <c r="G23" s="236">
        <f t="shared" ca="1" si="24"/>
        <v>0</v>
      </c>
      <c r="H23" s="236">
        <f t="shared" ca="1" si="25"/>
        <v>0</v>
      </c>
      <c r="I23" s="236">
        <f t="shared" ca="1" si="26"/>
        <v>0</v>
      </c>
      <c r="J23" s="236">
        <f t="shared" ca="1" si="27"/>
        <v>0</v>
      </c>
      <c r="K23" s="236">
        <f t="shared" ca="1" si="28"/>
        <v>0</v>
      </c>
      <c r="L23" s="236">
        <f t="shared" ca="1" si="29"/>
        <v>0</v>
      </c>
      <c r="M23" s="236">
        <f t="shared" ca="1" si="30"/>
        <v>0</v>
      </c>
      <c r="N23" s="236">
        <f t="shared" ca="1" si="31"/>
        <v>0</v>
      </c>
      <c r="O23" s="236">
        <f t="shared" ca="1" si="32"/>
        <v>0</v>
      </c>
      <c r="P23" s="236">
        <f t="shared" ca="1" si="33"/>
        <v>0</v>
      </c>
      <c r="Q23" s="236">
        <f t="shared" ca="1" si="34"/>
        <v>0</v>
      </c>
      <c r="R23" s="236">
        <f t="shared" ca="1" si="35"/>
        <v>0</v>
      </c>
      <c r="S23" s="236">
        <f t="shared" ca="1" si="36"/>
        <v>0</v>
      </c>
      <c r="T23" s="236">
        <f t="shared" ca="1" si="37"/>
        <v>0</v>
      </c>
      <c r="U23" s="236">
        <f t="shared" ca="1" si="38"/>
        <v>0</v>
      </c>
      <c r="V23" s="236">
        <f t="shared" ca="1" si="39"/>
        <v>0</v>
      </c>
      <c r="W23" s="236">
        <f t="shared" ca="1" si="40"/>
        <v>0</v>
      </c>
      <c r="X23" s="236">
        <f t="shared" ca="1" si="41"/>
        <v>0</v>
      </c>
      <c r="Z23" s="48"/>
      <c r="AA23" s="48"/>
      <c r="AB23" s="48" t="s">
        <v>50</v>
      </c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W23" s="48"/>
      <c r="AX23" s="48"/>
      <c r="AY23" s="48" t="s">
        <v>50</v>
      </c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199"/>
      <c r="BT23" s="48"/>
      <c r="BU23" s="48"/>
      <c r="BV23" s="48" t="s">
        <v>50</v>
      </c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</row>
    <row r="24" spans="3:93" ht="15.75" thickBot="1" x14ac:dyDescent="0.3">
      <c r="C24" s="4"/>
      <c r="D24" s="236">
        <f t="shared" ca="1" si="21"/>
        <v>0</v>
      </c>
      <c r="E24" s="236" t="str">
        <f t="shared" ca="1" si="22"/>
        <v>-</v>
      </c>
      <c r="F24" s="236">
        <f t="shared" ca="1" si="23"/>
        <v>0</v>
      </c>
      <c r="G24" s="236">
        <f t="shared" ca="1" si="24"/>
        <v>0</v>
      </c>
      <c r="H24" s="236">
        <f t="shared" ca="1" si="25"/>
        <v>0</v>
      </c>
      <c r="I24" s="236">
        <f t="shared" ca="1" si="26"/>
        <v>0</v>
      </c>
      <c r="J24" s="236">
        <f t="shared" ca="1" si="27"/>
        <v>0</v>
      </c>
      <c r="K24" s="236">
        <f t="shared" ca="1" si="28"/>
        <v>0</v>
      </c>
      <c r="L24" s="236">
        <f t="shared" ca="1" si="29"/>
        <v>0</v>
      </c>
      <c r="M24" s="236">
        <f t="shared" ca="1" si="30"/>
        <v>0</v>
      </c>
      <c r="N24" s="236">
        <f t="shared" ca="1" si="31"/>
        <v>0</v>
      </c>
      <c r="O24" s="236">
        <f t="shared" ca="1" si="32"/>
        <v>0</v>
      </c>
      <c r="P24" s="236">
        <f t="shared" ca="1" si="33"/>
        <v>0</v>
      </c>
      <c r="Q24" s="236">
        <f t="shared" ca="1" si="34"/>
        <v>0</v>
      </c>
      <c r="R24" s="236">
        <f t="shared" ca="1" si="35"/>
        <v>0</v>
      </c>
      <c r="S24" s="236">
        <f t="shared" ca="1" si="36"/>
        <v>0</v>
      </c>
      <c r="T24" s="236">
        <f t="shared" ca="1" si="37"/>
        <v>0</v>
      </c>
      <c r="U24" s="236">
        <f t="shared" ca="1" si="38"/>
        <v>0</v>
      </c>
      <c r="V24" s="236">
        <f t="shared" ca="1" si="39"/>
        <v>0</v>
      </c>
      <c r="W24" s="236">
        <f t="shared" ca="1" si="40"/>
        <v>0</v>
      </c>
      <c r="X24" s="236">
        <f t="shared" ca="1" si="41"/>
        <v>0</v>
      </c>
      <c r="Z24" s="48"/>
      <c r="AA24" s="48"/>
      <c r="AB24" s="48" t="s">
        <v>50</v>
      </c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W24" s="48"/>
      <c r="AX24" s="48"/>
      <c r="AY24" s="48" t="s">
        <v>50</v>
      </c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199"/>
      <c r="BT24" s="48"/>
      <c r="BU24" s="48"/>
      <c r="BV24" s="48" t="s">
        <v>50</v>
      </c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</row>
    <row r="25" spans="3:93" ht="15.75" thickBot="1" x14ac:dyDescent="0.3">
      <c r="C25" s="4"/>
      <c r="D25" s="236">
        <f t="shared" ca="1" si="21"/>
        <v>0</v>
      </c>
      <c r="E25" s="236" t="str">
        <f t="shared" ca="1" si="22"/>
        <v>-</v>
      </c>
      <c r="F25" s="236">
        <f t="shared" ca="1" si="23"/>
        <v>0</v>
      </c>
      <c r="G25" s="236">
        <f t="shared" ca="1" si="24"/>
        <v>0</v>
      </c>
      <c r="H25" s="236">
        <f t="shared" ca="1" si="25"/>
        <v>0</v>
      </c>
      <c r="I25" s="236">
        <f t="shared" ca="1" si="26"/>
        <v>0</v>
      </c>
      <c r="J25" s="236">
        <f t="shared" ca="1" si="27"/>
        <v>0</v>
      </c>
      <c r="K25" s="236">
        <f t="shared" ca="1" si="28"/>
        <v>0</v>
      </c>
      <c r="L25" s="236">
        <f t="shared" ca="1" si="29"/>
        <v>0</v>
      </c>
      <c r="M25" s="236">
        <f t="shared" ca="1" si="30"/>
        <v>0</v>
      </c>
      <c r="N25" s="236">
        <f t="shared" ca="1" si="31"/>
        <v>0</v>
      </c>
      <c r="O25" s="236">
        <f t="shared" ca="1" si="32"/>
        <v>0</v>
      </c>
      <c r="P25" s="236">
        <f t="shared" ca="1" si="33"/>
        <v>0</v>
      </c>
      <c r="Q25" s="236">
        <f t="shared" ca="1" si="34"/>
        <v>0</v>
      </c>
      <c r="R25" s="236">
        <f t="shared" ca="1" si="35"/>
        <v>0</v>
      </c>
      <c r="S25" s="236">
        <f t="shared" ca="1" si="36"/>
        <v>0</v>
      </c>
      <c r="T25" s="236">
        <f t="shared" ca="1" si="37"/>
        <v>0</v>
      </c>
      <c r="U25" s="236">
        <f t="shared" ca="1" si="38"/>
        <v>0</v>
      </c>
      <c r="V25" s="236">
        <f t="shared" ca="1" si="39"/>
        <v>0</v>
      </c>
      <c r="W25" s="236">
        <f t="shared" ca="1" si="40"/>
        <v>0</v>
      </c>
      <c r="X25" s="236">
        <f t="shared" ca="1" si="41"/>
        <v>0</v>
      </c>
      <c r="Z25" s="48"/>
      <c r="AA25" s="48"/>
      <c r="AB25" s="48" t="s">
        <v>50</v>
      </c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W25" s="48"/>
      <c r="AX25" s="48"/>
      <c r="AY25" s="48" t="s">
        <v>50</v>
      </c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199"/>
      <c r="BT25" s="48"/>
      <c r="BU25" s="48"/>
      <c r="BV25" s="48" t="s">
        <v>50</v>
      </c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</row>
    <row r="26" spans="3:93" ht="15.75" thickBot="1" x14ac:dyDescent="0.3">
      <c r="C26" s="4"/>
      <c r="D26" s="236">
        <f t="shared" ca="1" si="21"/>
        <v>0</v>
      </c>
      <c r="E26" s="236" t="str">
        <f t="shared" ca="1" si="22"/>
        <v>-</v>
      </c>
      <c r="F26" s="236">
        <f t="shared" ca="1" si="23"/>
        <v>0</v>
      </c>
      <c r="G26" s="236">
        <f t="shared" ca="1" si="24"/>
        <v>0</v>
      </c>
      <c r="H26" s="236">
        <f t="shared" ca="1" si="25"/>
        <v>0</v>
      </c>
      <c r="I26" s="236">
        <f t="shared" ca="1" si="26"/>
        <v>0</v>
      </c>
      <c r="J26" s="236">
        <f t="shared" ca="1" si="27"/>
        <v>0</v>
      </c>
      <c r="K26" s="236">
        <f t="shared" ca="1" si="28"/>
        <v>0</v>
      </c>
      <c r="L26" s="236">
        <f t="shared" ca="1" si="29"/>
        <v>0</v>
      </c>
      <c r="M26" s="236">
        <f t="shared" ca="1" si="30"/>
        <v>0</v>
      </c>
      <c r="N26" s="236">
        <f t="shared" ca="1" si="31"/>
        <v>0</v>
      </c>
      <c r="O26" s="236">
        <f t="shared" ca="1" si="32"/>
        <v>0</v>
      </c>
      <c r="P26" s="236">
        <f t="shared" ca="1" si="33"/>
        <v>0</v>
      </c>
      <c r="Q26" s="236">
        <f t="shared" ca="1" si="34"/>
        <v>0</v>
      </c>
      <c r="R26" s="236">
        <f t="shared" ca="1" si="35"/>
        <v>0</v>
      </c>
      <c r="S26" s="236">
        <f t="shared" ca="1" si="36"/>
        <v>0</v>
      </c>
      <c r="T26" s="236">
        <f t="shared" ca="1" si="37"/>
        <v>0</v>
      </c>
      <c r="U26" s="236">
        <f t="shared" ca="1" si="38"/>
        <v>0</v>
      </c>
      <c r="V26" s="236">
        <f t="shared" ca="1" si="39"/>
        <v>0</v>
      </c>
      <c r="W26" s="236">
        <f t="shared" ca="1" si="40"/>
        <v>0</v>
      </c>
      <c r="X26" s="236">
        <f t="shared" ca="1" si="41"/>
        <v>0</v>
      </c>
      <c r="Z26" s="48"/>
      <c r="AA26" s="48"/>
      <c r="AB26" s="48" t="s">
        <v>50</v>
      </c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W26" s="48"/>
      <c r="AX26" s="48"/>
      <c r="AY26" s="48" t="s">
        <v>50</v>
      </c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199"/>
      <c r="BT26" s="48"/>
      <c r="BU26" s="48"/>
      <c r="BV26" s="48" t="s">
        <v>50</v>
      </c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</row>
    <row r="27" spans="3:93" ht="15.75" thickBot="1" x14ac:dyDescent="0.3">
      <c r="C27" s="4"/>
      <c r="D27" s="236">
        <f t="shared" ca="1" si="21"/>
        <v>0</v>
      </c>
      <c r="E27" s="236" t="str">
        <f t="shared" ca="1" si="22"/>
        <v>-</v>
      </c>
      <c r="F27" s="236">
        <f t="shared" ca="1" si="23"/>
        <v>0</v>
      </c>
      <c r="G27" s="236">
        <f t="shared" ca="1" si="24"/>
        <v>0</v>
      </c>
      <c r="H27" s="236">
        <f t="shared" ca="1" si="25"/>
        <v>0</v>
      </c>
      <c r="I27" s="236">
        <f t="shared" ca="1" si="26"/>
        <v>0</v>
      </c>
      <c r="J27" s="236">
        <f t="shared" ca="1" si="27"/>
        <v>0</v>
      </c>
      <c r="K27" s="236">
        <f t="shared" ca="1" si="28"/>
        <v>0</v>
      </c>
      <c r="L27" s="236">
        <f t="shared" ca="1" si="29"/>
        <v>0</v>
      </c>
      <c r="M27" s="236">
        <f t="shared" ca="1" si="30"/>
        <v>0</v>
      </c>
      <c r="N27" s="236">
        <f t="shared" ca="1" si="31"/>
        <v>0</v>
      </c>
      <c r="O27" s="236">
        <f t="shared" ca="1" si="32"/>
        <v>0</v>
      </c>
      <c r="P27" s="236">
        <f t="shared" ca="1" si="33"/>
        <v>0</v>
      </c>
      <c r="Q27" s="236">
        <f t="shared" ca="1" si="34"/>
        <v>0</v>
      </c>
      <c r="R27" s="236">
        <f t="shared" ca="1" si="35"/>
        <v>0</v>
      </c>
      <c r="S27" s="236">
        <f t="shared" ca="1" si="36"/>
        <v>0</v>
      </c>
      <c r="T27" s="236">
        <f t="shared" ca="1" si="37"/>
        <v>0</v>
      </c>
      <c r="U27" s="236">
        <f t="shared" ca="1" si="38"/>
        <v>0</v>
      </c>
      <c r="V27" s="236">
        <f t="shared" ca="1" si="39"/>
        <v>0</v>
      </c>
      <c r="W27" s="236">
        <f t="shared" ca="1" si="40"/>
        <v>0</v>
      </c>
      <c r="X27" s="236">
        <f t="shared" ca="1" si="41"/>
        <v>0</v>
      </c>
      <c r="Z27" s="48"/>
      <c r="AA27" s="48"/>
      <c r="AB27" s="48" t="s">
        <v>50</v>
      </c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W27" s="48"/>
      <c r="AX27" s="48"/>
      <c r="AY27" s="48" t="s">
        <v>50</v>
      </c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199"/>
      <c r="BT27" s="48"/>
      <c r="BU27" s="48"/>
      <c r="BV27" s="48" t="s">
        <v>50</v>
      </c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</row>
    <row r="28" spans="3:93" ht="15.75" thickBot="1" x14ac:dyDescent="0.3">
      <c r="C28" s="4"/>
      <c r="D28" s="236">
        <f t="shared" ca="1" si="21"/>
        <v>0</v>
      </c>
      <c r="E28" s="236" t="str">
        <f t="shared" ca="1" si="22"/>
        <v>-</v>
      </c>
      <c r="F28" s="236">
        <f t="shared" ca="1" si="23"/>
        <v>0</v>
      </c>
      <c r="G28" s="236">
        <f t="shared" ca="1" si="24"/>
        <v>0</v>
      </c>
      <c r="H28" s="236">
        <f t="shared" ca="1" si="25"/>
        <v>0</v>
      </c>
      <c r="I28" s="236">
        <f t="shared" ca="1" si="26"/>
        <v>0</v>
      </c>
      <c r="J28" s="236">
        <f t="shared" ca="1" si="27"/>
        <v>0</v>
      </c>
      <c r="K28" s="236">
        <f t="shared" ca="1" si="28"/>
        <v>0</v>
      </c>
      <c r="L28" s="236">
        <f t="shared" ca="1" si="29"/>
        <v>0</v>
      </c>
      <c r="M28" s="236">
        <f t="shared" ca="1" si="30"/>
        <v>0</v>
      </c>
      <c r="N28" s="236">
        <f t="shared" ca="1" si="31"/>
        <v>0</v>
      </c>
      <c r="O28" s="236">
        <f t="shared" ca="1" si="32"/>
        <v>0</v>
      </c>
      <c r="P28" s="236">
        <f t="shared" ca="1" si="33"/>
        <v>0</v>
      </c>
      <c r="Q28" s="236">
        <f t="shared" ca="1" si="34"/>
        <v>0</v>
      </c>
      <c r="R28" s="236">
        <f t="shared" ca="1" si="35"/>
        <v>0</v>
      </c>
      <c r="S28" s="236">
        <f t="shared" ca="1" si="36"/>
        <v>0</v>
      </c>
      <c r="T28" s="236">
        <f t="shared" ca="1" si="37"/>
        <v>0</v>
      </c>
      <c r="U28" s="236">
        <f t="shared" ca="1" si="38"/>
        <v>0</v>
      </c>
      <c r="V28" s="236">
        <f t="shared" ca="1" si="39"/>
        <v>0</v>
      </c>
      <c r="W28" s="236">
        <f t="shared" ca="1" si="40"/>
        <v>0</v>
      </c>
      <c r="X28" s="236">
        <f t="shared" ca="1" si="41"/>
        <v>0</v>
      </c>
      <c r="Z28" s="48"/>
      <c r="AA28" s="48"/>
      <c r="AB28" s="48" t="s">
        <v>50</v>
      </c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W28" s="48"/>
      <c r="AX28" s="48"/>
      <c r="AY28" s="48" t="s">
        <v>50</v>
      </c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199"/>
      <c r="BT28" s="48"/>
      <c r="BU28" s="48"/>
      <c r="BV28" s="48" t="s">
        <v>50</v>
      </c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</row>
    <row r="29" spans="3:93" ht="15.75" thickBot="1" x14ac:dyDescent="0.3">
      <c r="C29" s="4"/>
      <c r="D29" s="236" t="str">
        <f t="shared" ca="1" si="21"/>
        <v/>
      </c>
      <c r="E29" s="236" t="str">
        <f t="shared" ca="1" si="22"/>
        <v>-</v>
      </c>
      <c r="F29" s="236">
        <f t="shared" ca="1" si="23"/>
        <v>0</v>
      </c>
      <c r="G29" s="236">
        <f t="shared" ca="1" si="24"/>
        <v>0</v>
      </c>
      <c r="H29" s="236">
        <f t="shared" ca="1" si="25"/>
        <v>0</v>
      </c>
      <c r="I29" s="236">
        <f t="shared" ca="1" si="26"/>
        <v>0</v>
      </c>
      <c r="J29" s="236">
        <f t="shared" ca="1" si="27"/>
        <v>0</v>
      </c>
      <c r="K29" s="236">
        <f t="shared" ca="1" si="28"/>
        <v>0</v>
      </c>
      <c r="L29" s="236">
        <f t="shared" ca="1" si="29"/>
        <v>0</v>
      </c>
      <c r="M29" s="236">
        <f t="shared" ca="1" si="30"/>
        <v>0</v>
      </c>
      <c r="N29" s="236">
        <f t="shared" ca="1" si="31"/>
        <v>0</v>
      </c>
      <c r="O29" s="236">
        <f t="shared" ca="1" si="32"/>
        <v>0</v>
      </c>
      <c r="P29" s="236">
        <f t="shared" ca="1" si="33"/>
        <v>0</v>
      </c>
      <c r="Q29" s="236">
        <f t="shared" ca="1" si="34"/>
        <v>0</v>
      </c>
      <c r="R29" s="236">
        <f t="shared" ca="1" si="35"/>
        <v>0</v>
      </c>
      <c r="S29" s="236">
        <f t="shared" ca="1" si="36"/>
        <v>0</v>
      </c>
      <c r="T29" s="236">
        <f t="shared" ca="1" si="37"/>
        <v>0</v>
      </c>
      <c r="U29" s="236">
        <f t="shared" ca="1" si="38"/>
        <v>0</v>
      </c>
      <c r="V29" s="236">
        <f t="shared" ca="1" si="39"/>
        <v>0</v>
      </c>
      <c r="W29" s="236">
        <f t="shared" ca="1" si="40"/>
        <v>0</v>
      </c>
      <c r="X29" s="236">
        <f t="shared" ca="1" si="41"/>
        <v>0</v>
      </c>
      <c r="Z29" s="51"/>
      <c r="AA29" s="37" t="str">
        <f>""</f>
        <v/>
      </c>
      <c r="AB29" s="37" t="s">
        <v>50</v>
      </c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52"/>
      <c r="AW29" s="51"/>
      <c r="AX29" s="37" t="str">
        <f>""</f>
        <v/>
      </c>
      <c r="AY29" s="37" t="s">
        <v>50</v>
      </c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52"/>
      <c r="BS29" s="199"/>
      <c r="BT29" s="51"/>
      <c r="BU29" s="37" t="str">
        <f>""</f>
        <v/>
      </c>
      <c r="BV29" s="37" t="s">
        <v>50</v>
      </c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52"/>
    </row>
    <row r="30" spans="3:93" ht="15.75" thickBot="1" x14ac:dyDescent="0.3">
      <c r="C30" s="4">
        <f t="shared" ca="1" si="42"/>
        <v>0</v>
      </c>
      <c r="D30" s="236" t="str">
        <f t="shared" ca="1" si="21"/>
        <v>Kanava varusteet</v>
      </c>
      <c r="E30" s="236" t="str">
        <f t="shared" ca="1" si="22"/>
        <v/>
      </c>
      <c r="F30" s="236" t="str">
        <f t="shared" ca="1" si="23"/>
        <v/>
      </c>
      <c r="G30" s="236" t="str">
        <f t="shared" ca="1" si="24"/>
        <v>Liityntä</v>
      </c>
      <c r="H30" s="236" t="str">
        <f t="shared" ca="1" si="25"/>
        <v/>
      </c>
      <c r="I30" s="236" t="str">
        <f t="shared" ca="1" si="26"/>
        <v/>
      </c>
      <c r="J30" s="236" t="str">
        <f t="shared" ca="1" si="27"/>
        <v>Toimintakaavio Layer</v>
      </c>
      <c r="K30" s="236">
        <f t="shared" ca="1" si="28"/>
        <v>0</v>
      </c>
      <c r="L30" s="236">
        <f t="shared" ca="1" si="29"/>
        <v>0</v>
      </c>
      <c r="M30" s="236">
        <f t="shared" ca="1" si="30"/>
        <v>0</v>
      </c>
      <c r="N30" s="236">
        <f t="shared" ca="1" si="31"/>
        <v>0</v>
      </c>
      <c r="O30" s="236">
        <f t="shared" ca="1" si="32"/>
        <v>0</v>
      </c>
      <c r="P30" s="236">
        <f t="shared" ca="1" si="33"/>
        <v>0</v>
      </c>
      <c r="Q30" s="236">
        <f t="shared" ca="1" si="34"/>
        <v>0</v>
      </c>
      <c r="R30" s="236">
        <f t="shared" ca="1" si="35"/>
        <v>0</v>
      </c>
      <c r="S30" s="236">
        <f t="shared" ca="1" si="36"/>
        <v>0</v>
      </c>
      <c r="T30" s="236">
        <f t="shared" ca="1" si="37"/>
        <v>0</v>
      </c>
      <c r="U30" s="236">
        <f t="shared" ca="1" si="38"/>
        <v>0</v>
      </c>
      <c r="V30" s="236">
        <f t="shared" ca="1" si="39"/>
        <v>0</v>
      </c>
      <c r="W30" s="236">
        <f t="shared" ca="1" si="40"/>
        <v>0</v>
      </c>
      <c r="X30" s="236">
        <f t="shared" ca="1" si="41"/>
        <v>0</v>
      </c>
      <c r="Z30" s="53"/>
      <c r="AA30" s="41" t="s">
        <v>108</v>
      </c>
      <c r="AB30" s="41" t="str">
        <f>""</f>
        <v/>
      </c>
      <c r="AC30" s="41" t="str">
        <f>""</f>
        <v/>
      </c>
      <c r="AD30" s="41" t="s">
        <v>101</v>
      </c>
      <c r="AE30" s="41" t="str">
        <f>""</f>
        <v/>
      </c>
      <c r="AF30" s="41" t="str">
        <f>""</f>
        <v/>
      </c>
      <c r="AG30" s="41" t="s">
        <v>95</v>
      </c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54"/>
      <c r="AW30" s="53"/>
      <c r="AX30" s="41" t="s">
        <v>444</v>
      </c>
      <c r="AY30" s="41" t="s">
        <v>36</v>
      </c>
      <c r="AZ30" s="41" t="str">
        <f>""</f>
        <v/>
      </c>
      <c r="BA30" s="41" t="str">
        <f>""</f>
        <v/>
      </c>
      <c r="BB30" s="41" t="str">
        <f>""</f>
        <v/>
      </c>
      <c r="BC30" s="41" t="str">
        <f>""</f>
        <v/>
      </c>
      <c r="BD30" s="41" t="str">
        <f>""</f>
        <v/>
      </c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54"/>
      <c r="BS30" s="199"/>
      <c r="BT30" s="53"/>
      <c r="BU30" s="41" t="s">
        <v>691</v>
      </c>
      <c r="BV30" s="41" t="s">
        <v>678</v>
      </c>
      <c r="BW30" s="41" t="str">
        <f>""</f>
        <v/>
      </c>
      <c r="BX30" s="41" t="str">
        <f>""</f>
        <v/>
      </c>
      <c r="BY30" s="41" t="str">
        <f>""</f>
        <v/>
      </c>
      <c r="BZ30" s="41" t="str">
        <f>""</f>
        <v/>
      </c>
      <c r="CA30" s="41" t="str">
        <f>""</f>
        <v/>
      </c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54"/>
    </row>
    <row r="31" spans="3:93" ht="15.75" thickBot="1" x14ac:dyDescent="0.3">
      <c r="C31" s="4">
        <f t="shared" ref="C31" ca="1" si="43">OFFSET(Z31,0,$A$1,1,1)</f>
        <v>0</v>
      </c>
      <c r="D31" s="236" t="str">
        <f t="shared" ca="1" si="21"/>
        <v>Kanavalämmittimet / Viilennyspatterit</v>
      </c>
      <c r="E31" s="236" t="str">
        <f t="shared" ca="1" si="22"/>
        <v/>
      </c>
      <c r="F31" s="236" t="str">
        <f t="shared" ca="1" si="23"/>
        <v/>
      </c>
      <c r="G31" s="236" t="str">
        <f t="shared" ca="1" si="24"/>
        <v/>
      </c>
      <c r="H31" s="236" t="str">
        <f t="shared" ca="1" si="25"/>
        <v/>
      </c>
      <c r="I31" s="236" t="str">
        <f t="shared" ca="1" si="26"/>
        <v/>
      </c>
      <c r="J31" s="236" t="str">
        <f t="shared" ca="1" si="27"/>
        <v/>
      </c>
      <c r="K31" s="236" t="str">
        <f t="shared" ca="1" si="28"/>
        <v/>
      </c>
      <c r="L31" s="236" t="str">
        <f t="shared" ca="1" si="29"/>
        <v/>
      </c>
      <c r="M31" s="236" t="str">
        <f t="shared" ca="1" si="30"/>
        <v/>
      </c>
      <c r="N31" s="236" t="str">
        <f t="shared" ca="1" si="31"/>
        <v/>
      </c>
      <c r="O31" s="236">
        <f t="shared" ca="1" si="32"/>
        <v>0</v>
      </c>
      <c r="P31" s="236">
        <f t="shared" ca="1" si="33"/>
        <v>0</v>
      </c>
      <c r="Q31" s="236">
        <f t="shared" ca="1" si="34"/>
        <v>0</v>
      </c>
      <c r="R31" s="236">
        <f t="shared" ca="1" si="35"/>
        <v>0</v>
      </c>
      <c r="S31" s="236">
        <f t="shared" ca="1" si="36"/>
        <v>0</v>
      </c>
      <c r="T31" s="236">
        <f t="shared" ca="1" si="37"/>
        <v>0</v>
      </c>
      <c r="U31" s="236">
        <f t="shared" ca="1" si="38"/>
        <v>0</v>
      </c>
      <c r="V31" s="236">
        <f t="shared" ca="1" si="39"/>
        <v>0</v>
      </c>
      <c r="W31" s="236">
        <f t="shared" ca="1" si="40"/>
        <v>0</v>
      </c>
      <c r="X31" s="236">
        <f t="shared" ca="1" si="41"/>
        <v>0</v>
      </c>
      <c r="Z31" s="51"/>
      <c r="AA31" s="37" t="s">
        <v>269</v>
      </c>
      <c r="AB31" s="37" t="str">
        <f>""</f>
        <v/>
      </c>
      <c r="AC31" s="37" t="str">
        <f>""</f>
        <v/>
      </c>
      <c r="AD31" s="37" t="str">
        <f>""</f>
        <v/>
      </c>
      <c r="AE31" s="37" t="str">
        <f>""</f>
        <v/>
      </c>
      <c r="AF31" s="37" t="str">
        <f>""</f>
        <v/>
      </c>
      <c r="AG31" s="37" t="str">
        <f>""</f>
        <v/>
      </c>
      <c r="AH31" s="37" t="str">
        <f>""</f>
        <v/>
      </c>
      <c r="AI31" s="37" t="str">
        <f>""</f>
        <v/>
      </c>
      <c r="AJ31" s="37" t="str">
        <f>""</f>
        <v/>
      </c>
      <c r="AK31" s="37" t="str">
        <f>""</f>
        <v/>
      </c>
      <c r="AL31" s="37"/>
      <c r="AM31" s="37"/>
      <c r="AN31" s="37"/>
      <c r="AO31" s="37"/>
      <c r="AP31" s="37"/>
      <c r="AQ31" s="37"/>
      <c r="AR31" s="37"/>
      <c r="AS31" s="37"/>
      <c r="AT31" s="37"/>
      <c r="AU31" s="52"/>
      <c r="AW31" s="51"/>
      <c r="AX31" s="37" t="s">
        <v>446</v>
      </c>
      <c r="AY31" s="37" t="str">
        <f>""</f>
        <v/>
      </c>
      <c r="AZ31" s="37" t="str">
        <f>""</f>
        <v/>
      </c>
      <c r="BA31" s="37" t="str">
        <f>""</f>
        <v/>
      </c>
      <c r="BB31" s="37" t="str">
        <f>""</f>
        <v/>
      </c>
      <c r="BC31" s="37" t="str">
        <f>""</f>
        <v/>
      </c>
      <c r="BD31" s="37" t="str">
        <f>""</f>
        <v/>
      </c>
      <c r="BE31" s="37" t="str">
        <f>""</f>
        <v/>
      </c>
      <c r="BF31" s="37" t="str">
        <f>""</f>
        <v/>
      </c>
      <c r="BG31" s="37" t="str">
        <f>""</f>
        <v/>
      </c>
      <c r="BH31" s="37" t="str">
        <f>""</f>
        <v/>
      </c>
      <c r="BI31" s="37"/>
      <c r="BJ31" s="37"/>
      <c r="BK31" s="37"/>
      <c r="BL31" s="37"/>
      <c r="BM31" s="37"/>
      <c r="BN31" s="37"/>
      <c r="BO31" s="37"/>
      <c r="BP31" s="37"/>
      <c r="BQ31" s="37"/>
      <c r="BR31" s="52"/>
      <c r="BS31" s="199"/>
      <c r="BT31" s="51"/>
      <c r="BU31" s="37" t="s">
        <v>692</v>
      </c>
      <c r="BV31" s="37" t="str">
        <f>""</f>
        <v/>
      </c>
      <c r="BW31" s="37" t="str">
        <f>""</f>
        <v/>
      </c>
      <c r="BX31" s="37" t="str">
        <f>""</f>
        <v/>
      </c>
      <c r="BY31" s="37" t="str">
        <f>""</f>
        <v/>
      </c>
      <c r="BZ31" s="37" t="str">
        <f>""</f>
        <v/>
      </c>
      <c r="CA31" s="37" t="str">
        <f>""</f>
        <v/>
      </c>
      <c r="CB31" s="37" t="str">
        <f>""</f>
        <v/>
      </c>
      <c r="CC31" s="37" t="str">
        <f>""</f>
        <v/>
      </c>
      <c r="CD31" s="37" t="str">
        <f>""</f>
        <v/>
      </c>
      <c r="CE31" s="37" t="str">
        <f>""</f>
        <v/>
      </c>
      <c r="CF31" s="37"/>
      <c r="CG31" s="37"/>
      <c r="CH31" s="37"/>
      <c r="CI31" s="37"/>
      <c r="CJ31" s="37"/>
      <c r="CK31" s="37"/>
      <c r="CL31" s="37"/>
      <c r="CM31" s="37"/>
      <c r="CN31" s="37"/>
      <c r="CO31" s="52"/>
    </row>
    <row r="32" spans="3:93" ht="15.75" thickBot="1" x14ac:dyDescent="0.3">
      <c r="C32" s="4" t="str">
        <f t="shared" ca="1" si="42"/>
        <v>SET_INC</v>
      </c>
      <c r="D32" s="236" t="str">
        <f t="shared" ca="1" si="21"/>
        <v>Tuloilman viilennyspatteri vesi/liuos (SDCW)</v>
      </c>
      <c r="E32" s="236" t="str">
        <f t="shared" ca="1" si="22"/>
        <v>-</v>
      </c>
      <c r="F32" s="236" t="str">
        <f t="shared" ca="1" si="23"/>
        <v>160mm</v>
      </c>
      <c r="G32" s="236" t="str">
        <f t="shared" ca="1" si="24"/>
        <v>200mm</v>
      </c>
      <c r="H32" s="236" t="str">
        <f t="shared" ca="1" si="25"/>
        <v>250mm</v>
      </c>
      <c r="I32" s="236" t="str">
        <f t="shared" ca="1" si="26"/>
        <v>315mm</v>
      </c>
      <c r="J32" s="236" t="str">
        <f t="shared" ca="1" si="27"/>
        <v>160mm + DO pumpun ohjaukseen</v>
      </c>
      <c r="K32" s="236" t="str">
        <f t="shared" ca="1" si="28"/>
        <v>200mm + DO pumpun ohjaukseen</v>
      </c>
      <c r="L32" s="236" t="str">
        <f t="shared" ca="1" si="29"/>
        <v>250mm + DO pumpun ohjaukseen</v>
      </c>
      <c r="M32" s="236" t="str">
        <f t="shared" ca="1" si="30"/>
        <v>315mm + DO pumpun ohjaukseen</v>
      </c>
      <c r="N32" s="236">
        <f t="shared" ca="1" si="31"/>
        <v>0</v>
      </c>
      <c r="O32" s="236">
        <f t="shared" ca="1" si="32"/>
        <v>0</v>
      </c>
      <c r="P32" s="236">
        <f t="shared" ca="1" si="33"/>
        <v>0</v>
      </c>
      <c r="Q32" s="236">
        <f t="shared" ca="1" si="34"/>
        <v>0</v>
      </c>
      <c r="R32" s="236">
        <f t="shared" ca="1" si="35"/>
        <v>0</v>
      </c>
      <c r="S32" s="236">
        <f t="shared" ca="1" si="36"/>
        <v>0</v>
      </c>
      <c r="T32" s="236">
        <f t="shared" ca="1" si="37"/>
        <v>0</v>
      </c>
      <c r="U32" s="236">
        <f t="shared" ca="1" si="38"/>
        <v>0</v>
      </c>
      <c r="V32" s="236">
        <f t="shared" ca="1" si="39"/>
        <v>0</v>
      </c>
      <c r="W32" s="236">
        <f t="shared" ca="1" si="40"/>
        <v>0</v>
      </c>
      <c r="X32" s="236">
        <f t="shared" ca="1" si="41"/>
        <v>0</v>
      </c>
      <c r="Z32" s="48" t="s">
        <v>106</v>
      </c>
      <c r="AA32" s="48" t="s">
        <v>76</v>
      </c>
      <c r="AB32" s="48" t="s">
        <v>50</v>
      </c>
      <c r="AC32" s="48" t="s">
        <v>45</v>
      </c>
      <c r="AD32" s="48" t="s">
        <v>46</v>
      </c>
      <c r="AE32" s="48" t="s">
        <v>51</v>
      </c>
      <c r="AF32" s="48" t="s">
        <v>53</v>
      </c>
      <c r="AG32" s="48" t="s">
        <v>255</v>
      </c>
      <c r="AH32" s="48" t="s">
        <v>257</v>
      </c>
      <c r="AI32" s="48" t="s">
        <v>256</v>
      </c>
      <c r="AJ32" s="48" t="s">
        <v>258</v>
      </c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W32" s="48" t="s">
        <v>106</v>
      </c>
      <c r="AX32" s="48" t="s">
        <v>460</v>
      </c>
      <c r="AY32" s="48" t="s">
        <v>50</v>
      </c>
      <c r="AZ32" s="48" t="s">
        <v>45</v>
      </c>
      <c r="BA32" s="48" t="s">
        <v>46</v>
      </c>
      <c r="BB32" s="48" t="s">
        <v>51</v>
      </c>
      <c r="BC32" s="48" t="s">
        <v>53</v>
      </c>
      <c r="BD32" s="48" t="s">
        <v>473</v>
      </c>
      <c r="BE32" s="48" t="s">
        <v>571</v>
      </c>
      <c r="BF32" s="48" t="s">
        <v>572</v>
      </c>
      <c r="BG32" s="48" t="s">
        <v>573</v>
      </c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199"/>
      <c r="BT32" s="48" t="s">
        <v>106</v>
      </c>
      <c r="BU32" s="48" t="s">
        <v>693</v>
      </c>
      <c r="BV32" s="48" t="s">
        <v>50</v>
      </c>
      <c r="BW32" s="48" t="s">
        <v>45</v>
      </c>
      <c r="BX32" s="48" t="s">
        <v>46</v>
      </c>
      <c r="BY32" s="48" t="s">
        <v>51</v>
      </c>
      <c r="BZ32" s="48" t="s">
        <v>53</v>
      </c>
      <c r="CA32" s="48" t="s">
        <v>694</v>
      </c>
      <c r="CB32" s="48" t="s">
        <v>695</v>
      </c>
      <c r="CC32" s="48" t="s">
        <v>696</v>
      </c>
      <c r="CD32" s="48" t="s">
        <v>697</v>
      </c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</row>
    <row r="33" spans="3:93" ht="15.75" thickBot="1" x14ac:dyDescent="0.3">
      <c r="C33" s="4" t="str">
        <f t="shared" ca="1" si="42"/>
        <v>SET_INC</v>
      </c>
      <c r="D33" s="236" t="str">
        <f t="shared" ca="1" si="21"/>
        <v>Tuloilman lämmityspatteri vesi (SDHW)</v>
      </c>
      <c r="E33" s="236" t="str">
        <f t="shared" ca="1" si="22"/>
        <v>-</v>
      </c>
      <c r="F33" s="236" t="str">
        <f t="shared" ca="1" si="23"/>
        <v>125mm</v>
      </c>
      <c r="G33" s="236" t="str">
        <f t="shared" ca="1" si="24"/>
        <v>160mm</v>
      </c>
      <c r="H33" s="236" t="str">
        <f t="shared" ca="1" si="25"/>
        <v>200mm</v>
      </c>
      <c r="I33" s="236" t="str">
        <f t="shared" ca="1" si="26"/>
        <v>250mm</v>
      </c>
      <c r="J33" s="236" t="str">
        <f t="shared" ca="1" si="27"/>
        <v>315mm</v>
      </c>
      <c r="K33" s="236" t="str">
        <f t="shared" ca="1" si="28"/>
        <v>125mm + DO pumpun ohjaukseen</v>
      </c>
      <c r="L33" s="236" t="str">
        <f t="shared" ca="1" si="29"/>
        <v>160mm + DO pumpun ohjaukseen</v>
      </c>
      <c r="M33" s="236" t="str">
        <f t="shared" ca="1" si="30"/>
        <v>200mm + DO pumpun ohjaukseen</v>
      </c>
      <c r="N33" s="236" t="str">
        <f t="shared" ca="1" si="31"/>
        <v>250mm + DO pumpun ohjaukseen</v>
      </c>
      <c r="O33" s="236" t="str">
        <f t="shared" ca="1" si="32"/>
        <v>315mm+ DO pumpun ohjaukseen</v>
      </c>
      <c r="P33" s="236">
        <f t="shared" ca="1" si="33"/>
        <v>0</v>
      </c>
      <c r="Q33" s="236">
        <f t="shared" ca="1" si="34"/>
        <v>0</v>
      </c>
      <c r="R33" s="236">
        <f t="shared" ca="1" si="35"/>
        <v>0</v>
      </c>
      <c r="S33" s="236">
        <f t="shared" ca="1" si="36"/>
        <v>0</v>
      </c>
      <c r="T33" s="236">
        <f t="shared" ca="1" si="37"/>
        <v>0</v>
      </c>
      <c r="U33" s="236">
        <f t="shared" ca="1" si="38"/>
        <v>0</v>
      </c>
      <c r="V33" s="236">
        <f t="shared" ca="1" si="39"/>
        <v>0</v>
      </c>
      <c r="W33" s="236">
        <f t="shared" ca="1" si="40"/>
        <v>0</v>
      </c>
      <c r="X33" s="236">
        <f t="shared" ca="1" si="41"/>
        <v>0</v>
      </c>
      <c r="Z33" s="48" t="s">
        <v>106</v>
      </c>
      <c r="AA33" s="48" t="s">
        <v>52</v>
      </c>
      <c r="AB33" s="48" t="s">
        <v>50</v>
      </c>
      <c r="AC33" s="48" t="s">
        <v>44</v>
      </c>
      <c r="AD33" s="48" t="s">
        <v>45</v>
      </c>
      <c r="AE33" s="48" t="s">
        <v>46</v>
      </c>
      <c r="AF33" s="48" t="s">
        <v>51</v>
      </c>
      <c r="AG33" s="48" t="s">
        <v>53</v>
      </c>
      <c r="AH33" s="48" t="s">
        <v>260</v>
      </c>
      <c r="AI33" s="48" t="s">
        <v>255</v>
      </c>
      <c r="AJ33" s="48" t="s">
        <v>257</v>
      </c>
      <c r="AK33" s="48" t="s">
        <v>256</v>
      </c>
      <c r="AL33" s="48" t="s">
        <v>261</v>
      </c>
      <c r="AM33" s="48"/>
      <c r="AN33" s="48"/>
      <c r="AO33" s="48"/>
      <c r="AP33" s="48"/>
      <c r="AQ33" s="48"/>
      <c r="AR33" s="48"/>
      <c r="AS33" s="48"/>
      <c r="AT33" s="48"/>
      <c r="AU33" s="48"/>
      <c r="AV33" s="43"/>
      <c r="AW33" s="48" t="s">
        <v>106</v>
      </c>
      <c r="AX33" s="48" t="s">
        <v>461</v>
      </c>
      <c r="AY33" s="48" t="s">
        <v>50</v>
      </c>
      <c r="AZ33" s="48" t="s">
        <v>44</v>
      </c>
      <c r="BA33" s="48" t="s">
        <v>45</v>
      </c>
      <c r="BB33" s="48" t="s">
        <v>46</v>
      </c>
      <c r="BC33" s="48" t="s">
        <v>51</v>
      </c>
      <c r="BD33" s="48" t="s">
        <v>53</v>
      </c>
      <c r="BE33" s="48" t="s">
        <v>574</v>
      </c>
      <c r="BF33" s="48" t="s">
        <v>473</v>
      </c>
      <c r="BG33" s="48" t="s">
        <v>571</v>
      </c>
      <c r="BH33" s="48" t="s">
        <v>572</v>
      </c>
      <c r="BI33" s="48" t="s">
        <v>573</v>
      </c>
      <c r="BJ33" s="48"/>
      <c r="BK33" s="48"/>
      <c r="BL33" s="48"/>
      <c r="BM33" s="48"/>
      <c r="BN33" s="48"/>
      <c r="BO33" s="48"/>
      <c r="BP33" s="48"/>
      <c r="BQ33" s="48"/>
      <c r="BR33" s="48"/>
      <c r="BS33" s="199"/>
      <c r="BT33" s="48" t="s">
        <v>106</v>
      </c>
      <c r="BU33" s="48" t="s">
        <v>698</v>
      </c>
      <c r="BV33" s="48" t="s">
        <v>50</v>
      </c>
      <c r="BW33" s="48" t="s">
        <v>44</v>
      </c>
      <c r="BX33" s="48" t="s">
        <v>45</v>
      </c>
      <c r="BY33" s="48" t="s">
        <v>46</v>
      </c>
      <c r="BZ33" s="48" t="s">
        <v>51</v>
      </c>
      <c r="CA33" s="48" t="s">
        <v>53</v>
      </c>
      <c r="CB33" s="48" t="s">
        <v>699</v>
      </c>
      <c r="CC33" s="48" t="s">
        <v>694</v>
      </c>
      <c r="CD33" s="48" t="s">
        <v>695</v>
      </c>
      <c r="CE33" s="48" t="s">
        <v>696</v>
      </c>
      <c r="CF33" s="48" t="s">
        <v>697</v>
      </c>
      <c r="CG33" s="48"/>
      <c r="CH33" s="48"/>
      <c r="CI33" s="48"/>
      <c r="CJ33" s="48"/>
      <c r="CK33" s="48"/>
      <c r="CL33" s="48"/>
      <c r="CM33" s="48"/>
      <c r="CN33" s="48"/>
      <c r="CO33" s="48"/>
    </row>
    <row r="34" spans="3:93" ht="15.75" thickBot="1" x14ac:dyDescent="0.3">
      <c r="C34" s="4" t="str">
        <f t="shared" ref="C34:C41" ca="1" si="44">OFFSET(Z34,0,$A$1,1,1)</f>
        <v>SET_INC</v>
      </c>
      <c r="D34" s="236" t="str">
        <f t="shared" ca="1" si="21"/>
        <v>Tuloilman sähköinen lämmityspatteri (SDHE)</v>
      </c>
      <c r="E34" s="236" t="str">
        <f t="shared" ca="1" si="22"/>
        <v>-</v>
      </c>
      <c r="F34" s="236" t="str">
        <f t="shared" ca="1" si="23"/>
        <v>125mm/1200W</v>
      </c>
      <c r="G34" s="236" t="str">
        <f t="shared" ca="1" si="24"/>
        <v>160mm/1200W</v>
      </c>
      <c r="H34" s="236" t="str">
        <f t="shared" ca="1" si="25"/>
        <v>200mm/1200W</v>
      </c>
      <c r="I34" s="236" t="str">
        <f t="shared" ca="1" si="26"/>
        <v>250mm/1200W</v>
      </c>
      <c r="J34" s="236" t="str">
        <f t="shared" ca="1" si="27"/>
        <v>250mm/2000W</v>
      </c>
      <c r="K34" s="236" t="str">
        <f t="shared" ca="1" si="28"/>
        <v>315mm/1200W</v>
      </c>
      <c r="L34" s="236" t="str">
        <f t="shared" ca="1" si="29"/>
        <v>315mm/2000W</v>
      </c>
      <c r="M34" s="236">
        <f t="shared" ca="1" si="30"/>
        <v>0</v>
      </c>
      <c r="N34" s="236">
        <f t="shared" ca="1" si="31"/>
        <v>0</v>
      </c>
      <c r="O34" s="236">
        <f t="shared" ca="1" si="32"/>
        <v>0</v>
      </c>
      <c r="P34" s="236">
        <f t="shared" ca="1" si="33"/>
        <v>0</v>
      </c>
      <c r="Q34" s="236">
        <f t="shared" ca="1" si="34"/>
        <v>0</v>
      </c>
      <c r="R34" s="236">
        <f t="shared" ca="1" si="35"/>
        <v>0</v>
      </c>
      <c r="S34" s="236">
        <f t="shared" ca="1" si="36"/>
        <v>0</v>
      </c>
      <c r="T34" s="236">
        <f t="shared" ca="1" si="37"/>
        <v>0</v>
      </c>
      <c r="U34" s="236">
        <f t="shared" ca="1" si="38"/>
        <v>0</v>
      </c>
      <c r="V34" s="236">
        <f t="shared" ca="1" si="39"/>
        <v>0</v>
      </c>
      <c r="W34" s="236">
        <f t="shared" ca="1" si="40"/>
        <v>0</v>
      </c>
      <c r="X34" s="236">
        <f t="shared" ca="1" si="41"/>
        <v>0</v>
      </c>
      <c r="Z34" s="48" t="s">
        <v>106</v>
      </c>
      <c r="AA34" s="48" t="s">
        <v>262</v>
      </c>
      <c r="AB34" s="48" t="s">
        <v>50</v>
      </c>
      <c r="AC34" s="48" t="s">
        <v>80</v>
      </c>
      <c r="AD34" s="48" t="s">
        <v>79</v>
      </c>
      <c r="AE34" s="48" t="s">
        <v>78</v>
      </c>
      <c r="AF34" s="48" t="s">
        <v>63</v>
      </c>
      <c r="AG34" s="48" t="s">
        <v>64</v>
      </c>
      <c r="AH34" s="48" t="s">
        <v>156</v>
      </c>
      <c r="AI34" s="48" t="s">
        <v>65</v>
      </c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W34" s="48" t="s">
        <v>106</v>
      </c>
      <c r="AX34" s="48" t="s">
        <v>463</v>
      </c>
      <c r="AY34" s="48" t="s">
        <v>50</v>
      </c>
      <c r="AZ34" s="48" t="s">
        <v>80</v>
      </c>
      <c r="BA34" s="48" t="s">
        <v>79</v>
      </c>
      <c r="BB34" s="48" t="s">
        <v>78</v>
      </c>
      <c r="BC34" s="48" t="s">
        <v>63</v>
      </c>
      <c r="BD34" s="48" t="s">
        <v>64</v>
      </c>
      <c r="BE34" s="48" t="s">
        <v>156</v>
      </c>
      <c r="BF34" s="48" t="s">
        <v>65</v>
      </c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199"/>
      <c r="BT34" s="48" t="s">
        <v>106</v>
      </c>
      <c r="BU34" s="48" t="s">
        <v>700</v>
      </c>
      <c r="BV34" s="48" t="s">
        <v>50</v>
      </c>
      <c r="BW34" s="48" t="s">
        <v>80</v>
      </c>
      <c r="BX34" s="48" t="s">
        <v>79</v>
      </c>
      <c r="BY34" s="48" t="s">
        <v>78</v>
      </c>
      <c r="BZ34" s="48" t="s">
        <v>63</v>
      </c>
      <c r="CA34" s="48" t="s">
        <v>64</v>
      </c>
      <c r="CB34" s="48" t="s">
        <v>156</v>
      </c>
      <c r="CC34" s="48" t="s">
        <v>65</v>
      </c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</row>
    <row r="35" spans="3:93" ht="15.75" thickBot="1" x14ac:dyDescent="0.3">
      <c r="C35" s="4" t="str">
        <f t="shared" ca="1" si="44"/>
        <v>SET_INC</v>
      </c>
      <c r="D35" s="236" t="str">
        <f t="shared" ca="1" si="21"/>
        <v>Ulkoilman sähköinen esilämmityspatteri (SDHE) + (FLK)</v>
      </c>
      <c r="E35" s="236" t="str">
        <f t="shared" ca="1" si="22"/>
        <v>-</v>
      </c>
      <c r="F35" s="236" t="str">
        <f t="shared" ca="1" si="23"/>
        <v>125mm/1200W</v>
      </c>
      <c r="G35" s="236" t="str">
        <f t="shared" ca="1" si="24"/>
        <v>160mm/1200W</v>
      </c>
      <c r="H35" s="236" t="str">
        <f t="shared" ca="1" si="25"/>
        <v>200mm/1200W</v>
      </c>
      <c r="I35" s="236" t="str">
        <f t="shared" ca="1" si="26"/>
        <v>250mm/1200W</v>
      </c>
      <c r="J35" s="236" t="str">
        <f t="shared" ca="1" si="27"/>
        <v>250mm/2000W</v>
      </c>
      <c r="K35" s="236" t="str">
        <f t="shared" ca="1" si="28"/>
        <v>315mm/1200W</v>
      </c>
      <c r="L35" s="236" t="str">
        <f t="shared" ca="1" si="29"/>
        <v>315mm/2000W</v>
      </c>
      <c r="M35" s="236">
        <f t="shared" ca="1" si="30"/>
        <v>0</v>
      </c>
      <c r="N35" s="236">
        <f t="shared" ca="1" si="31"/>
        <v>0</v>
      </c>
      <c r="O35" s="236">
        <f t="shared" ca="1" si="32"/>
        <v>0</v>
      </c>
      <c r="P35" s="236">
        <f t="shared" ca="1" si="33"/>
        <v>0</v>
      </c>
      <c r="Q35" s="236">
        <f t="shared" ca="1" si="34"/>
        <v>0</v>
      </c>
      <c r="R35" s="236">
        <f t="shared" ca="1" si="35"/>
        <v>0</v>
      </c>
      <c r="S35" s="236">
        <f t="shared" ca="1" si="36"/>
        <v>0</v>
      </c>
      <c r="T35" s="236">
        <f t="shared" ca="1" si="37"/>
        <v>0</v>
      </c>
      <c r="U35" s="236">
        <f t="shared" ca="1" si="38"/>
        <v>0</v>
      </c>
      <c r="V35" s="236">
        <f t="shared" ca="1" si="39"/>
        <v>0</v>
      </c>
      <c r="W35" s="236">
        <f t="shared" ca="1" si="40"/>
        <v>0</v>
      </c>
      <c r="X35" s="236">
        <f t="shared" ca="1" si="41"/>
        <v>0</v>
      </c>
      <c r="Z35" s="48" t="s">
        <v>106</v>
      </c>
      <c r="AA35" s="48" t="s">
        <v>263</v>
      </c>
      <c r="AB35" s="48" t="s">
        <v>50</v>
      </c>
      <c r="AC35" s="48" t="s">
        <v>80</v>
      </c>
      <c r="AD35" s="48" t="s">
        <v>79</v>
      </c>
      <c r="AE35" s="48" t="s">
        <v>78</v>
      </c>
      <c r="AF35" s="48" t="s">
        <v>63</v>
      </c>
      <c r="AG35" s="48" t="s">
        <v>64</v>
      </c>
      <c r="AH35" s="48" t="s">
        <v>156</v>
      </c>
      <c r="AI35" s="48" t="s">
        <v>65</v>
      </c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W35" s="48" t="s">
        <v>106</v>
      </c>
      <c r="AX35" s="48" t="s">
        <v>464</v>
      </c>
      <c r="AY35" s="48" t="s">
        <v>50</v>
      </c>
      <c r="AZ35" s="48" t="s">
        <v>80</v>
      </c>
      <c r="BA35" s="48" t="s">
        <v>79</v>
      </c>
      <c r="BB35" s="48" t="s">
        <v>78</v>
      </c>
      <c r="BC35" s="48" t="s">
        <v>63</v>
      </c>
      <c r="BD35" s="48" t="s">
        <v>64</v>
      </c>
      <c r="BE35" s="48" t="s">
        <v>156</v>
      </c>
      <c r="BF35" s="48" t="s">
        <v>65</v>
      </c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199"/>
      <c r="BT35" s="48" t="s">
        <v>106</v>
      </c>
      <c r="BU35" s="48" t="s">
        <v>701</v>
      </c>
      <c r="BV35" s="48" t="s">
        <v>50</v>
      </c>
      <c r="BW35" s="48" t="s">
        <v>80</v>
      </c>
      <c r="BX35" s="48" t="s">
        <v>79</v>
      </c>
      <c r="BY35" s="48" t="s">
        <v>78</v>
      </c>
      <c r="BZ35" s="48" t="s">
        <v>63</v>
      </c>
      <c r="CA35" s="48" t="s">
        <v>64</v>
      </c>
      <c r="CB35" s="48" t="s">
        <v>156</v>
      </c>
      <c r="CC35" s="48" t="s">
        <v>65</v>
      </c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</row>
    <row r="36" spans="3:93" ht="15.75" thickBot="1" x14ac:dyDescent="0.3">
      <c r="C36" s="4" t="str">
        <f t="shared" ca="1" si="44"/>
        <v>SET_DO_SET</v>
      </c>
      <c r="D36" s="236" t="str">
        <f t="shared" ca="1" si="21"/>
        <v>Ulkoilman lämmitys/jäähdytyspatteri maalämpöpumpun yhteyteen (SDHW)</v>
      </c>
      <c r="E36" s="236" t="str">
        <f t="shared" ca="1" si="22"/>
        <v>-</v>
      </c>
      <c r="F36" s="236" t="str">
        <f t="shared" ca="1" si="23"/>
        <v>250mm</v>
      </c>
      <c r="G36" s="236">
        <f t="shared" ca="1" si="24"/>
        <v>0</v>
      </c>
      <c r="H36" s="236">
        <f t="shared" ca="1" si="25"/>
        <v>0</v>
      </c>
      <c r="I36" s="236">
        <f t="shared" ca="1" si="26"/>
        <v>0</v>
      </c>
      <c r="J36" s="236">
        <f t="shared" ca="1" si="27"/>
        <v>0</v>
      </c>
      <c r="K36" s="236">
        <f t="shared" ca="1" si="28"/>
        <v>0</v>
      </c>
      <c r="L36" s="236">
        <f t="shared" ca="1" si="29"/>
        <v>0</v>
      </c>
      <c r="M36" s="236">
        <f t="shared" ca="1" si="30"/>
        <v>0</v>
      </c>
      <c r="N36" s="236">
        <f t="shared" ca="1" si="31"/>
        <v>0</v>
      </c>
      <c r="O36" s="236">
        <f t="shared" ca="1" si="32"/>
        <v>0</v>
      </c>
      <c r="P36" s="236">
        <f t="shared" ca="1" si="33"/>
        <v>0</v>
      </c>
      <c r="Q36" s="236">
        <f t="shared" ca="1" si="34"/>
        <v>0</v>
      </c>
      <c r="R36" s="236">
        <f t="shared" ca="1" si="35"/>
        <v>0</v>
      </c>
      <c r="S36" s="236">
        <f t="shared" ca="1" si="36"/>
        <v>0</v>
      </c>
      <c r="T36" s="236">
        <f t="shared" ca="1" si="37"/>
        <v>0</v>
      </c>
      <c r="U36" s="236">
        <f t="shared" ca="1" si="38"/>
        <v>0</v>
      </c>
      <c r="V36" s="236">
        <f t="shared" ca="1" si="39"/>
        <v>0</v>
      </c>
      <c r="W36" s="236">
        <f t="shared" ca="1" si="40"/>
        <v>0</v>
      </c>
      <c r="X36" s="236">
        <f t="shared" ca="1" si="41"/>
        <v>0</v>
      </c>
      <c r="Z36" s="48" t="s">
        <v>109</v>
      </c>
      <c r="AA36" s="48" t="s">
        <v>77</v>
      </c>
      <c r="AB36" s="48" t="s">
        <v>50</v>
      </c>
      <c r="AC36" s="48" t="s">
        <v>51</v>
      </c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W36" s="48" t="s">
        <v>109</v>
      </c>
      <c r="AX36" s="48" t="s">
        <v>564</v>
      </c>
      <c r="AY36" s="48" t="s">
        <v>50</v>
      </c>
      <c r="AZ36" s="48" t="s">
        <v>51</v>
      </c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199"/>
      <c r="BT36" s="48" t="s">
        <v>109</v>
      </c>
      <c r="BU36" s="48" t="s">
        <v>702</v>
      </c>
      <c r="BV36" s="48" t="s">
        <v>50</v>
      </c>
      <c r="BW36" s="48" t="s">
        <v>51</v>
      </c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</row>
    <row r="37" spans="3:93" ht="15.75" thickBot="1" x14ac:dyDescent="0.3">
      <c r="C37" s="4">
        <f t="shared" ref="C37:C39" ca="1" si="45">OFFSET(Z37,0,$A$1,1,1)</f>
        <v>0</v>
      </c>
      <c r="D37" s="236">
        <f t="shared" ca="1" si="21"/>
        <v>0</v>
      </c>
      <c r="E37" s="236" t="str">
        <f t="shared" ca="1" si="22"/>
        <v>-</v>
      </c>
      <c r="F37" s="236">
        <f t="shared" ca="1" si="23"/>
        <v>0</v>
      </c>
      <c r="G37" s="236">
        <f t="shared" ca="1" si="24"/>
        <v>0</v>
      </c>
      <c r="H37" s="236">
        <f t="shared" ca="1" si="25"/>
        <v>0</v>
      </c>
      <c r="I37" s="236">
        <f t="shared" ca="1" si="26"/>
        <v>0</v>
      </c>
      <c r="J37" s="236">
        <f t="shared" ca="1" si="27"/>
        <v>0</v>
      </c>
      <c r="K37" s="236">
        <f t="shared" ca="1" si="28"/>
        <v>0</v>
      </c>
      <c r="L37" s="236">
        <f t="shared" ca="1" si="29"/>
        <v>0</v>
      </c>
      <c r="M37" s="236">
        <f t="shared" ca="1" si="30"/>
        <v>0</v>
      </c>
      <c r="N37" s="236">
        <f t="shared" ca="1" si="31"/>
        <v>0</v>
      </c>
      <c r="O37" s="236">
        <f t="shared" ca="1" si="32"/>
        <v>0</v>
      </c>
      <c r="P37" s="236">
        <f t="shared" ca="1" si="33"/>
        <v>0</v>
      </c>
      <c r="Q37" s="236">
        <f t="shared" ca="1" si="34"/>
        <v>0</v>
      </c>
      <c r="R37" s="236">
        <f t="shared" ca="1" si="35"/>
        <v>0</v>
      </c>
      <c r="S37" s="236">
        <f t="shared" ca="1" si="36"/>
        <v>0</v>
      </c>
      <c r="T37" s="236">
        <f t="shared" ca="1" si="37"/>
        <v>0</v>
      </c>
      <c r="U37" s="236">
        <f t="shared" ca="1" si="38"/>
        <v>0</v>
      </c>
      <c r="V37" s="236">
        <f t="shared" ca="1" si="39"/>
        <v>0</v>
      </c>
      <c r="W37" s="236">
        <f t="shared" ca="1" si="40"/>
        <v>0</v>
      </c>
      <c r="X37" s="236">
        <f t="shared" ca="1" si="41"/>
        <v>0</v>
      </c>
      <c r="Z37" s="48"/>
      <c r="AA37" s="48"/>
      <c r="AB37" s="48" t="s">
        <v>50</v>
      </c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W37" s="48"/>
      <c r="AX37" s="48"/>
      <c r="AY37" s="48" t="s">
        <v>50</v>
      </c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199"/>
      <c r="BT37" s="48"/>
      <c r="BU37" s="48"/>
      <c r="BV37" s="48" t="s">
        <v>50</v>
      </c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</row>
    <row r="38" spans="3:93" ht="15.75" thickBot="1" x14ac:dyDescent="0.3">
      <c r="C38" s="4">
        <f t="shared" ca="1" si="45"/>
        <v>0</v>
      </c>
      <c r="D38" s="236">
        <f t="shared" ca="1" si="21"/>
        <v>0</v>
      </c>
      <c r="E38" s="236" t="str">
        <f t="shared" ca="1" si="22"/>
        <v>-</v>
      </c>
      <c r="F38" s="236">
        <f t="shared" ca="1" si="23"/>
        <v>0</v>
      </c>
      <c r="G38" s="236">
        <f t="shared" ca="1" si="24"/>
        <v>0</v>
      </c>
      <c r="H38" s="236">
        <f t="shared" ca="1" si="25"/>
        <v>0</v>
      </c>
      <c r="I38" s="236">
        <f t="shared" ca="1" si="26"/>
        <v>0</v>
      </c>
      <c r="J38" s="236">
        <f t="shared" ca="1" si="27"/>
        <v>0</v>
      </c>
      <c r="K38" s="236">
        <f t="shared" ca="1" si="28"/>
        <v>0</v>
      </c>
      <c r="L38" s="236">
        <f t="shared" ca="1" si="29"/>
        <v>0</v>
      </c>
      <c r="M38" s="236">
        <f t="shared" ca="1" si="30"/>
        <v>0</v>
      </c>
      <c r="N38" s="236">
        <f t="shared" ca="1" si="31"/>
        <v>0</v>
      </c>
      <c r="O38" s="236">
        <f t="shared" ca="1" si="32"/>
        <v>0</v>
      </c>
      <c r="P38" s="236">
        <f t="shared" ca="1" si="33"/>
        <v>0</v>
      </c>
      <c r="Q38" s="236">
        <f t="shared" ca="1" si="34"/>
        <v>0</v>
      </c>
      <c r="R38" s="236">
        <f t="shared" ca="1" si="35"/>
        <v>0</v>
      </c>
      <c r="S38" s="236">
        <f t="shared" ca="1" si="36"/>
        <v>0</v>
      </c>
      <c r="T38" s="236">
        <f t="shared" ca="1" si="37"/>
        <v>0</v>
      </c>
      <c r="U38" s="236">
        <f t="shared" ca="1" si="38"/>
        <v>0</v>
      </c>
      <c r="V38" s="236">
        <f t="shared" ca="1" si="39"/>
        <v>0</v>
      </c>
      <c r="W38" s="236">
        <f t="shared" ca="1" si="40"/>
        <v>0</v>
      </c>
      <c r="X38" s="236">
        <f t="shared" ca="1" si="41"/>
        <v>0</v>
      </c>
      <c r="Z38" s="48"/>
      <c r="AA38" s="48"/>
      <c r="AB38" s="48" t="s">
        <v>50</v>
      </c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W38" s="48"/>
      <c r="AX38" s="48"/>
      <c r="AY38" s="48" t="s">
        <v>50</v>
      </c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199"/>
      <c r="BT38" s="48"/>
      <c r="BU38" s="48"/>
      <c r="BV38" s="48" t="s">
        <v>50</v>
      </c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</row>
    <row r="39" spans="3:93" ht="15.75" thickBot="1" x14ac:dyDescent="0.3">
      <c r="C39" s="4">
        <f t="shared" ca="1" si="45"/>
        <v>0</v>
      </c>
      <c r="D39" s="236">
        <f t="shared" ca="1" si="21"/>
        <v>0</v>
      </c>
      <c r="E39" s="236" t="str">
        <f t="shared" ca="1" si="22"/>
        <v>-</v>
      </c>
      <c r="F39" s="236">
        <f t="shared" ca="1" si="23"/>
        <v>0</v>
      </c>
      <c r="G39" s="236">
        <f t="shared" ca="1" si="24"/>
        <v>0</v>
      </c>
      <c r="H39" s="236">
        <f t="shared" ca="1" si="25"/>
        <v>0</v>
      </c>
      <c r="I39" s="236">
        <f t="shared" ca="1" si="26"/>
        <v>0</v>
      </c>
      <c r="J39" s="236">
        <f t="shared" ca="1" si="27"/>
        <v>0</v>
      </c>
      <c r="K39" s="236">
        <f t="shared" ca="1" si="28"/>
        <v>0</v>
      </c>
      <c r="L39" s="236">
        <f t="shared" ca="1" si="29"/>
        <v>0</v>
      </c>
      <c r="M39" s="236">
        <f t="shared" ca="1" si="30"/>
        <v>0</v>
      </c>
      <c r="N39" s="236">
        <f t="shared" ca="1" si="31"/>
        <v>0</v>
      </c>
      <c r="O39" s="236">
        <f t="shared" ca="1" si="32"/>
        <v>0</v>
      </c>
      <c r="P39" s="236">
        <f t="shared" ca="1" si="33"/>
        <v>0</v>
      </c>
      <c r="Q39" s="236">
        <f t="shared" ca="1" si="34"/>
        <v>0</v>
      </c>
      <c r="R39" s="236">
        <f t="shared" ca="1" si="35"/>
        <v>0</v>
      </c>
      <c r="S39" s="236">
        <f t="shared" ca="1" si="36"/>
        <v>0</v>
      </c>
      <c r="T39" s="236">
        <f t="shared" ca="1" si="37"/>
        <v>0</v>
      </c>
      <c r="U39" s="236">
        <f t="shared" ca="1" si="38"/>
        <v>0</v>
      </c>
      <c r="V39" s="236">
        <f t="shared" ca="1" si="39"/>
        <v>0</v>
      </c>
      <c r="W39" s="236">
        <f t="shared" ca="1" si="40"/>
        <v>0</v>
      </c>
      <c r="X39" s="236">
        <f t="shared" ca="1" si="41"/>
        <v>0</v>
      </c>
      <c r="Z39" s="48"/>
      <c r="AA39" s="48"/>
      <c r="AB39" s="48" t="s">
        <v>50</v>
      </c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W39" s="48"/>
      <c r="AX39" s="48"/>
      <c r="AY39" s="48" t="s">
        <v>50</v>
      </c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199"/>
      <c r="BT39" s="48"/>
      <c r="BU39" s="48"/>
      <c r="BV39" s="48" t="s">
        <v>50</v>
      </c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</row>
    <row r="40" spans="3:93" ht="15.75" thickBot="1" x14ac:dyDescent="0.3">
      <c r="C40" s="4">
        <f t="shared" ca="1" si="44"/>
        <v>0</v>
      </c>
      <c r="D40" s="236">
        <f t="shared" ca="1" si="21"/>
        <v>0</v>
      </c>
      <c r="E40" s="236" t="str">
        <f t="shared" ca="1" si="22"/>
        <v>-</v>
      </c>
      <c r="F40" s="236">
        <f t="shared" ca="1" si="23"/>
        <v>0</v>
      </c>
      <c r="G40" s="236">
        <f t="shared" ca="1" si="24"/>
        <v>0</v>
      </c>
      <c r="H40" s="236">
        <f t="shared" ca="1" si="25"/>
        <v>0</v>
      </c>
      <c r="I40" s="236">
        <f t="shared" ca="1" si="26"/>
        <v>0</v>
      </c>
      <c r="J40" s="236">
        <f t="shared" ca="1" si="27"/>
        <v>0</v>
      </c>
      <c r="K40" s="236">
        <f t="shared" ca="1" si="28"/>
        <v>0</v>
      </c>
      <c r="L40" s="236">
        <f t="shared" ca="1" si="29"/>
        <v>0</v>
      </c>
      <c r="M40" s="236">
        <f t="shared" ca="1" si="30"/>
        <v>0</v>
      </c>
      <c r="N40" s="236">
        <f t="shared" ca="1" si="31"/>
        <v>0</v>
      </c>
      <c r="O40" s="236">
        <f t="shared" ca="1" si="32"/>
        <v>0</v>
      </c>
      <c r="P40" s="236">
        <f t="shared" ca="1" si="33"/>
        <v>0</v>
      </c>
      <c r="Q40" s="236">
        <f t="shared" ca="1" si="34"/>
        <v>0</v>
      </c>
      <c r="R40" s="236">
        <f t="shared" ca="1" si="35"/>
        <v>0</v>
      </c>
      <c r="S40" s="236">
        <f t="shared" ca="1" si="36"/>
        <v>0</v>
      </c>
      <c r="T40" s="236">
        <f t="shared" ca="1" si="37"/>
        <v>0</v>
      </c>
      <c r="U40" s="236">
        <f t="shared" ca="1" si="38"/>
        <v>0</v>
      </c>
      <c r="V40" s="236">
        <f t="shared" ca="1" si="39"/>
        <v>0</v>
      </c>
      <c r="W40" s="236">
        <f t="shared" ca="1" si="40"/>
        <v>0</v>
      </c>
      <c r="X40" s="236">
        <f t="shared" ca="1" si="41"/>
        <v>0</v>
      </c>
      <c r="Z40" s="48"/>
      <c r="AA40" s="48"/>
      <c r="AB40" s="48" t="s">
        <v>50</v>
      </c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W40" s="48"/>
      <c r="AX40" s="48"/>
      <c r="AY40" s="48" t="s">
        <v>50</v>
      </c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199"/>
      <c r="BT40" s="48"/>
      <c r="BU40" s="48"/>
      <c r="BV40" s="48" t="s">
        <v>50</v>
      </c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</row>
    <row r="41" spans="3:93" ht="15.75" thickBot="1" x14ac:dyDescent="0.3">
      <c r="C41" s="4">
        <f t="shared" ca="1" si="44"/>
        <v>0</v>
      </c>
      <c r="D41" s="236">
        <f t="shared" ca="1" si="21"/>
        <v>0</v>
      </c>
      <c r="E41" s="236" t="str">
        <f t="shared" ca="1" si="22"/>
        <v>-</v>
      </c>
      <c r="F41" s="236">
        <f t="shared" ca="1" si="23"/>
        <v>0</v>
      </c>
      <c r="G41" s="236">
        <f t="shared" ca="1" si="24"/>
        <v>0</v>
      </c>
      <c r="H41" s="236">
        <f t="shared" ca="1" si="25"/>
        <v>0</v>
      </c>
      <c r="I41" s="236">
        <f t="shared" ca="1" si="26"/>
        <v>0</v>
      </c>
      <c r="J41" s="236">
        <f t="shared" ca="1" si="27"/>
        <v>0</v>
      </c>
      <c r="K41" s="236">
        <f t="shared" ca="1" si="28"/>
        <v>0</v>
      </c>
      <c r="L41" s="236">
        <f t="shared" ca="1" si="29"/>
        <v>0</v>
      </c>
      <c r="M41" s="236">
        <f t="shared" ca="1" si="30"/>
        <v>0</v>
      </c>
      <c r="N41" s="236">
        <f t="shared" ca="1" si="31"/>
        <v>0</v>
      </c>
      <c r="O41" s="236">
        <f t="shared" ca="1" si="32"/>
        <v>0</v>
      </c>
      <c r="P41" s="236">
        <f t="shared" ca="1" si="33"/>
        <v>0</v>
      </c>
      <c r="Q41" s="236">
        <f t="shared" ca="1" si="34"/>
        <v>0</v>
      </c>
      <c r="R41" s="236">
        <f t="shared" ca="1" si="35"/>
        <v>0</v>
      </c>
      <c r="S41" s="236">
        <f t="shared" ca="1" si="36"/>
        <v>0</v>
      </c>
      <c r="T41" s="236">
        <f t="shared" ca="1" si="37"/>
        <v>0</v>
      </c>
      <c r="U41" s="236">
        <f t="shared" ca="1" si="38"/>
        <v>0</v>
      </c>
      <c r="V41" s="236">
        <f t="shared" ca="1" si="39"/>
        <v>0</v>
      </c>
      <c r="W41" s="236">
        <f t="shared" ca="1" si="40"/>
        <v>0</v>
      </c>
      <c r="X41" s="236">
        <f t="shared" ca="1" si="41"/>
        <v>0</v>
      </c>
      <c r="Z41" s="48"/>
      <c r="AA41" s="48"/>
      <c r="AB41" s="48" t="s">
        <v>50</v>
      </c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W41" s="48"/>
      <c r="AX41" s="48"/>
      <c r="AY41" s="48" t="s">
        <v>50</v>
      </c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199"/>
      <c r="BT41" s="48"/>
      <c r="BU41" s="48"/>
      <c r="BV41" s="48" t="s">
        <v>50</v>
      </c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</row>
    <row r="42" spans="3:93" ht="15.75" thickBot="1" x14ac:dyDescent="0.3">
      <c r="C42" s="4">
        <f ca="1">OFFSET(Z42,0,$A$1,1,1)</f>
        <v>0</v>
      </c>
      <c r="D42" s="236" t="str">
        <f t="shared" ca="1" si="21"/>
        <v>Kanava toimilaitteet</v>
      </c>
      <c r="E42" s="236" t="str">
        <f t="shared" ca="1" si="22"/>
        <v/>
      </c>
      <c r="F42" s="236" t="str">
        <f t="shared" ca="1" si="23"/>
        <v/>
      </c>
      <c r="G42" s="236" t="str">
        <f t="shared" ca="1" si="24"/>
        <v/>
      </c>
      <c r="H42" s="236" t="str">
        <f t="shared" ca="1" si="25"/>
        <v/>
      </c>
      <c r="I42" s="236" t="str">
        <f t="shared" ca="1" si="26"/>
        <v/>
      </c>
      <c r="J42" s="236" t="str">
        <f t="shared" ca="1" si="27"/>
        <v/>
      </c>
      <c r="K42" s="236" t="str">
        <f t="shared" ca="1" si="28"/>
        <v/>
      </c>
      <c r="L42" s="236" t="str">
        <f t="shared" ca="1" si="29"/>
        <v/>
      </c>
      <c r="M42" s="236" t="str">
        <f t="shared" ca="1" si="30"/>
        <v/>
      </c>
      <c r="N42" s="236" t="str">
        <f t="shared" ca="1" si="31"/>
        <v/>
      </c>
      <c r="O42" s="236">
        <f t="shared" ca="1" si="32"/>
        <v>0</v>
      </c>
      <c r="P42" s="236">
        <f t="shared" ca="1" si="33"/>
        <v>0</v>
      </c>
      <c r="Q42" s="236">
        <f t="shared" ca="1" si="34"/>
        <v>0</v>
      </c>
      <c r="R42" s="236">
        <f t="shared" ca="1" si="35"/>
        <v>0</v>
      </c>
      <c r="S42" s="236">
        <f t="shared" ca="1" si="36"/>
        <v>0</v>
      </c>
      <c r="T42" s="236">
        <f t="shared" ca="1" si="37"/>
        <v>0</v>
      </c>
      <c r="U42" s="236">
        <f t="shared" ca="1" si="38"/>
        <v>0</v>
      </c>
      <c r="V42" s="236">
        <f t="shared" ca="1" si="39"/>
        <v>0</v>
      </c>
      <c r="W42" s="236">
        <f t="shared" ca="1" si="40"/>
        <v>0</v>
      </c>
      <c r="X42" s="236">
        <f t="shared" ca="1" si="41"/>
        <v>0</v>
      </c>
      <c r="Z42" s="51"/>
      <c r="AA42" s="37" t="s">
        <v>270</v>
      </c>
      <c r="AB42" s="37" t="str">
        <f>""</f>
        <v/>
      </c>
      <c r="AC42" s="37" t="str">
        <f>""</f>
        <v/>
      </c>
      <c r="AD42" s="37" t="str">
        <f>""</f>
        <v/>
      </c>
      <c r="AE42" s="37" t="str">
        <f>""</f>
        <v/>
      </c>
      <c r="AF42" s="37" t="str">
        <f>""</f>
        <v/>
      </c>
      <c r="AG42" s="37" t="str">
        <f>""</f>
        <v/>
      </c>
      <c r="AH42" s="37" t="str">
        <f>""</f>
        <v/>
      </c>
      <c r="AI42" s="37" t="str">
        <f>""</f>
        <v/>
      </c>
      <c r="AJ42" s="37" t="str">
        <f>""</f>
        <v/>
      </c>
      <c r="AK42" s="37" t="str">
        <f>""</f>
        <v/>
      </c>
      <c r="AL42" s="37"/>
      <c r="AM42" s="37"/>
      <c r="AN42" s="37"/>
      <c r="AO42" s="37"/>
      <c r="AP42" s="37"/>
      <c r="AQ42" s="37"/>
      <c r="AR42" s="37"/>
      <c r="AS42" s="37"/>
      <c r="AT42" s="37"/>
      <c r="AU42" s="52"/>
      <c r="AW42" s="51"/>
      <c r="AX42" s="37" t="s">
        <v>447</v>
      </c>
      <c r="AY42" s="37" t="str">
        <f>""</f>
        <v/>
      </c>
      <c r="AZ42" s="37" t="str">
        <f>""</f>
        <v/>
      </c>
      <c r="BA42" s="37" t="str">
        <f>""</f>
        <v/>
      </c>
      <c r="BB42" s="37" t="str">
        <f>""</f>
        <v/>
      </c>
      <c r="BC42" s="37" t="str">
        <f>""</f>
        <v/>
      </c>
      <c r="BD42" s="37" t="str">
        <f>""</f>
        <v/>
      </c>
      <c r="BE42" s="37" t="str">
        <f>""</f>
        <v/>
      </c>
      <c r="BF42" s="37" t="str">
        <f>""</f>
        <v/>
      </c>
      <c r="BG42" s="37" t="str">
        <f>""</f>
        <v/>
      </c>
      <c r="BH42" s="37" t="str">
        <f>""</f>
        <v/>
      </c>
      <c r="BI42" s="37"/>
      <c r="BJ42" s="37"/>
      <c r="BK42" s="37"/>
      <c r="BL42" s="37"/>
      <c r="BM42" s="37"/>
      <c r="BN42" s="37"/>
      <c r="BO42" s="37"/>
      <c r="BP42" s="37"/>
      <c r="BQ42" s="37"/>
      <c r="BR42" s="52"/>
      <c r="BS42" s="199"/>
      <c r="BT42" s="51"/>
      <c r="BU42" s="308" t="s">
        <v>703</v>
      </c>
      <c r="BV42" s="37" t="str">
        <f>""</f>
        <v/>
      </c>
      <c r="BW42" s="37" t="str">
        <f>""</f>
        <v/>
      </c>
      <c r="BX42" s="37" t="str">
        <f>""</f>
        <v/>
      </c>
      <c r="BY42" s="37" t="str">
        <f>""</f>
        <v/>
      </c>
      <c r="BZ42" s="37" t="str">
        <f>""</f>
        <v/>
      </c>
      <c r="CA42" s="37" t="str">
        <f>""</f>
        <v/>
      </c>
      <c r="CB42" s="37" t="str">
        <f>""</f>
        <v/>
      </c>
      <c r="CC42" s="37" t="str">
        <f>""</f>
        <v/>
      </c>
      <c r="CD42" s="37" t="str">
        <f>""</f>
        <v/>
      </c>
      <c r="CE42" s="37" t="str">
        <f>""</f>
        <v/>
      </c>
      <c r="CF42" s="37"/>
      <c r="CG42" s="37"/>
      <c r="CH42" s="37"/>
      <c r="CI42" s="37"/>
      <c r="CJ42" s="37"/>
      <c r="CK42" s="37"/>
      <c r="CL42" s="37"/>
      <c r="CM42" s="37"/>
      <c r="CN42" s="37"/>
      <c r="CO42" s="52"/>
    </row>
    <row r="43" spans="3:93" ht="15.75" thickBot="1" x14ac:dyDescent="0.3">
      <c r="C43" s="4" t="str">
        <f t="shared" ref="C43:C58" ca="1" si="46">OFFSET(Z43,0,$A$1,1,1)</f>
        <v>DO_ALL</v>
      </c>
      <c r="D43" s="236" t="str">
        <f t="shared" ca="1" si="21"/>
        <v>Kanavapelti ulkoilmakanavaan</v>
      </c>
      <c r="E43" s="236" t="str">
        <f t="shared" ca="1" si="22"/>
        <v>-</v>
      </c>
      <c r="F43" s="236" t="str">
        <f t="shared" ca="1" si="23"/>
        <v>125mm</v>
      </c>
      <c r="G43" s="236" t="str">
        <f t="shared" ca="1" si="24"/>
        <v>160mm</v>
      </c>
      <c r="H43" s="236" t="str">
        <f t="shared" ca="1" si="25"/>
        <v>200mm</v>
      </c>
      <c r="I43" s="236" t="str">
        <f t="shared" ca="1" si="26"/>
        <v>250mm</v>
      </c>
      <c r="J43" s="236" t="str">
        <f t="shared" ca="1" si="27"/>
        <v>315mm</v>
      </c>
      <c r="K43" s="236">
        <f t="shared" ca="1" si="28"/>
        <v>0</v>
      </c>
      <c r="L43" s="236">
        <f t="shared" ca="1" si="29"/>
        <v>0</v>
      </c>
      <c r="M43" s="236">
        <f t="shared" ca="1" si="30"/>
        <v>0</v>
      </c>
      <c r="N43" s="236">
        <f t="shared" ca="1" si="31"/>
        <v>0</v>
      </c>
      <c r="O43" s="236">
        <f t="shared" ca="1" si="32"/>
        <v>0</v>
      </c>
      <c r="P43" s="236">
        <f t="shared" ca="1" si="33"/>
        <v>0</v>
      </c>
      <c r="Q43" s="236">
        <f t="shared" ca="1" si="34"/>
        <v>0</v>
      </c>
      <c r="R43" s="236">
        <f t="shared" ca="1" si="35"/>
        <v>0</v>
      </c>
      <c r="S43" s="236">
        <f t="shared" ca="1" si="36"/>
        <v>0</v>
      </c>
      <c r="T43" s="236">
        <f t="shared" ca="1" si="37"/>
        <v>0</v>
      </c>
      <c r="U43" s="236">
        <f t="shared" ca="1" si="38"/>
        <v>0</v>
      </c>
      <c r="V43" s="236">
        <f t="shared" ca="1" si="39"/>
        <v>0</v>
      </c>
      <c r="W43" s="236">
        <f t="shared" ca="1" si="40"/>
        <v>0</v>
      </c>
      <c r="X43" s="236">
        <f t="shared" ca="1" si="41"/>
        <v>0</v>
      </c>
      <c r="Z43" s="48" t="s">
        <v>103</v>
      </c>
      <c r="AA43" s="48" t="s">
        <v>73</v>
      </c>
      <c r="AB43" s="48" t="s">
        <v>50</v>
      </c>
      <c r="AC43" s="48" t="s">
        <v>44</v>
      </c>
      <c r="AD43" s="48" t="s">
        <v>45</v>
      </c>
      <c r="AE43" s="48" t="s">
        <v>46</v>
      </c>
      <c r="AF43" s="48" t="s">
        <v>51</v>
      </c>
      <c r="AG43" s="48" t="s">
        <v>53</v>
      </c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W43" s="48" t="s">
        <v>103</v>
      </c>
      <c r="AX43" s="48" t="s">
        <v>565</v>
      </c>
      <c r="AY43" s="48" t="s">
        <v>50</v>
      </c>
      <c r="AZ43" s="48" t="s">
        <v>44</v>
      </c>
      <c r="BA43" s="48" t="s">
        <v>45</v>
      </c>
      <c r="BB43" s="48" t="s">
        <v>46</v>
      </c>
      <c r="BC43" s="48" t="s">
        <v>51</v>
      </c>
      <c r="BD43" s="48" t="s">
        <v>53</v>
      </c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199"/>
      <c r="BT43" s="48" t="s">
        <v>103</v>
      </c>
      <c r="BU43" s="48" t="s">
        <v>704</v>
      </c>
      <c r="BV43" s="48" t="s">
        <v>50</v>
      </c>
      <c r="BW43" s="48" t="s">
        <v>44</v>
      </c>
      <c r="BX43" s="48" t="s">
        <v>45</v>
      </c>
      <c r="BY43" s="48" t="s">
        <v>46</v>
      </c>
      <c r="BZ43" s="48" t="s">
        <v>51</v>
      </c>
      <c r="CA43" s="48" t="s">
        <v>53</v>
      </c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</row>
    <row r="44" spans="3:93" ht="15.75" thickBot="1" x14ac:dyDescent="0.3">
      <c r="C44" s="4" t="str">
        <f t="shared" ca="1" si="46"/>
        <v>DO_ALL</v>
      </c>
      <c r="D44" s="236" t="str">
        <f t="shared" ca="1" si="21"/>
        <v>Kanavapelti jäteilmakanavaan</v>
      </c>
      <c r="E44" s="236" t="str">
        <f t="shared" ca="1" si="22"/>
        <v>-</v>
      </c>
      <c r="F44" s="236" t="str">
        <f t="shared" ca="1" si="23"/>
        <v>125mm</v>
      </c>
      <c r="G44" s="236" t="str">
        <f t="shared" ca="1" si="24"/>
        <v>160mm</v>
      </c>
      <c r="H44" s="236" t="str">
        <f t="shared" ca="1" si="25"/>
        <v>200mm</v>
      </c>
      <c r="I44" s="236" t="str">
        <f t="shared" ca="1" si="26"/>
        <v>250mm</v>
      </c>
      <c r="J44" s="236" t="str">
        <f t="shared" ca="1" si="27"/>
        <v>315mm</v>
      </c>
      <c r="K44" s="236">
        <f t="shared" ca="1" si="28"/>
        <v>0</v>
      </c>
      <c r="L44" s="236">
        <f t="shared" ca="1" si="29"/>
        <v>0</v>
      </c>
      <c r="M44" s="236">
        <f t="shared" ca="1" si="30"/>
        <v>0</v>
      </c>
      <c r="N44" s="236">
        <f t="shared" ca="1" si="31"/>
        <v>0</v>
      </c>
      <c r="O44" s="236">
        <f t="shared" ca="1" si="32"/>
        <v>0</v>
      </c>
      <c r="P44" s="236">
        <f t="shared" ca="1" si="33"/>
        <v>0</v>
      </c>
      <c r="Q44" s="236">
        <f t="shared" ca="1" si="34"/>
        <v>0</v>
      </c>
      <c r="R44" s="236">
        <f t="shared" ca="1" si="35"/>
        <v>0</v>
      </c>
      <c r="S44" s="236">
        <f t="shared" ca="1" si="36"/>
        <v>0</v>
      </c>
      <c r="T44" s="236">
        <f t="shared" ca="1" si="37"/>
        <v>0</v>
      </c>
      <c r="U44" s="236">
        <f t="shared" ca="1" si="38"/>
        <v>0</v>
      </c>
      <c r="V44" s="236">
        <f t="shared" ca="1" si="39"/>
        <v>0</v>
      </c>
      <c r="W44" s="236">
        <f t="shared" ca="1" si="40"/>
        <v>0</v>
      </c>
      <c r="X44" s="236">
        <f t="shared" ca="1" si="41"/>
        <v>0</v>
      </c>
      <c r="Z44" s="48" t="s">
        <v>103</v>
      </c>
      <c r="AA44" s="48" t="s">
        <v>74</v>
      </c>
      <c r="AB44" s="48" t="s">
        <v>50</v>
      </c>
      <c r="AC44" s="48" t="s">
        <v>44</v>
      </c>
      <c r="AD44" s="48" t="s">
        <v>45</v>
      </c>
      <c r="AE44" s="48" t="s">
        <v>46</v>
      </c>
      <c r="AF44" s="48" t="s">
        <v>51</v>
      </c>
      <c r="AG44" s="48" t="s">
        <v>53</v>
      </c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W44" s="48" t="s">
        <v>103</v>
      </c>
      <c r="AX44" s="48" t="s">
        <v>568</v>
      </c>
      <c r="AY44" s="48" t="s">
        <v>50</v>
      </c>
      <c r="AZ44" s="48" t="s">
        <v>44</v>
      </c>
      <c r="BA44" s="48" t="s">
        <v>45</v>
      </c>
      <c r="BB44" s="48" t="s">
        <v>46</v>
      </c>
      <c r="BC44" s="48" t="s">
        <v>51</v>
      </c>
      <c r="BD44" s="48" t="s">
        <v>53</v>
      </c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199"/>
      <c r="BT44" s="48" t="s">
        <v>103</v>
      </c>
      <c r="BU44" s="48" t="s">
        <v>705</v>
      </c>
      <c r="BV44" s="48" t="s">
        <v>50</v>
      </c>
      <c r="BW44" s="48" t="s">
        <v>44</v>
      </c>
      <c r="BX44" s="48" t="s">
        <v>45</v>
      </c>
      <c r="BY44" s="48" t="s">
        <v>46</v>
      </c>
      <c r="BZ44" s="48" t="s">
        <v>51</v>
      </c>
      <c r="CA44" s="48" t="s">
        <v>53</v>
      </c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</row>
    <row r="45" spans="3:93" ht="15.75" thickBot="1" x14ac:dyDescent="0.3">
      <c r="C45" s="4" t="str">
        <f t="shared" ca="1" si="46"/>
        <v>AI</v>
      </c>
      <c r="D45" s="236" t="str">
        <f t="shared" ca="1" si="21"/>
        <v>Vakiokanavapainesäätö tuloilmalle</v>
      </c>
      <c r="E45" s="236" t="str">
        <f t="shared" ca="1" si="22"/>
        <v>-</v>
      </c>
      <c r="F45" s="236" t="str">
        <f t="shared" ca="1" si="23"/>
        <v>PTH</v>
      </c>
      <c r="G45" s="236">
        <f t="shared" ca="1" si="24"/>
        <v>0</v>
      </c>
      <c r="H45" s="236">
        <f t="shared" ca="1" si="25"/>
        <v>0</v>
      </c>
      <c r="I45" s="236">
        <f t="shared" ca="1" si="26"/>
        <v>0</v>
      </c>
      <c r="J45" s="236">
        <f t="shared" ca="1" si="27"/>
        <v>0</v>
      </c>
      <c r="K45" s="236">
        <f t="shared" ca="1" si="28"/>
        <v>0</v>
      </c>
      <c r="L45" s="236">
        <f t="shared" ca="1" si="29"/>
        <v>0</v>
      </c>
      <c r="M45" s="236">
        <f t="shared" ca="1" si="30"/>
        <v>0</v>
      </c>
      <c r="N45" s="236">
        <f t="shared" ca="1" si="31"/>
        <v>0</v>
      </c>
      <c r="O45" s="236">
        <f t="shared" ca="1" si="32"/>
        <v>0</v>
      </c>
      <c r="P45" s="236">
        <f t="shared" ca="1" si="33"/>
        <v>0</v>
      </c>
      <c r="Q45" s="236">
        <f t="shared" ca="1" si="34"/>
        <v>0</v>
      </c>
      <c r="R45" s="236">
        <f t="shared" ca="1" si="35"/>
        <v>0</v>
      </c>
      <c r="S45" s="236">
        <f t="shared" ca="1" si="36"/>
        <v>0</v>
      </c>
      <c r="T45" s="236">
        <f t="shared" ca="1" si="37"/>
        <v>0</v>
      </c>
      <c r="U45" s="236">
        <f t="shared" ca="1" si="38"/>
        <v>0</v>
      </c>
      <c r="V45" s="236">
        <f t="shared" ca="1" si="39"/>
        <v>0</v>
      </c>
      <c r="W45" s="236">
        <f t="shared" ca="1" si="40"/>
        <v>0</v>
      </c>
      <c r="X45" s="236">
        <f t="shared" ca="1" si="41"/>
        <v>0</v>
      </c>
      <c r="Z45" s="48" t="s">
        <v>26</v>
      </c>
      <c r="AA45" s="48" t="s">
        <v>39</v>
      </c>
      <c r="AB45" s="48" t="s">
        <v>50</v>
      </c>
      <c r="AC45" s="48" t="s">
        <v>75</v>
      </c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W45" s="48" t="s">
        <v>26</v>
      </c>
      <c r="AX45" s="48" t="s">
        <v>566</v>
      </c>
      <c r="AY45" s="48" t="s">
        <v>50</v>
      </c>
      <c r="AZ45" s="48" t="s">
        <v>75</v>
      </c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199"/>
      <c r="BT45" s="48" t="s">
        <v>26</v>
      </c>
      <c r="BU45" s="48" t="s">
        <v>706</v>
      </c>
      <c r="BV45" s="48" t="s">
        <v>50</v>
      </c>
      <c r="BW45" s="48" t="s">
        <v>75</v>
      </c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</row>
    <row r="46" spans="3:93" ht="15.75" thickBot="1" x14ac:dyDescent="0.3">
      <c r="C46" s="4" t="str">
        <f t="shared" ca="1" si="46"/>
        <v>AI</v>
      </c>
      <c r="D46" s="236" t="str">
        <f t="shared" ca="1" si="21"/>
        <v>Vakiokanavapainesäätö poistoilmalle</v>
      </c>
      <c r="E46" s="236" t="str">
        <f t="shared" ca="1" si="22"/>
        <v>-</v>
      </c>
      <c r="F46" s="236" t="str">
        <f t="shared" ca="1" si="23"/>
        <v>PTH</v>
      </c>
      <c r="G46" s="236">
        <f t="shared" ca="1" si="24"/>
        <v>0</v>
      </c>
      <c r="H46" s="236">
        <f t="shared" ca="1" si="25"/>
        <v>0</v>
      </c>
      <c r="I46" s="236">
        <f t="shared" ca="1" si="26"/>
        <v>0</v>
      </c>
      <c r="J46" s="236">
        <f t="shared" ca="1" si="27"/>
        <v>0</v>
      </c>
      <c r="K46" s="236">
        <f t="shared" ca="1" si="28"/>
        <v>0</v>
      </c>
      <c r="L46" s="236">
        <f t="shared" ca="1" si="29"/>
        <v>0</v>
      </c>
      <c r="M46" s="236">
        <f t="shared" ca="1" si="30"/>
        <v>0</v>
      </c>
      <c r="N46" s="236">
        <f t="shared" ca="1" si="31"/>
        <v>0</v>
      </c>
      <c r="O46" s="236">
        <f t="shared" ca="1" si="32"/>
        <v>0</v>
      </c>
      <c r="P46" s="236">
        <f t="shared" ca="1" si="33"/>
        <v>0</v>
      </c>
      <c r="Q46" s="236">
        <f t="shared" ca="1" si="34"/>
        <v>0</v>
      </c>
      <c r="R46" s="236">
        <f t="shared" ca="1" si="35"/>
        <v>0</v>
      </c>
      <c r="S46" s="236">
        <f t="shared" ca="1" si="36"/>
        <v>0</v>
      </c>
      <c r="T46" s="236">
        <f t="shared" ca="1" si="37"/>
        <v>0</v>
      </c>
      <c r="U46" s="236">
        <f t="shared" ca="1" si="38"/>
        <v>0</v>
      </c>
      <c r="V46" s="236">
        <f t="shared" ca="1" si="39"/>
        <v>0</v>
      </c>
      <c r="W46" s="236">
        <f t="shared" ca="1" si="40"/>
        <v>0</v>
      </c>
      <c r="X46" s="236">
        <f t="shared" ca="1" si="41"/>
        <v>0</v>
      </c>
      <c r="Z46" s="48" t="s">
        <v>26</v>
      </c>
      <c r="AA46" s="48" t="s">
        <v>40</v>
      </c>
      <c r="AB46" s="48" t="s">
        <v>50</v>
      </c>
      <c r="AC46" s="48" t="s">
        <v>75</v>
      </c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W46" s="48" t="s">
        <v>26</v>
      </c>
      <c r="AX46" s="48" t="s">
        <v>567</v>
      </c>
      <c r="AY46" s="48" t="s">
        <v>50</v>
      </c>
      <c r="AZ46" s="48" t="s">
        <v>75</v>
      </c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199"/>
      <c r="BT46" s="48" t="s">
        <v>26</v>
      </c>
      <c r="BU46" s="48" t="s">
        <v>707</v>
      </c>
      <c r="BV46" s="48" t="s">
        <v>50</v>
      </c>
      <c r="BW46" s="48" t="s">
        <v>75</v>
      </c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</row>
    <row r="47" spans="3:93" ht="15.75" thickBot="1" x14ac:dyDescent="0.3">
      <c r="C47" s="4" t="str">
        <f t="shared" ca="1" si="46"/>
        <v>PWR</v>
      </c>
      <c r="D47" s="236" t="str">
        <f t="shared" ca="1" si="21"/>
        <v>24V20W Power toimilaitteille</v>
      </c>
      <c r="E47" s="236" t="str">
        <f t="shared" ca="1" si="22"/>
        <v>-</v>
      </c>
      <c r="F47" s="236">
        <f t="shared" ca="1" si="23"/>
        <v>1</v>
      </c>
      <c r="G47" s="236">
        <f t="shared" ca="1" si="24"/>
        <v>2</v>
      </c>
      <c r="H47" s="236">
        <f t="shared" ca="1" si="25"/>
        <v>0</v>
      </c>
      <c r="I47" s="236">
        <f t="shared" ca="1" si="26"/>
        <v>0</v>
      </c>
      <c r="J47" s="236">
        <f t="shared" ca="1" si="27"/>
        <v>0</v>
      </c>
      <c r="K47" s="236">
        <f t="shared" ca="1" si="28"/>
        <v>0</v>
      </c>
      <c r="L47" s="236">
        <f t="shared" ca="1" si="29"/>
        <v>0</v>
      </c>
      <c r="M47" s="236">
        <f t="shared" ca="1" si="30"/>
        <v>0</v>
      </c>
      <c r="N47" s="236">
        <f t="shared" ca="1" si="31"/>
        <v>0</v>
      </c>
      <c r="O47" s="236">
        <f t="shared" ca="1" si="32"/>
        <v>0</v>
      </c>
      <c r="P47" s="236">
        <f t="shared" ca="1" si="33"/>
        <v>0</v>
      </c>
      <c r="Q47" s="236">
        <f t="shared" ca="1" si="34"/>
        <v>0</v>
      </c>
      <c r="R47" s="236">
        <f t="shared" ca="1" si="35"/>
        <v>0</v>
      </c>
      <c r="S47" s="236">
        <f t="shared" ca="1" si="36"/>
        <v>0</v>
      </c>
      <c r="T47" s="236">
        <f t="shared" ca="1" si="37"/>
        <v>0</v>
      </c>
      <c r="U47" s="236">
        <f t="shared" ca="1" si="38"/>
        <v>0</v>
      </c>
      <c r="V47" s="236">
        <f t="shared" ca="1" si="39"/>
        <v>0</v>
      </c>
      <c r="W47" s="236">
        <f t="shared" ca="1" si="40"/>
        <v>0</v>
      </c>
      <c r="X47" s="236">
        <f t="shared" ca="1" si="41"/>
        <v>0</v>
      </c>
      <c r="Z47" s="48" t="s">
        <v>114</v>
      </c>
      <c r="AA47" s="49" t="s">
        <v>570</v>
      </c>
      <c r="AB47" s="48" t="s">
        <v>50</v>
      </c>
      <c r="AC47" s="48">
        <v>1</v>
      </c>
      <c r="AD47" s="48">
        <v>2</v>
      </c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W47" s="48" t="s">
        <v>114</v>
      </c>
      <c r="AX47" s="49" t="s">
        <v>569</v>
      </c>
      <c r="AY47" s="48" t="s">
        <v>50</v>
      </c>
      <c r="AZ47" s="48">
        <v>1</v>
      </c>
      <c r="BA47" s="48">
        <v>2</v>
      </c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199"/>
      <c r="BT47" s="48" t="s">
        <v>114</v>
      </c>
      <c r="BU47" s="49" t="s">
        <v>708</v>
      </c>
      <c r="BV47" s="48" t="s">
        <v>50</v>
      </c>
      <c r="BW47" s="48">
        <v>1</v>
      </c>
      <c r="BX47" s="48">
        <v>2</v>
      </c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</row>
    <row r="48" spans="3:93" ht="15.75" thickBot="1" x14ac:dyDescent="0.3">
      <c r="C48" s="4">
        <f t="shared" ref="C48:C54" ca="1" si="47">OFFSET(Z48,0,$A$1,1,1)</f>
        <v>0</v>
      </c>
      <c r="D48" s="236">
        <f t="shared" ca="1" si="21"/>
        <v>0</v>
      </c>
      <c r="E48" s="236" t="str">
        <f t="shared" ca="1" si="22"/>
        <v>-</v>
      </c>
      <c r="F48" s="236">
        <f t="shared" ca="1" si="23"/>
        <v>0</v>
      </c>
      <c r="G48" s="236">
        <f t="shared" ca="1" si="24"/>
        <v>0</v>
      </c>
      <c r="H48" s="236">
        <f t="shared" ca="1" si="25"/>
        <v>0</v>
      </c>
      <c r="I48" s="236">
        <f t="shared" ca="1" si="26"/>
        <v>0</v>
      </c>
      <c r="J48" s="236">
        <f t="shared" ca="1" si="27"/>
        <v>0</v>
      </c>
      <c r="K48" s="236">
        <f t="shared" ca="1" si="28"/>
        <v>0</v>
      </c>
      <c r="L48" s="236">
        <f t="shared" ca="1" si="29"/>
        <v>0</v>
      </c>
      <c r="M48" s="236">
        <f t="shared" ca="1" si="30"/>
        <v>0</v>
      </c>
      <c r="N48" s="236">
        <f t="shared" ca="1" si="31"/>
        <v>0</v>
      </c>
      <c r="O48" s="236">
        <f t="shared" ca="1" si="32"/>
        <v>0</v>
      </c>
      <c r="P48" s="236">
        <f t="shared" ca="1" si="33"/>
        <v>0</v>
      </c>
      <c r="Q48" s="236">
        <f t="shared" ca="1" si="34"/>
        <v>0</v>
      </c>
      <c r="R48" s="236">
        <f t="shared" ca="1" si="35"/>
        <v>0</v>
      </c>
      <c r="S48" s="236">
        <f t="shared" ca="1" si="36"/>
        <v>0</v>
      </c>
      <c r="T48" s="236">
        <f t="shared" ca="1" si="37"/>
        <v>0</v>
      </c>
      <c r="U48" s="236">
        <f t="shared" ca="1" si="38"/>
        <v>0</v>
      </c>
      <c r="V48" s="236">
        <f t="shared" ca="1" si="39"/>
        <v>0</v>
      </c>
      <c r="W48" s="236">
        <f t="shared" ca="1" si="40"/>
        <v>0</v>
      </c>
      <c r="X48" s="236">
        <f t="shared" ca="1" si="41"/>
        <v>0</v>
      </c>
      <c r="Z48" s="48"/>
      <c r="AA48" s="48"/>
      <c r="AB48" s="48" t="s">
        <v>50</v>
      </c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W48" s="48"/>
      <c r="AX48" s="48"/>
      <c r="AY48" s="48" t="s">
        <v>50</v>
      </c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199"/>
      <c r="BT48" s="48"/>
      <c r="BU48" s="48"/>
      <c r="BV48" s="48" t="s">
        <v>50</v>
      </c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</row>
    <row r="49" spans="3:93" ht="15.75" thickBot="1" x14ac:dyDescent="0.3">
      <c r="C49" s="4">
        <f t="shared" ca="1" si="47"/>
        <v>0</v>
      </c>
      <c r="D49" s="236">
        <f t="shared" ca="1" si="21"/>
        <v>0</v>
      </c>
      <c r="E49" s="236" t="str">
        <f t="shared" ca="1" si="22"/>
        <v>-</v>
      </c>
      <c r="F49" s="236">
        <f t="shared" ca="1" si="23"/>
        <v>0</v>
      </c>
      <c r="G49" s="236">
        <f t="shared" ca="1" si="24"/>
        <v>0</v>
      </c>
      <c r="H49" s="236">
        <f t="shared" ca="1" si="25"/>
        <v>0</v>
      </c>
      <c r="I49" s="236">
        <f t="shared" ca="1" si="26"/>
        <v>0</v>
      </c>
      <c r="J49" s="236">
        <f t="shared" ca="1" si="27"/>
        <v>0</v>
      </c>
      <c r="K49" s="236">
        <f t="shared" ca="1" si="28"/>
        <v>0</v>
      </c>
      <c r="L49" s="236">
        <f t="shared" ca="1" si="29"/>
        <v>0</v>
      </c>
      <c r="M49" s="236">
        <f t="shared" ca="1" si="30"/>
        <v>0</v>
      </c>
      <c r="N49" s="236">
        <f t="shared" ca="1" si="31"/>
        <v>0</v>
      </c>
      <c r="O49" s="236">
        <f t="shared" ca="1" si="32"/>
        <v>0</v>
      </c>
      <c r="P49" s="236">
        <f t="shared" ca="1" si="33"/>
        <v>0</v>
      </c>
      <c r="Q49" s="236">
        <f t="shared" ca="1" si="34"/>
        <v>0</v>
      </c>
      <c r="R49" s="236">
        <f t="shared" ca="1" si="35"/>
        <v>0</v>
      </c>
      <c r="S49" s="236">
        <f t="shared" ca="1" si="36"/>
        <v>0</v>
      </c>
      <c r="T49" s="236">
        <f t="shared" ca="1" si="37"/>
        <v>0</v>
      </c>
      <c r="U49" s="236">
        <f t="shared" ca="1" si="38"/>
        <v>0</v>
      </c>
      <c r="V49" s="236">
        <f t="shared" ca="1" si="39"/>
        <v>0</v>
      </c>
      <c r="W49" s="236">
        <f t="shared" ca="1" si="40"/>
        <v>0</v>
      </c>
      <c r="X49" s="236">
        <f t="shared" ca="1" si="41"/>
        <v>0</v>
      </c>
      <c r="Z49" s="48"/>
      <c r="AA49" s="48"/>
      <c r="AB49" s="48" t="s">
        <v>50</v>
      </c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W49" s="48"/>
      <c r="AX49" s="48"/>
      <c r="AY49" s="48" t="s">
        <v>50</v>
      </c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199"/>
      <c r="BT49" s="48"/>
      <c r="BU49" s="48"/>
      <c r="BV49" s="48" t="s">
        <v>50</v>
      </c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  <c r="CO49" s="48"/>
    </row>
    <row r="50" spans="3:93" ht="15.75" thickBot="1" x14ac:dyDescent="0.3">
      <c r="C50" s="4">
        <f t="shared" ca="1" si="47"/>
        <v>0</v>
      </c>
      <c r="D50" s="236">
        <f t="shared" ca="1" si="21"/>
        <v>0</v>
      </c>
      <c r="E50" s="236" t="str">
        <f t="shared" ca="1" si="22"/>
        <v>-</v>
      </c>
      <c r="F50" s="236">
        <f t="shared" ca="1" si="23"/>
        <v>0</v>
      </c>
      <c r="G50" s="236">
        <f t="shared" ca="1" si="24"/>
        <v>0</v>
      </c>
      <c r="H50" s="236">
        <f t="shared" ca="1" si="25"/>
        <v>0</v>
      </c>
      <c r="I50" s="236">
        <f t="shared" ca="1" si="26"/>
        <v>0</v>
      </c>
      <c r="J50" s="236">
        <f t="shared" ca="1" si="27"/>
        <v>0</v>
      </c>
      <c r="K50" s="236">
        <f t="shared" ca="1" si="28"/>
        <v>0</v>
      </c>
      <c r="L50" s="236">
        <f t="shared" ca="1" si="29"/>
        <v>0</v>
      </c>
      <c r="M50" s="236">
        <f t="shared" ca="1" si="30"/>
        <v>0</v>
      </c>
      <c r="N50" s="236">
        <f t="shared" ca="1" si="31"/>
        <v>0</v>
      </c>
      <c r="O50" s="236">
        <f t="shared" ca="1" si="32"/>
        <v>0</v>
      </c>
      <c r="P50" s="236">
        <f t="shared" ca="1" si="33"/>
        <v>0</v>
      </c>
      <c r="Q50" s="236">
        <f t="shared" ca="1" si="34"/>
        <v>0</v>
      </c>
      <c r="R50" s="236">
        <f t="shared" ca="1" si="35"/>
        <v>0</v>
      </c>
      <c r="S50" s="236">
        <f t="shared" ca="1" si="36"/>
        <v>0</v>
      </c>
      <c r="T50" s="236">
        <f t="shared" ca="1" si="37"/>
        <v>0</v>
      </c>
      <c r="U50" s="236">
        <f t="shared" ca="1" si="38"/>
        <v>0</v>
      </c>
      <c r="V50" s="236">
        <f t="shared" ca="1" si="39"/>
        <v>0</v>
      </c>
      <c r="W50" s="236">
        <f t="shared" ca="1" si="40"/>
        <v>0</v>
      </c>
      <c r="X50" s="236">
        <f t="shared" ca="1" si="41"/>
        <v>0</v>
      </c>
      <c r="Z50" s="48"/>
      <c r="AA50" s="48"/>
      <c r="AB50" s="48" t="s">
        <v>50</v>
      </c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W50" s="48"/>
      <c r="AX50" s="48"/>
      <c r="AY50" s="48" t="s">
        <v>50</v>
      </c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199"/>
      <c r="BT50" s="48"/>
      <c r="BU50" s="48"/>
      <c r="BV50" s="48" t="s">
        <v>50</v>
      </c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  <c r="CJ50" s="48"/>
      <c r="CK50" s="48"/>
      <c r="CL50" s="48"/>
      <c r="CM50" s="48"/>
      <c r="CN50" s="48"/>
      <c r="CO50" s="48"/>
    </row>
    <row r="51" spans="3:93" ht="15.75" thickBot="1" x14ac:dyDescent="0.3">
      <c r="C51" s="4">
        <f t="shared" ca="1" si="47"/>
        <v>0</v>
      </c>
      <c r="D51" s="236">
        <f t="shared" ca="1" si="21"/>
        <v>0</v>
      </c>
      <c r="E51" s="236" t="str">
        <f t="shared" ca="1" si="22"/>
        <v>-</v>
      </c>
      <c r="F51" s="236">
        <f t="shared" ca="1" si="23"/>
        <v>0</v>
      </c>
      <c r="G51" s="236">
        <f t="shared" ca="1" si="24"/>
        <v>0</v>
      </c>
      <c r="H51" s="236">
        <f t="shared" ca="1" si="25"/>
        <v>0</v>
      </c>
      <c r="I51" s="236">
        <f t="shared" ca="1" si="26"/>
        <v>0</v>
      </c>
      <c r="J51" s="236">
        <f t="shared" ca="1" si="27"/>
        <v>0</v>
      </c>
      <c r="K51" s="236">
        <f t="shared" ca="1" si="28"/>
        <v>0</v>
      </c>
      <c r="L51" s="236">
        <f t="shared" ca="1" si="29"/>
        <v>0</v>
      </c>
      <c r="M51" s="236">
        <f t="shared" ca="1" si="30"/>
        <v>0</v>
      </c>
      <c r="N51" s="236">
        <f t="shared" ca="1" si="31"/>
        <v>0</v>
      </c>
      <c r="O51" s="236">
        <f t="shared" ca="1" si="32"/>
        <v>0</v>
      </c>
      <c r="P51" s="236">
        <f t="shared" ca="1" si="33"/>
        <v>0</v>
      </c>
      <c r="Q51" s="236">
        <f t="shared" ca="1" si="34"/>
        <v>0</v>
      </c>
      <c r="R51" s="236">
        <f t="shared" ca="1" si="35"/>
        <v>0</v>
      </c>
      <c r="S51" s="236">
        <f t="shared" ca="1" si="36"/>
        <v>0</v>
      </c>
      <c r="T51" s="236">
        <f t="shared" ca="1" si="37"/>
        <v>0</v>
      </c>
      <c r="U51" s="236">
        <f t="shared" ca="1" si="38"/>
        <v>0</v>
      </c>
      <c r="V51" s="236">
        <f t="shared" ca="1" si="39"/>
        <v>0</v>
      </c>
      <c r="W51" s="236">
        <f t="shared" ca="1" si="40"/>
        <v>0</v>
      </c>
      <c r="X51" s="236">
        <f t="shared" ca="1" si="41"/>
        <v>0</v>
      </c>
      <c r="Z51" s="48"/>
      <c r="AA51" s="48"/>
      <c r="AB51" s="48" t="s">
        <v>50</v>
      </c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W51" s="48"/>
      <c r="AX51" s="48"/>
      <c r="AY51" s="48" t="s">
        <v>50</v>
      </c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199"/>
      <c r="BT51" s="48"/>
      <c r="BU51" s="48"/>
      <c r="BV51" s="48" t="s">
        <v>50</v>
      </c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</row>
    <row r="52" spans="3:93" ht="15.75" thickBot="1" x14ac:dyDescent="0.3">
      <c r="C52" s="4">
        <f t="shared" ca="1" si="47"/>
        <v>0</v>
      </c>
      <c r="D52" s="236">
        <f t="shared" ca="1" si="21"/>
        <v>0</v>
      </c>
      <c r="E52" s="236" t="str">
        <f t="shared" ca="1" si="22"/>
        <v>-</v>
      </c>
      <c r="F52" s="236">
        <f t="shared" ca="1" si="23"/>
        <v>0</v>
      </c>
      <c r="G52" s="236">
        <f t="shared" ca="1" si="24"/>
        <v>0</v>
      </c>
      <c r="H52" s="236">
        <f t="shared" ca="1" si="25"/>
        <v>0</v>
      </c>
      <c r="I52" s="236">
        <f t="shared" ca="1" si="26"/>
        <v>0</v>
      </c>
      <c r="J52" s="236">
        <f t="shared" ca="1" si="27"/>
        <v>0</v>
      </c>
      <c r="K52" s="236">
        <f t="shared" ca="1" si="28"/>
        <v>0</v>
      </c>
      <c r="L52" s="236">
        <f t="shared" ca="1" si="29"/>
        <v>0</v>
      </c>
      <c r="M52" s="236">
        <f t="shared" ca="1" si="30"/>
        <v>0</v>
      </c>
      <c r="N52" s="236">
        <f t="shared" ca="1" si="31"/>
        <v>0</v>
      </c>
      <c r="O52" s="236">
        <f t="shared" ca="1" si="32"/>
        <v>0</v>
      </c>
      <c r="P52" s="236">
        <f t="shared" ca="1" si="33"/>
        <v>0</v>
      </c>
      <c r="Q52" s="236">
        <f t="shared" ca="1" si="34"/>
        <v>0</v>
      </c>
      <c r="R52" s="236">
        <f t="shared" ca="1" si="35"/>
        <v>0</v>
      </c>
      <c r="S52" s="236">
        <f t="shared" ca="1" si="36"/>
        <v>0</v>
      </c>
      <c r="T52" s="236">
        <f t="shared" ca="1" si="37"/>
        <v>0</v>
      </c>
      <c r="U52" s="236">
        <f t="shared" ca="1" si="38"/>
        <v>0</v>
      </c>
      <c r="V52" s="236">
        <f t="shared" ca="1" si="39"/>
        <v>0</v>
      </c>
      <c r="W52" s="236">
        <f t="shared" ca="1" si="40"/>
        <v>0</v>
      </c>
      <c r="X52" s="236">
        <f t="shared" ca="1" si="41"/>
        <v>0</v>
      </c>
      <c r="Z52" s="48"/>
      <c r="AA52" s="48"/>
      <c r="AB52" s="48" t="s">
        <v>50</v>
      </c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W52" s="48"/>
      <c r="AX52" s="48"/>
      <c r="AY52" s="48" t="s">
        <v>50</v>
      </c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199"/>
      <c r="BT52" s="48"/>
      <c r="BU52" s="48"/>
      <c r="BV52" s="48" t="s">
        <v>50</v>
      </c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  <c r="CJ52" s="48"/>
      <c r="CK52" s="48"/>
      <c r="CL52" s="48"/>
      <c r="CM52" s="48"/>
      <c r="CN52" s="48"/>
      <c r="CO52" s="48"/>
    </row>
    <row r="53" spans="3:93" ht="15.75" thickBot="1" x14ac:dyDescent="0.3">
      <c r="C53" s="4">
        <f t="shared" ca="1" si="47"/>
        <v>0</v>
      </c>
      <c r="D53" s="236">
        <f t="shared" ca="1" si="21"/>
        <v>0</v>
      </c>
      <c r="E53" s="236" t="str">
        <f t="shared" ca="1" si="22"/>
        <v>-</v>
      </c>
      <c r="F53" s="236">
        <f t="shared" ca="1" si="23"/>
        <v>0</v>
      </c>
      <c r="G53" s="236">
        <f t="shared" ca="1" si="24"/>
        <v>0</v>
      </c>
      <c r="H53" s="236">
        <f t="shared" ca="1" si="25"/>
        <v>0</v>
      </c>
      <c r="I53" s="236">
        <f t="shared" ca="1" si="26"/>
        <v>0</v>
      </c>
      <c r="J53" s="236">
        <f t="shared" ca="1" si="27"/>
        <v>0</v>
      </c>
      <c r="K53" s="236">
        <f t="shared" ca="1" si="28"/>
        <v>0</v>
      </c>
      <c r="L53" s="236">
        <f t="shared" ca="1" si="29"/>
        <v>0</v>
      </c>
      <c r="M53" s="236">
        <f t="shared" ca="1" si="30"/>
        <v>0</v>
      </c>
      <c r="N53" s="236">
        <f t="shared" ca="1" si="31"/>
        <v>0</v>
      </c>
      <c r="O53" s="236">
        <f t="shared" ca="1" si="32"/>
        <v>0</v>
      </c>
      <c r="P53" s="236">
        <f t="shared" ca="1" si="33"/>
        <v>0</v>
      </c>
      <c r="Q53" s="236">
        <f t="shared" ca="1" si="34"/>
        <v>0</v>
      </c>
      <c r="R53" s="236">
        <f t="shared" ca="1" si="35"/>
        <v>0</v>
      </c>
      <c r="S53" s="236">
        <f t="shared" ca="1" si="36"/>
        <v>0</v>
      </c>
      <c r="T53" s="236">
        <f t="shared" ca="1" si="37"/>
        <v>0</v>
      </c>
      <c r="U53" s="236">
        <f t="shared" ca="1" si="38"/>
        <v>0</v>
      </c>
      <c r="V53" s="236">
        <f t="shared" ca="1" si="39"/>
        <v>0</v>
      </c>
      <c r="W53" s="236">
        <f t="shared" ca="1" si="40"/>
        <v>0</v>
      </c>
      <c r="X53" s="236">
        <f t="shared" ca="1" si="41"/>
        <v>0</v>
      </c>
      <c r="Z53" s="48"/>
      <c r="AA53" s="48"/>
      <c r="AB53" s="48" t="s">
        <v>50</v>
      </c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W53" s="48"/>
      <c r="AX53" s="48"/>
      <c r="AY53" s="48" t="s">
        <v>50</v>
      </c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199"/>
      <c r="BT53" s="48"/>
      <c r="BU53" s="48"/>
      <c r="BV53" s="48" t="s">
        <v>50</v>
      </c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  <c r="CJ53" s="48"/>
      <c r="CK53" s="48"/>
      <c r="CL53" s="48"/>
      <c r="CM53" s="48"/>
      <c r="CN53" s="48"/>
      <c r="CO53" s="48"/>
    </row>
    <row r="54" spans="3:93" ht="15.75" thickBot="1" x14ac:dyDescent="0.3">
      <c r="C54" s="4">
        <f t="shared" ca="1" si="47"/>
        <v>0</v>
      </c>
      <c r="D54" s="236">
        <f t="shared" ca="1" si="21"/>
        <v>0</v>
      </c>
      <c r="E54" s="236" t="str">
        <f t="shared" ca="1" si="22"/>
        <v>-</v>
      </c>
      <c r="F54" s="236">
        <f t="shared" ca="1" si="23"/>
        <v>0</v>
      </c>
      <c r="G54" s="236">
        <f t="shared" ca="1" si="24"/>
        <v>0</v>
      </c>
      <c r="H54" s="236">
        <f t="shared" ca="1" si="25"/>
        <v>0</v>
      </c>
      <c r="I54" s="236">
        <f t="shared" ca="1" si="26"/>
        <v>0</v>
      </c>
      <c r="J54" s="236">
        <f t="shared" ca="1" si="27"/>
        <v>0</v>
      </c>
      <c r="K54" s="236">
        <f t="shared" ca="1" si="28"/>
        <v>0</v>
      </c>
      <c r="L54" s="236">
        <f t="shared" ca="1" si="29"/>
        <v>0</v>
      </c>
      <c r="M54" s="236">
        <f t="shared" ca="1" si="30"/>
        <v>0</v>
      </c>
      <c r="N54" s="236">
        <f t="shared" ca="1" si="31"/>
        <v>0</v>
      </c>
      <c r="O54" s="236">
        <f t="shared" ca="1" si="32"/>
        <v>0</v>
      </c>
      <c r="P54" s="236">
        <f t="shared" ca="1" si="33"/>
        <v>0</v>
      </c>
      <c r="Q54" s="236">
        <f t="shared" ca="1" si="34"/>
        <v>0</v>
      </c>
      <c r="R54" s="236">
        <f t="shared" ca="1" si="35"/>
        <v>0</v>
      </c>
      <c r="S54" s="236">
        <f t="shared" ca="1" si="36"/>
        <v>0</v>
      </c>
      <c r="T54" s="236">
        <f t="shared" ca="1" si="37"/>
        <v>0</v>
      </c>
      <c r="U54" s="236">
        <f t="shared" ca="1" si="38"/>
        <v>0</v>
      </c>
      <c r="V54" s="236">
        <f t="shared" ca="1" si="39"/>
        <v>0</v>
      </c>
      <c r="W54" s="236">
        <f t="shared" ca="1" si="40"/>
        <v>0</v>
      </c>
      <c r="X54" s="236">
        <f t="shared" ca="1" si="41"/>
        <v>0</v>
      </c>
      <c r="Z54" s="48"/>
      <c r="AA54" s="48"/>
      <c r="AB54" s="48" t="s">
        <v>50</v>
      </c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W54" s="48"/>
      <c r="AX54" s="48"/>
      <c r="AY54" s="48" t="s">
        <v>50</v>
      </c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199"/>
      <c r="BT54" s="48"/>
      <c r="BU54" s="48"/>
      <c r="BV54" s="48" t="s">
        <v>50</v>
      </c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  <c r="CJ54" s="48"/>
      <c r="CK54" s="48"/>
      <c r="CL54" s="48"/>
      <c r="CM54" s="48"/>
      <c r="CN54" s="48"/>
      <c r="CO54" s="48"/>
    </row>
    <row r="55" spans="3:93" ht="15.75" thickBot="1" x14ac:dyDescent="0.3">
      <c r="C55" s="4">
        <f t="shared" ca="1" si="46"/>
        <v>0</v>
      </c>
      <c r="D55" s="236">
        <f t="shared" ca="1" si="21"/>
        <v>0</v>
      </c>
      <c r="E55" s="236" t="str">
        <f t="shared" ca="1" si="22"/>
        <v>-</v>
      </c>
      <c r="F55" s="236">
        <f t="shared" ca="1" si="23"/>
        <v>0</v>
      </c>
      <c r="G55" s="236">
        <f t="shared" ca="1" si="24"/>
        <v>0</v>
      </c>
      <c r="H55" s="236">
        <f t="shared" ca="1" si="25"/>
        <v>0</v>
      </c>
      <c r="I55" s="236">
        <f t="shared" ca="1" si="26"/>
        <v>0</v>
      </c>
      <c r="J55" s="236">
        <f t="shared" ca="1" si="27"/>
        <v>0</v>
      </c>
      <c r="K55" s="236">
        <f t="shared" ca="1" si="28"/>
        <v>0</v>
      </c>
      <c r="L55" s="236">
        <f t="shared" ca="1" si="29"/>
        <v>0</v>
      </c>
      <c r="M55" s="236">
        <f t="shared" ca="1" si="30"/>
        <v>0</v>
      </c>
      <c r="N55" s="236">
        <f t="shared" ca="1" si="31"/>
        <v>0</v>
      </c>
      <c r="O55" s="236">
        <f t="shared" ca="1" si="32"/>
        <v>0</v>
      </c>
      <c r="P55" s="236">
        <f t="shared" ca="1" si="33"/>
        <v>0</v>
      </c>
      <c r="Q55" s="236">
        <f t="shared" ca="1" si="34"/>
        <v>0</v>
      </c>
      <c r="R55" s="236">
        <f t="shared" ca="1" si="35"/>
        <v>0</v>
      </c>
      <c r="S55" s="236">
        <f t="shared" ca="1" si="36"/>
        <v>0</v>
      </c>
      <c r="T55" s="236">
        <f t="shared" ca="1" si="37"/>
        <v>0</v>
      </c>
      <c r="U55" s="236">
        <f t="shared" ca="1" si="38"/>
        <v>0</v>
      </c>
      <c r="V55" s="236">
        <f t="shared" ca="1" si="39"/>
        <v>0</v>
      </c>
      <c r="W55" s="236">
        <f t="shared" ca="1" si="40"/>
        <v>0</v>
      </c>
      <c r="X55" s="236">
        <f t="shared" ca="1" si="41"/>
        <v>0</v>
      </c>
      <c r="Z55" s="48"/>
      <c r="AA55" s="48"/>
      <c r="AB55" s="48" t="s">
        <v>50</v>
      </c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W55" s="48"/>
      <c r="AX55" s="48"/>
      <c r="AY55" s="48" t="s">
        <v>50</v>
      </c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199"/>
      <c r="BT55" s="48"/>
      <c r="BU55" s="48"/>
      <c r="BV55" s="48" t="s">
        <v>50</v>
      </c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8"/>
      <c r="CK55" s="48"/>
      <c r="CL55" s="48"/>
      <c r="CM55" s="48"/>
      <c r="CN55" s="48"/>
      <c r="CO55" s="48"/>
    </row>
    <row r="56" spans="3:93" ht="15.75" thickBot="1" x14ac:dyDescent="0.3">
      <c r="C56" s="4">
        <f t="shared" ca="1" si="46"/>
        <v>0</v>
      </c>
      <c r="D56" s="236">
        <f t="shared" ca="1" si="21"/>
        <v>0</v>
      </c>
      <c r="E56" s="236" t="str">
        <f t="shared" ca="1" si="22"/>
        <v>-</v>
      </c>
      <c r="F56" s="236">
        <f t="shared" ca="1" si="23"/>
        <v>0</v>
      </c>
      <c r="G56" s="236">
        <f t="shared" ca="1" si="24"/>
        <v>0</v>
      </c>
      <c r="H56" s="236">
        <f t="shared" ca="1" si="25"/>
        <v>0</v>
      </c>
      <c r="I56" s="236">
        <f t="shared" ca="1" si="26"/>
        <v>0</v>
      </c>
      <c r="J56" s="236">
        <f t="shared" ca="1" si="27"/>
        <v>0</v>
      </c>
      <c r="K56" s="236">
        <f t="shared" ca="1" si="28"/>
        <v>0</v>
      </c>
      <c r="L56" s="236">
        <f t="shared" ca="1" si="29"/>
        <v>0</v>
      </c>
      <c r="M56" s="236">
        <f t="shared" ca="1" si="30"/>
        <v>0</v>
      </c>
      <c r="N56" s="236">
        <f t="shared" ca="1" si="31"/>
        <v>0</v>
      </c>
      <c r="O56" s="236">
        <f t="shared" ca="1" si="32"/>
        <v>0</v>
      </c>
      <c r="P56" s="236">
        <f t="shared" ca="1" si="33"/>
        <v>0</v>
      </c>
      <c r="Q56" s="236">
        <f t="shared" ca="1" si="34"/>
        <v>0</v>
      </c>
      <c r="R56" s="236">
        <f t="shared" ca="1" si="35"/>
        <v>0</v>
      </c>
      <c r="S56" s="236">
        <f t="shared" ca="1" si="36"/>
        <v>0</v>
      </c>
      <c r="T56" s="236">
        <f t="shared" ca="1" si="37"/>
        <v>0</v>
      </c>
      <c r="U56" s="236">
        <f t="shared" ca="1" si="38"/>
        <v>0</v>
      </c>
      <c r="V56" s="236">
        <f t="shared" ca="1" si="39"/>
        <v>0</v>
      </c>
      <c r="W56" s="236">
        <f t="shared" ca="1" si="40"/>
        <v>0</v>
      </c>
      <c r="X56" s="236">
        <f t="shared" ca="1" si="41"/>
        <v>0</v>
      </c>
      <c r="Z56" s="48"/>
      <c r="AA56" s="48"/>
      <c r="AB56" s="48" t="s">
        <v>50</v>
      </c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W56" s="48"/>
      <c r="AX56" s="48"/>
      <c r="AY56" s="48" t="s">
        <v>50</v>
      </c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199"/>
      <c r="BT56" s="48"/>
      <c r="BU56" s="48"/>
      <c r="BV56" s="48" t="s">
        <v>50</v>
      </c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  <c r="CJ56" s="48"/>
      <c r="CK56" s="48"/>
      <c r="CL56" s="48"/>
      <c r="CM56" s="48"/>
      <c r="CN56" s="48"/>
      <c r="CO56" s="48"/>
    </row>
    <row r="57" spans="3:93" ht="15.75" thickBot="1" x14ac:dyDescent="0.3">
      <c r="C57" s="4">
        <f t="shared" ca="1" si="46"/>
        <v>0</v>
      </c>
      <c r="D57" s="236">
        <f t="shared" ca="1" si="21"/>
        <v>0</v>
      </c>
      <c r="E57" s="236" t="str">
        <f t="shared" ca="1" si="22"/>
        <v>-</v>
      </c>
      <c r="F57" s="236">
        <f t="shared" ca="1" si="23"/>
        <v>0</v>
      </c>
      <c r="G57" s="236">
        <f t="shared" ca="1" si="24"/>
        <v>0</v>
      </c>
      <c r="H57" s="236">
        <f t="shared" ca="1" si="25"/>
        <v>0</v>
      </c>
      <c r="I57" s="236">
        <f t="shared" ca="1" si="26"/>
        <v>0</v>
      </c>
      <c r="J57" s="236">
        <f t="shared" ca="1" si="27"/>
        <v>0</v>
      </c>
      <c r="K57" s="236">
        <f t="shared" ca="1" si="28"/>
        <v>0</v>
      </c>
      <c r="L57" s="236">
        <f t="shared" ca="1" si="29"/>
        <v>0</v>
      </c>
      <c r="M57" s="236">
        <f t="shared" ca="1" si="30"/>
        <v>0</v>
      </c>
      <c r="N57" s="236">
        <f t="shared" ca="1" si="31"/>
        <v>0</v>
      </c>
      <c r="O57" s="236">
        <f t="shared" ca="1" si="32"/>
        <v>0</v>
      </c>
      <c r="P57" s="236">
        <f t="shared" ca="1" si="33"/>
        <v>0</v>
      </c>
      <c r="Q57" s="236">
        <f t="shared" ca="1" si="34"/>
        <v>0</v>
      </c>
      <c r="R57" s="236">
        <f t="shared" ca="1" si="35"/>
        <v>0</v>
      </c>
      <c r="S57" s="236">
        <f t="shared" ca="1" si="36"/>
        <v>0</v>
      </c>
      <c r="T57" s="236">
        <f t="shared" ca="1" si="37"/>
        <v>0</v>
      </c>
      <c r="U57" s="236">
        <f t="shared" ca="1" si="38"/>
        <v>0</v>
      </c>
      <c r="V57" s="236">
        <f t="shared" ca="1" si="39"/>
        <v>0</v>
      </c>
      <c r="W57" s="236">
        <f t="shared" ca="1" si="40"/>
        <v>0</v>
      </c>
      <c r="X57" s="236">
        <f t="shared" ca="1" si="41"/>
        <v>0</v>
      </c>
      <c r="Z57" s="48"/>
      <c r="AA57" s="48"/>
      <c r="AB57" s="48" t="s">
        <v>50</v>
      </c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W57" s="48"/>
      <c r="AX57" s="48"/>
      <c r="AY57" s="48" t="s">
        <v>50</v>
      </c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199"/>
      <c r="BT57" s="48"/>
      <c r="BU57" s="48"/>
      <c r="BV57" s="48" t="s">
        <v>50</v>
      </c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  <c r="CJ57" s="48"/>
      <c r="CK57" s="48"/>
      <c r="CL57" s="48"/>
      <c r="CM57" s="48"/>
      <c r="CN57" s="48"/>
      <c r="CO57" s="48"/>
    </row>
    <row r="58" spans="3:93" ht="15.75" thickBot="1" x14ac:dyDescent="0.3">
      <c r="C58" s="4">
        <f t="shared" ca="1" si="46"/>
        <v>0</v>
      </c>
      <c r="D58" s="236" t="str">
        <f t="shared" ca="1" si="21"/>
        <v/>
      </c>
      <c r="E58" s="236" t="str">
        <f t="shared" ca="1" si="22"/>
        <v/>
      </c>
      <c r="F58" s="236" t="str">
        <f t="shared" ca="1" si="23"/>
        <v/>
      </c>
      <c r="G58" s="236" t="str">
        <f t="shared" ca="1" si="24"/>
        <v/>
      </c>
      <c r="H58" s="236" t="str">
        <f t="shared" ca="1" si="25"/>
        <v/>
      </c>
      <c r="I58" s="236" t="str">
        <f t="shared" ca="1" si="26"/>
        <v/>
      </c>
      <c r="J58" s="236" t="str">
        <f t="shared" ca="1" si="27"/>
        <v/>
      </c>
      <c r="K58" s="236" t="str">
        <f t="shared" ca="1" si="28"/>
        <v/>
      </c>
      <c r="L58" s="236" t="str">
        <f t="shared" ca="1" si="29"/>
        <v/>
      </c>
      <c r="M58" s="236" t="str">
        <f t="shared" ca="1" si="30"/>
        <v/>
      </c>
      <c r="N58" s="236" t="str">
        <f t="shared" ca="1" si="31"/>
        <v/>
      </c>
      <c r="O58" s="236">
        <f t="shared" ca="1" si="32"/>
        <v>0</v>
      </c>
      <c r="P58" s="236">
        <f t="shared" ca="1" si="33"/>
        <v>0</v>
      </c>
      <c r="Q58" s="236">
        <f t="shared" ca="1" si="34"/>
        <v>0</v>
      </c>
      <c r="R58" s="236">
        <f t="shared" ca="1" si="35"/>
        <v>0</v>
      </c>
      <c r="S58" s="236">
        <f t="shared" ca="1" si="36"/>
        <v>0</v>
      </c>
      <c r="T58" s="236">
        <f t="shared" ca="1" si="37"/>
        <v>0</v>
      </c>
      <c r="U58" s="236">
        <f t="shared" ca="1" si="38"/>
        <v>0</v>
      </c>
      <c r="V58" s="236">
        <f t="shared" ca="1" si="39"/>
        <v>0</v>
      </c>
      <c r="W58" s="236">
        <f t="shared" ca="1" si="40"/>
        <v>0</v>
      </c>
      <c r="X58" s="236">
        <f t="shared" ca="1" si="41"/>
        <v>0</v>
      </c>
      <c r="Z58" s="51"/>
      <c r="AA58" s="37" t="str">
        <f>""</f>
        <v/>
      </c>
      <c r="AB58" s="37" t="str">
        <f>""</f>
        <v/>
      </c>
      <c r="AC58" s="37" t="str">
        <f>""</f>
        <v/>
      </c>
      <c r="AD58" s="37" t="str">
        <f>""</f>
        <v/>
      </c>
      <c r="AE58" s="37" t="str">
        <f>""</f>
        <v/>
      </c>
      <c r="AF58" s="37" t="str">
        <f>""</f>
        <v/>
      </c>
      <c r="AG58" s="37" t="str">
        <f>""</f>
        <v/>
      </c>
      <c r="AH58" s="37" t="str">
        <f>""</f>
        <v/>
      </c>
      <c r="AI58" s="37" t="str">
        <f>""</f>
        <v/>
      </c>
      <c r="AJ58" s="37" t="str">
        <f>""</f>
        <v/>
      </c>
      <c r="AK58" s="37" t="str">
        <f>""</f>
        <v/>
      </c>
      <c r="AL58" s="37"/>
      <c r="AM58" s="37"/>
      <c r="AN58" s="37"/>
      <c r="AO58" s="37"/>
      <c r="AP58" s="37"/>
      <c r="AQ58" s="37"/>
      <c r="AR58" s="37"/>
      <c r="AS58" s="37"/>
      <c r="AT58" s="37"/>
      <c r="AU58" s="52"/>
      <c r="AW58" s="51"/>
      <c r="AX58" s="37" t="str">
        <f>""</f>
        <v/>
      </c>
      <c r="AY58" s="37" t="str">
        <f>""</f>
        <v/>
      </c>
      <c r="AZ58" s="37" t="str">
        <f>""</f>
        <v/>
      </c>
      <c r="BA58" s="37" t="str">
        <f>""</f>
        <v/>
      </c>
      <c r="BB58" s="37" t="str">
        <f>""</f>
        <v/>
      </c>
      <c r="BC58" s="37" t="str">
        <f>""</f>
        <v/>
      </c>
      <c r="BD58" s="37" t="str">
        <f>""</f>
        <v/>
      </c>
      <c r="BE58" s="37" t="str">
        <f>""</f>
        <v/>
      </c>
      <c r="BF58" s="37" t="str">
        <f>""</f>
        <v/>
      </c>
      <c r="BG58" s="37" t="str">
        <f>""</f>
        <v/>
      </c>
      <c r="BH58" s="37" t="str">
        <f>""</f>
        <v/>
      </c>
      <c r="BI58" s="37"/>
      <c r="BJ58" s="37"/>
      <c r="BK58" s="37"/>
      <c r="BL58" s="37"/>
      <c r="BM58" s="37"/>
      <c r="BN58" s="37"/>
      <c r="BO58" s="37"/>
      <c r="BP58" s="37"/>
      <c r="BQ58" s="37"/>
      <c r="BR58" s="52"/>
      <c r="BS58" s="199"/>
      <c r="BT58" s="51"/>
      <c r="BU58" s="37" t="str">
        <f>""</f>
        <v/>
      </c>
      <c r="BV58" s="37" t="str">
        <f>""</f>
        <v/>
      </c>
      <c r="BW58" s="37" t="str">
        <f>""</f>
        <v/>
      </c>
      <c r="BX58" s="37" t="str">
        <f>""</f>
        <v/>
      </c>
      <c r="BY58" s="37" t="str">
        <f>""</f>
        <v/>
      </c>
      <c r="BZ58" s="37" t="str">
        <f>""</f>
        <v/>
      </c>
      <c r="CA58" s="37" t="str">
        <f>""</f>
        <v/>
      </c>
      <c r="CB58" s="37" t="str">
        <f>""</f>
        <v/>
      </c>
      <c r="CC58" s="37" t="str">
        <f>""</f>
        <v/>
      </c>
      <c r="CD58" s="37" t="str">
        <f>""</f>
        <v/>
      </c>
      <c r="CE58" s="37" t="str">
        <f>""</f>
        <v/>
      </c>
      <c r="CF58" s="37"/>
      <c r="CG58" s="37"/>
      <c r="CH58" s="37"/>
      <c r="CI58" s="37"/>
      <c r="CJ58" s="37"/>
      <c r="CK58" s="37"/>
      <c r="CL58" s="37"/>
      <c r="CM58" s="37"/>
      <c r="CN58" s="37"/>
      <c r="CO58" s="52"/>
    </row>
    <row r="59" spans="3:93" ht="15.75" thickBot="1" x14ac:dyDescent="0.3">
      <c r="C59" s="4" t="str">
        <f t="shared" ref="C59:C106" ca="1" si="48">OFFSET(Z59,0,$A$1,1,1)</f>
        <v/>
      </c>
      <c r="D59" s="236" t="str">
        <f t="shared" ca="1" si="21"/>
        <v>Smart Automatiikka</v>
      </c>
      <c r="E59" s="236" t="str">
        <f t="shared" ca="1" si="22"/>
        <v/>
      </c>
      <c r="F59" s="236" t="str">
        <f t="shared" ca="1" si="23"/>
        <v/>
      </c>
      <c r="G59" s="236" t="str">
        <f t="shared" ca="1" si="24"/>
        <v>Liityntä</v>
      </c>
      <c r="H59" s="236" t="str">
        <f t="shared" ca="1" si="25"/>
        <v/>
      </c>
      <c r="I59" s="236" t="str">
        <f t="shared" ca="1" si="26"/>
        <v/>
      </c>
      <c r="J59" s="236" t="str">
        <f t="shared" ca="1" si="27"/>
        <v>Toimintakaavio Layer</v>
      </c>
      <c r="K59" s="236">
        <f t="shared" ca="1" si="28"/>
        <v>0</v>
      </c>
      <c r="L59" s="236">
        <f t="shared" ca="1" si="29"/>
        <v>0</v>
      </c>
      <c r="M59" s="236">
        <f t="shared" ca="1" si="30"/>
        <v>0</v>
      </c>
      <c r="N59" s="236">
        <f t="shared" ca="1" si="31"/>
        <v>0</v>
      </c>
      <c r="O59" s="236">
        <f t="shared" ca="1" si="32"/>
        <v>0</v>
      </c>
      <c r="P59" s="236">
        <f t="shared" ca="1" si="33"/>
        <v>0</v>
      </c>
      <c r="Q59" s="236">
        <f t="shared" ca="1" si="34"/>
        <v>0</v>
      </c>
      <c r="R59" s="236">
        <f t="shared" ca="1" si="35"/>
        <v>0</v>
      </c>
      <c r="S59" s="236">
        <f t="shared" ca="1" si="36"/>
        <v>0</v>
      </c>
      <c r="T59" s="236">
        <f t="shared" ca="1" si="37"/>
        <v>0</v>
      </c>
      <c r="U59" s="236">
        <f t="shared" ca="1" si="38"/>
        <v>0</v>
      </c>
      <c r="V59" s="236">
        <f t="shared" ca="1" si="39"/>
        <v>0</v>
      </c>
      <c r="W59" s="236">
        <f t="shared" ca="1" si="40"/>
        <v>0</v>
      </c>
      <c r="X59" s="236">
        <f t="shared" ca="1" si="41"/>
        <v>0</v>
      </c>
      <c r="Z59" s="53" t="str">
        <f>""</f>
        <v/>
      </c>
      <c r="AA59" s="41" t="s">
        <v>68</v>
      </c>
      <c r="AB59" s="41" t="str">
        <f>""</f>
        <v/>
      </c>
      <c r="AC59" s="41" t="str">
        <f>""</f>
        <v/>
      </c>
      <c r="AD59" s="41" t="s">
        <v>101</v>
      </c>
      <c r="AE59" s="41" t="str">
        <f>""</f>
        <v/>
      </c>
      <c r="AF59" s="41" t="str">
        <f>""</f>
        <v/>
      </c>
      <c r="AG59" s="41" t="s">
        <v>95</v>
      </c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54"/>
      <c r="AW59" s="53" t="str">
        <f>""</f>
        <v/>
      </c>
      <c r="AX59" s="41" t="s">
        <v>295</v>
      </c>
      <c r="AY59" s="41" t="s">
        <v>36</v>
      </c>
      <c r="AZ59" s="41" t="str">
        <f>""</f>
        <v/>
      </c>
      <c r="BA59" s="41" t="str">
        <f>""</f>
        <v/>
      </c>
      <c r="BB59" s="41"/>
      <c r="BC59" s="41"/>
      <c r="BD59" s="41" t="str">
        <f>""</f>
        <v/>
      </c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54"/>
      <c r="BS59" s="199"/>
      <c r="BT59" s="53" t="str">
        <f>""</f>
        <v/>
      </c>
      <c r="BU59" s="41" t="s">
        <v>295</v>
      </c>
      <c r="BV59" s="41" t="s">
        <v>678</v>
      </c>
      <c r="BW59" s="41" t="str">
        <f>""</f>
        <v/>
      </c>
      <c r="BX59" s="41" t="str">
        <f>""</f>
        <v/>
      </c>
      <c r="BY59" s="41"/>
      <c r="BZ59" s="41"/>
      <c r="CA59" s="41" t="str">
        <f>""</f>
        <v/>
      </c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54"/>
    </row>
    <row r="60" spans="3:93" ht="15.75" thickBot="1" x14ac:dyDescent="0.3">
      <c r="C60" s="4">
        <f t="shared" ref="C60" ca="1" si="49">OFFSET(Z60,0,$A$1,1,1)</f>
        <v>0</v>
      </c>
      <c r="D60" s="236" t="str">
        <f t="shared" ca="1" si="21"/>
        <v/>
      </c>
      <c r="E60" s="236" t="str">
        <f t="shared" ca="1" si="22"/>
        <v/>
      </c>
      <c r="F60" s="236" t="str">
        <f t="shared" ca="1" si="23"/>
        <v/>
      </c>
      <c r="G60" s="236" t="str">
        <f t="shared" ca="1" si="24"/>
        <v/>
      </c>
      <c r="H60" s="236" t="str">
        <f t="shared" ca="1" si="25"/>
        <v/>
      </c>
      <c r="I60" s="236" t="str">
        <f t="shared" ca="1" si="26"/>
        <v/>
      </c>
      <c r="J60" s="236" t="str">
        <f t="shared" ca="1" si="27"/>
        <v/>
      </c>
      <c r="K60" s="236" t="str">
        <f t="shared" ca="1" si="28"/>
        <v/>
      </c>
      <c r="L60" s="236" t="str">
        <f t="shared" ca="1" si="29"/>
        <v/>
      </c>
      <c r="M60" s="236" t="str">
        <f t="shared" ca="1" si="30"/>
        <v/>
      </c>
      <c r="N60" s="236" t="str">
        <f t="shared" ca="1" si="31"/>
        <v/>
      </c>
      <c r="O60" s="236">
        <f t="shared" ca="1" si="32"/>
        <v>0</v>
      </c>
      <c r="P60" s="236">
        <f t="shared" ca="1" si="33"/>
        <v>0</v>
      </c>
      <c r="Q60" s="236">
        <f t="shared" ca="1" si="34"/>
        <v>0</v>
      </c>
      <c r="R60" s="236">
        <f t="shared" ca="1" si="35"/>
        <v>0</v>
      </c>
      <c r="S60" s="236">
        <f t="shared" ca="1" si="36"/>
        <v>0</v>
      </c>
      <c r="T60" s="236">
        <f t="shared" ca="1" si="37"/>
        <v>0</v>
      </c>
      <c r="U60" s="236">
        <f t="shared" ca="1" si="38"/>
        <v>0</v>
      </c>
      <c r="V60" s="236">
        <f t="shared" ca="1" si="39"/>
        <v>0</v>
      </c>
      <c r="W60" s="236">
        <f t="shared" ca="1" si="40"/>
        <v>0</v>
      </c>
      <c r="X60" s="236">
        <f t="shared" ca="1" si="41"/>
        <v>0</v>
      </c>
      <c r="Z60" s="51"/>
      <c r="AA60" s="37" t="str">
        <f>""</f>
        <v/>
      </c>
      <c r="AB60" s="37" t="str">
        <f>""</f>
        <v/>
      </c>
      <c r="AC60" s="37" t="str">
        <f>""</f>
        <v/>
      </c>
      <c r="AD60" s="37" t="str">
        <f>""</f>
        <v/>
      </c>
      <c r="AE60" s="37" t="str">
        <f>""</f>
        <v/>
      </c>
      <c r="AF60" s="37" t="str">
        <f>""</f>
        <v/>
      </c>
      <c r="AG60" s="37" t="str">
        <f>""</f>
        <v/>
      </c>
      <c r="AH60" s="37" t="str">
        <f>""</f>
        <v/>
      </c>
      <c r="AI60" s="37" t="str">
        <f>""</f>
        <v/>
      </c>
      <c r="AJ60" s="37" t="str">
        <f>""</f>
        <v/>
      </c>
      <c r="AK60" s="37" t="str">
        <f>""</f>
        <v/>
      </c>
      <c r="AL60" s="37"/>
      <c r="AM60" s="37"/>
      <c r="AN60" s="37"/>
      <c r="AO60" s="37"/>
      <c r="AP60" s="37"/>
      <c r="AQ60" s="37"/>
      <c r="AR60" s="37"/>
      <c r="AS60" s="37"/>
      <c r="AT60" s="37"/>
      <c r="AU60" s="52"/>
      <c r="AW60" s="51"/>
      <c r="AX60" s="37" t="str">
        <f>""</f>
        <v/>
      </c>
      <c r="AY60" s="37" t="str">
        <f>""</f>
        <v/>
      </c>
      <c r="AZ60" s="37" t="str">
        <f>""</f>
        <v/>
      </c>
      <c r="BA60" s="37" t="str">
        <f>""</f>
        <v/>
      </c>
      <c r="BB60" s="37" t="str">
        <f>""</f>
        <v/>
      </c>
      <c r="BC60" s="37" t="str">
        <f>""</f>
        <v/>
      </c>
      <c r="BD60" s="37" t="str">
        <f>""</f>
        <v/>
      </c>
      <c r="BE60" s="37" t="str">
        <f>""</f>
        <v/>
      </c>
      <c r="BF60" s="37" t="str">
        <f>""</f>
        <v/>
      </c>
      <c r="BG60" s="37" t="str">
        <f>""</f>
        <v/>
      </c>
      <c r="BH60" s="37" t="str">
        <f>""</f>
        <v/>
      </c>
      <c r="BI60" s="37"/>
      <c r="BJ60" s="37"/>
      <c r="BK60" s="37"/>
      <c r="BL60" s="37"/>
      <c r="BM60" s="37"/>
      <c r="BN60" s="37"/>
      <c r="BO60" s="37"/>
      <c r="BP60" s="37"/>
      <c r="BQ60" s="37"/>
      <c r="BR60" s="52"/>
      <c r="BS60" s="199"/>
      <c r="BT60" s="51"/>
      <c r="BU60" s="37" t="str">
        <f>""</f>
        <v/>
      </c>
      <c r="BV60" s="37" t="str">
        <f>""</f>
        <v/>
      </c>
      <c r="BW60" s="37" t="str">
        <f>""</f>
        <v/>
      </c>
      <c r="BX60" s="37" t="str">
        <f>""</f>
        <v/>
      </c>
      <c r="BY60" s="37" t="str">
        <f>""</f>
        <v/>
      </c>
      <c r="BZ60" s="37" t="str">
        <f>""</f>
        <v/>
      </c>
      <c r="CA60" s="37" t="str">
        <f>""</f>
        <v/>
      </c>
      <c r="CB60" s="37" t="str">
        <f>""</f>
        <v/>
      </c>
      <c r="CC60" s="37" t="str">
        <f>""</f>
        <v/>
      </c>
      <c r="CD60" s="37" t="str">
        <f>""</f>
        <v/>
      </c>
      <c r="CE60" s="37" t="str">
        <f>""</f>
        <v/>
      </c>
      <c r="CF60" s="37"/>
      <c r="CG60" s="37"/>
      <c r="CH60" s="37"/>
      <c r="CI60" s="37"/>
      <c r="CJ60" s="37"/>
      <c r="CK60" s="37"/>
      <c r="CL60" s="37"/>
      <c r="CM60" s="37"/>
      <c r="CN60" s="37"/>
      <c r="CO60" s="52"/>
    </row>
    <row r="61" spans="3:93" ht="15.75" thickBot="1" x14ac:dyDescent="0.3">
      <c r="C61" s="4" t="str">
        <f t="shared" ca="1" si="48"/>
        <v>SRHCO2</v>
      </c>
      <c r="D61" s="236" t="str">
        <f t="shared" ca="1" si="21"/>
        <v>Kotona/poissa/Tehostus automatiikka (CO2)</v>
      </c>
      <c r="E61" s="236" t="str">
        <f t="shared" ca="1" si="22"/>
        <v>-</v>
      </c>
      <c r="F61" s="236" t="str">
        <f t="shared" ca="1" si="23"/>
        <v>RH+CO2</v>
      </c>
      <c r="G61" s="236">
        <f t="shared" ca="1" si="24"/>
        <v>0</v>
      </c>
      <c r="H61" s="236">
        <f t="shared" ca="1" si="25"/>
        <v>0</v>
      </c>
      <c r="I61" s="236">
        <f t="shared" ca="1" si="26"/>
        <v>0</v>
      </c>
      <c r="J61" s="236">
        <f t="shared" ca="1" si="27"/>
        <v>0</v>
      </c>
      <c r="K61" s="236">
        <f t="shared" ca="1" si="28"/>
        <v>0</v>
      </c>
      <c r="L61" s="236">
        <f t="shared" ca="1" si="29"/>
        <v>0</v>
      </c>
      <c r="M61" s="236">
        <f t="shared" ca="1" si="30"/>
        <v>0</v>
      </c>
      <c r="N61" s="236">
        <f t="shared" ca="1" si="31"/>
        <v>0</v>
      </c>
      <c r="O61" s="236">
        <f t="shared" ca="1" si="32"/>
        <v>0</v>
      </c>
      <c r="P61" s="236">
        <f t="shared" ca="1" si="33"/>
        <v>0</v>
      </c>
      <c r="Q61" s="236">
        <f t="shared" ca="1" si="34"/>
        <v>0</v>
      </c>
      <c r="R61" s="236">
        <f t="shared" ca="1" si="35"/>
        <v>0</v>
      </c>
      <c r="S61" s="236">
        <f t="shared" ca="1" si="36"/>
        <v>0</v>
      </c>
      <c r="T61" s="236">
        <f t="shared" ca="1" si="37"/>
        <v>0</v>
      </c>
      <c r="U61" s="236">
        <f t="shared" ca="1" si="38"/>
        <v>0</v>
      </c>
      <c r="V61" s="236">
        <f t="shared" ca="1" si="39"/>
        <v>0</v>
      </c>
      <c r="W61" s="236">
        <f t="shared" ca="1" si="40"/>
        <v>0</v>
      </c>
      <c r="X61" s="236">
        <f t="shared" ca="1" si="41"/>
        <v>0</v>
      </c>
      <c r="Z61" s="48" t="s">
        <v>72</v>
      </c>
      <c r="AA61" s="48" t="s">
        <v>537</v>
      </c>
      <c r="AB61" s="48" t="s">
        <v>50</v>
      </c>
      <c r="AC61" s="48" t="s">
        <v>69</v>
      </c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W61" s="48" t="s">
        <v>72</v>
      </c>
      <c r="AX61" s="48" t="s">
        <v>576</v>
      </c>
      <c r="AY61" s="48" t="s">
        <v>50</v>
      </c>
      <c r="AZ61" s="48" t="s">
        <v>69</v>
      </c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199"/>
      <c r="BT61" s="48" t="s">
        <v>72</v>
      </c>
      <c r="BU61" s="48" t="s">
        <v>709</v>
      </c>
      <c r="BV61" s="48" t="s">
        <v>50</v>
      </c>
      <c r="BW61" s="48" t="s">
        <v>69</v>
      </c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  <c r="CJ61" s="48"/>
      <c r="CK61" s="48"/>
      <c r="CL61" s="48"/>
      <c r="CM61" s="48"/>
      <c r="CN61" s="48"/>
      <c r="CO61" s="48"/>
    </row>
    <row r="62" spans="3:93" ht="15.75" thickBot="1" x14ac:dyDescent="0.3">
      <c r="C62" s="4" t="str">
        <f t="shared" ca="1" si="48"/>
        <v>SRHVOC</v>
      </c>
      <c r="D62" s="236" t="str">
        <f t="shared" ca="1" si="21"/>
        <v>Ilmanlaatuautomatiikka (VOC)</v>
      </c>
      <c r="E62" s="236" t="str">
        <f t="shared" ca="1" si="22"/>
        <v>-</v>
      </c>
      <c r="F62" s="236" t="str">
        <f t="shared" ca="1" si="23"/>
        <v>RH+VOC</v>
      </c>
      <c r="G62" s="236">
        <f t="shared" ca="1" si="24"/>
        <v>0</v>
      </c>
      <c r="H62" s="236">
        <f t="shared" ca="1" si="25"/>
        <v>0</v>
      </c>
      <c r="I62" s="236">
        <f t="shared" ca="1" si="26"/>
        <v>0</v>
      </c>
      <c r="J62" s="236">
        <f t="shared" ca="1" si="27"/>
        <v>0</v>
      </c>
      <c r="K62" s="236">
        <f t="shared" ca="1" si="28"/>
        <v>0</v>
      </c>
      <c r="L62" s="236">
        <f t="shared" ca="1" si="29"/>
        <v>0</v>
      </c>
      <c r="M62" s="236">
        <f t="shared" ca="1" si="30"/>
        <v>0</v>
      </c>
      <c r="N62" s="236">
        <f t="shared" ca="1" si="31"/>
        <v>0</v>
      </c>
      <c r="O62" s="236">
        <f t="shared" ca="1" si="32"/>
        <v>0</v>
      </c>
      <c r="P62" s="236">
        <f t="shared" ca="1" si="33"/>
        <v>0</v>
      </c>
      <c r="Q62" s="236">
        <f t="shared" ca="1" si="34"/>
        <v>0</v>
      </c>
      <c r="R62" s="236">
        <f t="shared" ca="1" si="35"/>
        <v>0</v>
      </c>
      <c r="S62" s="236">
        <f t="shared" ca="1" si="36"/>
        <v>0</v>
      </c>
      <c r="T62" s="236">
        <f t="shared" ca="1" si="37"/>
        <v>0</v>
      </c>
      <c r="U62" s="236">
        <f t="shared" ca="1" si="38"/>
        <v>0</v>
      </c>
      <c r="V62" s="236">
        <f t="shared" ca="1" si="39"/>
        <v>0</v>
      </c>
      <c r="W62" s="236">
        <f t="shared" ca="1" si="40"/>
        <v>0</v>
      </c>
      <c r="X62" s="236">
        <f t="shared" ca="1" si="41"/>
        <v>0</v>
      </c>
      <c r="Z62" s="48" t="s">
        <v>71</v>
      </c>
      <c r="AA62" s="48" t="s">
        <v>538</v>
      </c>
      <c r="AB62" s="48" t="s">
        <v>50</v>
      </c>
      <c r="AC62" s="48" t="s">
        <v>70</v>
      </c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W62" s="48" t="s">
        <v>71</v>
      </c>
      <c r="AX62" s="48" t="s">
        <v>575</v>
      </c>
      <c r="AY62" s="48" t="s">
        <v>50</v>
      </c>
      <c r="AZ62" s="48" t="s">
        <v>70</v>
      </c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199"/>
      <c r="BT62" s="48" t="s">
        <v>71</v>
      </c>
      <c r="BU62" s="48" t="s">
        <v>710</v>
      </c>
      <c r="BV62" s="48" t="s">
        <v>50</v>
      </c>
      <c r="BW62" s="48" t="s">
        <v>70</v>
      </c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8"/>
    </row>
    <row r="63" spans="3:93" ht="15.75" thickBot="1" x14ac:dyDescent="0.3">
      <c r="C63" s="4" t="str">
        <f t="shared" ca="1" si="48"/>
        <v>WSTC</v>
      </c>
      <c r="D63" s="236" t="str">
        <f t="shared" ca="1" si="21"/>
        <v>Wall sensor temp cable KIT (WSTC)</v>
      </c>
      <c r="E63" s="236" t="str">
        <f t="shared" ca="1" si="22"/>
        <v>-</v>
      </c>
      <c r="F63" s="236" t="str">
        <f t="shared" ca="1" si="23"/>
        <v>Valittu</v>
      </c>
      <c r="G63" s="236">
        <f t="shared" ca="1" si="24"/>
        <v>0</v>
      </c>
      <c r="H63" s="236">
        <f t="shared" ca="1" si="25"/>
        <v>0</v>
      </c>
      <c r="I63" s="236">
        <f t="shared" ca="1" si="26"/>
        <v>0</v>
      </c>
      <c r="J63" s="236">
        <f t="shared" ca="1" si="27"/>
        <v>0</v>
      </c>
      <c r="K63" s="236">
        <f t="shared" ca="1" si="28"/>
        <v>0</v>
      </c>
      <c r="L63" s="236">
        <f t="shared" ca="1" si="29"/>
        <v>0</v>
      </c>
      <c r="M63" s="236">
        <f t="shared" ca="1" si="30"/>
        <v>0</v>
      </c>
      <c r="N63" s="236">
        <f t="shared" ca="1" si="31"/>
        <v>0</v>
      </c>
      <c r="O63" s="236">
        <f t="shared" ca="1" si="32"/>
        <v>0</v>
      </c>
      <c r="P63" s="236">
        <f t="shared" ca="1" si="33"/>
        <v>0</v>
      </c>
      <c r="Q63" s="236">
        <f t="shared" ca="1" si="34"/>
        <v>0</v>
      </c>
      <c r="R63" s="236">
        <f t="shared" ca="1" si="35"/>
        <v>0</v>
      </c>
      <c r="S63" s="236">
        <f t="shared" ca="1" si="36"/>
        <v>0</v>
      </c>
      <c r="T63" s="236">
        <f t="shared" ca="1" si="37"/>
        <v>0</v>
      </c>
      <c r="U63" s="236">
        <f t="shared" ca="1" si="38"/>
        <v>0</v>
      </c>
      <c r="V63" s="236">
        <f t="shared" ca="1" si="39"/>
        <v>0</v>
      </c>
      <c r="W63" s="236">
        <f t="shared" ca="1" si="40"/>
        <v>0</v>
      </c>
      <c r="X63" s="236">
        <f t="shared" ca="1" si="41"/>
        <v>0</v>
      </c>
      <c r="Z63" s="48" t="s">
        <v>977</v>
      </c>
      <c r="AA63" s="48" t="s">
        <v>978</v>
      </c>
      <c r="AB63" s="48" t="s">
        <v>50</v>
      </c>
      <c r="AC63" s="48" t="s">
        <v>81</v>
      </c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W63" s="48" t="s">
        <v>977</v>
      </c>
      <c r="AX63" s="48" t="s">
        <v>978</v>
      </c>
      <c r="AY63" s="48" t="s">
        <v>50</v>
      </c>
      <c r="AZ63" s="48" t="s">
        <v>60</v>
      </c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199"/>
      <c r="BT63" s="48" t="s">
        <v>977</v>
      </c>
      <c r="BU63" s="48" t="s">
        <v>978</v>
      </c>
      <c r="BV63" s="48" t="s">
        <v>50</v>
      </c>
      <c r="BW63" s="48" t="s">
        <v>684</v>
      </c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8"/>
    </row>
    <row r="64" spans="3:93" ht="15.75" thickBot="1" x14ac:dyDescent="0.3">
      <c r="C64" s="4">
        <f t="shared" ca="1" si="48"/>
        <v>0</v>
      </c>
      <c r="D64" s="236">
        <f t="shared" ca="1" si="21"/>
        <v>0</v>
      </c>
      <c r="E64" s="236" t="str">
        <f t="shared" ca="1" si="22"/>
        <v>-</v>
      </c>
      <c r="F64" s="236">
        <f t="shared" ca="1" si="23"/>
        <v>0</v>
      </c>
      <c r="G64" s="236">
        <f t="shared" ca="1" si="24"/>
        <v>0</v>
      </c>
      <c r="H64" s="236">
        <f t="shared" ca="1" si="25"/>
        <v>0</v>
      </c>
      <c r="I64" s="236">
        <f t="shared" ca="1" si="26"/>
        <v>0</v>
      </c>
      <c r="J64" s="236">
        <f t="shared" ca="1" si="27"/>
        <v>0</v>
      </c>
      <c r="K64" s="236">
        <f t="shared" ca="1" si="28"/>
        <v>0</v>
      </c>
      <c r="L64" s="236">
        <f t="shared" ca="1" si="29"/>
        <v>0</v>
      </c>
      <c r="M64" s="236">
        <f t="shared" ca="1" si="30"/>
        <v>0</v>
      </c>
      <c r="N64" s="236">
        <f t="shared" ca="1" si="31"/>
        <v>0</v>
      </c>
      <c r="O64" s="236">
        <f t="shared" ca="1" si="32"/>
        <v>0</v>
      </c>
      <c r="P64" s="236">
        <f t="shared" ca="1" si="33"/>
        <v>0</v>
      </c>
      <c r="Q64" s="236">
        <f t="shared" ca="1" si="34"/>
        <v>0</v>
      </c>
      <c r="R64" s="236">
        <f t="shared" ca="1" si="35"/>
        <v>0</v>
      </c>
      <c r="S64" s="236">
        <f t="shared" ca="1" si="36"/>
        <v>0</v>
      </c>
      <c r="T64" s="236">
        <f t="shared" ca="1" si="37"/>
        <v>0</v>
      </c>
      <c r="U64" s="236">
        <f t="shared" ca="1" si="38"/>
        <v>0</v>
      </c>
      <c r="V64" s="236">
        <f t="shared" ca="1" si="39"/>
        <v>0</v>
      </c>
      <c r="W64" s="236">
        <f t="shared" ca="1" si="40"/>
        <v>0</v>
      </c>
      <c r="X64" s="236">
        <f t="shared" ca="1" si="41"/>
        <v>0</v>
      </c>
      <c r="Z64" s="48"/>
      <c r="AA64" s="48"/>
      <c r="AB64" s="48" t="s">
        <v>50</v>
      </c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W64" s="48"/>
      <c r="AX64" s="48"/>
      <c r="AY64" s="48" t="s">
        <v>50</v>
      </c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199"/>
      <c r="BT64" s="48"/>
      <c r="BU64" s="48"/>
      <c r="BV64" s="48" t="s">
        <v>50</v>
      </c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  <c r="CJ64" s="48"/>
      <c r="CK64" s="48"/>
      <c r="CL64" s="48"/>
      <c r="CM64" s="48"/>
      <c r="CN64" s="48"/>
      <c r="CO64" s="48"/>
    </row>
    <row r="65" spans="1:93" ht="15.75" thickBot="1" x14ac:dyDescent="0.3">
      <c r="C65" s="4">
        <f t="shared" ref="C65:C67" ca="1" si="50">OFFSET(Z65,0,$A$1,1,1)</f>
        <v>0</v>
      </c>
      <c r="D65" s="236">
        <f t="shared" ca="1" si="21"/>
        <v>0</v>
      </c>
      <c r="E65" s="236" t="str">
        <f t="shared" ca="1" si="22"/>
        <v>-</v>
      </c>
      <c r="F65" s="236">
        <f t="shared" ca="1" si="23"/>
        <v>0</v>
      </c>
      <c r="G65" s="236">
        <f t="shared" ca="1" si="24"/>
        <v>0</v>
      </c>
      <c r="H65" s="236">
        <f t="shared" ca="1" si="25"/>
        <v>0</v>
      </c>
      <c r="I65" s="236">
        <f t="shared" ca="1" si="26"/>
        <v>0</v>
      </c>
      <c r="J65" s="236">
        <f t="shared" ca="1" si="27"/>
        <v>0</v>
      </c>
      <c r="K65" s="236">
        <f t="shared" ca="1" si="28"/>
        <v>0</v>
      </c>
      <c r="L65" s="236">
        <f t="shared" ca="1" si="29"/>
        <v>0</v>
      </c>
      <c r="M65" s="236">
        <f t="shared" ca="1" si="30"/>
        <v>0</v>
      </c>
      <c r="N65" s="236">
        <f t="shared" ca="1" si="31"/>
        <v>0</v>
      </c>
      <c r="O65" s="236">
        <f t="shared" ca="1" si="32"/>
        <v>0</v>
      </c>
      <c r="P65" s="236">
        <f t="shared" ca="1" si="33"/>
        <v>0</v>
      </c>
      <c r="Q65" s="236">
        <f t="shared" ca="1" si="34"/>
        <v>0</v>
      </c>
      <c r="R65" s="236">
        <f t="shared" ca="1" si="35"/>
        <v>0</v>
      </c>
      <c r="S65" s="236">
        <f t="shared" ca="1" si="36"/>
        <v>0</v>
      </c>
      <c r="T65" s="236">
        <f t="shared" ca="1" si="37"/>
        <v>0</v>
      </c>
      <c r="U65" s="236">
        <f t="shared" ca="1" si="38"/>
        <v>0</v>
      </c>
      <c r="V65" s="236">
        <f t="shared" ca="1" si="39"/>
        <v>0</v>
      </c>
      <c r="W65" s="236">
        <f t="shared" ca="1" si="40"/>
        <v>0</v>
      </c>
      <c r="X65" s="236">
        <f t="shared" ca="1" si="41"/>
        <v>0</v>
      </c>
      <c r="Z65" s="48"/>
      <c r="AA65" s="48"/>
      <c r="AB65" s="48" t="s">
        <v>50</v>
      </c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W65" s="48"/>
      <c r="AX65" s="48"/>
      <c r="AY65" s="48" t="s">
        <v>50</v>
      </c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199"/>
      <c r="BT65" s="48"/>
      <c r="BU65" s="48"/>
      <c r="BV65" s="48" t="s">
        <v>50</v>
      </c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  <c r="CJ65" s="48"/>
      <c r="CK65" s="48"/>
      <c r="CL65" s="48"/>
      <c r="CM65" s="48"/>
      <c r="CN65" s="48"/>
      <c r="CO65" s="48"/>
    </row>
    <row r="66" spans="1:93" ht="15.75" thickBot="1" x14ac:dyDescent="0.3">
      <c r="C66" s="4">
        <f t="shared" ca="1" si="50"/>
        <v>0</v>
      </c>
      <c r="D66" s="236">
        <f t="shared" ca="1" si="21"/>
        <v>0</v>
      </c>
      <c r="E66" s="236" t="str">
        <f t="shared" ca="1" si="22"/>
        <v>-</v>
      </c>
      <c r="F66" s="236">
        <f t="shared" ca="1" si="23"/>
        <v>0</v>
      </c>
      <c r="G66" s="236">
        <f t="shared" ca="1" si="24"/>
        <v>0</v>
      </c>
      <c r="H66" s="236">
        <f t="shared" ca="1" si="25"/>
        <v>0</v>
      </c>
      <c r="I66" s="236">
        <f t="shared" ca="1" si="26"/>
        <v>0</v>
      </c>
      <c r="J66" s="236">
        <f t="shared" ca="1" si="27"/>
        <v>0</v>
      </c>
      <c r="K66" s="236">
        <f t="shared" ca="1" si="28"/>
        <v>0</v>
      </c>
      <c r="L66" s="236">
        <f t="shared" ca="1" si="29"/>
        <v>0</v>
      </c>
      <c r="M66" s="236">
        <f t="shared" ca="1" si="30"/>
        <v>0</v>
      </c>
      <c r="N66" s="236">
        <f t="shared" ca="1" si="31"/>
        <v>0</v>
      </c>
      <c r="O66" s="236">
        <f t="shared" ca="1" si="32"/>
        <v>0</v>
      </c>
      <c r="P66" s="236">
        <f t="shared" ca="1" si="33"/>
        <v>0</v>
      </c>
      <c r="Q66" s="236">
        <f t="shared" ca="1" si="34"/>
        <v>0</v>
      </c>
      <c r="R66" s="236">
        <f t="shared" ca="1" si="35"/>
        <v>0</v>
      </c>
      <c r="S66" s="236">
        <f t="shared" ca="1" si="36"/>
        <v>0</v>
      </c>
      <c r="T66" s="236">
        <f t="shared" ca="1" si="37"/>
        <v>0</v>
      </c>
      <c r="U66" s="236">
        <f t="shared" ca="1" si="38"/>
        <v>0</v>
      </c>
      <c r="V66" s="236">
        <f t="shared" ca="1" si="39"/>
        <v>0</v>
      </c>
      <c r="W66" s="236">
        <f t="shared" ca="1" si="40"/>
        <v>0</v>
      </c>
      <c r="X66" s="236">
        <f t="shared" ca="1" si="41"/>
        <v>0</v>
      </c>
      <c r="Z66" s="48"/>
      <c r="AA66" s="48"/>
      <c r="AB66" s="48" t="s">
        <v>50</v>
      </c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W66" s="48"/>
      <c r="AX66" s="48"/>
      <c r="AY66" s="48" t="s">
        <v>50</v>
      </c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199"/>
      <c r="BT66" s="48"/>
      <c r="BU66" s="48"/>
      <c r="BV66" s="48" t="s">
        <v>50</v>
      </c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48"/>
      <c r="CL66" s="48"/>
      <c r="CM66" s="48"/>
      <c r="CN66" s="48"/>
      <c r="CO66" s="48"/>
    </row>
    <row r="67" spans="1:93" ht="15.75" thickBot="1" x14ac:dyDescent="0.3">
      <c r="C67" s="4">
        <f t="shared" ca="1" si="50"/>
        <v>0</v>
      </c>
      <c r="D67" s="236" t="str">
        <f t="shared" ca="1" si="21"/>
        <v/>
      </c>
      <c r="E67" s="236" t="str">
        <f t="shared" ca="1" si="22"/>
        <v/>
      </c>
      <c r="F67" s="236" t="str">
        <f t="shared" ca="1" si="23"/>
        <v/>
      </c>
      <c r="G67" s="236" t="str">
        <f t="shared" ca="1" si="24"/>
        <v/>
      </c>
      <c r="H67" s="236" t="str">
        <f t="shared" ca="1" si="25"/>
        <v/>
      </c>
      <c r="I67" s="236" t="str">
        <f t="shared" ca="1" si="26"/>
        <v/>
      </c>
      <c r="J67" s="236" t="str">
        <f t="shared" ca="1" si="27"/>
        <v/>
      </c>
      <c r="K67" s="236" t="str">
        <f t="shared" ca="1" si="28"/>
        <v/>
      </c>
      <c r="L67" s="236" t="str">
        <f t="shared" ca="1" si="29"/>
        <v/>
      </c>
      <c r="M67" s="236" t="str">
        <f t="shared" ca="1" si="30"/>
        <v/>
      </c>
      <c r="N67" s="236" t="str">
        <f t="shared" ca="1" si="31"/>
        <v/>
      </c>
      <c r="O67" s="236">
        <f t="shared" ca="1" si="32"/>
        <v>0</v>
      </c>
      <c r="P67" s="236">
        <f t="shared" ca="1" si="33"/>
        <v>0</v>
      </c>
      <c r="Q67" s="236">
        <f t="shared" ca="1" si="34"/>
        <v>0</v>
      </c>
      <c r="R67" s="236">
        <f t="shared" ca="1" si="35"/>
        <v>0</v>
      </c>
      <c r="S67" s="236">
        <f t="shared" ca="1" si="36"/>
        <v>0</v>
      </c>
      <c r="T67" s="236">
        <f t="shared" ca="1" si="37"/>
        <v>0</v>
      </c>
      <c r="U67" s="236">
        <f t="shared" ca="1" si="38"/>
        <v>0</v>
      </c>
      <c r="V67" s="236">
        <f t="shared" ca="1" si="39"/>
        <v>0</v>
      </c>
      <c r="W67" s="236">
        <f t="shared" ca="1" si="40"/>
        <v>0</v>
      </c>
      <c r="X67" s="236">
        <f t="shared" ca="1" si="41"/>
        <v>0</v>
      </c>
      <c r="Z67" s="51"/>
      <c r="AA67" s="37" t="str">
        <f>""</f>
        <v/>
      </c>
      <c r="AB67" s="37" t="str">
        <f>""</f>
        <v/>
      </c>
      <c r="AC67" s="37" t="str">
        <f>""</f>
        <v/>
      </c>
      <c r="AD67" s="37" t="str">
        <f>""</f>
        <v/>
      </c>
      <c r="AE67" s="37" t="str">
        <f>""</f>
        <v/>
      </c>
      <c r="AF67" s="37" t="str">
        <f>""</f>
        <v/>
      </c>
      <c r="AG67" s="37" t="str">
        <f>""</f>
        <v/>
      </c>
      <c r="AH67" s="37" t="str">
        <f>""</f>
        <v/>
      </c>
      <c r="AI67" s="37" t="str">
        <f>""</f>
        <v/>
      </c>
      <c r="AJ67" s="37" t="str">
        <f>""</f>
        <v/>
      </c>
      <c r="AK67" s="37" t="str">
        <f>""</f>
        <v/>
      </c>
      <c r="AL67" s="37"/>
      <c r="AM67" s="37"/>
      <c r="AN67" s="37"/>
      <c r="AO67" s="37"/>
      <c r="AP67" s="37"/>
      <c r="AQ67" s="37"/>
      <c r="AR67" s="37"/>
      <c r="AS67" s="37"/>
      <c r="AT67" s="37"/>
      <c r="AU67" s="52"/>
      <c r="AW67" s="51"/>
      <c r="AX67" s="37" t="str">
        <f>""</f>
        <v/>
      </c>
      <c r="AY67" s="37" t="str">
        <f>""</f>
        <v/>
      </c>
      <c r="AZ67" s="37" t="str">
        <f>""</f>
        <v/>
      </c>
      <c r="BA67" s="37" t="str">
        <f>""</f>
        <v/>
      </c>
      <c r="BB67" s="37" t="str">
        <f>""</f>
        <v/>
      </c>
      <c r="BC67" s="37" t="str">
        <f>""</f>
        <v/>
      </c>
      <c r="BD67" s="37" t="str">
        <f>""</f>
        <v/>
      </c>
      <c r="BE67" s="37" t="str">
        <f>""</f>
        <v/>
      </c>
      <c r="BF67" s="37" t="str">
        <f>""</f>
        <v/>
      </c>
      <c r="BG67" s="37" t="str">
        <f>""</f>
        <v/>
      </c>
      <c r="BH67" s="37" t="str">
        <f>""</f>
        <v/>
      </c>
      <c r="BI67" s="37"/>
      <c r="BJ67" s="37"/>
      <c r="BK67" s="37"/>
      <c r="BL67" s="37"/>
      <c r="BM67" s="37"/>
      <c r="BN67" s="37"/>
      <c r="BO67" s="37"/>
      <c r="BP67" s="37"/>
      <c r="BQ67" s="37"/>
      <c r="BR67" s="52"/>
      <c r="BS67" s="199"/>
      <c r="BT67" s="51"/>
      <c r="BU67" s="37" t="str">
        <f>""</f>
        <v/>
      </c>
      <c r="BV67" s="37" t="str">
        <f>""</f>
        <v/>
      </c>
      <c r="BW67" s="37" t="str">
        <f>""</f>
        <v/>
      </c>
      <c r="BX67" s="37" t="str">
        <f>""</f>
        <v/>
      </c>
      <c r="BY67" s="37" t="str">
        <f>""</f>
        <v/>
      </c>
      <c r="BZ67" s="37" t="str">
        <f>""</f>
        <v/>
      </c>
      <c r="CA67" s="37" t="str">
        <f>""</f>
        <v/>
      </c>
      <c r="CB67" s="37" t="str">
        <f>""</f>
        <v/>
      </c>
      <c r="CC67" s="37" t="str">
        <f>""</f>
        <v/>
      </c>
      <c r="CD67" s="37" t="str">
        <f>""</f>
        <v/>
      </c>
      <c r="CE67" s="37" t="str">
        <f>""</f>
        <v/>
      </c>
      <c r="CF67" s="37"/>
      <c r="CG67" s="37"/>
      <c r="CH67" s="37"/>
      <c r="CI67" s="37"/>
      <c r="CJ67" s="37"/>
      <c r="CK67" s="37"/>
      <c r="CL67" s="37"/>
      <c r="CM67" s="37"/>
      <c r="CN67" s="37"/>
      <c r="CO67" s="52"/>
    </row>
    <row r="68" spans="1:93" ht="15.75" thickBot="1" x14ac:dyDescent="0.3">
      <c r="C68" s="4">
        <f t="shared" ca="1" si="48"/>
        <v>0</v>
      </c>
      <c r="D68" s="236" t="str">
        <f t="shared" ca="1" si="21"/>
        <v>Ohjaus</v>
      </c>
      <c r="E68" s="236" t="str">
        <f t="shared" ca="1" si="22"/>
        <v/>
      </c>
      <c r="F68" s="236" t="str">
        <f t="shared" ca="1" si="23"/>
        <v/>
      </c>
      <c r="G68" s="236" t="str">
        <f t="shared" ca="1" si="24"/>
        <v>Liityntä</v>
      </c>
      <c r="H68" s="236" t="str">
        <f t="shared" ca="1" si="25"/>
        <v/>
      </c>
      <c r="I68" s="236" t="str">
        <f t="shared" ca="1" si="26"/>
        <v/>
      </c>
      <c r="J68" s="236" t="str">
        <f t="shared" ca="1" si="27"/>
        <v>Toimintakaavio Layer</v>
      </c>
      <c r="K68" s="236">
        <f t="shared" ca="1" si="28"/>
        <v>0</v>
      </c>
      <c r="L68" s="236">
        <f t="shared" ca="1" si="29"/>
        <v>0</v>
      </c>
      <c r="M68" s="236">
        <f t="shared" ca="1" si="30"/>
        <v>0</v>
      </c>
      <c r="N68" s="236">
        <f t="shared" ca="1" si="31"/>
        <v>0</v>
      </c>
      <c r="O68" s="236">
        <f t="shared" ca="1" si="32"/>
        <v>0</v>
      </c>
      <c r="P68" s="236">
        <f t="shared" ca="1" si="33"/>
        <v>0</v>
      </c>
      <c r="Q68" s="236">
        <f t="shared" ca="1" si="34"/>
        <v>0</v>
      </c>
      <c r="R68" s="236">
        <f t="shared" ca="1" si="35"/>
        <v>0</v>
      </c>
      <c r="S68" s="236">
        <f t="shared" ca="1" si="36"/>
        <v>0</v>
      </c>
      <c r="T68" s="236">
        <f t="shared" ca="1" si="37"/>
        <v>0</v>
      </c>
      <c r="U68" s="236">
        <f t="shared" ca="1" si="38"/>
        <v>0</v>
      </c>
      <c r="V68" s="236">
        <f t="shared" ca="1" si="39"/>
        <v>0</v>
      </c>
      <c r="W68" s="236">
        <f t="shared" ca="1" si="40"/>
        <v>0</v>
      </c>
      <c r="X68" s="236">
        <f t="shared" ca="1" si="41"/>
        <v>0</v>
      </c>
      <c r="Z68" s="53"/>
      <c r="AA68" s="41" t="s">
        <v>0</v>
      </c>
      <c r="AB68" s="41" t="str">
        <f>""</f>
        <v/>
      </c>
      <c r="AC68" s="41" t="str">
        <f>""</f>
        <v/>
      </c>
      <c r="AD68" s="41" t="s">
        <v>101</v>
      </c>
      <c r="AE68" s="41" t="str">
        <f>""</f>
        <v/>
      </c>
      <c r="AF68" s="41" t="str">
        <f>""</f>
        <v/>
      </c>
      <c r="AG68" s="41" t="s">
        <v>95</v>
      </c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54"/>
      <c r="AW68" s="53"/>
      <c r="AX68" s="41" t="s">
        <v>296</v>
      </c>
      <c r="AY68" s="41" t="s">
        <v>36</v>
      </c>
      <c r="AZ68" s="41" t="str">
        <f>""</f>
        <v/>
      </c>
      <c r="BA68" s="41" t="str">
        <f>""</f>
        <v/>
      </c>
      <c r="BB68" s="41" t="str">
        <f>""</f>
        <v/>
      </c>
      <c r="BC68" s="41" t="str">
        <f>""</f>
        <v/>
      </c>
      <c r="BD68" s="41" t="str">
        <f>""</f>
        <v/>
      </c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  <c r="BR68" s="54"/>
      <c r="BS68" s="199"/>
      <c r="BT68" s="53"/>
      <c r="BU68" s="41" t="s">
        <v>711</v>
      </c>
      <c r="BV68" s="41" t="s">
        <v>678</v>
      </c>
      <c r="BW68" s="41" t="str">
        <f>""</f>
        <v/>
      </c>
      <c r="BX68" s="41" t="str">
        <f>""</f>
        <v/>
      </c>
      <c r="BY68" s="41" t="str">
        <f>""</f>
        <v/>
      </c>
      <c r="BZ68" s="41" t="str">
        <f>""</f>
        <v/>
      </c>
      <c r="CA68" s="41" t="str">
        <f>""</f>
        <v/>
      </c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54"/>
    </row>
    <row r="69" spans="1:93" ht="15.75" thickBot="1" x14ac:dyDescent="0.3">
      <c r="C69" s="4"/>
      <c r="D69" s="236" t="str">
        <f t="shared" ca="1" si="21"/>
        <v/>
      </c>
      <c r="E69" s="236" t="str">
        <f t="shared" ca="1" si="22"/>
        <v/>
      </c>
      <c r="F69" s="236" t="str">
        <f t="shared" ca="1" si="23"/>
        <v/>
      </c>
      <c r="G69" s="236" t="str">
        <f t="shared" ca="1" si="24"/>
        <v/>
      </c>
      <c r="H69" s="236" t="str">
        <f t="shared" ca="1" si="25"/>
        <v/>
      </c>
      <c r="I69" s="236" t="str">
        <f t="shared" ca="1" si="26"/>
        <v/>
      </c>
      <c r="J69" s="236" t="str">
        <f t="shared" ca="1" si="27"/>
        <v/>
      </c>
      <c r="K69" s="236" t="str">
        <f t="shared" ca="1" si="28"/>
        <v/>
      </c>
      <c r="L69" s="236" t="str">
        <f t="shared" ca="1" si="29"/>
        <v/>
      </c>
      <c r="M69" s="236" t="str">
        <f t="shared" ca="1" si="30"/>
        <v/>
      </c>
      <c r="N69" s="236" t="str">
        <f t="shared" ca="1" si="31"/>
        <v/>
      </c>
      <c r="O69" s="236">
        <f t="shared" ca="1" si="32"/>
        <v>0</v>
      </c>
      <c r="P69" s="236">
        <f t="shared" ca="1" si="33"/>
        <v>0</v>
      </c>
      <c r="Q69" s="236">
        <f t="shared" ca="1" si="34"/>
        <v>0</v>
      </c>
      <c r="R69" s="236">
        <f t="shared" ca="1" si="35"/>
        <v>0</v>
      </c>
      <c r="S69" s="236">
        <f t="shared" ca="1" si="36"/>
        <v>0</v>
      </c>
      <c r="T69" s="236">
        <f t="shared" ca="1" si="37"/>
        <v>0</v>
      </c>
      <c r="U69" s="236">
        <f t="shared" ca="1" si="38"/>
        <v>0</v>
      </c>
      <c r="V69" s="236">
        <f t="shared" ca="1" si="39"/>
        <v>0</v>
      </c>
      <c r="W69" s="236">
        <f t="shared" ca="1" si="40"/>
        <v>0</v>
      </c>
      <c r="X69" s="236">
        <f t="shared" ca="1" si="41"/>
        <v>0</v>
      </c>
      <c r="Z69" s="51"/>
      <c r="AA69" s="37" t="str">
        <f>""</f>
        <v/>
      </c>
      <c r="AB69" s="37" t="str">
        <f>""</f>
        <v/>
      </c>
      <c r="AC69" s="37" t="str">
        <f>""</f>
        <v/>
      </c>
      <c r="AD69" s="37" t="str">
        <f>""</f>
        <v/>
      </c>
      <c r="AE69" s="37" t="str">
        <f>""</f>
        <v/>
      </c>
      <c r="AF69" s="37" t="str">
        <f>""</f>
        <v/>
      </c>
      <c r="AG69" s="37" t="str">
        <f>""</f>
        <v/>
      </c>
      <c r="AH69" s="37" t="str">
        <f>""</f>
        <v/>
      </c>
      <c r="AI69" s="37" t="str">
        <f>""</f>
        <v/>
      </c>
      <c r="AJ69" s="37" t="str">
        <f>""</f>
        <v/>
      </c>
      <c r="AK69" s="37" t="str">
        <f>""</f>
        <v/>
      </c>
      <c r="AL69" s="37"/>
      <c r="AM69" s="37"/>
      <c r="AN69" s="37"/>
      <c r="AO69" s="37"/>
      <c r="AP69" s="37"/>
      <c r="AQ69" s="37"/>
      <c r="AR69" s="37"/>
      <c r="AS69" s="37"/>
      <c r="AT69" s="37"/>
      <c r="AU69" s="52"/>
      <c r="AW69" s="51"/>
      <c r="AX69" s="37" t="str">
        <f>""</f>
        <v/>
      </c>
      <c r="AY69" s="37" t="str">
        <f>""</f>
        <v/>
      </c>
      <c r="AZ69" s="37" t="str">
        <f>""</f>
        <v/>
      </c>
      <c r="BA69" s="37" t="str">
        <f>""</f>
        <v/>
      </c>
      <c r="BB69" s="37" t="str">
        <f>""</f>
        <v/>
      </c>
      <c r="BC69" s="37" t="str">
        <f>""</f>
        <v/>
      </c>
      <c r="BD69" s="37" t="str">
        <f>""</f>
        <v/>
      </c>
      <c r="BE69" s="37" t="str">
        <f>""</f>
        <v/>
      </c>
      <c r="BF69" s="37" t="str">
        <f>""</f>
        <v/>
      </c>
      <c r="BG69" s="37" t="str">
        <f>""</f>
        <v/>
      </c>
      <c r="BH69" s="37" t="str">
        <f>""</f>
        <v/>
      </c>
      <c r="BI69" s="37"/>
      <c r="BJ69" s="37"/>
      <c r="BK69" s="37"/>
      <c r="BL69" s="37"/>
      <c r="BM69" s="37"/>
      <c r="BN69" s="37"/>
      <c r="BO69" s="37"/>
      <c r="BP69" s="37"/>
      <c r="BQ69" s="37"/>
      <c r="BR69" s="52"/>
      <c r="BS69" s="199"/>
      <c r="BT69" s="51"/>
      <c r="BU69" s="37" t="str">
        <f>""</f>
        <v/>
      </c>
      <c r="BV69" s="37" t="str">
        <f>""</f>
        <v/>
      </c>
      <c r="BW69" s="37" t="str">
        <f>""</f>
        <v/>
      </c>
      <c r="BX69" s="37" t="str">
        <f>""</f>
        <v/>
      </c>
      <c r="BY69" s="37" t="str">
        <f>""</f>
        <v/>
      </c>
      <c r="BZ69" s="37" t="str">
        <f>""</f>
        <v/>
      </c>
      <c r="CA69" s="37" t="str">
        <f>""</f>
        <v/>
      </c>
      <c r="CB69" s="37" t="str">
        <f>""</f>
        <v/>
      </c>
      <c r="CC69" s="37" t="str">
        <f>""</f>
        <v/>
      </c>
      <c r="CD69" s="37" t="str">
        <f>""</f>
        <v/>
      </c>
      <c r="CE69" s="37" t="str">
        <f>""</f>
        <v/>
      </c>
      <c r="CF69" s="37"/>
      <c r="CG69" s="37"/>
      <c r="CH69" s="37"/>
      <c r="CI69" s="37"/>
      <c r="CJ69" s="37"/>
      <c r="CK69" s="37"/>
      <c r="CL69" s="37"/>
      <c r="CM69" s="37"/>
      <c r="CN69" s="37"/>
      <c r="CO69" s="52"/>
    </row>
    <row r="70" spans="1:93" ht="15.75" thickBot="1" x14ac:dyDescent="0.3">
      <c r="C70" s="4">
        <f t="shared" ca="1" si="48"/>
        <v>0</v>
      </c>
      <c r="D70" s="236" t="str">
        <f t="shared" ca="1" si="21"/>
        <v>Käyttöpaneeli</v>
      </c>
      <c r="E70" s="236" t="str">
        <f t="shared" ca="1" si="22"/>
        <v>-</v>
      </c>
      <c r="F70" s="236" t="str">
        <f t="shared" ca="1" si="23"/>
        <v>SC10</v>
      </c>
      <c r="G70" s="236" t="str">
        <f t="shared" ca="1" si="24"/>
        <v>SC10 + 10m Kaapeli</v>
      </c>
      <c r="H70" s="236" t="str">
        <f t="shared" ca="1" si="25"/>
        <v>SC10 + 10m kaapeli + kehys</v>
      </c>
      <c r="I70" s="236" t="str">
        <f t="shared" ca="1" si="26"/>
        <v>SC10 + kehys</v>
      </c>
      <c r="J70" s="236">
        <f t="shared" ca="1" si="27"/>
        <v>0</v>
      </c>
      <c r="K70" s="236">
        <f t="shared" ca="1" si="28"/>
        <v>0</v>
      </c>
      <c r="L70" s="236">
        <f t="shared" ca="1" si="29"/>
        <v>0</v>
      </c>
      <c r="M70" s="236">
        <f t="shared" ca="1" si="30"/>
        <v>0</v>
      </c>
      <c r="N70" s="236">
        <f t="shared" ca="1" si="31"/>
        <v>0</v>
      </c>
      <c r="O70" s="236">
        <f t="shared" ca="1" si="32"/>
        <v>0</v>
      </c>
      <c r="P70" s="236">
        <f t="shared" ca="1" si="33"/>
        <v>0</v>
      </c>
      <c r="Q70" s="236">
        <f t="shared" ca="1" si="34"/>
        <v>0</v>
      </c>
      <c r="R70" s="236">
        <f t="shared" ca="1" si="35"/>
        <v>0</v>
      </c>
      <c r="S70" s="236">
        <f t="shared" ca="1" si="36"/>
        <v>0</v>
      </c>
      <c r="T70" s="236">
        <f t="shared" ca="1" si="37"/>
        <v>0</v>
      </c>
      <c r="U70" s="236">
        <f t="shared" ca="1" si="38"/>
        <v>0</v>
      </c>
      <c r="V70" s="236">
        <f t="shared" ca="1" si="39"/>
        <v>0</v>
      </c>
      <c r="W70" s="236">
        <f t="shared" ca="1" si="40"/>
        <v>0</v>
      </c>
      <c r="X70" s="236">
        <f t="shared" ca="1" si="41"/>
        <v>0</v>
      </c>
      <c r="Z70" s="48"/>
      <c r="AA70" s="48" t="s">
        <v>1</v>
      </c>
      <c r="AB70" s="48" t="s">
        <v>50</v>
      </c>
      <c r="AC70" s="48" t="s">
        <v>163</v>
      </c>
      <c r="AD70" s="48" t="s">
        <v>674</v>
      </c>
      <c r="AE70" s="48" t="s">
        <v>675</v>
      </c>
      <c r="AF70" s="48" t="s">
        <v>676</v>
      </c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W70" s="48"/>
      <c r="AX70" s="48" t="s">
        <v>577</v>
      </c>
      <c r="AY70" s="48" t="s">
        <v>50</v>
      </c>
      <c r="AZ70" s="48" t="s">
        <v>163</v>
      </c>
      <c r="BA70" s="48" t="s">
        <v>164</v>
      </c>
      <c r="BB70" s="48" t="s">
        <v>578</v>
      </c>
      <c r="BC70" s="48" t="s">
        <v>579</v>
      </c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199"/>
      <c r="BT70" s="48"/>
      <c r="BU70" s="48" t="s">
        <v>712</v>
      </c>
      <c r="BV70" s="48" t="s">
        <v>50</v>
      </c>
      <c r="BW70" s="48" t="s">
        <v>163</v>
      </c>
      <c r="BX70" s="48" t="s">
        <v>713</v>
      </c>
      <c r="BY70" s="48" t="s">
        <v>714</v>
      </c>
      <c r="BZ70" s="48" t="s">
        <v>715</v>
      </c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</row>
    <row r="71" spans="1:93" ht="15.75" thickBot="1" x14ac:dyDescent="0.3">
      <c r="C71" s="4">
        <f t="shared" ca="1" si="48"/>
        <v>0</v>
      </c>
      <c r="D71" s="236" t="str">
        <f t="shared" ca="1" si="21"/>
        <v>Modulaarikaapeli 20m Käyttöpaneelille/Kuvulle</v>
      </c>
      <c r="E71" s="236" t="str">
        <f t="shared" ca="1" si="22"/>
        <v>-</v>
      </c>
      <c r="F71" s="236">
        <f t="shared" ca="1" si="23"/>
        <v>1</v>
      </c>
      <c r="G71" s="236">
        <f t="shared" ca="1" si="24"/>
        <v>2</v>
      </c>
      <c r="H71" s="236">
        <f t="shared" ca="1" si="25"/>
        <v>3</v>
      </c>
      <c r="I71" s="236">
        <f t="shared" ca="1" si="26"/>
        <v>0</v>
      </c>
      <c r="J71" s="236">
        <f t="shared" ca="1" si="27"/>
        <v>0</v>
      </c>
      <c r="K71" s="236">
        <f t="shared" ca="1" si="28"/>
        <v>0</v>
      </c>
      <c r="L71" s="236">
        <f t="shared" ca="1" si="29"/>
        <v>0</v>
      </c>
      <c r="M71" s="236">
        <f t="shared" ca="1" si="30"/>
        <v>0</v>
      </c>
      <c r="N71" s="236">
        <f t="shared" ca="1" si="31"/>
        <v>0</v>
      </c>
      <c r="O71" s="236">
        <f t="shared" ca="1" si="32"/>
        <v>0</v>
      </c>
      <c r="P71" s="236">
        <f t="shared" ca="1" si="33"/>
        <v>0</v>
      </c>
      <c r="Q71" s="236">
        <f t="shared" ca="1" si="34"/>
        <v>0</v>
      </c>
      <c r="R71" s="236">
        <f t="shared" ca="1" si="35"/>
        <v>0</v>
      </c>
      <c r="S71" s="236">
        <f t="shared" ca="1" si="36"/>
        <v>0</v>
      </c>
      <c r="T71" s="236">
        <f t="shared" ca="1" si="37"/>
        <v>0</v>
      </c>
      <c r="U71" s="236">
        <f t="shared" ca="1" si="38"/>
        <v>0</v>
      </c>
      <c r="V71" s="236">
        <f t="shared" ca="1" si="39"/>
        <v>0</v>
      </c>
      <c r="W71" s="236">
        <f t="shared" ca="1" si="40"/>
        <v>0</v>
      </c>
      <c r="X71" s="236">
        <f t="shared" ca="1" si="41"/>
        <v>0</v>
      </c>
      <c r="Z71" s="48"/>
      <c r="AA71" s="48" t="s">
        <v>162</v>
      </c>
      <c r="AB71" s="48" t="s">
        <v>50</v>
      </c>
      <c r="AC71" s="48">
        <v>1</v>
      </c>
      <c r="AD71" s="48">
        <v>2</v>
      </c>
      <c r="AE71" s="48">
        <v>3</v>
      </c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W71" s="48"/>
      <c r="AX71" s="48" t="s">
        <v>580</v>
      </c>
      <c r="AY71" s="48" t="s">
        <v>50</v>
      </c>
      <c r="AZ71" s="48">
        <v>1</v>
      </c>
      <c r="BA71" s="48">
        <v>2</v>
      </c>
      <c r="BB71" s="48">
        <v>3</v>
      </c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199"/>
      <c r="BT71" s="48"/>
      <c r="BU71" s="48" t="s">
        <v>716</v>
      </c>
      <c r="BV71" s="48" t="s">
        <v>50</v>
      </c>
      <c r="BW71" s="48">
        <v>1</v>
      </c>
      <c r="BX71" s="48">
        <v>2</v>
      </c>
      <c r="BY71" s="48">
        <v>3</v>
      </c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</row>
    <row r="72" spans="1:93" ht="15.75" thickBot="1" x14ac:dyDescent="0.3">
      <c r="A72" s="199">
        <f ca="1">IF(OR(Valintaohjelma!D10=SelectionData!G10,Valintaohjelma!D10=SelectionData!H10,Valintaohjelma!D10=SelectionData!I10,Valintaohjelma!D10=SelectionData!J10,Valintaohjelma!D10=SelectionData!F10,Valintaohjelma!D11=SelectionData!H11),1,0)</f>
        <v>0</v>
      </c>
      <c r="B72" s="199" t="str">
        <f ca="1">IF(A72=1,"",X72)</f>
        <v xml:space="preserve"> (Ei saatavilla)</v>
      </c>
      <c r="C72" s="4">
        <f t="shared" ca="1" si="48"/>
        <v>0</v>
      </c>
      <c r="D72" s="236" t="str">
        <f t="shared" ref="D72:D135" ca="1" si="51">OFFSET(AA72,0,$A$1,1,1)</f>
        <v>Liesikupu</v>
      </c>
      <c r="E72" s="236" t="str">
        <f t="shared" ref="E72:E135" ca="1" si="52">OFFSET(AB72,0,$A$1,1,1)</f>
        <v>-</v>
      </c>
      <c r="F72" s="236" t="str">
        <f t="shared" ref="F72:F135" ca="1" si="53">OFFSET(AC72,0,$A$1,1,1)</f>
        <v>Smart IV-koneen erillispoistoon (Ei saatavilla)</v>
      </c>
      <c r="G72" s="236" t="str">
        <f t="shared" ref="G72:G135" ca="1" si="54">OFFSET(AD72,0,$A$1,1,1)</f>
        <v>Smart IV-koneen yleispoistoon</v>
      </c>
      <c r="H72" s="236" t="str">
        <f t="shared" ref="H72:H135" ca="1" si="55">OFFSET(AE72,0,$A$1,1,1)</f>
        <v>Smart Huippuimurille</v>
      </c>
      <c r="I72" s="236" t="str">
        <f t="shared" ref="I72:I135" ca="1" si="56">OFFSET(AF72,0,$A$1,1,1)</f>
        <v>Ei Smart  IV-koneen erillispoistoon (Ei saatavilla)</v>
      </c>
      <c r="J72" s="236" t="str">
        <f t="shared" ref="J72:J135" ca="1" si="57">OFFSET(AG72,0,$A$1,1,1)</f>
        <v>Ei Smart IV-koneen yleispoistoon</v>
      </c>
      <c r="K72" s="236" t="str">
        <f t="shared" ref="K72:K135" ca="1" si="58">OFFSET(AH72,0,$A$1,1,1)</f>
        <v>Ei Smart Huippuimurille</v>
      </c>
      <c r="L72" s="236">
        <f t="shared" ref="L72:L135" ca="1" si="59">OFFSET(AI72,0,$A$1,1,1)</f>
        <v>0</v>
      </c>
      <c r="M72" s="236">
        <f t="shared" ref="M72:M135" ca="1" si="60">OFFSET(AJ72,0,$A$1,1,1)</f>
        <v>0</v>
      </c>
      <c r="N72" s="236">
        <f t="shared" ref="N72:N135" ca="1" si="61">OFFSET(AK72,0,$A$1,1,1)</f>
        <v>0</v>
      </c>
      <c r="O72" s="236">
        <f t="shared" ref="O72:O135" ca="1" si="62">OFFSET(AL72,0,$A$1,1,1)</f>
        <v>0</v>
      </c>
      <c r="P72" s="236">
        <f t="shared" ref="P72:P135" ca="1" si="63">OFFSET(AM72,0,$A$1,1,1)</f>
        <v>0</v>
      </c>
      <c r="Q72" s="236">
        <f t="shared" ref="Q72:Q135" ca="1" si="64">OFFSET(AN72,0,$A$1,1,1)</f>
        <v>0</v>
      </c>
      <c r="R72" s="236">
        <f t="shared" ref="R72:R135" ca="1" si="65">OFFSET(AO72,0,$A$1,1,1)</f>
        <v>0</v>
      </c>
      <c r="S72" s="236">
        <f t="shared" ref="S72:S135" ca="1" si="66">OFFSET(AP72,0,$A$1,1,1)</f>
        <v>0</v>
      </c>
      <c r="T72" s="236">
        <f t="shared" ref="T72:T135" ca="1" si="67">OFFSET(AQ72,0,$A$1,1,1)</f>
        <v>0</v>
      </c>
      <c r="U72" s="236">
        <f t="shared" ref="U72:U135" ca="1" si="68">OFFSET(AR72,0,$A$1,1,1)</f>
        <v>0</v>
      </c>
      <c r="V72" s="236">
        <f t="shared" ref="V72:V135" ca="1" si="69">OFFSET(AS72,0,$A$1,1,1)</f>
        <v>0</v>
      </c>
      <c r="W72" s="236">
        <f t="shared" ref="W72:W135" ca="1" si="70">OFFSET(AT72,0,$A$1,1,1)</f>
        <v>0</v>
      </c>
      <c r="X72" s="236" t="str">
        <f t="shared" ref="X72:X135" ca="1" si="71">OFFSET(AU72,0,$A$1,1,1)</f>
        <v xml:space="preserve"> (Ei saatavilla)</v>
      </c>
      <c r="Z72" s="48"/>
      <c r="AA72" s="48" t="s">
        <v>2</v>
      </c>
      <c r="AB72" s="48" t="s">
        <v>50</v>
      </c>
      <c r="AC72" s="294" t="str">
        <f ca="1">"Smart IV-koneen erillispoistoon"&amp;B72</f>
        <v>Smart IV-koneen erillispoistoon (Ei saatavilla)</v>
      </c>
      <c r="AD72" s="48" t="s">
        <v>535</v>
      </c>
      <c r="AE72" s="48" t="s">
        <v>522</v>
      </c>
      <c r="AF72" s="48" t="str">
        <f ca="1">"Ei Smart  IV-koneen erillispoistoon"&amp;$B72</f>
        <v>Ei Smart  IV-koneen erillispoistoon (Ei saatavilla)</v>
      </c>
      <c r="AG72" s="48" t="s">
        <v>536</v>
      </c>
      <c r="AH72" s="48" t="s">
        <v>523</v>
      </c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 t="s">
        <v>524</v>
      </c>
      <c r="AW72" s="48"/>
      <c r="AX72" s="48" t="s">
        <v>581</v>
      </c>
      <c r="AY72" s="48" t="s">
        <v>50</v>
      </c>
      <c r="AZ72" s="294" t="str">
        <f ca="1">"Smart for AHU kitchen bypass  "&amp;B72</f>
        <v>Smart for AHU kitchen bypass   (Ei saatavilla)</v>
      </c>
      <c r="BA72" s="48" t="s">
        <v>582</v>
      </c>
      <c r="BB72" s="48" t="s">
        <v>583</v>
      </c>
      <c r="BC72" s="48" t="str">
        <f ca="1">"Non-Smart for AHU kitchen bypass  "&amp;$B72</f>
        <v>Non-Smart for AHU kitchen bypass   (Ei saatavilla)</v>
      </c>
      <c r="BD72" s="48" t="s">
        <v>939</v>
      </c>
      <c r="BE72" s="48" t="s">
        <v>940</v>
      </c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199"/>
      <c r="BT72" s="48"/>
      <c r="BU72" s="48" t="s">
        <v>717</v>
      </c>
      <c r="BV72" s="48" t="s">
        <v>50</v>
      </c>
      <c r="BW72" s="339" t="str">
        <f>"Smart för direktanslutning till aggregat  "&amp;Y72</f>
        <v xml:space="preserve">Smart för direktanslutning till aggregat  </v>
      </c>
      <c r="BX72" s="48" t="s">
        <v>950</v>
      </c>
      <c r="BY72" s="48" t="s">
        <v>946</v>
      </c>
      <c r="BZ72" s="48" t="str">
        <f ca="1">"Ej Smart för direktanslutning till aggregat  "&amp;$B72</f>
        <v>Ej Smart för direktanslutning till aggregat   (Ei saatavilla)</v>
      </c>
      <c r="CA72" s="339" t="s">
        <v>951</v>
      </c>
      <c r="CB72" s="339" t="s">
        <v>952</v>
      </c>
      <c r="CC72" s="339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</row>
    <row r="73" spans="1:93" ht="15.75" thickBot="1" x14ac:dyDescent="0.3">
      <c r="C73" s="4">
        <f t="shared" ca="1" si="48"/>
        <v>0</v>
      </c>
      <c r="D73" s="236" t="str">
        <f t="shared" ca="1" si="51"/>
        <v>Smart Access (Mobiili käyttöliittymä)</v>
      </c>
      <c r="E73" s="236" t="str">
        <f t="shared" ca="1" si="52"/>
        <v>-</v>
      </c>
      <c r="F73" s="236" t="str">
        <f t="shared" ca="1" si="53"/>
        <v>SMA</v>
      </c>
      <c r="G73" s="236" t="str">
        <f t="shared" ca="1" si="54"/>
        <v>SMA-WLAN</v>
      </c>
      <c r="H73" s="236" t="str">
        <f t="shared" ca="1" si="55"/>
        <v>SMA-3G/4G</v>
      </c>
      <c r="I73" s="236">
        <f t="shared" ca="1" si="56"/>
        <v>0</v>
      </c>
      <c r="J73" s="236">
        <f t="shared" ca="1" si="57"/>
        <v>0</v>
      </c>
      <c r="K73" s="236">
        <f t="shared" ca="1" si="58"/>
        <v>0</v>
      </c>
      <c r="L73" s="236">
        <f t="shared" ca="1" si="59"/>
        <v>0</v>
      </c>
      <c r="M73" s="236">
        <f t="shared" ca="1" si="60"/>
        <v>0</v>
      </c>
      <c r="N73" s="236">
        <f t="shared" ca="1" si="61"/>
        <v>0</v>
      </c>
      <c r="O73" s="236">
        <f t="shared" ca="1" si="62"/>
        <v>0</v>
      </c>
      <c r="P73" s="236">
        <f t="shared" ca="1" si="63"/>
        <v>0</v>
      </c>
      <c r="Q73" s="236">
        <f t="shared" ca="1" si="64"/>
        <v>0</v>
      </c>
      <c r="R73" s="236">
        <f t="shared" ca="1" si="65"/>
        <v>0</v>
      </c>
      <c r="S73" s="236">
        <f t="shared" ca="1" si="66"/>
        <v>0</v>
      </c>
      <c r="T73" s="236">
        <f t="shared" ca="1" si="67"/>
        <v>0</v>
      </c>
      <c r="U73" s="236">
        <f t="shared" ca="1" si="68"/>
        <v>0</v>
      </c>
      <c r="V73" s="236">
        <f t="shared" ca="1" si="69"/>
        <v>0</v>
      </c>
      <c r="W73" s="236">
        <f t="shared" ca="1" si="70"/>
        <v>0</v>
      </c>
      <c r="X73" s="236">
        <f t="shared" ca="1" si="71"/>
        <v>0</v>
      </c>
      <c r="Z73" s="48"/>
      <c r="AA73" s="48" t="s">
        <v>672</v>
      </c>
      <c r="AB73" s="48" t="s">
        <v>50</v>
      </c>
      <c r="AC73" s="48" t="s">
        <v>27</v>
      </c>
      <c r="AD73" s="48" t="s">
        <v>179</v>
      </c>
      <c r="AE73" s="48" t="s">
        <v>178</v>
      </c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W73" s="48"/>
      <c r="AX73" s="48" t="s">
        <v>673</v>
      </c>
      <c r="AY73" s="48" t="s">
        <v>50</v>
      </c>
      <c r="AZ73" s="48" t="s">
        <v>27</v>
      </c>
      <c r="BA73" s="48" t="s">
        <v>179</v>
      </c>
      <c r="BB73" s="48" t="s">
        <v>178</v>
      </c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199"/>
      <c r="BT73" s="48"/>
      <c r="BU73" s="48" t="s">
        <v>3</v>
      </c>
      <c r="BV73" s="48" t="s">
        <v>50</v>
      </c>
      <c r="BW73" s="48" t="s">
        <v>27</v>
      </c>
      <c r="BX73" s="48" t="s">
        <v>179</v>
      </c>
      <c r="BY73" s="48" t="s">
        <v>178</v>
      </c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</row>
    <row r="74" spans="1:93" ht="15.75" thickBot="1" x14ac:dyDescent="0.3">
      <c r="C74" s="4" t="str">
        <f t="shared" ca="1" si="48"/>
        <v>DI</v>
      </c>
      <c r="D74" s="236" t="str">
        <f t="shared" ca="1" si="51"/>
        <v>Poissa-tila ohjaus (DI)</v>
      </c>
      <c r="E74" s="236" t="str">
        <f t="shared" ca="1" si="52"/>
        <v>-</v>
      </c>
      <c r="F74" s="236" t="str">
        <f t="shared" ca="1" si="53"/>
        <v>DI (Käyttökytkin)</v>
      </c>
      <c r="G74" s="236" t="str">
        <f t="shared" ca="1" si="54"/>
        <v>DI (Läsnäoloanturi)</v>
      </c>
      <c r="H74" s="236">
        <f t="shared" ca="1" si="55"/>
        <v>0</v>
      </c>
      <c r="I74" s="236">
        <f t="shared" ca="1" si="56"/>
        <v>0</v>
      </c>
      <c r="J74" s="236">
        <f t="shared" ca="1" si="57"/>
        <v>0</v>
      </c>
      <c r="K74" s="236">
        <f t="shared" ca="1" si="58"/>
        <v>0</v>
      </c>
      <c r="L74" s="236">
        <f t="shared" ca="1" si="59"/>
        <v>0</v>
      </c>
      <c r="M74" s="236">
        <f t="shared" ca="1" si="60"/>
        <v>0</v>
      </c>
      <c r="N74" s="236">
        <f t="shared" ca="1" si="61"/>
        <v>0</v>
      </c>
      <c r="O74" s="236">
        <f t="shared" ca="1" si="62"/>
        <v>0</v>
      </c>
      <c r="P74" s="236">
        <f t="shared" ca="1" si="63"/>
        <v>0</v>
      </c>
      <c r="Q74" s="236">
        <f t="shared" ca="1" si="64"/>
        <v>0</v>
      </c>
      <c r="R74" s="236">
        <f t="shared" ca="1" si="65"/>
        <v>0</v>
      </c>
      <c r="S74" s="236">
        <f t="shared" ca="1" si="66"/>
        <v>0</v>
      </c>
      <c r="T74" s="236">
        <f t="shared" ca="1" si="67"/>
        <v>0</v>
      </c>
      <c r="U74" s="236">
        <f t="shared" ca="1" si="68"/>
        <v>0</v>
      </c>
      <c r="V74" s="236">
        <f t="shared" ca="1" si="69"/>
        <v>0</v>
      </c>
      <c r="W74" s="236">
        <f t="shared" ca="1" si="70"/>
        <v>0</v>
      </c>
      <c r="X74" s="236">
        <f t="shared" ca="1" si="71"/>
        <v>0</v>
      </c>
      <c r="Z74" s="48" t="s">
        <v>24</v>
      </c>
      <c r="AA74" s="48" t="s">
        <v>526</v>
      </c>
      <c r="AB74" s="48" t="s">
        <v>50</v>
      </c>
      <c r="AC74" s="48" t="s">
        <v>248</v>
      </c>
      <c r="AD74" s="48" t="s">
        <v>250</v>
      </c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W74" s="48" t="s">
        <v>24</v>
      </c>
      <c r="AX74" s="48" t="s">
        <v>584</v>
      </c>
      <c r="AY74" s="48" t="s">
        <v>50</v>
      </c>
      <c r="AZ74" s="48" t="s">
        <v>590</v>
      </c>
      <c r="BA74" s="48" t="s">
        <v>592</v>
      </c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199"/>
      <c r="BT74" s="48" t="s">
        <v>24</v>
      </c>
      <c r="BU74" s="48" t="s">
        <v>718</v>
      </c>
      <c r="BV74" s="48" t="s">
        <v>50</v>
      </c>
      <c r="BW74" s="48" t="s">
        <v>719</v>
      </c>
      <c r="BX74" s="48" t="s">
        <v>720</v>
      </c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  <c r="CJ74" s="48"/>
      <c r="CK74" s="48"/>
      <c r="CL74" s="48"/>
      <c r="CM74" s="48"/>
      <c r="CN74" s="48"/>
      <c r="CO74" s="48"/>
    </row>
    <row r="75" spans="1:93" ht="15.75" thickBot="1" x14ac:dyDescent="0.3">
      <c r="C75" s="4" t="str">
        <f t="shared" ca="1" si="48"/>
        <v>DI</v>
      </c>
      <c r="D75" s="236" t="str">
        <f t="shared" ca="1" si="51"/>
        <v>Tehostus-tila ohjaus (DI)</v>
      </c>
      <c r="E75" s="236" t="str">
        <f t="shared" ca="1" si="52"/>
        <v>-</v>
      </c>
      <c r="F75" s="236" t="str">
        <f t="shared" ca="1" si="53"/>
        <v>DI (Käyttökytkin)</v>
      </c>
      <c r="G75" s="236" t="str">
        <f t="shared" ca="1" si="54"/>
        <v>DI (Kosteuskytkin)</v>
      </c>
      <c r="H75" s="236">
        <f t="shared" ca="1" si="55"/>
        <v>0</v>
      </c>
      <c r="I75" s="236">
        <f t="shared" ca="1" si="56"/>
        <v>0</v>
      </c>
      <c r="J75" s="236">
        <f t="shared" ca="1" si="57"/>
        <v>0</v>
      </c>
      <c r="K75" s="236">
        <f t="shared" ca="1" si="58"/>
        <v>0</v>
      </c>
      <c r="L75" s="236">
        <f t="shared" ca="1" si="59"/>
        <v>0</v>
      </c>
      <c r="M75" s="236">
        <f t="shared" ca="1" si="60"/>
        <v>0</v>
      </c>
      <c r="N75" s="236">
        <f t="shared" ca="1" si="61"/>
        <v>0</v>
      </c>
      <c r="O75" s="236">
        <f t="shared" ca="1" si="62"/>
        <v>0</v>
      </c>
      <c r="P75" s="236">
        <f t="shared" ca="1" si="63"/>
        <v>0</v>
      </c>
      <c r="Q75" s="236">
        <f t="shared" ca="1" si="64"/>
        <v>0</v>
      </c>
      <c r="R75" s="236">
        <f t="shared" ca="1" si="65"/>
        <v>0</v>
      </c>
      <c r="S75" s="236">
        <f t="shared" ca="1" si="66"/>
        <v>0</v>
      </c>
      <c r="T75" s="236">
        <f t="shared" ca="1" si="67"/>
        <v>0</v>
      </c>
      <c r="U75" s="236">
        <f t="shared" ca="1" si="68"/>
        <v>0</v>
      </c>
      <c r="V75" s="236">
        <f t="shared" ca="1" si="69"/>
        <v>0</v>
      </c>
      <c r="W75" s="236">
        <f t="shared" ca="1" si="70"/>
        <v>0</v>
      </c>
      <c r="X75" s="236">
        <f t="shared" ca="1" si="71"/>
        <v>0</v>
      </c>
      <c r="Z75" s="48" t="s">
        <v>24</v>
      </c>
      <c r="AA75" s="48" t="s">
        <v>527</v>
      </c>
      <c r="AB75" s="48" t="s">
        <v>50</v>
      </c>
      <c r="AC75" s="48" t="s">
        <v>248</v>
      </c>
      <c r="AD75" s="48" t="s">
        <v>251</v>
      </c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W75" s="48" t="s">
        <v>24</v>
      </c>
      <c r="AX75" s="48" t="s">
        <v>585</v>
      </c>
      <c r="AY75" s="48" t="s">
        <v>50</v>
      </c>
      <c r="AZ75" s="48" t="s">
        <v>590</v>
      </c>
      <c r="BA75" s="48" t="s">
        <v>594</v>
      </c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199"/>
      <c r="BT75" s="48" t="s">
        <v>24</v>
      </c>
      <c r="BU75" s="48" t="s">
        <v>721</v>
      </c>
      <c r="BV75" s="48" t="s">
        <v>50</v>
      </c>
      <c r="BW75" s="48" t="s">
        <v>719</v>
      </c>
      <c r="BX75" s="48" t="s">
        <v>722</v>
      </c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  <c r="CJ75" s="48"/>
      <c r="CK75" s="48"/>
      <c r="CL75" s="48"/>
      <c r="CM75" s="48"/>
      <c r="CN75" s="48"/>
      <c r="CO75" s="48"/>
    </row>
    <row r="76" spans="1:93" ht="15.75" thickBot="1" x14ac:dyDescent="0.3">
      <c r="C76" s="4" t="str">
        <f t="shared" ca="1" si="48"/>
        <v>DI</v>
      </c>
      <c r="D76" s="236" t="str">
        <f t="shared" ca="1" si="51"/>
        <v>Takka toiminto aktivointi (DI)</v>
      </c>
      <c r="E76" s="236" t="str">
        <f t="shared" ca="1" si="52"/>
        <v>-</v>
      </c>
      <c r="F76" s="236" t="str">
        <f t="shared" ca="1" si="53"/>
        <v>DI (Käyttöpainike)</v>
      </c>
      <c r="G76" s="236">
        <f t="shared" ca="1" si="54"/>
        <v>0</v>
      </c>
      <c r="H76" s="236">
        <f t="shared" ca="1" si="55"/>
        <v>0</v>
      </c>
      <c r="I76" s="236">
        <f t="shared" ca="1" si="56"/>
        <v>0</v>
      </c>
      <c r="J76" s="236">
        <f t="shared" ca="1" si="57"/>
        <v>0</v>
      </c>
      <c r="K76" s="236">
        <f t="shared" ca="1" si="58"/>
        <v>0</v>
      </c>
      <c r="L76" s="236">
        <f t="shared" ca="1" si="59"/>
        <v>0</v>
      </c>
      <c r="M76" s="236">
        <f t="shared" ca="1" si="60"/>
        <v>0</v>
      </c>
      <c r="N76" s="236">
        <f t="shared" ca="1" si="61"/>
        <v>0</v>
      </c>
      <c r="O76" s="236">
        <f t="shared" ca="1" si="62"/>
        <v>0</v>
      </c>
      <c r="P76" s="236">
        <f t="shared" ca="1" si="63"/>
        <v>0</v>
      </c>
      <c r="Q76" s="236">
        <f t="shared" ca="1" si="64"/>
        <v>0</v>
      </c>
      <c r="R76" s="236">
        <f t="shared" ca="1" si="65"/>
        <v>0</v>
      </c>
      <c r="S76" s="236">
        <f t="shared" ca="1" si="66"/>
        <v>0</v>
      </c>
      <c r="T76" s="236">
        <f t="shared" ca="1" si="67"/>
        <v>0</v>
      </c>
      <c r="U76" s="236">
        <f t="shared" ca="1" si="68"/>
        <v>0</v>
      </c>
      <c r="V76" s="236">
        <f t="shared" ca="1" si="69"/>
        <v>0</v>
      </c>
      <c r="W76" s="236">
        <f t="shared" ca="1" si="70"/>
        <v>0</v>
      </c>
      <c r="X76" s="236">
        <f t="shared" ca="1" si="71"/>
        <v>0</v>
      </c>
      <c r="Z76" s="48" t="s">
        <v>24</v>
      </c>
      <c r="AA76" s="48" t="s">
        <v>528</v>
      </c>
      <c r="AB76" s="48" t="s">
        <v>50</v>
      </c>
      <c r="AC76" s="48" t="s">
        <v>249</v>
      </c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W76" s="48" t="s">
        <v>24</v>
      </c>
      <c r="AX76" s="48" t="s">
        <v>586</v>
      </c>
      <c r="AY76" s="48" t="s">
        <v>50</v>
      </c>
      <c r="AZ76" s="48" t="s">
        <v>591</v>
      </c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199"/>
      <c r="BT76" s="48" t="s">
        <v>24</v>
      </c>
      <c r="BU76" s="48" t="s">
        <v>723</v>
      </c>
      <c r="BV76" s="48" t="s">
        <v>50</v>
      </c>
      <c r="BW76" s="48" t="s">
        <v>724</v>
      </c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  <c r="CJ76" s="48"/>
      <c r="CK76" s="48"/>
      <c r="CL76" s="48"/>
      <c r="CM76" s="48"/>
      <c r="CN76" s="48"/>
      <c r="CO76" s="48"/>
    </row>
    <row r="77" spans="1:93" ht="15.75" thickBot="1" x14ac:dyDescent="0.3">
      <c r="C77" s="4" t="str">
        <f t="shared" ca="1" si="48"/>
        <v>DI</v>
      </c>
      <c r="D77" s="236" t="str">
        <f t="shared" ca="1" si="51"/>
        <v>Liesikuputoiminto ohjaus (DI)</v>
      </c>
      <c r="E77" s="236" t="str">
        <f t="shared" ca="1" si="52"/>
        <v>-</v>
      </c>
      <c r="F77" s="236" t="str">
        <f t="shared" ca="1" si="53"/>
        <v>DI Kuvulta</v>
      </c>
      <c r="G77" s="236" t="str">
        <f t="shared" ca="1" si="54"/>
        <v>DI (Painekytkin)</v>
      </c>
      <c r="H77" s="236">
        <f t="shared" ca="1" si="55"/>
        <v>0</v>
      </c>
      <c r="I77" s="236">
        <f t="shared" ca="1" si="56"/>
        <v>0</v>
      </c>
      <c r="J77" s="236">
        <f t="shared" ca="1" si="57"/>
        <v>0</v>
      </c>
      <c r="K77" s="236">
        <f t="shared" ca="1" si="58"/>
        <v>0</v>
      </c>
      <c r="L77" s="236">
        <f t="shared" ca="1" si="59"/>
        <v>0</v>
      </c>
      <c r="M77" s="236">
        <f t="shared" ca="1" si="60"/>
        <v>0</v>
      </c>
      <c r="N77" s="236">
        <f t="shared" ca="1" si="61"/>
        <v>0</v>
      </c>
      <c r="O77" s="236">
        <f t="shared" ca="1" si="62"/>
        <v>0</v>
      </c>
      <c r="P77" s="236">
        <f t="shared" ca="1" si="63"/>
        <v>0</v>
      </c>
      <c r="Q77" s="236">
        <f t="shared" ca="1" si="64"/>
        <v>0</v>
      </c>
      <c r="R77" s="236">
        <f t="shared" ca="1" si="65"/>
        <v>0</v>
      </c>
      <c r="S77" s="236">
        <f t="shared" ca="1" si="66"/>
        <v>0</v>
      </c>
      <c r="T77" s="236">
        <f t="shared" ca="1" si="67"/>
        <v>0</v>
      </c>
      <c r="U77" s="236">
        <f t="shared" ca="1" si="68"/>
        <v>0</v>
      </c>
      <c r="V77" s="236">
        <f t="shared" ca="1" si="69"/>
        <v>0</v>
      </c>
      <c r="W77" s="236">
        <f t="shared" ca="1" si="70"/>
        <v>0</v>
      </c>
      <c r="X77" s="236">
        <f t="shared" ca="1" si="71"/>
        <v>0</v>
      </c>
      <c r="Z77" s="48" t="s">
        <v>24</v>
      </c>
      <c r="AA77" s="48" t="s">
        <v>529</v>
      </c>
      <c r="AB77" s="48" t="s">
        <v>50</v>
      </c>
      <c r="AC77" s="48" t="s">
        <v>534</v>
      </c>
      <c r="AD77" s="48" t="s">
        <v>252</v>
      </c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W77" s="48" t="s">
        <v>24</v>
      </c>
      <c r="AX77" s="48" t="s">
        <v>587</v>
      </c>
      <c r="AY77" s="48" t="s">
        <v>50</v>
      </c>
      <c r="AZ77" s="48" t="s">
        <v>24</v>
      </c>
      <c r="BA77" s="48" t="s">
        <v>593</v>
      </c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199"/>
      <c r="BT77" s="48" t="s">
        <v>24</v>
      </c>
      <c r="BU77" s="48" t="s">
        <v>725</v>
      </c>
      <c r="BV77" s="48" t="s">
        <v>50</v>
      </c>
      <c r="BW77" s="48" t="s">
        <v>24</v>
      </c>
      <c r="BX77" s="48" t="s">
        <v>726</v>
      </c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  <c r="CJ77" s="48"/>
      <c r="CK77" s="48"/>
      <c r="CL77" s="48"/>
      <c r="CM77" s="48"/>
      <c r="CN77" s="48"/>
      <c r="CO77" s="48"/>
    </row>
    <row r="78" spans="1:93" ht="15.75" thickBot="1" x14ac:dyDescent="0.3">
      <c r="C78" s="4" t="str">
        <f t="shared" ca="1" si="48"/>
        <v>DI</v>
      </c>
      <c r="D78" s="236" t="str">
        <f t="shared" ca="1" si="51"/>
        <v>Keskuspölynimuritoiminto ohjaus (DI)</v>
      </c>
      <c r="E78" s="236" t="str">
        <f t="shared" ca="1" si="52"/>
        <v>-</v>
      </c>
      <c r="F78" s="236" t="str">
        <f t="shared" ca="1" si="53"/>
        <v>DI</v>
      </c>
      <c r="G78" s="236" t="str">
        <f t="shared" ca="1" si="54"/>
        <v>DI (Painekytkin)</v>
      </c>
      <c r="H78" s="236">
        <f t="shared" ca="1" si="55"/>
        <v>0</v>
      </c>
      <c r="I78" s="236">
        <f t="shared" ca="1" si="56"/>
        <v>0</v>
      </c>
      <c r="J78" s="236">
        <f t="shared" ca="1" si="57"/>
        <v>0</v>
      </c>
      <c r="K78" s="236">
        <f t="shared" ca="1" si="58"/>
        <v>0</v>
      </c>
      <c r="L78" s="236">
        <f t="shared" ca="1" si="59"/>
        <v>0</v>
      </c>
      <c r="M78" s="236">
        <f t="shared" ca="1" si="60"/>
        <v>0</v>
      </c>
      <c r="N78" s="236">
        <f t="shared" ca="1" si="61"/>
        <v>0</v>
      </c>
      <c r="O78" s="236">
        <f t="shared" ca="1" si="62"/>
        <v>0</v>
      </c>
      <c r="P78" s="236">
        <f t="shared" ca="1" si="63"/>
        <v>0</v>
      </c>
      <c r="Q78" s="236">
        <f t="shared" ca="1" si="64"/>
        <v>0</v>
      </c>
      <c r="R78" s="236">
        <f t="shared" ca="1" si="65"/>
        <v>0</v>
      </c>
      <c r="S78" s="236">
        <f t="shared" ca="1" si="66"/>
        <v>0</v>
      </c>
      <c r="T78" s="236">
        <f t="shared" ca="1" si="67"/>
        <v>0</v>
      </c>
      <c r="U78" s="236">
        <f t="shared" ca="1" si="68"/>
        <v>0</v>
      </c>
      <c r="V78" s="236">
        <f t="shared" ca="1" si="69"/>
        <v>0</v>
      </c>
      <c r="W78" s="236">
        <f t="shared" ca="1" si="70"/>
        <v>0</v>
      </c>
      <c r="X78" s="236">
        <f t="shared" ca="1" si="71"/>
        <v>0</v>
      </c>
      <c r="Z78" s="48" t="s">
        <v>24</v>
      </c>
      <c r="AA78" s="48" t="s">
        <v>530</v>
      </c>
      <c r="AB78" s="48" t="s">
        <v>50</v>
      </c>
      <c r="AC78" s="48" t="s">
        <v>24</v>
      </c>
      <c r="AD78" s="48" t="s">
        <v>252</v>
      </c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W78" s="48" t="s">
        <v>24</v>
      </c>
      <c r="AX78" s="48" t="s">
        <v>588</v>
      </c>
      <c r="AY78" s="48" t="s">
        <v>50</v>
      </c>
      <c r="AZ78" s="48" t="s">
        <v>24</v>
      </c>
      <c r="BA78" s="48" t="s">
        <v>593</v>
      </c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199"/>
      <c r="BT78" s="48" t="s">
        <v>24</v>
      </c>
      <c r="BU78" s="48" t="s">
        <v>727</v>
      </c>
      <c r="BV78" s="48" t="s">
        <v>50</v>
      </c>
      <c r="BW78" s="48" t="s">
        <v>24</v>
      </c>
      <c r="BX78" s="48" t="s">
        <v>726</v>
      </c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  <c r="CJ78" s="48"/>
      <c r="CK78" s="48"/>
      <c r="CL78" s="48"/>
      <c r="CM78" s="48"/>
      <c r="CN78" s="48"/>
      <c r="CO78" s="48"/>
    </row>
    <row r="79" spans="1:93" ht="15.75" thickBot="1" x14ac:dyDescent="0.3">
      <c r="C79" s="4" t="str">
        <f t="shared" ca="1" si="48"/>
        <v>DI</v>
      </c>
      <c r="D79" s="236" t="str">
        <f t="shared" ca="1" si="51"/>
        <v>Seis  ohjaus (DI)</v>
      </c>
      <c r="E79" s="236" t="str">
        <f t="shared" ca="1" si="52"/>
        <v>-</v>
      </c>
      <c r="F79" s="236" t="str">
        <f t="shared" ca="1" si="53"/>
        <v>DI (Käyttökytkin)</v>
      </c>
      <c r="G79" s="236" t="str">
        <f t="shared" ca="1" si="54"/>
        <v>DI (Läsnäoloanturi)</v>
      </c>
      <c r="H79" s="236">
        <f t="shared" ca="1" si="55"/>
        <v>0</v>
      </c>
      <c r="I79" s="236">
        <f t="shared" ca="1" si="56"/>
        <v>0</v>
      </c>
      <c r="J79" s="236">
        <f t="shared" ca="1" si="57"/>
        <v>0</v>
      </c>
      <c r="K79" s="236">
        <f t="shared" ca="1" si="58"/>
        <v>0</v>
      </c>
      <c r="L79" s="236">
        <f t="shared" ca="1" si="59"/>
        <v>0</v>
      </c>
      <c r="M79" s="236">
        <f t="shared" ca="1" si="60"/>
        <v>0</v>
      </c>
      <c r="N79" s="236">
        <f t="shared" ca="1" si="61"/>
        <v>0</v>
      </c>
      <c r="O79" s="236">
        <f t="shared" ca="1" si="62"/>
        <v>0</v>
      </c>
      <c r="P79" s="236">
        <f t="shared" ca="1" si="63"/>
        <v>0</v>
      </c>
      <c r="Q79" s="236">
        <f t="shared" ca="1" si="64"/>
        <v>0</v>
      </c>
      <c r="R79" s="236">
        <f t="shared" ca="1" si="65"/>
        <v>0</v>
      </c>
      <c r="S79" s="236">
        <f t="shared" ca="1" si="66"/>
        <v>0</v>
      </c>
      <c r="T79" s="236">
        <f t="shared" ca="1" si="67"/>
        <v>0</v>
      </c>
      <c r="U79" s="236">
        <f t="shared" ca="1" si="68"/>
        <v>0</v>
      </c>
      <c r="V79" s="236">
        <f t="shared" ca="1" si="69"/>
        <v>0</v>
      </c>
      <c r="W79" s="236">
        <f t="shared" ca="1" si="70"/>
        <v>0</v>
      </c>
      <c r="X79" s="236">
        <f t="shared" ca="1" si="71"/>
        <v>0</v>
      </c>
      <c r="Z79" s="48" t="s">
        <v>24</v>
      </c>
      <c r="AA79" s="48" t="s">
        <v>531</v>
      </c>
      <c r="AB79" s="48" t="s">
        <v>50</v>
      </c>
      <c r="AC79" s="48" t="s">
        <v>248</v>
      </c>
      <c r="AD79" s="48" t="s">
        <v>250</v>
      </c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W79" s="48" t="s">
        <v>24</v>
      </c>
      <c r="AX79" s="48" t="s">
        <v>589</v>
      </c>
      <c r="AY79" s="48" t="s">
        <v>50</v>
      </c>
      <c r="AZ79" s="48" t="s">
        <v>590</v>
      </c>
      <c r="BA79" s="48" t="s">
        <v>592</v>
      </c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199"/>
      <c r="BT79" s="48" t="s">
        <v>24</v>
      </c>
      <c r="BU79" s="48" t="s">
        <v>728</v>
      </c>
      <c r="BV79" s="48" t="s">
        <v>50</v>
      </c>
      <c r="BW79" s="48" t="s">
        <v>724</v>
      </c>
      <c r="BX79" s="48" t="s">
        <v>720</v>
      </c>
      <c r="BY79" s="48"/>
      <c r="BZ79" s="48"/>
      <c r="CA79" s="48"/>
      <c r="CB79" s="48"/>
      <c r="CC79" s="48"/>
      <c r="CD79" s="48"/>
      <c r="CE79" s="48"/>
      <c r="CF79" s="48"/>
      <c r="CG79" s="48"/>
      <c r="CH79" s="48"/>
      <c r="CI79" s="48"/>
      <c r="CJ79" s="48"/>
      <c r="CK79" s="48"/>
      <c r="CL79" s="48"/>
      <c r="CM79" s="48"/>
      <c r="CN79" s="48"/>
      <c r="CO79" s="48"/>
    </row>
    <row r="80" spans="1:93" ht="15.75" thickBot="1" x14ac:dyDescent="0.3">
      <c r="C80" s="4">
        <f t="shared" ref="C80:C87" ca="1" si="72">OFFSET(Z80,0,$A$1,1,1)</f>
        <v>0</v>
      </c>
      <c r="D80" s="236">
        <f t="shared" ca="1" si="51"/>
        <v>0</v>
      </c>
      <c r="E80" s="236" t="str">
        <f t="shared" ca="1" si="52"/>
        <v>-</v>
      </c>
      <c r="F80" s="236">
        <f t="shared" ca="1" si="53"/>
        <v>0</v>
      </c>
      <c r="G80" s="236">
        <f t="shared" ca="1" si="54"/>
        <v>0</v>
      </c>
      <c r="H80" s="236">
        <f t="shared" ca="1" si="55"/>
        <v>0</v>
      </c>
      <c r="I80" s="236">
        <f t="shared" ca="1" si="56"/>
        <v>0</v>
      </c>
      <c r="J80" s="236">
        <f t="shared" ca="1" si="57"/>
        <v>0</v>
      </c>
      <c r="K80" s="236">
        <f t="shared" ca="1" si="58"/>
        <v>0</v>
      </c>
      <c r="L80" s="236">
        <f t="shared" ca="1" si="59"/>
        <v>0</v>
      </c>
      <c r="M80" s="236">
        <f t="shared" ca="1" si="60"/>
        <v>0</v>
      </c>
      <c r="N80" s="236">
        <f t="shared" ca="1" si="61"/>
        <v>0</v>
      </c>
      <c r="O80" s="236">
        <f t="shared" ca="1" si="62"/>
        <v>0</v>
      </c>
      <c r="P80" s="236">
        <f t="shared" ca="1" si="63"/>
        <v>0</v>
      </c>
      <c r="Q80" s="236">
        <f t="shared" ca="1" si="64"/>
        <v>0</v>
      </c>
      <c r="R80" s="236">
        <f t="shared" ca="1" si="65"/>
        <v>0</v>
      </c>
      <c r="S80" s="236">
        <f t="shared" ca="1" si="66"/>
        <v>0</v>
      </c>
      <c r="T80" s="236">
        <f t="shared" ca="1" si="67"/>
        <v>0</v>
      </c>
      <c r="U80" s="236">
        <f t="shared" ca="1" si="68"/>
        <v>0</v>
      </c>
      <c r="V80" s="236">
        <f t="shared" ca="1" si="69"/>
        <v>0</v>
      </c>
      <c r="W80" s="236">
        <f t="shared" ca="1" si="70"/>
        <v>0</v>
      </c>
      <c r="X80" s="236">
        <f t="shared" ca="1" si="71"/>
        <v>0</v>
      </c>
      <c r="Z80" s="48"/>
      <c r="AA80" s="48"/>
      <c r="AB80" s="48" t="s">
        <v>50</v>
      </c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W80" s="48"/>
      <c r="AX80" s="48"/>
      <c r="AY80" s="48" t="s">
        <v>50</v>
      </c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199"/>
      <c r="BT80" s="48"/>
      <c r="BU80" s="48"/>
      <c r="BV80" s="48" t="s">
        <v>50</v>
      </c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  <c r="CJ80" s="48"/>
      <c r="CK80" s="48"/>
      <c r="CL80" s="48"/>
      <c r="CM80" s="48"/>
      <c r="CN80" s="48"/>
      <c r="CO80" s="48"/>
    </row>
    <row r="81" spans="3:93" ht="15.75" thickBot="1" x14ac:dyDescent="0.3">
      <c r="C81" s="4">
        <f t="shared" ca="1" si="72"/>
        <v>0</v>
      </c>
      <c r="D81" s="236">
        <f t="shared" ca="1" si="51"/>
        <v>0</v>
      </c>
      <c r="E81" s="236" t="str">
        <f t="shared" ca="1" si="52"/>
        <v>-</v>
      </c>
      <c r="F81" s="236">
        <f t="shared" ca="1" si="53"/>
        <v>0</v>
      </c>
      <c r="G81" s="236">
        <f t="shared" ca="1" si="54"/>
        <v>0</v>
      </c>
      <c r="H81" s="236">
        <f t="shared" ca="1" si="55"/>
        <v>0</v>
      </c>
      <c r="I81" s="236">
        <f t="shared" ca="1" si="56"/>
        <v>0</v>
      </c>
      <c r="J81" s="236">
        <f t="shared" ca="1" si="57"/>
        <v>0</v>
      </c>
      <c r="K81" s="236">
        <f t="shared" ca="1" si="58"/>
        <v>0</v>
      </c>
      <c r="L81" s="236">
        <f t="shared" ca="1" si="59"/>
        <v>0</v>
      </c>
      <c r="M81" s="236">
        <f t="shared" ca="1" si="60"/>
        <v>0</v>
      </c>
      <c r="N81" s="236">
        <f t="shared" ca="1" si="61"/>
        <v>0</v>
      </c>
      <c r="O81" s="236">
        <f t="shared" ca="1" si="62"/>
        <v>0</v>
      </c>
      <c r="P81" s="236">
        <f t="shared" ca="1" si="63"/>
        <v>0</v>
      </c>
      <c r="Q81" s="236">
        <f t="shared" ca="1" si="64"/>
        <v>0</v>
      </c>
      <c r="R81" s="236">
        <f t="shared" ca="1" si="65"/>
        <v>0</v>
      </c>
      <c r="S81" s="236">
        <f t="shared" ca="1" si="66"/>
        <v>0</v>
      </c>
      <c r="T81" s="236">
        <f t="shared" ca="1" si="67"/>
        <v>0</v>
      </c>
      <c r="U81" s="236">
        <f t="shared" ca="1" si="68"/>
        <v>0</v>
      </c>
      <c r="V81" s="236">
        <f t="shared" ca="1" si="69"/>
        <v>0</v>
      </c>
      <c r="W81" s="236">
        <f t="shared" ca="1" si="70"/>
        <v>0</v>
      </c>
      <c r="X81" s="236">
        <f t="shared" ca="1" si="71"/>
        <v>0</v>
      </c>
      <c r="Z81" s="48"/>
      <c r="AA81" s="48"/>
      <c r="AB81" s="48" t="s">
        <v>50</v>
      </c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W81" s="48"/>
      <c r="AX81" s="48"/>
      <c r="AY81" s="48" t="s">
        <v>50</v>
      </c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199"/>
      <c r="BT81" s="48"/>
      <c r="BU81" s="48"/>
      <c r="BV81" s="48" t="s">
        <v>50</v>
      </c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  <c r="CJ81" s="48"/>
      <c r="CK81" s="48"/>
      <c r="CL81" s="48"/>
      <c r="CM81" s="48"/>
      <c r="CN81" s="48"/>
      <c r="CO81" s="48"/>
    </row>
    <row r="82" spans="3:93" ht="15.75" thickBot="1" x14ac:dyDescent="0.3">
      <c r="C82" s="4">
        <f t="shared" ca="1" si="72"/>
        <v>0</v>
      </c>
      <c r="D82" s="236">
        <f t="shared" ca="1" si="51"/>
        <v>0</v>
      </c>
      <c r="E82" s="236" t="str">
        <f t="shared" ca="1" si="52"/>
        <v>-</v>
      </c>
      <c r="F82" s="236">
        <f t="shared" ca="1" si="53"/>
        <v>0</v>
      </c>
      <c r="G82" s="236">
        <f t="shared" ca="1" si="54"/>
        <v>0</v>
      </c>
      <c r="H82" s="236">
        <f t="shared" ca="1" si="55"/>
        <v>0</v>
      </c>
      <c r="I82" s="236">
        <f t="shared" ca="1" si="56"/>
        <v>0</v>
      </c>
      <c r="J82" s="236">
        <f t="shared" ca="1" si="57"/>
        <v>0</v>
      </c>
      <c r="K82" s="236">
        <f t="shared" ca="1" si="58"/>
        <v>0</v>
      </c>
      <c r="L82" s="236">
        <f t="shared" ca="1" si="59"/>
        <v>0</v>
      </c>
      <c r="M82" s="236">
        <f t="shared" ca="1" si="60"/>
        <v>0</v>
      </c>
      <c r="N82" s="236">
        <f t="shared" ca="1" si="61"/>
        <v>0</v>
      </c>
      <c r="O82" s="236">
        <f t="shared" ca="1" si="62"/>
        <v>0</v>
      </c>
      <c r="P82" s="236">
        <f t="shared" ca="1" si="63"/>
        <v>0</v>
      </c>
      <c r="Q82" s="236">
        <f t="shared" ca="1" si="64"/>
        <v>0</v>
      </c>
      <c r="R82" s="236">
        <f t="shared" ca="1" si="65"/>
        <v>0</v>
      </c>
      <c r="S82" s="236">
        <f t="shared" ca="1" si="66"/>
        <v>0</v>
      </c>
      <c r="T82" s="236">
        <f t="shared" ca="1" si="67"/>
        <v>0</v>
      </c>
      <c r="U82" s="236">
        <f t="shared" ca="1" si="68"/>
        <v>0</v>
      </c>
      <c r="V82" s="236">
        <f t="shared" ca="1" si="69"/>
        <v>0</v>
      </c>
      <c r="W82" s="236">
        <f t="shared" ca="1" si="70"/>
        <v>0</v>
      </c>
      <c r="X82" s="236">
        <f t="shared" ca="1" si="71"/>
        <v>0</v>
      </c>
      <c r="Z82" s="48"/>
      <c r="AA82" s="48"/>
      <c r="AB82" s="48" t="s">
        <v>50</v>
      </c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W82" s="48"/>
      <c r="AX82" s="48"/>
      <c r="AY82" s="48" t="s">
        <v>50</v>
      </c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199"/>
      <c r="BT82" s="48"/>
      <c r="BU82" s="48"/>
      <c r="BV82" s="48" t="s">
        <v>50</v>
      </c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  <c r="CJ82" s="48"/>
      <c r="CK82" s="48"/>
      <c r="CL82" s="48"/>
      <c r="CM82" s="48"/>
      <c r="CN82" s="48"/>
      <c r="CO82" s="48"/>
    </row>
    <row r="83" spans="3:93" ht="15.75" thickBot="1" x14ac:dyDescent="0.3">
      <c r="C83" s="4">
        <f t="shared" ca="1" si="72"/>
        <v>0</v>
      </c>
      <c r="D83" s="236">
        <f t="shared" ca="1" si="51"/>
        <v>0</v>
      </c>
      <c r="E83" s="236" t="str">
        <f t="shared" ca="1" si="52"/>
        <v>-</v>
      </c>
      <c r="F83" s="236">
        <f t="shared" ca="1" si="53"/>
        <v>0</v>
      </c>
      <c r="G83" s="236">
        <f t="shared" ca="1" si="54"/>
        <v>0</v>
      </c>
      <c r="H83" s="236">
        <f t="shared" ca="1" si="55"/>
        <v>0</v>
      </c>
      <c r="I83" s="236">
        <f t="shared" ca="1" si="56"/>
        <v>0</v>
      </c>
      <c r="J83" s="236">
        <f t="shared" ca="1" si="57"/>
        <v>0</v>
      </c>
      <c r="K83" s="236">
        <f t="shared" ca="1" si="58"/>
        <v>0</v>
      </c>
      <c r="L83" s="236">
        <f t="shared" ca="1" si="59"/>
        <v>0</v>
      </c>
      <c r="M83" s="236">
        <f t="shared" ca="1" si="60"/>
        <v>0</v>
      </c>
      <c r="N83" s="236">
        <f t="shared" ca="1" si="61"/>
        <v>0</v>
      </c>
      <c r="O83" s="236">
        <f t="shared" ca="1" si="62"/>
        <v>0</v>
      </c>
      <c r="P83" s="236">
        <f t="shared" ca="1" si="63"/>
        <v>0</v>
      </c>
      <c r="Q83" s="236">
        <f t="shared" ca="1" si="64"/>
        <v>0</v>
      </c>
      <c r="R83" s="236">
        <f t="shared" ca="1" si="65"/>
        <v>0</v>
      </c>
      <c r="S83" s="236">
        <f t="shared" ca="1" si="66"/>
        <v>0</v>
      </c>
      <c r="T83" s="236">
        <f t="shared" ca="1" si="67"/>
        <v>0</v>
      </c>
      <c r="U83" s="236">
        <f t="shared" ca="1" si="68"/>
        <v>0</v>
      </c>
      <c r="V83" s="236">
        <f t="shared" ca="1" si="69"/>
        <v>0</v>
      </c>
      <c r="W83" s="236">
        <f t="shared" ca="1" si="70"/>
        <v>0</v>
      </c>
      <c r="X83" s="236">
        <f t="shared" ca="1" si="71"/>
        <v>0</v>
      </c>
      <c r="Z83" s="48"/>
      <c r="AA83" s="48"/>
      <c r="AB83" s="48" t="s">
        <v>50</v>
      </c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W83" s="48"/>
      <c r="AX83" s="48"/>
      <c r="AY83" s="48" t="s">
        <v>50</v>
      </c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199"/>
      <c r="BT83" s="48"/>
      <c r="BU83" s="48"/>
      <c r="BV83" s="48" t="s">
        <v>50</v>
      </c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  <c r="CJ83" s="48"/>
      <c r="CK83" s="48"/>
      <c r="CL83" s="48"/>
      <c r="CM83" s="48"/>
      <c r="CN83" s="48"/>
      <c r="CO83" s="48"/>
    </row>
    <row r="84" spans="3:93" ht="15.75" thickBot="1" x14ac:dyDescent="0.3">
      <c r="C84" s="4">
        <f t="shared" ca="1" si="72"/>
        <v>0</v>
      </c>
      <c r="D84" s="236">
        <f t="shared" ca="1" si="51"/>
        <v>0</v>
      </c>
      <c r="E84" s="236" t="str">
        <f t="shared" ca="1" si="52"/>
        <v>-</v>
      </c>
      <c r="F84" s="236">
        <f t="shared" ca="1" si="53"/>
        <v>0</v>
      </c>
      <c r="G84" s="236">
        <f t="shared" ca="1" si="54"/>
        <v>0</v>
      </c>
      <c r="H84" s="236">
        <f t="shared" ca="1" si="55"/>
        <v>0</v>
      </c>
      <c r="I84" s="236">
        <f t="shared" ca="1" si="56"/>
        <v>0</v>
      </c>
      <c r="J84" s="236">
        <f t="shared" ca="1" si="57"/>
        <v>0</v>
      </c>
      <c r="K84" s="236">
        <f t="shared" ca="1" si="58"/>
        <v>0</v>
      </c>
      <c r="L84" s="236">
        <f t="shared" ca="1" si="59"/>
        <v>0</v>
      </c>
      <c r="M84" s="236">
        <f t="shared" ca="1" si="60"/>
        <v>0</v>
      </c>
      <c r="N84" s="236">
        <f t="shared" ca="1" si="61"/>
        <v>0</v>
      </c>
      <c r="O84" s="236">
        <f t="shared" ca="1" si="62"/>
        <v>0</v>
      </c>
      <c r="P84" s="236">
        <f t="shared" ca="1" si="63"/>
        <v>0</v>
      </c>
      <c r="Q84" s="236">
        <f t="shared" ca="1" si="64"/>
        <v>0</v>
      </c>
      <c r="R84" s="236">
        <f t="shared" ca="1" si="65"/>
        <v>0</v>
      </c>
      <c r="S84" s="236">
        <f t="shared" ca="1" si="66"/>
        <v>0</v>
      </c>
      <c r="T84" s="236">
        <f t="shared" ca="1" si="67"/>
        <v>0</v>
      </c>
      <c r="U84" s="236">
        <f t="shared" ca="1" si="68"/>
        <v>0</v>
      </c>
      <c r="V84" s="236">
        <f t="shared" ca="1" si="69"/>
        <v>0</v>
      </c>
      <c r="W84" s="236">
        <f t="shared" ca="1" si="70"/>
        <v>0</v>
      </c>
      <c r="X84" s="236">
        <f t="shared" ca="1" si="71"/>
        <v>0</v>
      </c>
      <c r="Z84" s="48"/>
      <c r="AA84" s="48"/>
      <c r="AB84" s="48" t="s">
        <v>50</v>
      </c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W84" s="48"/>
      <c r="AX84" s="48"/>
      <c r="AY84" s="48" t="s">
        <v>50</v>
      </c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199"/>
      <c r="BT84" s="48"/>
      <c r="BU84" s="48"/>
      <c r="BV84" s="48" t="s">
        <v>50</v>
      </c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  <c r="CJ84" s="48"/>
      <c r="CK84" s="48"/>
      <c r="CL84" s="48"/>
      <c r="CM84" s="48"/>
      <c r="CN84" s="48"/>
      <c r="CO84" s="48"/>
    </row>
    <row r="85" spans="3:93" ht="15.75" thickBot="1" x14ac:dyDescent="0.3">
      <c r="C85" s="4">
        <f t="shared" ca="1" si="72"/>
        <v>0</v>
      </c>
      <c r="D85" s="236">
        <f t="shared" ca="1" si="51"/>
        <v>0</v>
      </c>
      <c r="E85" s="236" t="str">
        <f t="shared" ca="1" si="52"/>
        <v>-</v>
      </c>
      <c r="F85" s="236">
        <f t="shared" ca="1" si="53"/>
        <v>0</v>
      </c>
      <c r="G85" s="236">
        <f t="shared" ca="1" si="54"/>
        <v>0</v>
      </c>
      <c r="H85" s="236">
        <f t="shared" ca="1" si="55"/>
        <v>0</v>
      </c>
      <c r="I85" s="236">
        <f t="shared" ca="1" si="56"/>
        <v>0</v>
      </c>
      <c r="J85" s="236">
        <f t="shared" ca="1" si="57"/>
        <v>0</v>
      </c>
      <c r="K85" s="236">
        <f t="shared" ca="1" si="58"/>
        <v>0</v>
      </c>
      <c r="L85" s="236">
        <f t="shared" ca="1" si="59"/>
        <v>0</v>
      </c>
      <c r="M85" s="236">
        <f t="shared" ca="1" si="60"/>
        <v>0</v>
      </c>
      <c r="N85" s="236">
        <f t="shared" ca="1" si="61"/>
        <v>0</v>
      </c>
      <c r="O85" s="236">
        <f t="shared" ca="1" si="62"/>
        <v>0</v>
      </c>
      <c r="P85" s="236">
        <f t="shared" ca="1" si="63"/>
        <v>0</v>
      </c>
      <c r="Q85" s="236">
        <f t="shared" ca="1" si="64"/>
        <v>0</v>
      </c>
      <c r="R85" s="236">
        <f t="shared" ca="1" si="65"/>
        <v>0</v>
      </c>
      <c r="S85" s="236">
        <f t="shared" ca="1" si="66"/>
        <v>0</v>
      </c>
      <c r="T85" s="236">
        <f t="shared" ca="1" si="67"/>
        <v>0</v>
      </c>
      <c r="U85" s="236">
        <f t="shared" ca="1" si="68"/>
        <v>0</v>
      </c>
      <c r="V85" s="236">
        <f t="shared" ca="1" si="69"/>
        <v>0</v>
      </c>
      <c r="W85" s="236">
        <f t="shared" ca="1" si="70"/>
        <v>0</v>
      </c>
      <c r="X85" s="236">
        <f t="shared" ca="1" si="71"/>
        <v>0</v>
      </c>
      <c r="Z85" s="48"/>
      <c r="AA85" s="48"/>
      <c r="AB85" s="48" t="s">
        <v>50</v>
      </c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W85" s="48"/>
      <c r="AX85" s="48"/>
      <c r="AY85" s="48" t="s">
        <v>50</v>
      </c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199"/>
      <c r="BT85" s="48"/>
      <c r="BU85" s="48"/>
      <c r="BV85" s="48" t="s">
        <v>50</v>
      </c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  <c r="CJ85" s="48"/>
      <c r="CK85" s="48"/>
      <c r="CL85" s="48"/>
      <c r="CM85" s="48"/>
      <c r="CN85" s="48"/>
      <c r="CO85" s="48"/>
    </row>
    <row r="86" spans="3:93" ht="15.75" thickBot="1" x14ac:dyDescent="0.3">
      <c r="C86" s="4">
        <f t="shared" ca="1" si="72"/>
        <v>0</v>
      </c>
      <c r="D86" s="236">
        <f t="shared" ca="1" si="51"/>
        <v>0</v>
      </c>
      <c r="E86" s="236" t="str">
        <f t="shared" ca="1" si="52"/>
        <v>-</v>
      </c>
      <c r="F86" s="236">
        <f t="shared" ca="1" si="53"/>
        <v>0</v>
      </c>
      <c r="G86" s="236">
        <f t="shared" ca="1" si="54"/>
        <v>0</v>
      </c>
      <c r="H86" s="236">
        <f t="shared" ca="1" si="55"/>
        <v>0</v>
      </c>
      <c r="I86" s="236">
        <f t="shared" ca="1" si="56"/>
        <v>0</v>
      </c>
      <c r="J86" s="236">
        <f t="shared" ca="1" si="57"/>
        <v>0</v>
      </c>
      <c r="K86" s="236">
        <f t="shared" ca="1" si="58"/>
        <v>0</v>
      </c>
      <c r="L86" s="236">
        <f t="shared" ca="1" si="59"/>
        <v>0</v>
      </c>
      <c r="M86" s="236">
        <f t="shared" ca="1" si="60"/>
        <v>0</v>
      </c>
      <c r="N86" s="236">
        <f t="shared" ca="1" si="61"/>
        <v>0</v>
      </c>
      <c r="O86" s="236">
        <f t="shared" ca="1" si="62"/>
        <v>0</v>
      </c>
      <c r="P86" s="236">
        <f t="shared" ca="1" si="63"/>
        <v>0</v>
      </c>
      <c r="Q86" s="236">
        <f t="shared" ca="1" si="64"/>
        <v>0</v>
      </c>
      <c r="R86" s="236">
        <f t="shared" ca="1" si="65"/>
        <v>0</v>
      </c>
      <c r="S86" s="236">
        <f t="shared" ca="1" si="66"/>
        <v>0</v>
      </c>
      <c r="T86" s="236">
        <f t="shared" ca="1" si="67"/>
        <v>0</v>
      </c>
      <c r="U86" s="236">
        <f t="shared" ca="1" si="68"/>
        <v>0</v>
      </c>
      <c r="V86" s="236">
        <f t="shared" ca="1" si="69"/>
        <v>0</v>
      </c>
      <c r="W86" s="236">
        <f t="shared" ca="1" si="70"/>
        <v>0</v>
      </c>
      <c r="X86" s="236">
        <f t="shared" ca="1" si="71"/>
        <v>0</v>
      </c>
      <c r="Z86" s="48"/>
      <c r="AA86" s="48"/>
      <c r="AB86" s="48" t="s">
        <v>50</v>
      </c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W86" s="48"/>
      <c r="AX86" s="48"/>
      <c r="AY86" s="48" t="s">
        <v>50</v>
      </c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199"/>
      <c r="BT86" s="48"/>
      <c r="BU86" s="48"/>
      <c r="BV86" s="48" t="s">
        <v>50</v>
      </c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  <c r="CJ86" s="48"/>
      <c r="CK86" s="48"/>
      <c r="CL86" s="48"/>
      <c r="CM86" s="48"/>
      <c r="CN86" s="48"/>
      <c r="CO86" s="48"/>
    </row>
    <row r="87" spans="3:93" ht="15.75" thickBot="1" x14ac:dyDescent="0.3">
      <c r="C87" s="4">
        <f t="shared" ca="1" si="72"/>
        <v>0</v>
      </c>
      <c r="D87" s="236" t="str">
        <f t="shared" ca="1" si="51"/>
        <v/>
      </c>
      <c r="E87" s="236" t="str">
        <f t="shared" ca="1" si="52"/>
        <v/>
      </c>
      <c r="F87" s="236" t="str">
        <f t="shared" ca="1" si="53"/>
        <v/>
      </c>
      <c r="G87" s="236" t="str">
        <f t="shared" ca="1" si="54"/>
        <v/>
      </c>
      <c r="H87" s="236" t="str">
        <f t="shared" ca="1" si="55"/>
        <v/>
      </c>
      <c r="I87" s="236" t="str">
        <f t="shared" ca="1" si="56"/>
        <v/>
      </c>
      <c r="J87" s="236" t="str">
        <f t="shared" ca="1" si="57"/>
        <v/>
      </c>
      <c r="K87" s="236" t="str">
        <f t="shared" ca="1" si="58"/>
        <v/>
      </c>
      <c r="L87" s="236" t="str">
        <f t="shared" ca="1" si="59"/>
        <v/>
      </c>
      <c r="M87" s="236" t="str">
        <f t="shared" ca="1" si="60"/>
        <v/>
      </c>
      <c r="N87" s="236" t="str">
        <f t="shared" ca="1" si="61"/>
        <v/>
      </c>
      <c r="O87" s="236">
        <f t="shared" ca="1" si="62"/>
        <v>0</v>
      </c>
      <c r="P87" s="236">
        <f t="shared" ca="1" si="63"/>
        <v>0</v>
      </c>
      <c r="Q87" s="236">
        <f t="shared" ca="1" si="64"/>
        <v>0</v>
      </c>
      <c r="R87" s="236">
        <f t="shared" ca="1" si="65"/>
        <v>0</v>
      </c>
      <c r="S87" s="236">
        <f t="shared" ca="1" si="66"/>
        <v>0</v>
      </c>
      <c r="T87" s="236">
        <f t="shared" ca="1" si="67"/>
        <v>0</v>
      </c>
      <c r="U87" s="236">
        <f t="shared" ca="1" si="68"/>
        <v>0</v>
      </c>
      <c r="V87" s="236">
        <f t="shared" ca="1" si="69"/>
        <v>0</v>
      </c>
      <c r="W87" s="236">
        <f t="shared" ca="1" si="70"/>
        <v>0</v>
      </c>
      <c r="X87" s="236">
        <f t="shared" ca="1" si="71"/>
        <v>0</v>
      </c>
      <c r="Z87" s="51"/>
      <c r="AA87" s="37" t="str">
        <f>""</f>
        <v/>
      </c>
      <c r="AB87" s="37" t="str">
        <f>""</f>
        <v/>
      </c>
      <c r="AC87" s="37" t="str">
        <f>""</f>
        <v/>
      </c>
      <c r="AD87" s="37" t="str">
        <f>""</f>
        <v/>
      </c>
      <c r="AE87" s="37" t="str">
        <f>""</f>
        <v/>
      </c>
      <c r="AF87" s="37" t="str">
        <f>""</f>
        <v/>
      </c>
      <c r="AG87" s="37" t="str">
        <f>""</f>
        <v/>
      </c>
      <c r="AH87" s="37" t="str">
        <f>""</f>
        <v/>
      </c>
      <c r="AI87" s="37" t="str">
        <f>""</f>
        <v/>
      </c>
      <c r="AJ87" s="37" t="str">
        <f>""</f>
        <v/>
      </c>
      <c r="AK87" s="37" t="str">
        <f>""</f>
        <v/>
      </c>
      <c r="AL87" s="37"/>
      <c r="AM87" s="37"/>
      <c r="AN87" s="37"/>
      <c r="AO87" s="37"/>
      <c r="AP87" s="37"/>
      <c r="AQ87" s="37"/>
      <c r="AR87" s="37"/>
      <c r="AS87" s="37"/>
      <c r="AT87" s="37"/>
      <c r="AU87" s="52"/>
      <c r="AW87" s="51"/>
      <c r="AX87" s="37" t="str">
        <f>""</f>
        <v/>
      </c>
      <c r="AY87" s="37" t="str">
        <f>""</f>
        <v/>
      </c>
      <c r="AZ87" s="37" t="str">
        <f>""</f>
        <v/>
      </c>
      <c r="BA87" s="37" t="str">
        <f>""</f>
        <v/>
      </c>
      <c r="BB87" s="37" t="str">
        <f>""</f>
        <v/>
      </c>
      <c r="BC87" s="37" t="str">
        <f>""</f>
        <v/>
      </c>
      <c r="BD87" s="37" t="str">
        <f>""</f>
        <v/>
      </c>
      <c r="BE87" s="37" t="str">
        <f>""</f>
        <v/>
      </c>
      <c r="BF87" s="37" t="str">
        <f>""</f>
        <v/>
      </c>
      <c r="BG87" s="37" t="str">
        <f>""</f>
        <v/>
      </c>
      <c r="BH87" s="37" t="str">
        <f>""</f>
        <v/>
      </c>
      <c r="BI87" s="37"/>
      <c r="BJ87" s="37"/>
      <c r="BK87" s="37"/>
      <c r="BL87" s="37"/>
      <c r="BM87" s="37"/>
      <c r="BN87" s="37"/>
      <c r="BO87" s="37"/>
      <c r="BP87" s="37"/>
      <c r="BQ87" s="37"/>
      <c r="BR87" s="52"/>
      <c r="BS87" s="199"/>
      <c r="BT87" s="51"/>
      <c r="BU87" s="37" t="str">
        <f>""</f>
        <v/>
      </c>
      <c r="BV87" s="37" t="str">
        <f>""</f>
        <v/>
      </c>
      <c r="BW87" s="37" t="str">
        <f>""</f>
        <v/>
      </c>
      <c r="BX87" s="37" t="str">
        <f>""</f>
        <v/>
      </c>
      <c r="BY87" s="37" t="str">
        <f>""</f>
        <v/>
      </c>
      <c r="BZ87" s="37" t="str">
        <f>""</f>
        <v/>
      </c>
      <c r="CA87" s="37" t="str">
        <f>""</f>
        <v/>
      </c>
      <c r="CB87" s="37" t="str">
        <f>""</f>
        <v/>
      </c>
      <c r="CC87" s="37" t="str">
        <f>""</f>
        <v/>
      </c>
      <c r="CD87" s="37" t="str">
        <f>""</f>
        <v/>
      </c>
      <c r="CE87" s="37" t="str">
        <f>""</f>
        <v/>
      </c>
      <c r="CF87" s="37"/>
      <c r="CG87" s="37"/>
      <c r="CH87" s="37"/>
      <c r="CI87" s="37"/>
      <c r="CJ87" s="37"/>
      <c r="CK87" s="37"/>
      <c r="CL87" s="37"/>
      <c r="CM87" s="37"/>
      <c r="CN87" s="37"/>
      <c r="CO87" s="52"/>
    </row>
    <row r="88" spans="3:93" ht="15.75" thickBot="1" x14ac:dyDescent="0.3">
      <c r="C88" s="4" t="str">
        <f t="shared" ca="1" si="48"/>
        <v/>
      </c>
      <c r="D88" s="236" t="str">
        <f t="shared" ca="1" si="51"/>
        <v>VAK Liityntä / Taloautomaatio</v>
      </c>
      <c r="E88" s="236" t="str">
        <f t="shared" ca="1" si="52"/>
        <v/>
      </c>
      <c r="F88" s="236" t="str">
        <f t="shared" ca="1" si="53"/>
        <v/>
      </c>
      <c r="G88" s="236" t="str">
        <f t="shared" ca="1" si="54"/>
        <v>Liityntä</v>
      </c>
      <c r="H88" s="236" t="str">
        <f t="shared" ca="1" si="55"/>
        <v/>
      </c>
      <c r="I88" s="236" t="str">
        <f t="shared" ca="1" si="56"/>
        <v/>
      </c>
      <c r="J88" s="236" t="str">
        <f t="shared" ca="1" si="57"/>
        <v>Toimintakaavio Layer</v>
      </c>
      <c r="K88" s="236">
        <f t="shared" ca="1" si="58"/>
        <v>0</v>
      </c>
      <c r="L88" s="236">
        <f t="shared" ca="1" si="59"/>
        <v>0</v>
      </c>
      <c r="M88" s="236">
        <f t="shared" ca="1" si="60"/>
        <v>0</v>
      </c>
      <c r="N88" s="236">
        <f t="shared" ca="1" si="61"/>
        <v>0</v>
      </c>
      <c r="O88" s="236">
        <f t="shared" ca="1" si="62"/>
        <v>0</v>
      </c>
      <c r="P88" s="236">
        <f t="shared" ca="1" si="63"/>
        <v>0</v>
      </c>
      <c r="Q88" s="236">
        <f t="shared" ca="1" si="64"/>
        <v>0</v>
      </c>
      <c r="R88" s="236">
        <f t="shared" ca="1" si="65"/>
        <v>0</v>
      </c>
      <c r="S88" s="236">
        <f t="shared" ca="1" si="66"/>
        <v>0</v>
      </c>
      <c r="T88" s="236">
        <f t="shared" ca="1" si="67"/>
        <v>0</v>
      </c>
      <c r="U88" s="236">
        <f t="shared" ca="1" si="68"/>
        <v>0</v>
      </c>
      <c r="V88" s="236">
        <f t="shared" ca="1" si="69"/>
        <v>0</v>
      </c>
      <c r="W88" s="236">
        <f t="shared" ca="1" si="70"/>
        <v>0</v>
      </c>
      <c r="X88" s="236">
        <f t="shared" ca="1" si="71"/>
        <v>0</v>
      </c>
      <c r="Z88" s="53" t="str">
        <f>""</f>
        <v/>
      </c>
      <c r="AA88" s="41" t="s">
        <v>272</v>
      </c>
      <c r="AB88" s="41" t="str">
        <f>""</f>
        <v/>
      </c>
      <c r="AC88" s="41" t="str">
        <f>""</f>
        <v/>
      </c>
      <c r="AD88" s="41" t="s">
        <v>101</v>
      </c>
      <c r="AE88" s="41" t="str">
        <f>""</f>
        <v/>
      </c>
      <c r="AF88" s="41" t="str">
        <f>""</f>
        <v/>
      </c>
      <c r="AG88" s="41" t="s">
        <v>95</v>
      </c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54"/>
      <c r="AW88" s="53" t="str">
        <f>""</f>
        <v/>
      </c>
      <c r="AX88" s="41" t="s">
        <v>297</v>
      </c>
      <c r="AY88" s="41" t="s">
        <v>36</v>
      </c>
      <c r="AZ88" s="41" t="str">
        <f>""</f>
        <v/>
      </c>
      <c r="BA88" s="41" t="str">
        <f>""</f>
        <v/>
      </c>
      <c r="BB88" s="41"/>
      <c r="BC88" s="41"/>
      <c r="BD88" s="41" t="str">
        <f>""</f>
        <v/>
      </c>
      <c r="BE88" s="41"/>
      <c r="BF88" s="41"/>
      <c r="BG88" s="41"/>
      <c r="BH88" s="41"/>
      <c r="BI88" s="41"/>
      <c r="BJ88" s="41"/>
      <c r="BK88" s="41"/>
      <c r="BL88" s="41"/>
      <c r="BM88" s="41"/>
      <c r="BN88" s="41"/>
      <c r="BO88" s="41"/>
      <c r="BP88" s="41"/>
      <c r="BQ88" s="41"/>
      <c r="BR88" s="54"/>
      <c r="BS88" s="199"/>
      <c r="BT88" s="53" t="str">
        <f>""</f>
        <v/>
      </c>
      <c r="BU88" s="41" t="s">
        <v>729</v>
      </c>
      <c r="BV88" s="41" t="s">
        <v>678</v>
      </c>
      <c r="BW88" s="41" t="str">
        <f>""</f>
        <v/>
      </c>
      <c r="BX88" s="41" t="str">
        <f>""</f>
        <v/>
      </c>
      <c r="BY88" s="41"/>
      <c r="BZ88" s="41"/>
      <c r="CA88" s="41" t="str">
        <f>""</f>
        <v/>
      </c>
      <c r="CB88" s="41"/>
      <c r="CC88" s="41"/>
      <c r="CD88" s="41"/>
      <c r="CE88" s="41"/>
      <c r="CF88" s="41"/>
      <c r="CG88" s="41"/>
      <c r="CH88" s="41"/>
      <c r="CI88" s="41"/>
      <c r="CJ88" s="41"/>
      <c r="CK88" s="41"/>
      <c r="CL88" s="41"/>
      <c r="CM88" s="41"/>
      <c r="CN88" s="41"/>
      <c r="CO88" s="54"/>
    </row>
    <row r="89" spans="3:93" ht="15.75" thickBot="1" x14ac:dyDescent="0.3">
      <c r="C89" s="4"/>
      <c r="D89" s="236" t="str">
        <f t="shared" ca="1" si="51"/>
        <v>Väyläliityntä</v>
      </c>
      <c r="E89" s="236" t="str">
        <f t="shared" ca="1" si="52"/>
        <v/>
      </c>
      <c r="F89" s="236" t="str">
        <f t="shared" ca="1" si="53"/>
        <v/>
      </c>
      <c r="G89" s="236" t="str">
        <f t="shared" ca="1" si="54"/>
        <v/>
      </c>
      <c r="H89" s="236" t="str">
        <f t="shared" ca="1" si="55"/>
        <v/>
      </c>
      <c r="I89" s="236" t="str">
        <f t="shared" ca="1" si="56"/>
        <v/>
      </c>
      <c r="J89" s="236" t="str">
        <f t="shared" ca="1" si="57"/>
        <v/>
      </c>
      <c r="K89" s="236" t="str">
        <f t="shared" ca="1" si="58"/>
        <v/>
      </c>
      <c r="L89" s="236" t="str">
        <f t="shared" ca="1" si="59"/>
        <v/>
      </c>
      <c r="M89" s="236" t="str">
        <f t="shared" ca="1" si="60"/>
        <v/>
      </c>
      <c r="N89" s="236" t="str">
        <f t="shared" ca="1" si="61"/>
        <v/>
      </c>
      <c r="O89" s="236">
        <f t="shared" ca="1" si="62"/>
        <v>0</v>
      </c>
      <c r="P89" s="236">
        <f t="shared" ca="1" si="63"/>
        <v>0</v>
      </c>
      <c r="Q89" s="236">
        <f t="shared" ca="1" si="64"/>
        <v>0</v>
      </c>
      <c r="R89" s="236">
        <f t="shared" ca="1" si="65"/>
        <v>0</v>
      </c>
      <c r="S89" s="236">
        <f t="shared" ca="1" si="66"/>
        <v>0</v>
      </c>
      <c r="T89" s="236">
        <f t="shared" ca="1" si="67"/>
        <v>0</v>
      </c>
      <c r="U89" s="236">
        <f t="shared" ca="1" si="68"/>
        <v>0</v>
      </c>
      <c r="V89" s="236">
        <f t="shared" ca="1" si="69"/>
        <v>0</v>
      </c>
      <c r="W89" s="236">
        <f t="shared" ca="1" si="70"/>
        <v>0</v>
      </c>
      <c r="X89" s="236">
        <f t="shared" ca="1" si="71"/>
        <v>0</v>
      </c>
      <c r="Z89" s="51"/>
      <c r="AA89" s="37" t="s">
        <v>393</v>
      </c>
      <c r="AB89" s="37" t="str">
        <f>""</f>
        <v/>
      </c>
      <c r="AC89" s="37" t="str">
        <f>""</f>
        <v/>
      </c>
      <c r="AD89" s="37" t="str">
        <f>""</f>
        <v/>
      </c>
      <c r="AE89" s="37" t="str">
        <f>""</f>
        <v/>
      </c>
      <c r="AF89" s="37" t="str">
        <f>""</f>
        <v/>
      </c>
      <c r="AG89" s="37" t="str">
        <f>""</f>
        <v/>
      </c>
      <c r="AH89" s="37" t="str">
        <f>""</f>
        <v/>
      </c>
      <c r="AI89" s="37" t="str">
        <f>""</f>
        <v/>
      </c>
      <c r="AJ89" s="37" t="str">
        <f>""</f>
        <v/>
      </c>
      <c r="AK89" s="37" t="str">
        <f>""</f>
        <v/>
      </c>
      <c r="AL89" s="37"/>
      <c r="AM89" s="37"/>
      <c r="AN89" s="37"/>
      <c r="AO89" s="37"/>
      <c r="AP89" s="37"/>
      <c r="AQ89" s="37"/>
      <c r="AR89" s="37"/>
      <c r="AS89" s="37"/>
      <c r="AT89" s="37"/>
      <c r="AU89" s="52"/>
      <c r="AW89" s="51"/>
      <c r="AX89" s="37" t="s">
        <v>448</v>
      </c>
      <c r="AY89" s="37" t="str">
        <f>""</f>
        <v/>
      </c>
      <c r="AZ89" s="37" t="str">
        <f>""</f>
        <v/>
      </c>
      <c r="BA89" s="37" t="str">
        <f>""</f>
        <v/>
      </c>
      <c r="BB89" s="37" t="str">
        <f>""</f>
        <v/>
      </c>
      <c r="BC89" s="37" t="str">
        <f>""</f>
        <v/>
      </c>
      <c r="BD89" s="37" t="str">
        <f>""</f>
        <v/>
      </c>
      <c r="BE89" s="37" t="str">
        <f>""</f>
        <v/>
      </c>
      <c r="BF89" s="37" t="str">
        <f>""</f>
        <v/>
      </c>
      <c r="BG89" s="37" t="str">
        <f>""</f>
        <v/>
      </c>
      <c r="BH89" s="37" t="str">
        <f>""</f>
        <v/>
      </c>
      <c r="BI89" s="37"/>
      <c r="BJ89" s="37"/>
      <c r="BK89" s="37"/>
      <c r="BL89" s="37"/>
      <c r="BM89" s="37"/>
      <c r="BN89" s="37"/>
      <c r="BO89" s="37"/>
      <c r="BP89" s="37"/>
      <c r="BQ89" s="37"/>
      <c r="BR89" s="52"/>
      <c r="BS89" s="199"/>
      <c r="BT89" s="51"/>
      <c r="BU89" s="37" t="s">
        <v>730</v>
      </c>
      <c r="BV89" s="37" t="str">
        <f>""</f>
        <v/>
      </c>
      <c r="BW89" s="37" t="str">
        <f>""</f>
        <v/>
      </c>
      <c r="BX89" s="37" t="str">
        <f>""</f>
        <v/>
      </c>
      <c r="BY89" s="37" t="str">
        <f>""</f>
        <v/>
      </c>
      <c r="BZ89" s="37" t="str">
        <f>""</f>
        <v/>
      </c>
      <c r="CA89" s="37" t="str">
        <f>""</f>
        <v/>
      </c>
      <c r="CB89" s="37" t="str">
        <f>""</f>
        <v/>
      </c>
      <c r="CC89" s="37" t="str">
        <f>""</f>
        <v/>
      </c>
      <c r="CD89" s="37" t="str">
        <f>""</f>
        <v/>
      </c>
      <c r="CE89" s="37" t="str">
        <f>""</f>
        <v/>
      </c>
      <c r="CF89" s="37"/>
      <c r="CG89" s="37"/>
      <c r="CH89" s="37"/>
      <c r="CI89" s="37"/>
      <c r="CJ89" s="37"/>
      <c r="CK89" s="37"/>
      <c r="CL89" s="37"/>
      <c r="CM89" s="37"/>
      <c r="CN89" s="37"/>
      <c r="CO89" s="52"/>
    </row>
    <row r="90" spans="3:93" ht="15.75" thickBot="1" x14ac:dyDescent="0.3">
      <c r="C90" s="4" t="str">
        <f t="shared" ca="1" si="48"/>
        <v>MB</v>
      </c>
      <c r="D90" s="236" t="str">
        <f t="shared" ca="1" si="51"/>
        <v>Modbus</v>
      </c>
      <c r="E90" s="236" t="str">
        <f t="shared" ca="1" si="52"/>
        <v>-</v>
      </c>
      <c r="F90" s="236" t="str">
        <f t="shared" ca="1" si="53"/>
        <v>Valittu</v>
      </c>
      <c r="G90" s="236">
        <f t="shared" ca="1" si="54"/>
        <v>0</v>
      </c>
      <c r="H90" s="236">
        <f t="shared" ca="1" si="55"/>
        <v>0</v>
      </c>
      <c r="I90" s="236">
        <f t="shared" ca="1" si="56"/>
        <v>0</v>
      </c>
      <c r="J90" s="236">
        <f t="shared" ca="1" si="57"/>
        <v>0</v>
      </c>
      <c r="K90" s="236">
        <f t="shared" ca="1" si="58"/>
        <v>0</v>
      </c>
      <c r="L90" s="236">
        <f t="shared" ca="1" si="59"/>
        <v>0</v>
      </c>
      <c r="M90" s="236">
        <f t="shared" ca="1" si="60"/>
        <v>0</v>
      </c>
      <c r="N90" s="236">
        <f t="shared" ca="1" si="61"/>
        <v>0</v>
      </c>
      <c r="O90" s="236">
        <f t="shared" ca="1" si="62"/>
        <v>0</v>
      </c>
      <c r="P90" s="236">
        <f t="shared" ca="1" si="63"/>
        <v>0</v>
      </c>
      <c r="Q90" s="236">
        <f t="shared" ca="1" si="64"/>
        <v>0</v>
      </c>
      <c r="R90" s="236">
        <f t="shared" ca="1" si="65"/>
        <v>0</v>
      </c>
      <c r="S90" s="236">
        <f t="shared" ca="1" si="66"/>
        <v>0</v>
      </c>
      <c r="T90" s="236">
        <f t="shared" ca="1" si="67"/>
        <v>0</v>
      </c>
      <c r="U90" s="236">
        <f t="shared" ca="1" si="68"/>
        <v>0</v>
      </c>
      <c r="V90" s="236">
        <f t="shared" ca="1" si="69"/>
        <v>0</v>
      </c>
      <c r="W90" s="236">
        <f t="shared" ca="1" si="70"/>
        <v>0</v>
      </c>
      <c r="X90" s="236">
        <f t="shared" ca="1" si="71"/>
        <v>0</v>
      </c>
      <c r="Z90" s="48" t="s">
        <v>110</v>
      </c>
      <c r="AA90" s="48" t="s">
        <v>4</v>
      </c>
      <c r="AB90" s="48" t="s">
        <v>50</v>
      </c>
      <c r="AC90" s="48" t="s">
        <v>81</v>
      </c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W90" s="48" t="s">
        <v>110</v>
      </c>
      <c r="AX90" s="48" t="s">
        <v>4</v>
      </c>
      <c r="AY90" s="48" t="s">
        <v>50</v>
      </c>
      <c r="AZ90" s="48" t="s">
        <v>60</v>
      </c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199"/>
      <c r="BT90" s="48" t="s">
        <v>110</v>
      </c>
      <c r="BU90" s="48" t="s">
        <v>4</v>
      </c>
      <c r="BV90" s="48" t="s">
        <v>50</v>
      </c>
      <c r="BW90" s="48" t="s">
        <v>684</v>
      </c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  <c r="CJ90" s="48"/>
      <c r="CK90" s="48"/>
      <c r="CL90" s="48"/>
      <c r="CM90" s="48"/>
      <c r="CN90" s="48"/>
      <c r="CO90" s="48"/>
    </row>
    <row r="91" spans="3:93" ht="15.75" thickBot="1" x14ac:dyDescent="0.3">
      <c r="C91" s="4">
        <f t="shared" ca="1" si="48"/>
        <v>0</v>
      </c>
      <c r="D91" s="236" t="str">
        <f t="shared" ca="1" si="51"/>
        <v>Potentiaalivapaa tilatieto</v>
      </c>
      <c r="E91" s="236" t="str">
        <f t="shared" ca="1" si="52"/>
        <v/>
      </c>
      <c r="F91" s="236" t="str">
        <f t="shared" ca="1" si="53"/>
        <v/>
      </c>
      <c r="G91" s="236" t="str">
        <f t="shared" ca="1" si="54"/>
        <v/>
      </c>
      <c r="H91" s="236" t="str">
        <f t="shared" ca="1" si="55"/>
        <v/>
      </c>
      <c r="I91" s="236" t="str">
        <f t="shared" ca="1" si="56"/>
        <v/>
      </c>
      <c r="J91" s="236" t="str">
        <f t="shared" ca="1" si="57"/>
        <v/>
      </c>
      <c r="K91" s="236" t="str">
        <f t="shared" ca="1" si="58"/>
        <v/>
      </c>
      <c r="L91" s="236" t="str">
        <f t="shared" ca="1" si="59"/>
        <v/>
      </c>
      <c r="M91" s="236" t="str">
        <f t="shared" ca="1" si="60"/>
        <v/>
      </c>
      <c r="N91" s="236" t="str">
        <f t="shared" ca="1" si="61"/>
        <v/>
      </c>
      <c r="O91" s="236">
        <f t="shared" ca="1" si="62"/>
        <v>0</v>
      </c>
      <c r="P91" s="236">
        <f t="shared" ca="1" si="63"/>
        <v>0</v>
      </c>
      <c r="Q91" s="236">
        <f t="shared" ca="1" si="64"/>
        <v>0</v>
      </c>
      <c r="R91" s="236">
        <f t="shared" ca="1" si="65"/>
        <v>0</v>
      </c>
      <c r="S91" s="236">
        <f t="shared" ca="1" si="66"/>
        <v>0</v>
      </c>
      <c r="T91" s="236">
        <f t="shared" ca="1" si="67"/>
        <v>0</v>
      </c>
      <c r="U91" s="236">
        <f t="shared" ca="1" si="68"/>
        <v>0</v>
      </c>
      <c r="V91" s="236">
        <f t="shared" ca="1" si="69"/>
        <v>0</v>
      </c>
      <c r="W91" s="236">
        <f t="shared" ca="1" si="70"/>
        <v>0</v>
      </c>
      <c r="X91" s="236">
        <f t="shared" ca="1" si="71"/>
        <v>0</v>
      </c>
      <c r="Z91" s="51"/>
      <c r="AA91" s="37" t="s">
        <v>394</v>
      </c>
      <c r="AB91" s="37" t="str">
        <f>""</f>
        <v/>
      </c>
      <c r="AC91" s="37" t="str">
        <f>""</f>
        <v/>
      </c>
      <c r="AD91" s="37" t="str">
        <f>""</f>
        <v/>
      </c>
      <c r="AE91" s="37" t="str">
        <f>""</f>
        <v/>
      </c>
      <c r="AF91" s="37" t="str">
        <f>""</f>
        <v/>
      </c>
      <c r="AG91" s="37" t="str">
        <f>""</f>
        <v/>
      </c>
      <c r="AH91" s="37" t="str">
        <f>""</f>
        <v/>
      </c>
      <c r="AI91" s="37" t="str">
        <f>""</f>
        <v/>
      </c>
      <c r="AJ91" s="37" t="str">
        <f>""</f>
        <v/>
      </c>
      <c r="AK91" s="37" t="str">
        <f>""</f>
        <v/>
      </c>
      <c r="AL91" s="37"/>
      <c r="AM91" s="37"/>
      <c r="AN91" s="37"/>
      <c r="AO91" s="37"/>
      <c r="AP91" s="37"/>
      <c r="AQ91" s="37"/>
      <c r="AR91" s="37"/>
      <c r="AS91" s="37"/>
      <c r="AT91" s="37"/>
      <c r="AU91" s="52"/>
      <c r="AW91" s="51"/>
      <c r="AX91" s="37" t="s">
        <v>449</v>
      </c>
      <c r="AY91" s="37" t="str">
        <f>""</f>
        <v/>
      </c>
      <c r="AZ91" s="37" t="str">
        <f>""</f>
        <v/>
      </c>
      <c r="BA91" s="37" t="str">
        <f>""</f>
        <v/>
      </c>
      <c r="BB91" s="37" t="str">
        <f>""</f>
        <v/>
      </c>
      <c r="BC91" s="37" t="str">
        <f>""</f>
        <v/>
      </c>
      <c r="BD91" s="37" t="str">
        <f>""</f>
        <v/>
      </c>
      <c r="BE91" s="37" t="str">
        <f>""</f>
        <v/>
      </c>
      <c r="BF91" s="37" t="str">
        <f>""</f>
        <v/>
      </c>
      <c r="BG91" s="37" t="str">
        <f>""</f>
        <v/>
      </c>
      <c r="BH91" s="37" t="str">
        <f>""</f>
        <v/>
      </c>
      <c r="BI91" s="37"/>
      <c r="BJ91" s="37"/>
      <c r="BK91" s="37"/>
      <c r="BL91" s="37"/>
      <c r="BM91" s="37"/>
      <c r="BN91" s="37"/>
      <c r="BO91" s="37"/>
      <c r="BP91" s="37"/>
      <c r="BQ91" s="37"/>
      <c r="BR91" s="52"/>
      <c r="BS91" s="199"/>
      <c r="BT91" s="51"/>
      <c r="BU91" s="37" t="s">
        <v>731</v>
      </c>
      <c r="BV91" s="37" t="str">
        <f>""</f>
        <v/>
      </c>
      <c r="BW91" s="37" t="str">
        <f>""</f>
        <v/>
      </c>
      <c r="BX91" s="37" t="str">
        <f>""</f>
        <v/>
      </c>
      <c r="BY91" s="37" t="str">
        <f>""</f>
        <v/>
      </c>
      <c r="BZ91" s="37" t="str">
        <f>""</f>
        <v/>
      </c>
      <c r="CA91" s="37" t="str">
        <f>""</f>
        <v/>
      </c>
      <c r="CB91" s="37" t="str">
        <f>""</f>
        <v/>
      </c>
      <c r="CC91" s="37" t="str">
        <f>""</f>
        <v/>
      </c>
      <c r="CD91" s="37" t="str">
        <f>""</f>
        <v/>
      </c>
      <c r="CE91" s="37" t="str">
        <f>""</f>
        <v/>
      </c>
      <c r="CF91" s="37"/>
      <c r="CG91" s="37"/>
      <c r="CH91" s="37"/>
      <c r="CI91" s="37"/>
      <c r="CJ91" s="37"/>
      <c r="CK91" s="37"/>
      <c r="CL91" s="37"/>
      <c r="CM91" s="37"/>
      <c r="CN91" s="37"/>
      <c r="CO91" s="52"/>
    </row>
    <row r="92" spans="3:93" ht="15.75" thickBot="1" x14ac:dyDescent="0.3">
      <c r="C92" s="4" t="str">
        <f t="shared" ca="1" si="48"/>
        <v>DO_ALL</v>
      </c>
      <c r="D92" s="236" t="str">
        <f t="shared" ca="1" si="51"/>
        <v>Potentiaali vapaa hälytys (DO)</v>
      </c>
      <c r="E92" s="236" t="str">
        <f t="shared" ca="1" si="52"/>
        <v>-</v>
      </c>
      <c r="F92" s="236" t="str">
        <f t="shared" ca="1" si="53"/>
        <v>DO</v>
      </c>
      <c r="G92" s="236">
        <f t="shared" ca="1" si="54"/>
        <v>0</v>
      </c>
      <c r="H92" s="236">
        <f t="shared" ca="1" si="55"/>
        <v>0</v>
      </c>
      <c r="I92" s="236">
        <f t="shared" ca="1" si="56"/>
        <v>0</v>
      </c>
      <c r="J92" s="236">
        <f t="shared" ca="1" si="57"/>
        <v>0</v>
      </c>
      <c r="K92" s="236">
        <f t="shared" ca="1" si="58"/>
        <v>0</v>
      </c>
      <c r="L92" s="236">
        <f t="shared" ca="1" si="59"/>
        <v>0</v>
      </c>
      <c r="M92" s="236">
        <f t="shared" ca="1" si="60"/>
        <v>0</v>
      </c>
      <c r="N92" s="236">
        <f t="shared" ca="1" si="61"/>
        <v>0</v>
      </c>
      <c r="O92" s="236">
        <f t="shared" ca="1" si="62"/>
        <v>0</v>
      </c>
      <c r="P92" s="236">
        <f t="shared" ca="1" si="63"/>
        <v>0</v>
      </c>
      <c r="Q92" s="236">
        <f t="shared" ca="1" si="64"/>
        <v>0</v>
      </c>
      <c r="R92" s="236">
        <f t="shared" ca="1" si="65"/>
        <v>0</v>
      </c>
      <c r="S92" s="236">
        <f t="shared" ca="1" si="66"/>
        <v>0</v>
      </c>
      <c r="T92" s="236">
        <f t="shared" ca="1" si="67"/>
        <v>0</v>
      </c>
      <c r="U92" s="236">
        <f t="shared" ca="1" si="68"/>
        <v>0</v>
      </c>
      <c r="V92" s="236">
        <f t="shared" ca="1" si="69"/>
        <v>0</v>
      </c>
      <c r="W92" s="236">
        <f t="shared" ca="1" si="70"/>
        <v>0</v>
      </c>
      <c r="X92" s="236">
        <f t="shared" ca="1" si="71"/>
        <v>0</v>
      </c>
      <c r="Z92" s="48" t="s">
        <v>103</v>
      </c>
      <c r="AA92" s="50" t="s">
        <v>204</v>
      </c>
      <c r="AB92" s="48" t="s">
        <v>50</v>
      </c>
      <c r="AC92" s="48" t="s">
        <v>23</v>
      </c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W92" s="48" t="s">
        <v>103</v>
      </c>
      <c r="AX92" s="50" t="s">
        <v>595</v>
      </c>
      <c r="AY92" s="48" t="s">
        <v>50</v>
      </c>
      <c r="AZ92" s="48" t="s">
        <v>23</v>
      </c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199"/>
      <c r="BT92" s="48" t="s">
        <v>103</v>
      </c>
      <c r="BU92" s="50" t="s">
        <v>732</v>
      </c>
      <c r="BV92" s="48" t="s">
        <v>50</v>
      </c>
      <c r="BW92" s="48" t="s">
        <v>23</v>
      </c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  <c r="CJ92" s="48"/>
      <c r="CK92" s="48"/>
      <c r="CL92" s="48"/>
      <c r="CM92" s="48"/>
      <c r="CN92" s="48"/>
      <c r="CO92" s="48"/>
    </row>
    <row r="93" spans="3:93" ht="15.75" thickBot="1" x14ac:dyDescent="0.3">
      <c r="C93" s="4" t="str">
        <f t="shared" ca="1" si="48"/>
        <v>DO_GIO</v>
      </c>
      <c r="D93" s="236" t="str">
        <f t="shared" ca="1" si="51"/>
        <v>Potentiaali vapaa Kriittinen hälytys (DO)</v>
      </c>
      <c r="E93" s="236" t="str">
        <f t="shared" ca="1" si="52"/>
        <v>-</v>
      </c>
      <c r="F93" s="236" t="str">
        <f t="shared" ca="1" si="53"/>
        <v>DO</v>
      </c>
      <c r="G93" s="236">
        <f t="shared" ca="1" si="54"/>
        <v>0</v>
      </c>
      <c r="H93" s="236">
        <f t="shared" ca="1" si="55"/>
        <v>0</v>
      </c>
      <c r="I93" s="236">
        <f t="shared" ca="1" si="56"/>
        <v>0</v>
      </c>
      <c r="J93" s="236">
        <f t="shared" ca="1" si="57"/>
        <v>0</v>
      </c>
      <c r="K93" s="236">
        <f t="shared" ca="1" si="58"/>
        <v>0</v>
      </c>
      <c r="L93" s="236">
        <f t="shared" ca="1" si="59"/>
        <v>0</v>
      </c>
      <c r="M93" s="236">
        <f t="shared" ca="1" si="60"/>
        <v>0</v>
      </c>
      <c r="N93" s="236">
        <f t="shared" ca="1" si="61"/>
        <v>0</v>
      </c>
      <c r="O93" s="236">
        <f t="shared" ca="1" si="62"/>
        <v>0</v>
      </c>
      <c r="P93" s="236">
        <f t="shared" ca="1" si="63"/>
        <v>0</v>
      </c>
      <c r="Q93" s="236">
        <f t="shared" ca="1" si="64"/>
        <v>0</v>
      </c>
      <c r="R93" s="236">
        <f t="shared" ca="1" si="65"/>
        <v>0</v>
      </c>
      <c r="S93" s="236">
        <f t="shared" ca="1" si="66"/>
        <v>0</v>
      </c>
      <c r="T93" s="236">
        <f t="shared" ca="1" si="67"/>
        <v>0</v>
      </c>
      <c r="U93" s="236">
        <f t="shared" ca="1" si="68"/>
        <v>0</v>
      </c>
      <c r="V93" s="236">
        <f t="shared" ca="1" si="69"/>
        <v>0</v>
      </c>
      <c r="W93" s="236">
        <f t="shared" ca="1" si="70"/>
        <v>0</v>
      </c>
      <c r="X93" s="236">
        <f t="shared" ca="1" si="71"/>
        <v>0</v>
      </c>
      <c r="Z93" s="48" t="s">
        <v>104</v>
      </c>
      <c r="AA93" s="48" t="s">
        <v>205</v>
      </c>
      <c r="AB93" s="48" t="s">
        <v>50</v>
      </c>
      <c r="AC93" s="48" t="s">
        <v>23</v>
      </c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W93" s="48" t="s">
        <v>104</v>
      </c>
      <c r="AX93" s="48" t="s">
        <v>596</v>
      </c>
      <c r="AY93" s="48" t="s">
        <v>50</v>
      </c>
      <c r="AZ93" s="48" t="s">
        <v>23</v>
      </c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199"/>
      <c r="BT93" s="48" t="s">
        <v>104</v>
      </c>
      <c r="BU93" s="48" t="s">
        <v>733</v>
      </c>
      <c r="BV93" s="48" t="s">
        <v>50</v>
      </c>
      <c r="BW93" s="48" t="s">
        <v>23</v>
      </c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  <c r="CJ93" s="48"/>
      <c r="CK93" s="48"/>
      <c r="CL93" s="48"/>
      <c r="CM93" s="48"/>
      <c r="CN93" s="48"/>
      <c r="CO93" s="48"/>
    </row>
    <row r="94" spans="3:93" ht="15.75" thickBot="1" x14ac:dyDescent="0.3">
      <c r="C94" s="4" t="str">
        <f t="shared" ca="1" si="48"/>
        <v>DO_GIO</v>
      </c>
      <c r="D94" s="236" t="str">
        <f t="shared" ca="1" si="51"/>
        <v>Potentiaali vapaa  Huolto tieto (DO)</v>
      </c>
      <c r="E94" s="236" t="str">
        <f t="shared" ca="1" si="52"/>
        <v>-</v>
      </c>
      <c r="F94" s="236" t="str">
        <f t="shared" ca="1" si="53"/>
        <v>DO</v>
      </c>
      <c r="G94" s="236">
        <f t="shared" ca="1" si="54"/>
        <v>0</v>
      </c>
      <c r="H94" s="236">
        <f t="shared" ca="1" si="55"/>
        <v>0</v>
      </c>
      <c r="I94" s="236">
        <f t="shared" ca="1" si="56"/>
        <v>0</v>
      </c>
      <c r="J94" s="236">
        <f t="shared" ca="1" si="57"/>
        <v>0</v>
      </c>
      <c r="K94" s="236">
        <f t="shared" ca="1" si="58"/>
        <v>0</v>
      </c>
      <c r="L94" s="236">
        <f t="shared" ca="1" si="59"/>
        <v>0</v>
      </c>
      <c r="M94" s="236">
        <f t="shared" ca="1" si="60"/>
        <v>0</v>
      </c>
      <c r="N94" s="236">
        <f t="shared" ca="1" si="61"/>
        <v>0</v>
      </c>
      <c r="O94" s="236">
        <f t="shared" ca="1" si="62"/>
        <v>0</v>
      </c>
      <c r="P94" s="236">
        <f t="shared" ca="1" si="63"/>
        <v>0</v>
      </c>
      <c r="Q94" s="236">
        <f t="shared" ca="1" si="64"/>
        <v>0</v>
      </c>
      <c r="R94" s="236">
        <f t="shared" ca="1" si="65"/>
        <v>0</v>
      </c>
      <c r="S94" s="236">
        <f t="shared" ca="1" si="66"/>
        <v>0</v>
      </c>
      <c r="T94" s="236">
        <f t="shared" ca="1" si="67"/>
        <v>0</v>
      </c>
      <c r="U94" s="236">
        <f t="shared" ca="1" si="68"/>
        <v>0</v>
      </c>
      <c r="V94" s="236">
        <f t="shared" ca="1" si="69"/>
        <v>0</v>
      </c>
      <c r="W94" s="236">
        <f t="shared" ca="1" si="70"/>
        <v>0</v>
      </c>
      <c r="X94" s="236">
        <f t="shared" ca="1" si="71"/>
        <v>0</v>
      </c>
      <c r="Z94" s="48" t="s">
        <v>104</v>
      </c>
      <c r="AA94" s="48" t="s">
        <v>206</v>
      </c>
      <c r="AB94" s="48" t="s">
        <v>50</v>
      </c>
      <c r="AC94" s="48" t="s">
        <v>23</v>
      </c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W94" s="48" t="s">
        <v>104</v>
      </c>
      <c r="AX94" s="48" t="s">
        <v>597</v>
      </c>
      <c r="AY94" s="48" t="s">
        <v>50</v>
      </c>
      <c r="AZ94" s="48" t="s">
        <v>23</v>
      </c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199"/>
      <c r="BT94" s="48" t="s">
        <v>104</v>
      </c>
      <c r="BU94" s="48" t="s">
        <v>734</v>
      </c>
      <c r="BV94" s="48" t="s">
        <v>50</v>
      </c>
      <c r="BW94" s="48" t="s">
        <v>23</v>
      </c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  <c r="CJ94" s="48"/>
      <c r="CK94" s="48"/>
      <c r="CL94" s="48"/>
      <c r="CM94" s="48"/>
      <c r="CN94" s="48"/>
      <c r="CO94" s="48"/>
    </row>
    <row r="95" spans="3:93" ht="15.75" thickBot="1" x14ac:dyDescent="0.3">
      <c r="C95" s="4" t="str">
        <f t="shared" ca="1" si="48"/>
        <v>DO_GIO</v>
      </c>
      <c r="D95" s="236" t="str">
        <f t="shared" ca="1" si="51"/>
        <v>Potentiaali vapaa Seis (/ Käynti) tieto (DO)</v>
      </c>
      <c r="E95" s="236" t="str">
        <f t="shared" ca="1" si="52"/>
        <v>-</v>
      </c>
      <c r="F95" s="236" t="str">
        <f t="shared" ca="1" si="53"/>
        <v>DO</v>
      </c>
      <c r="G95" s="236">
        <f t="shared" ca="1" si="54"/>
        <v>0</v>
      </c>
      <c r="H95" s="236">
        <f t="shared" ca="1" si="55"/>
        <v>0</v>
      </c>
      <c r="I95" s="236">
        <f t="shared" ca="1" si="56"/>
        <v>0</v>
      </c>
      <c r="J95" s="236">
        <f t="shared" ca="1" si="57"/>
        <v>0</v>
      </c>
      <c r="K95" s="236">
        <f t="shared" ca="1" si="58"/>
        <v>0</v>
      </c>
      <c r="L95" s="236">
        <f t="shared" ca="1" si="59"/>
        <v>0</v>
      </c>
      <c r="M95" s="236">
        <f t="shared" ca="1" si="60"/>
        <v>0</v>
      </c>
      <c r="N95" s="236">
        <f t="shared" ca="1" si="61"/>
        <v>0</v>
      </c>
      <c r="O95" s="236">
        <f t="shared" ca="1" si="62"/>
        <v>0</v>
      </c>
      <c r="P95" s="236">
        <f t="shared" ca="1" si="63"/>
        <v>0</v>
      </c>
      <c r="Q95" s="236">
        <f t="shared" ca="1" si="64"/>
        <v>0</v>
      </c>
      <c r="R95" s="236">
        <f t="shared" ca="1" si="65"/>
        <v>0</v>
      </c>
      <c r="S95" s="236">
        <f t="shared" ca="1" si="66"/>
        <v>0</v>
      </c>
      <c r="T95" s="236">
        <f t="shared" ca="1" si="67"/>
        <v>0</v>
      </c>
      <c r="U95" s="236">
        <f t="shared" ca="1" si="68"/>
        <v>0</v>
      </c>
      <c r="V95" s="236">
        <f t="shared" ca="1" si="69"/>
        <v>0</v>
      </c>
      <c r="W95" s="236">
        <f t="shared" ca="1" si="70"/>
        <v>0</v>
      </c>
      <c r="X95" s="236">
        <f t="shared" ca="1" si="71"/>
        <v>0</v>
      </c>
      <c r="Z95" s="48" t="s">
        <v>104</v>
      </c>
      <c r="AA95" s="48" t="s">
        <v>207</v>
      </c>
      <c r="AB95" s="48" t="s">
        <v>50</v>
      </c>
      <c r="AC95" s="48" t="s">
        <v>23</v>
      </c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W95" s="48" t="s">
        <v>104</v>
      </c>
      <c r="AX95" s="48" t="s">
        <v>598</v>
      </c>
      <c r="AY95" s="48" t="s">
        <v>50</v>
      </c>
      <c r="AZ95" s="48" t="s">
        <v>23</v>
      </c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199"/>
      <c r="BT95" s="48" t="s">
        <v>104</v>
      </c>
      <c r="BU95" s="48" t="s">
        <v>735</v>
      </c>
      <c r="BV95" s="48" t="s">
        <v>50</v>
      </c>
      <c r="BW95" s="48" t="s">
        <v>23</v>
      </c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</row>
    <row r="96" spans="3:93" ht="15.75" thickBot="1" x14ac:dyDescent="0.3">
      <c r="C96" s="4" t="str">
        <f t="shared" ca="1" si="48"/>
        <v>DO_GIO</v>
      </c>
      <c r="D96" s="236" t="str">
        <f t="shared" ca="1" si="51"/>
        <v>Potentiaali vapaa Matkoilla tieto (DO)</v>
      </c>
      <c r="E96" s="236" t="str">
        <f t="shared" ca="1" si="52"/>
        <v>-</v>
      </c>
      <c r="F96" s="236" t="str">
        <f t="shared" ca="1" si="53"/>
        <v>DO</v>
      </c>
      <c r="G96" s="236">
        <f t="shared" ca="1" si="54"/>
        <v>0</v>
      </c>
      <c r="H96" s="236">
        <f t="shared" ca="1" si="55"/>
        <v>0</v>
      </c>
      <c r="I96" s="236">
        <f t="shared" ca="1" si="56"/>
        <v>0</v>
      </c>
      <c r="J96" s="236">
        <f t="shared" ca="1" si="57"/>
        <v>0</v>
      </c>
      <c r="K96" s="236">
        <f t="shared" ca="1" si="58"/>
        <v>0</v>
      </c>
      <c r="L96" s="236">
        <f t="shared" ca="1" si="59"/>
        <v>0</v>
      </c>
      <c r="M96" s="236">
        <f t="shared" ca="1" si="60"/>
        <v>0</v>
      </c>
      <c r="N96" s="236">
        <f t="shared" ca="1" si="61"/>
        <v>0</v>
      </c>
      <c r="O96" s="236">
        <f t="shared" ca="1" si="62"/>
        <v>0</v>
      </c>
      <c r="P96" s="236">
        <f t="shared" ca="1" si="63"/>
        <v>0</v>
      </c>
      <c r="Q96" s="236">
        <f t="shared" ca="1" si="64"/>
        <v>0</v>
      </c>
      <c r="R96" s="236">
        <f t="shared" ca="1" si="65"/>
        <v>0</v>
      </c>
      <c r="S96" s="236">
        <f t="shared" ca="1" si="66"/>
        <v>0</v>
      </c>
      <c r="T96" s="236">
        <f t="shared" ca="1" si="67"/>
        <v>0</v>
      </c>
      <c r="U96" s="236">
        <f t="shared" ca="1" si="68"/>
        <v>0</v>
      </c>
      <c r="V96" s="236">
        <f t="shared" ca="1" si="69"/>
        <v>0</v>
      </c>
      <c r="W96" s="236">
        <f t="shared" ca="1" si="70"/>
        <v>0</v>
      </c>
      <c r="X96" s="236">
        <f t="shared" ca="1" si="71"/>
        <v>0</v>
      </c>
      <c r="Z96" s="48" t="s">
        <v>104</v>
      </c>
      <c r="AA96" s="48" t="s">
        <v>208</v>
      </c>
      <c r="AB96" s="48" t="s">
        <v>50</v>
      </c>
      <c r="AC96" s="48" t="s">
        <v>23</v>
      </c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  <c r="AT96" s="48"/>
      <c r="AU96" s="48"/>
      <c r="AW96" s="48" t="s">
        <v>104</v>
      </c>
      <c r="AX96" s="48" t="s">
        <v>599</v>
      </c>
      <c r="AY96" s="48" t="s">
        <v>50</v>
      </c>
      <c r="AZ96" s="48" t="s">
        <v>23</v>
      </c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  <c r="BR96" s="48"/>
      <c r="BS96" s="199"/>
      <c r="BT96" s="48" t="s">
        <v>104</v>
      </c>
      <c r="BU96" s="48" t="s">
        <v>736</v>
      </c>
      <c r="BV96" s="48" t="s">
        <v>50</v>
      </c>
      <c r="BW96" s="48" t="s">
        <v>23</v>
      </c>
      <c r="BX96" s="48"/>
      <c r="BY96" s="48"/>
      <c r="BZ96" s="48"/>
      <c r="CA96" s="48"/>
      <c r="CB96" s="48"/>
      <c r="CC96" s="48"/>
      <c r="CD96" s="48"/>
      <c r="CE96" s="48"/>
      <c r="CF96" s="48"/>
      <c r="CG96" s="48"/>
      <c r="CH96" s="48"/>
      <c r="CI96" s="48"/>
      <c r="CJ96" s="48"/>
      <c r="CK96" s="48"/>
      <c r="CL96" s="48"/>
      <c r="CM96" s="48"/>
      <c r="CN96" s="48"/>
      <c r="CO96" s="48"/>
    </row>
    <row r="97" spans="3:93" ht="15.75" thickBot="1" x14ac:dyDescent="0.3">
      <c r="C97" s="4" t="str">
        <f t="shared" ca="1" si="48"/>
        <v>DO_ALL</v>
      </c>
      <c r="D97" s="236" t="str">
        <f t="shared" ca="1" si="51"/>
        <v>Potentiaali vapaa Poissa tieto (DO)</v>
      </c>
      <c r="E97" s="236" t="str">
        <f t="shared" ca="1" si="52"/>
        <v>-</v>
      </c>
      <c r="F97" s="236" t="str">
        <f t="shared" ca="1" si="53"/>
        <v>DO</v>
      </c>
      <c r="G97" s="236">
        <f t="shared" ca="1" si="54"/>
        <v>0</v>
      </c>
      <c r="H97" s="236">
        <f t="shared" ca="1" si="55"/>
        <v>0</v>
      </c>
      <c r="I97" s="236">
        <f t="shared" ca="1" si="56"/>
        <v>0</v>
      </c>
      <c r="J97" s="236">
        <f t="shared" ca="1" si="57"/>
        <v>0</v>
      </c>
      <c r="K97" s="236">
        <f t="shared" ca="1" si="58"/>
        <v>0</v>
      </c>
      <c r="L97" s="236">
        <f t="shared" ca="1" si="59"/>
        <v>0</v>
      </c>
      <c r="M97" s="236">
        <f t="shared" ca="1" si="60"/>
        <v>0</v>
      </c>
      <c r="N97" s="236">
        <f t="shared" ca="1" si="61"/>
        <v>0</v>
      </c>
      <c r="O97" s="236">
        <f t="shared" ca="1" si="62"/>
        <v>0</v>
      </c>
      <c r="P97" s="236">
        <f t="shared" ca="1" si="63"/>
        <v>0</v>
      </c>
      <c r="Q97" s="236">
        <f t="shared" ca="1" si="64"/>
        <v>0</v>
      </c>
      <c r="R97" s="236">
        <f t="shared" ca="1" si="65"/>
        <v>0</v>
      </c>
      <c r="S97" s="236">
        <f t="shared" ca="1" si="66"/>
        <v>0</v>
      </c>
      <c r="T97" s="236">
        <f t="shared" ca="1" si="67"/>
        <v>0</v>
      </c>
      <c r="U97" s="236">
        <f t="shared" ca="1" si="68"/>
        <v>0</v>
      </c>
      <c r="V97" s="236">
        <f t="shared" ca="1" si="69"/>
        <v>0</v>
      </c>
      <c r="W97" s="236">
        <f t="shared" ca="1" si="70"/>
        <v>0</v>
      </c>
      <c r="X97" s="236">
        <f t="shared" ca="1" si="71"/>
        <v>0</v>
      </c>
      <c r="Z97" s="48" t="s">
        <v>103</v>
      </c>
      <c r="AA97" s="50" t="s">
        <v>209</v>
      </c>
      <c r="AB97" s="48" t="s">
        <v>50</v>
      </c>
      <c r="AC97" s="48" t="s">
        <v>23</v>
      </c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W97" s="48" t="s">
        <v>103</v>
      </c>
      <c r="AX97" s="50" t="s">
        <v>600</v>
      </c>
      <c r="AY97" s="48" t="s">
        <v>50</v>
      </c>
      <c r="AZ97" s="48" t="s">
        <v>23</v>
      </c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  <c r="BQ97" s="48"/>
      <c r="BR97" s="48"/>
      <c r="BS97" s="199"/>
      <c r="BT97" s="48" t="s">
        <v>103</v>
      </c>
      <c r="BU97" s="50" t="s">
        <v>737</v>
      </c>
      <c r="BV97" s="48" t="s">
        <v>50</v>
      </c>
      <c r="BW97" s="48" t="s">
        <v>23</v>
      </c>
      <c r="BX97" s="48"/>
      <c r="BY97" s="48"/>
      <c r="BZ97" s="48"/>
      <c r="CA97" s="48"/>
      <c r="CB97" s="48"/>
      <c r="CC97" s="48"/>
      <c r="CD97" s="48"/>
      <c r="CE97" s="48"/>
      <c r="CF97" s="48"/>
      <c r="CG97" s="48"/>
      <c r="CH97" s="48"/>
      <c r="CI97" s="48"/>
      <c r="CJ97" s="48"/>
      <c r="CK97" s="48"/>
      <c r="CL97" s="48"/>
      <c r="CM97" s="48"/>
      <c r="CN97" s="48"/>
      <c r="CO97" s="48"/>
    </row>
    <row r="98" spans="3:93" ht="15.75" thickBot="1" x14ac:dyDescent="0.3">
      <c r="C98" s="4" t="str">
        <f t="shared" ca="1" si="48"/>
        <v>DO_ALL</v>
      </c>
      <c r="D98" s="236" t="str">
        <f t="shared" ca="1" si="51"/>
        <v>Potentiaali vapaa Tehostus tieto (DO)</v>
      </c>
      <c r="E98" s="236" t="str">
        <f t="shared" ca="1" si="52"/>
        <v>-</v>
      </c>
      <c r="F98" s="236" t="str">
        <f t="shared" ca="1" si="53"/>
        <v>DO</v>
      </c>
      <c r="G98" s="236">
        <f t="shared" ca="1" si="54"/>
        <v>0</v>
      </c>
      <c r="H98" s="236">
        <f t="shared" ca="1" si="55"/>
        <v>0</v>
      </c>
      <c r="I98" s="236">
        <f t="shared" ca="1" si="56"/>
        <v>0</v>
      </c>
      <c r="J98" s="236">
        <f t="shared" ca="1" si="57"/>
        <v>0</v>
      </c>
      <c r="K98" s="236">
        <f t="shared" ca="1" si="58"/>
        <v>0</v>
      </c>
      <c r="L98" s="236">
        <f t="shared" ca="1" si="59"/>
        <v>0</v>
      </c>
      <c r="M98" s="236">
        <f t="shared" ca="1" si="60"/>
        <v>0</v>
      </c>
      <c r="N98" s="236">
        <f t="shared" ca="1" si="61"/>
        <v>0</v>
      </c>
      <c r="O98" s="236">
        <f t="shared" ca="1" si="62"/>
        <v>0</v>
      </c>
      <c r="P98" s="236">
        <f t="shared" ca="1" si="63"/>
        <v>0</v>
      </c>
      <c r="Q98" s="236">
        <f t="shared" ca="1" si="64"/>
        <v>0</v>
      </c>
      <c r="R98" s="236">
        <f t="shared" ca="1" si="65"/>
        <v>0</v>
      </c>
      <c r="S98" s="236">
        <f t="shared" ca="1" si="66"/>
        <v>0</v>
      </c>
      <c r="T98" s="236">
        <f t="shared" ca="1" si="67"/>
        <v>0</v>
      </c>
      <c r="U98" s="236">
        <f t="shared" ca="1" si="68"/>
        <v>0</v>
      </c>
      <c r="V98" s="236">
        <f t="shared" ca="1" si="69"/>
        <v>0</v>
      </c>
      <c r="W98" s="236">
        <f t="shared" ca="1" si="70"/>
        <v>0</v>
      </c>
      <c r="X98" s="236">
        <f t="shared" ca="1" si="71"/>
        <v>0</v>
      </c>
      <c r="Z98" s="48" t="s">
        <v>103</v>
      </c>
      <c r="AA98" s="50" t="s">
        <v>210</v>
      </c>
      <c r="AB98" s="48" t="s">
        <v>50</v>
      </c>
      <c r="AC98" s="48" t="s">
        <v>23</v>
      </c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W98" s="48" t="s">
        <v>103</v>
      </c>
      <c r="AX98" s="50" t="s">
        <v>601</v>
      </c>
      <c r="AY98" s="48" t="s">
        <v>50</v>
      </c>
      <c r="AZ98" s="48" t="s">
        <v>23</v>
      </c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S98" s="199"/>
      <c r="BT98" s="48" t="s">
        <v>103</v>
      </c>
      <c r="BU98" s="50" t="s">
        <v>738</v>
      </c>
      <c r="BV98" s="48" t="s">
        <v>50</v>
      </c>
      <c r="BW98" s="48" t="s">
        <v>23</v>
      </c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  <c r="CJ98" s="48"/>
      <c r="CK98" s="48"/>
      <c r="CL98" s="48"/>
      <c r="CM98" s="48"/>
      <c r="CN98" s="48"/>
      <c r="CO98" s="48"/>
    </row>
    <row r="99" spans="3:93" ht="15.75" thickBot="1" x14ac:dyDescent="0.3">
      <c r="C99" s="4">
        <f t="shared" ca="1" si="48"/>
        <v>0</v>
      </c>
      <c r="D99" s="236" t="str">
        <f t="shared" ca="1" si="51"/>
        <v xml:space="preserve">Tilatieto 0-10V </v>
      </c>
      <c r="E99" s="236" t="str">
        <f t="shared" ca="1" si="52"/>
        <v/>
      </c>
      <c r="F99" s="236" t="str">
        <f t="shared" ca="1" si="53"/>
        <v/>
      </c>
      <c r="G99" s="236" t="str">
        <f t="shared" ca="1" si="54"/>
        <v/>
      </c>
      <c r="H99" s="236" t="str">
        <f t="shared" ca="1" si="55"/>
        <v/>
      </c>
      <c r="I99" s="236" t="str">
        <f t="shared" ca="1" si="56"/>
        <v/>
      </c>
      <c r="J99" s="236" t="str">
        <f t="shared" ca="1" si="57"/>
        <v/>
      </c>
      <c r="K99" s="236" t="str">
        <f t="shared" ca="1" si="58"/>
        <v/>
      </c>
      <c r="L99" s="236" t="str">
        <f t="shared" ca="1" si="59"/>
        <v/>
      </c>
      <c r="M99" s="236" t="str">
        <f t="shared" ca="1" si="60"/>
        <v/>
      </c>
      <c r="N99" s="236" t="str">
        <f t="shared" ca="1" si="61"/>
        <v/>
      </c>
      <c r="O99" s="236">
        <f t="shared" ca="1" si="62"/>
        <v>0</v>
      </c>
      <c r="P99" s="236">
        <f t="shared" ca="1" si="63"/>
        <v>0</v>
      </c>
      <c r="Q99" s="236">
        <f t="shared" ca="1" si="64"/>
        <v>0</v>
      </c>
      <c r="R99" s="236">
        <f t="shared" ca="1" si="65"/>
        <v>0</v>
      </c>
      <c r="S99" s="236">
        <f t="shared" ca="1" si="66"/>
        <v>0</v>
      </c>
      <c r="T99" s="236">
        <f t="shared" ca="1" si="67"/>
        <v>0</v>
      </c>
      <c r="U99" s="236">
        <f t="shared" ca="1" si="68"/>
        <v>0</v>
      </c>
      <c r="V99" s="236">
        <f t="shared" ca="1" si="69"/>
        <v>0</v>
      </c>
      <c r="W99" s="236">
        <f t="shared" ca="1" si="70"/>
        <v>0</v>
      </c>
      <c r="X99" s="236">
        <f t="shared" ca="1" si="71"/>
        <v>0</v>
      </c>
      <c r="Z99" s="51"/>
      <c r="AA99" s="37" t="s">
        <v>395</v>
      </c>
      <c r="AB99" s="37" t="str">
        <f>""</f>
        <v/>
      </c>
      <c r="AC99" s="37" t="str">
        <f>""</f>
        <v/>
      </c>
      <c r="AD99" s="37" t="str">
        <f>""</f>
        <v/>
      </c>
      <c r="AE99" s="37" t="str">
        <f>""</f>
        <v/>
      </c>
      <c r="AF99" s="37" t="str">
        <f>""</f>
        <v/>
      </c>
      <c r="AG99" s="37" t="str">
        <f>""</f>
        <v/>
      </c>
      <c r="AH99" s="37" t="str">
        <f>""</f>
        <v/>
      </c>
      <c r="AI99" s="37" t="str">
        <f>""</f>
        <v/>
      </c>
      <c r="AJ99" s="37" t="str">
        <f>""</f>
        <v/>
      </c>
      <c r="AK99" s="37" t="str">
        <f>""</f>
        <v/>
      </c>
      <c r="AL99" s="37"/>
      <c r="AM99" s="37"/>
      <c r="AN99" s="37"/>
      <c r="AO99" s="37"/>
      <c r="AP99" s="37"/>
      <c r="AQ99" s="37"/>
      <c r="AR99" s="37"/>
      <c r="AS99" s="37"/>
      <c r="AT99" s="37"/>
      <c r="AU99" s="52"/>
      <c r="AW99" s="51"/>
      <c r="AX99" s="37" t="s">
        <v>450</v>
      </c>
      <c r="AY99" s="37" t="str">
        <f>""</f>
        <v/>
      </c>
      <c r="AZ99" s="37" t="str">
        <f>""</f>
        <v/>
      </c>
      <c r="BA99" s="37" t="str">
        <f>""</f>
        <v/>
      </c>
      <c r="BB99" s="37" t="str">
        <f>""</f>
        <v/>
      </c>
      <c r="BC99" s="37" t="str">
        <f>""</f>
        <v/>
      </c>
      <c r="BD99" s="37" t="str">
        <f>""</f>
        <v/>
      </c>
      <c r="BE99" s="37" t="str">
        <f>""</f>
        <v/>
      </c>
      <c r="BF99" s="37" t="str">
        <f>""</f>
        <v/>
      </c>
      <c r="BG99" s="37" t="str">
        <f>""</f>
        <v/>
      </c>
      <c r="BH99" s="37" t="str">
        <f>""</f>
        <v/>
      </c>
      <c r="BI99" s="37"/>
      <c r="BJ99" s="37"/>
      <c r="BK99" s="37"/>
      <c r="BL99" s="37"/>
      <c r="BM99" s="37"/>
      <c r="BN99" s="37"/>
      <c r="BO99" s="37"/>
      <c r="BP99" s="37"/>
      <c r="BQ99" s="37"/>
      <c r="BR99" s="52"/>
      <c r="BS99" s="199"/>
      <c r="BT99" s="51"/>
      <c r="BU99" s="37" t="s">
        <v>739</v>
      </c>
      <c r="BV99" s="37" t="str">
        <f>""</f>
        <v/>
      </c>
      <c r="BW99" s="37" t="str">
        <f>""</f>
        <v/>
      </c>
      <c r="BX99" s="37" t="str">
        <f>""</f>
        <v/>
      </c>
      <c r="BY99" s="37" t="str">
        <f>""</f>
        <v/>
      </c>
      <c r="BZ99" s="37" t="str">
        <f>""</f>
        <v/>
      </c>
      <c r="CA99" s="37" t="str">
        <f>""</f>
        <v/>
      </c>
      <c r="CB99" s="37" t="str">
        <f>""</f>
        <v/>
      </c>
      <c r="CC99" s="37" t="str">
        <f>""</f>
        <v/>
      </c>
      <c r="CD99" s="37" t="str">
        <f>""</f>
        <v/>
      </c>
      <c r="CE99" s="37" t="str">
        <f>""</f>
        <v/>
      </c>
      <c r="CF99" s="37"/>
      <c r="CG99" s="37"/>
      <c r="CH99" s="37"/>
      <c r="CI99" s="37"/>
      <c r="CJ99" s="37"/>
      <c r="CK99" s="37"/>
      <c r="CL99" s="37"/>
      <c r="CM99" s="37"/>
      <c r="CN99" s="37"/>
      <c r="CO99" s="52"/>
    </row>
    <row r="100" spans="3:93" ht="15.75" thickBot="1" x14ac:dyDescent="0.3">
      <c r="C100" s="4" t="str">
        <f t="shared" ca="1" si="48"/>
        <v>AO</v>
      </c>
      <c r="D100" s="236" t="str">
        <f t="shared" ca="1" si="51"/>
        <v>Tilatieto (AO)</v>
      </c>
      <c r="E100" s="236" t="str">
        <f t="shared" ca="1" si="52"/>
        <v>-</v>
      </c>
      <c r="F100" s="236" t="str">
        <f t="shared" ca="1" si="53"/>
        <v>AO</v>
      </c>
      <c r="G100" s="236">
        <f t="shared" ca="1" si="54"/>
        <v>0</v>
      </c>
      <c r="H100" s="236">
        <f t="shared" ca="1" si="55"/>
        <v>0</v>
      </c>
      <c r="I100" s="236">
        <f t="shared" ca="1" si="56"/>
        <v>0</v>
      </c>
      <c r="J100" s="236">
        <f t="shared" ca="1" si="57"/>
        <v>0</v>
      </c>
      <c r="K100" s="236">
        <f t="shared" ca="1" si="58"/>
        <v>0</v>
      </c>
      <c r="L100" s="236">
        <f t="shared" ca="1" si="59"/>
        <v>0</v>
      </c>
      <c r="M100" s="236">
        <f t="shared" ca="1" si="60"/>
        <v>0</v>
      </c>
      <c r="N100" s="236">
        <f t="shared" ca="1" si="61"/>
        <v>0</v>
      </c>
      <c r="O100" s="236">
        <f t="shared" ca="1" si="62"/>
        <v>0</v>
      </c>
      <c r="P100" s="236">
        <f t="shared" ca="1" si="63"/>
        <v>0</v>
      </c>
      <c r="Q100" s="236">
        <f t="shared" ca="1" si="64"/>
        <v>0</v>
      </c>
      <c r="R100" s="236">
        <f t="shared" ca="1" si="65"/>
        <v>0</v>
      </c>
      <c r="S100" s="236">
        <f t="shared" ca="1" si="66"/>
        <v>0</v>
      </c>
      <c r="T100" s="236">
        <f t="shared" ca="1" si="67"/>
        <v>0</v>
      </c>
      <c r="U100" s="236">
        <f t="shared" ca="1" si="68"/>
        <v>0</v>
      </c>
      <c r="V100" s="236">
        <f t="shared" ca="1" si="69"/>
        <v>0</v>
      </c>
      <c r="W100" s="236">
        <f t="shared" ca="1" si="70"/>
        <v>0</v>
      </c>
      <c r="X100" s="236">
        <f t="shared" ca="1" si="71"/>
        <v>0</v>
      </c>
      <c r="Z100" s="48" t="s">
        <v>25</v>
      </c>
      <c r="AA100" s="48" t="s">
        <v>212</v>
      </c>
      <c r="AB100" s="48" t="s">
        <v>50</v>
      </c>
      <c r="AC100" s="48" t="s">
        <v>25</v>
      </c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W100" s="48" t="s">
        <v>25</v>
      </c>
      <c r="AX100" s="48" t="s">
        <v>602</v>
      </c>
      <c r="AY100" s="48" t="s">
        <v>50</v>
      </c>
      <c r="AZ100" s="48" t="s">
        <v>25</v>
      </c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199"/>
      <c r="BT100" s="48" t="s">
        <v>25</v>
      </c>
      <c r="BU100" s="48" t="s">
        <v>740</v>
      </c>
      <c r="BV100" s="48" t="s">
        <v>50</v>
      </c>
      <c r="BW100" s="48" t="s">
        <v>25</v>
      </c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  <c r="CJ100" s="48"/>
      <c r="CK100" s="48"/>
      <c r="CL100" s="48"/>
      <c r="CM100" s="48"/>
      <c r="CN100" s="48"/>
      <c r="CO100" s="48"/>
    </row>
    <row r="101" spans="3:93" ht="15.75" thickBot="1" x14ac:dyDescent="0.3">
      <c r="C101" s="4" t="str">
        <f t="shared" ca="1" si="48"/>
        <v>AO</v>
      </c>
      <c r="D101" s="236" t="str">
        <f t="shared" ca="1" si="51"/>
        <v>Portaaton Tilatieto (AO)</v>
      </c>
      <c r="E101" s="236" t="str">
        <f t="shared" ca="1" si="52"/>
        <v>-</v>
      </c>
      <c r="F101" s="236" t="str">
        <f t="shared" ca="1" si="53"/>
        <v>AO</v>
      </c>
      <c r="G101" s="236">
        <f t="shared" ca="1" si="54"/>
        <v>0</v>
      </c>
      <c r="H101" s="236">
        <f t="shared" ca="1" si="55"/>
        <v>0</v>
      </c>
      <c r="I101" s="236">
        <f t="shared" ca="1" si="56"/>
        <v>0</v>
      </c>
      <c r="J101" s="236">
        <f t="shared" ca="1" si="57"/>
        <v>0</v>
      </c>
      <c r="K101" s="236">
        <f t="shared" ca="1" si="58"/>
        <v>0</v>
      </c>
      <c r="L101" s="236">
        <f t="shared" ca="1" si="59"/>
        <v>0</v>
      </c>
      <c r="M101" s="236">
        <f t="shared" ca="1" si="60"/>
        <v>0</v>
      </c>
      <c r="N101" s="236">
        <f t="shared" ca="1" si="61"/>
        <v>0</v>
      </c>
      <c r="O101" s="236">
        <f t="shared" ca="1" si="62"/>
        <v>0</v>
      </c>
      <c r="P101" s="236">
        <f t="shared" ca="1" si="63"/>
        <v>0</v>
      </c>
      <c r="Q101" s="236">
        <f t="shared" ca="1" si="64"/>
        <v>0</v>
      </c>
      <c r="R101" s="236">
        <f t="shared" ca="1" si="65"/>
        <v>0</v>
      </c>
      <c r="S101" s="236">
        <f t="shared" ca="1" si="66"/>
        <v>0</v>
      </c>
      <c r="T101" s="236">
        <f t="shared" ca="1" si="67"/>
        <v>0</v>
      </c>
      <c r="U101" s="236">
        <f t="shared" ca="1" si="68"/>
        <v>0</v>
      </c>
      <c r="V101" s="236">
        <f t="shared" ca="1" si="69"/>
        <v>0</v>
      </c>
      <c r="W101" s="236">
        <f t="shared" ca="1" si="70"/>
        <v>0</v>
      </c>
      <c r="X101" s="236">
        <f t="shared" ca="1" si="71"/>
        <v>0</v>
      </c>
      <c r="Z101" s="48" t="s">
        <v>25</v>
      </c>
      <c r="AA101" s="48" t="s">
        <v>213</v>
      </c>
      <c r="AB101" s="48" t="s">
        <v>50</v>
      </c>
      <c r="AC101" s="48" t="s">
        <v>25</v>
      </c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W101" s="48" t="s">
        <v>25</v>
      </c>
      <c r="AX101" s="48" t="s">
        <v>603</v>
      </c>
      <c r="AY101" s="48" t="s">
        <v>50</v>
      </c>
      <c r="AZ101" s="48" t="s">
        <v>25</v>
      </c>
      <c r="BA101" s="48"/>
      <c r="BB101" s="48"/>
      <c r="BC101" s="48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48"/>
      <c r="BR101" s="48"/>
      <c r="BS101" s="199"/>
      <c r="BT101" s="48" t="s">
        <v>25</v>
      </c>
      <c r="BU101" s="48" t="s">
        <v>741</v>
      </c>
      <c r="BV101" s="48" t="s">
        <v>50</v>
      </c>
      <c r="BW101" s="48" t="s">
        <v>25</v>
      </c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  <c r="CJ101" s="48"/>
      <c r="CK101" s="48"/>
      <c r="CL101" s="48"/>
      <c r="CM101" s="48"/>
      <c r="CN101" s="48"/>
      <c r="CO101" s="48"/>
    </row>
    <row r="102" spans="3:93" ht="15.75" thickBot="1" x14ac:dyDescent="0.3">
      <c r="C102" s="4" t="str">
        <f t="shared" ca="1" si="48"/>
        <v>AO</v>
      </c>
      <c r="D102" s="236" t="str">
        <f t="shared" ca="1" si="51"/>
        <v>Lämpötila-asetusarvo (AO)</v>
      </c>
      <c r="E102" s="236" t="str">
        <f t="shared" ca="1" si="52"/>
        <v>-</v>
      </c>
      <c r="F102" s="236" t="str">
        <f t="shared" ca="1" si="53"/>
        <v>AO</v>
      </c>
      <c r="G102" s="236">
        <f t="shared" ca="1" si="54"/>
        <v>0</v>
      </c>
      <c r="H102" s="236">
        <f t="shared" ca="1" si="55"/>
        <v>0</v>
      </c>
      <c r="I102" s="236">
        <f t="shared" ca="1" si="56"/>
        <v>0</v>
      </c>
      <c r="J102" s="236">
        <f t="shared" ca="1" si="57"/>
        <v>0</v>
      </c>
      <c r="K102" s="236">
        <f t="shared" ca="1" si="58"/>
        <v>0</v>
      </c>
      <c r="L102" s="236">
        <f t="shared" ca="1" si="59"/>
        <v>0</v>
      </c>
      <c r="M102" s="236">
        <f t="shared" ca="1" si="60"/>
        <v>0</v>
      </c>
      <c r="N102" s="236">
        <f t="shared" ca="1" si="61"/>
        <v>0</v>
      </c>
      <c r="O102" s="236">
        <f t="shared" ca="1" si="62"/>
        <v>0</v>
      </c>
      <c r="P102" s="236">
        <f t="shared" ca="1" si="63"/>
        <v>0</v>
      </c>
      <c r="Q102" s="236">
        <f t="shared" ca="1" si="64"/>
        <v>0</v>
      </c>
      <c r="R102" s="236">
        <f t="shared" ca="1" si="65"/>
        <v>0</v>
      </c>
      <c r="S102" s="236">
        <f t="shared" ca="1" si="66"/>
        <v>0</v>
      </c>
      <c r="T102" s="236">
        <f t="shared" ca="1" si="67"/>
        <v>0</v>
      </c>
      <c r="U102" s="236">
        <f t="shared" ca="1" si="68"/>
        <v>0</v>
      </c>
      <c r="V102" s="236">
        <f t="shared" ca="1" si="69"/>
        <v>0</v>
      </c>
      <c r="W102" s="236">
        <f t="shared" ca="1" si="70"/>
        <v>0</v>
      </c>
      <c r="X102" s="236">
        <f t="shared" ca="1" si="71"/>
        <v>0</v>
      </c>
      <c r="Z102" s="48" t="s">
        <v>25</v>
      </c>
      <c r="AA102" s="48" t="s">
        <v>396</v>
      </c>
      <c r="AB102" s="48" t="s">
        <v>50</v>
      </c>
      <c r="AC102" s="48" t="s">
        <v>25</v>
      </c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W102" s="48" t="s">
        <v>25</v>
      </c>
      <c r="AX102" s="48" t="s">
        <v>604</v>
      </c>
      <c r="AY102" s="48" t="s">
        <v>50</v>
      </c>
      <c r="AZ102" s="48" t="s">
        <v>25</v>
      </c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/>
      <c r="BQ102" s="48"/>
      <c r="BR102" s="48"/>
      <c r="BS102" s="199"/>
      <c r="BT102" s="48" t="s">
        <v>25</v>
      </c>
      <c r="BU102" s="48" t="s">
        <v>742</v>
      </c>
      <c r="BV102" s="48" t="s">
        <v>50</v>
      </c>
      <c r="BW102" s="48" t="s">
        <v>25</v>
      </c>
      <c r="BX102" s="48"/>
      <c r="BY102" s="48"/>
      <c r="BZ102" s="48"/>
      <c r="CA102" s="48"/>
      <c r="CB102" s="48"/>
      <c r="CC102" s="48"/>
      <c r="CD102" s="48"/>
      <c r="CE102" s="48"/>
      <c r="CF102" s="48"/>
      <c r="CG102" s="48"/>
      <c r="CH102" s="48"/>
      <c r="CI102" s="48"/>
      <c r="CJ102" s="48"/>
      <c r="CK102" s="48"/>
      <c r="CL102" s="48"/>
      <c r="CM102" s="48"/>
      <c r="CN102" s="48"/>
      <c r="CO102" s="48"/>
    </row>
    <row r="103" spans="3:93" ht="15.75" thickBot="1" x14ac:dyDescent="0.3">
      <c r="C103" s="4">
        <f t="shared" ca="1" si="48"/>
        <v>0</v>
      </c>
      <c r="D103" s="236" t="str">
        <f t="shared" ca="1" si="51"/>
        <v xml:space="preserve">Tilaohjaus 0-10V </v>
      </c>
      <c r="E103" s="236" t="str">
        <f t="shared" ca="1" si="52"/>
        <v/>
      </c>
      <c r="F103" s="236" t="str">
        <f t="shared" ca="1" si="53"/>
        <v/>
      </c>
      <c r="G103" s="236" t="str">
        <f t="shared" ca="1" si="54"/>
        <v/>
      </c>
      <c r="H103" s="236" t="str">
        <f t="shared" ca="1" si="55"/>
        <v/>
      </c>
      <c r="I103" s="236" t="str">
        <f t="shared" ca="1" si="56"/>
        <v/>
      </c>
      <c r="J103" s="236" t="str">
        <f t="shared" ca="1" si="57"/>
        <v/>
      </c>
      <c r="K103" s="236" t="str">
        <f t="shared" ca="1" si="58"/>
        <v/>
      </c>
      <c r="L103" s="236" t="str">
        <f t="shared" ca="1" si="59"/>
        <v/>
      </c>
      <c r="M103" s="236" t="str">
        <f t="shared" ca="1" si="60"/>
        <v/>
      </c>
      <c r="N103" s="236" t="str">
        <f t="shared" ca="1" si="61"/>
        <v/>
      </c>
      <c r="O103" s="236">
        <f t="shared" ca="1" si="62"/>
        <v>0</v>
      </c>
      <c r="P103" s="236">
        <f t="shared" ca="1" si="63"/>
        <v>0</v>
      </c>
      <c r="Q103" s="236">
        <f t="shared" ca="1" si="64"/>
        <v>0</v>
      </c>
      <c r="R103" s="236">
        <f t="shared" ca="1" si="65"/>
        <v>0</v>
      </c>
      <c r="S103" s="236">
        <f t="shared" ca="1" si="66"/>
        <v>0</v>
      </c>
      <c r="T103" s="236">
        <f t="shared" ca="1" si="67"/>
        <v>0</v>
      </c>
      <c r="U103" s="236">
        <f t="shared" ca="1" si="68"/>
        <v>0</v>
      </c>
      <c r="V103" s="236">
        <f t="shared" ca="1" si="69"/>
        <v>0</v>
      </c>
      <c r="W103" s="236">
        <f t="shared" ca="1" si="70"/>
        <v>0</v>
      </c>
      <c r="X103" s="236">
        <f t="shared" ca="1" si="71"/>
        <v>0</v>
      </c>
      <c r="Z103" s="51"/>
      <c r="AA103" s="37" t="s">
        <v>397</v>
      </c>
      <c r="AB103" s="37" t="str">
        <f>""</f>
        <v/>
      </c>
      <c r="AC103" s="37" t="str">
        <f>""</f>
        <v/>
      </c>
      <c r="AD103" s="37" t="str">
        <f>""</f>
        <v/>
      </c>
      <c r="AE103" s="37" t="str">
        <f>""</f>
        <v/>
      </c>
      <c r="AF103" s="37" t="str">
        <f>""</f>
        <v/>
      </c>
      <c r="AG103" s="37" t="str">
        <f>""</f>
        <v/>
      </c>
      <c r="AH103" s="37" t="str">
        <f>""</f>
        <v/>
      </c>
      <c r="AI103" s="37" t="str">
        <f>""</f>
        <v/>
      </c>
      <c r="AJ103" s="37" t="str">
        <f>""</f>
        <v/>
      </c>
      <c r="AK103" s="37" t="str">
        <f>""</f>
        <v/>
      </c>
      <c r="AL103" s="37"/>
      <c r="AM103" s="37"/>
      <c r="AN103" s="37"/>
      <c r="AO103" s="37"/>
      <c r="AP103" s="37"/>
      <c r="AQ103" s="37"/>
      <c r="AR103" s="37"/>
      <c r="AS103" s="37"/>
      <c r="AT103" s="37"/>
      <c r="AU103" s="52"/>
      <c r="AW103" s="51"/>
      <c r="AX103" s="37" t="s">
        <v>451</v>
      </c>
      <c r="AY103" s="37" t="str">
        <f>""</f>
        <v/>
      </c>
      <c r="AZ103" s="37" t="str">
        <f>""</f>
        <v/>
      </c>
      <c r="BA103" s="37" t="str">
        <f>""</f>
        <v/>
      </c>
      <c r="BB103" s="37" t="str">
        <f>""</f>
        <v/>
      </c>
      <c r="BC103" s="37" t="str">
        <f>""</f>
        <v/>
      </c>
      <c r="BD103" s="37" t="str">
        <f>""</f>
        <v/>
      </c>
      <c r="BE103" s="37" t="str">
        <f>""</f>
        <v/>
      </c>
      <c r="BF103" s="37" t="str">
        <f>""</f>
        <v/>
      </c>
      <c r="BG103" s="37" t="str">
        <f>""</f>
        <v/>
      </c>
      <c r="BH103" s="37" t="str">
        <f>""</f>
        <v/>
      </c>
      <c r="BI103" s="37"/>
      <c r="BJ103" s="37"/>
      <c r="BK103" s="37"/>
      <c r="BL103" s="37"/>
      <c r="BM103" s="37"/>
      <c r="BN103" s="37"/>
      <c r="BO103" s="37"/>
      <c r="BP103" s="37"/>
      <c r="BQ103" s="37"/>
      <c r="BR103" s="52"/>
      <c r="BS103" s="199"/>
      <c r="BT103" s="51"/>
      <c r="BU103" s="37" t="s">
        <v>743</v>
      </c>
      <c r="BV103" s="37" t="str">
        <f>""</f>
        <v/>
      </c>
      <c r="BW103" s="37" t="str">
        <f>""</f>
        <v/>
      </c>
      <c r="BX103" s="37" t="str">
        <f>""</f>
        <v/>
      </c>
      <c r="BY103" s="37" t="str">
        <f>""</f>
        <v/>
      </c>
      <c r="BZ103" s="37" t="str">
        <f>""</f>
        <v/>
      </c>
      <c r="CA103" s="37" t="str">
        <f>""</f>
        <v/>
      </c>
      <c r="CB103" s="37" t="str">
        <f>""</f>
        <v/>
      </c>
      <c r="CC103" s="37" t="str">
        <f>""</f>
        <v/>
      </c>
      <c r="CD103" s="37" t="str">
        <f>""</f>
        <v/>
      </c>
      <c r="CE103" s="37" t="str">
        <f>""</f>
        <v/>
      </c>
      <c r="CF103" s="37"/>
      <c r="CG103" s="37"/>
      <c r="CH103" s="37"/>
      <c r="CI103" s="37"/>
      <c r="CJ103" s="37"/>
      <c r="CK103" s="37"/>
      <c r="CL103" s="37"/>
      <c r="CM103" s="37"/>
      <c r="CN103" s="37"/>
      <c r="CO103" s="52"/>
    </row>
    <row r="104" spans="3:93" ht="15.75" thickBot="1" x14ac:dyDescent="0.3">
      <c r="C104" s="4" t="str">
        <f t="shared" ca="1" si="48"/>
        <v>AI</v>
      </c>
      <c r="D104" s="236" t="str">
        <f t="shared" ca="1" si="51"/>
        <v>Tilaohjaus (AI)</v>
      </c>
      <c r="E104" s="236" t="str">
        <f t="shared" ca="1" si="52"/>
        <v>-</v>
      </c>
      <c r="F104" s="236" t="str">
        <f t="shared" ca="1" si="53"/>
        <v>AI</v>
      </c>
      <c r="G104" s="236">
        <f t="shared" ca="1" si="54"/>
        <v>0</v>
      </c>
      <c r="H104" s="236">
        <f t="shared" ca="1" si="55"/>
        <v>0</v>
      </c>
      <c r="I104" s="236">
        <f t="shared" ca="1" si="56"/>
        <v>0</v>
      </c>
      <c r="J104" s="236">
        <f t="shared" ca="1" si="57"/>
        <v>0</v>
      </c>
      <c r="K104" s="236">
        <f t="shared" ca="1" si="58"/>
        <v>0</v>
      </c>
      <c r="L104" s="236">
        <f t="shared" ca="1" si="59"/>
        <v>0</v>
      </c>
      <c r="M104" s="236">
        <f t="shared" ca="1" si="60"/>
        <v>0</v>
      </c>
      <c r="N104" s="236">
        <f t="shared" ca="1" si="61"/>
        <v>0</v>
      </c>
      <c r="O104" s="236">
        <f t="shared" ca="1" si="62"/>
        <v>0</v>
      </c>
      <c r="P104" s="236">
        <f t="shared" ca="1" si="63"/>
        <v>0</v>
      </c>
      <c r="Q104" s="236">
        <f t="shared" ca="1" si="64"/>
        <v>0</v>
      </c>
      <c r="R104" s="236">
        <f t="shared" ca="1" si="65"/>
        <v>0</v>
      </c>
      <c r="S104" s="236">
        <f t="shared" ca="1" si="66"/>
        <v>0</v>
      </c>
      <c r="T104" s="236">
        <f t="shared" ca="1" si="67"/>
        <v>0</v>
      </c>
      <c r="U104" s="236">
        <f t="shared" ca="1" si="68"/>
        <v>0</v>
      </c>
      <c r="V104" s="236">
        <f t="shared" ca="1" si="69"/>
        <v>0</v>
      </c>
      <c r="W104" s="236">
        <f t="shared" ca="1" si="70"/>
        <v>0</v>
      </c>
      <c r="X104" s="236">
        <f t="shared" ca="1" si="71"/>
        <v>0</v>
      </c>
      <c r="Z104" s="48" t="s">
        <v>26</v>
      </c>
      <c r="AA104" s="48" t="s">
        <v>211</v>
      </c>
      <c r="AB104" s="48" t="s">
        <v>50</v>
      </c>
      <c r="AC104" s="48" t="s">
        <v>26</v>
      </c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W104" s="48" t="s">
        <v>26</v>
      </c>
      <c r="AX104" s="48" t="s">
        <v>605</v>
      </c>
      <c r="AY104" s="48" t="s">
        <v>50</v>
      </c>
      <c r="AZ104" s="48" t="s">
        <v>26</v>
      </c>
      <c r="BA104" s="48"/>
      <c r="BB104" s="48"/>
      <c r="BC104" s="48"/>
      <c r="BD104" s="48"/>
      <c r="BE104" s="48"/>
      <c r="BF104" s="48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  <c r="BQ104" s="48"/>
      <c r="BR104" s="48"/>
      <c r="BS104" s="199"/>
      <c r="BT104" s="48" t="s">
        <v>26</v>
      </c>
      <c r="BU104" s="48" t="s">
        <v>744</v>
      </c>
      <c r="BV104" s="48" t="s">
        <v>50</v>
      </c>
      <c r="BW104" s="48" t="s">
        <v>26</v>
      </c>
      <c r="BX104" s="48"/>
      <c r="BY104" s="48"/>
      <c r="BZ104" s="48"/>
      <c r="CA104" s="48"/>
      <c r="CB104" s="48"/>
      <c r="CC104" s="48"/>
      <c r="CD104" s="48"/>
      <c r="CE104" s="48"/>
      <c r="CF104" s="48"/>
      <c r="CG104" s="48"/>
      <c r="CH104" s="48"/>
      <c r="CI104" s="48"/>
      <c r="CJ104" s="48"/>
      <c r="CK104" s="48"/>
      <c r="CL104" s="48"/>
      <c r="CM104" s="48"/>
      <c r="CN104" s="48"/>
      <c r="CO104" s="48"/>
    </row>
    <row r="105" spans="3:93" ht="15.75" thickBot="1" x14ac:dyDescent="0.3">
      <c r="C105" s="4" t="str">
        <f t="shared" ca="1" si="48"/>
        <v>AI</v>
      </c>
      <c r="D105" s="236" t="str">
        <f t="shared" ca="1" si="51"/>
        <v>Tilaohjaus Portaaton (AI)</v>
      </c>
      <c r="E105" s="236" t="str">
        <f t="shared" ca="1" si="52"/>
        <v>-</v>
      </c>
      <c r="F105" s="236" t="str">
        <f t="shared" ca="1" si="53"/>
        <v>AI</v>
      </c>
      <c r="G105" s="236">
        <f t="shared" ca="1" si="54"/>
        <v>0</v>
      </c>
      <c r="H105" s="236">
        <f t="shared" ca="1" si="55"/>
        <v>0</v>
      </c>
      <c r="I105" s="236">
        <f t="shared" ca="1" si="56"/>
        <v>0</v>
      </c>
      <c r="J105" s="236">
        <f t="shared" ca="1" si="57"/>
        <v>0</v>
      </c>
      <c r="K105" s="236">
        <f t="shared" ca="1" si="58"/>
        <v>0</v>
      </c>
      <c r="L105" s="236">
        <f t="shared" ca="1" si="59"/>
        <v>0</v>
      </c>
      <c r="M105" s="236">
        <f t="shared" ca="1" si="60"/>
        <v>0</v>
      </c>
      <c r="N105" s="236">
        <f t="shared" ca="1" si="61"/>
        <v>0</v>
      </c>
      <c r="O105" s="236">
        <f t="shared" ca="1" si="62"/>
        <v>0</v>
      </c>
      <c r="P105" s="236">
        <f t="shared" ca="1" si="63"/>
        <v>0</v>
      </c>
      <c r="Q105" s="236">
        <f t="shared" ca="1" si="64"/>
        <v>0</v>
      </c>
      <c r="R105" s="236">
        <f t="shared" ca="1" si="65"/>
        <v>0</v>
      </c>
      <c r="S105" s="236">
        <f t="shared" ca="1" si="66"/>
        <v>0</v>
      </c>
      <c r="T105" s="236">
        <f t="shared" ca="1" si="67"/>
        <v>0</v>
      </c>
      <c r="U105" s="236">
        <f t="shared" ca="1" si="68"/>
        <v>0</v>
      </c>
      <c r="V105" s="236">
        <f t="shared" ca="1" si="69"/>
        <v>0</v>
      </c>
      <c r="W105" s="236">
        <f t="shared" ca="1" si="70"/>
        <v>0</v>
      </c>
      <c r="X105" s="236">
        <f t="shared" ca="1" si="71"/>
        <v>0</v>
      </c>
      <c r="Z105" s="48" t="s">
        <v>26</v>
      </c>
      <c r="AA105" s="48" t="s">
        <v>214</v>
      </c>
      <c r="AB105" s="48" t="s">
        <v>50</v>
      </c>
      <c r="AC105" s="48" t="s">
        <v>26</v>
      </c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W105" s="48" t="s">
        <v>26</v>
      </c>
      <c r="AX105" s="48" t="s">
        <v>606</v>
      </c>
      <c r="AY105" s="48" t="s">
        <v>50</v>
      </c>
      <c r="AZ105" s="48" t="s">
        <v>26</v>
      </c>
      <c r="BA105" s="48"/>
      <c r="BB105" s="48"/>
      <c r="BC105" s="48"/>
      <c r="BD105" s="48"/>
      <c r="BE105" s="48"/>
      <c r="BF105" s="48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/>
      <c r="BQ105" s="48"/>
      <c r="BR105" s="48"/>
      <c r="BS105" s="199"/>
      <c r="BT105" s="48" t="s">
        <v>26</v>
      </c>
      <c r="BU105" s="48" t="s">
        <v>745</v>
      </c>
      <c r="BV105" s="48" t="s">
        <v>50</v>
      </c>
      <c r="BW105" s="48" t="s">
        <v>26</v>
      </c>
      <c r="BX105" s="48"/>
      <c r="BY105" s="48"/>
      <c r="BZ105" s="48"/>
      <c r="CA105" s="48"/>
      <c r="CB105" s="48"/>
      <c r="CC105" s="48"/>
      <c r="CD105" s="48"/>
      <c r="CE105" s="48"/>
      <c r="CF105" s="48"/>
      <c r="CG105" s="48"/>
      <c r="CH105" s="48"/>
      <c r="CI105" s="48"/>
      <c r="CJ105" s="48"/>
      <c r="CK105" s="48"/>
      <c r="CL105" s="48"/>
      <c r="CM105" s="48"/>
      <c r="CN105" s="48"/>
      <c r="CO105" s="48"/>
    </row>
    <row r="106" spans="3:93" ht="15.75" thickBot="1" x14ac:dyDescent="0.3">
      <c r="C106" s="4">
        <f t="shared" ca="1" si="48"/>
        <v>0</v>
      </c>
      <c r="D106" s="236" t="str">
        <f t="shared" ca="1" si="51"/>
        <v>Tilaohjaus DI</v>
      </c>
      <c r="E106" s="236" t="str">
        <f t="shared" ca="1" si="52"/>
        <v/>
      </c>
      <c r="F106" s="236" t="str">
        <f t="shared" ca="1" si="53"/>
        <v/>
      </c>
      <c r="G106" s="236" t="str">
        <f t="shared" ca="1" si="54"/>
        <v/>
      </c>
      <c r="H106" s="236" t="str">
        <f t="shared" ca="1" si="55"/>
        <v/>
      </c>
      <c r="I106" s="236" t="str">
        <f t="shared" ca="1" si="56"/>
        <v/>
      </c>
      <c r="J106" s="236" t="str">
        <f t="shared" ca="1" si="57"/>
        <v/>
      </c>
      <c r="K106" s="236" t="str">
        <f t="shared" ca="1" si="58"/>
        <v/>
      </c>
      <c r="L106" s="236" t="str">
        <f t="shared" ca="1" si="59"/>
        <v/>
      </c>
      <c r="M106" s="236" t="str">
        <f t="shared" ca="1" si="60"/>
        <v/>
      </c>
      <c r="N106" s="236" t="str">
        <f t="shared" ca="1" si="61"/>
        <v/>
      </c>
      <c r="O106" s="236">
        <f t="shared" ca="1" si="62"/>
        <v>0</v>
      </c>
      <c r="P106" s="236">
        <f t="shared" ca="1" si="63"/>
        <v>0</v>
      </c>
      <c r="Q106" s="236">
        <f t="shared" ca="1" si="64"/>
        <v>0</v>
      </c>
      <c r="R106" s="236">
        <f t="shared" ca="1" si="65"/>
        <v>0</v>
      </c>
      <c r="S106" s="236">
        <f t="shared" ca="1" si="66"/>
        <v>0</v>
      </c>
      <c r="T106" s="236">
        <f t="shared" ca="1" si="67"/>
        <v>0</v>
      </c>
      <c r="U106" s="236">
        <f t="shared" ca="1" si="68"/>
        <v>0</v>
      </c>
      <c r="V106" s="236">
        <f t="shared" ca="1" si="69"/>
        <v>0</v>
      </c>
      <c r="W106" s="236">
        <f t="shared" ca="1" si="70"/>
        <v>0</v>
      </c>
      <c r="X106" s="236">
        <f t="shared" ca="1" si="71"/>
        <v>0</v>
      </c>
      <c r="Z106" s="51"/>
      <c r="AA106" s="37" t="s">
        <v>398</v>
      </c>
      <c r="AB106" s="37" t="str">
        <f>""</f>
        <v/>
      </c>
      <c r="AC106" s="37" t="str">
        <f>""</f>
        <v/>
      </c>
      <c r="AD106" s="37" t="str">
        <f>""</f>
        <v/>
      </c>
      <c r="AE106" s="37" t="str">
        <f>""</f>
        <v/>
      </c>
      <c r="AF106" s="37" t="str">
        <f>""</f>
        <v/>
      </c>
      <c r="AG106" s="37" t="str">
        <f>""</f>
        <v/>
      </c>
      <c r="AH106" s="37" t="str">
        <f>""</f>
        <v/>
      </c>
      <c r="AI106" s="37" t="str">
        <f>""</f>
        <v/>
      </c>
      <c r="AJ106" s="37" t="str">
        <f>""</f>
        <v/>
      </c>
      <c r="AK106" s="37" t="str">
        <f>""</f>
        <v/>
      </c>
      <c r="AL106" s="37"/>
      <c r="AM106" s="37"/>
      <c r="AN106" s="37"/>
      <c r="AO106" s="37"/>
      <c r="AP106" s="37"/>
      <c r="AQ106" s="37"/>
      <c r="AR106" s="37"/>
      <c r="AS106" s="37"/>
      <c r="AT106" s="37"/>
      <c r="AU106" s="52"/>
      <c r="AW106" s="51"/>
      <c r="AX106" s="37" t="s">
        <v>452</v>
      </c>
      <c r="AY106" s="37" t="str">
        <f>""</f>
        <v/>
      </c>
      <c r="AZ106" s="37" t="str">
        <f>""</f>
        <v/>
      </c>
      <c r="BA106" s="37" t="str">
        <f>""</f>
        <v/>
      </c>
      <c r="BB106" s="37" t="str">
        <f>""</f>
        <v/>
      </c>
      <c r="BC106" s="37" t="str">
        <f>""</f>
        <v/>
      </c>
      <c r="BD106" s="37" t="str">
        <f>""</f>
        <v/>
      </c>
      <c r="BE106" s="37" t="str">
        <f>""</f>
        <v/>
      </c>
      <c r="BF106" s="37" t="str">
        <f>""</f>
        <v/>
      </c>
      <c r="BG106" s="37" t="str">
        <f>""</f>
        <v/>
      </c>
      <c r="BH106" s="37" t="str">
        <f>""</f>
        <v/>
      </c>
      <c r="BI106" s="37"/>
      <c r="BJ106" s="37"/>
      <c r="BK106" s="37"/>
      <c r="BL106" s="37"/>
      <c r="BM106" s="37"/>
      <c r="BN106" s="37"/>
      <c r="BO106" s="37"/>
      <c r="BP106" s="37"/>
      <c r="BQ106" s="37"/>
      <c r="BR106" s="52"/>
      <c r="BS106" s="199"/>
      <c r="BT106" s="51"/>
      <c r="BU106" s="37" t="s">
        <v>746</v>
      </c>
      <c r="BV106" s="37" t="str">
        <f>""</f>
        <v/>
      </c>
      <c r="BW106" s="37" t="str">
        <f>""</f>
        <v/>
      </c>
      <c r="BX106" s="37" t="str">
        <f>""</f>
        <v/>
      </c>
      <c r="BY106" s="37" t="str">
        <f>""</f>
        <v/>
      </c>
      <c r="BZ106" s="37" t="str">
        <f>""</f>
        <v/>
      </c>
      <c r="CA106" s="37" t="str">
        <f>""</f>
        <v/>
      </c>
      <c r="CB106" s="37" t="str">
        <f>""</f>
        <v/>
      </c>
      <c r="CC106" s="37" t="str">
        <f>""</f>
        <v/>
      </c>
      <c r="CD106" s="37" t="str">
        <f>""</f>
        <v/>
      </c>
      <c r="CE106" s="37" t="str">
        <f>""</f>
        <v/>
      </c>
      <c r="CF106" s="37"/>
      <c r="CG106" s="37"/>
      <c r="CH106" s="37"/>
      <c r="CI106" s="37"/>
      <c r="CJ106" s="37"/>
      <c r="CK106" s="37"/>
      <c r="CL106" s="37"/>
      <c r="CM106" s="37"/>
      <c r="CN106" s="37"/>
      <c r="CO106" s="52"/>
    </row>
    <row r="107" spans="3:93" ht="15.75" thickBot="1" x14ac:dyDescent="0.3">
      <c r="C107" s="4" t="str">
        <f t="shared" ref="C107:C136" ca="1" si="73">OFFSET(Z107,0,$A$1,1,1)</f>
        <v>DI</v>
      </c>
      <c r="D107" s="236" t="str">
        <f t="shared" ca="1" si="51"/>
        <v>Hätäseis Ohjaus (DI)</v>
      </c>
      <c r="E107" s="236" t="str">
        <f t="shared" ca="1" si="52"/>
        <v>-</v>
      </c>
      <c r="F107" s="236" t="str">
        <f t="shared" ca="1" si="53"/>
        <v xml:space="preserve">DI </v>
      </c>
      <c r="G107" s="236">
        <f t="shared" ca="1" si="54"/>
        <v>0</v>
      </c>
      <c r="H107" s="236">
        <f t="shared" ca="1" si="55"/>
        <v>0</v>
      </c>
      <c r="I107" s="236">
        <f t="shared" ca="1" si="56"/>
        <v>0</v>
      </c>
      <c r="J107" s="236">
        <f t="shared" ca="1" si="57"/>
        <v>0</v>
      </c>
      <c r="K107" s="236">
        <f t="shared" ca="1" si="58"/>
        <v>0</v>
      </c>
      <c r="L107" s="236">
        <f t="shared" ca="1" si="59"/>
        <v>0</v>
      </c>
      <c r="M107" s="236">
        <f t="shared" ca="1" si="60"/>
        <v>0</v>
      </c>
      <c r="N107" s="236">
        <f t="shared" ca="1" si="61"/>
        <v>0</v>
      </c>
      <c r="O107" s="236">
        <f t="shared" ca="1" si="62"/>
        <v>0</v>
      </c>
      <c r="P107" s="236">
        <f t="shared" ca="1" si="63"/>
        <v>0</v>
      </c>
      <c r="Q107" s="236">
        <f t="shared" ca="1" si="64"/>
        <v>0</v>
      </c>
      <c r="R107" s="236">
        <f t="shared" ca="1" si="65"/>
        <v>0</v>
      </c>
      <c r="S107" s="236">
        <f t="shared" ca="1" si="66"/>
        <v>0</v>
      </c>
      <c r="T107" s="236">
        <f t="shared" ca="1" si="67"/>
        <v>0</v>
      </c>
      <c r="U107" s="236">
        <f t="shared" ca="1" si="68"/>
        <v>0</v>
      </c>
      <c r="V107" s="236">
        <f t="shared" ca="1" si="69"/>
        <v>0</v>
      </c>
      <c r="W107" s="236">
        <f t="shared" ca="1" si="70"/>
        <v>0</v>
      </c>
      <c r="X107" s="236">
        <f t="shared" ca="1" si="71"/>
        <v>0</v>
      </c>
      <c r="Z107" s="48" t="s">
        <v>24</v>
      </c>
      <c r="AA107" s="48" t="s">
        <v>215</v>
      </c>
      <c r="AB107" s="48" t="s">
        <v>50</v>
      </c>
      <c r="AC107" s="48" t="s">
        <v>247</v>
      </c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W107" s="48" t="s">
        <v>24</v>
      </c>
      <c r="AX107" s="48" t="s">
        <v>607</v>
      </c>
      <c r="AY107" s="48" t="s">
        <v>50</v>
      </c>
      <c r="AZ107" s="48" t="s">
        <v>247</v>
      </c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199"/>
      <c r="BT107" s="48" t="s">
        <v>24</v>
      </c>
      <c r="BU107" s="48" t="s">
        <v>747</v>
      </c>
      <c r="BV107" s="48" t="s">
        <v>50</v>
      </c>
      <c r="BW107" s="48" t="s">
        <v>247</v>
      </c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  <c r="CJ107" s="48"/>
      <c r="CK107" s="48"/>
      <c r="CL107" s="48"/>
      <c r="CM107" s="48"/>
      <c r="CN107" s="48"/>
      <c r="CO107" s="48"/>
    </row>
    <row r="108" spans="3:93" ht="15.75" thickBot="1" x14ac:dyDescent="0.3">
      <c r="C108" s="4" t="str">
        <f t="shared" ca="1" si="73"/>
        <v>DI</v>
      </c>
      <c r="D108" s="236" t="str">
        <f t="shared" ca="1" si="51"/>
        <v>Seis Ohjaus (DI)</v>
      </c>
      <c r="E108" s="236" t="str">
        <f t="shared" ca="1" si="52"/>
        <v>-</v>
      </c>
      <c r="F108" s="236" t="str">
        <f t="shared" ca="1" si="53"/>
        <v xml:space="preserve">DI </v>
      </c>
      <c r="G108" s="236">
        <f t="shared" ca="1" si="54"/>
        <v>0</v>
      </c>
      <c r="H108" s="236">
        <f t="shared" ca="1" si="55"/>
        <v>0</v>
      </c>
      <c r="I108" s="236">
        <f t="shared" ca="1" si="56"/>
        <v>0</v>
      </c>
      <c r="J108" s="236">
        <f t="shared" ca="1" si="57"/>
        <v>0</v>
      </c>
      <c r="K108" s="236">
        <f t="shared" ca="1" si="58"/>
        <v>0</v>
      </c>
      <c r="L108" s="236">
        <f t="shared" ca="1" si="59"/>
        <v>0</v>
      </c>
      <c r="M108" s="236">
        <f t="shared" ca="1" si="60"/>
        <v>0</v>
      </c>
      <c r="N108" s="236">
        <f t="shared" ca="1" si="61"/>
        <v>0</v>
      </c>
      <c r="O108" s="236">
        <f t="shared" ca="1" si="62"/>
        <v>0</v>
      </c>
      <c r="P108" s="236">
        <f t="shared" ca="1" si="63"/>
        <v>0</v>
      </c>
      <c r="Q108" s="236">
        <f t="shared" ca="1" si="64"/>
        <v>0</v>
      </c>
      <c r="R108" s="236">
        <f t="shared" ca="1" si="65"/>
        <v>0</v>
      </c>
      <c r="S108" s="236">
        <f t="shared" ca="1" si="66"/>
        <v>0</v>
      </c>
      <c r="T108" s="236">
        <f t="shared" ca="1" si="67"/>
        <v>0</v>
      </c>
      <c r="U108" s="236">
        <f t="shared" ca="1" si="68"/>
        <v>0</v>
      </c>
      <c r="V108" s="236">
        <f t="shared" ca="1" si="69"/>
        <v>0</v>
      </c>
      <c r="W108" s="236">
        <f t="shared" ca="1" si="70"/>
        <v>0</v>
      </c>
      <c r="X108" s="236">
        <f t="shared" ca="1" si="71"/>
        <v>0</v>
      </c>
      <c r="Z108" s="48" t="s">
        <v>24</v>
      </c>
      <c r="AA108" s="48" t="s">
        <v>216</v>
      </c>
      <c r="AB108" s="48" t="s">
        <v>50</v>
      </c>
      <c r="AC108" s="48" t="s">
        <v>247</v>
      </c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W108" s="48" t="s">
        <v>24</v>
      </c>
      <c r="AX108" s="48" t="s">
        <v>608</v>
      </c>
      <c r="AY108" s="48" t="s">
        <v>50</v>
      </c>
      <c r="AZ108" s="48" t="s">
        <v>247</v>
      </c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199"/>
      <c r="BT108" s="48" t="s">
        <v>24</v>
      </c>
      <c r="BU108" s="48" t="s">
        <v>748</v>
      </c>
      <c r="BV108" s="48" t="s">
        <v>50</v>
      </c>
      <c r="BW108" s="48" t="s">
        <v>247</v>
      </c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</row>
    <row r="109" spans="3:93" ht="15.75" thickBot="1" x14ac:dyDescent="0.3">
      <c r="C109" s="4" t="str">
        <f t="shared" ca="1" si="73"/>
        <v>DI</v>
      </c>
      <c r="D109" s="236" t="str">
        <f t="shared" ca="1" si="51"/>
        <v>Tehostus Ohjaus (DI)</v>
      </c>
      <c r="E109" s="236" t="str">
        <f t="shared" ca="1" si="52"/>
        <v>-</v>
      </c>
      <c r="F109" s="236" t="str">
        <f t="shared" ca="1" si="53"/>
        <v xml:space="preserve">DI </v>
      </c>
      <c r="G109" s="236">
        <f t="shared" ca="1" si="54"/>
        <v>0</v>
      </c>
      <c r="H109" s="236">
        <f t="shared" ca="1" si="55"/>
        <v>0</v>
      </c>
      <c r="I109" s="236">
        <f t="shared" ca="1" si="56"/>
        <v>0</v>
      </c>
      <c r="J109" s="236">
        <f t="shared" ca="1" si="57"/>
        <v>0</v>
      </c>
      <c r="K109" s="236">
        <f t="shared" ca="1" si="58"/>
        <v>0</v>
      </c>
      <c r="L109" s="236">
        <f t="shared" ca="1" si="59"/>
        <v>0</v>
      </c>
      <c r="M109" s="236">
        <f t="shared" ca="1" si="60"/>
        <v>0</v>
      </c>
      <c r="N109" s="236">
        <f t="shared" ca="1" si="61"/>
        <v>0</v>
      </c>
      <c r="O109" s="236">
        <f t="shared" ca="1" si="62"/>
        <v>0</v>
      </c>
      <c r="P109" s="236">
        <f t="shared" ca="1" si="63"/>
        <v>0</v>
      </c>
      <c r="Q109" s="236">
        <f t="shared" ca="1" si="64"/>
        <v>0</v>
      </c>
      <c r="R109" s="236">
        <f t="shared" ca="1" si="65"/>
        <v>0</v>
      </c>
      <c r="S109" s="236">
        <f t="shared" ca="1" si="66"/>
        <v>0</v>
      </c>
      <c r="T109" s="236">
        <f t="shared" ca="1" si="67"/>
        <v>0</v>
      </c>
      <c r="U109" s="236">
        <f t="shared" ca="1" si="68"/>
        <v>0</v>
      </c>
      <c r="V109" s="236">
        <f t="shared" ca="1" si="69"/>
        <v>0</v>
      </c>
      <c r="W109" s="236">
        <f t="shared" ca="1" si="70"/>
        <v>0</v>
      </c>
      <c r="X109" s="236">
        <f t="shared" ca="1" si="71"/>
        <v>0</v>
      </c>
      <c r="Z109" s="48" t="s">
        <v>24</v>
      </c>
      <c r="AA109" s="48" t="s">
        <v>217</v>
      </c>
      <c r="AB109" s="48" t="s">
        <v>50</v>
      </c>
      <c r="AC109" s="48" t="s">
        <v>247</v>
      </c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W109" s="48" t="s">
        <v>24</v>
      </c>
      <c r="AX109" s="48" t="s">
        <v>609</v>
      </c>
      <c r="AY109" s="48" t="s">
        <v>50</v>
      </c>
      <c r="AZ109" s="48" t="s">
        <v>247</v>
      </c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199"/>
      <c r="BT109" s="48" t="s">
        <v>24</v>
      </c>
      <c r="BU109" s="48" t="s">
        <v>749</v>
      </c>
      <c r="BV109" s="48" t="s">
        <v>50</v>
      </c>
      <c r="BW109" s="48" t="s">
        <v>247</v>
      </c>
      <c r="BX109" s="48"/>
      <c r="BY109" s="48"/>
      <c r="BZ109" s="48"/>
      <c r="CA109" s="48"/>
      <c r="CB109" s="48"/>
      <c r="CC109" s="48"/>
      <c r="CD109" s="48"/>
      <c r="CE109" s="48"/>
      <c r="CF109" s="48"/>
      <c r="CG109" s="48"/>
      <c r="CH109" s="48"/>
      <c r="CI109" s="48"/>
      <c r="CJ109" s="48"/>
      <c r="CK109" s="48"/>
      <c r="CL109" s="48"/>
      <c r="CM109" s="48"/>
      <c r="CN109" s="48"/>
      <c r="CO109" s="48"/>
    </row>
    <row r="110" spans="3:93" ht="15.75" thickBot="1" x14ac:dyDescent="0.3">
      <c r="C110" s="4" t="str">
        <f t="shared" ca="1" si="73"/>
        <v>DI</v>
      </c>
      <c r="D110" s="236" t="str">
        <f t="shared" ca="1" si="51"/>
        <v>Poissa Ohjaus (DI)</v>
      </c>
      <c r="E110" s="236" t="str">
        <f t="shared" ca="1" si="52"/>
        <v>-</v>
      </c>
      <c r="F110" s="236" t="str">
        <f t="shared" ca="1" si="53"/>
        <v xml:space="preserve">DI </v>
      </c>
      <c r="G110" s="236">
        <f t="shared" ca="1" si="54"/>
        <v>0</v>
      </c>
      <c r="H110" s="236">
        <f t="shared" ca="1" si="55"/>
        <v>0</v>
      </c>
      <c r="I110" s="236">
        <f t="shared" ca="1" si="56"/>
        <v>0</v>
      </c>
      <c r="J110" s="236">
        <f t="shared" ca="1" si="57"/>
        <v>0</v>
      </c>
      <c r="K110" s="236">
        <f t="shared" ca="1" si="58"/>
        <v>0</v>
      </c>
      <c r="L110" s="236">
        <f t="shared" ca="1" si="59"/>
        <v>0</v>
      </c>
      <c r="M110" s="236">
        <f t="shared" ca="1" si="60"/>
        <v>0</v>
      </c>
      <c r="N110" s="236">
        <f t="shared" ca="1" si="61"/>
        <v>0</v>
      </c>
      <c r="O110" s="236">
        <f t="shared" ca="1" si="62"/>
        <v>0</v>
      </c>
      <c r="P110" s="236">
        <f t="shared" ca="1" si="63"/>
        <v>0</v>
      </c>
      <c r="Q110" s="236">
        <f t="shared" ca="1" si="64"/>
        <v>0</v>
      </c>
      <c r="R110" s="236">
        <f t="shared" ca="1" si="65"/>
        <v>0</v>
      </c>
      <c r="S110" s="236">
        <f t="shared" ca="1" si="66"/>
        <v>0</v>
      </c>
      <c r="T110" s="236">
        <f t="shared" ca="1" si="67"/>
        <v>0</v>
      </c>
      <c r="U110" s="236">
        <f t="shared" ca="1" si="68"/>
        <v>0</v>
      </c>
      <c r="V110" s="236">
        <f t="shared" ca="1" si="69"/>
        <v>0</v>
      </c>
      <c r="W110" s="236">
        <f t="shared" ca="1" si="70"/>
        <v>0</v>
      </c>
      <c r="X110" s="236">
        <f t="shared" ca="1" si="71"/>
        <v>0</v>
      </c>
      <c r="Z110" s="48" t="s">
        <v>24</v>
      </c>
      <c r="AA110" s="48" t="s">
        <v>218</v>
      </c>
      <c r="AB110" s="48" t="s">
        <v>50</v>
      </c>
      <c r="AC110" s="48" t="s">
        <v>247</v>
      </c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W110" s="48" t="s">
        <v>24</v>
      </c>
      <c r="AX110" s="48" t="s">
        <v>610</v>
      </c>
      <c r="AY110" s="48" t="s">
        <v>50</v>
      </c>
      <c r="AZ110" s="48" t="s">
        <v>247</v>
      </c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  <c r="BQ110" s="48"/>
      <c r="BR110" s="48"/>
      <c r="BS110" s="199"/>
      <c r="BT110" s="48" t="s">
        <v>24</v>
      </c>
      <c r="BU110" s="48" t="s">
        <v>750</v>
      </c>
      <c r="BV110" s="48" t="s">
        <v>50</v>
      </c>
      <c r="BW110" s="48" t="s">
        <v>247</v>
      </c>
      <c r="BX110" s="48"/>
      <c r="BY110" s="48"/>
      <c r="BZ110" s="48"/>
      <c r="CA110" s="48"/>
      <c r="CB110" s="48"/>
      <c r="CC110" s="48"/>
      <c r="CD110" s="48"/>
      <c r="CE110" s="48"/>
      <c r="CF110" s="48"/>
      <c r="CG110" s="48"/>
      <c r="CH110" s="48"/>
      <c r="CI110" s="48"/>
      <c r="CJ110" s="48"/>
      <c r="CK110" s="48"/>
      <c r="CL110" s="48"/>
      <c r="CM110" s="48"/>
      <c r="CN110" s="48"/>
      <c r="CO110" s="48"/>
    </row>
    <row r="111" spans="3:93" ht="15.75" thickBot="1" x14ac:dyDescent="0.3">
      <c r="C111" s="4" t="str">
        <f t="shared" ca="1" si="73"/>
        <v>DI</v>
      </c>
      <c r="D111" s="236" t="str">
        <f t="shared" ca="1" si="51"/>
        <v>Hätäseis (kuitattava Paneelilta) Ohjaus (DI)</v>
      </c>
      <c r="E111" s="236" t="str">
        <f t="shared" ca="1" si="52"/>
        <v>-</v>
      </c>
      <c r="F111" s="236" t="str">
        <f t="shared" ca="1" si="53"/>
        <v xml:space="preserve">DI </v>
      </c>
      <c r="G111" s="236">
        <f t="shared" ca="1" si="54"/>
        <v>0</v>
      </c>
      <c r="H111" s="236">
        <f t="shared" ca="1" si="55"/>
        <v>0</v>
      </c>
      <c r="I111" s="236">
        <f t="shared" ca="1" si="56"/>
        <v>0</v>
      </c>
      <c r="J111" s="236">
        <f t="shared" ca="1" si="57"/>
        <v>0</v>
      </c>
      <c r="K111" s="236">
        <f t="shared" ca="1" si="58"/>
        <v>0</v>
      </c>
      <c r="L111" s="236">
        <f t="shared" ca="1" si="59"/>
        <v>0</v>
      </c>
      <c r="M111" s="236">
        <f t="shared" ca="1" si="60"/>
        <v>0</v>
      </c>
      <c r="N111" s="236">
        <f t="shared" ca="1" si="61"/>
        <v>0</v>
      </c>
      <c r="O111" s="236">
        <f t="shared" ca="1" si="62"/>
        <v>0</v>
      </c>
      <c r="P111" s="236">
        <f t="shared" ca="1" si="63"/>
        <v>0</v>
      </c>
      <c r="Q111" s="236">
        <f t="shared" ca="1" si="64"/>
        <v>0</v>
      </c>
      <c r="R111" s="236">
        <f t="shared" ca="1" si="65"/>
        <v>0</v>
      </c>
      <c r="S111" s="236">
        <f t="shared" ca="1" si="66"/>
        <v>0</v>
      </c>
      <c r="T111" s="236">
        <f t="shared" ca="1" si="67"/>
        <v>0</v>
      </c>
      <c r="U111" s="236">
        <f t="shared" ca="1" si="68"/>
        <v>0</v>
      </c>
      <c r="V111" s="236">
        <f t="shared" ca="1" si="69"/>
        <v>0</v>
      </c>
      <c r="W111" s="236">
        <f t="shared" ca="1" si="70"/>
        <v>0</v>
      </c>
      <c r="X111" s="236">
        <f t="shared" ca="1" si="71"/>
        <v>0</v>
      </c>
      <c r="Z111" s="48" t="s">
        <v>24</v>
      </c>
      <c r="AA111" s="48" t="s">
        <v>219</v>
      </c>
      <c r="AB111" s="48" t="s">
        <v>50</v>
      </c>
      <c r="AC111" s="48" t="s">
        <v>247</v>
      </c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W111" s="48" t="s">
        <v>24</v>
      </c>
      <c r="AX111" s="48" t="s">
        <v>611</v>
      </c>
      <c r="AY111" s="48" t="s">
        <v>50</v>
      </c>
      <c r="AZ111" s="48" t="s">
        <v>247</v>
      </c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199"/>
      <c r="BT111" s="48" t="s">
        <v>24</v>
      </c>
      <c r="BU111" s="48" t="s">
        <v>751</v>
      </c>
      <c r="BV111" s="48" t="s">
        <v>50</v>
      </c>
      <c r="BW111" s="48" t="s">
        <v>247</v>
      </c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  <c r="CJ111" s="48"/>
      <c r="CK111" s="48"/>
      <c r="CL111" s="48"/>
      <c r="CM111" s="48"/>
      <c r="CN111" s="48"/>
      <c r="CO111" s="48"/>
    </row>
    <row r="112" spans="3:93" ht="15.75" thickBot="1" x14ac:dyDescent="0.3">
      <c r="C112" s="4">
        <f t="shared" ca="1" si="73"/>
        <v>0</v>
      </c>
      <c r="D112" s="236">
        <f t="shared" ca="1" si="51"/>
        <v>0</v>
      </c>
      <c r="E112" s="236" t="str">
        <f t="shared" ca="1" si="52"/>
        <v>-</v>
      </c>
      <c r="F112" s="236">
        <f t="shared" ca="1" si="53"/>
        <v>0</v>
      </c>
      <c r="G112" s="236">
        <f t="shared" ca="1" si="54"/>
        <v>0</v>
      </c>
      <c r="H112" s="236">
        <f t="shared" ca="1" si="55"/>
        <v>0</v>
      </c>
      <c r="I112" s="236">
        <f t="shared" ca="1" si="56"/>
        <v>0</v>
      </c>
      <c r="J112" s="236">
        <f t="shared" ca="1" si="57"/>
        <v>0</v>
      </c>
      <c r="K112" s="236">
        <f t="shared" ca="1" si="58"/>
        <v>0</v>
      </c>
      <c r="L112" s="236">
        <f t="shared" ca="1" si="59"/>
        <v>0</v>
      </c>
      <c r="M112" s="236">
        <f t="shared" ca="1" si="60"/>
        <v>0</v>
      </c>
      <c r="N112" s="236">
        <f t="shared" ca="1" si="61"/>
        <v>0</v>
      </c>
      <c r="O112" s="236">
        <f t="shared" ca="1" si="62"/>
        <v>0</v>
      </c>
      <c r="P112" s="236">
        <f t="shared" ca="1" si="63"/>
        <v>0</v>
      </c>
      <c r="Q112" s="236">
        <f t="shared" ca="1" si="64"/>
        <v>0</v>
      </c>
      <c r="R112" s="236">
        <f t="shared" ca="1" si="65"/>
        <v>0</v>
      </c>
      <c r="S112" s="236">
        <f t="shared" ca="1" si="66"/>
        <v>0</v>
      </c>
      <c r="T112" s="236">
        <f t="shared" ca="1" si="67"/>
        <v>0</v>
      </c>
      <c r="U112" s="236">
        <f t="shared" ca="1" si="68"/>
        <v>0</v>
      </c>
      <c r="V112" s="236">
        <f t="shared" ca="1" si="69"/>
        <v>0</v>
      </c>
      <c r="W112" s="236">
        <f t="shared" ca="1" si="70"/>
        <v>0</v>
      </c>
      <c r="X112" s="236">
        <f t="shared" ca="1" si="71"/>
        <v>0</v>
      </c>
      <c r="Z112" s="48"/>
      <c r="AA112" s="48"/>
      <c r="AB112" s="48" t="s">
        <v>50</v>
      </c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W112" s="48"/>
      <c r="AX112" s="48"/>
      <c r="AY112" s="48" t="s">
        <v>50</v>
      </c>
      <c r="AZ112" s="48"/>
      <c r="BA112" s="48"/>
      <c r="BB112" s="48"/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S112" s="199"/>
      <c r="BT112" s="48"/>
      <c r="BU112" s="48"/>
      <c r="BV112" s="48" t="s">
        <v>50</v>
      </c>
      <c r="BW112" s="48"/>
      <c r="BX112" s="48"/>
      <c r="BY112" s="48"/>
      <c r="BZ112" s="48"/>
      <c r="CA112" s="48"/>
      <c r="CB112" s="48"/>
      <c r="CC112" s="48"/>
      <c r="CD112" s="48"/>
      <c r="CE112" s="48"/>
      <c r="CF112" s="48"/>
      <c r="CG112" s="48"/>
      <c r="CH112" s="48"/>
      <c r="CI112" s="48"/>
      <c r="CJ112" s="48"/>
      <c r="CK112" s="48"/>
      <c r="CL112" s="48"/>
      <c r="CM112" s="48"/>
      <c r="CN112" s="48"/>
      <c r="CO112" s="48"/>
    </row>
    <row r="113" spans="3:93" ht="15.75" thickBot="1" x14ac:dyDescent="0.3">
      <c r="C113" s="4">
        <f t="shared" ca="1" si="73"/>
        <v>0</v>
      </c>
      <c r="D113" s="236">
        <f t="shared" ca="1" si="51"/>
        <v>0</v>
      </c>
      <c r="E113" s="236" t="str">
        <f t="shared" ca="1" si="52"/>
        <v>-</v>
      </c>
      <c r="F113" s="236">
        <f t="shared" ca="1" si="53"/>
        <v>0</v>
      </c>
      <c r="G113" s="236">
        <f t="shared" ca="1" si="54"/>
        <v>0</v>
      </c>
      <c r="H113" s="236">
        <f t="shared" ca="1" si="55"/>
        <v>0</v>
      </c>
      <c r="I113" s="236">
        <f t="shared" ca="1" si="56"/>
        <v>0</v>
      </c>
      <c r="J113" s="236">
        <f t="shared" ca="1" si="57"/>
        <v>0</v>
      </c>
      <c r="K113" s="236">
        <f t="shared" ca="1" si="58"/>
        <v>0</v>
      </c>
      <c r="L113" s="236">
        <f t="shared" ca="1" si="59"/>
        <v>0</v>
      </c>
      <c r="M113" s="236">
        <f t="shared" ca="1" si="60"/>
        <v>0</v>
      </c>
      <c r="N113" s="236">
        <f t="shared" ca="1" si="61"/>
        <v>0</v>
      </c>
      <c r="O113" s="236">
        <f t="shared" ca="1" si="62"/>
        <v>0</v>
      </c>
      <c r="P113" s="236">
        <f t="shared" ca="1" si="63"/>
        <v>0</v>
      </c>
      <c r="Q113" s="236">
        <f t="shared" ca="1" si="64"/>
        <v>0</v>
      </c>
      <c r="R113" s="236">
        <f t="shared" ca="1" si="65"/>
        <v>0</v>
      </c>
      <c r="S113" s="236">
        <f t="shared" ca="1" si="66"/>
        <v>0</v>
      </c>
      <c r="T113" s="236">
        <f t="shared" ca="1" si="67"/>
        <v>0</v>
      </c>
      <c r="U113" s="236">
        <f t="shared" ca="1" si="68"/>
        <v>0</v>
      </c>
      <c r="V113" s="236">
        <f t="shared" ca="1" si="69"/>
        <v>0</v>
      </c>
      <c r="W113" s="236">
        <f t="shared" ca="1" si="70"/>
        <v>0</v>
      </c>
      <c r="X113" s="236">
        <f t="shared" ca="1" si="71"/>
        <v>0</v>
      </c>
      <c r="Z113" s="48"/>
      <c r="AA113" s="48"/>
      <c r="AB113" s="48" t="s">
        <v>50</v>
      </c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W113" s="48"/>
      <c r="AX113" s="48"/>
      <c r="AY113" s="48" t="s">
        <v>50</v>
      </c>
      <c r="AZ113" s="48"/>
      <c r="BA113" s="48"/>
      <c r="BB113" s="48"/>
      <c r="BC113" s="48"/>
      <c r="BD113" s="48"/>
      <c r="BE113" s="48"/>
      <c r="BF113" s="48"/>
      <c r="BG113" s="48"/>
      <c r="BH113" s="48"/>
      <c r="BI113" s="48"/>
      <c r="BJ113" s="48"/>
      <c r="BK113" s="48"/>
      <c r="BL113" s="48"/>
      <c r="BM113" s="48"/>
      <c r="BN113" s="48"/>
      <c r="BO113" s="48"/>
      <c r="BP113" s="48"/>
      <c r="BQ113" s="48"/>
      <c r="BR113" s="48"/>
      <c r="BS113" s="199"/>
      <c r="BT113" s="48"/>
      <c r="BU113" s="48"/>
      <c r="BV113" s="48" t="s">
        <v>50</v>
      </c>
      <c r="BW113" s="48"/>
      <c r="BX113" s="48"/>
      <c r="BY113" s="48"/>
      <c r="BZ113" s="48"/>
      <c r="CA113" s="48"/>
      <c r="CB113" s="48"/>
      <c r="CC113" s="48"/>
      <c r="CD113" s="48"/>
      <c r="CE113" s="48"/>
      <c r="CF113" s="48"/>
      <c r="CG113" s="48"/>
      <c r="CH113" s="48"/>
      <c r="CI113" s="48"/>
      <c r="CJ113" s="48"/>
      <c r="CK113" s="48"/>
      <c r="CL113" s="48"/>
      <c r="CM113" s="48"/>
      <c r="CN113" s="48"/>
      <c r="CO113" s="48"/>
    </row>
    <row r="114" spans="3:93" ht="15.75" thickBot="1" x14ac:dyDescent="0.3">
      <c r="C114" s="4">
        <f t="shared" ca="1" si="73"/>
        <v>0</v>
      </c>
      <c r="D114" s="236">
        <f t="shared" ca="1" si="51"/>
        <v>0</v>
      </c>
      <c r="E114" s="236" t="str">
        <f t="shared" ca="1" si="52"/>
        <v>-</v>
      </c>
      <c r="F114" s="236">
        <f t="shared" ca="1" si="53"/>
        <v>0</v>
      </c>
      <c r="G114" s="236">
        <f t="shared" ca="1" si="54"/>
        <v>0</v>
      </c>
      <c r="H114" s="236">
        <f t="shared" ca="1" si="55"/>
        <v>0</v>
      </c>
      <c r="I114" s="236">
        <f t="shared" ca="1" si="56"/>
        <v>0</v>
      </c>
      <c r="J114" s="236">
        <f t="shared" ca="1" si="57"/>
        <v>0</v>
      </c>
      <c r="K114" s="236">
        <f t="shared" ca="1" si="58"/>
        <v>0</v>
      </c>
      <c r="L114" s="236">
        <f t="shared" ca="1" si="59"/>
        <v>0</v>
      </c>
      <c r="M114" s="236">
        <f t="shared" ca="1" si="60"/>
        <v>0</v>
      </c>
      <c r="N114" s="236">
        <f t="shared" ca="1" si="61"/>
        <v>0</v>
      </c>
      <c r="O114" s="236">
        <f t="shared" ca="1" si="62"/>
        <v>0</v>
      </c>
      <c r="P114" s="236">
        <f t="shared" ca="1" si="63"/>
        <v>0</v>
      </c>
      <c r="Q114" s="236">
        <f t="shared" ca="1" si="64"/>
        <v>0</v>
      </c>
      <c r="R114" s="236">
        <f t="shared" ca="1" si="65"/>
        <v>0</v>
      </c>
      <c r="S114" s="236">
        <f t="shared" ca="1" si="66"/>
        <v>0</v>
      </c>
      <c r="T114" s="236">
        <f t="shared" ca="1" si="67"/>
        <v>0</v>
      </c>
      <c r="U114" s="236">
        <f t="shared" ca="1" si="68"/>
        <v>0</v>
      </c>
      <c r="V114" s="236">
        <f t="shared" ca="1" si="69"/>
        <v>0</v>
      </c>
      <c r="W114" s="236">
        <f t="shared" ca="1" si="70"/>
        <v>0</v>
      </c>
      <c r="X114" s="236">
        <f t="shared" ca="1" si="71"/>
        <v>0</v>
      </c>
      <c r="Z114" s="48"/>
      <c r="AA114" s="48"/>
      <c r="AB114" s="48" t="s">
        <v>50</v>
      </c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W114" s="48"/>
      <c r="AX114" s="48"/>
      <c r="AY114" s="48" t="s">
        <v>50</v>
      </c>
      <c r="AZ114" s="48"/>
      <c r="BA114" s="48"/>
      <c r="BB114" s="48"/>
      <c r="BC114" s="48"/>
      <c r="BD114" s="48"/>
      <c r="BE114" s="48"/>
      <c r="BF114" s="48"/>
      <c r="BG114" s="48"/>
      <c r="BH114" s="48"/>
      <c r="BI114" s="48"/>
      <c r="BJ114" s="48"/>
      <c r="BK114" s="48"/>
      <c r="BL114" s="48"/>
      <c r="BM114" s="48"/>
      <c r="BN114" s="48"/>
      <c r="BO114" s="48"/>
      <c r="BP114" s="48"/>
      <c r="BQ114" s="48"/>
      <c r="BR114" s="48"/>
      <c r="BS114" s="199"/>
      <c r="BT114" s="48"/>
      <c r="BU114" s="48"/>
      <c r="BV114" s="48" t="s">
        <v>50</v>
      </c>
      <c r="BW114" s="48"/>
      <c r="BX114" s="48"/>
      <c r="BY114" s="48"/>
      <c r="BZ114" s="48"/>
      <c r="CA114" s="48"/>
      <c r="CB114" s="48"/>
      <c r="CC114" s="48"/>
      <c r="CD114" s="48"/>
      <c r="CE114" s="48"/>
      <c r="CF114" s="48"/>
      <c r="CG114" s="48"/>
      <c r="CH114" s="48"/>
      <c r="CI114" s="48"/>
      <c r="CJ114" s="48"/>
      <c r="CK114" s="48"/>
      <c r="CL114" s="48"/>
      <c r="CM114" s="48"/>
      <c r="CN114" s="48"/>
      <c r="CO114" s="48"/>
    </row>
    <row r="115" spans="3:93" ht="15.75" thickBot="1" x14ac:dyDescent="0.3">
      <c r="C115" s="4">
        <f t="shared" ca="1" si="73"/>
        <v>0</v>
      </c>
      <c r="D115" s="236">
        <f t="shared" ca="1" si="51"/>
        <v>0</v>
      </c>
      <c r="E115" s="236" t="str">
        <f t="shared" ca="1" si="52"/>
        <v>-</v>
      </c>
      <c r="F115" s="236">
        <f t="shared" ca="1" si="53"/>
        <v>0</v>
      </c>
      <c r="G115" s="236">
        <f t="shared" ca="1" si="54"/>
        <v>0</v>
      </c>
      <c r="H115" s="236">
        <f t="shared" ca="1" si="55"/>
        <v>0</v>
      </c>
      <c r="I115" s="236">
        <f t="shared" ca="1" si="56"/>
        <v>0</v>
      </c>
      <c r="J115" s="236">
        <f t="shared" ca="1" si="57"/>
        <v>0</v>
      </c>
      <c r="K115" s="236">
        <f t="shared" ca="1" si="58"/>
        <v>0</v>
      </c>
      <c r="L115" s="236">
        <f t="shared" ca="1" si="59"/>
        <v>0</v>
      </c>
      <c r="M115" s="236">
        <f t="shared" ca="1" si="60"/>
        <v>0</v>
      </c>
      <c r="N115" s="236">
        <f t="shared" ca="1" si="61"/>
        <v>0</v>
      </c>
      <c r="O115" s="236">
        <f t="shared" ca="1" si="62"/>
        <v>0</v>
      </c>
      <c r="P115" s="236">
        <f t="shared" ca="1" si="63"/>
        <v>0</v>
      </c>
      <c r="Q115" s="236">
        <f t="shared" ca="1" si="64"/>
        <v>0</v>
      </c>
      <c r="R115" s="236">
        <f t="shared" ca="1" si="65"/>
        <v>0</v>
      </c>
      <c r="S115" s="236">
        <f t="shared" ca="1" si="66"/>
        <v>0</v>
      </c>
      <c r="T115" s="236">
        <f t="shared" ca="1" si="67"/>
        <v>0</v>
      </c>
      <c r="U115" s="236">
        <f t="shared" ca="1" si="68"/>
        <v>0</v>
      </c>
      <c r="V115" s="236">
        <f t="shared" ca="1" si="69"/>
        <v>0</v>
      </c>
      <c r="W115" s="236">
        <f t="shared" ca="1" si="70"/>
        <v>0</v>
      </c>
      <c r="X115" s="236">
        <f t="shared" ca="1" si="71"/>
        <v>0</v>
      </c>
      <c r="Z115" s="48"/>
      <c r="AA115" s="48"/>
      <c r="AB115" s="48" t="s">
        <v>50</v>
      </c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  <c r="AT115" s="48"/>
      <c r="AU115" s="48"/>
      <c r="AW115" s="48"/>
      <c r="AX115" s="48"/>
      <c r="AY115" s="48" t="s">
        <v>50</v>
      </c>
      <c r="AZ115" s="48"/>
      <c r="BA115" s="48"/>
      <c r="BB115" s="48"/>
      <c r="BC115" s="48"/>
      <c r="BD115" s="48"/>
      <c r="BE115" s="48"/>
      <c r="BF115" s="48"/>
      <c r="BG115" s="48"/>
      <c r="BH115" s="48"/>
      <c r="BI115" s="48"/>
      <c r="BJ115" s="48"/>
      <c r="BK115" s="48"/>
      <c r="BL115" s="48"/>
      <c r="BM115" s="48"/>
      <c r="BN115" s="48"/>
      <c r="BO115" s="48"/>
      <c r="BP115" s="48"/>
      <c r="BQ115" s="48"/>
      <c r="BR115" s="48"/>
      <c r="BS115" s="199"/>
      <c r="BT115" s="48"/>
      <c r="BU115" s="48"/>
      <c r="BV115" s="48" t="s">
        <v>50</v>
      </c>
      <c r="BW115" s="48"/>
      <c r="BX115" s="48"/>
      <c r="BY115" s="48"/>
      <c r="BZ115" s="48"/>
      <c r="CA115" s="48"/>
      <c r="CB115" s="48"/>
      <c r="CC115" s="48"/>
      <c r="CD115" s="48"/>
      <c r="CE115" s="48"/>
      <c r="CF115" s="48"/>
      <c r="CG115" s="48"/>
      <c r="CH115" s="48"/>
      <c r="CI115" s="48"/>
      <c r="CJ115" s="48"/>
      <c r="CK115" s="48"/>
      <c r="CL115" s="48"/>
      <c r="CM115" s="48"/>
      <c r="CN115" s="48"/>
      <c r="CO115" s="48"/>
    </row>
    <row r="116" spans="3:93" ht="15.75" thickBot="1" x14ac:dyDescent="0.3">
      <c r="C116" s="4">
        <f t="shared" ca="1" si="73"/>
        <v>0</v>
      </c>
      <c r="D116" s="236">
        <f t="shared" ca="1" si="51"/>
        <v>0</v>
      </c>
      <c r="E116" s="236" t="str">
        <f t="shared" ca="1" si="52"/>
        <v>-</v>
      </c>
      <c r="F116" s="236">
        <f t="shared" ca="1" si="53"/>
        <v>0</v>
      </c>
      <c r="G116" s="236">
        <f t="shared" ca="1" si="54"/>
        <v>0</v>
      </c>
      <c r="H116" s="236">
        <f t="shared" ca="1" si="55"/>
        <v>0</v>
      </c>
      <c r="I116" s="236">
        <f t="shared" ca="1" si="56"/>
        <v>0</v>
      </c>
      <c r="J116" s="236">
        <f t="shared" ca="1" si="57"/>
        <v>0</v>
      </c>
      <c r="K116" s="236">
        <f t="shared" ca="1" si="58"/>
        <v>0</v>
      </c>
      <c r="L116" s="236">
        <f t="shared" ca="1" si="59"/>
        <v>0</v>
      </c>
      <c r="M116" s="236">
        <f t="shared" ca="1" si="60"/>
        <v>0</v>
      </c>
      <c r="N116" s="236">
        <f t="shared" ca="1" si="61"/>
        <v>0</v>
      </c>
      <c r="O116" s="236">
        <f t="shared" ca="1" si="62"/>
        <v>0</v>
      </c>
      <c r="P116" s="236">
        <f t="shared" ca="1" si="63"/>
        <v>0</v>
      </c>
      <c r="Q116" s="236">
        <f t="shared" ca="1" si="64"/>
        <v>0</v>
      </c>
      <c r="R116" s="236">
        <f t="shared" ca="1" si="65"/>
        <v>0</v>
      </c>
      <c r="S116" s="236">
        <f t="shared" ca="1" si="66"/>
        <v>0</v>
      </c>
      <c r="T116" s="236">
        <f t="shared" ca="1" si="67"/>
        <v>0</v>
      </c>
      <c r="U116" s="236">
        <f t="shared" ca="1" si="68"/>
        <v>0</v>
      </c>
      <c r="V116" s="236">
        <f t="shared" ca="1" si="69"/>
        <v>0</v>
      </c>
      <c r="W116" s="236">
        <f t="shared" ca="1" si="70"/>
        <v>0</v>
      </c>
      <c r="X116" s="236">
        <f t="shared" ca="1" si="71"/>
        <v>0</v>
      </c>
      <c r="Z116" s="48"/>
      <c r="AA116" s="48"/>
      <c r="AB116" s="48" t="s">
        <v>50</v>
      </c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  <c r="AT116" s="48"/>
      <c r="AU116" s="48"/>
      <c r="AW116" s="48"/>
      <c r="AX116" s="48"/>
      <c r="AY116" s="48" t="s">
        <v>50</v>
      </c>
      <c r="AZ116" s="48"/>
      <c r="BA116" s="48"/>
      <c r="BB116" s="48"/>
      <c r="BC116" s="48"/>
      <c r="BD116" s="48"/>
      <c r="BE116" s="48"/>
      <c r="BF116" s="48"/>
      <c r="BG116" s="48"/>
      <c r="BH116" s="48"/>
      <c r="BI116" s="48"/>
      <c r="BJ116" s="48"/>
      <c r="BK116" s="48"/>
      <c r="BL116" s="48"/>
      <c r="BM116" s="48"/>
      <c r="BN116" s="48"/>
      <c r="BO116" s="48"/>
      <c r="BP116" s="48"/>
      <c r="BQ116" s="48"/>
      <c r="BR116" s="48"/>
      <c r="BS116" s="199"/>
      <c r="BT116" s="48"/>
      <c r="BU116" s="48"/>
      <c r="BV116" s="48" t="s">
        <v>50</v>
      </c>
      <c r="BW116" s="48"/>
      <c r="BX116" s="48"/>
      <c r="BY116" s="48"/>
      <c r="BZ116" s="48"/>
      <c r="CA116" s="48"/>
      <c r="CB116" s="48"/>
      <c r="CC116" s="48"/>
      <c r="CD116" s="48"/>
      <c r="CE116" s="48"/>
      <c r="CF116" s="48"/>
      <c r="CG116" s="48"/>
      <c r="CH116" s="48"/>
      <c r="CI116" s="48"/>
      <c r="CJ116" s="48"/>
      <c r="CK116" s="48"/>
      <c r="CL116" s="48"/>
      <c r="CM116" s="48"/>
      <c r="CN116" s="48"/>
      <c r="CO116" s="48"/>
    </row>
    <row r="117" spans="3:93" ht="15.75" thickBot="1" x14ac:dyDescent="0.3">
      <c r="C117" s="4">
        <f t="shared" ca="1" si="73"/>
        <v>0</v>
      </c>
      <c r="D117" s="236">
        <f t="shared" ca="1" si="51"/>
        <v>0</v>
      </c>
      <c r="E117" s="236" t="str">
        <f t="shared" ca="1" si="52"/>
        <v>-</v>
      </c>
      <c r="F117" s="236">
        <f t="shared" ca="1" si="53"/>
        <v>0</v>
      </c>
      <c r="G117" s="236">
        <f t="shared" ca="1" si="54"/>
        <v>0</v>
      </c>
      <c r="H117" s="236">
        <f t="shared" ca="1" si="55"/>
        <v>0</v>
      </c>
      <c r="I117" s="236">
        <f t="shared" ca="1" si="56"/>
        <v>0</v>
      </c>
      <c r="J117" s="236">
        <f t="shared" ca="1" si="57"/>
        <v>0</v>
      </c>
      <c r="K117" s="236">
        <f t="shared" ca="1" si="58"/>
        <v>0</v>
      </c>
      <c r="L117" s="236">
        <f t="shared" ca="1" si="59"/>
        <v>0</v>
      </c>
      <c r="M117" s="236">
        <f t="shared" ca="1" si="60"/>
        <v>0</v>
      </c>
      <c r="N117" s="236">
        <f t="shared" ca="1" si="61"/>
        <v>0</v>
      </c>
      <c r="O117" s="236">
        <f t="shared" ca="1" si="62"/>
        <v>0</v>
      </c>
      <c r="P117" s="236">
        <f t="shared" ca="1" si="63"/>
        <v>0</v>
      </c>
      <c r="Q117" s="236">
        <f t="shared" ca="1" si="64"/>
        <v>0</v>
      </c>
      <c r="R117" s="236">
        <f t="shared" ca="1" si="65"/>
        <v>0</v>
      </c>
      <c r="S117" s="236">
        <f t="shared" ca="1" si="66"/>
        <v>0</v>
      </c>
      <c r="T117" s="236">
        <f t="shared" ca="1" si="67"/>
        <v>0</v>
      </c>
      <c r="U117" s="236">
        <f t="shared" ca="1" si="68"/>
        <v>0</v>
      </c>
      <c r="V117" s="236">
        <f t="shared" ca="1" si="69"/>
        <v>0</v>
      </c>
      <c r="W117" s="236">
        <f t="shared" ca="1" si="70"/>
        <v>0</v>
      </c>
      <c r="X117" s="236">
        <f t="shared" ca="1" si="71"/>
        <v>0</v>
      </c>
      <c r="Z117" s="48"/>
      <c r="AA117" s="48"/>
      <c r="AB117" s="48" t="s">
        <v>50</v>
      </c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  <c r="AT117" s="48"/>
      <c r="AU117" s="48"/>
      <c r="AW117" s="48"/>
      <c r="AX117" s="48"/>
      <c r="AY117" s="48" t="s">
        <v>50</v>
      </c>
      <c r="AZ117" s="48"/>
      <c r="BA117" s="48"/>
      <c r="BB117" s="48"/>
      <c r="BC117" s="48"/>
      <c r="BD117" s="48"/>
      <c r="BE117" s="48"/>
      <c r="BF117" s="48"/>
      <c r="BG117" s="48"/>
      <c r="BH117" s="48"/>
      <c r="BI117" s="48"/>
      <c r="BJ117" s="48"/>
      <c r="BK117" s="48"/>
      <c r="BL117" s="48"/>
      <c r="BM117" s="48"/>
      <c r="BN117" s="48"/>
      <c r="BO117" s="48"/>
      <c r="BP117" s="48"/>
      <c r="BQ117" s="48"/>
      <c r="BR117" s="48"/>
      <c r="BS117" s="199"/>
      <c r="BT117" s="48"/>
      <c r="BU117" s="48"/>
      <c r="BV117" s="48" t="s">
        <v>50</v>
      </c>
      <c r="BW117" s="48"/>
      <c r="BX117" s="48"/>
      <c r="BY117" s="48"/>
      <c r="BZ117" s="48"/>
      <c r="CA117" s="48"/>
      <c r="CB117" s="48"/>
      <c r="CC117" s="48"/>
      <c r="CD117" s="48"/>
      <c r="CE117" s="48"/>
      <c r="CF117" s="48"/>
      <c r="CG117" s="48"/>
      <c r="CH117" s="48"/>
      <c r="CI117" s="48"/>
      <c r="CJ117" s="48"/>
      <c r="CK117" s="48"/>
      <c r="CL117" s="48"/>
      <c r="CM117" s="48"/>
      <c r="CN117" s="48"/>
      <c r="CO117" s="48"/>
    </row>
    <row r="118" spans="3:93" ht="15.75" thickBot="1" x14ac:dyDescent="0.3">
      <c r="C118" s="4">
        <f t="shared" ca="1" si="73"/>
        <v>0</v>
      </c>
      <c r="D118" s="236">
        <f t="shared" ca="1" si="51"/>
        <v>0</v>
      </c>
      <c r="E118" s="236" t="str">
        <f t="shared" ca="1" si="52"/>
        <v>-</v>
      </c>
      <c r="F118" s="236">
        <f t="shared" ca="1" si="53"/>
        <v>0</v>
      </c>
      <c r="G118" s="236">
        <f t="shared" ca="1" si="54"/>
        <v>0</v>
      </c>
      <c r="H118" s="236">
        <f t="shared" ca="1" si="55"/>
        <v>0</v>
      </c>
      <c r="I118" s="236">
        <f t="shared" ca="1" si="56"/>
        <v>0</v>
      </c>
      <c r="J118" s="236">
        <f t="shared" ca="1" si="57"/>
        <v>0</v>
      </c>
      <c r="K118" s="236">
        <f t="shared" ca="1" si="58"/>
        <v>0</v>
      </c>
      <c r="L118" s="236">
        <f t="shared" ca="1" si="59"/>
        <v>0</v>
      </c>
      <c r="M118" s="236">
        <f t="shared" ca="1" si="60"/>
        <v>0</v>
      </c>
      <c r="N118" s="236">
        <f t="shared" ca="1" si="61"/>
        <v>0</v>
      </c>
      <c r="O118" s="236">
        <f t="shared" ca="1" si="62"/>
        <v>0</v>
      </c>
      <c r="P118" s="236">
        <f t="shared" ca="1" si="63"/>
        <v>0</v>
      </c>
      <c r="Q118" s="236">
        <f t="shared" ca="1" si="64"/>
        <v>0</v>
      </c>
      <c r="R118" s="236">
        <f t="shared" ca="1" si="65"/>
        <v>0</v>
      </c>
      <c r="S118" s="236">
        <f t="shared" ca="1" si="66"/>
        <v>0</v>
      </c>
      <c r="T118" s="236">
        <f t="shared" ca="1" si="67"/>
        <v>0</v>
      </c>
      <c r="U118" s="236">
        <f t="shared" ca="1" si="68"/>
        <v>0</v>
      </c>
      <c r="V118" s="236">
        <f t="shared" ca="1" si="69"/>
        <v>0</v>
      </c>
      <c r="W118" s="236">
        <f t="shared" ca="1" si="70"/>
        <v>0</v>
      </c>
      <c r="X118" s="236">
        <f t="shared" ca="1" si="71"/>
        <v>0</v>
      </c>
      <c r="Z118" s="48"/>
      <c r="AA118" s="48"/>
      <c r="AB118" s="48" t="s">
        <v>50</v>
      </c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  <c r="AT118" s="48"/>
      <c r="AU118" s="48"/>
      <c r="AW118" s="48"/>
      <c r="AX118" s="48"/>
      <c r="AY118" s="48" t="s">
        <v>50</v>
      </c>
      <c r="AZ118" s="48"/>
      <c r="BA118" s="48"/>
      <c r="BB118" s="48"/>
      <c r="BC118" s="48"/>
      <c r="BD118" s="48"/>
      <c r="BE118" s="48"/>
      <c r="BF118" s="48"/>
      <c r="BG118" s="48"/>
      <c r="BH118" s="48"/>
      <c r="BI118" s="48"/>
      <c r="BJ118" s="48"/>
      <c r="BK118" s="48"/>
      <c r="BL118" s="48"/>
      <c r="BM118" s="48"/>
      <c r="BN118" s="48"/>
      <c r="BO118" s="48"/>
      <c r="BP118" s="48"/>
      <c r="BQ118" s="48"/>
      <c r="BR118" s="48"/>
      <c r="BS118" s="199"/>
      <c r="BT118" s="48"/>
      <c r="BU118" s="48"/>
      <c r="BV118" s="48" t="s">
        <v>50</v>
      </c>
      <c r="BW118" s="48"/>
      <c r="BX118" s="48"/>
      <c r="BY118" s="48"/>
      <c r="BZ118" s="48"/>
      <c r="CA118" s="48"/>
      <c r="CB118" s="48"/>
      <c r="CC118" s="48"/>
      <c r="CD118" s="48"/>
      <c r="CE118" s="48"/>
      <c r="CF118" s="48"/>
      <c r="CG118" s="48"/>
      <c r="CH118" s="48"/>
      <c r="CI118" s="48"/>
      <c r="CJ118" s="48"/>
      <c r="CK118" s="48"/>
      <c r="CL118" s="48"/>
      <c r="CM118" s="48"/>
      <c r="CN118" s="48"/>
      <c r="CO118" s="48"/>
    </row>
    <row r="119" spans="3:93" ht="15.75" thickBot="1" x14ac:dyDescent="0.3">
      <c r="C119" s="4">
        <f t="shared" ca="1" si="73"/>
        <v>0</v>
      </c>
      <c r="D119" s="236">
        <f t="shared" ca="1" si="51"/>
        <v>0</v>
      </c>
      <c r="E119" s="236" t="str">
        <f t="shared" ca="1" si="52"/>
        <v>-</v>
      </c>
      <c r="F119" s="236">
        <f t="shared" ca="1" si="53"/>
        <v>0</v>
      </c>
      <c r="G119" s="236">
        <f t="shared" ca="1" si="54"/>
        <v>0</v>
      </c>
      <c r="H119" s="236">
        <f t="shared" ca="1" si="55"/>
        <v>0</v>
      </c>
      <c r="I119" s="236">
        <f t="shared" ca="1" si="56"/>
        <v>0</v>
      </c>
      <c r="J119" s="236">
        <f t="shared" ca="1" si="57"/>
        <v>0</v>
      </c>
      <c r="K119" s="236">
        <f t="shared" ca="1" si="58"/>
        <v>0</v>
      </c>
      <c r="L119" s="236">
        <f t="shared" ca="1" si="59"/>
        <v>0</v>
      </c>
      <c r="M119" s="236">
        <f t="shared" ca="1" si="60"/>
        <v>0</v>
      </c>
      <c r="N119" s="236">
        <f t="shared" ca="1" si="61"/>
        <v>0</v>
      </c>
      <c r="O119" s="236">
        <f t="shared" ca="1" si="62"/>
        <v>0</v>
      </c>
      <c r="P119" s="236">
        <f t="shared" ca="1" si="63"/>
        <v>0</v>
      </c>
      <c r="Q119" s="236">
        <f t="shared" ca="1" si="64"/>
        <v>0</v>
      </c>
      <c r="R119" s="236">
        <f t="shared" ca="1" si="65"/>
        <v>0</v>
      </c>
      <c r="S119" s="236">
        <f t="shared" ca="1" si="66"/>
        <v>0</v>
      </c>
      <c r="T119" s="236">
        <f t="shared" ca="1" si="67"/>
        <v>0</v>
      </c>
      <c r="U119" s="236">
        <f t="shared" ca="1" si="68"/>
        <v>0</v>
      </c>
      <c r="V119" s="236">
        <f t="shared" ca="1" si="69"/>
        <v>0</v>
      </c>
      <c r="W119" s="236">
        <f t="shared" ca="1" si="70"/>
        <v>0</v>
      </c>
      <c r="X119" s="236">
        <f t="shared" ca="1" si="71"/>
        <v>0</v>
      </c>
      <c r="Z119" s="48"/>
      <c r="AA119" s="48"/>
      <c r="AB119" s="48" t="s">
        <v>50</v>
      </c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  <c r="AT119" s="48"/>
      <c r="AU119" s="48"/>
      <c r="AW119" s="48"/>
      <c r="AX119" s="48"/>
      <c r="AY119" s="48" t="s">
        <v>50</v>
      </c>
      <c r="AZ119" s="48"/>
      <c r="BA119" s="48"/>
      <c r="BB119" s="48"/>
      <c r="BC119" s="48"/>
      <c r="BD119" s="48"/>
      <c r="BE119" s="48"/>
      <c r="BF119" s="48"/>
      <c r="BG119" s="48"/>
      <c r="BH119" s="48"/>
      <c r="BI119" s="48"/>
      <c r="BJ119" s="48"/>
      <c r="BK119" s="48"/>
      <c r="BL119" s="48"/>
      <c r="BM119" s="48"/>
      <c r="BN119" s="48"/>
      <c r="BO119" s="48"/>
      <c r="BP119" s="48"/>
      <c r="BQ119" s="48"/>
      <c r="BR119" s="48"/>
      <c r="BS119" s="199"/>
      <c r="BT119" s="48"/>
      <c r="BU119" s="48"/>
      <c r="BV119" s="48" t="s">
        <v>50</v>
      </c>
      <c r="BW119" s="48"/>
      <c r="BX119" s="48"/>
      <c r="BY119" s="48"/>
      <c r="BZ119" s="48"/>
      <c r="CA119" s="48"/>
      <c r="CB119" s="48"/>
      <c r="CC119" s="48"/>
      <c r="CD119" s="48"/>
      <c r="CE119" s="48"/>
      <c r="CF119" s="48"/>
      <c r="CG119" s="48"/>
      <c r="CH119" s="48"/>
      <c r="CI119" s="48"/>
      <c r="CJ119" s="48"/>
      <c r="CK119" s="48"/>
      <c r="CL119" s="48"/>
      <c r="CM119" s="48"/>
      <c r="CN119" s="48"/>
      <c r="CO119" s="48"/>
    </row>
    <row r="120" spans="3:93" ht="15.75" thickBot="1" x14ac:dyDescent="0.3">
      <c r="C120" s="4">
        <f t="shared" ca="1" si="73"/>
        <v>0</v>
      </c>
      <c r="D120" s="236">
        <f t="shared" ca="1" si="51"/>
        <v>0</v>
      </c>
      <c r="E120" s="236" t="str">
        <f t="shared" ca="1" si="52"/>
        <v>-</v>
      </c>
      <c r="F120" s="236">
        <f t="shared" ca="1" si="53"/>
        <v>0</v>
      </c>
      <c r="G120" s="236">
        <f t="shared" ca="1" si="54"/>
        <v>0</v>
      </c>
      <c r="H120" s="236">
        <f t="shared" ca="1" si="55"/>
        <v>0</v>
      </c>
      <c r="I120" s="236">
        <f t="shared" ca="1" si="56"/>
        <v>0</v>
      </c>
      <c r="J120" s="236">
        <f t="shared" ca="1" si="57"/>
        <v>0</v>
      </c>
      <c r="K120" s="236">
        <f t="shared" ca="1" si="58"/>
        <v>0</v>
      </c>
      <c r="L120" s="236">
        <f t="shared" ca="1" si="59"/>
        <v>0</v>
      </c>
      <c r="M120" s="236">
        <f t="shared" ca="1" si="60"/>
        <v>0</v>
      </c>
      <c r="N120" s="236">
        <f t="shared" ca="1" si="61"/>
        <v>0</v>
      </c>
      <c r="O120" s="236">
        <f t="shared" ca="1" si="62"/>
        <v>0</v>
      </c>
      <c r="P120" s="236">
        <f t="shared" ca="1" si="63"/>
        <v>0</v>
      </c>
      <c r="Q120" s="236">
        <f t="shared" ca="1" si="64"/>
        <v>0</v>
      </c>
      <c r="R120" s="236">
        <f t="shared" ca="1" si="65"/>
        <v>0</v>
      </c>
      <c r="S120" s="236">
        <f t="shared" ca="1" si="66"/>
        <v>0</v>
      </c>
      <c r="T120" s="236">
        <f t="shared" ca="1" si="67"/>
        <v>0</v>
      </c>
      <c r="U120" s="236">
        <f t="shared" ca="1" si="68"/>
        <v>0</v>
      </c>
      <c r="V120" s="236">
        <f t="shared" ca="1" si="69"/>
        <v>0</v>
      </c>
      <c r="W120" s="236">
        <f t="shared" ca="1" si="70"/>
        <v>0</v>
      </c>
      <c r="X120" s="236">
        <f t="shared" ca="1" si="71"/>
        <v>0</v>
      </c>
      <c r="Z120" s="48"/>
      <c r="AA120" s="48"/>
      <c r="AB120" s="48" t="s">
        <v>50</v>
      </c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  <c r="AT120" s="48"/>
      <c r="AU120" s="48"/>
      <c r="AW120" s="48"/>
      <c r="AX120" s="48"/>
      <c r="AY120" s="48" t="s">
        <v>50</v>
      </c>
      <c r="AZ120" s="48"/>
      <c r="BA120" s="48"/>
      <c r="BB120" s="48"/>
      <c r="BC120" s="48"/>
      <c r="BD120" s="48"/>
      <c r="BE120" s="48"/>
      <c r="BF120" s="48"/>
      <c r="BG120" s="48"/>
      <c r="BH120" s="48"/>
      <c r="BI120" s="48"/>
      <c r="BJ120" s="48"/>
      <c r="BK120" s="48"/>
      <c r="BL120" s="48"/>
      <c r="BM120" s="48"/>
      <c r="BN120" s="48"/>
      <c r="BO120" s="48"/>
      <c r="BP120" s="48"/>
      <c r="BQ120" s="48"/>
      <c r="BR120" s="48"/>
      <c r="BS120" s="199"/>
      <c r="BT120" s="48"/>
      <c r="BU120" s="48"/>
      <c r="BV120" s="48" t="s">
        <v>50</v>
      </c>
      <c r="BW120" s="48"/>
      <c r="BX120" s="48"/>
      <c r="BY120" s="48"/>
      <c r="BZ120" s="48"/>
      <c r="CA120" s="48"/>
      <c r="CB120" s="48"/>
      <c r="CC120" s="48"/>
      <c r="CD120" s="48"/>
      <c r="CE120" s="48"/>
      <c r="CF120" s="48"/>
      <c r="CG120" s="48"/>
      <c r="CH120" s="48"/>
      <c r="CI120" s="48"/>
      <c r="CJ120" s="48"/>
      <c r="CK120" s="48"/>
      <c r="CL120" s="48"/>
      <c r="CM120" s="48"/>
      <c r="CN120" s="48"/>
      <c r="CO120" s="48"/>
    </row>
    <row r="121" spans="3:93" ht="15.75" thickBot="1" x14ac:dyDescent="0.3">
      <c r="C121" s="4">
        <f t="shared" ca="1" si="73"/>
        <v>0</v>
      </c>
      <c r="D121" s="236">
        <f t="shared" ca="1" si="51"/>
        <v>0</v>
      </c>
      <c r="E121" s="236" t="str">
        <f t="shared" ca="1" si="52"/>
        <v>-</v>
      </c>
      <c r="F121" s="236">
        <f t="shared" ca="1" si="53"/>
        <v>0</v>
      </c>
      <c r="G121" s="236">
        <f t="shared" ca="1" si="54"/>
        <v>0</v>
      </c>
      <c r="H121" s="236">
        <f t="shared" ca="1" si="55"/>
        <v>0</v>
      </c>
      <c r="I121" s="236">
        <f t="shared" ca="1" si="56"/>
        <v>0</v>
      </c>
      <c r="J121" s="236">
        <f t="shared" ca="1" si="57"/>
        <v>0</v>
      </c>
      <c r="K121" s="236">
        <f t="shared" ca="1" si="58"/>
        <v>0</v>
      </c>
      <c r="L121" s="236">
        <f t="shared" ca="1" si="59"/>
        <v>0</v>
      </c>
      <c r="M121" s="236">
        <f t="shared" ca="1" si="60"/>
        <v>0</v>
      </c>
      <c r="N121" s="236">
        <f t="shared" ca="1" si="61"/>
        <v>0</v>
      </c>
      <c r="O121" s="236">
        <f t="shared" ca="1" si="62"/>
        <v>0</v>
      </c>
      <c r="P121" s="236">
        <f t="shared" ca="1" si="63"/>
        <v>0</v>
      </c>
      <c r="Q121" s="236">
        <f t="shared" ca="1" si="64"/>
        <v>0</v>
      </c>
      <c r="R121" s="236">
        <f t="shared" ca="1" si="65"/>
        <v>0</v>
      </c>
      <c r="S121" s="236">
        <f t="shared" ca="1" si="66"/>
        <v>0</v>
      </c>
      <c r="T121" s="236">
        <f t="shared" ca="1" si="67"/>
        <v>0</v>
      </c>
      <c r="U121" s="236">
        <f t="shared" ca="1" si="68"/>
        <v>0</v>
      </c>
      <c r="V121" s="236">
        <f t="shared" ca="1" si="69"/>
        <v>0</v>
      </c>
      <c r="W121" s="236">
        <f t="shared" ca="1" si="70"/>
        <v>0</v>
      </c>
      <c r="X121" s="236">
        <f t="shared" ca="1" si="71"/>
        <v>0</v>
      </c>
      <c r="Z121" s="48"/>
      <c r="AA121" s="48"/>
      <c r="AB121" s="48" t="s">
        <v>50</v>
      </c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  <c r="AT121" s="48"/>
      <c r="AU121" s="48"/>
      <c r="AW121" s="48"/>
      <c r="AX121" s="48"/>
      <c r="AY121" s="48" t="s">
        <v>50</v>
      </c>
      <c r="AZ121" s="48"/>
      <c r="BA121" s="48"/>
      <c r="BB121" s="48"/>
      <c r="BC121" s="48"/>
      <c r="BD121" s="48"/>
      <c r="BE121" s="48"/>
      <c r="BF121" s="48"/>
      <c r="BG121" s="48"/>
      <c r="BH121" s="48"/>
      <c r="BI121" s="48"/>
      <c r="BJ121" s="48"/>
      <c r="BK121" s="48"/>
      <c r="BL121" s="48"/>
      <c r="BM121" s="48"/>
      <c r="BN121" s="48"/>
      <c r="BO121" s="48"/>
      <c r="BP121" s="48"/>
      <c r="BQ121" s="48"/>
      <c r="BR121" s="48"/>
      <c r="BS121" s="199"/>
      <c r="BT121" s="48"/>
      <c r="BU121" s="48"/>
      <c r="BV121" s="48" t="s">
        <v>50</v>
      </c>
      <c r="BW121" s="48"/>
      <c r="BX121" s="48"/>
      <c r="BY121" s="48"/>
      <c r="BZ121" s="48"/>
      <c r="CA121" s="48"/>
      <c r="CB121" s="48"/>
      <c r="CC121" s="48"/>
      <c r="CD121" s="48"/>
      <c r="CE121" s="48"/>
      <c r="CF121" s="48"/>
      <c r="CG121" s="48"/>
      <c r="CH121" s="48"/>
      <c r="CI121" s="48"/>
      <c r="CJ121" s="48"/>
      <c r="CK121" s="48"/>
      <c r="CL121" s="48"/>
      <c r="CM121" s="48"/>
      <c r="CN121" s="48"/>
      <c r="CO121" s="48"/>
    </row>
    <row r="122" spans="3:93" ht="15.75" thickBot="1" x14ac:dyDescent="0.3">
      <c r="C122" s="4">
        <f t="shared" ca="1" si="73"/>
        <v>0</v>
      </c>
      <c r="D122" s="236">
        <f t="shared" ca="1" si="51"/>
        <v>0</v>
      </c>
      <c r="E122" s="236" t="str">
        <f t="shared" ca="1" si="52"/>
        <v>-</v>
      </c>
      <c r="F122" s="236">
        <f t="shared" ca="1" si="53"/>
        <v>0</v>
      </c>
      <c r="G122" s="236">
        <f t="shared" ca="1" si="54"/>
        <v>0</v>
      </c>
      <c r="H122" s="236">
        <f t="shared" ca="1" si="55"/>
        <v>0</v>
      </c>
      <c r="I122" s="236">
        <f t="shared" ca="1" si="56"/>
        <v>0</v>
      </c>
      <c r="J122" s="236">
        <f t="shared" ca="1" si="57"/>
        <v>0</v>
      </c>
      <c r="K122" s="236">
        <f t="shared" ca="1" si="58"/>
        <v>0</v>
      </c>
      <c r="L122" s="236">
        <f t="shared" ca="1" si="59"/>
        <v>0</v>
      </c>
      <c r="M122" s="236">
        <f t="shared" ca="1" si="60"/>
        <v>0</v>
      </c>
      <c r="N122" s="236">
        <f t="shared" ca="1" si="61"/>
        <v>0</v>
      </c>
      <c r="O122" s="236">
        <f t="shared" ca="1" si="62"/>
        <v>0</v>
      </c>
      <c r="P122" s="236">
        <f t="shared" ca="1" si="63"/>
        <v>0</v>
      </c>
      <c r="Q122" s="236">
        <f t="shared" ca="1" si="64"/>
        <v>0</v>
      </c>
      <c r="R122" s="236">
        <f t="shared" ca="1" si="65"/>
        <v>0</v>
      </c>
      <c r="S122" s="236">
        <f t="shared" ca="1" si="66"/>
        <v>0</v>
      </c>
      <c r="T122" s="236">
        <f t="shared" ca="1" si="67"/>
        <v>0</v>
      </c>
      <c r="U122" s="236">
        <f t="shared" ca="1" si="68"/>
        <v>0</v>
      </c>
      <c r="V122" s="236">
        <f t="shared" ca="1" si="69"/>
        <v>0</v>
      </c>
      <c r="W122" s="236">
        <f t="shared" ca="1" si="70"/>
        <v>0</v>
      </c>
      <c r="X122" s="236">
        <f t="shared" ca="1" si="71"/>
        <v>0</v>
      </c>
      <c r="Z122" s="48"/>
      <c r="AA122" s="48"/>
      <c r="AB122" s="48" t="s">
        <v>50</v>
      </c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W122" s="48"/>
      <c r="AX122" s="48"/>
      <c r="AY122" s="48" t="s">
        <v>50</v>
      </c>
      <c r="AZ122" s="48"/>
      <c r="BA122" s="48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199"/>
      <c r="BT122" s="48"/>
      <c r="BU122" s="48"/>
      <c r="BV122" s="48" t="s">
        <v>50</v>
      </c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</row>
    <row r="123" spans="3:93" ht="15.75" thickBot="1" x14ac:dyDescent="0.3">
      <c r="C123" s="4">
        <f t="shared" ca="1" si="73"/>
        <v>0</v>
      </c>
      <c r="D123" s="236">
        <f t="shared" ca="1" si="51"/>
        <v>0</v>
      </c>
      <c r="E123" s="236" t="str">
        <f t="shared" ca="1" si="52"/>
        <v>-</v>
      </c>
      <c r="F123" s="236">
        <f t="shared" ca="1" si="53"/>
        <v>0</v>
      </c>
      <c r="G123" s="236">
        <f t="shared" ca="1" si="54"/>
        <v>0</v>
      </c>
      <c r="H123" s="236">
        <f t="shared" ca="1" si="55"/>
        <v>0</v>
      </c>
      <c r="I123" s="236">
        <f t="shared" ca="1" si="56"/>
        <v>0</v>
      </c>
      <c r="J123" s="236">
        <f t="shared" ca="1" si="57"/>
        <v>0</v>
      </c>
      <c r="K123" s="236">
        <f t="shared" ca="1" si="58"/>
        <v>0</v>
      </c>
      <c r="L123" s="236">
        <f t="shared" ca="1" si="59"/>
        <v>0</v>
      </c>
      <c r="M123" s="236">
        <f t="shared" ca="1" si="60"/>
        <v>0</v>
      </c>
      <c r="N123" s="236">
        <f t="shared" ca="1" si="61"/>
        <v>0</v>
      </c>
      <c r="O123" s="236">
        <f t="shared" ca="1" si="62"/>
        <v>0</v>
      </c>
      <c r="P123" s="236">
        <f t="shared" ca="1" si="63"/>
        <v>0</v>
      </c>
      <c r="Q123" s="236">
        <f t="shared" ca="1" si="64"/>
        <v>0</v>
      </c>
      <c r="R123" s="236">
        <f t="shared" ca="1" si="65"/>
        <v>0</v>
      </c>
      <c r="S123" s="236">
        <f t="shared" ca="1" si="66"/>
        <v>0</v>
      </c>
      <c r="T123" s="236">
        <f t="shared" ca="1" si="67"/>
        <v>0</v>
      </c>
      <c r="U123" s="236">
        <f t="shared" ca="1" si="68"/>
        <v>0</v>
      </c>
      <c r="V123" s="236">
        <f t="shared" ca="1" si="69"/>
        <v>0</v>
      </c>
      <c r="W123" s="236">
        <f t="shared" ca="1" si="70"/>
        <v>0</v>
      </c>
      <c r="X123" s="236">
        <f t="shared" ca="1" si="71"/>
        <v>0</v>
      </c>
      <c r="Z123" s="48"/>
      <c r="AA123" s="48"/>
      <c r="AB123" s="48" t="s">
        <v>50</v>
      </c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W123" s="48"/>
      <c r="AX123" s="48"/>
      <c r="AY123" s="48" t="s">
        <v>50</v>
      </c>
      <c r="AZ123" s="48"/>
      <c r="BA123" s="48"/>
      <c r="BB123" s="48"/>
      <c r="BC123" s="48"/>
      <c r="BD123" s="48"/>
      <c r="BE123" s="48"/>
      <c r="BF123" s="48"/>
      <c r="BG123" s="48"/>
      <c r="BH123" s="48"/>
      <c r="BI123" s="48"/>
      <c r="BJ123" s="48"/>
      <c r="BK123" s="48"/>
      <c r="BL123" s="48"/>
      <c r="BM123" s="48"/>
      <c r="BN123" s="48"/>
      <c r="BO123" s="48"/>
      <c r="BP123" s="48"/>
      <c r="BQ123" s="48"/>
      <c r="BR123" s="48"/>
      <c r="BS123" s="199"/>
      <c r="BT123" s="48"/>
      <c r="BU123" s="48"/>
      <c r="BV123" s="48" t="s">
        <v>50</v>
      </c>
      <c r="BW123" s="48"/>
      <c r="BX123" s="48"/>
      <c r="BY123" s="48"/>
      <c r="BZ123" s="48"/>
      <c r="CA123" s="48"/>
      <c r="CB123" s="48"/>
      <c r="CC123" s="48"/>
      <c r="CD123" s="48"/>
      <c r="CE123" s="48"/>
      <c r="CF123" s="48"/>
      <c r="CG123" s="48"/>
      <c r="CH123" s="48"/>
      <c r="CI123" s="48"/>
      <c r="CJ123" s="48"/>
      <c r="CK123" s="48"/>
      <c r="CL123" s="48"/>
      <c r="CM123" s="48"/>
      <c r="CN123" s="48"/>
      <c r="CO123" s="48"/>
    </row>
    <row r="124" spans="3:93" ht="15.75" thickBot="1" x14ac:dyDescent="0.3">
      <c r="C124" s="4">
        <f t="shared" ca="1" si="73"/>
        <v>0</v>
      </c>
      <c r="D124" s="236">
        <f t="shared" ca="1" si="51"/>
        <v>0</v>
      </c>
      <c r="E124" s="236" t="str">
        <f t="shared" ca="1" si="52"/>
        <v>-</v>
      </c>
      <c r="F124" s="236">
        <f t="shared" ca="1" si="53"/>
        <v>0</v>
      </c>
      <c r="G124" s="236">
        <f t="shared" ca="1" si="54"/>
        <v>0</v>
      </c>
      <c r="H124" s="236">
        <f t="shared" ca="1" si="55"/>
        <v>0</v>
      </c>
      <c r="I124" s="236">
        <f t="shared" ca="1" si="56"/>
        <v>0</v>
      </c>
      <c r="J124" s="236">
        <f t="shared" ca="1" si="57"/>
        <v>0</v>
      </c>
      <c r="K124" s="236">
        <f t="shared" ca="1" si="58"/>
        <v>0</v>
      </c>
      <c r="L124" s="236">
        <f t="shared" ca="1" si="59"/>
        <v>0</v>
      </c>
      <c r="M124" s="236">
        <f t="shared" ca="1" si="60"/>
        <v>0</v>
      </c>
      <c r="N124" s="236">
        <f t="shared" ca="1" si="61"/>
        <v>0</v>
      </c>
      <c r="O124" s="236">
        <f t="shared" ca="1" si="62"/>
        <v>0</v>
      </c>
      <c r="P124" s="236">
        <f t="shared" ca="1" si="63"/>
        <v>0</v>
      </c>
      <c r="Q124" s="236">
        <f t="shared" ca="1" si="64"/>
        <v>0</v>
      </c>
      <c r="R124" s="236">
        <f t="shared" ca="1" si="65"/>
        <v>0</v>
      </c>
      <c r="S124" s="236">
        <f t="shared" ca="1" si="66"/>
        <v>0</v>
      </c>
      <c r="T124" s="236">
        <f t="shared" ca="1" si="67"/>
        <v>0</v>
      </c>
      <c r="U124" s="236">
        <f t="shared" ca="1" si="68"/>
        <v>0</v>
      </c>
      <c r="V124" s="236">
        <f t="shared" ca="1" si="69"/>
        <v>0</v>
      </c>
      <c r="W124" s="236">
        <f t="shared" ca="1" si="70"/>
        <v>0</v>
      </c>
      <c r="X124" s="236">
        <f t="shared" ca="1" si="71"/>
        <v>0</v>
      </c>
      <c r="Z124" s="48"/>
      <c r="AA124" s="48"/>
      <c r="AB124" s="48" t="s">
        <v>50</v>
      </c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W124" s="48"/>
      <c r="AX124" s="48"/>
      <c r="AY124" s="48" t="s">
        <v>50</v>
      </c>
      <c r="AZ124" s="48"/>
      <c r="BA124" s="48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199"/>
      <c r="BT124" s="48"/>
      <c r="BU124" s="48"/>
      <c r="BV124" s="48" t="s">
        <v>50</v>
      </c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</row>
    <row r="125" spans="3:93" ht="15.75" thickBot="1" x14ac:dyDescent="0.3">
      <c r="C125" s="4">
        <f t="shared" ca="1" si="73"/>
        <v>0</v>
      </c>
      <c r="D125" s="236">
        <f t="shared" ca="1" si="51"/>
        <v>0</v>
      </c>
      <c r="E125" s="236" t="str">
        <f t="shared" ca="1" si="52"/>
        <v>-</v>
      </c>
      <c r="F125" s="236">
        <f t="shared" ca="1" si="53"/>
        <v>0</v>
      </c>
      <c r="G125" s="236">
        <f t="shared" ca="1" si="54"/>
        <v>0</v>
      </c>
      <c r="H125" s="236">
        <f t="shared" ca="1" si="55"/>
        <v>0</v>
      </c>
      <c r="I125" s="236">
        <f t="shared" ca="1" si="56"/>
        <v>0</v>
      </c>
      <c r="J125" s="236">
        <f t="shared" ca="1" si="57"/>
        <v>0</v>
      </c>
      <c r="K125" s="236">
        <f t="shared" ca="1" si="58"/>
        <v>0</v>
      </c>
      <c r="L125" s="236">
        <f t="shared" ca="1" si="59"/>
        <v>0</v>
      </c>
      <c r="M125" s="236">
        <f t="shared" ca="1" si="60"/>
        <v>0</v>
      </c>
      <c r="N125" s="236">
        <f t="shared" ca="1" si="61"/>
        <v>0</v>
      </c>
      <c r="O125" s="236">
        <f t="shared" ca="1" si="62"/>
        <v>0</v>
      </c>
      <c r="P125" s="236">
        <f t="shared" ca="1" si="63"/>
        <v>0</v>
      </c>
      <c r="Q125" s="236">
        <f t="shared" ca="1" si="64"/>
        <v>0</v>
      </c>
      <c r="R125" s="236">
        <f t="shared" ca="1" si="65"/>
        <v>0</v>
      </c>
      <c r="S125" s="236">
        <f t="shared" ca="1" si="66"/>
        <v>0</v>
      </c>
      <c r="T125" s="236">
        <f t="shared" ca="1" si="67"/>
        <v>0</v>
      </c>
      <c r="U125" s="236">
        <f t="shared" ca="1" si="68"/>
        <v>0</v>
      </c>
      <c r="V125" s="236">
        <f t="shared" ca="1" si="69"/>
        <v>0</v>
      </c>
      <c r="W125" s="236">
        <f t="shared" ca="1" si="70"/>
        <v>0</v>
      </c>
      <c r="X125" s="236">
        <f t="shared" ca="1" si="71"/>
        <v>0</v>
      </c>
      <c r="Z125" s="48"/>
      <c r="AA125" s="48"/>
      <c r="AB125" s="48" t="s">
        <v>50</v>
      </c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  <c r="AT125" s="48"/>
      <c r="AU125" s="48"/>
      <c r="AW125" s="48"/>
      <c r="AX125" s="48"/>
      <c r="AY125" s="48" t="s">
        <v>50</v>
      </c>
      <c r="AZ125" s="48"/>
      <c r="BA125" s="48"/>
      <c r="BB125" s="48"/>
      <c r="BC125" s="48"/>
      <c r="BD125" s="48"/>
      <c r="BE125" s="48"/>
      <c r="BF125" s="48"/>
      <c r="BG125" s="48"/>
      <c r="BH125" s="48"/>
      <c r="BI125" s="48"/>
      <c r="BJ125" s="48"/>
      <c r="BK125" s="48"/>
      <c r="BL125" s="48"/>
      <c r="BM125" s="48"/>
      <c r="BN125" s="48"/>
      <c r="BO125" s="48"/>
      <c r="BP125" s="48"/>
      <c r="BQ125" s="48"/>
      <c r="BR125" s="48"/>
      <c r="BS125" s="199"/>
      <c r="BT125" s="48"/>
      <c r="BU125" s="48"/>
      <c r="BV125" s="48" t="s">
        <v>50</v>
      </c>
      <c r="BW125" s="48"/>
      <c r="BX125" s="48"/>
      <c r="BY125" s="48"/>
      <c r="BZ125" s="48"/>
      <c r="CA125" s="48"/>
      <c r="CB125" s="48"/>
      <c r="CC125" s="48"/>
      <c r="CD125" s="48"/>
      <c r="CE125" s="48"/>
      <c r="CF125" s="48"/>
      <c r="CG125" s="48"/>
      <c r="CH125" s="48"/>
      <c r="CI125" s="48"/>
      <c r="CJ125" s="48"/>
      <c r="CK125" s="48"/>
      <c r="CL125" s="48"/>
      <c r="CM125" s="48"/>
      <c r="CN125" s="48"/>
      <c r="CO125" s="48"/>
    </row>
    <row r="126" spans="3:93" ht="15.75" thickBot="1" x14ac:dyDescent="0.3">
      <c r="C126" s="4">
        <f t="shared" ca="1" si="73"/>
        <v>0</v>
      </c>
      <c r="D126" s="236">
        <f t="shared" ca="1" si="51"/>
        <v>0</v>
      </c>
      <c r="E126" s="236" t="str">
        <f t="shared" ca="1" si="52"/>
        <v>-</v>
      </c>
      <c r="F126" s="236">
        <f t="shared" ca="1" si="53"/>
        <v>0</v>
      </c>
      <c r="G126" s="236">
        <f t="shared" ca="1" si="54"/>
        <v>0</v>
      </c>
      <c r="H126" s="236">
        <f t="shared" ca="1" si="55"/>
        <v>0</v>
      </c>
      <c r="I126" s="236">
        <f t="shared" ca="1" si="56"/>
        <v>0</v>
      </c>
      <c r="J126" s="236">
        <f t="shared" ca="1" si="57"/>
        <v>0</v>
      </c>
      <c r="K126" s="236">
        <f t="shared" ca="1" si="58"/>
        <v>0</v>
      </c>
      <c r="L126" s="236">
        <f t="shared" ca="1" si="59"/>
        <v>0</v>
      </c>
      <c r="M126" s="236">
        <f t="shared" ca="1" si="60"/>
        <v>0</v>
      </c>
      <c r="N126" s="236">
        <f t="shared" ca="1" si="61"/>
        <v>0</v>
      </c>
      <c r="O126" s="236">
        <f t="shared" ca="1" si="62"/>
        <v>0</v>
      </c>
      <c r="P126" s="236">
        <f t="shared" ca="1" si="63"/>
        <v>0</v>
      </c>
      <c r="Q126" s="236">
        <f t="shared" ca="1" si="64"/>
        <v>0</v>
      </c>
      <c r="R126" s="236">
        <f t="shared" ca="1" si="65"/>
        <v>0</v>
      </c>
      <c r="S126" s="236">
        <f t="shared" ca="1" si="66"/>
        <v>0</v>
      </c>
      <c r="T126" s="236">
        <f t="shared" ca="1" si="67"/>
        <v>0</v>
      </c>
      <c r="U126" s="236">
        <f t="shared" ca="1" si="68"/>
        <v>0</v>
      </c>
      <c r="V126" s="236">
        <f t="shared" ca="1" si="69"/>
        <v>0</v>
      </c>
      <c r="W126" s="236">
        <f t="shared" ca="1" si="70"/>
        <v>0</v>
      </c>
      <c r="X126" s="236">
        <f t="shared" ca="1" si="71"/>
        <v>0</v>
      </c>
      <c r="Z126" s="48"/>
      <c r="AA126" s="48"/>
      <c r="AB126" s="48" t="s">
        <v>50</v>
      </c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  <c r="AT126" s="48"/>
      <c r="AU126" s="48"/>
      <c r="AW126" s="48"/>
      <c r="AX126" s="48"/>
      <c r="AY126" s="48" t="s">
        <v>50</v>
      </c>
      <c r="AZ126" s="48"/>
      <c r="BA126" s="48"/>
      <c r="BB126" s="48"/>
      <c r="BC126" s="48"/>
      <c r="BD126" s="48"/>
      <c r="BE126" s="48"/>
      <c r="BF126" s="48"/>
      <c r="BG126" s="48"/>
      <c r="BH126" s="48"/>
      <c r="BI126" s="48"/>
      <c r="BJ126" s="48"/>
      <c r="BK126" s="48"/>
      <c r="BL126" s="48"/>
      <c r="BM126" s="48"/>
      <c r="BN126" s="48"/>
      <c r="BO126" s="48"/>
      <c r="BP126" s="48"/>
      <c r="BQ126" s="48"/>
      <c r="BR126" s="48"/>
      <c r="BS126" s="199"/>
      <c r="BT126" s="48"/>
      <c r="BU126" s="48"/>
      <c r="BV126" s="48" t="s">
        <v>50</v>
      </c>
      <c r="BW126" s="48"/>
      <c r="BX126" s="48"/>
      <c r="BY126" s="48"/>
      <c r="BZ126" s="48"/>
      <c r="CA126" s="48"/>
      <c r="CB126" s="48"/>
      <c r="CC126" s="48"/>
      <c r="CD126" s="48"/>
      <c r="CE126" s="48"/>
      <c r="CF126" s="48"/>
      <c r="CG126" s="48"/>
      <c r="CH126" s="48"/>
      <c r="CI126" s="48"/>
      <c r="CJ126" s="48"/>
      <c r="CK126" s="48"/>
      <c r="CL126" s="48"/>
      <c r="CM126" s="48"/>
      <c r="CN126" s="48"/>
      <c r="CO126" s="48"/>
    </row>
    <row r="127" spans="3:93" ht="15.75" thickBot="1" x14ac:dyDescent="0.3">
      <c r="C127" s="4">
        <f t="shared" ca="1" si="73"/>
        <v>0</v>
      </c>
      <c r="D127" s="236">
        <f t="shared" ca="1" si="51"/>
        <v>0</v>
      </c>
      <c r="E127" s="236" t="str">
        <f t="shared" ca="1" si="52"/>
        <v>-</v>
      </c>
      <c r="F127" s="236">
        <f t="shared" ca="1" si="53"/>
        <v>0</v>
      </c>
      <c r="G127" s="236">
        <f t="shared" ca="1" si="54"/>
        <v>0</v>
      </c>
      <c r="H127" s="236">
        <f t="shared" ca="1" si="55"/>
        <v>0</v>
      </c>
      <c r="I127" s="236">
        <f t="shared" ca="1" si="56"/>
        <v>0</v>
      </c>
      <c r="J127" s="236">
        <f t="shared" ca="1" si="57"/>
        <v>0</v>
      </c>
      <c r="K127" s="236">
        <f t="shared" ca="1" si="58"/>
        <v>0</v>
      </c>
      <c r="L127" s="236">
        <f t="shared" ca="1" si="59"/>
        <v>0</v>
      </c>
      <c r="M127" s="236">
        <f t="shared" ca="1" si="60"/>
        <v>0</v>
      </c>
      <c r="N127" s="236">
        <f t="shared" ca="1" si="61"/>
        <v>0</v>
      </c>
      <c r="O127" s="236">
        <f t="shared" ca="1" si="62"/>
        <v>0</v>
      </c>
      <c r="P127" s="236">
        <f t="shared" ca="1" si="63"/>
        <v>0</v>
      </c>
      <c r="Q127" s="236">
        <f t="shared" ca="1" si="64"/>
        <v>0</v>
      </c>
      <c r="R127" s="236">
        <f t="shared" ca="1" si="65"/>
        <v>0</v>
      </c>
      <c r="S127" s="236">
        <f t="shared" ca="1" si="66"/>
        <v>0</v>
      </c>
      <c r="T127" s="236">
        <f t="shared" ca="1" si="67"/>
        <v>0</v>
      </c>
      <c r="U127" s="236">
        <f t="shared" ca="1" si="68"/>
        <v>0</v>
      </c>
      <c r="V127" s="236">
        <f t="shared" ca="1" si="69"/>
        <v>0</v>
      </c>
      <c r="W127" s="236">
        <f t="shared" ca="1" si="70"/>
        <v>0</v>
      </c>
      <c r="X127" s="236">
        <f t="shared" ca="1" si="71"/>
        <v>0</v>
      </c>
      <c r="Z127" s="48"/>
      <c r="AA127" s="48"/>
      <c r="AB127" s="48" t="s">
        <v>50</v>
      </c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  <c r="AT127" s="48"/>
      <c r="AU127" s="48"/>
      <c r="AW127" s="48"/>
      <c r="AX127" s="48"/>
      <c r="AY127" s="48" t="s">
        <v>50</v>
      </c>
      <c r="AZ127" s="48"/>
      <c r="BA127" s="48"/>
      <c r="BB127" s="48"/>
      <c r="BC127" s="48"/>
      <c r="BD127" s="48"/>
      <c r="BE127" s="48"/>
      <c r="BF127" s="48"/>
      <c r="BG127" s="48"/>
      <c r="BH127" s="48"/>
      <c r="BI127" s="48"/>
      <c r="BJ127" s="48"/>
      <c r="BK127" s="48"/>
      <c r="BL127" s="48"/>
      <c r="BM127" s="48"/>
      <c r="BN127" s="48"/>
      <c r="BO127" s="48"/>
      <c r="BP127" s="48"/>
      <c r="BQ127" s="48"/>
      <c r="BR127" s="48"/>
      <c r="BS127" s="199"/>
      <c r="BT127" s="48"/>
      <c r="BU127" s="48"/>
      <c r="BV127" s="48" t="s">
        <v>50</v>
      </c>
      <c r="BW127" s="48"/>
      <c r="BX127" s="48"/>
      <c r="BY127" s="48"/>
      <c r="BZ127" s="48"/>
      <c r="CA127" s="48"/>
      <c r="CB127" s="48"/>
      <c r="CC127" s="48"/>
      <c r="CD127" s="48"/>
      <c r="CE127" s="48"/>
      <c r="CF127" s="48"/>
      <c r="CG127" s="48"/>
      <c r="CH127" s="48"/>
      <c r="CI127" s="48"/>
      <c r="CJ127" s="48"/>
      <c r="CK127" s="48"/>
      <c r="CL127" s="48"/>
      <c r="CM127" s="48"/>
      <c r="CN127" s="48"/>
      <c r="CO127" s="48"/>
    </row>
    <row r="128" spans="3:93" ht="15.75" thickBot="1" x14ac:dyDescent="0.3">
      <c r="C128" s="4">
        <f t="shared" ca="1" si="73"/>
        <v>0</v>
      </c>
      <c r="D128" s="236">
        <f t="shared" ca="1" si="51"/>
        <v>0</v>
      </c>
      <c r="E128" s="236" t="str">
        <f t="shared" ca="1" si="52"/>
        <v>-</v>
      </c>
      <c r="F128" s="236">
        <f t="shared" ca="1" si="53"/>
        <v>0</v>
      </c>
      <c r="G128" s="236">
        <f t="shared" ca="1" si="54"/>
        <v>0</v>
      </c>
      <c r="H128" s="236">
        <f t="shared" ca="1" si="55"/>
        <v>0</v>
      </c>
      <c r="I128" s="236">
        <f t="shared" ca="1" si="56"/>
        <v>0</v>
      </c>
      <c r="J128" s="236">
        <f t="shared" ca="1" si="57"/>
        <v>0</v>
      </c>
      <c r="K128" s="236">
        <f t="shared" ca="1" si="58"/>
        <v>0</v>
      </c>
      <c r="L128" s="236">
        <f t="shared" ca="1" si="59"/>
        <v>0</v>
      </c>
      <c r="M128" s="236">
        <f t="shared" ca="1" si="60"/>
        <v>0</v>
      </c>
      <c r="N128" s="236">
        <f t="shared" ca="1" si="61"/>
        <v>0</v>
      </c>
      <c r="O128" s="236">
        <f t="shared" ca="1" si="62"/>
        <v>0</v>
      </c>
      <c r="P128" s="236">
        <f t="shared" ca="1" si="63"/>
        <v>0</v>
      </c>
      <c r="Q128" s="236">
        <f t="shared" ca="1" si="64"/>
        <v>0</v>
      </c>
      <c r="R128" s="236">
        <f t="shared" ca="1" si="65"/>
        <v>0</v>
      </c>
      <c r="S128" s="236">
        <f t="shared" ca="1" si="66"/>
        <v>0</v>
      </c>
      <c r="T128" s="236">
        <f t="shared" ca="1" si="67"/>
        <v>0</v>
      </c>
      <c r="U128" s="236">
        <f t="shared" ca="1" si="68"/>
        <v>0</v>
      </c>
      <c r="V128" s="236">
        <f t="shared" ca="1" si="69"/>
        <v>0</v>
      </c>
      <c r="W128" s="236">
        <f t="shared" ca="1" si="70"/>
        <v>0</v>
      </c>
      <c r="X128" s="236">
        <f t="shared" ca="1" si="71"/>
        <v>0</v>
      </c>
      <c r="Z128" s="48"/>
      <c r="AA128" s="48"/>
      <c r="AB128" s="48" t="s">
        <v>50</v>
      </c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48"/>
      <c r="AS128" s="48"/>
      <c r="AT128" s="48"/>
      <c r="AU128" s="48"/>
      <c r="AW128" s="48"/>
      <c r="AX128" s="48"/>
      <c r="AY128" s="48" t="s">
        <v>50</v>
      </c>
      <c r="AZ128" s="48"/>
      <c r="BA128" s="48"/>
      <c r="BB128" s="48"/>
      <c r="BC128" s="48"/>
      <c r="BD128" s="48"/>
      <c r="BE128" s="48"/>
      <c r="BF128" s="48"/>
      <c r="BG128" s="48"/>
      <c r="BH128" s="48"/>
      <c r="BI128" s="48"/>
      <c r="BJ128" s="48"/>
      <c r="BK128" s="48"/>
      <c r="BL128" s="48"/>
      <c r="BM128" s="48"/>
      <c r="BN128" s="48"/>
      <c r="BO128" s="48"/>
      <c r="BP128" s="48"/>
      <c r="BQ128" s="48"/>
      <c r="BR128" s="48"/>
      <c r="BS128" s="199"/>
      <c r="BT128" s="48"/>
      <c r="BU128" s="48"/>
      <c r="BV128" s="48" t="s">
        <v>50</v>
      </c>
      <c r="BW128" s="48"/>
      <c r="BX128" s="48"/>
      <c r="BY128" s="48"/>
      <c r="BZ128" s="48"/>
      <c r="CA128" s="48"/>
      <c r="CB128" s="48"/>
      <c r="CC128" s="48"/>
      <c r="CD128" s="48"/>
      <c r="CE128" s="48"/>
      <c r="CF128" s="48"/>
      <c r="CG128" s="48"/>
      <c r="CH128" s="48"/>
      <c r="CI128" s="48"/>
      <c r="CJ128" s="48"/>
      <c r="CK128" s="48"/>
      <c r="CL128" s="48"/>
      <c r="CM128" s="48"/>
      <c r="CN128" s="48"/>
      <c r="CO128" s="48"/>
    </row>
    <row r="129" spans="3:93" ht="15.75" thickBot="1" x14ac:dyDescent="0.3">
      <c r="C129" s="4">
        <f t="shared" ca="1" si="73"/>
        <v>0</v>
      </c>
      <c r="D129" s="236">
        <f t="shared" ca="1" si="51"/>
        <v>0</v>
      </c>
      <c r="E129" s="236" t="str">
        <f t="shared" ca="1" si="52"/>
        <v>-</v>
      </c>
      <c r="F129" s="236">
        <f t="shared" ca="1" si="53"/>
        <v>0</v>
      </c>
      <c r="G129" s="236">
        <f t="shared" ca="1" si="54"/>
        <v>0</v>
      </c>
      <c r="H129" s="236">
        <f t="shared" ca="1" si="55"/>
        <v>0</v>
      </c>
      <c r="I129" s="236">
        <f t="shared" ca="1" si="56"/>
        <v>0</v>
      </c>
      <c r="J129" s="236">
        <f t="shared" ca="1" si="57"/>
        <v>0</v>
      </c>
      <c r="K129" s="236">
        <f t="shared" ca="1" si="58"/>
        <v>0</v>
      </c>
      <c r="L129" s="236">
        <f t="shared" ca="1" si="59"/>
        <v>0</v>
      </c>
      <c r="M129" s="236">
        <f t="shared" ca="1" si="60"/>
        <v>0</v>
      </c>
      <c r="N129" s="236">
        <f t="shared" ca="1" si="61"/>
        <v>0</v>
      </c>
      <c r="O129" s="236">
        <f t="shared" ca="1" si="62"/>
        <v>0</v>
      </c>
      <c r="P129" s="236">
        <f t="shared" ca="1" si="63"/>
        <v>0</v>
      </c>
      <c r="Q129" s="236">
        <f t="shared" ca="1" si="64"/>
        <v>0</v>
      </c>
      <c r="R129" s="236">
        <f t="shared" ca="1" si="65"/>
        <v>0</v>
      </c>
      <c r="S129" s="236">
        <f t="shared" ca="1" si="66"/>
        <v>0</v>
      </c>
      <c r="T129" s="236">
        <f t="shared" ca="1" si="67"/>
        <v>0</v>
      </c>
      <c r="U129" s="236">
        <f t="shared" ca="1" si="68"/>
        <v>0</v>
      </c>
      <c r="V129" s="236">
        <f t="shared" ca="1" si="69"/>
        <v>0</v>
      </c>
      <c r="W129" s="236">
        <f t="shared" ca="1" si="70"/>
        <v>0</v>
      </c>
      <c r="X129" s="236">
        <f t="shared" ca="1" si="71"/>
        <v>0</v>
      </c>
      <c r="Z129" s="48"/>
      <c r="AA129" s="48"/>
      <c r="AB129" s="48" t="s">
        <v>50</v>
      </c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  <c r="AT129" s="48"/>
      <c r="AU129" s="48"/>
      <c r="AW129" s="48"/>
      <c r="AX129" s="48"/>
      <c r="AY129" s="48" t="s">
        <v>50</v>
      </c>
      <c r="AZ129" s="48"/>
      <c r="BA129" s="48"/>
      <c r="BB129" s="48"/>
      <c r="BC129" s="48"/>
      <c r="BD129" s="48"/>
      <c r="BE129" s="48"/>
      <c r="BF129" s="48"/>
      <c r="BG129" s="48"/>
      <c r="BH129" s="48"/>
      <c r="BI129" s="48"/>
      <c r="BJ129" s="48"/>
      <c r="BK129" s="48"/>
      <c r="BL129" s="48"/>
      <c r="BM129" s="48"/>
      <c r="BN129" s="48"/>
      <c r="BO129" s="48"/>
      <c r="BP129" s="48"/>
      <c r="BQ129" s="48"/>
      <c r="BR129" s="48"/>
      <c r="BS129" s="199"/>
      <c r="BT129" s="48"/>
      <c r="BU129" s="48"/>
      <c r="BV129" s="48" t="s">
        <v>50</v>
      </c>
      <c r="BW129" s="48"/>
      <c r="BX129" s="48"/>
      <c r="BY129" s="48"/>
      <c r="BZ129" s="48"/>
      <c r="CA129" s="48"/>
      <c r="CB129" s="48"/>
      <c r="CC129" s="48"/>
      <c r="CD129" s="48"/>
      <c r="CE129" s="48"/>
      <c r="CF129" s="48"/>
      <c r="CG129" s="48"/>
      <c r="CH129" s="48"/>
      <c r="CI129" s="48"/>
      <c r="CJ129" s="48"/>
      <c r="CK129" s="48"/>
      <c r="CL129" s="48"/>
      <c r="CM129" s="48"/>
      <c r="CN129" s="48"/>
      <c r="CO129" s="48"/>
    </row>
    <row r="130" spans="3:93" ht="15.75" thickBot="1" x14ac:dyDescent="0.3">
      <c r="C130" s="4">
        <f t="shared" ca="1" si="73"/>
        <v>0</v>
      </c>
      <c r="D130" s="236">
        <f t="shared" ca="1" si="51"/>
        <v>0</v>
      </c>
      <c r="E130" s="236" t="str">
        <f t="shared" ca="1" si="52"/>
        <v>-</v>
      </c>
      <c r="F130" s="236">
        <f t="shared" ca="1" si="53"/>
        <v>0</v>
      </c>
      <c r="G130" s="236">
        <f t="shared" ca="1" si="54"/>
        <v>0</v>
      </c>
      <c r="H130" s="236">
        <f t="shared" ca="1" si="55"/>
        <v>0</v>
      </c>
      <c r="I130" s="236">
        <f t="shared" ca="1" si="56"/>
        <v>0</v>
      </c>
      <c r="J130" s="236">
        <f t="shared" ca="1" si="57"/>
        <v>0</v>
      </c>
      <c r="K130" s="236">
        <f t="shared" ca="1" si="58"/>
        <v>0</v>
      </c>
      <c r="L130" s="236">
        <f t="shared" ca="1" si="59"/>
        <v>0</v>
      </c>
      <c r="M130" s="236">
        <f t="shared" ca="1" si="60"/>
        <v>0</v>
      </c>
      <c r="N130" s="236">
        <f t="shared" ca="1" si="61"/>
        <v>0</v>
      </c>
      <c r="O130" s="236">
        <f t="shared" ca="1" si="62"/>
        <v>0</v>
      </c>
      <c r="P130" s="236">
        <f t="shared" ca="1" si="63"/>
        <v>0</v>
      </c>
      <c r="Q130" s="236">
        <f t="shared" ca="1" si="64"/>
        <v>0</v>
      </c>
      <c r="R130" s="236">
        <f t="shared" ca="1" si="65"/>
        <v>0</v>
      </c>
      <c r="S130" s="236">
        <f t="shared" ca="1" si="66"/>
        <v>0</v>
      </c>
      <c r="T130" s="236">
        <f t="shared" ca="1" si="67"/>
        <v>0</v>
      </c>
      <c r="U130" s="236">
        <f t="shared" ca="1" si="68"/>
        <v>0</v>
      </c>
      <c r="V130" s="236">
        <f t="shared" ca="1" si="69"/>
        <v>0</v>
      </c>
      <c r="W130" s="236">
        <f t="shared" ca="1" si="70"/>
        <v>0</v>
      </c>
      <c r="X130" s="236">
        <f t="shared" ca="1" si="71"/>
        <v>0</v>
      </c>
      <c r="Z130" s="48"/>
      <c r="AA130" s="48"/>
      <c r="AB130" s="48" t="s">
        <v>50</v>
      </c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  <c r="AT130" s="48"/>
      <c r="AU130" s="48"/>
      <c r="AW130" s="48"/>
      <c r="AX130" s="48"/>
      <c r="AY130" s="48" t="s">
        <v>50</v>
      </c>
      <c r="AZ130" s="48"/>
      <c r="BA130" s="48"/>
      <c r="BB130" s="48"/>
      <c r="BC130" s="48"/>
      <c r="BD130" s="48"/>
      <c r="BE130" s="48"/>
      <c r="BF130" s="48"/>
      <c r="BG130" s="48"/>
      <c r="BH130" s="48"/>
      <c r="BI130" s="48"/>
      <c r="BJ130" s="48"/>
      <c r="BK130" s="48"/>
      <c r="BL130" s="48"/>
      <c r="BM130" s="48"/>
      <c r="BN130" s="48"/>
      <c r="BO130" s="48"/>
      <c r="BP130" s="48"/>
      <c r="BQ130" s="48"/>
      <c r="BR130" s="48"/>
      <c r="BS130" s="199"/>
      <c r="BT130" s="48"/>
      <c r="BU130" s="48"/>
      <c r="BV130" s="48" t="s">
        <v>50</v>
      </c>
      <c r="BW130" s="48"/>
      <c r="BX130" s="48"/>
      <c r="BY130" s="48"/>
      <c r="BZ130" s="48"/>
      <c r="CA130" s="48"/>
      <c r="CB130" s="48"/>
      <c r="CC130" s="48"/>
      <c r="CD130" s="48"/>
      <c r="CE130" s="48"/>
      <c r="CF130" s="48"/>
      <c r="CG130" s="48"/>
      <c r="CH130" s="48"/>
      <c r="CI130" s="48"/>
      <c r="CJ130" s="48"/>
      <c r="CK130" s="48"/>
      <c r="CL130" s="48"/>
      <c r="CM130" s="48"/>
      <c r="CN130" s="48"/>
      <c r="CO130" s="48"/>
    </row>
    <row r="131" spans="3:93" ht="15.75" thickBot="1" x14ac:dyDescent="0.3">
      <c r="C131" s="4">
        <f t="shared" ca="1" si="73"/>
        <v>0</v>
      </c>
      <c r="D131" s="236">
        <f t="shared" ca="1" si="51"/>
        <v>0</v>
      </c>
      <c r="E131" s="236" t="str">
        <f t="shared" ca="1" si="52"/>
        <v>-</v>
      </c>
      <c r="F131" s="236">
        <f t="shared" ca="1" si="53"/>
        <v>0</v>
      </c>
      <c r="G131" s="236">
        <f t="shared" ca="1" si="54"/>
        <v>0</v>
      </c>
      <c r="H131" s="236">
        <f t="shared" ca="1" si="55"/>
        <v>0</v>
      </c>
      <c r="I131" s="236">
        <f t="shared" ca="1" si="56"/>
        <v>0</v>
      </c>
      <c r="J131" s="236">
        <f t="shared" ca="1" si="57"/>
        <v>0</v>
      </c>
      <c r="K131" s="236">
        <f t="shared" ca="1" si="58"/>
        <v>0</v>
      </c>
      <c r="L131" s="236">
        <f t="shared" ca="1" si="59"/>
        <v>0</v>
      </c>
      <c r="M131" s="236">
        <f t="shared" ca="1" si="60"/>
        <v>0</v>
      </c>
      <c r="N131" s="236">
        <f t="shared" ca="1" si="61"/>
        <v>0</v>
      </c>
      <c r="O131" s="236">
        <f t="shared" ca="1" si="62"/>
        <v>0</v>
      </c>
      <c r="P131" s="236">
        <f t="shared" ca="1" si="63"/>
        <v>0</v>
      </c>
      <c r="Q131" s="236">
        <f t="shared" ca="1" si="64"/>
        <v>0</v>
      </c>
      <c r="R131" s="236">
        <f t="shared" ca="1" si="65"/>
        <v>0</v>
      </c>
      <c r="S131" s="236">
        <f t="shared" ca="1" si="66"/>
        <v>0</v>
      </c>
      <c r="T131" s="236">
        <f t="shared" ca="1" si="67"/>
        <v>0</v>
      </c>
      <c r="U131" s="236">
        <f t="shared" ca="1" si="68"/>
        <v>0</v>
      </c>
      <c r="V131" s="236">
        <f t="shared" ca="1" si="69"/>
        <v>0</v>
      </c>
      <c r="W131" s="236">
        <f t="shared" ca="1" si="70"/>
        <v>0</v>
      </c>
      <c r="X131" s="236">
        <f t="shared" ca="1" si="71"/>
        <v>0</v>
      </c>
      <c r="Z131" s="48"/>
      <c r="AA131" s="48"/>
      <c r="AB131" s="48" t="s">
        <v>50</v>
      </c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  <c r="AT131" s="48"/>
      <c r="AU131" s="48"/>
      <c r="AW131" s="48"/>
      <c r="AX131" s="48"/>
      <c r="AY131" s="48" t="s">
        <v>50</v>
      </c>
      <c r="AZ131" s="48"/>
      <c r="BA131" s="48"/>
      <c r="BB131" s="48"/>
      <c r="BC131" s="48"/>
      <c r="BD131" s="48"/>
      <c r="BE131" s="48"/>
      <c r="BF131" s="48"/>
      <c r="BG131" s="48"/>
      <c r="BH131" s="48"/>
      <c r="BI131" s="48"/>
      <c r="BJ131" s="48"/>
      <c r="BK131" s="48"/>
      <c r="BL131" s="48"/>
      <c r="BM131" s="48"/>
      <c r="BN131" s="48"/>
      <c r="BO131" s="48"/>
      <c r="BP131" s="48"/>
      <c r="BQ131" s="48"/>
      <c r="BR131" s="48"/>
      <c r="BS131" s="199"/>
      <c r="BT131" s="48"/>
      <c r="BU131" s="48"/>
      <c r="BV131" s="48" t="s">
        <v>50</v>
      </c>
      <c r="BW131" s="48"/>
      <c r="BX131" s="48"/>
      <c r="BY131" s="48"/>
      <c r="BZ131" s="48"/>
      <c r="CA131" s="48"/>
      <c r="CB131" s="48"/>
      <c r="CC131" s="48"/>
      <c r="CD131" s="48"/>
      <c r="CE131" s="48"/>
      <c r="CF131" s="48"/>
      <c r="CG131" s="48"/>
      <c r="CH131" s="48"/>
      <c r="CI131" s="48"/>
      <c r="CJ131" s="48"/>
      <c r="CK131" s="48"/>
      <c r="CL131" s="48"/>
      <c r="CM131" s="48"/>
      <c r="CN131" s="48"/>
      <c r="CO131" s="48"/>
    </row>
    <row r="132" spans="3:93" ht="15.75" thickBot="1" x14ac:dyDescent="0.3">
      <c r="C132" s="4">
        <f t="shared" ca="1" si="73"/>
        <v>0</v>
      </c>
      <c r="D132" s="236">
        <f t="shared" ca="1" si="51"/>
        <v>0</v>
      </c>
      <c r="E132" s="236" t="str">
        <f t="shared" ca="1" si="52"/>
        <v>-</v>
      </c>
      <c r="F132" s="236">
        <f t="shared" ca="1" si="53"/>
        <v>0</v>
      </c>
      <c r="G132" s="236">
        <f t="shared" ca="1" si="54"/>
        <v>0</v>
      </c>
      <c r="H132" s="236">
        <f t="shared" ca="1" si="55"/>
        <v>0</v>
      </c>
      <c r="I132" s="236">
        <f t="shared" ca="1" si="56"/>
        <v>0</v>
      </c>
      <c r="J132" s="236">
        <f t="shared" ca="1" si="57"/>
        <v>0</v>
      </c>
      <c r="K132" s="236">
        <f t="shared" ca="1" si="58"/>
        <v>0</v>
      </c>
      <c r="L132" s="236">
        <f t="shared" ca="1" si="59"/>
        <v>0</v>
      </c>
      <c r="M132" s="236">
        <f t="shared" ca="1" si="60"/>
        <v>0</v>
      </c>
      <c r="N132" s="236">
        <f t="shared" ca="1" si="61"/>
        <v>0</v>
      </c>
      <c r="O132" s="236">
        <f t="shared" ca="1" si="62"/>
        <v>0</v>
      </c>
      <c r="P132" s="236">
        <f t="shared" ca="1" si="63"/>
        <v>0</v>
      </c>
      <c r="Q132" s="236">
        <f t="shared" ca="1" si="64"/>
        <v>0</v>
      </c>
      <c r="R132" s="236">
        <f t="shared" ca="1" si="65"/>
        <v>0</v>
      </c>
      <c r="S132" s="236">
        <f t="shared" ca="1" si="66"/>
        <v>0</v>
      </c>
      <c r="T132" s="236">
        <f t="shared" ca="1" si="67"/>
        <v>0</v>
      </c>
      <c r="U132" s="236">
        <f t="shared" ca="1" si="68"/>
        <v>0</v>
      </c>
      <c r="V132" s="236">
        <f t="shared" ca="1" si="69"/>
        <v>0</v>
      </c>
      <c r="W132" s="236">
        <f t="shared" ca="1" si="70"/>
        <v>0</v>
      </c>
      <c r="X132" s="236">
        <f t="shared" ca="1" si="71"/>
        <v>0</v>
      </c>
      <c r="Z132" s="48"/>
      <c r="AA132" s="48"/>
      <c r="AB132" s="48" t="s">
        <v>50</v>
      </c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  <c r="AM132" s="48"/>
      <c r="AN132" s="48"/>
      <c r="AO132" s="48"/>
      <c r="AP132" s="48"/>
      <c r="AQ132" s="48"/>
      <c r="AR132" s="48"/>
      <c r="AS132" s="48"/>
      <c r="AT132" s="48"/>
      <c r="AU132" s="48"/>
      <c r="AW132" s="48"/>
      <c r="AX132" s="48"/>
      <c r="AY132" s="48" t="s">
        <v>50</v>
      </c>
      <c r="AZ132" s="48"/>
      <c r="BA132" s="48"/>
      <c r="BB132" s="48"/>
      <c r="BC132" s="48"/>
      <c r="BD132" s="48"/>
      <c r="BE132" s="48"/>
      <c r="BF132" s="48"/>
      <c r="BG132" s="48"/>
      <c r="BH132" s="48"/>
      <c r="BI132" s="48"/>
      <c r="BJ132" s="48"/>
      <c r="BK132" s="48"/>
      <c r="BL132" s="48"/>
      <c r="BM132" s="48"/>
      <c r="BN132" s="48"/>
      <c r="BO132" s="48"/>
      <c r="BP132" s="48"/>
      <c r="BQ132" s="48"/>
      <c r="BR132" s="48"/>
      <c r="BS132" s="199"/>
      <c r="BT132" s="48"/>
      <c r="BU132" s="48"/>
      <c r="BV132" s="48" t="s">
        <v>50</v>
      </c>
      <c r="BW132" s="48"/>
      <c r="BX132" s="48"/>
      <c r="BY132" s="48"/>
      <c r="BZ132" s="48"/>
      <c r="CA132" s="48"/>
      <c r="CB132" s="48"/>
      <c r="CC132" s="48"/>
      <c r="CD132" s="48"/>
      <c r="CE132" s="48"/>
      <c r="CF132" s="48"/>
      <c r="CG132" s="48"/>
      <c r="CH132" s="48"/>
      <c r="CI132" s="48"/>
      <c r="CJ132" s="48"/>
      <c r="CK132" s="48"/>
      <c r="CL132" s="48"/>
      <c r="CM132" s="48"/>
      <c r="CN132" s="48"/>
      <c r="CO132" s="48"/>
    </row>
    <row r="133" spans="3:93" ht="15.75" thickBot="1" x14ac:dyDescent="0.3">
      <c r="C133" s="4">
        <f t="shared" ca="1" si="73"/>
        <v>0</v>
      </c>
      <c r="D133" s="236">
        <f t="shared" ca="1" si="51"/>
        <v>0</v>
      </c>
      <c r="E133" s="236" t="str">
        <f t="shared" ca="1" si="52"/>
        <v>-</v>
      </c>
      <c r="F133" s="236">
        <f t="shared" ca="1" si="53"/>
        <v>0</v>
      </c>
      <c r="G133" s="236">
        <f t="shared" ca="1" si="54"/>
        <v>0</v>
      </c>
      <c r="H133" s="236">
        <f t="shared" ca="1" si="55"/>
        <v>0</v>
      </c>
      <c r="I133" s="236">
        <f t="shared" ca="1" si="56"/>
        <v>0</v>
      </c>
      <c r="J133" s="236">
        <f t="shared" ca="1" si="57"/>
        <v>0</v>
      </c>
      <c r="K133" s="236">
        <f t="shared" ca="1" si="58"/>
        <v>0</v>
      </c>
      <c r="L133" s="236">
        <f t="shared" ca="1" si="59"/>
        <v>0</v>
      </c>
      <c r="M133" s="236">
        <f t="shared" ca="1" si="60"/>
        <v>0</v>
      </c>
      <c r="N133" s="236">
        <f t="shared" ca="1" si="61"/>
        <v>0</v>
      </c>
      <c r="O133" s="236">
        <f t="shared" ca="1" si="62"/>
        <v>0</v>
      </c>
      <c r="P133" s="236">
        <f t="shared" ca="1" si="63"/>
        <v>0</v>
      </c>
      <c r="Q133" s="236">
        <f t="shared" ca="1" si="64"/>
        <v>0</v>
      </c>
      <c r="R133" s="236">
        <f t="shared" ca="1" si="65"/>
        <v>0</v>
      </c>
      <c r="S133" s="236">
        <f t="shared" ca="1" si="66"/>
        <v>0</v>
      </c>
      <c r="T133" s="236">
        <f t="shared" ca="1" si="67"/>
        <v>0</v>
      </c>
      <c r="U133" s="236">
        <f t="shared" ca="1" si="68"/>
        <v>0</v>
      </c>
      <c r="V133" s="236">
        <f t="shared" ca="1" si="69"/>
        <v>0</v>
      </c>
      <c r="W133" s="236">
        <f t="shared" ca="1" si="70"/>
        <v>0</v>
      </c>
      <c r="X133" s="236">
        <f t="shared" ca="1" si="71"/>
        <v>0</v>
      </c>
      <c r="Z133" s="48"/>
      <c r="AA133" s="48"/>
      <c r="AB133" s="48" t="s">
        <v>50</v>
      </c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  <c r="AT133" s="48"/>
      <c r="AU133" s="48"/>
      <c r="AW133" s="48"/>
      <c r="AX133" s="48"/>
      <c r="AY133" s="48" t="s">
        <v>50</v>
      </c>
      <c r="AZ133" s="48"/>
      <c r="BA133" s="48"/>
      <c r="BB133" s="48"/>
      <c r="BC133" s="48"/>
      <c r="BD133" s="48"/>
      <c r="BE133" s="48"/>
      <c r="BF133" s="48"/>
      <c r="BG133" s="48"/>
      <c r="BH133" s="48"/>
      <c r="BI133" s="48"/>
      <c r="BJ133" s="48"/>
      <c r="BK133" s="48"/>
      <c r="BL133" s="48"/>
      <c r="BM133" s="48"/>
      <c r="BN133" s="48"/>
      <c r="BO133" s="48"/>
      <c r="BP133" s="48"/>
      <c r="BQ133" s="48"/>
      <c r="BR133" s="48"/>
      <c r="BS133" s="199"/>
      <c r="BT133" s="48"/>
      <c r="BU133" s="48"/>
      <c r="BV133" s="48" t="s">
        <v>50</v>
      </c>
      <c r="BW133" s="48"/>
      <c r="BX133" s="48"/>
      <c r="BY133" s="48"/>
      <c r="BZ133" s="48"/>
      <c r="CA133" s="48"/>
      <c r="CB133" s="48"/>
      <c r="CC133" s="48"/>
      <c r="CD133" s="48"/>
      <c r="CE133" s="48"/>
      <c r="CF133" s="48"/>
      <c r="CG133" s="48"/>
      <c r="CH133" s="48"/>
      <c r="CI133" s="48"/>
      <c r="CJ133" s="48"/>
      <c r="CK133" s="48"/>
      <c r="CL133" s="48"/>
      <c r="CM133" s="48"/>
      <c r="CN133" s="48"/>
      <c r="CO133" s="48"/>
    </row>
    <row r="134" spans="3:93" ht="15.75" thickBot="1" x14ac:dyDescent="0.3">
      <c r="C134" s="4">
        <f t="shared" ca="1" si="73"/>
        <v>0</v>
      </c>
      <c r="D134" s="236">
        <f t="shared" ca="1" si="51"/>
        <v>0</v>
      </c>
      <c r="E134" s="236" t="str">
        <f t="shared" ca="1" si="52"/>
        <v>-</v>
      </c>
      <c r="F134" s="236">
        <f t="shared" ca="1" si="53"/>
        <v>0</v>
      </c>
      <c r="G134" s="236">
        <f t="shared" ca="1" si="54"/>
        <v>0</v>
      </c>
      <c r="H134" s="236">
        <f t="shared" ca="1" si="55"/>
        <v>0</v>
      </c>
      <c r="I134" s="236">
        <f t="shared" ca="1" si="56"/>
        <v>0</v>
      </c>
      <c r="J134" s="236">
        <f t="shared" ca="1" si="57"/>
        <v>0</v>
      </c>
      <c r="K134" s="236">
        <f t="shared" ca="1" si="58"/>
        <v>0</v>
      </c>
      <c r="L134" s="236">
        <f t="shared" ca="1" si="59"/>
        <v>0</v>
      </c>
      <c r="M134" s="236">
        <f t="shared" ca="1" si="60"/>
        <v>0</v>
      </c>
      <c r="N134" s="236">
        <f t="shared" ca="1" si="61"/>
        <v>0</v>
      </c>
      <c r="O134" s="236">
        <f t="shared" ca="1" si="62"/>
        <v>0</v>
      </c>
      <c r="P134" s="236">
        <f t="shared" ca="1" si="63"/>
        <v>0</v>
      </c>
      <c r="Q134" s="236">
        <f t="shared" ca="1" si="64"/>
        <v>0</v>
      </c>
      <c r="R134" s="236">
        <f t="shared" ca="1" si="65"/>
        <v>0</v>
      </c>
      <c r="S134" s="236">
        <f t="shared" ca="1" si="66"/>
        <v>0</v>
      </c>
      <c r="T134" s="236">
        <f t="shared" ca="1" si="67"/>
        <v>0</v>
      </c>
      <c r="U134" s="236">
        <f t="shared" ca="1" si="68"/>
        <v>0</v>
      </c>
      <c r="V134" s="236">
        <f t="shared" ca="1" si="69"/>
        <v>0</v>
      </c>
      <c r="W134" s="236">
        <f t="shared" ca="1" si="70"/>
        <v>0</v>
      </c>
      <c r="X134" s="236">
        <f t="shared" ca="1" si="71"/>
        <v>0</v>
      </c>
      <c r="Z134" s="48"/>
      <c r="AA134" s="48"/>
      <c r="AB134" s="48" t="s">
        <v>50</v>
      </c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  <c r="AQ134" s="48"/>
      <c r="AR134" s="48"/>
      <c r="AS134" s="48"/>
      <c r="AT134" s="48"/>
      <c r="AU134" s="48"/>
      <c r="AW134" s="48"/>
      <c r="AX134" s="48"/>
      <c r="AY134" s="48" t="s">
        <v>50</v>
      </c>
      <c r="AZ134" s="48"/>
      <c r="BA134" s="48"/>
      <c r="BB134" s="48"/>
      <c r="BC134" s="48"/>
      <c r="BD134" s="48"/>
      <c r="BE134" s="48"/>
      <c r="BF134" s="48"/>
      <c r="BG134" s="48"/>
      <c r="BH134" s="48"/>
      <c r="BI134" s="48"/>
      <c r="BJ134" s="48"/>
      <c r="BK134" s="48"/>
      <c r="BL134" s="48"/>
      <c r="BM134" s="48"/>
      <c r="BN134" s="48"/>
      <c r="BO134" s="48"/>
      <c r="BP134" s="48"/>
      <c r="BQ134" s="48"/>
      <c r="BR134" s="48"/>
      <c r="BS134" s="199"/>
      <c r="BT134" s="48"/>
      <c r="BU134" s="48"/>
      <c r="BV134" s="48" t="s">
        <v>50</v>
      </c>
      <c r="BW134" s="48"/>
      <c r="BX134" s="48"/>
      <c r="BY134" s="48"/>
      <c r="BZ134" s="48"/>
      <c r="CA134" s="48"/>
      <c r="CB134" s="48"/>
      <c r="CC134" s="48"/>
      <c r="CD134" s="48"/>
      <c r="CE134" s="48"/>
      <c r="CF134" s="48"/>
      <c r="CG134" s="48"/>
      <c r="CH134" s="48"/>
      <c r="CI134" s="48"/>
      <c r="CJ134" s="48"/>
      <c r="CK134" s="48"/>
      <c r="CL134" s="48"/>
      <c r="CM134" s="48"/>
      <c r="CN134" s="48"/>
      <c r="CO134" s="48"/>
    </row>
    <row r="135" spans="3:93" ht="15.75" thickBot="1" x14ac:dyDescent="0.3">
      <c r="C135" s="4">
        <f t="shared" ca="1" si="73"/>
        <v>0</v>
      </c>
      <c r="D135" s="236">
        <f t="shared" ca="1" si="51"/>
        <v>0</v>
      </c>
      <c r="E135" s="236" t="str">
        <f t="shared" ca="1" si="52"/>
        <v>-</v>
      </c>
      <c r="F135" s="236">
        <f t="shared" ca="1" si="53"/>
        <v>0</v>
      </c>
      <c r="G135" s="236">
        <f t="shared" ca="1" si="54"/>
        <v>0</v>
      </c>
      <c r="H135" s="236">
        <f t="shared" ca="1" si="55"/>
        <v>0</v>
      </c>
      <c r="I135" s="236">
        <f t="shared" ca="1" si="56"/>
        <v>0</v>
      </c>
      <c r="J135" s="236">
        <f t="shared" ca="1" si="57"/>
        <v>0</v>
      </c>
      <c r="K135" s="236">
        <f t="shared" ca="1" si="58"/>
        <v>0</v>
      </c>
      <c r="L135" s="236">
        <f t="shared" ca="1" si="59"/>
        <v>0</v>
      </c>
      <c r="M135" s="236">
        <f t="shared" ca="1" si="60"/>
        <v>0</v>
      </c>
      <c r="N135" s="236">
        <f t="shared" ca="1" si="61"/>
        <v>0</v>
      </c>
      <c r="O135" s="236">
        <f t="shared" ca="1" si="62"/>
        <v>0</v>
      </c>
      <c r="P135" s="236">
        <f t="shared" ca="1" si="63"/>
        <v>0</v>
      </c>
      <c r="Q135" s="236">
        <f t="shared" ca="1" si="64"/>
        <v>0</v>
      </c>
      <c r="R135" s="236">
        <f t="shared" ca="1" si="65"/>
        <v>0</v>
      </c>
      <c r="S135" s="236">
        <f t="shared" ca="1" si="66"/>
        <v>0</v>
      </c>
      <c r="T135" s="236">
        <f t="shared" ca="1" si="67"/>
        <v>0</v>
      </c>
      <c r="U135" s="236">
        <f t="shared" ca="1" si="68"/>
        <v>0</v>
      </c>
      <c r="V135" s="236">
        <f t="shared" ca="1" si="69"/>
        <v>0</v>
      </c>
      <c r="W135" s="236">
        <f t="shared" ca="1" si="70"/>
        <v>0</v>
      </c>
      <c r="X135" s="236">
        <f t="shared" ca="1" si="71"/>
        <v>0</v>
      </c>
      <c r="Z135" s="48"/>
      <c r="AA135" s="48"/>
      <c r="AB135" s="48" t="s">
        <v>50</v>
      </c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  <c r="AM135" s="48"/>
      <c r="AN135" s="48"/>
      <c r="AO135" s="48"/>
      <c r="AP135" s="48"/>
      <c r="AQ135" s="48"/>
      <c r="AR135" s="48"/>
      <c r="AS135" s="48"/>
      <c r="AT135" s="48"/>
      <c r="AU135" s="48"/>
      <c r="AW135" s="48"/>
      <c r="AX135" s="48"/>
      <c r="AY135" s="48" t="s">
        <v>50</v>
      </c>
      <c r="AZ135" s="48"/>
      <c r="BA135" s="48"/>
      <c r="BB135" s="48"/>
      <c r="BC135" s="48"/>
      <c r="BD135" s="48"/>
      <c r="BE135" s="48"/>
      <c r="BF135" s="48"/>
      <c r="BG135" s="48"/>
      <c r="BH135" s="48"/>
      <c r="BI135" s="48"/>
      <c r="BJ135" s="48"/>
      <c r="BK135" s="48"/>
      <c r="BL135" s="48"/>
      <c r="BM135" s="48"/>
      <c r="BN135" s="48"/>
      <c r="BO135" s="48"/>
      <c r="BP135" s="48"/>
      <c r="BQ135" s="48"/>
      <c r="BR135" s="48"/>
      <c r="BS135" s="199"/>
      <c r="BT135" s="48"/>
      <c r="BU135" s="48"/>
      <c r="BV135" s="48" t="s">
        <v>50</v>
      </c>
      <c r="BW135" s="48"/>
      <c r="BX135" s="48"/>
      <c r="BY135" s="48"/>
      <c r="BZ135" s="48"/>
      <c r="CA135" s="48"/>
      <c r="CB135" s="48"/>
      <c r="CC135" s="48"/>
      <c r="CD135" s="48"/>
      <c r="CE135" s="48"/>
      <c r="CF135" s="48"/>
      <c r="CG135" s="48"/>
      <c r="CH135" s="48"/>
      <c r="CI135" s="48"/>
      <c r="CJ135" s="48"/>
      <c r="CK135" s="48"/>
      <c r="CL135" s="48"/>
      <c r="CM135" s="48"/>
      <c r="CN135" s="48"/>
      <c r="CO135" s="48"/>
    </row>
    <row r="136" spans="3:93" ht="15.75" thickBot="1" x14ac:dyDescent="0.3">
      <c r="C136" s="4">
        <f t="shared" ca="1" si="73"/>
        <v>0</v>
      </c>
      <c r="D136" s="236" t="str">
        <f t="shared" ref="D136:D171" ca="1" si="74">OFFSET(AA136,0,$A$1,1,1)</f>
        <v>SET kytkentä moduli</v>
      </c>
      <c r="E136" s="236" t="str">
        <f t="shared" ref="E136:E140" ca="1" si="75">OFFSET(AB136,0,$A$1,1,1)</f>
        <v>-</v>
      </c>
      <c r="F136" s="236" t="str">
        <f t="shared" ref="F136:F140" ca="1" si="76">OFFSET(AC136,0,$A$1,1,1)</f>
        <v>Valittu</v>
      </c>
      <c r="G136" s="236">
        <f t="shared" ref="G136:G140" ca="1" si="77">OFFSET(AD136,0,$A$1,1,1)</f>
        <v>0</v>
      </c>
      <c r="H136" s="236">
        <f t="shared" ref="H136:H140" ca="1" si="78">OFFSET(AE136,0,$A$1,1,1)</f>
        <v>0</v>
      </c>
      <c r="I136" s="236">
        <f t="shared" ref="I136:I140" ca="1" si="79">OFFSET(AF136,0,$A$1,1,1)</f>
        <v>0</v>
      </c>
      <c r="J136" s="236">
        <f t="shared" ref="J136:J140" ca="1" si="80">OFFSET(AG136,0,$A$1,1,1)</f>
        <v>0</v>
      </c>
      <c r="K136" s="236">
        <f t="shared" ref="K136:K140" ca="1" si="81">OFFSET(AH136,0,$A$1,1,1)</f>
        <v>0</v>
      </c>
      <c r="L136" s="236">
        <f t="shared" ref="L136:L140" ca="1" si="82">OFFSET(AI136,0,$A$1,1,1)</f>
        <v>0</v>
      </c>
      <c r="M136" s="236">
        <f t="shared" ref="M136:M140" ca="1" si="83">OFFSET(AJ136,0,$A$1,1,1)</f>
        <v>0</v>
      </c>
      <c r="N136" s="236">
        <f t="shared" ref="N136:N140" ca="1" si="84">OFFSET(AK136,0,$A$1,1,1)</f>
        <v>0</v>
      </c>
      <c r="O136" s="236">
        <f t="shared" ref="O136:O140" ca="1" si="85">OFFSET(AL136,0,$A$1,1,1)</f>
        <v>0</v>
      </c>
      <c r="P136" s="236">
        <f t="shared" ref="P136:P140" ca="1" si="86">OFFSET(AM136,0,$A$1,1,1)</f>
        <v>0</v>
      </c>
      <c r="Q136" s="236">
        <f t="shared" ref="Q136:Q140" ca="1" si="87">OFFSET(AN136,0,$A$1,1,1)</f>
        <v>0</v>
      </c>
      <c r="R136" s="236">
        <f t="shared" ref="R136:R140" ca="1" si="88">OFFSET(AO136,0,$A$1,1,1)</f>
        <v>0</v>
      </c>
      <c r="S136" s="236">
        <f t="shared" ref="S136:S140" ca="1" si="89">OFFSET(AP136,0,$A$1,1,1)</f>
        <v>0</v>
      </c>
      <c r="T136" s="236">
        <f t="shared" ref="T136:T140" ca="1" si="90">OFFSET(AQ136,0,$A$1,1,1)</f>
        <v>0</v>
      </c>
      <c r="U136" s="236">
        <f t="shared" ref="U136:U140" ca="1" si="91">OFFSET(AR136,0,$A$1,1,1)</f>
        <v>0</v>
      </c>
      <c r="V136" s="236">
        <f t="shared" ref="V136:V140" ca="1" si="92">OFFSET(AS136,0,$A$1,1,1)</f>
        <v>0</v>
      </c>
      <c r="W136" s="236">
        <f t="shared" ref="W136:W140" ca="1" si="93">OFFSET(AT136,0,$A$1,1,1)</f>
        <v>0</v>
      </c>
      <c r="X136" s="236">
        <f t="shared" ref="X136:X140" ca="1" si="94">OFFSET(AU136,0,$A$1,1,1)</f>
        <v>0</v>
      </c>
      <c r="Z136" s="48"/>
      <c r="AA136" s="48" t="s">
        <v>490</v>
      </c>
      <c r="AB136" s="48" t="s">
        <v>50</v>
      </c>
      <c r="AC136" s="48" t="s">
        <v>81</v>
      </c>
      <c r="AD136" s="48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  <c r="AT136" s="48"/>
      <c r="AU136" s="48"/>
      <c r="AW136" s="48"/>
      <c r="AX136" s="48" t="s">
        <v>663</v>
      </c>
      <c r="AY136" s="48" t="s">
        <v>50</v>
      </c>
      <c r="AZ136" s="48" t="s">
        <v>81</v>
      </c>
      <c r="BA136" s="48"/>
      <c r="BB136" s="48"/>
      <c r="BC136" s="48"/>
      <c r="BD136" s="48"/>
      <c r="BE136" s="48"/>
      <c r="BF136" s="48"/>
      <c r="BG136" s="48"/>
      <c r="BH136" s="48"/>
      <c r="BI136" s="48"/>
      <c r="BJ136" s="48"/>
      <c r="BK136" s="48"/>
      <c r="BL136" s="48"/>
      <c r="BM136" s="48"/>
      <c r="BN136" s="48"/>
      <c r="BO136" s="48"/>
      <c r="BP136" s="48"/>
      <c r="BQ136" s="48"/>
      <c r="BR136" s="48"/>
      <c r="BS136" s="199"/>
      <c r="BT136" s="48"/>
      <c r="BU136" s="48" t="s">
        <v>752</v>
      </c>
      <c r="BV136" s="48" t="s">
        <v>50</v>
      </c>
      <c r="BW136" s="48" t="s">
        <v>684</v>
      </c>
      <c r="BX136" s="48"/>
      <c r="BY136" s="48"/>
      <c r="BZ136" s="48"/>
      <c r="CA136" s="48"/>
      <c r="CB136" s="48"/>
      <c r="CC136" s="48"/>
      <c r="CD136" s="48"/>
      <c r="CE136" s="48"/>
      <c r="CF136" s="48"/>
      <c r="CG136" s="48"/>
      <c r="CH136" s="48"/>
      <c r="CI136" s="48"/>
      <c r="CJ136" s="48"/>
      <c r="CK136" s="48"/>
      <c r="CL136" s="48"/>
      <c r="CM136" s="48"/>
      <c r="CN136" s="48"/>
      <c r="CO136" s="48"/>
    </row>
    <row r="137" spans="3:93" ht="15.75" thickBot="1" x14ac:dyDescent="0.3">
      <c r="C137" s="4">
        <f t="shared" ref="C137:C140" ca="1" si="95">OFFSET(Z137,0,$A$1,1,1)</f>
        <v>0</v>
      </c>
      <c r="D137" s="236" t="str">
        <f t="shared" ca="1" si="74"/>
        <v>SEC kytkentä moduli</v>
      </c>
      <c r="E137" s="236" t="str">
        <f t="shared" ca="1" si="75"/>
        <v>-</v>
      </c>
      <c r="F137" s="236" t="str">
        <f t="shared" ca="1" si="76"/>
        <v>Valittu</v>
      </c>
      <c r="G137" s="236">
        <f t="shared" ca="1" si="77"/>
        <v>0</v>
      </c>
      <c r="H137" s="236">
        <f t="shared" ca="1" si="78"/>
        <v>0</v>
      </c>
      <c r="I137" s="236">
        <f t="shared" ca="1" si="79"/>
        <v>0</v>
      </c>
      <c r="J137" s="236">
        <f t="shared" ca="1" si="80"/>
        <v>0</v>
      </c>
      <c r="K137" s="236">
        <f t="shared" ca="1" si="81"/>
        <v>0</v>
      </c>
      <c r="L137" s="236">
        <f t="shared" ca="1" si="82"/>
        <v>0</v>
      </c>
      <c r="M137" s="236">
        <f t="shared" ca="1" si="83"/>
        <v>0</v>
      </c>
      <c r="N137" s="236">
        <f t="shared" ca="1" si="84"/>
        <v>0</v>
      </c>
      <c r="O137" s="236">
        <f t="shared" ca="1" si="85"/>
        <v>0</v>
      </c>
      <c r="P137" s="236">
        <f t="shared" ca="1" si="86"/>
        <v>0</v>
      </c>
      <c r="Q137" s="236">
        <f t="shared" ca="1" si="87"/>
        <v>0</v>
      </c>
      <c r="R137" s="236">
        <f t="shared" ca="1" si="88"/>
        <v>0</v>
      </c>
      <c r="S137" s="236">
        <f t="shared" ca="1" si="89"/>
        <v>0</v>
      </c>
      <c r="T137" s="236">
        <f t="shared" ca="1" si="90"/>
        <v>0</v>
      </c>
      <c r="U137" s="236">
        <f t="shared" ca="1" si="91"/>
        <v>0</v>
      </c>
      <c r="V137" s="236">
        <f t="shared" ca="1" si="92"/>
        <v>0</v>
      </c>
      <c r="W137" s="236">
        <f t="shared" ca="1" si="93"/>
        <v>0</v>
      </c>
      <c r="X137" s="236">
        <f t="shared" ca="1" si="94"/>
        <v>0</v>
      </c>
      <c r="Z137" s="48"/>
      <c r="AA137" s="48" t="s">
        <v>489</v>
      </c>
      <c r="AB137" s="48" t="s">
        <v>50</v>
      </c>
      <c r="AC137" s="48" t="s">
        <v>81</v>
      </c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  <c r="AT137" s="48"/>
      <c r="AU137" s="48"/>
      <c r="AW137" s="48"/>
      <c r="AX137" s="48" t="s">
        <v>664</v>
      </c>
      <c r="AY137" s="48" t="s">
        <v>50</v>
      </c>
      <c r="AZ137" s="48" t="s">
        <v>81</v>
      </c>
      <c r="BA137" s="48"/>
      <c r="BB137" s="48"/>
      <c r="BC137" s="48"/>
      <c r="BD137" s="48"/>
      <c r="BE137" s="48"/>
      <c r="BF137" s="48"/>
      <c r="BG137" s="48"/>
      <c r="BH137" s="48"/>
      <c r="BI137" s="48"/>
      <c r="BJ137" s="48"/>
      <c r="BK137" s="48"/>
      <c r="BL137" s="48"/>
      <c r="BM137" s="48"/>
      <c r="BN137" s="48"/>
      <c r="BO137" s="48"/>
      <c r="BP137" s="48"/>
      <c r="BQ137" s="48"/>
      <c r="BR137" s="48"/>
      <c r="BS137" s="199"/>
      <c r="BT137" s="48"/>
      <c r="BU137" s="48" t="s">
        <v>753</v>
      </c>
      <c r="BV137" s="48" t="s">
        <v>50</v>
      </c>
      <c r="BW137" s="48" t="s">
        <v>684</v>
      </c>
      <c r="BX137" s="48"/>
      <c r="BY137" s="48"/>
      <c r="BZ137" s="48"/>
      <c r="CA137" s="48"/>
      <c r="CB137" s="48"/>
      <c r="CC137" s="48"/>
      <c r="CD137" s="48"/>
      <c r="CE137" s="48"/>
      <c r="CF137" s="48"/>
      <c r="CG137" s="48"/>
      <c r="CH137" s="48"/>
      <c r="CI137" s="48"/>
      <c r="CJ137" s="48"/>
      <c r="CK137" s="48"/>
      <c r="CL137" s="48"/>
      <c r="CM137" s="48"/>
      <c r="CN137" s="48"/>
      <c r="CO137" s="48"/>
    </row>
    <row r="138" spans="3:93" ht="15.75" thickBot="1" x14ac:dyDescent="0.3">
      <c r="C138" s="4">
        <f t="shared" ca="1" si="95"/>
        <v>0</v>
      </c>
      <c r="D138" s="236" t="str">
        <f t="shared" ca="1" si="74"/>
        <v>SEM kytkentä moduli</v>
      </c>
      <c r="E138" s="236" t="str">
        <f t="shared" ca="1" si="75"/>
        <v>-</v>
      </c>
      <c r="F138" s="236" t="str">
        <f t="shared" ca="1" si="76"/>
        <v>Valittu</v>
      </c>
      <c r="G138" s="236">
        <f t="shared" ca="1" si="77"/>
        <v>0</v>
      </c>
      <c r="H138" s="236">
        <f t="shared" ca="1" si="78"/>
        <v>0</v>
      </c>
      <c r="I138" s="236">
        <f t="shared" ca="1" si="79"/>
        <v>0</v>
      </c>
      <c r="J138" s="236">
        <f t="shared" ca="1" si="80"/>
        <v>0</v>
      </c>
      <c r="K138" s="236">
        <f t="shared" ca="1" si="81"/>
        <v>0</v>
      </c>
      <c r="L138" s="236">
        <f t="shared" ca="1" si="82"/>
        <v>0</v>
      </c>
      <c r="M138" s="236">
        <f t="shared" ca="1" si="83"/>
        <v>0</v>
      </c>
      <c r="N138" s="236">
        <f t="shared" ca="1" si="84"/>
        <v>0</v>
      </c>
      <c r="O138" s="236">
        <f t="shared" ca="1" si="85"/>
        <v>0</v>
      </c>
      <c r="P138" s="236">
        <f t="shared" ca="1" si="86"/>
        <v>0</v>
      </c>
      <c r="Q138" s="236">
        <f t="shared" ca="1" si="87"/>
        <v>0</v>
      </c>
      <c r="R138" s="236">
        <f t="shared" ca="1" si="88"/>
        <v>0</v>
      </c>
      <c r="S138" s="236">
        <f t="shared" ca="1" si="89"/>
        <v>0</v>
      </c>
      <c r="T138" s="236">
        <f t="shared" ca="1" si="90"/>
        <v>0</v>
      </c>
      <c r="U138" s="236">
        <f t="shared" ca="1" si="91"/>
        <v>0</v>
      </c>
      <c r="V138" s="236">
        <f t="shared" ca="1" si="92"/>
        <v>0</v>
      </c>
      <c r="W138" s="236">
        <f t="shared" ca="1" si="93"/>
        <v>0</v>
      </c>
      <c r="X138" s="236">
        <f t="shared" ca="1" si="94"/>
        <v>0</v>
      </c>
      <c r="Z138" s="48"/>
      <c r="AA138" s="48" t="s">
        <v>488</v>
      </c>
      <c r="AB138" s="48" t="s">
        <v>50</v>
      </c>
      <c r="AC138" s="48" t="s">
        <v>81</v>
      </c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  <c r="AQ138" s="48"/>
      <c r="AR138" s="48"/>
      <c r="AS138" s="48"/>
      <c r="AT138" s="48"/>
      <c r="AU138" s="48"/>
      <c r="AW138" s="48"/>
      <c r="AX138" s="48" t="s">
        <v>665</v>
      </c>
      <c r="AY138" s="48" t="s">
        <v>50</v>
      </c>
      <c r="AZ138" s="48" t="s">
        <v>81</v>
      </c>
      <c r="BA138" s="48"/>
      <c r="BB138" s="48"/>
      <c r="BC138" s="48"/>
      <c r="BD138" s="48"/>
      <c r="BE138" s="48"/>
      <c r="BF138" s="48"/>
      <c r="BG138" s="48"/>
      <c r="BH138" s="48"/>
      <c r="BI138" s="48"/>
      <c r="BJ138" s="48"/>
      <c r="BK138" s="48"/>
      <c r="BL138" s="48"/>
      <c r="BM138" s="48"/>
      <c r="BN138" s="48"/>
      <c r="BO138" s="48"/>
      <c r="BP138" s="48"/>
      <c r="BQ138" s="48"/>
      <c r="BR138" s="48"/>
      <c r="BS138" s="199"/>
      <c r="BT138" s="48"/>
      <c r="BU138" s="48" t="s">
        <v>754</v>
      </c>
      <c r="BV138" s="48" t="s">
        <v>50</v>
      </c>
      <c r="BW138" s="48" t="s">
        <v>684</v>
      </c>
      <c r="BX138" s="48"/>
      <c r="BY138" s="48"/>
      <c r="BZ138" s="48"/>
      <c r="CA138" s="48"/>
      <c r="CB138" s="48"/>
      <c r="CC138" s="48"/>
      <c r="CD138" s="48"/>
      <c r="CE138" s="48"/>
      <c r="CF138" s="48"/>
      <c r="CG138" s="48"/>
      <c r="CH138" s="48"/>
      <c r="CI138" s="48"/>
      <c r="CJ138" s="48"/>
      <c r="CK138" s="48"/>
      <c r="CL138" s="48"/>
      <c r="CM138" s="48"/>
      <c r="CN138" s="48"/>
      <c r="CO138" s="48"/>
    </row>
    <row r="139" spans="3:93" ht="15.75" thickBot="1" x14ac:dyDescent="0.3">
      <c r="C139" s="56">
        <f t="shared" ca="1" si="95"/>
        <v>0</v>
      </c>
      <c r="D139" s="237">
        <f t="shared" ca="1" si="74"/>
        <v>0</v>
      </c>
      <c r="E139" s="237" t="str">
        <f t="shared" ca="1" si="75"/>
        <v>-</v>
      </c>
      <c r="F139" s="237">
        <f t="shared" ca="1" si="76"/>
        <v>0</v>
      </c>
      <c r="G139" s="237">
        <f t="shared" ca="1" si="77"/>
        <v>0</v>
      </c>
      <c r="H139" s="237">
        <f t="shared" ca="1" si="78"/>
        <v>0</v>
      </c>
      <c r="I139" s="237">
        <f t="shared" ca="1" si="79"/>
        <v>0</v>
      </c>
      <c r="J139" s="237">
        <f t="shared" ca="1" si="80"/>
        <v>0</v>
      </c>
      <c r="K139" s="237">
        <f t="shared" ca="1" si="81"/>
        <v>0</v>
      </c>
      <c r="L139" s="237">
        <f t="shared" ca="1" si="82"/>
        <v>0</v>
      </c>
      <c r="M139" s="237">
        <f t="shared" ca="1" si="83"/>
        <v>0</v>
      </c>
      <c r="N139" s="237">
        <f t="shared" ca="1" si="84"/>
        <v>0</v>
      </c>
      <c r="O139" s="237">
        <f t="shared" ca="1" si="85"/>
        <v>0</v>
      </c>
      <c r="P139" s="236">
        <f t="shared" ca="1" si="86"/>
        <v>0</v>
      </c>
      <c r="Q139" s="236">
        <f t="shared" ca="1" si="87"/>
        <v>0</v>
      </c>
      <c r="R139" s="236">
        <f t="shared" ca="1" si="88"/>
        <v>0</v>
      </c>
      <c r="S139" s="236">
        <f t="shared" ca="1" si="89"/>
        <v>0</v>
      </c>
      <c r="T139" s="236">
        <f t="shared" ca="1" si="90"/>
        <v>0</v>
      </c>
      <c r="U139" s="236">
        <f t="shared" ca="1" si="91"/>
        <v>0</v>
      </c>
      <c r="V139" s="236">
        <f t="shared" ca="1" si="92"/>
        <v>0</v>
      </c>
      <c r="W139" s="236">
        <f t="shared" ca="1" si="93"/>
        <v>0</v>
      </c>
      <c r="X139" s="236">
        <f t="shared" ca="1" si="94"/>
        <v>0</v>
      </c>
      <c r="Z139" s="48"/>
      <c r="AA139" s="48"/>
      <c r="AB139" s="48" t="s">
        <v>50</v>
      </c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  <c r="AT139" s="48"/>
      <c r="AU139" s="48"/>
      <c r="AW139" s="48"/>
      <c r="AX139" s="48"/>
      <c r="AY139" s="48" t="s">
        <v>50</v>
      </c>
      <c r="AZ139" s="48"/>
      <c r="BA139" s="48"/>
      <c r="BB139" s="48"/>
      <c r="BC139" s="48"/>
      <c r="BD139" s="48"/>
      <c r="BE139" s="48"/>
      <c r="BF139" s="48"/>
      <c r="BG139" s="48"/>
      <c r="BH139" s="48"/>
      <c r="BI139" s="48"/>
      <c r="BJ139" s="48"/>
      <c r="BK139" s="48"/>
      <c r="BL139" s="48"/>
      <c r="BM139" s="48"/>
      <c r="BN139" s="48"/>
      <c r="BO139" s="48"/>
      <c r="BP139" s="48"/>
      <c r="BQ139" s="48"/>
      <c r="BR139" s="48"/>
      <c r="BS139" s="199"/>
      <c r="BT139" s="48"/>
      <c r="BU139" s="48"/>
      <c r="BV139" s="48" t="s">
        <v>50</v>
      </c>
      <c r="BW139" s="48"/>
      <c r="BX139" s="48"/>
      <c r="BY139" s="48"/>
      <c r="BZ139" s="48"/>
      <c r="CA139" s="48"/>
      <c r="CB139" s="48"/>
      <c r="CC139" s="48"/>
      <c r="CD139" s="48"/>
      <c r="CE139" s="48"/>
      <c r="CF139" s="48"/>
      <c r="CG139" s="48"/>
      <c r="CH139" s="48"/>
      <c r="CI139" s="48"/>
      <c r="CJ139" s="48"/>
      <c r="CK139" s="48"/>
      <c r="CL139" s="48"/>
      <c r="CM139" s="48"/>
      <c r="CN139" s="48"/>
      <c r="CO139" s="48"/>
    </row>
    <row r="140" spans="3:93" ht="15.75" thickBot="1" x14ac:dyDescent="0.3">
      <c r="C140" s="4">
        <f t="shared" ca="1" si="95"/>
        <v>0</v>
      </c>
      <c r="D140" s="236">
        <f t="shared" ca="1" si="74"/>
        <v>0</v>
      </c>
      <c r="E140" s="236" t="str">
        <f t="shared" ca="1" si="75"/>
        <v>-</v>
      </c>
      <c r="F140" s="236">
        <f t="shared" ca="1" si="76"/>
        <v>0</v>
      </c>
      <c r="G140" s="236">
        <f t="shared" ca="1" si="77"/>
        <v>0</v>
      </c>
      <c r="H140" s="236">
        <f t="shared" ca="1" si="78"/>
        <v>0</v>
      </c>
      <c r="I140" s="236">
        <f t="shared" ca="1" si="79"/>
        <v>0</v>
      </c>
      <c r="J140" s="236">
        <f t="shared" ca="1" si="80"/>
        <v>0</v>
      </c>
      <c r="K140" s="236">
        <f t="shared" ca="1" si="81"/>
        <v>0</v>
      </c>
      <c r="L140" s="236">
        <f t="shared" ca="1" si="82"/>
        <v>0</v>
      </c>
      <c r="M140" s="236">
        <f t="shared" ca="1" si="83"/>
        <v>0</v>
      </c>
      <c r="N140" s="236">
        <f t="shared" ca="1" si="84"/>
        <v>0</v>
      </c>
      <c r="O140" s="236">
        <f t="shared" ca="1" si="85"/>
        <v>0</v>
      </c>
      <c r="P140" s="238">
        <f t="shared" ca="1" si="86"/>
        <v>0</v>
      </c>
      <c r="Q140" s="236">
        <f t="shared" ca="1" si="87"/>
        <v>0</v>
      </c>
      <c r="R140" s="236">
        <f t="shared" ca="1" si="88"/>
        <v>0</v>
      </c>
      <c r="S140" s="236">
        <f t="shared" ca="1" si="89"/>
        <v>0</v>
      </c>
      <c r="T140" s="236">
        <f t="shared" ca="1" si="90"/>
        <v>0</v>
      </c>
      <c r="U140" s="236">
        <f t="shared" ca="1" si="91"/>
        <v>0</v>
      </c>
      <c r="V140" s="236">
        <f t="shared" ca="1" si="92"/>
        <v>0</v>
      </c>
      <c r="W140" s="236">
        <f t="shared" ca="1" si="93"/>
        <v>0</v>
      </c>
      <c r="X140" s="236">
        <f t="shared" ca="1" si="94"/>
        <v>0</v>
      </c>
      <c r="Z140" s="48"/>
      <c r="AA140" s="48"/>
      <c r="AB140" s="48" t="s">
        <v>50</v>
      </c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  <c r="AW140" s="48"/>
      <c r="AX140" s="48"/>
      <c r="AY140" s="48" t="s">
        <v>50</v>
      </c>
      <c r="AZ140" s="48"/>
      <c r="BA140" s="48"/>
      <c r="BB140" s="48"/>
      <c r="BC140" s="48"/>
      <c r="BD140" s="48"/>
      <c r="BE140" s="48"/>
      <c r="BF140" s="48"/>
      <c r="BG140" s="48"/>
      <c r="BH140" s="48"/>
      <c r="BI140" s="48"/>
      <c r="BJ140" s="48"/>
      <c r="BK140" s="48"/>
      <c r="BL140" s="48"/>
      <c r="BM140" s="48"/>
      <c r="BN140" s="48"/>
      <c r="BO140" s="48"/>
      <c r="BP140" s="48"/>
      <c r="BQ140" s="48"/>
      <c r="BR140" s="48"/>
      <c r="BS140" s="199"/>
      <c r="BT140" s="48"/>
      <c r="BU140" s="48"/>
      <c r="BV140" s="48" t="s">
        <v>50</v>
      </c>
      <c r="BW140" s="48"/>
      <c r="BX140" s="48"/>
      <c r="BY140" s="48"/>
      <c r="BZ140" s="48"/>
      <c r="CA140" s="48"/>
      <c r="CB140" s="48"/>
      <c r="CC140" s="48"/>
      <c r="CD140" s="48"/>
      <c r="CE140" s="48"/>
      <c r="CF140" s="48"/>
      <c r="CG140" s="48"/>
      <c r="CH140" s="48"/>
      <c r="CI140" s="48"/>
      <c r="CJ140" s="48"/>
      <c r="CK140" s="48"/>
      <c r="CL140" s="48"/>
      <c r="CM140" s="48"/>
      <c r="CN140" s="48"/>
      <c r="CO140" s="48"/>
    </row>
    <row r="141" spans="3:93" ht="15.75" thickBot="1" x14ac:dyDescent="0.3">
      <c r="C141" s="44"/>
      <c r="D141" s="44">
        <f t="shared" ca="1" si="74"/>
        <v>0</v>
      </c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</row>
    <row r="142" spans="3:93" ht="15.75" thickBot="1" x14ac:dyDescent="0.3">
      <c r="D142" s="46" t="str">
        <f t="shared" ca="1" si="74"/>
        <v>Huoneistokohtainen ilmanvaihto</v>
      </c>
      <c r="X142" s="44"/>
      <c r="Z142" s="44"/>
      <c r="AA142" s="4" t="s">
        <v>1252</v>
      </c>
      <c r="AB142" s="44"/>
      <c r="AC142" s="44"/>
      <c r="AW142" s="44"/>
      <c r="AX142" s="307" t="s">
        <v>1254</v>
      </c>
      <c r="AY142" s="44"/>
      <c r="AZ142" s="44"/>
      <c r="BU142" s="294" t="s">
        <v>1253</v>
      </c>
    </row>
    <row r="143" spans="3:93" ht="15.75" thickBot="1" x14ac:dyDescent="0.3">
      <c r="D143" s="46" t="str">
        <f t="shared" ca="1" si="74"/>
        <v>Toimintakaaviot</v>
      </c>
      <c r="X143" s="44"/>
      <c r="Z143" s="44"/>
      <c r="AA143" s="4" t="s">
        <v>883</v>
      </c>
      <c r="AB143" s="44"/>
      <c r="AC143" s="44"/>
      <c r="AW143" s="44"/>
      <c r="AX143" s="307" t="s">
        <v>884</v>
      </c>
      <c r="AY143" s="44"/>
      <c r="AZ143" s="44"/>
      <c r="BU143" s="294" t="s">
        <v>755</v>
      </c>
    </row>
    <row r="144" spans="3:93" ht="15.75" thickBot="1" x14ac:dyDescent="0.3">
      <c r="D144" s="46" t="str">
        <f t="shared" ca="1" si="74"/>
        <v>V1.18</v>
      </c>
      <c r="X144" s="44"/>
      <c r="Z144" s="44"/>
      <c r="AA144" s="4" t="s">
        <v>944</v>
      </c>
      <c r="AB144" s="44"/>
      <c r="AC144" s="44"/>
      <c r="AW144" s="44"/>
      <c r="AX144" s="307" t="s">
        <v>942</v>
      </c>
      <c r="AY144" s="44"/>
      <c r="AZ144" s="44"/>
      <c r="BU144" s="294" t="s">
        <v>756</v>
      </c>
    </row>
    <row r="145" spans="4:73" ht="15.75" thickBot="1" x14ac:dyDescent="0.3">
      <c r="D145" s="46" t="str">
        <f t="shared" ca="1" si="74"/>
        <v>VERSIO VANHENTUNUY PÄIVITÄ OHJELMA</v>
      </c>
      <c r="X145" s="44"/>
      <c r="Z145" s="44"/>
      <c r="AA145" s="4" t="s">
        <v>555</v>
      </c>
      <c r="AB145" s="44"/>
      <c r="AC145" s="44"/>
      <c r="AW145" s="44"/>
      <c r="AX145" s="307" t="s">
        <v>943</v>
      </c>
      <c r="AY145" s="44"/>
      <c r="AZ145" s="44"/>
      <c r="BU145" s="294" t="s">
        <v>757</v>
      </c>
    </row>
    <row r="146" spans="4:73" ht="15.75" thickBot="1" x14ac:dyDescent="0.3">
      <c r="D146" s="46" t="str">
        <f t="shared" ca="1" si="74"/>
        <v>Osaluettelo</v>
      </c>
      <c r="X146" s="44"/>
      <c r="Z146" s="44"/>
      <c r="AA146" s="4" t="s">
        <v>299</v>
      </c>
      <c r="AB146" s="44"/>
      <c r="AC146" s="44"/>
      <c r="AW146" s="44"/>
      <c r="AX146" s="307" t="s">
        <v>402</v>
      </c>
      <c r="AY146" s="44"/>
      <c r="AZ146" s="44"/>
      <c r="BU146" s="294" t="s">
        <v>758</v>
      </c>
    </row>
    <row r="147" spans="4:73" ht="15.75" thickBot="1" x14ac:dyDescent="0.3">
      <c r="D147" s="46" t="str">
        <f t="shared" ca="1" si="74"/>
        <v>Toimintakaavio</v>
      </c>
      <c r="X147" s="44"/>
      <c r="Z147" s="44"/>
      <c r="AA147" s="4" t="s">
        <v>317</v>
      </c>
      <c r="AB147" s="44"/>
      <c r="AC147" s="44"/>
      <c r="AW147" s="44"/>
      <c r="AX147" s="307" t="s">
        <v>401</v>
      </c>
      <c r="AY147" s="44"/>
      <c r="AZ147" s="44"/>
      <c r="BU147" s="294" t="s">
        <v>755</v>
      </c>
    </row>
    <row r="148" spans="4:73" ht="15.75" thickBot="1" x14ac:dyDescent="0.3">
      <c r="D148" s="6" t="str">
        <f t="shared" ca="1" si="74"/>
        <v xml:space="preserve">     *** Ei Saatavilla***</v>
      </c>
      <c r="X148" s="44"/>
      <c r="Z148" s="44"/>
      <c r="AA148" s="4" t="s">
        <v>361</v>
      </c>
      <c r="AB148" s="44"/>
      <c r="AC148" s="44"/>
      <c r="AW148" s="44"/>
      <c r="AX148" s="307" t="s">
        <v>363</v>
      </c>
      <c r="AY148" s="44"/>
      <c r="AZ148" s="44"/>
      <c r="BU148" s="294" t="s">
        <v>759</v>
      </c>
    </row>
    <row r="149" spans="4:73" ht="15.75" thickBot="1" x14ac:dyDescent="0.3">
      <c r="D149" s="4" t="str">
        <f t="shared" ca="1" si="74"/>
        <v xml:space="preserve">     *** Suositeltu***</v>
      </c>
      <c r="X149" s="44"/>
      <c r="Z149" s="44"/>
      <c r="AA149" s="4" t="s">
        <v>362</v>
      </c>
      <c r="AB149" s="44"/>
      <c r="AC149" s="44"/>
      <c r="AW149" s="44"/>
      <c r="AX149" s="307" t="s">
        <v>403</v>
      </c>
      <c r="AY149" s="44"/>
      <c r="AZ149" s="44"/>
      <c r="BU149" s="294" t="s">
        <v>760</v>
      </c>
    </row>
    <row r="150" spans="4:73" ht="15.75" thickBot="1" x14ac:dyDescent="0.3">
      <c r="D150" s="4" t="str">
        <f t="shared" ca="1" si="74"/>
        <v xml:space="preserve">     ***Vakiovaruste***</v>
      </c>
      <c r="X150" s="44"/>
      <c r="Z150" s="44"/>
      <c r="AA150" s="4" t="s">
        <v>360</v>
      </c>
      <c r="AB150" s="44"/>
      <c r="AC150" s="44"/>
      <c r="AW150" s="44"/>
      <c r="AX150" s="307" t="s">
        <v>404</v>
      </c>
      <c r="AY150" s="44"/>
      <c r="AZ150" s="44"/>
      <c r="BU150" s="294" t="s">
        <v>761</v>
      </c>
    </row>
    <row r="151" spans="4:73" ht="15.75" thickBot="1" x14ac:dyDescent="0.3">
      <c r="D151" s="4" t="str">
        <f t="shared" ca="1" si="74"/>
        <v>LÄHETÄ PALAUTETTA</v>
      </c>
      <c r="X151" s="44"/>
      <c r="Z151" s="44"/>
      <c r="AA151" s="4" t="s">
        <v>553</v>
      </c>
      <c r="AB151" s="44"/>
      <c r="AC151" s="44"/>
      <c r="AW151" s="44"/>
      <c r="AX151" s="307" t="s">
        <v>562</v>
      </c>
      <c r="AY151" s="44"/>
      <c r="AZ151" s="44"/>
      <c r="BU151" s="294" t="s">
        <v>762</v>
      </c>
    </row>
    <row r="152" spans="4:73" ht="15.75" thickBot="1" x14ac:dyDescent="0.3">
      <c r="D152" s="4" t="str">
        <f t="shared" ca="1" si="74"/>
        <v>Järjestelmä</v>
      </c>
      <c r="X152" s="44"/>
      <c r="Z152" s="44"/>
      <c r="AA152" s="4" t="s">
        <v>323</v>
      </c>
      <c r="AB152" s="44"/>
      <c r="AC152" s="44"/>
      <c r="AW152" s="44"/>
      <c r="AX152" s="307" t="s">
        <v>405</v>
      </c>
      <c r="AY152" s="44"/>
      <c r="AZ152" s="44"/>
      <c r="BU152" s="294" t="s">
        <v>763</v>
      </c>
    </row>
    <row r="153" spans="4:73" ht="15.75" thickBot="1" x14ac:dyDescent="0.3">
      <c r="D153" s="4" t="str">
        <f t="shared" ca="1" si="74"/>
        <v>ALUE / KIELI</v>
      </c>
      <c r="X153" s="44"/>
      <c r="Z153" s="44"/>
      <c r="AA153" s="4" t="s">
        <v>554</v>
      </c>
      <c r="AB153" s="44"/>
      <c r="AC153" s="44"/>
      <c r="AW153" s="44"/>
      <c r="AX153" s="307" t="s">
        <v>563</v>
      </c>
      <c r="AY153" s="44"/>
      <c r="AZ153" s="44"/>
      <c r="BU153" s="294" t="s">
        <v>563</v>
      </c>
    </row>
    <row r="154" spans="4:73" ht="15.75" thickBot="1" x14ac:dyDescent="0.3">
      <c r="D154" s="4" t="str">
        <f t="shared" ca="1" si="74"/>
        <v>Vaihtoehtoinen DWG vanhoille CAD versioille</v>
      </c>
      <c r="X154" s="44"/>
      <c r="Z154" s="44"/>
      <c r="AA154" s="4" t="s">
        <v>874</v>
      </c>
      <c r="AB154" s="44"/>
      <c r="AC154" s="44"/>
      <c r="AW154" s="44"/>
      <c r="AX154" s="307" t="s">
        <v>875</v>
      </c>
      <c r="AY154" s="44"/>
      <c r="AZ154" s="44"/>
      <c r="BU154" s="294" t="s">
        <v>878</v>
      </c>
    </row>
    <row r="155" spans="4:73" ht="15.75" thickBot="1" x14ac:dyDescent="0.3">
      <c r="D155" s="4" t="str">
        <f t="shared" ca="1" si="74"/>
        <v>https://serviceportal.swegon.com/fi//docs/functional_diagram_r12_fi</v>
      </c>
      <c r="AA155" s="752" t="s">
        <v>877</v>
      </c>
      <c r="AX155" s="307" t="s">
        <v>876</v>
      </c>
      <c r="BU155" s="346" t="s">
        <v>879</v>
      </c>
    </row>
    <row r="156" spans="4:73" ht="15.75" thickBot="1" x14ac:dyDescent="0.3">
      <c r="D156" s="4" t="str">
        <f ca="1">OFFSET(AA156,0,$A$1,1,1)</f>
        <v>https://serviceportal.swegon.com/fi//docs/functionaldiagramfi</v>
      </c>
      <c r="AA156" s="752" t="s">
        <v>881</v>
      </c>
      <c r="AX156" s="307" t="s">
        <v>880</v>
      </c>
      <c r="BU156" s="346" t="s">
        <v>882</v>
      </c>
    </row>
    <row r="157" spans="4:73" ht="15.75" thickBot="1" x14ac:dyDescent="0.3">
      <c r="D157" s="4" t="str">
        <f t="shared" ca="1" si="74"/>
        <v>TUTORIAL VIDEO</v>
      </c>
      <c r="AA157" s="4" t="s">
        <v>941</v>
      </c>
      <c r="AX157" s="48" t="s">
        <v>941</v>
      </c>
      <c r="BU157" s="294" t="s">
        <v>941</v>
      </c>
    </row>
    <row r="158" spans="4:73" ht="15.75" thickBot="1" x14ac:dyDescent="0.3">
      <c r="D158" s="4" t="str">
        <f t="shared" ca="1" si="74"/>
        <v>https://serviceportal.swegon.com/fi//docs/prodesignertutorial_fi</v>
      </c>
      <c r="AA158" s="752" t="s">
        <v>912</v>
      </c>
      <c r="AX158" s="307" t="s">
        <v>911</v>
      </c>
      <c r="BU158" s="346" t="s">
        <v>913</v>
      </c>
    </row>
    <row r="159" spans="4:73" ht="15.75" thickBot="1" x14ac:dyDescent="0.3">
      <c r="D159" s="4" t="str">
        <f t="shared" ca="1" si="74"/>
        <v>DWG</v>
      </c>
      <c r="AA159" s="4" t="s">
        <v>935</v>
      </c>
      <c r="AX159" s="48" t="s">
        <v>935</v>
      </c>
      <c r="BU159" s="294" t="s">
        <v>935</v>
      </c>
    </row>
    <row r="160" spans="4:73" ht="15.75" thickBot="1" x14ac:dyDescent="0.3">
      <c r="D160" s="4" t="str">
        <f t="shared" ca="1" si="74"/>
        <v>https://serviceportal.swegon.com/fi//docs/functionaldiagramfi</v>
      </c>
      <c r="AA160" s="752" t="s">
        <v>881</v>
      </c>
      <c r="AX160" s="48" t="s">
        <v>880</v>
      </c>
      <c r="BU160" s="346" t="s">
        <v>882</v>
      </c>
    </row>
    <row r="161" spans="4:73" ht="15.75" thickBot="1" x14ac:dyDescent="0.3">
      <c r="D161" s="4" t="str">
        <f t="shared" ca="1" si="74"/>
        <v>PDF</v>
      </c>
      <c r="AA161" s="4" t="s">
        <v>936</v>
      </c>
      <c r="AX161" s="48" t="s">
        <v>936</v>
      </c>
      <c r="BU161" s="294" t="s">
        <v>936</v>
      </c>
    </row>
    <row r="162" spans="4:73" ht="15.75" thickBot="1" x14ac:dyDescent="0.3">
      <c r="D162" s="4" t="str">
        <f ca="1">OFFSET(AA162,0,$A$1,1,1)</f>
        <v>https://serviceportal.swegon.com/fi//docs/FD_CASA_ALL_FI</v>
      </c>
      <c r="AA162" s="752" t="s">
        <v>947</v>
      </c>
      <c r="AX162" s="312" t="s">
        <v>948</v>
      </c>
      <c r="BU162" s="346" t="s">
        <v>949</v>
      </c>
    </row>
    <row r="163" spans="4:73" ht="15.75" thickBot="1" x14ac:dyDescent="0.3">
      <c r="D163" s="4" t="str">
        <f t="shared" ca="1" si="74"/>
        <v>Valitse keskitetty järjestelmä</v>
      </c>
      <c r="AA163" s="4" t="s">
        <v>1097</v>
      </c>
      <c r="AX163" s="307" t="s">
        <v>993</v>
      </c>
      <c r="BU163" s="294" t="s">
        <v>993</v>
      </c>
    </row>
    <row r="164" spans="4:73" x14ac:dyDescent="0.25">
      <c r="D164" s="4" t="str">
        <f t="shared" ca="1" si="74"/>
        <v>ProCASA</v>
      </c>
      <c r="AA164" s="4" t="s">
        <v>1236</v>
      </c>
      <c r="AX164" s="4" t="s">
        <v>1236</v>
      </c>
      <c r="BU164" s="4" t="s">
        <v>1236</v>
      </c>
    </row>
    <row r="165" spans="4:73" x14ac:dyDescent="0.25">
      <c r="D165" s="4" t="str">
        <f t="shared" ca="1" si="74"/>
        <v>https://procasa.swegon.com/fi/procasa-e</v>
      </c>
      <c r="AA165" s="752" t="s">
        <v>1240</v>
      </c>
      <c r="AX165" s="752" t="s">
        <v>1241</v>
      </c>
      <c r="BU165" s="752" t="s">
        <v>1242</v>
      </c>
    </row>
    <row r="166" spans="4:73" x14ac:dyDescent="0.25">
      <c r="D166" s="4" t="str">
        <f t="shared" ca="1" si="74"/>
        <v>CASA Smart Liesikuvut</v>
      </c>
      <c r="AA166" s="4" t="s">
        <v>1239</v>
      </c>
      <c r="AX166" s="4" t="s">
        <v>1237</v>
      </c>
      <c r="BU166" s="4" t="s">
        <v>1238</v>
      </c>
    </row>
    <row r="167" spans="4:73" x14ac:dyDescent="0.25">
      <c r="D167" s="4" t="str">
        <f t="shared" ca="1" si="74"/>
        <v>https://www.swegon.com/fi/tuotteet/asuntoilmanvaihto/liesikuvut/kerrostalot-smart-liesikuvut/</v>
      </c>
      <c r="AA167" s="4" t="s">
        <v>1244</v>
      </c>
      <c r="AX167" s="4" t="s">
        <v>1244</v>
      </c>
      <c r="BU167" s="752" t="s">
        <v>1243</v>
      </c>
    </row>
    <row r="168" spans="4:73" x14ac:dyDescent="0.25">
      <c r="D168" s="4">
        <f t="shared" ca="1" si="74"/>
        <v>0</v>
      </c>
      <c r="AA168" s="4"/>
      <c r="AX168" s="4"/>
      <c r="BU168" s="4"/>
    </row>
    <row r="169" spans="4:73" x14ac:dyDescent="0.25">
      <c r="D169" s="4">
        <f t="shared" ca="1" si="74"/>
        <v>0</v>
      </c>
      <c r="AA169" s="4"/>
      <c r="AX169" s="4"/>
      <c r="BU169" s="4"/>
    </row>
    <row r="170" spans="4:73" x14ac:dyDescent="0.25">
      <c r="D170" s="4">
        <f t="shared" ca="1" si="74"/>
        <v>0</v>
      </c>
      <c r="AA170" s="4"/>
      <c r="AX170" s="4"/>
      <c r="BU170" s="4"/>
    </row>
    <row r="171" spans="4:73" x14ac:dyDescent="0.25">
      <c r="D171" s="4">
        <f t="shared" ca="1" si="74"/>
        <v>0</v>
      </c>
    </row>
  </sheetData>
  <mergeCells count="4">
    <mergeCell ref="D6:X6"/>
    <mergeCell ref="AW6:BR6"/>
    <mergeCell ref="BT6:CO6"/>
    <mergeCell ref="Z6:AU6"/>
  </mergeCells>
  <conditionalFormatting sqref="Z146:Z148 Z40:Z41 Z43:Z57 Z61:Z66">
    <cfRule type="containsText" dxfId="4100" priority="3748" operator="containsText" text="Not available">
      <formula>NOT(ISERROR(SEARCH("Not available",Z40)))</formula>
    </cfRule>
  </conditionalFormatting>
  <conditionalFormatting sqref="Z10:Z11 Z141 Z71:Z86 Z13:Z28 Z32 Z90 Z92:Z98 Z100:Z102 Z104:Z105 Z107:Z111">
    <cfRule type="containsText" dxfId="4099" priority="3757" operator="containsText" text="Not available">
      <formula>NOT(ISERROR(SEARCH("Not available",Z10)))</formula>
    </cfRule>
  </conditionalFormatting>
  <conditionalFormatting sqref="Z149">
    <cfRule type="containsText" dxfId="4098" priority="3745" operator="containsText" text="Not available">
      <formula>NOT(ISERROR(SEARCH("Not available",Z149)))</formula>
    </cfRule>
  </conditionalFormatting>
  <conditionalFormatting sqref="Z104">
    <cfRule type="containsText" dxfId="4097" priority="3712" operator="containsText" text="Not available">
      <formula>NOT(ISERROR(SEARCH("Not available",Z104)))</formula>
    </cfRule>
  </conditionalFormatting>
  <conditionalFormatting sqref="Z90 Z92:Z95">
    <cfRule type="containsText" dxfId="4096" priority="3708" operator="containsText" text="Not available">
      <formula>NOT(ISERROR(SEARCH("Not available",Z90)))</formula>
    </cfRule>
  </conditionalFormatting>
  <conditionalFormatting sqref="Z43:Z45">
    <cfRule type="containsText" dxfId="4095" priority="3750" operator="containsText" text="Not available">
      <formula>NOT(ISERROR(SEARCH("Not available",Z43)))</formula>
    </cfRule>
  </conditionalFormatting>
  <conditionalFormatting sqref="Z44">
    <cfRule type="containsText" dxfId="4094" priority="3749" operator="containsText" text="Not available">
      <formula>NOT(ISERROR(SEARCH("Not available",Z44)))</formula>
    </cfRule>
  </conditionalFormatting>
  <conditionalFormatting sqref="Z146:Z148">
    <cfRule type="containsText" dxfId="4093" priority="3747" operator="containsText" text="Not available">
      <formula>NOT(ISERROR(SEARCH("Not available",Z146)))</formula>
    </cfRule>
  </conditionalFormatting>
  <conditionalFormatting sqref="Z40:Z41 Z43:Z44">
    <cfRule type="containsText" dxfId="4092" priority="3746" operator="containsText" text="Not available">
      <formula>NOT(ISERROR(SEARCH("Not available",Z40)))</formula>
    </cfRule>
  </conditionalFormatting>
  <conditionalFormatting sqref="Z43">
    <cfRule type="containsText" dxfId="4091" priority="3744" operator="containsText" text="Not available">
      <formula>NOT(ISERROR(SEARCH("Not available",Z43)))</formula>
    </cfRule>
  </conditionalFormatting>
  <conditionalFormatting sqref="Z71:Z86 Z90 Z92:Z98">
    <cfRule type="containsText" dxfId="4090" priority="3743" operator="containsText" text="Not available">
      <formula>NOT(ISERROR(SEARCH("Not available",Z71)))</formula>
    </cfRule>
  </conditionalFormatting>
  <conditionalFormatting sqref="Z92:Z96">
    <cfRule type="containsText" dxfId="4089" priority="3742" operator="containsText" text="Not available">
      <formula>NOT(ISERROR(SEARCH("Not available",Z92)))</formula>
    </cfRule>
  </conditionalFormatting>
  <conditionalFormatting sqref="Z101">
    <cfRule type="containsText" dxfId="4088" priority="3741" operator="containsText" text="Not available">
      <formula>NOT(ISERROR(SEARCH("Not available",Z101)))</formula>
    </cfRule>
  </conditionalFormatting>
  <conditionalFormatting sqref="Z90 Z92:Z98 Z100:Z102 Z104:Z105 Z107:Z111">
    <cfRule type="containsText" dxfId="4087" priority="3740" operator="containsText" text="Not available">
      <formula>NOT(ISERROR(SEARCH("Not available",Z90)))</formula>
    </cfRule>
  </conditionalFormatting>
  <conditionalFormatting sqref="Z61:Z66">
    <cfRule type="containsText" dxfId="4086" priority="3735" operator="containsText" text="Not available">
      <formula>NOT(ISERROR(SEARCH("Not available",Z61)))</formula>
    </cfRule>
  </conditionalFormatting>
  <conditionalFormatting sqref="Z45">
    <cfRule type="containsText" dxfId="4085" priority="3739" operator="containsText" text="Not available">
      <formula>NOT(ISERROR(SEARCH("Not available",Z45)))</formula>
    </cfRule>
  </conditionalFormatting>
  <conditionalFormatting sqref="Z43">
    <cfRule type="containsText" dxfId="4084" priority="3738" operator="containsText" text="Not available">
      <formula>NOT(ISERROR(SEARCH("Not available",Z43)))</formula>
    </cfRule>
  </conditionalFormatting>
  <conditionalFormatting sqref="Z61:Z66">
    <cfRule type="containsText" dxfId="4083" priority="3737" operator="containsText" text="Not available">
      <formula>NOT(ISERROR(SEARCH("Not available",Z61)))</formula>
    </cfRule>
  </conditionalFormatting>
  <conditionalFormatting sqref="Z62:Z66">
    <cfRule type="containsText" dxfId="4082" priority="3736" operator="containsText" text="Not available">
      <formula>NOT(ISERROR(SEARCH("Not available",Z62)))</formula>
    </cfRule>
  </conditionalFormatting>
  <conditionalFormatting sqref="Z61">
    <cfRule type="containsText" dxfId="4081" priority="3733" operator="containsText" text="Not available">
      <formula>NOT(ISERROR(SEARCH("Not available",Z61)))</formula>
    </cfRule>
  </conditionalFormatting>
  <conditionalFormatting sqref="Z97:Z98 Z100:Z102 Z104:Z105">
    <cfRule type="containsText" dxfId="4080" priority="3732" operator="containsText" text="Not available">
      <formula>NOT(ISERROR(SEARCH("Not available",Z97)))</formula>
    </cfRule>
  </conditionalFormatting>
  <conditionalFormatting sqref="Z40:Z41 Z43:Z44">
    <cfRule type="containsText" dxfId="4079" priority="3727" operator="containsText" text="Not available">
      <formula>NOT(ISERROR(SEARCH("Not available",Z40)))</formula>
    </cfRule>
  </conditionalFormatting>
  <conditionalFormatting sqref="Z40:Z41 Z43:Z44">
    <cfRule type="containsText" dxfId="4078" priority="3729" operator="containsText" text="Not available">
      <formula>NOT(ISERROR(SEARCH("Not available",Z40)))</formula>
    </cfRule>
  </conditionalFormatting>
  <conditionalFormatting sqref="Z41">
    <cfRule type="containsText" dxfId="4077" priority="3728" operator="containsText" text="Not available">
      <formula>NOT(ISERROR(SEARCH("Not available",Z41)))</formula>
    </cfRule>
  </conditionalFormatting>
  <conditionalFormatting sqref="Z71:Z73">
    <cfRule type="containsText" dxfId="4076" priority="3699" operator="containsText" text="Not available">
      <formula>NOT(ISERROR(SEARCH("Not available",Z71)))</formula>
    </cfRule>
  </conditionalFormatting>
  <conditionalFormatting sqref="Z40">
    <cfRule type="containsText" dxfId="4075" priority="3725" operator="containsText" text="Not available">
      <formula>NOT(ISERROR(SEARCH("Not available",Z40)))</formula>
    </cfRule>
  </conditionalFormatting>
  <conditionalFormatting sqref="Z79:Z86 Z90 Z92:Z93">
    <cfRule type="containsText" dxfId="4074" priority="3724" operator="containsText" text="Not available">
      <formula>NOT(ISERROR(SEARCH("Not available",Z79)))</formula>
    </cfRule>
  </conditionalFormatting>
  <conditionalFormatting sqref="Z98">
    <cfRule type="containsText" dxfId="4073" priority="3723" operator="containsText" text="Not available">
      <formula>NOT(ISERROR(SEARCH("Not available",Z98)))</formula>
    </cfRule>
  </conditionalFormatting>
  <conditionalFormatting sqref="Z40">
    <cfRule type="containsText" dxfId="4072" priority="3721" operator="containsText" text="Not available">
      <formula>NOT(ISERROR(SEARCH("Not available",Z40)))</formula>
    </cfRule>
  </conditionalFormatting>
  <conditionalFormatting sqref="Z43:Z44">
    <cfRule type="containsText" dxfId="4071" priority="3717" operator="containsText" text="Not available">
      <formula>NOT(ISERROR(SEARCH("Not available",Z43)))</formula>
    </cfRule>
  </conditionalFormatting>
  <conditionalFormatting sqref="Z46">
    <cfRule type="containsText" dxfId="4070" priority="3716" operator="containsText" text="Not available">
      <formula>NOT(ISERROR(SEARCH("Not available",Z46)))</formula>
    </cfRule>
  </conditionalFormatting>
  <conditionalFormatting sqref="Z94:Z98">
    <cfRule type="containsText" dxfId="4069" priority="3715" operator="containsText" text="Not available">
      <formula>NOT(ISERROR(SEARCH("Not available",Z94)))</formula>
    </cfRule>
  </conditionalFormatting>
  <conditionalFormatting sqref="Z105">
    <cfRule type="containsText" dxfId="4068" priority="3713" operator="containsText" text="Not available">
      <formula>NOT(ISERROR(SEARCH("Not available",Z105)))</formula>
    </cfRule>
  </conditionalFormatting>
  <conditionalFormatting sqref="Z94">
    <cfRule type="containsText" dxfId="4067" priority="3709" operator="containsText" text="Not available">
      <formula>NOT(ISERROR(SEARCH("Not available",Z94)))</formula>
    </cfRule>
  </conditionalFormatting>
  <conditionalFormatting sqref="Z46">
    <cfRule type="containsText" dxfId="4066" priority="3704" operator="containsText" text="Not available">
      <formula>NOT(ISERROR(SEARCH("Not available",Z46)))</formula>
    </cfRule>
  </conditionalFormatting>
  <conditionalFormatting sqref="Z94:Z98">
    <cfRule type="containsText" dxfId="4065" priority="3703" operator="containsText" text="Not available">
      <formula>NOT(ISERROR(SEARCH("Not available",Z94)))</formula>
    </cfRule>
  </conditionalFormatting>
  <conditionalFormatting sqref="Z104">
    <cfRule type="containsText" dxfId="4064" priority="3702" operator="containsText" text="Not available">
      <formula>NOT(ISERROR(SEARCH("Not available",Z104)))</formula>
    </cfRule>
  </conditionalFormatting>
  <conditionalFormatting sqref="Z71:Z73">
    <cfRule type="containsText" dxfId="4063" priority="3697" operator="containsText" text="Not available">
      <formula>NOT(ISERROR(SEARCH("Not available",Z71)))</formula>
    </cfRule>
  </conditionalFormatting>
  <conditionalFormatting sqref="Z46">
    <cfRule type="containsText" dxfId="4062" priority="3700" operator="containsText" text="Not available">
      <formula>NOT(ISERROR(SEARCH("Not available",Z46)))</formula>
    </cfRule>
  </conditionalFormatting>
  <conditionalFormatting sqref="Z71">
    <cfRule type="containsText" dxfId="4061" priority="3698" operator="containsText" text="Not available">
      <formula>NOT(ISERROR(SEARCH("Not available",Z71)))</formula>
    </cfRule>
  </conditionalFormatting>
  <conditionalFormatting sqref="Z61:Z66">
    <cfRule type="containsText" dxfId="4060" priority="3696" operator="containsText" text="Not available">
      <formula>NOT(ISERROR(SEARCH("Not available",Z61)))</formula>
    </cfRule>
  </conditionalFormatting>
  <conditionalFormatting sqref="Z97">
    <cfRule type="containsText" dxfId="4059" priority="3685" operator="containsText" text="Not available">
      <formula>NOT(ISERROR(SEARCH("Not available",Z97)))</formula>
    </cfRule>
  </conditionalFormatting>
  <conditionalFormatting sqref="Z100:Z102 Z104:Z105 Z107:Z109">
    <cfRule type="containsText" dxfId="4058" priority="3694" operator="containsText" text="Not available">
      <formula>NOT(ISERROR(SEARCH("Not available",Z100)))</formula>
    </cfRule>
  </conditionalFormatting>
  <conditionalFormatting sqref="Z92:Z96">
    <cfRule type="containsText" dxfId="4057" priority="3693" operator="containsText" text="Not available">
      <formula>NOT(ISERROR(SEARCH("Not available",Z92)))</formula>
    </cfRule>
  </conditionalFormatting>
  <conditionalFormatting sqref="Z101">
    <cfRule type="containsText" dxfId="4056" priority="3692" operator="containsText" text="Not available">
      <formula>NOT(ISERROR(SEARCH("Not available",Z101)))</formula>
    </cfRule>
  </conditionalFormatting>
  <conditionalFormatting sqref="Z61:Z66">
    <cfRule type="containsText" dxfId="4055" priority="3689" operator="containsText" text="Not available">
      <formula>NOT(ISERROR(SEARCH("Not available",Z61)))</formula>
    </cfRule>
  </conditionalFormatting>
  <conditionalFormatting sqref="Z61:Z66">
    <cfRule type="containsText" dxfId="4054" priority="3691" operator="containsText" text="Not available">
      <formula>NOT(ISERROR(SEARCH("Not available",Z61)))</formula>
    </cfRule>
  </conditionalFormatting>
  <conditionalFormatting sqref="Z62:Z66">
    <cfRule type="containsText" dxfId="4053" priority="3690" operator="containsText" text="Not available">
      <formula>NOT(ISERROR(SEARCH("Not available",Z62)))</formula>
    </cfRule>
  </conditionalFormatting>
  <conditionalFormatting sqref="Z61">
    <cfRule type="containsText" dxfId="4052" priority="3687" operator="containsText" text="Not available">
      <formula>NOT(ISERROR(SEARCH("Not available",Z61)))</formula>
    </cfRule>
  </conditionalFormatting>
  <conditionalFormatting sqref="Z97:Z98 Z100:Z102 Z104:Z105">
    <cfRule type="containsText" dxfId="4051" priority="3686" operator="containsText" text="Not available">
      <formula>NOT(ISERROR(SEARCH("Not available",Z97)))</formula>
    </cfRule>
  </conditionalFormatting>
  <conditionalFormatting sqref="Z93:Z98">
    <cfRule type="containsText" dxfId="4050" priority="3684" operator="containsText" text="Not available">
      <formula>NOT(ISERROR(SEARCH("Not available",Z93)))</formula>
    </cfRule>
  </conditionalFormatting>
  <conditionalFormatting sqref="Z40">
    <cfRule type="containsText" dxfId="4049" priority="3683" operator="containsText" text="Not available">
      <formula>NOT(ISERROR(SEARCH("Not available",Z40)))</formula>
    </cfRule>
  </conditionalFormatting>
  <conditionalFormatting sqref="Z41">
    <cfRule type="containsText" dxfId="4048" priority="3680" operator="containsText" text="Not available">
      <formula>NOT(ISERROR(SEARCH("Not available",Z41)))</formula>
    </cfRule>
  </conditionalFormatting>
  <conditionalFormatting sqref="Z43">
    <cfRule type="containsText" dxfId="4047" priority="3679" operator="containsText" text="Not available">
      <formula>NOT(ISERROR(SEARCH("Not available",Z43)))</formula>
    </cfRule>
  </conditionalFormatting>
  <conditionalFormatting sqref="Z41">
    <cfRule type="containsText" dxfId="4046" priority="3678" operator="containsText" text="Not available">
      <formula>NOT(ISERROR(SEARCH("Not available",Z41)))</formula>
    </cfRule>
  </conditionalFormatting>
  <conditionalFormatting sqref="Z43">
    <cfRule type="containsText" dxfId="4045" priority="3677" operator="containsText" text="Not available">
      <formula>NOT(ISERROR(SEARCH("Not available",Z43)))</formula>
    </cfRule>
  </conditionalFormatting>
  <conditionalFormatting sqref="Z43">
    <cfRule type="containsText" dxfId="4044" priority="3676" operator="containsText" text="Not available">
      <formula>NOT(ISERROR(SEARCH("Not available",Z43)))</formula>
    </cfRule>
  </conditionalFormatting>
  <conditionalFormatting sqref="Z34">
    <cfRule type="containsText" dxfId="4043" priority="3675" operator="containsText" text="Not available">
      <formula>NOT(ISERROR(SEARCH("Not available",Z34)))</formula>
    </cfRule>
  </conditionalFormatting>
  <conditionalFormatting sqref="Z34">
    <cfRule type="containsText" dxfId="4042" priority="3674" operator="containsText" text="Not available">
      <formula>NOT(ISERROR(SEARCH("Not available",Z34)))</formula>
    </cfRule>
  </conditionalFormatting>
  <conditionalFormatting sqref="Z34">
    <cfRule type="containsText" dxfId="4041" priority="3673" operator="containsText" text="Not available">
      <formula>NOT(ISERROR(SEARCH("Not available",Z34)))</formula>
    </cfRule>
  </conditionalFormatting>
  <conditionalFormatting sqref="Z41">
    <cfRule type="containsText" dxfId="4040" priority="3660" operator="containsText" text="Not available">
      <formula>NOT(ISERROR(SEARCH("Not available",Z41)))</formula>
    </cfRule>
  </conditionalFormatting>
  <conditionalFormatting sqref="Z41">
    <cfRule type="containsText" dxfId="4039" priority="3658" operator="containsText" text="Not available">
      <formula>NOT(ISERROR(SEARCH("Not available",Z41)))</formula>
    </cfRule>
  </conditionalFormatting>
  <conditionalFormatting sqref="Z41">
    <cfRule type="containsText" dxfId="4038" priority="3657" operator="containsText" text="Not available">
      <formula>NOT(ISERROR(SEARCH("Not available",Z41)))</formula>
    </cfRule>
  </conditionalFormatting>
  <conditionalFormatting sqref="Z41">
    <cfRule type="containsText" dxfId="4037" priority="3656" operator="containsText" text="Not available">
      <formula>NOT(ISERROR(SEARCH("Not available",Z41)))</formula>
    </cfRule>
  </conditionalFormatting>
  <conditionalFormatting sqref="Z100">
    <cfRule type="containsText" dxfId="4036" priority="3652" operator="containsText" text="Not available">
      <formula>NOT(ISERROR(SEARCH("Not available",Z100)))</formula>
    </cfRule>
  </conditionalFormatting>
  <conditionalFormatting sqref="Z61">
    <cfRule type="containsText" dxfId="4035" priority="3651" operator="containsText" text="Not available">
      <formula>NOT(ISERROR(SEARCH("Not available",Z61)))</formula>
    </cfRule>
  </conditionalFormatting>
  <conditionalFormatting sqref="Z97">
    <cfRule type="containsText" dxfId="4034" priority="3649" operator="containsText" text="Not available">
      <formula>NOT(ISERROR(SEARCH("Not available",Z97)))</formula>
    </cfRule>
  </conditionalFormatting>
  <conditionalFormatting sqref="Z46">
    <cfRule type="containsText" dxfId="4033" priority="3648" operator="containsText" text="Not available">
      <formula>NOT(ISERROR(SEARCH("Not available",Z46)))</formula>
    </cfRule>
  </conditionalFormatting>
  <conditionalFormatting sqref="Z45">
    <cfRule type="containsText" dxfId="4032" priority="3647" operator="containsText" text="Not available">
      <formula>NOT(ISERROR(SEARCH("Not available",Z45)))</formula>
    </cfRule>
  </conditionalFormatting>
  <conditionalFormatting sqref="Z105">
    <cfRule type="containsText" dxfId="4031" priority="3646" operator="containsText" text="Not available">
      <formula>NOT(ISERROR(SEARCH("Not available",Z105)))</formula>
    </cfRule>
  </conditionalFormatting>
  <conditionalFormatting sqref="Z104">
    <cfRule type="containsText" dxfId="4030" priority="3645" operator="containsText" text="Not available">
      <formula>NOT(ISERROR(SEARCH("Not available",Z104)))</formula>
    </cfRule>
  </conditionalFormatting>
  <conditionalFormatting sqref="Z93">
    <cfRule type="containsText" dxfId="4029" priority="3643" operator="containsText" text="Not available">
      <formula>NOT(ISERROR(SEARCH("Not available",Z93)))</formula>
    </cfRule>
  </conditionalFormatting>
  <conditionalFormatting sqref="Z46">
    <cfRule type="containsText" dxfId="4028" priority="3642" operator="containsText" text="Not available">
      <formula>NOT(ISERROR(SEARCH("Not available",Z46)))</formula>
    </cfRule>
  </conditionalFormatting>
  <conditionalFormatting sqref="Z45">
    <cfRule type="containsText" dxfId="4027" priority="3641" operator="containsText" text="Not available">
      <formula>NOT(ISERROR(SEARCH("Not available",Z45)))</formula>
    </cfRule>
  </conditionalFormatting>
  <conditionalFormatting sqref="Z45">
    <cfRule type="containsText" dxfId="4026" priority="3638" operator="containsText" text="Not available">
      <formula>NOT(ISERROR(SEARCH("Not available",Z45)))</formula>
    </cfRule>
  </conditionalFormatting>
  <conditionalFormatting sqref="Z100">
    <cfRule type="containsText" dxfId="4025" priority="3635" operator="containsText" text="Not available">
      <formula>NOT(ISERROR(SEARCH("Not available",Z100)))</formula>
    </cfRule>
  </conditionalFormatting>
  <conditionalFormatting sqref="Z61">
    <cfRule type="containsText" dxfId="4024" priority="3634" operator="containsText" text="Not available">
      <formula>NOT(ISERROR(SEARCH("Not available",Z61)))</formula>
    </cfRule>
  </conditionalFormatting>
  <conditionalFormatting sqref="Z96">
    <cfRule type="containsText" dxfId="4023" priority="3632" operator="containsText" text="Not available">
      <formula>NOT(ISERROR(SEARCH("Not available",Z96)))</formula>
    </cfRule>
  </conditionalFormatting>
  <conditionalFormatting sqref="Z44">
    <cfRule type="containsText" dxfId="4022" priority="3591" operator="containsText" text="Not available">
      <formula>NOT(ISERROR(SEARCH("Not available",Z44)))</formula>
    </cfRule>
  </conditionalFormatting>
  <conditionalFormatting sqref="Z43">
    <cfRule type="containsText" dxfId="4021" priority="3617" operator="containsText" text="Not available">
      <formula>NOT(ISERROR(SEARCH("Not available",Z43)))</formula>
    </cfRule>
  </conditionalFormatting>
  <conditionalFormatting sqref="Z40">
    <cfRule type="containsText" dxfId="4020" priority="3616" operator="containsText" text="Not available">
      <formula>NOT(ISERROR(SEARCH("Not available",Z40)))</formula>
    </cfRule>
  </conditionalFormatting>
  <conditionalFormatting sqref="Z44">
    <cfRule type="containsText" dxfId="4019" priority="3614" operator="containsText" text="Not available">
      <formula>NOT(ISERROR(SEARCH("Not available",Z44)))</formula>
    </cfRule>
  </conditionalFormatting>
  <conditionalFormatting sqref="Z44">
    <cfRule type="containsText" dxfId="4018" priority="3612" operator="containsText" text="Not available">
      <formula>NOT(ISERROR(SEARCH("Not available",Z44)))</formula>
    </cfRule>
  </conditionalFormatting>
  <conditionalFormatting sqref="Z44">
    <cfRule type="containsText" dxfId="4017" priority="3611" operator="containsText" text="Not available">
      <formula>NOT(ISERROR(SEARCH("Not available",Z44)))</formula>
    </cfRule>
  </conditionalFormatting>
  <conditionalFormatting sqref="Z40">
    <cfRule type="containsText" dxfId="4016" priority="3609" operator="containsText" text="Not available">
      <formula>NOT(ISERROR(SEARCH("Not available",Z40)))</formula>
    </cfRule>
  </conditionalFormatting>
  <conditionalFormatting sqref="Z44">
    <cfRule type="containsText" dxfId="4015" priority="3608" operator="containsText" text="Not available">
      <formula>NOT(ISERROR(SEARCH("Not available",Z44)))</formula>
    </cfRule>
  </conditionalFormatting>
  <conditionalFormatting sqref="Z43">
    <cfRule type="containsText" dxfId="4014" priority="3607" operator="containsText" text="Not available">
      <formula>NOT(ISERROR(SEARCH("Not available",Z43)))</formula>
    </cfRule>
  </conditionalFormatting>
  <conditionalFormatting sqref="Z43">
    <cfRule type="containsText" dxfId="4013" priority="3606" operator="containsText" text="Not available">
      <formula>NOT(ISERROR(SEARCH("Not available",Z43)))</formula>
    </cfRule>
  </conditionalFormatting>
  <conditionalFormatting sqref="Z41">
    <cfRule type="containsText" dxfId="4012" priority="3598" operator="containsText" text="Not available">
      <formula>NOT(ISERROR(SEARCH("Not available",Z41)))</formula>
    </cfRule>
  </conditionalFormatting>
  <conditionalFormatting sqref="Z41">
    <cfRule type="containsText" dxfId="4011" priority="3597" operator="containsText" text="Not available">
      <formula>NOT(ISERROR(SEARCH("Not available",Z41)))</formula>
    </cfRule>
  </conditionalFormatting>
  <conditionalFormatting sqref="Z41">
    <cfRule type="containsText" dxfId="4010" priority="3596" operator="containsText" text="Not available">
      <formula>NOT(ISERROR(SEARCH("Not available",Z41)))</formula>
    </cfRule>
  </conditionalFormatting>
  <conditionalFormatting sqref="Z41">
    <cfRule type="containsText" dxfId="4009" priority="3602" operator="containsText" text="Not available">
      <formula>NOT(ISERROR(SEARCH("Not available",Z41)))</formula>
    </cfRule>
  </conditionalFormatting>
  <conditionalFormatting sqref="Z41">
    <cfRule type="containsText" dxfId="4008" priority="3601" operator="containsText" text="Not available">
      <formula>NOT(ISERROR(SEARCH("Not available",Z41)))</formula>
    </cfRule>
  </conditionalFormatting>
  <conditionalFormatting sqref="Z41">
    <cfRule type="containsText" dxfId="4007" priority="3600" operator="containsText" text="Not available">
      <formula>NOT(ISERROR(SEARCH("Not available",Z41)))</formula>
    </cfRule>
  </conditionalFormatting>
  <conditionalFormatting sqref="Z41">
    <cfRule type="containsText" dxfId="4006" priority="3599" operator="containsText" text="Not available">
      <formula>NOT(ISERROR(SEARCH("Not available",Z41)))</formula>
    </cfRule>
  </conditionalFormatting>
  <conditionalFormatting sqref="Z44">
    <cfRule type="containsText" dxfId="4005" priority="3594" operator="containsText" text="Not available">
      <formula>NOT(ISERROR(SEARCH("Not available",Z44)))</formula>
    </cfRule>
  </conditionalFormatting>
  <conditionalFormatting sqref="Z44">
    <cfRule type="containsText" dxfId="4004" priority="3595" operator="containsText" text="Not available">
      <formula>NOT(ISERROR(SEARCH("Not available",Z44)))</formula>
    </cfRule>
  </conditionalFormatting>
  <conditionalFormatting sqref="Z44">
    <cfRule type="containsText" dxfId="4003" priority="3593" operator="containsText" text="Not available">
      <formula>NOT(ISERROR(SEARCH("Not available",Z44)))</formula>
    </cfRule>
  </conditionalFormatting>
  <conditionalFormatting sqref="Z44">
    <cfRule type="containsText" dxfId="4002" priority="3592" operator="containsText" text="Not available">
      <formula>NOT(ISERROR(SEARCH("Not available",Z44)))</formula>
    </cfRule>
  </conditionalFormatting>
  <conditionalFormatting sqref="Z43">
    <cfRule type="containsText" dxfId="4001" priority="3590" operator="containsText" text="Not available">
      <formula>NOT(ISERROR(SEARCH("Not available",Z43)))</formula>
    </cfRule>
  </conditionalFormatting>
  <conditionalFormatting sqref="Z44">
    <cfRule type="containsText" dxfId="4000" priority="3589" operator="containsText" text="Not available">
      <formula>NOT(ISERROR(SEARCH("Not available",Z44)))</formula>
    </cfRule>
  </conditionalFormatting>
  <conditionalFormatting sqref="Z43">
    <cfRule type="containsText" dxfId="3999" priority="3588" operator="containsText" text="Not available">
      <formula>NOT(ISERROR(SEARCH("Not available",Z43)))</formula>
    </cfRule>
  </conditionalFormatting>
  <conditionalFormatting sqref="Z43">
    <cfRule type="containsText" dxfId="3998" priority="3587" operator="containsText" text="Not available">
      <formula>NOT(ISERROR(SEARCH("Not available",Z43)))</formula>
    </cfRule>
  </conditionalFormatting>
  <conditionalFormatting sqref="Z43">
    <cfRule type="containsText" dxfId="3997" priority="3586" operator="containsText" text="Not available">
      <formula>NOT(ISERROR(SEARCH("Not available",Z43)))</formula>
    </cfRule>
  </conditionalFormatting>
  <conditionalFormatting sqref="Z44">
    <cfRule type="containsText" dxfId="3996" priority="3585" operator="containsText" text="Not available">
      <formula>NOT(ISERROR(SEARCH("Not available",Z44)))</formula>
    </cfRule>
  </conditionalFormatting>
  <conditionalFormatting sqref="Z44">
    <cfRule type="containsText" dxfId="3995" priority="3584" operator="containsText" text="Not available">
      <formula>NOT(ISERROR(SEARCH("Not available",Z44)))</formula>
    </cfRule>
  </conditionalFormatting>
  <conditionalFormatting sqref="Z44">
    <cfRule type="containsText" dxfId="3994" priority="3583" operator="containsText" text="Not available">
      <formula>NOT(ISERROR(SEARCH("Not available",Z44)))</formula>
    </cfRule>
  </conditionalFormatting>
  <conditionalFormatting sqref="Z102">
    <cfRule type="containsText" dxfId="3993" priority="3549" operator="containsText" text="Not available">
      <formula>NOT(ISERROR(SEARCH("Not available",Z102)))</formula>
    </cfRule>
  </conditionalFormatting>
  <conditionalFormatting sqref="Z72">
    <cfRule type="containsText" dxfId="3992" priority="3551" operator="containsText" text="Not available">
      <formula>NOT(ISERROR(SEARCH("Not available",Z72)))</formula>
    </cfRule>
  </conditionalFormatting>
  <conditionalFormatting sqref="Z71">
    <cfRule type="containsText" dxfId="3991" priority="3550" operator="containsText" text="Not available">
      <formula>NOT(ISERROR(SEARCH("Not available",Z71)))</formula>
    </cfRule>
  </conditionalFormatting>
  <conditionalFormatting sqref="Z62:Z66">
    <cfRule type="containsText" dxfId="3990" priority="3546" operator="containsText" text="Not available">
      <formula>NOT(ISERROR(SEARCH("Not available",Z62)))</formula>
    </cfRule>
  </conditionalFormatting>
  <conditionalFormatting sqref="Z101">
    <cfRule type="containsText" dxfId="3989" priority="3544" operator="containsText" text="Not available">
      <formula>NOT(ISERROR(SEARCH("Not available",Z101)))</formula>
    </cfRule>
  </conditionalFormatting>
  <conditionalFormatting sqref="Z98">
    <cfRule type="containsText" dxfId="3988" priority="3545" operator="containsText" text="Not available">
      <formula>NOT(ISERROR(SEARCH("Not available",Z98)))</formula>
    </cfRule>
  </conditionalFormatting>
  <conditionalFormatting sqref="Z62:Z66">
    <cfRule type="containsText" dxfId="3987" priority="3543" operator="containsText" text="Not available">
      <formula>NOT(ISERROR(SEARCH("Not available",Z62)))</formula>
    </cfRule>
  </conditionalFormatting>
  <conditionalFormatting sqref="Z61">
    <cfRule type="containsText" dxfId="3986" priority="3542" operator="containsText" text="Not available">
      <formula>NOT(ISERROR(SEARCH("Not available",Z61)))</formula>
    </cfRule>
  </conditionalFormatting>
  <conditionalFormatting sqref="Z98">
    <cfRule type="containsText" dxfId="3985" priority="3541" operator="containsText" text="Not available">
      <formula>NOT(ISERROR(SEARCH("Not available",Z98)))</formula>
    </cfRule>
  </conditionalFormatting>
  <conditionalFormatting sqref="Z61">
    <cfRule type="containsText" dxfId="3984" priority="3552" operator="containsText" text="Not available">
      <formula>NOT(ISERROR(SEARCH("Not available",Z61)))</formula>
    </cfRule>
  </conditionalFormatting>
  <conditionalFormatting sqref="Z105">
    <cfRule type="containsText" dxfId="3983" priority="3556" operator="containsText" text="Not available">
      <formula>NOT(ISERROR(SEARCH("Not available",Z105)))</formula>
    </cfRule>
  </conditionalFormatting>
  <conditionalFormatting sqref="Z102">
    <cfRule type="containsText" dxfId="3982" priority="3563" operator="containsText" text="Not available">
      <formula>NOT(ISERROR(SEARCH("Not available",Z102)))</formula>
    </cfRule>
  </conditionalFormatting>
  <conditionalFormatting sqref="Z62:Z66">
    <cfRule type="containsText" dxfId="3981" priority="3560" operator="containsText" text="Not available">
      <formula>NOT(ISERROR(SEARCH("Not available",Z62)))</formula>
    </cfRule>
  </conditionalFormatting>
  <conditionalFormatting sqref="Z95">
    <cfRule type="containsText" dxfId="3980" priority="3555" operator="containsText" text="Not available">
      <formula>NOT(ISERROR(SEARCH("Not available",Z95)))</formula>
    </cfRule>
  </conditionalFormatting>
  <conditionalFormatting sqref="Z105">
    <cfRule type="containsText" dxfId="3979" priority="3553" operator="containsText" text="Not available">
      <formula>NOT(ISERROR(SEARCH("Not available",Z105)))</formula>
    </cfRule>
  </conditionalFormatting>
  <conditionalFormatting sqref="Z105">
    <cfRule type="containsText" dxfId="3978" priority="3539" operator="containsText" text="Not available">
      <formula>NOT(ISERROR(SEARCH("Not available",Z105)))</formula>
    </cfRule>
  </conditionalFormatting>
  <conditionalFormatting sqref="Z104">
    <cfRule type="containsText" dxfId="3977" priority="3538" operator="containsText" text="Not available">
      <formula>NOT(ISERROR(SEARCH("Not available",Z104)))</formula>
    </cfRule>
  </conditionalFormatting>
  <conditionalFormatting sqref="Z94">
    <cfRule type="containsText" dxfId="3976" priority="3537" operator="containsText" text="Not available">
      <formula>NOT(ISERROR(SEARCH("Not available",Z94)))</formula>
    </cfRule>
  </conditionalFormatting>
  <conditionalFormatting sqref="Z104">
    <cfRule type="containsText" dxfId="3975" priority="3536" operator="containsText" text="Not available">
      <formula>NOT(ISERROR(SEARCH("Not available",Z104)))</formula>
    </cfRule>
  </conditionalFormatting>
  <conditionalFormatting sqref="Z71">
    <cfRule type="containsText" dxfId="3974" priority="3534" operator="containsText" text="Not available">
      <formula>NOT(ISERROR(SEARCH("Not available",Z71)))</formula>
    </cfRule>
  </conditionalFormatting>
  <conditionalFormatting sqref="Z101">
    <cfRule type="containsText" dxfId="3973" priority="3532" operator="containsText" text="Not available">
      <formula>NOT(ISERROR(SEARCH("Not available",Z101)))</formula>
    </cfRule>
  </conditionalFormatting>
  <conditionalFormatting sqref="Z62:Z66">
    <cfRule type="containsText" dxfId="3972" priority="3531" operator="containsText" text="Not available">
      <formula>NOT(ISERROR(SEARCH("Not available",Z62)))</formula>
    </cfRule>
  </conditionalFormatting>
  <conditionalFormatting sqref="Z61">
    <cfRule type="containsText" dxfId="3971" priority="3530" operator="containsText" text="Not available">
      <formula>NOT(ISERROR(SEARCH("Not available",Z61)))</formula>
    </cfRule>
  </conditionalFormatting>
  <conditionalFormatting sqref="Z97">
    <cfRule type="containsText" dxfId="3970" priority="3529" operator="containsText" text="Not available">
      <formula>NOT(ISERROR(SEARCH("Not available",Z97)))</formula>
    </cfRule>
  </conditionalFormatting>
  <conditionalFormatting sqref="Z70">
    <cfRule type="containsText" dxfId="3969" priority="3517" operator="containsText" text="Not available">
      <formula>NOT(ISERROR(SEARCH("Not available",Z70)))</formula>
    </cfRule>
  </conditionalFormatting>
  <conditionalFormatting sqref="Z70">
    <cfRule type="containsText" dxfId="3968" priority="3516" operator="containsText" text="Not available">
      <formula>NOT(ISERROR(SEARCH("Not available",Z70)))</formula>
    </cfRule>
  </conditionalFormatting>
  <conditionalFormatting sqref="Z70">
    <cfRule type="containsText" dxfId="3967" priority="3513" operator="containsText" text="Not available">
      <formula>NOT(ISERROR(SEARCH("Not available",Z70)))</formula>
    </cfRule>
  </conditionalFormatting>
  <conditionalFormatting sqref="Z70">
    <cfRule type="containsText" dxfId="3966" priority="3515" operator="containsText" text="Not available">
      <formula>NOT(ISERROR(SEARCH("Not available",Z70)))</formula>
    </cfRule>
  </conditionalFormatting>
  <conditionalFormatting sqref="Z70">
    <cfRule type="containsText" dxfId="3965" priority="3514" operator="containsText" text="Not available">
      <formula>NOT(ISERROR(SEARCH("Not available",Z70)))</formula>
    </cfRule>
  </conditionalFormatting>
  <conditionalFormatting sqref="Z70">
    <cfRule type="containsText" dxfId="3964" priority="3512" operator="containsText" text="Not available">
      <formula>NOT(ISERROR(SEARCH("Not available",Z70)))</formula>
    </cfRule>
  </conditionalFormatting>
  <conditionalFormatting sqref="Z70">
    <cfRule type="containsText" dxfId="3963" priority="3511" operator="containsText" text="Not available">
      <formula>NOT(ISERROR(SEARCH("Not available",Z70)))</formula>
    </cfRule>
  </conditionalFormatting>
  <conditionalFormatting sqref="Z33">
    <cfRule type="containsText" dxfId="3962" priority="3507" operator="containsText" text="Not available">
      <formula>NOT(ISERROR(SEARCH("Not available",Z33)))</formula>
    </cfRule>
  </conditionalFormatting>
  <conditionalFormatting sqref="Z33">
    <cfRule type="containsText" dxfId="3961" priority="3506" operator="containsText" text="Not available">
      <formula>NOT(ISERROR(SEARCH("Not available",Z33)))</formula>
    </cfRule>
  </conditionalFormatting>
  <conditionalFormatting sqref="Z33">
    <cfRule type="containsText" dxfId="3960" priority="3505" operator="containsText" text="Not available">
      <formula>NOT(ISERROR(SEARCH("Not available",Z33)))</formula>
    </cfRule>
  </conditionalFormatting>
  <conditionalFormatting sqref="Z33">
    <cfRule type="containsText" dxfId="3959" priority="3504" operator="containsText" text="Not available">
      <formula>NOT(ISERROR(SEARCH("Not available",Z33)))</formula>
    </cfRule>
  </conditionalFormatting>
  <conditionalFormatting sqref="Z36:Z39">
    <cfRule type="containsText" dxfId="3958" priority="3477" operator="containsText" text="Not available">
      <formula>NOT(ISERROR(SEARCH("Not available",Z36)))</formula>
    </cfRule>
  </conditionalFormatting>
  <conditionalFormatting sqref="Z35">
    <cfRule type="containsText" dxfId="3957" priority="3503" operator="containsText" text="Not available">
      <formula>NOT(ISERROR(SEARCH("Not available",Z35)))</formula>
    </cfRule>
  </conditionalFormatting>
  <conditionalFormatting sqref="Z35">
    <cfRule type="containsText" dxfId="3956" priority="3502" operator="containsText" text="Not available">
      <formula>NOT(ISERROR(SEARCH("Not available",Z35)))</formula>
    </cfRule>
  </conditionalFormatting>
  <conditionalFormatting sqref="Z35">
    <cfRule type="containsText" dxfId="3955" priority="3500" operator="containsText" text="Not available">
      <formula>NOT(ISERROR(SEARCH("Not available",Z35)))</formula>
    </cfRule>
  </conditionalFormatting>
  <conditionalFormatting sqref="Z35">
    <cfRule type="containsText" dxfId="3954" priority="3501" operator="containsText" text="Not available">
      <formula>NOT(ISERROR(SEARCH("Not available",Z35)))</formula>
    </cfRule>
  </conditionalFormatting>
  <conditionalFormatting sqref="Z35">
    <cfRule type="containsText" dxfId="3953" priority="3499" operator="containsText" text="Not available">
      <formula>NOT(ISERROR(SEARCH("Not available",Z35)))</formula>
    </cfRule>
  </conditionalFormatting>
  <conditionalFormatting sqref="Z35">
    <cfRule type="containsText" dxfId="3952" priority="3498" operator="containsText" text="Not available">
      <formula>NOT(ISERROR(SEARCH("Not available",Z35)))</formula>
    </cfRule>
  </conditionalFormatting>
  <conditionalFormatting sqref="Z35">
    <cfRule type="containsText" dxfId="3951" priority="3497" operator="containsText" text="Not available">
      <formula>NOT(ISERROR(SEARCH("Not available",Z35)))</formula>
    </cfRule>
  </conditionalFormatting>
  <conditionalFormatting sqref="Z35">
    <cfRule type="containsText" dxfId="3950" priority="3496" operator="containsText" text="Not available">
      <formula>NOT(ISERROR(SEARCH("Not available",Z35)))</formula>
    </cfRule>
  </conditionalFormatting>
  <conditionalFormatting sqref="Z35">
    <cfRule type="containsText" dxfId="3949" priority="3495" operator="containsText" text="Not available">
      <formula>NOT(ISERROR(SEARCH("Not available",Z35)))</formula>
    </cfRule>
  </conditionalFormatting>
  <conditionalFormatting sqref="Z36:Z39">
    <cfRule type="containsText" dxfId="3948" priority="3494" operator="containsText" text="Not available">
      <formula>NOT(ISERROR(SEARCH("Not available",Z36)))</formula>
    </cfRule>
  </conditionalFormatting>
  <conditionalFormatting sqref="Z36:Z39">
    <cfRule type="containsText" dxfId="3947" priority="3493" operator="containsText" text="Not available">
      <formula>NOT(ISERROR(SEARCH("Not available",Z36)))</formula>
    </cfRule>
  </conditionalFormatting>
  <conditionalFormatting sqref="Z36:Z39">
    <cfRule type="containsText" dxfId="3946" priority="3490" operator="containsText" text="Not available">
      <formula>NOT(ISERROR(SEARCH("Not available",Z36)))</formula>
    </cfRule>
  </conditionalFormatting>
  <conditionalFormatting sqref="Z36:Z39">
    <cfRule type="containsText" dxfId="3945" priority="3492" operator="containsText" text="Not available">
      <formula>NOT(ISERROR(SEARCH("Not available",Z36)))</formula>
    </cfRule>
  </conditionalFormatting>
  <conditionalFormatting sqref="Z36:Z39">
    <cfRule type="containsText" dxfId="3944" priority="3491" operator="containsText" text="Not available">
      <formula>NOT(ISERROR(SEARCH("Not available",Z36)))</formula>
    </cfRule>
  </conditionalFormatting>
  <conditionalFormatting sqref="Z36:Z39">
    <cfRule type="containsText" dxfId="3943" priority="3489" operator="containsText" text="Not available">
      <formula>NOT(ISERROR(SEARCH("Not available",Z36)))</formula>
    </cfRule>
  </conditionalFormatting>
  <conditionalFormatting sqref="Z36:Z39">
    <cfRule type="containsText" dxfId="3942" priority="3488" operator="containsText" text="Not available">
      <formula>NOT(ISERROR(SEARCH("Not available",Z36)))</formula>
    </cfRule>
  </conditionalFormatting>
  <conditionalFormatting sqref="Z36:Z39">
    <cfRule type="containsText" dxfId="3941" priority="3487" operator="containsText" text="Not available">
      <formula>NOT(ISERROR(SEARCH("Not available",Z36)))</formula>
    </cfRule>
  </conditionalFormatting>
  <conditionalFormatting sqref="Z36:Z39">
    <cfRule type="containsText" dxfId="3940" priority="3486" operator="containsText" text="Not available">
      <formula>NOT(ISERROR(SEARCH("Not available",Z36)))</formula>
    </cfRule>
  </conditionalFormatting>
  <conditionalFormatting sqref="Z36:Z39">
    <cfRule type="containsText" dxfId="3939" priority="3485" operator="containsText" text="Not available">
      <formula>NOT(ISERROR(SEARCH("Not available",Z36)))</formula>
    </cfRule>
  </conditionalFormatting>
  <conditionalFormatting sqref="Z36:Z39">
    <cfRule type="containsText" dxfId="3938" priority="3484" operator="containsText" text="Not available">
      <formula>NOT(ISERROR(SEARCH("Not available",Z36)))</formula>
    </cfRule>
  </conditionalFormatting>
  <conditionalFormatting sqref="Z36:Z39">
    <cfRule type="containsText" dxfId="3937" priority="3479" operator="containsText" text="Not available">
      <formula>NOT(ISERROR(SEARCH("Not available",Z36)))</formula>
    </cfRule>
  </conditionalFormatting>
  <conditionalFormatting sqref="Z36:Z39">
    <cfRule type="containsText" dxfId="3936" priority="3478" operator="containsText" text="Not available">
      <formula>NOT(ISERROR(SEARCH("Not available",Z36)))</formula>
    </cfRule>
  </conditionalFormatting>
  <conditionalFormatting sqref="Z36:Z39">
    <cfRule type="containsText" dxfId="3935" priority="3483" operator="containsText" text="Not available">
      <formula>NOT(ISERROR(SEARCH("Not available",Z36)))</formula>
    </cfRule>
  </conditionalFormatting>
  <conditionalFormatting sqref="Z36:Z39">
    <cfRule type="containsText" dxfId="3934" priority="3482" operator="containsText" text="Not available">
      <formula>NOT(ISERROR(SEARCH("Not available",Z36)))</formula>
    </cfRule>
  </conditionalFormatting>
  <conditionalFormatting sqref="Z36:Z39">
    <cfRule type="containsText" dxfId="3933" priority="3481" operator="containsText" text="Not available">
      <formula>NOT(ISERROR(SEARCH("Not available",Z36)))</formula>
    </cfRule>
  </conditionalFormatting>
  <conditionalFormatting sqref="Z36:Z39">
    <cfRule type="containsText" dxfId="3932" priority="3480" operator="containsText" text="Not available">
      <formula>NOT(ISERROR(SEARCH("Not available",Z36)))</formula>
    </cfRule>
  </conditionalFormatting>
  <conditionalFormatting sqref="Z107:Z111">
    <cfRule type="containsText" dxfId="3931" priority="3474" operator="containsText" text="Not available">
      <formula>NOT(ISERROR(SEARCH("Not available",Z107)))</formula>
    </cfRule>
  </conditionalFormatting>
  <conditionalFormatting sqref="Z107:Z111">
    <cfRule type="containsText" dxfId="3930" priority="3473" operator="containsText" text="Not available">
      <formula>NOT(ISERROR(SEARCH("Not available",Z107)))</formula>
    </cfRule>
  </conditionalFormatting>
  <conditionalFormatting sqref="Z107:Z111">
    <cfRule type="containsText" dxfId="3929" priority="3472" operator="containsText" text="Not available">
      <formula>NOT(ISERROR(SEARCH("Not available",Z107)))</formula>
    </cfRule>
  </conditionalFormatting>
  <conditionalFormatting sqref="Z109:Z140">
    <cfRule type="containsText" dxfId="3928" priority="3471" operator="containsText" text="Not available">
      <formula>NOT(ISERROR(SEARCH("Not available",Z109)))</formula>
    </cfRule>
  </conditionalFormatting>
  <conditionalFormatting sqref="Z109:Z140">
    <cfRule type="containsText" dxfId="3927" priority="3470" operator="containsText" text="Not available">
      <formula>NOT(ISERROR(SEARCH("Not available",Z109)))</formula>
    </cfRule>
  </conditionalFormatting>
  <conditionalFormatting sqref="Z109:Z140">
    <cfRule type="containsText" dxfId="3926" priority="3469" operator="containsText" text="Not available">
      <formula>NOT(ISERROR(SEARCH("Not available",Z109)))</formula>
    </cfRule>
  </conditionalFormatting>
  <conditionalFormatting sqref="Z88:AA88 AC88:AU88">
    <cfRule type="expression" dxfId="3925" priority="3056">
      <formula>#REF!=$M$3</formula>
    </cfRule>
    <cfRule type="expression" dxfId="3924" priority="3057">
      <formula>#REF!=$M$2</formula>
    </cfRule>
  </conditionalFormatting>
  <conditionalFormatting sqref="Z59:AU59">
    <cfRule type="expression" dxfId="3923" priority="3054">
      <formula>#REF!=$M$3</formula>
    </cfRule>
    <cfRule type="expression" dxfId="3922" priority="3055">
      <formula>#REF!=$M$2</formula>
    </cfRule>
  </conditionalFormatting>
  <conditionalFormatting sqref="Z30:AA30 AC30:AU30">
    <cfRule type="expression" dxfId="3921" priority="3052">
      <formula>#REF!=$M$3</formula>
    </cfRule>
    <cfRule type="expression" dxfId="3920" priority="3053">
      <formula>#REF!=$M$2</formula>
    </cfRule>
  </conditionalFormatting>
  <conditionalFormatting sqref="Z8:AU8">
    <cfRule type="expression" dxfId="3919" priority="3050">
      <formula>#REF!=$M$3</formula>
    </cfRule>
    <cfRule type="expression" dxfId="3918" priority="3051">
      <formula>#REF!=$M$2</formula>
    </cfRule>
  </conditionalFormatting>
  <conditionalFormatting sqref="Z9:AU9">
    <cfRule type="expression" dxfId="3917" priority="3046">
      <formula>$I9=$M$3</formula>
    </cfRule>
    <cfRule type="expression" dxfId="3916" priority="3047">
      <formula>$I9=$M$2</formula>
    </cfRule>
  </conditionalFormatting>
  <conditionalFormatting sqref="Z7:AU7">
    <cfRule type="expression" dxfId="3915" priority="3044">
      <formula>$I7=$M$3</formula>
    </cfRule>
    <cfRule type="expression" dxfId="3914" priority="3045">
      <formula>$I7=$M$2</formula>
    </cfRule>
  </conditionalFormatting>
  <conditionalFormatting sqref="Z12:AA12 AC12:AU12">
    <cfRule type="expression" dxfId="3913" priority="3042">
      <formula>$I12=$M$3</formula>
    </cfRule>
    <cfRule type="expression" dxfId="3912" priority="3043">
      <formula>$I12=$M$2</formula>
    </cfRule>
  </conditionalFormatting>
  <conditionalFormatting sqref="Z31:AU31">
    <cfRule type="expression" dxfId="3911" priority="3040">
      <formula>$I31=$M$3</formula>
    </cfRule>
    <cfRule type="expression" dxfId="3910" priority="3041">
      <formula>$I31=$M$2</formula>
    </cfRule>
  </conditionalFormatting>
  <conditionalFormatting sqref="Z29:AU29">
    <cfRule type="expression" dxfId="3909" priority="3038">
      <formula>$I29=$M$3</formula>
    </cfRule>
    <cfRule type="expression" dxfId="3908" priority="3039">
      <formula>$I29=$M$2</formula>
    </cfRule>
  </conditionalFormatting>
  <conditionalFormatting sqref="Z42:AU42">
    <cfRule type="expression" dxfId="3907" priority="3036">
      <formula>$I42=$M$3</formula>
    </cfRule>
    <cfRule type="expression" dxfId="3906" priority="3037">
      <formula>$I42=$M$2</formula>
    </cfRule>
  </conditionalFormatting>
  <conditionalFormatting sqref="Z60:AU60">
    <cfRule type="expression" dxfId="3905" priority="3034">
      <formula>$I60=$M$3</formula>
    </cfRule>
    <cfRule type="expression" dxfId="3904" priority="3035">
      <formula>$I60=$M$2</formula>
    </cfRule>
  </conditionalFormatting>
  <conditionalFormatting sqref="Z58:AU58">
    <cfRule type="expression" dxfId="3903" priority="3032">
      <formula>$I58=$M$3</formula>
    </cfRule>
    <cfRule type="expression" dxfId="3902" priority="3033">
      <formula>$I58=$M$2</formula>
    </cfRule>
  </conditionalFormatting>
  <conditionalFormatting sqref="Z69:AU69">
    <cfRule type="expression" dxfId="3901" priority="3030">
      <formula>$I69=$M$3</formula>
    </cfRule>
    <cfRule type="expression" dxfId="3900" priority="3031">
      <formula>$I69=$M$2</formula>
    </cfRule>
  </conditionalFormatting>
  <conditionalFormatting sqref="Z67:AU67">
    <cfRule type="expression" dxfId="3899" priority="3028">
      <formula>$I67=$M$3</formula>
    </cfRule>
    <cfRule type="expression" dxfId="3898" priority="3029">
      <formula>$I67=$M$2</formula>
    </cfRule>
  </conditionalFormatting>
  <conditionalFormatting sqref="Z87:AU87">
    <cfRule type="expression" dxfId="3897" priority="3026">
      <formula>$I87=$M$3</formula>
    </cfRule>
    <cfRule type="expression" dxfId="3896" priority="3027">
      <formula>$I87=$M$2</formula>
    </cfRule>
  </conditionalFormatting>
  <conditionalFormatting sqref="Z89:AU89">
    <cfRule type="expression" dxfId="3895" priority="3024">
      <formula>$I89=$M$3</formula>
    </cfRule>
    <cfRule type="expression" dxfId="3894" priority="3025">
      <formula>$I89=$M$2</formula>
    </cfRule>
  </conditionalFormatting>
  <conditionalFormatting sqref="Z68:AA68 AC68:AU68">
    <cfRule type="expression" dxfId="3893" priority="3022">
      <formula>#REF!=$M$3</formula>
    </cfRule>
    <cfRule type="expression" dxfId="3892" priority="3023">
      <formula>#REF!=$M$2</formula>
    </cfRule>
  </conditionalFormatting>
  <conditionalFormatting sqref="AB68">
    <cfRule type="expression" dxfId="3891" priority="2581">
      <formula>#REF!=$M$3</formula>
    </cfRule>
    <cfRule type="expression" dxfId="3890" priority="2582">
      <formula>#REF!=$M$2</formula>
    </cfRule>
  </conditionalFormatting>
  <conditionalFormatting sqref="AB30">
    <cfRule type="expression" dxfId="3889" priority="2579">
      <formula>#REF!=$M$3</formula>
    </cfRule>
    <cfRule type="expression" dxfId="3888" priority="2580">
      <formula>#REF!=$M$2</formula>
    </cfRule>
  </conditionalFormatting>
  <conditionalFormatting sqref="AB88">
    <cfRule type="expression" dxfId="3887" priority="2577">
      <formula>#REF!=$M$3</formula>
    </cfRule>
    <cfRule type="expression" dxfId="3886" priority="2578">
      <formula>#REF!=$M$2</formula>
    </cfRule>
  </conditionalFormatting>
  <conditionalFormatting sqref="AB12">
    <cfRule type="expression" dxfId="3885" priority="2573">
      <formula>$I12=$M$3</formula>
    </cfRule>
    <cfRule type="expression" dxfId="3884" priority="2574">
      <formula>$I12=$M$2</formula>
    </cfRule>
  </conditionalFormatting>
  <conditionalFormatting sqref="Z105">
    <cfRule type="containsText" dxfId="3883" priority="2568" operator="containsText" text="Not available">
      <formula>NOT(ISERROR(SEARCH("Not available",Z105)))</formula>
    </cfRule>
  </conditionalFormatting>
  <conditionalFormatting sqref="Z102">
    <cfRule type="containsText" dxfId="3882" priority="2572" operator="containsText" text="Not available">
      <formula>NOT(ISERROR(SEARCH("Not available",Z102)))</formula>
    </cfRule>
  </conditionalFormatting>
  <conditionalFormatting sqref="Z107">
    <cfRule type="containsText" dxfId="3881" priority="2570" operator="containsText" text="Not available">
      <formula>NOT(ISERROR(SEARCH("Not available",Z107)))</formula>
    </cfRule>
  </conditionalFormatting>
  <conditionalFormatting sqref="Z95">
    <cfRule type="containsText" dxfId="3880" priority="2567" operator="containsText" text="Not available">
      <formula>NOT(ISERROR(SEARCH("Not available",Z95)))</formula>
    </cfRule>
  </conditionalFormatting>
  <conditionalFormatting sqref="Z105">
    <cfRule type="containsText" dxfId="3879" priority="2566" operator="containsText" text="Not available">
      <formula>NOT(ISERROR(SEARCH("Not available",Z105)))</formula>
    </cfRule>
  </conditionalFormatting>
  <conditionalFormatting sqref="Z98">
    <cfRule type="containsText" dxfId="3878" priority="2564" operator="containsText" text="Not available">
      <formula>NOT(ISERROR(SEARCH("Not available",Z98)))</formula>
    </cfRule>
  </conditionalFormatting>
  <conditionalFormatting sqref="Z102">
    <cfRule type="containsText" dxfId="3877" priority="2565" operator="containsText" text="Not available">
      <formula>NOT(ISERROR(SEARCH("Not available",Z102)))</formula>
    </cfRule>
  </conditionalFormatting>
  <conditionalFormatting sqref="Z101">
    <cfRule type="containsText" dxfId="3876" priority="2563" operator="containsText" text="Not available">
      <formula>NOT(ISERROR(SEARCH("Not available",Z101)))</formula>
    </cfRule>
  </conditionalFormatting>
  <conditionalFormatting sqref="Z98">
    <cfRule type="containsText" dxfId="3875" priority="2562" operator="containsText" text="Not available">
      <formula>NOT(ISERROR(SEARCH("Not available",Z98)))</formula>
    </cfRule>
  </conditionalFormatting>
  <conditionalFormatting sqref="Z105">
    <cfRule type="containsText" dxfId="3874" priority="2560" operator="containsText" text="Not available">
      <formula>NOT(ISERROR(SEARCH("Not available",Z105)))</formula>
    </cfRule>
  </conditionalFormatting>
  <conditionalFormatting sqref="Z104">
    <cfRule type="containsText" dxfId="3873" priority="2559" operator="containsText" text="Not available">
      <formula>NOT(ISERROR(SEARCH("Not available",Z104)))</formula>
    </cfRule>
  </conditionalFormatting>
  <conditionalFormatting sqref="Z94">
    <cfRule type="containsText" dxfId="3872" priority="2558" operator="containsText" text="Not available">
      <formula>NOT(ISERROR(SEARCH("Not available",Z94)))</formula>
    </cfRule>
  </conditionalFormatting>
  <conditionalFormatting sqref="Z104">
    <cfRule type="containsText" dxfId="3871" priority="2557" operator="containsText" text="Not available">
      <formula>NOT(ISERROR(SEARCH("Not available",Z104)))</formula>
    </cfRule>
  </conditionalFormatting>
  <conditionalFormatting sqref="Z101">
    <cfRule type="containsText" dxfId="3870" priority="2556" operator="containsText" text="Not available">
      <formula>NOT(ISERROR(SEARCH("Not available",Z101)))</formula>
    </cfRule>
  </conditionalFormatting>
  <conditionalFormatting sqref="Z97">
    <cfRule type="containsText" dxfId="3869" priority="2555" operator="containsText" text="Not available">
      <formula>NOT(ISERROR(SEARCH("Not available",Z97)))</formula>
    </cfRule>
  </conditionalFormatting>
  <conditionalFormatting sqref="Z102">
    <cfRule type="containsText" dxfId="3868" priority="2546" operator="containsText" text="Not available">
      <formula>NOT(ISERROR(SEARCH("Not available",Z102)))</formula>
    </cfRule>
  </conditionalFormatting>
  <conditionalFormatting sqref="Z107">
    <cfRule type="containsText" dxfId="3867" priority="2544" operator="containsText" text="Not available">
      <formula>NOT(ISERROR(SEARCH("Not available",Z107)))</formula>
    </cfRule>
  </conditionalFormatting>
  <conditionalFormatting sqref="Z100">
    <cfRule type="containsText" dxfId="3866" priority="2553" operator="containsText" text="Not available">
      <formula>NOT(ISERROR(SEARCH("Not available",Z100)))</formula>
    </cfRule>
  </conditionalFormatting>
  <conditionalFormatting sqref="Z107">
    <cfRule type="containsText" dxfId="3865" priority="2552" operator="containsText" text="Not available">
      <formula>NOT(ISERROR(SEARCH("Not available",Z107)))</formula>
    </cfRule>
  </conditionalFormatting>
  <conditionalFormatting sqref="Z96">
    <cfRule type="containsText" dxfId="3864" priority="2550" operator="containsText" text="Not available">
      <formula>NOT(ISERROR(SEARCH("Not available",Z96)))</formula>
    </cfRule>
  </conditionalFormatting>
  <conditionalFormatting sqref="Z105">
    <cfRule type="containsText" dxfId="3863" priority="2542" operator="containsText" text="Not available">
      <formula>NOT(ISERROR(SEARCH("Not available",Z105)))</formula>
    </cfRule>
  </conditionalFormatting>
  <conditionalFormatting sqref="Z95">
    <cfRule type="containsText" dxfId="3862" priority="2541" operator="containsText" text="Not available">
      <formula>NOT(ISERROR(SEARCH("Not available",Z95)))</formula>
    </cfRule>
  </conditionalFormatting>
  <conditionalFormatting sqref="Z105">
    <cfRule type="containsText" dxfId="3861" priority="2540" operator="containsText" text="Not available">
      <formula>NOT(ISERROR(SEARCH("Not available",Z105)))</formula>
    </cfRule>
  </conditionalFormatting>
  <conditionalFormatting sqref="Z102">
    <cfRule type="containsText" dxfId="3860" priority="2539" operator="containsText" text="Not available">
      <formula>NOT(ISERROR(SEARCH("Not available",Z102)))</formula>
    </cfRule>
  </conditionalFormatting>
  <conditionalFormatting sqref="Z98">
    <cfRule type="containsText" dxfId="3859" priority="2538" operator="containsText" text="Not available">
      <formula>NOT(ISERROR(SEARCH("Not available",Z98)))</formula>
    </cfRule>
  </conditionalFormatting>
  <conditionalFormatting sqref="Z91:AU91">
    <cfRule type="expression" dxfId="3858" priority="2536">
      <formula>$I91=$M$3</formula>
    </cfRule>
    <cfRule type="expression" dxfId="3857" priority="2537">
      <formula>$I91=$M$2</formula>
    </cfRule>
  </conditionalFormatting>
  <conditionalFormatting sqref="Z105">
    <cfRule type="containsText" dxfId="3856" priority="2530" operator="containsText" text="Not available">
      <formula>NOT(ISERROR(SEARCH("Not available",Z105)))</formula>
    </cfRule>
  </conditionalFormatting>
  <conditionalFormatting sqref="Z100">
    <cfRule type="containsText" dxfId="3855" priority="2535" operator="containsText" text="Not available">
      <formula>NOT(ISERROR(SEARCH("Not available",Z100)))</formula>
    </cfRule>
  </conditionalFormatting>
  <conditionalFormatting sqref="Z102">
    <cfRule type="containsText" dxfId="3854" priority="2534" operator="containsText" text="Not available">
      <formula>NOT(ISERROR(SEARCH("Not available",Z102)))</formula>
    </cfRule>
  </conditionalFormatting>
  <conditionalFormatting sqref="Z100">
    <cfRule type="containsText" dxfId="3853" priority="2533" operator="containsText" text="Not available">
      <formula>NOT(ISERROR(SEARCH("Not available",Z100)))</formula>
    </cfRule>
  </conditionalFormatting>
  <conditionalFormatting sqref="Z107">
    <cfRule type="containsText" dxfId="3852" priority="2532" operator="containsText" text="Not available">
      <formula>NOT(ISERROR(SEARCH("Not available",Z107)))</formula>
    </cfRule>
  </conditionalFormatting>
  <conditionalFormatting sqref="Z100">
    <cfRule type="containsText" dxfId="3851" priority="2529" operator="containsText" text="Not available">
      <formula>NOT(ISERROR(SEARCH("Not available",Z100)))</formula>
    </cfRule>
  </conditionalFormatting>
  <conditionalFormatting sqref="Z105">
    <cfRule type="containsText" dxfId="3850" priority="2528" operator="containsText" text="Not available">
      <formula>NOT(ISERROR(SEARCH("Not available",Z105)))</formula>
    </cfRule>
  </conditionalFormatting>
  <conditionalFormatting sqref="Z102">
    <cfRule type="containsText" dxfId="3849" priority="2527" operator="containsText" text="Not available">
      <formula>NOT(ISERROR(SEARCH("Not available",Z102)))</formula>
    </cfRule>
  </conditionalFormatting>
  <conditionalFormatting sqref="Z101">
    <cfRule type="containsText" dxfId="3848" priority="2526" operator="containsText" text="Not available">
      <formula>NOT(ISERROR(SEARCH("Not available",Z101)))</formula>
    </cfRule>
  </conditionalFormatting>
  <conditionalFormatting sqref="Z105">
    <cfRule type="containsText" dxfId="3847" priority="2524" operator="containsText" text="Not available">
      <formula>NOT(ISERROR(SEARCH("Not available",Z105)))</formula>
    </cfRule>
  </conditionalFormatting>
  <conditionalFormatting sqref="Z104">
    <cfRule type="containsText" dxfId="3846" priority="2523" operator="containsText" text="Not available">
      <formula>NOT(ISERROR(SEARCH("Not available",Z104)))</formula>
    </cfRule>
  </conditionalFormatting>
  <conditionalFormatting sqref="Z104">
    <cfRule type="containsText" dxfId="3845" priority="2522" operator="containsText" text="Not available">
      <formula>NOT(ISERROR(SEARCH("Not available",Z104)))</formula>
    </cfRule>
  </conditionalFormatting>
  <conditionalFormatting sqref="Z101">
    <cfRule type="containsText" dxfId="3844" priority="2521" operator="containsText" text="Not available">
      <formula>NOT(ISERROR(SEARCH("Not available",Z101)))</formula>
    </cfRule>
  </conditionalFormatting>
  <conditionalFormatting sqref="Z102">
    <cfRule type="containsText" dxfId="3843" priority="2514" operator="containsText" text="Not available">
      <formula>NOT(ISERROR(SEARCH("Not available",Z102)))</formula>
    </cfRule>
  </conditionalFormatting>
  <conditionalFormatting sqref="Z107">
    <cfRule type="containsText" dxfId="3842" priority="2513" operator="containsText" text="Not available">
      <formula>NOT(ISERROR(SEARCH("Not available",Z107)))</formula>
    </cfRule>
  </conditionalFormatting>
  <conditionalFormatting sqref="Z100">
    <cfRule type="containsText" dxfId="3841" priority="2519" operator="containsText" text="Not available">
      <formula>NOT(ISERROR(SEARCH("Not available",Z100)))</formula>
    </cfRule>
  </conditionalFormatting>
  <conditionalFormatting sqref="Z107">
    <cfRule type="containsText" dxfId="3840" priority="2518" operator="containsText" text="Not available">
      <formula>NOT(ISERROR(SEARCH("Not available",Z107)))</formula>
    </cfRule>
  </conditionalFormatting>
  <conditionalFormatting sqref="Z105">
    <cfRule type="containsText" dxfId="3839" priority="2511" operator="containsText" text="Not available">
      <formula>NOT(ISERROR(SEARCH("Not available",Z105)))</formula>
    </cfRule>
  </conditionalFormatting>
  <conditionalFormatting sqref="Z105">
    <cfRule type="containsText" dxfId="3838" priority="2510" operator="containsText" text="Not available">
      <formula>NOT(ISERROR(SEARCH("Not available",Z105)))</formula>
    </cfRule>
  </conditionalFormatting>
  <conditionalFormatting sqref="Z102">
    <cfRule type="containsText" dxfId="3837" priority="2509" operator="containsText" text="Not available">
      <formula>NOT(ISERROR(SEARCH("Not available",Z102)))</formula>
    </cfRule>
  </conditionalFormatting>
  <conditionalFormatting sqref="Z100">
    <cfRule type="containsText" dxfId="3836" priority="2507" operator="containsText" text="Not available">
      <formula>NOT(ISERROR(SEARCH("Not available",Z100)))</formula>
    </cfRule>
  </conditionalFormatting>
  <conditionalFormatting sqref="Z108">
    <cfRule type="containsText" dxfId="3835" priority="2506" operator="containsText" text="Not available">
      <formula>NOT(ISERROR(SEARCH("Not available",Z108)))</formula>
    </cfRule>
  </conditionalFormatting>
  <conditionalFormatting sqref="Z107">
    <cfRule type="containsText" dxfId="3834" priority="2505" operator="containsText" text="Not available">
      <formula>NOT(ISERROR(SEARCH("Not available",Z107)))</formula>
    </cfRule>
  </conditionalFormatting>
  <conditionalFormatting sqref="Z102">
    <cfRule type="containsText" dxfId="3833" priority="2501" operator="containsText" text="Not available">
      <formula>NOT(ISERROR(SEARCH("Not available",Z102)))</formula>
    </cfRule>
  </conditionalFormatting>
  <conditionalFormatting sqref="Z107">
    <cfRule type="containsText" dxfId="3832" priority="2500" operator="containsText" text="Not available">
      <formula>NOT(ISERROR(SEARCH("Not available",Z107)))</formula>
    </cfRule>
  </conditionalFormatting>
  <conditionalFormatting sqref="Z105">
    <cfRule type="containsText" dxfId="3831" priority="2498" operator="containsText" text="Not available">
      <formula>NOT(ISERROR(SEARCH("Not available",Z105)))</formula>
    </cfRule>
  </conditionalFormatting>
  <conditionalFormatting sqref="Z105">
    <cfRule type="containsText" dxfId="3830" priority="2497" operator="containsText" text="Not available">
      <formula>NOT(ISERROR(SEARCH("Not available",Z105)))</formula>
    </cfRule>
  </conditionalFormatting>
  <conditionalFormatting sqref="Z102">
    <cfRule type="containsText" dxfId="3829" priority="2496" operator="containsText" text="Not available">
      <formula>NOT(ISERROR(SEARCH("Not available",Z102)))</formula>
    </cfRule>
  </conditionalFormatting>
  <conditionalFormatting sqref="Z104">
    <cfRule type="containsText" dxfId="3828" priority="2490" operator="containsText" text="Not available">
      <formula>NOT(ISERROR(SEARCH("Not available",Z104)))</formula>
    </cfRule>
  </conditionalFormatting>
  <conditionalFormatting sqref="Z100">
    <cfRule type="containsText" dxfId="3827" priority="2489" operator="containsText" text="Not available">
      <formula>NOT(ISERROR(SEARCH("Not available",Z100)))</formula>
    </cfRule>
  </conditionalFormatting>
  <conditionalFormatting sqref="Z100">
    <cfRule type="containsText" dxfId="3826" priority="2487" operator="containsText" text="Not available">
      <formula>NOT(ISERROR(SEARCH("Not available",Z100)))</formula>
    </cfRule>
  </conditionalFormatting>
  <conditionalFormatting sqref="Z108">
    <cfRule type="containsText" dxfId="3825" priority="2486" operator="containsText" text="Not available">
      <formula>NOT(ISERROR(SEARCH("Not available",Z108)))</formula>
    </cfRule>
  </conditionalFormatting>
  <conditionalFormatting sqref="Z107">
    <cfRule type="containsText" dxfId="3824" priority="2492" operator="containsText" text="Not available">
      <formula>NOT(ISERROR(SEARCH("Not available",Z107)))</formula>
    </cfRule>
  </conditionalFormatting>
  <conditionalFormatting sqref="Z104">
    <cfRule type="containsText" dxfId="3823" priority="2495" operator="containsText" text="Not available">
      <formula>NOT(ISERROR(SEARCH("Not available",Z104)))</formula>
    </cfRule>
  </conditionalFormatting>
  <conditionalFormatting sqref="Z101">
    <cfRule type="containsText" dxfId="3822" priority="2494" operator="containsText" text="Not available">
      <formula>NOT(ISERROR(SEARCH("Not available",Z101)))</formula>
    </cfRule>
  </conditionalFormatting>
  <conditionalFormatting sqref="Z108">
    <cfRule type="containsText" dxfId="3821" priority="2493" operator="containsText" text="Not available">
      <formula>NOT(ISERROR(SEARCH("Not available",Z108)))</formula>
    </cfRule>
  </conditionalFormatting>
  <conditionalFormatting sqref="Z107">
    <cfRule type="containsText" dxfId="3820" priority="2491" operator="containsText" text="Not available">
      <formula>NOT(ISERROR(SEARCH("Not available",Z107)))</formula>
    </cfRule>
  </conditionalFormatting>
  <conditionalFormatting sqref="Z107">
    <cfRule type="containsText" dxfId="3819" priority="2485" operator="containsText" text="Not available">
      <formula>NOT(ISERROR(SEARCH("Not available",Z107)))</formula>
    </cfRule>
  </conditionalFormatting>
  <conditionalFormatting sqref="Z99:AU99">
    <cfRule type="expression" dxfId="3818" priority="2480">
      <formula>$I99=$M$3</formula>
    </cfRule>
    <cfRule type="expression" dxfId="3817" priority="2481">
      <formula>$I99=$M$2</formula>
    </cfRule>
  </conditionalFormatting>
  <conditionalFormatting sqref="Z105">
    <cfRule type="containsText" dxfId="3816" priority="2477" operator="containsText" text="Not available">
      <formula>NOT(ISERROR(SEARCH("Not available",Z105)))</formula>
    </cfRule>
  </conditionalFormatting>
  <conditionalFormatting sqref="Z107">
    <cfRule type="containsText" dxfId="3815" priority="2479" operator="containsText" text="Not available">
      <formula>NOT(ISERROR(SEARCH("Not available",Z107)))</formula>
    </cfRule>
  </conditionalFormatting>
  <conditionalFormatting sqref="Z105">
    <cfRule type="containsText" dxfId="3814" priority="2476" operator="containsText" text="Not available">
      <formula>NOT(ISERROR(SEARCH("Not available",Z105)))</formula>
    </cfRule>
  </conditionalFormatting>
  <conditionalFormatting sqref="Z105">
    <cfRule type="containsText" dxfId="3813" priority="2474" operator="containsText" text="Not available">
      <formula>NOT(ISERROR(SEARCH("Not available",Z105)))</formula>
    </cfRule>
  </conditionalFormatting>
  <conditionalFormatting sqref="Z104">
    <cfRule type="containsText" dxfId="3812" priority="2473" operator="containsText" text="Not available">
      <formula>NOT(ISERROR(SEARCH("Not available",Z104)))</formula>
    </cfRule>
  </conditionalFormatting>
  <conditionalFormatting sqref="Z104">
    <cfRule type="containsText" dxfId="3811" priority="2472" operator="containsText" text="Not available">
      <formula>NOT(ISERROR(SEARCH("Not available",Z104)))</formula>
    </cfRule>
  </conditionalFormatting>
  <conditionalFormatting sqref="Z107">
    <cfRule type="containsText" dxfId="3810" priority="2466" operator="containsText" text="Not available">
      <formula>NOT(ISERROR(SEARCH("Not available",Z107)))</formula>
    </cfRule>
  </conditionalFormatting>
  <conditionalFormatting sqref="Z107">
    <cfRule type="containsText" dxfId="3809" priority="2470" operator="containsText" text="Not available">
      <formula>NOT(ISERROR(SEARCH("Not available",Z107)))</formula>
    </cfRule>
  </conditionalFormatting>
  <conditionalFormatting sqref="Z105">
    <cfRule type="containsText" dxfId="3808" priority="2464" operator="containsText" text="Not available">
      <formula>NOT(ISERROR(SEARCH("Not available",Z105)))</formula>
    </cfRule>
  </conditionalFormatting>
  <conditionalFormatting sqref="Z105">
    <cfRule type="containsText" dxfId="3807" priority="2463" operator="containsText" text="Not available">
      <formula>NOT(ISERROR(SEARCH("Not available",Z105)))</formula>
    </cfRule>
  </conditionalFormatting>
  <conditionalFormatting sqref="Z108">
    <cfRule type="containsText" dxfId="3806" priority="2461" operator="containsText" text="Not available">
      <formula>NOT(ISERROR(SEARCH("Not available",Z108)))</formula>
    </cfRule>
  </conditionalFormatting>
  <conditionalFormatting sqref="Z107">
    <cfRule type="containsText" dxfId="3805" priority="2460" operator="containsText" text="Not available">
      <formula>NOT(ISERROR(SEARCH("Not available",Z107)))</formula>
    </cfRule>
  </conditionalFormatting>
  <conditionalFormatting sqref="Z107">
    <cfRule type="containsText" dxfId="3804" priority="2456" operator="containsText" text="Not available">
      <formula>NOT(ISERROR(SEARCH("Not available",Z107)))</formula>
    </cfRule>
  </conditionalFormatting>
  <conditionalFormatting sqref="Z105">
    <cfRule type="containsText" dxfId="3803" priority="2454" operator="containsText" text="Not available">
      <formula>NOT(ISERROR(SEARCH("Not available",Z105)))</formula>
    </cfRule>
  </conditionalFormatting>
  <conditionalFormatting sqref="Z105">
    <cfRule type="containsText" dxfId="3802" priority="2453" operator="containsText" text="Not available">
      <formula>NOT(ISERROR(SEARCH("Not available",Z105)))</formula>
    </cfRule>
  </conditionalFormatting>
  <conditionalFormatting sqref="Z104">
    <cfRule type="containsText" dxfId="3801" priority="2448" operator="containsText" text="Not available">
      <formula>NOT(ISERROR(SEARCH("Not available",Z104)))</formula>
    </cfRule>
  </conditionalFormatting>
  <conditionalFormatting sqref="Z108">
    <cfRule type="containsText" dxfId="3800" priority="2446" operator="containsText" text="Not available">
      <formula>NOT(ISERROR(SEARCH("Not available",Z108)))</formula>
    </cfRule>
  </conditionalFormatting>
  <conditionalFormatting sqref="Z107">
    <cfRule type="containsText" dxfId="3799" priority="2450" operator="containsText" text="Not available">
      <formula>NOT(ISERROR(SEARCH("Not available",Z107)))</formula>
    </cfRule>
  </conditionalFormatting>
  <conditionalFormatting sqref="Z104">
    <cfRule type="containsText" dxfId="3798" priority="2452" operator="containsText" text="Not available">
      <formula>NOT(ISERROR(SEARCH("Not available",Z104)))</formula>
    </cfRule>
  </conditionalFormatting>
  <conditionalFormatting sqref="Z108">
    <cfRule type="containsText" dxfId="3797" priority="2451" operator="containsText" text="Not available">
      <formula>NOT(ISERROR(SEARCH("Not available",Z108)))</formula>
    </cfRule>
  </conditionalFormatting>
  <conditionalFormatting sqref="Z107">
    <cfRule type="containsText" dxfId="3796" priority="2449" operator="containsText" text="Not available">
      <formula>NOT(ISERROR(SEARCH("Not available",Z107)))</formula>
    </cfRule>
  </conditionalFormatting>
  <conditionalFormatting sqref="Z107">
    <cfRule type="containsText" dxfId="3795" priority="2445" operator="containsText" text="Not available">
      <formula>NOT(ISERROR(SEARCH("Not available",Z107)))</formula>
    </cfRule>
  </conditionalFormatting>
  <conditionalFormatting sqref="Z108">
    <cfRule type="containsText" dxfId="3794" priority="2440" operator="containsText" text="Not available">
      <formula>NOT(ISERROR(SEARCH("Not available",Z108)))</formula>
    </cfRule>
  </conditionalFormatting>
  <conditionalFormatting sqref="Z107">
    <cfRule type="containsText" dxfId="3793" priority="2439" operator="containsText" text="Not available">
      <formula>NOT(ISERROR(SEARCH("Not available",Z107)))</formula>
    </cfRule>
  </conditionalFormatting>
  <conditionalFormatting sqref="Z107">
    <cfRule type="containsText" dxfId="3792" priority="2435" operator="containsText" text="Not available">
      <formula>NOT(ISERROR(SEARCH("Not available",Z107)))</formula>
    </cfRule>
  </conditionalFormatting>
  <conditionalFormatting sqref="Z105">
    <cfRule type="containsText" dxfId="3791" priority="2433" operator="containsText" text="Not available">
      <formula>NOT(ISERROR(SEARCH("Not available",Z105)))</formula>
    </cfRule>
  </conditionalFormatting>
  <conditionalFormatting sqref="Z105">
    <cfRule type="containsText" dxfId="3790" priority="2432" operator="containsText" text="Not available">
      <formula>NOT(ISERROR(SEARCH("Not available",Z105)))</formula>
    </cfRule>
  </conditionalFormatting>
  <conditionalFormatting sqref="Z104">
    <cfRule type="containsText" dxfId="3789" priority="2427" operator="containsText" text="Not available">
      <formula>NOT(ISERROR(SEARCH("Not available",Z104)))</formula>
    </cfRule>
  </conditionalFormatting>
  <conditionalFormatting sqref="Z108">
    <cfRule type="containsText" dxfId="3788" priority="2425" operator="containsText" text="Not available">
      <formula>NOT(ISERROR(SEARCH("Not available",Z108)))</formula>
    </cfRule>
  </conditionalFormatting>
  <conditionalFormatting sqref="Z107">
    <cfRule type="containsText" dxfId="3787" priority="2429" operator="containsText" text="Not available">
      <formula>NOT(ISERROR(SEARCH("Not available",Z107)))</formula>
    </cfRule>
  </conditionalFormatting>
  <conditionalFormatting sqref="Z104">
    <cfRule type="containsText" dxfId="3786" priority="2431" operator="containsText" text="Not available">
      <formula>NOT(ISERROR(SEARCH("Not available",Z104)))</formula>
    </cfRule>
  </conditionalFormatting>
  <conditionalFormatting sqref="Z108">
    <cfRule type="containsText" dxfId="3785" priority="2430" operator="containsText" text="Not available">
      <formula>NOT(ISERROR(SEARCH("Not available",Z108)))</formula>
    </cfRule>
  </conditionalFormatting>
  <conditionalFormatting sqref="Z107">
    <cfRule type="containsText" dxfId="3784" priority="2428" operator="containsText" text="Not available">
      <formula>NOT(ISERROR(SEARCH("Not available",Z107)))</formula>
    </cfRule>
  </conditionalFormatting>
  <conditionalFormatting sqref="Z107">
    <cfRule type="containsText" dxfId="3783" priority="2424" operator="containsText" text="Not available">
      <formula>NOT(ISERROR(SEARCH("Not available",Z107)))</formula>
    </cfRule>
  </conditionalFormatting>
  <conditionalFormatting sqref="Z107">
    <cfRule type="containsText" dxfId="3782" priority="2417" operator="containsText" text="Not available">
      <formula>NOT(ISERROR(SEARCH("Not available",Z107)))</formula>
    </cfRule>
  </conditionalFormatting>
  <conditionalFormatting sqref="Z104">
    <cfRule type="containsText" dxfId="3781" priority="2420" operator="containsText" text="Not available">
      <formula>NOT(ISERROR(SEARCH("Not available",Z104)))</formula>
    </cfRule>
  </conditionalFormatting>
  <conditionalFormatting sqref="Z109">
    <cfRule type="containsText" dxfId="3780" priority="2419" operator="containsText" text="Not available">
      <formula>NOT(ISERROR(SEARCH("Not available",Z109)))</formula>
    </cfRule>
  </conditionalFormatting>
  <conditionalFormatting sqref="Z108">
    <cfRule type="containsText" dxfId="3779" priority="2418" operator="containsText" text="Not available">
      <formula>NOT(ISERROR(SEARCH("Not available",Z108)))</formula>
    </cfRule>
  </conditionalFormatting>
  <conditionalFormatting sqref="Z107">
    <cfRule type="containsText" dxfId="3778" priority="2416" operator="containsText" text="Not available">
      <formula>NOT(ISERROR(SEARCH("Not available",Z107)))</formula>
    </cfRule>
  </conditionalFormatting>
  <conditionalFormatting sqref="Z104">
    <cfRule type="containsText" dxfId="3777" priority="2415" operator="containsText" text="Not available">
      <formula>NOT(ISERROR(SEARCH("Not available",Z104)))</formula>
    </cfRule>
  </conditionalFormatting>
  <conditionalFormatting sqref="Z108">
    <cfRule type="containsText" dxfId="3776" priority="2413" operator="containsText" text="Not available">
      <formula>NOT(ISERROR(SEARCH("Not available",Z108)))</formula>
    </cfRule>
  </conditionalFormatting>
  <conditionalFormatting sqref="Z107">
    <cfRule type="containsText" dxfId="3775" priority="2412" operator="containsText" text="Not available">
      <formula>NOT(ISERROR(SEARCH("Not available",Z107)))</formula>
    </cfRule>
  </conditionalFormatting>
  <conditionalFormatting sqref="Z105">
    <cfRule type="containsText" dxfId="3774" priority="2404" operator="containsText" text="Not available">
      <formula>NOT(ISERROR(SEARCH("Not available",Z105)))</formula>
    </cfRule>
  </conditionalFormatting>
  <conditionalFormatting sqref="Z104">
    <cfRule type="containsText" dxfId="3773" priority="2403" operator="containsText" text="Not available">
      <formula>NOT(ISERROR(SEARCH("Not available",Z104)))</formula>
    </cfRule>
  </conditionalFormatting>
  <conditionalFormatting sqref="Z109">
    <cfRule type="containsText" dxfId="3772" priority="2402" operator="containsText" text="Not available">
      <formula>NOT(ISERROR(SEARCH("Not available",Z109)))</formula>
    </cfRule>
  </conditionalFormatting>
  <conditionalFormatting sqref="Z108">
    <cfRule type="containsText" dxfId="3771" priority="2406" operator="containsText" text="Not available">
      <formula>NOT(ISERROR(SEARCH("Not available",Z108)))</formula>
    </cfRule>
  </conditionalFormatting>
  <conditionalFormatting sqref="Z105">
    <cfRule type="containsText" dxfId="3770" priority="2408" operator="containsText" text="Not available">
      <formula>NOT(ISERROR(SEARCH("Not available",Z105)))</formula>
    </cfRule>
  </conditionalFormatting>
  <conditionalFormatting sqref="Z109">
    <cfRule type="containsText" dxfId="3769" priority="2407" operator="containsText" text="Not available">
      <formula>NOT(ISERROR(SEARCH("Not available",Z109)))</formula>
    </cfRule>
  </conditionalFormatting>
  <conditionalFormatting sqref="Z108">
    <cfRule type="containsText" dxfId="3768" priority="2405" operator="containsText" text="Not available">
      <formula>NOT(ISERROR(SEARCH("Not available",Z108)))</formula>
    </cfRule>
  </conditionalFormatting>
  <conditionalFormatting sqref="Z108">
    <cfRule type="containsText" dxfId="3767" priority="2401" operator="containsText" text="Not available">
      <formula>NOT(ISERROR(SEARCH("Not available",Z108)))</formula>
    </cfRule>
  </conditionalFormatting>
  <conditionalFormatting sqref="Z107">
    <cfRule type="containsText" dxfId="3766" priority="2400" operator="containsText" text="Not available">
      <formula>NOT(ISERROR(SEARCH("Not available",Z107)))</formula>
    </cfRule>
  </conditionalFormatting>
  <conditionalFormatting sqref="Z107">
    <cfRule type="containsText" dxfId="3765" priority="2399" operator="containsText" text="Not available">
      <formula>NOT(ISERROR(SEARCH("Not available",Z107)))</formula>
    </cfRule>
  </conditionalFormatting>
  <conditionalFormatting sqref="Z104">
    <cfRule type="containsText" dxfId="3764" priority="2398" operator="containsText" text="Not available">
      <formula>NOT(ISERROR(SEARCH("Not available",Z104)))</formula>
    </cfRule>
  </conditionalFormatting>
  <conditionalFormatting sqref="Z105">
    <cfRule type="containsText" dxfId="3763" priority="2395" operator="containsText" text="Not available">
      <formula>NOT(ISERROR(SEARCH("Not available",Z105)))</formula>
    </cfRule>
  </conditionalFormatting>
  <conditionalFormatting sqref="Z107">
    <cfRule type="containsText" dxfId="3762" priority="2397" operator="containsText" text="Not available">
      <formula>NOT(ISERROR(SEARCH("Not available",Z107)))</formula>
    </cfRule>
  </conditionalFormatting>
  <conditionalFormatting sqref="Z105">
    <cfRule type="containsText" dxfId="3761" priority="2394" operator="containsText" text="Not available">
      <formula>NOT(ISERROR(SEARCH("Not available",Z105)))</formula>
    </cfRule>
  </conditionalFormatting>
  <conditionalFormatting sqref="Z105">
    <cfRule type="containsText" dxfId="3760" priority="2392" operator="containsText" text="Not available">
      <formula>NOT(ISERROR(SEARCH("Not available",Z105)))</formula>
    </cfRule>
  </conditionalFormatting>
  <conditionalFormatting sqref="Z104">
    <cfRule type="containsText" dxfId="3759" priority="2391" operator="containsText" text="Not available">
      <formula>NOT(ISERROR(SEARCH("Not available",Z104)))</formula>
    </cfRule>
  </conditionalFormatting>
  <conditionalFormatting sqref="Z104">
    <cfRule type="containsText" dxfId="3758" priority="2390" operator="containsText" text="Not available">
      <formula>NOT(ISERROR(SEARCH("Not available",Z104)))</formula>
    </cfRule>
  </conditionalFormatting>
  <conditionalFormatting sqref="Z107">
    <cfRule type="containsText" dxfId="3757" priority="2386" operator="containsText" text="Not available">
      <formula>NOT(ISERROR(SEARCH("Not available",Z107)))</formula>
    </cfRule>
  </conditionalFormatting>
  <conditionalFormatting sqref="Z107">
    <cfRule type="containsText" dxfId="3756" priority="2389" operator="containsText" text="Not available">
      <formula>NOT(ISERROR(SEARCH("Not available",Z107)))</formula>
    </cfRule>
  </conditionalFormatting>
  <conditionalFormatting sqref="Z105">
    <cfRule type="containsText" dxfId="3755" priority="2384" operator="containsText" text="Not available">
      <formula>NOT(ISERROR(SEARCH("Not available",Z105)))</formula>
    </cfRule>
  </conditionalFormatting>
  <conditionalFormatting sqref="Z105">
    <cfRule type="containsText" dxfId="3754" priority="2383" operator="containsText" text="Not available">
      <formula>NOT(ISERROR(SEARCH("Not available",Z105)))</formula>
    </cfRule>
  </conditionalFormatting>
  <conditionalFormatting sqref="Z108">
    <cfRule type="containsText" dxfId="3753" priority="2382" operator="containsText" text="Not available">
      <formula>NOT(ISERROR(SEARCH("Not available",Z108)))</formula>
    </cfRule>
  </conditionalFormatting>
  <conditionalFormatting sqref="Z107">
    <cfRule type="containsText" dxfId="3752" priority="2381" operator="containsText" text="Not available">
      <formula>NOT(ISERROR(SEARCH("Not available",Z107)))</formula>
    </cfRule>
  </conditionalFormatting>
  <conditionalFormatting sqref="Z107">
    <cfRule type="containsText" dxfId="3751" priority="2378" operator="containsText" text="Not available">
      <formula>NOT(ISERROR(SEARCH("Not available",Z107)))</formula>
    </cfRule>
  </conditionalFormatting>
  <conditionalFormatting sqref="Z105">
    <cfRule type="containsText" dxfId="3750" priority="2376" operator="containsText" text="Not available">
      <formula>NOT(ISERROR(SEARCH("Not available",Z105)))</formula>
    </cfRule>
  </conditionalFormatting>
  <conditionalFormatting sqref="Z105">
    <cfRule type="containsText" dxfId="3749" priority="2375" operator="containsText" text="Not available">
      <formula>NOT(ISERROR(SEARCH("Not available",Z105)))</formula>
    </cfRule>
  </conditionalFormatting>
  <conditionalFormatting sqref="Z104">
    <cfRule type="containsText" dxfId="3748" priority="2370" operator="containsText" text="Not available">
      <formula>NOT(ISERROR(SEARCH("Not available",Z104)))</formula>
    </cfRule>
  </conditionalFormatting>
  <conditionalFormatting sqref="Z108">
    <cfRule type="containsText" dxfId="3747" priority="2369" operator="containsText" text="Not available">
      <formula>NOT(ISERROR(SEARCH("Not available",Z108)))</formula>
    </cfRule>
  </conditionalFormatting>
  <conditionalFormatting sqref="Z107">
    <cfRule type="containsText" dxfId="3746" priority="2372" operator="containsText" text="Not available">
      <formula>NOT(ISERROR(SEARCH("Not available",Z107)))</formula>
    </cfRule>
  </conditionalFormatting>
  <conditionalFormatting sqref="Z104">
    <cfRule type="containsText" dxfId="3745" priority="2374" operator="containsText" text="Not available">
      <formula>NOT(ISERROR(SEARCH("Not available",Z104)))</formula>
    </cfRule>
  </conditionalFormatting>
  <conditionalFormatting sqref="Z108">
    <cfRule type="containsText" dxfId="3744" priority="2373" operator="containsText" text="Not available">
      <formula>NOT(ISERROR(SEARCH("Not available",Z108)))</formula>
    </cfRule>
  </conditionalFormatting>
  <conditionalFormatting sqref="Z107">
    <cfRule type="containsText" dxfId="3743" priority="2371" operator="containsText" text="Not available">
      <formula>NOT(ISERROR(SEARCH("Not available",Z107)))</formula>
    </cfRule>
  </conditionalFormatting>
  <conditionalFormatting sqref="Z107">
    <cfRule type="containsText" dxfId="3742" priority="2368" operator="containsText" text="Not available">
      <formula>NOT(ISERROR(SEARCH("Not available",Z107)))</formula>
    </cfRule>
  </conditionalFormatting>
  <conditionalFormatting sqref="Z108">
    <cfRule type="containsText" dxfId="3741" priority="2365" operator="containsText" text="Not available">
      <formula>NOT(ISERROR(SEARCH("Not available",Z108)))</formula>
    </cfRule>
  </conditionalFormatting>
  <conditionalFormatting sqref="Z107">
    <cfRule type="containsText" dxfId="3740" priority="2364" operator="containsText" text="Not available">
      <formula>NOT(ISERROR(SEARCH("Not available",Z107)))</formula>
    </cfRule>
  </conditionalFormatting>
  <conditionalFormatting sqref="Z107">
    <cfRule type="containsText" dxfId="3739" priority="2361" operator="containsText" text="Not available">
      <formula>NOT(ISERROR(SEARCH("Not available",Z107)))</formula>
    </cfRule>
  </conditionalFormatting>
  <conditionalFormatting sqref="Z105">
    <cfRule type="containsText" dxfId="3738" priority="2359" operator="containsText" text="Not available">
      <formula>NOT(ISERROR(SEARCH("Not available",Z105)))</formula>
    </cfRule>
  </conditionalFormatting>
  <conditionalFormatting sqref="Z105">
    <cfRule type="containsText" dxfId="3737" priority="2358" operator="containsText" text="Not available">
      <formula>NOT(ISERROR(SEARCH("Not available",Z105)))</formula>
    </cfRule>
  </conditionalFormatting>
  <conditionalFormatting sqref="Z104">
    <cfRule type="containsText" dxfId="3736" priority="2353" operator="containsText" text="Not available">
      <formula>NOT(ISERROR(SEARCH("Not available",Z104)))</formula>
    </cfRule>
  </conditionalFormatting>
  <conditionalFormatting sqref="Z108">
    <cfRule type="containsText" dxfId="3735" priority="2352" operator="containsText" text="Not available">
      <formula>NOT(ISERROR(SEARCH("Not available",Z108)))</formula>
    </cfRule>
  </conditionalFormatting>
  <conditionalFormatting sqref="Z107">
    <cfRule type="containsText" dxfId="3734" priority="2355" operator="containsText" text="Not available">
      <formula>NOT(ISERROR(SEARCH("Not available",Z107)))</formula>
    </cfRule>
  </conditionalFormatting>
  <conditionalFormatting sqref="Z104">
    <cfRule type="containsText" dxfId="3733" priority="2357" operator="containsText" text="Not available">
      <formula>NOT(ISERROR(SEARCH("Not available",Z104)))</formula>
    </cfRule>
  </conditionalFormatting>
  <conditionalFormatting sqref="Z108">
    <cfRule type="containsText" dxfId="3732" priority="2356" operator="containsText" text="Not available">
      <formula>NOT(ISERROR(SEARCH("Not available",Z108)))</formula>
    </cfRule>
  </conditionalFormatting>
  <conditionalFormatting sqref="Z107">
    <cfRule type="containsText" dxfId="3731" priority="2354" operator="containsText" text="Not available">
      <formula>NOT(ISERROR(SEARCH("Not available",Z107)))</formula>
    </cfRule>
  </conditionalFormatting>
  <conditionalFormatting sqref="Z107">
    <cfRule type="containsText" dxfId="3730" priority="2351" operator="containsText" text="Not available">
      <formula>NOT(ISERROR(SEARCH("Not available",Z107)))</formula>
    </cfRule>
  </conditionalFormatting>
  <conditionalFormatting sqref="Z107">
    <cfRule type="containsText" dxfId="3729" priority="2345" operator="containsText" text="Not available">
      <formula>NOT(ISERROR(SEARCH("Not available",Z107)))</formula>
    </cfRule>
  </conditionalFormatting>
  <conditionalFormatting sqref="Z104">
    <cfRule type="containsText" dxfId="3728" priority="2348" operator="containsText" text="Not available">
      <formula>NOT(ISERROR(SEARCH("Not available",Z104)))</formula>
    </cfRule>
  </conditionalFormatting>
  <conditionalFormatting sqref="Z109">
    <cfRule type="containsText" dxfId="3727" priority="2347" operator="containsText" text="Not available">
      <formula>NOT(ISERROR(SEARCH("Not available",Z109)))</formula>
    </cfRule>
  </conditionalFormatting>
  <conditionalFormatting sqref="Z108">
    <cfRule type="containsText" dxfId="3726" priority="2346" operator="containsText" text="Not available">
      <formula>NOT(ISERROR(SEARCH("Not available",Z108)))</formula>
    </cfRule>
  </conditionalFormatting>
  <conditionalFormatting sqref="Z107">
    <cfRule type="containsText" dxfId="3725" priority="2344" operator="containsText" text="Not available">
      <formula>NOT(ISERROR(SEARCH("Not available",Z107)))</formula>
    </cfRule>
  </conditionalFormatting>
  <conditionalFormatting sqref="Z104">
    <cfRule type="containsText" dxfId="3724" priority="2343" operator="containsText" text="Not available">
      <formula>NOT(ISERROR(SEARCH("Not available",Z104)))</formula>
    </cfRule>
  </conditionalFormatting>
  <conditionalFormatting sqref="Z108">
    <cfRule type="containsText" dxfId="3723" priority="2342" operator="containsText" text="Not available">
      <formula>NOT(ISERROR(SEARCH("Not available",Z108)))</formula>
    </cfRule>
  </conditionalFormatting>
  <conditionalFormatting sqref="Z107">
    <cfRule type="containsText" dxfId="3722" priority="2341" operator="containsText" text="Not available">
      <formula>NOT(ISERROR(SEARCH("Not available",Z107)))</formula>
    </cfRule>
  </conditionalFormatting>
  <conditionalFormatting sqref="Z105">
    <cfRule type="containsText" dxfId="3721" priority="2334" operator="containsText" text="Not available">
      <formula>NOT(ISERROR(SEARCH("Not available",Z105)))</formula>
    </cfRule>
  </conditionalFormatting>
  <conditionalFormatting sqref="Z104">
    <cfRule type="containsText" dxfId="3720" priority="2333" operator="containsText" text="Not available">
      <formula>NOT(ISERROR(SEARCH("Not available",Z104)))</formula>
    </cfRule>
  </conditionalFormatting>
  <conditionalFormatting sqref="Z109">
    <cfRule type="containsText" dxfId="3719" priority="2332" operator="containsText" text="Not available">
      <formula>NOT(ISERROR(SEARCH("Not available",Z109)))</formula>
    </cfRule>
  </conditionalFormatting>
  <conditionalFormatting sqref="Z108">
    <cfRule type="containsText" dxfId="3718" priority="2336" operator="containsText" text="Not available">
      <formula>NOT(ISERROR(SEARCH("Not available",Z108)))</formula>
    </cfRule>
  </conditionalFormatting>
  <conditionalFormatting sqref="Z105">
    <cfRule type="containsText" dxfId="3717" priority="2338" operator="containsText" text="Not available">
      <formula>NOT(ISERROR(SEARCH("Not available",Z105)))</formula>
    </cfRule>
  </conditionalFormatting>
  <conditionalFormatting sqref="Z109">
    <cfRule type="containsText" dxfId="3716" priority="2337" operator="containsText" text="Not available">
      <formula>NOT(ISERROR(SEARCH("Not available",Z109)))</formula>
    </cfRule>
  </conditionalFormatting>
  <conditionalFormatting sqref="Z108">
    <cfRule type="containsText" dxfId="3715" priority="2335" operator="containsText" text="Not available">
      <formula>NOT(ISERROR(SEARCH("Not available",Z108)))</formula>
    </cfRule>
  </conditionalFormatting>
  <conditionalFormatting sqref="Z108">
    <cfRule type="containsText" dxfId="3714" priority="2331" operator="containsText" text="Not available">
      <formula>NOT(ISERROR(SEARCH("Not available",Z108)))</formula>
    </cfRule>
  </conditionalFormatting>
  <conditionalFormatting sqref="Z107">
    <cfRule type="containsText" dxfId="3713" priority="2330" operator="containsText" text="Not available">
      <formula>NOT(ISERROR(SEARCH("Not available",Z107)))</formula>
    </cfRule>
  </conditionalFormatting>
  <conditionalFormatting sqref="Z107">
    <cfRule type="containsText" dxfId="3712" priority="2329" operator="containsText" text="Not available">
      <formula>NOT(ISERROR(SEARCH("Not available",Z107)))</formula>
    </cfRule>
  </conditionalFormatting>
  <conditionalFormatting sqref="Z104">
    <cfRule type="containsText" dxfId="3711" priority="2328" operator="containsText" text="Not available">
      <formula>NOT(ISERROR(SEARCH("Not available",Z104)))</formula>
    </cfRule>
  </conditionalFormatting>
  <conditionalFormatting sqref="Z108">
    <cfRule type="containsText" dxfId="3710" priority="2327" operator="containsText" text="Not available">
      <formula>NOT(ISERROR(SEARCH("Not available",Z108)))</formula>
    </cfRule>
  </conditionalFormatting>
  <conditionalFormatting sqref="Z107">
    <cfRule type="containsText" dxfId="3709" priority="2326" operator="containsText" text="Not available">
      <formula>NOT(ISERROR(SEARCH("Not available",Z107)))</formula>
    </cfRule>
  </conditionalFormatting>
  <conditionalFormatting sqref="Z107">
    <cfRule type="containsText" dxfId="3708" priority="2323" operator="containsText" text="Not available">
      <formula>NOT(ISERROR(SEARCH("Not available",Z107)))</formula>
    </cfRule>
  </conditionalFormatting>
  <conditionalFormatting sqref="Z105">
    <cfRule type="containsText" dxfId="3707" priority="2321" operator="containsText" text="Not available">
      <formula>NOT(ISERROR(SEARCH("Not available",Z105)))</formula>
    </cfRule>
  </conditionalFormatting>
  <conditionalFormatting sqref="Z105">
    <cfRule type="containsText" dxfId="3706" priority="2320" operator="containsText" text="Not available">
      <formula>NOT(ISERROR(SEARCH("Not available",Z105)))</formula>
    </cfRule>
  </conditionalFormatting>
  <conditionalFormatting sqref="Z104">
    <cfRule type="containsText" dxfId="3705" priority="2315" operator="containsText" text="Not available">
      <formula>NOT(ISERROR(SEARCH("Not available",Z104)))</formula>
    </cfRule>
  </conditionalFormatting>
  <conditionalFormatting sqref="Z108">
    <cfRule type="containsText" dxfId="3704" priority="2314" operator="containsText" text="Not available">
      <formula>NOT(ISERROR(SEARCH("Not available",Z108)))</formula>
    </cfRule>
  </conditionalFormatting>
  <conditionalFormatting sqref="Z107">
    <cfRule type="containsText" dxfId="3703" priority="2317" operator="containsText" text="Not available">
      <formula>NOT(ISERROR(SEARCH("Not available",Z107)))</formula>
    </cfRule>
  </conditionalFormatting>
  <conditionalFormatting sqref="Z104">
    <cfRule type="containsText" dxfId="3702" priority="2319" operator="containsText" text="Not available">
      <formula>NOT(ISERROR(SEARCH("Not available",Z104)))</formula>
    </cfRule>
  </conditionalFormatting>
  <conditionalFormatting sqref="Z108">
    <cfRule type="containsText" dxfId="3701" priority="2318" operator="containsText" text="Not available">
      <formula>NOT(ISERROR(SEARCH("Not available",Z108)))</formula>
    </cfRule>
  </conditionalFormatting>
  <conditionalFormatting sqref="Z107">
    <cfRule type="containsText" dxfId="3700" priority="2316" operator="containsText" text="Not available">
      <formula>NOT(ISERROR(SEARCH("Not available",Z107)))</formula>
    </cfRule>
  </conditionalFormatting>
  <conditionalFormatting sqref="Z107">
    <cfRule type="containsText" dxfId="3699" priority="2313" operator="containsText" text="Not available">
      <formula>NOT(ISERROR(SEARCH("Not available",Z107)))</formula>
    </cfRule>
  </conditionalFormatting>
  <conditionalFormatting sqref="Z107">
    <cfRule type="containsText" dxfId="3698" priority="2307" operator="containsText" text="Not available">
      <formula>NOT(ISERROR(SEARCH("Not available",Z107)))</formula>
    </cfRule>
  </conditionalFormatting>
  <conditionalFormatting sqref="Z104">
    <cfRule type="containsText" dxfId="3697" priority="2310" operator="containsText" text="Not available">
      <formula>NOT(ISERROR(SEARCH("Not available",Z104)))</formula>
    </cfRule>
  </conditionalFormatting>
  <conditionalFormatting sqref="Z109">
    <cfRule type="containsText" dxfId="3696" priority="2309" operator="containsText" text="Not available">
      <formula>NOT(ISERROR(SEARCH("Not available",Z109)))</formula>
    </cfRule>
  </conditionalFormatting>
  <conditionalFormatting sqref="Z108">
    <cfRule type="containsText" dxfId="3695" priority="2308" operator="containsText" text="Not available">
      <formula>NOT(ISERROR(SEARCH("Not available",Z108)))</formula>
    </cfRule>
  </conditionalFormatting>
  <conditionalFormatting sqref="Z107">
    <cfRule type="containsText" dxfId="3694" priority="2306" operator="containsText" text="Not available">
      <formula>NOT(ISERROR(SEARCH("Not available",Z107)))</formula>
    </cfRule>
  </conditionalFormatting>
  <conditionalFormatting sqref="Z104">
    <cfRule type="containsText" dxfId="3693" priority="2305" operator="containsText" text="Not available">
      <formula>NOT(ISERROR(SEARCH("Not available",Z104)))</formula>
    </cfRule>
  </conditionalFormatting>
  <conditionalFormatting sqref="Z108">
    <cfRule type="containsText" dxfId="3692" priority="2304" operator="containsText" text="Not available">
      <formula>NOT(ISERROR(SEARCH("Not available",Z108)))</formula>
    </cfRule>
  </conditionalFormatting>
  <conditionalFormatting sqref="Z107">
    <cfRule type="containsText" dxfId="3691" priority="2303" operator="containsText" text="Not available">
      <formula>NOT(ISERROR(SEARCH("Not available",Z107)))</formula>
    </cfRule>
  </conditionalFormatting>
  <conditionalFormatting sqref="Z105">
    <cfRule type="containsText" dxfId="3690" priority="2296" operator="containsText" text="Not available">
      <formula>NOT(ISERROR(SEARCH("Not available",Z105)))</formula>
    </cfRule>
  </conditionalFormatting>
  <conditionalFormatting sqref="Z104">
    <cfRule type="containsText" dxfId="3689" priority="2295" operator="containsText" text="Not available">
      <formula>NOT(ISERROR(SEARCH("Not available",Z104)))</formula>
    </cfRule>
  </conditionalFormatting>
  <conditionalFormatting sqref="Z109">
    <cfRule type="containsText" dxfId="3688" priority="2294" operator="containsText" text="Not available">
      <formula>NOT(ISERROR(SEARCH("Not available",Z109)))</formula>
    </cfRule>
  </conditionalFormatting>
  <conditionalFormatting sqref="Z108">
    <cfRule type="containsText" dxfId="3687" priority="2298" operator="containsText" text="Not available">
      <formula>NOT(ISERROR(SEARCH("Not available",Z108)))</formula>
    </cfRule>
  </conditionalFormatting>
  <conditionalFormatting sqref="Z105">
    <cfRule type="containsText" dxfId="3686" priority="2300" operator="containsText" text="Not available">
      <formula>NOT(ISERROR(SEARCH("Not available",Z105)))</formula>
    </cfRule>
  </conditionalFormatting>
  <conditionalFormatting sqref="Z109">
    <cfRule type="containsText" dxfId="3685" priority="2299" operator="containsText" text="Not available">
      <formula>NOT(ISERROR(SEARCH("Not available",Z109)))</formula>
    </cfRule>
  </conditionalFormatting>
  <conditionalFormatting sqref="Z108">
    <cfRule type="containsText" dxfId="3684" priority="2297" operator="containsText" text="Not available">
      <formula>NOT(ISERROR(SEARCH("Not available",Z108)))</formula>
    </cfRule>
  </conditionalFormatting>
  <conditionalFormatting sqref="Z108">
    <cfRule type="containsText" dxfId="3683" priority="2293" operator="containsText" text="Not available">
      <formula>NOT(ISERROR(SEARCH("Not available",Z108)))</formula>
    </cfRule>
  </conditionalFormatting>
  <conditionalFormatting sqref="Z107">
    <cfRule type="containsText" dxfId="3682" priority="2292" operator="containsText" text="Not available">
      <formula>NOT(ISERROR(SEARCH("Not available",Z107)))</formula>
    </cfRule>
  </conditionalFormatting>
  <conditionalFormatting sqref="Z107">
    <cfRule type="containsText" dxfId="3681" priority="2291" operator="containsText" text="Not available">
      <formula>NOT(ISERROR(SEARCH("Not available",Z107)))</formula>
    </cfRule>
  </conditionalFormatting>
  <conditionalFormatting sqref="Z104">
    <cfRule type="containsText" dxfId="3680" priority="2290" operator="containsText" text="Not available">
      <formula>NOT(ISERROR(SEARCH("Not available",Z104)))</formula>
    </cfRule>
  </conditionalFormatting>
  <conditionalFormatting sqref="Z107">
    <cfRule type="containsText" dxfId="3679" priority="2286" operator="containsText" text="Not available">
      <formula>NOT(ISERROR(SEARCH("Not available",Z107)))</formula>
    </cfRule>
  </conditionalFormatting>
  <conditionalFormatting sqref="Z104">
    <cfRule type="containsText" dxfId="3678" priority="2289" operator="containsText" text="Not available">
      <formula>NOT(ISERROR(SEARCH("Not available",Z104)))</formula>
    </cfRule>
  </conditionalFormatting>
  <conditionalFormatting sqref="Z109">
    <cfRule type="containsText" dxfId="3677" priority="2288" operator="containsText" text="Not available">
      <formula>NOT(ISERROR(SEARCH("Not available",Z109)))</formula>
    </cfRule>
  </conditionalFormatting>
  <conditionalFormatting sqref="Z108">
    <cfRule type="containsText" dxfId="3676" priority="2287" operator="containsText" text="Not available">
      <formula>NOT(ISERROR(SEARCH("Not available",Z108)))</formula>
    </cfRule>
  </conditionalFormatting>
  <conditionalFormatting sqref="Z107">
    <cfRule type="containsText" dxfId="3675" priority="2285" operator="containsText" text="Not available">
      <formula>NOT(ISERROR(SEARCH("Not available",Z107)))</formula>
    </cfRule>
  </conditionalFormatting>
  <conditionalFormatting sqref="Z104">
    <cfRule type="containsText" dxfId="3674" priority="2284" operator="containsText" text="Not available">
      <formula>NOT(ISERROR(SEARCH("Not available",Z104)))</formula>
    </cfRule>
  </conditionalFormatting>
  <conditionalFormatting sqref="Z108">
    <cfRule type="containsText" dxfId="3673" priority="2283" operator="containsText" text="Not available">
      <formula>NOT(ISERROR(SEARCH("Not available",Z108)))</formula>
    </cfRule>
  </conditionalFormatting>
  <conditionalFormatting sqref="Z107">
    <cfRule type="containsText" dxfId="3672" priority="2282" operator="containsText" text="Not available">
      <formula>NOT(ISERROR(SEARCH("Not available",Z107)))</formula>
    </cfRule>
  </conditionalFormatting>
  <conditionalFormatting sqref="Z105">
    <cfRule type="containsText" dxfId="3671" priority="2275" operator="containsText" text="Not available">
      <formula>NOT(ISERROR(SEARCH("Not available",Z105)))</formula>
    </cfRule>
  </conditionalFormatting>
  <conditionalFormatting sqref="Z104">
    <cfRule type="containsText" dxfId="3670" priority="2274" operator="containsText" text="Not available">
      <formula>NOT(ISERROR(SEARCH("Not available",Z104)))</formula>
    </cfRule>
  </conditionalFormatting>
  <conditionalFormatting sqref="Z109">
    <cfRule type="containsText" dxfId="3669" priority="2273" operator="containsText" text="Not available">
      <formula>NOT(ISERROR(SEARCH("Not available",Z109)))</formula>
    </cfRule>
  </conditionalFormatting>
  <conditionalFormatting sqref="Z108">
    <cfRule type="containsText" dxfId="3668" priority="2277" operator="containsText" text="Not available">
      <formula>NOT(ISERROR(SEARCH("Not available",Z108)))</formula>
    </cfRule>
  </conditionalFormatting>
  <conditionalFormatting sqref="Z105">
    <cfRule type="containsText" dxfId="3667" priority="2279" operator="containsText" text="Not available">
      <formula>NOT(ISERROR(SEARCH("Not available",Z105)))</formula>
    </cfRule>
  </conditionalFormatting>
  <conditionalFormatting sqref="Z109">
    <cfRule type="containsText" dxfId="3666" priority="2278" operator="containsText" text="Not available">
      <formula>NOT(ISERROR(SEARCH("Not available",Z109)))</formula>
    </cfRule>
  </conditionalFormatting>
  <conditionalFormatting sqref="Z108">
    <cfRule type="containsText" dxfId="3665" priority="2276" operator="containsText" text="Not available">
      <formula>NOT(ISERROR(SEARCH("Not available",Z108)))</formula>
    </cfRule>
  </conditionalFormatting>
  <conditionalFormatting sqref="Z108">
    <cfRule type="containsText" dxfId="3664" priority="2272" operator="containsText" text="Not available">
      <formula>NOT(ISERROR(SEARCH("Not available",Z108)))</formula>
    </cfRule>
  </conditionalFormatting>
  <conditionalFormatting sqref="Z107">
    <cfRule type="containsText" dxfId="3663" priority="2271" operator="containsText" text="Not available">
      <formula>NOT(ISERROR(SEARCH("Not available",Z107)))</formula>
    </cfRule>
  </conditionalFormatting>
  <conditionalFormatting sqref="Z107">
    <cfRule type="containsText" dxfId="3662" priority="2270" operator="containsText" text="Not available">
      <formula>NOT(ISERROR(SEARCH("Not available",Z107)))</formula>
    </cfRule>
  </conditionalFormatting>
  <conditionalFormatting sqref="Z104">
    <cfRule type="containsText" dxfId="3661" priority="2269" operator="containsText" text="Not available">
      <formula>NOT(ISERROR(SEARCH("Not available",Z104)))</formula>
    </cfRule>
  </conditionalFormatting>
  <conditionalFormatting sqref="Z108">
    <cfRule type="containsText" dxfId="3660" priority="2265" operator="containsText" text="Not available">
      <formula>NOT(ISERROR(SEARCH("Not available",Z108)))</formula>
    </cfRule>
  </conditionalFormatting>
  <conditionalFormatting sqref="Z105">
    <cfRule type="containsText" dxfId="3659" priority="2268" operator="containsText" text="Not available">
      <formula>NOT(ISERROR(SEARCH("Not available",Z105)))</formula>
    </cfRule>
  </conditionalFormatting>
  <conditionalFormatting sqref="Z110">
    <cfRule type="containsText" dxfId="3658" priority="2267" operator="containsText" text="Not available">
      <formula>NOT(ISERROR(SEARCH("Not available",Z110)))</formula>
    </cfRule>
  </conditionalFormatting>
  <conditionalFormatting sqref="Z109">
    <cfRule type="containsText" dxfId="3657" priority="2266" operator="containsText" text="Not available">
      <formula>NOT(ISERROR(SEARCH("Not available",Z109)))</formula>
    </cfRule>
  </conditionalFormatting>
  <conditionalFormatting sqref="Z108">
    <cfRule type="containsText" dxfId="3656" priority="2264" operator="containsText" text="Not available">
      <formula>NOT(ISERROR(SEARCH("Not available",Z108)))</formula>
    </cfRule>
  </conditionalFormatting>
  <conditionalFormatting sqref="Z105">
    <cfRule type="containsText" dxfId="3655" priority="2263" operator="containsText" text="Not available">
      <formula>NOT(ISERROR(SEARCH("Not available",Z105)))</formula>
    </cfRule>
  </conditionalFormatting>
  <conditionalFormatting sqref="Z104">
    <cfRule type="containsText" dxfId="3654" priority="2262" operator="containsText" text="Not available">
      <formula>NOT(ISERROR(SEARCH("Not available",Z104)))</formula>
    </cfRule>
  </conditionalFormatting>
  <conditionalFormatting sqref="Z109">
    <cfRule type="containsText" dxfId="3653" priority="2261" operator="containsText" text="Not available">
      <formula>NOT(ISERROR(SEARCH("Not available",Z109)))</formula>
    </cfRule>
  </conditionalFormatting>
  <conditionalFormatting sqref="Z108">
    <cfRule type="containsText" dxfId="3652" priority="2260" operator="containsText" text="Not available">
      <formula>NOT(ISERROR(SEARCH("Not available",Z108)))</formula>
    </cfRule>
  </conditionalFormatting>
  <conditionalFormatting sqref="Z107">
    <cfRule type="containsText" dxfId="3651" priority="2259" operator="containsText" text="Not available">
      <formula>NOT(ISERROR(SEARCH("Not available",Z107)))</formula>
    </cfRule>
  </conditionalFormatting>
  <conditionalFormatting sqref="Z107">
    <cfRule type="containsText" dxfId="3650" priority="2258" operator="containsText" text="Not available">
      <formula>NOT(ISERROR(SEARCH("Not available",Z107)))</formula>
    </cfRule>
  </conditionalFormatting>
  <conditionalFormatting sqref="Z104">
    <cfRule type="containsText" dxfId="3649" priority="2257" operator="containsText" text="Not available">
      <formula>NOT(ISERROR(SEARCH("Not available",Z104)))</formula>
    </cfRule>
  </conditionalFormatting>
  <conditionalFormatting sqref="Z105">
    <cfRule type="containsText" dxfId="3648" priority="2251" operator="containsText" text="Not available">
      <formula>NOT(ISERROR(SEARCH("Not available",Z105)))</formula>
    </cfRule>
  </conditionalFormatting>
  <conditionalFormatting sqref="Z110">
    <cfRule type="containsText" dxfId="3647" priority="2250" operator="containsText" text="Not available">
      <formula>NOT(ISERROR(SEARCH("Not available",Z110)))</formula>
    </cfRule>
  </conditionalFormatting>
  <conditionalFormatting sqref="Z109">
    <cfRule type="containsText" dxfId="3646" priority="2254" operator="containsText" text="Not available">
      <formula>NOT(ISERROR(SEARCH("Not available",Z109)))</formula>
    </cfRule>
  </conditionalFormatting>
  <conditionalFormatting sqref="Z110">
    <cfRule type="containsText" dxfId="3645" priority="2255" operator="containsText" text="Not available">
      <formula>NOT(ISERROR(SEARCH("Not available",Z110)))</formula>
    </cfRule>
  </conditionalFormatting>
  <conditionalFormatting sqref="Z109">
    <cfRule type="containsText" dxfId="3644" priority="2253" operator="containsText" text="Not available">
      <formula>NOT(ISERROR(SEARCH("Not available",Z109)))</formula>
    </cfRule>
  </conditionalFormatting>
  <conditionalFormatting sqref="Z109">
    <cfRule type="containsText" dxfId="3643" priority="2249" operator="containsText" text="Not available">
      <formula>NOT(ISERROR(SEARCH("Not available",Z109)))</formula>
    </cfRule>
  </conditionalFormatting>
  <conditionalFormatting sqref="Z108">
    <cfRule type="containsText" dxfId="3642" priority="2248" operator="containsText" text="Not available">
      <formula>NOT(ISERROR(SEARCH("Not available",Z108)))</formula>
    </cfRule>
  </conditionalFormatting>
  <conditionalFormatting sqref="Z108">
    <cfRule type="containsText" dxfId="3641" priority="2247" operator="containsText" text="Not available">
      <formula>NOT(ISERROR(SEARCH("Not available",Z108)))</formula>
    </cfRule>
  </conditionalFormatting>
  <conditionalFormatting sqref="Z105">
    <cfRule type="containsText" dxfId="3640" priority="2246" operator="containsText" text="Not available">
      <formula>NOT(ISERROR(SEARCH("Not available",Z105)))</formula>
    </cfRule>
  </conditionalFormatting>
  <conditionalFormatting sqref="Z103:AU103">
    <cfRule type="expression" dxfId="3639" priority="2244">
      <formula>$I103=$M$3</formula>
    </cfRule>
    <cfRule type="expression" dxfId="3638" priority="2245">
      <formula>$I103=$M$2</formula>
    </cfRule>
  </conditionalFormatting>
  <conditionalFormatting sqref="Z107">
    <cfRule type="containsText" dxfId="3637" priority="2243" operator="containsText" text="Not available">
      <formula>NOT(ISERROR(SEARCH("Not available",Z107)))</formula>
    </cfRule>
  </conditionalFormatting>
  <conditionalFormatting sqref="Z107">
    <cfRule type="containsText" dxfId="3636" priority="2241" operator="containsText" text="Not available">
      <formula>NOT(ISERROR(SEARCH("Not available",Z107)))</formula>
    </cfRule>
  </conditionalFormatting>
  <conditionalFormatting sqref="Z107">
    <cfRule type="containsText" dxfId="3635" priority="2242" operator="containsText" text="Not available">
      <formula>NOT(ISERROR(SEARCH("Not available",Z107)))</formula>
    </cfRule>
  </conditionalFormatting>
  <conditionalFormatting sqref="Z108">
    <cfRule type="containsText" dxfId="3634" priority="2240" operator="containsText" text="Not available">
      <formula>NOT(ISERROR(SEARCH("Not available",Z108)))</formula>
    </cfRule>
  </conditionalFormatting>
  <conditionalFormatting sqref="Z107">
    <cfRule type="containsText" dxfId="3633" priority="2239" operator="containsText" text="Not available">
      <formula>NOT(ISERROR(SEARCH("Not available",Z107)))</formula>
    </cfRule>
  </conditionalFormatting>
  <conditionalFormatting sqref="Z107">
    <cfRule type="containsText" dxfId="3632" priority="2238" operator="containsText" text="Not available">
      <formula>NOT(ISERROR(SEARCH("Not available",Z107)))</formula>
    </cfRule>
  </conditionalFormatting>
  <conditionalFormatting sqref="Z108">
    <cfRule type="containsText" dxfId="3631" priority="2234" operator="containsText" text="Not available">
      <formula>NOT(ISERROR(SEARCH("Not available",Z108)))</formula>
    </cfRule>
  </conditionalFormatting>
  <conditionalFormatting sqref="Z107">
    <cfRule type="containsText" dxfId="3630" priority="2236" operator="containsText" text="Not available">
      <formula>NOT(ISERROR(SEARCH("Not available",Z107)))</formula>
    </cfRule>
  </conditionalFormatting>
  <conditionalFormatting sqref="Z108">
    <cfRule type="containsText" dxfId="3629" priority="2237" operator="containsText" text="Not available">
      <formula>NOT(ISERROR(SEARCH("Not available",Z108)))</formula>
    </cfRule>
  </conditionalFormatting>
  <conditionalFormatting sqref="Z107">
    <cfRule type="containsText" dxfId="3628" priority="2235" operator="containsText" text="Not available">
      <formula>NOT(ISERROR(SEARCH("Not available",Z107)))</formula>
    </cfRule>
  </conditionalFormatting>
  <conditionalFormatting sqref="Z107">
    <cfRule type="containsText" dxfId="3627" priority="2233" operator="containsText" text="Not available">
      <formula>NOT(ISERROR(SEARCH("Not available",Z107)))</formula>
    </cfRule>
  </conditionalFormatting>
  <conditionalFormatting sqref="Z108">
    <cfRule type="containsText" dxfId="3626" priority="2232" operator="containsText" text="Not available">
      <formula>NOT(ISERROR(SEARCH("Not available",Z108)))</formula>
    </cfRule>
  </conditionalFormatting>
  <conditionalFormatting sqref="Z107">
    <cfRule type="containsText" dxfId="3625" priority="2231" operator="containsText" text="Not available">
      <formula>NOT(ISERROR(SEARCH("Not available",Z107)))</formula>
    </cfRule>
  </conditionalFormatting>
  <conditionalFormatting sqref="Z107">
    <cfRule type="containsText" dxfId="3624" priority="2230" operator="containsText" text="Not available">
      <formula>NOT(ISERROR(SEARCH("Not available",Z107)))</formula>
    </cfRule>
  </conditionalFormatting>
  <conditionalFormatting sqref="Z108">
    <cfRule type="containsText" dxfId="3623" priority="2226" operator="containsText" text="Not available">
      <formula>NOT(ISERROR(SEARCH("Not available",Z108)))</formula>
    </cfRule>
  </conditionalFormatting>
  <conditionalFormatting sqref="Z107">
    <cfRule type="containsText" dxfId="3622" priority="2228" operator="containsText" text="Not available">
      <formula>NOT(ISERROR(SEARCH("Not available",Z107)))</formula>
    </cfRule>
  </conditionalFormatting>
  <conditionalFormatting sqref="Z108">
    <cfRule type="containsText" dxfId="3621" priority="2229" operator="containsText" text="Not available">
      <formula>NOT(ISERROR(SEARCH("Not available",Z108)))</formula>
    </cfRule>
  </conditionalFormatting>
  <conditionalFormatting sqref="Z107">
    <cfRule type="containsText" dxfId="3620" priority="2227" operator="containsText" text="Not available">
      <formula>NOT(ISERROR(SEARCH("Not available",Z107)))</formula>
    </cfRule>
  </conditionalFormatting>
  <conditionalFormatting sqref="Z107">
    <cfRule type="containsText" dxfId="3619" priority="2225" operator="containsText" text="Not available">
      <formula>NOT(ISERROR(SEARCH("Not available",Z107)))</formula>
    </cfRule>
  </conditionalFormatting>
  <conditionalFormatting sqref="Z107">
    <cfRule type="containsText" dxfId="3618" priority="2222" operator="containsText" text="Not available">
      <formula>NOT(ISERROR(SEARCH("Not available",Z107)))</formula>
    </cfRule>
  </conditionalFormatting>
  <conditionalFormatting sqref="Z109">
    <cfRule type="containsText" dxfId="3617" priority="2224" operator="containsText" text="Not available">
      <formula>NOT(ISERROR(SEARCH("Not available",Z109)))</formula>
    </cfRule>
  </conditionalFormatting>
  <conditionalFormatting sqref="Z108">
    <cfRule type="containsText" dxfId="3616" priority="2223" operator="containsText" text="Not available">
      <formula>NOT(ISERROR(SEARCH("Not available",Z108)))</formula>
    </cfRule>
  </conditionalFormatting>
  <conditionalFormatting sqref="Z107">
    <cfRule type="containsText" dxfId="3615" priority="2221" operator="containsText" text="Not available">
      <formula>NOT(ISERROR(SEARCH("Not available",Z107)))</formula>
    </cfRule>
  </conditionalFormatting>
  <conditionalFormatting sqref="Z108">
    <cfRule type="containsText" dxfId="3614" priority="2220" operator="containsText" text="Not available">
      <formula>NOT(ISERROR(SEARCH("Not available",Z108)))</formula>
    </cfRule>
  </conditionalFormatting>
  <conditionalFormatting sqref="Z107">
    <cfRule type="containsText" dxfId="3613" priority="2219" operator="containsText" text="Not available">
      <formula>NOT(ISERROR(SEARCH("Not available",Z107)))</formula>
    </cfRule>
  </conditionalFormatting>
  <conditionalFormatting sqref="Z109">
    <cfRule type="containsText" dxfId="3612" priority="2215" operator="containsText" text="Not available">
      <formula>NOT(ISERROR(SEARCH("Not available",Z109)))</formula>
    </cfRule>
  </conditionalFormatting>
  <conditionalFormatting sqref="Z108">
    <cfRule type="containsText" dxfId="3611" priority="2217" operator="containsText" text="Not available">
      <formula>NOT(ISERROR(SEARCH("Not available",Z108)))</formula>
    </cfRule>
  </conditionalFormatting>
  <conditionalFormatting sqref="Z109">
    <cfRule type="containsText" dxfId="3610" priority="2218" operator="containsText" text="Not available">
      <formula>NOT(ISERROR(SEARCH("Not available",Z109)))</formula>
    </cfRule>
  </conditionalFormatting>
  <conditionalFormatting sqref="Z108">
    <cfRule type="containsText" dxfId="3609" priority="2216" operator="containsText" text="Not available">
      <formula>NOT(ISERROR(SEARCH("Not available",Z108)))</formula>
    </cfRule>
  </conditionalFormatting>
  <conditionalFormatting sqref="Z108">
    <cfRule type="containsText" dxfId="3608" priority="2214" operator="containsText" text="Not available">
      <formula>NOT(ISERROR(SEARCH("Not available",Z108)))</formula>
    </cfRule>
  </conditionalFormatting>
  <conditionalFormatting sqref="Z107">
    <cfRule type="containsText" dxfId="3607" priority="2213" operator="containsText" text="Not available">
      <formula>NOT(ISERROR(SEARCH("Not available",Z107)))</formula>
    </cfRule>
  </conditionalFormatting>
  <conditionalFormatting sqref="Z107">
    <cfRule type="containsText" dxfId="3606" priority="2212" operator="containsText" text="Not available">
      <formula>NOT(ISERROR(SEARCH("Not available",Z107)))</formula>
    </cfRule>
  </conditionalFormatting>
  <conditionalFormatting sqref="Z108">
    <cfRule type="containsText" dxfId="3605" priority="2211" operator="containsText" text="Not available">
      <formula>NOT(ISERROR(SEARCH("Not available",Z108)))</formula>
    </cfRule>
  </conditionalFormatting>
  <conditionalFormatting sqref="Z107">
    <cfRule type="containsText" dxfId="3604" priority="2210" operator="containsText" text="Not available">
      <formula>NOT(ISERROR(SEARCH("Not available",Z107)))</formula>
    </cfRule>
  </conditionalFormatting>
  <conditionalFormatting sqref="Z107">
    <cfRule type="containsText" dxfId="3603" priority="2209" operator="containsText" text="Not available">
      <formula>NOT(ISERROR(SEARCH("Not available",Z107)))</formula>
    </cfRule>
  </conditionalFormatting>
  <conditionalFormatting sqref="Z108">
    <cfRule type="containsText" dxfId="3602" priority="2205" operator="containsText" text="Not available">
      <formula>NOT(ISERROR(SEARCH("Not available",Z108)))</formula>
    </cfRule>
  </conditionalFormatting>
  <conditionalFormatting sqref="Z107">
    <cfRule type="containsText" dxfId="3601" priority="2207" operator="containsText" text="Not available">
      <formula>NOT(ISERROR(SEARCH("Not available",Z107)))</formula>
    </cfRule>
  </conditionalFormatting>
  <conditionalFormatting sqref="Z108">
    <cfRule type="containsText" dxfId="3600" priority="2208" operator="containsText" text="Not available">
      <formula>NOT(ISERROR(SEARCH("Not available",Z108)))</formula>
    </cfRule>
  </conditionalFormatting>
  <conditionalFormatting sqref="Z107">
    <cfRule type="containsText" dxfId="3599" priority="2206" operator="containsText" text="Not available">
      <formula>NOT(ISERROR(SEARCH("Not available",Z107)))</formula>
    </cfRule>
  </conditionalFormatting>
  <conditionalFormatting sqref="Z107">
    <cfRule type="containsText" dxfId="3598" priority="2204" operator="containsText" text="Not available">
      <formula>NOT(ISERROR(SEARCH("Not available",Z107)))</formula>
    </cfRule>
  </conditionalFormatting>
  <conditionalFormatting sqref="Z107">
    <cfRule type="containsText" dxfId="3597" priority="2201" operator="containsText" text="Not available">
      <formula>NOT(ISERROR(SEARCH("Not available",Z107)))</formula>
    </cfRule>
  </conditionalFormatting>
  <conditionalFormatting sqref="Z109">
    <cfRule type="containsText" dxfId="3596" priority="2203" operator="containsText" text="Not available">
      <formula>NOT(ISERROR(SEARCH("Not available",Z109)))</formula>
    </cfRule>
  </conditionalFormatting>
  <conditionalFormatting sqref="Z108">
    <cfRule type="containsText" dxfId="3595" priority="2202" operator="containsText" text="Not available">
      <formula>NOT(ISERROR(SEARCH("Not available",Z108)))</formula>
    </cfRule>
  </conditionalFormatting>
  <conditionalFormatting sqref="Z107">
    <cfRule type="containsText" dxfId="3594" priority="2200" operator="containsText" text="Not available">
      <formula>NOT(ISERROR(SEARCH("Not available",Z107)))</formula>
    </cfRule>
  </conditionalFormatting>
  <conditionalFormatting sqref="Z108">
    <cfRule type="containsText" dxfId="3593" priority="2199" operator="containsText" text="Not available">
      <formula>NOT(ISERROR(SEARCH("Not available",Z108)))</formula>
    </cfRule>
  </conditionalFormatting>
  <conditionalFormatting sqref="Z107">
    <cfRule type="containsText" dxfId="3592" priority="2198" operator="containsText" text="Not available">
      <formula>NOT(ISERROR(SEARCH("Not available",Z107)))</formula>
    </cfRule>
  </conditionalFormatting>
  <conditionalFormatting sqref="Z109">
    <cfRule type="containsText" dxfId="3591" priority="2194" operator="containsText" text="Not available">
      <formula>NOT(ISERROR(SEARCH("Not available",Z109)))</formula>
    </cfRule>
  </conditionalFormatting>
  <conditionalFormatting sqref="Z108">
    <cfRule type="containsText" dxfId="3590" priority="2196" operator="containsText" text="Not available">
      <formula>NOT(ISERROR(SEARCH("Not available",Z108)))</formula>
    </cfRule>
  </conditionalFormatting>
  <conditionalFormatting sqref="Z109">
    <cfRule type="containsText" dxfId="3589" priority="2197" operator="containsText" text="Not available">
      <formula>NOT(ISERROR(SEARCH("Not available",Z109)))</formula>
    </cfRule>
  </conditionalFormatting>
  <conditionalFormatting sqref="Z108">
    <cfRule type="containsText" dxfId="3588" priority="2195" operator="containsText" text="Not available">
      <formula>NOT(ISERROR(SEARCH("Not available",Z108)))</formula>
    </cfRule>
  </conditionalFormatting>
  <conditionalFormatting sqref="Z108">
    <cfRule type="containsText" dxfId="3587" priority="2193" operator="containsText" text="Not available">
      <formula>NOT(ISERROR(SEARCH("Not available",Z108)))</formula>
    </cfRule>
  </conditionalFormatting>
  <conditionalFormatting sqref="Z107">
    <cfRule type="containsText" dxfId="3586" priority="2192" operator="containsText" text="Not available">
      <formula>NOT(ISERROR(SEARCH("Not available",Z107)))</formula>
    </cfRule>
  </conditionalFormatting>
  <conditionalFormatting sqref="Z107">
    <cfRule type="containsText" dxfId="3585" priority="2191" operator="containsText" text="Not available">
      <formula>NOT(ISERROR(SEARCH("Not available",Z107)))</formula>
    </cfRule>
  </conditionalFormatting>
  <conditionalFormatting sqref="Z107">
    <cfRule type="containsText" dxfId="3584" priority="2188" operator="containsText" text="Not available">
      <formula>NOT(ISERROR(SEARCH("Not available",Z107)))</formula>
    </cfRule>
  </conditionalFormatting>
  <conditionalFormatting sqref="Z109">
    <cfRule type="containsText" dxfId="3583" priority="2190" operator="containsText" text="Not available">
      <formula>NOT(ISERROR(SEARCH("Not available",Z109)))</formula>
    </cfRule>
  </conditionalFormatting>
  <conditionalFormatting sqref="Z108">
    <cfRule type="containsText" dxfId="3582" priority="2189" operator="containsText" text="Not available">
      <formula>NOT(ISERROR(SEARCH("Not available",Z108)))</formula>
    </cfRule>
  </conditionalFormatting>
  <conditionalFormatting sqref="Z107">
    <cfRule type="containsText" dxfId="3581" priority="2187" operator="containsText" text="Not available">
      <formula>NOT(ISERROR(SEARCH("Not available",Z107)))</formula>
    </cfRule>
  </conditionalFormatting>
  <conditionalFormatting sqref="Z108">
    <cfRule type="containsText" dxfId="3580" priority="2186" operator="containsText" text="Not available">
      <formula>NOT(ISERROR(SEARCH("Not available",Z108)))</formula>
    </cfRule>
  </conditionalFormatting>
  <conditionalFormatting sqref="Z107">
    <cfRule type="containsText" dxfId="3579" priority="2185" operator="containsText" text="Not available">
      <formula>NOT(ISERROR(SEARCH("Not available",Z107)))</formula>
    </cfRule>
  </conditionalFormatting>
  <conditionalFormatting sqref="Z109">
    <cfRule type="containsText" dxfId="3578" priority="2181" operator="containsText" text="Not available">
      <formula>NOT(ISERROR(SEARCH("Not available",Z109)))</formula>
    </cfRule>
  </conditionalFormatting>
  <conditionalFormatting sqref="Z108">
    <cfRule type="containsText" dxfId="3577" priority="2183" operator="containsText" text="Not available">
      <formula>NOT(ISERROR(SEARCH("Not available",Z108)))</formula>
    </cfRule>
  </conditionalFormatting>
  <conditionalFormatting sqref="Z109">
    <cfRule type="containsText" dxfId="3576" priority="2184" operator="containsText" text="Not available">
      <formula>NOT(ISERROR(SEARCH("Not available",Z109)))</formula>
    </cfRule>
  </conditionalFormatting>
  <conditionalFormatting sqref="Z108">
    <cfRule type="containsText" dxfId="3575" priority="2182" operator="containsText" text="Not available">
      <formula>NOT(ISERROR(SEARCH("Not available",Z108)))</formula>
    </cfRule>
  </conditionalFormatting>
  <conditionalFormatting sqref="Z108">
    <cfRule type="containsText" dxfId="3574" priority="2180" operator="containsText" text="Not available">
      <formula>NOT(ISERROR(SEARCH("Not available",Z108)))</formula>
    </cfRule>
  </conditionalFormatting>
  <conditionalFormatting sqref="Z107">
    <cfRule type="containsText" dxfId="3573" priority="2179" operator="containsText" text="Not available">
      <formula>NOT(ISERROR(SEARCH("Not available",Z107)))</formula>
    </cfRule>
  </conditionalFormatting>
  <conditionalFormatting sqref="Z107">
    <cfRule type="containsText" dxfId="3572" priority="2178" operator="containsText" text="Not available">
      <formula>NOT(ISERROR(SEARCH("Not available",Z107)))</formula>
    </cfRule>
  </conditionalFormatting>
  <conditionalFormatting sqref="Z108">
    <cfRule type="containsText" dxfId="3571" priority="2175" operator="containsText" text="Not available">
      <formula>NOT(ISERROR(SEARCH("Not available",Z108)))</formula>
    </cfRule>
  </conditionalFormatting>
  <conditionalFormatting sqref="Z110">
    <cfRule type="containsText" dxfId="3570" priority="2177" operator="containsText" text="Not available">
      <formula>NOT(ISERROR(SEARCH("Not available",Z110)))</formula>
    </cfRule>
  </conditionalFormatting>
  <conditionalFormatting sqref="Z109">
    <cfRule type="containsText" dxfId="3569" priority="2176" operator="containsText" text="Not available">
      <formula>NOT(ISERROR(SEARCH("Not available",Z109)))</formula>
    </cfRule>
  </conditionalFormatting>
  <conditionalFormatting sqref="Z108">
    <cfRule type="containsText" dxfId="3568" priority="2174" operator="containsText" text="Not available">
      <formula>NOT(ISERROR(SEARCH("Not available",Z108)))</formula>
    </cfRule>
  </conditionalFormatting>
  <conditionalFormatting sqref="Z109">
    <cfRule type="containsText" dxfId="3567" priority="2173" operator="containsText" text="Not available">
      <formula>NOT(ISERROR(SEARCH("Not available",Z109)))</formula>
    </cfRule>
  </conditionalFormatting>
  <conditionalFormatting sqref="Z108">
    <cfRule type="containsText" dxfId="3566" priority="2172" operator="containsText" text="Not available">
      <formula>NOT(ISERROR(SEARCH("Not available",Z108)))</formula>
    </cfRule>
  </conditionalFormatting>
  <conditionalFormatting sqref="Z107">
    <cfRule type="containsText" dxfId="3565" priority="2171" operator="containsText" text="Not available">
      <formula>NOT(ISERROR(SEARCH("Not available",Z107)))</formula>
    </cfRule>
  </conditionalFormatting>
  <conditionalFormatting sqref="Z107">
    <cfRule type="containsText" dxfId="3564" priority="2170" operator="containsText" text="Not available">
      <formula>NOT(ISERROR(SEARCH("Not available",Z107)))</formula>
    </cfRule>
  </conditionalFormatting>
  <conditionalFormatting sqref="Z110">
    <cfRule type="containsText" dxfId="3563" priority="2166" operator="containsText" text="Not available">
      <formula>NOT(ISERROR(SEARCH("Not available",Z110)))</formula>
    </cfRule>
  </conditionalFormatting>
  <conditionalFormatting sqref="Z109">
    <cfRule type="containsText" dxfId="3562" priority="2168" operator="containsText" text="Not available">
      <formula>NOT(ISERROR(SEARCH("Not available",Z109)))</formula>
    </cfRule>
  </conditionalFormatting>
  <conditionalFormatting sqref="Z110">
    <cfRule type="containsText" dxfId="3561" priority="2169" operator="containsText" text="Not available">
      <formula>NOT(ISERROR(SEARCH("Not available",Z110)))</formula>
    </cfRule>
  </conditionalFormatting>
  <conditionalFormatting sqref="Z109">
    <cfRule type="containsText" dxfId="3560" priority="2167" operator="containsText" text="Not available">
      <formula>NOT(ISERROR(SEARCH("Not available",Z109)))</formula>
    </cfRule>
  </conditionalFormatting>
  <conditionalFormatting sqref="Z109">
    <cfRule type="containsText" dxfId="3559" priority="2165" operator="containsText" text="Not available">
      <formula>NOT(ISERROR(SEARCH("Not available",Z109)))</formula>
    </cfRule>
  </conditionalFormatting>
  <conditionalFormatting sqref="Z108">
    <cfRule type="containsText" dxfId="3558" priority="2164" operator="containsText" text="Not available">
      <formula>NOT(ISERROR(SEARCH("Not available",Z108)))</formula>
    </cfRule>
  </conditionalFormatting>
  <conditionalFormatting sqref="Z108">
    <cfRule type="containsText" dxfId="3557" priority="2163" operator="containsText" text="Not available">
      <formula>NOT(ISERROR(SEARCH("Not available",Z108)))</formula>
    </cfRule>
  </conditionalFormatting>
  <conditionalFormatting sqref="Z108">
    <cfRule type="containsText" dxfId="3556" priority="2162" operator="containsText" text="Not available">
      <formula>NOT(ISERROR(SEARCH("Not available",Z108)))</formula>
    </cfRule>
  </conditionalFormatting>
  <conditionalFormatting sqref="Z107">
    <cfRule type="containsText" dxfId="3555" priority="2161" operator="containsText" text="Not available">
      <formula>NOT(ISERROR(SEARCH("Not available",Z107)))</formula>
    </cfRule>
  </conditionalFormatting>
  <conditionalFormatting sqref="Z107">
    <cfRule type="containsText" dxfId="3554" priority="2160" operator="containsText" text="Not available">
      <formula>NOT(ISERROR(SEARCH("Not available",Z107)))</formula>
    </cfRule>
  </conditionalFormatting>
  <conditionalFormatting sqref="Z108">
    <cfRule type="containsText" dxfId="3553" priority="2156" operator="containsText" text="Not available">
      <formula>NOT(ISERROR(SEARCH("Not available",Z108)))</formula>
    </cfRule>
  </conditionalFormatting>
  <conditionalFormatting sqref="Z107">
    <cfRule type="containsText" dxfId="3552" priority="2158" operator="containsText" text="Not available">
      <formula>NOT(ISERROR(SEARCH("Not available",Z107)))</formula>
    </cfRule>
  </conditionalFormatting>
  <conditionalFormatting sqref="Z108">
    <cfRule type="containsText" dxfId="3551" priority="2159" operator="containsText" text="Not available">
      <formula>NOT(ISERROR(SEARCH("Not available",Z108)))</formula>
    </cfRule>
  </conditionalFormatting>
  <conditionalFormatting sqref="Z107">
    <cfRule type="containsText" dxfId="3550" priority="2157" operator="containsText" text="Not available">
      <formula>NOT(ISERROR(SEARCH("Not available",Z107)))</formula>
    </cfRule>
  </conditionalFormatting>
  <conditionalFormatting sqref="Z107">
    <cfRule type="containsText" dxfId="3549" priority="2155" operator="containsText" text="Not available">
      <formula>NOT(ISERROR(SEARCH("Not available",Z107)))</formula>
    </cfRule>
  </conditionalFormatting>
  <conditionalFormatting sqref="Z107">
    <cfRule type="containsText" dxfId="3548" priority="2152" operator="containsText" text="Not available">
      <formula>NOT(ISERROR(SEARCH("Not available",Z107)))</formula>
    </cfRule>
  </conditionalFormatting>
  <conditionalFormatting sqref="Z109">
    <cfRule type="containsText" dxfId="3547" priority="2154" operator="containsText" text="Not available">
      <formula>NOT(ISERROR(SEARCH("Not available",Z109)))</formula>
    </cfRule>
  </conditionalFormatting>
  <conditionalFormatting sqref="Z108">
    <cfRule type="containsText" dxfId="3546" priority="2153" operator="containsText" text="Not available">
      <formula>NOT(ISERROR(SEARCH("Not available",Z108)))</formula>
    </cfRule>
  </conditionalFormatting>
  <conditionalFormatting sqref="Z107">
    <cfRule type="containsText" dxfId="3545" priority="2151" operator="containsText" text="Not available">
      <formula>NOT(ISERROR(SEARCH("Not available",Z107)))</formula>
    </cfRule>
  </conditionalFormatting>
  <conditionalFormatting sqref="Z108">
    <cfRule type="containsText" dxfId="3544" priority="2150" operator="containsText" text="Not available">
      <formula>NOT(ISERROR(SEARCH("Not available",Z108)))</formula>
    </cfRule>
  </conditionalFormatting>
  <conditionalFormatting sqref="Z107">
    <cfRule type="containsText" dxfId="3543" priority="2149" operator="containsText" text="Not available">
      <formula>NOT(ISERROR(SEARCH("Not available",Z107)))</formula>
    </cfRule>
  </conditionalFormatting>
  <conditionalFormatting sqref="Z109">
    <cfRule type="containsText" dxfId="3542" priority="2145" operator="containsText" text="Not available">
      <formula>NOT(ISERROR(SEARCH("Not available",Z109)))</formula>
    </cfRule>
  </conditionalFormatting>
  <conditionalFormatting sqref="Z108">
    <cfRule type="containsText" dxfId="3541" priority="2147" operator="containsText" text="Not available">
      <formula>NOT(ISERROR(SEARCH("Not available",Z108)))</formula>
    </cfRule>
  </conditionalFormatting>
  <conditionalFormatting sqref="Z109">
    <cfRule type="containsText" dxfId="3540" priority="2148" operator="containsText" text="Not available">
      <formula>NOT(ISERROR(SEARCH("Not available",Z109)))</formula>
    </cfRule>
  </conditionalFormatting>
  <conditionalFormatting sqref="Z108">
    <cfRule type="containsText" dxfId="3539" priority="2146" operator="containsText" text="Not available">
      <formula>NOT(ISERROR(SEARCH("Not available",Z108)))</formula>
    </cfRule>
  </conditionalFormatting>
  <conditionalFormatting sqref="Z108">
    <cfRule type="containsText" dxfId="3538" priority="2144" operator="containsText" text="Not available">
      <formula>NOT(ISERROR(SEARCH("Not available",Z108)))</formula>
    </cfRule>
  </conditionalFormatting>
  <conditionalFormatting sqref="Z107">
    <cfRule type="containsText" dxfId="3537" priority="2143" operator="containsText" text="Not available">
      <formula>NOT(ISERROR(SEARCH("Not available",Z107)))</formula>
    </cfRule>
  </conditionalFormatting>
  <conditionalFormatting sqref="Z107">
    <cfRule type="containsText" dxfId="3536" priority="2142" operator="containsText" text="Not available">
      <formula>NOT(ISERROR(SEARCH("Not available",Z107)))</formula>
    </cfRule>
  </conditionalFormatting>
  <conditionalFormatting sqref="Z107">
    <cfRule type="containsText" dxfId="3535" priority="2139" operator="containsText" text="Not available">
      <formula>NOT(ISERROR(SEARCH("Not available",Z107)))</formula>
    </cfRule>
  </conditionalFormatting>
  <conditionalFormatting sqref="Z109">
    <cfRule type="containsText" dxfId="3534" priority="2141" operator="containsText" text="Not available">
      <formula>NOT(ISERROR(SEARCH("Not available",Z109)))</formula>
    </cfRule>
  </conditionalFormatting>
  <conditionalFormatting sqref="Z108">
    <cfRule type="containsText" dxfId="3533" priority="2140" operator="containsText" text="Not available">
      <formula>NOT(ISERROR(SEARCH("Not available",Z108)))</formula>
    </cfRule>
  </conditionalFormatting>
  <conditionalFormatting sqref="Z107">
    <cfRule type="containsText" dxfId="3532" priority="2138" operator="containsText" text="Not available">
      <formula>NOT(ISERROR(SEARCH("Not available",Z107)))</formula>
    </cfRule>
  </conditionalFormatting>
  <conditionalFormatting sqref="Z108">
    <cfRule type="containsText" dxfId="3531" priority="2137" operator="containsText" text="Not available">
      <formula>NOT(ISERROR(SEARCH("Not available",Z108)))</formula>
    </cfRule>
  </conditionalFormatting>
  <conditionalFormatting sqref="Z107">
    <cfRule type="containsText" dxfId="3530" priority="2136" operator="containsText" text="Not available">
      <formula>NOT(ISERROR(SEARCH("Not available",Z107)))</formula>
    </cfRule>
  </conditionalFormatting>
  <conditionalFormatting sqref="Z109">
    <cfRule type="containsText" dxfId="3529" priority="2132" operator="containsText" text="Not available">
      <formula>NOT(ISERROR(SEARCH("Not available",Z109)))</formula>
    </cfRule>
  </conditionalFormatting>
  <conditionalFormatting sqref="Z108">
    <cfRule type="containsText" dxfId="3528" priority="2134" operator="containsText" text="Not available">
      <formula>NOT(ISERROR(SEARCH("Not available",Z108)))</formula>
    </cfRule>
  </conditionalFormatting>
  <conditionalFormatting sqref="Z109">
    <cfRule type="containsText" dxfId="3527" priority="2135" operator="containsText" text="Not available">
      <formula>NOT(ISERROR(SEARCH("Not available",Z109)))</formula>
    </cfRule>
  </conditionalFormatting>
  <conditionalFormatting sqref="Z108">
    <cfRule type="containsText" dxfId="3526" priority="2133" operator="containsText" text="Not available">
      <formula>NOT(ISERROR(SEARCH("Not available",Z108)))</formula>
    </cfRule>
  </conditionalFormatting>
  <conditionalFormatting sqref="Z108">
    <cfRule type="containsText" dxfId="3525" priority="2131" operator="containsText" text="Not available">
      <formula>NOT(ISERROR(SEARCH("Not available",Z108)))</formula>
    </cfRule>
  </conditionalFormatting>
  <conditionalFormatting sqref="Z107">
    <cfRule type="containsText" dxfId="3524" priority="2130" operator="containsText" text="Not available">
      <formula>NOT(ISERROR(SEARCH("Not available",Z107)))</formula>
    </cfRule>
  </conditionalFormatting>
  <conditionalFormatting sqref="Z107">
    <cfRule type="containsText" dxfId="3523" priority="2129" operator="containsText" text="Not available">
      <formula>NOT(ISERROR(SEARCH("Not available",Z107)))</formula>
    </cfRule>
  </conditionalFormatting>
  <conditionalFormatting sqref="Z108">
    <cfRule type="containsText" dxfId="3522" priority="2126" operator="containsText" text="Not available">
      <formula>NOT(ISERROR(SEARCH("Not available",Z108)))</formula>
    </cfRule>
  </conditionalFormatting>
  <conditionalFormatting sqref="Z110">
    <cfRule type="containsText" dxfId="3521" priority="2128" operator="containsText" text="Not available">
      <formula>NOT(ISERROR(SEARCH("Not available",Z110)))</formula>
    </cfRule>
  </conditionalFormatting>
  <conditionalFormatting sqref="Z109">
    <cfRule type="containsText" dxfId="3520" priority="2127" operator="containsText" text="Not available">
      <formula>NOT(ISERROR(SEARCH("Not available",Z109)))</formula>
    </cfRule>
  </conditionalFormatting>
  <conditionalFormatting sqref="Z108">
    <cfRule type="containsText" dxfId="3519" priority="2125" operator="containsText" text="Not available">
      <formula>NOT(ISERROR(SEARCH("Not available",Z108)))</formula>
    </cfRule>
  </conditionalFormatting>
  <conditionalFormatting sqref="Z109">
    <cfRule type="containsText" dxfId="3518" priority="2124" operator="containsText" text="Not available">
      <formula>NOT(ISERROR(SEARCH("Not available",Z109)))</formula>
    </cfRule>
  </conditionalFormatting>
  <conditionalFormatting sqref="Z108">
    <cfRule type="containsText" dxfId="3517" priority="2123" operator="containsText" text="Not available">
      <formula>NOT(ISERROR(SEARCH("Not available",Z108)))</formula>
    </cfRule>
  </conditionalFormatting>
  <conditionalFormatting sqref="Z107">
    <cfRule type="containsText" dxfId="3516" priority="2122" operator="containsText" text="Not available">
      <formula>NOT(ISERROR(SEARCH("Not available",Z107)))</formula>
    </cfRule>
  </conditionalFormatting>
  <conditionalFormatting sqref="Z107">
    <cfRule type="containsText" dxfId="3515" priority="2121" operator="containsText" text="Not available">
      <formula>NOT(ISERROR(SEARCH("Not available",Z107)))</formula>
    </cfRule>
  </conditionalFormatting>
  <conditionalFormatting sqref="Z110">
    <cfRule type="containsText" dxfId="3514" priority="2117" operator="containsText" text="Not available">
      <formula>NOT(ISERROR(SEARCH("Not available",Z110)))</formula>
    </cfRule>
  </conditionalFormatting>
  <conditionalFormatting sqref="Z109">
    <cfRule type="containsText" dxfId="3513" priority="2119" operator="containsText" text="Not available">
      <formula>NOT(ISERROR(SEARCH("Not available",Z109)))</formula>
    </cfRule>
  </conditionalFormatting>
  <conditionalFormatting sqref="Z110">
    <cfRule type="containsText" dxfId="3512" priority="2120" operator="containsText" text="Not available">
      <formula>NOT(ISERROR(SEARCH("Not available",Z110)))</formula>
    </cfRule>
  </conditionalFormatting>
  <conditionalFormatting sqref="Z109">
    <cfRule type="containsText" dxfId="3511" priority="2118" operator="containsText" text="Not available">
      <formula>NOT(ISERROR(SEARCH("Not available",Z109)))</formula>
    </cfRule>
  </conditionalFormatting>
  <conditionalFormatting sqref="Z109">
    <cfRule type="containsText" dxfId="3510" priority="2116" operator="containsText" text="Not available">
      <formula>NOT(ISERROR(SEARCH("Not available",Z109)))</formula>
    </cfRule>
  </conditionalFormatting>
  <conditionalFormatting sqref="Z108">
    <cfRule type="containsText" dxfId="3509" priority="2115" operator="containsText" text="Not available">
      <formula>NOT(ISERROR(SEARCH("Not available",Z108)))</formula>
    </cfRule>
  </conditionalFormatting>
  <conditionalFormatting sqref="Z108">
    <cfRule type="containsText" dxfId="3508" priority="2114" operator="containsText" text="Not available">
      <formula>NOT(ISERROR(SEARCH("Not available",Z108)))</formula>
    </cfRule>
  </conditionalFormatting>
  <conditionalFormatting sqref="Z107">
    <cfRule type="containsText" dxfId="3507" priority="2111" operator="containsText" text="Not available">
      <formula>NOT(ISERROR(SEARCH("Not available",Z107)))</formula>
    </cfRule>
  </conditionalFormatting>
  <conditionalFormatting sqref="Z109">
    <cfRule type="containsText" dxfId="3506" priority="2113" operator="containsText" text="Not available">
      <formula>NOT(ISERROR(SEARCH("Not available",Z109)))</formula>
    </cfRule>
  </conditionalFormatting>
  <conditionalFormatting sqref="Z108">
    <cfRule type="containsText" dxfId="3505" priority="2112" operator="containsText" text="Not available">
      <formula>NOT(ISERROR(SEARCH("Not available",Z108)))</formula>
    </cfRule>
  </conditionalFormatting>
  <conditionalFormatting sqref="Z107">
    <cfRule type="containsText" dxfId="3504" priority="2110" operator="containsText" text="Not available">
      <formula>NOT(ISERROR(SEARCH("Not available",Z107)))</formula>
    </cfRule>
  </conditionalFormatting>
  <conditionalFormatting sqref="Z108">
    <cfRule type="containsText" dxfId="3503" priority="2109" operator="containsText" text="Not available">
      <formula>NOT(ISERROR(SEARCH("Not available",Z108)))</formula>
    </cfRule>
  </conditionalFormatting>
  <conditionalFormatting sqref="Z107">
    <cfRule type="containsText" dxfId="3502" priority="2108" operator="containsText" text="Not available">
      <formula>NOT(ISERROR(SEARCH("Not available",Z107)))</formula>
    </cfRule>
  </conditionalFormatting>
  <conditionalFormatting sqref="Z109">
    <cfRule type="containsText" dxfId="3501" priority="2104" operator="containsText" text="Not available">
      <formula>NOT(ISERROR(SEARCH("Not available",Z109)))</formula>
    </cfRule>
  </conditionalFormatting>
  <conditionalFormatting sqref="Z108">
    <cfRule type="containsText" dxfId="3500" priority="2106" operator="containsText" text="Not available">
      <formula>NOT(ISERROR(SEARCH("Not available",Z108)))</formula>
    </cfRule>
  </conditionalFormatting>
  <conditionalFormatting sqref="Z109">
    <cfRule type="containsText" dxfId="3499" priority="2107" operator="containsText" text="Not available">
      <formula>NOT(ISERROR(SEARCH("Not available",Z109)))</formula>
    </cfRule>
  </conditionalFormatting>
  <conditionalFormatting sqref="Z108">
    <cfRule type="containsText" dxfId="3498" priority="2105" operator="containsText" text="Not available">
      <formula>NOT(ISERROR(SEARCH("Not available",Z108)))</formula>
    </cfRule>
  </conditionalFormatting>
  <conditionalFormatting sqref="Z108">
    <cfRule type="containsText" dxfId="3497" priority="2103" operator="containsText" text="Not available">
      <formula>NOT(ISERROR(SEARCH("Not available",Z108)))</formula>
    </cfRule>
  </conditionalFormatting>
  <conditionalFormatting sqref="Z107">
    <cfRule type="containsText" dxfId="3496" priority="2102" operator="containsText" text="Not available">
      <formula>NOT(ISERROR(SEARCH("Not available",Z107)))</formula>
    </cfRule>
  </conditionalFormatting>
  <conditionalFormatting sqref="Z107">
    <cfRule type="containsText" dxfId="3495" priority="2101" operator="containsText" text="Not available">
      <formula>NOT(ISERROR(SEARCH("Not available",Z107)))</formula>
    </cfRule>
  </conditionalFormatting>
  <conditionalFormatting sqref="Z108">
    <cfRule type="containsText" dxfId="3494" priority="2098" operator="containsText" text="Not available">
      <formula>NOT(ISERROR(SEARCH("Not available",Z108)))</formula>
    </cfRule>
  </conditionalFormatting>
  <conditionalFormatting sqref="Z110">
    <cfRule type="containsText" dxfId="3493" priority="2100" operator="containsText" text="Not available">
      <formula>NOT(ISERROR(SEARCH("Not available",Z110)))</formula>
    </cfRule>
  </conditionalFormatting>
  <conditionalFormatting sqref="Z109">
    <cfRule type="containsText" dxfId="3492" priority="2099" operator="containsText" text="Not available">
      <formula>NOT(ISERROR(SEARCH("Not available",Z109)))</formula>
    </cfRule>
  </conditionalFormatting>
  <conditionalFormatting sqref="Z108">
    <cfRule type="containsText" dxfId="3491" priority="2097" operator="containsText" text="Not available">
      <formula>NOT(ISERROR(SEARCH("Not available",Z108)))</formula>
    </cfRule>
  </conditionalFormatting>
  <conditionalFormatting sqref="Z109">
    <cfRule type="containsText" dxfId="3490" priority="2096" operator="containsText" text="Not available">
      <formula>NOT(ISERROR(SEARCH("Not available",Z109)))</formula>
    </cfRule>
  </conditionalFormatting>
  <conditionalFormatting sqref="Z108">
    <cfRule type="containsText" dxfId="3489" priority="2095" operator="containsText" text="Not available">
      <formula>NOT(ISERROR(SEARCH("Not available",Z108)))</formula>
    </cfRule>
  </conditionalFormatting>
  <conditionalFormatting sqref="Z107">
    <cfRule type="containsText" dxfId="3488" priority="2094" operator="containsText" text="Not available">
      <formula>NOT(ISERROR(SEARCH("Not available",Z107)))</formula>
    </cfRule>
  </conditionalFormatting>
  <conditionalFormatting sqref="Z107">
    <cfRule type="containsText" dxfId="3487" priority="2093" operator="containsText" text="Not available">
      <formula>NOT(ISERROR(SEARCH("Not available",Z107)))</formula>
    </cfRule>
  </conditionalFormatting>
  <conditionalFormatting sqref="Z110">
    <cfRule type="containsText" dxfId="3486" priority="2089" operator="containsText" text="Not available">
      <formula>NOT(ISERROR(SEARCH("Not available",Z110)))</formula>
    </cfRule>
  </conditionalFormatting>
  <conditionalFormatting sqref="Z109">
    <cfRule type="containsText" dxfId="3485" priority="2091" operator="containsText" text="Not available">
      <formula>NOT(ISERROR(SEARCH("Not available",Z109)))</formula>
    </cfRule>
  </conditionalFormatting>
  <conditionalFormatting sqref="Z110">
    <cfRule type="containsText" dxfId="3484" priority="2092" operator="containsText" text="Not available">
      <formula>NOT(ISERROR(SEARCH("Not available",Z110)))</formula>
    </cfRule>
  </conditionalFormatting>
  <conditionalFormatting sqref="Z109">
    <cfRule type="containsText" dxfId="3483" priority="2090" operator="containsText" text="Not available">
      <formula>NOT(ISERROR(SEARCH("Not available",Z109)))</formula>
    </cfRule>
  </conditionalFormatting>
  <conditionalFormatting sqref="Z109">
    <cfRule type="containsText" dxfId="3482" priority="2088" operator="containsText" text="Not available">
      <formula>NOT(ISERROR(SEARCH("Not available",Z109)))</formula>
    </cfRule>
  </conditionalFormatting>
  <conditionalFormatting sqref="Z108">
    <cfRule type="containsText" dxfId="3481" priority="2087" operator="containsText" text="Not available">
      <formula>NOT(ISERROR(SEARCH("Not available",Z108)))</formula>
    </cfRule>
  </conditionalFormatting>
  <conditionalFormatting sqref="Z108">
    <cfRule type="containsText" dxfId="3480" priority="2086" operator="containsText" text="Not available">
      <formula>NOT(ISERROR(SEARCH("Not available",Z108)))</formula>
    </cfRule>
  </conditionalFormatting>
  <conditionalFormatting sqref="Z108">
    <cfRule type="containsText" dxfId="3479" priority="2083" operator="containsText" text="Not available">
      <formula>NOT(ISERROR(SEARCH("Not available",Z108)))</formula>
    </cfRule>
  </conditionalFormatting>
  <conditionalFormatting sqref="Z110">
    <cfRule type="containsText" dxfId="3478" priority="2085" operator="containsText" text="Not available">
      <formula>NOT(ISERROR(SEARCH("Not available",Z110)))</formula>
    </cfRule>
  </conditionalFormatting>
  <conditionalFormatting sqref="Z109">
    <cfRule type="containsText" dxfId="3477" priority="2084" operator="containsText" text="Not available">
      <formula>NOT(ISERROR(SEARCH("Not available",Z109)))</formula>
    </cfRule>
  </conditionalFormatting>
  <conditionalFormatting sqref="Z108">
    <cfRule type="containsText" dxfId="3476" priority="2082" operator="containsText" text="Not available">
      <formula>NOT(ISERROR(SEARCH("Not available",Z108)))</formula>
    </cfRule>
  </conditionalFormatting>
  <conditionalFormatting sqref="Z109">
    <cfRule type="containsText" dxfId="3475" priority="2081" operator="containsText" text="Not available">
      <formula>NOT(ISERROR(SEARCH("Not available",Z109)))</formula>
    </cfRule>
  </conditionalFormatting>
  <conditionalFormatting sqref="Z108">
    <cfRule type="containsText" dxfId="3474" priority="2080" operator="containsText" text="Not available">
      <formula>NOT(ISERROR(SEARCH("Not available",Z108)))</formula>
    </cfRule>
  </conditionalFormatting>
  <conditionalFormatting sqref="Z107">
    <cfRule type="containsText" dxfId="3473" priority="2079" operator="containsText" text="Not available">
      <formula>NOT(ISERROR(SEARCH("Not available",Z107)))</formula>
    </cfRule>
  </conditionalFormatting>
  <conditionalFormatting sqref="Z107">
    <cfRule type="containsText" dxfId="3472" priority="2078" operator="containsText" text="Not available">
      <formula>NOT(ISERROR(SEARCH("Not available",Z107)))</formula>
    </cfRule>
  </conditionalFormatting>
  <conditionalFormatting sqref="Z110">
    <cfRule type="containsText" dxfId="3471" priority="2074" operator="containsText" text="Not available">
      <formula>NOT(ISERROR(SEARCH("Not available",Z110)))</formula>
    </cfRule>
  </conditionalFormatting>
  <conditionalFormatting sqref="Z109">
    <cfRule type="containsText" dxfId="3470" priority="2076" operator="containsText" text="Not available">
      <formula>NOT(ISERROR(SEARCH("Not available",Z109)))</formula>
    </cfRule>
  </conditionalFormatting>
  <conditionalFormatting sqref="Z110">
    <cfRule type="containsText" dxfId="3469" priority="2077" operator="containsText" text="Not available">
      <formula>NOT(ISERROR(SEARCH("Not available",Z110)))</formula>
    </cfRule>
  </conditionalFormatting>
  <conditionalFormatting sqref="Z109">
    <cfRule type="containsText" dxfId="3468" priority="2075" operator="containsText" text="Not available">
      <formula>NOT(ISERROR(SEARCH("Not available",Z109)))</formula>
    </cfRule>
  </conditionalFormatting>
  <conditionalFormatting sqref="Z109">
    <cfRule type="containsText" dxfId="3467" priority="2073" operator="containsText" text="Not available">
      <formula>NOT(ISERROR(SEARCH("Not available",Z109)))</formula>
    </cfRule>
  </conditionalFormatting>
  <conditionalFormatting sqref="Z108">
    <cfRule type="containsText" dxfId="3466" priority="2072" operator="containsText" text="Not available">
      <formula>NOT(ISERROR(SEARCH("Not available",Z108)))</formula>
    </cfRule>
  </conditionalFormatting>
  <conditionalFormatting sqref="Z108">
    <cfRule type="containsText" dxfId="3465" priority="2071" operator="containsText" text="Not available">
      <formula>NOT(ISERROR(SEARCH("Not available",Z108)))</formula>
    </cfRule>
  </conditionalFormatting>
  <conditionalFormatting sqref="Z109">
    <cfRule type="containsText" dxfId="3464" priority="2068" operator="containsText" text="Not available">
      <formula>NOT(ISERROR(SEARCH("Not available",Z109)))</formula>
    </cfRule>
  </conditionalFormatting>
  <conditionalFormatting sqref="Z111">
    <cfRule type="containsText" dxfId="3463" priority="2070" operator="containsText" text="Not available">
      <formula>NOT(ISERROR(SEARCH("Not available",Z111)))</formula>
    </cfRule>
  </conditionalFormatting>
  <conditionalFormatting sqref="Z110">
    <cfRule type="containsText" dxfId="3462" priority="2069" operator="containsText" text="Not available">
      <formula>NOT(ISERROR(SEARCH("Not available",Z110)))</formula>
    </cfRule>
  </conditionalFormatting>
  <conditionalFormatting sqref="Z109">
    <cfRule type="containsText" dxfId="3461" priority="2067" operator="containsText" text="Not available">
      <formula>NOT(ISERROR(SEARCH("Not available",Z109)))</formula>
    </cfRule>
  </conditionalFormatting>
  <conditionalFormatting sqref="Z110">
    <cfRule type="containsText" dxfId="3460" priority="2066" operator="containsText" text="Not available">
      <formula>NOT(ISERROR(SEARCH("Not available",Z110)))</formula>
    </cfRule>
  </conditionalFormatting>
  <conditionalFormatting sqref="Z109">
    <cfRule type="containsText" dxfId="3459" priority="2065" operator="containsText" text="Not available">
      <formula>NOT(ISERROR(SEARCH("Not available",Z109)))</formula>
    </cfRule>
  </conditionalFormatting>
  <conditionalFormatting sqref="Z108">
    <cfRule type="containsText" dxfId="3458" priority="2064" operator="containsText" text="Not available">
      <formula>NOT(ISERROR(SEARCH("Not available",Z108)))</formula>
    </cfRule>
  </conditionalFormatting>
  <conditionalFormatting sqref="Z108">
    <cfRule type="containsText" dxfId="3457" priority="2063" operator="containsText" text="Not available">
      <formula>NOT(ISERROR(SEARCH("Not available",Z108)))</formula>
    </cfRule>
  </conditionalFormatting>
  <conditionalFormatting sqref="Z107">
    <cfRule type="containsText" dxfId="3456" priority="2058" operator="containsText" text="Not available">
      <formula>NOT(ISERROR(SEARCH("Not available",Z107)))</formula>
    </cfRule>
  </conditionalFormatting>
  <conditionalFormatting sqref="Z111">
    <cfRule type="containsText" dxfId="3455" priority="2057" operator="containsText" text="Not available">
      <formula>NOT(ISERROR(SEARCH("Not available",Z111)))</formula>
    </cfRule>
  </conditionalFormatting>
  <conditionalFormatting sqref="Z110">
    <cfRule type="containsText" dxfId="3454" priority="2060" operator="containsText" text="Not available">
      <formula>NOT(ISERROR(SEARCH("Not available",Z110)))</formula>
    </cfRule>
  </conditionalFormatting>
  <conditionalFormatting sqref="Z107">
    <cfRule type="containsText" dxfId="3453" priority="2062" operator="containsText" text="Not available">
      <formula>NOT(ISERROR(SEARCH("Not available",Z107)))</formula>
    </cfRule>
  </conditionalFormatting>
  <conditionalFormatting sqref="Z111">
    <cfRule type="containsText" dxfId="3452" priority="2061" operator="containsText" text="Not available">
      <formula>NOT(ISERROR(SEARCH("Not available",Z111)))</formula>
    </cfRule>
  </conditionalFormatting>
  <conditionalFormatting sqref="Z110">
    <cfRule type="containsText" dxfId="3451" priority="2059" operator="containsText" text="Not available">
      <formula>NOT(ISERROR(SEARCH("Not available",Z110)))</formula>
    </cfRule>
  </conditionalFormatting>
  <conditionalFormatting sqref="Z110">
    <cfRule type="containsText" dxfId="3450" priority="2056" operator="containsText" text="Not available">
      <formula>NOT(ISERROR(SEARCH("Not available",Z110)))</formula>
    </cfRule>
  </conditionalFormatting>
  <conditionalFormatting sqref="Z109">
    <cfRule type="containsText" dxfId="3449" priority="2055" operator="containsText" text="Not available">
      <formula>NOT(ISERROR(SEARCH("Not available",Z109)))</formula>
    </cfRule>
  </conditionalFormatting>
  <conditionalFormatting sqref="Z109">
    <cfRule type="containsText" dxfId="3448" priority="2054" operator="containsText" text="Not available">
      <formula>NOT(ISERROR(SEARCH("Not available",Z109)))</formula>
    </cfRule>
  </conditionalFormatting>
  <conditionalFormatting sqref="Z106:AU106">
    <cfRule type="expression" dxfId="3447" priority="2052">
      <formula>$I106=$M$3</formula>
    </cfRule>
    <cfRule type="expression" dxfId="3446" priority="2053">
      <formula>$I106=$M$2</formula>
    </cfRule>
  </conditionalFormatting>
  <conditionalFormatting sqref="AW146:AW148 AW40:AW41 AW43:AW57 AW61:AW66">
    <cfRule type="containsText" dxfId="3445" priority="2048" operator="containsText" text="Not available">
      <formula>NOT(ISERROR(SEARCH("Not available",AW40)))</formula>
    </cfRule>
  </conditionalFormatting>
  <conditionalFormatting sqref="AW10:AW11 AW141 AW71:AW86 AW13:AW28 AW32 AW90 AW92:AW98 AW100:AW102 AW104:AW105 AW107:AW111">
    <cfRule type="containsText" dxfId="3444" priority="2051" operator="containsText" text="Not available">
      <formula>NOT(ISERROR(SEARCH("Not available",AW10)))</formula>
    </cfRule>
  </conditionalFormatting>
  <conditionalFormatting sqref="AW149">
    <cfRule type="containsText" dxfId="3443" priority="2045" operator="containsText" text="Not available">
      <formula>NOT(ISERROR(SEARCH("Not available",AW149)))</formula>
    </cfRule>
  </conditionalFormatting>
  <conditionalFormatting sqref="AW104">
    <cfRule type="containsText" dxfId="3442" priority="2021" operator="containsText" text="Not available">
      <formula>NOT(ISERROR(SEARCH("Not available",AW104)))</formula>
    </cfRule>
  </conditionalFormatting>
  <conditionalFormatting sqref="AW90 AW92:AW95">
    <cfRule type="containsText" dxfId="3441" priority="2019" operator="containsText" text="Not available">
      <formula>NOT(ISERROR(SEARCH("Not available",AW90)))</formula>
    </cfRule>
  </conditionalFormatting>
  <conditionalFormatting sqref="AW43:AW45">
    <cfRule type="containsText" dxfId="3440" priority="2050" operator="containsText" text="Not available">
      <formula>NOT(ISERROR(SEARCH("Not available",AW43)))</formula>
    </cfRule>
  </conditionalFormatting>
  <conditionalFormatting sqref="AW44">
    <cfRule type="containsText" dxfId="3439" priority="2049" operator="containsText" text="Not available">
      <formula>NOT(ISERROR(SEARCH("Not available",AW44)))</formula>
    </cfRule>
  </conditionalFormatting>
  <conditionalFormatting sqref="AW146:AW148">
    <cfRule type="containsText" dxfId="3438" priority="2047" operator="containsText" text="Not available">
      <formula>NOT(ISERROR(SEARCH("Not available",AW146)))</formula>
    </cfRule>
  </conditionalFormatting>
  <conditionalFormatting sqref="AW40:AW41 AW43:AW44">
    <cfRule type="containsText" dxfId="3437" priority="2046" operator="containsText" text="Not available">
      <formula>NOT(ISERROR(SEARCH("Not available",AW40)))</formula>
    </cfRule>
  </conditionalFormatting>
  <conditionalFormatting sqref="AW43">
    <cfRule type="containsText" dxfId="3436" priority="2044" operator="containsText" text="Not available">
      <formula>NOT(ISERROR(SEARCH("Not available",AW43)))</formula>
    </cfRule>
  </conditionalFormatting>
  <conditionalFormatting sqref="AW71:AW86 AW90 AW92:AW98">
    <cfRule type="containsText" dxfId="3435" priority="2043" operator="containsText" text="Not available">
      <formula>NOT(ISERROR(SEARCH("Not available",AW71)))</formula>
    </cfRule>
  </conditionalFormatting>
  <conditionalFormatting sqref="AW92:AW96">
    <cfRule type="containsText" dxfId="3434" priority="2042" operator="containsText" text="Not available">
      <formula>NOT(ISERROR(SEARCH("Not available",AW92)))</formula>
    </cfRule>
  </conditionalFormatting>
  <conditionalFormatting sqref="AW101">
    <cfRule type="containsText" dxfId="3433" priority="2041" operator="containsText" text="Not available">
      <formula>NOT(ISERROR(SEARCH("Not available",AW101)))</formula>
    </cfRule>
  </conditionalFormatting>
  <conditionalFormatting sqref="AW90 AW92:AW98 AW100:AW102 AW104:AW105 AW107:AW111">
    <cfRule type="containsText" dxfId="3432" priority="2040" operator="containsText" text="Not available">
      <formula>NOT(ISERROR(SEARCH("Not available",AW90)))</formula>
    </cfRule>
  </conditionalFormatting>
  <conditionalFormatting sqref="AW61:AW66">
    <cfRule type="containsText" dxfId="3431" priority="2035" operator="containsText" text="Not available">
      <formula>NOT(ISERROR(SEARCH("Not available",AW61)))</formula>
    </cfRule>
  </conditionalFormatting>
  <conditionalFormatting sqref="AW45">
    <cfRule type="containsText" dxfId="3430" priority="2039" operator="containsText" text="Not available">
      <formula>NOT(ISERROR(SEARCH("Not available",AW45)))</formula>
    </cfRule>
  </conditionalFormatting>
  <conditionalFormatting sqref="AW43">
    <cfRule type="containsText" dxfId="3429" priority="2038" operator="containsText" text="Not available">
      <formula>NOT(ISERROR(SEARCH("Not available",AW43)))</formula>
    </cfRule>
  </conditionalFormatting>
  <conditionalFormatting sqref="AW61:AW66">
    <cfRule type="containsText" dxfId="3428" priority="2037" operator="containsText" text="Not available">
      <formula>NOT(ISERROR(SEARCH("Not available",AW61)))</formula>
    </cfRule>
  </conditionalFormatting>
  <conditionalFormatting sqref="AW62:AW66">
    <cfRule type="containsText" dxfId="3427" priority="2036" operator="containsText" text="Not available">
      <formula>NOT(ISERROR(SEARCH("Not available",AW62)))</formula>
    </cfRule>
  </conditionalFormatting>
  <conditionalFormatting sqref="AW61">
    <cfRule type="containsText" dxfId="3426" priority="2034" operator="containsText" text="Not available">
      <formula>NOT(ISERROR(SEARCH("Not available",AW61)))</formula>
    </cfRule>
  </conditionalFormatting>
  <conditionalFormatting sqref="AW97:AW98 AW100:AW102 AW104:AW105">
    <cfRule type="containsText" dxfId="3425" priority="2033" operator="containsText" text="Not available">
      <formula>NOT(ISERROR(SEARCH("Not available",AW97)))</formula>
    </cfRule>
  </conditionalFormatting>
  <conditionalFormatting sqref="AW40:AW41 AW43:AW44">
    <cfRule type="containsText" dxfId="3424" priority="2030" operator="containsText" text="Not available">
      <formula>NOT(ISERROR(SEARCH("Not available",AW40)))</formula>
    </cfRule>
  </conditionalFormatting>
  <conditionalFormatting sqref="AW40:AW41 AW43:AW44">
    <cfRule type="containsText" dxfId="3423" priority="2032" operator="containsText" text="Not available">
      <formula>NOT(ISERROR(SEARCH("Not available",AW40)))</formula>
    </cfRule>
  </conditionalFormatting>
  <conditionalFormatting sqref="AW41">
    <cfRule type="containsText" dxfId="3422" priority="2031" operator="containsText" text="Not available">
      <formula>NOT(ISERROR(SEARCH("Not available",AW41)))</formula>
    </cfRule>
  </conditionalFormatting>
  <conditionalFormatting sqref="AW71:AW73">
    <cfRule type="containsText" dxfId="3421" priority="2014" operator="containsText" text="Not available">
      <formula>NOT(ISERROR(SEARCH("Not available",AW71)))</formula>
    </cfRule>
  </conditionalFormatting>
  <conditionalFormatting sqref="AW40">
    <cfRule type="containsText" dxfId="3420" priority="2029" operator="containsText" text="Not available">
      <formula>NOT(ISERROR(SEARCH("Not available",AW40)))</formula>
    </cfRule>
  </conditionalFormatting>
  <conditionalFormatting sqref="AW79:AW86 AW90 AW92:AW93">
    <cfRule type="containsText" dxfId="3419" priority="2028" operator="containsText" text="Not available">
      <formula>NOT(ISERROR(SEARCH("Not available",AW79)))</formula>
    </cfRule>
  </conditionalFormatting>
  <conditionalFormatting sqref="AW98">
    <cfRule type="containsText" dxfId="3418" priority="2027" operator="containsText" text="Not available">
      <formula>NOT(ISERROR(SEARCH("Not available",AW98)))</formula>
    </cfRule>
  </conditionalFormatting>
  <conditionalFormatting sqref="AW40">
    <cfRule type="containsText" dxfId="3417" priority="2026" operator="containsText" text="Not available">
      <formula>NOT(ISERROR(SEARCH("Not available",AW40)))</formula>
    </cfRule>
  </conditionalFormatting>
  <conditionalFormatting sqref="AW43:AW44">
    <cfRule type="containsText" dxfId="3416" priority="2025" operator="containsText" text="Not available">
      <formula>NOT(ISERROR(SEARCH("Not available",AW43)))</formula>
    </cfRule>
  </conditionalFormatting>
  <conditionalFormatting sqref="AW46">
    <cfRule type="containsText" dxfId="3415" priority="2024" operator="containsText" text="Not available">
      <formula>NOT(ISERROR(SEARCH("Not available",AW46)))</formula>
    </cfRule>
  </conditionalFormatting>
  <conditionalFormatting sqref="AW94:AW98">
    <cfRule type="containsText" dxfId="3414" priority="2023" operator="containsText" text="Not available">
      <formula>NOT(ISERROR(SEARCH("Not available",AW94)))</formula>
    </cfRule>
  </conditionalFormatting>
  <conditionalFormatting sqref="AW105">
    <cfRule type="containsText" dxfId="3413" priority="2022" operator="containsText" text="Not available">
      <formula>NOT(ISERROR(SEARCH("Not available",AW105)))</formula>
    </cfRule>
  </conditionalFormatting>
  <conditionalFormatting sqref="AW94">
    <cfRule type="containsText" dxfId="3412" priority="2020" operator="containsText" text="Not available">
      <formula>NOT(ISERROR(SEARCH("Not available",AW94)))</formula>
    </cfRule>
  </conditionalFormatting>
  <conditionalFormatting sqref="AW46">
    <cfRule type="containsText" dxfId="3411" priority="2018" operator="containsText" text="Not available">
      <formula>NOT(ISERROR(SEARCH("Not available",AW46)))</formula>
    </cfRule>
  </conditionalFormatting>
  <conditionalFormatting sqref="AW94:AW98">
    <cfRule type="containsText" dxfId="3410" priority="2017" operator="containsText" text="Not available">
      <formula>NOT(ISERROR(SEARCH("Not available",AW94)))</formula>
    </cfRule>
  </conditionalFormatting>
  <conditionalFormatting sqref="AW104">
    <cfRule type="containsText" dxfId="3409" priority="2016" operator="containsText" text="Not available">
      <formula>NOT(ISERROR(SEARCH("Not available",AW104)))</formula>
    </cfRule>
  </conditionalFormatting>
  <conditionalFormatting sqref="AW71:AW73">
    <cfRule type="containsText" dxfId="3408" priority="2012" operator="containsText" text="Not available">
      <formula>NOT(ISERROR(SEARCH("Not available",AW71)))</formula>
    </cfRule>
  </conditionalFormatting>
  <conditionalFormatting sqref="AW46">
    <cfRule type="containsText" dxfId="3407" priority="2015" operator="containsText" text="Not available">
      <formula>NOT(ISERROR(SEARCH("Not available",AW46)))</formula>
    </cfRule>
  </conditionalFormatting>
  <conditionalFormatting sqref="AW71">
    <cfRule type="containsText" dxfId="3406" priority="2013" operator="containsText" text="Not available">
      <formula>NOT(ISERROR(SEARCH("Not available",AW71)))</formula>
    </cfRule>
  </conditionalFormatting>
  <conditionalFormatting sqref="AW61:AW66">
    <cfRule type="containsText" dxfId="3405" priority="2011" operator="containsText" text="Not available">
      <formula>NOT(ISERROR(SEARCH("Not available",AW61)))</formula>
    </cfRule>
  </conditionalFormatting>
  <conditionalFormatting sqref="AW97">
    <cfRule type="containsText" dxfId="3404" priority="2002" operator="containsText" text="Not available">
      <formula>NOT(ISERROR(SEARCH("Not available",AW97)))</formula>
    </cfRule>
  </conditionalFormatting>
  <conditionalFormatting sqref="AW100:AW102 AW104:AW105 AW107:AW109">
    <cfRule type="containsText" dxfId="3403" priority="2010" operator="containsText" text="Not available">
      <formula>NOT(ISERROR(SEARCH("Not available",AW100)))</formula>
    </cfRule>
  </conditionalFormatting>
  <conditionalFormatting sqref="AW92:AW96">
    <cfRule type="containsText" dxfId="3402" priority="2009" operator="containsText" text="Not available">
      <formula>NOT(ISERROR(SEARCH("Not available",AW92)))</formula>
    </cfRule>
  </conditionalFormatting>
  <conditionalFormatting sqref="AW101">
    <cfRule type="containsText" dxfId="3401" priority="2008" operator="containsText" text="Not available">
      <formula>NOT(ISERROR(SEARCH("Not available",AW101)))</formula>
    </cfRule>
  </conditionalFormatting>
  <conditionalFormatting sqref="AW61:AW66">
    <cfRule type="containsText" dxfId="3400" priority="2005" operator="containsText" text="Not available">
      <formula>NOT(ISERROR(SEARCH("Not available",AW61)))</formula>
    </cfRule>
  </conditionalFormatting>
  <conditionalFormatting sqref="AW61:AW66">
    <cfRule type="containsText" dxfId="3399" priority="2007" operator="containsText" text="Not available">
      <formula>NOT(ISERROR(SEARCH("Not available",AW61)))</formula>
    </cfRule>
  </conditionalFormatting>
  <conditionalFormatting sqref="AW62:AW66">
    <cfRule type="containsText" dxfId="3398" priority="2006" operator="containsText" text="Not available">
      <formula>NOT(ISERROR(SEARCH("Not available",AW62)))</formula>
    </cfRule>
  </conditionalFormatting>
  <conditionalFormatting sqref="AW61">
    <cfRule type="containsText" dxfId="3397" priority="2004" operator="containsText" text="Not available">
      <formula>NOT(ISERROR(SEARCH("Not available",AW61)))</formula>
    </cfRule>
  </conditionalFormatting>
  <conditionalFormatting sqref="AW97:AW98 AW100:AW102 AW104:AW105">
    <cfRule type="containsText" dxfId="3396" priority="2003" operator="containsText" text="Not available">
      <formula>NOT(ISERROR(SEARCH("Not available",AW97)))</formula>
    </cfRule>
  </conditionalFormatting>
  <conditionalFormatting sqref="AW93:AW98">
    <cfRule type="containsText" dxfId="3395" priority="2001" operator="containsText" text="Not available">
      <formula>NOT(ISERROR(SEARCH("Not available",AW93)))</formula>
    </cfRule>
  </conditionalFormatting>
  <conditionalFormatting sqref="AW40">
    <cfRule type="containsText" dxfId="3394" priority="2000" operator="containsText" text="Not available">
      <formula>NOT(ISERROR(SEARCH("Not available",AW40)))</formula>
    </cfRule>
  </conditionalFormatting>
  <conditionalFormatting sqref="AW41">
    <cfRule type="containsText" dxfId="3393" priority="1999" operator="containsText" text="Not available">
      <formula>NOT(ISERROR(SEARCH("Not available",AW41)))</formula>
    </cfRule>
  </conditionalFormatting>
  <conditionalFormatting sqref="AW43">
    <cfRule type="containsText" dxfId="3392" priority="1998" operator="containsText" text="Not available">
      <formula>NOT(ISERROR(SEARCH("Not available",AW43)))</formula>
    </cfRule>
  </conditionalFormatting>
  <conditionalFormatting sqref="AW41">
    <cfRule type="containsText" dxfId="3391" priority="1997" operator="containsText" text="Not available">
      <formula>NOT(ISERROR(SEARCH("Not available",AW41)))</formula>
    </cfRule>
  </conditionalFormatting>
  <conditionalFormatting sqref="AW43">
    <cfRule type="containsText" dxfId="3390" priority="1996" operator="containsText" text="Not available">
      <formula>NOT(ISERROR(SEARCH("Not available",AW43)))</formula>
    </cfRule>
  </conditionalFormatting>
  <conditionalFormatting sqref="AW43">
    <cfRule type="containsText" dxfId="3389" priority="1995" operator="containsText" text="Not available">
      <formula>NOT(ISERROR(SEARCH("Not available",AW43)))</formula>
    </cfRule>
  </conditionalFormatting>
  <conditionalFormatting sqref="AW34">
    <cfRule type="containsText" dxfId="3388" priority="1994" operator="containsText" text="Not available">
      <formula>NOT(ISERROR(SEARCH("Not available",AW34)))</formula>
    </cfRule>
  </conditionalFormatting>
  <conditionalFormatting sqref="AW34">
    <cfRule type="containsText" dxfId="3387" priority="1993" operator="containsText" text="Not available">
      <formula>NOT(ISERROR(SEARCH("Not available",AW34)))</formula>
    </cfRule>
  </conditionalFormatting>
  <conditionalFormatting sqref="AW34">
    <cfRule type="containsText" dxfId="3386" priority="1992" operator="containsText" text="Not available">
      <formula>NOT(ISERROR(SEARCH("Not available",AW34)))</formula>
    </cfRule>
  </conditionalFormatting>
  <conditionalFormatting sqref="AW41">
    <cfRule type="containsText" dxfId="3385" priority="1991" operator="containsText" text="Not available">
      <formula>NOT(ISERROR(SEARCH("Not available",AW41)))</formula>
    </cfRule>
  </conditionalFormatting>
  <conditionalFormatting sqref="AW41">
    <cfRule type="containsText" dxfId="3384" priority="1990" operator="containsText" text="Not available">
      <formula>NOT(ISERROR(SEARCH("Not available",AW41)))</formula>
    </cfRule>
  </conditionalFormatting>
  <conditionalFormatting sqref="AW41">
    <cfRule type="containsText" dxfId="3383" priority="1989" operator="containsText" text="Not available">
      <formula>NOT(ISERROR(SEARCH("Not available",AW41)))</formula>
    </cfRule>
  </conditionalFormatting>
  <conditionalFormatting sqref="AW41">
    <cfRule type="containsText" dxfId="3382" priority="1988" operator="containsText" text="Not available">
      <formula>NOT(ISERROR(SEARCH("Not available",AW41)))</formula>
    </cfRule>
  </conditionalFormatting>
  <conditionalFormatting sqref="AW100">
    <cfRule type="containsText" dxfId="3381" priority="1987" operator="containsText" text="Not available">
      <formula>NOT(ISERROR(SEARCH("Not available",AW100)))</formula>
    </cfRule>
  </conditionalFormatting>
  <conditionalFormatting sqref="AW61">
    <cfRule type="containsText" dxfId="3380" priority="1986" operator="containsText" text="Not available">
      <formula>NOT(ISERROR(SEARCH("Not available",AW61)))</formula>
    </cfRule>
  </conditionalFormatting>
  <conditionalFormatting sqref="AW97">
    <cfRule type="containsText" dxfId="3379" priority="1985" operator="containsText" text="Not available">
      <formula>NOT(ISERROR(SEARCH("Not available",AW97)))</formula>
    </cfRule>
  </conditionalFormatting>
  <conditionalFormatting sqref="AW46">
    <cfRule type="containsText" dxfId="3378" priority="1984" operator="containsText" text="Not available">
      <formula>NOT(ISERROR(SEARCH("Not available",AW46)))</formula>
    </cfRule>
  </conditionalFormatting>
  <conditionalFormatting sqref="AW45">
    <cfRule type="containsText" dxfId="3377" priority="1983" operator="containsText" text="Not available">
      <formula>NOT(ISERROR(SEARCH("Not available",AW45)))</formula>
    </cfRule>
  </conditionalFormatting>
  <conditionalFormatting sqref="AW105">
    <cfRule type="containsText" dxfId="3376" priority="1982" operator="containsText" text="Not available">
      <formula>NOT(ISERROR(SEARCH("Not available",AW105)))</formula>
    </cfRule>
  </conditionalFormatting>
  <conditionalFormatting sqref="AW104">
    <cfRule type="containsText" dxfId="3375" priority="1981" operator="containsText" text="Not available">
      <formula>NOT(ISERROR(SEARCH("Not available",AW104)))</formula>
    </cfRule>
  </conditionalFormatting>
  <conditionalFormatting sqref="AW93">
    <cfRule type="containsText" dxfId="3374" priority="1980" operator="containsText" text="Not available">
      <formula>NOT(ISERROR(SEARCH("Not available",AW93)))</formula>
    </cfRule>
  </conditionalFormatting>
  <conditionalFormatting sqref="AW46">
    <cfRule type="containsText" dxfId="3373" priority="1979" operator="containsText" text="Not available">
      <formula>NOT(ISERROR(SEARCH("Not available",AW46)))</formula>
    </cfRule>
  </conditionalFormatting>
  <conditionalFormatting sqref="AW45">
    <cfRule type="containsText" dxfId="3372" priority="1978" operator="containsText" text="Not available">
      <formula>NOT(ISERROR(SEARCH("Not available",AW45)))</formula>
    </cfRule>
  </conditionalFormatting>
  <conditionalFormatting sqref="AW45">
    <cfRule type="containsText" dxfId="3371" priority="1977" operator="containsText" text="Not available">
      <formula>NOT(ISERROR(SEARCH("Not available",AW45)))</formula>
    </cfRule>
  </conditionalFormatting>
  <conditionalFormatting sqref="AW100">
    <cfRule type="containsText" dxfId="3370" priority="1976" operator="containsText" text="Not available">
      <formula>NOT(ISERROR(SEARCH("Not available",AW100)))</formula>
    </cfRule>
  </conditionalFormatting>
  <conditionalFormatting sqref="AW61">
    <cfRule type="containsText" dxfId="3369" priority="1975" operator="containsText" text="Not available">
      <formula>NOT(ISERROR(SEARCH("Not available",AW61)))</formula>
    </cfRule>
  </conditionalFormatting>
  <conditionalFormatting sqref="AW96">
    <cfRule type="containsText" dxfId="3368" priority="1974" operator="containsText" text="Not available">
      <formula>NOT(ISERROR(SEARCH("Not available",AW96)))</formula>
    </cfRule>
  </conditionalFormatting>
  <conditionalFormatting sqref="AW44">
    <cfRule type="containsText" dxfId="3367" priority="1953" operator="containsText" text="Not available">
      <formula>NOT(ISERROR(SEARCH("Not available",AW44)))</formula>
    </cfRule>
  </conditionalFormatting>
  <conditionalFormatting sqref="AW43">
    <cfRule type="containsText" dxfId="3366" priority="1973" operator="containsText" text="Not available">
      <formula>NOT(ISERROR(SEARCH("Not available",AW43)))</formula>
    </cfRule>
  </conditionalFormatting>
  <conditionalFormatting sqref="AW40">
    <cfRule type="containsText" dxfId="3365" priority="1972" operator="containsText" text="Not available">
      <formula>NOT(ISERROR(SEARCH("Not available",AW40)))</formula>
    </cfRule>
  </conditionalFormatting>
  <conditionalFormatting sqref="AW44">
    <cfRule type="containsText" dxfId="3364" priority="1971" operator="containsText" text="Not available">
      <formula>NOT(ISERROR(SEARCH("Not available",AW44)))</formula>
    </cfRule>
  </conditionalFormatting>
  <conditionalFormatting sqref="AW44">
    <cfRule type="containsText" dxfId="3363" priority="1970" operator="containsText" text="Not available">
      <formula>NOT(ISERROR(SEARCH("Not available",AW44)))</formula>
    </cfRule>
  </conditionalFormatting>
  <conditionalFormatting sqref="AW44">
    <cfRule type="containsText" dxfId="3362" priority="1969" operator="containsText" text="Not available">
      <formula>NOT(ISERROR(SEARCH("Not available",AW44)))</formula>
    </cfRule>
  </conditionalFormatting>
  <conditionalFormatting sqref="AW40">
    <cfRule type="containsText" dxfId="3361" priority="1968" operator="containsText" text="Not available">
      <formula>NOT(ISERROR(SEARCH("Not available",AW40)))</formula>
    </cfRule>
  </conditionalFormatting>
  <conditionalFormatting sqref="AW44">
    <cfRule type="containsText" dxfId="3360" priority="1967" operator="containsText" text="Not available">
      <formula>NOT(ISERROR(SEARCH("Not available",AW44)))</formula>
    </cfRule>
  </conditionalFormatting>
  <conditionalFormatting sqref="AW43">
    <cfRule type="containsText" dxfId="3359" priority="1966" operator="containsText" text="Not available">
      <formula>NOT(ISERROR(SEARCH("Not available",AW43)))</formula>
    </cfRule>
  </conditionalFormatting>
  <conditionalFormatting sqref="AW43">
    <cfRule type="containsText" dxfId="3358" priority="1965" operator="containsText" text="Not available">
      <formula>NOT(ISERROR(SEARCH("Not available",AW43)))</formula>
    </cfRule>
  </conditionalFormatting>
  <conditionalFormatting sqref="AW41">
    <cfRule type="containsText" dxfId="3357" priority="1960" operator="containsText" text="Not available">
      <formula>NOT(ISERROR(SEARCH("Not available",AW41)))</formula>
    </cfRule>
  </conditionalFormatting>
  <conditionalFormatting sqref="AW41">
    <cfRule type="containsText" dxfId="3356" priority="1959" operator="containsText" text="Not available">
      <formula>NOT(ISERROR(SEARCH("Not available",AW41)))</formula>
    </cfRule>
  </conditionalFormatting>
  <conditionalFormatting sqref="AW41">
    <cfRule type="containsText" dxfId="3355" priority="1958" operator="containsText" text="Not available">
      <formula>NOT(ISERROR(SEARCH("Not available",AW41)))</formula>
    </cfRule>
  </conditionalFormatting>
  <conditionalFormatting sqref="AW41">
    <cfRule type="containsText" dxfId="3354" priority="1964" operator="containsText" text="Not available">
      <formula>NOT(ISERROR(SEARCH("Not available",AW41)))</formula>
    </cfRule>
  </conditionalFormatting>
  <conditionalFormatting sqref="AW41">
    <cfRule type="containsText" dxfId="3353" priority="1963" operator="containsText" text="Not available">
      <formula>NOT(ISERROR(SEARCH("Not available",AW41)))</formula>
    </cfRule>
  </conditionalFormatting>
  <conditionalFormatting sqref="AW41">
    <cfRule type="containsText" dxfId="3352" priority="1962" operator="containsText" text="Not available">
      <formula>NOT(ISERROR(SEARCH("Not available",AW41)))</formula>
    </cfRule>
  </conditionalFormatting>
  <conditionalFormatting sqref="AW41">
    <cfRule type="containsText" dxfId="3351" priority="1961" operator="containsText" text="Not available">
      <formula>NOT(ISERROR(SEARCH("Not available",AW41)))</formula>
    </cfRule>
  </conditionalFormatting>
  <conditionalFormatting sqref="AW44">
    <cfRule type="containsText" dxfId="3350" priority="1956" operator="containsText" text="Not available">
      <formula>NOT(ISERROR(SEARCH("Not available",AW44)))</formula>
    </cfRule>
  </conditionalFormatting>
  <conditionalFormatting sqref="AW44">
    <cfRule type="containsText" dxfId="3349" priority="1957" operator="containsText" text="Not available">
      <formula>NOT(ISERROR(SEARCH("Not available",AW44)))</formula>
    </cfRule>
  </conditionalFormatting>
  <conditionalFormatting sqref="AW44">
    <cfRule type="containsText" dxfId="3348" priority="1955" operator="containsText" text="Not available">
      <formula>NOT(ISERROR(SEARCH("Not available",AW44)))</formula>
    </cfRule>
  </conditionalFormatting>
  <conditionalFormatting sqref="AW44">
    <cfRule type="containsText" dxfId="3347" priority="1954" operator="containsText" text="Not available">
      <formula>NOT(ISERROR(SEARCH("Not available",AW44)))</formula>
    </cfRule>
  </conditionalFormatting>
  <conditionalFormatting sqref="AW43">
    <cfRule type="containsText" dxfId="3346" priority="1952" operator="containsText" text="Not available">
      <formula>NOT(ISERROR(SEARCH("Not available",AW43)))</formula>
    </cfRule>
  </conditionalFormatting>
  <conditionalFormatting sqref="AW44">
    <cfRule type="containsText" dxfId="3345" priority="1951" operator="containsText" text="Not available">
      <formula>NOT(ISERROR(SEARCH("Not available",AW44)))</formula>
    </cfRule>
  </conditionalFormatting>
  <conditionalFormatting sqref="AW43">
    <cfRule type="containsText" dxfId="3344" priority="1950" operator="containsText" text="Not available">
      <formula>NOT(ISERROR(SEARCH("Not available",AW43)))</formula>
    </cfRule>
  </conditionalFormatting>
  <conditionalFormatting sqref="AW43">
    <cfRule type="containsText" dxfId="3343" priority="1949" operator="containsText" text="Not available">
      <formula>NOT(ISERROR(SEARCH("Not available",AW43)))</formula>
    </cfRule>
  </conditionalFormatting>
  <conditionalFormatting sqref="AW43">
    <cfRule type="containsText" dxfId="3342" priority="1948" operator="containsText" text="Not available">
      <formula>NOT(ISERROR(SEARCH("Not available",AW43)))</formula>
    </cfRule>
  </conditionalFormatting>
  <conditionalFormatting sqref="AW44">
    <cfRule type="containsText" dxfId="3341" priority="1947" operator="containsText" text="Not available">
      <formula>NOT(ISERROR(SEARCH("Not available",AW44)))</formula>
    </cfRule>
  </conditionalFormatting>
  <conditionalFormatting sqref="AW44">
    <cfRule type="containsText" dxfId="3340" priority="1946" operator="containsText" text="Not available">
      <formula>NOT(ISERROR(SEARCH("Not available",AW44)))</formula>
    </cfRule>
  </conditionalFormatting>
  <conditionalFormatting sqref="AW44">
    <cfRule type="containsText" dxfId="3339" priority="1945" operator="containsText" text="Not available">
      <formula>NOT(ISERROR(SEARCH("Not available",AW44)))</formula>
    </cfRule>
  </conditionalFormatting>
  <conditionalFormatting sqref="AW102">
    <cfRule type="containsText" dxfId="3338" priority="1936" operator="containsText" text="Not available">
      <formula>NOT(ISERROR(SEARCH("Not available",AW102)))</formula>
    </cfRule>
  </conditionalFormatting>
  <conditionalFormatting sqref="AW72">
    <cfRule type="containsText" dxfId="3337" priority="1938" operator="containsText" text="Not available">
      <formula>NOT(ISERROR(SEARCH("Not available",AW72)))</formula>
    </cfRule>
  </conditionalFormatting>
  <conditionalFormatting sqref="AW71">
    <cfRule type="containsText" dxfId="3336" priority="1937" operator="containsText" text="Not available">
      <formula>NOT(ISERROR(SEARCH("Not available",AW71)))</formula>
    </cfRule>
  </conditionalFormatting>
  <conditionalFormatting sqref="AW62:AW66">
    <cfRule type="containsText" dxfId="3335" priority="1935" operator="containsText" text="Not available">
      <formula>NOT(ISERROR(SEARCH("Not available",AW62)))</formula>
    </cfRule>
  </conditionalFormatting>
  <conditionalFormatting sqref="AW101">
    <cfRule type="containsText" dxfId="3334" priority="1933" operator="containsText" text="Not available">
      <formula>NOT(ISERROR(SEARCH("Not available",AW101)))</formula>
    </cfRule>
  </conditionalFormatting>
  <conditionalFormatting sqref="AW98">
    <cfRule type="containsText" dxfId="3333" priority="1934" operator="containsText" text="Not available">
      <formula>NOT(ISERROR(SEARCH("Not available",AW98)))</formula>
    </cfRule>
  </conditionalFormatting>
  <conditionalFormatting sqref="AW62:AW66">
    <cfRule type="containsText" dxfId="3332" priority="1932" operator="containsText" text="Not available">
      <formula>NOT(ISERROR(SEARCH("Not available",AW62)))</formula>
    </cfRule>
  </conditionalFormatting>
  <conditionalFormatting sqref="AW61">
    <cfRule type="containsText" dxfId="3331" priority="1931" operator="containsText" text="Not available">
      <formula>NOT(ISERROR(SEARCH("Not available",AW61)))</formula>
    </cfRule>
  </conditionalFormatting>
  <conditionalFormatting sqref="AW98">
    <cfRule type="containsText" dxfId="3330" priority="1930" operator="containsText" text="Not available">
      <formula>NOT(ISERROR(SEARCH("Not available",AW98)))</formula>
    </cfRule>
  </conditionalFormatting>
  <conditionalFormatting sqref="AW61">
    <cfRule type="containsText" dxfId="3329" priority="1939" operator="containsText" text="Not available">
      <formula>NOT(ISERROR(SEARCH("Not available",AW61)))</formula>
    </cfRule>
  </conditionalFormatting>
  <conditionalFormatting sqref="AW105">
    <cfRule type="containsText" dxfId="3328" priority="1942" operator="containsText" text="Not available">
      <formula>NOT(ISERROR(SEARCH("Not available",AW105)))</formula>
    </cfRule>
  </conditionalFormatting>
  <conditionalFormatting sqref="AW102">
    <cfRule type="containsText" dxfId="3327" priority="1944" operator="containsText" text="Not available">
      <formula>NOT(ISERROR(SEARCH("Not available",AW102)))</formula>
    </cfRule>
  </conditionalFormatting>
  <conditionalFormatting sqref="AW62:AW66">
    <cfRule type="containsText" dxfId="3326" priority="1943" operator="containsText" text="Not available">
      <formula>NOT(ISERROR(SEARCH("Not available",AW62)))</formula>
    </cfRule>
  </conditionalFormatting>
  <conditionalFormatting sqref="AW95">
    <cfRule type="containsText" dxfId="3325" priority="1941" operator="containsText" text="Not available">
      <formula>NOT(ISERROR(SEARCH("Not available",AW95)))</formula>
    </cfRule>
  </conditionalFormatting>
  <conditionalFormatting sqref="AW105">
    <cfRule type="containsText" dxfId="3324" priority="1940" operator="containsText" text="Not available">
      <formula>NOT(ISERROR(SEARCH("Not available",AW105)))</formula>
    </cfRule>
  </conditionalFormatting>
  <conditionalFormatting sqref="AW105">
    <cfRule type="containsText" dxfId="3323" priority="1929" operator="containsText" text="Not available">
      <formula>NOT(ISERROR(SEARCH("Not available",AW105)))</formula>
    </cfRule>
  </conditionalFormatting>
  <conditionalFormatting sqref="AW104">
    <cfRule type="containsText" dxfId="3322" priority="1928" operator="containsText" text="Not available">
      <formula>NOT(ISERROR(SEARCH("Not available",AW104)))</formula>
    </cfRule>
  </conditionalFormatting>
  <conditionalFormatting sqref="AW94">
    <cfRule type="containsText" dxfId="3321" priority="1927" operator="containsText" text="Not available">
      <formula>NOT(ISERROR(SEARCH("Not available",AW94)))</formula>
    </cfRule>
  </conditionalFormatting>
  <conditionalFormatting sqref="AW104">
    <cfRule type="containsText" dxfId="3320" priority="1926" operator="containsText" text="Not available">
      <formula>NOT(ISERROR(SEARCH("Not available",AW104)))</formula>
    </cfRule>
  </conditionalFormatting>
  <conditionalFormatting sqref="AW71">
    <cfRule type="containsText" dxfId="3319" priority="1925" operator="containsText" text="Not available">
      <formula>NOT(ISERROR(SEARCH("Not available",AW71)))</formula>
    </cfRule>
  </conditionalFormatting>
  <conditionalFormatting sqref="AW101">
    <cfRule type="containsText" dxfId="3318" priority="1924" operator="containsText" text="Not available">
      <formula>NOT(ISERROR(SEARCH("Not available",AW101)))</formula>
    </cfRule>
  </conditionalFormatting>
  <conditionalFormatting sqref="AW62:AW66">
    <cfRule type="containsText" dxfId="3317" priority="1923" operator="containsText" text="Not available">
      <formula>NOT(ISERROR(SEARCH("Not available",AW62)))</formula>
    </cfRule>
  </conditionalFormatting>
  <conditionalFormatting sqref="AW61">
    <cfRule type="containsText" dxfId="3316" priority="1922" operator="containsText" text="Not available">
      <formula>NOT(ISERROR(SEARCH("Not available",AW61)))</formula>
    </cfRule>
  </conditionalFormatting>
  <conditionalFormatting sqref="AW97">
    <cfRule type="containsText" dxfId="3315" priority="1921" operator="containsText" text="Not available">
      <formula>NOT(ISERROR(SEARCH("Not available",AW97)))</formula>
    </cfRule>
  </conditionalFormatting>
  <conditionalFormatting sqref="AW70">
    <cfRule type="containsText" dxfId="3314" priority="1920" operator="containsText" text="Not available">
      <formula>NOT(ISERROR(SEARCH("Not available",AW70)))</formula>
    </cfRule>
  </conditionalFormatting>
  <conditionalFormatting sqref="AW70">
    <cfRule type="containsText" dxfId="3313" priority="1919" operator="containsText" text="Not available">
      <formula>NOT(ISERROR(SEARCH("Not available",AW70)))</formula>
    </cfRule>
  </conditionalFormatting>
  <conditionalFormatting sqref="AW70">
    <cfRule type="containsText" dxfId="3312" priority="1916" operator="containsText" text="Not available">
      <formula>NOT(ISERROR(SEARCH("Not available",AW70)))</formula>
    </cfRule>
  </conditionalFormatting>
  <conditionalFormatting sqref="AW70">
    <cfRule type="containsText" dxfId="3311" priority="1918" operator="containsText" text="Not available">
      <formula>NOT(ISERROR(SEARCH("Not available",AW70)))</formula>
    </cfRule>
  </conditionalFormatting>
  <conditionalFormatting sqref="AW70">
    <cfRule type="containsText" dxfId="3310" priority="1917" operator="containsText" text="Not available">
      <formula>NOT(ISERROR(SEARCH("Not available",AW70)))</formula>
    </cfRule>
  </conditionalFormatting>
  <conditionalFormatting sqref="AW70">
    <cfRule type="containsText" dxfId="3309" priority="1915" operator="containsText" text="Not available">
      <formula>NOT(ISERROR(SEARCH("Not available",AW70)))</formula>
    </cfRule>
  </conditionalFormatting>
  <conditionalFormatting sqref="AW70">
    <cfRule type="containsText" dxfId="3308" priority="1914" operator="containsText" text="Not available">
      <formula>NOT(ISERROR(SEARCH("Not available",AW70)))</formula>
    </cfRule>
  </conditionalFormatting>
  <conditionalFormatting sqref="AW33">
    <cfRule type="containsText" dxfId="3307" priority="1913" operator="containsText" text="Not available">
      <formula>NOT(ISERROR(SEARCH("Not available",AW33)))</formula>
    </cfRule>
  </conditionalFormatting>
  <conditionalFormatting sqref="AW33">
    <cfRule type="containsText" dxfId="3306" priority="1912" operator="containsText" text="Not available">
      <formula>NOT(ISERROR(SEARCH("Not available",AW33)))</formula>
    </cfRule>
  </conditionalFormatting>
  <conditionalFormatting sqref="AW33">
    <cfRule type="containsText" dxfId="3305" priority="1911" operator="containsText" text="Not available">
      <formula>NOT(ISERROR(SEARCH("Not available",AW33)))</formula>
    </cfRule>
  </conditionalFormatting>
  <conditionalFormatting sqref="AW33">
    <cfRule type="containsText" dxfId="3304" priority="1910" operator="containsText" text="Not available">
      <formula>NOT(ISERROR(SEARCH("Not available",AW33)))</formula>
    </cfRule>
  </conditionalFormatting>
  <conditionalFormatting sqref="AW36:AW39">
    <cfRule type="containsText" dxfId="3303" priority="1883" operator="containsText" text="Not available">
      <formula>NOT(ISERROR(SEARCH("Not available",AW36)))</formula>
    </cfRule>
  </conditionalFormatting>
  <conditionalFormatting sqref="AW35">
    <cfRule type="containsText" dxfId="3302" priority="1909" operator="containsText" text="Not available">
      <formula>NOT(ISERROR(SEARCH("Not available",AW35)))</formula>
    </cfRule>
  </conditionalFormatting>
  <conditionalFormatting sqref="AW35">
    <cfRule type="containsText" dxfId="3301" priority="1908" operator="containsText" text="Not available">
      <formula>NOT(ISERROR(SEARCH("Not available",AW35)))</formula>
    </cfRule>
  </conditionalFormatting>
  <conditionalFormatting sqref="AW35">
    <cfRule type="containsText" dxfId="3300" priority="1906" operator="containsText" text="Not available">
      <formula>NOT(ISERROR(SEARCH("Not available",AW35)))</formula>
    </cfRule>
  </conditionalFormatting>
  <conditionalFormatting sqref="AW35">
    <cfRule type="containsText" dxfId="3299" priority="1907" operator="containsText" text="Not available">
      <formula>NOT(ISERROR(SEARCH("Not available",AW35)))</formula>
    </cfRule>
  </conditionalFormatting>
  <conditionalFormatting sqref="AW35">
    <cfRule type="containsText" dxfId="3298" priority="1905" operator="containsText" text="Not available">
      <formula>NOT(ISERROR(SEARCH("Not available",AW35)))</formula>
    </cfRule>
  </conditionalFormatting>
  <conditionalFormatting sqref="AW35">
    <cfRule type="containsText" dxfId="3297" priority="1904" operator="containsText" text="Not available">
      <formula>NOT(ISERROR(SEARCH("Not available",AW35)))</formula>
    </cfRule>
  </conditionalFormatting>
  <conditionalFormatting sqref="AW35">
    <cfRule type="containsText" dxfId="3296" priority="1903" operator="containsText" text="Not available">
      <formula>NOT(ISERROR(SEARCH("Not available",AW35)))</formula>
    </cfRule>
  </conditionalFormatting>
  <conditionalFormatting sqref="AW35">
    <cfRule type="containsText" dxfId="3295" priority="1902" operator="containsText" text="Not available">
      <formula>NOT(ISERROR(SEARCH("Not available",AW35)))</formula>
    </cfRule>
  </conditionalFormatting>
  <conditionalFormatting sqref="AW35">
    <cfRule type="containsText" dxfId="3294" priority="1901" operator="containsText" text="Not available">
      <formula>NOT(ISERROR(SEARCH("Not available",AW35)))</formula>
    </cfRule>
  </conditionalFormatting>
  <conditionalFormatting sqref="AW36:AW39">
    <cfRule type="containsText" dxfId="3293" priority="1900" operator="containsText" text="Not available">
      <formula>NOT(ISERROR(SEARCH("Not available",AW36)))</formula>
    </cfRule>
  </conditionalFormatting>
  <conditionalFormatting sqref="AW36:AW39">
    <cfRule type="containsText" dxfId="3292" priority="1899" operator="containsText" text="Not available">
      <formula>NOT(ISERROR(SEARCH("Not available",AW36)))</formula>
    </cfRule>
  </conditionalFormatting>
  <conditionalFormatting sqref="AW36:AW39">
    <cfRule type="containsText" dxfId="3291" priority="1896" operator="containsText" text="Not available">
      <formula>NOT(ISERROR(SEARCH("Not available",AW36)))</formula>
    </cfRule>
  </conditionalFormatting>
  <conditionalFormatting sqref="AW36:AW39">
    <cfRule type="containsText" dxfId="3290" priority="1898" operator="containsText" text="Not available">
      <formula>NOT(ISERROR(SEARCH("Not available",AW36)))</formula>
    </cfRule>
  </conditionalFormatting>
  <conditionalFormatting sqref="AW36:AW39">
    <cfRule type="containsText" dxfId="3289" priority="1897" operator="containsText" text="Not available">
      <formula>NOT(ISERROR(SEARCH("Not available",AW36)))</formula>
    </cfRule>
  </conditionalFormatting>
  <conditionalFormatting sqref="AW36:AW39">
    <cfRule type="containsText" dxfId="3288" priority="1895" operator="containsText" text="Not available">
      <formula>NOT(ISERROR(SEARCH("Not available",AW36)))</formula>
    </cfRule>
  </conditionalFormatting>
  <conditionalFormatting sqref="AW36:AW39">
    <cfRule type="containsText" dxfId="3287" priority="1894" operator="containsText" text="Not available">
      <formula>NOT(ISERROR(SEARCH("Not available",AW36)))</formula>
    </cfRule>
  </conditionalFormatting>
  <conditionalFormatting sqref="AW36:AW39">
    <cfRule type="containsText" dxfId="3286" priority="1893" operator="containsText" text="Not available">
      <formula>NOT(ISERROR(SEARCH("Not available",AW36)))</formula>
    </cfRule>
  </conditionalFormatting>
  <conditionalFormatting sqref="AW36:AW39">
    <cfRule type="containsText" dxfId="3285" priority="1892" operator="containsText" text="Not available">
      <formula>NOT(ISERROR(SEARCH("Not available",AW36)))</formula>
    </cfRule>
  </conditionalFormatting>
  <conditionalFormatting sqref="AW36:AW39">
    <cfRule type="containsText" dxfId="3284" priority="1891" operator="containsText" text="Not available">
      <formula>NOT(ISERROR(SEARCH("Not available",AW36)))</formula>
    </cfRule>
  </conditionalFormatting>
  <conditionalFormatting sqref="AW36:AW39">
    <cfRule type="containsText" dxfId="3283" priority="1890" operator="containsText" text="Not available">
      <formula>NOT(ISERROR(SEARCH("Not available",AW36)))</formula>
    </cfRule>
  </conditionalFormatting>
  <conditionalFormatting sqref="AW36:AW39">
    <cfRule type="containsText" dxfId="3282" priority="1885" operator="containsText" text="Not available">
      <formula>NOT(ISERROR(SEARCH("Not available",AW36)))</formula>
    </cfRule>
  </conditionalFormatting>
  <conditionalFormatting sqref="AW36:AW39">
    <cfRule type="containsText" dxfId="3281" priority="1884" operator="containsText" text="Not available">
      <formula>NOT(ISERROR(SEARCH("Not available",AW36)))</formula>
    </cfRule>
  </conditionalFormatting>
  <conditionalFormatting sqref="AW36:AW39">
    <cfRule type="containsText" dxfId="3280" priority="1889" operator="containsText" text="Not available">
      <formula>NOT(ISERROR(SEARCH("Not available",AW36)))</formula>
    </cfRule>
  </conditionalFormatting>
  <conditionalFormatting sqref="AW36:AW39">
    <cfRule type="containsText" dxfId="3279" priority="1888" operator="containsText" text="Not available">
      <formula>NOT(ISERROR(SEARCH("Not available",AW36)))</formula>
    </cfRule>
  </conditionalFormatting>
  <conditionalFormatting sqref="AW36:AW39">
    <cfRule type="containsText" dxfId="3278" priority="1887" operator="containsText" text="Not available">
      <formula>NOT(ISERROR(SEARCH("Not available",AW36)))</formula>
    </cfRule>
  </conditionalFormatting>
  <conditionalFormatting sqref="AW36:AW39">
    <cfRule type="containsText" dxfId="3277" priority="1886" operator="containsText" text="Not available">
      <formula>NOT(ISERROR(SEARCH("Not available",AW36)))</formula>
    </cfRule>
  </conditionalFormatting>
  <conditionalFormatting sqref="AW107:AW111">
    <cfRule type="containsText" dxfId="3276" priority="1882" operator="containsText" text="Not available">
      <formula>NOT(ISERROR(SEARCH("Not available",AW107)))</formula>
    </cfRule>
  </conditionalFormatting>
  <conditionalFormatting sqref="AW107:AW111">
    <cfRule type="containsText" dxfId="3275" priority="1881" operator="containsText" text="Not available">
      <formula>NOT(ISERROR(SEARCH("Not available",AW107)))</formula>
    </cfRule>
  </conditionalFormatting>
  <conditionalFormatting sqref="AW107:AW111">
    <cfRule type="containsText" dxfId="3274" priority="1880" operator="containsText" text="Not available">
      <formula>NOT(ISERROR(SEARCH("Not available",AW107)))</formula>
    </cfRule>
  </conditionalFormatting>
  <conditionalFormatting sqref="AW109:AW140">
    <cfRule type="containsText" dxfId="3273" priority="1879" operator="containsText" text="Not available">
      <formula>NOT(ISERROR(SEARCH("Not available",AW109)))</formula>
    </cfRule>
  </conditionalFormatting>
  <conditionalFormatting sqref="AW109:AW140">
    <cfRule type="containsText" dxfId="3272" priority="1878" operator="containsText" text="Not available">
      <formula>NOT(ISERROR(SEARCH("Not available",AW109)))</formula>
    </cfRule>
  </conditionalFormatting>
  <conditionalFormatting sqref="AW109:AW140">
    <cfRule type="containsText" dxfId="3271" priority="1877" operator="containsText" text="Not available">
      <formula>NOT(ISERROR(SEARCH("Not available",AW109)))</formula>
    </cfRule>
  </conditionalFormatting>
  <conditionalFormatting sqref="AW88:AX88 AZ88 BE88:BR88 BB88:BC88">
    <cfRule type="expression" dxfId="3270" priority="1875">
      <formula>#REF!=$M$3</formula>
    </cfRule>
    <cfRule type="expression" dxfId="3269" priority="1876">
      <formula>#REF!=$M$2</formula>
    </cfRule>
  </conditionalFormatting>
  <conditionalFormatting sqref="AW59:AX59 AZ59 BB59:BC59 BE59:BR59">
    <cfRule type="expression" dxfId="3268" priority="1873">
      <formula>#REF!=$M$3</formula>
    </cfRule>
    <cfRule type="expression" dxfId="3267" priority="1874">
      <formula>#REF!=$M$2</formula>
    </cfRule>
  </conditionalFormatting>
  <conditionalFormatting sqref="AW30:AX30 AZ30 BE30:BR30 BB30:BC30">
    <cfRule type="expression" dxfId="3266" priority="1871">
      <formula>#REF!=$M$3</formula>
    </cfRule>
    <cfRule type="expression" dxfId="3265" priority="1872">
      <formula>#REF!=$M$2</formula>
    </cfRule>
  </conditionalFormatting>
  <conditionalFormatting sqref="AW8:AZ8 BB8:BC8 BE8:BR8">
    <cfRule type="expression" dxfId="3264" priority="1869">
      <formula>#REF!=$M$3</formula>
    </cfRule>
    <cfRule type="expression" dxfId="3263" priority="1870">
      <formula>#REF!=$M$2</formula>
    </cfRule>
  </conditionalFormatting>
  <conditionalFormatting sqref="AW9:BR9">
    <cfRule type="expression" dxfId="3262" priority="1867">
      <formula>$I9=$M$3</formula>
    </cfRule>
    <cfRule type="expression" dxfId="3261" priority="1868">
      <formula>$I9=$M$2</formula>
    </cfRule>
  </conditionalFormatting>
  <conditionalFormatting sqref="AW7:BR7">
    <cfRule type="expression" dxfId="3260" priority="1865">
      <formula>$I7=$M$3</formula>
    </cfRule>
    <cfRule type="expression" dxfId="3259" priority="1866">
      <formula>$I7=$M$2</formula>
    </cfRule>
  </conditionalFormatting>
  <conditionalFormatting sqref="AW12:AX12 AZ12:BR12">
    <cfRule type="expression" dxfId="3258" priority="1863">
      <formula>$I12=$M$3</formula>
    </cfRule>
    <cfRule type="expression" dxfId="3257" priority="1864">
      <formula>$I12=$M$2</formula>
    </cfRule>
  </conditionalFormatting>
  <conditionalFormatting sqref="AW31:BR31">
    <cfRule type="expression" dxfId="3256" priority="1861">
      <formula>$I31=$M$3</formula>
    </cfRule>
    <cfRule type="expression" dxfId="3255" priority="1862">
      <formula>$I31=$M$2</formula>
    </cfRule>
  </conditionalFormatting>
  <conditionalFormatting sqref="AW29:BR29">
    <cfRule type="expression" dxfId="3254" priority="1859">
      <formula>$I29=$M$3</formula>
    </cfRule>
    <cfRule type="expression" dxfId="3253" priority="1860">
      <formula>$I29=$M$2</formula>
    </cfRule>
  </conditionalFormatting>
  <conditionalFormatting sqref="AW42:BR42">
    <cfRule type="expression" dxfId="3252" priority="1857">
      <formula>$I42=$M$3</formula>
    </cfRule>
    <cfRule type="expression" dxfId="3251" priority="1858">
      <formula>$I42=$M$2</formula>
    </cfRule>
  </conditionalFormatting>
  <conditionalFormatting sqref="AW60:BR60">
    <cfRule type="expression" dxfId="3250" priority="1855">
      <formula>$I60=$M$3</formula>
    </cfRule>
    <cfRule type="expression" dxfId="3249" priority="1856">
      <formula>$I60=$M$2</formula>
    </cfRule>
  </conditionalFormatting>
  <conditionalFormatting sqref="AW58:BR58">
    <cfRule type="expression" dxfId="3248" priority="1853">
      <formula>$I58=$M$3</formula>
    </cfRule>
    <cfRule type="expression" dxfId="3247" priority="1854">
      <formula>$I58=$M$2</formula>
    </cfRule>
  </conditionalFormatting>
  <conditionalFormatting sqref="AW69:BR69">
    <cfRule type="expression" dxfId="3246" priority="1851">
      <formula>$I69=$M$3</formula>
    </cfRule>
    <cfRule type="expression" dxfId="3245" priority="1852">
      <formula>$I69=$M$2</formula>
    </cfRule>
  </conditionalFormatting>
  <conditionalFormatting sqref="AW67:BR67">
    <cfRule type="expression" dxfId="3244" priority="1849">
      <formula>$I67=$M$3</formula>
    </cfRule>
    <cfRule type="expression" dxfId="3243" priority="1850">
      <formula>$I67=$M$2</formula>
    </cfRule>
  </conditionalFormatting>
  <conditionalFormatting sqref="AW87:BR87">
    <cfRule type="expression" dxfId="3242" priority="1847">
      <formula>$I87=$M$3</formula>
    </cfRule>
    <cfRule type="expression" dxfId="3241" priority="1848">
      <formula>$I87=$M$2</formula>
    </cfRule>
  </conditionalFormatting>
  <conditionalFormatting sqref="AW89:BR89">
    <cfRule type="expression" dxfId="3240" priority="1845">
      <formula>$I89=$M$3</formula>
    </cfRule>
    <cfRule type="expression" dxfId="3239" priority="1846">
      <formula>$I89=$M$2</formula>
    </cfRule>
  </conditionalFormatting>
  <conditionalFormatting sqref="AW68:AX68 AZ68:BR68">
    <cfRule type="expression" dxfId="3238" priority="1843">
      <formula>#REF!=$M$3</formula>
    </cfRule>
    <cfRule type="expression" dxfId="3237" priority="1844">
      <formula>#REF!=$M$2</formula>
    </cfRule>
  </conditionalFormatting>
  <conditionalFormatting sqref="AY12">
    <cfRule type="expression" dxfId="3236" priority="1835">
      <formula>$I12=$M$3</formula>
    </cfRule>
    <cfRule type="expression" dxfId="3235" priority="1836">
      <formula>$I12=$M$2</formula>
    </cfRule>
  </conditionalFormatting>
  <conditionalFormatting sqref="AW105">
    <cfRule type="containsText" dxfId="3234" priority="1832" operator="containsText" text="Not available">
      <formula>NOT(ISERROR(SEARCH("Not available",AW105)))</formula>
    </cfRule>
  </conditionalFormatting>
  <conditionalFormatting sqref="AW102">
    <cfRule type="containsText" dxfId="3233" priority="1834" operator="containsText" text="Not available">
      <formula>NOT(ISERROR(SEARCH("Not available",AW102)))</formula>
    </cfRule>
  </conditionalFormatting>
  <conditionalFormatting sqref="AW107">
    <cfRule type="containsText" dxfId="3232" priority="1833" operator="containsText" text="Not available">
      <formula>NOT(ISERROR(SEARCH("Not available",AW107)))</formula>
    </cfRule>
  </conditionalFormatting>
  <conditionalFormatting sqref="AW95">
    <cfRule type="containsText" dxfId="3231" priority="1831" operator="containsText" text="Not available">
      <formula>NOT(ISERROR(SEARCH("Not available",AW95)))</formula>
    </cfRule>
  </conditionalFormatting>
  <conditionalFormatting sqref="AW105">
    <cfRule type="containsText" dxfId="3230" priority="1830" operator="containsText" text="Not available">
      <formula>NOT(ISERROR(SEARCH("Not available",AW105)))</formula>
    </cfRule>
  </conditionalFormatting>
  <conditionalFormatting sqref="AW98">
    <cfRule type="containsText" dxfId="3229" priority="1828" operator="containsText" text="Not available">
      <formula>NOT(ISERROR(SEARCH("Not available",AW98)))</formula>
    </cfRule>
  </conditionalFormatting>
  <conditionalFormatting sqref="AW102">
    <cfRule type="containsText" dxfId="3228" priority="1829" operator="containsText" text="Not available">
      <formula>NOT(ISERROR(SEARCH("Not available",AW102)))</formula>
    </cfRule>
  </conditionalFormatting>
  <conditionalFormatting sqref="AW101">
    <cfRule type="containsText" dxfId="3227" priority="1827" operator="containsText" text="Not available">
      <formula>NOT(ISERROR(SEARCH("Not available",AW101)))</formula>
    </cfRule>
  </conditionalFormatting>
  <conditionalFormatting sqref="AW98">
    <cfRule type="containsText" dxfId="3226" priority="1826" operator="containsText" text="Not available">
      <formula>NOT(ISERROR(SEARCH("Not available",AW98)))</formula>
    </cfRule>
  </conditionalFormatting>
  <conditionalFormatting sqref="AW105">
    <cfRule type="containsText" dxfId="3225" priority="1825" operator="containsText" text="Not available">
      <formula>NOT(ISERROR(SEARCH("Not available",AW105)))</formula>
    </cfRule>
  </conditionalFormatting>
  <conditionalFormatting sqref="AW104">
    <cfRule type="containsText" dxfId="3224" priority="1824" operator="containsText" text="Not available">
      <formula>NOT(ISERROR(SEARCH("Not available",AW104)))</formula>
    </cfRule>
  </conditionalFormatting>
  <conditionalFormatting sqref="AW94">
    <cfRule type="containsText" dxfId="3223" priority="1823" operator="containsText" text="Not available">
      <formula>NOT(ISERROR(SEARCH("Not available",AW94)))</formula>
    </cfRule>
  </conditionalFormatting>
  <conditionalFormatting sqref="AW104">
    <cfRule type="containsText" dxfId="3222" priority="1822" operator="containsText" text="Not available">
      <formula>NOT(ISERROR(SEARCH("Not available",AW104)))</formula>
    </cfRule>
  </conditionalFormatting>
  <conditionalFormatting sqref="AW101">
    <cfRule type="containsText" dxfId="3221" priority="1821" operator="containsText" text="Not available">
      <formula>NOT(ISERROR(SEARCH("Not available",AW101)))</formula>
    </cfRule>
  </conditionalFormatting>
  <conditionalFormatting sqref="AW97">
    <cfRule type="containsText" dxfId="3220" priority="1820" operator="containsText" text="Not available">
      <formula>NOT(ISERROR(SEARCH("Not available",AW97)))</formula>
    </cfRule>
  </conditionalFormatting>
  <conditionalFormatting sqref="AW102">
    <cfRule type="containsText" dxfId="3219" priority="1816" operator="containsText" text="Not available">
      <formula>NOT(ISERROR(SEARCH("Not available",AW102)))</formula>
    </cfRule>
  </conditionalFormatting>
  <conditionalFormatting sqref="AW107">
    <cfRule type="containsText" dxfId="3218" priority="1815" operator="containsText" text="Not available">
      <formula>NOT(ISERROR(SEARCH("Not available",AW107)))</formula>
    </cfRule>
  </conditionalFormatting>
  <conditionalFormatting sqref="AW100">
    <cfRule type="containsText" dxfId="3217" priority="1819" operator="containsText" text="Not available">
      <formula>NOT(ISERROR(SEARCH("Not available",AW100)))</formula>
    </cfRule>
  </conditionalFormatting>
  <conditionalFormatting sqref="AW107">
    <cfRule type="containsText" dxfId="3216" priority="1818" operator="containsText" text="Not available">
      <formula>NOT(ISERROR(SEARCH("Not available",AW107)))</formula>
    </cfRule>
  </conditionalFormatting>
  <conditionalFormatting sqref="AW96">
    <cfRule type="containsText" dxfId="3215" priority="1817" operator="containsText" text="Not available">
      <formula>NOT(ISERROR(SEARCH("Not available",AW96)))</formula>
    </cfRule>
  </conditionalFormatting>
  <conditionalFormatting sqref="AW105">
    <cfRule type="containsText" dxfId="3214" priority="1814" operator="containsText" text="Not available">
      <formula>NOT(ISERROR(SEARCH("Not available",AW105)))</formula>
    </cfRule>
  </conditionalFormatting>
  <conditionalFormatting sqref="AW95">
    <cfRule type="containsText" dxfId="3213" priority="1813" operator="containsText" text="Not available">
      <formula>NOT(ISERROR(SEARCH("Not available",AW95)))</formula>
    </cfRule>
  </conditionalFormatting>
  <conditionalFormatting sqref="AW105">
    <cfRule type="containsText" dxfId="3212" priority="1812" operator="containsText" text="Not available">
      <formula>NOT(ISERROR(SEARCH("Not available",AW105)))</formula>
    </cfRule>
  </conditionalFormatting>
  <conditionalFormatting sqref="AW102">
    <cfRule type="containsText" dxfId="3211" priority="1811" operator="containsText" text="Not available">
      <formula>NOT(ISERROR(SEARCH("Not available",AW102)))</formula>
    </cfRule>
  </conditionalFormatting>
  <conditionalFormatting sqref="AW98">
    <cfRule type="containsText" dxfId="3210" priority="1810" operator="containsText" text="Not available">
      <formula>NOT(ISERROR(SEARCH("Not available",AW98)))</formula>
    </cfRule>
  </conditionalFormatting>
  <conditionalFormatting sqref="AW91:BR91">
    <cfRule type="expression" dxfId="3209" priority="1808">
      <formula>$I91=$M$3</formula>
    </cfRule>
    <cfRule type="expression" dxfId="3208" priority="1809">
      <formula>$I91=$M$2</formula>
    </cfRule>
  </conditionalFormatting>
  <conditionalFormatting sqref="AW105">
    <cfRule type="containsText" dxfId="3207" priority="1803" operator="containsText" text="Not available">
      <formula>NOT(ISERROR(SEARCH("Not available",AW105)))</formula>
    </cfRule>
  </conditionalFormatting>
  <conditionalFormatting sqref="AW100">
    <cfRule type="containsText" dxfId="3206" priority="1807" operator="containsText" text="Not available">
      <formula>NOT(ISERROR(SEARCH("Not available",AW100)))</formula>
    </cfRule>
  </conditionalFormatting>
  <conditionalFormatting sqref="AW102">
    <cfRule type="containsText" dxfId="3205" priority="1806" operator="containsText" text="Not available">
      <formula>NOT(ISERROR(SEARCH("Not available",AW102)))</formula>
    </cfRule>
  </conditionalFormatting>
  <conditionalFormatting sqref="AW100">
    <cfRule type="containsText" dxfId="3204" priority="1805" operator="containsText" text="Not available">
      <formula>NOT(ISERROR(SEARCH("Not available",AW100)))</formula>
    </cfRule>
  </conditionalFormatting>
  <conditionalFormatting sqref="AW107">
    <cfRule type="containsText" dxfId="3203" priority="1804" operator="containsText" text="Not available">
      <formula>NOT(ISERROR(SEARCH("Not available",AW107)))</formula>
    </cfRule>
  </conditionalFormatting>
  <conditionalFormatting sqref="AW100">
    <cfRule type="containsText" dxfId="3202" priority="1802" operator="containsText" text="Not available">
      <formula>NOT(ISERROR(SEARCH("Not available",AW100)))</formula>
    </cfRule>
  </conditionalFormatting>
  <conditionalFormatting sqref="AW105">
    <cfRule type="containsText" dxfId="3201" priority="1801" operator="containsText" text="Not available">
      <formula>NOT(ISERROR(SEARCH("Not available",AW105)))</formula>
    </cfRule>
  </conditionalFormatting>
  <conditionalFormatting sqref="AW102">
    <cfRule type="containsText" dxfId="3200" priority="1800" operator="containsText" text="Not available">
      <formula>NOT(ISERROR(SEARCH("Not available",AW102)))</formula>
    </cfRule>
  </conditionalFormatting>
  <conditionalFormatting sqref="AW101">
    <cfRule type="containsText" dxfId="3199" priority="1799" operator="containsText" text="Not available">
      <formula>NOT(ISERROR(SEARCH("Not available",AW101)))</formula>
    </cfRule>
  </conditionalFormatting>
  <conditionalFormatting sqref="AW105">
    <cfRule type="containsText" dxfId="3198" priority="1798" operator="containsText" text="Not available">
      <formula>NOT(ISERROR(SEARCH("Not available",AW105)))</formula>
    </cfRule>
  </conditionalFormatting>
  <conditionalFormatting sqref="AW104">
    <cfRule type="containsText" dxfId="3197" priority="1797" operator="containsText" text="Not available">
      <formula>NOT(ISERROR(SEARCH("Not available",AW104)))</formula>
    </cfRule>
  </conditionalFormatting>
  <conditionalFormatting sqref="AW104">
    <cfRule type="containsText" dxfId="3196" priority="1796" operator="containsText" text="Not available">
      <formula>NOT(ISERROR(SEARCH("Not available",AW104)))</formula>
    </cfRule>
  </conditionalFormatting>
  <conditionalFormatting sqref="AW101">
    <cfRule type="containsText" dxfId="3195" priority="1795" operator="containsText" text="Not available">
      <formula>NOT(ISERROR(SEARCH("Not available",AW101)))</formula>
    </cfRule>
  </conditionalFormatting>
  <conditionalFormatting sqref="AW102">
    <cfRule type="containsText" dxfId="3194" priority="1792" operator="containsText" text="Not available">
      <formula>NOT(ISERROR(SEARCH("Not available",AW102)))</formula>
    </cfRule>
  </conditionalFormatting>
  <conditionalFormatting sqref="AW107">
    <cfRule type="containsText" dxfId="3193" priority="1791" operator="containsText" text="Not available">
      <formula>NOT(ISERROR(SEARCH("Not available",AW107)))</formula>
    </cfRule>
  </conditionalFormatting>
  <conditionalFormatting sqref="AW100">
    <cfRule type="containsText" dxfId="3192" priority="1794" operator="containsText" text="Not available">
      <formula>NOT(ISERROR(SEARCH("Not available",AW100)))</formula>
    </cfRule>
  </conditionalFormatting>
  <conditionalFormatting sqref="AW107">
    <cfRule type="containsText" dxfId="3191" priority="1793" operator="containsText" text="Not available">
      <formula>NOT(ISERROR(SEARCH("Not available",AW107)))</formula>
    </cfRule>
  </conditionalFormatting>
  <conditionalFormatting sqref="AW105">
    <cfRule type="containsText" dxfId="3190" priority="1790" operator="containsText" text="Not available">
      <formula>NOT(ISERROR(SEARCH("Not available",AW105)))</formula>
    </cfRule>
  </conditionalFormatting>
  <conditionalFormatting sqref="AW105">
    <cfRule type="containsText" dxfId="3189" priority="1789" operator="containsText" text="Not available">
      <formula>NOT(ISERROR(SEARCH("Not available",AW105)))</formula>
    </cfRule>
  </conditionalFormatting>
  <conditionalFormatting sqref="AW102">
    <cfRule type="containsText" dxfId="3188" priority="1788" operator="containsText" text="Not available">
      <formula>NOT(ISERROR(SEARCH("Not available",AW102)))</formula>
    </cfRule>
  </conditionalFormatting>
  <conditionalFormatting sqref="AW100">
    <cfRule type="containsText" dxfId="3187" priority="1787" operator="containsText" text="Not available">
      <formula>NOT(ISERROR(SEARCH("Not available",AW100)))</formula>
    </cfRule>
  </conditionalFormatting>
  <conditionalFormatting sqref="AW108">
    <cfRule type="containsText" dxfId="3186" priority="1786" operator="containsText" text="Not available">
      <formula>NOT(ISERROR(SEARCH("Not available",AW108)))</formula>
    </cfRule>
  </conditionalFormatting>
  <conditionalFormatting sqref="AW107">
    <cfRule type="containsText" dxfId="3185" priority="1785" operator="containsText" text="Not available">
      <formula>NOT(ISERROR(SEARCH("Not available",AW107)))</formula>
    </cfRule>
  </conditionalFormatting>
  <conditionalFormatting sqref="AW102">
    <cfRule type="containsText" dxfId="3184" priority="1784" operator="containsText" text="Not available">
      <formula>NOT(ISERROR(SEARCH("Not available",AW102)))</formula>
    </cfRule>
  </conditionalFormatting>
  <conditionalFormatting sqref="AW107">
    <cfRule type="containsText" dxfId="3183" priority="1783" operator="containsText" text="Not available">
      <formula>NOT(ISERROR(SEARCH("Not available",AW107)))</formula>
    </cfRule>
  </conditionalFormatting>
  <conditionalFormatting sqref="AW105">
    <cfRule type="containsText" dxfId="3182" priority="1782" operator="containsText" text="Not available">
      <formula>NOT(ISERROR(SEARCH("Not available",AW105)))</formula>
    </cfRule>
  </conditionalFormatting>
  <conditionalFormatting sqref="AW105">
    <cfRule type="containsText" dxfId="3181" priority="1781" operator="containsText" text="Not available">
      <formula>NOT(ISERROR(SEARCH("Not available",AW105)))</formula>
    </cfRule>
  </conditionalFormatting>
  <conditionalFormatting sqref="AW102">
    <cfRule type="containsText" dxfId="3180" priority="1780" operator="containsText" text="Not available">
      <formula>NOT(ISERROR(SEARCH("Not available",AW102)))</formula>
    </cfRule>
  </conditionalFormatting>
  <conditionalFormatting sqref="AW104">
    <cfRule type="containsText" dxfId="3179" priority="1774" operator="containsText" text="Not available">
      <formula>NOT(ISERROR(SEARCH("Not available",AW104)))</formula>
    </cfRule>
  </conditionalFormatting>
  <conditionalFormatting sqref="AW100">
    <cfRule type="containsText" dxfId="3178" priority="1773" operator="containsText" text="Not available">
      <formula>NOT(ISERROR(SEARCH("Not available",AW100)))</formula>
    </cfRule>
  </conditionalFormatting>
  <conditionalFormatting sqref="AW100">
    <cfRule type="containsText" dxfId="3177" priority="1772" operator="containsText" text="Not available">
      <formula>NOT(ISERROR(SEARCH("Not available",AW100)))</formula>
    </cfRule>
  </conditionalFormatting>
  <conditionalFormatting sqref="AW108">
    <cfRule type="containsText" dxfId="3176" priority="1771" operator="containsText" text="Not available">
      <formula>NOT(ISERROR(SEARCH("Not available",AW108)))</formula>
    </cfRule>
  </conditionalFormatting>
  <conditionalFormatting sqref="AW107">
    <cfRule type="containsText" dxfId="3175" priority="1776" operator="containsText" text="Not available">
      <formula>NOT(ISERROR(SEARCH("Not available",AW107)))</formula>
    </cfRule>
  </conditionalFormatting>
  <conditionalFormatting sqref="AW104">
    <cfRule type="containsText" dxfId="3174" priority="1779" operator="containsText" text="Not available">
      <formula>NOT(ISERROR(SEARCH("Not available",AW104)))</formula>
    </cfRule>
  </conditionalFormatting>
  <conditionalFormatting sqref="AW101">
    <cfRule type="containsText" dxfId="3173" priority="1778" operator="containsText" text="Not available">
      <formula>NOT(ISERROR(SEARCH("Not available",AW101)))</formula>
    </cfRule>
  </conditionalFormatting>
  <conditionalFormatting sqref="AW108">
    <cfRule type="containsText" dxfId="3172" priority="1777" operator="containsText" text="Not available">
      <formula>NOT(ISERROR(SEARCH("Not available",AW108)))</formula>
    </cfRule>
  </conditionalFormatting>
  <conditionalFormatting sqref="AW107">
    <cfRule type="containsText" dxfId="3171" priority="1775" operator="containsText" text="Not available">
      <formula>NOT(ISERROR(SEARCH("Not available",AW107)))</formula>
    </cfRule>
  </conditionalFormatting>
  <conditionalFormatting sqref="AW107">
    <cfRule type="containsText" dxfId="3170" priority="1770" operator="containsText" text="Not available">
      <formula>NOT(ISERROR(SEARCH("Not available",AW107)))</formula>
    </cfRule>
  </conditionalFormatting>
  <conditionalFormatting sqref="AW99:BR99">
    <cfRule type="expression" dxfId="3169" priority="1768">
      <formula>$I99=$M$3</formula>
    </cfRule>
    <cfRule type="expression" dxfId="3168" priority="1769">
      <formula>$I99=$M$2</formula>
    </cfRule>
  </conditionalFormatting>
  <conditionalFormatting sqref="AW105">
    <cfRule type="containsText" dxfId="3167" priority="1766" operator="containsText" text="Not available">
      <formula>NOT(ISERROR(SEARCH("Not available",AW105)))</formula>
    </cfRule>
  </conditionalFormatting>
  <conditionalFormatting sqref="AW107">
    <cfRule type="containsText" dxfId="3166" priority="1767" operator="containsText" text="Not available">
      <formula>NOT(ISERROR(SEARCH("Not available",AW107)))</formula>
    </cfRule>
  </conditionalFormatting>
  <conditionalFormatting sqref="AW105">
    <cfRule type="containsText" dxfId="3165" priority="1765" operator="containsText" text="Not available">
      <formula>NOT(ISERROR(SEARCH("Not available",AW105)))</formula>
    </cfRule>
  </conditionalFormatting>
  <conditionalFormatting sqref="AW105">
    <cfRule type="containsText" dxfId="3164" priority="1764" operator="containsText" text="Not available">
      <formula>NOT(ISERROR(SEARCH("Not available",AW105)))</formula>
    </cfRule>
  </conditionalFormatting>
  <conditionalFormatting sqref="AW104">
    <cfRule type="containsText" dxfId="3163" priority="1763" operator="containsText" text="Not available">
      <formula>NOT(ISERROR(SEARCH("Not available",AW104)))</formula>
    </cfRule>
  </conditionalFormatting>
  <conditionalFormatting sqref="AW104">
    <cfRule type="containsText" dxfId="3162" priority="1762" operator="containsText" text="Not available">
      <formula>NOT(ISERROR(SEARCH("Not available",AW104)))</formula>
    </cfRule>
  </conditionalFormatting>
  <conditionalFormatting sqref="AW107">
    <cfRule type="containsText" dxfId="3161" priority="1760" operator="containsText" text="Not available">
      <formula>NOT(ISERROR(SEARCH("Not available",AW107)))</formula>
    </cfRule>
  </conditionalFormatting>
  <conditionalFormatting sqref="AW107">
    <cfRule type="containsText" dxfId="3160" priority="1761" operator="containsText" text="Not available">
      <formula>NOT(ISERROR(SEARCH("Not available",AW107)))</formula>
    </cfRule>
  </conditionalFormatting>
  <conditionalFormatting sqref="AW105">
    <cfRule type="containsText" dxfId="3159" priority="1759" operator="containsText" text="Not available">
      <formula>NOT(ISERROR(SEARCH("Not available",AW105)))</formula>
    </cfRule>
  </conditionalFormatting>
  <conditionalFormatting sqref="AW105">
    <cfRule type="containsText" dxfId="3158" priority="1758" operator="containsText" text="Not available">
      <formula>NOT(ISERROR(SEARCH("Not available",AW105)))</formula>
    </cfRule>
  </conditionalFormatting>
  <conditionalFormatting sqref="AW108">
    <cfRule type="containsText" dxfId="3157" priority="1757" operator="containsText" text="Not available">
      <formula>NOT(ISERROR(SEARCH("Not available",AW108)))</formula>
    </cfRule>
  </conditionalFormatting>
  <conditionalFormatting sqref="AW107">
    <cfRule type="containsText" dxfId="3156" priority="1756" operator="containsText" text="Not available">
      <formula>NOT(ISERROR(SEARCH("Not available",AW107)))</formula>
    </cfRule>
  </conditionalFormatting>
  <conditionalFormatting sqref="AW107">
    <cfRule type="containsText" dxfId="3155" priority="1755" operator="containsText" text="Not available">
      <formula>NOT(ISERROR(SEARCH("Not available",AW107)))</formula>
    </cfRule>
  </conditionalFormatting>
  <conditionalFormatting sqref="AW105">
    <cfRule type="containsText" dxfId="3154" priority="1754" operator="containsText" text="Not available">
      <formula>NOT(ISERROR(SEARCH("Not available",AW105)))</formula>
    </cfRule>
  </conditionalFormatting>
  <conditionalFormatting sqref="AW105">
    <cfRule type="containsText" dxfId="3153" priority="1753" operator="containsText" text="Not available">
      <formula>NOT(ISERROR(SEARCH("Not available",AW105)))</formula>
    </cfRule>
  </conditionalFormatting>
  <conditionalFormatting sqref="AW104">
    <cfRule type="containsText" dxfId="3152" priority="1748" operator="containsText" text="Not available">
      <formula>NOT(ISERROR(SEARCH("Not available",AW104)))</formula>
    </cfRule>
  </conditionalFormatting>
  <conditionalFormatting sqref="AW108">
    <cfRule type="containsText" dxfId="3151" priority="1747" operator="containsText" text="Not available">
      <formula>NOT(ISERROR(SEARCH("Not available",AW108)))</formula>
    </cfRule>
  </conditionalFormatting>
  <conditionalFormatting sqref="AW107">
    <cfRule type="containsText" dxfId="3150" priority="1750" operator="containsText" text="Not available">
      <formula>NOT(ISERROR(SEARCH("Not available",AW107)))</formula>
    </cfRule>
  </conditionalFormatting>
  <conditionalFormatting sqref="AW104">
    <cfRule type="containsText" dxfId="3149" priority="1752" operator="containsText" text="Not available">
      <formula>NOT(ISERROR(SEARCH("Not available",AW104)))</formula>
    </cfRule>
  </conditionalFormatting>
  <conditionalFormatting sqref="AW108">
    <cfRule type="containsText" dxfId="3148" priority="1751" operator="containsText" text="Not available">
      <formula>NOT(ISERROR(SEARCH("Not available",AW108)))</formula>
    </cfRule>
  </conditionalFormatting>
  <conditionalFormatting sqref="AW107">
    <cfRule type="containsText" dxfId="3147" priority="1749" operator="containsText" text="Not available">
      <formula>NOT(ISERROR(SEARCH("Not available",AW107)))</formula>
    </cfRule>
  </conditionalFormatting>
  <conditionalFormatting sqref="AW107">
    <cfRule type="containsText" dxfId="3146" priority="1746" operator="containsText" text="Not available">
      <formula>NOT(ISERROR(SEARCH("Not available",AW107)))</formula>
    </cfRule>
  </conditionalFormatting>
  <conditionalFormatting sqref="AW108">
    <cfRule type="containsText" dxfId="3145" priority="1745" operator="containsText" text="Not available">
      <formula>NOT(ISERROR(SEARCH("Not available",AW108)))</formula>
    </cfRule>
  </conditionalFormatting>
  <conditionalFormatting sqref="AW107">
    <cfRule type="containsText" dxfId="3144" priority="1744" operator="containsText" text="Not available">
      <formula>NOT(ISERROR(SEARCH("Not available",AW107)))</formula>
    </cfRule>
  </conditionalFormatting>
  <conditionalFormatting sqref="AW107">
    <cfRule type="containsText" dxfId="3143" priority="1743" operator="containsText" text="Not available">
      <formula>NOT(ISERROR(SEARCH("Not available",AW107)))</formula>
    </cfRule>
  </conditionalFormatting>
  <conditionalFormatting sqref="AW105">
    <cfRule type="containsText" dxfId="3142" priority="1742" operator="containsText" text="Not available">
      <formula>NOT(ISERROR(SEARCH("Not available",AW105)))</formula>
    </cfRule>
  </conditionalFormatting>
  <conditionalFormatting sqref="AW105">
    <cfRule type="containsText" dxfId="3141" priority="1741" operator="containsText" text="Not available">
      <formula>NOT(ISERROR(SEARCH("Not available",AW105)))</formula>
    </cfRule>
  </conditionalFormatting>
  <conditionalFormatting sqref="AW104">
    <cfRule type="containsText" dxfId="3140" priority="1736" operator="containsText" text="Not available">
      <formula>NOT(ISERROR(SEARCH("Not available",AW104)))</formula>
    </cfRule>
  </conditionalFormatting>
  <conditionalFormatting sqref="AW108">
    <cfRule type="containsText" dxfId="3139" priority="1735" operator="containsText" text="Not available">
      <formula>NOT(ISERROR(SEARCH("Not available",AW108)))</formula>
    </cfRule>
  </conditionalFormatting>
  <conditionalFormatting sqref="AW107">
    <cfRule type="containsText" dxfId="3138" priority="1738" operator="containsText" text="Not available">
      <formula>NOT(ISERROR(SEARCH("Not available",AW107)))</formula>
    </cfRule>
  </conditionalFormatting>
  <conditionalFormatting sqref="AW104">
    <cfRule type="containsText" dxfId="3137" priority="1740" operator="containsText" text="Not available">
      <formula>NOT(ISERROR(SEARCH("Not available",AW104)))</formula>
    </cfRule>
  </conditionalFormatting>
  <conditionalFormatting sqref="AW108">
    <cfRule type="containsText" dxfId="3136" priority="1739" operator="containsText" text="Not available">
      <formula>NOT(ISERROR(SEARCH("Not available",AW108)))</formula>
    </cfRule>
  </conditionalFormatting>
  <conditionalFormatting sqref="AW107">
    <cfRule type="containsText" dxfId="3135" priority="1737" operator="containsText" text="Not available">
      <formula>NOT(ISERROR(SEARCH("Not available",AW107)))</formula>
    </cfRule>
  </conditionalFormatting>
  <conditionalFormatting sqref="AW107">
    <cfRule type="containsText" dxfId="3134" priority="1734" operator="containsText" text="Not available">
      <formula>NOT(ISERROR(SEARCH("Not available",AW107)))</formula>
    </cfRule>
  </conditionalFormatting>
  <conditionalFormatting sqref="AW107">
    <cfRule type="containsText" dxfId="3133" priority="1730" operator="containsText" text="Not available">
      <formula>NOT(ISERROR(SEARCH("Not available",AW107)))</formula>
    </cfRule>
  </conditionalFormatting>
  <conditionalFormatting sqref="AW104">
    <cfRule type="containsText" dxfId="3132" priority="1733" operator="containsText" text="Not available">
      <formula>NOT(ISERROR(SEARCH("Not available",AW104)))</formula>
    </cfRule>
  </conditionalFormatting>
  <conditionalFormatting sqref="AW109">
    <cfRule type="containsText" dxfId="3131" priority="1732" operator="containsText" text="Not available">
      <formula>NOT(ISERROR(SEARCH("Not available",AW109)))</formula>
    </cfRule>
  </conditionalFormatting>
  <conditionalFormatting sqref="AW108">
    <cfRule type="containsText" dxfId="3130" priority="1731" operator="containsText" text="Not available">
      <formula>NOT(ISERROR(SEARCH("Not available",AW108)))</formula>
    </cfRule>
  </conditionalFormatting>
  <conditionalFormatting sqref="AW107">
    <cfRule type="containsText" dxfId="3129" priority="1729" operator="containsText" text="Not available">
      <formula>NOT(ISERROR(SEARCH("Not available",AW107)))</formula>
    </cfRule>
  </conditionalFormatting>
  <conditionalFormatting sqref="AW104">
    <cfRule type="containsText" dxfId="3128" priority="1728" operator="containsText" text="Not available">
      <formula>NOT(ISERROR(SEARCH("Not available",AW104)))</formula>
    </cfRule>
  </conditionalFormatting>
  <conditionalFormatting sqref="AW108">
    <cfRule type="containsText" dxfId="3127" priority="1727" operator="containsText" text="Not available">
      <formula>NOT(ISERROR(SEARCH("Not available",AW108)))</formula>
    </cfRule>
  </conditionalFormatting>
  <conditionalFormatting sqref="AW107">
    <cfRule type="containsText" dxfId="3126" priority="1726" operator="containsText" text="Not available">
      <formula>NOT(ISERROR(SEARCH("Not available",AW107)))</formula>
    </cfRule>
  </conditionalFormatting>
  <conditionalFormatting sqref="AW105">
    <cfRule type="containsText" dxfId="3125" priority="1721" operator="containsText" text="Not available">
      <formula>NOT(ISERROR(SEARCH("Not available",AW105)))</formula>
    </cfRule>
  </conditionalFormatting>
  <conditionalFormatting sqref="AW104">
    <cfRule type="containsText" dxfId="3124" priority="1720" operator="containsText" text="Not available">
      <formula>NOT(ISERROR(SEARCH("Not available",AW104)))</formula>
    </cfRule>
  </conditionalFormatting>
  <conditionalFormatting sqref="AW109">
    <cfRule type="containsText" dxfId="3123" priority="1719" operator="containsText" text="Not available">
      <formula>NOT(ISERROR(SEARCH("Not available",AW109)))</formula>
    </cfRule>
  </conditionalFormatting>
  <conditionalFormatting sqref="AW108">
    <cfRule type="containsText" dxfId="3122" priority="1723" operator="containsText" text="Not available">
      <formula>NOT(ISERROR(SEARCH("Not available",AW108)))</formula>
    </cfRule>
  </conditionalFormatting>
  <conditionalFormatting sqref="AW105">
    <cfRule type="containsText" dxfId="3121" priority="1725" operator="containsText" text="Not available">
      <formula>NOT(ISERROR(SEARCH("Not available",AW105)))</formula>
    </cfRule>
  </conditionalFormatting>
  <conditionalFormatting sqref="AW109">
    <cfRule type="containsText" dxfId="3120" priority="1724" operator="containsText" text="Not available">
      <formula>NOT(ISERROR(SEARCH("Not available",AW109)))</formula>
    </cfRule>
  </conditionalFormatting>
  <conditionalFormatting sqref="AW108">
    <cfRule type="containsText" dxfId="3119" priority="1722" operator="containsText" text="Not available">
      <formula>NOT(ISERROR(SEARCH("Not available",AW108)))</formula>
    </cfRule>
  </conditionalFormatting>
  <conditionalFormatting sqref="AW108">
    <cfRule type="containsText" dxfId="3118" priority="1718" operator="containsText" text="Not available">
      <formula>NOT(ISERROR(SEARCH("Not available",AW108)))</formula>
    </cfRule>
  </conditionalFormatting>
  <conditionalFormatting sqref="AW107">
    <cfRule type="containsText" dxfId="3117" priority="1717" operator="containsText" text="Not available">
      <formula>NOT(ISERROR(SEARCH("Not available",AW107)))</formula>
    </cfRule>
  </conditionalFormatting>
  <conditionalFormatting sqref="AW107">
    <cfRule type="containsText" dxfId="3116" priority="1716" operator="containsText" text="Not available">
      <formula>NOT(ISERROR(SEARCH("Not available",AW107)))</formula>
    </cfRule>
  </conditionalFormatting>
  <conditionalFormatting sqref="AW104">
    <cfRule type="containsText" dxfId="3115" priority="1715" operator="containsText" text="Not available">
      <formula>NOT(ISERROR(SEARCH("Not available",AW104)))</formula>
    </cfRule>
  </conditionalFormatting>
  <conditionalFormatting sqref="AW105">
    <cfRule type="containsText" dxfId="3114" priority="1713" operator="containsText" text="Not available">
      <formula>NOT(ISERROR(SEARCH("Not available",AW105)))</formula>
    </cfRule>
  </conditionalFormatting>
  <conditionalFormatting sqref="AW107">
    <cfRule type="containsText" dxfId="3113" priority="1714" operator="containsText" text="Not available">
      <formula>NOT(ISERROR(SEARCH("Not available",AW107)))</formula>
    </cfRule>
  </conditionalFormatting>
  <conditionalFormatting sqref="AW105">
    <cfRule type="containsText" dxfId="3112" priority="1712" operator="containsText" text="Not available">
      <formula>NOT(ISERROR(SEARCH("Not available",AW105)))</formula>
    </cfRule>
  </conditionalFormatting>
  <conditionalFormatting sqref="AW105">
    <cfRule type="containsText" dxfId="3111" priority="1711" operator="containsText" text="Not available">
      <formula>NOT(ISERROR(SEARCH("Not available",AW105)))</formula>
    </cfRule>
  </conditionalFormatting>
  <conditionalFormatting sqref="AW104">
    <cfRule type="containsText" dxfId="3110" priority="1710" operator="containsText" text="Not available">
      <formula>NOT(ISERROR(SEARCH("Not available",AW104)))</formula>
    </cfRule>
  </conditionalFormatting>
  <conditionalFormatting sqref="AW104">
    <cfRule type="containsText" dxfId="3109" priority="1709" operator="containsText" text="Not available">
      <formula>NOT(ISERROR(SEARCH("Not available",AW104)))</formula>
    </cfRule>
  </conditionalFormatting>
  <conditionalFormatting sqref="AW107">
    <cfRule type="containsText" dxfId="3108" priority="1707" operator="containsText" text="Not available">
      <formula>NOT(ISERROR(SEARCH("Not available",AW107)))</formula>
    </cfRule>
  </conditionalFormatting>
  <conditionalFormatting sqref="AW107">
    <cfRule type="containsText" dxfId="3107" priority="1708" operator="containsText" text="Not available">
      <formula>NOT(ISERROR(SEARCH("Not available",AW107)))</formula>
    </cfRule>
  </conditionalFormatting>
  <conditionalFormatting sqref="AW105">
    <cfRule type="containsText" dxfId="3106" priority="1706" operator="containsText" text="Not available">
      <formula>NOT(ISERROR(SEARCH("Not available",AW105)))</formula>
    </cfRule>
  </conditionalFormatting>
  <conditionalFormatting sqref="AW105">
    <cfRule type="containsText" dxfId="3105" priority="1705" operator="containsText" text="Not available">
      <formula>NOT(ISERROR(SEARCH("Not available",AW105)))</formula>
    </cfRule>
  </conditionalFormatting>
  <conditionalFormatting sqref="AW108">
    <cfRule type="containsText" dxfId="3104" priority="1704" operator="containsText" text="Not available">
      <formula>NOT(ISERROR(SEARCH("Not available",AW108)))</formula>
    </cfRule>
  </conditionalFormatting>
  <conditionalFormatting sqref="AW107">
    <cfRule type="containsText" dxfId="3103" priority="1703" operator="containsText" text="Not available">
      <formula>NOT(ISERROR(SEARCH("Not available",AW107)))</formula>
    </cfRule>
  </conditionalFormatting>
  <conditionalFormatting sqref="AW107">
    <cfRule type="containsText" dxfId="3102" priority="1702" operator="containsText" text="Not available">
      <formula>NOT(ISERROR(SEARCH("Not available",AW107)))</formula>
    </cfRule>
  </conditionalFormatting>
  <conditionalFormatting sqref="AW105">
    <cfRule type="containsText" dxfId="3101" priority="1701" operator="containsText" text="Not available">
      <formula>NOT(ISERROR(SEARCH("Not available",AW105)))</formula>
    </cfRule>
  </conditionalFormatting>
  <conditionalFormatting sqref="AW105">
    <cfRule type="containsText" dxfId="3100" priority="1700" operator="containsText" text="Not available">
      <formula>NOT(ISERROR(SEARCH("Not available",AW105)))</formula>
    </cfRule>
  </conditionalFormatting>
  <conditionalFormatting sqref="AW104">
    <cfRule type="containsText" dxfId="3099" priority="1695" operator="containsText" text="Not available">
      <formula>NOT(ISERROR(SEARCH("Not available",AW104)))</formula>
    </cfRule>
  </conditionalFormatting>
  <conditionalFormatting sqref="AW108">
    <cfRule type="containsText" dxfId="3098" priority="1694" operator="containsText" text="Not available">
      <formula>NOT(ISERROR(SEARCH("Not available",AW108)))</formula>
    </cfRule>
  </conditionalFormatting>
  <conditionalFormatting sqref="AW107">
    <cfRule type="containsText" dxfId="3097" priority="1697" operator="containsText" text="Not available">
      <formula>NOT(ISERROR(SEARCH("Not available",AW107)))</formula>
    </cfRule>
  </conditionalFormatting>
  <conditionalFormatting sqref="AW104">
    <cfRule type="containsText" dxfId="3096" priority="1699" operator="containsText" text="Not available">
      <formula>NOT(ISERROR(SEARCH("Not available",AW104)))</formula>
    </cfRule>
  </conditionalFormatting>
  <conditionalFormatting sqref="AW108">
    <cfRule type="containsText" dxfId="3095" priority="1698" operator="containsText" text="Not available">
      <formula>NOT(ISERROR(SEARCH("Not available",AW108)))</formula>
    </cfRule>
  </conditionalFormatting>
  <conditionalFormatting sqref="AW107">
    <cfRule type="containsText" dxfId="3094" priority="1696" operator="containsText" text="Not available">
      <formula>NOT(ISERROR(SEARCH("Not available",AW107)))</formula>
    </cfRule>
  </conditionalFormatting>
  <conditionalFormatting sqref="AW107">
    <cfRule type="containsText" dxfId="3093" priority="1693" operator="containsText" text="Not available">
      <formula>NOT(ISERROR(SEARCH("Not available",AW107)))</formula>
    </cfRule>
  </conditionalFormatting>
  <conditionalFormatting sqref="AW108">
    <cfRule type="containsText" dxfId="3092" priority="1692" operator="containsText" text="Not available">
      <formula>NOT(ISERROR(SEARCH("Not available",AW108)))</formula>
    </cfRule>
  </conditionalFormatting>
  <conditionalFormatting sqref="AW107">
    <cfRule type="containsText" dxfId="3091" priority="1691" operator="containsText" text="Not available">
      <formula>NOT(ISERROR(SEARCH("Not available",AW107)))</formula>
    </cfRule>
  </conditionalFormatting>
  <conditionalFormatting sqref="AW107">
    <cfRule type="containsText" dxfId="3090" priority="1690" operator="containsText" text="Not available">
      <formula>NOT(ISERROR(SEARCH("Not available",AW107)))</formula>
    </cfRule>
  </conditionalFormatting>
  <conditionalFormatting sqref="AW105">
    <cfRule type="containsText" dxfId="3089" priority="1689" operator="containsText" text="Not available">
      <formula>NOT(ISERROR(SEARCH("Not available",AW105)))</formula>
    </cfRule>
  </conditionalFormatting>
  <conditionalFormatting sqref="AW105">
    <cfRule type="containsText" dxfId="3088" priority="1688" operator="containsText" text="Not available">
      <formula>NOT(ISERROR(SEARCH("Not available",AW105)))</formula>
    </cfRule>
  </conditionalFormatting>
  <conditionalFormatting sqref="AW104">
    <cfRule type="containsText" dxfId="3087" priority="1683" operator="containsText" text="Not available">
      <formula>NOT(ISERROR(SEARCH("Not available",AW104)))</formula>
    </cfRule>
  </conditionalFormatting>
  <conditionalFormatting sqref="AW108">
    <cfRule type="containsText" dxfId="3086" priority="1682" operator="containsText" text="Not available">
      <formula>NOT(ISERROR(SEARCH("Not available",AW108)))</formula>
    </cfRule>
  </conditionalFormatting>
  <conditionalFormatting sqref="AW107">
    <cfRule type="containsText" dxfId="3085" priority="1685" operator="containsText" text="Not available">
      <formula>NOT(ISERROR(SEARCH("Not available",AW107)))</formula>
    </cfRule>
  </conditionalFormatting>
  <conditionalFormatting sqref="AW104">
    <cfRule type="containsText" dxfId="3084" priority="1687" operator="containsText" text="Not available">
      <formula>NOT(ISERROR(SEARCH("Not available",AW104)))</formula>
    </cfRule>
  </conditionalFormatting>
  <conditionalFormatting sqref="AW108">
    <cfRule type="containsText" dxfId="3083" priority="1686" operator="containsText" text="Not available">
      <formula>NOT(ISERROR(SEARCH("Not available",AW108)))</formula>
    </cfRule>
  </conditionalFormatting>
  <conditionalFormatting sqref="AW107">
    <cfRule type="containsText" dxfId="3082" priority="1684" operator="containsText" text="Not available">
      <formula>NOT(ISERROR(SEARCH("Not available",AW107)))</formula>
    </cfRule>
  </conditionalFormatting>
  <conditionalFormatting sqref="AW107">
    <cfRule type="containsText" dxfId="3081" priority="1681" operator="containsText" text="Not available">
      <formula>NOT(ISERROR(SEARCH("Not available",AW107)))</formula>
    </cfRule>
  </conditionalFormatting>
  <conditionalFormatting sqref="AW107">
    <cfRule type="containsText" dxfId="3080" priority="1677" operator="containsText" text="Not available">
      <formula>NOT(ISERROR(SEARCH("Not available",AW107)))</formula>
    </cfRule>
  </conditionalFormatting>
  <conditionalFormatting sqref="AW104">
    <cfRule type="containsText" dxfId="3079" priority="1680" operator="containsText" text="Not available">
      <formula>NOT(ISERROR(SEARCH("Not available",AW104)))</formula>
    </cfRule>
  </conditionalFormatting>
  <conditionalFormatting sqref="AW109">
    <cfRule type="containsText" dxfId="3078" priority="1679" operator="containsText" text="Not available">
      <formula>NOT(ISERROR(SEARCH("Not available",AW109)))</formula>
    </cfRule>
  </conditionalFormatting>
  <conditionalFormatting sqref="AW108">
    <cfRule type="containsText" dxfId="3077" priority="1678" operator="containsText" text="Not available">
      <formula>NOT(ISERROR(SEARCH("Not available",AW108)))</formula>
    </cfRule>
  </conditionalFormatting>
  <conditionalFormatting sqref="AW107">
    <cfRule type="containsText" dxfId="3076" priority="1676" operator="containsText" text="Not available">
      <formula>NOT(ISERROR(SEARCH("Not available",AW107)))</formula>
    </cfRule>
  </conditionalFormatting>
  <conditionalFormatting sqref="AW104">
    <cfRule type="containsText" dxfId="3075" priority="1675" operator="containsText" text="Not available">
      <formula>NOT(ISERROR(SEARCH("Not available",AW104)))</formula>
    </cfRule>
  </conditionalFormatting>
  <conditionalFormatting sqref="AW108">
    <cfRule type="containsText" dxfId="3074" priority="1674" operator="containsText" text="Not available">
      <formula>NOT(ISERROR(SEARCH("Not available",AW108)))</formula>
    </cfRule>
  </conditionalFormatting>
  <conditionalFormatting sqref="AW107">
    <cfRule type="containsText" dxfId="3073" priority="1673" operator="containsText" text="Not available">
      <formula>NOT(ISERROR(SEARCH("Not available",AW107)))</formula>
    </cfRule>
  </conditionalFormatting>
  <conditionalFormatting sqref="AW105">
    <cfRule type="containsText" dxfId="3072" priority="1668" operator="containsText" text="Not available">
      <formula>NOT(ISERROR(SEARCH("Not available",AW105)))</formula>
    </cfRule>
  </conditionalFormatting>
  <conditionalFormatting sqref="AW104">
    <cfRule type="containsText" dxfId="3071" priority="1667" operator="containsText" text="Not available">
      <formula>NOT(ISERROR(SEARCH("Not available",AW104)))</formula>
    </cfRule>
  </conditionalFormatting>
  <conditionalFormatting sqref="AW109">
    <cfRule type="containsText" dxfId="3070" priority="1666" operator="containsText" text="Not available">
      <formula>NOT(ISERROR(SEARCH("Not available",AW109)))</formula>
    </cfRule>
  </conditionalFormatting>
  <conditionalFormatting sqref="AW108">
    <cfRule type="containsText" dxfId="3069" priority="1670" operator="containsText" text="Not available">
      <formula>NOT(ISERROR(SEARCH("Not available",AW108)))</formula>
    </cfRule>
  </conditionalFormatting>
  <conditionalFormatting sqref="AW105">
    <cfRule type="containsText" dxfId="3068" priority="1672" operator="containsText" text="Not available">
      <formula>NOT(ISERROR(SEARCH("Not available",AW105)))</formula>
    </cfRule>
  </conditionalFormatting>
  <conditionalFormatting sqref="AW109">
    <cfRule type="containsText" dxfId="3067" priority="1671" operator="containsText" text="Not available">
      <formula>NOT(ISERROR(SEARCH("Not available",AW109)))</formula>
    </cfRule>
  </conditionalFormatting>
  <conditionalFormatting sqref="AW108">
    <cfRule type="containsText" dxfId="3066" priority="1669" operator="containsText" text="Not available">
      <formula>NOT(ISERROR(SEARCH("Not available",AW108)))</formula>
    </cfRule>
  </conditionalFormatting>
  <conditionalFormatting sqref="AW108">
    <cfRule type="containsText" dxfId="3065" priority="1665" operator="containsText" text="Not available">
      <formula>NOT(ISERROR(SEARCH("Not available",AW108)))</formula>
    </cfRule>
  </conditionalFormatting>
  <conditionalFormatting sqref="AW107">
    <cfRule type="containsText" dxfId="3064" priority="1664" operator="containsText" text="Not available">
      <formula>NOT(ISERROR(SEARCH("Not available",AW107)))</formula>
    </cfRule>
  </conditionalFormatting>
  <conditionalFormatting sqref="AW107">
    <cfRule type="containsText" dxfId="3063" priority="1663" operator="containsText" text="Not available">
      <formula>NOT(ISERROR(SEARCH("Not available",AW107)))</formula>
    </cfRule>
  </conditionalFormatting>
  <conditionalFormatting sqref="AW104">
    <cfRule type="containsText" dxfId="3062" priority="1662" operator="containsText" text="Not available">
      <formula>NOT(ISERROR(SEARCH("Not available",AW104)))</formula>
    </cfRule>
  </conditionalFormatting>
  <conditionalFormatting sqref="AW108">
    <cfRule type="containsText" dxfId="3061" priority="1661" operator="containsText" text="Not available">
      <formula>NOT(ISERROR(SEARCH("Not available",AW108)))</formula>
    </cfRule>
  </conditionalFormatting>
  <conditionalFormatting sqref="AW107">
    <cfRule type="containsText" dxfId="3060" priority="1660" operator="containsText" text="Not available">
      <formula>NOT(ISERROR(SEARCH("Not available",AW107)))</formula>
    </cfRule>
  </conditionalFormatting>
  <conditionalFormatting sqref="AW107">
    <cfRule type="containsText" dxfId="3059" priority="1659" operator="containsText" text="Not available">
      <formula>NOT(ISERROR(SEARCH("Not available",AW107)))</formula>
    </cfRule>
  </conditionalFormatting>
  <conditionalFormatting sqref="AW105">
    <cfRule type="containsText" dxfId="3058" priority="1658" operator="containsText" text="Not available">
      <formula>NOT(ISERROR(SEARCH("Not available",AW105)))</formula>
    </cfRule>
  </conditionalFormatting>
  <conditionalFormatting sqref="AW105">
    <cfRule type="containsText" dxfId="3057" priority="1657" operator="containsText" text="Not available">
      <formula>NOT(ISERROR(SEARCH("Not available",AW105)))</formula>
    </cfRule>
  </conditionalFormatting>
  <conditionalFormatting sqref="AW104">
    <cfRule type="containsText" dxfId="3056" priority="1652" operator="containsText" text="Not available">
      <formula>NOT(ISERROR(SEARCH("Not available",AW104)))</formula>
    </cfRule>
  </conditionalFormatting>
  <conditionalFormatting sqref="AW108">
    <cfRule type="containsText" dxfId="3055" priority="1651" operator="containsText" text="Not available">
      <formula>NOT(ISERROR(SEARCH("Not available",AW108)))</formula>
    </cfRule>
  </conditionalFormatting>
  <conditionalFormatting sqref="AW107">
    <cfRule type="containsText" dxfId="3054" priority="1654" operator="containsText" text="Not available">
      <formula>NOT(ISERROR(SEARCH("Not available",AW107)))</formula>
    </cfRule>
  </conditionalFormatting>
  <conditionalFormatting sqref="AW104">
    <cfRule type="containsText" dxfId="3053" priority="1656" operator="containsText" text="Not available">
      <formula>NOT(ISERROR(SEARCH("Not available",AW104)))</formula>
    </cfRule>
  </conditionalFormatting>
  <conditionalFormatting sqref="AW108">
    <cfRule type="containsText" dxfId="3052" priority="1655" operator="containsText" text="Not available">
      <formula>NOT(ISERROR(SEARCH("Not available",AW108)))</formula>
    </cfRule>
  </conditionalFormatting>
  <conditionalFormatting sqref="AW107">
    <cfRule type="containsText" dxfId="3051" priority="1653" operator="containsText" text="Not available">
      <formula>NOT(ISERROR(SEARCH("Not available",AW107)))</formula>
    </cfRule>
  </conditionalFormatting>
  <conditionalFormatting sqref="AW107">
    <cfRule type="containsText" dxfId="3050" priority="1650" operator="containsText" text="Not available">
      <formula>NOT(ISERROR(SEARCH("Not available",AW107)))</formula>
    </cfRule>
  </conditionalFormatting>
  <conditionalFormatting sqref="AW107">
    <cfRule type="containsText" dxfId="3049" priority="1646" operator="containsText" text="Not available">
      <formula>NOT(ISERROR(SEARCH("Not available",AW107)))</formula>
    </cfRule>
  </conditionalFormatting>
  <conditionalFormatting sqref="AW104">
    <cfRule type="containsText" dxfId="3048" priority="1649" operator="containsText" text="Not available">
      <formula>NOT(ISERROR(SEARCH("Not available",AW104)))</formula>
    </cfRule>
  </conditionalFormatting>
  <conditionalFormatting sqref="AW109">
    <cfRule type="containsText" dxfId="3047" priority="1648" operator="containsText" text="Not available">
      <formula>NOT(ISERROR(SEARCH("Not available",AW109)))</formula>
    </cfRule>
  </conditionalFormatting>
  <conditionalFormatting sqref="AW108">
    <cfRule type="containsText" dxfId="3046" priority="1647" operator="containsText" text="Not available">
      <formula>NOT(ISERROR(SEARCH("Not available",AW108)))</formula>
    </cfRule>
  </conditionalFormatting>
  <conditionalFormatting sqref="AW107">
    <cfRule type="containsText" dxfId="3045" priority="1645" operator="containsText" text="Not available">
      <formula>NOT(ISERROR(SEARCH("Not available",AW107)))</formula>
    </cfRule>
  </conditionalFormatting>
  <conditionalFormatting sqref="AW104">
    <cfRule type="containsText" dxfId="3044" priority="1644" operator="containsText" text="Not available">
      <formula>NOT(ISERROR(SEARCH("Not available",AW104)))</formula>
    </cfRule>
  </conditionalFormatting>
  <conditionalFormatting sqref="AW108">
    <cfRule type="containsText" dxfId="3043" priority="1643" operator="containsText" text="Not available">
      <formula>NOT(ISERROR(SEARCH("Not available",AW108)))</formula>
    </cfRule>
  </conditionalFormatting>
  <conditionalFormatting sqref="AW107">
    <cfRule type="containsText" dxfId="3042" priority="1642" operator="containsText" text="Not available">
      <formula>NOT(ISERROR(SEARCH("Not available",AW107)))</formula>
    </cfRule>
  </conditionalFormatting>
  <conditionalFormatting sqref="AW105">
    <cfRule type="containsText" dxfId="3041" priority="1637" operator="containsText" text="Not available">
      <formula>NOT(ISERROR(SEARCH("Not available",AW105)))</formula>
    </cfRule>
  </conditionalFormatting>
  <conditionalFormatting sqref="AW104">
    <cfRule type="containsText" dxfId="3040" priority="1636" operator="containsText" text="Not available">
      <formula>NOT(ISERROR(SEARCH("Not available",AW104)))</formula>
    </cfRule>
  </conditionalFormatting>
  <conditionalFormatting sqref="AW109">
    <cfRule type="containsText" dxfId="3039" priority="1635" operator="containsText" text="Not available">
      <formula>NOT(ISERROR(SEARCH("Not available",AW109)))</formula>
    </cfRule>
  </conditionalFormatting>
  <conditionalFormatting sqref="AW108">
    <cfRule type="containsText" dxfId="3038" priority="1639" operator="containsText" text="Not available">
      <formula>NOT(ISERROR(SEARCH("Not available",AW108)))</formula>
    </cfRule>
  </conditionalFormatting>
  <conditionalFormatting sqref="AW105">
    <cfRule type="containsText" dxfId="3037" priority="1641" operator="containsText" text="Not available">
      <formula>NOT(ISERROR(SEARCH("Not available",AW105)))</formula>
    </cfRule>
  </conditionalFormatting>
  <conditionalFormatting sqref="AW109">
    <cfRule type="containsText" dxfId="3036" priority="1640" operator="containsText" text="Not available">
      <formula>NOT(ISERROR(SEARCH("Not available",AW109)))</formula>
    </cfRule>
  </conditionalFormatting>
  <conditionalFormatting sqref="AW108">
    <cfRule type="containsText" dxfId="3035" priority="1638" operator="containsText" text="Not available">
      <formula>NOT(ISERROR(SEARCH("Not available",AW108)))</formula>
    </cfRule>
  </conditionalFormatting>
  <conditionalFormatting sqref="AW108">
    <cfRule type="containsText" dxfId="3034" priority="1634" operator="containsText" text="Not available">
      <formula>NOT(ISERROR(SEARCH("Not available",AW108)))</formula>
    </cfRule>
  </conditionalFormatting>
  <conditionalFormatting sqref="AW107">
    <cfRule type="containsText" dxfId="3033" priority="1633" operator="containsText" text="Not available">
      <formula>NOT(ISERROR(SEARCH("Not available",AW107)))</formula>
    </cfRule>
  </conditionalFormatting>
  <conditionalFormatting sqref="AW107">
    <cfRule type="containsText" dxfId="3032" priority="1632" operator="containsText" text="Not available">
      <formula>NOT(ISERROR(SEARCH("Not available",AW107)))</formula>
    </cfRule>
  </conditionalFormatting>
  <conditionalFormatting sqref="AW104">
    <cfRule type="containsText" dxfId="3031" priority="1631" operator="containsText" text="Not available">
      <formula>NOT(ISERROR(SEARCH("Not available",AW104)))</formula>
    </cfRule>
  </conditionalFormatting>
  <conditionalFormatting sqref="AW107">
    <cfRule type="containsText" dxfId="3030" priority="1627" operator="containsText" text="Not available">
      <formula>NOT(ISERROR(SEARCH("Not available",AW107)))</formula>
    </cfRule>
  </conditionalFormatting>
  <conditionalFormatting sqref="AW104">
    <cfRule type="containsText" dxfId="3029" priority="1630" operator="containsText" text="Not available">
      <formula>NOT(ISERROR(SEARCH("Not available",AW104)))</formula>
    </cfRule>
  </conditionalFormatting>
  <conditionalFormatting sqref="AW109">
    <cfRule type="containsText" dxfId="3028" priority="1629" operator="containsText" text="Not available">
      <formula>NOT(ISERROR(SEARCH("Not available",AW109)))</formula>
    </cfRule>
  </conditionalFormatting>
  <conditionalFormatting sqref="AW108">
    <cfRule type="containsText" dxfId="3027" priority="1628" operator="containsText" text="Not available">
      <formula>NOT(ISERROR(SEARCH("Not available",AW108)))</formula>
    </cfRule>
  </conditionalFormatting>
  <conditionalFormatting sqref="AW107">
    <cfRule type="containsText" dxfId="3026" priority="1626" operator="containsText" text="Not available">
      <formula>NOT(ISERROR(SEARCH("Not available",AW107)))</formula>
    </cfRule>
  </conditionalFormatting>
  <conditionalFormatting sqref="AW104">
    <cfRule type="containsText" dxfId="3025" priority="1625" operator="containsText" text="Not available">
      <formula>NOT(ISERROR(SEARCH("Not available",AW104)))</formula>
    </cfRule>
  </conditionalFormatting>
  <conditionalFormatting sqref="AW108">
    <cfRule type="containsText" dxfId="3024" priority="1624" operator="containsText" text="Not available">
      <formula>NOT(ISERROR(SEARCH("Not available",AW108)))</formula>
    </cfRule>
  </conditionalFormatting>
  <conditionalFormatting sqref="AW107">
    <cfRule type="containsText" dxfId="3023" priority="1623" operator="containsText" text="Not available">
      <formula>NOT(ISERROR(SEARCH("Not available",AW107)))</formula>
    </cfRule>
  </conditionalFormatting>
  <conditionalFormatting sqref="AW105">
    <cfRule type="containsText" dxfId="3022" priority="1618" operator="containsText" text="Not available">
      <formula>NOT(ISERROR(SEARCH("Not available",AW105)))</formula>
    </cfRule>
  </conditionalFormatting>
  <conditionalFormatting sqref="AW104">
    <cfRule type="containsText" dxfId="3021" priority="1617" operator="containsText" text="Not available">
      <formula>NOT(ISERROR(SEARCH("Not available",AW104)))</formula>
    </cfRule>
  </conditionalFormatting>
  <conditionalFormatting sqref="AW109">
    <cfRule type="containsText" dxfId="3020" priority="1616" operator="containsText" text="Not available">
      <formula>NOT(ISERROR(SEARCH("Not available",AW109)))</formula>
    </cfRule>
  </conditionalFormatting>
  <conditionalFormatting sqref="AW108">
    <cfRule type="containsText" dxfId="3019" priority="1620" operator="containsText" text="Not available">
      <formula>NOT(ISERROR(SEARCH("Not available",AW108)))</formula>
    </cfRule>
  </conditionalFormatting>
  <conditionalFormatting sqref="AW105">
    <cfRule type="containsText" dxfId="3018" priority="1622" operator="containsText" text="Not available">
      <formula>NOT(ISERROR(SEARCH("Not available",AW105)))</formula>
    </cfRule>
  </conditionalFormatting>
  <conditionalFormatting sqref="AW109">
    <cfRule type="containsText" dxfId="3017" priority="1621" operator="containsText" text="Not available">
      <formula>NOT(ISERROR(SEARCH("Not available",AW109)))</formula>
    </cfRule>
  </conditionalFormatting>
  <conditionalFormatting sqref="AW108">
    <cfRule type="containsText" dxfId="3016" priority="1619" operator="containsText" text="Not available">
      <formula>NOT(ISERROR(SEARCH("Not available",AW108)))</formula>
    </cfRule>
  </conditionalFormatting>
  <conditionalFormatting sqref="AW108">
    <cfRule type="containsText" dxfId="3015" priority="1615" operator="containsText" text="Not available">
      <formula>NOT(ISERROR(SEARCH("Not available",AW108)))</formula>
    </cfRule>
  </conditionalFormatting>
  <conditionalFormatting sqref="AW107">
    <cfRule type="containsText" dxfId="3014" priority="1614" operator="containsText" text="Not available">
      <formula>NOT(ISERROR(SEARCH("Not available",AW107)))</formula>
    </cfRule>
  </conditionalFormatting>
  <conditionalFormatting sqref="AW107">
    <cfRule type="containsText" dxfId="3013" priority="1613" operator="containsText" text="Not available">
      <formula>NOT(ISERROR(SEARCH("Not available",AW107)))</formula>
    </cfRule>
  </conditionalFormatting>
  <conditionalFormatting sqref="AW104">
    <cfRule type="containsText" dxfId="3012" priority="1612" operator="containsText" text="Not available">
      <formula>NOT(ISERROR(SEARCH("Not available",AW104)))</formula>
    </cfRule>
  </conditionalFormatting>
  <conditionalFormatting sqref="AW108">
    <cfRule type="containsText" dxfId="3011" priority="1608" operator="containsText" text="Not available">
      <formula>NOT(ISERROR(SEARCH("Not available",AW108)))</formula>
    </cfRule>
  </conditionalFormatting>
  <conditionalFormatting sqref="AW105">
    <cfRule type="containsText" dxfId="3010" priority="1611" operator="containsText" text="Not available">
      <formula>NOT(ISERROR(SEARCH("Not available",AW105)))</formula>
    </cfRule>
  </conditionalFormatting>
  <conditionalFormatting sqref="AW110">
    <cfRule type="containsText" dxfId="3009" priority="1610" operator="containsText" text="Not available">
      <formula>NOT(ISERROR(SEARCH("Not available",AW110)))</formula>
    </cfRule>
  </conditionalFormatting>
  <conditionalFormatting sqref="AW109">
    <cfRule type="containsText" dxfId="3008" priority="1609" operator="containsText" text="Not available">
      <formula>NOT(ISERROR(SEARCH("Not available",AW109)))</formula>
    </cfRule>
  </conditionalFormatting>
  <conditionalFormatting sqref="AW108">
    <cfRule type="containsText" dxfId="3007" priority="1607" operator="containsText" text="Not available">
      <formula>NOT(ISERROR(SEARCH("Not available",AW108)))</formula>
    </cfRule>
  </conditionalFormatting>
  <conditionalFormatting sqref="AW105">
    <cfRule type="containsText" dxfId="3006" priority="1606" operator="containsText" text="Not available">
      <formula>NOT(ISERROR(SEARCH("Not available",AW105)))</formula>
    </cfRule>
  </conditionalFormatting>
  <conditionalFormatting sqref="AW104">
    <cfRule type="containsText" dxfId="3005" priority="1605" operator="containsText" text="Not available">
      <formula>NOT(ISERROR(SEARCH("Not available",AW104)))</formula>
    </cfRule>
  </conditionalFormatting>
  <conditionalFormatting sqref="AW109">
    <cfRule type="containsText" dxfId="3004" priority="1604" operator="containsText" text="Not available">
      <formula>NOT(ISERROR(SEARCH("Not available",AW109)))</formula>
    </cfRule>
  </conditionalFormatting>
  <conditionalFormatting sqref="AW108">
    <cfRule type="containsText" dxfId="3003" priority="1603" operator="containsText" text="Not available">
      <formula>NOT(ISERROR(SEARCH("Not available",AW108)))</formula>
    </cfRule>
  </conditionalFormatting>
  <conditionalFormatting sqref="AW107">
    <cfRule type="containsText" dxfId="3002" priority="1602" operator="containsText" text="Not available">
      <formula>NOT(ISERROR(SEARCH("Not available",AW107)))</formula>
    </cfRule>
  </conditionalFormatting>
  <conditionalFormatting sqref="AW107">
    <cfRule type="containsText" dxfId="3001" priority="1601" operator="containsText" text="Not available">
      <formula>NOT(ISERROR(SEARCH("Not available",AW107)))</formula>
    </cfRule>
  </conditionalFormatting>
  <conditionalFormatting sqref="AW104">
    <cfRule type="containsText" dxfId="3000" priority="1600" operator="containsText" text="Not available">
      <formula>NOT(ISERROR(SEARCH("Not available",AW104)))</formula>
    </cfRule>
  </conditionalFormatting>
  <conditionalFormatting sqref="AW105">
    <cfRule type="containsText" dxfId="2999" priority="1596" operator="containsText" text="Not available">
      <formula>NOT(ISERROR(SEARCH("Not available",AW105)))</formula>
    </cfRule>
  </conditionalFormatting>
  <conditionalFormatting sqref="AW110">
    <cfRule type="containsText" dxfId="2998" priority="1595" operator="containsText" text="Not available">
      <formula>NOT(ISERROR(SEARCH("Not available",AW110)))</formula>
    </cfRule>
  </conditionalFormatting>
  <conditionalFormatting sqref="AW109">
    <cfRule type="containsText" dxfId="2997" priority="1598" operator="containsText" text="Not available">
      <formula>NOT(ISERROR(SEARCH("Not available",AW109)))</formula>
    </cfRule>
  </conditionalFormatting>
  <conditionalFormatting sqref="AW110">
    <cfRule type="containsText" dxfId="2996" priority="1599" operator="containsText" text="Not available">
      <formula>NOT(ISERROR(SEARCH("Not available",AW110)))</formula>
    </cfRule>
  </conditionalFormatting>
  <conditionalFormatting sqref="AW109">
    <cfRule type="containsText" dxfId="2995" priority="1597" operator="containsText" text="Not available">
      <formula>NOT(ISERROR(SEARCH("Not available",AW109)))</formula>
    </cfRule>
  </conditionalFormatting>
  <conditionalFormatting sqref="AW109">
    <cfRule type="containsText" dxfId="2994" priority="1594" operator="containsText" text="Not available">
      <formula>NOT(ISERROR(SEARCH("Not available",AW109)))</formula>
    </cfRule>
  </conditionalFormatting>
  <conditionalFormatting sqref="AW108">
    <cfRule type="containsText" dxfId="2993" priority="1593" operator="containsText" text="Not available">
      <formula>NOT(ISERROR(SEARCH("Not available",AW108)))</formula>
    </cfRule>
  </conditionalFormatting>
  <conditionalFormatting sqref="AW108">
    <cfRule type="containsText" dxfId="2992" priority="1592" operator="containsText" text="Not available">
      <formula>NOT(ISERROR(SEARCH("Not available",AW108)))</formula>
    </cfRule>
  </conditionalFormatting>
  <conditionalFormatting sqref="AW105">
    <cfRule type="containsText" dxfId="2991" priority="1591" operator="containsText" text="Not available">
      <formula>NOT(ISERROR(SEARCH("Not available",AW105)))</formula>
    </cfRule>
  </conditionalFormatting>
  <conditionalFormatting sqref="AW103:BR103">
    <cfRule type="expression" dxfId="2990" priority="1589">
      <formula>$I103=$M$3</formula>
    </cfRule>
    <cfRule type="expression" dxfId="2989" priority="1590">
      <formula>$I103=$M$2</formula>
    </cfRule>
  </conditionalFormatting>
  <conditionalFormatting sqref="AW107">
    <cfRule type="containsText" dxfId="2988" priority="1588" operator="containsText" text="Not available">
      <formula>NOT(ISERROR(SEARCH("Not available",AW107)))</formula>
    </cfRule>
  </conditionalFormatting>
  <conditionalFormatting sqref="AW107">
    <cfRule type="containsText" dxfId="2987" priority="1586" operator="containsText" text="Not available">
      <formula>NOT(ISERROR(SEARCH("Not available",AW107)))</formula>
    </cfRule>
  </conditionalFormatting>
  <conditionalFormatting sqref="AW107">
    <cfRule type="containsText" dxfId="2986" priority="1587" operator="containsText" text="Not available">
      <formula>NOT(ISERROR(SEARCH("Not available",AW107)))</formula>
    </cfRule>
  </conditionalFormatting>
  <conditionalFormatting sqref="AW108">
    <cfRule type="containsText" dxfId="2985" priority="1585" operator="containsText" text="Not available">
      <formula>NOT(ISERROR(SEARCH("Not available",AW108)))</formula>
    </cfRule>
  </conditionalFormatting>
  <conditionalFormatting sqref="AW107">
    <cfRule type="containsText" dxfId="2984" priority="1584" operator="containsText" text="Not available">
      <formula>NOT(ISERROR(SEARCH("Not available",AW107)))</formula>
    </cfRule>
  </conditionalFormatting>
  <conditionalFormatting sqref="AW107">
    <cfRule type="containsText" dxfId="2983" priority="1583" operator="containsText" text="Not available">
      <formula>NOT(ISERROR(SEARCH("Not available",AW107)))</formula>
    </cfRule>
  </conditionalFormatting>
  <conditionalFormatting sqref="AW108">
    <cfRule type="containsText" dxfId="2982" priority="1579" operator="containsText" text="Not available">
      <formula>NOT(ISERROR(SEARCH("Not available",AW108)))</formula>
    </cfRule>
  </conditionalFormatting>
  <conditionalFormatting sqref="AW107">
    <cfRule type="containsText" dxfId="2981" priority="1581" operator="containsText" text="Not available">
      <formula>NOT(ISERROR(SEARCH("Not available",AW107)))</formula>
    </cfRule>
  </conditionalFormatting>
  <conditionalFormatting sqref="AW108">
    <cfRule type="containsText" dxfId="2980" priority="1582" operator="containsText" text="Not available">
      <formula>NOT(ISERROR(SEARCH("Not available",AW108)))</formula>
    </cfRule>
  </conditionalFormatting>
  <conditionalFormatting sqref="AW107">
    <cfRule type="containsText" dxfId="2979" priority="1580" operator="containsText" text="Not available">
      <formula>NOT(ISERROR(SEARCH("Not available",AW107)))</formula>
    </cfRule>
  </conditionalFormatting>
  <conditionalFormatting sqref="AW107">
    <cfRule type="containsText" dxfId="2978" priority="1578" operator="containsText" text="Not available">
      <formula>NOT(ISERROR(SEARCH("Not available",AW107)))</formula>
    </cfRule>
  </conditionalFormatting>
  <conditionalFormatting sqref="AW108">
    <cfRule type="containsText" dxfId="2977" priority="1577" operator="containsText" text="Not available">
      <formula>NOT(ISERROR(SEARCH("Not available",AW108)))</formula>
    </cfRule>
  </conditionalFormatting>
  <conditionalFormatting sqref="AW107">
    <cfRule type="containsText" dxfId="2976" priority="1576" operator="containsText" text="Not available">
      <formula>NOT(ISERROR(SEARCH("Not available",AW107)))</formula>
    </cfRule>
  </conditionalFormatting>
  <conditionalFormatting sqref="AW107">
    <cfRule type="containsText" dxfId="2975" priority="1575" operator="containsText" text="Not available">
      <formula>NOT(ISERROR(SEARCH("Not available",AW107)))</formula>
    </cfRule>
  </conditionalFormatting>
  <conditionalFormatting sqref="AW108">
    <cfRule type="containsText" dxfId="2974" priority="1571" operator="containsText" text="Not available">
      <formula>NOT(ISERROR(SEARCH("Not available",AW108)))</formula>
    </cfRule>
  </conditionalFormatting>
  <conditionalFormatting sqref="AW107">
    <cfRule type="containsText" dxfId="2973" priority="1573" operator="containsText" text="Not available">
      <formula>NOT(ISERROR(SEARCH("Not available",AW107)))</formula>
    </cfRule>
  </conditionalFormatting>
  <conditionalFormatting sqref="AW108">
    <cfRule type="containsText" dxfId="2972" priority="1574" operator="containsText" text="Not available">
      <formula>NOT(ISERROR(SEARCH("Not available",AW108)))</formula>
    </cfRule>
  </conditionalFormatting>
  <conditionalFormatting sqref="AW107">
    <cfRule type="containsText" dxfId="2971" priority="1572" operator="containsText" text="Not available">
      <formula>NOT(ISERROR(SEARCH("Not available",AW107)))</formula>
    </cfRule>
  </conditionalFormatting>
  <conditionalFormatting sqref="AW107">
    <cfRule type="containsText" dxfId="2970" priority="1570" operator="containsText" text="Not available">
      <formula>NOT(ISERROR(SEARCH("Not available",AW107)))</formula>
    </cfRule>
  </conditionalFormatting>
  <conditionalFormatting sqref="AW107">
    <cfRule type="containsText" dxfId="2969" priority="1567" operator="containsText" text="Not available">
      <formula>NOT(ISERROR(SEARCH("Not available",AW107)))</formula>
    </cfRule>
  </conditionalFormatting>
  <conditionalFormatting sqref="AW109">
    <cfRule type="containsText" dxfId="2968" priority="1569" operator="containsText" text="Not available">
      <formula>NOT(ISERROR(SEARCH("Not available",AW109)))</formula>
    </cfRule>
  </conditionalFormatting>
  <conditionalFormatting sqref="AW108">
    <cfRule type="containsText" dxfId="2967" priority="1568" operator="containsText" text="Not available">
      <formula>NOT(ISERROR(SEARCH("Not available",AW108)))</formula>
    </cfRule>
  </conditionalFormatting>
  <conditionalFormatting sqref="AW107">
    <cfRule type="containsText" dxfId="2966" priority="1566" operator="containsText" text="Not available">
      <formula>NOT(ISERROR(SEARCH("Not available",AW107)))</formula>
    </cfRule>
  </conditionalFormatting>
  <conditionalFormatting sqref="AW108">
    <cfRule type="containsText" dxfId="2965" priority="1565" operator="containsText" text="Not available">
      <formula>NOT(ISERROR(SEARCH("Not available",AW108)))</formula>
    </cfRule>
  </conditionalFormatting>
  <conditionalFormatting sqref="AW107">
    <cfRule type="containsText" dxfId="2964" priority="1564" operator="containsText" text="Not available">
      <formula>NOT(ISERROR(SEARCH("Not available",AW107)))</formula>
    </cfRule>
  </conditionalFormatting>
  <conditionalFormatting sqref="AW109">
    <cfRule type="containsText" dxfId="2963" priority="1560" operator="containsText" text="Not available">
      <formula>NOT(ISERROR(SEARCH("Not available",AW109)))</formula>
    </cfRule>
  </conditionalFormatting>
  <conditionalFormatting sqref="AW108">
    <cfRule type="containsText" dxfId="2962" priority="1562" operator="containsText" text="Not available">
      <formula>NOT(ISERROR(SEARCH("Not available",AW108)))</formula>
    </cfRule>
  </conditionalFormatting>
  <conditionalFormatting sqref="AW109">
    <cfRule type="containsText" dxfId="2961" priority="1563" operator="containsText" text="Not available">
      <formula>NOT(ISERROR(SEARCH("Not available",AW109)))</formula>
    </cfRule>
  </conditionalFormatting>
  <conditionalFormatting sqref="AW108">
    <cfRule type="containsText" dxfId="2960" priority="1561" operator="containsText" text="Not available">
      <formula>NOT(ISERROR(SEARCH("Not available",AW108)))</formula>
    </cfRule>
  </conditionalFormatting>
  <conditionalFormatting sqref="AW108">
    <cfRule type="containsText" dxfId="2959" priority="1559" operator="containsText" text="Not available">
      <formula>NOT(ISERROR(SEARCH("Not available",AW108)))</formula>
    </cfRule>
  </conditionalFormatting>
  <conditionalFormatting sqref="AW107">
    <cfRule type="containsText" dxfId="2958" priority="1558" operator="containsText" text="Not available">
      <formula>NOT(ISERROR(SEARCH("Not available",AW107)))</formula>
    </cfRule>
  </conditionalFormatting>
  <conditionalFormatting sqref="AW107">
    <cfRule type="containsText" dxfId="2957" priority="1557" operator="containsText" text="Not available">
      <formula>NOT(ISERROR(SEARCH("Not available",AW107)))</formula>
    </cfRule>
  </conditionalFormatting>
  <conditionalFormatting sqref="AW108">
    <cfRule type="containsText" dxfId="2956" priority="1556" operator="containsText" text="Not available">
      <formula>NOT(ISERROR(SEARCH("Not available",AW108)))</formula>
    </cfRule>
  </conditionalFormatting>
  <conditionalFormatting sqref="AW107">
    <cfRule type="containsText" dxfId="2955" priority="1555" operator="containsText" text="Not available">
      <formula>NOT(ISERROR(SEARCH("Not available",AW107)))</formula>
    </cfRule>
  </conditionalFormatting>
  <conditionalFormatting sqref="AW107">
    <cfRule type="containsText" dxfId="2954" priority="1554" operator="containsText" text="Not available">
      <formula>NOT(ISERROR(SEARCH("Not available",AW107)))</formula>
    </cfRule>
  </conditionalFormatting>
  <conditionalFormatting sqref="AW108">
    <cfRule type="containsText" dxfId="2953" priority="1550" operator="containsText" text="Not available">
      <formula>NOT(ISERROR(SEARCH("Not available",AW108)))</formula>
    </cfRule>
  </conditionalFormatting>
  <conditionalFormatting sqref="AW107">
    <cfRule type="containsText" dxfId="2952" priority="1552" operator="containsText" text="Not available">
      <formula>NOT(ISERROR(SEARCH("Not available",AW107)))</formula>
    </cfRule>
  </conditionalFormatting>
  <conditionalFormatting sqref="AW108">
    <cfRule type="containsText" dxfId="2951" priority="1553" operator="containsText" text="Not available">
      <formula>NOT(ISERROR(SEARCH("Not available",AW108)))</formula>
    </cfRule>
  </conditionalFormatting>
  <conditionalFormatting sqref="AW107">
    <cfRule type="containsText" dxfId="2950" priority="1551" operator="containsText" text="Not available">
      <formula>NOT(ISERROR(SEARCH("Not available",AW107)))</formula>
    </cfRule>
  </conditionalFormatting>
  <conditionalFormatting sqref="AW107">
    <cfRule type="containsText" dxfId="2949" priority="1549" operator="containsText" text="Not available">
      <formula>NOT(ISERROR(SEARCH("Not available",AW107)))</formula>
    </cfRule>
  </conditionalFormatting>
  <conditionalFormatting sqref="AW107">
    <cfRule type="containsText" dxfId="2948" priority="1546" operator="containsText" text="Not available">
      <formula>NOT(ISERROR(SEARCH("Not available",AW107)))</formula>
    </cfRule>
  </conditionalFormatting>
  <conditionalFormatting sqref="AW109">
    <cfRule type="containsText" dxfId="2947" priority="1548" operator="containsText" text="Not available">
      <formula>NOT(ISERROR(SEARCH("Not available",AW109)))</formula>
    </cfRule>
  </conditionalFormatting>
  <conditionalFormatting sqref="AW108">
    <cfRule type="containsText" dxfId="2946" priority="1547" operator="containsText" text="Not available">
      <formula>NOT(ISERROR(SEARCH("Not available",AW108)))</formula>
    </cfRule>
  </conditionalFormatting>
  <conditionalFormatting sqref="AW107">
    <cfRule type="containsText" dxfId="2945" priority="1545" operator="containsText" text="Not available">
      <formula>NOT(ISERROR(SEARCH("Not available",AW107)))</formula>
    </cfRule>
  </conditionalFormatting>
  <conditionalFormatting sqref="AW108">
    <cfRule type="containsText" dxfId="2944" priority="1544" operator="containsText" text="Not available">
      <formula>NOT(ISERROR(SEARCH("Not available",AW108)))</formula>
    </cfRule>
  </conditionalFormatting>
  <conditionalFormatting sqref="AW107">
    <cfRule type="containsText" dxfId="2943" priority="1543" operator="containsText" text="Not available">
      <formula>NOT(ISERROR(SEARCH("Not available",AW107)))</formula>
    </cfRule>
  </conditionalFormatting>
  <conditionalFormatting sqref="AW109">
    <cfRule type="containsText" dxfId="2942" priority="1539" operator="containsText" text="Not available">
      <formula>NOT(ISERROR(SEARCH("Not available",AW109)))</formula>
    </cfRule>
  </conditionalFormatting>
  <conditionalFormatting sqref="AW108">
    <cfRule type="containsText" dxfId="2941" priority="1541" operator="containsText" text="Not available">
      <formula>NOT(ISERROR(SEARCH("Not available",AW108)))</formula>
    </cfRule>
  </conditionalFormatting>
  <conditionalFormatting sqref="AW109">
    <cfRule type="containsText" dxfId="2940" priority="1542" operator="containsText" text="Not available">
      <formula>NOT(ISERROR(SEARCH("Not available",AW109)))</formula>
    </cfRule>
  </conditionalFormatting>
  <conditionalFormatting sqref="AW108">
    <cfRule type="containsText" dxfId="2939" priority="1540" operator="containsText" text="Not available">
      <formula>NOT(ISERROR(SEARCH("Not available",AW108)))</formula>
    </cfRule>
  </conditionalFormatting>
  <conditionalFormatting sqref="AW108">
    <cfRule type="containsText" dxfId="2938" priority="1538" operator="containsText" text="Not available">
      <formula>NOT(ISERROR(SEARCH("Not available",AW108)))</formula>
    </cfRule>
  </conditionalFormatting>
  <conditionalFormatting sqref="AW107">
    <cfRule type="containsText" dxfId="2937" priority="1537" operator="containsText" text="Not available">
      <formula>NOT(ISERROR(SEARCH("Not available",AW107)))</formula>
    </cfRule>
  </conditionalFormatting>
  <conditionalFormatting sqref="AW107">
    <cfRule type="containsText" dxfId="2936" priority="1536" operator="containsText" text="Not available">
      <formula>NOT(ISERROR(SEARCH("Not available",AW107)))</formula>
    </cfRule>
  </conditionalFormatting>
  <conditionalFormatting sqref="AW107">
    <cfRule type="containsText" dxfId="2935" priority="1533" operator="containsText" text="Not available">
      <formula>NOT(ISERROR(SEARCH("Not available",AW107)))</formula>
    </cfRule>
  </conditionalFormatting>
  <conditionalFormatting sqref="AW109">
    <cfRule type="containsText" dxfId="2934" priority="1535" operator="containsText" text="Not available">
      <formula>NOT(ISERROR(SEARCH("Not available",AW109)))</formula>
    </cfRule>
  </conditionalFormatting>
  <conditionalFormatting sqref="AW108">
    <cfRule type="containsText" dxfId="2933" priority="1534" operator="containsText" text="Not available">
      <formula>NOT(ISERROR(SEARCH("Not available",AW108)))</formula>
    </cfRule>
  </conditionalFormatting>
  <conditionalFormatting sqref="AW107">
    <cfRule type="containsText" dxfId="2932" priority="1532" operator="containsText" text="Not available">
      <formula>NOT(ISERROR(SEARCH("Not available",AW107)))</formula>
    </cfRule>
  </conditionalFormatting>
  <conditionalFormatting sqref="AW108">
    <cfRule type="containsText" dxfId="2931" priority="1531" operator="containsText" text="Not available">
      <formula>NOT(ISERROR(SEARCH("Not available",AW108)))</formula>
    </cfRule>
  </conditionalFormatting>
  <conditionalFormatting sqref="AW107">
    <cfRule type="containsText" dxfId="2930" priority="1530" operator="containsText" text="Not available">
      <formula>NOT(ISERROR(SEARCH("Not available",AW107)))</formula>
    </cfRule>
  </conditionalFormatting>
  <conditionalFormatting sqref="AW109">
    <cfRule type="containsText" dxfId="2929" priority="1526" operator="containsText" text="Not available">
      <formula>NOT(ISERROR(SEARCH("Not available",AW109)))</formula>
    </cfRule>
  </conditionalFormatting>
  <conditionalFormatting sqref="AW108">
    <cfRule type="containsText" dxfId="2928" priority="1528" operator="containsText" text="Not available">
      <formula>NOT(ISERROR(SEARCH("Not available",AW108)))</formula>
    </cfRule>
  </conditionalFormatting>
  <conditionalFormatting sqref="AW109">
    <cfRule type="containsText" dxfId="2927" priority="1529" operator="containsText" text="Not available">
      <formula>NOT(ISERROR(SEARCH("Not available",AW109)))</formula>
    </cfRule>
  </conditionalFormatting>
  <conditionalFormatting sqref="AW108">
    <cfRule type="containsText" dxfId="2926" priority="1527" operator="containsText" text="Not available">
      <formula>NOT(ISERROR(SEARCH("Not available",AW108)))</formula>
    </cfRule>
  </conditionalFormatting>
  <conditionalFormatting sqref="AW108">
    <cfRule type="containsText" dxfId="2925" priority="1525" operator="containsText" text="Not available">
      <formula>NOT(ISERROR(SEARCH("Not available",AW108)))</formula>
    </cfRule>
  </conditionalFormatting>
  <conditionalFormatting sqref="AW107">
    <cfRule type="containsText" dxfId="2924" priority="1524" operator="containsText" text="Not available">
      <formula>NOT(ISERROR(SEARCH("Not available",AW107)))</formula>
    </cfRule>
  </conditionalFormatting>
  <conditionalFormatting sqref="AW107">
    <cfRule type="containsText" dxfId="2923" priority="1523" operator="containsText" text="Not available">
      <formula>NOT(ISERROR(SEARCH("Not available",AW107)))</formula>
    </cfRule>
  </conditionalFormatting>
  <conditionalFormatting sqref="AW108">
    <cfRule type="containsText" dxfId="2922" priority="1520" operator="containsText" text="Not available">
      <formula>NOT(ISERROR(SEARCH("Not available",AW108)))</formula>
    </cfRule>
  </conditionalFormatting>
  <conditionalFormatting sqref="AW110">
    <cfRule type="containsText" dxfId="2921" priority="1522" operator="containsText" text="Not available">
      <formula>NOT(ISERROR(SEARCH("Not available",AW110)))</formula>
    </cfRule>
  </conditionalFormatting>
  <conditionalFormatting sqref="AW109">
    <cfRule type="containsText" dxfId="2920" priority="1521" operator="containsText" text="Not available">
      <formula>NOT(ISERROR(SEARCH("Not available",AW109)))</formula>
    </cfRule>
  </conditionalFormatting>
  <conditionalFormatting sqref="AW108">
    <cfRule type="containsText" dxfId="2919" priority="1519" operator="containsText" text="Not available">
      <formula>NOT(ISERROR(SEARCH("Not available",AW108)))</formula>
    </cfRule>
  </conditionalFormatting>
  <conditionalFormatting sqref="AW109">
    <cfRule type="containsText" dxfId="2918" priority="1518" operator="containsText" text="Not available">
      <formula>NOT(ISERROR(SEARCH("Not available",AW109)))</formula>
    </cfRule>
  </conditionalFormatting>
  <conditionalFormatting sqref="AW108">
    <cfRule type="containsText" dxfId="2917" priority="1517" operator="containsText" text="Not available">
      <formula>NOT(ISERROR(SEARCH("Not available",AW108)))</formula>
    </cfRule>
  </conditionalFormatting>
  <conditionalFormatting sqref="AW107">
    <cfRule type="containsText" dxfId="2916" priority="1516" operator="containsText" text="Not available">
      <formula>NOT(ISERROR(SEARCH("Not available",AW107)))</formula>
    </cfRule>
  </conditionalFormatting>
  <conditionalFormatting sqref="AW107">
    <cfRule type="containsText" dxfId="2915" priority="1515" operator="containsText" text="Not available">
      <formula>NOT(ISERROR(SEARCH("Not available",AW107)))</formula>
    </cfRule>
  </conditionalFormatting>
  <conditionalFormatting sqref="AW110">
    <cfRule type="containsText" dxfId="2914" priority="1511" operator="containsText" text="Not available">
      <formula>NOT(ISERROR(SEARCH("Not available",AW110)))</formula>
    </cfRule>
  </conditionalFormatting>
  <conditionalFormatting sqref="AW109">
    <cfRule type="containsText" dxfId="2913" priority="1513" operator="containsText" text="Not available">
      <formula>NOT(ISERROR(SEARCH("Not available",AW109)))</formula>
    </cfRule>
  </conditionalFormatting>
  <conditionalFormatting sqref="AW110">
    <cfRule type="containsText" dxfId="2912" priority="1514" operator="containsText" text="Not available">
      <formula>NOT(ISERROR(SEARCH("Not available",AW110)))</formula>
    </cfRule>
  </conditionalFormatting>
  <conditionalFormatting sqref="AW109">
    <cfRule type="containsText" dxfId="2911" priority="1512" operator="containsText" text="Not available">
      <formula>NOT(ISERROR(SEARCH("Not available",AW109)))</formula>
    </cfRule>
  </conditionalFormatting>
  <conditionalFormatting sqref="AW109">
    <cfRule type="containsText" dxfId="2910" priority="1510" operator="containsText" text="Not available">
      <formula>NOT(ISERROR(SEARCH("Not available",AW109)))</formula>
    </cfRule>
  </conditionalFormatting>
  <conditionalFormatting sqref="AW108">
    <cfRule type="containsText" dxfId="2909" priority="1509" operator="containsText" text="Not available">
      <formula>NOT(ISERROR(SEARCH("Not available",AW108)))</formula>
    </cfRule>
  </conditionalFormatting>
  <conditionalFormatting sqref="AW108">
    <cfRule type="containsText" dxfId="2908" priority="1508" operator="containsText" text="Not available">
      <formula>NOT(ISERROR(SEARCH("Not available",AW108)))</formula>
    </cfRule>
  </conditionalFormatting>
  <conditionalFormatting sqref="AW108">
    <cfRule type="containsText" dxfId="2907" priority="1507" operator="containsText" text="Not available">
      <formula>NOT(ISERROR(SEARCH("Not available",AW108)))</formula>
    </cfRule>
  </conditionalFormatting>
  <conditionalFormatting sqref="AW107">
    <cfRule type="containsText" dxfId="2906" priority="1506" operator="containsText" text="Not available">
      <formula>NOT(ISERROR(SEARCH("Not available",AW107)))</formula>
    </cfRule>
  </conditionalFormatting>
  <conditionalFormatting sqref="AW107">
    <cfRule type="containsText" dxfId="2905" priority="1505" operator="containsText" text="Not available">
      <formula>NOT(ISERROR(SEARCH("Not available",AW107)))</formula>
    </cfRule>
  </conditionalFormatting>
  <conditionalFormatting sqref="AW108">
    <cfRule type="containsText" dxfId="2904" priority="1501" operator="containsText" text="Not available">
      <formula>NOT(ISERROR(SEARCH("Not available",AW108)))</formula>
    </cfRule>
  </conditionalFormatting>
  <conditionalFormatting sqref="AW107">
    <cfRule type="containsText" dxfId="2903" priority="1503" operator="containsText" text="Not available">
      <formula>NOT(ISERROR(SEARCH("Not available",AW107)))</formula>
    </cfRule>
  </conditionalFormatting>
  <conditionalFormatting sqref="AW108">
    <cfRule type="containsText" dxfId="2902" priority="1504" operator="containsText" text="Not available">
      <formula>NOT(ISERROR(SEARCH("Not available",AW108)))</formula>
    </cfRule>
  </conditionalFormatting>
  <conditionalFormatting sqref="AW107">
    <cfRule type="containsText" dxfId="2901" priority="1502" operator="containsText" text="Not available">
      <formula>NOT(ISERROR(SEARCH("Not available",AW107)))</formula>
    </cfRule>
  </conditionalFormatting>
  <conditionalFormatting sqref="AW107">
    <cfRule type="containsText" dxfId="2900" priority="1500" operator="containsText" text="Not available">
      <formula>NOT(ISERROR(SEARCH("Not available",AW107)))</formula>
    </cfRule>
  </conditionalFormatting>
  <conditionalFormatting sqref="AW107">
    <cfRule type="containsText" dxfId="2899" priority="1497" operator="containsText" text="Not available">
      <formula>NOT(ISERROR(SEARCH("Not available",AW107)))</formula>
    </cfRule>
  </conditionalFormatting>
  <conditionalFormatting sqref="AW109">
    <cfRule type="containsText" dxfId="2898" priority="1499" operator="containsText" text="Not available">
      <formula>NOT(ISERROR(SEARCH("Not available",AW109)))</formula>
    </cfRule>
  </conditionalFormatting>
  <conditionalFormatting sqref="AW108">
    <cfRule type="containsText" dxfId="2897" priority="1498" operator="containsText" text="Not available">
      <formula>NOT(ISERROR(SEARCH("Not available",AW108)))</formula>
    </cfRule>
  </conditionalFormatting>
  <conditionalFormatting sqref="AW107">
    <cfRule type="containsText" dxfId="2896" priority="1496" operator="containsText" text="Not available">
      <formula>NOT(ISERROR(SEARCH("Not available",AW107)))</formula>
    </cfRule>
  </conditionalFormatting>
  <conditionalFormatting sqref="AW108">
    <cfRule type="containsText" dxfId="2895" priority="1495" operator="containsText" text="Not available">
      <formula>NOT(ISERROR(SEARCH("Not available",AW108)))</formula>
    </cfRule>
  </conditionalFormatting>
  <conditionalFormatting sqref="AW107">
    <cfRule type="containsText" dxfId="2894" priority="1494" operator="containsText" text="Not available">
      <formula>NOT(ISERROR(SEARCH("Not available",AW107)))</formula>
    </cfRule>
  </conditionalFormatting>
  <conditionalFormatting sqref="AW109">
    <cfRule type="containsText" dxfId="2893" priority="1490" operator="containsText" text="Not available">
      <formula>NOT(ISERROR(SEARCH("Not available",AW109)))</formula>
    </cfRule>
  </conditionalFormatting>
  <conditionalFormatting sqref="AW108">
    <cfRule type="containsText" dxfId="2892" priority="1492" operator="containsText" text="Not available">
      <formula>NOT(ISERROR(SEARCH("Not available",AW108)))</formula>
    </cfRule>
  </conditionalFormatting>
  <conditionalFormatting sqref="AW109">
    <cfRule type="containsText" dxfId="2891" priority="1493" operator="containsText" text="Not available">
      <formula>NOT(ISERROR(SEARCH("Not available",AW109)))</formula>
    </cfRule>
  </conditionalFormatting>
  <conditionalFormatting sqref="AW108">
    <cfRule type="containsText" dxfId="2890" priority="1491" operator="containsText" text="Not available">
      <formula>NOT(ISERROR(SEARCH("Not available",AW108)))</formula>
    </cfRule>
  </conditionalFormatting>
  <conditionalFormatting sqref="AW108">
    <cfRule type="containsText" dxfId="2889" priority="1489" operator="containsText" text="Not available">
      <formula>NOT(ISERROR(SEARCH("Not available",AW108)))</formula>
    </cfRule>
  </conditionalFormatting>
  <conditionalFormatting sqref="AW107">
    <cfRule type="containsText" dxfId="2888" priority="1488" operator="containsText" text="Not available">
      <formula>NOT(ISERROR(SEARCH("Not available",AW107)))</formula>
    </cfRule>
  </conditionalFormatting>
  <conditionalFormatting sqref="AW107">
    <cfRule type="containsText" dxfId="2887" priority="1487" operator="containsText" text="Not available">
      <formula>NOT(ISERROR(SEARCH("Not available",AW107)))</formula>
    </cfRule>
  </conditionalFormatting>
  <conditionalFormatting sqref="AW107">
    <cfRule type="containsText" dxfId="2886" priority="1484" operator="containsText" text="Not available">
      <formula>NOT(ISERROR(SEARCH("Not available",AW107)))</formula>
    </cfRule>
  </conditionalFormatting>
  <conditionalFormatting sqref="AW109">
    <cfRule type="containsText" dxfId="2885" priority="1486" operator="containsText" text="Not available">
      <formula>NOT(ISERROR(SEARCH("Not available",AW109)))</formula>
    </cfRule>
  </conditionalFormatting>
  <conditionalFormatting sqref="AW108">
    <cfRule type="containsText" dxfId="2884" priority="1485" operator="containsText" text="Not available">
      <formula>NOT(ISERROR(SEARCH("Not available",AW108)))</formula>
    </cfRule>
  </conditionalFormatting>
  <conditionalFormatting sqref="AW107">
    <cfRule type="containsText" dxfId="2883" priority="1483" operator="containsText" text="Not available">
      <formula>NOT(ISERROR(SEARCH("Not available",AW107)))</formula>
    </cfRule>
  </conditionalFormatting>
  <conditionalFormatting sqref="AW108">
    <cfRule type="containsText" dxfId="2882" priority="1482" operator="containsText" text="Not available">
      <formula>NOT(ISERROR(SEARCH("Not available",AW108)))</formula>
    </cfRule>
  </conditionalFormatting>
  <conditionalFormatting sqref="AW107">
    <cfRule type="containsText" dxfId="2881" priority="1481" operator="containsText" text="Not available">
      <formula>NOT(ISERROR(SEARCH("Not available",AW107)))</formula>
    </cfRule>
  </conditionalFormatting>
  <conditionalFormatting sqref="AW109">
    <cfRule type="containsText" dxfId="2880" priority="1477" operator="containsText" text="Not available">
      <formula>NOT(ISERROR(SEARCH("Not available",AW109)))</formula>
    </cfRule>
  </conditionalFormatting>
  <conditionalFormatting sqref="AW108">
    <cfRule type="containsText" dxfId="2879" priority="1479" operator="containsText" text="Not available">
      <formula>NOT(ISERROR(SEARCH("Not available",AW108)))</formula>
    </cfRule>
  </conditionalFormatting>
  <conditionalFormatting sqref="AW109">
    <cfRule type="containsText" dxfId="2878" priority="1480" operator="containsText" text="Not available">
      <formula>NOT(ISERROR(SEARCH("Not available",AW109)))</formula>
    </cfRule>
  </conditionalFormatting>
  <conditionalFormatting sqref="AW108">
    <cfRule type="containsText" dxfId="2877" priority="1478" operator="containsText" text="Not available">
      <formula>NOT(ISERROR(SEARCH("Not available",AW108)))</formula>
    </cfRule>
  </conditionalFormatting>
  <conditionalFormatting sqref="AW108">
    <cfRule type="containsText" dxfId="2876" priority="1476" operator="containsText" text="Not available">
      <formula>NOT(ISERROR(SEARCH("Not available",AW108)))</formula>
    </cfRule>
  </conditionalFormatting>
  <conditionalFormatting sqref="AW107">
    <cfRule type="containsText" dxfId="2875" priority="1475" operator="containsText" text="Not available">
      <formula>NOT(ISERROR(SEARCH("Not available",AW107)))</formula>
    </cfRule>
  </conditionalFormatting>
  <conditionalFormatting sqref="AW107">
    <cfRule type="containsText" dxfId="2874" priority="1474" operator="containsText" text="Not available">
      <formula>NOT(ISERROR(SEARCH("Not available",AW107)))</formula>
    </cfRule>
  </conditionalFormatting>
  <conditionalFormatting sqref="AW108">
    <cfRule type="containsText" dxfId="2873" priority="1471" operator="containsText" text="Not available">
      <formula>NOT(ISERROR(SEARCH("Not available",AW108)))</formula>
    </cfRule>
  </conditionalFormatting>
  <conditionalFormatting sqref="AW110">
    <cfRule type="containsText" dxfId="2872" priority="1473" operator="containsText" text="Not available">
      <formula>NOT(ISERROR(SEARCH("Not available",AW110)))</formula>
    </cfRule>
  </conditionalFormatting>
  <conditionalFormatting sqref="AW109">
    <cfRule type="containsText" dxfId="2871" priority="1472" operator="containsText" text="Not available">
      <formula>NOT(ISERROR(SEARCH("Not available",AW109)))</formula>
    </cfRule>
  </conditionalFormatting>
  <conditionalFormatting sqref="AW108">
    <cfRule type="containsText" dxfId="2870" priority="1470" operator="containsText" text="Not available">
      <formula>NOT(ISERROR(SEARCH("Not available",AW108)))</formula>
    </cfRule>
  </conditionalFormatting>
  <conditionalFormatting sqref="AW109">
    <cfRule type="containsText" dxfId="2869" priority="1469" operator="containsText" text="Not available">
      <formula>NOT(ISERROR(SEARCH("Not available",AW109)))</formula>
    </cfRule>
  </conditionalFormatting>
  <conditionalFormatting sqref="AW108">
    <cfRule type="containsText" dxfId="2868" priority="1468" operator="containsText" text="Not available">
      <formula>NOT(ISERROR(SEARCH("Not available",AW108)))</formula>
    </cfRule>
  </conditionalFormatting>
  <conditionalFormatting sqref="AW107">
    <cfRule type="containsText" dxfId="2867" priority="1467" operator="containsText" text="Not available">
      <formula>NOT(ISERROR(SEARCH("Not available",AW107)))</formula>
    </cfRule>
  </conditionalFormatting>
  <conditionalFormatting sqref="AW107">
    <cfRule type="containsText" dxfId="2866" priority="1466" operator="containsText" text="Not available">
      <formula>NOT(ISERROR(SEARCH("Not available",AW107)))</formula>
    </cfRule>
  </conditionalFormatting>
  <conditionalFormatting sqref="AW110">
    <cfRule type="containsText" dxfId="2865" priority="1462" operator="containsText" text="Not available">
      <formula>NOT(ISERROR(SEARCH("Not available",AW110)))</formula>
    </cfRule>
  </conditionalFormatting>
  <conditionalFormatting sqref="AW109">
    <cfRule type="containsText" dxfId="2864" priority="1464" operator="containsText" text="Not available">
      <formula>NOT(ISERROR(SEARCH("Not available",AW109)))</formula>
    </cfRule>
  </conditionalFormatting>
  <conditionalFormatting sqref="AW110">
    <cfRule type="containsText" dxfId="2863" priority="1465" operator="containsText" text="Not available">
      <formula>NOT(ISERROR(SEARCH("Not available",AW110)))</formula>
    </cfRule>
  </conditionalFormatting>
  <conditionalFormatting sqref="AW109">
    <cfRule type="containsText" dxfId="2862" priority="1463" operator="containsText" text="Not available">
      <formula>NOT(ISERROR(SEARCH("Not available",AW109)))</formula>
    </cfRule>
  </conditionalFormatting>
  <conditionalFormatting sqref="AW109">
    <cfRule type="containsText" dxfId="2861" priority="1461" operator="containsText" text="Not available">
      <formula>NOT(ISERROR(SEARCH("Not available",AW109)))</formula>
    </cfRule>
  </conditionalFormatting>
  <conditionalFormatting sqref="AW108">
    <cfRule type="containsText" dxfId="2860" priority="1460" operator="containsText" text="Not available">
      <formula>NOT(ISERROR(SEARCH("Not available",AW108)))</formula>
    </cfRule>
  </conditionalFormatting>
  <conditionalFormatting sqref="AW108">
    <cfRule type="containsText" dxfId="2859" priority="1459" operator="containsText" text="Not available">
      <formula>NOT(ISERROR(SEARCH("Not available",AW108)))</formula>
    </cfRule>
  </conditionalFormatting>
  <conditionalFormatting sqref="AW107">
    <cfRule type="containsText" dxfId="2858" priority="1456" operator="containsText" text="Not available">
      <formula>NOT(ISERROR(SEARCH("Not available",AW107)))</formula>
    </cfRule>
  </conditionalFormatting>
  <conditionalFormatting sqref="AW109">
    <cfRule type="containsText" dxfId="2857" priority="1458" operator="containsText" text="Not available">
      <formula>NOT(ISERROR(SEARCH("Not available",AW109)))</formula>
    </cfRule>
  </conditionalFormatting>
  <conditionalFormatting sqref="AW108">
    <cfRule type="containsText" dxfId="2856" priority="1457" operator="containsText" text="Not available">
      <formula>NOT(ISERROR(SEARCH("Not available",AW108)))</formula>
    </cfRule>
  </conditionalFormatting>
  <conditionalFormatting sqref="AW107">
    <cfRule type="containsText" dxfId="2855" priority="1455" operator="containsText" text="Not available">
      <formula>NOT(ISERROR(SEARCH("Not available",AW107)))</formula>
    </cfRule>
  </conditionalFormatting>
  <conditionalFormatting sqref="AW108">
    <cfRule type="containsText" dxfId="2854" priority="1454" operator="containsText" text="Not available">
      <formula>NOT(ISERROR(SEARCH("Not available",AW108)))</formula>
    </cfRule>
  </conditionalFormatting>
  <conditionalFormatting sqref="AW107">
    <cfRule type="containsText" dxfId="2853" priority="1453" operator="containsText" text="Not available">
      <formula>NOT(ISERROR(SEARCH("Not available",AW107)))</formula>
    </cfRule>
  </conditionalFormatting>
  <conditionalFormatting sqref="AW109">
    <cfRule type="containsText" dxfId="2852" priority="1449" operator="containsText" text="Not available">
      <formula>NOT(ISERROR(SEARCH("Not available",AW109)))</formula>
    </cfRule>
  </conditionalFormatting>
  <conditionalFormatting sqref="AW108">
    <cfRule type="containsText" dxfId="2851" priority="1451" operator="containsText" text="Not available">
      <formula>NOT(ISERROR(SEARCH("Not available",AW108)))</formula>
    </cfRule>
  </conditionalFormatting>
  <conditionalFormatting sqref="AW109">
    <cfRule type="containsText" dxfId="2850" priority="1452" operator="containsText" text="Not available">
      <formula>NOT(ISERROR(SEARCH("Not available",AW109)))</formula>
    </cfRule>
  </conditionalFormatting>
  <conditionalFormatting sqref="AW108">
    <cfRule type="containsText" dxfId="2849" priority="1450" operator="containsText" text="Not available">
      <formula>NOT(ISERROR(SEARCH("Not available",AW108)))</formula>
    </cfRule>
  </conditionalFormatting>
  <conditionalFormatting sqref="AW108">
    <cfRule type="containsText" dxfId="2848" priority="1448" operator="containsText" text="Not available">
      <formula>NOT(ISERROR(SEARCH("Not available",AW108)))</formula>
    </cfRule>
  </conditionalFormatting>
  <conditionalFormatting sqref="AW107">
    <cfRule type="containsText" dxfId="2847" priority="1447" operator="containsText" text="Not available">
      <formula>NOT(ISERROR(SEARCH("Not available",AW107)))</formula>
    </cfRule>
  </conditionalFormatting>
  <conditionalFormatting sqref="AW107">
    <cfRule type="containsText" dxfId="2846" priority="1446" operator="containsText" text="Not available">
      <formula>NOT(ISERROR(SEARCH("Not available",AW107)))</formula>
    </cfRule>
  </conditionalFormatting>
  <conditionalFormatting sqref="AW108">
    <cfRule type="containsText" dxfId="2845" priority="1443" operator="containsText" text="Not available">
      <formula>NOT(ISERROR(SEARCH("Not available",AW108)))</formula>
    </cfRule>
  </conditionalFormatting>
  <conditionalFormatting sqref="AW110">
    <cfRule type="containsText" dxfId="2844" priority="1445" operator="containsText" text="Not available">
      <formula>NOT(ISERROR(SEARCH("Not available",AW110)))</formula>
    </cfRule>
  </conditionalFormatting>
  <conditionalFormatting sqref="AW109">
    <cfRule type="containsText" dxfId="2843" priority="1444" operator="containsText" text="Not available">
      <formula>NOT(ISERROR(SEARCH("Not available",AW109)))</formula>
    </cfRule>
  </conditionalFormatting>
  <conditionalFormatting sqref="AW108">
    <cfRule type="containsText" dxfId="2842" priority="1442" operator="containsText" text="Not available">
      <formula>NOT(ISERROR(SEARCH("Not available",AW108)))</formula>
    </cfRule>
  </conditionalFormatting>
  <conditionalFormatting sqref="AW109">
    <cfRule type="containsText" dxfId="2841" priority="1441" operator="containsText" text="Not available">
      <formula>NOT(ISERROR(SEARCH("Not available",AW109)))</formula>
    </cfRule>
  </conditionalFormatting>
  <conditionalFormatting sqref="AW108">
    <cfRule type="containsText" dxfId="2840" priority="1440" operator="containsText" text="Not available">
      <formula>NOT(ISERROR(SEARCH("Not available",AW108)))</formula>
    </cfRule>
  </conditionalFormatting>
  <conditionalFormatting sqref="AW107">
    <cfRule type="containsText" dxfId="2839" priority="1439" operator="containsText" text="Not available">
      <formula>NOT(ISERROR(SEARCH("Not available",AW107)))</formula>
    </cfRule>
  </conditionalFormatting>
  <conditionalFormatting sqref="AW107">
    <cfRule type="containsText" dxfId="2838" priority="1438" operator="containsText" text="Not available">
      <formula>NOT(ISERROR(SEARCH("Not available",AW107)))</formula>
    </cfRule>
  </conditionalFormatting>
  <conditionalFormatting sqref="AW110">
    <cfRule type="containsText" dxfId="2837" priority="1434" operator="containsText" text="Not available">
      <formula>NOT(ISERROR(SEARCH("Not available",AW110)))</formula>
    </cfRule>
  </conditionalFormatting>
  <conditionalFormatting sqref="AW109">
    <cfRule type="containsText" dxfId="2836" priority="1436" operator="containsText" text="Not available">
      <formula>NOT(ISERROR(SEARCH("Not available",AW109)))</formula>
    </cfRule>
  </conditionalFormatting>
  <conditionalFormatting sqref="AW110">
    <cfRule type="containsText" dxfId="2835" priority="1437" operator="containsText" text="Not available">
      <formula>NOT(ISERROR(SEARCH("Not available",AW110)))</formula>
    </cfRule>
  </conditionalFormatting>
  <conditionalFormatting sqref="AW109">
    <cfRule type="containsText" dxfId="2834" priority="1435" operator="containsText" text="Not available">
      <formula>NOT(ISERROR(SEARCH("Not available",AW109)))</formula>
    </cfRule>
  </conditionalFormatting>
  <conditionalFormatting sqref="AW109">
    <cfRule type="containsText" dxfId="2833" priority="1433" operator="containsText" text="Not available">
      <formula>NOT(ISERROR(SEARCH("Not available",AW109)))</formula>
    </cfRule>
  </conditionalFormatting>
  <conditionalFormatting sqref="AW108">
    <cfRule type="containsText" dxfId="2832" priority="1432" operator="containsText" text="Not available">
      <formula>NOT(ISERROR(SEARCH("Not available",AW108)))</formula>
    </cfRule>
  </conditionalFormatting>
  <conditionalFormatting sqref="AW108">
    <cfRule type="containsText" dxfId="2831" priority="1431" operator="containsText" text="Not available">
      <formula>NOT(ISERROR(SEARCH("Not available",AW108)))</formula>
    </cfRule>
  </conditionalFormatting>
  <conditionalFormatting sqref="AW108">
    <cfRule type="containsText" dxfId="2830" priority="1428" operator="containsText" text="Not available">
      <formula>NOT(ISERROR(SEARCH("Not available",AW108)))</formula>
    </cfRule>
  </conditionalFormatting>
  <conditionalFormatting sqref="AW110">
    <cfRule type="containsText" dxfId="2829" priority="1430" operator="containsText" text="Not available">
      <formula>NOT(ISERROR(SEARCH("Not available",AW110)))</formula>
    </cfRule>
  </conditionalFormatting>
  <conditionalFormatting sqref="AW109">
    <cfRule type="containsText" dxfId="2828" priority="1429" operator="containsText" text="Not available">
      <formula>NOT(ISERROR(SEARCH("Not available",AW109)))</formula>
    </cfRule>
  </conditionalFormatting>
  <conditionalFormatting sqref="AW108">
    <cfRule type="containsText" dxfId="2827" priority="1427" operator="containsText" text="Not available">
      <formula>NOT(ISERROR(SEARCH("Not available",AW108)))</formula>
    </cfRule>
  </conditionalFormatting>
  <conditionalFormatting sqref="AW109">
    <cfRule type="containsText" dxfId="2826" priority="1426" operator="containsText" text="Not available">
      <formula>NOT(ISERROR(SEARCH("Not available",AW109)))</formula>
    </cfRule>
  </conditionalFormatting>
  <conditionalFormatting sqref="AW108">
    <cfRule type="containsText" dxfId="2825" priority="1425" operator="containsText" text="Not available">
      <formula>NOT(ISERROR(SEARCH("Not available",AW108)))</formula>
    </cfRule>
  </conditionalFormatting>
  <conditionalFormatting sqref="AW107">
    <cfRule type="containsText" dxfId="2824" priority="1424" operator="containsText" text="Not available">
      <formula>NOT(ISERROR(SEARCH("Not available",AW107)))</formula>
    </cfRule>
  </conditionalFormatting>
  <conditionalFormatting sqref="AW107">
    <cfRule type="containsText" dxfId="2823" priority="1423" operator="containsText" text="Not available">
      <formula>NOT(ISERROR(SEARCH("Not available",AW107)))</formula>
    </cfRule>
  </conditionalFormatting>
  <conditionalFormatting sqref="AW110">
    <cfRule type="containsText" dxfId="2822" priority="1419" operator="containsText" text="Not available">
      <formula>NOT(ISERROR(SEARCH("Not available",AW110)))</formula>
    </cfRule>
  </conditionalFormatting>
  <conditionalFormatting sqref="AW109">
    <cfRule type="containsText" dxfId="2821" priority="1421" operator="containsText" text="Not available">
      <formula>NOT(ISERROR(SEARCH("Not available",AW109)))</formula>
    </cfRule>
  </conditionalFormatting>
  <conditionalFormatting sqref="AW110">
    <cfRule type="containsText" dxfId="2820" priority="1422" operator="containsText" text="Not available">
      <formula>NOT(ISERROR(SEARCH("Not available",AW110)))</formula>
    </cfRule>
  </conditionalFormatting>
  <conditionalFormatting sqref="AW109">
    <cfRule type="containsText" dxfId="2819" priority="1420" operator="containsText" text="Not available">
      <formula>NOT(ISERROR(SEARCH("Not available",AW109)))</formula>
    </cfRule>
  </conditionalFormatting>
  <conditionalFormatting sqref="AW109">
    <cfRule type="containsText" dxfId="2818" priority="1418" operator="containsText" text="Not available">
      <formula>NOT(ISERROR(SEARCH("Not available",AW109)))</formula>
    </cfRule>
  </conditionalFormatting>
  <conditionalFormatting sqref="AW108">
    <cfRule type="containsText" dxfId="2817" priority="1417" operator="containsText" text="Not available">
      <formula>NOT(ISERROR(SEARCH("Not available",AW108)))</formula>
    </cfRule>
  </conditionalFormatting>
  <conditionalFormatting sqref="AW108">
    <cfRule type="containsText" dxfId="2816" priority="1416" operator="containsText" text="Not available">
      <formula>NOT(ISERROR(SEARCH("Not available",AW108)))</formula>
    </cfRule>
  </conditionalFormatting>
  <conditionalFormatting sqref="AW109">
    <cfRule type="containsText" dxfId="2815" priority="1413" operator="containsText" text="Not available">
      <formula>NOT(ISERROR(SEARCH("Not available",AW109)))</formula>
    </cfRule>
  </conditionalFormatting>
  <conditionalFormatting sqref="AW111">
    <cfRule type="containsText" dxfId="2814" priority="1415" operator="containsText" text="Not available">
      <formula>NOT(ISERROR(SEARCH("Not available",AW111)))</formula>
    </cfRule>
  </conditionalFormatting>
  <conditionalFormatting sqref="AW110">
    <cfRule type="containsText" dxfId="2813" priority="1414" operator="containsText" text="Not available">
      <formula>NOT(ISERROR(SEARCH("Not available",AW110)))</formula>
    </cfRule>
  </conditionalFormatting>
  <conditionalFormatting sqref="AW109">
    <cfRule type="containsText" dxfId="2812" priority="1412" operator="containsText" text="Not available">
      <formula>NOT(ISERROR(SEARCH("Not available",AW109)))</formula>
    </cfRule>
  </conditionalFormatting>
  <conditionalFormatting sqref="AW110">
    <cfRule type="containsText" dxfId="2811" priority="1411" operator="containsText" text="Not available">
      <formula>NOT(ISERROR(SEARCH("Not available",AW110)))</formula>
    </cfRule>
  </conditionalFormatting>
  <conditionalFormatting sqref="AW109">
    <cfRule type="containsText" dxfId="2810" priority="1410" operator="containsText" text="Not available">
      <formula>NOT(ISERROR(SEARCH("Not available",AW109)))</formula>
    </cfRule>
  </conditionalFormatting>
  <conditionalFormatting sqref="AW108">
    <cfRule type="containsText" dxfId="2809" priority="1409" operator="containsText" text="Not available">
      <formula>NOT(ISERROR(SEARCH("Not available",AW108)))</formula>
    </cfRule>
  </conditionalFormatting>
  <conditionalFormatting sqref="AW108">
    <cfRule type="containsText" dxfId="2808" priority="1408" operator="containsText" text="Not available">
      <formula>NOT(ISERROR(SEARCH("Not available",AW108)))</formula>
    </cfRule>
  </conditionalFormatting>
  <conditionalFormatting sqref="AW107">
    <cfRule type="containsText" dxfId="2807" priority="1403" operator="containsText" text="Not available">
      <formula>NOT(ISERROR(SEARCH("Not available",AW107)))</formula>
    </cfRule>
  </conditionalFormatting>
  <conditionalFormatting sqref="AW111">
    <cfRule type="containsText" dxfId="2806" priority="1402" operator="containsText" text="Not available">
      <formula>NOT(ISERROR(SEARCH("Not available",AW111)))</formula>
    </cfRule>
  </conditionalFormatting>
  <conditionalFormatting sqref="AW110">
    <cfRule type="containsText" dxfId="2805" priority="1405" operator="containsText" text="Not available">
      <formula>NOT(ISERROR(SEARCH("Not available",AW110)))</formula>
    </cfRule>
  </conditionalFormatting>
  <conditionalFormatting sqref="AW107">
    <cfRule type="containsText" dxfId="2804" priority="1407" operator="containsText" text="Not available">
      <formula>NOT(ISERROR(SEARCH("Not available",AW107)))</formula>
    </cfRule>
  </conditionalFormatting>
  <conditionalFormatting sqref="AW111">
    <cfRule type="containsText" dxfId="2803" priority="1406" operator="containsText" text="Not available">
      <formula>NOT(ISERROR(SEARCH("Not available",AW111)))</formula>
    </cfRule>
  </conditionalFormatting>
  <conditionalFormatting sqref="AW110">
    <cfRule type="containsText" dxfId="2802" priority="1404" operator="containsText" text="Not available">
      <formula>NOT(ISERROR(SEARCH("Not available",AW110)))</formula>
    </cfRule>
  </conditionalFormatting>
  <conditionalFormatting sqref="AW110">
    <cfRule type="containsText" dxfId="2801" priority="1401" operator="containsText" text="Not available">
      <formula>NOT(ISERROR(SEARCH("Not available",AW110)))</formula>
    </cfRule>
  </conditionalFormatting>
  <conditionalFormatting sqref="AW109">
    <cfRule type="containsText" dxfId="2800" priority="1400" operator="containsText" text="Not available">
      <formula>NOT(ISERROR(SEARCH("Not available",AW109)))</formula>
    </cfRule>
  </conditionalFormatting>
  <conditionalFormatting sqref="AW109">
    <cfRule type="containsText" dxfId="2799" priority="1399" operator="containsText" text="Not available">
      <formula>NOT(ISERROR(SEARCH("Not available",AW109)))</formula>
    </cfRule>
  </conditionalFormatting>
  <conditionalFormatting sqref="AW106:BR106">
    <cfRule type="expression" dxfId="2798" priority="1397">
      <formula>$I106=$M$3</formula>
    </cfRule>
    <cfRule type="expression" dxfId="2797" priority="1398">
      <formula>$I106=$M$2</formula>
    </cfRule>
  </conditionalFormatting>
  <conditionalFormatting sqref="AY30">
    <cfRule type="expression" dxfId="2796" priority="740">
      <formula>#REF!=$M$3</formula>
    </cfRule>
    <cfRule type="expression" dxfId="2795" priority="741">
      <formula>#REF!=$M$2</formula>
    </cfRule>
  </conditionalFormatting>
  <conditionalFormatting sqref="AY59">
    <cfRule type="expression" dxfId="2794" priority="738">
      <formula>#REF!=$M$3</formula>
    </cfRule>
    <cfRule type="expression" dxfId="2793" priority="739">
      <formula>#REF!=$M$2</formula>
    </cfRule>
  </conditionalFormatting>
  <conditionalFormatting sqref="AY68">
    <cfRule type="expression" dxfId="2792" priority="736">
      <formula>#REF!=$M$3</formula>
    </cfRule>
    <cfRule type="expression" dxfId="2791" priority="737">
      <formula>#REF!=$M$2</formula>
    </cfRule>
  </conditionalFormatting>
  <conditionalFormatting sqref="AY88">
    <cfRule type="expression" dxfId="2790" priority="734">
      <formula>#REF!=$M$3</formula>
    </cfRule>
    <cfRule type="expression" dxfId="2789" priority="735">
      <formula>#REF!=$M$2</formula>
    </cfRule>
  </conditionalFormatting>
  <conditionalFormatting sqref="BD88">
    <cfRule type="expression" dxfId="2788" priority="732">
      <formula>#REF!=$M$3</formula>
    </cfRule>
    <cfRule type="expression" dxfId="2787" priority="733">
      <formula>#REF!=$M$2</formula>
    </cfRule>
  </conditionalFormatting>
  <conditionalFormatting sqref="BA88">
    <cfRule type="expression" dxfId="2786" priority="730">
      <formula>#REF!=$M$3</formula>
    </cfRule>
    <cfRule type="expression" dxfId="2785" priority="731">
      <formula>#REF!=$M$2</formula>
    </cfRule>
  </conditionalFormatting>
  <conditionalFormatting sqref="BA59">
    <cfRule type="expression" dxfId="2784" priority="728">
      <formula>#REF!=$M$3</formula>
    </cfRule>
    <cfRule type="expression" dxfId="2783" priority="729">
      <formula>#REF!=$M$2</formula>
    </cfRule>
  </conditionalFormatting>
  <conditionalFormatting sqref="BD59">
    <cfRule type="expression" dxfId="2782" priority="726">
      <formula>#REF!=$M$3</formula>
    </cfRule>
    <cfRule type="expression" dxfId="2781" priority="727">
      <formula>#REF!=$M$2</formula>
    </cfRule>
  </conditionalFormatting>
  <conditionalFormatting sqref="BD30">
    <cfRule type="expression" dxfId="2780" priority="724">
      <formula>#REF!=$M$3</formula>
    </cfRule>
    <cfRule type="expression" dxfId="2779" priority="725">
      <formula>#REF!=$M$2</formula>
    </cfRule>
  </conditionalFormatting>
  <conditionalFormatting sqref="BA30">
    <cfRule type="expression" dxfId="2778" priority="722">
      <formula>#REF!=$M$3</formula>
    </cfRule>
    <cfRule type="expression" dxfId="2777" priority="723">
      <formula>#REF!=$M$2</formula>
    </cfRule>
  </conditionalFormatting>
  <conditionalFormatting sqref="BA8">
    <cfRule type="expression" dxfId="2776" priority="720">
      <formula>#REF!=$M$3</formula>
    </cfRule>
    <cfRule type="expression" dxfId="2775" priority="721">
      <formula>#REF!=$M$2</formula>
    </cfRule>
  </conditionalFormatting>
  <conditionalFormatting sqref="BD8">
    <cfRule type="expression" dxfId="2774" priority="718">
      <formula>#REF!=$M$3</formula>
    </cfRule>
    <cfRule type="expression" dxfId="2773" priority="719">
      <formula>#REF!=$M$2</formula>
    </cfRule>
  </conditionalFormatting>
  <conditionalFormatting sqref="BT146:BT148 BT40:BT41 BT43:BT57 BT61:BT62 BT64:BT66">
    <cfRule type="containsText" dxfId="2772" priority="714" operator="containsText" text="Not available">
      <formula>NOT(ISERROR(SEARCH("Not available",BT40)))</formula>
    </cfRule>
  </conditionalFormatting>
  <conditionalFormatting sqref="BT10:BT11 BT141 BT71:BT86 BT13:BT28 BT32 BT90 BT92:BT98 BT100:BT102 BT104:BT105 BT107:BT111">
    <cfRule type="containsText" dxfId="2771" priority="717" operator="containsText" text="Not available">
      <formula>NOT(ISERROR(SEARCH("Not available",BT10)))</formula>
    </cfRule>
  </conditionalFormatting>
  <conditionalFormatting sqref="BT149">
    <cfRule type="containsText" dxfId="2770" priority="711" operator="containsText" text="Not available">
      <formula>NOT(ISERROR(SEARCH("Not available",BT149)))</formula>
    </cfRule>
  </conditionalFormatting>
  <conditionalFormatting sqref="BT104">
    <cfRule type="containsText" dxfId="2769" priority="687" operator="containsText" text="Not available">
      <formula>NOT(ISERROR(SEARCH("Not available",BT104)))</formula>
    </cfRule>
  </conditionalFormatting>
  <conditionalFormatting sqref="BT90 BT92:BT95">
    <cfRule type="containsText" dxfId="2768" priority="685" operator="containsText" text="Not available">
      <formula>NOT(ISERROR(SEARCH("Not available",BT90)))</formula>
    </cfRule>
  </conditionalFormatting>
  <conditionalFormatting sqref="BT43:BT45">
    <cfRule type="containsText" dxfId="2767" priority="716" operator="containsText" text="Not available">
      <formula>NOT(ISERROR(SEARCH("Not available",BT43)))</formula>
    </cfRule>
  </conditionalFormatting>
  <conditionalFormatting sqref="BT44">
    <cfRule type="containsText" dxfId="2766" priority="715" operator="containsText" text="Not available">
      <formula>NOT(ISERROR(SEARCH("Not available",BT44)))</formula>
    </cfRule>
  </conditionalFormatting>
  <conditionalFormatting sqref="BT146:BT148">
    <cfRule type="containsText" dxfId="2765" priority="713" operator="containsText" text="Not available">
      <formula>NOT(ISERROR(SEARCH("Not available",BT146)))</formula>
    </cfRule>
  </conditionalFormatting>
  <conditionalFormatting sqref="BT40:BT41 BT43:BT44">
    <cfRule type="containsText" dxfId="2764" priority="712" operator="containsText" text="Not available">
      <formula>NOT(ISERROR(SEARCH("Not available",BT40)))</formula>
    </cfRule>
  </conditionalFormatting>
  <conditionalFormatting sqref="BT43">
    <cfRule type="containsText" dxfId="2763" priority="710" operator="containsText" text="Not available">
      <formula>NOT(ISERROR(SEARCH("Not available",BT43)))</formula>
    </cfRule>
  </conditionalFormatting>
  <conditionalFormatting sqref="BT71:BT86 BT90 BT92:BT98">
    <cfRule type="containsText" dxfId="2762" priority="709" operator="containsText" text="Not available">
      <formula>NOT(ISERROR(SEARCH("Not available",BT71)))</formula>
    </cfRule>
  </conditionalFormatting>
  <conditionalFormatting sqref="BT92:BT96">
    <cfRule type="containsText" dxfId="2761" priority="708" operator="containsText" text="Not available">
      <formula>NOT(ISERROR(SEARCH("Not available",BT92)))</formula>
    </cfRule>
  </conditionalFormatting>
  <conditionalFormatting sqref="BT101">
    <cfRule type="containsText" dxfId="2760" priority="707" operator="containsText" text="Not available">
      <formula>NOT(ISERROR(SEARCH("Not available",BT101)))</formula>
    </cfRule>
  </conditionalFormatting>
  <conditionalFormatting sqref="BT90 BT92:BT98 BT100:BT102 BT104:BT105 BT107:BT111">
    <cfRule type="containsText" dxfId="2759" priority="706" operator="containsText" text="Not available">
      <formula>NOT(ISERROR(SEARCH("Not available",BT90)))</formula>
    </cfRule>
  </conditionalFormatting>
  <conditionalFormatting sqref="BT61:BT62 BT64:BT66">
    <cfRule type="containsText" dxfId="2758" priority="701" operator="containsText" text="Not available">
      <formula>NOT(ISERROR(SEARCH("Not available",BT61)))</formula>
    </cfRule>
  </conditionalFormatting>
  <conditionalFormatting sqref="BT45">
    <cfRule type="containsText" dxfId="2757" priority="705" operator="containsText" text="Not available">
      <formula>NOT(ISERROR(SEARCH("Not available",BT45)))</formula>
    </cfRule>
  </conditionalFormatting>
  <conditionalFormatting sqref="BT43">
    <cfRule type="containsText" dxfId="2756" priority="704" operator="containsText" text="Not available">
      <formula>NOT(ISERROR(SEARCH("Not available",BT43)))</formula>
    </cfRule>
  </conditionalFormatting>
  <conditionalFormatting sqref="BT61:BT62 BT64:BT66">
    <cfRule type="containsText" dxfId="2755" priority="703" operator="containsText" text="Not available">
      <formula>NOT(ISERROR(SEARCH("Not available",BT61)))</formula>
    </cfRule>
  </conditionalFormatting>
  <conditionalFormatting sqref="BT62 BT64:BT66">
    <cfRule type="containsText" dxfId="2754" priority="702" operator="containsText" text="Not available">
      <formula>NOT(ISERROR(SEARCH("Not available",BT62)))</formula>
    </cfRule>
  </conditionalFormatting>
  <conditionalFormatting sqref="BT61">
    <cfRule type="containsText" dxfId="2753" priority="700" operator="containsText" text="Not available">
      <formula>NOT(ISERROR(SEARCH("Not available",BT61)))</formula>
    </cfRule>
  </conditionalFormatting>
  <conditionalFormatting sqref="BT97:BT98 BT100:BT102 BT104:BT105">
    <cfRule type="containsText" dxfId="2752" priority="699" operator="containsText" text="Not available">
      <formula>NOT(ISERROR(SEARCH("Not available",BT97)))</formula>
    </cfRule>
  </conditionalFormatting>
  <conditionalFormatting sqref="BT40:BT41 BT43:BT44">
    <cfRule type="containsText" dxfId="2751" priority="696" operator="containsText" text="Not available">
      <formula>NOT(ISERROR(SEARCH("Not available",BT40)))</formula>
    </cfRule>
  </conditionalFormatting>
  <conditionalFormatting sqref="BT40:BT41 BT43:BT44">
    <cfRule type="containsText" dxfId="2750" priority="698" operator="containsText" text="Not available">
      <formula>NOT(ISERROR(SEARCH("Not available",BT40)))</formula>
    </cfRule>
  </conditionalFormatting>
  <conditionalFormatting sqref="BT41">
    <cfRule type="containsText" dxfId="2749" priority="697" operator="containsText" text="Not available">
      <formula>NOT(ISERROR(SEARCH("Not available",BT41)))</formula>
    </cfRule>
  </conditionalFormatting>
  <conditionalFormatting sqref="BT71:BT73">
    <cfRule type="containsText" dxfId="2748" priority="680" operator="containsText" text="Not available">
      <formula>NOT(ISERROR(SEARCH("Not available",BT71)))</formula>
    </cfRule>
  </conditionalFormatting>
  <conditionalFormatting sqref="BT40">
    <cfRule type="containsText" dxfId="2747" priority="695" operator="containsText" text="Not available">
      <formula>NOT(ISERROR(SEARCH("Not available",BT40)))</formula>
    </cfRule>
  </conditionalFormatting>
  <conditionalFormatting sqref="BT79:BT86 BT90 BT92:BT93">
    <cfRule type="containsText" dxfId="2746" priority="694" operator="containsText" text="Not available">
      <formula>NOT(ISERROR(SEARCH("Not available",BT79)))</formula>
    </cfRule>
  </conditionalFormatting>
  <conditionalFormatting sqref="BT98">
    <cfRule type="containsText" dxfId="2745" priority="693" operator="containsText" text="Not available">
      <formula>NOT(ISERROR(SEARCH("Not available",BT98)))</formula>
    </cfRule>
  </conditionalFormatting>
  <conditionalFormatting sqref="BT40">
    <cfRule type="containsText" dxfId="2744" priority="692" operator="containsText" text="Not available">
      <formula>NOT(ISERROR(SEARCH("Not available",BT40)))</formula>
    </cfRule>
  </conditionalFormatting>
  <conditionalFormatting sqref="BT43:BT44">
    <cfRule type="containsText" dxfId="2743" priority="691" operator="containsText" text="Not available">
      <formula>NOT(ISERROR(SEARCH("Not available",BT43)))</formula>
    </cfRule>
  </conditionalFormatting>
  <conditionalFormatting sqref="BT46">
    <cfRule type="containsText" dxfId="2742" priority="690" operator="containsText" text="Not available">
      <formula>NOT(ISERROR(SEARCH("Not available",BT46)))</formula>
    </cfRule>
  </conditionalFormatting>
  <conditionalFormatting sqref="BT94:BT98">
    <cfRule type="containsText" dxfId="2741" priority="689" operator="containsText" text="Not available">
      <formula>NOT(ISERROR(SEARCH("Not available",BT94)))</formula>
    </cfRule>
  </conditionalFormatting>
  <conditionalFormatting sqref="BT105">
    <cfRule type="containsText" dxfId="2740" priority="688" operator="containsText" text="Not available">
      <formula>NOT(ISERROR(SEARCH("Not available",BT105)))</formula>
    </cfRule>
  </conditionalFormatting>
  <conditionalFormatting sqref="BT94">
    <cfRule type="containsText" dxfId="2739" priority="686" operator="containsText" text="Not available">
      <formula>NOT(ISERROR(SEARCH("Not available",BT94)))</formula>
    </cfRule>
  </conditionalFormatting>
  <conditionalFormatting sqref="BT46">
    <cfRule type="containsText" dxfId="2738" priority="684" operator="containsText" text="Not available">
      <formula>NOT(ISERROR(SEARCH("Not available",BT46)))</formula>
    </cfRule>
  </conditionalFormatting>
  <conditionalFormatting sqref="BT94:BT98">
    <cfRule type="containsText" dxfId="2737" priority="683" operator="containsText" text="Not available">
      <formula>NOT(ISERROR(SEARCH("Not available",BT94)))</formula>
    </cfRule>
  </conditionalFormatting>
  <conditionalFormatting sqref="BT104">
    <cfRule type="containsText" dxfId="2736" priority="682" operator="containsText" text="Not available">
      <formula>NOT(ISERROR(SEARCH("Not available",BT104)))</formula>
    </cfRule>
  </conditionalFormatting>
  <conditionalFormatting sqref="BT71:BT73">
    <cfRule type="containsText" dxfId="2735" priority="678" operator="containsText" text="Not available">
      <formula>NOT(ISERROR(SEARCH("Not available",BT71)))</formula>
    </cfRule>
  </conditionalFormatting>
  <conditionalFormatting sqref="BT46">
    <cfRule type="containsText" dxfId="2734" priority="681" operator="containsText" text="Not available">
      <formula>NOT(ISERROR(SEARCH("Not available",BT46)))</formula>
    </cfRule>
  </conditionalFormatting>
  <conditionalFormatting sqref="BT71">
    <cfRule type="containsText" dxfId="2733" priority="679" operator="containsText" text="Not available">
      <formula>NOT(ISERROR(SEARCH("Not available",BT71)))</formula>
    </cfRule>
  </conditionalFormatting>
  <conditionalFormatting sqref="BT61:BT62 BT64:BT66">
    <cfRule type="containsText" dxfId="2732" priority="677" operator="containsText" text="Not available">
      <formula>NOT(ISERROR(SEARCH("Not available",BT61)))</formula>
    </cfRule>
  </conditionalFormatting>
  <conditionalFormatting sqref="BT97">
    <cfRule type="containsText" dxfId="2731" priority="668" operator="containsText" text="Not available">
      <formula>NOT(ISERROR(SEARCH("Not available",BT97)))</formula>
    </cfRule>
  </conditionalFormatting>
  <conditionalFormatting sqref="BT100:BT102 BT104:BT105 BT107:BT109">
    <cfRule type="containsText" dxfId="2730" priority="676" operator="containsText" text="Not available">
      <formula>NOT(ISERROR(SEARCH("Not available",BT100)))</formula>
    </cfRule>
  </conditionalFormatting>
  <conditionalFormatting sqref="BT92:BT96">
    <cfRule type="containsText" dxfId="2729" priority="675" operator="containsText" text="Not available">
      <formula>NOT(ISERROR(SEARCH("Not available",BT92)))</formula>
    </cfRule>
  </conditionalFormatting>
  <conditionalFormatting sqref="BT101">
    <cfRule type="containsText" dxfId="2728" priority="674" operator="containsText" text="Not available">
      <formula>NOT(ISERROR(SEARCH("Not available",BT101)))</formula>
    </cfRule>
  </conditionalFormatting>
  <conditionalFormatting sqref="BT61:BT62 BT64:BT66">
    <cfRule type="containsText" dxfId="2727" priority="671" operator="containsText" text="Not available">
      <formula>NOT(ISERROR(SEARCH("Not available",BT61)))</formula>
    </cfRule>
  </conditionalFormatting>
  <conditionalFormatting sqref="BT61:BT62 BT64:BT66">
    <cfRule type="containsText" dxfId="2726" priority="673" operator="containsText" text="Not available">
      <formula>NOT(ISERROR(SEARCH("Not available",BT61)))</formula>
    </cfRule>
  </conditionalFormatting>
  <conditionalFormatting sqref="BT62 BT64:BT66">
    <cfRule type="containsText" dxfId="2725" priority="672" operator="containsText" text="Not available">
      <formula>NOT(ISERROR(SEARCH("Not available",BT62)))</formula>
    </cfRule>
  </conditionalFormatting>
  <conditionalFormatting sqref="BT61">
    <cfRule type="containsText" dxfId="2724" priority="670" operator="containsText" text="Not available">
      <formula>NOT(ISERROR(SEARCH("Not available",BT61)))</formula>
    </cfRule>
  </conditionalFormatting>
  <conditionalFormatting sqref="BT97:BT98 BT100:BT102 BT104:BT105">
    <cfRule type="containsText" dxfId="2723" priority="669" operator="containsText" text="Not available">
      <formula>NOT(ISERROR(SEARCH("Not available",BT97)))</formula>
    </cfRule>
  </conditionalFormatting>
  <conditionalFormatting sqref="BT93:BT98">
    <cfRule type="containsText" dxfId="2722" priority="667" operator="containsText" text="Not available">
      <formula>NOT(ISERROR(SEARCH("Not available",BT93)))</formula>
    </cfRule>
  </conditionalFormatting>
  <conditionalFormatting sqref="BT40">
    <cfRule type="containsText" dxfId="2721" priority="666" operator="containsText" text="Not available">
      <formula>NOT(ISERROR(SEARCH("Not available",BT40)))</formula>
    </cfRule>
  </conditionalFormatting>
  <conditionalFormatting sqref="BT41">
    <cfRule type="containsText" dxfId="2720" priority="665" operator="containsText" text="Not available">
      <formula>NOT(ISERROR(SEARCH("Not available",BT41)))</formula>
    </cfRule>
  </conditionalFormatting>
  <conditionalFormatting sqref="BT43">
    <cfRule type="containsText" dxfId="2719" priority="664" operator="containsText" text="Not available">
      <formula>NOT(ISERROR(SEARCH("Not available",BT43)))</formula>
    </cfRule>
  </conditionalFormatting>
  <conditionalFormatting sqref="BT41">
    <cfRule type="containsText" dxfId="2718" priority="663" operator="containsText" text="Not available">
      <formula>NOT(ISERROR(SEARCH("Not available",BT41)))</formula>
    </cfRule>
  </conditionalFormatting>
  <conditionalFormatting sqref="BT43">
    <cfRule type="containsText" dxfId="2717" priority="662" operator="containsText" text="Not available">
      <formula>NOT(ISERROR(SEARCH("Not available",BT43)))</formula>
    </cfRule>
  </conditionalFormatting>
  <conditionalFormatting sqref="BT43">
    <cfRule type="containsText" dxfId="2716" priority="661" operator="containsText" text="Not available">
      <formula>NOT(ISERROR(SEARCH("Not available",BT43)))</formula>
    </cfRule>
  </conditionalFormatting>
  <conditionalFormatting sqref="BT34">
    <cfRule type="containsText" dxfId="2715" priority="660" operator="containsText" text="Not available">
      <formula>NOT(ISERROR(SEARCH("Not available",BT34)))</formula>
    </cfRule>
  </conditionalFormatting>
  <conditionalFormatting sqref="BT34">
    <cfRule type="containsText" dxfId="2714" priority="659" operator="containsText" text="Not available">
      <formula>NOT(ISERROR(SEARCH("Not available",BT34)))</formula>
    </cfRule>
  </conditionalFormatting>
  <conditionalFormatting sqref="BT34">
    <cfRule type="containsText" dxfId="2713" priority="658" operator="containsText" text="Not available">
      <formula>NOT(ISERROR(SEARCH("Not available",BT34)))</formula>
    </cfRule>
  </conditionalFormatting>
  <conditionalFormatting sqref="BT41">
    <cfRule type="containsText" dxfId="2712" priority="657" operator="containsText" text="Not available">
      <formula>NOT(ISERROR(SEARCH("Not available",BT41)))</formula>
    </cfRule>
  </conditionalFormatting>
  <conditionalFormatting sqref="BT41">
    <cfRule type="containsText" dxfId="2711" priority="656" operator="containsText" text="Not available">
      <formula>NOT(ISERROR(SEARCH("Not available",BT41)))</formula>
    </cfRule>
  </conditionalFormatting>
  <conditionalFormatting sqref="BT41">
    <cfRule type="containsText" dxfId="2710" priority="655" operator="containsText" text="Not available">
      <formula>NOT(ISERROR(SEARCH("Not available",BT41)))</formula>
    </cfRule>
  </conditionalFormatting>
  <conditionalFormatting sqref="BT41">
    <cfRule type="containsText" dxfId="2709" priority="654" operator="containsText" text="Not available">
      <formula>NOT(ISERROR(SEARCH("Not available",BT41)))</formula>
    </cfRule>
  </conditionalFormatting>
  <conditionalFormatting sqref="BT100">
    <cfRule type="containsText" dxfId="2708" priority="653" operator="containsText" text="Not available">
      <formula>NOT(ISERROR(SEARCH("Not available",BT100)))</formula>
    </cfRule>
  </conditionalFormatting>
  <conditionalFormatting sqref="BT61">
    <cfRule type="containsText" dxfId="2707" priority="652" operator="containsText" text="Not available">
      <formula>NOT(ISERROR(SEARCH("Not available",BT61)))</formula>
    </cfRule>
  </conditionalFormatting>
  <conditionalFormatting sqref="BT97">
    <cfRule type="containsText" dxfId="2706" priority="651" operator="containsText" text="Not available">
      <formula>NOT(ISERROR(SEARCH("Not available",BT97)))</formula>
    </cfRule>
  </conditionalFormatting>
  <conditionalFormatting sqref="BT46">
    <cfRule type="containsText" dxfId="2705" priority="650" operator="containsText" text="Not available">
      <formula>NOT(ISERROR(SEARCH("Not available",BT46)))</formula>
    </cfRule>
  </conditionalFormatting>
  <conditionalFormatting sqref="BT45">
    <cfRule type="containsText" dxfId="2704" priority="649" operator="containsText" text="Not available">
      <formula>NOT(ISERROR(SEARCH("Not available",BT45)))</formula>
    </cfRule>
  </conditionalFormatting>
  <conditionalFormatting sqref="BT105">
    <cfRule type="containsText" dxfId="2703" priority="648" operator="containsText" text="Not available">
      <formula>NOT(ISERROR(SEARCH("Not available",BT105)))</formula>
    </cfRule>
  </conditionalFormatting>
  <conditionalFormatting sqref="BT104">
    <cfRule type="containsText" dxfId="2702" priority="647" operator="containsText" text="Not available">
      <formula>NOT(ISERROR(SEARCH("Not available",BT104)))</formula>
    </cfRule>
  </conditionalFormatting>
  <conditionalFormatting sqref="BT93">
    <cfRule type="containsText" dxfId="2701" priority="646" operator="containsText" text="Not available">
      <formula>NOT(ISERROR(SEARCH("Not available",BT93)))</formula>
    </cfRule>
  </conditionalFormatting>
  <conditionalFormatting sqref="BT46">
    <cfRule type="containsText" dxfId="2700" priority="645" operator="containsText" text="Not available">
      <formula>NOT(ISERROR(SEARCH("Not available",BT46)))</formula>
    </cfRule>
  </conditionalFormatting>
  <conditionalFormatting sqref="BT45">
    <cfRule type="containsText" dxfId="2699" priority="644" operator="containsText" text="Not available">
      <formula>NOT(ISERROR(SEARCH("Not available",BT45)))</formula>
    </cfRule>
  </conditionalFormatting>
  <conditionalFormatting sqref="BT45">
    <cfRule type="containsText" dxfId="2698" priority="643" operator="containsText" text="Not available">
      <formula>NOT(ISERROR(SEARCH("Not available",BT45)))</formula>
    </cfRule>
  </conditionalFormatting>
  <conditionalFormatting sqref="BT100">
    <cfRule type="containsText" dxfId="2697" priority="642" operator="containsText" text="Not available">
      <formula>NOT(ISERROR(SEARCH("Not available",BT100)))</formula>
    </cfRule>
  </conditionalFormatting>
  <conditionalFormatting sqref="BT61">
    <cfRule type="containsText" dxfId="2696" priority="641" operator="containsText" text="Not available">
      <formula>NOT(ISERROR(SEARCH("Not available",BT61)))</formula>
    </cfRule>
  </conditionalFormatting>
  <conditionalFormatting sqref="BT96">
    <cfRule type="containsText" dxfId="2695" priority="640" operator="containsText" text="Not available">
      <formula>NOT(ISERROR(SEARCH("Not available",BT96)))</formula>
    </cfRule>
  </conditionalFormatting>
  <conditionalFormatting sqref="BT44">
    <cfRule type="containsText" dxfId="2694" priority="619" operator="containsText" text="Not available">
      <formula>NOT(ISERROR(SEARCH("Not available",BT44)))</formula>
    </cfRule>
  </conditionalFormatting>
  <conditionalFormatting sqref="BT43">
    <cfRule type="containsText" dxfId="2693" priority="639" operator="containsText" text="Not available">
      <formula>NOT(ISERROR(SEARCH("Not available",BT43)))</formula>
    </cfRule>
  </conditionalFormatting>
  <conditionalFormatting sqref="BT40">
    <cfRule type="containsText" dxfId="2692" priority="638" operator="containsText" text="Not available">
      <formula>NOT(ISERROR(SEARCH("Not available",BT40)))</formula>
    </cfRule>
  </conditionalFormatting>
  <conditionalFormatting sqref="BT44">
    <cfRule type="containsText" dxfId="2691" priority="637" operator="containsText" text="Not available">
      <formula>NOT(ISERROR(SEARCH("Not available",BT44)))</formula>
    </cfRule>
  </conditionalFormatting>
  <conditionalFormatting sqref="BT44">
    <cfRule type="containsText" dxfId="2690" priority="636" operator="containsText" text="Not available">
      <formula>NOT(ISERROR(SEARCH("Not available",BT44)))</formula>
    </cfRule>
  </conditionalFormatting>
  <conditionalFormatting sqref="BT44">
    <cfRule type="containsText" dxfId="2689" priority="635" operator="containsText" text="Not available">
      <formula>NOT(ISERROR(SEARCH("Not available",BT44)))</formula>
    </cfRule>
  </conditionalFormatting>
  <conditionalFormatting sqref="BT40">
    <cfRule type="containsText" dxfId="2688" priority="634" operator="containsText" text="Not available">
      <formula>NOT(ISERROR(SEARCH("Not available",BT40)))</formula>
    </cfRule>
  </conditionalFormatting>
  <conditionalFormatting sqref="BT44">
    <cfRule type="containsText" dxfId="2687" priority="633" operator="containsText" text="Not available">
      <formula>NOT(ISERROR(SEARCH("Not available",BT44)))</formula>
    </cfRule>
  </conditionalFormatting>
  <conditionalFormatting sqref="BT43">
    <cfRule type="containsText" dxfId="2686" priority="632" operator="containsText" text="Not available">
      <formula>NOT(ISERROR(SEARCH("Not available",BT43)))</formula>
    </cfRule>
  </conditionalFormatting>
  <conditionalFormatting sqref="BT43">
    <cfRule type="containsText" dxfId="2685" priority="631" operator="containsText" text="Not available">
      <formula>NOT(ISERROR(SEARCH("Not available",BT43)))</formula>
    </cfRule>
  </conditionalFormatting>
  <conditionalFormatting sqref="BT41">
    <cfRule type="containsText" dxfId="2684" priority="626" operator="containsText" text="Not available">
      <formula>NOT(ISERROR(SEARCH("Not available",BT41)))</formula>
    </cfRule>
  </conditionalFormatting>
  <conditionalFormatting sqref="BT41">
    <cfRule type="containsText" dxfId="2683" priority="625" operator="containsText" text="Not available">
      <formula>NOT(ISERROR(SEARCH("Not available",BT41)))</formula>
    </cfRule>
  </conditionalFormatting>
  <conditionalFormatting sqref="BT41">
    <cfRule type="containsText" dxfId="2682" priority="624" operator="containsText" text="Not available">
      <formula>NOT(ISERROR(SEARCH("Not available",BT41)))</formula>
    </cfRule>
  </conditionalFormatting>
  <conditionalFormatting sqref="BT41">
    <cfRule type="containsText" dxfId="2681" priority="630" operator="containsText" text="Not available">
      <formula>NOT(ISERROR(SEARCH("Not available",BT41)))</formula>
    </cfRule>
  </conditionalFormatting>
  <conditionalFormatting sqref="BT41">
    <cfRule type="containsText" dxfId="2680" priority="629" operator="containsText" text="Not available">
      <formula>NOT(ISERROR(SEARCH("Not available",BT41)))</formula>
    </cfRule>
  </conditionalFormatting>
  <conditionalFormatting sqref="BT41">
    <cfRule type="containsText" dxfId="2679" priority="628" operator="containsText" text="Not available">
      <formula>NOT(ISERROR(SEARCH("Not available",BT41)))</formula>
    </cfRule>
  </conditionalFormatting>
  <conditionalFormatting sqref="BT41">
    <cfRule type="containsText" dxfId="2678" priority="627" operator="containsText" text="Not available">
      <formula>NOT(ISERROR(SEARCH("Not available",BT41)))</formula>
    </cfRule>
  </conditionalFormatting>
  <conditionalFormatting sqref="BT44">
    <cfRule type="containsText" dxfId="2677" priority="622" operator="containsText" text="Not available">
      <formula>NOT(ISERROR(SEARCH("Not available",BT44)))</formula>
    </cfRule>
  </conditionalFormatting>
  <conditionalFormatting sqref="BT44">
    <cfRule type="containsText" dxfId="2676" priority="623" operator="containsText" text="Not available">
      <formula>NOT(ISERROR(SEARCH("Not available",BT44)))</formula>
    </cfRule>
  </conditionalFormatting>
  <conditionalFormatting sqref="BT44">
    <cfRule type="containsText" dxfId="2675" priority="621" operator="containsText" text="Not available">
      <formula>NOT(ISERROR(SEARCH("Not available",BT44)))</formula>
    </cfRule>
  </conditionalFormatting>
  <conditionalFormatting sqref="BT44">
    <cfRule type="containsText" dxfId="2674" priority="620" operator="containsText" text="Not available">
      <formula>NOT(ISERROR(SEARCH("Not available",BT44)))</formula>
    </cfRule>
  </conditionalFormatting>
  <conditionalFormatting sqref="BT43">
    <cfRule type="containsText" dxfId="2673" priority="618" operator="containsText" text="Not available">
      <formula>NOT(ISERROR(SEARCH("Not available",BT43)))</formula>
    </cfRule>
  </conditionalFormatting>
  <conditionalFormatting sqref="BT44">
    <cfRule type="containsText" dxfId="2672" priority="617" operator="containsText" text="Not available">
      <formula>NOT(ISERROR(SEARCH("Not available",BT44)))</formula>
    </cfRule>
  </conditionalFormatting>
  <conditionalFormatting sqref="BT43">
    <cfRule type="containsText" dxfId="2671" priority="616" operator="containsText" text="Not available">
      <formula>NOT(ISERROR(SEARCH("Not available",BT43)))</formula>
    </cfRule>
  </conditionalFormatting>
  <conditionalFormatting sqref="BT43">
    <cfRule type="containsText" dxfId="2670" priority="615" operator="containsText" text="Not available">
      <formula>NOT(ISERROR(SEARCH("Not available",BT43)))</formula>
    </cfRule>
  </conditionalFormatting>
  <conditionalFormatting sqref="BT43">
    <cfRule type="containsText" dxfId="2669" priority="614" operator="containsText" text="Not available">
      <formula>NOT(ISERROR(SEARCH("Not available",BT43)))</formula>
    </cfRule>
  </conditionalFormatting>
  <conditionalFormatting sqref="BT44">
    <cfRule type="containsText" dxfId="2668" priority="613" operator="containsText" text="Not available">
      <formula>NOT(ISERROR(SEARCH("Not available",BT44)))</formula>
    </cfRule>
  </conditionalFormatting>
  <conditionalFormatting sqref="BT44">
    <cfRule type="containsText" dxfId="2667" priority="612" operator="containsText" text="Not available">
      <formula>NOT(ISERROR(SEARCH("Not available",BT44)))</formula>
    </cfRule>
  </conditionalFormatting>
  <conditionalFormatting sqref="BT44">
    <cfRule type="containsText" dxfId="2666" priority="611" operator="containsText" text="Not available">
      <formula>NOT(ISERROR(SEARCH("Not available",BT44)))</formula>
    </cfRule>
  </conditionalFormatting>
  <conditionalFormatting sqref="BT102">
    <cfRule type="containsText" dxfId="2665" priority="602" operator="containsText" text="Not available">
      <formula>NOT(ISERROR(SEARCH("Not available",BT102)))</formula>
    </cfRule>
  </conditionalFormatting>
  <conditionalFormatting sqref="BT72">
    <cfRule type="containsText" dxfId="2664" priority="604" operator="containsText" text="Not available">
      <formula>NOT(ISERROR(SEARCH("Not available",BT72)))</formula>
    </cfRule>
  </conditionalFormatting>
  <conditionalFormatting sqref="BT71">
    <cfRule type="containsText" dxfId="2663" priority="603" operator="containsText" text="Not available">
      <formula>NOT(ISERROR(SEARCH("Not available",BT71)))</formula>
    </cfRule>
  </conditionalFormatting>
  <conditionalFormatting sqref="BT62 BT64:BT66">
    <cfRule type="containsText" dxfId="2662" priority="601" operator="containsText" text="Not available">
      <formula>NOT(ISERROR(SEARCH("Not available",BT62)))</formula>
    </cfRule>
  </conditionalFormatting>
  <conditionalFormatting sqref="BT101">
    <cfRule type="containsText" dxfId="2661" priority="599" operator="containsText" text="Not available">
      <formula>NOT(ISERROR(SEARCH("Not available",BT101)))</formula>
    </cfRule>
  </conditionalFormatting>
  <conditionalFormatting sqref="BT98">
    <cfRule type="containsText" dxfId="2660" priority="600" operator="containsText" text="Not available">
      <formula>NOT(ISERROR(SEARCH("Not available",BT98)))</formula>
    </cfRule>
  </conditionalFormatting>
  <conditionalFormatting sqref="BT62 BT64:BT66">
    <cfRule type="containsText" dxfId="2659" priority="598" operator="containsText" text="Not available">
      <formula>NOT(ISERROR(SEARCH("Not available",BT62)))</formula>
    </cfRule>
  </conditionalFormatting>
  <conditionalFormatting sqref="BT61">
    <cfRule type="containsText" dxfId="2658" priority="597" operator="containsText" text="Not available">
      <formula>NOT(ISERROR(SEARCH("Not available",BT61)))</formula>
    </cfRule>
  </conditionalFormatting>
  <conditionalFormatting sqref="BT98">
    <cfRule type="containsText" dxfId="2657" priority="596" operator="containsText" text="Not available">
      <formula>NOT(ISERROR(SEARCH("Not available",BT98)))</formula>
    </cfRule>
  </conditionalFormatting>
  <conditionalFormatting sqref="BT61">
    <cfRule type="containsText" dxfId="2656" priority="605" operator="containsText" text="Not available">
      <formula>NOT(ISERROR(SEARCH("Not available",BT61)))</formula>
    </cfRule>
  </conditionalFormatting>
  <conditionalFormatting sqref="BT105">
    <cfRule type="containsText" dxfId="2655" priority="608" operator="containsText" text="Not available">
      <formula>NOT(ISERROR(SEARCH("Not available",BT105)))</formula>
    </cfRule>
  </conditionalFormatting>
  <conditionalFormatting sqref="BT102">
    <cfRule type="containsText" dxfId="2654" priority="610" operator="containsText" text="Not available">
      <formula>NOT(ISERROR(SEARCH("Not available",BT102)))</formula>
    </cfRule>
  </conditionalFormatting>
  <conditionalFormatting sqref="BT62 BT64:BT66">
    <cfRule type="containsText" dxfId="2653" priority="609" operator="containsText" text="Not available">
      <formula>NOT(ISERROR(SEARCH("Not available",BT62)))</formula>
    </cfRule>
  </conditionalFormatting>
  <conditionalFormatting sqref="BT95">
    <cfRule type="containsText" dxfId="2652" priority="607" operator="containsText" text="Not available">
      <formula>NOT(ISERROR(SEARCH("Not available",BT95)))</formula>
    </cfRule>
  </conditionalFormatting>
  <conditionalFormatting sqref="BT105">
    <cfRule type="containsText" dxfId="2651" priority="606" operator="containsText" text="Not available">
      <formula>NOT(ISERROR(SEARCH("Not available",BT105)))</formula>
    </cfRule>
  </conditionalFormatting>
  <conditionalFormatting sqref="BT105">
    <cfRule type="containsText" dxfId="2650" priority="595" operator="containsText" text="Not available">
      <formula>NOT(ISERROR(SEARCH("Not available",BT105)))</formula>
    </cfRule>
  </conditionalFormatting>
  <conditionalFormatting sqref="BT104">
    <cfRule type="containsText" dxfId="2649" priority="594" operator="containsText" text="Not available">
      <formula>NOT(ISERROR(SEARCH("Not available",BT104)))</formula>
    </cfRule>
  </conditionalFormatting>
  <conditionalFormatting sqref="BT94">
    <cfRule type="containsText" dxfId="2648" priority="593" operator="containsText" text="Not available">
      <formula>NOT(ISERROR(SEARCH("Not available",BT94)))</formula>
    </cfRule>
  </conditionalFormatting>
  <conditionalFormatting sqref="BT104">
    <cfRule type="containsText" dxfId="2647" priority="592" operator="containsText" text="Not available">
      <formula>NOT(ISERROR(SEARCH("Not available",BT104)))</formula>
    </cfRule>
  </conditionalFormatting>
  <conditionalFormatting sqref="BT71">
    <cfRule type="containsText" dxfId="2646" priority="591" operator="containsText" text="Not available">
      <formula>NOT(ISERROR(SEARCH("Not available",BT71)))</formula>
    </cfRule>
  </conditionalFormatting>
  <conditionalFormatting sqref="BT101">
    <cfRule type="containsText" dxfId="2645" priority="590" operator="containsText" text="Not available">
      <formula>NOT(ISERROR(SEARCH("Not available",BT101)))</formula>
    </cfRule>
  </conditionalFormatting>
  <conditionalFormatting sqref="BT62 BT64:BT66">
    <cfRule type="containsText" dxfId="2644" priority="589" operator="containsText" text="Not available">
      <formula>NOT(ISERROR(SEARCH("Not available",BT62)))</formula>
    </cfRule>
  </conditionalFormatting>
  <conditionalFormatting sqref="BT61">
    <cfRule type="containsText" dxfId="2643" priority="588" operator="containsText" text="Not available">
      <formula>NOT(ISERROR(SEARCH("Not available",BT61)))</formula>
    </cfRule>
  </conditionalFormatting>
  <conditionalFormatting sqref="BT97">
    <cfRule type="containsText" dxfId="2642" priority="587" operator="containsText" text="Not available">
      <formula>NOT(ISERROR(SEARCH("Not available",BT97)))</formula>
    </cfRule>
  </conditionalFormatting>
  <conditionalFormatting sqref="BT70">
    <cfRule type="containsText" dxfId="2641" priority="586" operator="containsText" text="Not available">
      <formula>NOT(ISERROR(SEARCH("Not available",BT70)))</formula>
    </cfRule>
  </conditionalFormatting>
  <conditionalFormatting sqref="BT70">
    <cfRule type="containsText" dxfId="2640" priority="585" operator="containsText" text="Not available">
      <formula>NOT(ISERROR(SEARCH("Not available",BT70)))</formula>
    </cfRule>
  </conditionalFormatting>
  <conditionalFormatting sqref="BT70">
    <cfRule type="containsText" dxfId="2639" priority="582" operator="containsText" text="Not available">
      <formula>NOT(ISERROR(SEARCH("Not available",BT70)))</formula>
    </cfRule>
  </conditionalFormatting>
  <conditionalFormatting sqref="BT70">
    <cfRule type="containsText" dxfId="2638" priority="584" operator="containsText" text="Not available">
      <formula>NOT(ISERROR(SEARCH("Not available",BT70)))</formula>
    </cfRule>
  </conditionalFormatting>
  <conditionalFormatting sqref="BT70">
    <cfRule type="containsText" dxfId="2637" priority="583" operator="containsText" text="Not available">
      <formula>NOT(ISERROR(SEARCH("Not available",BT70)))</formula>
    </cfRule>
  </conditionalFormatting>
  <conditionalFormatting sqref="BT70">
    <cfRule type="containsText" dxfId="2636" priority="581" operator="containsText" text="Not available">
      <formula>NOT(ISERROR(SEARCH("Not available",BT70)))</formula>
    </cfRule>
  </conditionalFormatting>
  <conditionalFormatting sqref="BT70">
    <cfRule type="containsText" dxfId="2635" priority="580" operator="containsText" text="Not available">
      <formula>NOT(ISERROR(SEARCH("Not available",BT70)))</formula>
    </cfRule>
  </conditionalFormatting>
  <conditionalFormatting sqref="BT33">
    <cfRule type="containsText" dxfId="2634" priority="579" operator="containsText" text="Not available">
      <formula>NOT(ISERROR(SEARCH("Not available",BT33)))</formula>
    </cfRule>
  </conditionalFormatting>
  <conditionalFormatting sqref="BT33">
    <cfRule type="containsText" dxfId="2633" priority="578" operator="containsText" text="Not available">
      <formula>NOT(ISERROR(SEARCH("Not available",BT33)))</formula>
    </cfRule>
  </conditionalFormatting>
  <conditionalFormatting sqref="BT33">
    <cfRule type="containsText" dxfId="2632" priority="577" operator="containsText" text="Not available">
      <formula>NOT(ISERROR(SEARCH("Not available",BT33)))</formula>
    </cfRule>
  </conditionalFormatting>
  <conditionalFormatting sqref="BT33">
    <cfRule type="containsText" dxfId="2631" priority="576" operator="containsText" text="Not available">
      <formula>NOT(ISERROR(SEARCH("Not available",BT33)))</formula>
    </cfRule>
  </conditionalFormatting>
  <conditionalFormatting sqref="BT36:BT39">
    <cfRule type="containsText" dxfId="2630" priority="549" operator="containsText" text="Not available">
      <formula>NOT(ISERROR(SEARCH("Not available",BT36)))</formula>
    </cfRule>
  </conditionalFormatting>
  <conditionalFormatting sqref="BT35">
    <cfRule type="containsText" dxfId="2629" priority="575" operator="containsText" text="Not available">
      <formula>NOT(ISERROR(SEARCH("Not available",BT35)))</formula>
    </cfRule>
  </conditionalFormatting>
  <conditionalFormatting sqref="BT35">
    <cfRule type="containsText" dxfId="2628" priority="574" operator="containsText" text="Not available">
      <formula>NOT(ISERROR(SEARCH("Not available",BT35)))</formula>
    </cfRule>
  </conditionalFormatting>
  <conditionalFormatting sqref="BT35">
    <cfRule type="containsText" dxfId="2627" priority="572" operator="containsText" text="Not available">
      <formula>NOT(ISERROR(SEARCH("Not available",BT35)))</formula>
    </cfRule>
  </conditionalFormatting>
  <conditionalFormatting sqref="BT35">
    <cfRule type="containsText" dxfId="2626" priority="573" operator="containsText" text="Not available">
      <formula>NOT(ISERROR(SEARCH("Not available",BT35)))</formula>
    </cfRule>
  </conditionalFormatting>
  <conditionalFormatting sqref="BT35">
    <cfRule type="containsText" dxfId="2625" priority="571" operator="containsText" text="Not available">
      <formula>NOT(ISERROR(SEARCH("Not available",BT35)))</formula>
    </cfRule>
  </conditionalFormatting>
  <conditionalFormatting sqref="BT35">
    <cfRule type="containsText" dxfId="2624" priority="570" operator="containsText" text="Not available">
      <formula>NOT(ISERROR(SEARCH("Not available",BT35)))</formula>
    </cfRule>
  </conditionalFormatting>
  <conditionalFormatting sqref="BT35">
    <cfRule type="containsText" dxfId="2623" priority="569" operator="containsText" text="Not available">
      <formula>NOT(ISERROR(SEARCH("Not available",BT35)))</formula>
    </cfRule>
  </conditionalFormatting>
  <conditionalFormatting sqref="BT35">
    <cfRule type="containsText" dxfId="2622" priority="568" operator="containsText" text="Not available">
      <formula>NOT(ISERROR(SEARCH("Not available",BT35)))</formula>
    </cfRule>
  </conditionalFormatting>
  <conditionalFormatting sqref="BT35">
    <cfRule type="containsText" dxfId="2621" priority="567" operator="containsText" text="Not available">
      <formula>NOT(ISERROR(SEARCH("Not available",BT35)))</formula>
    </cfRule>
  </conditionalFormatting>
  <conditionalFormatting sqref="BT36:BT39">
    <cfRule type="containsText" dxfId="2620" priority="566" operator="containsText" text="Not available">
      <formula>NOT(ISERROR(SEARCH("Not available",BT36)))</formula>
    </cfRule>
  </conditionalFormatting>
  <conditionalFormatting sqref="BT36:BT39">
    <cfRule type="containsText" dxfId="2619" priority="565" operator="containsText" text="Not available">
      <formula>NOT(ISERROR(SEARCH("Not available",BT36)))</formula>
    </cfRule>
  </conditionalFormatting>
  <conditionalFormatting sqref="BT36:BT39">
    <cfRule type="containsText" dxfId="2618" priority="562" operator="containsText" text="Not available">
      <formula>NOT(ISERROR(SEARCH("Not available",BT36)))</formula>
    </cfRule>
  </conditionalFormatting>
  <conditionalFormatting sqref="BT36:BT39">
    <cfRule type="containsText" dxfId="2617" priority="564" operator="containsText" text="Not available">
      <formula>NOT(ISERROR(SEARCH("Not available",BT36)))</formula>
    </cfRule>
  </conditionalFormatting>
  <conditionalFormatting sqref="BT36:BT39">
    <cfRule type="containsText" dxfId="2616" priority="563" operator="containsText" text="Not available">
      <formula>NOT(ISERROR(SEARCH("Not available",BT36)))</formula>
    </cfRule>
  </conditionalFormatting>
  <conditionalFormatting sqref="BT36:BT39">
    <cfRule type="containsText" dxfId="2615" priority="561" operator="containsText" text="Not available">
      <formula>NOT(ISERROR(SEARCH("Not available",BT36)))</formula>
    </cfRule>
  </conditionalFormatting>
  <conditionalFormatting sqref="BT36:BT39">
    <cfRule type="containsText" dxfId="2614" priority="560" operator="containsText" text="Not available">
      <formula>NOT(ISERROR(SEARCH("Not available",BT36)))</formula>
    </cfRule>
  </conditionalFormatting>
  <conditionalFormatting sqref="BT36:BT39">
    <cfRule type="containsText" dxfId="2613" priority="559" operator="containsText" text="Not available">
      <formula>NOT(ISERROR(SEARCH("Not available",BT36)))</formula>
    </cfRule>
  </conditionalFormatting>
  <conditionalFormatting sqref="BT36:BT39">
    <cfRule type="containsText" dxfId="2612" priority="558" operator="containsText" text="Not available">
      <formula>NOT(ISERROR(SEARCH("Not available",BT36)))</formula>
    </cfRule>
  </conditionalFormatting>
  <conditionalFormatting sqref="BT36:BT39">
    <cfRule type="containsText" dxfId="2611" priority="557" operator="containsText" text="Not available">
      <formula>NOT(ISERROR(SEARCH("Not available",BT36)))</formula>
    </cfRule>
  </conditionalFormatting>
  <conditionalFormatting sqref="BT36:BT39">
    <cfRule type="containsText" dxfId="2610" priority="556" operator="containsText" text="Not available">
      <formula>NOT(ISERROR(SEARCH("Not available",BT36)))</formula>
    </cfRule>
  </conditionalFormatting>
  <conditionalFormatting sqref="BT36:BT39">
    <cfRule type="containsText" dxfId="2609" priority="551" operator="containsText" text="Not available">
      <formula>NOT(ISERROR(SEARCH("Not available",BT36)))</formula>
    </cfRule>
  </conditionalFormatting>
  <conditionalFormatting sqref="BT36:BT39">
    <cfRule type="containsText" dxfId="2608" priority="550" operator="containsText" text="Not available">
      <formula>NOT(ISERROR(SEARCH("Not available",BT36)))</formula>
    </cfRule>
  </conditionalFormatting>
  <conditionalFormatting sqref="BT36:BT39">
    <cfRule type="containsText" dxfId="2607" priority="555" operator="containsText" text="Not available">
      <formula>NOT(ISERROR(SEARCH("Not available",BT36)))</formula>
    </cfRule>
  </conditionalFormatting>
  <conditionalFormatting sqref="BT36:BT39">
    <cfRule type="containsText" dxfId="2606" priority="554" operator="containsText" text="Not available">
      <formula>NOT(ISERROR(SEARCH("Not available",BT36)))</formula>
    </cfRule>
  </conditionalFormatting>
  <conditionalFormatting sqref="BT36:BT39">
    <cfRule type="containsText" dxfId="2605" priority="553" operator="containsText" text="Not available">
      <formula>NOT(ISERROR(SEARCH("Not available",BT36)))</formula>
    </cfRule>
  </conditionalFormatting>
  <conditionalFormatting sqref="BT36:BT39">
    <cfRule type="containsText" dxfId="2604" priority="552" operator="containsText" text="Not available">
      <formula>NOT(ISERROR(SEARCH("Not available",BT36)))</formula>
    </cfRule>
  </conditionalFormatting>
  <conditionalFormatting sqref="BT107:BT111">
    <cfRule type="containsText" dxfId="2603" priority="548" operator="containsText" text="Not available">
      <formula>NOT(ISERROR(SEARCH("Not available",BT107)))</formula>
    </cfRule>
  </conditionalFormatting>
  <conditionalFormatting sqref="BT107:BT111">
    <cfRule type="containsText" dxfId="2602" priority="547" operator="containsText" text="Not available">
      <formula>NOT(ISERROR(SEARCH("Not available",BT107)))</formula>
    </cfRule>
  </conditionalFormatting>
  <conditionalFormatting sqref="BT107:BT111">
    <cfRule type="containsText" dxfId="2601" priority="546" operator="containsText" text="Not available">
      <formula>NOT(ISERROR(SEARCH("Not available",BT107)))</formula>
    </cfRule>
  </conditionalFormatting>
  <conditionalFormatting sqref="BT109:BT140">
    <cfRule type="containsText" dxfId="2600" priority="545" operator="containsText" text="Not available">
      <formula>NOT(ISERROR(SEARCH("Not available",BT109)))</formula>
    </cfRule>
  </conditionalFormatting>
  <conditionalFormatting sqref="BT109:BT140">
    <cfRule type="containsText" dxfId="2599" priority="544" operator="containsText" text="Not available">
      <formula>NOT(ISERROR(SEARCH("Not available",BT109)))</formula>
    </cfRule>
  </conditionalFormatting>
  <conditionalFormatting sqref="BT109:BT140">
    <cfRule type="containsText" dxfId="2598" priority="543" operator="containsText" text="Not available">
      <formula>NOT(ISERROR(SEARCH("Not available",BT109)))</formula>
    </cfRule>
  </conditionalFormatting>
  <conditionalFormatting sqref="BT88">
    <cfRule type="expression" dxfId="2597" priority="541">
      <formula>#REF!=$M$3</formula>
    </cfRule>
    <cfRule type="expression" dxfId="2596" priority="542">
      <formula>#REF!=$M$2</formula>
    </cfRule>
  </conditionalFormatting>
  <conditionalFormatting sqref="BT59">
    <cfRule type="expression" dxfId="2595" priority="539">
      <formula>#REF!=$M$3</formula>
    </cfRule>
    <cfRule type="expression" dxfId="2594" priority="540">
      <formula>#REF!=$M$2</formula>
    </cfRule>
  </conditionalFormatting>
  <conditionalFormatting sqref="BT30">
    <cfRule type="expression" dxfId="2593" priority="537">
      <formula>#REF!=$M$3</formula>
    </cfRule>
    <cfRule type="expression" dxfId="2592" priority="538">
      <formula>#REF!=$M$2</formula>
    </cfRule>
  </conditionalFormatting>
  <conditionalFormatting sqref="BT8">
    <cfRule type="expression" dxfId="2591" priority="535">
      <formula>#REF!=$M$3</formula>
    </cfRule>
    <cfRule type="expression" dxfId="2590" priority="536">
      <formula>#REF!=$M$2</formula>
    </cfRule>
  </conditionalFormatting>
  <conditionalFormatting sqref="BT9">
    <cfRule type="expression" dxfId="2589" priority="533">
      <formula>$I9=$M$3</formula>
    </cfRule>
    <cfRule type="expression" dxfId="2588" priority="534">
      <formula>$I9=$M$2</formula>
    </cfRule>
  </conditionalFormatting>
  <conditionalFormatting sqref="BT7:CO7">
    <cfRule type="expression" dxfId="2587" priority="531">
      <formula>$I7=$M$3</formula>
    </cfRule>
    <cfRule type="expression" dxfId="2586" priority="532">
      <formula>$I7=$M$2</formula>
    </cfRule>
  </conditionalFormatting>
  <conditionalFormatting sqref="BT12">
    <cfRule type="expression" dxfId="2585" priority="529">
      <formula>$I12=$M$3</formula>
    </cfRule>
    <cfRule type="expression" dxfId="2584" priority="530">
      <formula>$I12=$M$2</formula>
    </cfRule>
  </conditionalFormatting>
  <conditionalFormatting sqref="BT31">
    <cfRule type="expression" dxfId="2583" priority="527">
      <formula>$I31=$M$3</formula>
    </cfRule>
    <cfRule type="expression" dxfId="2582" priority="528">
      <formula>$I31=$M$2</formula>
    </cfRule>
  </conditionalFormatting>
  <conditionalFormatting sqref="BT29:CO29">
    <cfRule type="expression" dxfId="2581" priority="525">
      <formula>$I29=$M$3</formula>
    </cfRule>
    <cfRule type="expression" dxfId="2580" priority="526">
      <formula>$I29=$M$2</formula>
    </cfRule>
  </conditionalFormatting>
  <conditionalFormatting sqref="BT42">
    <cfRule type="expression" dxfId="2579" priority="523">
      <formula>$I42=$M$3</formula>
    </cfRule>
    <cfRule type="expression" dxfId="2578" priority="524">
      <formula>$I42=$M$2</formula>
    </cfRule>
  </conditionalFormatting>
  <conditionalFormatting sqref="BT60">
    <cfRule type="expression" dxfId="2577" priority="521">
      <formula>$I60=$M$3</formula>
    </cfRule>
    <cfRule type="expression" dxfId="2576" priority="522">
      <formula>$I60=$M$2</formula>
    </cfRule>
  </conditionalFormatting>
  <conditionalFormatting sqref="BT58:CO58">
    <cfRule type="expression" dxfId="2575" priority="519">
      <formula>$I58=$M$3</formula>
    </cfRule>
    <cfRule type="expression" dxfId="2574" priority="520">
      <formula>$I58=$M$2</formula>
    </cfRule>
  </conditionalFormatting>
  <conditionalFormatting sqref="BT69">
    <cfRule type="expression" dxfId="2573" priority="517">
      <formula>$I69=$M$3</formula>
    </cfRule>
    <cfRule type="expression" dxfId="2572" priority="518">
      <formula>$I69=$M$2</formula>
    </cfRule>
  </conditionalFormatting>
  <conditionalFormatting sqref="BT67:CO67">
    <cfRule type="expression" dxfId="2571" priority="515">
      <formula>$I67=$M$3</formula>
    </cfRule>
    <cfRule type="expression" dxfId="2570" priority="516">
      <formula>$I67=$M$2</formula>
    </cfRule>
  </conditionalFormatting>
  <conditionalFormatting sqref="BT87:CO87">
    <cfRule type="expression" dxfId="2569" priority="513">
      <formula>$I87=$M$3</formula>
    </cfRule>
    <cfRule type="expression" dxfId="2568" priority="514">
      <formula>$I87=$M$2</formula>
    </cfRule>
  </conditionalFormatting>
  <conditionalFormatting sqref="BT89">
    <cfRule type="expression" dxfId="2567" priority="511">
      <formula>$I89=$M$3</formula>
    </cfRule>
    <cfRule type="expression" dxfId="2566" priority="512">
      <formula>$I89=$M$2</formula>
    </cfRule>
  </conditionalFormatting>
  <conditionalFormatting sqref="BT68">
    <cfRule type="expression" dxfId="2565" priority="509">
      <formula>#REF!=$M$3</formula>
    </cfRule>
    <cfRule type="expression" dxfId="2564" priority="510">
      <formula>#REF!=$M$2</formula>
    </cfRule>
  </conditionalFormatting>
  <conditionalFormatting sqref="BT105">
    <cfRule type="containsText" dxfId="2563" priority="506" operator="containsText" text="Not available">
      <formula>NOT(ISERROR(SEARCH("Not available",BT105)))</formula>
    </cfRule>
  </conditionalFormatting>
  <conditionalFormatting sqref="BT102">
    <cfRule type="containsText" dxfId="2562" priority="508" operator="containsText" text="Not available">
      <formula>NOT(ISERROR(SEARCH("Not available",BT102)))</formula>
    </cfRule>
  </conditionalFormatting>
  <conditionalFormatting sqref="BT107">
    <cfRule type="containsText" dxfId="2561" priority="507" operator="containsText" text="Not available">
      <formula>NOT(ISERROR(SEARCH("Not available",BT107)))</formula>
    </cfRule>
  </conditionalFormatting>
  <conditionalFormatting sqref="BT95">
    <cfRule type="containsText" dxfId="2560" priority="505" operator="containsText" text="Not available">
      <formula>NOT(ISERROR(SEARCH("Not available",BT95)))</formula>
    </cfRule>
  </conditionalFormatting>
  <conditionalFormatting sqref="BT105">
    <cfRule type="containsText" dxfId="2559" priority="504" operator="containsText" text="Not available">
      <formula>NOT(ISERROR(SEARCH("Not available",BT105)))</formula>
    </cfRule>
  </conditionalFormatting>
  <conditionalFormatting sqref="BT98">
    <cfRule type="containsText" dxfId="2558" priority="502" operator="containsText" text="Not available">
      <formula>NOT(ISERROR(SEARCH("Not available",BT98)))</formula>
    </cfRule>
  </conditionalFormatting>
  <conditionalFormatting sqref="BT102">
    <cfRule type="containsText" dxfId="2557" priority="503" operator="containsText" text="Not available">
      <formula>NOT(ISERROR(SEARCH("Not available",BT102)))</formula>
    </cfRule>
  </conditionalFormatting>
  <conditionalFormatting sqref="BT101">
    <cfRule type="containsText" dxfId="2556" priority="501" operator="containsText" text="Not available">
      <formula>NOT(ISERROR(SEARCH("Not available",BT101)))</formula>
    </cfRule>
  </conditionalFormatting>
  <conditionalFormatting sqref="BT98">
    <cfRule type="containsText" dxfId="2555" priority="500" operator="containsText" text="Not available">
      <formula>NOT(ISERROR(SEARCH("Not available",BT98)))</formula>
    </cfRule>
  </conditionalFormatting>
  <conditionalFormatting sqref="BT105">
    <cfRule type="containsText" dxfId="2554" priority="499" operator="containsText" text="Not available">
      <formula>NOT(ISERROR(SEARCH("Not available",BT105)))</formula>
    </cfRule>
  </conditionalFormatting>
  <conditionalFormatting sqref="BT104">
    <cfRule type="containsText" dxfId="2553" priority="498" operator="containsText" text="Not available">
      <formula>NOT(ISERROR(SEARCH("Not available",BT104)))</formula>
    </cfRule>
  </conditionalFormatting>
  <conditionalFormatting sqref="BT94">
    <cfRule type="containsText" dxfId="2552" priority="497" operator="containsText" text="Not available">
      <formula>NOT(ISERROR(SEARCH("Not available",BT94)))</formula>
    </cfRule>
  </conditionalFormatting>
  <conditionalFormatting sqref="BT104">
    <cfRule type="containsText" dxfId="2551" priority="496" operator="containsText" text="Not available">
      <formula>NOT(ISERROR(SEARCH("Not available",BT104)))</formula>
    </cfRule>
  </conditionalFormatting>
  <conditionalFormatting sqref="BT101">
    <cfRule type="containsText" dxfId="2550" priority="495" operator="containsText" text="Not available">
      <formula>NOT(ISERROR(SEARCH("Not available",BT101)))</formula>
    </cfRule>
  </conditionalFormatting>
  <conditionalFormatting sqref="BT97">
    <cfRule type="containsText" dxfId="2549" priority="494" operator="containsText" text="Not available">
      <formula>NOT(ISERROR(SEARCH("Not available",BT97)))</formula>
    </cfRule>
  </conditionalFormatting>
  <conditionalFormatting sqref="BT102">
    <cfRule type="containsText" dxfId="2548" priority="490" operator="containsText" text="Not available">
      <formula>NOT(ISERROR(SEARCH("Not available",BT102)))</formula>
    </cfRule>
  </conditionalFormatting>
  <conditionalFormatting sqref="BT107">
    <cfRule type="containsText" dxfId="2547" priority="489" operator="containsText" text="Not available">
      <formula>NOT(ISERROR(SEARCH("Not available",BT107)))</formula>
    </cfRule>
  </conditionalFormatting>
  <conditionalFormatting sqref="BT100">
    <cfRule type="containsText" dxfId="2546" priority="493" operator="containsText" text="Not available">
      <formula>NOT(ISERROR(SEARCH("Not available",BT100)))</formula>
    </cfRule>
  </conditionalFormatting>
  <conditionalFormatting sqref="BT107">
    <cfRule type="containsText" dxfId="2545" priority="492" operator="containsText" text="Not available">
      <formula>NOT(ISERROR(SEARCH("Not available",BT107)))</formula>
    </cfRule>
  </conditionalFormatting>
  <conditionalFormatting sqref="BT96">
    <cfRule type="containsText" dxfId="2544" priority="491" operator="containsText" text="Not available">
      <formula>NOT(ISERROR(SEARCH("Not available",BT96)))</formula>
    </cfRule>
  </conditionalFormatting>
  <conditionalFormatting sqref="BT105">
    <cfRule type="containsText" dxfId="2543" priority="488" operator="containsText" text="Not available">
      <formula>NOT(ISERROR(SEARCH("Not available",BT105)))</formula>
    </cfRule>
  </conditionalFormatting>
  <conditionalFormatting sqref="BT95">
    <cfRule type="containsText" dxfId="2542" priority="487" operator="containsText" text="Not available">
      <formula>NOT(ISERROR(SEARCH("Not available",BT95)))</formula>
    </cfRule>
  </conditionalFormatting>
  <conditionalFormatting sqref="BT105">
    <cfRule type="containsText" dxfId="2541" priority="486" operator="containsText" text="Not available">
      <formula>NOT(ISERROR(SEARCH("Not available",BT105)))</formula>
    </cfRule>
  </conditionalFormatting>
  <conditionalFormatting sqref="BT102">
    <cfRule type="containsText" dxfId="2540" priority="485" operator="containsText" text="Not available">
      <formula>NOT(ISERROR(SEARCH("Not available",BT102)))</formula>
    </cfRule>
  </conditionalFormatting>
  <conditionalFormatting sqref="BT98">
    <cfRule type="containsText" dxfId="2539" priority="484" operator="containsText" text="Not available">
      <formula>NOT(ISERROR(SEARCH("Not available",BT98)))</formula>
    </cfRule>
  </conditionalFormatting>
  <conditionalFormatting sqref="BT91">
    <cfRule type="expression" dxfId="2538" priority="482">
      <formula>$I91=$M$3</formula>
    </cfRule>
    <cfRule type="expression" dxfId="2537" priority="483">
      <formula>$I91=$M$2</formula>
    </cfRule>
  </conditionalFormatting>
  <conditionalFormatting sqref="BT105">
    <cfRule type="containsText" dxfId="2536" priority="477" operator="containsText" text="Not available">
      <formula>NOT(ISERROR(SEARCH("Not available",BT105)))</formula>
    </cfRule>
  </conditionalFormatting>
  <conditionalFormatting sqref="BT100">
    <cfRule type="containsText" dxfId="2535" priority="481" operator="containsText" text="Not available">
      <formula>NOT(ISERROR(SEARCH("Not available",BT100)))</formula>
    </cfRule>
  </conditionalFormatting>
  <conditionalFormatting sqref="BT102">
    <cfRule type="containsText" dxfId="2534" priority="480" operator="containsText" text="Not available">
      <formula>NOT(ISERROR(SEARCH("Not available",BT102)))</formula>
    </cfRule>
  </conditionalFormatting>
  <conditionalFormatting sqref="BT100">
    <cfRule type="containsText" dxfId="2533" priority="479" operator="containsText" text="Not available">
      <formula>NOT(ISERROR(SEARCH("Not available",BT100)))</formula>
    </cfRule>
  </conditionalFormatting>
  <conditionalFormatting sqref="BT107">
    <cfRule type="containsText" dxfId="2532" priority="478" operator="containsText" text="Not available">
      <formula>NOT(ISERROR(SEARCH("Not available",BT107)))</formula>
    </cfRule>
  </conditionalFormatting>
  <conditionalFormatting sqref="BT100">
    <cfRule type="containsText" dxfId="2531" priority="476" operator="containsText" text="Not available">
      <formula>NOT(ISERROR(SEARCH("Not available",BT100)))</formula>
    </cfRule>
  </conditionalFormatting>
  <conditionalFormatting sqref="BT105">
    <cfRule type="containsText" dxfId="2530" priority="475" operator="containsText" text="Not available">
      <formula>NOT(ISERROR(SEARCH("Not available",BT105)))</formula>
    </cfRule>
  </conditionalFormatting>
  <conditionalFormatting sqref="BT102">
    <cfRule type="containsText" dxfId="2529" priority="474" operator="containsText" text="Not available">
      <formula>NOT(ISERROR(SEARCH("Not available",BT102)))</formula>
    </cfRule>
  </conditionalFormatting>
  <conditionalFormatting sqref="BT101">
    <cfRule type="containsText" dxfId="2528" priority="473" operator="containsText" text="Not available">
      <formula>NOT(ISERROR(SEARCH("Not available",BT101)))</formula>
    </cfRule>
  </conditionalFormatting>
  <conditionalFormatting sqref="BT105">
    <cfRule type="containsText" dxfId="2527" priority="472" operator="containsText" text="Not available">
      <formula>NOT(ISERROR(SEARCH("Not available",BT105)))</formula>
    </cfRule>
  </conditionalFormatting>
  <conditionalFormatting sqref="BT104">
    <cfRule type="containsText" dxfId="2526" priority="471" operator="containsText" text="Not available">
      <formula>NOT(ISERROR(SEARCH("Not available",BT104)))</formula>
    </cfRule>
  </conditionalFormatting>
  <conditionalFormatting sqref="BT104">
    <cfRule type="containsText" dxfId="2525" priority="470" operator="containsText" text="Not available">
      <formula>NOT(ISERROR(SEARCH("Not available",BT104)))</formula>
    </cfRule>
  </conditionalFormatting>
  <conditionalFormatting sqref="BT101">
    <cfRule type="containsText" dxfId="2524" priority="469" operator="containsText" text="Not available">
      <formula>NOT(ISERROR(SEARCH("Not available",BT101)))</formula>
    </cfRule>
  </conditionalFormatting>
  <conditionalFormatting sqref="BT102">
    <cfRule type="containsText" dxfId="2523" priority="466" operator="containsText" text="Not available">
      <formula>NOT(ISERROR(SEARCH("Not available",BT102)))</formula>
    </cfRule>
  </conditionalFormatting>
  <conditionalFormatting sqref="BT107">
    <cfRule type="containsText" dxfId="2522" priority="465" operator="containsText" text="Not available">
      <formula>NOT(ISERROR(SEARCH("Not available",BT107)))</formula>
    </cfRule>
  </conditionalFormatting>
  <conditionalFormatting sqref="BT100">
    <cfRule type="containsText" dxfId="2521" priority="468" operator="containsText" text="Not available">
      <formula>NOT(ISERROR(SEARCH("Not available",BT100)))</formula>
    </cfRule>
  </conditionalFormatting>
  <conditionalFormatting sqref="BT107">
    <cfRule type="containsText" dxfId="2520" priority="467" operator="containsText" text="Not available">
      <formula>NOT(ISERROR(SEARCH("Not available",BT107)))</formula>
    </cfRule>
  </conditionalFormatting>
  <conditionalFormatting sqref="BT105">
    <cfRule type="containsText" dxfId="2519" priority="464" operator="containsText" text="Not available">
      <formula>NOT(ISERROR(SEARCH("Not available",BT105)))</formula>
    </cfRule>
  </conditionalFormatting>
  <conditionalFormatting sqref="BT105">
    <cfRule type="containsText" dxfId="2518" priority="463" operator="containsText" text="Not available">
      <formula>NOT(ISERROR(SEARCH("Not available",BT105)))</formula>
    </cfRule>
  </conditionalFormatting>
  <conditionalFormatting sqref="BT102">
    <cfRule type="containsText" dxfId="2517" priority="462" operator="containsText" text="Not available">
      <formula>NOT(ISERROR(SEARCH("Not available",BT102)))</formula>
    </cfRule>
  </conditionalFormatting>
  <conditionalFormatting sqref="BT100">
    <cfRule type="containsText" dxfId="2516" priority="461" operator="containsText" text="Not available">
      <formula>NOT(ISERROR(SEARCH("Not available",BT100)))</formula>
    </cfRule>
  </conditionalFormatting>
  <conditionalFormatting sqref="BT108">
    <cfRule type="containsText" dxfId="2515" priority="460" operator="containsText" text="Not available">
      <formula>NOT(ISERROR(SEARCH("Not available",BT108)))</formula>
    </cfRule>
  </conditionalFormatting>
  <conditionalFormatting sqref="BT107">
    <cfRule type="containsText" dxfId="2514" priority="459" operator="containsText" text="Not available">
      <formula>NOT(ISERROR(SEARCH("Not available",BT107)))</formula>
    </cfRule>
  </conditionalFormatting>
  <conditionalFormatting sqref="BT102">
    <cfRule type="containsText" dxfId="2513" priority="458" operator="containsText" text="Not available">
      <formula>NOT(ISERROR(SEARCH("Not available",BT102)))</formula>
    </cfRule>
  </conditionalFormatting>
  <conditionalFormatting sqref="BT107">
    <cfRule type="containsText" dxfId="2512" priority="457" operator="containsText" text="Not available">
      <formula>NOT(ISERROR(SEARCH("Not available",BT107)))</formula>
    </cfRule>
  </conditionalFormatting>
  <conditionalFormatting sqref="BT105">
    <cfRule type="containsText" dxfId="2511" priority="456" operator="containsText" text="Not available">
      <formula>NOT(ISERROR(SEARCH("Not available",BT105)))</formula>
    </cfRule>
  </conditionalFormatting>
  <conditionalFormatting sqref="BT105">
    <cfRule type="containsText" dxfId="2510" priority="455" operator="containsText" text="Not available">
      <formula>NOT(ISERROR(SEARCH("Not available",BT105)))</formula>
    </cfRule>
  </conditionalFormatting>
  <conditionalFormatting sqref="BT102">
    <cfRule type="containsText" dxfId="2509" priority="454" operator="containsText" text="Not available">
      <formula>NOT(ISERROR(SEARCH("Not available",BT102)))</formula>
    </cfRule>
  </conditionalFormatting>
  <conditionalFormatting sqref="BT104">
    <cfRule type="containsText" dxfId="2508" priority="448" operator="containsText" text="Not available">
      <formula>NOT(ISERROR(SEARCH("Not available",BT104)))</formula>
    </cfRule>
  </conditionalFormatting>
  <conditionalFormatting sqref="BT100">
    <cfRule type="containsText" dxfId="2507" priority="447" operator="containsText" text="Not available">
      <formula>NOT(ISERROR(SEARCH("Not available",BT100)))</formula>
    </cfRule>
  </conditionalFormatting>
  <conditionalFormatting sqref="BT100">
    <cfRule type="containsText" dxfId="2506" priority="446" operator="containsText" text="Not available">
      <formula>NOT(ISERROR(SEARCH("Not available",BT100)))</formula>
    </cfRule>
  </conditionalFormatting>
  <conditionalFormatting sqref="BT108">
    <cfRule type="containsText" dxfId="2505" priority="445" operator="containsText" text="Not available">
      <formula>NOT(ISERROR(SEARCH("Not available",BT108)))</formula>
    </cfRule>
  </conditionalFormatting>
  <conditionalFormatting sqref="BT107">
    <cfRule type="containsText" dxfId="2504" priority="450" operator="containsText" text="Not available">
      <formula>NOT(ISERROR(SEARCH("Not available",BT107)))</formula>
    </cfRule>
  </conditionalFormatting>
  <conditionalFormatting sqref="BT104">
    <cfRule type="containsText" dxfId="2503" priority="453" operator="containsText" text="Not available">
      <formula>NOT(ISERROR(SEARCH("Not available",BT104)))</formula>
    </cfRule>
  </conditionalFormatting>
  <conditionalFormatting sqref="BT101">
    <cfRule type="containsText" dxfId="2502" priority="452" operator="containsText" text="Not available">
      <formula>NOT(ISERROR(SEARCH("Not available",BT101)))</formula>
    </cfRule>
  </conditionalFormatting>
  <conditionalFormatting sqref="BT108">
    <cfRule type="containsText" dxfId="2501" priority="451" operator="containsText" text="Not available">
      <formula>NOT(ISERROR(SEARCH("Not available",BT108)))</formula>
    </cfRule>
  </conditionalFormatting>
  <conditionalFormatting sqref="BT107">
    <cfRule type="containsText" dxfId="2500" priority="449" operator="containsText" text="Not available">
      <formula>NOT(ISERROR(SEARCH("Not available",BT107)))</formula>
    </cfRule>
  </conditionalFormatting>
  <conditionalFormatting sqref="BT107">
    <cfRule type="containsText" dxfId="2499" priority="444" operator="containsText" text="Not available">
      <formula>NOT(ISERROR(SEARCH("Not available",BT107)))</formula>
    </cfRule>
  </conditionalFormatting>
  <conditionalFormatting sqref="BT99">
    <cfRule type="expression" dxfId="2498" priority="442">
      <formula>$I99=$M$3</formula>
    </cfRule>
    <cfRule type="expression" dxfId="2497" priority="443">
      <formula>$I99=$M$2</formula>
    </cfRule>
  </conditionalFormatting>
  <conditionalFormatting sqref="BT105">
    <cfRule type="containsText" dxfId="2496" priority="440" operator="containsText" text="Not available">
      <formula>NOT(ISERROR(SEARCH("Not available",BT105)))</formula>
    </cfRule>
  </conditionalFormatting>
  <conditionalFormatting sqref="BT107">
    <cfRule type="containsText" dxfId="2495" priority="441" operator="containsText" text="Not available">
      <formula>NOT(ISERROR(SEARCH("Not available",BT107)))</formula>
    </cfRule>
  </conditionalFormatting>
  <conditionalFormatting sqref="BT105">
    <cfRule type="containsText" dxfId="2494" priority="439" operator="containsText" text="Not available">
      <formula>NOT(ISERROR(SEARCH("Not available",BT105)))</formula>
    </cfRule>
  </conditionalFormatting>
  <conditionalFormatting sqref="BT105">
    <cfRule type="containsText" dxfId="2493" priority="438" operator="containsText" text="Not available">
      <formula>NOT(ISERROR(SEARCH("Not available",BT105)))</formula>
    </cfRule>
  </conditionalFormatting>
  <conditionalFormatting sqref="BT104">
    <cfRule type="containsText" dxfId="2492" priority="437" operator="containsText" text="Not available">
      <formula>NOT(ISERROR(SEARCH("Not available",BT104)))</formula>
    </cfRule>
  </conditionalFormatting>
  <conditionalFormatting sqref="BT104">
    <cfRule type="containsText" dxfId="2491" priority="436" operator="containsText" text="Not available">
      <formula>NOT(ISERROR(SEARCH("Not available",BT104)))</formula>
    </cfRule>
  </conditionalFormatting>
  <conditionalFormatting sqref="BT107">
    <cfRule type="containsText" dxfId="2490" priority="434" operator="containsText" text="Not available">
      <formula>NOT(ISERROR(SEARCH("Not available",BT107)))</formula>
    </cfRule>
  </conditionalFormatting>
  <conditionalFormatting sqref="BT107">
    <cfRule type="containsText" dxfId="2489" priority="435" operator="containsText" text="Not available">
      <formula>NOT(ISERROR(SEARCH("Not available",BT107)))</formula>
    </cfRule>
  </conditionalFormatting>
  <conditionalFormatting sqref="BT105">
    <cfRule type="containsText" dxfId="2488" priority="433" operator="containsText" text="Not available">
      <formula>NOT(ISERROR(SEARCH("Not available",BT105)))</formula>
    </cfRule>
  </conditionalFormatting>
  <conditionalFormatting sqref="BT105">
    <cfRule type="containsText" dxfId="2487" priority="432" operator="containsText" text="Not available">
      <formula>NOT(ISERROR(SEARCH("Not available",BT105)))</formula>
    </cfRule>
  </conditionalFormatting>
  <conditionalFormatting sqref="BT108">
    <cfRule type="containsText" dxfId="2486" priority="431" operator="containsText" text="Not available">
      <formula>NOT(ISERROR(SEARCH("Not available",BT108)))</formula>
    </cfRule>
  </conditionalFormatting>
  <conditionalFormatting sqref="BT107">
    <cfRule type="containsText" dxfId="2485" priority="430" operator="containsText" text="Not available">
      <formula>NOT(ISERROR(SEARCH("Not available",BT107)))</formula>
    </cfRule>
  </conditionalFormatting>
  <conditionalFormatting sqref="BT107">
    <cfRule type="containsText" dxfId="2484" priority="429" operator="containsText" text="Not available">
      <formula>NOT(ISERROR(SEARCH("Not available",BT107)))</formula>
    </cfRule>
  </conditionalFormatting>
  <conditionalFormatting sqref="BT105">
    <cfRule type="containsText" dxfId="2483" priority="428" operator="containsText" text="Not available">
      <formula>NOT(ISERROR(SEARCH("Not available",BT105)))</formula>
    </cfRule>
  </conditionalFormatting>
  <conditionalFormatting sqref="BT105">
    <cfRule type="containsText" dxfId="2482" priority="427" operator="containsText" text="Not available">
      <formula>NOT(ISERROR(SEARCH("Not available",BT105)))</formula>
    </cfRule>
  </conditionalFormatting>
  <conditionalFormatting sqref="BT104">
    <cfRule type="containsText" dxfId="2481" priority="422" operator="containsText" text="Not available">
      <formula>NOT(ISERROR(SEARCH("Not available",BT104)))</formula>
    </cfRule>
  </conditionalFormatting>
  <conditionalFormatting sqref="BT108">
    <cfRule type="containsText" dxfId="2480" priority="421" operator="containsText" text="Not available">
      <formula>NOT(ISERROR(SEARCH("Not available",BT108)))</formula>
    </cfRule>
  </conditionalFormatting>
  <conditionalFormatting sqref="BT107">
    <cfRule type="containsText" dxfId="2479" priority="424" operator="containsText" text="Not available">
      <formula>NOT(ISERROR(SEARCH("Not available",BT107)))</formula>
    </cfRule>
  </conditionalFormatting>
  <conditionalFormatting sqref="BT104">
    <cfRule type="containsText" dxfId="2478" priority="426" operator="containsText" text="Not available">
      <formula>NOT(ISERROR(SEARCH("Not available",BT104)))</formula>
    </cfRule>
  </conditionalFormatting>
  <conditionalFormatting sqref="BT108">
    <cfRule type="containsText" dxfId="2477" priority="425" operator="containsText" text="Not available">
      <formula>NOT(ISERROR(SEARCH("Not available",BT108)))</formula>
    </cfRule>
  </conditionalFormatting>
  <conditionalFormatting sqref="BT107">
    <cfRule type="containsText" dxfId="2476" priority="423" operator="containsText" text="Not available">
      <formula>NOT(ISERROR(SEARCH("Not available",BT107)))</formula>
    </cfRule>
  </conditionalFormatting>
  <conditionalFormatting sqref="BT107">
    <cfRule type="containsText" dxfId="2475" priority="420" operator="containsText" text="Not available">
      <formula>NOT(ISERROR(SEARCH("Not available",BT107)))</formula>
    </cfRule>
  </conditionalFormatting>
  <conditionalFormatting sqref="BT108">
    <cfRule type="containsText" dxfId="2474" priority="419" operator="containsText" text="Not available">
      <formula>NOT(ISERROR(SEARCH("Not available",BT108)))</formula>
    </cfRule>
  </conditionalFormatting>
  <conditionalFormatting sqref="BT107">
    <cfRule type="containsText" dxfId="2473" priority="418" operator="containsText" text="Not available">
      <formula>NOT(ISERROR(SEARCH("Not available",BT107)))</formula>
    </cfRule>
  </conditionalFormatting>
  <conditionalFormatting sqref="BT107">
    <cfRule type="containsText" dxfId="2472" priority="417" operator="containsText" text="Not available">
      <formula>NOT(ISERROR(SEARCH("Not available",BT107)))</formula>
    </cfRule>
  </conditionalFormatting>
  <conditionalFormatting sqref="BT105">
    <cfRule type="containsText" dxfId="2471" priority="416" operator="containsText" text="Not available">
      <formula>NOT(ISERROR(SEARCH("Not available",BT105)))</formula>
    </cfRule>
  </conditionalFormatting>
  <conditionalFormatting sqref="BT105">
    <cfRule type="containsText" dxfId="2470" priority="415" operator="containsText" text="Not available">
      <formula>NOT(ISERROR(SEARCH("Not available",BT105)))</formula>
    </cfRule>
  </conditionalFormatting>
  <conditionalFormatting sqref="BT104">
    <cfRule type="containsText" dxfId="2469" priority="410" operator="containsText" text="Not available">
      <formula>NOT(ISERROR(SEARCH("Not available",BT104)))</formula>
    </cfRule>
  </conditionalFormatting>
  <conditionalFormatting sqref="BT108">
    <cfRule type="containsText" dxfId="2468" priority="409" operator="containsText" text="Not available">
      <formula>NOT(ISERROR(SEARCH("Not available",BT108)))</formula>
    </cfRule>
  </conditionalFormatting>
  <conditionalFormatting sqref="BT107">
    <cfRule type="containsText" dxfId="2467" priority="412" operator="containsText" text="Not available">
      <formula>NOT(ISERROR(SEARCH("Not available",BT107)))</formula>
    </cfRule>
  </conditionalFormatting>
  <conditionalFormatting sqref="BT104">
    <cfRule type="containsText" dxfId="2466" priority="414" operator="containsText" text="Not available">
      <formula>NOT(ISERROR(SEARCH("Not available",BT104)))</formula>
    </cfRule>
  </conditionalFormatting>
  <conditionalFormatting sqref="BT108">
    <cfRule type="containsText" dxfId="2465" priority="413" operator="containsText" text="Not available">
      <formula>NOT(ISERROR(SEARCH("Not available",BT108)))</formula>
    </cfRule>
  </conditionalFormatting>
  <conditionalFormatting sqref="BT107">
    <cfRule type="containsText" dxfId="2464" priority="411" operator="containsText" text="Not available">
      <formula>NOT(ISERROR(SEARCH("Not available",BT107)))</formula>
    </cfRule>
  </conditionalFormatting>
  <conditionalFormatting sqref="BT107">
    <cfRule type="containsText" dxfId="2463" priority="408" operator="containsText" text="Not available">
      <formula>NOT(ISERROR(SEARCH("Not available",BT107)))</formula>
    </cfRule>
  </conditionalFormatting>
  <conditionalFormatting sqref="BT107">
    <cfRule type="containsText" dxfId="2462" priority="404" operator="containsText" text="Not available">
      <formula>NOT(ISERROR(SEARCH("Not available",BT107)))</formula>
    </cfRule>
  </conditionalFormatting>
  <conditionalFormatting sqref="BT104">
    <cfRule type="containsText" dxfId="2461" priority="407" operator="containsText" text="Not available">
      <formula>NOT(ISERROR(SEARCH("Not available",BT104)))</formula>
    </cfRule>
  </conditionalFormatting>
  <conditionalFormatting sqref="BT109">
    <cfRule type="containsText" dxfId="2460" priority="406" operator="containsText" text="Not available">
      <formula>NOT(ISERROR(SEARCH("Not available",BT109)))</formula>
    </cfRule>
  </conditionalFormatting>
  <conditionalFormatting sqref="BT108">
    <cfRule type="containsText" dxfId="2459" priority="405" operator="containsText" text="Not available">
      <formula>NOT(ISERROR(SEARCH("Not available",BT108)))</formula>
    </cfRule>
  </conditionalFormatting>
  <conditionalFormatting sqref="BT107">
    <cfRule type="containsText" dxfId="2458" priority="403" operator="containsText" text="Not available">
      <formula>NOT(ISERROR(SEARCH("Not available",BT107)))</formula>
    </cfRule>
  </conditionalFormatting>
  <conditionalFormatting sqref="BT104">
    <cfRule type="containsText" dxfId="2457" priority="402" operator="containsText" text="Not available">
      <formula>NOT(ISERROR(SEARCH("Not available",BT104)))</formula>
    </cfRule>
  </conditionalFormatting>
  <conditionalFormatting sqref="BT108">
    <cfRule type="containsText" dxfId="2456" priority="401" operator="containsText" text="Not available">
      <formula>NOT(ISERROR(SEARCH("Not available",BT108)))</formula>
    </cfRule>
  </conditionalFormatting>
  <conditionalFormatting sqref="BT107">
    <cfRule type="containsText" dxfId="2455" priority="400" operator="containsText" text="Not available">
      <formula>NOT(ISERROR(SEARCH("Not available",BT107)))</formula>
    </cfRule>
  </conditionalFormatting>
  <conditionalFormatting sqref="BT105">
    <cfRule type="containsText" dxfId="2454" priority="395" operator="containsText" text="Not available">
      <formula>NOT(ISERROR(SEARCH("Not available",BT105)))</formula>
    </cfRule>
  </conditionalFormatting>
  <conditionalFormatting sqref="BT104">
    <cfRule type="containsText" dxfId="2453" priority="394" operator="containsText" text="Not available">
      <formula>NOT(ISERROR(SEARCH("Not available",BT104)))</formula>
    </cfRule>
  </conditionalFormatting>
  <conditionalFormatting sqref="BT109">
    <cfRule type="containsText" dxfId="2452" priority="393" operator="containsText" text="Not available">
      <formula>NOT(ISERROR(SEARCH("Not available",BT109)))</formula>
    </cfRule>
  </conditionalFormatting>
  <conditionalFormatting sqref="BT108">
    <cfRule type="containsText" dxfId="2451" priority="397" operator="containsText" text="Not available">
      <formula>NOT(ISERROR(SEARCH("Not available",BT108)))</formula>
    </cfRule>
  </conditionalFormatting>
  <conditionalFormatting sqref="BT105">
    <cfRule type="containsText" dxfId="2450" priority="399" operator="containsText" text="Not available">
      <formula>NOT(ISERROR(SEARCH("Not available",BT105)))</formula>
    </cfRule>
  </conditionalFormatting>
  <conditionalFormatting sqref="BT109">
    <cfRule type="containsText" dxfId="2449" priority="398" operator="containsText" text="Not available">
      <formula>NOT(ISERROR(SEARCH("Not available",BT109)))</formula>
    </cfRule>
  </conditionalFormatting>
  <conditionalFormatting sqref="BT108">
    <cfRule type="containsText" dxfId="2448" priority="396" operator="containsText" text="Not available">
      <formula>NOT(ISERROR(SEARCH("Not available",BT108)))</formula>
    </cfRule>
  </conditionalFormatting>
  <conditionalFormatting sqref="BT108">
    <cfRule type="containsText" dxfId="2447" priority="392" operator="containsText" text="Not available">
      <formula>NOT(ISERROR(SEARCH("Not available",BT108)))</formula>
    </cfRule>
  </conditionalFormatting>
  <conditionalFormatting sqref="BT107">
    <cfRule type="containsText" dxfId="2446" priority="391" operator="containsText" text="Not available">
      <formula>NOT(ISERROR(SEARCH("Not available",BT107)))</formula>
    </cfRule>
  </conditionalFormatting>
  <conditionalFormatting sqref="BT107">
    <cfRule type="containsText" dxfId="2445" priority="390" operator="containsText" text="Not available">
      <formula>NOT(ISERROR(SEARCH("Not available",BT107)))</formula>
    </cfRule>
  </conditionalFormatting>
  <conditionalFormatting sqref="BT104">
    <cfRule type="containsText" dxfId="2444" priority="389" operator="containsText" text="Not available">
      <formula>NOT(ISERROR(SEARCH("Not available",BT104)))</formula>
    </cfRule>
  </conditionalFormatting>
  <conditionalFormatting sqref="BT105">
    <cfRule type="containsText" dxfId="2443" priority="387" operator="containsText" text="Not available">
      <formula>NOT(ISERROR(SEARCH("Not available",BT105)))</formula>
    </cfRule>
  </conditionalFormatting>
  <conditionalFormatting sqref="BT107">
    <cfRule type="containsText" dxfId="2442" priority="388" operator="containsText" text="Not available">
      <formula>NOT(ISERROR(SEARCH("Not available",BT107)))</formula>
    </cfRule>
  </conditionalFormatting>
  <conditionalFormatting sqref="BT105">
    <cfRule type="containsText" dxfId="2441" priority="386" operator="containsText" text="Not available">
      <formula>NOT(ISERROR(SEARCH("Not available",BT105)))</formula>
    </cfRule>
  </conditionalFormatting>
  <conditionalFormatting sqref="BT105">
    <cfRule type="containsText" dxfId="2440" priority="385" operator="containsText" text="Not available">
      <formula>NOT(ISERROR(SEARCH("Not available",BT105)))</formula>
    </cfRule>
  </conditionalFormatting>
  <conditionalFormatting sqref="BT104">
    <cfRule type="containsText" dxfId="2439" priority="384" operator="containsText" text="Not available">
      <formula>NOT(ISERROR(SEARCH("Not available",BT104)))</formula>
    </cfRule>
  </conditionalFormatting>
  <conditionalFormatting sqref="BT104">
    <cfRule type="containsText" dxfId="2438" priority="383" operator="containsText" text="Not available">
      <formula>NOT(ISERROR(SEARCH("Not available",BT104)))</formula>
    </cfRule>
  </conditionalFormatting>
  <conditionalFormatting sqref="BT107">
    <cfRule type="containsText" dxfId="2437" priority="381" operator="containsText" text="Not available">
      <formula>NOT(ISERROR(SEARCH("Not available",BT107)))</formula>
    </cfRule>
  </conditionalFormatting>
  <conditionalFormatting sqref="BT107">
    <cfRule type="containsText" dxfId="2436" priority="382" operator="containsText" text="Not available">
      <formula>NOT(ISERROR(SEARCH("Not available",BT107)))</formula>
    </cfRule>
  </conditionalFormatting>
  <conditionalFormatting sqref="BT105">
    <cfRule type="containsText" dxfId="2435" priority="380" operator="containsText" text="Not available">
      <formula>NOT(ISERROR(SEARCH("Not available",BT105)))</formula>
    </cfRule>
  </conditionalFormatting>
  <conditionalFormatting sqref="BT105">
    <cfRule type="containsText" dxfId="2434" priority="379" operator="containsText" text="Not available">
      <formula>NOT(ISERROR(SEARCH("Not available",BT105)))</formula>
    </cfRule>
  </conditionalFormatting>
  <conditionalFormatting sqref="BT108">
    <cfRule type="containsText" dxfId="2433" priority="378" operator="containsText" text="Not available">
      <formula>NOT(ISERROR(SEARCH("Not available",BT108)))</formula>
    </cfRule>
  </conditionalFormatting>
  <conditionalFormatting sqref="BT107">
    <cfRule type="containsText" dxfId="2432" priority="377" operator="containsText" text="Not available">
      <formula>NOT(ISERROR(SEARCH("Not available",BT107)))</formula>
    </cfRule>
  </conditionalFormatting>
  <conditionalFormatting sqref="BT107">
    <cfRule type="containsText" dxfId="2431" priority="376" operator="containsText" text="Not available">
      <formula>NOT(ISERROR(SEARCH("Not available",BT107)))</formula>
    </cfRule>
  </conditionalFormatting>
  <conditionalFormatting sqref="BT105">
    <cfRule type="containsText" dxfId="2430" priority="375" operator="containsText" text="Not available">
      <formula>NOT(ISERROR(SEARCH("Not available",BT105)))</formula>
    </cfRule>
  </conditionalFormatting>
  <conditionalFormatting sqref="BT105">
    <cfRule type="containsText" dxfId="2429" priority="374" operator="containsText" text="Not available">
      <formula>NOT(ISERROR(SEARCH("Not available",BT105)))</formula>
    </cfRule>
  </conditionalFormatting>
  <conditionalFormatting sqref="BT104">
    <cfRule type="containsText" dxfId="2428" priority="369" operator="containsText" text="Not available">
      <formula>NOT(ISERROR(SEARCH("Not available",BT104)))</formula>
    </cfRule>
  </conditionalFormatting>
  <conditionalFormatting sqref="BT108">
    <cfRule type="containsText" dxfId="2427" priority="368" operator="containsText" text="Not available">
      <formula>NOT(ISERROR(SEARCH("Not available",BT108)))</formula>
    </cfRule>
  </conditionalFormatting>
  <conditionalFormatting sqref="BT107">
    <cfRule type="containsText" dxfId="2426" priority="371" operator="containsText" text="Not available">
      <formula>NOT(ISERROR(SEARCH("Not available",BT107)))</formula>
    </cfRule>
  </conditionalFormatting>
  <conditionalFormatting sqref="BT104">
    <cfRule type="containsText" dxfId="2425" priority="373" operator="containsText" text="Not available">
      <formula>NOT(ISERROR(SEARCH("Not available",BT104)))</formula>
    </cfRule>
  </conditionalFormatting>
  <conditionalFormatting sqref="BT108">
    <cfRule type="containsText" dxfId="2424" priority="372" operator="containsText" text="Not available">
      <formula>NOT(ISERROR(SEARCH("Not available",BT108)))</formula>
    </cfRule>
  </conditionalFormatting>
  <conditionalFormatting sqref="BT107">
    <cfRule type="containsText" dxfId="2423" priority="370" operator="containsText" text="Not available">
      <formula>NOT(ISERROR(SEARCH("Not available",BT107)))</formula>
    </cfRule>
  </conditionalFormatting>
  <conditionalFormatting sqref="BT107">
    <cfRule type="containsText" dxfId="2422" priority="367" operator="containsText" text="Not available">
      <formula>NOT(ISERROR(SEARCH("Not available",BT107)))</formula>
    </cfRule>
  </conditionalFormatting>
  <conditionalFormatting sqref="BT108">
    <cfRule type="containsText" dxfId="2421" priority="366" operator="containsText" text="Not available">
      <formula>NOT(ISERROR(SEARCH("Not available",BT108)))</formula>
    </cfRule>
  </conditionalFormatting>
  <conditionalFormatting sqref="BT107">
    <cfRule type="containsText" dxfId="2420" priority="365" operator="containsText" text="Not available">
      <formula>NOT(ISERROR(SEARCH("Not available",BT107)))</formula>
    </cfRule>
  </conditionalFormatting>
  <conditionalFormatting sqref="BT107">
    <cfRule type="containsText" dxfId="2419" priority="364" operator="containsText" text="Not available">
      <formula>NOT(ISERROR(SEARCH("Not available",BT107)))</formula>
    </cfRule>
  </conditionalFormatting>
  <conditionalFormatting sqref="BT105">
    <cfRule type="containsText" dxfId="2418" priority="363" operator="containsText" text="Not available">
      <formula>NOT(ISERROR(SEARCH("Not available",BT105)))</formula>
    </cfRule>
  </conditionalFormatting>
  <conditionalFormatting sqref="BT105">
    <cfRule type="containsText" dxfId="2417" priority="362" operator="containsText" text="Not available">
      <formula>NOT(ISERROR(SEARCH("Not available",BT105)))</formula>
    </cfRule>
  </conditionalFormatting>
  <conditionalFormatting sqref="BT104">
    <cfRule type="containsText" dxfId="2416" priority="357" operator="containsText" text="Not available">
      <formula>NOT(ISERROR(SEARCH("Not available",BT104)))</formula>
    </cfRule>
  </conditionalFormatting>
  <conditionalFormatting sqref="BT108">
    <cfRule type="containsText" dxfId="2415" priority="356" operator="containsText" text="Not available">
      <formula>NOT(ISERROR(SEARCH("Not available",BT108)))</formula>
    </cfRule>
  </conditionalFormatting>
  <conditionalFormatting sqref="BT107">
    <cfRule type="containsText" dxfId="2414" priority="359" operator="containsText" text="Not available">
      <formula>NOT(ISERROR(SEARCH("Not available",BT107)))</formula>
    </cfRule>
  </conditionalFormatting>
  <conditionalFormatting sqref="BT104">
    <cfRule type="containsText" dxfId="2413" priority="361" operator="containsText" text="Not available">
      <formula>NOT(ISERROR(SEARCH("Not available",BT104)))</formula>
    </cfRule>
  </conditionalFormatting>
  <conditionalFormatting sqref="BT108">
    <cfRule type="containsText" dxfId="2412" priority="360" operator="containsText" text="Not available">
      <formula>NOT(ISERROR(SEARCH("Not available",BT108)))</formula>
    </cfRule>
  </conditionalFormatting>
  <conditionalFormatting sqref="BT107">
    <cfRule type="containsText" dxfId="2411" priority="358" operator="containsText" text="Not available">
      <formula>NOT(ISERROR(SEARCH("Not available",BT107)))</formula>
    </cfRule>
  </conditionalFormatting>
  <conditionalFormatting sqref="BT107">
    <cfRule type="containsText" dxfId="2410" priority="355" operator="containsText" text="Not available">
      <formula>NOT(ISERROR(SEARCH("Not available",BT107)))</formula>
    </cfRule>
  </conditionalFormatting>
  <conditionalFormatting sqref="BT107">
    <cfRule type="containsText" dxfId="2409" priority="351" operator="containsText" text="Not available">
      <formula>NOT(ISERROR(SEARCH("Not available",BT107)))</formula>
    </cfRule>
  </conditionalFormatting>
  <conditionalFormatting sqref="BT104">
    <cfRule type="containsText" dxfId="2408" priority="354" operator="containsText" text="Not available">
      <formula>NOT(ISERROR(SEARCH("Not available",BT104)))</formula>
    </cfRule>
  </conditionalFormatting>
  <conditionalFormatting sqref="BT109">
    <cfRule type="containsText" dxfId="2407" priority="353" operator="containsText" text="Not available">
      <formula>NOT(ISERROR(SEARCH("Not available",BT109)))</formula>
    </cfRule>
  </conditionalFormatting>
  <conditionalFormatting sqref="BT108">
    <cfRule type="containsText" dxfId="2406" priority="352" operator="containsText" text="Not available">
      <formula>NOT(ISERROR(SEARCH("Not available",BT108)))</formula>
    </cfRule>
  </conditionalFormatting>
  <conditionalFormatting sqref="BT107">
    <cfRule type="containsText" dxfId="2405" priority="350" operator="containsText" text="Not available">
      <formula>NOT(ISERROR(SEARCH("Not available",BT107)))</formula>
    </cfRule>
  </conditionalFormatting>
  <conditionalFormatting sqref="BT104">
    <cfRule type="containsText" dxfId="2404" priority="349" operator="containsText" text="Not available">
      <formula>NOT(ISERROR(SEARCH("Not available",BT104)))</formula>
    </cfRule>
  </conditionalFormatting>
  <conditionalFormatting sqref="BT108">
    <cfRule type="containsText" dxfId="2403" priority="348" operator="containsText" text="Not available">
      <formula>NOT(ISERROR(SEARCH("Not available",BT108)))</formula>
    </cfRule>
  </conditionalFormatting>
  <conditionalFormatting sqref="BT107">
    <cfRule type="containsText" dxfId="2402" priority="347" operator="containsText" text="Not available">
      <formula>NOT(ISERROR(SEARCH("Not available",BT107)))</formula>
    </cfRule>
  </conditionalFormatting>
  <conditionalFormatting sqref="BT105">
    <cfRule type="containsText" dxfId="2401" priority="342" operator="containsText" text="Not available">
      <formula>NOT(ISERROR(SEARCH("Not available",BT105)))</formula>
    </cfRule>
  </conditionalFormatting>
  <conditionalFormatting sqref="BT104">
    <cfRule type="containsText" dxfId="2400" priority="341" operator="containsText" text="Not available">
      <formula>NOT(ISERROR(SEARCH("Not available",BT104)))</formula>
    </cfRule>
  </conditionalFormatting>
  <conditionalFormatting sqref="BT109">
    <cfRule type="containsText" dxfId="2399" priority="340" operator="containsText" text="Not available">
      <formula>NOT(ISERROR(SEARCH("Not available",BT109)))</formula>
    </cfRule>
  </conditionalFormatting>
  <conditionalFormatting sqref="BT108">
    <cfRule type="containsText" dxfId="2398" priority="344" operator="containsText" text="Not available">
      <formula>NOT(ISERROR(SEARCH("Not available",BT108)))</formula>
    </cfRule>
  </conditionalFormatting>
  <conditionalFormatting sqref="BT105">
    <cfRule type="containsText" dxfId="2397" priority="346" operator="containsText" text="Not available">
      <formula>NOT(ISERROR(SEARCH("Not available",BT105)))</formula>
    </cfRule>
  </conditionalFormatting>
  <conditionalFormatting sqref="BT109">
    <cfRule type="containsText" dxfId="2396" priority="345" operator="containsText" text="Not available">
      <formula>NOT(ISERROR(SEARCH("Not available",BT109)))</formula>
    </cfRule>
  </conditionalFormatting>
  <conditionalFormatting sqref="BT108">
    <cfRule type="containsText" dxfId="2395" priority="343" operator="containsText" text="Not available">
      <formula>NOT(ISERROR(SEARCH("Not available",BT108)))</formula>
    </cfRule>
  </conditionalFormatting>
  <conditionalFormatting sqref="BT108">
    <cfRule type="containsText" dxfId="2394" priority="339" operator="containsText" text="Not available">
      <formula>NOT(ISERROR(SEARCH("Not available",BT108)))</formula>
    </cfRule>
  </conditionalFormatting>
  <conditionalFormatting sqref="BT107">
    <cfRule type="containsText" dxfId="2393" priority="338" operator="containsText" text="Not available">
      <formula>NOT(ISERROR(SEARCH("Not available",BT107)))</formula>
    </cfRule>
  </conditionalFormatting>
  <conditionalFormatting sqref="BT107">
    <cfRule type="containsText" dxfId="2392" priority="337" operator="containsText" text="Not available">
      <formula>NOT(ISERROR(SEARCH("Not available",BT107)))</formula>
    </cfRule>
  </conditionalFormatting>
  <conditionalFormatting sqref="BT104">
    <cfRule type="containsText" dxfId="2391" priority="336" operator="containsText" text="Not available">
      <formula>NOT(ISERROR(SEARCH("Not available",BT104)))</formula>
    </cfRule>
  </conditionalFormatting>
  <conditionalFormatting sqref="BT108">
    <cfRule type="containsText" dxfId="2390" priority="335" operator="containsText" text="Not available">
      <formula>NOT(ISERROR(SEARCH("Not available",BT108)))</formula>
    </cfRule>
  </conditionalFormatting>
  <conditionalFormatting sqref="BT107">
    <cfRule type="containsText" dxfId="2389" priority="334" operator="containsText" text="Not available">
      <formula>NOT(ISERROR(SEARCH("Not available",BT107)))</formula>
    </cfRule>
  </conditionalFormatting>
  <conditionalFormatting sqref="BT107">
    <cfRule type="containsText" dxfId="2388" priority="333" operator="containsText" text="Not available">
      <formula>NOT(ISERROR(SEARCH("Not available",BT107)))</formula>
    </cfRule>
  </conditionalFormatting>
  <conditionalFormatting sqref="BT105">
    <cfRule type="containsText" dxfId="2387" priority="332" operator="containsText" text="Not available">
      <formula>NOT(ISERROR(SEARCH("Not available",BT105)))</formula>
    </cfRule>
  </conditionalFormatting>
  <conditionalFormatting sqref="BT105">
    <cfRule type="containsText" dxfId="2386" priority="331" operator="containsText" text="Not available">
      <formula>NOT(ISERROR(SEARCH("Not available",BT105)))</formula>
    </cfRule>
  </conditionalFormatting>
  <conditionalFormatting sqref="BT104">
    <cfRule type="containsText" dxfId="2385" priority="326" operator="containsText" text="Not available">
      <formula>NOT(ISERROR(SEARCH("Not available",BT104)))</formula>
    </cfRule>
  </conditionalFormatting>
  <conditionalFormatting sqref="BT108">
    <cfRule type="containsText" dxfId="2384" priority="325" operator="containsText" text="Not available">
      <formula>NOT(ISERROR(SEARCH("Not available",BT108)))</formula>
    </cfRule>
  </conditionalFormatting>
  <conditionalFormatting sqref="BT107">
    <cfRule type="containsText" dxfId="2383" priority="328" operator="containsText" text="Not available">
      <formula>NOT(ISERROR(SEARCH("Not available",BT107)))</formula>
    </cfRule>
  </conditionalFormatting>
  <conditionalFormatting sqref="BT104">
    <cfRule type="containsText" dxfId="2382" priority="330" operator="containsText" text="Not available">
      <formula>NOT(ISERROR(SEARCH("Not available",BT104)))</formula>
    </cfRule>
  </conditionalFormatting>
  <conditionalFormatting sqref="BT108">
    <cfRule type="containsText" dxfId="2381" priority="329" operator="containsText" text="Not available">
      <formula>NOT(ISERROR(SEARCH("Not available",BT108)))</formula>
    </cfRule>
  </conditionalFormatting>
  <conditionalFormatting sqref="BT107">
    <cfRule type="containsText" dxfId="2380" priority="327" operator="containsText" text="Not available">
      <formula>NOT(ISERROR(SEARCH("Not available",BT107)))</formula>
    </cfRule>
  </conditionalFormatting>
  <conditionalFormatting sqref="BT107">
    <cfRule type="containsText" dxfId="2379" priority="324" operator="containsText" text="Not available">
      <formula>NOT(ISERROR(SEARCH("Not available",BT107)))</formula>
    </cfRule>
  </conditionalFormatting>
  <conditionalFormatting sqref="BT107">
    <cfRule type="containsText" dxfId="2378" priority="320" operator="containsText" text="Not available">
      <formula>NOT(ISERROR(SEARCH("Not available",BT107)))</formula>
    </cfRule>
  </conditionalFormatting>
  <conditionalFormatting sqref="BT104">
    <cfRule type="containsText" dxfId="2377" priority="323" operator="containsText" text="Not available">
      <formula>NOT(ISERROR(SEARCH("Not available",BT104)))</formula>
    </cfRule>
  </conditionalFormatting>
  <conditionalFormatting sqref="BT109">
    <cfRule type="containsText" dxfId="2376" priority="322" operator="containsText" text="Not available">
      <formula>NOT(ISERROR(SEARCH("Not available",BT109)))</formula>
    </cfRule>
  </conditionalFormatting>
  <conditionalFormatting sqref="BT108">
    <cfRule type="containsText" dxfId="2375" priority="321" operator="containsText" text="Not available">
      <formula>NOT(ISERROR(SEARCH("Not available",BT108)))</formula>
    </cfRule>
  </conditionalFormatting>
  <conditionalFormatting sqref="BT107">
    <cfRule type="containsText" dxfId="2374" priority="319" operator="containsText" text="Not available">
      <formula>NOT(ISERROR(SEARCH("Not available",BT107)))</formula>
    </cfRule>
  </conditionalFormatting>
  <conditionalFormatting sqref="BT104">
    <cfRule type="containsText" dxfId="2373" priority="318" operator="containsText" text="Not available">
      <formula>NOT(ISERROR(SEARCH("Not available",BT104)))</formula>
    </cfRule>
  </conditionalFormatting>
  <conditionalFormatting sqref="BT108">
    <cfRule type="containsText" dxfId="2372" priority="317" operator="containsText" text="Not available">
      <formula>NOT(ISERROR(SEARCH("Not available",BT108)))</formula>
    </cfRule>
  </conditionalFormatting>
  <conditionalFormatting sqref="BT107">
    <cfRule type="containsText" dxfId="2371" priority="316" operator="containsText" text="Not available">
      <formula>NOT(ISERROR(SEARCH("Not available",BT107)))</formula>
    </cfRule>
  </conditionalFormatting>
  <conditionalFormatting sqref="BT105">
    <cfRule type="containsText" dxfId="2370" priority="311" operator="containsText" text="Not available">
      <formula>NOT(ISERROR(SEARCH("Not available",BT105)))</formula>
    </cfRule>
  </conditionalFormatting>
  <conditionalFormatting sqref="BT104">
    <cfRule type="containsText" dxfId="2369" priority="310" operator="containsText" text="Not available">
      <formula>NOT(ISERROR(SEARCH("Not available",BT104)))</formula>
    </cfRule>
  </conditionalFormatting>
  <conditionalFormatting sqref="BT109">
    <cfRule type="containsText" dxfId="2368" priority="309" operator="containsText" text="Not available">
      <formula>NOT(ISERROR(SEARCH("Not available",BT109)))</formula>
    </cfRule>
  </conditionalFormatting>
  <conditionalFormatting sqref="BT108">
    <cfRule type="containsText" dxfId="2367" priority="313" operator="containsText" text="Not available">
      <formula>NOT(ISERROR(SEARCH("Not available",BT108)))</formula>
    </cfRule>
  </conditionalFormatting>
  <conditionalFormatting sqref="BT105">
    <cfRule type="containsText" dxfId="2366" priority="315" operator="containsText" text="Not available">
      <formula>NOT(ISERROR(SEARCH("Not available",BT105)))</formula>
    </cfRule>
  </conditionalFormatting>
  <conditionalFormatting sqref="BT109">
    <cfRule type="containsText" dxfId="2365" priority="314" operator="containsText" text="Not available">
      <formula>NOT(ISERROR(SEARCH("Not available",BT109)))</formula>
    </cfRule>
  </conditionalFormatting>
  <conditionalFormatting sqref="BT108">
    <cfRule type="containsText" dxfId="2364" priority="312" operator="containsText" text="Not available">
      <formula>NOT(ISERROR(SEARCH("Not available",BT108)))</formula>
    </cfRule>
  </conditionalFormatting>
  <conditionalFormatting sqref="BT108">
    <cfRule type="containsText" dxfId="2363" priority="308" operator="containsText" text="Not available">
      <formula>NOT(ISERROR(SEARCH("Not available",BT108)))</formula>
    </cfRule>
  </conditionalFormatting>
  <conditionalFormatting sqref="BT107">
    <cfRule type="containsText" dxfId="2362" priority="307" operator="containsText" text="Not available">
      <formula>NOT(ISERROR(SEARCH("Not available",BT107)))</formula>
    </cfRule>
  </conditionalFormatting>
  <conditionalFormatting sqref="BT107">
    <cfRule type="containsText" dxfId="2361" priority="306" operator="containsText" text="Not available">
      <formula>NOT(ISERROR(SEARCH("Not available",BT107)))</formula>
    </cfRule>
  </conditionalFormatting>
  <conditionalFormatting sqref="BT104">
    <cfRule type="containsText" dxfId="2360" priority="305" operator="containsText" text="Not available">
      <formula>NOT(ISERROR(SEARCH("Not available",BT104)))</formula>
    </cfRule>
  </conditionalFormatting>
  <conditionalFormatting sqref="BT107">
    <cfRule type="containsText" dxfId="2359" priority="301" operator="containsText" text="Not available">
      <formula>NOT(ISERROR(SEARCH("Not available",BT107)))</formula>
    </cfRule>
  </conditionalFormatting>
  <conditionalFormatting sqref="BT104">
    <cfRule type="containsText" dxfId="2358" priority="304" operator="containsText" text="Not available">
      <formula>NOT(ISERROR(SEARCH("Not available",BT104)))</formula>
    </cfRule>
  </conditionalFormatting>
  <conditionalFormatting sqref="BT109">
    <cfRule type="containsText" dxfId="2357" priority="303" operator="containsText" text="Not available">
      <formula>NOT(ISERROR(SEARCH("Not available",BT109)))</formula>
    </cfRule>
  </conditionalFormatting>
  <conditionalFormatting sqref="BT108">
    <cfRule type="containsText" dxfId="2356" priority="302" operator="containsText" text="Not available">
      <formula>NOT(ISERROR(SEARCH("Not available",BT108)))</formula>
    </cfRule>
  </conditionalFormatting>
  <conditionalFormatting sqref="BT107">
    <cfRule type="containsText" dxfId="2355" priority="300" operator="containsText" text="Not available">
      <formula>NOT(ISERROR(SEARCH("Not available",BT107)))</formula>
    </cfRule>
  </conditionalFormatting>
  <conditionalFormatting sqref="BT104">
    <cfRule type="containsText" dxfId="2354" priority="299" operator="containsText" text="Not available">
      <formula>NOT(ISERROR(SEARCH("Not available",BT104)))</formula>
    </cfRule>
  </conditionalFormatting>
  <conditionalFormatting sqref="BT108">
    <cfRule type="containsText" dxfId="2353" priority="298" operator="containsText" text="Not available">
      <formula>NOT(ISERROR(SEARCH("Not available",BT108)))</formula>
    </cfRule>
  </conditionalFormatting>
  <conditionalFormatting sqref="BT107">
    <cfRule type="containsText" dxfId="2352" priority="297" operator="containsText" text="Not available">
      <formula>NOT(ISERROR(SEARCH("Not available",BT107)))</formula>
    </cfRule>
  </conditionalFormatting>
  <conditionalFormatting sqref="BT105">
    <cfRule type="containsText" dxfId="2351" priority="292" operator="containsText" text="Not available">
      <formula>NOT(ISERROR(SEARCH("Not available",BT105)))</formula>
    </cfRule>
  </conditionalFormatting>
  <conditionalFormatting sqref="BT104">
    <cfRule type="containsText" dxfId="2350" priority="291" operator="containsText" text="Not available">
      <formula>NOT(ISERROR(SEARCH("Not available",BT104)))</formula>
    </cfRule>
  </conditionalFormatting>
  <conditionalFormatting sqref="BT109">
    <cfRule type="containsText" dxfId="2349" priority="290" operator="containsText" text="Not available">
      <formula>NOT(ISERROR(SEARCH("Not available",BT109)))</formula>
    </cfRule>
  </conditionalFormatting>
  <conditionalFormatting sqref="BT108">
    <cfRule type="containsText" dxfId="2348" priority="294" operator="containsText" text="Not available">
      <formula>NOT(ISERROR(SEARCH("Not available",BT108)))</formula>
    </cfRule>
  </conditionalFormatting>
  <conditionalFormatting sqref="BT105">
    <cfRule type="containsText" dxfId="2347" priority="296" operator="containsText" text="Not available">
      <formula>NOT(ISERROR(SEARCH("Not available",BT105)))</formula>
    </cfRule>
  </conditionalFormatting>
  <conditionalFormatting sqref="BT109">
    <cfRule type="containsText" dxfId="2346" priority="295" operator="containsText" text="Not available">
      <formula>NOT(ISERROR(SEARCH("Not available",BT109)))</formula>
    </cfRule>
  </conditionalFormatting>
  <conditionalFormatting sqref="BT108">
    <cfRule type="containsText" dxfId="2345" priority="293" operator="containsText" text="Not available">
      <formula>NOT(ISERROR(SEARCH("Not available",BT108)))</formula>
    </cfRule>
  </conditionalFormatting>
  <conditionalFormatting sqref="BT108">
    <cfRule type="containsText" dxfId="2344" priority="289" operator="containsText" text="Not available">
      <formula>NOT(ISERROR(SEARCH("Not available",BT108)))</formula>
    </cfRule>
  </conditionalFormatting>
  <conditionalFormatting sqref="BT107">
    <cfRule type="containsText" dxfId="2343" priority="288" operator="containsText" text="Not available">
      <formula>NOT(ISERROR(SEARCH("Not available",BT107)))</formula>
    </cfRule>
  </conditionalFormatting>
  <conditionalFormatting sqref="BT107">
    <cfRule type="containsText" dxfId="2342" priority="287" operator="containsText" text="Not available">
      <formula>NOT(ISERROR(SEARCH("Not available",BT107)))</formula>
    </cfRule>
  </conditionalFormatting>
  <conditionalFormatting sqref="BT104">
    <cfRule type="containsText" dxfId="2341" priority="286" operator="containsText" text="Not available">
      <formula>NOT(ISERROR(SEARCH("Not available",BT104)))</formula>
    </cfRule>
  </conditionalFormatting>
  <conditionalFormatting sqref="BT108">
    <cfRule type="containsText" dxfId="2340" priority="282" operator="containsText" text="Not available">
      <formula>NOT(ISERROR(SEARCH("Not available",BT108)))</formula>
    </cfRule>
  </conditionalFormatting>
  <conditionalFormatting sqref="BT105">
    <cfRule type="containsText" dxfId="2339" priority="285" operator="containsText" text="Not available">
      <formula>NOT(ISERROR(SEARCH("Not available",BT105)))</formula>
    </cfRule>
  </conditionalFormatting>
  <conditionalFormatting sqref="BT110">
    <cfRule type="containsText" dxfId="2338" priority="284" operator="containsText" text="Not available">
      <formula>NOT(ISERROR(SEARCH("Not available",BT110)))</formula>
    </cfRule>
  </conditionalFormatting>
  <conditionalFormatting sqref="BT109">
    <cfRule type="containsText" dxfId="2337" priority="283" operator="containsText" text="Not available">
      <formula>NOT(ISERROR(SEARCH("Not available",BT109)))</formula>
    </cfRule>
  </conditionalFormatting>
  <conditionalFormatting sqref="BT108">
    <cfRule type="containsText" dxfId="2336" priority="281" operator="containsText" text="Not available">
      <formula>NOT(ISERROR(SEARCH("Not available",BT108)))</formula>
    </cfRule>
  </conditionalFormatting>
  <conditionalFormatting sqref="BT105">
    <cfRule type="containsText" dxfId="2335" priority="280" operator="containsText" text="Not available">
      <formula>NOT(ISERROR(SEARCH("Not available",BT105)))</formula>
    </cfRule>
  </conditionalFormatting>
  <conditionalFormatting sqref="BT104">
    <cfRule type="containsText" dxfId="2334" priority="279" operator="containsText" text="Not available">
      <formula>NOT(ISERROR(SEARCH("Not available",BT104)))</formula>
    </cfRule>
  </conditionalFormatting>
  <conditionalFormatting sqref="BT109">
    <cfRule type="containsText" dxfId="2333" priority="278" operator="containsText" text="Not available">
      <formula>NOT(ISERROR(SEARCH("Not available",BT109)))</formula>
    </cfRule>
  </conditionalFormatting>
  <conditionalFormatting sqref="BT108">
    <cfRule type="containsText" dxfId="2332" priority="277" operator="containsText" text="Not available">
      <formula>NOT(ISERROR(SEARCH("Not available",BT108)))</formula>
    </cfRule>
  </conditionalFormatting>
  <conditionalFormatting sqref="BT107">
    <cfRule type="containsText" dxfId="2331" priority="276" operator="containsText" text="Not available">
      <formula>NOT(ISERROR(SEARCH("Not available",BT107)))</formula>
    </cfRule>
  </conditionalFormatting>
  <conditionalFormatting sqref="BT107">
    <cfRule type="containsText" dxfId="2330" priority="275" operator="containsText" text="Not available">
      <formula>NOT(ISERROR(SEARCH("Not available",BT107)))</formula>
    </cfRule>
  </conditionalFormatting>
  <conditionalFormatting sqref="BT104">
    <cfRule type="containsText" dxfId="2329" priority="274" operator="containsText" text="Not available">
      <formula>NOT(ISERROR(SEARCH("Not available",BT104)))</formula>
    </cfRule>
  </conditionalFormatting>
  <conditionalFormatting sqref="BT105">
    <cfRule type="containsText" dxfId="2328" priority="270" operator="containsText" text="Not available">
      <formula>NOT(ISERROR(SEARCH("Not available",BT105)))</formula>
    </cfRule>
  </conditionalFormatting>
  <conditionalFormatting sqref="BT110">
    <cfRule type="containsText" dxfId="2327" priority="269" operator="containsText" text="Not available">
      <formula>NOT(ISERROR(SEARCH("Not available",BT110)))</formula>
    </cfRule>
  </conditionalFormatting>
  <conditionalFormatting sqref="BT109">
    <cfRule type="containsText" dxfId="2326" priority="272" operator="containsText" text="Not available">
      <formula>NOT(ISERROR(SEARCH("Not available",BT109)))</formula>
    </cfRule>
  </conditionalFormatting>
  <conditionalFormatting sqref="BT110">
    <cfRule type="containsText" dxfId="2325" priority="273" operator="containsText" text="Not available">
      <formula>NOT(ISERROR(SEARCH("Not available",BT110)))</formula>
    </cfRule>
  </conditionalFormatting>
  <conditionalFormatting sqref="BT109">
    <cfRule type="containsText" dxfId="2324" priority="271" operator="containsText" text="Not available">
      <formula>NOT(ISERROR(SEARCH("Not available",BT109)))</formula>
    </cfRule>
  </conditionalFormatting>
  <conditionalFormatting sqref="BT109">
    <cfRule type="containsText" dxfId="2323" priority="268" operator="containsText" text="Not available">
      <formula>NOT(ISERROR(SEARCH("Not available",BT109)))</formula>
    </cfRule>
  </conditionalFormatting>
  <conditionalFormatting sqref="BT108">
    <cfRule type="containsText" dxfId="2322" priority="267" operator="containsText" text="Not available">
      <formula>NOT(ISERROR(SEARCH("Not available",BT108)))</formula>
    </cfRule>
  </conditionalFormatting>
  <conditionalFormatting sqref="BT108">
    <cfRule type="containsText" dxfId="2321" priority="266" operator="containsText" text="Not available">
      <formula>NOT(ISERROR(SEARCH("Not available",BT108)))</formula>
    </cfRule>
  </conditionalFormatting>
  <conditionalFormatting sqref="BT105">
    <cfRule type="containsText" dxfId="2320" priority="265" operator="containsText" text="Not available">
      <formula>NOT(ISERROR(SEARCH("Not available",BT105)))</formula>
    </cfRule>
  </conditionalFormatting>
  <conditionalFormatting sqref="BT103">
    <cfRule type="expression" dxfId="2319" priority="263">
      <formula>$I103=$M$3</formula>
    </cfRule>
    <cfRule type="expression" dxfId="2318" priority="264">
      <formula>$I103=$M$2</formula>
    </cfRule>
  </conditionalFormatting>
  <conditionalFormatting sqref="BT107">
    <cfRule type="containsText" dxfId="2317" priority="262" operator="containsText" text="Not available">
      <formula>NOT(ISERROR(SEARCH("Not available",BT107)))</formula>
    </cfRule>
  </conditionalFormatting>
  <conditionalFormatting sqref="BT107">
    <cfRule type="containsText" dxfId="2316" priority="260" operator="containsText" text="Not available">
      <formula>NOT(ISERROR(SEARCH("Not available",BT107)))</formula>
    </cfRule>
  </conditionalFormatting>
  <conditionalFormatting sqref="BT107">
    <cfRule type="containsText" dxfId="2315" priority="261" operator="containsText" text="Not available">
      <formula>NOT(ISERROR(SEARCH("Not available",BT107)))</formula>
    </cfRule>
  </conditionalFormatting>
  <conditionalFormatting sqref="BT108">
    <cfRule type="containsText" dxfId="2314" priority="259" operator="containsText" text="Not available">
      <formula>NOT(ISERROR(SEARCH("Not available",BT108)))</formula>
    </cfRule>
  </conditionalFormatting>
  <conditionalFormatting sqref="BT107">
    <cfRule type="containsText" dxfId="2313" priority="258" operator="containsText" text="Not available">
      <formula>NOT(ISERROR(SEARCH("Not available",BT107)))</formula>
    </cfRule>
  </conditionalFormatting>
  <conditionalFormatting sqref="BT107">
    <cfRule type="containsText" dxfId="2312" priority="257" operator="containsText" text="Not available">
      <formula>NOT(ISERROR(SEARCH("Not available",BT107)))</formula>
    </cfRule>
  </conditionalFormatting>
  <conditionalFormatting sqref="BT108">
    <cfRule type="containsText" dxfId="2311" priority="253" operator="containsText" text="Not available">
      <formula>NOT(ISERROR(SEARCH("Not available",BT108)))</formula>
    </cfRule>
  </conditionalFormatting>
  <conditionalFormatting sqref="BT107">
    <cfRule type="containsText" dxfId="2310" priority="255" operator="containsText" text="Not available">
      <formula>NOT(ISERROR(SEARCH("Not available",BT107)))</formula>
    </cfRule>
  </conditionalFormatting>
  <conditionalFormatting sqref="BT108">
    <cfRule type="containsText" dxfId="2309" priority="256" operator="containsText" text="Not available">
      <formula>NOT(ISERROR(SEARCH("Not available",BT108)))</formula>
    </cfRule>
  </conditionalFormatting>
  <conditionalFormatting sqref="BT107">
    <cfRule type="containsText" dxfId="2308" priority="254" operator="containsText" text="Not available">
      <formula>NOT(ISERROR(SEARCH("Not available",BT107)))</formula>
    </cfRule>
  </conditionalFormatting>
  <conditionalFormatting sqref="BT107">
    <cfRule type="containsText" dxfId="2307" priority="252" operator="containsText" text="Not available">
      <formula>NOT(ISERROR(SEARCH("Not available",BT107)))</formula>
    </cfRule>
  </conditionalFormatting>
  <conditionalFormatting sqref="BT108">
    <cfRule type="containsText" dxfId="2306" priority="251" operator="containsText" text="Not available">
      <formula>NOT(ISERROR(SEARCH("Not available",BT108)))</formula>
    </cfRule>
  </conditionalFormatting>
  <conditionalFormatting sqref="BT107">
    <cfRule type="containsText" dxfId="2305" priority="250" operator="containsText" text="Not available">
      <formula>NOT(ISERROR(SEARCH("Not available",BT107)))</formula>
    </cfRule>
  </conditionalFormatting>
  <conditionalFormatting sqref="BT107">
    <cfRule type="containsText" dxfId="2304" priority="249" operator="containsText" text="Not available">
      <formula>NOT(ISERROR(SEARCH("Not available",BT107)))</formula>
    </cfRule>
  </conditionalFormatting>
  <conditionalFormatting sqref="BT108">
    <cfRule type="containsText" dxfId="2303" priority="245" operator="containsText" text="Not available">
      <formula>NOT(ISERROR(SEARCH("Not available",BT108)))</formula>
    </cfRule>
  </conditionalFormatting>
  <conditionalFormatting sqref="BT107">
    <cfRule type="containsText" dxfId="2302" priority="247" operator="containsText" text="Not available">
      <formula>NOT(ISERROR(SEARCH("Not available",BT107)))</formula>
    </cfRule>
  </conditionalFormatting>
  <conditionalFormatting sqref="BT108">
    <cfRule type="containsText" dxfId="2301" priority="248" operator="containsText" text="Not available">
      <formula>NOT(ISERROR(SEARCH("Not available",BT108)))</formula>
    </cfRule>
  </conditionalFormatting>
  <conditionalFormatting sqref="BT107">
    <cfRule type="containsText" dxfId="2300" priority="246" operator="containsText" text="Not available">
      <formula>NOT(ISERROR(SEARCH("Not available",BT107)))</formula>
    </cfRule>
  </conditionalFormatting>
  <conditionalFormatting sqref="BT107">
    <cfRule type="containsText" dxfId="2299" priority="244" operator="containsText" text="Not available">
      <formula>NOT(ISERROR(SEARCH("Not available",BT107)))</formula>
    </cfRule>
  </conditionalFormatting>
  <conditionalFormatting sqref="BT107">
    <cfRule type="containsText" dxfId="2298" priority="241" operator="containsText" text="Not available">
      <formula>NOT(ISERROR(SEARCH("Not available",BT107)))</formula>
    </cfRule>
  </conditionalFormatting>
  <conditionalFormatting sqref="BT109">
    <cfRule type="containsText" dxfId="2297" priority="243" operator="containsText" text="Not available">
      <formula>NOT(ISERROR(SEARCH("Not available",BT109)))</formula>
    </cfRule>
  </conditionalFormatting>
  <conditionalFormatting sqref="BT108">
    <cfRule type="containsText" dxfId="2296" priority="242" operator="containsText" text="Not available">
      <formula>NOT(ISERROR(SEARCH("Not available",BT108)))</formula>
    </cfRule>
  </conditionalFormatting>
  <conditionalFormatting sqref="BT107">
    <cfRule type="containsText" dxfId="2295" priority="240" operator="containsText" text="Not available">
      <formula>NOT(ISERROR(SEARCH("Not available",BT107)))</formula>
    </cfRule>
  </conditionalFormatting>
  <conditionalFormatting sqref="BT108">
    <cfRule type="containsText" dxfId="2294" priority="239" operator="containsText" text="Not available">
      <formula>NOT(ISERROR(SEARCH("Not available",BT108)))</formula>
    </cfRule>
  </conditionalFormatting>
  <conditionalFormatting sqref="BT107">
    <cfRule type="containsText" dxfId="2293" priority="238" operator="containsText" text="Not available">
      <formula>NOT(ISERROR(SEARCH("Not available",BT107)))</formula>
    </cfRule>
  </conditionalFormatting>
  <conditionalFormatting sqref="BT109">
    <cfRule type="containsText" dxfId="2292" priority="234" operator="containsText" text="Not available">
      <formula>NOT(ISERROR(SEARCH("Not available",BT109)))</formula>
    </cfRule>
  </conditionalFormatting>
  <conditionalFormatting sqref="BT108">
    <cfRule type="containsText" dxfId="2291" priority="236" operator="containsText" text="Not available">
      <formula>NOT(ISERROR(SEARCH("Not available",BT108)))</formula>
    </cfRule>
  </conditionalFormatting>
  <conditionalFormatting sqref="BT109">
    <cfRule type="containsText" dxfId="2290" priority="237" operator="containsText" text="Not available">
      <formula>NOT(ISERROR(SEARCH("Not available",BT109)))</formula>
    </cfRule>
  </conditionalFormatting>
  <conditionalFormatting sqref="BT108">
    <cfRule type="containsText" dxfId="2289" priority="235" operator="containsText" text="Not available">
      <formula>NOT(ISERROR(SEARCH("Not available",BT108)))</formula>
    </cfRule>
  </conditionalFormatting>
  <conditionalFormatting sqref="BT108">
    <cfRule type="containsText" dxfId="2288" priority="233" operator="containsText" text="Not available">
      <formula>NOT(ISERROR(SEARCH("Not available",BT108)))</formula>
    </cfRule>
  </conditionalFormatting>
  <conditionalFormatting sqref="BT107">
    <cfRule type="containsText" dxfId="2287" priority="232" operator="containsText" text="Not available">
      <formula>NOT(ISERROR(SEARCH("Not available",BT107)))</formula>
    </cfRule>
  </conditionalFormatting>
  <conditionalFormatting sqref="BT107">
    <cfRule type="containsText" dxfId="2286" priority="231" operator="containsText" text="Not available">
      <formula>NOT(ISERROR(SEARCH("Not available",BT107)))</formula>
    </cfRule>
  </conditionalFormatting>
  <conditionalFormatting sqref="BT108">
    <cfRule type="containsText" dxfId="2285" priority="230" operator="containsText" text="Not available">
      <formula>NOT(ISERROR(SEARCH("Not available",BT108)))</formula>
    </cfRule>
  </conditionalFormatting>
  <conditionalFormatting sqref="BT107">
    <cfRule type="containsText" dxfId="2284" priority="229" operator="containsText" text="Not available">
      <formula>NOT(ISERROR(SEARCH("Not available",BT107)))</formula>
    </cfRule>
  </conditionalFormatting>
  <conditionalFormatting sqref="BT107">
    <cfRule type="containsText" dxfId="2283" priority="228" operator="containsText" text="Not available">
      <formula>NOT(ISERROR(SEARCH("Not available",BT107)))</formula>
    </cfRule>
  </conditionalFormatting>
  <conditionalFormatting sqref="BT108">
    <cfRule type="containsText" dxfId="2282" priority="224" operator="containsText" text="Not available">
      <formula>NOT(ISERROR(SEARCH("Not available",BT108)))</formula>
    </cfRule>
  </conditionalFormatting>
  <conditionalFormatting sqref="BT107">
    <cfRule type="containsText" dxfId="2281" priority="226" operator="containsText" text="Not available">
      <formula>NOT(ISERROR(SEARCH("Not available",BT107)))</formula>
    </cfRule>
  </conditionalFormatting>
  <conditionalFormatting sqref="BT108">
    <cfRule type="containsText" dxfId="2280" priority="227" operator="containsText" text="Not available">
      <formula>NOT(ISERROR(SEARCH("Not available",BT108)))</formula>
    </cfRule>
  </conditionalFormatting>
  <conditionalFormatting sqref="BT107">
    <cfRule type="containsText" dxfId="2279" priority="225" operator="containsText" text="Not available">
      <formula>NOT(ISERROR(SEARCH("Not available",BT107)))</formula>
    </cfRule>
  </conditionalFormatting>
  <conditionalFormatting sqref="BT107">
    <cfRule type="containsText" dxfId="2278" priority="223" operator="containsText" text="Not available">
      <formula>NOT(ISERROR(SEARCH("Not available",BT107)))</formula>
    </cfRule>
  </conditionalFormatting>
  <conditionalFormatting sqref="BT107">
    <cfRule type="containsText" dxfId="2277" priority="220" operator="containsText" text="Not available">
      <formula>NOT(ISERROR(SEARCH("Not available",BT107)))</formula>
    </cfRule>
  </conditionalFormatting>
  <conditionalFormatting sqref="BT109">
    <cfRule type="containsText" dxfId="2276" priority="222" operator="containsText" text="Not available">
      <formula>NOT(ISERROR(SEARCH("Not available",BT109)))</formula>
    </cfRule>
  </conditionalFormatting>
  <conditionalFormatting sqref="BT108">
    <cfRule type="containsText" dxfId="2275" priority="221" operator="containsText" text="Not available">
      <formula>NOT(ISERROR(SEARCH("Not available",BT108)))</formula>
    </cfRule>
  </conditionalFormatting>
  <conditionalFormatting sqref="BT107">
    <cfRule type="containsText" dxfId="2274" priority="219" operator="containsText" text="Not available">
      <formula>NOT(ISERROR(SEARCH("Not available",BT107)))</formula>
    </cfRule>
  </conditionalFormatting>
  <conditionalFormatting sqref="BT108">
    <cfRule type="containsText" dxfId="2273" priority="218" operator="containsText" text="Not available">
      <formula>NOT(ISERROR(SEARCH("Not available",BT108)))</formula>
    </cfRule>
  </conditionalFormatting>
  <conditionalFormatting sqref="BT107">
    <cfRule type="containsText" dxfId="2272" priority="217" operator="containsText" text="Not available">
      <formula>NOT(ISERROR(SEARCH("Not available",BT107)))</formula>
    </cfRule>
  </conditionalFormatting>
  <conditionalFormatting sqref="BT109">
    <cfRule type="containsText" dxfId="2271" priority="213" operator="containsText" text="Not available">
      <formula>NOT(ISERROR(SEARCH("Not available",BT109)))</formula>
    </cfRule>
  </conditionalFormatting>
  <conditionalFormatting sqref="BT108">
    <cfRule type="containsText" dxfId="2270" priority="215" operator="containsText" text="Not available">
      <formula>NOT(ISERROR(SEARCH("Not available",BT108)))</formula>
    </cfRule>
  </conditionalFormatting>
  <conditionalFormatting sqref="BT109">
    <cfRule type="containsText" dxfId="2269" priority="216" operator="containsText" text="Not available">
      <formula>NOT(ISERROR(SEARCH("Not available",BT109)))</formula>
    </cfRule>
  </conditionalFormatting>
  <conditionalFormatting sqref="BT108">
    <cfRule type="containsText" dxfId="2268" priority="214" operator="containsText" text="Not available">
      <formula>NOT(ISERROR(SEARCH("Not available",BT108)))</formula>
    </cfRule>
  </conditionalFormatting>
  <conditionalFormatting sqref="BT108">
    <cfRule type="containsText" dxfId="2267" priority="212" operator="containsText" text="Not available">
      <formula>NOT(ISERROR(SEARCH("Not available",BT108)))</formula>
    </cfRule>
  </conditionalFormatting>
  <conditionalFormatting sqref="BT107">
    <cfRule type="containsText" dxfId="2266" priority="211" operator="containsText" text="Not available">
      <formula>NOT(ISERROR(SEARCH("Not available",BT107)))</formula>
    </cfRule>
  </conditionalFormatting>
  <conditionalFormatting sqref="BT107">
    <cfRule type="containsText" dxfId="2265" priority="210" operator="containsText" text="Not available">
      <formula>NOT(ISERROR(SEARCH("Not available",BT107)))</formula>
    </cfRule>
  </conditionalFormatting>
  <conditionalFormatting sqref="BT107">
    <cfRule type="containsText" dxfId="2264" priority="207" operator="containsText" text="Not available">
      <formula>NOT(ISERROR(SEARCH("Not available",BT107)))</formula>
    </cfRule>
  </conditionalFormatting>
  <conditionalFormatting sqref="BT109">
    <cfRule type="containsText" dxfId="2263" priority="209" operator="containsText" text="Not available">
      <formula>NOT(ISERROR(SEARCH("Not available",BT109)))</formula>
    </cfRule>
  </conditionalFormatting>
  <conditionalFormatting sqref="BT108">
    <cfRule type="containsText" dxfId="2262" priority="208" operator="containsText" text="Not available">
      <formula>NOT(ISERROR(SEARCH("Not available",BT108)))</formula>
    </cfRule>
  </conditionalFormatting>
  <conditionalFormatting sqref="BT107">
    <cfRule type="containsText" dxfId="2261" priority="206" operator="containsText" text="Not available">
      <formula>NOT(ISERROR(SEARCH("Not available",BT107)))</formula>
    </cfRule>
  </conditionalFormatting>
  <conditionalFormatting sqref="BT108">
    <cfRule type="containsText" dxfId="2260" priority="205" operator="containsText" text="Not available">
      <formula>NOT(ISERROR(SEARCH("Not available",BT108)))</formula>
    </cfRule>
  </conditionalFormatting>
  <conditionalFormatting sqref="BT107">
    <cfRule type="containsText" dxfId="2259" priority="204" operator="containsText" text="Not available">
      <formula>NOT(ISERROR(SEARCH("Not available",BT107)))</formula>
    </cfRule>
  </conditionalFormatting>
  <conditionalFormatting sqref="BT109">
    <cfRule type="containsText" dxfId="2258" priority="200" operator="containsText" text="Not available">
      <formula>NOT(ISERROR(SEARCH("Not available",BT109)))</formula>
    </cfRule>
  </conditionalFormatting>
  <conditionalFormatting sqref="BT108">
    <cfRule type="containsText" dxfId="2257" priority="202" operator="containsText" text="Not available">
      <formula>NOT(ISERROR(SEARCH("Not available",BT108)))</formula>
    </cfRule>
  </conditionalFormatting>
  <conditionalFormatting sqref="BT109">
    <cfRule type="containsText" dxfId="2256" priority="203" operator="containsText" text="Not available">
      <formula>NOT(ISERROR(SEARCH("Not available",BT109)))</formula>
    </cfRule>
  </conditionalFormatting>
  <conditionalFormatting sqref="BT108">
    <cfRule type="containsText" dxfId="2255" priority="201" operator="containsText" text="Not available">
      <formula>NOT(ISERROR(SEARCH("Not available",BT108)))</formula>
    </cfRule>
  </conditionalFormatting>
  <conditionalFormatting sqref="BT108">
    <cfRule type="containsText" dxfId="2254" priority="199" operator="containsText" text="Not available">
      <formula>NOT(ISERROR(SEARCH("Not available",BT108)))</formula>
    </cfRule>
  </conditionalFormatting>
  <conditionalFormatting sqref="BT107">
    <cfRule type="containsText" dxfId="2253" priority="198" operator="containsText" text="Not available">
      <formula>NOT(ISERROR(SEARCH("Not available",BT107)))</formula>
    </cfRule>
  </conditionalFormatting>
  <conditionalFormatting sqref="BT107">
    <cfRule type="containsText" dxfId="2252" priority="197" operator="containsText" text="Not available">
      <formula>NOT(ISERROR(SEARCH("Not available",BT107)))</formula>
    </cfRule>
  </conditionalFormatting>
  <conditionalFormatting sqref="BT108">
    <cfRule type="containsText" dxfId="2251" priority="194" operator="containsText" text="Not available">
      <formula>NOT(ISERROR(SEARCH("Not available",BT108)))</formula>
    </cfRule>
  </conditionalFormatting>
  <conditionalFormatting sqref="BT110">
    <cfRule type="containsText" dxfId="2250" priority="196" operator="containsText" text="Not available">
      <formula>NOT(ISERROR(SEARCH("Not available",BT110)))</formula>
    </cfRule>
  </conditionalFormatting>
  <conditionalFormatting sqref="BT109">
    <cfRule type="containsText" dxfId="2249" priority="195" operator="containsText" text="Not available">
      <formula>NOT(ISERROR(SEARCH("Not available",BT109)))</formula>
    </cfRule>
  </conditionalFormatting>
  <conditionalFormatting sqref="BT108">
    <cfRule type="containsText" dxfId="2248" priority="193" operator="containsText" text="Not available">
      <formula>NOT(ISERROR(SEARCH("Not available",BT108)))</formula>
    </cfRule>
  </conditionalFormatting>
  <conditionalFormatting sqref="BT109">
    <cfRule type="containsText" dxfId="2247" priority="192" operator="containsText" text="Not available">
      <formula>NOT(ISERROR(SEARCH("Not available",BT109)))</formula>
    </cfRule>
  </conditionalFormatting>
  <conditionalFormatting sqref="BT108">
    <cfRule type="containsText" dxfId="2246" priority="191" operator="containsText" text="Not available">
      <formula>NOT(ISERROR(SEARCH("Not available",BT108)))</formula>
    </cfRule>
  </conditionalFormatting>
  <conditionalFormatting sqref="BT107">
    <cfRule type="containsText" dxfId="2245" priority="190" operator="containsText" text="Not available">
      <formula>NOT(ISERROR(SEARCH("Not available",BT107)))</formula>
    </cfRule>
  </conditionalFormatting>
  <conditionalFormatting sqref="BT107">
    <cfRule type="containsText" dxfId="2244" priority="189" operator="containsText" text="Not available">
      <formula>NOT(ISERROR(SEARCH("Not available",BT107)))</formula>
    </cfRule>
  </conditionalFormatting>
  <conditionalFormatting sqref="BT110">
    <cfRule type="containsText" dxfId="2243" priority="185" operator="containsText" text="Not available">
      <formula>NOT(ISERROR(SEARCH("Not available",BT110)))</formula>
    </cfRule>
  </conditionalFormatting>
  <conditionalFormatting sqref="BT109">
    <cfRule type="containsText" dxfId="2242" priority="187" operator="containsText" text="Not available">
      <formula>NOT(ISERROR(SEARCH("Not available",BT109)))</formula>
    </cfRule>
  </conditionalFormatting>
  <conditionalFormatting sqref="BT110">
    <cfRule type="containsText" dxfId="2241" priority="188" operator="containsText" text="Not available">
      <formula>NOT(ISERROR(SEARCH("Not available",BT110)))</formula>
    </cfRule>
  </conditionalFormatting>
  <conditionalFormatting sqref="BT109">
    <cfRule type="containsText" dxfId="2240" priority="186" operator="containsText" text="Not available">
      <formula>NOT(ISERROR(SEARCH("Not available",BT109)))</formula>
    </cfRule>
  </conditionalFormatting>
  <conditionalFormatting sqref="BT109">
    <cfRule type="containsText" dxfId="2239" priority="184" operator="containsText" text="Not available">
      <formula>NOT(ISERROR(SEARCH("Not available",BT109)))</formula>
    </cfRule>
  </conditionalFormatting>
  <conditionalFormatting sqref="BT108">
    <cfRule type="containsText" dxfId="2238" priority="183" operator="containsText" text="Not available">
      <formula>NOT(ISERROR(SEARCH("Not available",BT108)))</formula>
    </cfRule>
  </conditionalFormatting>
  <conditionalFormatting sqref="BT108">
    <cfRule type="containsText" dxfId="2237" priority="182" operator="containsText" text="Not available">
      <formula>NOT(ISERROR(SEARCH("Not available",BT108)))</formula>
    </cfRule>
  </conditionalFormatting>
  <conditionalFormatting sqref="BT108">
    <cfRule type="containsText" dxfId="2236" priority="181" operator="containsText" text="Not available">
      <formula>NOT(ISERROR(SEARCH("Not available",BT108)))</formula>
    </cfRule>
  </conditionalFormatting>
  <conditionalFormatting sqref="BT107">
    <cfRule type="containsText" dxfId="2235" priority="180" operator="containsText" text="Not available">
      <formula>NOT(ISERROR(SEARCH("Not available",BT107)))</formula>
    </cfRule>
  </conditionalFormatting>
  <conditionalFormatting sqref="BT107">
    <cfRule type="containsText" dxfId="2234" priority="179" operator="containsText" text="Not available">
      <formula>NOT(ISERROR(SEARCH("Not available",BT107)))</formula>
    </cfRule>
  </conditionalFormatting>
  <conditionalFormatting sqref="BT108">
    <cfRule type="containsText" dxfId="2233" priority="175" operator="containsText" text="Not available">
      <formula>NOT(ISERROR(SEARCH("Not available",BT108)))</formula>
    </cfRule>
  </conditionalFormatting>
  <conditionalFormatting sqref="BT107">
    <cfRule type="containsText" dxfId="2232" priority="177" operator="containsText" text="Not available">
      <formula>NOT(ISERROR(SEARCH("Not available",BT107)))</formula>
    </cfRule>
  </conditionalFormatting>
  <conditionalFormatting sqref="BT108">
    <cfRule type="containsText" dxfId="2231" priority="178" operator="containsText" text="Not available">
      <formula>NOT(ISERROR(SEARCH("Not available",BT108)))</formula>
    </cfRule>
  </conditionalFormatting>
  <conditionalFormatting sqref="BT107">
    <cfRule type="containsText" dxfId="2230" priority="176" operator="containsText" text="Not available">
      <formula>NOT(ISERROR(SEARCH("Not available",BT107)))</formula>
    </cfRule>
  </conditionalFormatting>
  <conditionalFormatting sqref="BT107">
    <cfRule type="containsText" dxfId="2229" priority="174" operator="containsText" text="Not available">
      <formula>NOT(ISERROR(SEARCH("Not available",BT107)))</formula>
    </cfRule>
  </conditionalFormatting>
  <conditionalFormatting sqref="BT107">
    <cfRule type="containsText" dxfId="2228" priority="171" operator="containsText" text="Not available">
      <formula>NOT(ISERROR(SEARCH("Not available",BT107)))</formula>
    </cfRule>
  </conditionalFormatting>
  <conditionalFormatting sqref="BT109">
    <cfRule type="containsText" dxfId="2227" priority="173" operator="containsText" text="Not available">
      <formula>NOT(ISERROR(SEARCH("Not available",BT109)))</formula>
    </cfRule>
  </conditionalFormatting>
  <conditionalFormatting sqref="BT108">
    <cfRule type="containsText" dxfId="2226" priority="172" operator="containsText" text="Not available">
      <formula>NOT(ISERROR(SEARCH("Not available",BT108)))</formula>
    </cfRule>
  </conditionalFormatting>
  <conditionalFormatting sqref="BT107">
    <cfRule type="containsText" dxfId="2225" priority="170" operator="containsText" text="Not available">
      <formula>NOT(ISERROR(SEARCH("Not available",BT107)))</formula>
    </cfRule>
  </conditionalFormatting>
  <conditionalFormatting sqref="BT108">
    <cfRule type="containsText" dxfId="2224" priority="169" operator="containsText" text="Not available">
      <formula>NOT(ISERROR(SEARCH("Not available",BT108)))</formula>
    </cfRule>
  </conditionalFormatting>
  <conditionalFormatting sqref="BT107">
    <cfRule type="containsText" dxfId="2223" priority="168" operator="containsText" text="Not available">
      <formula>NOT(ISERROR(SEARCH("Not available",BT107)))</formula>
    </cfRule>
  </conditionalFormatting>
  <conditionalFormatting sqref="BT109">
    <cfRule type="containsText" dxfId="2222" priority="164" operator="containsText" text="Not available">
      <formula>NOT(ISERROR(SEARCH("Not available",BT109)))</formula>
    </cfRule>
  </conditionalFormatting>
  <conditionalFormatting sqref="BT108">
    <cfRule type="containsText" dxfId="2221" priority="166" operator="containsText" text="Not available">
      <formula>NOT(ISERROR(SEARCH("Not available",BT108)))</formula>
    </cfRule>
  </conditionalFormatting>
  <conditionalFormatting sqref="BT109">
    <cfRule type="containsText" dxfId="2220" priority="167" operator="containsText" text="Not available">
      <formula>NOT(ISERROR(SEARCH("Not available",BT109)))</formula>
    </cfRule>
  </conditionalFormatting>
  <conditionalFormatting sqref="BT108">
    <cfRule type="containsText" dxfId="2219" priority="165" operator="containsText" text="Not available">
      <formula>NOT(ISERROR(SEARCH("Not available",BT108)))</formula>
    </cfRule>
  </conditionalFormatting>
  <conditionalFormatting sqref="BT108">
    <cfRule type="containsText" dxfId="2218" priority="163" operator="containsText" text="Not available">
      <formula>NOT(ISERROR(SEARCH("Not available",BT108)))</formula>
    </cfRule>
  </conditionalFormatting>
  <conditionalFormatting sqref="BT107">
    <cfRule type="containsText" dxfId="2217" priority="162" operator="containsText" text="Not available">
      <formula>NOT(ISERROR(SEARCH("Not available",BT107)))</formula>
    </cfRule>
  </conditionalFormatting>
  <conditionalFormatting sqref="BT107">
    <cfRule type="containsText" dxfId="2216" priority="161" operator="containsText" text="Not available">
      <formula>NOT(ISERROR(SEARCH("Not available",BT107)))</formula>
    </cfRule>
  </conditionalFormatting>
  <conditionalFormatting sqref="BT107">
    <cfRule type="containsText" dxfId="2215" priority="158" operator="containsText" text="Not available">
      <formula>NOT(ISERROR(SEARCH("Not available",BT107)))</formula>
    </cfRule>
  </conditionalFormatting>
  <conditionalFormatting sqref="BT109">
    <cfRule type="containsText" dxfId="2214" priority="160" operator="containsText" text="Not available">
      <formula>NOT(ISERROR(SEARCH("Not available",BT109)))</formula>
    </cfRule>
  </conditionalFormatting>
  <conditionalFormatting sqref="BT108">
    <cfRule type="containsText" dxfId="2213" priority="159" operator="containsText" text="Not available">
      <formula>NOT(ISERROR(SEARCH("Not available",BT108)))</formula>
    </cfRule>
  </conditionalFormatting>
  <conditionalFormatting sqref="BT107">
    <cfRule type="containsText" dxfId="2212" priority="157" operator="containsText" text="Not available">
      <formula>NOT(ISERROR(SEARCH("Not available",BT107)))</formula>
    </cfRule>
  </conditionalFormatting>
  <conditionalFormatting sqref="BT108">
    <cfRule type="containsText" dxfId="2211" priority="156" operator="containsText" text="Not available">
      <formula>NOT(ISERROR(SEARCH("Not available",BT108)))</formula>
    </cfRule>
  </conditionalFormatting>
  <conditionalFormatting sqref="BT107">
    <cfRule type="containsText" dxfId="2210" priority="155" operator="containsText" text="Not available">
      <formula>NOT(ISERROR(SEARCH("Not available",BT107)))</formula>
    </cfRule>
  </conditionalFormatting>
  <conditionalFormatting sqref="BT109">
    <cfRule type="containsText" dxfId="2209" priority="151" operator="containsText" text="Not available">
      <formula>NOT(ISERROR(SEARCH("Not available",BT109)))</formula>
    </cfRule>
  </conditionalFormatting>
  <conditionalFormatting sqref="BT108">
    <cfRule type="containsText" dxfId="2208" priority="153" operator="containsText" text="Not available">
      <formula>NOT(ISERROR(SEARCH("Not available",BT108)))</formula>
    </cfRule>
  </conditionalFormatting>
  <conditionalFormatting sqref="BT109">
    <cfRule type="containsText" dxfId="2207" priority="154" operator="containsText" text="Not available">
      <formula>NOT(ISERROR(SEARCH("Not available",BT109)))</formula>
    </cfRule>
  </conditionalFormatting>
  <conditionalFormatting sqref="BT108">
    <cfRule type="containsText" dxfId="2206" priority="152" operator="containsText" text="Not available">
      <formula>NOT(ISERROR(SEARCH("Not available",BT108)))</formula>
    </cfRule>
  </conditionalFormatting>
  <conditionalFormatting sqref="BT108">
    <cfRule type="containsText" dxfId="2205" priority="150" operator="containsText" text="Not available">
      <formula>NOT(ISERROR(SEARCH("Not available",BT108)))</formula>
    </cfRule>
  </conditionalFormatting>
  <conditionalFormatting sqref="BT107">
    <cfRule type="containsText" dxfId="2204" priority="149" operator="containsText" text="Not available">
      <formula>NOT(ISERROR(SEARCH("Not available",BT107)))</formula>
    </cfRule>
  </conditionalFormatting>
  <conditionalFormatting sqref="BT107">
    <cfRule type="containsText" dxfId="2203" priority="148" operator="containsText" text="Not available">
      <formula>NOT(ISERROR(SEARCH("Not available",BT107)))</formula>
    </cfRule>
  </conditionalFormatting>
  <conditionalFormatting sqref="BT108">
    <cfRule type="containsText" dxfId="2202" priority="145" operator="containsText" text="Not available">
      <formula>NOT(ISERROR(SEARCH("Not available",BT108)))</formula>
    </cfRule>
  </conditionalFormatting>
  <conditionalFormatting sqref="BT110">
    <cfRule type="containsText" dxfId="2201" priority="147" operator="containsText" text="Not available">
      <formula>NOT(ISERROR(SEARCH("Not available",BT110)))</formula>
    </cfRule>
  </conditionalFormatting>
  <conditionalFormatting sqref="BT109">
    <cfRule type="containsText" dxfId="2200" priority="146" operator="containsText" text="Not available">
      <formula>NOT(ISERROR(SEARCH("Not available",BT109)))</formula>
    </cfRule>
  </conditionalFormatting>
  <conditionalFormatting sqref="BT108">
    <cfRule type="containsText" dxfId="2199" priority="144" operator="containsText" text="Not available">
      <formula>NOT(ISERROR(SEARCH("Not available",BT108)))</formula>
    </cfRule>
  </conditionalFormatting>
  <conditionalFormatting sqref="BT109">
    <cfRule type="containsText" dxfId="2198" priority="143" operator="containsText" text="Not available">
      <formula>NOT(ISERROR(SEARCH("Not available",BT109)))</formula>
    </cfRule>
  </conditionalFormatting>
  <conditionalFormatting sqref="BT108">
    <cfRule type="containsText" dxfId="2197" priority="142" operator="containsText" text="Not available">
      <formula>NOT(ISERROR(SEARCH("Not available",BT108)))</formula>
    </cfRule>
  </conditionalFormatting>
  <conditionalFormatting sqref="BT107">
    <cfRule type="containsText" dxfId="2196" priority="141" operator="containsText" text="Not available">
      <formula>NOT(ISERROR(SEARCH("Not available",BT107)))</formula>
    </cfRule>
  </conditionalFormatting>
  <conditionalFormatting sqref="BT107">
    <cfRule type="containsText" dxfId="2195" priority="140" operator="containsText" text="Not available">
      <formula>NOT(ISERROR(SEARCH("Not available",BT107)))</formula>
    </cfRule>
  </conditionalFormatting>
  <conditionalFormatting sqref="BT110">
    <cfRule type="containsText" dxfId="2194" priority="136" operator="containsText" text="Not available">
      <formula>NOT(ISERROR(SEARCH("Not available",BT110)))</formula>
    </cfRule>
  </conditionalFormatting>
  <conditionalFormatting sqref="BT109">
    <cfRule type="containsText" dxfId="2193" priority="138" operator="containsText" text="Not available">
      <formula>NOT(ISERROR(SEARCH("Not available",BT109)))</formula>
    </cfRule>
  </conditionalFormatting>
  <conditionalFormatting sqref="BT110">
    <cfRule type="containsText" dxfId="2192" priority="139" operator="containsText" text="Not available">
      <formula>NOT(ISERROR(SEARCH("Not available",BT110)))</formula>
    </cfRule>
  </conditionalFormatting>
  <conditionalFormatting sqref="BT109">
    <cfRule type="containsText" dxfId="2191" priority="137" operator="containsText" text="Not available">
      <formula>NOT(ISERROR(SEARCH("Not available",BT109)))</formula>
    </cfRule>
  </conditionalFormatting>
  <conditionalFormatting sqref="BT109">
    <cfRule type="containsText" dxfId="2190" priority="135" operator="containsText" text="Not available">
      <formula>NOT(ISERROR(SEARCH("Not available",BT109)))</formula>
    </cfRule>
  </conditionalFormatting>
  <conditionalFormatting sqref="BT108">
    <cfRule type="containsText" dxfId="2189" priority="134" operator="containsText" text="Not available">
      <formula>NOT(ISERROR(SEARCH("Not available",BT108)))</formula>
    </cfRule>
  </conditionalFormatting>
  <conditionalFormatting sqref="BT108">
    <cfRule type="containsText" dxfId="2188" priority="133" operator="containsText" text="Not available">
      <formula>NOT(ISERROR(SEARCH("Not available",BT108)))</formula>
    </cfRule>
  </conditionalFormatting>
  <conditionalFormatting sqref="BT107">
    <cfRule type="containsText" dxfId="2187" priority="130" operator="containsText" text="Not available">
      <formula>NOT(ISERROR(SEARCH("Not available",BT107)))</formula>
    </cfRule>
  </conditionalFormatting>
  <conditionalFormatting sqref="BT109">
    <cfRule type="containsText" dxfId="2186" priority="132" operator="containsText" text="Not available">
      <formula>NOT(ISERROR(SEARCH("Not available",BT109)))</formula>
    </cfRule>
  </conditionalFormatting>
  <conditionalFormatting sqref="BT108">
    <cfRule type="containsText" dxfId="2185" priority="131" operator="containsText" text="Not available">
      <formula>NOT(ISERROR(SEARCH("Not available",BT108)))</formula>
    </cfRule>
  </conditionalFormatting>
  <conditionalFormatting sqref="BT107">
    <cfRule type="containsText" dxfId="2184" priority="129" operator="containsText" text="Not available">
      <formula>NOT(ISERROR(SEARCH("Not available",BT107)))</formula>
    </cfRule>
  </conditionalFormatting>
  <conditionalFormatting sqref="BT108">
    <cfRule type="containsText" dxfId="2183" priority="128" operator="containsText" text="Not available">
      <formula>NOT(ISERROR(SEARCH("Not available",BT108)))</formula>
    </cfRule>
  </conditionalFormatting>
  <conditionalFormatting sqref="BT107">
    <cfRule type="containsText" dxfId="2182" priority="127" operator="containsText" text="Not available">
      <formula>NOT(ISERROR(SEARCH("Not available",BT107)))</formula>
    </cfRule>
  </conditionalFormatting>
  <conditionalFormatting sqref="BT109">
    <cfRule type="containsText" dxfId="2181" priority="123" operator="containsText" text="Not available">
      <formula>NOT(ISERROR(SEARCH("Not available",BT109)))</formula>
    </cfRule>
  </conditionalFormatting>
  <conditionalFormatting sqref="BT108">
    <cfRule type="containsText" dxfId="2180" priority="125" operator="containsText" text="Not available">
      <formula>NOT(ISERROR(SEARCH("Not available",BT108)))</formula>
    </cfRule>
  </conditionalFormatting>
  <conditionalFormatting sqref="BT109">
    <cfRule type="containsText" dxfId="2179" priority="126" operator="containsText" text="Not available">
      <formula>NOT(ISERROR(SEARCH("Not available",BT109)))</formula>
    </cfRule>
  </conditionalFormatting>
  <conditionalFormatting sqref="BT108">
    <cfRule type="containsText" dxfId="2178" priority="124" operator="containsText" text="Not available">
      <formula>NOT(ISERROR(SEARCH("Not available",BT108)))</formula>
    </cfRule>
  </conditionalFormatting>
  <conditionalFormatting sqref="BT108">
    <cfRule type="containsText" dxfId="2177" priority="122" operator="containsText" text="Not available">
      <formula>NOT(ISERROR(SEARCH("Not available",BT108)))</formula>
    </cfRule>
  </conditionalFormatting>
  <conditionalFormatting sqref="BT107">
    <cfRule type="containsText" dxfId="2176" priority="121" operator="containsText" text="Not available">
      <formula>NOT(ISERROR(SEARCH("Not available",BT107)))</formula>
    </cfRule>
  </conditionalFormatting>
  <conditionalFormatting sqref="BT107">
    <cfRule type="containsText" dxfId="2175" priority="120" operator="containsText" text="Not available">
      <formula>NOT(ISERROR(SEARCH("Not available",BT107)))</formula>
    </cfRule>
  </conditionalFormatting>
  <conditionalFormatting sqref="BT108">
    <cfRule type="containsText" dxfId="2174" priority="117" operator="containsText" text="Not available">
      <formula>NOT(ISERROR(SEARCH("Not available",BT108)))</formula>
    </cfRule>
  </conditionalFormatting>
  <conditionalFormatting sqref="BT110">
    <cfRule type="containsText" dxfId="2173" priority="119" operator="containsText" text="Not available">
      <formula>NOT(ISERROR(SEARCH("Not available",BT110)))</formula>
    </cfRule>
  </conditionalFormatting>
  <conditionalFormatting sqref="BT109">
    <cfRule type="containsText" dxfId="2172" priority="118" operator="containsText" text="Not available">
      <formula>NOT(ISERROR(SEARCH("Not available",BT109)))</formula>
    </cfRule>
  </conditionalFormatting>
  <conditionalFormatting sqref="BT108">
    <cfRule type="containsText" dxfId="2171" priority="116" operator="containsText" text="Not available">
      <formula>NOT(ISERROR(SEARCH("Not available",BT108)))</formula>
    </cfRule>
  </conditionalFormatting>
  <conditionalFormatting sqref="BT109">
    <cfRule type="containsText" dxfId="2170" priority="115" operator="containsText" text="Not available">
      <formula>NOT(ISERROR(SEARCH("Not available",BT109)))</formula>
    </cfRule>
  </conditionalFormatting>
  <conditionalFormatting sqref="BT108">
    <cfRule type="containsText" dxfId="2169" priority="114" operator="containsText" text="Not available">
      <formula>NOT(ISERROR(SEARCH("Not available",BT108)))</formula>
    </cfRule>
  </conditionalFormatting>
  <conditionalFormatting sqref="BT107">
    <cfRule type="containsText" dxfId="2168" priority="113" operator="containsText" text="Not available">
      <formula>NOT(ISERROR(SEARCH("Not available",BT107)))</formula>
    </cfRule>
  </conditionalFormatting>
  <conditionalFormatting sqref="BT107">
    <cfRule type="containsText" dxfId="2167" priority="112" operator="containsText" text="Not available">
      <formula>NOT(ISERROR(SEARCH("Not available",BT107)))</formula>
    </cfRule>
  </conditionalFormatting>
  <conditionalFormatting sqref="BT110">
    <cfRule type="containsText" dxfId="2166" priority="108" operator="containsText" text="Not available">
      <formula>NOT(ISERROR(SEARCH("Not available",BT110)))</formula>
    </cfRule>
  </conditionalFormatting>
  <conditionalFormatting sqref="BT109">
    <cfRule type="containsText" dxfId="2165" priority="110" operator="containsText" text="Not available">
      <formula>NOT(ISERROR(SEARCH("Not available",BT109)))</formula>
    </cfRule>
  </conditionalFormatting>
  <conditionalFormatting sqref="BT110">
    <cfRule type="containsText" dxfId="2164" priority="111" operator="containsText" text="Not available">
      <formula>NOT(ISERROR(SEARCH("Not available",BT110)))</formula>
    </cfRule>
  </conditionalFormatting>
  <conditionalFormatting sqref="BT109">
    <cfRule type="containsText" dxfId="2163" priority="109" operator="containsText" text="Not available">
      <formula>NOT(ISERROR(SEARCH("Not available",BT109)))</formula>
    </cfRule>
  </conditionalFormatting>
  <conditionalFormatting sqref="BT109">
    <cfRule type="containsText" dxfId="2162" priority="107" operator="containsText" text="Not available">
      <formula>NOT(ISERROR(SEARCH("Not available",BT109)))</formula>
    </cfRule>
  </conditionalFormatting>
  <conditionalFormatting sqref="BT108">
    <cfRule type="containsText" dxfId="2161" priority="106" operator="containsText" text="Not available">
      <formula>NOT(ISERROR(SEARCH("Not available",BT108)))</formula>
    </cfRule>
  </conditionalFormatting>
  <conditionalFormatting sqref="BT108">
    <cfRule type="containsText" dxfId="2160" priority="105" operator="containsText" text="Not available">
      <formula>NOT(ISERROR(SEARCH("Not available",BT108)))</formula>
    </cfRule>
  </conditionalFormatting>
  <conditionalFormatting sqref="BT108">
    <cfRule type="containsText" dxfId="2159" priority="102" operator="containsText" text="Not available">
      <formula>NOT(ISERROR(SEARCH("Not available",BT108)))</formula>
    </cfRule>
  </conditionalFormatting>
  <conditionalFormatting sqref="BT110">
    <cfRule type="containsText" dxfId="2158" priority="104" operator="containsText" text="Not available">
      <formula>NOT(ISERROR(SEARCH("Not available",BT110)))</formula>
    </cfRule>
  </conditionalFormatting>
  <conditionalFormatting sqref="BT109">
    <cfRule type="containsText" dxfId="2157" priority="103" operator="containsText" text="Not available">
      <formula>NOT(ISERROR(SEARCH("Not available",BT109)))</formula>
    </cfRule>
  </conditionalFormatting>
  <conditionalFormatting sqref="BT108">
    <cfRule type="containsText" dxfId="2156" priority="101" operator="containsText" text="Not available">
      <formula>NOT(ISERROR(SEARCH("Not available",BT108)))</formula>
    </cfRule>
  </conditionalFormatting>
  <conditionalFormatting sqref="BT109">
    <cfRule type="containsText" dxfId="2155" priority="100" operator="containsText" text="Not available">
      <formula>NOT(ISERROR(SEARCH("Not available",BT109)))</formula>
    </cfRule>
  </conditionalFormatting>
  <conditionalFormatting sqref="BT108">
    <cfRule type="containsText" dxfId="2154" priority="99" operator="containsText" text="Not available">
      <formula>NOT(ISERROR(SEARCH("Not available",BT108)))</formula>
    </cfRule>
  </conditionalFormatting>
  <conditionalFormatting sqref="BT107">
    <cfRule type="containsText" dxfId="2153" priority="98" operator="containsText" text="Not available">
      <formula>NOT(ISERROR(SEARCH("Not available",BT107)))</formula>
    </cfRule>
  </conditionalFormatting>
  <conditionalFormatting sqref="BT107">
    <cfRule type="containsText" dxfId="2152" priority="97" operator="containsText" text="Not available">
      <formula>NOT(ISERROR(SEARCH("Not available",BT107)))</formula>
    </cfRule>
  </conditionalFormatting>
  <conditionalFormatting sqref="BT110">
    <cfRule type="containsText" dxfId="2151" priority="93" operator="containsText" text="Not available">
      <formula>NOT(ISERROR(SEARCH("Not available",BT110)))</formula>
    </cfRule>
  </conditionalFormatting>
  <conditionalFormatting sqref="BT109">
    <cfRule type="containsText" dxfId="2150" priority="95" operator="containsText" text="Not available">
      <formula>NOT(ISERROR(SEARCH("Not available",BT109)))</formula>
    </cfRule>
  </conditionalFormatting>
  <conditionalFormatting sqref="BT110">
    <cfRule type="containsText" dxfId="2149" priority="96" operator="containsText" text="Not available">
      <formula>NOT(ISERROR(SEARCH("Not available",BT110)))</formula>
    </cfRule>
  </conditionalFormatting>
  <conditionalFormatting sqref="BT109">
    <cfRule type="containsText" dxfId="2148" priority="94" operator="containsText" text="Not available">
      <formula>NOT(ISERROR(SEARCH("Not available",BT109)))</formula>
    </cfRule>
  </conditionalFormatting>
  <conditionalFormatting sqref="BT109">
    <cfRule type="containsText" dxfId="2147" priority="92" operator="containsText" text="Not available">
      <formula>NOT(ISERROR(SEARCH("Not available",BT109)))</formula>
    </cfRule>
  </conditionalFormatting>
  <conditionalFormatting sqref="BT108">
    <cfRule type="containsText" dxfId="2146" priority="91" operator="containsText" text="Not available">
      <formula>NOT(ISERROR(SEARCH("Not available",BT108)))</formula>
    </cfRule>
  </conditionalFormatting>
  <conditionalFormatting sqref="BT108">
    <cfRule type="containsText" dxfId="2145" priority="90" operator="containsText" text="Not available">
      <formula>NOT(ISERROR(SEARCH("Not available",BT108)))</formula>
    </cfRule>
  </conditionalFormatting>
  <conditionalFormatting sqref="BT109">
    <cfRule type="containsText" dxfId="2144" priority="87" operator="containsText" text="Not available">
      <formula>NOT(ISERROR(SEARCH("Not available",BT109)))</formula>
    </cfRule>
  </conditionalFormatting>
  <conditionalFormatting sqref="BT111">
    <cfRule type="containsText" dxfId="2143" priority="89" operator="containsText" text="Not available">
      <formula>NOT(ISERROR(SEARCH("Not available",BT111)))</formula>
    </cfRule>
  </conditionalFormatting>
  <conditionalFormatting sqref="BT110">
    <cfRule type="containsText" dxfId="2142" priority="88" operator="containsText" text="Not available">
      <formula>NOT(ISERROR(SEARCH("Not available",BT110)))</formula>
    </cfRule>
  </conditionalFormatting>
  <conditionalFormatting sqref="BT109">
    <cfRule type="containsText" dxfId="2141" priority="86" operator="containsText" text="Not available">
      <formula>NOT(ISERROR(SEARCH("Not available",BT109)))</formula>
    </cfRule>
  </conditionalFormatting>
  <conditionalFormatting sqref="BT110">
    <cfRule type="containsText" dxfId="2140" priority="85" operator="containsText" text="Not available">
      <formula>NOT(ISERROR(SEARCH("Not available",BT110)))</formula>
    </cfRule>
  </conditionalFormatting>
  <conditionalFormatting sqref="BT109">
    <cfRule type="containsText" dxfId="2139" priority="84" operator="containsText" text="Not available">
      <formula>NOT(ISERROR(SEARCH("Not available",BT109)))</formula>
    </cfRule>
  </conditionalFormatting>
  <conditionalFormatting sqref="BT108">
    <cfRule type="containsText" dxfId="2138" priority="83" operator="containsText" text="Not available">
      <formula>NOT(ISERROR(SEARCH("Not available",BT108)))</formula>
    </cfRule>
  </conditionalFormatting>
  <conditionalFormatting sqref="BT108">
    <cfRule type="containsText" dxfId="2137" priority="82" operator="containsText" text="Not available">
      <formula>NOT(ISERROR(SEARCH("Not available",BT108)))</formula>
    </cfRule>
  </conditionalFormatting>
  <conditionalFormatting sqref="BT107">
    <cfRule type="containsText" dxfId="2136" priority="77" operator="containsText" text="Not available">
      <formula>NOT(ISERROR(SEARCH("Not available",BT107)))</formula>
    </cfRule>
  </conditionalFormatting>
  <conditionalFormatting sqref="BT111">
    <cfRule type="containsText" dxfId="2135" priority="76" operator="containsText" text="Not available">
      <formula>NOT(ISERROR(SEARCH("Not available",BT111)))</formula>
    </cfRule>
  </conditionalFormatting>
  <conditionalFormatting sqref="BT110">
    <cfRule type="containsText" dxfId="2134" priority="79" operator="containsText" text="Not available">
      <formula>NOT(ISERROR(SEARCH("Not available",BT110)))</formula>
    </cfRule>
  </conditionalFormatting>
  <conditionalFormatting sqref="BT107">
    <cfRule type="containsText" dxfId="2133" priority="81" operator="containsText" text="Not available">
      <formula>NOT(ISERROR(SEARCH("Not available",BT107)))</formula>
    </cfRule>
  </conditionalFormatting>
  <conditionalFormatting sqref="BT111">
    <cfRule type="containsText" dxfId="2132" priority="80" operator="containsText" text="Not available">
      <formula>NOT(ISERROR(SEARCH("Not available",BT111)))</formula>
    </cfRule>
  </conditionalFormatting>
  <conditionalFormatting sqref="BT110">
    <cfRule type="containsText" dxfId="2131" priority="78" operator="containsText" text="Not available">
      <formula>NOT(ISERROR(SEARCH("Not available",BT110)))</formula>
    </cfRule>
  </conditionalFormatting>
  <conditionalFormatting sqref="BT110">
    <cfRule type="containsText" dxfId="2130" priority="75" operator="containsText" text="Not available">
      <formula>NOT(ISERROR(SEARCH("Not available",BT110)))</formula>
    </cfRule>
  </conditionalFormatting>
  <conditionalFormatting sqref="BT109">
    <cfRule type="containsText" dxfId="2129" priority="74" operator="containsText" text="Not available">
      <formula>NOT(ISERROR(SEARCH("Not available",BT109)))</formula>
    </cfRule>
  </conditionalFormatting>
  <conditionalFormatting sqref="BT109">
    <cfRule type="containsText" dxfId="2128" priority="73" operator="containsText" text="Not available">
      <formula>NOT(ISERROR(SEARCH("Not available",BT109)))</formula>
    </cfRule>
  </conditionalFormatting>
  <conditionalFormatting sqref="BT106">
    <cfRule type="expression" dxfId="2127" priority="71">
      <formula>$I106=$M$3</formula>
    </cfRule>
    <cfRule type="expression" dxfId="2126" priority="72">
      <formula>$I106=$M$2</formula>
    </cfRule>
  </conditionalFormatting>
  <conditionalFormatting sqref="BU8:BW8 BY8:BZ8 CB8:CO8">
    <cfRule type="expression" dxfId="2125" priority="69">
      <formula>#REF!=$M$3</formula>
    </cfRule>
    <cfRule type="expression" dxfId="2124" priority="70">
      <formula>#REF!=$M$2</formula>
    </cfRule>
  </conditionalFormatting>
  <conditionalFormatting sqref="BU9:CO9">
    <cfRule type="expression" dxfId="2123" priority="67">
      <formula>$I9=$M$3</formula>
    </cfRule>
    <cfRule type="expression" dxfId="2122" priority="68">
      <formula>$I9=$M$2</formula>
    </cfRule>
  </conditionalFormatting>
  <conditionalFormatting sqref="BU12 BW12:CO12">
    <cfRule type="expression" dxfId="2121" priority="65">
      <formula>$I12=$M$3</formula>
    </cfRule>
    <cfRule type="expression" dxfId="2120" priority="66">
      <formula>$I12=$M$2</formula>
    </cfRule>
  </conditionalFormatting>
  <conditionalFormatting sqref="BV12">
    <cfRule type="expression" dxfId="2119" priority="63">
      <formula>$I12=$M$3</formula>
    </cfRule>
    <cfRule type="expression" dxfId="2118" priority="64">
      <formula>$I12=$M$2</formula>
    </cfRule>
  </conditionalFormatting>
  <conditionalFormatting sqref="BX8">
    <cfRule type="expression" dxfId="2117" priority="61">
      <formula>#REF!=$M$3</formula>
    </cfRule>
    <cfRule type="expression" dxfId="2116" priority="62">
      <formula>#REF!=$M$2</formula>
    </cfRule>
  </conditionalFormatting>
  <conditionalFormatting sqref="CA8">
    <cfRule type="expression" dxfId="2115" priority="59">
      <formula>#REF!=$M$3</formula>
    </cfRule>
    <cfRule type="expression" dxfId="2114" priority="60">
      <formula>#REF!=$M$2</formula>
    </cfRule>
  </conditionalFormatting>
  <conditionalFormatting sqref="BU30 BW30 CB30:CO30 BY30:BZ30">
    <cfRule type="expression" dxfId="2113" priority="57">
      <formula>#REF!=$M$3</formula>
    </cfRule>
    <cfRule type="expression" dxfId="2112" priority="58">
      <formula>#REF!=$M$2</formula>
    </cfRule>
  </conditionalFormatting>
  <conditionalFormatting sqref="BU31:CO31">
    <cfRule type="expression" dxfId="2111" priority="55">
      <formula>$I31=$M$3</formula>
    </cfRule>
    <cfRule type="expression" dxfId="2110" priority="56">
      <formula>$I31=$M$2</formula>
    </cfRule>
  </conditionalFormatting>
  <conditionalFormatting sqref="BU42:CO42">
    <cfRule type="expression" dxfId="2109" priority="53">
      <formula>$I42=$M$3</formula>
    </cfRule>
    <cfRule type="expression" dxfId="2108" priority="54">
      <formula>$I42=$M$2</formula>
    </cfRule>
  </conditionalFormatting>
  <conditionalFormatting sqref="BV30">
    <cfRule type="expression" dxfId="2107" priority="51">
      <formula>#REF!=$M$3</formula>
    </cfRule>
    <cfRule type="expression" dxfId="2106" priority="52">
      <formula>#REF!=$M$2</formula>
    </cfRule>
  </conditionalFormatting>
  <conditionalFormatting sqref="CA30">
    <cfRule type="expression" dxfId="2105" priority="49">
      <formula>#REF!=$M$3</formula>
    </cfRule>
    <cfRule type="expression" dxfId="2104" priority="50">
      <formula>#REF!=$M$2</formula>
    </cfRule>
  </conditionalFormatting>
  <conditionalFormatting sqref="BX30">
    <cfRule type="expression" dxfId="2103" priority="47">
      <formula>#REF!=$M$3</formula>
    </cfRule>
    <cfRule type="expression" dxfId="2102" priority="48">
      <formula>#REF!=$M$2</formula>
    </cfRule>
  </conditionalFormatting>
  <conditionalFormatting sqref="BU59 BW59 BY59:BZ59 CB59:CO59">
    <cfRule type="expression" dxfId="2101" priority="45">
      <formula>#REF!=$M$3</formula>
    </cfRule>
    <cfRule type="expression" dxfId="2100" priority="46">
      <formula>#REF!=$M$2</formula>
    </cfRule>
  </conditionalFormatting>
  <conditionalFormatting sqref="BU60:CO60">
    <cfRule type="expression" dxfId="2099" priority="43">
      <formula>$I60=$M$3</formula>
    </cfRule>
    <cfRule type="expression" dxfId="2098" priority="44">
      <formula>$I60=$M$2</formula>
    </cfRule>
  </conditionalFormatting>
  <conditionalFormatting sqref="BV59">
    <cfRule type="expression" dxfId="2097" priority="41">
      <formula>#REF!=$M$3</formula>
    </cfRule>
    <cfRule type="expression" dxfId="2096" priority="42">
      <formula>#REF!=$M$2</formula>
    </cfRule>
  </conditionalFormatting>
  <conditionalFormatting sqref="BX59">
    <cfRule type="expression" dxfId="2095" priority="39">
      <formula>#REF!=$M$3</formula>
    </cfRule>
    <cfRule type="expression" dxfId="2094" priority="40">
      <formula>#REF!=$M$2</formula>
    </cfRule>
  </conditionalFormatting>
  <conditionalFormatting sqref="CA59">
    <cfRule type="expression" dxfId="2093" priority="37">
      <formula>#REF!=$M$3</formula>
    </cfRule>
    <cfRule type="expression" dxfId="2092" priority="38">
      <formula>#REF!=$M$2</formula>
    </cfRule>
  </conditionalFormatting>
  <conditionalFormatting sqref="BU69:CO69">
    <cfRule type="expression" dxfId="2091" priority="35">
      <formula>$I69=$M$3</formula>
    </cfRule>
    <cfRule type="expression" dxfId="2090" priority="36">
      <formula>$I69=$M$2</formula>
    </cfRule>
  </conditionalFormatting>
  <conditionalFormatting sqref="BU68 BW68:CO68">
    <cfRule type="expression" dxfId="2089" priority="33">
      <formula>#REF!=$M$3</formula>
    </cfRule>
    <cfRule type="expression" dxfId="2088" priority="34">
      <formula>#REF!=$M$2</formula>
    </cfRule>
  </conditionalFormatting>
  <conditionalFormatting sqref="BV68">
    <cfRule type="expression" dxfId="2087" priority="31">
      <formula>#REF!=$M$3</formula>
    </cfRule>
    <cfRule type="expression" dxfId="2086" priority="32">
      <formula>#REF!=$M$2</formula>
    </cfRule>
  </conditionalFormatting>
  <conditionalFormatting sqref="BU88 BW88 CB88:CO88 BY88:BZ88">
    <cfRule type="expression" dxfId="2085" priority="29">
      <formula>#REF!=$M$3</formula>
    </cfRule>
    <cfRule type="expression" dxfId="2084" priority="30">
      <formula>#REF!=$M$2</formula>
    </cfRule>
  </conditionalFormatting>
  <conditionalFormatting sqref="BU89:CO89">
    <cfRule type="expression" dxfId="2083" priority="27">
      <formula>$I89=$M$3</formula>
    </cfRule>
    <cfRule type="expression" dxfId="2082" priority="28">
      <formula>$I89=$M$2</formula>
    </cfRule>
  </conditionalFormatting>
  <conditionalFormatting sqref="BU91:CO91">
    <cfRule type="expression" dxfId="2081" priority="25">
      <formula>$I91=$M$3</formula>
    </cfRule>
    <cfRule type="expression" dxfId="2080" priority="26">
      <formula>$I91=$M$2</formula>
    </cfRule>
  </conditionalFormatting>
  <conditionalFormatting sqref="BU99:CO99">
    <cfRule type="expression" dxfId="2079" priority="23">
      <formula>$I99=$M$3</formula>
    </cfRule>
    <cfRule type="expression" dxfId="2078" priority="24">
      <formula>$I99=$M$2</formula>
    </cfRule>
  </conditionalFormatting>
  <conditionalFormatting sqref="BU103:CO103">
    <cfRule type="expression" dxfId="2077" priority="21">
      <formula>$I103=$M$3</formula>
    </cfRule>
    <cfRule type="expression" dxfId="2076" priority="22">
      <formula>$I103=$M$2</formula>
    </cfRule>
  </conditionalFormatting>
  <conditionalFormatting sqref="BU106:CO106">
    <cfRule type="expression" dxfId="2075" priority="19">
      <formula>$I106=$M$3</formula>
    </cfRule>
    <cfRule type="expression" dxfId="2074" priority="20">
      <formula>$I106=$M$2</formula>
    </cfRule>
  </conditionalFormatting>
  <conditionalFormatting sqref="BV88">
    <cfRule type="expression" dxfId="2073" priority="17">
      <formula>#REF!=$M$3</formula>
    </cfRule>
    <cfRule type="expression" dxfId="2072" priority="18">
      <formula>#REF!=$M$2</formula>
    </cfRule>
  </conditionalFormatting>
  <conditionalFormatting sqref="CA88">
    <cfRule type="expression" dxfId="2071" priority="15">
      <formula>#REF!=$M$3</formula>
    </cfRule>
    <cfRule type="expression" dxfId="2070" priority="16">
      <formula>#REF!=$M$2</formula>
    </cfRule>
  </conditionalFormatting>
  <conditionalFormatting sqref="BX88">
    <cfRule type="expression" dxfId="2069" priority="13">
      <formula>#REF!=$M$3</formula>
    </cfRule>
    <cfRule type="expression" dxfId="2068" priority="14">
      <formula>#REF!=$M$2</formula>
    </cfRule>
  </conditionalFormatting>
  <conditionalFormatting sqref="BT63">
    <cfRule type="containsText" dxfId="2067" priority="12" operator="containsText" text="Not available">
      <formula>NOT(ISERROR(SEARCH("Not available",BT63)))</formula>
    </cfRule>
  </conditionalFormatting>
  <conditionalFormatting sqref="BT63">
    <cfRule type="containsText" dxfId="2066" priority="9" operator="containsText" text="Not available">
      <formula>NOT(ISERROR(SEARCH("Not available",BT63)))</formula>
    </cfRule>
  </conditionalFormatting>
  <conditionalFormatting sqref="BT63">
    <cfRule type="containsText" dxfId="2065" priority="11" operator="containsText" text="Not available">
      <formula>NOT(ISERROR(SEARCH("Not available",BT63)))</formula>
    </cfRule>
  </conditionalFormatting>
  <conditionalFormatting sqref="BT63">
    <cfRule type="containsText" dxfId="2064" priority="10" operator="containsText" text="Not available">
      <formula>NOT(ISERROR(SEARCH("Not available",BT63)))</formula>
    </cfRule>
  </conditionalFormatting>
  <conditionalFormatting sqref="BT63">
    <cfRule type="containsText" dxfId="2063" priority="8" operator="containsText" text="Not available">
      <formula>NOT(ISERROR(SEARCH("Not available",BT63)))</formula>
    </cfRule>
  </conditionalFormatting>
  <conditionalFormatting sqref="BT63">
    <cfRule type="containsText" dxfId="2062" priority="5" operator="containsText" text="Not available">
      <formula>NOT(ISERROR(SEARCH("Not available",BT63)))</formula>
    </cfRule>
  </conditionalFormatting>
  <conditionalFormatting sqref="BT63">
    <cfRule type="containsText" dxfId="2061" priority="7" operator="containsText" text="Not available">
      <formula>NOT(ISERROR(SEARCH("Not available",BT63)))</formula>
    </cfRule>
  </conditionalFormatting>
  <conditionalFormatting sqref="BT63">
    <cfRule type="containsText" dxfId="2060" priority="6" operator="containsText" text="Not available">
      <formula>NOT(ISERROR(SEARCH("Not available",BT63)))</formula>
    </cfRule>
  </conditionalFormatting>
  <conditionalFormatting sqref="BT63">
    <cfRule type="containsText" dxfId="2059" priority="3" operator="containsText" text="Not available">
      <formula>NOT(ISERROR(SEARCH("Not available",BT63)))</formula>
    </cfRule>
  </conditionalFormatting>
  <conditionalFormatting sqref="BT63">
    <cfRule type="containsText" dxfId="2058" priority="2" operator="containsText" text="Not available">
      <formula>NOT(ISERROR(SEARCH("Not available",BT63)))</formula>
    </cfRule>
  </conditionalFormatting>
  <conditionalFormatting sqref="BT63">
    <cfRule type="containsText" dxfId="2057" priority="4" operator="containsText" text="Not available">
      <formula>NOT(ISERROR(SEARCH("Not available",BT63)))</formula>
    </cfRule>
  </conditionalFormatting>
  <conditionalFormatting sqref="BT63">
    <cfRule type="containsText" dxfId="2056" priority="1" operator="containsText" text="Not available">
      <formula>NOT(ISERROR(SEARCH("Not available",BT63)))</formula>
    </cfRule>
  </conditionalFormatting>
  <dataValidations disablePrompts="1" count="131">
    <dataValidation type="list" allowBlank="1" showInputMessage="1" showErrorMessage="1" sqref="D10" xr:uid="{9D02112A-ED30-47EC-BCD9-7AA3FCEE2495}">
      <formula1>data10</formula1>
    </dataValidation>
    <dataValidation type="list" allowBlank="1" showInputMessage="1" showErrorMessage="1" sqref="D11" xr:uid="{C867E827-2F2E-4181-8DE0-3C56A3B86603}">
      <formula1>data11</formula1>
    </dataValidation>
    <dataValidation type="list" allowBlank="1" showInputMessage="1" showErrorMessage="1" sqref="D12" xr:uid="{0B3B15DF-D8AB-49F2-9B27-F25FA28D08DA}">
      <formula1>data12</formula1>
    </dataValidation>
    <dataValidation type="list" allowBlank="1" showInputMessage="1" showErrorMessage="1" sqref="D13" xr:uid="{85ACA1BC-A58B-4B14-9A31-304D13200B5C}">
      <formula1>data13</formula1>
    </dataValidation>
    <dataValidation type="list" allowBlank="1" showInputMessage="1" showErrorMessage="1" sqref="D14" xr:uid="{424F272F-FD0B-4B43-BE3A-04698367787C}">
      <formula1>data14</formula1>
    </dataValidation>
    <dataValidation type="list" allowBlank="1" showInputMessage="1" showErrorMessage="1" sqref="D15" xr:uid="{0A6B24E8-517D-4479-851C-6B9931DA0A77}">
      <formula1>data15</formula1>
    </dataValidation>
    <dataValidation type="list" allowBlank="1" showInputMessage="1" showErrorMessage="1" sqref="D16" xr:uid="{4DBE0270-5248-4529-9E49-00A290F551DA}">
      <formula1>data16</formula1>
    </dataValidation>
    <dataValidation type="list" allowBlank="1" showInputMessage="1" showErrorMessage="1" sqref="D17" xr:uid="{2D1B2C23-5B61-4FDD-BAF9-AC98479609AA}">
      <formula1>data17</formula1>
    </dataValidation>
    <dataValidation type="list" allowBlank="1" showInputMessage="1" showErrorMessage="1" sqref="D18" xr:uid="{8C475223-9B8C-401A-89D5-37D4EE6F6C52}">
      <formula1>data18</formula1>
    </dataValidation>
    <dataValidation type="list" allowBlank="1" showInputMessage="1" showErrorMessage="1" sqref="D19" xr:uid="{98E554B9-35F5-4A23-86BB-376E764495C6}">
      <formula1>data19</formula1>
    </dataValidation>
    <dataValidation type="list" allowBlank="1" showInputMessage="1" showErrorMessage="1" sqref="D20" xr:uid="{E5E1E7E3-F8FF-4451-9F25-1DE3BC2138D6}">
      <formula1>data20</formula1>
    </dataValidation>
    <dataValidation type="list" allowBlank="1" showInputMessage="1" showErrorMessage="1" sqref="D21" xr:uid="{7E646205-DC52-4C2A-9318-F509DEF96126}">
      <formula1>data21</formula1>
    </dataValidation>
    <dataValidation type="list" allowBlank="1" showInputMessage="1" showErrorMessage="1" sqref="D22" xr:uid="{8330C5D7-13B4-46FF-85BB-4A351EE373DC}">
      <formula1>data22</formula1>
    </dataValidation>
    <dataValidation type="list" allowBlank="1" showInputMessage="1" showErrorMessage="1" sqref="D23" xr:uid="{4F8DA416-77D8-4F2B-969B-F96AA31F1A64}">
      <formula1>data23</formula1>
    </dataValidation>
    <dataValidation type="list" allowBlank="1" showInputMessage="1" showErrorMessage="1" sqref="D24" xr:uid="{1B9534E8-8969-47FE-9FB6-3DD92A9C90AA}">
      <formula1>data24</formula1>
    </dataValidation>
    <dataValidation type="list" allowBlank="1" showInputMessage="1" showErrorMessage="1" sqref="D25" xr:uid="{15F4C7C7-E8F2-4903-964F-944C57F93ECF}">
      <formula1>data25</formula1>
    </dataValidation>
    <dataValidation type="list" allowBlank="1" showInputMessage="1" showErrorMessage="1" sqref="D26" xr:uid="{83CF49D2-FF7E-4306-BEC5-6AC0F9EE5D67}">
      <formula1>data26</formula1>
    </dataValidation>
    <dataValidation type="list" allowBlank="1" showInputMessage="1" showErrorMessage="1" sqref="D27" xr:uid="{593CB9CC-3BBC-4533-A8C7-F1391257D316}">
      <formula1>data27</formula1>
    </dataValidation>
    <dataValidation type="list" allowBlank="1" showInputMessage="1" showErrorMessage="1" sqref="D28" xr:uid="{74D2652C-8A2D-40B8-8B33-1631734BAAF0}">
      <formula1>data28</formula1>
    </dataValidation>
    <dataValidation type="list" allowBlank="1" showInputMessage="1" showErrorMessage="1" sqref="D29" xr:uid="{C215EE88-D988-4280-943F-D58B76219909}">
      <formula1>data29</formula1>
    </dataValidation>
    <dataValidation type="list" allowBlank="1" showInputMessage="1" showErrorMessage="1" sqref="D30" xr:uid="{B66F0A11-2D38-4334-BED5-445A77EAE9F4}">
      <formula1>data30</formula1>
    </dataValidation>
    <dataValidation type="list" allowBlank="1" showInputMessage="1" showErrorMessage="1" sqref="D31" xr:uid="{85A5F221-C7D9-4C77-A39F-2837DB949E84}">
      <formula1>data31</formula1>
    </dataValidation>
    <dataValidation type="list" allowBlank="1" showInputMessage="1" showErrorMessage="1" sqref="D32" xr:uid="{4A3FADD4-FA99-4B67-AACF-E284F77831CC}">
      <formula1>data32</formula1>
    </dataValidation>
    <dataValidation type="list" allowBlank="1" showInputMessage="1" showErrorMessage="1" sqref="D33" xr:uid="{6D9C1CF8-0094-4796-95A4-F6BD741E4453}">
      <formula1>data33</formula1>
    </dataValidation>
    <dataValidation type="list" allowBlank="1" showInputMessage="1" showErrorMessage="1" sqref="D34" xr:uid="{03178060-AAD4-4DF5-8DA9-4021F74D1006}">
      <formula1>data34</formula1>
    </dataValidation>
    <dataValidation type="list" allowBlank="1" showInputMessage="1" showErrorMessage="1" sqref="D35" xr:uid="{B93D674C-6652-428D-9A25-73F176F3360F}">
      <formula1>data35</formula1>
    </dataValidation>
    <dataValidation type="list" allowBlank="1" showInputMessage="1" showErrorMessage="1" sqref="D36" xr:uid="{CCBA84BD-805A-46DA-AC41-EE2BB0776967}">
      <formula1>data36</formula1>
    </dataValidation>
    <dataValidation type="list" allowBlank="1" showInputMessage="1" showErrorMessage="1" sqref="D37" xr:uid="{4E4FD7D5-3825-4FC9-B95B-9E923656AC7B}">
      <formula1>data37</formula1>
    </dataValidation>
    <dataValidation type="list" allowBlank="1" showInputMessage="1" showErrorMessage="1" sqref="D38" xr:uid="{50048467-BF09-45C4-9EAD-1E67F824CF33}">
      <formula1>data38</formula1>
    </dataValidation>
    <dataValidation type="list" allowBlank="1" showInputMessage="1" showErrorMessage="1" sqref="D39" xr:uid="{255EA618-CB36-4F69-9425-29B739AC2BE7}">
      <formula1>data39</formula1>
    </dataValidation>
    <dataValidation type="list" allowBlank="1" showInputMessage="1" showErrorMessage="1" sqref="D40" xr:uid="{BC2ACFF6-946E-481E-B1DB-2CEDBBD5831E}">
      <formula1>data40</formula1>
    </dataValidation>
    <dataValidation type="list" allowBlank="1" showInputMessage="1" showErrorMessage="1" sqref="D41" xr:uid="{06F2F137-8F5C-45C6-B090-FEF1C40E4FAB}">
      <formula1>data41</formula1>
    </dataValidation>
    <dataValidation type="list" allowBlank="1" showInputMessage="1" showErrorMessage="1" sqref="D42" xr:uid="{8806612B-3E82-4A54-86BC-32CACAC9A0BC}">
      <formula1>data42</formula1>
    </dataValidation>
    <dataValidation type="list" allowBlank="1" showInputMessage="1" showErrorMessage="1" sqref="D43" xr:uid="{FC203498-1569-428B-AAA4-4AC8FF26FD41}">
      <formula1>data43</formula1>
    </dataValidation>
    <dataValidation type="list" allowBlank="1" showInputMessage="1" showErrorMessage="1" sqref="D44" xr:uid="{38DF607B-32BB-47FE-ABD5-5D5D9606A8EE}">
      <formula1>data44</formula1>
    </dataValidation>
    <dataValidation type="list" allowBlank="1" showInputMessage="1" showErrorMessage="1" sqref="D45" xr:uid="{2752BD1C-32DE-4617-B236-189364764C59}">
      <formula1>data45</formula1>
    </dataValidation>
    <dataValidation type="list" allowBlank="1" showInputMessage="1" showErrorMessage="1" sqref="D46" xr:uid="{B2AC85C8-E05B-48DA-8A91-69A483F9F7F8}">
      <formula1>data46</formula1>
    </dataValidation>
    <dataValidation type="list" allowBlank="1" showInputMessage="1" showErrorMessage="1" sqref="D47" xr:uid="{9B37B981-3C22-4956-81C4-E3F67AC546F0}">
      <formula1>data47</formula1>
    </dataValidation>
    <dataValidation type="list" allowBlank="1" showInputMessage="1" showErrorMessage="1" sqref="D48" xr:uid="{94D3C4A1-8059-41AB-B2E7-1889040418F1}">
      <formula1>data48</formula1>
    </dataValidation>
    <dataValidation type="list" allowBlank="1" showInputMessage="1" showErrorMessage="1" sqref="D49" xr:uid="{BBD9DF5C-DD1A-47F1-B987-4A73F4F89720}">
      <formula1>data49</formula1>
    </dataValidation>
    <dataValidation type="list" allowBlank="1" showInputMessage="1" showErrorMessage="1" sqref="D50" xr:uid="{231EDC75-597C-4BE9-8CD9-6F5BFAB554AE}">
      <formula1>data50</formula1>
    </dataValidation>
    <dataValidation type="list" allowBlank="1" showInputMessage="1" showErrorMessage="1" sqref="D51" xr:uid="{B173BF41-0794-4470-8979-57E75477D9D2}">
      <formula1>data51</formula1>
    </dataValidation>
    <dataValidation type="list" allowBlank="1" showInputMessage="1" showErrorMessage="1" sqref="D52" xr:uid="{1508A883-3EB9-4B19-99C6-18045EB49515}">
      <formula1>data52</formula1>
    </dataValidation>
    <dataValidation type="list" allowBlank="1" showInputMessage="1" showErrorMessage="1" sqref="D53" xr:uid="{DB9DA779-CA6A-4996-8639-B38B65466079}">
      <formula1>data53</formula1>
    </dataValidation>
    <dataValidation type="list" allowBlank="1" showInputMessage="1" showErrorMessage="1" sqref="D54" xr:uid="{9900E2B3-90D8-4A4C-88CD-54B5CDEA9256}">
      <formula1>data54</formula1>
    </dataValidation>
    <dataValidation type="list" allowBlank="1" showInputMessage="1" showErrorMessage="1" sqref="D55" xr:uid="{AF2C0E53-5242-4943-BDA5-E26FC44CFFBC}">
      <formula1>data55</formula1>
    </dataValidation>
    <dataValidation type="list" allowBlank="1" showInputMessage="1" showErrorMessage="1" sqref="D56" xr:uid="{E05A1164-1504-4615-92C0-B10503953F36}">
      <formula1>data56</formula1>
    </dataValidation>
    <dataValidation type="list" allowBlank="1" showInputMessage="1" showErrorMessage="1" sqref="D57" xr:uid="{CFE59580-65EE-4BC5-8841-02336CA102A2}">
      <formula1>data57</formula1>
    </dataValidation>
    <dataValidation type="list" allowBlank="1" showInputMessage="1" showErrorMessage="1" sqref="D58" xr:uid="{E7D88227-075F-4CAA-8D53-76E0E69359C8}">
      <formula1>data58</formula1>
    </dataValidation>
    <dataValidation type="list" allowBlank="1" showInputMessage="1" showErrorMessage="1" sqref="D59" xr:uid="{DC88E17F-D36B-4831-8322-B535F9B93E31}">
      <formula1>data59</formula1>
    </dataValidation>
    <dataValidation type="list" allowBlank="1" showInputMessage="1" showErrorMessage="1" sqref="D60" xr:uid="{C7F00925-FD58-465A-BB6D-9468084289DF}">
      <formula1>data60</formula1>
    </dataValidation>
    <dataValidation type="list" allowBlank="1" showInputMessage="1" showErrorMessage="1" sqref="D61" xr:uid="{DBF9651A-CFC8-48F6-B1E6-C12BBA9DA276}">
      <formula1>data61</formula1>
    </dataValidation>
    <dataValidation type="list" allowBlank="1" showInputMessage="1" showErrorMessage="1" sqref="D62" xr:uid="{743390D0-AB3E-4FBF-8557-3A3FBE15723F}">
      <formula1>data62</formula1>
    </dataValidation>
    <dataValidation type="list" allowBlank="1" showInputMessage="1" showErrorMessage="1" sqref="D63" xr:uid="{26DCE306-F89D-4AA7-B6F3-D77057B3798B}">
      <formula1>data63</formula1>
    </dataValidation>
    <dataValidation type="list" allowBlank="1" showInputMessage="1" showErrorMessage="1" sqref="D64" xr:uid="{96581E7C-4E1C-4800-9B94-8F0E1A12DAA2}">
      <formula1>data64</formula1>
    </dataValidation>
    <dataValidation type="list" allowBlank="1" showInputMessage="1" showErrorMessage="1" sqref="D65" xr:uid="{72671381-A4D6-433A-96A5-CCC8030D3255}">
      <formula1>data65</formula1>
    </dataValidation>
    <dataValidation type="list" allowBlank="1" showInputMessage="1" showErrorMessage="1" sqref="D66" xr:uid="{97F6CDF4-AE8E-4546-8507-8477D632ABDB}">
      <formula1>data66</formula1>
    </dataValidation>
    <dataValidation type="list" allowBlank="1" showInputMessage="1" showErrorMessage="1" sqref="D67" xr:uid="{5823A516-BE28-454E-8015-8F811627FFB6}">
      <formula1>data67</formula1>
    </dataValidation>
    <dataValidation type="list" allowBlank="1" showInputMessage="1" showErrorMessage="1" sqref="D68" xr:uid="{44D4E87A-22A3-4343-8A3C-BDE863700987}">
      <formula1>data68</formula1>
    </dataValidation>
    <dataValidation type="list" allowBlank="1" showInputMessage="1" showErrorMessage="1" sqref="D69" xr:uid="{167D9526-2DA4-4ED4-ACE4-C31A7B3487D7}">
      <formula1>data69</formula1>
    </dataValidation>
    <dataValidation type="list" allowBlank="1" showInputMessage="1" showErrorMessage="1" sqref="D70" xr:uid="{64B1CAAA-62B9-43EB-9EE7-047231BFC768}">
      <formula1>data70</formula1>
    </dataValidation>
    <dataValidation type="list" allowBlank="1" showInputMessage="1" showErrorMessage="1" sqref="D71" xr:uid="{A7C8A50A-726E-48DA-83B5-D6CCDE0893D6}">
      <formula1>data71</formula1>
    </dataValidation>
    <dataValidation type="list" allowBlank="1" showInputMessage="1" showErrorMessage="1" sqref="D72" xr:uid="{F655EA22-1652-49E3-921E-575CF1EA4B0D}">
      <formula1>data72</formula1>
    </dataValidation>
    <dataValidation type="list" allowBlank="1" showInputMessage="1" showErrorMessage="1" sqref="D73" xr:uid="{90584764-EC2F-42A5-B499-AF02D86BF431}">
      <formula1>data73</formula1>
    </dataValidation>
    <dataValidation type="list" allowBlank="1" showInputMessage="1" showErrorMessage="1" sqref="D74" xr:uid="{EE3280AF-5785-41CD-9937-359D07CC139F}">
      <formula1>data74</formula1>
    </dataValidation>
    <dataValidation type="list" allowBlank="1" showInputMessage="1" showErrorMessage="1" sqref="D75" xr:uid="{75D34517-1F62-4E64-B666-83B8C7F49D26}">
      <formula1>data75</formula1>
    </dataValidation>
    <dataValidation type="list" allowBlank="1" showInputMessage="1" showErrorMessage="1" sqref="D76" xr:uid="{87548F7C-6D4C-4002-8D1C-50613661B959}">
      <formula1>data76</formula1>
    </dataValidation>
    <dataValidation type="list" allowBlank="1" showInputMessage="1" showErrorMessage="1" sqref="D77" xr:uid="{E8F5DBE4-1823-42A6-81C8-E932CD945718}">
      <formula1>data77</formula1>
    </dataValidation>
    <dataValidation type="list" allowBlank="1" showInputMessage="1" showErrorMessage="1" sqref="D78" xr:uid="{67821870-15A5-4DFA-93B1-8074BAAD49AE}">
      <formula1>data78</formula1>
    </dataValidation>
    <dataValidation type="list" allowBlank="1" showInputMessage="1" showErrorMessage="1" sqref="D79" xr:uid="{EB79973E-7B6B-4A02-BFE3-4DB31EC50801}">
      <formula1>data79</formula1>
    </dataValidation>
    <dataValidation type="list" allowBlank="1" showInputMessage="1" showErrorMessage="1" sqref="D80" xr:uid="{E9F561C9-EBFA-4025-83F8-C58351F617FD}">
      <formula1>data80</formula1>
    </dataValidation>
    <dataValidation type="list" allowBlank="1" showInputMessage="1" showErrorMessage="1" sqref="D81" xr:uid="{14F1913E-F5E0-4116-9B7D-0F1776F920BA}">
      <formula1>data81</formula1>
    </dataValidation>
    <dataValidation type="list" allowBlank="1" showInputMessage="1" showErrorMessage="1" sqref="D82" xr:uid="{C37B4FC6-2F7D-49BF-9044-A0767077D07D}">
      <formula1>data82</formula1>
    </dataValidation>
    <dataValidation type="list" allowBlank="1" showInputMessage="1" showErrorMessage="1" sqref="D83" xr:uid="{FC0E651D-8980-4C5C-84F3-11C9A8A11F71}">
      <formula1>data83</formula1>
    </dataValidation>
    <dataValidation type="list" allowBlank="1" showInputMessage="1" showErrorMessage="1" sqref="D84" xr:uid="{7F3E6479-CEB2-4AE4-AAC2-5EA44BD3F97D}">
      <formula1>data84</formula1>
    </dataValidation>
    <dataValidation type="list" allowBlank="1" showInputMessage="1" showErrorMessage="1" sqref="D85" xr:uid="{C7E61318-D0E8-4C8D-A54D-4B2B68233C18}">
      <formula1>data85</formula1>
    </dataValidation>
    <dataValidation type="list" allowBlank="1" showInputMessage="1" showErrorMessage="1" sqref="D86" xr:uid="{00298A1B-E61D-420B-8DA0-2F925C9218DA}">
      <formula1>data86</formula1>
    </dataValidation>
    <dataValidation type="list" allowBlank="1" showInputMessage="1" showErrorMessage="1" sqref="D87" xr:uid="{04A6774F-0919-4E28-929A-1B909A1FA1E6}">
      <formula1>data87</formula1>
    </dataValidation>
    <dataValidation type="list" allowBlank="1" showInputMessage="1" showErrorMessage="1" sqref="D88" xr:uid="{57480233-55F8-4E46-8155-B1148ABAD003}">
      <formula1>data88</formula1>
    </dataValidation>
    <dataValidation type="list" allowBlank="1" showInputMessage="1" showErrorMessage="1" sqref="D89" xr:uid="{6256FE13-0E1D-464A-BF48-5EAAA0CF0DAD}">
      <formula1>data89</formula1>
    </dataValidation>
    <dataValidation type="list" allowBlank="1" showInputMessage="1" showErrorMessage="1" sqref="D90" xr:uid="{85EB12D4-53B2-42E6-8A5F-01B97F199B2E}">
      <formula1>data90</formula1>
    </dataValidation>
    <dataValidation type="list" allowBlank="1" showInputMessage="1" showErrorMessage="1" sqref="D91" xr:uid="{FCBDB7AE-0AC1-4B29-9275-E1792A1F750E}">
      <formula1>data91</formula1>
    </dataValidation>
    <dataValidation type="list" allowBlank="1" showInputMessage="1" showErrorMessage="1" sqref="D92" xr:uid="{CF14AB94-3F3E-48CA-9A4B-6AAB2364E704}">
      <formula1>data92</formula1>
    </dataValidation>
    <dataValidation type="list" allowBlank="1" showInputMessage="1" showErrorMessage="1" sqref="D93" xr:uid="{5A8FD7F7-A535-4312-BED3-785AA0187D34}">
      <formula1>data93</formula1>
    </dataValidation>
    <dataValidation type="list" allowBlank="1" showInputMessage="1" showErrorMessage="1" sqref="D94" xr:uid="{7152ECCD-2600-4FEF-A062-489AA63AD57B}">
      <formula1>data94</formula1>
    </dataValidation>
    <dataValidation type="list" allowBlank="1" showInputMessage="1" showErrorMessage="1" sqref="D95" xr:uid="{70435EFF-DE83-4911-90AE-A43F71C6D248}">
      <formula1>data95</formula1>
    </dataValidation>
    <dataValidation type="list" allowBlank="1" showInputMessage="1" showErrorMessage="1" sqref="D96" xr:uid="{A90F8B10-4F49-4CDA-989C-537644E121D6}">
      <formula1>data96</formula1>
    </dataValidation>
    <dataValidation type="list" allowBlank="1" showInputMessage="1" showErrorMessage="1" sqref="D97" xr:uid="{8900AC51-2661-4F1E-A26C-0C6287DBF086}">
      <formula1>data97</formula1>
    </dataValidation>
    <dataValidation type="list" allowBlank="1" showInputMessage="1" showErrorMessage="1" sqref="D98" xr:uid="{E2DAA68B-C1A3-425E-B0F8-946A513C1A9C}">
      <formula1>data98</formula1>
    </dataValidation>
    <dataValidation type="list" allowBlank="1" showInputMessage="1" showErrorMessage="1" sqref="D99" xr:uid="{6423021B-2AA7-489A-B24E-5D118973E5E3}">
      <formula1>data99</formula1>
    </dataValidation>
    <dataValidation type="list" allowBlank="1" showInputMessage="1" showErrorMessage="1" sqref="D100" xr:uid="{FA7515D9-4C35-41B0-BCF3-85BB847CFCDE}">
      <formula1>data100</formula1>
    </dataValidation>
    <dataValidation type="list" allowBlank="1" showInputMessage="1" showErrorMessage="1" sqref="D101" xr:uid="{22942026-2D8F-49CB-B7CE-E8DE0BC82C2B}">
      <formula1>data101</formula1>
    </dataValidation>
    <dataValidation type="list" allowBlank="1" showInputMessage="1" showErrorMessage="1" sqref="D102" xr:uid="{B233729F-C663-479B-9096-DAC25B36EAD9}">
      <formula1>data102</formula1>
    </dataValidation>
    <dataValidation type="list" allowBlank="1" showInputMessage="1" showErrorMessage="1" sqref="D103" xr:uid="{6A0C4077-647B-4475-A4AC-BCDF5E3E4310}">
      <formula1>data103</formula1>
    </dataValidation>
    <dataValidation type="list" allowBlank="1" showInputMessage="1" showErrorMessage="1" sqref="D104" xr:uid="{63965BA8-5C7A-44DE-A8A3-0A2BC6A5B506}">
      <formula1>data104</formula1>
    </dataValidation>
    <dataValidation type="list" allowBlank="1" showInputMessage="1" showErrorMessage="1" sqref="D105" xr:uid="{1004B694-058C-4817-A5EC-BCA04559D08B}">
      <formula1>data105</formula1>
    </dataValidation>
    <dataValidation type="list" allowBlank="1" showInputMessage="1" showErrorMessage="1" sqref="D106" xr:uid="{CFC25A24-4811-4F43-856C-890FD8B34063}">
      <formula1>data106</formula1>
    </dataValidation>
    <dataValidation type="list" allowBlank="1" showInputMessage="1" showErrorMessage="1" sqref="D107" xr:uid="{11E16600-A72B-4EB4-8D68-6C2D1608E99F}">
      <formula1>data107</formula1>
    </dataValidation>
    <dataValidation type="list" allowBlank="1" showInputMessage="1" showErrorMessage="1" sqref="D108" xr:uid="{3A86AC34-BB7F-4385-800A-2B1CFC24995C}">
      <formula1>data108</formula1>
    </dataValidation>
    <dataValidation type="list" allowBlank="1" showInputMessage="1" showErrorMessage="1" sqref="D109" xr:uid="{2DF4BB1A-83F8-47E6-A2FE-A77E9FF905DB}">
      <formula1>data109</formula1>
    </dataValidation>
    <dataValidation type="list" allowBlank="1" showInputMessage="1" showErrorMessage="1" sqref="D110" xr:uid="{96B171EF-9EE3-4F13-AE15-425770F1D84C}">
      <formula1>data110</formula1>
    </dataValidation>
    <dataValidation type="list" allowBlank="1" showInputMessage="1" showErrorMessage="1" sqref="D111" xr:uid="{A4336313-701D-41FC-A082-1C0BB5BA6899}">
      <formula1>data111</formula1>
    </dataValidation>
    <dataValidation type="list" allowBlank="1" showInputMessage="1" showErrorMessage="1" sqref="D112" xr:uid="{48923E63-7007-4AC4-ACD4-99F1BD3078F3}">
      <formula1>data112</formula1>
    </dataValidation>
    <dataValidation type="list" allowBlank="1" showInputMessage="1" showErrorMessage="1" sqref="D113" xr:uid="{7CBF88D4-DD81-4D7C-AAC9-446EA90159E1}">
      <formula1>data113</formula1>
    </dataValidation>
    <dataValidation type="list" allowBlank="1" showInputMessage="1" showErrorMessage="1" sqref="D114" xr:uid="{DA1FE5EA-B076-4AB2-9A6A-A8DB0F3ADBE5}">
      <formula1>data114</formula1>
    </dataValidation>
    <dataValidation type="list" allowBlank="1" showInputMessage="1" showErrorMessage="1" sqref="D115" xr:uid="{0729406B-C37B-449D-8794-2C9965A85B16}">
      <formula1>data115</formula1>
    </dataValidation>
    <dataValidation type="list" allowBlank="1" showInputMessage="1" showErrorMessage="1" sqref="D116" xr:uid="{5EBC96CF-8E5F-4385-8AE5-35293591AB6B}">
      <formula1>data116</formula1>
    </dataValidation>
    <dataValidation type="list" allowBlank="1" showInputMessage="1" showErrorMessage="1" sqref="D117" xr:uid="{B7B3657A-8163-4D91-8B12-2E221ECE4F2A}">
      <formula1>data117</formula1>
    </dataValidation>
    <dataValidation type="list" allowBlank="1" showInputMessage="1" showErrorMessage="1" sqref="D118" xr:uid="{FDBB986D-594B-4488-B038-21D9B5D6A974}">
      <formula1>data118</formula1>
    </dataValidation>
    <dataValidation type="list" allowBlank="1" showInputMessage="1" showErrorMessage="1" sqref="D119" xr:uid="{17AC139A-2C36-47DA-8C29-03ABE301A5DE}">
      <formula1>data119</formula1>
    </dataValidation>
    <dataValidation type="list" allowBlank="1" showInputMessage="1" showErrorMessage="1" sqref="D120" xr:uid="{503D5931-6A33-4883-83D4-6340EE6F4C56}">
      <formula1>data120</formula1>
    </dataValidation>
    <dataValidation type="list" allowBlank="1" showInputMessage="1" showErrorMessage="1" sqref="D121" xr:uid="{18FBEEEC-349A-42A1-A328-BBBFC26391FA}">
      <formula1>data121</formula1>
    </dataValidation>
    <dataValidation type="list" allowBlank="1" showInputMessage="1" showErrorMessage="1" sqref="D122" xr:uid="{6AEA7FDB-3846-4075-B1C3-E552D4D6E7FF}">
      <formula1>data122</formula1>
    </dataValidation>
    <dataValidation type="list" allowBlank="1" showInputMessage="1" showErrorMessage="1" sqref="D123" xr:uid="{DA83784A-22F0-4598-8F5B-B380F451D70F}">
      <formula1>data123</formula1>
    </dataValidation>
    <dataValidation type="list" allowBlank="1" showInputMessage="1" showErrorMessage="1" sqref="D124" xr:uid="{36953FDF-BD95-4B6D-8CBA-A9ABA6F09EB4}">
      <formula1>data124</formula1>
    </dataValidation>
    <dataValidation type="list" allowBlank="1" showInputMessage="1" showErrorMessage="1" sqref="D125" xr:uid="{D48DF26F-AFC5-454C-9F00-8DA0179ACFE4}">
      <formula1>data125</formula1>
    </dataValidation>
    <dataValidation type="list" allowBlank="1" showInputMessage="1" showErrorMessage="1" sqref="D126" xr:uid="{BC7253E4-D574-4FEA-976B-8455423356A3}">
      <formula1>data126</formula1>
    </dataValidation>
    <dataValidation type="list" allowBlank="1" showInputMessage="1" showErrorMessage="1" sqref="D127" xr:uid="{28840E42-BE46-4B54-9A48-52F2E78F9B62}">
      <formula1>data127</formula1>
    </dataValidation>
    <dataValidation type="list" allowBlank="1" showInputMessage="1" showErrorMessage="1" sqref="D128" xr:uid="{95A49A1C-C7DA-4255-9E1E-12A0F119A609}">
      <formula1>data128</formula1>
    </dataValidation>
    <dataValidation type="list" allowBlank="1" showInputMessage="1" showErrorMessage="1" sqref="D129" xr:uid="{BE74F1A6-BFCB-43DE-85A1-02EDE122A77D}">
      <formula1>data129</formula1>
    </dataValidation>
    <dataValidation type="list" allowBlank="1" showInputMessage="1" showErrorMessage="1" sqref="D130" xr:uid="{7CAB9DDC-B982-489D-96E9-006F9CFA49A1}">
      <formula1>data130</formula1>
    </dataValidation>
    <dataValidation type="list" allowBlank="1" showInputMessage="1" showErrorMessage="1" sqref="D131" xr:uid="{7E85AB89-CEFC-4260-99F6-D0C1B7AA9AE3}">
      <formula1>data131</formula1>
    </dataValidation>
    <dataValidation type="list" allowBlank="1" showInputMessage="1" showErrorMessage="1" sqref="D132" xr:uid="{AB382D01-DDE7-4053-A0AF-14BC3CA9FEB2}">
      <formula1>data132</formula1>
    </dataValidation>
    <dataValidation type="list" allowBlank="1" showInputMessage="1" showErrorMessage="1" sqref="D133" xr:uid="{150FD0FD-535A-4FB6-8B63-4827735D46DF}">
      <formula1>data133</formula1>
    </dataValidation>
    <dataValidation type="list" allowBlank="1" showInputMessage="1" showErrorMessage="1" sqref="D134" xr:uid="{8D71086E-8F7E-4B58-ABAB-E7D3CB2C7A1B}">
      <formula1>data134</formula1>
    </dataValidation>
    <dataValidation type="list" allowBlank="1" showInputMessage="1" showErrorMessage="1" sqref="D135" xr:uid="{913B1879-5C20-4A76-9B9D-69E386BC4834}">
      <formula1>data135</formula1>
    </dataValidation>
    <dataValidation type="list" allowBlank="1" showInputMessage="1" showErrorMessage="1" sqref="D136" xr:uid="{8C9988B2-01B9-4544-A740-DEA3CA391203}">
      <formula1>data136</formula1>
    </dataValidation>
    <dataValidation type="list" allowBlank="1" showInputMessage="1" showErrorMessage="1" sqref="D137" xr:uid="{E0F80A06-DE12-4F44-912C-5BF2C10A4862}">
      <formula1>data137</formula1>
    </dataValidation>
    <dataValidation type="list" allowBlank="1" showInputMessage="1" showErrorMessage="1" sqref="D138" xr:uid="{F640E54F-C78C-44CC-B4A3-AF1A4F8D9DA6}">
      <formula1>data138</formula1>
    </dataValidation>
    <dataValidation type="list" allowBlank="1" showInputMessage="1" showErrorMessage="1" sqref="D139" xr:uid="{C7EFECE8-268C-45FC-8867-540C5FE5176B}">
      <formula1>data139</formula1>
    </dataValidation>
    <dataValidation type="list" allowBlank="1" showInputMessage="1" showErrorMessage="1" sqref="D140" xr:uid="{7B0E27BA-6C7E-4E3F-8914-D9C7047DB986}">
      <formula1>data140</formula1>
    </dataValidation>
  </dataValidations>
  <hyperlinks>
    <hyperlink ref="AA155" r:id="rId1" xr:uid="{8E878011-2D05-485D-8815-35FED099BC78}"/>
    <hyperlink ref="BU155" r:id="rId2" xr:uid="{6A75345C-BDE0-440F-871D-8971A14DD88A}"/>
    <hyperlink ref="AA156" r:id="rId3" xr:uid="{FE43D753-62F1-48B7-9941-CB4A206C9988}"/>
    <hyperlink ref="BU156" r:id="rId4" xr:uid="{8E143FBF-E8F3-4F36-88DE-E68BDBCE6EA1}"/>
    <hyperlink ref="AA158" r:id="rId5" xr:uid="{4D165ADC-6778-4CF2-914D-C257ABE2E4A4}"/>
    <hyperlink ref="BU158" r:id="rId6" xr:uid="{A64D748D-4DA9-4C73-B946-A94B6CF69165}"/>
    <hyperlink ref="AX162" r:id="rId7" xr:uid="{85664DC9-A91A-478E-A489-8D4163A48C3B}"/>
    <hyperlink ref="AA160" r:id="rId8" xr:uid="{3DC6FAD6-FFFE-4F69-B0E7-4F6A033450D3}"/>
    <hyperlink ref="BU162" r:id="rId9" xr:uid="{5A18648E-196F-4E0E-A76D-5367F1EE559D}"/>
    <hyperlink ref="BU160" r:id="rId10" xr:uid="{D8742BB6-A67A-4DC4-830A-68D42448FAA9}"/>
    <hyperlink ref="AA162" r:id="rId11" xr:uid="{33CFA2D6-1EF4-4249-B296-6B7EC91978C8}"/>
    <hyperlink ref="AA165" r:id="rId12" xr:uid="{4D59C776-8547-49ED-8789-37DBB5647277}"/>
    <hyperlink ref="AX165" r:id="rId13" xr:uid="{41FA5C6D-C23E-4D31-9227-2757C1D6A9E0}"/>
    <hyperlink ref="BU165" r:id="rId14" xr:uid="{82D5A1DD-9AD4-4079-9F10-73D3345FB6F5}"/>
    <hyperlink ref="BU167" r:id="rId15" xr:uid="{0A9B1152-7097-4208-9C3C-D67E1BF00EE1}"/>
    <hyperlink ref="AX167" r:id="rId16" xr:uid="{29EFFE50-247A-45AE-B76D-0311800874B8}"/>
    <hyperlink ref="AA167" r:id="rId17" xr:uid="{5346580B-5D22-415D-84C1-34A2A90DA9BE}"/>
  </hyperlinks>
  <pageMargins left="0.7" right="0.7" top="0.75" bottom="0.75" header="0.3" footer="0.3"/>
  <pageSetup paperSize="9" orientation="portrait" r:id="rId1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7AAAB-78B3-4C49-97A2-6C67B5471421}">
  <sheetPr codeName="Taul3"/>
  <dimension ref="A1:GH276"/>
  <sheetViews>
    <sheetView workbookViewId="0"/>
  </sheetViews>
  <sheetFormatPr defaultRowHeight="15" x14ac:dyDescent="0.25"/>
  <cols>
    <col min="2" max="2" width="15.28515625" bestFit="1" customWidth="1"/>
    <col min="3" max="3" width="88.28515625" customWidth="1"/>
    <col min="4" max="4" width="19.28515625" customWidth="1"/>
    <col min="5" max="5" width="11.42578125" customWidth="1"/>
    <col min="6" max="6" width="37.42578125" customWidth="1"/>
    <col min="7" max="7" width="10.7109375" customWidth="1"/>
    <col min="8" max="8" width="4.140625" customWidth="1"/>
    <col min="9" max="170" width="4.7109375" customWidth="1"/>
    <col min="171" max="174" width="9.140625" customWidth="1"/>
    <col min="175" max="175" width="88.28515625" customWidth="1"/>
    <col min="176" max="176" width="19.28515625" bestFit="1" customWidth="1"/>
    <col min="177" max="177" width="12.7109375" style="255" bestFit="1" customWidth="1"/>
    <col min="178" max="178" width="20.5703125" customWidth="1"/>
    <col min="180" max="180" width="9" customWidth="1"/>
    <col min="181" max="181" width="88.28515625" customWidth="1"/>
    <col min="182" max="182" width="19.28515625" bestFit="1" customWidth="1"/>
    <col min="183" max="183" width="12.7109375" bestFit="1" customWidth="1"/>
    <col min="184" max="184" width="23.42578125" bestFit="1" customWidth="1"/>
    <col min="187" max="187" width="88.28515625" customWidth="1"/>
    <col min="188" max="188" width="19.28515625" bestFit="1" customWidth="1"/>
    <col min="189" max="189" width="12.7109375" bestFit="1" customWidth="1"/>
    <col min="190" max="190" width="20.5703125" customWidth="1"/>
  </cols>
  <sheetData>
    <row r="1" spans="1:190" x14ac:dyDescent="0.25">
      <c r="A1">
        <f>SelectionData!A2*6</f>
        <v>0</v>
      </c>
      <c r="G1" s="7" t="s">
        <v>94</v>
      </c>
      <c r="I1">
        <v>1</v>
      </c>
      <c r="J1">
        <v>2</v>
      </c>
      <c r="K1">
        <v>3</v>
      </c>
      <c r="L1">
        <v>4</v>
      </c>
      <c r="M1">
        <v>5</v>
      </c>
      <c r="N1">
        <v>6</v>
      </c>
      <c r="O1">
        <v>7</v>
      </c>
      <c r="P1">
        <v>8</v>
      </c>
      <c r="Q1">
        <v>9</v>
      </c>
      <c r="R1">
        <v>10</v>
      </c>
      <c r="S1">
        <v>11</v>
      </c>
      <c r="T1">
        <v>12</v>
      </c>
      <c r="U1">
        <v>13</v>
      </c>
      <c r="V1">
        <v>14</v>
      </c>
      <c r="W1">
        <v>15</v>
      </c>
      <c r="X1">
        <v>16</v>
      </c>
      <c r="Y1">
        <v>17</v>
      </c>
      <c r="Z1">
        <v>18</v>
      </c>
      <c r="AA1">
        <v>19</v>
      </c>
      <c r="AB1">
        <v>20</v>
      </c>
      <c r="AC1">
        <v>21</v>
      </c>
      <c r="AD1">
        <v>22</v>
      </c>
      <c r="AE1">
        <v>23</v>
      </c>
      <c r="AF1">
        <v>24</v>
      </c>
      <c r="AG1">
        <v>25</v>
      </c>
      <c r="AH1">
        <v>26</v>
      </c>
      <c r="AI1">
        <v>27</v>
      </c>
      <c r="AJ1">
        <v>28</v>
      </c>
      <c r="AK1">
        <v>29</v>
      </c>
      <c r="AL1">
        <v>30</v>
      </c>
      <c r="AM1">
        <v>31</v>
      </c>
      <c r="AN1">
        <v>32</v>
      </c>
      <c r="AO1">
        <v>33</v>
      </c>
      <c r="AP1">
        <v>34</v>
      </c>
      <c r="AQ1">
        <v>35</v>
      </c>
      <c r="AR1">
        <v>36</v>
      </c>
      <c r="AS1">
        <v>37</v>
      </c>
      <c r="AT1">
        <v>38</v>
      </c>
      <c r="AU1">
        <v>39</v>
      </c>
      <c r="AV1">
        <v>40</v>
      </c>
      <c r="AW1">
        <v>41</v>
      </c>
      <c r="AX1">
        <v>42</v>
      </c>
      <c r="AY1">
        <v>43</v>
      </c>
      <c r="AZ1">
        <v>44</v>
      </c>
      <c r="BA1">
        <v>45</v>
      </c>
      <c r="BB1">
        <v>46</v>
      </c>
      <c r="BC1">
        <v>47</v>
      </c>
      <c r="BD1">
        <v>48</v>
      </c>
      <c r="BE1">
        <v>49</v>
      </c>
      <c r="BF1">
        <v>50</v>
      </c>
      <c r="BG1">
        <v>51</v>
      </c>
      <c r="BH1">
        <v>52</v>
      </c>
      <c r="BI1">
        <v>53</v>
      </c>
      <c r="BJ1">
        <v>54</v>
      </c>
      <c r="BK1">
        <v>55</v>
      </c>
      <c r="BL1">
        <v>56</v>
      </c>
      <c r="BM1">
        <v>57</v>
      </c>
      <c r="BN1">
        <v>58</v>
      </c>
      <c r="BO1">
        <v>59</v>
      </c>
      <c r="BP1">
        <v>60</v>
      </c>
      <c r="BQ1">
        <v>61</v>
      </c>
      <c r="BR1">
        <v>62</v>
      </c>
      <c r="BS1">
        <v>63</v>
      </c>
      <c r="BT1">
        <v>64</v>
      </c>
      <c r="BU1">
        <v>65</v>
      </c>
      <c r="BV1">
        <v>66</v>
      </c>
      <c r="BW1">
        <v>67</v>
      </c>
      <c r="BX1">
        <v>68</v>
      </c>
      <c r="BY1">
        <v>69</v>
      </c>
      <c r="BZ1">
        <v>70</v>
      </c>
      <c r="CA1">
        <v>71</v>
      </c>
      <c r="CB1">
        <v>72</v>
      </c>
      <c r="CC1">
        <v>73</v>
      </c>
      <c r="CD1">
        <v>74</v>
      </c>
      <c r="CE1">
        <v>75</v>
      </c>
      <c r="CF1">
        <v>76</v>
      </c>
      <c r="CG1">
        <v>77</v>
      </c>
      <c r="CH1">
        <v>78</v>
      </c>
      <c r="CI1">
        <v>79</v>
      </c>
      <c r="CJ1">
        <v>80</v>
      </c>
      <c r="CK1">
        <v>81</v>
      </c>
      <c r="CL1">
        <v>82</v>
      </c>
      <c r="CM1">
        <v>83</v>
      </c>
      <c r="CN1">
        <v>84</v>
      </c>
      <c r="CO1">
        <v>85</v>
      </c>
      <c r="CP1">
        <v>86</v>
      </c>
      <c r="CQ1">
        <v>87</v>
      </c>
      <c r="CR1">
        <v>88</v>
      </c>
      <c r="CS1">
        <v>89</v>
      </c>
      <c r="CT1">
        <v>90</v>
      </c>
      <c r="CU1">
        <v>91</v>
      </c>
      <c r="CV1">
        <v>92</v>
      </c>
      <c r="CW1">
        <v>93</v>
      </c>
      <c r="CX1">
        <v>94</v>
      </c>
      <c r="CY1">
        <v>95</v>
      </c>
      <c r="CZ1">
        <v>96</v>
      </c>
      <c r="DA1">
        <v>97</v>
      </c>
      <c r="DB1">
        <v>98</v>
      </c>
      <c r="DC1">
        <v>99</v>
      </c>
      <c r="DD1">
        <v>100</v>
      </c>
      <c r="DE1">
        <v>101</v>
      </c>
      <c r="DF1">
        <v>102</v>
      </c>
      <c r="DG1">
        <v>103</v>
      </c>
      <c r="DH1">
        <v>104</v>
      </c>
      <c r="DI1">
        <v>105</v>
      </c>
      <c r="DJ1">
        <v>106</v>
      </c>
      <c r="DK1">
        <v>107</v>
      </c>
      <c r="DL1">
        <v>108</v>
      </c>
      <c r="DM1">
        <v>109</v>
      </c>
      <c r="DN1">
        <v>110</v>
      </c>
      <c r="DO1">
        <v>111</v>
      </c>
      <c r="DP1">
        <v>112</v>
      </c>
      <c r="DQ1">
        <v>113</v>
      </c>
      <c r="DR1">
        <v>114</v>
      </c>
      <c r="DS1">
        <v>115</v>
      </c>
      <c r="DT1">
        <v>116</v>
      </c>
      <c r="DU1">
        <v>117</v>
      </c>
      <c r="DV1">
        <v>118</v>
      </c>
      <c r="DW1">
        <v>119</v>
      </c>
      <c r="DX1">
        <v>120</v>
      </c>
      <c r="DY1">
        <v>121</v>
      </c>
      <c r="DZ1">
        <v>122</v>
      </c>
      <c r="EA1">
        <v>123</v>
      </c>
      <c r="EB1">
        <v>124</v>
      </c>
      <c r="EC1">
        <v>125</v>
      </c>
      <c r="ED1">
        <v>126</v>
      </c>
      <c r="EE1">
        <v>127</v>
      </c>
      <c r="EF1">
        <v>128</v>
      </c>
      <c r="EG1">
        <v>129</v>
      </c>
      <c r="EH1">
        <v>130</v>
      </c>
      <c r="EI1">
        <v>131</v>
      </c>
      <c r="EJ1">
        <v>132</v>
      </c>
      <c r="EK1">
        <v>133</v>
      </c>
      <c r="EL1">
        <v>134</v>
      </c>
      <c r="EM1">
        <v>135</v>
      </c>
      <c r="EN1">
        <v>136</v>
      </c>
      <c r="EO1">
        <v>137</v>
      </c>
      <c r="EP1">
        <v>138</v>
      </c>
      <c r="EQ1">
        <v>139</v>
      </c>
      <c r="ER1">
        <v>140</v>
      </c>
      <c r="ES1">
        <v>141</v>
      </c>
      <c r="ET1">
        <v>142</v>
      </c>
      <c r="EU1">
        <v>143</v>
      </c>
      <c r="EV1">
        <v>144</v>
      </c>
      <c r="EW1">
        <v>145</v>
      </c>
      <c r="EX1">
        <v>146</v>
      </c>
      <c r="EY1">
        <v>147</v>
      </c>
      <c r="EZ1">
        <v>148</v>
      </c>
      <c r="FA1">
        <v>149</v>
      </c>
      <c r="FB1">
        <v>150</v>
      </c>
      <c r="FC1">
        <v>151</v>
      </c>
      <c r="FD1">
        <v>152</v>
      </c>
      <c r="FE1">
        <v>153</v>
      </c>
      <c r="FF1">
        <v>154</v>
      </c>
      <c r="FG1">
        <v>155</v>
      </c>
      <c r="FH1">
        <v>156</v>
      </c>
      <c r="FI1">
        <v>157</v>
      </c>
      <c r="FJ1">
        <v>158</v>
      </c>
      <c r="FK1">
        <v>159</v>
      </c>
      <c r="FL1">
        <v>160</v>
      </c>
      <c r="FM1">
        <v>161</v>
      </c>
      <c r="FN1">
        <v>162</v>
      </c>
    </row>
    <row r="2" spans="1:190" ht="15.75" thickBot="1" x14ac:dyDescent="0.3">
      <c r="A2" s="776" t="s">
        <v>318</v>
      </c>
      <c r="B2" s="776"/>
      <c r="C2" s="776"/>
      <c r="D2" s="776"/>
      <c r="E2" s="776"/>
      <c r="F2" s="777"/>
      <c r="G2" s="8">
        <f ca="1">INDEX($I$2:$FN$2,ROWS(G$2:G2))</f>
        <v>4</v>
      </c>
      <c r="I2">
        <f t="shared" ref="I2:AN2" ca="1" si="0">SUM(I3:I264)</f>
        <v>4</v>
      </c>
      <c r="J2">
        <f t="shared" ca="1" si="0"/>
        <v>50</v>
      </c>
      <c r="K2">
        <f t="shared" ca="1" si="0"/>
        <v>129</v>
      </c>
      <c r="L2">
        <f t="shared" ca="1" si="0"/>
        <v>130</v>
      </c>
      <c r="M2">
        <f t="shared" ca="1" si="0"/>
        <v>131</v>
      </c>
      <c r="N2">
        <f t="shared" ca="1" si="0"/>
        <v>132</v>
      </c>
      <c r="O2">
        <f t="shared" ca="1" si="0"/>
        <v>263</v>
      </c>
      <c r="P2">
        <f t="shared" ca="1" si="0"/>
        <v>264</v>
      </c>
      <c r="Q2">
        <f t="shared" ca="1" si="0"/>
        <v>0</v>
      </c>
      <c r="R2">
        <f t="shared" ca="1" si="0"/>
        <v>0</v>
      </c>
      <c r="S2">
        <f t="shared" ca="1" si="0"/>
        <v>0</v>
      </c>
      <c r="T2">
        <f t="shared" ca="1" si="0"/>
        <v>1</v>
      </c>
      <c r="U2">
        <f t="shared" ca="1" si="0"/>
        <v>1</v>
      </c>
      <c r="V2">
        <f t="shared" ca="1" si="0"/>
        <v>1</v>
      </c>
      <c r="W2">
        <f t="shared" ca="1" si="0"/>
        <v>1</v>
      </c>
      <c r="X2">
        <f t="shared" ca="1" si="0"/>
        <v>1</v>
      </c>
      <c r="Y2">
        <f t="shared" ca="1" si="0"/>
        <v>1</v>
      </c>
      <c r="Z2">
        <f t="shared" ca="1" si="0"/>
        <v>1</v>
      </c>
      <c r="AA2">
        <f t="shared" ca="1" si="0"/>
        <v>1</v>
      </c>
      <c r="AB2">
        <f t="shared" ca="1" si="0"/>
        <v>1</v>
      </c>
      <c r="AC2">
        <f t="shared" ca="1" si="0"/>
        <v>0</v>
      </c>
      <c r="AD2">
        <f t="shared" ca="1" si="0"/>
        <v>0</v>
      </c>
      <c r="AE2">
        <f t="shared" ca="1" si="0"/>
        <v>0</v>
      </c>
      <c r="AF2">
        <f t="shared" ca="1" si="0"/>
        <v>0</v>
      </c>
      <c r="AG2">
        <f t="shared" ca="1" si="0"/>
        <v>0</v>
      </c>
      <c r="AH2">
        <f t="shared" ca="1" si="0"/>
        <v>0</v>
      </c>
      <c r="AI2">
        <f t="shared" ca="1" si="0"/>
        <v>0</v>
      </c>
      <c r="AJ2">
        <f t="shared" ca="1" si="0"/>
        <v>0</v>
      </c>
      <c r="AK2">
        <f t="shared" ca="1" si="0"/>
        <v>1</v>
      </c>
      <c r="AL2">
        <f t="shared" ca="1" si="0"/>
        <v>1</v>
      </c>
      <c r="AM2">
        <f t="shared" ca="1" si="0"/>
        <v>1</v>
      </c>
      <c r="AN2">
        <f t="shared" ca="1" si="0"/>
        <v>1</v>
      </c>
      <c r="AO2">
        <f t="shared" ref="AO2:BT2" ca="1" si="1">SUM(AO3:AO264)</f>
        <v>1</v>
      </c>
      <c r="AP2">
        <f t="shared" ca="1" si="1"/>
        <v>0</v>
      </c>
      <c r="AQ2">
        <f t="shared" ca="1" si="1"/>
        <v>0</v>
      </c>
      <c r="AR2">
        <f t="shared" ca="1" si="1"/>
        <v>0</v>
      </c>
      <c r="AS2">
        <f t="shared" ca="1" si="1"/>
        <v>0</v>
      </c>
      <c r="AT2">
        <f t="shared" ca="1" si="1"/>
        <v>0</v>
      </c>
      <c r="AU2">
        <f t="shared" ca="1" si="1"/>
        <v>0</v>
      </c>
      <c r="AV2">
        <f t="shared" ca="1" si="1"/>
        <v>1</v>
      </c>
      <c r="AW2">
        <f t="shared" ca="1" si="1"/>
        <v>1</v>
      </c>
      <c r="AX2">
        <f t="shared" ca="1" si="1"/>
        <v>1</v>
      </c>
      <c r="AY2">
        <f t="shared" ca="1" si="1"/>
        <v>1</v>
      </c>
      <c r="AZ2">
        <f t="shared" ca="1" si="1"/>
        <v>1</v>
      </c>
      <c r="BA2">
        <f t="shared" ca="1" si="1"/>
        <v>1</v>
      </c>
      <c r="BB2">
        <f t="shared" ca="1" si="1"/>
        <v>1</v>
      </c>
      <c r="BC2">
        <f t="shared" ca="1" si="1"/>
        <v>1</v>
      </c>
      <c r="BD2">
        <f t="shared" ca="1" si="1"/>
        <v>1</v>
      </c>
      <c r="BE2">
        <f t="shared" ca="1" si="1"/>
        <v>1</v>
      </c>
      <c r="BF2">
        <f t="shared" ca="1" si="1"/>
        <v>0</v>
      </c>
      <c r="BG2">
        <f t="shared" ca="1" si="1"/>
        <v>0</v>
      </c>
      <c r="BH2">
        <f t="shared" ca="1" si="1"/>
        <v>0</v>
      </c>
      <c r="BI2">
        <f t="shared" ca="1" si="1"/>
        <v>0</v>
      </c>
      <c r="BJ2">
        <f t="shared" ca="1" si="1"/>
        <v>0</v>
      </c>
      <c r="BK2">
        <f t="shared" ca="1" si="1"/>
        <v>0</v>
      </c>
      <c r="BL2">
        <f t="shared" ca="1" si="1"/>
        <v>1</v>
      </c>
      <c r="BM2">
        <f t="shared" ca="1" si="1"/>
        <v>1</v>
      </c>
      <c r="BN2">
        <f t="shared" ca="1" si="1"/>
        <v>1</v>
      </c>
      <c r="BO2">
        <f t="shared" ca="1" si="1"/>
        <v>0</v>
      </c>
      <c r="BP2">
        <f t="shared" ca="1" si="1"/>
        <v>0</v>
      </c>
      <c r="BQ2">
        <f t="shared" ca="1" si="1"/>
        <v>0</v>
      </c>
      <c r="BR2">
        <f t="shared" ca="1" si="1"/>
        <v>0</v>
      </c>
      <c r="BS2">
        <f t="shared" ca="1" si="1"/>
        <v>0</v>
      </c>
      <c r="BT2">
        <f t="shared" ca="1" si="1"/>
        <v>0</v>
      </c>
      <c r="BU2">
        <f t="shared" ref="BU2:CZ2" ca="1" si="2">SUM(BU3:BU264)</f>
        <v>0</v>
      </c>
      <c r="BV2">
        <f t="shared" ca="1" si="2"/>
        <v>0</v>
      </c>
      <c r="BW2">
        <f t="shared" ca="1" si="2"/>
        <v>0</v>
      </c>
      <c r="BX2">
        <f t="shared" ca="1" si="2"/>
        <v>0</v>
      </c>
      <c r="BY2">
        <f t="shared" ca="1" si="2"/>
        <v>0</v>
      </c>
      <c r="BZ2">
        <f t="shared" ca="1" si="2"/>
        <v>0</v>
      </c>
      <c r="CA2">
        <f t="shared" ca="1" si="2"/>
        <v>0</v>
      </c>
      <c r="CB2">
        <f t="shared" ca="1" si="2"/>
        <v>1</v>
      </c>
      <c r="CC2">
        <f t="shared" ca="1" si="2"/>
        <v>1</v>
      </c>
      <c r="CD2">
        <f t="shared" ca="1" si="2"/>
        <v>1</v>
      </c>
      <c r="CE2">
        <f t="shared" ca="1" si="2"/>
        <v>1</v>
      </c>
      <c r="CF2">
        <f t="shared" ca="1" si="2"/>
        <v>1</v>
      </c>
      <c r="CG2">
        <f t="shared" ca="1" si="2"/>
        <v>1</v>
      </c>
      <c r="CH2">
        <f t="shared" ca="1" si="2"/>
        <v>1</v>
      </c>
      <c r="CI2">
        <f t="shared" ca="1" si="2"/>
        <v>0</v>
      </c>
      <c r="CJ2">
        <f t="shared" ca="1" si="2"/>
        <v>0</v>
      </c>
      <c r="CK2">
        <f t="shared" ca="1" si="2"/>
        <v>0</v>
      </c>
      <c r="CL2">
        <f t="shared" ca="1" si="2"/>
        <v>0</v>
      </c>
      <c r="CM2">
        <f t="shared" ca="1" si="2"/>
        <v>0</v>
      </c>
      <c r="CN2">
        <f t="shared" ca="1" si="2"/>
        <v>0</v>
      </c>
      <c r="CO2">
        <f t="shared" ca="1" si="2"/>
        <v>0</v>
      </c>
      <c r="CP2">
        <f t="shared" ca="1" si="2"/>
        <v>0</v>
      </c>
      <c r="CQ2">
        <f t="shared" ca="1" si="2"/>
        <v>0</v>
      </c>
      <c r="CR2">
        <f t="shared" ca="1" si="2"/>
        <v>0</v>
      </c>
      <c r="CS2">
        <f t="shared" ca="1" si="2"/>
        <v>0</v>
      </c>
      <c r="CT2">
        <f t="shared" ca="1" si="2"/>
        <v>0</v>
      </c>
      <c r="CU2">
        <f t="shared" ca="1" si="2"/>
        <v>0</v>
      </c>
      <c r="CV2">
        <f t="shared" ca="1" si="2"/>
        <v>0</v>
      </c>
      <c r="CW2">
        <f t="shared" ca="1" si="2"/>
        <v>0</v>
      </c>
      <c r="CX2">
        <f t="shared" ca="1" si="2"/>
        <v>0</v>
      </c>
      <c r="CY2">
        <f t="shared" ca="1" si="2"/>
        <v>0</v>
      </c>
      <c r="CZ2">
        <f t="shared" ca="1" si="2"/>
        <v>0</v>
      </c>
      <c r="DA2">
        <f t="shared" ref="DA2:DX2" ca="1" si="3">SUM(DA3:DA264)</f>
        <v>0</v>
      </c>
      <c r="DB2">
        <f t="shared" ca="1" si="3"/>
        <v>0</v>
      </c>
      <c r="DC2">
        <f t="shared" ca="1" si="3"/>
        <v>0</v>
      </c>
      <c r="DD2">
        <f t="shared" ca="1" si="3"/>
        <v>0</v>
      </c>
      <c r="DE2">
        <f t="shared" ca="1" si="3"/>
        <v>0</v>
      </c>
      <c r="DF2">
        <f t="shared" ca="1" si="3"/>
        <v>0</v>
      </c>
      <c r="DG2">
        <f t="shared" ca="1" si="3"/>
        <v>0</v>
      </c>
      <c r="DH2">
        <f t="shared" ca="1" si="3"/>
        <v>1</v>
      </c>
      <c r="DI2">
        <f t="shared" ca="1" si="3"/>
        <v>1</v>
      </c>
      <c r="DJ2">
        <f t="shared" ca="1" si="3"/>
        <v>1</v>
      </c>
      <c r="DK2">
        <f t="shared" ca="1" si="3"/>
        <v>1</v>
      </c>
      <c r="DL2">
        <f t="shared" ca="1" si="3"/>
        <v>1</v>
      </c>
      <c r="DM2">
        <f t="shared" ca="1" si="3"/>
        <v>1</v>
      </c>
      <c r="DN2">
        <f t="shared" ca="1" si="3"/>
        <v>1</v>
      </c>
      <c r="DO2">
        <f t="shared" ca="1" si="3"/>
        <v>1</v>
      </c>
      <c r="DP2">
        <f t="shared" ca="1" si="3"/>
        <v>1</v>
      </c>
      <c r="DQ2">
        <f t="shared" ca="1" si="3"/>
        <v>1</v>
      </c>
      <c r="DR2">
        <f t="shared" ca="1" si="3"/>
        <v>1</v>
      </c>
      <c r="DS2">
        <f t="shared" ca="1" si="3"/>
        <v>1</v>
      </c>
      <c r="DT2">
        <f t="shared" ca="1" si="3"/>
        <v>1</v>
      </c>
      <c r="DU2">
        <f t="shared" ca="1" si="3"/>
        <v>1</v>
      </c>
      <c r="DV2">
        <f t="shared" ca="1" si="3"/>
        <v>1</v>
      </c>
      <c r="DW2">
        <f t="shared" ca="1" si="3"/>
        <v>1</v>
      </c>
      <c r="DX2">
        <f t="shared" ca="1" si="3"/>
        <v>1</v>
      </c>
      <c r="DY2">
        <f t="shared" ref="DY2:FN2" ca="1" si="4">SUM(DY3:DY264)</f>
        <v>1</v>
      </c>
      <c r="DZ2">
        <f t="shared" ca="1" si="4"/>
        <v>1</v>
      </c>
      <c r="EA2">
        <f t="shared" ca="1" si="4"/>
        <v>1</v>
      </c>
      <c r="EB2">
        <f t="shared" ca="1" si="4"/>
        <v>1</v>
      </c>
      <c r="EC2">
        <f t="shared" ca="1" si="4"/>
        <v>1</v>
      </c>
      <c r="ED2">
        <f t="shared" ca="1" si="4"/>
        <v>1</v>
      </c>
      <c r="EE2">
        <f t="shared" ca="1" si="4"/>
        <v>1</v>
      </c>
      <c r="EF2">
        <f t="shared" ca="1" si="4"/>
        <v>1</v>
      </c>
      <c r="EG2">
        <f t="shared" ca="1" si="4"/>
        <v>1</v>
      </c>
      <c r="EH2">
        <f t="shared" ca="1" si="4"/>
        <v>1</v>
      </c>
      <c r="EI2">
        <f t="shared" ca="1" si="4"/>
        <v>1</v>
      </c>
      <c r="EJ2">
        <f t="shared" ca="1" si="4"/>
        <v>0</v>
      </c>
      <c r="EK2">
        <f t="shared" ca="1" si="4"/>
        <v>0</v>
      </c>
      <c r="EL2">
        <f t="shared" ca="1" si="4"/>
        <v>0</v>
      </c>
      <c r="EM2">
        <f t="shared" ca="1" si="4"/>
        <v>0</v>
      </c>
      <c r="EN2">
        <f t="shared" ca="1" si="4"/>
        <v>0</v>
      </c>
      <c r="EO2">
        <f t="shared" ca="1" si="4"/>
        <v>0</v>
      </c>
      <c r="EP2">
        <f t="shared" ca="1" si="4"/>
        <v>0</v>
      </c>
      <c r="EQ2">
        <f t="shared" ca="1" si="4"/>
        <v>0</v>
      </c>
      <c r="ER2">
        <f t="shared" ca="1" si="4"/>
        <v>0</v>
      </c>
      <c r="ES2">
        <f t="shared" ca="1" si="4"/>
        <v>0</v>
      </c>
      <c r="ET2">
        <f t="shared" ca="1" si="4"/>
        <v>0</v>
      </c>
      <c r="EU2">
        <f t="shared" ca="1" si="4"/>
        <v>0</v>
      </c>
      <c r="EV2">
        <f t="shared" ca="1" si="4"/>
        <v>0</v>
      </c>
      <c r="EW2">
        <f t="shared" ca="1" si="4"/>
        <v>0</v>
      </c>
      <c r="EX2">
        <f t="shared" ca="1" si="4"/>
        <v>0</v>
      </c>
      <c r="EY2">
        <f t="shared" ca="1" si="4"/>
        <v>0</v>
      </c>
      <c r="EZ2">
        <f t="shared" ca="1" si="4"/>
        <v>0</v>
      </c>
      <c r="FA2">
        <f t="shared" ca="1" si="4"/>
        <v>0</v>
      </c>
      <c r="FB2">
        <f t="shared" ca="1" si="4"/>
        <v>0</v>
      </c>
      <c r="FC2">
        <f t="shared" ca="1" si="4"/>
        <v>0</v>
      </c>
      <c r="FD2">
        <f t="shared" ca="1" si="4"/>
        <v>0</v>
      </c>
      <c r="FE2">
        <f t="shared" ca="1" si="4"/>
        <v>0</v>
      </c>
      <c r="FF2">
        <f t="shared" ca="1" si="4"/>
        <v>0</v>
      </c>
      <c r="FG2">
        <f t="shared" ca="1" si="4"/>
        <v>0</v>
      </c>
      <c r="FH2">
        <f t="shared" ca="1" si="4"/>
        <v>0</v>
      </c>
      <c r="FI2">
        <f t="shared" ca="1" si="4"/>
        <v>0</v>
      </c>
      <c r="FJ2">
        <f t="shared" ca="1" si="4"/>
        <v>0</v>
      </c>
      <c r="FK2">
        <f t="shared" ca="1" si="4"/>
        <v>0</v>
      </c>
      <c r="FL2">
        <f t="shared" ca="1" si="4"/>
        <v>0</v>
      </c>
      <c r="FM2">
        <f t="shared" ca="1" si="4"/>
        <v>0</v>
      </c>
      <c r="FN2">
        <f t="shared" ca="1" si="4"/>
        <v>0</v>
      </c>
      <c r="FS2" s="775" t="s">
        <v>47</v>
      </c>
      <c r="FT2" s="775"/>
      <c r="FU2" s="775"/>
      <c r="FV2" s="775"/>
      <c r="FY2" s="778" t="s">
        <v>48</v>
      </c>
      <c r="FZ2" s="778"/>
      <c r="GA2" s="778"/>
      <c r="GB2" s="778"/>
      <c r="GE2" s="779" t="s">
        <v>49</v>
      </c>
      <c r="GF2" s="779"/>
      <c r="GG2" s="779"/>
      <c r="GH2" s="779"/>
    </row>
    <row r="3" spans="1:190" ht="15.75" thickBot="1" x14ac:dyDescent="0.3">
      <c r="A3" t="s">
        <v>84</v>
      </c>
      <c r="B3" t="s">
        <v>85</v>
      </c>
      <c r="C3" s="240" t="str">
        <f ca="1">OFFSET(FS3,0,$A$1,1,1)</f>
        <v>OSALUETTELO</v>
      </c>
      <c r="D3" s="240" t="str">
        <f t="shared" ref="D3:F3" ca="1" si="5">OFFSET(FT3,0,$A$1,1,1)</f>
        <v>Tuotekoodi</v>
      </c>
      <c r="E3" s="240" t="str">
        <f t="shared" ca="1" si="5"/>
        <v>LVI Numero</v>
      </c>
      <c r="F3" s="240" t="str">
        <f t="shared" ca="1" si="5"/>
        <v>Kpl</v>
      </c>
      <c r="G3" s="47">
        <f ca="1">INDEX($I$2:$FN$2,ROWS(G$2:G3))</f>
        <v>50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72">
        <v>1</v>
      </c>
      <c r="U3" s="72">
        <v>1</v>
      </c>
      <c r="V3" s="72">
        <v>1</v>
      </c>
      <c r="W3" s="72">
        <v>1</v>
      </c>
      <c r="X3" s="72">
        <v>1</v>
      </c>
      <c r="Y3" s="72">
        <v>1</v>
      </c>
      <c r="Z3" s="72">
        <v>1</v>
      </c>
      <c r="AA3" s="72">
        <v>1</v>
      </c>
      <c r="AB3" s="72">
        <v>1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72">
        <v>1</v>
      </c>
      <c r="AL3" s="72">
        <v>1</v>
      </c>
      <c r="AM3" s="72">
        <v>1</v>
      </c>
      <c r="AN3" s="72">
        <v>1</v>
      </c>
      <c r="AO3" s="72">
        <v>1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72">
        <v>1</v>
      </c>
      <c r="AW3" s="72">
        <v>1</v>
      </c>
      <c r="AX3" s="72">
        <v>1</v>
      </c>
      <c r="AY3" s="72">
        <v>1</v>
      </c>
      <c r="AZ3" s="72">
        <v>1</v>
      </c>
      <c r="BA3" s="72">
        <v>1</v>
      </c>
      <c r="BB3" s="72">
        <v>1</v>
      </c>
      <c r="BC3" s="72">
        <v>1</v>
      </c>
      <c r="BD3" s="72">
        <v>1</v>
      </c>
      <c r="BE3" s="72">
        <v>1</v>
      </c>
      <c r="BF3" s="3">
        <v>0</v>
      </c>
      <c r="BG3" s="3">
        <v>0</v>
      </c>
      <c r="BH3" s="3">
        <v>0</v>
      </c>
      <c r="BI3" s="3">
        <v>0</v>
      </c>
      <c r="BJ3" s="3">
        <v>0</v>
      </c>
      <c r="BK3" s="72">
        <v>0</v>
      </c>
      <c r="BL3" s="72">
        <v>1</v>
      </c>
      <c r="BM3" s="72">
        <v>1</v>
      </c>
      <c r="BN3" s="72">
        <v>1</v>
      </c>
      <c r="BO3" s="3">
        <v>0</v>
      </c>
      <c r="BP3" s="3">
        <v>0</v>
      </c>
      <c r="BQ3" s="3">
        <v>0</v>
      </c>
      <c r="BR3" s="3">
        <v>0</v>
      </c>
      <c r="BS3" s="3">
        <v>0</v>
      </c>
      <c r="BT3" s="3">
        <v>0</v>
      </c>
      <c r="BU3" s="3">
        <v>0</v>
      </c>
      <c r="BV3" s="3">
        <v>0</v>
      </c>
      <c r="BW3" s="3">
        <v>0</v>
      </c>
      <c r="BX3" s="3">
        <v>0</v>
      </c>
      <c r="BY3" s="3">
        <v>0</v>
      </c>
      <c r="BZ3" s="3">
        <v>0</v>
      </c>
      <c r="CA3" s="3">
        <v>0</v>
      </c>
      <c r="CB3" s="72">
        <v>1</v>
      </c>
      <c r="CC3" s="72">
        <v>1</v>
      </c>
      <c r="CD3" s="72">
        <v>1</v>
      </c>
      <c r="CE3" s="72">
        <v>1</v>
      </c>
      <c r="CF3" s="72">
        <v>1</v>
      </c>
      <c r="CG3" s="72">
        <v>1</v>
      </c>
      <c r="CH3" s="72">
        <v>1</v>
      </c>
      <c r="CI3" s="3">
        <v>0</v>
      </c>
      <c r="CJ3" s="3">
        <v>0</v>
      </c>
      <c r="CK3" s="3">
        <v>0</v>
      </c>
      <c r="CL3" s="3">
        <v>0</v>
      </c>
      <c r="CM3" s="3">
        <v>0</v>
      </c>
      <c r="CN3" s="3">
        <v>0</v>
      </c>
      <c r="CO3" s="3">
        <v>0</v>
      </c>
      <c r="CP3" s="3">
        <v>0</v>
      </c>
      <c r="CQ3" s="3">
        <v>0</v>
      </c>
      <c r="CR3" s="3">
        <v>0</v>
      </c>
      <c r="CS3" s="3">
        <v>0</v>
      </c>
      <c r="CT3" s="3">
        <v>0</v>
      </c>
      <c r="CU3" s="3">
        <v>0</v>
      </c>
      <c r="CV3" s="3">
        <v>0</v>
      </c>
      <c r="CW3" s="3">
        <v>0</v>
      </c>
      <c r="CX3" s="3">
        <v>0</v>
      </c>
      <c r="CY3" s="3">
        <v>0</v>
      </c>
      <c r="CZ3" s="3">
        <v>0</v>
      </c>
      <c r="DA3" s="3">
        <v>0</v>
      </c>
      <c r="DB3" s="3">
        <v>0</v>
      </c>
      <c r="DC3" s="3">
        <v>0</v>
      </c>
      <c r="DD3" s="3">
        <v>0</v>
      </c>
      <c r="DE3" s="3">
        <v>0</v>
      </c>
      <c r="DF3" s="3">
        <v>0</v>
      </c>
      <c r="DG3" s="3">
        <v>0</v>
      </c>
      <c r="DH3" s="72">
        <v>1</v>
      </c>
      <c r="DI3" s="72">
        <v>1</v>
      </c>
      <c r="DJ3" s="72">
        <v>1</v>
      </c>
      <c r="DK3" s="72">
        <v>1</v>
      </c>
      <c r="DL3" s="72">
        <v>1</v>
      </c>
      <c r="DM3" s="72">
        <v>1</v>
      </c>
      <c r="DN3" s="72">
        <v>1</v>
      </c>
      <c r="DO3" s="72">
        <v>1</v>
      </c>
      <c r="DP3" s="72">
        <v>1</v>
      </c>
      <c r="DQ3" s="72">
        <v>1</v>
      </c>
      <c r="DR3" s="72">
        <v>1</v>
      </c>
      <c r="DS3" s="72">
        <v>1</v>
      </c>
      <c r="DT3" s="72">
        <v>1</v>
      </c>
      <c r="DU3" s="72">
        <v>1</v>
      </c>
      <c r="DV3" s="72">
        <v>1</v>
      </c>
      <c r="DW3" s="72">
        <v>1</v>
      </c>
      <c r="DX3" s="72">
        <v>1</v>
      </c>
      <c r="DY3" s="72">
        <v>1</v>
      </c>
      <c r="DZ3" s="72">
        <v>1</v>
      </c>
      <c r="EA3" s="72">
        <v>1</v>
      </c>
      <c r="EB3" s="72">
        <v>1</v>
      </c>
      <c r="EC3" s="72">
        <v>1</v>
      </c>
      <c r="ED3" s="72">
        <v>1</v>
      </c>
      <c r="EE3" s="72">
        <v>1</v>
      </c>
      <c r="EF3" s="72">
        <v>1</v>
      </c>
      <c r="EG3" s="72">
        <v>1</v>
      </c>
      <c r="EH3" s="72">
        <v>1</v>
      </c>
      <c r="EI3" s="72">
        <v>1</v>
      </c>
      <c r="EJ3" s="72">
        <v>0</v>
      </c>
      <c r="EK3" s="3">
        <v>0</v>
      </c>
      <c r="EL3" s="3">
        <v>0</v>
      </c>
      <c r="EM3" s="3">
        <v>0</v>
      </c>
      <c r="EN3" s="3">
        <v>0</v>
      </c>
      <c r="EO3" s="3">
        <v>0</v>
      </c>
      <c r="EP3" s="3">
        <v>0</v>
      </c>
      <c r="EQ3" s="3">
        <v>0</v>
      </c>
      <c r="ER3" s="3">
        <v>0</v>
      </c>
      <c r="ES3" s="3">
        <v>0</v>
      </c>
      <c r="ET3" s="3">
        <v>0</v>
      </c>
      <c r="EU3" s="3">
        <v>0</v>
      </c>
      <c r="EV3" s="3">
        <v>0</v>
      </c>
      <c r="EW3" s="3">
        <v>0</v>
      </c>
      <c r="EX3" s="3">
        <v>0</v>
      </c>
      <c r="EY3" s="3">
        <v>0</v>
      </c>
      <c r="EZ3" s="3">
        <v>0</v>
      </c>
      <c r="FA3" s="3">
        <v>0</v>
      </c>
      <c r="FB3" s="3">
        <v>0</v>
      </c>
      <c r="FC3" s="3">
        <v>0</v>
      </c>
      <c r="FD3" s="3">
        <v>0</v>
      </c>
      <c r="FE3" s="3">
        <v>0</v>
      </c>
      <c r="FF3" s="3">
        <v>0</v>
      </c>
      <c r="FG3" s="3">
        <v>0</v>
      </c>
      <c r="FH3" s="3">
        <v>0</v>
      </c>
      <c r="FI3" s="3">
        <v>0</v>
      </c>
      <c r="FJ3" s="3">
        <v>0</v>
      </c>
      <c r="FK3" s="3">
        <v>0</v>
      </c>
      <c r="FL3" s="3">
        <v>0</v>
      </c>
      <c r="FM3" s="3">
        <v>0</v>
      </c>
      <c r="FN3" s="3">
        <v>0</v>
      </c>
      <c r="FS3" s="67" t="s">
        <v>83</v>
      </c>
      <c r="FT3" s="67" t="s">
        <v>54</v>
      </c>
      <c r="FU3" s="342" t="s">
        <v>86</v>
      </c>
      <c r="FV3" s="67" t="s">
        <v>113</v>
      </c>
      <c r="FY3" s="249" t="s">
        <v>402</v>
      </c>
      <c r="FZ3" s="67" t="s">
        <v>439</v>
      </c>
      <c r="GA3" s="67" t="str">
        <f>""</f>
        <v/>
      </c>
      <c r="GB3" s="67" t="s">
        <v>319</v>
      </c>
      <c r="GE3" s="247" t="s">
        <v>758</v>
      </c>
      <c r="GF3" s="67" t="s">
        <v>764</v>
      </c>
      <c r="GG3" s="67" t="str">
        <f>""</f>
        <v/>
      </c>
      <c r="GH3" s="67" t="s">
        <v>765</v>
      </c>
    </row>
    <row r="4" spans="1:190" ht="15.75" thickBot="1" x14ac:dyDescent="0.3">
      <c r="A4">
        <v>4</v>
      </c>
      <c r="B4">
        <f>IF(AND(Valintaohjelma!D$10="-",Valintaohjelma!D$11="-"),A4,0)</f>
        <v>4</v>
      </c>
      <c r="C4" s="240" t="str">
        <f t="shared" ref="C4:C67" ca="1" si="6">OFFSET(FS4,0,$A$1,1,1)</f>
        <v>Konetta ei valittu</v>
      </c>
      <c r="D4" s="240" t="str">
        <f t="shared" ref="D4:D67" ca="1" si="7">OFFSET(FT4,0,$A$1,1,1)</f>
        <v/>
      </c>
      <c r="E4" s="240" t="str">
        <f t="shared" ref="E4:E67" ca="1" si="8">OFFSET(FU4,0,$A$1,1,1)</f>
        <v/>
      </c>
      <c r="F4" s="240" t="str">
        <f t="shared" ref="F4:F67" ca="1" si="9">OFFSET(FV4,0,$A$1,1,1)</f>
        <v/>
      </c>
      <c r="G4" s="47">
        <f ca="1">INDEX($I$2:$FN$2,ROWS(G$2:G4))</f>
        <v>129</v>
      </c>
      <c r="H4">
        <v>0</v>
      </c>
      <c r="I4">
        <f>IF(AND($B4&gt;0,SUM(I$3:I3)=0,SUM($H4:H4)=0),$B4,0)</f>
        <v>4</v>
      </c>
      <c r="J4">
        <f>IF(AND($B4&gt;0,SUM(J$3:J3)=0,SUM($H4:I4)=0),$B4,0)</f>
        <v>0</v>
      </c>
      <c r="K4">
        <f>IF(AND($B4&gt;0,SUM(K$3:K3)=0,SUM($H4:J4)=0),$B4,0)</f>
        <v>0</v>
      </c>
      <c r="L4">
        <f>IF(AND($B4&gt;0,SUM(L$3:L3)=0,SUM($H4:K4)=0),$B4,0)</f>
        <v>0</v>
      </c>
      <c r="M4">
        <f>IF(AND($B4&gt;0,SUM(M$3:M3)=0,SUM($H4:L4)=0),$B4,0)</f>
        <v>0</v>
      </c>
      <c r="N4">
        <f>IF(AND($B4&gt;0,SUM(N$3:N3)=0,SUM($H4:M4)=0),$B4,0)</f>
        <v>0</v>
      </c>
      <c r="O4">
        <f>IF(AND($B4&gt;0,SUM(O$3:O3)=0,SUM($H4:N4)=0),$B4,0)</f>
        <v>0</v>
      </c>
      <c r="P4">
        <f>IF(AND($B4&gt;0,SUM(P$3:P3)=0,SUM($H4:O4)=0),$B4,0)</f>
        <v>0</v>
      </c>
      <c r="Q4">
        <f>IF(AND($B4&gt;0,SUM(Q$3:Q3)=0,SUM($H4:P4)=0),$B4,0)</f>
        <v>0</v>
      </c>
      <c r="R4">
        <f>IF(AND($B4&gt;0,SUM(R$3:R3)=0,SUM($H4:Q4)=0),$B4,0)</f>
        <v>0</v>
      </c>
      <c r="S4">
        <f>IF(AND($B4&gt;0,SUM(S$3:S3)=0,SUM($H4:R4)=0),$B4,0)</f>
        <v>0</v>
      </c>
      <c r="T4">
        <f>IF(AND($B4&gt;0,SUM(T$3:T3)=0,SUM($H4:S4)=0),$B4,0)</f>
        <v>0</v>
      </c>
      <c r="U4">
        <f>IF(AND($B4&gt;0,SUM(U$3:U3)=0,SUM($H4:T4)=0),$B4,0)</f>
        <v>0</v>
      </c>
      <c r="V4">
        <f>IF(AND($B4&gt;0,SUM(V$3:V3)=0,SUM($H4:U4)=0),$B4,0)</f>
        <v>0</v>
      </c>
      <c r="W4">
        <f>IF(AND($B4&gt;0,SUM(W$3:W3)=0,SUM($H4:V4)=0),$B4,0)</f>
        <v>0</v>
      </c>
      <c r="X4">
        <f>IF(AND($B4&gt;0,SUM(X$3:X3)=0,SUM($H4:W4)=0),$B4,0)</f>
        <v>0</v>
      </c>
      <c r="Y4">
        <f>IF(AND($B4&gt;0,SUM(Y$3:Y3)=0,SUM($H4:X4)=0),$B4,0)</f>
        <v>0</v>
      </c>
      <c r="Z4">
        <f>IF(AND($B4&gt;0,SUM(Z$3:Z3)=0,SUM($H4:Y4)=0),$B4,0)</f>
        <v>0</v>
      </c>
      <c r="AA4">
        <f>IF(AND($B4&gt;0,SUM(AA$3:AA3)=0,SUM($H4:Z4)=0),$B4,0)</f>
        <v>0</v>
      </c>
      <c r="AB4">
        <f>IF(AND($B4&gt;0,SUM(AB$3:AB3)=0,SUM($H4:AA4)=0),$B4,0)</f>
        <v>0</v>
      </c>
      <c r="AC4">
        <f>IF(AND($B4&gt;0,SUM(AC$3:AC3)=0,SUM($H4:AB4)=0),$B4,0)</f>
        <v>0</v>
      </c>
      <c r="AD4">
        <f>IF(AND($B4&gt;0,SUM(AD$3:AD3)=0,SUM($H4:AC4)=0),$B4,0)</f>
        <v>0</v>
      </c>
      <c r="AE4">
        <f>IF(AND($B4&gt;0,SUM(AE$3:AE3)=0,SUM($H4:AD4)=0),$B4,0)</f>
        <v>0</v>
      </c>
      <c r="AF4">
        <f>IF(AND($B4&gt;0,SUM(AF$3:AF3)=0,SUM($H4:AE4)=0),$B4,0)</f>
        <v>0</v>
      </c>
      <c r="AG4">
        <f>IF(AND($B4&gt;0,SUM(AG$3:AG3)=0,SUM($H4:AF4)=0),$B4,0)</f>
        <v>0</v>
      </c>
      <c r="AH4">
        <f>IF(AND($B4&gt;0,SUM(AH$3:AH3)=0,SUM($H4:AG4)=0),$B4,0)</f>
        <v>0</v>
      </c>
      <c r="AI4">
        <f>IF(AND($B4&gt;0,SUM(AI$3:AI3)=0,SUM($H4:AH4)=0),$B4,0)</f>
        <v>0</v>
      </c>
      <c r="AJ4">
        <f>IF(AND($B4&gt;0,SUM(AJ$3:AJ3)=0,SUM($H4:AI4)=0),$B4,0)</f>
        <v>0</v>
      </c>
      <c r="AK4">
        <f>IF(AND($B4&gt;0,SUM(AK$3:AK3)=0,SUM($H4:AJ4)=0),$B4,0)</f>
        <v>0</v>
      </c>
      <c r="AL4">
        <f>IF(AND($B4&gt;0,SUM(AL$3:AL3)=0,SUM($H4:AK4)=0),$B4,0)</f>
        <v>0</v>
      </c>
      <c r="AM4">
        <f>IF(AND($B4&gt;0,SUM(AM$3:AM3)=0,SUM($H4:AL4)=0),$B4,0)</f>
        <v>0</v>
      </c>
      <c r="AN4">
        <f>IF(AND($B4&gt;0,SUM(AN$3:AN3)=0,SUM($H4:AM4)=0),$B4,0)</f>
        <v>0</v>
      </c>
      <c r="AO4">
        <f>IF(AND($B4&gt;0,SUM(AO$3:AO3)=0,SUM($H4:AN4)=0),$B4,0)</f>
        <v>0</v>
      </c>
      <c r="AP4">
        <f>IF(AND($B4&gt;0,SUM(AP$3:AP3)=0,SUM($H4:AO4)=0),$B4,0)</f>
        <v>0</v>
      </c>
      <c r="AQ4">
        <f>IF(AND($B4&gt;0,SUM(AQ$3:AQ3)=0,SUM($H4:AP4)=0),$B4,0)</f>
        <v>0</v>
      </c>
      <c r="AR4">
        <f>IF(AND($B4&gt;0,SUM(AR$3:AR3)=0,SUM($H4:AQ4)=0),$B4,0)</f>
        <v>0</v>
      </c>
      <c r="AS4">
        <f>IF(AND($B4&gt;0,SUM(AS$3:AS3)=0,SUM($H4:AR4)=0),$B4,0)</f>
        <v>0</v>
      </c>
      <c r="AT4">
        <f>IF(AND($B4&gt;0,SUM(AT$3:AT3)=0,SUM($H4:AS4)=0),$B4,0)</f>
        <v>0</v>
      </c>
      <c r="AU4">
        <f>IF(AND($B4&gt;0,SUM(AU$3:AU3)=0,SUM($H4:AT4)=0),$B4,0)</f>
        <v>0</v>
      </c>
      <c r="AV4">
        <f>IF(AND($B4&gt;0,SUM(AV$3:AV3)=0,SUM($H4:AU4)=0),$B4,0)</f>
        <v>0</v>
      </c>
      <c r="AW4">
        <f>IF(AND($B4&gt;0,SUM(AW$3:AW3)=0,SUM($H4:AV4)=0),$B4,0)</f>
        <v>0</v>
      </c>
      <c r="AX4">
        <f>IF(AND($B4&gt;0,SUM(AX$3:AX3)=0,SUM($H4:AW4)=0),$B4,0)</f>
        <v>0</v>
      </c>
      <c r="AY4">
        <f>IF(AND($B4&gt;0,SUM(AY$3:AY3)=0,SUM($H4:AX4)=0),$B4,0)</f>
        <v>0</v>
      </c>
      <c r="AZ4">
        <f>IF(AND($B4&gt;0,SUM(AZ$3:AZ3)=0,SUM($H4:AY4)=0),$B4,0)</f>
        <v>0</v>
      </c>
      <c r="BA4">
        <f>IF(AND($B4&gt;0,SUM(BA$3:BA3)=0,SUM($H4:AZ4)=0),$B4,0)</f>
        <v>0</v>
      </c>
      <c r="BB4">
        <f>IF(AND($B4&gt;0,SUM(BB$3:BB3)=0,SUM($H4:BA4)=0),$B4,0)</f>
        <v>0</v>
      </c>
      <c r="BC4">
        <f>IF(AND($B4&gt;0,SUM(BC$3:BC3)=0,SUM($H4:BB4)=0),$B4,0)</f>
        <v>0</v>
      </c>
      <c r="BD4">
        <f>IF(AND($B4&gt;0,SUM(BD$3:BD3)=0,SUM($H4:BC4)=0),$B4,0)</f>
        <v>0</v>
      </c>
      <c r="BE4">
        <f>IF(AND($B4&gt;0,SUM(BE$3:BE3)=0,SUM($H4:BD4)=0),$B4,0)</f>
        <v>0</v>
      </c>
      <c r="BF4">
        <f>IF(AND($B4&gt;0,SUM(BF$3:BF3)=0,SUM($H4:BE4)=0),$B4,0)</f>
        <v>0</v>
      </c>
      <c r="BG4">
        <f>IF(AND($B4&gt;0,SUM(BG$3:BG3)=0,SUM($H4:BF4)=0),$B4,0)</f>
        <v>0</v>
      </c>
      <c r="BH4">
        <f>IF(AND($B4&gt;0,SUM(BH$3:BH3)=0,SUM($H4:BG4)=0),$B4,0)</f>
        <v>0</v>
      </c>
      <c r="BI4">
        <f>IF(AND($B4&gt;0,SUM(BI$3:BI3)=0,SUM($H4:BH4)=0),$B4,0)</f>
        <v>0</v>
      </c>
      <c r="BJ4">
        <f>IF(AND($B4&gt;0,SUM(BJ$3:BJ3)=0,SUM($H4:BI4)=0),$B4,0)</f>
        <v>0</v>
      </c>
      <c r="BK4">
        <f>IF(AND($B4&gt;0,SUM(BK$3:BK3)=0,SUM($H4:BJ4)=0),$B4,0)</f>
        <v>0</v>
      </c>
      <c r="BL4">
        <f>IF(AND($B4&gt;0,SUM(BL$3:BL3)=0,SUM($H4:BK4)=0),$B4,0)</f>
        <v>0</v>
      </c>
      <c r="BM4">
        <f>IF(AND($B4&gt;0,SUM(BM$3:BM3)=0,SUM($H4:BL4)=0),$B4,0)</f>
        <v>0</v>
      </c>
      <c r="BN4">
        <f>IF(AND($B4&gt;0,SUM(BN$3:BN3)=0,SUM($H4:BM4)=0),$B4,0)</f>
        <v>0</v>
      </c>
      <c r="BO4">
        <f>IF(AND($B4&gt;0,SUM(BO$3:BO3)=0,SUM($H4:BN4)=0),$B4,0)</f>
        <v>0</v>
      </c>
      <c r="BP4">
        <f>IF(AND($B4&gt;0,SUM(BP$3:BP3)=0,SUM($H4:BO4)=0),$B4,0)</f>
        <v>0</v>
      </c>
      <c r="BQ4">
        <f>IF(AND($B4&gt;0,SUM(BQ$3:BQ3)=0,SUM($H4:BP4)=0),$B4,0)</f>
        <v>0</v>
      </c>
      <c r="BR4">
        <f>IF(AND($B4&gt;0,SUM(BR$3:BR3)=0,SUM($H4:BQ4)=0),$B4,0)</f>
        <v>0</v>
      </c>
      <c r="BS4">
        <f>IF(AND($B4&gt;0,SUM(BS$3:BS3)=0,SUM($H4:BR4)=0),$B4,0)</f>
        <v>0</v>
      </c>
      <c r="BT4">
        <f>IF(AND($B4&gt;0,SUM(BT$3:BT3)=0,SUM($H4:BS4)=0),$B4,0)</f>
        <v>0</v>
      </c>
      <c r="BU4">
        <f>IF(AND($B4&gt;0,SUM(BU$3:BU3)=0,SUM($H4:BT4)=0),$B4,0)</f>
        <v>0</v>
      </c>
      <c r="BV4">
        <f>IF(AND($B4&gt;0,SUM(BV$3:BV3)=0,SUM($H4:BU4)=0),$B4,0)</f>
        <v>0</v>
      </c>
      <c r="BW4">
        <f>IF(AND($B4&gt;0,SUM(BW$3:BW3)=0,SUM($H4:BV4)=0),$B4,0)</f>
        <v>0</v>
      </c>
      <c r="BX4">
        <f>IF(AND($B4&gt;0,SUM(BX$3:BX3)=0,SUM($H4:BW4)=0),$B4,0)</f>
        <v>0</v>
      </c>
      <c r="BY4">
        <f>IF(AND($B4&gt;0,SUM(BY$3:BY3)=0,SUM($H4:BX4)=0),$B4,0)</f>
        <v>0</v>
      </c>
      <c r="BZ4">
        <f>IF(AND($B4&gt;0,SUM(BZ$3:BZ3)=0,SUM($H4:BY4)=0),$B4,0)</f>
        <v>0</v>
      </c>
      <c r="CA4">
        <f>IF(AND($B4&gt;0,SUM(CA$3:CA3)=0,SUM($H4:BZ4)=0),$B4,0)</f>
        <v>0</v>
      </c>
      <c r="CB4">
        <f>IF(AND($B4&gt;0,SUM(CB$3:CB3)=0,SUM($H4:CA4)=0),$B4,0)</f>
        <v>0</v>
      </c>
      <c r="CC4">
        <f>IF(AND($B4&gt;0,SUM(CC$3:CC3)=0,SUM($H4:CB4)=0),$B4,0)</f>
        <v>0</v>
      </c>
      <c r="CD4">
        <f>IF(AND($B4&gt;0,SUM(CD$3:CD3)=0,SUM($H4:CC4)=0),$B4,0)</f>
        <v>0</v>
      </c>
      <c r="CE4">
        <f>IF(AND($B4&gt;0,SUM(CE$3:CE3)=0,SUM($H4:CD4)=0),$B4,0)</f>
        <v>0</v>
      </c>
      <c r="CF4">
        <f>IF(AND($B4&gt;0,SUM(CF$3:CF3)=0,SUM($H4:CE4)=0),$B4,0)</f>
        <v>0</v>
      </c>
      <c r="CG4">
        <f>IF(AND($B4&gt;0,SUM(CG$3:CG3)=0,SUM($H4:CF4)=0),$B4,0)</f>
        <v>0</v>
      </c>
      <c r="CH4">
        <f>IF(AND($B4&gt;0,SUM(CH$3:CH3)=0,SUM($H4:CG4)=0),$B4,0)</f>
        <v>0</v>
      </c>
      <c r="CI4">
        <f>IF(AND($B4&gt;0,SUM(CI$3:CI3)=0,SUM($H4:CH4)=0),$B4,0)</f>
        <v>0</v>
      </c>
      <c r="CJ4">
        <f>IF(AND($B4&gt;0,SUM(CJ$3:CJ3)=0,SUM($H4:CI4)=0),$B4,0)</f>
        <v>0</v>
      </c>
      <c r="CK4">
        <f>IF(AND($B4&gt;0,SUM(CK$3:CK3)=0,SUM($H4:CJ4)=0),$B4,0)</f>
        <v>0</v>
      </c>
      <c r="CL4">
        <f>IF(AND($B4&gt;0,SUM(CL$3:CL3)=0,SUM($H4:CK4)=0),$B4,0)</f>
        <v>0</v>
      </c>
      <c r="CM4">
        <f>IF(AND($B4&gt;0,SUM(CM$3:CM3)=0,SUM($H4:CL4)=0),$B4,0)</f>
        <v>0</v>
      </c>
      <c r="CN4">
        <f>IF(AND($B4&gt;0,SUM(CN$3:CN3)=0,SUM($H4:CM4)=0),$B4,0)</f>
        <v>0</v>
      </c>
      <c r="CO4">
        <f>IF(AND($B4&gt;0,SUM(CO$3:CO3)=0,SUM($H4:CN4)=0),$B4,0)</f>
        <v>0</v>
      </c>
      <c r="CP4">
        <f>IF(AND($B4&gt;0,SUM(CP$3:CP3)=0,SUM($H4:CO4)=0),$B4,0)</f>
        <v>0</v>
      </c>
      <c r="CQ4">
        <f>IF(AND($B4&gt;0,SUM(CQ$3:CQ3)=0,SUM($H4:CP4)=0),$B4,0)</f>
        <v>0</v>
      </c>
      <c r="CR4">
        <f>IF(AND($B4&gt;0,SUM(CR$3:CR3)=0,SUM($H4:CQ4)=0),$B4,0)</f>
        <v>0</v>
      </c>
      <c r="CS4">
        <f>IF(AND($B4&gt;0,SUM(CS$3:CS3)=0,SUM($H4:CR4)=0),$B4,0)</f>
        <v>0</v>
      </c>
      <c r="CT4">
        <f>IF(AND($B4&gt;0,SUM(CT$3:CT3)=0,SUM($H4:CS4)=0),$B4,0)</f>
        <v>0</v>
      </c>
      <c r="CU4">
        <f>IF(AND($B4&gt;0,SUM(CU$3:CU3)=0,SUM($H4:CT4)=0),$B4,0)</f>
        <v>0</v>
      </c>
      <c r="CV4">
        <f>IF(AND($B4&gt;0,SUM(CV$3:CV3)=0,SUM($H4:CU4)=0),$B4,0)</f>
        <v>0</v>
      </c>
      <c r="CW4">
        <f>IF(AND($B4&gt;0,SUM(CW$3:CW3)=0,SUM($H4:CV4)=0),$B4,0)</f>
        <v>0</v>
      </c>
      <c r="CX4">
        <f>IF(AND($B4&gt;0,SUM(CX$3:CX3)=0,SUM($H4:CW4)=0),$B4,0)</f>
        <v>0</v>
      </c>
      <c r="CY4">
        <f>IF(AND($B4&gt;0,SUM(CY$3:CY3)=0,SUM($H4:CX4)=0),$B4,0)</f>
        <v>0</v>
      </c>
      <c r="CZ4">
        <f>IF(AND($B4&gt;0,SUM(CZ$3:CZ3)=0,SUM($H4:CY4)=0),$B4,0)</f>
        <v>0</v>
      </c>
      <c r="DA4">
        <f>IF(AND($B4&gt;0,SUM(DA$3:DA3)=0,SUM($H4:CZ4)=0),$B4,0)</f>
        <v>0</v>
      </c>
      <c r="DB4">
        <f>IF(AND($B4&gt;0,SUM(DB$3:DB3)=0,SUM($H4:DA4)=0),$B4,0)</f>
        <v>0</v>
      </c>
      <c r="DC4">
        <f>IF(AND($B4&gt;0,SUM(DC$3:DC3)=0,SUM($H4:DB4)=0),$B4,0)</f>
        <v>0</v>
      </c>
      <c r="DD4">
        <f>IF(AND($B4&gt;0,SUM(DD$3:DD3)=0,SUM($H4:DC4)=0),$B4,0)</f>
        <v>0</v>
      </c>
      <c r="DE4">
        <f>IF(AND($B4&gt;0,SUM(DE$3:DE3)=0,SUM($H4:DD4)=0),$B4,0)</f>
        <v>0</v>
      </c>
      <c r="DF4">
        <f>IF(AND($B4&gt;0,SUM(DF$3:DF3)=0,SUM($H4:DE4)=0),$B4,0)</f>
        <v>0</v>
      </c>
      <c r="DG4">
        <f>IF(AND($B4&gt;0,SUM(DG$3:DG3)=0,SUM($H4:DF4)=0),$B4,0)</f>
        <v>0</v>
      </c>
      <c r="DH4">
        <f>IF(AND($B4&gt;0,SUM(DH$3:DH3)=0,SUM($H4:DG4)=0),$B4,0)</f>
        <v>0</v>
      </c>
      <c r="DI4">
        <f>IF(AND($B4&gt;0,SUM(DI$3:DI3)=0,SUM($H4:DH4)=0),$B4,0)</f>
        <v>0</v>
      </c>
      <c r="DJ4">
        <f>IF(AND($B4&gt;0,SUM(DJ$3:DJ3)=0,SUM($H4:DI4)=0),$B4,0)</f>
        <v>0</v>
      </c>
      <c r="DK4">
        <f>IF(AND($B4&gt;0,SUM(DK$3:DK3)=0,SUM($H4:DJ4)=0),$B4,0)</f>
        <v>0</v>
      </c>
      <c r="DL4">
        <f>IF(AND($B4&gt;0,SUM(DL$3:DL3)=0,SUM($H4:DK4)=0),$B4,0)</f>
        <v>0</v>
      </c>
      <c r="DM4">
        <f>IF(AND($B4&gt;0,SUM(DM$3:DM3)=0,SUM($H4:DL4)=0),$B4,0)</f>
        <v>0</v>
      </c>
      <c r="DN4">
        <f>IF(AND($B4&gt;0,SUM(DN$3:DN3)=0,SUM($H4:DM4)=0),$B4,0)</f>
        <v>0</v>
      </c>
      <c r="DO4">
        <f>IF(AND($B4&gt;0,SUM(DO$3:DO3)=0,SUM($H4:DN4)=0),$B4,0)</f>
        <v>0</v>
      </c>
      <c r="DP4">
        <f>IF(AND($B4&gt;0,SUM(DP$3:DP3)=0,SUM($H4:DO4)=0),$B4,0)</f>
        <v>0</v>
      </c>
      <c r="DQ4">
        <f>IF(AND($B4&gt;0,SUM(DQ$3:DQ3)=0,SUM($H4:DP4)=0),$B4,0)</f>
        <v>0</v>
      </c>
      <c r="DR4">
        <f>IF(AND($B4&gt;0,SUM(DR$3:DR3)=0,SUM($H4:DQ4)=0),$B4,0)</f>
        <v>0</v>
      </c>
      <c r="DS4">
        <f>IF(AND($B4&gt;0,SUM(DS$3:DS3)=0,SUM($H4:DR4)=0),$B4,0)</f>
        <v>0</v>
      </c>
      <c r="DT4">
        <f>IF(AND($B4&gt;0,SUM(DT$3:DT3)=0,SUM($H4:DS4)=0),$B4,0)</f>
        <v>0</v>
      </c>
      <c r="DU4">
        <f>IF(AND($B4&gt;0,SUM(DU$3:DU3)=0,SUM($H4:DT4)=0),$B4,0)</f>
        <v>0</v>
      </c>
      <c r="DV4">
        <f>IF(AND($B4&gt;0,SUM(DV$3:DV3)=0,SUM($H4:DU4)=0),$B4,0)</f>
        <v>0</v>
      </c>
      <c r="DW4">
        <f>IF(AND($B4&gt;0,SUM(DW$3:DW3)=0,SUM($H4:DV4)=0),$B4,0)</f>
        <v>0</v>
      </c>
      <c r="DX4">
        <f>IF(AND($B4&gt;0,SUM(DX$3:DX3)=0,SUM($H4:DW4)=0),$B4,0)</f>
        <v>0</v>
      </c>
      <c r="DY4">
        <f>IF(AND($B4&gt;0,SUM(DY$3:DY3)=0,SUM($H4:DX4)=0),$B4,0)</f>
        <v>0</v>
      </c>
      <c r="DZ4">
        <f>IF(AND($B4&gt;0,SUM(DZ$3:DZ3)=0,SUM($H4:DY4)=0),$B4,0)</f>
        <v>0</v>
      </c>
      <c r="EA4">
        <f>IF(AND($B4&gt;0,SUM(EA$3:EA3)=0,SUM($H4:DZ4)=0),$B4,0)</f>
        <v>0</v>
      </c>
      <c r="EB4">
        <f>IF(AND($B4&gt;0,SUM(EB$3:EB3)=0,SUM($H4:EA4)=0),$B4,0)</f>
        <v>0</v>
      </c>
      <c r="EC4">
        <f>IF(AND($B4&gt;0,SUM(EC$3:EC3)=0,SUM($H4:EB4)=0),$B4,0)</f>
        <v>0</v>
      </c>
      <c r="ED4">
        <f>IF(AND($B4&gt;0,SUM(ED$3:ED3)=0,SUM($H4:EC4)=0),$B4,0)</f>
        <v>0</v>
      </c>
      <c r="EE4">
        <f>IF(AND($B4&gt;0,SUM(EE$3:EE3)=0,SUM($H4:ED4)=0),$B4,0)</f>
        <v>0</v>
      </c>
      <c r="EF4">
        <f>IF(AND($B4&gt;0,SUM(EF$3:EF3)=0,SUM($H4:EE4)=0),$B4,0)</f>
        <v>0</v>
      </c>
      <c r="EG4">
        <f>IF(AND($B4&gt;0,SUM(EG$3:EG3)=0,SUM($H4:EF4)=0),$B4,0)</f>
        <v>0</v>
      </c>
      <c r="EH4">
        <f>IF(AND($B4&gt;0,SUM(EH$3:EH3)=0,SUM($H4:EG4)=0),$B4,0)</f>
        <v>0</v>
      </c>
      <c r="EI4">
        <f>IF(AND($B4&gt;0,SUM(EI$3:EI3)=0,SUM($H4:EH4)=0),$B4,0)</f>
        <v>0</v>
      </c>
      <c r="EJ4">
        <f>IF(AND($B4&gt;0,SUM(EJ$3:EJ3)=0,SUM($H4:EI4)=0),$B4,0)</f>
        <v>0</v>
      </c>
      <c r="EK4">
        <f>IF(AND($B4&gt;0,SUM(EK$3:EK3)=0,SUM($H4:EJ4)=0),$B4,0)</f>
        <v>0</v>
      </c>
      <c r="EL4">
        <f>IF(AND($B4&gt;0,SUM(EL$3:EL3)=0,SUM($H4:EK4)=0),$B4,0)</f>
        <v>0</v>
      </c>
      <c r="EM4">
        <f>IF(AND($B4&gt;0,SUM(EM$3:EM3)=0,SUM($H4:EL4)=0),$B4,0)</f>
        <v>0</v>
      </c>
      <c r="EN4">
        <f>IF(AND($B4&gt;0,SUM(EN$3:EN3)=0,SUM($H4:EM4)=0),$B4,0)</f>
        <v>0</v>
      </c>
      <c r="EO4">
        <f>IF(AND($B4&gt;0,SUM(EO$3:EO3)=0,SUM($H4:EN4)=0),$B4,0)</f>
        <v>0</v>
      </c>
      <c r="EP4">
        <f>IF(AND($B4&gt;0,SUM(EP$3:EP3)=0,SUM($H4:EO4)=0),$B4,0)</f>
        <v>0</v>
      </c>
      <c r="EQ4">
        <f>IF(AND($B4&gt;0,SUM(EQ$3:EQ3)=0,SUM($H4:EP4)=0),$B4,0)</f>
        <v>0</v>
      </c>
      <c r="ER4">
        <f>IF(AND($B4&gt;0,SUM(ER$3:ER3)=0,SUM($H4:EQ4)=0),$B4,0)</f>
        <v>0</v>
      </c>
      <c r="ES4">
        <f>IF(AND($B4&gt;0,SUM(ES$3:ES3)=0,SUM($H4:ER4)=0),$B4,0)</f>
        <v>0</v>
      </c>
      <c r="ET4">
        <f>IF(AND($B4&gt;0,SUM(ET$3:ET3)=0,SUM($H4:ES4)=0),$B4,0)</f>
        <v>0</v>
      </c>
      <c r="EU4">
        <f>IF(AND($B4&gt;0,SUM(EU$3:EU3)=0,SUM($H4:ET4)=0),$B4,0)</f>
        <v>0</v>
      </c>
      <c r="EV4">
        <f>IF(AND($B4&gt;0,SUM(EV$3:EV3)=0,SUM($H4:EU4)=0),$B4,0)</f>
        <v>0</v>
      </c>
      <c r="EW4">
        <f>IF(AND($B4&gt;0,SUM(EW$3:EW3)=0,SUM($H4:EV4)=0),$B4,0)</f>
        <v>0</v>
      </c>
      <c r="EX4">
        <f>IF(AND($B4&gt;0,SUM(EX$3:EX3)=0,SUM($H4:EW4)=0),$B4,0)</f>
        <v>0</v>
      </c>
      <c r="EY4">
        <f>IF(AND($B4&gt;0,SUM(EY$3:EY3)=0,SUM($H4:EX4)=0),$B4,0)</f>
        <v>0</v>
      </c>
      <c r="EZ4">
        <f>IF(AND($B4&gt;0,SUM(EZ$3:EZ3)=0,SUM($H4:EY4)=0),$B4,0)</f>
        <v>0</v>
      </c>
      <c r="FA4">
        <f>IF(AND($B4&gt;0,SUM(FA$3:FA3)=0,SUM($H4:EZ4)=0),$B4,0)</f>
        <v>0</v>
      </c>
      <c r="FB4">
        <f>IF(AND($B4&gt;0,SUM(FB$3:FB3)=0,SUM($H4:FA4)=0),$B4,0)</f>
        <v>0</v>
      </c>
      <c r="FC4">
        <f>IF(AND($B4&gt;0,SUM(FC$3:FC3)=0,SUM($H4:FB4)=0),$B4,0)</f>
        <v>0</v>
      </c>
      <c r="FD4">
        <f>IF(AND($B4&gt;0,SUM(FD$3:FD3)=0,SUM($H4:FC4)=0),$B4,0)</f>
        <v>0</v>
      </c>
      <c r="FE4">
        <f>IF(AND($B4&gt;0,SUM(FE$3:FE3)=0,SUM($H4:FD4)=0),$B4,0)</f>
        <v>0</v>
      </c>
      <c r="FF4">
        <f>IF(AND($B4&gt;0,SUM(FF$3:FF3)=0,SUM($H4:FE4)=0),$B4,0)</f>
        <v>0</v>
      </c>
      <c r="FG4">
        <f>IF(AND($B4&gt;0,SUM(FG$3:FG3)=0,SUM($H4:FF4)=0),$B4,0)</f>
        <v>0</v>
      </c>
      <c r="FH4">
        <f>IF(AND($B4&gt;0,SUM(FH$3:FH3)=0,SUM($H4:FG4)=0),$B4,0)</f>
        <v>0</v>
      </c>
      <c r="FI4">
        <f>IF(AND($B4&gt;0,SUM(FI$3:FI3)=0,SUM($H4:FH4)=0),$B4,0)</f>
        <v>0</v>
      </c>
      <c r="FJ4">
        <f>IF(AND($B4&gt;0,SUM(FJ$3:FJ3)=0,SUM($H4:FI4)=0),$B4,0)</f>
        <v>0</v>
      </c>
      <c r="FK4">
        <f>IF(AND($B4&gt;0,SUM(FK$3:FK3)=0,SUM($H4:FJ4)=0),$B4,0)</f>
        <v>0</v>
      </c>
      <c r="FL4">
        <f>IF(AND($B4&gt;0,SUM(FL$3:FL3)=0,SUM($H4:FK4)=0),$B4,0)</f>
        <v>0</v>
      </c>
      <c r="FM4">
        <f>IF(AND($B4&gt;0,SUM(FM$3:FM3)=0,SUM($H4:FL4)=0),$B4,0)</f>
        <v>0</v>
      </c>
      <c r="FN4">
        <f>IF(AND($B4&gt;0,SUM(FN$3:FN3)=0,SUM($H4:FM4)=0),$B4,0)</f>
        <v>0</v>
      </c>
      <c r="FS4" s="67" t="s">
        <v>119</v>
      </c>
      <c r="FT4" s="67" t="str">
        <f>""</f>
        <v/>
      </c>
      <c r="FU4" s="342" t="str">
        <f>""</f>
        <v/>
      </c>
      <c r="FV4" s="67" t="str">
        <f>""</f>
        <v/>
      </c>
      <c r="FY4" s="249" t="s">
        <v>406</v>
      </c>
      <c r="FZ4" s="67" t="str">
        <f>""</f>
        <v/>
      </c>
      <c r="GA4" s="67" t="str">
        <f>""</f>
        <v/>
      </c>
      <c r="GB4" s="67" t="str">
        <f>""</f>
        <v/>
      </c>
      <c r="GE4" s="67" t="s">
        <v>766</v>
      </c>
      <c r="GF4" s="67" t="str">
        <f>""</f>
        <v/>
      </c>
      <c r="GG4" s="67" t="str">
        <f>""</f>
        <v/>
      </c>
      <c r="GH4" s="67" t="str">
        <f>""</f>
        <v/>
      </c>
    </row>
    <row r="5" spans="1:190" ht="15.75" thickBot="1" x14ac:dyDescent="0.3">
      <c r="A5">
        <v>5</v>
      </c>
      <c r="B5">
        <f>IF(OR(Valintaohjelma!D$10&lt;&gt;"-",Valintaohjelma!D$11&lt;&gt;"-"),A5,0)</f>
        <v>0</v>
      </c>
      <c r="C5" s="240" t="str">
        <f t="shared" ca="1" si="6"/>
        <v>IV-Kone</v>
      </c>
      <c r="D5" s="240" t="str">
        <f t="shared" ca="1" si="7"/>
        <v/>
      </c>
      <c r="E5" s="240" t="str">
        <f t="shared" ca="1" si="8"/>
        <v/>
      </c>
      <c r="F5" s="240" t="str">
        <f t="shared" ca="1" si="9"/>
        <v/>
      </c>
      <c r="G5" s="47">
        <f ca="1">INDEX($I$2:$FN$2,ROWS(G$2:G5))</f>
        <v>130</v>
      </c>
      <c r="H5">
        <v>0</v>
      </c>
      <c r="I5">
        <f>IF(AND($B5&gt;0,SUM(I$3:I4)=0,SUM($H5:H5)=0),$B5,0)</f>
        <v>0</v>
      </c>
      <c r="J5">
        <f>IF(AND($B5&gt;0,SUM(J$3:J4)=0,SUM($H5:I5)=0),$B5,0)</f>
        <v>0</v>
      </c>
      <c r="K5">
        <f>IF(AND($B5&gt;0,SUM(K$3:K4)=0,SUM($H5:J5)=0),$B5,0)</f>
        <v>0</v>
      </c>
      <c r="L5">
        <f>IF(AND($B5&gt;0,SUM(L$3:L4)=0,SUM($H5:K5)=0),$B5,0)</f>
        <v>0</v>
      </c>
      <c r="M5">
        <f>IF(AND($B5&gt;0,SUM(M$3:M4)=0,SUM($H5:L5)=0),$B5,0)</f>
        <v>0</v>
      </c>
      <c r="N5">
        <f>IF(AND($B5&gt;0,SUM(N$3:N4)=0,SUM($H5:M5)=0),$B5,0)</f>
        <v>0</v>
      </c>
      <c r="O5">
        <f>IF(AND($B5&gt;0,SUM(O$3:O4)=0,SUM($H5:N5)=0),$B5,0)</f>
        <v>0</v>
      </c>
      <c r="P5">
        <f>IF(AND($B5&gt;0,SUM(P$3:P4)=0,SUM($H5:O5)=0),$B5,0)</f>
        <v>0</v>
      </c>
      <c r="Q5">
        <f>IF(AND($B5&gt;0,SUM(Q$3:Q4)=0,SUM($H5:P5)=0),$B5,0)</f>
        <v>0</v>
      </c>
      <c r="R5">
        <f>IF(AND($B5&gt;0,SUM(R$3:R4)=0,SUM($H5:Q5)=0),$B5,0)</f>
        <v>0</v>
      </c>
      <c r="S5">
        <f>IF(AND($B5&gt;0,SUM(S$3:S4)=0,SUM($H5:R5)=0),$B5,0)</f>
        <v>0</v>
      </c>
      <c r="T5">
        <f>IF(AND($B5&gt;0,SUM(T$3:T4)=0,SUM($H5:S5)=0),$B5,0)</f>
        <v>0</v>
      </c>
      <c r="U5">
        <f>IF(AND($B5&gt;0,SUM(U$3:U4)=0,SUM($H5:T5)=0),$B5,0)</f>
        <v>0</v>
      </c>
      <c r="V5">
        <f>IF(AND($B5&gt;0,SUM(V$3:V4)=0,SUM($H5:U5)=0),$B5,0)</f>
        <v>0</v>
      </c>
      <c r="W5">
        <f>IF(AND($B5&gt;0,SUM(W$3:W4)=0,SUM($H5:V5)=0),$B5,0)</f>
        <v>0</v>
      </c>
      <c r="X5">
        <f>IF(AND($B5&gt;0,SUM(X$3:X4)=0,SUM($H5:W5)=0),$B5,0)</f>
        <v>0</v>
      </c>
      <c r="Y5">
        <f>IF(AND($B5&gt;0,SUM(Y$3:Y4)=0,SUM($H5:X5)=0),$B5,0)</f>
        <v>0</v>
      </c>
      <c r="Z5">
        <f>IF(AND($B5&gt;0,SUM(Z$3:Z4)=0,SUM($H5:Y5)=0),$B5,0)</f>
        <v>0</v>
      </c>
      <c r="AA5">
        <f>IF(AND($B5&gt;0,SUM(AA$3:AA4)=0,SUM($H5:Z5)=0),$B5,0)</f>
        <v>0</v>
      </c>
      <c r="AB5">
        <f>IF(AND($B5&gt;0,SUM(AB$3:AB4)=0,SUM($H5:AA5)=0),$B5,0)</f>
        <v>0</v>
      </c>
      <c r="AC5">
        <f>IF(AND($B5&gt;0,SUM(AC$3:AC4)=0,SUM($H5:AB5)=0),$B5,0)</f>
        <v>0</v>
      </c>
      <c r="AD5">
        <f>IF(AND($B5&gt;0,SUM(AD$3:AD4)=0,SUM($H5:AC5)=0),$B5,0)</f>
        <v>0</v>
      </c>
      <c r="AE5">
        <f>IF(AND($B5&gt;0,SUM(AE$3:AE4)=0,SUM($H5:AD5)=0),$B5,0)</f>
        <v>0</v>
      </c>
      <c r="AF5">
        <f>IF(AND($B5&gt;0,SUM(AF$3:AF4)=0,SUM($H5:AE5)=0),$B5,0)</f>
        <v>0</v>
      </c>
      <c r="AG5">
        <f>IF(AND($B5&gt;0,SUM(AG$3:AG4)=0,SUM($H5:AF5)=0),$B5,0)</f>
        <v>0</v>
      </c>
      <c r="AH5">
        <f>IF(AND($B5&gt;0,SUM(AH$3:AH4)=0,SUM($H5:AG5)=0),$B5,0)</f>
        <v>0</v>
      </c>
      <c r="AI5">
        <f>IF(AND($B5&gt;0,SUM(AI$3:AI4)=0,SUM($H5:AH5)=0),$B5,0)</f>
        <v>0</v>
      </c>
      <c r="AJ5">
        <f>IF(AND($B5&gt;0,SUM(AJ$3:AJ4)=0,SUM($H5:AI5)=0),$B5,0)</f>
        <v>0</v>
      </c>
      <c r="AK5">
        <f>IF(AND($B5&gt;0,SUM(AK$3:AK4)=0,SUM($H5:AJ5)=0),$B5,0)</f>
        <v>0</v>
      </c>
      <c r="AL5">
        <f>IF(AND($B5&gt;0,SUM(AL$3:AL4)=0,SUM($H5:AK5)=0),$B5,0)</f>
        <v>0</v>
      </c>
      <c r="AM5">
        <f>IF(AND($B5&gt;0,SUM(AM$3:AM4)=0,SUM($H5:AL5)=0),$B5,0)</f>
        <v>0</v>
      </c>
      <c r="AN5">
        <f>IF(AND($B5&gt;0,SUM(AN$3:AN4)=0,SUM($H5:AM5)=0),$B5,0)</f>
        <v>0</v>
      </c>
      <c r="AO5">
        <f>IF(AND($B5&gt;0,SUM(AO$3:AO4)=0,SUM($H5:AN5)=0),$B5,0)</f>
        <v>0</v>
      </c>
      <c r="AP5">
        <f>IF(AND($B5&gt;0,SUM(AP$3:AP4)=0,SUM($H5:AO5)=0),$B5,0)</f>
        <v>0</v>
      </c>
      <c r="AQ5">
        <f>IF(AND($B5&gt;0,SUM(AQ$3:AQ4)=0,SUM($H5:AP5)=0),$B5,0)</f>
        <v>0</v>
      </c>
      <c r="AR5">
        <f>IF(AND($B5&gt;0,SUM(AR$3:AR4)=0,SUM($H5:AQ5)=0),$B5,0)</f>
        <v>0</v>
      </c>
      <c r="AS5">
        <f>IF(AND($B5&gt;0,SUM(AS$3:AS4)=0,SUM($H5:AR5)=0),$B5,0)</f>
        <v>0</v>
      </c>
      <c r="AT5">
        <f>IF(AND($B5&gt;0,SUM(AT$3:AT4)=0,SUM($H5:AS5)=0),$B5,0)</f>
        <v>0</v>
      </c>
      <c r="AU5">
        <f>IF(AND($B5&gt;0,SUM(AU$3:AU4)=0,SUM($H5:AT5)=0),$B5,0)</f>
        <v>0</v>
      </c>
      <c r="AV5">
        <f>IF(AND($B5&gt;0,SUM(AV$3:AV4)=0,SUM($H5:AU5)=0),$B5,0)</f>
        <v>0</v>
      </c>
      <c r="AW5">
        <f>IF(AND($B5&gt;0,SUM(AW$3:AW4)=0,SUM($H5:AV5)=0),$B5,0)</f>
        <v>0</v>
      </c>
      <c r="AX5">
        <f>IF(AND($B5&gt;0,SUM(AX$3:AX4)=0,SUM($H5:AW5)=0),$B5,0)</f>
        <v>0</v>
      </c>
      <c r="AY5">
        <f>IF(AND($B5&gt;0,SUM(AY$3:AY4)=0,SUM($H5:AX5)=0),$B5,0)</f>
        <v>0</v>
      </c>
      <c r="AZ5">
        <f>IF(AND($B5&gt;0,SUM(AZ$3:AZ4)=0,SUM($H5:AY5)=0),$B5,0)</f>
        <v>0</v>
      </c>
      <c r="BA5">
        <f>IF(AND($B5&gt;0,SUM(BA$3:BA4)=0,SUM($H5:AZ5)=0),$B5,0)</f>
        <v>0</v>
      </c>
      <c r="BB5">
        <f>IF(AND($B5&gt;0,SUM(BB$3:BB4)=0,SUM($H5:BA5)=0),$B5,0)</f>
        <v>0</v>
      </c>
      <c r="BC5">
        <f>IF(AND($B5&gt;0,SUM(BC$3:BC4)=0,SUM($H5:BB5)=0),$B5,0)</f>
        <v>0</v>
      </c>
      <c r="BD5">
        <f>IF(AND($B5&gt;0,SUM(BD$3:BD4)=0,SUM($H5:BC5)=0),$B5,0)</f>
        <v>0</v>
      </c>
      <c r="BE5">
        <f>IF(AND($B5&gt;0,SUM(BE$3:BE4)=0,SUM($H5:BD5)=0),$B5,0)</f>
        <v>0</v>
      </c>
      <c r="BF5">
        <f>IF(AND($B5&gt;0,SUM(BF$3:BF4)=0,SUM($H5:BE5)=0),$B5,0)</f>
        <v>0</v>
      </c>
      <c r="BG5">
        <f>IF(AND($B5&gt;0,SUM(BG$3:BG4)=0,SUM($H5:BF5)=0),$B5,0)</f>
        <v>0</v>
      </c>
      <c r="BH5">
        <f>IF(AND($B5&gt;0,SUM(BH$3:BH4)=0,SUM($H5:BG5)=0),$B5,0)</f>
        <v>0</v>
      </c>
      <c r="BI5">
        <f>IF(AND($B5&gt;0,SUM(BI$3:BI4)=0,SUM($H5:BH5)=0),$B5,0)</f>
        <v>0</v>
      </c>
      <c r="BJ5">
        <f>IF(AND($B5&gt;0,SUM(BJ$3:BJ4)=0,SUM($H5:BI5)=0),$B5,0)</f>
        <v>0</v>
      </c>
      <c r="BK5">
        <f>IF(AND($B5&gt;0,SUM(BK$3:BK4)=0,SUM($H5:BJ5)=0),$B5,0)</f>
        <v>0</v>
      </c>
      <c r="BL5">
        <f>IF(AND($B5&gt;0,SUM(BL$3:BL4)=0,SUM($H5:BK5)=0),$B5,0)</f>
        <v>0</v>
      </c>
      <c r="BM5">
        <f>IF(AND($B5&gt;0,SUM(BM$3:BM4)=0,SUM($H5:BL5)=0),$B5,0)</f>
        <v>0</v>
      </c>
      <c r="BN5">
        <f>IF(AND($B5&gt;0,SUM(BN$3:BN4)=0,SUM($H5:BM5)=0),$B5,0)</f>
        <v>0</v>
      </c>
      <c r="BO5">
        <f>IF(AND($B5&gt;0,SUM(BO$3:BO4)=0,SUM($H5:BN5)=0),$B5,0)</f>
        <v>0</v>
      </c>
      <c r="BP5">
        <f>IF(AND($B5&gt;0,SUM(BP$3:BP4)=0,SUM($H5:BO5)=0),$B5,0)</f>
        <v>0</v>
      </c>
      <c r="BQ5">
        <f>IF(AND($B5&gt;0,SUM(BQ$3:BQ4)=0,SUM($H5:BP5)=0),$B5,0)</f>
        <v>0</v>
      </c>
      <c r="BR5">
        <f>IF(AND($B5&gt;0,SUM(BR$3:BR4)=0,SUM($H5:BQ5)=0),$B5,0)</f>
        <v>0</v>
      </c>
      <c r="BS5">
        <f>IF(AND($B5&gt;0,SUM(BS$3:BS4)=0,SUM($H5:BR5)=0),$B5,0)</f>
        <v>0</v>
      </c>
      <c r="BT5">
        <f>IF(AND($B5&gt;0,SUM(BT$3:BT4)=0,SUM($H5:BS5)=0),$B5,0)</f>
        <v>0</v>
      </c>
      <c r="BU5">
        <f>IF(AND($B5&gt;0,SUM(BU$3:BU4)=0,SUM($H5:BT5)=0),$B5,0)</f>
        <v>0</v>
      </c>
      <c r="BV5">
        <f>IF(AND($B5&gt;0,SUM(BV$3:BV4)=0,SUM($H5:BU5)=0),$B5,0)</f>
        <v>0</v>
      </c>
      <c r="BW5">
        <f>IF(AND($B5&gt;0,SUM(BW$3:BW4)=0,SUM($H5:BV5)=0),$B5,0)</f>
        <v>0</v>
      </c>
      <c r="BX5">
        <f>IF(AND($B5&gt;0,SUM(BX$3:BX4)=0,SUM($H5:BW5)=0),$B5,0)</f>
        <v>0</v>
      </c>
      <c r="BY5">
        <f>IF(AND($B5&gt;0,SUM(BY$3:BY4)=0,SUM($H5:BX5)=0),$B5,0)</f>
        <v>0</v>
      </c>
      <c r="BZ5">
        <f>IF(AND($B5&gt;0,SUM(BZ$3:BZ4)=0,SUM($H5:BY5)=0),$B5,0)</f>
        <v>0</v>
      </c>
      <c r="CA5">
        <f>IF(AND($B5&gt;0,SUM(CA$3:CA4)=0,SUM($H5:BZ5)=0),$B5,0)</f>
        <v>0</v>
      </c>
      <c r="CB5">
        <f>IF(AND($B5&gt;0,SUM(CB$3:CB4)=0,SUM($H5:CA5)=0),$B5,0)</f>
        <v>0</v>
      </c>
      <c r="CC5">
        <f>IF(AND($B5&gt;0,SUM(CC$3:CC4)=0,SUM($H5:CB5)=0),$B5,0)</f>
        <v>0</v>
      </c>
      <c r="CD5">
        <f>IF(AND($B5&gt;0,SUM(CD$3:CD4)=0,SUM($H5:CC5)=0),$B5,0)</f>
        <v>0</v>
      </c>
      <c r="CE5">
        <f>IF(AND($B5&gt;0,SUM(CE$3:CE4)=0,SUM($H5:CD5)=0),$B5,0)</f>
        <v>0</v>
      </c>
      <c r="CF5">
        <f>IF(AND($B5&gt;0,SUM(CF$3:CF4)=0,SUM($H5:CE5)=0),$B5,0)</f>
        <v>0</v>
      </c>
      <c r="CG5">
        <f>IF(AND($B5&gt;0,SUM(CG$3:CG4)=0,SUM($H5:CF5)=0),$B5,0)</f>
        <v>0</v>
      </c>
      <c r="CH5">
        <f>IF(AND($B5&gt;0,SUM(CH$3:CH4)=0,SUM($H5:CG5)=0),$B5,0)</f>
        <v>0</v>
      </c>
      <c r="CI5">
        <f>IF(AND($B5&gt;0,SUM(CI$3:CI4)=0,SUM($H5:CH5)=0),$B5,0)</f>
        <v>0</v>
      </c>
      <c r="CJ5">
        <f>IF(AND($B5&gt;0,SUM(CJ$3:CJ4)=0,SUM($H5:CI5)=0),$B5,0)</f>
        <v>0</v>
      </c>
      <c r="CK5">
        <f>IF(AND($B5&gt;0,SUM(CK$3:CK4)=0,SUM($H5:CJ5)=0),$B5,0)</f>
        <v>0</v>
      </c>
      <c r="CL5">
        <f>IF(AND($B5&gt;0,SUM(CL$3:CL4)=0,SUM($H5:CK5)=0),$B5,0)</f>
        <v>0</v>
      </c>
      <c r="CM5">
        <f>IF(AND($B5&gt;0,SUM(CM$3:CM4)=0,SUM($H5:CL5)=0),$B5,0)</f>
        <v>0</v>
      </c>
      <c r="CN5">
        <f>IF(AND($B5&gt;0,SUM(CN$3:CN4)=0,SUM($H5:CM5)=0),$B5,0)</f>
        <v>0</v>
      </c>
      <c r="CO5">
        <f>IF(AND($B5&gt;0,SUM(CO$3:CO4)=0,SUM($H5:CN5)=0),$B5,0)</f>
        <v>0</v>
      </c>
      <c r="CP5">
        <f>IF(AND($B5&gt;0,SUM(CP$3:CP4)=0,SUM($H5:CO5)=0),$B5,0)</f>
        <v>0</v>
      </c>
      <c r="CQ5">
        <f>IF(AND($B5&gt;0,SUM(CQ$3:CQ4)=0,SUM($H5:CP5)=0),$B5,0)</f>
        <v>0</v>
      </c>
      <c r="CR5">
        <f>IF(AND($B5&gt;0,SUM(CR$3:CR4)=0,SUM($H5:CQ5)=0),$B5,0)</f>
        <v>0</v>
      </c>
      <c r="CS5">
        <f>IF(AND($B5&gt;0,SUM(CS$3:CS4)=0,SUM($H5:CR5)=0),$B5,0)</f>
        <v>0</v>
      </c>
      <c r="CT5">
        <f>IF(AND($B5&gt;0,SUM(CT$3:CT4)=0,SUM($H5:CS5)=0),$B5,0)</f>
        <v>0</v>
      </c>
      <c r="CU5">
        <f>IF(AND($B5&gt;0,SUM(CU$3:CU4)=0,SUM($H5:CT5)=0),$B5,0)</f>
        <v>0</v>
      </c>
      <c r="CV5">
        <f>IF(AND($B5&gt;0,SUM(CV$3:CV4)=0,SUM($H5:CU5)=0),$B5,0)</f>
        <v>0</v>
      </c>
      <c r="CW5">
        <f>IF(AND($B5&gt;0,SUM(CW$3:CW4)=0,SUM($H5:CV5)=0),$B5,0)</f>
        <v>0</v>
      </c>
      <c r="CX5">
        <f>IF(AND($B5&gt;0,SUM(CX$3:CX4)=0,SUM($H5:CW5)=0),$B5,0)</f>
        <v>0</v>
      </c>
      <c r="CY5">
        <f>IF(AND($B5&gt;0,SUM(CY$3:CY4)=0,SUM($H5:CX5)=0),$B5,0)</f>
        <v>0</v>
      </c>
      <c r="CZ5">
        <f>IF(AND($B5&gt;0,SUM(CZ$3:CZ4)=0,SUM($H5:CY5)=0),$B5,0)</f>
        <v>0</v>
      </c>
      <c r="DA5">
        <f>IF(AND($B5&gt;0,SUM(DA$3:DA4)=0,SUM($H5:CZ5)=0),$B5,0)</f>
        <v>0</v>
      </c>
      <c r="DB5">
        <f>IF(AND($B5&gt;0,SUM(DB$3:DB4)=0,SUM($H5:DA5)=0),$B5,0)</f>
        <v>0</v>
      </c>
      <c r="DC5">
        <f>IF(AND($B5&gt;0,SUM(DC$3:DC4)=0,SUM($H5:DB5)=0),$B5,0)</f>
        <v>0</v>
      </c>
      <c r="DD5">
        <f>IF(AND($B5&gt;0,SUM(DD$3:DD4)=0,SUM($H5:DC5)=0),$B5,0)</f>
        <v>0</v>
      </c>
      <c r="DE5">
        <f>IF(AND($B5&gt;0,SUM(DE$3:DE4)=0,SUM($H5:DD5)=0),$B5,0)</f>
        <v>0</v>
      </c>
      <c r="DF5">
        <f>IF(AND($B5&gt;0,SUM(DF$3:DF4)=0,SUM($H5:DE5)=0),$B5,0)</f>
        <v>0</v>
      </c>
      <c r="DG5">
        <f>IF(AND($B5&gt;0,SUM(DG$3:DG4)=0,SUM($H5:DF5)=0),$B5,0)</f>
        <v>0</v>
      </c>
      <c r="DH5">
        <f>IF(AND($B5&gt;0,SUM(DH$3:DH4)=0,SUM($H5:DG5)=0),$B5,0)</f>
        <v>0</v>
      </c>
      <c r="DI5">
        <f>IF(AND($B5&gt;0,SUM(DI$3:DI4)=0,SUM($H5:DH5)=0),$B5,0)</f>
        <v>0</v>
      </c>
      <c r="DJ5">
        <f>IF(AND($B5&gt;0,SUM(DJ$3:DJ4)=0,SUM($H5:DI5)=0),$B5,0)</f>
        <v>0</v>
      </c>
      <c r="DK5">
        <f>IF(AND($B5&gt;0,SUM(DK$3:DK4)=0,SUM($H5:DJ5)=0),$B5,0)</f>
        <v>0</v>
      </c>
      <c r="DL5">
        <f>IF(AND($B5&gt;0,SUM(DL$3:DL4)=0,SUM($H5:DK5)=0),$B5,0)</f>
        <v>0</v>
      </c>
      <c r="DM5">
        <f>IF(AND($B5&gt;0,SUM(DM$3:DM4)=0,SUM($H5:DL5)=0),$B5,0)</f>
        <v>0</v>
      </c>
      <c r="DN5">
        <f>IF(AND($B5&gt;0,SUM(DN$3:DN4)=0,SUM($H5:DM5)=0),$B5,0)</f>
        <v>0</v>
      </c>
      <c r="DO5">
        <f>IF(AND($B5&gt;0,SUM(DO$3:DO4)=0,SUM($H5:DN5)=0),$B5,0)</f>
        <v>0</v>
      </c>
      <c r="DP5">
        <f>IF(AND($B5&gt;0,SUM(DP$3:DP4)=0,SUM($H5:DO5)=0),$B5,0)</f>
        <v>0</v>
      </c>
      <c r="DQ5">
        <f>IF(AND($B5&gt;0,SUM(DQ$3:DQ4)=0,SUM($H5:DP5)=0),$B5,0)</f>
        <v>0</v>
      </c>
      <c r="DR5">
        <f>IF(AND($B5&gt;0,SUM(DR$3:DR4)=0,SUM($H5:DQ5)=0),$B5,0)</f>
        <v>0</v>
      </c>
      <c r="DS5">
        <f>IF(AND($B5&gt;0,SUM(DS$3:DS4)=0,SUM($H5:DR5)=0),$B5,0)</f>
        <v>0</v>
      </c>
      <c r="DT5">
        <f>IF(AND($B5&gt;0,SUM(DT$3:DT4)=0,SUM($H5:DS5)=0),$B5,0)</f>
        <v>0</v>
      </c>
      <c r="DU5">
        <f>IF(AND($B5&gt;0,SUM(DU$3:DU4)=0,SUM($H5:DT5)=0),$B5,0)</f>
        <v>0</v>
      </c>
      <c r="DV5">
        <f>IF(AND($B5&gt;0,SUM(DV$3:DV4)=0,SUM($H5:DU5)=0),$B5,0)</f>
        <v>0</v>
      </c>
      <c r="DW5">
        <f>IF(AND($B5&gt;0,SUM(DW$3:DW4)=0,SUM($H5:DV5)=0),$B5,0)</f>
        <v>0</v>
      </c>
      <c r="DX5">
        <f>IF(AND($B5&gt;0,SUM(DX$3:DX4)=0,SUM($H5:DW5)=0),$B5,0)</f>
        <v>0</v>
      </c>
      <c r="DY5">
        <f>IF(AND($B5&gt;0,SUM(DY$3:DY4)=0,SUM($H5:DX5)=0),$B5,0)</f>
        <v>0</v>
      </c>
      <c r="DZ5">
        <f>IF(AND($B5&gt;0,SUM(DZ$3:DZ4)=0,SUM($H5:DY5)=0),$B5,0)</f>
        <v>0</v>
      </c>
      <c r="EA5">
        <f>IF(AND($B5&gt;0,SUM(EA$3:EA4)=0,SUM($H5:DZ5)=0),$B5,0)</f>
        <v>0</v>
      </c>
      <c r="EB5">
        <f>IF(AND($B5&gt;0,SUM(EB$3:EB4)=0,SUM($H5:EA5)=0),$B5,0)</f>
        <v>0</v>
      </c>
      <c r="EC5">
        <f>IF(AND($B5&gt;0,SUM(EC$3:EC4)=0,SUM($H5:EB5)=0),$B5,0)</f>
        <v>0</v>
      </c>
      <c r="ED5">
        <f>IF(AND($B5&gt;0,SUM(ED$3:ED4)=0,SUM($H5:EC5)=0),$B5,0)</f>
        <v>0</v>
      </c>
      <c r="EE5">
        <f>IF(AND($B5&gt;0,SUM(EE$3:EE4)=0,SUM($H5:ED5)=0),$B5,0)</f>
        <v>0</v>
      </c>
      <c r="EF5">
        <f>IF(AND($B5&gt;0,SUM(EF$3:EF4)=0,SUM($H5:EE5)=0),$B5,0)</f>
        <v>0</v>
      </c>
      <c r="EG5">
        <f>IF(AND($B5&gt;0,SUM(EG$3:EG4)=0,SUM($H5:EF5)=0),$B5,0)</f>
        <v>0</v>
      </c>
      <c r="EH5">
        <f>IF(AND($B5&gt;0,SUM(EH$3:EH4)=0,SUM($H5:EG5)=0),$B5,0)</f>
        <v>0</v>
      </c>
      <c r="EI5">
        <f>IF(AND($B5&gt;0,SUM(EI$3:EI4)=0,SUM($H5:EH5)=0),$B5,0)</f>
        <v>0</v>
      </c>
      <c r="EJ5">
        <f>IF(AND($B5&gt;0,SUM(EJ$3:EJ4)=0,SUM($H5:EI5)=0),$B5,0)</f>
        <v>0</v>
      </c>
      <c r="EK5">
        <f>IF(AND($B5&gt;0,SUM(EK$3:EK4)=0,SUM($H5:EJ5)=0),$B5,0)</f>
        <v>0</v>
      </c>
      <c r="EL5">
        <f>IF(AND($B5&gt;0,SUM(EL$3:EL4)=0,SUM($H5:EK5)=0),$B5,0)</f>
        <v>0</v>
      </c>
      <c r="EM5">
        <f>IF(AND($B5&gt;0,SUM(EM$3:EM4)=0,SUM($H5:EL5)=0),$B5,0)</f>
        <v>0</v>
      </c>
      <c r="EN5">
        <f>IF(AND($B5&gt;0,SUM(EN$3:EN4)=0,SUM($H5:EM5)=0),$B5,0)</f>
        <v>0</v>
      </c>
      <c r="EO5">
        <f>IF(AND($B5&gt;0,SUM(EO$3:EO4)=0,SUM($H5:EN5)=0),$B5,0)</f>
        <v>0</v>
      </c>
      <c r="EP5">
        <f>IF(AND($B5&gt;0,SUM(EP$3:EP4)=0,SUM($H5:EO5)=0),$B5,0)</f>
        <v>0</v>
      </c>
      <c r="EQ5">
        <f>IF(AND($B5&gt;0,SUM(EQ$3:EQ4)=0,SUM($H5:EP5)=0),$B5,0)</f>
        <v>0</v>
      </c>
      <c r="ER5">
        <f>IF(AND($B5&gt;0,SUM(ER$3:ER4)=0,SUM($H5:EQ5)=0),$B5,0)</f>
        <v>0</v>
      </c>
      <c r="ES5">
        <f>IF(AND($B5&gt;0,SUM(ES$3:ES4)=0,SUM($H5:ER5)=0),$B5,0)</f>
        <v>0</v>
      </c>
      <c r="ET5">
        <f>IF(AND($B5&gt;0,SUM(ET$3:ET4)=0,SUM($H5:ES5)=0),$B5,0)</f>
        <v>0</v>
      </c>
      <c r="EU5">
        <f>IF(AND($B5&gt;0,SUM(EU$3:EU4)=0,SUM($H5:ET5)=0),$B5,0)</f>
        <v>0</v>
      </c>
      <c r="EV5">
        <f>IF(AND($B5&gt;0,SUM(EV$3:EV4)=0,SUM($H5:EU5)=0),$B5,0)</f>
        <v>0</v>
      </c>
      <c r="EW5">
        <f>IF(AND($B5&gt;0,SUM(EW$3:EW4)=0,SUM($H5:EV5)=0),$B5,0)</f>
        <v>0</v>
      </c>
      <c r="EX5">
        <f>IF(AND($B5&gt;0,SUM(EX$3:EX4)=0,SUM($H5:EW5)=0),$B5,0)</f>
        <v>0</v>
      </c>
      <c r="EY5">
        <f>IF(AND($B5&gt;0,SUM(EY$3:EY4)=0,SUM($H5:EX5)=0),$B5,0)</f>
        <v>0</v>
      </c>
      <c r="EZ5">
        <f>IF(AND($B5&gt;0,SUM(EZ$3:EZ4)=0,SUM($H5:EY5)=0),$B5,0)</f>
        <v>0</v>
      </c>
      <c r="FA5">
        <f>IF(AND($B5&gt;0,SUM(FA$3:FA4)=0,SUM($H5:EZ5)=0),$B5,0)</f>
        <v>0</v>
      </c>
      <c r="FB5">
        <f>IF(AND($B5&gt;0,SUM(FB$3:FB4)=0,SUM($H5:FA5)=0),$B5,0)</f>
        <v>0</v>
      </c>
      <c r="FC5">
        <f>IF(AND($B5&gt;0,SUM(FC$3:FC4)=0,SUM($H5:FB5)=0),$B5,0)</f>
        <v>0</v>
      </c>
      <c r="FD5">
        <f>IF(AND($B5&gt;0,SUM(FD$3:FD4)=0,SUM($H5:FC5)=0),$B5,0)</f>
        <v>0</v>
      </c>
      <c r="FE5">
        <f>IF(AND($B5&gt;0,SUM(FE$3:FE4)=0,SUM($H5:FD5)=0),$B5,0)</f>
        <v>0</v>
      </c>
      <c r="FF5">
        <f>IF(AND($B5&gt;0,SUM(FF$3:FF4)=0,SUM($H5:FE5)=0),$B5,0)</f>
        <v>0</v>
      </c>
      <c r="FG5">
        <f>IF(AND($B5&gt;0,SUM(FG$3:FG4)=0,SUM($H5:FF5)=0),$B5,0)</f>
        <v>0</v>
      </c>
      <c r="FH5">
        <f>IF(AND($B5&gt;0,SUM(FH$3:FH4)=0,SUM($H5:FG5)=0),$B5,0)</f>
        <v>0</v>
      </c>
      <c r="FI5">
        <f>IF(AND($B5&gt;0,SUM(FI$3:FI4)=0,SUM($H5:FH5)=0),$B5,0)</f>
        <v>0</v>
      </c>
      <c r="FJ5">
        <f>IF(AND($B5&gt;0,SUM(FJ$3:FJ4)=0,SUM($H5:FI5)=0),$B5,0)</f>
        <v>0</v>
      </c>
      <c r="FK5">
        <f>IF(AND($B5&gt;0,SUM(FK$3:FK4)=0,SUM($H5:FJ5)=0),$B5,0)</f>
        <v>0</v>
      </c>
      <c r="FL5">
        <f>IF(AND($B5&gt;0,SUM(FL$3:FL4)=0,SUM($H5:FK5)=0),$B5,0)</f>
        <v>0</v>
      </c>
      <c r="FM5">
        <f>IF(AND($B5&gt;0,SUM(FM$3:FM4)=0,SUM($H5:FL5)=0),$B5,0)</f>
        <v>0</v>
      </c>
      <c r="FN5">
        <f>IF(AND($B5&gt;0,SUM(FN$3:FN4)=0,SUM($H5:FM5)=0),$B5,0)</f>
        <v>0</v>
      </c>
      <c r="FS5" s="67" t="s">
        <v>120</v>
      </c>
      <c r="FT5" s="67" t="str">
        <f>""</f>
        <v/>
      </c>
      <c r="FU5" s="342" t="str">
        <f>""</f>
        <v/>
      </c>
      <c r="FV5" s="67" t="str">
        <f>""</f>
        <v/>
      </c>
      <c r="FY5" s="249" t="s">
        <v>407</v>
      </c>
      <c r="FZ5" s="67" t="str">
        <f>""</f>
        <v/>
      </c>
      <c r="GA5" s="67" t="str">
        <f>""</f>
        <v/>
      </c>
      <c r="GB5" s="67" t="str">
        <f>""</f>
        <v/>
      </c>
      <c r="GE5" s="67" t="s">
        <v>677</v>
      </c>
      <c r="GF5" s="67" t="str">
        <f>""</f>
        <v/>
      </c>
      <c r="GG5" s="67" t="str">
        <f>""</f>
        <v/>
      </c>
      <c r="GH5" s="67" t="str">
        <f>""</f>
        <v/>
      </c>
    </row>
    <row r="6" spans="1:190" ht="15.75" thickBot="1" x14ac:dyDescent="0.3">
      <c r="A6">
        <v>6</v>
      </c>
      <c r="B6">
        <f ca="1">IF(Valintaohjelma!D$10=SelectionData!$F$10,A6,0)</f>
        <v>0</v>
      </c>
      <c r="C6" s="240" t="str">
        <f t="shared" ca="1" si="6"/>
        <v>CASA W3 Smart Right 500W</v>
      </c>
      <c r="D6" s="240" t="str">
        <f t="shared" ca="1" si="7"/>
        <v>W03VR05S10HA</v>
      </c>
      <c r="E6" s="240">
        <f t="shared" ca="1" si="8"/>
        <v>7906484</v>
      </c>
      <c r="F6" s="240" t="str">
        <f t="shared" ca="1" si="9"/>
        <v>Valitse</v>
      </c>
      <c r="G6" s="47">
        <f ca="1">INDEX($I$2:$FN$2,ROWS(G$2:G6))</f>
        <v>131</v>
      </c>
      <c r="H6">
        <v>0</v>
      </c>
      <c r="I6">
        <f ca="1">IF(AND($B6&gt;0,SUM(I$3:I5)=0,SUM($H6:H6)=0),$B6,0)</f>
        <v>0</v>
      </c>
      <c r="J6">
        <f ca="1">IF(AND($B6&gt;0,SUM(J$3:J5)=0,SUM($H6:I6)=0),$B6,0)</f>
        <v>0</v>
      </c>
      <c r="K6">
        <f ca="1">IF(AND($B6&gt;0,SUM(K$3:K5)=0,SUM($H6:J6)=0),$B6,0)</f>
        <v>0</v>
      </c>
      <c r="L6">
        <f ca="1">IF(AND($B6&gt;0,SUM(L$3:L5)=0,SUM($H6:K6)=0),$B6,0)</f>
        <v>0</v>
      </c>
      <c r="M6">
        <f ca="1">IF(AND($B6&gt;0,SUM(M$3:M5)=0,SUM($H6:L6)=0),$B6,0)</f>
        <v>0</v>
      </c>
      <c r="N6">
        <f ca="1">IF(AND($B6&gt;0,SUM(N$3:N5)=0,SUM($H6:M6)=0),$B6,0)</f>
        <v>0</v>
      </c>
      <c r="O6">
        <f ca="1">IF(AND($B6&gt;0,SUM(O$3:O5)=0,SUM($H6:N6)=0),$B6,0)</f>
        <v>0</v>
      </c>
      <c r="P6">
        <f ca="1">IF(AND($B6&gt;0,SUM(P$3:P5)=0,SUM($H6:O6)=0),$B6,0)</f>
        <v>0</v>
      </c>
      <c r="Q6">
        <f ca="1">IF(AND($B6&gt;0,SUM(Q$3:Q5)=0,SUM($H6:P6)=0),$B6,0)</f>
        <v>0</v>
      </c>
      <c r="R6">
        <f ca="1">IF(AND($B6&gt;0,SUM(R$3:R5)=0,SUM($H6:Q6)=0),$B6,0)</f>
        <v>0</v>
      </c>
      <c r="S6">
        <f ca="1">IF(AND($B6&gt;0,SUM(S$3:S5)=0,SUM($H6:R6)=0),$B6,0)</f>
        <v>0</v>
      </c>
      <c r="T6">
        <f ca="1">IF(AND($B6&gt;0,SUM(T$3:T5)=0,SUM($H6:S6)=0),$B6,0)</f>
        <v>0</v>
      </c>
      <c r="U6">
        <f ca="1">IF(AND($B6&gt;0,SUM(U$3:U5)=0,SUM($H6:T6)=0),$B6,0)</f>
        <v>0</v>
      </c>
      <c r="V6">
        <f ca="1">IF(AND($B6&gt;0,SUM(V$3:V5)=0,SUM($H6:U6)=0),$B6,0)</f>
        <v>0</v>
      </c>
      <c r="W6">
        <f ca="1">IF(AND($B6&gt;0,SUM(W$3:W5)=0,SUM($H6:V6)=0),$B6,0)</f>
        <v>0</v>
      </c>
      <c r="X6">
        <f ca="1">IF(AND($B6&gt;0,SUM(X$3:X5)=0,SUM($H6:W6)=0),$B6,0)</f>
        <v>0</v>
      </c>
      <c r="Y6">
        <f ca="1">IF(AND($B6&gt;0,SUM(Y$3:Y5)=0,SUM($H6:X6)=0),$B6,0)</f>
        <v>0</v>
      </c>
      <c r="Z6">
        <f ca="1">IF(AND($B6&gt;0,SUM(Z$3:Z5)=0,SUM($H6:Y6)=0),$B6,0)</f>
        <v>0</v>
      </c>
      <c r="AA6">
        <f ca="1">IF(AND($B6&gt;0,SUM(AA$3:AA5)=0,SUM($H6:Z6)=0),$B6,0)</f>
        <v>0</v>
      </c>
      <c r="AB6">
        <f ca="1">IF(AND($B6&gt;0,SUM(AB$3:AB5)=0,SUM($H6:AA6)=0),$B6,0)</f>
        <v>0</v>
      </c>
      <c r="AC6">
        <f ca="1">IF(AND($B6&gt;0,SUM(AC$3:AC5)=0,SUM($H6:AB6)=0),$B6,0)</f>
        <v>0</v>
      </c>
      <c r="AD6">
        <f ca="1">IF(AND($B6&gt;0,SUM(AD$3:AD5)=0,SUM($H6:AC6)=0),$B6,0)</f>
        <v>0</v>
      </c>
      <c r="AE6">
        <f ca="1">IF(AND($B6&gt;0,SUM(AE$3:AE5)=0,SUM($H6:AD6)=0),$B6,0)</f>
        <v>0</v>
      </c>
      <c r="AF6">
        <f ca="1">IF(AND($B6&gt;0,SUM(AF$3:AF5)=0,SUM($H6:AE6)=0),$B6,0)</f>
        <v>0</v>
      </c>
      <c r="AG6">
        <f ca="1">IF(AND($B6&gt;0,SUM(AG$3:AG5)=0,SUM($H6:AF6)=0),$B6,0)</f>
        <v>0</v>
      </c>
      <c r="AH6">
        <f ca="1">IF(AND($B6&gt;0,SUM(AH$3:AH5)=0,SUM($H6:AG6)=0),$B6,0)</f>
        <v>0</v>
      </c>
      <c r="AI6">
        <f ca="1">IF(AND($B6&gt;0,SUM(AI$3:AI5)=0,SUM($H6:AH6)=0),$B6,0)</f>
        <v>0</v>
      </c>
      <c r="AJ6">
        <f ca="1">IF(AND($B6&gt;0,SUM(AJ$3:AJ5)=0,SUM($H6:AI6)=0),$B6,0)</f>
        <v>0</v>
      </c>
      <c r="AK6">
        <f ca="1">IF(AND($B6&gt;0,SUM(AK$3:AK5)=0,SUM($H6:AJ6)=0),$B6,0)</f>
        <v>0</v>
      </c>
      <c r="AL6">
        <f ca="1">IF(AND($B6&gt;0,SUM(AL$3:AL5)=0,SUM($H6:AK6)=0),$B6,0)</f>
        <v>0</v>
      </c>
      <c r="AM6">
        <f ca="1">IF(AND($B6&gt;0,SUM(AM$3:AM5)=0,SUM($H6:AL6)=0),$B6,0)</f>
        <v>0</v>
      </c>
      <c r="AN6">
        <f ca="1">IF(AND($B6&gt;0,SUM(AN$3:AN5)=0,SUM($H6:AM6)=0),$B6,0)</f>
        <v>0</v>
      </c>
      <c r="AO6">
        <f ca="1">IF(AND($B6&gt;0,SUM(AO$3:AO5)=0,SUM($H6:AN6)=0),$B6,0)</f>
        <v>0</v>
      </c>
      <c r="AP6">
        <f ca="1">IF(AND($B6&gt;0,SUM(AP$3:AP5)=0,SUM($H6:AO6)=0),$B6,0)</f>
        <v>0</v>
      </c>
      <c r="AQ6">
        <f ca="1">IF(AND($B6&gt;0,SUM(AQ$3:AQ5)=0,SUM($H6:AP6)=0),$B6,0)</f>
        <v>0</v>
      </c>
      <c r="AR6">
        <f ca="1">IF(AND($B6&gt;0,SUM(AR$3:AR5)=0,SUM($H6:AQ6)=0),$B6,0)</f>
        <v>0</v>
      </c>
      <c r="AS6">
        <f ca="1">IF(AND($B6&gt;0,SUM(AS$3:AS5)=0,SUM($H6:AR6)=0),$B6,0)</f>
        <v>0</v>
      </c>
      <c r="AT6">
        <f ca="1">IF(AND($B6&gt;0,SUM(AT$3:AT5)=0,SUM($H6:AS6)=0),$B6,0)</f>
        <v>0</v>
      </c>
      <c r="AU6">
        <f ca="1">IF(AND($B6&gt;0,SUM(AU$3:AU5)=0,SUM($H6:AT6)=0),$B6,0)</f>
        <v>0</v>
      </c>
      <c r="AV6">
        <f ca="1">IF(AND($B6&gt;0,SUM(AV$3:AV5)=0,SUM($H6:AU6)=0),$B6,0)</f>
        <v>0</v>
      </c>
      <c r="AW6">
        <f ca="1">IF(AND($B6&gt;0,SUM(AW$3:AW5)=0,SUM($H6:AV6)=0),$B6,0)</f>
        <v>0</v>
      </c>
      <c r="AX6">
        <f ca="1">IF(AND($B6&gt;0,SUM(AX$3:AX5)=0,SUM($H6:AW6)=0),$B6,0)</f>
        <v>0</v>
      </c>
      <c r="AY6">
        <f ca="1">IF(AND($B6&gt;0,SUM(AY$3:AY5)=0,SUM($H6:AX6)=0),$B6,0)</f>
        <v>0</v>
      </c>
      <c r="AZ6">
        <f ca="1">IF(AND($B6&gt;0,SUM(AZ$3:AZ5)=0,SUM($H6:AY6)=0),$B6,0)</f>
        <v>0</v>
      </c>
      <c r="BA6">
        <f ca="1">IF(AND($B6&gt;0,SUM(BA$3:BA5)=0,SUM($H6:AZ6)=0),$B6,0)</f>
        <v>0</v>
      </c>
      <c r="BB6">
        <f ca="1">IF(AND($B6&gt;0,SUM(BB$3:BB5)=0,SUM($H6:BA6)=0),$B6,0)</f>
        <v>0</v>
      </c>
      <c r="BC6">
        <f ca="1">IF(AND($B6&gt;0,SUM(BC$3:BC5)=0,SUM($H6:BB6)=0),$B6,0)</f>
        <v>0</v>
      </c>
      <c r="BD6">
        <f ca="1">IF(AND($B6&gt;0,SUM(BD$3:BD5)=0,SUM($H6:BC6)=0),$B6,0)</f>
        <v>0</v>
      </c>
      <c r="BE6">
        <f ca="1">IF(AND($B6&gt;0,SUM(BE$3:BE5)=0,SUM($H6:BD6)=0),$B6,0)</f>
        <v>0</v>
      </c>
      <c r="BF6">
        <f ca="1">IF(AND($B6&gt;0,SUM(BF$3:BF5)=0,SUM($H6:BE6)=0),$B6,0)</f>
        <v>0</v>
      </c>
      <c r="BG6">
        <f ca="1">IF(AND($B6&gt;0,SUM(BG$3:BG5)=0,SUM($H6:BF6)=0),$B6,0)</f>
        <v>0</v>
      </c>
      <c r="BH6">
        <f ca="1">IF(AND($B6&gt;0,SUM(BH$3:BH5)=0,SUM($H6:BG6)=0),$B6,0)</f>
        <v>0</v>
      </c>
      <c r="BI6">
        <f ca="1">IF(AND($B6&gt;0,SUM(BI$3:BI5)=0,SUM($H6:BH6)=0),$B6,0)</f>
        <v>0</v>
      </c>
      <c r="BJ6">
        <f ca="1">IF(AND($B6&gt;0,SUM(BJ$3:BJ5)=0,SUM($H6:BI6)=0),$B6,0)</f>
        <v>0</v>
      </c>
      <c r="BK6">
        <f ca="1">IF(AND($B6&gt;0,SUM(BK$3:BK5)=0,SUM($H6:BJ6)=0),$B6,0)</f>
        <v>0</v>
      </c>
      <c r="BL6">
        <f ca="1">IF(AND($B6&gt;0,SUM(BL$3:BL5)=0,SUM($H6:BK6)=0),$B6,0)</f>
        <v>0</v>
      </c>
      <c r="BM6">
        <f ca="1">IF(AND($B6&gt;0,SUM(BM$3:BM5)=0,SUM($H6:BL6)=0),$B6,0)</f>
        <v>0</v>
      </c>
      <c r="BN6">
        <f ca="1">IF(AND($B6&gt;0,SUM(BN$3:BN5)=0,SUM($H6:BM6)=0),$B6,0)</f>
        <v>0</v>
      </c>
      <c r="BO6">
        <f ca="1">IF(AND($B6&gt;0,SUM(BO$3:BO5)=0,SUM($H6:BN6)=0),$B6,0)</f>
        <v>0</v>
      </c>
      <c r="BP6">
        <f ca="1">IF(AND($B6&gt;0,SUM(BP$3:BP5)=0,SUM($H6:BO6)=0),$B6,0)</f>
        <v>0</v>
      </c>
      <c r="BQ6">
        <f ca="1">IF(AND($B6&gt;0,SUM(BQ$3:BQ5)=0,SUM($H6:BP6)=0),$B6,0)</f>
        <v>0</v>
      </c>
      <c r="BR6">
        <f ca="1">IF(AND($B6&gt;0,SUM(BR$3:BR5)=0,SUM($H6:BQ6)=0),$B6,0)</f>
        <v>0</v>
      </c>
      <c r="BS6">
        <f ca="1">IF(AND($B6&gt;0,SUM(BS$3:BS5)=0,SUM($H6:BR6)=0),$B6,0)</f>
        <v>0</v>
      </c>
      <c r="BT6">
        <f ca="1">IF(AND($B6&gt;0,SUM(BT$3:BT5)=0,SUM($H6:BS6)=0),$B6,0)</f>
        <v>0</v>
      </c>
      <c r="BU6">
        <f ca="1">IF(AND($B6&gt;0,SUM(BU$3:BU5)=0,SUM($H6:BT6)=0),$B6,0)</f>
        <v>0</v>
      </c>
      <c r="BV6">
        <f ca="1">IF(AND($B6&gt;0,SUM(BV$3:BV5)=0,SUM($H6:BU6)=0),$B6,0)</f>
        <v>0</v>
      </c>
      <c r="BW6">
        <f ca="1">IF(AND($B6&gt;0,SUM(BW$3:BW5)=0,SUM($H6:BV6)=0),$B6,0)</f>
        <v>0</v>
      </c>
      <c r="BX6">
        <f ca="1">IF(AND($B6&gt;0,SUM(BX$3:BX5)=0,SUM($H6:BW6)=0),$B6,0)</f>
        <v>0</v>
      </c>
      <c r="BY6">
        <f ca="1">IF(AND($B6&gt;0,SUM(BY$3:BY5)=0,SUM($H6:BX6)=0),$B6,0)</f>
        <v>0</v>
      </c>
      <c r="BZ6">
        <f ca="1">IF(AND($B6&gt;0,SUM(BZ$3:BZ5)=0,SUM($H6:BY6)=0),$B6,0)</f>
        <v>0</v>
      </c>
      <c r="CA6">
        <f ca="1">IF(AND($B6&gt;0,SUM(CA$3:CA5)=0,SUM($H6:BZ6)=0),$B6,0)</f>
        <v>0</v>
      </c>
      <c r="CB6">
        <f ca="1">IF(AND($B6&gt;0,SUM(CB$3:CB5)=0,SUM($H6:CA6)=0),$B6,0)</f>
        <v>0</v>
      </c>
      <c r="CC6">
        <f ca="1">IF(AND($B6&gt;0,SUM(CC$3:CC5)=0,SUM($H6:CB6)=0),$B6,0)</f>
        <v>0</v>
      </c>
      <c r="CD6">
        <f ca="1">IF(AND($B6&gt;0,SUM(CD$3:CD5)=0,SUM($H6:CC6)=0),$B6,0)</f>
        <v>0</v>
      </c>
      <c r="CE6">
        <f ca="1">IF(AND($B6&gt;0,SUM(CE$3:CE5)=0,SUM($H6:CD6)=0),$B6,0)</f>
        <v>0</v>
      </c>
      <c r="CF6">
        <f ca="1">IF(AND($B6&gt;0,SUM(CF$3:CF5)=0,SUM($H6:CE6)=0),$B6,0)</f>
        <v>0</v>
      </c>
      <c r="CG6">
        <f ca="1">IF(AND($B6&gt;0,SUM(CG$3:CG5)=0,SUM($H6:CF6)=0),$B6,0)</f>
        <v>0</v>
      </c>
      <c r="CH6">
        <f ca="1">IF(AND($B6&gt;0,SUM(CH$3:CH5)=0,SUM($H6:CG6)=0),$B6,0)</f>
        <v>0</v>
      </c>
      <c r="CI6">
        <f ca="1">IF(AND($B6&gt;0,SUM(CI$3:CI5)=0,SUM($H6:CH6)=0),$B6,0)</f>
        <v>0</v>
      </c>
      <c r="CJ6">
        <f ca="1">IF(AND($B6&gt;0,SUM(CJ$3:CJ5)=0,SUM($H6:CI6)=0),$B6,0)</f>
        <v>0</v>
      </c>
      <c r="CK6">
        <f ca="1">IF(AND($B6&gt;0,SUM(CK$3:CK5)=0,SUM($H6:CJ6)=0),$B6,0)</f>
        <v>0</v>
      </c>
      <c r="CL6">
        <f ca="1">IF(AND($B6&gt;0,SUM(CL$3:CL5)=0,SUM($H6:CK6)=0),$B6,0)</f>
        <v>0</v>
      </c>
      <c r="CM6">
        <f ca="1">IF(AND($B6&gt;0,SUM(CM$3:CM5)=0,SUM($H6:CL6)=0),$B6,0)</f>
        <v>0</v>
      </c>
      <c r="CN6">
        <f ca="1">IF(AND($B6&gt;0,SUM(CN$3:CN5)=0,SUM($H6:CM6)=0),$B6,0)</f>
        <v>0</v>
      </c>
      <c r="CO6">
        <f ca="1">IF(AND($B6&gt;0,SUM(CO$3:CO5)=0,SUM($H6:CN6)=0),$B6,0)</f>
        <v>0</v>
      </c>
      <c r="CP6">
        <f ca="1">IF(AND($B6&gt;0,SUM(CP$3:CP5)=0,SUM($H6:CO6)=0),$B6,0)</f>
        <v>0</v>
      </c>
      <c r="CQ6">
        <f ca="1">IF(AND($B6&gt;0,SUM(CQ$3:CQ5)=0,SUM($H6:CP6)=0),$B6,0)</f>
        <v>0</v>
      </c>
      <c r="CR6">
        <f ca="1">IF(AND($B6&gt;0,SUM(CR$3:CR5)=0,SUM($H6:CQ6)=0),$B6,0)</f>
        <v>0</v>
      </c>
      <c r="CS6">
        <f ca="1">IF(AND($B6&gt;0,SUM(CS$3:CS5)=0,SUM($H6:CR6)=0),$B6,0)</f>
        <v>0</v>
      </c>
      <c r="CT6">
        <f ca="1">IF(AND($B6&gt;0,SUM(CT$3:CT5)=0,SUM($H6:CS6)=0),$B6,0)</f>
        <v>0</v>
      </c>
      <c r="CU6">
        <f ca="1">IF(AND($B6&gt;0,SUM(CU$3:CU5)=0,SUM($H6:CT6)=0),$B6,0)</f>
        <v>0</v>
      </c>
      <c r="CV6">
        <f ca="1">IF(AND($B6&gt;0,SUM(CV$3:CV5)=0,SUM($H6:CU6)=0),$B6,0)</f>
        <v>0</v>
      </c>
      <c r="CW6">
        <f ca="1">IF(AND($B6&gt;0,SUM(CW$3:CW5)=0,SUM($H6:CV6)=0),$B6,0)</f>
        <v>0</v>
      </c>
      <c r="CX6">
        <f ca="1">IF(AND($B6&gt;0,SUM(CX$3:CX5)=0,SUM($H6:CW6)=0),$B6,0)</f>
        <v>0</v>
      </c>
      <c r="CY6">
        <f ca="1">IF(AND($B6&gt;0,SUM(CY$3:CY5)=0,SUM($H6:CX6)=0),$B6,0)</f>
        <v>0</v>
      </c>
      <c r="CZ6">
        <f ca="1">IF(AND($B6&gt;0,SUM(CZ$3:CZ5)=0,SUM($H6:CY6)=0),$B6,0)</f>
        <v>0</v>
      </c>
      <c r="DA6">
        <f ca="1">IF(AND($B6&gt;0,SUM(DA$3:DA5)=0,SUM($H6:CZ6)=0),$B6,0)</f>
        <v>0</v>
      </c>
      <c r="DB6">
        <f ca="1">IF(AND($B6&gt;0,SUM(DB$3:DB5)=0,SUM($H6:DA6)=0),$B6,0)</f>
        <v>0</v>
      </c>
      <c r="DC6">
        <f ca="1">IF(AND($B6&gt;0,SUM(DC$3:DC5)=0,SUM($H6:DB6)=0),$B6,0)</f>
        <v>0</v>
      </c>
      <c r="DD6">
        <f ca="1">IF(AND($B6&gt;0,SUM(DD$3:DD5)=0,SUM($H6:DC6)=0),$B6,0)</f>
        <v>0</v>
      </c>
      <c r="DE6">
        <f ca="1">IF(AND($B6&gt;0,SUM(DE$3:DE5)=0,SUM($H6:DD6)=0),$B6,0)</f>
        <v>0</v>
      </c>
      <c r="DF6">
        <f ca="1">IF(AND($B6&gt;0,SUM(DF$3:DF5)=0,SUM($H6:DE6)=0),$B6,0)</f>
        <v>0</v>
      </c>
      <c r="DG6">
        <f ca="1">IF(AND($B6&gt;0,SUM(DG$3:DG5)=0,SUM($H6:DF6)=0),$B6,0)</f>
        <v>0</v>
      </c>
      <c r="DH6">
        <f ca="1">IF(AND($B6&gt;0,SUM(DH$3:DH5)=0,SUM($H6:DG6)=0),$B6,0)</f>
        <v>0</v>
      </c>
      <c r="DI6">
        <f ca="1">IF(AND($B6&gt;0,SUM(DI$3:DI5)=0,SUM($H6:DH6)=0),$B6,0)</f>
        <v>0</v>
      </c>
      <c r="DJ6">
        <f ca="1">IF(AND($B6&gt;0,SUM(DJ$3:DJ5)=0,SUM($H6:DI6)=0),$B6,0)</f>
        <v>0</v>
      </c>
      <c r="DK6">
        <f ca="1">IF(AND($B6&gt;0,SUM(DK$3:DK5)=0,SUM($H6:DJ6)=0),$B6,0)</f>
        <v>0</v>
      </c>
      <c r="DL6">
        <f ca="1">IF(AND($B6&gt;0,SUM(DL$3:DL5)=0,SUM($H6:DK6)=0),$B6,0)</f>
        <v>0</v>
      </c>
      <c r="DM6">
        <f ca="1">IF(AND($B6&gt;0,SUM(DM$3:DM5)=0,SUM($H6:DL6)=0),$B6,0)</f>
        <v>0</v>
      </c>
      <c r="DN6">
        <f ca="1">IF(AND($B6&gt;0,SUM(DN$3:DN5)=0,SUM($H6:DM6)=0),$B6,0)</f>
        <v>0</v>
      </c>
      <c r="DO6">
        <f ca="1">IF(AND($B6&gt;0,SUM(DO$3:DO5)=0,SUM($H6:DN6)=0),$B6,0)</f>
        <v>0</v>
      </c>
      <c r="DP6">
        <f ca="1">IF(AND($B6&gt;0,SUM(DP$3:DP5)=0,SUM($H6:DO6)=0),$B6,0)</f>
        <v>0</v>
      </c>
      <c r="DQ6">
        <f ca="1">IF(AND($B6&gt;0,SUM(DQ$3:DQ5)=0,SUM($H6:DP6)=0),$B6,0)</f>
        <v>0</v>
      </c>
      <c r="DR6">
        <f ca="1">IF(AND($B6&gt;0,SUM(DR$3:DR5)=0,SUM($H6:DQ6)=0),$B6,0)</f>
        <v>0</v>
      </c>
      <c r="DS6">
        <f ca="1">IF(AND($B6&gt;0,SUM(DS$3:DS5)=0,SUM($H6:DR6)=0),$B6,0)</f>
        <v>0</v>
      </c>
      <c r="DT6">
        <f ca="1">IF(AND($B6&gt;0,SUM(DT$3:DT5)=0,SUM($H6:DS6)=0),$B6,0)</f>
        <v>0</v>
      </c>
      <c r="DU6">
        <f ca="1">IF(AND($B6&gt;0,SUM(DU$3:DU5)=0,SUM($H6:DT6)=0),$B6,0)</f>
        <v>0</v>
      </c>
      <c r="DV6">
        <f ca="1">IF(AND($B6&gt;0,SUM(DV$3:DV5)=0,SUM($H6:DU6)=0),$B6,0)</f>
        <v>0</v>
      </c>
      <c r="DW6">
        <f ca="1">IF(AND($B6&gt;0,SUM(DW$3:DW5)=0,SUM($H6:DV6)=0),$B6,0)</f>
        <v>0</v>
      </c>
      <c r="DX6">
        <f ca="1">IF(AND($B6&gt;0,SUM(DX$3:DX5)=0,SUM($H6:DW6)=0),$B6,0)</f>
        <v>0</v>
      </c>
      <c r="DY6">
        <f ca="1">IF(AND($B6&gt;0,SUM(DY$3:DY5)=0,SUM($H6:DX6)=0),$B6,0)</f>
        <v>0</v>
      </c>
      <c r="DZ6">
        <f ca="1">IF(AND($B6&gt;0,SUM(DZ$3:DZ5)=0,SUM($H6:DY6)=0),$B6,0)</f>
        <v>0</v>
      </c>
      <c r="EA6">
        <f ca="1">IF(AND($B6&gt;0,SUM(EA$3:EA5)=0,SUM($H6:DZ6)=0),$B6,0)</f>
        <v>0</v>
      </c>
      <c r="EB6">
        <f ca="1">IF(AND($B6&gt;0,SUM(EB$3:EB5)=0,SUM($H6:EA6)=0),$B6,0)</f>
        <v>0</v>
      </c>
      <c r="EC6">
        <f ca="1">IF(AND($B6&gt;0,SUM(EC$3:EC5)=0,SUM($H6:EB6)=0),$B6,0)</f>
        <v>0</v>
      </c>
      <c r="ED6">
        <f ca="1">IF(AND($B6&gt;0,SUM(ED$3:ED5)=0,SUM($H6:EC6)=0),$B6,0)</f>
        <v>0</v>
      </c>
      <c r="EE6">
        <f ca="1">IF(AND($B6&gt;0,SUM(EE$3:EE5)=0,SUM($H6:ED6)=0),$B6,0)</f>
        <v>0</v>
      </c>
      <c r="EF6">
        <f ca="1">IF(AND($B6&gt;0,SUM(EF$3:EF5)=0,SUM($H6:EE6)=0),$B6,0)</f>
        <v>0</v>
      </c>
      <c r="EG6">
        <f ca="1">IF(AND($B6&gt;0,SUM(EG$3:EG5)=0,SUM($H6:EF6)=0),$B6,0)</f>
        <v>0</v>
      </c>
      <c r="EH6">
        <f ca="1">IF(AND($B6&gt;0,SUM(EH$3:EH5)=0,SUM($H6:EG6)=0),$B6,0)</f>
        <v>0</v>
      </c>
      <c r="EI6">
        <f ca="1">IF(AND($B6&gt;0,SUM(EI$3:EI5)=0,SUM($H6:EH6)=0),$B6,0)</f>
        <v>0</v>
      </c>
      <c r="EJ6">
        <f ca="1">IF(AND($B6&gt;0,SUM(EJ$3:EJ5)=0,SUM($H6:EI6)=0),$B6,0)</f>
        <v>0</v>
      </c>
      <c r="EK6">
        <f ca="1">IF(AND($B6&gt;0,SUM(EK$3:EK5)=0,SUM($H6:EJ6)=0),$B6,0)</f>
        <v>0</v>
      </c>
      <c r="EL6">
        <f ca="1">IF(AND($B6&gt;0,SUM(EL$3:EL5)=0,SUM($H6:EK6)=0),$B6,0)</f>
        <v>0</v>
      </c>
      <c r="EM6">
        <f ca="1">IF(AND($B6&gt;0,SUM(EM$3:EM5)=0,SUM($H6:EL6)=0),$B6,0)</f>
        <v>0</v>
      </c>
      <c r="EN6">
        <f ca="1">IF(AND($B6&gt;0,SUM(EN$3:EN5)=0,SUM($H6:EM6)=0),$B6,0)</f>
        <v>0</v>
      </c>
      <c r="EO6">
        <f ca="1">IF(AND($B6&gt;0,SUM(EO$3:EO5)=0,SUM($H6:EN6)=0),$B6,0)</f>
        <v>0</v>
      </c>
      <c r="EP6">
        <f ca="1">IF(AND($B6&gt;0,SUM(EP$3:EP5)=0,SUM($H6:EO6)=0),$B6,0)</f>
        <v>0</v>
      </c>
      <c r="EQ6">
        <f ca="1">IF(AND($B6&gt;0,SUM(EQ$3:EQ5)=0,SUM($H6:EP6)=0),$B6,0)</f>
        <v>0</v>
      </c>
      <c r="ER6">
        <f ca="1">IF(AND($B6&gt;0,SUM(ER$3:ER5)=0,SUM($H6:EQ6)=0),$B6,0)</f>
        <v>0</v>
      </c>
      <c r="ES6">
        <f ca="1">IF(AND($B6&gt;0,SUM(ES$3:ES5)=0,SUM($H6:ER6)=0),$B6,0)</f>
        <v>0</v>
      </c>
      <c r="ET6">
        <f ca="1">IF(AND($B6&gt;0,SUM(ET$3:ET5)=0,SUM($H6:ES6)=0),$B6,0)</f>
        <v>0</v>
      </c>
      <c r="EU6">
        <f ca="1">IF(AND($B6&gt;0,SUM(EU$3:EU5)=0,SUM($H6:ET6)=0),$B6,0)</f>
        <v>0</v>
      </c>
      <c r="EV6">
        <f ca="1">IF(AND($B6&gt;0,SUM(EV$3:EV5)=0,SUM($H6:EU6)=0),$B6,0)</f>
        <v>0</v>
      </c>
      <c r="EW6">
        <f ca="1">IF(AND($B6&gt;0,SUM(EW$3:EW5)=0,SUM($H6:EV6)=0),$B6,0)</f>
        <v>0</v>
      </c>
      <c r="EX6">
        <f ca="1">IF(AND($B6&gt;0,SUM(EX$3:EX5)=0,SUM($H6:EW6)=0),$B6,0)</f>
        <v>0</v>
      </c>
      <c r="EY6">
        <f ca="1">IF(AND($B6&gt;0,SUM(EY$3:EY5)=0,SUM($H6:EX6)=0),$B6,0)</f>
        <v>0</v>
      </c>
      <c r="EZ6">
        <f ca="1">IF(AND($B6&gt;0,SUM(EZ$3:EZ5)=0,SUM($H6:EY6)=0),$B6,0)</f>
        <v>0</v>
      </c>
      <c r="FA6">
        <f ca="1">IF(AND($B6&gt;0,SUM(FA$3:FA5)=0,SUM($H6:EZ6)=0),$B6,0)</f>
        <v>0</v>
      </c>
      <c r="FB6">
        <f ca="1">IF(AND($B6&gt;0,SUM(FB$3:FB5)=0,SUM($H6:FA6)=0),$B6,0)</f>
        <v>0</v>
      </c>
      <c r="FC6">
        <f ca="1">IF(AND($B6&gt;0,SUM(FC$3:FC5)=0,SUM($H6:FB6)=0),$B6,0)</f>
        <v>0</v>
      </c>
      <c r="FD6">
        <f ca="1">IF(AND($B6&gt;0,SUM(FD$3:FD5)=0,SUM($H6:FC6)=0),$B6,0)</f>
        <v>0</v>
      </c>
      <c r="FE6">
        <f ca="1">IF(AND($B6&gt;0,SUM(FE$3:FE5)=0,SUM($H6:FD6)=0),$B6,0)</f>
        <v>0</v>
      </c>
      <c r="FF6">
        <f ca="1">IF(AND($B6&gt;0,SUM(FF$3:FF5)=0,SUM($H6:FE6)=0),$B6,0)</f>
        <v>0</v>
      </c>
      <c r="FG6">
        <f ca="1">IF(AND($B6&gt;0,SUM(FG$3:FG5)=0,SUM($H6:FF6)=0),$B6,0)</f>
        <v>0</v>
      </c>
      <c r="FH6">
        <f ca="1">IF(AND($B6&gt;0,SUM(FH$3:FH5)=0,SUM($H6:FG6)=0),$B6,0)</f>
        <v>0</v>
      </c>
      <c r="FI6">
        <f ca="1">IF(AND($B6&gt;0,SUM(FI$3:FI5)=0,SUM($H6:FH6)=0),$B6,0)</f>
        <v>0</v>
      </c>
      <c r="FJ6">
        <f ca="1">IF(AND($B6&gt;0,SUM(FJ$3:FJ5)=0,SUM($H6:FI6)=0),$B6,0)</f>
        <v>0</v>
      </c>
      <c r="FK6">
        <f ca="1">IF(AND($B6&gt;0,SUM(FK$3:FK5)=0,SUM($H6:FJ6)=0),$B6,0)</f>
        <v>0</v>
      </c>
      <c r="FL6">
        <f ca="1">IF(AND($B6&gt;0,SUM(FL$3:FL5)=0,SUM($H6:FK6)=0),$B6,0)</f>
        <v>0</v>
      </c>
      <c r="FM6">
        <f ca="1">IF(AND($B6&gt;0,SUM(FM$3:FM5)=0,SUM($H6:FL6)=0),$B6,0)</f>
        <v>0</v>
      </c>
      <c r="FN6">
        <f ca="1">IF(AND($B6&gt;0,SUM(FN$3:FN5)=0,SUM($H6:FM6)=0),$B6,0)</f>
        <v>0</v>
      </c>
      <c r="FS6" s="67" t="s">
        <v>140</v>
      </c>
      <c r="FT6" s="67" t="s">
        <v>539</v>
      </c>
      <c r="FU6" s="342">
        <v>7906484</v>
      </c>
      <c r="FV6" s="67" t="s">
        <v>175</v>
      </c>
      <c r="FY6" s="249" t="s">
        <v>140</v>
      </c>
      <c r="FZ6" s="67" t="s">
        <v>539</v>
      </c>
      <c r="GA6" s="67" t="str">
        <f>""</f>
        <v/>
      </c>
      <c r="GB6" s="67" t="s">
        <v>408</v>
      </c>
      <c r="GE6" s="67" t="s">
        <v>767</v>
      </c>
      <c r="GF6" s="67" t="s">
        <v>539</v>
      </c>
      <c r="GG6" s="67" t="str">
        <f>""</f>
        <v/>
      </c>
      <c r="GH6" s="67" t="s">
        <v>408</v>
      </c>
    </row>
    <row r="7" spans="1:190" ht="15.75" thickBot="1" x14ac:dyDescent="0.3">
      <c r="A7">
        <v>7</v>
      </c>
      <c r="B7">
        <f ca="1">IF(Valintaohjelma!D$10=SelectionData!$F$10,A7,0)</f>
        <v>0</v>
      </c>
      <c r="C7" s="240" t="str">
        <f t="shared" ca="1" si="6"/>
        <v>CASA W3 Smart Left 500W</v>
      </c>
      <c r="D7" s="240" t="str">
        <f t="shared" ca="1" si="7"/>
        <v>W03VL05S10HA</v>
      </c>
      <c r="E7" s="240">
        <f t="shared" ca="1" si="8"/>
        <v>7906475</v>
      </c>
      <c r="F7" s="240" t="str">
        <f t="shared" ca="1" si="9"/>
        <v>Valitse</v>
      </c>
      <c r="G7" s="47">
        <f ca="1">INDEX($I$2:$FN$2,ROWS(G$2:G7))</f>
        <v>132</v>
      </c>
      <c r="H7">
        <v>0</v>
      </c>
      <c r="I7">
        <f ca="1">IF(AND($B7&gt;0,SUM(I$3:I6)=0,SUM($H7:H7)=0),$B7,0)</f>
        <v>0</v>
      </c>
      <c r="J7">
        <f ca="1">IF(AND($B7&gt;0,SUM(J$3:J6)=0,SUM($H7:I7)=0),$B7,0)</f>
        <v>0</v>
      </c>
      <c r="K7">
        <f ca="1">IF(AND($B7&gt;0,SUM(K$3:K6)=0,SUM($H7:J7)=0),$B7,0)</f>
        <v>0</v>
      </c>
      <c r="L7">
        <f ca="1">IF(AND($B7&gt;0,SUM(L$3:L6)=0,SUM($H7:K7)=0),$B7,0)</f>
        <v>0</v>
      </c>
      <c r="M7">
        <f ca="1">IF(AND($B7&gt;0,SUM(M$3:M6)=0,SUM($H7:L7)=0),$B7,0)</f>
        <v>0</v>
      </c>
      <c r="N7">
        <f ca="1">IF(AND($B7&gt;0,SUM(N$3:N6)=0,SUM($H7:M7)=0),$B7,0)</f>
        <v>0</v>
      </c>
      <c r="O7">
        <f ca="1">IF(AND($B7&gt;0,SUM(O$3:O6)=0,SUM($H7:N7)=0),$B7,0)</f>
        <v>0</v>
      </c>
      <c r="P7">
        <f ca="1">IF(AND($B7&gt;0,SUM(P$3:P6)=0,SUM($H7:O7)=0),$B7,0)</f>
        <v>0</v>
      </c>
      <c r="Q7">
        <f ca="1">IF(AND($B7&gt;0,SUM(Q$3:Q6)=0,SUM($H7:P7)=0),$B7,0)</f>
        <v>0</v>
      </c>
      <c r="R7">
        <f ca="1">IF(AND($B7&gt;0,SUM(R$3:R6)=0,SUM($H7:Q7)=0),$B7,0)</f>
        <v>0</v>
      </c>
      <c r="S7">
        <f ca="1">IF(AND($B7&gt;0,SUM(S$3:S6)=0,SUM($H7:R7)=0),$B7,0)</f>
        <v>0</v>
      </c>
      <c r="T7">
        <f ca="1">IF(AND($B7&gt;0,SUM(T$3:T6)=0,SUM($H7:S7)=0),$B7,0)</f>
        <v>0</v>
      </c>
      <c r="U7">
        <f ca="1">IF(AND($B7&gt;0,SUM(U$3:U6)=0,SUM($H7:T7)=0),$B7,0)</f>
        <v>0</v>
      </c>
      <c r="V7">
        <f ca="1">IF(AND($B7&gt;0,SUM(V$3:V6)=0,SUM($H7:U7)=0),$B7,0)</f>
        <v>0</v>
      </c>
      <c r="W7">
        <f ca="1">IF(AND($B7&gt;0,SUM(W$3:W6)=0,SUM($H7:V7)=0),$B7,0)</f>
        <v>0</v>
      </c>
      <c r="X7">
        <f ca="1">IF(AND($B7&gt;0,SUM(X$3:X6)=0,SUM($H7:W7)=0),$B7,0)</f>
        <v>0</v>
      </c>
      <c r="Y7">
        <f ca="1">IF(AND($B7&gt;0,SUM(Y$3:Y6)=0,SUM($H7:X7)=0),$B7,0)</f>
        <v>0</v>
      </c>
      <c r="Z7">
        <f ca="1">IF(AND($B7&gt;0,SUM(Z$3:Z6)=0,SUM($H7:Y7)=0),$B7,0)</f>
        <v>0</v>
      </c>
      <c r="AA7">
        <f ca="1">IF(AND($B7&gt;0,SUM(AA$3:AA6)=0,SUM($H7:Z7)=0),$B7,0)</f>
        <v>0</v>
      </c>
      <c r="AB7">
        <f ca="1">IF(AND($B7&gt;0,SUM(AB$3:AB6)=0,SUM($H7:AA7)=0),$B7,0)</f>
        <v>0</v>
      </c>
      <c r="AC7">
        <f ca="1">IF(AND($B7&gt;0,SUM(AC$3:AC6)=0,SUM($H7:AB7)=0),$B7,0)</f>
        <v>0</v>
      </c>
      <c r="AD7">
        <f ca="1">IF(AND($B7&gt;0,SUM(AD$3:AD6)=0,SUM($H7:AC7)=0),$B7,0)</f>
        <v>0</v>
      </c>
      <c r="AE7">
        <f ca="1">IF(AND($B7&gt;0,SUM(AE$3:AE6)=0,SUM($H7:AD7)=0),$B7,0)</f>
        <v>0</v>
      </c>
      <c r="AF7">
        <f ca="1">IF(AND($B7&gt;0,SUM(AF$3:AF6)=0,SUM($H7:AE7)=0),$B7,0)</f>
        <v>0</v>
      </c>
      <c r="AG7">
        <f ca="1">IF(AND($B7&gt;0,SUM(AG$3:AG6)=0,SUM($H7:AF7)=0),$B7,0)</f>
        <v>0</v>
      </c>
      <c r="AH7">
        <f ca="1">IF(AND($B7&gt;0,SUM(AH$3:AH6)=0,SUM($H7:AG7)=0),$B7,0)</f>
        <v>0</v>
      </c>
      <c r="AI7">
        <f ca="1">IF(AND($B7&gt;0,SUM(AI$3:AI6)=0,SUM($H7:AH7)=0),$B7,0)</f>
        <v>0</v>
      </c>
      <c r="AJ7">
        <f ca="1">IF(AND($B7&gt;0,SUM(AJ$3:AJ6)=0,SUM($H7:AI7)=0),$B7,0)</f>
        <v>0</v>
      </c>
      <c r="AK7">
        <f ca="1">IF(AND($B7&gt;0,SUM(AK$3:AK6)=0,SUM($H7:AJ7)=0),$B7,0)</f>
        <v>0</v>
      </c>
      <c r="AL7">
        <f ca="1">IF(AND($B7&gt;0,SUM(AL$3:AL6)=0,SUM($H7:AK7)=0),$B7,0)</f>
        <v>0</v>
      </c>
      <c r="AM7">
        <f ca="1">IF(AND($B7&gt;0,SUM(AM$3:AM6)=0,SUM($H7:AL7)=0),$B7,0)</f>
        <v>0</v>
      </c>
      <c r="AN7">
        <f ca="1">IF(AND($B7&gt;0,SUM(AN$3:AN6)=0,SUM($H7:AM7)=0),$B7,0)</f>
        <v>0</v>
      </c>
      <c r="AO7">
        <f ca="1">IF(AND($B7&gt;0,SUM(AO$3:AO6)=0,SUM($H7:AN7)=0),$B7,0)</f>
        <v>0</v>
      </c>
      <c r="AP7">
        <f ca="1">IF(AND($B7&gt;0,SUM(AP$3:AP6)=0,SUM($H7:AO7)=0),$B7,0)</f>
        <v>0</v>
      </c>
      <c r="AQ7">
        <f ca="1">IF(AND($B7&gt;0,SUM(AQ$3:AQ6)=0,SUM($H7:AP7)=0),$B7,0)</f>
        <v>0</v>
      </c>
      <c r="AR7">
        <f ca="1">IF(AND($B7&gt;0,SUM(AR$3:AR6)=0,SUM($H7:AQ7)=0),$B7,0)</f>
        <v>0</v>
      </c>
      <c r="AS7">
        <f ca="1">IF(AND($B7&gt;0,SUM(AS$3:AS6)=0,SUM($H7:AR7)=0),$B7,0)</f>
        <v>0</v>
      </c>
      <c r="AT7">
        <f ca="1">IF(AND($B7&gt;0,SUM(AT$3:AT6)=0,SUM($H7:AS7)=0),$B7,0)</f>
        <v>0</v>
      </c>
      <c r="AU7">
        <f ca="1">IF(AND($B7&gt;0,SUM(AU$3:AU6)=0,SUM($H7:AT7)=0),$B7,0)</f>
        <v>0</v>
      </c>
      <c r="AV7">
        <f ca="1">IF(AND($B7&gt;0,SUM(AV$3:AV6)=0,SUM($H7:AU7)=0),$B7,0)</f>
        <v>0</v>
      </c>
      <c r="AW7">
        <f ca="1">IF(AND($B7&gt;0,SUM(AW$3:AW6)=0,SUM($H7:AV7)=0),$B7,0)</f>
        <v>0</v>
      </c>
      <c r="AX7">
        <f ca="1">IF(AND($B7&gt;0,SUM(AX$3:AX6)=0,SUM($H7:AW7)=0),$B7,0)</f>
        <v>0</v>
      </c>
      <c r="AY7">
        <f ca="1">IF(AND($B7&gt;0,SUM(AY$3:AY6)=0,SUM($H7:AX7)=0),$B7,0)</f>
        <v>0</v>
      </c>
      <c r="AZ7">
        <f ca="1">IF(AND($B7&gt;0,SUM(AZ$3:AZ6)=0,SUM($H7:AY7)=0),$B7,0)</f>
        <v>0</v>
      </c>
      <c r="BA7">
        <f ca="1">IF(AND($B7&gt;0,SUM(BA$3:BA6)=0,SUM($H7:AZ7)=0),$B7,0)</f>
        <v>0</v>
      </c>
      <c r="BB7">
        <f ca="1">IF(AND($B7&gt;0,SUM(BB$3:BB6)=0,SUM($H7:BA7)=0),$B7,0)</f>
        <v>0</v>
      </c>
      <c r="BC7">
        <f ca="1">IF(AND($B7&gt;0,SUM(BC$3:BC6)=0,SUM($H7:BB7)=0),$B7,0)</f>
        <v>0</v>
      </c>
      <c r="BD7">
        <f ca="1">IF(AND($B7&gt;0,SUM(BD$3:BD6)=0,SUM($H7:BC7)=0),$B7,0)</f>
        <v>0</v>
      </c>
      <c r="BE7">
        <f ca="1">IF(AND($B7&gt;0,SUM(BE$3:BE6)=0,SUM($H7:BD7)=0),$B7,0)</f>
        <v>0</v>
      </c>
      <c r="BF7">
        <f ca="1">IF(AND($B7&gt;0,SUM(BF$3:BF6)=0,SUM($H7:BE7)=0),$B7,0)</f>
        <v>0</v>
      </c>
      <c r="BG7">
        <f ca="1">IF(AND($B7&gt;0,SUM(BG$3:BG6)=0,SUM($H7:BF7)=0),$B7,0)</f>
        <v>0</v>
      </c>
      <c r="BH7">
        <f ca="1">IF(AND($B7&gt;0,SUM(BH$3:BH6)=0,SUM($H7:BG7)=0),$B7,0)</f>
        <v>0</v>
      </c>
      <c r="BI7">
        <f ca="1">IF(AND($B7&gt;0,SUM(BI$3:BI6)=0,SUM($H7:BH7)=0),$B7,0)</f>
        <v>0</v>
      </c>
      <c r="BJ7">
        <f ca="1">IF(AND($B7&gt;0,SUM(BJ$3:BJ6)=0,SUM($H7:BI7)=0),$B7,0)</f>
        <v>0</v>
      </c>
      <c r="BK7">
        <f ca="1">IF(AND($B7&gt;0,SUM(BK$3:BK6)=0,SUM($H7:BJ7)=0),$B7,0)</f>
        <v>0</v>
      </c>
      <c r="BL7">
        <f ca="1">IF(AND($B7&gt;0,SUM(BL$3:BL6)=0,SUM($H7:BK7)=0),$B7,0)</f>
        <v>0</v>
      </c>
      <c r="BM7">
        <f ca="1">IF(AND($B7&gt;0,SUM(BM$3:BM6)=0,SUM($H7:BL7)=0),$B7,0)</f>
        <v>0</v>
      </c>
      <c r="BN7">
        <f ca="1">IF(AND($B7&gt;0,SUM(BN$3:BN6)=0,SUM($H7:BM7)=0),$B7,0)</f>
        <v>0</v>
      </c>
      <c r="BO7">
        <f ca="1">IF(AND($B7&gt;0,SUM(BO$3:BO6)=0,SUM($H7:BN7)=0),$B7,0)</f>
        <v>0</v>
      </c>
      <c r="BP7">
        <f ca="1">IF(AND($B7&gt;0,SUM(BP$3:BP6)=0,SUM($H7:BO7)=0),$B7,0)</f>
        <v>0</v>
      </c>
      <c r="BQ7">
        <f ca="1">IF(AND($B7&gt;0,SUM(BQ$3:BQ6)=0,SUM($H7:BP7)=0),$B7,0)</f>
        <v>0</v>
      </c>
      <c r="BR7">
        <f ca="1">IF(AND($B7&gt;0,SUM(BR$3:BR6)=0,SUM($H7:BQ7)=0),$B7,0)</f>
        <v>0</v>
      </c>
      <c r="BS7">
        <f ca="1">IF(AND($B7&gt;0,SUM(BS$3:BS6)=0,SUM($H7:BR7)=0),$B7,0)</f>
        <v>0</v>
      </c>
      <c r="BT7">
        <f ca="1">IF(AND($B7&gt;0,SUM(BT$3:BT6)=0,SUM($H7:BS7)=0),$B7,0)</f>
        <v>0</v>
      </c>
      <c r="BU7">
        <f ca="1">IF(AND($B7&gt;0,SUM(BU$3:BU6)=0,SUM($H7:BT7)=0),$B7,0)</f>
        <v>0</v>
      </c>
      <c r="BV7">
        <f ca="1">IF(AND($B7&gt;0,SUM(BV$3:BV6)=0,SUM($H7:BU7)=0),$B7,0)</f>
        <v>0</v>
      </c>
      <c r="BW7">
        <f ca="1">IF(AND($B7&gt;0,SUM(BW$3:BW6)=0,SUM($H7:BV7)=0),$B7,0)</f>
        <v>0</v>
      </c>
      <c r="BX7">
        <f ca="1">IF(AND($B7&gt;0,SUM(BX$3:BX6)=0,SUM($H7:BW7)=0),$B7,0)</f>
        <v>0</v>
      </c>
      <c r="BY7">
        <f ca="1">IF(AND($B7&gt;0,SUM(BY$3:BY6)=0,SUM($H7:BX7)=0),$B7,0)</f>
        <v>0</v>
      </c>
      <c r="BZ7">
        <f ca="1">IF(AND($B7&gt;0,SUM(BZ$3:BZ6)=0,SUM($H7:BY7)=0),$B7,0)</f>
        <v>0</v>
      </c>
      <c r="CA7">
        <f ca="1">IF(AND($B7&gt;0,SUM(CA$3:CA6)=0,SUM($H7:BZ7)=0),$B7,0)</f>
        <v>0</v>
      </c>
      <c r="CB7">
        <f ca="1">IF(AND($B7&gt;0,SUM(CB$3:CB6)=0,SUM($H7:CA7)=0),$B7,0)</f>
        <v>0</v>
      </c>
      <c r="CC7">
        <f ca="1">IF(AND($B7&gt;0,SUM(CC$3:CC6)=0,SUM($H7:CB7)=0),$B7,0)</f>
        <v>0</v>
      </c>
      <c r="CD7">
        <f ca="1">IF(AND($B7&gt;0,SUM(CD$3:CD6)=0,SUM($H7:CC7)=0),$B7,0)</f>
        <v>0</v>
      </c>
      <c r="CE7">
        <f ca="1">IF(AND($B7&gt;0,SUM(CE$3:CE6)=0,SUM($H7:CD7)=0),$B7,0)</f>
        <v>0</v>
      </c>
      <c r="CF7">
        <f ca="1">IF(AND($B7&gt;0,SUM(CF$3:CF6)=0,SUM($H7:CE7)=0),$B7,0)</f>
        <v>0</v>
      </c>
      <c r="CG7">
        <f ca="1">IF(AND($B7&gt;0,SUM(CG$3:CG6)=0,SUM($H7:CF7)=0),$B7,0)</f>
        <v>0</v>
      </c>
      <c r="CH7">
        <f ca="1">IF(AND($B7&gt;0,SUM(CH$3:CH6)=0,SUM($H7:CG7)=0),$B7,0)</f>
        <v>0</v>
      </c>
      <c r="CI7">
        <f ca="1">IF(AND($B7&gt;0,SUM(CI$3:CI6)=0,SUM($H7:CH7)=0),$B7,0)</f>
        <v>0</v>
      </c>
      <c r="CJ7">
        <f ca="1">IF(AND($B7&gt;0,SUM(CJ$3:CJ6)=0,SUM($H7:CI7)=0),$B7,0)</f>
        <v>0</v>
      </c>
      <c r="CK7">
        <f ca="1">IF(AND($B7&gt;0,SUM(CK$3:CK6)=0,SUM($H7:CJ7)=0),$B7,0)</f>
        <v>0</v>
      </c>
      <c r="CL7">
        <f ca="1">IF(AND($B7&gt;0,SUM(CL$3:CL6)=0,SUM($H7:CK7)=0),$B7,0)</f>
        <v>0</v>
      </c>
      <c r="CM7">
        <f ca="1">IF(AND($B7&gt;0,SUM(CM$3:CM6)=0,SUM($H7:CL7)=0),$B7,0)</f>
        <v>0</v>
      </c>
      <c r="CN7">
        <f ca="1">IF(AND($B7&gt;0,SUM(CN$3:CN6)=0,SUM($H7:CM7)=0),$B7,0)</f>
        <v>0</v>
      </c>
      <c r="CO7">
        <f ca="1">IF(AND($B7&gt;0,SUM(CO$3:CO6)=0,SUM($H7:CN7)=0),$B7,0)</f>
        <v>0</v>
      </c>
      <c r="CP7">
        <f ca="1">IF(AND($B7&gt;0,SUM(CP$3:CP6)=0,SUM($H7:CO7)=0),$B7,0)</f>
        <v>0</v>
      </c>
      <c r="CQ7">
        <f ca="1">IF(AND($B7&gt;0,SUM(CQ$3:CQ6)=0,SUM($H7:CP7)=0),$B7,0)</f>
        <v>0</v>
      </c>
      <c r="CR7">
        <f ca="1">IF(AND($B7&gt;0,SUM(CR$3:CR6)=0,SUM($H7:CQ7)=0),$B7,0)</f>
        <v>0</v>
      </c>
      <c r="CS7">
        <f ca="1">IF(AND($B7&gt;0,SUM(CS$3:CS6)=0,SUM($H7:CR7)=0),$B7,0)</f>
        <v>0</v>
      </c>
      <c r="CT7">
        <f ca="1">IF(AND($B7&gt;0,SUM(CT$3:CT6)=0,SUM($H7:CS7)=0),$B7,0)</f>
        <v>0</v>
      </c>
      <c r="CU7">
        <f ca="1">IF(AND($B7&gt;0,SUM(CU$3:CU6)=0,SUM($H7:CT7)=0),$B7,0)</f>
        <v>0</v>
      </c>
      <c r="CV7">
        <f ca="1">IF(AND($B7&gt;0,SUM(CV$3:CV6)=0,SUM($H7:CU7)=0),$B7,0)</f>
        <v>0</v>
      </c>
      <c r="CW7">
        <f ca="1">IF(AND($B7&gt;0,SUM(CW$3:CW6)=0,SUM($H7:CV7)=0),$B7,0)</f>
        <v>0</v>
      </c>
      <c r="CX7">
        <f ca="1">IF(AND($B7&gt;0,SUM(CX$3:CX6)=0,SUM($H7:CW7)=0),$B7,0)</f>
        <v>0</v>
      </c>
      <c r="CY7">
        <f ca="1">IF(AND($B7&gt;0,SUM(CY$3:CY6)=0,SUM($H7:CX7)=0),$B7,0)</f>
        <v>0</v>
      </c>
      <c r="CZ7">
        <f ca="1">IF(AND($B7&gt;0,SUM(CZ$3:CZ6)=0,SUM($H7:CY7)=0),$B7,0)</f>
        <v>0</v>
      </c>
      <c r="DA7">
        <f ca="1">IF(AND($B7&gt;0,SUM(DA$3:DA6)=0,SUM($H7:CZ7)=0),$B7,0)</f>
        <v>0</v>
      </c>
      <c r="DB7">
        <f ca="1">IF(AND($B7&gt;0,SUM(DB$3:DB6)=0,SUM($H7:DA7)=0),$B7,0)</f>
        <v>0</v>
      </c>
      <c r="DC7">
        <f ca="1">IF(AND($B7&gt;0,SUM(DC$3:DC6)=0,SUM($H7:DB7)=0),$B7,0)</f>
        <v>0</v>
      </c>
      <c r="DD7">
        <f ca="1">IF(AND($B7&gt;0,SUM(DD$3:DD6)=0,SUM($H7:DC7)=0),$B7,0)</f>
        <v>0</v>
      </c>
      <c r="DE7">
        <f ca="1">IF(AND($B7&gt;0,SUM(DE$3:DE6)=0,SUM($H7:DD7)=0),$B7,0)</f>
        <v>0</v>
      </c>
      <c r="DF7">
        <f ca="1">IF(AND($B7&gt;0,SUM(DF$3:DF6)=0,SUM($H7:DE7)=0),$B7,0)</f>
        <v>0</v>
      </c>
      <c r="DG7">
        <f ca="1">IF(AND($B7&gt;0,SUM(DG$3:DG6)=0,SUM($H7:DF7)=0),$B7,0)</f>
        <v>0</v>
      </c>
      <c r="DH7">
        <f ca="1">IF(AND($B7&gt;0,SUM(DH$3:DH6)=0,SUM($H7:DG7)=0),$B7,0)</f>
        <v>0</v>
      </c>
      <c r="DI7">
        <f ca="1">IF(AND($B7&gt;0,SUM(DI$3:DI6)=0,SUM($H7:DH7)=0),$B7,0)</f>
        <v>0</v>
      </c>
      <c r="DJ7">
        <f ca="1">IF(AND($B7&gt;0,SUM(DJ$3:DJ6)=0,SUM($H7:DI7)=0),$B7,0)</f>
        <v>0</v>
      </c>
      <c r="DK7">
        <f ca="1">IF(AND($B7&gt;0,SUM(DK$3:DK6)=0,SUM($H7:DJ7)=0),$B7,0)</f>
        <v>0</v>
      </c>
      <c r="DL7">
        <f ca="1">IF(AND($B7&gt;0,SUM(DL$3:DL6)=0,SUM($H7:DK7)=0),$B7,0)</f>
        <v>0</v>
      </c>
      <c r="DM7">
        <f ca="1">IF(AND($B7&gt;0,SUM(DM$3:DM6)=0,SUM($H7:DL7)=0),$B7,0)</f>
        <v>0</v>
      </c>
      <c r="DN7">
        <f ca="1">IF(AND($B7&gt;0,SUM(DN$3:DN6)=0,SUM($H7:DM7)=0),$B7,0)</f>
        <v>0</v>
      </c>
      <c r="DO7">
        <f ca="1">IF(AND($B7&gt;0,SUM(DO$3:DO6)=0,SUM($H7:DN7)=0),$B7,0)</f>
        <v>0</v>
      </c>
      <c r="DP7">
        <f ca="1">IF(AND($B7&gt;0,SUM(DP$3:DP6)=0,SUM($H7:DO7)=0),$B7,0)</f>
        <v>0</v>
      </c>
      <c r="DQ7">
        <f ca="1">IF(AND($B7&gt;0,SUM(DQ$3:DQ6)=0,SUM($H7:DP7)=0),$B7,0)</f>
        <v>0</v>
      </c>
      <c r="DR7">
        <f ca="1">IF(AND($B7&gt;0,SUM(DR$3:DR6)=0,SUM($H7:DQ7)=0),$B7,0)</f>
        <v>0</v>
      </c>
      <c r="DS7">
        <f ca="1">IF(AND($B7&gt;0,SUM(DS$3:DS6)=0,SUM($H7:DR7)=0),$B7,0)</f>
        <v>0</v>
      </c>
      <c r="DT7">
        <f ca="1">IF(AND($B7&gt;0,SUM(DT$3:DT6)=0,SUM($H7:DS7)=0),$B7,0)</f>
        <v>0</v>
      </c>
      <c r="DU7">
        <f ca="1">IF(AND($B7&gt;0,SUM(DU$3:DU6)=0,SUM($H7:DT7)=0),$B7,0)</f>
        <v>0</v>
      </c>
      <c r="DV7">
        <f ca="1">IF(AND($B7&gt;0,SUM(DV$3:DV6)=0,SUM($H7:DU7)=0),$B7,0)</f>
        <v>0</v>
      </c>
      <c r="DW7">
        <f ca="1">IF(AND($B7&gt;0,SUM(DW$3:DW6)=0,SUM($H7:DV7)=0),$B7,0)</f>
        <v>0</v>
      </c>
      <c r="DX7">
        <f ca="1">IF(AND($B7&gt;0,SUM(DX$3:DX6)=0,SUM($H7:DW7)=0),$B7,0)</f>
        <v>0</v>
      </c>
      <c r="DY7">
        <f ca="1">IF(AND($B7&gt;0,SUM(DY$3:DY6)=0,SUM($H7:DX7)=0),$B7,0)</f>
        <v>0</v>
      </c>
      <c r="DZ7">
        <f ca="1">IF(AND($B7&gt;0,SUM(DZ$3:DZ6)=0,SUM($H7:DY7)=0),$B7,0)</f>
        <v>0</v>
      </c>
      <c r="EA7">
        <f ca="1">IF(AND($B7&gt;0,SUM(EA$3:EA6)=0,SUM($H7:DZ7)=0),$B7,0)</f>
        <v>0</v>
      </c>
      <c r="EB7">
        <f ca="1">IF(AND($B7&gt;0,SUM(EB$3:EB6)=0,SUM($H7:EA7)=0),$B7,0)</f>
        <v>0</v>
      </c>
      <c r="EC7">
        <f ca="1">IF(AND($B7&gt;0,SUM(EC$3:EC6)=0,SUM($H7:EB7)=0),$B7,0)</f>
        <v>0</v>
      </c>
      <c r="ED7">
        <f ca="1">IF(AND($B7&gt;0,SUM(ED$3:ED6)=0,SUM($H7:EC7)=0),$B7,0)</f>
        <v>0</v>
      </c>
      <c r="EE7">
        <f ca="1">IF(AND($B7&gt;0,SUM(EE$3:EE6)=0,SUM($H7:ED7)=0),$B7,0)</f>
        <v>0</v>
      </c>
      <c r="EF7">
        <f ca="1">IF(AND($B7&gt;0,SUM(EF$3:EF6)=0,SUM($H7:EE7)=0),$B7,0)</f>
        <v>0</v>
      </c>
      <c r="EG7">
        <f ca="1">IF(AND($B7&gt;0,SUM(EG$3:EG6)=0,SUM($H7:EF7)=0),$B7,0)</f>
        <v>0</v>
      </c>
      <c r="EH7">
        <f ca="1">IF(AND($B7&gt;0,SUM(EH$3:EH6)=0,SUM($H7:EG7)=0),$B7,0)</f>
        <v>0</v>
      </c>
      <c r="EI7">
        <f ca="1">IF(AND($B7&gt;0,SUM(EI$3:EI6)=0,SUM($H7:EH7)=0),$B7,0)</f>
        <v>0</v>
      </c>
      <c r="EJ7">
        <f ca="1">IF(AND($B7&gt;0,SUM(EJ$3:EJ6)=0,SUM($H7:EI7)=0),$B7,0)</f>
        <v>0</v>
      </c>
      <c r="EK7">
        <f ca="1">IF(AND($B7&gt;0,SUM(EK$3:EK6)=0,SUM($H7:EJ7)=0),$B7,0)</f>
        <v>0</v>
      </c>
      <c r="EL7">
        <f ca="1">IF(AND($B7&gt;0,SUM(EL$3:EL6)=0,SUM($H7:EK7)=0),$B7,0)</f>
        <v>0</v>
      </c>
      <c r="EM7">
        <f ca="1">IF(AND($B7&gt;0,SUM(EM$3:EM6)=0,SUM($H7:EL7)=0),$B7,0)</f>
        <v>0</v>
      </c>
      <c r="EN7">
        <f ca="1">IF(AND($B7&gt;0,SUM(EN$3:EN6)=0,SUM($H7:EM7)=0),$B7,0)</f>
        <v>0</v>
      </c>
      <c r="EO7">
        <f ca="1">IF(AND($B7&gt;0,SUM(EO$3:EO6)=0,SUM($H7:EN7)=0),$B7,0)</f>
        <v>0</v>
      </c>
      <c r="EP7">
        <f ca="1">IF(AND($B7&gt;0,SUM(EP$3:EP6)=0,SUM($H7:EO7)=0),$B7,0)</f>
        <v>0</v>
      </c>
      <c r="EQ7">
        <f ca="1">IF(AND($B7&gt;0,SUM(EQ$3:EQ6)=0,SUM($H7:EP7)=0),$B7,0)</f>
        <v>0</v>
      </c>
      <c r="ER7">
        <f ca="1">IF(AND($B7&gt;0,SUM(ER$3:ER6)=0,SUM($H7:EQ7)=0),$B7,0)</f>
        <v>0</v>
      </c>
      <c r="ES7">
        <f ca="1">IF(AND($B7&gt;0,SUM(ES$3:ES6)=0,SUM($H7:ER7)=0),$B7,0)</f>
        <v>0</v>
      </c>
      <c r="ET7">
        <f ca="1">IF(AND($B7&gt;0,SUM(ET$3:ET6)=0,SUM($H7:ES7)=0),$B7,0)</f>
        <v>0</v>
      </c>
      <c r="EU7">
        <f ca="1">IF(AND($B7&gt;0,SUM(EU$3:EU6)=0,SUM($H7:ET7)=0),$B7,0)</f>
        <v>0</v>
      </c>
      <c r="EV7">
        <f ca="1">IF(AND($B7&gt;0,SUM(EV$3:EV6)=0,SUM($H7:EU7)=0),$B7,0)</f>
        <v>0</v>
      </c>
      <c r="EW7">
        <f ca="1">IF(AND($B7&gt;0,SUM(EW$3:EW6)=0,SUM($H7:EV7)=0),$B7,0)</f>
        <v>0</v>
      </c>
      <c r="EX7">
        <f ca="1">IF(AND($B7&gt;0,SUM(EX$3:EX6)=0,SUM($H7:EW7)=0),$B7,0)</f>
        <v>0</v>
      </c>
      <c r="EY7">
        <f ca="1">IF(AND($B7&gt;0,SUM(EY$3:EY6)=0,SUM($H7:EX7)=0),$B7,0)</f>
        <v>0</v>
      </c>
      <c r="EZ7">
        <f ca="1">IF(AND($B7&gt;0,SUM(EZ$3:EZ6)=0,SUM($H7:EY7)=0),$B7,0)</f>
        <v>0</v>
      </c>
      <c r="FA7">
        <f ca="1">IF(AND($B7&gt;0,SUM(FA$3:FA6)=0,SUM($H7:EZ7)=0),$B7,0)</f>
        <v>0</v>
      </c>
      <c r="FB7">
        <f ca="1">IF(AND($B7&gt;0,SUM(FB$3:FB6)=0,SUM($H7:FA7)=0),$B7,0)</f>
        <v>0</v>
      </c>
      <c r="FC7">
        <f ca="1">IF(AND($B7&gt;0,SUM(FC$3:FC6)=0,SUM($H7:FB7)=0),$B7,0)</f>
        <v>0</v>
      </c>
      <c r="FD7">
        <f ca="1">IF(AND($B7&gt;0,SUM(FD$3:FD6)=0,SUM($H7:FC7)=0),$B7,0)</f>
        <v>0</v>
      </c>
      <c r="FE7">
        <f ca="1">IF(AND($B7&gt;0,SUM(FE$3:FE6)=0,SUM($H7:FD7)=0),$B7,0)</f>
        <v>0</v>
      </c>
      <c r="FF7">
        <f ca="1">IF(AND($B7&gt;0,SUM(FF$3:FF6)=0,SUM($H7:FE7)=0),$B7,0)</f>
        <v>0</v>
      </c>
      <c r="FG7">
        <f ca="1">IF(AND($B7&gt;0,SUM(FG$3:FG6)=0,SUM($H7:FF7)=0),$B7,0)</f>
        <v>0</v>
      </c>
      <c r="FH7">
        <f ca="1">IF(AND($B7&gt;0,SUM(FH$3:FH6)=0,SUM($H7:FG7)=0),$B7,0)</f>
        <v>0</v>
      </c>
      <c r="FI7">
        <f ca="1">IF(AND($B7&gt;0,SUM(FI$3:FI6)=0,SUM($H7:FH7)=0),$B7,0)</f>
        <v>0</v>
      </c>
      <c r="FJ7">
        <f ca="1">IF(AND($B7&gt;0,SUM(FJ$3:FJ6)=0,SUM($H7:FI7)=0),$B7,0)</f>
        <v>0</v>
      </c>
      <c r="FK7">
        <f ca="1">IF(AND($B7&gt;0,SUM(FK$3:FK6)=0,SUM($H7:FJ7)=0),$B7,0)</f>
        <v>0</v>
      </c>
      <c r="FL7">
        <f ca="1">IF(AND($B7&gt;0,SUM(FL$3:FL6)=0,SUM($H7:FK7)=0),$B7,0)</f>
        <v>0</v>
      </c>
      <c r="FM7">
        <f ca="1">IF(AND($B7&gt;0,SUM(FM$3:FM6)=0,SUM($H7:FL7)=0),$B7,0)</f>
        <v>0</v>
      </c>
      <c r="FN7">
        <f ca="1">IF(AND($B7&gt;0,SUM(FN$3:FN6)=0,SUM($H7:FM7)=0),$B7,0)</f>
        <v>0</v>
      </c>
      <c r="FS7" s="67" t="s">
        <v>141</v>
      </c>
      <c r="FT7" s="67" t="s">
        <v>540</v>
      </c>
      <c r="FU7" s="342">
        <v>7906475</v>
      </c>
      <c r="FV7" s="67" t="s">
        <v>175</v>
      </c>
      <c r="FY7" s="249" t="s">
        <v>141</v>
      </c>
      <c r="FZ7" s="67" t="s">
        <v>540</v>
      </c>
      <c r="GA7" s="67" t="str">
        <f>""</f>
        <v/>
      </c>
      <c r="GB7" s="67" t="s">
        <v>408</v>
      </c>
      <c r="GE7" s="67" t="s">
        <v>768</v>
      </c>
      <c r="GF7" s="67" t="s">
        <v>540</v>
      </c>
      <c r="GG7" s="67" t="str">
        <f>""</f>
        <v/>
      </c>
      <c r="GH7" s="67" t="s">
        <v>408</v>
      </c>
    </row>
    <row r="8" spans="1:190" ht="15.75" thickBot="1" x14ac:dyDescent="0.3">
      <c r="A8">
        <v>8</v>
      </c>
      <c r="B8">
        <f ca="1">IF(Valintaohjelma!D$10=SelectionData!$H$10,A8,0)</f>
        <v>0</v>
      </c>
      <c r="C8" s="240" t="str">
        <f t="shared" ca="1" si="6"/>
        <v xml:space="preserve">CASA W3 Smart Right Econo </v>
      </c>
      <c r="D8" s="240" t="str">
        <f t="shared" ca="1" si="7"/>
        <v>W03VLEES10HA</v>
      </c>
      <c r="E8" s="240">
        <f t="shared" ca="1" si="8"/>
        <v>7906488</v>
      </c>
      <c r="F8" s="240" t="str">
        <f t="shared" ca="1" si="9"/>
        <v>Valitse</v>
      </c>
      <c r="G8" s="47">
        <f ca="1">INDEX($I$2:$FN$2,ROWS(G$2:G8))</f>
        <v>263</v>
      </c>
      <c r="H8">
        <v>0</v>
      </c>
      <c r="I8">
        <f ca="1">IF(AND($B8&gt;0,SUM(I$3:I7)=0,SUM($H8:H8)=0),$B8,0)</f>
        <v>0</v>
      </c>
      <c r="J8">
        <f ca="1">IF(AND($B8&gt;0,SUM(J$3:J7)=0,SUM($H8:I8)=0),$B8,0)</f>
        <v>0</v>
      </c>
      <c r="K8">
        <f ca="1">IF(AND($B8&gt;0,SUM(K$3:K7)=0,SUM($H8:J8)=0),$B8,0)</f>
        <v>0</v>
      </c>
      <c r="L8">
        <f ca="1">IF(AND($B8&gt;0,SUM(L$3:L7)=0,SUM($H8:K8)=0),$B8,0)</f>
        <v>0</v>
      </c>
      <c r="M8">
        <f ca="1">IF(AND($B8&gt;0,SUM(M$3:M7)=0,SUM($H8:L8)=0),$B8,0)</f>
        <v>0</v>
      </c>
      <c r="N8">
        <f ca="1">IF(AND($B8&gt;0,SUM(N$3:N7)=0,SUM($H8:M8)=0),$B8,0)</f>
        <v>0</v>
      </c>
      <c r="O8">
        <f ca="1">IF(AND($B8&gt;0,SUM(O$3:O7)=0,SUM($H8:N8)=0),$B8,0)</f>
        <v>0</v>
      </c>
      <c r="P8">
        <f ca="1">IF(AND($B8&gt;0,SUM(P$3:P7)=0,SUM($H8:O8)=0),$B8,0)</f>
        <v>0</v>
      </c>
      <c r="Q8">
        <f ca="1">IF(AND($B8&gt;0,SUM(Q$3:Q7)=0,SUM($H8:P8)=0),$B8,0)</f>
        <v>0</v>
      </c>
      <c r="R8">
        <f ca="1">IF(AND($B8&gt;0,SUM(R$3:R7)=0,SUM($H8:Q8)=0),$B8,0)</f>
        <v>0</v>
      </c>
      <c r="S8">
        <f ca="1">IF(AND($B8&gt;0,SUM(S$3:S7)=0,SUM($H8:R8)=0),$B8,0)</f>
        <v>0</v>
      </c>
      <c r="T8">
        <f ca="1">IF(AND($B8&gt;0,SUM(T$3:T7)=0,SUM($H8:S8)=0),$B8,0)</f>
        <v>0</v>
      </c>
      <c r="U8">
        <f ca="1">IF(AND($B8&gt;0,SUM(U$3:U7)=0,SUM($H8:T8)=0),$B8,0)</f>
        <v>0</v>
      </c>
      <c r="V8">
        <f ca="1">IF(AND($B8&gt;0,SUM(V$3:V7)=0,SUM($H8:U8)=0),$B8,0)</f>
        <v>0</v>
      </c>
      <c r="W8">
        <f ca="1">IF(AND($B8&gt;0,SUM(W$3:W7)=0,SUM($H8:V8)=0),$B8,0)</f>
        <v>0</v>
      </c>
      <c r="X8">
        <f ca="1">IF(AND($B8&gt;0,SUM(X$3:X7)=0,SUM($H8:W8)=0),$B8,0)</f>
        <v>0</v>
      </c>
      <c r="Y8">
        <f ca="1">IF(AND($B8&gt;0,SUM(Y$3:Y7)=0,SUM($H8:X8)=0),$B8,0)</f>
        <v>0</v>
      </c>
      <c r="Z8">
        <f ca="1">IF(AND($B8&gt;0,SUM(Z$3:Z7)=0,SUM($H8:Y8)=0),$B8,0)</f>
        <v>0</v>
      </c>
      <c r="AA8">
        <f ca="1">IF(AND($B8&gt;0,SUM(AA$3:AA7)=0,SUM($H8:Z8)=0),$B8,0)</f>
        <v>0</v>
      </c>
      <c r="AB8">
        <f ca="1">IF(AND($B8&gt;0,SUM(AB$3:AB7)=0,SUM($H8:AA8)=0),$B8,0)</f>
        <v>0</v>
      </c>
      <c r="AC8">
        <f ca="1">IF(AND($B8&gt;0,SUM(AC$3:AC7)=0,SUM($H8:AB8)=0),$B8,0)</f>
        <v>0</v>
      </c>
      <c r="AD8">
        <f ca="1">IF(AND($B8&gt;0,SUM(AD$3:AD7)=0,SUM($H8:AC8)=0),$B8,0)</f>
        <v>0</v>
      </c>
      <c r="AE8">
        <f ca="1">IF(AND($B8&gt;0,SUM(AE$3:AE7)=0,SUM($H8:AD8)=0),$B8,0)</f>
        <v>0</v>
      </c>
      <c r="AF8">
        <f ca="1">IF(AND($B8&gt;0,SUM(AF$3:AF7)=0,SUM($H8:AE8)=0),$B8,0)</f>
        <v>0</v>
      </c>
      <c r="AG8">
        <f ca="1">IF(AND($B8&gt;0,SUM(AG$3:AG7)=0,SUM($H8:AF8)=0),$B8,0)</f>
        <v>0</v>
      </c>
      <c r="AH8">
        <f ca="1">IF(AND($B8&gt;0,SUM(AH$3:AH7)=0,SUM($H8:AG8)=0),$B8,0)</f>
        <v>0</v>
      </c>
      <c r="AI8">
        <f ca="1">IF(AND($B8&gt;0,SUM(AI$3:AI7)=0,SUM($H8:AH8)=0),$B8,0)</f>
        <v>0</v>
      </c>
      <c r="AJ8">
        <f ca="1">IF(AND($B8&gt;0,SUM(AJ$3:AJ7)=0,SUM($H8:AI8)=0),$B8,0)</f>
        <v>0</v>
      </c>
      <c r="AK8">
        <f ca="1">IF(AND($B8&gt;0,SUM(AK$3:AK7)=0,SUM($H8:AJ8)=0),$B8,0)</f>
        <v>0</v>
      </c>
      <c r="AL8">
        <f ca="1">IF(AND($B8&gt;0,SUM(AL$3:AL7)=0,SUM($H8:AK8)=0),$B8,0)</f>
        <v>0</v>
      </c>
      <c r="AM8">
        <f ca="1">IF(AND($B8&gt;0,SUM(AM$3:AM7)=0,SUM($H8:AL8)=0),$B8,0)</f>
        <v>0</v>
      </c>
      <c r="AN8">
        <f ca="1">IF(AND($B8&gt;0,SUM(AN$3:AN7)=0,SUM($H8:AM8)=0),$B8,0)</f>
        <v>0</v>
      </c>
      <c r="AO8">
        <f ca="1">IF(AND($B8&gt;0,SUM(AO$3:AO7)=0,SUM($H8:AN8)=0),$B8,0)</f>
        <v>0</v>
      </c>
      <c r="AP8">
        <f ca="1">IF(AND($B8&gt;0,SUM(AP$3:AP7)=0,SUM($H8:AO8)=0),$B8,0)</f>
        <v>0</v>
      </c>
      <c r="AQ8">
        <f ca="1">IF(AND($B8&gt;0,SUM(AQ$3:AQ7)=0,SUM($H8:AP8)=0),$B8,0)</f>
        <v>0</v>
      </c>
      <c r="AR8">
        <f ca="1">IF(AND($B8&gt;0,SUM(AR$3:AR7)=0,SUM($H8:AQ8)=0),$B8,0)</f>
        <v>0</v>
      </c>
      <c r="AS8">
        <f ca="1">IF(AND($B8&gt;0,SUM(AS$3:AS7)=0,SUM($H8:AR8)=0),$B8,0)</f>
        <v>0</v>
      </c>
      <c r="AT8">
        <f ca="1">IF(AND($B8&gt;0,SUM(AT$3:AT7)=0,SUM($H8:AS8)=0),$B8,0)</f>
        <v>0</v>
      </c>
      <c r="AU8">
        <f ca="1">IF(AND($B8&gt;0,SUM(AU$3:AU7)=0,SUM($H8:AT8)=0),$B8,0)</f>
        <v>0</v>
      </c>
      <c r="AV8">
        <f ca="1">IF(AND($B8&gt;0,SUM(AV$3:AV7)=0,SUM($H8:AU8)=0),$B8,0)</f>
        <v>0</v>
      </c>
      <c r="AW8">
        <f ca="1">IF(AND($B8&gt;0,SUM(AW$3:AW7)=0,SUM($H8:AV8)=0),$B8,0)</f>
        <v>0</v>
      </c>
      <c r="AX8">
        <f ca="1">IF(AND($B8&gt;0,SUM(AX$3:AX7)=0,SUM($H8:AW8)=0),$B8,0)</f>
        <v>0</v>
      </c>
      <c r="AY8">
        <f ca="1">IF(AND($B8&gt;0,SUM(AY$3:AY7)=0,SUM($H8:AX8)=0),$B8,0)</f>
        <v>0</v>
      </c>
      <c r="AZ8">
        <f ca="1">IF(AND($B8&gt;0,SUM(AZ$3:AZ7)=0,SUM($H8:AY8)=0),$B8,0)</f>
        <v>0</v>
      </c>
      <c r="BA8">
        <f ca="1">IF(AND($B8&gt;0,SUM(BA$3:BA7)=0,SUM($H8:AZ8)=0),$B8,0)</f>
        <v>0</v>
      </c>
      <c r="BB8">
        <f ca="1">IF(AND($B8&gt;0,SUM(BB$3:BB7)=0,SUM($H8:BA8)=0),$B8,0)</f>
        <v>0</v>
      </c>
      <c r="BC8">
        <f ca="1">IF(AND($B8&gt;0,SUM(BC$3:BC7)=0,SUM($H8:BB8)=0),$B8,0)</f>
        <v>0</v>
      </c>
      <c r="BD8">
        <f ca="1">IF(AND($B8&gt;0,SUM(BD$3:BD7)=0,SUM($H8:BC8)=0),$B8,0)</f>
        <v>0</v>
      </c>
      <c r="BE8">
        <f ca="1">IF(AND($B8&gt;0,SUM(BE$3:BE7)=0,SUM($H8:BD8)=0),$B8,0)</f>
        <v>0</v>
      </c>
      <c r="BF8">
        <f ca="1">IF(AND($B8&gt;0,SUM(BF$3:BF7)=0,SUM($H8:BE8)=0),$B8,0)</f>
        <v>0</v>
      </c>
      <c r="BG8">
        <f ca="1">IF(AND($B8&gt;0,SUM(BG$3:BG7)=0,SUM($H8:BF8)=0),$B8,0)</f>
        <v>0</v>
      </c>
      <c r="BH8">
        <f ca="1">IF(AND($B8&gt;0,SUM(BH$3:BH7)=0,SUM($H8:BG8)=0),$B8,0)</f>
        <v>0</v>
      </c>
      <c r="BI8">
        <f ca="1">IF(AND($B8&gt;0,SUM(BI$3:BI7)=0,SUM($H8:BH8)=0),$B8,0)</f>
        <v>0</v>
      </c>
      <c r="BJ8">
        <f ca="1">IF(AND($B8&gt;0,SUM(BJ$3:BJ7)=0,SUM($H8:BI8)=0),$B8,0)</f>
        <v>0</v>
      </c>
      <c r="BK8">
        <f ca="1">IF(AND($B8&gt;0,SUM(BK$3:BK7)=0,SUM($H8:BJ8)=0),$B8,0)</f>
        <v>0</v>
      </c>
      <c r="BL8">
        <f ca="1">IF(AND($B8&gt;0,SUM(BL$3:BL7)=0,SUM($H8:BK8)=0),$B8,0)</f>
        <v>0</v>
      </c>
      <c r="BM8">
        <f ca="1">IF(AND($B8&gt;0,SUM(BM$3:BM7)=0,SUM($H8:BL8)=0),$B8,0)</f>
        <v>0</v>
      </c>
      <c r="BN8">
        <f ca="1">IF(AND($B8&gt;0,SUM(BN$3:BN7)=0,SUM($H8:BM8)=0),$B8,0)</f>
        <v>0</v>
      </c>
      <c r="BO8">
        <f ca="1">IF(AND($B8&gt;0,SUM(BO$3:BO7)=0,SUM($H8:BN8)=0),$B8,0)</f>
        <v>0</v>
      </c>
      <c r="BP8">
        <f ca="1">IF(AND($B8&gt;0,SUM(BP$3:BP7)=0,SUM($H8:BO8)=0),$B8,0)</f>
        <v>0</v>
      </c>
      <c r="BQ8">
        <f ca="1">IF(AND($B8&gt;0,SUM(BQ$3:BQ7)=0,SUM($H8:BP8)=0),$B8,0)</f>
        <v>0</v>
      </c>
      <c r="BR8">
        <f ca="1">IF(AND($B8&gt;0,SUM(BR$3:BR7)=0,SUM($H8:BQ8)=0),$B8,0)</f>
        <v>0</v>
      </c>
      <c r="BS8">
        <f ca="1">IF(AND($B8&gt;0,SUM(BS$3:BS7)=0,SUM($H8:BR8)=0),$B8,0)</f>
        <v>0</v>
      </c>
      <c r="BT8">
        <f ca="1">IF(AND($B8&gt;0,SUM(BT$3:BT7)=0,SUM($H8:BS8)=0),$B8,0)</f>
        <v>0</v>
      </c>
      <c r="BU8">
        <f ca="1">IF(AND($B8&gt;0,SUM(BU$3:BU7)=0,SUM($H8:BT8)=0),$B8,0)</f>
        <v>0</v>
      </c>
      <c r="BV8">
        <f ca="1">IF(AND($B8&gt;0,SUM(BV$3:BV7)=0,SUM($H8:BU8)=0),$B8,0)</f>
        <v>0</v>
      </c>
      <c r="BW8">
        <f ca="1">IF(AND($B8&gt;0,SUM(BW$3:BW7)=0,SUM($H8:BV8)=0),$B8,0)</f>
        <v>0</v>
      </c>
      <c r="BX8">
        <f ca="1">IF(AND($B8&gt;0,SUM(BX$3:BX7)=0,SUM($H8:BW8)=0),$B8,0)</f>
        <v>0</v>
      </c>
      <c r="BY8">
        <f ca="1">IF(AND($B8&gt;0,SUM(BY$3:BY7)=0,SUM($H8:BX8)=0),$B8,0)</f>
        <v>0</v>
      </c>
      <c r="BZ8">
        <f ca="1">IF(AND($B8&gt;0,SUM(BZ$3:BZ7)=0,SUM($H8:BY8)=0),$B8,0)</f>
        <v>0</v>
      </c>
      <c r="CA8">
        <f ca="1">IF(AND($B8&gt;0,SUM(CA$3:CA7)=0,SUM($H8:BZ8)=0),$B8,0)</f>
        <v>0</v>
      </c>
      <c r="CB8">
        <f ca="1">IF(AND($B8&gt;0,SUM(CB$3:CB7)=0,SUM($H8:CA8)=0),$B8,0)</f>
        <v>0</v>
      </c>
      <c r="CC8">
        <f ca="1">IF(AND($B8&gt;0,SUM(CC$3:CC7)=0,SUM($H8:CB8)=0),$B8,0)</f>
        <v>0</v>
      </c>
      <c r="CD8">
        <f ca="1">IF(AND($B8&gt;0,SUM(CD$3:CD7)=0,SUM($H8:CC8)=0),$B8,0)</f>
        <v>0</v>
      </c>
      <c r="CE8">
        <f ca="1">IF(AND($B8&gt;0,SUM(CE$3:CE7)=0,SUM($H8:CD8)=0),$B8,0)</f>
        <v>0</v>
      </c>
      <c r="CF8">
        <f ca="1">IF(AND($B8&gt;0,SUM(CF$3:CF7)=0,SUM($H8:CE8)=0),$B8,0)</f>
        <v>0</v>
      </c>
      <c r="CG8">
        <f ca="1">IF(AND($B8&gt;0,SUM(CG$3:CG7)=0,SUM($H8:CF8)=0),$B8,0)</f>
        <v>0</v>
      </c>
      <c r="CH8">
        <f ca="1">IF(AND($B8&gt;0,SUM(CH$3:CH7)=0,SUM($H8:CG8)=0),$B8,0)</f>
        <v>0</v>
      </c>
      <c r="CI8">
        <f ca="1">IF(AND($B8&gt;0,SUM(CI$3:CI7)=0,SUM($H8:CH8)=0),$B8,0)</f>
        <v>0</v>
      </c>
      <c r="CJ8">
        <f ca="1">IF(AND($B8&gt;0,SUM(CJ$3:CJ7)=0,SUM($H8:CI8)=0),$B8,0)</f>
        <v>0</v>
      </c>
      <c r="CK8">
        <f ca="1">IF(AND($B8&gt;0,SUM(CK$3:CK7)=0,SUM($H8:CJ8)=0),$B8,0)</f>
        <v>0</v>
      </c>
      <c r="CL8">
        <f ca="1">IF(AND($B8&gt;0,SUM(CL$3:CL7)=0,SUM($H8:CK8)=0),$B8,0)</f>
        <v>0</v>
      </c>
      <c r="CM8">
        <f ca="1">IF(AND($B8&gt;0,SUM(CM$3:CM7)=0,SUM($H8:CL8)=0),$B8,0)</f>
        <v>0</v>
      </c>
      <c r="CN8">
        <f ca="1">IF(AND($B8&gt;0,SUM(CN$3:CN7)=0,SUM($H8:CM8)=0),$B8,0)</f>
        <v>0</v>
      </c>
      <c r="CO8">
        <f ca="1">IF(AND($B8&gt;0,SUM(CO$3:CO7)=0,SUM($H8:CN8)=0),$B8,0)</f>
        <v>0</v>
      </c>
      <c r="CP8">
        <f ca="1">IF(AND($B8&gt;0,SUM(CP$3:CP7)=0,SUM($H8:CO8)=0),$B8,0)</f>
        <v>0</v>
      </c>
      <c r="CQ8">
        <f ca="1">IF(AND($B8&gt;0,SUM(CQ$3:CQ7)=0,SUM($H8:CP8)=0),$B8,0)</f>
        <v>0</v>
      </c>
      <c r="CR8">
        <f ca="1">IF(AND($B8&gt;0,SUM(CR$3:CR7)=0,SUM($H8:CQ8)=0),$B8,0)</f>
        <v>0</v>
      </c>
      <c r="CS8">
        <f ca="1">IF(AND($B8&gt;0,SUM(CS$3:CS7)=0,SUM($H8:CR8)=0),$B8,0)</f>
        <v>0</v>
      </c>
      <c r="CT8">
        <f ca="1">IF(AND($B8&gt;0,SUM(CT$3:CT7)=0,SUM($H8:CS8)=0),$B8,0)</f>
        <v>0</v>
      </c>
      <c r="CU8">
        <f ca="1">IF(AND($B8&gt;0,SUM(CU$3:CU7)=0,SUM($H8:CT8)=0),$B8,0)</f>
        <v>0</v>
      </c>
      <c r="CV8">
        <f ca="1">IF(AND($B8&gt;0,SUM(CV$3:CV7)=0,SUM($H8:CU8)=0),$B8,0)</f>
        <v>0</v>
      </c>
      <c r="CW8">
        <f ca="1">IF(AND($B8&gt;0,SUM(CW$3:CW7)=0,SUM($H8:CV8)=0),$B8,0)</f>
        <v>0</v>
      </c>
      <c r="CX8">
        <f ca="1">IF(AND($B8&gt;0,SUM(CX$3:CX7)=0,SUM($H8:CW8)=0),$B8,0)</f>
        <v>0</v>
      </c>
      <c r="CY8">
        <f ca="1">IF(AND($B8&gt;0,SUM(CY$3:CY7)=0,SUM($H8:CX8)=0),$B8,0)</f>
        <v>0</v>
      </c>
      <c r="CZ8">
        <f ca="1">IF(AND($B8&gt;0,SUM(CZ$3:CZ7)=0,SUM($H8:CY8)=0),$B8,0)</f>
        <v>0</v>
      </c>
      <c r="DA8">
        <f ca="1">IF(AND($B8&gt;0,SUM(DA$3:DA7)=0,SUM($H8:CZ8)=0),$B8,0)</f>
        <v>0</v>
      </c>
      <c r="DB8">
        <f ca="1">IF(AND($B8&gt;0,SUM(DB$3:DB7)=0,SUM($H8:DA8)=0),$B8,0)</f>
        <v>0</v>
      </c>
      <c r="DC8">
        <f ca="1">IF(AND($B8&gt;0,SUM(DC$3:DC7)=0,SUM($H8:DB8)=0),$B8,0)</f>
        <v>0</v>
      </c>
      <c r="DD8">
        <f ca="1">IF(AND($B8&gt;0,SUM(DD$3:DD7)=0,SUM($H8:DC8)=0),$B8,0)</f>
        <v>0</v>
      </c>
      <c r="DE8">
        <f ca="1">IF(AND($B8&gt;0,SUM(DE$3:DE7)=0,SUM($H8:DD8)=0),$B8,0)</f>
        <v>0</v>
      </c>
      <c r="DF8">
        <f ca="1">IF(AND($B8&gt;0,SUM(DF$3:DF7)=0,SUM($H8:DE8)=0),$B8,0)</f>
        <v>0</v>
      </c>
      <c r="DG8">
        <f ca="1">IF(AND($B8&gt;0,SUM(DG$3:DG7)=0,SUM($H8:DF8)=0),$B8,0)</f>
        <v>0</v>
      </c>
      <c r="DH8">
        <f ca="1">IF(AND($B8&gt;0,SUM(DH$3:DH7)=0,SUM($H8:DG8)=0),$B8,0)</f>
        <v>0</v>
      </c>
      <c r="DI8">
        <f ca="1">IF(AND($B8&gt;0,SUM(DI$3:DI7)=0,SUM($H8:DH8)=0),$B8,0)</f>
        <v>0</v>
      </c>
      <c r="DJ8">
        <f ca="1">IF(AND($B8&gt;0,SUM(DJ$3:DJ7)=0,SUM($H8:DI8)=0),$B8,0)</f>
        <v>0</v>
      </c>
      <c r="DK8">
        <f ca="1">IF(AND($B8&gt;0,SUM(DK$3:DK7)=0,SUM($H8:DJ8)=0),$B8,0)</f>
        <v>0</v>
      </c>
      <c r="DL8">
        <f ca="1">IF(AND($B8&gt;0,SUM(DL$3:DL7)=0,SUM($H8:DK8)=0),$B8,0)</f>
        <v>0</v>
      </c>
      <c r="DM8">
        <f ca="1">IF(AND($B8&gt;0,SUM(DM$3:DM7)=0,SUM($H8:DL8)=0),$B8,0)</f>
        <v>0</v>
      </c>
      <c r="DN8">
        <f ca="1">IF(AND($B8&gt;0,SUM(DN$3:DN7)=0,SUM($H8:DM8)=0),$B8,0)</f>
        <v>0</v>
      </c>
      <c r="DO8">
        <f ca="1">IF(AND($B8&gt;0,SUM(DO$3:DO7)=0,SUM($H8:DN8)=0),$B8,0)</f>
        <v>0</v>
      </c>
      <c r="DP8">
        <f ca="1">IF(AND($B8&gt;0,SUM(DP$3:DP7)=0,SUM($H8:DO8)=0),$B8,0)</f>
        <v>0</v>
      </c>
      <c r="DQ8">
        <f ca="1">IF(AND($B8&gt;0,SUM(DQ$3:DQ7)=0,SUM($H8:DP8)=0),$B8,0)</f>
        <v>0</v>
      </c>
      <c r="DR8">
        <f ca="1">IF(AND($B8&gt;0,SUM(DR$3:DR7)=0,SUM($H8:DQ8)=0),$B8,0)</f>
        <v>0</v>
      </c>
      <c r="DS8">
        <f ca="1">IF(AND($B8&gt;0,SUM(DS$3:DS7)=0,SUM($H8:DR8)=0),$B8,0)</f>
        <v>0</v>
      </c>
      <c r="DT8">
        <f ca="1">IF(AND($B8&gt;0,SUM(DT$3:DT7)=0,SUM($H8:DS8)=0),$B8,0)</f>
        <v>0</v>
      </c>
      <c r="DU8">
        <f ca="1">IF(AND($B8&gt;0,SUM(DU$3:DU7)=0,SUM($H8:DT8)=0),$B8,0)</f>
        <v>0</v>
      </c>
      <c r="DV8">
        <f ca="1">IF(AND($B8&gt;0,SUM(DV$3:DV7)=0,SUM($H8:DU8)=0),$B8,0)</f>
        <v>0</v>
      </c>
      <c r="DW8">
        <f ca="1">IF(AND($B8&gt;0,SUM(DW$3:DW7)=0,SUM($H8:DV8)=0),$B8,0)</f>
        <v>0</v>
      </c>
      <c r="DX8">
        <f ca="1">IF(AND($B8&gt;0,SUM(DX$3:DX7)=0,SUM($H8:DW8)=0),$B8,0)</f>
        <v>0</v>
      </c>
      <c r="DY8">
        <f ca="1">IF(AND($B8&gt;0,SUM(DY$3:DY7)=0,SUM($H8:DX8)=0),$B8,0)</f>
        <v>0</v>
      </c>
      <c r="DZ8">
        <f ca="1">IF(AND($B8&gt;0,SUM(DZ$3:DZ7)=0,SUM($H8:DY8)=0),$B8,0)</f>
        <v>0</v>
      </c>
      <c r="EA8">
        <f ca="1">IF(AND($B8&gt;0,SUM(EA$3:EA7)=0,SUM($H8:DZ8)=0),$B8,0)</f>
        <v>0</v>
      </c>
      <c r="EB8">
        <f ca="1">IF(AND($B8&gt;0,SUM(EB$3:EB7)=0,SUM($H8:EA8)=0),$B8,0)</f>
        <v>0</v>
      </c>
      <c r="EC8">
        <f ca="1">IF(AND($B8&gt;0,SUM(EC$3:EC7)=0,SUM($H8:EB8)=0),$B8,0)</f>
        <v>0</v>
      </c>
      <c r="ED8">
        <f ca="1">IF(AND($B8&gt;0,SUM(ED$3:ED7)=0,SUM($H8:EC8)=0),$B8,0)</f>
        <v>0</v>
      </c>
      <c r="EE8">
        <f ca="1">IF(AND($B8&gt;0,SUM(EE$3:EE7)=0,SUM($H8:ED8)=0),$B8,0)</f>
        <v>0</v>
      </c>
      <c r="EF8">
        <f ca="1">IF(AND($B8&gt;0,SUM(EF$3:EF7)=0,SUM($H8:EE8)=0),$B8,0)</f>
        <v>0</v>
      </c>
      <c r="EG8">
        <f ca="1">IF(AND($B8&gt;0,SUM(EG$3:EG7)=0,SUM($H8:EF8)=0),$B8,0)</f>
        <v>0</v>
      </c>
      <c r="EH8">
        <f ca="1">IF(AND($B8&gt;0,SUM(EH$3:EH7)=0,SUM($H8:EG8)=0),$B8,0)</f>
        <v>0</v>
      </c>
      <c r="EI8">
        <f ca="1">IF(AND($B8&gt;0,SUM(EI$3:EI7)=0,SUM($H8:EH8)=0),$B8,0)</f>
        <v>0</v>
      </c>
      <c r="EJ8">
        <f ca="1">IF(AND($B8&gt;0,SUM(EJ$3:EJ7)=0,SUM($H8:EI8)=0),$B8,0)</f>
        <v>0</v>
      </c>
      <c r="EK8">
        <f ca="1">IF(AND($B8&gt;0,SUM(EK$3:EK7)=0,SUM($H8:EJ8)=0),$B8,0)</f>
        <v>0</v>
      </c>
      <c r="EL8">
        <f ca="1">IF(AND($B8&gt;0,SUM(EL$3:EL7)=0,SUM($H8:EK8)=0),$B8,0)</f>
        <v>0</v>
      </c>
      <c r="EM8">
        <f ca="1">IF(AND($B8&gt;0,SUM(EM$3:EM7)=0,SUM($H8:EL8)=0),$B8,0)</f>
        <v>0</v>
      </c>
      <c r="EN8">
        <f ca="1">IF(AND($B8&gt;0,SUM(EN$3:EN7)=0,SUM($H8:EM8)=0),$B8,0)</f>
        <v>0</v>
      </c>
      <c r="EO8">
        <f ca="1">IF(AND($B8&gt;0,SUM(EO$3:EO7)=0,SUM($H8:EN8)=0),$B8,0)</f>
        <v>0</v>
      </c>
      <c r="EP8">
        <f ca="1">IF(AND($B8&gt;0,SUM(EP$3:EP7)=0,SUM($H8:EO8)=0),$B8,0)</f>
        <v>0</v>
      </c>
      <c r="EQ8">
        <f ca="1">IF(AND($B8&gt;0,SUM(EQ$3:EQ7)=0,SUM($H8:EP8)=0),$B8,0)</f>
        <v>0</v>
      </c>
      <c r="ER8">
        <f ca="1">IF(AND($B8&gt;0,SUM(ER$3:ER7)=0,SUM($H8:EQ8)=0),$B8,0)</f>
        <v>0</v>
      </c>
      <c r="ES8">
        <f ca="1">IF(AND($B8&gt;0,SUM(ES$3:ES7)=0,SUM($H8:ER8)=0),$B8,0)</f>
        <v>0</v>
      </c>
      <c r="ET8">
        <f ca="1">IF(AND($B8&gt;0,SUM(ET$3:ET7)=0,SUM($H8:ES8)=0),$B8,0)</f>
        <v>0</v>
      </c>
      <c r="EU8">
        <f ca="1">IF(AND($B8&gt;0,SUM(EU$3:EU7)=0,SUM($H8:ET8)=0),$B8,0)</f>
        <v>0</v>
      </c>
      <c r="EV8">
        <f ca="1">IF(AND($B8&gt;0,SUM(EV$3:EV7)=0,SUM($H8:EU8)=0),$B8,0)</f>
        <v>0</v>
      </c>
      <c r="EW8">
        <f ca="1">IF(AND($B8&gt;0,SUM(EW$3:EW7)=0,SUM($H8:EV8)=0),$B8,0)</f>
        <v>0</v>
      </c>
      <c r="EX8">
        <f ca="1">IF(AND($B8&gt;0,SUM(EX$3:EX7)=0,SUM($H8:EW8)=0),$B8,0)</f>
        <v>0</v>
      </c>
      <c r="EY8">
        <f ca="1">IF(AND($B8&gt;0,SUM(EY$3:EY7)=0,SUM($H8:EX8)=0),$B8,0)</f>
        <v>0</v>
      </c>
      <c r="EZ8">
        <f ca="1">IF(AND($B8&gt;0,SUM(EZ$3:EZ7)=0,SUM($H8:EY8)=0),$B8,0)</f>
        <v>0</v>
      </c>
      <c r="FA8">
        <f ca="1">IF(AND($B8&gt;0,SUM(FA$3:FA7)=0,SUM($H8:EZ8)=0),$B8,0)</f>
        <v>0</v>
      </c>
      <c r="FB8">
        <f ca="1">IF(AND($B8&gt;0,SUM(FB$3:FB7)=0,SUM($H8:FA8)=0),$B8,0)</f>
        <v>0</v>
      </c>
      <c r="FC8">
        <f ca="1">IF(AND($B8&gt;0,SUM(FC$3:FC7)=0,SUM($H8:FB8)=0),$B8,0)</f>
        <v>0</v>
      </c>
      <c r="FD8">
        <f ca="1">IF(AND($B8&gt;0,SUM(FD$3:FD7)=0,SUM($H8:FC8)=0),$B8,0)</f>
        <v>0</v>
      </c>
      <c r="FE8">
        <f ca="1">IF(AND($B8&gt;0,SUM(FE$3:FE7)=0,SUM($H8:FD8)=0),$B8,0)</f>
        <v>0</v>
      </c>
      <c r="FF8">
        <f ca="1">IF(AND($B8&gt;0,SUM(FF$3:FF7)=0,SUM($H8:FE8)=0),$B8,0)</f>
        <v>0</v>
      </c>
      <c r="FG8">
        <f ca="1">IF(AND($B8&gt;0,SUM(FG$3:FG7)=0,SUM($H8:FF8)=0),$B8,0)</f>
        <v>0</v>
      </c>
      <c r="FH8">
        <f ca="1">IF(AND($B8&gt;0,SUM(FH$3:FH7)=0,SUM($H8:FG8)=0),$B8,0)</f>
        <v>0</v>
      </c>
      <c r="FI8">
        <f ca="1">IF(AND($B8&gt;0,SUM(FI$3:FI7)=0,SUM($H8:FH8)=0),$B8,0)</f>
        <v>0</v>
      </c>
      <c r="FJ8">
        <f ca="1">IF(AND($B8&gt;0,SUM(FJ$3:FJ7)=0,SUM($H8:FI8)=0),$B8,0)</f>
        <v>0</v>
      </c>
      <c r="FK8">
        <f ca="1">IF(AND($B8&gt;0,SUM(FK$3:FK7)=0,SUM($H8:FJ8)=0),$B8,0)</f>
        <v>0</v>
      </c>
      <c r="FL8">
        <f ca="1">IF(AND($B8&gt;0,SUM(FL$3:FL7)=0,SUM($H8:FK8)=0),$B8,0)</f>
        <v>0</v>
      </c>
      <c r="FM8">
        <f ca="1">IF(AND($B8&gt;0,SUM(FM$3:FM7)=0,SUM($H8:FL8)=0),$B8,0)</f>
        <v>0</v>
      </c>
      <c r="FN8">
        <f ca="1">IF(AND($B8&gt;0,SUM(FN$3:FN7)=0,SUM($H8:FM8)=0),$B8,0)</f>
        <v>0</v>
      </c>
      <c r="FS8" s="67" t="s">
        <v>122</v>
      </c>
      <c r="FT8" s="67" t="s">
        <v>541</v>
      </c>
      <c r="FU8" s="342">
        <v>7906488</v>
      </c>
      <c r="FV8" s="67" t="s">
        <v>175</v>
      </c>
      <c r="FY8" s="249" t="s">
        <v>122</v>
      </c>
      <c r="FZ8" s="67" t="s">
        <v>541</v>
      </c>
      <c r="GA8" s="67" t="str">
        <f>""</f>
        <v/>
      </c>
      <c r="GB8" s="67" t="s">
        <v>408</v>
      </c>
      <c r="GE8" s="67" t="s">
        <v>769</v>
      </c>
      <c r="GF8" s="67" t="s">
        <v>541</v>
      </c>
      <c r="GG8" s="67" t="str">
        <f>""</f>
        <v/>
      </c>
      <c r="GH8" s="67" t="s">
        <v>408</v>
      </c>
    </row>
    <row r="9" spans="1:190" ht="15.75" thickBot="1" x14ac:dyDescent="0.3">
      <c r="A9">
        <v>9</v>
      </c>
      <c r="B9">
        <f ca="1">IF(Valintaohjelma!D$10=SelectionData!$H$10,A9,0)</f>
        <v>0</v>
      </c>
      <c r="C9" s="240" t="str">
        <f t="shared" ca="1" si="6"/>
        <v>CASA W3 Smart Left Econo</v>
      </c>
      <c r="D9" s="240" t="str">
        <f t="shared" ca="1" si="7"/>
        <v>W03VLEES10HA</v>
      </c>
      <c r="E9" s="240">
        <f t="shared" ca="1" si="8"/>
        <v>7906479</v>
      </c>
      <c r="F9" s="240" t="str">
        <f t="shared" ca="1" si="9"/>
        <v>Valitse</v>
      </c>
      <c r="G9" s="47">
        <f ca="1">INDEX($I$2:$FN$2,ROWS(G$2:G9))</f>
        <v>264</v>
      </c>
      <c r="H9">
        <v>0</v>
      </c>
      <c r="I9">
        <f ca="1">IF(AND($B9&gt;0,SUM(I$3:I8)=0,SUM($H9:H9)=0),$B9,0)</f>
        <v>0</v>
      </c>
      <c r="J9">
        <f ca="1">IF(AND($B9&gt;0,SUM(J$3:J8)=0,SUM($H9:I9)=0),$B9,0)</f>
        <v>0</v>
      </c>
      <c r="K9">
        <f ca="1">IF(AND($B9&gt;0,SUM(K$3:K8)=0,SUM($H9:J9)=0),$B9,0)</f>
        <v>0</v>
      </c>
      <c r="L9">
        <f ca="1">IF(AND($B9&gt;0,SUM(L$3:L8)=0,SUM($H9:K9)=0),$B9,0)</f>
        <v>0</v>
      </c>
      <c r="M9">
        <f ca="1">IF(AND($B9&gt;0,SUM(M$3:M8)=0,SUM($H9:L9)=0),$B9,0)</f>
        <v>0</v>
      </c>
      <c r="N9">
        <f ca="1">IF(AND($B9&gt;0,SUM(N$3:N8)=0,SUM($H9:M9)=0),$B9,0)</f>
        <v>0</v>
      </c>
      <c r="O9">
        <f ca="1">IF(AND($B9&gt;0,SUM(O$3:O8)=0,SUM($H9:N9)=0),$B9,0)</f>
        <v>0</v>
      </c>
      <c r="P9">
        <f ca="1">IF(AND($B9&gt;0,SUM(P$3:P8)=0,SUM($H9:O9)=0),$B9,0)</f>
        <v>0</v>
      </c>
      <c r="Q9">
        <f ca="1">IF(AND($B9&gt;0,SUM(Q$3:Q8)=0,SUM($H9:P9)=0),$B9,0)</f>
        <v>0</v>
      </c>
      <c r="R9">
        <f ca="1">IF(AND($B9&gt;0,SUM(R$3:R8)=0,SUM($H9:Q9)=0),$B9,0)</f>
        <v>0</v>
      </c>
      <c r="S9">
        <f ca="1">IF(AND($B9&gt;0,SUM(S$3:S8)=0,SUM($H9:R9)=0),$B9,0)</f>
        <v>0</v>
      </c>
      <c r="T9">
        <f ca="1">IF(AND($B9&gt;0,SUM(T$3:T8)=0,SUM($H9:S9)=0),$B9,0)</f>
        <v>0</v>
      </c>
      <c r="U9">
        <f ca="1">IF(AND($B9&gt;0,SUM(U$3:U8)=0,SUM($H9:T9)=0),$B9,0)</f>
        <v>0</v>
      </c>
      <c r="V9">
        <f ca="1">IF(AND($B9&gt;0,SUM(V$3:V8)=0,SUM($H9:U9)=0),$B9,0)</f>
        <v>0</v>
      </c>
      <c r="W9">
        <f ca="1">IF(AND($B9&gt;0,SUM(W$3:W8)=0,SUM($H9:V9)=0),$B9,0)</f>
        <v>0</v>
      </c>
      <c r="X9">
        <f ca="1">IF(AND($B9&gt;0,SUM(X$3:X8)=0,SUM($H9:W9)=0),$B9,0)</f>
        <v>0</v>
      </c>
      <c r="Y9">
        <f ca="1">IF(AND($B9&gt;0,SUM(Y$3:Y8)=0,SUM($H9:X9)=0),$B9,0)</f>
        <v>0</v>
      </c>
      <c r="Z9">
        <f ca="1">IF(AND($B9&gt;0,SUM(Z$3:Z8)=0,SUM($H9:Y9)=0),$B9,0)</f>
        <v>0</v>
      </c>
      <c r="AA9">
        <f ca="1">IF(AND($B9&gt;0,SUM(AA$3:AA8)=0,SUM($H9:Z9)=0),$B9,0)</f>
        <v>0</v>
      </c>
      <c r="AB9">
        <f ca="1">IF(AND($B9&gt;0,SUM(AB$3:AB8)=0,SUM($H9:AA9)=0),$B9,0)</f>
        <v>0</v>
      </c>
      <c r="AC9">
        <f ca="1">IF(AND($B9&gt;0,SUM(AC$3:AC8)=0,SUM($H9:AB9)=0),$B9,0)</f>
        <v>0</v>
      </c>
      <c r="AD9">
        <f ca="1">IF(AND($B9&gt;0,SUM(AD$3:AD8)=0,SUM($H9:AC9)=0),$B9,0)</f>
        <v>0</v>
      </c>
      <c r="AE9">
        <f ca="1">IF(AND($B9&gt;0,SUM(AE$3:AE8)=0,SUM($H9:AD9)=0),$B9,0)</f>
        <v>0</v>
      </c>
      <c r="AF9">
        <f ca="1">IF(AND($B9&gt;0,SUM(AF$3:AF8)=0,SUM($H9:AE9)=0),$B9,0)</f>
        <v>0</v>
      </c>
      <c r="AG9">
        <f ca="1">IF(AND($B9&gt;0,SUM(AG$3:AG8)=0,SUM($H9:AF9)=0),$B9,0)</f>
        <v>0</v>
      </c>
      <c r="AH9">
        <f ca="1">IF(AND($B9&gt;0,SUM(AH$3:AH8)=0,SUM($H9:AG9)=0),$B9,0)</f>
        <v>0</v>
      </c>
      <c r="AI9">
        <f ca="1">IF(AND($B9&gt;0,SUM(AI$3:AI8)=0,SUM($H9:AH9)=0),$B9,0)</f>
        <v>0</v>
      </c>
      <c r="AJ9">
        <f ca="1">IF(AND($B9&gt;0,SUM(AJ$3:AJ8)=0,SUM($H9:AI9)=0),$B9,0)</f>
        <v>0</v>
      </c>
      <c r="AK9">
        <f ca="1">IF(AND($B9&gt;0,SUM(AK$3:AK8)=0,SUM($H9:AJ9)=0),$B9,0)</f>
        <v>0</v>
      </c>
      <c r="AL9">
        <f ca="1">IF(AND($B9&gt;0,SUM(AL$3:AL8)=0,SUM($H9:AK9)=0),$B9,0)</f>
        <v>0</v>
      </c>
      <c r="AM9">
        <f ca="1">IF(AND($B9&gt;0,SUM(AM$3:AM8)=0,SUM($H9:AL9)=0),$B9,0)</f>
        <v>0</v>
      </c>
      <c r="AN9">
        <f ca="1">IF(AND($B9&gt;0,SUM(AN$3:AN8)=0,SUM($H9:AM9)=0),$B9,0)</f>
        <v>0</v>
      </c>
      <c r="AO9">
        <f ca="1">IF(AND($B9&gt;0,SUM(AO$3:AO8)=0,SUM($H9:AN9)=0),$B9,0)</f>
        <v>0</v>
      </c>
      <c r="AP9">
        <f ca="1">IF(AND($B9&gt;0,SUM(AP$3:AP8)=0,SUM($H9:AO9)=0),$B9,0)</f>
        <v>0</v>
      </c>
      <c r="AQ9">
        <f ca="1">IF(AND($B9&gt;0,SUM(AQ$3:AQ8)=0,SUM($H9:AP9)=0),$B9,0)</f>
        <v>0</v>
      </c>
      <c r="AR9">
        <f ca="1">IF(AND($B9&gt;0,SUM(AR$3:AR8)=0,SUM($H9:AQ9)=0),$B9,0)</f>
        <v>0</v>
      </c>
      <c r="AS9">
        <f ca="1">IF(AND($B9&gt;0,SUM(AS$3:AS8)=0,SUM($H9:AR9)=0),$B9,0)</f>
        <v>0</v>
      </c>
      <c r="AT9">
        <f ca="1">IF(AND($B9&gt;0,SUM(AT$3:AT8)=0,SUM($H9:AS9)=0),$B9,0)</f>
        <v>0</v>
      </c>
      <c r="AU9">
        <f ca="1">IF(AND($B9&gt;0,SUM(AU$3:AU8)=0,SUM($H9:AT9)=0),$B9,0)</f>
        <v>0</v>
      </c>
      <c r="AV9">
        <f ca="1">IF(AND($B9&gt;0,SUM(AV$3:AV8)=0,SUM($H9:AU9)=0),$B9,0)</f>
        <v>0</v>
      </c>
      <c r="AW9">
        <f ca="1">IF(AND($B9&gt;0,SUM(AW$3:AW8)=0,SUM($H9:AV9)=0),$B9,0)</f>
        <v>0</v>
      </c>
      <c r="AX9">
        <f ca="1">IF(AND($B9&gt;0,SUM(AX$3:AX8)=0,SUM($H9:AW9)=0),$B9,0)</f>
        <v>0</v>
      </c>
      <c r="AY9">
        <f ca="1">IF(AND($B9&gt;0,SUM(AY$3:AY8)=0,SUM($H9:AX9)=0),$B9,0)</f>
        <v>0</v>
      </c>
      <c r="AZ9">
        <f ca="1">IF(AND($B9&gt;0,SUM(AZ$3:AZ8)=0,SUM($H9:AY9)=0),$B9,0)</f>
        <v>0</v>
      </c>
      <c r="BA9">
        <f ca="1">IF(AND($B9&gt;0,SUM(BA$3:BA8)=0,SUM($H9:AZ9)=0),$B9,0)</f>
        <v>0</v>
      </c>
      <c r="BB9">
        <f ca="1">IF(AND($B9&gt;0,SUM(BB$3:BB8)=0,SUM($H9:BA9)=0),$B9,0)</f>
        <v>0</v>
      </c>
      <c r="BC9">
        <f ca="1">IF(AND($B9&gt;0,SUM(BC$3:BC8)=0,SUM($H9:BB9)=0),$B9,0)</f>
        <v>0</v>
      </c>
      <c r="BD9">
        <f ca="1">IF(AND($B9&gt;0,SUM(BD$3:BD8)=0,SUM($H9:BC9)=0),$B9,0)</f>
        <v>0</v>
      </c>
      <c r="BE9">
        <f ca="1">IF(AND($B9&gt;0,SUM(BE$3:BE8)=0,SUM($H9:BD9)=0),$B9,0)</f>
        <v>0</v>
      </c>
      <c r="BF9">
        <f ca="1">IF(AND($B9&gt;0,SUM(BF$3:BF8)=0,SUM($H9:BE9)=0),$B9,0)</f>
        <v>0</v>
      </c>
      <c r="BG9">
        <f ca="1">IF(AND($B9&gt;0,SUM(BG$3:BG8)=0,SUM($H9:BF9)=0),$B9,0)</f>
        <v>0</v>
      </c>
      <c r="BH9">
        <f ca="1">IF(AND($B9&gt;0,SUM(BH$3:BH8)=0,SUM($H9:BG9)=0),$B9,0)</f>
        <v>0</v>
      </c>
      <c r="BI9">
        <f ca="1">IF(AND($B9&gt;0,SUM(BI$3:BI8)=0,SUM($H9:BH9)=0),$B9,0)</f>
        <v>0</v>
      </c>
      <c r="BJ9">
        <f ca="1">IF(AND($B9&gt;0,SUM(BJ$3:BJ8)=0,SUM($H9:BI9)=0),$B9,0)</f>
        <v>0</v>
      </c>
      <c r="BK9">
        <f ca="1">IF(AND($B9&gt;0,SUM(BK$3:BK8)=0,SUM($H9:BJ9)=0),$B9,0)</f>
        <v>0</v>
      </c>
      <c r="BL9">
        <f ca="1">IF(AND($B9&gt;0,SUM(BL$3:BL8)=0,SUM($H9:BK9)=0),$B9,0)</f>
        <v>0</v>
      </c>
      <c r="BM9">
        <f ca="1">IF(AND($B9&gt;0,SUM(BM$3:BM8)=0,SUM($H9:BL9)=0),$B9,0)</f>
        <v>0</v>
      </c>
      <c r="BN9">
        <f ca="1">IF(AND($B9&gt;0,SUM(BN$3:BN8)=0,SUM($H9:BM9)=0),$B9,0)</f>
        <v>0</v>
      </c>
      <c r="BO9">
        <f ca="1">IF(AND($B9&gt;0,SUM(BO$3:BO8)=0,SUM($H9:BN9)=0),$B9,0)</f>
        <v>0</v>
      </c>
      <c r="BP9">
        <f ca="1">IF(AND($B9&gt;0,SUM(BP$3:BP8)=0,SUM($H9:BO9)=0),$B9,0)</f>
        <v>0</v>
      </c>
      <c r="BQ9">
        <f ca="1">IF(AND($B9&gt;0,SUM(BQ$3:BQ8)=0,SUM($H9:BP9)=0),$B9,0)</f>
        <v>0</v>
      </c>
      <c r="BR9">
        <f ca="1">IF(AND($B9&gt;0,SUM(BR$3:BR8)=0,SUM($H9:BQ9)=0),$B9,0)</f>
        <v>0</v>
      </c>
      <c r="BS9">
        <f ca="1">IF(AND($B9&gt;0,SUM(BS$3:BS8)=0,SUM($H9:BR9)=0),$B9,0)</f>
        <v>0</v>
      </c>
      <c r="BT9">
        <f ca="1">IF(AND($B9&gt;0,SUM(BT$3:BT8)=0,SUM($H9:BS9)=0),$B9,0)</f>
        <v>0</v>
      </c>
      <c r="BU9">
        <f ca="1">IF(AND($B9&gt;0,SUM(BU$3:BU8)=0,SUM($H9:BT9)=0),$B9,0)</f>
        <v>0</v>
      </c>
      <c r="BV9">
        <f ca="1">IF(AND($B9&gt;0,SUM(BV$3:BV8)=0,SUM($H9:BU9)=0),$B9,0)</f>
        <v>0</v>
      </c>
      <c r="BW9">
        <f ca="1">IF(AND($B9&gt;0,SUM(BW$3:BW8)=0,SUM($H9:BV9)=0),$B9,0)</f>
        <v>0</v>
      </c>
      <c r="BX9">
        <f ca="1">IF(AND($B9&gt;0,SUM(BX$3:BX8)=0,SUM($H9:BW9)=0),$B9,0)</f>
        <v>0</v>
      </c>
      <c r="BY9">
        <f ca="1">IF(AND($B9&gt;0,SUM(BY$3:BY8)=0,SUM($H9:BX9)=0),$B9,0)</f>
        <v>0</v>
      </c>
      <c r="BZ9">
        <f ca="1">IF(AND($B9&gt;0,SUM(BZ$3:BZ8)=0,SUM($H9:BY9)=0),$B9,0)</f>
        <v>0</v>
      </c>
      <c r="CA9">
        <f ca="1">IF(AND($B9&gt;0,SUM(CA$3:CA8)=0,SUM($H9:BZ9)=0),$B9,0)</f>
        <v>0</v>
      </c>
      <c r="CB9">
        <f ca="1">IF(AND($B9&gt;0,SUM(CB$3:CB8)=0,SUM($H9:CA9)=0),$B9,0)</f>
        <v>0</v>
      </c>
      <c r="CC9">
        <f ca="1">IF(AND($B9&gt;0,SUM(CC$3:CC8)=0,SUM($H9:CB9)=0),$B9,0)</f>
        <v>0</v>
      </c>
      <c r="CD9">
        <f ca="1">IF(AND($B9&gt;0,SUM(CD$3:CD8)=0,SUM($H9:CC9)=0),$B9,0)</f>
        <v>0</v>
      </c>
      <c r="CE9">
        <f ca="1">IF(AND($B9&gt;0,SUM(CE$3:CE8)=0,SUM($H9:CD9)=0),$B9,0)</f>
        <v>0</v>
      </c>
      <c r="CF9">
        <f ca="1">IF(AND($B9&gt;0,SUM(CF$3:CF8)=0,SUM($H9:CE9)=0),$B9,0)</f>
        <v>0</v>
      </c>
      <c r="CG9">
        <f ca="1">IF(AND($B9&gt;0,SUM(CG$3:CG8)=0,SUM($H9:CF9)=0),$B9,0)</f>
        <v>0</v>
      </c>
      <c r="CH9">
        <f ca="1">IF(AND($B9&gt;0,SUM(CH$3:CH8)=0,SUM($H9:CG9)=0),$B9,0)</f>
        <v>0</v>
      </c>
      <c r="CI9">
        <f ca="1">IF(AND($B9&gt;0,SUM(CI$3:CI8)=0,SUM($H9:CH9)=0),$B9,0)</f>
        <v>0</v>
      </c>
      <c r="CJ9">
        <f ca="1">IF(AND($B9&gt;0,SUM(CJ$3:CJ8)=0,SUM($H9:CI9)=0),$B9,0)</f>
        <v>0</v>
      </c>
      <c r="CK9">
        <f ca="1">IF(AND($B9&gt;0,SUM(CK$3:CK8)=0,SUM($H9:CJ9)=0),$B9,0)</f>
        <v>0</v>
      </c>
      <c r="CL9">
        <f ca="1">IF(AND($B9&gt;0,SUM(CL$3:CL8)=0,SUM($H9:CK9)=0),$B9,0)</f>
        <v>0</v>
      </c>
      <c r="CM9">
        <f ca="1">IF(AND($B9&gt;0,SUM(CM$3:CM8)=0,SUM($H9:CL9)=0),$B9,0)</f>
        <v>0</v>
      </c>
      <c r="CN9">
        <f ca="1">IF(AND($B9&gt;0,SUM(CN$3:CN8)=0,SUM($H9:CM9)=0),$B9,0)</f>
        <v>0</v>
      </c>
      <c r="CO9">
        <f ca="1">IF(AND($B9&gt;0,SUM(CO$3:CO8)=0,SUM($H9:CN9)=0),$B9,0)</f>
        <v>0</v>
      </c>
      <c r="CP9">
        <f ca="1">IF(AND($B9&gt;0,SUM(CP$3:CP8)=0,SUM($H9:CO9)=0),$B9,0)</f>
        <v>0</v>
      </c>
      <c r="CQ9">
        <f ca="1">IF(AND($B9&gt;0,SUM(CQ$3:CQ8)=0,SUM($H9:CP9)=0),$B9,0)</f>
        <v>0</v>
      </c>
      <c r="CR9">
        <f ca="1">IF(AND($B9&gt;0,SUM(CR$3:CR8)=0,SUM($H9:CQ9)=0),$B9,0)</f>
        <v>0</v>
      </c>
      <c r="CS9">
        <f ca="1">IF(AND($B9&gt;0,SUM(CS$3:CS8)=0,SUM($H9:CR9)=0),$B9,0)</f>
        <v>0</v>
      </c>
      <c r="CT9">
        <f ca="1">IF(AND($B9&gt;0,SUM(CT$3:CT8)=0,SUM($H9:CS9)=0),$B9,0)</f>
        <v>0</v>
      </c>
      <c r="CU9">
        <f ca="1">IF(AND($B9&gt;0,SUM(CU$3:CU8)=0,SUM($H9:CT9)=0),$B9,0)</f>
        <v>0</v>
      </c>
      <c r="CV9">
        <f ca="1">IF(AND($B9&gt;0,SUM(CV$3:CV8)=0,SUM($H9:CU9)=0),$B9,0)</f>
        <v>0</v>
      </c>
      <c r="CW9">
        <f ca="1">IF(AND($B9&gt;0,SUM(CW$3:CW8)=0,SUM($H9:CV9)=0),$B9,0)</f>
        <v>0</v>
      </c>
      <c r="CX9">
        <f ca="1">IF(AND($B9&gt;0,SUM(CX$3:CX8)=0,SUM($H9:CW9)=0),$B9,0)</f>
        <v>0</v>
      </c>
      <c r="CY9">
        <f ca="1">IF(AND($B9&gt;0,SUM(CY$3:CY8)=0,SUM($H9:CX9)=0),$B9,0)</f>
        <v>0</v>
      </c>
      <c r="CZ9">
        <f ca="1">IF(AND($B9&gt;0,SUM(CZ$3:CZ8)=0,SUM($H9:CY9)=0),$B9,0)</f>
        <v>0</v>
      </c>
      <c r="DA9">
        <f ca="1">IF(AND($B9&gt;0,SUM(DA$3:DA8)=0,SUM($H9:CZ9)=0),$B9,0)</f>
        <v>0</v>
      </c>
      <c r="DB9">
        <f ca="1">IF(AND($B9&gt;0,SUM(DB$3:DB8)=0,SUM($H9:DA9)=0),$B9,0)</f>
        <v>0</v>
      </c>
      <c r="DC9">
        <f ca="1">IF(AND($B9&gt;0,SUM(DC$3:DC8)=0,SUM($H9:DB9)=0),$B9,0)</f>
        <v>0</v>
      </c>
      <c r="DD9">
        <f ca="1">IF(AND($B9&gt;0,SUM(DD$3:DD8)=0,SUM($H9:DC9)=0),$B9,0)</f>
        <v>0</v>
      </c>
      <c r="DE9">
        <f ca="1">IF(AND($B9&gt;0,SUM(DE$3:DE8)=0,SUM($H9:DD9)=0),$B9,0)</f>
        <v>0</v>
      </c>
      <c r="DF9">
        <f ca="1">IF(AND($B9&gt;0,SUM(DF$3:DF8)=0,SUM($H9:DE9)=0),$B9,0)</f>
        <v>0</v>
      </c>
      <c r="DG9">
        <f ca="1">IF(AND($B9&gt;0,SUM(DG$3:DG8)=0,SUM($H9:DF9)=0),$B9,0)</f>
        <v>0</v>
      </c>
      <c r="DH9">
        <f ca="1">IF(AND($B9&gt;0,SUM(DH$3:DH8)=0,SUM($H9:DG9)=0),$B9,0)</f>
        <v>0</v>
      </c>
      <c r="DI9">
        <f ca="1">IF(AND($B9&gt;0,SUM(DI$3:DI8)=0,SUM($H9:DH9)=0),$B9,0)</f>
        <v>0</v>
      </c>
      <c r="DJ9">
        <f ca="1">IF(AND($B9&gt;0,SUM(DJ$3:DJ8)=0,SUM($H9:DI9)=0),$B9,0)</f>
        <v>0</v>
      </c>
      <c r="DK9">
        <f ca="1">IF(AND($B9&gt;0,SUM(DK$3:DK8)=0,SUM($H9:DJ9)=0),$B9,0)</f>
        <v>0</v>
      </c>
      <c r="DL9">
        <f ca="1">IF(AND($B9&gt;0,SUM(DL$3:DL8)=0,SUM($H9:DK9)=0),$B9,0)</f>
        <v>0</v>
      </c>
      <c r="DM9">
        <f ca="1">IF(AND($B9&gt;0,SUM(DM$3:DM8)=0,SUM($H9:DL9)=0),$B9,0)</f>
        <v>0</v>
      </c>
      <c r="DN9">
        <f ca="1">IF(AND($B9&gt;0,SUM(DN$3:DN8)=0,SUM($H9:DM9)=0),$B9,0)</f>
        <v>0</v>
      </c>
      <c r="DO9">
        <f ca="1">IF(AND($B9&gt;0,SUM(DO$3:DO8)=0,SUM($H9:DN9)=0),$B9,0)</f>
        <v>0</v>
      </c>
      <c r="DP9">
        <f ca="1">IF(AND($B9&gt;0,SUM(DP$3:DP8)=0,SUM($H9:DO9)=0),$B9,0)</f>
        <v>0</v>
      </c>
      <c r="DQ9">
        <f ca="1">IF(AND($B9&gt;0,SUM(DQ$3:DQ8)=0,SUM($H9:DP9)=0),$B9,0)</f>
        <v>0</v>
      </c>
      <c r="DR9">
        <f ca="1">IF(AND($B9&gt;0,SUM(DR$3:DR8)=0,SUM($H9:DQ9)=0),$B9,0)</f>
        <v>0</v>
      </c>
      <c r="DS9">
        <f ca="1">IF(AND($B9&gt;0,SUM(DS$3:DS8)=0,SUM($H9:DR9)=0),$B9,0)</f>
        <v>0</v>
      </c>
      <c r="DT9">
        <f ca="1">IF(AND($B9&gt;0,SUM(DT$3:DT8)=0,SUM($H9:DS9)=0),$B9,0)</f>
        <v>0</v>
      </c>
      <c r="DU9">
        <f ca="1">IF(AND($B9&gt;0,SUM(DU$3:DU8)=0,SUM($H9:DT9)=0),$B9,0)</f>
        <v>0</v>
      </c>
      <c r="DV9">
        <f ca="1">IF(AND($B9&gt;0,SUM(DV$3:DV8)=0,SUM($H9:DU9)=0),$B9,0)</f>
        <v>0</v>
      </c>
      <c r="DW9">
        <f ca="1">IF(AND($B9&gt;0,SUM(DW$3:DW8)=0,SUM($H9:DV9)=0),$B9,0)</f>
        <v>0</v>
      </c>
      <c r="DX9">
        <f ca="1">IF(AND($B9&gt;0,SUM(DX$3:DX8)=0,SUM($H9:DW9)=0),$B9,0)</f>
        <v>0</v>
      </c>
      <c r="DY9">
        <f ca="1">IF(AND($B9&gt;0,SUM(DY$3:DY8)=0,SUM($H9:DX9)=0),$B9,0)</f>
        <v>0</v>
      </c>
      <c r="DZ9">
        <f ca="1">IF(AND($B9&gt;0,SUM(DZ$3:DZ8)=0,SUM($H9:DY9)=0),$B9,0)</f>
        <v>0</v>
      </c>
      <c r="EA9">
        <f ca="1">IF(AND($B9&gt;0,SUM(EA$3:EA8)=0,SUM($H9:DZ9)=0),$B9,0)</f>
        <v>0</v>
      </c>
      <c r="EB9">
        <f ca="1">IF(AND($B9&gt;0,SUM(EB$3:EB8)=0,SUM($H9:EA9)=0),$B9,0)</f>
        <v>0</v>
      </c>
      <c r="EC9">
        <f ca="1">IF(AND($B9&gt;0,SUM(EC$3:EC8)=0,SUM($H9:EB9)=0),$B9,0)</f>
        <v>0</v>
      </c>
      <c r="ED9">
        <f ca="1">IF(AND($B9&gt;0,SUM(ED$3:ED8)=0,SUM($H9:EC9)=0),$B9,0)</f>
        <v>0</v>
      </c>
      <c r="EE9">
        <f ca="1">IF(AND($B9&gt;0,SUM(EE$3:EE8)=0,SUM($H9:ED9)=0),$B9,0)</f>
        <v>0</v>
      </c>
      <c r="EF9">
        <f ca="1">IF(AND($B9&gt;0,SUM(EF$3:EF8)=0,SUM($H9:EE9)=0),$B9,0)</f>
        <v>0</v>
      </c>
      <c r="EG9">
        <f ca="1">IF(AND($B9&gt;0,SUM(EG$3:EG8)=0,SUM($H9:EF9)=0),$B9,0)</f>
        <v>0</v>
      </c>
      <c r="EH9">
        <f ca="1">IF(AND($B9&gt;0,SUM(EH$3:EH8)=0,SUM($H9:EG9)=0),$B9,0)</f>
        <v>0</v>
      </c>
      <c r="EI9">
        <f ca="1">IF(AND($B9&gt;0,SUM(EI$3:EI8)=0,SUM($H9:EH9)=0),$B9,0)</f>
        <v>0</v>
      </c>
      <c r="EJ9">
        <f ca="1">IF(AND($B9&gt;0,SUM(EJ$3:EJ8)=0,SUM($H9:EI9)=0),$B9,0)</f>
        <v>0</v>
      </c>
      <c r="EK9">
        <f ca="1">IF(AND($B9&gt;0,SUM(EK$3:EK8)=0,SUM($H9:EJ9)=0),$B9,0)</f>
        <v>0</v>
      </c>
      <c r="EL9">
        <f ca="1">IF(AND($B9&gt;0,SUM(EL$3:EL8)=0,SUM($H9:EK9)=0),$B9,0)</f>
        <v>0</v>
      </c>
      <c r="EM9">
        <f ca="1">IF(AND($B9&gt;0,SUM(EM$3:EM8)=0,SUM($H9:EL9)=0),$B9,0)</f>
        <v>0</v>
      </c>
      <c r="EN9">
        <f ca="1">IF(AND($B9&gt;0,SUM(EN$3:EN8)=0,SUM($H9:EM9)=0),$B9,0)</f>
        <v>0</v>
      </c>
      <c r="EO9">
        <f ca="1">IF(AND($B9&gt;0,SUM(EO$3:EO8)=0,SUM($H9:EN9)=0),$B9,0)</f>
        <v>0</v>
      </c>
      <c r="EP9">
        <f ca="1">IF(AND($B9&gt;0,SUM(EP$3:EP8)=0,SUM($H9:EO9)=0),$B9,0)</f>
        <v>0</v>
      </c>
      <c r="EQ9">
        <f ca="1">IF(AND($B9&gt;0,SUM(EQ$3:EQ8)=0,SUM($H9:EP9)=0),$B9,0)</f>
        <v>0</v>
      </c>
      <c r="ER9">
        <f ca="1">IF(AND($B9&gt;0,SUM(ER$3:ER8)=0,SUM($H9:EQ9)=0),$B9,0)</f>
        <v>0</v>
      </c>
      <c r="ES9">
        <f ca="1">IF(AND($B9&gt;0,SUM(ES$3:ES8)=0,SUM($H9:ER9)=0),$B9,0)</f>
        <v>0</v>
      </c>
      <c r="ET9">
        <f ca="1">IF(AND($B9&gt;0,SUM(ET$3:ET8)=0,SUM($H9:ES9)=0),$B9,0)</f>
        <v>0</v>
      </c>
      <c r="EU9">
        <f ca="1">IF(AND($B9&gt;0,SUM(EU$3:EU8)=0,SUM($H9:ET9)=0),$B9,0)</f>
        <v>0</v>
      </c>
      <c r="EV9">
        <f ca="1">IF(AND($B9&gt;0,SUM(EV$3:EV8)=0,SUM($H9:EU9)=0),$B9,0)</f>
        <v>0</v>
      </c>
      <c r="EW9">
        <f ca="1">IF(AND($B9&gt;0,SUM(EW$3:EW8)=0,SUM($H9:EV9)=0),$B9,0)</f>
        <v>0</v>
      </c>
      <c r="EX9">
        <f ca="1">IF(AND($B9&gt;0,SUM(EX$3:EX8)=0,SUM($H9:EW9)=0),$B9,0)</f>
        <v>0</v>
      </c>
      <c r="EY9">
        <f ca="1">IF(AND($B9&gt;0,SUM(EY$3:EY8)=0,SUM($H9:EX9)=0),$B9,0)</f>
        <v>0</v>
      </c>
      <c r="EZ9">
        <f ca="1">IF(AND($B9&gt;0,SUM(EZ$3:EZ8)=0,SUM($H9:EY9)=0),$B9,0)</f>
        <v>0</v>
      </c>
      <c r="FA9">
        <f ca="1">IF(AND($B9&gt;0,SUM(FA$3:FA8)=0,SUM($H9:EZ9)=0),$B9,0)</f>
        <v>0</v>
      </c>
      <c r="FB9">
        <f ca="1">IF(AND($B9&gt;0,SUM(FB$3:FB8)=0,SUM($H9:FA9)=0),$B9,0)</f>
        <v>0</v>
      </c>
      <c r="FC9">
        <f ca="1">IF(AND($B9&gt;0,SUM(FC$3:FC8)=0,SUM($H9:FB9)=0),$B9,0)</f>
        <v>0</v>
      </c>
      <c r="FD9">
        <f ca="1">IF(AND($B9&gt;0,SUM(FD$3:FD8)=0,SUM($H9:FC9)=0),$B9,0)</f>
        <v>0</v>
      </c>
      <c r="FE9">
        <f ca="1">IF(AND($B9&gt;0,SUM(FE$3:FE8)=0,SUM($H9:FD9)=0),$B9,0)</f>
        <v>0</v>
      </c>
      <c r="FF9">
        <f ca="1">IF(AND($B9&gt;0,SUM(FF$3:FF8)=0,SUM($H9:FE9)=0),$B9,0)</f>
        <v>0</v>
      </c>
      <c r="FG9">
        <f ca="1">IF(AND($B9&gt;0,SUM(FG$3:FG8)=0,SUM($H9:FF9)=0),$B9,0)</f>
        <v>0</v>
      </c>
      <c r="FH9">
        <f ca="1">IF(AND($B9&gt;0,SUM(FH$3:FH8)=0,SUM($H9:FG9)=0),$B9,0)</f>
        <v>0</v>
      </c>
      <c r="FI9">
        <f ca="1">IF(AND($B9&gt;0,SUM(FI$3:FI8)=0,SUM($H9:FH9)=0),$B9,0)</f>
        <v>0</v>
      </c>
      <c r="FJ9">
        <f ca="1">IF(AND($B9&gt;0,SUM(FJ$3:FJ8)=0,SUM($H9:FI9)=0),$B9,0)</f>
        <v>0</v>
      </c>
      <c r="FK9">
        <f ca="1">IF(AND($B9&gt;0,SUM(FK$3:FK8)=0,SUM($H9:FJ9)=0),$B9,0)</f>
        <v>0</v>
      </c>
      <c r="FL9">
        <f ca="1">IF(AND($B9&gt;0,SUM(FL$3:FL8)=0,SUM($H9:FK9)=0),$B9,0)</f>
        <v>0</v>
      </c>
      <c r="FM9">
        <f ca="1">IF(AND($B9&gt;0,SUM(FM$3:FM8)=0,SUM($H9:FL9)=0),$B9,0)</f>
        <v>0</v>
      </c>
      <c r="FN9">
        <f ca="1">IF(AND($B9&gt;0,SUM(FN$3:FN8)=0,SUM($H9:FM9)=0),$B9,0)</f>
        <v>0</v>
      </c>
      <c r="FS9" s="67" t="s">
        <v>123</v>
      </c>
      <c r="FT9" s="67" t="s">
        <v>541</v>
      </c>
      <c r="FU9" s="342">
        <v>7906479</v>
      </c>
      <c r="FV9" s="67" t="s">
        <v>175</v>
      </c>
      <c r="FY9" s="249" t="s">
        <v>123</v>
      </c>
      <c r="FZ9" s="67" t="s">
        <v>541</v>
      </c>
      <c r="GA9" s="67" t="str">
        <f>""</f>
        <v/>
      </c>
      <c r="GB9" s="67" t="s">
        <v>408</v>
      </c>
      <c r="GE9" s="67" t="s">
        <v>770</v>
      </c>
      <c r="GF9" s="67" t="s">
        <v>541</v>
      </c>
      <c r="GG9" s="67" t="str">
        <f>""</f>
        <v/>
      </c>
      <c r="GH9" s="67" t="s">
        <v>408</v>
      </c>
    </row>
    <row r="10" spans="1:190" ht="15.75" thickBot="1" x14ac:dyDescent="0.3">
      <c r="A10">
        <v>10</v>
      </c>
      <c r="B10">
        <f ca="1">IF(Valintaohjelma!D$10=SelectionData!I$10,A10,0)</f>
        <v>0</v>
      </c>
      <c r="C10" s="240" t="str">
        <f t="shared" ca="1" si="6"/>
        <v>CASA W4 Smart Right 500W</v>
      </c>
      <c r="D10" s="240" t="str">
        <f t="shared" ca="1" si="7"/>
        <v>W04VR05S10HA</v>
      </c>
      <c r="E10" s="240">
        <f t="shared" ca="1" si="8"/>
        <v>7906504</v>
      </c>
      <c r="F10" s="240" t="str">
        <f t="shared" ca="1" si="9"/>
        <v>Valitse</v>
      </c>
      <c r="G10" s="47">
        <f ca="1">INDEX($I$2:$FN$2,ROWS(G$2:G10))</f>
        <v>0</v>
      </c>
      <c r="H10">
        <v>0</v>
      </c>
      <c r="I10">
        <f ca="1">IF(AND($B10&gt;0,SUM(I$3:I9)=0,SUM($H10:H10)=0),$B10,0)</f>
        <v>0</v>
      </c>
      <c r="J10">
        <f ca="1">IF(AND($B10&gt;0,SUM(J$3:J9)=0,SUM($H10:I10)=0),$B10,0)</f>
        <v>0</v>
      </c>
      <c r="K10">
        <f ca="1">IF(AND($B10&gt;0,SUM(K$3:K9)=0,SUM($H10:J10)=0),$B10,0)</f>
        <v>0</v>
      </c>
      <c r="L10">
        <f ca="1">IF(AND($B10&gt;0,SUM(L$3:L9)=0,SUM($H10:K10)=0),$B10,0)</f>
        <v>0</v>
      </c>
      <c r="M10">
        <f ca="1">IF(AND($B10&gt;0,SUM(M$3:M9)=0,SUM($H10:L10)=0),$B10,0)</f>
        <v>0</v>
      </c>
      <c r="N10">
        <f ca="1">IF(AND($B10&gt;0,SUM(N$3:N9)=0,SUM($H10:M10)=0),$B10,0)</f>
        <v>0</v>
      </c>
      <c r="O10">
        <f ca="1">IF(AND($B10&gt;0,SUM(O$3:O9)=0,SUM($H10:N10)=0),$B10,0)</f>
        <v>0</v>
      </c>
      <c r="P10">
        <f ca="1">IF(AND($B10&gt;0,SUM(P$3:P9)=0,SUM($H10:O10)=0),$B10,0)</f>
        <v>0</v>
      </c>
      <c r="Q10">
        <f ca="1">IF(AND($B10&gt;0,SUM(Q$3:Q9)=0,SUM($H10:P10)=0),$B10,0)</f>
        <v>0</v>
      </c>
      <c r="R10">
        <f ca="1">IF(AND($B10&gt;0,SUM(R$3:R9)=0,SUM($H10:Q10)=0),$B10,0)</f>
        <v>0</v>
      </c>
      <c r="S10">
        <f ca="1">IF(AND($B10&gt;0,SUM(S$3:S9)=0,SUM($H10:R10)=0),$B10,0)</f>
        <v>0</v>
      </c>
      <c r="T10">
        <f ca="1">IF(AND($B10&gt;0,SUM(T$3:T9)=0,SUM($H10:S10)=0),$B10,0)</f>
        <v>0</v>
      </c>
      <c r="U10">
        <f ca="1">IF(AND($B10&gt;0,SUM(U$3:U9)=0,SUM($H10:T10)=0),$B10,0)</f>
        <v>0</v>
      </c>
      <c r="V10">
        <f ca="1">IF(AND($B10&gt;0,SUM(V$3:V9)=0,SUM($H10:U10)=0),$B10,0)</f>
        <v>0</v>
      </c>
      <c r="W10">
        <f ca="1">IF(AND($B10&gt;0,SUM(W$3:W9)=0,SUM($H10:V10)=0),$B10,0)</f>
        <v>0</v>
      </c>
      <c r="X10">
        <f ca="1">IF(AND($B10&gt;0,SUM(X$3:X9)=0,SUM($H10:W10)=0),$B10,0)</f>
        <v>0</v>
      </c>
      <c r="Y10">
        <f ca="1">IF(AND($B10&gt;0,SUM(Y$3:Y9)=0,SUM($H10:X10)=0),$B10,0)</f>
        <v>0</v>
      </c>
      <c r="Z10">
        <f ca="1">IF(AND($B10&gt;0,SUM(Z$3:Z9)=0,SUM($H10:Y10)=0),$B10,0)</f>
        <v>0</v>
      </c>
      <c r="AA10">
        <f ca="1">IF(AND($B10&gt;0,SUM(AA$3:AA9)=0,SUM($H10:Z10)=0),$B10,0)</f>
        <v>0</v>
      </c>
      <c r="AB10">
        <f ca="1">IF(AND($B10&gt;0,SUM(AB$3:AB9)=0,SUM($H10:AA10)=0),$B10,0)</f>
        <v>0</v>
      </c>
      <c r="AC10">
        <f ca="1">IF(AND($B10&gt;0,SUM(AC$3:AC9)=0,SUM($H10:AB10)=0),$B10,0)</f>
        <v>0</v>
      </c>
      <c r="AD10">
        <f ca="1">IF(AND($B10&gt;0,SUM(AD$3:AD9)=0,SUM($H10:AC10)=0),$B10,0)</f>
        <v>0</v>
      </c>
      <c r="AE10">
        <f ca="1">IF(AND($B10&gt;0,SUM(AE$3:AE9)=0,SUM($H10:AD10)=0),$B10,0)</f>
        <v>0</v>
      </c>
      <c r="AF10">
        <f ca="1">IF(AND($B10&gt;0,SUM(AF$3:AF9)=0,SUM($H10:AE10)=0),$B10,0)</f>
        <v>0</v>
      </c>
      <c r="AG10">
        <f ca="1">IF(AND($B10&gt;0,SUM(AG$3:AG9)=0,SUM($H10:AF10)=0),$B10,0)</f>
        <v>0</v>
      </c>
      <c r="AH10">
        <f ca="1">IF(AND($B10&gt;0,SUM(AH$3:AH9)=0,SUM($H10:AG10)=0),$B10,0)</f>
        <v>0</v>
      </c>
      <c r="AI10">
        <f ca="1">IF(AND($B10&gt;0,SUM(AI$3:AI9)=0,SUM($H10:AH10)=0),$B10,0)</f>
        <v>0</v>
      </c>
      <c r="AJ10">
        <f ca="1">IF(AND($B10&gt;0,SUM(AJ$3:AJ9)=0,SUM($H10:AI10)=0),$B10,0)</f>
        <v>0</v>
      </c>
      <c r="AK10">
        <f ca="1">IF(AND($B10&gt;0,SUM(AK$3:AK9)=0,SUM($H10:AJ10)=0),$B10,0)</f>
        <v>0</v>
      </c>
      <c r="AL10">
        <f ca="1">IF(AND($B10&gt;0,SUM(AL$3:AL9)=0,SUM($H10:AK10)=0),$B10,0)</f>
        <v>0</v>
      </c>
      <c r="AM10">
        <f ca="1">IF(AND($B10&gt;0,SUM(AM$3:AM9)=0,SUM($H10:AL10)=0),$B10,0)</f>
        <v>0</v>
      </c>
      <c r="AN10">
        <f ca="1">IF(AND($B10&gt;0,SUM(AN$3:AN9)=0,SUM($H10:AM10)=0),$B10,0)</f>
        <v>0</v>
      </c>
      <c r="AO10">
        <f ca="1">IF(AND($B10&gt;0,SUM(AO$3:AO9)=0,SUM($H10:AN10)=0),$B10,0)</f>
        <v>0</v>
      </c>
      <c r="AP10">
        <f ca="1">IF(AND($B10&gt;0,SUM(AP$3:AP9)=0,SUM($H10:AO10)=0),$B10,0)</f>
        <v>0</v>
      </c>
      <c r="AQ10">
        <f ca="1">IF(AND($B10&gt;0,SUM(AQ$3:AQ9)=0,SUM($H10:AP10)=0),$B10,0)</f>
        <v>0</v>
      </c>
      <c r="AR10">
        <f ca="1">IF(AND($B10&gt;0,SUM(AR$3:AR9)=0,SUM($H10:AQ10)=0),$B10,0)</f>
        <v>0</v>
      </c>
      <c r="AS10">
        <f ca="1">IF(AND($B10&gt;0,SUM(AS$3:AS9)=0,SUM($H10:AR10)=0),$B10,0)</f>
        <v>0</v>
      </c>
      <c r="AT10">
        <f ca="1">IF(AND($B10&gt;0,SUM(AT$3:AT9)=0,SUM($H10:AS10)=0),$B10,0)</f>
        <v>0</v>
      </c>
      <c r="AU10">
        <f ca="1">IF(AND($B10&gt;0,SUM(AU$3:AU9)=0,SUM($H10:AT10)=0),$B10,0)</f>
        <v>0</v>
      </c>
      <c r="AV10">
        <f ca="1">IF(AND($B10&gt;0,SUM(AV$3:AV9)=0,SUM($H10:AU10)=0),$B10,0)</f>
        <v>0</v>
      </c>
      <c r="AW10">
        <f ca="1">IF(AND($B10&gt;0,SUM(AW$3:AW9)=0,SUM($H10:AV10)=0),$B10,0)</f>
        <v>0</v>
      </c>
      <c r="AX10">
        <f ca="1">IF(AND($B10&gt;0,SUM(AX$3:AX9)=0,SUM($H10:AW10)=0),$B10,0)</f>
        <v>0</v>
      </c>
      <c r="AY10">
        <f ca="1">IF(AND($B10&gt;0,SUM(AY$3:AY9)=0,SUM($H10:AX10)=0),$B10,0)</f>
        <v>0</v>
      </c>
      <c r="AZ10">
        <f ca="1">IF(AND($B10&gt;0,SUM(AZ$3:AZ9)=0,SUM($H10:AY10)=0),$B10,0)</f>
        <v>0</v>
      </c>
      <c r="BA10">
        <f ca="1">IF(AND($B10&gt;0,SUM(BA$3:BA9)=0,SUM($H10:AZ10)=0),$B10,0)</f>
        <v>0</v>
      </c>
      <c r="BB10">
        <f ca="1">IF(AND($B10&gt;0,SUM(BB$3:BB9)=0,SUM($H10:BA10)=0),$B10,0)</f>
        <v>0</v>
      </c>
      <c r="BC10">
        <f ca="1">IF(AND($B10&gt;0,SUM(BC$3:BC9)=0,SUM($H10:BB10)=0),$B10,0)</f>
        <v>0</v>
      </c>
      <c r="BD10">
        <f ca="1">IF(AND($B10&gt;0,SUM(BD$3:BD9)=0,SUM($H10:BC10)=0),$B10,0)</f>
        <v>0</v>
      </c>
      <c r="BE10">
        <f ca="1">IF(AND($B10&gt;0,SUM(BE$3:BE9)=0,SUM($H10:BD10)=0),$B10,0)</f>
        <v>0</v>
      </c>
      <c r="BF10">
        <f ca="1">IF(AND($B10&gt;0,SUM(BF$3:BF9)=0,SUM($H10:BE10)=0),$B10,0)</f>
        <v>0</v>
      </c>
      <c r="BG10">
        <f ca="1">IF(AND($B10&gt;0,SUM(BG$3:BG9)=0,SUM($H10:BF10)=0),$B10,0)</f>
        <v>0</v>
      </c>
      <c r="BH10">
        <f ca="1">IF(AND($B10&gt;0,SUM(BH$3:BH9)=0,SUM($H10:BG10)=0),$B10,0)</f>
        <v>0</v>
      </c>
      <c r="BI10">
        <f ca="1">IF(AND($B10&gt;0,SUM(BI$3:BI9)=0,SUM($H10:BH10)=0),$B10,0)</f>
        <v>0</v>
      </c>
      <c r="BJ10">
        <f ca="1">IF(AND($B10&gt;0,SUM(BJ$3:BJ9)=0,SUM($H10:BI10)=0),$B10,0)</f>
        <v>0</v>
      </c>
      <c r="BK10">
        <f ca="1">IF(AND($B10&gt;0,SUM(BK$3:BK9)=0,SUM($H10:BJ10)=0),$B10,0)</f>
        <v>0</v>
      </c>
      <c r="BL10">
        <f ca="1">IF(AND($B10&gt;0,SUM(BL$3:BL9)=0,SUM($H10:BK10)=0),$B10,0)</f>
        <v>0</v>
      </c>
      <c r="BM10">
        <f ca="1">IF(AND($B10&gt;0,SUM(BM$3:BM9)=0,SUM($H10:BL10)=0),$B10,0)</f>
        <v>0</v>
      </c>
      <c r="BN10">
        <f ca="1">IF(AND($B10&gt;0,SUM(BN$3:BN9)=0,SUM($H10:BM10)=0),$B10,0)</f>
        <v>0</v>
      </c>
      <c r="BO10">
        <f ca="1">IF(AND($B10&gt;0,SUM(BO$3:BO9)=0,SUM($H10:BN10)=0),$B10,0)</f>
        <v>0</v>
      </c>
      <c r="BP10">
        <f ca="1">IF(AND($B10&gt;0,SUM(BP$3:BP9)=0,SUM($H10:BO10)=0),$B10,0)</f>
        <v>0</v>
      </c>
      <c r="BQ10">
        <f ca="1">IF(AND($B10&gt;0,SUM(BQ$3:BQ9)=0,SUM($H10:BP10)=0),$B10,0)</f>
        <v>0</v>
      </c>
      <c r="BR10">
        <f ca="1">IF(AND($B10&gt;0,SUM(BR$3:BR9)=0,SUM($H10:BQ10)=0),$B10,0)</f>
        <v>0</v>
      </c>
      <c r="BS10">
        <f ca="1">IF(AND($B10&gt;0,SUM(BS$3:BS9)=0,SUM($H10:BR10)=0),$B10,0)</f>
        <v>0</v>
      </c>
      <c r="BT10">
        <f ca="1">IF(AND($B10&gt;0,SUM(BT$3:BT9)=0,SUM($H10:BS10)=0),$B10,0)</f>
        <v>0</v>
      </c>
      <c r="BU10">
        <f ca="1">IF(AND($B10&gt;0,SUM(BU$3:BU9)=0,SUM($H10:BT10)=0),$B10,0)</f>
        <v>0</v>
      </c>
      <c r="BV10">
        <f ca="1">IF(AND($B10&gt;0,SUM(BV$3:BV9)=0,SUM($H10:BU10)=0),$B10,0)</f>
        <v>0</v>
      </c>
      <c r="BW10">
        <f ca="1">IF(AND($B10&gt;0,SUM(BW$3:BW9)=0,SUM($H10:BV10)=0),$B10,0)</f>
        <v>0</v>
      </c>
      <c r="BX10">
        <f ca="1">IF(AND($B10&gt;0,SUM(BX$3:BX9)=0,SUM($H10:BW10)=0),$B10,0)</f>
        <v>0</v>
      </c>
      <c r="BY10">
        <f ca="1">IF(AND($B10&gt;0,SUM(BY$3:BY9)=0,SUM($H10:BX10)=0),$B10,0)</f>
        <v>0</v>
      </c>
      <c r="BZ10">
        <f ca="1">IF(AND($B10&gt;0,SUM(BZ$3:BZ9)=0,SUM($H10:BY10)=0),$B10,0)</f>
        <v>0</v>
      </c>
      <c r="CA10">
        <f ca="1">IF(AND($B10&gt;0,SUM(CA$3:CA9)=0,SUM($H10:BZ10)=0),$B10,0)</f>
        <v>0</v>
      </c>
      <c r="CB10">
        <f ca="1">IF(AND($B10&gt;0,SUM(CB$3:CB9)=0,SUM($H10:CA10)=0),$B10,0)</f>
        <v>0</v>
      </c>
      <c r="CC10">
        <f ca="1">IF(AND($B10&gt;0,SUM(CC$3:CC9)=0,SUM($H10:CB10)=0),$B10,0)</f>
        <v>0</v>
      </c>
      <c r="CD10">
        <f ca="1">IF(AND($B10&gt;0,SUM(CD$3:CD9)=0,SUM($H10:CC10)=0),$B10,0)</f>
        <v>0</v>
      </c>
      <c r="CE10">
        <f ca="1">IF(AND($B10&gt;0,SUM(CE$3:CE9)=0,SUM($H10:CD10)=0),$B10,0)</f>
        <v>0</v>
      </c>
      <c r="CF10">
        <f ca="1">IF(AND($B10&gt;0,SUM(CF$3:CF9)=0,SUM($H10:CE10)=0),$B10,0)</f>
        <v>0</v>
      </c>
      <c r="CG10">
        <f ca="1">IF(AND($B10&gt;0,SUM(CG$3:CG9)=0,SUM($H10:CF10)=0),$B10,0)</f>
        <v>0</v>
      </c>
      <c r="CH10">
        <f ca="1">IF(AND($B10&gt;0,SUM(CH$3:CH9)=0,SUM($H10:CG10)=0),$B10,0)</f>
        <v>0</v>
      </c>
      <c r="CI10">
        <f ca="1">IF(AND($B10&gt;0,SUM(CI$3:CI9)=0,SUM($H10:CH10)=0),$B10,0)</f>
        <v>0</v>
      </c>
      <c r="CJ10">
        <f ca="1">IF(AND($B10&gt;0,SUM(CJ$3:CJ9)=0,SUM($H10:CI10)=0),$B10,0)</f>
        <v>0</v>
      </c>
      <c r="CK10">
        <f ca="1">IF(AND($B10&gt;0,SUM(CK$3:CK9)=0,SUM($H10:CJ10)=0),$B10,0)</f>
        <v>0</v>
      </c>
      <c r="CL10">
        <f ca="1">IF(AND($B10&gt;0,SUM(CL$3:CL9)=0,SUM($H10:CK10)=0),$B10,0)</f>
        <v>0</v>
      </c>
      <c r="CM10">
        <f ca="1">IF(AND($B10&gt;0,SUM(CM$3:CM9)=0,SUM($H10:CL10)=0),$B10,0)</f>
        <v>0</v>
      </c>
      <c r="CN10">
        <f ca="1">IF(AND($B10&gt;0,SUM(CN$3:CN9)=0,SUM($H10:CM10)=0),$B10,0)</f>
        <v>0</v>
      </c>
      <c r="CO10">
        <f ca="1">IF(AND($B10&gt;0,SUM(CO$3:CO9)=0,SUM($H10:CN10)=0),$B10,0)</f>
        <v>0</v>
      </c>
      <c r="CP10">
        <f ca="1">IF(AND($B10&gt;0,SUM(CP$3:CP9)=0,SUM($H10:CO10)=0),$B10,0)</f>
        <v>0</v>
      </c>
      <c r="CQ10">
        <f ca="1">IF(AND($B10&gt;0,SUM(CQ$3:CQ9)=0,SUM($H10:CP10)=0),$B10,0)</f>
        <v>0</v>
      </c>
      <c r="CR10">
        <f ca="1">IF(AND($B10&gt;0,SUM(CR$3:CR9)=0,SUM($H10:CQ10)=0),$B10,0)</f>
        <v>0</v>
      </c>
      <c r="CS10">
        <f ca="1">IF(AND($B10&gt;0,SUM(CS$3:CS9)=0,SUM($H10:CR10)=0),$B10,0)</f>
        <v>0</v>
      </c>
      <c r="CT10">
        <f ca="1">IF(AND($B10&gt;0,SUM(CT$3:CT9)=0,SUM($H10:CS10)=0),$B10,0)</f>
        <v>0</v>
      </c>
      <c r="CU10">
        <f ca="1">IF(AND($B10&gt;0,SUM(CU$3:CU9)=0,SUM($H10:CT10)=0),$B10,0)</f>
        <v>0</v>
      </c>
      <c r="CV10">
        <f ca="1">IF(AND($B10&gt;0,SUM(CV$3:CV9)=0,SUM($H10:CU10)=0),$B10,0)</f>
        <v>0</v>
      </c>
      <c r="CW10">
        <f ca="1">IF(AND($B10&gt;0,SUM(CW$3:CW9)=0,SUM($H10:CV10)=0),$B10,0)</f>
        <v>0</v>
      </c>
      <c r="CX10">
        <f ca="1">IF(AND($B10&gt;0,SUM(CX$3:CX9)=0,SUM($H10:CW10)=0),$B10,0)</f>
        <v>0</v>
      </c>
      <c r="CY10">
        <f ca="1">IF(AND($B10&gt;0,SUM(CY$3:CY9)=0,SUM($H10:CX10)=0),$B10,0)</f>
        <v>0</v>
      </c>
      <c r="CZ10">
        <f ca="1">IF(AND($B10&gt;0,SUM(CZ$3:CZ9)=0,SUM($H10:CY10)=0),$B10,0)</f>
        <v>0</v>
      </c>
      <c r="DA10">
        <f ca="1">IF(AND($B10&gt;0,SUM(DA$3:DA9)=0,SUM($H10:CZ10)=0),$B10,0)</f>
        <v>0</v>
      </c>
      <c r="DB10">
        <f ca="1">IF(AND($B10&gt;0,SUM(DB$3:DB9)=0,SUM($H10:DA10)=0),$B10,0)</f>
        <v>0</v>
      </c>
      <c r="DC10">
        <f ca="1">IF(AND($B10&gt;0,SUM(DC$3:DC9)=0,SUM($H10:DB10)=0),$B10,0)</f>
        <v>0</v>
      </c>
      <c r="DD10">
        <f ca="1">IF(AND($B10&gt;0,SUM(DD$3:DD9)=0,SUM($H10:DC10)=0),$B10,0)</f>
        <v>0</v>
      </c>
      <c r="DE10">
        <f ca="1">IF(AND($B10&gt;0,SUM(DE$3:DE9)=0,SUM($H10:DD10)=0),$B10,0)</f>
        <v>0</v>
      </c>
      <c r="DF10">
        <f ca="1">IF(AND($B10&gt;0,SUM(DF$3:DF9)=0,SUM($H10:DE10)=0),$B10,0)</f>
        <v>0</v>
      </c>
      <c r="DG10">
        <f ca="1">IF(AND($B10&gt;0,SUM(DG$3:DG9)=0,SUM($H10:DF10)=0),$B10,0)</f>
        <v>0</v>
      </c>
      <c r="DH10">
        <f ca="1">IF(AND($B10&gt;0,SUM(DH$3:DH9)=0,SUM($H10:DG10)=0),$B10,0)</f>
        <v>0</v>
      </c>
      <c r="DI10">
        <f ca="1">IF(AND($B10&gt;0,SUM(DI$3:DI9)=0,SUM($H10:DH10)=0),$B10,0)</f>
        <v>0</v>
      </c>
      <c r="DJ10">
        <f ca="1">IF(AND($B10&gt;0,SUM(DJ$3:DJ9)=0,SUM($H10:DI10)=0),$B10,0)</f>
        <v>0</v>
      </c>
      <c r="DK10">
        <f ca="1">IF(AND($B10&gt;0,SUM(DK$3:DK9)=0,SUM($H10:DJ10)=0),$B10,0)</f>
        <v>0</v>
      </c>
      <c r="DL10">
        <f ca="1">IF(AND($B10&gt;0,SUM(DL$3:DL9)=0,SUM($H10:DK10)=0),$B10,0)</f>
        <v>0</v>
      </c>
      <c r="DM10">
        <f ca="1">IF(AND($B10&gt;0,SUM(DM$3:DM9)=0,SUM($H10:DL10)=0),$B10,0)</f>
        <v>0</v>
      </c>
      <c r="DN10">
        <f ca="1">IF(AND($B10&gt;0,SUM(DN$3:DN9)=0,SUM($H10:DM10)=0),$B10,0)</f>
        <v>0</v>
      </c>
      <c r="DO10">
        <f ca="1">IF(AND($B10&gt;0,SUM(DO$3:DO9)=0,SUM($H10:DN10)=0),$B10,0)</f>
        <v>0</v>
      </c>
      <c r="DP10">
        <f ca="1">IF(AND($B10&gt;0,SUM(DP$3:DP9)=0,SUM($H10:DO10)=0),$B10,0)</f>
        <v>0</v>
      </c>
      <c r="DQ10">
        <f ca="1">IF(AND($B10&gt;0,SUM(DQ$3:DQ9)=0,SUM($H10:DP10)=0),$B10,0)</f>
        <v>0</v>
      </c>
      <c r="DR10">
        <f ca="1">IF(AND($B10&gt;0,SUM(DR$3:DR9)=0,SUM($H10:DQ10)=0),$B10,0)</f>
        <v>0</v>
      </c>
      <c r="DS10">
        <f ca="1">IF(AND($B10&gt;0,SUM(DS$3:DS9)=0,SUM($H10:DR10)=0),$B10,0)</f>
        <v>0</v>
      </c>
      <c r="DT10">
        <f ca="1">IF(AND($B10&gt;0,SUM(DT$3:DT9)=0,SUM($H10:DS10)=0),$B10,0)</f>
        <v>0</v>
      </c>
      <c r="DU10">
        <f ca="1">IF(AND($B10&gt;0,SUM(DU$3:DU9)=0,SUM($H10:DT10)=0),$B10,0)</f>
        <v>0</v>
      </c>
      <c r="DV10">
        <f ca="1">IF(AND($B10&gt;0,SUM(DV$3:DV9)=0,SUM($H10:DU10)=0),$B10,0)</f>
        <v>0</v>
      </c>
      <c r="DW10">
        <f ca="1">IF(AND($B10&gt;0,SUM(DW$3:DW9)=0,SUM($H10:DV10)=0),$B10,0)</f>
        <v>0</v>
      </c>
      <c r="DX10">
        <f ca="1">IF(AND($B10&gt;0,SUM(DX$3:DX9)=0,SUM($H10:DW10)=0),$B10,0)</f>
        <v>0</v>
      </c>
      <c r="DY10">
        <f ca="1">IF(AND($B10&gt;0,SUM(DY$3:DY9)=0,SUM($H10:DX10)=0),$B10,0)</f>
        <v>0</v>
      </c>
      <c r="DZ10">
        <f ca="1">IF(AND($B10&gt;0,SUM(DZ$3:DZ9)=0,SUM($H10:DY10)=0),$B10,0)</f>
        <v>0</v>
      </c>
      <c r="EA10">
        <f ca="1">IF(AND($B10&gt;0,SUM(EA$3:EA9)=0,SUM($H10:DZ10)=0),$B10,0)</f>
        <v>0</v>
      </c>
      <c r="EB10">
        <f ca="1">IF(AND($B10&gt;0,SUM(EB$3:EB9)=0,SUM($H10:EA10)=0),$B10,0)</f>
        <v>0</v>
      </c>
      <c r="EC10">
        <f ca="1">IF(AND($B10&gt;0,SUM(EC$3:EC9)=0,SUM($H10:EB10)=0),$B10,0)</f>
        <v>0</v>
      </c>
      <c r="ED10">
        <f ca="1">IF(AND($B10&gt;0,SUM(ED$3:ED9)=0,SUM($H10:EC10)=0),$B10,0)</f>
        <v>0</v>
      </c>
      <c r="EE10">
        <f ca="1">IF(AND($B10&gt;0,SUM(EE$3:EE9)=0,SUM($H10:ED10)=0),$B10,0)</f>
        <v>0</v>
      </c>
      <c r="EF10">
        <f ca="1">IF(AND($B10&gt;0,SUM(EF$3:EF9)=0,SUM($H10:EE10)=0),$B10,0)</f>
        <v>0</v>
      </c>
      <c r="EG10">
        <f ca="1">IF(AND($B10&gt;0,SUM(EG$3:EG9)=0,SUM($H10:EF10)=0),$B10,0)</f>
        <v>0</v>
      </c>
      <c r="EH10">
        <f ca="1">IF(AND($B10&gt;0,SUM(EH$3:EH9)=0,SUM($H10:EG10)=0),$B10,0)</f>
        <v>0</v>
      </c>
      <c r="EI10">
        <f ca="1">IF(AND($B10&gt;0,SUM(EI$3:EI9)=0,SUM($H10:EH10)=0),$B10,0)</f>
        <v>0</v>
      </c>
      <c r="EJ10">
        <f ca="1">IF(AND($B10&gt;0,SUM(EJ$3:EJ9)=0,SUM($H10:EI10)=0),$B10,0)</f>
        <v>0</v>
      </c>
      <c r="EK10">
        <f ca="1">IF(AND($B10&gt;0,SUM(EK$3:EK9)=0,SUM($H10:EJ10)=0),$B10,0)</f>
        <v>0</v>
      </c>
      <c r="EL10">
        <f ca="1">IF(AND($B10&gt;0,SUM(EL$3:EL9)=0,SUM($H10:EK10)=0),$B10,0)</f>
        <v>0</v>
      </c>
      <c r="EM10">
        <f ca="1">IF(AND($B10&gt;0,SUM(EM$3:EM9)=0,SUM($H10:EL10)=0),$B10,0)</f>
        <v>0</v>
      </c>
      <c r="EN10">
        <f ca="1">IF(AND($B10&gt;0,SUM(EN$3:EN9)=0,SUM($H10:EM10)=0),$B10,0)</f>
        <v>0</v>
      </c>
      <c r="EO10">
        <f ca="1">IF(AND($B10&gt;0,SUM(EO$3:EO9)=0,SUM($H10:EN10)=0),$B10,0)</f>
        <v>0</v>
      </c>
      <c r="EP10">
        <f ca="1">IF(AND($B10&gt;0,SUM(EP$3:EP9)=0,SUM($H10:EO10)=0),$B10,0)</f>
        <v>0</v>
      </c>
      <c r="EQ10">
        <f ca="1">IF(AND($B10&gt;0,SUM(EQ$3:EQ9)=0,SUM($H10:EP10)=0),$B10,0)</f>
        <v>0</v>
      </c>
      <c r="ER10">
        <f ca="1">IF(AND($B10&gt;0,SUM(ER$3:ER9)=0,SUM($H10:EQ10)=0),$B10,0)</f>
        <v>0</v>
      </c>
      <c r="ES10">
        <f ca="1">IF(AND($B10&gt;0,SUM(ES$3:ES9)=0,SUM($H10:ER10)=0),$B10,0)</f>
        <v>0</v>
      </c>
      <c r="ET10">
        <f ca="1">IF(AND($B10&gt;0,SUM(ET$3:ET9)=0,SUM($H10:ES10)=0),$B10,0)</f>
        <v>0</v>
      </c>
      <c r="EU10">
        <f ca="1">IF(AND($B10&gt;0,SUM(EU$3:EU9)=0,SUM($H10:ET10)=0),$B10,0)</f>
        <v>0</v>
      </c>
      <c r="EV10">
        <f ca="1">IF(AND($B10&gt;0,SUM(EV$3:EV9)=0,SUM($H10:EU10)=0),$B10,0)</f>
        <v>0</v>
      </c>
      <c r="EW10">
        <f ca="1">IF(AND($B10&gt;0,SUM(EW$3:EW9)=0,SUM($H10:EV10)=0),$B10,0)</f>
        <v>0</v>
      </c>
      <c r="EX10">
        <f ca="1">IF(AND($B10&gt;0,SUM(EX$3:EX9)=0,SUM($H10:EW10)=0),$B10,0)</f>
        <v>0</v>
      </c>
      <c r="EY10">
        <f ca="1">IF(AND($B10&gt;0,SUM(EY$3:EY9)=0,SUM($H10:EX10)=0),$B10,0)</f>
        <v>0</v>
      </c>
      <c r="EZ10">
        <f ca="1">IF(AND($B10&gt;0,SUM(EZ$3:EZ9)=0,SUM($H10:EY10)=0),$B10,0)</f>
        <v>0</v>
      </c>
      <c r="FA10">
        <f ca="1">IF(AND($B10&gt;0,SUM(FA$3:FA9)=0,SUM($H10:EZ10)=0),$B10,0)</f>
        <v>0</v>
      </c>
      <c r="FB10">
        <f ca="1">IF(AND($B10&gt;0,SUM(FB$3:FB9)=0,SUM($H10:FA10)=0),$B10,0)</f>
        <v>0</v>
      </c>
      <c r="FC10">
        <f ca="1">IF(AND($B10&gt;0,SUM(FC$3:FC9)=0,SUM($H10:FB10)=0),$B10,0)</f>
        <v>0</v>
      </c>
      <c r="FD10">
        <f ca="1">IF(AND($B10&gt;0,SUM(FD$3:FD9)=0,SUM($H10:FC10)=0),$B10,0)</f>
        <v>0</v>
      </c>
      <c r="FE10">
        <f ca="1">IF(AND($B10&gt;0,SUM(FE$3:FE9)=0,SUM($H10:FD10)=0),$B10,0)</f>
        <v>0</v>
      </c>
      <c r="FF10">
        <f ca="1">IF(AND($B10&gt;0,SUM(FF$3:FF9)=0,SUM($H10:FE10)=0),$B10,0)</f>
        <v>0</v>
      </c>
      <c r="FG10">
        <f ca="1">IF(AND($B10&gt;0,SUM(FG$3:FG9)=0,SUM($H10:FF10)=0),$B10,0)</f>
        <v>0</v>
      </c>
      <c r="FH10">
        <f ca="1">IF(AND($B10&gt;0,SUM(FH$3:FH9)=0,SUM($H10:FG10)=0),$B10,0)</f>
        <v>0</v>
      </c>
      <c r="FI10">
        <f ca="1">IF(AND($B10&gt;0,SUM(FI$3:FI9)=0,SUM($H10:FH10)=0),$B10,0)</f>
        <v>0</v>
      </c>
      <c r="FJ10">
        <f ca="1">IF(AND($B10&gt;0,SUM(FJ$3:FJ9)=0,SUM($H10:FI10)=0),$B10,0)</f>
        <v>0</v>
      </c>
      <c r="FK10">
        <f ca="1">IF(AND($B10&gt;0,SUM(FK$3:FK9)=0,SUM($H10:FJ10)=0),$B10,0)</f>
        <v>0</v>
      </c>
      <c r="FL10">
        <f ca="1">IF(AND($B10&gt;0,SUM(FL$3:FL9)=0,SUM($H10:FK10)=0),$B10,0)</f>
        <v>0</v>
      </c>
      <c r="FM10">
        <f ca="1">IF(AND($B10&gt;0,SUM(FM$3:FM9)=0,SUM($H10:FL10)=0),$B10,0)</f>
        <v>0</v>
      </c>
      <c r="FN10">
        <f ca="1">IF(AND($B10&gt;0,SUM(FN$3:FN9)=0,SUM($H10:FM10)=0),$B10,0)</f>
        <v>0</v>
      </c>
      <c r="FS10" s="67" t="s">
        <v>142</v>
      </c>
      <c r="FT10" s="67" t="s">
        <v>542</v>
      </c>
      <c r="FU10" s="342">
        <v>7906504</v>
      </c>
      <c r="FV10" s="67" t="s">
        <v>175</v>
      </c>
      <c r="FY10" s="249" t="s">
        <v>142</v>
      </c>
      <c r="FZ10" s="67" t="s">
        <v>542</v>
      </c>
      <c r="GA10" s="67" t="str">
        <f>""</f>
        <v/>
      </c>
      <c r="GB10" s="67" t="s">
        <v>408</v>
      </c>
      <c r="GE10" s="67" t="s">
        <v>771</v>
      </c>
      <c r="GF10" s="67" t="s">
        <v>542</v>
      </c>
      <c r="GG10" s="67" t="str">
        <f>""</f>
        <v/>
      </c>
      <c r="GH10" s="67" t="s">
        <v>408</v>
      </c>
    </row>
    <row r="11" spans="1:190" ht="15.75" thickBot="1" x14ac:dyDescent="0.3">
      <c r="A11">
        <v>11</v>
      </c>
      <c r="B11">
        <f ca="1">IF(Valintaohjelma!D$10=SelectionData!I$10,A11,0)</f>
        <v>0</v>
      </c>
      <c r="C11" s="240" t="str">
        <f t="shared" ca="1" si="6"/>
        <v>CASA W4 Smart Left 500W</v>
      </c>
      <c r="D11" s="240" t="str">
        <f t="shared" ca="1" si="7"/>
        <v>W04VL05S10HA</v>
      </c>
      <c r="E11" s="240">
        <f t="shared" ca="1" si="8"/>
        <v>7906493</v>
      </c>
      <c r="F11" s="240" t="str">
        <f t="shared" ca="1" si="9"/>
        <v>Valitse</v>
      </c>
      <c r="G11" s="47">
        <f ca="1">INDEX($I$2:$FN$2,ROWS(G$2:G11))</f>
        <v>0</v>
      </c>
      <c r="H11">
        <v>0</v>
      </c>
      <c r="I11">
        <f ca="1">IF(AND($B11&gt;0,SUM(I$3:I10)=0,SUM($H11:H11)=0),$B11,0)</f>
        <v>0</v>
      </c>
      <c r="J11">
        <f ca="1">IF(AND($B11&gt;0,SUM(J$3:J10)=0,SUM($H11:I11)=0),$B11,0)</f>
        <v>0</v>
      </c>
      <c r="K11">
        <f ca="1">IF(AND($B11&gt;0,SUM(K$3:K10)=0,SUM($H11:J11)=0),$B11,0)</f>
        <v>0</v>
      </c>
      <c r="L11">
        <f ca="1">IF(AND($B11&gt;0,SUM(L$3:L10)=0,SUM($H11:K11)=0),$B11,0)</f>
        <v>0</v>
      </c>
      <c r="M11">
        <f ca="1">IF(AND($B11&gt;0,SUM(M$3:M10)=0,SUM($H11:L11)=0),$B11,0)</f>
        <v>0</v>
      </c>
      <c r="N11">
        <f ca="1">IF(AND($B11&gt;0,SUM(N$3:N10)=0,SUM($H11:M11)=0),$B11,0)</f>
        <v>0</v>
      </c>
      <c r="O11">
        <f ca="1">IF(AND($B11&gt;0,SUM(O$3:O10)=0,SUM($H11:N11)=0),$B11,0)</f>
        <v>0</v>
      </c>
      <c r="P11">
        <f ca="1">IF(AND($B11&gt;0,SUM(P$3:P10)=0,SUM($H11:O11)=0),$B11,0)</f>
        <v>0</v>
      </c>
      <c r="Q11">
        <f ca="1">IF(AND($B11&gt;0,SUM(Q$3:Q10)=0,SUM($H11:P11)=0),$B11,0)</f>
        <v>0</v>
      </c>
      <c r="R11">
        <f ca="1">IF(AND($B11&gt;0,SUM(R$3:R10)=0,SUM($H11:Q11)=0),$B11,0)</f>
        <v>0</v>
      </c>
      <c r="S11">
        <f ca="1">IF(AND($B11&gt;0,SUM(S$3:S10)=0,SUM($H11:R11)=0),$B11,0)</f>
        <v>0</v>
      </c>
      <c r="T11">
        <f ca="1">IF(AND($B11&gt;0,SUM(T$3:T10)=0,SUM($H11:S11)=0),$B11,0)</f>
        <v>0</v>
      </c>
      <c r="U11">
        <f ca="1">IF(AND($B11&gt;0,SUM(U$3:U10)=0,SUM($H11:T11)=0),$B11,0)</f>
        <v>0</v>
      </c>
      <c r="V11">
        <f ca="1">IF(AND($B11&gt;0,SUM(V$3:V10)=0,SUM($H11:U11)=0),$B11,0)</f>
        <v>0</v>
      </c>
      <c r="W11">
        <f ca="1">IF(AND($B11&gt;0,SUM(W$3:W10)=0,SUM($H11:V11)=0),$B11,0)</f>
        <v>0</v>
      </c>
      <c r="X11">
        <f ca="1">IF(AND($B11&gt;0,SUM(X$3:X10)=0,SUM($H11:W11)=0),$B11,0)</f>
        <v>0</v>
      </c>
      <c r="Y11">
        <f ca="1">IF(AND($B11&gt;0,SUM(Y$3:Y10)=0,SUM($H11:X11)=0),$B11,0)</f>
        <v>0</v>
      </c>
      <c r="Z11">
        <f ca="1">IF(AND($B11&gt;0,SUM(Z$3:Z10)=0,SUM($H11:Y11)=0),$B11,0)</f>
        <v>0</v>
      </c>
      <c r="AA11">
        <f ca="1">IF(AND($B11&gt;0,SUM(AA$3:AA10)=0,SUM($H11:Z11)=0),$B11,0)</f>
        <v>0</v>
      </c>
      <c r="AB11">
        <f ca="1">IF(AND($B11&gt;0,SUM(AB$3:AB10)=0,SUM($H11:AA11)=0),$B11,0)</f>
        <v>0</v>
      </c>
      <c r="AC11">
        <f ca="1">IF(AND($B11&gt;0,SUM(AC$3:AC10)=0,SUM($H11:AB11)=0),$B11,0)</f>
        <v>0</v>
      </c>
      <c r="AD11">
        <f ca="1">IF(AND($B11&gt;0,SUM(AD$3:AD10)=0,SUM($H11:AC11)=0),$B11,0)</f>
        <v>0</v>
      </c>
      <c r="AE11">
        <f ca="1">IF(AND($B11&gt;0,SUM(AE$3:AE10)=0,SUM($H11:AD11)=0),$B11,0)</f>
        <v>0</v>
      </c>
      <c r="AF11">
        <f ca="1">IF(AND($B11&gt;0,SUM(AF$3:AF10)=0,SUM($H11:AE11)=0),$B11,0)</f>
        <v>0</v>
      </c>
      <c r="AG11">
        <f ca="1">IF(AND($B11&gt;0,SUM(AG$3:AG10)=0,SUM($H11:AF11)=0),$B11,0)</f>
        <v>0</v>
      </c>
      <c r="AH11">
        <f ca="1">IF(AND($B11&gt;0,SUM(AH$3:AH10)=0,SUM($H11:AG11)=0),$B11,0)</f>
        <v>0</v>
      </c>
      <c r="AI11">
        <f ca="1">IF(AND($B11&gt;0,SUM(AI$3:AI10)=0,SUM($H11:AH11)=0),$B11,0)</f>
        <v>0</v>
      </c>
      <c r="AJ11">
        <f ca="1">IF(AND($B11&gt;0,SUM(AJ$3:AJ10)=0,SUM($H11:AI11)=0),$B11,0)</f>
        <v>0</v>
      </c>
      <c r="AK11">
        <f ca="1">IF(AND($B11&gt;0,SUM(AK$3:AK10)=0,SUM($H11:AJ11)=0),$B11,0)</f>
        <v>0</v>
      </c>
      <c r="AL11">
        <f ca="1">IF(AND($B11&gt;0,SUM(AL$3:AL10)=0,SUM($H11:AK11)=0),$B11,0)</f>
        <v>0</v>
      </c>
      <c r="AM11">
        <f ca="1">IF(AND($B11&gt;0,SUM(AM$3:AM10)=0,SUM($H11:AL11)=0),$B11,0)</f>
        <v>0</v>
      </c>
      <c r="AN11">
        <f ca="1">IF(AND($B11&gt;0,SUM(AN$3:AN10)=0,SUM($H11:AM11)=0),$B11,0)</f>
        <v>0</v>
      </c>
      <c r="AO11">
        <f ca="1">IF(AND($B11&gt;0,SUM(AO$3:AO10)=0,SUM($H11:AN11)=0),$B11,0)</f>
        <v>0</v>
      </c>
      <c r="AP11">
        <f ca="1">IF(AND($B11&gt;0,SUM(AP$3:AP10)=0,SUM($H11:AO11)=0),$B11,0)</f>
        <v>0</v>
      </c>
      <c r="AQ11">
        <f ca="1">IF(AND($B11&gt;0,SUM(AQ$3:AQ10)=0,SUM($H11:AP11)=0),$B11,0)</f>
        <v>0</v>
      </c>
      <c r="AR11">
        <f ca="1">IF(AND($B11&gt;0,SUM(AR$3:AR10)=0,SUM($H11:AQ11)=0),$B11,0)</f>
        <v>0</v>
      </c>
      <c r="AS11">
        <f ca="1">IF(AND($B11&gt;0,SUM(AS$3:AS10)=0,SUM($H11:AR11)=0),$B11,0)</f>
        <v>0</v>
      </c>
      <c r="AT11">
        <f ca="1">IF(AND($B11&gt;0,SUM(AT$3:AT10)=0,SUM($H11:AS11)=0),$B11,0)</f>
        <v>0</v>
      </c>
      <c r="AU11">
        <f ca="1">IF(AND($B11&gt;0,SUM(AU$3:AU10)=0,SUM($H11:AT11)=0),$B11,0)</f>
        <v>0</v>
      </c>
      <c r="AV11">
        <f ca="1">IF(AND($B11&gt;0,SUM(AV$3:AV10)=0,SUM($H11:AU11)=0),$B11,0)</f>
        <v>0</v>
      </c>
      <c r="AW11">
        <f ca="1">IF(AND($B11&gt;0,SUM(AW$3:AW10)=0,SUM($H11:AV11)=0),$B11,0)</f>
        <v>0</v>
      </c>
      <c r="AX11">
        <f ca="1">IF(AND($B11&gt;0,SUM(AX$3:AX10)=0,SUM($H11:AW11)=0),$B11,0)</f>
        <v>0</v>
      </c>
      <c r="AY11">
        <f ca="1">IF(AND($B11&gt;0,SUM(AY$3:AY10)=0,SUM($H11:AX11)=0),$B11,0)</f>
        <v>0</v>
      </c>
      <c r="AZ11">
        <f ca="1">IF(AND($B11&gt;0,SUM(AZ$3:AZ10)=0,SUM($H11:AY11)=0),$B11,0)</f>
        <v>0</v>
      </c>
      <c r="BA11">
        <f ca="1">IF(AND($B11&gt;0,SUM(BA$3:BA10)=0,SUM($H11:AZ11)=0),$B11,0)</f>
        <v>0</v>
      </c>
      <c r="BB11">
        <f ca="1">IF(AND($B11&gt;0,SUM(BB$3:BB10)=0,SUM($H11:BA11)=0),$B11,0)</f>
        <v>0</v>
      </c>
      <c r="BC11">
        <f ca="1">IF(AND($B11&gt;0,SUM(BC$3:BC10)=0,SUM($H11:BB11)=0),$B11,0)</f>
        <v>0</v>
      </c>
      <c r="BD11">
        <f ca="1">IF(AND($B11&gt;0,SUM(BD$3:BD10)=0,SUM($H11:BC11)=0),$B11,0)</f>
        <v>0</v>
      </c>
      <c r="BE11">
        <f ca="1">IF(AND($B11&gt;0,SUM(BE$3:BE10)=0,SUM($H11:BD11)=0),$B11,0)</f>
        <v>0</v>
      </c>
      <c r="BF11">
        <f ca="1">IF(AND($B11&gt;0,SUM(BF$3:BF10)=0,SUM($H11:BE11)=0),$B11,0)</f>
        <v>0</v>
      </c>
      <c r="BG11">
        <f ca="1">IF(AND($B11&gt;0,SUM(BG$3:BG10)=0,SUM($H11:BF11)=0),$B11,0)</f>
        <v>0</v>
      </c>
      <c r="BH11">
        <f ca="1">IF(AND($B11&gt;0,SUM(BH$3:BH10)=0,SUM($H11:BG11)=0),$B11,0)</f>
        <v>0</v>
      </c>
      <c r="BI11">
        <f ca="1">IF(AND($B11&gt;0,SUM(BI$3:BI10)=0,SUM($H11:BH11)=0),$B11,0)</f>
        <v>0</v>
      </c>
      <c r="BJ11">
        <f ca="1">IF(AND($B11&gt;0,SUM(BJ$3:BJ10)=0,SUM($H11:BI11)=0),$B11,0)</f>
        <v>0</v>
      </c>
      <c r="BK11">
        <f ca="1">IF(AND($B11&gt;0,SUM(BK$3:BK10)=0,SUM($H11:BJ11)=0),$B11,0)</f>
        <v>0</v>
      </c>
      <c r="BL11">
        <f ca="1">IF(AND($B11&gt;0,SUM(BL$3:BL10)=0,SUM($H11:BK11)=0),$B11,0)</f>
        <v>0</v>
      </c>
      <c r="BM11">
        <f ca="1">IF(AND($B11&gt;0,SUM(BM$3:BM10)=0,SUM($H11:BL11)=0),$B11,0)</f>
        <v>0</v>
      </c>
      <c r="BN11">
        <f ca="1">IF(AND($B11&gt;0,SUM(BN$3:BN10)=0,SUM($H11:BM11)=0),$B11,0)</f>
        <v>0</v>
      </c>
      <c r="BO11">
        <f ca="1">IF(AND($B11&gt;0,SUM(BO$3:BO10)=0,SUM($H11:BN11)=0),$B11,0)</f>
        <v>0</v>
      </c>
      <c r="BP11">
        <f ca="1">IF(AND($B11&gt;0,SUM(BP$3:BP10)=0,SUM($H11:BO11)=0),$B11,0)</f>
        <v>0</v>
      </c>
      <c r="BQ11">
        <f ca="1">IF(AND($B11&gt;0,SUM(BQ$3:BQ10)=0,SUM($H11:BP11)=0),$B11,0)</f>
        <v>0</v>
      </c>
      <c r="BR11">
        <f ca="1">IF(AND($B11&gt;0,SUM(BR$3:BR10)=0,SUM($H11:BQ11)=0),$B11,0)</f>
        <v>0</v>
      </c>
      <c r="BS11">
        <f ca="1">IF(AND($B11&gt;0,SUM(BS$3:BS10)=0,SUM($H11:BR11)=0),$B11,0)</f>
        <v>0</v>
      </c>
      <c r="BT11">
        <f ca="1">IF(AND($B11&gt;0,SUM(BT$3:BT10)=0,SUM($H11:BS11)=0),$B11,0)</f>
        <v>0</v>
      </c>
      <c r="BU11">
        <f ca="1">IF(AND($B11&gt;0,SUM(BU$3:BU10)=0,SUM($H11:BT11)=0),$B11,0)</f>
        <v>0</v>
      </c>
      <c r="BV11">
        <f ca="1">IF(AND($B11&gt;0,SUM(BV$3:BV10)=0,SUM($H11:BU11)=0),$B11,0)</f>
        <v>0</v>
      </c>
      <c r="BW11">
        <f ca="1">IF(AND($B11&gt;0,SUM(BW$3:BW10)=0,SUM($H11:BV11)=0),$B11,0)</f>
        <v>0</v>
      </c>
      <c r="BX11">
        <f ca="1">IF(AND($B11&gt;0,SUM(BX$3:BX10)=0,SUM($H11:BW11)=0),$B11,0)</f>
        <v>0</v>
      </c>
      <c r="BY11">
        <f ca="1">IF(AND($B11&gt;0,SUM(BY$3:BY10)=0,SUM($H11:BX11)=0),$B11,0)</f>
        <v>0</v>
      </c>
      <c r="BZ11">
        <f ca="1">IF(AND($B11&gt;0,SUM(BZ$3:BZ10)=0,SUM($H11:BY11)=0),$B11,0)</f>
        <v>0</v>
      </c>
      <c r="CA11">
        <f ca="1">IF(AND($B11&gt;0,SUM(CA$3:CA10)=0,SUM($H11:BZ11)=0),$B11,0)</f>
        <v>0</v>
      </c>
      <c r="CB11">
        <f ca="1">IF(AND($B11&gt;0,SUM(CB$3:CB10)=0,SUM($H11:CA11)=0),$B11,0)</f>
        <v>0</v>
      </c>
      <c r="CC11">
        <f ca="1">IF(AND($B11&gt;0,SUM(CC$3:CC10)=0,SUM($H11:CB11)=0),$B11,0)</f>
        <v>0</v>
      </c>
      <c r="CD11">
        <f ca="1">IF(AND($B11&gt;0,SUM(CD$3:CD10)=0,SUM($H11:CC11)=0),$B11,0)</f>
        <v>0</v>
      </c>
      <c r="CE11">
        <f ca="1">IF(AND($B11&gt;0,SUM(CE$3:CE10)=0,SUM($H11:CD11)=0),$B11,0)</f>
        <v>0</v>
      </c>
      <c r="CF11">
        <f ca="1">IF(AND($B11&gt;0,SUM(CF$3:CF10)=0,SUM($H11:CE11)=0),$B11,0)</f>
        <v>0</v>
      </c>
      <c r="CG11">
        <f ca="1">IF(AND($B11&gt;0,SUM(CG$3:CG10)=0,SUM($H11:CF11)=0),$B11,0)</f>
        <v>0</v>
      </c>
      <c r="CH11">
        <f ca="1">IF(AND($B11&gt;0,SUM(CH$3:CH10)=0,SUM($H11:CG11)=0),$B11,0)</f>
        <v>0</v>
      </c>
      <c r="CI11">
        <f ca="1">IF(AND($B11&gt;0,SUM(CI$3:CI10)=0,SUM($H11:CH11)=0),$B11,0)</f>
        <v>0</v>
      </c>
      <c r="CJ11">
        <f ca="1">IF(AND($B11&gt;0,SUM(CJ$3:CJ10)=0,SUM($H11:CI11)=0),$B11,0)</f>
        <v>0</v>
      </c>
      <c r="CK11">
        <f ca="1">IF(AND($B11&gt;0,SUM(CK$3:CK10)=0,SUM($H11:CJ11)=0),$B11,0)</f>
        <v>0</v>
      </c>
      <c r="CL11">
        <f ca="1">IF(AND($B11&gt;0,SUM(CL$3:CL10)=0,SUM($H11:CK11)=0),$B11,0)</f>
        <v>0</v>
      </c>
      <c r="CM11">
        <f ca="1">IF(AND($B11&gt;0,SUM(CM$3:CM10)=0,SUM($H11:CL11)=0),$B11,0)</f>
        <v>0</v>
      </c>
      <c r="CN11">
        <f ca="1">IF(AND($B11&gt;0,SUM(CN$3:CN10)=0,SUM($H11:CM11)=0),$B11,0)</f>
        <v>0</v>
      </c>
      <c r="CO11">
        <f ca="1">IF(AND($B11&gt;0,SUM(CO$3:CO10)=0,SUM($H11:CN11)=0),$B11,0)</f>
        <v>0</v>
      </c>
      <c r="CP11">
        <f ca="1">IF(AND($B11&gt;0,SUM(CP$3:CP10)=0,SUM($H11:CO11)=0),$B11,0)</f>
        <v>0</v>
      </c>
      <c r="CQ11">
        <f ca="1">IF(AND($B11&gt;0,SUM(CQ$3:CQ10)=0,SUM($H11:CP11)=0),$B11,0)</f>
        <v>0</v>
      </c>
      <c r="CR11">
        <f ca="1">IF(AND($B11&gt;0,SUM(CR$3:CR10)=0,SUM($H11:CQ11)=0),$B11,0)</f>
        <v>0</v>
      </c>
      <c r="CS11">
        <f ca="1">IF(AND($B11&gt;0,SUM(CS$3:CS10)=0,SUM($H11:CR11)=0),$B11,0)</f>
        <v>0</v>
      </c>
      <c r="CT11">
        <f ca="1">IF(AND($B11&gt;0,SUM(CT$3:CT10)=0,SUM($H11:CS11)=0),$B11,0)</f>
        <v>0</v>
      </c>
      <c r="CU11">
        <f ca="1">IF(AND($B11&gt;0,SUM(CU$3:CU10)=0,SUM($H11:CT11)=0),$B11,0)</f>
        <v>0</v>
      </c>
      <c r="CV11">
        <f ca="1">IF(AND($B11&gt;0,SUM(CV$3:CV10)=0,SUM($H11:CU11)=0),$B11,0)</f>
        <v>0</v>
      </c>
      <c r="CW11">
        <f ca="1">IF(AND($B11&gt;0,SUM(CW$3:CW10)=0,SUM($H11:CV11)=0),$B11,0)</f>
        <v>0</v>
      </c>
      <c r="CX11">
        <f ca="1">IF(AND($B11&gt;0,SUM(CX$3:CX10)=0,SUM($H11:CW11)=0),$B11,0)</f>
        <v>0</v>
      </c>
      <c r="CY11">
        <f ca="1">IF(AND($B11&gt;0,SUM(CY$3:CY10)=0,SUM($H11:CX11)=0),$B11,0)</f>
        <v>0</v>
      </c>
      <c r="CZ11">
        <f ca="1">IF(AND($B11&gt;0,SUM(CZ$3:CZ10)=0,SUM($H11:CY11)=0),$B11,0)</f>
        <v>0</v>
      </c>
      <c r="DA11">
        <f ca="1">IF(AND($B11&gt;0,SUM(DA$3:DA10)=0,SUM($H11:CZ11)=0),$B11,0)</f>
        <v>0</v>
      </c>
      <c r="DB11">
        <f ca="1">IF(AND($B11&gt;0,SUM(DB$3:DB10)=0,SUM($H11:DA11)=0),$B11,0)</f>
        <v>0</v>
      </c>
      <c r="DC11">
        <f ca="1">IF(AND($B11&gt;0,SUM(DC$3:DC10)=0,SUM($H11:DB11)=0),$B11,0)</f>
        <v>0</v>
      </c>
      <c r="DD11">
        <f ca="1">IF(AND($B11&gt;0,SUM(DD$3:DD10)=0,SUM($H11:DC11)=0),$B11,0)</f>
        <v>0</v>
      </c>
      <c r="DE11">
        <f ca="1">IF(AND($B11&gt;0,SUM(DE$3:DE10)=0,SUM($H11:DD11)=0),$B11,0)</f>
        <v>0</v>
      </c>
      <c r="DF11">
        <f ca="1">IF(AND($B11&gt;0,SUM(DF$3:DF10)=0,SUM($H11:DE11)=0),$B11,0)</f>
        <v>0</v>
      </c>
      <c r="DG11">
        <f ca="1">IF(AND($B11&gt;0,SUM(DG$3:DG10)=0,SUM($H11:DF11)=0),$B11,0)</f>
        <v>0</v>
      </c>
      <c r="DH11">
        <f ca="1">IF(AND($B11&gt;0,SUM(DH$3:DH10)=0,SUM($H11:DG11)=0),$B11,0)</f>
        <v>0</v>
      </c>
      <c r="DI11">
        <f ca="1">IF(AND($B11&gt;0,SUM(DI$3:DI10)=0,SUM($H11:DH11)=0),$B11,0)</f>
        <v>0</v>
      </c>
      <c r="DJ11">
        <f ca="1">IF(AND($B11&gt;0,SUM(DJ$3:DJ10)=0,SUM($H11:DI11)=0),$B11,0)</f>
        <v>0</v>
      </c>
      <c r="DK11">
        <f ca="1">IF(AND($B11&gt;0,SUM(DK$3:DK10)=0,SUM($H11:DJ11)=0),$B11,0)</f>
        <v>0</v>
      </c>
      <c r="DL11">
        <f ca="1">IF(AND($B11&gt;0,SUM(DL$3:DL10)=0,SUM($H11:DK11)=0),$B11,0)</f>
        <v>0</v>
      </c>
      <c r="DM11">
        <f ca="1">IF(AND($B11&gt;0,SUM(DM$3:DM10)=0,SUM($H11:DL11)=0),$B11,0)</f>
        <v>0</v>
      </c>
      <c r="DN11">
        <f ca="1">IF(AND($B11&gt;0,SUM(DN$3:DN10)=0,SUM($H11:DM11)=0),$B11,0)</f>
        <v>0</v>
      </c>
      <c r="DO11">
        <f ca="1">IF(AND($B11&gt;0,SUM(DO$3:DO10)=0,SUM($H11:DN11)=0),$B11,0)</f>
        <v>0</v>
      </c>
      <c r="DP11">
        <f ca="1">IF(AND($B11&gt;0,SUM(DP$3:DP10)=0,SUM($H11:DO11)=0),$B11,0)</f>
        <v>0</v>
      </c>
      <c r="DQ11">
        <f ca="1">IF(AND($B11&gt;0,SUM(DQ$3:DQ10)=0,SUM($H11:DP11)=0),$B11,0)</f>
        <v>0</v>
      </c>
      <c r="DR11">
        <f ca="1">IF(AND($B11&gt;0,SUM(DR$3:DR10)=0,SUM($H11:DQ11)=0),$B11,0)</f>
        <v>0</v>
      </c>
      <c r="DS11">
        <f ca="1">IF(AND($B11&gt;0,SUM(DS$3:DS10)=0,SUM($H11:DR11)=0),$B11,0)</f>
        <v>0</v>
      </c>
      <c r="DT11">
        <f ca="1">IF(AND($B11&gt;0,SUM(DT$3:DT10)=0,SUM($H11:DS11)=0),$B11,0)</f>
        <v>0</v>
      </c>
      <c r="DU11">
        <f ca="1">IF(AND($B11&gt;0,SUM(DU$3:DU10)=0,SUM($H11:DT11)=0),$B11,0)</f>
        <v>0</v>
      </c>
      <c r="DV11">
        <f ca="1">IF(AND($B11&gt;0,SUM(DV$3:DV10)=0,SUM($H11:DU11)=0),$B11,0)</f>
        <v>0</v>
      </c>
      <c r="DW11">
        <f ca="1">IF(AND($B11&gt;0,SUM(DW$3:DW10)=0,SUM($H11:DV11)=0),$B11,0)</f>
        <v>0</v>
      </c>
      <c r="DX11">
        <f ca="1">IF(AND($B11&gt;0,SUM(DX$3:DX10)=0,SUM($H11:DW11)=0),$B11,0)</f>
        <v>0</v>
      </c>
      <c r="DY11">
        <f ca="1">IF(AND($B11&gt;0,SUM(DY$3:DY10)=0,SUM($H11:DX11)=0),$B11,0)</f>
        <v>0</v>
      </c>
      <c r="DZ11">
        <f ca="1">IF(AND($B11&gt;0,SUM(DZ$3:DZ10)=0,SUM($H11:DY11)=0),$B11,0)</f>
        <v>0</v>
      </c>
      <c r="EA11">
        <f ca="1">IF(AND($B11&gt;0,SUM(EA$3:EA10)=0,SUM($H11:DZ11)=0),$B11,0)</f>
        <v>0</v>
      </c>
      <c r="EB11">
        <f ca="1">IF(AND($B11&gt;0,SUM(EB$3:EB10)=0,SUM($H11:EA11)=0),$B11,0)</f>
        <v>0</v>
      </c>
      <c r="EC11">
        <f ca="1">IF(AND($B11&gt;0,SUM(EC$3:EC10)=0,SUM($H11:EB11)=0),$B11,0)</f>
        <v>0</v>
      </c>
      <c r="ED11">
        <f ca="1">IF(AND($B11&gt;0,SUM(ED$3:ED10)=0,SUM($H11:EC11)=0),$B11,0)</f>
        <v>0</v>
      </c>
      <c r="EE11">
        <f ca="1">IF(AND($B11&gt;0,SUM(EE$3:EE10)=0,SUM($H11:ED11)=0),$B11,0)</f>
        <v>0</v>
      </c>
      <c r="EF11">
        <f ca="1">IF(AND($B11&gt;0,SUM(EF$3:EF10)=0,SUM($H11:EE11)=0),$B11,0)</f>
        <v>0</v>
      </c>
      <c r="EG11">
        <f ca="1">IF(AND($B11&gt;0,SUM(EG$3:EG10)=0,SUM($H11:EF11)=0),$B11,0)</f>
        <v>0</v>
      </c>
      <c r="EH11">
        <f ca="1">IF(AND($B11&gt;0,SUM(EH$3:EH10)=0,SUM($H11:EG11)=0),$B11,0)</f>
        <v>0</v>
      </c>
      <c r="EI11">
        <f ca="1">IF(AND($B11&gt;0,SUM(EI$3:EI10)=0,SUM($H11:EH11)=0),$B11,0)</f>
        <v>0</v>
      </c>
      <c r="EJ11">
        <f ca="1">IF(AND($B11&gt;0,SUM(EJ$3:EJ10)=0,SUM($H11:EI11)=0),$B11,0)</f>
        <v>0</v>
      </c>
      <c r="EK11">
        <f ca="1">IF(AND($B11&gt;0,SUM(EK$3:EK10)=0,SUM($H11:EJ11)=0),$B11,0)</f>
        <v>0</v>
      </c>
      <c r="EL11">
        <f ca="1">IF(AND($B11&gt;0,SUM(EL$3:EL10)=0,SUM($H11:EK11)=0),$B11,0)</f>
        <v>0</v>
      </c>
      <c r="EM11">
        <f ca="1">IF(AND($B11&gt;0,SUM(EM$3:EM10)=0,SUM($H11:EL11)=0),$B11,0)</f>
        <v>0</v>
      </c>
      <c r="EN11">
        <f ca="1">IF(AND($B11&gt;0,SUM(EN$3:EN10)=0,SUM($H11:EM11)=0),$B11,0)</f>
        <v>0</v>
      </c>
      <c r="EO11">
        <f ca="1">IF(AND($B11&gt;0,SUM(EO$3:EO10)=0,SUM($H11:EN11)=0),$B11,0)</f>
        <v>0</v>
      </c>
      <c r="EP11">
        <f ca="1">IF(AND($B11&gt;0,SUM(EP$3:EP10)=0,SUM($H11:EO11)=0),$B11,0)</f>
        <v>0</v>
      </c>
      <c r="EQ11">
        <f ca="1">IF(AND($B11&gt;0,SUM(EQ$3:EQ10)=0,SUM($H11:EP11)=0),$B11,0)</f>
        <v>0</v>
      </c>
      <c r="ER11">
        <f ca="1">IF(AND($B11&gt;0,SUM(ER$3:ER10)=0,SUM($H11:EQ11)=0),$B11,0)</f>
        <v>0</v>
      </c>
      <c r="ES11">
        <f ca="1">IF(AND($B11&gt;0,SUM(ES$3:ES10)=0,SUM($H11:ER11)=0),$B11,0)</f>
        <v>0</v>
      </c>
      <c r="ET11">
        <f ca="1">IF(AND($B11&gt;0,SUM(ET$3:ET10)=0,SUM($H11:ES11)=0),$B11,0)</f>
        <v>0</v>
      </c>
      <c r="EU11">
        <f ca="1">IF(AND($B11&gt;0,SUM(EU$3:EU10)=0,SUM($H11:ET11)=0),$B11,0)</f>
        <v>0</v>
      </c>
      <c r="EV11">
        <f ca="1">IF(AND($B11&gt;0,SUM(EV$3:EV10)=0,SUM($H11:EU11)=0),$B11,0)</f>
        <v>0</v>
      </c>
      <c r="EW11">
        <f ca="1">IF(AND($B11&gt;0,SUM(EW$3:EW10)=0,SUM($H11:EV11)=0),$B11,0)</f>
        <v>0</v>
      </c>
      <c r="EX11">
        <f ca="1">IF(AND($B11&gt;0,SUM(EX$3:EX10)=0,SUM($H11:EW11)=0),$B11,0)</f>
        <v>0</v>
      </c>
      <c r="EY11">
        <f ca="1">IF(AND($B11&gt;0,SUM(EY$3:EY10)=0,SUM($H11:EX11)=0),$B11,0)</f>
        <v>0</v>
      </c>
      <c r="EZ11">
        <f ca="1">IF(AND($B11&gt;0,SUM(EZ$3:EZ10)=0,SUM($H11:EY11)=0),$B11,0)</f>
        <v>0</v>
      </c>
      <c r="FA11">
        <f ca="1">IF(AND($B11&gt;0,SUM(FA$3:FA10)=0,SUM($H11:EZ11)=0),$B11,0)</f>
        <v>0</v>
      </c>
      <c r="FB11">
        <f ca="1">IF(AND($B11&gt;0,SUM(FB$3:FB10)=0,SUM($H11:FA11)=0),$B11,0)</f>
        <v>0</v>
      </c>
      <c r="FC11">
        <f ca="1">IF(AND($B11&gt;0,SUM(FC$3:FC10)=0,SUM($H11:FB11)=0),$B11,0)</f>
        <v>0</v>
      </c>
      <c r="FD11">
        <f ca="1">IF(AND($B11&gt;0,SUM(FD$3:FD10)=0,SUM($H11:FC11)=0),$B11,0)</f>
        <v>0</v>
      </c>
      <c r="FE11">
        <f ca="1">IF(AND($B11&gt;0,SUM(FE$3:FE10)=0,SUM($H11:FD11)=0),$B11,0)</f>
        <v>0</v>
      </c>
      <c r="FF11">
        <f ca="1">IF(AND($B11&gt;0,SUM(FF$3:FF10)=0,SUM($H11:FE11)=0),$B11,0)</f>
        <v>0</v>
      </c>
      <c r="FG11">
        <f ca="1">IF(AND($B11&gt;0,SUM(FG$3:FG10)=0,SUM($H11:FF11)=0),$B11,0)</f>
        <v>0</v>
      </c>
      <c r="FH11">
        <f ca="1">IF(AND($B11&gt;0,SUM(FH$3:FH10)=0,SUM($H11:FG11)=0),$B11,0)</f>
        <v>0</v>
      </c>
      <c r="FI11">
        <f ca="1">IF(AND($B11&gt;0,SUM(FI$3:FI10)=0,SUM($H11:FH11)=0),$B11,0)</f>
        <v>0</v>
      </c>
      <c r="FJ11">
        <f ca="1">IF(AND($B11&gt;0,SUM(FJ$3:FJ10)=0,SUM($H11:FI11)=0),$B11,0)</f>
        <v>0</v>
      </c>
      <c r="FK11">
        <f ca="1">IF(AND($B11&gt;0,SUM(FK$3:FK10)=0,SUM($H11:FJ11)=0),$B11,0)</f>
        <v>0</v>
      </c>
      <c r="FL11">
        <f ca="1">IF(AND($B11&gt;0,SUM(FL$3:FL10)=0,SUM($H11:FK11)=0),$B11,0)</f>
        <v>0</v>
      </c>
      <c r="FM11">
        <f ca="1">IF(AND($B11&gt;0,SUM(FM$3:FM10)=0,SUM($H11:FL11)=0),$B11,0)</f>
        <v>0</v>
      </c>
      <c r="FN11">
        <f ca="1">IF(AND($B11&gt;0,SUM(FN$3:FN10)=0,SUM($H11:FM11)=0),$B11,0)</f>
        <v>0</v>
      </c>
      <c r="FS11" s="67" t="s">
        <v>143</v>
      </c>
      <c r="FT11" s="67" t="s">
        <v>543</v>
      </c>
      <c r="FU11" s="342">
        <v>7906493</v>
      </c>
      <c r="FV11" s="67" t="s">
        <v>175</v>
      </c>
      <c r="FY11" s="249" t="s">
        <v>143</v>
      </c>
      <c r="FZ11" s="67" t="s">
        <v>543</v>
      </c>
      <c r="GA11" s="67" t="str">
        <f>""</f>
        <v/>
      </c>
      <c r="GB11" s="67" t="s">
        <v>408</v>
      </c>
      <c r="GE11" s="67" t="s">
        <v>772</v>
      </c>
      <c r="GF11" s="67" t="s">
        <v>543</v>
      </c>
      <c r="GG11" s="67" t="str">
        <f>""</f>
        <v/>
      </c>
      <c r="GH11" s="67" t="s">
        <v>408</v>
      </c>
    </row>
    <row r="12" spans="1:190" ht="15.75" thickBot="1" x14ac:dyDescent="0.3">
      <c r="A12">
        <v>12</v>
      </c>
      <c r="B12">
        <f ca="1">IF(Valintaohjelma!D$10=SelectionData!K$10,A12,0)</f>
        <v>0</v>
      </c>
      <c r="C12" s="240" t="str">
        <f t="shared" ca="1" si="6"/>
        <v>CASA W4 Smart Right Econo</v>
      </c>
      <c r="D12" s="240" t="str">
        <f t="shared" ca="1" si="7"/>
        <v>W04VLEES10HA</v>
      </c>
      <c r="E12" s="240">
        <f t="shared" ca="1" si="8"/>
        <v>7906509</v>
      </c>
      <c r="F12" s="240" t="str">
        <f t="shared" ca="1" si="9"/>
        <v>Valitse</v>
      </c>
      <c r="G12" s="47">
        <f ca="1">INDEX($I$2:$FN$2,ROWS(G$2:G12))</f>
        <v>0</v>
      </c>
      <c r="H12">
        <v>0</v>
      </c>
      <c r="I12">
        <f ca="1">IF(AND($B12&gt;0,SUM(I$3:I11)=0,SUM($H12:H12)=0),$B12,0)</f>
        <v>0</v>
      </c>
      <c r="J12">
        <f ca="1">IF(AND($B12&gt;0,SUM(J$3:J11)=0,SUM($H12:I12)=0),$B12,0)</f>
        <v>0</v>
      </c>
      <c r="K12">
        <f ca="1">IF(AND($B12&gt;0,SUM(K$3:K11)=0,SUM($H12:J12)=0),$B12,0)</f>
        <v>0</v>
      </c>
      <c r="L12">
        <f ca="1">IF(AND($B12&gt;0,SUM(L$3:L11)=0,SUM($H12:K12)=0),$B12,0)</f>
        <v>0</v>
      </c>
      <c r="M12">
        <f ca="1">IF(AND($B12&gt;0,SUM(M$3:M11)=0,SUM($H12:L12)=0),$B12,0)</f>
        <v>0</v>
      </c>
      <c r="N12">
        <f ca="1">IF(AND($B12&gt;0,SUM(N$3:N11)=0,SUM($H12:M12)=0),$B12,0)</f>
        <v>0</v>
      </c>
      <c r="O12">
        <f ca="1">IF(AND($B12&gt;0,SUM(O$3:O11)=0,SUM($H12:N12)=0),$B12,0)</f>
        <v>0</v>
      </c>
      <c r="P12">
        <f ca="1">IF(AND($B12&gt;0,SUM(P$3:P11)=0,SUM($H12:O12)=0),$B12,0)</f>
        <v>0</v>
      </c>
      <c r="Q12">
        <f ca="1">IF(AND($B12&gt;0,SUM(Q$3:Q11)=0,SUM($H12:P12)=0),$B12,0)</f>
        <v>0</v>
      </c>
      <c r="R12">
        <f ca="1">IF(AND($B12&gt;0,SUM(R$3:R11)=0,SUM($H12:Q12)=0),$B12,0)</f>
        <v>0</v>
      </c>
      <c r="S12">
        <f ca="1">IF(AND($B12&gt;0,SUM(S$3:S11)=0,SUM($H12:R12)=0),$B12,0)</f>
        <v>0</v>
      </c>
      <c r="T12">
        <f ca="1">IF(AND($B12&gt;0,SUM(T$3:T11)=0,SUM($H12:S12)=0),$B12,0)</f>
        <v>0</v>
      </c>
      <c r="U12">
        <f ca="1">IF(AND($B12&gt;0,SUM(U$3:U11)=0,SUM($H12:T12)=0),$B12,0)</f>
        <v>0</v>
      </c>
      <c r="V12">
        <f ca="1">IF(AND($B12&gt;0,SUM(V$3:V11)=0,SUM($H12:U12)=0),$B12,0)</f>
        <v>0</v>
      </c>
      <c r="W12">
        <f ca="1">IF(AND($B12&gt;0,SUM(W$3:W11)=0,SUM($H12:V12)=0),$B12,0)</f>
        <v>0</v>
      </c>
      <c r="X12">
        <f ca="1">IF(AND($B12&gt;0,SUM(X$3:X11)=0,SUM($H12:W12)=0),$B12,0)</f>
        <v>0</v>
      </c>
      <c r="Y12">
        <f ca="1">IF(AND($B12&gt;0,SUM(Y$3:Y11)=0,SUM($H12:X12)=0),$B12,0)</f>
        <v>0</v>
      </c>
      <c r="Z12">
        <f ca="1">IF(AND($B12&gt;0,SUM(Z$3:Z11)=0,SUM($H12:Y12)=0),$B12,0)</f>
        <v>0</v>
      </c>
      <c r="AA12">
        <f ca="1">IF(AND($B12&gt;0,SUM(AA$3:AA11)=0,SUM($H12:Z12)=0),$B12,0)</f>
        <v>0</v>
      </c>
      <c r="AB12">
        <f ca="1">IF(AND($B12&gt;0,SUM(AB$3:AB11)=0,SUM($H12:AA12)=0),$B12,0)</f>
        <v>0</v>
      </c>
      <c r="AC12">
        <f ca="1">IF(AND($B12&gt;0,SUM(AC$3:AC11)=0,SUM($H12:AB12)=0),$B12,0)</f>
        <v>0</v>
      </c>
      <c r="AD12">
        <f ca="1">IF(AND($B12&gt;0,SUM(AD$3:AD11)=0,SUM($H12:AC12)=0),$B12,0)</f>
        <v>0</v>
      </c>
      <c r="AE12">
        <f ca="1">IF(AND($B12&gt;0,SUM(AE$3:AE11)=0,SUM($H12:AD12)=0),$B12,0)</f>
        <v>0</v>
      </c>
      <c r="AF12">
        <f ca="1">IF(AND($B12&gt;0,SUM(AF$3:AF11)=0,SUM($H12:AE12)=0),$B12,0)</f>
        <v>0</v>
      </c>
      <c r="AG12">
        <f ca="1">IF(AND($B12&gt;0,SUM(AG$3:AG11)=0,SUM($H12:AF12)=0),$B12,0)</f>
        <v>0</v>
      </c>
      <c r="AH12">
        <f ca="1">IF(AND($B12&gt;0,SUM(AH$3:AH11)=0,SUM($H12:AG12)=0),$B12,0)</f>
        <v>0</v>
      </c>
      <c r="AI12">
        <f ca="1">IF(AND($B12&gt;0,SUM(AI$3:AI11)=0,SUM($H12:AH12)=0),$B12,0)</f>
        <v>0</v>
      </c>
      <c r="AJ12">
        <f ca="1">IF(AND($B12&gt;0,SUM(AJ$3:AJ11)=0,SUM($H12:AI12)=0),$B12,0)</f>
        <v>0</v>
      </c>
      <c r="AK12">
        <f ca="1">IF(AND($B12&gt;0,SUM(AK$3:AK11)=0,SUM($H12:AJ12)=0),$B12,0)</f>
        <v>0</v>
      </c>
      <c r="AL12">
        <f ca="1">IF(AND($B12&gt;0,SUM(AL$3:AL11)=0,SUM($H12:AK12)=0),$B12,0)</f>
        <v>0</v>
      </c>
      <c r="AM12">
        <f ca="1">IF(AND($B12&gt;0,SUM(AM$3:AM11)=0,SUM($H12:AL12)=0),$B12,0)</f>
        <v>0</v>
      </c>
      <c r="AN12">
        <f ca="1">IF(AND($B12&gt;0,SUM(AN$3:AN11)=0,SUM($H12:AM12)=0),$B12,0)</f>
        <v>0</v>
      </c>
      <c r="AO12">
        <f ca="1">IF(AND($B12&gt;0,SUM(AO$3:AO11)=0,SUM($H12:AN12)=0),$B12,0)</f>
        <v>0</v>
      </c>
      <c r="AP12">
        <f ca="1">IF(AND($B12&gt;0,SUM(AP$3:AP11)=0,SUM($H12:AO12)=0),$B12,0)</f>
        <v>0</v>
      </c>
      <c r="AQ12">
        <f ca="1">IF(AND($B12&gt;0,SUM(AQ$3:AQ11)=0,SUM($H12:AP12)=0),$B12,0)</f>
        <v>0</v>
      </c>
      <c r="AR12">
        <f ca="1">IF(AND($B12&gt;0,SUM(AR$3:AR11)=0,SUM($H12:AQ12)=0),$B12,0)</f>
        <v>0</v>
      </c>
      <c r="AS12">
        <f ca="1">IF(AND($B12&gt;0,SUM(AS$3:AS11)=0,SUM($H12:AR12)=0),$B12,0)</f>
        <v>0</v>
      </c>
      <c r="AT12">
        <f ca="1">IF(AND($B12&gt;0,SUM(AT$3:AT11)=0,SUM($H12:AS12)=0),$B12,0)</f>
        <v>0</v>
      </c>
      <c r="AU12">
        <f ca="1">IF(AND($B12&gt;0,SUM(AU$3:AU11)=0,SUM($H12:AT12)=0),$B12,0)</f>
        <v>0</v>
      </c>
      <c r="AV12">
        <f ca="1">IF(AND($B12&gt;0,SUM(AV$3:AV11)=0,SUM($H12:AU12)=0),$B12,0)</f>
        <v>0</v>
      </c>
      <c r="AW12">
        <f ca="1">IF(AND($B12&gt;0,SUM(AW$3:AW11)=0,SUM($H12:AV12)=0),$B12,0)</f>
        <v>0</v>
      </c>
      <c r="AX12">
        <f ca="1">IF(AND($B12&gt;0,SUM(AX$3:AX11)=0,SUM($H12:AW12)=0),$B12,0)</f>
        <v>0</v>
      </c>
      <c r="AY12">
        <f ca="1">IF(AND($B12&gt;0,SUM(AY$3:AY11)=0,SUM($H12:AX12)=0),$B12,0)</f>
        <v>0</v>
      </c>
      <c r="AZ12">
        <f ca="1">IF(AND($B12&gt;0,SUM(AZ$3:AZ11)=0,SUM($H12:AY12)=0),$B12,0)</f>
        <v>0</v>
      </c>
      <c r="BA12">
        <f ca="1">IF(AND($B12&gt;0,SUM(BA$3:BA11)=0,SUM($H12:AZ12)=0),$B12,0)</f>
        <v>0</v>
      </c>
      <c r="BB12">
        <f ca="1">IF(AND($B12&gt;0,SUM(BB$3:BB11)=0,SUM($H12:BA12)=0),$B12,0)</f>
        <v>0</v>
      </c>
      <c r="BC12">
        <f ca="1">IF(AND($B12&gt;0,SUM(BC$3:BC11)=0,SUM($H12:BB12)=0),$B12,0)</f>
        <v>0</v>
      </c>
      <c r="BD12">
        <f ca="1">IF(AND($B12&gt;0,SUM(BD$3:BD11)=0,SUM($H12:BC12)=0),$B12,0)</f>
        <v>0</v>
      </c>
      <c r="BE12">
        <f ca="1">IF(AND($B12&gt;0,SUM(BE$3:BE11)=0,SUM($H12:BD12)=0),$B12,0)</f>
        <v>0</v>
      </c>
      <c r="BF12">
        <f ca="1">IF(AND($B12&gt;0,SUM(BF$3:BF11)=0,SUM($H12:BE12)=0),$B12,0)</f>
        <v>0</v>
      </c>
      <c r="BG12">
        <f ca="1">IF(AND($B12&gt;0,SUM(BG$3:BG11)=0,SUM($H12:BF12)=0),$B12,0)</f>
        <v>0</v>
      </c>
      <c r="BH12">
        <f ca="1">IF(AND($B12&gt;0,SUM(BH$3:BH11)=0,SUM($H12:BG12)=0),$B12,0)</f>
        <v>0</v>
      </c>
      <c r="BI12">
        <f ca="1">IF(AND($B12&gt;0,SUM(BI$3:BI11)=0,SUM($H12:BH12)=0),$B12,0)</f>
        <v>0</v>
      </c>
      <c r="BJ12">
        <f ca="1">IF(AND($B12&gt;0,SUM(BJ$3:BJ11)=0,SUM($H12:BI12)=0),$B12,0)</f>
        <v>0</v>
      </c>
      <c r="BK12">
        <f ca="1">IF(AND($B12&gt;0,SUM(BK$3:BK11)=0,SUM($H12:BJ12)=0),$B12,0)</f>
        <v>0</v>
      </c>
      <c r="BL12">
        <f ca="1">IF(AND($B12&gt;0,SUM(BL$3:BL11)=0,SUM($H12:BK12)=0),$B12,0)</f>
        <v>0</v>
      </c>
      <c r="BM12">
        <f ca="1">IF(AND($B12&gt;0,SUM(BM$3:BM11)=0,SUM($H12:BL12)=0),$B12,0)</f>
        <v>0</v>
      </c>
      <c r="BN12">
        <f ca="1">IF(AND($B12&gt;0,SUM(BN$3:BN11)=0,SUM($H12:BM12)=0),$B12,0)</f>
        <v>0</v>
      </c>
      <c r="BO12">
        <f ca="1">IF(AND($B12&gt;0,SUM(BO$3:BO11)=0,SUM($H12:BN12)=0),$B12,0)</f>
        <v>0</v>
      </c>
      <c r="BP12">
        <f ca="1">IF(AND($B12&gt;0,SUM(BP$3:BP11)=0,SUM($H12:BO12)=0),$B12,0)</f>
        <v>0</v>
      </c>
      <c r="BQ12">
        <f ca="1">IF(AND($B12&gt;0,SUM(BQ$3:BQ11)=0,SUM($H12:BP12)=0),$B12,0)</f>
        <v>0</v>
      </c>
      <c r="BR12">
        <f ca="1">IF(AND($B12&gt;0,SUM(BR$3:BR11)=0,SUM($H12:BQ12)=0),$B12,0)</f>
        <v>0</v>
      </c>
      <c r="BS12">
        <f ca="1">IF(AND($B12&gt;0,SUM(BS$3:BS11)=0,SUM($H12:BR12)=0),$B12,0)</f>
        <v>0</v>
      </c>
      <c r="BT12">
        <f ca="1">IF(AND($B12&gt;0,SUM(BT$3:BT11)=0,SUM($H12:BS12)=0),$B12,0)</f>
        <v>0</v>
      </c>
      <c r="BU12">
        <f ca="1">IF(AND($B12&gt;0,SUM(BU$3:BU11)=0,SUM($H12:BT12)=0),$B12,0)</f>
        <v>0</v>
      </c>
      <c r="BV12">
        <f ca="1">IF(AND($B12&gt;0,SUM(BV$3:BV11)=0,SUM($H12:BU12)=0),$B12,0)</f>
        <v>0</v>
      </c>
      <c r="BW12">
        <f ca="1">IF(AND($B12&gt;0,SUM(BW$3:BW11)=0,SUM($H12:BV12)=0),$B12,0)</f>
        <v>0</v>
      </c>
      <c r="BX12">
        <f ca="1">IF(AND($B12&gt;0,SUM(BX$3:BX11)=0,SUM($H12:BW12)=0),$B12,0)</f>
        <v>0</v>
      </c>
      <c r="BY12">
        <f ca="1">IF(AND($B12&gt;0,SUM(BY$3:BY11)=0,SUM($H12:BX12)=0),$B12,0)</f>
        <v>0</v>
      </c>
      <c r="BZ12">
        <f ca="1">IF(AND($B12&gt;0,SUM(BZ$3:BZ11)=0,SUM($H12:BY12)=0),$B12,0)</f>
        <v>0</v>
      </c>
      <c r="CA12">
        <f ca="1">IF(AND($B12&gt;0,SUM(CA$3:CA11)=0,SUM($H12:BZ12)=0),$B12,0)</f>
        <v>0</v>
      </c>
      <c r="CB12">
        <f ca="1">IF(AND($B12&gt;0,SUM(CB$3:CB11)=0,SUM($H12:CA12)=0),$B12,0)</f>
        <v>0</v>
      </c>
      <c r="CC12">
        <f ca="1">IF(AND($B12&gt;0,SUM(CC$3:CC11)=0,SUM($H12:CB12)=0),$B12,0)</f>
        <v>0</v>
      </c>
      <c r="CD12">
        <f ca="1">IF(AND($B12&gt;0,SUM(CD$3:CD11)=0,SUM($H12:CC12)=0),$B12,0)</f>
        <v>0</v>
      </c>
      <c r="CE12">
        <f ca="1">IF(AND($B12&gt;0,SUM(CE$3:CE11)=0,SUM($H12:CD12)=0),$B12,0)</f>
        <v>0</v>
      </c>
      <c r="CF12">
        <f ca="1">IF(AND($B12&gt;0,SUM(CF$3:CF11)=0,SUM($H12:CE12)=0),$B12,0)</f>
        <v>0</v>
      </c>
      <c r="CG12">
        <f ca="1">IF(AND($B12&gt;0,SUM(CG$3:CG11)=0,SUM($H12:CF12)=0),$B12,0)</f>
        <v>0</v>
      </c>
      <c r="CH12">
        <f ca="1">IF(AND($B12&gt;0,SUM(CH$3:CH11)=0,SUM($H12:CG12)=0),$B12,0)</f>
        <v>0</v>
      </c>
      <c r="CI12">
        <f ca="1">IF(AND($B12&gt;0,SUM(CI$3:CI11)=0,SUM($H12:CH12)=0),$B12,0)</f>
        <v>0</v>
      </c>
      <c r="CJ12">
        <f ca="1">IF(AND($B12&gt;0,SUM(CJ$3:CJ11)=0,SUM($H12:CI12)=0),$B12,0)</f>
        <v>0</v>
      </c>
      <c r="CK12">
        <f ca="1">IF(AND($B12&gt;0,SUM(CK$3:CK11)=0,SUM($H12:CJ12)=0),$B12,0)</f>
        <v>0</v>
      </c>
      <c r="CL12">
        <f ca="1">IF(AND($B12&gt;0,SUM(CL$3:CL11)=0,SUM($H12:CK12)=0),$B12,0)</f>
        <v>0</v>
      </c>
      <c r="CM12">
        <f ca="1">IF(AND($B12&gt;0,SUM(CM$3:CM11)=0,SUM($H12:CL12)=0),$B12,0)</f>
        <v>0</v>
      </c>
      <c r="CN12">
        <f ca="1">IF(AND($B12&gt;0,SUM(CN$3:CN11)=0,SUM($H12:CM12)=0),$B12,0)</f>
        <v>0</v>
      </c>
      <c r="CO12">
        <f ca="1">IF(AND($B12&gt;0,SUM(CO$3:CO11)=0,SUM($H12:CN12)=0),$B12,0)</f>
        <v>0</v>
      </c>
      <c r="CP12">
        <f ca="1">IF(AND($B12&gt;0,SUM(CP$3:CP11)=0,SUM($H12:CO12)=0),$B12,0)</f>
        <v>0</v>
      </c>
      <c r="CQ12">
        <f ca="1">IF(AND($B12&gt;0,SUM(CQ$3:CQ11)=0,SUM($H12:CP12)=0),$B12,0)</f>
        <v>0</v>
      </c>
      <c r="CR12">
        <f ca="1">IF(AND($B12&gt;0,SUM(CR$3:CR11)=0,SUM($H12:CQ12)=0),$B12,0)</f>
        <v>0</v>
      </c>
      <c r="CS12">
        <f ca="1">IF(AND($B12&gt;0,SUM(CS$3:CS11)=0,SUM($H12:CR12)=0),$B12,0)</f>
        <v>0</v>
      </c>
      <c r="CT12">
        <f ca="1">IF(AND($B12&gt;0,SUM(CT$3:CT11)=0,SUM($H12:CS12)=0),$B12,0)</f>
        <v>0</v>
      </c>
      <c r="CU12">
        <f ca="1">IF(AND($B12&gt;0,SUM(CU$3:CU11)=0,SUM($H12:CT12)=0),$B12,0)</f>
        <v>0</v>
      </c>
      <c r="CV12">
        <f ca="1">IF(AND($B12&gt;0,SUM(CV$3:CV11)=0,SUM($H12:CU12)=0),$B12,0)</f>
        <v>0</v>
      </c>
      <c r="CW12">
        <f ca="1">IF(AND($B12&gt;0,SUM(CW$3:CW11)=0,SUM($H12:CV12)=0),$B12,0)</f>
        <v>0</v>
      </c>
      <c r="CX12">
        <f ca="1">IF(AND($B12&gt;0,SUM(CX$3:CX11)=0,SUM($H12:CW12)=0),$B12,0)</f>
        <v>0</v>
      </c>
      <c r="CY12">
        <f ca="1">IF(AND($B12&gt;0,SUM(CY$3:CY11)=0,SUM($H12:CX12)=0),$B12,0)</f>
        <v>0</v>
      </c>
      <c r="CZ12">
        <f ca="1">IF(AND($B12&gt;0,SUM(CZ$3:CZ11)=0,SUM($H12:CY12)=0),$B12,0)</f>
        <v>0</v>
      </c>
      <c r="DA12">
        <f ca="1">IF(AND($B12&gt;0,SUM(DA$3:DA11)=0,SUM($H12:CZ12)=0),$B12,0)</f>
        <v>0</v>
      </c>
      <c r="DB12">
        <f ca="1">IF(AND($B12&gt;0,SUM(DB$3:DB11)=0,SUM($H12:DA12)=0),$B12,0)</f>
        <v>0</v>
      </c>
      <c r="DC12">
        <f ca="1">IF(AND($B12&gt;0,SUM(DC$3:DC11)=0,SUM($H12:DB12)=0),$B12,0)</f>
        <v>0</v>
      </c>
      <c r="DD12">
        <f ca="1">IF(AND($B12&gt;0,SUM(DD$3:DD11)=0,SUM($H12:DC12)=0),$B12,0)</f>
        <v>0</v>
      </c>
      <c r="DE12">
        <f ca="1">IF(AND($B12&gt;0,SUM(DE$3:DE11)=0,SUM($H12:DD12)=0),$B12,0)</f>
        <v>0</v>
      </c>
      <c r="DF12">
        <f ca="1">IF(AND($B12&gt;0,SUM(DF$3:DF11)=0,SUM($H12:DE12)=0),$B12,0)</f>
        <v>0</v>
      </c>
      <c r="DG12">
        <f ca="1">IF(AND($B12&gt;0,SUM(DG$3:DG11)=0,SUM($H12:DF12)=0),$B12,0)</f>
        <v>0</v>
      </c>
      <c r="DH12">
        <f ca="1">IF(AND($B12&gt;0,SUM(DH$3:DH11)=0,SUM($H12:DG12)=0),$B12,0)</f>
        <v>0</v>
      </c>
      <c r="DI12">
        <f ca="1">IF(AND($B12&gt;0,SUM(DI$3:DI11)=0,SUM($H12:DH12)=0),$B12,0)</f>
        <v>0</v>
      </c>
      <c r="DJ12">
        <f ca="1">IF(AND($B12&gt;0,SUM(DJ$3:DJ11)=0,SUM($H12:DI12)=0),$B12,0)</f>
        <v>0</v>
      </c>
      <c r="DK12">
        <f ca="1">IF(AND($B12&gt;0,SUM(DK$3:DK11)=0,SUM($H12:DJ12)=0),$B12,0)</f>
        <v>0</v>
      </c>
      <c r="DL12">
        <f ca="1">IF(AND($B12&gt;0,SUM(DL$3:DL11)=0,SUM($H12:DK12)=0),$B12,0)</f>
        <v>0</v>
      </c>
      <c r="DM12">
        <f ca="1">IF(AND($B12&gt;0,SUM(DM$3:DM11)=0,SUM($H12:DL12)=0),$B12,0)</f>
        <v>0</v>
      </c>
      <c r="DN12">
        <f ca="1">IF(AND($B12&gt;0,SUM(DN$3:DN11)=0,SUM($H12:DM12)=0),$B12,0)</f>
        <v>0</v>
      </c>
      <c r="DO12">
        <f ca="1">IF(AND($B12&gt;0,SUM(DO$3:DO11)=0,SUM($H12:DN12)=0),$B12,0)</f>
        <v>0</v>
      </c>
      <c r="DP12">
        <f ca="1">IF(AND($B12&gt;0,SUM(DP$3:DP11)=0,SUM($H12:DO12)=0),$B12,0)</f>
        <v>0</v>
      </c>
      <c r="DQ12">
        <f ca="1">IF(AND($B12&gt;0,SUM(DQ$3:DQ11)=0,SUM($H12:DP12)=0),$B12,0)</f>
        <v>0</v>
      </c>
      <c r="DR12">
        <f ca="1">IF(AND($B12&gt;0,SUM(DR$3:DR11)=0,SUM($H12:DQ12)=0),$B12,0)</f>
        <v>0</v>
      </c>
      <c r="DS12">
        <f ca="1">IF(AND($B12&gt;0,SUM(DS$3:DS11)=0,SUM($H12:DR12)=0),$B12,0)</f>
        <v>0</v>
      </c>
      <c r="DT12">
        <f ca="1">IF(AND($B12&gt;0,SUM(DT$3:DT11)=0,SUM($H12:DS12)=0),$B12,0)</f>
        <v>0</v>
      </c>
      <c r="DU12">
        <f ca="1">IF(AND($B12&gt;0,SUM(DU$3:DU11)=0,SUM($H12:DT12)=0),$B12,0)</f>
        <v>0</v>
      </c>
      <c r="DV12">
        <f ca="1">IF(AND($B12&gt;0,SUM(DV$3:DV11)=0,SUM($H12:DU12)=0),$B12,0)</f>
        <v>0</v>
      </c>
      <c r="DW12">
        <f ca="1">IF(AND($B12&gt;0,SUM(DW$3:DW11)=0,SUM($H12:DV12)=0),$B12,0)</f>
        <v>0</v>
      </c>
      <c r="DX12">
        <f ca="1">IF(AND($B12&gt;0,SUM(DX$3:DX11)=0,SUM($H12:DW12)=0),$B12,0)</f>
        <v>0</v>
      </c>
      <c r="DY12">
        <f ca="1">IF(AND($B12&gt;0,SUM(DY$3:DY11)=0,SUM($H12:DX12)=0),$B12,0)</f>
        <v>0</v>
      </c>
      <c r="DZ12">
        <f ca="1">IF(AND($B12&gt;0,SUM(DZ$3:DZ11)=0,SUM($H12:DY12)=0),$B12,0)</f>
        <v>0</v>
      </c>
      <c r="EA12">
        <f ca="1">IF(AND($B12&gt;0,SUM(EA$3:EA11)=0,SUM($H12:DZ12)=0),$B12,0)</f>
        <v>0</v>
      </c>
      <c r="EB12">
        <f ca="1">IF(AND($B12&gt;0,SUM(EB$3:EB11)=0,SUM($H12:EA12)=0),$B12,0)</f>
        <v>0</v>
      </c>
      <c r="EC12">
        <f ca="1">IF(AND($B12&gt;0,SUM(EC$3:EC11)=0,SUM($H12:EB12)=0),$B12,0)</f>
        <v>0</v>
      </c>
      <c r="ED12">
        <f ca="1">IF(AND($B12&gt;0,SUM(ED$3:ED11)=0,SUM($H12:EC12)=0),$B12,0)</f>
        <v>0</v>
      </c>
      <c r="EE12">
        <f ca="1">IF(AND($B12&gt;0,SUM(EE$3:EE11)=0,SUM($H12:ED12)=0),$B12,0)</f>
        <v>0</v>
      </c>
      <c r="EF12">
        <f ca="1">IF(AND($B12&gt;0,SUM(EF$3:EF11)=0,SUM($H12:EE12)=0),$B12,0)</f>
        <v>0</v>
      </c>
      <c r="EG12">
        <f ca="1">IF(AND($B12&gt;0,SUM(EG$3:EG11)=0,SUM($H12:EF12)=0),$B12,0)</f>
        <v>0</v>
      </c>
      <c r="EH12">
        <f ca="1">IF(AND($B12&gt;0,SUM(EH$3:EH11)=0,SUM($H12:EG12)=0),$B12,0)</f>
        <v>0</v>
      </c>
      <c r="EI12">
        <f ca="1">IF(AND($B12&gt;0,SUM(EI$3:EI11)=0,SUM($H12:EH12)=0),$B12,0)</f>
        <v>0</v>
      </c>
      <c r="EJ12">
        <f ca="1">IF(AND($B12&gt;0,SUM(EJ$3:EJ11)=0,SUM($H12:EI12)=0),$B12,0)</f>
        <v>0</v>
      </c>
      <c r="EK12">
        <f ca="1">IF(AND($B12&gt;0,SUM(EK$3:EK11)=0,SUM($H12:EJ12)=0),$B12,0)</f>
        <v>0</v>
      </c>
      <c r="EL12">
        <f ca="1">IF(AND($B12&gt;0,SUM(EL$3:EL11)=0,SUM($H12:EK12)=0),$B12,0)</f>
        <v>0</v>
      </c>
      <c r="EM12">
        <f ca="1">IF(AND($B12&gt;0,SUM(EM$3:EM11)=0,SUM($H12:EL12)=0),$B12,0)</f>
        <v>0</v>
      </c>
      <c r="EN12">
        <f ca="1">IF(AND($B12&gt;0,SUM(EN$3:EN11)=0,SUM($H12:EM12)=0),$B12,0)</f>
        <v>0</v>
      </c>
      <c r="EO12">
        <f ca="1">IF(AND($B12&gt;0,SUM(EO$3:EO11)=0,SUM($H12:EN12)=0),$B12,0)</f>
        <v>0</v>
      </c>
      <c r="EP12">
        <f ca="1">IF(AND($B12&gt;0,SUM(EP$3:EP11)=0,SUM($H12:EO12)=0),$B12,0)</f>
        <v>0</v>
      </c>
      <c r="EQ12">
        <f ca="1">IF(AND($B12&gt;0,SUM(EQ$3:EQ11)=0,SUM($H12:EP12)=0),$B12,0)</f>
        <v>0</v>
      </c>
      <c r="ER12">
        <f ca="1">IF(AND($B12&gt;0,SUM(ER$3:ER11)=0,SUM($H12:EQ12)=0),$B12,0)</f>
        <v>0</v>
      </c>
      <c r="ES12">
        <f ca="1">IF(AND($B12&gt;0,SUM(ES$3:ES11)=0,SUM($H12:ER12)=0),$B12,0)</f>
        <v>0</v>
      </c>
      <c r="ET12">
        <f ca="1">IF(AND($B12&gt;0,SUM(ET$3:ET11)=0,SUM($H12:ES12)=0),$B12,0)</f>
        <v>0</v>
      </c>
      <c r="EU12">
        <f ca="1">IF(AND($B12&gt;0,SUM(EU$3:EU11)=0,SUM($H12:ET12)=0),$B12,0)</f>
        <v>0</v>
      </c>
      <c r="EV12">
        <f ca="1">IF(AND($B12&gt;0,SUM(EV$3:EV11)=0,SUM($H12:EU12)=0),$B12,0)</f>
        <v>0</v>
      </c>
      <c r="EW12">
        <f ca="1">IF(AND($B12&gt;0,SUM(EW$3:EW11)=0,SUM($H12:EV12)=0),$B12,0)</f>
        <v>0</v>
      </c>
      <c r="EX12">
        <f ca="1">IF(AND($B12&gt;0,SUM(EX$3:EX11)=0,SUM($H12:EW12)=0),$B12,0)</f>
        <v>0</v>
      </c>
      <c r="EY12">
        <f ca="1">IF(AND($B12&gt;0,SUM(EY$3:EY11)=0,SUM($H12:EX12)=0),$B12,0)</f>
        <v>0</v>
      </c>
      <c r="EZ12">
        <f ca="1">IF(AND($B12&gt;0,SUM(EZ$3:EZ11)=0,SUM($H12:EY12)=0),$B12,0)</f>
        <v>0</v>
      </c>
      <c r="FA12">
        <f ca="1">IF(AND($B12&gt;0,SUM(FA$3:FA11)=0,SUM($H12:EZ12)=0),$B12,0)</f>
        <v>0</v>
      </c>
      <c r="FB12">
        <f ca="1">IF(AND($B12&gt;0,SUM(FB$3:FB11)=0,SUM($H12:FA12)=0),$B12,0)</f>
        <v>0</v>
      </c>
      <c r="FC12">
        <f ca="1">IF(AND($B12&gt;0,SUM(FC$3:FC11)=0,SUM($H12:FB12)=0),$B12,0)</f>
        <v>0</v>
      </c>
      <c r="FD12">
        <f ca="1">IF(AND($B12&gt;0,SUM(FD$3:FD11)=0,SUM($H12:FC12)=0),$B12,0)</f>
        <v>0</v>
      </c>
      <c r="FE12">
        <f ca="1">IF(AND($B12&gt;0,SUM(FE$3:FE11)=0,SUM($H12:FD12)=0),$B12,0)</f>
        <v>0</v>
      </c>
      <c r="FF12">
        <f ca="1">IF(AND($B12&gt;0,SUM(FF$3:FF11)=0,SUM($H12:FE12)=0),$B12,0)</f>
        <v>0</v>
      </c>
      <c r="FG12">
        <f ca="1">IF(AND($B12&gt;0,SUM(FG$3:FG11)=0,SUM($H12:FF12)=0),$B12,0)</f>
        <v>0</v>
      </c>
      <c r="FH12">
        <f ca="1">IF(AND($B12&gt;0,SUM(FH$3:FH11)=0,SUM($H12:FG12)=0),$B12,0)</f>
        <v>0</v>
      </c>
      <c r="FI12">
        <f ca="1">IF(AND($B12&gt;0,SUM(FI$3:FI11)=0,SUM($H12:FH12)=0),$B12,0)</f>
        <v>0</v>
      </c>
      <c r="FJ12">
        <f ca="1">IF(AND($B12&gt;0,SUM(FJ$3:FJ11)=0,SUM($H12:FI12)=0),$B12,0)</f>
        <v>0</v>
      </c>
      <c r="FK12">
        <f ca="1">IF(AND($B12&gt;0,SUM(FK$3:FK11)=0,SUM($H12:FJ12)=0),$B12,0)</f>
        <v>0</v>
      </c>
      <c r="FL12">
        <f ca="1">IF(AND($B12&gt;0,SUM(FL$3:FL11)=0,SUM($H12:FK12)=0),$B12,0)</f>
        <v>0</v>
      </c>
      <c r="FM12">
        <f ca="1">IF(AND($B12&gt;0,SUM(FM$3:FM11)=0,SUM($H12:FL12)=0),$B12,0)</f>
        <v>0</v>
      </c>
      <c r="FN12">
        <f ca="1">IF(AND($B12&gt;0,SUM(FN$3:FN11)=0,SUM($H12:FM12)=0),$B12,0)</f>
        <v>0</v>
      </c>
      <c r="FS12" s="67" t="s">
        <v>124</v>
      </c>
      <c r="FT12" s="67" t="s">
        <v>544</v>
      </c>
      <c r="FU12" s="342">
        <v>7906509</v>
      </c>
      <c r="FV12" s="67" t="s">
        <v>175</v>
      </c>
      <c r="FY12" s="249" t="s">
        <v>124</v>
      </c>
      <c r="FZ12" s="67" t="s">
        <v>544</v>
      </c>
      <c r="GA12" s="67" t="str">
        <f>""</f>
        <v/>
      </c>
      <c r="GB12" s="67" t="s">
        <v>408</v>
      </c>
      <c r="GE12" s="67" t="s">
        <v>773</v>
      </c>
      <c r="GF12" s="67" t="s">
        <v>544</v>
      </c>
      <c r="GG12" s="67" t="str">
        <f>""</f>
        <v/>
      </c>
      <c r="GH12" s="67" t="s">
        <v>408</v>
      </c>
    </row>
    <row r="13" spans="1:190" ht="15.75" thickBot="1" x14ac:dyDescent="0.3">
      <c r="A13">
        <v>13</v>
      </c>
      <c r="B13">
        <f ca="1">IF(Valintaohjelma!D$10=SelectionData!K$10,A13,0)</f>
        <v>0</v>
      </c>
      <c r="C13" s="240" t="str">
        <f t="shared" ca="1" si="6"/>
        <v>CASA W4 Smart Left Econo</v>
      </c>
      <c r="D13" s="240" t="str">
        <f t="shared" ca="1" si="7"/>
        <v>W04VLEES10HA</v>
      </c>
      <c r="E13" s="240">
        <f t="shared" ca="1" si="8"/>
        <v>7906498</v>
      </c>
      <c r="F13" s="240" t="str">
        <f t="shared" ca="1" si="9"/>
        <v>Valitse</v>
      </c>
      <c r="G13" s="47">
        <f ca="1">INDEX($I$2:$FN$2,ROWS(G$2:G13))</f>
        <v>1</v>
      </c>
      <c r="H13">
        <v>0</v>
      </c>
      <c r="I13">
        <f ca="1">IF(AND($B13&gt;0,SUM(I$3:I12)=0,SUM($H13:H13)=0),$B13,0)</f>
        <v>0</v>
      </c>
      <c r="J13">
        <f ca="1">IF(AND($B13&gt;0,SUM(J$3:J12)=0,SUM($H13:I13)=0),$B13,0)</f>
        <v>0</v>
      </c>
      <c r="K13">
        <f ca="1">IF(AND($B13&gt;0,SUM(K$3:K12)=0,SUM($H13:J13)=0),$B13,0)</f>
        <v>0</v>
      </c>
      <c r="L13">
        <f ca="1">IF(AND($B13&gt;0,SUM(L$3:L12)=0,SUM($H13:K13)=0),$B13,0)</f>
        <v>0</v>
      </c>
      <c r="M13">
        <f ca="1">IF(AND($B13&gt;0,SUM(M$3:M12)=0,SUM($H13:L13)=0),$B13,0)</f>
        <v>0</v>
      </c>
      <c r="N13">
        <f ca="1">IF(AND($B13&gt;0,SUM(N$3:N12)=0,SUM($H13:M13)=0),$B13,0)</f>
        <v>0</v>
      </c>
      <c r="O13">
        <f ca="1">IF(AND($B13&gt;0,SUM(O$3:O12)=0,SUM($H13:N13)=0),$B13,0)</f>
        <v>0</v>
      </c>
      <c r="P13">
        <f ca="1">IF(AND($B13&gt;0,SUM(P$3:P12)=0,SUM($H13:O13)=0),$B13,0)</f>
        <v>0</v>
      </c>
      <c r="Q13">
        <f ca="1">IF(AND($B13&gt;0,SUM(Q$3:Q12)=0,SUM($H13:P13)=0),$B13,0)</f>
        <v>0</v>
      </c>
      <c r="R13">
        <f ca="1">IF(AND($B13&gt;0,SUM(R$3:R12)=0,SUM($H13:Q13)=0),$B13,0)</f>
        <v>0</v>
      </c>
      <c r="S13">
        <f ca="1">IF(AND($B13&gt;0,SUM(S$3:S12)=0,SUM($H13:R13)=0),$B13,0)</f>
        <v>0</v>
      </c>
      <c r="T13">
        <f ca="1">IF(AND($B13&gt;0,SUM(T$3:T12)=0,SUM($H13:S13)=0),$B13,0)</f>
        <v>0</v>
      </c>
      <c r="U13">
        <f ca="1">IF(AND($B13&gt;0,SUM(U$3:U12)=0,SUM($H13:T13)=0),$B13,0)</f>
        <v>0</v>
      </c>
      <c r="V13">
        <f ca="1">IF(AND($B13&gt;0,SUM(V$3:V12)=0,SUM($H13:U13)=0),$B13,0)</f>
        <v>0</v>
      </c>
      <c r="W13">
        <f ca="1">IF(AND($B13&gt;0,SUM(W$3:W12)=0,SUM($H13:V13)=0),$B13,0)</f>
        <v>0</v>
      </c>
      <c r="X13">
        <f ca="1">IF(AND($B13&gt;0,SUM(X$3:X12)=0,SUM($H13:W13)=0),$B13,0)</f>
        <v>0</v>
      </c>
      <c r="Y13">
        <f ca="1">IF(AND($B13&gt;0,SUM(Y$3:Y12)=0,SUM($H13:X13)=0),$B13,0)</f>
        <v>0</v>
      </c>
      <c r="Z13">
        <f ca="1">IF(AND($B13&gt;0,SUM(Z$3:Z12)=0,SUM($H13:Y13)=0),$B13,0)</f>
        <v>0</v>
      </c>
      <c r="AA13">
        <f ca="1">IF(AND($B13&gt;0,SUM(AA$3:AA12)=0,SUM($H13:Z13)=0),$B13,0)</f>
        <v>0</v>
      </c>
      <c r="AB13">
        <f ca="1">IF(AND($B13&gt;0,SUM(AB$3:AB12)=0,SUM($H13:AA13)=0),$B13,0)</f>
        <v>0</v>
      </c>
      <c r="AC13">
        <f ca="1">IF(AND($B13&gt;0,SUM(AC$3:AC12)=0,SUM($H13:AB13)=0),$B13,0)</f>
        <v>0</v>
      </c>
      <c r="AD13">
        <f ca="1">IF(AND($B13&gt;0,SUM(AD$3:AD12)=0,SUM($H13:AC13)=0),$B13,0)</f>
        <v>0</v>
      </c>
      <c r="AE13">
        <f ca="1">IF(AND($B13&gt;0,SUM(AE$3:AE12)=0,SUM($H13:AD13)=0),$B13,0)</f>
        <v>0</v>
      </c>
      <c r="AF13">
        <f ca="1">IF(AND($B13&gt;0,SUM(AF$3:AF12)=0,SUM($H13:AE13)=0),$B13,0)</f>
        <v>0</v>
      </c>
      <c r="AG13">
        <f ca="1">IF(AND($B13&gt;0,SUM(AG$3:AG12)=0,SUM($H13:AF13)=0),$B13,0)</f>
        <v>0</v>
      </c>
      <c r="AH13">
        <f ca="1">IF(AND($B13&gt;0,SUM(AH$3:AH12)=0,SUM($H13:AG13)=0),$B13,0)</f>
        <v>0</v>
      </c>
      <c r="AI13">
        <f ca="1">IF(AND($B13&gt;0,SUM(AI$3:AI12)=0,SUM($H13:AH13)=0),$B13,0)</f>
        <v>0</v>
      </c>
      <c r="AJ13">
        <f ca="1">IF(AND($B13&gt;0,SUM(AJ$3:AJ12)=0,SUM($H13:AI13)=0),$B13,0)</f>
        <v>0</v>
      </c>
      <c r="AK13">
        <f ca="1">IF(AND($B13&gt;0,SUM(AK$3:AK12)=0,SUM($H13:AJ13)=0),$B13,0)</f>
        <v>0</v>
      </c>
      <c r="AL13">
        <f ca="1">IF(AND($B13&gt;0,SUM(AL$3:AL12)=0,SUM($H13:AK13)=0),$B13,0)</f>
        <v>0</v>
      </c>
      <c r="AM13">
        <f ca="1">IF(AND($B13&gt;0,SUM(AM$3:AM12)=0,SUM($H13:AL13)=0),$B13,0)</f>
        <v>0</v>
      </c>
      <c r="AN13">
        <f ca="1">IF(AND($B13&gt;0,SUM(AN$3:AN12)=0,SUM($H13:AM13)=0),$B13,0)</f>
        <v>0</v>
      </c>
      <c r="AO13">
        <f ca="1">IF(AND($B13&gt;0,SUM(AO$3:AO12)=0,SUM($H13:AN13)=0),$B13,0)</f>
        <v>0</v>
      </c>
      <c r="AP13">
        <f ca="1">IF(AND($B13&gt;0,SUM(AP$3:AP12)=0,SUM($H13:AO13)=0),$B13,0)</f>
        <v>0</v>
      </c>
      <c r="AQ13">
        <f ca="1">IF(AND($B13&gt;0,SUM(AQ$3:AQ12)=0,SUM($H13:AP13)=0),$B13,0)</f>
        <v>0</v>
      </c>
      <c r="AR13">
        <f ca="1">IF(AND($B13&gt;0,SUM(AR$3:AR12)=0,SUM($H13:AQ13)=0),$B13,0)</f>
        <v>0</v>
      </c>
      <c r="AS13">
        <f ca="1">IF(AND($B13&gt;0,SUM(AS$3:AS12)=0,SUM($H13:AR13)=0),$B13,0)</f>
        <v>0</v>
      </c>
      <c r="AT13">
        <f ca="1">IF(AND($B13&gt;0,SUM(AT$3:AT12)=0,SUM($H13:AS13)=0),$B13,0)</f>
        <v>0</v>
      </c>
      <c r="AU13">
        <f ca="1">IF(AND($B13&gt;0,SUM(AU$3:AU12)=0,SUM($H13:AT13)=0),$B13,0)</f>
        <v>0</v>
      </c>
      <c r="AV13">
        <f ca="1">IF(AND($B13&gt;0,SUM(AV$3:AV12)=0,SUM($H13:AU13)=0),$B13,0)</f>
        <v>0</v>
      </c>
      <c r="AW13">
        <f ca="1">IF(AND($B13&gt;0,SUM(AW$3:AW12)=0,SUM($H13:AV13)=0),$B13,0)</f>
        <v>0</v>
      </c>
      <c r="AX13">
        <f ca="1">IF(AND($B13&gt;0,SUM(AX$3:AX12)=0,SUM($H13:AW13)=0),$B13,0)</f>
        <v>0</v>
      </c>
      <c r="AY13">
        <f ca="1">IF(AND($B13&gt;0,SUM(AY$3:AY12)=0,SUM($H13:AX13)=0),$B13,0)</f>
        <v>0</v>
      </c>
      <c r="AZ13">
        <f ca="1">IF(AND($B13&gt;0,SUM(AZ$3:AZ12)=0,SUM($H13:AY13)=0),$B13,0)</f>
        <v>0</v>
      </c>
      <c r="BA13">
        <f ca="1">IF(AND($B13&gt;0,SUM(BA$3:BA12)=0,SUM($H13:AZ13)=0),$B13,0)</f>
        <v>0</v>
      </c>
      <c r="BB13">
        <f ca="1">IF(AND($B13&gt;0,SUM(BB$3:BB12)=0,SUM($H13:BA13)=0),$B13,0)</f>
        <v>0</v>
      </c>
      <c r="BC13">
        <f ca="1">IF(AND($B13&gt;0,SUM(BC$3:BC12)=0,SUM($H13:BB13)=0),$B13,0)</f>
        <v>0</v>
      </c>
      <c r="BD13">
        <f ca="1">IF(AND($B13&gt;0,SUM(BD$3:BD12)=0,SUM($H13:BC13)=0),$B13,0)</f>
        <v>0</v>
      </c>
      <c r="BE13">
        <f ca="1">IF(AND($B13&gt;0,SUM(BE$3:BE12)=0,SUM($H13:BD13)=0),$B13,0)</f>
        <v>0</v>
      </c>
      <c r="BF13">
        <f ca="1">IF(AND($B13&gt;0,SUM(BF$3:BF12)=0,SUM($H13:BE13)=0),$B13,0)</f>
        <v>0</v>
      </c>
      <c r="BG13">
        <f ca="1">IF(AND($B13&gt;0,SUM(BG$3:BG12)=0,SUM($H13:BF13)=0),$B13,0)</f>
        <v>0</v>
      </c>
      <c r="BH13">
        <f ca="1">IF(AND($B13&gt;0,SUM(BH$3:BH12)=0,SUM($H13:BG13)=0),$B13,0)</f>
        <v>0</v>
      </c>
      <c r="BI13">
        <f ca="1">IF(AND($B13&gt;0,SUM(BI$3:BI12)=0,SUM($H13:BH13)=0),$B13,0)</f>
        <v>0</v>
      </c>
      <c r="BJ13">
        <f ca="1">IF(AND($B13&gt;0,SUM(BJ$3:BJ12)=0,SUM($H13:BI13)=0),$B13,0)</f>
        <v>0</v>
      </c>
      <c r="BK13">
        <f ca="1">IF(AND($B13&gt;0,SUM(BK$3:BK12)=0,SUM($H13:BJ13)=0),$B13,0)</f>
        <v>0</v>
      </c>
      <c r="BL13">
        <f ca="1">IF(AND($B13&gt;0,SUM(BL$3:BL12)=0,SUM($H13:BK13)=0),$B13,0)</f>
        <v>0</v>
      </c>
      <c r="BM13">
        <f ca="1">IF(AND($B13&gt;0,SUM(BM$3:BM12)=0,SUM($H13:BL13)=0),$B13,0)</f>
        <v>0</v>
      </c>
      <c r="BN13">
        <f ca="1">IF(AND($B13&gt;0,SUM(BN$3:BN12)=0,SUM($H13:BM13)=0),$B13,0)</f>
        <v>0</v>
      </c>
      <c r="BO13">
        <f ca="1">IF(AND($B13&gt;0,SUM(BO$3:BO12)=0,SUM($H13:BN13)=0),$B13,0)</f>
        <v>0</v>
      </c>
      <c r="BP13">
        <f ca="1">IF(AND($B13&gt;0,SUM(BP$3:BP12)=0,SUM($H13:BO13)=0),$B13,0)</f>
        <v>0</v>
      </c>
      <c r="BQ13">
        <f ca="1">IF(AND($B13&gt;0,SUM(BQ$3:BQ12)=0,SUM($H13:BP13)=0),$B13,0)</f>
        <v>0</v>
      </c>
      <c r="BR13">
        <f ca="1">IF(AND($B13&gt;0,SUM(BR$3:BR12)=0,SUM($H13:BQ13)=0),$B13,0)</f>
        <v>0</v>
      </c>
      <c r="BS13">
        <f ca="1">IF(AND($B13&gt;0,SUM(BS$3:BS12)=0,SUM($H13:BR13)=0),$B13,0)</f>
        <v>0</v>
      </c>
      <c r="BT13">
        <f ca="1">IF(AND($B13&gt;0,SUM(BT$3:BT12)=0,SUM($H13:BS13)=0),$B13,0)</f>
        <v>0</v>
      </c>
      <c r="BU13">
        <f ca="1">IF(AND($B13&gt;0,SUM(BU$3:BU12)=0,SUM($H13:BT13)=0),$B13,0)</f>
        <v>0</v>
      </c>
      <c r="BV13">
        <f ca="1">IF(AND($B13&gt;0,SUM(BV$3:BV12)=0,SUM($H13:BU13)=0),$B13,0)</f>
        <v>0</v>
      </c>
      <c r="BW13">
        <f ca="1">IF(AND($B13&gt;0,SUM(BW$3:BW12)=0,SUM($H13:BV13)=0),$B13,0)</f>
        <v>0</v>
      </c>
      <c r="BX13">
        <f ca="1">IF(AND($B13&gt;0,SUM(BX$3:BX12)=0,SUM($H13:BW13)=0),$B13,0)</f>
        <v>0</v>
      </c>
      <c r="BY13">
        <f ca="1">IF(AND($B13&gt;0,SUM(BY$3:BY12)=0,SUM($H13:BX13)=0),$B13,0)</f>
        <v>0</v>
      </c>
      <c r="BZ13">
        <f ca="1">IF(AND($B13&gt;0,SUM(BZ$3:BZ12)=0,SUM($H13:BY13)=0),$B13,0)</f>
        <v>0</v>
      </c>
      <c r="CA13">
        <f ca="1">IF(AND($B13&gt;0,SUM(CA$3:CA12)=0,SUM($H13:BZ13)=0),$B13,0)</f>
        <v>0</v>
      </c>
      <c r="CB13">
        <f ca="1">IF(AND($B13&gt;0,SUM(CB$3:CB12)=0,SUM($H13:CA13)=0),$B13,0)</f>
        <v>0</v>
      </c>
      <c r="CC13">
        <f ca="1">IF(AND($B13&gt;0,SUM(CC$3:CC12)=0,SUM($H13:CB13)=0),$B13,0)</f>
        <v>0</v>
      </c>
      <c r="CD13">
        <f ca="1">IF(AND($B13&gt;0,SUM(CD$3:CD12)=0,SUM($H13:CC13)=0),$B13,0)</f>
        <v>0</v>
      </c>
      <c r="CE13">
        <f ca="1">IF(AND($B13&gt;0,SUM(CE$3:CE12)=0,SUM($H13:CD13)=0),$B13,0)</f>
        <v>0</v>
      </c>
      <c r="CF13">
        <f ca="1">IF(AND($B13&gt;0,SUM(CF$3:CF12)=0,SUM($H13:CE13)=0),$B13,0)</f>
        <v>0</v>
      </c>
      <c r="CG13">
        <f ca="1">IF(AND($B13&gt;0,SUM(CG$3:CG12)=0,SUM($H13:CF13)=0),$B13,0)</f>
        <v>0</v>
      </c>
      <c r="CH13">
        <f ca="1">IF(AND($B13&gt;0,SUM(CH$3:CH12)=0,SUM($H13:CG13)=0),$B13,0)</f>
        <v>0</v>
      </c>
      <c r="CI13">
        <f ca="1">IF(AND($B13&gt;0,SUM(CI$3:CI12)=0,SUM($H13:CH13)=0),$B13,0)</f>
        <v>0</v>
      </c>
      <c r="CJ13">
        <f ca="1">IF(AND($B13&gt;0,SUM(CJ$3:CJ12)=0,SUM($H13:CI13)=0),$B13,0)</f>
        <v>0</v>
      </c>
      <c r="CK13">
        <f ca="1">IF(AND($B13&gt;0,SUM(CK$3:CK12)=0,SUM($H13:CJ13)=0),$B13,0)</f>
        <v>0</v>
      </c>
      <c r="CL13">
        <f ca="1">IF(AND($B13&gt;0,SUM(CL$3:CL12)=0,SUM($H13:CK13)=0),$B13,0)</f>
        <v>0</v>
      </c>
      <c r="CM13">
        <f ca="1">IF(AND($B13&gt;0,SUM(CM$3:CM12)=0,SUM($H13:CL13)=0),$B13,0)</f>
        <v>0</v>
      </c>
      <c r="CN13">
        <f ca="1">IF(AND($B13&gt;0,SUM(CN$3:CN12)=0,SUM($H13:CM13)=0),$B13,0)</f>
        <v>0</v>
      </c>
      <c r="CO13">
        <f ca="1">IF(AND($B13&gt;0,SUM(CO$3:CO12)=0,SUM($H13:CN13)=0),$B13,0)</f>
        <v>0</v>
      </c>
      <c r="CP13">
        <f ca="1">IF(AND($B13&gt;0,SUM(CP$3:CP12)=0,SUM($H13:CO13)=0),$B13,0)</f>
        <v>0</v>
      </c>
      <c r="CQ13">
        <f ca="1">IF(AND($B13&gt;0,SUM(CQ$3:CQ12)=0,SUM($H13:CP13)=0),$B13,0)</f>
        <v>0</v>
      </c>
      <c r="CR13">
        <f ca="1">IF(AND($B13&gt;0,SUM(CR$3:CR12)=0,SUM($H13:CQ13)=0),$B13,0)</f>
        <v>0</v>
      </c>
      <c r="CS13">
        <f ca="1">IF(AND($B13&gt;0,SUM(CS$3:CS12)=0,SUM($H13:CR13)=0),$B13,0)</f>
        <v>0</v>
      </c>
      <c r="CT13">
        <f ca="1">IF(AND($B13&gt;0,SUM(CT$3:CT12)=0,SUM($H13:CS13)=0),$B13,0)</f>
        <v>0</v>
      </c>
      <c r="CU13">
        <f ca="1">IF(AND($B13&gt;0,SUM(CU$3:CU12)=0,SUM($H13:CT13)=0),$B13,0)</f>
        <v>0</v>
      </c>
      <c r="CV13">
        <f ca="1">IF(AND($B13&gt;0,SUM(CV$3:CV12)=0,SUM($H13:CU13)=0),$B13,0)</f>
        <v>0</v>
      </c>
      <c r="CW13">
        <f ca="1">IF(AND($B13&gt;0,SUM(CW$3:CW12)=0,SUM($H13:CV13)=0),$B13,0)</f>
        <v>0</v>
      </c>
      <c r="CX13">
        <f ca="1">IF(AND($B13&gt;0,SUM(CX$3:CX12)=0,SUM($H13:CW13)=0),$B13,0)</f>
        <v>0</v>
      </c>
      <c r="CY13">
        <f ca="1">IF(AND($B13&gt;0,SUM(CY$3:CY12)=0,SUM($H13:CX13)=0),$B13,0)</f>
        <v>0</v>
      </c>
      <c r="CZ13">
        <f ca="1">IF(AND($B13&gt;0,SUM(CZ$3:CZ12)=0,SUM($H13:CY13)=0),$B13,0)</f>
        <v>0</v>
      </c>
      <c r="DA13">
        <f ca="1">IF(AND($B13&gt;0,SUM(DA$3:DA12)=0,SUM($H13:CZ13)=0),$B13,0)</f>
        <v>0</v>
      </c>
      <c r="DB13">
        <f ca="1">IF(AND($B13&gt;0,SUM(DB$3:DB12)=0,SUM($H13:DA13)=0),$B13,0)</f>
        <v>0</v>
      </c>
      <c r="DC13">
        <f ca="1">IF(AND($B13&gt;0,SUM(DC$3:DC12)=0,SUM($H13:DB13)=0),$B13,0)</f>
        <v>0</v>
      </c>
      <c r="DD13">
        <f ca="1">IF(AND($B13&gt;0,SUM(DD$3:DD12)=0,SUM($H13:DC13)=0),$B13,0)</f>
        <v>0</v>
      </c>
      <c r="DE13">
        <f ca="1">IF(AND($B13&gt;0,SUM(DE$3:DE12)=0,SUM($H13:DD13)=0),$B13,0)</f>
        <v>0</v>
      </c>
      <c r="DF13">
        <f ca="1">IF(AND($B13&gt;0,SUM(DF$3:DF12)=0,SUM($H13:DE13)=0),$B13,0)</f>
        <v>0</v>
      </c>
      <c r="DG13">
        <f ca="1">IF(AND($B13&gt;0,SUM(DG$3:DG12)=0,SUM($H13:DF13)=0),$B13,0)</f>
        <v>0</v>
      </c>
      <c r="DH13">
        <f ca="1">IF(AND($B13&gt;0,SUM(DH$3:DH12)=0,SUM($H13:DG13)=0),$B13,0)</f>
        <v>0</v>
      </c>
      <c r="DI13">
        <f ca="1">IF(AND($B13&gt;0,SUM(DI$3:DI12)=0,SUM($H13:DH13)=0),$B13,0)</f>
        <v>0</v>
      </c>
      <c r="DJ13">
        <f ca="1">IF(AND($B13&gt;0,SUM(DJ$3:DJ12)=0,SUM($H13:DI13)=0),$B13,0)</f>
        <v>0</v>
      </c>
      <c r="DK13">
        <f ca="1">IF(AND($B13&gt;0,SUM(DK$3:DK12)=0,SUM($H13:DJ13)=0),$B13,0)</f>
        <v>0</v>
      </c>
      <c r="DL13">
        <f ca="1">IF(AND($B13&gt;0,SUM(DL$3:DL12)=0,SUM($H13:DK13)=0),$B13,0)</f>
        <v>0</v>
      </c>
      <c r="DM13">
        <f ca="1">IF(AND($B13&gt;0,SUM(DM$3:DM12)=0,SUM($H13:DL13)=0),$B13,0)</f>
        <v>0</v>
      </c>
      <c r="DN13">
        <f ca="1">IF(AND($B13&gt;0,SUM(DN$3:DN12)=0,SUM($H13:DM13)=0),$B13,0)</f>
        <v>0</v>
      </c>
      <c r="DO13">
        <f ca="1">IF(AND($B13&gt;0,SUM(DO$3:DO12)=0,SUM($H13:DN13)=0),$B13,0)</f>
        <v>0</v>
      </c>
      <c r="DP13">
        <f ca="1">IF(AND($B13&gt;0,SUM(DP$3:DP12)=0,SUM($H13:DO13)=0),$B13,0)</f>
        <v>0</v>
      </c>
      <c r="DQ13">
        <f ca="1">IF(AND($B13&gt;0,SUM(DQ$3:DQ12)=0,SUM($H13:DP13)=0),$B13,0)</f>
        <v>0</v>
      </c>
      <c r="DR13">
        <f ca="1">IF(AND($B13&gt;0,SUM(DR$3:DR12)=0,SUM($H13:DQ13)=0),$B13,0)</f>
        <v>0</v>
      </c>
      <c r="DS13">
        <f ca="1">IF(AND($B13&gt;0,SUM(DS$3:DS12)=0,SUM($H13:DR13)=0),$B13,0)</f>
        <v>0</v>
      </c>
      <c r="DT13">
        <f ca="1">IF(AND($B13&gt;0,SUM(DT$3:DT12)=0,SUM($H13:DS13)=0),$B13,0)</f>
        <v>0</v>
      </c>
      <c r="DU13">
        <f ca="1">IF(AND($B13&gt;0,SUM(DU$3:DU12)=0,SUM($H13:DT13)=0),$B13,0)</f>
        <v>0</v>
      </c>
      <c r="DV13">
        <f ca="1">IF(AND($B13&gt;0,SUM(DV$3:DV12)=0,SUM($H13:DU13)=0),$B13,0)</f>
        <v>0</v>
      </c>
      <c r="DW13">
        <f ca="1">IF(AND($B13&gt;0,SUM(DW$3:DW12)=0,SUM($H13:DV13)=0),$B13,0)</f>
        <v>0</v>
      </c>
      <c r="DX13">
        <f ca="1">IF(AND($B13&gt;0,SUM(DX$3:DX12)=0,SUM($H13:DW13)=0),$B13,0)</f>
        <v>0</v>
      </c>
      <c r="DY13">
        <f ca="1">IF(AND($B13&gt;0,SUM(DY$3:DY12)=0,SUM($H13:DX13)=0),$B13,0)</f>
        <v>0</v>
      </c>
      <c r="DZ13">
        <f ca="1">IF(AND($B13&gt;0,SUM(DZ$3:DZ12)=0,SUM($H13:DY13)=0),$B13,0)</f>
        <v>0</v>
      </c>
      <c r="EA13">
        <f ca="1">IF(AND($B13&gt;0,SUM(EA$3:EA12)=0,SUM($H13:DZ13)=0),$B13,0)</f>
        <v>0</v>
      </c>
      <c r="EB13">
        <f ca="1">IF(AND($B13&gt;0,SUM(EB$3:EB12)=0,SUM($H13:EA13)=0),$B13,0)</f>
        <v>0</v>
      </c>
      <c r="EC13">
        <f ca="1">IF(AND($B13&gt;0,SUM(EC$3:EC12)=0,SUM($H13:EB13)=0),$B13,0)</f>
        <v>0</v>
      </c>
      <c r="ED13">
        <f ca="1">IF(AND($B13&gt;0,SUM(ED$3:ED12)=0,SUM($H13:EC13)=0),$B13,0)</f>
        <v>0</v>
      </c>
      <c r="EE13">
        <f ca="1">IF(AND($B13&gt;0,SUM(EE$3:EE12)=0,SUM($H13:ED13)=0),$B13,0)</f>
        <v>0</v>
      </c>
      <c r="EF13">
        <f ca="1">IF(AND($B13&gt;0,SUM(EF$3:EF12)=0,SUM($H13:EE13)=0),$B13,0)</f>
        <v>0</v>
      </c>
      <c r="EG13">
        <f ca="1">IF(AND($B13&gt;0,SUM(EG$3:EG12)=0,SUM($H13:EF13)=0),$B13,0)</f>
        <v>0</v>
      </c>
      <c r="EH13">
        <f ca="1">IF(AND($B13&gt;0,SUM(EH$3:EH12)=0,SUM($H13:EG13)=0),$B13,0)</f>
        <v>0</v>
      </c>
      <c r="EI13">
        <f ca="1">IF(AND($B13&gt;0,SUM(EI$3:EI12)=0,SUM($H13:EH13)=0),$B13,0)</f>
        <v>0</v>
      </c>
      <c r="EJ13">
        <f ca="1">IF(AND($B13&gt;0,SUM(EJ$3:EJ12)=0,SUM($H13:EI13)=0),$B13,0)</f>
        <v>0</v>
      </c>
      <c r="EK13">
        <f ca="1">IF(AND($B13&gt;0,SUM(EK$3:EK12)=0,SUM($H13:EJ13)=0),$B13,0)</f>
        <v>0</v>
      </c>
      <c r="EL13">
        <f ca="1">IF(AND($B13&gt;0,SUM(EL$3:EL12)=0,SUM($H13:EK13)=0),$B13,0)</f>
        <v>0</v>
      </c>
      <c r="EM13">
        <f ca="1">IF(AND($B13&gt;0,SUM(EM$3:EM12)=0,SUM($H13:EL13)=0),$B13,0)</f>
        <v>0</v>
      </c>
      <c r="EN13">
        <f ca="1">IF(AND($B13&gt;0,SUM(EN$3:EN12)=0,SUM($H13:EM13)=0),$B13,0)</f>
        <v>0</v>
      </c>
      <c r="EO13">
        <f ca="1">IF(AND($B13&gt;0,SUM(EO$3:EO12)=0,SUM($H13:EN13)=0),$B13,0)</f>
        <v>0</v>
      </c>
      <c r="EP13">
        <f ca="1">IF(AND($B13&gt;0,SUM(EP$3:EP12)=0,SUM($H13:EO13)=0),$B13,0)</f>
        <v>0</v>
      </c>
      <c r="EQ13">
        <f ca="1">IF(AND($B13&gt;0,SUM(EQ$3:EQ12)=0,SUM($H13:EP13)=0),$B13,0)</f>
        <v>0</v>
      </c>
      <c r="ER13">
        <f ca="1">IF(AND($B13&gt;0,SUM(ER$3:ER12)=0,SUM($H13:EQ13)=0),$B13,0)</f>
        <v>0</v>
      </c>
      <c r="ES13">
        <f ca="1">IF(AND($B13&gt;0,SUM(ES$3:ES12)=0,SUM($H13:ER13)=0),$B13,0)</f>
        <v>0</v>
      </c>
      <c r="ET13">
        <f ca="1">IF(AND($B13&gt;0,SUM(ET$3:ET12)=0,SUM($H13:ES13)=0),$B13,0)</f>
        <v>0</v>
      </c>
      <c r="EU13">
        <f ca="1">IF(AND($B13&gt;0,SUM(EU$3:EU12)=0,SUM($H13:ET13)=0),$B13,0)</f>
        <v>0</v>
      </c>
      <c r="EV13">
        <f ca="1">IF(AND($B13&gt;0,SUM(EV$3:EV12)=0,SUM($H13:EU13)=0),$B13,0)</f>
        <v>0</v>
      </c>
      <c r="EW13">
        <f ca="1">IF(AND($B13&gt;0,SUM(EW$3:EW12)=0,SUM($H13:EV13)=0),$B13,0)</f>
        <v>0</v>
      </c>
      <c r="EX13">
        <f ca="1">IF(AND($B13&gt;0,SUM(EX$3:EX12)=0,SUM($H13:EW13)=0),$B13,0)</f>
        <v>0</v>
      </c>
      <c r="EY13">
        <f ca="1">IF(AND($B13&gt;0,SUM(EY$3:EY12)=0,SUM($H13:EX13)=0),$B13,0)</f>
        <v>0</v>
      </c>
      <c r="EZ13">
        <f ca="1">IF(AND($B13&gt;0,SUM(EZ$3:EZ12)=0,SUM($H13:EY13)=0),$B13,0)</f>
        <v>0</v>
      </c>
      <c r="FA13">
        <f ca="1">IF(AND($B13&gt;0,SUM(FA$3:FA12)=0,SUM($H13:EZ13)=0),$B13,0)</f>
        <v>0</v>
      </c>
      <c r="FB13">
        <f ca="1">IF(AND($B13&gt;0,SUM(FB$3:FB12)=0,SUM($H13:FA13)=0),$B13,0)</f>
        <v>0</v>
      </c>
      <c r="FC13">
        <f ca="1">IF(AND($B13&gt;0,SUM(FC$3:FC12)=0,SUM($H13:FB13)=0),$B13,0)</f>
        <v>0</v>
      </c>
      <c r="FD13">
        <f ca="1">IF(AND($B13&gt;0,SUM(FD$3:FD12)=0,SUM($H13:FC13)=0),$B13,0)</f>
        <v>0</v>
      </c>
      <c r="FE13">
        <f ca="1">IF(AND($B13&gt;0,SUM(FE$3:FE12)=0,SUM($H13:FD13)=0),$B13,0)</f>
        <v>0</v>
      </c>
      <c r="FF13">
        <f ca="1">IF(AND($B13&gt;0,SUM(FF$3:FF12)=0,SUM($H13:FE13)=0),$B13,0)</f>
        <v>0</v>
      </c>
      <c r="FG13">
        <f ca="1">IF(AND($B13&gt;0,SUM(FG$3:FG12)=0,SUM($H13:FF13)=0),$B13,0)</f>
        <v>0</v>
      </c>
      <c r="FH13">
        <f ca="1">IF(AND($B13&gt;0,SUM(FH$3:FH12)=0,SUM($H13:FG13)=0),$B13,0)</f>
        <v>0</v>
      </c>
      <c r="FI13">
        <f ca="1">IF(AND($B13&gt;0,SUM(FI$3:FI12)=0,SUM($H13:FH13)=0),$B13,0)</f>
        <v>0</v>
      </c>
      <c r="FJ13">
        <f ca="1">IF(AND($B13&gt;0,SUM(FJ$3:FJ12)=0,SUM($H13:FI13)=0),$B13,0)</f>
        <v>0</v>
      </c>
      <c r="FK13">
        <f ca="1">IF(AND($B13&gt;0,SUM(FK$3:FK12)=0,SUM($H13:FJ13)=0),$B13,0)</f>
        <v>0</v>
      </c>
      <c r="FL13">
        <f ca="1">IF(AND($B13&gt;0,SUM(FL$3:FL12)=0,SUM($H13:FK13)=0),$B13,0)</f>
        <v>0</v>
      </c>
      <c r="FM13">
        <f ca="1">IF(AND($B13&gt;0,SUM(FM$3:FM12)=0,SUM($H13:FL13)=0),$B13,0)</f>
        <v>0</v>
      </c>
      <c r="FN13">
        <f ca="1">IF(AND($B13&gt;0,SUM(FN$3:FN12)=0,SUM($H13:FM13)=0),$B13,0)</f>
        <v>0</v>
      </c>
      <c r="FS13" s="67" t="s">
        <v>125</v>
      </c>
      <c r="FT13" s="67" t="s">
        <v>544</v>
      </c>
      <c r="FU13" s="342">
        <v>7906498</v>
      </c>
      <c r="FV13" s="67" t="s">
        <v>175</v>
      </c>
      <c r="FY13" s="249" t="s">
        <v>125</v>
      </c>
      <c r="FZ13" s="67" t="s">
        <v>544</v>
      </c>
      <c r="GA13" s="67" t="str">
        <f>""</f>
        <v/>
      </c>
      <c r="GB13" s="67" t="s">
        <v>408</v>
      </c>
      <c r="GE13" s="67" t="s">
        <v>774</v>
      </c>
      <c r="GF13" s="67" t="s">
        <v>544</v>
      </c>
      <c r="GG13" s="67" t="str">
        <f>""</f>
        <v/>
      </c>
      <c r="GH13" s="67" t="s">
        <v>408</v>
      </c>
    </row>
    <row r="14" spans="1:190" ht="15.75" thickBot="1" x14ac:dyDescent="0.3">
      <c r="A14">
        <v>14</v>
      </c>
      <c r="B14">
        <f ca="1">IF(Valintaohjelma!D$10=SelectionData!L$10,A14,0)</f>
        <v>0</v>
      </c>
      <c r="C14" s="240" t="str">
        <f t="shared" ca="1" si="6"/>
        <v>CASA W5 Smart Right 500W</v>
      </c>
      <c r="D14" s="240" t="str">
        <f t="shared" ca="1" si="7"/>
        <v>W05VR05S10HAA</v>
      </c>
      <c r="E14" s="240">
        <f t="shared" ca="1" si="8"/>
        <v>7906860</v>
      </c>
      <c r="F14" s="240" t="str">
        <f t="shared" ca="1" si="9"/>
        <v>Valitse</v>
      </c>
      <c r="G14" s="47">
        <f ca="1">INDEX($I$2:$FN$2,ROWS(G$2:G14))</f>
        <v>1</v>
      </c>
      <c r="H14">
        <v>0</v>
      </c>
      <c r="I14">
        <f ca="1">IF(AND($B14&gt;0,SUM(I$3:I13)=0,SUM($H14:H14)=0),$B14,0)</f>
        <v>0</v>
      </c>
      <c r="J14">
        <f ca="1">IF(AND($B14&gt;0,SUM(J$3:J13)=0,SUM($H14:I14)=0),$B14,0)</f>
        <v>0</v>
      </c>
      <c r="K14">
        <f ca="1">IF(AND($B14&gt;0,SUM(K$3:K13)=0,SUM($H14:J14)=0),$B14,0)</f>
        <v>0</v>
      </c>
      <c r="L14">
        <f ca="1">IF(AND($B14&gt;0,SUM(L$3:L13)=0,SUM($H14:K14)=0),$B14,0)</f>
        <v>0</v>
      </c>
      <c r="M14">
        <f ca="1">IF(AND($B14&gt;0,SUM(M$3:M13)=0,SUM($H14:L14)=0),$B14,0)</f>
        <v>0</v>
      </c>
      <c r="N14">
        <f ca="1">IF(AND($B14&gt;0,SUM(N$3:N13)=0,SUM($H14:M14)=0),$B14,0)</f>
        <v>0</v>
      </c>
      <c r="O14">
        <f ca="1">IF(AND($B14&gt;0,SUM(O$3:O13)=0,SUM($H14:N14)=0),$B14,0)</f>
        <v>0</v>
      </c>
      <c r="P14">
        <f ca="1">IF(AND($B14&gt;0,SUM(P$3:P13)=0,SUM($H14:O14)=0),$B14,0)</f>
        <v>0</v>
      </c>
      <c r="Q14">
        <f ca="1">IF(AND($B14&gt;0,SUM(Q$3:Q13)=0,SUM($H14:P14)=0),$B14,0)</f>
        <v>0</v>
      </c>
      <c r="R14">
        <f ca="1">IF(AND($B14&gt;0,SUM(R$3:R13)=0,SUM($H14:Q14)=0),$B14,0)</f>
        <v>0</v>
      </c>
      <c r="S14">
        <f ca="1">IF(AND($B14&gt;0,SUM(S$3:S13)=0,SUM($H14:R14)=0),$B14,0)</f>
        <v>0</v>
      </c>
      <c r="T14">
        <f ca="1">IF(AND($B14&gt;0,SUM(T$3:T13)=0,SUM($H14:S14)=0),$B14,0)</f>
        <v>0</v>
      </c>
      <c r="U14">
        <f ca="1">IF(AND($B14&gt;0,SUM(U$3:U13)=0,SUM($H14:T14)=0),$B14,0)</f>
        <v>0</v>
      </c>
      <c r="V14">
        <f ca="1">IF(AND($B14&gt;0,SUM(V$3:V13)=0,SUM($H14:U14)=0),$B14,0)</f>
        <v>0</v>
      </c>
      <c r="W14">
        <f ca="1">IF(AND($B14&gt;0,SUM(W$3:W13)=0,SUM($H14:V14)=0),$B14,0)</f>
        <v>0</v>
      </c>
      <c r="X14">
        <f ca="1">IF(AND($B14&gt;0,SUM(X$3:X13)=0,SUM($H14:W14)=0),$B14,0)</f>
        <v>0</v>
      </c>
      <c r="Y14">
        <f ca="1">IF(AND($B14&gt;0,SUM(Y$3:Y13)=0,SUM($H14:X14)=0),$B14,0)</f>
        <v>0</v>
      </c>
      <c r="Z14">
        <f ca="1">IF(AND($B14&gt;0,SUM(Z$3:Z13)=0,SUM($H14:Y14)=0),$B14,0)</f>
        <v>0</v>
      </c>
      <c r="AA14">
        <f ca="1">IF(AND($B14&gt;0,SUM(AA$3:AA13)=0,SUM($H14:Z14)=0),$B14,0)</f>
        <v>0</v>
      </c>
      <c r="AB14">
        <f ca="1">IF(AND($B14&gt;0,SUM(AB$3:AB13)=0,SUM($H14:AA14)=0),$B14,0)</f>
        <v>0</v>
      </c>
      <c r="AC14">
        <f ca="1">IF(AND($B14&gt;0,SUM(AC$3:AC13)=0,SUM($H14:AB14)=0),$B14,0)</f>
        <v>0</v>
      </c>
      <c r="AD14">
        <f ca="1">IF(AND($B14&gt;0,SUM(AD$3:AD13)=0,SUM($H14:AC14)=0),$B14,0)</f>
        <v>0</v>
      </c>
      <c r="AE14">
        <f ca="1">IF(AND($B14&gt;0,SUM(AE$3:AE13)=0,SUM($H14:AD14)=0),$B14,0)</f>
        <v>0</v>
      </c>
      <c r="AF14">
        <f ca="1">IF(AND($B14&gt;0,SUM(AF$3:AF13)=0,SUM($H14:AE14)=0),$B14,0)</f>
        <v>0</v>
      </c>
      <c r="AG14">
        <f ca="1">IF(AND($B14&gt;0,SUM(AG$3:AG13)=0,SUM($H14:AF14)=0),$B14,0)</f>
        <v>0</v>
      </c>
      <c r="AH14">
        <f ca="1">IF(AND($B14&gt;0,SUM(AH$3:AH13)=0,SUM($H14:AG14)=0),$B14,0)</f>
        <v>0</v>
      </c>
      <c r="AI14">
        <f ca="1">IF(AND($B14&gt;0,SUM(AI$3:AI13)=0,SUM($H14:AH14)=0),$B14,0)</f>
        <v>0</v>
      </c>
      <c r="AJ14">
        <f ca="1">IF(AND($B14&gt;0,SUM(AJ$3:AJ13)=0,SUM($H14:AI14)=0),$B14,0)</f>
        <v>0</v>
      </c>
      <c r="AK14">
        <f ca="1">IF(AND($B14&gt;0,SUM(AK$3:AK13)=0,SUM($H14:AJ14)=0),$B14,0)</f>
        <v>0</v>
      </c>
      <c r="AL14">
        <f ca="1">IF(AND($B14&gt;0,SUM(AL$3:AL13)=0,SUM($H14:AK14)=0),$B14,0)</f>
        <v>0</v>
      </c>
      <c r="AM14">
        <f ca="1">IF(AND($B14&gt;0,SUM(AM$3:AM13)=0,SUM($H14:AL14)=0),$B14,0)</f>
        <v>0</v>
      </c>
      <c r="AN14">
        <f ca="1">IF(AND($B14&gt;0,SUM(AN$3:AN13)=0,SUM($H14:AM14)=0),$B14,0)</f>
        <v>0</v>
      </c>
      <c r="AO14">
        <f ca="1">IF(AND($B14&gt;0,SUM(AO$3:AO13)=0,SUM($H14:AN14)=0),$B14,0)</f>
        <v>0</v>
      </c>
      <c r="AP14">
        <f ca="1">IF(AND($B14&gt;0,SUM(AP$3:AP13)=0,SUM($H14:AO14)=0),$B14,0)</f>
        <v>0</v>
      </c>
      <c r="AQ14">
        <f ca="1">IF(AND($B14&gt;0,SUM(AQ$3:AQ13)=0,SUM($H14:AP14)=0),$B14,0)</f>
        <v>0</v>
      </c>
      <c r="AR14">
        <f ca="1">IF(AND($B14&gt;0,SUM(AR$3:AR13)=0,SUM($H14:AQ14)=0),$B14,0)</f>
        <v>0</v>
      </c>
      <c r="AS14">
        <f ca="1">IF(AND($B14&gt;0,SUM(AS$3:AS13)=0,SUM($H14:AR14)=0),$B14,0)</f>
        <v>0</v>
      </c>
      <c r="AT14">
        <f ca="1">IF(AND($B14&gt;0,SUM(AT$3:AT13)=0,SUM($H14:AS14)=0),$B14,0)</f>
        <v>0</v>
      </c>
      <c r="AU14">
        <f ca="1">IF(AND($B14&gt;0,SUM(AU$3:AU13)=0,SUM($H14:AT14)=0),$B14,0)</f>
        <v>0</v>
      </c>
      <c r="AV14">
        <f ca="1">IF(AND($B14&gt;0,SUM(AV$3:AV13)=0,SUM($H14:AU14)=0),$B14,0)</f>
        <v>0</v>
      </c>
      <c r="AW14">
        <f ca="1">IF(AND($B14&gt;0,SUM(AW$3:AW13)=0,SUM($H14:AV14)=0),$B14,0)</f>
        <v>0</v>
      </c>
      <c r="AX14">
        <f ca="1">IF(AND($B14&gt;0,SUM(AX$3:AX13)=0,SUM($H14:AW14)=0),$B14,0)</f>
        <v>0</v>
      </c>
      <c r="AY14">
        <f ca="1">IF(AND($B14&gt;0,SUM(AY$3:AY13)=0,SUM($H14:AX14)=0),$B14,0)</f>
        <v>0</v>
      </c>
      <c r="AZ14">
        <f ca="1">IF(AND($B14&gt;0,SUM(AZ$3:AZ13)=0,SUM($H14:AY14)=0),$B14,0)</f>
        <v>0</v>
      </c>
      <c r="BA14">
        <f ca="1">IF(AND($B14&gt;0,SUM(BA$3:BA13)=0,SUM($H14:AZ14)=0),$B14,0)</f>
        <v>0</v>
      </c>
      <c r="BB14">
        <f ca="1">IF(AND($B14&gt;0,SUM(BB$3:BB13)=0,SUM($H14:BA14)=0),$B14,0)</f>
        <v>0</v>
      </c>
      <c r="BC14">
        <f ca="1">IF(AND($B14&gt;0,SUM(BC$3:BC13)=0,SUM($H14:BB14)=0),$B14,0)</f>
        <v>0</v>
      </c>
      <c r="BD14">
        <f ca="1">IF(AND($B14&gt;0,SUM(BD$3:BD13)=0,SUM($H14:BC14)=0),$B14,0)</f>
        <v>0</v>
      </c>
      <c r="BE14">
        <f ca="1">IF(AND($B14&gt;0,SUM(BE$3:BE13)=0,SUM($H14:BD14)=0),$B14,0)</f>
        <v>0</v>
      </c>
      <c r="BF14">
        <f ca="1">IF(AND($B14&gt;0,SUM(BF$3:BF13)=0,SUM($H14:BE14)=0),$B14,0)</f>
        <v>0</v>
      </c>
      <c r="BG14">
        <f ca="1">IF(AND($B14&gt;0,SUM(BG$3:BG13)=0,SUM($H14:BF14)=0),$B14,0)</f>
        <v>0</v>
      </c>
      <c r="BH14">
        <f ca="1">IF(AND($B14&gt;0,SUM(BH$3:BH13)=0,SUM($H14:BG14)=0),$B14,0)</f>
        <v>0</v>
      </c>
      <c r="BI14">
        <f ca="1">IF(AND($B14&gt;0,SUM(BI$3:BI13)=0,SUM($H14:BH14)=0),$B14,0)</f>
        <v>0</v>
      </c>
      <c r="BJ14">
        <f ca="1">IF(AND($B14&gt;0,SUM(BJ$3:BJ13)=0,SUM($H14:BI14)=0),$B14,0)</f>
        <v>0</v>
      </c>
      <c r="BK14">
        <f ca="1">IF(AND($B14&gt;0,SUM(BK$3:BK13)=0,SUM($H14:BJ14)=0),$B14,0)</f>
        <v>0</v>
      </c>
      <c r="BL14">
        <f ca="1">IF(AND($B14&gt;0,SUM(BL$3:BL13)=0,SUM($H14:BK14)=0),$B14,0)</f>
        <v>0</v>
      </c>
      <c r="BM14">
        <f ca="1">IF(AND($B14&gt;0,SUM(BM$3:BM13)=0,SUM($H14:BL14)=0),$B14,0)</f>
        <v>0</v>
      </c>
      <c r="BN14">
        <f ca="1">IF(AND($B14&gt;0,SUM(BN$3:BN13)=0,SUM($H14:BM14)=0),$B14,0)</f>
        <v>0</v>
      </c>
      <c r="BO14">
        <f ca="1">IF(AND($B14&gt;0,SUM(BO$3:BO13)=0,SUM($H14:BN14)=0),$B14,0)</f>
        <v>0</v>
      </c>
      <c r="BP14">
        <f ca="1">IF(AND($B14&gt;0,SUM(BP$3:BP13)=0,SUM($H14:BO14)=0),$B14,0)</f>
        <v>0</v>
      </c>
      <c r="BQ14">
        <f ca="1">IF(AND($B14&gt;0,SUM(BQ$3:BQ13)=0,SUM($H14:BP14)=0),$B14,0)</f>
        <v>0</v>
      </c>
      <c r="BR14">
        <f ca="1">IF(AND($B14&gt;0,SUM(BR$3:BR13)=0,SUM($H14:BQ14)=0),$B14,0)</f>
        <v>0</v>
      </c>
      <c r="BS14">
        <f ca="1">IF(AND($B14&gt;0,SUM(BS$3:BS13)=0,SUM($H14:BR14)=0),$B14,0)</f>
        <v>0</v>
      </c>
      <c r="BT14">
        <f ca="1">IF(AND($B14&gt;0,SUM(BT$3:BT13)=0,SUM($H14:BS14)=0),$B14,0)</f>
        <v>0</v>
      </c>
      <c r="BU14">
        <f ca="1">IF(AND($B14&gt;0,SUM(BU$3:BU13)=0,SUM($H14:BT14)=0),$B14,0)</f>
        <v>0</v>
      </c>
      <c r="BV14">
        <f ca="1">IF(AND($B14&gt;0,SUM(BV$3:BV13)=0,SUM($H14:BU14)=0),$B14,0)</f>
        <v>0</v>
      </c>
      <c r="BW14">
        <f ca="1">IF(AND($B14&gt;0,SUM(BW$3:BW13)=0,SUM($H14:BV14)=0),$B14,0)</f>
        <v>0</v>
      </c>
      <c r="BX14">
        <f ca="1">IF(AND($B14&gt;0,SUM(BX$3:BX13)=0,SUM($H14:BW14)=0),$B14,0)</f>
        <v>0</v>
      </c>
      <c r="BY14">
        <f ca="1">IF(AND($B14&gt;0,SUM(BY$3:BY13)=0,SUM($H14:BX14)=0),$B14,0)</f>
        <v>0</v>
      </c>
      <c r="BZ14">
        <f ca="1">IF(AND($B14&gt;0,SUM(BZ$3:BZ13)=0,SUM($H14:BY14)=0),$B14,0)</f>
        <v>0</v>
      </c>
      <c r="CA14">
        <f ca="1">IF(AND($B14&gt;0,SUM(CA$3:CA13)=0,SUM($H14:BZ14)=0),$B14,0)</f>
        <v>0</v>
      </c>
      <c r="CB14">
        <f ca="1">IF(AND($B14&gt;0,SUM(CB$3:CB13)=0,SUM($H14:CA14)=0),$B14,0)</f>
        <v>0</v>
      </c>
      <c r="CC14">
        <f ca="1">IF(AND($B14&gt;0,SUM(CC$3:CC13)=0,SUM($H14:CB14)=0),$B14,0)</f>
        <v>0</v>
      </c>
      <c r="CD14">
        <f ca="1">IF(AND($B14&gt;0,SUM(CD$3:CD13)=0,SUM($H14:CC14)=0),$B14,0)</f>
        <v>0</v>
      </c>
      <c r="CE14">
        <f ca="1">IF(AND($B14&gt;0,SUM(CE$3:CE13)=0,SUM($H14:CD14)=0),$B14,0)</f>
        <v>0</v>
      </c>
      <c r="CF14">
        <f ca="1">IF(AND($B14&gt;0,SUM(CF$3:CF13)=0,SUM($H14:CE14)=0),$B14,0)</f>
        <v>0</v>
      </c>
      <c r="CG14">
        <f ca="1">IF(AND($B14&gt;0,SUM(CG$3:CG13)=0,SUM($H14:CF14)=0),$B14,0)</f>
        <v>0</v>
      </c>
      <c r="CH14">
        <f ca="1">IF(AND($B14&gt;0,SUM(CH$3:CH13)=0,SUM($H14:CG14)=0),$B14,0)</f>
        <v>0</v>
      </c>
      <c r="CI14">
        <f ca="1">IF(AND($B14&gt;0,SUM(CI$3:CI13)=0,SUM($H14:CH14)=0),$B14,0)</f>
        <v>0</v>
      </c>
      <c r="CJ14">
        <f ca="1">IF(AND($B14&gt;0,SUM(CJ$3:CJ13)=0,SUM($H14:CI14)=0),$B14,0)</f>
        <v>0</v>
      </c>
      <c r="CK14">
        <f ca="1">IF(AND($B14&gt;0,SUM(CK$3:CK13)=0,SUM($H14:CJ14)=0),$B14,0)</f>
        <v>0</v>
      </c>
      <c r="CL14">
        <f ca="1">IF(AND($B14&gt;0,SUM(CL$3:CL13)=0,SUM($H14:CK14)=0),$B14,0)</f>
        <v>0</v>
      </c>
      <c r="CM14">
        <f ca="1">IF(AND($B14&gt;0,SUM(CM$3:CM13)=0,SUM($H14:CL14)=0),$B14,0)</f>
        <v>0</v>
      </c>
      <c r="CN14">
        <f ca="1">IF(AND($B14&gt;0,SUM(CN$3:CN13)=0,SUM($H14:CM14)=0),$B14,0)</f>
        <v>0</v>
      </c>
      <c r="CO14">
        <f ca="1">IF(AND($B14&gt;0,SUM(CO$3:CO13)=0,SUM($H14:CN14)=0),$B14,0)</f>
        <v>0</v>
      </c>
      <c r="CP14">
        <f ca="1">IF(AND($B14&gt;0,SUM(CP$3:CP13)=0,SUM($H14:CO14)=0),$B14,0)</f>
        <v>0</v>
      </c>
      <c r="CQ14">
        <f ca="1">IF(AND($B14&gt;0,SUM(CQ$3:CQ13)=0,SUM($H14:CP14)=0),$B14,0)</f>
        <v>0</v>
      </c>
      <c r="CR14">
        <f ca="1">IF(AND($B14&gt;0,SUM(CR$3:CR13)=0,SUM($H14:CQ14)=0),$B14,0)</f>
        <v>0</v>
      </c>
      <c r="CS14">
        <f ca="1">IF(AND($B14&gt;0,SUM(CS$3:CS13)=0,SUM($H14:CR14)=0),$B14,0)</f>
        <v>0</v>
      </c>
      <c r="CT14">
        <f ca="1">IF(AND($B14&gt;0,SUM(CT$3:CT13)=0,SUM($H14:CS14)=0),$B14,0)</f>
        <v>0</v>
      </c>
      <c r="CU14">
        <f ca="1">IF(AND($B14&gt;0,SUM(CU$3:CU13)=0,SUM($H14:CT14)=0),$B14,0)</f>
        <v>0</v>
      </c>
      <c r="CV14">
        <f ca="1">IF(AND($B14&gt;0,SUM(CV$3:CV13)=0,SUM($H14:CU14)=0),$B14,0)</f>
        <v>0</v>
      </c>
      <c r="CW14">
        <f ca="1">IF(AND($B14&gt;0,SUM(CW$3:CW13)=0,SUM($H14:CV14)=0),$B14,0)</f>
        <v>0</v>
      </c>
      <c r="CX14">
        <f ca="1">IF(AND($B14&gt;0,SUM(CX$3:CX13)=0,SUM($H14:CW14)=0),$B14,0)</f>
        <v>0</v>
      </c>
      <c r="CY14">
        <f ca="1">IF(AND($B14&gt;0,SUM(CY$3:CY13)=0,SUM($H14:CX14)=0),$B14,0)</f>
        <v>0</v>
      </c>
      <c r="CZ14">
        <f ca="1">IF(AND($B14&gt;0,SUM(CZ$3:CZ13)=0,SUM($H14:CY14)=0),$B14,0)</f>
        <v>0</v>
      </c>
      <c r="DA14">
        <f ca="1">IF(AND($B14&gt;0,SUM(DA$3:DA13)=0,SUM($H14:CZ14)=0),$B14,0)</f>
        <v>0</v>
      </c>
      <c r="DB14">
        <f ca="1">IF(AND($B14&gt;0,SUM(DB$3:DB13)=0,SUM($H14:DA14)=0),$B14,0)</f>
        <v>0</v>
      </c>
      <c r="DC14">
        <f ca="1">IF(AND($B14&gt;0,SUM(DC$3:DC13)=0,SUM($H14:DB14)=0),$B14,0)</f>
        <v>0</v>
      </c>
      <c r="DD14">
        <f ca="1">IF(AND($B14&gt;0,SUM(DD$3:DD13)=0,SUM($H14:DC14)=0),$B14,0)</f>
        <v>0</v>
      </c>
      <c r="DE14">
        <f ca="1">IF(AND($B14&gt;0,SUM(DE$3:DE13)=0,SUM($H14:DD14)=0),$B14,0)</f>
        <v>0</v>
      </c>
      <c r="DF14">
        <f ca="1">IF(AND($B14&gt;0,SUM(DF$3:DF13)=0,SUM($H14:DE14)=0),$B14,0)</f>
        <v>0</v>
      </c>
      <c r="DG14">
        <f ca="1">IF(AND($B14&gt;0,SUM(DG$3:DG13)=0,SUM($H14:DF14)=0),$B14,0)</f>
        <v>0</v>
      </c>
      <c r="DH14">
        <f ca="1">IF(AND($B14&gt;0,SUM(DH$3:DH13)=0,SUM($H14:DG14)=0),$B14,0)</f>
        <v>0</v>
      </c>
      <c r="DI14">
        <f ca="1">IF(AND($B14&gt;0,SUM(DI$3:DI13)=0,SUM($H14:DH14)=0),$B14,0)</f>
        <v>0</v>
      </c>
      <c r="DJ14">
        <f ca="1">IF(AND($B14&gt;0,SUM(DJ$3:DJ13)=0,SUM($H14:DI14)=0),$B14,0)</f>
        <v>0</v>
      </c>
      <c r="DK14">
        <f ca="1">IF(AND($B14&gt;0,SUM(DK$3:DK13)=0,SUM($H14:DJ14)=0),$B14,0)</f>
        <v>0</v>
      </c>
      <c r="DL14">
        <f ca="1">IF(AND($B14&gt;0,SUM(DL$3:DL13)=0,SUM($H14:DK14)=0),$B14,0)</f>
        <v>0</v>
      </c>
      <c r="DM14">
        <f ca="1">IF(AND($B14&gt;0,SUM(DM$3:DM13)=0,SUM($H14:DL14)=0),$B14,0)</f>
        <v>0</v>
      </c>
      <c r="DN14">
        <f ca="1">IF(AND($B14&gt;0,SUM(DN$3:DN13)=0,SUM($H14:DM14)=0),$B14,0)</f>
        <v>0</v>
      </c>
      <c r="DO14">
        <f ca="1">IF(AND($B14&gt;0,SUM(DO$3:DO13)=0,SUM($H14:DN14)=0),$B14,0)</f>
        <v>0</v>
      </c>
      <c r="DP14">
        <f ca="1">IF(AND($B14&gt;0,SUM(DP$3:DP13)=0,SUM($H14:DO14)=0),$B14,0)</f>
        <v>0</v>
      </c>
      <c r="DQ14">
        <f ca="1">IF(AND($B14&gt;0,SUM(DQ$3:DQ13)=0,SUM($H14:DP14)=0),$B14,0)</f>
        <v>0</v>
      </c>
      <c r="DR14">
        <f ca="1">IF(AND($B14&gt;0,SUM(DR$3:DR13)=0,SUM($H14:DQ14)=0),$B14,0)</f>
        <v>0</v>
      </c>
      <c r="DS14">
        <f ca="1">IF(AND($B14&gt;0,SUM(DS$3:DS13)=0,SUM($H14:DR14)=0),$B14,0)</f>
        <v>0</v>
      </c>
      <c r="DT14">
        <f ca="1">IF(AND($B14&gt;0,SUM(DT$3:DT13)=0,SUM($H14:DS14)=0),$B14,0)</f>
        <v>0</v>
      </c>
      <c r="DU14">
        <f ca="1">IF(AND($B14&gt;0,SUM(DU$3:DU13)=0,SUM($H14:DT14)=0),$B14,0)</f>
        <v>0</v>
      </c>
      <c r="DV14">
        <f ca="1">IF(AND($B14&gt;0,SUM(DV$3:DV13)=0,SUM($H14:DU14)=0),$B14,0)</f>
        <v>0</v>
      </c>
      <c r="DW14">
        <f ca="1">IF(AND($B14&gt;0,SUM(DW$3:DW13)=0,SUM($H14:DV14)=0),$B14,0)</f>
        <v>0</v>
      </c>
      <c r="DX14">
        <f ca="1">IF(AND($B14&gt;0,SUM(DX$3:DX13)=0,SUM($H14:DW14)=0),$B14,0)</f>
        <v>0</v>
      </c>
      <c r="DY14">
        <f ca="1">IF(AND($B14&gt;0,SUM(DY$3:DY13)=0,SUM($H14:DX14)=0),$B14,0)</f>
        <v>0</v>
      </c>
      <c r="DZ14">
        <f ca="1">IF(AND($B14&gt;0,SUM(DZ$3:DZ13)=0,SUM($H14:DY14)=0),$B14,0)</f>
        <v>0</v>
      </c>
      <c r="EA14">
        <f ca="1">IF(AND($B14&gt;0,SUM(EA$3:EA13)=0,SUM($H14:DZ14)=0),$B14,0)</f>
        <v>0</v>
      </c>
      <c r="EB14">
        <f ca="1">IF(AND($B14&gt;0,SUM(EB$3:EB13)=0,SUM($H14:EA14)=0),$B14,0)</f>
        <v>0</v>
      </c>
      <c r="EC14">
        <f ca="1">IF(AND($B14&gt;0,SUM(EC$3:EC13)=0,SUM($H14:EB14)=0),$B14,0)</f>
        <v>0</v>
      </c>
      <c r="ED14">
        <f ca="1">IF(AND($B14&gt;0,SUM(ED$3:ED13)=0,SUM($H14:EC14)=0),$B14,0)</f>
        <v>0</v>
      </c>
      <c r="EE14">
        <f ca="1">IF(AND($B14&gt;0,SUM(EE$3:EE13)=0,SUM($H14:ED14)=0),$B14,0)</f>
        <v>0</v>
      </c>
      <c r="EF14">
        <f ca="1">IF(AND($B14&gt;0,SUM(EF$3:EF13)=0,SUM($H14:EE14)=0),$B14,0)</f>
        <v>0</v>
      </c>
      <c r="EG14">
        <f ca="1">IF(AND($B14&gt;0,SUM(EG$3:EG13)=0,SUM($H14:EF14)=0),$B14,0)</f>
        <v>0</v>
      </c>
      <c r="EH14">
        <f ca="1">IF(AND($B14&gt;0,SUM(EH$3:EH13)=0,SUM($H14:EG14)=0),$B14,0)</f>
        <v>0</v>
      </c>
      <c r="EI14">
        <f ca="1">IF(AND($B14&gt;0,SUM(EI$3:EI13)=0,SUM($H14:EH14)=0),$B14,0)</f>
        <v>0</v>
      </c>
      <c r="EJ14">
        <f ca="1">IF(AND($B14&gt;0,SUM(EJ$3:EJ13)=0,SUM($H14:EI14)=0),$B14,0)</f>
        <v>0</v>
      </c>
      <c r="EK14">
        <f ca="1">IF(AND($B14&gt;0,SUM(EK$3:EK13)=0,SUM($H14:EJ14)=0),$B14,0)</f>
        <v>0</v>
      </c>
      <c r="EL14">
        <f ca="1">IF(AND($B14&gt;0,SUM(EL$3:EL13)=0,SUM($H14:EK14)=0),$B14,0)</f>
        <v>0</v>
      </c>
      <c r="EM14">
        <f ca="1">IF(AND($B14&gt;0,SUM(EM$3:EM13)=0,SUM($H14:EL14)=0),$B14,0)</f>
        <v>0</v>
      </c>
      <c r="EN14">
        <f ca="1">IF(AND($B14&gt;0,SUM(EN$3:EN13)=0,SUM($H14:EM14)=0),$B14,0)</f>
        <v>0</v>
      </c>
      <c r="EO14">
        <f ca="1">IF(AND($B14&gt;0,SUM(EO$3:EO13)=0,SUM($H14:EN14)=0),$B14,0)</f>
        <v>0</v>
      </c>
      <c r="EP14">
        <f ca="1">IF(AND($B14&gt;0,SUM(EP$3:EP13)=0,SUM($H14:EO14)=0),$B14,0)</f>
        <v>0</v>
      </c>
      <c r="EQ14">
        <f ca="1">IF(AND($B14&gt;0,SUM(EQ$3:EQ13)=0,SUM($H14:EP14)=0),$B14,0)</f>
        <v>0</v>
      </c>
      <c r="ER14">
        <f ca="1">IF(AND($B14&gt;0,SUM(ER$3:ER13)=0,SUM($H14:EQ14)=0),$B14,0)</f>
        <v>0</v>
      </c>
      <c r="ES14">
        <f ca="1">IF(AND($B14&gt;0,SUM(ES$3:ES13)=0,SUM($H14:ER14)=0),$B14,0)</f>
        <v>0</v>
      </c>
      <c r="ET14">
        <f ca="1">IF(AND($B14&gt;0,SUM(ET$3:ET13)=0,SUM($H14:ES14)=0),$B14,0)</f>
        <v>0</v>
      </c>
      <c r="EU14">
        <f ca="1">IF(AND($B14&gt;0,SUM(EU$3:EU13)=0,SUM($H14:ET14)=0),$B14,0)</f>
        <v>0</v>
      </c>
      <c r="EV14">
        <f ca="1">IF(AND($B14&gt;0,SUM(EV$3:EV13)=0,SUM($H14:EU14)=0),$B14,0)</f>
        <v>0</v>
      </c>
      <c r="EW14">
        <f ca="1">IF(AND($B14&gt;0,SUM(EW$3:EW13)=0,SUM($H14:EV14)=0),$B14,0)</f>
        <v>0</v>
      </c>
      <c r="EX14">
        <f ca="1">IF(AND($B14&gt;0,SUM(EX$3:EX13)=0,SUM($H14:EW14)=0),$B14,0)</f>
        <v>0</v>
      </c>
      <c r="EY14">
        <f ca="1">IF(AND($B14&gt;0,SUM(EY$3:EY13)=0,SUM($H14:EX14)=0),$B14,0)</f>
        <v>0</v>
      </c>
      <c r="EZ14">
        <f ca="1">IF(AND($B14&gt;0,SUM(EZ$3:EZ13)=0,SUM($H14:EY14)=0),$B14,0)</f>
        <v>0</v>
      </c>
      <c r="FA14">
        <f ca="1">IF(AND($B14&gt;0,SUM(FA$3:FA13)=0,SUM($H14:EZ14)=0),$B14,0)</f>
        <v>0</v>
      </c>
      <c r="FB14">
        <f ca="1">IF(AND($B14&gt;0,SUM(FB$3:FB13)=0,SUM($H14:FA14)=0),$B14,0)</f>
        <v>0</v>
      </c>
      <c r="FC14">
        <f ca="1">IF(AND($B14&gt;0,SUM(FC$3:FC13)=0,SUM($H14:FB14)=0),$B14,0)</f>
        <v>0</v>
      </c>
      <c r="FD14">
        <f ca="1">IF(AND($B14&gt;0,SUM(FD$3:FD13)=0,SUM($H14:FC14)=0),$B14,0)</f>
        <v>0</v>
      </c>
      <c r="FE14">
        <f ca="1">IF(AND($B14&gt;0,SUM(FE$3:FE13)=0,SUM($H14:FD14)=0),$B14,0)</f>
        <v>0</v>
      </c>
      <c r="FF14">
        <f ca="1">IF(AND($B14&gt;0,SUM(FF$3:FF13)=0,SUM($H14:FE14)=0),$B14,0)</f>
        <v>0</v>
      </c>
      <c r="FG14">
        <f ca="1">IF(AND($B14&gt;0,SUM(FG$3:FG13)=0,SUM($H14:FF14)=0),$B14,0)</f>
        <v>0</v>
      </c>
      <c r="FH14">
        <f ca="1">IF(AND($B14&gt;0,SUM(FH$3:FH13)=0,SUM($H14:FG14)=0),$B14,0)</f>
        <v>0</v>
      </c>
      <c r="FI14">
        <f ca="1">IF(AND($B14&gt;0,SUM(FI$3:FI13)=0,SUM($H14:FH14)=0),$B14,0)</f>
        <v>0</v>
      </c>
      <c r="FJ14">
        <f ca="1">IF(AND($B14&gt;0,SUM(FJ$3:FJ13)=0,SUM($H14:FI14)=0),$B14,0)</f>
        <v>0</v>
      </c>
      <c r="FK14">
        <f ca="1">IF(AND($B14&gt;0,SUM(FK$3:FK13)=0,SUM($H14:FJ14)=0),$B14,0)</f>
        <v>0</v>
      </c>
      <c r="FL14">
        <f ca="1">IF(AND($B14&gt;0,SUM(FL$3:FL13)=0,SUM($H14:FK14)=0),$B14,0)</f>
        <v>0</v>
      </c>
      <c r="FM14">
        <f ca="1">IF(AND($B14&gt;0,SUM(FM$3:FM13)=0,SUM($H14:FL14)=0),$B14,0)</f>
        <v>0</v>
      </c>
      <c r="FN14">
        <f ca="1">IF(AND($B14&gt;0,SUM(FN$3:FN13)=0,SUM($H14:FM14)=0),$B14,0)</f>
        <v>0</v>
      </c>
      <c r="FS14" s="67" t="s">
        <v>138</v>
      </c>
      <c r="FT14" s="67" t="s">
        <v>914</v>
      </c>
      <c r="FU14" s="342">
        <v>7906860</v>
      </c>
      <c r="FV14" s="67" t="s">
        <v>175</v>
      </c>
      <c r="FY14" s="249" t="s">
        <v>138</v>
      </c>
      <c r="FZ14" s="67" t="s">
        <v>914</v>
      </c>
      <c r="GA14" s="67" t="str">
        <f>""</f>
        <v/>
      </c>
      <c r="GB14" s="67" t="s">
        <v>408</v>
      </c>
      <c r="GE14" s="67" t="s">
        <v>775</v>
      </c>
      <c r="GF14" s="67" t="s">
        <v>914</v>
      </c>
      <c r="GG14" s="67" t="str">
        <f>""</f>
        <v/>
      </c>
      <c r="GH14" s="67" t="s">
        <v>408</v>
      </c>
    </row>
    <row r="15" spans="1:190" ht="15.75" thickBot="1" x14ac:dyDescent="0.3">
      <c r="A15">
        <v>15</v>
      </c>
      <c r="B15">
        <f ca="1">IF(Valintaohjelma!D$10=SelectionData!L$10,A15,0)</f>
        <v>0</v>
      </c>
      <c r="C15" s="240" t="str">
        <f t="shared" ca="1" si="6"/>
        <v>CASA W5 Smart Left 500W</v>
      </c>
      <c r="D15" s="240" t="str">
        <f t="shared" ca="1" si="7"/>
        <v>W05VL05S10HAA</v>
      </c>
      <c r="E15" s="240">
        <f t="shared" ca="1" si="8"/>
        <v>7906862</v>
      </c>
      <c r="F15" s="240" t="str">
        <f t="shared" ca="1" si="9"/>
        <v>Valitse</v>
      </c>
      <c r="G15" s="47">
        <f ca="1">INDEX($I$2:$FN$2,ROWS(G$2:G15))</f>
        <v>1</v>
      </c>
      <c r="H15">
        <v>0</v>
      </c>
      <c r="I15">
        <f ca="1">IF(AND($B15&gt;0,SUM(I$3:I14)=0,SUM($H15:H15)=0),$B15,0)</f>
        <v>0</v>
      </c>
      <c r="J15">
        <f ca="1">IF(AND($B15&gt;0,SUM(J$3:J14)=0,SUM($H15:I15)=0),$B15,0)</f>
        <v>0</v>
      </c>
      <c r="K15">
        <f ca="1">IF(AND($B15&gt;0,SUM(K$3:K14)=0,SUM($H15:J15)=0),$B15,0)</f>
        <v>0</v>
      </c>
      <c r="L15">
        <f ca="1">IF(AND($B15&gt;0,SUM(L$3:L14)=0,SUM($H15:K15)=0),$B15,0)</f>
        <v>0</v>
      </c>
      <c r="M15">
        <f ca="1">IF(AND($B15&gt;0,SUM(M$3:M14)=0,SUM($H15:L15)=0),$B15,0)</f>
        <v>0</v>
      </c>
      <c r="N15">
        <f ca="1">IF(AND($B15&gt;0,SUM(N$3:N14)=0,SUM($H15:M15)=0),$B15,0)</f>
        <v>0</v>
      </c>
      <c r="O15">
        <f ca="1">IF(AND($B15&gt;0,SUM(O$3:O14)=0,SUM($H15:N15)=0),$B15,0)</f>
        <v>0</v>
      </c>
      <c r="P15">
        <f ca="1">IF(AND($B15&gt;0,SUM(P$3:P14)=0,SUM($H15:O15)=0),$B15,0)</f>
        <v>0</v>
      </c>
      <c r="Q15">
        <f ca="1">IF(AND($B15&gt;0,SUM(Q$3:Q14)=0,SUM($H15:P15)=0),$B15,0)</f>
        <v>0</v>
      </c>
      <c r="R15">
        <f ca="1">IF(AND($B15&gt;0,SUM(R$3:R14)=0,SUM($H15:Q15)=0),$B15,0)</f>
        <v>0</v>
      </c>
      <c r="S15">
        <f ca="1">IF(AND($B15&gt;0,SUM(S$3:S14)=0,SUM($H15:R15)=0),$B15,0)</f>
        <v>0</v>
      </c>
      <c r="T15">
        <f ca="1">IF(AND($B15&gt;0,SUM(T$3:T14)=0,SUM($H15:S15)=0),$B15,0)</f>
        <v>0</v>
      </c>
      <c r="U15">
        <f ca="1">IF(AND($B15&gt;0,SUM(U$3:U14)=0,SUM($H15:T15)=0),$B15,0)</f>
        <v>0</v>
      </c>
      <c r="V15">
        <f ca="1">IF(AND($B15&gt;0,SUM(V$3:V14)=0,SUM($H15:U15)=0),$B15,0)</f>
        <v>0</v>
      </c>
      <c r="W15">
        <f ca="1">IF(AND($B15&gt;0,SUM(W$3:W14)=0,SUM($H15:V15)=0),$B15,0)</f>
        <v>0</v>
      </c>
      <c r="X15">
        <f ca="1">IF(AND($B15&gt;0,SUM(X$3:X14)=0,SUM($H15:W15)=0),$B15,0)</f>
        <v>0</v>
      </c>
      <c r="Y15">
        <f ca="1">IF(AND($B15&gt;0,SUM(Y$3:Y14)=0,SUM($H15:X15)=0),$B15,0)</f>
        <v>0</v>
      </c>
      <c r="Z15">
        <f ca="1">IF(AND($B15&gt;0,SUM(Z$3:Z14)=0,SUM($H15:Y15)=0),$B15,0)</f>
        <v>0</v>
      </c>
      <c r="AA15">
        <f ca="1">IF(AND($B15&gt;0,SUM(AA$3:AA14)=0,SUM($H15:Z15)=0),$B15,0)</f>
        <v>0</v>
      </c>
      <c r="AB15">
        <f ca="1">IF(AND($B15&gt;0,SUM(AB$3:AB14)=0,SUM($H15:AA15)=0),$B15,0)</f>
        <v>0</v>
      </c>
      <c r="AC15">
        <f ca="1">IF(AND($B15&gt;0,SUM(AC$3:AC14)=0,SUM($H15:AB15)=0),$B15,0)</f>
        <v>0</v>
      </c>
      <c r="AD15">
        <f ca="1">IF(AND($B15&gt;0,SUM(AD$3:AD14)=0,SUM($H15:AC15)=0),$B15,0)</f>
        <v>0</v>
      </c>
      <c r="AE15">
        <f ca="1">IF(AND($B15&gt;0,SUM(AE$3:AE14)=0,SUM($H15:AD15)=0),$B15,0)</f>
        <v>0</v>
      </c>
      <c r="AF15">
        <f ca="1">IF(AND($B15&gt;0,SUM(AF$3:AF14)=0,SUM($H15:AE15)=0),$B15,0)</f>
        <v>0</v>
      </c>
      <c r="AG15">
        <f ca="1">IF(AND($B15&gt;0,SUM(AG$3:AG14)=0,SUM($H15:AF15)=0),$B15,0)</f>
        <v>0</v>
      </c>
      <c r="AH15">
        <f ca="1">IF(AND($B15&gt;0,SUM(AH$3:AH14)=0,SUM($H15:AG15)=0),$B15,0)</f>
        <v>0</v>
      </c>
      <c r="AI15">
        <f ca="1">IF(AND($B15&gt;0,SUM(AI$3:AI14)=0,SUM($H15:AH15)=0),$B15,0)</f>
        <v>0</v>
      </c>
      <c r="AJ15">
        <f ca="1">IF(AND($B15&gt;0,SUM(AJ$3:AJ14)=0,SUM($H15:AI15)=0),$B15,0)</f>
        <v>0</v>
      </c>
      <c r="AK15">
        <f ca="1">IF(AND($B15&gt;0,SUM(AK$3:AK14)=0,SUM($H15:AJ15)=0),$B15,0)</f>
        <v>0</v>
      </c>
      <c r="AL15">
        <f ca="1">IF(AND($B15&gt;0,SUM(AL$3:AL14)=0,SUM($H15:AK15)=0),$B15,0)</f>
        <v>0</v>
      </c>
      <c r="AM15">
        <f ca="1">IF(AND($B15&gt;0,SUM(AM$3:AM14)=0,SUM($H15:AL15)=0),$B15,0)</f>
        <v>0</v>
      </c>
      <c r="AN15">
        <f ca="1">IF(AND($B15&gt;0,SUM(AN$3:AN14)=0,SUM($H15:AM15)=0),$B15,0)</f>
        <v>0</v>
      </c>
      <c r="AO15">
        <f ca="1">IF(AND($B15&gt;0,SUM(AO$3:AO14)=0,SUM($H15:AN15)=0),$B15,0)</f>
        <v>0</v>
      </c>
      <c r="AP15">
        <f ca="1">IF(AND($B15&gt;0,SUM(AP$3:AP14)=0,SUM($H15:AO15)=0),$B15,0)</f>
        <v>0</v>
      </c>
      <c r="AQ15">
        <f ca="1">IF(AND($B15&gt;0,SUM(AQ$3:AQ14)=0,SUM($H15:AP15)=0),$B15,0)</f>
        <v>0</v>
      </c>
      <c r="AR15">
        <f ca="1">IF(AND($B15&gt;0,SUM(AR$3:AR14)=0,SUM($H15:AQ15)=0),$B15,0)</f>
        <v>0</v>
      </c>
      <c r="AS15">
        <f ca="1">IF(AND($B15&gt;0,SUM(AS$3:AS14)=0,SUM($H15:AR15)=0),$B15,0)</f>
        <v>0</v>
      </c>
      <c r="AT15">
        <f ca="1">IF(AND($B15&gt;0,SUM(AT$3:AT14)=0,SUM($H15:AS15)=0),$B15,0)</f>
        <v>0</v>
      </c>
      <c r="AU15">
        <f ca="1">IF(AND($B15&gt;0,SUM(AU$3:AU14)=0,SUM($H15:AT15)=0),$B15,0)</f>
        <v>0</v>
      </c>
      <c r="AV15">
        <f ca="1">IF(AND($B15&gt;0,SUM(AV$3:AV14)=0,SUM($H15:AU15)=0),$B15,0)</f>
        <v>0</v>
      </c>
      <c r="AW15">
        <f ca="1">IF(AND($B15&gt;0,SUM(AW$3:AW14)=0,SUM($H15:AV15)=0),$B15,0)</f>
        <v>0</v>
      </c>
      <c r="AX15">
        <f ca="1">IF(AND($B15&gt;0,SUM(AX$3:AX14)=0,SUM($H15:AW15)=0),$B15,0)</f>
        <v>0</v>
      </c>
      <c r="AY15">
        <f ca="1">IF(AND($B15&gt;0,SUM(AY$3:AY14)=0,SUM($H15:AX15)=0),$B15,0)</f>
        <v>0</v>
      </c>
      <c r="AZ15">
        <f ca="1">IF(AND($B15&gt;0,SUM(AZ$3:AZ14)=0,SUM($H15:AY15)=0),$B15,0)</f>
        <v>0</v>
      </c>
      <c r="BA15">
        <f ca="1">IF(AND($B15&gt;0,SUM(BA$3:BA14)=0,SUM($H15:AZ15)=0),$B15,0)</f>
        <v>0</v>
      </c>
      <c r="BB15">
        <f ca="1">IF(AND($B15&gt;0,SUM(BB$3:BB14)=0,SUM($H15:BA15)=0),$B15,0)</f>
        <v>0</v>
      </c>
      <c r="BC15">
        <f ca="1">IF(AND($B15&gt;0,SUM(BC$3:BC14)=0,SUM($H15:BB15)=0),$B15,0)</f>
        <v>0</v>
      </c>
      <c r="BD15">
        <f ca="1">IF(AND($B15&gt;0,SUM(BD$3:BD14)=0,SUM($H15:BC15)=0),$B15,0)</f>
        <v>0</v>
      </c>
      <c r="BE15">
        <f ca="1">IF(AND($B15&gt;0,SUM(BE$3:BE14)=0,SUM($H15:BD15)=0),$B15,0)</f>
        <v>0</v>
      </c>
      <c r="BF15">
        <f ca="1">IF(AND($B15&gt;0,SUM(BF$3:BF14)=0,SUM($H15:BE15)=0),$B15,0)</f>
        <v>0</v>
      </c>
      <c r="BG15">
        <f ca="1">IF(AND($B15&gt;0,SUM(BG$3:BG14)=0,SUM($H15:BF15)=0),$B15,0)</f>
        <v>0</v>
      </c>
      <c r="BH15">
        <f ca="1">IF(AND($B15&gt;0,SUM(BH$3:BH14)=0,SUM($H15:BG15)=0),$B15,0)</f>
        <v>0</v>
      </c>
      <c r="BI15">
        <f ca="1">IF(AND($B15&gt;0,SUM(BI$3:BI14)=0,SUM($H15:BH15)=0),$B15,0)</f>
        <v>0</v>
      </c>
      <c r="BJ15">
        <f ca="1">IF(AND($B15&gt;0,SUM(BJ$3:BJ14)=0,SUM($H15:BI15)=0),$B15,0)</f>
        <v>0</v>
      </c>
      <c r="BK15">
        <f ca="1">IF(AND($B15&gt;0,SUM(BK$3:BK14)=0,SUM($H15:BJ15)=0),$B15,0)</f>
        <v>0</v>
      </c>
      <c r="BL15">
        <f ca="1">IF(AND($B15&gt;0,SUM(BL$3:BL14)=0,SUM($H15:BK15)=0),$B15,0)</f>
        <v>0</v>
      </c>
      <c r="BM15">
        <f ca="1">IF(AND($B15&gt;0,SUM(BM$3:BM14)=0,SUM($H15:BL15)=0),$B15,0)</f>
        <v>0</v>
      </c>
      <c r="BN15">
        <f ca="1">IF(AND($B15&gt;0,SUM(BN$3:BN14)=0,SUM($H15:BM15)=0),$B15,0)</f>
        <v>0</v>
      </c>
      <c r="BO15">
        <f ca="1">IF(AND($B15&gt;0,SUM(BO$3:BO14)=0,SUM($H15:BN15)=0),$B15,0)</f>
        <v>0</v>
      </c>
      <c r="BP15">
        <f ca="1">IF(AND($B15&gt;0,SUM(BP$3:BP14)=0,SUM($H15:BO15)=0),$B15,0)</f>
        <v>0</v>
      </c>
      <c r="BQ15">
        <f ca="1">IF(AND($B15&gt;0,SUM(BQ$3:BQ14)=0,SUM($H15:BP15)=0),$B15,0)</f>
        <v>0</v>
      </c>
      <c r="BR15">
        <f ca="1">IF(AND($B15&gt;0,SUM(BR$3:BR14)=0,SUM($H15:BQ15)=0),$B15,0)</f>
        <v>0</v>
      </c>
      <c r="BS15">
        <f ca="1">IF(AND($B15&gt;0,SUM(BS$3:BS14)=0,SUM($H15:BR15)=0),$B15,0)</f>
        <v>0</v>
      </c>
      <c r="BT15">
        <f ca="1">IF(AND($B15&gt;0,SUM(BT$3:BT14)=0,SUM($H15:BS15)=0),$B15,0)</f>
        <v>0</v>
      </c>
      <c r="BU15">
        <f ca="1">IF(AND($B15&gt;0,SUM(BU$3:BU14)=0,SUM($H15:BT15)=0),$B15,0)</f>
        <v>0</v>
      </c>
      <c r="BV15">
        <f ca="1">IF(AND($B15&gt;0,SUM(BV$3:BV14)=0,SUM($H15:BU15)=0),$B15,0)</f>
        <v>0</v>
      </c>
      <c r="BW15">
        <f ca="1">IF(AND($B15&gt;0,SUM(BW$3:BW14)=0,SUM($H15:BV15)=0),$B15,0)</f>
        <v>0</v>
      </c>
      <c r="BX15">
        <f ca="1">IF(AND($B15&gt;0,SUM(BX$3:BX14)=0,SUM($H15:BW15)=0),$B15,0)</f>
        <v>0</v>
      </c>
      <c r="BY15">
        <f ca="1">IF(AND($B15&gt;0,SUM(BY$3:BY14)=0,SUM($H15:BX15)=0),$B15,0)</f>
        <v>0</v>
      </c>
      <c r="BZ15">
        <f ca="1">IF(AND($B15&gt;0,SUM(BZ$3:BZ14)=0,SUM($H15:BY15)=0),$B15,0)</f>
        <v>0</v>
      </c>
      <c r="CA15">
        <f ca="1">IF(AND($B15&gt;0,SUM(CA$3:CA14)=0,SUM($H15:BZ15)=0),$B15,0)</f>
        <v>0</v>
      </c>
      <c r="CB15">
        <f ca="1">IF(AND($B15&gt;0,SUM(CB$3:CB14)=0,SUM($H15:CA15)=0),$B15,0)</f>
        <v>0</v>
      </c>
      <c r="CC15">
        <f ca="1">IF(AND($B15&gt;0,SUM(CC$3:CC14)=0,SUM($H15:CB15)=0),$B15,0)</f>
        <v>0</v>
      </c>
      <c r="CD15">
        <f ca="1">IF(AND($B15&gt;0,SUM(CD$3:CD14)=0,SUM($H15:CC15)=0),$B15,0)</f>
        <v>0</v>
      </c>
      <c r="CE15">
        <f ca="1">IF(AND($B15&gt;0,SUM(CE$3:CE14)=0,SUM($H15:CD15)=0),$B15,0)</f>
        <v>0</v>
      </c>
      <c r="CF15">
        <f ca="1">IF(AND($B15&gt;0,SUM(CF$3:CF14)=0,SUM($H15:CE15)=0),$B15,0)</f>
        <v>0</v>
      </c>
      <c r="CG15">
        <f ca="1">IF(AND($B15&gt;0,SUM(CG$3:CG14)=0,SUM($H15:CF15)=0),$B15,0)</f>
        <v>0</v>
      </c>
      <c r="CH15">
        <f ca="1">IF(AND($B15&gt;0,SUM(CH$3:CH14)=0,SUM($H15:CG15)=0),$B15,0)</f>
        <v>0</v>
      </c>
      <c r="CI15">
        <f ca="1">IF(AND($B15&gt;0,SUM(CI$3:CI14)=0,SUM($H15:CH15)=0),$B15,0)</f>
        <v>0</v>
      </c>
      <c r="CJ15">
        <f ca="1">IF(AND($B15&gt;0,SUM(CJ$3:CJ14)=0,SUM($H15:CI15)=0),$B15,0)</f>
        <v>0</v>
      </c>
      <c r="CK15">
        <f ca="1">IF(AND($B15&gt;0,SUM(CK$3:CK14)=0,SUM($H15:CJ15)=0),$B15,0)</f>
        <v>0</v>
      </c>
      <c r="CL15">
        <f ca="1">IF(AND($B15&gt;0,SUM(CL$3:CL14)=0,SUM($H15:CK15)=0),$B15,0)</f>
        <v>0</v>
      </c>
      <c r="CM15">
        <f ca="1">IF(AND($B15&gt;0,SUM(CM$3:CM14)=0,SUM($H15:CL15)=0),$B15,0)</f>
        <v>0</v>
      </c>
      <c r="CN15">
        <f ca="1">IF(AND($B15&gt;0,SUM(CN$3:CN14)=0,SUM($H15:CM15)=0),$B15,0)</f>
        <v>0</v>
      </c>
      <c r="CO15">
        <f ca="1">IF(AND($B15&gt;0,SUM(CO$3:CO14)=0,SUM($H15:CN15)=0),$B15,0)</f>
        <v>0</v>
      </c>
      <c r="CP15">
        <f ca="1">IF(AND($B15&gt;0,SUM(CP$3:CP14)=0,SUM($H15:CO15)=0),$B15,0)</f>
        <v>0</v>
      </c>
      <c r="CQ15">
        <f ca="1">IF(AND($B15&gt;0,SUM(CQ$3:CQ14)=0,SUM($H15:CP15)=0),$B15,0)</f>
        <v>0</v>
      </c>
      <c r="CR15">
        <f ca="1">IF(AND($B15&gt;0,SUM(CR$3:CR14)=0,SUM($H15:CQ15)=0),$B15,0)</f>
        <v>0</v>
      </c>
      <c r="CS15">
        <f ca="1">IF(AND($B15&gt;0,SUM(CS$3:CS14)=0,SUM($H15:CR15)=0),$B15,0)</f>
        <v>0</v>
      </c>
      <c r="CT15">
        <f ca="1">IF(AND($B15&gt;0,SUM(CT$3:CT14)=0,SUM($H15:CS15)=0),$B15,0)</f>
        <v>0</v>
      </c>
      <c r="CU15">
        <f ca="1">IF(AND($B15&gt;0,SUM(CU$3:CU14)=0,SUM($H15:CT15)=0),$B15,0)</f>
        <v>0</v>
      </c>
      <c r="CV15">
        <f ca="1">IF(AND($B15&gt;0,SUM(CV$3:CV14)=0,SUM($H15:CU15)=0),$B15,0)</f>
        <v>0</v>
      </c>
      <c r="CW15">
        <f ca="1">IF(AND($B15&gt;0,SUM(CW$3:CW14)=0,SUM($H15:CV15)=0),$B15,0)</f>
        <v>0</v>
      </c>
      <c r="CX15">
        <f ca="1">IF(AND($B15&gt;0,SUM(CX$3:CX14)=0,SUM($H15:CW15)=0),$B15,0)</f>
        <v>0</v>
      </c>
      <c r="CY15">
        <f ca="1">IF(AND($B15&gt;0,SUM(CY$3:CY14)=0,SUM($H15:CX15)=0),$B15,0)</f>
        <v>0</v>
      </c>
      <c r="CZ15">
        <f ca="1">IF(AND($B15&gt;0,SUM(CZ$3:CZ14)=0,SUM($H15:CY15)=0),$B15,0)</f>
        <v>0</v>
      </c>
      <c r="DA15">
        <f ca="1">IF(AND($B15&gt;0,SUM(DA$3:DA14)=0,SUM($H15:CZ15)=0),$B15,0)</f>
        <v>0</v>
      </c>
      <c r="DB15">
        <f ca="1">IF(AND($B15&gt;0,SUM(DB$3:DB14)=0,SUM($H15:DA15)=0),$B15,0)</f>
        <v>0</v>
      </c>
      <c r="DC15">
        <f ca="1">IF(AND($B15&gt;0,SUM(DC$3:DC14)=0,SUM($H15:DB15)=0),$B15,0)</f>
        <v>0</v>
      </c>
      <c r="DD15">
        <f ca="1">IF(AND($B15&gt;0,SUM(DD$3:DD14)=0,SUM($H15:DC15)=0),$B15,0)</f>
        <v>0</v>
      </c>
      <c r="DE15">
        <f ca="1">IF(AND($B15&gt;0,SUM(DE$3:DE14)=0,SUM($H15:DD15)=0),$B15,0)</f>
        <v>0</v>
      </c>
      <c r="DF15">
        <f ca="1">IF(AND($B15&gt;0,SUM(DF$3:DF14)=0,SUM($H15:DE15)=0),$B15,0)</f>
        <v>0</v>
      </c>
      <c r="DG15">
        <f ca="1">IF(AND($B15&gt;0,SUM(DG$3:DG14)=0,SUM($H15:DF15)=0),$B15,0)</f>
        <v>0</v>
      </c>
      <c r="DH15">
        <f ca="1">IF(AND($B15&gt;0,SUM(DH$3:DH14)=0,SUM($H15:DG15)=0),$B15,0)</f>
        <v>0</v>
      </c>
      <c r="DI15">
        <f ca="1">IF(AND($B15&gt;0,SUM(DI$3:DI14)=0,SUM($H15:DH15)=0),$B15,0)</f>
        <v>0</v>
      </c>
      <c r="DJ15">
        <f ca="1">IF(AND($B15&gt;0,SUM(DJ$3:DJ14)=0,SUM($H15:DI15)=0),$B15,0)</f>
        <v>0</v>
      </c>
      <c r="DK15">
        <f ca="1">IF(AND($B15&gt;0,SUM(DK$3:DK14)=0,SUM($H15:DJ15)=0),$B15,0)</f>
        <v>0</v>
      </c>
      <c r="DL15">
        <f ca="1">IF(AND($B15&gt;0,SUM(DL$3:DL14)=0,SUM($H15:DK15)=0),$B15,0)</f>
        <v>0</v>
      </c>
      <c r="DM15">
        <f ca="1">IF(AND($B15&gt;0,SUM(DM$3:DM14)=0,SUM($H15:DL15)=0),$B15,0)</f>
        <v>0</v>
      </c>
      <c r="DN15">
        <f ca="1">IF(AND($B15&gt;0,SUM(DN$3:DN14)=0,SUM($H15:DM15)=0),$B15,0)</f>
        <v>0</v>
      </c>
      <c r="DO15">
        <f ca="1">IF(AND($B15&gt;0,SUM(DO$3:DO14)=0,SUM($H15:DN15)=0),$B15,0)</f>
        <v>0</v>
      </c>
      <c r="DP15">
        <f ca="1">IF(AND($B15&gt;0,SUM(DP$3:DP14)=0,SUM($H15:DO15)=0),$B15,0)</f>
        <v>0</v>
      </c>
      <c r="DQ15">
        <f ca="1">IF(AND($B15&gt;0,SUM(DQ$3:DQ14)=0,SUM($H15:DP15)=0),$B15,0)</f>
        <v>0</v>
      </c>
      <c r="DR15">
        <f ca="1">IF(AND($B15&gt;0,SUM(DR$3:DR14)=0,SUM($H15:DQ15)=0),$B15,0)</f>
        <v>0</v>
      </c>
      <c r="DS15">
        <f ca="1">IF(AND($B15&gt;0,SUM(DS$3:DS14)=0,SUM($H15:DR15)=0),$B15,0)</f>
        <v>0</v>
      </c>
      <c r="DT15">
        <f ca="1">IF(AND($B15&gt;0,SUM(DT$3:DT14)=0,SUM($H15:DS15)=0),$B15,0)</f>
        <v>0</v>
      </c>
      <c r="DU15">
        <f ca="1">IF(AND($B15&gt;0,SUM(DU$3:DU14)=0,SUM($H15:DT15)=0),$B15,0)</f>
        <v>0</v>
      </c>
      <c r="DV15">
        <f ca="1">IF(AND($B15&gt;0,SUM(DV$3:DV14)=0,SUM($H15:DU15)=0),$B15,0)</f>
        <v>0</v>
      </c>
      <c r="DW15">
        <f ca="1">IF(AND($B15&gt;0,SUM(DW$3:DW14)=0,SUM($H15:DV15)=0),$B15,0)</f>
        <v>0</v>
      </c>
      <c r="DX15">
        <f ca="1">IF(AND($B15&gt;0,SUM(DX$3:DX14)=0,SUM($H15:DW15)=0),$B15,0)</f>
        <v>0</v>
      </c>
      <c r="DY15">
        <f ca="1">IF(AND($B15&gt;0,SUM(DY$3:DY14)=0,SUM($H15:DX15)=0),$B15,0)</f>
        <v>0</v>
      </c>
      <c r="DZ15">
        <f ca="1">IF(AND($B15&gt;0,SUM(DZ$3:DZ14)=0,SUM($H15:DY15)=0),$B15,0)</f>
        <v>0</v>
      </c>
      <c r="EA15">
        <f ca="1">IF(AND($B15&gt;0,SUM(EA$3:EA14)=0,SUM($H15:DZ15)=0),$B15,0)</f>
        <v>0</v>
      </c>
      <c r="EB15">
        <f ca="1">IF(AND($B15&gt;0,SUM(EB$3:EB14)=0,SUM($H15:EA15)=0),$B15,0)</f>
        <v>0</v>
      </c>
      <c r="EC15">
        <f ca="1">IF(AND($B15&gt;0,SUM(EC$3:EC14)=0,SUM($H15:EB15)=0),$B15,0)</f>
        <v>0</v>
      </c>
      <c r="ED15">
        <f ca="1">IF(AND($B15&gt;0,SUM(ED$3:ED14)=0,SUM($H15:EC15)=0),$B15,0)</f>
        <v>0</v>
      </c>
      <c r="EE15">
        <f ca="1">IF(AND($B15&gt;0,SUM(EE$3:EE14)=0,SUM($H15:ED15)=0),$B15,0)</f>
        <v>0</v>
      </c>
      <c r="EF15">
        <f ca="1">IF(AND($B15&gt;0,SUM(EF$3:EF14)=0,SUM($H15:EE15)=0),$B15,0)</f>
        <v>0</v>
      </c>
      <c r="EG15">
        <f ca="1">IF(AND($B15&gt;0,SUM(EG$3:EG14)=0,SUM($H15:EF15)=0),$B15,0)</f>
        <v>0</v>
      </c>
      <c r="EH15">
        <f ca="1">IF(AND($B15&gt;0,SUM(EH$3:EH14)=0,SUM($H15:EG15)=0),$B15,0)</f>
        <v>0</v>
      </c>
      <c r="EI15">
        <f ca="1">IF(AND($B15&gt;0,SUM(EI$3:EI14)=0,SUM($H15:EH15)=0),$B15,0)</f>
        <v>0</v>
      </c>
      <c r="EJ15">
        <f ca="1">IF(AND($B15&gt;0,SUM(EJ$3:EJ14)=0,SUM($H15:EI15)=0),$B15,0)</f>
        <v>0</v>
      </c>
      <c r="EK15">
        <f ca="1">IF(AND($B15&gt;0,SUM(EK$3:EK14)=0,SUM($H15:EJ15)=0),$B15,0)</f>
        <v>0</v>
      </c>
      <c r="EL15">
        <f ca="1">IF(AND($B15&gt;0,SUM(EL$3:EL14)=0,SUM($H15:EK15)=0),$B15,0)</f>
        <v>0</v>
      </c>
      <c r="EM15">
        <f ca="1">IF(AND($B15&gt;0,SUM(EM$3:EM14)=0,SUM($H15:EL15)=0),$B15,0)</f>
        <v>0</v>
      </c>
      <c r="EN15">
        <f ca="1">IF(AND($B15&gt;0,SUM(EN$3:EN14)=0,SUM($H15:EM15)=0),$B15,0)</f>
        <v>0</v>
      </c>
      <c r="EO15">
        <f ca="1">IF(AND($B15&gt;0,SUM(EO$3:EO14)=0,SUM($H15:EN15)=0),$B15,0)</f>
        <v>0</v>
      </c>
      <c r="EP15">
        <f ca="1">IF(AND($B15&gt;0,SUM(EP$3:EP14)=0,SUM($H15:EO15)=0),$B15,0)</f>
        <v>0</v>
      </c>
      <c r="EQ15">
        <f ca="1">IF(AND($B15&gt;0,SUM(EQ$3:EQ14)=0,SUM($H15:EP15)=0),$B15,0)</f>
        <v>0</v>
      </c>
      <c r="ER15">
        <f ca="1">IF(AND($B15&gt;0,SUM(ER$3:ER14)=0,SUM($H15:EQ15)=0),$B15,0)</f>
        <v>0</v>
      </c>
      <c r="ES15">
        <f ca="1">IF(AND($B15&gt;0,SUM(ES$3:ES14)=0,SUM($H15:ER15)=0),$B15,0)</f>
        <v>0</v>
      </c>
      <c r="ET15">
        <f ca="1">IF(AND($B15&gt;0,SUM(ET$3:ET14)=0,SUM($H15:ES15)=0),$B15,0)</f>
        <v>0</v>
      </c>
      <c r="EU15">
        <f ca="1">IF(AND($B15&gt;0,SUM(EU$3:EU14)=0,SUM($H15:ET15)=0),$B15,0)</f>
        <v>0</v>
      </c>
      <c r="EV15">
        <f ca="1">IF(AND($B15&gt;0,SUM(EV$3:EV14)=0,SUM($H15:EU15)=0),$B15,0)</f>
        <v>0</v>
      </c>
      <c r="EW15">
        <f ca="1">IF(AND($B15&gt;0,SUM(EW$3:EW14)=0,SUM($H15:EV15)=0),$B15,0)</f>
        <v>0</v>
      </c>
      <c r="EX15">
        <f ca="1">IF(AND($B15&gt;0,SUM(EX$3:EX14)=0,SUM($H15:EW15)=0),$B15,0)</f>
        <v>0</v>
      </c>
      <c r="EY15">
        <f ca="1">IF(AND($B15&gt;0,SUM(EY$3:EY14)=0,SUM($H15:EX15)=0),$B15,0)</f>
        <v>0</v>
      </c>
      <c r="EZ15">
        <f ca="1">IF(AND($B15&gt;0,SUM(EZ$3:EZ14)=0,SUM($H15:EY15)=0),$B15,0)</f>
        <v>0</v>
      </c>
      <c r="FA15">
        <f ca="1">IF(AND($B15&gt;0,SUM(FA$3:FA14)=0,SUM($H15:EZ15)=0),$B15,0)</f>
        <v>0</v>
      </c>
      <c r="FB15">
        <f ca="1">IF(AND($B15&gt;0,SUM(FB$3:FB14)=0,SUM($H15:FA15)=0),$B15,0)</f>
        <v>0</v>
      </c>
      <c r="FC15">
        <f ca="1">IF(AND($B15&gt;0,SUM(FC$3:FC14)=0,SUM($H15:FB15)=0),$B15,0)</f>
        <v>0</v>
      </c>
      <c r="FD15">
        <f ca="1">IF(AND($B15&gt;0,SUM(FD$3:FD14)=0,SUM($H15:FC15)=0),$B15,0)</f>
        <v>0</v>
      </c>
      <c r="FE15">
        <f ca="1">IF(AND($B15&gt;0,SUM(FE$3:FE14)=0,SUM($H15:FD15)=0),$B15,0)</f>
        <v>0</v>
      </c>
      <c r="FF15">
        <f ca="1">IF(AND($B15&gt;0,SUM(FF$3:FF14)=0,SUM($H15:FE15)=0),$B15,0)</f>
        <v>0</v>
      </c>
      <c r="FG15">
        <f ca="1">IF(AND($B15&gt;0,SUM(FG$3:FG14)=0,SUM($H15:FF15)=0),$B15,0)</f>
        <v>0</v>
      </c>
      <c r="FH15">
        <f ca="1">IF(AND($B15&gt;0,SUM(FH$3:FH14)=0,SUM($H15:FG15)=0),$B15,0)</f>
        <v>0</v>
      </c>
      <c r="FI15">
        <f ca="1">IF(AND($B15&gt;0,SUM(FI$3:FI14)=0,SUM($H15:FH15)=0),$B15,0)</f>
        <v>0</v>
      </c>
      <c r="FJ15">
        <f ca="1">IF(AND($B15&gt;0,SUM(FJ$3:FJ14)=0,SUM($H15:FI15)=0),$B15,0)</f>
        <v>0</v>
      </c>
      <c r="FK15">
        <f ca="1">IF(AND($B15&gt;0,SUM(FK$3:FK14)=0,SUM($H15:FJ15)=0),$B15,0)</f>
        <v>0</v>
      </c>
      <c r="FL15">
        <f ca="1">IF(AND($B15&gt;0,SUM(FL$3:FL14)=0,SUM($H15:FK15)=0),$B15,0)</f>
        <v>0</v>
      </c>
      <c r="FM15">
        <f ca="1">IF(AND($B15&gt;0,SUM(FM$3:FM14)=0,SUM($H15:FL15)=0),$B15,0)</f>
        <v>0</v>
      </c>
      <c r="FN15">
        <f ca="1">IF(AND($B15&gt;0,SUM(FN$3:FN14)=0,SUM($H15:FM15)=0),$B15,0)</f>
        <v>0</v>
      </c>
      <c r="FS15" s="67" t="s">
        <v>139</v>
      </c>
      <c r="FT15" s="67" t="s">
        <v>915</v>
      </c>
      <c r="FU15" s="342">
        <v>7906862</v>
      </c>
      <c r="FV15" s="67" t="s">
        <v>175</v>
      </c>
      <c r="FY15" s="249" t="s">
        <v>139</v>
      </c>
      <c r="FZ15" s="67" t="s">
        <v>915</v>
      </c>
      <c r="GA15" s="67" t="str">
        <f>""</f>
        <v/>
      </c>
      <c r="GB15" s="67" t="s">
        <v>408</v>
      </c>
      <c r="GE15" s="67" t="s">
        <v>776</v>
      </c>
      <c r="GF15" s="67" t="s">
        <v>915</v>
      </c>
      <c r="GG15" s="67" t="str">
        <f>""</f>
        <v/>
      </c>
      <c r="GH15" s="67" t="s">
        <v>408</v>
      </c>
    </row>
    <row r="16" spans="1:190" ht="15.75" thickBot="1" x14ac:dyDescent="0.3">
      <c r="A16">
        <v>16</v>
      </c>
      <c r="B16">
        <f ca="1">IF(Valintaohjelma!D$10=SelectionData!M$10,A16,0)</f>
        <v>0</v>
      </c>
      <c r="C16" s="240" t="str">
        <f t="shared" ca="1" si="6"/>
        <v>CASA W9 Smart Right 900W</v>
      </c>
      <c r="D16" s="240" t="str">
        <f t="shared" ca="1" si="7"/>
        <v>W09VR09S10H</v>
      </c>
      <c r="E16" s="240">
        <f t="shared" ca="1" si="8"/>
        <v>7906865</v>
      </c>
      <c r="F16" s="240" t="str">
        <f t="shared" ca="1" si="9"/>
        <v>Valitse</v>
      </c>
      <c r="G16" s="47">
        <f ca="1">INDEX($I$2:$FN$2,ROWS(G$2:G16))</f>
        <v>1</v>
      </c>
      <c r="H16">
        <v>0</v>
      </c>
      <c r="I16">
        <f ca="1">IF(AND($B16&gt;0,SUM(I$3:I15)=0,SUM($H16:H16)=0),$B16,0)</f>
        <v>0</v>
      </c>
      <c r="J16">
        <f ca="1">IF(AND($B16&gt;0,SUM(J$3:J15)=0,SUM($H16:I16)=0),$B16,0)</f>
        <v>0</v>
      </c>
      <c r="K16">
        <f ca="1">IF(AND($B16&gt;0,SUM(K$3:K15)=0,SUM($H16:J16)=0),$B16,0)</f>
        <v>0</v>
      </c>
      <c r="L16">
        <f ca="1">IF(AND($B16&gt;0,SUM(L$3:L15)=0,SUM($H16:K16)=0),$B16,0)</f>
        <v>0</v>
      </c>
      <c r="M16">
        <f ca="1">IF(AND($B16&gt;0,SUM(M$3:M15)=0,SUM($H16:L16)=0),$B16,0)</f>
        <v>0</v>
      </c>
      <c r="N16">
        <f ca="1">IF(AND($B16&gt;0,SUM(N$3:N15)=0,SUM($H16:M16)=0),$B16,0)</f>
        <v>0</v>
      </c>
      <c r="O16">
        <f ca="1">IF(AND($B16&gt;0,SUM(O$3:O15)=0,SUM($H16:N16)=0),$B16,0)</f>
        <v>0</v>
      </c>
      <c r="P16">
        <f ca="1">IF(AND($B16&gt;0,SUM(P$3:P15)=0,SUM($H16:O16)=0),$B16,0)</f>
        <v>0</v>
      </c>
      <c r="Q16">
        <f ca="1">IF(AND($B16&gt;0,SUM(Q$3:Q15)=0,SUM($H16:P16)=0),$B16,0)</f>
        <v>0</v>
      </c>
      <c r="R16">
        <f ca="1">IF(AND($B16&gt;0,SUM(R$3:R15)=0,SUM($H16:Q16)=0),$B16,0)</f>
        <v>0</v>
      </c>
      <c r="S16">
        <f ca="1">IF(AND($B16&gt;0,SUM(S$3:S15)=0,SUM($H16:R16)=0),$B16,0)</f>
        <v>0</v>
      </c>
      <c r="T16">
        <f ca="1">IF(AND($B16&gt;0,SUM(T$3:T15)=0,SUM($H16:S16)=0),$B16,0)</f>
        <v>0</v>
      </c>
      <c r="U16">
        <f ca="1">IF(AND($B16&gt;0,SUM(U$3:U15)=0,SUM($H16:T16)=0),$B16,0)</f>
        <v>0</v>
      </c>
      <c r="V16">
        <f ca="1">IF(AND($B16&gt;0,SUM(V$3:V15)=0,SUM($H16:U16)=0),$B16,0)</f>
        <v>0</v>
      </c>
      <c r="W16">
        <f ca="1">IF(AND($B16&gt;0,SUM(W$3:W15)=0,SUM($H16:V16)=0),$B16,0)</f>
        <v>0</v>
      </c>
      <c r="X16">
        <f ca="1">IF(AND($B16&gt;0,SUM(X$3:X15)=0,SUM($H16:W16)=0),$B16,0)</f>
        <v>0</v>
      </c>
      <c r="Y16">
        <f ca="1">IF(AND($B16&gt;0,SUM(Y$3:Y15)=0,SUM($H16:X16)=0),$B16,0)</f>
        <v>0</v>
      </c>
      <c r="Z16">
        <f ca="1">IF(AND($B16&gt;0,SUM(Z$3:Z15)=0,SUM($H16:Y16)=0),$B16,0)</f>
        <v>0</v>
      </c>
      <c r="AA16">
        <f ca="1">IF(AND($B16&gt;0,SUM(AA$3:AA15)=0,SUM($H16:Z16)=0),$B16,0)</f>
        <v>0</v>
      </c>
      <c r="AB16">
        <f ca="1">IF(AND($B16&gt;0,SUM(AB$3:AB15)=0,SUM($H16:AA16)=0),$B16,0)</f>
        <v>0</v>
      </c>
      <c r="AC16">
        <f ca="1">IF(AND($B16&gt;0,SUM(AC$3:AC15)=0,SUM($H16:AB16)=0),$B16,0)</f>
        <v>0</v>
      </c>
      <c r="AD16">
        <f ca="1">IF(AND($B16&gt;0,SUM(AD$3:AD15)=0,SUM($H16:AC16)=0),$B16,0)</f>
        <v>0</v>
      </c>
      <c r="AE16">
        <f ca="1">IF(AND($B16&gt;0,SUM(AE$3:AE15)=0,SUM($H16:AD16)=0),$B16,0)</f>
        <v>0</v>
      </c>
      <c r="AF16">
        <f ca="1">IF(AND($B16&gt;0,SUM(AF$3:AF15)=0,SUM($H16:AE16)=0),$B16,0)</f>
        <v>0</v>
      </c>
      <c r="AG16">
        <f ca="1">IF(AND($B16&gt;0,SUM(AG$3:AG15)=0,SUM($H16:AF16)=0),$B16,0)</f>
        <v>0</v>
      </c>
      <c r="AH16">
        <f ca="1">IF(AND($B16&gt;0,SUM(AH$3:AH15)=0,SUM($H16:AG16)=0),$B16,0)</f>
        <v>0</v>
      </c>
      <c r="AI16">
        <f ca="1">IF(AND($B16&gt;0,SUM(AI$3:AI15)=0,SUM($H16:AH16)=0),$B16,0)</f>
        <v>0</v>
      </c>
      <c r="AJ16">
        <f ca="1">IF(AND($B16&gt;0,SUM(AJ$3:AJ15)=0,SUM($H16:AI16)=0),$B16,0)</f>
        <v>0</v>
      </c>
      <c r="AK16">
        <f ca="1">IF(AND($B16&gt;0,SUM(AK$3:AK15)=0,SUM($H16:AJ16)=0),$B16,0)</f>
        <v>0</v>
      </c>
      <c r="AL16">
        <f ca="1">IF(AND($B16&gt;0,SUM(AL$3:AL15)=0,SUM($H16:AK16)=0),$B16,0)</f>
        <v>0</v>
      </c>
      <c r="AM16">
        <f ca="1">IF(AND($B16&gt;0,SUM(AM$3:AM15)=0,SUM($H16:AL16)=0),$B16,0)</f>
        <v>0</v>
      </c>
      <c r="AN16">
        <f ca="1">IF(AND($B16&gt;0,SUM(AN$3:AN15)=0,SUM($H16:AM16)=0),$B16,0)</f>
        <v>0</v>
      </c>
      <c r="AO16">
        <f ca="1">IF(AND($B16&gt;0,SUM(AO$3:AO15)=0,SUM($H16:AN16)=0),$B16,0)</f>
        <v>0</v>
      </c>
      <c r="AP16">
        <f ca="1">IF(AND($B16&gt;0,SUM(AP$3:AP15)=0,SUM($H16:AO16)=0),$B16,0)</f>
        <v>0</v>
      </c>
      <c r="AQ16">
        <f ca="1">IF(AND($B16&gt;0,SUM(AQ$3:AQ15)=0,SUM($H16:AP16)=0),$B16,0)</f>
        <v>0</v>
      </c>
      <c r="AR16">
        <f ca="1">IF(AND($B16&gt;0,SUM(AR$3:AR15)=0,SUM($H16:AQ16)=0),$B16,0)</f>
        <v>0</v>
      </c>
      <c r="AS16">
        <f ca="1">IF(AND($B16&gt;0,SUM(AS$3:AS15)=0,SUM($H16:AR16)=0),$B16,0)</f>
        <v>0</v>
      </c>
      <c r="AT16">
        <f ca="1">IF(AND($B16&gt;0,SUM(AT$3:AT15)=0,SUM($H16:AS16)=0),$B16,0)</f>
        <v>0</v>
      </c>
      <c r="AU16">
        <f ca="1">IF(AND($B16&gt;0,SUM(AU$3:AU15)=0,SUM($H16:AT16)=0),$B16,0)</f>
        <v>0</v>
      </c>
      <c r="AV16">
        <f ca="1">IF(AND($B16&gt;0,SUM(AV$3:AV15)=0,SUM($H16:AU16)=0),$B16,0)</f>
        <v>0</v>
      </c>
      <c r="AW16">
        <f ca="1">IF(AND($B16&gt;0,SUM(AW$3:AW15)=0,SUM($H16:AV16)=0),$B16,0)</f>
        <v>0</v>
      </c>
      <c r="AX16">
        <f ca="1">IF(AND($B16&gt;0,SUM(AX$3:AX15)=0,SUM($H16:AW16)=0),$B16,0)</f>
        <v>0</v>
      </c>
      <c r="AY16">
        <f ca="1">IF(AND($B16&gt;0,SUM(AY$3:AY15)=0,SUM($H16:AX16)=0),$B16,0)</f>
        <v>0</v>
      </c>
      <c r="AZ16">
        <f ca="1">IF(AND($B16&gt;0,SUM(AZ$3:AZ15)=0,SUM($H16:AY16)=0),$B16,0)</f>
        <v>0</v>
      </c>
      <c r="BA16">
        <f ca="1">IF(AND($B16&gt;0,SUM(BA$3:BA15)=0,SUM($H16:AZ16)=0),$B16,0)</f>
        <v>0</v>
      </c>
      <c r="BB16">
        <f ca="1">IF(AND($B16&gt;0,SUM(BB$3:BB15)=0,SUM($H16:BA16)=0),$B16,0)</f>
        <v>0</v>
      </c>
      <c r="BC16">
        <f ca="1">IF(AND($B16&gt;0,SUM(BC$3:BC15)=0,SUM($H16:BB16)=0),$B16,0)</f>
        <v>0</v>
      </c>
      <c r="BD16">
        <f ca="1">IF(AND($B16&gt;0,SUM(BD$3:BD15)=0,SUM($H16:BC16)=0),$B16,0)</f>
        <v>0</v>
      </c>
      <c r="BE16">
        <f ca="1">IF(AND($B16&gt;0,SUM(BE$3:BE15)=0,SUM($H16:BD16)=0),$B16,0)</f>
        <v>0</v>
      </c>
      <c r="BF16">
        <f ca="1">IF(AND($B16&gt;0,SUM(BF$3:BF15)=0,SUM($H16:BE16)=0),$B16,0)</f>
        <v>0</v>
      </c>
      <c r="BG16">
        <f ca="1">IF(AND($B16&gt;0,SUM(BG$3:BG15)=0,SUM($H16:BF16)=0),$B16,0)</f>
        <v>0</v>
      </c>
      <c r="BH16">
        <f ca="1">IF(AND($B16&gt;0,SUM(BH$3:BH15)=0,SUM($H16:BG16)=0),$B16,0)</f>
        <v>0</v>
      </c>
      <c r="BI16">
        <f ca="1">IF(AND($B16&gt;0,SUM(BI$3:BI15)=0,SUM($H16:BH16)=0),$B16,0)</f>
        <v>0</v>
      </c>
      <c r="BJ16">
        <f ca="1">IF(AND($B16&gt;0,SUM(BJ$3:BJ15)=0,SUM($H16:BI16)=0),$B16,0)</f>
        <v>0</v>
      </c>
      <c r="BK16">
        <f ca="1">IF(AND($B16&gt;0,SUM(BK$3:BK15)=0,SUM($H16:BJ16)=0),$B16,0)</f>
        <v>0</v>
      </c>
      <c r="BL16">
        <f ca="1">IF(AND($B16&gt;0,SUM(BL$3:BL15)=0,SUM($H16:BK16)=0),$B16,0)</f>
        <v>0</v>
      </c>
      <c r="BM16">
        <f ca="1">IF(AND($B16&gt;0,SUM(BM$3:BM15)=0,SUM($H16:BL16)=0),$B16,0)</f>
        <v>0</v>
      </c>
      <c r="BN16">
        <f ca="1">IF(AND($B16&gt;0,SUM(BN$3:BN15)=0,SUM($H16:BM16)=0),$B16,0)</f>
        <v>0</v>
      </c>
      <c r="BO16">
        <f ca="1">IF(AND($B16&gt;0,SUM(BO$3:BO15)=0,SUM($H16:BN16)=0),$B16,0)</f>
        <v>0</v>
      </c>
      <c r="BP16">
        <f ca="1">IF(AND($B16&gt;0,SUM(BP$3:BP15)=0,SUM($H16:BO16)=0),$B16,0)</f>
        <v>0</v>
      </c>
      <c r="BQ16">
        <f ca="1">IF(AND($B16&gt;0,SUM(BQ$3:BQ15)=0,SUM($H16:BP16)=0),$B16,0)</f>
        <v>0</v>
      </c>
      <c r="BR16">
        <f ca="1">IF(AND($B16&gt;0,SUM(BR$3:BR15)=0,SUM($H16:BQ16)=0),$B16,0)</f>
        <v>0</v>
      </c>
      <c r="BS16">
        <f ca="1">IF(AND($B16&gt;0,SUM(BS$3:BS15)=0,SUM($H16:BR16)=0),$B16,0)</f>
        <v>0</v>
      </c>
      <c r="BT16">
        <f ca="1">IF(AND($B16&gt;0,SUM(BT$3:BT15)=0,SUM($H16:BS16)=0),$B16,0)</f>
        <v>0</v>
      </c>
      <c r="BU16">
        <f ca="1">IF(AND($B16&gt;0,SUM(BU$3:BU15)=0,SUM($H16:BT16)=0),$B16,0)</f>
        <v>0</v>
      </c>
      <c r="BV16">
        <f ca="1">IF(AND($B16&gt;0,SUM(BV$3:BV15)=0,SUM($H16:BU16)=0),$B16,0)</f>
        <v>0</v>
      </c>
      <c r="BW16">
        <f ca="1">IF(AND($B16&gt;0,SUM(BW$3:BW15)=0,SUM($H16:BV16)=0),$B16,0)</f>
        <v>0</v>
      </c>
      <c r="BX16">
        <f ca="1">IF(AND($B16&gt;0,SUM(BX$3:BX15)=0,SUM($H16:BW16)=0),$B16,0)</f>
        <v>0</v>
      </c>
      <c r="BY16">
        <f ca="1">IF(AND($B16&gt;0,SUM(BY$3:BY15)=0,SUM($H16:BX16)=0),$B16,0)</f>
        <v>0</v>
      </c>
      <c r="BZ16">
        <f ca="1">IF(AND($B16&gt;0,SUM(BZ$3:BZ15)=0,SUM($H16:BY16)=0),$B16,0)</f>
        <v>0</v>
      </c>
      <c r="CA16">
        <f ca="1">IF(AND($B16&gt;0,SUM(CA$3:CA15)=0,SUM($H16:BZ16)=0),$B16,0)</f>
        <v>0</v>
      </c>
      <c r="CB16">
        <f ca="1">IF(AND($B16&gt;0,SUM(CB$3:CB15)=0,SUM($H16:CA16)=0),$B16,0)</f>
        <v>0</v>
      </c>
      <c r="CC16">
        <f ca="1">IF(AND($B16&gt;0,SUM(CC$3:CC15)=0,SUM($H16:CB16)=0),$B16,0)</f>
        <v>0</v>
      </c>
      <c r="CD16">
        <f ca="1">IF(AND($B16&gt;0,SUM(CD$3:CD15)=0,SUM($H16:CC16)=0),$B16,0)</f>
        <v>0</v>
      </c>
      <c r="CE16">
        <f ca="1">IF(AND($B16&gt;0,SUM(CE$3:CE15)=0,SUM($H16:CD16)=0),$B16,0)</f>
        <v>0</v>
      </c>
      <c r="CF16">
        <f ca="1">IF(AND($B16&gt;0,SUM(CF$3:CF15)=0,SUM($H16:CE16)=0),$B16,0)</f>
        <v>0</v>
      </c>
      <c r="CG16">
        <f ca="1">IF(AND($B16&gt;0,SUM(CG$3:CG15)=0,SUM($H16:CF16)=0),$B16,0)</f>
        <v>0</v>
      </c>
      <c r="CH16">
        <f ca="1">IF(AND($B16&gt;0,SUM(CH$3:CH15)=0,SUM($H16:CG16)=0),$B16,0)</f>
        <v>0</v>
      </c>
      <c r="CI16">
        <f ca="1">IF(AND($B16&gt;0,SUM(CI$3:CI15)=0,SUM($H16:CH16)=0),$B16,0)</f>
        <v>0</v>
      </c>
      <c r="CJ16">
        <f ca="1">IF(AND($B16&gt;0,SUM(CJ$3:CJ15)=0,SUM($H16:CI16)=0),$B16,0)</f>
        <v>0</v>
      </c>
      <c r="CK16">
        <f ca="1">IF(AND($B16&gt;0,SUM(CK$3:CK15)=0,SUM($H16:CJ16)=0),$B16,0)</f>
        <v>0</v>
      </c>
      <c r="CL16">
        <f ca="1">IF(AND($B16&gt;0,SUM(CL$3:CL15)=0,SUM($H16:CK16)=0),$B16,0)</f>
        <v>0</v>
      </c>
      <c r="CM16">
        <f ca="1">IF(AND($B16&gt;0,SUM(CM$3:CM15)=0,SUM($H16:CL16)=0),$B16,0)</f>
        <v>0</v>
      </c>
      <c r="CN16">
        <f ca="1">IF(AND($B16&gt;0,SUM(CN$3:CN15)=0,SUM($H16:CM16)=0),$B16,0)</f>
        <v>0</v>
      </c>
      <c r="CO16">
        <f ca="1">IF(AND($B16&gt;0,SUM(CO$3:CO15)=0,SUM($H16:CN16)=0),$B16,0)</f>
        <v>0</v>
      </c>
      <c r="CP16">
        <f ca="1">IF(AND($B16&gt;0,SUM(CP$3:CP15)=0,SUM($H16:CO16)=0),$B16,0)</f>
        <v>0</v>
      </c>
      <c r="CQ16">
        <f ca="1">IF(AND($B16&gt;0,SUM(CQ$3:CQ15)=0,SUM($H16:CP16)=0),$B16,0)</f>
        <v>0</v>
      </c>
      <c r="CR16">
        <f ca="1">IF(AND($B16&gt;0,SUM(CR$3:CR15)=0,SUM($H16:CQ16)=0),$B16,0)</f>
        <v>0</v>
      </c>
      <c r="CS16">
        <f ca="1">IF(AND($B16&gt;0,SUM(CS$3:CS15)=0,SUM($H16:CR16)=0),$B16,0)</f>
        <v>0</v>
      </c>
      <c r="CT16">
        <f ca="1">IF(AND($B16&gt;0,SUM(CT$3:CT15)=0,SUM($H16:CS16)=0),$B16,0)</f>
        <v>0</v>
      </c>
      <c r="CU16">
        <f ca="1">IF(AND($B16&gt;0,SUM(CU$3:CU15)=0,SUM($H16:CT16)=0),$B16,0)</f>
        <v>0</v>
      </c>
      <c r="CV16">
        <f ca="1">IF(AND($B16&gt;0,SUM(CV$3:CV15)=0,SUM($H16:CU16)=0),$B16,0)</f>
        <v>0</v>
      </c>
      <c r="CW16">
        <f ca="1">IF(AND($B16&gt;0,SUM(CW$3:CW15)=0,SUM($H16:CV16)=0),$B16,0)</f>
        <v>0</v>
      </c>
      <c r="CX16">
        <f ca="1">IF(AND($B16&gt;0,SUM(CX$3:CX15)=0,SUM($H16:CW16)=0),$B16,0)</f>
        <v>0</v>
      </c>
      <c r="CY16">
        <f ca="1">IF(AND($B16&gt;0,SUM(CY$3:CY15)=0,SUM($H16:CX16)=0),$B16,0)</f>
        <v>0</v>
      </c>
      <c r="CZ16">
        <f ca="1">IF(AND($B16&gt;0,SUM(CZ$3:CZ15)=0,SUM($H16:CY16)=0),$B16,0)</f>
        <v>0</v>
      </c>
      <c r="DA16">
        <f ca="1">IF(AND($B16&gt;0,SUM(DA$3:DA15)=0,SUM($H16:CZ16)=0),$B16,0)</f>
        <v>0</v>
      </c>
      <c r="DB16">
        <f ca="1">IF(AND($B16&gt;0,SUM(DB$3:DB15)=0,SUM($H16:DA16)=0),$B16,0)</f>
        <v>0</v>
      </c>
      <c r="DC16">
        <f ca="1">IF(AND($B16&gt;0,SUM(DC$3:DC15)=0,SUM($H16:DB16)=0),$B16,0)</f>
        <v>0</v>
      </c>
      <c r="DD16">
        <f ca="1">IF(AND($B16&gt;0,SUM(DD$3:DD15)=0,SUM($H16:DC16)=0),$B16,0)</f>
        <v>0</v>
      </c>
      <c r="DE16">
        <f ca="1">IF(AND($B16&gt;0,SUM(DE$3:DE15)=0,SUM($H16:DD16)=0),$B16,0)</f>
        <v>0</v>
      </c>
      <c r="DF16">
        <f ca="1">IF(AND($B16&gt;0,SUM(DF$3:DF15)=0,SUM($H16:DE16)=0),$B16,0)</f>
        <v>0</v>
      </c>
      <c r="DG16">
        <f ca="1">IF(AND($B16&gt;0,SUM(DG$3:DG15)=0,SUM($H16:DF16)=0),$B16,0)</f>
        <v>0</v>
      </c>
      <c r="DH16">
        <f ca="1">IF(AND($B16&gt;0,SUM(DH$3:DH15)=0,SUM($H16:DG16)=0),$B16,0)</f>
        <v>0</v>
      </c>
      <c r="DI16">
        <f ca="1">IF(AND($B16&gt;0,SUM(DI$3:DI15)=0,SUM($H16:DH16)=0),$B16,0)</f>
        <v>0</v>
      </c>
      <c r="DJ16">
        <f ca="1">IF(AND($B16&gt;0,SUM(DJ$3:DJ15)=0,SUM($H16:DI16)=0),$B16,0)</f>
        <v>0</v>
      </c>
      <c r="DK16">
        <f ca="1">IF(AND($B16&gt;0,SUM(DK$3:DK15)=0,SUM($H16:DJ16)=0),$B16,0)</f>
        <v>0</v>
      </c>
      <c r="DL16">
        <f ca="1">IF(AND($B16&gt;0,SUM(DL$3:DL15)=0,SUM($H16:DK16)=0),$B16,0)</f>
        <v>0</v>
      </c>
      <c r="DM16">
        <f ca="1">IF(AND($B16&gt;0,SUM(DM$3:DM15)=0,SUM($H16:DL16)=0),$B16,0)</f>
        <v>0</v>
      </c>
      <c r="DN16">
        <f ca="1">IF(AND($B16&gt;0,SUM(DN$3:DN15)=0,SUM($H16:DM16)=0),$B16,0)</f>
        <v>0</v>
      </c>
      <c r="DO16">
        <f ca="1">IF(AND($B16&gt;0,SUM(DO$3:DO15)=0,SUM($H16:DN16)=0),$B16,0)</f>
        <v>0</v>
      </c>
      <c r="DP16">
        <f ca="1">IF(AND($B16&gt;0,SUM(DP$3:DP15)=0,SUM($H16:DO16)=0),$B16,0)</f>
        <v>0</v>
      </c>
      <c r="DQ16">
        <f ca="1">IF(AND($B16&gt;0,SUM(DQ$3:DQ15)=0,SUM($H16:DP16)=0),$B16,0)</f>
        <v>0</v>
      </c>
      <c r="DR16">
        <f ca="1">IF(AND($B16&gt;0,SUM(DR$3:DR15)=0,SUM($H16:DQ16)=0),$B16,0)</f>
        <v>0</v>
      </c>
      <c r="DS16">
        <f ca="1">IF(AND($B16&gt;0,SUM(DS$3:DS15)=0,SUM($H16:DR16)=0),$B16,0)</f>
        <v>0</v>
      </c>
      <c r="DT16">
        <f ca="1">IF(AND($B16&gt;0,SUM(DT$3:DT15)=0,SUM($H16:DS16)=0),$B16,0)</f>
        <v>0</v>
      </c>
      <c r="DU16">
        <f ca="1">IF(AND($B16&gt;0,SUM(DU$3:DU15)=0,SUM($H16:DT16)=0),$B16,0)</f>
        <v>0</v>
      </c>
      <c r="DV16">
        <f ca="1">IF(AND($B16&gt;0,SUM(DV$3:DV15)=0,SUM($H16:DU16)=0),$B16,0)</f>
        <v>0</v>
      </c>
      <c r="DW16">
        <f ca="1">IF(AND($B16&gt;0,SUM(DW$3:DW15)=0,SUM($H16:DV16)=0),$B16,0)</f>
        <v>0</v>
      </c>
      <c r="DX16">
        <f ca="1">IF(AND($B16&gt;0,SUM(DX$3:DX15)=0,SUM($H16:DW16)=0),$B16,0)</f>
        <v>0</v>
      </c>
      <c r="DY16">
        <f ca="1">IF(AND($B16&gt;0,SUM(DY$3:DY15)=0,SUM($H16:DX16)=0),$B16,0)</f>
        <v>0</v>
      </c>
      <c r="DZ16">
        <f ca="1">IF(AND($B16&gt;0,SUM(DZ$3:DZ15)=0,SUM($H16:DY16)=0),$B16,0)</f>
        <v>0</v>
      </c>
      <c r="EA16">
        <f ca="1">IF(AND($B16&gt;0,SUM(EA$3:EA15)=0,SUM($H16:DZ16)=0),$B16,0)</f>
        <v>0</v>
      </c>
      <c r="EB16">
        <f ca="1">IF(AND($B16&gt;0,SUM(EB$3:EB15)=0,SUM($H16:EA16)=0),$B16,0)</f>
        <v>0</v>
      </c>
      <c r="EC16">
        <f ca="1">IF(AND($B16&gt;0,SUM(EC$3:EC15)=0,SUM($H16:EB16)=0),$B16,0)</f>
        <v>0</v>
      </c>
      <c r="ED16">
        <f ca="1">IF(AND($B16&gt;0,SUM(ED$3:ED15)=0,SUM($H16:EC16)=0),$B16,0)</f>
        <v>0</v>
      </c>
      <c r="EE16">
        <f ca="1">IF(AND($B16&gt;0,SUM(EE$3:EE15)=0,SUM($H16:ED16)=0),$B16,0)</f>
        <v>0</v>
      </c>
      <c r="EF16">
        <f ca="1">IF(AND($B16&gt;0,SUM(EF$3:EF15)=0,SUM($H16:EE16)=0),$B16,0)</f>
        <v>0</v>
      </c>
      <c r="EG16">
        <f ca="1">IF(AND($B16&gt;0,SUM(EG$3:EG15)=0,SUM($H16:EF16)=0),$B16,0)</f>
        <v>0</v>
      </c>
      <c r="EH16">
        <f ca="1">IF(AND($B16&gt;0,SUM(EH$3:EH15)=0,SUM($H16:EG16)=0),$B16,0)</f>
        <v>0</v>
      </c>
      <c r="EI16">
        <f ca="1">IF(AND($B16&gt;0,SUM(EI$3:EI15)=0,SUM($H16:EH16)=0),$B16,0)</f>
        <v>0</v>
      </c>
      <c r="EJ16">
        <f ca="1">IF(AND($B16&gt;0,SUM(EJ$3:EJ15)=0,SUM($H16:EI16)=0),$B16,0)</f>
        <v>0</v>
      </c>
      <c r="EK16">
        <f ca="1">IF(AND($B16&gt;0,SUM(EK$3:EK15)=0,SUM($H16:EJ16)=0),$B16,0)</f>
        <v>0</v>
      </c>
      <c r="EL16">
        <f ca="1">IF(AND($B16&gt;0,SUM(EL$3:EL15)=0,SUM($H16:EK16)=0),$B16,0)</f>
        <v>0</v>
      </c>
      <c r="EM16">
        <f ca="1">IF(AND($B16&gt;0,SUM(EM$3:EM15)=0,SUM($H16:EL16)=0),$B16,0)</f>
        <v>0</v>
      </c>
      <c r="EN16">
        <f ca="1">IF(AND($B16&gt;0,SUM(EN$3:EN15)=0,SUM($H16:EM16)=0),$B16,0)</f>
        <v>0</v>
      </c>
      <c r="EO16">
        <f ca="1">IF(AND($B16&gt;0,SUM(EO$3:EO15)=0,SUM($H16:EN16)=0),$B16,0)</f>
        <v>0</v>
      </c>
      <c r="EP16">
        <f ca="1">IF(AND($B16&gt;0,SUM(EP$3:EP15)=0,SUM($H16:EO16)=0),$B16,0)</f>
        <v>0</v>
      </c>
      <c r="EQ16">
        <f ca="1">IF(AND($B16&gt;0,SUM(EQ$3:EQ15)=0,SUM($H16:EP16)=0),$B16,0)</f>
        <v>0</v>
      </c>
      <c r="ER16">
        <f ca="1">IF(AND($B16&gt;0,SUM(ER$3:ER15)=0,SUM($H16:EQ16)=0),$B16,0)</f>
        <v>0</v>
      </c>
      <c r="ES16">
        <f ca="1">IF(AND($B16&gt;0,SUM(ES$3:ES15)=0,SUM($H16:ER16)=0),$B16,0)</f>
        <v>0</v>
      </c>
      <c r="ET16">
        <f ca="1">IF(AND($B16&gt;0,SUM(ET$3:ET15)=0,SUM($H16:ES16)=0),$B16,0)</f>
        <v>0</v>
      </c>
      <c r="EU16">
        <f ca="1">IF(AND($B16&gt;0,SUM(EU$3:EU15)=0,SUM($H16:ET16)=0),$B16,0)</f>
        <v>0</v>
      </c>
      <c r="EV16">
        <f ca="1">IF(AND($B16&gt;0,SUM(EV$3:EV15)=0,SUM($H16:EU16)=0),$B16,0)</f>
        <v>0</v>
      </c>
      <c r="EW16">
        <f ca="1">IF(AND($B16&gt;0,SUM(EW$3:EW15)=0,SUM($H16:EV16)=0),$B16,0)</f>
        <v>0</v>
      </c>
      <c r="EX16">
        <f ca="1">IF(AND($B16&gt;0,SUM(EX$3:EX15)=0,SUM($H16:EW16)=0),$B16,0)</f>
        <v>0</v>
      </c>
      <c r="EY16">
        <f ca="1">IF(AND($B16&gt;0,SUM(EY$3:EY15)=0,SUM($H16:EX16)=0),$B16,0)</f>
        <v>0</v>
      </c>
      <c r="EZ16">
        <f ca="1">IF(AND($B16&gt;0,SUM(EZ$3:EZ15)=0,SUM($H16:EY16)=0),$B16,0)</f>
        <v>0</v>
      </c>
      <c r="FA16">
        <f ca="1">IF(AND($B16&gt;0,SUM(FA$3:FA15)=0,SUM($H16:EZ16)=0),$B16,0)</f>
        <v>0</v>
      </c>
      <c r="FB16">
        <f ca="1">IF(AND($B16&gt;0,SUM(FB$3:FB15)=0,SUM($H16:FA16)=0),$B16,0)</f>
        <v>0</v>
      </c>
      <c r="FC16">
        <f ca="1">IF(AND($B16&gt;0,SUM(FC$3:FC15)=0,SUM($H16:FB16)=0),$B16,0)</f>
        <v>0</v>
      </c>
      <c r="FD16">
        <f ca="1">IF(AND($B16&gt;0,SUM(FD$3:FD15)=0,SUM($H16:FC16)=0),$B16,0)</f>
        <v>0</v>
      </c>
      <c r="FE16">
        <f ca="1">IF(AND($B16&gt;0,SUM(FE$3:FE15)=0,SUM($H16:FD16)=0),$B16,0)</f>
        <v>0</v>
      </c>
      <c r="FF16">
        <f ca="1">IF(AND($B16&gt;0,SUM(FF$3:FF15)=0,SUM($H16:FE16)=0),$B16,0)</f>
        <v>0</v>
      </c>
      <c r="FG16">
        <f ca="1">IF(AND($B16&gt;0,SUM(FG$3:FG15)=0,SUM($H16:FF16)=0),$B16,0)</f>
        <v>0</v>
      </c>
      <c r="FH16">
        <f ca="1">IF(AND($B16&gt;0,SUM(FH$3:FH15)=0,SUM($H16:FG16)=0),$B16,0)</f>
        <v>0</v>
      </c>
      <c r="FI16">
        <f ca="1">IF(AND($B16&gt;0,SUM(FI$3:FI15)=0,SUM($H16:FH16)=0),$B16,0)</f>
        <v>0</v>
      </c>
      <c r="FJ16">
        <f ca="1">IF(AND($B16&gt;0,SUM(FJ$3:FJ15)=0,SUM($H16:FI16)=0),$B16,0)</f>
        <v>0</v>
      </c>
      <c r="FK16">
        <f ca="1">IF(AND($B16&gt;0,SUM(FK$3:FK15)=0,SUM($H16:FJ16)=0),$B16,0)</f>
        <v>0</v>
      </c>
      <c r="FL16">
        <f ca="1">IF(AND($B16&gt;0,SUM(FL$3:FL15)=0,SUM($H16:FK16)=0),$B16,0)</f>
        <v>0</v>
      </c>
      <c r="FM16">
        <f ca="1">IF(AND($B16&gt;0,SUM(FM$3:FM15)=0,SUM($H16:FL16)=0),$B16,0)</f>
        <v>0</v>
      </c>
      <c r="FN16">
        <f ca="1">IF(AND($B16&gt;0,SUM(FN$3:FN15)=0,SUM($H16:FM16)=0),$B16,0)</f>
        <v>0</v>
      </c>
      <c r="FS16" s="67" t="s">
        <v>136</v>
      </c>
      <c r="FT16" s="67" t="s">
        <v>916</v>
      </c>
      <c r="FU16" s="342">
        <v>7906865</v>
      </c>
      <c r="FV16" s="67" t="s">
        <v>175</v>
      </c>
      <c r="FY16" s="249" t="s">
        <v>136</v>
      </c>
      <c r="FZ16" s="67" t="s">
        <v>916</v>
      </c>
      <c r="GA16" s="67" t="str">
        <f>""</f>
        <v/>
      </c>
      <c r="GB16" s="67" t="s">
        <v>408</v>
      </c>
      <c r="GE16" s="67" t="s">
        <v>777</v>
      </c>
      <c r="GF16" s="67" t="s">
        <v>916</v>
      </c>
      <c r="GG16" s="67" t="str">
        <f>""</f>
        <v/>
      </c>
      <c r="GH16" s="67" t="s">
        <v>408</v>
      </c>
    </row>
    <row r="17" spans="1:190" ht="15.75" thickBot="1" x14ac:dyDescent="0.3">
      <c r="A17">
        <v>17</v>
      </c>
      <c r="B17">
        <f ca="1">IF(Valintaohjelma!D$10=SelectionData!M$10,A17,0)</f>
        <v>0</v>
      </c>
      <c r="C17" s="240" t="str">
        <f t="shared" ca="1" si="6"/>
        <v>CASA W9 Smart Left 900W</v>
      </c>
      <c r="D17" s="240" t="str">
        <f t="shared" ca="1" si="7"/>
        <v>W09VL09S10H</v>
      </c>
      <c r="E17" s="240">
        <f t="shared" ca="1" si="8"/>
        <v>7906866</v>
      </c>
      <c r="F17" s="240" t="str">
        <f t="shared" ca="1" si="9"/>
        <v>Valitse</v>
      </c>
      <c r="G17" s="47">
        <f ca="1">INDEX($I$2:$FN$2,ROWS(G$2:G17))</f>
        <v>1</v>
      </c>
      <c r="H17">
        <v>0</v>
      </c>
      <c r="I17">
        <f ca="1">IF(AND($B17&gt;0,SUM(I$3:I16)=0,SUM($H17:H17)=0),$B17,0)</f>
        <v>0</v>
      </c>
      <c r="J17">
        <f ca="1">IF(AND($B17&gt;0,SUM(J$3:J16)=0,SUM($H17:I17)=0),$B17,0)</f>
        <v>0</v>
      </c>
      <c r="K17">
        <f ca="1">IF(AND($B17&gt;0,SUM(K$3:K16)=0,SUM($H17:J17)=0),$B17,0)</f>
        <v>0</v>
      </c>
      <c r="L17">
        <f ca="1">IF(AND($B17&gt;0,SUM(L$3:L16)=0,SUM($H17:K17)=0),$B17,0)</f>
        <v>0</v>
      </c>
      <c r="M17">
        <f ca="1">IF(AND($B17&gt;0,SUM(M$3:M16)=0,SUM($H17:L17)=0),$B17,0)</f>
        <v>0</v>
      </c>
      <c r="N17">
        <f ca="1">IF(AND($B17&gt;0,SUM(N$3:N16)=0,SUM($H17:M17)=0),$B17,0)</f>
        <v>0</v>
      </c>
      <c r="O17">
        <f ca="1">IF(AND($B17&gt;0,SUM(O$3:O16)=0,SUM($H17:N17)=0),$B17,0)</f>
        <v>0</v>
      </c>
      <c r="P17">
        <f ca="1">IF(AND($B17&gt;0,SUM(P$3:P16)=0,SUM($H17:O17)=0),$B17,0)</f>
        <v>0</v>
      </c>
      <c r="Q17">
        <f ca="1">IF(AND($B17&gt;0,SUM(Q$3:Q16)=0,SUM($H17:P17)=0),$B17,0)</f>
        <v>0</v>
      </c>
      <c r="R17">
        <f ca="1">IF(AND($B17&gt;0,SUM(R$3:R16)=0,SUM($H17:Q17)=0),$B17,0)</f>
        <v>0</v>
      </c>
      <c r="S17">
        <f ca="1">IF(AND($B17&gt;0,SUM(S$3:S16)=0,SUM($H17:R17)=0),$B17,0)</f>
        <v>0</v>
      </c>
      <c r="T17">
        <f ca="1">IF(AND($B17&gt;0,SUM(T$3:T16)=0,SUM($H17:S17)=0),$B17,0)</f>
        <v>0</v>
      </c>
      <c r="U17">
        <f ca="1">IF(AND($B17&gt;0,SUM(U$3:U16)=0,SUM($H17:T17)=0),$B17,0)</f>
        <v>0</v>
      </c>
      <c r="V17">
        <f ca="1">IF(AND($B17&gt;0,SUM(V$3:V16)=0,SUM($H17:U17)=0),$B17,0)</f>
        <v>0</v>
      </c>
      <c r="W17">
        <f ca="1">IF(AND($B17&gt;0,SUM(W$3:W16)=0,SUM($H17:V17)=0),$B17,0)</f>
        <v>0</v>
      </c>
      <c r="X17">
        <f ca="1">IF(AND($B17&gt;0,SUM(X$3:X16)=0,SUM($H17:W17)=0),$B17,0)</f>
        <v>0</v>
      </c>
      <c r="Y17">
        <f ca="1">IF(AND($B17&gt;0,SUM(Y$3:Y16)=0,SUM($H17:X17)=0),$B17,0)</f>
        <v>0</v>
      </c>
      <c r="Z17">
        <f ca="1">IF(AND($B17&gt;0,SUM(Z$3:Z16)=0,SUM($H17:Y17)=0),$B17,0)</f>
        <v>0</v>
      </c>
      <c r="AA17">
        <f ca="1">IF(AND($B17&gt;0,SUM(AA$3:AA16)=0,SUM($H17:Z17)=0),$B17,0)</f>
        <v>0</v>
      </c>
      <c r="AB17">
        <f ca="1">IF(AND($B17&gt;0,SUM(AB$3:AB16)=0,SUM($H17:AA17)=0),$B17,0)</f>
        <v>0</v>
      </c>
      <c r="AC17">
        <f ca="1">IF(AND($B17&gt;0,SUM(AC$3:AC16)=0,SUM($H17:AB17)=0),$B17,0)</f>
        <v>0</v>
      </c>
      <c r="AD17">
        <f ca="1">IF(AND($B17&gt;0,SUM(AD$3:AD16)=0,SUM($H17:AC17)=0),$B17,0)</f>
        <v>0</v>
      </c>
      <c r="AE17">
        <f ca="1">IF(AND($B17&gt;0,SUM(AE$3:AE16)=0,SUM($H17:AD17)=0),$B17,0)</f>
        <v>0</v>
      </c>
      <c r="AF17">
        <f ca="1">IF(AND($B17&gt;0,SUM(AF$3:AF16)=0,SUM($H17:AE17)=0),$B17,0)</f>
        <v>0</v>
      </c>
      <c r="AG17">
        <f ca="1">IF(AND($B17&gt;0,SUM(AG$3:AG16)=0,SUM($H17:AF17)=0),$B17,0)</f>
        <v>0</v>
      </c>
      <c r="AH17">
        <f ca="1">IF(AND($B17&gt;0,SUM(AH$3:AH16)=0,SUM($H17:AG17)=0),$B17,0)</f>
        <v>0</v>
      </c>
      <c r="AI17">
        <f ca="1">IF(AND($B17&gt;0,SUM(AI$3:AI16)=0,SUM($H17:AH17)=0),$B17,0)</f>
        <v>0</v>
      </c>
      <c r="AJ17">
        <f ca="1">IF(AND($B17&gt;0,SUM(AJ$3:AJ16)=0,SUM($H17:AI17)=0),$B17,0)</f>
        <v>0</v>
      </c>
      <c r="AK17">
        <f ca="1">IF(AND($B17&gt;0,SUM(AK$3:AK16)=0,SUM($H17:AJ17)=0),$B17,0)</f>
        <v>0</v>
      </c>
      <c r="AL17">
        <f ca="1">IF(AND($B17&gt;0,SUM(AL$3:AL16)=0,SUM($H17:AK17)=0),$B17,0)</f>
        <v>0</v>
      </c>
      <c r="AM17">
        <f ca="1">IF(AND($B17&gt;0,SUM(AM$3:AM16)=0,SUM($H17:AL17)=0),$B17,0)</f>
        <v>0</v>
      </c>
      <c r="AN17">
        <f ca="1">IF(AND($B17&gt;0,SUM(AN$3:AN16)=0,SUM($H17:AM17)=0),$B17,0)</f>
        <v>0</v>
      </c>
      <c r="AO17">
        <f ca="1">IF(AND($B17&gt;0,SUM(AO$3:AO16)=0,SUM($H17:AN17)=0),$B17,0)</f>
        <v>0</v>
      </c>
      <c r="AP17">
        <f ca="1">IF(AND($B17&gt;0,SUM(AP$3:AP16)=0,SUM($H17:AO17)=0),$B17,0)</f>
        <v>0</v>
      </c>
      <c r="AQ17">
        <f ca="1">IF(AND($B17&gt;0,SUM(AQ$3:AQ16)=0,SUM($H17:AP17)=0),$B17,0)</f>
        <v>0</v>
      </c>
      <c r="AR17">
        <f ca="1">IF(AND($B17&gt;0,SUM(AR$3:AR16)=0,SUM($H17:AQ17)=0),$B17,0)</f>
        <v>0</v>
      </c>
      <c r="AS17">
        <f ca="1">IF(AND($B17&gt;0,SUM(AS$3:AS16)=0,SUM($H17:AR17)=0),$B17,0)</f>
        <v>0</v>
      </c>
      <c r="AT17">
        <f ca="1">IF(AND($B17&gt;0,SUM(AT$3:AT16)=0,SUM($H17:AS17)=0),$B17,0)</f>
        <v>0</v>
      </c>
      <c r="AU17">
        <f ca="1">IF(AND($B17&gt;0,SUM(AU$3:AU16)=0,SUM($H17:AT17)=0),$B17,0)</f>
        <v>0</v>
      </c>
      <c r="AV17">
        <f ca="1">IF(AND($B17&gt;0,SUM(AV$3:AV16)=0,SUM($H17:AU17)=0),$B17,0)</f>
        <v>0</v>
      </c>
      <c r="AW17">
        <f ca="1">IF(AND($B17&gt;0,SUM(AW$3:AW16)=0,SUM($H17:AV17)=0),$B17,0)</f>
        <v>0</v>
      </c>
      <c r="AX17">
        <f ca="1">IF(AND($B17&gt;0,SUM(AX$3:AX16)=0,SUM($H17:AW17)=0),$B17,0)</f>
        <v>0</v>
      </c>
      <c r="AY17">
        <f ca="1">IF(AND($B17&gt;0,SUM(AY$3:AY16)=0,SUM($H17:AX17)=0),$B17,0)</f>
        <v>0</v>
      </c>
      <c r="AZ17">
        <f ca="1">IF(AND($B17&gt;0,SUM(AZ$3:AZ16)=0,SUM($H17:AY17)=0),$B17,0)</f>
        <v>0</v>
      </c>
      <c r="BA17">
        <f ca="1">IF(AND($B17&gt;0,SUM(BA$3:BA16)=0,SUM($H17:AZ17)=0),$B17,0)</f>
        <v>0</v>
      </c>
      <c r="BB17">
        <f ca="1">IF(AND($B17&gt;0,SUM(BB$3:BB16)=0,SUM($H17:BA17)=0),$B17,0)</f>
        <v>0</v>
      </c>
      <c r="BC17">
        <f ca="1">IF(AND($B17&gt;0,SUM(BC$3:BC16)=0,SUM($H17:BB17)=0),$B17,0)</f>
        <v>0</v>
      </c>
      <c r="BD17">
        <f ca="1">IF(AND($B17&gt;0,SUM(BD$3:BD16)=0,SUM($H17:BC17)=0),$B17,0)</f>
        <v>0</v>
      </c>
      <c r="BE17">
        <f ca="1">IF(AND($B17&gt;0,SUM(BE$3:BE16)=0,SUM($H17:BD17)=0),$B17,0)</f>
        <v>0</v>
      </c>
      <c r="BF17">
        <f ca="1">IF(AND($B17&gt;0,SUM(BF$3:BF16)=0,SUM($H17:BE17)=0),$B17,0)</f>
        <v>0</v>
      </c>
      <c r="BG17">
        <f ca="1">IF(AND($B17&gt;0,SUM(BG$3:BG16)=0,SUM($H17:BF17)=0),$B17,0)</f>
        <v>0</v>
      </c>
      <c r="BH17">
        <f ca="1">IF(AND($B17&gt;0,SUM(BH$3:BH16)=0,SUM($H17:BG17)=0),$B17,0)</f>
        <v>0</v>
      </c>
      <c r="BI17">
        <f ca="1">IF(AND($B17&gt;0,SUM(BI$3:BI16)=0,SUM($H17:BH17)=0),$B17,0)</f>
        <v>0</v>
      </c>
      <c r="BJ17">
        <f ca="1">IF(AND($B17&gt;0,SUM(BJ$3:BJ16)=0,SUM($H17:BI17)=0),$B17,0)</f>
        <v>0</v>
      </c>
      <c r="BK17">
        <f ca="1">IF(AND($B17&gt;0,SUM(BK$3:BK16)=0,SUM($H17:BJ17)=0),$B17,0)</f>
        <v>0</v>
      </c>
      <c r="BL17">
        <f ca="1">IF(AND($B17&gt;0,SUM(BL$3:BL16)=0,SUM($H17:BK17)=0),$B17,0)</f>
        <v>0</v>
      </c>
      <c r="BM17">
        <f ca="1">IF(AND($B17&gt;0,SUM(BM$3:BM16)=0,SUM($H17:BL17)=0),$B17,0)</f>
        <v>0</v>
      </c>
      <c r="BN17">
        <f ca="1">IF(AND($B17&gt;0,SUM(BN$3:BN16)=0,SUM($H17:BM17)=0),$B17,0)</f>
        <v>0</v>
      </c>
      <c r="BO17">
        <f ca="1">IF(AND($B17&gt;0,SUM(BO$3:BO16)=0,SUM($H17:BN17)=0),$B17,0)</f>
        <v>0</v>
      </c>
      <c r="BP17">
        <f ca="1">IF(AND($B17&gt;0,SUM(BP$3:BP16)=0,SUM($H17:BO17)=0),$B17,0)</f>
        <v>0</v>
      </c>
      <c r="BQ17">
        <f ca="1">IF(AND($B17&gt;0,SUM(BQ$3:BQ16)=0,SUM($H17:BP17)=0),$B17,0)</f>
        <v>0</v>
      </c>
      <c r="BR17">
        <f ca="1">IF(AND($B17&gt;0,SUM(BR$3:BR16)=0,SUM($H17:BQ17)=0),$B17,0)</f>
        <v>0</v>
      </c>
      <c r="BS17">
        <f ca="1">IF(AND($B17&gt;0,SUM(BS$3:BS16)=0,SUM($H17:BR17)=0),$B17,0)</f>
        <v>0</v>
      </c>
      <c r="BT17">
        <f ca="1">IF(AND($B17&gt;0,SUM(BT$3:BT16)=0,SUM($H17:BS17)=0),$B17,0)</f>
        <v>0</v>
      </c>
      <c r="BU17">
        <f ca="1">IF(AND($B17&gt;0,SUM(BU$3:BU16)=0,SUM($H17:BT17)=0),$B17,0)</f>
        <v>0</v>
      </c>
      <c r="BV17">
        <f ca="1">IF(AND($B17&gt;0,SUM(BV$3:BV16)=0,SUM($H17:BU17)=0),$B17,0)</f>
        <v>0</v>
      </c>
      <c r="BW17">
        <f ca="1">IF(AND($B17&gt;0,SUM(BW$3:BW16)=0,SUM($H17:BV17)=0),$B17,0)</f>
        <v>0</v>
      </c>
      <c r="BX17">
        <f ca="1">IF(AND($B17&gt;0,SUM(BX$3:BX16)=0,SUM($H17:BW17)=0),$B17,0)</f>
        <v>0</v>
      </c>
      <c r="BY17">
        <f ca="1">IF(AND($B17&gt;0,SUM(BY$3:BY16)=0,SUM($H17:BX17)=0),$B17,0)</f>
        <v>0</v>
      </c>
      <c r="BZ17">
        <f ca="1">IF(AND($B17&gt;0,SUM(BZ$3:BZ16)=0,SUM($H17:BY17)=0),$B17,0)</f>
        <v>0</v>
      </c>
      <c r="CA17">
        <f ca="1">IF(AND($B17&gt;0,SUM(CA$3:CA16)=0,SUM($H17:BZ17)=0),$B17,0)</f>
        <v>0</v>
      </c>
      <c r="CB17">
        <f ca="1">IF(AND($B17&gt;0,SUM(CB$3:CB16)=0,SUM($H17:CA17)=0),$B17,0)</f>
        <v>0</v>
      </c>
      <c r="CC17">
        <f ca="1">IF(AND($B17&gt;0,SUM(CC$3:CC16)=0,SUM($H17:CB17)=0),$B17,0)</f>
        <v>0</v>
      </c>
      <c r="CD17">
        <f ca="1">IF(AND($B17&gt;0,SUM(CD$3:CD16)=0,SUM($H17:CC17)=0),$B17,0)</f>
        <v>0</v>
      </c>
      <c r="CE17">
        <f ca="1">IF(AND($B17&gt;0,SUM(CE$3:CE16)=0,SUM($H17:CD17)=0),$B17,0)</f>
        <v>0</v>
      </c>
      <c r="CF17">
        <f ca="1">IF(AND($B17&gt;0,SUM(CF$3:CF16)=0,SUM($H17:CE17)=0),$B17,0)</f>
        <v>0</v>
      </c>
      <c r="CG17">
        <f ca="1">IF(AND($B17&gt;0,SUM(CG$3:CG16)=0,SUM($H17:CF17)=0),$B17,0)</f>
        <v>0</v>
      </c>
      <c r="CH17">
        <f ca="1">IF(AND($B17&gt;0,SUM(CH$3:CH16)=0,SUM($H17:CG17)=0),$B17,0)</f>
        <v>0</v>
      </c>
      <c r="CI17">
        <f ca="1">IF(AND($B17&gt;0,SUM(CI$3:CI16)=0,SUM($H17:CH17)=0),$B17,0)</f>
        <v>0</v>
      </c>
      <c r="CJ17">
        <f ca="1">IF(AND($B17&gt;0,SUM(CJ$3:CJ16)=0,SUM($H17:CI17)=0),$B17,0)</f>
        <v>0</v>
      </c>
      <c r="CK17">
        <f ca="1">IF(AND($B17&gt;0,SUM(CK$3:CK16)=0,SUM($H17:CJ17)=0),$B17,0)</f>
        <v>0</v>
      </c>
      <c r="CL17">
        <f ca="1">IF(AND($B17&gt;0,SUM(CL$3:CL16)=0,SUM($H17:CK17)=0),$B17,0)</f>
        <v>0</v>
      </c>
      <c r="CM17">
        <f ca="1">IF(AND($B17&gt;0,SUM(CM$3:CM16)=0,SUM($H17:CL17)=0),$B17,0)</f>
        <v>0</v>
      </c>
      <c r="CN17">
        <f ca="1">IF(AND($B17&gt;0,SUM(CN$3:CN16)=0,SUM($H17:CM17)=0),$B17,0)</f>
        <v>0</v>
      </c>
      <c r="CO17">
        <f ca="1">IF(AND($B17&gt;0,SUM(CO$3:CO16)=0,SUM($H17:CN17)=0),$B17,0)</f>
        <v>0</v>
      </c>
      <c r="CP17">
        <f ca="1">IF(AND($B17&gt;0,SUM(CP$3:CP16)=0,SUM($H17:CO17)=0),$B17,0)</f>
        <v>0</v>
      </c>
      <c r="CQ17">
        <f ca="1">IF(AND($B17&gt;0,SUM(CQ$3:CQ16)=0,SUM($H17:CP17)=0),$B17,0)</f>
        <v>0</v>
      </c>
      <c r="CR17">
        <f ca="1">IF(AND($B17&gt;0,SUM(CR$3:CR16)=0,SUM($H17:CQ17)=0),$B17,0)</f>
        <v>0</v>
      </c>
      <c r="CS17">
        <f ca="1">IF(AND($B17&gt;0,SUM(CS$3:CS16)=0,SUM($H17:CR17)=0),$B17,0)</f>
        <v>0</v>
      </c>
      <c r="CT17">
        <f ca="1">IF(AND($B17&gt;0,SUM(CT$3:CT16)=0,SUM($H17:CS17)=0),$B17,0)</f>
        <v>0</v>
      </c>
      <c r="CU17">
        <f ca="1">IF(AND($B17&gt;0,SUM(CU$3:CU16)=0,SUM($H17:CT17)=0),$B17,0)</f>
        <v>0</v>
      </c>
      <c r="CV17">
        <f ca="1">IF(AND($B17&gt;0,SUM(CV$3:CV16)=0,SUM($H17:CU17)=0),$B17,0)</f>
        <v>0</v>
      </c>
      <c r="CW17">
        <f ca="1">IF(AND($B17&gt;0,SUM(CW$3:CW16)=0,SUM($H17:CV17)=0),$B17,0)</f>
        <v>0</v>
      </c>
      <c r="CX17">
        <f ca="1">IF(AND($B17&gt;0,SUM(CX$3:CX16)=0,SUM($H17:CW17)=0),$B17,0)</f>
        <v>0</v>
      </c>
      <c r="CY17">
        <f ca="1">IF(AND($B17&gt;0,SUM(CY$3:CY16)=0,SUM($H17:CX17)=0),$B17,0)</f>
        <v>0</v>
      </c>
      <c r="CZ17">
        <f ca="1">IF(AND($B17&gt;0,SUM(CZ$3:CZ16)=0,SUM($H17:CY17)=0),$B17,0)</f>
        <v>0</v>
      </c>
      <c r="DA17">
        <f ca="1">IF(AND($B17&gt;0,SUM(DA$3:DA16)=0,SUM($H17:CZ17)=0),$B17,0)</f>
        <v>0</v>
      </c>
      <c r="DB17">
        <f ca="1">IF(AND($B17&gt;0,SUM(DB$3:DB16)=0,SUM($H17:DA17)=0),$B17,0)</f>
        <v>0</v>
      </c>
      <c r="DC17">
        <f ca="1">IF(AND($B17&gt;0,SUM(DC$3:DC16)=0,SUM($H17:DB17)=0),$B17,0)</f>
        <v>0</v>
      </c>
      <c r="DD17">
        <f ca="1">IF(AND($B17&gt;0,SUM(DD$3:DD16)=0,SUM($H17:DC17)=0),$B17,0)</f>
        <v>0</v>
      </c>
      <c r="DE17">
        <f ca="1">IF(AND($B17&gt;0,SUM(DE$3:DE16)=0,SUM($H17:DD17)=0),$B17,0)</f>
        <v>0</v>
      </c>
      <c r="DF17">
        <f ca="1">IF(AND($B17&gt;0,SUM(DF$3:DF16)=0,SUM($H17:DE17)=0),$B17,0)</f>
        <v>0</v>
      </c>
      <c r="DG17">
        <f ca="1">IF(AND($B17&gt;0,SUM(DG$3:DG16)=0,SUM($H17:DF17)=0),$B17,0)</f>
        <v>0</v>
      </c>
      <c r="DH17">
        <f ca="1">IF(AND($B17&gt;0,SUM(DH$3:DH16)=0,SUM($H17:DG17)=0),$B17,0)</f>
        <v>0</v>
      </c>
      <c r="DI17">
        <f ca="1">IF(AND($B17&gt;0,SUM(DI$3:DI16)=0,SUM($H17:DH17)=0),$B17,0)</f>
        <v>0</v>
      </c>
      <c r="DJ17">
        <f ca="1">IF(AND($B17&gt;0,SUM(DJ$3:DJ16)=0,SUM($H17:DI17)=0),$B17,0)</f>
        <v>0</v>
      </c>
      <c r="DK17">
        <f ca="1">IF(AND($B17&gt;0,SUM(DK$3:DK16)=0,SUM($H17:DJ17)=0),$B17,0)</f>
        <v>0</v>
      </c>
      <c r="DL17">
        <f ca="1">IF(AND($B17&gt;0,SUM(DL$3:DL16)=0,SUM($H17:DK17)=0),$B17,0)</f>
        <v>0</v>
      </c>
      <c r="DM17">
        <f ca="1">IF(AND($B17&gt;0,SUM(DM$3:DM16)=0,SUM($H17:DL17)=0),$B17,0)</f>
        <v>0</v>
      </c>
      <c r="DN17">
        <f ca="1">IF(AND($B17&gt;0,SUM(DN$3:DN16)=0,SUM($H17:DM17)=0),$B17,0)</f>
        <v>0</v>
      </c>
      <c r="DO17">
        <f ca="1">IF(AND($B17&gt;0,SUM(DO$3:DO16)=0,SUM($H17:DN17)=0),$B17,0)</f>
        <v>0</v>
      </c>
      <c r="DP17">
        <f ca="1">IF(AND($B17&gt;0,SUM(DP$3:DP16)=0,SUM($H17:DO17)=0),$B17,0)</f>
        <v>0</v>
      </c>
      <c r="DQ17">
        <f ca="1">IF(AND($B17&gt;0,SUM(DQ$3:DQ16)=0,SUM($H17:DP17)=0),$B17,0)</f>
        <v>0</v>
      </c>
      <c r="DR17">
        <f ca="1">IF(AND($B17&gt;0,SUM(DR$3:DR16)=0,SUM($H17:DQ17)=0),$B17,0)</f>
        <v>0</v>
      </c>
      <c r="DS17">
        <f ca="1">IF(AND($B17&gt;0,SUM(DS$3:DS16)=0,SUM($H17:DR17)=0),$B17,0)</f>
        <v>0</v>
      </c>
      <c r="DT17">
        <f ca="1">IF(AND($B17&gt;0,SUM(DT$3:DT16)=0,SUM($H17:DS17)=0),$B17,0)</f>
        <v>0</v>
      </c>
      <c r="DU17">
        <f ca="1">IF(AND($B17&gt;0,SUM(DU$3:DU16)=0,SUM($H17:DT17)=0),$B17,0)</f>
        <v>0</v>
      </c>
      <c r="DV17">
        <f ca="1">IF(AND($B17&gt;0,SUM(DV$3:DV16)=0,SUM($H17:DU17)=0),$B17,0)</f>
        <v>0</v>
      </c>
      <c r="DW17">
        <f ca="1">IF(AND($B17&gt;0,SUM(DW$3:DW16)=0,SUM($H17:DV17)=0),$B17,0)</f>
        <v>0</v>
      </c>
      <c r="DX17">
        <f ca="1">IF(AND($B17&gt;0,SUM(DX$3:DX16)=0,SUM($H17:DW17)=0),$B17,0)</f>
        <v>0</v>
      </c>
      <c r="DY17">
        <f ca="1">IF(AND($B17&gt;0,SUM(DY$3:DY16)=0,SUM($H17:DX17)=0),$B17,0)</f>
        <v>0</v>
      </c>
      <c r="DZ17">
        <f ca="1">IF(AND($B17&gt;0,SUM(DZ$3:DZ16)=0,SUM($H17:DY17)=0),$B17,0)</f>
        <v>0</v>
      </c>
      <c r="EA17">
        <f ca="1">IF(AND($B17&gt;0,SUM(EA$3:EA16)=0,SUM($H17:DZ17)=0),$B17,0)</f>
        <v>0</v>
      </c>
      <c r="EB17">
        <f ca="1">IF(AND($B17&gt;0,SUM(EB$3:EB16)=0,SUM($H17:EA17)=0),$B17,0)</f>
        <v>0</v>
      </c>
      <c r="EC17">
        <f ca="1">IF(AND($B17&gt;0,SUM(EC$3:EC16)=0,SUM($H17:EB17)=0),$B17,0)</f>
        <v>0</v>
      </c>
      <c r="ED17">
        <f ca="1">IF(AND($B17&gt;0,SUM(ED$3:ED16)=0,SUM($H17:EC17)=0),$B17,0)</f>
        <v>0</v>
      </c>
      <c r="EE17">
        <f ca="1">IF(AND($B17&gt;0,SUM(EE$3:EE16)=0,SUM($H17:ED17)=0),$B17,0)</f>
        <v>0</v>
      </c>
      <c r="EF17">
        <f ca="1">IF(AND($B17&gt;0,SUM(EF$3:EF16)=0,SUM($H17:EE17)=0),$B17,0)</f>
        <v>0</v>
      </c>
      <c r="EG17">
        <f ca="1">IF(AND($B17&gt;0,SUM(EG$3:EG16)=0,SUM($H17:EF17)=0),$B17,0)</f>
        <v>0</v>
      </c>
      <c r="EH17">
        <f ca="1">IF(AND($B17&gt;0,SUM(EH$3:EH16)=0,SUM($H17:EG17)=0),$B17,0)</f>
        <v>0</v>
      </c>
      <c r="EI17">
        <f ca="1">IF(AND($B17&gt;0,SUM(EI$3:EI16)=0,SUM($H17:EH17)=0),$B17,0)</f>
        <v>0</v>
      </c>
      <c r="EJ17">
        <f ca="1">IF(AND($B17&gt;0,SUM(EJ$3:EJ16)=0,SUM($H17:EI17)=0),$B17,0)</f>
        <v>0</v>
      </c>
      <c r="EK17">
        <f ca="1">IF(AND($B17&gt;0,SUM(EK$3:EK16)=0,SUM($H17:EJ17)=0),$B17,0)</f>
        <v>0</v>
      </c>
      <c r="EL17">
        <f ca="1">IF(AND($B17&gt;0,SUM(EL$3:EL16)=0,SUM($H17:EK17)=0),$B17,0)</f>
        <v>0</v>
      </c>
      <c r="EM17">
        <f ca="1">IF(AND($B17&gt;0,SUM(EM$3:EM16)=0,SUM($H17:EL17)=0),$B17,0)</f>
        <v>0</v>
      </c>
      <c r="EN17">
        <f ca="1">IF(AND($B17&gt;0,SUM(EN$3:EN16)=0,SUM($H17:EM17)=0),$B17,0)</f>
        <v>0</v>
      </c>
      <c r="EO17">
        <f ca="1">IF(AND($B17&gt;0,SUM(EO$3:EO16)=0,SUM($H17:EN17)=0),$B17,0)</f>
        <v>0</v>
      </c>
      <c r="EP17">
        <f ca="1">IF(AND($B17&gt;0,SUM(EP$3:EP16)=0,SUM($H17:EO17)=0),$B17,0)</f>
        <v>0</v>
      </c>
      <c r="EQ17">
        <f ca="1">IF(AND($B17&gt;0,SUM(EQ$3:EQ16)=0,SUM($H17:EP17)=0),$B17,0)</f>
        <v>0</v>
      </c>
      <c r="ER17">
        <f ca="1">IF(AND($B17&gt;0,SUM(ER$3:ER16)=0,SUM($H17:EQ17)=0),$B17,0)</f>
        <v>0</v>
      </c>
      <c r="ES17">
        <f ca="1">IF(AND($B17&gt;0,SUM(ES$3:ES16)=0,SUM($H17:ER17)=0),$B17,0)</f>
        <v>0</v>
      </c>
      <c r="ET17">
        <f ca="1">IF(AND($B17&gt;0,SUM(ET$3:ET16)=0,SUM($H17:ES17)=0),$B17,0)</f>
        <v>0</v>
      </c>
      <c r="EU17">
        <f ca="1">IF(AND($B17&gt;0,SUM(EU$3:EU16)=0,SUM($H17:ET17)=0),$B17,0)</f>
        <v>0</v>
      </c>
      <c r="EV17">
        <f ca="1">IF(AND($B17&gt;0,SUM(EV$3:EV16)=0,SUM($H17:EU17)=0),$B17,0)</f>
        <v>0</v>
      </c>
      <c r="EW17">
        <f ca="1">IF(AND($B17&gt;0,SUM(EW$3:EW16)=0,SUM($H17:EV17)=0),$B17,0)</f>
        <v>0</v>
      </c>
      <c r="EX17">
        <f ca="1">IF(AND($B17&gt;0,SUM(EX$3:EX16)=0,SUM($H17:EW17)=0),$B17,0)</f>
        <v>0</v>
      </c>
      <c r="EY17">
        <f ca="1">IF(AND($B17&gt;0,SUM(EY$3:EY16)=0,SUM($H17:EX17)=0),$B17,0)</f>
        <v>0</v>
      </c>
      <c r="EZ17">
        <f ca="1">IF(AND($B17&gt;0,SUM(EZ$3:EZ16)=0,SUM($H17:EY17)=0),$B17,0)</f>
        <v>0</v>
      </c>
      <c r="FA17">
        <f ca="1">IF(AND($B17&gt;0,SUM(FA$3:FA16)=0,SUM($H17:EZ17)=0),$B17,0)</f>
        <v>0</v>
      </c>
      <c r="FB17">
        <f ca="1">IF(AND($B17&gt;0,SUM(FB$3:FB16)=0,SUM($H17:FA17)=0),$B17,0)</f>
        <v>0</v>
      </c>
      <c r="FC17">
        <f ca="1">IF(AND($B17&gt;0,SUM(FC$3:FC16)=0,SUM($H17:FB17)=0),$B17,0)</f>
        <v>0</v>
      </c>
      <c r="FD17">
        <f ca="1">IF(AND($B17&gt;0,SUM(FD$3:FD16)=0,SUM($H17:FC17)=0),$B17,0)</f>
        <v>0</v>
      </c>
      <c r="FE17">
        <f ca="1">IF(AND($B17&gt;0,SUM(FE$3:FE16)=0,SUM($H17:FD17)=0),$B17,0)</f>
        <v>0</v>
      </c>
      <c r="FF17">
        <f ca="1">IF(AND($B17&gt;0,SUM(FF$3:FF16)=0,SUM($H17:FE17)=0),$B17,0)</f>
        <v>0</v>
      </c>
      <c r="FG17">
        <f ca="1">IF(AND($B17&gt;0,SUM(FG$3:FG16)=0,SUM($H17:FF17)=0),$B17,0)</f>
        <v>0</v>
      </c>
      <c r="FH17">
        <f ca="1">IF(AND($B17&gt;0,SUM(FH$3:FH16)=0,SUM($H17:FG17)=0),$B17,0)</f>
        <v>0</v>
      </c>
      <c r="FI17">
        <f ca="1">IF(AND($B17&gt;0,SUM(FI$3:FI16)=0,SUM($H17:FH17)=0),$B17,0)</f>
        <v>0</v>
      </c>
      <c r="FJ17">
        <f ca="1">IF(AND($B17&gt;0,SUM(FJ$3:FJ16)=0,SUM($H17:FI17)=0),$B17,0)</f>
        <v>0</v>
      </c>
      <c r="FK17">
        <f ca="1">IF(AND($B17&gt;0,SUM(FK$3:FK16)=0,SUM($H17:FJ17)=0),$B17,0)</f>
        <v>0</v>
      </c>
      <c r="FL17">
        <f ca="1">IF(AND($B17&gt;0,SUM(FL$3:FL16)=0,SUM($H17:FK17)=0),$B17,0)</f>
        <v>0</v>
      </c>
      <c r="FM17">
        <f ca="1">IF(AND($B17&gt;0,SUM(FM$3:FM16)=0,SUM($H17:FL17)=0),$B17,0)</f>
        <v>0</v>
      </c>
      <c r="FN17">
        <f ca="1">IF(AND($B17&gt;0,SUM(FN$3:FN16)=0,SUM($H17:FM17)=0),$B17,0)</f>
        <v>0</v>
      </c>
      <c r="FS17" s="67" t="s">
        <v>137</v>
      </c>
      <c r="FT17" s="67" t="s">
        <v>917</v>
      </c>
      <c r="FU17" s="342">
        <v>7906866</v>
      </c>
      <c r="FV17" s="67" t="s">
        <v>175</v>
      </c>
      <c r="FY17" s="249" t="s">
        <v>137</v>
      </c>
      <c r="FZ17" s="67" t="s">
        <v>917</v>
      </c>
      <c r="GA17" s="67" t="str">
        <f>""</f>
        <v/>
      </c>
      <c r="GB17" s="67" t="s">
        <v>408</v>
      </c>
      <c r="GE17" s="67" t="s">
        <v>778</v>
      </c>
      <c r="GF17" s="67" t="s">
        <v>917</v>
      </c>
      <c r="GG17" s="67" t="str">
        <f>""</f>
        <v/>
      </c>
      <c r="GH17" s="67" t="s">
        <v>408</v>
      </c>
    </row>
    <row r="18" spans="1:190" ht="15.75" thickBot="1" x14ac:dyDescent="0.3">
      <c r="A18">
        <v>18</v>
      </c>
      <c r="B18">
        <f ca="1">IF(Valintaohjelma!D$10=SelectionData!N$10,A18,0)</f>
        <v>0</v>
      </c>
      <c r="C18" s="240" t="str">
        <f t="shared" ca="1" si="6"/>
        <v>CASA W9 Smart Right Econo</v>
      </c>
      <c r="D18" s="240" t="str">
        <f t="shared" ca="1" si="7"/>
        <v>W09VREES10H</v>
      </c>
      <c r="E18" s="240">
        <f t="shared" ca="1" si="8"/>
        <v>7906867</v>
      </c>
      <c r="F18" s="240" t="str">
        <f t="shared" ca="1" si="9"/>
        <v>Valitse</v>
      </c>
      <c r="G18" s="47">
        <f ca="1">INDEX($I$2:$FN$2,ROWS(G$2:G18))</f>
        <v>1</v>
      </c>
      <c r="H18">
        <v>0</v>
      </c>
      <c r="I18">
        <f ca="1">IF(AND($B18&gt;0,SUM(I$3:I17)=0,SUM($H18:H18)=0),$B18,0)</f>
        <v>0</v>
      </c>
      <c r="J18">
        <f ca="1">IF(AND($B18&gt;0,SUM(J$3:J17)=0,SUM($H18:I18)=0),$B18,0)</f>
        <v>0</v>
      </c>
      <c r="K18">
        <f ca="1">IF(AND($B18&gt;0,SUM(K$3:K17)=0,SUM($H18:J18)=0),$B18,0)</f>
        <v>0</v>
      </c>
      <c r="L18">
        <f ca="1">IF(AND($B18&gt;0,SUM(L$3:L17)=0,SUM($H18:K18)=0),$B18,0)</f>
        <v>0</v>
      </c>
      <c r="M18">
        <f ca="1">IF(AND($B18&gt;0,SUM(M$3:M17)=0,SUM($H18:L18)=0),$B18,0)</f>
        <v>0</v>
      </c>
      <c r="N18">
        <f ca="1">IF(AND($B18&gt;0,SUM(N$3:N17)=0,SUM($H18:M18)=0),$B18,0)</f>
        <v>0</v>
      </c>
      <c r="O18">
        <f ca="1">IF(AND($B18&gt;0,SUM(O$3:O17)=0,SUM($H18:N18)=0),$B18,0)</f>
        <v>0</v>
      </c>
      <c r="P18">
        <f ca="1">IF(AND($B18&gt;0,SUM(P$3:P17)=0,SUM($H18:O18)=0),$B18,0)</f>
        <v>0</v>
      </c>
      <c r="Q18">
        <f ca="1">IF(AND($B18&gt;0,SUM(Q$3:Q17)=0,SUM($H18:P18)=0),$B18,0)</f>
        <v>0</v>
      </c>
      <c r="R18">
        <f ca="1">IF(AND($B18&gt;0,SUM(R$3:R17)=0,SUM($H18:Q18)=0),$B18,0)</f>
        <v>0</v>
      </c>
      <c r="S18">
        <f ca="1">IF(AND($B18&gt;0,SUM(S$3:S17)=0,SUM($H18:R18)=0),$B18,0)</f>
        <v>0</v>
      </c>
      <c r="T18">
        <f ca="1">IF(AND($B18&gt;0,SUM(T$3:T17)=0,SUM($H18:S18)=0),$B18,0)</f>
        <v>0</v>
      </c>
      <c r="U18">
        <f ca="1">IF(AND($B18&gt;0,SUM(U$3:U17)=0,SUM($H18:T18)=0),$B18,0)</f>
        <v>0</v>
      </c>
      <c r="V18">
        <f ca="1">IF(AND($B18&gt;0,SUM(V$3:V17)=0,SUM($H18:U18)=0),$B18,0)</f>
        <v>0</v>
      </c>
      <c r="W18">
        <f ca="1">IF(AND($B18&gt;0,SUM(W$3:W17)=0,SUM($H18:V18)=0),$B18,0)</f>
        <v>0</v>
      </c>
      <c r="X18">
        <f ca="1">IF(AND($B18&gt;0,SUM(X$3:X17)=0,SUM($H18:W18)=0),$B18,0)</f>
        <v>0</v>
      </c>
      <c r="Y18">
        <f ca="1">IF(AND($B18&gt;0,SUM(Y$3:Y17)=0,SUM($H18:X18)=0),$B18,0)</f>
        <v>0</v>
      </c>
      <c r="Z18">
        <f ca="1">IF(AND($B18&gt;0,SUM(Z$3:Z17)=0,SUM($H18:Y18)=0),$B18,0)</f>
        <v>0</v>
      </c>
      <c r="AA18">
        <f ca="1">IF(AND($B18&gt;0,SUM(AA$3:AA17)=0,SUM($H18:Z18)=0),$B18,0)</f>
        <v>0</v>
      </c>
      <c r="AB18">
        <f ca="1">IF(AND($B18&gt;0,SUM(AB$3:AB17)=0,SUM($H18:AA18)=0),$B18,0)</f>
        <v>0</v>
      </c>
      <c r="AC18">
        <f ca="1">IF(AND($B18&gt;0,SUM(AC$3:AC17)=0,SUM($H18:AB18)=0),$B18,0)</f>
        <v>0</v>
      </c>
      <c r="AD18">
        <f ca="1">IF(AND($B18&gt;0,SUM(AD$3:AD17)=0,SUM($H18:AC18)=0),$B18,0)</f>
        <v>0</v>
      </c>
      <c r="AE18">
        <f ca="1">IF(AND($B18&gt;0,SUM(AE$3:AE17)=0,SUM($H18:AD18)=0),$B18,0)</f>
        <v>0</v>
      </c>
      <c r="AF18">
        <f ca="1">IF(AND($B18&gt;0,SUM(AF$3:AF17)=0,SUM($H18:AE18)=0),$B18,0)</f>
        <v>0</v>
      </c>
      <c r="AG18">
        <f ca="1">IF(AND($B18&gt;0,SUM(AG$3:AG17)=0,SUM($H18:AF18)=0),$B18,0)</f>
        <v>0</v>
      </c>
      <c r="AH18">
        <f ca="1">IF(AND($B18&gt;0,SUM(AH$3:AH17)=0,SUM($H18:AG18)=0),$B18,0)</f>
        <v>0</v>
      </c>
      <c r="AI18">
        <f ca="1">IF(AND($B18&gt;0,SUM(AI$3:AI17)=0,SUM($H18:AH18)=0),$B18,0)</f>
        <v>0</v>
      </c>
      <c r="AJ18">
        <f ca="1">IF(AND($B18&gt;0,SUM(AJ$3:AJ17)=0,SUM($H18:AI18)=0),$B18,0)</f>
        <v>0</v>
      </c>
      <c r="AK18">
        <f ca="1">IF(AND($B18&gt;0,SUM(AK$3:AK17)=0,SUM($H18:AJ18)=0),$B18,0)</f>
        <v>0</v>
      </c>
      <c r="AL18">
        <f ca="1">IF(AND($B18&gt;0,SUM(AL$3:AL17)=0,SUM($H18:AK18)=0),$B18,0)</f>
        <v>0</v>
      </c>
      <c r="AM18">
        <f ca="1">IF(AND($B18&gt;0,SUM(AM$3:AM17)=0,SUM($H18:AL18)=0),$B18,0)</f>
        <v>0</v>
      </c>
      <c r="AN18">
        <f ca="1">IF(AND($B18&gt;0,SUM(AN$3:AN17)=0,SUM($H18:AM18)=0),$B18,0)</f>
        <v>0</v>
      </c>
      <c r="AO18">
        <f ca="1">IF(AND($B18&gt;0,SUM(AO$3:AO17)=0,SUM($H18:AN18)=0),$B18,0)</f>
        <v>0</v>
      </c>
      <c r="AP18">
        <f ca="1">IF(AND($B18&gt;0,SUM(AP$3:AP17)=0,SUM($H18:AO18)=0),$B18,0)</f>
        <v>0</v>
      </c>
      <c r="AQ18">
        <f ca="1">IF(AND($B18&gt;0,SUM(AQ$3:AQ17)=0,SUM($H18:AP18)=0),$B18,0)</f>
        <v>0</v>
      </c>
      <c r="AR18">
        <f ca="1">IF(AND($B18&gt;0,SUM(AR$3:AR17)=0,SUM($H18:AQ18)=0),$B18,0)</f>
        <v>0</v>
      </c>
      <c r="AS18">
        <f ca="1">IF(AND($B18&gt;0,SUM(AS$3:AS17)=0,SUM($H18:AR18)=0),$B18,0)</f>
        <v>0</v>
      </c>
      <c r="AT18">
        <f ca="1">IF(AND($B18&gt;0,SUM(AT$3:AT17)=0,SUM($H18:AS18)=0),$B18,0)</f>
        <v>0</v>
      </c>
      <c r="AU18">
        <f ca="1">IF(AND($B18&gt;0,SUM(AU$3:AU17)=0,SUM($H18:AT18)=0),$B18,0)</f>
        <v>0</v>
      </c>
      <c r="AV18">
        <f ca="1">IF(AND($B18&gt;0,SUM(AV$3:AV17)=0,SUM($H18:AU18)=0),$B18,0)</f>
        <v>0</v>
      </c>
      <c r="AW18">
        <f ca="1">IF(AND($B18&gt;0,SUM(AW$3:AW17)=0,SUM($H18:AV18)=0),$B18,0)</f>
        <v>0</v>
      </c>
      <c r="AX18">
        <f ca="1">IF(AND($B18&gt;0,SUM(AX$3:AX17)=0,SUM($H18:AW18)=0),$B18,0)</f>
        <v>0</v>
      </c>
      <c r="AY18">
        <f ca="1">IF(AND($B18&gt;0,SUM(AY$3:AY17)=0,SUM($H18:AX18)=0),$B18,0)</f>
        <v>0</v>
      </c>
      <c r="AZ18">
        <f ca="1">IF(AND($B18&gt;0,SUM(AZ$3:AZ17)=0,SUM($H18:AY18)=0),$B18,0)</f>
        <v>0</v>
      </c>
      <c r="BA18">
        <f ca="1">IF(AND($B18&gt;0,SUM(BA$3:BA17)=0,SUM($H18:AZ18)=0),$B18,0)</f>
        <v>0</v>
      </c>
      <c r="BB18">
        <f ca="1">IF(AND($B18&gt;0,SUM(BB$3:BB17)=0,SUM($H18:BA18)=0),$B18,0)</f>
        <v>0</v>
      </c>
      <c r="BC18">
        <f ca="1">IF(AND($B18&gt;0,SUM(BC$3:BC17)=0,SUM($H18:BB18)=0),$B18,0)</f>
        <v>0</v>
      </c>
      <c r="BD18">
        <f ca="1">IF(AND($B18&gt;0,SUM(BD$3:BD17)=0,SUM($H18:BC18)=0),$B18,0)</f>
        <v>0</v>
      </c>
      <c r="BE18">
        <f ca="1">IF(AND($B18&gt;0,SUM(BE$3:BE17)=0,SUM($H18:BD18)=0),$B18,0)</f>
        <v>0</v>
      </c>
      <c r="BF18">
        <f ca="1">IF(AND($B18&gt;0,SUM(BF$3:BF17)=0,SUM($H18:BE18)=0),$B18,0)</f>
        <v>0</v>
      </c>
      <c r="BG18">
        <f ca="1">IF(AND($B18&gt;0,SUM(BG$3:BG17)=0,SUM($H18:BF18)=0),$B18,0)</f>
        <v>0</v>
      </c>
      <c r="BH18">
        <f ca="1">IF(AND($B18&gt;0,SUM(BH$3:BH17)=0,SUM($H18:BG18)=0),$B18,0)</f>
        <v>0</v>
      </c>
      <c r="BI18">
        <f ca="1">IF(AND($B18&gt;0,SUM(BI$3:BI17)=0,SUM($H18:BH18)=0),$B18,0)</f>
        <v>0</v>
      </c>
      <c r="BJ18">
        <f ca="1">IF(AND($B18&gt;0,SUM(BJ$3:BJ17)=0,SUM($H18:BI18)=0),$B18,0)</f>
        <v>0</v>
      </c>
      <c r="BK18">
        <f ca="1">IF(AND($B18&gt;0,SUM(BK$3:BK17)=0,SUM($H18:BJ18)=0),$B18,0)</f>
        <v>0</v>
      </c>
      <c r="BL18">
        <f ca="1">IF(AND($B18&gt;0,SUM(BL$3:BL17)=0,SUM($H18:BK18)=0),$B18,0)</f>
        <v>0</v>
      </c>
      <c r="BM18">
        <f ca="1">IF(AND($B18&gt;0,SUM(BM$3:BM17)=0,SUM($H18:BL18)=0),$B18,0)</f>
        <v>0</v>
      </c>
      <c r="BN18">
        <f ca="1">IF(AND($B18&gt;0,SUM(BN$3:BN17)=0,SUM($H18:BM18)=0),$B18,0)</f>
        <v>0</v>
      </c>
      <c r="BO18">
        <f ca="1">IF(AND($B18&gt;0,SUM(BO$3:BO17)=0,SUM($H18:BN18)=0),$B18,0)</f>
        <v>0</v>
      </c>
      <c r="BP18">
        <f ca="1">IF(AND($B18&gt;0,SUM(BP$3:BP17)=0,SUM($H18:BO18)=0),$B18,0)</f>
        <v>0</v>
      </c>
      <c r="BQ18">
        <f ca="1">IF(AND($B18&gt;0,SUM(BQ$3:BQ17)=0,SUM($H18:BP18)=0),$B18,0)</f>
        <v>0</v>
      </c>
      <c r="BR18">
        <f ca="1">IF(AND($B18&gt;0,SUM(BR$3:BR17)=0,SUM($H18:BQ18)=0),$B18,0)</f>
        <v>0</v>
      </c>
      <c r="BS18">
        <f ca="1">IF(AND($B18&gt;0,SUM(BS$3:BS17)=0,SUM($H18:BR18)=0),$B18,0)</f>
        <v>0</v>
      </c>
      <c r="BT18">
        <f ca="1">IF(AND($B18&gt;0,SUM(BT$3:BT17)=0,SUM($H18:BS18)=0),$B18,0)</f>
        <v>0</v>
      </c>
      <c r="BU18">
        <f ca="1">IF(AND($B18&gt;0,SUM(BU$3:BU17)=0,SUM($H18:BT18)=0),$B18,0)</f>
        <v>0</v>
      </c>
      <c r="BV18">
        <f ca="1">IF(AND($B18&gt;0,SUM(BV$3:BV17)=0,SUM($H18:BU18)=0),$B18,0)</f>
        <v>0</v>
      </c>
      <c r="BW18">
        <f ca="1">IF(AND($B18&gt;0,SUM(BW$3:BW17)=0,SUM($H18:BV18)=0),$B18,0)</f>
        <v>0</v>
      </c>
      <c r="BX18">
        <f ca="1">IF(AND($B18&gt;0,SUM(BX$3:BX17)=0,SUM($H18:BW18)=0),$B18,0)</f>
        <v>0</v>
      </c>
      <c r="BY18">
        <f ca="1">IF(AND($B18&gt;0,SUM(BY$3:BY17)=0,SUM($H18:BX18)=0),$B18,0)</f>
        <v>0</v>
      </c>
      <c r="BZ18">
        <f ca="1">IF(AND($B18&gt;0,SUM(BZ$3:BZ17)=0,SUM($H18:BY18)=0),$B18,0)</f>
        <v>0</v>
      </c>
      <c r="CA18">
        <f ca="1">IF(AND($B18&gt;0,SUM(CA$3:CA17)=0,SUM($H18:BZ18)=0),$B18,0)</f>
        <v>0</v>
      </c>
      <c r="CB18">
        <f ca="1">IF(AND($B18&gt;0,SUM(CB$3:CB17)=0,SUM($H18:CA18)=0),$B18,0)</f>
        <v>0</v>
      </c>
      <c r="CC18">
        <f ca="1">IF(AND($B18&gt;0,SUM(CC$3:CC17)=0,SUM($H18:CB18)=0),$B18,0)</f>
        <v>0</v>
      </c>
      <c r="CD18">
        <f ca="1">IF(AND($B18&gt;0,SUM(CD$3:CD17)=0,SUM($H18:CC18)=0),$B18,0)</f>
        <v>0</v>
      </c>
      <c r="CE18">
        <f ca="1">IF(AND($B18&gt;0,SUM(CE$3:CE17)=0,SUM($H18:CD18)=0),$B18,0)</f>
        <v>0</v>
      </c>
      <c r="CF18">
        <f ca="1">IF(AND($B18&gt;0,SUM(CF$3:CF17)=0,SUM($H18:CE18)=0),$B18,0)</f>
        <v>0</v>
      </c>
      <c r="CG18">
        <f ca="1">IF(AND($B18&gt;0,SUM(CG$3:CG17)=0,SUM($H18:CF18)=0),$B18,0)</f>
        <v>0</v>
      </c>
      <c r="CH18">
        <f ca="1">IF(AND($B18&gt;0,SUM(CH$3:CH17)=0,SUM($H18:CG18)=0),$B18,0)</f>
        <v>0</v>
      </c>
      <c r="CI18">
        <f ca="1">IF(AND($B18&gt;0,SUM(CI$3:CI17)=0,SUM($H18:CH18)=0),$B18,0)</f>
        <v>0</v>
      </c>
      <c r="CJ18">
        <f ca="1">IF(AND($B18&gt;0,SUM(CJ$3:CJ17)=0,SUM($H18:CI18)=0),$B18,0)</f>
        <v>0</v>
      </c>
      <c r="CK18">
        <f ca="1">IF(AND($B18&gt;0,SUM(CK$3:CK17)=0,SUM($H18:CJ18)=0),$B18,0)</f>
        <v>0</v>
      </c>
      <c r="CL18">
        <f ca="1">IF(AND($B18&gt;0,SUM(CL$3:CL17)=0,SUM($H18:CK18)=0),$B18,0)</f>
        <v>0</v>
      </c>
      <c r="CM18">
        <f ca="1">IF(AND($B18&gt;0,SUM(CM$3:CM17)=0,SUM($H18:CL18)=0),$B18,0)</f>
        <v>0</v>
      </c>
      <c r="CN18">
        <f ca="1">IF(AND($B18&gt;0,SUM(CN$3:CN17)=0,SUM($H18:CM18)=0),$B18,0)</f>
        <v>0</v>
      </c>
      <c r="CO18">
        <f ca="1">IF(AND($B18&gt;0,SUM(CO$3:CO17)=0,SUM($H18:CN18)=0),$B18,0)</f>
        <v>0</v>
      </c>
      <c r="CP18">
        <f ca="1">IF(AND($B18&gt;0,SUM(CP$3:CP17)=0,SUM($H18:CO18)=0),$B18,0)</f>
        <v>0</v>
      </c>
      <c r="CQ18">
        <f ca="1">IF(AND($B18&gt;0,SUM(CQ$3:CQ17)=0,SUM($H18:CP18)=0),$B18,0)</f>
        <v>0</v>
      </c>
      <c r="CR18">
        <f ca="1">IF(AND($B18&gt;0,SUM(CR$3:CR17)=0,SUM($H18:CQ18)=0),$B18,0)</f>
        <v>0</v>
      </c>
      <c r="CS18">
        <f ca="1">IF(AND($B18&gt;0,SUM(CS$3:CS17)=0,SUM($H18:CR18)=0),$B18,0)</f>
        <v>0</v>
      </c>
      <c r="CT18">
        <f ca="1">IF(AND($B18&gt;0,SUM(CT$3:CT17)=0,SUM($H18:CS18)=0),$B18,0)</f>
        <v>0</v>
      </c>
      <c r="CU18">
        <f ca="1">IF(AND($B18&gt;0,SUM(CU$3:CU17)=0,SUM($H18:CT18)=0),$B18,0)</f>
        <v>0</v>
      </c>
      <c r="CV18">
        <f ca="1">IF(AND($B18&gt;0,SUM(CV$3:CV17)=0,SUM($H18:CU18)=0),$B18,0)</f>
        <v>0</v>
      </c>
      <c r="CW18">
        <f ca="1">IF(AND($B18&gt;0,SUM(CW$3:CW17)=0,SUM($H18:CV18)=0),$B18,0)</f>
        <v>0</v>
      </c>
      <c r="CX18">
        <f ca="1">IF(AND($B18&gt;0,SUM(CX$3:CX17)=0,SUM($H18:CW18)=0),$B18,0)</f>
        <v>0</v>
      </c>
      <c r="CY18">
        <f ca="1">IF(AND($B18&gt;0,SUM(CY$3:CY17)=0,SUM($H18:CX18)=0),$B18,0)</f>
        <v>0</v>
      </c>
      <c r="CZ18">
        <f ca="1">IF(AND($B18&gt;0,SUM(CZ$3:CZ17)=0,SUM($H18:CY18)=0),$B18,0)</f>
        <v>0</v>
      </c>
      <c r="DA18">
        <f ca="1">IF(AND($B18&gt;0,SUM(DA$3:DA17)=0,SUM($H18:CZ18)=0),$B18,0)</f>
        <v>0</v>
      </c>
      <c r="DB18">
        <f ca="1">IF(AND($B18&gt;0,SUM(DB$3:DB17)=0,SUM($H18:DA18)=0),$B18,0)</f>
        <v>0</v>
      </c>
      <c r="DC18">
        <f ca="1">IF(AND($B18&gt;0,SUM(DC$3:DC17)=0,SUM($H18:DB18)=0),$B18,0)</f>
        <v>0</v>
      </c>
      <c r="DD18">
        <f ca="1">IF(AND($B18&gt;0,SUM(DD$3:DD17)=0,SUM($H18:DC18)=0),$B18,0)</f>
        <v>0</v>
      </c>
      <c r="DE18">
        <f ca="1">IF(AND($B18&gt;0,SUM(DE$3:DE17)=0,SUM($H18:DD18)=0),$B18,0)</f>
        <v>0</v>
      </c>
      <c r="DF18">
        <f ca="1">IF(AND($B18&gt;0,SUM(DF$3:DF17)=0,SUM($H18:DE18)=0),$B18,0)</f>
        <v>0</v>
      </c>
      <c r="DG18">
        <f ca="1">IF(AND($B18&gt;0,SUM(DG$3:DG17)=0,SUM($H18:DF18)=0),$B18,0)</f>
        <v>0</v>
      </c>
      <c r="DH18">
        <f ca="1">IF(AND($B18&gt;0,SUM(DH$3:DH17)=0,SUM($H18:DG18)=0),$B18,0)</f>
        <v>0</v>
      </c>
      <c r="DI18">
        <f ca="1">IF(AND($B18&gt;0,SUM(DI$3:DI17)=0,SUM($H18:DH18)=0),$B18,0)</f>
        <v>0</v>
      </c>
      <c r="DJ18">
        <f ca="1">IF(AND($B18&gt;0,SUM(DJ$3:DJ17)=0,SUM($H18:DI18)=0),$B18,0)</f>
        <v>0</v>
      </c>
      <c r="DK18">
        <f ca="1">IF(AND($B18&gt;0,SUM(DK$3:DK17)=0,SUM($H18:DJ18)=0),$B18,0)</f>
        <v>0</v>
      </c>
      <c r="DL18">
        <f ca="1">IF(AND($B18&gt;0,SUM(DL$3:DL17)=0,SUM($H18:DK18)=0),$B18,0)</f>
        <v>0</v>
      </c>
      <c r="DM18">
        <f ca="1">IF(AND($B18&gt;0,SUM(DM$3:DM17)=0,SUM($H18:DL18)=0),$B18,0)</f>
        <v>0</v>
      </c>
      <c r="DN18">
        <f ca="1">IF(AND($B18&gt;0,SUM(DN$3:DN17)=0,SUM($H18:DM18)=0),$B18,0)</f>
        <v>0</v>
      </c>
      <c r="DO18">
        <f ca="1">IF(AND($B18&gt;0,SUM(DO$3:DO17)=0,SUM($H18:DN18)=0),$B18,0)</f>
        <v>0</v>
      </c>
      <c r="DP18">
        <f ca="1">IF(AND($B18&gt;0,SUM(DP$3:DP17)=0,SUM($H18:DO18)=0),$B18,0)</f>
        <v>0</v>
      </c>
      <c r="DQ18">
        <f ca="1">IF(AND($B18&gt;0,SUM(DQ$3:DQ17)=0,SUM($H18:DP18)=0),$B18,0)</f>
        <v>0</v>
      </c>
      <c r="DR18">
        <f ca="1">IF(AND($B18&gt;0,SUM(DR$3:DR17)=0,SUM($H18:DQ18)=0),$B18,0)</f>
        <v>0</v>
      </c>
      <c r="DS18">
        <f ca="1">IF(AND($B18&gt;0,SUM(DS$3:DS17)=0,SUM($H18:DR18)=0),$B18,0)</f>
        <v>0</v>
      </c>
      <c r="DT18">
        <f ca="1">IF(AND($B18&gt;0,SUM(DT$3:DT17)=0,SUM($H18:DS18)=0),$B18,0)</f>
        <v>0</v>
      </c>
      <c r="DU18">
        <f ca="1">IF(AND($B18&gt;0,SUM(DU$3:DU17)=0,SUM($H18:DT18)=0),$B18,0)</f>
        <v>0</v>
      </c>
      <c r="DV18">
        <f ca="1">IF(AND($B18&gt;0,SUM(DV$3:DV17)=0,SUM($H18:DU18)=0),$B18,0)</f>
        <v>0</v>
      </c>
      <c r="DW18">
        <f ca="1">IF(AND($B18&gt;0,SUM(DW$3:DW17)=0,SUM($H18:DV18)=0),$B18,0)</f>
        <v>0</v>
      </c>
      <c r="DX18">
        <f ca="1">IF(AND($B18&gt;0,SUM(DX$3:DX17)=0,SUM($H18:DW18)=0),$B18,0)</f>
        <v>0</v>
      </c>
      <c r="DY18">
        <f ca="1">IF(AND($B18&gt;0,SUM(DY$3:DY17)=0,SUM($H18:DX18)=0),$B18,0)</f>
        <v>0</v>
      </c>
      <c r="DZ18">
        <f ca="1">IF(AND($B18&gt;0,SUM(DZ$3:DZ17)=0,SUM($H18:DY18)=0),$B18,0)</f>
        <v>0</v>
      </c>
      <c r="EA18">
        <f ca="1">IF(AND($B18&gt;0,SUM(EA$3:EA17)=0,SUM($H18:DZ18)=0),$B18,0)</f>
        <v>0</v>
      </c>
      <c r="EB18">
        <f ca="1">IF(AND($B18&gt;0,SUM(EB$3:EB17)=0,SUM($H18:EA18)=0),$B18,0)</f>
        <v>0</v>
      </c>
      <c r="EC18">
        <f ca="1">IF(AND($B18&gt;0,SUM(EC$3:EC17)=0,SUM($H18:EB18)=0),$B18,0)</f>
        <v>0</v>
      </c>
      <c r="ED18">
        <f ca="1">IF(AND($B18&gt;0,SUM(ED$3:ED17)=0,SUM($H18:EC18)=0),$B18,0)</f>
        <v>0</v>
      </c>
      <c r="EE18">
        <f ca="1">IF(AND($B18&gt;0,SUM(EE$3:EE17)=0,SUM($H18:ED18)=0),$B18,0)</f>
        <v>0</v>
      </c>
      <c r="EF18">
        <f ca="1">IF(AND($B18&gt;0,SUM(EF$3:EF17)=0,SUM($H18:EE18)=0),$B18,0)</f>
        <v>0</v>
      </c>
      <c r="EG18">
        <f ca="1">IF(AND($B18&gt;0,SUM(EG$3:EG17)=0,SUM($H18:EF18)=0),$B18,0)</f>
        <v>0</v>
      </c>
      <c r="EH18">
        <f ca="1">IF(AND($B18&gt;0,SUM(EH$3:EH17)=0,SUM($H18:EG18)=0),$B18,0)</f>
        <v>0</v>
      </c>
      <c r="EI18">
        <f ca="1">IF(AND($B18&gt;0,SUM(EI$3:EI17)=0,SUM($H18:EH18)=0),$B18,0)</f>
        <v>0</v>
      </c>
      <c r="EJ18">
        <f ca="1">IF(AND($B18&gt;0,SUM(EJ$3:EJ17)=0,SUM($H18:EI18)=0),$B18,0)</f>
        <v>0</v>
      </c>
      <c r="EK18">
        <f ca="1">IF(AND($B18&gt;0,SUM(EK$3:EK17)=0,SUM($H18:EJ18)=0),$B18,0)</f>
        <v>0</v>
      </c>
      <c r="EL18">
        <f ca="1">IF(AND($B18&gt;0,SUM(EL$3:EL17)=0,SUM($H18:EK18)=0),$B18,0)</f>
        <v>0</v>
      </c>
      <c r="EM18">
        <f ca="1">IF(AND($B18&gt;0,SUM(EM$3:EM17)=0,SUM($H18:EL18)=0),$B18,0)</f>
        <v>0</v>
      </c>
      <c r="EN18">
        <f ca="1">IF(AND($B18&gt;0,SUM(EN$3:EN17)=0,SUM($H18:EM18)=0),$B18,0)</f>
        <v>0</v>
      </c>
      <c r="EO18">
        <f ca="1">IF(AND($B18&gt;0,SUM(EO$3:EO17)=0,SUM($H18:EN18)=0),$B18,0)</f>
        <v>0</v>
      </c>
      <c r="EP18">
        <f ca="1">IF(AND($B18&gt;0,SUM(EP$3:EP17)=0,SUM($H18:EO18)=0),$B18,0)</f>
        <v>0</v>
      </c>
      <c r="EQ18">
        <f ca="1">IF(AND($B18&gt;0,SUM(EQ$3:EQ17)=0,SUM($H18:EP18)=0),$B18,0)</f>
        <v>0</v>
      </c>
      <c r="ER18">
        <f ca="1">IF(AND($B18&gt;0,SUM(ER$3:ER17)=0,SUM($H18:EQ18)=0),$B18,0)</f>
        <v>0</v>
      </c>
      <c r="ES18">
        <f ca="1">IF(AND($B18&gt;0,SUM(ES$3:ES17)=0,SUM($H18:ER18)=0),$B18,0)</f>
        <v>0</v>
      </c>
      <c r="ET18">
        <f ca="1">IF(AND($B18&gt;0,SUM(ET$3:ET17)=0,SUM($H18:ES18)=0),$B18,0)</f>
        <v>0</v>
      </c>
      <c r="EU18">
        <f ca="1">IF(AND($B18&gt;0,SUM(EU$3:EU17)=0,SUM($H18:ET18)=0),$B18,0)</f>
        <v>0</v>
      </c>
      <c r="EV18">
        <f ca="1">IF(AND($B18&gt;0,SUM(EV$3:EV17)=0,SUM($H18:EU18)=0),$B18,0)</f>
        <v>0</v>
      </c>
      <c r="EW18">
        <f ca="1">IF(AND($B18&gt;0,SUM(EW$3:EW17)=0,SUM($H18:EV18)=0),$B18,0)</f>
        <v>0</v>
      </c>
      <c r="EX18">
        <f ca="1">IF(AND($B18&gt;0,SUM(EX$3:EX17)=0,SUM($H18:EW18)=0),$B18,0)</f>
        <v>0</v>
      </c>
      <c r="EY18">
        <f ca="1">IF(AND($B18&gt;0,SUM(EY$3:EY17)=0,SUM($H18:EX18)=0),$B18,0)</f>
        <v>0</v>
      </c>
      <c r="EZ18">
        <f ca="1">IF(AND($B18&gt;0,SUM(EZ$3:EZ17)=0,SUM($H18:EY18)=0),$B18,0)</f>
        <v>0</v>
      </c>
      <c r="FA18">
        <f ca="1">IF(AND($B18&gt;0,SUM(FA$3:FA17)=0,SUM($H18:EZ18)=0),$B18,0)</f>
        <v>0</v>
      </c>
      <c r="FB18">
        <f ca="1">IF(AND($B18&gt;0,SUM(FB$3:FB17)=0,SUM($H18:FA18)=0),$B18,0)</f>
        <v>0</v>
      </c>
      <c r="FC18">
        <f ca="1">IF(AND($B18&gt;0,SUM(FC$3:FC17)=0,SUM($H18:FB18)=0),$B18,0)</f>
        <v>0</v>
      </c>
      <c r="FD18">
        <f ca="1">IF(AND($B18&gt;0,SUM(FD$3:FD17)=0,SUM($H18:FC18)=0),$B18,0)</f>
        <v>0</v>
      </c>
      <c r="FE18">
        <f ca="1">IF(AND($B18&gt;0,SUM(FE$3:FE17)=0,SUM($H18:FD18)=0),$B18,0)</f>
        <v>0</v>
      </c>
      <c r="FF18">
        <f ca="1">IF(AND($B18&gt;0,SUM(FF$3:FF17)=0,SUM($H18:FE18)=0),$B18,0)</f>
        <v>0</v>
      </c>
      <c r="FG18">
        <f ca="1">IF(AND($B18&gt;0,SUM(FG$3:FG17)=0,SUM($H18:FF18)=0),$B18,0)</f>
        <v>0</v>
      </c>
      <c r="FH18">
        <f ca="1">IF(AND($B18&gt;0,SUM(FH$3:FH17)=0,SUM($H18:FG18)=0),$B18,0)</f>
        <v>0</v>
      </c>
      <c r="FI18">
        <f ca="1">IF(AND($B18&gt;0,SUM(FI$3:FI17)=0,SUM($H18:FH18)=0),$B18,0)</f>
        <v>0</v>
      </c>
      <c r="FJ18">
        <f ca="1">IF(AND($B18&gt;0,SUM(FJ$3:FJ17)=0,SUM($H18:FI18)=0),$B18,0)</f>
        <v>0</v>
      </c>
      <c r="FK18">
        <f ca="1">IF(AND($B18&gt;0,SUM(FK$3:FK17)=0,SUM($H18:FJ18)=0),$B18,0)</f>
        <v>0</v>
      </c>
      <c r="FL18">
        <f ca="1">IF(AND($B18&gt;0,SUM(FL$3:FL17)=0,SUM($H18:FK18)=0),$B18,0)</f>
        <v>0</v>
      </c>
      <c r="FM18">
        <f ca="1">IF(AND($B18&gt;0,SUM(FM$3:FM17)=0,SUM($H18:FL18)=0),$B18,0)</f>
        <v>0</v>
      </c>
      <c r="FN18">
        <f ca="1">IF(AND($B18&gt;0,SUM(FN$3:FN17)=0,SUM($H18:FM18)=0),$B18,0)</f>
        <v>0</v>
      </c>
      <c r="FS18" s="67" t="s">
        <v>126</v>
      </c>
      <c r="FT18" s="67" t="s">
        <v>918</v>
      </c>
      <c r="FU18" s="342">
        <v>7906867</v>
      </c>
      <c r="FV18" s="67" t="s">
        <v>175</v>
      </c>
      <c r="FY18" s="249" t="s">
        <v>126</v>
      </c>
      <c r="FZ18" s="67" t="s">
        <v>918</v>
      </c>
      <c r="GA18" s="67" t="str">
        <f>""</f>
        <v/>
      </c>
      <c r="GB18" s="67" t="s">
        <v>408</v>
      </c>
      <c r="GE18" s="67" t="s">
        <v>779</v>
      </c>
      <c r="GF18" s="67" t="s">
        <v>918</v>
      </c>
      <c r="GG18" s="67" t="str">
        <f>""</f>
        <v/>
      </c>
      <c r="GH18" s="67" t="s">
        <v>408</v>
      </c>
    </row>
    <row r="19" spans="1:190" ht="15.75" thickBot="1" x14ac:dyDescent="0.3">
      <c r="A19">
        <v>19</v>
      </c>
      <c r="B19">
        <f ca="1">IF(Valintaohjelma!D$10=SelectionData!N$10,A19,0)</f>
        <v>0</v>
      </c>
      <c r="C19" s="240" t="str">
        <f t="shared" ca="1" si="6"/>
        <v>CASA W9 Smart Left Econo</v>
      </c>
      <c r="D19" s="240" t="str">
        <f t="shared" ca="1" si="7"/>
        <v>W09VLEES10H</v>
      </c>
      <c r="E19" s="240">
        <f t="shared" ca="1" si="8"/>
        <v>7906868</v>
      </c>
      <c r="F19" s="240" t="str">
        <f t="shared" ca="1" si="9"/>
        <v>Valitse</v>
      </c>
      <c r="G19" s="47">
        <f ca="1">INDEX($I$2:$FN$2,ROWS(G$2:G19))</f>
        <v>1</v>
      </c>
      <c r="H19">
        <v>0</v>
      </c>
      <c r="I19">
        <f ca="1">IF(AND($B19&gt;0,SUM(I$3:I18)=0,SUM($H19:H19)=0),$B19,0)</f>
        <v>0</v>
      </c>
      <c r="J19">
        <f ca="1">IF(AND($B19&gt;0,SUM(J$3:J18)=0,SUM($H19:I19)=0),$B19,0)</f>
        <v>0</v>
      </c>
      <c r="K19">
        <f ca="1">IF(AND($B19&gt;0,SUM(K$3:K18)=0,SUM($H19:J19)=0),$B19,0)</f>
        <v>0</v>
      </c>
      <c r="L19">
        <f ca="1">IF(AND($B19&gt;0,SUM(L$3:L18)=0,SUM($H19:K19)=0),$B19,0)</f>
        <v>0</v>
      </c>
      <c r="M19">
        <f ca="1">IF(AND($B19&gt;0,SUM(M$3:M18)=0,SUM($H19:L19)=0),$B19,0)</f>
        <v>0</v>
      </c>
      <c r="N19">
        <f ca="1">IF(AND($B19&gt;0,SUM(N$3:N18)=0,SUM($H19:M19)=0),$B19,0)</f>
        <v>0</v>
      </c>
      <c r="O19">
        <f ca="1">IF(AND($B19&gt;0,SUM(O$3:O18)=0,SUM($H19:N19)=0),$B19,0)</f>
        <v>0</v>
      </c>
      <c r="P19">
        <f ca="1">IF(AND($B19&gt;0,SUM(P$3:P18)=0,SUM($H19:O19)=0),$B19,0)</f>
        <v>0</v>
      </c>
      <c r="Q19">
        <f ca="1">IF(AND($B19&gt;0,SUM(Q$3:Q18)=0,SUM($H19:P19)=0),$B19,0)</f>
        <v>0</v>
      </c>
      <c r="R19">
        <f ca="1">IF(AND($B19&gt;0,SUM(R$3:R18)=0,SUM($H19:Q19)=0),$B19,0)</f>
        <v>0</v>
      </c>
      <c r="S19">
        <f ca="1">IF(AND($B19&gt;0,SUM(S$3:S18)=0,SUM($H19:R19)=0),$B19,0)</f>
        <v>0</v>
      </c>
      <c r="T19">
        <f ca="1">IF(AND($B19&gt;0,SUM(T$3:T18)=0,SUM($H19:S19)=0),$B19,0)</f>
        <v>0</v>
      </c>
      <c r="U19">
        <f ca="1">IF(AND($B19&gt;0,SUM(U$3:U18)=0,SUM($H19:T19)=0),$B19,0)</f>
        <v>0</v>
      </c>
      <c r="V19">
        <f ca="1">IF(AND($B19&gt;0,SUM(V$3:V18)=0,SUM($H19:U19)=0),$B19,0)</f>
        <v>0</v>
      </c>
      <c r="W19">
        <f ca="1">IF(AND($B19&gt;0,SUM(W$3:W18)=0,SUM($H19:V19)=0),$B19,0)</f>
        <v>0</v>
      </c>
      <c r="X19">
        <f ca="1">IF(AND($B19&gt;0,SUM(X$3:X18)=0,SUM($H19:W19)=0),$B19,0)</f>
        <v>0</v>
      </c>
      <c r="Y19">
        <f ca="1">IF(AND($B19&gt;0,SUM(Y$3:Y18)=0,SUM($H19:X19)=0),$B19,0)</f>
        <v>0</v>
      </c>
      <c r="Z19">
        <f ca="1">IF(AND($B19&gt;0,SUM(Z$3:Z18)=0,SUM($H19:Y19)=0),$B19,0)</f>
        <v>0</v>
      </c>
      <c r="AA19">
        <f ca="1">IF(AND($B19&gt;0,SUM(AA$3:AA18)=0,SUM($H19:Z19)=0),$B19,0)</f>
        <v>0</v>
      </c>
      <c r="AB19">
        <f ca="1">IF(AND($B19&gt;0,SUM(AB$3:AB18)=0,SUM($H19:AA19)=0),$B19,0)</f>
        <v>0</v>
      </c>
      <c r="AC19">
        <f ca="1">IF(AND($B19&gt;0,SUM(AC$3:AC18)=0,SUM($H19:AB19)=0),$B19,0)</f>
        <v>0</v>
      </c>
      <c r="AD19">
        <f ca="1">IF(AND($B19&gt;0,SUM(AD$3:AD18)=0,SUM($H19:AC19)=0),$B19,0)</f>
        <v>0</v>
      </c>
      <c r="AE19">
        <f ca="1">IF(AND($B19&gt;0,SUM(AE$3:AE18)=0,SUM($H19:AD19)=0),$B19,0)</f>
        <v>0</v>
      </c>
      <c r="AF19">
        <f ca="1">IF(AND($B19&gt;0,SUM(AF$3:AF18)=0,SUM($H19:AE19)=0),$B19,0)</f>
        <v>0</v>
      </c>
      <c r="AG19">
        <f ca="1">IF(AND($B19&gt;0,SUM(AG$3:AG18)=0,SUM($H19:AF19)=0),$B19,0)</f>
        <v>0</v>
      </c>
      <c r="AH19">
        <f ca="1">IF(AND($B19&gt;0,SUM(AH$3:AH18)=0,SUM($H19:AG19)=0),$B19,0)</f>
        <v>0</v>
      </c>
      <c r="AI19">
        <f ca="1">IF(AND($B19&gt;0,SUM(AI$3:AI18)=0,SUM($H19:AH19)=0),$B19,0)</f>
        <v>0</v>
      </c>
      <c r="AJ19">
        <f ca="1">IF(AND($B19&gt;0,SUM(AJ$3:AJ18)=0,SUM($H19:AI19)=0),$B19,0)</f>
        <v>0</v>
      </c>
      <c r="AK19">
        <f ca="1">IF(AND($B19&gt;0,SUM(AK$3:AK18)=0,SUM($H19:AJ19)=0),$B19,0)</f>
        <v>0</v>
      </c>
      <c r="AL19">
        <f ca="1">IF(AND($B19&gt;0,SUM(AL$3:AL18)=0,SUM($H19:AK19)=0),$B19,0)</f>
        <v>0</v>
      </c>
      <c r="AM19">
        <f ca="1">IF(AND($B19&gt;0,SUM(AM$3:AM18)=0,SUM($H19:AL19)=0),$B19,0)</f>
        <v>0</v>
      </c>
      <c r="AN19">
        <f ca="1">IF(AND($B19&gt;0,SUM(AN$3:AN18)=0,SUM($H19:AM19)=0),$B19,0)</f>
        <v>0</v>
      </c>
      <c r="AO19">
        <f ca="1">IF(AND($B19&gt;0,SUM(AO$3:AO18)=0,SUM($H19:AN19)=0),$B19,0)</f>
        <v>0</v>
      </c>
      <c r="AP19">
        <f ca="1">IF(AND($B19&gt;0,SUM(AP$3:AP18)=0,SUM($H19:AO19)=0),$B19,0)</f>
        <v>0</v>
      </c>
      <c r="AQ19">
        <f ca="1">IF(AND($B19&gt;0,SUM(AQ$3:AQ18)=0,SUM($H19:AP19)=0),$B19,0)</f>
        <v>0</v>
      </c>
      <c r="AR19">
        <f ca="1">IF(AND($B19&gt;0,SUM(AR$3:AR18)=0,SUM($H19:AQ19)=0),$B19,0)</f>
        <v>0</v>
      </c>
      <c r="AS19">
        <f ca="1">IF(AND($B19&gt;0,SUM(AS$3:AS18)=0,SUM($H19:AR19)=0),$B19,0)</f>
        <v>0</v>
      </c>
      <c r="AT19">
        <f ca="1">IF(AND($B19&gt;0,SUM(AT$3:AT18)=0,SUM($H19:AS19)=0),$B19,0)</f>
        <v>0</v>
      </c>
      <c r="AU19">
        <f ca="1">IF(AND($B19&gt;0,SUM(AU$3:AU18)=0,SUM($H19:AT19)=0),$B19,0)</f>
        <v>0</v>
      </c>
      <c r="AV19">
        <f ca="1">IF(AND($B19&gt;0,SUM(AV$3:AV18)=0,SUM($H19:AU19)=0),$B19,0)</f>
        <v>0</v>
      </c>
      <c r="AW19">
        <f ca="1">IF(AND($B19&gt;0,SUM(AW$3:AW18)=0,SUM($H19:AV19)=0),$B19,0)</f>
        <v>0</v>
      </c>
      <c r="AX19">
        <f ca="1">IF(AND($B19&gt;0,SUM(AX$3:AX18)=0,SUM($H19:AW19)=0),$B19,0)</f>
        <v>0</v>
      </c>
      <c r="AY19">
        <f ca="1">IF(AND($B19&gt;0,SUM(AY$3:AY18)=0,SUM($H19:AX19)=0),$B19,0)</f>
        <v>0</v>
      </c>
      <c r="AZ19">
        <f ca="1">IF(AND($B19&gt;0,SUM(AZ$3:AZ18)=0,SUM($H19:AY19)=0),$B19,0)</f>
        <v>0</v>
      </c>
      <c r="BA19">
        <f ca="1">IF(AND($B19&gt;0,SUM(BA$3:BA18)=0,SUM($H19:AZ19)=0),$B19,0)</f>
        <v>0</v>
      </c>
      <c r="BB19">
        <f ca="1">IF(AND($B19&gt;0,SUM(BB$3:BB18)=0,SUM($H19:BA19)=0),$B19,0)</f>
        <v>0</v>
      </c>
      <c r="BC19">
        <f ca="1">IF(AND($B19&gt;0,SUM(BC$3:BC18)=0,SUM($H19:BB19)=0),$B19,0)</f>
        <v>0</v>
      </c>
      <c r="BD19">
        <f ca="1">IF(AND($B19&gt;0,SUM(BD$3:BD18)=0,SUM($H19:BC19)=0),$B19,0)</f>
        <v>0</v>
      </c>
      <c r="BE19">
        <f ca="1">IF(AND($B19&gt;0,SUM(BE$3:BE18)=0,SUM($H19:BD19)=0),$B19,0)</f>
        <v>0</v>
      </c>
      <c r="BF19">
        <f ca="1">IF(AND($B19&gt;0,SUM(BF$3:BF18)=0,SUM($H19:BE19)=0),$B19,0)</f>
        <v>0</v>
      </c>
      <c r="BG19">
        <f ca="1">IF(AND($B19&gt;0,SUM(BG$3:BG18)=0,SUM($H19:BF19)=0),$B19,0)</f>
        <v>0</v>
      </c>
      <c r="BH19">
        <f ca="1">IF(AND($B19&gt;0,SUM(BH$3:BH18)=0,SUM($H19:BG19)=0),$B19,0)</f>
        <v>0</v>
      </c>
      <c r="BI19">
        <f ca="1">IF(AND($B19&gt;0,SUM(BI$3:BI18)=0,SUM($H19:BH19)=0),$B19,0)</f>
        <v>0</v>
      </c>
      <c r="BJ19">
        <f ca="1">IF(AND($B19&gt;0,SUM(BJ$3:BJ18)=0,SUM($H19:BI19)=0),$B19,0)</f>
        <v>0</v>
      </c>
      <c r="BK19">
        <f ca="1">IF(AND($B19&gt;0,SUM(BK$3:BK18)=0,SUM($H19:BJ19)=0),$B19,0)</f>
        <v>0</v>
      </c>
      <c r="BL19">
        <f ca="1">IF(AND($B19&gt;0,SUM(BL$3:BL18)=0,SUM($H19:BK19)=0),$B19,0)</f>
        <v>0</v>
      </c>
      <c r="BM19">
        <f ca="1">IF(AND($B19&gt;0,SUM(BM$3:BM18)=0,SUM($H19:BL19)=0),$B19,0)</f>
        <v>0</v>
      </c>
      <c r="BN19">
        <f ca="1">IF(AND($B19&gt;0,SUM(BN$3:BN18)=0,SUM($H19:BM19)=0),$B19,0)</f>
        <v>0</v>
      </c>
      <c r="BO19">
        <f ca="1">IF(AND($B19&gt;0,SUM(BO$3:BO18)=0,SUM($H19:BN19)=0),$B19,0)</f>
        <v>0</v>
      </c>
      <c r="BP19">
        <f ca="1">IF(AND($B19&gt;0,SUM(BP$3:BP18)=0,SUM($H19:BO19)=0),$B19,0)</f>
        <v>0</v>
      </c>
      <c r="BQ19">
        <f ca="1">IF(AND($B19&gt;0,SUM(BQ$3:BQ18)=0,SUM($H19:BP19)=0),$B19,0)</f>
        <v>0</v>
      </c>
      <c r="BR19">
        <f ca="1">IF(AND($B19&gt;0,SUM(BR$3:BR18)=0,SUM($H19:BQ19)=0),$B19,0)</f>
        <v>0</v>
      </c>
      <c r="BS19">
        <f ca="1">IF(AND($B19&gt;0,SUM(BS$3:BS18)=0,SUM($H19:BR19)=0),$B19,0)</f>
        <v>0</v>
      </c>
      <c r="BT19">
        <f ca="1">IF(AND($B19&gt;0,SUM(BT$3:BT18)=0,SUM($H19:BS19)=0),$B19,0)</f>
        <v>0</v>
      </c>
      <c r="BU19">
        <f ca="1">IF(AND($B19&gt;0,SUM(BU$3:BU18)=0,SUM($H19:BT19)=0),$B19,0)</f>
        <v>0</v>
      </c>
      <c r="BV19">
        <f ca="1">IF(AND($B19&gt;0,SUM(BV$3:BV18)=0,SUM($H19:BU19)=0),$B19,0)</f>
        <v>0</v>
      </c>
      <c r="BW19">
        <f ca="1">IF(AND($B19&gt;0,SUM(BW$3:BW18)=0,SUM($H19:BV19)=0),$B19,0)</f>
        <v>0</v>
      </c>
      <c r="BX19">
        <f ca="1">IF(AND($B19&gt;0,SUM(BX$3:BX18)=0,SUM($H19:BW19)=0),$B19,0)</f>
        <v>0</v>
      </c>
      <c r="BY19">
        <f ca="1">IF(AND($B19&gt;0,SUM(BY$3:BY18)=0,SUM($H19:BX19)=0),$B19,0)</f>
        <v>0</v>
      </c>
      <c r="BZ19">
        <f ca="1">IF(AND($B19&gt;0,SUM(BZ$3:BZ18)=0,SUM($H19:BY19)=0),$B19,0)</f>
        <v>0</v>
      </c>
      <c r="CA19">
        <f ca="1">IF(AND($B19&gt;0,SUM(CA$3:CA18)=0,SUM($H19:BZ19)=0),$B19,0)</f>
        <v>0</v>
      </c>
      <c r="CB19">
        <f ca="1">IF(AND($B19&gt;0,SUM(CB$3:CB18)=0,SUM($H19:CA19)=0),$B19,0)</f>
        <v>0</v>
      </c>
      <c r="CC19">
        <f ca="1">IF(AND($B19&gt;0,SUM(CC$3:CC18)=0,SUM($H19:CB19)=0),$B19,0)</f>
        <v>0</v>
      </c>
      <c r="CD19">
        <f ca="1">IF(AND($B19&gt;0,SUM(CD$3:CD18)=0,SUM($H19:CC19)=0),$B19,0)</f>
        <v>0</v>
      </c>
      <c r="CE19">
        <f ca="1">IF(AND($B19&gt;0,SUM(CE$3:CE18)=0,SUM($H19:CD19)=0),$B19,0)</f>
        <v>0</v>
      </c>
      <c r="CF19">
        <f ca="1">IF(AND($B19&gt;0,SUM(CF$3:CF18)=0,SUM($H19:CE19)=0),$B19,0)</f>
        <v>0</v>
      </c>
      <c r="CG19">
        <f ca="1">IF(AND($B19&gt;0,SUM(CG$3:CG18)=0,SUM($H19:CF19)=0),$B19,0)</f>
        <v>0</v>
      </c>
      <c r="CH19">
        <f ca="1">IF(AND($B19&gt;0,SUM(CH$3:CH18)=0,SUM($H19:CG19)=0),$B19,0)</f>
        <v>0</v>
      </c>
      <c r="CI19">
        <f ca="1">IF(AND($B19&gt;0,SUM(CI$3:CI18)=0,SUM($H19:CH19)=0),$B19,0)</f>
        <v>0</v>
      </c>
      <c r="CJ19">
        <f ca="1">IF(AND($B19&gt;0,SUM(CJ$3:CJ18)=0,SUM($H19:CI19)=0),$B19,0)</f>
        <v>0</v>
      </c>
      <c r="CK19">
        <f ca="1">IF(AND($B19&gt;0,SUM(CK$3:CK18)=0,SUM($H19:CJ19)=0),$B19,0)</f>
        <v>0</v>
      </c>
      <c r="CL19">
        <f ca="1">IF(AND($B19&gt;0,SUM(CL$3:CL18)=0,SUM($H19:CK19)=0),$B19,0)</f>
        <v>0</v>
      </c>
      <c r="CM19">
        <f ca="1">IF(AND($B19&gt;0,SUM(CM$3:CM18)=0,SUM($H19:CL19)=0),$B19,0)</f>
        <v>0</v>
      </c>
      <c r="CN19">
        <f ca="1">IF(AND($B19&gt;0,SUM(CN$3:CN18)=0,SUM($H19:CM19)=0),$B19,0)</f>
        <v>0</v>
      </c>
      <c r="CO19">
        <f ca="1">IF(AND($B19&gt;0,SUM(CO$3:CO18)=0,SUM($H19:CN19)=0),$B19,0)</f>
        <v>0</v>
      </c>
      <c r="CP19">
        <f ca="1">IF(AND($B19&gt;0,SUM(CP$3:CP18)=0,SUM($H19:CO19)=0),$B19,0)</f>
        <v>0</v>
      </c>
      <c r="CQ19">
        <f ca="1">IF(AND($B19&gt;0,SUM(CQ$3:CQ18)=0,SUM($H19:CP19)=0),$B19,0)</f>
        <v>0</v>
      </c>
      <c r="CR19">
        <f ca="1">IF(AND($B19&gt;0,SUM(CR$3:CR18)=0,SUM($H19:CQ19)=0),$B19,0)</f>
        <v>0</v>
      </c>
      <c r="CS19">
        <f ca="1">IF(AND($B19&gt;0,SUM(CS$3:CS18)=0,SUM($H19:CR19)=0),$B19,0)</f>
        <v>0</v>
      </c>
      <c r="CT19">
        <f ca="1">IF(AND($B19&gt;0,SUM(CT$3:CT18)=0,SUM($H19:CS19)=0),$B19,0)</f>
        <v>0</v>
      </c>
      <c r="CU19">
        <f ca="1">IF(AND($B19&gt;0,SUM(CU$3:CU18)=0,SUM($H19:CT19)=0),$B19,0)</f>
        <v>0</v>
      </c>
      <c r="CV19">
        <f ca="1">IF(AND($B19&gt;0,SUM(CV$3:CV18)=0,SUM($H19:CU19)=0),$B19,0)</f>
        <v>0</v>
      </c>
      <c r="CW19">
        <f ca="1">IF(AND($B19&gt;0,SUM(CW$3:CW18)=0,SUM($H19:CV19)=0),$B19,0)</f>
        <v>0</v>
      </c>
      <c r="CX19">
        <f ca="1">IF(AND($B19&gt;0,SUM(CX$3:CX18)=0,SUM($H19:CW19)=0),$B19,0)</f>
        <v>0</v>
      </c>
      <c r="CY19">
        <f ca="1">IF(AND($B19&gt;0,SUM(CY$3:CY18)=0,SUM($H19:CX19)=0),$B19,0)</f>
        <v>0</v>
      </c>
      <c r="CZ19">
        <f ca="1">IF(AND($B19&gt;0,SUM(CZ$3:CZ18)=0,SUM($H19:CY19)=0),$B19,0)</f>
        <v>0</v>
      </c>
      <c r="DA19">
        <f ca="1">IF(AND($B19&gt;0,SUM(DA$3:DA18)=0,SUM($H19:CZ19)=0),$B19,0)</f>
        <v>0</v>
      </c>
      <c r="DB19">
        <f ca="1">IF(AND($B19&gt;0,SUM(DB$3:DB18)=0,SUM($H19:DA19)=0),$B19,0)</f>
        <v>0</v>
      </c>
      <c r="DC19">
        <f ca="1">IF(AND($B19&gt;0,SUM(DC$3:DC18)=0,SUM($H19:DB19)=0),$B19,0)</f>
        <v>0</v>
      </c>
      <c r="DD19">
        <f ca="1">IF(AND($B19&gt;0,SUM(DD$3:DD18)=0,SUM($H19:DC19)=0),$B19,0)</f>
        <v>0</v>
      </c>
      <c r="DE19">
        <f ca="1">IF(AND($B19&gt;0,SUM(DE$3:DE18)=0,SUM($H19:DD19)=0),$B19,0)</f>
        <v>0</v>
      </c>
      <c r="DF19">
        <f ca="1">IF(AND($B19&gt;0,SUM(DF$3:DF18)=0,SUM($H19:DE19)=0),$B19,0)</f>
        <v>0</v>
      </c>
      <c r="DG19">
        <f ca="1">IF(AND($B19&gt;0,SUM(DG$3:DG18)=0,SUM($H19:DF19)=0),$B19,0)</f>
        <v>0</v>
      </c>
      <c r="DH19">
        <f ca="1">IF(AND($B19&gt;0,SUM(DH$3:DH18)=0,SUM($H19:DG19)=0),$B19,0)</f>
        <v>0</v>
      </c>
      <c r="DI19">
        <f ca="1">IF(AND($B19&gt;0,SUM(DI$3:DI18)=0,SUM($H19:DH19)=0),$B19,0)</f>
        <v>0</v>
      </c>
      <c r="DJ19">
        <f ca="1">IF(AND($B19&gt;0,SUM(DJ$3:DJ18)=0,SUM($H19:DI19)=0),$B19,0)</f>
        <v>0</v>
      </c>
      <c r="DK19">
        <f ca="1">IF(AND($B19&gt;0,SUM(DK$3:DK18)=0,SUM($H19:DJ19)=0),$B19,0)</f>
        <v>0</v>
      </c>
      <c r="DL19">
        <f ca="1">IF(AND($B19&gt;0,SUM(DL$3:DL18)=0,SUM($H19:DK19)=0),$B19,0)</f>
        <v>0</v>
      </c>
      <c r="DM19">
        <f ca="1">IF(AND($B19&gt;0,SUM(DM$3:DM18)=0,SUM($H19:DL19)=0),$B19,0)</f>
        <v>0</v>
      </c>
      <c r="DN19">
        <f ca="1">IF(AND($B19&gt;0,SUM(DN$3:DN18)=0,SUM($H19:DM19)=0),$B19,0)</f>
        <v>0</v>
      </c>
      <c r="DO19">
        <f ca="1">IF(AND($B19&gt;0,SUM(DO$3:DO18)=0,SUM($H19:DN19)=0),$B19,0)</f>
        <v>0</v>
      </c>
      <c r="DP19">
        <f ca="1">IF(AND($B19&gt;0,SUM(DP$3:DP18)=0,SUM($H19:DO19)=0),$B19,0)</f>
        <v>0</v>
      </c>
      <c r="DQ19">
        <f ca="1">IF(AND($B19&gt;0,SUM(DQ$3:DQ18)=0,SUM($H19:DP19)=0),$B19,0)</f>
        <v>0</v>
      </c>
      <c r="DR19">
        <f ca="1">IF(AND($B19&gt;0,SUM(DR$3:DR18)=0,SUM($H19:DQ19)=0),$B19,0)</f>
        <v>0</v>
      </c>
      <c r="DS19">
        <f ca="1">IF(AND($B19&gt;0,SUM(DS$3:DS18)=0,SUM($H19:DR19)=0),$B19,0)</f>
        <v>0</v>
      </c>
      <c r="DT19">
        <f ca="1">IF(AND($B19&gt;0,SUM(DT$3:DT18)=0,SUM($H19:DS19)=0),$B19,0)</f>
        <v>0</v>
      </c>
      <c r="DU19">
        <f ca="1">IF(AND($B19&gt;0,SUM(DU$3:DU18)=0,SUM($H19:DT19)=0),$B19,0)</f>
        <v>0</v>
      </c>
      <c r="DV19">
        <f ca="1">IF(AND($B19&gt;0,SUM(DV$3:DV18)=0,SUM($H19:DU19)=0),$B19,0)</f>
        <v>0</v>
      </c>
      <c r="DW19">
        <f ca="1">IF(AND($B19&gt;0,SUM(DW$3:DW18)=0,SUM($H19:DV19)=0),$B19,0)</f>
        <v>0</v>
      </c>
      <c r="DX19">
        <f ca="1">IF(AND($B19&gt;0,SUM(DX$3:DX18)=0,SUM($H19:DW19)=0),$B19,0)</f>
        <v>0</v>
      </c>
      <c r="DY19">
        <f ca="1">IF(AND($B19&gt;0,SUM(DY$3:DY18)=0,SUM($H19:DX19)=0),$B19,0)</f>
        <v>0</v>
      </c>
      <c r="DZ19">
        <f ca="1">IF(AND($B19&gt;0,SUM(DZ$3:DZ18)=0,SUM($H19:DY19)=0),$B19,0)</f>
        <v>0</v>
      </c>
      <c r="EA19">
        <f ca="1">IF(AND($B19&gt;0,SUM(EA$3:EA18)=0,SUM($H19:DZ19)=0),$B19,0)</f>
        <v>0</v>
      </c>
      <c r="EB19">
        <f ca="1">IF(AND($B19&gt;0,SUM(EB$3:EB18)=0,SUM($H19:EA19)=0),$B19,0)</f>
        <v>0</v>
      </c>
      <c r="EC19">
        <f ca="1">IF(AND($B19&gt;0,SUM(EC$3:EC18)=0,SUM($H19:EB19)=0),$B19,0)</f>
        <v>0</v>
      </c>
      <c r="ED19">
        <f ca="1">IF(AND($B19&gt;0,SUM(ED$3:ED18)=0,SUM($H19:EC19)=0),$B19,0)</f>
        <v>0</v>
      </c>
      <c r="EE19">
        <f ca="1">IF(AND($B19&gt;0,SUM(EE$3:EE18)=0,SUM($H19:ED19)=0),$B19,0)</f>
        <v>0</v>
      </c>
      <c r="EF19">
        <f ca="1">IF(AND($B19&gt;0,SUM(EF$3:EF18)=0,SUM($H19:EE19)=0),$B19,0)</f>
        <v>0</v>
      </c>
      <c r="EG19">
        <f ca="1">IF(AND($B19&gt;0,SUM(EG$3:EG18)=0,SUM($H19:EF19)=0),$B19,0)</f>
        <v>0</v>
      </c>
      <c r="EH19">
        <f ca="1">IF(AND($B19&gt;0,SUM(EH$3:EH18)=0,SUM($H19:EG19)=0),$B19,0)</f>
        <v>0</v>
      </c>
      <c r="EI19">
        <f ca="1">IF(AND($B19&gt;0,SUM(EI$3:EI18)=0,SUM($H19:EH19)=0),$B19,0)</f>
        <v>0</v>
      </c>
      <c r="EJ19">
        <f ca="1">IF(AND($B19&gt;0,SUM(EJ$3:EJ18)=0,SUM($H19:EI19)=0),$B19,0)</f>
        <v>0</v>
      </c>
      <c r="EK19">
        <f ca="1">IF(AND($B19&gt;0,SUM(EK$3:EK18)=0,SUM($H19:EJ19)=0),$B19,0)</f>
        <v>0</v>
      </c>
      <c r="EL19">
        <f ca="1">IF(AND($B19&gt;0,SUM(EL$3:EL18)=0,SUM($H19:EK19)=0),$B19,0)</f>
        <v>0</v>
      </c>
      <c r="EM19">
        <f ca="1">IF(AND($B19&gt;0,SUM(EM$3:EM18)=0,SUM($H19:EL19)=0),$B19,0)</f>
        <v>0</v>
      </c>
      <c r="EN19">
        <f ca="1">IF(AND($B19&gt;0,SUM(EN$3:EN18)=0,SUM($H19:EM19)=0),$B19,0)</f>
        <v>0</v>
      </c>
      <c r="EO19">
        <f ca="1">IF(AND($B19&gt;0,SUM(EO$3:EO18)=0,SUM($H19:EN19)=0),$B19,0)</f>
        <v>0</v>
      </c>
      <c r="EP19">
        <f ca="1">IF(AND($B19&gt;0,SUM(EP$3:EP18)=0,SUM($H19:EO19)=0),$B19,0)</f>
        <v>0</v>
      </c>
      <c r="EQ19">
        <f ca="1">IF(AND($B19&gt;0,SUM(EQ$3:EQ18)=0,SUM($H19:EP19)=0),$B19,0)</f>
        <v>0</v>
      </c>
      <c r="ER19">
        <f ca="1">IF(AND($B19&gt;0,SUM(ER$3:ER18)=0,SUM($H19:EQ19)=0),$B19,0)</f>
        <v>0</v>
      </c>
      <c r="ES19">
        <f ca="1">IF(AND($B19&gt;0,SUM(ES$3:ES18)=0,SUM($H19:ER19)=0),$B19,0)</f>
        <v>0</v>
      </c>
      <c r="ET19">
        <f ca="1">IF(AND($B19&gt;0,SUM(ET$3:ET18)=0,SUM($H19:ES19)=0),$B19,0)</f>
        <v>0</v>
      </c>
      <c r="EU19">
        <f ca="1">IF(AND($B19&gt;0,SUM(EU$3:EU18)=0,SUM($H19:ET19)=0),$B19,0)</f>
        <v>0</v>
      </c>
      <c r="EV19">
        <f ca="1">IF(AND($B19&gt;0,SUM(EV$3:EV18)=0,SUM($H19:EU19)=0),$B19,0)</f>
        <v>0</v>
      </c>
      <c r="EW19">
        <f ca="1">IF(AND($B19&gt;0,SUM(EW$3:EW18)=0,SUM($H19:EV19)=0),$B19,0)</f>
        <v>0</v>
      </c>
      <c r="EX19">
        <f ca="1">IF(AND($B19&gt;0,SUM(EX$3:EX18)=0,SUM($H19:EW19)=0),$B19,0)</f>
        <v>0</v>
      </c>
      <c r="EY19">
        <f ca="1">IF(AND($B19&gt;0,SUM(EY$3:EY18)=0,SUM($H19:EX19)=0),$B19,0)</f>
        <v>0</v>
      </c>
      <c r="EZ19">
        <f ca="1">IF(AND($B19&gt;0,SUM(EZ$3:EZ18)=0,SUM($H19:EY19)=0),$B19,0)</f>
        <v>0</v>
      </c>
      <c r="FA19">
        <f ca="1">IF(AND($B19&gt;0,SUM(FA$3:FA18)=0,SUM($H19:EZ19)=0),$B19,0)</f>
        <v>0</v>
      </c>
      <c r="FB19">
        <f ca="1">IF(AND($B19&gt;0,SUM(FB$3:FB18)=0,SUM($H19:FA19)=0),$B19,0)</f>
        <v>0</v>
      </c>
      <c r="FC19">
        <f ca="1">IF(AND($B19&gt;0,SUM(FC$3:FC18)=0,SUM($H19:FB19)=0),$B19,0)</f>
        <v>0</v>
      </c>
      <c r="FD19">
        <f ca="1">IF(AND($B19&gt;0,SUM(FD$3:FD18)=0,SUM($H19:FC19)=0),$B19,0)</f>
        <v>0</v>
      </c>
      <c r="FE19">
        <f ca="1">IF(AND($B19&gt;0,SUM(FE$3:FE18)=0,SUM($H19:FD19)=0),$B19,0)</f>
        <v>0</v>
      </c>
      <c r="FF19">
        <f ca="1">IF(AND($B19&gt;0,SUM(FF$3:FF18)=0,SUM($H19:FE19)=0),$B19,0)</f>
        <v>0</v>
      </c>
      <c r="FG19">
        <f ca="1">IF(AND($B19&gt;0,SUM(FG$3:FG18)=0,SUM($H19:FF19)=0),$B19,0)</f>
        <v>0</v>
      </c>
      <c r="FH19">
        <f ca="1">IF(AND($B19&gt;0,SUM(FH$3:FH18)=0,SUM($H19:FG19)=0),$B19,0)</f>
        <v>0</v>
      </c>
      <c r="FI19">
        <f ca="1">IF(AND($B19&gt;0,SUM(FI$3:FI18)=0,SUM($H19:FH19)=0),$B19,0)</f>
        <v>0</v>
      </c>
      <c r="FJ19">
        <f ca="1">IF(AND($B19&gt;0,SUM(FJ$3:FJ18)=0,SUM($H19:FI19)=0),$B19,0)</f>
        <v>0</v>
      </c>
      <c r="FK19">
        <f ca="1">IF(AND($B19&gt;0,SUM(FK$3:FK18)=0,SUM($H19:FJ19)=0),$B19,0)</f>
        <v>0</v>
      </c>
      <c r="FL19">
        <f ca="1">IF(AND($B19&gt;0,SUM(FL$3:FL18)=0,SUM($H19:FK19)=0),$B19,0)</f>
        <v>0</v>
      </c>
      <c r="FM19">
        <f ca="1">IF(AND($B19&gt;0,SUM(FM$3:FM18)=0,SUM($H19:FL19)=0),$B19,0)</f>
        <v>0</v>
      </c>
      <c r="FN19">
        <f ca="1">IF(AND($B19&gt;0,SUM(FN$3:FN18)=0,SUM($H19:FM19)=0),$B19,0)</f>
        <v>0</v>
      </c>
      <c r="FS19" s="67" t="s">
        <v>127</v>
      </c>
      <c r="FT19" s="67" t="s">
        <v>919</v>
      </c>
      <c r="FU19" s="342">
        <v>7906868</v>
      </c>
      <c r="FV19" s="67" t="s">
        <v>175</v>
      </c>
      <c r="FY19" s="249" t="s">
        <v>127</v>
      </c>
      <c r="FZ19" s="67" t="s">
        <v>919</v>
      </c>
      <c r="GA19" s="67" t="str">
        <f>""</f>
        <v/>
      </c>
      <c r="GB19" s="67" t="s">
        <v>408</v>
      </c>
      <c r="GE19" s="67" t="s">
        <v>780</v>
      </c>
      <c r="GF19" s="67" t="s">
        <v>919</v>
      </c>
      <c r="GG19" s="67" t="str">
        <f>""</f>
        <v/>
      </c>
      <c r="GH19" s="67" t="s">
        <v>408</v>
      </c>
    </row>
    <row r="20" spans="1:190" ht="15.75" thickBot="1" x14ac:dyDescent="0.3">
      <c r="A20">
        <v>20</v>
      </c>
      <c r="B20">
        <f ca="1">IF(Valintaohjelma!D$11=SelectionData!G$11,A20,0)</f>
        <v>0</v>
      </c>
      <c r="C20" s="240" t="str">
        <f t="shared" ca="1" si="6"/>
        <v>CASA R3 Smart Right 500W</v>
      </c>
      <c r="D20" s="240" t="str">
        <f t="shared" ca="1" si="7"/>
        <v>R03VR05S00H</v>
      </c>
      <c r="E20" s="240">
        <f t="shared" ca="1" si="8"/>
        <v>7906536</v>
      </c>
      <c r="F20" s="240" t="str">
        <f t="shared" ca="1" si="9"/>
        <v>Valitse</v>
      </c>
      <c r="G20" s="47">
        <f ca="1">INDEX($I$2:$FN$2,ROWS(G$2:G20))</f>
        <v>1</v>
      </c>
      <c r="H20">
        <v>0</v>
      </c>
      <c r="I20">
        <f ca="1">IF(AND($B20&gt;0,SUM(I$3:I19)=0,SUM($H20:H20)=0),$B20,0)</f>
        <v>0</v>
      </c>
      <c r="J20">
        <f ca="1">IF(AND($B20&gt;0,SUM(J$3:J19)=0,SUM($H20:I20)=0),$B20,0)</f>
        <v>0</v>
      </c>
      <c r="K20">
        <f ca="1">IF(AND($B20&gt;0,SUM(K$3:K19)=0,SUM($H20:J20)=0),$B20,0)</f>
        <v>0</v>
      </c>
      <c r="L20">
        <f ca="1">IF(AND($B20&gt;0,SUM(L$3:L19)=0,SUM($H20:K20)=0),$B20,0)</f>
        <v>0</v>
      </c>
      <c r="M20">
        <f ca="1">IF(AND($B20&gt;0,SUM(M$3:M19)=0,SUM($H20:L20)=0),$B20,0)</f>
        <v>0</v>
      </c>
      <c r="N20">
        <f ca="1">IF(AND($B20&gt;0,SUM(N$3:N19)=0,SUM($H20:M20)=0),$B20,0)</f>
        <v>0</v>
      </c>
      <c r="O20">
        <f ca="1">IF(AND($B20&gt;0,SUM(O$3:O19)=0,SUM($H20:N20)=0),$B20,0)</f>
        <v>0</v>
      </c>
      <c r="P20">
        <f ca="1">IF(AND($B20&gt;0,SUM(P$3:P19)=0,SUM($H20:O20)=0),$B20,0)</f>
        <v>0</v>
      </c>
      <c r="Q20">
        <f ca="1">IF(AND($B20&gt;0,SUM(Q$3:Q19)=0,SUM($H20:P20)=0),$B20,0)</f>
        <v>0</v>
      </c>
      <c r="R20">
        <f ca="1">IF(AND($B20&gt;0,SUM(R$3:R19)=0,SUM($H20:Q20)=0),$B20,0)</f>
        <v>0</v>
      </c>
      <c r="S20">
        <f ca="1">IF(AND($B20&gt;0,SUM(S$3:S19)=0,SUM($H20:R20)=0),$B20,0)</f>
        <v>0</v>
      </c>
      <c r="T20">
        <f ca="1">IF(AND($B20&gt;0,SUM(T$3:T19)=0,SUM($H20:S20)=0),$B20,0)</f>
        <v>0</v>
      </c>
      <c r="U20">
        <f ca="1">IF(AND($B20&gt;0,SUM(U$3:U19)=0,SUM($H20:T20)=0),$B20,0)</f>
        <v>0</v>
      </c>
      <c r="V20">
        <f ca="1">IF(AND($B20&gt;0,SUM(V$3:V19)=0,SUM($H20:U20)=0),$B20,0)</f>
        <v>0</v>
      </c>
      <c r="W20">
        <f ca="1">IF(AND($B20&gt;0,SUM(W$3:W19)=0,SUM($H20:V20)=0),$B20,0)</f>
        <v>0</v>
      </c>
      <c r="X20">
        <f ca="1">IF(AND($B20&gt;0,SUM(X$3:X19)=0,SUM($H20:W20)=0),$B20,0)</f>
        <v>0</v>
      </c>
      <c r="Y20">
        <f ca="1">IF(AND($B20&gt;0,SUM(Y$3:Y19)=0,SUM($H20:X20)=0),$B20,0)</f>
        <v>0</v>
      </c>
      <c r="Z20">
        <f ca="1">IF(AND($B20&gt;0,SUM(Z$3:Z19)=0,SUM($H20:Y20)=0),$B20,0)</f>
        <v>0</v>
      </c>
      <c r="AA20">
        <f ca="1">IF(AND($B20&gt;0,SUM(AA$3:AA19)=0,SUM($H20:Z20)=0),$B20,0)</f>
        <v>0</v>
      </c>
      <c r="AB20">
        <f ca="1">IF(AND($B20&gt;0,SUM(AB$3:AB19)=0,SUM($H20:AA20)=0),$B20,0)</f>
        <v>0</v>
      </c>
      <c r="AC20">
        <f ca="1">IF(AND($B20&gt;0,SUM(AC$3:AC19)=0,SUM($H20:AB20)=0),$B20,0)</f>
        <v>0</v>
      </c>
      <c r="AD20">
        <f ca="1">IF(AND($B20&gt;0,SUM(AD$3:AD19)=0,SUM($H20:AC20)=0),$B20,0)</f>
        <v>0</v>
      </c>
      <c r="AE20">
        <f ca="1">IF(AND($B20&gt;0,SUM(AE$3:AE19)=0,SUM($H20:AD20)=0),$B20,0)</f>
        <v>0</v>
      </c>
      <c r="AF20">
        <f ca="1">IF(AND($B20&gt;0,SUM(AF$3:AF19)=0,SUM($H20:AE20)=0),$B20,0)</f>
        <v>0</v>
      </c>
      <c r="AG20">
        <f ca="1">IF(AND($B20&gt;0,SUM(AG$3:AG19)=0,SUM($H20:AF20)=0),$B20,0)</f>
        <v>0</v>
      </c>
      <c r="AH20">
        <f ca="1">IF(AND($B20&gt;0,SUM(AH$3:AH19)=0,SUM($H20:AG20)=0),$B20,0)</f>
        <v>0</v>
      </c>
      <c r="AI20">
        <f ca="1">IF(AND($B20&gt;0,SUM(AI$3:AI19)=0,SUM($H20:AH20)=0),$B20,0)</f>
        <v>0</v>
      </c>
      <c r="AJ20">
        <f ca="1">IF(AND($B20&gt;0,SUM(AJ$3:AJ19)=0,SUM($H20:AI20)=0),$B20,0)</f>
        <v>0</v>
      </c>
      <c r="AK20">
        <f ca="1">IF(AND($B20&gt;0,SUM(AK$3:AK19)=0,SUM($H20:AJ20)=0),$B20,0)</f>
        <v>0</v>
      </c>
      <c r="AL20">
        <f ca="1">IF(AND($B20&gt;0,SUM(AL$3:AL19)=0,SUM($H20:AK20)=0),$B20,0)</f>
        <v>0</v>
      </c>
      <c r="AM20">
        <f ca="1">IF(AND($B20&gt;0,SUM(AM$3:AM19)=0,SUM($H20:AL20)=0),$B20,0)</f>
        <v>0</v>
      </c>
      <c r="AN20">
        <f ca="1">IF(AND($B20&gt;0,SUM(AN$3:AN19)=0,SUM($H20:AM20)=0),$B20,0)</f>
        <v>0</v>
      </c>
      <c r="AO20">
        <f ca="1">IF(AND($B20&gt;0,SUM(AO$3:AO19)=0,SUM($H20:AN20)=0),$B20,0)</f>
        <v>0</v>
      </c>
      <c r="AP20">
        <f ca="1">IF(AND($B20&gt;0,SUM(AP$3:AP19)=0,SUM($H20:AO20)=0),$B20,0)</f>
        <v>0</v>
      </c>
      <c r="AQ20">
        <f ca="1">IF(AND($B20&gt;0,SUM(AQ$3:AQ19)=0,SUM($H20:AP20)=0),$B20,0)</f>
        <v>0</v>
      </c>
      <c r="AR20">
        <f ca="1">IF(AND($B20&gt;0,SUM(AR$3:AR19)=0,SUM($H20:AQ20)=0),$B20,0)</f>
        <v>0</v>
      </c>
      <c r="AS20">
        <f ca="1">IF(AND($B20&gt;0,SUM(AS$3:AS19)=0,SUM($H20:AR20)=0),$B20,0)</f>
        <v>0</v>
      </c>
      <c r="AT20">
        <f ca="1">IF(AND($B20&gt;0,SUM(AT$3:AT19)=0,SUM($H20:AS20)=0),$B20,0)</f>
        <v>0</v>
      </c>
      <c r="AU20">
        <f ca="1">IF(AND($B20&gt;0,SUM(AU$3:AU19)=0,SUM($H20:AT20)=0),$B20,0)</f>
        <v>0</v>
      </c>
      <c r="AV20">
        <f ca="1">IF(AND($B20&gt;0,SUM(AV$3:AV19)=0,SUM($H20:AU20)=0),$B20,0)</f>
        <v>0</v>
      </c>
      <c r="AW20">
        <f ca="1">IF(AND($B20&gt;0,SUM(AW$3:AW19)=0,SUM($H20:AV20)=0),$B20,0)</f>
        <v>0</v>
      </c>
      <c r="AX20">
        <f ca="1">IF(AND($B20&gt;0,SUM(AX$3:AX19)=0,SUM($H20:AW20)=0),$B20,0)</f>
        <v>0</v>
      </c>
      <c r="AY20">
        <f ca="1">IF(AND($B20&gt;0,SUM(AY$3:AY19)=0,SUM($H20:AX20)=0),$B20,0)</f>
        <v>0</v>
      </c>
      <c r="AZ20">
        <f ca="1">IF(AND($B20&gt;0,SUM(AZ$3:AZ19)=0,SUM($H20:AY20)=0),$B20,0)</f>
        <v>0</v>
      </c>
      <c r="BA20">
        <f ca="1">IF(AND($B20&gt;0,SUM(BA$3:BA19)=0,SUM($H20:AZ20)=0),$B20,0)</f>
        <v>0</v>
      </c>
      <c r="BB20">
        <f ca="1">IF(AND($B20&gt;0,SUM(BB$3:BB19)=0,SUM($H20:BA20)=0),$B20,0)</f>
        <v>0</v>
      </c>
      <c r="BC20">
        <f ca="1">IF(AND($B20&gt;0,SUM(BC$3:BC19)=0,SUM($H20:BB20)=0),$B20,0)</f>
        <v>0</v>
      </c>
      <c r="BD20">
        <f ca="1">IF(AND($B20&gt;0,SUM(BD$3:BD19)=0,SUM($H20:BC20)=0),$B20,0)</f>
        <v>0</v>
      </c>
      <c r="BE20">
        <f ca="1">IF(AND($B20&gt;0,SUM(BE$3:BE19)=0,SUM($H20:BD20)=0),$B20,0)</f>
        <v>0</v>
      </c>
      <c r="BF20">
        <f ca="1">IF(AND($B20&gt;0,SUM(BF$3:BF19)=0,SUM($H20:BE20)=0),$B20,0)</f>
        <v>0</v>
      </c>
      <c r="BG20">
        <f ca="1">IF(AND($B20&gt;0,SUM(BG$3:BG19)=0,SUM($H20:BF20)=0),$B20,0)</f>
        <v>0</v>
      </c>
      <c r="BH20">
        <f ca="1">IF(AND($B20&gt;0,SUM(BH$3:BH19)=0,SUM($H20:BG20)=0),$B20,0)</f>
        <v>0</v>
      </c>
      <c r="BI20">
        <f ca="1">IF(AND($B20&gt;0,SUM(BI$3:BI19)=0,SUM($H20:BH20)=0),$B20,0)</f>
        <v>0</v>
      </c>
      <c r="BJ20">
        <f ca="1">IF(AND($B20&gt;0,SUM(BJ$3:BJ19)=0,SUM($H20:BI20)=0),$B20,0)</f>
        <v>0</v>
      </c>
      <c r="BK20">
        <f ca="1">IF(AND($B20&gt;0,SUM(BK$3:BK19)=0,SUM($H20:BJ20)=0),$B20,0)</f>
        <v>0</v>
      </c>
      <c r="BL20">
        <f ca="1">IF(AND($B20&gt;0,SUM(BL$3:BL19)=0,SUM($H20:BK20)=0),$B20,0)</f>
        <v>0</v>
      </c>
      <c r="BM20">
        <f ca="1">IF(AND($B20&gt;0,SUM(BM$3:BM19)=0,SUM($H20:BL20)=0),$B20,0)</f>
        <v>0</v>
      </c>
      <c r="BN20">
        <f ca="1">IF(AND($B20&gt;0,SUM(BN$3:BN19)=0,SUM($H20:BM20)=0),$B20,0)</f>
        <v>0</v>
      </c>
      <c r="BO20">
        <f ca="1">IF(AND($B20&gt;0,SUM(BO$3:BO19)=0,SUM($H20:BN20)=0),$B20,0)</f>
        <v>0</v>
      </c>
      <c r="BP20">
        <f ca="1">IF(AND($B20&gt;0,SUM(BP$3:BP19)=0,SUM($H20:BO20)=0),$B20,0)</f>
        <v>0</v>
      </c>
      <c r="BQ20">
        <f ca="1">IF(AND($B20&gt;0,SUM(BQ$3:BQ19)=0,SUM($H20:BP20)=0),$B20,0)</f>
        <v>0</v>
      </c>
      <c r="BR20">
        <f ca="1">IF(AND($B20&gt;0,SUM(BR$3:BR19)=0,SUM($H20:BQ20)=0),$B20,0)</f>
        <v>0</v>
      </c>
      <c r="BS20">
        <f ca="1">IF(AND($B20&gt;0,SUM(BS$3:BS19)=0,SUM($H20:BR20)=0),$B20,0)</f>
        <v>0</v>
      </c>
      <c r="BT20">
        <f ca="1">IF(AND($B20&gt;0,SUM(BT$3:BT19)=0,SUM($H20:BS20)=0),$B20,0)</f>
        <v>0</v>
      </c>
      <c r="BU20">
        <f ca="1">IF(AND($B20&gt;0,SUM(BU$3:BU19)=0,SUM($H20:BT20)=0),$B20,0)</f>
        <v>0</v>
      </c>
      <c r="BV20">
        <f ca="1">IF(AND($B20&gt;0,SUM(BV$3:BV19)=0,SUM($H20:BU20)=0),$B20,0)</f>
        <v>0</v>
      </c>
      <c r="BW20">
        <f ca="1">IF(AND($B20&gt;0,SUM(BW$3:BW19)=0,SUM($H20:BV20)=0),$B20,0)</f>
        <v>0</v>
      </c>
      <c r="BX20">
        <f ca="1">IF(AND($B20&gt;0,SUM(BX$3:BX19)=0,SUM($H20:BW20)=0),$B20,0)</f>
        <v>0</v>
      </c>
      <c r="BY20">
        <f ca="1">IF(AND($B20&gt;0,SUM(BY$3:BY19)=0,SUM($H20:BX20)=0),$B20,0)</f>
        <v>0</v>
      </c>
      <c r="BZ20">
        <f ca="1">IF(AND($B20&gt;0,SUM(BZ$3:BZ19)=0,SUM($H20:BY20)=0),$B20,0)</f>
        <v>0</v>
      </c>
      <c r="CA20">
        <f ca="1">IF(AND($B20&gt;0,SUM(CA$3:CA19)=0,SUM($H20:BZ20)=0),$B20,0)</f>
        <v>0</v>
      </c>
      <c r="CB20">
        <f ca="1">IF(AND($B20&gt;0,SUM(CB$3:CB19)=0,SUM($H20:CA20)=0),$B20,0)</f>
        <v>0</v>
      </c>
      <c r="CC20">
        <f ca="1">IF(AND($B20&gt;0,SUM(CC$3:CC19)=0,SUM($H20:CB20)=0),$B20,0)</f>
        <v>0</v>
      </c>
      <c r="CD20">
        <f ca="1">IF(AND($B20&gt;0,SUM(CD$3:CD19)=0,SUM($H20:CC20)=0),$B20,0)</f>
        <v>0</v>
      </c>
      <c r="CE20">
        <f ca="1">IF(AND($B20&gt;0,SUM(CE$3:CE19)=0,SUM($H20:CD20)=0),$B20,0)</f>
        <v>0</v>
      </c>
      <c r="CF20">
        <f ca="1">IF(AND($B20&gt;0,SUM(CF$3:CF19)=0,SUM($H20:CE20)=0),$B20,0)</f>
        <v>0</v>
      </c>
      <c r="CG20">
        <f ca="1">IF(AND($B20&gt;0,SUM(CG$3:CG19)=0,SUM($H20:CF20)=0),$B20,0)</f>
        <v>0</v>
      </c>
      <c r="CH20">
        <f ca="1">IF(AND($B20&gt;0,SUM(CH$3:CH19)=0,SUM($H20:CG20)=0),$B20,0)</f>
        <v>0</v>
      </c>
      <c r="CI20">
        <f ca="1">IF(AND($B20&gt;0,SUM(CI$3:CI19)=0,SUM($H20:CH20)=0),$B20,0)</f>
        <v>0</v>
      </c>
      <c r="CJ20">
        <f ca="1">IF(AND($B20&gt;0,SUM(CJ$3:CJ19)=0,SUM($H20:CI20)=0),$B20,0)</f>
        <v>0</v>
      </c>
      <c r="CK20">
        <f ca="1">IF(AND($B20&gt;0,SUM(CK$3:CK19)=0,SUM($H20:CJ20)=0),$B20,0)</f>
        <v>0</v>
      </c>
      <c r="CL20">
        <f ca="1">IF(AND($B20&gt;0,SUM(CL$3:CL19)=0,SUM($H20:CK20)=0),$B20,0)</f>
        <v>0</v>
      </c>
      <c r="CM20">
        <f ca="1">IF(AND($B20&gt;0,SUM(CM$3:CM19)=0,SUM($H20:CL20)=0),$B20,0)</f>
        <v>0</v>
      </c>
      <c r="CN20">
        <f ca="1">IF(AND($B20&gt;0,SUM(CN$3:CN19)=0,SUM($H20:CM20)=0),$B20,0)</f>
        <v>0</v>
      </c>
      <c r="CO20">
        <f ca="1">IF(AND($B20&gt;0,SUM(CO$3:CO19)=0,SUM($H20:CN20)=0),$B20,0)</f>
        <v>0</v>
      </c>
      <c r="CP20">
        <f ca="1">IF(AND($B20&gt;0,SUM(CP$3:CP19)=0,SUM($H20:CO20)=0),$B20,0)</f>
        <v>0</v>
      </c>
      <c r="CQ20">
        <f ca="1">IF(AND($B20&gt;0,SUM(CQ$3:CQ19)=0,SUM($H20:CP20)=0),$B20,0)</f>
        <v>0</v>
      </c>
      <c r="CR20">
        <f ca="1">IF(AND($B20&gt;0,SUM(CR$3:CR19)=0,SUM($H20:CQ20)=0),$B20,0)</f>
        <v>0</v>
      </c>
      <c r="CS20">
        <f ca="1">IF(AND($B20&gt;0,SUM(CS$3:CS19)=0,SUM($H20:CR20)=0),$B20,0)</f>
        <v>0</v>
      </c>
      <c r="CT20">
        <f ca="1">IF(AND($B20&gt;0,SUM(CT$3:CT19)=0,SUM($H20:CS20)=0),$B20,0)</f>
        <v>0</v>
      </c>
      <c r="CU20">
        <f ca="1">IF(AND($B20&gt;0,SUM(CU$3:CU19)=0,SUM($H20:CT20)=0),$B20,0)</f>
        <v>0</v>
      </c>
      <c r="CV20">
        <f ca="1">IF(AND($B20&gt;0,SUM(CV$3:CV19)=0,SUM($H20:CU20)=0),$B20,0)</f>
        <v>0</v>
      </c>
      <c r="CW20">
        <f ca="1">IF(AND($B20&gt;0,SUM(CW$3:CW19)=0,SUM($H20:CV20)=0),$B20,0)</f>
        <v>0</v>
      </c>
      <c r="CX20">
        <f ca="1">IF(AND($B20&gt;0,SUM(CX$3:CX19)=0,SUM($H20:CW20)=0),$B20,0)</f>
        <v>0</v>
      </c>
      <c r="CY20">
        <f ca="1">IF(AND($B20&gt;0,SUM(CY$3:CY19)=0,SUM($H20:CX20)=0),$B20,0)</f>
        <v>0</v>
      </c>
      <c r="CZ20">
        <f ca="1">IF(AND($B20&gt;0,SUM(CZ$3:CZ19)=0,SUM($H20:CY20)=0),$B20,0)</f>
        <v>0</v>
      </c>
      <c r="DA20">
        <f ca="1">IF(AND($B20&gt;0,SUM(DA$3:DA19)=0,SUM($H20:CZ20)=0),$B20,0)</f>
        <v>0</v>
      </c>
      <c r="DB20">
        <f ca="1">IF(AND($B20&gt;0,SUM(DB$3:DB19)=0,SUM($H20:DA20)=0),$B20,0)</f>
        <v>0</v>
      </c>
      <c r="DC20">
        <f ca="1">IF(AND($B20&gt;0,SUM(DC$3:DC19)=0,SUM($H20:DB20)=0),$B20,0)</f>
        <v>0</v>
      </c>
      <c r="DD20">
        <f ca="1">IF(AND($B20&gt;0,SUM(DD$3:DD19)=0,SUM($H20:DC20)=0),$B20,0)</f>
        <v>0</v>
      </c>
      <c r="DE20">
        <f ca="1">IF(AND($B20&gt;0,SUM(DE$3:DE19)=0,SUM($H20:DD20)=0),$B20,0)</f>
        <v>0</v>
      </c>
      <c r="DF20">
        <f ca="1">IF(AND($B20&gt;0,SUM(DF$3:DF19)=0,SUM($H20:DE20)=0),$B20,0)</f>
        <v>0</v>
      </c>
      <c r="DG20">
        <f ca="1">IF(AND($B20&gt;0,SUM(DG$3:DG19)=0,SUM($H20:DF20)=0),$B20,0)</f>
        <v>0</v>
      </c>
      <c r="DH20">
        <f ca="1">IF(AND($B20&gt;0,SUM(DH$3:DH19)=0,SUM($H20:DG20)=0),$B20,0)</f>
        <v>0</v>
      </c>
      <c r="DI20">
        <f ca="1">IF(AND($B20&gt;0,SUM(DI$3:DI19)=0,SUM($H20:DH20)=0),$B20,0)</f>
        <v>0</v>
      </c>
      <c r="DJ20">
        <f ca="1">IF(AND($B20&gt;0,SUM(DJ$3:DJ19)=0,SUM($H20:DI20)=0),$B20,0)</f>
        <v>0</v>
      </c>
      <c r="DK20">
        <f ca="1">IF(AND($B20&gt;0,SUM(DK$3:DK19)=0,SUM($H20:DJ20)=0),$B20,0)</f>
        <v>0</v>
      </c>
      <c r="DL20">
        <f ca="1">IF(AND($B20&gt;0,SUM(DL$3:DL19)=0,SUM($H20:DK20)=0),$B20,0)</f>
        <v>0</v>
      </c>
      <c r="DM20">
        <f ca="1">IF(AND($B20&gt;0,SUM(DM$3:DM19)=0,SUM($H20:DL20)=0),$B20,0)</f>
        <v>0</v>
      </c>
      <c r="DN20">
        <f ca="1">IF(AND($B20&gt;0,SUM(DN$3:DN19)=0,SUM($H20:DM20)=0),$B20,0)</f>
        <v>0</v>
      </c>
      <c r="DO20">
        <f ca="1">IF(AND($B20&gt;0,SUM(DO$3:DO19)=0,SUM($H20:DN20)=0),$B20,0)</f>
        <v>0</v>
      </c>
      <c r="DP20">
        <f ca="1">IF(AND($B20&gt;0,SUM(DP$3:DP19)=0,SUM($H20:DO20)=0),$B20,0)</f>
        <v>0</v>
      </c>
      <c r="DQ20">
        <f ca="1">IF(AND($B20&gt;0,SUM(DQ$3:DQ19)=0,SUM($H20:DP20)=0),$B20,0)</f>
        <v>0</v>
      </c>
      <c r="DR20">
        <f ca="1">IF(AND($B20&gt;0,SUM(DR$3:DR19)=0,SUM($H20:DQ20)=0),$B20,0)</f>
        <v>0</v>
      </c>
      <c r="DS20">
        <f ca="1">IF(AND($B20&gt;0,SUM(DS$3:DS19)=0,SUM($H20:DR20)=0),$B20,0)</f>
        <v>0</v>
      </c>
      <c r="DT20">
        <f ca="1">IF(AND($B20&gt;0,SUM(DT$3:DT19)=0,SUM($H20:DS20)=0),$B20,0)</f>
        <v>0</v>
      </c>
      <c r="DU20">
        <f ca="1">IF(AND($B20&gt;0,SUM(DU$3:DU19)=0,SUM($H20:DT20)=0),$B20,0)</f>
        <v>0</v>
      </c>
      <c r="DV20">
        <f ca="1">IF(AND($B20&gt;0,SUM(DV$3:DV19)=0,SUM($H20:DU20)=0),$B20,0)</f>
        <v>0</v>
      </c>
      <c r="DW20">
        <f ca="1">IF(AND($B20&gt;0,SUM(DW$3:DW19)=0,SUM($H20:DV20)=0),$B20,0)</f>
        <v>0</v>
      </c>
      <c r="DX20">
        <f ca="1">IF(AND($B20&gt;0,SUM(DX$3:DX19)=0,SUM($H20:DW20)=0),$B20,0)</f>
        <v>0</v>
      </c>
      <c r="DY20">
        <f ca="1">IF(AND($B20&gt;0,SUM(DY$3:DY19)=0,SUM($H20:DX20)=0),$B20,0)</f>
        <v>0</v>
      </c>
      <c r="DZ20">
        <f ca="1">IF(AND($B20&gt;0,SUM(DZ$3:DZ19)=0,SUM($H20:DY20)=0),$B20,0)</f>
        <v>0</v>
      </c>
      <c r="EA20">
        <f ca="1">IF(AND($B20&gt;0,SUM(EA$3:EA19)=0,SUM($H20:DZ20)=0),$B20,0)</f>
        <v>0</v>
      </c>
      <c r="EB20">
        <f ca="1">IF(AND($B20&gt;0,SUM(EB$3:EB19)=0,SUM($H20:EA20)=0),$B20,0)</f>
        <v>0</v>
      </c>
      <c r="EC20">
        <f ca="1">IF(AND($B20&gt;0,SUM(EC$3:EC19)=0,SUM($H20:EB20)=0),$B20,0)</f>
        <v>0</v>
      </c>
      <c r="ED20">
        <f ca="1">IF(AND($B20&gt;0,SUM(ED$3:ED19)=0,SUM($H20:EC20)=0),$B20,0)</f>
        <v>0</v>
      </c>
      <c r="EE20">
        <f ca="1">IF(AND($B20&gt;0,SUM(EE$3:EE19)=0,SUM($H20:ED20)=0),$B20,0)</f>
        <v>0</v>
      </c>
      <c r="EF20">
        <f ca="1">IF(AND($B20&gt;0,SUM(EF$3:EF19)=0,SUM($H20:EE20)=0),$B20,0)</f>
        <v>0</v>
      </c>
      <c r="EG20">
        <f ca="1">IF(AND($B20&gt;0,SUM(EG$3:EG19)=0,SUM($H20:EF20)=0),$B20,0)</f>
        <v>0</v>
      </c>
      <c r="EH20">
        <f ca="1">IF(AND($B20&gt;0,SUM(EH$3:EH19)=0,SUM($H20:EG20)=0),$B20,0)</f>
        <v>0</v>
      </c>
      <c r="EI20">
        <f ca="1">IF(AND($B20&gt;0,SUM(EI$3:EI19)=0,SUM($H20:EH20)=0),$B20,0)</f>
        <v>0</v>
      </c>
      <c r="EJ20">
        <f ca="1">IF(AND($B20&gt;0,SUM(EJ$3:EJ19)=0,SUM($H20:EI20)=0),$B20,0)</f>
        <v>0</v>
      </c>
      <c r="EK20">
        <f ca="1">IF(AND($B20&gt;0,SUM(EK$3:EK19)=0,SUM($H20:EJ20)=0),$B20,0)</f>
        <v>0</v>
      </c>
      <c r="EL20">
        <f ca="1">IF(AND($B20&gt;0,SUM(EL$3:EL19)=0,SUM($H20:EK20)=0),$B20,0)</f>
        <v>0</v>
      </c>
      <c r="EM20">
        <f ca="1">IF(AND($B20&gt;0,SUM(EM$3:EM19)=0,SUM($H20:EL20)=0),$B20,0)</f>
        <v>0</v>
      </c>
      <c r="EN20">
        <f ca="1">IF(AND($B20&gt;0,SUM(EN$3:EN19)=0,SUM($H20:EM20)=0),$B20,0)</f>
        <v>0</v>
      </c>
      <c r="EO20">
        <f ca="1">IF(AND($B20&gt;0,SUM(EO$3:EO19)=0,SUM($H20:EN20)=0),$B20,0)</f>
        <v>0</v>
      </c>
      <c r="EP20">
        <f ca="1">IF(AND($B20&gt;0,SUM(EP$3:EP19)=0,SUM($H20:EO20)=0),$B20,0)</f>
        <v>0</v>
      </c>
      <c r="EQ20">
        <f ca="1">IF(AND($B20&gt;0,SUM(EQ$3:EQ19)=0,SUM($H20:EP20)=0),$B20,0)</f>
        <v>0</v>
      </c>
      <c r="ER20">
        <f ca="1">IF(AND($B20&gt;0,SUM(ER$3:ER19)=0,SUM($H20:EQ20)=0),$B20,0)</f>
        <v>0</v>
      </c>
      <c r="ES20">
        <f ca="1">IF(AND($B20&gt;0,SUM(ES$3:ES19)=0,SUM($H20:ER20)=0),$B20,0)</f>
        <v>0</v>
      </c>
      <c r="ET20">
        <f ca="1">IF(AND($B20&gt;0,SUM(ET$3:ET19)=0,SUM($H20:ES20)=0),$B20,0)</f>
        <v>0</v>
      </c>
      <c r="EU20">
        <f ca="1">IF(AND($B20&gt;0,SUM(EU$3:EU19)=0,SUM($H20:ET20)=0),$B20,0)</f>
        <v>0</v>
      </c>
      <c r="EV20">
        <f ca="1">IF(AND($B20&gt;0,SUM(EV$3:EV19)=0,SUM($H20:EU20)=0),$B20,0)</f>
        <v>0</v>
      </c>
      <c r="EW20">
        <f ca="1">IF(AND($B20&gt;0,SUM(EW$3:EW19)=0,SUM($H20:EV20)=0),$B20,0)</f>
        <v>0</v>
      </c>
      <c r="EX20">
        <f ca="1">IF(AND($B20&gt;0,SUM(EX$3:EX19)=0,SUM($H20:EW20)=0),$B20,0)</f>
        <v>0</v>
      </c>
      <c r="EY20">
        <f ca="1">IF(AND($B20&gt;0,SUM(EY$3:EY19)=0,SUM($H20:EX20)=0),$B20,0)</f>
        <v>0</v>
      </c>
      <c r="EZ20">
        <f ca="1">IF(AND($B20&gt;0,SUM(EZ$3:EZ19)=0,SUM($H20:EY20)=0),$B20,0)</f>
        <v>0</v>
      </c>
      <c r="FA20">
        <f ca="1">IF(AND($B20&gt;0,SUM(FA$3:FA19)=0,SUM($H20:EZ20)=0),$B20,0)</f>
        <v>0</v>
      </c>
      <c r="FB20">
        <f ca="1">IF(AND($B20&gt;0,SUM(FB$3:FB19)=0,SUM($H20:FA20)=0),$B20,0)</f>
        <v>0</v>
      </c>
      <c r="FC20">
        <f ca="1">IF(AND($B20&gt;0,SUM(FC$3:FC19)=0,SUM($H20:FB20)=0),$B20,0)</f>
        <v>0</v>
      </c>
      <c r="FD20">
        <f ca="1">IF(AND($B20&gt;0,SUM(FD$3:FD19)=0,SUM($H20:FC20)=0),$B20,0)</f>
        <v>0</v>
      </c>
      <c r="FE20">
        <f ca="1">IF(AND($B20&gt;0,SUM(FE$3:FE19)=0,SUM($H20:FD20)=0),$B20,0)</f>
        <v>0</v>
      </c>
      <c r="FF20">
        <f ca="1">IF(AND($B20&gt;0,SUM(FF$3:FF19)=0,SUM($H20:FE20)=0),$B20,0)</f>
        <v>0</v>
      </c>
      <c r="FG20">
        <f ca="1">IF(AND($B20&gt;0,SUM(FG$3:FG19)=0,SUM($H20:FF20)=0),$B20,0)</f>
        <v>0</v>
      </c>
      <c r="FH20">
        <f ca="1">IF(AND($B20&gt;0,SUM(FH$3:FH19)=0,SUM($H20:FG20)=0),$B20,0)</f>
        <v>0</v>
      </c>
      <c r="FI20">
        <f ca="1">IF(AND($B20&gt;0,SUM(FI$3:FI19)=0,SUM($H20:FH20)=0),$B20,0)</f>
        <v>0</v>
      </c>
      <c r="FJ20">
        <f ca="1">IF(AND($B20&gt;0,SUM(FJ$3:FJ19)=0,SUM($H20:FI20)=0),$B20,0)</f>
        <v>0</v>
      </c>
      <c r="FK20">
        <f ca="1">IF(AND($B20&gt;0,SUM(FK$3:FK19)=0,SUM($H20:FJ20)=0),$B20,0)</f>
        <v>0</v>
      </c>
      <c r="FL20">
        <f ca="1">IF(AND($B20&gt;0,SUM(FL$3:FL19)=0,SUM($H20:FK20)=0),$B20,0)</f>
        <v>0</v>
      </c>
      <c r="FM20">
        <f ca="1">IF(AND($B20&gt;0,SUM(FM$3:FM19)=0,SUM($H20:FL20)=0),$B20,0)</f>
        <v>0</v>
      </c>
      <c r="FN20">
        <f ca="1">IF(AND($B20&gt;0,SUM(FN$3:FN19)=0,SUM($H20:FM20)=0),$B20,0)</f>
        <v>0</v>
      </c>
      <c r="FS20" s="67" t="s">
        <v>134</v>
      </c>
      <c r="FT20" s="67" t="s">
        <v>545</v>
      </c>
      <c r="FU20" s="342">
        <v>7906536</v>
      </c>
      <c r="FV20" s="67" t="s">
        <v>175</v>
      </c>
      <c r="FY20" s="249" t="s">
        <v>134</v>
      </c>
      <c r="FZ20" s="67" t="s">
        <v>545</v>
      </c>
      <c r="GA20" s="67" t="str">
        <f>""</f>
        <v/>
      </c>
      <c r="GB20" s="67" t="s">
        <v>408</v>
      </c>
      <c r="GE20" s="67" t="s">
        <v>781</v>
      </c>
      <c r="GF20" s="67" t="s">
        <v>545</v>
      </c>
      <c r="GG20" s="67" t="str">
        <f>""</f>
        <v/>
      </c>
      <c r="GH20" s="67" t="s">
        <v>408</v>
      </c>
    </row>
    <row r="21" spans="1:190" ht="15.75" thickBot="1" x14ac:dyDescent="0.3">
      <c r="A21">
        <v>21</v>
      </c>
      <c r="B21">
        <f ca="1">IF(Valintaohjelma!D$11=SelectionData!G$11,A21,0)</f>
        <v>0</v>
      </c>
      <c r="C21" s="240" t="str">
        <f t="shared" ca="1" si="6"/>
        <v>CASA R3 Smart Left 500W</v>
      </c>
      <c r="D21" s="240" t="str">
        <f t="shared" ca="1" si="7"/>
        <v>R03VL05S00H</v>
      </c>
      <c r="E21" s="240">
        <f t="shared" ca="1" si="8"/>
        <v>7906531</v>
      </c>
      <c r="F21" s="240" t="str">
        <f t="shared" ca="1" si="9"/>
        <v>Valitse</v>
      </c>
      <c r="G21" s="47">
        <f ca="1">INDEX($I$2:$FN$2,ROWS(G$2:G21))</f>
        <v>1</v>
      </c>
      <c r="H21">
        <v>0</v>
      </c>
      <c r="I21">
        <f ca="1">IF(AND($B21&gt;0,SUM(I$3:I20)=0,SUM($H21:H21)=0),$B21,0)</f>
        <v>0</v>
      </c>
      <c r="J21">
        <f ca="1">IF(AND($B21&gt;0,SUM(J$3:J20)=0,SUM($H21:I21)=0),$B21,0)</f>
        <v>0</v>
      </c>
      <c r="K21">
        <f ca="1">IF(AND($B21&gt;0,SUM(K$3:K20)=0,SUM($H21:J21)=0),$B21,0)</f>
        <v>0</v>
      </c>
      <c r="L21">
        <f ca="1">IF(AND($B21&gt;0,SUM(L$3:L20)=0,SUM($H21:K21)=0),$B21,0)</f>
        <v>0</v>
      </c>
      <c r="M21">
        <f ca="1">IF(AND($B21&gt;0,SUM(M$3:M20)=0,SUM($H21:L21)=0),$B21,0)</f>
        <v>0</v>
      </c>
      <c r="N21">
        <f ca="1">IF(AND($B21&gt;0,SUM(N$3:N20)=0,SUM($H21:M21)=0),$B21,0)</f>
        <v>0</v>
      </c>
      <c r="O21">
        <f ca="1">IF(AND($B21&gt;0,SUM(O$3:O20)=0,SUM($H21:N21)=0),$B21,0)</f>
        <v>0</v>
      </c>
      <c r="P21">
        <f ca="1">IF(AND($B21&gt;0,SUM(P$3:P20)=0,SUM($H21:O21)=0),$B21,0)</f>
        <v>0</v>
      </c>
      <c r="Q21">
        <f ca="1">IF(AND($B21&gt;0,SUM(Q$3:Q20)=0,SUM($H21:P21)=0),$B21,0)</f>
        <v>0</v>
      </c>
      <c r="R21">
        <f ca="1">IF(AND($B21&gt;0,SUM(R$3:R20)=0,SUM($H21:Q21)=0),$B21,0)</f>
        <v>0</v>
      </c>
      <c r="S21">
        <f ca="1">IF(AND($B21&gt;0,SUM(S$3:S20)=0,SUM($H21:R21)=0),$B21,0)</f>
        <v>0</v>
      </c>
      <c r="T21">
        <f ca="1">IF(AND($B21&gt;0,SUM(T$3:T20)=0,SUM($H21:S21)=0),$B21,0)</f>
        <v>0</v>
      </c>
      <c r="U21">
        <f ca="1">IF(AND($B21&gt;0,SUM(U$3:U20)=0,SUM($H21:T21)=0),$B21,0)</f>
        <v>0</v>
      </c>
      <c r="V21">
        <f ca="1">IF(AND($B21&gt;0,SUM(V$3:V20)=0,SUM($H21:U21)=0),$B21,0)</f>
        <v>0</v>
      </c>
      <c r="W21">
        <f ca="1">IF(AND($B21&gt;0,SUM(W$3:W20)=0,SUM($H21:V21)=0),$B21,0)</f>
        <v>0</v>
      </c>
      <c r="X21">
        <f ca="1">IF(AND($B21&gt;0,SUM(X$3:X20)=0,SUM($H21:W21)=0),$B21,0)</f>
        <v>0</v>
      </c>
      <c r="Y21">
        <f ca="1">IF(AND($B21&gt;0,SUM(Y$3:Y20)=0,SUM($H21:X21)=0),$B21,0)</f>
        <v>0</v>
      </c>
      <c r="Z21">
        <f ca="1">IF(AND($B21&gt;0,SUM(Z$3:Z20)=0,SUM($H21:Y21)=0),$B21,0)</f>
        <v>0</v>
      </c>
      <c r="AA21">
        <f ca="1">IF(AND($B21&gt;0,SUM(AA$3:AA20)=0,SUM($H21:Z21)=0),$B21,0)</f>
        <v>0</v>
      </c>
      <c r="AB21">
        <f ca="1">IF(AND($B21&gt;0,SUM(AB$3:AB20)=0,SUM($H21:AA21)=0),$B21,0)</f>
        <v>0</v>
      </c>
      <c r="AC21">
        <f ca="1">IF(AND($B21&gt;0,SUM(AC$3:AC20)=0,SUM($H21:AB21)=0),$B21,0)</f>
        <v>0</v>
      </c>
      <c r="AD21">
        <f ca="1">IF(AND($B21&gt;0,SUM(AD$3:AD20)=0,SUM($H21:AC21)=0),$B21,0)</f>
        <v>0</v>
      </c>
      <c r="AE21">
        <f ca="1">IF(AND($B21&gt;0,SUM(AE$3:AE20)=0,SUM($H21:AD21)=0),$B21,0)</f>
        <v>0</v>
      </c>
      <c r="AF21">
        <f ca="1">IF(AND($B21&gt;0,SUM(AF$3:AF20)=0,SUM($H21:AE21)=0),$B21,0)</f>
        <v>0</v>
      </c>
      <c r="AG21">
        <f ca="1">IF(AND($B21&gt;0,SUM(AG$3:AG20)=0,SUM($H21:AF21)=0),$B21,0)</f>
        <v>0</v>
      </c>
      <c r="AH21">
        <f ca="1">IF(AND($B21&gt;0,SUM(AH$3:AH20)=0,SUM($H21:AG21)=0),$B21,0)</f>
        <v>0</v>
      </c>
      <c r="AI21">
        <f ca="1">IF(AND($B21&gt;0,SUM(AI$3:AI20)=0,SUM($H21:AH21)=0),$B21,0)</f>
        <v>0</v>
      </c>
      <c r="AJ21">
        <f ca="1">IF(AND($B21&gt;0,SUM(AJ$3:AJ20)=0,SUM($H21:AI21)=0),$B21,0)</f>
        <v>0</v>
      </c>
      <c r="AK21">
        <f ca="1">IF(AND($B21&gt;0,SUM(AK$3:AK20)=0,SUM($H21:AJ21)=0),$B21,0)</f>
        <v>0</v>
      </c>
      <c r="AL21">
        <f ca="1">IF(AND($B21&gt;0,SUM(AL$3:AL20)=0,SUM($H21:AK21)=0),$B21,0)</f>
        <v>0</v>
      </c>
      <c r="AM21">
        <f ca="1">IF(AND($B21&gt;0,SUM(AM$3:AM20)=0,SUM($H21:AL21)=0),$B21,0)</f>
        <v>0</v>
      </c>
      <c r="AN21">
        <f ca="1">IF(AND($B21&gt;0,SUM(AN$3:AN20)=0,SUM($H21:AM21)=0),$B21,0)</f>
        <v>0</v>
      </c>
      <c r="AO21">
        <f ca="1">IF(AND($B21&gt;0,SUM(AO$3:AO20)=0,SUM($H21:AN21)=0),$B21,0)</f>
        <v>0</v>
      </c>
      <c r="AP21">
        <f ca="1">IF(AND($B21&gt;0,SUM(AP$3:AP20)=0,SUM($H21:AO21)=0),$B21,0)</f>
        <v>0</v>
      </c>
      <c r="AQ21">
        <f ca="1">IF(AND($B21&gt;0,SUM(AQ$3:AQ20)=0,SUM($H21:AP21)=0),$B21,0)</f>
        <v>0</v>
      </c>
      <c r="AR21">
        <f ca="1">IF(AND($B21&gt;0,SUM(AR$3:AR20)=0,SUM($H21:AQ21)=0),$B21,0)</f>
        <v>0</v>
      </c>
      <c r="AS21">
        <f ca="1">IF(AND($B21&gt;0,SUM(AS$3:AS20)=0,SUM($H21:AR21)=0),$B21,0)</f>
        <v>0</v>
      </c>
      <c r="AT21">
        <f ca="1">IF(AND($B21&gt;0,SUM(AT$3:AT20)=0,SUM($H21:AS21)=0),$B21,0)</f>
        <v>0</v>
      </c>
      <c r="AU21">
        <f ca="1">IF(AND($B21&gt;0,SUM(AU$3:AU20)=0,SUM($H21:AT21)=0),$B21,0)</f>
        <v>0</v>
      </c>
      <c r="AV21">
        <f ca="1">IF(AND($B21&gt;0,SUM(AV$3:AV20)=0,SUM($H21:AU21)=0),$B21,0)</f>
        <v>0</v>
      </c>
      <c r="AW21">
        <f ca="1">IF(AND($B21&gt;0,SUM(AW$3:AW20)=0,SUM($H21:AV21)=0),$B21,0)</f>
        <v>0</v>
      </c>
      <c r="AX21">
        <f ca="1">IF(AND($B21&gt;0,SUM(AX$3:AX20)=0,SUM($H21:AW21)=0),$B21,0)</f>
        <v>0</v>
      </c>
      <c r="AY21">
        <f ca="1">IF(AND($B21&gt;0,SUM(AY$3:AY20)=0,SUM($H21:AX21)=0),$B21,0)</f>
        <v>0</v>
      </c>
      <c r="AZ21">
        <f ca="1">IF(AND($B21&gt;0,SUM(AZ$3:AZ20)=0,SUM($H21:AY21)=0),$B21,0)</f>
        <v>0</v>
      </c>
      <c r="BA21">
        <f ca="1">IF(AND($B21&gt;0,SUM(BA$3:BA20)=0,SUM($H21:AZ21)=0),$B21,0)</f>
        <v>0</v>
      </c>
      <c r="BB21">
        <f ca="1">IF(AND($B21&gt;0,SUM(BB$3:BB20)=0,SUM($H21:BA21)=0),$B21,0)</f>
        <v>0</v>
      </c>
      <c r="BC21">
        <f ca="1">IF(AND($B21&gt;0,SUM(BC$3:BC20)=0,SUM($H21:BB21)=0),$B21,0)</f>
        <v>0</v>
      </c>
      <c r="BD21">
        <f ca="1">IF(AND($B21&gt;0,SUM(BD$3:BD20)=0,SUM($H21:BC21)=0),$B21,0)</f>
        <v>0</v>
      </c>
      <c r="BE21">
        <f ca="1">IF(AND($B21&gt;0,SUM(BE$3:BE20)=0,SUM($H21:BD21)=0),$B21,0)</f>
        <v>0</v>
      </c>
      <c r="BF21">
        <f ca="1">IF(AND($B21&gt;0,SUM(BF$3:BF20)=0,SUM($H21:BE21)=0),$B21,0)</f>
        <v>0</v>
      </c>
      <c r="BG21">
        <f ca="1">IF(AND($B21&gt;0,SUM(BG$3:BG20)=0,SUM($H21:BF21)=0),$B21,0)</f>
        <v>0</v>
      </c>
      <c r="BH21">
        <f ca="1">IF(AND($B21&gt;0,SUM(BH$3:BH20)=0,SUM($H21:BG21)=0),$B21,0)</f>
        <v>0</v>
      </c>
      <c r="BI21">
        <f ca="1">IF(AND($B21&gt;0,SUM(BI$3:BI20)=0,SUM($H21:BH21)=0),$B21,0)</f>
        <v>0</v>
      </c>
      <c r="BJ21">
        <f ca="1">IF(AND($B21&gt;0,SUM(BJ$3:BJ20)=0,SUM($H21:BI21)=0),$B21,0)</f>
        <v>0</v>
      </c>
      <c r="BK21">
        <f ca="1">IF(AND($B21&gt;0,SUM(BK$3:BK20)=0,SUM($H21:BJ21)=0),$B21,0)</f>
        <v>0</v>
      </c>
      <c r="BL21">
        <f ca="1">IF(AND($B21&gt;0,SUM(BL$3:BL20)=0,SUM($H21:BK21)=0),$B21,0)</f>
        <v>0</v>
      </c>
      <c r="BM21">
        <f ca="1">IF(AND($B21&gt;0,SUM(BM$3:BM20)=0,SUM($H21:BL21)=0),$B21,0)</f>
        <v>0</v>
      </c>
      <c r="BN21">
        <f ca="1">IF(AND($B21&gt;0,SUM(BN$3:BN20)=0,SUM($H21:BM21)=0),$B21,0)</f>
        <v>0</v>
      </c>
      <c r="BO21">
        <f ca="1">IF(AND($B21&gt;0,SUM(BO$3:BO20)=0,SUM($H21:BN21)=0),$B21,0)</f>
        <v>0</v>
      </c>
      <c r="BP21">
        <f ca="1">IF(AND($B21&gt;0,SUM(BP$3:BP20)=0,SUM($H21:BO21)=0),$B21,0)</f>
        <v>0</v>
      </c>
      <c r="BQ21">
        <f ca="1">IF(AND($B21&gt;0,SUM(BQ$3:BQ20)=0,SUM($H21:BP21)=0),$B21,0)</f>
        <v>0</v>
      </c>
      <c r="BR21">
        <f ca="1">IF(AND($B21&gt;0,SUM(BR$3:BR20)=0,SUM($H21:BQ21)=0),$B21,0)</f>
        <v>0</v>
      </c>
      <c r="BS21">
        <f ca="1">IF(AND($B21&gt;0,SUM(BS$3:BS20)=0,SUM($H21:BR21)=0),$B21,0)</f>
        <v>0</v>
      </c>
      <c r="BT21">
        <f ca="1">IF(AND($B21&gt;0,SUM(BT$3:BT20)=0,SUM($H21:BS21)=0),$B21,0)</f>
        <v>0</v>
      </c>
      <c r="BU21">
        <f ca="1">IF(AND($B21&gt;0,SUM(BU$3:BU20)=0,SUM($H21:BT21)=0),$B21,0)</f>
        <v>0</v>
      </c>
      <c r="BV21">
        <f ca="1">IF(AND($B21&gt;0,SUM(BV$3:BV20)=0,SUM($H21:BU21)=0),$B21,0)</f>
        <v>0</v>
      </c>
      <c r="BW21">
        <f ca="1">IF(AND($B21&gt;0,SUM(BW$3:BW20)=0,SUM($H21:BV21)=0),$B21,0)</f>
        <v>0</v>
      </c>
      <c r="BX21">
        <f ca="1">IF(AND($B21&gt;0,SUM(BX$3:BX20)=0,SUM($H21:BW21)=0),$B21,0)</f>
        <v>0</v>
      </c>
      <c r="BY21">
        <f ca="1">IF(AND($B21&gt;0,SUM(BY$3:BY20)=0,SUM($H21:BX21)=0),$B21,0)</f>
        <v>0</v>
      </c>
      <c r="BZ21">
        <f ca="1">IF(AND($B21&gt;0,SUM(BZ$3:BZ20)=0,SUM($H21:BY21)=0),$B21,0)</f>
        <v>0</v>
      </c>
      <c r="CA21">
        <f ca="1">IF(AND($B21&gt;0,SUM(CA$3:CA20)=0,SUM($H21:BZ21)=0),$B21,0)</f>
        <v>0</v>
      </c>
      <c r="CB21">
        <f ca="1">IF(AND($B21&gt;0,SUM(CB$3:CB20)=0,SUM($H21:CA21)=0),$B21,0)</f>
        <v>0</v>
      </c>
      <c r="CC21">
        <f ca="1">IF(AND($B21&gt;0,SUM(CC$3:CC20)=0,SUM($H21:CB21)=0),$B21,0)</f>
        <v>0</v>
      </c>
      <c r="CD21">
        <f ca="1">IF(AND($B21&gt;0,SUM(CD$3:CD20)=0,SUM($H21:CC21)=0),$B21,0)</f>
        <v>0</v>
      </c>
      <c r="CE21">
        <f ca="1">IF(AND($B21&gt;0,SUM(CE$3:CE20)=0,SUM($H21:CD21)=0),$B21,0)</f>
        <v>0</v>
      </c>
      <c r="CF21">
        <f ca="1">IF(AND($B21&gt;0,SUM(CF$3:CF20)=0,SUM($H21:CE21)=0),$B21,0)</f>
        <v>0</v>
      </c>
      <c r="CG21">
        <f ca="1">IF(AND($B21&gt;0,SUM(CG$3:CG20)=0,SUM($H21:CF21)=0),$B21,0)</f>
        <v>0</v>
      </c>
      <c r="CH21">
        <f ca="1">IF(AND($B21&gt;0,SUM(CH$3:CH20)=0,SUM($H21:CG21)=0),$B21,0)</f>
        <v>0</v>
      </c>
      <c r="CI21">
        <f ca="1">IF(AND($B21&gt;0,SUM(CI$3:CI20)=0,SUM($H21:CH21)=0),$B21,0)</f>
        <v>0</v>
      </c>
      <c r="CJ21">
        <f ca="1">IF(AND($B21&gt;0,SUM(CJ$3:CJ20)=0,SUM($H21:CI21)=0),$B21,0)</f>
        <v>0</v>
      </c>
      <c r="CK21">
        <f ca="1">IF(AND($B21&gt;0,SUM(CK$3:CK20)=0,SUM($H21:CJ21)=0),$B21,0)</f>
        <v>0</v>
      </c>
      <c r="CL21">
        <f ca="1">IF(AND($B21&gt;0,SUM(CL$3:CL20)=0,SUM($H21:CK21)=0),$B21,0)</f>
        <v>0</v>
      </c>
      <c r="CM21">
        <f ca="1">IF(AND($B21&gt;0,SUM(CM$3:CM20)=0,SUM($H21:CL21)=0),$B21,0)</f>
        <v>0</v>
      </c>
      <c r="CN21">
        <f ca="1">IF(AND($B21&gt;0,SUM(CN$3:CN20)=0,SUM($H21:CM21)=0),$B21,0)</f>
        <v>0</v>
      </c>
      <c r="CO21">
        <f ca="1">IF(AND($B21&gt;0,SUM(CO$3:CO20)=0,SUM($H21:CN21)=0),$B21,0)</f>
        <v>0</v>
      </c>
      <c r="CP21">
        <f ca="1">IF(AND($B21&gt;0,SUM(CP$3:CP20)=0,SUM($H21:CO21)=0),$B21,0)</f>
        <v>0</v>
      </c>
      <c r="CQ21">
        <f ca="1">IF(AND($B21&gt;0,SUM(CQ$3:CQ20)=0,SUM($H21:CP21)=0),$B21,0)</f>
        <v>0</v>
      </c>
      <c r="CR21">
        <f ca="1">IF(AND($B21&gt;0,SUM(CR$3:CR20)=0,SUM($H21:CQ21)=0),$B21,0)</f>
        <v>0</v>
      </c>
      <c r="CS21">
        <f ca="1">IF(AND($B21&gt;0,SUM(CS$3:CS20)=0,SUM($H21:CR21)=0),$B21,0)</f>
        <v>0</v>
      </c>
      <c r="CT21">
        <f ca="1">IF(AND($B21&gt;0,SUM(CT$3:CT20)=0,SUM($H21:CS21)=0),$B21,0)</f>
        <v>0</v>
      </c>
      <c r="CU21">
        <f ca="1">IF(AND($B21&gt;0,SUM(CU$3:CU20)=0,SUM($H21:CT21)=0),$B21,0)</f>
        <v>0</v>
      </c>
      <c r="CV21">
        <f ca="1">IF(AND($B21&gt;0,SUM(CV$3:CV20)=0,SUM($H21:CU21)=0),$B21,0)</f>
        <v>0</v>
      </c>
      <c r="CW21">
        <f ca="1">IF(AND($B21&gt;0,SUM(CW$3:CW20)=0,SUM($H21:CV21)=0),$B21,0)</f>
        <v>0</v>
      </c>
      <c r="CX21">
        <f ca="1">IF(AND($B21&gt;0,SUM(CX$3:CX20)=0,SUM($H21:CW21)=0),$B21,0)</f>
        <v>0</v>
      </c>
      <c r="CY21">
        <f ca="1">IF(AND($B21&gt;0,SUM(CY$3:CY20)=0,SUM($H21:CX21)=0),$B21,0)</f>
        <v>0</v>
      </c>
      <c r="CZ21">
        <f ca="1">IF(AND($B21&gt;0,SUM(CZ$3:CZ20)=0,SUM($H21:CY21)=0),$B21,0)</f>
        <v>0</v>
      </c>
      <c r="DA21">
        <f ca="1">IF(AND($B21&gt;0,SUM(DA$3:DA20)=0,SUM($H21:CZ21)=0),$B21,0)</f>
        <v>0</v>
      </c>
      <c r="DB21">
        <f ca="1">IF(AND($B21&gt;0,SUM(DB$3:DB20)=0,SUM($H21:DA21)=0),$B21,0)</f>
        <v>0</v>
      </c>
      <c r="DC21">
        <f ca="1">IF(AND($B21&gt;0,SUM(DC$3:DC20)=0,SUM($H21:DB21)=0),$B21,0)</f>
        <v>0</v>
      </c>
      <c r="DD21">
        <f ca="1">IF(AND($B21&gt;0,SUM(DD$3:DD20)=0,SUM($H21:DC21)=0),$B21,0)</f>
        <v>0</v>
      </c>
      <c r="DE21">
        <f ca="1">IF(AND($B21&gt;0,SUM(DE$3:DE20)=0,SUM($H21:DD21)=0),$B21,0)</f>
        <v>0</v>
      </c>
      <c r="DF21">
        <f ca="1">IF(AND($B21&gt;0,SUM(DF$3:DF20)=0,SUM($H21:DE21)=0),$B21,0)</f>
        <v>0</v>
      </c>
      <c r="DG21">
        <f ca="1">IF(AND($B21&gt;0,SUM(DG$3:DG20)=0,SUM($H21:DF21)=0),$B21,0)</f>
        <v>0</v>
      </c>
      <c r="DH21">
        <f ca="1">IF(AND($B21&gt;0,SUM(DH$3:DH20)=0,SUM($H21:DG21)=0),$B21,0)</f>
        <v>0</v>
      </c>
      <c r="DI21">
        <f ca="1">IF(AND($B21&gt;0,SUM(DI$3:DI20)=0,SUM($H21:DH21)=0),$B21,0)</f>
        <v>0</v>
      </c>
      <c r="DJ21">
        <f ca="1">IF(AND($B21&gt;0,SUM(DJ$3:DJ20)=0,SUM($H21:DI21)=0),$B21,0)</f>
        <v>0</v>
      </c>
      <c r="DK21">
        <f ca="1">IF(AND($B21&gt;0,SUM(DK$3:DK20)=0,SUM($H21:DJ21)=0),$B21,0)</f>
        <v>0</v>
      </c>
      <c r="DL21">
        <f ca="1">IF(AND($B21&gt;0,SUM(DL$3:DL20)=0,SUM($H21:DK21)=0),$B21,0)</f>
        <v>0</v>
      </c>
      <c r="DM21">
        <f ca="1">IF(AND($B21&gt;0,SUM(DM$3:DM20)=0,SUM($H21:DL21)=0),$B21,0)</f>
        <v>0</v>
      </c>
      <c r="DN21">
        <f ca="1">IF(AND($B21&gt;0,SUM(DN$3:DN20)=0,SUM($H21:DM21)=0),$B21,0)</f>
        <v>0</v>
      </c>
      <c r="DO21">
        <f ca="1">IF(AND($B21&gt;0,SUM(DO$3:DO20)=0,SUM($H21:DN21)=0),$B21,0)</f>
        <v>0</v>
      </c>
      <c r="DP21">
        <f ca="1">IF(AND($B21&gt;0,SUM(DP$3:DP20)=0,SUM($H21:DO21)=0),$B21,0)</f>
        <v>0</v>
      </c>
      <c r="DQ21">
        <f ca="1">IF(AND($B21&gt;0,SUM(DQ$3:DQ20)=0,SUM($H21:DP21)=0),$B21,0)</f>
        <v>0</v>
      </c>
      <c r="DR21">
        <f ca="1">IF(AND($B21&gt;0,SUM(DR$3:DR20)=0,SUM($H21:DQ21)=0),$B21,0)</f>
        <v>0</v>
      </c>
      <c r="DS21">
        <f ca="1">IF(AND($B21&gt;0,SUM(DS$3:DS20)=0,SUM($H21:DR21)=0),$B21,0)</f>
        <v>0</v>
      </c>
      <c r="DT21">
        <f ca="1">IF(AND($B21&gt;0,SUM(DT$3:DT20)=0,SUM($H21:DS21)=0),$B21,0)</f>
        <v>0</v>
      </c>
      <c r="DU21">
        <f ca="1">IF(AND($B21&gt;0,SUM(DU$3:DU20)=0,SUM($H21:DT21)=0),$B21,0)</f>
        <v>0</v>
      </c>
      <c r="DV21">
        <f ca="1">IF(AND($B21&gt;0,SUM(DV$3:DV20)=0,SUM($H21:DU21)=0),$B21,0)</f>
        <v>0</v>
      </c>
      <c r="DW21">
        <f ca="1">IF(AND($B21&gt;0,SUM(DW$3:DW20)=0,SUM($H21:DV21)=0),$B21,0)</f>
        <v>0</v>
      </c>
      <c r="DX21">
        <f ca="1">IF(AND($B21&gt;0,SUM(DX$3:DX20)=0,SUM($H21:DW21)=0),$B21,0)</f>
        <v>0</v>
      </c>
      <c r="DY21">
        <f ca="1">IF(AND($B21&gt;0,SUM(DY$3:DY20)=0,SUM($H21:DX21)=0),$B21,0)</f>
        <v>0</v>
      </c>
      <c r="DZ21">
        <f ca="1">IF(AND($B21&gt;0,SUM(DZ$3:DZ20)=0,SUM($H21:DY21)=0),$B21,0)</f>
        <v>0</v>
      </c>
      <c r="EA21">
        <f ca="1">IF(AND($B21&gt;0,SUM(EA$3:EA20)=0,SUM($H21:DZ21)=0),$B21,0)</f>
        <v>0</v>
      </c>
      <c r="EB21">
        <f ca="1">IF(AND($B21&gt;0,SUM(EB$3:EB20)=0,SUM($H21:EA21)=0),$B21,0)</f>
        <v>0</v>
      </c>
      <c r="EC21">
        <f ca="1">IF(AND($B21&gt;0,SUM(EC$3:EC20)=0,SUM($H21:EB21)=0),$B21,0)</f>
        <v>0</v>
      </c>
      <c r="ED21">
        <f ca="1">IF(AND($B21&gt;0,SUM(ED$3:ED20)=0,SUM($H21:EC21)=0),$B21,0)</f>
        <v>0</v>
      </c>
      <c r="EE21">
        <f ca="1">IF(AND($B21&gt;0,SUM(EE$3:EE20)=0,SUM($H21:ED21)=0),$B21,0)</f>
        <v>0</v>
      </c>
      <c r="EF21">
        <f ca="1">IF(AND($B21&gt;0,SUM(EF$3:EF20)=0,SUM($H21:EE21)=0),$B21,0)</f>
        <v>0</v>
      </c>
      <c r="EG21">
        <f ca="1">IF(AND($B21&gt;0,SUM(EG$3:EG20)=0,SUM($H21:EF21)=0),$B21,0)</f>
        <v>0</v>
      </c>
      <c r="EH21">
        <f ca="1">IF(AND($B21&gt;0,SUM(EH$3:EH20)=0,SUM($H21:EG21)=0),$B21,0)</f>
        <v>0</v>
      </c>
      <c r="EI21">
        <f ca="1">IF(AND($B21&gt;0,SUM(EI$3:EI20)=0,SUM($H21:EH21)=0),$B21,0)</f>
        <v>0</v>
      </c>
      <c r="EJ21">
        <f ca="1">IF(AND($B21&gt;0,SUM(EJ$3:EJ20)=0,SUM($H21:EI21)=0),$B21,0)</f>
        <v>0</v>
      </c>
      <c r="EK21">
        <f ca="1">IF(AND($B21&gt;0,SUM(EK$3:EK20)=0,SUM($H21:EJ21)=0),$B21,0)</f>
        <v>0</v>
      </c>
      <c r="EL21">
        <f ca="1">IF(AND($B21&gt;0,SUM(EL$3:EL20)=0,SUM($H21:EK21)=0),$B21,0)</f>
        <v>0</v>
      </c>
      <c r="EM21">
        <f ca="1">IF(AND($B21&gt;0,SUM(EM$3:EM20)=0,SUM($H21:EL21)=0),$B21,0)</f>
        <v>0</v>
      </c>
      <c r="EN21">
        <f ca="1">IF(AND($B21&gt;0,SUM(EN$3:EN20)=0,SUM($H21:EM21)=0),$B21,0)</f>
        <v>0</v>
      </c>
      <c r="EO21">
        <f ca="1">IF(AND($B21&gt;0,SUM(EO$3:EO20)=0,SUM($H21:EN21)=0),$B21,0)</f>
        <v>0</v>
      </c>
      <c r="EP21">
        <f ca="1">IF(AND($B21&gt;0,SUM(EP$3:EP20)=0,SUM($H21:EO21)=0),$B21,0)</f>
        <v>0</v>
      </c>
      <c r="EQ21">
        <f ca="1">IF(AND($B21&gt;0,SUM(EQ$3:EQ20)=0,SUM($H21:EP21)=0),$B21,0)</f>
        <v>0</v>
      </c>
      <c r="ER21">
        <f ca="1">IF(AND($B21&gt;0,SUM(ER$3:ER20)=0,SUM($H21:EQ21)=0),$B21,0)</f>
        <v>0</v>
      </c>
      <c r="ES21">
        <f ca="1">IF(AND($B21&gt;0,SUM(ES$3:ES20)=0,SUM($H21:ER21)=0),$B21,0)</f>
        <v>0</v>
      </c>
      <c r="ET21">
        <f ca="1">IF(AND($B21&gt;0,SUM(ET$3:ET20)=0,SUM($H21:ES21)=0),$B21,0)</f>
        <v>0</v>
      </c>
      <c r="EU21">
        <f ca="1">IF(AND($B21&gt;0,SUM(EU$3:EU20)=0,SUM($H21:ET21)=0),$B21,0)</f>
        <v>0</v>
      </c>
      <c r="EV21">
        <f ca="1">IF(AND($B21&gt;0,SUM(EV$3:EV20)=0,SUM($H21:EU21)=0),$B21,0)</f>
        <v>0</v>
      </c>
      <c r="EW21">
        <f ca="1">IF(AND($B21&gt;0,SUM(EW$3:EW20)=0,SUM($H21:EV21)=0),$B21,0)</f>
        <v>0</v>
      </c>
      <c r="EX21">
        <f ca="1">IF(AND($B21&gt;0,SUM(EX$3:EX20)=0,SUM($H21:EW21)=0),$B21,0)</f>
        <v>0</v>
      </c>
      <c r="EY21">
        <f ca="1">IF(AND($B21&gt;0,SUM(EY$3:EY20)=0,SUM($H21:EX21)=0),$B21,0)</f>
        <v>0</v>
      </c>
      <c r="EZ21">
        <f ca="1">IF(AND($B21&gt;0,SUM(EZ$3:EZ20)=0,SUM($H21:EY21)=0),$B21,0)</f>
        <v>0</v>
      </c>
      <c r="FA21">
        <f ca="1">IF(AND($B21&gt;0,SUM(FA$3:FA20)=0,SUM($H21:EZ21)=0),$B21,0)</f>
        <v>0</v>
      </c>
      <c r="FB21">
        <f ca="1">IF(AND($B21&gt;0,SUM(FB$3:FB20)=0,SUM($H21:FA21)=0),$B21,0)</f>
        <v>0</v>
      </c>
      <c r="FC21">
        <f ca="1">IF(AND($B21&gt;0,SUM(FC$3:FC20)=0,SUM($H21:FB21)=0),$B21,0)</f>
        <v>0</v>
      </c>
      <c r="FD21">
        <f ca="1">IF(AND($B21&gt;0,SUM(FD$3:FD20)=0,SUM($H21:FC21)=0),$B21,0)</f>
        <v>0</v>
      </c>
      <c r="FE21">
        <f ca="1">IF(AND($B21&gt;0,SUM(FE$3:FE20)=0,SUM($H21:FD21)=0),$B21,0)</f>
        <v>0</v>
      </c>
      <c r="FF21">
        <f ca="1">IF(AND($B21&gt;0,SUM(FF$3:FF20)=0,SUM($H21:FE21)=0),$B21,0)</f>
        <v>0</v>
      </c>
      <c r="FG21">
        <f ca="1">IF(AND($B21&gt;0,SUM(FG$3:FG20)=0,SUM($H21:FF21)=0),$B21,0)</f>
        <v>0</v>
      </c>
      <c r="FH21">
        <f ca="1">IF(AND($B21&gt;0,SUM(FH$3:FH20)=0,SUM($H21:FG21)=0),$B21,0)</f>
        <v>0</v>
      </c>
      <c r="FI21">
        <f ca="1">IF(AND($B21&gt;0,SUM(FI$3:FI20)=0,SUM($H21:FH21)=0),$B21,0)</f>
        <v>0</v>
      </c>
      <c r="FJ21">
        <f ca="1">IF(AND($B21&gt;0,SUM(FJ$3:FJ20)=0,SUM($H21:FI21)=0),$B21,0)</f>
        <v>0</v>
      </c>
      <c r="FK21">
        <f ca="1">IF(AND($B21&gt;0,SUM(FK$3:FK20)=0,SUM($H21:FJ21)=0),$B21,0)</f>
        <v>0</v>
      </c>
      <c r="FL21">
        <f ca="1">IF(AND($B21&gt;0,SUM(FL$3:FL20)=0,SUM($H21:FK21)=0),$B21,0)</f>
        <v>0</v>
      </c>
      <c r="FM21">
        <f ca="1">IF(AND($B21&gt;0,SUM(FM$3:FM20)=0,SUM($H21:FL21)=0),$B21,0)</f>
        <v>0</v>
      </c>
      <c r="FN21">
        <f ca="1">IF(AND($B21&gt;0,SUM(FN$3:FN20)=0,SUM($H21:FM21)=0),$B21,0)</f>
        <v>0</v>
      </c>
      <c r="FS21" s="67" t="s">
        <v>135</v>
      </c>
      <c r="FT21" s="67" t="s">
        <v>546</v>
      </c>
      <c r="FU21" s="342">
        <v>7906531</v>
      </c>
      <c r="FV21" s="67" t="s">
        <v>175</v>
      </c>
      <c r="FY21" s="249" t="s">
        <v>135</v>
      </c>
      <c r="FZ21" s="67" t="s">
        <v>546</v>
      </c>
      <c r="GA21" s="67" t="str">
        <f>""</f>
        <v/>
      </c>
      <c r="GB21" s="67" t="s">
        <v>408</v>
      </c>
      <c r="GE21" s="67" t="s">
        <v>782</v>
      </c>
      <c r="GF21" s="67" t="s">
        <v>546</v>
      </c>
      <c r="GG21" s="67" t="str">
        <f>""</f>
        <v/>
      </c>
      <c r="GH21" s="67" t="s">
        <v>408</v>
      </c>
    </row>
    <row r="22" spans="1:190" ht="15.75" thickBot="1" x14ac:dyDescent="0.3">
      <c r="A22">
        <v>22</v>
      </c>
      <c r="B22">
        <f ca="1">IF(Valintaohjelma!D$11=SelectionData!H$11,A22,0)</f>
        <v>0</v>
      </c>
      <c r="C22" s="240" t="str">
        <f t="shared" ca="1" si="6"/>
        <v>CASA R5 Smart Right 800W</v>
      </c>
      <c r="D22" s="240" t="str">
        <f t="shared" ca="1" si="7"/>
        <v>R05VR08S00H</v>
      </c>
      <c r="E22" s="240">
        <f t="shared" ca="1" si="8"/>
        <v>7906850</v>
      </c>
      <c r="F22" s="240" t="str">
        <f t="shared" ca="1" si="9"/>
        <v>Valitse</v>
      </c>
      <c r="G22" s="47">
        <f ca="1">INDEX($I$2:$FN$2,ROWS(G$2:G22))</f>
        <v>0</v>
      </c>
      <c r="H22">
        <v>0</v>
      </c>
      <c r="I22">
        <f ca="1">IF(AND($B22&gt;0,SUM(I$3:I21)=0,SUM($H22:H22)=0),$B22,0)</f>
        <v>0</v>
      </c>
      <c r="J22">
        <f ca="1">IF(AND($B22&gt;0,SUM(J$3:J21)=0,SUM($H22:I22)=0),$B22,0)</f>
        <v>0</v>
      </c>
      <c r="K22">
        <f ca="1">IF(AND($B22&gt;0,SUM(K$3:K21)=0,SUM($H22:J22)=0),$B22,0)</f>
        <v>0</v>
      </c>
      <c r="L22">
        <f ca="1">IF(AND($B22&gt;0,SUM(L$3:L21)=0,SUM($H22:K22)=0),$B22,0)</f>
        <v>0</v>
      </c>
      <c r="M22">
        <f ca="1">IF(AND($B22&gt;0,SUM(M$3:M21)=0,SUM($H22:L22)=0),$B22,0)</f>
        <v>0</v>
      </c>
      <c r="N22">
        <f ca="1">IF(AND($B22&gt;0,SUM(N$3:N21)=0,SUM($H22:M22)=0),$B22,0)</f>
        <v>0</v>
      </c>
      <c r="O22">
        <f ca="1">IF(AND($B22&gt;0,SUM(O$3:O21)=0,SUM($H22:N22)=0),$B22,0)</f>
        <v>0</v>
      </c>
      <c r="P22">
        <f ca="1">IF(AND($B22&gt;0,SUM(P$3:P21)=0,SUM($H22:O22)=0),$B22,0)</f>
        <v>0</v>
      </c>
      <c r="Q22">
        <f ca="1">IF(AND($B22&gt;0,SUM(Q$3:Q21)=0,SUM($H22:P22)=0),$B22,0)</f>
        <v>0</v>
      </c>
      <c r="R22">
        <f ca="1">IF(AND($B22&gt;0,SUM(R$3:R21)=0,SUM($H22:Q22)=0),$B22,0)</f>
        <v>0</v>
      </c>
      <c r="S22">
        <f ca="1">IF(AND($B22&gt;0,SUM(S$3:S21)=0,SUM($H22:R22)=0),$B22,0)</f>
        <v>0</v>
      </c>
      <c r="T22">
        <f ca="1">IF(AND($B22&gt;0,SUM(T$3:T21)=0,SUM($H22:S22)=0),$B22,0)</f>
        <v>0</v>
      </c>
      <c r="U22">
        <f ca="1">IF(AND($B22&gt;0,SUM(U$3:U21)=0,SUM($H22:T22)=0),$B22,0)</f>
        <v>0</v>
      </c>
      <c r="V22">
        <f ca="1">IF(AND($B22&gt;0,SUM(V$3:V21)=0,SUM($H22:U22)=0),$B22,0)</f>
        <v>0</v>
      </c>
      <c r="W22">
        <f ca="1">IF(AND($B22&gt;0,SUM(W$3:W21)=0,SUM($H22:V22)=0),$B22,0)</f>
        <v>0</v>
      </c>
      <c r="X22">
        <f ca="1">IF(AND($B22&gt;0,SUM(X$3:X21)=0,SUM($H22:W22)=0),$B22,0)</f>
        <v>0</v>
      </c>
      <c r="Y22">
        <f ca="1">IF(AND($B22&gt;0,SUM(Y$3:Y21)=0,SUM($H22:X22)=0),$B22,0)</f>
        <v>0</v>
      </c>
      <c r="Z22">
        <f ca="1">IF(AND($B22&gt;0,SUM(Z$3:Z21)=0,SUM($H22:Y22)=0),$B22,0)</f>
        <v>0</v>
      </c>
      <c r="AA22">
        <f ca="1">IF(AND($B22&gt;0,SUM(AA$3:AA21)=0,SUM($H22:Z22)=0),$B22,0)</f>
        <v>0</v>
      </c>
      <c r="AB22">
        <f ca="1">IF(AND($B22&gt;0,SUM(AB$3:AB21)=0,SUM($H22:AA22)=0),$B22,0)</f>
        <v>0</v>
      </c>
      <c r="AC22">
        <f ca="1">IF(AND($B22&gt;0,SUM(AC$3:AC21)=0,SUM($H22:AB22)=0),$B22,0)</f>
        <v>0</v>
      </c>
      <c r="AD22">
        <f ca="1">IF(AND($B22&gt;0,SUM(AD$3:AD21)=0,SUM($H22:AC22)=0),$B22,0)</f>
        <v>0</v>
      </c>
      <c r="AE22">
        <f ca="1">IF(AND($B22&gt;0,SUM(AE$3:AE21)=0,SUM($H22:AD22)=0),$B22,0)</f>
        <v>0</v>
      </c>
      <c r="AF22">
        <f ca="1">IF(AND($B22&gt;0,SUM(AF$3:AF21)=0,SUM($H22:AE22)=0),$B22,0)</f>
        <v>0</v>
      </c>
      <c r="AG22">
        <f ca="1">IF(AND($B22&gt;0,SUM(AG$3:AG21)=0,SUM($H22:AF22)=0),$B22,0)</f>
        <v>0</v>
      </c>
      <c r="AH22">
        <f ca="1">IF(AND($B22&gt;0,SUM(AH$3:AH21)=0,SUM($H22:AG22)=0),$B22,0)</f>
        <v>0</v>
      </c>
      <c r="AI22">
        <f ca="1">IF(AND($B22&gt;0,SUM(AI$3:AI21)=0,SUM($H22:AH22)=0),$B22,0)</f>
        <v>0</v>
      </c>
      <c r="AJ22">
        <f ca="1">IF(AND($B22&gt;0,SUM(AJ$3:AJ21)=0,SUM($H22:AI22)=0),$B22,0)</f>
        <v>0</v>
      </c>
      <c r="AK22">
        <f ca="1">IF(AND($B22&gt;0,SUM(AK$3:AK21)=0,SUM($H22:AJ22)=0),$B22,0)</f>
        <v>0</v>
      </c>
      <c r="AL22">
        <f ca="1">IF(AND($B22&gt;0,SUM(AL$3:AL21)=0,SUM($H22:AK22)=0),$B22,0)</f>
        <v>0</v>
      </c>
      <c r="AM22">
        <f ca="1">IF(AND($B22&gt;0,SUM(AM$3:AM21)=0,SUM($H22:AL22)=0),$B22,0)</f>
        <v>0</v>
      </c>
      <c r="AN22">
        <f ca="1">IF(AND($B22&gt;0,SUM(AN$3:AN21)=0,SUM($H22:AM22)=0),$B22,0)</f>
        <v>0</v>
      </c>
      <c r="AO22">
        <f ca="1">IF(AND($B22&gt;0,SUM(AO$3:AO21)=0,SUM($H22:AN22)=0),$B22,0)</f>
        <v>0</v>
      </c>
      <c r="AP22">
        <f ca="1">IF(AND($B22&gt;0,SUM(AP$3:AP21)=0,SUM($H22:AO22)=0),$B22,0)</f>
        <v>0</v>
      </c>
      <c r="AQ22">
        <f ca="1">IF(AND($B22&gt;0,SUM(AQ$3:AQ21)=0,SUM($H22:AP22)=0),$B22,0)</f>
        <v>0</v>
      </c>
      <c r="AR22">
        <f ca="1">IF(AND($B22&gt;0,SUM(AR$3:AR21)=0,SUM($H22:AQ22)=0),$B22,0)</f>
        <v>0</v>
      </c>
      <c r="AS22">
        <f ca="1">IF(AND($B22&gt;0,SUM(AS$3:AS21)=0,SUM($H22:AR22)=0),$B22,0)</f>
        <v>0</v>
      </c>
      <c r="AT22">
        <f ca="1">IF(AND($B22&gt;0,SUM(AT$3:AT21)=0,SUM($H22:AS22)=0),$B22,0)</f>
        <v>0</v>
      </c>
      <c r="AU22">
        <f ca="1">IF(AND($B22&gt;0,SUM(AU$3:AU21)=0,SUM($H22:AT22)=0),$B22,0)</f>
        <v>0</v>
      </c>
      <c r="AV22">
        <f ca="1">IF(AND($B22&gt;0,SUM(AV$3:AV21)=0,SUM($H22:AU22)=0),$B22,0)</f>
        <v>0</v>
      </c>
      <c r="AW22">
        <f ca="1">IF(AND($B22&gt;0,SUM(AW$3:AW21)=0,SUM($H22:AV22)=0),$B22,0)</f>
        <v>0</v>
      </c>
      <c r="AX22">
        <f ca="1">IF(AND($B22&gt;0,SUM(AX$3:AX21)=0,SUM($H22:AW22)=0),$B22,0)</f>
        <v>0</v>
      </c>
      <c r="AY22">
        <f ca="1">IF(AND($B22&gt;0,SUM(AY$3:AY21)=0,SUM($H22:AX22)=0),$B22,0)</f>
        <v>0</v>
      </c>
      <c r="AZ22">
        <f ca="1">IF(AND($B22&gt;0,SUM(AZ$3:AZ21)=0,SUM($H22:AY22)=0),$B22,0)</f>
        <v>0</v>
      </c>
      <c r="BA22">
        <f ca="1">IF(AND($B22&gt;0,SUM(BA$3:BA21)=0,SUM($H22:AZ22)=0),$B22,0)</f>
        <v>0</v>
      </c>
      <c r="BB22">
        <f ca="1">IF(AND($B22&gt;0,SUM(BB$3:BB21)=0,SUM($H22:BA22)=0),$B22,0)</f>
        <v>0</v>
      </c>
      <c r="BC22">
        <f ca="1">IF(AND($B22&gt;0,SUM(BC$3:BC21)=0,SUM($H22:BB22)=0),$B22,0)</f>
        <v>0</v>
      </c>
      <c r="BD22">
        <f ca="1">IF(AND($B22&gt;0,SUM(BD$3:BD21)=0,SUM($H22:BC22)=0),$B22,0)</f>
        <v>0</v>
      </c>
      <c r="BE22">
        <f ca="1">IF(AND($B22&gt;0,SUM(BE$3:BE21)=0,SUM($H22:BD22)=0),$B22,0)</f>
        <v>0</v>
      </c>
      <c r="BF22">
        <f ca="1">IF(AND($B22&gt;0,SUM(BF$3:BF21)=0,SUM($H22:BE22)=0),$B22,0)</f>
        <v>0</v>
      </c>
      <c r="BG22">
        <f ca="1">IF(AND($B22&gt;0,SUM(BG$3:BG21)=0,SUM($H22:BF22)=0),$B22,0)</f>
        <v>0</v>
      </c>
      <c r="BH22">
        <f ca="1">IF(AND($B22&gt;0,SUM(BH$3:BH21)=0,SUM($H22:BG22)=0),$B22,0)</f>
        <v>0</v>
      </c>
      <c r="BI22">
        <f ca="1">IF(AND($B22&gt;0,SUM(BI$3:BI21)=0,SUM($H22:BH22)=0),$B22,0)</f>
        <v>0</v>
      </c>
      <c r="BJ22">
        <f ca="1">IF(AND($B22&gt;0,SUM(BJ$3:BJ21)=0,SUM($H22:BI22)=0),$B22,0)</f>
        <v>0</v>
      </c>
      <c r="BK22">
        <f ca="1">IF(AND($B22&gt;0,SUM(BK$3:BK21)=0,SUM($H22:BJ22)=0),$B22,0)</f>
        <v>0</v>
      </c>
      <c r="BL22">
        <f ca="1">IF(AND($B22&gt;0,SUM(BL$3:BL21)=0,SUM($H22:BK22)=0),$B22,0)</f>
        <v>0</v>
      </c>
      <c r="BM22">
        <f ca="1">IF(AND($B22&gt;0,SUM(BM$3:BM21)=0,SUM($H22:BL22)=0),$B22,0)</f>
        <v>0</v>
      </c>
      <c r="BN22">
        <f ca="1">IF(AND($B22&gt;0,SUM(BN$3:BN21)=0,SUM($H22:BM22)=0),$B22,0)</f>
        <v>0</v>
      </c>
      <c r="BO22">
        <f ca="1">IF(AND($B22&gt;0,SUM(BO$3:BO21)=0,SUM($H22:BN22)=0),$B22,0)</f>
        <v>0</v>
      </c>
      <c r="BP22">
        <f ca="1">IF(AND($B22&gt;0,SUM(BP$3:BP21)=0,SUM($H22:BO22)=0),$B22,0)</f>
        <v>0</v>
      </c>
      <c r="BQ22">
        <f ca="1">IF(AND($B22&gt;0,SUM(BQ$3:BQ21)=0,SUM($H22:BP22)=0),$B22,0)</f>
        <v>0</v>
      </c>
      <c r="BR22">
        <f ca="1">IF(AND($B22&gt;0,SUM(BR$3:BR21)=0,SUM($H22:BQ22)=0),$B22,0)</f>
        <v>0</v>
      </c>
      <c r="BS22">
        <f ca="1">IF(AND($B22&gt;0,SUM(BS$3:BS21)=0,SUM($H22:BR22)=0),$B22,0)</f>
        <v>0</v>
      </c>
      <c r="BT22">
        <f ca="1">IF(AND($B22&gt;0,SUM(BT$3:BT21)=0,SUM($H22:BS22)=0),$B22,0)</f>
        <v>0</v>
      </c>
      <c r="BU22">
        <f ca="1">IF(AND($B22&gt;0,SUM(BU$3:BU21)=0,SUM($H22:BT22)=0),$B22,0)</f>
        <v>0</v>
      </c>
      <c r="BV22">
        <f ca="1">IF(AND($B22&gt;0,SUM(BV$3:BV21)=0,SUM($H22:BU22)=0),$B22,0)</f>
        <v>0</v>
      </c>
      <c r="BW22">
        <f ca="1">IF(AND($B22&gt;0,SUM(BW$3:BW21)=0,SUM($H22:BV22)=0),$B22,0)</f>
        <v>0</v>
      </c>
      <c r="BX22">
        <f ca="1">IF(AND($B22&gt;0,SUM(BX$3:BX21)=0,SUM($H22:BW22)=0),$B22,0)</f>
        <v>0</v>
      </c>
      <c r="BY22">
        <f ca="1">IF(AND($B22&gt;0,SUM(BY$3:BY21)=0,SUM($H22:BX22)=0),$B22,0)</f>
        <v>0</v>
      </c>
      <c r="BZ22">
        <f ca="1">IF(AND($B22&gt;0,SUM(BZ$3:BZ21)=0,SUM($H22:BY22)=0),$B22,0)</f>
        <v>0</v>
      </c>
      <c r="CA22">
        <f ca="1">IF(AND($B22&gt;0,SUM(CA$3:CA21)=0,SUM($H22:BZ22)=0),$B22,0)</f>
        <v>0</v>
      </c>
      <c r="CB22">
        <f ca="1">IF(AND($B22&gt;0,SUM(CB$3:CB21)=0,SUM($H22:CA22)=0),$B22,0)</f>
        <v>0</v>
      </c>
      <c r="CC22">
        <f ca="1">IF(AND($B22&gt;0,SUM(CC$3:CC21)=0,SUM($H22:CB22)=0),$B22,0)</f>
        <v>0</v>
      </c>
      <c r="CD22">
        <f ca="1">IF(AND($B22&gt;0,SUM(CD$3:CD21)=0,SUM($H22:CC22)=0),$B22,0)</f>
        <v>0</v>
      </c>
      <c r="CE22">
        <f ca="1">IF(AND($B22&gt;0,SUM(CE$3:CE21)=0,SUM($H22:CD22)=0),$B22,0)</f>
        <v>0</v>
      </c>
      <c r="CF22">
        <f ca="1">IF(AND($B22&gt;0,SUM(CF$3:CF21)=0,SUM($H22:CE22)=0),$B22,0)</f>
        <v>0</v>
      </c>
      <c r="CG22">
        <f ca="1">IF(AND($B22&gt;0,SUM(CG$3:CG21)=0,SUM($H22:CF22)=0),$B22,0)</f>
        <v>0</v>
      </c>
      <c r="CH22">
        <f ca="1">IF(AND($B22&gt;0,SUM(CH$3:CH21)=0,SUM($H22:CG22)=0),$B22,0)</f>
        <v>0</v>
      </c>
      <c r="CI22">
        <f ca="1">IF(AND($B22&gt;0,SUM(CI$3:CI21)=0,SUM($H22:CH22)=0),$B22,0)</f>
        <v>0</v>
      </c>
      <c r="CJ22">
        <f ca="1">IF(AND($B22&gt;0,SUM(CJ$3:CJ21)=0,SUM($H22:CI22)=0),$B22,0)</f>
        <v>0</v>
      </c>
      <c r="CK22">
        <f ca="1">IF(AND($B22&gt;0,SUM(CK$3:CK21)=0,SUM($H22:CJ22)=0),$B22,0)</f>
        <v>0</v>
      </c>
      <c r="CL22">
        <f ca="1">IF(AND($B22&gt;0,SUM(CL$3:CL21)=0,SUM($H22:CK22)=0),$B22,0)</f>
        <v>0</v>
      </c>
      <c r="CM22">
        <f ca="1">IF(AND($B22&gt;0,SUM(CM$3:CM21)=0,SUM($H22:CL22)=0),$B22,0)</f>
        <v>0</v>
      </c>
      <c r="CN22">
        <f ca="1">IF(AND($B22&gt;0,SUM(CN$3:CN21)=0,SUM($H22:CM22)=0),$B22,0)</f>
        <v>0</v>
      </c>
      <c r="CO22">
        <f ca="1">IF(AND($B22&gt;0,SUM(CO$3:CO21)=0,SUM($H22:CN22)=0),$B22,0)</f>
        <v>0</v>
      </c>
      <c r="CP22">
        <f ca="1">IF(AND($B22&gt;0,SUM(CP$3:CP21)=0,SUM($H22:CO22)=0),$B22,0)</f>
        <v>0</v>
      </c>
      <c r="CQ22">
        <f ca="1">IF(AND($B22&gt;0,SUM(CQ$3:CQ21)=0,SUM($H22:CP22)=0),$B22,0)</f>
        <v>0</v>
      </c>
      <c r="CR22">
        <f ca="1">IF(AND($B22&gt;0,SUM(CR$3:CR21)=0,SUM($H22:CQ22)=0),$B22,0)</f>
        <v>0</v>
      </c>
      <c r="CS22">
        <f ca="1">IF(AND($B22&gt;0,SUM(CS$3:CS21)=0,SUM($H22:CR22)=0),$B22,0)</f>
        <v>0</v>
      </c>
      <c r="CT22">
        <f ca="1">IF(AND($B22&gt;0,SUM(CT$3:CT21)=0,SUM($H22:CS22)=0),$B22,0)</f>
        <v>0</v>
      </c>
      <c r="CU22">
        <f ca="1">IF(AND($B22&gt;0,SUM(CU$3:CU21)=0,SUM($H22:CT22)=0),$B22,0)</f>
        <v>0</v>
      </c>
      <c r="CV22">
        <f ca="1">IF(AND($B22&gt;0,SUM(CV$3:CV21)=0,SUM($H22:CU22)=0),$B22,0)</f>
        <v>0</v>
      </c>
      <c r="CW22">
        <f ca="1">IF(AND($B22&gt;0,SUM(CW$3:CW21)=0,SUM($H22:CV22)=0),$B22,0)</f>
        <v>0</v>
      </c>
      <c r="CX22">
        <f ca="1">IF(AND($B22&gt;0,SUM(CX$3:CX21)=0,SUM($H22:CW22)=0),$B22,0)</f>
        <v>0</v>
      </c>
      <c r="CY22">
        <f ca="1">IF(AND($B22&gt;0,SUM(CY$3:CY21)=0,SUM($H22:CX22)=0),$B22,0)</f>
        <v>0</v>
      </c>
      <c r="CZ22">
        <f ca="1">IF(AND($B22&gt;0,SUM(CZ$3:CZ21)=0,SUM($H22:CY22)=0),$B22,0)</f>
        <v>0</v>
      </c>
      <c r="DA22">
        <f ca="1">IF(AND($B22&gt;0,SUM(DA$3:DA21)=0,SUM($H22:CZ22)=0),$B22,0)</f>
        <v>0</v>
      </c>
      <c r="DB22">
        <f ca="1">IF(AND($B22&gt;0,SUM(DB$3:DB21)=0,SUM($H22:DA22)=0),$B22,0)</f>
        <v>0</v>
      </c>
      <c r="DC22">
        <f ca="1">IF(AND($B22&gt;0,SUM(DC$3:DC21)=0,SUM($H22:DB22)=0),$B22,0)</f>
        <v>0</v>
      </c>
      <c r="DD22">
        <f ca="1">IF(AND($B22&gt;0,SUM(DD$3:DD21)=0,SUM($H22:DC22)=0),$B22,0)</f>
        <v>0</v>
      </c>
      <c r="DE22">
        <f ca="1">IF(AND($B22&gt;0,SUM(DE$3:DE21)=0,SUM($H22:DD22)=0),$B22,0)</f>
        <v>0</v>
      </c>
      <c r="DF22">
        <f ca="1">IF(AND($B22&gt;0,SUM(DF$3:DF21)=0,SUM($H22:DE22)=0),$B22,0)</f>
        <v>0</v>
      </c>
      <c r="DG22">
        <f ca="1">IF(AND($B22&gt;0,SUM(DG$3:DG21)=0,SUM($H22:DF22)=0),$B22,0)</f>
        <v>0</v>
      </c>
      <c r="DH22">
        <f ca="1">IF(AND($B22&gt;0,SUM(DH$3:DH21)=0,SUM($H22:DG22)=0),$B22,0)</f>
        <v>0</v>
      </c>
      <c r="DI22">
        <f ca="1">IF(AND($B22&gt;0,SUM(DI$3:DI21)=0,SUM($H22:DH22)=0),$B22,0)</f>
        <v>0</v>
      </c>
      <c r="DJ22">
        <f ca="1">IF(AND($B22&gt;0,SUM(DJ$3:DJ21)=0,SUM($H22:DI22)=0),$B22,0)</f>
        <v>0</v>
      </c>
      <c r="DK22">
        <f ca="1">IF(AND($B22&gt;0,SUM(DK$3:DK21)=0,SUM($H22:DJ22)=0),$B22,0)</f>
        <v>0</v>
      </c>
      <c r="DL22">
        <f ca="1">IF(AND($B22&gt;0,SUM(DL$3:DL21)=0,SUM($H22:DK22)=0),$B22,0)</f>
        <v>0</v>
      </c>
      <c r="DM22">
        <f ca="1">IF(AND($B22&gt;0,SUM(DM$3:DM21)=0,SUM($H22:DL22)=0),$B22,0)</f>
        <v>0</v>
      </c>
      <c r="DN22">
        <f ca="1">IF(AND($B22&gt;0,SUM(DN$3:DN21)=0,SUM($H22:DM22)=0),$B22,0)</f>
        <v>0</v>
      </c>
      <c r="DO22">
        <f ca="1">IF(AND($B22&gt;0,SUM(DO$3:DO21)=0,SUM($H22:DN22)=0),$B22,0)</f>
        <v>0</v>
      </c>
      <c r="DP22">
        <f ca="1">IF(AND($B22&gt;0,SUM(DP$3:DP21)=0,SUM($H22:DO22)=0),$B22,0)</f>
        <v>0</v>
      </c>
      <c r="DQ22">
        <f ca="1">IF(AND($B22&gt;0,SUM(DQ$3:DQ21)=0,SUM($H22:DP22)=0),$B22,0)</f>
        <v>0</v>
      </c>
      <c r="DR22">
        <f ca="1">IF(AND($B22&gt;0,SUM(DR$3:DR21)=0,SUM($H22:DQ22)=0),$B22,0)</f>
        <v>0</v>
      </c>
      <c r="DS22">
        <f ca="1">IF(AND($B22&gt;0,SUM(DS$3:DS21)=0,SUM($H22:DR22)=0),$B22,0)</f>
        <v>0</v>
      </c>
      <c r="DT22">
        <f ca="1">IF(AND($B22&gt;0,SUM(DT$3:DT21)=0,SUM($H22:DS22)=0),$B22,0)</f>
        <v>0</v>
      </c>
      <c r="DU22">
        <f ca="1">IF(AND($B22&gt;0,SUM(DU$3:DU21)=0,SUM($H22:DT22)=0),$B22,0)</f>
        <v>0</v>
      </c>
      <c r="DV22">
        <f ca="1">IF(AND($B22&gt;0,SUM(DV$3:DV21)=0,SUM($H22:DU22)=0),$B22,0)</f>
        <v>0</v>
      </c>
      <c r="DW22">
        <f ca="1">IF(AND($B22&gt;0,SUM(DW$3:DW21)=0,SUM($H22:DV22)=0),$B22,0)</f>
        <v>0</v>
      </c>
      <c r="DX22">
        <f ca="1">IF(AND($B22&gt;0,SUM(DX$3:DX21)=0,SUM($H22:DW22)=0),$B22,0)</f>
        <v>0</v>
      </c>
      <c r="DY22">
        <f ca="1">IF(AND($B22&gt;0,SUM(DY$3:DY21)=0,SUM($H22:DX22)=0),$B22,0)</f>
        <v>0</v>
      </c>
      <c r="DZ22">
        <f ca="1">IF(AND($B22&gt;0,SUM(DZ$3:DZ21)=0,SUM($H22:DY22)=0),$B22,0)</f>
        <v>0</v>
      </c>
      <c r="EA22">
        <f ca="1">IF(AND($B22&gt;0,SUM(EA$3:EA21)=0,SUM($H22:DZ22)=0),$B22,0)</f>
        <v>0</v>
      </c>
      <c r="EB22">
        <f ca="1">IF(AND($B22&gt;0,SUM(EB$3:EB21)=0,SUM($H22:EA22)=0),$B22,0)</f>
        <v>0</v>
      </c>
      <c r="EC22">
        <f ca="1">IF(AND($B22&gt;0,SUM(EC$3:EC21)=0,SUM($H22:EB22)=0),$B22,0)</f>
        <v>0</v>
      </c>
      <c r="ED22">
        <f ca="1">IF(AND($B22&gt;0,SUM(ED$3:ED21)=0,SUM($H22:EC22)=0),$B22,0)</f>
        <v>0</v>
      </c>
      <c r="EE22">
        <f ca="1">IF(AND($B22&gt;0,SUM(EE$3:EE21)=0,SUM($H22:ED22)=0),$B22,0)</f>
        <v>0</v>
      </c>
      <c r="EF22">
        <f ca="1">IF(AND($B22&gt;0,SUM(EF$3:EF21)=0,SUM($H22:EE22)=0),$B22,0)</f>
        <v>0</v>
      </c>
      <c r="EG22">
        <f ca="1">IF(AND($B22&gt;0,SUM(EG$3:EG21)=0,SUM($H22:EF22)=0),$B22,0)</f>
        <v>0</v>
      </c>
      <c r="EH22">
        <f ca="1">IF(AND($B22&gt;0,SUM(EH$3:EH21)=0,SUM($H22:EG22)=0),$B22,0)</f>
        <v>0</v>
      </c>
      <c r="EI22">
        <f ca="1">IF(AND($B22&gt;0,SUM(EI$3:EI21)=0,SUM($H22:EH22)=0),$B22,0)</f>
        <v>0</v>
      </c>
      <c r="EJ22">
        <f ca="1">IF(AND($B22&gt;0,SUM(EJ$3:EJ21)=0,SUM($H22:EI22)=0),$B22,0)</f>
        <v>0</v>
      </c>
      <c r="EK22">
        <f ca="1">IF(AND($B22&gt;0,SUM(EK$3:EK21)=0,SUM($H22:EJ22)=0),$B22,0)</f>
        <v>0</v>
      </c>
      <c r="EL22">
        <f ca="1">IF(AND($B22&gt;0,SUM(EL$3:EL21)=0,SUM($H22:EK22)=0),$B22,0)</f>
        <v>0</v>
      </c>
      <c r="EM22">
        <f ca="1">IF(AND($B22&gt;0,SUM(EM$3:EM21)=0,SUM($H22:EL22)=0),$B22,0)</f>
        <v>0</v>
      </c>
      <c r="EN22">
        <f ca="1">IF(AND($B22&gt;0,SUM(EN$3:EN21)=0,SUM($H22:EM22)=0),$B22,0)</f>
        <v>0</v>
      </c>
      <c r="EO22">
        <f ca="1">IF(AND($B22&gt;0,SUM(EO$3:EO21)=0,SUM($H22:EN22)=0),$B22,0)</f>
        <v>0</v>
      </c>
      <c r="EP22">
        <f ca="1">IF(AND($B22&gt;0,SUM(EP$3:EP21)=0,SUM($H22:EO22)=0),$B22,0)</f>
        <v>0</v>
      </c>
      <c r="EQ22">
        <f ca="1">IF(AND($B22&gt;0,SUM(EQ$3:EQ21)=0,SUM($H22:EP22)=0),$B22,0)</f>
        <v>0</v>
      </c>
      <c r="ER22">
        <f ca="1">IF(AND($B22&gt;0,SUM(ER$3:ER21)=0,SUM($H22:EQ22)=0),$B22,0)</f>
        <v>0</v>
      </c>
      <c r="ES22">
        <f ca="1">IF(AND($B22&gt;0,SUM(ES$3:ES21)=0,SUM($H22:ER22)=0),$B22,0)</f>
        <v>0</v>
      </c>
      <c r="ET22">
        <f ca="1">IF(AND($B22&gt;0,SUM(ET$3:ET21)=0,SUM($H22:ES22)=0),$B22,0)</f>
        <v>0</v>
      </c>
      <c r="EU22">
        <f ca="1">IF(AND($B22&gt;0,SUM(EU$3:EU21)=0,SUM($H22:ET22)=0),$B22,0)</f>
        <v>0</v>
      </c>
      <c r="EV22">
        <f ca="1">IF(AND($B22&gt;0,SUM(EV$3:EV21)=0,SUM($H22:EU22)=0),$B22,0)</f>
        <v>0</v>
      </c>
      <c r="EW22">
        <f ca="1">IF(AND($B22&gt;0,SUM(EW$3:EW21)=0,SUM($H22:EV22)=0),$B22,0)</f>
        <v>0</v>
      </c>
      <c r="EX22">
        <f ca="1">IF(AND($B22&gt;0,SUM(EX$3:EX21)=0,SUM($H22:EW22)=0),$B22,0)</f>
        <v>0</v>
      </c>
      <c r="EY22">
        <f ca="1">IF(AND($B22&gt;0,SUM(EY$3:EY21)=0,SUM($H22:EX22)=0),$B22,0)</f>
        <v>0</v>
      </c>
      <c r="EZ22">
        <f ca="1">IF(AND($B22&gt;0,SUM(EZ$3:EZ21)=0,SUM($H22:EY22)=0),$B22,0)</f>
        <v>0</v>
      </c>
      <c r="FA22">
        <f ca="1">IF(AND($B22&gt;0,SUM(FA$3:FA21)=0,SUM($H22:EZ22)=0),$B22,0)</f>
        <v>0</v>
      </c>
      <c r="FB22">
        <f ca="1">IF(AND($B22&gt;0,SUM(FB$3:FB21)=0,SUM($H22:FA22)=0),$B22,0)</f>
        <v>0</v>
      </c>
      <c r="FC22">
        <f ca="1">IF(AND($B22&gt;0,SUM(FC$3:FC21)=0,SUM($H22:FB22)=0),$B22,0)</f>
        <v>0</v>
      </c>
      <c r="FD22">
        <f ca="1">IF(AND($B22&gt;0,SUM(FD$3:FD21)=0,SUM($H22:FC22)=0),$B22,0)</f>
        <v>0</v>
      </c>
      <c r="FE22">
        <f ca="1">IF(AND($B22&gt;0,SUM(FE$3:FE21)=0,SUM($H22:FD22)=0),$B22,0)</f>
        <v>0</v>
      </c>
      <c r="FF22">
        <f ca="1">IF(AND($B22&gt;0,SUM(FF$3:FF21)=0,SUM($H22:FE22)=0),$B22,0)</f>
        <v>0</v>
      </c>
      <c r="FG22">
        <f ca="1">IF(AND($B22&gt;0,SUM(FG$3:FG21)=0,SUM($H22:FF22)=0),$B22,0)</f>
        <v>0</v>
      </c>
      <c r="FH22">
        <f ca="1">IF(AND($B22&gt;0,SUM(FH$3:FH21)=0,SUM($H22:FG22)=0),$B22,0)</f>
        <v>0</v>
      </c>
      <c r="FI22">
        <f ca="1">IF(AND($B22&gt;0,SUM(FI$3:FI21)=0,SUM($H22:FH22)=0),$B22,0)</f>
        <v>0</v>
      </c>
      <c r="FJ22">
        <f ca="1">IF(AND($B22&gt;0,SUM(FJ$3:FJ21)=0,SUM($H22:FI22)=0),$B22,0)</f>
        <v>0</v>
      </c>
      <c r="FK22">
        <f ca="1">IF(AND($B22&gt;0,SUM(FK$3:FK21)=0,SUM($H22:FJ22)=0),$B22,0)</f>
        <v>0</v>
      </c>
      <c r="FL22">
        <f ca="1">IF(AND($B22&gt;0,SUM(FL$3:FL21)=0,SUM($H22:FK22)=0),$B22,0)</f>
        <v>0</v>
      </c>
      <c r="FM22">
        <f ca="1">IF(AND($B22&gt;0,SUM(FM$3:FM21)=0,SUM($H22:FL22)=0),$B22,0)</f>
        <v>0</v>
      </c>
      <c r="FN22">
        <f ca="1">IF(AND($B22&gt;0,SUM(FN$3:FN21)=0,SUM($H22:FM22)=0),$B22,0)</f>
        <v>0</v>
      </c>
      <c r="FS22" s="67" t="s">
        <v>133</v>
      </c>
      <c r="FT22" s="67" t="s">
        <v>547</v>
      </c>
      <c r="FU22" s="342">
        <v>7906850</v>
      </c>
      <c r="FV22" s="67" t="s">
        <v>175</v>
      </c>
      <c r="FY22" s="249" t="s">
        <v>133</v>
      </c>
      <c r="FZ22" s="67" t="s">
        <v>547</v>
      </c>
      <c r="GA22" s="67" t="str">
        <f>""</f>
        <v/>
      </c>
      <c r="GB22" s="67" t="s">
        <v>408</v>
      </c>
      <c r="GE22" s="67" t="s">
        <v>783</v>
      </c>
      <c r="GF22" s="67" t="s">
        <v>547</v>
      </c>
      <c r="GG22" s="67" t="str">
        <f>""</f>
        <v/>
      </c>
      <c r="GH22" s="67" t="s">
        <v>408</v>
      </c>
    </row>
    <row r="23" spans="1:190" ht="15.75" thickBot="1" x14ac:dyDescent="0.3">
      <c r="A23">
        <v>23</v>
      </c>
      <c r="B23">
        <f ca="1">IF(Valintaohjelma!D$11=SelectionData!H$11,A23,0)</f>
        <v>0</v>
      </c>
      <c r="C23" s="240" t="str">
        <f t="shared" ca="1" si="6"/>
        <v>CASA R5 Smart Left 800W</v>
      </c>
      <c r="D23" s="240" t="str">
        <f t="shared" ca="1" si="7"/>
        <v>R05VL08S00H</v>
      </c>
      <c r="E23" s="240">
        <f t="shared" ca="1" si="8"/>
        <v>7906851</v>
      </c>
      <c r="F23" s="240" t="str">
        <f t="shared" ca="1" si="9"/>
        <v>Valitse</v>
      </c>
      <c r="G23" s="47">
        <f ca="1">INDEX($I$2:$FN$2,ROWS(G$2:G23))</f>
        <v>0</v>
      </c>
      <c r="H23">
        <v>0</v>
      </c>
      <c r="I23">
        <f ca="1">IF(AND($B23&gt;0,SUM(I$3:I22)=0,SUM($H23:H23)=0),$B23,0)</f>
        <v>0</v>
      </c>
      <c r="J23">
        <f ca="1">IF(AND($B23&gt;0,SUM(J$3:J22)=0,SUM($H23:I23)=0),$B23,0)</f>
        <v>0</v>
      </c>
      <c r="K23">
        <f ca="1">IF(AND($B23&gt;0,SUM(K$3:K22)=0,SUM($H23:J23)=0),$B23,0)</f>
        <v>0</v>
      </c>
      <c r="L23">
        <f ca="1">IF(AND($B23&gt;0,SUM(L$3:L22)=0,SUM($H23:K23)=0),$B23,0)</f>
        <v>0</v>
      </c>
      <c r="M23">
        <f ca="1">IF(AND($B23&gt;0,SUM(M$3:M22)=0,SUM($H23:L23)=0),$B23,0)</f>
        <v>0</v>
      </c>
      <c r="N23">
        <f ca="1">IF(AND($B23&gt;0,SUM(N$3:N22)=0,SUM($H23:M23)=0),$B23,0)</f>
        <v>0</v>
      </c>
      <c r="O23">
        <f ca="1">IF(AND($B23&gt;0,SUM(O$3:O22)=0,SUM($H23:N23)=0),$B23,0)</f>
        <v>0</v>
      </c>
      <c r="P23">
        <f ca="1">IF(AND($B23&gt;0,SUM(P$3:P22)=0,SUM($H23:O23)=0),$B23,0)</f>
        <v>0</v>
      </c>
      <c r="Q23">
        <f ca="1">IF(AND($B23&gt;0,SUM(Q$3:Q22)=0,SUM($H23:P23)=0),$B23,0)</f>
        <v>0</v>
      </c>
      <c r="R23">
        <f ca="1">IF(AND($B23&gt;0,SUM(R$3:R22)=0,SUM($H23:Q23)=0),$B23,0)</f>
        <v>0</v>
      </c>
      <c r="S23">
        <f ca="1">IF(AND($B23&gt;0,SUM(S$3:S22)=0,SUM($H23:R23)=0),$B23,0)</f>
        <v>0</v>
      </c>
      <c r="T23">
        <f ca="1">IF(AND($B23&gt;0,SUM(T$3:T22)=0,SUM($H23:S23)=0),$B23,0)</f>
        <v>0</v>
      </c>
      <c r="U23">
        <f ca="1">IF(AND($B23&gt;0,SUM(U$3:U22)=0,SUM($H23:T23)=0),$B23,0)</f>
        <v>0</v>
      </c>
      <c r="V23">
        <f ca="1">IF(AND($B23&gt;0,SUM(V$3:V22)=0,SUM($H23:U23)=0),$B23,0)</f>
        <v>0</v>
      </c>
      <c r="W23">
        <f ca="1">IF(AND($B23&gt;0,SUM(W$3:W22)=0,SUM($H23:V23)=0),$B23,0)</f>
        <v>0</v>
      </c>
      <c r="X23">
        <f ca="1">IF(AND($B23&gt;0,SUM(X$3:X22)=0,SUM($H23:W23)=0),$B23,0)</f>
        <v>0</v>
      </c>
      <c r="Y23">
        <f ca="1">IF(AND($B23&gt;0,SUM(Y$3:Y22)=0,SUM($H23:X23)=0),$B23,0)</f>
        <v>0</v>
      </c>
      <c r="Z23">
        <f ca="1">IF(AND($B23&gt;0,SUM(Z$3:Z22)=0,SUM($H23:Y23)=0),$B23,0)</f>
        <v>0</v>
      </c>
      <c r="AA23">
        <f ca="1">IF(AND($B23&gt;0,SUM(AA$3:AA22)=0,SUM($H23:Z23)=0),$B23,0)</f>
        <v>0</v>
      </c>
      <c r="AB23">
        <f ca="1">IF(AND($B23&gt;0,SUM(AB$3:AB22)=0,SUM($H23:AA23)=0),$B23,0)</f>
        <v>0</v>
      </c>
      <c r="AC23">
        <f ca="1">IF(AND($B23&gt;0,SUM(AC$3:AC22)=0,SUM($H23:AB23)=0),$B23,0)</f>
        <v>0</v>
      </c>
      <c r="AD23">
        <f ca="1">IF(AND($B23&gt;0,SUM(AD$3:AD22)=0,SUM($H23:AC23)=0),$B23,0)</f>
        <v>0</v>
      </c>
      <c r="AE23">
        <f ca="1">IF(AND($B23&gt;0,SUM(AE$3:AE22)=0,SUM($H23:AD23)=0),$B23,0)</f>
        <v>0</v>
      </c>
      <c r="AF23">
        <f ca="1">IF(AND($B23&gt;0,SUM(AF$3:AF22)=0,SUM($H23:AE23)=0),$B23,0)</f>
        <v>0</v>
      </c>
      <c r="AG23">
        <f ca="1">IF(AND($B23&gt;0,SUM(AG$3:AG22)=0,SUM($H23:AF23)=0),$B23,0)</f>
        <v>0</v>
      </c>
      <c r="AH23">
        <f ca="1">IF(AND($B23&gt;0,SUM(AH$3:AH22)=0,SUM($H23:AG23)=0),$B23,0)</f>
        <v>0</v>
      </c>
      <c r="AI23">
        <f ca="1">IF(AND($B23&gt;0,SUM(AI$3:AI22)=0,SUM($H23:AH23)=0),$B23,0)</f>
        <v>0</v>
      </c>
      <c r="AJ23">
        <f ca="1">IF(AND($B23&gt;0,SUM(AJ$3:AJ22)=0,SUM($H23:AI23)=0),$B23,0)</f>
        <v>0</v>
      </c>
      <c r="AK23">
        <f ca="1">IF(AND($B23&gt;0,SUM(AK$3:AK22)=0,SUM($H23:AJ23)=0),$B23,0)</f>
        <v>0</v>
      </c>
      <c r="AL23">
        <f ca="1">IF(AND($B23&gt;0,SUM(AL$3:AL22)=0,SUM($H23:AK23)=0),$B23,0)</f>
        <v>0</v>
      </c>
      <c r="AM23">
        <f ca="1">IF(AND($B23&gt;0,SUM(AM$3:AM22)=0,SUM($H23:AL23)=0),$B23,0)</f>
        <v>0</v>
      </c>
      <c r="AN23">
        <f ca="1">IF(AND($B23&gt;0,SUM(AN$3:AN22)=0,SUM($H23:AM23)=0),$B23,0)</f>
        <v>0</v>
      </c>
      <c r="AO23">
        <f ca="1">IF(AND($B23&gt;0,SUM(AO$3:AO22)=0,SUM($H23:AN23)=0),$B23,0)</f>
        <v>0</v>
      </c>
      <c r="AP23">
        <f ca="1">IF(AND($B23&gt;0,SUM(AP$3:AP22)=0,SUM($H23:AO23)=0),$B23,0)</f>
        <v>0</v>
      </c>
      <c r="AQ23">
        <f ca="1">IF(AND($B23&gt;0,SUM(AQ$3:AQ22)=0,SUM($H23:AP23)=0),$B23,0)</f>
        <v>0</v>
      </c>
      <c r="AR23">
        <f ca="1">IF(AND($B23&gt;0,SUM(AR$3:AR22)=0,SUM($H23:AQ23)=0),$B23,0)</f>
        <v>0</v>
      </c>
      <c r="AS23">
        <f ca="1">IF(AND($B23&gt;0,SUM(AS$3:AS22)=0,SUM($H23:AR23)=0),$B23,0)</f>
        <v>0</v>
      </c>
      <c r="AT23">
        <f ca="1">IF(AND($B23&gt;0,SUM(AT$3:AT22)=0,SUM($H23:AS23)=0),$B23,0)</f>
        <v>0</v>
      </c>
      <c r="AU23">
        <f ca="1">IF(AND($B23&gt;0,SUM(AU$3:AU22)=0,SUM($H23:AT23)=0),$B23,0)</f>
        <v>0</v>
      </c>
      <c r="AV23">
        <f ca="1">IF(AND($B23&gt;0,SUM(AV$3:AV22)=0,SUM($H23:AU23)=0),$B23,0)</f>
        <v>0</v>
      </c>
      <c r="AW23">
        <f ca="1">IF(AND($B23&gt;0,SUM(AW$3:AW22)=0,SUM($H23:AV23)=0),$B23,0)</f>
        <v>0</v>
      </c>
      <c r="AX23">
        <f ca="1">IF(AND($B23&gt;0,SUM(AX$3:AX22)=0,SUM($H23:AW23)=0),$B23,0)</f>
        <v>0</v>
      </c>
      <c r="AY23">
        <f ca="1">IF(AND($B23&gt;0,SUM(AY$3:AY22)=0,SUM($H23:AX23)=0),$B23,0)</f>
        <v>0</v>
      </c>
      <c r="AZ23">
        <f ca="1">IF(AND($B23&gt;0,SUM(AZ$3:AZ22)=0,SUM($H23:AY23)=0),$B23,0)</f>
        <v>0</v>
      </c>
      <c r="BA23">
        <f ca="1">IF(AND($B23&gt;0,SUM(BA$3:BA22)=0,SUM($H23:AZ23)=0),$B23,0)</f>
        <v>0</v>
      </c>
      <c r="BB23">
        <f ca="1">IF(AND($B23&gt;0,SUM(BB$3:BB22)=0,SUM($H23:BA23)=0),$B23,0)</f>
        <v>0</v>
      </c>
      <c r="BC23">
        <f ca="1">IF(AND($B23&gt;0,SUM(BC$3:BC22)=0,SUM($H23:BB23)=0),$B23,0)</f>
        <v>0</v>
      </c>
      <c r="BD23">
        <f ca="1">IF(AND($B23&gt;0,SUM(BD$3:BD22)=0,SUM($H23:BC23)=0),$B23,0)</f>
        <v>0</v>
      </c>
      <c r="BE23">
        <f ca="1">IF(AND($B23&gt;0,SUM(BE$3:BE22)=0,SUM($H23:BD23)=0),$B23,0)</f>
        <v>0</v>
      </c>
      <c r="BF23">
        <f ca="1">IF(AND($B23&gt;0,SUM(BF$3:BF22)=0,SUM($H23:BE23)=0),$B23,0)</f>
        <v>0</v>
      </c>
      <c r="BG23">
        <f ca="1">IF(AND($B23&gt;0,SUM(BG$3:BG22)=0,SUM($H23:BF23)=0),$B23,0)</f>
        <v>0</v>
      </c>
      <c r="BH23">
        <f ca="1">IF(AND($B23&gt;0,SUM(BH$3:BH22)=0,SUM($H23:BG23)=0),$B23,0)</f>
        <v>0</v>
      </c>
      <c r="BI23">
        <f ca="1">IF(AND($B23&gt;0,SUM(BI$3:BI22)=0,SUM($H23:BH23)=0),$B23,0)</f>
        <v>0</v>
      </c>
      <c r="BJ23">
        <f ca="1">IF(AND($B23&gt;0,SUM(BJ$3:BJ22)=0,SUM($H23:BI23)=0),$B23,0)</f>
        <v>0</v>
      </c>
      <c r="BK23">
        <f ca="1">IF(AND($B23&gt;0,SUM(BK$3:BK22)=0,SUM($H23:BJ23)=0),$B23,0)</f>
        <v>0</v>
      </c>
      <c r="BL23">
        <f ca="1">IF(AND($B23&gt;0,SUM(BL$3:BL22)=0,SUM($H23:BK23)=0),$B23,0)</f>
        <v>0</v>
      </c>
      <c r="BM23">
        <f ca="1">IF(AND($B23&gt;0,SUM(BM$3:BM22)=0,SUM($H23:BL23)=0),$B23,0)</f>
        <v>0</v>
      </c>
      <c r="BN23">
        <f ca="1">IF(AND($B23&gt;0,SUM(BN$3:BN22)=0,SUM($H23:BM23)=0),$B23,0)</f>
        <v>0</v>
      </c>
      <c r="BO23">
        <f ca="1">IF(AND($B23&gt;0,SUM(BO$3:BO22)=0,SUM($H23:BN23)=0),$B23,0)</f>
        <v>0</v>
      </c>
      <c r="BP23">
        <f ca="1">IF(AND($B23&gt;0,SUM(BP$3:BP22)=0,SUM($H23:BO23)=0),$B23,0)</f>
        <v>0</v>
      </c>
      <c r="BQ23">
        <f ca="1">IF(AND($B23&gt;0,SUM(BQ$3:BQ22)=0,SUM($H23:BP23)=0),$B23,0)</f>
        <v>0</v>
      </c>
      <c r="BR23">
        <f ca="1">IF(AND($B23&gt;0,SUM(BR$3:BR22)=0,SUM($H23:BQ23)=0),$B23,0)</f>
        <v>0</v>
      </c>
      <c r="BS23">
        <f ca="1">IF(AND($B23&gt;0,SUM(BS$3:BS22)=0,SUM($H23:BR23)=0),$B23,0)</f>
        <v>0</v>
      </c>
      <c r="BT23">
        <f ca="1">IF(AND($B23&gt;0,SUM(BT$3:BT22)=0,SUM($H23:BS23)=0),$B23,0)</f>
        <v>0</v>
      </c>
      <c r="BU23">
        <f ca="1">IF(AND($B23&gt;0,SUM(BU$3:BU22)=0,SUM($H23:BT23)=0),$B23,0)</f>
        <v>0</v>
      </c>
      <c r="BV23">
        <f ca="1">IF(AND($B23&gt;0,SUM(BV$3:BV22)=0,SUM($H23:BU23)=0),$B23,0)</f>
        <v>0</v>
      </c>
      <c r="BW23">
        <f ca="1">IF(AND($B23&gt;0,SUM(BW$3:BW22)=0,SUM($H23:BV23)=0),$B23,0)</f>
        <v>0</v>
      </c>
      <c r="BX23">
        <f ca="1">IF(AND($B23&gt;0,SUM(BX$3:BX22)=0,SUM($H23:BW23)=0),$B23,0)</f>
        <v>0</v>
      </c>
      <c r="BY23">
        <f ca="1">IF(AND($B23&gt;0,SUM(BY$3:BY22)=0,SUM($H23:BX23)=0),$B23,0)</f>
        <v>0</v>
      </c>
      <c r="BZ23">
        <f ca="1">IF(AND($B23&gt;0,SUM(BZ$3:BZ22)=0,SUM($H23:BY23)=0),$B23,0)</f>
        <v>0</v>
      </c>
      <c r="CA23">
        <f ca="1">IF(AND($B23&gt;0,SUM(CA$3:CA22)=0,SUM($H23:BZ23)=0),$B23,0)</f>
        <v>0</v>
      </c>
      <c r="CB23">
        <f ca="1">IF(AND($B23&gt;0,SUM(CB$3:CB22)=0,SUM($H23:CA23)=0),$B23,0)</f>
        <v>0</v>
      </c>
      <c r="CC23">
        <f ca="1">IF(AND($B23&gt;0,SUM(CC$3:CC22)=0,SUM($H23:CB23)=0),$B23,0)</f>
        <v>0</v>
      </c>
      <c r="CD23">
        <f ca="1">IF(AND($B23&gt;0,SUM(CD$3:CD22)=0,SUM($H23:CC23)=0),$B23,0)</f>
        <v>0</v>
      </c>
      <c r="CE23">
        <f ca="1">IF(AND($B23&gt;0,SUM(CE$3:CE22)=0,SUM($H23:CD23)=0),$B23,0)</f>
        <v>0</v>
      </c>
      <c r="CF23">
        <f ca="1">IF(AND($B23&gt;0,SUM(CF$3:CF22)=0,SUM($H23:CE23)=0),$B23,0)</f>
        <v>0</v>
      </c>
      <c r="CG23">
        <f ca="1">IF(AND($B23&gt;0,SUM(CG$3:CG22)=0,SUM($H23:CF23)=0),$B23,0)</f>
        <v>0</v>
      </c>
      <c r="CH23">
        <f ca="1">IF(AND($B23&gt;0,SUM(CH$3:CH22)=0,SUM($H23:CG23)=0),$B23,0)</f>
        <v>0</v>
      </c>
      <c r="CI23">
        <f ca="1">IF(AND($B23&gt;0,SUM(CI$3:CI22)=0,SUM($H23:CH23)=0),$B23,0)</f>
        <v>0</v>
      </c>
      <c r="CJ23">
        <f ca="1">IF(AND($B23&gt;0,SUM(CJ$3:CJ22)=0,SUM($H23:CI23)=0),$B23,0)</f>
        <v>0</v>
      </c>
      <c r="CK23">
        <f ca="1">IF(AND($B23&gt;0,SUM(CK$3:CK22)=0,SUM($H23:CJ23)=0),$B23,0)</f>
        <v>0</v>
      </c>
      <c r="CL23">
        <f ca="1">IF(AND($B23&gt;0,SUM(CL$3:CL22)=0,SUM($H23:CK23)=0),$B23,0)</f>
        <v>0</v>
      </c>
      <c r="CM23">
        <f ca="1">IF(AND($B23&gt;0,SUM(CM$3:CM22)=0,SUM($H23:CL23)=0),$B23,0)</f>
        <v>0</v>
      </c>
      <c r="CN23">
        <f ca="1">IF(AND($B23&gt;0,SUM(CN$3:CN22)=0,SUM($H23:CM23)=0),$B23,0)</f>
        <v>0</v>
      </c>
      <c r="CO23">
        <f ca="1">IF(AND($B23&gt;0,SUM(CO$3:CO22)=0,SUM($H23:CN23)=0),$B23,0)</f>
        <v>0</v>
      </c>
      <c r="CP23">
        <f ca="1">IF(AND($B23&gt;0,SUM(CP$3:CP22)=0,SUM($H23:CO23)=0),$B23,0)</f>
        <v>0</v>
      </c>
      <c r="CQ23">
        <f ca="1">IF(AND($B23&gt;0,SUM(CQ$3:CQ22)=0,SUM($H23:CP23)=0),$B23,0)</f>
        <v>0</v>
      </c>
      <c r="CR23">
        <f ca="1">IF(AND($B23&gt;0,SUM(CR$3:CR22)=0,SUM($H23:CQ23)=0),$B23,0)</f>
        <v>0</v>
      </c>
      <c r="CS23">
        <f ca="1">IF(AND($B23&gt;0,SUM(CS$3:CS22)=0,SUM($H23:CR23)=0),$B23,0)</f>
        <v>0</v>
      </c>
      <c r="CT23">
        <f ca="1">IF(AND($B23&gt;0,SUM(CT$3:CT22)=0,SUM($H23:CS23)=0),$B23,0)</f>
        <v>0</v>
      </c>
      <c r="CU23">
        <f ca="1">IF(AND($B23&gt;0,SUM(CU$3:CU22)=0,SUM($H23:CT23)=0),$B23,0)</f>
        <v>0</v>
      </c>
      <c r="CV23">
        <f ca="1">IF(AND($B23&gt;0,SUM(CV$3:CV22)=0,SUM($H23:CU23)=0),$B23,0)</f>
        <v>0</v>
      </c>
      <c r="CW23">
        <f ca="1">IF(AND($B23&gt;0,SUM(CW$3:CW22)=0,SUM($H23:CV23)=0),$B23,0)</f>
        <v>0</v>
      </c>
      <c r="CX23">
        <f ca="1">IF(AND($B23&gt;0,SUM(CX$3:CX22)=0,SUM($H23:CW23)=0),$B23,0)</f>
        <v>0</v>
      </c>
      <c r="CY23">
        <f ca="1">IF(AND($B23&gt;0,SUM(CY$3:CY22)=0,SUM($H23:CX23)=0),$B23,0)</f>
        <v>0</v>
      </c>
      <c r="CZ23">
        <f ca="1">IF(AND($B23&gt;0,SUM(CZ$3:CZ22)=0,SUM($H23:CY23)=0),$B23,0)</f>
        <v>0</v>
      </c>
      <c r="DA23">
        <f ca="1">IF(AND($B23&gt;0,SUM(DA$3:DA22)=0,SUM($H23:CZ23)=0),$B23,0)</f>
        <v>0</v>
      </c>
      <c r="DB23">
        <f ca="1">IF(AND($B23&gt;0,SUM(DB$3:DB22)=0,SUM($H23:DA23)=0),$B23,0)</f>
        <v>0</v>
      </c>
      <c r="DC23">
        <f ca="1">IF(AND($B23&gt;0,SUM(DC$3:DC22)=0,SUM($H23:DB23)=0),$B23,0)</f>
        <v>0</v>
      </c>
      <c r="DD23">
        <f ca="1">IF(AND($B23&gt;0,SUM(DD$3:DD22)=0,SUM($H23:DC23)=0),$B23,0)</f>
        <v>0</v>
      </c>
      <c r="DE23">
        <f ca="1">IF(AND($B23&gt;0,SUM(DE$3:DE22)=0,SUM($H23:DD23)=0),$B23,0)</f>
        <v>0</v>
      </c>
      <c r="DF23">
        <f ca="1">IF(AND($B23&gt;0,SUM(DF$3:DF22)=0,SUM($H23:DE23)=0),$B23,0)</f>
        <v>0</v>
      </c>
      <c r="DG23">
        <f ca="1">IF(AND($B23&gt;0,SUM(DG$3:DG22)=0,SUM($H23:DF23)=0),$B23,0)</f>
        <v>0</v>
      </c>
      <c r="DH23">
        <f ca="1">IF(AND($B23&gt;0,SUM(DH$3:DH22)=0,SUM($H23:DG23)=0),$B23,0)</f>
        <v>0</v>
      </c>
      <c r="DI23">
        <f ca="1">IF(AND($B23&gt;0,SUM(DI$3:DI22)=0,SUM($H23:DH23)=0),$B23,0)</f>
        <v>0</v>
      </c>
      <c r="DJ23">
        <f ca="1">IF(AND($B23&gt;0,SUM(DJ$3:DJ22)=0,SUM($H23:DI23)=0),$B23,0)</f>
        <v>0</v>
      </c>
      <c r="DK23">
        <f ca="1">IF(AND($B23&gt;0,SUM(DK$3:DK22)=0,SUM($H23:DJ23)=0),$B23,0)</f>
        <v>0</v>
      </c>
      <c r="DL23">
        <f ca="1">IF(AND($B23&gt;0,SUM(DL$3:DL22)=0,SUM($H23:DK23)=0),$B23,0)</f>
        <v>0</v>
      </c>
      <c r="DM23">
        <f ca="1">IF(AND($B23&gt;0,SUM(DM$3:DM22)=0,SUM($H23:DL23)=0),$B23,0)</f>
        <v>0</v>
      </c>
      <c r="DN23">
        <f ca="1">IF(AND($B23&gt;0,SUM(DN$3:DN22)=0,SUM($H23:DM23)=0),$B23,0)</f>
        <v>0</v>
      </c>
      <c r="DO23">
        <f ca="1">IF(AND($B23&gt;0,SUM(DO$3:DO22)=0,SUM($H23:DN23)=0),$B23,0)</f>
        <v>0</v>
      </c>
      <c r="DP23">
        <f ca="1">IF(AND($B23&gt;0,SUM(DP$3:DP22)=0,SUM($H23:DO23)=0),$B23,0)</f>
        <v>0</v>
      </c>
      <c r="DQ23">
        <f ca="1">IF(AND($B23&gt;0,SUM(DQ$3:DQ22)=0,SUM($H23:DP23)=0),$B23,0)</f>
        <v>0</v>
      </c>
      <c r="DR23">
        <f ca="1">IF(AND($B23&gt;0,SUM(DR$3:DR22)=0,SUM($H23:DQ23)=0),$B23,0)</f>
        <v>0</v>
      </c>
      <c r="DS23">
        <f ca="1">IF(AND($B23&gt;0,SUM(DS$3:DS22)=0,SUM($H23:DR23)=0),$B23,0)</f>
        <v>0</v>
      </c>
      <c r="DT23">
        <f ca="1">IF(AND($B23&gt;0,SUM(DT$3:DT22)=0,SUM($H23:DS23)=0),$B23,0)</f>
        <v>0</v>
      </c>
      <c r="DU23">
        <f ca="1">IF(AND($B23&gt;0,SUM(DU$3:DU22)=0,SUM($H23:DT23)=0),$B23,0)</f>
        <v>0</v>
      </c>
      <c r="DV23">
        <f ca="1">IF(AND($B23&gt;0,SUM(DV$3:DV22)=0,SUM($H23:DU23)=0),$B23,0)</f>
        <v>0</v>
      </c>
      <c r="DW23">
        <f ca="1">IF(AND($B23&gt;0,SUM(DW$3:DW22)=0,SUM($H23:DV23)=0),$B23,0)</f>
        <v>0</v>
      </c>
      <c r="DX23">
        <f ca="1">IF(AND($B23&gt;0,SUM(DX$3:DX22)=0,SUM($H23:DW23)=0),$B23,0)</f>
        <v>0</v>
      </c>
      <c r="DY23">
        <f ca="1">IF(AND($B23&gt;0,SUM(DY$3:DY22)=0,SUM($H23:DX23)=0),$B23,0)</f>
        <v>0</v>
      </c>
      <c r="DZ23">
        <f ca="1">IF(AND($B23&gt;0,SUM(DZ$3:DZ22)=0,SUM($H23:DY23)=0),$B23,0)</f>
        <v>0</v>
      </c>
      <c r="EA23">
        <f ca="1">IF(AND($B23&gt;0,SUM(EA$3:EA22)=0,SUM($H23:DZ23)=0),$B23,0)</f>
        <v>0</v>
      </c>
      <c r="EB23">
        <f ca="1">IF(AND($B23&gt;0,SUM(EB$3:EB22)=0,SUM($H23:EA23)=0),$B23,0)</f>
        <v>0</v>
      </c>
      <c r="EC23">
        <f ca="1">IF(AND($B23&gt;0,SUM(EC$3:EC22)=0,SUM($H23:EB23)=0),$B23,0)</f>
        <v>0</v>
      </c>
      <c r="ED23">
        <f ca="1">IF(AND($B23&gt;0,SUM(ED$3:ED22)=0,SUM($H23:EC23)=0),$B23,0)</f>
        <v>0</v>
      </c>
      <c r="EE23">
        <f ca="1">IF(AND($B23&gt;0,SUM(EE$3:EE22)=0,SUM($H23:ED23)=0),$B23,0)</f>
        <v>0</v>
      </c>
      <c r="EF23">
        <f ca="1">IF(AND($B23&gt;0,SUM(EF$3:EF22)=0,SUM($H23:EE23)=0),$B23,0)</f>
        <v>0</v>
      </c>
      <c r="EG23">
        <f ca="1">IF(AND($B23&gt;0,SUM(EG$3:EG22)=0,SUM($H23:EF23)=0),$B23,0)</f>
        <v>0</v>
      </c>
      <c r="EH23">
        <f ca="1">IF(AND($B23&gt;0,SUM(EH$3:EH22)=0,SUM($H23:EG23)=0),$B23,0)</f>
        <v>0</v>
      </c>
      <c r="EI23">
        <f ca="1">IF(AND($B23&gt;0,SUM(EI$3:EI22)=0,SUM($H23:EH23)=0),$B23,0)</f>
        <v>0</v>
      </c>
      <c r="EJ23">
        <f ca="1">IF(AND($B23&gt;0,SUM(EJ$3:EJ22)=0,SUM($H23:EI23)=0),$B23,0)</f>
        <v>0</v>
      </c>
      <c r="EK23">
        <f ca="1">IF(AND($B23&gt;0,SUM(EK$3:EK22)=0,SUM($H23:EJ23)=0),$B23,0)</f>
        <v>0</v>
      </c>
      <c r="EL23">
        <f ca="1">IF(AND($B23&gt;0,SUM(EL$3:EL22)=0,SUM($H23:EK23)=0),$B23,0)</f>
        <v>0</v>
      </c>
      <c r="EM23">
        <f ca="1">IF(AND($B23&gt;0,SUM(EM$3:EM22)=0,SUM($H23:EL23)=0),$B23,0)</f>
        <v>0</v>
      </c>
      <c r="EN23">
        <f ca="1">IF(AND($B23&gt;0,SUM(EN$3:EN22)=0,SUM($H23:EM23)=0),$B23,0)</f>
        <v>0</v>
      </c>
      <c r="EO23">
        <f ca="1">IF(AND($B23&gt;0,SUM(EO$3:EO22)=0,SUM($H23:EN23)=0),$B23,0)</f>
        <v>0</v>
      </c>
      <c r="EP23">
        <f ca="1">IF(AND($B23&gt;0,SUM(EP$3:EP22)=0,SUM($H23:EO23)=0),$B23,0)</f>
        <v>0</v>
      </c>
      <c r="EQ23">
        <f ca="1">IF(AND($B23&gt;0,SUM(EQ$3:EQ22)=0,SUM($H23:EP23)=0),$B23,0)</f>
        <v>0</v>
      </c>
      <c r="ER23">
        <f ca="1">IF(AND($B23&gt;0,SUM(ER$3:ER22)=0,SUM($H23:EQ23)=0),$B23,0)</f>
        <v>0</v>
      </c>
      <c r="ES23">
        <f ca="1">IF(AND($B23&gt;0,SUM(ES$3:ES22)=0,SUM($H23:ER23)=0),$B23,0)</f>
        <v>0</v>
      </c>
      <c r="ET23">
        <f ca="1">IF(AND($B23&gt;0,SUM(ET$3:ET22)=0,SUM($H23:ES23)=0),$B23,0)</f>
        <v>0</v>
      </c>
      <c r="EU23">
        <f ca="1">IF(AND($B23&gt;0,SUM(EU$3:EU22)=0,SUM($H23:ET23)=0),$B23,0)</f>
        <v>0</v>
      </c>
      <c r="EV23">
        <f ca="1">IF(AND($B23&gt;0,SUM(EV$3:EV22)=0,SUM($H23:EU23)=0),$B23,0)</f>
        <v>0</v>
      </c>
      <c r="EW23">
        <f ca="1">IF(AND($B23&gt;0,SUM(EW$3:EW22)=0,SUM($H23:EV23)=0),$B23,0)</f>
        <v>0</v>
      </c>
      <c r="EX23">
        <f ca="1">IF(AND($B23&gt;0,SUM(EX$3:EX22)=0,SUM($H23:EW23)=0),$B23,0)</f>
        <v>0</v>
      </c>
      <c r="EY23">
        <f ca="1">IF(AND($B23&gt;0,SUM(EY$3:EY22)=0,SUM($H23:EX23)=0),$B23,0)</f>
        <v>0</v>
      </c>
      <c r="EZ23">
        <f ca="1">IF(AND($B23&gt;0,SUM(EZ$3:EZ22)=0,SUM($H23:EY23)=0),$B23,0)</f>
        <v>0</v>
      </c>
      <c r="FA23">
        <f ca="1">IF(AND($B23&gt;0,SUM(FA$3:FA22)=0,SUM($H23:EZ23)=0),$B23,0)</f>
        <v>0</v>
      </c>
      <c r="FB23">
        <f ca="1">IF(AND($B23&gt;0,SUM(FB$3:FB22)=0,SUM($H23:FA23)=0),$B23,0)</f>
        <v>0</v>
      </c>
      <c r="FC23">
        <f ca="1">IF(AND($B23&gt;0,SUM(FC$3:FC22)=0,SUM($H23:FB23)=0),$B23,0)</f>
        <v>0</v>
      </c>
      <c r="FD23">
        <f ca="1">IF(AND($B23&gt;0,SUM(FD$3:FD22)=0,SUM($H23:FC23)=0),$B23,0)</f>
        <v>0</v>
      </c>
      <c r="FE23">
        <f ca="1">IF(AND($B23&gt;0,SUM(FE$3:FE22)=0,SUM($H23:FD23)=0),$B23,0)</f>
        <v>0</v>
      </c>
      <c r="FF23">
        <f ca="1">IF(AND($B23&gt;0,SUM(FF$3:FF22)=0,SUM($H23:FE23)=0),$B23,0)</f>
        <v>0</v>
      </c>
      <c r="FG23">
        <f ca="1">IF(AND($B23&gt;0,SUM(FG$3:FG22)=0,SUM($H23:FF23)=0),$B23,0)</f>
        <v>0</v>
      </c>
      <c r="FH23">
        <f ca="1">IF(AND($B23&gt;0,SUM(FH$3:FH22)=0,SUM($H23:FG23)=0),$B23,0)</f>
        <v>0</v>
      </c>
      <c r="FI23">
        <f ca="1">IF(AND($B23&gt;0,SUM(FI$3:FI22)=0,SUM($H23:FH23)=0),$B23,0)</f>
        <v>0</v>
      </c>
      <c r="FJ23">
        <f ca="1">IF(AND($B23&gt;0,SUM(FJ$3:FJ22)=0,SUM($H23:FI23)=0),$B23,0)</f>
        <v>0</v>
      </c>
      <c r="FK23">
        <f ca="1">IF(AND($B23&gt;0,SUM(FK$3:FK22)=0,SUM($H23:FJ23)=0),$B23,0)</f>
        <v>0</v>
      </c>
      <c r="FL23">
        <f ca="1">IF(AND($B23&gt;0,SUM(FL$3:FL22)=0,SUM($H23:FK23)=0),$B23,0)</f>
        <v>0</v>
      </c>
      <c r="FM23">
        <f ca="1">IF(AND($B23&gt;0,SUM(FM$3:FM22)=0,SUM($H23:FL23)=0),$B23,0)</f>
        <v>0</v>
      </c>
      <c r="FN23">
        <f ca="1">IF(AND($B23&gt;0,SUM(FN$3:FN22)=0,SUM($H23:FM23)=0),$B23,0)</f>
        <v>0</v>
      </c>
      <c r="FS23" s="67" t="s">
        <v>132</v>
      </c>
      <c r="FT23" s="67" t="s">
        <v>548</v>
      </c>
      <c r="FU23" s="342">
        <v>7906851</v>
      </c>
      <c r="FV23" s="67" t="s">
        <v>175</v>
      </c>
      <c r="FY23" s="249" t="s">
        <v>132</v>
      </c>
      <c r="FZ23" s="67" t="s">
        <v>548</v>
      </c>
      <c r="GA23" s="67" t="str">
        <f>""</f>
        <v/>
      </c>
      <c r="GB23" s="67" t="s">
        <v>408</v>
      </c>
      <c r="GE23" s="67" t="s">
        <v>784</v>
      </c>
      <c r="GF23" s="67" t="s">
        <v>548</v>
      </c>
      <c r="GG23" s="67" t="str">
        <f>""</f>
        <v/>
      </c>
      <c r="GH23" s="67" t="s">
        <v>408</v>
      </c>
    </row>
    <row r="24" spans="1:190" ht="15.75" thickBot="1" x14ac:dyDescent="0.3">
      <c r="A24">
        <v>24</v>
      </c>
      <c r="B24">
        <f ca="1">IF(Valintaohjelma!D$11=SelectionData!F$11,A24,0)</f>
        <v>0</v>
      </c>
      <c r="C24" s="240" t="str">
        <f t="shared" ca="1" si="6"/>
        <v>CASA R2 Smart Right 400W (Ei saatavilla suomen markkina-alueella)</v>
      </c>
      <c r="D24" s="240" t="str">
        <f t="shared" ca="1" si="7"/>
        <v>R02VR04S00H</v>
      </c>
      <c r="E24" s="240" t="str">
        <f t="shared" ca="1" si="8"/>
        <v>******</v>
      </c>
      <c r="F24" s="240" t="str">
        <f t="shared" ca="1" si="9"/>
        <v>Valitse</v>
      </c>
      <c r="G24" s="47">
        <f ca="1">INDEX($I$2:$FN$2,ROWS(G$2:G24))</f>
        <v>0</v>
      </c>
      <c r="H24">
        <v>0</v>
      </c>
      <c r="I24">
        <f ca="1">IF(AND($B24&gt;0,SUM(I$3:I23)=0,SUM($H24:H24)=0),$B24,0)</f>
        <v>0</v>
      </c>
      <c r="J24">
        <f ca="1">IF(AND($B24&gt;0,SUM(J$3:J23)=0,SUM($H24:I24)=0),$B24,0)</f>
        <v>0</v>
      </c>
      <c r="K24">
        <f ca="1">IF(AND($B24&gt;0,SUM(K$3:K23)=0,SUM($H24:J24)=0),$B24,0)</f>
        <v>0</v>
      </c>
      <c r="L24">
        <f ca="1">IF(AND($B24&gt;0,SUM(L$3:L23)=0,SUM($H24:K24)=0),$B24,0)</f>
        <v>0</v>
      </c>
      <c r="M24">
        <f ca="1">IF(AND($B24&gt;0,SUM(M$3:M23)=0,SUM($H24:L24)=0),$B24,0)</f>
        <v>0</v>
      </c>
      <c r="N24">
        <f ca="1">IF(AND($B24&gt;0,SUM(N$3:N23)=0,SUM($H24:M24)=0),$B24,0)</f>
        <v>0</v>
      </c>
      <c r="O24">
        <f ca="1">IF(AND($B24&gt;0,SUM(O$3:O23)=0,SUM($H24:N24)=0),$B24,0)</f>
        <v>0</v>
      </c>
      <c r="P24">
        <f ca="1">IF(AND($B24&gt;0,SUM(P$3:P23)=0,SUM($H24:O24)=0),$B24,0)</f>
        <v>0</v>
      </c>
      <c r="Q24">
        <f ca="1">IF(AND($B24&gt;0,SUM(Q$3:Q23)=0,SUM($H24:P24)=0),$B24,0)</f>
        <v>0</v>
      </c>
      <c r="R24">
        <f ca="1">IF(AND($B24&gt;0,SUM(R$3:R23)=0,SUM($H24:Q24)=0),$B24,0)</f>
        <v>0</v>
      </c>
      <c r="S24">
        <f ca="1">IF(AND($B24&gt;0,SUM(S$3:S23)=0,SUM($H24:R24)=0),$B24,0)</f>
        <v>0</v>
      </c>
      <c r="T24">
        <f ca="1">IF(AND($B24&gt;0,SUM(T$3:T23)=0,SUM($H24:S24)=0),$B24,0)</f>
        <v>0</v>
      </c>
      <c r="U24">
        <f ca="1">IF(AND($B24&gt;0,SUM(U$3:U23)=0,SUM($H24:T24)=0),$B24,0)</f>
        <v>0</v>
      </c>
      <c r="V24">
        <f ca="1">IF(AND($B24&gt;0,SUM(V$3:V23)=0,SUM($H24:U24)=0),$B24,0)</f>
        <v>0</v>
      </c>
      <c r="W24">
        <f ca="1">IF(AND($B24&gt;0,SUM(W$3:W23)=0,SUM($H24:V24)=0),$B24,0)</f>
        <v>0</v>
      </c>
      <c r="X24">
        <f ca="1">IF(AND($B24&gt;0,SUM(X$3:X23)=0,SUM($H24:W24)=0),$B24,0)</f>
        <v>0</v>
      </c>
      <c r="Y24">
        <f ca="1">IF(AND($B24&gt;0,SUM(Y$3:Y23)=0,SUM($H24:X24)=0),$B24,0)</f>
        <v>0</v>
      </c>
      <c r="Z24">
        <f ca="1">IF(AND($B24&gt;0,SUM(Z$3:Z23)=0,SUM($H24:Y24)=0),$B24,0)</f>
        <v>0</v>
      </c>
      <c r="AA24">
        <f ca="1">IF(AND($B24&gt;0,SUM(AA$3:AA23)=0,SUM($H24:Z24)=0),$B24,0)</f>
        <v>0</v>
      </c>
      <c r="AB24">
        <f ca="1">IF(AND($B24&gt;0,SUM(AB$3:AB23)=0,SUM($H24:AA24)=0),$B24,0)</f>
        <v>0</v>
      </c>
      <c r="AC24">
        <f ca="1">IF(AND($B24&gt;0,SUM(AC$3:AC23)=0,SUM($H24:AB24)=0),$B24,0)</f>
        <v>0</v>
      </c>
      <c r="AD24">
        <f ca="1">IF(AND($B24&gt;0,SUM(AD$3:AD23)=0,SUM($H24:AC24)=0),$B24,0)</f>
        <v>0</v>
      </c>
      <c r="AE24">
        <f ca="1">IF(AND($B24&gt;0,SUM(AE$3:AE23)=0,SUM($H24:AD24)=0),$B24,0)</f>
        <v>0</v>
      </c>
      <c r="AF24">
        <f ca="1">IF(AND($B24&gt;0,SUM(AF$3:AF23)=0,SUM($H24:AE24)=0),$B24,0)</f>
        <v>0</v>
      </c>
      <c r="AG24">
        <f ca="1">IF(AND($B24&gt;0,SUM(AG$3:AG23)=0,SUM($H24:AF24)=0),$B24,0)</f>
        <v>0</v>
      </c>
      <c r="AH24">
        <f ca="1">IF(AND($B24&gt;0,SUM(AH$3:AH23)=0,SUM($H24:AG24)=0),$B24,0)</f>
        <v>0</v>
      </c>
      <c r="AI24">
        <f ca="1">IF(AND($B24&gt;0,SUM(AI$3:AI23)=0,SUM($H24:AH24)=0),$B24,0)</f>
        <v>0</v>
      </c>
      <c r="AJ24">
        <f ca="1">IF(AND($B24&gt;0,SUM(AJ$3:AJ23)=0,SUM($H24:AI24)=0),$B24,0)</f>
        <v>0</v>
      </c>
      <c r="AK24">
        <f ca="1">IF(AND($B24&gt;0,SUM(AK$3:AK23)=0,SUM($H24:AJ24)=0),$B24,0)</f>
        <v>0</v>
      </c>
      <c r="AL24">
        <f ca="1">IF(AND($B24&gt;0,SUM(AL$3:AL23)=0,SUM($H24:AK24)=0),$B24,0)</f>
        <v>0</v>
      </c>
      <c r="AM24">
        <f ca="1">IF(AND($B24&gt;0,SUM(AM$3:AM23)=0,SUM($H24:AL24)=0),$B24,0)</f>
        <v>0</v>
      </c>
      <c r="AN24">
        <f ca="1">IF(AND($B24&gt;0,SUM(AN$3:AN23)=0,SUM($H24:AM24)=0),$B24,0)</f>
        <v>0</v>
      </c>
      <c r="AO24">
        <f ca="1">IF(AND($B24&gt;0,SUM(AO$3:AO23)=0,SUM($H24:AN24)=0),$B24,0)</f>
        <v>0</v>
      </c>
      <c r="AP24">
        <f ca="1">IF(AND($B24&gt;0,SUM(AP$3:AP23)=0,SUM($H24:AO24)=0),$B24,0)</f>
        <v>0</v>
      </c>
      <c r="AQ24">
        <f ca="1">IF(AND($B24&gt;0,SUM(AQ$3:AQ23)=0,SUM($H24:AP24)=0),$B24,0)</f>
        <v>0</v>
      </c>
      <c r="AR24">
        <f ca="1">IF(AND($B24&gt;0,SUM(AR$3:AR23)=0,SUM($H24:AQ24)=0),$B24,0)</f>
        <v>0</v>
      </c>
      <c r="AS24">
        <f ca="1">IF(AND($B24&gt;0,SUM(AS$3:AS23)=0,SUM($H24:AR24)=0),$B24,0)</f>
        <v>0</v>
      </c>
      <c r="AT24">
        <f ca="1">IF(AND($B24&gt;0,SUM(AT$3:AT23)=0,SUM($H24:AS24)=0),$B24,0)</f>
        <v>0</v>
      </c>
      <c r="AU24">
        <f ca="1">IF(AND($B24&gt;0,SUM(AU$3:AU23)=0,SUM($H24:AT24)=0),$B24,0)</f>
        <v>0</v>
      </c>
      <c r="AV24">
        <f ca="1">IF(AND($B24&gt;0,SUM(AV$3:AV23)=0,SUM($H24:AU24)=0),$B24,0)</f>
        <v>0</v>
      </c>
      <c r="AW24">
        <f ca="1">IF(AND($B24&gt;0,SUM(AW$3:AW23)=0,SUM($H24:AV24)=0),$B24,0)</f>
        <v>0</v>
      </c>
      <c r="AX24">
        <f ca="1">IF(AND($B24&gt;0,SUM(AX$3:AX23)=0,SUM($H24:AW24)=0),$B24,0)</f>
        <v>0</v>
      </c>
      <c r="AY24">
        <f ca="1">IF(AND($B24&gt;0,SUM(AY$3:AY23)=0,SUM($H24:AX24)=0),$B24,0)</f>
        <v>0</v>
      </c>
      <c r="AZ24">
        <f ca="1">IF(AND($B24&gt;0,SUM(AZ$3:AZ23)=0,SUM($H24:AY24)=0),$B24,0)</f>
        <v>0</v>
      </c>
      <c r="BA24">
        <f ca="1">IF(AND($B24&gt;0,SUM(BA$3:BA23)=0,SUM($H24:AZ24)=0),$B24,0)</f>
        <v>0</v>
      </c>
      <c r="BB24">
        <f ca="1">IF(AND($B24&gt;0,SUM(BB$3:BB23)=0,SUM($H24:BA24)=0),$B24,0)</f>
        <v>0</v>
      </c>
      <c r="BC24">
        <f ca="1">IF(AND($B24&gt;0,SUM(BC$3:BC23)=0,SUM($H24:BB24)=0),$B24,0)</f>
        <v>0</v>
      </c>
      <c r="BD24">
        <f ca="1">IF(AND($B24&gt;0,SUM(BD$3:BD23)=0,SUM($H24:BC24)=0),$B24,0)</f>
        <v>0</v>
      </c>
      <c r="BE24">
        <f ca="1">IF(AND($B24&gt;0,SUM(BE$3:BE23)=0,SUM($H24:BD24)=0),$B24,0)</f>
        <v>0</v>
      </c>
      <c r="BF24">
        <f ca="1">IF(AND($B24&gt;0,SUM(BF$3:BF23)=0,SUM($H24:BE24)=0),$B24,0)</f>
        <v>0</v>
      </c>
      <c r="BG24">
        <f ca="1">IF(AND($B24&gt;0,SUM(BG$3:BG23)=0,SUM($H24:BF24)=0),$B24,0)</f>
        <v>0</v>
      </c>
      <c r="BH24">
        <f ca="1">IF(AND($B24&gt;0,SUM(BH$3:BH23)=0,SUM($H24:BG24)=0),$B24,0)</f>
        <v>0</v>
      </c>
      <c r="BI24">
        <f ca="1">IF(AND($B24&gt;0,SUM(BI$3:BI23)=0,SUM($H24:BH24)=0),$B24,0)</f>
        <v>0</v>
      </c>
      <c r="BJ24">
        <f ca="1">IF(AND($B24&gt;0,SUM(BJ$3:BJ23)=0,SUM($H24:BI24)=0),$B24,0)</f>
        <v>0</v>
      </c>
      <c r="BK24">
        <f ca="1">IF(AND($B24&gt;0,SUM(BK$3:BK23)=0,SUM($H24:BJ24)=0),$B24,0)</f>
        <v>0</v>
      </c>
      <c r="BL24">
        <f ca="1">IF(AND($B24&gt;0,SUM(BL$3:BL23)=0,SUM($H24:BK24)=0),$B24,0)</f>
        <v>0</v>
      </c>
      <c r="BM24">
        <f ca="1">IF(AND($B24&gt;0,SUM(BM$3:BM23)=0,SUM($H24:BL24)=0),$B24,0)</f>
        <v>0</v>
      </c>
      <c r="BN24">
        <f ca="1">IF(AND($B24&gt;0,SUM(BN$3:BN23)=0,SUM($H24:BM24)=0),$B24,0)</f>
        <v>0</v>
      </c>
      <c r="BO24">
        <f ca="1">IF(AND($B24&gt;0,SUM(BO$3:BO23)=0,SUM($H24:BN24)=0),$B24,0)</f>
        <v>0</v>
      </c>
      <c r="BP24">
        <f ca="1">IF(AND($B24&gt;0,SUM(BP$3:BP23)=0,SUM($H24:BO24)=0),$B24,0)</f>
        <v>0</v>
      </c>
      <c r="BQ24">
        <f ca="1">IF(AND($B24&gt;0,SUM(BQ$3:BQ23)=0,SUM($H24:BP24)=0),$B24,0)</f>
        <v>0</v>
      </c>
      <c r="BR24">
        <f ca="1">IF(AND($B24&gt;0,SUM(BR$3:BR23)=0,SUM($H24:BQ24)=0),$B24,0)</f>
        <v>0</v>
      </c>
      <c r="BS24">
        <f ca="1">IF(AND($B24&gt;0,SUM(BS$3:BS23)=0,SUM($H24:BR24)=0),$B24,0)</f>
        <v>0</v>
      </c>
      <c r="BT24">
        <f ca="1">IF(AND($B24&gt;0,SUM(BT$3:BT23)=0,SUM($H24:BS24)=0),$B24,0)</f>
        <v>0</v>
      </c>
      <c r="BU24">
        <f ca="1">IF(AND($B24&gt;0,SUM(BU$3:BU23)=0,SUM($H24:BT24)=0),$B24,0)</f>
        <v>0</v>
      </c>
      <c r="BV24">
        <f ca="1">IF(AND($B24&gt;0,SUM(BV$3:BV23)=0,SUM($H24:BU24)=0),$B24,0)</f>
        <v>0</v>
      </c>
      <c r="BW24">
        <f ca="1">IF(AND($B24&gt;0,SUM(BW$3:BW23)=0,SUM($H24:BV24)=0),$B24,0)</f>
        <v>0</v>
      </c>
      <c r="BX24">
        <f ca="1">IF(AND($B24&gt;0,SUM(BX$3:BX23)=0,SUM($H24:BW24)=0),$B24,0)</f>
        <v>0</v>
      </c>
      <c r="BY24">
        <f ca="1">IF(AND($B24&gt;0,SUM(BY$3:BY23)=0,SUM($H24:BX24)=0),$B24,0)</f>
        <v>0</v>
      </c>
      <c r="BZ24">
        <f ca="1">IF(AND($B24&gt;0,SUM(BZ$3:BZ23)=0,SUM($H24:BY24)=0),$B24,0)</f>
        <v>0</v>
      </c>
      <c r="CA24">
        <f ca="1">IF(AND($B24&gt;0,SUM(CA$3:CA23)=0,SUM($H24:BZ24)=0),$B24,0)</f>
        <v>0</v>
      </c>
      <c r="CB24">
        <f ca="1">IF(AND($B24&gt;0,SUM(CB$3:CB23)=0,SUM($H24:CA24)=0),$B24,0)</f>
        <v>0</v>
      </c>
      <c r="CC24">
        <f ca="1">IF(AND($B24&gt;0,SUM(CC$3:CC23)=0,SUM($H24:CB24)=0),$B24,0)</f>
        <v>0</v>
      </c>
      <c r="CD24">
        <f ca="1">IF(AND($B24&gt;0,SUM(CD$3:CD23)=0,SUM($H24:CC24)=0),$B24,0)</f>
        <v>0</v>
      </c>
      <c r="CE24">
        <f ca="1">IF(AND($B24&gt;0,SUM(CE$3:CE23)=0,SUM($H24:CD24)=0),$B24,0)</f>
        <v>0</v>
      </c>
      <c r="CF24">
        <f ca="1">IF(AND($B24&gt;0,SUM(CF$3:CF23)=0,SUM($H24:CE24)=0),$B24,0)</f>
        <v>0</v>
      </c>
      <c r="CG24">
        <f ca="1">IF(AND($B24&gt;0,SUM(CG$3:CG23)=0,SUM($H24:CF24)=0),$B24,0)</f>
        <v>0</v>
      </c>
      <c r="CH24">
        <f ca="1">IF(AND($B24&gt;0,SUM(CH$3:CH23)=0,SUM($H24:CG24)=0),$B24,0)</f>
        <v>0</v>
      </c>
      <c r="CI24">
        <f ca="1">IF(AND($B24&gt;0,SUM(CI$3:CI23)=0,SUM($H24:CH24)=0),$B24,0)</f>
        <v>0</v>
      </c>
      <c r="CJ24">
        <f ca="1">IF(AND($B24&gt;0,SUM(CJ$3:CJ23)=0,SUM($H24:CI24)=0),$B24,0)</f>
        <v>0</v>
      </c>
      <c r="CK24">
        <f ca="1">IF(AND($B24&gt;0,SUM(CK$3:CK23)=0,SUM($H24:CJ24)=0),$B24,0)</f>
        <v>0</v>
      </c>
      <c r="CL24">
        <f ca="1">IF(AND($B24&gt;0,SUM(CL$3:CL23)=0,SUM($H24:CK24)=0),$B24,0)</f>
        <v>0</v>
      </c>
      <c r="CM24">
        <f ca="1">IF(AND($B24&gt;0,SUM(CM$3:CM23)=0,SUM($H24:CL24)=0),$B24,0)</f>
        <v>0</v>
      </c>
      <c r="CN24">
        <f ca="1">IF(AND($B24&gt;0,SUM(CN$3:CN23)=0,SUM($H24:CM24)=0),$B24,0)</f>
        <v>0</v>
      </c>
      <c r="CO24">
        <f ca="1">IF(AND($B24&gt;0,SUM(CO$3:CO23)=0,SUM($H24:CN24)=0),$B24,0)</f>
        <v>0</v>
      </c>
      <c r="CP24">
        <f ca="1">IF(AND($B24&gt;0,SUM(CP$3:CP23)=0,SUM($H24:CO24)=0),$B24,0)</f>
        <v>0</v>
      </c>
      <c r="CQ24">
        <f ca="1">IF(AND($B24&gt;0,SUM(CQ$3:CQ23)=0,SUM($H24:CP24)=0),$B24,0)</f>
        <v>0</v>
      </c>
      <c r="CR24">
        <f ca="1">IF(AND($B24&gt;0,SUM(CR$3:CR23)=0,SUM($H24:CQ24)=0),$B24,0)</f>
        <v>0</v>
      </c>
      <c r="CS24">
        <f ca="1">IF(AND($B24&gt;0,SUM(CS$3:CS23)=0,SUM($H24:CR24)=0),$B24,0)</f>
        <v>0</v>
      </c>
      <c r="CT24">
        <f ca="1">IF(AND($B24&gt;0,SUM(CT$3:CT23)=0,SUM($H24:CS24)=0),$B24,0)</f>
        <v>0</v>
      </c>
      <c r="CU24">
        <f ca="1">IF(AND($B24&gt;0,SUM(CU$3:CU23)=0,SUM($H24:CT24)=0),$B24,0)</f>
        <v>0</v>
      </c>
      <c r="CV24">
        <f ca="1">IF(AND($B24&gt;0,SUM(CV$3:CV23)=0,SUM($H24:CU24)=0),$B24,0)</f>
        <v>0</v>
      </c>
      <c r="CW24">
        <f ca="1">IF(AND($B24&gt;0,SUM(CW$3:CW23)=0,SUM($H24:CV24)=0),$B24,0)</f>
        <v>0</v>
      </c>
      <c r="CX24">
        <f ca="1">IF(AND($B24&gt;0,SUM(CX$3:CX23)=0,SUM($H24:CW24)=0),$B24,0)</f>
        <v>0</v>
      </c>
      <c r="CY24">
        <f ca="1">IF(AND($B24&gt;0,SUM(CY$3:CY23)=0,SUM($H24:CX24)=0),$B24,0)</f>
        <v>0</v>
      </c>
      <c r="CZ24">
        <f ca="1">IF(AND($B24&gt;0,SUM(CZ$3:CZ23)=0,SUM($H24:CY24)=0),$B24,0)</f>
        <v>0</v>
      </c>
      <c r="DA24">
        <f ca="1">IF(AND($B24&gt;0,SUM(DA$3:DA23)=0,SUM($H24:CZ24)=0),$B24,0)</f>
        <v>0</v>
      </c>
      <c r="DB24">
        <f ca="1">IF(AND($B24&gt;0,SUM(DB$3:DB23)=0,SUM($H24:DA24)=0),$B24,0)</f>
        <v>0</v>
      </c>
      <c r="DC24">
        <f ca="1">IF(AND($B24&gt;0,SUM(DC$3:DC23)=0,SUM($H24:DB24)=0),$B24,0)</f>
        <v>0</v>
      </c>
      <c r="DD24">
        <f ca="1">IF(AND($B24&gt;0,SUM(DD$3:DD23)=0,SUM($H24:DC24)=0),$B24,0)</f>
        <v>0</v>
      </c>
      <c r="DE24">
        <f ca="1">IF(AND($B24&gt;0,SUM(DE$3:DE23)=0,SUM($H24:DD24)=0),$B24,0)</f>
        <v>0</v>
      </c>
      <c r="DF24">
        <f ca="1">IF(AND($B24&gt;0,SUM(DF$3:DF23)=0,SUM($H24:DE24)=0),$B24,0)</f>
        <v>0</v>
      </c>
      <c r="DG24">
        <f ca="1">IF(AND($B24&gt;0,SUM(DG$3:DG23)=0,SUM($H24:DF24)=0),$B24,0)</f>
        <v>0</v>
      </c>
      <c r="DH24">
        <f ca="1">IF(AND($B24&gt;0,SUM(DH$3:DH23)=0,SUM($H24:DG24)=0),$B24,0)</f>
        <v>0</v>
      </c>
      <c r="DI24">
        <f ca="1">IF(AND($B24&gt;0,SUM(DI$3:DI23)=0,SUM($H24:DH24)=0),$B24,0)</f>
        <v>0</v>
      </c>
      <c r="DJ24">
        <f ca="1">IF(AND($B24&gt;0,SUM(DJ$3:DJ23)=0,SUM($H24:DI24)=0),$B24,0)</f>
        <v>0</v>
      </c>
      <c r="DK24">
        <f ca="1">IF(AND($B24&gt;0,SUM(DK$3:DK23)=0,SUM($H24:DJ24)=0),$B24,0)</f>
        <v>0</v>
      </c>
      <c r="DL24">
        <f ca="1">IF(AND($B24&gt;0,SUM(DL$3:DL23)=0,SUM($H24:DK24)=0),$B24,0)</f>
        <v>0</v>
      </c>
      <c r="DM24">
        <f ca="1">IF(AND($B24&gt;0,SUM(DM$3:DM23)=0,SUM($H24:DL24)=0),$B24,0)</f>
        <v>0</v>
      </c>
      <c r="DN24">
        <f ca="1">IF(AND($B24&gt;0,SUM(DN$3:DN23)=0,SUM($H24:DM24)=0),$B24,0)</f>
        <v>0</v>
      </c>
      <c r="DO24">
        <f ca="1">IF(AND($B24&gt;0,SUM(DO$3:DO23)=0,SUM($H24:DN24)=0),$B24,0)</f>
        <v>0</v>
      </c>
      <c r="DP24">
        <f ca="1">IF(AND($B24&gt;0,SUM(DP$3:DP23)=0,SUM($H24:DO24)=0),$B24,0)</f>
        <v>0</v>
      </c>
      <c r="DQ24">
        <f ca="1">IF(AND($B24&gt;0,SUM(DQ$3:DQ23)=0,SUM($H24:DP24)=0),$B24,0)</f>
        <v>0</v>
      </c>
      <c r="DR24">
        <f ca="1">IF(AND($B24&gt;0,SUM(DR$3:DR23)=0,SUM($H24:DQ24)=0),$B24,0)</f>
        <v>0</v>
      </c>
      <c r="DS24">
        <f ca="1">IF(AND($B24&gt;0,SUM(DS$3:DS23)=0,SUM($H24:DR24)=0),$B24,0)</f>
        <v>0</v>
      </c>
      <c r="DT24">
        <f ca="1">IF(AND($B24&gt;0,SUM(DT$3:DT23)=0,SUM($H24:DS24)=0),$B24,0)</f>
        <v>0</v>
      </c>
      <c r="DU24">
        <f ca="1">IF(AND($B24&gt;0,SUM(DU$3:DU23)=0,SUM($H24:DT24)=0),$B24,0)</f>
        <v>0</v>
      </c>
      <c r="DV24">
        <f ca="1">IF(AND($B24&gt;0,SUM(DV$3:DV23)=0,SUM($H24:DU24)=0),$B24,0)</f>
        <v>0</v>
      </c>
      <c r="DW24">
        <f ca="1">IF(AND($B24&gt;0,SUM(DW$3:DW23)=0,SUM($H24:DV24)=0),$B24,0)</f>
        <v>0</v>
      </c>
      <c r="DX24">
        <f ca="1">IF(AND($B24&gt;0,SUM(DX$3:DX23)=0,SUM($H24:DW24)=0),$B24,0)</f>
        <v>0</v>
      </c>
      <c r="DY24">
        <f ca="1">IF(AND($B24&gt;0,SUM(DY$3:DY23)=0,SUM($H24:DX24)=0),$B24,0)</f>
        <v>0</v>
      </c>
      <c r="DZ24">
        <f ca="1">IF(AND($B24&gt;0,SUM(DZ$3:DZ23)=0,SUM($H24:DY24)=0),$B24,0)</f>
        <v>0</v>
      </c>
      <c r="EA24">
        <f ca="1">IF(AND($B24&gt;0,SUM(EA$3:EA23)=0,SUM($H24:DZ24)=0),$B24,0)</f>
        <v>0</v>
      </c>
      <c r="EB24">
        <f ca="1">IF(AND($B24&gt;0,SUM(EB$3:EB23)=0,SUM($H24:EA24)=0),$B24,0)</f>
        <v>0</v>
      </c>
      <c r="EC24">
        <f ca="1">IF(AND($B24&gt;0,SUM(EC$3:EC23)=0,SUM($H24:EB24)=0),$B24,0)</f>
        <v>0</v>
      </c>
      <c r="ED24">
        <f ca="1">IF(AND($B24&gt;0,SUM(ED$3:ED23)=0,SUM($H24:EC24)=0),$B24,0)</f>
        <v>0</v>
      </c>
      <c r="EE24">
        <f ca="1">IF(AND($B24&gt;0,SUM(EE$3:EE23)=0,SUM($H24:ED24)=0),$B24,0)</f>
        <v>0</v>
      </c>
      <c r="EF24">
        <f ca="1">IF(AND($B24&gt;0,SUM(EF$3:EF23)=0,SUM($H24:EE24)=0),$B24,0)</f>
        <v>0</v>
      </c>
      <c r="EG24">
        <f ca="1">IF(AND($B24&gt;0,SUM(EG$3:EG23)=0,SUM($H24:EF24)=0),$B24,0)</f>
        <v>0</v>
      </c>
      <c r="EH24">
        <f ca="1">IF(AND($B24&gt;0,SUM(EH$3:EH23)=0,SUM($H24:EG24)=0),$B24,0)</f>
        <v>0</v>
      </c>
      <c r="EI24">
        <f ca="1">IF(AND($B24&gt;0,SUM(EI$3:EI23)=0,SUM($H24:EH24)=0),$B24,0)</f>
        <v>0</v>
      </c>
      <c r="EJ24">
        <f ca="1">IF(AND($B24&gt;0,SUM(EJ$3:EJ23)=0,SUM($H24:EI24)=0),$B24,0)</f>
        <v>0</v>
      </c>
      <c r="EK24">
        <f ca="1">IF(AND($B24&gt;0,SUM(EK$3:EK23)=0,SUM($H24:EJ24)=0),$B24,0)</f>
        <v>0</v>
      </c>
      <c r="EL24">
        <f ca="1">IF(AND($B24&gt;0,SUM(EL$3:EL23)=0,SUM($H24:EK24)=0),$B24,0)</f>
        <v>0</v>
      </c>
      <c r="EM24">
        <f ca="1">IF(AND($B24&gt;0,SUM(EM$3:EM23)=0,SUM($H24:EL24)=0),$B24,0)</f>
        <v>0</v>
      </c>
      <c r="EN24">
        <f ca="1">IF(AND($B24&gt;0,SUM(EN$3:EN23)=0,SUM($H24:EM24)=0),$B24,0)</f>
        <v>0</v>
      </c>
      <c r="EO24">
        <f ca="1">IF(AND($B24&gt;0,SUM(EO$3:EO23)=0,SUM($H24:EN24)=0),$B24,0)</f>
        <v>0</v>
      </c>
      <c r="EP24">
        <f ca="1">IF(AND($B24&gt;0,SUM(EP$3:EP23)=0,SUM($H24:EO24)=0),$B24,0)</f>
        <v>0</v>
      </c>
      <c r="EQ24">
        <f ca="1">IF(AND($B24&gt;0,SUM(EQ$3:EQ23)=0,SUM($H24:EP24)=0),$B24,0)</f>
        <v>0</v>
      </c>
      <c r="ER24">
        <f ca="1">IF(AND($B24&gt;0,SUM(ER$3:ER23)=0,SUM($H24:EQ24)=0),$B24,0)</f>
        <v>0</v>
      </c>
      <c r="ES24">
        <f ca="1">IF(AND($B24&gt;0,SUM(ES$3:ES23)=0,SUM($H24:ER24)=0),$B24,0)</f>
        <v>0</v>
      </c>
      <c r="ET24">
        <f ca="1">IF(AND($B24&gt;0,SUM(ET$3:ET23)=0,SUM($H24:ES24)=0),$B24,0)</f>
        <v>0</v>
      </c>
      <c r="EU24">
        <f ca="1">IF(AND($B24&gt;0,SUM(EU$3:EU23)=0,SUM($H24:ET24)=0),$B24,0)</f>
        <v>0</v>
      </c>
      <c r="EV24">
        <f ca="1">IF(AND($B24&gt;0,SUM(EV$3:EV23)=0,SUM($H24:EU24)=0),$B24,0)</f>
        <v>0</v>
      </c>
      <c r="EW24">
        <f ca="1">IF(AND($B24&gt;0,SUM(EW$3:EW23)=0,SUM($H24:EV24)=0),$B24,0)</f>
        <v>0</v>
      </c>
      <c r="EX24">
        <f ca="1">IF(AND($B24&gt;0,SUM(EX$3:EX23)=0,SUM($H24:EW24)=0),$B24,0)</f>
        <v>0</v>
      </c>
      <c r="EY24">
        <f ca="1">IF(AND($B24&gt;0,SUM(EY$3:EY23)=0,SUM($H24:EX24)=0),$B24,0)</f>
        <v>0</v>
      </c>
      <c r="EZ24">
        <f ca="1">IF(AND($B24&gt;0,SUM(EZ$3:EZ23)=0,SUM($H24:EY24)=0),$B24,0)</f>
        <v>0</v>
      </c>
      <c r="FA24">
        <f ca="1">IF(AND($B24&gt;0,SUM(FA$3:FA23)=0,SUM($H24:EZ24)=0),$B24,0)</f>
        <v>0</v>
      </c>
      <c r="FB24">
        <f ca="1">IF(AND($B24&gt;0,SUM(FB$3:FB23)=0,SUM($H24:FA24)=0),$B24,0)</f>
        <v>0</v>
      </c>
      <c r="FC24">
        <f ca="1">IF(AND($B24&gt;0,SUM(FC$3:FC23)=0,SUM($H24:FB24)=0),$B24,0)</f>
        <v>0</v>
      </c>
      <c r="FD24">
        <f ca="1">IF(AND($B24&gt;0,SUM(FD$3:FD23)=0,SUM($H24:FC24)=0),$B24,0)</f>
        <v>0</v>
      </c>
      <c r="FE24">
        <f ca="1">IF(AND($B24&gt;0,SUM(FE$3:FE23)=0,SUM($H24:FD24)=0),$B24,0)</f>
        <v>0</v>
      </c>
      <c r="FF24">
        <f ca="1">IF(AND($B24&gt;0,SUM(FF$3:FF23)=0,SUM($H24:FE24)=0),$B24,0)</f>
        <v>0</v>
      </c>
      <c r="FG24">
        <f ca="1">IF(AND($B24&gt;0,SUM(FG$3:FG23)=0,SUM($H24:FF24)=0),$B24,0)</f>
        <v>0</v>
      </c>
      <c r="FH24">
        <f ca="1">IF(AND($B24&gt;0,SUM(FH$3:FH23)=0,SUM($H24:FG24)=0),$B24,0)</f>
        <v>0</v>
      </c>
      <c r="FI24">
        <f ca="1">IF(AND($B24&gt;0,SUM(FI$3:FI23)=0,SUM($H24:FH24)=0),$B24,0)</f>
        <v>0</v>
      </c>
      <c r="FJ24">
        <f ca="1">IF(AND($B24&gt;0,SUM(FJ$3:FJ23)=0,SUM($H24:FI24)=0),$B24,0)</f>
        <v>0</v>
      </c>
      <c r="FK24">
        <f ca="1">IF(AND($B24&gt;0,SUM(FK$3:FK23)=0,SUM($H24:FJ24)=0),$B24,0)</f>
        <v>0</v>
      </c>
      <c r="FL24">
        <f ca="1">IF(AND($B24&gt;0,SUM(FL$3:FL23)=0,SUM($H24:FK24)=0),$B24,0)</f>
        <v>0</v>
      </c>
      <c r="FM24">
        <f ca="1">IF(AND($B24&gt;0,SUM(FM$3:FM23)=0,SUM($H24:FL24)=0),$B24,0)</f>
        <v>0</v>
      </c>
      <c r="FN24">
        <f ca="1">IF(AND($B24&gt;0,SUM(FN$3:FN23)=0,SUM($H24:FM24)=0),$B24,0)</f>
        <v>0</v>
      </c>
      <c r="FS24" s="67" t="s">
        <v>667</v>
      </c>
      <c r="FT24" s="67" t="s">
        <v>920</v>
      </c>
      <c r="FU24" s="342" t="s">
        <v>92</v>
      </c>
      <c r="FV24" s="67" t="s">
        <v>175</v>
      </c>
      <c r="FY24" s="249" t="s">
        <v>128</v>
      </c>
      <c r="FZ24" s="67" t="s">
        <v>920</v>
      </c>
      <c r="GA24" s="67" t="str">
        <f>""</f>
        <v/>
      </c>
      <c r="GB24" s="67" t="s">
        <v>408</v>
      </c>
      <c r="GE24" s="67" t="s">
        <v>785</v>
      </c>
      <c r="GF24" s="67" t="s">
        <v>920</v>
      </c>
      <c r="GG24" s="67" t="str">
        <f>""</f>
        <v/>
      </c>
      <c r="GH24" s="67" t="s">
        <v>408</v>
      </c>
    </row>
    <row r="25" spans="1:190" ht="15.75" thickBot="1" x14ac:dyDescent="0.3">
      <c r="A25">
        <v>25</v>
      </c>
      <c r="B25">
        <f ca="1">IF(Valintaohjelma!D$11=SelectionData!F$11,A25,0)</f>
        <v>0</v>
      </c>
      <c r="C25" s="240" t="str">
        <f t="shared" ca="1" si="6"/>
        <v>CASA R2 Smart Left 400W (Ei saatavilla suomen markkina-alueella)</v>
      </c>
      <c r="D25" s="240" t="str">
        <f t="shared" ca="1" si="7"/>
        <v>R02VL04S00H</v>
      </c>
      <c r="E25" s="240" t="str">
        <f t="shared" ca="1" si="8"/>
        <v>******</v>
      </c>
      <c r="F25" s="240" t="str">
        <f t="shared" ca="1" si="9"/>
        <v>Valitse</v>
      </c>
      <c r="G25" s="47">
        <f ca="1">INDEX($I$2:$FN$2,ROWS(G$2:G25))</f>
        <v>0</v>
      </c>
      <c r="H25">
        <v>0</v>
      </c>
      <c r="I25">
        <f ca="1">IF(AND($B25&gt;0,SUM(I$3:I24)=0,SUM($H25:H25)=0),$B25,0)</f>
        <v>0</v>
      </c>
      <c r="J25">
        <f ca="1">IF(AND($B25&gt;0,SUM(J$3:J24)=0,SUM($H25:I25)=0),$B25,0)</f>
        <v>0</v>
      </c>
      <c r="K25">
        <f ca="1">IF(AND($B25&gt;0,SUM(K$3:K24)=0,SUM($H25:J25)=0),$B25,0)</f>
        <v>0</v>
      </c>
      <c r="L25">
        <f ca="1">IF(AND($B25&gt;0,SUM(L$3:L24)=0,SUM($H25:K25)=0),$B25,0)</f>
        <v>0</v>
      </c>
      <c r="M25">
        <f ca="1">IF(AND($B25&gt;0,SUM(M$3:M24)=0,SUM($H25:L25)=0),$B25,0)</f>
        <v>0</v>
      </c>
      <c r="N25">
        <f ca="1">IF(AND($B25&gt;0,SUM(N$3:N24)=0,SUM($H25:M25)=0),$B25,0)</f>
        <v>0</v>
      </c>
      <c r="O25">
        <f ca="1">IF(AND($B25&gt;0,SUM(O$3:O24)=0,SUM($H25:N25)=0),$B25,0)</f>
        <v>0</v>
      </c>
      <c r="P25">
        <f ca="1">IF(AND($B25&gt;0,SUM(P$3:P24)=0,SUM($H25:O25)=0),$B25,0)</f>
        <v>0</v>
      </c>
      <c r="Q25">
        <f ca="1">IF(AND($B25&gt;0,SUM(Q$3:Q24)=0,SUM($H25:P25)=0),$B25,0)</f>
        <v>0</v>
      </c>
      <c r="R25">
        <f ca="1">IF(AND($B25&gt;0,SUM(R$3:R24)=0,SUM($H25:Q25)=0),$B25,0)</f>
        <v>0</v>
      </c>
      <c r="S25">
        <f ca="1">IF(AND($B25&gt;0,SUM(S$3:S24)=0,SUM($H25:R25)=0),$B25,0)</f>
        <v>0</v>
      </c>
      <c r="T25">
        <f ca="1">IF(AND($B25&gt;0,SUM(T$3:T24)=0,SUM($H25:S25)=0),$B25,0)</f>
        <v>0</v>
      </c>
      <c r="U25">
        <f ca="1">IF(AND($B25&gt;0,SUM(U$3:U24)=0,SUM($H25:T25)=0),$B25,0)</f>
        <v>0</v>
      </c>
      <c r="V25">
        <f ca="1">IF(AND($B25&gt;0,SUM(V$3:V24)=0,SUM($H25:U25)=0),$B25,0)</f>
        <v>0</v>
      </c>
      <c r="W25">
        <f ca="1">IF(AND($B25&gt;0,SUM(W$3:W24)=0,SUM($H25:V25)=0),$B25,0)</f>
        <v>0</v>
      </c>
      <c r="X25">
        <f ca="1">IF(AND($B25&gt;0,SUM(X$3:X24)=0,SUM($H25:W25)=0),$B25,0)</f>
        <v>0</v>
      </c>
      <c r="Y25">
        <f ca="1">IF(AND($B25&gt;0,SUM(Y$3:Y24)=0,SUM($H25:X25)=0),$B25,0)</f>
        <v>0</v>
      </c>
      <c r="Z25">
        <f ca="1">IF(AND($B25&gt;0,SUM(Z$3:Z24)=0,SUM($H25:Y25)=0),$B25,0)</f>
        <v>0</v>
      </c>
      <c r="AA25">
        <f ca="1">IF(AND($B25&gt;0,SUM(AA$3:AA24)=0,SUM($H25:Z25)=0),$B25,0)</f>
        <v>0</v>
      </c>
      <c r="AB25">
        <f ca="1">IF(AND($B25&gt;0,SUM(AB$3:AB24)=0,SUM($H25:AA25)=0),$B25,0)</f>
        <v>0</v>
      </c>
      <c r="AC25">
        <f ca="1">IF(AND($B25&gt;0,SUM(AC$3:AC24)=0,SUM($H25:AB25)=0),$B25,0)</f>
        <v>0</v>
      </c>
      <c r="AD25">
        <f ca="1">IF(AND($B25&gt;0,SUM(AD$3:AD24)=0,SUM($H25:AC25)=0),$B25,0)</f>
        <v>0</v>
      </c>
      <c r="AE25">
        <f ca="1">IF(AND($B25&gt;0,SUM(AE$3:AE24)=0,SUM($H25:AD25)=0),$B25,0)</f>
        <v>0</v>
      </c>
      <c r="AF25">
        <f ca="1">IF(AND($B25&gt;0,SUM(AF$3:AF24)=0,SUM($H25:AE25)=0),$B25,0)</f>
        <v>0</v>
      </c>
      <c r="AG25">
        <f ca="1">IF(AND($B25&gt;0,SUM(AG$3:AG24)=0,SUM($H25:AF25)=0),$B25,0)</f>
        <v>0</v>
      </c>
      <c r="AH25">
        <f ca="1">IF(AND($B25&gt;0,SUM(AH$3:AH24)=0,SUM($H25:AG25)=0),$B25,0)</f>
        <v>0</v>
      </c>
      <c r="AI25">
        <f ca="1">IF(AND($B25&gt;0,SUM(AI$3:AI24)=0,SUM($H25:AH25)=0),$B25,0)</f>
        <v>0</v>
      </c>
      <c r="AJ25">
        <f ca="1">IF(AND($B25&gt;0,SUM(AJ$3:AJ24)=0,SUM($H25:AI25)=0),$B25,0)</f>
        <v>0</v>
      </c>
      <c r="AK25">
        <f ca="1">IF(AND($B25&gt;0,SUM(AK$3:AK24)=0,SUM($H25:AJ25)=0),$B25,0)</f>
        <v>0</v>
      </c>
      <c r="AL25">
        <f ca="1">IF(AND($B25&gt;0,SUM(AL$3:AL24)=0,SUM($H25:AK25)=0),$B25,0)</f>
        <v>0</v>
      </c>
      <c r="AM25">
        <f ca="1">IF(AND($B25&gt;0,SUM(AM$3:AM24)=0,SUM($H25:AL25)=0),$B25,0)</f>
        <v>0</v>
      </c>
      <c r="AN25">
        <f ca="1">IF(AND($B25&gt;0,SUM(AN$3:AN24)=0,SUM($H25:AM25)=0),$B25,0)</f>
        <v>0</v>
      </c>
      <c r="AO25">
        <f ca="1">IF(AND($B25&gt;0,SUM(AO$3:AO24)=0,SUM($H25:AN25)=0),$B25,0)</f>
        <v>0</v>
      </c>
      <c r="AP25">
        <f ca="1">IF(AND($B25&gt;0,SUM(AP$3:AP24)=0,SUM($H25:AO25)=0),$B25,0)</f>
        <v>0</v>
      </c>
      <c r="AQ25">
        <f ca="1">IF(AND($B25&gt;0,SUM(AQ$3:AQ24)=0,SUM($H25:AP25)=0),$B25,0)</f>
        <v>0</v>
      </c>
      <c r="AR25">
        <f ca="1">IF(AND($B25&gt;0,SUM(AR$3:AR24)=0,SUM($H25:AQ25)=0),$B25,0)</f>
        <v>0</v>
      </c>
      <c r="AS25">
        <f ca="1">IF(AND($B25&gt;0,SUM(AS$3:AS24)=0,SUM($H25:AR25)=0),$B25,0)</f>
        <v>0</v>
      </c>
      <c r="AT25">
        <f ca="1">IF(AND($B25&gt;0,SUM(AT$3:AT24)=0,SUM($H25:AS25)=0),$B25,0)</f>
        <v>0</v>
      </c>
      <c r="AU25">
        <f ca="1">IF(AND($B25&gt;0,SUM(AU$3:AU24)=0,SUM($H25:AT25)=0),$B25,0)</f>
        <v>0</v>
      </c>
      <c r="AV25">
        <f ca="1">IF(AND($B25&gt;0,SUM(AV$3:AV24)=0,SUM($H25:AU25)=0),$B25,0)</f>
        <v>0</v>
      </c>
      <c r="AW25">
        <f ca="1">IF(AND($B25&gt;0,SUM(AW$3:AW24)=0,SUM($H25:AV25)=0),$B25,0)</f>
        <v>0</v>
      </c>
      <c r="AX25">
        <f ca="1">IF(AND($B25&gt;0,SUM(AX$3:AX24)=0,SUM($H25:AW25)=0),$B25,0)</f>
        <v>0</v>
      </c>
      <c r="AY25">
        <f ca="1">IF(AND($B25&gt;0,SUM(AY$3:AY24)=0,SUM($H25:AX25)=0),$B25,0)</f>
        <v>0</v>
      </c>
      <c r="AZ25">
        <f ca="1">IF(AND($B25&gt;0,SUM(AZ$3:AZ24)=0,SUM($H25:AY25)=0),$B25,0)</f>
        <v>0</v>
      </c>
      <c r="BA25">
        <f ca="1">IF(AND($B25&gt;0,SUM(BA$3:BA24)=0,SUM($H25:AZ25)=0),$B25,0)</f>
        <v>0</v>
      </c>
      <c r="BB25">
        <f ca="1">IF(AND($B25&gt;0,SUM(BB$3:BB24)=0,SUM($H25:BA25)=0),$B25,0)</f>
        <v>0</v>
      </c>
      <c r="BC25">
        <f ca="1">IF(AND($B25&gt;0,SUM(BC$3:BC24)=0,SUM($H25:BB25)=0),$B25,0)</f>
        <v>0</v>
      </c>
      <c r="BD25">
        <f ca="1">IF(AND($B25&gt;0,SUM(BD$3:BD24)=0,SUM($H25:BC25)=0),$B25,0)</f>
        <v>0</v>
      </c>
      <c r="BE25">
        <f ca="1">IF(AND($B25&gt;0,SUM(BE$3:BE24)=0,SUM($H25:BD25)=0),$B25,0)</f>
        <v>0</v>
      </c>
      <c r="BF25">
        <f ca="1">IF(AND($B25&gt;0,SUM(BF$3:BF24)=0,SUM($H25:BE25)=0),$B25,0)</f>
        <v>0</v>
      </c>
      <c r="BG25">
        <f ca="1">IF(AND($B25&gt;0,SUM(BG$3:BG24)=0,SUM($H25:BF25)=0),$B25,0)</f>
        <v>0</v>
      </c>
      <c r="BH25">
        <f ca="1">IF(AND($B25&gt;0,SUM(BH$3:BH24)=0,SUM($H25:BG25)=0),$B25,0)</f>
        <v>0</v>
      </c>
      <c r="BI25">
        <f ca="1">IF(AND($B25&gt;0,SUM(BI$3:BI24)=0,SUM($H25:BH25)=0),$B25,0)</f>
        <v>0</v>
      </c>
      <c r="BJ25">
        <f ca="1">IF(AND($B25&gt;0,SUM(BJ$3:BJ24)=0,SUM($H25:BI25)=0),$B25,0)</f>
        <v>0</v>
      </c>
      <c r="BK25">
        <f ca="1">IF(AND($B25&gt;0,SUM(BK$3:BK24)=0,SUM($H25:BJ25)=0),$B25,0)</f>
        <v>0</v>
      </c>
      <c r="BL25">
        <f ca="1">IF(AND($B25&gt;0,SUM(BL$3:BL24)=0,SUM($H25:BK25)=0),$B25,0)</f>
        <v>0</v>
      </c>
      <c r="BM25">
        <f ca="1">IF(AND($B25&gt;0,SUM(BM$3:BM24)=0,SUM($H25:BL25)=0),$B25,0)</f>
        <v>0</v>
      </c>
      <c r="BN25">
        <f ca="1">IF(AND($B25&gt;0,SUM(BN$3:BN24)=0,SUM($H25:BM25)=0),$B25,0)</f>
        <v>0</v>
      </c>
      <c r="BO25">
        <f ca="1">IF(AND($B25&gt;0,SUM(BO$3:BO24)=0,SUM($H25:BN25)=0),$B25,0)</f>
        <v>0</v>
      </c>
      <c r="BP25">
        <f ca="1">IF(AND($B25&gt;0,SUM(BP$3:BP24)=0,SUM($H25:BO25)=0),$B25,0)</f>
        <v>0</v>
      </c>
      <c r="BQ25">
        <f ca="1">IF(AND($B25&gt;0,SUM(BQ$3:BQ24)=0,SUM($H25:BP25)=0),$B25,0)</f>
        <v>0</v>
      </c>
      <c r="BR25">
        <f ca="1">IF(AND($B25&gt;0,SUM(BR$3:BR24)=0,SUM($H25:BQ25)=0),$B25,0)</f>
        <v>0</v>
      </c>
      <c r="BS25">
        <f ca="1">IF(AND($B25&gt;0,SUM(BS$3:BS24)=0,SUM($H25:BR25)=0),$B25,0)</f>
        <v>0</v>
      </c>
      <c r="BT25">
        <f ca="1">IF(AND($B25&gt;0,SUM(BT$3:BT24)=0,SUM($H25:BS25)=0),$B25,0)</f>
        <v>0</v>
      </c>
      <c r="BU25">
        <f ca="1">IF(AND($B25&gt;0,SUM(BU$3:BU24)=0,SUM($H25:BT25)=0),$B25,0)</f>
        <v>0</v>
      </c>
      <c r="BV25">
        <f ca="1">IF(AND($B25&gt;0,SUM(BV$3:BV24)=0,SUM($H25:BU25)=0),$B25,0)</f>
        <v>0</v>
      </c>
      <c r="BW25">
        <f ca="1">IF(AND($B25&gt;0,SUM(BW$3:BW24)=0,SUM($H25:BV25)=0),$B25,0)</f>
        <v>0</v>
      </c>
      <c r="BX25">
        <f ca="1">IF(AND($B25&gt;0,SUM(BX$3:BX24)=0,SUM($H25:BW25)=0),$B25,0)</f>
        <v>0</v>
      </c>
      <c r="BY25">
        <f ca="1">IF(AND($B25&gt;0,SUM(BY$3:BY24)=0,SUM($H25:BX25)=0),$B25,0)</f>
        <v>0</v>
      </c>
      <c r="BZ25">
        <f ca="1">IF(AND($B25&gt;0,SUM(BZ$3:BZ24)=0,SUM($H25:BY25)=0),$B25,0)</f>
        <v>0</v>
      </c>
      <c r="CA25">
        <f ca="1">IF(AND($B25&gt;0,SUM(CA$3:CA24)=0,SUM($H25:BZ25)=0),$B25,0)</f>
        <v>0</v>
      </c>
      <c r="CB25">
        <f ca="1">IF(AND($B25&gt;0,SUM(CB$3:CB24)=0,SUM($H25:CA25)=0),$B25,0)</f>
        <v>0</v>
      </c>
      <c r="CC25">
        <f ca="1">IF(AND($B25&gt;0,SUM(CC$3:CC24)=0,SUM($H25:CB25)=0),$B25,0)</f>
        <v>0</v>
      </c>
      <c r="CD25">
        <f ca="1">IF(AND($B25&gt;0,SUM(CD$3:CD24)=0,SUM($H25:CC25)=0),$B25,0)</f>
        <v>0</v>
      </c>
      <c r="CE25">
        <f ca="1">IF(AND($B25&gt;0,SUM(CE$3:CE24)=0,SUM($H25:CD25)=0),$B25,0)</f>
        <v>0</v>
      </c>
      <c r="CF25">
        <f ca="1">IF(AND($B25&gt;0,SUM(CF$3:CF24)=0,SUM($H25:CE25)=0),$B25,0)</f>
        <v>0</v>
      </c>
      <c r="CG25">
        <f ca="1">IF(AND($B25&gt;0,SUM(CG$3:CG24)=0,SUM($H25:CF25)=0),$B25,0)</f>
        <v>0</v>
      </c>
      <c r="CH25">
        <f ca="1">IF(AND($B25&gt;0,SUM(CH$3:CH24)=0,SUM($H25:CG25)=0),$B25,0)</f>
        <v>0</v>
      </c>
      <c r="CI25">
        <f ca="1">IF(AND($B25&gt;0,SUM(CI$3:CI24)=0,SUM($H25:CH25)=0),$B25,0)</f>
        <v>0</v>
      </c>
      <c r="CJ25">
        <f ca="1">IF(AND($B25&gt;0,SUM(CJ$3:CJ24)=0,SUM($H25:CI25)=0),$B25,0)</f>
        <v>0</v>
      </c>
      <c r="CK25">
        <f ca="1">IF(AND($B25&gt;0,SUM(CK$3:CK24)=0,SUM($H25:CJ25)=0),$B25,0)</f>
        <v>0</v>
      </c>
      <c r="CL25">
        <f ca="1">IF(AND($B25&gt;0,SUM(CL$3:CL24)=0,SUM($H25:CK25)=0),$B25,0)</f>
        <v>0</v>
      </c>
      <c r="CM25">
        <f ca="1">IF(AND($B25&gt;0,SUM(CM$3:CM24)=0,SUM($H25:CL25)=0),$B25,0)</f>
        <v>0</v>
      </c>
      <c r="CN25">
        <f ca="1">IF(AND($B25&gt;0,SUM(CN$3:CN24)=0,SUM($H25:CM25)=0),$B25,0)</f>
        <v>0</v>
      </c>
      <c r="CO25">
        <f ca="1">IF(AND($B25&gt;0,SUM(CO$3:CO24)=0,SUM($H25:CN25)=0),$B25,0)</f>
        <v>0</v>
      </c>
      <c r="CP25">
        <f ca="1">IF(AND($B25&gt;0,SUM(CP$3:CP24)=0,SUM($H25:CO25)=0),$B25,0)</f>
        <v>0</v>
      </c>
      <c r="CQ25">
        <f ca="1">IF(AND($B25&gt;0,SUM(CQ$3:CQ24)=0,SUM($H25:CP25)=0),$B25,0)</f>
        <v>0</v>
      </c>
      <c r="CR25">
        <f ca="1">IF(AND($B25&gt;0,SUM(CR$3:CR24)=0,SUM($H25:CQ25)=0),$B25,0)</f>
        <v>0</v>
      </c>
      <c r="CS25">
        <f ca="1">IF(AND($B25&gt;0,SUM(CS$3:CS24)=0,SUM($H25:CR25)=0),$B25,0)</f>
        <v>0</v>
      </c>
      <c r="CT25">
        <f ca="1">IF(AND($B25&gt;0,SUM(CT$3:CT24)=0,SUM($H25:CS25)=0),$B25,0)</f>
        <v>0</v>
      </c>
      <c r="CU25">
        <f ca="1">IF(AND($B25&gt;0,SUM(CU$3:CU24)=0,SUM($H25:CT25)=0),$B25,0)</f>
        <v>0</v>
      </c>
      <c r="CV25">
        <f ca="1">IF(AND($B25&gt;0,SUM(CV$3:CV24)=0,SUM($H25:CU25)=0),$B25,0)</f>
        <v>0</v>
      </c>
      <c r="CW25">
        <f ca="1">IF(AND($B25&gt;0,SUM(CW$3:CW24)=0,SUM($H25:CV25)=0),$B25,0)</f>
        <v>0</v>
      </c>
      <c r="CX25">
        <f ca="1">IF(AND($B25&gt;0,SUM(CX$3:CX24)=0,SUM($H25:CW25)=0),$B25,0)</f>
        <v>0</v>
      </c>
      <c r="CY25">
        <f ca="1">IF(AND($B25&gt;0,SUM(CY$3:CY24)=0,SUM($H25:CX25)=0),$B25,0)</f>
        <v>0</v>
      </c>
      <c r="CZ25">
        <f ca="1">IF(AND($B25&gt;0,SUM(CZ$3:CZ24)=0,SUM($H25:CY25)=0),$B25,0)</f>
        <v>0</v>
      </c>
      <c r="DA25">
        <f ca="1">IF(AND($B25&gt;0,SUM(DA$3:DA24)=0,SUM($H25:CZ25)=0),$B25,0)</f>
        <v>0</v>
      </c>
      <c r="DB25">
        <f ca="1">IF(AND($B25&gt;0,SUM(DB$3:DB24)=0,SUM($H25:DA25)=0),$B25,0)</f>
        <v>0</v>
      </c>
      <c r="DC25">
        <f ca="1">IF(AND($B25&gt;0,SUM(DC$3:DC24)=0,SUM($H25:DB25)=0),$B25,0)</f>
        <v>0</v>
      </c>
      <c r="DD25">
        <f ca="1">IF(AND($B25&gt;0,SUM(DD$3:DD24)=0,SUM($H25:DC25)=0),$B25,0)</f>
        <v>0</v>
      </c>
      <c r="DE25">
        <f ca="1">IF(AND($B25&gt;0,SUM(DE$3:DE24)=0,SUM($H25:DD25)=0),$B25,0)</f>
        <v>0</v>
      </c>
      <c r="DF25">
        <f ca="1">IF(AND($B25&gt;0,SUM(DF$3:DF24)=0,SUM($H25:DE25)=0),$B25,0)</f>
        <v>0</v>
      </c>
      <c r="DG25">
        <f ca="1">IF(AND($B25&gt;0,SUM(DG$3:DG24)=0,SUM($H25:DF25)=0),$B25,0)</f>
        <v>0</v>
      </c>
      <c r="DH25">
        <f ca="1">IF(AND($B25&gt;0,SUM(DH$3:DH24)=0,SUM($H25:DG25)=0),$B25,0)</f>
        <v>0</v>
      </c>
      <c r="DI25">
        <f ca="1">IF(AND($B25&gt;0,SUM(DI$3:DI24)=0,SUM($H25:DH25)=0),$B25,0)</f>
        <v>0</v>
      </c>
      <c r="DJ25">
        <f ca="1">IF(AND($B25&gt;0,SUM(DJ$3:DJ24)=0,SUM($H25:DI25)=0),$B25,0)</f>
        <v>0</v>
      </c>
      <c r="DK25">
        <f ca="1">IF(AND($B25&gt;0,SUM(DK$3:DK24)=0,SUM($H25:DJ25)=0),$B25,0)</f>
        <v>0</v>
      </c>
      <c r="DL25">
        <f ca="1">IF(AND($B25&gt;0,SUM(DL$3:DL24)=0,SUM($H25:DK25)=0),$B25,0)</f>
        <v>0</v>
      </c>
      <c r="DM25">
        <f ca="1">IF(AND($B25&gt;0,SUM(DM$3:DM24)=0,SUM($H25:DL25)=0),$B25,0)</f>
        <v>0</v>
      </c>
      <c r="DN25">
        <f ca="1">IF(AND($B25&gt;0,SUM(DN$3:DN24)=0,SUM($H25:DM25)=0),$B25,0)</f>
        <v>0</v>
      </c>
      <c r="DO25">
        <f ca="1">IF(AND($B25&gt;0,SUM(DO$3:DO24)=0,SUM($H25:DN25)=0),$B25,0)</f>
        <v>0</v>
      </c>
      <c r="DP25">
        <f ca="1">IF(AND($B25&gt;0,SUM(DP$3:DP24)=0,SUM($H25:DO25)=0),$B25,0)</f>
        <v>0</v>
      </c>
      <c r="DQ25">
        <f ca="1">IF(AND($B25&gt;0,SUM(DQ$3:DQ24)=0,SUM($H25:DP25)=0),$B25,0)</f>
        <v>0</v>
      </c>
      <c r="DR25">
        <f ca="1">IF(AND($B25&gt;0,SUM(DR$3:DR24)=0,SUM($H25:DQ25)=0),$B25,0)</f>
        <v>0</v>
      </c>
      <c r="DS25">
        <f ca="1">IF(AND($B25&gt;0,SUM(DS$3:DS24)=0,SUM($H25:DR25)=0),$B25,0)</f>
        <v>0</v>
      </c>
      <c r="DT25">
        <f ca="1">IF(AND($B25&gt;0,SUM(DT$3:DT24)=0,SUM($H25:DS25)=0),$B25,0)</f>
        <v>0</v>
      </c>
      <c r="DU25">
        <f ca="1">IF(AND($B25&gt;0,SUM(DU$3:DU24)=0,SUM($H25:DT25)=0),$B25,0)</f>
        <v>0</v>
      </c>
      <c r="DV25">
        <f ca="1">IF(AND($B25&gt;0,SUM(DV$3:DV24)=0,SUM($H25:DU25)=0),$B25,0)</f>
        <v>0</v>
      </c>
      <c r="DW25">
        <f ca="1">IF(AND($B25&gt;0,SUM(DW$3:DW24)=0,SUM($H25:DV25)=0),$B25,0)</f>
        <v>0</v>
      </c>
      <c r="DX25">
        <f ca="1">IF(AND($B25&gt;0,SUM(DX$3:DX24)=0,SUM($H25:DW25)=0),$B25,0)</f>
        <v>0</v>
      </c>
      <c r="DY25">
        <f ca="1">IF(AND($B25&gt;0,SUM(DY$3:DY24)=0,SUM($H25:DX25)=0),$B25,0)</f>
        <v>0</v>
      </c>
      <c r="DZ25">
        <f ca="1">IF(AND($B25&gt;0,SUM(DZ$3:DZ24)=0,SUM($H25:DY25)=0),$B25,0)</f>
        <v>0</v>
      </c>
      <c r="EA25">
        <f ca="1">IF(AND($B25&gt;0,SUM(EA$3:EA24)=0,SUM($H25:DZ25)=0),$B25,0)</f>
        <v>0</v>
      </c>
      <c r="EB25">
        <f ca="1">IF(AND($B25&gt;0,SUM(EB$3:EB24)=0,SUM($H25:EA25)=0),$B25,0)</f>
        <v>0</v>
      </c>
      <c r="EC25">
        <f ca="1">IF(AND($B25&gt;0,SUM(EC$3:EC24)=0,SUM($H25:EB25)=0),$B25,0)</f>
        <v>0</v>
      </c>
      <c r="ED25">
        <f ca="1">IF(AND($B25&gt;0,SUM(ED$3:ED24)=0,SUM($H25:EC25)=0),$B25,0)</f>
        <v>0</v>
      </c>
      <c r="EE25">
        <f ca="1">IF(AND($B25&gt;0,SUM(EE$3:EE24)=0,SUM($H25:ED25)=0),$B25,0)</f>
        <v>0</v>
      </c>
      <c r="EF25">
        <f ca="1">IF(AND($B25&gt;0,SUM(EF$3:EF24)=0,SUM($H25:EE25)=0),$B25,0)</f>
        <v>0</v>
      </c>
      <c r="EG25">
        <f ca="1">IF(AND($B25&gt;0,SUM(EG$3:EG24)=0,SUM($H25:EF25)=0),$B25,0)</f>
        <v>0</v>
      </c>
      <c r="EH25">
        <f ca="1">IF(AND($B25&gt;0,SUM(EH$3:EH24)=0,SUM($H25:EG25)=0),$B25,0)</f>
        <v>0</v>
      </c>
      <c r="EI25">
        <f ca="1">IF(AND($B25&gt;0,SUM(EI$3:EI24)=0,SUM($H25:EH25)=0),$B25,0)</f>
        <v>0</v>
      </c>
      <c r="EJ25">
        <f ca="1">IF(AND($B25&gt;0,SUM(EJ$3:EJ24)=0,SUM($H25:EI25)=0),$B25,0)</f>
        <v>0</v>
      </c>
      <c r="EK25">
        <f ca="1">IF(AND($B25&gt;0,SUM(EK$3:EK24)=0,SUM($H25:EJ25)=0),$B25,0)</f>
        <v>0</v>
      </c>
      <c r="EL25">
        <f ca="1">IF(AND($B25&gt;0,SUM(EL$3:EL24)=0,SUM($H25:EK25)=0),$B25,0)</f>
        <v>0</v>
      </c>
      <c r="EM25">
        <f ca="1">IF(AND($B25&gt;0,SUM(EM$3:EM24)=0,SUM($H25:EL25)=0),$B25,0)</f>
        <v>0</v>
      </c>
      <c r="EN25">
        <f ca="1">IF(AND($B25&gt;0,SUM(EN$3:EN24)=0,SUM($H25:EM25)=0),$B25,0)</f>
        <v>0</v>
      </c>
      <c r="EO25">
        <f ca="1">IF(AND($B25&gt;0,SUM(EO$3:EO24)=0,SUM($H25:EN25)=0),$B25,0)</f>
        <v>0</v>
      </c>
      <c r="EP25">
        <f ca="1">IF(AND($B25&gt;0,SUM(EP$3:EP24)=0,SUM($H25:EO25)=0),$B25,0)</f>
        <v>0</v>
      </c>
      <c r="EQ25">
        <f ca="1">IF(AND($B25&gt;0,SUM(EQ$3:EQ24)=0,SUM($H25:EP25)=0),$B25,0)</f>
        <v>0</v>
      </c>
      <c r="ER25">
        <f ca="1">IF(AND($B25&gt;0,SUM(ER$3:ER24)=0,SUM($H25:EQ25)=0),$B25,0)</f>
        <v>0</v>
      </c>
      <c r="ES25">
        <f ca="1">IF(AND($B25&gt;0,SUM(ES$3:ES24)=0,SUM($H25:ER25)=0),$B25,0)</f>
        <v>0</v>
      </c>
      <c r="ET25">
        <f ca="1">IF(AND($B25&gt;0,SUM(ET$3:ET24)=0,SUM($H25:ES25)=0),$B25,0)</f>
        <v>0</v>
      </c>
      <c r="EU25">
        <f ca="1">IF(AND($B25&gt;0,SUM(EU$3:EU24)=0,SUM($H25:ET25)=0),$B25,0)</f>
        <v>0</v>
      </c>
      <c r="EV25">
        <f ca="1">IF(AND($B25&gt;0,SUM(EV$3:EV24)=0,SUM($H25:EU25)=0),$B25,0)</f>
        <v>0</v>
      </c>
      <c r="EW25">
        <f ca="1">IF(AND($B25&gt;0,SUM(EW$3:EW24)=0,SUM($H25:EV25)=0),$B25,0)</f>
        <v>0</v>
      </c>
      <c r="EX25">
        <f ca="1">IF(AND($B25&gt;0,SUM(EX$3:EX24)=0,SUM($H25:EW25)=0),$B25,0)</f>
        <v>0</v>
      </c>
      <c r="EY25">
        <f ca="1">IF(AND($B25&gt;0,SUM(EY$3:EY24)=0,SUM($H25:EX25)=0),$B25,0)</f>
        <v>0</v>
      </c>
      <c r="EZ25">
        <f ca="1">IF(AND($B25&gt;0,SUM(EZ$3:EZ24)=0,SUM($H25:EY25)=0),$B25,0)</f>
        <v>0</v>
      </c>
      <c r="FA25">
        <f ca="1">IF(AND($B25&gt;0,SUM(FA$3:FA24)=0,SUM($H25:EZ25)=0),$B25,0)</f>
        <v>0</v>
      </c>
      <c r="FB25">
        <f ca="1">IF(AND($B25&gt;0,SUM(FB$3:FB24)=0,SUM($H25:FA25)=0),$B25,0)</f>
        <v>0</v>
      </c>
      <c r="FC25">
        <f ca="1">IF(AND($B25&gt;0,SUM(FC$3:FC24)=0,SUM($H25:FB25)=0),$B25,0)</f>
        <v>0</v>
      </c>
      <c r="FD25">
        <f ca="1">IF(AND($B25&gt;0,SUM(FD$3:FD24)=0,SUM($H25:FC25)=0),$B25,0)</f>
        <v>0</v>
      </c>
      <c r="FE25">
        <f ca="1">IF(AND($B25&gt;0,SUM(FE$3:FE24)=0,SUM($H25:FD25)=0),$B25,0)</f>
        <v>0</v>
      </c>
      <c r="FF25">
        <f ca="1">IF(AND($B25&gt;0,SUM(FF$3:FF24)=0,SUM($H25:FE25)=0),$B25,0)</f>
        <v>0</v>
      </c>
      <c r="FG25">
        <f ca="1">IF(AND($B25&gt;0,SUM(FG$3:FG24)=0,SUM($H25:FF25)=0),$B25,0)</f>
        <v>0</v>
      </c>
      <c r="FH25">
        <f ca="1">IF(AND($B25&gt;0,SUM(FH$3:FH24)=0,SUM($H25:FG25)=0),$B25,0)</f>
        <v>0</v>
      </c>
      <c r="FI25">
        <f ca="1">IF(AND($B25&gt;0,SUM(FI$3:FI24)=0,SUM($H25:FH25)=0),$B25,0)</f>
        <v>0</v>
      </c>
      <c r="FJ25">
        <f ca="1">IF(AND($B25&gt;0,SUM(FJ$3:FJ24)=0,SUM($H25:FI25)=0),$B25,0)</f>
        <v>0</v>
      </c>
      <c r="FK25">
        <f ca="1">IF(AND($B25&gt;0,SUM(FK$3:FK24)=0,SUM($H25:FJ25)=0),$B25,0)</f>
        <v>0</v>
      </c>
      <c r="FL25">
        <f ca="1">IF(AND($B25&gt;0,SUM(FL$3:FL24)=0,SUM($H25:FK25)=0),$B25,0)</f>
        <v>0</v>
      </c>
      <c r="FM25">
        <f ca="1">IF(AND($B25&gt;0,SUM(FM$3:FM24)=0,SUM($H25:FL25)=0),$B25,0)</f>
        <v>0</v>
      </c>
      <c r="FN25">
        <f ca="1">IF(AND($B25&gt;0,SUM(FN$3:FN24)=0,SUM($H25:FM25)=0),$B25,0)</f>
        <v>0</v>
      </c>
      <c r="FS25" s="67" t="s">
        <v>668</v>
      </c>
      <c r="FT25" s="67" t="s">
        <v>921</v>
      </c>
      <c r="FU25" s="342" t="s">
        <v>92</v>
      </c>
      <c r="FV25" s="67" t="s">
        <v>175</v>
      </c>
      <c r="FY25" s="249" t="s">
        <v>121</v>
      </c>
      <c r="FZ25" s="67" t="s">
        <v>921</v>
      </c>
      <c r="GA25" s="67" t="str">
        <f>""</f>
        <v/>
      </c>
      <c r="GB25" s="67" t="s">
        <v>408</v>
      </c>
      <c r="GE25" s="67" t="s">
        <v>786</v>
      </c>
      <c r="GF25" s="67" t="s">
        <v>921</v>
      </c>
      <c r="GG25" s="67" t="str">
        <f>""</f>
        <v/>
      </c>
      <c r="GH25" s="67" t="s">
        <v>408</v>
      </c>
    </row>
    <row r="26" spans="1:190" ht="15.75" thickBot="1" x14ac:dyDescent="0.3">
      <c r="A26">
        <v>26</v>
      </c>
      <c r="B26">
        <f ca="1">IF(Valintaohjelma!D$11=SelectionData!F$11,A26,0)</f>
        <v>0</v>
      </c>
      <c r="C26" s="240" t="str">
        <f t="shared" ca="1" si="6"/>
        <v>CASA R2 Smart Right 700W (Ei saatavilla suomen markkina-alueella)</v>
      </c>
      <c r="D26" s="240" t="str">
        <f t="shared" ca="1" si="7"/>
        <v>R02VR07S00H</v>
      </c>
      <c r="E26" s="240" t="str">
        <f t="shared" ca="1" si="8"/>
        <v>******</v>
      </c>
      <c r="F26" s="240" t="str">
        <f t="shared" ca="1" si="9"/>
        <v>Valitse</v>
      </c>
      <c r="G26" s="47">
        <f ca="1">INDEX($I$2:$FN$2,ROWS(G$2:G26))</f>
        <v>0</v>
      </c>
      <c r="H26">
        <v>0</v>
      </c>
      <c r="I26">
        <f ca="1">IF(AND($B26&gt;0,SUM(I$3:I25)=0,SUM($H26:H26)=0),$B26,0)</f>
        <v>0</v>
      </c>
      <c r="J26">
        <f ca="1">IF(AND($B26&gt;0,SUM(J$3:J25)=0,SUM($H26:I26)=0),$B26,0)</f>
        <v>0</v>
      </c>
      <c r="K26">
        <f ca="1">IF(AND($B26&gt;0,SUM(K$3:K25)=0,SUM($H26:J26)=0),$B26,0)</f>
        <v>0</v>
      </c>
      <c r="L26">
        <f ca="1">IF(AND($B26&gt;0,SUM(L$3:L25)=0,SUM($H26:K26)=0),$B26,0)</f>
        <v>0</v>
      </c>
      <c r="M26">
        <f ca="1">IF(AND($B26&gt;0,SUM(M$3:M25)=0,SUM($H26:L26)=0),$B26,0)</f>
        <v>0</v>
      </c>
      <c r="N26">
        <f ca="1">IF(AND($B26&gt;0,SUM(N$3:N25)=0,SUM($H26:M26)=0),$B26,0)</f>
        <v>0</v>
      </c>
      <c r="O26">
        <f ca="1">IF(AND($B26&gt;0,SUM(O$3:O25)=0,SUM($H26:N26)=0),$B26,0)</f>
        <v>0</v>
      </c>
      <c r="P26">
        <f ca="1">IF(AND($B26&gt;0,SUM(P$3:P25)=0,SUM($H26:O26)=0),$B26,0)</f>
        <v>0</v>
      </c>
      <c r="Q26">
        <f ca="1">IF(AND($B26&gt;0,SUM(Q$3:Q25)=0,SUM($H26:P26)=0),$B26,0)</f>
        <v>0</v>
      </c>
      <c r="R26">
        <f ca="1">IF(AND($B26&gt;0,SUM(R$3:R25)=0,SUM($H26:Q26)=0),$B26,0)</f>
        <v>0</v>
      </c>
      <c r="S26">
        <f ca="1">IF(AND($B26&gt;0,SUM(S$3:S25)=0,SUM($H26:R26)=0),$B26,0)</f>
        <v>0</v>
      </c>
      <c r="T26">
        <f ca="1">IF(AND($B26&gt;0,SUM(T$3:T25)=0,SUM($H26:S26)=0),$B26,0)</f>
        <v>0</v>
      </c>
      <c r="U26">
        <f ca="1">IF(AND($B26&gt;0,SUM(U$3:U25)=0,SUM($H26:T26)=0),$B26,0)</f>
        <v>0</v>
      </c>
      <c r="V26">
        <f ca="1">IF(AND($B26&gt;0,SUM(V$3:V25)=0,SUM($H26:U26)=0),$B26,0)</f>
        <v>0</v>
      </c>
      <c r="W26">
        <f ca="1">IF(AND($B26&gt;0,SUM(W$3:W25)=0,SUM($H26:V26)=0),$B26,0)</f>
        <v>0</v>
      </c>
      <c r="X26">
        <f ca="1">IF(AND($B26&gt;0,SUM(X$3:X25)=0,SUM($H26:W26)=0),$B26,0)</f>
        <v>0</v>
      </c>
      <c r="Y26">
        <f ca="1">IF(AND($B26&gt;0,SUM(Y$3:Y25)=0,SUM($H26:X26)=0),$B26,0)</f>
        <v>0</v>
      </c>
      <c r="Z26">
        <f ca="1">IF(AND($B26&gt;0,SUM(Z$3:Z25)=0,SUM($H26:Y26)=0),$B26,0)</f>
        <v>0</v>
      </c>
      <c r="AA26">
        <f ca="1">IF(AND($B26&gt;0,SUM(AA$3:AA25)=0,SUM($H26:Z26)=0),$B26,0)</f>
        <v>0</v>
      </c>
      <c r="AB26">
        <f ca="1">IF(AND($B26&gt;0,SUM(AB$3:AB25)=0,SUM($H26:AA26)=0),$B26,0)</f>
        <v>0</v>
      </c>
      <c r="AC26">
        <f ca="1">IF(AND($B26&gt;0,SUM(AC$3:AC25)=0,SUM($H26:AB26)=0),$B26,0)</f>
        <v>0</v>
      </c>
      <c r="AD26">
        <f ca="1">IF(AND($B26&gt;0,SUM(AD$3:AD25)=0,SUM($H26:AC26)=0),$B26,0)</f>
        <v>0</v>
      </c>
      <c r="AE26">
        <f ca="1">IF(AND($B26&gt;0,SUM(AE$3:AE25)=0,SUM($H26:AD26)=0),$B26,0)</f>
        <v>0</v>
      </c>
      <c r="AF26">
        <f ca="1">IF(AND($B26&gt;0,SUM(AF$3:AF25)=0,SUM($H26:AE26)=0),$B26,0)</f>
        <v>0</v>
      </c>
      <c r="AG26">
        <f ca="1">IF(AND($B26&gt;0,SUM(AG$3:AG25)=0,SUM($H26:AF26)=0),$B26,0)</f>
        <v>0</v>
      </c>
      <c r="AH26">
        <f ca="1">IF(AND($B26&gt;0,SUM(AH$3:AH25)=0,SUM($H26:AG26)=0),$B26,0)</f>
        <v>0</v>
      </c>
      <c r="AI26">
        <f ca="1">IF(AND($B26&gt;0,SUM(AI$3:AI25)=0,SUM($H26:AH26)=0),$B26,0)</f>
        <v>0</v>
      </c>
      <c r="AJ26">
        <f ca="1">IF(AND($B26&gt;0,SUM(AJ$3:AJ25)=0,SUM($H26:AI26)=0),$B26,0)</f>
        <v>0</v>
      </c>
      <c r="AK26">
        <f ca="1">IF(AND($B26&gt;0,SUM(AK$3:AK25)=0,SUM($H26:AJ26)=0),$B26,0)</f>
        <v>0</v>
      </c>
      <c r="AL26">
        <f ca="1">IF(AND($B26&gt;0,SUM(AL$3:AL25)=0,SUM($H26:AK26)=0),$B26,0)</f>
        <v>0</v>
      </c>
      <c r="AM26">
        <f ca="1">IF(AND($B26&gt;0,SUM(AM$3:AM25)=0,SUM($H26:AL26)=0),$B26,0)</f>
        <v>0</v>
      </c>
      <c r="AN26">
        <f ca="1">IF(AND($B26&gt;0,SUM(AN$3:AN25)=0,SUM($H26:AM26)=0),$B26,0)</f>
        <v>0</v>
      </c>
      <c r="AO26">
        <f ca="1">IF(AND($B26&gt;0,SUM(AO$3:AO25)=0,SUM($H26:AN26)=0),$B26,0)</f>
        <v>0</v>
      </c>
      <c r="AP26">
        <f ca="1">IF(AND($B26&gt;0,SUM(AP$3:AP25)=0,SUM($H26:AO26)=0),$B26,0)</f>
        <v>0</v>
      </c>
      <c r="AQ26">
        <f ca="1">IF(AND($B26&gt;0,SUM(AQ$3:AQ25)=0,SUM($H26:AP26)=0),$B26,0)</f>
        <v>0</v>
      </c>
      <c r="AR26">
        <f ca="1">IF(AND($B26&gt;0,SUM(AR$3:AR25)=0,SUM($H26:AQ26)=0),$B26,0)</f>
        <v>0</v>
      </c>
      <c r="AS26">
        <f ca="1">IF(AND($B26&gt;0,SUM(AS$3:AS25)=0,SUM($H26:AR26)=0),$B26,0)</f>
        <v>0</v>
      </c>
      <c r="AT26">
        <f ca="1">IF(AND($B26&gt;0,SUM(AT$3:AT25)=0,SUM($H26:AS26)=0),$B26,0)</f>
        <v>0</v>
      </c>
      <c r="AU26">
        <f ca="1">IF(AND($B26&gt;0,SUM(AU$3:AU25)=0,SUM($H26:AT26)=0),$B26,0)</f>
        <v>0</v>
      </c>
      <c r="AV26">
        <f ca="1">IF(AND($B26&gt;0,SUM(AV$3:AV25)=0,SUM($H26:AU26)=0),$B26,0)</f>
        <v>0</v>
      </c>
      <c r="AW26">
        <f ca="1">IF(AND($B26&gt;0,SUM(AW$3:AW25)=0,SUM($H26:AV26)=0),$B26,0)</f>
        <v>0</v>
      </c>
      <c r="AX26">
        <f ca="1">IF(AND($B26&gt;0,SUM(AX$3:AX25)=0,SUM($H26:AW26)=0),$B26,0)</f>
        <v>0</v>
      </c>
      <c r="AY26">
        <f ca="1">IF(AND($B26&gt;0,SUM(AY$3:AY25)=0,SUM($H26:AX26)=0),$B26,0)</f>
        <v>0</v>
      </c>
      <c r="AZ26">
        <f ca="1">IF(AND($B26&gt;0,SUM(AZ$3:AZ25)=0,SUM($H26:AY26)=0),$B26,0)</f>
        <v>0</v>
      </c>
      <c r="BA26">
        <f ca="1">IF(AND($B26&gt;0,SUM(BA$3:BA25)=0,SUM($H26:AZ26)=0),$B26,0)</f>
        <v>0</v>
      </c>
      <c r="BB26">
        <f ca="1">IF(AND($B26&gt;0,SUM(BB$3:BB25)=0,SUM($H26:BA26)=0),$B26,0)</f>
        <v>0</v>
      </c>
      <c r="BC26">
        <f ca="1">IF(AND($B26&gt;0,SUM(BC$3:BC25)=0,SUM($H26:BB26)=0),$B26,0)</f>
        <v>0</v>
      </c>
      <c r="BD26">
        <f ca="1">IF(AND($B26&gt;0,SUM(BD$3:BD25)=0,SUM($H26:BC26)=0),$B26,0)</f>
        <v>0</v>
      </c>
      <c r="BE26">
        <f ca="1">IF(AND($B26&gt;0,SUM(BE$3:BE25)=0,SUM($H26:BD26)=0),$B26,0)</f>
        <v>0</v>
      </c>
      <c r="BF26">
        <f ca="1">IF(AND($B26&gt;0,SUM(BF$3:BF25)=0,SUM($H26:BE26)=0),$B26,0)</f>
        <v>0</v>
      </c>
      <c r="BG26">
        <f ca="1">IF(AND($B26&gt;0,SUM(BG$3:BG25)=0,SUM($H26:BF26)=0),$B26,0)</f>
        <v>0</v>
      </c>
      <c r="BH26">
        <f ca="1">IF(AND($B26&gt;0,SUM(BH$3:BH25)=0,SUM($H26:BG26)=0),$B26,0)</f>
        <v>0</v>
      </c>
      <c r="BI26">
        <f ca="1">IF(AND($B26&gt;0,SUM(BI$3:BI25)=0,SUM($H26:BH26)=0),$B26,0)</f>
        <v>0</v>
      </c>
      <c r="BJ26">
        <f ca="1">IF(AND($B26&gt;0,SUM(BJ$3:BJ25)=0,SUM($H26:BI26)=0),$B26,0)</f>
        <v>0</v>
      </c>
      <c r="BK26">
        <f ca="1">IF(AND($B26&gt;0,SUM(BK$3:BK25)=0,SUM($H26:BJ26)=0),$B26,0)</f>
        <v>0</v>
      </c>
      <c r="BL26">
        <f ca="1">IF(AND($B26&gt;0,SUM(BL$3:BL25)=0,SUM($H26:BK26)=0),$B26,0)</f>
        <v>0</v>
      </c>
      <c r="BM26">
        <f ca="1">IF(AND($B26&gt;0,SUM(BM$3:BM25)=0,SUM($H26:BL26)=0),$B26,0)</f>
        <v>0</v>
      </c>
      <c r="BN26">
        <f ca="1">IF(AND($B26&gt;0,SUM(BN$3:BN25)=0,SUM($H26:BM26)=0),$B26,0)</f>
        <v>0</v>
      </c>
      <c r="BO26">
        <f ca="1">IF(AND($B26&gt;0,SUM(BO$3:BO25)=0,SUM($H26:BN26)=0),$B26,0)</f>
        <v>0</v>
      </c>
      <c r="BP26">
        <f ca="1">IF(AND($B26&gt;0,SUM(BP$3:BP25)=0,SUM($H26:BO26)=0),$B26,0)</f>
        <v>0</v>
      </c>
      <c r="BQ26">
        <f ca="1">IF(AND($B26&gt;0,SUM(BQ$3:BQ25)=0,SUM($H26:BP26)=0),$B26,0)</f>
        <v>0</v>
      </c>
      <c r="BR26">
        <f ca="1">IF(AND($B26&gt;0,SUM(BR$3:BR25)=0,SUM($H26:BQ26)=0),$B26,0)</f>
        <v>0</v>
      </c>
      <c r="BS26">
        <f ca="1">IF(AND($B26&gt;0,SUM(BS$3:BS25)=0,SUM($H26:BR26)=0),$B26,0)</f>
        <v>0</v>
      </c>
      <c r="BT26">
        <f ca="1">IF(AND($B26&gt;0,SUM(BT$3:BT25)=0,SUM($H26:BS26)=0),$B26,0)</f>
        <v>0</v>
      </c>
      <c r="BU26">
        <f ca="1">IF(AND($B26&gt;0,SUM(BU$3:BU25)=0,SUM($H26:BT26)=0),$B26,0)</f>
        <v>0</v>
      </c>
      <c r="BV26">
        <f ca="1">IF(AND($B26&gt;0,SUM(BV$3:BV25)=0,SUM($H26:BU26)=0),$B26,0)</f>
        <v>0</v>
      </c>
      <c r="BW26">
        <f ca="1">IF(AND($B26&gt;0,SUM(BW$3:BW25)=0,SUM($H26:BV26)=0),$B26,0)</f>
        <v>0</v>
      </c>
      <c r="BX26">
        <f ca="1">IF(AND($B26&gt;0,SUM(BX$3:BX25)=0,SUM($H26:BW26)=0),$B26,0)</f>
        <v>0</v>
      </c>
      <c r="BY26">
        <f ca="1">IF(AND($B26&gt;0,SUM(BY$3:BY25)=0,SUM($H26:BX26)=0),$B26,0)</f>
        <v>0</v>
      </c>
      <c r="BZ26">
        <f ca="1">IF(AND($B26&gt;0,SUM(BZ$3:BZ25)=0,SUM($H26:BY26)=0),$B26,0)</f>
        <v>0</v>
      </c>
      <c r="CA26">
        <f ca="1">IF(AND($B26&gt;0,SUM(CA$3:CA25)=0,SUM($H26:BZ26)=0),$B26,0)</f>
        <v>0</v>
      </c>
      <c r="CB26">
        <f ca="1">IF(AND($B26&gt;0,SUM(CB$3:CB25)=0,SUM($H26:CA26)=0),$B26,0)</f>
        <v>0</v>
      </c>
      <c r="CC26">
        <f ca="1">IF(AND($B26&gt;0,SUM(CC$3:CC25)=0,SUM($H26:CB26)=0),$B26,0)</f>
        <v>0</v>
      </c>
      <c r="CD26">
        <f ca="1">IF(AND($B26&gt;0,SUM(CD$3:CD25)=0,SUM($H26:CC26)=0),$B26,0)</f>
        <v>0</v>
      </c>
      <c r="CE26">
        <f ca="1">IF(AND($B26&gt;0,SUM(CE$3:CE25)=0,SUM($H26:CD26)=0),$B26,0)</f>
        <v>0</v>
      </c>
      <c r="CF26">
        <f ca="1">IF(AND($B26&gt;0,SUM(CF$3:CF25)=0,SUM($H26:CE26)=0),$B26,0)</f>
        <v>0</v>
      </c>
      <c r="CG26">
        <f ca="1">IF(AND($B26&gt;0,SUM(CG$3:CG25)=0,SUM($H26:CF26)=0),$B26,0)</f>
        <v>0</v>
      </c>
      <c r="CH26">
        <f ca="1">IF(AND($B26&gt;0,SUM(CH$3:CH25)=0,SUM($H26:CG26)=0),$B26,0)</f>
        <v>0</v>
      </c>
      <c r="CI26">
        <f ca="1">IF(AND($B26&gt;0,SUM(CI$3:CI25)=0,SUM($H26:CH26)=0),$B26,0)</f>
        <v>0</v>
      </c>
      <c r="CJ26">
        <f ca="1">IF(AND($B26&gt;0,SUM(CJ$3:CJ25)=0,SUM($H26:CI26)=0),$B26,0)</f>
        <v>0</v>
      </c>
      <c r="CK26">
        <f ca="1">IF(AND($B26&gt;0,SUM(CK$3:CK25)=0,SUM($H26:CJ26)=0),$B26,0)</f>
        <v>0</v>
      </c>
      <c r="CL26">
        <f ca="1">IF(AND($B26&gt;0,SUM(CL$3:CL25)=0,SUM($H26:CK26)=0),$B26,0)</f>
        <v>0</v>
      </c>
      <c r="CM26">
        <f ca="1">IF(AND($B26&gt;0,SUM(CM$3:CM25)=0,SUM($H26:CL26)=0),$B26,0)</f>
        <v>0</v>
      </c>
      <c r="CN26">
        <f ca="1">IF(AND($B26&gt;0,SUM(CN$3:CN25)=0,SUM($H26:CM26)=0),$B26,0)</f>
        <v>0</v>
      </c>
      <c r="CO26">
        <f ca="1">IF(AND($B26&gt;0,SUM(CO$3:CO25)=0,SUM($H26:CN26)=0),$B26,0)</f>
        <v>0</v>
      </c>
      <c r="CP26">
        <f ca="1">IF(AND($B26&gt;0,SUM(CP$3:CP25)=0,SUM($H26:CO26)=0),$B26,0)</f>
        <v>0</v>
      </c>
      <c r="CQ26">
        <f ca="1">IF(AND($B26&gt;0,SUM(CQ$3:CQ25)=0,SUM($H26:CP26)=0),$B26,0)</f>
        <v>0</v>
      </c>
      <c r="CR26">
        <f ca="1">IF(AND($B26&gt;0,SUM(CR$3:CR25)=0,SUM($H26:CQ26)=0),$B26,0)</f>
        <v>0</v>
      </c>
      <c r="CS26">
        <f ca="1">IF(AND($B26&gt;0,SUM(CS$3:CS25)=0,SUM($H26:CR26)=0),$B26,0)</f>
        <v>0</v>
      </c>
      <c r="CT26">
        <f ca="1">IF(AND($B26&gt;0,SUM(CT$3:CT25)=0,SUM($H26:CS26)=0),$B26,0)</f>
        <v>0</v>
      </c>
      <c r="CU26">
        <f ca="1">IF(AND($B26&gt;0,SUM(CU$3:CU25)=0,SUM($H26:CT26)=0),$B26,0)</f>
        <v>0</v>
      </c>
      <c r="CV26">
        <f ca="1">IF(AND($B26&gt;0,SUM(CV$3:CV25)=0,SUM($H26:CU26)=0),$B26,0)</f>
        <v>0</v>
      </c>
      <c r="CW26">
        <f ca="1">IF(AND($B26&gt;0,SUM(CW$3:CW25)=0,SUM($H26:CV26)=0),$B26,0)</f>
        <v>0</v>
      </c>
      <c r="CX26">
        <f ca="1">IF(AND($B26&gt;0,SUM(CX$3:CX25)=0,SUM($H26:CW26)=0),$B26,0)</f>
        <v>0</v>
      </c>
      <c r="CY26">
        <f ca="1">IF(AND($B26&gt;0,SUM(CY$3:CY25)=0,SUM($H26:CX26)=0),$B26,0)</f>
        <v>0</v>
      </c>
      <c r="CZ26">
        <f ca="1">IF(AND($B26&gt;0,SUM(CZ$3:CZ25)=0,SUM($H26:CY26)=0),$B26,0)</f>
        <v>0</v>
      </c>
      <c r="DA26">
        <f ca="1">IF(AND($B26&gt;0,SUM(DA$3:DA25)=0,SUM($H26:CZ26)=0),$B26,0)</f>
        <v>0</v>
      </c>
      <c r="DB26">
        <f ca="1">IF(AND($B26&gt;0,SUM(DB$3:DB25)=0,SUM($H26:DA26)=0),$B26,0)</f>
        <v>0</v>
      </c>
      <c r="DC26">
        <f ca="1">IF(AND($B26&gt;0,SUM(DC$3:DC25)=0,SUM($H26:DB26)=0),$B26,0)</f>
        <v>0</v>
      </c>
      <c r="DD26">
        <f ca="1">IF(AND($B26&gt;0,SUM(DD$3:DD25)=0,SUM($H26:DC26)=0),$B26,0)</f>
        <v>0</v>
      </c>
      <c r="DE26">
        <f ca="1">IF(AND($B26&gt;0,SUM(DE$3:DE25)=0,SUM($H26:DD26)=0),$B26,0)</f>
        <v>0</v>
      </c>
      <c r="DF26">
        <f ca="1">IF(AND($B26&gt;0,SUM(DF$3:DF25)=0,SUM($H26:DE26)=0),$B26,0)</f>
        <v>0</v>
      </c>
      <c r="DG26">
        <f ca="1">IF(AND($B26&gt;0,SUM(DG$3:DG25)=0,SUM($H26:DF26)=0),$B26,0)</f>
        <v>0</v>
      </c>
      <c r="DH26">
        <f ca="1">IF(AND($B26&gt;0,SUM(DH$3:DH25)=0,SUM($H26:DG26)=0),$B26,0)</f>
        <v>0</v>
      </c>
      <c r="DI26">
        <f ca="1">IF(AND($B26&gt;0,SUM(DI$3:DI25)=0,SUM($H26:DH26)=0),$B26,0)</f>
        <v>0</v>
      </c>
      <c r="DJ26">
        <f ca="1">IF(AND($B26&gt;0,SUM(DJ$3:DJ25)=0,SUM($H26:DI26)=0),$B26,0)</f>
        <v>0</v>
      </c>
      <c r="DK26">
        <f ca="1">IF(AND($B26&gt;0,SUM(DK$3:DK25)=0,SUM($H26:DJ26)=0),$B26,0)</f>
        <v>0</v>
      </c>
      <c r="DL26">
        <f ca="1">IF(AND($B26&gt;0,SUM(DL$3:DL25)=0,SUM($H26:DK26)=0),$B26,0)</f>
        <v>0</v>
      </c>
      <c r="DM26">
        <f ca="1">IF(AND($B26&gt;0,SUM(DM$3:DM25)=0,SUM($H26:DL26)=0),$B26,0)</f>
        <v>0</v>
      </c>
      <c r="DN26">
        <f ca="1">IF(AND($B26&gt;0,SUM(DN$3:DN25)=0,SUM($H26:DM26)=0),$B26,0)</f>
        <v>0</v>
      </c>
      <c r="DO26">
        <f ca="1">IF(AND($B26&gt;0,SUM(DO$3:DO25)=0,SUM($H26:DN26)=0),$B26,0)</f>
        <v>0</v>
      </c>
      <c r="DP26">
        <f ca="1">IF(AND($B26&gt;0,SUM(DP$3:DP25)=0,SUM($H26:DO26)=0),$B26,0)</f>
        <v>0</v>
      </c>
      <c r="DQ26">
        <f ca="1">IF(AND($B26&gt;0,SUM(DQ$3:DQ25)=0,SUM($H26:DP26)=0),$B26,0)</f>
        <v>0</v>
      </c>
      <c r="DR26">
        <f ca="1">IF(AND($B26&gt;0,SUM(DR$3:DR25)=0,SUM($H26:DQ26)=0),$B26,0)</f>
        <v>0</v>
      </c>
      <c r="DS26">
        <f ca="1">IF(AND($B26&gt;0,SUM(DS$3:DS25)=0,SUM($H26:DR26)=0),$B26,0)</f>
        <v>0</v>
      </c>
      <c r="DT26">
        <f ca="1">IF(AND($B26&gt;0,SUM(DT$3:DT25)=0,SUM($H26:DS26)=0),$B26,0)</f>
        <v>0</v>
      </c>
      <c r="DU26">
        <f ca="1">IF(AND($B26&gt;0,SUM(DU$3:DU25)=0,SUM($H26:DT26)=0),$B26,0)</f>
        <v>0</v>
      </c>
      <c r="DV26">
        <f ca="1">IF(AND($B26&gt;0,SUM(DV$3:DV25)=0,SUM($H26:DU26)=0),$B26,0)</f>
        <v>0</v>
      </c>
      <c r="DW26">
        <f ca="1">IF(AND($B26&gt;0,SUM(DW$3:DW25)=0,SUM($H26:DV26)=0),$B26,0)</f>
        <v>0</v>
      </c>
      <c r="DX26">
        <f ca="1">IF(AND($B26&gt;0,SUM(DX$3:DX25)=0,SUM($H26:DW26)=0),$B26,0)</f>
        <v>0</v>
      </c>
      <c r="DY26">
        <f ca="1">IF(AND($B26&gt;0,SUM(DY$3:DY25)=0,SUM($H26:DX26)=0),$B26,0)</f>
        <v>0</v>
      </c>
      <c r="DZ26">
        <f ca="1">IF(AND($B26&gt;0,SUM(DZ$3:DZ25)=0,SUM($H26:DY26)=0),$B26,0)</f>
        <v>0</v>
      </c>
      <c r="EA26">
        <f ca="1">IF(AND($B26&gt;0,SUM(EA$3:EA25)=0,SUM($H26:DZ26)=0),$B26,0)</f>
        <v>0</v>
      </c>
      <c r="EB26">
        <f ca="1">IF(AND($B26&gt;0,SUM(EB$3:EB25)=0,SUM($H26:EA26)=0),$B26,0)</f>
        <v>0</v>
      </c>
      <c r="EC26">
        <f ca="1">IF(AND($B26&gt;0,SUM(EC$3:EC25)=0,SUM($H26:EB26)=0),$B26,0)</f>
        <v>0</v>
      </c>
      <c r="ED26">
        <f ca="1">IF(AND($B26&gt;0,SUM(ED$3:ED25)=0,SUM($H26:EC26)=0),$B26,0)</f>
        <v>0</v>
      </c>
      <c r="EE26">
        <f ca="1">IF(AND($B26&gt;0,SUM(EE$3:EE25)=0,SUM($H26:ED26)=0),$B26,0)</f>
        <v>0</v>
      </c>
      <c r="EF26">
        <f ca="1">IF(AND($B26&gt;0,SUM(EF$3:EF25)=0,SUM($H26:EE26)=0),$B26,0)</f>
        <v>0</v>
      </c>
      <c r="EG26">
        <f ca="1">IF(AND($B26&gt;0,SUM(EG$3:EG25)=0,SUM($H26:EF26)=0),$B26,0)</f>
        <v>0</v>
      </c>
      <c r="EH26">
        <f ca="1">IF(AND($B26&gt;0,SUM(EH$3:EH25)=0,SUM($H26:EG26)=0),$B26,0)</f>
        <v>0</v>
      </c>
      <c r="EI26">
        <f ca="1">IF(AND($B26&gt;0,SUM(EI$3:EI25)=0,SUM($H26:EH26)=0),$B26,0)</f>
        <v>0</v>
      </c>
      <c r="EJ26">
        <f ca="1">IF(AND($B26&gt;0,SUM(EJ$3:EJ25)=0,SUM($H26:EI26)=0),$B26,0)</f>
        <v>0</v>
      </c>
      <c r="EK26">
        <f ca="1">IF(AND($B26&gt;0,SUM(EK$3:EK25)=0,SUM($H26:EJ26)=0),$B26,0)</f>
        <v>0</v>
      </c>
      <c r="EL26">
        <f ca="1">IF(AND($B26&gt;0,SUM(EL$3:EL25)=0,SUM($H26:EK26)=0),$B26,0)</f>
        <v>0</v>
      </c>
      <c r="EM26">
        <f ca="1">IF(AND($B26&gt;0,SUM(EM$3:EM25)=0,SUM($H26:EL26)=0),$B26,0)</f>
        <v>0</v>
      </c>
      <c r="EN26">
        <f ca="1">IF(AND($B26&gt;0,SUM(EN$3:EN25)=0,SUM($H26:EM26)=0),$B26,0)</f>
        <v>0</v>
      </c>
      <c r="EO26">
        <f ca="1">IF(AND($B26&gt;0,SUM(EO$3:EO25)=0,SUM($H26:EN26)=0),$B26,0)</f>
        <v>0</v>
      </c>
      <c r="EP26">
        <f ca="1">IF(AND($B26&gt;0,SUM(EP$3:EP25)=0,SUM($H26:EO26)=0),$B26,0)</f>
        <v>0</v>
      </c>
      <c r="EQ26">
        <f ca="1">IF(AND($B26&gt;0,SUM(EQ$3:EQ25)=0,SUM($H26:EP26)=0),$B26,0)</f>
        <v>0</v>
      </c>
      <c r="ER26">
        <f ca="1">IF(AND($B26&gt;0,SUM(ER$3:ER25)=0,SUM($H26:EQ26)=0),$B26,0)</f>
        <v>0</v>
      </c>
      <c r="ES26">
        <f ca="1">IF(AND($B26&gt;0,SUM(ES$3:ES25)=0,SUM($H26:ER26)=0),$B26,0)</f>
        <v>0</v>
      </c>
      <c r="ET26">
        <f ca="1">IF(AND($B26&gt;0,SUM(ET$3:ET25)=0,SUM($H26:ES26)=0),$B26,0)</f>
        <v>0</v>
      </c>
      <c r="EU26">
        <f ca="1">IF(AND($B26&gt;0,SUM(EU$3:EU25)=0,SUM($H26:ET26)=0),$B26,0)</f>
        <v>0</v>
      </c>
      <c r="EV26">
        <f ca="1">IF(AND($B26&gt;0,SUM(EV$3:EV25)=0,SUM($H26:EU26)=0),$B26,0)</f>
        <v>0</v>
      </c>
      <c r="EW26">
        <f ca="1">IF(AND($B26&gt;0,SUM(EW$3:EW25)=0,SUM($H26:EV26)=0),$B26,0)</f>
        <v>0</v>
      </c>
      <c r="EX26">
        <f ca="1">IF(AND($B26&gt;0,SUM(EX$3:EX25)=0,SUM($H26:EW26)=0),$B26,0)</f>
        <v>0</v>
      </c>
      <c r="EY26">
        <f ca="1">IF(AND($B26&gt;0,SUM(EY$3:EY25)=0,SUM($H26:EX26)=0),$B26,0)</f>
        <v>0</v>
      </c>
      <c r="EZ26">
        <f ca="1">IF(AND($B26&gt;0,SUM(EZ$3:EZ25)=0,SUM($H26:EY26)=0),$B26,0)</f>
        <v>0</v>
      </c>
      <c r="FA26">
        <f ca="1">IF(AND($B26&gt;0,SUM(FA$3:FA25)=0,SUM($H26:EZ26)=0),$B26,0)</f>
        <v>0</v>
      </c>
      <c r="FB26">
        <f ca="1">IF(AND($B26&gt;0,SUM(FB$3:FB25)=0,SUM($H26:FA26)=0),$B26,0)</f>
        <v>0</v>
      </c>
      <c r="FC26">
        <f ca="1">IF(AND($B26&gt;0,SUM(FC$3:FC25)=0,SUM($H26:FB26)=0),$B26,0)</f>
        <v>0</v>
      </c>
      <c r="FD26">
        <f ca="1">IF(AND($B26&gt;0,SUM(FD$3:FD25)=0,SUM($H26:FC26)=0),$B26,0)</f>
        <v>0</v>
      </c>
      <c r="FE26">
        <f ca="1">IF(AND($B26&gt;0,SUM(FE$3:FE25)=0,SUM($H26:FD26)=0),$B26,0)</f>
        <v>0</v>
      </c>
      <c r="FF26">
        <f ca="1">IF(AND($B26&gt;0,SUM(FF$3:FF25)=0,SUM($H26:FE26)=0),$B26,0)</f>
        <v>0</v>
      </c>
      <c r="FG26">
        <f ca="1">IF(AND($B26&gt;0,SUM(FG$3:FG25)=0,SUM($H26:FF26)=0),$B26,0)</f>
        <v>0</v>
      </c>
      <c r="FH26">
        <f ca="1">IF(AND($B26&gt;0,SUM(FH$3:FH25)=0,SUM($H26:FG26)=0),$B26,0)</f>
        <v>0</v>
      </c>
      <c r="FI26">
        <f ca="1">IF(AND($B26&gt;0,SUM(FI$3:FI25)=0,SUM($H26:FH26)=0),$B26,0)</f>
        <v>0</v>
      </c>
      <c r="FJ26">
        <f ca="1">IF(AND($B26&gt;0,SUM(FJ$3:FJ25)=0,SUM($H26:FI26)=0),$B26,0)</f>
        <v>0</v>
      </c>
      <c r="FK26">
        <f ca="1">IF(AND($B26&gt;0,SUM(FK$3:FK25)=0,SUM($H26:FJ26)=0),$B26,0)</f>
        <v>0</v>
      </c>
      <c r="FL26">
        <f ca="1">IF(AND($B26&gt;0,SUM(FL$3:FL25)=0,SUM($H26:FK26)=0),$B26,0)</f>
        <v>0</v>
      </c>
      <c r="FM26">
        <f ca="1">IF(AND($B26&gt;0,SUM(FM$3:FM25)=0,SUM($H26:FL26)=0),$B26,0)</f>
        <v>0</v>
      </c>
      <c r="FN26">
        <f ca="1">IF(AND($B26&gt;0,SUM(FN$3:FN25)=0,SUM($H26:FM26)=0),$B26,0)</f>
        <v>0</v>
      </c>
      <c r="FS26" s="67" t="s">
        <v>669</v>
      </c>
      <c r="FT26" s="67" t="s">
        <v>922</v>
      </c>
      <c r="FU26" s="342" t="s">
        <v>92</v>
      </c>
      <c r="FV26" s="67" t="s">
        <v>175</v>
      </c>
      <c r="FY26" s="249" t="s">
        <v>129</v>
      </c>
      <c r="FZ26" s="67" t="s">
        <v>922</v>
      </c>
      <c r="GA26" s="67" t="str">
        <f>""</f>
        <v/>
      </c>
      <c r="GB26" s="67" t="s">
        <v>408</v>
      </c>
      <c r="GE26" s="67" t="s">
        <v>787</v>
      </c>
      <c r="GF26" s="67" t="s">
        <v>922</v>
      </c>
      <c r="GG26" s="67" t="str">
        <f>""</f>
        <v/>
      </c>
      <c r="GH26" s="67" t="s">
        <v>408</v>
      </c>
    </row>
    <row r="27" spans="1:190" ht="15.75" thickBot="1" x14ac:dyDescent="0.3">
      <c r="A27">
        <v>27</v>
      </c>
      <c r="B27">
        <f ca="1">IF(Valintaohjelma!D$11=SelectionData!F$11,A27,0)</f>
        <v>0</v>
      </c>
      <c r="C27" s="240" t="str">
        <f t="shared" ca="1" si="6"/>
        <v>CASA R2 Smart Left 700W (Ei saatavilla suomen markkina-alueella)</v>
      </c>
      <c r="D27" s="240" t="str">
        <f t="shared" ca="1" si="7"/>
        <v>R02VL07S00H</v>
      </c>
      <c r="E27" s="240" t="str">
        <f t="shared" ca="1" si="8"/>
        <v>******</v>
      </c>
      <c r="F27" s="240" t="str">
        <f t="shared" ca="1" si="9"/>
        <v>Valitse</v>
      </c>
      <c r="G27" s="47">
        <f ca="1">INDEX($I$2:$FN$2,ROWS(G$2:G27))</f>
        <v>0</v>
      </c>
      <c r="H27">
        <v>0</v>
      </c>
      <c r="I27">
        <f ca="1">IF(AND($B27&gt;0,SUM(I$3:I26)=0,SUM($H27:H27)=0),$B27,0)</f>
        <v>0</v>
      </c>
      <c r="J27">
        <f ca="1">IF(AND($B27&gt;0,SUM(J$3:J26)=0,SUM($H27:I27)=0),$B27,0)</f>
        <v>0</v>
      </c>
      <c r="K27">
        <f ca="1">IF(AND($B27&gt;0,SUM(K$3:K26)=0,SUM($H27:J27)=0),$B27,0)</f>
        <v>0</v>
      </c>
      <c r="L27">
        <f ca="1">IF(AND($B27&gt;0,SUM(L$3:L26)=0,SUM($H27:K27)=0),$B27,0)</f>
        <v>0</v>
      </c>
      <c r="M27">
        <f ca="1">IF(AND($B27&gt;0,SUM(M$3:M26)=0,SUM($H27:L27)=0),$B27,0)</f>
        <v>0</v>
      </c>
      <c r="N27">
        <f ca="1">IF(AND($B27&gt;0,SUM(N$3:N26)=0,SUM($H27:M27)=0),$B27,0)</f>
        <v>0</v>
      </c>
      <c r="O27">
        <f ca="1">IF(AND($B27&gt;0,SUM(O$3:O26)=0,SUM($H27:N27)=0),$B27,0)</f>
        <v>0</v>
      </c>
      <c r="P27">
        <f ca="1">IF(AND($B27&gt;0,SUM(P$3:P26)=0,SUM($H27:O27)=0),$B27,0)</f>
        <v>0</v>
      </c>
      <c r="Q27">
        <f ca="1">IF(AND($B27&gt;0,SUM(Q$3:Q26)=0,SUM($H27:P27)=0),$B27,0)</f>
        <v>0</v>
      </c>
      <c r="R27">
        <f ca="1">IF(AND($B27&gt;0,SUM(R$3:R26)=0,SUM($H27:Q27)=0),$B27,0)</f>
        <v>0</v>
      </c>
      <c r="S27">
        <f ca="1">IF(AND($B27&gt;0,SUM(S$3:S26)=0,SUM($H27:R27)=0),$B27,0)</f>
        <v>0</v>
      </c>
      <c r="T27">
        <f ca="1">IF(AND($B27&gt;0,SUM(T$3:T26)=0,SUM($H27:S27)=0),$B27,0)</f>
        <v>0</v>
      </c>
      <c r="U27">
        <f ca="1">IF(AND($B27&gt;0,SUM(U$3:U26)=0,SUM($H27:T27)=0),$B27,0)</f>
        <v>0</v>
      </c>
      <c r="V27">
        <f ca="1">IF(AND($B27&gt;0,SUM(V$3:V26)=0,SUM($H27:U27)=0),$B27,0)</f>
        <v>0</v>
      </c>
      <c r="W27">
        <f ca="1">IF(AND($B27&gt;0,SUM(W$3:W26)=0,SUM($H27:V27)=0),$B27,0)</f>
        <v>0</v>
      </c>
      <c r="X27">
        <f ca="1">IF(AND($B27&gt;0,SUM(X$3:X26)=0,SUM($H27:W27)=0),$B27,0)</f>
        <v>0</v>
      </c>
      <c r="Y27">
        <f ca="1">IF(AND($B27&gt;0,SUM(Y$3:Y26)=0,SUM($H27:X27)=0),$B27,0)</f>
        <v>0</v>
      </c>
      <c r="Z27">
        <f ca="1">IF(AND($B27&gt;0,SUM(Z$3:Z26)=0,SUM($H27:Y27)=0),$B27,0)</f>
        <v>0</v>
      </c>
      <c r="AA27">
        <f ca="1">IF(AND($B27&gt;0,SUM(AA$3:AA26)=0,SUM($H27:Z27)=0),$B27,0)</f>
        <v>0</v>
      </c>
      <c r="AB27">
        <f ca="1">IF(AND($B27&gt;0,SUM(AB$3:AB26)=0,SUM($H27:AA27)=0),$B27,0)</f>
        <v>0</v>
      </c>
      <c r="AC27">
        <f ca="1">IF(AND($B27&gt;0,SUM(AC$3:AC26)=0,SUM($H27:AB27)=0),$B27,0)</f>
        <v>0</v>
      </c>
      <c r="AD27">
        <f ca="1">IF(AND($B27&gt;0,SUM(AD$3:AD26)=0,SUM($H27:AC27)=0),$B27,0)</f>
        <v>0</v>
      </c>
      <c r="AE27">
        <f ca="1">IF(AND($B27&gt;0,SUM(AE$3:AE26)=0,SUM($H27:AD27)=0),$B27,0)</f>
        <v>0</v>
      </c>
      <c r="AF27">
        <f ca="1">IF(AND($B27&gt;0,SUM(AF$3:AF26)=0,SUM($H27:AE27)=0),$B27,0)</f>
        <v>0</v>
      </c>
      <c r="AG27">
        <f ca="1">IF(AND($B27&gt;0,SUM(AG$3:AG26)=0,SUM($H27:AF27)=0),$B27,0)</f>
        <v>0</v>
      </c>
      <c r="AH27">
        <f ca="1">IF(AND($B27&gt;0,SUM(AH$3:AH26)=0,SUM($H27:AG27)=0),$B27,0)</f>
        <v>0</v>
      </c>
      <c r="AI27">
        <f ca="1">IF(AND($B27&gt;0,SUM(AI$3:AI26)=0,SUM($H27:AH27)=0),$B27,0)</f>
        <v>0</v>
      </c>
      <c r="AJ27">
        <f ca="1">IF(AND($B27&gt;0,SUM(AJ$3:AJ26)=0,SUM($H27:AI27)=0),$B27,0)</f>
        <v>0</v>
      </c>
      <c r="AK27">
        <f ca="1">IF(AND($B27&gt;0,SUM(AK$3:AK26)=0,SUM($H27:AJ27)=0),$B27,0)</f>
        <v>0</v>
      </c>
      <c r="AL27">
        <f ca="1">IF(AND($B27&gt;0,SUM(AL$3:AL26)=0,SUM($H27:AK27)=0),$B27,0)</f>
        <v>0</v>
      </c>
      <c r="AM27">
        <f ca="1">IF(AND($B27&gt;0,SUM(AM$3:AM26)=0,SUM($H27:AL27)=0),$B27,0)</f>
        <v>0</v>
      </c>
      <c r="AN27">
        <f ca="1">IF(AND($B27&gt;0,SUM(AN$3:AN26)=0,SUM($H27:AM27)=0),$B27,0)</f>
        <v>0</v>
      </c>
      <c r="AO27">
        <f ca="1">IF(AND($B27&gt;0,SUM(AO$3:AO26)=0,SUM($H27:AN27)=0),$B27,0)</f>
        <v>0</v>
      </c>
      <c r="AP27">
        <f ca="1">IF(AND($B27&gt;0,SUM(AP$3:AP26)=0,SUM($H27:AO27)=0),$B27,0)</f>
        <v>0</v>
      </c>
      <c r="AQ27">
        <f ca="1">IF(AND($B27&gt;0,SUM(AQ$3:AQ26)=0,SUM($H27:AP27)=0),$B27,0)</f>
        <v>0</v>
      </c>
      <c r="AR27">
        <f ca="1">IF(AND($B27&gt;0,SUM(AR$3:AR26)=0,SUM($H27:AQ27)=0),$B27,0)</f>
        <v>0</v>
      </c>
      <c r="AS27">
        <f ca="1">IF(AND($B27&gt;0,SUM(AS$3:AS26)=0,SUM($H27:AR27)=0),$B27,0)</f>
        <v>0</v>
      </c>
      <c r="AT27">
        <f ca="1">IF(AND($B27&gt;0,SUM(AT$3:AT26)=0,SUM($H27:AS27)=0),$B27,0)</f>
        <v>0</v>
      </c>
      <c r="AU27">
        <f ca="1">IF(AND($B27&gt;0,SUM(AU$3:AU26)=0,SUM($H27:AT27)=0),$B27,0)</f>
        <v>0</v>
      </c>
      <c r="AV27">
        <f ca="1">IF(AND($B27&gt;0,SUM(AV$3:AV26)=0,SUM($H27:AU27)=0),$B27,0)</f>
        <v>0</v>
      </c>
      <c r="AW27">
        <f ca="1">IF(AND($B27&gt;0,SUM(AW$3:AW26)=0,SUM($H27:AV27)=0),$B27,0)</f>
        <v>0</v>
      </c>
      <c r="AX27">
        <f ca="1">IF(AND($B27&gt;0,SUM(AX$3:AX26)=0,SUM($H27:AW27)=0),$B27,0)</f>
        <v>0</v>
      </c>
      <c r="AY27">
        <f ca="1">IF(AND($B27&gt;0,SUM(AY$3:AY26)=0,SUM($H27:AX27)=0),$B27,0)</f>
        <v>0</v>
      </c>
      <c r="AZ27">
        <f ca="1">IF(AND($B27&gt;0,SUM(AZ$3:AZ26)=0,SUM($H27:AY27)=0),$B27,0)</f>
        <v>0</v>
      </c>
      <c r="BA27">
        <f ca="1">IF(AND($B27&gt;0,SUM(BA$3:BA26)=0,SUM($H27:AZ27)=0),$B27,0)</f>
        <v>0</v>
      </c>
      <c r="BB27">
        <f ca="1">IF(AND($B27&gt;0,SUM(BB$3:BB26)=0,SUM($H27:BA27)=0),$B27,0)</f>
        <v>0</v>
      </c>
      <c r="BC27">
        <f ca="1">IF(AND($B27&gt;0,SUM(BC$3:BC26)=0,SUM($H27:BB27)=0),$B27,0)</f>
        <v>0</v>
      </c>
      <c r="BD27">
        <f ca="1">IF(AND($B27&gt;0,SUM(BD$3:BD26)=0,SUM($H27:BC27)=0),$B27,0)</f>
        <v>0</v>
      </c>
      <c r="BE27">
        <f ca="1">IF(AND($B27&gt;0,SUM(BE$3:BE26)=0,SUM($H27:BD27)=0),$B27,0)</f>
        <v>0</v>
      </c>
      <c r="BF27">
        <f ca="1">IF(AND($B27&gt;0,SUM(BF$3:BF26)=0,SUM($H27:BE27)=0),$B27,0)</f>
        <v>0</v>
      </c>
      <c r="BG27">
        <f ca="1">IF(AND($B27&gt;0,SUM(BG$3:BG26)=0,SUM($H27:BF27)=0),$B27,0)</f>
        <v>0</v>
      </c>
      <c r="BH27">
        <f ca="1">IF(AND($B27&gt;0,SUM(BH$3:BH26)=0,SUM($H27:BG27)=0),$B27,0)</f>
        <v>0</v>
      </c>
      <c r="BI27">
        <f ca="1">IF(AND($B27&gt;0,SUM(BI$3:BI26)=0,SUM($H27:BH27)=0),$B27,0)</f>
        <v>0</v>
      </c>
      <c r="BJ27">
        <f ca="1">IF(AND($B27&gt;0,SUM(BJ$3:BJ26)=0,SUM($H27:BI27)=0),$B27,0)</f>
        <v>0</v>
      </c>
      <c r="BK27">
        <f ca="1">IF(AND($B27&gt;0,SUM(BK$3:BK26)=0,SUM($H27:BJ27)=0),$B27,0)</f>
        <v>0</v>
      </c>
      <c r="BL27">
        <f ca="1">IF(AND($B27&gt;0,SUM(BL$3:BL26)=0,SUM($H27:BK27)=0),$B27,0)</f>
        <v>0</v>
      </c>
      <c r="BM27">
        <f ca="1">IF(AND($B27&gt;0,SUM(BM$3:BM26)=0,SUM($H27:BL27)=0),$B27,0)</f>
        <v>0</v>
      </c>
      <c r="BN27">
        <f ca="1">IF(AND($B27&gt;0,SUM(BN$3:BN26)=0,SUM($H27:BM27)=0),$B27,0)</f>
        <v>0</v>
      </c>
      <c r="BO27">
        <f ca="1">IF(AND($B27&gt;0,SUM(BO$3:BO26)=0,SUM($H27:BN27)=0),$B27,0)</f>
        <v>0</v>
      </c>
      <c r="BP27">
        <f ca="1">IF(AND($B27&gt;0,SUM(BP$3:BP26)=0,SUM($H27:BO27)=0),$B27,0)</f>
        <v>0</v>
      </c>
      <c r="BQ27">
        <f ca="1">IF(AND($B27&gt;0,SUM(BQ$3:BQ26)=0,SUM($H27:BP27)=0),$B27,0)</f>
        <v>0</v>
      </c>
      <c r="BR27">
        <f ca="1">IF(AND($B27&gt;0,SUM(BR$3:BR26)=0,SUM($H27:BQ27)=0),$B27,0)</f>
        <v>0</v>
      </c>
      <c r="BS27">
        <f ca="1">IF(AND($B27&gt;0,SUM(BS$3:BS26)=0,SUM($H27:BR27)=0),$B27,0)</f>
        <v>0</v>
      </c>
      <c r="BT27">
        <f ca="1">IF(AND($B27&gt;0,SUM(BT$3:BT26)=0,SUM($H27:BS27)=0),$B27,0)</f>
        <v>0</v>
      </c>
      <c r="BU27">
        <f ca="1">IF(AND($B27&gt;0,SUM(BU$3:BU26)=0,SUM($H27:BT27)=0),$B27,0)</f>
        <v>0</v>
      </c>
      <c r="BV27">
        <f ca="1">IF(AND($B27&gt;0,SUM(BV$3:BV26)=0,SUM($H27:BU27)=0),$B27,0)</f>
        <v>0</v>
      </c>
      <c r="BW27">
        <f ca="1">IF(AND($B27&gt;0,SUM(BW$3:BW26)=0,SUM($H27:BV27)=0),$B27,0)</f>
        <v>0</v>
      </c>
      <c r="BX27">
        <f ca="1">IF(AND($B27&gt;0,SUM(BX$3:BX26)=0,SUM($H27:BW27)=0),$B27,0)</f>
        <v>0</v>
      </c>
      <c r="BY27">
        <f ca="1">IF(AND($B27&gt;0,SUM(BY$3:BY26)=0,SUM($H27:BX27)=0),$B27,0)</f>
        <v>0</v>
      </c>
      <c r="BZ27">
        <f ca="1">IF(AND($B27&gt;0,SUM(BZ$3:BZ26)=0,SUM($H27:BY27)=0),$B27,0)</f>
        <v>0</v>
      </c>
      <c r="CA27">
        <f ca="1">IF(AND($B27&gt;0,SUM(CA$3:CA26)=0,SUM($H27:BZ27)=0),$B27,0)</f>
        <v>0</v>
      </c>
      <c r="CB27">
        <f ca="1">IF(AND($B27&gt;0,SUM(CB$3:CB26)=0,SUM($H27:CA27)=0),$B27,0)</f>
        <v>0</v>
      </c>
      <c r="CC27">
        <f ca="1">IF(AND($B27&gt;0,SUM(CC$3:CC26)=0,SUM($H27:CB27)=0),$B27,0)</f>
        <v>0</v>
      </c>
      <c r="CD27">
        <f ca="1">IF(AND($B27&gt;0,SUM(CD$3:CD26)=0,SUM($H27:CC27)=0),$B27,0)</f>
        <v>0</v>
      </c>
      <c r="CE27">
        <f ca="1">IF(AND($B27&gt;0,SUM(CE$3:CE26)=0,SUM($H27:CD27)=0),$B27,0)</f>
        <v>0</v>
      </c>
      <c r="CF27">
        <f ca="1">IF(AND($B27&gt;0,SUM(CF$3:CF26)=0,SUM($H27:CE27)=0),$B27,0)</f>
        <v>0</v>
      </c>
      <c r="CG27">
        <f ca="1">IF(AND($B27&gt;0,SUM(CG$3:CG26)=0,SUM($H27:CF27)=0),$B27,0)</f>
        <v>0</v>
      </c>
      <c r="CH27">
        <f ca="1">IF(AND($B27&gt;0,SUM(CH$3:CH26)=0,SUM($H27:CG27)=0),$B27,0)</f>
        <v>0</v>
      </c>
      <c r="CI27">
        <f ca="1">IF(AND($B27&gt;0,SUM(CI$3:CI26)=0,SUM($H27:CH27)=0),$B27,0)</f>
        <v>0</v>
      </c>
      <c r="CJ27">
        <f ca="1">IF(AND($B27&gt;0,SUM(CJ$3:CJ26)=0,SUM($H27:CI27)=0),$B27,0)</f>
        <v>0</v>
      </c>
      <c r="CK27">
        <f ca="1">IF(AND($B27&gt;0,SUM(CK$3:CK26)=0,SUM($H27:CJ27)=0),$B27,0)</f>
        <v>0</v>
      </c>
      <c r="CL27">
        <f ca="1">IF(AND($B27&gt;0,SUM(CL$3:CL26)=0,SUM($H27:CK27)=0),$B27,0)</f>
        <v>0</v>
      </c>
      <c r="CM27">
        <f ca="1">IF(AND($B27&gt;0,SUM(CM$3:CM26)=0,SUM($H27:CL27)=0),$B27,0)</f>
        <v>0</v>
      </c>
      <c r="CN27">
        <f ca="1">IF(AND($B27&gt;0,SUM(CN$3:CN26)=0,SUM($H27:CM27)=0),$B27,0)</f>
        <v>0</v>
      </c>
      <c r="CO27">
        <f ca="1">IF(AND($B27&gt;0,SUM(CO$3:CO26)=0,SUM($H27:CN27)=0),$B27,0)</f>
        <v>0</v>
      </c>
      <c r="CP27">
        <f ca="1">IF(AND($B27&gt;0,SUM(CP$3:CP26)=0,SUM($H27:CO27)=0),$B27,0)</f>
        <v>0</v>
      </c>
      <c r="CQ27">
        <f ca="1">IF(AND($B27&gt;0,SUM(CQ$3:CQ26)=0,SUM($H27:CP27)=0),$B27,0)</f>
        <v>0</v>
      </c>
      <c r="CR27">
        <f ca="1">IF(AND($B27&gt;0,SUM(CR$3:CR26)=0,SUM($H27:CQ27)=0),$B27,0)</f>
        <v>0</v>
      </c>
      <c r="CS27">
        <f ca="1">IF(AND($B27&gt;0,SUM(CS$3:CS26)=0,SUM($H27:CR27)=0),$B27,0)</f>
        <v>0</v>
      </c>
      <c r="CT27">
        <f ca="1">IF(AND($B27&gt;0,SUM(CT$3:CT26)=0,SUM($H27:CS27)=0),$B27,0)</f>
        <v>0</v>
      </c>
      <c r="CU27">
        <f ca="1">IF(AND($B27&gt;0,SUM(CU$3:CU26)=0,SUM($H27:CT27)=0),$B27,0)</f>
        <v>0</v>
      </c>
      <c r="CV27">
        <f ca="1">IF(AND($B27&gt;0,SUM(CV$3:CV26)=0,SUM($H27:CU27)=0),$B27,0)</f>
        <v>0</v>
      </c>
      <c r="CW27">
        <f ca="1">IF(AND($B27&gt;0,SUM(CW$3:CW26)=0,SUM($H27:CV27)=0),$B27,0)</f>
        <v>0</v>
      </c>
      <c r="CX27">
        <f ca="1">IF(AND($B27&gt;0,SUM(CX$3:CX26)=0,SUM($H27:CW27)=0),$B27,0)</f>
        <v>0</v>
      </c>
      <c r="CY27">
        <f ca="1">IF(AND($B27&gt;0,SUM(CY$3:CY26)=0,SUM($H27:CX27)=0),$B27,0)</f>
        <v>0</v>
      </c>
      <c r="CZ27">
        <f ca="1">IF(AND($B27&gt;0,SUM(CZ$3:CZ26)=0,SUM($H27:CY27)=0),$B27,0)</f>
        <v>0</v>
      </c>
      <c r="DA27">
        <f ca="1">IF(AND($B27&gt;0,SUM(DA$3:DA26)=0,SUM($H27:CZ27)=0),$B27,0)</f>
        <v>0</v>
      </c>
      <c r="DB27">
        <f ca="1">IF(AND($B27&gt;0,SUM(DB$3:DB26)=0,SUM($H27:DA27)=0),$B27,0)</f>
        <v>0</v>
      </c>
      <c r="DC27">
        <f ca="1">IF(AND($B27&gt;0,SUM(DC$3:DC26)=0,SUM($H27:DB27)=0),$B27,0)</f>
        <v>0</v>
      </c>
      <c r="DD27">
        <f ca="1">IF(AND($B27&gt;0,SUM(DD$3:DD26)=0,SUM($H27:DC27)=0),$B27,0)</f>
        <v>0</v>
      </c>
      <c r="DE27">
        <f ca="1">IF(AND($B27&gt;0,SUM(DE$3:DE26)=0,SUM($H27:DD27)=0),$B27,0)</f>
        <v>0</v>
      </c>
      <c r="DF27">
        <f ca="1">IF(AND($B27&gt;0,SUM(DF$3:DF26)=0,SUM($H27:DE27)=0),$B27,0)</f>
        <v>0</v>
      </c>
      <c r="DG27">
        <f ca="1">IF(AND($B27&gt;0,SUM(DG$3:DG26)=0,SUM($H27:DF27)=0),$B27,0)</f>
        <v>0</v>
      </c>
      <c r="DH27">
        <f ca="1">IF(AND($B27&gt;0,SUM(DH$3:DH26)=0,SUM($H27:DG27)=0),$B27,0)</f>
        <v>0</v>
      </c>
      <c r="DI27">
        <f ca="1">IF(AND($B27&gt;0,SUM(DI$3:DI26)=0,SUM($H27:DH27)=0),$B27,0)</f>
        <v>0</v>
      </c>
      <c r="DJ27">
        <f ca="1">IF(AND($B27&gt;0,SUM(DJ$3:DJ26)=0,SUM($H27:DI27)=0),$B27,0)</f>
        <v>0</v>
      </c>
      <c r="DK27">
        <f ca="1">IF(AND($B27&gt;0,SUM(DK$3:DK26)=0,SUM($H27:DJ27)=0),$B27,0)</f>
        <v>0</v>
      </c>
      <c r="DL27">
        <f ca="1">IF(AND($B27&gt;0,SUM(DL$3:DL26)=0,SUM($H27:DK27)=0),$B27,0)</f>
        <v>0</v>
      </c>
      <c r="DM27">
        <f ca="1">IF(AND($B27&gt;0,SUM(DM$3:DM26)=0,SUM($H27:DL27)=0),$B27,0)</f>
        <v>0</v>
      </c>
      <c r="DN27">
        <f ca="1">IF(AND($B27&gt;0,SUM(DN$3:DN26)=0,SUM($H27:DM27)=0),$B27,0)</f>
        <v>0</v>
      </c>
      <c r="DO27">
        <f ca="1">IF(AND($B27&gt;0,SUM(DO$3:DO26)=0,SUM($H27:DN27)=0),$B27,0)</f>
        <v>0</v>
      </c>
      <c r="DP27">
        <f ca="1">IF(AND($B27&gt;0,SUM(DP$3:DP26)=0,SUM($H27:DO27)=0),$B27,0)</f>
        <v>0</v>
      </c>
      <c r="DQ27">
        <f ca="1">IF(AND($B27&gt;0,SUM(DQ$3:DQ26)=0,SUM($H27:DP27)=0),$B27,0)</f>
        <v>0</v>
      </c>
      <c r="DR27">
        <f ca="1">IF(AND($B27&gt;0,SUM(DR$3:DR26)=0,SUM($H27:DQ27)=0),$B27,0)</f>
        <v>0</v>
      </c>
      <c r="DS27">
        <f ca="1">IF(AND($B27&gt;0,SUM(DS$3:DS26)=0,SUM($H27:DR27)=0),$B27,0)</f>
        <v>0</v>
      </c>
      <c r="DT27">
        <f ca="1">IF(AND($B27&gt;0,SUM(DT$3:DT26)=0,SUM($H27:DS27)=0),$B27,0)</f>
        <v>0</v>
      </c>
      <c r="DU27">
        <f ca="1">IF(AND($B27&gt;0,SUM(DU$3:DU26)=0,SUM($H27:DT27)=0),$B27,0)</f>
        <v>0</v>
      </c>
      <c r="DV27">
        <f ca="1">IF(AND($B27&gt;0,SUM(DV$3:DV26)=0,SUM($H27:DU27)=0),$B27,0)</f>
        <v>0</v>
      </c>
      <c r="DW27">
        <f ca="1">IF(AND($B27&gt;0,SUM(DW$3:DW26)=0,SUM($H27:DV27)=0),$B27,0)</f>
        <v>0</v>
      </c>
      <c r="DX27">
        <f ca="1">IF(AND($B27&gt;0,SUM(DX$3:DX26)=0,SUM($H27:DW27)=0),$B27,0)</f>
        <v>0</v>
      </c>
      <c r="DY27">
        <f ca="1">IF(AND($B27&gt;0,SUM(DY$3:DY26)=0,SUM($H27:DX27)=0),$B27,0)</f>
        <v>0</v>
      </c>
      <c r="DZ27">
        <f ca="1">IF(AND($B27&gt;0,SUM(DZ$3:DZ26)=0,SUM($H27:DY27)=0),$B27,0)</f>
        <v>0</v>
      </c>
      <c r="EA27">
        <f ca="1">IF(AND($B27&gt;0,SUM(EA$3:EA26)=0,SUM($H27:DZ27)=0),$B27,0)</f>
        <v>0</v>
      </c>
      <c r="EB27">
        <f ca="1">IF(AND($B27&gt;0,SUM(EB$3:EB26)=0,SUM($H27:EA27)=0),$B27,0)</f>
        <v>0</v>
      </c>
      <c r="EC27">
        <f ca="1">IF(AND($B27&gt;0,SUM(EC$3:EC26)=0,SUM($H27:EB27)=0),$B27,0)</f>
        <v>0</v>
      </c>
      <c r="ED27">
        <f ca="1">IF(AND($B27&gt;0,SUM(ED$3:ED26)=0,SUM($H27:EC27)=0),$B27,0)</f>
        <v>0</v>
      </c>
      <c r="EE27">
        <f ca="1">IF(AND($B27&gt;0,SUM(EE$3:EE26)=0,SUM($H27:ED27)=0),$B27,0)</f>
        <v>0</v>
      </c>
      <c r="EF27">
        <f ca="1">IF(AND($B27&gt;0,SUM(EF$3:EF26)=0,SUM($H27:EE27)=0),$B27,0)</f>
        <v>0</v>
      </c>
      <c r="EG27">
        <f ca="1">IF(AND($B27&gt;0,SUM(EG$3:EG26)=0,SUM($H27:EF27)=0),$B27,0)</f>
        <v>0</v>
      </c>
      <c r="EH27">
        <f ca="1">IF(AND($B27&gt;0,SUM(EH$3:EH26)=0,SUM($H27:EG27)=0),$B27,0)</f>
        <v>0</v>
      </c>
      <c r="EI27">
        <f ca="1">IF(AND($B27&gt;0,SUM(EI$3:EI26)=0,SUM($H27:EH27)=0),$B27,0)</f>
        <v>0</v>
      </c>
      <c r="EJ27">
        <f ca="1">IF(AND($B27&gt;0,SUM(EJ$3:EJ26)=0,SUM($H27:EI27)=0),$B27,0)</f>
        <v>0</v>
      </c>
      <c r="EK27">
        <f ca="1">IF(AND($B27&gt;0,SUM(EK$3:EK26)=0,SUM($H27:EJ27)=0),$B27,0)</f>
        <v>0</v>
      </c>
      <c r="EL27">
        <f ca="1">IF(AND($B27&gt;0,SUM(EL$3:EL26)=0,SUM($H27:EK27)=0),$B27,0)</f>
        <v>0</v>
      </c>
      <c r="EM27">
        <f ca="1">IF(AND($B27&gt;0,SUM(EM$3:EM26)=0,SUM($H27:EL27)=0),$B27,0)</f>
        <v>0</v>
      </c>
      <c r="EN27">
        <f ca="1">IF(AND($B27&gt;0,SUM(EN$3:EN26)=0,SUM($H27:EM27)=0),$B27,0)</f>
        <v>0</v>
      </c>
      <c r="EO27">
        <f ca="1">IF(AND($B27&gt;0,SUM(EO$3:EO26)=0,SUM($H27:EN27)=0),$B27,0)</f>
        <v>0</v>
      </c>
      <c r="EP27">
        <f ca="1">IF(AND($B27&gt;0,SUM(EP$3:EP26)=0,SUM($H27:EO27)=0),$B27,0)</f>
        <v>0</v>
      </c>
      <c r="EQ27">
        <f ca="1">IF(AND($B27&gt;0,SUM(EQ$3:EQ26)=0,SUM($H27:EP27)=0),$B27,0)</f>
        <v>0</v>
      </c>
      <c r="ER27">
        <f ca="1">IF(AND($B27&gt;0,SUM(ER$3:ER26)=0,SUM($H27:EQ27)=0),$B27,0)</f>
        <v>0</v>
      </c>
      <c r="ES27">
        <f ca="1">IF(AND($B27&gt;0,SUM(ES$3:ES26)=0,SUM($H27:ER27)=0),$B27,0)</f>
        <v>0</v>
      </c>
      <c r="ET27">
        <f ca="1">IF(AND($B27&gt;0,SUM(ET$3:ET26)=0,SUM($H27:ES27)=0),$B27,0)</f>
        <v>0</v>
      </c>
      <c r="EU27">
        <f ca="1">IF(AND($B27&gt;0,SUM(EU$3:EU26)=0,SUM($H27:ET27)=0),$B27,0)</f>
        <v>0</v>
      </c>
      <c r="EV27">
        <f ca="1">IF(AND($B27&gt;0,SUM(EV$3:EV26)=0,SUM($H27:EU27)=0),$B27,0)</f>
        <v>0</v>
      </c>
      <c r="EW27">
        <f ca="1">IF(AND($B27&gt;0,SUM(EW$3:EW26)=0,SUM($H27:EV27)=0),$B27,0)</f>
        <v>0</v>
      </c>
      <c r="EX27">
        <f ca="1">IF(AND($B27&gt;0,SUM(EX$3:EX26)=0,SUM($H27:EW27)=0),$B27,0)</f>
        <v>0</v>
      </c>
      <c r="EY27">
        <f ca="1">IF(AND($B27&gt;0,SUM(EY$3:EY26)=0,SUM($H27:EX27)=0),$B27,0)</f>
        <v>0</v>
      </c>
      <c r="EZ27">
        <f ca="1">IF(AND($B27&gt;0,SUM(EZ$3:EZ26)=0,SUM($H27:EY27)=0),$B27,0)</f>
        <v>0</v>
      </c>
      <c r="FA27">
        <f ca="1">IF(AND($B27&gt;0,SUM(FA$3:FA26)=0,SUM($H27:EZ27)=0),$B27,0)</f>
        <v>0</v>
      </c>
      <c r="FB27">
        <f ca="1">IF(AND($B27&gt;0,SUM(FB$3:FB26)=0,SUM($H27:FA27)=0),$B27,0)</f>
        <v>0</v>
      </c>
      <c r="FC27">
        <f ca="1">IF(AND($B27&gt;0,SUM(FC$3:FC26)=0,SUM($H27:FB27)=0),$B27,0)</f>
        <v>0</v>
      </c>
      <c r="FD27">
        <f ca="1">IF(AND($B27&gt;0,SUM(FD$3:FD26)=0,SUM($H27:FC27)=0),$B27,0)</f>
        <v>0</v>
      </c>
      <c r="FE27">
        <f ca="1">IF(AND($B27&gt;0,SUM(FE$3:FE26)=0,SUM($H27:FD27)=0),$B27,0)</f>
        <v>0</v>
      </c>
      <c r="FF27">
        <f ca="1">IF(AND($B27&gt;0,SUM(FF$3:FF26)=0,SUM($H27:FE27)=0),$B27,0)</f>
        <v>0</v>
      </c>
      <c r="FG27">
        <f ca="1">IF(AND($B27&gt;0,SUM(FG$3:FG26)=0,SUM($H27:FF27)=0),$B27,0)</f>
        <v>0</v>
      </c>
      <c r="FH27">
        <f ca="1">IF(AND($B27&gt;0,SUM(FH$3:FH26)=0,SUM($H27:FG27)=0),$B27,0)</f>
        <v>0</v>
      </c>
      <c r="FI27">
        <f ca="1">IF(AND($B27&gt;0,SUM(FI$3:FI26)=0,SUM($H27:FH27)=0),$B27,0)</f>
        <v>0</v>
      </c>
      <c r="FJ27">
        <f ca="1">IF(AND($B27&gt;0,SUM(FJ$3:FJ26)=0,SUM($H27:FI27)=0),$B27,0)</f>
        <v>0</v>
      </c>
      <c r="FK27">
        <f ca="1">IF(AND($B27&gt;0,SUM(FK$3:FK26)=0,SUM($H27:FJ27)=0),$B27,0)</f>
        <v>0</v>
      </c>
      <c r="FL27">
        <f ca="1">IF(AND($B27&gt;0,SUM(FL$3:FL26)=0,SUM($H27:FK27)=0),$B27,0)</f>
        <v>0</v>
      </c>
      <c r="FM27">
        <f ca="1">IF(AND($B27&gt;0,SUM(FM$3:FM26)=0,SUM($H27:FL27)=0),$B27,0)</f>
        <v>0</v>
      </c>
      <c r="FN27">
        <f ca="1">IF(AND($B27&gt;0,SUM(FN$3:FN26)=0,SUM($H27:FM27)=0),$B27,0)</f>
        <v>0</v>
      </c>
      <c r="FS27" s="67" t="s">
        <v>670</v>
      </c>
      <c r="FT27" s="67" t="s">
        <v>923</v>
      </c>
      <c r="FU27" s="342" t="s">
        <v>92</v>
      </c>
      <c r="FV27" s="67" t="s">
        <v>175</v>
      </c>
      <c r="FY27" s="249" t="s">
        <v>130</v>
      </c>
      <c r="FZ27" s="67" t="s">
        <v>923</v>
      </c>
      <c r="GA27" s="67" t="str">
        <f>""</f>
        <v/>
      </c>
      <c r="GB27" s="67" t="s">
        <v>408</v>
      </c>
      <c r="GE27" s="67" t="s">
        <v>788</v>
      </c>
      <c r="GF27" s="67" t="s">
        <v>923</v>
      </c>
      <c r="GG27" s="67" t="str">
        <f>""</f>
        <v/>
      </c>
      <c r="GH27" s="67" t="s">
        <v>408</v>
      </c>
    </row>
    <row r="28" spans="1:190" ht="15.75" thickBot="1" x14ac:dyDescent="0.3">
      <c r="A28">
        <v>28</v>
      </c>
      <c r="B28">
        <f ca="1">IF(Valintaohjelma!D$11=SelectionData!I$11,A28,0)</f>
        <v>0</v>
      </c>
      <c r="C28" s="240" t="str">
        <f t="shared" ca="1" si="6"/>
        <v>CASA R5-H Smart Left/Right 700W (Ei saatavilla suomen markkina-alueella)</v>
      </c>
      <c r="D28" s="240" t="str">
        <f t="shared" ca="1" si="7"/>
        <v>R05HL07S00H</v>
      </c>
      <c r="E28" s="240" t="str">
        <f t="shared" ca="1" si="8"/>
        <v>******</v>
      </c>
      <c r="F28" s="240" t="str">
        <f t="shared" ca="1" si="9"/>
        <v>Valitse</v>
      </c>
      <c r="G28" s="47">
        <f ca="1">INDEX($I$2:$FN$2,ROWS(G$2:G28))</f>
        <v>0</v>
      </c>
      <c r="H28">
        <v>0</v>
      </c>
      <c r="I28">
        <f ca="1">IF(AND($B28&gt;0,SUM(I$3:I27)=0,SUM($H28:H28)=0),$B28,0)</f>
        <v>0</v>
      </c>
      <c r="J28">
        <f ca="1">IF(AND($B28&gt;0,SUM(J$3:J27)=0,SUM($H28:I28)=0),$B28,0)</f>
        <v>0</v>
      </c>
      <c r="K28">
        <f ca="1">IF(AND($B28&gt;0,SUM(K$3:K27)=0,SUM($H28:J28)=0),$B28,0)</f>
        <v>0</v>
      </c>
      <c r="L28">
        <f ca="1">IF(AND($B28&gt;0,SUM(L$3:L27)=0,SUM($H28:K28)=0),$B28,0)</f>
        <v>0</v>
      </c>
      <c r="M28">
        <f ca="1">IF(AND($B28&gt;0,SUM(M$3:M27)=0,SUM($H28:L28)=0),$B28,0)</f>
        <v>0</v>
      </c>
      <c r="N28">
        <f ca="1">IF(AND($B28&gt;0,SUM(N$3:N27)=0,SUM($H28:M28)=0),$B28,0)</f>
        <v>0</v>
      </c>
      <c r="O28">
        <f ca="1">IF(AND($B28&gt;0,SUM(O$3:O27)=0,SUM($H28:N28)=0),$B28,0)</f>
        <v>0</v>
      </c>
      <c r="P28">
        <f ca="1">IF(AND($B28&gt;0,SUM(P$3:P27)=0,SUM($H28:O28)=0),$B28,0)</f>
        <v>0</v>
      </c>
      <c r="Q28">
        <f ca="1">IF(AND($B28&gt;0,SUM(Q$3:Q27)=0,SUM($H28:P28)=0),$B28,0)</f>
        <v>0</v>
      </c>
      <c r="R28">
        <f ca="1">IF(AND($B28&gt;0,SUM(R$3:R27)=0,SUM($H28:Q28)=0),$B28,0)</f>
        <v>0</v>
      </c>
      <c r="S28">
        <f ca="1">IF(AND($B28&gt;0,SUM(S$3:S27)=0,SUM($H28:R28)=0),$B28,0)</f>
        <v>0</v>
      </c>
      <c r="T28">
        <f ca="1">IF(AND($B28&gt;0,SUM(T$3:T27)=0,SUM($H28:S28)=0),$B28,0)</f>
        <v>0</v>
      </c>
      <c r="U28">
        <f ca="1">IF(AND($B28&gt;0,SUM(U$3:U27)=0,SUM($H28:T28)=0),$B28,0)</f>
        <v>0</v>
      </c>
      <c r="V28">
        <f ca="1">IF(AND($B28&gt;0,SUM(V$3:V27)=0,SUM($H28:U28)=0),$B28,0)</f>
        <v>0</v>
      </c>
      <c r="W28">
        <f ca="1">IF(AND($B28&gt;0,SUM(W$3:W27)=0,SUM($H28:V28)=0),$B28,0)</f>
        <v>0</v>
      </c>
      <c r="X28">
        <f ca="1">IF(AND($B28&gt;0,SUM(X$3:X27)=0,SUM($H28:W28)=0),$B28,0)</f>
        <v>0</v>
      </c>
      <c r="Y28">
        <f ca="1">IF(AND($B28&gt;0,SUM(Y$3:Y27)=0,SUM($H28:X28)=0),$B28,0)</f>
        <v>0</v>
      </c>
      <c r="Z28">
        <f ca="1">IF(AND($B28&gt;0,SUM(Z$3:Z27)=0,SUM($H28:Y28)=0),$B28,0)</f>
        <v>0</v>
      </c>
      <c r="AA28">
        <f ca="1">IF(AND($B28&gt;0,SUM(AA$3:AA27)=0,SUM($H28:Z28)=0),$B28,0)</f>
        <v>0</v>
      </c>
      <c r="AB28">
        <f ca="1">IF(AND($B28&gt;0,SUM(AB$3:AB27)=0,SUM($H28:AA28)=0),$B28,0)</f>
        <v>0</v>
      </c>
      <c r="AC28">
        <f ca="1">IF(AND($B28&gt;0,SUM(AC$3:AC27)=0,SUM($H28:AB28)=0),$B28,0)</f>
        <v>0</v>
      </c>
      <c r="AD28">
        <f ca="1">IF(AND($B28&gt;0,SUM(AD$3:AD27)=0,SUM($H28:AC28)=0),$B28,0)</f>
        <v>0</v>
      </c>
      <c r="AE28">
        <f ca="1">IF(AND($B28&gt;0,SUM(AE$3:AE27)=0,SUM($H28:AD28)=0),$B28,0)</f>
        <v>0</v>
      </c>
      <c r="AF28">
        <f ca="1">IF(AND($B28&gt;0,SUM(AF$3:AF27)=0,SUM($H28:AE28)=0),$B28,0)</f>
        <v>0</v>
      </c>
      <c r="AG28">
        <f ca="1">IF(AND($B28&gt;0,SUM(AG$3:AG27)=0,SUM($H28:AF28)=0),$B28,0)</f>
        <v>0</v>
      </c>
      <c r="AH28">
        <f ca="1">IF(AND($B28&gt;0,SUM(AH$3:AH27)=0,SUM($H28:AG28)=0),$B28,0)</f>
        <v>0</v>
      </c>
      <c r="AI28">
        <f ca="1">IF(AND($B28&gt;0,SUM(AI$3:AI27)=0,SUM($H28:AH28)=0),$B28,0)</f>
        <v>0</v>
      </c>
      <c r="AJ28">
        <f ca="1">IF(AND($B28&gt;0,SUM(AJ$3:AJ27)=0,SUM($H28:AI28)=0),$B28,0)</f>
        <v>0</v>
      </c>
      <c r="AK28">
        <f ca="1">IF(AND($B28&gt;0,SUM(AK$3:AK27)=0,SUM($H28:AJ28)=0),$B28,0)</f>
        <v>0</v>
      </c>
      <c r="AL28">
        <f ca="1">IF(AND($B28&gt;0,SUM(AL$3:AL27)=0,SUM($H28:AK28)=0),$B28,0)</f>
        <v>0</v>
      </c>
      <c r="AM28">
        <f ca="1">IF(AND($B28&gt;0,SUM(AM$3:AM27)=0,SUM($H28:AL28)=0),$B28,0)</f>
        <v>0</v>
      </c>
      <c r="AN28">
        <f ca="1">IF(AND($B28&gt;0,SUM(AN$3:AN27)=0,SUM($H28:AM28)=0),$B28,0)</f>
        <v>0</v>
      </c>
      <c r="AO28">
        <f ca="1">IF(AND($B28&gt;0,SUM(AO$3:AO27)=0,SUM($H28:AN28)=0),$B28,0)</f>
        <v>0</v>
      </c>
      <c r="AP28">
        <f ca="1">IF(AND($B28&gt;0,SUM(AP$3:AP27)=0,SUM($H28:AO28)=0),$B28,0)</f>
        <v>0</v>
      </c>
      <c r="AQ28">
        <f ca="1">IF(AND($B28&gt;0,SUM(AQ$3:AQ27)=0,SUM($H28:AP28)=0),$B28,0)</f>
        <v>0</v>
      </c>
      <c r="AR28">
        <f ca="1">IF(AND($B28&gt;0,SUM(AR$3:AR27)=0,SUM($H28:AQ28)=0),$B28,0)</f>
        <v>0</v>
      </c>
      <c r="AS28">
        <f ca="1">IF(AND($B28&gt;0,SUM(AS$3:AS27)=0,SUM($H28:AR28)=0),$B28,0)</f>
        <v>0</v>
      </c>
      <c r="AT28">
        <f ca="1">IF(AND($B28&gt;0,SUM(AT$3:AT27)=0,SUM($H28:AS28)=0),$B28,0)</f>
        <v>0</v>
      </c>
      <c r="AU28">
        <f ca="1">IF(AND($B28&gt;0,SUM(AU$3:AU27)=0,SUM($H28:AT28)=0),$B28,0)</f>
        <v>0</v>
      </c>
      <c r="AV28">
        <f ca="1">IF(AND($B28&gt;0,SUM(AV$3:AV27)=0,SUM($H28:AU28)=0),$B28,0)</f>
        <v>0</v>
      </c>
      <c r="AW28">
        <f ca="1">IF(AND($B28&gt;0,SUM(AW$3:AW27)=0,SUM($H28:AV28)=0),$B28,0)</f>
        <v>0</v>
      </c>
      <c r="AX28">
        <f ca="1">IF(AND($B28&gt;0,SUM(AX$3:AX27)=0,SUM($H28:AW28)=0),$B28,0)</f>
        <v>0</v>
      </c>
      <c r="AY28">
        <f ca="1">IF(AND($B28&gt;0,SUM(AY$3:AY27)=0,SUM($H28:AX28)=0),$B28,0)</f>
        <v>0</v>
      </c>
      <c r="AZ28">
        <f ca="1">IF(AND($B28&gt;0,SUM(AZ$3:AZ27)=0,SUM($H28:AY28)=0),$B28,0)</f>
        <v>0</v>
      </c>
      <c r="BA28">
        <f ca="1">IF(AND($B28&gt;0,SUM(BA$3:BA27)=0,SUM($H28:AZ28)=0),$B28,0)</f>
        <v>0</v>
      </c>
      <c r="BB28">
        <f ca="1">IF(AND($B28&gt;0,SUM(BB$3:BB27)=0,SUM($H28:BA28)=0),$B28,0)</f>
        <v>0</v>
      </c>
      <c r="BC28">
        <f ca="1">IF(AND($B28&gt;0,SUM(BC$3:BC27)=0,SUM($H28:BB28)=0),$B28,0)</f>
        <v>0</v>
      </c>
      <c r="BD28">
        <f ca="1">IF(AND($B28&gt;0,SUM(BD$3:BD27)=0,SUM($H28:BC28)=0),$B28,0)</f>
        <v>0</v>
      </c>
      <c r="BE28">
        <f ca="1">IF(AND($B28&gt;0,SUM(BE$3:BE27)=0,SUM($H28:BD28)=0),$B28,0)</f>
        <v>0</v>
      </c>
      <c r="BF28">
        <f ca="1">IF(AND($B28&gt;0,SUM(BF$3:BF27)=0,SUM($H28:BE28)=0),$B28,0)</f>
        <v>0</v>
      </c>
      <c r="BG28">
        <f ca="1">IF(AND($B28&gt;0,SUM(BG$3:BG27)=0,SUM($H28:BF28)=0),$B28,0)</f>
        <v>0</v>
      </c>
      <c r="BH28">
        <f ca="1">IF(AND($B28&gt;0,SUM(BH$3:BH27)=0,SUM($H28:BG28)=0),$B28,0)</f>
        <v>0</v>
      </c>
      <c r="BI28">
        <f ca="1">IF(AND($B28&gt;0,SUM(BI$3:BI27)=0,SUM($H28:BH28)=0),$B28,0)</f>
        <v>0</v>
      </c>
      <c r="BJ28">
        <f ca="1">IF(AND($B28&gt;0,SUM(BJ$3:BJ27)=0,SUM($H28:BI28)=0),$B28,0)</f>
        <v>0</v>
      </c>
      <c r="BK28">
        <f ca="1">IF(AND($B28&gt;0,SUM(BK$3:BK27)=0,SUM($H28:BJ28)=0),$B28,0)</f>
        <v>0</v>
      </c>
      <c r="BL28">
        <f ca="1">IF(AND($B28&gt;0,SUM(BL$3:BL27)=0,SUM($H28:BK28)=0),$B28,0)</f>
        <v>0</v>
      </c>
      <c r="BM28">
        <f ca="1">IF(AND($B28&gt;0,SUM(BM$3:BM27)=0,SUM($H28:BL28)=0),$B28,0)</f>
        <v>0</v>
      </c>
      <c r="BN28">
        <f ca="1">IF(AND($B28&gt;0,SUM(BN$3:BN27)=0,SUM($H28:BM28)=0),$B28,0)</f>
        <v>0</v>
      </c>
      <c r="BO28">
        <f ca="1">IF(AND($B28&gt;0,SUM(BO$3:BO27)=0,SUM($H28:BN28)=0),$B28,0)</f>
        <v>0</v>
      </c>
      <c r="BP28">
        <f ca="1">IF(AND($B28&gt;0,SUM(BP$3:BP27)=0,SUM($H28:BO28)=0),$B28,0)</f>
        <v>0</v>
      </c>
      <c r="BQ28">
        <f ca="1">IF(AND($B28&gt;0,SUM(BQ$3:BQ27)=0,SUM($H28:BP28)=0),$B28,0)</f>
        <v>0</v>
      </c>
      <c r="BR28">
        <f ca="1">IF(AND($B28&gt;0,SUM(BR$3:BR27)=0,SUM($H28:BQ28)=0),$B28,0)</f>
        <v>0</v>
      </c>
      <c r="BS28">
        <f ca="1">IF(AND($B28&gt;0,SUM(BS$3:BS27)=0,SUM($H28:BR28)=0),$B28,0)</f>
        <v>0</v>
      </c>
      <c r="BT28">
        <f ca="1">IF(AND($B28&gt;0,SUM(BT$3:BT27)=0,SUM($H28:BS28)=0),$B28,0)</f>
        <v>0</v>
      </c>
      <c r="BU28">
        <f ca="1">IF(AND($B28&gt;0,SUM(BU$3:BU27)=0,SUM($H28:BT28)=0),$B28,0)</f>
        <v>0</v>
      </c>
      <c r="BV28">
        <f ca="1">IF(AND($B28&gt;0,SUM(BV$3:BV27)=0,SUM($H28:BU28)=0),$B28,0)</f>
        <v>0</v>
      </c>
      <c r="BW28">
        <f ca="1">IF(AND($B28&gt;0,SUM(BW$3:BW27)=0,SUM($H28:BV28)=0),$B28,0)</f>
        <v>0</v>
      </c>
      <c r="BX28">
        <f ca="1">IF(AND($B28&gt;0,SUM(BX$3:BX27)=0,SUM($H28:BW28)=0),$B28,0)</f>
        <v>0</v>
      </c>
      <c r="BY28">
        <f ca="1">IF(AND($B28&gt;0,SUM(BY$3:BY27)=0,SUM($H28:BX28)=0),$B28,0)</f>
        <v>0</v>
      </c>
      <c r="BZ28">
        <f ca="1">IF(AND($B28&gt;0,SUM(BZ$3:BZ27)=0,SUM($H28:BY28)=0),$B28,0)</f>
        <v>0</v>
      </c>
      <c r="CA28">
        <f ca="1">IF(AND($B28&gt;0,SUM(CA$3:CA27)=0,SUM($H28:BZ28)=0),$B28,0)</f>
        <v>0</v>
      </c>
      <c r="CB28">
        <f ca="1">IF(AND($B28&gt;0,SUM(CB$3:CB27)=0,SUM($H28:CA28)=0),$B28,0)</f>
        <v>0</v>
      </c>
      <c r="CC28">
        <f ca="1">IF(AND($B28&gt;0,SUM(CC$3:CC27)=0,SUM($H28:CB28)=0),$B28,0)</f>
        <v>0</v>
      </c>
      <c r="CD28">
        <f ca="1">IF(AND($B28&gt;0,SUM(CD$3:CD27)=0,SUM($H28:CC28)=0),$B28,0)</f>
        <v>0</v>
      </c>
      <c r="CE28">
        <f ca="1">IF(AND($B28&gt;0,SUM(CE$3:CE27)=0,SUM($H28:CD28)=0),$B28,0)</f>
        <v>0</v>
      </c>
      <c r="CF28">
        <f ca="1">IF(AND($B28&gt;0,SUM(CF$3:CF27)=0,SUM($H28:CE28)=0),$B28,0)</f>
        <v>0</v>
      </c>
      <c r="CG28">
        <f ca="1">IF(AND($B28&gt;0,SUM(CG$3:CG27)=0,SUM($H28:CF28)=0),$B28,0)</f>
        <v>0</v>
      </c>
      <c r="CH28">
        <f ca="1">IF(AND($B28&gt;0,SUM(CH$3:CH27)=0,SUM($H28:CG28)=0),$B28,0)</f>
        <v>0</v>
      </c>
      <c r="CI28">
        <f ca="1">IF(AND($B28&gt;0,SUM(CI$3:CI27)=0,SUM($H28:CH28)=0),$B28,0)</f>
        <v>0</v>
      </c>
      <c r="CJ28">
        <f ca="1">IF(AND($B28&gt;0,SUM(CJ$3:CJ27)=0,SUM($H28:CI28)=0),$B28,0)</f>
        <v>0</v>
      </c>
      <c r="CK28">
        <f ca="1">IF(AND($B28&gt;0,SUM(CK$3:CK27)=0,SUM($H28:CJ28)=0),$B28,0)</f>
        <v>0</v>
      </c>
      <c r="CL28">
        <f ca="1">IF(AND($B28&gt;0,SUM(CL$3:CL27)=0,SUM($H28:CK28)=0),$B28,0)</f>
        <v>0</v>
      </c>
      <c r="CM28">
        <f ca="1">IF(AND($B28&gt;0,SUM(CM$3:CM27)=0,SUM($H28:CL28)=0),$B28,0)</f>
        <v>0</v>
      </c>
      <c r="CN28">
        <f ca="1">IF(AND($B28&gt;0,SUM(CN$3:CN27)=0,SUM($H28:CM28)=0),$B28,0)</f>
        <v>0</v>
      </c>
      <c r="CO28">
        <f ca="1">IF(AND($B28&gt;0,SUM(CO$3:CO27)=0,SUM($H28:CN28)=0),$B28,0)</f>
        <v>0</v>
      </c>
      <c r="CP28">
        <f ca="1">IF(AND($B28&gt;0,SUM(CP$3:CP27)=0,SUM($H28:CO28)=0),$B28,0)</f>
        <v>0</v>
      </c>
      <c r="CQ28">
        <f ca="1">IF(AND($B28&gt;0,SUM(CQ$3:CQ27)=0,SUM($H28:CP28)=0),$B28,0)</f>
        <v>0</v>
      </c>
      <c r="CR28">
        <f ca="1">IF(AND($B28&gt;0,SUM(CR$3:CR27)=0,SUM($H28:CQ28)=0),$B28,0)</f>
        <v>0</v>
      </c>
      <c r="CS28">
        <f ca="1">IF(AND($B28&gt;0,SUM(CS$3:CS27)=0,SUM($H28:CR28)=0),$B28,0)</f>
        <v>0</v>
      </c>
      <c r="CT28">
        <f ca="1">IF(AND($B28&gt;0,SUM(CT$3:CT27)=0,SUM($H28:CS28)=0),$B28,0)</f>
        <v>0</v>
      </c>
      <c r="CU28">
        <f ca="1">IF(AND($B28&gt;0,SUM(CU$3:CU27)=0,SUM($H28:CT28)=0),$B28,0)</f>
        <v>0</v>
      </c>
      <c r="CV28">
        <f ca="1">IF(AND($B28&gt;0,SUM(CV$3:CV27)=0,SUM($H28:CU28)=0),$B28,0)</f>
        <v>0</v>
      </c>
      <c r="CW28">
        <f ca="1">IF(AND($B28&gt;0,SUM(CW$3:CW27)=0,SUM($H28:CV28)=0),$B28,0)</f>
        <v>0</v>
      </c>
      <c r="CX28">
        <f ca="1">IF(AND($B28&gt;0,SUM(CX$3:CX27)=0,SUM($H28:CW28)=0),$B28,0)</f>
        <v>0</v>
      </c>
      <c r="CY28">
        <f ca="1">IF(AND($B28&gt;0,SUM(CY$3:CY27)=0,SUM($H28:CX28)=0),$B28,0)</f>
        <v>0</v>
      </c>
      <c r="CZ28">
        <f ca="1">IF(AND($B28&gt;0,SUM(CZ$3:CZ27)=0,SUM($H28:CY28)=0),$B28,0)</f>
        <v>0</v>
      </c>
      <c r="DA28">
        <f ca="1">IF(AND($B28&gt;0,SUM(DA$3:DA27)=0,SUM($H28:CZ28)=0),$B28,0)</f>
        <v>0</v>
      </c>
      <c r="DB28">
        <f ca="1">IF(AND($B28&gt;0,SUM(DB$3:DB27)=0,SUM($H28:DA28)=0),$B28,0)</f>
        <v>0</v>
      </c>
      <c r="DC28">
        <f ca="1">IF(AND($B28&gt;0,SUM(DC$3:DC27)=0,SUM($H28:DB28)=0),$B28,0)</f>
        <v>0</v>
      </c>
      <c r="DD28">
        <f ca="1">IF(AND($B28&gt;0,SUM(DD$3:DD27)=0,SUM($H28:DC28)=0),$B28,0)</f>
        <v>0</v>
      </c>
      <c r="DE28">
        <f ca="1">IF(AND($B28&gt;0,SUM(DE$3:DE27)=0,SUM($H28:DD28)=0),$B28,0)</f>
        <v>0</v>
      </c>
      <c r="DF28">
        <f ca="1">IF(AND($B28&gt;0,SUM(DF$3:DF27)=0,SUM($H28:DE28)=0),$B28,0)</f>
        <v>0</v>
      </c>
      <c r="DG28">
        <f ca="1">IF(AND($B28&gt;0,SUM(DG$3:DG27)=0,SUM($H28:DF28)=0),$B28,0)</f>
        <v>0</v>
      </c>
      <c r="DH28">
        <f ca="1">IF(AND($B28&gt;0,SUM(DH$3:DH27)=0,SUM($H28:DG28)=0),$B28,0)</f>
        <v>0</v>
      </c>
      <c r="DI28">
        <f ca="1">IF(AND($B28&gt;0,SUM(DI$3:DI27)=0,SUM($H28:DH28)=0),$B28,0)</f>
        <v>0</v>
      </c>
      <c r="DJ28">
        <f ca="1">IF(AND($B28&gt;0,SUM(DJ$3:DJ27)=0,SUM($H28:DI28)=0),$B28,0)</f>
        <v>0</v>
      </c>
      <c r="DK28">
        <f ca="1">IF(AND($B28&gt;0,SUM(DK$3:DK27)=0,SUM($H28:DJ28)=0),$B28,0)</f>
        <v>0</v>
      </c>
      <c r="DL28">
        <f ca="1">IF(AND($B28&gt;0,SUM(DL$3:DL27)=0,SUM($H28:DK28)=0),$B28,0)</f>
        <v>0</v>
      </c>
      <c r="DM28">
        <f ca="1">IF(AND($B28&gt;0,SUM(DM$3:DM27)=0,SUM($H28:DL28)=0),$B28,0)</f>
        <v>0</v>
      </c>
      <c r="DN28">
        <f ca="1">IF(AND($B28&gt;0,SUM(DN$3:DN27)=0,SUM($H28:DM28)=0),$B28,0)</f>
        <v>0</v>
      </c>
      <c r="DO28">
        <f ca="1">IF(AND($B28&gt;0,SUM(DO$3:DO27)=0,SUM($H28:DN28)=0),$B28,0)</f>
        <v>0</v>
      </c>
      <c r="DP28">
        <f ca="1">IF(AND($B28&gt;0,SUM(DP$3:DP27)=0,SUM($H28:DO28)=0),$B28,0)</f>
        <v>0</v>
      </c>
      <c r="DQ28">
        <f ca="1">IF(AND($B28&gt;0,SUM(DQ$3:DQ27)=0,SUM($H28:DP28)=0),$B28,0)</f>
        <v>0</v>
      </c>
      <c r="DR28">
        <f ca="1">IF(AND($B28&gt;0,SUM(DR$3:DR27)=0,SUM($H28:DQ28)=0),$B28,0)</f>
        <v>0</v>
      </c>
      <c r="DS28">
        <f ca="1">IF(AND($B28&gt;0,SUM(DS$3:DS27)=0,SUM($H28:DR28)=0),$B28,0)</f>
        <v>0</v>
      </c>
      <c r="DT28">
        <f ca="1">IF(AND($B28&gt;0,SUM(DT$3:DT27)=0,SUM($H28:DS28)=0),$B28,0)</f>
        <v>0</v>
      </c>
      <c r="DU28">
        <f ca="1">IF(AND($B28&gt;0,SUM(DU$3:DU27)=0,SUM($H28:DT28)=0),$B28,0)</f>
        <v>0</v>
      </c>
      <c r="DV28">
        <f ca="1">IF(AND($B28&gt;0,SUM(DV$3:DV27)=0,SUM($H28:DU28)=0),$B28,0)</f>
        <v>0</v>
      </c>
      <c r="DW28">
        <f ca="1">IF(AND($B28&gt;0,SUM(DW$3:DW27)=0,SUM($H28:DV28)=0),$B28,0)</f>
        <v>0</v>
      </c>
      <c r="DX28">
        <f ca="1">IF(AND($B28&gt;0,SUM(DX$3:DX27)=0,SUM($H28:DW28)=0),$B28,0)</f>
        <v>0</v>
      </c>
      <c r="DY28">
        <f ca="1">IF(AND($B28&gt;0,SUM(DY$3:DY27)=0,SUM($H28:DX28)=0),$B28,0)</f>
        <v>0</v>
      </c>
      <c r="DZ28">
        <f ca="1">IF(AND($B28&gt;0,SUM(DZ$3:DZ27)=0,SUM($H28:DY28)=0),$B28,0)</f>
        <v>0</v>
      </c>
      <c r="EA28">
        <f ca="1">IF(AND($B28&gt;0,SUM(EA$3:EA27)=0,SUM($H28:DZ28)=0),$B28,0)</f>
        <v>0</v>
      </c>
      <c r="EB28">
        <f ca="1">IF(AND($B28&gt;0,SUM(EB$3:EB27)=0,SUM($H28:EA28)=0),$B28,0)</f>
        <v>0</v>
      </c>
      <c r="EC28">
        <f ca="1">IF(AND($B28&gt;0,SUM(EC$3:EC27)=0,SUM($H28:EB28)=0),$B28,0)</f>
        <v>0</v>
      </c>
      <c r="ED28">
        <f ca="1">IF(AND($B28&gt;0,SUM(ED$3:ED27)=0,SUM($H28:EC28)=0),$B28,0)</f>
        <v>0</v>
      </c>
      <c r="EE28">
        <f ca="1">IF(AND($B28&gt;0,SUM(EE$3:EE27)=0,SUM($H28:ED28)=0),$B28,0)</f>
        <v>0</v>
      </c>
      <c r="EF28">
        <f ca="1">IF(AND($B28&gt;0,SUM(EF$3:EF27)=0,SUM($H28:EE28)=0),$B28,0)</f>
        <v>0</v>
      </c>
      <c r="EG28">
        <f ca="1">IF(AND($B28&gt;0,SUM(EG$3:EG27)=0,SUM($H28:EF28)=0),$B28,0)</f>
        <v>0</v>
      </c>
      <c r="EH28">
        <f ca="1">IF(AND($B28&gt;0,SUM(EH$3:EH27)=0,SUM($H28:EG28)=0),$B28,0)</f>
        <v>0</v>
      </c>
      <c r="EI28">
        <f ca="1">IF(AND($B28&gt;0,SUM(EI$3:EI27)=0,SUM($H28:EH28)=0),$B28,0)</f>
        <v>0</v>
      </c>
      <c r="EJ28">
        <f ca="1">IF(AND($B28&gt;0,SUM(EJ$3:EJ27)=0,SUM($H28:EI28)=0),$B28,0)</f>
        <v>0</v>
      </c>
      <c r="EK28">
        <f ca="1">IF(AND($B28&gt;0,SUM(EK$3:EK27)=0,SUM($H28:EJ28)=0),$B28,0)</f>
        <v>0</v>
      </c>
      <c r="EL28">
        <f ca="1">IF(AND($B28&gt;0,SUM(EL$3:EL27)=0,SUM($H28:EK28)=0),$B28,0)</f>
        <v>0</v>
      </c>
      <c r="EM28">
        <f ca="1">IF(AND($B28&gt;0,SUM(EM$3:EM27)=0,SUM($H28:EL28)=0),$B28,0)</f>
        <v>0</v>
      </c>
      <c r="EN28">
        <f ca="1">IF(AND($B28&gt;0,SUM(EN$3:EN27)=0,SUM($H28:EM28)=0),$B28,0)</f>
        <v>0</v>
      </c>
      <c r="EO28">
        <f ca="1">IF(AND($B28&gt;0,SUM(EO$3:EO27)=0,SUM($H28:EN28)=0),$B28,0)</f>
        <v>0</v>
      </c>
      <c r="EP28">
        <f ca="1">IF(AND($B28&gt;0,SUM(EP$3:EP27)=0,SUM($H28:EO28)=0),$B28,0)</f>
        <v>0</v>
      </c>
      <c r="EQ28">
        <f ca="1">IF(AND($B28&gt;0,SUM(EQ$3:EQ27)=0,SUM($H28:EP28)=0),$B28,0)</f>
        <v>0</v>
      </c>
      <c r="ER28">
        <f ca="1">IF(AND($B28&gt;0,SUM(ER$3:ER27)=0,SUM($H28:EQ28)=0),$B28,0)</f>
        <v>0</v>
      </c>
      <c r="ES28">
        <f ca="1">IF(AND($B28&gt;0,SUM(ES$3:ES27)=0,SUM($H28:ER28)=0),$B28,0)</f>
        <v>0</v>
      </c>
      <c r="ET28">
        <f ca="1">IF(AND($B28&gt;0,SUM(ET$3:ET27)=0,SUM($H28:ES28)=0),$B28,0)</f>
        <v>0</v>
      </c>
      <c r="EU28">
        <f ca="1">IF(AND($B28&gt;0,SUM(EU$3:EU27)=0,SUM($H28:ET28)=0),$B28,0)</f>
        <v>0</v>
      </c>
      <c r="EV28">
        <f ca="1">IF(AND($B28&gt;0,SUM(EV$3:EV27)=0,SUM($H28:EU28)=0),$B28,0)</f>
        <v>0</v>
      </c>
      <c r="EW28">
        <f ca="1">IF(AND($B28&gt;0,SUM(EW$3:EW27)=0,SUM($H28:EV28)=0),$B28,0)</f>
        <v>0</v>
      </c>
      <c r="EX28">
        <f ca="1">IF(AND($B28&gt;0,SUM(EX$3:EX27)=0,SUM($H28:EW28)=0),$B28,0)</f>
        <v>0</v>
      </c>
      <c r="EY28">
        <f ca="1">IF(AND($B28&gt;0,SUM(EY$3:EY27)=0,SUM($H28:EX28)=0),$B28,0)</f>
        <v>0</v>
      </c>
      <c r="EZ28">
        <f ca="1">IF(AND($B28&gt;0,SUM(EZ$3:EZ27)=0,SUM($H28:EY28)=0),$B28,0)</f>
        <v>0</v>
      </c>
      <c r="FA28">
        <f ca="1">IF(AND($B28&gt;0,SUM(FA$3:FA27)=0,SUM($H28:EZ28)=0),$B28,0)</f>
        <v>0</v>
      </c>
      <c r="FB28">
        <f ca="1">IF(AND($B28&gt;0,SUM(FB$3:FB27)=0,SUM($H28:FA28)=0),$B28,0)</f>
        <v>0</v>
      </c>
      <c r="FC28">
        <f ca="1">IF(AND($B28&gt;0,SUM(FC$3:FC27)=0,SUM($H28:FB28)=0),$B28,0)</f>
        <v>0</v>
      </c>
      <c r="FD28">
        <f ca="1">IF(AND($B28&gt;0,SUM(FD$3:FD27)=0,SUM($H28:FC28)=0),$B28,0)</f>
        <v>0</v>
      </c>
      <c r="FE28">
        <f ca="1">IF(AND($B28&gt;0,SUM(FE$3:FE27)=0,SUM($H28:FD28)=0),$B28,0)</f>
        <v>0</v>
      </c>
      <c r="FF28">
        <f ca="1">IF(AND($B28&gt;0,SUM(FF$3:FF27)=0,SUM($H28:FE28)=0),$B28,0)</f>
        <v>0</v>
      </c>
      <c r="FG28">
        <f ca="1">IF(AND($B28&gt;0,SUM(FG$3:FG27)=0,SUM($H28:FF28)=0),$B28,0)</f>
        <v>0</v>
      </c>
      <c r="FH28">
        <f ca="1">IF(AND($B28&gt;0,SUM(FH$3:FH27)=0,SUM($H28:FG28)=0),$B28,0)</f>
        <v>0</v>
      </c>
      <c r="FI28">
        <f ca="1">IF(AND($B28&gt;0,SUM(FI$3:FI27)=0,SUM($H28:FH28)=0),$B28,0)</f>
        <v>0</v>
      </c>
      <c r="FJ28">
        <f ca="1">IF(AND($B28&gt;0,SUM(FJ$3:FJ27)=0,SUM($H28:FI28)=0),$B28,0)</f>
        <v>0</v>
      </c>
      <c r="FK28">
        <f ca="1">IF(AND($B28&gt;0,SUM(FK$3:FK27)=0,SUM($H28:FJ28)=0),$B28,0)</f>
        <v>0</v>
      </c>
      <c r="FL28">
        <f ca="1">IF(AND($B28&gt;0,SUM(FL$3:FL27)=0,SUM($H28:FK28)=0),$B28,0)</f>
        <v>0</v>
      </c>
      <c r="FM28">
        <f ca="1">IF(AND($B28&gt;0,SUM(FM$3:FM27)=0,SUM($H28:FL28)=0),$B28,0)</f>
        <v>0</v>
      </c>
      <c r="FN28">
        <f ca="1">IF(AND($B28&gt;0,SUM(FN$3:FN27)=0,SUM($H28:FM28)=0),$B28,0)</f>
        <v>0</v>
      </c>
      <c r="FS28" s="67" t="s">
        <v>885</v>
      </c>
      <c r="FT28" s="67" t="s">
        <v>924</v>
      </c>
      <c r="FU28" s="342" t="s">
        <v>92</v>
      </c>
      <c r="FV28" s="67" t="s">
        <v>175</v>
      </c>
      <c r="FY28" s="249" t="s">
        <v>886</v>
      </c>
      <c r="FZ28" s="67" t="s">
        <v>924</v>
      </c>
      <c r="GA28" s="67" t="str">
        <f>""</f>
        <v/>
      </c>
      <c r="GB28" s="67" t="s">
        <v>408</v>
      </c>
      <c r="GE28" s="67" t="s">
        <v>887</v>
      </c>
      <c r="GF28" s="67" t="s">
        <v>924</v>
      </c>
      <c r="GG28" s="67" t="str">
        <f>""</f>
        <v/>
      </c>
      <c r="GH28" s="67" t="s">
        <v>408</v>
      </c>
    </row>
    <row r="29" spans="1:190" ht="15.75" thickBot="1" x14ac:dyDescent="0.3">
      <c r="A29">
        <v>29</v>
      </c>
      <c r="B29">
        <f ca="1">IF(Valintaohjelma!D$11=SelectionData!I$11,A29,0)</f>
        <v>0</v>
      </c>
      <c r="C29" s="240" t="str">
        <f t="shared" ca="1" si="6"/>
        <v>CASA R5-H Smart Left/Right  (Ei saatavilla suomen markkina-alueella)</v>
      </c>
      <c r="D29" s="240" t="str">
        <f t="shared" ca="1" si="7"/>
        <v>R05HL00S00H</v>
      </c>
      <c r="E29" s="240" t="str">
        <f t="shared" ca="1" si="8"/>
        <v>******</v>
      </c>
      <c r="F29" s="240" t="str">
        <f t="shared" ca="1" si="9"/>
        <v>Valitse</v>
      </c>
      <c r="G29" s="47">
        <f ca="1">INDEX($I$2:$FN$2,ROWS(G$2:G29))</f>
        <v>0</v>
      </c>
      <c r="H29">
        <v>0</v>
      </c>
      <c r="I29">
        <f ca="1">IF(AND($B29&gt;0,SUM(I$3:I28)=0,SUM($H29:H29)=0),$B29,0)</f>
        <v>0</v>
      </c>
      <c r="J29">
        <f ca="1">IF(AND($B29&gt;0,SUM(J$3:J28)=0,SUM($H29:I29)=0),$B29,0)</f>
        <v>0</v>
      </c>
      <c r="K29">
        <f ca="1">IF(AND($B29&gt;0,SUM(K$3:K28)=0,SUM($H29:J29)=0),$B29,0)</f>
        <v>0</v>
      </c>
      <c r="L29">
        <f ca="1">IF(AND($B29&gt;0,SUM(L$3:L28)=0,SUM($H29:K29)=0),$B29,0)</f>
        <v>0</v>
      </c>
      <c r="M29">
        <f ca="1">IF(AND($B29&gt;0,SUM(M$3:M28)=0,SUM($H29:L29)=0),$B29,0)</f>
        <v>0</v>
      </c>
      <c r="N29">
        <f ca="1">IF(AND($B29&gt;0,SUM(N$3:N28)=0,SUM($H29:M29)=0),$B29,0)</f>
        <v>0</v>
      </c>
      <c r="O29">
        <f ca="1">IF(AND($B29&gt;0,SUM(O$3:O28)=0,SUM($H29:N29)=0),$B29,0)</f>
        <v>0</v>
      </c>
      <c r="P29">
        <f ca="1">IF(AND($B29&gt;0,SUM(P$3:P28)=0,SUM($H29:O29)=0),$B29,0)</f>
        <v>0</v>
      </c>
      <c r="Q29">
        <f ca="1">IF(AND($B29&gt;0,SUM(Q$3:Q28)=0,SUM($H29:P29)=0),$B29,0)</f>
        <v>0</v>
      </c>
      <c r="R29">
        <f ca="1">IF(AND($B29&gt;0,SUM(R$3:R28)=0,SUM($H29:Q29)=0),$B29,0)</f>
        <v>0</v>
      </c>
      <c r="S29">
        <f ca="1">IF(AND($B29&gt;0,SUM(S$3:S28)=0,SUM($H29:R29)=0),$B29,0)</f>
        <v>0</v>
      </c>
      <c r="T29">
        <f ca="1">IF(AND($B29&gt;0,SUM(T$3:T28)=0,SUM($H29:S29)=0),$B29,0)</f>
        <v>0</v>
      </c>
      <c r="U29">
        <f ca="1">IF(AND($B29&gt;0,SUM(U$3:U28)=0,SUM($H29:T29)=0),$B29,0)</f>
        <v>0</v>
      </c>
      <c r="V29">
        <f ca="1">IF(AND($B29&gt;0,SUM(V$3:V28)=0,SUM($H29:U29)=0),$B29,0)</f>
        <v>0</v>
      </c>
      <c r="W29">
        <f ca="1">IF(AND($B29&gt;0,SUM(W$3:W28)=0,SUM($H29:V29)=0),$B29,0)</f>
        <v>0</v>
      </c>
      <c r="X29">
        <f ca="1">IF(AND($B29&gt;0,SUM(X$3:X28)=0,SUM($H29:W29)=0),$B29,0)</f>
        <v>0</v>
      </c>
      <c r="Y29">
        <f ca="1">IF(AND($B29&gt;0,SUM(Y$3:Y28)=0,SUM($H29:X29)=0),$B29,0)</f>
        <v>0</v>
      </c>
      <c r="Z29">
        <f ca="1">IF(AND($B29&gt;0,SUM(Z$3:Z28)=0,SUM($H29:Y29)=0),$B29,0)</f>
        <v>0</v>
      </c>
      <c r="AA29">
        <f ca="1">IF(AND($B29&gt;0,SUM(AA$3:AA28)=0,SUM($H29:Z29)=0),$B29,0)</f>
        <v>0</v>
      </c>
      <c r="AB29">
        <f ca="1">IF(AND($B29&gt;0,SUM(AB$3:AB28)=0,SUM($H29:AA29)=0),$B29,0)</f>
        <v>0</v>
      </c>
      <c r="AC29">
        <f ca="1">IF(AND($B29&gt;0,SUM(AC$3:AC28)=0,SUM($H29:AB29)=0),$B29,0)</f>
        <v>0</v>
      </c>
      <c r="AD29">
        <f ca="1">IF(AND($B29&gt;0,SUM(AD$3:AD28)=0,SUM($H29:AC29)=0),$B29,0)</f>
        <v>0</v>
      </c>
      <c r="AE29">
        <f ca="1">IF(AND($B29&gt;0,SUM(AE$3:AE28)=0,SUM($H29:AD29)=0),$B29,0)</f>
        <v>0</v>
      </c>
      <c r="AF29">
        <f ca="1">IF(AND($B29&gt;0,SUM(AF$3:AF28)=0,SUM($H29:AE29)=0),$B29,0)</f>
        <v>0</v>
      </c>
      <c r="AG29">
        <f ca="1">IF(AND($B29&gt;0,SUM(AG$3:AG28)=0,SUM($H29:AF29)=0),$B29,0)</f>
        <v>0</v>
      </c>
      <c r="AH29">
        <f ca="1">IF(AND($B29&gt;0,SUM(AH$3:AH28)=0,SUM($H29:AG29)=0),$B29,0)</f>
        <v>0</v>
      </c>
      <c r="AI29">
        <f ca="1">IF(AND($B29&gt;0,SUM(AI$3:AI28)=0,SUM($H29:AH29)=0),$B29,0)</f>
        <v>0</v>
      </c>
      <c r="AJ29">
        <f ca="1">IF(AND($B29&gt;0,SUM(AJ$3:AJ28)=0,SUM($H29:AI29)=0),$B29,0)</f>
        <v>0</v>
      </c>
      <c r="AK29">
        <f ca="1">IF(AND($B29&gt;0,SUM(AK$3:AK28)=0,SUM($H29:AJ29)=0),$B29,0)</f>
        <v>0</v>
      </c>
      <c r="AL29">
        <f ca="1">IF(AND($B29&gt;0,SUM(AL$3:AL28)=0,SUM($H29:AK29)=0),$B29,0)</f>
        <v>0</v>
      </c>
      <c r="AM29">
        <f ca="1">IF(AND($B29&gt;0,SUM(AM$3:AM28)=0,SUM($H29:AL29)=0),$B29,0)</f>
        <v>0</v>
      </c>
      <c r="AN29">
        <f ca="1">IF(AND($B29&gt;0,SUM(AN$3:AN28)=0,SUM($H29:AM29)=0),$B29,0)</f>
        <v>0</v>
      </c>
      <c r="AO29">
        <f ca="1">IF(AND($B29&gt;0,SUM(AO$3:AO28)=0,SUM($H29:AN29)=0),$B29,0)</f>
        <v>0</v>
      </c>
      <c r="AP29">
        <f ca="1">IF(AND($B29&gt;0,SUM(AP$3:AP28)=0,SUM($H29:AO29)=0),$B29,0)</f>
        <v>0</v>
      </c>
      <c r="AQ29">
        <f ca="1">IF(AND($B29&gt;0,SUM(AQ$3:AQ28)=0,SUM($H29:AP29)=0),$B29,0)</f>
        <v>0</v>
      </c>
      <c r="AR29">
        <f ca="1">IF(AND($B29&gt;0,SUM(AR$3:AR28)=0,SUM($H29:AQ29)=0),$B29,0)</f>
        <v>0</v>
      </c>
      <c r="AS29">
        <f ca="1">IF(AND($B29&gt;0,SUM(AS$3:AS28)=0,SUM($H29:AR29)=0),$B29,0)</f>
        <v>0</v>
      </c>
      <c r="AT29">
        <f ca="1">IF(AND($B29&gt;0,SUM(AT$3:AT28)=0,SUM($H29:AS29)=0),$B29,0)</f>
        <v>0</v>
      </c>
      <c r="AU29">
        <f ca="1">IF(AND($B29&gt;0,SUM(AU$3:AU28)=0,SUM($H29:AT29)=0),$B29,0)</f>
        <v>0</v>
      </c>
      <c r="AV29">
        <f ca="1">IF(AND($B29&gt;0,SUM(AV$3:AV28)=0,SUM($H29:AU29)=0),$B29,0)</f>
        <v>0</v>
      </c>
      <c r="AW29">
        <f ca="1">IF(AND($B29&gt;0,SUM(AW$3:AW28)=0,SUM($H29:AV29)=0),$B29,0)</f>
        <v>0</v>
      </c>
      <c r="AX29">
        <f ca="1">IF(AND($B29&gt;0,SUM(AX$3:AX28)=0,SUM($H29:AW29)=0),$B29,0)</f>
        <v>0</v>
      </c>
      <c r="AY29">
        <f ca="1">IF(AND($B29&gt;0,SUM(AY$3:AY28)=0,SUM($H29:AX29)=0),$B29,0)</f>
        <v>0</v>
      </c>
      <c r="AZ29">
        <f ca="1">IF(AND($B29&gt;0,SUM(AZ$3:AZ28)=0,SUM($H29:AY29)=0),$B29,0)</f>
        <v>0</v>
      </c>
      <c r="BA29">
        <f ca="1">IF(AND($B29&gt;0,SUM(BA$3:BA28)=0,SUM($H29:AZ29)=0),$B29,0)</f>
        <v>0</v>
      </c>
      <c r="BB29">
        <f ca="1">IF(AND($B29&gt;0,SUM(BB$3:BB28)=0,SUM($H29:BA29)=0),$B29,0)</f>
        <v>0</v>
      </c>
      <c r="BC29">
        <f ca="1">IF(AND($B29&gt;0,SUM(BC$3:BC28)=0,SUM($H29:BB29)=0),$B29,0)</f>
        <v>0</v>
      </c>
      <c r="BD29">
        <f ca="1">IF(AND($B29&gt;0,SUM(BD$3:BD28)=0,SUM($H29:BC29)=0),$B29,0)</f>
        <v>0</v>
      </c>
      <c r="BE29">
        <f ca="1">IF(AND($B29&gt;0,SUM(BE$3:BE28)=0,SUM($H29:BD29)=0),$B29,0)</f>
        <v>0</v>
      </c>
      <c r="BF29">
        <f ca="1">IF(AND($B29&gt;0,SUM(BF$3:BF28)=0,SUM($H29:BE29)=0),$B29,0)</f>
        <v>0</v>
      </c>
      <c r="BG29">
        <f ca="1">IF(AND($B29&gt;0,SUM(BG$3:BG28)=0,SUM($H29:BF29)=0),$B29,0)</f>
        <v>0</v>
      </c>
      <c r="BH29">
        <f ca="1">IF(AND($B29&gt;0,SUM(BH$3:BH28)=0,SUM($H29:BG29)=0),$B29,0)</f>
        <v>0</v>
      </c>
      <c r="BI29">
        <f ca="1">IF(AND($B29&gt;0,SUM(BI$3:BI28)=0,SUM($H29:BH29)=0),$B29,0)</f>
        <v>0</v>
      </c>
      <c r="BJ29">
        <f ca="1">IF(AND($B29&gt;0,SUM(BJ$3:BJ28)=0,SUM($H29:BI29)=0),$B29,0)</f>
        <v>0</v>
      </c>
      <c r="BK29">
        <f ca="1">IF(AND($B29&gt;0,SUM(BK$3:BK28)=0,SUM($H29:BJ29)=0),$B29,0)</f>
        <v>0</v>
      </c>
      <c r="BL29">
        <f ca="1">IF(AND($B29&gt;0,SUM(BL$3:BL28)=0,SUM($H29:BK29)=0),$B29,0)</f>
        <v>0</v>
      </c>
      <c r="BM29">
        <f ca="1">IF(AND($B29&gt;0,SUM(BM$3:BM28)=0,SUM($H29:BL29)=0),$B29,0)</f>
        <v>0</v>
      </c>
      <c r="BN29">
        <f ca="1">IF(AND($B29&gt;0,SUM(BN$3:BN28)=0,SUM($H29:BM29)=0),$B29,0)</f>
        <v>0</v>
      </c>
      <c r="BO29">
        <f ca="1">IF(AND($B29&gt;0,SUM(BO$3:BO28)=0,SUM($H29:BN29)=0),$B29,0)</f>
        <v>0</v>
      </c>
      <c r="BP29">
        <f ca="1">IF(AND($B29&gt;0,SUM(BP$3:BP28)=0,SUM($H29:BO29)=0),$B29,0)</f>
        <v>0</v>
      </c>
      <c r="BQ29">
        <f ca="1">IF(AND($B29&gt;0,SUM(BQ$3:BQ28)=0,SUM($H29:BP29)=0),$B29,0)</f>
        <v>0</v>
      </c>
      <c r="BR29">
        <f ca="1">IF(AND($B29&gt;0,SUM(BR$3:BR28)=0,SUM($H29:BQ29)=0),$B29,0)</f>
        <v>0</v>
      </c>
      <c r="BS29">
        <f ca="1">IF(AND($B29&gt;0,SUM(BS$3:BS28)=0,SUM($H29:BR29)=0),$B29,0)</f>
        <v>0</v>
      </c>
      <c r="BT29">
        <f ca="1">IF(AND($B29&gt;0,SUM(BT$3:BT28)=0,SUM($H29:BS29)=0),$B29,0)</f>
        <v>0</v>
      </c>
      <c r="BU29">
        <f ca="1">IF(AND($B29&gt;0,SUM(BU$3:BU28)=0,SUM($H29:BT29)=0),$B29,0)</f>
        <v>0</v>
      </c>
      <c r="BV29">
        <f ca="1">IF(AND($B29&gt;0,SUM(BV$3:BV28)=0,SUM($H29:BU29)=0),$B29,0)</f>
        <v>0</v>
      </c>
      <c r="BW29">
        <f ca="1">IF(AND($B29&gt;0,SUM(BW$3:BW28)=0,SUM($H29:BV29)=0),$B29,0)</f>
        <v>0</v>
      </c>
      <c r="BX29">
        <f ca="1">IF(AND($B29&gt;0,SUM(BX$3:BX28)=0,SUM($H29:BW29)=0),$B29,0)</f>
        <v>0</v>
      </c>
      <c r="BY29">
        <f ca="1">IF(AND($B29&gt;0,SUM(BY$3:BY28)=0,SUM($H29:BX29)=0),$B29,0)</f>
        <v>0</v>
      </c>
      <c r="BZ29">
        <f ca="1">IF(AND($B29&gt;0,SUM(BZ$3:BZ28)=0,SUM($H29:BY29)=0),$B29,0)</f>
        <v>0</v>
      </c>
      <c r="CA29">
        <f ca="1">IF(AND($B29&gt;0,SUM(CA$3:CA28)=0,SUM($H29:BZ29)=0),$B29,0)</f>
        <v>0</v>
      </c>
      <c r="CB29">
        <f ca="1">IF(AND($B29&gt;0,SUM(CB$3:CB28)=0,SUM($H29:CA29)=0),$B29,0)</f>
        <v>0</v>
      </c>
      <c r="CC29">
        <f ca="1">IF(AND($B29&gt;0,SUM(CC$3:CC28)=0,SUM($H29:CB29)=0),$B29,0)</f>
        <v>0</v>
      </c>
      <c r="CD29">
        <f ca="1">IF(AND($B29&gt;0,SUM(CD$3:CD28)=0,SUM($H29:CC29)=0),$B29,0)</f>
        <v>0</v>
      </c>
      <c r="CE29">
        <f ca="1">IF(AND($B29&gt;0,SUM(CE$3:CE28)=0,SUM($H29:CD29)=0),$B29,0)</f>
        <v>0</v>
      </c>
      <c r="CF29">
        <f ca="1">IF(AND($B29&gt;0,SUM(CF$3:CF28)=0,SUM($H29:CE29)=0),$B29,0)</f>
        <v>0</v>
      </c>
      <c r="CG29">
        <f ca="1">IF(AND($B29&gt;0,SUM(CG$3:CG28)=0,SUM($H29:CF29)=0),$B29,0)</f>
        <v>0</v>
      </c>
      <c r="CH29">
        <f ca="1">IF(AND($B29&gt;0,SUM(CH$3:CH28)=0,SUM($H29:CG29)=0),$B29,0)</f>
        <v>0</v>
      </c>
      <c r="CI29">
        <f ca="1">IF(AND($B29&gt;0,SUM(CI$3:CI28)=0,SUM($H29:CH29)=0),$B29,0)</f>
        <v>0</v>
      </c>
      <c r="CJ29">
        <f ca="1">IF(AND($B29&gt;0,SUM(CJ$3:CJ28)=0,SUM($H29:CI29)=0),$B29,0)</f>
        <v>0</v>
      </c>
      <c r="CK29">
        <f ca="1">IF(AND($B29&gt;0,SUM(CK$3:CK28)=0,SUM($H29:CJ29)=0),$B29,0)</f>
        <v>0</v>
      </c>
      <c r="CL29">
        <f ca="1">IF(AND($B29&gt;0,SUM(CL$3:CL28)=0,SUM($H29:CK29)=0),$B29,0)</f>
        <v>0</v>
      </c>
      <c r="CM29">
        <f ca="1">IF(AND($B29&gt;0,SUM(CM$3:CM28)=0,SUM($H29:CL29)=0),$B29,0)</f>
        <v>0</v>
      </c>
      <c r="CN29">
        <f ca="1">IF(AND($B29&gt;0,SUM(CN$3:CN28)=0,SUM($H29:CM29)=0),$B29,0)</f>
        <v>0</v>
      </c>
      <c r="CO29">
        <f ca="1">IF(AND($B29&gt;0,SUM(CO$3:CO28)=0,SUM($H29:CN29)=0),$B29,0)</f>
        <v>0</v>
      </c>
      <c r="CP29">
        <f ca="1">IF(AND($B29&gt;0,SUM(CP$3:CP28)=0,SUM($H29:CO29)=0),$B29,0)</f>
        <v>0</v>
      </c>
      <c r="CQ29">
        <f ca="1">IF(AND($B29&gt;0,SUM(CQ$3:CQ28)=0,SUM($H29:CP29)=0),$B29,0)</f>
        <v>0</v>
      </c>
      <c r="CR29">
        <f ca="1">IF(AND($B29&gt;0,SUM(CR$3:CR28)=0,SUM($H29:CQ29)=0),$B29,0)</f>
        <v>0</v>
      </c>
      <c r="CS29">
        <f ca="1">IF(AND($B29&gt;0,SUM(CS$3:CS28)=0,SUM($H29:CR29)=0),$B29,0)</f>
        <v>0</v>
      </c>
      <c r="CT29">
        <f ca="1">IF(AND($B29&gt;0,SUM(CT$3:CT28)=0,SUM($H29:CS29)=0),$B29,0)</f>
        <v>0</v>
      </c>
      <c r="CU29">
        <f ca="1">IF(AND($B29&gt;0,SUM(CU$3:CU28)=0,SUM($H29:CT29)=0),$B29,0)</f>
        <v>0</v>
      </c>
      <c r="CV29">
        <f ca="1">IF(AND($B29&gt;0,SUM(CV$3:CV28)=0,SUM($H29:CU29)=0),$B29,0)</f>
        <v>0</v>
      </c>
      <c r="CW29">
        <f ca="1">IF(AND($B29&gt;0,SUM(CW$3:CW28)=0,SUM($H29:CV29)=0),$B29,0)</f>
        <v>0</v>
      </c>
      <c r="CX29">
        <f ca="1">IF(AND($B29&gt;0,SUM(CX$3:CX28)=0,SUM($H29:CW29)=0),$B29,0)</f>
        <v>0</v>
      </c>
      <c r="CY29">
        <f ca="1">IF(AND($B29&gt;0,SUM(CY$3:CY28)=0,SUM($H29:CX29)=0),$B29,0)</f>
        <v>0</v>
      </c>
      <c r="CZ29">
        <f ca="1">IF(AND($B29&gt;0,SUM(CZ$3:CZ28)=0,SUM($H29:CY29)=0),$B29,0)</f>
        <v>0</v>
      </c>
      <c r="DA29">
        <f ca="1">IF(AND($B29&gt;0,SUM(DA$3:DA28)=0,SUM($H29:CZ29)=0),$B29,0)</f>
        <v>0</v>
      </c>
      <c r="DB29">
        <f ca="1">IF(AND($B29&gt;0,SUM(DB$3:DB28)=0,SUM($H29:DA29)=0),$B29,0)</f>
        <v>0</v>
      </c>
      <c r="DC29">
        <f ca="1">IF(AND($B29&gt;0,SUM(DC$3:DC28)=0,SUM($H29:DB29)=0),$B29,0)</f>
        <v>0</v>
      </c>
      <c r="DD29">
        <f ca="1">IF(AND($B29&gt;0,SUM(DD$3:DD28)=0,SUM($H29:DC29)=0),$B29,0)</f>
        <v>0</v>
      </c>
      <c r="DE29">
        <f ca="1">IF(AND($B29&gt;0,SUM(DE$3:DE28)=0,SUM($H29:DD29)=0),$B29,0)</f>
        <v>0</v>
      </c>
      <c r="DF29">
        <f ca="1">IF(AND($B29&gt;0,SUM(DF$3:DF28)=0,SUM($H29:DE29)=0),$B29,0)</f>
        <v>0</v>
      </c>
      <c r="DG29">
        <f ca="1">IF(AND($B29&gt;0,SUM(DG$3:DG28)=0,SUM($H29:DF29)=0),$B29,0)</f>
        <v>0</v>
      </c>
      <c r="DH29">
        <f ca="1">IF(AND($B29&gt;0,SUM(DH$3:DH28)=0,SUM($H29:DG29)=0),$B29,0)</f>
        <v>0</v>
      </c>
      <c r="DI29">
        <f ca="1">IF(AND($B29&gt;0,SUM(DI$3:DI28)=0,SUM($H29:DH29)=0),$B29,0)</f>
        <v>0</v>
      </c>
      <c r="DJ29">
        <f ca="1">IF(AND($B29&gt;0,SUM(DJ$3:DJ28)=0,SUM($H29:DI29)=0),$B29,0)</f>
        <v>0</v>
      </c>
      <c r="DK29">
        <f ca="1">IF(AND($B29&gt;0,SUM(DK$3:DK28)=0,SUM($H29:DJ29)=0),$B29,0)</f>
        <v>0</v>
      </c>
      <c r="DL29">
        <f ca="1">IF(AND($B29&gt;0,SUM(DL$3:DL28)=0,SUM($H29:DK29)=0),$B29,0)</f>
        <v>0</v>
      </c>
      <c r="DM29">
        <f ca="1">IF(AND($B29&gt;0,SUM(DM$3:DM28)=0,SUM($H29:DL29)=0),$B29,0)</f>
        <v>0</v>
      </c>
      <c r="DN29">
        <f ca="1">IF(AND($B29&gt;0,SUM(DN$3:DN28)=0,SUM($H29:DM29)=0),$B29,0)</f>
        <v>0</v>
      </c>
      <c r="DO29">
        <f ca="1">IF(AND($B29&gt;0,SUM(DO$3:DO28)=0,SUM($H29:DN29)=0),$B29,0)</f>
        <v>0</v>
      </c>
      <c r="DP29">
        <f ca="1">IF(AND($B29&gt;0,SUM(DP$3:DP28)=0,SUM($H29:DO29)=0),$B29,0)</f>
        <v>0</v>
      </c>
      <c r="DQ29">
        <f ca="1">IF(AND($B29&gt;0,SUM(DQ$3:DQ28)=0,SUM($H29:DP29)=0),$B29,0)</f>
        <v>0</v>
      </c>
      <c r="DR29">
        <f ca="1">IF(AND($B29&gt;0,SUM(DR$3:DR28)=0,SUM($H29:DQ29)=0),$B29,0)</f>
        <v>0</v>
      </c>
      <c r="DS29">
        <f ca="1">IF(AND($B29&gt;0,SUM(DS$3:DS28)=0,SUM($H29:DR29)=0),$B29,0)</f>
        <v>0</v>
      </c>
      <c r="DT29">
        <f ca="1">IF(AND($B29&gt;0,SUM(DT$3:DT28)=0,SUM($H29:DS29)=0),$B29,0)</f>
        <v>0</v>
      </c>
      <c r="DU29">
        <f ca="1">IF(AND($B29&gt;0,SUM(DU$3:DU28)=0,SUM($H29:DT29)=0),$B29,0)</f>
        <v>0</v>
      </c>
      <c r="DV29">
        <f ca="1">IF(AND($B29&gt;0,SUM(DV$3:DV28)=0,SUM($H29:DU29)=0),$B29,0)</f>
        <v>0</v>
      </c>
      <c r="DW29">
        <f ca="1">IF(AND($B29&gt;0,SUM(DW$3:DW28)=0,SUM($H29:DV29)=0),$B29,0)</f>
        <v>0</v>
      </c>
      <c r="DX29">
        <f ca="1">IF(AND($B29&gt;0,SUM(DX$3:DX28)=0,SUM($H29:DW29)=0),$B29,0)</f>
        <v>0</v>
      </c>
      <c r="DY29">
        <f ca="1">IF(AND($B29&gt;0,SUM(DY$3:DY28)=0,SUM($H29:DX29)=0),$B29,0)</f>
        <v>0</v>
      </c>
      <c r="DZ29">
        <f ca="1">IF(AND($B29&gt;0,SUM(DZ$3:DZ28)=0,SUM($H29:DY29)=0),$B29,0)</f>
        <v>0</v>
      </c>
      <c r="EA29">
        <f ca="1">IF(AND($B29&gt;0,SUM(EA$3:EA28)=0,SUM($H29:DZ29)=0),$B29,0)</f>
        <v>0</v>
      </c>
      <c r="EB29">
        <f ca="1">IF(AND($B29&gt;0,SUM(EB$3:EB28)=0,SUM($H29:EA29)=0),$B29,0)</f>
        <v>0</v>
      </c>
      <c r="EC29">
        <f ca="1">IF(AND($B29&gt;0,SUM(EC$3:EC28)=0,SUM($H29:EB29)=0),$B29,0)</f>
        <v>0</v>
      </c>
      <c r="ED29">
        <f ca="1">IF(AND($B29&gt;0,SUM(ED$3:ED28)=0,SUM($H29:EC29)=0),$B29,0)</f>
        <v>0</v>
      </c>
      <c r="EE29">
        <f ca="1">IF(AND($B29&gt;0,SUM(EE$3:EE28)=0,SUM($H29:ED29)=0),$B29,0)</f>
        <v>0</v>
      </c>
      <c r="EF29">
        <f ca="1">IF(AND($B29&gt;0,SUM(EF$3:EF28)=0,SUM($H29:EE29)=0),$B29,0)</f>
        <v>0</v>
      </c>
      <c r="EG29">
        <f ca="1">IF(AND($B29&gt;0,SUM(EG$3:EG28)=0,SUM($H29:EF29)=0),$B29,0)</f>
        <v>0</v>
      </c>
      <c r="EH29">
        <f ca="1">IF(AND($B29&gt;0,SUM(EH$3:EH28)=0,SUM($H29:EG29)=0),$B29,0)</f>
        <v>0</v>
      </c>
      <c r="EI29">
        <f ca="1">IF(AND($B29&gt;0,SUM(EI$3:EI28)=0,SUM($H29:EH29)=0),$B29,0)</f>
        <v>0</v>
      </c>
      <c r="EJ29">
        <f ca="1">IF(AND($B29&gt;0,SUM(EJ$3:EJ28)=0,SUM($H29:EI29)=0),$B29,0)</f>
        <v>0</v>
      </c>
      <c r="EK29">
        <f ca="1">IF(AND($B29&gt;0,SUM(EK$3:EK28)=0,SUM($H29:EJ29)=0),$B29,0)</f>
        <v>0</v>
      </c>
      <c r="EL29">
        <f ca="1">IF(AND($B29&gt;0,SUM(EL$3:EL28)=0,SUM($H29:EK29)=0),$B29,0)</f>
        <v>0</v>
      </c>
      <c r="EM29">
        <f ca="1">IF(AND($B29&gt;0,SUM(EM$3:EM28)=0,SUM($H29:EL29)=0),$B29,0)</f>
        <v>0</v>
      </c>
      <c r="EN29">
        <f ca="1">IF(AND($B29&gt;0,SUM(EN$3:EN28)=0,SUM($H29:EM29)=0),$B29,0)</f>
        <v>0</v>
      </c>
      <c r="EO29">
        <f ca="1">IF(AND($B29&gt;0,SUM(EO$3:EO28)=0,SUM($H29:EN29)=0),$B29,0)</f>
        <v>0</v>
      </c>
      <c r="EP29">
        <f ca="1">IF(AND($B29&gt;0,SUM(EP$3:EP28)=0,SUM($H29:EO29)=0),$B29,0)</f>
        <v>0</v>
      </c>
      <c r="EQ29">
        <f ca="1">IF(AND($B29&gt;0,SUM(EQ$3:EQ28)=0,SUM($H29:EP29)=0),$B29,0)</f>
        <v>0</v>
      </c>
      <c r="ER29">
        <f ca="1">IF(AND($B29&gt;0,SUM(ER$3:ER28)=0,SUM($H29:EQ29)=0),$B29,0)</f>
        <v>0</v>
      </c>
      <c r="ES29">
        <f ca="1">IF(AND($B29&gt;0,SUM(ES$3:ES28)=0,SUM($H29:ER29)=0),$B29,0)</f>
        <v>0</v>
      </c>
      <c r="ET29">
        <f ca="1">IF(AND($B29&gt;0,SUM(ET$3:ET28)=0,SUM($H29:ES29)=0),$B29,0)</f>
        <v>0</v>
      </c>
      <c r="EU29">
        <f ca="1">IF(AND($B29&gt;0,SUM(EU$3:EU28)=0,SUM($H29:ET29)=0),$B29,0)</f>
        <v>0</v>
      </c>
      <c r="EV29">
        <f ca="1">IF(AND($B29&gt;0,SUM(EV$3:EV28)=0,SUM($H29:EU29)=0),$B29,0)</f>
        <v>0</v>
      </c>
      <c r="EW29">
        <f ca="1">IF(AND($B29&gt;0,SUM(EW$3:EW28)=0,SUM($H29:EV29)=0),$B29,0)</f>
        <v>0</v>
      </c>
      <c r="EX29">
        <f ca="1">IF(AND($B29&gt;0,SUM(EX$3:EX28)=0,SUM($H29:EW29)=0),$B29,0)</f>
        <v>0</v>
      </c>
      <c r="EY29">
        <f ca="1">IF(AND($B29&gt;0,SUM(EY$3:EY28)=0,SUM($H29:EX29)=0),$B29,0)</f>
        <v>0</v>
      </c>
      <c r="EZ29">
        <f ca="1">IF(AND($B29&gt;0,SUM(EZ$3:EZ28)=0,SUM($H29:EY29)=0),$B29,0)</f>
        <v>0</v>
      </c>
      <c r="FA29">
        <f ca="1">IF(AND($B29&gt;0,SUM(FA$3:FA28)=0,SUM($H29:EZ29)=0),$B29,0)</f>
        <v>0</v>
      </c>
      <c r="FB29">
        <f ca="1">IF(AND($B29&gt;0,SUM(FB$3:FB28)=0,SUM($H29:FA29)=0),$B29,0)</f>
        <v>0</v>
      </c>
      <c r="FC29">
        <f ca="1">IF(AND($B29&gt;0,SUM(FC$3:FC28)=0,SUM($H29:FB29)=0),$B29,0)</f>
        <v>0</v>
      </c>
      <c r="FD29">
        <f ca="1">IF(AND($B29&gt;0,SUM(FD$3:FD28)=0,SUM($H29:FC29)=0),$B29,0)</f>
        <v>0</v>
      </c>
      <c r="FE29">
        <f ca="1">IF(AND($B29&gt;0,SUM(FE$3:FE28)=0,SUM($H29:FD29)=0),$B29,0)</f>
        <v>0</v>
      </c>
      <c r="FF29">
        <f ca="1">IF(AND($B29&gt;0,SUM(FF$3:FF28)=0,SUM($H29:FE29)=0),$B29,0)</f>
        <v>0</v>
      </c>
      <c r="FG29">
        <f ca="1">IF(AND($B29&gt;0,SUM(FG$3:FG28)=0,SUM($H29:FF29)=0),$B29,0)</f>
        <v>0</v>
      </c>
      <c r="FH29">
        <f ca="1">IF(AND($B29&gt;0,SUM(FH$3:FH28)=0,SUM($H29:FG29)=0),$B29,0)</f>
        <v>0</v>
      </c>
      <c r="FI29">
        <f ca="1">IF(AND($B29&gt;0,SUM(FI$3:FI28)=0,SUM($H29:FH29)=0),$B29,0)</f>
        <v>0</v>
      </c>
      <c r="FJ29">
        <f ca="1">IF(AND($B29&gt;0,SUM(FJ$3:FJ28)=0,SUM($H29:FI29)=0),$B29,0)</f>
        <v>0</v>
      </c>
      <c r="FK29">
        <f ca="1">IF(AND($B29&gt;0,SUM(FK$3:FK28)=0,SUM($H29:FJ29)=0),$B29,0)</f>
        <v>0</v>
      </c>
      <c r="FL29">
        <f ca="1">IF(AND($B29&gt;0,SUM(FL$3:FL28)=0,SUM($H29:FK29)=0),$B29,0)</f>
        <v>0</v>
      </c>
      <c r="FM29">
        <f ca="1">IF(AND($B29&gt;0,SUM(FM$3:FM28)=0,SUM($H29:FL29)=0),$B29,0)</f>
        <v>0</v>
      </c>
      <c r="FN29">
        <f ca="1">IF(AND($B29&gt;0,SUM(FN$3:FN28)=0,SUM($H29:FM29)=0),$B29,0)</f>
        <v>0</v>
      </c>
      <c r="FS29" s="67" t="s">
        <v>671</v>
      </c>
      <c r="FT29" s="67" t="s">
        <v>925</v>
      </c>
      <c r="FU29" s="342" t="s">
        <v>92</v>
      </c>
      <c r="FV29" s="67" t="s">
        <v>175</v>
      </c>
      <c r="FY29" s="249" t="s">
        <v>131</v>
      </c>
      <c r="FZ29" s="67" t="s">
        <v>925</v>
      </c>
      <c r="GA29" s="67" t="str">
        <f>""</f>
        <v/>
      </c>
      <c r="GB29" s="67" t="s">
        <v>408</v>
      </c>
      <c r="GE29" s="67" t="s">
        <v>789</v>
      </c>
      <c r="GF29" s="67" t="s">
        <v>925</v>
      </c>
      <c r="GG29" s="67" t="str">
        <f>""</f>
        <v/>
      </c>
      <c r="GH29" s="67" t="s">
        <v>408</v>
      </c>
    </row>
    <row r="30" spans="1:190" ht="15.75" thickBot="1" x14ac:dyDescent="0.3">
      <c r="A30">
        <v>30</v>
      </c>
      <c r="B30">
        <f ca="1">IF(Valintaohjelma!D$11=SelectionData!J$11,A30,0)</f>
        <v>0</v>
      </c>
      <c r="C30" s="240" t="str">
        <f t="shared" ca="1" si="6"/>
        <v>CASA R7 Smart Left 1400W</v>
      </c>
      <c r="D30" s="240" t="str">
        <f t="shared" ca="1" si="7"/>
        <v>R07VL14S00H</v>
      </c>
      <c r="E30" s="240" t="str">
        <f t="shared" ca="1" si="8"/>
        <v>******</v>
      </c>
      <c r="F30" s="240" t="str">
        <f t="shared" ca="1" si="9"/>
        <v>Valitse</v>
      </c>
      <c r="G30" s="47">
        <f ca="1">INDEX($I$2:$FN$2,ROWS(G$2:G30))</f>
        <v>1</v>
      </c>
      <c r="H30">
        <v>0</v>
      </c>
      <c r="I30">
        <f ca="1">IF(AND($B30&gt;0,SUM(I$3:I29)=0,SUM($H30:H30)=0),$B30,0)</f>
        <v>0</v>
      </c>
      <c r="J30">
        <f ca="1">IF(AND($B30&gt;0,SUM(J$3:J29)=0,SUM($H30:I30)=0),$B30,0)</f>
        <v>0</v>
      </c>
      <c r="K30">
        <f ca="1">IF(AND($B30&gt;0,SUM(K$3:K29)=0,SUM($H30:J30)=0),$B30,0)</f>
        <v>0</v>
      </c>
      <c r="L30">
        <f ca="1">IF(AND($B30&gt;0,SUM(L$3:L29)=0,SUM($H30:K30)=0),$B30,0)</f>
        <v>0</v>
      </c>
      <c r="M30">
        <f ca="1">IF(AND($B30&gt;0,SUM(M$3:M29)=0,SUM($H30:L30)=0),$B30,0)</f>
        <v>0</v>
      </c>
      <c r="N30">
        <f ca="1">IF(AND($B30&gt;0,SUM(N$3:N29)=0,SUM($H30:M30)=0),$B30,0)</f>
        <v>0</v>
      </c>
      <c r="O30">
        <f ca="1">IF(AND($B30&gt;0,SUM(O$3:O29)=0,SUM($H30:N30)=0),$B30,0)</f>
        <v>0</v>
      </c>
      <c r="P30">
        <f ca="1">IF(AND($B30&gt;0,SUM(P$3:P29)=0,SUM($H30:O30)=0),$B30,0)</f>
        <v>0</v>
      </c>
      <c r="Q30">
        <f ca="1">IF(AND($B30&gt;0,SUM(Q$3:Q29)=0,SUM($H30:P30)=0),$B30,0)</f>
        <v>0</v>
      </c>
      <c r="R30">
        <f ca="1">IF(AND($B30&gt;0,SUM(R$3:R29)=0,SUM($H30:Q30)=0),$B30,0)</f>
        <v>0</v>
      </c>
      <c r="S30">
        <f ca="1">IF(AND($B30&gt;0,SUM(S$3:S29)=0,SUM($H30:R30)=0),$B30,0)</f>
        <v>0</v>
      </c>
      <c r="T30">
        <f ca="1">IF(AND($B30&gt;0,SUM(T$3:T29)=0,SUM($H30:S30)=0),$B30,0)</f>
        <v>0</v>
      </c>
      <c r="U30">
        <f ca="1">IF(AND($B30&gt;0,SUM(U$3:U29)=0,SUM($H30:T30)=0),$B30,0)</f>
        <v>0</v>
      </c>
      <c r="V30">
        <f ca="1">IF(AND($B30&gt;0,SUM(V$3:V29)=0,SUM($H30:U30)=0),$B30,0)</f>
        <v>0</v>
      </c>
      <c r="W30">
        <f ca="1">IF(AND($B30&gt;0,SUM(W$3:W29)=0,SUM($H30:V30)=0),$B30,0)</f>
        <v>0</v>
      </c>
      <c r="X30">
        <f ca="1">IF(AND($B30&gt;0,SUM(X$3:X29)=0,SUM($H30:W30)=0),$B30,0)</f>
        <v>0</v>
      </c>
      <c r="Y30">
        <f ca="1">IF(AND($B30&gt;0,SUM(Y$3:Y29)=0,SUM($H30:X30)=0),$B30,0)</f>
        <v>0</v>
      </c>
      <c r="Z30">
        <f ca="1">IF(AND($B30&gt;0,SUM(Z$3:Z29)=0,SUM($H30:Y30)=0),$B30,0)</f>
        <v>0</v>
      </c>
      <c r="AA30">
        <f ca="1">IF(AND($B30&gt;0,SUM(AA$3:AA29)=0,SUM($H30:Z30)=0),$B30,0)</f>
        <v>0</v>
      </c>
      <c r="AB30">
        <f ca="1">IF(AND($B30&gt;0,SUM(AB$3:AB29)=0,SUM($H30:AA30)=0),$B30,0)</f>
        <v>0</v>
      </c>
      <c r="AC30">
        <f ca="1">IF(AND($B30&gt;0,SUM(AC$3:AC29)=0,SUM($H30:AB30)=0),$B30,0)</f>
        <v>0</v>
      </c>
      <c r="AD30">
        <f ca="1">IF(AND($B30&gt;0,SUM(AD$3:AD29)=0,SUM($H30:AC30)=0),$B30,0)</f>
        <v>0</v>
      </c>
      <c r="AE30">
        <f ca="1">IF(AND($B30&gt;0,SUM(AE$3:AE29)=0,SUM($H30:AD30)=0),$B30,0)</f>
        <v>0</v>
      </c>
      <c r="AF30">
        <f ca="1">IF(AND($B30&gt;0,SUM(AF$3:AF29)=0,SUM($H30:AE30)=0),$B30,0)</f>
        <v>0</v>
      </c>
      <c r="AG30">
        <f ca="1">IF(AND($B30&gt;0,SUM(AG$3:AG29)=0,SUM($H30:AF30)=0),$B30,0)</f>
        <v>0</v>
      </c>
      <c r="AH30">
        <f ca="1">IF(AND($B30&gt;0,SUM(AH$3:AH29)=0,SUM($H30:AG30)=0),$B30,0)</f>
        <v>0</v>
      </c>
      <c r="AI30">
        <f ca="1">IF(AND($B30&gt;0,SUM(AI$3:AI29)=0,SUM($H30:AH30)=0),$B30,0)</f>
        <v>0</v>
      </c>
      <c r="AJ30">
        <f ca="1">IF(AND($B30&gt;0,SUM(AJ$3:AJ29)=0,SUM($H30:AI30)=0),$B30,0)</f>
        <v>0</v>
      </c>
      <c r="AK30">
        <f ca="1">IF(AND($B30&gt;0,SUM(AK$3:AK29)=0,SUM($H30:AJ30)=0),$B30,0)</f>
        <v>0</v>
      </c>
      <c r="AL30">
        <f ca="1">IF(AND($B30&gt;0,SUM(AL$3:AL29)=0,SUM($H30:AK30)=0),$B30,0)</f>
        <v>0</v>
      </c>
      <c r="AM30">
        <f ca="1">IF(AND($B30&gt;0,SUM(AM$3:AM29)=0,SUM($H30:AL30)=0),$B30,0)</f>
        <v>0</v>
      </c>
      <c r="AN30">
        <f ca="1">IF(AND($B30&gt;0,SUM(AN$3:AN29)=0,SUM($H30:AM30)=0),$B30,0)</f>
        <v>0</v>
      </c>
      <c r="AO30">
        <f ca="1">IF(AND($B30&gt;0,SUM(AO$3:AO29)=0,SUM($H30:AN30)=0),$B30,0)</f>
        <v>0</v>
      </c>
      <c r="AP30">
        <f ca="1">IF(AND($B30&gt;0,SUM(AP$3:AP29)=0,SUM($H30:AO30)=0),$B30,0)</f>
        <v>0</v>
      </c>
      <c r="AQ30">
        <f ca="1">IF(AND($B30&gt;0,SUM(AQ$3:AQ29)=0,SUM($H30:AP30)=0),$B30,0)</f>
        <v>0</v>
      </c>
      <c r="AR30">
        <f ca="1">IF(AND($B30&gt;0,SUM(AR$3:AR29)=0,SUM($H30:AQ30)=0),$B30,0)</f>
        <v>0</v>
      </c>
      <c r="AS30">
        <f ca="1">IF(AND($B30&gt;0,SUM(AS$3:AS29)=0,SUM($H30:AR30)=0),$B30,0)</f>
        <v>0</v>
      </c>
      <c r="AT30">
        <f ca="1">IF(AND($B30&gt;0,SUM(AT$3:AT29)=0,SUM($H30:AS30)=0),$B30,0)</f>
        <v>0</v>
      </c>
      <c r="AU30">
        <f ca="1">IF(AND($B30&gt;0,SUM(AU$3:AU29)=0,SUM($H30:AT30)=0),$B30,0)</f>
        <v>0</v>
      </c>
      <c r="AV30">
        <f ca="1">IF(AND($B30&gt;0,SUM(AV$3:AV29)=0,SUM($H30:AU30)=0),$B30,0)</f>
        <v>0</v>
      </c>
      <c r="AW30">
        <f ca="1">IF(AND($B30&gt;0,SUM(AW$3:AW29)=0,SUM($H30:AV30)=0),$B30,0)</f>
        <v>0</v>
      </c>
      <c r="AX30">
        <f ca="1">IF(AND($B30&gt;0,SUM(AX$3:AX29)=0,SUM($H30:AW30)=0),$B30,0)</f>
        <v>0</v>
      </c>
      <c r="AY30">
        <f ca="1">IF(AND($B30&gt;0,SUM(AY$3:AY29)=0,SUM($H30:AX30)=0),$B30,0)</f>
        <v>0</v>
      </c>
      <c r="AZ30">
        <f ca="1">IF(AND($B30&gt;0,SUM(AZ$3:AZ29)=0,SUM($H30:AY30)=0),$B30,0)</f>
        <v>0</v>
      </c>
      <c r="BA30">
        <f ca="1">IF(AND($B30&gt;0,SUM(BA$3:BA29)=0,SUM($H30:AZ30)=0),$B30,0)</f>
        <v>0</v>
      </c>
      <c r="BB30">
        <f ca="1">IF(AND($B30&gt;0,SUM(BB$3:BB29)=0,SUM($H30:BA30)=0),$B30,0)</f>
        <v>0</v>
      </c>
      <c r="BC30">
        <f ca="1">IF(AND($B30&gt;0,SUM(BC$3:BC29)=0,SUM($H30:BB30)=0),$B30,0)</f>
        <v>0</v>
      </c>
      <c r="BD30">
        <f ca="1">IF(AND($B30&gt;0,SUM(BD$3:BD29)=0,SUM($H30:BC30)=0),$B30,0)</f>
        <v>0</v>
      </c>
      <c r="BE30">
        <f ca="1">IF(AND($B30&gt;0,SUM(BE$3:BE29)=0,SUM($H30:BD30)=0),$B30,0)</f>
        <v>0</v>
      </c>
      <c r="BF30">
        <f ca="1">IF(AND($B30&gt;0,SUM(BF$3:BF29)=0,SUM($H30:BE30)=0),$B30,0)</f>
        <v>0</v>
      </c>
      <c r="BG30">
        <f ca="1">IF(AND($B30&gt;0,SUM(BG$3:BG29)=0,SUM($H30:BF30)=0),$B30,0)</f>
        <v>0</v>
      </c>
      <c r="BH30">
        <f ca="1">IF(AND($B30&gt;0,SUM(BH$3:BH29)=0,SUM($H30:BG30)=0),$B30,0)</f>
        <v>0</v>
      </c>
      <c r="BI30">
        <f ca="1">IF(AND($B30&gt;0,SUM(BI$3:BI29)=0,SUM($H30:BH30)=0),$B30,0)</f>
        <v>0</v>
      </c>
      <c r="BJ30">
        <f ca="1">IF(AND($B30&gt;0,SUM(BJ$3:BJ29)=0,SUM($H30:BI30)=0),$B30,0)</f>
        <v>0</v>
      </c>
      <c r="BK30">
        <f ca="1">IF(AND($B30&gt;0,SUM(BK$3:BK29)=0,SUM($H30:BJ30)=0),$B30,0)</f>
        <v>0</v>
      </c>
      <c r="BL30">
        <f ca="1">IF(AND($B30&gt;0,SUM(BL$3:BL29)=0,SUM($H30:BK30)=0),$B30,0)</f>
        <v>0</v>
      </c>
      <c r="BM30">
        <f ca="1">IF(AND($B30&gt;0,SUM(BM$3:BM29)=0,SUM($H30:BL30)=0),$B30,0)</f>
        <v>0</v>
      </c>
      <c r="BN30">
        <f ca="1">IF(AND($B30&gt;0,SUM(BN$3:BN29)=0,SUM($H30:BM30)=0),$B30,0)</f>
        <v>0</v>
      </c>
      <c r="BO30">
        <f ca="1">IF(AND($B30&gt;0,SUM(BO$3:BO29)=0,SUM($H30:BN30)=0),$B30,0)</f>
        <v>0</v>
      </c>
      <c r="BP30">
        <f ca="1">IF(AND($B30&gt;0,SUM(BP$3:BP29)=0,SUM($H30:BO30)=0),$B30,0)</f>
        <v>0</v>
      </c>
      <c r="BQ30">
        <f ca="1">IF(AND($B30&gt;0,SUM(BQ$3:BQ29)=0,SUM($H30:BP30)=0),$B30,0)</f>
        <v>0</v>
      </c>
      <c r="BR30">
        <f ca="1">IF(AND($B30&gt;0,SUM(BR$3:BR29)=0,SUM($H30:BQ30)=0),$B30,0)</f>
        <v>0</v>
      </c>
      <c r="BS30">
        <f ca="1">IF(AND($B30&gt;0,SUM(BS$3:BS29)=0,SUM($H30:BR30)=0),$B30,0)</f>
        <v>0</v>
      </c>
      <c r="BT30">
        <f ca="1">IF(AND($B30&gt;0,SUM(BT$3:BT29)=0,SUM($H30:BS30)=0),$B30,0)</f>
        <v>0</v>
      </c>
      <c r="BU30">
        <f ca="1">IF(AND($B30&gt;0,SUM(BU$3:BU29)=0,SUM($H30:BT30)=0),$B30,0)</f>
        <v>0</v>
      </c>
      <c r="BV30">
        <f ca="1">IF(AND($B30&gt;0,SUM(BV$3:BV29)=0,SUM($H30:BU30)=0),$B30,0)</f>
        <v>0</v>
      </c>
      <c r="BW30">
        <f ca="1">IF(AND($B30&gt;0,SUM(BW$3:BW29)=0,SUM($H30:BV30)=0),$B30,0)</f>
        <v>0</v>
      </c>
      <c r="BX30">
        <f ca="1">IF(AND($B30&gt;0,SUM(BX$3:BX29)=0,SUM($H30:BW30)=0),$B30,0)</f>
        <v>0</v>
      </c>
      <c r="BY30">
        <f ca="1">IF(AND($B30&gt;0,SUM(BY$3:BY29)=0,SUM($H30:BX30)=0),$B30,0)</f>
        <v>0</v>
      </c>
      <c r="BZ30">
        <f ca="1">IF(AND($B30&gt;0,SUM(BZ$3:BZ29)=0,SUM($H30:BY30)=0),$B30,0)</f>
        <v>0</v>
      </c>
      <c r="CA30">
        <f ca="1">IF(AND($B30&gt;0,SUM(CA$3:CA29)=0,SUM($H30:BZ30)=0),$B30,0)</f>
        <v>0</v>
      </c>
      <c r="CB30">
        <f ca="1">IF(AND($B30&gt;0,SUM(CB$3:CB29)=0,SUM($H30:CA30)=0),$B30,0)</f>
        <v>0</v>
      </c>
      <c r="CC30">
        <f ca="1">IF(AND($B30&gt;0,SUM(CC$3:CC29)=0,SUM($H30:CB30)=0),$B30,0)</f>
        <v>0</v>
      </c>
      <c r="CD30">
        <f ca="1">IF(AND($B30&gt;0,SUM(CD$3:CD29)=0,SUM($H30:CC30)=0),$B30,0)</f>
        <v>0</v>
      </c>
      <c r="CE30">
        <f ca="1">IF(AND($B30&gt;0,SUM(CE$3:CE29)=0,SUM($H30:CD30)=0),$B30,0)</f>
        <v>0</v>
      </c>
      <c r="CF30">
        <f ca="1">IF(AND($B30&gt;0,SUM(CF$3:CF29)=0,SUM($H30:CE30)=0),$B30,0)</f>
        <v>0</v>
      </c>
      <c r="CG30">
        <f ca="1">IF(AND($B30&gt;0,SUM(CG$3:CG29)=0,SUM($H30:CF30)=0),$B30,0)</f>
        <v>0</v>
      </c>
      <c r="CH30">
        <f ca="1">IF(AND($B30&gt;0,SUM(CH$3:CH29)=0,SUM($H30:CG30)=0),$B30,0)</f>
        <v>0</v>
      </c>
      <c r="CI30">
        <f ca="1">IF(AND($B30&gt;0,SUM(CI$3:CI29)=0,SUM($H30:CH30)=0),$B30,0)</f>
        <v>0</v>
      </c>
      <c r="CJ30">
        <f ca="1">IF(AND($B30&gt;0,SUM(CJ$3:CJ29)=0,SUM($H30:CI30)=0),$B30,0)</f>
        <v>0</v>
      </c>
      <c r="CK30">
        <f ca="1">IF(AND($B30&gt;0,SUM(CK$3:CK29)=0,SUM($H30:CJ30)=0),$B30,0)</f>
        <v>0</v>
      </c>
      <c r="CL30">
        <f ca="1">IF(AND($B30&gt;0,SUM(CL$3:CL29)=0,SUM($H30:CK30)=0),$B30,0)</f>
        <v>0</v>
      </c>
      <c r="CM30">
        <f ca="1">IF(AND($B30&gt;0,SUM(CM$3:CM29)=0,SUM($H30:CL30)=0),$B30,0)</f>
        <v>0</v>
      </c>
      <c r="CN30">
        <f ca="1">IF(AND($B30&gt;0,SUM(CN$3:CN29)=0,SUM($H30:CM30)=0),$B30,0)</f>
        <v>0</v>
      </c>
      <c r="CO30">
        <f ca="1">IF(AND($B30&gt;0,SUM(CO$3:CO29)=0,SUM($H30:CN30)=0),$B30,0)</f>
        <v>0</v>
      </c>
      <c r="CP30">
        <f ca="1">IF(AND($B30&gt;0,SUM(CP$3:CP29)=0,SUM($H30:CO30)=0),$B30,0)</f>
        <v>0</v>
      </c>
      <c r="CQ30">
        <f ca="1">IF(AND($B30&gt;0,SUM(CQ$3:CQ29)=0,SUM($H30:CP30)=0),$B30,0)</f>
        <v>0</v>
      </c>
      <c r="CR30">
        <f ca="1">IF(AND($B30&gt;0,SUM(CR$3:CR29)=0,SUM($H30:CQ30)=0),$B30,0)</f>
        <v>0</v>
      </c>
      <c r="CS30">
        <f ca="1">IF(AND($B30&gt;0,SUM(CS$3:CS29)=0,SUM($H30:CR30)=0),$B30,0)</f>
        <v>0</v>
      </c>
      <c r="CT30">
        <f ca="1">IF(AND($B30&gt;0,SUM(CT$3:CT29)=0,SUM($H30:CS30)=0),$B30,0)</f>
        <v>0</v>
      </c>
      <c r="CU30">
        <f ca="1">IF(AND($B30&gt;0,SUM(CU$3:CU29)=0,SUM($H30:CT30)=0),$B30,0)</f>
        <v>0</v>
      </c>
      <c r="CV30">
        <f ca="1">IF(AND($B30&gt;0,SUM(CV$3:CV29)=0,SUM($H30:CU30)=0),$B30,0)</f>
        <v>0</v>
      </c>
      <c r="CW30">
        <f ca="1">IF(AND($B30&gt;0,SUM(CW$3:CW29)=0,SUM($H30:CV30)=0),$B30,0)</f>
        <v>0</v>
      </c>
      <c r="CX30">
        <f ca="1">IF(AND($B30&gt;0,SUM(CX$3:CX29)=0,SUM($H30:CW30)=0),$B30,0)</f>
        <v>0</v>
      </c>
      <c r="CY30">
        <f ca="1">IF(AND($B30&gt;0,SUM(CY$3:CY29)=0,SUM($H30:CX30)=0),$B30,0)</f>
        <v>0</v>
      </c>
      <c r="CZ30">
        <f ca="1">IF(AND($B30&gt;0,SUM(CZ$3:CZ29)=0,SUM($H30:CY30)=0),$B30,0)</f>
        <v>0</v>
      </c>
      <c r="DA30">
        <f ca="1">IF(AND($B30&gt;0,SUM(DA$3:DA29)=0,SUM($H30:CZ30)=0),$B30,0)</f>
        <v>0</v>
      </c>
      <c r="DB30">
        <f ca="1">IF(AND($B30&gt;0,SUM(DB$3:DB29)=0,SUM($H30:DA30)=0),$B30,0)</f>
        <v>0</v>
      </c>
      <c r="DC30">
        <f ca="1">IF(AND($B30&gt;0,SUM(DC$3:DC29)=0,SUM($H30:DB30)=0),$B30,0)</f>
        <v>0</v>
      </c>
      <c r="DD30">
        <f ca="1">IF(AND($B30&gt;0,SUM(DD$3:DD29)=0,SUM($H30:DC30)=0),$B30,0)</f>
        <v>0</v>
      </c>
      <c r="DE30">
        <f ca="1">IF(AND($B30&gt;0,SUM(DE$3:DE29)=0,SUM($H30:DD30)=0),$B30,0)</f>
        <v>0</v>
      </c>
      <c r="DF30">
        <f ca="1">IF(AND($B30&gt;0,SUM(DF$3:DF29)=0,SUM($H30:DE30)=0),$B30,0)</f>
        <v>0</v>
      </c>
      <c r="DG30">
        <f ca="1">IF(AND($B30&gt;0,SUM(DG$3:DG29)=0,SUM($H30:DF30)=0),$B30,0)</f>
        <v>0</v>
      </c>
      <c r="DH30">
        <f ca="1">IF(AND($B30&gt;0,SUM(DH$3:DH29)=0,SUM($H30:DG30)=0),$B30,0)</f>
        <v>0</v>
      </c>
      <c r="DI30">
        <f ca="1">IF(AND($B30&gt;0,SUM(DI$3:DI29)=0,SUM($H30:DH30)=0),$B30,0)</f>
        <v>0</v>
      </c>
      <c r="DJ30">
        <f ca="1">IF(AND($B30&gt;0,SUM(DJ$3:DJ29)=0,SUM($H30:DI30)=0),$B30,0)</f>
        <v>0</v>
      </c>
      <c r="DK30">
        <f ca="1">IF(AND($B30&gt;0,SUM(DK$3:DK29)=0,SUM($H30:DJ30)=0),$B30,0)</f>
        <v>0</v>
      </c>
      <c r="DL30">
        <f ca="1">IF(AND($B30&gt;0,SUM(DL$3:DL29)=0,SUM($H30:DK30)=0),$B30,0)</f>
        <v>0</v>
      </c>
      <c r="DM30">
        <f ca="1">IF(AND($B30&gt;0,SUM(DM$3:DM29)=0,SUM($H30:DL30)=0),$B30,0)</f>
        <v>0</v>
      </c>
      <c r="DN30">
        <f ca="1">IF(AND($B30&gt;0,SUM(DN$3:DN29)=0,SUM($H30:DM30)=0),$B30,0)</f>
        <v>0</v>
      </c>
      <c r="DO30">
        <f ca="1">IF(AND($B30&gt;0,SUM(DO$3:DO29)=0,SUM($H30:DN30)=0),$B30,0)</f>
        <v>0</v>
      </c>
      <c r="DP30">
        <f ca="1">IF(AND($B30&gt;0,SUM(DP$3:DP29)=0,SUM($H30:DO30)=0),$B30,0)</f>
        <v>0</v>
      </c>
      <c r="DQ30">
        <f ca="1">IF(AND($B30&gt;0,SUM(DQ$3:DQ29)=0,SUM($H30:DP30)=0),$B30,0)</f>
        <v>0</v>
      </c>
      <c r="DR30">
        <f ca="1">IF(AND($B30&gt;0,SUM(DR$3:DR29)=0,SUM($H30:DQ30)=0),$B30,0)</f>
        <v>0</v>
      </c>
      <c r="DS30">
        <f ca="1">IF(AND($B30&gt;0,SUM(DS$3:DS29)=0,SUM($H30:DR30)=0),$B30,0)</f>
        <v>0</v>
      </c>
      <c r="DT30">
        <f ca="1">IF(AND($B30&gt;0,SUM(DT$3:DT29)=0,SUM($H30:DS30)=0),$B30,0)</f>
        <v>0</v>
      </c>
      <c r="DU30">
        <f ca="1">IF(AND($B30&gt;0,SUM(DU$3:DU29)=0,SUM($H30:DT30)=0),$B30,0)</f>
        <v>0</v>
      </c>
      <c r="DV30">
        <f ca="1">IF(AND($B30&gt;0,SUM(DV$3:DV29)=0,SUM($H30:DU30)=0),$B30,0)</f>
        <v>0</v>
      </c>
      <c r="DW30">
        <f ca="1">IF(AND($B30&gt;0,SUM(DW$3:DW29)=0,SUM($H30:DV30)=0),$B30,0)</f>
        <v>0</v>
      </c>
      <c r="DX30">
        <f ca="1">IF(AND($B30&gt;0,SUM(DX$3:DX29)=0,SUM($H30:DW30)=0),$B30,0)</f>
        <v>0</v>
      </c>
      <c r="DY30">
        <f ca="1">IF(AND($B30&gt;0,SUM(DY$3:DY29)=0,SUM($H30:DX30)=0),$B30,0)</f>
        <v>0</v>
      </c>
      <c r="DZ30">
        <f ca="1">IF(AND($B30&gt;0,SUM(DZ$3:DZ29)=0,SUM($H30:DY30)=0),$B30,0)</f>
        <v>0</v>
      </c>
      <c r="EA30">
        <f ca="1">IF(AND($B30&gt;0,SUM(EA$3:EA29)=0,SUM($H30:DZ30)=0),$B30,0)</f>
        <v>0</v>
      </c>
      <c r="EB30">
        <f ca="1">IF(AND($B30&gt;0,SUM(EB$3:EB29)=0,SUM($H30:EA30)=0),$B30,0)</f>
        <v>0</v>
      </c>
      <c r="EC30">
        <f ca="1">IF(AND($B30&gt;0,SUM(EC$3:EC29)=0,SUM($H30:EB30)=0),$B30,0)</f>
        <v>0</v>
      </c>
      <c r="ED30">
        <f ca="1">IF(AND($B30&gt;0,SUM(ED$3:ED29)=0,SUM($H30:EC30)=0),$B30,0)</f>
        <v>0</v>
      </c>
      <c r="EE30">
        <f ca="1">IF(AND($B30&gt;0,SUM(EE$3:EE29)=0,SUM($H30:ED30)=0),$B30,0)</f>
        <v>0</v>
      </c>
      <c r="EF30">
        <f ca="1">IF(AND($B30&gt;0,SUM(EF$3:EF29)=0,SUM($H30:EE30)=0),$B30,0)</f>
        <v>0</v>
      </c>
      <c r="EG30">
        <f ca="1">IF(AND($B30&gt;0,SUM(EG$3:EG29)=0,SUM($H30:EF30)=0),$B30,0)</f>
        <v>0</v>
      </c>
      <c r="EH30">
        <f ca="1">IF(AND($B30&gt;0,SUM(EH$3:EH29)=0,SUM($H30:EG30)=0),$B30,0)</f>
        <v>0</v>
      </c>
      <c r="EI30">
        <f ca="1">IF(AND($B30&gt;0,SUM(EI$3:EI29)=0,SUM($H30:EH30)=0),$B30,0)</f>
        <v>0</v>
      </c>
      <c r="EJ30">
        <f ca="1">IF(AND($B30&gt;0,SUM(EJ$3:EJ29)=0,SUM($H30:EI30)=0),$B30,0)</f>
        <v>0</v>
      </c>
      <c r="EK30">
        <f ca="1">IF(AND($B30&gt;0,SUM(EK$3:EK29)=0,SUM($H30:EJ30)=0),$B30,0)</f>
        <v>0</v>
      </c>
      <c r="EL30">
        <f ca="1">IF(AND($B30&gt;0,SUM(EL$3:EL29)=0,SUM($H30:EK30)=0),$B30,0)</f>
        <v>0</v>
      </c>
      <c r="EM30">
        <f ca="1">IF(AND($B30&gt;0,SUM(EM$3:EM29)=0,SUM($H30:EL30)=0),$B30,0)</f>
        <v>0</v>
      </c>
      <c r="EN30">
        <f ca="1">IF(AND($B30&gt;0,SUM(EN$3:EN29)=0,SUM($H30:EM30)=0),$B30,0)</f>
        <v>0</v>
      </c>
      <c r="EO30">
        <f ca="1">IF(AND($B30&gt;0,SUM(EO$3:EO29)=0,SUM($H30:EN30)=0),$B30,0)</f>
        <v>0</v>
      </c>
      <c r="EP30">
        <f ca="1">IF(AND($B30&gt;0,SUM(EP$3:EP29)=0,SUM($H30:EO30)=0),$B30,0)</f>
        <v>0</v>
      </c>
      <c r="EQ30">
        <f ca="1">IF(AND($B30&gt;0,SUM(EQ$3:EQ29)=0,SUM($H30:EP30)=0),$B30,0)</f>
        <v>0</v>
      </c>
      <c r="ER30">
        <f ca="1">IF(AND($B30&gt;0,SUM(ER$3:ER29)=0,SUM($H30:EQ30)=0),$B30,0)</f>
        <v>0</v>
      </c>
      <c r="ES30">
        <f ca="1">IF(AND($B30&gt;0,SUM(ES$3:ES29)=0,SUM($H30:ER30)=0),$B30,0)</f>
        <v>0</v>
      </c>
      <c r="ET30">
        <f ca="1">IF(AND($B30&gt;0,SUM(ET$3:ET29)=0,SUM($H30:ES30)=0),$B30,0)</f>
        <v>0</v>
      </c>
      <c r="EU30">
        <f ca="1">IF(AND($B30&gt;0,SUM(EU$3:EU29)=0,SUM($H30:ET30)=0),$B30,0)</f>
        <v>0</v>
      </c>
      <c r="EV30">
        <f ca="1">IF(AND($B30&gt;0,SUM(EV$3:EV29)=0,SUM($H30:EU30)=0),$B30,0)</f>
        <v>0</v>
      </c>
      <c r="EW30">
        <f ca="1">IF(AND($B30&gt;0,SUM(EW$3:EW29)=0,SUM($H30:EV30)=0),$B30,0)</f>
        <v>0</v>
      </c>
      <c r="EX30">
        <f ca="1">IF(AND($B30&gt;0,SUM(EX$3:EX29)=0,SUM($H30:EW30)=0),$B30,0)</f>
        <v>0</v>
      </c>
      <c r="EY30">
        <f ca="1">IF(AND($B30&gt;0,SUM(EY$3:EY29)=0,SUM($H30:EX30)=0),$B30,0)</f>
        <v>0</v>
      </c>
      <c r="EZ30">
        <f ca="1">IF(AND($B30&gt;0,SUM(EZ$3:EZ29)=0,SUM($H30:EY30)=0),$B30,0)</f>
        <v>0</v>
      </c>
      <c r="FA30">
        <f ca="1">IF(AND($B30&gt;0,SUM(FA$3:FA29)=0,SUM($H30:EZ30)=0),$B30,0)</f>
        <v>0</v>
      </c>
      <c r="FB30">
        <f ca="1">IF(AND($B30&gt;0,SUM(FB$3:FB29)=0,SUM($H30:FA30)=0),$B30,0)</f>
        <v>0</v>
      </c>
      <c r="FC30">
        <f ca="1">IF(AND($B30&gt;0,SUM(FC$3:FC29)=0,SUM($H30:FB30)=0),$B30,0)</f>
        <v>0</v>
      </c>
      <c r="FD30">
        <f ca="1">IF(AND($B30&gt;0,SUM(FD$3:FD29)=0,SUM($H30:FC30)=0),$B30,0)</f>
        <v>0</v>
      </c>
      <c r="FE30">
        <f ca="1">IF(AND($B30&gt;0,SUM(FE$3:FE29)=0,SUM($H30:FD30)=0),$B30,0)</f>
        <v>0</v>
      </c>
      <c r="FF30">
        <f ca="1">IF(AND($B30&gt;0,SUM(FF$3:FF29)=0,SUM($H30:FE30)=0),$B30,0)</f>
        <v>0</v>
      </c>
      <c r="FG30">
        <f ca="1">IF(AND($B30&gt;0,SUM(FG$3:FG29)=0,SUM($H30:FF30)=0),$B30,0)</f>
        <v>0</v>
      </c>
      <c r="FH30">
        <f ca="1">IF(AND($B30&gt;0,SUM(FH$3:FH29)=0,SUM($H30:FG30)=0),$B30,0)</f>
        <v>0</v>
      </c>
      <c r="FI30">
        <f ca="1">IF(AND($B30&gt;0,SUM(FI$3:FI29)=0,SUM($H30:FH30)=0),$B30,0)</f>
        <v>0</v>
      </c>
      <c r="FJ30">
        <f ca="1">IF(AND($B30&gt;0,SUM(FJ$3:FJ29)=0,SUM($H30:FI30)=0),$B30,0)</f>
        <v>0</v>
      </c>
      <c r="FK30">
        <f ca="1">IF(AND($B30&gt;0,SUM(FK$3:FK29)=0,SUM($H30:FJ30)=0),$B30,0)</f>
        <v>0</v>
      </c>
      <c r="FL30">
        <f ca="1">IF(AND($B30&gt;0,SUM(FL$3:FL29)=0,SUM($H30:FK30)=0),$B30,0)</f>
        <v>0</v>
      </c>
      <c r="FM30">
        <f ca="1">IF(AND($B30&gt;0,SUM(FM$3:FM29)=0,SUM($H30:FL30)=0),$B30,0)</f>
        <v>0</v>
      </c>
      <c r="FN30">
        <f ca="1">IF(AND($B30&gt;0,SUM(FN$3:FN29)=0,SUM($H30:FM30)=0),$B30,0)</f>
        <v>0</v>
      </c>
      <c r="FS30" s="67" t="s">
        <v>870</v>
      </c>
      <c r="FT30" s="67" t="s">
        <v>926</v>
      </c>
      <c r="FU30" s="342" t="s">
        <v>92</v>
      </c>
      <c r="FV30" s="67" t="s">
        <v>175</v>
      </c>
      <c r="FY30" s="249" t="s">
        <v>870</v>
      </c>
      <c r="FZ30" s="67" t="s">
        <v>926</v>
      </c>
      <c r="GA30" s="67" t="str">
        <f>""</f>
        <v/>
      </c>
      <c r="GB30" s="67" t="s">
        <v>408</v>
      </c>
      <c r="GE30" s="309" t="s">
        <v>790</v>
      </c>
      <c r="GF30" s="67" t="s">
        <v>926</v>
      </c>
      <c r="GG30" s="67" t="str">
        <f>""</f>
        <v/>
      </c>
      <c r="GH30" s="67" t="s">
        <v>408</v>
      </c>
    </row>
    <row r="31" spans="1:190" ht="15.75" thickBot="1" x14ac:dyDescent="0.3">
      <c r="A31">
        <v>31</v>
      </c>
      <c r="B31">
        <f ca="1">IF(Valintaohjelma!D$11=SelectionData!J$11,A31,0)</f>
        <v>0</v>
      </c>
      <c r="C31" s="240" t="str">
        <f t="shared" ca="1" si="6"/>
        <v>CASA R7 Smart Left</v>
      </c>
      <c r="D31" s="240" t="str">
        <f t="shared" ca="1" si="7"/>
        <v>R07VL00S00H</v>
      </c>
      <c r="E31" s="240" t="str">
        <f t="shared" ca="1" si="8"/>
        <v>******</v>
      </c>
      <c r="F31" s="240" t="str">
        <f t="shared" ca="1" si="9"/>
        <v>Valitse</v>
      </c>
      <c r="G31" s="47">
        <f ca="1">INDEX($I$2:$FN$2,ROWS(G$2:G31))</f>
        <v>1</v>
      </c>
      <c r="H31">
        <v>0</v>
      </c>
      <c r="I31">
        <f ca="1">IF(AND($B31&gt;0,SUM(I$3:I30)=0,SUM($H31:H31)=0),$B31,0)</f>
        <v>0</v>
      </c>
      <c r="J31">
        <f ca="1">IF(AND($B31&gt;0,SUM(J$3:J30)=0,SUM($H31:I31)=0),$B31,0)</f>
        <v>0</v>
      </c>
      <c r="K31">
        <f ca="1">IF(AND($B31&gt;0,SUM(K$3:K30)=0,SUM($H31:J31)=0),$B31,0)</f>
        <v>0</v>
      </c>
      <c r="L31">
        <f ca="1">IF(AND($B31&gt;0,SUM(L$3:L30)=0,SUM($H31:K31)=0),$B31,0)</f>
        <v>0</v>
      </c>
      <c r="M31">
        <f ca="1">IF(AND($B31&gt;0,SUM(M$3:M30)=0,SUM($H31:L31)=0),$B31,0)</f>
        <v>0</v>
      </c>
      <c r="N31">
        <f ca="1">IF(AND($B31&gt;0,SUM(N$3:N30)=0,SUM($H31:M31)=0),$B31,0)</f>
        <v>0</v>
      </c>
      <c r="O31">
        <f ca="1">IF(AND($B31&gt;0,SUM(O$3:O30)=0,SUM($H31:N31)=0),$B31,0)</f>
        <v>0</v>
      </c>
      <c r="P31">
        <f ca="1">IF(AND($B31&gt;0,SUM(P$3:P30)=0,SUM($H31:O31)=0),$B31,0)</f>
        <v>0</v>
      </c>
      <c r="Q31">
        <f ca="1">IF(AND($B31&gt;0,SUM(Q$3:Q30)=0,SUM($H31:P31)=0),$B31,0)</f>
        <v>0</v>
      </c>
      <c r="R31">
        <f ca="1">IF(AND($B31&gt;0,SUM(R$3:R30)=0,SUM($H31:Q31)=0),$B31,0)</f>
        <v>0</v>
      </c>
      <c r="S31">
        <f ca="1">IF(AND($B31&gt;0,SUM(S$3:S30)=0,SUM($H31:R31)=0),$B31,0)</f>
        <v>0</v>
      </c>
      <c r="T31">
        <f ca="1">IF(AND($B31&gt;0,SUM(T$3:T30)=0,SUM($H31:S31)=0),$B31,0)</f>
        <v>0</v>
      </c>
      <c r="U31">
        <f ca="1">IF(AND($B31&gt;0,SUM(U$3:U30)=0,SUM($H31:T31)=0),$B31,0)</f>
        <v>0</v>
      </c>
      <c r="V31">
        <f ca="1">IF(AND($B31&gt;0,SUM(V$3:V30)=0,SUM($H31:U31)=0),$B31,0)</f>
        <v>0</v>
      </c>
      <c r="W31">
        <f ca="1">IF(AND($B31&gt;0,SUM(W$3:W30)=0,SUM($H31:V31)=0),$B31,0)</f>
        <v>0</v>
      </c>
      <c r="X31">
        <f ca="1">IF(AND($B31&gt;0,SUM(X$3:X30)=0,SUM($H31:W31)=0),$B31,0)</f>
        <v>0</v>
      </c>
      <c r="Y31">
        <f ca="1">IF(AND($B31&gt;0,SUM(Y$3:Y30)=0,SUM($H31:X31)=0),$B31,0)</f>
        <v>0</v>
      </c>
      <c r="Z31">
        <f ca="1">IF(AND($B31&gt;0,SUM(Z$3:Z30)=0,SUM($H31:Y31)=0),$B31,0)</f>
        <v>0</v>
      </c>
      <c r="AA31">
        <f ca="1">IF(AND($B31&gt;0,SUM(AA$3:AA30)=0,SUM($H31:Z31)=0),$B31,0)</f>
        <v>0</v>
      </c>
      <c r="AB31">
        <f ca="1">IF(AND($B31&gt;0,SUM(AB$3:AB30)=0,SUM($H31:AA31)=0),$B31,0)</f>
        <v>0</v>
      </c>
      <c r="AC31">
        <f ca="1">IF(AND($B31&gt;0,SUM(AC$3:AC30)=0,SUM($H31:AB31)=0),$B31,0)</f>
        <v>0</v>
      </c>
      <c r="AD31">
        <f ca="1">IF(AND($B31&gt;0,SUM(AD$3:AD30)=0,SUM($H31:AC31)=0),$B31,0)</f>
        <v>0</v>
      </c>
      <c r="AE31">
        <f ca="1">IF(AND($B31&gt;0,SUM(AE$3:AE30)=0,SUM($H31:AD31)=0),$B31,0)</f>
        <v>0</v>
      </c>
      <c r="AF31">
        <f ca="1">IF(AND($B31&gt;0,SUM(AF$3:AF30)=0,SUM($H31:AE31)=0),$B31,0)</f>
        <v>0</v>
      </c>
      <c r="AG31">
        <f ca="1">IF(AND($B31&gt;0,SUM(AG$3:AG30)=0,SUM($H31:AF31)=0),$B31,0)</f>
        <v>0</v>
      </c>
      <c r="AH31">
        <f ca="1">IF(AND($B31&gt;0,SUM(AH$3:AH30)=0,SUM($H31:AG31)=0),$B31,0)</f>
        <v>0</v>
      </c>
      <c r="AI31">
        <f ca="1">IF(AND($B31&gt;0,SUM(AI$3:AI30)=0,SUM($H31:AH31)=0),$B31,0)</f>
        <v>0</v>
      </c>
      <c r="AJ31">
        <f ca="1">IF(AND($B31&gt;0,SUM(AJ$3:AJ30)=0,SUM($H31:AI31)=0),$B31,0)</f>
        <v>0</v>
      </c>
      <c r="AK31">
        <f ca="1">IF(AND($B31&gt;0,SUM(AK$3:AK30)=0,SUM($H31:AJ31)=0),$B31,0)</f>
        <v>0</v>
      </c>
      <c r="AL31">
        <f ca="1">IF(AND($B31&gt;0,SUM(AL$3:AL30)=0,SUM($H31:AK31)=0),$B31,0)</f>
        <v>0</v>
      </c>
      <c r="AM31">
        <f ca="1">IF(AND($B31&gt;0,SUM(AM$3:AM30)=0,SUM($H31:AL31)=0),$B31,0)</f>
        <v>0</v>
      </c>
      <c r="AN31">
        <f ca="1">IF(AND($B31&gt;0,SUM(AN$3:AN30)=0,SUM($H31:AM31)=0),$B31,0)</f>
        <v>0</v>
      </c>
      <c r="AO31">
        <f ca="1">IF(AND($B31&gt;0,SUM(AO$3:AO30)=0,SUM($H31:AN31)=0),$B31,0)</f>
        <v>0</v>
      </c>
      <c r="AP31">
        <f ca="1">IF(AND($B31&gt;0,SUM(AP$3:AP30)=0,SUM($H31:AO31)=0),$B31,0)</f>
        <v>0</v>
      </c>
      <c r="AQ31">
        <f ca="1">IF(AND($B31&gt;0,SUM(AQ$3:AQ30)=0,SUM($H31:AP31)=0),$B31,0)</f>
        <v>0</v>
      </c>
      <c r="AR31">
        <f ca="1">IF(AND($B31&gt;0,SUM(AR$3:AR30)=0,SUM($H31:AQ31)=0),$B31,0)</f>
        <v>0</v>
      </c>
      <c r="AS31">
        <f ca="1">IF(AND($B31&gt;0,SUM(AS$3:AS30)=0,SUM($H31:AR31)=0),$B31,0)</f>
        <v>0</v>
      </c>
      <c r="AT31">
        <f ca="1">IF(AND($B31&gt;0,SUM(AT$3:AT30)=0,SUM($H31:AS31)=0),$B31,0)</f>
        <v>0</v>
      </c>
      <c r="AU31">
        <f ca="1">IF(AND($B31&gt;0,SUM(AU$3:AU30)=0,SUM($H31:AT31)=0),$B31,0)</f>
        <v>0</v>
      </c>
      <c r="AV31">
        <f ca="1">IF(AND($B31&gt;0,SUM(AV$3:AV30)=0,SUM($H31:AU31)=0),$B31,0)</f>
        <v>0</v>
      </c>
      <c r="AW31">
        <f ca="1">IF(AND($B31&gt;0,SUM(AW$3:AW30)=0,SUM($H31:AV31)=0),$B31,0)</f>
        <v>0</v>
      </c>
      <c r="AX31">
        <f ca="1">IF(AND($B31&gt;0,SUM(AX$3:AX30)=0,SUM($H31:AW31)=0),$B31,0)</f>
        <v>0</v>
      </c>
      <c r="AY31">
        <f ca="1">IF(AND($B31&gt;0,SUM(AY$3:AY30)=0,SUM($H31:AX31)=0),$B31,0)</f>
        <v>0</v>
      </c>
      <c r="AZ31">
        <f ca="1">IF(AND($B31&gt;0,SUM(AZ$3:AZ30)=0,SUM($H31:AY31)=0),$B31,0)</f>
        <v>0</v>
      </c>
      <c r="BA31">
        <f ca="1">IF(AND($B31&gt;0,SUM(BA$3:BA30)=0,SUM($H31:AZ31)=0),$B31,0)</f>
        <v>0</v>
      </c>
      <c r="BB31">
        <f ca="1">IF(AND($B31&gt;0,SUM(BB$3:BB30)=0,SUM($H31:BA31)=0),$B31,0)</f>
        <v>0</v>
      </c>
      <c r="BC31">
        <f ca="1">IF(AND($B31&gt;0,SUM(BC$3:BC30)=0,SUM($H31:BB31)=0),$B31,0)</f>
        <v>0</v>
      </c>
      <c r="BD31">
        <f ca="1">IF(AND($B31&gt;0,SUM(BD$3:BD30)=0,SUM($H31:BC31)=0),$B31,0)</f>
        <v>0</v>
      </c>
      <c r="BE31">
        <f ca="1">IF(AND($B31&gt;0,SUM(BE$3:BE30)=0,SUM($H31:BD31)=0),$B31,0)</f>
        <v>0</v>
      </c>
      <c r="BF31">
        <f ca="1">IF(AND($B31&gt;0,SUM(BF$3:BF30)=0,SUM($H31:BE31)=0),$B31,0)</f>
        <v>0</v>
      </c>
      <c r="BG31">
        <f ca="1">IF(AND($B31&gt;0,SUM(BG$3:BG30)=0,SUM($H31:BF31)=0),$B31,0)</f>
        <v>0</v>
      </c>
      <c r="BH31">
        <f ca="1">IF(AND($B31&gt;0,SUM(BH$3:BH30)=0,SUM($H31:BG31)=0),$B31,0)</f>
        <v>0</v>
      </c>
      <c r="BI31">
        <f ca="1">IF(AND($B31&gt;0,SUM(BI$3:BI30)=0,SUM($H31:BH31)=0),$B31,0)</f>
        <v>0</v>
      </c>
      <c r="BJ31">
        <f ca="1">IF(AND($B31&gt;0,SUM(BJ$3:BJ30)=0,SUM($H31:BI31)=0),$B31,0)</f>
        <v>0</v>
      </c>
      <c r="BK31">
        <f ca="1">IF(AND($B31&gt;0,SUM(BK$3:BK30)=0,SUM($H31:BJ31)=0),$B31,0)</f>
        <v>0</v>
      </c>
      <c r="BL31">
        <f ca="1">IF(AND($B31&gt;0,SUM(BL$3:BL30)=0,SUM($H31:BK31)=0),$B31,0)</f>
        <v>0</v>
      </c>
      <c r="BM31">
        <f ca="1">IF(AND($B31&gt;0,SUM(BM$3:BM30)=0,SUM($H31:BL31)=0),$B31,0)</f>
        <v>0</v>
      </c>
      <c r="BN31">
        <f ca="1">IF(AND($B31&gt;0,SUM(BN$3:BN30)=0,SUM($H31:BM31)=0),$B31,0)</f>
        <v>0</v>
      </c>
      <c r="BO31">
        <f ca="1">IF(AND($B31&gt;0,SUM(BO$3:BO30)=0,SUM($H31:BN31)=0),$B31,0)</f>
        <v>0</v>
      </c>
      <c r="BP31">
        <f ca="1">IF(AND($B31&gt;0,SUM(BP$3:BP30)=0,SUM($H31:BO31)=0),$B31,0)</f>
        <v>0</v>
      </c>
      <c r="BQ31">
        <f ca="1">IF(AND($B31&gt;0,SUM(BQ$3:BQ30)=0,SUM($H31:BP31)=0),$B31,0)</f>
        <v>0</v>
      </c>
      <c r="BR31">
        <f ca="1">IF(AND($B31&gt;0,SUM(BR$3:BR30)=0,SUM($H31:BQ31)=0),$B31,0)</f>
        <v>0</v>
      </c>
      <c r="BS31">
        <f ca="1">IF(AND($B31&gt;0,SUM(BS$3:BS30)=0,SUM($H31:BR31)=0),$B31,0)</f>
        <v>0</v>
      </c>
      <c r="BT31">
        <f ca="1">IF(AND($B31&gt;0,SUM(BT$3:BT30)=0,SUM($H31:BS31)=0),$B31,0)</f>
        <v>0</v>
      </c>
      <c r="BU31">
        <f ca="1">IF(AND($B31&gt;0,SUM(BU$3:BU30)=0,SUM($H31:BT31)=0),$B31,0)</f>
        <v>0</v>
      </c>
      <c r="BV31">
        <f ca="1">IF(AND($B31&gt;0,SUM(BV$3:BV30)=0,SUM($H31:BU31)=0),$B31,0)</f>
        <v>0</v>
      </c>
      <c r="BW31">
        <f ca="1">IF(AND($B31&gt;0,SUM(BW$3:BW30)=0,SUM($H31:BV31)=0),$B31,0)</f>
        <v>0</v>
      </c>
      <c r="BX31">
        <f ca="1">IF(AND($B31&gt;0,SUM(BX$3:BX30)=0,SUM($H31:BW31)=0),$B31,0)</f>
        <v>0</v>
      </c>
      <c r="BY31">
        <f ca="1">IF(AND($B31&gt;0,SUM(BY$3:BY30)=0,SUM($H31:BX31)=0),$B31,0)</f>
        <v>0</v>
      </c>
      <c r="BZ31">
        <f ca="1">IF(AND($B31&gt;0,SUM(BZ$3:BZ30)=0,SUM($H31:BY31)=0),$B31,0)</f>
        <v>0</v>
      </c>
      <c r="CA31">
        <f ca="1">IF(AND($B31&gt;0,SUM(CA$3:CA30)=0,SUM($H31:BZ31)=0),$B31,0)</f>
        <v>0</v>
      </c>
      <c r="CB31">
        <f ca="1">IF(AND($B31&gt;0,SUM(CB$3:CB30)=0,SUM($H31:CA31)=0),$B31,0)</f>
        <v>0</v>
      </c>
      <c r="CC31">
        <f ca="1">IF(AND($B31&gt;0,SUM(CC$3:CC30)=0,SUM($H31:CB31)=0),$B31,0)</f>
        <v>0</v>
      </c>
      <c r="CD31">
        <f ca="1">IF(AND($B31&gt;0,SUM(CD$3:CD30)=0,SUM($H31:CC31)=0),$B31,0)</f>
        <v>0</v>
      </c>
      <c r="CE31">
        <f ca="1">IF(AND($B31&gt;0,SUM(CE$3:CE30)=0,SUM($H31:CD31)=0),$B31,0)</f>
        <v>0</v>
      </c>
      <c r="CF31">
        <f ca="1">IF(AND($B31&gt;0,SUM(CF$3:CF30)=0,SUM($H31:CE31)=0),$B31,0)</f>
        <v>0</v>
      </c>
      <c r="CG31">
        <f ca="1">IF(AND($B31&gt;0,SUM(CG$3:CG30)=0,SUM($H31:CF31)=0),$B31,0)</f>
        <v>0</v>
      </c>
      <c r="CH31">
        <f ca="1">IF(AND($B31&gt;0,SUM(CH$3:CH30)=0,SUM($H31:CG31)=0),$B31,0)</f>
        <v>0</v>
      </c>
      <c r="CI31">
        <f ca="1">IF(AND($B31&gt;0,SUM(CI$3:CI30)=0,SUM($H31:CH31)=0),$B31,0)</f>
        <v>0</v>
      </c>
      <c r="CJ31">
        <f ca="1">IF(AND($B31&gt;0,SUM(CJ$3:CJ30)=0,SUM($H31:CI31)=0),$B31,0)</f>
        <v>0</v>
      </c>
      <c r="CK31">
        <f ca="1">IF(AND($B31&gt;0,SUM(CK$3:CK30)=0,SUM($H31:CJ31)=0),$B31,0)</f>
        <v>0</v>
      </c>
      <c r="CL31">
        <f ca="1">IF(AND($B31&gt;0,SUM(CL$3:CL30)=0,SUM($H31:CK31)=0),$B31,0)</f>
        <v>0</v>
      </c>
      <c r="CM31">
        <f ca="1">IF(AND($B31&gt;0,SUM(CM$3:CM30)=0,SUM($H31:CL31)=0),$B31,0)</f>
        <v>0</v>
      </c>
      <c r="CN31">
        <f ca="1">IF(AND($B31&gt;0,SUM(CN$3:CN30)=0,SUM($H31:CM31)=0),$B31,0)</f>
        <v>0</v>
      </c>
      <c r="CO31">
        <f ca="1">IF(AND($B31&gt;0,SUM(CO$3:CO30)=0,SUM($H31:CN31)=0),$B31,0)</f>
        <v>0</v>
      </c>
      <c r="CP31">
        <f ca="1">IF(AND($B31&gt;0,SUM(CP$3:CP30)=0,SUM($H31:CO31)=0),$B31,0)</f>
        <v>0</v>
      </c>
      <c r="CQ31">
        <f ca="1">IF(AND($B31&gt;0,SUM(CQ$3:CQ30)=0,SUM($H31:CP31)=0),$B31,0)</f>
        <v>0</v>
      </c>
      <c r="CR31">
        <f ca="1">IF(AND($B31&gt;0,SUM(CR$3:CR30)=0,SUM($H31:CQ31)=0),$B31,0)</f>
        <v>0</v>
      </c>
      <c r="CS31">
        <f ca="1">IF(AND($B31&gt;0,SUM(CS$3:CS30)=0,SUM($H31:CR31)=0),$B31,0)</f>
        <v>0</v>
      </c>
      <c r="CT31">
        <f ca="1">IF(AND($B31&gt;0,SUM(CT$3:CT30)=0,SUM($H31:CS31)=0),$B31,0)</f>
        <v>0</v>
      </c>
      <c r="CU31">
        <f ca="1">IF(AND($B31&gt;0,SUM(CU$3:CU30)=0,SUM($H31:CT31)=0),$B31,0)</f>
        <v>0</v>
      </c>
      <c r="CV31">
        <f ca="1">IF(AND($B31&gt;0,SUM(CV$3:CV30)=0,SUM($H31:CU31)=0),$B31,0)</f>
        <v>0</v>
      </c>
      <c r="CW31">
        <f ca="1">IF(AND($B31&gt;0,SUM(CW$3:CW30)=0,SUM($H31:CV31)=0),$B31,0)</f>
        <v>0</v>
      </c>
      <c r="CX31">
        <f ca="1">IF(AND($B31&gt;0,SUM(CX$3:CX30)=0,SUM($H31:CW31)=0),$B31,0)</f>
        <v>0</v>
      </c>
      <c r="CY31">
        <f ca="1">IF(AND($B31&gt;0,SUM(CY$3:CY30)=0,SUM($H31:CX31)=0),$B31,0)</f>
        <v>0</v>
      </c>
      <c r="CZ31">
        <f ca="1">IF(AND($B31&gt;0,SUM(CZ$3:CZ30)=0,SUM($H31:CY31)=0),$B31,0)</f>
        <v>0</v>
      </c>
      <c r="DA31">
        <f ca="1">IF(AND($B31&gt;0,SUM(DA$3:DA30)=0,SUM($H31:CZ31)=0),$B31,0)</f>
        <v>0</v>
      </c>
      <c r="DB31">
        <f ca="1">IF(AND($B31&gt;0,SUM(DB$3:DB30)=0,SUM($H31:DA31)=0),$B31,0)</f>
        <v>0</v>
      </c>
      <c r="DC31">
        <f ca="1">IF(AND($B31&gt;0,SUM(DC$3:DC30)=0,SUM($H31:DB31)=0),$B31,0)</f>
        <v>0</v>
      </c>
      <c r="DD31">
        <f ca="1">IF(AND($B31&gt;0,SUM(DD$3:DD30)=0,SUM($H31:DC31)=0),$B31,0)</f>
        <v>0</v>
      </c>
      <c r="DE31">
        <f ca="1">IF(AND($B31&gt;0,SUM(DE$3:DE30)=0,SUM($H31:DD31)=0),$B31,0)</f>
        <v>0</v>
      </c>
      <c r="DF31">
        <f ca="1">IF(AND($B31&gt;0,SUM(DF$3:DF30)=0,SUM($H31:DE31)=0),$B31,0)</f>
        <v>0</v>
      </c>
      <c r="DG31">
        <f ca="1">IF(AND($B31&gt;0,SUM(DG$3:DG30)=0,SUM($H31:DF31)=0),$B31,0)</f>
        <v>0</v>
      </c>
      <c r="DH31">
        <f ca="1">IF(AND($B31&gt;0,SUM(DH$3:DH30)=0,SUM($H31:DG31)=0),$B31,0)</f>
        <v>0</v>
      </c>
      <c r="DI31">
        <f ca="1">IF(AND($B31&gt;0,SUM(DI$3:DI30)=0,SUM($H31:DH31)=0),$B31,0)</f>
        <v>0</v>
      </c>
      <c r="DJ31">
        <f ca="1">IF(AND($B31&gt;0,SUM(DJ$3:DJ30)=0,SUM($H31:DI31)=0),$B31,0)</f>
        <v>0</v>
      </c>
      <c r="DK31">
        <f ca="1">IF(AND($B31&gt;0,SUM(DK$3:DK30)=0,SUM($H31:DJ31)=0),$B31,0)</f>
        <v>0</v>
      </c>
      <c r="DL31">
        <f ca="1">IF(AND($B31&gt;0,SUM(DL$3:DL30)=0,SUM($H31:DK31)=0),$B31,0)</f>
        <v>0</v>
      </c>
      <c r="DM31">
        <f ca="1">IF(AND($B31&gt;0,SUM(DM$3:DM30)=0,SUM($H31:DL31)=0),$B31,0)</f>
        <v>0</v>
      </c>
      <c r="DN31">
        <f ca="1">IF(AND($B31&gt;0,SUM(DN$3:DN30)=0,SUM($H31:DM31)=0),$B31,0)</f>
        <v>0</v>
      </c>
      <c r="DO31">
        <f ca="1">IF(AND($B31&gt;0,SUM(DO$3:DO30)=0,SUM($H31:DN31)=0),$B31,0)</f>
        <v>0</v>
      </c>
      <c r="DP31">
        <f ca="1">IF(AND($B31&gt;0,SUM(DP$3:DP30)=0,SUM($H31:DO31)=0),$B31,0)</f>
        <v>0</v>
      </c>
      <c r="DQ31">
        <f ca="1">IF(AND($B31&gt;0,SUM(DQ$3:DQ30)=0,SUM($H31:DP31)=0),$B31,0)</f>
        <v>0</v>
      </c>
      <c r="DR31">
        <f ca="1">IF(AND($B31&gt;0,SUM(DR$3:DR30)=0,SUM($H31:DQ31)=0),$B31,0)</f>
        <v>0</v>
      </c>
      <c r="DS31">
        <f ca="1">IF(AND($B31&gt;0,SUM(DS$3:DS30)=0,SUM($H31:DR31)=0),$B31,0)</f>
        <v>0</v>
      </c>
      <c r="DT31">
        <f ca="1">IF(AND($B31&gt;0,SUM(DT$3:DT30)=0,SUM($H31:DS31)=0),$B31,0)</f>
        <v>0</v>
      </c>
      <c r="DU31">
        <f ca="1">IF(AND($B31&gt;0,SUM(DU$3:DU30)=0,SUM($H31:DT31)=0),$B31,0)</f>
        <v>0</v>
      </c>
      <c r="DV31">
        <f ca="1">IF(AND($B31&gt;0,SUM(DV$3:DV30)=0,SUM($H31:DU31)=0),$B31,0)</f>
        <v>0</v>
      </c>
      <c r="DW31">
        <f ca="1">IF(AND($B31&gt;0,SUM(DW$3:DW30)=0,SUM($H31:DV31)=0),$B31,0)</f>
        <v>0</v>
      </c>
      <c r="DX31">
        <f ca="1">IF(AND($B31&gt;0,SUM(DX$3:DX30)=0,SUM($H31:DW31)=0),$B31,0)</f>
        <v>0</v>
      </c>
      <c r="DY31">
        <f ca="1">IF(AND($B31&gt;0,SUM(DY$3:DY30)=0,SUM($H31:DX31)=0),$B31,0)</f>
        <v>0</v>
      </c>
      <c r="DZ31">
        <f ca="1">IF(AND($B31&gt;0,SUM(DZ$3:DZ30)=0,SUM($H31:DY31)=0),$B31,0)</f>
        <v>0</v>
      </c>
      <c r="EA31">
        <f ca="1">IF(AND($B31&gt;0,SUM(EA$3:EA30)=0,SUM($H31:DZ31)=0),$B31,0)</f>
        <v>0</v>
      </c>
      <c r="EB31">
        <f ca="1">IF(AND($B31&gt;0,SUM(EB$3:EB30)=0,SUM($H31:EA31)=0),$B31,0)</f>
        <v>0</v>
      </c>
      <c r="EC31">
        <f ca="1">IF(AND($B31&gt;0,SUM(EC$3:EC30)=0,SUM($H31:EB31)=0),$B31,0)</f>
        <v>0</v>
      </c>
      <c r="ED31">
        <f ca="1">IF(AND($B31&gt;0,SUM(ED$3:ED30)=0,SUM($H31:EC31)=0),$B31,0)</f>
        <v>0</v>
      </c>
      <c r="EE31">
        <f ca="1">IF(AND($B31&gt;0,SUM(EE$3:EE30)=0,SUM($H31:ED31)=0),$B31,0)</f>
        <v>0</v>
      </c>
      <c r="EF31">
        <f ca="1">IF(AND($B31&gt;0,SUM(EF$3:EF30)=0,SUM($H31:EE31)=0),$B31,0)</f>
        <v>0</v>
      </c>
      <c r="EG31">
        <f ca="1">IF(AND($B31&gt;0,SUM(EG$3:EG30)=0,SUM($H31:EF31)=0),$B31,0)</f>
        <v>0</v>
      </c>
      <c r="EH31">
        <f ca="1">IF(AND($B31&gt;0,SUM(EH$3:EH30)=0,SUM($H31:EG31)=0),$B31,0)</f>
        <v>0</v>
      </c>
      <c r="EI31">
        <f ca="1">IF(AND($B31&gt;0,SUM(EI$3:EI30)=0,SUM($H31:EH31)=0),$B31,0)</f>
        <v>0</v>
      </c>
      <c r="EJ31">
        <f ca="1">IF(AND($B31&gt;0,SUM(EJ$3:EJ30)=0,SUM($H31:EI31)=0),$B31,0)</f>
        <v>0</v>
      </c>
      <c r="EK31">
        <f ca="1">IF(AND($B31&gt;0,SUM(EK$3:EK30)=0,SUM($H31:EJ31)=0),$B31,0)</f>
        <v>0</v>
      </c>
      <c r="EL31">
        <f ca="1">IF(AND($B31&gt;0,SUM(EL$3:EL30)=0,SUM($H31:EK31)=0),$B31,0)</f>
        <v>0</v>
      </c>
      <c r="EM31">
        <f ca="1">IF(AND($B31&gt;0,SUM(EM$3:EM30)=0,SUM($H31:EL31)=0),$B31,0)</f>
        <v>0</v>
      </c>
      <c r="EN31">
        <f ca="1">IF(AND($B31&gt;0,SUM(EN$3:EN30)=0,SUM($H31:EM31)=0),$B31,0)</f>
        <v>0</v>
      </c>
      <c r="EO31">
        <f ca="1">IF(AND($B31&gt;0,SUM(EO$3:EO30)=0,SUM($H31:EN31)=0),$B31,0)</f>
        <v>0</v>
      </c>
      <c r="EP31">
        <f ca="1">IF(AND($B31&gt;0,SUM(EP$3:EP30)=0,SUM($H31:EO31)=0),$B31,0)</f>
        <v>0</v>
      </c>
      <c r="EQ31">
        <f ca="1">IF(AND($B31&gt;0,SUM(EQ$3:EQ30)=0,SUM($H31:EP31)=0),$B31,0)</f>
        <v>0</v>
      </c>
      <c r="ER31">
        <f ca="1">IF(AND($B31&gt;0,SUM(ER$3:ER30)=0,SUM($H31:EQ31)=0),$B31,0)</f>
        <v>0</v>
      </c>
      <c r="ES31">
        <f ca="1">IF(AND($B31&gt;0,SUM(ES$3:ES30)=0,SUM($H31:ER31)=0),$B31,0)</f>
        <v>0</v>
      </c>
      <c r="ET31">
        <f ca="1">IF(AND($B31&gt;0,SUM(ET$3:ET30)=0,SUM($H31:ES31)=0),$B31,0)</f>
        <v>0</v>
      </c>
      <c r="EU31">
        <f ca="1">IF(AND($B31&gt;0,SUM(EU$3:EU30)=0,SUM($H31:ET31)=0),$B31,0)</f>
        <v>0</v>
      </c>
      <c r="EV31">
        <f ca="1">IF(AND($B31&gt;0,SUM(EV$3:EV30)=0,SUM($H31:EU31)=0),$B31,0)</f>
        <v>0</v>
      </c>
      <c r="EW31">
        <f ca="1">IF(AND($B31&gt;0,SUM(EW$3:EW30)=0,SUM($H31:EV31)=0),$B31,0)</f>
        <v>0</v>
      </c>
      <c r="EX31">
        <f ca="1">IF(AND($B31&gt;0,SUM(EX$3:EX30)=0,SUM($H31:EW31)=0),$B31,0)</f>
        <v>0</v>
      </c>
      <c r="EY31">
        <f ca="1">IF(AND($B31&gt;0,SUM(EY$3:EY30)=0,SUM($H31:EX31)=0),$B31,0)</f>
        <v>0</v>
      </c>
      <c r="EZ31">
        <f ca="1">IF(AND($B31&gt;0,SUM(EZ$3:EZ30)=0,SUM($H31:EY31)=0),$B31,0)</f>
        <v>0</v>
      </c>
      <c r="FA31">
        <f ca="1">IF(AND($B31&gt;0,SUM(FA$3:FA30)=0,SUM($H31:EZ31)=0),$B31,0)</f>
        <v>0</v>
      </c>
      <c r="FB31">
        <f ca="1">IF(AND($B31&gt;0,SUM(FB$3:FB30)=0,SUM($H31:FA31)=0),$B31,0)</f>
        <v>0</v>
      </c>
      <c r="FC31">
        <f ca="1">IF(AND($B31&gt;0,SUM(FC$3:FC30)=0,SUM($H31:FB31)=0),$B31,0)</f>
        <v>0</v>
      </c>
      <c r="FD31">
        <f ca="1">IF(AND($B31&gt;0,SUM(FD$3:FD30)=0,SUM($H31:FC31)=0),$B31,0)</f>
        <v>0</v>
      </c>
      <c r="FE31">
        <f ca="1">IF(AND($B31&gt;0,SUM(FE$3:FE30)=0,SUM($H31:FD31)=0),$B31,0)</f>
        <v>0</v>
      </c>
      <c r="FF31">
        <f ca="1">IF(AND($B31&gt;0,SUM(FF$3:FF30)=0,SUM($H31:FE31)=0),$B31,0)</f>
        <v>0</v>
      </c>
      <c r="FG31">
        <f ca="1">IF(AND($B31&gt;0,SUM(FG$3:FG30)=0,SUM($H31:FF31)=0),$B31,0)</f>
        <v>0</v>
      </c>
      <c r="FH31">
        <f ca="1">IF(AND($B31&gt;0,SUM(FH$3:FH30)=0,SUM($H31:FG31)=0),$B31,0)</f>
        <v>0</v>
      </c>
      <c r="FI31">
        <f ca="1">IF(AND($B31&gt;0,SUM(FI$3:FI30)=0,SUM($H31:FH31)=0),$B31,0)</f>
        <v>0</v>
      </c>
      <c r="FJ31">
        <f ca="1">IF(AND($B31&gt;0,SUM(FJ$3:FJ30)=0,SUM($H31:FI31)=0),$B31,0)</f>
        <v>0</v>
      </c>
      <c r="FK31">
        <f ca="1">IF(AND($B31&gt;0,SUM(FK$3:FK30)=0,SUM($H31:FJ31)=0),$B31,0)</f>
        <v>0</v>
      </c>
      <c r="FL31">
        <f ca="1">IF(AND($B31&gt;0,SUM(FL$3:FL30)=0,SUM($H31:FK31)=0),$B31,0)</f>
        <v>0</v>
      </c>
      <c r="FM31">
        <f ca="1">IF(AND($B31&gt;0,SUM(FM$3:FM30)=0,SUM($H31:FL31)=0),$B31,0)</f>
        <v>0</v>
      </c>
      <c r="FN31">
        <f ca="1">IF(AND($B31&gt;0,SUM(FN$3:FN30)=0,SUM($H31:FM31)=0),$B31,0)</f>
        <v>0</v>
      </c>
      <c r="FS31" s="67" t="s">
        <v>871</v>
      </c>
      <c r="FT31" s="67" t="s">
        <v>927</v>
      </c>
      <c r="FU31" s="342" t="s">
        <v>92</v>
      </c>
      <c r="FV31" s="67" t="s">
        <v>175</v>
      </c>
      <c r="FY31" s="249" t="s">
        <v>871</v>
      </c>
      <c r="FZ31" s="67" t="s">
        <v>927</v>
      </c>
      <c r="GA31" s="67" t="str">
        <f>""</f>
        <v/>
      </c>
      <c r="GB31" s="67" t="s">
        <v>408</v>
      </c>
      <c r="GE31" s="309" t="s">
        <v>791</v>
      </c>
      <c r="GF31" s="67" t="s">
        <v>927</v>
      </c>
      <c r="GG31" s="67" t="str">
        <f>""</f>
        <v/>
      </c>
      <c r="GH31" s="67" t="s">
        <v>408</v>
      </c>
    </row>
    <row r="32" spans="1:190" ht="15.75" thickBot="1" x14ac:dyDescent="0.3">
      <c r="A32">
        <v>32</v>
      </c>
      <c r="B32">
        <f ca="1">IF(Valintaohjelma!D$11=SelectionData!J$11,A32,0)</f>
        <v>0</v>
      </c>
      <c r="C32" s="240" t="str">
        <f t="shared" ca="1" si="6"/>
        <v>CASA R7-H Smart Left/Right 1400W</v>
      </c>
      <c r="D32" s="240" t="str">
        <f t="shared" ca="1" si="7"/>
        <v>R07HL14S00H</v>
      </c>
      <c r="E32" s="240" t="str">
        <f t="shared" ca="1" si="8"/>
        <v>******</v>
      </c>
      <c r="F32" s="240" t="str">
        <f t="shared" ca="1" si="9"/>
        <v>Valitse</v>
      </c>
      <c r="G32" s="47">
        <f ca="1">INDEX($I$2:$FN$2,ROWS(G$2:G32))</f>
        <v>1</v>
      </c>
      <c r="H32">
        <v>0</v>
      </c>
      <c r="I32">
        <f ca="1">IF(AND($B32&gt;0,SUM(I$3:I31)=0,SUM($H32:H32)=0),$B32,0)</f>
        <v>0</v>
      </c>
      <c r="J32">
        <f ca="1">IF(AND($B32&gt;0,SUM(J$3:J31)=0,SUM($H32:I32)=0),$B32,0)</f>
        <v>0</v>
      </c>
      <c r="K32">
        <f ca="1">IF(AND($B32&gt;0,SUM(K$3:K31)=0,SUM($H32:J32)=0),$B32,0)</f>
        <v>0</v>
      </c>
      <c r="L32">
        <f ca="1">IF(AND($B32&gt;0,SUM(L$3:L31)=0,SUM($H32:K32)=0),$B32,0)</f>
        <v>0</v>
      </c>
      <c r="M32">
        <f ca="1">IF(AND($B32&gt;0,SUM(M$3:M31)=0,SUM($H32:L32)=0),$B32,0)</f>
        <v>0</v>
      </c>
      <c r="N32">
        <f ca="1">IF(AND($B32&gt;0,SUM(N$3:N31)=0,SUM($H32:M32)=0),$B32,0)</f>
        <v>0</v>
      </c>
      <c r="O32">
        <f ca="1">IF(AND($B32&gt;0,SUM(O$3:O31)=0,SUM($H32:N32)=0),$B32,0)</f>
        <v>0</v>
      </c>
      <c r="P32">
        <f ca="1">IF(AND($B32&gt;0,SUM(P$3:P31)=0,SUM($H32:O32)=0),$B32,0)</f>
        <v>0</v>
      </c>
      <c r="Q32">
        <f ca="1">IF(AND($B32&gt;0,SUM(Q$3:Q31)=0,SUM($H32:P32)=0),$B32,0)</f>
        <v>0</v>
      </c>
      <c r="R32">
        <f ca="1">IF(AND($B32&gt;0,SUM(R$3:R31)=0,SUM($H32:Q32)=0),$B32,0)</f>
        <v>0</v>
      </c>
      <c r="S32">
        <f ca="1">IF(AND($B32&gt;0,SUM(S$3:S31)=0,SUM($H32:R32)=0),$B32,0)</f>
        <v>0</v>
      </c>
      <c r="T32">
        <f ca="1">IF(AND($B32&gt;0,SUM(T$3:T31)=0,SUM($H32:S32)=0),$B32,0)</f>
        <v>0</v>
      </c>
      <c r="U32">
        <f ca="1">IF(AND($B32&gt;0,SUM(U$3:U31)=0,SUM($H32:T32)=0),$B32,0)</f>
        <v>0</v>
      </c>
      <c r="V32">
        <f ca="1">IF(AND($B32&gt;0,SUM(V$3:V31)=0,SUM($H32:U32)=0),$B32,0)</f>
        <v>0</v>
      </c>
      <c r="W32">
        <f ca="1">IF(AND($B32&gt;0,SUM(W$3:W31)=0,SUM($H32:V32)=0),$B32,0)</f>
        <v>0</v>
      </c>
      <c r="X32">
        <f ca="1">IF(AND($B32&gt;0,SUM(X$3:X31)=0,SUM($H32:W32)=0),$B32,0)</f>
        <v>0</v>
      </c>
      <c r="Y32">
        <f ca="1">IF(AND($B32&gt;0,SUM(Y$3:Y31)=0,SUM($H32:X32)=0),$B32,0)</f>
        <v>0</v>
      </c>
      <c r="Z32">
        <f ca="1">IF(AND($B32&gt;0,SUM(Z$3:Z31)=0,SUM($H32:Y32)=0),$B32,0)</f>
        <v>0</v>
      </c>
      <c r="AA32">
        <f ca="1">IF(AND($B32&gt;0,SUM(AA$3:AA31)=0,SUM($H32:Z32)=0),$B32,0)</f>
        <v>0</v>
      </c>
      <c r="AB32">
        <f ca="1">IF(AND($B32&gt;0,SUM(AB$3:AB31)=0,SUM($H32:AA32)=0),$B32,0)</f>
        <v>0</v>
      </c>
      <c r="AC32">
        <f ca="1">IF(AND($B32&gt;0,SUM(AC$3:AC31)=0,SUM($H32:AB32)=0),$B32,0)</f>
        <v>0</v>
      </c>
      <c r="AD32">
        <f ca="1">IF(AND($B32&gt;0,SUM(AD$3:AD31)=0,SUM($H32:AC32)=0),$B32,0)</f>
        <v>0</v>
      </c>
      <c r="AE32">
        <f ca="1">IF(AND($B32&gt;0,SUM(AE$3:AE31)=0,SUM($H32:AD32)=0),$B32,0)</f>
        <v>0</v>
      </c>
      <c r="AF32">
        <f ca="1">IF(AND($B32&gt;0,SUM(AF$3:AF31)=0,SUM($H32:AE32)=0),$B32,0)</f>
        <v>0</v>
      </c>
      <c r="AG32">
        <f ca="1">IF(AND($B32&gt;0,SUM(AG$3:AG31)=0,SUM($H32:AF32)=0),$B32,0)</f>
        <v>0</v>
      </c>
      <c r="AH32">
        <f ca="1">IF(AND($B32&gt;0,SUM(AH$3:AH31)=0,SUM($H32:AG32)=0),$B32,0)</f>
        <v>0</v>
      </c>
      <c r="AI32">
        <f ca="1">IF(AND($B32&gt;0,SUM(AI$3:AI31)=0,SUM($H32:AH32)=0),$B32,0)</f>
        <v>0</v>
      </c>
      <c r="AJ32">
        <f ca="1">IF(AND($B32&gt;0,SUM(AJ$3:AJ31)=0,SUM($H32:AI32)=0),$B32,0)</f>
        <v>0</v>
      </c>
      <c r="AK32">
        <f ca="1">IF(AND($B32&gt;0,SUM(AK$3:AK31)=0,SUM($H32:AJ32)=0),$B32,0)</f>
        <v>0</v>
      </c>
      <c r="AL32">
        <f ca="1">IF(AND($B32&gt;0,SUM(AL$3:AL31)=0,SUM($H32:AK32)=0),$B32,0)</f>
        <v>0</v>
      </c>
      <c r="AM32">
        <f ca="1">IF(AND($B32&gt;0,SUM(AM$3:AM31)=0,SUM($H32:AL32)=0),$B32,0)</f>
        <v>0</v>
      </c>
      <c r="AN32">
        <f ca="1">IF(AND($B32&gt;0,SUM(AN$3:AN31)=0,SUM($H32:AM32)=0),$B32,0)</f>
        <v>0</v>
      </c>
      <c r="AO32">
        <f ca="1">IF(AND($B32&gt;0,SUM(AO$3:AO31)=0,SUM($H32:AN32)=0),$B32,0)</f>
        <v>0</v>
      </c>
      <c r="AP32">
        <f ca="1">IF(AND($B32&gt;0,SUM(AP$3:AP31)=0,SUM($H32:AO32)=0),$B32,0)</f>
        <v>0</v>
      </c>
      <c r="AQ32">
        <f ca="1">IF(AND($B32&gt;0,SUM(AQ$3:AQ31)=0,SUM($H32:AP32)=0),$B32,0)</f>
        <v>0</v>
      </c>
      <c r="AR32">
        <f ca="1">IF(AND($B32&gt;0,SUM(AR$3:AR31)=0,SUM($H32:AQ32)=0),$B32,0)</f>
        <v>0</v>
      </c>
      <c r="AS32">
        <f ca="1">IF(AND($B32&gt;0,SUM(AS$3:AS31)=0,SUM($H32:AR32)=0),$B32,0)</f>
        <v>0</v>
      </c>
      <c r="AT32">
        <f ca="1">IF(AND($B32&gt;0,SUM(AT$3:AT31)=0,SUM($H32:AS32)=0),$B32,0)</f>
        <v>0</v>
      </c>
      <c r="AU32">
        <f ca="1">IF(AND($B32&gt;0,SUM(AU$3:AU31)=0,SUM($H32:AT32)=0),$B32,0)</f>
        <v>0</v>
      </c>
      <c r="AV32">
        <f ca="1">IF(AND($B32&gt;0,SUM(AV$3:AV31)=0,SUM($H32:AU32)=0),$B32,0)</f>
        <v>0</v>
      </c>
      <c r="AW32">
        <f ca="1">IF(AND($B32&gt;0,SUM(AW$3:AW31)=0,SUM($H32:AV32)=0),$B32,0)</f>
        <v>0</v>
      </c>
      <c r="AX32">
        <f ca="1">IF(AND($B32&gt;0,SUM(AX$3:AX31)=0,SUM($H32:AW32)=0),$B32,0)</f>
        <v>0</v>
      </c>
      <c r="AY32">
        <f ca="1">IF(AND($B32&gt;0,SUM(AY$3:AY31)=0,SUM($H32:AX32)=0),$B32,0)</f>
        <v>0</v>
      </c>
      <c r="AZ32">
        <f ca="1">IF(AND($B32&gt;0,SUM(AZ$3:AZ31)=0,SUM($H32:AY32)=0),$B32,0)</f>
        <v>0</v>
      </c>
      <c r="BA32">
        <f ca="1">IF(AND($B32&gt;0,SUM(BA$3:BA31)=0,SUM($H32:AZ32)=0),$B32,0)</f>
        <v>0</v>
      </c>
      <c r="BB32">
        <f ca="1">IF(AND($B32&gt;0,SUM(BB$3:BB31)=0,SUM($H32:BA32)=0),$B32,0)</f>
        <v>0</v>
      </c>
      <c r="BC32">
        <f ca="1">IF(AND($B32&gt;0,SUM(BC$3:BC31)=0,SUM($H32:BB32)=0),$B32,0)</f>
        <v>0</v>
      </c>
      <c r="BD32">
        <f ca="1">IF(AND($B32&gt;0,SUM(BD$3:BD31)=0,SUM($H32:BC32)=0),$B32,0)</f>
        <v>0</v>
      </c>
      <c r="BE32">
        <f ca="1">IF(AND($B32&gt;0,SUM(BE$3:BE31)=0,SUM($H32:BD32)=0),$B32,0)</f>
        <v>0</v>
      </c>
      <c r="BF32">
        <f ca="1">IF(AND($B32&gt;0,SUM(BF$3:BF31)=0,SUM($H32:BE32)=0),$B32,0)</f>
        <v>0</v>
      </c>
      <c r="BG32">
        <f ca="1">IF(AND($B32&gt;0,SUM(BG$3:BG31)=0,SUM($H32:BF32)=0),$B32,0)</f>
        <v>0</v>
      </c>
      <c r="BH32">
        <f ca="1">IF(AND($B32&gt;0,SUM(BH$3:BH31)=0,SUM($H32:BG32)=0),$B32,0)</f>
        <v>0</v>
      </c>
      <c r="BI32">
        <f ca="1">IF(AND($B32&gt;0,SUM(BI$3:BI31)=0,SUM($H32:BH32)=0),$B32,0)</f>
        <v>0</v>
      </c>
      <c r="BJ32">
        <f ca="1">IF(AND($B32&gt;0,SUM(BJ$3:BJ31)=0,SUM($H32:BI32)=0),$B32,0)</f>
        <v>0</v>
      </c>
      <c r="BK32">
        <f ca="1">IF(AND($B32&gt;0,SUM(BK$3:BK31)=0,SUM($H32:BJ32)=0),$B32,0)</f>
        <v>0</v>
      </c>
      <c r="BL32">
        <f ca="1">IF(AND($B32&gt;0,SUM(BL$3:BL31)=0,SUM($H32:BK32)=0),$B32,0)</f>
        <v>0</v>
      </c>
      <c r="BM32">
        <f ca="1">IF(AND($B32&gt;0,SUM(BM$3:BM31)=0,SUM($H32:BL32)=0),$B32,0)</f>
        <v>0</v>
      </c>
      <c r="BN32">
        <f ca="1">IF(AND($B32&gt;0,SUM(BN$3:BN31)=0,SUM($H32:BM32)=0),$B32,0)</f>
        <v>0</v>
      </c>
      <c r="BO32">
        <f ca="1">IF(AND($B32&gt;0,SUM(BO$3:BO31)=0,SUM($H32:BN32)=0),$B32,0)</f>
        <v>0</v>
      </c>
      <c r="BP32">
        <f ca="1">IF(AND($B32&gt;0,SUM(BP$3:BP31)=0,SUM($H32:BO32)=0),$B32,0)</f>
        <v>0</v>
      </c>
      <c r="BQ32">
        <f ca="1">IF(AND($B32&gt;0,SUM(BQ$3:BQ31)=0,SUM($H32:BP32)=0),$B32,0)</f>
        <v>0</v>
      </c>
      <c r="BR32">
        <f ca="1">IF(AND($B32&gt;0,SUM(BR$3:BR31)=0,SUM($H32:BQ32)=0),$B32,0)</f>
        <v>0</v>
      </c>
      <c r="BS32">
        <f ca="1">IF(AND($B32&gt;0,SUM(BS$3:BS31)=0,SUM($H32:BR32)=0),$B32,0)</f>
        <v>0</v>
      </c>
      <c r="BT32">
        <f ca="1">IF(AND($B32&gt;0,SUM(BT$3:BT31)=0,SUM($H32:BS32)=0),$B32,0)</f>
        <v>0</v>
      </c>
      <c r="BU32">
        <f ca="1">IF(AND($B32&gt;0,SUM(BU$3:BU31)=0,SUM($H32:BT32)=0),$B32,0)</f>
        <v>0</v>
      </c>
      <c r="BV32">
        <f ca="1">IF(AND($B32&gt;0,SUM(BV$3:BV31)=0,SUM($H32:BU32)=0),$B32,0)</f>
        <v>0</v>
      </c>
      <c r="BW32">
        <f ca="1">IF(AND($B32&gt;0,SUM(BW$3:BW31)=0,SUM($H32:BV32)=0),$B32,0)</f>
        <v>0</v>
      </c>
      <c r="BX32">
        <f ca="1">IF(AND($B32&gt;0,SUM(BX$3:BX31)=0,SUM($H32:BW32)=0),$B32,0)</f>
        <v>0</v>
      </c>
      <c r="BY32">
        <f ca="1">IF(AND($B32&gt;0,SUM(BY$3:BY31)=0,SUM($H32:BX32)=0),$B32,0)</f>
        <v>0</v>
      </c>
      <c r="BZ32">
        <f ca="1">IF(AND($B32&gt;0,SUM(BZ$3:BZ31)=0,SUM($H32:BY32)=0),$B32,0)</f>
        <v>0</v>
      </c>
      <c r="CA32">
        <f ca="1">IF(AND($B32&gt;0,SUM(CA$3:CA31)=0,SUM($H32:BZ32)=0),$B32,0)</f>
        <v>0</v>
      </c>
      <c r="CB32">
        <f ca="1">IF(AND($B32&gt;0,SUM(CB$3:CB31)=0,SUM($H32:CA32)=0),$B32,0)</f>
        <v>0</v>
      </c>
      <c r="CC32">
        <f ca="1">IF(AND($B32&gt;0,SUM(CC$3:CC31)=0,SUM($H32:CB32)=0),$B32,0)</f>
        <v>0</v>
      </c>
      <c r="CD32">
        <f ca="1">IF(AND($B32&gt;0,SUM(CD$3:CD31)=0,SUM($H32:CC32)=0),$B32,0)</f>
        <v>0</v>
      </c>
      <c r="CE32">
        <f ca="1">IF(AND($B32&gt;0,SUM(CE$3:CE31)=0,SUM($H32:CD32)=0),$B32,0)</f>
        <v>0</v>
      </c>
      <c r="CF32">
        <f ca="1">IF(AND($B32&gt;0,SUM(CF$3:CF31)=0,SUM($H32:CE32)=0),$B32,0)</f>
        <v>0</v>
      </c>
      <c r="CG32">
        <f ca="1">IF(AND($B32&gt;0,SUM(CG$3:CG31)=0,SUM($H32:CF32)=0),$B32,0)</f>
        <v>0</v>
      </c>
      <c r="CH32">
        <f ca="1">IF(AND($B32&gt;0,SUM(CH$3:CH31)=0,SUM($H32:CG32)=0),$B32,0)</f>
        <v>0</v>
      </c>
      <c r="CI32">
        <f ca="1">IF(AND($B32&gt;0,SUM(CI$3:CI31)=0,SUM($H32:CH32)=0),$B32,0)</f>
        <v>0</v>
      </c>
      <c r="CJ32">
        <f ca="1">IF(AND($B32&gt;0,SUM(CJ$3:CJ31)=0,SUM($H32:CI32)=0),$B32,0)</f>
        <v>0</v>
      </c>
      <c r="CK32">
        <f ca="1">IF(AND($B32&gt;0,SUM(CK$3:CK31)=0,SUM($H32:CJ32)=0),$B32,0)</f>
        <v>0</v>
      </c>
      <c r="CL32">
        <f ca="1">IF(AND($B32&gt;0,SUM(CL$3:CL31)=0,SUM($H32:CK32)=0),$B32,0)</f>
        <v>0</v>
      </c>
      <c r="CM32">
        <f ca="1">IF(AND($B32&gt;0,SUM(CM$3:CM31)=0,SUM($H32:CL32)=0),$B32,0)</f>
        <v>0</v>
      </c>
      <c r="CN32">
        <f ca="1">IF(AND($B32&gt;0,SUM(CN$3:CN31)=0,SUM($H32:CM32)=0),$B32,0)</f>
        <v>0</v>
      </c>
      <c r="CO32">
        <f ca="1">IF(AND($B32&gt;0,SUM(CO$3:CO31)=0,SUM($H32:CN32)=0),$B32,0)</f>
        <v>0</v>
      </c>
      <c r="CP32">
        <f ca="1">IF(AND($B32&gt;0,SUM(CP$3:CP31)=0,SUM($H32:CO32)=0),$B32,0)</f>
        <v>0</v>
      </c>
      <c r="CQ32">
        <f ca="1">IF(AND($B32&gt;0,SUM(CQ$3:CQ31)=0,SUM($H32:CP32)=0),$B32,0)</f>
        <v>0</v>
      </c>
      <c r="CR32">
        <f ca="1">IF(AND($B32&gt;0,SUM(CR$3:CR31)=0,SUM($H32:CQ32)=0),$B32,0)</f>
        <v>0</v>
      </c>
      <c r="CS32">
        <f ca="1">IF(AND($B32&gt;0,SUM(CS$3:CS31)=0,SUM($H32:CR32)=0),$B32,0)</f>
        <v>0</v>
      </c>
      <c r="CT32">
        <f ca="1">IF(AND($B32&gt;0,SUM(CT$3:CT31)=0,SUM($H32:CS32)=0),$B32,0)</f>
        <v>0</v>
      </c>
      <c r="CU32">
        <f ca="1">IF(AND($B32&gt;0,SUM(CU$3:CU31)=0,SUM($H32:CT32)=0),$B32,0)</f>
        <v>0</v>
      </c>
      <c r="CV32">
        <f ca="1">IF(AND($B32&gt;0,SUM(CV$3:CV31)=0,SUM($H32:CU32)=0),$B32,0)</f>
        <v>0</v>
      </c>
      <c r="CW32">
        <f ca="1">IF(AND($B32&gt;0,SUM(CW$3:CW31)=0,SUM($H32:CV32)=0),$B32,0)</f>
        <v>0</v>
      </c>
      <c r="CX32">
        <f ca="1">IF(AND($B32&gt;0,SUM(CX$3:CX31)=0,SUM($H32:CW32)=0),$B32,0)</f>
        <v>0</v>
      </c>
      <c r="CY32">
        <f ca="1">IF(AND($B32&gt;0,SUM(CY$3:CY31)=0,SUM($H32:CX32)=0),$B32,0)</f>
        <v>0</v>
      </c>
      <c r="CZ32">
        <f ca="1">IF(AND($B32&gt;0,SUM(CZ$3:CZ31)=0,SUM($H32:CY32)=0),$B32,0)</f>
        <v>0</v>
      </c>
      <c r="DA32">
        <f ca="1">IF(AND($B32&gt;0,SUM(DA$3:DA31)=0,SUM($H32:CZ32)=0),$B32,0)</f>
        <v>0</v>
      </c>
      <c r="DB32">
        <f ca="1">IF(AND($B32&gt;0,SUM(DB$3:DB31)=0,SUM($H32:DA32)=0),$B32,0)</f>
        <v>0</v>
      </c>
      <c r="DC32">
        <f ca="1">IF(AND($B32&gt;0,SUM(DC$3:DC31)=0,SUM($H32:DB32)=0),$B32,0)</f>
        <v>0</v>
      </c>
      <c r="DD32">
        <f ca="1">IF(AND($B32&gt;0,SUM(DD$3:DD31)=0,SUM($H32:DC32)=0),$B32,0)</f>
        <v>0</v>
      </c>
      <c r="DE32">
        <f ca="1">IF(AND($B32&gt;0,SUM(DE$3:DE31)=0,SUM($H32:DD32)=0),$B32,0)</f>
        <v>0</v>
      </c>
      <c r="DF32">
        <f ca="1">IF(AND($B32&gt;0,SUM(DF$3:DF31)=0,SUM($H32:DE32)=0),$B32,0)</f>
        <v>0</v>
      </c>
      <c r="DG32">
        <f ca="1">IF(AND($B32&gt;0,SUM(DG$3:DG31)=0,SUM($H32:DF32)=0),$B32,0)</f>
        <v>0</v>
      </c>
      <c r="DH32">
        <f ca="1">IF(AND($B32&gt;0,SUM(DH$3:DH31)=0,SUM($H32:DG32)=0),$B32,0)</f>
        <v>0</v>
      </c>
      <c r="DI32">
        <f ca="1">IF(AND($B32&gt;0,SUM(DI$3:DI31)=0,SUM($H32:DH32)=0),$B32,0)</f>
        <v>0</v>
      </c>
      <c r="DJ32">
        <f ca="1">IF(AND($B32&gt;0,SUM(DJ$3:DJ31)=0,SUM($H32:DI32)=0),$B32,0)</f>
        <v>0</v>
      </c>
      <c r="DK32">
        <f ca="1">IF(AND($B32&gt;0,SUM(DK$3:DK31)=0,SUM($H32:DJ32)=0),$B32,0)</f>
        <v>0</v>
      </c>
      <c r="DL32">
        <f ca="1">IF(AND($B32&gt;0,SUM(DL$3:DL31)=0,SUM($H32:DK32)=0),$B32,0)</f>
        <v>0</v>
      </c>
      <c r="DM32">
        <f ca="1">IF(AND($B32&gt;0,SUM(DM$3:DM31)=0,SUM($H32:DL32)=0),$B32,0)</f>
        <v>0</v>
      </c>
      <c r="DN32">
        <f ca="1">IF(AND($B32&gt;0,SUM(DN$3:DN31)=0,SUM($H32:DM32)=0),$B32,0)</f>
        <v>0</v>
      </c>
      <c r="DO32">
        <f ca="1">IF(AND($B32&gt;0,SUM(DO$3:DO31)=0,SUM($H32:DN32)=0),$B32,0)</f>
        <v>0</v>
      </c>
      <c r="DP32">
        <f ca="1">IF(AND($B32&gt;0,SUM(DP$3:DP31)=0,SUM($H32:DO32)=0),$B32,0)</f>
        <v>0</v>
      </c>
      <c r="DQ32">
        <f ca="1">IF(AND($B32&gt;0,SUM(DQ$3:DQ31)=0,SUM($H32:DP32)=0),$B32,0)</f>
        <v>0</v>
      </c>
      <c r="DR32">
        <f ca="1">IF(AND($B32&gt;0,SUM(DR$3:DR31)=0,SUM($H32:DQ32)=0),$B32,0)</f>
        <v>0</v>
      </c>
      <c r="DS32">
        <f ca="1">IF(AND($B32&gt;0,SUM(DS$3:DS31)=0,SUM($H32:DR32)=0),$B32,0)</f>
        <v>0</v>
      </c>
      <c r="DT32">
        <f ca="1">IF(AND($B32&gt;0,SUM(DT$3:DT31)=0,SUM($H32:DS32)=0),$B32,0)</f>
        <v>0</v>
      </c>
      <c r="DU32">
        <f ca="1">IF(AND($B32&gt;0,SUM(DU$3:DU31)=0,SUM($H32:DT32)=0),$B32,0)</f>
        <v>0</v>
      </c>
      <c r="DV32">
        <f ca="1">IF(AND($B32&gt;0,SUM(DV$3:DV31)=0,SUM($H32:DU32)=0),$B32,0)</f>
        <v>0</v>
      </c>
      <c r="DW32">
        <f ca="1">IF(AND($B32&gt;0,SUM(DW$3:DW31)=0,SUM($H32:DV32)=0),$B32,0)</f>
        <v>0</v>
      </c>
      <c r="DX32">
        <f ca="1">IF(AND($B32&gt;0,SUM(DX$3:DX31)=0,SUM($H32:DW32)=0),$B32,0)</f>
        <v>0</v>
      </c>
      <c r="DY32">
        <f ca="1">IF(AND($B32&gt;0,SUM(DY$3:DY31)=0,SUM($H32:DX32)=0),$B32,0)</f>
        <v>0</v>
      </c>
      <c r="DZ32">
        <f ca="1">IF(AND($B32&gt;0,SUM(DZ$3:DZ31)=0,SUM($H32:DY32)=0),$B32,0)</f>
        <v>0</v>
      </c>
      <c r="EA32">
        <f ca="1">IF(AND($B32&gt;0,SUM(EA$3:EA31)=0,SUM($H32:DZ32)=0),$B32,0)</f>
        <v>0</v>
      </c>
      <c r="EB32">
        <f ca="1">IF(AND($B32&gt;0,SUM(EB$3:EB31)=0,SUM($H32:EA32)=0),$B32,0)</f>
        <v>0</v>
      </c>
      <c r="EC32">
        <f ca="1">IF(AND($B32&gt;0,SUM(EC$3:EC31)=0,SUM($H32:EB32)=0),$B32,0)</f>
        <v>0</v>
      </c>
      <c r="ED32">
        <f ca="1">IF(AND($B32&gt;0,SUM(ED$3:ED31)=0,SUM($H32:EC32)=0),$B32,0)</f>
        <v>0</v>
      </c>
      <c r="EE32">
        <f ca="1">IF(AND($B32&gt;0,SUM(EE$3:EE31)=0,SUM($H32:ED32)=0),$B32,0)</f>
        <v>0</v>
      </c>
      <c r="EF32">
        <f ca="1">IF(AND($B32&gt;0,SUM(EF$3:EF31)=0,SUM($H32:EE32)=0),$B32,0)</f>
        <v>0</v>
      </c>
      <c r="EG32">
        <f ca="1">IF(AND($B32&gt;0,SUM(EG$3:EG31)=0,SUM($H32:EF32)=0),$B32,0)</f>
        <v>0</v>
      </c>
      <c r="EH32">
        <f ca="1">IF(AND($B32&gt;0,SUM(EH$3:EH31)=0,SUM($H32:EG32)=0),$B32,0)</f>
        <v>0</v>
      </c>
      <c r="EI32">
        <f ca="1">IF(AND($B32&gt;0,SUM(EI$3:EI31)=0,SUM($H32:EH32)=0),$B32,0)</f>
        <v>0</v>
      </c>
      <c r="EJ32">
        <f ca="1">IF(AND($B32&gt;0,SUM(EJ$3:EJ31)=0,SUM($H32:EI32)=0),$B32,0)</f>
        <v>0</v>
      </c>
      <c r="EK32">
        <f ca="1">IF(AND($B32&gt;0,SUM(EK$3:EK31)=0,SUM($H32:EJ32)=0),$B32,0)</f>
        <v>0</v>
      </c>
      <c r="EL32">
        <f ca="1">IF(AND($B32&gt;0,SUM(EL$3:EL31)=0,SUM($H32:EK32)=0),$B32,0)</f>
        <v>0</v>
      </c>
      <c r="EM32">
        <f ca="1">IF(AND($B32&gt;0,SUM(EM$3:EM31)=0,SUM($H32:EL32)=0),$B32,0)</f>
        <v>0</v>
      </c>
      <c r="EN32">
        <f ca="1">IF(AND($B32&gt;0,SUM(EN$3:EN31)=0,SUM($H32:EM32)=0),$B32,0)</f>
        <v>0</v>
      </c>
      <c r="EO32">
        <f ca="1">IF(AND($B32&gt;0,SUM(EO$3:EO31)=0,SUM($H32:EN32)=0),$B32,0)</f>
        <v>0</v>
      </c>
      <c r="EP32">
        <f ca="1">IF(AND($B32&gt;0,SUM(EP$3:EP31)=0,SUM($H32:EO32)=0),$B32,0)</f>
        <v>0</v>
      </c>
      <c r="EQ32">
        <f ca="1">IF(AND($B32&gt;0,SUM(EQ$3:EQ31)=0,SUM($H32:EP32)=0),$B32,0)</f>
        <v>0</v>
      </c>
      <c r="ER32">
        <f ca="1">IF(AND($B32&gt;0,SUM(ER$3:ER31)=0,SUM($H32:EQ32)=0),$B32,0)</f>
        <v>0</v>
      </c>
      <c r="ES32">
        <f ca="1">IF(AND($B32&gt;0,SUM(ES$3:ES31)=0,SUM($H32:ER32)=0),$B32,0)</f>
        <v>0</v>
      </c>
      <c r="ET32">
        <f ca="1">IF(AND($B32&gt;0,SUM(ET$3:ET31)=0,SUM($H32:ES32)=0),$B32,0)</f>
        <v>0</v>
      </c>
      <c r="EU32">
        <f ca="1">IF(AND($B32&gt;0,SUM(EU$3:EU31)=0,SUM($H32:ET32)=0),$B32,0)</f>
        <v>0</v>
      </c>
      <c r="EV32">
        <f ca="1">IF(AND($B32&gt;0,SUM(EV$3:EV31)=0,SUM($H32:EU32)=0),$B32,0)</f>
        <v>0</v>
      </c>
      <c r="EW32">
        <f ca="1">IF(AND($B32&gt;0,SUM(EW$3:EW31)=0,SUM($H32:EV32)=0),$B32,0)</f>
        <v>0</v>
      </c>
      <c r="EX32">
        <f ca="1">IF(AND($B32&gt;0,SUM(EX$3:EX31)=0,SUM($H32:EW32)=0),$B32,0)</f>
        <v>0</v>
      </c>
      <c r="EY32">
        <f ca="1">IF(AND($B32&gt;0,SUM(EY$3:EY31)=0,SUM($H32:EX32)=0),$B32,0)</f>
        <v>0</v>
      </c>
      <c r="EZ32">
        <f ca="1">IF(AND($B32&gt;0,SUM(EZ$3:EZ31)=0,SUM($H32:EY32)=0),$B32,0)</f>
        <v>0</v>
      </c>
      <c r="FA32">
        <f ca="1">IF(AND($B32&gt;0,SUM(FA$3:FA31)=0,SUM($H32:EZ32)=0),$B32,0)</f>
        <v>0</v>
      </c>
      <c r="FB32">
        <f ca="1">IF(AND($B32&gt;0,SUM(FB$3:FB31)=0,SUM($H32:FA32)=0),$B32,0)</f>
        <v>0</v>
      </c>
      <c r="FC32">
        <f ca="1">IF(AND($B32&gt;0,SUM(FC$3:FC31)=0,SUM($H32:FB32)=0),$B32,0)</f>
        <v>0</v>
      </c>
      <c r="FD32">
        <f ca="1">IF(AND($B32&gt;0,SUM(FD$3:FD31)=0,SUM($H32:FC32)=0),$B32,0)</f>
        <v>0</v>
      </c>
      <c r="FE32">
        <f ca="1">IF(AND($B32&gt;0,SUM(FE$3:FE31)=0,SUM($H32:FD32)=0),$B32,0)</f>
        <v>0</v>
      </c>
      <c r="FF32">
        <f ca="1">IF(AND($B32&gt;0,SUM(FF$3:FF31)=0,SUM($H32:FE32)=0),$B32,0)</f>
        <v>0</v>
      </c>
      <c r="FG32">
        <f ca="1">IF(AND($B32&gt;0,SUM(FG$3:FG31)=0,SUM($H32:FF32)=0),$B32,0)</f>
        <v>0</v>
      </c>
      <c r="FH32">
        <f ca="1">IF(AND($B32&gt;0,SUM(FH$3:FH31)=0,SUM($H32:FG32)=0),$B32,0)</f>
        <v>0</v>
      </c>
      <c r="FI32">
        <f ca="1">IF(AND($B32&gt;0,SUM(FI$3:FI31)=0,SUM($H32:FH32)=0),$B32,0)</f>
        <v>0</v>
      </c>
      <c r="FJ32">
        <f ca="1">IF(AND($B32&gt;0,SUM(FJ$3:FJ31)=0,SUM($H32:FI32)=0),$B32,0)</f>
        <v>0</v>
      </c>
      <c r="FK32">
        <f ca="1">IF(AND($B32&gt;0,SUM(FK$3:FK31)=0,SUM($H32:FJ32)=0),$B32,0)</f>
        <v>0</v>
      </c>
      <c r="FL32">
        <f ca="1">IF(AND($B32&gt;0,SUM(FL$3:FL31)=0,SUM($H32:FK32)=0),$B32,0)</f>
        <v>0</v>
      </c>
      <c r="FM32">
        <f ca="1">IF(AND($B32&gt;0,SUM(FM$3:FM31)=0,SUM($H32:FL32)=0),$B32,0)</f>
        <v>0</v>
      </c>
      <c r="FN32">
        <f ca="1">IF(AND($B32&gt;0,SUM(FN$3:FN31)=0,SUM($H32:FM32)=0),$B32,0)</f>
        <v>0</v>
      </c>
      <c r="FS32" s="67" t="s">
        <v>145</v>
      </c>
      <c r="FT32" s="67" t="s">
        <v>928</v>
      </c>
      <c r="FU32" s="342" t="s">
        <v>92</v>
      </c>
      <c r="FV32" s="67" t="s">
        <v>175</v>
      </c>
      <c r="FY32" s="249" t="s">
        <v>145</v>
      </c>
      <c r="FZ32" s="67" t="s">
        <v>928</v>
      </c>
      <c r="GA32" s="67" t="str">
        <f>""</f>
        <v/>
      </c>
      <c r="GB32" s="67" t="s">
        <v>408</v>
      </c>
      <c r="GE32" s="67" t="s">
        <v>792</v>
      </c>
      <c r="GF32" s="67" t="s">
        <v>928</v>
      </c>
      <c r="GG32" s="67" t="str">
        <f>""</f>
        <v/>
      </c>
      <c r="GH32" s="67" t="s">
        <v>408</v>
      </c>
    </row>
    <row r="33" spans="1:190" ht="15.75" thickBot="1" x14ac:dyDescent="0.3">
      <c r="A33">
        <v>33</v>
      </c>
      <c r="B33">
        <f ca="1">IF(Valintaohjelma!D$11=SelectionData!J$11,A33,0)</f>
        <v>0</v>
      </c>
      <c r="C33" s="240" t="str">
        <f t="shared" ca="1" si="6"/>
        <v xml:space="preserve">CASA R7-H Smart Left/Right </v>
      </c>
      <c r="D33" s="240" t="str">
        <f t="shared" ca="1" si="7"/>
        <v>R07HL00S00H</v>
      </c>
      <c r="E33" s="240" t="str">
        <f t="shared" ca="1" si="8"/>
        <v>******</v>
      </c>
      <c r="F33" s="240" t="str">
        <f t="shared" ca="1" si="9"/>
        <v>Valitse</v>
      </c>
      <c r="G33" s="47">
        <f ca="1">INDEX($I$2:$FN$2,ROWS(G$2:G33))</f>
        <v>1</v>
      </c>
      <c r="H33">
        <v>0</v>
      </c>
      <c r="I33">
        <f ca="1">IF(AND($B33&gt;0,SUM(I$3:I32)=0,SUM($H33:H33)=0),$B33,0)</f>
        <v>0</v>
      </c>
      <c r="J33">
        <f ca="1">IF(AND($B33&gt;0,SUM(J$3:J32)=0,SUM($H33:I33)=0),$B33,0)</f>
        <v>0</v>
      </c>
      <c r="K33">
        <f ca="1">IF(AND($B33&gt;0,SUM(K$3:K32)=0,SUM($H33:J33)=0),$B33,0)</f>
        <v>0</v>
      </c>
      <c r="L33">
        <f ca="1">IF(AND($B33&gt;0,SUM(L$3:L32)=0,SUM($H33:K33)=0),$B33,0)</f>
        <v>0</v>
      </c>
      <c r="M33">
        <f ca="1">IF(AND($B33&gt;0,SUM(M$3:M32)=0,SUM($H33:L33)=0),$B33,0)</f>
        <v>0</v>
      </c>
      <c r="N33">
        <f ca="1">IF(AND($B33&gt;0,SUM(N$3:N32)=0,SUM($H33:M33)=0),$B33,0)</f>
        <v>0</v>
      </c>
      <c r="O33">
        <f ca="1">IF(AND($B33&gt;0,SUM(O$3:O32)=0,SUM($H33:N33)=0),$B33,0)</f>
        <v>0</v>
      </c>
      <c r="P33">
        <f ca="1">IF(AND($B33&gt;0,SUM(P$3:P32)=0,SUM($H33:O33)=0),$B33,0)</f>
        <v>0</v>
      </c>
      <c r="Q33">
        <f ca="1">IF(AND($B33&gt;0,SUM(Q$3:Q32)=0,SUM($H33:P33)=0),$B33,0)</f>
        <v>0</v>
      </c>
      <c r="R33">
        <f ca="1">IF(AND($B33&gt;0,SUM(R$3:R32)=0,SUM($H33:Q33)=0),$B33,0)</f>
        <v>0</v>
      </c>
      <c r="S33">
        <f ca="1">IF(AND($B33&gt;0,SUM(S$3:S32)=0,SUM($H33:R33)=0),$B33,0)</f>
        <v>0</v>
      </c>
      <c r="T33">
        <f ca="1">IF(AND($B33&gt;0,SUM(T$3:T32)=0,SUM($H33:S33)=0),$B33,0)</f>
        <v>0</v>
      </c>
      <c r="U33">
        <f ca="1">IF(AND($B33&gt;0,SUM(U$3:U32)=0,SUM($H33:T33)=0),$B33,0)</f>
        <v>0</v>
      </c>
      <c r="V33">
        <f ca="1">IF(AND($B33&gt;0,SUM(V$3:V32)=0,SUM($H33:U33)=0),$B33,0)</f>
        <v>0</v>
      </c>
      <c r="W33">
        <f ca="1">IF(AND($B33&gt;0,SUM(W$3:W32)=0,SUM($H33:V33)=0),$B33,0)</f>
        <v>0</v>
      </c>
      <c r="X33">
        <f ca="1">IF(AND($B33&gt;0,SUM(X$3:X32)=0,SUM($H33:W33)=0),$B33,0)</f>
        <v>0</v>
      </c>
      <c r="Y33">
        <f ca="1">IF(AND($B33&gt;0,SUM(Y$3:Y32)=0,SUM($H33:X33)=0),$B33,0)</f>
        <v>0</v>
      </c>
      <c r="Z33">
        <f ca="1">IF(AND($B33&gt;0,SUM(Z$3:Z32)=0,SUM($H33:Y33)=0),$B33,0)</f>
        <v>0</v>
      </c>
      <c r="AA33">
        <f ca="1">IF(AND($B33&gt;0,SUM(AA$3:AA32)=0,SUM($H33:Z33)=0),$B33,0)</f>
        <v>0</v>
      </c>
      <c r="AB33">
        <f ca="1">IF(AND($B33&gt;0,SUM(AB$3:AB32)=0,SUM($H33:AA33)=0),$B33,0)</f>
        <v>0</v>
      </c>
      <c r="AC33">
        <f ca="1">IF(AND($B33&gt;0,SUM(AC$3:AC32)=0,SUM($H33:AB33)=0),$B33,0)</f>
        <v>0</v>
      </c>
      <c r="AD33">
        <f ca="1">IF(AND($B33&gt;0,SUM(AD$3:AD32)=0,SUM($H33:AC33)=0),$B33,0)</f>
        <v>0</v>
      </c>
      <c r="AE33">
        <f ca="1">IF(AND($B33&gt;0,SUM(AE$3:AE32)=0,SUM($H33:AD33)=0),$B33,0)</f>
        <v>0</v>
      </c>
      <c r="AF33">
        <f ca="1">IF(AND($B33&gt;0,SUM(AF$3:AF32)=0,SUM($H33:AE33)=0),$B33,0)</f>
        <v>0</v>
      </c>
      <c r="AG33">
        <f ca="1">IF(AND($B33&gt;0,SUM(AG$3:AG32)=0,SUM($H33:AF33)=0),$B33,0)</f>
        <v>0</v>
      </c>
      <c r="AH33">
        <f ca="1">IF(AND($B33&gt;0,SUM(AH$3:AH32)=0,SUM($H33:AG33)=0),$B33,0)</f>
        <v>0</v>
      </c>
      <c r="AI33">
        <f ca="1">IF(AND($B33&gt;0,SUM(AI$3:AI32)=0,SUM($H33:AH33)=0),$B33,0)</f>
        <v>0</v>
      </c>
      <c r="AJ33">
        <f ca="1">IF(AND($B33&gt;0,SUM(AJ$3:AJ32)=0,SUM($H33:AI33)=0),$B33,0)</f>
        <v>0</v>
      </c>
      <c r="AK33">
        <f ca="1">IF(AND($B33&gt;0,SUM(AK$3:AK32)=0,SUM($H33:AJ33)=0),$B33,0)</f>
        <v>0</v>
      </c>
      <c r="AL33">
        <f ca="1">IF(AND($B33&gt;0,SUM(AL$3:AL32)=0,SUM($H33:AK33)=0),$B33,0)</f>
        <v>0</v>
      </c>
      <c r="AM33">
        <f ca="1">IF(AND($B33&gt;0,SUM(AM$3:AM32)=0,SUM($H33:AL33)=0),$B33,0)</f>
        <v>0</v>
      </c>
      <c r="AN33">
        <f ca="1">IF(AND($B33&gt;0,SUM(AN$3:AN32)=0,SUM($H33:AM33)=0),$B33,0)</f>
        <v>0</v>
      </c>
      <c r="AO33">
        <f ca="1">IF(AND($B33&gt;0,SUM(AO$3:AO32)=0,SUM($H33:AN33)=0),$B33,0)</f>
        <v>0</v>
      </c>
      <c r="AP33">
        <f ca="1">IF(AND($B33&gt;0,SUM(AP$3:AP32)=0,SUM($H33:AO33)=0),$B33,0)</f>
        <v>0</v>
      </c>
      <c r="AQ33">
        <f ca="1">IF(AND($B33&gt;0,SUM(AQ$3:AQ32)=0,SUM($H33:AP33)=0),$B33,0)</f>
        <v>0</v>
      </c>
      <c r="AR33">
        <f ca="1">IF(AND($B33&gt;0,SUM(AR$3:AR32)=0,SUM($H33:AQ33)=0),$B33,0)</f>
        <v>0</v>
      </c>
      <c r="AS33">
        <f ca="1">IF(AND($B33&gt;0,SUM(AS$3:AS32)=0,SUM($H33:AR33)=0),$B33,0)</f>
        <v>0</v>
      </c>
      <c r="AT33">
        <f ca="1">IF(AND($B33&gt;0,SUM(AT$3:AT32)=0,SUM($H33:AS33)=0),$B33,0)</f>
        <v>0</v>
      </c>
      <c r="AU33">
        <f ca="1">IF(AND($B33&gt;0,SUM(AU$3:AU32)=0,SUM($H33:AT33)=0),$B33,0)</f>
        <v>0</v>
      </c>
      <c r="AV33">
        <f ca="1">IF(AND($B33&gt;0,SUM(AV$3:AV32)=0,SUM($H33:AU33)=0),$B33,0)</f>
        <v>0</v>
      </c>
      <c r="AW33">
        <f ca="1">IF(AND($B33&gt;0,SUM(AW$3:AW32)=0,SUM($H33:AV33)=0),$B33,0)</f>
        <v>0</v>
      </c>
      <c r="AX33">
        <f ca="1">IF(AND($B33&gt;0,SUM(AX$3:AX32)=0,SUM($H33:AW33)=0),$B33,0)</f>
        <v>0</v>
      </c>
      <c r="AY33">
        <f ca="1">IF(AND($B33&gt;0,SUM(AY$3:AY32)=0,SUM($H33:AX33)=0),$B33,0)</f>
        <v>0</v>
      </c>
      <c r="AZ33">
        <f ca="1">IF(AND($B33&gt;0,SUM(AZ$3:AZ32)=0,SUM($H33:AY33)=0),$B33,0)</f>
        <v>0</v>
      </c>
      <c r="BA33">
        <f ca="1">IF(AND($B33&gt;0,SUM(BA$3:BA32)=0,SUM($H33:AZ33)=0),$B33,0)</f>
        <v>0</v>
      </c>
      <c r="BB33">
        <f ca="1">IF(AND($B33&gt;0,SUM(BB$3:BB32)=0,SUM($H33:BA33)=0),$B33,0)</f>
        <v>0</v>
      </c>
      <c r="BC33">
        <f ca="1">IF(AND($B33&gt;0,SUM(BC$3:BC32)=0,SUM($H33:BB33)=0),$B33,0)</f>
        <v>0</v>
      </c>
      <c r="BD33">
        <f ca="1">IF(AND($B33&gt;0,SUM(BD$3:BD32)=0,SUM($H33:BC33)=0),$B33,0)</f>
        <v>0</v>
      </c>
      <c r="BE33">
        <f ca="1">IF(AND($B33&gt;0,SUM(BE$3:BE32)=0,SUM($H33:BD33)=0),$B33,0)</f>
        <v>0</v>
      </c>
      <c r="BF33">
        <f ca="1">IF(AND($B33&gt;0,SUM(BF$3:BF32)=0,SUM($H33:BE33)=0),$B33,0)</f>
        <v>0</v>
      </c>
      <c r="BG33">
        <f ca="1">IF(AND($B33&gt;0,SUM(BG$3:BG32)=0,SUM($H33:BF33)=0),$B33,0)</f>
        <v>0</v>
      </c>
      <c r="BH33">
        <f ca="1">IF(AND($B33&gt;0,SUM(BH$3:BH32)=0,SUM($H33:BG33)=0),$B33,0)</f>
        <v>0</v>
      </c>
      <c r="BI33">
        <f ca="1">IF(AND($B33&gt;0,SUM(BI$3:BI32)=0,SUM($H33:BH33)=0),$B33,0)</f>
        <v>0</v>
      </c>
      <c r="BJ33">
        <f ca="1">IF(AND($B33&gt;0,SUM(BJ$3:BJ32)=0,SUM($H33:BI33)=0),$B33,0)</f>
        <v>0</v>
      </c>
      <c r="BK33">
        <f ca="1">IF(AND($B33&gt;0,SUM(BK$3:BK32)=0,SUM($H33:BJ33)=0),$B33,0)</f>
        <v>0</v>
      </c>
      <c r="BL33">
        <f ca="1">IF(AND($B33&gt;0,SUM(BL$3:BL32)=0,SUM($H33:BK33)=0),$B33,0)</f>
        <v>0</v>
      </c>
      <c r="BM33">
        <f ca="1">IF(AND($B33&gt;0,SUM(BM$3:BM32)=0,SUM($H33:BL33)=0),$B33,0)</f>
        <v>0</v>
      </c>
      <c r="BN33">
        <f ca="1">IF(AND($B33&gt;0,SUM(BN$3:BN32)=0,SUM($H33:BM33)=0),$B33,0)</f>
        <v>0</v>
      </c>
      <c r="BO33">
        <f ca="1">IF(AND($B33&gt;0,SUM(BO$3:BO32)=0,SUM($H33:BN33)=0),$B33,0)</f>
        <v>0</v>
      </c>
      <c r="BP33">
        <f ca="1">IF(AND($B33&gt;0,SUM(BP$3:BP32)=0,SUM($H33:BO33)=0),$B33,0)</f>
        <v>0</v>
      </c>
      <c r="BQ33">
        <f ca="1">IF(AND($B33&gt;0,SUM(BQ$3:BQ32)=0,SUM($H33:BP33)=0),$B33,0)</f>
        <v>0</v>
      </c>
      <c r="BR33">
        <f ca="1">IF(AND($B33&gt;0,SUM(BR$3:BR32)=0,SUM($H33:BQ33)=0),$B33,0)</f>
        <v>0</v>
      </c>
      <c r="BS33">
        <f ca="1">IF(AND($B33&gt;0,SUM(BS$3:BS32)=0,SUM($H33:BR33)=0),$B33,0)</f>
        <v>0</v>
      </c>
      <c r="BT33">
        <f ca="1">IF(AND($B33&gt;0,SUM(BT$3:BT32)=0,SUM($H33:BS33)=0),$B33,0)</f>
        <v>0</v>
      </c>
      <c r="BU33">
        <f ca="1">IF(AND($B33&gt;0,SUM(BU$3:BU32)=0,SUM($H33:BT33)=0),$B33,0)</f>
        <v>0</v>
      </c>
      <c r="BV33">
        <f ca="1">IF(AND($B33&gt;0,SUM(BV$3:BV32)=0,SUM($H33:BU33)=0),$B33,0)</f>
        <v>0</v>
      </c>
      <c r="BW33">
        <f ca="1">IF(AND($B33&gt;0,SUM(BW$3:BW32)=0,SUM($H33:BV33)=0),$B33,0)</f>
        <v>0</v>
      </c>
      <c r="BX33">
        <f ca="1">IF(AND($B33&gt;0,SUM(BX$3:BX32)=0,SUM($H33:BW33)=0),$B33,0)</f>
        <v>0</v>
      </c>
      <c r="BY33">
        <f ca="1">IF(AND($B33&gt;0,SUM(BY$3:BY32)=0,SUM($H33:BX33)=0),$B33,0)</f>
        <v>0</v>
      </c>
      <c r="BZ33">
        <f ca="1">IF(AND($B33&gt;0,SUM(BZ$3:BZ32)=0,SUM($H33:BY33)=0),$B33,0)</f>
        <v>0</v>
      </c>
      <c r="CA33">
        <f ca="1">IF(AND($B33&gt;0,SUM(CA$3:CA32)=0,SUM($H33:BZ33)=0),$B33,0)</f>
        <v>0</v>
      </c>
      <c r="CB33">
        <f ca="1">IF(AND($B33&gt;0,SUM(CB$3:CB32)=0,SUM($H33:CA33)=0),$B33,0)</f>
        <v>0</v>
      </c>
      <c r="CC33">
        <f ca="1">IF(AND($B33&gt;0,SUM(CC$3:CC32)=0,SUM($H33:CB33)=0),$B33,0)</f>
        <v>0</v>
      </c>
      <c r="CD33">
        <f ca="1">IF(AND($B33&gt;0,SUM(CD$3:CD32)=0,SUM($H33:CC33)=0),$B33,0)</f>
        <v>0</v>
      </c>
      <c r="CE33">
        <f ca="1">IF(AND($B33&gt;0,SUM(CE$3:CE32)=0,SUM($H33:CD33)=0),$B33,0)</f>
        <v>0</v>
      </c>
      <c r="CF33">
        <f ca="1">IF(AND($B33&gt;0,SUM(CF$3:CF32)=0,SUM($H33:CE33)=0),$B33,0)</f>
        <v>0</v>
      </c>
      <c r="CG33">
        <f ca="1">IF(AND($B33&gt;0,SUM(CG$3:CG32)=0,SUM($H33:CF33)=0),$B33,0)</f>
        <v>0</v>
      </c>
      <c r="CH33">
        <f ca="1">IF(AND($B33&gt;0,SUM(CH$3:CH32)=0,SUM($H33:CG33)=0),$B33,0)</f>
        <v>0</v>
      </c>
      <c r="CI33">
        <f ca="1">IF(AND($B33&gt;0,SUM(CI$3:CI32)=0,SUM($H33:CH33)=0),$B33,0)</f>
        <v>0</v>
      </c>
      <c r="CJ33">
        <f ca="1">IF(AND($B33&gt;0,SUM(CJ$3:CJ32)=0,SUM($H33:CI33)=0),$B33,0)</f>
        <v>0</v>
      </c>
      <c r="CK33">
        <f ca="1">IF(AND($B33&gt;0,SUM(CK$3:CK32)=0,SUM($H33:CJ33)=0),$B33,0)</f>
        <v>0</v>
      </c>
      <c r="CL33">
        <f ca="1">IF(AND($B33&gt;0,SUM(CL$3:CL32)=0,SUM($H33:CK33)=0),$B33,0)</f>
        <v>0</v>
      </c>
      <c r="CM33">
        <f ca="1">IF(AND($B33&gt;0,SUM(CM$3:CM32)=0,SUM($H33:CL33)=0),$B33,0)</f>
        <v>0</v>
      </c>
      <c r="CN33">
        <f ca="1">IF(AND($B33&gt;0,SUM(CN$3:CN32)=0,SUM($H33:CM33)=0),$B33,0)</f>
        <v>0</v>
      </c>
      <c r="CO33">
        <f ca="1">IF(AND($B33&gt;0,SUM(CO$3:CO32)=0,SUM($H33:CN33)=0),$B33,0)</f>
        <v>0</v>
      </c>
      <c r="CP33">
        <f ca="1">IF(AND($B33&gt;0,SUM(CP$3:CP32)=0,SUM($H33:CO33)=0),$B33,0)</f>
        <v>0</v>
      </c>
      <c r="CQ33">
        <f ca="1">IF(AND($B33&gt;0,SUM(CQ$3:CQ32)=0,SUM($H33:CP33)=0),$B33,0)</f>
        <v>0</v>
      </c>
      <c r="CR33">
        <f ca="1">IF(AND($B33&gt;0,SUM(CR$3:CR32)=0,SUM($H33:CQ33)=0),$B33,0)</f>
        <v>0</v>
      </c>
      <c r="CS33">
        <f ca="1">IF(AND($B33&gt;0,SUM(CS$3:CS32)=0,SUM($H33:CR33)=0),$B33,0)</f>
        <v>0</v>
      </c>
      <c r="CT33">
        <f ca="1">IF(AND($B33&gt;0,SUM(CT$3:CT32)=0,SUM($H33:CS33)=0),$B33,0)</f>
        <v>0</v>
      </c>
      <c r="CU33">
        <f ca="1">IF(AND($B33&gt;0,SUM(CU$3:CU32)=0,SUM($H33:CT33)=0),$B33,0)</f>
        <v>0</v>
      </c>
      <c r="CV33">
        <f ca="1">IF(AND($B33&gt;0,SUM(CV$3:CV32)=0,SUM($H33:CU33)=0),$B33,0)</f>
        <v>0</v>
      </c>
      <c r="CW33">
        <f ca="1">IF(AND($B33&gt;0,SUM(CW$3:CW32)=0,SUM($H33:CV33)=0),$B33,0)</f>
        <v>0</v>
      </c>
      <c r="CX33">
        <f ca="1">IF(AND($B33&gt;0,SUM(CX$3:CX32)=0,SUM($H33:CW33)=0),$B33,0)</f>
        <v>0</v>
      </c>
      <c r="CY33">
        <f ca="1">IF(AND($B33&gt;0,SUM(CY$3:CY32)=0,SUM($H33:CX33)=0),$B33,0)</f>
        <v>0</v>
      </c>
      <c r="CZ33">
        <f ca="1">IF(AND($B33&gt;0,SUM(CZ$3:CZ32)=0,SUM($H33:CY33)=0),$B33,0)</f>
        <v>0</v>
      </c>
      <c r="DA33">
        <f ca="1">IF(AND($B33&gt;0,SUM(DA$3:DA32)=0,SUM($H33:CZ33)=0),$B33,0)</f>
        <v>0</v>
      </c>
      <c r="DB33">
        <f ca="1">IF(AND($B33&gt;0,SUM(DB$3:DB32)=0,SUM($H33:DA33)=0),$B33,0)</f>
        <v>0</v>
      </c>
      <c r="DC33">
        <f ca="1">IF(AND($B33&gt;0,SUM(DC$3:DC32)=0,SUM($H33:DB33)=0),$B33,0)</f>
        <v>0</v>
      </c>
      <c r="DD33">
        <f ca="1">IF(AND($B33&gt;0,SUM(DD$3:DD32)=0,SUM($H33:DC33)=0),$B33,0)</f>
        <v>0</v>
      </c>
      <c r="DE33">
        <f ca="1">IF(AND($B33&gt;0,SUM(DE$3:DE32)=0,SUM($H33:DD33)=0),$B33,0)</f>
        <v>0</v>
      </c>
      <c r="DF33">
        <f ca="1">IF(AND($B33&gt;0,SUM(DF$3:DF32)=0,SUM($H33:DE33)=0),$B33,0)</f>
        <v>0</v>
      </c>
      <c r="DG33">
        <f ca="1">IF(AND($B33&gt;0,SUM(DG$3:DG32)=0,SUM($H33:DF33)=0),$B33,0)</f>
        <v>0</v>
      </c>
      <c r="DH33">
        <f ca="1">IF(AND($B33&gt;0,SUM(DH$3:DH32)=0,SUM($H33:DG33)=0),$B33,0)</f>
        <v>0</v>
      </c>
      <c r="DI33">
        <f ca="1">IF(AND($B33&gt;0,SUM(DI$3:DI32)=0,SUM($H33:DH33)=0),$B33,0)</f>
        <v>0</v>
      </c>
      <c r="DJ33">
        <f ca="1">IF(AND($B33&gt;0,SUM(DJ$3:DJ32)=0,SUM($H33:DI33)=0),$B33,0)</f>
        <v>0</v>
      </c>
      <c r="DK33">
        <f ca="1">IF(AND($B33&gt;0,SUM(DK$3:DK32)=0,SUM($H33:DJ33)=0),$B33,0)</f>
        <v>0</v>
      </c>
      <c r="DL33">
        <f ca="1">IF(AND($B33&gt;0,SUM(DL$3:DL32)=0,SUM($H33:DK33)=0),$B33,0)</f>
        <v>0</v>
      </c>
      <c r="DM33">
        <f ca="1">IF(AND($B33&gt;0,SUM(DM$3:DM32)=0,SUM($H33:DL33)=0),$B33,0)</f>
        <v>0</v>
      </c>
      <c r="DN33">
        <f ca="1">IF(AND($B33&gt;0,SUM(DN$3:DN32)=0,SUM($H33:DM33)=0),$B33,0)</f>
        <v>0</v>
      </c>
      <c r="DO33">
        <f ca="1">IF(AND($B33&gt;0,SUM(DO$3:DO32)=0,SUM($H33:DN33)=0),$B33,0)</f>
        <v>0</v>
      </c>
      <c r="DP33">
        <f ca="1">IF(AND($B33&gt;0,SUM(DP$3:DP32)=0,SUM($H33:DO33)=0),$B33,0)</f>
        <v>0</v>
      </c>
      <c r="DQ33">
        <f ca="1">IF(AND($B33&gt;0,SUM(DQ$3:DQ32)=0,SUM($H33:DP33)=0),$B33,0)</f>
        <v>0</v>
      </c>
      <c r="DR33">
        <f ca="1">IF(AND($B33&gt;0,SUM(DR$3:DR32)=0,SUM($H33:DQ33)=0),$B33,0)</f>
        <v>0</v>
      </c>
      <c r="DS33">
        <f ca="1">IF(AND($B33&gt;0,SUM(DS$3:DS32)=0,SUM($H33:DR33)=0),$B33,0)</f>
        <v>0</v>
      </c>
      <c r="DT33">
        <f ca="1">IF(AND($B33&gt;0,SUM(DT$3:DT32)=0,SUM($H33:DS33)=0),$B33,0)</f>
        <v>0</v>
      </c>
      <c r="DU33">
        <f ca="1">IF(AND($B33&gt;0,SUM(DU$3:DU32)=0,SUM($H33:DT33)=0),$B33,0)</f>
        <v>0</v>
      </c>
      <c r="DV33">
        <f ca="1">IF(AND($B33&gt;0,SUM(DV$3:DV32)=0,SUM($H33:DU33)=0),$B33,0)</f>
        <v>0</v>
      </c>
      <c r="DW33">
        <f ca="1">IF(AND($B33&gt;0,SUM(DW$3:DW32)=0,SUM($H33:DV33)=0),$B33,0)</f>
        <v>0</v>
      </c>
      <c r="DX33">
        <f ca="1">IF(AND($B33&gt;0,SUM(DX$3:DX32)=0,SUM($H33:DW33)=0),$B33,0)</f>
        <v>0</v>
      </c>
      <c r="DY33">
        <f ca="1">IF(AND($B33&gt;0,SUM(DY$3:DY32)=0,SUM($H33:DX33)=0),$B33,0)</f>
        <v>0</v>
      </c>
      <c r="DZ33">
        <f ca="1">IF(AND($B33&gt;0,SUM(DZ$3:DZ32)=0,SUM($H33:DY33)=0),$B33,0)</f>
        <v>0</v>
      </c>
      <c r="EA33">
        <f ca="1">IF(AND($B33&gt;0,SUM(EA$3:EA32)=0,SUM($H33:DZ33)=0),$B33,0)</f>
        <v>0</v>
      </c>
      <c r="EB33">
        <f ca="1">IF(AND($B33&gt;0,SUM(EB$3:EB32)=0,SUM($H33:EA33)=0),$B33,0)</f>
        <v>0</v>
      </c>
      <c r="EC33">
        <f ca="1">IF(AND($B33&gt;0,SUM(EC$3:EC32)=0,SUM($H33:EB33)=0),$B33,0)</f>
        <v>0</v>
      </c>
      <c r="ED33">
        <f ca="1">IF(AND($B33&gt;0,SUM(ED$3:ED32)=0,SUM($H33:EC33)=0),$B33,0)</f>
        <v>0</v>
      </c>
      <c r="EE33">
        <f ca="1">IF(AND($B33&gt;0,SUM(EE$3:EE32)=0,SUM($H33:ED33)=0),$B33,0)</f>
        <v>0</v>
      </c>
      <c r="EF33">
        <f ca="1">IF(AND($B33&gt;0,SUM(EF$3:EF32)=0,SUM($H33:EE33)=0),$B33,0)</f>
        <v>0</v>
      </c>
      <c r="EG33">
        <f ca="1">IF(AND($B33&gt;0,SUM(EG$3:EG32)=0,SUM($H33:EF33)=0),$B33,0)</f>
        <v>0</v>
      </c>
      <c r="EH33">
        <f ca="1">IF(AND($B33&gt;0,SUM(EH$3:EH32)=0,SUM($H33:EG33)=0),$B33,0)</f>
        <v>0</v>
      </c>
      <c r="EI33">
        <f ca="1">IF(AND($B33&gt;0,SUM(EI$3:EI32)=0,SUM($H33:EH33)=0),$B33,0)</f>
        <v>0</v>
      </c>
      <c r="EJ33">
        <f ca="1">IF(AND($B33&gt;0,SUM(EJ$3:EJ32)=0,SUM($H33:EI33)=0),$B33,0)</f>
        <v>0</v>
      </c>
      <c r="EK33">
        <f ca="1">IF(AND($B33&gt;0,SUM(EK$3:EK32)=0,SUM($H33:EJ33)=0),$B33,0)</f>
        <v>0</v>
      </c>
      <c r="EL33">
        <f ca="1">IF(AND($B33&gt;0,SUM(EL$3:EL32)=0,SUM($H33:EK33)=0),$B33,0)</f>
        <v>0</v>
      </c>
      <c r="EM33">
        <f ca="1">IF(AND($B33&gt;0,SUM(EM$3:EM32)=0,SUM($H33:EL33)=0),$B33,0)</f>
        <v>0</v>
      </c>
      <c r="EN33">
        <f ca="1">IF(AND($B33&gt;0,SUM(EN$3:EN32)=0,SUM($H33:EM33)=0),$B33,0)</f>
        <v>0</v>
      </c>
      <c r="EO33">
        <f ca="1">IF(AND($B33&gt;0,SUM(EO$3:EO32)=0,SUM($H33:EN33)=0),$B33,0)</f>
        <v>0</v>
      </c>
      <c r="EP33">
        <f ca="1">IF(AND($B33&gt;0,SUM(EP$3:EP32)=0,SUM($H33:EO33)=0),$B33,0)</f>
        <v>0</v>
      </c>
      <c r="EQ33">
        <f ca="1">IF(AND($B33&gt;0,SUM(EQ$3:EQ32)=0,SUM($H33:EP33)=0),$B33,0)</f>
        <v>0</v>
      </c>
      <c r="ER33">
        <f ca="1">IF(AND($B33&gt;0,SUM(ER$3:ER32)=0,SUM($H33:EQ33)=0),$B33,0)</f>
        <v>0</v>
      </c>
      <c r="ES33">
        <f ca="1">IF(AND($B33&gt;0,SUM(ES$3:ES32)=0,SUM($H33:ER33)=0),$B33,0)</f>
        <v>0</v>
      </c>
      <c r="ET33">
        <f ca="1">IF(AND($B33&gt;0,SUM(ET$3:ET32)=0,SUM($H33:ES33)=0),$B33,0)</f>
        <v>0</v>
      </c>
      <c r="EU33">
        <f ca="1">IF(AND($B33&gt;0,SUM(EU$3:EU32)=0,SUM($H33:ET33)=0),$B33,0)</f>
        <v>0</v>
      </c>
      <c r="EV33">
        <f ca="1">IF(AND($B33&gt;0,SUM(EV$3:EV32)=0,SUM($H33:EU33)=0),$B33,0)</f>
        <v>0</v>
      </c>
      <c r="EW33">
        <f ca="1">IF(AND($B33&gt;0,SUM(EW$3:EW32)=0,SUM($H33:EV33)=0),$B33,0)</f>
        <v>0</v>
      </c>
      <c r="EX33">
        <f ca="1">IF(AND($B33&gt;0,SUM(EX$3:EX32)=0,SUM($H33:EW33)=0),$B33,0)</f>
        <v>0</v>
      </c>
      <c r="EY33">
        <f ca="1">IF(AND($B33&gt;0,SUM(EY$3:EY32)=0,SUM($H33:EX33)=0),$B33,0)</f>
        <v>0</v>
      </c>
      <c r="EZ33">
        <f ca="1">IF(AND($B33&gt;0,SUM(EZ$3:EZ32)=0,SUM($H33:EY33)=0),$B33,0)</f>
        <v>0</v>
      </c>
      <c r="FA33">
        <f ca="1">IF(AND($B33&gt;0,SUM(FA$3:FA32)=0,SUM($H33:EZ33)=0),$B33,0)</f>
        <v>0</v>
      </c>
      <c r="FB33">
        <f ca="1">IF(AND($B33&gt;0,SUM(FB$3:FB32)=0,SUM($H33:FA33)=0),$B33,0)</f>
        <v>0</v>
      </c>
      <c r="FC33">
        <f ca="1">IF(AND($B33&gt;0,SUM(FC$3:FC32)=0,SUM($H33:FB33)=0),$B33,0)</f>
        <v>0</v>
      </c>
      <c r="FD33">
        <f ca="1">IF(AND($B33&gt;0,SUM(FD$3:FD32)=0,SUM($H33:FC33)=0),$B33,0)</f>
        <v>0</v>
      </c>
      <c r="FE33">
        <f ca="1">IF(AND($B33&gt;0,SUM(FE$3:FE32)=0,SUM($H33:FD33)=0),$B33,0)</f>
        <v>0</v>
      </c>
      <c r="FF33">
        <f ca="1">IF(AND($B33&gt;0,SUM(FF$3:FF32)=0,SUM($H33:FE33)=0),$B33,0)</f>
        <v>0</v>
      </c>
      <c r="FG33">
        <f ca="1">IF(AND($B33&gt;0,SUM(FG$3:FG32)=0,SUM($H33:FF33)=0),$B33,0)</f>
        <v>0</v>
      </c>
      <c r="FH33">
        <f ca="1">IF(AND($B33&gt;0,SUM(FH$3:FH32)=0,SUM($H33:FG33)=0),$B33,0)</f>
        <v>0</v>
      </c>
      <c r="FI33">
        <f ca="1">IF(AND($B33&gt;0,SUM(FI$3:FI32)=0,SUM($H33:FH33)=0),$B33,0)</f>
        <v>0</v>
      </c>
      <c r="FJ33">
        <f ca="1">IF(AND($B33&gt;0,SUM(FJ$3:FJ32)=0,SUM($H33:FI33)=0),$B33,0)</f>
        <v>0</v>
      </c>
      <c r="FK33">
        <f ca="1">IF(AND($B33&gt;0,SUM(FK$3:FK32)=0,SUM($H33:FJ33)=0),$B33,0)</f>
        <v>0</v>
      </c>
      <c r="FL33">
        <f ca="1">IF(AND($B33&gt;0,SUM(FL$3:FL32)=0,SUM($H33:FK33)=0),$B33,0)</f>
        <v>0</v>
      </c>
      <c r="FM33">
        <f ca="1">IF(AND($B33&gt;0,SUM(FM$3:FM32)=0,SUM($H33:FL33)=0),$B33,0)</f>
        <v>0</v>
      </c>
      <c r="FN33">
        <f ca="1">IF(AND($B33&gt;0,SUM(FN$3:FN32)=0,SUM($H33:FM33)=0),$B33,0)</f>
        <v>0</v>
      </c>
      <c r="FS33" s="67" t="s">
        <v>144</v>
      </c>
      <c r="FT33" s="67" t="s">
        <v>929</v>
      </c>
      <c r="FU33" s="342" t="s">
        <v>92</v>
      </c>
      <c r="FV33" s="67" t="s">
        <v>175</v>
      </c>
      <c r="FY33" s="249" t="s">
        <v>144</v>
      </c>
      <c r="FZ33" s="67" t="s">
        <v>929</v>
      </c>
      <c r="GA33" s="67"/>
      <c r="GB33" s="67" t="s">
        <v>408</v>
      </c>
      <c r="GE33" s="67" t="s">
        <v>793</v>
      </c>
      <c r="GF33" s="67" t="s">
        <v>929</v>
      </c>
      <c r="GG33" s="67" t="str">
        <f>""</f>
        <v/>
      </c>
      <c r="GH33" s="67" t="s">
        <v>408</v>
      </c>
    </row>
    <row r="34" spans="1:190" ht="15.75" thickBot="1" x14ac:dyDescent="0.3">
      <c r="A34">
        <v>34</v>
      </c>
      <c r="B34">
        <f ca="1">IF(Valintaohjelma!D$11=SelectionData!K$11,A34,0)</f>
        <v>0</v>
      </c>
      <c r="C34" s="240" t="str">
        <f t="shared" ca="1" si="6"/>
        <v>CASA R9 Smart Left</v>
      </c>
      <c r="D34" s="240" t="str">
        <f t="shared" ca="1" si="7"/>
        <v>R09VL00S00H</v>
      </c>
      <c r="E34" s="240" t="str">
        <f t="shared" ca="1" si="8"/>
        <v>******</v>
      </c>
      <c r="F34" s="240" t="str">
        <f t="shared" ca="1" si="9"/>
        <v>Valitse</v>
      </c>
      <c r="G34" s="47">
        <f ca="1">INDEX($I$2:$FN$2,ROWS(G$2:G34))</f>
        <v>1</v>
      </c>
      <c r="H34">
        <v>0</v>
      </c>
      <c r="I34">
        <f ca="1">IF(AND($B34&gt;0,SUM(I$3:I33)=0,SUM($H34:H34)=0),$B34,0)</f>
        <v>0</v>
      </c>
      <c r="J34">
        <f ca="1">IF(AND($B34&gt;0,SUM(J$3:J33)=0,SUM($H34:I34)=0),$B34,0)</f>
        <v>0</v>
      </c>
      <c r="K34">
        <f ca="1">IF(AND($B34&gt;0,SUM(K$3:K33)=0,SUM($H34:J34)=0),$B34,0)</f>
        <v>0</v>
      </c>
      <c r="L34">
        <f ca="1">IF(AND($B34&gt;0,SUM(L$3:L33)=0,SUM($H34:K34)=0),$B34,0)</f>
        <v>0</v>
      </c>
      <c r="M34">
        <f ca="1">IF(AND($B34&gt;0,SUM(M$3:M33)=0,SUM($H34:L34)=0),$B34,0)</f>
        <v>0</v>
      </c>
      <c r="N34">
        <f ca="1">IF(AND($B34&gt;0,SUM(N$3:N33)=0,SUM($H34:M34)=0),$B34,0)</f>
        <v>0</v>
      </c>
      <c r="O34">
        <f ca="1">IF(AND($B34&gt;0,SUM(O$3:O33)=0,SUM($H34:N34)=0),$B34,0)</f>
        <v>0</v>
      </c>
      <c r="P34">
        <f ca="1">IF(AND($B34&gt;0,SUM(P$3:P33)=0,SUM($H34:O34)=0),$B34,0)</f>
        <v>0</v>
      </c>
      <c r="Q34">
        <f ca="1">IF(AND($B34&gt;0,SUM(Q$3:Q33)=0,SUM($H34:P34)=0),$B34,0)</f>
        <v>0</v>
      </c>
      <c r="R34">
        <f ca="1">IF(AND($B34&gt;0,SUM(R$3:R33)=0,SUM($H34:Q34)=0),$B34,0)</f>
        <v>0</v>
      </c>
      <c r="S34">
        <f ca="1">IF(AND($B34&gt;0,SUM(S$3:S33)=0,SUM($H34:R34)=0),$B34,0)</f>
        <v>0</v>
      </c>
      <c r="T34">
        <f ca="1">IF(AND($B34&gt;0,SUM(T$3:T33)=0,SUM($H34:S34)=0),$B34,0)</f>
        <v>0</v>
      </c>
      <c r="U34">
        <f ca="1">IF(AND($B34&gt;0,SUM(U$3:U33)=0,SUM($H34:T34)=0),$B34,0)</f>
        <v>0</v>
      </c>
      <c r="V34">
        <f ca="1">IF(AND($B34&gt;0,SUM(V$3:V33)=0,SUM($H34:U34)=0),$B34,0)</f>
        <v>0</v>
      </c>
      <c r="W34">
        <f ca="1">IF(AND($B34&gt;0,SUM(W$3:W33)=0,SUM($H34:V34)=0),$B34,0)</f>
        <v>0</v>
      </c>
      <c r="X34">
        <f ca="1">IF(AND($B34&gt;0,SUM(X$3:X33)=0,SUM($H34:W34)=0),$B34,0)</f>
        <v>0</v>
      </c>
      <c r="Y34">
        <f ca="1">IF(AND($B34&gt;0,SUM(Y$3:Y33)=0,SUM($H34:X34)=0),$B34,0)</f>
        <v>0</v>
      </c>
      <c r="Z34">
        <f ca="1">IF(AND($B34&gt;0,SUM(Z$3:Z33)=0,SUM($H34:Y34)=0),$B34,0)</f>
        <v>0</v>
      </c>
      <c r="AA34">
        <f ca="1">IF(AND($B34&gt;0,SUM(AA$3:AA33)=0,SUM($H34:Z34)=0),$B34,0)</f>
        <v>0</v>
      </c>
      <c r="AB34">
        <f ca="1">IF(AND($B34&gt;0,SUM(AB$3:AB33)=0,SUM($H34:AA34)=0),$B34,0)</f>
        <v>0</v>
      </c>
      <c r="AC34">
        <f ca="1">IF(AND($B34&gt;0,SUM(AC$3:AC33)=0,SUM($H34:AB34)=0),$B34,0)</f>
        <v>0</v>
      </c>
      <c r="AD34">
        <f ca="1">IF(AND($B34&gt;0,SUM(AD$3:AD33)=0,SUM($H34:AC34)=0),$B34,0)</f>
        <v>0</v>
      </c>
      <c r="AE34">
        <f ca="1">IF(AND($B34&gt;0,SUM(AE$3:AE33)=0,SUM($H34:AD34)=0),$B34,0)</f>
        <v>0</v>
      </c>
      <c r="AF34">
        <f ca="1">IF(AND($B34&gt;0,SUM(AF$3:AF33)=0,SUM($H34:AE34)=0),$B34,0)</f>
        <v>0</v>
      </c>
      <c r="AG34">
        <f ca="1">IF(AND($B34&gt;0,SUM(AG$3:AG33)=0,SUM($H34:AF34)=0),$B34,0)</f>
        <v>0</v>
      </c>
      <c r="AH34">
        <f ca="1">IF(AND($B34&gt;0,SUM(AH$3:AH33)=0,SUM($H34:AG34)=0),$B34,0)</f>
        <v>0</v>
      </c>
      <c r="AI34">
        <f ca="1">IF(AND($B34&gt;0,SUM(AI$3:AI33)=0,SUM($H34:AH34)=0),$B34,0)</f>
        <v>0</v>
      </c>
      <c r="AJ34">
        <f ca="1">IF(AND($B34&gt;0,SUM(AJ$3:AJ33)=0,SUM($H34:AI34)=0),$B34,0)</f>
        <v>0</v>
      </c>
      <c r="AK34">
        <f ca="1">IF(AND($B34&gt;0,SUM(AK$3:AK33)=0,SUM($H34:AJ34)=0),$B34,0)</f>
        <v>0</v>
      </c>
      <c r="AL34">
        <f ca="1">IF(AND($B34&gt;0,SUM(AL$3:AL33)=0,SUM($H34:AK34)=0),$B34,0)</f>
        <v>0</v>
      </c>
      <c r="AM34">
        <f ca="1">IF(AND($B34&gt;0,SUM(AM$3:AM33)=0,SUM($H34:AL34)=0),$B34,0)</f>
        <v>0</v>
      </c>
      <c r="AN34">
        <f ca="1">IF(AND($B34&gt;0,SUM(AN$3:AN33)=0,SUM($H34:AM34)=0),$B34,0)</f>
        <v>0</v>
      </c>
      <c r="AO34">
        <f ca="1">IF(AND($B34&gt;0,SUM(AO$3:AO33)=0,SUM($H34:AN34)=0),$B34,0)</f>
        <v>0</v>
      </c>
      <c r="AP34">
        <f ca="1">IF(AND($B34&gt;0,SUM(AP$3:AP33)=0,SUM($H34:AO34)=0),$B34,0)</f>
        <v>0</v>
      </c>
      <c r="AQ34">
        <f ca="1">IF(AND($B34&gt;0,SUM(AQ$3:AQ33)=0,SUM($H34:AP34)=0),$B34,0)</f>
        <v>0</v>
      </c>
      <c r="AR34">
        <f ca="1">IF(AND($B34&gt;0,SUM(AR$3:AR33)=0,SUM($H34:AQ34)=0),$B34,0)</f>
        <v>0</v>
      </c>
      <c r="AS34">
        <f ca="1">IF(AND($B34&gt;0,SUM(AS$3:AS33)=0,SUM($H34:AR34)=0),$B34,0)</f>
        <v>0</v>
      </c>
      <c r="AT34">
        <f ca="1">IF(AND($B34&gt;0,SUM(AT$3:AT33)=0,SUM($H34:AS34)=0),$B34,0)</f>
        <v>0</v>
      </c>
      <c r="AU34">
        <f ca="1">IF(AND($B34&gt;0,SUM(AU$3:AU33)=0,SUM($H34:AT34)=0),$B34,0)</f>
        <v>0</v>
      </c>
      <c r="AV34">
        <f ca="1">IF(AND($B34&gt;0,SUM(AV$3:AV33)=0,SUM($H34:AU34)=0),$B34,0)</f>
        <v>0</v>
      </c>
      <c r="AW34">
        <f ca="1">IF(AND($B34&gt;0,SUM(AW$3:AW33)=0,SUM($H34:AV34)=0),$B34,0)</f>
        <v>0</v>
      </c>
      <c r="AX34">
        <f ca="1">IF(AND($B34&gt;0,SUM(AX$3:AX33)=0,SUM($H34:AW34)=0),$B34,0)</f>
        <v>0</v>
      </c>
      <c r="AY34">
        <f ca="1">IF(AND($B34&gt;0,SUM(AY$3:AY33)=0,SUM($H34:AX34)=0),$B34,0)</f>
        <v>0</v>
      </c>
      <c r="AZ34">
        <f ca="1">IF(AND($B34&gt;0,SUM(AZ$3:AZ33)=0,SUM($H34:AY34)=0),$B34,0)</f>
        <v>0</v>
      </c>
      <c r="BA34">
        <f ca="1">IF(AND($B34&gt;0,SUM(BA$3:BA33)=0,SUM($H34:AZ34)=0),$B34,0)</f>
        <v>0</v>
      </c>
      <c r="BB34">
        <f ca="1">IF(AND($B34&gt;0,SUM(BB$3:BB33)=0,SUM($H34:BA34)=0),$B34,0)</f>
        <v>0</v>
      </c>
      <c r="BC34">
        <f ca="1">IF(AND($B34&gt;0,SUM(BC$3:BC33)=0,SUM($H34:BB34)=0),$B34,0)</f>
        <v>0</v>
      </c>
      <c r="BD34">
        <f ca="1">IF(AND($B34&gt;0,SUM(BD$3:BD33)=0,SUM($H34:BC34)=0),$B34,0)</f>
        <v>0</v>
      </c>
      <c r="BE34">
        <f ca="1">IF(AND($B34&gt;0,SUM(BE$3:BE33)=0,SUM($H34:BD34)=0),$B34,0)</f>
        <v>0</v>
      </c>
      <c r="BF34">
        <f ca="1">IF(AND($B34&gt;0,SUM(BF$3:BF33)=0,SUM($H34:BE34)=0),$B34,0)</f>
        <v>0</v>
      </c>
      <c r="BG34">
        <f ca="1">IF(AND($B34&gt;0,SUM(BG$3:BG33)=0,SUM($H34:BF34)=0),$B34,0)</f>
        <v>0</v>
      </c>
      <c r="BH34">
        <f ca="1">IF(AND($B34&gt;0,SUM(BH$3:BH33)=0,SUM($H34:BG34)=0),$B34,0)</f>
        <v>0</v>
      </c>
      <c r="BI34">
        <f ca="1">IF(AND($B34&gt;0,SUM(BI$3:BI33)=0,SUM($H34:BH34)=0),$B34,0)</f>
        <v>0</v>
      </c>
      <c r="BJ34">
        <f ca="1">IF(AND($B34&gt;0,SUM(BJ$3:BJ33)=0,SUM($H34:BI34)=0),$B34,0)</f>
        <v>0</v>
      </c>
      <c r="BK34">
        <f ca="1">IF(AND($B34&gt;0,SUM(BK$3:BK33)=0,SUM($H34:BJ34)=0),$B34,0)</f>
        <v>0</v>
      </c>
      <c r="BL34">
        <f ca="1">IF(AND($B34&gt;0,SUM(BL$3:BL33)=0,SUM($H34:BK34)=0),$B34,0)</f>
        <v>0</v>
      </c>
      <c r="BM34">
        <f ca="1">IF(AND($B34&gt;0,SUM(BM$3:BM33)=0,SUM($H34:BL34)=0),$B34,0)</f>
        <v>0</v>
      </c>
      <c r="BN34">
        <f ca="1">IF(AND($B34&gt;0,SUM(BN$3:BN33)=0,SUM($H34:BM34)=0),$B34,0)</f>
        <v>0</v>
      </c>
      <c r="BO34">
        <f ca="1">IF(AND($B34&gt;0,SUM(BO$3:BO33)=0,SUM($H34:BN34)=0),$B34,0)</f>
        <v>0</v>
      </c>
      <c r="BP34">
        <f ca="1">IF(AND($B34&gt;0,SUM(BP$3:BP33)=0,SUM($H34:BO34)=0),$B34,0)</f>
        <v>0</v>
      </c>
      <c r="BQ34">
        <f ca="1">IF(AND($B34&gt;0,SUM(BQ$3:BQ33)=0,SUM($H34:BP34)=0),$B34,0)</f>
        <v>0</v>
      </c>
      <c r="BR34">
        <f ca="1">IF(AND($B34&gt;0,SUM(BR$3:BR33)=0,SUM($H34:BQ34)=0),$B34,0)</f>
        <v>0</v>
      </c>
      <c r="BS34">
        <f ca="1">IF(AND($B34&gt;0,SUM(BS$3:BS33)=0,SUM($H34:BR34)=0),$B34,0)</f>
        <v>0</v>
      </c>
      <c r="BT34">
        <f ca="1">IF(AND($B34&gt;0,SUM(BT$3:BT33)=0,SUM($H34:BS34)=0),$B34,0)</f>
        <v>0</v>
      </c>
      <c r="BU34">
        <f ca="1">IF(AND($B34&gt;0,SUM(BU$3:BU33)=0,SUM($H34:BT34)=0),$B34,0)</f>
        <v>0</v>
      </c>
      <c r="BV34">
        <f ca="1">IF(AND($B34&gt;0,SUM(BV$3:BV33)=0,SUM($H34:BU34)=0),$B34,0)</f>
        <v>0</v>
      </c>
      <c r="BW34">
        <f ca="1">IF(AND($B34&gt;0,SUM(BW$3:BW33)=0,SUM($H34:BV34)=0),$B34,0)</f>
        <v>0</v>
      </c>
      <c r="BX34">
        <f ca="1">IF(AND($B34&gt;0,SUM(BX$3:BX33)=0,SUM($H34:BW34)=0),$B34,0)</f>
        <v>0</v>
      </c>
      <c r="BY34">
        <f ca="1">IF(AND($B34&gt;0,SUM(BY$3:BY33)=0,SUM($H34:BX34)=0),$B34,0)</f>
        <v>0</v>
      </c>
      <c r="BZ34">
        <f ca="1">IF(AND($B34&gt;0,SUM(BZ$3:BZ33)=0,SUM($H34:BY34)=0),$B34,0)</f>
        <v>0</v>
      </c>
      <c r="CA34">
        <f ca="1">IF(AND($B34&gt;0,SUM(CA$3:CA33)=0,SUM($H34:BZ34)=0),$B34,0)</f>
        <v>0</v>
      </c>
      <c r="CB34">
        <f ca="1">IF(AND($B34&gt;0,SUM(CB$3:CB33)=0,SUM($H34:CA34)=0),$B34,0)</f>
        <v>0</v>
      </c>
      <c r="CC34">
        <f ca="1">IF(AND($B34&gt;0,SUM(CC$3:CC33)=0,SUM($H34:CB34)=0),$B34,0)</f>
        <v>0</v>
      </c>
      <c r="CD34">
        <f ca="1">IF(AND($B34&gt;0,SUM(CD$3:CD33)=0,SUM($H34:CC34)=0),$B34,0)</f>
        <v>0</v>
      </c>
      <c r="CE34">
        <f ca="1">IF(AND($B34&gt;0,SUM(CE$3:CE33)=0,SUM($H34:CD34)=0),$B34,0)</f>
        <v>0</v>
      </c>
      <c r="CF34">
        <f ca="1">IF(AND($B34&gt;0,SUM(CF$3:CF33)=0,SUM($H34:CE34)=0),$B34,0)</f>
        <v>0</v>
      </c>
      <c r="CG34">
        <f ca="1">IF(AND($B34&gt;0,SUM(CG$3:CG33)=0,SUM($H34:CF34)=0),$B34,0)</f>
        <v>0</v>
      </c>
      <c r="CH34">
        <f ca="1">IF(AND($B34&gt;0,SUM(CH$3:CH33)=0,SUM($H34:CG34)=0),$B34,0)</f>
        <v>0</v>
      </c>
      <c r="CI34">
        <f ca="1">IF(AND($B34&gt;0,SUM(CI$3:CI33)=0,SUM($H34:CH34)=0),$B34,0)</f>
        <v>0</v>
      </c>
      <c r="CJ34">
        <f ca="1">IF(AND($B34&gt;0,SUM(CJ$3:CJ33)=0,SUM($H34:CI34)=0),$B34,0)</f>
        <v>0</v>
      </c>
      <c r="CK34">
        <f ca="1">IF(AND($B34&gt;0,SUM(CK$3:CK33)=0,SUM($H34:CJ34)=0),$B34,0)</f>
        <v>0</v>
      </c>
      <c r="CL34">
        <f ca="1">IF(AND($B34&gt;0,SUM(CL$3:CL33)=0,SUM($H34:CK34)=0),$B34,0)</f>
        <v>0</v>
      </c>
      <c r="CM34">
        <f ca="1">IF(AND($B34&gt;0,SUM(CM$3:CM33)=0,SUM($H34:CL34)=0),$B34,0)</f>
        <v>0</v>
      </c>
      <c r="CN34">
        <f ca="1">IF(AND($B34&gt;0,SUM(CN$3:CN33)=0,SUM($H34:CM34)=0),$B34,0)</f>
        <v>0</v>
      </c>
      <c r="CO34">
        <f ca="1">IF(AND($B34&gt;0,SUM(CO$3:CO33)=0,SUM($H34:CN34)=0),$B34,0)</f>
        <v>0</v>
      </c>
      <c r="CP34">
        <f ca="1">IF(AND($B34&gt;0,SUM(CP$3:CP33)=0,SUM($H34:CO34)=0),$B34,0)</f>
        <v>0</v>
      </c>
      <c r="CQ34">
        <f ca="1">IF(AND($B34&gt;0,SUM(CQ$3:CQ33)=0,SUM($H34:CP34)=0),$B34,0)</f>
        <v>0</v>
      </c>
      <c r="CR34">
        <f ca="1">IF(AND($B34&gt;0,SUM(CR$3:CR33)=0,SUM($H34:CQ34)=0),$B34,0)</f>
        <v>0</v>
      </c>
      <c r="CS34">
        <f ca="1">IF(AND($B34&gt;0,SUM(CS$3:CS33)=0,SUM($H34:CR34)=0),$B34,0)</f>
        <v>0</v>
      </c>
      <c r="CT34">
        <f ca="1">IF(AND($B34&gt;0,SUM(CT$3:CT33)=0,SUM($H34:CS34)=0),$B34,0)</f>
        <v>0</v>
      </c>
      <c r="CU34">
        <f ca="1">IF(AND($B34&gt;0,SUM(CU$3:CU33)=0,SUM($H34:CT34)=0),$B34,0)</f>
        <v>0</v>
      </c>
      <c r="CV34">
        <f ca="1">IF(AND($B34&gt;0,SUM(CV$3:CV33)=0,SUM($H34:CU34)=0),$B34,0)</f>
        <v>0</v>
      </c>
      <c r="CW34">
        <f ca="1">IF(AND($B34&gt;0,SUM(CW$3:CW33)=0,SUM($H34:CV34)=0),$B34,0)</f>
        <v>0</v>
      </c>
      <c r="CX34">
        <f ca="1">IF(AND($B34&gt;0,SUM(CX$3:CX33)=0,SUM($H34:CW34)=0),$B34,0)</f>
        <v>0</v>
      </c>
      <c r="CY34">
        <f ca="1">IF(AND($B34&gt;0,SUM(CY$3:CY33)=0,SUM($H34:CX34)=0),$B34,0)</f>
        <v>0</v>
      </c>
      <c r="CZ34">
        <f ca="1">IF(AND($B34&gt;0,SUM(CZ$3:CZ33)=0,SUM($H34:CY34)=0),$B34,0)</f>
        <v>0</v>
      </c>
      <c r="DA34">
        <f ca="1">IF(AND($B34&gt;0,SUM(DA$3:DA33)=0,SUM($H34:CZ34)=0),$B34,0)</f>
        <v>0</v>
      </c>
      <c r="DB34">
        <f ca="1">IF(AND($B34&gt;0,SUM(DB$3:DB33)=0,SUM($H34:DA34)=0),$B34,0)</f>
        <v>0</v>
      </c>
      <c r="DC34">
        <f ca="1">IF(AND($B34&gt;0,SUM(DC$3:DC33)=0,SUM($H34:DB34)=0),$B34,0)</f>
        <v>0</v>
      </c>
      <c r="DD34">
        <f ca="1">IF(AND($B34&gt;0,SUM(DD$3:DD33)=0,SUM($H34:DC34)=0),$B34,0)</f>
        <v>0</v>
      </c>
      <c r="DE34">
        <f ca="1">IF(AND($B34&gt;0,SUM(DE$3:DE33)=0,SUM($H34:DD34)=0),$B34,0)</f>
        <v>0</v>
      </c>
      <c r="DF34">
        <f ca="1">IF(AND($B34&gt;0,SUM(DF$3:DF33)=0,SUM($H34:DE34)=0),$B34,0)</f>
        <v>0</v>
      </c>
      <c r="DG34">
        <f ca="1">IF(AND($B34&gt;0,SUM(DG$3:DG33)=0,SUM($H34:DF34)=0),$B34,0)</f>
        <v>0</v>
      </c>
      <c r="DH34">
        <f ca="1">IF(AND($B34&gt;0,SUM(DH$3:DH33)=0,SUM($H34:DG34)=0),$B34,0)</f>
        <v>0</v>
      </c>
      <c r="DI34">
        <f ca="1">IF(AND($B34&gt;0,SUM(DI$3:DI33)=0,SUM($H34:DH34)=0),$B34,0)</f>
        <v>0</v>
      </c>
      <c r="DJ34">
        <f ca="1">IF(AND($B34&gt;0,SUM(DJ$3:DJ33)=0,SUM($H34:DI34)=0),$B34,0)</f>
        <v>0</v>
      </c>
      <c r="DK34">
        <f ca="1">IF(AND($B34&gt;0,SUM(DK$3:DK33)=0,SUM($H34:DJ34)=0),$B34,0)</f>
        <v>0</v>
      </c>
      <c r="DL34">
        <f ca="1">IF(AND($B34&gt;0,SUM(DL$3:DL33)=0,SUM($H34:DK34)=0),$B34,0)</f>
        <v>0</v>
      </c>
      <c r="DM34">
        <f ca="1">IF(AND($B34&gt;0,SUM(DM$3:DM33)=0,SUM($H34:DL34)=0),$B34,0)</f>
        <v>0</v>
      </c>
      <c r="DN34">
        <f ca="1">IF(AND($B34&gt;0,SUM(DN$3:DN33)=0,SUM($H34:DM34)=0),$B34,0)</f>
        <v>0</v>
      </c>
      <c r="DO34">
        <f ca="1">IF(AND($B34&gt;0,SUM(DO$3:DO33)=0,SUM($H34:DN34)=0),$B34,0)</f>
        <v>0</v>
      </c>
      <c r="DP34">
        <f ca="1">IF(AND($B34&gt;0,SUM(DP$3:DP33)=0,SUM($H34:DO34)=0),$B34,0)</f>
        <v>0</v>
      </c>
      <c r="DQ34">
        <f ca="1">IF(AND($B34&gt;0,SUM(DQ$3:DQ33)=0,SUM($H34:DP34)=0),$B34,0)</f>
        <v>0</v>
      </c>
      <c r="DR34">
        <f ca="1">IF(AND($B34&gt;0,SUM(DR$3:DR33)=0,SUM($H34:DQ34)=0),$B34,0)</f>
        <v>0</v>
      </c>
      <c r="DS34">
        <f ca="1">IF(AND($B34&gt;0,SUM(DS$3:DS33)=0,SUM($H34:DR34)=0),$B34,0)</f>
        <v>0</v>
      </c>
      <c r="DT34">
        <f ca="1">IF(AND($B34&gt;0,SUM(DT$3:DT33)=0,SUM($H34:DS34)=0),$B34,0)</f>
        <v>0</v>
      </c>
      <c r="DU34">
        <f ca="1">IF(AND($B34&gt;0,SUM(DU$3:DU33)=0,SUM($H34:DT34)=0),$B34,0)</f>
        <v>0</v>
      </c>
      <c r="DV34">
        <f ca="1">IF(AND($B34&gt;0,SUM(DV$3:DV33)=0,SUM($H34:DU34)=0),$B34,0)</f>
        <v>0</v>
      </c>
      <c r="DW34">
        <f ca="1">IF(AND($B34&gt;0,SUM(DW$3:DW33)=0,SUM($H34:DV34)=0),$B34,0)</f>
        <v>0</v>
      </c>
      <c r="DX34">
        <f ca="1">IF(AND($B34&gt;0,SUM(DX$3:DX33)=0,SUM($H34:DW34)=0),$B34,0)</f>
        <v>0</v>
      </c>
      <c r="DY34">
        <f ca="1">IF(AND($B34&gt;0,SUM(DY$3:DY33)=0,SUM($H34:DX34)=0),$B34,0)</f>
        <v>0</v>
      </c>
      <c r="DZ34">
        <f ca="1">IF(AND($B34&gt;0,SUM(DZ$3:DZ33)=0,SUM($H34:DY34)=0),$B34,0)</f>
        <v>0</v>
      </c>
      <c r="EA34">
        <f ca="1">IF(AND($B34&gt;0,SUM(EA$3:EA33)=0,SUM($H34:DZ34)=0),$B34,0)</f>
        <v>0</v>
      </c>
      <c r="EB34">
        <f ca="1">IF(AND($B34&gt;0,SUM(EB$3:EB33)=0,SUM($H34:EA34)=0),$B34,0)</f>
        <v>0</v>
      </c>
      <c r="EC34">
        <f ca="1">IF(AND($B34&gt;0,SUM(EC$3:EC33)=0,SUM($H34:EB34)=0),$B34,0)</f>
        <v>0</v>
      </c>
      <c r="ED34">
        <f ca="1">IF(AND($B34&gt;0,SUM(ED$3:ED33)=0,SUM($H34:EC34)=0),$B34,0)</f>
        <v>0</v>
      </c>
      <c r="EE34">
        <f ca="1">IF(AND($B34&gt;0,SUM(EE$3:EE33)=0,SUM($H34:ED34)=0),$B34,0)</f>
        <v>0</v>
      </c>
      <c r="EF34">
        <f ca="1">IF(AND($B34&gt;0,SUM(EF$3:EF33)=0,SUM($H34:EE34)=0),$B34,0)</f>
        <v>0</v>
      </c>
      <c r="EG34">
        <f ca="1">IF(AND($B34&gt;0,SUM(EG$3:EG33)=0,SUM($H34:EF34)=0),$B34,0)</f>
        <v>0</v>
      </c>
      <c r="EH34">
        <f ca="1">IF(AND($B34&gt;0,SUM(EH$3:EH33)=0,SUM($H34:EG34)=0),$B34,0)</f>
        <v>0</v>
      </c>
      <c r="EI34">
        <f ca="1">IF(AND($B34&gt;0,SUM(EI$3:EI33)=0,SUM($H34:EH34)=0),$B34,0)</f>
        <v>0</v>
      </c>
      <c r="EJ34">
        <f ca="1">IF(AND($B34&gt;0,SUM(EJ$3:EJ33)=0,SUM($H34:EI34)=0),$B34,0)</f>
        <v>0</v>
      </c>
      <c r="EK34">
        <f ca="1">IF(AND($B34&gt;0,SUM(EK$3:EK33)=0,SUM($H34:EJ34)=0),$B34,0)</f>
        <v>0</v>
      </c>
      <c r="EL34">
        <f ca="1">IF(AND($B34&gt;0,SUM(EL$3:EL33)=0,SUM($H34:EK34)=0),$B34,0)</f>
        <v>0</v>
      </c>
      <c r="EM34">
        <f ca="1">IF(AND($B34&gt;0,SUM(EM$3:EM33)=0,SUM($H34:EL34)=0),$B34,0)</f>
        <v>0</v>
      </c>
      <c r="EN34">
        <f ca="1">IF(AND($B34&gt;0,SUM(EN$3:EN33)=0,SUM($H34:EM34)=0),$B34,0)</f>
        <v>0</v>
      </c>
      <c r="EO34">
        <f ca="1">IF(AND($B34&gt;0,SUM(EO$3:EO33)=0,SUM($H34:EN34)=0),$B34,0)</f>
        <v>0</v>
      </c>
      <c r="EP34">
        <f ca="1">IF(AND($B34&gt;0,SUM(EP$3:EP33)=0,SUM($H34:EO34)=0),$B34,0)</f>
        <v>0</v>
      </c>
      <c r="EQ34">
        <f ca="1">IF(AND($B34&gt;0,SUM(EQ$3:EQ33)=0,SUM($H34:EP34)=0),$B34,0)</f>
        <v>0</v>
      </c>
      <c r="ER34">
        <f ca="1">IF(AND($B34&gt;0,SUM(ER$3:ER33)=0,SUM($H34:EQ34)=0),$B34,0)</f>
        <v>0</v>
      </c>
      <c r="ES34">
        <f ca="1">IF(AND($B34&gt;0,SUM(ES$3:ES33)=0,SUM($H34:ER34)=0),$B34,0)</f>
        <v>0</v>
      </c>
      <c r="ET34">
        <f ca="1">IF(AND($B34&gt;0,SUM(ET$3:ET33)=0,SUM($H34:ES34)=0),$B34,0)</f>
        <v>0</v>
      </c>
      <c r="EU34">
        <f ca="1">IF(AND($B34&gt;0,SUM(EU$3:EU33)=0,SUM($H34:ET34)=0),$B34,0)</f>
        <v>0</v>
      </c>
      <c r="EV34">
        <f ca="1">IF(AND($B34&gt;0,SUM(EV$3:EV33)=0,SUM($H34:EU34)=0),$B34,0)</f>
        <v>0</v>
      </c>
      <c r="EW34">
        <f ca="1">IF(AND($B34&gt;0,SUM(EW$3:EW33)=0,SUM($H34:EV34)=0),$B34,0)</f>
        <v>0</v>
      </c>
      <c r="EX34">
        <f ca="1">IF(AND($B34&gt;0,SUM(EX$3:EX33)=0,SUM($H34:EW34)=0),$B34,0)</f>
        <v>0</v>
      </c>
      <c r="EY34">
        <f ca="1">IF(AND($B34&gt;0,SUM(EY$3:EY33)=0,SUM($H34:EX34)=0),$B34,0)</f>
        <v>0</v>
      </c>
      <c r="EZ34">
        <f ca="1">IF(AND($B34&gt;0,SUM(EZ$3:EZ33)=0,SUM($H34:EY34)=0),$B34,0)</f>
        <v>0</v>
      </c>
      <c r="FA34">
        <f ca="1">IF(AND($B34&gt;0,SUM(FA$3:FA33)=0,SUM($H34:EZ34)=0),$B34,0)</f>
        <v>0</v>
      </c>
      <c r="FB34">
        <f ca="1">IF(AND($B34&gt;0,SUM(FB$3:FB33)=0,SUM($H34:FA34)=0),$B34,0)</f>
        <v>0</v>
      </c>
      <c r="FC34">
        <f ca="1">IF(AND($B34&gt;0,SUM(FC$3:FC33)=0,SUM($H34:FB34)=0),$B34,0)</f>
        <v>0</v>
      </c>
      <c r="FD34">
        <f ca="1">IF(AND($B34&gt;0,SUM(FD$3:FD33)=0,SUM($H34:FC34)=0),$B34,0)</f>
        <v>0</v>
      </c>
      <c r="FE34">
        <f ca="1">IF(AND($B34&gt;0,SUM(FE$3:FE33)=0,SUM($H34:FD34)=0),$B34,0)</f>
        <v>0</v>
      </c>
      <c r="FF34">
        <f ca="1">IF(AND($B34&gt;0,SUM(FF$3:FF33)=0,SUM($H34:FE34)=0),$B34,0)</f>
        <v>0</v>
      </c>
      <c r="FG34">
        <f ca="1">IF(AND($B34&gt;0,SUM(FG$3:FG33)=0,SUM($H34:FF34)=0),$B34,0)</f>
        <v>0</v>
      </c>
      <c r="FH34">
        <f ca="1">IF(AND($B34&gt;0,SUM(FH$3:FH33)=0,SUM($H34:FG34)=0),$B34,0)</f>
        <v>0</v>
      </c>
      <c r="FI34">
        <f ca="1">IF(AND($B34&gt;0,SUM(FI$3:FI33)=0,SUM($H34:FH34)=0),$B34,0)</f>
        <v>0</v>
      </c>
      <c r="FJ34">
        <f ca="1">IF(AND($B34&gt;0,SUM(FJ$3:FJ33)=0,SUM($H34:FI34)=0),$B34,0)</f>
        <v>0</v>
      </c>
      <c r="FK34">
        <f ca="1">IF(AND($B34&gt;0,SUM(FK$3:FK33)=0,SUM($H34:FJ34)=0),$B34,0)</f>
        <v>0</v>
      </c>
      <c r="FL34">
        <f ca="1">IF(AND($B34&gt;0,SUM(FL$3:FL33)=0,SUM($H34:FK34)=0),$B34,0)</f>
        <v>0</v>
      </c>
      <c r="FM34">
        <f ca="1">IF(AND($B34&gt;0,SUM(FM$3:FM33)=0,SUM($H34:FL34)=0),$B34,0)</f>
        <v>0</v>
      </c>
      <c r="FN34">
        <f ca="1">IF(AND($B34&gt;0,SUM(FN$3:FN33)=0,SUM($H34:FM34)=0),$B34,0)</f>
        <v>0</v>
      </c>
      <c r="FS34" s="67" t="s">
        <v>872</v>
      </c>
      <c r="FT34" s="67" t="s">
        <v>930</v>
      </c>
      <c r="FU34" s="342" t="s">
        <v>92</v>
      </c>
      <c r="FV34" s="67" t="s">
        <v>175</v>
      </c>
      <c r="FY34" s="249" t="s">
        <v>872</v>
      </c>
      <c r="FZ34" s="67" t="s">
        <v>930</v>
      </c>
      <c r="GA34" s="67"/>
      <c r="GB34" s="67" t="s">
        <v>408</v>
      </c>
      <c r="GE34" s="309" t="s">
        <v>794</v>
      </c>
      <c r="GF34" s="67" t="s">
        <v>930</v>
      </c>
      <c r="GG34" s="67" t="str">
        <f>""</f>
        <v/>
      </c>
      <c r="GH34" s="67" t="s">
        <v>408</v>
      </c>
    </row>
    <row r="35" spans="1:190" ht="15.75" thickBot="1" x14ac:dyDescent="0.3">
      <c r="A35">
        <v>35</v>
      </c>
      <c r="B35">
        <f ca="1">IF(Valintaohjelma!D$11=SelectionData!K$11,A35,0)</f>
        <v>0</v>
      </c>
      <c r="C35" s="240" t="str">
        <f t="shared" ca="1" si="6"/>
        <v>CASA R9-H Smart Left/Right</v>
      </c>
      <c r="D35" s="240" t="str">
        <f t="shared" ca="1" si="7"/>
        <v>R09HL00S00H</v>
      </c>
      <c r="E35" s="240" t="str">
        <f t="shared" ca="1" si="8"/>
        <v>******</v>
      </c>
      <c r="F35" s="240" t="str">
        <f t="shared" ca="1" si="9"/>
        <v>Valitse</v>
      </c>
      <c r="G35" s="47">
        <f ca="1">INDEX($I$2:$FN$2,ROWS(G$2:G35))</f>
        <v>0</v>
      </c>
      <c r="H35">
        <v>0</v>
      </c>
      <c r="I35">
        <f ca="1">IF(AND($B35&gt;0,SUM(I$3:I34)=0,SUM($H35:H35)=0),$B35,0)</f>
        <v>0</v>
      </c>
      <c r="J35">
        <f ca="1">IF(AND($B35&gt;0,SUM(J$3:J34)=0,SUM($H35:I35)=0),$B35,0)</f>
        <v>0</v>
      </c>
      <c r="K35">
        <f ca="1">IF(AND($B35&gt;0,SUM(K$3:K34)=0,SUM($H35:J35)=0),$B35,0)</f>
        <v>0</v>
      </c>
      <c r="L35">
        <f ca="1">IF(AND($B35&gt;0,SUM(L$3:L34)=0,SUM($H35:K35)=0),$B35,0)</f>
        <v>0</v>
      </c>
      <c r="M35">
        <f ca="1">IF(AND($B35&gt;0,SUM(M$3:M34)=0,SUM($H35:L35)=0),$B35,0)</f>
        <v>0</v>
      </c>
      <c r="N35">
        <f ca="1">IF(AND($B35&gt;0,SUM(N$3:N34)=0,SUM($H35:M35)=0),$B35,0)</f>
        <v>0</v>
      </c>
      <c r="O35">
        <f ca="1">IF(AND($B35&gt;0,SUM(O$3:O34)=0,SUM($H35:N35)=0),$B35,0)</f>
        <v>0</v>
      </c>
      <c r="P35">
        <f ca="1">IF(AND($B35&gt;0,SUM(P$3:P34)=0,SUM($H35:O35)=0),$B35,0)</f>
        <v>0</v>
      </c>
      <c r="Q35">
        <f ca="1">IF(AND($B35&gt;0,SUM(Q$3:Q34)=0,SUM($H35:P35)=0),$B35,0)</f>
        <v>0</v>
      </c>
      <c r="R35">
        <f ca="1">IF(AND($B35&gt;0,SUM(R$3:R34)=0,SUM($H35:Q35)=0),$B35,0)</f>
        <v>0</v>
      </c>
      <c r="S35">
        <f ca="1">IF(AND($B35&gt;0,SUM(S$3:S34)=0,SUM($H35:R35)=0),$B35,0)</f>
        <v>0</v>
      </c>
      <c r="T35">
        <f ca="1">IF(AND($B35&gt;0,SUM(T$3:T34)=0,SUM($H35:S35)=0),$B35,0)</f>
        <v>0</v>
      </c>
      <c r="U35">
        <f ca="1">IF(AND($B35&gt;0,SUM(U$3:U34)=0,SUM($H35:T35)=0),$B35,0)</f>
        <v>0</v>
      </c>
      <c r="V35">
        <f ca="1">IF(AND($B35&gt;0,SUM(V$3:V34)=0,SUM($H35:U35)=0),$B35,0)</f>
        <v>0</v>
      </c>
      <c r="W35">
        <f ca="1">IF(AND($B35&gt;0,SUM(W$3:W34)=0,SUM($H35:V35)=0),$B35,0)</f>
        <v>0</v>
      </c>
      <c r="X35">
        <f ca="1">IF(AND($B35&gt;0,SUM(X$3:X34)=0,SUM($H35:W35)=0),$B35,0)</f>
        <v>0</v>
      </c>
      <c r="Y35">
        <f ca="1">IF(AND($B35&gt;0,SUM(Y$3:Y34)=0,SUM($H35:X35)=0),$B35,0)</f>
        <v>0</v>
      </c>
      <c r="Z35">
        <f ca="1">IF(AND($B35&gt;0,SUM(Z$3:Z34)=0,SUM($H35:Y35)=0),$B35,0)</f>
        <v>0</v>
      </c>
      <c r="AA35">
        <f ca="1">IF(AND($B35&gt;0,SUM(AA$3:AA34)=0,SUM($H35:Z35)=0),$B35,0)</f>
        <v>0</v>
      </c>
      <c r="AB35">
        <f ca="1">IF(AND($B35&gt;0,SUM(AB$3:AB34)=0,SUM($H35:AA35)=0),$B35,0)</f>
        <v>0</v>
      </c>
      <c r="AC35">
        <f ca="1">IF(AND($B35&gt;0,SUM(AC$3:AC34)=0,SUM($H35:AB35)=0),$B35,0)</f>
        <v>0</v>
      </c>
      <c r="AD35">
        <f ca="1">IF(AND($B35&gt;0,SUM(AD$3:AD34)=0,SUM($H35:AC35)=0),$B35,0)</f>
        <v>0</v>
      </c>
      <c r="AE35">
        <f ca="1">IF(AND($B35&gt;0,SUM(AE$3:AE34)=0,SUM($H35:AD35)=0),$B35,0)</f>
        <v>0</v>
      </c>
      <c r="AF35">
        <f ca="1">IF(AND($B35&gt;0,SUM(AF$3:AF34)=0,SUM($H35:AE35)=0),$B35,0)</f>
        <v>0</v>
      </c>
      <c r="AG35">
        <f ca="1">IF(AND($B35&gt;0,SUM(AG$3:AG34)=0,SUM($H35:AF35)=0),$B35,0)</f>
        <v>0</v>
      </c>
      <c r="AH35">
        <f ca="1">IF(AND($B35&gt;0,SUM(AH$3:AH34)=0,SUM($H35:AG35)=0),$B35,0)</f>
        <v>0</v>
      </c>
      <c r="AI35">
        <f ca="1">IF(AND($B35&gt;0,SUM(AI$3:AI34)=0,SUM($H35:AH35)=0),$B35,0)</f>
        <v>0</v>
      </c>
      <c r="AJ35">
        <f ca="1">IF(AND($B35&gt;0,SUM(AJ$3:AJ34)=0,SUM($H35:AI35)=0),$B35,0)</f>
        <v>0</v>
      </c>
      <c r="AK35">
        <f ca="1">IF(AND($B35&gt;0,SUM(AK$3:AK34)=0,SUM($H35:AJ35)=0),$B35,0)</f>
        <v>0</v>
      </c>
      <c r="AL35">
        <f ca="1">IF(AND($B35&gt;0,SUM(AL$3:AL34)=0,SUM($H35:AK35)=0),$B35,0)</f>
        <v>0</v>
      </c>
      <c r="AM35">
        <f ca="1">IF(AND($B35&gt;0,SUM(AM$3:AM34)=0,SUM($H35:AL35)=0),$B35,0)</f>
        <v>0</v>
      </c>
      <c r="AN35">
        <f ca="1">IF(AND($B35&gt;0,SUM(AN$3:AN34)=0,SUM($H35:AM35)=0),$B35,0)</f>
        <v>0</v>
      </c>
      <c r="AO35">
        <f ca="1">IF(AND($B35&gt;0,SUM(AO$3:AO34)=0,SUM($H35:AN35)=0),$B35,0)</f>
        <v>0</v>
      </c>
      <c r="AP35">
        <f ca="1">IF(AND($B35&gt;0,SUM(AP$3:AP34)=0,SUM($H35:AO35)=0),$B35,0)</f>
        <v>0</v>
      </c>
      <c r="AQ35">
        <f ca="1">IF(AND($B35&gt;0,SUM(AQ$3:AQ34)=0,SUM($H35:AP35)=0),$B35,0)</f>
        <v>0</v>
      </c>
      <c r="AR35">
        <f ca="1">IF(AND($B35&gt;0,SUM(AR$3:AR34)=0,SUM($H35:AQ35)=0),$B35,0)</f>
        <v>0</v>
      </c>
      <c r="AS35">
        <f ca="1">IF(AND($B35&gt;0,SUM(AS$3:AS34)=0,SUM($H35:AR35)=0),$B35,0)</f>
        <v>0</v>
      </c>
      <c r="AT35">
        <f ca="1">IF(AND($B35&gt;0,SUM(AT$3:AT34)=0,SUM($H35:AS35)=0),$B35,0)</f>
        <v>0</v>
      </c>
      <c r="AU35">
        <f ca="1">IF(AND($B35&gt;0,SUM(AU$3:AU34)=0,SUM($H35:AT35)=0),$B35,0)</f>
        <v>0</v>
      </c>
      <c r="AV35">
        <f ca="1">IF(AND($B35&gt;0,SUM(AV$3:AV34)=0,SUM($H35:AU35)=0),$B35,0)</f>
        <v>0</v>
      </c>
      <c r="AW35">
        <f ca="1">IF(AND($B35&gt;0,SUM(AW$3:AW34)=0,SUM($H35:AV35)=0),$B35,0)</f>
        <v>0</v>
      </c>
      <c r="AX35">
        <f ca="1">IF(AND($B35&gt;0,SUM(AX$3:AX34)=0,SUM($H35:AW35)=0),$B35,0)</f>
        <v>0</v>
      </c>
      <c r="AY35">
        <f ca="1">IF(AND($B35&gt;0,SUM(AY$3:AY34)=0,SUM($H35:AX35)=0),$B35,0)</f>
        <v>0</v>
      </c>
      <c r="AZ35">
        <f ca="1">IF(AND($B35&gt;0,SUM(AZ$3:AZ34)=0,SUM($H35:AY35)=0),$B35,0)</f>
        <v>0</v>
      </c>
      <c r="BA35">
        <f ca="1">IF(AND($B35&gt;0,SUM(BA$3:BA34)=0,SUM($H35:AZ35)=0),$B35,0)</f>
        <v>0</v>
      </c>
      <c r="BB35">
        <f ca="1">IF(AND($B35&gt;0,SUM(BB$3:BB34)=0,SUM($H35:BA35)=0),$B35,0)</f>
        <v>0</v>
      </c>
      <c r="BC35">
        <f ca="1">IF(AND($B35&gt;0,SUM(BC$3:BC34)=0,SUM($H35:BB35)=0),$B35,0)</f>
        <v>0</v>
      </c>
      <c r="BD35">
        <f ca="1">IF(AND($B35&gt;0,SUM(BD$3:BD34)=0,SUM($H35:BC35)=0),$B35,0)</f>
        <v>0</v>
      </c>
      <c r="BE35">
        <f ca="1">IF(AND($B35&gt;0,SUM(BE$3:BE34)=0,SUM($H35:BD35)=0),$B35,0)</f>
        <v>0</v>
      </c>
      <c r="BF35">
        <f ca="1">IF(AND($B35&gt;0,SUM(BF$3:BF34)=0,SUM($H35:BE35)=0),$B35,0)</f>
        <v>0</v>
      </c>
      <c r="BG35">
        <f ca="1">IF(AND($B35&gt;0,SUM(BG$3:BG34)=0,SUM($H35:BF35)=0),$B35,0)</f>
        <v>0</v>
      </c>
      <c r="BH35">
        <f ca="1">IF(AND($B35&gt;0,SUM(BH$3:BH34)=0,SUM($H35:BG35)=0),$B35,0)</f>
        <v>0</v>
      </c>
      <c r="BI35">
        <f ca="1">IF(AND($B35&gt;0,SUM(BI$3:BI34)=0,SUM($H35:BH35)=0),$B35,0)</f>
        <v>0</v>
      </c>
      <c r="BJ35">
        <f ca="1">IF(AND($B35&gt;0,SUM(BJ$3:BJ34)=0,SUM($H35:BI35)=0),$B35,0)</f>
        <v>0</v>
      </c>
      <c r="BK35">
        <f ca="1">IF(AND($B35&gt;0,SUM(BK$3:BK34)=0,SUM($H35:BJ35)=0),$B35,0)</f>
        <v>0</v>
      </c>
      <c r="BL35">
        <f ca="1">IF(AND($B35&gt;0,SUM(BL$3:BL34)=0,SUM($H35:BK35)=0),$B35,0)</f>
        <v>0</v>
      </c>
      <c r="BM35">
        <f ca="1">IF(AND($B35&gt;0,SUM(BM$3:BM34)=0,SUM($H35:BL35)=0),$B35,0)</f>
        <v>0</v>
      </c>
      <c r="BN35">
        <f ca="1">IF(AND($B35&gt;0,SUM(BN$3:BN34)=0,SUM($H35:BM35)=0),$B35,0)</f>
        <v>0</v>
      </c>
      <c r="BO35">
        <f ca="1">IF(AND($B35&gt;0,SUM(BO$3:BO34)=0,SUM($H35:BN35)=0),$B35,0)</f>
        <v>0</v>
      </c>
      <c r="BP35">
        <f ca="1">IF(AND($B35&gt;0,SUM(BP$3:BP34)=0,SUM($H35:BO35)=0),$B35,0)</f>
        <v>0</v>
      </c>
      <c r="BQ35">
        <f ca="1">IF(AND($B35&gt;0,SUM(BQ$3:BQ34)=0,SUM($H35:BP35)=0),$B35,0)</f>
        <v>0</v>
      </c>
      <c r="BR35">
        <f ca="1">IF(AND($B35&gt;0,SUM(BR$3:BR34)=0,SUM($H35:BQ35)=0),$B35,0)</f>
        <v>0</v>
      </c>
      <c r="BS35">
        <f ca="1">IF(AND($B35&gt;0,SUM(BS$3:BS34)=0,SUM($H35:BR35)=0),$B35,0)</f>
        <v>0</v>
      </c>
      <c r="BT35">
        <f ca="1">IF(AND($B35&gt;0,SUM(BT$3:BT34)=0,SUM($H35:BS35)=0),$B35,0)</f>
        <v>0</v>
      </c>
      <c r="BU35">
        <f ca="1">IF(AND($B35&gt;0,SUM(BU$3:BU34)=0,SUM($H35:BT35)=0),$B35,0)</f>
        <v>0</v>
      </c>
      <c r="BV35">
        <f ca="1">IF(AND($B35&gt;0,SUM(BV$3:BV34)=0,SUM($H35:BU35)=0),$B35,0)</f>
        <v>0</v>
      </c>
      <c r="BW35">
        <f ca="1">IF(AND($B35&gt;0,SUM(BW$3:BW34)=0,SUM($H35:BV35)=0),$B35,0)</f>
        <v>0</v>
      </c>
      <c r="BX35">
        <f ca="1">IF(AND($B35&gt;0,SUM(BX$3:BX34)=0,SUM($H35:BW35)=0),$B35,0)</f>
        <v>0</v>
      </c>
      <c r="BY35">
        <f ca="1">IF(AND($B35&gt;0,SUM(BY$3:BY34)=0,SUM($H35:BX35)=0),$B35,0)</f>
        <v>0</v>
      </c>
      <c r="BZ35">
        <f ca="1">IF(AND($B35&gt;0,SUM(BZ$3:BZ34)=0,SUM($H35:BY35)=0),$B35,0)</f>
        <v>0</v>
      </c>
      <c r="CA35">
        <f ca="1">IF(AND($B35&gt;0,SUM(CA$3:CA34)=0,SUM($H35:BZ35)=0),$B35,0)</f>
        <v>0</v>
      </c>
      <c r="CB35">
        <f ca="1">IF(AND($B35&gt;0,SUM(CB$3:CB34)=0,SUM($H35:CA35)=0),$B35,0)</f>
        <v>0</v>
      </c>
      <c r="CC35">
        <f ca="1">IF(AND($B35&gt;0,SUM(CC$3:CC34)=0,SUM($H35:CB35)=0),$B35,0)</f>
        <v>0</v>
      </c>
      <c r="CD35">
        <f ca="1">IF(AND($B35&gt;0,SUM(CD$3:CD34)=0,SUM($H35:CC35)=0),$B35,0)</f>
        <v>0</v>
      </c>
      <c r="CE35">
        <f ca="1">IF(AND($B35&gt;0,SUM(CE$3:CE34)=0,SUM($H35:CD35)=0),$B35,0)</f>
        <v>0</v>
      </c>
      <c r="CF35">
        <f ca="1">IF(AND($B35&gt;0,SUM(CF$3:CF34)=0,SUM($H35:CE35)=0),$B35,0)</f>
        <v>0</v>
      </c>
      <c r="CG35">
        <f ca="1">IF(AND($B35&gt;0,SUM(CG$3:CG34)=0,SUM($H35:CF35)=0),$B35,0)</f>
        <v>0</v>
      </c>
      <c r="CH35">
        <f ca="1">IF(AND($B35&gt;0,SUM(CH$3:CH34)=0,SUM($H35:CG35)=0),$B35,0)</f>
        <v>0</v>
      </c>
      <c r="CI35">
        <f ca="1">IF(AND($B35&gt;0,SUM(CI$3:CI34)=0,SUM($H35:CH35)=0),$B35,0)</f>
        <v>0</v>
      </c>
      <c r="CJ35">
        <f ca="1">IF(AND($B35&gt;0,SUM(CJ$3:CJ34)=0,SUM($H35:CI35)=0),$B35,0)</f>
        <v>0</v>
      </c>
      <c r="CK35">
        <f ca="1">IF(AND($B35&gt;0,SUM(CK$3:CK34)=0,SUM($H35:CJ35)=0),$B35,0)</f>
        <v>0</v>
      </c>
      <c r="CL35">
        <f ca="1">IF(AND($B35&gt;0,SUM(CL$3:CL34)=0,SUM($H35:CK35)=0),$B35,0)</f>
        <v>0</v>
      </c>
      <c r="CM35">
        <f ca="1">IF(AND($B35&gt;0,SUM(CM$3:CM34)=0,SUM($H35:CL35)=0),$B35,0)</f>
        <v>0</v>
      </c>
      <c r="CN35">
        <f ca="1">IF(AND($B35&gt;0,SUM(CN$3:CN34)=0,SUM($H35:CM35)=0),$B35,0)</f>
        <v>0</v>
      </c>
      <c r="CO35">
        <f ca="1">IF(AND($B35&gt;0,SUM(CO$3:CO34)=0,SUM($H35:CN35)=0),$B35,0)</f>
        <v>0</v>
      </c>
      <c r="CP35">
        <f ca="1">IF(AND($B35&gt;0,SUM(CP$3:CP34)=0,SUM($H35:CO35)=0),$B35,0)</f>
        <v>0</v>
      </c>
      <c r="CQ35">
        <f ca="1">IF(AND($B35&gt;0,SUM(CQ$3:CQ34)=0,SUM($H35:CP35)=0),$B35,0)</f>
        <v>0</v>
      </c>
      <c r="CR35">
        <f ca="1">IF(AND($B35&gt;0,SUM(CR$3:CR34)=0,SUM($H35:CQ35)=0),$B35,0)</f>
        <v>0</v>
      </c>
      <c r="CS35">
        <f ca="1">IF(AND($B35&gt;0,SUM(CS$3:CS34)=0,SUM($H35:CR35)=0),$B35,0)</f>
        <v>0</v>
      </c>
      <c r="CT35">
        <f ca="1">IF(AND($B35&gt;0,SUM(CT$3:CT34)=0,SUM($H35:CS35)=0),$B35,0)</f>
        <v>0</v>
      </c>
      <c r="CU35">
        <f ca="1">IF(AND($B35&gt;0,SUM(CU$3:CU34)=0,SUM($H35:CT35)=0),$B35,0)</f>
        <v>0</v>
      </c>
      <c r="CV35">
        <f ca="1">IF(AND($B35&gt;0,SUM(CV$3:CV34)=0,SUM($H35:CU35)=0),$B35,0)</f>
        <v>0</v>
      </c>
      <c r="CW35">
        <f ca="1">IF(AND($B35&gt;0,SUM(CW$3:CW34)=0,SUM($H35:CV35)=0),$B35,0)</f>
        <v>0</v>
      </c>
      <c r="CX35">
        <f ca="1">IF(AND($B35&gt;0,SUM(CX$3:CX34)=0,SUM($H35:CW35)=0),$B35,0)</f>
        <v>0</v>
      </c>
      <c r="CY35">
        <f ca="1">IF(AND($B35&gt;0,SUM(CY$3:CY34)=0,SUM($H35:CX35)=0),$B35,0)</f>
        <v>0</v>
      </c>
      <c r="CZ35">
        <f ca="1">IF(AND($B35&gt;0,SUM(CZ$3:CZ34)=0,SUM($H35:CY35)=0),$B35,0)</f>
        <v>0</v>
      </c>
      <c r="DA35">
        <f ca="1">IF(AND($B35&gt;0,SUM(DA$3:DA34)=0,SUM($H35:CZ35)=0),$B35,0)</f>
        <v>0</v>
      </c>
      <c r="DB35">
        <f ca="1">IF(AND($B35&gt;0,SUM(DB$3:DB34)=0,SUM($H35:DA35)=0),$B35,0)</f>
        <v>0</v>
      </c>
      <c r="DC35">
        <f ca="1">IF(AND($B35&gt;0,SUM(DC$3:DC34)=0,SUM($H35:DB35)=0),$B35,0)</f>
        <v>0</v>
      </c>
      <c r="DD35">
        <f ca="1">IF(AND($B35&gt;0,SUM(DD$3:DD34)=0,SUM($H35:DC35)=0),$B35,0)</f>
        <v>0</v>
      </c>
      <c r="DE35">
        <f ca="1">IF(AND($B35&gt;0,SUM(DE$3:DE34)=0,SUM($H35:DD35)=0),$B35,0)</f>
        <v>0</v>
      </c>
      <c r="DF35">
        <f ca="1">IF(AND($B35&gt;0,SUM(DF$3:DF34)=0,SUM($H35:DE35)=0),$B35,0)</f>
        <v>0</v>
      </c>
      <c r="DG35">
        <f ca="1">IF(AND($B35&gt;0,SUM(DG$3:DG34)=0,SUM($H35:DF35)=0),$B35,0)</f>
        <v>0</v>
      </c>
      <c r="DH35">
        <f ca="1">IF(AND($B35&gt;0,SUM(DH$3:DH34)=0,SUM($H35:DG35)=0),$B35,0)</f>
        <v>0</v>
      </c>
      <c r="DI35">
        <f ca="1">IF(AND($B35&gt;0,SUM(DI$3:DI34)=0,SUM($H35:DH35)=0),$B35,0)</f>
        <v>0</v>
      </c>
      <c r="DJ35">
        <f ca="1">IF(AND($B35&gt;0,SUM(DJ$3:DJ34)=0,SUM($H35:DI35)=0),$B35,0)</f>
        <v>0</v>
      </c>
      <c r="DK35">
        <f ca="1">IF(AND($B35&gt;0,SUM(DK$3:DK34)=0,SUM($H35:DJ35)=0),$B35,0)</f>
        <v>0</v>
      </c>
      <c r="DL35">
        <f ca="1">IF(AND($B35&gt;0,SUM(DL$3:DL34)=0,SUM($H35:DK35)=0),$B35,0)</f>
        <v>0</v>
      </c>
      <c r="DM35">
        <f ca="1">IF(AND($B35&gt;0,SUM(DM$3:DM34)=0,SUM($H35:DL35)=0),$B35,0)</f>
        <v>0</v>
      </c>
      <c r="DN35">
        <f ca="1">IF(AND($B35&gt;0,SUM(DN$3:DN34)=0,SUM($H35:DM35)=0),$B35,0)</f>
        <v>0</v>
      </c>
      <c r="DO35">
        <f ca="1">IF(AND($B35&gt;0,SUM(DO$3:DO34)=0,SUM($H35:DN35)=0),$B35,0)</f>
        <v>0</v>
      </c>
      <c r="DP35">
        <f ca="1">IF(AND($B35&gt;0,SUM(DP$3:DP34)=0,SUM($H35:DO35)=0),$B35,0)</f>
        <v>0</v>
      </c>
      <c r="DQ35">
        <f ca="1">IF(AND($B35&gt;0,SUM(DQ$3:DQ34)=0,SUM($H35:DP35)=0),$B35,0)</f>
        <v>0</v>
      </c>
      <c r="DR35">
        <f ca="1">IF(AND($B35&gt;0,SUM(DR$3:DR34)=0,SUM($H35:DQ35)=0),$B35,0)</f>
        <v>0</v>
      </c>
      <c r="DS35">
        <f ca="1">IF(AND($B35&gt;0,SUM(DS$3:DS34)=0,SUM($H35:DR35)=0),$B35,0)</f>
        <v>0</v>
      </c>
      <c r="DT35">
        <f ca="1">IF(AND($B35&gt;0,SUM(DT$3:DT34)=0,SUM($H35:DS35)=0),$B35,0)</f>
        <v>0</v>
      </c>
      <c r="DU35">
        <f ca="1">IF(AND($B35&gt;0,SUM(DU$3:DU34)=0,SUM($H35:DT35)=0),$B35,0)</f>
        <v>0</v>
      </c>
      <c r="DV35">
        <f ca="1">IF(AND($B35&gt;0,SUM(DV$3:DV34)=0,SUM($H35:DU35)=0),$B35,0)</f>
        <v>0</v>
      </c>
      <c r="DW35">
        <f ca="1">IF(AND($B35&gt;0,SUM(DW$3:DW34)=0,SUM($H35:DV35)=0),$B35,0)</f>
        <v>0</v>
      </c>
      <c r="DX35">
        <f ca="1">IF(AND($B35&gt;0,SUM(DX$3:DX34)=0,SUM($H35:DW35)=0),$B35,0)</f>
        <v>0</v>
      </c>
      <c r="DY35">
        <f ca="1">IF(AND($B35&gt;0,SUM(DY$3:DY34)=0,SUM($H35:DX35)=0),$B35,0)</f>
        <v>0</v>
      </c>
      <c r="DZ35">
        <f ca="1">IF(AND($B35&gt;0,SUM(DZ$3:DZ34)=0,SUM($H35:DY35)=0),$B35,0)</f>
        <v>0</v>
      </c>
      <c r="EA35">
        <f ca="1">IF(AND($B35&gt;0,SUM(EA$3:EA34)=0,SUM($H35:DZ35)=0),$B35,0)</f>
        <v>0</v>
      </c>
      <c r="EB35">
        <f ca="1">IF(AND($B35&gt;0,SUM(EB$3:EB34)=0,SUM($H35:EA35)=0),$B35,0)</f>
        <v>0</v>
      </c>
      <c r="EC35">
        <f ca="1">IF(AND($B35&gt;0,SUM(EC$3:EC34)=0,SUM($H35:EB35)=0),$B35,0)</f>
        <v>0</v>
      </c>
      <c r="ED35">
        <f ca="1">IF(AND($B35&gt;0,SUM(ED$3:ED34)=0,SUM($H35:EC35)=0),$B35,0)</f>
        <v>0</v>
      </c>
      <c r="EE35">
        <f ca="1">IF(AND($B35&gt;0,SUM(EE$3:EE34)=0,SUM($H35:ED35)=0),$B35,0)</f>
        <v>0</v>
      </c>
      <c r="EF35">
        <f ca="1">IF(AND($B35&gt;0,SUM(EF$3:EF34)=0,SUM($H35:EE35)=0),$B35,0)</f>
        <v>0</v>
      </c>
      <c r="EG35">
        <f ca="1">IF(AND($B35&gt;0,SUM(EG$3:EG34)=0,SUM($H35:EF35)=0),$B35,0)</f>
        <v>0</v>
      </c>
      <c r="EH35">
        <f ca="1">IF(AND($B35&gt;0,SUM(EH$3:EH34)=0,SUM($H35:EG35)=0),$B35,0)</f>
        <v>0</v>
      </c>
      <c r="EI35">
        <f ca="1">IF(AND($B35&gt;0,SUM(EI$3:EI34)=0,SUM($H35:EH35)=0),$B35,0)</f>
        <v>0</v>
      </c>
      <c r="EJ35">
        <f ca="1">IF(AND($B35&gt;0,SUM(EJ$3:EJ34)=0,SUM($H35:EI35)=0),$B35,0)</f>
        <v>0</v>
      </c>
      <c r="EK35">
        <f ca="1">IF(AND($B35&gt;0,SUM(EK$3:EK34)=0,SUM($H35:EJ35)=0),$B35,0)</f>
        <v>0</v>
      </c>
      <c r="EL35">
        <f ca="1">IF(AND($B35&gt;0,SUM(EL$3:EL34)=0,SUM($H35:EK35)=0),$B35,0)</f>
        <v>0</v>
      </c>
      <c r="EM35">
        <f ca="1">IF(AND($B35&gt;0,SUM(EM$3:EM34)=0,SUM($H35:EL35)=0),$B35,0)</f>
        <v>0</v>
      </c>
      <c r="EN35">
        <f ca="1">IF(AND($B35&gt;0,SUM(EN$3:EN34)=0,SUM($H35:EM35)=0),$B35,0)</f>
        <v>0</v>
      </c>
      <c r="EO35">
        <f ca="1">IF(AND($B35&gt;0,SUM(EO$3:EO34)=0,SUM($H35:EN35)=0),$B35,0)</f>
        <v>0</v>
      </c>
      <c r="EP35">
        <f ca="1">IF(AND($B35&gt;0,SUM(EP$3:EP34)=0,SUM($H35:EO35)=0),$B35,0)</f>
        <v>0</v>
      </c>
      <c r="EQ35">
        <f ca="1">IF(AND($B35&gt;0,SUM(EQ$3:EQ34)=0,SUM($H35:EP35)=0),$B35,0)</f>
        <v>0</v>
      </c>
      <c r="ER35">
        <f ca="1">IF(AND($B35&gt;0,SUM(ER$3:ER34)=0,SUM($H35:EQ35)=0),$B35,0)</f>
        <v>0</v>
      </c>
      <c r="ES35">
        <f ca="1">IF(AND($B35&gt;0,SUM(ES$3:ES34)=0,SUM($H35:ER35)=0),$B35,0)</f>
        <v>0</v>
      </c>
      <c r="ET35">
        <f ca="1">IF(AND($B35&gt;0,SUM(ET$3:ET34)=0,SUM($H35:ES35)=0),$B35,0)</f>
        <v>0</v>
      </c>
      <c r="EU35">
        <f ca="1">IF(AND($B35&gt;0,SUM(EU$3:EU34)=0,SUM($H35:ET35)=0),$B35,0)</f>
        <v>0</v>
      </c>
      <c r="EV35">
        <f ca="1">IF(AND($B35&gt;0,SUM(EV$3:EV34)=0,SUM($H35:EU35)=0),$B35,0)</f>
        <v>0</v>
      </c>
      <c r="EW35">
        <f ca="1">IF(AND($B35&gt;0,SUM(EW$3:EW34)=0,SUM($H35:EV35)=0),$B35,0)</f>
        <v>0</v>
      </c>
      <c r="EX35">
        <f ca="1">IF(AND($B35&gt;0,SUM(EX$3:EX34)=0,SUM($H35:EW35)=0),$B35,0)</f>
        <v>0</v>
      </c>
      <c r="EY35">
        <f ca="1">IF(AND($B35&gt;0,SUM(EY$3:EY34)=0,SUM($H35:EX35)=0),$B35,0)</f>
        <v>0</v>
      </c>
      <c r="EZ35">
        <f ca="1">IF(AND($B35&gt;0,SUM(EZ$3:EZ34)=0,SUM($H35:EY35)=0),$B35,0)</f>
        <v>0</v>
      </c>
      <c r="FA35">
        <f ca="1">IF(AND($B35&gt;0,SUM(FA$3:FA34)=0,SUM($H35:EZ35)=0),$B35,0)</f>
        <v>0</v>
      </c>
      <c r="FB35">
        <f ca="1">IF(AND($B35&gt;0,SUM(FB$3:FB34)=0,SUM($H35:FA35)=0),$B35,0)</f>
        <v>0</v>
      </c>
      <c r="FC35">
        <f ca="1">IF(AND($B35&gt;0,SUM(FC$3:FC34)=0,SUM($H35:FB35)=0),$B35,0)</f>
        <v>0</v>
      </c>
      <c r="FD35">
        <f ca="1">IF(AND($B35&gt;0,SUM(FD$3:FD34)=0,SUM($H35:FC35)=0),$B35,0)</f>
        <v>0</v>
      </c>
      <c r="FE35">
        <f ca="1">IF(AND($B35&gt;0,SUM(FE$3:FE34)=0,SUM($H35:FD35)=0),$B35,0)</f>
        <v>0</v>
      </c>
      <c r="FF35">
        <f ca="1">IF(AND($B35&gt;0,SUM(FF$3:FF34)=0,SUM($H35:FE35)=0),$B35,0)</f>
        <v>0</v>
      </c>
      <c r="FG35">
        <f ca="1">IF(AND($B35&gt;0,SUM(FG$3:FG34)=0,SUM($H35:FF35)=0),$B35,0)</f>
        <v>0</v>
      </c>
      <c r="FH35">
        <f ca="1">IF(AND($B35&gt;0,SUM(FH$3:FH34)=0,SUM($H35:FG35)=0),$B35,0)</f>
        <v>0</v>
      </c>
      <c r="FI35">
        <f ca="1">IF(AND($B35&gt;0,SUM(FI$3:FI34)=0,SUM($H35:FH35)=0),$B35,0)</f>
        <v>0</v>
      </c>
      <c r="FJ35">
        <f ca="1">IF(AND($B35&gt;0,SUM(FJ$3:FJ34)=0,SUM($H35:FI35)=0),$B35,0)</f>
        <v>0</v>
      </c>
      <c r="FK35">
        <f ca="1">IF(AND($B35&gt;0,SUM(FK$3:FK34)=0,SUM($H35:FJ35)=0),$B35,0)</f>
        <v>0</v>
      </c>
      <c r="FL35">
        <f ca="1">IF(AND($B35&gt;0,SUM(FL$3:FL34)=0,SUM($H35:FK35)=0),$B35,0)</f>
        <v>0</v>
      </c>
      <c r="FM35">
        <f ca="1">IF(AND($B35&gt;0,SUM(FM$3:FM34)=0,SUM($H35:FL35)=0),$B35,0)</f>
        <v>0</v>
      </c>
      <c r="FN35">
        <f ca="1">IF(AND($B35&gt;0,SUM(FN$3:FN34)=0,SUM($H35:FM35)=0),$B35,0)</f>
        <v>0</v>
      </c>
      <c r="FS35" s="67" t="s">
        <v>146</v>
      </c>
      <c r="FT35" s="67" t="s">
        <v>931</v>
      </c>
      <c r="FU35" s="342" t="s">
        <v>92</v>
      </c>
      <c r="FV35" s="67" t="s">
        <v>175</v>
      </c>
      <c r="FY35" s="249" t="s">
        <v>146</v>
      </c>
      <c r="FZ35" s="67" t="s">
        <v>931</v>
      </c>
      <c r="GA35" s="67"/>
      <c r="GB35" s="67" t="s">
        <v>408</v>
      </c>
      <c r="GE35" s="67" t="s">
        <v>795</v>
      </c>
      <c r="GF35" s="67" t="s">
        <v>931</v>
      </c>
      <c r="GG35" s="67" t="str">
        <f>""</f>
        <v/>
      </c>
      <c r="GH35" s="67" t="s">
        <v>408</v>
      </c>
    </row>
    <row r="36" spans="1:190" ht="15.75" thickBot="1" x14ac:dyDescent="0.3">
      <c r="A36">
        <v>36</v>
      </c>
      <c r="B36">
        <f ca="1">IF(Valintaohjelma!D$11=SelectionData!L$11,A36,0)</f>
        <v>0</v>
      </c>
      <c r="C36" s="240" t="str">
        <f t="shared" ca="1" si="6"/>
        <v>CASA R15 Smart Left</v>
      </c>
      <c r="D36" s="240" t="str">
        <f t="shared" ca="1" si="7"/>
        <v>R15VL00S00H</v>
      </c>
      <c r="E36" s="240" t="str">
        <f t="shared" ca="1" si="8"/>
        <v>******</v>
      </c>
      <c r="F36" s="240" t="str">
        <f t="shared" ca="1" si="9"/>
        <v>Valitse</v>
      </c>
      <c r="G36" s="47">
        <f ca="1">INDEX($I$2:$FN$2,ROWS(G$2:G36))</f>
        <v>0</v>
      </c>
      <c r="H36">
        <v>0</v>
      </c>
      <c r="I36">
        <f ca="1">IF(AND($B36&gt;0,SUM(I$3:I35)=0,SUM($H36:H36)=0),$B36,0)</f>
        <v>0</v>
      </c>
      <c r="J36">
        <f ca="1">IF(AND($B36&gt;0,SUM(J$3:J35)=0,SUM($H36:I36)=0),$B36,0)</f>
        <v>0</v>
      </c>
      <c r="K36">
        <f ca="1">IF(AND($B36&gt;0,SUM(K$3:K35)=0,SUM($H36:J36)=0),$B36,0)</f>
        <v>0</v>
      </c>
      <c r="L36">
        <f ca="1">IF(AND($B36&gt;0,SUM(L$3:L35)=0,SUM($H36:K36)=0),$B36,0)</f>
        <v>0</v>
      </c>
      <c r="M36">
        <f ca="1">IF(AND($B36&gt;0,SUM(M$3:M35)=0,SUM($H36:L36)=0),$B36,0)</f>
        <v>0</v>
      </c>
      <c r="N36">
        <f ca="1">IF(AND($B36&gt;0,SUM(N$3:N35)=0,SUM($H36:M36)=0),$B36,0)</f>
        <v>0</v>
      </c>
      <c r="O36">
        <f ca="1">IF(AND($B36&gt;0,SUM(O$3:O35)=0,SUM($H36:N36)=0),$B36,0)</f>
        <v>0</v>
      </c>
      <c r="P36">
        <f ca="1">IF(AND($B36&gt;0,SUM(P$3:P35)=0,SUM($H36:O36)=0),$B36,0)</f>
        <v>0</v>
      </c>
      <c r="Q36">
        <f ca="1">IF(AND($B36&gt;0,SUM(Q$3:Q35)=0,SUM($H36:P36)=0),$B36,0)</f>
        <v>0</v>
      </c>
      <c r="R36">
        <f ca="1">IF(AND($B36&gt;0,SUM(R$3:R35)=0,SUM($H36:Q36)=0),$B36,0)</f>
        <v>0</v>
      </c>
      <c r="S36">
        <f ca="1">IF(AND($B36&gt;0,SUM(S$3:S35)=0,SUM($H36:R36)=0),$B36,0)</f>
        <v>0</v>
      </c>
      <c r="T36">
        <f ca="1">IF(AND($B36&gt;0,SUM(T$3:T35)=0,SUM($H36:S36)=0),$B36,0)</f>
        <v>0</v>
      </c>
      <c r="U36">
        <f ca="1">IF(AND($B36&gt;0,SUM(U$3:U35)=0,SUM($H36:T36)=0),$B36,0)</f>
        <v>0</v>
      </c>
      <c r="V36">
        <f ca="1">IF(AND($B36&gt;0,SUM(V$3:V35)=0,SUM($H36:U36)=0),$B36,0)</f>
        <v>0</v>
      </c>
      <c r="W36">
        <f ca="1">IF(AND($B36&gt;0,SUM(W$3:W35)=0,SUM($H36:V36)=0),$B36,0)</f>
        <v>0</v>
      </c>
      <c r="X36">
        <f ca="1">IF(AND($B36&gt;0,SUM(X$3:X35)=0,SUM($H36:W36)=0),$B36,0)</f>
        <v>0</v>
      </c>
      <c r="Y36">
        <f ca="1">IF(AND($B36&gt;0,SUM(Y$3:Y35)=0,SUM($H36:X36)=0),$B36,0)</f>
        <v>0</v>
      </c>
      <c r="Z36">
        <f ca="1">IF(AND($B36&gt;0,SUM(Z$3:Z35)=0,SUM($H36:Y36)=0),$B36,0)</f>
        <v>0</v>
      </c>
      <c r="AA36">
        <f ca="1">IF(AND($B36&gt;0,SUM(AA$3:AA35)=0,SUM($H36:Z36)=0),$B36,0)</f>
        <v>0</v>
      </c>
      <c r="AB36">
        <f ca="1">IF(AND($B36&gt;0,SUM(AB$3:AB35)=0,SUM($H36:AA36)=0),$B36,0)</f>
        <v>0</v>
      </c>
      <c r="AC36">
        <f ca="1">IF(AND($B36&gt;0,SUM(AC$3:AC35)=0,SUM($H36:AB36)=0),$B36,0)</f>
        <v>0</v>
      </c>
      <c r="AD36">
        <f ca="1">IF(AND($B36&gt;0,SUM(AD$3:AD35)=0,SUM($H36:AC36)=0),$B36,0)</f>
        <v>0</v>
      </c>
      <c r="AE36">
        <f ca="1">IF(AND($B36&gt;0,SUM(AE$3:AE35)=0,SUM($H36:AD36)=0),$B36,0)</f>
        <v>0</v>
      </c>
      <c r="AF36">
        <f ca="1">IF(AND($B36&gt;0,SUM(AF$3:AF35)=0,SUM($H36:AE36)=0),$B36,0)</f>
        <v>0</v>
      </c>
      <c r="AG36">
        <f ca="1">IF(AND($B36&gt;0,SUM(AG$3:AG35)=0,SUM($H36:AF36)=0),$B36,0)</f>
        <v>0</v>
      </c>
      <c r="AH36">
        <f ca="1">IF(AND($B36&gt;0,SUM(AH$3:AH35)=0,SUM($H36:AG36)=0),$B36,0)</f>
        <v>0</v>
      </c>
      <c r="AI36">
        <f ca="1">IF(AND($B36&gt;0,SUM(AI$3:AI35)=0,SUM($H36:AH36)=0),$B36,0)</f>
        <v>0</v>
      </c>
      <c r="AJ36">
        <f ca="1">IF(AND($B36&gt;0,SUM(AJ$3:AJ35)=0,SUM($H36:AI36)=0),$B36,0)</f>
        <v>0</v>
      </c>
      <c r="AK36">
        <f ca="1">IF(AND($B36&gt;0,SUM(AK$3:AK35)=0,SUM($H36:AJ36)=0),$B36,0)</f>
        <v>0</v>
      </c>
      <c r="AL36">
        <f ca="1">IF(AND($B36&gt;0,SUM(AL$3:AL35)=0,SUM($H36:AK36)=0),$B36,0)</f>
        <v>0</v>
      </c>
      <c r="AM36">
        <f ca="1">IF(AND($B36&gt;0,SUM(AM$3:AM35)=0,SUM($H36:AL36)=0),$B36,0)</f>
        <v>0</v>
      </c>
      <c r="AN36">
        <f ca="1">IF(AND($B36&gt;0,SUM(AN$3:AN35)=0,SUM($H36:AM36)=0),$B36,0)</f>
        <v>0</v>
      </c>
      <c r="AO36">
        <f ca="1">IF(AND($B36&gt;0,SUM(AO$3:AO35)=0,SUM($H36:AN36)=0),$B36,0)</f>
        <v>0</v>
      </c>
      <c r="AP36">
        <f ca="1">IF(AND($B36&gt;0,SUM(AP$3:AP35)=0,SUM($H36:AO36)=0),$B36,0)</f>
        <v>0</v>
      </c>
      <c r="AQ36">
        <f ca="1">IF(AND($B36&gt;0,SUM(AQ$3:AQ35)=0,SUM($H36:AP36)=0),$B36,0)</f>
        <v>0</v>
      </c>
      <c r="AR36">
        <f ca="1">IF(AND($B36&gt;0,SUM(AR$3:AR35)=0,SUM($H36:AQ36)=0),$B36,0)</f>
        <v>0</v>
      </c>
      <c r="AS36">
        <f ca="1">IF(AND($B36&gt;0,SUM(AS$3:AS35)=0,SUM($H36:AR36)=0),$B36,0)</f>
        <v>0</v>
      </c>
      <c r="AT36">
        <f ca="1">IF(AND($B36&gt;0,SUM(AT$3:AT35)=0,SUM($H36:AS36)=0),$B36,0)</f>
        <v>0</v>
      </c>
      <c r="AU36">
        <f ca="1">IF(AND($B36&gt;0,SUM(AU$3:AU35)=0,SUM($H36:AT36)=0),$B36,0)</f>
        <v>0</v>
      </c>
      <c r="AV36">
        <f ca="1">IF(AND($B36&gt;0,SUM(AV$3:AV35)=0,SUM($H36:AU36)=0),$B36,0)</f>
        <v>0</v>
      </c>
      <c r="AW36">
        <f ca="1">IF(AND($B36&gt;0,SUM(AW$3:AW35)=0,SUM($H36:AV36)=0),$B36,0)</f>
        <v>0</v>
      </c>
      <c r="AX36">
        <f ca="1">IF(AND($B36&gt;0,SUM(AX$3:AX35)=0,SUM($H36:AW36)=0),$B36,0)</f>
        <v>0</v>
      </c>
      <c r="AY36">
        <f ca="1">IF(AND($B36&gt;0,SUM(AY$3:AY35)=0,SUM($H36:AX36)=0),$B36,0)</f>
        <v>0</v>
      </c>
      <c r="AZ36">
        <f ca="1">IF(AND($B36&gt;0,SUM(AZ$3:AZ35)=0,SUM($H36:AY36)=0),$B36,0)</f>
        <v>0</v>
      </c>
      <c r="BA36">
        <f ca="1">IF(AND($B36&gt;0,SUM(BA$3:BA35)=0,SUM($H36:AZ36)=0),$B36,0)</f>
        <v>0</v>
      </c>
      <c r="BB36">
        <f ca="1">IF(AND($B36&gt;0,SUM(BB$3:BB35)=0,SUM($H36:BA36)=0),$B36,0)</f>
        <v>0</v>
      </c>
      <c r="BC36">
        <f ca="1">IF(AND($B36&gt;0,SUM(BC$3:BC35)=0,SUM($H36:BB36)=0),$B36,0)</f>
        <v>0</v>
      </c>
      <c r="BD36">
        <f ca="1">IF(AND($B36&gt;0,SUM(BD$3:BD35)=0,SUM($H36:BC36)=0),$B36,0)</f>
        <v>0</v>
      </c>
      <c r="BE36">
        <f ca="1">IF(AND($B36&gt;0,SUM(BE$3:BE35)=0,SUM($H36:BD36)=0),$B36,0)</f>
        <v>0</v>
      </c>
      <c r="BF36">
        <f ca="1">IF(AND($B36&gt;0,SUM(BF$3:BF35)=0,SUM($H36:BE36)=0),$B36,0)</f>
        <v>0</v>
      </c>
      <c r="BG36">
        <f ca="1">IF(AND($B36&gt;0,SUM(BG$3:BG35)=0,SUM($H36:BF36)=0),$B36,0)</f>
        <v>0</v>
      </c>
      <c r="BH36">
        <f ca="1">IF(AND($B36&gt;0,SUM(BH$3:BH35)=0,SUM($H36:BG36)=0),$B36,0)</f>
        <v>0</v>
      </c>
      <c r="BI36">
        <f ca="1">IF(AND($B36&gt;0,SUM(BI$3:BI35)=0,SUM($H36:BH36)=0),$B36,0)</f>
        <v>0</v>
      </c>
      <c r="BJ36">
        <f ca="1">IF(AND($B36&gt;0,SUM(BJ$3:BJ35)=0,SUM($H36:BI36)=0),$B36,0)</f>
        <v>0</v>
      </c>
      <c r="BK36">
        <f ca="1">IF(AND($B36&gt;0,SUM(BK$3:BK35)=0,SUM($H36:BJ36)=0),$B36,0)</f>
        <v>0</v>
      </c>
      <c r="BL36">
        <f ca="1">IF(AND($B36&gt;0,SUM(BL$3:BL35)=0,SUM($H36:BK36)=0),$B36,0)</f>
        <v>0</v>
      </c>
      <c r="BM36">
        <f ca="1">IF(AND($B36&gt;0,SUM(BM$3:BM35)=0,SUM($H36:BL36)=0),$B36,0)</f>
        <v>0</v>
      </c>
      <c r="BN36">
        <f ca="1">IF(AND($B36&gt;0,SUM(BN$3:BN35)=0,SUM($H36:BM36)=0),$B36,0)</f>
        <v>0</v>
      </c>
      <c r="BO36">
        <f ca="1">IF(AND($B36&gt;0,SUM(BO$3:BO35)=0,SUM($H36:BN36)=0),$B36,0)</f>
        <v>0</v>
      </c>
      <c r="BP36">
        <f ca="1">IF(AND($B36&gt;0,SUM(BP$3:BP35)=0,SUM($H36:BO36)=0),$B36,0)</f>
        <v>0</v>
      </c>
      <c r="BQ36">
        <f ca="1">IF(AND($B36&gt;0,SUM(BQ$3:BQ35)=0,SUM($H36:BP36)=0),$B36,0)</f>
        <v>0</v>
      </c>
      <c r="BR36">
        <f ca="1">IF(AND($B36&gt;0,SUM(BR$3:BR35)=0,SUM($H36:BQ36)=0),$B36,0)</f>
        <v>0</v>
      </c>
      <c r="BS36">
        <f ca="1">IF(AND($B36&gt;0,SUM(BS$3:BS35)=0,SUM($H36:BR36)=0),$B36,0)</f>
        <v>0</v>
      </c>
      <c r="BT36">
        <f ca="1">IF(AND($B36&gt;0,SUM(BT$3:BT35)=0,SUM($H36:BS36)=0),$B36,0)</f>
        <v>0</v>
      </c>
      <c r="BU36">
        <f ca="1">IF(AND($B36&gt;0,SUM(BU$3:BU35)=0,SUM($H36:BT36)=0),$B36,0)</f>
        <v>0</v>
      </c>
      <c r="BV36">
        <f ca="1">IF(AND($B36&gt;0,SUM(BV$3:BV35)=0,SUM($H36:BU36)=0),$B36,0)</f>
        <v>0</v>
      </c>
      <c r="BW36">
        <f ca="1">IF(AND($B36&gt;0,SUM(BW$3:BW35)=0,SUM($H36:BV36)=0),$B36,0)</f>
        <v>0</v>
      </c>
      <c r="BX36">
        <f ca="1">IF(AND($B36&gt;0,SUM(BX$3:BX35)=0,SUM($H36:BW36)=0),$B36,0)</f>
        <v>0</v>
      </c>
      <c r="BY36">
        <f ca="1">IF(AND($B36&gt;0,SUM(BY$3:BY35)=0,SUM($H36:BX36)=0),$B36,0)</f>
        <v>0</v>
      </c>
      <c r="BZ36">
        <f ca="1">IF(AND($B36&gt;0,SUM(BZ$3:BZ35)=0,SUM($H36:BY36)=0),$B36,0)</f>
        <v>0</v>
      </c>
      <c r="CA36">
        <f ca="1">IF(AND($B36&gt;0,SUM(CA$3:CA35)=0,SUM($H36:BZ36)=0),$B36,0)</f>
        <v>0</v>
      </c>
      <c r="CB36">
        <f ca="1">IF(AND($B36&gt;0,SUM(CB$3:CB35)=0,SUM($H36:CA36)=0),$B36,0)</f>
        <v>0</v>
      </c>
      <c r="CC36">
        <f ca="1">IF(AND($B36&gt;0,SUM(CC$3:CC35)=0,SUM($H36:CB36)=0),$B36,0)</f>
        <v>0</v>
      </c>
      <c r="CD36">
        <f ca="1">IF(AND($B36&gt;0,SUM(CD$3:CD35)=0,SUM($H36:CC36)=0),$B36,0)</f>
        <v>0</v>
      </c>
      <c r="CE36">
        <f ca="1">IF(AND($B36&gt;0,SUM(CE$3:CE35)=0,SUM($H36:CD36)=0),$B36,0)</f>
        <v>0</v>
      </c>
      <c r="CF36">
        <f ca="1">IF(AND($B36&gt;0,SUM(CF$3:CF35)=0,SUM($H36:CE36)=0),$B36,0)</f>
        <v>0</v>
      </c>
      <c r="CG36">
        <f ca="1">IF(AND($B36&gt;0,SUM(CG$3:CG35)=0,SUM($H36:CF36)=0),$B36,0)</f>
        <v>0</v>
      </c>
      <c r="CH36">
        <f ca="1">IF(AND($B36&gt;0,SUM(CH$3:CH35)=0,SUM($H36:CG36)=0),$B36,0)</f>
        <v>0</v>
      </c>
      <c r="CI36">
        <f ca="1">IF(AND($B36&gt;0,SUM(CI$3:CI35)=0,SUM($H36:CH36)=0),$B36,0)</f>
        <v>0</v>
      </c>
      <c r="CJ36">
        <f ca="1">IF(AND($B36&gt;0,SUM(CJ$3:CJ35)=0,SUM($H36:CI36)=0),$B36,0)</f>
        <v>0</v>
      </c>
      <c r="CK36">
        <f ca="1">IF(AND($B36&gt;0,SUM(CK$3:CK35)=0,SUM($H36:CJ36)=0),$B36,0)</f>
        <v>0</v>
      </c>
      <c r="CL36">
        <f ca="1">IF(AND($B36&gt;0,SUM(CL$3:CL35)=0,SUM($H36:CK36)=0),$B36,0)</f>
        <v>0</v>
      </c>
      <c r="CM36">
        <f ca="1">IF(AND($B36&gt;0,SUM(CM$3:CM35)=0,SUM($H36:CL36)=0),$B36,0)</f>
        <v>0</v>
      </c>
      <c r="CN36">
        <f ca="1">IF(AND($B36&gt;0,SUM(CN$3:CN35)=0,SUM($H36:CM36)=0),$B36,0)</f>
        <v>0</v>
      </c>
      <c r="CO36">
        <f ca="1">IF(AND($B36&gt;0,SUM(CO$3:CO35)=0,SUM($H36:CN36)=0),$B36,0)</f>
        <v>0</v>
      </c>
      <c r="CP36">
        <f ca="1">IF(AND($B36&gt;0,SUM(CP$3:CP35)=0,SUM($H36:CO36)=0),$B36,0)</f>
        <v>0</v>
      </c>
      <c r="CQ36">
        <f ca="1">IF(AND($B36&gt;0,SUM(CQ$3:CQ35)=0,SUM($H36:CP36)=0),$B36,0)</f>
        <v>0</v>
      </c>
      <c r="CR36">
        <f ca="1">IF(AND($B36&gt;0,SUM(CR$3:CR35)=0,SUM($H36:CQ36)=0),$B36,0)</f>
        <v>0</v>
      </c>
      <c r="CS36">
        <f ca="1">IF(AND($B36&gt;0,SUM(CS$3:CS35)=0,SUM($H36:CR36)=0),$B36,0)</f>
        <v>0</v>
      </c>
      <c r="CT36">
        <f ca="1">IF(AND($B36&gt;0,SUM(CT$3:CT35)=0,SUM($H36:CS36)=0),$B36,0)</f>
        <v>0</v>
      </c>
      <c r="CU36">
        <f ca="1">IF(AND($B36&gt;0,SUM(CU$3:CU35)=0,SUM($H36:CT36)=0),$B36,0)</f>
        <v>0</v>
      </c>
      <c r="CV36">
        <f ca="1">IF(AND($B36&gt;0,SUM(CV$3:CV35)=0,SUM($H36:CU36)=0),$B36,0)</f>
        <v>0</v>
      </c>
      <c r="CW36">
        <f ca="1">IF(AND($B36&gt;0,SUM(CW$3:CW35)=0,SUM($H36:CV36)=0),$B36,0)</f>
        <v>0</v>
      </c>
      <c r="CX36">
        <f ca="1">IF(AND($B36&gt;0,SUM(CX$3:CX35)=0,SUM($H36:CW36)=0),$B36,0)</f>
        <v>0</v>
      </c>
      <c r="CY36">
        <f ca="1">IF(AND($B36&gt;0,SUM(CY$3:CY35)=0,SUM($H36:CX36)=0),$B36,0)</f>
        <v>0</v>
      </c>
      <c r="CZ36">
        <f ca="1">IF(AND($B36&gt;0,SUM(CZ$3:CZ35)=0,SUM($H36:CY36)=0),$B36,0)</f>
        <v>0</v>
      </c>
      <c r="DA36">
        <f ca="1">IF(AND($B36&gt;0,SUM(DA$3:DA35)=0,SUM($H36:CZ36)=0),$B36,0)</f>
        <v>0</v>
      </c>
      <c r="DB36">
        <f ca="1">IF(AND($B36&gt;0,SUM(DB$3:DB35)=0,SUM($H36:DA36)=0),$B36,0)</f>
        <v>0</v>
      </c>
      <c r="DC36">
        <f ca="1">IF(AND($B36&gt;0,SUM(DC$3:DC35)=0,SUM($H36:DB36)=0),$B36,0)</f>
        <v>0</v>
      </c>
      <c r="DD36">
        <f ca="1">IF(AND($B36&gt;0,SUM(DD$3:DD35)=0,SUM($H36:DC36)=0),$B36,0)</f>
        <v>0</v>
      </c>
      <c r="DE36">
        <f ca="1">IF(AND($B36&gt;0,SUM(DE$3:DE35)=0,SUM($H36:DD36)=0),$B36,0)</f>
        <v>0</v>
      </c>
      <c r="DF36">
        <f ca="1">IF(AND($B36&gt;0,SUM(DF$3:DF35)=0,SUM($H36:DE36)=0),$B36,0)</f>
        <v>0</v>
      </c>
      <c r="DG36">
        <f ca="1">IF(AND($B36&gt;0,SUM(DG$3:DG35)=0,SUM($H36:DF36)=0),$B36,0)</f>
        <v>0</v>
      </c>
      <c r="DH36">
        <f ca="1">IF(AND($B36&gt;0,SUM(DH$3:DH35)=0,SUM($H36:DG36)=0),$B36,0)</f>
        <v>0</v>
      </c>
      <c r="DI36">
        <f ca="1">IF(AND($B36&gt;0,SUM(DI$3:DI35)=0,SUM($H36:DH36)=0),$B36,0)</f>
        <v>0</v>
      </c>
      <c r="DJ36">
        <f ca="1">IF(AND($B36&gt;0,SUM(DJ$3:DJ35)=0,SUM($H36:DI36)=0),$B36,0)</f>
        <v>0</v>
      </c>
      <c r="DK36">
        <f ca="1">IF(AND($B36&gt;0,SUM(DK$3:DK35)=0,SUM($H36:DJ36)=0),$B36,0)</f>
        <v>0</v>
      </c>
      <c r="DL36">
        <f ca="1">IF(AND($B36&gt;0,SUM(DL$3:DL35)=0,SUM($H36:DK36)=0),$B36,0)</f>
        <v>0</v>
      </c>
      <c r="DM36">
        <f ca="1">IF(AND($B36&gt;0,SUM(DM$3:DM35)=0,SUM($H36:DL36)=0),$B36,0)</f>
        <v>0</v>
      </c>
      <c r="DN36">
        <f ca="1">IF(AND($B36&gt;0,SUM(DN$3:DN35)=0,SUM($H36:DM36)=0),$B36,0)</f>
        <v>0</v>
      </c>
      <c r="DO36">
        <f ca="1">IF(AND($B36&gt;0,SUM(DO$3:DO35)=0,SUM($H36:DN36)=0),$B36,0)</f>
        <v>0</v>
      </c>
      <c r="DP36">
        <f ca="1">IF(AND($B36&gt;0,SUM(DP$3:DP35)=0,SUM($H36:DO36)=0),$B36,0)</f>
        <v>0</v>
      </c>
      <c r="DQ36">
        <f ca="1">IF(AND($B36&gt;0,SUM(DQ$3:DQ35)=0,SUM($H36:DP36)=0),$B36,0)</f>
        <v>0</v>
      </c>
      <c r="DR36">
        <f ca="1">IF(AND($B36&gt;0,SUM(DR$3:DR35)=0,SUM($H36:DQ36)=0),$B36,0)</f>
        <v>0</v>
      </c>
      <c r="DS36">
        <f ca="1">IF(AND($B36&gt;0,SUM(DS$3:DS35)=0,SUM($H36:DR36)=0),$B36,0)</f>
        <v>0</v>
      </c>
      <c r="DT36">
        <f ca="1">IF(AND($B36&gt;0,SUM(DT$3:DT35)=0,SUM($H36:DS36)=0),$B36,0)</f>
        <v>0</v>
      </c>
      <c r="DU36">
        <f ca="1">IF(AND($B36&gt;0,SUM(DU$3:DU35)=0,SUM($H36:DT36)=0),$B36,0)</f>
        <v>0</v>
      </c>
      <c r="DV36">
        <f ca="1">IF(AND($B36&gt;0,SUM(DV$3:DV35)=0,SUM($H36:DU36)=0),$B36,0)</f>
        <v>0</v>
      </c>
      <c r="DW36">
        <f ca="1">IF(AND($B36&gt;0,SUM(DW$3:DW35)=0,SUM($H36:DV36)=0),$B36,0)</f>
        <v>0</v>
      </c>
      <c r="DX36">
        <f ca="1">IF(AND($B36&gt;0,SUM(DX$3:DX35)=0,SUM($H36:DW36)=0),$B36,0)</f>
        <v>0</v>
      </c>
      <c r="DY36">
        <f ca="1">IF(AND($B36&gt;0,SUM(DY$3:DY35)=0,SUM($H36:DX36)=0),$B36,0)</f>
        <v>0</v>
      </c>
      <c r="DZ36">
        <f ca="1">IF(AND($B36&gt;0,SUM(DZ$3:DZ35)=0,SUM($H36:DY36)=0),$B36,0)</f>
        <v>0</v>
      </c>
      <c r="EA36">
        <f ca="1">IF(AND($B36&gt;0,SUM(EA$3:EA35)=0,SUM($H36:DZ36)=0),$B36,0)</f>
        <v>0</v>
      </c>
      <c r="EB36">
        <f ca="1">IF(AND($B36&gt;0,SUM(EB$3:EB35)=0,SUM($H36:EA36)=0),$B36,0)</f>
        <v>0</v>
      </c>
      <c r="EC36">
        <f ca="1">IF(AND($B36&gt;0,SUM(EC$3:EC35)=0,SUM($H36:EB36)=0),$B36,0)</f>
        <v>0</v>
      </c>
      <c r="ED36">
        <f ca="1">IF(AND($B36&gt;0,SUM(ED$3:ED35)=0,SUM($H36:EC36)=0),$B36,0)</f>
        <v>0</v>
      </c>
      <c r="EE36">
        <f ca="1">IF(AND($B36&gt;0,SUM(EE$3:EE35)=0,SUM($H36:ED36)=0),$B36,0)</f>
        <v>0</v>
      </c>
      <c r="EF36">
        <f ca="1">IF(AND($B36&gt;0,SUM(EF$3:EF35)=0,SUM($H36:EE36)=0),$B36,0)</f>
        <v>0</v>
      </c>
      <c r="EG36">
        <f ca="1">IF(AND($B36&gt;0,SUM(EG$3:EG35)=0,SUM($H36:EF36)=0),$B36,0)</f>
        <v>0</v>
      </c>
      <c r="EH36">
        <f ca="1">IF(AND($B36&gt;0,SUM(EH$3:EH35)=0,SUM($H36:EG36)=0),$B36,0)</f>
        <v>0</v>
      </c>
      <c r="EI36">
        <f ca="1">IF(AND($B36&gt;0,SUM(EI$3:EI35)=0,SUM($H36:EH36)=0),$B36,0)</f>
        <v>0</v>
      </c>
      <c r="EJ36">
        <f ca="1">IF(AND($B36&gt;0,SUM(EJ$3:EJ35)=0,SUM($H36:EI36)=0),$B36,0)</f>
        <v>0</v>
      </c>
      <c r="EK36">
        <f ca="1">IF(AND($B36&gt;0,SUM(EK$3:EK35)=0,SUM($H36:EJ36)=0),$B36,0)</f>
        <v>0</v>
      </c>
      <c r="EL36">
        <f ca="1">IF(AND($B36&gt;0,SUM(EL$3:EL35)=0,SUM($H36:EK36)=0),$B36,0)</f>
        <v>0</v>
      </c>
      <c r="EM36">
        <f ca="1">IF(AND($B36&gt;0,SUM(EM$3:EM35)=0,SUM($H36:EL36)=0),$B36,0)</f>
        <v>0</v>
      </c>
      <c r="EN36">
        <f ca="1">IF(AND($B36&gt;0,SUM(EN$3:EN35)=0,SUM($H36:EM36)=0),$B36,0)</f>
        <v>0</v>
      </c>
      <c r="EO36">
        <f ca="1">IF(AND($B36&gt;0,SUM(EO$3:EO35)=0,SUM($H36:EN36)=0),$B36,0)</f>
        <v>0</v>
      </c>
      <c r="EP36">
        <f ca="1">IF(AND($B36&gt;0,SUM(EP$3:EP35)=0,SUM($H36:EO36)=0),$B36,0)</f>
        <v>0</v>
      </c>
      <c r="EQ36">
        <f ca="1">IF(AND($B36&gt;0,SUM(EQ$3:EQ35)=0,SUM($H36:EP36)=0),$B36,0)</f>
        <v>0</v>
      </c>
      <c r="ER36">
        <f ca="1">IF(AND($B36&gt;0,SUM(ER$3:ER35)=0,SUM($H36:EQ36)=0),$B36,0)</f>
        <v>0</v>
      </c>
      <c r="ES36">
        <f ca="1">IF(AND($B36&gt;0,SUM(ES$3:ES35)=0,SUM($H36:ER36)=0),$B36,0)</f>
        <v>0</v>
      </c>
      <c r="ET36">
        <f ca="1">IF(AND($B36&gt;0,SUM(ET$3:ET35)=0,SUM($H36:ES36)=0),$B36,0)</f>
        <v>0</v>
      </c>
      <c r="EU36">
        <f ca="1">IF(AND($B36&gt;0,SUM(EU$3:EU35)=0,SUM($H36:ET36)=0),$B36,0)</f>
        <v>0</v>
      </c>
      <c r="EV36">
        <f ca="1">IF(AND($B36&gt;0,SUM(EV$3:EV35)=0,SUM($H36:EU36)=0),$B36,0)</f>
        <v>0</v>
      </c>
      <c r="EW36">
        <f ca="1">IF(AND($B36&gt;0,SUM(EW$3:EW35)=0,SUM($H36:EV36)=0),$B36,0)</f>
        <v>0</v>
      </c>
      <c r="EX36">
        <f ca="1">IF(AND($B36&gt;0,SUM(EX$3:EX35)=0,SUM($H36:EW36)=0),$B36,0)</f>
        <v>0</v>
      </c>
      <c r="EY36">
        <f ca="1">IF(AND($B36&gt;0,SUM(EY$3:EY35)=0,SUM($H36:EX36)=0),$B36,0)</f>
        <v>0</v>
      </c>
      <c r="EZ36">
        <f ca="1">IF(AND($B36&gt;0,SUM(EZ$3:EZ35)=0,SUM($H36:EY36)=0),$B36,0)</f>
        <v>0</v>
      </c>
      <c r="FA36">
        <f ca="1">IF(AND($B36&gt;0,SUM(FA$3:FA35)=0,SUM($H36:EZ36)=0),$B36,0)</f>
        <v>0</v>
      </c>
      <c r="FB36">
        <f ca="1">IF(AND($B36&gt;0,SUM(FB$3:FB35)=0,SUM($H36:FA36)=0),$B36,0)</f>
        <v>0</v>
      </c>
      <c r="FC36">
        <f ca="1">IF(AND($B36&gt;0,SUM(FC$3:FC35)=0,SUM($H36:FB36)=0),$B36,0)</f>
        <v>0</v>
      </c>
      <c r="FD36">
        <f ca="1">IF(AND($B36&gt;0,SUM(FD$3:FD35)=0,SUM($H36:FC36)=0),$B36,0)</f>
        <v>0</v>
      </c>
      <c r="FE36">
        <f ca="1">IF(AND($B36&gt;0,SUM(FE$3:FE35)=0,SUM($H36:FD36)=0),$B36,0)</f>
        <v>0</v>
      </c>
      <c r="FF36">
        <f ca="1">IF(AND($B36&gt;0,SUM(FF$3:FF35)=0,SUM($H36:FE36)=0),$B36,0)</f>
        <v>0</v>
      </c>
      <c r="FG36">
        <f ca="1">IF(AND($B36&gt;0,SUM(FG$3:FG35)=0,SUM($H36:FF36)=0),$B36,0)</f>
        <v>0</v>
      </c>
      <c r="FH36">
        <f ca="1">IF(AND($B36&gt;0,SUM(FH$3:FH35)=0,SUM($H36:FG36)=0),$B36,0)</f>
        <v>0</v>
      </c>
      <c r="FI36">
        <f ca="1">IF(AND($B36&gt;0,SUM(FI$3:FI35)=0,SUM($H36:FH36)=0),$B36,0)</f>
        <v>0</v>
      </c>
      <c r="FJ36">
        <f ca="1">IF(AND($B36&gt;0,SUM(FJ$3:FJ35)=0,SUM($H36:FI36)=0),$B36,0)</f>
        <v>0</v>
      </c>
      <c r="FK36">
        <f ca="1">IF(AND($B36&gt;0,SUM(FK$3:FK35)=0,SUM($H36:FJ36)=0),$B36,0)</f>
        <v>0</v>
      </c>
      <c r="FL36">
        <f ca="1">IF(AND($B36&gt;0,SUM(FL$3:FL35)=0,SUM($H36:FK36)=0),$B36,0)</f>
        <v>0</v>
      </c>
      <c r="FM36">
        <f ca="1">IF(AND($B36&gt;0,SUM(FM$3:FM35)=0,SUM($H36:FL36)=0),$B36,0)</f>
        <v>0</v>
      </c>
      <c r="FN36">
        <f ca="1">IF(AND($B36&gt;0,SUM(FN$3:FN35)=0,SUM($H36:FM36)=0),$B36,0)</f>
        <v>0</v>
      </c>
      <c r="FS36" s="67" t="s">
        <v>873</v>
      </c>
      <c r="FT36" s="67" t="s">
        <v>932</v>
      </c>
      <c r="FU36" s="342" t="s">
        <v>92</v>
      </c>
      <c r="FV36" s="67" t="s">
        <v>175</v>
      </c>
      <c r="FY36" s="249" t="s">
        <v>873</v>
      </c>
      <c r="FZ36" s="67" t="s">
        <v>932</v>
      </c>
      <c r="GA36" s="67"/>
      <c r="GB36" s="67" t="s">
        <v>408</v>
      </c>
      <c r="GE36" s="309" t="s">
        <v>796</v>
      </c>
      <c r="GF36" s="67" t="s">
        <v>932</v>
      </c>
      <c r="GG36" s="67" t="str">
        <f>""</f>
        <v/>
      </c>
      <c r="GH36" s="67" t="s">
        <v>408</v>
      </c>
    </row>
    <row r="37" spans="1:190" ht="15.75" thickBot="1" x14ac:dyDescent="0.3">
      <c r="A37">
        <v>37</v>
      </c>
      <c r="B37">
        <f ca="1">IF(Valintaohjelma!D$11=SelectionData!L$11,A37,0)</f>
        <v>0</v>
      </c>
      <c r="C37" s="240" t="str">
        <f t="shared" ca="1" si="6"/>
        <v>CASA R15-H Smart Left/Right</v>
      </c>
      <c r="D37" s="240" t="str">
        <f t="shared" ca="1" si="7"/>
        <v>R15HL00S00H</v>
      </c>
      <c r="E37" s="240" t="str">
        <f t="shared" ca="1" si="8"/>
        <v>******</v>
      </c>
      <c r="F37" s="240" t="str">
        <f t="shared" ca="1" si="9"/>
        <v>Valitse</v>
      </c>
      <c r="G37" s="47">
        <f ca="1">INDEX($I$2:$FN$2,ROWS(G$2:G37))</f>
        <v>0</v>
      </c>
      <c r="H37">
        <v>0</v>
      </c>
      <c r="I37">
        <f ca="1">IF(AND($B37&gt;0,SUM(I$3:I36)=0,SUM($H37:H37)=0),$B37,0)</f>
        <v>0</v>
      </c>
      <c r="J37">
        <f ca="1">IF(AND($B37&gt;0,SUM(J$3:J36)=0,SUM($H37:I37)=0),$B37,0)</f>
        <v>0</v>
      </c>
      <c r="K37">
        <f ca="1">IF(AND($B37&gt;0,SUM(K$3:K36)=0,SUM($H37:J37)=0),$B37,0)</f>
        <v>0</v>
      </c>
      <c r="L37">
        <f ca="1">IF(AND($B37&gt;0,SUM(L$3:L36)=0,SUM($H37:K37)=0),$B37,0)</f>
        <v>0</v>
      </c>
      <c r="M37">
        <f ca="1">IF(AND($B37&gt;0,SUM(M$3:M36)=0,SUM($H37:L37)=0),$B37,0)</f>
        <v>0</v>
      </c>
      <c r="N37">
        <f ca="1">IF(AND($B37&gt;0,SUM(N$3:N36)=0,SUM($H37:M37)=0),$B37,0)</f>
        <v>0</v>
      </c>
      <c r="O37">
        <f ca="1">IF(AND($B37&gt;0,SUM(O$3:O36)=0,SUM($H37:N37)=0),$B37,0)</f>
        <v>0</v>
      </c>
      <c r="P37">
        <f ca="1">IF(AND($B37&gt;0,SUM(P$3:P36)=0,SUM($H37:O37)=0),$B37,0)</f>
        <v>0</v>
      </c>
      <c r="Q37">
        <f ca="1">IF(AND($B37&gt;0,SUM(Q$3:Q36)=0,SUM($H37:P37)=0),$B37,0)</f>
        <v>0</v>
      </c>
      <c r="R37">
        <f ca="1">IF(AND($B37&gt;0,SUM(R$3:R36)=0,SUM($H37:Q37)=0),$B37,0)</f>
        <v>0</v>
      </c>
      <c r="S37">
        <f ca="1">IF(AND($B37&gt;0,SUM(S$3:S36)=0,SUM($H37:R37)=0),$B37,0)</f>
        <v>0</v>
      </c>
      <c r="T37">
        <f ca="1">IF(AND($B37&gt;0,SUM(T$3:T36)=0,SUM($H37:S37)=0),$B37,0)</f>
        <v>0</v>
      </c>
      <c r="U37">
        <f ca="1">IF(AND($B37&gt;0,SUM(U$3:U36)=0,SUM($H37:T37)=0),$B37,0)</f>
        <v>0</v>
      </c>
      <c r="V37">
        <f ca="1">IF(AND($B37&gt;0,SUM(V$3:V36)=0,SUM($H37:U37)=0),$B37,0)</f>
        <v>0</v>
      </c>
      <c r="W37">
        <f ca="1">IF(AND($B37&gt;0,SUM(W$3:W36)=0,SUM($H37:V37)=0),$B37,0)</f>
        <v>0</v>
      </c>
      <c r="X37">
        <f ca="1">IF(AND($B37&gt;0,SUM(X$3:X36)=0,SUM($H37:W37)=0),$B37,0)</f>
        <v>0</v>
      </c>
      <c r="Y37">
        <f ca="1">IF(AND($B37&gt;0,SUM(Y$3:Y36)=0,SUM($H37:X37)=0),$B37,0)</f>
        <v>0</v>
      </c>
      <c r="Z37">
        <f ca="1">IF(AND($B37&gt;0,SUM(Z$3:Z36)=0,SUM($H37:Y37)=0),$B37,0)</f>
        <v>0</v>
      </c>
      <c r="AA37">
        <f ca="1">IF(AND($B37&gt;0,SUM(AA$3:AA36)=0,SUM($H37:Z37)=0),$B37,0)</f>
        <v>0</v>
      </c>
      <c r="AB37">
        <f ca="1">IF(AND($B37&gt;0,SUM(AB$3:AB36)=0,SUM($H37:AA37)=0),$B37,0)</f>
        <v>0</v>
      </c>
      <c r="AC37">
        <f ca="1">IF(AND($B37&gt;0,SUM(AC$3:AC36)=0,SUM($H37:AB37)=0),$B37,0)</f>
        <v>0</v>
      </c>
      <c r="AD37">
        <f ca="1">IF(AND($B37&gt;0,SUM(AD$3:AD36)=0,SUM($H37:AC37)=0),$B37,0)</f>
        <v>0</v>
      </c>
      <c r="AE37">
        <f ca="1">IF(AND($B37&gt;0,SUM(AE$3:AE36)=0,SUM($H37:AD37)=0),$B37,0)</f>
        <v>0</v>
      </c>
      <c r="AF37">
        <f ca="1">IF(AND($B37&gt;0,SUM(AF$3:AF36)=0,SUM($H37:AE37)=0),$B37,0)</f>
        <v>0</v>
      </c>
      <c r="AG37">
        <f ca="1">IF(AND($B37&gt;0,SUM(AG$3:AG36)=0,SUM($H37:AF37)=0),$B37,0)</f>
        <v>0</v>
      </c>
      <c r="AH37">
        <f ca="1">IF(AND($B37&gt;0,SUM(AH$3:AH36)=0,SUM($H37:AG37)=0),$B37,0)</f>
        <v>0</v>
      </c>
      <c r="AI37">
        <f ca="1">IF(AND($B37&gt;0,SUM(AI$3:AI36)=0,SUM($H37:AH37)=0),$B37,0)</f>
        <v>0</v>
      </c>
      <c r="AJ37">
        <f ca="1">IF(AND($B37&gt;0,SUM(AJ$3:AJ36)=0,SUM($H37:AI37)=0),$B37,0)</f>
        <v>0</v>
      </c>
      <c r="AK37">
        <f ca="1">IF(AND($B37&gt;0,SUM(AK$3:AK36)=0,SUM($H37:AJ37)=0),$B37,0)</f>
        <v>0</v>
      </c>
      <c r="AL37">
        <f ca="1">IF(AND($B37&gt;0,SUM(AL$3:AL36)=0,SUM($H37:AK37)=0),$B37,0)</f>
        <v>0</v>
      </c>
      <c r="AM37">
        <f ca="1">IF(AND($B37&gt;0,SUM(AM$3:AM36)=0,SUM($H37:AL37)=0),$B37,0)</f>
        <v>0</v>
      </c>
      <c r="AN37">
        <f ca="1">IF(AND($B37&gt;0,SUM(AN$3:AN36)=0,SUM($H37:AM37)=0),$B37,0)</f>
        <v>0</v>
      </c>
      <c r="AO37">
        <f ca="1">IF(AND($B37&gt;0,SUM(AO$3:AO36)=0,SUM($H37:AN37)=0),$B37,0)</f>
        <v>0</v>
      </c>
      <c r="AP37">
        <f ca="1">IF(AND($B37&gt;0,SUM(AP$3:AP36)=0,SUM($H37:AO37)=0),$B37,0)</f>
        <v>0</v>
      </c>
      <c r="AQ37">
        <f ca="1">IF(AND($B37&gt;0,SUM(AQ$3:AQ36)=0,SUM($H37:AP37)=0),$B37,0)</f>
        <v>0</v>
      </c>
      <c r="AR37">
        <f ca="1">IF(AND($B37&gt;0,SUM(AR$3:AR36)=0,SUM($H37:AQ37)=0),$B37,0)</f>
        <v>0</v>
      </c>
      <c r="AS37">
        <f ca="1">IF(AND($B37&gt;0,SUM(AS$3:AS36)=0,SUM($H37:AR37)=0),$B37,0)</f>
        <v>0</v>
      </c>
      <c r="AT37">
        <f ca="1">IF(AND($B37&gt;0,SUM(AT$3:AT36)=0,SUM($H37:AS37)=0),$B37,0)</f>
        <v>0</v>
      </c>
      <c r="AU37">
        <f ca="1">IF(AND($B37&gt;0,SUM(AU$3:AU36)=0,SUM($H37:AT37)=0),$B37,0)</f>
        <v>0</v>
      </c>
      <c r="AV37">
        <f ca="1">IF(AND($B37&gt;0,SUM(AV$3:AV36)=0,SUM($H37:AU37)=0),$B37,0)</f>
        <v>0</v>
      </c>
      <c r="AW37">
        <f ca="1">IF(AND($B37&gt;0,SUM(AW$3:AW36)=0,SUM($H37:AV37)=0),$B37,0)</f>
        <v>0</v>
      </c>
      <c r="AX37">
        <f ca="1">IF(AND($B37&gt;0,SUM(AX$3:AX36)=0,SUM($H37:AW37)=0),$B37,0)</f>
        <v>0</v>
      </c>
      <c r="AY37">
        <f ca="1">IF(AND($B37&gt;0,SUM(AY$3:AY36)=0,SUM($H37:AX37)=0),$B37,0)</f>
        <v>0</v>
      </c>
      <c r="AZ37">
        <f ca="1">IF(AND($B37&gt;0,SUM(AZ$3:AZ36)=0,SUM($H37:AY37)=0),$B37,0)</f>
        <v>0</v>
      </c>
      <c r="BA37">
        <f ca="1">IF(AND($B37&gt;0,SUM(BA$3:BA36)=0,SUM($H37:AZ37)=0),$B37,0)</f>
        <v>0</v>
      </c>
      <c r="BB37">
        <f ca="1">IF(AND($B37&gt;0,SUM(BB$3:BB36)=0,SUM($H37:BA37)=0),$B37,0)</f>
        <v>0</v>
      </c>
      <c r="BC37">
        <f ca="1">IF(AND($B37&gt;0,SUM(BC$3:BC36)=0,SUM($H37:BB37)=0),$B37,0)</f>
        <v>0</v>
      </c>
      <c r="BD37">
        <f ca="1">IF(AND($B37&gt;0,SUM(BD$3:BD36)=0,SUM($H37:BC37)=0),$B37,0)</f>
        <v>0</v>
      </c>
      <c r="BE37">
        <f ca="1">IF(AND($B37&gt;0,SUM(BE$3:BE36)=0,SUM($H37:BD37)=0),$B37,0)</f>
        <v>0</v>
      </c>
      <c r="BF37">
        <f ca="1">IF(AND($B37&gt;0,SUM(BF$3:BF36)=0,SUM($H37:BE37)=0),$B37,0)</f>
        <v>0</v>
      </c>
      <c r="BG37">
        <f ca="1">IF(AND($B37&gt;0,SUM(BG$3:BG36)=0,SUM($H37:BF37)=0),$B37,0)</f>
        <v>0</v>
      </c>
      <c r="BH37">
        <f ca="1">IF(AND($B37&gt;0,SUM(BH$3:BH36)=0,SUM($H37:BG37)=0),$B37,0)</f>
        <v>0</v>
      </c>
      <c r="BI37">
        <f ca="1">IF(AND($B37&gt;0,SUM(BI$3:BI36)=0,SUM($H37:BH37)=0),$B37,0)</f>
        <v>0</v>
      </c>
      <c r="BJ37">
        <f ca="1">IF(AND($B37&gt;0,SUM(BJ$3:BJ36)=0,SUM($H37:BI37)=0),$B37,0)</f>
        <v>0</v>
      </c>
      <c r="BK37">
        <f ca="1">IF(AND($B37&gt;0,SUM(BK$3:BK36)=0,SUM($H37:BJ37)=0),$B37,0)</f>
        <v>0</v>
      </c>
      <c r="BL37">
        <f ca="1">IF(AND($B37&gt;0,SUM(BL$3:BL36)=0,SUM($H37:BK37)=0),$B37,0)</f>
        <v>0</v>
      </c>
      <c r="BM37">
        <f ca="1">IF(AND($B37&gt;0,SUM(BM$3:BM36)=0,SUM($H37:BL37)=0),$B37,0)</f>
        <v>0</v>
      </c>
      <c r="BN37">
        <f ca="1">IF(AND($B37&gt;0,SUM(BN$3:BN36)=0,SUM($H37:BM37)=0),$B37,0)</f>
        <v>0</v>
      </c>
      <c r="BO37">
        <f ca="1">IF(AND($B37&gt;0,SUM(BO$3:BO36)=0,SUM($H37:BN37)=0),$B37,0)</f>
        <v>0</v>
      </c>
      <c r="BP37">
        <f ca="1">IF(AND($B37&gt;0,SUM(BP$3:BP36)=0,SUM($H37:BO37)=0),$B37,0)</f>
        <v>0</v>
      </c>
      <c r="BQ37">
        <f ca="1">IF(AND($B37&gt;0,SUM(BQ$3:BQ36)=0,SUM($H37:BP37)=0),$B37,0)</f>
        <v>0</v>
      </c>
      <c r="BR37">
        <f ca="1">IF(AND($B37&gt;0,SUM(BR$3:BR36)=0,SUM($H37:BQ37)=0),$B37,0)</f>
        <v>0</v>
      </c>
      <c r="BS37">
        <f ca="1">IF(AND($B37&gt;0,SUM(BS$3:BS36)=0,SUM($H37:BR37)=0),$B37,0)</f>
        <v>0</v>
      </c>
      <c r="BT37">
        <f ca="1">IF(AND($B37&gt;0,SUM(BT$3:BT36)=0,SUM($H37:BS37)=0),$B37,0)</f>
        <v>0</v>
      </c>
      <c r="BU37">
        <f ca="1">IF(AND($B37&gt;0,SUM(BU$3:BU36)=0,SUM($H37:BT37)=0),$B37,0)</f>
        <v>0</v>
      </c>
      <c r="BV37">
        <f ca="1">IF(AND($B37&gt;0,SUM(BV$3:BV36)=0,SUM($H37:BU37)=0),$B37,0)</f>
        <v>0</v>
      </c>
      <c r="BW37">
        <f ca="1">IF(AND($B37&gt;0,SUM(BW$3:BW36)=0,SUM($H37:BV37)=0),$B37,0)</f>
        <v>0</v>
      </c>
      <c r="BX37">
        <f ca="1">IF(AND($B37&gt;0,SUM(BX$3:BX36)=0,SUM($H37:BW37)=0),$B37,0)</f>
        <v>0</v>
      </c>
      <c r="BY37">
        <f ca="1">IF(AND($B37&gt;0,SUM(BY$3:BY36)=0,SUM($H37:BX37)=0),$B37,0)</f>
        <v>0</v>
      </c>
      <c r="BZ37">
        <f ca="1">IF(AND($B37&gt;0,SUM(BZ$3:BZ36)=0,SUM($H37:BY37)=0),$B37,0)</f>
        <v>0</v>
      </c>
      <c r="CA37">
        <f ca="1">IF(AND($B37&gt;0,SUM(CA$3:CA36)=0,SUM($H37:BZ37)=0),$B37,0)</f>
        <v>0</v>
      </c>
      <c r="CB37">
        <f ca="1">IF(AND($B37&gt;0,SUM(CB$3:CB36)=0,SUM($H37:CA37)=0),$B37,0)</f>
        <v>0</v>
      </c>
      <c r="CC37">
        <f ca="1">IF(AND($B37&gt;0,SUM(CC$3:CC36)=0,SUM($H37:CB37)=0),$B37,0)</f>
        <v>0</v>
      </c>
      <c r="CD37">
        <f ca="1">IF(AND($B37&gt;0,SUM(CD$3:CD36)=0,SUM($H37:CC37)=0),$B37,0)</f>
        <v>0</v>
      </c>
      <c r="CE37">
        <f ca="1">IF(AND($B37&gt;0,SUM(CE$3:CE36)=0,SUM($H37:CD37)=0),$B37,0)</f>
        <v>0</v>
      </c>
      <c r="CF37">
        <f ca="1">IF(AND($B37&gt;0,SUM(CF$3:CF36)=0,SUM($H37:CE37)=0),$B37,0)</f>
        <v>0</v>
      </c>
      <c r="CG37">
        <f ca="1">IF(AND($B37&gt;0,SUM(CG$3:CG36)=0,SUM($H37:CF37)=0),$B37,0)</f>
        <v>0</v>
      </c>
      <c r="CH37">
        <f ca="1">IF(AND($B37&gt;0,SUM(CH$3:CH36)=0,SUM($H37:CG37)=0),$B37,0)</f>
        <v>0</v>
      </c>
      <c r="CI37">
        <f ca="1">IF(AND($B37&gt;0,SUM(CI$3:CI36)=0,SUM($H37:CH37)=0),$B37,0)</f>
        <v>0</v>
      </c>
      <c r="CJ37">
        <f ca="1">IF(AND($B37&gt;0,SUM(CJ$3:CJ36)=0,SUM($H37:CI37)=0),$B37,0)</f>
        <v>0</v>
      </c>
      <c r="CK37">
        <f ca="1">IF(AND($B37&gt;0,SUM(CK$3:CK36)=0,SUM($H37:CJ37)=0),$B37,0)</f>
        <v>0</v>
      </c>
      <c r="CL37">
        <f ca="1">IF(AND($B37&gt;0,SUM(CL$3:CL36)=0,SUM($H37:CK37)=0),$B37,0)</f>
        <v>0</v>
      </c>
      <c r="CM37">
        <f ca="1">IF(AND($B37&gt;0,SUM(CM$3:CM36)=0,SUM($H37:CL37)=0),$B37,0)</f>
        <v>0</v>
      </c>
      <c r="CN37">
        <f ca="1">IF(AND($B37&gt;0,SUM(CN$3:CN36)=0,SUM($H37:CM37)=0),$B37,0)</f>
        <v>0</v>
      </c>
      <c r="CO37">
        <f ca="1">IF(AND($B37&gt;0,SUM(CO$3:CO36)=0,SUM($H37:CN37)=0),$B37,0)</f>
        <v>0</v>
      </c>
      <c r="CP37">
        <f ca="1">IF(AND($B37&gt;0,SUM(CP$3:CP36)=0,SUM($H37:CO37)=0),$B37,0)</f>
        <v>0</v>
      </c>
      <c r="CQ37">
        <f ca="1">IF(AND($B37&gt;0,SUM(CQ$3:CQ36)=0,SUM($H37:CP37)=0),$B37,0)</f>
        <v>0</v>
      </c>
      <c r="CR37">
        <f ca="1">IF(AND($B37&gt;0,SUM(CR$3:CR36)=0,SUM($H37:CQ37)=0),$B37,0)</f>
        <v>0</v>
      </c>
      <c r="CS37">
        <f ca="1">IF(AND($B37&gt;0,SUM(CS$3:CS36)=0,SUM($H37:CR37)=0),$B37,0)</f>
        <v>0</v>
      </c>
      <c r="CT37">
        <f ca="1">IF(AND($B37&gt;0,SUM(CT$3:CT36)=0,SUM($H37:CS37)=0),$B37,0)</f>
        <v>0</v>
      </c>
      <c r="CU37">
        <f ca="1">IF(AND($B37&gt;0,SUM(CU$3:CU36)=0,SUM($H37:CT37)=0),$B37,0)</f>
        <v>0</v>
      </c>
      <c r="CV37">
        <f ca="1">IF(AND($B37&gt;0,SUM(CV$3:CV36)=0,SUM($H37:CU37)=0),$B37,0)</f>
        <v>0</v>
      </c>
      <c r="CW37">
        <f ca="1">IF(AND($B37&gt;0,SUM(CW$3:CW36)=0,SUM($H37:CV37)=0),$B37,0)</f>
        <v>0</v>
      </c>
      <c r="CX37">
        <f ca="1">IF(AND($B37&gt;0,SUM(CX$3:CX36)=0,SUM($H37:CW37)=0),$B37,0)</f>
        <v>0</v>
      </c>
      <c r="CY37">
        <f ca="1">IF(AND($B37&gt;0,SUM(CY$3:CY36)=0,SUM($H37:CX37)=0),$B37,0)</f>
        <v>0</v>
      </c>
      <c r="CZ37">
        <f ca="1">IF(AND($B37&gt;0,SUM(CZ$3:CZ36)=0,SUM($H37:CY37)=0),$B37,0)</f>
        <v>0</v>
      </c>
      <c r="DA37">
        <f ca="1">IF(AND($B37&gt;0,SUM(DA$3:DA36)=0,SUM($H37:CZ37)=0),$B37,0)</f>
        <v>0</v>
      </c>
      <c r="DB37">
        <f ca="1">IF(AND($B37&gt;0,SUM(DB$3:DB36)=0,SUM($H37:DA37)=0),$B37,0)</f>
        <v>0</v>
      </c>
      <c r="DC37">
        <f ca="1">IF(AND($B37&gt;0,SUM(DC$3:DC36)=0,SUM($H37:DB37)=0),$B37,0)</f>
        <v>0</v>
      </c>
      <c r="DD37">
        <f ca="1">IF(AND($B37&gt;0,SUM(DD$3:DD36)=0,SUM($H37:DC37)=0),$B37,0)</f>
        <v>0</v>
      </c>
      <c r="DE37">
        <f ca="1">IF(AND($B37&gt;0,SUM(DE$3:DE36)=0,SUM($H37:DD37)=0),$B37,0)</f>
        <v>0</v>
      </c>
      <c r="DF37">
        <f ca="1">IF(AND($B37&gt;0,SUM(DF$3:DF36)=0,SUM($H37:DE37)=0),$B37,0)</f>
        <v>0</v>
      </c>
      <c r="DG37">
        <f ca="1">IF(AND($B37&gt;0,SUM(DG$3:DG36)=0,SUM($H37:DF37)=0),$B37,0)</f>
        <v>0</v>
      </c>
      <c r="DH37">
        <f ca="1">IF(AND($B37&gt;0,SUM(DH$3:DH36)=0,SUM($H37:DG37)=0),$B37,0)</f>
        <v>0</v>
      </c>
      <c r="DI37">
        <f ca="1">IF(AND($B37&gt;0,SUM(DI$3:DI36)=0,SUM($H37:DH37)=0),$B37,0)</f>
        <v>0</v>
      </c>
      <c r="DJ37">
        <f ca="1">IF(AND($B37&gt;0,SUM(DJ$3:DJ36)=0,SUM($H37:DI37)=0),$B37,0)</f>
        <v>0</v>
      </c>
      <c r="DK37">
        <f ca="1">IF(AND($B37&gt;0,SUM(DK$3:DK36)=0,SUM($H37:DJ37)=0),$B37,0)</f>
        <v>0</v>
      </c>
      <c r="DL37">
        <f ca="1">IF(AND($B37&gt;0,SUM(DL$3:DL36)=0,SUM($H37:DK37)=0),$B37,0)</f>
        <v>0</v>
      </c>
      <c r="DM37">
        <f ca="1">IF(AND($B37&gt;0,SUM(DM$3:DM36)=0,SUM($H37:DL37)=0),$B37,0)</f>
        <v>0</v>
      </c>
      <c r="DN37">
        <f ca="1">IF(AND($B37&gt;0,SUM(DN$3:DN36)=0,SUM($H37:DM37)=0),$B37,0)</f>
        <v>0</v>
      </c>
      <c r="DO37">
        <f ca="1">IF(AND($B37&gt;0,SUM(DO$3:DO36)=0,SUM($H37:DN37)=0),$B37,0)</f>
        <v>0</v>
      </c>
      <c r="DP37">
        <f ca="1">IF(AND($B37&gt;0,SUM(DP$3:DP36)=0,SUM($H37:DO37)=0),$B37,0)</f>
        <v>0</v>
      </c>
      <c r="DQ37">
        <f ca="1">IF(AND($B37&gt;0,SUM(DQ$3:DQ36)=0,SUM($H37:DP37)=0),$B37,0)</f>
        <v>0</v>
      </c>
      <c r="DR37">
        <f ca="1">IF(AND($B37&gt;0,SUM(DR$3:DR36)=0,SUM($H37:DQ37)=0),$B37,0)</f>
        <v>0</v>
      </c>
      <c r="DS37">
        <f ca="1">IF(AND($B37&gt;0,SUM(DS$3:DS36)=0,SUM($H37:DR37)=0),$B37,0)</f>
        <v>0</v>
      </c>
      <c r="DT37">
        <f ca="1">IF(AND($B37&gt;0,SUM(DT$3:DT36)=0,SUM($H37:DS37)=0),$B37,0)</f>
        <v>0</v>
      </c>
      <c r="DU37">
        <f ca="1">IF(AND($B37&gt;0,SUM(DU$3:DU36)=0,SUM($H37:DT37)=0),$B37,0)</f>
        <v>0</v>
      </c>
      <c r="DV37">
        <f ca="1">IF(AND($B37&gt;0,SUM(DV$3:DV36)=0,SUM($H37:DU37)=0),$B37,0)</f>
        <v>0</v>
      </c>
      <c r="DW37">
        <f ca="1">IF(AND($B37&gt;0,SUM(DW$3:DW36)=0,SUM($H37:DV37)=0),$B37,0)</f>
        <v>0</v>
      </c>
      <c r="DX37">
        <f ca="1">IF(AND($B37&gt;0,SUM(DX$3:DX36)=0,SUM($H37:DW37)=0),$B37,0)</f>
        <v>0</v>
      </c>
      <c r="DY37">
        <f ca="1">IF(AND($B37&gt;0,SUM(DY$3:DY36)=0,SUM($H37:DX37)=0),$B37,0)</f>
        <v>0</v>
      </c>
      <c r="DZ37">
        <f ca="1">IF(AND($B37&gt;0,SUM(DZ$3:DZ36)=0,SUM($H37:DY37)=0),$B37,0)</f>
        <v>0</v>
      </c>
      <c r="EA37">
        <f ca="1">IF(AND($B37&gt;0,SUM(EA$3:EA36)=0,SUM($H37:DZ37)=0),$B37,0)</f>
        <v>0</v>
      </c>
      <c r="EB37">
        <f ca="1">IF(AND($B37&gt;0,SUM(EB$3:EB36)=0,SUM($H37:EA37)=0),$B37,0)</f>
        <v>0</v>
      </c>
      <c r="EC37">
        <f ca="1">IF(AND($B37&gt;0,SUM(EC$3:EC36)=0,SUM($H37:EB37)=0),$B37,0)</f>
        <v>0</v>
      </c>
      <c r="ED37">
        <f ca="1">IF(AND($B37&gt;0,SUM(ED$3:ED36)=0,SUM($H37:EC37)=0),$B37,0)</f>
        <v>0</v>
      </c>
      <c r="EE37">
        <f ca="1">IF(AND($B37&gt;0,SUM(EE$3:EE36)=0,SUM($H37:ED37)=0),$B37,0)</f>
        <v>0</v>
      </c>
      <c r="EF37">
        <f ca="1">IF(AND($B37&gt;0,SUM(EF$3:EF36)=0,SUM($H37:EE37)=0),$B37,0)</f>
        <v>0</v>
      </c>
      <c r="EG37">
        <f ca="1">IF(AND($B37&gt;0,SUM(EG$3:EG36)=0,SUM($H37:EF37)=0),$B37,0)</f>
        <v>0</v>
      </c>
      <c r="EH37">
        <f ca="1">IF(AND($B37&gt;0,SUM(EH$3:EH36)=0,SUM($H37:EG37)=0),$B37,0)</f>
        <v>0</v>
      </c>
      <c r="EI37">
        <f ca="1">IF(AND($B37&gt;0,SUM(EI$3:EI36)=0,SUM($H37:EH37)=0),$B37,0)</f>
        <v>0</v>
      </c>
      <c r="EJ37">
        <f ca="1">IF(AND($B37&gt;0,SUM(EJ$3:EJ36)=0,SUM($H37:EI37)=0),$B37,0)</f>
        <v>0</v>
      </c>
      <c r="EK37">
        <f ca="1">IF(AND($B37&gt;0,SUM(EK$3:EK36)=0,SUM($H37:EJ37)=0),$B37,0)</f>
        <v>0</v>
      </c>
      <c r="EL37">
        <f ca="1">IF(AND($B37&gt;0,SUM(EL$3:EL36)=0,SUM($H37:EK37)=0),$B37,0)</f>
        <v>0</v>
      </c>
      <c r="EM37">
        <f ca="1">IF(AND($B37&gt;0,SUM(EM$3:EM36)=0,SUM($H37:EL37)=0),$B37,0)</f>
        <v>0</v>
      </c>
      <c r="EN37">
        <f ca="1">IF(AND($B37&gt;0,SUM(EN$3:EN36)=0,SUM($H37:EM37)=0),$B37,0)</f>
        <v>0</v>
      </c>
      <c r="EO37">
        <f ca="1">IF(AND($B37&gt;0,SUM(EO$3:EO36)=0,SUM($H37:EN37)=0),$B37,0)</f>
        <v>0</v>
      </c>
      <c r="EP37">
        <f ca="1">IF(AND($B37&gt;0,SUM(EP$3:EP36)=0,SUM($H37:EO37)=0),$B37,0)</f>
        <v>0</v>
      </c>
      <c r="EQ37">
        <f ca="1">IF(AND($B37&gt;0,SUM(EQ$3:EQ36)=0,SUM($H37:EP37)=0),$B37,0)</f>
        <v>0</v>
      </c>
      <c r="ER37">
        <f ca="1">IF(AND($B37&gt;0,SUM(ER$3:ER36)=0,SUM($H37:EQ37)=0),$B37,0)</f>
        <v>0</v>
      </c>
      <c r="ES37">
        <f ca="1">IF(AND($B37&gt;0,SUM(ES$3:ES36)=0,SUM($H37:ER37)=0),$B37,0)</f>
        <v>0</v>
      </c>
      <c r="ET37">
        <f ca="1">IF(AND($B37&gt;0,SUM(ET$3:ET36)=0,SUM($H37:ES37)=0),$B37,0)</f>
        <v>0</v>
      </c>
      <c r="EU37">
        <f ca="1">IF(AND($B37&gt;0,SUM(EU$3:EU36)=0,SUM($H37:ET37)=0),$B37,0)</f>
        <v>0</v>
      </c>
      <c r="EV37">
        <f ca="1">IF(AND($B37&gt;0,SUM(EV$3:EV36)=0,SUM($H37:EU37)=0),$B37,0)</f>
        <v>0</v>
      </c>
      <c r="EW37">
        <f ca="1">IF(AND($B37&gt;0,SUM(EW$3:EW36)=0,SUM($H37:EV37)=0),$B37,0)</f>
        <v>0</v>
      </c>
      <c r="EX37">
        <f ca="1">IF(AND($B37&gt;0,SUM(EX$3:EX36)=0,SUM($H37:EW37)=0),$B37,0)</f>
        <v>0</v>
      </c>
      <c r="EY37">
        <f ca="1">IF(AND($B37&gt;0,SUM(EY$3:EY36)=0,SUM($H37:EX37)=0),$B37,0)</f>
        <v>0</v>
      </c>
      <c r="EZ37">
        <f ca="1">IF(AND($B37&gt;0,SUM(EZ$3:EZ36)=0,SUM($H37:EY37)=0),$B37,0)</f>
        <v>0</v>
      </c>
      <c r="FA37">
        <f ca="1">IF(AND($B37&gt;0,SUM(FA$3:FA36)=0,SUM($H37:EZ37)=0),$B37,0)</f>
        <v>0</v>
      </c>
      <c r="FB37">
        <f ca="1">IF(AND($B37&gt;0,SUM(FB$3:FB36)=0,SUM($H37:FA37)=0),$B37,0)</f>
        <v>0</v>
      </c>
      <c r="FC37">
        <f ca="1">IF(AND($B37&gt;0,SUM(FC$3:FC36)=0,SUM($H37:FB37)=0),$B37,0)</f>
        <v>0</v>
      </c>
      <c r="FD37">
        <f ca="1">IF(AND($B37&gt;0,SUM(FD$3:FD36)=0,SUM($H37:FC37)=0),$B37,0)</f>
        <v>0</v>
      </c>
      <c r="FE37">
        <f ca="1">IF(AND($B37&gt;0,SUM(FE$3:FE36)=0,SUM($H37:FD37)=0),$B37,0)</f>
        <v>0</v>
      </c>
      <c r="FF37">
        <f ca="1">IF(AND($B37&gt;0,SUM(FF$3:FF36)=0,SUM($H37:FE37)=0),$B37,0)</f>
        <v>0</v>
      </c>
      <c r="FG37">
        <f ca="1">IF(AND($B37&gt;0,SUM(FG$3:FG36)=0,SUM($H37:FF37)=0),$B37,0)</f>
        <v>0</v>
      </c>
      <c r="FH37">
        <f ca="1">IF(AND($B37&gt;0,SUM(FH$3:FH36)=0,SUM($H37:FG37)=0),$B37,0)</f>
        <v>0</v>
      </c>
      <c r="FI37">
        <f ca="1">IF(AND($B37&gt;0,SUM(FI$3:FI36)=0,SUM($H37:FH37)=0),$B37,0)</f>
        <v>0</v>
      </c>
      <c r="FJ37">
        <f ca="1">IF(AND($B37&gt;0,SUM(FJ$3:FJ36)=0,SUM($H37:FI37)=0),$B37,0)</f>
        <v>0</v>
      </c>
      <c r="FK37">
        <f ca="1">IF(AND($B37&gt;0,SUM(FK$3:FK36)=0,SUM($H37:FJ37)=0),$B37,0)</f>
        <v>0</v>
      </c>
      <c r="FL37">
        <f ca="1">IF(AND($B37&gt;0,SUM(FL$3:FL36)=0,SUM($H37:FK37)=0),$B37,0)</f>
        <v>0</v>
      </c>
      <c r="FM37">
        <f ca="1">IF(AND($B37&gt;0,SUM(FM$3:FM36)=0,SUM($H37:FL37)=0),$B37,0)</f>
        <v>0</v>
      </c>
      <c r="FN37">
        <f ca="1">IF(AND($B37&gt;0,SUM(FN$3:FN36)=0,SUM($H37:FM37)=0),$B37,0)</f>
        <v>0</v>
      </c>
      <c r="FS37" s="67" t="s">
        <v>147</v>
      </c>
      <c r="FT37" s="67" t="s">
        <v>933</v>
      </c>
      <c r="FU37" s="342" t="s">
        <v>92</v>
      </c>
      <c r="FV37" s="67" t="s">
        <v>175</v>
      </c>
      <c r="FY37" s="249" t="s">
        <v>147</v>
      </c>
      <c r="FZ37" s="67" t="s">
        <v>933</v>
      </c>
      <c r="GA37" s="67"/>
      <c r="GB37" s="67" t="s">
        <v>408</v>
      </c>
      <c r="GE37" s="67" t="s">
        <v>797</v>
      </c>
      <c r="GF37" s="67" t="s">
        <v>933</v>
      </c>
      <c r="GG37" s="67" t="str">
        <f>""</f>
        <v/>
      </c>
      <c r="GH37" s="67" t="s">
        <v>408</v>
      </c>
    </row>
    <row r="38" spans="1:190" ht="15.75" thickBot="1" x14ac:dyDescent="0.3">
      <c r="A38">
        <v>38</v>
      </c>
      <c r="B38">
        <f ca="1">IF(Valintaohjelma!D$10=SelectionData!$G$10,A38,0)</f>
        <v>0</v>
      </c>
      <c r="C38" s="240" t="str">
        <f t="shared" ca="1" si="6"/>
        <v>CASA W3xs Smart L 1240W Abp RH</v>
      </c>
      <c r="D38" s="240" t="str">
        <f t="shared" ca="1" si="7"/>
        <v>W3SVL05S10HA</v>
      </c>
      <c r="E38" s="240" t="str">
        <f t="shared" ca="1" si="8"/>
        <v xml:space="preserve">7906918
</v>
      </c>
      <c r="F38" s="240" t="str">
        <f t="shared" ca="1" si="9"/>
        <v>Valitse</v>
      </c>
      <c r="G38" s="47">
        <f ca="1">INDEX($I$2:$FN$2,ROWS(G$2:G38))</f>
        <v>0</v>
      </c>
      <c r="H38">
        <v>0</v>
      </c>
      <c r="I38">
        <f ca="1">IF(AND($B38&gt;0,SUM(I$3:I37)=0,SUM($H38:H38)=0),$B38,0)</f>
        <v>0</v>
      </c>
      <c r="J38">
        <f ca="1">IF(AND($B38&gt;0,SUM(J$3:J37)=0,SUM($H38:I38)=0),$B38,0)</f>
        <v>0</v>
      </c>
      <c r="K38">
        <f ca="1">IF(AND($B38&gt;0,SUM(K$3:K37)=0,SUM($H38:J38)=0),$B38,0)</f>
        <v>0</v>
      </c>
      <c r="L38">
        <f ca="1">IF(AND($B38&gt;0,SUM(L$3:L37)=0,SUM($H38:K38)=0),$B38,0)</f>
        <v>0</v>
      </c>
      <c r="M38">
        <f ca="1">IF(AND($B38&gt;0,SUM(M$3:M37)=0,SUM($H38:L38)=0),$B38,0)</f>
        <v>0</v>
      </c>
      <c r="N38">
        <f ca="1">IF(AND($B38&gt;0,SUM(N$3:N37)=0,SUM($H38:M38)=0),$B38,0)</f>
        <v>0</v>
      </c>
      <c r="O38">
        <f ca="1">IF(AND($B38&gt;0,SUM(O$3:O37)=0,SUM($H38:N38)=0),$B38,0)</f>
        <v>0</v>
      </c>
      <c r="P38">
        <f ca="1">IF(AND($B38&gt;0,SUM(P$3:P37)=0,SUM($H38:O38)=0),$B38,0)</f>
        <v>0</v>
      </c>
      <c r="Q38">
        <f ca="1">IF(AND($B38&gt;0,SUM(Q$3:Q37)=0,SUM($H38:P38)=0),$B38,0)</f>
        <v>0</v>
      </c>
      <c r="R38">
        <f ca="1">IF(AND($B38&gt;0,SUM(R$3:R37)=0,SUM($H38:Q38)=0),$B38,0)</f>
        <v>0</v>
      </c>
      <c r="S38">
        <f ca="1">IF(AND($B38&gt;0,SUM(S$3:S37)=0,SUM($H38:R38)=0),$B38,0)</f>
        <v>0</v>
      </c>
      <c r="T38">
        <f ca="1">IF(AND($B38&gt;0,SUM(T$3:T37)=0,SUM($H38:S38)=0),$B38,0)</f>
        <v>0</v>
      </c>
      <c r="U38">
        <f ca="1">IF(AND($B38&gt;0,SUM(U$3:U37)=0,SUM($H38:T38)=0),$B38,0)</f>
        <v>0</v>
      </c>
      <c r="V38">
        <f ca="1">IF(AND($B38&gt;0,SUM(V$3:V37)=0,SUM($H38:U38)=0),$B38,0)</f>
        <v>0</v>
      </c>
      <c r="W38">
        <f ca="1">IF(AND($B38&gt;0,SUM(W$3:W37)=0,SUM($H38:V38)=0),$B38,0)</f>
        <v>0</v>
      </c>
      <c r="X38">
        <f ca="1">IF(AND($B38&gt;0,SUM(X$3:X37)=0,SUM($H38:W38)=0),$B38,0)</f>
        <v>0</v>
      </c>
      <c r="Y38">
        <f ca="1">IF(AND($B38&gt;0,SUM(Y$3:Y37)=0,SUM($H38:X38)=0),$B38,0)</f>
        <v>0</v>
      </c>
      <c r="Z38">
        <f ca="1">IF(AND($B38&gt;0,SUM(Z$3:Z37)=0,SUM($H38:Y38)=0),$B38,0)</f>
        <v>0</v>
      </c>
      <c r="AA38">
        <f ca="1">IF(AND($B38&gt;0,SUM(AA$3:AA37)=0,SUM($H38:Z38)=0),$B38,0)</f>
        <v>0</v>
      </c>
      <c r="AB38">
        <f ca="1">IF(AND($B38&gt;0,SUM(AB$3:AB37)=0,SUM($H38:AA38)=0),$B38,0)</f>
        <v>0</v>
      </c>
      <c r="AC38">
        <f ca="1">IF(AND($B38&gt;0,SUM(AC$3:AC37)=0,SUM($H38:AB38)=0),$B38,0)</f>
        <v>0</v>
      </c>
      <c r="AD38">
        <f ca="1">IF(AND($B38&gt;0,SUM(AD$3:AD37)=0,SUM($H38:AC38)=0),$B38,0)</f>
        <v>0</v>
      </c>
      <c r="AE38">
        <f ca="1">IF(AND($B38&gt;0,SUM(AE$3:AE37)=0,SUM($H38:AD38)=0),$B38,0)</f>
        <v>0</v>
      </c>
      <c r="AF38">
        <f ca="1">IF(AND($B38&gt;0,SUM(AF$3:AF37)=0,SUM($H38:AE38)=0),$B38,0)</f>
        <v>0</v>
      </c>
      <c r="AG38">
        <f ca="1">IF(AND($B38&gt;0,SUM(AG$3:AG37)=0,SUM($H38:AF38)=0),$B38,0)</f>
        <v>0</v>
      </c>
      <c r="AH38">
        <f ca="1">IF(AND($B38&gt;0,SUM(AH$3:AH37)=0,SUM($H38:AG38)=0),$B38,0)</f>
        <v>0</v>
      </c>
      <c r="AI38">
        <f ca="1">IF(AND($B38&gt;0,SUM(AI$3:AI37)=0,SUM($H38:AH38)=0),$B38,0)</f>
        <v>0</v>
      </c>
      <c r="AJ38">
        <f ca="1">IF(AND($B38&gt;0,SUM(AJ$3:AJ37)=0,SUM($H38:AI38)=0),$B38,0)</f>
        <v>0</v>
      </c>
      <c r="AK38">
        <f ca="1">IF(AND($B38&gt;0,SUM(AK$3:AK37)=0,SUM($H38:AJ38)=0),$B38,0)</f>
        <v>0</v>
      </c>
      <c r="AL38">
        <f ca="1">IF(AND($B38&gt;0,SUM(AL$3:AL37)=0,SUM($H38:AK38)=0),$B38,0)</f>
        <v>0</v>
      </c>
      <c r="AM38">
        <f ca="1">IF(AND($B38&gt;0,SUM(AM$3:AM37)=0,SUM($H38:AL38)=0),$B38,0)</f>
        <v>0</v>
      </c>
      <c r="AN38">
        <f ca="1">IF(AND($B38&gt;0,SUM(AN$3:AN37)=0,SUM($H38:AM38)=0),$B38,0)</f>
        <v>0</v>
      </c>
      <c r="AO38">
        <f ca="1">IF(AND($B38&gt;0,SUM(AO$3:AO37)=0,SUM($H38:AN38)=0),$B38,0)</f>
        <v>0</v>
      </c>
      <c r="AP38">
        <f ca="1">IF(AND($B38&gt;0,SUM(AP$3:AP37)=0,SUM($H38:AO38)=0),$B38,0)</f>
        <v>0</v>
      </c>
      <c r="AQ38">
        <f ca="1">IF(AND($B38&gt;0,SUM(AQ$3:AQ37)=0,SUM($H38:AP38)=0),$B38,0)</f>
        <v>0</v>
      </c>
      <c r="AR38">
        <f ca="1">IF(AND($B38&gt;0,SUM(AR$3:AR37)=0,SUM($H38:AQ38)=0),$B38,0)</f>
        <v>0</v>
      </c>
      <c r="AS38">
        <f ca="1">IF(AND($B38&gt;0,SUM(AS$3:AS37)=0,SUM($H38:AR38)=0),$B38,0)</f>
        <v>0</v>
      </c>
      <c r="AT38">
        <f ca="1">IF(AND($B38&gt;0,SUM(AT$3:AT37)=0,SUM($H38:AS38)=0),$B38,0)</f>
        <v>0</v>
      </c>
      <c r="AU38">
        <f ca="1">IF(AND($B38&gt;0,SUM(AU$3:AU37)=0,SUM($H38:AT38)=0),$B38,0)</f>
        <v>0</v>
      </c>
      <c r="AV38">
        <f ca="1">IF(AND($B38&gt;0,SUM(AV$3:AV37)=0,SUM($H38:AU38)=0),$B38,0)</f>
        <v>0</v>
      </c>
      <c r="AW38">
        <f ca="1">IF(AND($B38&gt;0,SUM(AW$3:AW37)=0,SUM($H38:AV38)=0),$B38,0)</f>
        <v>0</v>
      </c>
      <c r="AX38">
        <f ca="1">IF(AND($B38&gt;0,SUM(AX$3:AX37)=0,SUM($H38:AW38)=0),$B38,0)</f>
        <v>0</v>
      </c>
      <c r="AY38">
        <f ca="1">IF(AND($B38&gt;0,SUM(AY$3:AY37)=0,SUM($H38:AX38)=0),$B38,0)</f>
        <v>0</v>
      </c>
      <c r="AZ38">
        <f ca="1">IF(AND($B38&gt;0,SUM(AZ$3:AZ37)=0,SUM($H38:AY38)=0),$B38,0)</f>
        <v>0</v>
      </c>
      <c r="BA38">
        <f ca="1">IF(AND($B38&gt;0,SUM(BA$3:BA37)=0,SUM($H38:AZ38)=0),$B38,0)</f>
        <v>0</v>
      </c>
      <c r="BB38">
        <f ca="1">IF(AND($B38&gt;0,SUM(BB$3:BB37)=0,SUM($H38:BA38)=0),$B38,0)</f>
        <v>0</v>
      </c>
      <c r="BC38">
        <f ca="1">IF(AND($B38&gt;0,SUM(BC$3:BC37)=0,SUM($H38:BB38)=0),$B38,0)</f>
        <v>0</v>
      </c>
      <c r="BD38">
        <f ca="1">IF(AND($B38&gt;0,SUM(BD$3:BD37)=0,SUM($H38:BC38)=0),$B38,0)</f>
        <v>0</v>
      </c>
      <c r="BE38">
        <f ca="1">IF(AND($B38&gt;0,SUM(BE$3:BE37)=0,SUM($H38:BD38)=0),$B38,0)</f>
        <v>0</v>
      </c>
      <c r="BF38">
        <f ca="1">IF(AND($B38&gt;0,SUM(BF$3:BF37)=0,SUM($H38:BE38)=0),$B38,0)</f>
        <v>0</v>
      </c>
      <c r="BG38">
        <f ca="1">IF(AND($B38&gt;0,SUM(BG$3:BG37)=0,SUM($H38:BF38)=0),$B38,0)</f>
        <v>0</v>
      </c>
      <c r="BH38">
        <f ca="1">IF(AND($B38&gt;0,SUM(BH$3:BH37)=0,SUM($H38:BG38)=0),$B38,0)</f>
        <v>0</v>
      </c>
      <c r="BI38">
        <f ca="1">IF(AND($B38&gt;0,SUM(BI$3:BI37)=0,SUM($H38:BH38)=0),$B38,0)</f>
        <v>0</v>
      </c>
      <c r="BJ38">
        <f ca="1">IF(AND($B38&gt;0,SUM(BJ$3:BJ37)=0,SUM($H38:BI38)=0),$B38,0)</f>
        <v>0</v>
      </c>
      <c r="BK38">
        <f ca="1">IF(AND($B38&gt;0,SUM(BK$3:BK37)=0,SUM($H38:BJ38)=0),$B38,0)</f>
        <v>0</v>
      </c>
      <c r="BL38">
        <f ca="1">IF(AND($B38&gt;0,SUM(BL$3:BL37)=0,SUM($H38:BK38)=0),$B38,0)</f>
        <v>0</v>
      </c>
      <c r="BM38">
        <f ca="1">IF(AND($B38&gt;0,SUM(BM$3:BM37)=0,SUM($H38:BL38)=0),$B38,0)</f>
        <v>0</v>
      </c>
      <c r="BN38">
        <f ca="1">IF(AND($B38&gt;0,SUM(BN$3:BN37)=0,SUM($H38:BM38)=0),$B38,0)</f>
        <v>0</v>
      </c>
      <c r="BO38">
        <f ca="1">IF(AND($B38&gt;0,SUM(BO$3:BO37)=0,SUM($H38:BN38)=0),$B38,0)</f>
        <v>0</v>
      </c>
      <c r="BP38">
        <f ca="1">IF(AND($B38&gt;0,SUM(BP$3:BP37)=0,SUM($H38:BO38)=0),$B38,0)</f>
        <v>0</v>
      </c>
      <c r="BQ38">
        <f ca="1">IF(AND($B38&gt;0,SUM(BQ$3:BQ37)=0,SUM($H38:BP38)=0),$B38,0)</f>
        <v>0</v>
      </c>
      <c r="BR38">
        <f ca="1">IF(AND($B38&gt;0,SUM(BR$3:BR37)=0,SUM($H38:BQ38)=0),$B38,0)</f>
        <v>0</v>
      </c>
      <c r="BS38">
        <f ca="1">IF(AND($B38&gt;0,SUM(BS$3:BS37)=0,SUM($H38:BR38)=0),$B38,0)</f>
        <v>0</v>
      </c>
      <c r="BT38">
        <f ca="1">IF(AND($B38&gt;0,SUM(BT$3:BT37)=0,SUM($H38:BS38)=0),$B38,0)</f>
        <v>0</v>
      </c>
      <c r="BU38">
        <f ca="1">IF(AND($B38&gt;0,SUM(BU$3:BU37)=0,SUM($H38:BT38)=0),$B38,0)</f>
        <v>0</v>
      </c>
      <c r="BV38">
        <f ca="1">IF(AND($B38&gt;0,SUM(BV$3:BV37)=0,SUM($H38:BU38)=0),$B38,0)</f>
        <v>0</v>
      </c>
      <c r="BW38">
        <f ca="1">IF(AND($B38&gt;0,SUM(BW$3:BW37)=0,SUM($H38:BV38)=0),$B38,0)</f>
        <v>0</v>
      </c>
      <c r="BX38">
        <f ca="1">IF(AND($B38&gt;0,SUM(BX$3:BX37)=0,SUM($H38:BW38)=0),$B38,0)</f>
        <v>0</v>
      </c>
      <c r="BY38">
        <f ca="1">IF(AND($B38&gt;0,SUM(BY$3:BY37)=0,SUM($H38:BX38)=0),$B38,0)</f>
        <v>0</v>
      </c>
      <c r="BZ38">
        <f ca="1">IF(AND($B38&gt;0,SUM(BZ$3:BZ37)=0,SUM($H38:BY38)=0),$B38,0)</f>
        <v>0</v>
      </c>
      <c r="CA38">
        <f ca="1">IF(AND($B38&gt;0,SUM(CA$3:CA37)=0,SUM($H38:BZ38)=0),$B38,0)</f>
        <v>0</v>
      </c>
      <c r="CB38">
        <f ca="1">IF(AND($B38&gt;0,SUM(CB$3:CB37)=0,SUM($H38:CA38)=0),$B38,0)</f>
        <v>0</v>
      </c>
      <c r="CC38">
        <f ca="1">IF(AND($B38&gt;0,SUM(CC$3:CC37)=0,SUM($H38:CB38)=0),$B38,0)</f>
        <v>0</v>
      </c>
      <c r="CD38">
        <f ca="1">IF(AND($B38&gt;0,SUM(CD$3:CD37)=0,SUM($H38:CC38)=0),$B38,0)</f>
        <v>0</v>
      </c>
      <c r="CE38">
        <f ca="1">IF(AND($B38&gt;0,SUM(CE$3:CE37)=0,SUM($H38:CD38)=0),$B38,0)</f>
        <v>0</v>
      </c>
      <c r="CF38">
        <f ca="1">IF(AND($B38&gt;0,SUM(CF$3:CF37)=0,SUM($H38:CE38)=0),$B38,0)</f>
        <v>0</v>
      </c>
      <c r="CG38">
        <f ca="1">IF(AND($B38&gt;0,SUM(CG$3:CG37)=0,SUM($H38:CF38)=0),$B38,0)</f>
        <v>0</v>
      </c>
      <c r="CH38">
        <f ca="1">IF(AND($B38&gt;0,SUM(CH$3:CH37)=0,SUM($H38:CG38)=0),$B38,0)</f>
        <v>0</v>
      </c>
      <c r="CI38">
        <f ca="1">IF(AND($B38&gt;0,SUM(CI$3:CI37)=0,SUM($H38:CH38)=0),$B38,0)</f>
        <v>0</v>
      </c>
      <c r="CJ38">
        <f ca="1">IF(AND($B38&gt;0,SUM(CJ$3:CJ37)=0,SUM($H38:CI38)=0),$B38,0)</f>
        <v>0</v>
      </c>
      <c r="CK38">
        <f ca="1">IF(AND($B38&gt;0,SUM(CK$3:CK37)=0,SUM($H38:CJ38)=0),$B38,0)</f>
        <v>0</v>
      </c>
      <c r="CL38">
        <f ca="1">IF(AND($B38&gt;0,SUM(CL$3:CL37)=0,SUM($H38:CK38)=0),$B38,0)</f>
        <v>0</v>
      </c>
      <c r="CM38">
        <f ca="1">IF(AND($B38&gt;0,SUM(CM$3:CM37)=0,SUM($H38:CL38)=0),$B38,0)</f>
        <v>0</v>
      </c>
      <c r="CN38">
        <f ca="1">IF(AND($B38&gt;0,SUM(CN$3:CN37)=0,SUM($H38:CM38)=0),$B38,0)</f>
        <v>0</v>
      </c>
      <c r="CO38">
        <f ca="1">IF(AND($B38&gt;0,SUM(CO$3:CO37)=0,SUM($H38:CN38)=0),$B38,0)</f>
        <v>0</v>
      </c>
      <c r="CP38">
        <f ca="1">IF(AND($B38&gt;0,SUM(CP$3:CP37)=0,SUM($H38:CO38)=0),$B38,0)</f>
        <v>0</v>
      </c>
      <c r="CQ38">
        <f ca="1">IF(AND($B38&gt;0,SUM(CQ$3:CQ37)=0,SUM($H38:CP38)=0),$B38,0)</f>
        <v>0</v>
      </c>
      <c r="CR38">
        <f ca="1">IF(AND($B38&gt;0,SUM(CR$3:CR37)=0,SUM($H38:CQ38)=0),$B38,0)</f>
        <v>0</v>
      </c>
      <c r="CS38">
        <f ca="1">IF(AND($B38&gt;0,SUM(CS$3:CS37)=0,SUM($H38:CR38)=0),$B38,0)</f>
        <v>0</v>
      </c>
      <c r="CT38">
        <f ca="1">IF(AND($B38&gt;0,SUM(CT$3:CT37)=0,SUM($H38:CS38)=0),$B38,0)</f>
        <v>0</v>
      </c>
      <c r="CU38">
        <f ca="1">IF(AND($B38&gt;0,SUM(CU$3:CU37)=0,SUM($H38:CT38)=0),$B38,0)</f>
        <v>0</v>
      </c>
      <c r="CV38">
        <f ca="1">IF(AND($B38&gt;0,SUM(CV$3:CV37)=0,SUM($H38:CU38)=0),$B38,0)</f>
        <v>0</v>
      </c>
      <c r="CW38">
        <f ca="1">IF(AND($B38&gt;0,SUM(CW$3:CW37)=0,SUM($H38:CV38)=0),$B38,0)</f>
        <v>0</v>
      </c>
      <c r="CX38">
        <f ca="1">IF(AND($B38&gt;0,SUM(CX$3:CX37)=0,SUM($H38:CW38)=0),$B38,0)</f>
        <v>0</v>
      </c>
      <c r="CY38">
        <f ca="1">IF(AND($B38&gt;0,SUM(CY$3:CY37)=0,SUM($H38:CX38)=0),$B38,0)</f>
        <v>0</v>
      </c>
      <c r="CZ38">
        <f ca="1">IF(AND($B38&gt;0,SUM(CZ$3:CZ37)=0,SUM($H38:CY38)=0),$B38,0)</f>
        <v>0</v>
      </c>
      <c r="DA38">
        <f ca="1">IF(AND($B38&gt;0,SUM(DA$3:DA37)=0,SUM($H38:CZ38)=0),$B38,0)</f>
        <v>0</v>
      </c>
      <c r="DB38">
        <f ca="1">IF(AND($B38&gt;0,SUM(DB$3:DB37)=0,SUM($H38:DA38)=0),$B38,0)</f>
        <v>0</v>
      </c>
      <c r="DC38">
        <f ca="1">IF(AND($B38&gt;0,SUM(DC$3:DC37)=0,SUM($H38:DB38)=0),$B38,0)</f>
        <v>0</v>
      </c>
      <c r="DD38">
        <f ca="1">IF(AND($B38&gt;0,SUM(DD$3:DD37)=0,SUM($H38:DC38)=0),$B38,0)</f>
        <v>0</v>
      </c>
      <c r="DE38">
        <f ca="1">IF(AND($B38&gt;0,SUM(DE$3:DE37)=0,SUM($H38:DD38)=0),$B38,0)</f>
        <v>0</v>
      </c>
      <c r="DF38">
        <f ca="1">IF(AND($B38&gt;0,SUM(DF$3:DF37)=0,SUM($H38:DE38)=0),$B38,0)</f>
        <v>0</v>
      </c>
      <c r="DG38">
        <f ca="1">IF(AND($B38&gt;0,SUM(DG$3:DG37)=0,SUM($H38:DF38)=0),$B38,0)</f>
        <v>0</v>
      </c>
      <c r="DH38">
        <f ca="1">IF(AND($B38&gt;0,SUM(DH$3:DH37)=0,SUM($H38:DG38)=0),$B38,0)</f>
        <v>0</v>
      </c>
      <c r="DI38">
        <f ca="1">IF(AND($B38&gt;0,SUM(DI$3:DI37)=0,SUM($H38:DH38)=0),$B38,0)</f>
        <v>0</v>
      </c>
      <c r="DJ38">
        <f ca="1">IF(AND($B38&gt;0,SUM(DJ$3:DJ37)=0,SUM($H38:DI38)=0),$B38,0)</f>
        <v>0</v>
      </c>
      <c r="DK38">
        <f ca="1">IF(AND($B38&gt;0,SUM(DK$3:DK37)=0,SUM($H38:DJ38)=0),$B38,0)</f>
        <v>0</v>
      </c>
      <c r="DL38">
        <f ca="1">IF(AND($B38&gt;0,SUM(DL$3:DL37)=0,SUM($H38:DK38)=0),$B38,0)</f>
        <v>0</v>
      </c>
      <c r="DM38">
        <f ca="1">IF(AND($B38&gt;0,SUM(DM$3:DM37)=0,SUM($H38:DL38)=0),$B38,0)</f>
        <v>0</v>
      </c>
      <c r="DN38">
        <f ca="1">IF(AND($B38&gt;0,SUM(DN$3:DN37)=0,SUM($H38:DM38)=0),$B38,0)</f>
        <v>0</v>
      </c>
      <c r="DO38">
        <f ca="1">IF(AND($B38&gt;0,SUM(DO$3:DO37)=0,SUM($H38:DN38)=0),$B38,0)</f>
        <v>0</v>
      </c>
      <c r="DP38">
        <f ca="1">IF(AND($B38&gt;0,SUM(DP$3:DP37)=0,SUM($H38:DO38)=0),$B38,0)</f>
        <v>0</v>
      </c>
      <c r="DQ38">
        <f ca="1">IF(AND($B38&gt;0,SUM(DQ$3:DQ37)=0,SUM($H38:DP38)=0),$B38,0)</f>
        <v>0</v>
      </c>
      <c r="DR38">
        <f ca="1">IF(AND($B38&gt;0,SUM(DR$3:DR37)=0,SUM($H38:DQ38)=0),$B38,0)</f>
        <v>0</v>
      </c>
      <c r="DS38">
        <f ca="1">IF(AND($B38&gt;0,SUM(DS$3:DS37)=0,SUM($H38:DR38)=0),$B38,0)</f>
        <v>0</v>
      </c>
      <c r="DT38">
        <f ca="1">IF(AND($B38&gt;0,SUM(DT$3:DT37)=0,SUM($H38:DS38)=0),$B38,0)</f>
        <v>0</v>
      </c>
      <c r="DU38">
        <f ca="1">IF(AND($B38&gt;0,SUM(DU$3:DU37)=0,SUM($H38:DT38)=0),$B38,0)</f>
        <v>0</v>
      </c>
      <c r="DV38">
        <f ca="1">IF(AND($B38&gt;0,SUM(DV$3:DV37)=0,SUM($H38:DU38)=0),$B38,0)</f>
        <v>0</v>
      </c>
      <c r="DW38">
        <f ca="1">IF(AND($B38&gt;0,SUM(DW$3:DW37)=0,SUM($H38:DV38)=0),$B38,0)</f>
        <v>0</v>
      </c>
      <c r="DX38">
        <f ca="1">IF(AND($B38&gt;0,SUM(DX$3:DX37)=0,SUM($H38:DW38)=0),$B38,0)</f>
        <v>0</v>
      </c>
      <c r="DY38">
        <f ca="1">IF(AND($B38&gt;0,SUM(DY$3:DY37)=0,SUM($H38:DX38)=0),$B38,0)</f>
        <v>0</v>
      </c>
      <c r="DZ38">
        <f ca="1">IF(AND($B38&gt;0,SUM(DZ$3:DZ37)=0,SUM($H38:DY38)=0),$B38,0)</f>
        <v>0</v>
      </c>
      <c r="EA38">
        <f ca="1">IF(AND($B38&gt;0,SUM(EA$3:EA37)=0,SUM($H38:DZ38)=0),$B38,0)</f>
        <v>0</v>
      </c>
      <c r="EB38">
        <f ca="1">IF(AND($B38&gt;0,SUM(EB$3:EB37)=0,SUM($H38:EA38)=0),$B38,0)</f>
        <v>0</v>
      </c>
      <c r="EC38">
        <f ca="1">IF(AND($B38&gt;0,SUM(EC$3:EC37)=0,SUM($H38:EB38)=0),$B38,0)</f>
        <v>0</v>
      </c>
      <c r="ED38">
        <f ca="1">IF(AND($B38&gt;0,SUM(ED$3:ED37)=0,SUM($H38:EC38)=0),$B38,0)</f>
        <v>0</v>
      </c>
      <c r="EE38">
        <f ca="1">IF(AND($B38&gt;0,SUM(EE$3:EE37)=0,SUM($H38:ED38)=0),$B38,0)</f>
        <v>0</v>
      </c>
      <c r="EF38">
        <f ca="1">IF(AND($B38&gt;0,SUM(EF$3:EF37)=0,SUM($H38:EE38)=0),$B38,0)</f>
        <v>0</v>
      </c>
      <c r="EG38">
        <f ca="1">IF(AND($B38&gt;0,SUM(EG$3:EG37)=0,SUM($H38:EF38)=0),$B38,0)</f>
        <v>0</v>
      </c>
      <c r="EH38">
        <f ca="1">IF(AND($B38&gt;0,SUM(EH$3:EH37)=0,SUM($H38:EG38)=0),$B38,0)</f>
        <v>0</v>
      </c>
      <c r="EI38">
        <f ca="1">IF(AND($B38&gt;0,SUM(EI$3:EI37)=0,SUM($H38:EH38)=0),$B38,0)</f>
        <v>0</v>
      </c>
      <c r="EJ38">
        <f ca="1">IF(AND($B38&gt;0,SUM(EJ$3:EJ37)=0,SUM($H38:EI38)=0),$B38,0)</f>
        <v>0</v>
      </c>
      <c r="EK38">
        <f ca="1">IF(AND($B38&gt;0,SUM(EK$3:EK37)=0,SUM($H38:EJ38)=0),$B38,0)</f>
        <v>0</v>
      </c>
      <c r="EL38">
        <f ca="1">IF(AND($B38&gt;0,SUM(EL$3:EL37)=0,SUM($H38:EK38)=0),$B38,0)</f>
        <v>0</v>
      </c>
      <c r="EM38">
        <f ca="1">IF(AND($B38&gt;0,SUM(EM$3:EM37)=0,SUM($H38:EL38)=0),$B38,0)</f>
        <v>0</v>
      </c>
      <c r="EN38">
        <f ca="1">IF(AND($B38&gt;0,SUM(EN$3:EN37)=0,SUM($H38:EM38)=0),$B38,0)</f>
        <v>0</v>
      </c>
      <c r="EO38">
        <f ca="1">IF(AND($B38&gt;0,SUM(EO$3:EO37)=0,SUM($H38:EN38)=0),$B38,0)</f>
        <v>0</v>
      </c>
      <c r="EP38">
        <f ca="1">IF(AND($B38&gt;0,SUM(EP$3:EP37)=0,SUM($H38:EO38)=0),$B38,0)</f>
        <v>0</v>
      </c>
      <c r="EQ38">
        <f ca="1">IF(AND($B38&gt;0,SUM(EQ$3:EQ37)=0,SUM($H38:EP38)=0),$B38,0)</f>
        <v>0</v>
      </c>
      <c r="ER38">
        <f ca="1">IF(AND($B38&gt;0,SUM(ER$3:ER37)=0,SUM($H38:EQ38)=0),$B38,0)</f>
        <v>0</v>
      </c>
      <c r="ES38">
        <f ca="1">IF(AND($B38&gt;0,SUM(ES$3:ES37)=0,SUM($H38:ER38)=0),$B38,0)</f>
        <v>0</v>
      </c>
      <c r="ET38">
        <f ca="1">IF(AND($B38&gt;0,SUM(ET$3:ET37)=0,SUM($H38:ES38)=0),$B38,0)</f>
        <v>0</v>
      </c>
      <c r="EU38">
        <f ca="1">IF(AND($B38&gt;0,SUM(EU$3:EU37)=0,SUM($H38:ET38)=0),$B38,0)</f>
        <v>0</v>
      </c>
      <c r="EV38">
        <f ca="1">IF(AND($B38&gt;0,SUM(EV$3:EV37)=0,SUM($H38:EU38)=0),$B38,0)</f>
        <v>0</v>
      </c>
      <c r="EW38">
        <f ca="1">IF(AND($B38&gt;0,SUM(EW$3:EW37)=0,SUM($H38:EV38)=0),$B38,0)</f>
        <v>0</v>
      </c>
      <c r="EX38">
        <f ca="1">IF(AND($B38&gt;0,SUM(EX$3:EX37)=0,SUM($H38:EW38)=0),$B38,0)</f>
        <v>0</v>
      </c>
      <c r="EY38">
        <f ca="1">IF(AND($B38&gt;0,SUM(EY$3:EY37)=0,SUM($H38:EX38)=0),$B38,0)</f>
        <v>0</v>
      </c>
      <c r="EZ38">
        <f ca="1">IF(AND($B38&gt;0,SUM(EZ$3:EZ37)=0,SUM($H38:EY38)=0),$B38,0)</f>
        <v>0</v>
      </c>
      <c r="FA38">
        <f ca="1">IF(AND($B38&gt;0,SUM(FA$3:FA37)=0,SUM($H38:EZ38)=0),$B38,0)</f>
        <v>0</v>
      </c>
      <c r="FB38">
        <f ca="1">IF(AND($B38&gt;0,SUM(FB$3:FB37)=0,SUM($H38:FA38)=0),$B38,0)</f>
        <v>0</v>
      </c>
      <c r="FC38">
        <f ca="1">IF(AND($B38&gt;0,SUM(FC$3:FC37)=0,SUM($H38:FB38)=0),$B38,0)</f>
        <v>0</v>
      </c>
      <c r="FD38">
        <f ca="1">IF(AND($B38&gt;0,SUM(FD$3:FD37)=0,SUM($H38:FC38)=0),$B38,0)</f>
        <v>0</v>
      </c>
      <c r="FE38">
        <f ca="1">IF(AND($B38&gt;0,SUM(FE$3:FE37)=0,SUM($H38:FD38)=0),$B38,0)</f>
        <v>0</v>
      </c>
      <c r="FF38">
        <f ca="1">IF(AND($B38&gt;0,SUM(FF$3:FF37)=0,SUM($H38:FE38)=0),$B38,0)</f>
        <v>0</v>
      </c>
      <c r="FG38">
        <f ca="1">IF(AND($B38&gt;0,SUM(FG$3:FG37)=0,SUM($H38:FF38)=0),$B38,0)</f>
        <v>0</v>
      </c>
      <c r="FH38">
        <f ca="1">IF(AND($B38&gt;0,SUM(FH$3:FH37)=0,SUM($H38:FG38)=0),$B38,0)</f>
        <v>0</v>
      </c>
      <c r="FI38">
        <f ca="1">IF(AND($B38&gt;0,SUM(FI$3:FI37)=0,SUM($H38:FH38)=0),$B38,0)</f>
        <v>0</v>
      </c>
      <c r="FJ38">
        <f ca="1">IF(AND($B38&gt;0,SUM(FJ$3:FJ37)=0,SUM($H38:FI38)=0),$B38,0)</f>
        <v>0</v>
      </c>
      <c r="FK38">
        <f ca="1">IF(AND($B38&gt;0,SUM(FK$3:FK37)=0,SUM($H38:FJ38)=0),$B38,0)</f>
        <v>0</v>
      </c>
      <c r="FL38">
        <f ca="1">IF(AND($B38&gt;0,SUM(FL$3:FL37)=0,SUM($H38:FK38)=0),$B38,0)</f>
        <v>0</v>
      </c>
      <c r="FM38">
        <f ca="1">IF(AND($B38&gt;0,SUM(FM$3:FM37)=0,SUM($H38:FL38)=0),$B38,0)</f>
        <v>0</v>
      </c>
      <c r="FN38">
        <f ca="1">IF(AND($B38&gt;0,SUM(FN$3:FN37)=0,SUM($H38:FM38)=0),$B38,0)</f>
        <v>0</v>
      </c>
      <c r="FS38" s="67" t="s">
        <v>966</v>
      </c>
      <c r="FT38" s="67" t="s">
        <v>962</v>
      </c>
      <c r="FU38" s="342" t="s">
        <v>961</v>
      </c>
      <c r="FV38" s="67" t="s">
        <v>175</v>
      </c>
      <c r="FY38" s="249" t="s">
        <v>966</v>
      </c>
      <c r="FZ38" s="67" t="s">
        <v>962</v>
      </c>
      <c r="GA38" s="67"/>
      <c r="GB38" s="67" t="s">
        <v>175</v>
      </c>
      <c r="GE38" s="67" t="s">
        <v>966</v>
      </c>
      <c r="GF38" s="67" t="s">
        <v>962</v>
      </c>
      <c r="GG38" s="67"/>
      <c r="GH38" s="67" t="s">
        <v>175</v>
      </c>
    </row>
    <row r="39" spans="1:190" ht="15.75" thickBot="1" x14ac:dyDescent="0.3">
      <c r="A39">
        <v>39</v>
      </c>
      <c r="B39">
        <f ca="1">IF(Valintaohjelma!D$10=SelectionData!$G$10,A39,0)</f>
        <v>0</v>
      </c>
      <c r="C39" s="240" t="str">
        <f t="shared" ca="1" si="6"/>
        <v>CASA W3xs Smart R 1240W Abp RH</v>
      </c>
      <c r="D39" s="240" t="str">
        <f t="shared" ca="1" si="7"/>
        <v>W3SVR05S10HA</v>
      </c>
      <c r="E39" s="240">
        <f t="shared" ca="1" si="8"/>
        <v>7906917</v>
      </c>
      <c r="F39" s="240" t="str">
        <f t="shared" ca="1" si="9"/>
        <v>Valitse</v>
      </c>
      <c r="G39" s="47">
        <f ca="1">INDEX($I$2:$FN$2,ROWS(G$2:G39))</f>
        <v>0</v>
      </c>
      <c r="H39">
        <v>0</v>
      </c>
      <c r="I39">
        <f ca="1">IF(AND($B39&gt;0,SUM(I$3:I38)=0,SUM($H39:H39)=0),$B39,0)</f>
        <v>0</v>
      </c>
      <c r="J39">
        <f ca="1">IF(AND($B39&gt;0,SUM(J$3:J38)=0,SUM($H39:I39)=0),$B39,0)</f>
        <v>0</v>
      </c>
      <c r="K39">
        <f ca="1">IF(AND($B39&gt;0,SUM(K$3:K38)=0,SUM($H39:J39)=0),$B39,0)</f>
        <v>0</v>
      </c>
      <c r="L39">
        <f ca="1">IF(AND($B39&gt;0,SUM(L$3:L38)=0,SUM($H39:K39)=0),$B39,0)</f>
        <v>0</v>
      </c>
      <c r="M39">
        <f ca="1">IF(AND($B39&gt;0,SUM(M$3:M38)=0,SUM($H39:L39)=0),$B39,0)</f>
        <v>0</v>
      </c>
      <c r="N39">
        <f ca="1">IF(AND($B39&gt;0,SUM(N$3:N38)=0,SUM($H39:M39)=0),$B39,0)</f>
        <v>0</v>
      </c>
      <c r="O39">
        <f ca="1">IF(AND($B39&gt;0,SUM(O$3:O38)=0,SUM($H39:N39)=0),$B39,0)</f>
        <v>0</v>
      </c>
      <c r="P39">
        <f ca="1">IF(AND($B39&gt;0,SUM(P$3:P38)=0,SUM($H39:O39)=0),$B39,0)</f>
        <v>0</v>
      </c>
      <c r="Q39">
        <f ca="1">IF(AND($B39&gt;0,SUM(Q$3:Q38)=0,SUM($H39:P39)=0),$B39,0)</f>
        <v>0</v>
      </c>
      <c r="R39">
        <f ca="1">IF(AND($B39&gt;0,SUM(R$3:R38)=0,SUM($H39:Q39)=0),$B39,0)</f>
        <v>0</v>
      </c>
      <c r="S39">
        <f ca="1">IF(AND($B39&gt;0,SUM(S$3:S38)=0,SUM($H39:R39)=0),$B39,0)</f>
        <v>0</v>
      </c>
      <c r="T39">
        <f ca="1">IF(AND($B39&gt;0,SUM(T$3:T38)=0,SUM($H39:S39)=0),$B39,0)</f>
        <v>0</v>
      </c>
      <c r="U39">
        <f ca="1">IF(AND($B39&gt;0,SUM(U$3:U38)=0,SUM($H39:T39)=0),$B39,0)</f>
        <v>0</v>
      </c>
      <c r="V39">
        <f ca="1">IF(AND($B39&gt;0,SUM(V$3:V38)=0,SUM($H39:U39)=0),$B39,0)</f>
        <v>0</v>
      </c>
      <c r="W39">
        <f ca="1">IF(AND($B39&gt;0,SUM(W$3:W38)=0,SUM($H39:V39)=0),$B39,0)</f>
        <v>0</v>
      </c>
      <c r="X39">
        <f ca="1">IF(AND($B39&gt;0,SUM(X$3:X38)=0,SUM($H39:W39)=0),$B39,0)</f>
        <v>0</v>
      </c>
      <c r="Y39">
        <f ca="1">IF(AND($B39&gt;0,SUM(Y$3:Y38)=0,SUM($H39:X39)=0),$B39,0)</f>
        <v>0</v>
      </c>
      <c r="Z39">
        <f ca="1">IF(AND($B39&gt;0,SUM(Z$3:Z38)=0,SUM($H39:Y39)=0),$B39,0)</f>
        <v>0</v>
      </c>
      <c r="AA39">
        <f ca="1">IF(AND($B39&gt;0,SUM(AA$3:AA38)=0,SUM($H39:Z39)=0),$B39,0)</f>
        <v>0</v>
      </c>
      <c r="AB39">
        <f ca="1">IF(AND($B39&gt;0,SUM(AB$3:AB38)=0,SUM($H39:AA39)=0),$B39,0)</f>
        <v>0</v>
      </c>
      <c r="AC39">
        <f ca="1">IF(AND($B39&gt;0,SUM(AC$3:AC38)=0,SUM($H39:AB39)=0),$B39,0)</f>
        <v>0</v>
      </c>
      <c r="AD39">
        <f ca="1">IF(AND($B39&gt;0,SUM(AD$3:AD38)=0,SUM($H39:AC39)=0),$B39,0)</f>
        <v>0</v>
      </c>
      <c r="AE39">
        <f ca="1">IF(AND($B39&gt;0,SUM(AE$3:AE38)=0,SUM($H39:AD39)=0),$B39,0)</f>
        <v>0</v>
      </c>
      <c r="AF39">
        <f ca="1">IF(AND($B39&gt;0,SUM(AF$3:AF38)=0,SUM($H39:AE39)=0),$B39,0)</f>
        <v>0</v>
      </c>
      <c r="AG39">
        <f ca="1">IF(AND($B39&gt;0,SUM(AG$3:AG38)=0,SUM($H39:AF39)=0),$B39,0)</f>
        <v>0</v>
      </c>
      <c r="AH39">
        <f ca="1">IF(AND($B39&gt;0,SUM(AH$3:AH38)=0,SUM($H39:AG39)=0),$B39,0)</f>
        <v>0</v>
      </c>
      <c r="AI39">
        <f ca="1">IF(AND($B39&gt;0,SUM(AI$3:AI38)=0,SUM($H39:AH39)=0),$B39,0)</f>
        <v>0</v>
      </c>
      <c r="AJ39">
        <f ca="1">IF(AND($B39&gt;0,SUM(AJ$3:AJ38)=0,SUM($H39:AI39)=0),$B39,0)</f>
        <v>0</v>
      </c>
      <c r="AK39">
        <f ca="1">IF(AND($B39&gt;0,SUM(AK$3:AK38)=0,SUM($H39:AJ39)=0),$B39,0)</f>
        <v>0</v>
      </c>
      <c r="AL39">
        <f ca="1">IF(AND($B39&gt;0,SUM(AL$3:AL38)=0,SUM($H39:AK39)=0),$B39,0)</f>
        <v>0</v>
      </c>
      <c r="AM39">
        <f ca="1">IF(AND($B39&gt;0,SUM(AM$3:AM38)=0,SUM($H39:AL39)=0),$B39,0)</f>
        <v>0</v>
      </c>
      <c r="AN39">
        <f ca="1">IF(AND($B39&gt;0,SUM(AN$3:AN38)=0,SUM($H39:AM39)=0),$B39,0)</f>
        <v>0</v>
      </c>
      <c r="AO39">
        <f ca="1">IF(AND($B39&gt;0,SUM(AO$3:AO38)=0,SUM($H39:AN39)=0),$B39,0)</f>
        <v>0</v>
      </c>
      <c r="AP39">
        <f ca="1">IF(AND($B39&gt;0,SUM(AP$3:AP38)=0,SUM($H39:AO39)=0),$B39,0)</f>
        <v>0</v>
      </c>
      <c r="AQ39">
        <f ca="1">IF(AND($B39&gt;0,SUM(AQ$3:AQ38)=0,SUM($H39:AP39)=0),$B39,0)</f>
        <v>0</v>
      </c>
      <c r="AR39">
        <f ca="1">IF(AND($B39&gt;0,SUM(AR$3:AR38)=0,SUM($H39:AQ39)=0),$B39,0)</f>
        <v>0</v>
      </c>
      <c r="AS39">
        <f ca="1">IF(AND($B39&gt;0,SUM(AS$3:AS38)=0,SUM($H39:AR39)=0),$B39,0)</f>
        <v>0</v>
      </c>
      <c r="AT39">
        <f ca="1">IF(AND($B39&gt;0,SUM(AT$3:AT38)=0,SUM($H39:AS39)=0),$B39,0)</f>
        <v>0</v>
      </c>
      <c r="AU39">
        <f ca="1">IF(AND($B39&gt;0,SUM(AU$3:AU38)=0,SUM($H39:AT39)=0),$B39,0)</f>
        <v>0</v>
      </c>
      <c r="AV39">
        <f ca="1">IF(AND($B39&gt;0,SUM(AV$3:AV38)=0,SUM($H39:AU39)=0),$B39,0)</f>
        <v>0</v>
      </c>
      <c r="AW39">
        <f ca="1">IF(AND($B39&gt;0,SUM(AW$3:AW38)=0,SUM($H39:AV39)=0),$B39,0)</f>
        <v>0</v>
      </c>
      <c r="AX39">
        <f ca="1">IF(AND($B39&gt;0,SUM(AX$3:AX38)=0,SUM($H39:AW39)=0),$B39,0)</f>
        <v>0</v>
      </c>
      <c r="AY39">
        <f ca="1">IF(AND($B39&gt;0,SUM(AY$3:AY38)=0,SUM($H39:AX39)=0),$B39,0)</f>
        <v>0</v>
      </c>
      <c r="AZ39">
        <f ca="1">IF(AND($B39&gt;0,SUM(AZ$3:AZ38)=0,SUM($H39:AY39)=0),$B39,0)</f>
        <v>0</v>
      </c>
      <c r="BA39">
        <f ca="1">IF(AND($B39&gt;0,SUM(BA$3:BA38)=0,SUM($H39:AZ39)=0),$B39,0)</f>
        <v>0</v>
      </c>
      <c r="BB39">
        <f ca="1">IF(AND($B39&gt;0,SUM(BB$3:BB38)=0,SUM($H39:BA39)=0),$B39,0)</f>
        <v>0</v>
      </c>
      <c r="BC39">
        <f ca="1">IF(AND($B39&gt;0,SUM(BC$3:BC38)=0,SUM($H39:BB39)=0),$B39,0)</f>
        <v>0</v>
      </c>
      <c r="BD39">
        <f ca="1">IF(AND($B39&gt;0,SUM(BD$3:BD38)=0,SUM($H39:BC39)=0),$B39,0)</f>
        <v>0</v>
      </c>
      <c r="BE39">
        <f ca="1">IF(AND($B39&gt;0,SUM(BE$3:BE38)=0,SUM($H39:BD39)=0),$B39,0)</f>
        <v>0</v>
      </c>
      <c r="BF39">
        <f ca="1">IF(AND($B39&gt;0,SUM(BF$3:BF38)=0,SUM($H39:BE39)=0),$B39,0)</f>
        <v>0</v>
      </c>
      <c r="BG39">
        <f ca="1">IF(AND($B39&gt;0,SUM(BG$3:BG38)=0,SUM($H39:BF39)=0),$B39,0)</f>
        <v>0</v>
      </c>
      <c r="BH39">
        <f ca="1">IF(AND($B39&gt;0,SUM(BH$3:BH38)=0,SUM($H39:BG39)=0),$B39,0)</f>
        <v>0</v>
      </c>
      <c r="BI39">
        <f ca="1">IF(AND($B39&gt;0,SUM(BI$3:BI38)=0,SUM($H39:BH39)=0),$B39,0)</f>
        <v>0</v>
      </c>
      <c r="BJ39">
        <f ca="1">IF(AND($B39&gt;0,SUM(BJ$3:BJ38)=0,SUM($H39:BI39)=0),$B39,0)</f>
        <v>0</v>
      </c>
      <c r="BK39">
        <f ca="1">IF(AND($B39&gt;0,SUM(BK$3:BK38)=0,SUM($H39:BJ39)=0),$B39,0)</f>
        <v>0</v>
      </c>
      <c r="BL39">
        <f ca="1">IF(AND($B39&gt;0,SUM(BL$3:BL38)=0,SUM($H39:BK39)=0),$B39,0)</f>
        <v>0</v>
      </c>
      <c r="BM39">
        <f ca="1">IF(AND($B39&gt;0,SUM(BM$3:BM38)=0,SUM($H39:BL39)=0),$B39,0)</f>
        <v>0</v>
      </c>
      <c r="BN39">
        <f ca="1">IF(AND($B39&gt;0,SUM(BN$3:BN38)=0,SUM($H39:BM39)=0),$B39,0)</f>
        <v>0</v>
      </c>
      <c r="BO39">
        <f ca="1">IF(AND($B39&gt;0,SUM(BO$3:BO38)=0,SUM($H39:BN39)=0),$B39,0)</f>
        <v>0</v>
      </c>
      <c r="BP39">
        <f ca="1">IF(AND($B39&gt;0,SUM(BP$3:BP38)=0,SUM($H39:BO39)=0),$B39,0)</f>
        <v>0</v>
      </c>
      <c r="BQ39">
        <f ca="1">IF(AND($B39&gt;0,SUM(BQ$3:BQ38)=0,SUM($H39:BP39)=0),$B39,0)</f>
        <v>0</v>
      </c>
      <c r="BR39">
        <f ca="1">IF(AND($B39&gt;0,SUM(BR$3:BR38)=0,SUM($H39:BQ39)=0),$B39,0)</f>
        <v>0</v>
      </c>
      <c r="BS39">
        <f ca="1">IF(AND($B39&gt;0,SUM(BS$3:BS38)=0,SUM($H39:BR39)=0),$B39,0)</f>
        <v>0</v>
      </c>
      <c r="BT39">
        <f ca="1">IF(AND($B39&gt;0,SUM(BT$3:BT38)=0,SUM($H39:BS39)=0),$B39,0)</f>
        <v>0</v>
      </c>
      <c r="BU39">
        <f ca="1">IF(AND($B39&gt;0,SUM(BU$3:BU38)=0,SUM($H39:BT39)=0),$B39,0)</f>
        <v>0</v>
      </c>
      <c r="BV39">
        <f ca="1">IF(AND($B39&gt;0,SUM(BV$3:BV38)=0,SUM($H39:BU39)=0),$B39,0)</f>
        <v>0</v>
      </c>
      <c r="BW39">
        <f ca="1">IF(AND($B39&gt;0,SUM(BW$3:BW38)=0,SUM($H39:BV39)=0),$B39,0)</f>
        <v>0</v>
      </c>
      <c r="BX39">
        <f ca="1">IF(AND($B39&gt;0,SUM(BX$3:BX38)=0,SUM($H39:BW39)=0),$B39,0)</f>
        <v>0</v>
      </c>
      <c r="BY39">
        <f ca="1">IF(AND($B39&gt;0,SUM(BY$3:BY38)=0,SUM($H39:BX39)=0),$B39,0)</f>
        <v>0</v>
      </c>
      <c r="BZ39">
        <f ca="1">IF(AND($B39&gt;0,SUM(BZ$3:BZ38)=0,SUM($H39:BY39)=0),$B39,0)</f>
        <v>0</v>
      </c>
      <c r="CA39">
        <f ca="1">IF(AND($B39&gt;0,SUM(CA$3:CA38)=0,SUM($H39:BZ39)=0),$B39,0)</f>
        <v>0</v>
      </c>
      <c r="CB39">
        <f ca="1">IF(AND($B39&gt;0,SUM(CB$3:CB38)=0,SUM($H39:CA39)=0),$B39,0)</f>
        <v>0</v>
      </c>
      <c r="CC39">
        <f ca="1">IF(AND($B39&gt;0,SUM(CC$3:CC38)=0,SUM($H39:CB39)=0),$B39,0)</f>
        <v>0</v>
      </c>
      <c r="CD39">
        <f ca="1">IF(AND($B39&gt;0,SUM(CD$3:CD38)=0,SUM($H39:CC39)=0),$B39,0)</f>
        <v>0</v>
      </c>
      <c r="CE39">
        <f ca="1">IF(AND($B39&gt;0,SUM(CE$3:CE38)=0,SUM($H39:CD39)=0),$B39,0)</f>
        <v>0</v>
      </c>
      <c r="CF39">
        <f ca="1">IF(AND($B39&gt;0,SUM(CF$3:CF38)=0,SUM($H39:CE39)=0),$B39,0)</f>
        <v>0</v>
      </c>
      <c r="CG39">
        <f ca="1">IF(AND($B39&gt;0,SUM(CG$3:CG38)=0,SUM($H39:CF39)=0),$B39,0)</f>
        <v>0</v>
      </c>
      <c r="CH39">
        <f ca="1">IF(AND($B39&gt;0,SUM(CH$3:CH38)=0,SUM($H39:CG39)=0),$B39,0)</f>
        <v>0</v>
      </c>
      <c r="CI39">
        <f ca="1">IF(AND($B39&gt;0,SUM(CI$3:CI38)=0,SUM($H39:CH39)=0),$B39,0)</f>
        <v>0</v>
      </c>
      <c r="CJ39">
        <f ca="1">IF(AND($B39&gt;0,SUM(CJ$3:CJ38)=0,SUM($H39:CI39)=0),$B39,0)</f>
        <v>0</v>
      </c>
      <c r="CK39">
        <f ca="1">IF(AND($B39&gt;0,SUM(CK$3:CK38)=0,SUM($H39:CJ39)=0),$B39,0)</f>
        <v>0</v>
      </c>
      <c r="CL39">
        <f ca="1">IF(AND($B39&gt;0,SUM(CL$3:CL38)=0,SUM($H39:CK39)=0),$B39,0)</f>
        <v>0</v>
      </c>
      <c r="CM39">
        <f ca="1">IF(AND($B39&gt;0,SUM(CM$3:CM38)=0,SUM($H39:CL39)=0),$B39,0)</f>
        <v>0</v>
      </c>
      <c r="CN39">
        <f ca="1">IF(AND($B39&gt;0,SUM(CN$3:CN38)=0,SUM($H39:CM39)=0),$B39,0)</f>
        <v>0</v>
      </c>
      <c r="CO39">
        <f ca="1">IF(AND($B39&gt;0,SUM(CO$3:CO38)=0,SUM($H39:CN39)=0),$B39,0)</f>
        <v>0</v>
      </c>
      <c r="CP39">
        <f ca="1">IF(AND($B39&gt;0,SUM(CP$3:CP38)=0,SUM($H39:CO39)=0),$B39,0)</f>
        <v>0</v>
      </c>
      <c r="CQ39">
        <f ca="1">IF(AND($B39&gt;0,SUM(CQ$3:CQ38)=0,SUM($H39:CP39)=0),$B39,0)</f>
        <v>0</v>
      </c>
      <c r="CR39">
        <f ca="1">IF(AND($B39&gt;0,SUM(CR$3:CR38)=0,SUM($H39:CQ39)=0),$B39,0)</f>
        <v>0</v>
      </c>
      <c r="CS39">
        <f ca="1">IF(AND($B39&gt;0,SUM(CS$3:CS38)=0,SUM($H39:CR39)=0),$B39,0)</f>
        <v>0</v>
      </c>
      <c r="CT39">
        <f ca="1">IF(AND($B39&gt;0,SUM(CT$3:CT38)=0,SUM($H39:CS39)=0),$B39,0)</f>
        <v>0</v>
      </c>
      <c r="CU39">
        <f ca="1">IF(AND($B39&gt;0,SUM(CU$3:CU38)=0,SUM($H39:CT39)=0),$B39,0)</f>
        <v>0</v>
      </c>
      <c r="CV39">
        <f ca="1">IF(AND($B39&gt;0,SUM(CV$3:CV38)=0,SUM($H39:CU39)=0),$B39,0)</f>
        <v>0</v>
      </c>
      <c r="CW39">
        <f ca="1">IF(AND($B39&gt;0,SUM(CW$3:CW38)=0,SUM($H39:CV39)=0),$B39,0)</f>
        <v>0</v>
      </c>
      <c r="CX39">
        <f ca="1">IF(AND($B39&gt;0,SUM(CX$3:CX38)=0,SUM($H39:CW39)=0),$B39,0)</f>
        <v>0</v>
      </c>
      <c r="CY39">
        <f ca="1">IF(AND($B39&gt;0,SUM(CY$3:CY38)=0,SUM($H39:CX39)=0),$B39,0)</f>
        <v>0</v>
      </c>
      <c r="CZ39">
        <f ca="1">IF(AND($B39&gt;0,SUM(CZ$3:CZ38)=0,SUM($H39:CY39)=0),$B39,0)</f>
        <v>0</v>
      </c>
      <c r="DA39">
        <f ca="1">IF(AND($B39&gt;0,SUM(DA$3:DA38)=0,SUM($H39:CZ39)=0),$B39,0)</f>
        <v>0</v>
      </c>
      <c r="DB39">
        <f ca="1">IF(AND($B39&gt;0,SUM(DB$3:DB38)=0,SUM($H39:DA39)=0),$B39,0)</f>
        <v>0</v>
      </c>
      <c r="DC39">
        <f ca="1">IF(AND($B39&gt;0,SUM(DC$3:DC38)=0,SUM($H39:DB39)=0),$B39,0)</f>
        <v>0</v>
      </c>
      <c r="DD39">
        <f ca="1">IF(AND($B39&gt;0,SUM(DD$3:DD38)=0,SUM($H39:DC39)=0),$B39,0)</f>
        <v>0</v>
      </c>
      <c r="DE39">
        <f ca="1">IF(AND($B39&gt;0,SUM(DE$3:DE38)=0,SUM($H39:DD39)=0),$B39,0)</f>
        <v>0</v>
      </c>
      <c r="DF39">
        <f ca="1">IF(AND($B39&gt;0,SUM(DF$3:DF38)=0,SUM($H39:DE39)=0),$B39,0)</f>
        <v>0</v>
      </c>
      <c r="DG39">
        <f ca="1">IF(AND($B39&gt;0,SUM(DG$3:DG38)=0,SUM($H39:DF39)=0),$B39,0)</f>
        <v>0</v>
      </c>
      <c r="DH39">
        <f ca="1">IF(AND($B39&gt;0,SUM(DH$3:DH38)=0,SUM($H39:DG39)=0),$B39,0)</f>
        <v>0</v>
      </c>
      <c r="DI39">
        <f ca="1">IF(AND($B39&gt;0,SUM(DI$3:DI38)=0,SUM($H39:DH39)=0),$B39,0)</f>
        <v>0</v>
      </c>
      <c r="DJ39">
        <f ca="1">IF(AND($B39&gt;0,SUM(DJ$3:DJ38)=0,SUM($H39:DI39)=0),$B39,0)</f>
        <v>0</v>
      </c>
      <c r="DK39">
        <f ca="1">IF(AND($B39&gt;0,SUM(DK$3:DK38)=0,SUM($H39:DJ39)=0),$B39,0)</f>
        <v>0</v>
      </c>
      <c r="DL39">
        <f ca="1">IF(AND($B39&gt;0,SUM(DL$3:DL38)=0,SUM($H39:DK39)=0),$B39,0)</f>
        <v>0</v>
      </c>
      <c r="DM39">
        <f ca="1">IF(AND($B39&gt;0,SUM(DM$3:DM38)=0,SUM($H39:DL39)=0),$B39,0)</f>
        <v>0</v>
      </c>
      <c r="DN39">
        <f ca="1">IF(AND($B39&gt;0,SUM(DN$3:DN38)=0,SUM($H39:DM39)=0),$B39,0)</f>
        <v>0</v>
      </c>
      <c r="DO39">
        <f ca="1">IF(AND($B39&gt;0,SUM(DO$3:DO38)=0,SUM($H39:DN39)=0),$B39,0)</f>
        <v>0</v>
      </c>
      <c r="DP39">
        <f ca="1">IF(AND($B39&gt;0,SUM(DP$3:DP38)=0,SUM($H39:DO39)=0),$B39,0)</f>
        <v>0</v>
      </c>
      <c r="DQ39">
        <f ca="1">IF(AND($B39&gt;0,SUM(DQ$3:DQ38)=0,SUM($H39:DP39)=0),$B39,0)</f>
        <v>0</v>
      </c>
      <c r="DR39">
        <f ca="1">IF(AND($B39&gt;0,SUM(DR$3:DR38)=0,SUM($H39:DQ39)=0),$B39,0)</f>
        <v>0</v>
      </c>
      <c r="DS39">
        <f ca="1">IF(AND($B39&gt;0,SUM(DS$3:DS38)=0,SUM($H39:DR39)=0),$B39,0)</f>
        <v>0</v>
      </c>
      <c r="DT39">
        <f ca="1">IF(AND($B39&gt;0,SUM(DT$3:DT38)=0,SUM($H39:DS39)=0),$B39,0)</f>
        <v>0</v>
      </c>
      <c r="DU39">
        <f ca="1">IF(AND($B39&gt;0,SUM(DU$3:DU38)=0,SUM($H39:DT39)=0),$B39,0)</f>
        <v>0</v>
      </c>
      <c r="DV39">
        <f ca="1">IF(AND($B39&gt;0,SUM(DV$3:DV38)=0,SUM($H39:DU39)=0),$B39,0)</f>
        <v>0</v>
      </c>
      <c r="DW39">
        <f ca="1">IF(AND($B39&gt;0,SUM(DW$3:DW38)=0,SUM($H39:DV39)=0),$B39,0)</f>
        <v>0</v>
      </c>
      <c r="DX39">
        <f ca="1">IF(AND($B39&gt;0,SUM(DX$3:DX38)=0,SUM($H39:DW39)=0),$B39,0)</f>
        <v>0</v>
      </c>
      <c r="DY39">
        <f ca="1">IF(AND($B39&gt;0,SUM(DY$3:DY38)=0,SUM($H39:DX39)=0),$B39,0)</f>
        <v>0</v>
      </c>
      <c r="DZ39">
        <f ca="1">IF(AND($B39&gt;0,SUM(DZ$3:DZ38)=0,SUM($H39:DY39)=0),$B39,0)</f>
        <v>0</v>
      </c>
      <c r="EA39">
        <f ca="1">IF(AND($B39&gt;0,SUM(EA$3:EA38)=0,SUM($H39:DZ39)=0),$B39,0)</f>
        <v>0</v>
      </c>
      <c r="EB39">
        <f ca="1">IF(AND($B39&gt;0,SUM(EB$3:EB38)=0,SUM($H39:EA39)=0),$B39,0)</f>
        <v>0</v>
      </c>
      <c r="EC39">
        <f ca="1">IF(AND($B39&gt;0,SUM(EC$3:EC38)=0,SUM($H39:EB39)=0),$B39,0)</f>
        <v>0</v>
      </c>
      <c r="ED39">
        <f ca="1">IF(AND($B39&gt;0,SUM(ED$3:ED38)=0,SUM($H39:EC39)=0),$B39,0)</f>
        <v>0</v>
      </c>
      <c r="EE39">
        <f ca="1">IF(AND($B39&gt;0,SUM(EE$3:EE38)=0,SUM($H39:ED39)=0),$B39,0)</f>
        <v>0</v>
      </c>
      <c r="EF39">
        <f ca="1">IF(AND($B39&gt;0,SUM(EF$3:EF38)=0,SUM($H39:EE39)=0),$B39,0)</f>
        <v>0</v>
      </c>
      <c r="EG39">
        <f ca="1">IF(AND($B39&gt;0,SUM(EG$3:EG38)=0,SUM($H39:EF39)=0),$B39,0)</f>
        <v>0</v>
      </c>
      <c r="EH39">
        <f ca="1">IF(AND($B39&gt;0,SUM(EH$3:EH38)=0,SUM($H39:EG39)=0),$B39,0)</f>
        <v>0</v>
      </c>
      <c r="EI39">
        <f ca="1">IF(AND($B39&gt;0,SUM(EI$3:EI38)=0,SUM($H39:EH39)=0),$B39,0)</f>
        <v>0</v>
      </c>
      <c r="EJ39">
        <f ca="1">IF(AND($B39&gt;0,SUM(EJ$3:EJ38)=0,SUM($H39:EI39)=0),$B39,0)</f>
        <v>0</v>
      </c>
      <c r="EK39">
        <f ca="1">IF(AND($B39&gt;0,SUM(EK$3:EK38)=0,SUM($H39:EJ39)=0),$B39,0)</f>
        <v>0</v>
      </c>
      <c r="EL39">
        <f ca="1">IF(AND($B39&gt;0,SUM(EL$3:EL38)=0,SUM($H39:EK39)=0),$B39,0)</f>
        <v>0</v>
      </c>
      <c r="EM39">
        <f ca="1">IF(AND($B39&gt;0,SUM(EM$3:EM38)=0,SUM($H39:EL39)=0),$B39,0)</f>
        <v>0</v>
      </c>
      <c r="EN39">
        <f ca="1">IF(AND($B39&gt;0,SUM(EN$3:EN38)=0,SUM($H39:EM39)=0),$B39,0)</f>
        <v>0</v>
      </c>
      <c r="EO39">
        <f ca="1">IF(AND($B39&gt;0,SUM(EO$3:EO38)=0,SUM($H39:EN39)=0),$B39,0)</f>
        <v>0</v>
      </c>
      <c r="EP39">
        <f ca="1">IF(AND($B39&gt;0,SUM(EP$3:EP38)=0,SUM($H39:EO39)=0),$B39,0)</f>
        <v>0</v>
      </c>
      <c r="EQ39">
        <f ca="1">IF(AND($B39&gt;0,SUM(EQ$3:EQ38)=0,SUM($H39:EP39)=0),$B39,0)</f>
        <v>0</v>
      </c>
      <c r="ER39">
        <f ca="1">IF(AND($B39&gt;0,SUM(ER$3:ER38)=0,SUM($H39:EQ39)=0),$B39,0)</f>
        <v>0</v>
      </c>
      <c r="ES39">
        <f ca="1">IF(AND($B39&gt;0,SUM(ES$3:ES38)=0,SUM($H39:ER39)=0),$B39,0)</f>
        <v>0</v>
      </c>
      <c r="ET39">
        <f ca="1">IF(AND($B39&gt;0,SUM(ET$3:ET38)=0,SUM($H39:ES39)=0),$B39,0)</f>
        <v>0</v>
      </c>
      <c r="EU39">
        <f ca="1">IF(AND($B39&gt;0,SUM(EU$3:EU38)=0,SUM($H39:ET39)=0),$B39,0)</f>
        <v>0</v>
      </c>
      <c r="EV39">
        <f ca="1">IF(AND($B39&gt;0,SUM(EV$3:EV38)=0,SUM($H39:EU39)=0),$B39,0)</f>
        <v>0</v>
      </c>
      <c r="EW39">
        <f ca="1">IF(AND($B39&gt;0,SUM(EW$3:EW38)=0,SUM($H39:EV39)=0),$B39,0)</f>
        <v>0</v>
      </c>
      <c r="EX39">
        <f ca="1">IF(AND($B39&gt;0,SUM(EX$3:EX38)=0,SUM($H39:EW39)=0),$B39,0)</f>
        <v>0</v>
      </c>
      <c r="EY39">
        <f ca="1">IF(AND($B39&gt;0,SUM(EY$3:EY38)=0,SUM($H39:EX39)=0),$B39,0)</f>
        <v>0</v>
      </c>
      <c r="EZ39">
        <f ca="1">IF(AND($B39&gt;0,SUM(EZ$3:EZ38)=0,SUM($H39:EY39)=0),$B39,0)</f>
        <v>0</v>
      </c>
      <c r="FA39">
        <f ca="1">IF(AND($B39&gt;0,SUM(FA$3:FA38)=0,SUM($H39:EZ39)=0),$B39,0)</f>
        <v>0</v>
      </c>
      <c r="FB39">
        <f ca="1">IF(AND($B39&gt;0,SUM(FB$3:FB38)=0,SUM($H39:FA39)=0),$B39,0)</f>
        <v>0</v>
      </c>
      <c r="FC39">
        <f ca="1">IF(AND($B39&gt;0,SUM(FC$3:FC38)=0,SUM($H39:FB39)=0),$B39,0)</f>
        <v>0</v>
      </c>
      <c r="FD39">
        <f ca="1">IF(AND($B39&gt;0,SUM(FD$3:FD38)=0,SUM($H39:FC39)=0),$B39,0)</f>
        <v>0</v>
      </c>
      <c r="FE39">
        <f ca="1">IF(AND($B39&gt;0,SUM(FE$3:FE38)=0,SUM($H39:FD39)=0),$B39,0)</f>
        <v>0</v>
      </c>
      <c r="FF39">
        <f ca="1">IF(AND($B39&gt;0,SUM(FF$3:FF38)=0,SUM($H39:FE39)=0),$B39,0)</f>
        <v>0</v>
      </c>
      <c r="FG39">
        <f ca="1">IF(AND($B39&gt;0,SUM(FG$3:FG38)=0,SUM($H39:FF39)=0),$B39,0)</f>
        <v>0</v>
      </c>
      <c r="FH39">
        <f ca="1">IF(AND($B39&gt;0,SUM(FH$3:FH38)=0,SUM($H39:FG39)=0),$B39,0)</f>
        <v>0</v>
      </c>
      <c r="FI39">
        <f ca="1">IF(AND($B39&gt;0,SUM(FI$3:FI38)=0,SUM($H39:FH39)=0),$B39,0)</f>
        <v>0</v>
      </c>
      <c r="FJ39">
        <f ca="1">IF(AND($B39&gt;0,SUM(FJ$3:FJ38)=0,SUM($H39:FI39)=0),$B39,0)</f>
        <v>0</v>
      </c>
      <c r="FK39">
        <f ca="1">IF(AND($B39&gt;0,SUM(FK$3:FK38)=0,SUM($H39:FJ39)=0),$B39,0)</f>
        <v>0</v>
      </c>
      <c r="FL39">
        <f ca="1">IF(AND($B39&gt;0,SUM(FL$3:FL38)=0,SUM($H39:FK39)=0),$B39,0)</f>
        <v>0</v>
      </c>
      <c r="FM39">
        <f ca="1">IF(AND($B39&gt;0,SUM(FM$3:FM38)=0,SUM($H39:FL39)=0),$B39,0)</f>
        <v>0</v>
      </c>
      <c r="FN39">
        <f ca="1">IF(AND($B39&gt;0,SUM(FN$3:FN38)=0,SUM($H39:FM39)=0),$B39,0)</f>
        <v>0</v>
      </c>
      <c r="FS39" s="67" t="s">
        <v>967</v>
      </c>
      <c r="FT39" s="67" t="s">
        <v>963</v>
      </c>
      <c r="FU39" s="342">
        <v>7906917</v>
      </c>
      <c r="FV39" s="67" t="s">
        <v>175</v>
      </c>
      <c r="FY39" s="249" t="s">
        <v>967</v>
      </c>
      <c r="FZ39" s="67" t="s">
        <v>963</v>
      </c>
      <c r="GA39" s="67"/>
      <c r="GB39" s="67" t="s">
        <v>175</v>
      </c>
      <c r="GE39" s="67" t="s">
        <v>967</v>
      </c>
      <c r="GF39" s="67" t="s">
        <v>963</v>
      </c>
      <c r="GG39" s="67"/>
      <c r="GH39" s="67" t="s">
        <v>175</v>
      </c>
    </row>
    <row r="40" spans="1:190" ht="15.75" thickBot="1" x14ac:dyDescent="0.3">
      <c r="A40">
        <v>40</v>
      </c>
      <c r="B40">
        <f ca="1">IF(Valintaohjelma!D$10=SelectionData!$J$10,A40,0)</f>
        <v>0</v>
      </c>
      <c r="C40" s="240" t="str">
        <f t="shared" ca="1" si="6"/>
        <v>CASA W4xs Smart L 1240W Abp RH</v>
      </c>
      <c r="D40" s="240" t="str">
        <f t="shared" ca="1" si="7"/>
        <v>W4SVL05S10HA</v>
      </c>
      <c r="E40" s="240">
        <f t="shared" ca="1" si="8"/>
        <v>7906925</v>
      </c>
      <c r="F40" s="240" t="str">
        <f t="shared" ca="1" si="9"/>
        <v>Valitse</v>
      </c>
      <c r="G40" s="47">
        <f ca="1">INDEX($I$2:$FN$2,ROWS(G$2:G40))</f>
        <v>0</v>
      </c>
      <c r="H40">
        <v>0</v>
      </c>
      <c r="I40">
        <f ca="1">IF(AND($B40&gt;0,SUM(I$3:I39)=0,SUM($H40:H40)=0),$B40,0)</f>
        <v>0</v>
      </c>
      <c r="J40">
        <f ca="1">IF(AND($B40&gt;0,SUM(J$3:J39)=0,SUM($H40:I40)=0),$B40,0)</f>
        <v>0</v>
      </c>
      <c r="K40">
        <f ca="1">IF(AND($B40&gt;0,SUM(K$3:K39)=0,SUM($H40:J40)=0),$B40,0)</f>
        <v>0</v>
      </c>
      <c r="L40">
        <f ca="1">IF(AND($B40&gt;0,SUM(L$3:L39)=0,SUM($H40:K40)=0),$B40,0)</f>
        <v>0</v>
      </c>
      <c r="M40">
        <f ca="1">IF(AND($B40&gt;0,SUM(M$3:M39)=0,SUM($H40:L40)=0),$B40,0)</f>
        <v>0</v>
      </c>
      <c r="N40">
        <f ca="1">IF(AND($B40&gt;0,SUM(N$3:N39)=0,SUM($H40:M40)=0),$B40,0)</f>
        <v>0</v>
      </c>
      <c r="O40">
        <f ca="1">IF(AND($B40&gt;0,SUM(O$3:O39)=0,SUM($H40:N40)=0),$B40,0)</f>
        <v>0</v>
      </c>
      <c r="P40">
        <f ca="1">IF(AND($B40&gt;0,SUM(P$3:P39)=0,SUM($H40:O40)=0),$B40,0)</f>
        <v>0</v>
      </c>
      <c r="Q40">
        <f ca="1">IF(AND($B40&gt;0,SUM(Q$3:Q39)=0,SUM($H40:P40)=0),$B40,0)</f>
        <v>0</v>
      </c>
      <c r="R40">
        <f ca="1">IF(AND($B40&gt;0,SUM(R$3:R39)=0,SUM($H40:Q40)=0),$B40,0)</f>
        <v>0</v>
      </c>
      <c r="S40">
        <f ca="1">IF(AND($B40&gt;0,SUM(S$3:S39)=0,SUM($H40:R40)=0),$B40,0)</f>
        <v>0</v>
      </c>
      <c r="T40">
        <f ca="1">IF(AND($B40&gt;0,SUM(T$3:T39)=0,SUM($H40:S40)=0),$B40,0)</f>
        <v>0</v>
      </c>
      <c r="U40">
        <f ca="1">IF(AND($B40&gt;0,SUM(U$3:U39)=0,SUM($H40:T40)=0),$B40,0)</f>
        <v>0</v>
      </c>
      <c r="V40">
        <f ca="1">IF(AND($B40&gt;0,SUM(V$3:V39)=0,SUM($H40:U40)=0),$B40,0)</f>
        <v>0</v>
      </c>
      <c r="W40">
        <f ca="1">IF(AND($B40&gt;0,SUM(W$3:W39)=0,SUM($H40:V40)=0),$B40,0)</f>
        <v>0</v>
      </c>
      <c r="X40">
        <f ca="1">IF(AND($B40&gt;0,SUM(X$3:X39)=0,SUM($H40:W40)=0),$B40,0)</f>
        <v>0</v>
      </c>
      <c r="Y40">
        <f ca="1">IF(AND($B40&gt;0,SUM(Y$3:Y39)=0,SUM($H40:X40)=0),$B40,0)</f>
        <v>0</v>
      </c>
      <c r="Z40">
        <f ca="1">IF(AND($B40&gt;0,SUM(Z$3:Z39)=0,SUM($H40:Y40)=0),$B40,0)</f>
        <v>0</v>
      </c>
      <c r="AA40">
        <f ca="1">IF(AND($B40&gt;0,SUM(AA$3:AA39)=0,SUM($H40:Z40)=0),$B40,0)</f>
        <v>0</v>
      </c>
      <c r="AB40">
        <f ca="1">IF(AND($B40&gt;0,SUM(AB$3:AB39)=0,SUM($H40:AA40)=0),$B40,0)</f>
        <v>0</v>
      </c>
      <c r="AC40">
        <f ca="1">IF(AND($B40&gt;0,SUM(AC$3:AC39)=0,SUM($H40:AB40)=0),$B40,0)</f>
        <v>0</v>
      </c>
      <c r="AD40">
        <f ca="1">IF(AND($B40&gt;0,SUM(AD$3:AD39)=0,SUM($H40:AC40)=0),$B40,0)</f>
        <v>0</v>
      </c>
      <c r="AE40">
        <f ca="1">IF(AND($B40&gt;0,SUM(AE$3:AE39)=0,SUM($H40:AD40)=0),$B40,0)</f>
        <v>0</v>
      </c>
      <c r="AF40">
        <f ca="1">IF(AND($B40&gt;0,SUM(AF$3:AF39)=0,SUM($H40:AE40)=0),$B40,0)</f>
        <v>0</v>
      </c>
      <c r="AG40">
        <f ca="1">IF(AND($B40&gt;0,SUM(AG$3:AG39)=0,SUM($H40:AF40)=0),$B40,0)</f>
        <v>0</v>
      </c>
      <c r="AH40">
        <f ca="1">IF(AND($B40&gt;0,SUM(AH$3:AH39)=0,SUM($H40:AG40)=0),$B40,0)</f>
        <v>0</v>
      </c>
      <c r="AI40">
        <f ca="1">IF(AND($B40&gt;0,SUM(AI$3:AI39)=0,SUM($H40:AH40)=0),$B40,0)</f>
        <v>0</v>
      </c>
      <c r="AJ40">
        <f ca="1">IF(AND($B40&gt;0,SUM(AJ$3:AJ39)=0,SUM($H40:AI40)=0),$B40,0)</f>
        <v>0</v>
      </c>
      <c r="AK40">
        <f ca="1">IF(AND($B40&gt;0,SUM(AK$3:AK39)=0,SUM($H40:AJ40)=0),$B40,0)</f>
        <v>0</v>
      </c>
      <c r="AL40">
        <f ca="1">IF(AND($B40&gt;0,SUM(AL$3:AL39)=0,SUM($H40:AK40)=0),$B40,0)</f>
        <v>0</v>
      </c>
      <c r="AM40">
        <f ca="1">IF(AND($B40&gt;0,SUM(AM$3:AM39)=0,SUM($H40:AL40)=0),$B40,0)</f>
        <v>0</v>
      </c>
      <c r="AN40">
        <f ca="1">IF(AND($B40&gt;0,SUM(AN$3:AN39)=0,SUM($H40:AM40)=0),$B40,0)</f>
        <v>0</v>
      </c>
      <c r="AO40">
        <f ca="1">IF(AND($B40&gt;0,SUM(AO$3:AO39)=0,SUM($H40:AN40)=0),$B40,0)</f>
        <v>0</v>
      </c>
      <c r="AP40">
        <f ca="1">IF(AND($B40&gt;0,SUM(AP$3:AP39)=0,SUM($H40:AO40)=0),$B40,0)</f>
        <v>0</v>
      </c>
      <c r="AQ40">
        <f ca="1">IF(AND($B40&gt;0,SUM(AQ$3:AQ39)=0,SUM($H40:AP40)=0),$B40,0)</f>
        <v>0</v>
      </c>
      <c r="AR40">
        <f ca="1">IF(AND($B40&gt;0,SUM(AR$3:AR39)=0,SUM($H40:AQ40)=0),$B40,0)</f>
        <v>0</v>
      </c>
      <c r="AS40">
        <f ca="1">IF(AND($B40&gt;0,SUM(AS$3:AS39)=0,SUM($H40:AR40)=0),$B40,0)</f>
        <v>0</v>
      </c>
      <c r="AT40">
        <f ca="1">IF(AND($B40&gt;0,SUM(AT$3:AT39)=0,SUM($H40:AS40)=0),$B40,0)</f>
        <v>0</v>
      </c>
      <c r="AU40">
        <f ca="1">IF(AND($B40&gt;0,SUM(AU$3:AU39)=0,SUM($H40:AT40)=0),$B40,0)</f>
        <v>0</v>
      </c>
      <c r="AV40">
        <f ca="1">IF(AND($B40&gt;0,SUM(AV$3:AV39)=0,SUM($H40:AU40)=0),$B40,0)</f>
        <v>0</v>
      </c>
      <c r="AW40">
        <f ca="1">IF(AND($B40&gt;0,SUM(AW$3:AW39)=0,SUM($H40:AV40)=0),$B40,0)</f>
        <v>0</v>
      </c>
      <c r="AX40">
        <f ca="1">IF(AND($B40&gt;0,SUM(AX$3:AX39)=0,SUM($H40:AW40)=0),$B40,0)</f>
        <v>0</v>
      </c>
      <c r="AY40">
        <f ca="1">IF(AND($B40&gt;0,SUM(AY$3:AY39)=0,SUM($H40:AX40)=0),$B40,0)</f>
        <v>0</v>
      </c>
      <c r="AZ40">
        <f ca="1">IF(AND($B40&gt;0,SUM(AZ$3:AZ39)=0,SUM($H40:AY40)=0),$B40,0)</f>
        <v>0</v>
      </c>
      <c r="BA40">
        <f ca="1">IF(AND($B40&gt;0,SUM(BA$3:BA39)=0,SUM($H40:AZ40)=0),$B40,0)</f>
        <v>0</v>
      </c>
      <c r="BB40">
        <f ca="1">IF(AND($B40&gt;0,SUM(BB$3:BB39)=0,SUM($H40:BA40)=0),$B40,0)</f>
        <v>0</v>
      </c>
      <c r="BC40">
        <f ca="1">IF(AND($B40&gt;0,SUM(BC$3:BC39)=0,SUM($H40:BB40)=0),$B40,0)</f>
        <v>0</v>
      </c>
      <c r="BD40">
        <f ca="1">IF(AND($B40&gt;0,SUM(BD$3:BD39)=0,SUM($H40:BC40)=0),$B40,0)</f>
        <v>0</v>
      </c>
      <c r="BE40">
        <f ca="1">IF(AND($B40&gt;0,SUM(BE$3:BE39)=0,SUM($H40:BD40)=0),$B40,0)</f>
        <v>0</v>
      </c>
      <c r="BF40">
        <f ca="1">IF(AND($B40&gt;0,SUM(BF$3:BF39)=0,SUM($H40:BE40)=0),$B40,0)</f>
        <v>0</v>
      </c>
      <c r="BG40">
        <f ca="1">IF(AND($B40&gt;0,SUM(BG$3:BG39)=0,SUM($H40:BF40)=0),$B40,0)</f>
        <v>0</v>
      </c>
      <c r="BH40">
        <f ca="1">IF(AND($B40&gt;0,SUM(BH$3:BH39)=0,SUM($H40:BG40)=0),$B40,0)</f>
        <v>0</v>
      </c>
      <c r="BI40">
        <f ca="1">IF(AND($B40&gt;0,SUM(BI$3:BI39)=0,SUM($H40:BH40)=0),$B40,0)</f>
        <v>0</v>
      </c>
      <c r="BJ40">
        <f ca="1">IF(AND($B40&gt;0,SUM(BJ$3:BJ39)=0,SUM($H40:BI40)=0),$B40,0)</f>
        <v>0</v>
      </c>
      <c r="BK40">
        <f ca="1">IF(AND($B40&gt;0,SUM(BK$3:BK39)=0,SUM($H40:BJ40)=0),$B40,0)</f>
        <v>0</v>
      </c>
      <c r="BL40">
        <f ca="1">IF(AND($B40&gt;0,SUM(BL$3:BL39)=0,SUM($H40:BK40)=0),$B40,0)</f>
        <v>0</v>
      </c>
      <c r="BM40">
        <f ca="1">IF(AND($B40&gt;0,SUM(BM$3:BM39)=0,SUM($H40:BL40)=0),$B40,0)</f>
        <v>0</v>
      </c>
      <c r="BN40">
        <f ca="1">IF(AND($B40&gt;0,SUM(BN$3:BN39)=0,SUM($H40:BM40)=0),$B40,0)</f>
        <v>0</v>
      </c>
      <c r="BO40">
        <f ca="1">IF(AND($B40&gt;0,SUM(BO$3:BO39)=0,SUM($H40:BN40)=0),$B40,0)</f>
        <v>0</v>
      </c>
      <c r="BP40">
        <f ca="1">IF(AND($B40&gt;0,SUM(BP$3:BP39)=0,SUM($H40:BO40)=0),$B40,0)</f>
        <v>0</v>
      </c>
      <c r="BQ40">
        <f ca="1">IF(AND($B40&gt;0,SUM(BQ$3:BQ39)=0,SUM($H40:BP40)=0),$B40,0)</f>
        <v>0</v>
      </c>
      <c r="BR40">
        <f ca="1">IF(AND($B40&gt;0,SUM(BR$3:BR39)=0,SUM($H40:BQ40)=0),$B40,0)</f>
        <v>0</v>
      </c>
      <c r="BS40">
        <f ca="1">IF(AND($B40&gt;0,SUM(BS$3:BS39)=0,SUM($H40:BR40)=0),$B40,0)</f>
        <v>0</v>
      </c>
      <c r="BT40">
        <f ca="1">IF(AND($B40&gt;0,SUM(BT$3:BT39)=0,SUM($H40:BS40)=0),$B40,0)</f>
        <v>0</v>
      </c>
      <c r="BU40">
        <f ca="1">IF(AND($B40&gt;0,SUM(BU$3:BU39)=0,SUM($H40:BT40)=0),$B40,0)</f>
        <v>0</v>
      </c>
      <c r="BV40">
        <f ca="1">IF(AND($B40&gt;0,SUM(BV$3:BV39)=0,SUM($H40:BU40)=0),$B40,0)</f>
        <v>0</v>
      </c>
      <c r="BW40">
        <f ca="1">IF(AND($B40&gt;0,SUM(BW$3:BW39)=0,SUM($H40:BV40)=0),$B40,0)</f>
        <v>0</v>
      </c>
      <c r="BX40">
        <f ca="1">IF(AND($B40&gt;0,SUM(BX$3:BX39)=0,SUM($H40:BW40)=0),$B40,0)</f>
        <v>0</v>
      </c>
      <c r="BY40">
        <f ca="1">IF(AND($B40&gt;0,SUM(BY$3:BY39)=0,SUM($H40:BX40)=0),$B40,0)</f>
        <v>0</v>
      </c>
      <c r="BZ40">
        <f ca="1">IF(AND($B40&gt;0,SUM(BZ$3:BZ39)=0,SUM($H40:BY40)=0),$B40,0)</f>
        <v>0</v>
      </c>
      <c r="CA40">
        <f ca="1">IF(AND($B40&gt;0,SUM(CA$3:CA39)=0,SUM($H40:BZ40)=0),$B40,0)</f>
        <v>0</v>
      </c>
      <c r="CB40">
        <f ca="1">IF(AND($B40&gt;0,SUM(CB$3:CB39)=0,SUM($H40:CA40)=0),$B40,0)</f>
        <v>0</v>
      </c>
      <c r="CC40">
        <f ca="1">IF(AND($B40&gt;0,SUM(CC$3:CC39)=0,SUM($H40:CB40)=0),$B40,0)</f>
        <v>0</v>
      </c>
      <c r="CD40">
        <f ca="1">IF(AND($B40&gt;0,SUM(CD$3:CD39)=0,SUM($H40:CC40)=0),$B40,0)</f>
        <v>0</v>
      </c>
      <c r="CE40">
        <f ca="1">IF(AND($B40&gt;0,SUM(CE$3:CE39)=0,SUM($H40:CD40)=0),$B40,0)</f>
        <v>0</v>
      </c>
      <c r="CF40">
        <f ca="1">IF(AND($B40&gt;0,SUM(CF$3:CF39)=0,SUM($H40:CE40)=0),$B40,0)</f>
        <v>0</v>
      </c>
      <c r="CG40">
        <f ca="1">IF(AND($B40&gt;0,SUM(CG$3:CG39)=0,SUM($H40:CF40)=0),$B40,0)</f>
        <v>0</v>
      </c>
      <c r="CH40">
        <f ca="1">IF(AND($B40&gt;0,SUM(CH$3:CH39)=0,SUM($H40:CG40)=0),$B40,0)</f>
        <v>0</v>
      </c>
      <c r="CI40">
        <f ca="1">IF(AND($B40&gt;0,SUM(CI$3:CI39)=0,SUM($H40:CH40)=0),$B40,0)</f>
        <v>0</v>
      </c>
      <c r="CJ40">
        <f ca="1">IF(AND($B40&gt;0,SUM(CJ$3:CJ39)=0,SUM($H40:CI40)=0),$B40,0)</f>
        <v>0</v>
      </c>
      <c r="CK40">
        <f ca="1">IF(AND($B40&gt;0,SUM(CK$3:CK39)=0,SUM($H40:CJ40)=0),$B40,0)</f>
        <v>0</v>
      </c>
      <c r="CL40">
        <f ca="1">IF(AND($B40&gt;0,SUM(CL$3:CL39)=0,SUM($H40:CK40)=0),$B40,0)</f>
        <v>0</v>
      </c>
      <c r="CM40">
        <f ca="1">IF(AND($B40&gt;0,SUM(CM$3:CM39)=0,SUM($H40:CL40)=0),$B40,0)</f>
        <v>0</v>
      </c>
      <c r="CN40">
        <f ca="1">IF(AND($B40&gt;0,SUM(CN$3:CN39)=0,SUM($H40:CM40)=0),$B40,0)</f>
        <v>0</v>
      </c>
      <c r="CO40">
        <f ca="1">IF(AND($B40&gt;0,SUM(CO$3:CO39)=0,SUM($H40:CN40)=0),$B40,0)</f>
        <v>0</v>
      </c>
      <c r="CP40">
        <f ca="1">IF(AND($B40&gt;0,SUM(CP$3:CP39)=0,SUM($H40:CO40)=0),$B40,0)</f>
        <v>0</v>
      </c>
      <c r="CQ40">
        <f ca="1">IF(AND($B40&gt;0,SUM(CQ$3:CQ39)=0,SUM($H40:CP40)=0),$B40,0)</f>
        <v>0</v>
      </c>
      <c r="CR40">
        <f ca="1">IF(AND($B40&gt;0,SUM(CR$3:CR39)=0,SUM($H40:CQ40)=0),$B40,0)</f>
        <v>0</v>
      </c>
      <c r="CS40">
        <f ca="1">IF(AND($B40&gt;0,SUM(CS$3:CS39)=0,SUM($H40:CR40)=0),$B40,0)</f>
        <v>0</v>
      </c>
      <c r="CT40">
        <f ca="1">IF(AND($B40&gt;0,SUM(CT$3:CT39)=0,SUM($H40:CS40)=0),$B40,0)</f>
        <v>0</v>
      </c>
      <c r="CU40">
        <f ca="1">IF(AND($B40&gt;0,SUM(CU$3:CU39)=0,SUM($H40:CT40)=0),$B40,0)</f>
        <v>0</v>
      </c>
      <c r="CV40">
        <f ca="1">IF(AND($B40&gt;0,SUM(CV$3:CV39)=0,SUM($H40:CU40)=0),$B40,0)</f>
        <v>0</v>
      </c>
      <c r="CW40">
        <f ca="1">IF(AND($B40&gt;0,SUM(CW$3:CW39)=0,SUM($H40:CV40)=0),$B40,0)</f>
        <v>0</v>
      </c>
      <c r="CX40">
        <f ca="1">IF(AND($B40&gt;0,SUM(CX$3:CX39)=0,SUM($H40:CW40)=0),$B40,0)</f>
        <v>0</v>
      </c>
      <c r="CY40">
        <f ca="1">IF(AND($B40&gt;0,SUM(CY$3:CY39)=0,SUM($H40:CX40)=0),$B40,0)</f>
        <v>0</v>
      </c>
      <c r="CZ40">
        <f ca="1">IF(AND($B40&gt;0,SUM(CZ$3:CZ39)=0,SUM($H40:CY40)=0),$B40,0)</f>
        <v>0</v>
      </c>
      <c r="DA40">
        <f ca="1">IF(AND($B40&gt;0,SUM(DA$3:DA39)=0,SUM($H40:CZ40)=0),$B40,0)</f>
        <v>0</v>
      </c>
      <c r="DB40">
        <f ca="1">IF(AND($B40&gt;0,SUM(DB$3:DB39)=0,SUM($H40:DA40)=0),$B40,0)</f>
        <v>0</v>
      </c>
      <c r="DC40">
        <f ca="1">IF(AND($B40&gt;0,SUM(DC$3:DC39)=0,SUM($H40:DB40)=0),$B40,0)</f>
        <v>0</v>
      </c>
      <c r="DD40">
        <f ca="1">IF(AND($B40&gt;0,SUM(DD$3:DD39)=0,SUM($H40:DC40)=0),$B40,0)</f>
        <v>0</v>
      </c>
      <c r="DE40">
        <f ca="1">IF(AND($B40&gt;0,SUM(DE$3:DE39)=0,SUM($H40:DD40)=0),$B40,0)</f>
        <v>0</v>
      </c>
      <c r="DF40">
        <f ca="1">IF(AND($B40&gt;0,SUM(DF$3:DF39)=0,SUM($H40:DE40)=0),$B40,0)</f>
        <v>0</v>
      </c>
      <c r="DG40">
        <f ca="1">IF(AND($B40&gt;0,SUM(DG$3:DG39)=0,SUM($H40:DF40)=0),$B40,0)</f>
        <v>0</v>
      </c>
      <c r="DH40">
        <f ca="1">IF(AND($B40&gt;0,SUM(DH$3:DH39)=0,SUM($H40:DG40)=0),$B40,0)</f>
        <v>0</v>
      </c>
      <c r="DI40">
        <f ca="1">IF(AND($B40&gt;0,SUM(DI$3:DI39)=0,SUM($H40:DH40)=0),$B40,0)</f>
        <v>0</v>
      </c>
      <c r="DJ40">
        <f ca="1">IF(AND($B40&gt;0,SUM(DJ$3:DJ39)=0,SUM($H40:DI40)=0),$B40,0)</f>
        <v>0</v>
      </c>
      <c r="DK40">
        <f ca="1">IF(AND($B40&gt;0,SUM(DK$3:DK39)=0,SUM($H40:DJ40)=0),$B40,0)</f>
        <v>0</v>
      </c>
      <c r="DL40">
        <f ca="1">IF(AND($B40&gt;0,SUM(DL$3:DL39)=0,SUM($H40:DK40)=0),$B40,0)</f>
        <v>0</v>
      </c>
      <c r="DM40">
        <f ca="1">IF(AND($B40&gt;0,SUM(DM$3:DM39)=0,SUM($H40:DL40)=0),$B40,0)</f>
        <v>0</v>
      </c>
      <c r="DN40">
        <f ca="1">IF(AND($B40&gt;0,SUM(DN$3:DN39)=0,SUM($H40:DM40)=0),$B40,0)</f>
        <v>0</v>
      </c>
      <c r="DO40">
        <f ca="1">IF(AND($B40&gt;0,SUM(DO$3:DO39)=0,SUM($H40:DN40)=0),$B40,0)</f>
        <v>0</v>
      </c>
      <c r="DP40">
        <f ca="1">IF(AND($B40&gt;0,SUM(DP$3:DP39)=0,SUM($H40:DO40)=0),$B40,0)</f>
        <v>0</v>
      </c>
      <c r="DQ40">
        <f ca="1">IF(AND($B40&gt;0,SUM(DQ$3:DQ39)=0,SUM($H40:DP40)=0),$B40,0)</f>
        <v>0</v>
      </c>
      <c r="DR40">
        <f ca="1">IF(AND($B40&gt;0,SUM(DR$3:DR39)=0,SUM($H40:DQ40)=0),$B40,0)</f>
        <v>0</v>
      </c>
      <c r="DS40">
        <f ca="1">IF(AND($B40&gt;0,SUM(DS$3:DS39)=0,SUM($H40:DR40)=0),$B40,0)</f>
        <v>0</v>
      </c>
      <c r="DT40">
        <f ca="1">IF(AND($B40&gt;0,SUM(DT$3:DT39)=0,SUM($H40:DS40)=0),$B40,0)</f>
        <v>0</v>
      </c>
      <c r="DU40">
        <f ca="1">IF(AND($B40&gt;0,SUM(DU$3:DU39)=0,SUM($H40:DT40)=0),$B40,0)</f>
        <v>0</v>
      </c>
      <c r="DV40">
        <f ca="1">IF(AND($B40&gt;0,SUM(DV$3:DV39)=0,SUM($H40:DU40)=0),$B40,0)</f>
        <v>0</v>
      </c>
      <c r="DW40">
        <f ca="1">IF(AND($B40&gt;0,SUM(DW$3:DW39)=0,SUM($H40:DV40)=0),$B40,0)</f>
        <v>0</v>
      </c>
      <c r="DX40">
        <f ca="1">IF(AND($B40&gt;0,SUM(DX$3:DX39)=0,SUM($H40:DW40)=0),$B40,0)</f>
        <v>0</v>
      </c>
      <c r="DY40">
        <f ca="1">IF(AND($B40&gt;0,SUM(DY$3:DY39)=0,SUM($H40:DX40)=0),$B40,0)</f>
        <v>0</v>
      </c>
      <c r="DZ40">
        <f ca="1">IF(AND($B40&gt;0,SUM(DZ$3:DZ39)=0,SUM($H40:DY40)=0),$B40,0)</f>
        <v>0</v>
      </c>
      <c r="EA40">
        <f ca="1">IF(AND($B40&gt;0,SUM(EA$3:EA39)=0,SUM($H40:DZ40)=0),$B40,0)</f>
        <v>0</v>
      </c>
      <c r="EB40">
        <f ca="1">IF(AND($B40&gt;0,SUM(EB$3:EB39)=0,SUM($H40:EA40)=0),$B40,0)</f>
        <v>0</v>
      </c>
      <c r="EC40">
        <f ca="1">IF(AND($B40&gt;0,SUM(EC$3:EC39)=0,SUM($H40:EB40)=0),$B40,0)</f>
        <v>0</v>
      </c>
      <c r="ED40">
        <f ca="1">IF(AND($B40&gt;0,SUM(ED$3:ED39)=0,SUM($H40:EC40)=0),$B40,0)</f>
        <v>0</v>
      </c>
      <c r="EE40">
        <f ca="1">IF(AND($B40&gt;0,SUM(EE$3:EE39)=0,SUM($H40:ED40)=0),$B40,0)</f>
        <v>0</v>
      </c>
      <c r="EF40">
        <f ca="1">IF(AND($B40&gt;0,SUM(EF$3:EF39)=0,SUM($H40:EE40)=0),$B40,0)</f>
        <v>0</v>
      </c>
      <c r="EG40">
        <f ca="1">IF(AND($B40&gt;0,SUM(EG$3:EG39)=0,SUM($H40:EF40)=0),$B40,0)</f>
        <v>0</v>
      </c>
      <c r="EH40">
        <f ca="1">IF(AND($B40&gt;0,SUM(EH$3:EH39)=0,SUM($H40:EG40)=0),$B40,0)</f>
        <v>0</v>
      </c>
      <c r="EI40">
        <f ca="1">IF(AND($B40&gt;0,SUM(EI$3:EI39)=0,SUM($H40:EH40)=0),$B40,0)</f>
        <v>0</v>
      </c>
      <c r="EJ40">
        <f ca="1">IF(AND($B40&gt;0,SUM(EJ$3:EJ39)=0,SUM($H40:EI40)=0),$B40,0)</f>
        <v>0</v>
      </c>
      <c r="EK40">
        <f ca="1">IF(AND($B40&gt;0,SUM(EK$3:EK39)=0,SUM($H40:EJ40)=0),$B40,0)</f>
        <v>0</v>
      </c>
      <c r="EL40">
        <f ca="1">IF(AND($B40&gt;0,SUM(EL$3:EL39)=0,SUM($H40:EK40)=0),$B40,0)</f>
        <v>0</v>
      </c>
      <c r="EM40">
        <f ca="1">IF(AND($B40&gt;0,SUM(EM$3:EM39)=0,SUM($H40:EL40)=0),$B40,0)</f>
        <v>0</v>
      </c>
      <c r="EN40">
        <f ca="1">IF(AND($B40&gt;0,SUM(EN$3:EN39)=0,SUM($H40:EM40)=0),$B40,0)</f>
        <v>0</v>
      </c>
      <c r="EO40">
        <f ca="1">IF(AND($B40&gt;0,SUM(EO$3:EO39)=0,SUM($H40:EN40)=0),$B40,0)</f>
        <v>0</v>
      </c>
      <c r="EP40">
        <f ca="1">IF(AND($B40&gt;0,SUM(EP$3:EP39)=0,SUM($H40:EO40)=0),$B40,0)</f>
        <v>0</v>
      </c>
      <c r="EQ40">
        <f ca="1">IF(AND($B40&gt;0,SUM(EQ$3:EQ39)=0,SUM($H40:EP40)=0),$B40,0)</f>
        <v>0</v>
      </c>
      <c r="ER40">
        <f ca="1">IF(AND($B40&gt;0,SUM(ER$3:ER39)=0,SUM($H40:EQ40)=0),$B40,0)</f>
        <v>0</v>
      </c>
      <c r="ES40">
        <f ca="1">IF(AND($B40&gt;0,SUM(ES$3:ES39)=0,SUM($H40:ER40)=0),$B40,0)</f>
        <v>0</v>
      </c>
      <c r="ET40">
        <f ca="1">IF(AND($B40&gt;0,SUM(ET$3:ET39)=0,SUM($H40:ES40)=0),$B40,0)</f>
        <v>0</v>
      </c>
      <c r="EU40">
        <f ca="1">IF(AND($B40&gt;0,SUM(EU$3:EU39)=0,SUM($H40:ET40)=0),$B40,0)</f>
        <v>0</v>
      </c>
      <c r="EV40">
        <f ca="1">IF(AND($B40&gt;0,SUM(EV$3:EV39)=0,SUM($H40:EU40)=0),$B40,0)</f>
        <v>0</v>
      </c>
      <c r="EW40">
        <f ca="1">IF(AND($B40&gt;0,SUM(EW$3:EW39)=0,SUM($H40:EV40)=0),$B40,0)</f>
        <v>0</v>
      </c>
      <c r="EX40">
        <f ca="1">IF(AND($B40&gt;0,SUM(EX$3:EX39)=0,SUM($H40:EW40)=0),$B40,0)</f>
        <v>0</v>
      </c>
      <c r="EY40">
        <f ca="1">IF(AND($B40&gt;0,SUM(EY$3:EY39)=0,SUM($H40:EX40)=0),$B40,0)</f>
        <v>0</v>
      </c>
      <c r="EZ40">
        <f ca="1">IF(AND($B40&gt;0,SUM(EZ$3:EZ39)=0,SUM($H40:EY40)=0),$B40,0)</f>
        <v>0</v>
      </c>
      <c r="FA40">
        <f ca="1">IF(AND($B40&gt;0,SUM(FA$3:FA39)=0,SUM($H40:EZ40)=0),$B40,0)</f>
        <v>0</v>
      </c>
      <c r="FB40">
        <f ca="1">IF(AND($B40&gt;0,SUM(FB$3:FB39)=0,SUM($H40:FA40)=0),$B40,0)</f>
        <v>0</v>
      </c>
      <c r="FC40">
        <f ca="1">IF(AND($B40&gt;0,SUM(FC$3:FC39)=0,SUM($H40:FB40)=0),$B40,0)</f>
        <v>0</v>
      </c>
      <c r="FD40">
        <f ca="1">IF(AND($B40&gt;0,SUM(FD$3:FD39)=0,SUM($H40:FC40)=0),$B40,0)</f>
        <v>0</v>
      </c>
      <c r="FE40">
        <f ca="1">IF(AND($B40&gt;0,SUM(FE$3:FE39)=0,SUM($H40:FD40)=0),$B40,0)</f>
        <v>0</v>
      </c>
      <c r="FF40">
        <f ca="1">IF(AND($B40&gt;0,SUM(FF$3:FF39)=0,SUM($H40:FE40)=0),$B40,0)</f>
        <v>0</v>
      </c>
      <c r="FG40">
        <f ca="1">IF(AND($B40&gt;0,SUM(FG$3:FG39)=0,SUM($H40:FF40)=0),$B40,0)</f>
        <v>0</v>
      </c>
      <c r="FH40">
        <f ca="1">IF(AND($B40&gt;0,SUM(FH$3:FH39)=0,SUM($H40:FG40)=0),$B40,0)</f>
        <v>0</v>
      </c>
      <c r="FI40">
        <f ca="1">IF(AND($B40&gt;0,SUM(FI$3:FI39)=0,SUM($H40:FH40)=0),$B40,0)</f>
        <v>0</v>
      </c>
      <c r="FJ40">
        <f ca="1">IF(AND($B40&gt;0,SUM(FJ$3:FJ39)=0,SUM($H40:FI40)=0),$B40,0)</f>
        <v>0</v>
      </c>
      <c r="FK40">
        <f ca="1">IF(AND($B40&gt;0,SUM(FK$3:FK39)=0,SUM($H40:FJ40)=0),$B40,0)</f>
        <v>0</v>
      </c>
      <c r="FL40">
        <f ca="1">IF(AND($B40&gt;0,SUM(FL$3:FL39)=0,SUM($H40:FK40)=0),$B40,0)</f>
        <v>0</v>
      </c>
      <c r="FM40">
        <f ca="1">IF(AND($B40&gt;0,SUM(FM$3:FM39)=0,SUM($H40:FL40)=0),$B40,0)</f>
        <v>0</v>
      </c>
      <c r="FN40">
        <f ca="1">IF(AND($B40&gt;0,SUM(FN$3:FN39)=0,SUM($H40:FM40)=0),$B40,0)</f>
        <v>0</v>
      </c>
      <c r="FS40" s="67" t="s">
        <v>972</v>
      </c>
      <c r="FT40" s="67" t="s">
        <v>974</v>
      </c>
      <c r="FU40" s="342">
        <v>7906925</v>
      </c>
      <c r="FV40" s="67" t="s">
        <v>175</v>
      </c>
      <c r="FY40" s="249" t="s">
        <v>972</v>
      </c>
      <c r="FZ40" s="67" t="s">
        <v>974</v>
      </c>
      <c r="GA40" s="67"/>
      <c r="GB40" s="67" t="s">
        <v>175</v>
      </c>
      <c r="GE40" s="67" t="s">
        <v>972</v>
      </c>
      <c r="GF40" s="67" t="s">
        <v>974</v>
      </c>
      <c r="GG40" s="67"/>
      <c r="GH40" s="67" t="s">
        <v>175</v>
      </c>
    </row>
    <row r="41" spans="1:190" ht="15.75" thickBot="1" x14ac:dyDescent="0.3">
      <c r="A41">
        <v>41</v>
      </c>
      <c r="B41">
        <f ca="1">IF(Valintaohjelma!D$10=SelectionData!$J$10,A41,0)</f>
        <v>0</v>
      </c>
      <c r="C41" s="240" t="str">
        <f t="shared" ca="1" si="6"/>
        <v>CASA W4xs Smart R 1240W Abp RH</v>
      </c>
      <c r="D41" s="240" t="str">
        <f t="shared" ca="1" si="7"/>
        <v>W4SVR05S10HA</v>
      </c>
      <c r="E41" s="240">
        <f t="shared" ca="1" si="8"/>
        <v>7906924</v>
      </c>
      <c r="F41" s="240" t="str">
        <f t="shared" ca="1" si="9"/>
        <v>Valitse</v>
      </c>
      <c r="G41" s="47">
        <f ca="1">INDEX($I$2:$FN$2,ROWS(G$2:G41))</f>
        <v>1</v>
      </c>
      <c r="H41">
        <v>0</v>
      </c>
      <c r="I41">
        <f ca="1">IF(AND($B41&gt;0,SUM(I$3:I40)=0,SUM($H41:H41)=0),$B41,0)</f>
        <v>0</v>
      </c>
      <c r="J41">
        <f ca="1">IF(AND($B41&gt;0,SUM(J$3:J40)=0,SUM($H41:I41)=0),$B41,0)</f>
        <v>0</v>
      </c>
      <c r="K41">
        <f ca="1">IF(AND($B41&gt;0,SUM(K$3:K40)=0,SUM($H41:J41)=0),$B41,0)</f>
        <v>0</v>
      </c>
      <c r="L41">
        <f ca="1">IF(AND($B41&gt;0,SUM(L$3:L40)=0,SUM($H41:K41)=0),$B41,0)</f>
        <v>0</v>
      </c>
      <c r="M41">
        <f ca="1">IF(AND($B41&gt;0,SUM(M$3:M40)=0,SUM($H41:L41)=0),$B41,0)</f>
        <v>0</v>
      </c>
      <c r="N41">
        <f ca="1">IF(AND($B41&gt;0,SUM(N$3:N40)=0,SUM($H41:M41)=0),$B41,0)</f>
        <v>0</v>
      </c>
      <c r="O41">
        <f ca="1">IF(AND($B41&gt;0,SUM(O$3:O40)=0,SUM($H41:N41)=0),$B41,0)</f>
        <v>0</v>
      </c>
      <c r="P41">
        <f ca="1">IF(AND($B41&gt;0,SUM(P$3:P40)=0,SUM($H41:O41)=0),$B41,0)</f>
        <v>0</v>
      </c>
      <c r="Q41">
        <f ca="1">IF(AND($B41&gt;0,SUM(Q$3:Q40)=0,SUM($H41:P41)=0),$B41,0)</f>
        <v>0</v>
      </c>
      <c r="R41">
        <f ca="1">IF(AND($B41&gt;0,SUM(R$3:R40)=0,SUM($H41:Q41)=0),$B41,0)</f>
        <v>0</v>
      </c>
      <c r="S41">
        <f ca="1">IF(AND($B41&gt;0,SUM(S$3:S40)=0,SUM($H41:R41)=0),$B41,0)</f>
        <v>0</v>
      </c>
      <c r="T41">
        <f ca="1">IF(AND($B41&gt;0,SUM(T$3:T40)=0,SUM($H41:S41)=0),$B41,0)</f>
        <v>0</v>
      </c>
      <c r="U41">
        <f ca="1">IF(AND($B41&gt;0,SUM(U$3:U40)=0,SUM($H41:T41)=0),$B41,0)</f>
        <v>0</v>
      </c>
      <c r="V41">
        <f ca="1">IF(AND($B41&gt;0,SUM(V$3:V40)=0,SUM($H41:U41)=0),$B41,0)</f>
        <v>0</v>
      </c>
      <c r="W41">
        <f ca="1">IF(AND($B41&gt;0,SUM(W$3:W40)=0,SUM($H41:V41)=0),$B41,0)</f>
        <v>0</v>
      </c>
      <c r="X41">
        <f ca="1">IF(AND($B41&gt;0,SUM(X$3:X40)=0,SUM($H41:W41)=0),$B41,0)</f>
        <v>0</v>
      </c>
      <c r="Y41">
        <f ca="1">IF(AND($B41&gt;0,SUM(Y$3:Y40)=0,SUM($H41:X41)=0),$B41,0)</f>
        <v>0</v>
      </c>
      <c r="Z41">
        <f ca="1">IF(AND($B41&gt;0,SUM(Z$3:Z40)=0,SUM($H41:Y41)=0),$B41,0)</f>
        <v>0</v>
      </c>
      <c r="AA41">
        <f ca="1">IF(AND($B41&gt;0,SUM(AA$3:AA40)=0,SUM($H41:Z41)=0),$B41,0)</f>
        <v>0</v>
      </c>
      <c r="AB41">
        <f ca="1">IF(AND($B41&gt;0,SUM(AB$3:AB40)=0,SUM($H41:AA41)=0),$B41,0)</f>
        <v>0</v>
      </c>
      <c r="AC41">
        <f ca="1">IF(AND($B41&gt;0,SUM(AC$3:AC40)=0,SUM($H41:AB41)=0),$B41,0)</f>
        <v>0</v>
      </c>
      <c r="AD41">
        <f ca="1">IF(AND($B41&gt;0,SUM(AD$3:AD40)=0,SUM($H41:AC41)=0),$B41,0)</f>
        <v>0</v>
      </c>
      <c r="AE41">
        <f ca="1">IF(AND($B41&gt;0,SUM(AE$3:AE40)=0,SUM($H41:AD41)=0),$B41,0)</f>
        <v>0</v>
      </c>
      <c r="AF41">
        <f ca="1">IF(AND($B41&gt;0,SUM(AF$3:AF40)=0,SUM($H41:AE41)=0),$B41,0)</f>
        <v>0</v>
      </c>
      <c r="AG41">
        <f ca="1">IF(AND($B41&gt;0,SUM(AG$3:AG40)=0,SUM($H41:AF41)=0),$B41,0)</f>
        <v>0</v>
      </c>
      <c r="AH41">
        <f ca="1">IF(AND($B41&gt;0,SUM(AH$3:AH40)=0,SUM($H41:AG41)=0),$B41,0)</f>
        <v>0</v>
      </c>
      <c r="AI41">
        <f ca="1">IF(AND($B41&gt;0,SUM(AI$3:AI40)=0,SUM($H41:AH41)=0),$B41,0)</f>
        <v>0</v>
      </c>
      <c r="AJ41">
        <f ca="1">IF(AND($B41&gt;0,SUM(AJ$3:AJ40)=0,SUM($H41:AI41)=0),$B41,0)</f>
        <v>0</v>
      </c>
      <c r="AK41">
        <f ca="1">IF(AND($B41&gt;0,SUM(AK$3:AK40)=0,SUM($H41:AJ41)=0),$B41,0)</f>
        <v>0</v>
      </c>
      <c r="AL41">
        <f ca="1">IF(AND($B41&gt;0,SUM(AL$3:AL40)=0,SUM($H41:AK41)=0),$B41,0)</f>
        <v>0</v>
      </c>
      <c r="AM41">
        <f ca="1">IF(AND($B41&gt;0,SUM(AM$3:AM40)=0,SUM($H41:AL41)=0),$B41,0)</f>
        <v>0</v>
      </c>
      <c r="AN41">
        <f ca="1">IF(AND($B41&gt;0,SUM(AN$3:AN40)=0,SUM($H41:AM41)=0),$B41,0)</f>
        <v>0</v>
      </c>
      <c r="AO41">
        <f ca="1">IF(AND($B41&gt;0,SUM(AO$3:AO40)=0,SUM($H41:AN41)=0),$B41,0)</f>
        <v>0</v>
      </c>
      <c r="AP41">
        <f ca="1">IF(AND($B41&gt;0,SUM(AP$3:AP40)=0,SUM($H41:AO41)=0),$B41,0)</f>
        <v>0</v>
      </c>
      <c r="AQ41">
        <f ca="1">IF(AND($B41&gt;0,SUM(AQ$3:AQ40)=0,SUM($H41:AP41)=0),$B41,0)</f>
        <v>0</v>
      </c>
      <c r="AR41">
        <f ca="1">IF(AND($B41&gt;0,SUM(AR$3:AR40)=0,SUM($H41:AQ41)=0),$B41,0)</f>
        <v>0</v>
      </c>
      <c r="AS41">
        <f ca="1">IF(AND($B41&gt;0,SUM(AS$3:AS40)=0,SUM($H41:AR41)=0),$B41,0)</f>
        <v>0</v>
      </c>
      <c r="AT41">
        <f ca="1">IF(AND($B41&gt;0,SUM(AT$3:AT40)=0,SUM($H41:AS41)=0),$B41,0)</f>
        <v>0</v>
      </c>
      <c r="AU41">
        <f ca="1">IF(AND($B41&gt;0,SUM(AU$3:AU40)=0,SUM($H41:AT41)=0),$B41,0)</f>
        <v>0</v>
      </c>
      <c r="AV41">
        <f ca="1">IF(AND($B41&gt;0,SUM(AV$3:AV40)=0,SUM($H41:AU41)=0),$B41,0)</f>
        <v>0</v>
      </c>
      <c r="AW41">
        <f ca="1">IF(AND($B41&gt;0,SUM(AW$3:AW40)=0,SUM($H41:AV41)=0),$B41,0)</f>
        <v>0</v>
      </c>
      <c r="AX41">
        <f ca="1">IF(AND($B41&gt;0,SUM(AX$3:AX40)=0,SUM($H41:AW41)=0),$B41,0)</f>
        <v>0</v>
      </c>
      <c r="AY41">
        <f ca="1">IF(AND($B41&gt;0,SUM(AY$3:AY40)=0,SUM($H41:AX41)=0),$B41,0)</f>
        <v>0</v>
      </c>
      <c r="AZ41">
        <f ca="1">IF(AND($B41&gt;0,SUM(AZ$3:AZ40)=0,SUM($H41:AY41)=0),$B41,0)</f>
        <v>0</v>
      </c>
      <c r="BA41">
        <f ca="1">IF(AND($B41&gt;0,SUM(BA$3:BA40)=0,SUM($H41:AZ41)=0),$B41,0)</f>
        <v>0</v>
      </c>
      <c r="BB41">
        <f ca="1">IF(AND($B41&gt;0,SUM(BB$3:BB40)=0,SUM($H41:BA41)=0),$B41,0)</f>
        <v>0</v>
      </c>
      <c r="BC41">
        <f ca="1">IF(AND($B41&gt;0,SUM(BC$3:BC40)=0,SUM($H41:BB41)=0),$B41,0)</f>
        <v>0</v>
      </c>
      <c r="BD41">
        <f ca="1">IF(AND($B41&gt;0,SUM(BD$3:BD40)=0,SUM($H41:BC41)=0),$B41,0)</f>
        <v>0</v>
      </c>
      <c r="BE41">
        <f ca="1">IF(AND($B41&gt;0,SUM(BE$3:BE40)=0,SUM($H41:BD41)=0),$B41,0)</f>
        <v>0</v>
      </c>
      <c r="BF41">
        <f ca="1">IF(AND($B41&gt;0,SUM(BF$3:BF40)=0,SUM($H41:BE41)=0),$B41,0)</f>
        <v>0</v>
      </c>
      <c r="BG41">
        <f ca="1">IF(AND($B41&gt;0,SUM(BG$3:BG40)=0,SUM($H41:BF41)=0),$B41,0)</f>
        <v>0</v>
      </c>
      <c r="BH41">
        <f ca="1">IF(AND($B41&gt;0,SUM(BH$3:BH40)=0,SUM($H41:BG41)=0),$B41,0)</f>
        <v>0</v>
      </c>
      <c r="BI41">
        <f ca="1">IF(AND($B41&gt;0,SUM(BI$3:BI40)=0,SUM($H41:BH41)=0),$B41,0)</f>
        <v>0</v>
      </c>
      <c r="BJ41">
        <f ca="1">IF(AND($B41&gt;0,SUM(BJ$3:BJ40)=0,SUM($H41:BI41)=0),$B41,0)</f>
        <v>0</v>
      </c>
      <c r="BK41">
        <f ca="1">IF(AND($B41&gt;0,SUM(BK$3:BK40)=0,SUM($H41:BJ41)=0),$B41,0)</f>
        <v>0</v>
      </c>
      <c r="BL41">
        <f ca="1">IF(AND($B41&gt;0,SUM(BL$3:BL40)=0,SUM($H41:BK41)=0),$B41,0)</f>
        <v>0</v>
      </c>
      <c r="BM41">
        <f ca="1">IF(AND($B41&gt;0,SUM(BM$3:BM40)=0,SUM($H41:BL41)=0),$B41,0)</f>
        <v>0</v>
      </c>
      <c r="BN41">
        <f ca="1">IF(AND($B41&gt;0,SUM(BN$3:BN40)=0,SUM($H41:BM41)=0),$B41,0)</f>
        <v>0</v>
      </c>
      <c r="BO41">
        <f ca="1">IF(AND($B41&gt;0,SUM(BO$3:BO40)=0,SUM($H41:BN41)=0),$B41,0)</f>
        <v>0</v>
      </c>
      <c r="BP41">
        <f ca="1">IF(AND($B41&gt;0,SUM(BP$3:BP40)=0,SUM($H41:BO41)=0),$B41,0)</f>
        <v>0</v>
      </c>
      <c r="BQ41">
        <f ca="1">IF(AND($B41&gt;0,SUM(BQ$3:BQ40)=0,SUM($H41:BP41)=0),$B41,0)</f>
        <v>0</v>
      </c>
      <c r="BR41">
        <f ca="1">IF(AND($B41&gt;0,SUM(BR$3:BR40)=0,SUM($H41:BQ41)=0),$B41,0)</f>
        <v>0</v>
      </c>
      <c r="BS41">
        <f ca="1">IF(AND($B41&gt;0,SUM(BS$3:BS40)=0,SUM($H41:BR41)=0),$B41,0)</f>
        <v>0</v>
      </c>
      <c r="BT41">
        <f ca="1">IF(AND($B41&gt;0,SUM(BT$3:BT40)=0,SUM($H41:BS41)=0),$B41,0)</f>
        <v>0</v>
      </c>
      <c r="BU41">
        <f ca="1">IF(AND($B41&gt;0,SUM(BU$3:BU40)=0,SUM($H41:BT41)=0),$B41,0)</f>
        <v>0</v>
      </c>
      <c r="BV41">
        <f ca="1">IF(AND($B41&gt;0,SUM(BV$3:BV40)=0,SUM($H41:BU41)=0),$B41,0)</f>
        <v>0</v>
      </c>
      <c r="BW41">
        <f ca="1">IF(AND($B41&gt;0,SUM(BW$3:BW40)=0,SUM($H41:BV41)=0),$B41,0)</f>
        <v>0</v>
      </c>
      <c r="BX41">
        <f ca="1">IF(AND($B41&gt;0,SUM(BX$3:BX40)=0,SUM($H41:BW41)=0),$B41,0)</f>
        <v>0</v>
      </c>
      <c r="BY41">
        <f ca="1">IF(AND($B41&gt;0,SUM(BY$3:BY40)=0,SUM($H41:BX41)=0),$B41,0)</f>
        <v>0</v>
      </c>
      <c r="BZ41">
        <f ca="1">IF(AND($B41&gt;0,SUM(BZ$3:BZ40)=0,SUM($H41:BY41)=0),$B41,0)</f>
        <v>0</v>
      </c>
      <c r="CA41">
        <f ca="1">IF(AND($B41&gt;0,SUM(CA$3:CA40)=0,SUM($H41:BZ41)=0),$B41,0)</f>
        <v>0</v>
      </c>
      <c r="CB41">
        <f ca="1">IF(AND($B41&gt;0,SUM(CB$3:CB40)=0,SUM($H41:CA41)=0),$B41,0)</f>
        <v>0</v>
      </c>
      <c r="CC41">
        <f ca="1">IF(AND($B41&gt;0,SUM(CC$3:CC40)=0,SUM($H41:CB41)=0),$B41,0)</f>
        <v>0</v>
      </c>
      <c r="CD41">
        <f ca="1">IF(AND($B41&gt;0,SUM(CD$3:CD40)=0,SUM($H41:CC41)=0),$B41,0)</f>
        <v>0</v>
      </c>
      <c r="CE41">
        <f ca="1">IF(AND($B41&gt;0,SUM(CE$3:CE40)=0,SUM($H41:CD41)=0),$B41,0)</f>
        <v>0</v>
      </c>
      <c r="CF41">
        <f ca="1">IF(AND($B41&gt;0,SUM(CF$3:CF40)=0,SUM($H41:CE41)=0),$B41,0)</f>
        <v>0</v>
      </c>
      <c r="CG41">
        <f ca="1">IF(AND($B41&gt;0,SUM(CG$3:CG40)=0,SUM($H41:CF41)=0),$B41,0)</f>
        <v>0</v>
      </c>
      <c r="CH41">
        <f ca="1">IF(AND($B41&gt;0,SUM(CH$3:CH40)=0,SUM($H41:CG41)=0),$B41,0)</f>
        <v>0</v>
      </c>
      <c r="CI41">
        <f ca="1">IF(AND($B41&gt;0,SUM(CI$3:CI40)=0,SUM($H41:CH41)=0),$B41,0)</f>
        <v>0</v>
      </c>
      <c r="CJ41">
        <f ca="1">IF(AND($B41&gt;0,SUM(CJ$3:CJ40)=0,SUM($H41:CI41)=0),$B41,0)</f>
        <v>0</v>
      </c>
      <c r="CK41">
        <f ca="1">IF(AND($B41&gt;0,SUM(CK$3:CK40)=0,SUM($H41:CJ41)=0),$B41,0)</f>
        <v>0</v>
      </c>
      <c r="CL41">
        <f ca="1">IF(AND($B41&gt;0,SUM(CL$3:CL40)=0,SUM($H41:CK41)=0),$B41,0)</f>
        <v>0</v>
      </c>
      <c r="CM41">
        <f ca="1">IF(AND($B41&gt;0,SUM(CM$3:CM40)=0,SUM($H41:CL41)=0),$B41,0)</f>
        <v>0</v>
      </c>
      <c r="CN41">
        <f ca="1">IF(AND($B41&gt;0,SUM(CN$3:CN40)=0,SUM($H41:CM41)=0),$B41,0)</f>
        <v>0</v>
      </c>
      <c r="CO41">
        <f ca="1">IF(AND($B41&gt;0,SUM(CO$3:CO40)=0,SUM($H41:CN41)=0),$B41,0)</f>
        <v>0</v>
      </c>
      <c r="CP41">
        <f ca="1">IF(AND($B41&gt;0,SUM(CP$3:CP40)=0,SUM($H41:CO41)=0),$B41,0)</f>
        <v>0</v>
      </c>
      <c r="CQ41">
        <f ca="1">IF(AND($B41&gt;0,SUM(CQ$3:CQ40)=0,SUM($H41:CP41)=0),$B41,0)</f>
        <v>0</v>
      </c>
      <c r="CR41">
        <f ca="1">IF(AND($B41&gt;0,SUM(CR$3:CR40)=0,SUM($H41:CQ41)=0),$B41,0)</f>
        <v>0</v>
      </c>
      <c r="CS41">
        <f ca="1">IF(AND($B41&gt;0,SUM(CS$3:CS40)=0,SUM($H41:CR41)=0),$B41,0)</f>
        <v>0</v>
      </c>
      <c r="CT41">
        <f ca="1">IF(AND($B41&gt;0,SUM(CT$3:CT40)=0,SUM($H41:CS41)=0),$B41,0)</f>
        <v>0</v>
      </c>
      <c r="CU41">
        <f ca="1">IF(AND($B41&gt;0,SUM(CU$3:CU40)=0,SUM($H41:CT41)=0),$B41,0)</f>
        <v>0</v>
      </c>
      <c r="CV41">
        <f ca="1">IF(AND($B41&gt;0,SUM(CV$3:CV40)=0,SUM($H41:CU41)=0),$B41,0)</f>
        <v>0</v>
      </c>
      <c r="CW41">
        <f ca="1">IF(AND($B41&gt;0,SUM(CW$3:CW40)=0,SUM($H41:CV41)=0),$B41,0)</f>
        <v>0</v>
      </c>
      <c r="CX41">
        <f ca="1">IF(AND($B41&gt;0,SUM(CX$3:CX40)=0,SUM($H41:CW41)=0),$B41,0)</f>
        <v>0</v>
      </c>
      <c r="CY41">
        <f ca="1">IF(AND($B41&gt;0,SUM(CY$3:CY40)=0,SUM($H41:CX41)=0),$B41,0)</f>
        <v>0</v>
      </c>
      <c r="CZ41">
        <f ca="1">IF(AND($B41&gt;0,SUM(CZ$3:CZ40)=0,SUM($H41:CY41)=0),$B41,0)</f>
        <v>0</v>
      </c>
      <c r="DA41">
        <f ca="1">IF(AND($B41&gt;0,SUM(DA$3:DA40)=0,SUM($H41:CZ41)=0),$B41,0)</f>
        <v>0</v>
      </c>
      <c r="DB41">
        <f ca="1">IF(AND($B41&gt;0,SUM(DB$3:DB40)=0,SUM($H41:DA41)=0),$B41,0)</f>
        <v>0</v>
      </c>
      <c r="DC41">
        <f ca="1">IF(AND($B41&gt;0,SUM(DC$3:DC40)=0,SUM($H41:DB41)=0),$B41,0)</f>
        <v>0</v>
      </c>
      <c r="DD41">
        <f ca="1">IF(AND($B41&gt;0,SUM(DD$3:DD40)=0,SUM($H41:DC41)=0),$B41,0)</f>
        <v>0</v>
      </c>
      <c r="DE41">
        <f ca="1">IF(AND($B41&gt;0,SUM(DE$3:DE40)=0,SUM($H41:DD41)=0),$B41,0)</f>
        <v>0</v>
      </c>
      <c r="DF41">
        <f ca="1">IF(AND($B41&gt;0,SUM(DF$3:DF40)=0,SUM($H41:DE41)=0),$B41,0)</f>
        <v>0</v>
      </c>
      <c r="DG41">
        <f ca="1">IF(AND($B41&gt;0,SUM(DG$3:DG40)=0,SUM($H41:DF41)=0),$B41,0)</f>
        <v>0</v>
      </c>
      <c r="DH41">
        <f ca="1">IF(AND($B41&gt;0,SUM(DH$3:DH40)=0,SUM($H41:DG41)=0),$B41,0)</f>
        <v>0</v>
      </c>
      <c r="DI41">
        <f ca="1">IF(AND($B41&gt;0,SUM(DI$3:DI40)=0,SUM($H41:DH41)=0),$B41,0)</f>
        <v>0</v>
      </c>
      <c r="DJ41">
        <f ca="1">IF(AND($B41&gt;0,SUM(DJ$3:DJ40)=0,SUM($H41:DI41)=0),$B41,0)</f>
        <v>0</v>
      </c>
      <c r="DK41">
        <f ca="1">IF(AND($B41&gt;0,SUM(DK$3:DK40)=0,SUM($H41:DJ41)=0),$B41,0)</f>
        <v>0</v>
      </c>
      <c r="DL41">
        <f ca="1">IF(AND($B41&gt;0,SUM(DL$3:DL40)=0,SUM($H41:DK41)=0),$B41,0)</f>
        <v>0</v>
      </c>
      <c r="DM41">
        <f ca="1">IF(AND($B41&gt;0,SUM(DM$3:DM40)=0,SUM($H41:DL41)=0),$B41,0)</f>
        <v>0</v>
      </c>
      <c r="DN41">
        <f ca="1">IF(AND($B41&gt;0,SUM(DN$3:DN40)=0,SUM($H41:DM41)=0),$B41,0)</f>
        <v>0</v>
      </c>
      <c r="DO41">
        <f ca="1">IF(AND($B41&gt;0,SUM(DO$3:DO40)=0,SUM($H41:DN41)=0),$B41,0)</f>
        <v>0</v>
      </c>
      <c r="DP41">
        <f ca="1">IF(AND($B41&gt;0,SUM(DP$3:DP40)=0,SUM($H41:DO41)=0),$B41,0)</f>
        <v>0</v>
      </c>
      <c r="DQ41">
        <f ca="1">IF(AND($B41&gt;0,SUM(DQ$3:DQ40)=0,SUM($H41:DP41)=0),$B41,0)</f>
        <v>0</v>
      </c>
      <c r="DR41">
        <f ca="1">IF(AND($B41&gt;0,SUM(DR$3:DR40)=0,SUM($H41:DQ41)=0),$B41,0)</f>
        <v>0</v>
      </c>
      <c r="DS41">
        <f ca="1">IF(AND($B41&gt;0,SUM(DS$3:DS40)=0,SUM($H41:DR41)=0),$B41,0)</f>
        <v>0</v>
      </c>
      <c r="DT41">
        <f ca="1">IF(AND($B41&gt;0,SUM(DT$3:DT40)=0,SUM($H41:DS41)=0),$B41,0)</f>
        <v>0</v>
      </c>
      <c r="DU41">
        <f ca="1">IF(AND($B41&gt;0,SUM(DU$3:DU40)=0,SUM($H41:DT41)=0),$B41,0)</f>
        <v>0</v>
      </c>
      <c r="DV41">
        <f ca="1">IF(AND($B41&gt;0,SUM(DV$3:DV40)=0,SUM($H41:DU41)=0),$B41,0)</f>
        <v>0</v>
      </c>
      <c r="DW41">
        <f ca="1">IF(AND($B41&gt;0,SUM(DW$3:DW40)=0,SUM($H41:DV41)=0),$B41,0)</f>
        <v>0</v>
      </c>
      <c r="DX41">
        <f ca="1">IF(AND($B41&gt;0,SUM(DX$3:DX40)=0,SUM($H41:DW41)=0),$B41,0)</f>
        <v>0</v>
      </c>
      <c r="DY41">
        <f ca="1">IF(AND($B41&gt;0,SUM(DY$3:DY40)=0,SUM($H41:DX41)=0),$B41,0)</f>
        <v>0</v>
      </c>
      <c r="DZ41">
        <f ca="1">IF(AND($B41&gt;0,SUM(DZ$3:DZ40)=0,SUM($H41:DY41)=0),$B41,0)</f>
        <v>0</v>
      </c>
      <c r="EA41">
        <f ca="1">IF(AND($B41&gt;0,SUM(EA$3:EA40)=0,SUM($H41:DZ41)=0),$B41,0)</f>
        <v>0</v>
      </c>
      <c r="EB41">
        <f ca="1">IF(AND($B41&gt;0,SUM(EB$3:EB40)=0,SUM($H41:EA41)=0),$B41,0)</f>
        <v>0</v>
      </c>
      <c r="EC41">
        <f ca="1">IF(AND($B41&gt;0,SUM(EC$3:EC40)=0,SUM($H41:EB41)=0),$B41,0)</f>
        <v>0</v>
      </c>
      <c r="ED41">
        <f ca="1">IF(AND($B41&gt;0,SUM(ED$3:ED40)=0,SUM($H41:EC41)=0),$B41,0)</f>
        <v>0</v>
      </c>
      <c r="EE41">
        <f ca="1">IF(AND($B41&gt;0,SUM(EE$3:EE40)=0,SUM($H41:ED41)=0),$B41,0)</f>
        <v>0</v>
      </c>
      <c r="EF41">
        <f ca="1">IF(AND($B41&gt;0,SUM(EF$3:EF40)=0,SUM($H41:EE41)=0),$B41,0)</f>
        <v>0</v>
      </c>
      <c r="EG41">
        <f ca="1">IF(AND($B41&gt;0,SUM(EG$3:EG40)=0,SUM($H41:EF41)=0),$B41,0)</f>
        <v>0</v>
      </c>
      <c r="EH41">
        <f ca="1">IF(AND($B41&gt;0,SUM(EH$3:EH40)=0,SUM($H41:EG41)=0),$B41,0)</f>
        <v>0</v>
      </c>
      <c r="EI41">
        <f ca="1">IF(AND($B41&gt;0,SUM(EI$3:EI40)=0,SUM($H41:EH41)=0),$B41,0)</f>
        <v>0</v>
      </c>
      <c r="EJ41">
        <f ca="1">IF(AND($B41&gt;0,SUM(EJ$3:EJ40)=0,SUM($H41:EI41)=0),$B41,0)</f>
        <v>0</v>
      </c>
      <c r="EK41">
        <f ca="1">IF(AND($B41&gt;0,SUM(EK$3:EK40)=0,SUM($H41:EJ41)=0),$B41,0)</f>
        <v>0</v>
      </c>
      <c r="EL41">
        <f ca="1">IF(AND($B41&gt;0,SUM(EL$3:EL40)=0,SUM($H41:EK41)=0),$B41,0)</f>
        <v>0</v>
      </c>
      <c r="EM41">
        <f ca="1">IF(AND($B41&gt;0,SUM(EM$3:EM40)=0,SUM($H41:EL41)=0),$B41,0)</f>
        <v>0</v>
      </c>
      <c r="EN41">
        <f ca="1">IF(AND($B41&gt;0,SUM(EN$3:EN40)=0,SUM($H41:EM41)=0),$B41,0)</f>
        <v>0</v>
      </c>
      <c r="EO41">
        <f ca="1">IF(AND($B41&gt;0,SUM(EO$3:EO40)=0,SUM($H41:EN41)=0),$B41,0)</f>
        <v>0</v>
      </c>
      <c r="EP41">
        <f ca="1">IF(AND($B41&gt;0,SUM(EP$3:EP40)=0,SUM($H41:EO41)=0),$B41,0)</f>
        <v>0</v>
      </c>
      <c r="EQ41">
        <f ca="1">IF(AND($B41&gt;0,SUM(EQ$3:EQ40)=0,SUM($H41:EP41)=0),$B41,0)</f>
        <v>0</v>
      </c>
      <c r="ER41">
        <f ca="1">IF(AND($B41&gt;0,SUM(ER$3:ER40)=0,SUM($H41:EQ41)=0),$B41,0)</f>
        <v>0</v>
      </c>
      <c r="ES41">
        <f ca="1">IF(AND($B41&gt;0,SUM(ES$3:ES40)=0,SUM($H41:ER41)=0),$B41,0)</f>
        <v>0</v>
      </c>
      <c r="ET41">
        <f ca="1">IF(AND($B41&gt;0,SUM(ET$3:ET40)=0,SUM($H41:ES41)=0),$B41,0)</f>
        <v>0</v>
      </c>
      <c r="EU41">
        <f ca="1">IF(AND($B41&gt;0,SUM(EU$3:EU40)=0,SUM($H41:ET41)=0),$B41,0)</f>
        <v>0</v>
      </c>
      <c r="EV41">
        <f ca="1">IF(AND($B41&gt;0,SUM(EV$3:EV40)=0,SUM($H41:EU41)=0),$B41,0)</f>
        <v>0</v>
      </c>
      <c r="EW41">
        <f ca="1">IF(AND($B41&gt;0,SUM(EW$3:EW40)=0,SUM($H41:EV41)=0),$B41,0)</f>
        <v>0</v>
      </c>
      <c r="EX41">
        <f ca="1">IF(AND($B41&gt;0,SUM(EX$3:EX40)=0,SUM($H41:EW41)=0),$B41,0)</f>
        <v>0</v>
      </c>
      <c r="EY41">
        <f ca="1">IF(AND($B41&gt;0,SUM(EY$3:EY40)=0,SUM($H41:EX41)=0),$B41,0)</f>
        <v>0</v>
      </c>
      <c r="EZ41">
        <f ca="1">IF(AND($B41&gt;0,SUM(EZ$3:EZ40)=0,SUM($H41:EY41)=0),$B41,0)</f>
        <v>0</v>
      </c>
      <c r="FA41">
        <f ca="1">IF(AND($B41&gt;0,SUM(FA$3:FA40)=0,SUM($H41:EZ41)=0),$B41,0)</f>
        <v>0</v>
      </c>
      <c r="FB41">
        <f ca="1">IF(AND($B41&gt;0,SUM(FB$3:FB40)=0,SUM($H41:FA41)=0),$B41,0)</f>
        <v>0</v>
      </c>
      <c r="FC41">
        <f ca="1">IF(AND($B41&gt;0,SUM(FC$3:FC40)=0,SUM($H41:FB41)=0),$B41,0)</f>
        <v>0</v>
      </c>
      <c r="FD41">
        <f ca="1">IF(AND($B41&gt;0,SUM(FD$3:FD40)=0,SUM($H41:FC41)=0),$B41,0)</f>
        <v>0</v>
      </c>
      <c r="FE41">
        <f ca="1">IF(AND($B41&gt;0,SUM(FE$3:FE40)=0,SUM($H41:FD41)=0),$B41,0)</f>
        <v>0</v>
      </c>
      <c r="FF41">
        <f ca="1">IF(AND($B41&gt;0,SUM(FF$3:FF40)=0,SUM($H41:FE41)=0),$B41,0)</f>
        <v>0</v>
      </c>
      <c r="FG41">
        <f ca="1">IF(AND($B41&gt;0,SUM(FG$3:FG40)=0,SUM($H41:FF41)=0),$B41,0)</f>
        <v>0</v>
      </c>
      <c r="FH41">
        <f ca="1">IF(AND($B41&gt;0,SUM(FH$3:FH40)=0,SUM($H41:FG41)=0),$B41,0)</f>
        <v>0</v>
      </c>
      <c r="FI41">
        <f ca="1">IF(AND($B41&gt;0,SUM(FI$3:FI40)=0,SUM($H41:FH41)=0),$B41,0)</f>
        <v>0</v>
      </c>
      <c r="FJ41">
        <f ca="1">IF(AND($B41&gt;0,SUM(FJ$3:FJ40)=0,SUM($H41:FI41)=0),$B41,0)</f>
        <v>0</v>
      </c>
      <c r="FK41">
        <f ca="1">IF(AND($B41&gt;0,SUM(FK$3:FK40)=0,SUM($H41:FJ41)=0),$B41,0)</f>
        <v>0</v>
      </c>
      <c r="FL41">
        <f ca="1">IF(AND($B41&gt;0,SUM(FL$3:FL40)=0,SUM($H41:FK41)=0),$B41,0)</f>
        <v>0</v>
      </c>
      <c r="FM41">
        <f ca="1">IF(AND($B41&gt;0,SUM(FM$3:FM40)=0,SUM($H41:FL41)=0),$B41,0)</f>
        <v>0</v>
      </c>
      <c r="FN41">
        <f ca="1">IF(AND($B41&gt;0,SUM(FN$3:FN40)=0,SUM($H41:FM41)=0),$B41,0)</f>
        <v>0</v>
      </c>
      <c r="FS41" s="67" t="s">
        <v>973</v>
      </c>
      <c r="FT41" s="67" t="s">
        <v>975</v>
      </c>
      <c r="FU41" s="342">
        <v>7906924</v>
      </c>
      <c r="FV41" s="67" t="s">
        <v>175</v>
      </c>
      <c r="FY41" s="249" t="s">
        <v>973</v>
      </c>
      <c r="FZ41" s="67" t="s">
        <v>975</v>
      </c>
      <c r="GA41" s="67"/>
      <c r="GB41" s="67" t="s">
        <v>175</v>
      </c>
      <c r="GE41" s="67" t="s">
        <v>973</v>
      </c>
      <c r="GF41" s="67" t="s">
        <v>975</v>
      </c>
      <c r="GG41" s="67"/>
      <c r="GH41" s="67" t="s">
        <v>175</v>
      </c>
    </row>
    <row r="42" spans="1:190" ht="15.75" thickBot="1" x14ac:dyDescent="0.3">
      <c r="A42">
        <v>42</v>
      </c>
      <c r="B42">
        <f ca="1">IF(Valintaohjelma!D$10=SelectionData!$G$10,A42,0)</f>
        <v>0</v>
      </c>
      <c r="C42" s="240" t="str">
        <f t="shared" ca="1" si="6"/>
        <v>CASA W3xs Smart L 740W Abp RH</v>
      </c>
      <c r="D42" s="240" t="str">
        <f t="shared" ca="1" si="7"/>
        <v>W3SVL05SL0HA</v>
      </c>
      <c r="E42" s="240">
        <f t="shared" ca="1" si="8"/>
        <v>7906923</v>
      </c>
      <c r="F42" s="240" t="str">
        <f t="shared" ca="1" si="9"/>
        <v>Valitse</v>
      </c>
      <c r="G42" s="47">
        <f ca="1">INDEX($I$2:$FN$2,ROWS(G$2:G42))</f>
        <v>1</v>
      </c>
      <c r="H42">
        <v>0</v>
      </c>
      <c r="I42">
        <f ca="1">IF(AND($B42&gt;0,SUM(I$3:I41)=0,SUM($H42:H42)=0),$B42,0)</f>
        <v>0</v>
      </c>
      <c r="J42">
        <f ca="1">IF(AND($B42&gt;0,SUM(J$3:J41)=0,SUM($H42:I42)=0),$B42,0)</f>
        <v>0</v>
      </c>
      <c r="K42">
        <f ca="1">IF(AND($B42&gt;0,SUM(K$3:K41)=0,SUM($H42:J42)=0),$B42,0)</f>
        <v>0</v>
      </c>
      <c r="L42">
        <f ca="1">IF(AND($B42&gt;0,SUM(L$3:L41)=0,SUM($H42:K42)=0),$B42,0)</f>
        <v>0</v>
      </c>
      <c r="M42">
        <f ca="1">IF(AND($B42&gt;0,SUM(M$3:M41)=0,SUM($H42:L42)=0),$B42,0)</f>
        <v>0</v>
      </c>
      <c r="N42">
        <f ca="1">IF(AND($B42&gt;0,SUM(N$3:N41)=0,SUM($H42:M42)=0),$B42,0)</f>
        <v>0</v>
      </c>
      <c r="O42">
        <f ca="1">IF(AND($B42&gt;0,SUM(O$3:O41)=0,SUM($H42:N42)=0),$B42,0)</f>
        <v>0</v>
      </c>
      <c r="P42">
        <f ca="1">IF(AND($B42&gt;0,SUM(P$3:P41)=0,SUM($H42:O42)=0),$B42,0)</f>
        <v>0</v>
      </c>
      <c r="Q42">
        <f ca="1">IF(AND($B42&gt;0,SUM(Q$3:Q41)=0,SUM($H42:P42)=0),$B42,0)</f>
        <v>0</v>
      </c>
      <c r="R42">
        <f ca="1">IF(AND($B42&gt;0,SUM(R$3:R41)=0,SUM($H42:Q42)=0),$B42,0)</f>
        <v>0</v>
      </c>
      <c r="S42">
        <f ca="1">IF(AND($B42&gt;0,SUM(S$3:S41)=0,SUM($H42:R42)=0),$B42,0)</f>
        <v>0</v>
      </c>
      <c r="T42">
        <f ca="1">IF(AND($B42&gt;0,SUM(T$3:T41)=0,SUM($H42:S42)=0),$B42,0)</f>
        <v>0</v>
      </c>
      <c r="U42">
        <f ca="1">IF(AND($B42&gt;0,SUM(U$3:U41)=0,SUM($H42:T42)=0),$B42,0)</f>
        <v>0</v>
      </c>
      <c r="V42">
        <f ca="1">IF(AND($B42&gt;0,SUM(V$3:V41)=0,SUM($H42:U42)=0),$B42,0)</f>
        <v>0</v>
      </c>
      <c r="W42">
        <f ca="1">IF(AND($B42&gt;0,SUM(W$3:W41)=0,SUM($H42:V42)=0),$B42,0)</f>
        <v>0</v>
      </c>
      <c r="X42">
        <f ca="1">IF(AND($B42&gt;0,SUM(X$3:X41)=0,SUM($H42:W42)=0),$B42,0)</f>
        <v>0</v>
      </c>
      <c r="Y42">
        <f ca="1">IF(AND($B42&gt;0,SUM(Y$3:Y41)=0,SUM($H42:X42)=0),$B42,0)</f>
        <v>0</v>
      </c>
      <c r="Z42">
        <f ca="1">IF(AND($B42&gt;0,SUM(Z$3:Z41)=0,SUM($H42:Y42)=0),$B42,0)</f>
        <v>0</v>
      </c>
      <c r="AA42">
        <f ca="1">IF(AND($B42&gt;0,SUM(AA$3:AA41)=0,SUM($H42:Z42)=0),$B42,0)</f>
        <v>0</v>
      </c>
      <c r="AB42">
        <f ca="1">IF(AND($B42&gt;0,SUM(AB$3:AB41)=0,SUM($H42:AA42)=0),$B42,0)</f>
        <v>0</v>
      </c>
      <c r="AC42">
        <f ca="1">IF(AND($B42&gt;0,SUM(AC$3:AC41)=0,SUM($H42:AB42)=0),$B42,0)</f>
        <v>0</v>
      </c>
      <c r="AD42">
        <f ca="1">IF(AND($B42&gt;0,SUM(AD$3:AD41)=0,SUM($H42:AC42)=0),$B42,0)</f>
        <v>0</v>
      </c>
      <c r="AE42">
        <f ca="1">IF(AND($B42&gt;0,SUM(AE$3:AE41)=0,SUM($H42:AD42)=0),$B42,0)</f>
        <v>0</v>
      </c>
      <c r="AF42">
        <f ca="1">IF(AND($B42&gt;0,SUM(AF$3:AF41)=0,SUM($H42:AE42)=0),$B42,0)</f>
        <v>0</v>
      </c>
      <c r="AG42">
        <f ca="1">IF(AND($B42&gt;0,SUM(AG$3:AG41)=0,SUM($H42:AF42)=0),$B42,0)</f>
        <v>0</v>
      </c>
      <c r="AH42">
        <f ca="1">IF(AND($B42&gt;0,SUM(AH$3:AH41)=0,SUM($H42:AG42)=0),$B42,0)</f>
        <v>0</v>
      </c>
      <c r="AI42">
        <f ca="1">IF(AND($B42&gt;0,SUM(AI$3:AI41)=0,SUM($H42:AH42)=0),$B42,0)</f>
        <v>0</v>
      </c>
      <c r="AJ42">
        <f ca="1">IF(AND($B42&gt;0,SUM(AJ$3:AJ41)=0,SUM($H42:AI42)=0),$B42,0)</f>
        <v>0</v>
      </c>
      <c r="AK42">
        <f ca="1">IF(AND($B42&gt;0,SUM(AK$3:AK41)=0,SUM($H42:AJ42)=0),$B42,0)</f>
        <v>0</v>
      </c>
      <c r="AL42">
        <f ca="1">IF(AND($B42&gt;0,SUM(AL$3:AL41)=0,SUM($H42:AK42)=0),$B42,0)</f>
        <v>0</v>
      </c>
      <c r="AM42">
        <f ca="1">IF(AND($B42&gt;0,SUM(AM$3:AM41)=0,SUM($H42:AL42)=0),$B42,0)</f>
        <v>0</v>
      </c>
      <c r="AN42">
        <f ca="1">IF(AND($B42&gt;0,SUM(AN$3:AN41)=0,SUM($H42:AM42)=0),$B42,0)</f>
        <v>0</v>
      </c>
      <c r="AO42">
        <f ca="1">IF(AND($B42&gt;0,SUM(AO$3:AO41)=0,SUM($H42:AN42)=0),$B42,0)</f>
        <v>0</v>
      </c>
      <c r="AP42">
        <f ca="1">IF(AND($B42&gt;0,SUM(AP$3:AP41)=0,SUM($H42:AO42)=0),$B42,0)</f>
        <v>0</v>
      </c>
      <c r="AQ42">
        <f ca="1">IF(AND($B42&gt;0,SUM(AQ$3:AQ41)=0,SUM($H42:AP42)=0),$B42,0)</f>
        <v>0</v>
      </c>
      <c r="AR42">
        <f ca="1">IF(AND($B42&gt;0,SUM(AR$3:AR41)=0,SUM($H42:AQ42)=0),$B42,0)</f>
        <v>0</v>
      </c>
      <c r="AS42">
        <f ca="1">IF(AND($B42&gt;0,SUM(AS$3:AS41)=0,SUM($H42:AR42)=0),$B42,0)</f>
        <v>0</v>
      </c>
      <c r="AT42">
        <f ca="1">IF(AND($B42&gt;0,SUM(AT$3:AT41)=0,SUM($H42:AS42)=0),$B42,0)</f>
        <v>0</v>
      </c>
      <c r="AU42">
        <f ca="1">IF(AND($B42&gt;0,SUM(AU$3:AU41)=0,SUM($H42:AT42)=0),$B42,0)</f>
        <v>0</v>
      </c>
      <c r="AV42">
        <f ca="1">IF(AND($B42&gt;0,SUM(AV$3:AV41)=0,SUM($H42:AU42)=0),$B42,0)</f>
        <v>0</v>
      </c>
      <c r="AW42">
        <f ca="1">IF(AND($B42&gt;0,SUM(AW$3:AW41)=0,SUM($H42:AV42)=0),$B42,0)</f>
        <v>0</v>
      </c>
      <c r="AX42">
        <f ca="1">IF(AND($B42&gt;0,SUM(AX$3:AX41)=0,SUM($H42:AW42)=0),$B42,0)</f>
        <v>0</v>
      </c>
      <c r="AY42">
        <f ca="1">IF(AND($B42&gt;0,SUM(AY$3:AY41)=0,SUM($H42:AX42)=0),$B42,0)</f>
        <v>0</v>
      </c>
      <c r="AZ42">
        <f ca="1">IF(AND($B42&gt;0,SUM(AZ$3:AZ41)=0,SUM($H42:AY42)=0),$B42,0)</f>
        <v>0</v>
      </c>
      <c r="BA42">
        <f ca="1">IF(AND($B42&gt;0,SUM(BA$3:BA41)=0,SUM($H42:AZ42)=0),$B42,0)</f>
        <v>0</v>
      </c>
      <c r="BB42">
        <f ca="1">IF(AND($B42&gt;0,SUM(BB$3:BB41)=0,SUM($H42:BA42)=0),$B42,0)</f>
        <v>0</v>
      </c>
      <c r="BC42">
        <f ca="1">IF(AND($B42&gt;0,SUM(BC$3:BC41)=0,SUM($H42:BB42)=0),$B42,0)</f>
        <v>0</v>
      </c>
      <c r="BD42">
        <f ca="1">IF(AND($B42&gt;0,SUM(BD$3:BD41)=0,SUM($H42:BC42)=0),$B42,0)</f>
        <v>0</v>
      </c>
      <c r="BE42">
        <f ca="1">IF(AND($B42&gt;0,SUM(BE$3:BE41)=0,SUM($H42:BD42)=0),$B42,0)</f>
        <v>0</v>
      </c>
      <c r="BF42">
        <f ca="1">IF(AND($B42&gt;0,SUM(BF$3:BF41)=0,SUM($H42:BE42)=0),$B42,0)</f>
        <v>0</v>
      </c>
      <c r="BG42">
        <f ca="1">IF(AND($B42&gt;0,SUM(BG$3:BG41)=0,SUM($H42:BF42)=0),$B42,0)</f>
        <v>0</v>
      </c>
      <c r="BH42">
        <f ca="1">IF(AND($B42&gt;0,SUM(BH$3:BH41)=0,SUM($H42:BG42)=0),$B42,0)</f>
        <v>0</v>
      </c>
      <c r="BI42">
        <f ca="1">IF(AND($B42&gt;0,SUM(BI$3:BI41)=0,SUM($H42:BH42)=0),$B42,0)</f>
        <v>0</v>
      </c>
      <c r="BJ42">
        <f ca="1">IF(AND($B42&gt;0,SUM(BJ$3:BJ41)=0,SUM($H42:BI42)=0),$B42,0)</f>
        <v>0</v>
      </c>
      <c r="BK42">
        <f ca="1">IF(AND($B42&gt;0,SUM(BK$3:BK41)=0,SUM($H42:BJ42)=0),$B42,0)</f>
        <v>0</v>
      </c>
      <c r="BL42">
        <f ca="1">IF(AND($B42&gt;0,SUM(BL$3:BL41)=0,SUM($H42:BK42)=0),$B42,0)</f>
        <v>0</v>
      </c>
      <c r="BM42">
        <f ca="1">IF(AND($B42&gt;0,SUM(BM$3:BM41)=0,SUM($H42:BL42)=0),$B42,0)</f>
        <v>0</v>
      </c>
      <c r="BN42">
        <f ca="1">IF(AND($B42&gt;0,SUM(BN$3:BN41)=0,SUM($H42:BM42)=0),$B42,0)</f>
        <v>0</v>
      </c>
      <c r="BO42">
        <f ca="1">IF(AND($B42&gt;0,SUM(BO$3:BO41)=0,SUM($H42:BN42)=0),$B42,0)</f>
        <v>0</v>
      </c>
      <c r="BP42">
        <f ca="1">IF(AND($B42&gt;0,SUM(BP$3:BP41)=0,SUM($H42:BO42)=0),$B42,0)</f>
        <v>0</v>
      </c>
      <c r="BQ42">
        <f ca="1">IF(AND($B42&gt;0,SUM(BQ$3:BQ41)=0,SUM($H42:BP42)=0),$B42,0)</f>
        <v>0</v>
      </c>
      <c r="BR42">
        <f ca="1">IF(AND($B42&gt;0,SUM(BR$3:BR41)=0,SUM($H42:BQ42)=0),$B42,0)</f>
        <v>0</v>
      </c>
      <c r="BS42">
        <f ca="1">IF(AND($B42&gt;0,SUM(BS$3:BS41)=0,SUM($H42:BR42)=0),$B42,0)</f>
        <v>0</v>
      </c>
      <c r="BT42">
        <f ca="1">IF(AND($B42&gt;0,SUM(BT$3:BT41)=0,SUM($H42:BS42)=0),$B42,0)</f>
        <v>0</v>
      </c>
      <c r="BU42">
        <f ca="1">IF(AND($B42&gt;0,SUM(BU$3:BU41)=0,SUM($H42:BT42)=0),$B42,0)</f>
        <v>0</v>
      </c>
      <c r="BV42">
        <f ca="1">IF(AND($B42&gt;0,SUM(BV$3:BV41)=0,SUM($H42:BU42)=0),$B42,0)</f>
        <v>0</v>
      </c>
      <c r="BW42">
        <f ca="1">IF(AND($B42&gt;0,SUM(BW$3:BW41)=0,SUM($H42:BV42)=0),$B42,0)</f>
        <v>0</v>
      </c>
      <c r="BX42">
        <f ca="1">IF(AND($B42&gt;0,SUM(BX$3:BX41)=0,SUM($H42:BW42)=0),$B42,0)</f>
        <v>0</v>
      </c>
      <c r="BY42">
        <f ca="1">IF(AND($B42&gt;0,SUM(BY$3:BY41)=0,SUM($H42:BX42)=0),$B42,0)</f>
        <v>0</v>
      </c>
      <c r="BZ42">
        <f ca="1">IF(AND($B42&gt;0,SUM(BZ$3:BZ41)=0,SUM($H42:BY42)=0),$B42,0)</f>
        <v>0</v>
      </c>
      <c r="CA42">
        <f ca="1">IF(AND($B42&gt;0,SUM(CA$3:CA41)=0,SUM($H42:BZ42)=0),$B42,0)</f>
        <v>0</v>
      </c>
      <c r="CB42">
        <f ca="1">IF(AND($B42&gt;0,SUM(CB$3:CB41)=0,SUM($H42:CA42)=0),$B42,0)</f>
        <v>0</v>
      </c>
      <c r="CC42">
        <f ca="1">IF(AND($B42&gt;0,SUM(CC$3:CC41)=0,SUM($H42:CB42)=0),$B42,0)</f>
        <v>0</v>
      </c>
      <c r="CD42">
        <f ca="1">IF(AND($B42&gt;0,SUM(CD$3:CD41)=0,SUM($H42:CC42)=0),$B42,0)</f>
        <v>0</v>
      </c>
      <c r="CE42">
        <f ca="1">IF(AND($B42&gt;0,SUM(CE$3:CE41)=0,SUM($H42:CD42)=0),$B42,0)</f>
        <v>0</v>
      </c>
      <c r="CF42">
        <f ca="1">IF(AND($B42&gt;0,SUM(CF$3:CF41)=0,SUM($H42:CE42)=0),$B42,0)</f>
        <v>0</v>
      </c>
      <c r="CG42">
        <f ca="1">IF(AND($B42&gt;0,SUM(CG$3:CG41)=0,SUM($H42:CF42)=0),$B42,0)</f>
        <v>0</v>
      </c>
      <c r="CH42">
        <f ca="1">IF(AND($B42&gt;0,SUM(CH$3:CH41)=0,SUM($H42:CG42)=0),$B42,0)</f>
        <v>0</v>
      </c>
      <c r="CI42">
        <f ca="1">IF(AND($B42&gt;0,SUM(CI$3:CI41)=0,SUM($H42:CH42)=0),$B42,0)</f>
        <v>0</v>
      </c>
      <c r="CJ42">
        <f ca="1">IF(AND($B42&gt;0,SUM(CJ$3:CJ41)=0,SUM($H42:CI42)=0),$B42,0)</f>
        <v>0</v>
      </c>
      <c r="CK42">
        <f ca="1">IF(AND($B42&gt;0,SUM(CK$3:CK41)=0,SUM($H42:CJ42)=0),$B42,0)</f>
        <v>0</v>
      </c>
      <c r="CL42">
        <f ca="1">IF(AND($B42&gt;0,SUM(CL$3:CL41)=0,SUM($H42:CK42)=0),$B42,0)</f>
        <v>0</v>
      </c>
      <c r="CM42">
        <f ca="1">IF(AND($B42&gt;0,SUM(CM$3:CM41)=0,SUM($H42:CL42)=0),$B42,0)</f>
        <v>0</v>
      </c>
      <c r="CN42">
        <f ca="1">IF(AND($B42&gt;0,SUM(CN$3:CN41)=0,SUM($H42:CM42)=0),$B42,0)</f>
        <v>0</v>
      </c>
      <c r="CO42">
        <f ca="1">IF(AND($B42&gt;0,SUM(CO$3:CO41)=0,SUM($H42:CN42)=0),$B42,0)</f>
        <v>0</v>
      </c>
      <c r="CP42">
        <f ca="1">IF(AND($B42&gt;0,SUM(CP$3:CP41)=0,SUM($H42:CO42)=0),$B42,0)</f>
        <v>0</v>
      </c>
      <c r="CQ42">
        <f ca="1">IF(AND($B42&gt;0,SUM(CQ$3:CQ41)=0,SUM($H42:CP42)=0),$B42,0)</f>
        <v>0</v>
      </c>
      <c r="CR42">
        <f ca="1">IF(AND($B42&gt;0,SUM(CR$3:CR41)=0,SUM($H42:CQ42)=0),$B42,0)</f>
        <v>0</v>
      </c>
      <c r="CS42">
        <f ca="1">IF(AND($B42&gt;0,SUM(CS$3:CS41)=0,SUM($H42:CR42)=0),$B42,0)</f>
        <v>0</v>
      </c>
      <c r="CT42">
        <f ca="1">IF(AND($B42&gt;0,SUM(CT$3:CT41)=0,SUM($H42:CS42)=0),$B42,0)</f>
        <v>0</v>
      </c>
      <c r="CU42">
        <f ca="1">IF(AND($B42&gt;0,SUM(CU$3:CU41)=0,SUM($H42:CT42)=0),$B42,0)</f>
        <v>0</v>
      </c>
      <c r="CV42">
        <f ca="1">IF(AND($B42&gt;0,SUM(CV$3:CV41)=0,SUM($H42:CU42)=0),$B42,0)</f>
        <v>0</v>
      </c>
      <c r="CW42">
        <f ca="1">IF(AND($B42&gt;0,SUM(CW$3:CW41)=0,SUM($H42:CV42)=0),$B42,0)</f>
        <v>0</v>
      </c>
      <c r="CX42">
        <f ca="1">IF(AND($B42&gt;0,SUM(CX$3:CX41)=0,SUM($H42:CW42)=0),$B42,0)</f>
        <v>0</v>
      </c>
      <c r="CY42">
        <f ca="1">IF(AND($B42&gt;0,SUM(CY$3:CY41)=0,SUM($H42:CX42)=0),$B42,0)</f>
        <v>0</v>
      </c>
      <c r="CZ42">
        <f ca="1">IF(AND($B42&gt;0,SUM(CZ$3:CZ41)=0,SUM($H42:CY42)=0),$B42,0)</f>
        <v>0</v>
      </c>
      <c r="DA42">
        <f ca="1">IF(AND($B42&gt;0,SUM(DA$3:DA41)=0,SUM($H42:CZ42)=0),$B42,0)</f>
        <v>0</v>
      </c>
      <c r="DB42">
        <f ca="1">IF(AND($B42&gt;0,SUM(DB$3:DB41)=0,SUM($H42:DA42)=0),$B42,0)</f>
        <v>0</v>
      </c>
      <c r="DC42">
        <f ca="1">IF(AND($B42&gt;0,SUM(DC$3:DC41)=0,SUM($H42:DB42)=0),$B42,0)</f>
        <v>0</v>
      </c>
      <c r="DD42">
        <f ca="1">IF(AND($B42&gt;0,SUM(DD$3:DD41)=0,SUM($H42:DC42)=0),$B42,0)</f>
        <v>0</v>
      </c>
      <c r="DE42">
        <f ca="1">IF(AND($B42&gt;0,SUM(DE$3:DE41)=0,SUM($H42:DD42)=0),$B42,0)</f>
        <v>0</v>
      </c>
      <c r="DF42">
        <f ca="1">IF(AND($B42&gt;0,SUM(DF$3:DF41)=0,SUM($H42:DE42)=0),$B42,0)</f>
        <v>0</v>
      </c>
      <c r="DG42">
        <f ca="1">IF(AND($B42&gt;0,SUM(DG$3:DG41)=0,SUM($H42:DF42)=0),$B42,0)</f>
        <v>0</v>
      </c>
      <c r="DH42">
        <f ca="1">IF(AND($B42&gt;0,SUM(DH$3:DH41)=0,SUM($H42:DG42)=0),$B42,0)</f>
        <v>0</v>
      </c>
      <c r="DI42">
        <f ca="1">IF(AND($B42&gt;0,SUM(DI$3:DI41)=0,SUM($H42:DH42)=0),$B42,0)</f>
        <v>0</v>
      </c>
      <c r="DJ42">
        <f ca="1">IF(AND($B42&gt;0,SUM(DJ$3:DJ41)=0,SUM($H42:DI42)=0),$B42,0)</f>
        <v>0</v>
      </c>
      <c r="DK42">
        <f ca="1">IF(AND($B42&gt;0,SUM(DK$3:DK41)=0,SUM($H42:DJ42)=0),$B42,0)</f>
        <v>0</v>
      </c>
      <c r="DL42">
        <f ca="1">IF(AND($B42&gt;0,SUM(DL$3:DL41)=0,SUM($H42:DK42)=0),$B42,0)</f>
        <v>0</v>
      </c>
      <c r="DM42">
        <f ca="1">IF(AND($B42&gt;0,SUM(DM$3:DM41)=0,SUM($H42:DL42)=0),$B42,0)</f>
        <v>0</v>
      </c>
      <c r="DN42">
        <f ca="1">IF(AND($B42&gt;0,SUM(DN$3:DN41)=0,SUM($H42:DM42)=0),$B42,0)</f>
        <v>0</v>
      </c>
      <c r="DO42">
        <f ca="1">IF(AND($B42&gt;0,SUM(DO$3:DO41)=0,SUM($H42:DN42)=0),$B42,0)</f>
        <v>0</v>
      </c>
      <c r="DP42">
        <f ca="1">IF(AND($B42&gt;0,SUM(DP$3:DP41)=0,SUM($H42:DO42)=0),$B42,0)</f>
        <v>0</v>
      </c>
      <c r="DQ42">
        <f ca="1">IF(AND($B42&gt;0,SUM(DQ$3:DQ41)=0,SUM($H42:DP42)=0),$B42,0)</f>
        <v>0</v>
      </c>
      <c r="DR42">
        <f ca="1">IF(AND($B42&gt;0,SUM(DR$3:DR41)=0,SUM($H42:DQ42)=0),$B42,0)</f>
        <v>0</v>
      </c>
      <c r="DS42">
        <f ca="1">IF(AND($B42&gt;0,SUM(DS$3:DS41)=0,SUM($H42:DR42)=0),$B42,0)</f>
        <v>0</v>
      </c>
      <c r="DT42">
        <f ca="1">IF(AND($B42&gt;0,SUM(DT$3:DT41)=0,SUM($H42:DS42)=0),$B42,0)</f>
        <v>0</v>
      </c>
      <c r="DU42">
        <f ca="1">IF(AND($B42&gt;0,SUM(DU$3:DU41)=0,SUM($H42:DT42)=0),$B42,0)</f>
        <v>0</v>
      </c>
      <c r="DV42">
        <f ca="1">IF(AND($B42&gt;0,SUM(DV$3:DV41)=0,SUM($H42:DU42)=0),$B42,0)</f>
        <v>0</v>
      </c>
      <c r="DW42">
        <f ca="1">IF(AND($B42&gt;0,SUM(DW$3:DW41)=0,SUM($H42:DV42)=0),$B42,0)</f>
        <v>0</v>
      </c>
      <c r="DX42">
        <f ca="1">IF(AND($B42&gt;0,SUM(DX$3:DX41)=0,SUM($H42:DW42)=0),$B42,0)</f>
        <v>0</v>
      </c>
      <c r="DY42">
        <f ca="1">IF(AND($B42&gt;0,SUM(DY$3:DY41)=0,SUM($H42:DX42)=0),$B42,0)</f>
        <v>0</v>
      </c>
      <c r="DZ42">
        <f ca="1">IF(AND($B42&gt;0,SUM(DZ$3:DZ41)=0,SUM($H42:DY42)=0),$B42,0)</f>
        <v>0</v>
      </c>
      <c r="EA42">
        <f ca="1">IF(AND($B42&gt;0,SUM(EA$3:EA41)=0,SUM($H42:DZ42)=0),$B42,0)</f>
        <v>0</v>
      </c>
      <c r="EB42">
        <f ca="1">IF(AND($B42&gt;0,SUM(EB$3:EB41)=0,SUM($H42:EA42)=0),$B42,0)</f>
        <v>0</v>
      </c>
      <c r="EC42">
        <f ca="1">IF(AND($B42&gt;0,SUM(EC$3:EC41)=0,SUM($H42:EB42)=0),$B42,0)</f>
        <v>0</v>
      </c>
      <c r="ED42">
        <f ca="1">IF(AND($B42&gt;0,SUM(ED$3:ED41)=0,SUM($H42:EC42)=0),$B42,0)</f>
        <v>0</v>
      </c>
      <c r="EE42">
        <f ca="1">IF(AND($B42&gt;0,SUM(EE$3:EE41)=0,SUM($H42:ED42)=0),$B42,0)</f>
        <v>0</v>
      </c>
      <c r="EF42">
        <f ca="1">IF(AND($B42&gt;0,SUM(EF$3:EF41)=0,SUM($H42:EE42)=0),$B42,0)</f>
        <v>0</v>
      </c>
      <c r="EG42">
        <f ca="1">IF(AND($B42&gt;0,SUM(EG$3:EG41)=0,SUM($H42:EF42)=0),$B42,0)</f>
        <v>0</v>
      </c>
      <c r="EH42">
        <f ca="1">IF(AND($B42&gt;0,SUM(EH$3:EH41)=0,SUM($H42:EG42)=0),$B42,0)</f>
        <v>0</v>
      </c>
      <c r="EI42">
        <f ca="1">IF(AND($B42&gt;0,SUM(EI$3:EI41)=0,SUM($H42:EH42)=0),$B42,0)</f>
        <v>0</v>
      </c>
      <c r="EJ42">
        <f ca="1">IF(AND($B42&gt;0,SUM(EJ$3:EJ41)=0,SUM($H42:EI42)=0),$B42,0)</f>
        <v>0</v>
      </c>
      <c r="EK42">
        <f ca="1">IF(AND($B42&gt;0,SUM(EK$3:EK41)=0,SUM($H42:EJ42)=0),$B42,0)</f>
        <v>0</v>
      </c>
      <c r="EL42">
        <f ca="1">IF(AND($B42&gt;0,SUM(EL$3:EL41)=0,SUM($H42:EK42)=0),$B42,0)</f>
        <v>0</v>
      </c>
      <c r="EM42">
        <f ca="1">IF(AND($B42&gt;0,SUM(EM$3:EM41)=0,SUM($H42:EL42)=0),$B42,0)</f>
        <v>0</v>
      </c>
      <c r="EN42">
        <f ca="1">IF(AND($B42&gt;0,SUM(EN$3:EN41)=0,SUM($H42:EM42)=0),$B42,0)</f>
        <v>0</v>
      </c>
      <c r="EO42">
        <f ca="1">IF(AND($B42&gt;0,SUM(EO$3:EO41)=0,SUM($H42:EN42)=0),$B42,0)</f>
        <v>0</v>
      </c>
      <c r="EP42">
        <f ca="1">IF(AND($B42&gt;0,SUM(EP$3:EP41)=0,SUM($H42:EO42)=0),$B42,0)</f>
        <v>0</v>
      </c>
      <c r="EQ42">
        <f ca="1">IF(AND($B42&gt;0,SUM(EQ$3:EQ41)=0,SUM($H42:EP42)=0),$B42,0)</f>
        <v>0</v>
      </c>
      <c r="ER42">
        <f ca="1">IF(AND($B42&gt;0,SUM(ER$3:ER41)=0,SUM($H42:EQ42)=0),$B42,0)</f>
        <v>0</v>
      </c>
      <c r="ES42">
        <f ca="1">IF(AND($B42&gt;0,SUM(ES$3:ES41)=0,SUM($H42:ER42)=0),$B42,0)</f>
        <v>0</v>
      </c>
      <c r="ET42">
        <f ca="1">IF(AND($B42&gt;0,SUM(ET$3:ET41)=0,SUM($H42:ES42)=0),$B42,0)</f>
        <v>0</v>
      </c>
      <c r="EU42">
        <f ca="1">IF(AND($B42&gt;0,SUM(EU$3:EU41)=0,SUM($H42:ET42)=0),$B42,0)</f>
        <v>0</v>
      </c>
      <c r="EV42">
        <f ca="1">IF(AND($B42&gt;0,SUM(EV$3:EV41)=0,SUM($H42:EU42)=0),$B42,0)</f>
        <v>0</v>
      </c>
      <c r="EW42">
        <f ca="1">IF(AND($B42&gt;0,SUM(EW$3:EW41)=0,SUM($H42:EV42)=0),$B42,0)</f>
        <v>0</v>
      </c>
      <c r="EX42">
        <f ca="1">IF(AND($B42&gt;0,SUM(EX$3:EX41)=0,SUM($H42:EW42)=0),$B42,0)</f>
        <v>0</v>
      </c>
      <c r="EY42">
        <f ca="1">IF(AND($B42&gt;0,SUM(EY$3:EY41)=0,SUM($H42:EX42)=0),$B42,0)</f>
        <v>0</v>
      </c>
      <c r="EZ42">
        <f ca="1">IF(AND($B42&gt;0,SUM(EZ$3:EZ41)=0,SUM($H42:EY42)=0),$B42,0)</f>
        <v>0</v>
      </c>
      <c r="FA42">
        <f ca="1">IF(AND($B42&gt;0,SUM(FA$3:FA41)=0,SUM($H42:EZ42)=0),$B42,0)</f>
        <v>0</v>
      </c>
      <c r="FB42">
        <f ca="1">IF(AND($B42&gt;0,SUM(FB$3:FB41)=0,SUM($H42:FA42)=0),$B42,0)</f>
        <v>0</v>
      </c>
      <c r="FC42">
        <f ca="1">IF(AND($B42&gt;0,SUM(FC$3:FC41)=0,SUM($H42:FB42)=0),$B42,0)</f>
        <v>0</v>
      </c>
      <c r="FD42">
        <f ca="1">IF(AND($B42&gt;0,SUM(FD$3:FD41)=0,SUM($H42:FC42)=0),$B42,0)</f>
        <v>0</v>
      </c>
      <c r="FE42">
        <f ca="1">IF(AND($B42&gt;0,SUM(FE$3:FE41)=0,SUM($H42:FD42)=0),$B42,0)</f>
        <v>0</v>
      </c>
      <c r="FF42">
        <f ca="1">IF(AND($B42&gt;0,SUM(FF$3:FF41)=0,SUM($H42:FE42)=0),$B42,0)</f>
        <v>0</v>
      </c>
      <c r="FG42">
        <f ca="1">IF(AND($B42&gt;0,SUM(FG$3:FG41)=0,SUM($H42:FF42)=0),$B42,0)</f>
        <v>0</v>
      </c>
      <c r="FH42">
        <f ca="1">IF(AND($B42&gt;0,SUM(FH$3:FH41)=0,SUM($H42:FG42)=0),$B42,0)</f>
        <v>0</v>
      </c>
      <c r="FI42">
        <f ca="1">IF(AND($B42&gt;0,SUM(FI$3:FI41)=0,SUM($H42:FH42)=0),$B42,0)</f>
        <v>0</v>
      </c>
      <c r="FJ42">
        <f ca="1">IF(AND($B42&gt;0,SUM(FJ$3:FJ41)=0,SUM($H42:FI42)=0),$B42,0)</f>
        <v>0</v>
      </c>
      <c r="FK42">
        <f ca="1">IF(AND($B42&gt;0,SUM(FK$3:FK41)=0,SUM($H42:FJ42)=0),$B42,0)</f>
        <v>0</v>
      </c>
      <c r="FL42">
        <f ca="1">IF(AND($B42&gt;0,SUM(FL$3:FL41)=0,SUM($H42:FK42)=0),$B42,0)</f>
        <v>0</v>
      </c>
      <c r="FM42">
        <f ca="1">IF(AND($B42&gt;0,SUM(FM$3:FM41)=0,SUM($H42:FL42)=0),$B42,0)</f>
        <v>0</v>
      </c>
      <c r="FN42">
        <f ca="1">IF(AND($B42&gt;0,SUM(FN$3:FN41)=0,SUM($H42:FM42)=0),$B42,0)</f>
        <v>0</v>
      </c>
      <c r="FS42" s="67" t="s">
        <v>968</v>
      </c>
      <c r="FT42" s="67" t="s">
        <v>964</v>
      </c>
      <c r="FU42" s="342">
        <v>7906923</v>
      </c>
      <c r="FV42" s="67" t="s">
        <v>175</v>
      </c>
      <c r="FY42" s="249" t="s">
        <v>968</v>
      </c>
      <c r="FZ42" s="67" t="s">
        <v>964</v>
      </c>
      <c r="GA42" s="67"/>
      <c r="GB42" s="67" t="s">
        <v>175</v>
      </c>
      <c r="GE42" s="67" t="s">
        <v>968</v>
      </c>
      <c r="GF42" s="67" t="s">
        <v>964</v>
      </c>
      <c r="GG42" s="67"/>
      <c r="GH42" s="67" t="s">
        <v>175</v>
      </c>
    </row>
    <row r="43" spans="1:190" ht="15.75" thickBot="1" x14ac:dyDescent="0.3">
      <c r="A43">
        <v>43</v>
      </c>
      <c r="B43">
        <f ca="1">IF(Valintaohjelma!D$10=SelectionData!$G$10,A43,0)</f>
        <v>0</v>
      </c>
      <c r="C43" s="240" t="str">
        <f t="shared" ca="1" si="6"/>
        <v>CASA W3xs Smart R 740W Abp RH</v>
      </c>
      <c r="D43" s="240" t="str">
        <f t="shared" ca="1" si="7"/>
        <v>W3SVR05SL0HA</v>
      </c>
      <c r="E43" s="240">
        <f t="shared" ca="1" si="8"/>
        <v>7906922</v>
      </c>
      <c r="F43" s="240" t="str">
        <f t="shared" ca="1" si="9"/>
        <v>Valitse</v>
      </c>
      <c r="G43" s="47">
        <f ca="1">INDEX($I$2:$FN$2,ROWS(G$2:G43))</f>
        <v>1</v>
      </c>
      <c r="H43">
        <v>0</v>
      </c>
      <c r="I43">
        <f ca="1">IF(AND($B43&gt;0,SUM(I$3:I42)=0,SUM($H43:H43)=0),$B43,0)</f>
        <v>0</v>
      </c>
      <c r="J43">
        <f ca="1">IF(AND($B43&gt;0,SUM(J$3:J42)=0,SUM($H43:I43)=0),$B43,0)</f>
        <v>0</v>
      </c>
      <c r="K43">
        <f ca="1">IF(AND($B43&gt;0,SUM(K$3:K42)=0,SUM($H43:J43)=0),$B43,0)</f>
        <v>0</v>
      </c>
      <c r="L43">
        <f ca="1">IF(AND($B43&gt;0,SUM(L$3:L42)=0,SUM($H43:K43)=0),$B43,0)</f>
        <v>0</v>
      </c>
      <c r="M43">
        <f ca="1">IF(AND($B43&gt;0,SUM(M$3:M42)=0,SUM($H43:L43)=0),$B43,0)</f>
        <v>0</v>
      </c>
      <c r="N43">
        <f ca="1">IF(AND($B43&gt;0,SUM(N$3:N42)=0,SUM($H43:M43)=0),$B43,0)</f>
        <v>0</v>
      </c>
      <c r="O43">
        <f ca="1">IF(AND($B43&gt;0,SUM(O$3:O42)=0,SUM($H43:N43)=0),$B43,0)</f>
        <v>0</v>
      </c>
      <c r="P43">
        <f ca="1">IF(AND($B43&gt;0,SUM(P$3:P42)=0,SUM($H43:O43)=0),$B43,0)</f>
        <v>0</v>
      </c>
      <c r="Q43">
        <f ca="1">IF(AND($B43&gt;0,SUM(Q$3:Q42)=0,SUM($H43:P43)=0),$B43,0)</f>
        <v>0</v>
      </c>
      <c r="R43">
        <f ca="1">IF(AND($B43&gt;0,SUM(R$3:R42)=0,SUM($H43:Q43)=0),$B43,0)</f>
        <v>0</v>
      </c>
      <c r="S43">
        <f ca="1">IF(AND($B43&gt;0,SUM(S$3:S42)=0,SUM($H43:R43)=0),$B43,0)</f>
        <v>0</v>
      </c>
      <c r="T43">
        <f ca="1">IF(AND($B43&gt;0,SUM(T$3:T42)=0,SUM($H43:S43)=0),$B43,0)</f>
        <v>0</v>
      </c>
      <c r="U43">
        <f ca="1">IF(AND($B43&gt;0,SUM(U$3:U42)=0,SUM($H43:T43)=0),$B43,0)</f>
        <v>0</v>
      </c>
      <c r="V43">
        <f ca="1">IF(AND($B43&gt;0,SUM(V$3:V42)=0,SUM($H43:U43)=0),$B43,0)</f>
        <v>0</v>
      </c>
      <c r="W43">
        <f ca="1">IF(AND($B43&gt;0,SUM(W$3:W42)=0,SUM($H43:V43)=0),$B43,0)</f>
        <v>0</v>
      </c>
      <c r="X43">
        <f ca="1">IF(AND($B43&gt;0,SUM(X$3:X42)=0,SUM($H43:W43)=0),$B43,0)</f>
        <v>0</v>
      </c>
      <c r="Y43">
        <f ca="1">IF(AND($B43&gt;0,SUM(Y$3:Y42)=0,SUM($H43:X43)=0),$B43,0)</f>
        <v>0</v>
      </c>
      <c r="Z43">
        <f ca="1">IF(AND($B43&gt;0,SUM(Z$3:Z42)=0,SUM($H43:Y43)=0),$B43,0)</f>
        <v>0</v>
      </c>
      <c r="AA43">
        <f ca="1">IF(AND($B43&gt;0,SUM(AA$3:AA42)=0,SUM($H43:Z43)=0),$B43,0)</f>
        <v>0</v>
      </c>
      <c r="AB43">
        <f ca="1">IF(AND($B43&gt;0,SUM(AB$3:AB42)=0,SUM($H43:AA43)=0),$B43,0)</f>
        <v>0</v>
      </c>
      <c r="AC43">
        <f ca="1">IF(AND($B43&gt;0,SUM(AC$3:AC42)=0,SUM($H43:AB43)=0),$B43,0)</f>
        <v>0</v>
      </c>
      <c r="AD43">
        <f ca="1">IF(AND($B43&gt;0,SUM(AD$3:AD42)=0,SUM($H43:AC43)=0),$B43,0)</f>
        <v>0</v>
      </c>
      <c r="AE43">
        <f ca="1">IF(AND($B43&gt;0,SUM(AE$3:AE42)=0,SUM($H43:AD43)=0),$B43,0)</f>
        <v>0</v>
      </c>
      <c r="AF43">
        <f ca="1">IF(AND($B43&gt;0,SUM(AF$3:AF42)=0,SUM($H43:AE43)=0),$B43,0)</f>
        <v>0</v>
      </c>
      <c r="AG43">
        <f ca="1">IF(AND($B43&gt;0,SUM(AG$3:AG42)=0,SUM($H43:AF43)=0),$B43,0)</f>
        <v>0</v>
      </c>
      <c r="AH43">
        <f ca="1">IF(AND($B43&gt;0,SUM(AH$3:AH42)=0,SUM($H43:AG43)=0),$B43,0)</f>
        <v>0</v>
      </c>
      <c r="AI43">
        <f ca="1">IF(AND($B43&gt;0,SUM(AI$3:AI42)=0,SUM($H43:AH43)=0),$B43,0)</f>
        <v>0</v>
      </c>
      <c r="AJ43">
        <f ca="1">IF(AND($B43&gt;0,SUM(AJ$3:AJ42)=0,SUM($H43:AI43)=0),$B43,0)</f>
        <v>0</v>
      </c>
      <c r="AK43">
        <f ca="1">IF(AND($B43&gt;0,SUM(AK$3:AK42)=0,SUM($H43:AJ43)=0),$B43,0)</f>
        <v>0</v>
      </c>
      <c r="AL43">
        <f ca="1">IF(AND($B43&gt;0,SUM(AL$3:AL42)=0,SUM($H43:AK43)=0),$B43,0)</f>
        <v>0</v>
      </c>
      <c r="AM43">
        <f ca="1">IF(AND($B43&gt;0,SUM(AM$3:AM42)=0,SUM($H43:AL43)=0),$B43,0)</f>
        <v>0</v>
      </c>
      <c r="AN43">
        <f ca="1">IF(AND($B43&gt;0,SUM(AN$3:AN42)=0,SUM($H43:AM43)=0),$B43,0)</f>
        <v>0</v>
      </c>
      <c r="AO43">
        <f ca="1">IF(AND($B43&gt;0,SUM(AO$3:AO42)=0,SUM($H43:AN43)=0),$B43,0)</f>
        <v>0</v>
      </c>
      <c r="AP43">
        <f ca="1">IF(AND($B43&gt;0,SUM(AP$3:AP42)=0,SUM($H43:AO43)=0),$B43,0)</f>
        <v>0</v>
      </c>
      <c r="AQ43">
        <f ca="1">IF(AND($B43&gt;0,SUM(AQ$3:AQ42)=0,SUM($H43:AP43)=0),$B43,0)</f>
        <v>0</v>
      </c>
      <c r="AR43">
        <f ca="1">IF(AND($B43&gt;0,SUM(AR$3:AR42)=0,SUM($H43:AQ43)=0),$B43,0)</f>
        <v>0</v>
      </c>
      <c r="AS43">
        <f ca="1">IF(AND($B43&gt;0,SUM(AS$3:AS42)=0,SUM($H43:AR43)=0),$B43,0)</f>
        <v>0</v>
      </c>
      <c r="AT43">
        <f ca="1">IF(AND($B43&gt;0,SUM(AT$3:AT42)=0,SUM($H43:AS43)=0),$B43,0)</f>
        <v>0</v>
      </c>
      <c r="AU43">
        <f ca="1">IF(AND($B43&gt;0,SUM(AU$3:AU42)=0,SUM($H43:AT43)=0),$B43,0)</f>
        <v>0</v>
      </c>
      <c r="AV43">
        <f ca="1">IF(AND($B43&gt;0,SUM(AV$3:AV42)=0,SUM($H43:AU43)=0),$B43,0)</f>
        <v>0</v>
      </c>
      <c r="AW43">
        <f ca="1">IF(AND($B43&gt;0,SUM(AW$3:AW42)=0,SUM($H43:AV43)=0),$B43,0)</f>
        <v>0</v>
      </c>
      <c r="AX43">
        <f ca="1">IF(AND($B43&gt;0,SUM(AX$3:AX42)=0,SUM($H43:AW43)=0),$B43,0)</f>
        <v>0</v>
      </c>
      <c r="AY43">
        <f ca="1">IF(AND($B43&gt;0,SUM(AY$3:AY42)=0,SUM($H43:AX43)=0),$B43,0)</f>
        <v>0</v>
      </c>
      <c r="AZ43">
        <f ca="1">IF(AND($B43&gt;0,SUM(AZ$3:AZ42)=0,SUM($H43:AY43)=0),$B43,0)</f>
        <v>0</v>
      </c>
      <c r="BA43">
        <f ca="1">IF(AND($B43&gt;0,SUM(BA$3:BA42)=0,SUM($H43:AZ43)=0),$B43,0)</f>
        <v>0</v>
      </c>
      <c r="BB43">
        <f ca="1">IF(AND($B43&gt;0,SUM(BB$3:BB42)=0,SUM($H43:BA43)=0),$B43,0)</f>
        <v>0</v>
      </c>
      <c r="BC43">
        <f ca="1">IF(AND($B43&gt;0,SUM(BC$3:BC42)=0,SUM($H43:BB43)=0),$B43,0)</f>
        <v>0</v>
      </c>
      <c r="BD43">
        <f ca="1">IF(AND($B43&gt;0,SUM(BD$3:BD42)=0,SUM($H43:BC43)=0),$B43,0)</f>
        <v>0</v>
      </c>
      <c r="BE43">
        <f ca="1">IF(AND($B43&gt;0,SUM(BE$3:BE42)=0,SUM($H43:BD43)=0),$B43,0)</f>
        <v>0</v>
      </c>
      <c r="BF43">
        <f ca="1">IF(AND($B43&gt;0,SUM(BF$3:BF42)=0,SUM($H43:BE43)=0),$B43,0)</f>
        <v>0</v>
      </c>
      <c r="BG43">
        <f ca="1">IF(AND($B43&gt;0,SUM(BG$3:BG42)=0,SUM($H43:BF43)=0),$B43,0)</f>
        <v>0</v>
      </c>
      <c r="BH43">
        <f ca="1">IF(AND($B43&gt;0,SUM(BH$3:BH42)=0,SUM($H43:BG43)=0),$B43,0)</f>
        <v>0</v>
      </c>
      <c r="BI43">
        <f ca="1">IF(AND($B43&gt;0,SUM(BI$3:BI42)=0,SUM($H43:BH43)=0),$B43,0)</f>
        <v>0</v>
      </c>
      <c r="BJ43">
        <f ca="1">IF(AND($B43&gt;0,SUM(BJ$3:BJ42)=0,SUM($H43:BI43)=0),$B43,0)</f>
        <v>0</v>
      </c>
      <c r="BK43">
        <f ca="1">IF(AND($B43&gt;0,SUM(BK$3:BK42)=0,SUM($H43:BJ43)=0),$B43,0)</f>
        <v>0</v>
      </c>
      <c r="BL43">
        <f ca="1">IF(AND($B43&gt;0,SUM(BL$3:BL42)=0,SUM($H43:BK43)=0),$B43,0)</f>
        <v>0</v>
      </c>
      <c r="BM43">
        <f ca="1">IF(AND($B43&gt;0,SUM(BM$3:BM42)=0,SUM($H43:BL43)=0),$B43,0)</f>
        <v>0</v>
      </c>
      <c r="BN43">
        <f ca="1">IF(AND($B43&gt;0,SUM(BN$3:BN42)=0,SUM($H43:BM43)=0),$B43,0)</f>
        <v>0</v>
      </c>
      <c r="BO43">
        <f ca="1">IF(AND($B43&gt;0,SUM(BO$3:BO42)=0,SUM($H43:BN43)=0),$B43,0)</f>
        <v>0</v>
      </c>
      <c r="BP43">
        <f ca="1">IF(AND($B43&gt;0,SUM(BP$3:BP42)=0,SUM($H43:BO43)=0),$B43,0)</f>
        <v>0</v>
      </c>
      <c r="BQ43">
        <f ca="1">IF(AND($B43&gt;0,SUM(BQ$3:BQ42)=0,SUM($H43:BP43)=0),$B43,0)</f>
        <v>0</v>
      </c>
      <c r="BR43">
        <f ca="1">IF(AND($B43&gt;0,SUM(BR$3:BR42)=0,SUM($H43:BQ43)=0),$B43,0)</f>
        <v>0</v>
      </c>
      <c r="BS43">
        <f ca="1">IF(AND($B43&gt;0,SUM(BS$3:BS42)=0,SUM($H43:BR43)=0),$B43,0)</f>
        <v>0</v>
      </c>
      <c r="BT43">
        <f ca="1">IF(AND($B43&gt;0,SUM(BT$3:BT42)=0,SUM($H43:BS43)=0),$B43,0)</f>
        <v>0</v>
      </c>
      <c r="BU43">
        <f ca="1">IF(AND($B43&gt;0,SUM(BU$3:BU42)=0,SUM($H43:BT43)=0),$B43,0)</f>
        <v>0</v>
      </c>
      <c r="BV43">
        <f ca="1">IF(AND($B43&gt;0,SUM(BV$3:BV42)=0,SUM($H43:BU43)=0),$B43,0)</f>
        <v>0</v>
      </c>
      <c r="BW43">
        <f ca="1">IF(AND($B43&gt;0,SUM(BW$3:BW42)=0,SUM($H43:BV43)=0),$B43,0)</f>
        <v>0</v>
      </c>
      <c r="BX43">
        <f ca="1">IF(AND($B43&gt;0,SUM(BX$3:BX42)=0,SUM($H43:BW43)=0),$B43,0)</f>
        <v>0</v>
      </c>
      <c r="BY43">
        <f ca="1">IF(AND($B43&gt;0,SUM(BY$3:BY42)=0,SUM($H43:BX43)=0),$B43,0)</f>
        <v>0</v>
      </c>
      <c r="BZ43">
        <f ca="1">IF(AND($B43&gt;0,SUM(BZ$3:BZ42)=0,SUM($H43:BY43)=0),$B43,0)</f>
        <v>0</v>
      </c>
      <c r="CA43">
        <f ca="1">IF(AND($B43&gt;0,SUM(CA$3:CA42)=0,SUM($H43:BZ43)=0),$B43,0)</f>
        <v>0</v>
      </c>
      <c r="CB43">
        <f ca="1">IF(AND($B43&gt;0,SUM(CB$3:CB42)=0,SUM($H43:CA43)=0),$B43,0)</f>
        <v>0</v>
      </c>
      <c r="CC43">
        <f ca="1">IF(AND($B43&gt;0,SUM(CC$3:CC42)=0,SUM($H43:CB43)=0),$B43,0)</f>
        <v>0</v>
      </c>
      <c r="CD43">
        <f ca="1">IF(AND($B43&gt;0,SUM(CD$3:CD42)=0,SUM($H43:CC43)=0),$B43,0)</f>
        <v>0</v>
      </c>
      <c r="CE43">
        <f ca="1">IF(AND($B43&gt;0,SUM(CE$3:CE42)=0,SUM($H43:CD43)=0),$B43,0)</f>
        <v>0</v>
      </c>
      <c r="CF43">
        <f ca="1">IF(AND($B43&gt;0,SUM(CF$3:CF42)=0,SUM($H43:CE43)=0),$B43,0)</f>
        <v>0</v>
      </c>
      <c r="CG43">
        <f ca="1">IF(AND($B43&gt;0,SUM(CG$3:CG42)=0,SUM($H43:CF43)=0),$B43,0)</f>
        <v>0</v>
      </c>
      <c r="CH43">
        <f ca="1">IF(AND($B43&gt;0,SUM(CH$3:CH42)=0,SUM($H43:CG43)=0),$B43,0)</f>
        <v>0</v>
      </c>
      <c r="CI43">
        <f ca="1">IF(AND($B43&gt;0,SUM(CI$3:CI42)=0,SUM($H43:CH43)=0),$B43,0)</f>
        <v>0</v>
      </c>
      <c r="CJ43">
        <f ca="1">IF(AND($B43&gt;0,SUM(CJ$3:CJ42)=0,SUM($H43:CI43)=0),$B43,0)</f>
        <v>0</v>
      </c>
      <c r="CK43">
        <f ca="1">IF(AND($B43&gt;0,SUM(CK$3:CK42)=0,SUM($H43:CJ43)=0),$B43,0)</f>
        <v>0</v>
      </c>
      <c r="CL43">
        <f ca="1">IF(AND($B43&gt;0,SUM(CL$3:CL42)=0,SUM($H43:CK43)=0),$B43,0)</f>
        <v>0</v>
      </c>
      <c r="CM43">
        <f ca="1">IF(AND($B43&gt;0,SUM(CM$3:CM42)=0,SUM($H43:CL43)=0),$B43,0)</f>
        <v>0</v>
      </c>
      <c r="CN43">
        <f ca="1">IF(AND($B43&gt;0,SUM(CN$3:CN42)=0,SUM($H43:CM43)=0),$B43,0)</f>
        <v>0</v>
      </c>
      <c r="CO43">
        <f ca="1">IF(AND($B43&gt;0,SUM(CO$3:CO42)=0,SUM($H43:CN43)=0),$B43,0)</f>
        <v>0</v>
      </c>
      <c r="CP43">
        <f ca="1">IF(AND($B43&gt;0,SUM(CP$3:CP42)=0,SUM($H43:CO43)=0),$B43,0)</f>
        <v>0</v>
      </c>
      <c r="CQ43">
        <f ca="1">IF(AND($B43&gt;0,SUM(CQ$3:CQ42)=0,SUM($H43:CP43)=0),$B43,0)</f>
        <v>0</v>
      </c>
      <c r="CR43">
        <f ca="1">IF(AND($B43&gt;0,SUM(CR$3:CR42)=0,SUM($H43:CQ43)=0),$B43,0)</f>
        <v>0</v>
      </c>
      <c r="CS43">
        <f ca="1">IF(AND($B43&gt;0,SUM(CS$3:CS42)=0,SUM($H43:CR43)=0),$B43,0)</f>
        <v>0</v>
      </c>
      <c r="CT43">
        <f ca="1">IF(AND($B43&gt;0,SUM(CT$3:CT42)=0,SUM($H43:CS43)=0),$B43,0)</f>
        <v>0</v>
      </c>
      <c r="CU43">
        <f ca="1">IF(AND($B43&gt;0,SUM(CU$3:CU42)=0,SUM($H43:CT43)=0),$B43,0)</f>
        <v>0</v>
      </c>
      <c r="CV43">
        <f ca="1">IF(AND($B43&gt;0,SUM(CV$3:CV42)=0,SUM($H43:CU43)=0),$B43,0)</f>
        <v>0</v>
      </c>
      <c r="CW43">
        <f ca="1">IF(AND($B43&gt;0,SUM(CW$3:CW42)=0,SUM($H43:CV43)=0),$B43,0)</f>
        <v>0</v>
      </c>
      <c r="CX43">
        <f ca="1">IF(AND($B43&gt;0,SUM(CX$3:CX42)=0,SUM($H43:CW43)=0),$B43,0)</f>
        <v>0</v>
      </c>
      <c r="CY43">
        <f ca="1">IF(AND($B43&gt;0,SUM(CY$3:CY42)=0,SUM($H43:CX43)=0),$B43,0)</f>
        <v>0</v>
      </c>
      <c r="CZ43">
        <f ca="1">IF(AND($B43&gt;0,SUM(CZ$3:CZ42)=0,SUM($H43:CY43)=0),$B43,0)</f>
        <v>0</v>
      </c>
      <c r="DA43">
        <f ca="1">IF(AND($B43&gt;0,SUM(DA$3:DA42)=0,SUM($H43:CZ43)=0),$B43,0)</f>
        <v>0</v>
      </c>
      <c r="DB43">
        <f ca="1">IF(AND($B43&gt;0,SUM(DB$3:DB42)=0,SUM($H43:DA43)=0),$B43,0)</f>
        <v>0</v>
      </c>
      <c r="DC43">
        <f ca="1">IF(AND($B43&gt;0,SUM(DC$3:DC42)=0,SUM($H43:DB43)=0),$B43,0)</f>
        <v>0</v>
      </c>
      <c r="DD43">
        <f ca="1">IF(AND($B43&gt;0,SUM(DD$3:DD42)=0,SUM($H43:DC43)=0),$B43,0)</f>
        <v>0</v>
      </c>
      <c r="DE43">
        <f ca="1">IF(AND($B43&gt;0,SUM(DE$3:DE42)=0,SUM($H43:DD43)=0),$B43,0)</f>
        <v>0</v>
      </c>
      <c r="DF43">
        <f ca="1">IF(AND($B43&gt;0,SUM(DF$3:DF42)=0,SUM($H43:DE43)=0),$B43,0)</f>
        <v>0</v>
      </c>
      <c r="DG43">
        <f ca="1">IF(AND($B43&gt;0,SUM(DG$3:DG42)=0,SUM($H43:DF43)=0),$B43,0)</f>
        <v>0</v>
      </c>
      <c r="DH43">
        <f ca="1">IF(AND($B43&gt;0,SUM(DH$3:DH42)=0,SUM($H43:DG43)=0),$B43,0)</f>
        <v>0</v>
      </c>
      <c r="DI43">
        <f ca="1">IF(AND($B43&gt;0,SUM(DI$3:DI42)=0,SUM($H43:DH43)=0),$B43,0)</f>
        <v>0</v>
      </c>
      <c r="DJ43">
        <f ca="1">IF(AND($B43&gt;0,SUM(DJ$3:DJ42)=0,SUM($H43:DI43)=0),$B43,0)</f>
        <v>0</v>
      </c>
      <c r="DK43">
        <f ca="1">IF(AND($B43&gt;0,SUM(DK$3:DK42)=0,SUM($H43:DJ43)=0),$B43,0)</f>
        <v>0</v>
      </c>
      <c r="DL43">
        <f ca="1">IF(AND($B43&gt;0,SUM(DL$3:DL42)=0,SUM($H43:DK43)=0),$B43,0)</f>
        <v>0</v>
      </c>
      <c r="DM43">
        <f ca="1">IF(AND($B43&gt;0,SUM(DM$3:DM42)=0,SUM($H43:DL43)=0),$B43,0)</f>
        <v>0</v>
      </c>
      <c r="DN43">
        <f ca="1">IF(AND($B43&gt;0,SUM(DN$3:DN42)=0,SUM($H43:DM43)=0),$B43,0)</f>
        <v>0</v>
      </c>
      <c r="DO43">
        <f ca="1">IF(AND($B43&gt;0,SUM(DO$3:DO42)=0,SUM($H43:DN43)=0),$B43,0)</f>
        <v>0</v>
      </c>
      <c r="DP43">
        <f ca="1">IF(AND($B43&gt;0,SUM(DP$3:DP42)=0,SUM($H43:DO43)=0),$B43,0)</f>
        <v>0</v>
      </c>
      <c r="DQ43">
        <f ca="1">IF(AND($B43&gt;0,SUM(DQ$3:DQ42)=0,SUM($H43:DP43)=0),$B43,0)</f>
        <v>0</v>
      </c>
      <c r="DR43">
        <f ca="1">IF(AND($B43&gt;0,SUM(DR$3:DR42)=0,SUM($H43:DQ43)=0),$B43,0)</f>
        <v>0</v>
      </c>
      <c r="DS43">
        <f ca="1">IF(AND($B43&gt;0,SUM(DS$3:DS42)=0,SUM($H43:DR43)=0),$B43,0)</f>
        <v>0</v>
      </c>
      <c r="DT43">
        <f ca="1">IF(AND($B43&gt;0,SUM(DT$3:DT42)=0,SUM($H43:DS43)=0),$B43,0)</f>
        <v>0</v>
      </c>
      <c r="DU43">
        <f ca="1">IF(AND($B43&gt;0,SUM(DU$3:DU42)=0,SUM($H43:DT43)=0),$B43,0)</f>
        <v>0</v>
      </c>
      <c r="DV43">
        <f ca="1">IF(AND($B43&gt;0,SUM(DV$3:DV42)=0,SUM($H43:DU43)=0),$B43,0)</f>
        <v>0</v>
      </c>
      <c r="DW43">
        <f ca="1">IF(AND($B43&gt;0,SUM(DW$3:DW42)=0,SUM($H43:DV43)=0),$B43,0)</f>
        <v>0</v>
      </c>
      <c r="DX43">
        <f ca="1">IF(AND($B43&gt;0,SUM(DX$3:DX42)=0,SUM($H43:DW43)=0),$B43,0)</f>
        <v>0</v>
      </c>
      <c r="DY43">
        <f ca="1">IF(AND($B43&gt;0,SUM(DY$3:DY42)=0,SUM($H43:DX43)=0),$B43,0)</f>
        <v>0</v>
      </c>
      <c r="DZ43">
        <f ca="1">IF(AND($B43&gt;0,SUM(DZ$3:DZ42)=0,SUM($H43:DY43)=0),$B43,0)</f>
        <v>0</v>
      </c>
      <c r="EA43">
        <f ca="1">IF(AND($B43&gt;0,SUM(EA$3:EA42)=0,SUM($H43:DZ43)=0),$B43,0)</f>
        <v>0</v>
      </c>
      <c r="EB43">
        <f ca="1">IF(AND($B43&gt;0,SUM(EB$3:EB42)=0,SUM($H43:EA43)=0),$B43,0)</f>
        <v>0</v>
      </c>
      <c r="EC43">
        <f ca="1">IF(AND($B43&gt;0,SUM(EC$3:EC42)=0,SUM($H43:EB43)=0),$B43,0)</f>
        <v>0</v>
      </c>
      <c r="ED43">
        <f ca="1">IF(AND($B43&gt;0,SUM(ED$3:ED42)=0,SUM($H43:EC43)=0),$B43,0)</f>
        <v>0</v>
      </c>
      <c r="EE43">
        <f ca="1">IF(AND($B43&gt;0,SUM(EE$3:EE42)=0,SUM($H43:ED43)=0),$B43,0)</f>
        <v>0</v>
      </c>
      <c r="EF43">
        <f ca="1">IF(AND($B43&gt;0,SUM(EF$3:EF42)=0,SUM($H43:EE43)=0),$B43,0)</f>
        <v>0</v>
      </c>
      <c r="EG43">
        <f ca="1">IF(AND($B43&gt;0,SUM(EG$3:EG42)=0,SUM($H43:EF43)=0),$B43,0)</f>
        <v>0</v>
      </c>
      <c r="EH43">
        <f ca="1">IF(AND($B43&gt;0,SUM(EH$3:EH42)=0,SUM($H43:EG43)=0),$B43,0)</f>
        <v>0</v>
      </c>
      <c r="EI43">
        <f ca="1">IF(AND($B43&gt;0,SUM(EI$3:EI42)=0,SUM($H43:EH43)=0),$B43,0)</f>
        <v>0</v>
      </c>
      <c r="EJ43">
        <f ca="1">IF(AND($B43&gt;0,SUM(EJ$3:EJ42)=0,SUM($H43:EI43)=0),$B43,0)</f>
        <v>0</v>
      </c>
      <c r="EK43">
        <f ca="1">IF(AND($B43&gt;0,SUM(EK$3:EK42)=0,SUM($H43:EJ43)=0),$B43,0)</f>
        <v>0</v>
      </c>
      <c r="EL43">
        <f ca="1">IF(AND($B43&gt;0,SUM(EL$3:EL42)=0,SUM($H43:EK43)=0),$B43,0)</f>
        <v>0</v>
      </c>
      <c r="EM43">
        <f ca="1">IF(AND($B43&gt;0,SUM(EM$3:EM42)=0,SUM($H43:EL43)=0),$B43,0)</f>
        <v>0</v>
      </c>
      <c r="EN43">
        <f ca="1">IF(AND($B43&gt;0,SUM(EN$3:EN42)=0,SUM($H43:EM43)=0),$B43,0)</f>
        <v>0</v>
      </c>
      <c r="EO43">
        <f ca="1">IF(AND($B43&gt;0,SUM(EO$3:EO42)=0,SUM($H43:EN43)=0),$B43,0)</f>
        <v>0</v>
      </c>
      <c r="EP43">
        <f ca="1">IF(AND($B43&gt;0,SUM(EP$3:EP42)=0,SUM($H43:EO43)=0),$B43,0)</f>
        <v>0</v>
      </c>
      <c r="EQ43">
        <f ca="1">IF(AND($B43&gt;0,SUM(EQ$3:EQ42)=0,SUM($H43:EP43)=0),$B43,0)</f>
        <v>0</v>
      </c>
      <c r="ER43">
        <f ca="1">IF(AND($B43&gt;0,SUM(ER$3:ER42)=0,SUM($H43:EQ43)=0),$B43,0)</f>
        <v>0</v>
      </c>
      <c r="ES43">
        <f ca="1">IF(AND($B43&gt;0,SUM(ES$3:ES42)=0,SUM($H43:ER43)=0),$B43,0)</f>
        <v>0</v>
      </c>
      <c r="ET43">
        <f ca="1">IF(AND($B43&gt;0,SUM(ET$3:ET42)=0,SUM($H43:ES43)=0),$B43,0)</f>
        <v>0</v>
      </c>
      <c r="EU43">
        <f ca="1">IF(AND($B43&gt;0,SUM(EU$3:EU42)=0,SUM($H43:ET43)=0),$B43,0)</f>
        <v>0</v>
      </c>
      <c r="EV43">
        <f ca="1">IF(AND($B43&gt;0,SUM(EV$3:EV42)=0,SUM($H43:EU43)=0),$B43,0)</f>
        <v>0</v>
      </c>
      <c r="EW43">
        <f ca="1">IF(AND($B43&gt;0,SUM(EW$3:EW42)=0,SUM($H43:EV43)=0),$B43,0)</f>
        <v>0</v>
      </c>
      <c r="EX43">
        <f ca="1">IF(AND($B43&gt;0,SUM(EX$3:EX42)=0,SUM($H43:EW43)=0),$B43,0)</f>
        <v>0</v>
      </c>
      <c r="EY43">
        <f ca="1">IF(AND($B43&gt;0,SUM(EY$3:EY42)=0,SUM($H43:EX43)=0),$B43,0)</f>
        <v>0</v>
      </c>
      <c r="EZ43">
        <f ca="1">IF(AND($B43&gt;0,SUM(EZ$3:EZ42)=0,SUM($H43:EY43)=0),$B43,0)</f>
        <v>0</v>
      </c>
      <c r="FA43">
        <f ca="1">IF(AND($B43&gt;0,SUM(FA$3:FA42)=0,SUM($H43:EZ43)=0),$B43,0)</f>
        <v>0</v>
      </c>
      <c r="FB43">
        <f ca="1">IF(AND($B43&gt;0,SUM(FB$3:FB42)=0,SUM($H43:FA43)=0),$B43,0)</f>
        <v>0</v>
      </c>
      <c r="FC43">
        <f ca="1">IF(AND($B43&gt;0,SUM(FC$3:FC42)=0,SUM($H43:FB43)=0),$B43,0)</f>
        <v>0</v>
      </c>
      <c r="FD43">
        <f ca="1">IF(AND($B43&gt;0,SUM(FD$3:FD42)=0,SUM($H43:FC43)=0),$B43,0)</f>
        <v>0</v>
      </c>
      <c r="FE43">
        <f ca="1">IF(AND($B43&gt;0,SUM(FE$3:FE42)=0,SUM($H43:FD43)=0),$B43,0)</f>
        <v>0</v>
      </c>
      <c r="FF43">
        <f ca="1">IF(AND($B43&gt;0,SUM(FF$3:FF42)=0,SUM($H43:FE43)=0),$B43,0)</f>
        <v>0</v>
      </c>
      <c r="FG43">
        <f ca="1">IF(AND($B43&gt;0,SUM(FG$3:FG42)=0,SUM($H43:FF43)=0),$B43,0)</f>
        <v>0</v>
      </c>
      <c r="FH43">
        <f ca="1">IF(AND($B43&gt;0,SUM(FH$3:FH42)=0,SUM($H43:FG43)=0),$B43,0)</f>
        <v>0</v>
      </c>
      <c r="FI43">
        <f ca="1">IF(AND($B43&gt;0,SUM(FI$3:FI42)=0,SUM($H43:FH43)=0),$B43,0)</f>
        <v>0</v>
      </c>
      <c r="FJ43">
        <f ca="1">IF(AND($B43&gt;0,SUM(FJ$3:FJ42)=0,SUM($H43:FI43)=0),$B43,0)</f>
        <v>0</v>
      </c>
      <c r="FK43">
        <f ca="1">IF(AND($B43&gt;0,SUM(FK$3:FK42)=0,SUM($H43:FJ43)=0),$B43,0)</f>
        <v>0</v>
      </c>
      <c r="FL43">
        <f ca="1">IF(AND($B43&gt;0,SUM(FL$3:FL42)=0,SUM($H43:FK43)=0),$B43,0)</f>
        <v>0</v>
      </c>
      <c r="FM43">
        <f ca="1">IF(AND($B43&gt;0,SUM(FM$3:FM42)=0,SUM($H43:FL43)=0),$B43,0)</f>
        <v>0</v>
      </c>
      <c r="FN43">
        <f ca="1">IF(AND($B43&gt;0,SUM(FN$3:FN42)=0,SUM($H43:FM43)=0),$B43,0)</f>
        <v>0</v>
      </c>
      <c r="FS43" s="67" t="s">
        <v>969</v>
      </c>
      <c r="FT43" s="67" t="s">
        <v>965</v>
      </c>
      <c r="FU43" s="342">
        <v>7906922</v>
      </c>
      <c r="FV43" s="67" t="s">
        <v>175</v>
      </c>
      <c r="FY43" s="249" t="s">
        <v>969</v>
      </c>
      <c r="FZ43" s="67" t="s">
        <v>965</v>
      </c>
      <c r="GA43" s="67"/>
      <c r="GB43" s="67" t="s">
        <v>175</v>
      </c>
      <c r="GE43" s="67" t="s">
        <v>969</v>
      </c>
      <c r="GF43" s="67" t="s">
        <v>965</v>
      </c>
      <c r="GG43" s="67"/>
      <c r="GH43" s="67" t="s">
        <v>175</v>
      </c>
    </row>
    <row r="44" spans="1:190" ht="15.75" thickBot="1" x14ac:dyDescent="0.3">
      <c r="A44">
        <v>44</v>
      </c>
      <c r="C44" s="240">
        <f t="shared" ca="1" si="6"/>
        <v>0</v>
      </c>
      <c r="D44" s="240">
        <f t="shared" ca="1" si="7"/>
        <v>0</v>
      </c>
      <c r="E44" s="240">
        <f t="shared" ca="1" si="8"/>
        <v>0</v>
      </c>
      <c r="F44" s="240">
        <f t="shared" ca="1" si="9"/>
        <v>0</v>
      </c>
      <c r="G44" s="47">
        <f ca="1">INDEX($I$2:$FN$2,ROWS(G$2:G44))</f>
        <v>1</v>
      </c>
      <c r="H44">
        <v>0</v>
      </c>
      <c r="I44">
        <f ca="1">IF(AND($B44&gt;0,SUM(I$3:I43)=0,SUM($H44:H44)=0),$B44,0)</f>
        <v>0</v>
      </c>
      <c r="J44">
        <f ca="1">IF(AND($B44&gt;0,SUM(J$3:J43)=0,SUM($H44:I44)=0),$B44,0)</f>
        <v>0</v>
      </c>
      <c r="K44">
        <f ca="1">IF(AND($B44&gt;0,SUM(K$3:K43)=0,SUM($H44:J44)=0),$B44,0)</f>
        <v>0</v>
      </c>
      <c r="L44">
        <f ca="1">IF(AND($B44&gt;0,SUM(L$3:L43)=0,SUM($H44:K44)=0),$B44,0)</f>
        <v>0</v>
      </c>
      <c r="M44">
        <f ca="1">IF(AND($B44&gt;0,SUM(M$3:M43)=0,SUM($H44:L44)=0),$B44,0)</f>
        <v>0</v>
      </c>
      <c r="N44">
        <f ca="1">IF(AND($B44&gt;0,SUM(N$3:N43)=0,SUM($H44:M44)=0),$B44,0)</f>
        <v>0</v>
      </c>
      <c r="O44">
        <f ca="1">IF(AND($B44&gt;0,SUM(O$3:O43)=0,SUM($H44:N44)=0),$B44,0)</f>
        <v>0</v>
      </c>
      <c r="P44">
        <f ca="1">IF(AND($B44&gt;0,SUM(P$3:P43)=0,SUM($H44:O44)=0),$B44,0)</f>
        <v>0</v>
      </c>
      <c r="Q44">
        <f ca="1">IF(AND($B44&gt;0,SUM(Q$3:Q43)=0,SUM($H44:P44)=0),$B44,0)</f>
        <v>0</v>
      </c>
      <c r="R44">
        <f ca="1">IF(AND($B44&gt;0,SUM(R$3:R43)=0,SUM($H44:Q44)=0),$B44,0)</f>
        <v>0</v>
      </c>
      <c r="S44">
        <f ca="1">IF(AND($B44&gt;0,SUM(S$3:S43)=0,SUM($H44:R44)=0),$B44,0)</f>
        <v>0</v>
      </c>
      <c r="T44">
        <f ca="1">IF(AND($B44&gt;0,SUM(T$3:T43)=0,SUM($H44:S44)=0),$B44,0)</f>
        <v>0</v>
      </c>
      <c r="U44">
        <f ca="1">IF(AND($B44&gt;0,SUM(U$3:U43)=0,SUM($H44:T44)=0),$B44,0)</f>
        <v>0</v>
      </c>
      <c r="V44">
        <f ca="1">IF(AND($B44&gt;0,SUM(V$3:V43)=0,SUM($H44:U44)=0),$B44,0)</f>
        <v>0</v>
      </c>
      <c r="W44">
        <f ca="1">IF(AND($B44&gt;0,SUM(W$3:W43)=0,SUM($H44:V44)=0),$B44,0)</f>
        <v>0</v>
      </c>
      <c r="X44">
        <f ca="1">IF(AND($B44&gt;0,SUM(X$3:X43)=0,SUM($H44:W44)=0),$B44,0)</f>
        <v>0</v>
      </c>
      <c r="Y44">
        <f ca="1">IF(AND($B44&gt;0,SUM(Y$3:Y43)=0,SUM($H44:X44)=0),$B44,0)</f>
        <v>0</v>
      </c>
      <c r="Z44">
        <f ca="1">IF(AND($B44&gt;0,SUM(Z$3:Z43)=0,SUM($H44:Y44)=0),$B44,0)</f>
        <v>0</v>
      </c>
      <c r="AA44">
        <f ca="1">IF(AND($B44&gt;0,SUM(AA$3:AA43)=0,SUM($H44:Z44)=0),$B44,0)</f>
        <v>0</v>
      </c>
      <c r="AB44">
        <f ca="1">IF(AND($B44&gt;0,SUM(AB$3:AB43)=0,SUM($H44:AA44)=0),$B44,0)</f>
        <v>0</v>
      </c>
      <c r="AC44">
        <f ca="1">IF(AND($B44&gt;0,SUM(AC$3:AC43)=0,SUM($H44:AB44)=0),$B44,0)</f>
        <v>0</v>
      </c>
      <c r="AD44">
        <f ca="1">IF(AND($B44&gt;0,SUM(AD$3:AD43)=0,SUM($H44:AC44)=0),$B44,0)</f>
        <v>0</v>
      </c>
      <c r="AE44">
        <f ca="1">IF(AND($B44&gt;0,SUM(AE$3:AE43)=0,SUM($H44:AD44)=0),$B44,0)</f>
        <v>0</v>
      </c>
      <c r="AF44">
        <f ca="1">IF(AND($B44&gt;0,SUM(AF$3:AF43)=0,SUM($H44:AE44)=0),$B44,0)</f>
        <v>0</v>
      </c>
      <c r="AG44">
        <f ca="1">IF(AND($B44&gt;0,SUM(AG$3:AG43)=0,SUM($H44:AF44)=0),$B44,0)</f>
        <v>0</v>
      </c>
      <c r="AH44">
        <f ca="1">IF(AND($B44&gt;0,SUM(AH$3:AH43)=0,SUM($H44:AG44)=0),$B44,0)</f>
        <v>0</v>
      </c>
      <c r="AI44">
        <f ca="1">IF(AND($B44&gt;0,SUM(AI$3:AI43)=0,SUM($H44:AH44)=0),$B44,0)</f>
        <v>0</v>
      </c>
      <c r="AJ44">
        <f ca="1">IF(AND($B44&gt;0,SUM(AJ$3:AJ43)=0,SUM($H44:AI44)=0),$B44,0)</f>
        <v>0</v>
      </c>
      <c r="AK44">
        <f ca="1">IF(AND($B44&gt;0,SUM(AK$3:AK43)=0,SUM($H44:AJ44)=0),$B44,0)</f>
        <v>0</v>
      </c>
      <c r="AL44">
        <f ca="1">IF(AND($B44&gt;0,SUM(AL$3:AL43)=0,SUM($H44:AK44)=0),$B44,0)</f>
        <v>0</v>
      </c>
      <c r="AM44">
        <f ca="1">IF(AND($B44&gt;0,SUM(AM$3:AM43)=0,SUM($H44:AL44)=0),$B44,0)</f>
        <v>0</v>
      </c>
      <c r="AN44">
        <f ca="1">IF(AND($B44&gt;0,SUM(AN$3:AN43)=0,SUM($H44:AM44)=0),$B44,0)</f>
        <v>0</v>
      </c>
      <c r="AO44">
        <f ca="1">IF(AND($B44&gt;0,SUM(AO$3:AO43)=0,SUM($H44:AN44)=0),$B44,0)</f>
        <v>0</v>
      </c>
      <c r="AP44">
        <f ca="1">IF(AND($B44&gt;0,SUM(AP$3:AP43)=0,SUM($H44:AO44)=0),$B44,0)</f>
        <v>0</v>
      </c>
      <c r="AQ44">
        <f ca="1">IF(AND($B44&gt;0,SUM(AQ$3:AQ43)=0,SUM($H44:AP44)=0),$B44,0)</f>
        <v>0</v>
      </c>
      <c r="AR44">
        <f ca="1">IF(AND($B44&gt;0,SUM(AR$3:AR43)=0,SUM($H44:AQ44)=0),$B44,0)</f>
        <v>0</v>
      </c>
      <c r="AS44">
        <f ca="1">IF(AND($B44&gt;0,SUM(AS$3:AS43)=0,SUM($H44:AR44)=0),$B44,0)</f>
        <v>0</v>
      </c>
      <c r="AT44">
        <f ca="1">IF(AND($B44&gt;0,SUM(AT$3:AT43)=0,SUM($H44:AS44)=0),$B44,0)</f>
        <v>0</v>
      </c>
      <c r="AU44">
        <f ca="1">IF(AND($B44&gt;0,SUM(AU$3:AU43)=0,SUM($H44:AT44)=0),$B44,0)</f>
        <v>0</v>
      </c>
      <c r="AV44">
        <f ca="1">IF(AND($B44&gt;0,SUM(AV$3:AV43)=0,SUM($H44:AU44)=0),$B44,0)</f>
        <v>0</v>
      </c>
      <c r="AW44">
        <f ca="1">IF(AND($B44&gt;0,SUM(AW$3:AW43)=0,SUM($H44:AV44)=0),$B44,0)</f>
        <v>0</v>
      </c>
      <c r="AX44">
        <f ca="1">IF(AND($B44&gt;0,SUM(AX$3:AX43)=0,SUM($H44:AW44)=0),$B44,0)</f>
        <v>0</v>
      </c>
      <c r="AY44">
        <f ca="1">IF(AND($B44&gt;0,SUM(AY$3:AY43)=0,SUM($H44:AX44)=0),$B44,0)</f>
        <v>0</v>
      </c>
      <c r="AZ44">
        <f ca="1">IF(AND($B44&gt;0,SUM(AZ$3:AZ43)=0,SUM($H44:AY44)=0),$B44,0)</f>
        <v>0</v>
      </c>
      <c r="BA44">
        <f ca="1">IF(AND($B44&gt;0,SUM(BA$3:BA43)=0,SUM($H44:AZ44)=0),$B44,0)</f>
        <v>0</v>
      </c>
      <c r="BB44">
        <f ca="1">IF(AND($B44&gt;0,SUM(BB$3:BB43)=0,SUM($H44:BA44)=0),$B44,0)</f>
        <v>0</v>
      </c>
      <c r="BC44">
        <f ca="1">IF(AND($B44&gt;0,SUM(BC$3:BC43)=0,SUM($H44:BB44)=0),$B44,0)</f>
        <v>0</v>
      </c>
      <c r="BD44">
        <f ca="1">IF(AND($B44&gt;0,SUM(BD$3:BD43)=0,SUM($H44:BC44)=0),$B44,0)</f>
        <v>0</v>
      </c>
      <c r="BE44">
        <f ca="1">IF(AND($B44&gt;0,SUM(BE$3:BE43)=0,SUM($H44:BD44)=0),$B44,0)</f>
        <v>0</v>
      </c>
      <c r="BF44">
        <f ca="1">IF(AND($B44&gt;0,SUM(BF$3:BF43)=0,SUM($H44:BE44)=0),$B44,0)</f>
        <v>0</v>
      </c>
      <c r="BG44">
        <f ca="1">IF(AND($B44&gt;0,SUM(BG$3:BG43)=0,SUM($H44:BF44)=0),$B44,0)</f>
        <v>0</v>
      </c>
      <c r="BH44">
        <f ca="1">IF(AND($B44&gt;0,SUM(BH$3:BH43)=0,SUM($H44:BG44)=0),$B44,0)</f>
        <v>0</v>
      </c>
      <c r="BI44">
        <f ca="1">IF(AND($B44&gt;0,SUM(BI$3:BI43)=0,SUM($H44:BH44)=0),$B44,0)</f>
        <v>0</v>
      </c>
      <c r="BJ44">
        <f ca="1">IF(AND($B44&gt;0,SUM(BJ$3:BJ43)=0,SUM($H44:BI44)=0),$B44,0)</f>
        <v>0</v>
      </c>
      <c r="BK44">
        <f ca="1">IF(AND($B44&gt;0,SUM(BK$3:BK43)=0,SUM($H44:BJ44)=0),$B44,0)</f>
        <v>0</v>
      </c>
      <c r="BL44">
        <f ca="1">IF(AND($B44&gt;0,SUM(BL$3:BL43)=0,SUM($H44:BK44)=0),$B44,0)</f>
        <v>0</v>
      </c>
      <c r="BM44">
        <f ca="1">IF(AND($B44&gt;0,SUM(BM$3:BM43)=0,SUM($H44:BL44)=0),$B44,0)</f>
        <v>0</v>
      </c>
      <c r="BN44">
        <f ca="1">IF(AND($B44&gt;0,SUM(BN$3:BN43)=0,SUM($H44:BM44)=0),$B44,0)</f>
        <v>0</v>
      </c>
      <c r="BO44">
        <f ca="1">IF(AND($B44&gt;0,SUM(BO$3:BO43)=0,SUM($H44:BN44)=0),$B44,0)</f>
        <v>0</v>
      </c>
      <c r="BP44">
        <f ca="1">IF(AND($B44&gt;0,SUM(BP$3:BP43)=0,SUM($H44:BO44)=0),$B44,0)</f>
        <v>0</v>
      </c>
      <c r="BQ44">
        <f ca="1">IF(AND($B44&gt;0,SUM(BQ$3:BQ43)=0,SUM($H44:BP44)=0),$B44,0)</f>
        <v>0</v>
      </c>
      <c r="BR44">
        <f ca="1">IF(AND($B44&gt;0,SUM(BR$3:BR43)=0,SUM($H44:BQ44)=0),$B44,0)</f>
        <v>0</v>
      </c>
      <c r="BS44">
        <f ca="1">IF(AND($B44&gt;0,SUM(BS$3:BS43)=0,SUM($H44:BR44)=0),$B44,0)</f>
        <v>0</v>
      </c>
      <c r="BT44">
        <f ca="1">IF(AND($B44&gt;0,SUM(BT$3:BT43)=0,SUM($H44:BS44)=0),$B44,0)</f>
        <v>0</v>
      </c>
      <c r="BU44">
        <f ca="1">IF(AND($B44&gt;0,SUM(BU$3:BU43)=0,SUM($H44:BT44)=0),$B44,0)</f>
        <v>0</v>
      </c>
      <c r="BV44">
        <f ca="1">IF(AND($B44&gt;0,SUM(BV$3:BV43)=0,SUM($H44:BU44)=0),$B44,0)</f>
        <v>0</v>
      </c>
      <c r="BW44">
        <f ca="1">IF(AND($B44&gt;0,SUM(BW$3:BW43)=0,SUM($H44:BV44)=0),$B44,0)</f>
        <v>0</v>
      </c>
      <c r="BX44">
        <f ca="1">IF(AND($B44&gt;0,SUM(BX$3:BX43)=0,SUM($H44:BW44)=0),$B44,0)</f>
        <v>0</v>
      </c>
      <c r="BY44">
        <f ca="1">IF(AND($B44&gt;0,SUM(BY$3:BY43)=0,SUM($H44:BX44)=0),$B44,0)</f>
        <v>0</v>
      </c>
      <c r="BZ44">
        <f ca="1">IF(AND($B44&gt;0,SUM(BZ$3:BZ43)=0,SUM($H44:BY44)=0),$B44,0)</f>
        <v>0</v>
      </c>
      <c r="CA44">
        <f ca="1">IF(AND($B44&gt;0,SUM(CA$3:CA43)=0,SUM($H44:BZ44)=0),$B44,0)</f>
        <v>0</v>
      </c>
      <c r="CB44">
        <f ca="1">IF(AND($B44&gt;0,SUM(CB$3:CB43)=0,SUM($H44:CA44)=0),$B44,0)</f>
        <v>0</v>
      </c>
      <c r="CC44">
        <f ca="1">IF(AND($B44&gt;0,SUM(CC$3:CC43)=0,SUM($H44:CB44)=0),$B44,0)</f>
        <v>0</v>
      </c>
      <c r="CD44">
        <f ca="1">IF(AND($B44&gt;0,SUM(CD$3:CD43)=0,SUM($H44:CC44)=0),$B44,0)</f>
        <v>0</v>
      </c>
      <c r="CE44">
        <f ca="1">IF(AND($B44&gt;0,SUM(CE$3:CE43)=0,SUM($H44:CD44)=0),$B44,0)</f>
        <v>0</v>
      </c>
      <c r="CF44">
        <f ca="1">IF(AND($B44&gt;0,SUM(CF$3:CF43)=0,SUM($H44:CE44)=0),$B44,0)</f>
        <v>0</v>
      </c>
      <c r="CG44">
        <f ca="1">IF(AND($B44&gt;0,SUM(CG$3:CG43)=0,SUM($H44:CF44)=0),$B44,0)</f>
        <v>0</v>
      </c>
      <c r="CH44">
        <f ca="1">IF(AND($B44&gt;0,SUM(CH$3:CH43)=0,SUM($H44:CG44)=0),$B44,0)</f>
        <v>0</v>
      </c>
      <c r="CI44">
        <f ca="1">IF(AND($B44&gt;0,SUM(CI$3:CI43)=0,SUM($H44:CH44)=0),$B44,0)</f>
        <v>0</v>
      </c>
      <c r="CJ44">
        <f ca="1">IF(AND($B44&gt;0,SUM(CJ$3:CJ43)=0,SUM($H44:CI44)=0),$B44,0)</f>
        <v>0</v>
      </c>
      <c r="CK44">
        <f ca="1">IF(AND($B44&gt;0,SUM(CK$3:CK43)=0,SUM($H44:CJ44)=0),$B44,0)</f>
        <v>0</v>
      </c>
      <c r="CL44">
        <f ca="1">IF(AND($B44&gt;0,SUM(CL$3:CL43)=0,SUM($H44:CK44)=0),$B44,0)</f>
        <v>0</v>
      </c>
      <c r="CM44">
        <f ca="1">IF(AND($B44&gt;0,SUM(CM$3:CM43)=0,SUM($H44:CL44)=0),$B44,0)</f>
        <v>0</v>
      </c>
      <c r="CN44">
        <f ca="1">IF(AND($B44&gt;0,SUM(CN$3:CN43)=0,SUM($H44:CM44)=0),$B44,0)</f>
        <v>0</v>
      </c>
      <c r="CO44">
        <f ca="1">IF(AND($B44&gt;0,SUM(CO$3:CO43)=0,SUM($H44:CN44)=0),$B44,0)</f>
        <v>0</v>
      </c>
      <c r="CP44">
        <f ca="1">IF(AND($B44&gt;0,SUM(CP$3:CP43)=0,SUM($H44:CO44)=0),$B44,0)</f>
        <v>0</v>
      </c>
      <c r="CQ44">
        <f ca="1">IF(AND($B44&gt;0,SUM(CQ$3:CQ43)=0,SUM($H44:CP44)=0),$B44,0)</f>
        <v>0</v>
      </c>
      <c r="CR44">
        <f ca="1">IF(AND($B44&gt;0,SUM(CR$3:CR43)=0,SUM($H44:CQ44)=0),$B44,0)</f>
        <v>0</v>
      </c>
      <c r="CS44">
        <f ca="1">IF(AND($B44&gt;0,SUM(CS$3:CS43)=0,SUM($H44:CR44)=0),$B44,0)</f>
        <v>0</v>
      </c>
      <c r="CT44">
        <f ca="1">IF(AND($B44&gt;0,SUM(CT$3:CT43)=0,SUM($H44:CS44)=0),$B44,0)</f>
        <v>0</v>
      </c>
      <c r="CU44">
        <f ca="1">IF(AND($B44&gt;0,SUM(CU$3:CU43)=0,SUM($H44:CT44)=0),$B44,0)</f>
        <v>0</v>
      </c>
      <c r="CV44">
        <f ca="1">IF(AND($B44&gt;0,SUM(CV$3:CV43)=0,SUM($H44:CU44)=0),$B44,0)</f>
        <v>0</v>
      </c>
      <c r="CW44">
        <f ca="1">IF(AND($B44&gt;0,SUM(CW$3:CW43)=0,SUM($H44:CV44)=0),$B44,0)</f>
        <v>0</v>
      </c>
      <c r="CX44">
        <f ca="1">IF(AND($B44&gt;0,SUM(CX$3:CX43)=0,SUM($H44:CW44)=0),$B44,0)</f>
        <v>0</v>
      </c>
      <c r="CY44">
        <f ca="1">IF(AND($B44&gt;0,SUM(CY$3:CY43)=0,SUM($H44:CX44)=0),$B44,0)</f>
        <v>0</v>
      </c>
      <c r="CZ44">
        <f ca="1">IF(AND($B44&gt;0,SUM(CZ$3:CZ43)=0,SUM($H44:CY44)=0),$B44,0)</f>
        <v>0</v>
      </c>
      <c r="DA44">
        <f ca="1">IF(AND($B44&gt;0,SUM(DA$3:DA43)=0,SUM($H44:CZ44)=0),$B44,0)</f>
        <v>0</v>
      </c>
      <c r="DB44">
        <f ca="1">IF(AND($B44&gt;0,SUM(DB$3:DB43)=0,SUM($H44:DA44)=0),$B44,0)</f>
        <v>0</v>
      </c>
      <c r="DC44">
        <f ca="1">IF(AND($B44&gt;0,SUM(DC$3:DC43)=0,SUM($H44:DB44)=0),$B44,0)</f>
        <v>0</v>
      </c>
      <c r="DD44">
        <f ca="1">IF(AND($B44&gt;0,SUM(DD$3:DD43)=0,SUM($H44:DC44)=0),$B44,0)</f>
        <v>0</v>
      </c>
      <c r="DE44">
        <f ca="1">IF(AND($B44&gt;0,SUM(DE$3:DE43)=0,SUM($H44:DD44)=0),$B44,0)</f>
        <v>0</v>
      </c>
      <c r="DF44">
        <f ca="1">IF(AND($B44&gt;0,SUM(DF$3:DF43)=0,SUM($H44:DE44)=0),$B44,0)</f>
        <v>0</v>
      </c>
      <c r="DG44">
        <f ca="1">IF(AND($B44&gt;0,SUM(DG$3:DG43)=0,SUM($H44:DF44)=0),$B44,0)</f>
        <v>0</v>
      </c>
      <c r="DH44">
        <f ca="1">IF(AND($B44&gt;0,SUM(DH$3:DH43)=0,SUM($H44:DG44)=0),$B44,0)</f>
        <v>0</v>
      </c>
      <c r="DI44">
        <f ca="1">IF(AND($B44&gt;0,SUM(DI$3:DI43)=0,SUM($H44:DH44)=0),$B44,0)</f>
        <v>0</v>
      </c>
      <c r="DJ44">
        <f ca="1">IF(AND($B44&gt;0,SUM(DJ$3:DJ43)=0,SUM($H44:DI44)=0),$B44,0)</f>
        <v>0</v>
      </c>
      <c r="DK44">
        <f ca="1">IF(AND($B44&gt;0,SUM(DK$3:DK43)=0,SUM($H44:DJ44)=0),$B44,0)</f>
        <v>0</v>
      </c>
      <c r="DL44">
        <f ca="1">IF(AND($B44&gt;0,SUM(DL$3:DL43)=0,SUM($H44:DK44)=0),$B44,0)</f>
        <v>0</v>
      </c>
      <c r="DM44">
        <f ca="1">IF(AND($B44&gt;0,SUM(DM$3:DM43)=0,SUM($H44:DL44)=0),$B44,0)</f>
        <v>0</v>
      </c>
      <c r="DN44">
        <f ca="1">IF(AND($B44&gt;0,SUM(DN$3:DN43)=0,SUM($H44:DM44)=0),$B44,0)</f>
        <v>0</v>
      </c>
      <c r="DO44">
        <f ca="1">IF(AND($B44&gt;0,SUM(DO$3:DO43)=0,SUM($H44:DN44)=0),$B44,0)</f>
        <v>0</v>
      </c>
      <c r="DP44">
        <f ca="1">IF(AND($B44&gt;0,SUM(DP$3:DP43)=0,SUM($H44:DO44)=0),$B44,0)</f>
        <v>0</v>
      </c>
      <c r="DQ44">
        <f ca="1">IF(AND($B44&gt;0,SUM(DQ$3:DQ43)=0,SUM($H44:DP44)=0),$B44,0)</f>
        <v>0</v>
      </c>
      <c r="DR44">
        <f ca="1">IF(AND($B44&gt;0,SUM(DR$3:DR43)=0,SUM($H44:DQ44)=0),$B44,0)</f>
        <v>0</v>
      </c>
      <c r="DS44">
        <f ca="1">IF(AND($B44&gt;0,SUM(DS$3:DS43)=0,SUM($H44:DR44)=0),$B44,0)</f>
        <v>0</v>
      </c>
      <c r="DT44">
        <f ca="1">IF(AND($B44&gt;0,SUM(DT$3:DT43)=0,SUM($H44:DS44)=0),$B44,0)</f>
        <v>0</v>
      </c>
      <c r="DU44">
        <f ca="1">IF(AND($B44&gt;0,SUM(DU$3:DU43)=0,SUM($H44:DT44)=0),$B44,0)</f>
        <v>0</v>
      </c>
      <c r="DV44">
        <f ca="1">IF(AND($B44&gt;0,SUM(DV$3:DV43)=0,SUM($H44:DU44)=0),$B44,0)</f>
        <v>0</v>
      </c>
      <c r="DW44">
        <f ca="1">IF(AND($B44&gt;0,SUM(DW$3:DW43)=0,SUM($H44:DV44)=0),$B44,0)</f>
        <v>0</v>
      </c>
      <c r="DX44">
        <f ca="1">IF(AND($B44&gt;0,SUM(DX$3:DX43)=0,SUM($H44:DW44)=0),$B44,0)</f>
        <v>0</v>
      </c>
      <c r="DY44">
        <f ca="1">IF(AND($B44&gt;0,SUM(DY$3:DY43)=0,SUM($H44:DX44)=0),$B44,0)</f>
        <v>0</v>
      </c>
      <c r="DZ44">
        <f ca="1">IF(AND($B44&gt;0,SUM(DZ$3:DZ43)=0,SUM($H44:DY44)=0),$B44,0)</f>
        <v>0</v>
      </c>
      <c r="EA44">
        <f ca="1">IF(AND($B44&gt;0,SUM(EA$3:EA43)=0,SUM($H44:DZ44)=0),$B44,0)</f>
        <v>0</v>
      </c>
      <c r="EB44">
        <f ca="1">IF(AND($B44&gt;0,SUM(EB$3:EB43)=0,SUM($H44:EA44)=0),$B44,0)</f>
        <v>0</v>
      </c>
      <c r="EC44">
        <f ca="1">IF(AND($B44&gt;0,SUM(EC$3:EC43)=0,SUM($H44:EB44)=0),$B44,0)</f>
        <v>0</v>
      </c>
      <c r="ED44">
        <f ca="1">IF(AND($B44&gt;0,SUM(ED$3:ED43)=0,SUM($H44:EC44)=0),$B44,0)</f>
        <v>0</v>
      </c>
      <c r="EE44">
        <f ca="1">IF(AND($B44&gt;0,SUM(EE$3:EE43)=0,SUM($H44:ED44)=0),$B44,0)</f>
        <v>0</v>
      </c>
      <c r="EF44">
        <f ca="1">IF(AND($B44&gt;0,SUM(EF$3:EF43)=0,SUM($H44:EE44)=0),$B44,0)</f>
        <v>0</v>
      </c>
      <c r="EG44">
        <f ca="1">IF(AND($B44&gt;0,SUM(EG$3:EG43)=0,SUM($H44:EF44)=0),$B44,0)</f>
        <v>0</v>
      </c>
      <c r="EH44">
        <f ca="1">IF(AND($B44&gt;0,SUM(EH$3:EH43)=0,SUM($H44:EG44)=0),$B44,0)</f>
        <v>0</v>
      </c>
      <c r="EI44">
        <f ca="1">IF(AND($B44&gt;0,SUM(EI$3:EI43)=0,SUM($H44:EH44)=0),$B44,0)</f>
        <v>0</v>
      </c>
      <c r="EJ44">
        <f ca="1">IF(AND($B44&gt;0,SUM(EJ$3:EJ43)=0,SUM($H44:EI44)=0),$B44,0)</f>
        <v>0</v>
      </c>
      <c r="EK44">
        <f ca="1">IF(AND($B44&gt;0,SUM(EK$3:EK43)=0,SUM($H44:EJ44)=0),$B44,0)</f>
        <v>0</v>
      </c>
      <c r="EL44">
        <f ca="1">IF(AND($B44&gt;0,SUM(EL$3:EL43)=0,SUM($H44:EK44)=0),$B44,0)</f>
        <v>0</v>
      </c>
      <c r="EM44">
        <f ca="1">IF(AND($B44&gt;0,SUM(EM$3:EM43)=0,SUM($H44:EL44)=0),$B44,0)</f>
        <v>0</v>
      </c>
      <c r="EN44">
        <f ca="1">IF(AND($B44&gt;0,SUM(EN$3:EN43)=0,SUM($H44:EM44)=0),$B44,0)</f>
        <v>0</v>
      </c>
      <c r="EO44">
        <f ca="1">IF(AND($B44&gt;0,SUM(EO$3:EO43)=0,SUM($H44:EN44)=0),$B44,0)</f>
        <v>0</v>
      </c>
      <c r="EP44">
        <f ca="1">IF(AND($B44&gt;0,SUM(EP$3:EP43)=0,SUM($H44:EO44)=0),$B44,0)</f>
        <v>0</v>
      </c>
      <c r="EQ44">
        <f ca="1">IF(AND($B44&gt;0,SUM(EQ$3:EQ43)=0,SUM($H44:EP44)=0),$B44,0)</f>
        <v>0</v>
      </c>
      <c r="ER44">
        <f ca="1">IF(AND($B44&gt;0,SUM(ER$3:ER43)=0,SUM($H44:EQ44)=0),$B44,0)</f>
        <v>0</v>
      </c>
      <c r="ES44">
        <f ca="1">IF(AND($B44&gt;0,SUM(ES$3:ES43)=0,SUM($H44:ER44)=0),$B44,0)</f>
        <v>0</v>
      </c>
      <c r="ET44">
        <f ca="1">IF(AND($B44&gt;0,SUM(ET$3:ET43)=0,SUM($H44:ES44)=0),$B44,0)</f>
        <v>0</v>
      </c>
      <c r="EU44">
        <f ca="1">IF(AND($B44&gt;0,SUM(EU$3:EU43)=0,SUM($H44:ET44)=0),$B44,0)</f>
        <v>0</v>
      </c>
      <c r="EV44">
        <f ca="1">IF(AND($B44&gt;0,SUM(EV$3:EV43)=0,SUM($H44:EU44)=0),$B44,0)</f>
        <v>0</v>
      </c>
      <c r="EW44">
        <f ca="1">IF(AND($B44&gt;0,SUM(EW$3:EW43)=0,SUM($H44:EV44)=0),$B44,0)</f>
        <v>0</v>
      </c>
      <c r="EX44">
        <f ca="1">IF(AND($B44&gt;0,SUM(EX$3:EX43)=0,SUM($H44:EW44)=0),$B44,0)</f>
        <v>0</v>
      </c>
      <c r="EY44">
        <f ca="1">IF(AND($B44&gt;0,SUM(EY$3:EY43)=0,SUM($H44:EX44)=0),$B44,0)</f>
        <v>0</v>
      </c>
      <c r="EZ44">
        <f ca="1">IF(AND($B44&gt;0,SUM(EZ$3:EZ43)=0,SUM($H44:EY44)=0),$B44,0)</f>
        <v>0</v>
      </c>
      <c r="FA44">
        <f ca="1">IF(AND($B44&gt;0,SUM(FA$3:FA43)=0,SUM($H44:EZ44)=0),$B44,0)</f>
        <v>0</v>
      </c>
      <c r="FB44">
        <f ca="1">IF(AND($B44&gt;0,SUM(FB$3:FB43)=0,SUM($H44:FA44)=0),$B44,0)</f>
        <v>0</v>
      </c>
      <c r="FC44">
        <f ca="1">IF(AND($B44&gt;0,SUM(FC$3:FC43)=0,SUM($H44:FB44)=0),$B44,0)</f>
        <v>0</v>
      </c>
      <c r="FD44">
        <f ca="1">IF(AND($B44&gt;0,SUM(FD$3:FD43)=0,SUM($H44:FC44)=0),$B44,0)</f>
        <v>0</v>
      </c>
      <c r="FE44">
        <f ca="1">IF(AND($B44&gt;0,SUM(FE$3:FE43)=0,SUM($H44:FD44)=0),$B44,0)</f>
        <v>0</v>
      </c>
      <c r="FF44">
        <f ca="1">IF(AND($B44&gt;0,SUM(FF$3:FF43)=0,SUM($H44:FE44)=0),$B44,0)</f>
        <v>0</v>
      </c>
      <c r="FG44">
        <f ca="1">IF(AND($B44&gt;0,SUM(FG$3:FG43)=0,SUM($H44:FF44)=0),$B44,0)</f>
        <v>0</v>
      </c>
      <c r="FH44">
        <f ca="1">IF(AND($B44&gt;0,SUM(FH$3:FH43)=0,SUM($H44:FG44)=0),$B44,0)</f>
        <v>0</v>
      </c>
      <c r="FI44">
        <f ca="1">IF(AND($B44&gt;0,SUM(FI$3:FI43)=0,SUM($H44:FH44)=0),$B44,0)</f>
        <v>0</v>
      </c>
      <c r="FJ44">
        <f ca="1">IF(AND($B44&gt;0,SUM(FJ$3:FJ43)=0,SUM($H44:FI44)=0),$B44,0)</f>
        <v>0</v>
      </c>
      <c r="FK44">
        <f ca="1">IF(AND($B44&gt;0,SUM(FK$3:FK43)=0,SUM($H44:FJ44)=0),$B44,0)</f>
        <v>0</v>
      </c>
      <c r="FL44">
        <f ca="1">IF(AND($B44&gt;0,SUM(FL$3:FL43)=0,SUM($H44:FK44)=0),$B44,0)</f>
        <v>0</v>
      </c>
      <c r="FM44">
        <f ca="1">IF(AND($B44&gt;0,SUM(FM$3:FM43)=0,SUM($H44:FL44)=0),$B44,0)</f>
        <v>0</v>
      </c>
      <c r="FN44">
        <f ca="1">IF(AND($B44&gt;0,SUM(FN$3:FN43)=0,SUM($H44:FM44)=0),$B44,0)</f>
        <v>0</v>
      </c>
      <c r="FS44" s="67"/>
      <c r="FT44" s="67"/>
      <c r="FU44" s="342"/>
      <c r="FV44" s="67"/>
      <c r="FY44" s="249"/>
      <c r="FZ44" s="67"/>
      <c r="GA44" s="67"/>
      <c r="GB44" s="67"/>
      <c r="GE44" s="67"/>
      <c r="GF44" s="67"/>
      <c r="GG44" s="67" t="str">
        <f>""</f>
        <v/>
      </c>
      <c r="GH44" s="67"/>
    </row>
    <row r="45" spans="1:190" ht="15.75" thickBot="1" x14ac:dyDescent="0.3">
      <c r="A45">
        <v>45</v>
      </c>
      <c r="C45" s="240">
        <f t="shared" ca="1" si="6"/>
        <v>0</v>
      </c>
      <c r="D45" s="240">
        <f t="shared" ca="1" si="7"/>
        <v>0</v>
      </c>
      <c r="E45" s="240">
        <f t="shared" ca="1" si="8"/>
        <v>0</v>
      </c>
      <c r="F45" s="240">
        <f t="shared" ca="1" si="9"/>
        <v>0</v>
      </c>
      <c r="G45" s="47">
        <f ca="1">INDEX($I$2:$FN$2,ROWS(G$2:G45))</f>
        <v>1</v>
      </c>
      <c r="H45">
        <v>0</v>
      </c>
      <c r="I45">
        <f ca="1">IF(AND($B45&gt;0,SUM(I$3:I44)=0,SUM($H45:H45)=0),$B45,0)</f>
        <v>0</v>
      </c>
      <c r="J45">
        <f ca="1">IF(AND($B45&gt;0,SUM(J$3:J44)=0,SUM($H45:I45)=0),$B45,0)</f>
        <v>0</v>
      </c>
      <c r="K45">
        <f ca="1">IF(AND($B45&gt;0,SUM(K$3:K44)=0,SUM($H45:J45)=0),$B45,0)</f>
        <v>0</v>
      </c>
      <c r="L45">
        <f ca="1">IF(AND($B45&gt;0,SUM(L$3:L44)=0,SUM($H45:K45)=0),$B45,0)</f>
        <v>0</v>
      </c>
      <c r="M45">
        <f ca="1">IF(AND($B45&gt;0,SUM(M$3:M44)=0,SUM($H45:L45)=0),$B45,0)</f>
        <v>0</v>
      </c>
      <c r="N45">
        <f ca="1">IF(AND($B45&gt;0,SUM(N$3:N44)=0,SUM($H45:M45)=0),$B45,0)</f>
        <v>0</v>
      </c>
      <c r="O45">
        <f ca="1">IF(AND($B45&gt;0,SUM(O$3:O44)=0,SUM($H45:N45)=0),$B45,0)</f>
        <v>0</v>
      </c>
      <c r="P45">
        <f ca="1">IF(AND($B45&gt;0,SUM(P$3:P44)=0,SUM($H45:O45)=0),$B45,0)</f>
        <v>0</v>
      </c>
      <c r="Q45">
        <f ca="1">IF(AND($B45&gt;0,SUM(Q$3:Q44)=0,SUM($H45:P45)=0),$B45,0)</f>
        <v>0</v>
      </c>
      <c r="R45">
        <f ca="1">IF(AND($B45&gt;0,SUM(R$3:R44)=0,SUM($H45:Q45)=0),$B45,0)</f>
        <v>0</v>
      </c>
      <c r="S45">
        <f ca="1">IF(AND($B45&gt;0,SUM(S$3:S44)=0,SUM($H45:R45)=0),$B45,0)</f>
        <v>0</v>
      </c>
      <c r="T45">
        <f ca="1">IF(AND($B45&gt;0,SUM(T$3:T44)=0,SUM($H45:S45)=0),$B45,0)</f>
        <v>0</v>
      </c>
      <c r="U45">
        <f ca="1">IF(AND($B45&gt;0,SUM(U$3:U44)=0,SUM($H45:T45)=0),$B45,0)</f>
        <v>0</v>
      </c>
      <c r="V45">
        <f ca="1">IF(AND($B45&gt;0,SUM(V$3:V44)=0,SUM($H45:U45)=0),$B45,0)</f>
        <v>0</v>
      </c>
      <c r="W45">
        <f ca="1">IF(AND($B45&gt;0,SUM(W$3:W44)=0,SUM($H45:V45)=0),$B45,0)</f>
        <v>0</v>
      </c>
      <c r="X45">
        <f ca="1">IF(AND($B45&gt;0,SUM(X$3:X44)=0,SUM($H45:W45)=0),$B45,0)</f>
        <v>0</v>
      </c>
      <c r="Y45">
        <f ca="1">IF(AND($B45&gt;0,SUM(Y$3:Y44)=0,SUM($H45:X45)=0),$B45,0)</f>
        <v>0</v>
      </c>
      <c r="Z45">
        <f ca="1">IF(AND($B45&gt;0,SUM(Z$3:Z44)=0,SUM($H45:Y45)=0),$B45,0)</f>
        <v>0</v>
      </c>
      <c r="AA45">
        <f ca="1">IF(AND($B45&gt;0,SUM(AA$3:AA44)=0,SUM($H45:Z45)=0),$B45,0)</f>
        <v>0</v>
      </c>
      <c r="AB45">
        <f ca="1">IF(AND($B45&gt;0,SUM(AB$3:AB44)=0,SUM($H45:AA45)=0),$B45,0)</f>
        <v>0</v>
      </c>
      <c r="AC45">
        <f ca="1">IF(AND($B45&gt;0,SUM(AC$3:AC44)=0,SUM($H45:AB45)=0),$B45,0)</f>
        <v>0</v>
      </c>
      <c r="AD45">
        <f ca="1">IF(AND($B45&gt;0,SUM(AD$3:AD44)=0,SUM($H45:AC45)=0),$B45,0)</f>
        <v>0</v>
      </c>
      <c r="AE45">
        <f ca="1">IF(AND($B45&gt;0,SUM(AE$3:AE44)=0,SUM($H45:AD45)=0),$B45,0)</f>
        <v>0</v>
      </c>
      <c r="AF45">
        <f ca="1">IF(AND($B45&gt;0,SUM(AF$3:AF44)=0,SUM($H45:AE45)=0),$B45,0)</f>
        <v>0</v>
      </c>
      <c r="AG45">
        <f ca="1">IF(AND($B45&gt;0,SUM(AG$3:AG44)=0,SUM($H45:AF45)=0),$B45,0)</f>
        <v>0</v>
      </c>
      <c r="AH45">
        <f ca="1">IF(AND($B45&gt;0,SUM(AH$3:AH44)=0,SUM($H45:AG45)=0),$B45,0)</f>
        <v>0</v>
      </c>
      <c r="AI45">
        <f ca="1">IF(AND($B45&gt;0,SUM(AI$3:AI44)=0,SUM($H45:AH45)=0),$B45,0)</f>
        <v>0</v>
      </c>
      <c r="AJ45">
        <f ca="1">IF(AND($B45&gt;0,SUM(AJ$3:AJ44)=0,SUM($H45:AI45)=0),$B45,0)</f>
        <v>0</v>
      </c>
      <c r="AK45">
        <f ca="1">IF(AND($B45&gt;0,SUM(AK$3:AK44)=0,SUM($H45:AJ45)=0),$B45,0)</f>
        <v>0</v>
      </c>
      <c r="AL45">
        <f ca="1">IF(AND($B45&gt;0,SUM(AL$3:AL44)=0,SUM($H45:AK45)=0),$B45,0)</f>
        <v>0</v>
      </c>
      <c r="AM45">
        <f ca="1">IF(AND($B45&gt;0,SUM(AM$3:AM44)=0,SUM($H45:AL45)=0),$B45,0)</f>
        <v>0</v>
      </c>
      <c r="AN45">
        <f ca="1">IF(AND($B45&gt;0,SUM(AN$3:AN44)=0,SUM($H45:AM45)=0),$B45,0)</f>
        <v>0</v>
      </c>
      <c r="AO45">
        <f ca="1">IF(AND($B45&gt;0,SUM(AO$3:AO44)=0,SUM($H45:AN45)=0),$B45,0)</f>
        <v>0</v>
      </c>
      <c r="AP45">
        <f ca="1">IF(AND($B45&gt;0,SUM(AP$3:AP44)=0,SUM($H45:AO45)=0),$B45,0)</f>
        <v>0</v>
      </c>
      <c r="AQ45">
        <f ca="1">IF(AND($B45&gt;0,SUM(AQ$3:AQ44)=0,SUM($H45:AP45)=0),$B45,0)</f>
        <v>0</v>
      </c>
      <c r="AR45">
        <f ca="1">IF(AND($B45&gt;0,SUM(AR$3:AR44)=0,SUM($H45:AQ45)=0),$B45,0)</f>
        <v>0</v>
      </c>
      <c r="AS45">
        <f ca="1">IF(AND($B45&gt;0,SUM(AS$3:AS44)=0,SUM($H45:AR45)=0),$B45,0)</f>
        <v>0</v>
      </c>
      <c r="AT45">
        <f ca="1">IF(AND($B45&gt;0,SUM(AT$3:AT44)=0,SUM($H45:AS45)=0),$B45,0)</f>
        <v>0</v>
      </c>
      <c r="AU45">
        <f ca="1">IF(AND($B45&gt;0,SUM(AU$3:AU44)=0,SUM($H45:AT45)=0),$B45,0)</f>
        <v>0</v>
      </c>
      <c r="AV45">
        <f ca="1">IF(AND($B45&gt;0,SUM(AV$3:AV44)=0,SUM($H45:AU45)=0),$B45,0)</f>
        <v>0</v>
      </c>
      <c r="AW45">
        <f ca="1">IF(AND($B45&gt;0,SUM(AW$3:AW44)=0,SUM($H45:AV45)=0),$B45,0)</f>
        <v>0</v>
      </c>
      <c r="AX45">
        <f ca="1">IF(AND($B45&gt;0,SUM(AX$3:AX44)=0,SUM($H45:AW45)=0),$B45,0)</f>
        <v>0</v>
      </c>
      <c r="AY45">
        <f ca="1">IF(AND($B45&gt;0,SUM(AY$3:AY44)=0,SUM($H45:AX45)=0),$B45,0)</f>
        <v>0</v>
      </c>
      <c r="AZ45">
        <f ca="1">IF(AND($B45&gt;0,SUM(AZ$3:AZ44)=0,SUM($H45:AY45)=0),$B45,0)</f>
        <v>0</v>
      </c>
      <c r="BA45">
        <f ca="1">IF(AND($B45&gt;0,SUM(BA$3:BA44)=0,SUM($H45:AZ45)=0),$B45,0)</f>
        <v>0</v>
      </c>
      <c r="BB45">
        <f ca="1">IF(AND($B45&gt;0,SUM(BB$3:BB44)=0,SUM($H45:BA45)=0),$B45,0)</f>
        <v>0</v>
      </c>
      <c r="BC45">
        <f ca="1">IF(AND($B45&gt;0,SUM(BC$3:BC44)=0,SUM($H45:BB45)=0),$B45,0)</f>
        <v>0</v>
      </c>
      <c r="BD45">
        <f ca="1">IF(AND($B45&gt;0,SUM(BD$3:BD44)=0,SUM($H45:BC45)=0),$B45,0)</f>
        <v>0</v>
      </c>
      <c r="BE45">
        <f ca="1">IF(AND($B45&gt;0,SUM(BE$3:BE44)=0,SUM($H45:BD45)=0),$B45,0)</f>
        <v>0</v>
      </c>
      <c r="BF45">
        <f ca="1">IF(AND($B45&gt;0,SUM(BF$3:BF44)=0,SUM($H45:BE45)=0),$B45,0)</f>
        <v>0</v>
      </c>
      <c r="BG45">
        <f ca="1">IF(AND($B45&gt;0,SUM(BG$3:BG44)=0,SUM($H45:BF45)=0),$B45,0)</f>
        <v>0</v>
      </c>
      <c r="BH45">
        <f ca="1">IF(AND($B45&gt;0,SUM(BH$3:BH44)=0,SUM($H45:BG45)=0),$B45,0)</f>
        <v>0</v>
      </c>
      <c r="BI45">
        <f ca="1">IF(AND($B45&gt;0,SUM(BI$3:BI44)=0,SUM($H45:BH45)=0),$B45,0)</f>
        <v>0</v>
      </c>
      <c r="BJ45">
        <f ca="1">IF(AND($B45&gt;0,SUM(BJ$3:BJ44)=0,SUM($H45:BI45)=0),$B45,0)</f>
        <v>0</v>
      </c>
      <c r="BK45">
        <f ca="1">IF(AND($B45&gt;0,SUM(BK$3:BK44)=0,SUM($H45:BJ45)=0),$B45,0)</f>
        <v>0</v>
      </c>
      <c r="BL45">
        <f ca="1">IF(AND($B45&gt;0,SUM(BL$3:BL44)=0,SUM($H45:BK45)=0),$B45,0)</f>
        <v>0</v>
      </c>
      <c r="BM45">
        <f ca="1">IF(AND($B45&gt;0,SUM(BM$3:BM44)=0,SUM($H45:BL45)=0),$B45,0)</f>
        <v>0</v>
      </c>
      <c r="BN45">
        <f ca="1">IF(AND($B45&gt;0,SUM(BN$3:BN44)=0,SUM($H45:BM45)=0),$B45,0)</f>
        <v>0</v>
      </c>
      <c r="BO45">
        <f ca="1">IF(AND($B45&gt;0,SUM(BO$3:BO44)=0,SUM($H45:BN45)=0),$B45,0)</f>
        <v>0</v>
      </c>
      <c r="BP45">
        <f ca="1">IF(AND($B45&gt;0,SUM(BP$3:BP44)=0,SUM($H45:BO45)=0),$B45,0)</f>
        <v>0</v>
      </c>
      <c r="BQ45">
        <f ca="1">IF(AND($B45&gt;0,SUM(BQ$3:BQ44)=0,SUM($H45:BP45)=0),$B45,0)</f>
        <v>0</v>
      </c>
      <c r="BR45">
        <f ca="1">IF(AND($B45&gt;0,SUM(BR$3:BR44)=0,SUM($H45:BQ45)=0),$B45,0)</f>
        <v>0</v>
      </c>
      <c r="BS45">
        <f ca="1">IF(AND($B45&gt;0,SUM(BS$3:BS44)=0,SUM($H45:BR45)=0),$B45,0)</f>
        <v>0</v>
      </c>
      <c r="BT45">
        <f ca="1">IF(AND($B45&gt;0,SUM(BT$3:BT44)=0,SUM($H45:BS45)=0),$B45,0)</f>
        <v>0</v>
      </c>
      <c r="BU45">
        <f ca="1">IF(AND($B45&gt;0,SUM(BU$3:BU44)=0,SUM($H45:BT45)=0),$B45,0)</f>
        <v>0</v>
      </c>
      <c r="BV45">
        <f ca="1">IF(AND($B45&gt;0,SUM(BV$3:BV44)=0,SUM($H45:BU45)=0),$B45,0)</f>
        <v>0</v>
      </c>
      <c r="BW45">
        <f ca="1">IF(AND($B45&gt;0,SUM(BW$3:BW44)=0,SUM($H45:BV45)=0),$B45,0)</f>
        <v>0</v>
      </c>
      <c r="BX45">
        <f ca="1">IF(AND($B45&gt;0,SUM(BX$3:BX44)=0,SUM($H45:BW45)=0),$B45,0)</f>
        <v>0</v>
      </c>
      <c r="BY45">
        <f ca="1">IF(AND($B45&gt;0,SUM(BY$3:BY44)=0,SUM($H45:BX45)=0),$B45,0)</f>
        <v>0</v>
      </c>
      <c r="BZ45">
        <f ca="1">IF(AND($B45&gt;0,SUM(BZ$3:BZ44)=0,SUM($H45:BY45)=0),$B45,0)</f>
        <v>0</v>
      </c>
      <c r="CA45">
        <f ca="1">IF(AND($B45&gt;0,SUM(CA$3:CA44)=0,SUM($H45:BZ45)=0),$B45,0)</f>
        <v>0</v>
      </c>
      <c r="CB45">
        <f ca="1">IF(AND($B45&gt;0,SUM(CB$3:CB44)=0,SUM($H45:CA45)=0),$B45,0)</f>
        <v>0</v>
      </c>
      <c r="CC45">
        <f ca="1">IF(AND($B45&gt;0,SUM(CC$3:CC44)=0,SUM($H45:CB45)=0),$B45,0)</f>
        <v>0</v>
      </c>
      <c r="CD45">
        <f ca="1">IF(AND($B45&gt;0,SUM(CD$3:CD44)=0,SUM($H45:CC45)=0),$B45,0)</f>
        <v>0</v>
      </c>
      <c r="CE45">
        <f ca="1">IF(AND($B45&gt;0,SUM(CE$3:CE44)=0,SUM($H45:CD45)=0),$B45,0)</f>
        <v>0</v>
      </c>
      <c r="CF45">
        <f ca="1">IF(AND($B45&gt;0,SUM(CF$3:CF44)=0,SUM($H45:CE45)=0),$B45,0)</f>
        <v>0</v>
      </c>
      <c r="CG45">
        <f ca="1">IF(AND($B45&gt;0,SUM(CG$3:CG44)=0,SUM($H45:CF45)=0),$B45,0)</f>
        <v>0</v>
      </c>
      <c r="CH45">
        <f ca="1">IF(AND($B45&gt;0,SUM(CH$3:CH44)=0,SUM($H45:CG45)=0),$B45,0)</f>
        <v>0</v>
      </c>
      <c r="CI45">
        <f ca="1">IF(AND($B45&gt;0,SUM(CI$3:CI44)=0,SUM($H45:CH45)=0),$B45,0)</f>
        <v>0</v>
      </c>
      <c r="CJ45">
        <f ca="1">IF(AND($B45&gt;0,SUM(CJ$3:CJ44)=0,SUM($H45:CI45)=0),$B45,0)</f>
        <v>0</v>
      </c>
      <c r="CK45">
        <f ca="1">IF(AND($B45&gt;0,SUM(CK$3:CK44)=0,SUM($H45:CJ45)=0),$B45,0)</f>
        <v>0</v>
      </c>
      <c r="CL45">
        <f ca="1">IF(AND($B45&gt;0,SUM(CL$3:CL44)=0,SUM($H45:CK45)=0),$B45,0)</f>
        <v>0</v>
      </c>
      <c r="CM45">
        <f ca="1">IF(AND($B45&gt;0,SUM(CM$3:CM44)=0,SUM($H45:CL45)=0),$B45,0)</f>
        <v>0</v>
      </c>
      <c r="CN45">
        <f ca="1">IF(AND($B45&gt;0,SUM(CN$3:CN44)=0,SUM($H45:CM45)=0),$B45,0)</f>
        <v>0</v>
      </c>
      <c r="CO45">
        <f ca="1">IF(AND($B45&gt;0,SUM(CO$3:CO44)=0,SUM($H45:CN45)=0),$B45,0)</f>
        <v>0</v>
      </c>
      <c r="CP45">
        <f ca="1">IF(AND($B45&gt;0,SUM(CP$3:CP44)=0,SUM($H45:CO45)=0),$B45,0)</f>
        <v>0</v>
      </c>
      <c r="CQ45">
        <f ca="1">IF(AND($B45&gt;0,SUM(CQ$3:CQ44)=0,SUM($H45:CP45)=0),$B45,0)</f>
        <v>0</v>
      </c>
      <c r="CR45">
        <f ca="1">IF(AND($B45&gt;0,SUM(CR$3:CR44)=0,SUM($H45:CQ45)=0),$B45,0)</f>
        <v>0</v>
      </c>
      <c r="CS45">
        <f ca="1">IF(AND($B45&gt;0,SUM(CS$3:CS44)=0,SUM($H45:CR45)=0),$B45,0)</f>
        <v>0</v>
      </c>
      <c r="CT45">
        <f ca="1">IF(AND($B45&gt;0,SUM(CT$3:CT44)=0,SUM($H45:CS45)=0),$B45,0)</f>
        <v>0</v>
      </c>
      <c r="CU45">
        <f ca="1">IF(AND($B45&gt;0,SUM(CU$3:CU44)=0,SUM($H45:CT45)=0),$B45,0)</f>
        <v>0</v>
      </c>
      <c r="CV45">
        <f ca="1">IF(AND($B45&gt;0,SUM(CV$3:CV44)=0,SUM($H45:CU45)=0),$B45,0)</f>
        <v>0</v>
      </c>
      <c r="CW45">
        <f ca="1">IF(AND($B45&gt;0,SUM(CW$3:CW44)=0,SUM($H45:CV45)=0),$B45,0)</f>
        <v>0</v>
      </c>
      <c r="CX45">
        <f ca="1">IF(AND($B45&gt;0,SUM(CX$3:CX44)=0,SUM($H45:CW45)=0),$B45,0)</f>
        <v>0</v>
      </c>
      <c r="CY45">
        <f ca="1">IF(AND($B45&gt;0,SUM(CY$3:CY44)=0,SUM($H45:CX45)=0),$B45,0)</f>
        <v>0</v>
      </c>
      <c r="CZ45">
        <f ca="1">IF(AND($B45&gt;0,SUM(CZ$3:CZ44)=0,SUM($H45:CY45)=0),$B45,0)</f>
        <v>0</v>
      </c>
      <c r="DA45">
        <f ca="1">IF(AND($B45&gt;0,SUM(DA$3:DA44)=0,SUM($H45:CZ45)=0),$B45,0)</f>
        <v>0</v>
      </c>
      <c r="DB45">
        <f ca="1">IF(AND($B45&gt;0,SUM(DB$3:DB44)=0,SUM($H45:DA45)=0),$B45,0)</f>
        <v>0</v>
      </c>
      <c r="DC45">
        <f ca="1">IF(AND($B45&gt;0,SUM(DC$3:DC44)=0,SUM($H45:DB45)=0),$B45,0)</f>
        <v>0</v>
      </c>
      <c r="DD45">
        <f ca="1">IF(AND($B45&gt;0,SUM(DD$3:DD44)=0,SUM($H45:DC45)=0),$B45,0)</f>
        <v>0</v>
      </c>
      <c r="DE45">
        <f ca="1">IF(AND($B45&gt;0,SUM(DE$3:DE44)=0,SUM($H45:DD45)=0),$B45,0)</f>
        <v>0</v>
      </c>
      <c r="DF45">
        <f ca="1">IF(AND($B45&gt;0,SUM(DF$3:DF44)=0,SUM($H45:DE45)=0),$B45,0)</f>
        <v>0</v>
      </c>
      <c r="DG45">
        <f ca="1">IF(AND($B45&gt;0,SUM(DG$3:DG44)=0,SUM($H45:DF45)=0),$B45,0)</f>
        <v>0</v>
      </c>
      <c r="DH45">
        <f ca="1">IF(AND($B45&gt;0,SUM(DH$3:DH44)=0,SUM($H45:DG45)=0),$B45,0)</f>
        <v>0</v>
      </c>
      <c r="DI45">
        <f ca="1">IF(AND($B45&gt;0,SUM(DI$3:DI44)=0,SUM($H45:DH45)=0),$B45,0)</f>
        <v>0</v>
      </c>
      <c r="DJ45">
        <f ca="1">IF(AND($B45&gt;0,SUM(DJ$3:DJ44)=0,SUM($H45:DI45)=0),$B45,0)</f>
        <v>0</v>
      </c>
      <c r="DK45">
        <f ca="1">IF(AND($B45&gt;0,SUM(DK$3:DK44)=0,SUM($H45:DJ45)=0),$B45,0)</f>
        <v>0</v>
      </c>
      <c r="DL45">
        <f ca="1">IF(AND($B45&gt;0,SUM(DL$3:DL44)=0,SUM($H45:DK45)=0),$B45,0)</f>
        <v>0</v>
      </c>
      <c r="DM45">
        <f ca="1">IF(AND($B45&gt;0,SUM(DM$3:DM44)=0,SUM($H45:DL45)=0),$B45,0)</f>
        <v>0</v>
      </c>
      <c r="DN45">
        <f ca="1">IF(AND($B45&gt;0,SUM(DN$3:DN44)=0,SUM($H45:DM45)=0),$B45,0)</f>
        <v>0</v>
      </c>
      <c r="DO45">
        <f ca="1">IF(AND($B45&gt;0,SUM(DO$3:DO44)=0,SUM($H45:DN45)=0),$B45,0)</f>
        <v>0</v>
      </c>
      <c r="DP45">
        <f ca="1">IF(AND($B45&gt;0,SUM(DP$3:DP44)=0,SUM($H45:DO45)=0),$B45,0)</f>
        <v>0</v>
      </c>
      <c r="DQ45">
        <f ca="1">IF(AND($B45&gt;0,SUM(DQ$3:DQ44)=0,SUM($H45:DP45)=0),$B45,0)</f>
        <v>0</v>
      </c>
      <c r="DR45">
        <f ca="1">IF(AND($B45&gt;0,SUM(DR$3:DR44)=0,SUM($H45:DQ45)=0),$B45,0)</f>
        <v>0</v>
      </c>
      <c r="DS45">
        <f ca="1">IF(AND($B45&gt;0,SUM(DS$3:DS44)=0,SUM($H45:DR45)=0),$B45,0)</f>
        <v>0</v>
      </c>
      <c r="DT45">
        <f ca="1">IF(AND($B45&gt;0,SUM(DT$3:DT44)=0,SUM($H45:DS45)=0),$B45,0)</f>
        <v>0</v>
      </c>
      <c r="DU45">
        <f ca="1">IF(AND($B45&gt;0,SUM(DU$3:DU44)=0,SUM($H45:DT45)=0),$B45,0)</f>
        <v>0</v>
      </c>
      <c r="DV45">
        <f ca="1">IF(AND($B45&gt;0,SUM(DV$3:DV44)=0,SUM($H45:DU45)=0),$B45,0)</f>
        <v>0</v>
      </c>
      <c r="DW45">
        <f ca="1">IF(AND($B45&gt;0,SUM(DW$3:DW44)=0,SUM($H45:DV45)=0),$B45,0)</f>
        <v>0</v>
      </c>
      <c r="DX45">
        <f ca="1">IF(AND($B45&gt;0,SUM(DX$3:DX44)=0,SUM($H45:DW45)=0),$B45,0)</f>
        <v>0</v>
      </c>
      <c r="DY45">
        <f ca="1">IF(AND($B45&gt;0,SUM(DY$3:DY44)=0,SUM($H45:DX45)=0),$B45,0)</f>
        <v>0</v>
      </c>
      <c r="DZ45">
        <f ca="1">IF(AND($B45&gt;0,SUM(DZ$3:DZ44)=0,SUM($H45:DY45)=0),$B45,0)</f>
        <v>0</v>
      </c>
      <c r="EA45">
        <f ca="1">IF(AND($B45&gt;0,SUM(EA$3:EA44)=0,SUM($H45:DZ45)=0),$B45,0)</f>
        <v>0</v>
      </c>
      <c r="EB45">
        <f ca="1">IF(AND($B45&gt;0,SUM(EB$3:EB44)=0,SUM($H45:EA45)=0),$B45,0)</f>
        <v>0</v>
      </c>
      <c r="EC45">
        <f ca="1">IF(AND($B45&gt;0,SUM(EC$3:EC44)=0,SUM($H45:EB45)=0),$B45,0)</f>
        <v>0</v>
      </c>
      <c r="ED45">
        <f ca="1">IF(AND($B45&gt;0,SUM(ED$3:ED44)=0,SUM($H45:EC45)=0),$B45,0)</f>
        <v>0</v>
      </c>
      <c r="EE45">
        <f ca="1">IF(AND($B45&gt;0,SUM(EE$3:EE44)=0,SUM($H45:ED45)=0),$B45,0)</f>
        <v>0</v>
      </c>
      <c r="EF45">
        <f ca="1">IF(AND($B45&gt;0,SUM(EF$3:EF44)=0,SUM($H45:EE45)=0),$B45,0)</f>
        <v>0</v>
      </c>
      <c r="EG45">
        <f ca="1">IF(AND($B45&gt;0,SUM(EG$3:EG44)=0,SUM($H45:EF45)=0),$B45,0)</f>
        <v>0</v>
      </c>
      <c r="EH45">
        <f ca="1">IF(AND($B45&gt;0,SUM(EH$3:EH44)=0,SUM($H45:EG45)=0),$B45,0)</f>
        <v>0</v>
      </c>
      <c r="EI45">
        <f ca="1">IF(AND($B45&gt;0,SUM(EI$3:EI44)=0,SUM($H45:EH45)=0),$B45,0)</f>
        <v>0</v>
      </c>
      <c r="EJ45">
        <f ca="1">IF(AND($B45&gt;0,SUM(EJ$3:EJ44)=0,SUM($H45:EI45)=0),$B45,0)</f>
        <v>0</v>
      </c>
      <c r="EK45">
        <f ca="1">IF(AND($B45&gt;0,SUM(EK$3:EK44)=0,SUM($H45:EJ45)=0),$B45,0)</f>
        <v>0</v>
      </c>
      <c r="EL45">
        <f ca="1">IF(AND($B45&gt;0,SUM(EL$3:EL44)=0,SUM($H45:EK45)=0),$B45,0)</f>
        <v>0</v>
      </c>
      <c r="EM45">
        <f ca="1">IF(AND($B45&gt;0,SUM(EM$3:EM44)=0,SUM($H45:EL45)=0),$B45,0)</f>
        <v>0</v>
      </c>
      <c r="EN45">
        <f ca="1">IF(AND($B45&gt;0,SUM(EN$3:EN44)=0,SUM($H45:EM45)=0),$B45,0)</f>
        <v>0</v>
      </c>
      <c r="EO45">
        <f ca="1">IF(AND($B45&gt;0,SUM(EO$3:EO44)=0,SUM($H45:EN45)=0),$B45,0)</f>
        <v>0</v>
      </c>
      <c r="EP45">
        <f ca="1">IF(AND($B45&gt;0,SUM(EP$3:EP44)=0,SUM($H45:EO45)=0),$B45,0)</f>
        <v>0</v>
      </c>
      <c r="EQ45">
        <f ca="1">IF(AND($B45&gt;0,SUM(EQ$3:EQ44)=0,SUM($H45:EP45)=0),$B45,0)</f>
        <v>0</v>
      </c>
      <c r="ER45">
        <f ca="1">IF(AND($B45&gt;0,SUM(ER$3:ER44)=0,SUM($H45:EQ45)=0),$B45,0)</f>
        <v>0</v>
      </c>
      <c r="ES45">
        <f ca="1">IF(AND($B45&gt;0,SUM(ES$3:ES44)=0,SUM($H45:ER45)=0),$B45,0)</f>
        <v>0</v>
      </c>
      <c r="ET45">
        <f ca="1">IF(AND($B45&gt;0,SUM(ET$3:ET44)=0,SUM($H45:ES45)=0),$B45,0)</f>
        <v>0</v>
      </c>
      <c r="EU45">
        <f ca="1">IF(AND($B45&gt;0,SUM(EU$3:EU44)=0,SUM($H45:ET45)=0),$B45,0)</f>
        <v>0</v>
      </c>
      <c r="EV45">
        <f ca="1">IF(AND($B45&gt;0,SUM(EV$3:EV44)=0,SUM($H45:EU45)=0),$B45,0)</f>
        <v>0</v>
      </c>
      <c r="EW45">
        <f ca="1">IF(AND($B45&gt;0,SUM(EW$3:EW44)=0,SUM($H45:EV45)=0),$B45,0)</f>
        <v>0</v>
      </c>
      <c r="EX45">
        <f ca="1">IF(AND($B45&gt;0,SUM(EX$3:EX44)=0,SUM($H45:EW45)=0),$B45,0)</f>
        <v>0</v>
      </c>
      <c r="EY45">
        <f ca="1">IF(AND($B45&gt;0,SUM(EY$3:EY44)=0,SUM($H45:EX45)=0),$B45,0)</f>
        <v>0</v>
      </c>
      <c r="EZ45">
        <f ca="1">IF(AND($B45&gt;0,SUM(EZ$3:EZ44)=0,SUM($H45:EY45)=0),$B45,0)</f>
        <v>0</v>
      </c>
      <c r="FA45">
        <f ca="1">IF(AND($B45&gt;0,SUM(FA$3:FA44)=0,SUM($H45:EZ45)=0),$B45,0)</f>
        <v>0</v>
      </c>
      <c r="FB45">
        <f ca="1">IF(AND($B45&gt;0,SUM(FB$3:FB44)=0,SUM($H45:FA45)=0),$B45,0)</f>
        <v>0</v>
      </c>
      <c r="FC45">
        <f ca="1">IF(AND($B45&gt;0,SUM(FC$3:FC44)=0,SUM($H45:FB45)=0),$B45,0)</f>
        <v>0</v>
      </c>
      <c r="FD45">
        <f ca="1">IF(AND($B45&gt;0,SUM(FD$3:FD44)=0,SUM($H45:FC45)=0),$B45,0)</f>
        <v>0</v>
      </c>
      <c r="FE45">
        <f ca="1">IF(AND($B45&gt;0,SUM(FE$3:FE44)=0,SUM($H45:FD45)=0),$B45,0)</f>
        <v>0</v>
      </c>
      <c r="FF45">
        <f ca="1">IF(AND($B45&gt;0,SUM(FF$3:FF44)=0,SUM($H45:FE45)=0),$B45,0)</f>
        <v>0</v>
      </c>
      <c r="FG45">
        <f ca="1">IF(AND($B45&gt;0,SUM(FG$3:FG44)=0,SUM($H45:FF45)=0),$B45,0)</f>
        <v>0</v>
      </c>
      <c r="FH45">
        <f ca="1">IF(AND($B45&gt;0,SUM(FH$3:FH44)=0,SUM($H45:FG45)=0),$B45,0)</f>
        <v>0</v>
      </c>
      <c r="FI45">
        <f ca="1">IF(AND($B45&gt;0,SUM(FI$3:FI44)=0,SUM($H45:FH45)=0),$B45,0)</f>
        <v>0</v>
      </c>
      <c r="FJ45">
        <f ca="1">IF(AND($B45&gt;0,SUM(FJ$3:FJ44)=0,SUM($H45:FI45)=0),$B45,0)</f>
        <v>0</v>
      </c>
      <c r="FK45">
        <f ca="1">IF(AND($B45&gt;0,SUM(FK$3:FK44)=0,SUM($H45:FJ45)=0),$B45,0)</f>
        <v>0</v>
      </c>
      <c r="FL45">
        <f ca="1">IF(AND($B45&gt;0,SUM(FL$3:FL44)=0,SUM($H45:FK45)=0),$B45,0)</f>
        <v>0</v>
      </c>
      <c r="FM45">
        <f ca="1">IF(AND($B45&gt;0,SUM(FM$3:FM44)=0,SUM($H45:FL45)=0),$B45,0)</f>
        <v>0</v>
      </c>
      <c r="FN45">
        <f ca="1">IF(AND($B45&gt;0,SUM(FN$3:FN44)=0,SUM($H45:FM45)=0),$B45,0)</f>
        <v>0</v>
      </c>
      <c r="FS45" s="67"/>
      <c r="FT45" s="67"/>
      <c r="FU45" s="342"/>
      <c r="FV45" s="67"/>
      <c r="FY45" s="249"/>
      <c r="FZ45" s="67"/>
      <c r="GA45" s="67"/>
      <c r="GB45" s="67"/>
      <c r="GE45" s="67"/>
      <c r="GF45" s="67"/>
      <c r="GG45" s="67" t="str">
        <f>""</f>
        <v/>
      </c>
      <c r="GH45" s="67"/>
    </row>
    <row r="46" spans="1:190" ht="15.75" thickBot="1" x14ac:dyDescent="0.3">
      <c r="A46">
        <v>46</v>
      </c>
      <c r="C46" s="240">
        <f t="shared" ca="1" si="6"/>
        <v>0</v>
      </c>
      <c r="D46" s="240">
        <f t="shared" ca="1" si="7"/>
        <v>0</v>
      </c>
      <c r="E46" s="240">
        <f t="shared" ca="1" si="8"/>
        <v>0</v>
      </c>
      <c r="F46" s="240">
        <f t="shared" ca="1" si="9"/>
        <v>0</v>
      </c>
      <c r="G46" s="47">
        <f ca="1">INDEX($I$2:$FN$2,ROWS(G$2:G46))</f>
        <v>1</v>
      </c>
      <c r="H46">
        <v>0</v>
      </c>
      <c r="I46">
        <f ca="1">IF(AND($B46&gt;0,SUM(I$3:I45)=0,SUM($H46:H46)=0),$B46,0)</f>
        <v>0</v>
      </c>
      <c r="J46">
        <f ca="1">IF(AND($B46&gt;0,SUM(J$3:J45)=0,SUM($H46:I46)=0),$B46,0)</f>
        <v>0</v>
      </c>
      <c r="K46">
        <f ca="1">IF(AND($B46&gt;0,SUM(K$3:K45)=0,SUM($H46:J46)=0),$B46,0)</f>
        <v>0</v>
      </c>
      <c r="L46">
        <f ca="1">IF(AND($B46&gt;0,SUM(L$3:L45)=0,SUM($H46:K46)=0),$B46,0)</f>
        <v>0</v>
      </c>
      <c r="M46">
        <f ca="1">IF(AND($B46&gt;0,SUM(M$3:M45)=0,SUM($H46:L46)=0),$B46,0)</f>
        <v>0</v>
      </c>
      <c r="N46">
        <f ca="1">IF(AND($B46&gt;0,SUM(N$3:N45)=0,SUM($H46:M46)=0),$B46,0)</f>
        <v>0</v>
      </c>
      <c r="O46">
        <f ca="1">IF(AND($B46&gt;0,SUM(O$3:O45)=0,SUM($H46:N46)=0),$B46,0)</f>
        <v>0</v>
      </c>
      <c r="P46">
        <f ca="1">IF(AND($B46&gt;0,SUM(P$3:P45)=0,SUM($H46:O46)=0),$B46,0)</f>
        <v>0</v>
      </c>
      <c r="Q46">
        <f ca="1">IF(AND($B46&gt;0,SUM(Q$3:Q45)=0,SUM($H46:P46)=0),$B46,0)</f>
        <v>0</v>
      </c>
      <c r="R46">
        <f ca="1">IF(AND($B46&gt;0,SUM(R$3:R45)=0,SUM($H46:Q46)=0),$B46,0)</f>
        <v>0</v>
      </c>
      <c r="S46">
        <f ca="1">IF(AND($B46&gt;0,SUM(S$3:S45)=0,SUM($H46:R46)=0),$B46,0)</f>
        <v>0</v>
      </c>
      <c r="T46">
        <f ca="1">IF(AND($B46&gt;0,SUM(T$3:T45)=0,SUM($H46:S46)=0),$B46,0)</f>
        <v>0</v>
      </c>
      <c r="U46">
        <f ca="1">IF(AND($B46&gt;0,SUM(U$3:U45)=0,SUM($H46:T46)=0),$B46,0)</f>
        <v>0</v>
      </c>
      <c r="V46">
        <f ca="1">IF(AND($B46&gt;0,SUM(V$3:V45)=0,SUM($H46:U46)=0),$B46,0)</f>
        <v>0</v>
      </c>
      <c r="W46">
        <f ca="1">IF(AND($B46&gt;0,SUM(W$3:W45)=0,SUM($H46:V46)=0),$B46,0)</f>
        <v>0</v>
      </c>
      <c r="X46">
        <f ca="1">IF(AND($B46&gt;0,SUM(X$3:X45)=0,SUM($H46:W46)=0),$B46,0)</f>
        <v>0</v>
      </c>
      <c r="Y46">
        <f ca="1">IF(AND($B46&gt;0,SUM(Y$3:Y45)=0,SUM($H46:X46)=0),$B46,0)</f>
        <v>0</v>
      </c>
      <c r="Z46">
        <f ca="1">IF(AND($B46&gt;0,SUM(Z$3:Z45)=0,SUM($H46:Y46)=0),$B46,0)</f>
        <v>0</v>
      </c>
      <c r="AA46">
        <f ca="1">IF(AND($B46&gt;0,SUM(AA$3:AA45)=0,SUM($H46:Z46)=0),$B46,0)</f>
        <v>0</v>
      </c>
      <c r="AB46">
        <f ca="1">IF(AND($B46&gt;0,SUM(AB$3:AB45)=0,SUM($H46:AA46)=0),$B46,0)</f>
        <v>0</v>
      </c>
      <c r="AC46">
        <f ca="1">IF(AND($B46&gt;0,SUM(AC$3:AC45)=0,SUM($H46:AB46)=0),$B46,0)</f>
        <v>0</v>
      </c>
      <c r="AD46">
        <f ca="1">IF(AND($B46&gt;0,SUM(AD$3:AD45)=0,SUM($H46:AC46)=0),$B46,0)</f>
        <v>0</v>
      </c>
      <c r="AE46">
        <f ca="1">IF(AND($B46&gt;0,SUM(AE$3:AE45)=0,SUM($H46:AD46)=0),$B46,0)</f>
        <v>0</v>
      </c>
      <c r="AF46">
        <f ca="1">IF(AND($B46&gt;0,SUM(AF$3:AF45)=0,SUM($H46:AE46)=0),$B46,0)</f>
        <v>0</v>
      </c>
      <c r="AG46">
        <f ca="1">IF(AND($B46&gt;0,SUM(AG$3:AG45)=0,SUM($H46:AF46)=0),$B46,0)</f>
        <v>0</v>
      </c>
      <c r="AH46">
        <f ca="1">IF(AND($B46&gt;0,SUM(AH$3:AH45)=0,SUM($H46:AG46)=0),$B46,0)</f>
        <v>0</v>
      </c>
      <c r="AI46">
        <f ca="1">IF(AND($B46&gt;0,SUM(AI$3:AI45)=0,SUM($H46:AH46)=0),$B46,0)</f>
        <v>0</v>
      </c>
      <c r="AJ46">
        <f ca="1">IF(AND($B46&gt;0,SUM(AJ$3:AJ45)=0,SUM($H46:AI46)=0),$B46,0)</f>
        <v>0</v>
      </c>
      <c r="AK46">
        <f ca="1">IF(AND($B46&gt;0,SUM(AK$3:AK45)=0,SUM($H46:AJ46)=0),$B46,0)</f>
        <v>0</v>
      </c>
      <c r="AL46">
        <f ca="1">IF(AND($B46&gt;0,SUM(AL$3:AL45)=0,SUM($H46:AK46)=0),$B46,0)</f>
        <v>0</v>
      </c>
      <c r="AM46">
        <f ca="1">IF(AND($B46&gt;0,SUM(AM$3:AM45)=0,SUM($H46:AL46)=0),$B46,0)</f>
        <v>0</v>
      </c>
      <c r="AN46">
        <f ca="1">IF(AND($B46&gt;0,SUM(AN$3:AN45)=0,SUM($H46:AM46)=0),$B46,0)</f>
        <v>0</v>
      </c>
      <c r="AO46">
        <f ca="1">IF(AND($B46&gt;0,SUM(AO$3:AO45)=0,SUM($H46:AN46)=0),$B46,0)</f>
        <v>0</v>
      </c>
      <c r="AP46">
        <f ca="1">IF(AND($B46&gt;0,SUM(AP$3:AP45)=0,SUM($H46:AO46)=0),$B46,0)</f>
        <v>0</v>
      </c>
      <c r="AQ46">
        <f ca="1">IF(AND($B46&gt;0,SUM(AQ$3:AQ45)=0,SUM($H46:AP46)=0),$B46,0)</f>
        <v>0</v>
      </c>
      <c r="AR46">
        <f ca="1">IF(AND($B46&gt;0,SUM(AR$3:AR45)=0,SUM($H46:AQ46)=0),$B46,0)</f>
        <v>0</v>
      </c>
      <c r="AS46">
        <f ca="1">IF(AND($B46&gt;0,SUM(AS$3:AS45)=0,SUM($H46:AR46)=0),$B46,0)</f>
        <v>0</v>
      </c>
      <c r="AT46">
        <f ca="1">IF(AND($B46&gt;0,SUM(AT$3:AT45)=0,SUM($H46:AS46)=0),$B46,0)</f>
        <v>0</v>
      </c>
      <c r="AU46">
        <f ca="1">IF(AND($B46&gt;0,SUM(AU$3:AU45)=0,SUM($H46:AT46)=0),$B46,0)</f>
        <v>0</v>
      </c>
      <c r="AV46">
        <f ca="1">IF(AND($B46&gt;0,SUM(AV$3:AV45)=0,SUM($H46:AU46)=0),$B46,0)</f>
        <v>0</v>
      </c>
      <c r="AW46">
        <f ca="1">IF(AND($B46&gt;0,SUM(AW$3:AW45)=0,SUM($H46:AV46)=0),$B46,0)</f>
        <v>0</v>
      </c>
      <c r="AX46">
        <f ca="1">IF(AND($B46&gt;0,SUM(AX$3:AX45)=0,SUM($H46:AW46)=0),$B46,0)</f>
        <v>0</v>
      </c>
      <c r="AY46">
        <f ca="1">IF(AND($B46&gt;0,SUM(AY$3:AY45)=0,SUM($H46:AX46)=0),$B46,0)</f>
        <v>0</v>
      </c>
      <c r="AZ46">
        <f ca="1">IF(AND($B46&gt;0,SUM(AZ$3:AZ45)=0,SUM($H46:AY46)=0),$B46,0)</f>
        <v>0</v>
      </c>
      <c r="BA46">
        <f ca="1">IF(AND($B46&gt;0,SUM(BA$3:BA45)=0,SUM($H46:AZ46)=0),$B46,0)</f>
        <v>0</v>
      </c>
      <c r="BB46">
        <f ca="1">IF(AND($B46&gt;0,SUM(BB$3:BB45)=0,SUM($H46:BA46)=0),$B46,0)</f>
        <v>0</v>
      </c>
      <c r="BC46">
        <f ca="1">IF(AND($B46&gt;0,SUM(BC$3:BC45)=0,SUM($H46:BB46)=0),$B46,0)</f>
        <v>0</v>
      </c>
      <c r="BD46">
        <f ca="1">IF(AND($B46&gt;0,SUM(BD$3:BD45)=0,SUM($H46:BC46)=0),$B46,0)</f>
        <v>0</v>
      </c>
      <c r="BE46">
        <f ca="1">IF(AND($B46&gt;0,SUM(BE$3:BE45)=0,SUM($H46:BD46)=0),$B46,0)</f>
        <v>0</v>
      </c>
      <c r="BF46">
        <f ca="1">IF(AND($B46&gt;0,SUM(BF$3:BF45)=0,SUM($H46:BE46)=0),$B46,0)</f>
        <v>0</v>
      </c>
      <c r="BG46">
        <f ca="1">IF(AND($B46&gt;0,SUM(BG$3:BG45)=0,SUM($H46:BF46)=0),$B46,0)</f>
        <v>0</v>
      </c>
      <c r="BH46">
        <f ca="1">IF(AND($B46&gt;0,SUM(BH$3:BH45)=0,SUM($H46:BG46)=0),$B46,0)</f>
        <v>0</v>
      </c>
      <c r="BI46">
        <f ca="1">IF(AND($B46&gt;0,SUM(BI$3:BI45)=0,SUM($H46:BH46)=0),$B46,0)</f>
        <v>0</v>
      </c>
      <c r="BJ46">
        <f ca="1">IF(AND($B46&gt;0,SUM(BJ$3:BJ45)=0,SUM($H46:BI46)=0),$B46,0)</f>
        <v>0</v>
      </c>
      <c r="BK46">
        <f ca="1">IF(AND($B46&gt;0,SUM(BK$3:BK45)=0,SUM($H46:BJ46)=0),$B46,0)</f>
        <v>0</v>
      </c>
      <c r="BL46">
        <f ca="1">IF(AND($B46&gt;0,SUM(BL$3:BL45)=0,SUM($H46:BK46)=0),$B46,0)</f>
        <v>0</v>
      </c>
      <c r="BM46">
        <f ca="1">IF(AND($B46&gt;0,SUM(BM$3:BM45)=0,SUM($H46:BL46)=0),$B46,0)</f>
        <v>0</v>
      </c>
      <c r="BN46">
        <f ca="1">IF(AND($B46&gt;0,SUM(BN$3:BN45)=0,SUM($H46:BM46)=0),$B46,0)</f>
        <v>0</v>
      </c>
      <c r="BO46">
        <f ca="1">IF(AND($B46&gt;0,SUM(BO$3:BO45)=0,SUM($H46:BN46)=0),$B46,0)</f>
        <v>0</v>
      </c>
      <c r="BP46">
        <f ca="1">IF(AND($B46&gt;0,SUM(BP$3:BP45)=0,SUM($H46:BO46)=0),$B46,0)</f>
        <v>0</v>
      </c>
      <c r="BQ46">
        <f ca="1">IF(AND($B46&gt;0,SUM(BQ$3:BQ45)=0,SUM($H46:BP46)=0),$B46,0)</f>
        <v>0</v>
      </c>
      <c r="BR46">
        <f ca="1">IF(AND($B46&gt;0,SUM(BR$3:BR45)=0,SUM($H46:BQ46)=0),$B46,0)</f>
        <v>0</v>
      </c>
      <c r="BS46">
        <f ca="1">IF(AND($B46&gt;0,SUM(BS$3:BS45)=0,SUM($H46:BR46)=0),$B46,0)</f>
        <v>0</v>
      </c>
      <c r="BT46">
        <f ca="1">IF(AND($B46&gt;0,SUM(BT$3:BT45)=0,SUM($H46:BS46)=0),$B46,0)</f>
        <v>0</v>
      </c>
      <c r="BU46">
        <f ca="1">IF(AND($B46&gt;0,SUM(BU$3:BU45)=0,SUM($H46:BT46)=0),$B46,0)</f>
        <v>0</v>
      </c>
      <c r="BV46">
        <f ca="1">IF(AND($B46&gt;0,SUM(BV$3:BV45)=0,SUM($H46:BU46)=0),$B46,0)</f>
        <v>0</v>
      </c>
      <c r="BW46">
        <f ca="1">IF(AND($B46&gt;0,SUM(BW$3:BW45)=0,SUM($H46:BV46)=0),$B46,0)</f>
        <v>0</v>
      </c>
      <c r="BX46">
        <f ca="1">IF(AND($B46&gt;0,SUM(BX$3:BX45)=0,SUM($H46:BW46)=0),$B46,0)</f>
        <v>0</v>
      </c>
      <c r="BY46">
        <f ca="1">IF(AND($B46&gt;0,SUM(BY$3:BY45)=0,SUM($H46:BX46)=0),$B46,0)</f>
        <v>0</v>
      </c>
      <c r="BZ46">
        <f ca="1">IF(AND($B46&gt;0,SUM(BZ$3:BZ45)=0,SUM($H46:BY46)=0),$B46,0)</f>
        <v>0</v>
      </c>
      <c r="CA46">
        <f ca="1">IF(AND($B46&gt;0,SUM(CA$3:CA45)=0,SUM($H46:BZ46)=0),$B46,0)</f>
        <v>0</v>
      </c>
      <c r="CB46">
        <f ca="1">IF(AND($B46&gt;0,SUM(CB$3:CB45)=0,SUM($H46:CA46)=0),$B46,0)</f>
        <v>0</v>
      </c>
      <c r="CC46">
        <f ca="1">IF(AND($B46&gt;0,SUM(CC$3:CC45)=0,SUM($H46:CB46)=0),$B46,0)</f>
        <v>0</v>
      </c>
      <c r="CD46">
        <f ca="1">IF(AND($B46&gt;0,SUM(CD$3:CD45)=0,SUM($H46:CC46)=0),$B46,0)</f>
        <v>0</v>
      </c>
      <c r="CE46">
        <f ca="1">IF(AND($B46&gt;0,SUM(CE$3:CE45)=0,SUM($H46:CD46)=0),$B46,0)</f>
        <v>0</v>
      </c>
      <c r="CF46">
        <f ca="1">IF(AND($B46&gt;0,SUM(CF$3:CF45)=0,SUM($H46:CE46)=0),$B46,0)</f>
        <v>0</v>
      </c>
      <c r="CG46">
        <f ca="1">IF(AND($B46&gt;0,SUM(CG$3:CG45)=0,SUM($H46:CF46)=0),$B46,0)</f>
        <v>0</v>
      </c>
      <c r="CH46">
        <f ca="1">IF(AND($B46&gt;0,SUM(CH$3:CH45)=0,SUM($H46:CG46)=0),$B46,0)</f>
        <v>0</v>
      </c>
      <c r="CI46">
        <f ca="1">IF(AND($B46&gt;0,SUM(CI$3:CI45)=0,SUM($H46:CH46)=0),$B46,0)</f>
        <v>0</v>
      </c>
      <c r="CJ46">
        <f ca="1">IF(AND($B46&gt;0,SUM(CJ$3:CJ45)=0,SUM($H46:CI46)=0),$B46,0)</f>
        <v>0</v>
      </c>
      <c r="CK46">
        <f ca="1">IF(AND($B46&gt;0,SUM(CK$3:CK45)=0,SUM($H46:CJ46)=0),$B46,0)</f>
        <v>0</v>
      </c>
      <c r="CL46">
        <f ca="1">IF(AND($B46&gt;0,SUM(CL$3:CL45)=0,SUM($H46:CK46)=0),$B46,0)</f>
        <v>0</v>
      </c>
      <c r="CM46">
        <f ca="1">IF(AND($B46&gt;0,SUM(CM$3:CM45)=0,SUM($H46:CL46)=0),$B46,0)</f>
        <v>0</v>
      </c>
      <c r="CN46">
        <f ca="1">IF(AND($B46&gt;0,SUM(CN$3:CN45)=0,SUM($H46:CM46)=0),$B46,0)</f>
        <v>0</v>
      </c>
      <c r="CO46">
        <f ca="1">IF(AND($B46&gt;0,SUM(CO$3:CO45)=0,SUM($H46:CN46)=0),$B46,0)</f>
        <v>0</v>
      </c>
      <c r="CP46">
        <f ca="1">IF(AND($B46&gt;0,SUM(CP$3:CP45)=0,SUM($H46:CO46)=0),$B46,0)</f>
        <v>0</v>
      </c>
      <c r="CQ46">
        <f ca="1">IF(AND($B46&gt;0,SUM(CQ$3:CQ45)=0,SUM($H46:CP46)=0),$B46,0)</f>
        <v>0</v>
      </c>
      <c r="CR46">
        <f ca="1">IF(AND($B46&gt;0,SUM(CR$3:CR45)=0,SUM($H46:CQ46)=0),$B46,0)</f>
        <v>0</v>
      </c>
      <c r="CS46">
        <f ca="1">IF(AND($B46&gt;0,SUM(CS$3:CS45)=0,SUM($H46:CR46)=0),$B46,0)</f>
        <v>0</v>
      </c>
      <c r="CT46">
        <f ca="1">IF(AND($B46&gt;0,SUM(CT$3:CT45)=0,SUM($H46:CS46)=0),$B46,0)</f>
        <v>0</v>
      </c>
      <c r="CU46">
        <f ca="1">IF(AND($B46&gt;0,SUM(CU$3:CU45)=0,SUM($H46:CT46)=0),$B46,0)</f>
        <v>0</v>
      </c>
      <c r="CV46">
        <f ca="1">IF(AND($B46&gt;0,SUM(CV$3:CV45)=0,SUM($H46:CU46)=0),$B46,0)</f>
        <v>0</v>
      </c>
      <c r="CW46">
        <f ca="1">IF(AND($B46&gt;0,SUM(CW$3:CW45)=0,SUM($H46:CV46)=0),$B46,0)</f>
        <v>0</v>
      </c>
      <c r="CX46">
        <f ca="1">IF(AND($B46&gt;0,SUM(CX$3:CX45)=0,SUM($H46:CW46)=0),$B46,0)</f>
        <v>0</v>
      </c>
      <c r="CY46">
        <f ca="1">IF(AND($B46&gt;0,SUM(CY$3:CY45)=0,SUM($H46:CX46)=0),$B46,0)</f>
        <v>0</v>
      </c>
      <c r="CZ46">
        <f ca="1">IF(AND($B46&gt;0,SUM(CZ$3:CZ45)=0,SUM($H46:CY46)=0),$B46,0)</f>
        <v>0</v>
      </c>
      <c r="DA46">
        <f ca="1">IF(AND($B46&gt;0,SUM(DA$3:DA45)=0,SUM($H46:CZ46)=0),$B46,0)</f>
        <v>0</v>
      </c>
      <c r="DB46">
        <f ca="1">IF(AND($B46&gt;0,SUM(DB$3:DB45)=0,SUM($H46:DA46)=0),$B46,0)</f>
        <v>0</v>
      </c>
      <c r="DC46">
        <f ca="1">IF(AND($B46&gt;0,SUM(DC$3:DC45)=0,SUM($H46:DB46)=0),$B46,0)</f>
        <v>0</v>
      </c>
      <c r="DD46">
        <f ca="1">IF(AND($B46&gt;0,SUM(DD$3:DD45)=0,SUM($H46:DC46)=0),$B46,0)</f>
        <v>0</v>
      </c>
      <c r="DE46">
        <f ca="1">IF(AND($B46&gt;0,SUM(DE$3:DE45)=0,SUM($H46:DD46)=0),$B46,0)</f>
        <v>0</v>
      </c>
      <c r="DF46">
        <f ca="1">IF(AND($B46&gt;0,SUM(DF$3:DF45)=0,SUM($H46:DE46)=0),$B46,0)</f>
        <v>0</v>
      </c>
      <c r="DG46">
        <f ca="1">IF(AND($B46&gt;0,SUM(DG$3:DG45)=0,SUM($H46:DF46)=0),$B46,0)</f>
        <v>0</v>
      </c>
      <c r="DH46">
        <f ca="1">IF(AND($B46&gt;0,SUM(DH$3:DH45)=0,SUM($H46:DG46)=0),$B46,0)</f>
        <v>0</v>
      </c>
      <c r="DI46">
        <f ca="1">IF(AND($B46&gt;0,SUM(DI$3:DI45)=0,SUM($H46:DH46)=0),$B46,0)</f>
        <v>0</v>
      </c>
      <c r="DJ46">
        <f ca="1">IF(AND($B46&gt;0,SUM(DJ$3:DJ45)=0,SUM($H46:DI46)=0),$B46,0)</f>
        <v>0</v>
      </c>
      <c r="DK46">
        <f ca="1">IF(AND($B46&gt;0,SUM(DK$3:DK45)=0,SUM($H46:DJ46)=0),$B46,0)</f>
        <v>0</v>
      </c>
      <c r="DL46">
        <f ca="1">IF(AND($B46&gt;0,SUM(DL$3:DL45)=0,SUM($H46:DK46)=0),$B46,0)</f>
        <v>0</v>
      </c>
      <c r="DM46">
        <f ca="1">IF(AND($B46&gt;0,SUM(DM$3:DM45)=0,SUM($H46:DL46)=0),$B46,0)</f>
        <v>0</v>
      </c>
      <c r="DN46">
        <f ca="1">IF(AND($B46&gt;0,SUM(DN$3:DN45)=0,SUM($H46:DM46)=0),$B46,0)</f>
        <v>0</v>
      </c>
      <c r="DO46">
        <f ca="1">IF(AND($B46&gt;0,SUM(DO$3:DO45)=0,SUM($H46:DN46)=0),$B46,0)</f>
        <v>0</v>
      </c>
      <c r="DP46">
        <f ca="1">IF(AND($B46&gt;0,SUM(DP$3:DP45)=0,SUM($H46:DO46)=0),$B46,0)</f>
        <v>0</v>
      </c>
      <c r="DQ46">
        <f ca="1">IF(AND($B46&gt;0,SUM(DQ$3:DQ45)=0,SUM($H46:DP46)=0),$B46,0)</f>
        <v>0</v>
      </c>
      <c r="DR46">
        <f ca="1">IF(AND($B46&gt;0,SUM(DR$3:DR45)=0,SUM($H46:DQ46)=0),$B46,0)</f>
        <v>0</v>
      </c>
      <c r="DS46">
        <f ca="1">IF(AND($B46&gt;0,SUM(DS$3:DS45)=0,SUM($H46:DR46)=0),$B46,0)</f>
        <v>0</v>
      </c>
      <c r="DT46">
        <f ca="1">IF(AND($B46&gt;0,SUM(DT$3:DT45)=0,SUM($H46:DS46)=0),$B46,0)</f>
        <v>0</v>
      </c>
      <c r="DU46">
        <f ca="1">IF(AND($B46&gt;0,SUM(DU$3:DU45)=0,SUM($H46:DT46)=0),$B46,0)</f>
        <v>0</v>
      </c>
      <c r="DV46">
        <f ca="1">IF(AND($B46&gt;0,SUM(DV$3:DV45)=0,SUM($H46:DU46)=0),$B46,0)</f>
        <v>0</v>
      </c>
      <c r="DW46">
        <f ca="1">IF(AND($B46&gt;0,SUM(DW$3:DW45)=0,SUM($H46:DV46)=0),$B46,0)</f>
        <v>0</v>
      </c>
      <c r="DX46">
        <f ca="1">IF(AND($B46&gt;0,SUM(DX$3:DX45)=0,SUM($H46:DW46)=0),$B46,0)</f>
        <v>0</v>
      </c>
      <c r="DY46">
        <f ca="1">IF(AND($B46&gt;0,SUM(DY$3:DY45)=0,SUM($H46:DX46)=0),$B46,0)</f>
        <v>0</v>
      </c>
      <c r="DZ46">
        <f ca="1">IF(AND($B46&gt;0,SUM(DZ$3:DZ45)=0,SUM($H46:DY46)=0),$B46,0)</f>
        <v>0</v>
      </c>
      <c r="EA46">
        <f ca="1">IF(AND($B46&gt;0,SUM(EA$3:EA45)=0,SUM($H46:DZ46)=0),$B46,0)</f>
        <v>0</v>
      </c>
      <c r="EB46">
        <f ca="1">IF(AND($B46&gt;0,SUM(EB$3:EB45)=0,SUM($H46:EA46)=0),$B46,0)</f>
        <v>0</v>
      </c>
      <c r="EC46">
        <f ca="1">IF(AND($B46&gt;0,SUM(EC$3:EC45)=0,SUM($H46:EB46)=0),$B46,0)</f>
        <v>0</v>
      </c>
      <c r="ED46">
        <f ca="1">IF(AND($B46&gt;0,SUM(ED$3:ED45)=0,SUM($H46:EC46)=0),$B46,0)</f>
        <v>0</v>
      </c>
      <c r="EE46">
        <f ca="1">IF(AND($B46&gt;0,SUM(EE$3:EE45)=0,SUM($H46:ED46)=0),$B46,0)</f>
        <v>0</v>
      </c>
      <c r="EF46">
        <f ca="1">IF(AND($B46&gt;0,SUM(EF$3:EF45)=0,SUM($H46:EE46)=0),$B46,0)</f>
        <v>0</v>
      </c>
      <c r="EG46">
        <f ca="1">IF(AND($B46&gt;0,SUM(EG$3:EG45)=0,SUM($H46:EF46)=0),$B46,0)</f>
        <v>0</v>
      </c>
      <c r="EH46">
        <f ca="1">IF(AND($B46&gt;0,SUM(EH$3:EH45)=0,SUM($H46:EG46)=0),$B46,0)</f>
        <v>0</v>
      </c>
      <c r="EI46">
        <f ca="1">IF(AND($B46&gt;0,SUM(EI$3:EI45)=0,SUM($H46:EH46)=0),$B46,0)</f>
        <v>0</v>
      </c>
      <c r="EJ46">
        <f ca="1">IF(AND($B46&gt;0,SUM(EJ$3:EJ45)=0,SUM($H46:EI46)=0),$B46,0)</f>
        <v>0</v>
      </c>
      <c r="EK46">
        <f ca="1">IF(AND($B46&gt;0,SUM(EK$3:EK45)=0,SUM($H46:EJ46)=0),$B46,0)</f>
        <v>0</v>
      </c>
      <c r="EL46">
        <f ca="1">IF(AND($B46&gt;0,SUM(EL$3:EL45)=0,SUM($H46:EK46)=0),$B46,0)</f>
        <v>0</v>
      </c>
      <c r="EM46">
        <f ca="1">IF(AND($B46&gt;0,SUM(EM$3:EM45)=0,SUM($H46:EL46)=0),$B46,0)</f>
        <v>0</v>
      </c>
      <c r="EN46">
        <f ca="1">IF(AND($B46&gt;0,SUM(EN$3:EN45)=0,SUM($H46:EM46)=0),$B46,0)</f>
        <v>0</v>
      </c>
      <c r="EO46">
        <f ca="1">IF(AND($B46&gt;0,SUM(EO$3:EO45)=0,SUM($H46:EN46)=0),$B46,0)</f>
        <v>0</v>
      </c>
      <c r="EP46">
        <f ca="1">IF(AND($B46&gt;0,SUM(EP$3:EP45)=0,SUM($H46:EO46)=0),$B46,0)</f>
        <v>0</v>
      </c>
      <c r="EQ46">
        <f ca="1">IF(AND($B46&gt;0,SUM(EQ$3:EQ45)=0,SUM($H46:EP46)=0),$B46,0)</f>
        <v>0</v>
      </c>
      <c r="ER46">
        <f ca="1">IF(AND($B46&gt;0,SUM(ER$3:ER45)=0,SUM($H46:EQ46)=0),$B46,0)</f>
        <v>0</v>
      </c>
      <c r="ES46">
        <f ca="1">IF(AND($B46&gt;0,SUM(ES$3:ES45)=0,SUM($H46:ER46)=0),$B46,0)</f>
        <v>0</v>
      </c>
      <c r="ET46">
        <f ca="1">IF(AND($B46&gt;0,SUM(ET$3:ET45)=0,SUM($H46:ES46)=0),$B46,0)</f>
        <v>0</v>
      </c>
      <c r="EU46">
        <f ca="1">IF(AND($B46&gt;0,SUM(EU$3:EU45)=0,SUM($H46:ET46)=0),$B46,0)</f>
        <v>0</v>
      </c>
      <c r="EV46">
        <f ca="1">IF(AND($B46&gt;0,SUM(EV$3:EV45)=0,SUM($H46:EU46)=0),$B46,0)</f>
        <v>0</v>
      </c>
      <c r="EW46">
        <f ca="1">IF(AND($B46&gt;0,SUM(EW$3:EW45)=0,SUM($H46:EV46)=0),$B46,0)</f>
        <v>0</v>
      </c>
      <c r="EX46">
        <f ca="1">IF(AND($B46&gt;0,SUM(EX$3:EX45)=0,SUM($H46:EW46)=0),$B46,0)</f>
        <v>0</v>
      </c>
      <c r="EY46">
        <f ca="1">IF(AND($B46&gt;0,SUM(EY$3:EY45)=0,SUM($H46:EX46)=0),$B46,0)</f>
        <v>0</v>
      </c>
      <c r="EZ46">
        <f ca="1">IF(AND($B46&gt;0,SUM(EZ$3:EZ45)=0,SUM($H46:EY46)=0),$B46,0)</f>
        <v>0</v>
      </c>
      <c r="FA46">
        <f ca="1">IF(AND($B46&gt;0,SUM(FA$3:FA45)=0,SUM($H46:EZ46)=0),$B46,0)</f>
        <v>0</v>
      </c>
      <c r="FB46">
        <f ca="1">IF(AND($B46&gt;0,SUM(FB$3:FB45)=0,SUM($H46:FA46)=0),$B46,0)</f>
        <v>0</v>
      </c>
      <c r="FC46">
        <f ca="1">IF(AND($B46&gt;0,SUM(FC$3:FC45)=0,SUM($H46:FB46)=0),$B46,0)</f>
        <v>0</v>
      </c>
      <c r="FD46">
        <f ca="1">IF(AND($B46&gt;0,SUM(FD$3:FD45)=0,SUM($H46:FC46)=0),$B46,0)</f>
        <v>0</v>
      </c>
      <c r="FE46">
        <f ca="1">IF(AND($B46&gt;0,SUM(FE$3:FE45)=0,SUM($H46:FD46)=0),$B46,0)</f>
        <v>0</v>
      </c>
      <c r="FF46">
        <f ca="1">IF(AND($B46&gt;0,SUM(FF$3:FF45)=0,SUM($H46:FE46)=0),$B46,0)</f>
        <v>0</v>
      </c>
      <c r="FG46">
        <f ca="1">IF(AND($B46&gt;0,SUM(FG$3:FG45)=0,SUM($H46:FF46)=0),$B46,0)</f>
        <v>0</v>
      </c>
      <c r="FH46">
        <f ca="1">IF(AND($B46&gt;0,SUM(FH$3:FH45)=0,SUM($H46:FG46)=0),$B46,0)</f>
        <v>0</v>
      </c>
      <c r="FI46">
        <f ca="1">IF(AND($B46&gt;0,SUM(FI$3:FI45)=0,SUM($H46:FH46)=0),$B46,0)</f>
        <v>0</v>
      </c>
      <c r="FJ46">
        <f ca="1">IF(AND($B46&gt;0,SUM(FJ$3:FJ45)=0,SUM($H46:FI46)=0),$B46,0)</f>
        <v>0</v>
      </c>
      <c r="FK46">
        <f ca="1">IF(AND($B46&gt;0,SUM(FK$3:FK45)=0,SUM($H46:FJ46)=0),$B46,0)</f>
        <v>0</v>
      </c>
      <c r="FL46">
        <f ca="1">IF(AND($B46&gt;0,SUM(FL$3:FL45)=0,SUM($H46:FK46)=0),$B46,0)</f>
        <v>0</v>
      </c>
      <c r="FM46">
        <f ca="1">IF(AND($B46&gt;0,SUM(FM$3:FM45)=0,SUM($H46:FL46)=0),$B46,0)</f>
        <v>0</v>
      </c>
      <c r="FN46">
        <f ca="1">IF(AND($B46&gt;0,SUM(FN$3:FN45)=0,SUM($H46:FM46)=0),$B46,0)</f>
        <v>0</v>
      </c>
      <c r="FS46" s="67"/>
      <c r="FT46" s="67"/>
      <c r="FU46" s="342"/>
      <c r="FV46" s="67"/>
      <c r="FY46" s="249"/>
      <c r="FZ46" s="67"/>
      <c r="GA46" s="67"/>
      <c r="GB46" s="67"/>
      <c r="GE46" s="67"/>
      <c r="GF46" s="67"/>
      <c r="GG46" s="67" t="str">
        <f>""</f>
        <v/>
      </c>
      <c r="GH46" s="67"/>
    </row>
    <row r="47" spans="1:190" ht="15.75" thickBot="1" x14ac:dyDescent="0.3">
      <c r="A47">
        <v>47</v>
      </c>
      <c r="C47" s="240">
        <f t="shared" ca="1" si="6"/>
        <v>0</v>
      </c>
      <c r="D47" s="240">
        <f t="shared" ca="1" si="7"/>
        <v>0</v>
      </c>
      <c r="E47" s="240">
        <f t="shared" ca="1" si="8"/>
        <v>0</v>
      </c>
      <c r="F47" s="240">
        <f t="shared" ca="1" si="9"/>
        <v>0</v>
      </c>
      <c r="G47" s="47">
        <f ca="1">INDEX($I$2:$FN$2,ROWS(G$2:G47))</f>
        <v>1</v>
      </c>
      <c r="H47">
        <v>0</v>
      </c>
      <c r="I47">
        <f ca="1">IF(AND($B47&gt;0,SUM(I$3:I46)=0,SUM($H47:H47)=0),$B47,0)</f>
        <v>0</v>
      </c>
      <c r="J47">
        <f ca="1">IF(AND($B47&gt;0,SUM(J$3:J46)=0,SUM($H47:I47)=0),$B47,0)</f>
        <v>0</v>
      </c>
      <c r="K47">
        <f ca="1">IF(AND($B47&gt;0,SUM(K$3:K46)=0,SUM($H47:J47)=0),$B47,0)</f>
        <v>0</v>
      </c>
      <c r="L47">
        <f ca="1">IF(AND($B47&gt;0,SUM(L$3:L46)=0,SUM($H47:K47)=0),$B47,0)</f>
        <v>0</v>
      </c>
      <c r="M47">
        <f ca="1">IF(AND($B47&gt;0,SUM(M$3:M46)=0,SUM($H47:L47)=0),$B47,0)</f>
        <v>0</v>
      </c>
      <c r="N47">
        <f ca="1">IF(AND($B47&gt;0,SUM(N$3:N46)=0,SUM($H47:M47)=0),$B47,0)</f>
        <v>0</v>
      </c>
      <c r="O47">
        <f ca="1">IF(AND($B47&gt;0,SUM(O$3:O46)=0,SUM($H47:N47)=0),$B47,0)</f>
        <v>0</v>
      </c>
      <c r="P47">
        <f ca="1">IF(AND($B47&gt;0,SUM(P$3:P46)=0,SUM($H47:O47)=0),$B47,0)</f>
        <v>0</v>
      </c>
      <c r="Q47">
        <f ca="1">IF(AND($B47&gt;0,SUM(Q$3:Q46)=0,SUM($H47:P47)=0),$B47,0)</f>
        <v>0</v>
      </c>
      <c r="R47">
        <f ca="1">IF(AND($B47&gt;0,SUM(R$3:R46)=0,SUM($H47:Q47)=0),$B47,0)</f>
        <v>0</v>
      </c>
      <c r="S47">
        <f ca="1">IF(AND($B47&gt;0,SUM(S$3:S46)=0,SUM($H47:R47)=0),$B47,0)</f>
        <v>0</v>
      </c>
      <c r="T47">
        <f ca="1">IF(AND($B47&gt;0,SUM(T$3:T46)=0,SUM($H47:S47)=0),$B47,0)</f>
        <v>0</v>
      </c>
      <c r="U47">
        <f ca="1">IF(AND($B47&gt;0,SUM(U$3:U46)=0,SUM($H47:T47)=0),$B47,0)</f>
        <v>0</v>
      </c>
      <c r="V47">
        <f ca="1">IF(AND($B47&gt;0,SUM(V$3:V46)=0,SUM($H47:U47)=0),$B47,0)</f>
        <v>0</v>
      </c>
      <c r="W47">
        <f ca="1">IF(AND($B47&gt;0,SUM(W$3:W46)=0,SUM($H47:V47)=0),$B47,0)</f>
        <v>0</v>
      </c>
      <c r="X47">
        <f ca="1">IF(AND($B47&gt;0,SUM(X$3:X46)=0,SUM($H47:W47)=0),$B47,0)</f>
        <v>0</v>
      </c>
      <c r="Y47">
        <f ca="1">IF(AND($B47&gt;0,SUM(Y$3:Y46)=0,SUM($H47:X47)=0),$B47,0)</f>
        <v>0</v>
      </c>
      <c r="Z47">
        <f ca="1">IF(AND($B47&gt;0,SUM(Z$3:Z46)=0,SUM($H47:Y47)=0),$B47,0)</f>
        <v>0</v>
      </c>
      <c r="AA47">
        <f ca="1">IF(AND($B47&gt;0,SUM(AA$3:AA46)=0,SUM($H47:Z47)=0),$B47,0)</f>
        <v>0</v>
      </c>
      <c r="AB47">
        <f ca="1">IF(AND($B47&gt;0,SUM(AB$3:AB46)=0,SUM($H47:AA47)=0),$B47,0)</f>
        <v>0</v>
      </c>
      <c r="AC47">
        <f ca="1">IF(AND($B47&gt;0,SUM(AC$3:AC46)=0,SUM($H47:AB47)=0),$B47,0)</f>
        <v>0</v>
      </c>
      <c r="AD47">
        <f ca="1">IF(AND($B47&gt;0,SUM(AD$3:AD46)=0,SUM($H47:AC47)=0),$B47,0)</f>
        <v>0</v>
      </c>
      <c r="AE47">
        <f ca="1">IF(AND($B47&gt;0,SUM(AE$3:AE46)=0,SUM($H47:AD47)=0),$B47,0)</f>
        <v>0</v>
      </c>
      <c r="AF47">
        <f ca="1">IF(AND($B47&gt;0,SUM(AF$3:AF46)=0,SUM($H47:AE47)=0),$B47,0)</f>
        <v>0</v>
      </c>
      <c r="AG47">
        <f ca="1">IF(AND($B47&gt;0,SUM(AG$3:AG46)=0,SUM($H47:AF47)=0),$B47,0)</f>
        <v>0</v>
      </c>
      <c r="AH47">
        <f ca="1">IF(AND($B47&gt;0,SUM(AH$3:AH46)=0,SUM($H47:AG47)=0),$B47,0)</f>
        <v>0</v>
      </c>
      <c r="AI47">
        <f ca="1">IF(AND($B47&gt;0,SUM(AI$3:AI46)=0,SUM($H47:AH47)=0),$B47,0)</f>
        <v>0</v>
      </c>
      <c r="AJ47">
        <f ca="1">IF(AND($B47&gt;0,SUM(AJ$3:AJ46)=0,SUM($H47:AI47)=0),$B47,0)</f>
        <v>0</v>
      </c>
      <c r="AK47">
        <f ca="1">IF(AND($B47&gt;0,SUM(AK$3:AK46)=0,SUM($H47:AJ47)=0),$B47,0)</f>
        <v>0</v>
      </c>
      <c r="AL47">
        <f ca="1">IF(AND($B47&gt;0,SUM(AL$3:AL46)=0,SUM($H47:AK47)=0),$B47,0)</f>
        <v>0</v>
      </c>
      <c r="AM47">
        <f ca="1">IF(AND($B47&gt;0,SUM(AM$3:AM46)=0,SUM($H47:AL47)=0),$B47,0)</f>
        <v>0</v>
      </c>
      <c r="AN47">
        <f ca="1">IF(AND($B47&gt;0,SUM(AN$3:AN46)=0,SUM($H47:AM47)=0),$B47,0)</f>
        <v>0</v>
      </c>
      <c r="AO47">
        <f ca="1">IF(AND($B47&gt;0,SUM(AO$3:AO46)=0,SUM($H47:AN47)=0),$B47,0)</f>
        <v>0</v>
      </c>
      <c r="AP47">
        <f ca="1">IF(AND($B47&gt;0,SUM(AP$3:AP46)=0,SUM($H47:AO47)=0),$B47,0)</f>
        <v>0</v>
      </c>
      <c r="AQ47">
        <f ca="1">IF(AND($B47&gt;0,SUM(AQ$3:AQ46)=0,SUM($H47:AP47)=0),$B47,0)</f>
        <v>0</v>
      </c>
      <c r="AR47">
        <f ca="1">IF(AND($B47&gt;0,SUM(AR$3:AR46)=0,SUM($H47:AQ47)=0),$B47,0)</f>
        <v>0</v>
      </c>
      <c r="AS47">
        <f ca="1">IF(AND($B47&gt;0,SUM(AS$3:AS46)=0,SUM($H47:AR47)=0),$B47,0)</f>
        <v>0</v>
      </c>
      <c r="AT47">
        <f ca="1">IF(AND($B47&gt;0,SUM(AT$3:AT46)=0,SUM($H47:AS47)=0),$B47,0)</f>
        <v>0</v>
      </c>
      <c r="AU47">
        <f ca="1">IF(AND($B47&gt;0,SUM(AU$3:AU46)=0,SUM($H47:AT47)=0),$B47,0)</f>
        <v>0</v>
      </c>
      <c r="AV47">
        <f ca="1">IF(AND($B47&gt;0,SUM(AV$3:AV46)=0,SUM($H47:AU47)=0),$B47,0)</f>
        <v>0</v>
      </c>
      <c r="AW47">
        <f ca="1">IF(AND($B47&gt;0,SUM(AW$3:AW46)=0,SUM($H47:AV47)=0),$B47,0)</f>
        <v>0</v>
      </c>
      <c r="AX47">
        <f ca="1">IF(AND($B47&gt;0,SUM(AX$3:AX46)=0,SUM($H47:AW47)=0),$B47,0)</f>
        <v>0</v>
      </c>
      <c r="AY47">
        <f ca="1">IF(AND($B47&gt;0,SUM(AY$3:AY46)=0,SUM($H47:AX47)=0),$B47,0)</f>
        <v>0</v>
      </c>
      <c r="AZ47">
        <f ca="1">IF(AND($B47&gt;0,SUM(AZ$3:AZ46)=0,SUM($H47:AY47)=0),$B47,0)</f>
        <v>0</v>
      </c>
      <c r="BA47">
        <f ca="1">IF(AND($B47&gt;0,SUM(BA$3:BA46)=0,SUM($H47:AZ47)=0),$B47,0)</f>
        <v>0</v>
      </c>
      <c r="BB47">
        <f ca="1">IF(AND($B47&gt;0,SUM(BB$3:BB46)=0,SUM($H47:BA47)=0),$B47,0)</f>
        <v>0</v>
      </c>
      <c r="BC47">
        <f ca="1">IF(AND($B47&gt;0,SUM(BC$3:BC46)=0,SUM($H47:BB47)=0),$B47,0)</f>
        <v>0</v>
      </c>
      <c r="BD47">
        <f ca="1">IF(AND($B47&gt;0,SUM(BD$3:BD46)=0,SUM($H47:BC47)=0),$B47,0)</f>
        <v>0</v>
      </c>
      <c r="BE47">
        <f ca="1">IF(AND($B47&gt;0,SUM(BE$3:BE46)=0,SUM($H47:BD47)=0),$B47,0)</f>
        <v>0</v>
      </c>
      <c r="BF47">
        <f ca="1">IF(AND($B47&gt;0,SUM(BF$3:BF46)=0,SUM($H47:BE47)=0),$B47,0)</f>
        <v>0</v>
      </c>
      <c r="BG47">
        <f ca="1">IF(AND($B47&gt;0,SUM(BG$3:BG46)=0,SUM($H47:BF47)=0),$B47,0)</f>
        <v>0</v>
      </c>
      <c r="BH47">
        <f ca="1">IF(AND($B47&gt;0,SUM(BH$3:BH46)=0,SUM($H47:BG47)=0),$B47,0)</f>
        <v>0</v>
      </c>
      <c r="BI47">
        <f ca="1">IF(AND($B47&gt;0,SUM(BI$3:BI46)=0,SUM($H47:BH47)=0),$B47,0)</f>
        <v>0</v>
      </c>
      <c r="BJ47">
        <f ca="1">IF(AND($B47&gt;0,SUM(BJ$3:BJ46)=0,SUM($H47:BI47)=0),$B47,0)</f>
        <v>0</v>
      </c>
      <c r="BK47">
        <f ca="1">IF(AND($B47&gt;0,SUM(BK$3:BK46)=0,SUM($H47:BJ47)=0),$B47,0)</f>
        <v>0</v>
      </c>
      <c r="BL47">
        <f ca="1">IF(AND($B47&gt;0,SUM(BL$3:BL46)=0,SUM($H47:BK47)=0),$B47,0)</f>
        <v>0</v>
      </c>
      <c r="BM47">
        <f ca="1">IF(AND($B47&gt;0,SUM(BM$3:BM46)=0,SUM($H47:BL47)=0),$B47,0)</f>
        <v>0</v>
      </c>
      <c r="BN47">
        <f ca="1">IF(AND($B47&gt;0,SUM(BN$3:BN46)=0,SUM($H47:BM47)=0),$B47,0)</f>
        <v>0</v>
      </c>
      <c r="BO47">
        <f ca="1">IF(AND($B47&gt;0,SUM(BO$3:BO46)=0,SUM($H47:BN47)=0),$B47,0)</f>
        <v>0</v>
      </c>
      <c r="BP47">
        <f ca="1">IF(AND($B47&gt;0,SUM(BP$3:BP46)=0,SUM($H47:BO47)=0),$B47,0)</f>
        <v>0</v>
      </c>
      <c r="BQ47">
        <f ca="1">IF(AND($B47&gt;0,SUM(BQ$3:BQ46)=0,SUM($H47:BP47)=0),$B47,0)</f>
        <v>0</v>
      </c>
      <c r="BR47">
        <f ca="1">IF(AND($B47&gt;0,SUM(BR$3:BR46)=0,SUM($H47:BQ47)=0),$B47,0)</f>
        <v>0</v>
      </c>
      <c r="BS47">
        <f ca="1">IF(AND($B47&gt;0,SUM(BS$3:BS46)=0,SUM($H47:BR47)=0),$B47,0)</f>
        <v>0</v>
      </c>
      <c r="BT47">
        <f ca="1">IF(AND($B47&gt;0,SUM(BT$3:BT46)=0,SUM($H47:BS47)=0),$B47,0)</f>
        <v>0</v>
      </c>
      <c r="BU47">
        <f ca="1">IF(AND($B47&gt;0,SUM(BU$3:BU46)=0,SUM($H47:BT47)=0),$B47,0)</f>
        <v>0</v>
      </c>
      <c r="BV47">
        <f ca="1">IF(AND($B47&gt;0,SUM(BV$3:BV46)=0,SUM($H47:BU47)=0),$B47,0)</f>
        <v>0</v>
      </c>
      <c r="BW47">
        <f ca="1">IF(AND($B47&gt;0,SUM(BW$3:BW46)=0,SUM($H47:BV47)=0),$B47,0)</f>
        <v>0</v>
      </c>
      <c r="BX47">
        <f ca="1">IF(AND($B47&gt;0,SUM(BX$3:BX46)=0,SUM($H47:BW47)=0),$B47,0)</f>
        <v>0</v>
      </c>
      <c r="BY47">
        <f ca="1">IF(AND($B47&gt;0,SUM(BY$3:BY46)=0,SUM($H47:BX47)=0),$B47,0)</f>
        <v>0</v>
      </c>
      <c r="BZ47">
        <f ca="1">IF(AND($B47&gt;0,SUM(BZ$3:BZ46)=0,SUM($H47:BY47)=0),$B47,0)</f>
        <v>0</v>
      </c>
      <c r="CA47">
        <f ca="1">IF(AND($B47&gt;0,SUM(CA$3:CA46)=0,SUM($H47:BZ47)=0),$B47,0)</f>
        <v>0</v>
      </c>
      <c r="CB47">
        <f ca="1">IF(AND($B47&gt;0,SUM(CB$3:CB46)=0,SUM($H47:CA47)=0),$B47,0)</f>
        <v>0</v>
      </c>
      <c r="CC47">
        <f ca="1">IF(AND($B47&gt;0,SUM(CC$3:CC46)=0,SUM($H47:CB47)=0),$B47,0)</f>
        <v>0</v>
      </c>
      <c r="CD47">
        <f ca="1">IF(AND($B47&gt;0,SUM(CD$3:CD46)=0,SUM($H47:CC47)=0),$B47,0)</f>
        <v>0</v>
      </c>
      <c r="CE47">
        <f ca="1">IF(AND($B47&gt;0,SUM(CE$3:CE46)=0,SUM($H47:CD47)=0),$B47,0)</f>
        <v>0</v>
      </c>
      <c r="CF47">
        <f ca="1">IF(AND($B47&gt;0,SUM(CF$3:CF46)=0,SUM($H47:CE47)=0),$B47,0)</f>
        <v>0</v>
      </c>
      <c r="CG47">
        <f ca="1">IF(AND($B47&gt;0,SUM(CG$3:CG46)=0,SUM($H47:CF47)=0),$B47,0)</f>
        <v>0</v>
      </c>
      <c r="CH47">
        <f ca="1">IF(AND($B47&gt;0,SUM(CH$3:CH46)=0,SUM($H47:CG47)=0),$B47,0)</f>
        <v>0</v>
      </c>
      <c r="CI47">
        <f ca="1">IF(AND($B47&gt;0,SUM(CI$3:CI46)=0,SUM($H47:CH47)=0),$B47,0)</f>
        <v>0</v>
      </c>
      <c r="CJ47">
        <f ca="1">IF(AND($B47&gt;0,SUM(CJ$3:CJ46)=0,SUM($H47:CI47)=0),$B47,0)</f>
        <v>0</v>
      </c>
      <c r="CK47">
        <f ca="1">IF(AND($B47&gt;0,SUM(CK$3:CK46)=0,SUM($H47:CJ47)=0),$B47,0)</f>
        <v>0</v>
      </c>
      <c r="CL47">
        <f ca="1">IF(AND($B47&gt;0,SUM(CL$3:CL46)=0,SUM($H47:CK47)=0),$B47,0)</f>
        <v>0</v>
      </c>
      <c r="CM47">
        <f ca="1">IF(AND($B47&gt;0,SUM(CM$3:CM46)=0,SUM($H47:CL47)=0),$B47,0)</f>
        <v>0</v>
      </c>
      <c r="CN47">
        <f ca="1">IF(AND($B47&gt;0,SUM(CN$3:CN46)=0,SUM($H47:CM47)=0),$B47,0)</f>
        <v>0</v>
      </c>
      <c r="CO47">
        <f ca="1">IF(AND($B47&gt;0,SUM(CO$3:CO46)=0,SUM($H47:CN47)=0),$B47,0)</f>
        <v>0</v>
      </c>
      <c r="CP47">
        <f ca="1">IF(AND($B47&gt;0,SUM(CP$3:CP46)=0,SUM($H47:CO47)=0),$B47,0)</f>
        <v>0</v>
      </c>
      <c r="CQ47">
        <f ca="1">IF(AND($B47&gt;0,SUM(CQ$3:CQ46)=0,SUM($H47:CP47)=0),$B47,0)</f>
        <v>0</v>
      </c>
      <c r="CR47">
        <f ca="1">IF(AND($B47&gt;0,SUM(CR$3:CR46)=0,SUM($H47:CQ47)=0),$B47,0)</f>
        <v>0</v>
      </c>
      <c r="CS47">
        <f ca="1">IF(AND($B47&gt;0,SUM(CS$3:CS46)=0,SUM($H47:CR47)=0),$B47,0)</f>
        <v>0</v>
      </c>
      <c r="CT47">
        <f ca="1">IF(AND($B47&gt;0,SUM(CT$3:CT46)=0,SUM($H47:CS47)=0),$B47,0)</f>
        <v>0</v>
      </c>
      <c r="CU47">
        <f ca="1">IF(AND($B47&gt;0,SUM(CU$3:CU46)=0,SUM($H47:CT47)=0),$B47,0)</f>
        <v>0</v>
      </c>
      <c r="CV47">
        <f ca="1">IF(AND($B47&gt;0,SUM(CV$3:CV46)=0,SUM($H47:CU47)=0),$B47,0)</f>
        <v>0</v>
      </c>
      <c r="CW47">
        <f ca="1">IF(AND($B47&gt;0,SUM(CW$3:CW46)=0,SUM($H47:CV47)=0),$B47,0)</f>
        <v>0</v>
      </c>
      <c r="CX47">
        <f ca="1">IF(AND($B47&gt;0,SUM(CX$3:CX46)=0,SUM($H47:CW47)=0),$B47,0)</f>
        <v>0</v>
      </c>
      <c r="CY47">
        <f ca="1">IF(AND($B47&gt;0,SUM(CY$3:CY46)=0,SUM($H47:CX47)=0),$B47,0)</f>
        <v>0</v>
      </c>
      <c r="CZ47">
        <f ca="1">IF(AND($B47&gt;0,SUM(CZ$3:CZ46)=0,SUM($H47:CY47)=0),$B47,0)</f>
        <v>0</v>
      </c>
      <c r="DA47">
        <f ca="1">IF(AND($B47&gt;0,SUM(DA$3:DA46)=0,SUM($H47:CZ47)=0),$B47,0)</f>
        <v>0</v>
      </c>
      <c r="DB47">
        <f ca="1">IF(AND($B47&gt;0,SUM(DB$3:DB46)=0,SUM($H47:DA47)=0),$B47,0)</f>
        <v>0</v>
      </c>
      <c r="DC47">
        <f ca="1">IF(AND($B47&gt;0,SUM(DC$3:DC46)=0,SUM($H47:DB47)=0),$B47,0)</f>
        <v>0</v>
      </c>
      <c r="DD47">
        <f ca="1">IF(AND($B47&gt;0,SUM(DD$3:DD46)=0,SUM($H47:DC47)=0),$B47,0)</f>
        <v>0</v>
      </c>
      <c r="DE47">
        <f ca="1">IF(AND($B47&gt;0,SUM(DE$3:DE46)=0,SUM($H47:DD47)=0),$B47,0)</f>
        <v>0</v>
      </c>
      <c r="DF47">
        <f ca="1">IF(AND($B47&gt;0,SUM(DF$3:DF46)=0,SUM($H47:DE47)=0),$B47,0)</f>
        <v>0</v>
      </c>
      <c r="DG47">
        <f ca="1">IF(AND($B47&gt;0,SUM(DG$3:DG46)=0,SUM($H47:DF47)=0),$B47,0)</f>
        <v>0</v>
      </c>
      <c r="DH47">
        <f ca="1">IF(AND($B47&gt;0,SUM(DH$3:DH46)=0,SUM($H47:DG47)=0),$B47,0)</f>
        <v>0</v>
      </c>
      <c r="DI47">
        <f ca="1">IF(AND($B47&gt;0,SUM(DI$3:DI46)=0,SUM($H47:DH47)=0),$B47,0)</f>
        <v>0</v>
      </c>
      <c r="DJ47">
        <f ca="1">IF(AND($B47&gt;0,SUM(DJ$3:DJ46)=0,SUM($H47:DI47)=0),$B47,0)</f>
        <v>0</v>
      </c>
      <c r="DK47">
        <f ca="1">IF(AND($B47&gt;0,SUM(DK$3:DK46)=0,SUM($H47:DJ47)=0),$B47,0)</f>
        <v>0</v>
      </c>
      <c r="DL47">
        <f ca="1">IF(AND($B47&gt;0,SUM(DL$3:DL46)=0,SUM($H47:DK47)=0),$B47,0)</f>
        <v>0</v>
      </c>
      <c r="DM47">
        <f ca="1">IF(AND($B47&gt;0,SUM(DM$3:DM46)=0,SUM($H47:DL47)=0),$B47,0)</f>
        <v>0</v>
      </c>
      <c r="DN47">
        <f ca="1">IF(AND($B47&gt;0,SUM(DN$3:DN46)=0,SUM($H47:DM47)=0),$B47,0)</f>
        <v>0</v>
      </c>
      <c r="DO47">
        <f ca="1">IF(AND($B47&gt;0,SUM(DO$3:DO46)=0,SUM($H47:DN47)=0),$B47,0)</f>
        <v>0</v>
      </c>
      <c r="DP47">
        <f ca="1">IF(AND($B47&gt;0,SUM(DP$3:DP46)=0,SUM($H47:DO47)=0),$B47,0)</f>
        <v>0</v>
      </c>
      <c r="DQ47">
        <f ca="1">IF(AND($B47&gt;0,SUM(DQ$3:DQ46)=0,SUM($H47:DP47)=0),$B47,0)</f>
        <v>0</v>
      </c>
      <c r="DR47">
        <f ca="1">IF(AND($B47&gt;0,SUM(DR$3:DR46)=0,SUM($H47:DQ47)=0),$B47,0)</f>
        <v>0</v>
      </c>
      <c r="DS47">
        <f ca="1">IF(AND($B47&gt;0,SUM(DS$3:DS46)=0,SUM($H47:DR47)=0),$B47,0)</f>
        <v>0</v>
      </c>
      <c r="DT47">
        <f ca="1">IF(AND($B47&gt;0,SUM(DT$3:DT46)=0,SUM($H47:DS47)=0),$B47,0)</f>
        <v>0</v>
      </c>
      <c r="DU47">
        <f ca="1">IF(AND($B47&gt;0,SUM(DU$3:DU46)=0,SUM($H47:DT47)=0),$B47,0)</f>
        <v>0</v>
      </c>
      <c r="DV47">
        <f ca="1">IF(AND($B47&gt;0,SUM(DV$3:DV46)=0,SUM($H47:DU47)=0),$B47,0)</f>
        <v>0</v>
      </c>
      <c r="DW47">
        <f ca="1">IF(AND($B47&gt;0,SUM(DW$3:DW46)=0,SUM($H47:DV47)=0),$B47,0)</f>
        <v>0</v>
      </c>
      <c r="DX47">
        <f ca="1">IF(AND($B47&gt;0,SUM(DX$3:DX46)=0,SUM($H47:DW47)=0),$B47,0)</f>
        <v>0</v>
      </c>
      <c r="DY47">
        <f ca="1">IF(AND($B47&gt;0,SUM(DY$3:DY46)=0,SUM($H47:DX47)=0),$B47,0)</f>
        <v>0</v>
      </c>
      <c r="DZ47">
        <f ca="1">IF(AND($B47&gt;0,SUM(DZ$3:DZ46)=0,SUM($H47:DY47)=0),$B47,0)</f>
        <v>0</v>
      </c>
      <c r="EA47">
        <f ca="1">IF(AND($B47&gt;0,SUM(EA$3:EA46)=0,SUM($H47:DZ47)=0),$B47,0)</f>
        <v>0</v>
      </c>
      <c r="EB47">
        <f ca="1">IF(AND($B47&gt;0,SUM(EB$3:EB46)=0,SUM($H47:EA47)=0),$B47,0)</f>
        <v>0</v>
      </c>
      <c r="EC47">
        <f ca="1">IF(AND($B47&gt;0,SUM(EC$3:EC46)=0,SUM($H47:EB47)=0),$B47,0)</f>
        <v>0</v>
      </c>
      <c r="ED47">
        <f ca="1">IF(AND($B47&gt;0,SUM(ED$3:ED46)=0,SUM($H47:EC47)=0),$B47,0)</f>
        <v>0</v>
      </c>
      <c r="EE47">
        <f ca="1">IF(AND($B47&gt;0,SUM(EE$3:EE46)=0,SUM($H47:ED47)=0),$B47,0)</f>
        <v>0</v>
      </c>
      <c r="EF47">
        <f ca="1">IF(AND($B47&gt;0,SUM(EF$3:EF46)=0,SUM($H47:EE47)=0),$B47,0)</f>
        <v>0</v>
      </c>
      <c r="EG47">
        <f ca="1">IF(AND($B47&gt;0,SUM(EG$3:EG46)=0,SUM($H47:EF47)=0),$B47,0)</f>
        <v>0</v>
      </c>
      <c r="EH47">
        <f ca="1">IF(AND($B47&gt;0,SUM(EH$3:EH46)=0,SUM($H47:EG47)=0),$B47,0)</f>
        <v>0</v>
      </c>
      <c r="EI47">
        <f ca="1">IF(AND($B47&gt;0,SUM(EI$3:EI46)=0,SUM($H47:EH47)=0),$B47,0)</f>
        <v>0</v>
      </c>
      <c r="EJ47">
        <f ca="1">IF(AND($B47&gt;0,SUM(EJ$3:EJ46)=0,SUM($H47:EI47)=0),$B47,0)</f>
        <v>0</v>
      </c>
      <c r="EK47">
        <f ca="1">IF(AND($B47&gt;0,SUM(EK$3:EK46)=0,SUM($H47:EJ47)=0),$B47,0)</f>
        <v>0</v>
      </c>
      <c r="EL47">
        <f ca="1">IF(AND($B47&gt;0,SUM(EL$3:EL46)=0,SUM($H47:EK47)=0),$B47,0)</f>
        <v>0</v>
      </c>
      <c r="EM47">
        <f ca="1">IF(AND($B47&gt;0,SUM(EM$3:EM46)=0,SUM($H47:EL47)=0),$B47,0)</f>
        <v>0</v>
      </c>
      <c r="EN47">
        <f ca="1">IF(AND($B47&gt;0,SUM(EN$3:EN46)=0,SUM($H47:EM47)=0),$B47,0)</f>
        <v>0</v>
      </c>
      <c r="EO47">
        <f ca="1">IF(AND($B47&gt;0,SUM(EO$3:EO46)=0,SUM($H47:EN47)=0),$B47,0)</f>
        <v>0</v>
      </c>
      <c r="EP47">
        <f ca="1">IF(AND($B47&gt;0,SUM(EP$3:EP46)=0,SUM($H47:EO47)=0),$B47,0)</f>
        <v>0</v>
      </c>
      <c r="EQ47">
        <f ca="1">IF(AND($B47&gt;0,SUM(EQ$3:EQ46)=0,SUM($H47:EP47)=0),$B47,0)</f>
        <v>0</v>
      </c>
      <c r="ER47">
        <f ca="1">IF(AND($B47&gt;0,SUM(ER$3:ER46)=0,SUM($H47:EQ47)=0),$B47,0)</f>
        <v>0</v>
      </c>
      <c r="ES47">
        <f ca="1">IF(AND($B47&gt;0,SUM(ES$3:ES46)=0,SUM($H47:ER47)=0),$B47,0)</f>
        <v>0</v>
      </c>
      <c r="ET47">
        <f ca="1">IF(AND($B47&gt;0,SUM(ET$3:ET46)=0,SUM($H47:ES47)=0),$B47,0)</f>
        <v>0</v>
      </c>
      <c r="EU47">
        <f ca="1">IF(AND($B47&gt;0,SUM(EU$3:EU46)=0,SUM($H47:ET47)=0),$B47,0)</f>
        <v>0</v>
      </c>
      <c r="EV47">
        <f ca="1">IF(AND($B47&gt;0,SUM(EV$3:EV46)=0,SUM($H47:EU47)=0),$B47,0)</f>
        <v>0</v>
      </c>
      <c r="EW47">
        <f ca="1">IF(AND($B47&gt;0,SUM(EW$3:EW46)=0,SUM($H47:EV47)=0),$B47,0)</f>
        <v>0</v>
      </c>
      <c r="EX47">
        <f ca="1">IF(AND($B47&gt;0,SUM(EX$3:EX46)=0,SUM($H47:EW47)=0),$B47,0)</f>
        <v>0</v>
      </c>
      <c r="EY47">
        <f ca="1">IF(AND($B47&gt;0,SUM(EY$3:EY46)=0,SUM($H47:EX47)=0),$B47,0)</f>
        <v>0</v>
      </c>
      <c r="EZ47">
        <f ca="1">IF(AND($B47&gt;0,SUM(EZ$3:EZ46)=0,SUM($H47:EY47)=0),$B47,0)</f>
        <v>0</v>
      </c>
      <c r="FA47">
        <f ca="1">IF(AND($B47&gt;0,SUM(FA$3:FA46)=0,SUM($H47:EZ47)=0),$B47,0)</f>
        <v>0</v>
      </c>
      <c r="FB47">
        <f ca="1">IF(AND($B47&gt;0,SUM(FB$3:FB46)=0,SUM($H47:FA47)=0),$B47,0)</f>
        <v>0</v>
      </c>
      <c r="FC47">
        <f ca="1">IF(AND($B47&gt;0,SUM(FC$3:FC46)=0,SUM($H47:FB47)=0),$B47,0)</f>
        <v>0</v>
      </c>
      <c r="FD47">
        <f ca="1">IF(AND($B47&gt;0,SUM(FD$3:FD46)=0,SUM($H47:FC47)=0),$B47,0)</f>
        <v>0</v>
      </c>
      <c r="FE47">
        <f ca="1">IF(AND($B47&gt;0,SUM(FE$3:FE46)=0,SUM($H47:FD47)=0),$B47,0)</f>
        <v>0</v>
      </c>
      <c r="FF47">
        <f ca="1">IF(AND($B47&gt;0,SUM(FF$3:FF46)=0,SUM($H47:FE47)=0),$B47,0)</f>
        <v>0</v>
      </c>
      <c r="FG47">
        <f ca="1">IF(AND($B47&gt;0,SUM(FG$3:FG46)=0,SUM($H47:FF47)=0),$B47,0)</f>
        <v>0</v>
      </c>
      <c r="FH47">
        <f ca="1">IF(AND($B47&gt;0,SUM(FH$3:FH46)=0,SUM($H47:FG47)=0),$B47,0)</f>
        <v>0</v>
      </c>
      <c r="FI47">
        <f ca="1">IF(AND($B47&gt;0,SUM(FI$3:FI46)=0,SUM($H47:FH47)=0),$B47,0)</f>
        <v>0</v>
      </c>
      <c r="FJ47">
        <f ca="1">IF(AND($B47&gt;0,SUM(FJ$3:FJ46)=0,SUM($H47:FI47)=0),$B47,0)</f>
        <v>0</v>
      </c>
      <c r="FK47">
        <f ca="1">IF(AND($B47&gt;0,SUM(FK$3:FK46)=0,SUM($H47:FJ47)=0),$B47,0)</f>
        <v>0</v>
      </c>
      <c r="FL47">
        <f ca="1">IF(AND($B47&gt;0,SUM(FL$3:FL46)=0,SUM($H47:FK47)=0),$B47,0)</f>
        <v>0</v>
      </c>
      <c r="FM47">
        <f ca="1">IF(AND($B47&gt;0,SUM(FM$3:FM46)=0,SUM($H47:FL47)=0),$B47,0)</f>
        <v>0</v>
      </c>
      <c r="FN47">
        <f ca="1">IF(AND($B47&gt;0,SUM(FN$3:FN46)=0,SUM($H47:FM47)=0),$B47,0)</f>
        <v>0</v>
      </c>
      <c r="FS47" s="67"/>
      <c r="FT47" s="67"/>
      <c r="FU47" s="342"/>
      <c r="FV47" s="67"/>
      <c r="FY47" s="249"/>
      <c r="FZ47" s="67"/>
      <c r="GA47" s="67"/>
      <c r="GB47" s="67"/>
      <c r="GE47" s="67"/>
      <c r="GF47" s="67"/>
      <c r="GG47" s="67" t="str">
        <f>""</f>
        <v/>
      </c>
      <c r="GH47" s="67"/>
    </row>
    <row r="48" spans="1:190" ht="15.75" thickBot="1" x14ac:dyDescent="0.3">
      <c r="A48">
        <v>48</v>
      </c>
      <c r="C48" s="240">
        <f t="shared" ca="1" si="6"/>
        <v>0</v>
      </c>
      <c r="D48" s="240">
        <f t="shared" ca="1" si="7"/>
        <v>0</v>
      </c>
      <c r="E48" s="240">
        <f t="shared" ca="1" si="8"/>
        <v>0</v>
      </c>
      <c r="F48" s="240">
        <f t="shared" ca="1" si="9"/>
        <v>0</v>
      </c>
      <c r="G48" s="47">
        <f ca="1">INDEX($I$2:$FN$2,ROWS(G$2:G48))</f>
        <v>1</v>
      </c>
      <c r="H48">
        <v>0</v>
      </c>
      <c r="I48">
        <f ca="1">IF(AND($B48&gt;0,SUM(I$3:I47)=0,SUM($H48:H48)=0),$B48,0)</f>
        <v>0</v>
      </c>
      <c r="J48">
        <f ca="1">IF(AND($B48&gt;0,SUM(J$3:J47)=0,SUM($H48:I48)=0),$B48,0)</f>
        <v>0</v>
      </c>
      <c r="K48">
        <f ca="1">IF(AND($B48&gt;0,SUM(K$3:K47)=0,SUM($H48:J48)=0),$B48,0)</f>
        <v>0</v>
      </c>
      <c r="L48">
        <f ca="1">IF(AND($B48&gt;0,SUM(L$3:L47)=0,SUM($H48:K48)=0),$B48,0)</f>
        <v>0</v>
      </c>
      <c r="M48">
        <f ca="1">IF(AND($B48&gt;0,SUM(M$3:M47)=0,SUM($H48:L48)=0),$B48,0)</f>
        <v>0</v>
      </c>
      <c r="N48">
        <f ca="1">IF(AND($B48&gt;0,SUM(N$3:N47)=0,SUM($H48:M48)=0),$B48,0)</f>
        <v>0</v>
      </c>
      <c r="O48">
        <f ca="1">IF(AND($B48&gt;0,SUM(O$3:O47)=0,SUM($H48:N48)=0),$B48,0)</f>
        <v>0</v>
      </c>
      <c r="P48">
        <f ca="1">IF(AND($B48&gt;0,SUM(P$3:P47)=0,SUM($H48:O48)=0),$B48,0)</f>
        <v>0</v>
      </c>
      <c r="Q48">
        <f ca="1">IF(AND($B48&gt;0,SUM(Q$3:Q47)=0,SUM($H48:P48)=0),$B48,0)</f>
        <v>0</v>
      </c>
      <c r="R48">
        <f ca="1">IF(AND($B48&gt;0,SUM(R$3:R47)=0,SUM($H48:Q48)=0),$B48,0)</f>
        <v>0</v>
      </c>
      <c r="S48">
        <f ca="1">IF(AND($B48&gt;0,SUM(S$3:S47)=0,SUM($H48:R48)=0),$B48,0)</f>
        <v>0</v>
      </c>
      <c r="T48">
        <f ca="1">IF(AND($B48&gt;0,SUM(T$3:T47)=0,SUM($H48:S48)=0),$B48,0)</f>
        <v>0</v>
      </c>
      <c r="U48">
        <f ca="1">IF(AND($B48&gt;0,SUM(U$3:U47)=0,SUM($H48:T48)=0),$B48,0)</f>
        <v>0</v>
      </c>
      <c r="V48">
        <f ca="1">IF(AND($B48&gt;0,SUM(V$3:V47)=0,SUM($H48:U48)=0),$B48,0)</f>
        <v>0</v>
      </c>
      <c r="W48">
        <f ca="1">IF(AND($B48&gt;0,SUM(W$3:W47)=0,SUM($H48:V48)=0),$B48,0)</f>
        <v>0</v>
      </c>
      <c r="X48">
        <f ca="1">IF(AND($B48&gt;0,SUM(X$3:X47)=0,SUM($H48:W48)=0),$B48,0)</f>
        <v>0</v>
      </c>
      <c r="Y48">
        <f ca="1">IF(AND($B48&gt;0,SUM(Y$3:Y47)=0,SUM($H48:X48)=0),$B48,0)</f>
        <v>0</v>
      </c>
      <c r="Z48">
        <f ca="1">IF(AND($B48&gt;0,SUM(Z$3:Z47)=0,SUM($H48:Y48)=0),$B48,0)</f>
        <v>0</v>
      </c>
      <c r="AA48">
        <f ca="1">IF(AND($B48&gt;0,SUM(AA$3:AA47)=0,SUM($H48:Z48)=0),$B48,0)</f>
        <v>0</v>
      </c>
      <c r="AB48">
        <f ca="1">IF(AND($B48&gt;0,SUM(AB$3:AB47)=0,SUM($H48:AA48)=0),$B48,0)</f>
        <v>0</v>
      </c>
      <c r="AC48">
        <f ca="1">IF(AND($B48&gt;0,SUM(AC$3:AC47)=0,SUM($H48:AB48)=0),$B48,0)</f>
        <v>0</v>
      </c>
      <c r="AD48">
        <f ca="1">IF(AND($B48&gt;0,SUM(AD$3:AD47)=0,SUM($H48:AC48)=0),$B48,0)</f>
        <v>0</v>
      </c>
      <c r="AE48">
        <f ca="1">IF(AND($B48&gt;0,SUM(AE$3:AE47)=0,SUM($H48:AD48)=0),$B48,0)</f>
        <v>0</v>
      </c>
      <c r="AF48">
        <f ca="1">IF(AND($B48&gt;0,SUM(AF$3:AF47)=0,SUM($H48:AE48)=0),$B48,0)</f>
        <v>0</v>
      </c>
      <c r="AG48">
        <f ca="1">IF(AND($B48&gt;0,SUM(AG$3:AG47)=0,SUM($H48:AF48)=0),$B48,0)</f>
        <v>0</v>
      </c>
      <c r="AH48">
        <f ca="1">IF(AND($B48&gt;0,SUM(AH$3:AH47)=0,SUM($H48:AG48)=0),$B48,0)</f>
        <v>0</v>
      </c>
      <c r="AI48">
        <f ca="1">IF(AND($B48&gt;0,SUM(AI$3:AI47)=0,SUM($H48:AH48)=0),$B48,0)</f>
        <v>0</v>
      </c>
      <c r="AJ48">
        <f ca="1">IF(AND($B48&gt;0,SUM(AJ$3:AJ47)=0,SUM($H48:AI48)=0),$B48,0)</f>
        <v>0</v>
      </c>
      <c r="AK48">
        <f ca="1">IF(AND($B48&gt;0,SUM(AK$3:AK47)=0,SUM($H48:AJ48)=0),$B48,0)</f>
        <v>0</v>
      </c>
      <c r="AL48">
        <f ca="1">IF(AND($B48&gt;0,SUM(AL$3:AL47)=0,SUM($H48:AK48)=0),$B48,0)</f>
        <v>0</v>
      </c>
      <c r="AM48">
        <f ca="1">IF(AND($B48&gt;0,SUM(AM$3:AM47)=0,SUM($H48:AL48)=0),$B48,0)</f>
        <v>0</v>
      </c>
      <c r="AN48">
        <f ca="1">IF(AND($B48&gt;0,SUM(AN$3:AN47)=0,SUM($H48:AM48)=0),$B48,0)</f>
        <v>0</v>
      </c>
      <c r="AO48">
        <f ca="1">IF(AND($B48&gt;0,SUM(AO$3:AO47)=0,SUM($H48:AN48)=0),$B48,0)</f>
        <v>0</v>
      </c>
      <c r="AP48">
        <f ca="1">IF(AND($B48&gt;0,SUM(AP$3:AP47)=0,SUM($H48:AO48)=0),$B48,0)</f>
        <v>0</v>
      </c>
      <c r="AQ48">
        <f ca="1">IF(AND($B48&gt;0,SUM(AQ$3:AQ47)=0,SUM($H48:AP48)=0),$B48,0)</f>
        <v>0</v>
      </c>
      <c r="AR48">
        <f ca="1">IF(AND($B48&gt;0,SUM(AR$3:AR47)=0,SUM($H48:AQ48)=0),$B48,0)</f>
        <v>0</v>
      </c>
      <c r="AS48">
        <f ca="1">IF(AND($B48&gt;0,SUM(AS$3:AS47)=0,SUM($H48:AR48)=0),$B48,0)</f>
        <v>0</v>
      </c>
      <c r="AT48">
        <f ca="1">IF(AND($B48&gt;0,SUM(AT$3:AT47)=0,SUM($H48:AS48)=0),$B48,0)</f>
        <v>0</v>
      </c>
      <c r="AU48">
        <f ca="1">IF(AND($B48&gt;0,SUM(AU$3:AU47)=0,SUM($H48:AT48)=0),$B48,0)</f>
        <v>0</v>
      </c>
      <c r="AV48">
        <f ca="1">IF(AND($B48&gt;0,SUM(AV$3:AV47)=0,SUM($H48:AU48)=0),$B48,0)</f>
        <v>0</v>
      </c>
      <c r="AW48">
        <f ca="1">IF(AND($B48&gt;0,SUM(AW$3:AW47)=0,SUM($H48:AV48)=0),$B48,0)</f>
        <v>0</v>
      </c>
      <c r="AX48">
        <f ca="1">IF(AND($B48&gt;0,SUM(AX$3:AX47)=0,SUM($H48:AW48)=0),$B48,0)</f>
        <v>0</v>
      </c>
      <c r="AY48">
        <f ca="1">IF(AND($B48&gt;0,SUM(AY$3:AY47)=0,SUM($H48:AX48)=0),$B48,0)</f>
        <v>0</v>
      </c>
      <c r="AZ48">
        <f ca="1">IF(AND($B48&gt;0,SUM(AZ$3:AZ47)=0,SUM($H48:AY48)=0),$B48,0)</f>
        <v>0</v>
      </c>
      <c r="BA48">
        <f ca="1">IF(AND($B48&gt;0,SUM(BA$3:BA47)=0,SUM($H48:AZ48)=0),$B48,0)</f>
        <v>0</v>
      </c>
      <c r="BB48">
        <f ca="1">IF(AND($B48&gt;0,SUM(BB$3:BB47)=0,SUM($H48:BA48)=0),$B48,0)</f>
        <v>0</v>
      </c>
      <c r="BC48">
        <f ca="1">IF(AND($B48&gt;0,SUM(BC$3:BC47)=0,SUM($H48:BB48)=0),$B48,0)</f>
        <v>0</v>
      </c>
      <c r="BD48">
        <f ca="1">IF(AND($B48&gt;0,SUM(BD$3:BD47)=0,SUM($H48:BC48)=0),$B48,0)</f>
        <v>0</v>
      </c>
      <c r="BE48">
        <f ca="1">IF(AND($B48&gt;0,SUM(BE$3:BE47)=0,SUM($H48:BD48)=0),$B48,0)</f>
        <v>0</v>
      </c>
      <c r="BF48">
        <f ca="1">IF(AND($B48&gt;0,SUM(BF$3:BF47)=0,SUM($H48:BE48)=0),$B48,0)</f>
        <v>0</v>
      </c>
      <c r="BG48">
        <f ca="1">IF(AND($B48&gt;0,SUM(BG$3:BG47)=0,SUM($H48:BF48)=0),$B48,0)</f>
        <v>0</v>
      </c>
      <c r="BH48">
        <f ca="1">IF(AND($B48&gt;0,SUM(BH$3:BH47)=0,SUM($H48:BG48)=0),$B48,0)</f>
        <v>0</v>
      </c>
      <c r="BI48">
        <f ca="1">IF(AND($B48&gt;0,SUM(BI$3:BI47)=0,SUM($H48:BH48)=0),$B48,0)</f>
        <v>0</v>
      </c>
      <c r="BJ48">
        <f ca="1">IF(AND($B48&gt;0,SUM(BJ$3:BJ47)=0,SUM($H48:BI48)=0),$B48,0)</f>
        <v>0</v>
      </c>
      <c r="BK48">
        <f ca="1">IF(AND($B48&gt;0,SUM(BK$3:BK47)=0,SUM($H48:BJ48)=0),$B48,0)</f>
        <v>0</v>
      </c>
      <c r="BL48">
        <f ca="1">IF(AND($B48&gt;0,SUM(BL$3:BL47)=0,SUM($H48:BK48)=0),$B48,0)</f>
        <v>0</v>
      </c>
      <c r="BM48">
        <f ca="1">IF(AND($B48&gt;0,SUM(BM$3:BM47)=0,SUM($H48:BL48)=0),$B48,0)</f>
        <v>0</v>
      </c>
      <c r="BN48">
        <f ca="1">IF(AND($B48&gt;0,SUM(BN$3:BN47)=0,SUM($H48:BM48)=0),$B48,0)</f>
        <v>0</v>
      </c>
      <c r="BO48">
        <f ca="1">IF(AND($B48&gt;0,SUM(BO$3:BO47)=0,SUM($H48:BN48)=0),$B48,0)</f>
        <v>0</v>
      </c>
      <c r="BP48">
        <f ca="1">IF(AND($B48&gt;0,SUM(BP$3:BP47)=0,SUM($H48:BO48)=0),$B48,0)</f>
        <v>0</v>
      </c>
      <c r="BQ48">
        <f ca="1">IF(AND($B48&gt;0,SUM(BQ$3:BQ47)=0,SUM($H48:BP48)=0),$B48,0)</f>
        <v>0</v>
      </c>
      <c r="BR48">
        <f ca="1">IF(AND($B48&gt;0,SUM(BR$3:BR47)=0,SUM($H48:BQ48)=0),$B48,0)</f>
        <v>0</v>
      </c>
      <c r="BS48">
        <f ca="1">IF(AND($B48&gt;0,SUM(BS$3:BS47)=0,SUM($H48:BR48)=0),$B48,0)</f>
        <v>0</v>
      </c>
      <c r="BT48">
        <f ca="1">IF(AND($B48&gt;0,SUM(BT$3:BT47)=0,SUM($H48:BS48)=0),$B48,0)</f>
        <v>0</v>
      </c>
      <c r="BU48">
        <f ca="1">IF(AND($B48&gt;0,SUM(BU$3:BU47)=0,SUM($H48:BT48)=0),$B48,0)</f>
        <v>0</v>
      </c>
      <c r="BV48">
        <f ca="1">IF(AND($B48&gt;0,SUM(BV$3:BV47)=0,SUM($H48:BU48)=0),$B48,0)</f>
        <v>0</v>
      </c>
      <c r="BW48">
        <f ca="1">IF(AND($B48&gt;0,SUM(BW$3:BW47)=0,SUM($H48:BV48)=0),$B48,0)</f>
        <v>0</v>
      </c>
      <c r="BX48">
        <f ca="1">IF(AND($B48&gt;0,SUM(BX$3:BX47)=0,SUM($H48:BW48)=0),$B48,0)</f>
        <v>0</v>
      </c>
      <c r="BY48">
        <f ca="1">IF(AND($B48&gt;0,SUM(BY$3:BY47)=0,SUM($H48:BX48)=0),$B48,0)</f>
        <v>0</v>
      </c>
      <c r="BZ48">
        <f ca="1">IF(AND($B48&gt;0,SUM(BZ$3:BZ47)=0,SUM($H48:BY48)=0),$B48,0)</f>
        <v>0</v>
      </c>
      <c r="CA48">
        <f ca="1">IF(AND($B48&gt;0,SUM(CA$3:CA47)=0,SUM($H48:BZ48)=0),$B48,0)</f>
        <v>0</v>
      </c>
      <c r="CB48">
        <f ca="1">IF(AND($B48&gt;0,SUM(CB$3:CB47)=0,SUM($H48:CA48)=0),$B48,0)</f>
        <v>0</v>
      </c>
      <c r="CC48">
        <f ca="1">IF(AND($B48&gt;0,SUM(CC$3:CC47)=0,SUM($H48:CB48)=0),$B48,0)</f>
        <v>0</v>
      </c>
      <c r="CD48">
        <f ca="1">IF(AND($B48&gt;0,SUM(CD$3:CD47)=0,SUM($H48:CC48)=0),$B48,0)</f>
        <v>0</v>
      </c>
      <c r="CE48">
        <f ca="1">IF(AND($B48&gt;0,SUM(CE$3:CE47)=0,SUM($H48:CD48)=0),$B48,0)</f>
        <v>0</v>
      </c>
      <c r="CF48">
        <f ca="1">IF(AND($B48&gt;0,SUM(CF$3:CF47)=0,SUM($H48:CE48)=0),$B48,0)</f>
        <v>0</v>
      </c>
      <c r="CG48">
        <f ca="1">IF(AND($B48&gt;0,SUM(CG$3:CG47)=0,SUM($H48:CF48)=0),$B48,0)</f>
        <v>0</v>
      </c>
      <c r="CH48">
        <f ca="1">IF(AND($B48&gt;0,SUM(CH$3:CH47)=0,SUM($H48:CG48)=0),$B48,0)</f>
        <v>0</v>
      </c>
      <c r="CI48">
        <f ca="1">IF(AND($B48&gt;0,SUM(CI$3:CI47)=0,SUM($H48:CH48)=0),$B48,0)</f>
        <v>0</v>
      </c>
      <c r="CJ48">
        <f ca="1">IF(AND($B48&gt;0,SUM(CJ$3:CJ47)=0,SUM($H48:CI48)=0),$B48,0)</f>
        <v>0</v>
      </c>
      <c r="CK48">
        <f ca="1">IF(AND($B48&gt;0,SUM(CK$3:CK47)=0,SUM($H48:CJ48)=0),$B48,0)</f>
        <v>0</v>
      </c>
      <c r="CL48">
        <f ca="1">IF(AND($B48&gt;0,SUM(CL$3:CL47)=0,SUM($H48:CK48)=0),$B48,0)</f>
        <v>0</v>
      </c>
      <c r="CM48">
        <f ca="1">IF(AND($B48&gt;0,SUM(CM$3:CM47)=0,SUM($H48:CL48)=0),$B48,0)</f>
        <v>0</v>
      </c>
      <c r="CN48">
        <f ca="1">IF(AND($B48&gt;0,SUM(CN$3:CN47)=0,SUM($H48:CM48)=0),$B48,0)</f>
        <v>0</v>
      </c>
      <c r="CO48">
        <f ca="1">IF(AND($B48&gt;0,SUM(CO$3:CO47)=0,SUM($H48:CN48)=0),$B48,0)</f>
        <v>0</v>
      </c>
      <c r="CP48">
        <f ca="1">IF(AND($B48&gt;0,SUM(CP$3:CP47)=0,SUM($H48:CO48)=0),$B48,0)</f>
        <v>0</v>
      </c>
      <c r="CQ48">
        <f ca="1">IF(AND($B48&gt;0,SUM(CQ$3:CQ47)=0,SUM($H48:CP48)=0),$B48,0)</f>
        <v>0</v>
      </c>
      <c r="CR48">
        <f ca="1">IF(AND($B48&gt;0,SUM(CR$3:CR47)=0,SUM($H48:CQ48)=0),$B48,0)</f>
        <v>0</v>
      </c>
      <c r="CS48">
        <f ca="1">IF(AND($B48&gt;0,SUM(CS$3:CS47)=0,SUM($H48:CR48)=0),$B48,0)</f>
        <v>0</v>
      </c>
      <c r="CT48">
        <f ca="1">IF(AND($B48&gt;0,SUM(CT$3:CT47)=0,SUM($H48:CS48)=0),$B48,0)</f>
        <v>0</v>
      </c>
      <c r="CU48">
        <f ca="1">IF(AND($B48&gt;0,SUM(CU$3:CU47)=0,SUM($H48:CT48)=0),$B48,0)</f>
        <v>0</v>
      </c>
      <c r="CV48">
        <f ca="1">IF(AND($B48&gt;0,SUM(CV$3:CV47)=0,SUM($H48:CU48)=0),$B48,0)</f>
        <v>0</v>
      </c>
      <c r="CW48">
        <f ca="1">IF(AND($B48&gt;0,SUM(CW$3:CW47)=0,SUM($H48:CV48)=0),$B48,0)</f>
        <v>0</v>
      </c>
      <c r="CX48">
        <f ca="1">IF(AND($B48&gt;0,SUM(CX$3:CX47)=0,SUM($H48:CW48)=0),$B48,0)</f>
        <v>0</v>
      </c>
      <c r="CY48">
        <f ca="1">IF(AND($B48&gt;0,SUM(CY$3:CY47)=0,SUM($H48:CX48)=0),$B48,0)</f>
        <v>0</v>
      </c>
      <c r="CZ48">
        <f ca="1">IF(AND($B48&gt;0,SUM(CZ$3:CZ47)=0,SUM($H48:CY48)=0),$B48,0)</f>
        <v>0</v>
      </c>
      <c r="DA48">
        <f ca="1">IF(AND($B48&gt;0,SUM(DA$3:DA47)=0,SUM($H48:CZ48)=0),$B48,0)</f>
        <v>0</v>
      </c>
      <c r="DB48">
        <f ca="1">IF(AND($B48&gt;0,SUM(DB$3:DB47)=0,SUM($H48:DA48)=0),$B48,0)</f>
        <v>0</v>
      </c>
      <c r="DC48">
        <f ca="1">IF(AND($B48&gt;0,SUM(DC$3:DC47)=0,SUM($H48:DB48)=0),$B48,0)</f>
        <v>0</v>
      </c>
      <c r="DD48">
        <f ca="1">IF(AND($B48&gt;0,SUM(DD$3:DD47)=0,SUM($H48:DC48)=0),$B48,0)</f>
        <v>0</v>
      </c>
      <c r="DE48">
        <f ca="1">IF(AND($B48&gt;0,SUM(DE$3:DE47)=0,SUM($H48:DD48)=0),$B48,0)</f>
        <v>0</v>
      </c>
      <c r="DF48">
        <f ca="1">IF(AND($B48&gt;0,SUM(DF$3:DF47)=0,SUM($H48:DE48)=0),$B48,0)</f>
        <v>0</v>
      </c>
      <c r="DG48">
        <f ca="1">IF(AND($B48&gt;0,SUM(DG$3:DG47)=0,SUM($H48:DF48)=0),$B48,0)</f>
        <v>0</v>
      </c>
      <c r="DH48">
        <f ca="1">IF(AND($B48&gt;0,SUM(DH$3:DH47)=0,SUM($H48:DG48)=0),$B48,0)</f>
        <v>0</v>
      </c>
      <c r="DI48">
        <f ca="1">IF(AND($B48&gt;0,SUM(DI$3:DI47)=0,SUM($H48:DH48)=0),$B48,0)</f>
        <v>0</v>
      </c>
      <c r="DJ48">
        <f ca="1">IF(AND($B48&gt;0,SUM(DJ$3:DJ47)=0,SUM($H48:DI48)=0),$B48,0)</f>
        <v>0</v>
      </c>
      <c r="DK48">
        <f ca="1">IF(AND($B48&gt;0,SUM(DK$3:DK47)=0,SUM($H48:DJ48)=0),$B48,0)</f>
        <v>0</v>
      </c>
      <c r="DL48">
        <f ca="1">IF(AND($B48&gt;0,SUM(DL$3:DL47)=0,SUM($H48:DK48)=0),$B48,0)</f>
        <v>0</v>
      </c>
      <c r="DM48">
        <f ca="1">IF(AND($B48&gt;0,SUM(DM$3:DM47)=0,SUM($H48:DL48)=0),$B48,0)</f>
        <v>0</v>
      </c>
      <c r="DN48">
        <f ca="1">IF(AND($B48&gt;0,SUM(DN$3:DN47)=0,SUM($H48:DM48)=0),$B48,0)</f>
        <v>0</v>
      </c>
      <c r="DO48">
        <f ca="1">IF(AND($B48&gt;0,SUM(DO$3:DO47)=0,SUM($H48:DN48)=0),$B48,0)</f>
        <v>0</v>
      </c>
      <c r="DP48">
        <f ca="1">IF(AND($B48&gt;0,SUM(DP$3:DP47)=0,SUM($H48:DO48)=0),$B48,0)</f>
        <v>0</v>
      </c>
      <c r="DQ48">
        <f ca="1">IF(AND($B48&gt;0,SUM(DQ$3:DQ47)=0,SUM($H48:DP48)=0),$B48,0)</f>
        <v>0</v>
      </c>
      <c r="DR48">
        <f ca="1">IF(AND($B48&gt;0,SUM(DR$3:DR47)=0,SUM($H48:DQ48)=0),$B48,0)</f>
        <v>0</v>
      </c>
      <c r="DS48">
        <f ca="1">IF(AND($B48&gt;0,SUM(DS$3:DS47)=0,SUM($H48:DR48)=0),$B48,0)</f>
        <v>0</v>
      </c>
      <c r="DT48">
        <f ca="1">IF(AND($B48&gt;0,SUM(DT$3:DT47)=0,SUM($H48:DS48)=0),$B48,0)</f>
        <v>0</v>
      </c>
      <c r="DU48">
        <f ca="1">IF(AND($B48&gt;0,SUM(DU$3:DU47)=0,SUM($H48:DT48)=0),$B48,0)</f>
        <v>0</v>
      </c>
      <c r="DV48">
        <f ca="1">IF(AND($B48&gt;0,SUM(DV$3:DV47)=0,SUM($H48:DU48)=0),$B48,0)</f>
        <v>0</v>
      </c>
      <c r="DW48">
        <f ca="1">IF(AND($B48&gt;0,SUM(DW$3:DW47)=0,SUM($H48:DV48)=0),$B48,0)</f>
        <v>0</v>
      </c>
      <c r="DX48">
        <f ca="1">IF(AND($B48&gt;0,SUM(DX$3:DX47)=0,SUM($H48:DW48)=0),$B48,0)</f>
        <v>0</v>
      </c>
      <c r="DY48">
        <f ca="1">IF(AND($B48&gt;0,SUM(DY$3:DY47)=0,SUM($H48:DX48)=0),$B48,0)</f>
        <v>0</v>
      </c>
      <c r="DZ48">
        <f ca="1">IF(AND($B48&gt;0,SUM(DZ$3:DZ47)=0,SUM($H48:DY48)=0),$B48,0)</f>
        <v>0</v>
      </c>
      <c r="EA48">
        <f ca="1">IF(AND($B48&gt;0,SUM(EA$3:EA47)=0,SUM($H48:DZ48)=0),$B48,0)</f>
        <v>0</v>
      </c>
      <c r="EB48">
        <f ca="1">IF(AND($B48&gt;0,SUM(EB$3:EB47)=0,SUM($H48:EA48)=0),$B48,0)</f>
        <v>0</v>
      </c>
      <c r="EC48">
        <f ca="1">IF(AND($B48&gt;0,SUM(EC$3:EC47)=0,SUM($H48:EB48)=0),$B48,0)</f>
        <v>0</v>
      </c>
      <c r="ED48">
        <f ca="1">IF(AND($B48&gt;0,SUM(ED$3:ED47)=0,SUM($H48:EC48)=0),$B48,0)</f>
        <v>0</v>
      </c>
      <c r="EE48">
        <f ca="1">IF(AND($B48&gt;0,SUM(EE$3:EE47)=0,SUM($H48:ED48)=0),$B48,0)</f>
        <v>0</v>
      </c>
      <c r="EF48">
        <f ca="1">IF(AND($B48&gt;0,SUM(EF$3:EF47)=0,SUM($H48:EE48)=0),$B48,0)</f>
        <v>0</v>
      </c>
      <c r="EG48">
        <f ca="1">IF(AND($B48&gt;0,SUM(EG$3:EG47)=0,SUM($H48:EF48)=0),$B48,0)</f>
        <v>0</v>
      </c>
      <c r="EH48">
        <f ca="1">IF(AND($B48&gt;0,SUM(EH$3:EH47)=0,SUM($H48:EG48)=0),$B48,0)</f>
        <v>0</v>
      </c>
      <c r="EI48">
        <f ca="1">IF(AND($B48&gt;0,SUM(EI$3:EI47)=0,SUM($H48:EH48)=0),$B48,0)</f>
        <v>0</v>
      </c>
      <c r="EJ48">
        <f ca="1">IF(AND($B48&gt;0,SUM(EJ$3:EJ47)=0,SUM($H48:EI48)=0),$B48,0)</f>
        <v>0</v>
      </c>
      <c r="EK48">
        <f ca="1">IF(AND($B48&gt;0,SUM(EK$3:EK47)=0,SUM($H48:EJ48)=0),$B48,0)</f>
        <v>0</v>
      </c>
      <c r="EL48">
        <f ca="1">IF(AND($B48&gt;0,SUM(EL$3:EL47)=0,SUM($H48:EK48)=0),$B48,0)</f>
        <v>0</v>
      </c>
      <c r="EM48">
        <f ca="1">IF(AND($B48&gt;0,SUM(EM$3:EM47)=0,SUM($H48:EL48)=0),$B48,0)</f>
        <v>0</v>
      </c>
      <c r="EN48">
        <f ca="1">IF(AND($B48&gt;0,SUM(EN$3:EN47)=0,SUM($H48:EM48)=0),$B48,0)</f>
        <v>0</v>
      </c>
      <c r="EO48">
        <f ca="1">IF(AND($B48&gt;0,SUM(EO$3:EO47)=0,SUM($H48:EN48)=0),$B48,0)</f>
        <v>0</v>
      </c>
      <c r="EP48">
        <f ca="1">IF(AND($B48&gt;0,SUM(EP$3:EP47)=0,SUM($H48:EO48)=0),$B48,0)</f>
        <v>0</v>
      </c>
      <c r="EQ48">
        <f ca="1">IF(AND($B48&gt;0,SUM(EQ$3:EQ47)=0,SUM($H48:EP48)=0),$B48,0)</f>
        <v>0</v>
      </c>
      <c r="ER48">
        <f ca="1">IF(AND($B48&gt;0,SUM(ER$3:ER47)=0,SUM($H48:EQ48)=0),$B48,0)</f>
        <v>0</v>
      </c>
      <c r="ES48">
        <f ca="1">IF(AND($B48&gt;0,SUM(ES$3:ES47)=0,SUM($H48:ER48)=0),$B48,0)</f>
        <v>0</v>
      </c>
      <c r="ET48">
        <f ca="1">IF(AND($B48&gt;0,SUM(ET$3:ET47)=0,SUM($H48:ES48)=0),$B48,0)</f>
        <v>0</v>
      </c>
      <c r="EU48">
        <f ca="1">IF(AND($B48&gt;0,SUM(EU$3:EU47)=0,SUM($H48:ET48)=0),$B48,0)</f>
        <v>0</v>
      </c>
      <c r="EV48">
        <f ca="1">IF(AND($B48&gt;0,SUM(EV$3:EV47)=0,SUM($H48:EU48)=0),$B48,0)</f>
        <v>0</v>
      </c>
      <c r="EW48">
        <f ca="1">IF(AND($B48&gt;0,SUM(EW$3:EW47)=0,SUM($H48:EV48)=0),$B48,0)</f>
        <v>0</v>
      </c>
      <c r="EX48">
        <f ca="1">IF(AND($B48&gt;0,SUM(EX$3:EX47)=0,SUM($H48:EW48)=0),$B48,0)</f>
        <v>0</v>
      </c>
      <c r="EY48">
        <f ca="1">IF(AND($B48&gt;0,SUM(EY$3:EY47)=0,SUM($H48:EX48)=0),$B48,0)</f>
        <v>0</v>
      </c>
      <c r="EZ48">
        <f ca="1">IF(AND($B48&gt;0,SUM(EZ$3:EZ47)=0,SUM($H48:EY48)=0),$B48,0)</f>
        <v>0</v>
      </c>
      <c r="FA48">
        <f ca="1">IF(AND($B48&gt;0,SUM(FA$3:FA47)=0,SUM($H48:EZ48)=0),$B48,0)</f>
        <v>0</v>
      </c>
      <c r="FB48">
        <f ca="1">IF(AND($B48&gt;0,SUM(FB$3:FB47)=0,SUM($H48:FA48)=0),$B48,0)</f>
        <v>0</v>
      </c>
      <c r="FC48">
        <f ca="1">IF(AND($B48&gt;0,SUM(FC$3:FC47)=0,SUM($H48:FB48)=0),$B48,0)</f>
        <v>0</v>
      </c>
      <c r="FD48">
        <f ca="1">IF(AND($B48&gt;0,SUM(FD$3:FD47)=0,SUM($H48:FC48)=0),$B48,0)</f>
        <v>0</v>
      </c>
      <c r="FE48">
        <f ca="1">IF(AND($B48&gt;0,SUM(FE$3:FE47)=0,SUM($H48:FD48)=0),$B48,0)</f>
        <v>0</v>
      </c>
      <c r="FF48">
        <f ca="1">IF(AND($B48&gt;0,SUM(FF$3:FF47)=0,SUM($H48:FE48)=0),$B48,0)</f>
        <v>0</v>
      </c>
      <c r="FG48">
        <f ca="1">IF(AND($B48&gt;0,SUM(FG$3:FG47)=0,SUM($H48:FF48)=0),$B48,0)</f>
        <v>0</v>
      </c>
      <c r="FH48">
        <f ca="1">IF(AND($B48&gt;0,SUM(FH$3:FH47)=0,SUM($H48:FG48)=0),$B48,0)</f>
        <v>0</v>
      </c>
      <c r="FI48">
        <f ca="1">IF(AND($B48&gt;0,SUM(FI$3:FI47)=0,SUM($H48:FH48)=0),$B48,0)</f>
        <v>0</v>
      </c>
      <c r="FJ48">
        <f ca="1">IF(AND($B48&gt;0,SUM(FJ$3:FJ47)=0,SUM($H48:FI48)=0),$B48,0)</f>
        <v>0</v>
      </c>
      <c r="FK48">
        <f ca="1">IF(AND($B48&gt;0,SUM(FK$3:FK47)=0,SUM($H48:FJ48)=0),$B48,0)</f>
        <v>0</v>
      </c>
      <c r="FL48">
        <f ca="1">IF(AND($B48&gt;0,SUM(FL$3:FL47)=0,SUM($H48:FK48)=0),$B48,0)</f>
        <v>0</v>
      </c>
      <c r="FM48">
        <f ca="1">IF(AND($B48&gt;0,SUM(FM$3:FM47)=0,SUM($H48:FL48)=0),$B48,0)</f>
        <v>0</v>
      </c>
      <c r="FN48">
        <f ca="1">IF(AND($B48&gt;0,SUM(FN$3:FN47)=0,SUM($H48:FM48)=0),$B48,0)</f>
        <v>0</v>
      </c>
      <c r="FS48" s="67"/>
      <c r="FT48" s="67"/>
      <c r="FU48" s="342"/>
      <c r="FV48" s="67"/>
      <c r="FY48" s="249"/>
      <c r="FZ48" s="67"/>
      <c r="GA48" s="67" t="str">
        <f>""</f>
        <v/>
      </c>
      <c r="GB48" s="67"/>
      <c r="GE48" s="67"/>
      <c r="GF48" s="67"/>
      <c r="GG48" s="67" t="str">
        <f>""</f>
        <v/>
      </c>
      <c r="GH48" s="67"/>
    </row>
    <row r="49" spans="1:190" ht="15.75" thickBot="1" x14ac:dyDescent="0.3">
      <c r="A49">
        <v>49</v>
      </c>
      <c r="C49" s="240">
        <f t="shared" ca="1" si="6"/>
        <v>0</v>
      </c>
      <c r="D49" s="240">
        <f t="shared" ca="1" si="7"/>
        <v>0</v>
      </c>
      <c r="E49" s="240">
        <f t="shared" ca="1" si="8"/>
        <v>0</v>
      </c>
      <c r="F49" s="240">
        <f t="shared" ca="1" si="9"/>
        <v>0</v>
      </c>
      <c r="G49" s="47">
        <f ca="1">INDEX($I$2:$FN$2,ROWS(G$2:G49))</f>
        <v>1</v>
      </c>
      <c r="H49">
        <v>0</v>
      </c>
      <c r="I49">
        <f ca="1">IF(AND($B49&gt;0,SUM(I$3:I48)=0,SUM($H49:H49)=0),$B49,0)</f>
        <v>0</v>
      </c>
      <c r="J49">
        <f ca="1">IF(AND($B49&gt;0,SUM(J$3:J48)=0,SUM($H49:I49)=0),$B49,0)</f>
        <v>0</v>
      </c>
      <c r="K49">
        <f ca="1">IF(AND($B49&gt;0,SUM(K$3:K48)=0,SUM($H49:J49)=0),$B49,0)</f>
        <v>0</v>
      </c>
      <c r="L49">
        <f ca="1">IF(AND($B49&gt;0,SUM(L$3:L48)=0,SUM($H49:K49)=0),$B49,0)</f>
        <v>0</v>
      </c>
      <c r="M49">
        <f ca="1">IF(AND($B49&gt;0,SUM(M$3:M48)=0,SUM($H49:L49)=0),$B49,0)</f>
        <v>0</v>
      </c>
      <c r="N49">
        <f ca="1">IF(AND($B49&gt;0,SUM(N$3:N48)=0,SUM($H49:M49)=0),$B49,0)</f>
        <v>0</v>
      </c>
      <c r="O49">
        <f ca="1">IF(AND($B49&gt;0,SUM(O$3:O48)=0,SUM($H49:N49)=0),$B49,0)</f>
        <v>0</v>
      </c>
      <c r="P49">
        <f ca="1">IF(AND($B49&gt;0,SUM(P$3:P48)=0,SUM($H49:O49)=0),$B49,0)</f>
        <v>0</v>
      </c>
      <c r="Q49">
        <f ca="1">IF(AND($B49&gt;0,SUM(Q$3:Q48)=0,SUM($H49:P49)=0),$B49,0)</f>
        <v>0</v>
      </c>
      <c r="R49">
        <f ca="1">IF(AND($B49&gt;0,SUM(R$3:R48)=0,SUM($H49:Q49)=0),$B49,0)</f>
        <v>0</v>
      </c>
      <c r="S49">
        <f ca="1">IF(AND($B49&gt;0,SUM(S$3:S48)=0,SUM($H49:R49)=0),$B49,0)</f>
        <v>0</v>
      </c>
      <c r="T49">
        <f ca="1">IF(AND($B49&gt;0,SUM(T$3:T48)=0,SUM($H49:S49)=0),$B49,0)</f>
        <v>0</v>
      </c>
      <c r="U49">
        <f ca="1">IF(AND($B49&gt;0,SUM(U$3:U48)=0,SUM($H49:T49)=0),$B49,0)</f>
        <v>0</v>
      </c>
      <c r="V49">
        <f ca="1">IF(AND($B49&gt;0,SUM(V$3:V48)=0,SUM($H49:U49)=0),$B49,0)</f>
        <v>0</v>
      </c>
      <c r="W49">
        <f ca="1">IF(AND($B49&gt;0,SUM(W$3:W48)=0,SUM($H49:V49)=0),$B49,0)</f>
        <v>0</v>
      </c>
      <c r="X49">
        <f ca="1">IF(AND($B49&gt;0,SUM(X$3:X48)=0,SUM($H49:W49)=0),$B49,0)</f>
        <v>0</v>
      </c>
      <c r="Y49">
        <f ca="1">IF(AND($B49&gt;0,SUM(Y$3:Y48)=0,SUM($H49:X49)=0),$B49,0)</f>
        <v>0</v>
      </c>
      <c r="Z49">
        <f ca="1">IF(AND($B49&gt;0,SUM(Z$3:Z48)=0,SUM($H49:Y49)=0),$B49,0)</f>
        <v>0</v>
      </c>
      <c r="AA49">
        <f ca="1">IF(AND($B49&gt;0,SUM(AA$3:AA48)=0,SUM($H49:Z49)=0),$B49,0)</f>
        <v>0</v>
      </c>
      <c r="AB49">
        <f ca="1">IF(AND($B49&gt;0,SUM(AB$3:AB48)=0,SUM($H49:AA49)=0),$B49,0)</f>
        <v>0</v>
      </c>
      <c r="AC49">
        <f ca="1">IF(AND($B49&gt;0,SUM(AC$3:AC48)=0,SUM($H49:AB49)=0),$B49,0)</f>
        <v>0</v>
      </c>
      <c r="AD49">
        <f ca="1">IF(AND($B49&gt;0,SUM(AD$3:AD48)=0,SUM($H49:AC49)=0),$B49,0)</f>
        <v>0</v>
      </c>
      <c r="AE49">
        <f ca="1">IF(AND($B49&gt;0,SUM(AE$3:AE48)=0,SUM($H49:AD49)=0),$B49,0)</f>
        <v>0</v>
      </c>
      <c r="AF49">
        <f ca="1">IF(AND($B49&gt;0,SUM(AF$3:AF48)=0,SUM($H49:AE49)=0),$B49,0)</f>
        <v>0</v>
      </c>
      <c r="AG49">
        <f ca="1">IF(AND($B49&gt;0,SUM(AG$3:AG48)=0,SUM($H49:AF49)=0),$B49,0)</f>
        <v>0</v>
      </c>
      <c r="AH49">
        <f ca="1">IF(AND($B49&gt;0,SUM(AH$3:AH48)=0,SUM($H49:AG49)=0),$B49,0)</f>
        <v>0</v>
      </c>
      <c r="AI49">
        <f ca="1">IF(AND($B49&gt;0,SUM(AI$3:AI48)=0,SUM($H49:AH49)=0),$B49,0)</f>
        <v>0</v>
      </c>
      <c r="AJ49">
        <f ca="1">IF(AND($B49&gt;0,SUM(AJ$3:AJ48)=0,SUM($H49:AI49)=0),$B49,0)</f>
        <v>0</v>
      </c>
      <c r="AK49">
        <f ca="1">IF(AND($B49&gt;0,SUM(AK$3:AK48)=0,SUM($H49:AJ49)=0),$B49,0)</f>
        <v>0</v>
      </c>
      <c r="AL49">
        <f ca="1">IF(AND($B49&gt;0,SUM(AL$3:AL48)=0,SUM($H49:AK49)=0),$B49,0)</f>
        <v>0</v>
      </c>
      <c r="AM49">
        <f ca="1">IF(AND($B49&gt;0,SUM(AM$3:AM48)=0,SUM($H49:AL49)=0),$B49,0)</f>
        <v>0</v>
      </c>
      <c r="AN49">
        <f ca="1">IF(AND($B49&gt;0,SUM(AN$3:AN48)=0,SUM($H49:AM49)=0),$B49,0)</f>
        <v>0</v>
      </c>
      <c r="AO49">
        <f ca="1">IF(AND($B49&gt;0,SUM(AO$3:AO48)=0,SUM($H49:AN49)=0),$B49,0)</f>
        <v>0</v>
      </c>
      <c r="AP49">
        <f ca="1">IF(AND($B49&gt;0,SUM(AP$3:AP48)=0,SUM($H49:AO49)=0),$B49,0)</f>
        <v>0</v>
      </c>
      <c r="AQ49">
        <f ca="1">IF(AND($B49&gt;0,SUM(AQ$3:AQ48)=0,SUM($H49:AP49)=0),$B49,0)</f>
        <v>0</v>
      </c>
      <c r="AR49">
        <f ca="1">IF(AND($B49&gt;0,SUM(AR$3:AR48)=0,SUM($H49:AQ49)=0),$B49,0)</f>
        <v>0</v>
      </c>
      <c r="AS49">
        <f ca="1">IF(AND($B49&gt;0,SUM(AS$3:AS48)=0,SUM($H49:AR49)=0),$B49,0)</f>
        <v>0</v>
      </c>
      <c r="AT49">
        <f ca="1">IF(AND($B49&gt;0,SUM(AT$3:AT48)=0,SUM($H49:AS49)=0),$B49,0)</f>
        <v>0</v>
      </c>
      <c r="AU49">
        <f ca="1">IF(AND($B49&gt;0,SUM(AU$3:AU48)=0,SUM($H49:AT49)=0),$B49,0)</f>
        <v>0</v>
      </c>
      <c r="AV49">
        <f ca="1">IF(AND($B49&gt;0,SUM(AV$3:AV48)=0,SUM($H49:AU49)=0),$B49,0)</f>
        <v>0</v>
      </c>
      <c r="AW49">
        <f ca="1">IF(AND($B49&gt;0,SUM(AW$3:AW48)=0,SUM($H49:AV49)=0),$B49,0)</f>
        <v>0</v>
      </c>
      <c r="AX49">
        <f ca="1">IF(AND($B49&gt;0,SUM(AX$3:AX48)=0,SUM($H49:AW49)=0),$B49,0)</f>
        <v>0</v>
      </c>
      <c r="AY49">
        <f ca="1">IF(AND($B49&gt;0,SUM(AY$3:AY48)=0,SUM($H49:AX49)=0),$B49,0)</f>
        <v>0</v>
      </c>
      <c r="AZ49">
        <f ca="1">IF(AND($B49&gt;0,SUM(AZ$3:AZ48)=0,SUM($H49:AY49)=0),$B49,0)</f>
        <v>0</v>
      </c>
      <c r="BA49">
        <f ca="1">IF(AND($B49&gt;0,SUM(BA$3:BA48)=0,SUM($H49:AZ49)=0),$B49,0)</f>
        <v>0</v>
      </c>
      <c r="BB49">
        <f ca="1">IF(AND($B49&gt;0,SUM(BB$3:BB48)=0,SUM($H49:BA49)=0),$B49,0)</f>
        <v>0</v>
      </c>
      <c r="BC49">
        <f ca="1">IF(AND($B49&gt;0,SUM(BC$3:BC48)=0,SUM($H49:BB49)=0),$B49,0)</f>
        <v>0</v>
      </c>
      <c r="BD49">
        <f ca="1">IF(AND($B49&gt;0,SUM(BD$3:BD48)=0,SUM($H49:BC49)=0),$B49,0)</f>
        <v>0</v>
      </c>
      <c r="BE49">
        <f ca="1">IF(AND($B49&gt;0,SUM(BE$3:BE48)=0,SUM($H49:BD49)=0),$B49,0)</f>
        <v>0</v>
      </c>
      <c r="BF49">
        <f ca="1">IF(AND($B49&gt;0,SUM(BF$3:BF48)=0,SUM($H49:BE49)=0),$B49,0)</f>
        <v>0</v>
      </c>
      <c r="BG49">
        <f ca="1">IF(AND($B49&gt;0,SUM(BG$3:BG48)=0,SUM($H49:BF49)=0),$B49,0)</f>
        <v>0</v>
      </c>
      <c r="BH49">
        <f ca="1">IF(AND($B49&gt;0,SUM(BH$3:BH48)=0,SUM($H49:BG49)=0),$B49,0)</f>
        <v>0</v>
      </c>
      <c r="BI49">
        <f ca="1">IF(AND($B49&gt;0,SUM(BI$3:BI48)=0,SUM($H49:BH49)=0),$B49,0)</f>
        <v>0</v>
      </c>
      <c r="BJ49">
        <f ca="1">IF(AND($B49&gt;0,SUM(BJ$3:BJ48)=0,SUM($H49:BI49)=0),$B49,0)</f>
        <v>0</v>
      </c>
      <c r="BK49">
        <f ca="1">IF(AND($B49&gt;0,SUM(BK$3:BK48)=0,SUM($H49:BJ49)=0),$B49,0)</f>
        <v>0</v>
      </c>
      <c r="BL49">
        <f ca="1">IF(AND($B49&gt;0,SUM(BL$3:BL48)=0,SUM($H49:BK49)=0),$B49,0)</f>
        <v>0</v>
      </c>
      <c r="BM49">
        <f ca="1">IF(AND($B49&gt;0,SUM(BM$3:BM48)=0,SUM($H49:BL49)=0),$B49,0)</f>
        <v>0</v>
      </c>
      <c r="BN49">
        <f ca="1">IF(AND($B49&gt;0,SUM(BN$3:BN48)=0,SUM($H49:BM49)=0),$B49,0)</f>
        <v>0</v>
      </c>
      <c r="BO49">
        <f ca="1">IF(AND($B49&gt;0,SUM(BO$3:BO48)=0,SUM($H49:BN49)=0),$B49,0)</f>
        <v>0</v>
      </c>
      <c r="BP49">
        <f ca="1">IF(AND($B49&gt;0,SUM(BP$3:BP48)=0,SUM($H49:BO49)=0),$B49,0)</f>
        <v>0</v>
      </c>
      <c r="BQ49">
        <f ca="1">IF(AND($B49&gt;0,SUM(BQ$3:BQ48)=0,SUM($H49:BP49)=0),$B49,0)</f>
        <v>0</v>
      </c>
      <c r="BR49">
        <f ca="1">IF(AND($B49&gt;0,SUM(BR$3:BR48)=0,SUM($H49:BQ49)=0),$B49,0)</f>
        <v>0</v>
      </c>
      <c r="BS49">
        <f ca="1">IF(AND($B49&gt;0,SUM(BS$3:BS48)=0,SUM($H49:BR49)=0),$B49,0)</f>
        <v>0</v>
      </c>
      <c r="BT49">
        <f ca="1">IF(AND($B49&gt;0,SUM(BT$3:BT48)=0,SUM($H49:BS49)=0),$B49,0)</f>
        <v>0</v>
      </c>
      <c r="BU49">
        <f ca="1">IF(AND($B49&gt;0,SUM(BU$3:BU48)=0,SUM($H49:BT49)=0),$B49,0)</f>
        <v>0</v>
      </c>
      <c r="BV49">
        <f ca="1">IF(AND($B49&gt;0,SUM(BV$3:BV48)=0,SUM($H49:BU49)=0),$B49,0)</f>
        <v>0</v>
      </c>
      <c r="BW49">
        <f ca="1">IF(AND($B49&gt;0,SUM(BW$3:BW48)=0,SUM($H49:BV49)=0),$B49,0)</f>
        <v>0</v>
      </c>
      <c r="BX49">
        <f ca="1">IF(AND($B49&gt;0,SUM(BX$3:BX48)=0,SUM($H49:BW49)=0),$B49,0)</f>
        <v>0</v>
      </c>
      <c r="BY49">
        <f ca="1">IF(AND($B49&gt;0,SUM(BY$3:BY48)=0,SUM($H49:BX49)=0),$B49,0)</f>
        <v>0</v>
      </c>
      <c r="BZ49">
        <f ca="1">IF(AND($B49&gt;0,SUM(BZ$3:BZ48)=0,SUM($H49:BY49)=0),$B49,0)</f>
        <v>0</v>
      </c>
      <c r="CA49">
        <f ca="1">IF(AND($B49&gt;0,SUM(CA$3:CA48)=0,SUM($H49:BZ49)=0),$B49,0)</f>
        <v>0</v>
      </c>
      <c r="CB49">
        <f ca="1">IF(AND($B49&gt;0,SUM(CB$3:CB48)=0,SUM($H49:CA49)=0),$B49,0)</f>
        <v>0</v>
      </c>
      <c r="CC49">
        <f ca="1">IF(AND($B49&gt;0,SUM(CC$3:CC48)=0,SUM($H49:CB49)=0),$B49,0)</f>
        <v>0</v>
      </c>
      <c r="CD49">
        <f ca="1">IF(AND($B49&gt;0,SUM(CD$3:CD48)=0,SUM($H49:CC49)=0),$B49,0)</f>
        <v>0</v>
      </c>
      <c r="CE49">
        <f ca="1">IF(AND($B49&gt;0,SUM(CE$3:CE48)=0,SUM($H49:CD49)=0),$B49,0)</f>
        <v>0</v>
      </c>
      <c r="CF49">
        <f ca="1">IF(AND($B49&gt;0,SUM(CF$3:CF48)=0,SUM($H49:CE49)=0),$B49,0)</f>
        <v>0</v>
      </c>
      <c r="CG49">
        <f ca="1">IF(AND($B49&gt;0,SUM(CG$3:CG48)=0,SUM($H49:CF49)=0),$B49,0)</f>
        <v>0</v>
      </c>
      <c r="CH49">
        <f ca="1">IF(AND($B49&gt;0,SUM(CH$3:CH48)=0,SUM($H49:CG49)=0),$B49,0)</f>
        <v>0</v>
      </c>
      <c r="CI49">
        <f ca="1">IF(AND($B49&gt;0,SUM(CI$3:CI48)=0,SUM($H49:CH49)=0),$B49,0)</f>
        <v>0</v>
      </c>
      <c r="CJ49">
        <f ca="1">IF(AND($B49&gt;0,SUM(CJ$3:CJ48)=0,SUM($H49:CI49)=0),$B49,0)</f>
        <v>0</v>
      </c>
      <c r="CK49">
        <f ca="1">IF(AND($B49&gt;0,SUM(CK$3:CK48)=0,SUM($H49:CJ49)=0),$B49,0)</f>
        <v>0</v>
      </c>
      <c r="CL49">
        <f ca="1">IF(AND($B49&gt;0,SUM(CL$3:CL48)=0,SUM($H49:CK49)=0),$B49,0)</f>
        <v>0</v>
      </c>
      <c r="CM49">
        <f ca="1">IF(AND($B49&gt;0,SUM(CM$3:CM48)=0,SUM($H49:CL49)=0),$B49,0)</f>
        <v>0</v>
      </c>
      <c r="CN49">
        <f ca="1">IF(AND($B49&gt;0,SUM(CN$3:CN48)=0,SUM($H49:CM49)=0),$B49,0)</f>
        <v>0</v>
      </c>
      <c r="CO49">
        <f ca="1">IF(AND($B49&gt;0,SUM(CO$3:CO48)=0,SUM($H49:CN49)=0),$B49,0)</f>
        <v>0</v>
      </c>
      <c r="CP49">
        <f ca="1">IF(AND($B49&gt;0,SUM(CP$3:CP48)=0,SUM($H49:CO49)=0),$B49,0)</f>
        <v>0</v>
      </c>
      <c r="CQ49">
        <f ca="1">IF(AND($B49&gt;0,SUM(CQ$3:CQ48)=0,SUM($H49:CP49)=0),$B49,0)</f>
        <v>0</v>
      </c>
      <c r="CR49">
        <f ca="1">IF(AND($B49&gt;0,SUM(CR$3:CR48)=0,SUM($H49:CQ49)=0),$B49,0)</f>
        <v>0</v>
      </c>
      <c r="CS49">
        <f ca="1">IF(AND($B49&gt;0,SUM(CS$3:CS48)=0,SUM($H49:CR49)=0),$B49,0)</f>
        <v>0</v>
      </c>
      <c r="CT49">
        <f ca="1">IF(AND($B49&gt;0,SUM(CT$3:CT48)=0,SUM($H49:CS49)=0),$B49,0)</f>
        <v>0</v>
      </c>
      <c r="CU49">
        <f ca="1">IF(AND($B49&gt;0,SUM(CU$3:CU48)=0,SUM($H49:CT49)=0),$B49,0)</f>
        <v>0</v>
      </c>
      <c r="CV49">
        <f ca="1">IF(AND($B49&gt;0,SUM(CV$3:CV48)=0,SUM($H49:CU49)=0),$B49,0)</f>
        <v>0</v>
      </c>
      <c r="CW49">
        <f ca="1">IF(AND($B49&gt;0,SUM(CW$3:CW48)=0,SUM($H49:CV49)=0),$B49,0)</f>
        <v>0</v>
      </c>
      <c r="CX49">
        <f ca="1">IF(AND($B49&gt;0,SUM(CX$3:CX48)=0,SUM($H49:CW49)=0),$B49,0)</f>
        <v>0</v>
      </c>
      <c r="CY49">
        <f ca="1">IF(AND($B49&gt;0,SUM(CY$3:CY48)=0,SUM($H49:CX49)=0),$B49,0)</f>
        <v>0</v>
      </c>
      <c r="CZ49">
        <f ca="1">IF(AND($B49&gt;0,SUM(CZ$3:CZ48)=0,SUM($H49:CY49)=0),$B49,0)</f>
        <v>0</v>
      </c>
      <c r="DA49">
        <f ca="1">IF(AND($B49&gt;0,SUM(DA$3:DA48)=0,SUM($H49:CZ49)=0),$B49,0)</f>
        <v>0</v>
      </c>
      <c r="DB49">
        <f ca="1">IF(AND($B49&gt;0,SUM(DB$3:DB48)=0,SUM($H49:DA49)=0),$B49,0)</f>
        <v>0</v>
      </c>
      <c r="DC49">
        <f ca="1">IF(AND($B49&gt;0,SUM(DC$3:DC48)=0,SUM($H49:DB49)=0),$B49,0)</f>
        <v>0</v>
      </c>
      <c r="DD49">
        <f ca="1">IF(AND($B49&gt;0,SUM(DD$3:DD48)=0,SUM($H49:DC49)=0),$B49,0)</f>
        <v>0</v>
      </c>
      <c r="DE49">
        <f ca="1">IF(AND($B49&gt;0,SUM(DE$3:DE48)=0,SUM($H49:DD49)=0),$B49,0)</f>
        <v>0</v>
      </c>
      <c r="DF49">
        <f ca="1">IF(AND($B49&gt;0,SUM(DF$3:DF48)=0,SUM($H49:DE49)=0),$B49,0)</f>
        <v>0</v>
      </c>
      <c r="DG49">
        <f ca="1">IF(AND($B49&gt;0,SUM(DG$3:DG48)=0,SUM($H49:DF49)=0),$B49,0)</f>
        <v>0</v>
      </c>
      <c r="DH49">
        <f ca="1">IF(AND($B49&gt;0,SUM(DH$3:DH48)=0,SUM($H49:DG49)=0),$B49,0)</f>
        <v>0</v>
      </c>
      <c r="DI49">
        <f ca="1">IF(AND($B49&gt;0,SUM(DI$3:DI48)=0,SUM($H49:DH49)=0),$B49,0)</f>
        <v>0</v>
      </c>
      <c r="DJ49">
        <f ca="1">IF(AND($B49&gt;0,SUM(DJ$3:DJ48)=0,SUM($H49:DI49)=0),$B49,0)</f>
        <v>0</v>
      </c>
      <c r="DK49">
        <f ca="1">IF(AND($B49&gt;0,SUM(DK$3:DK48)=0,SUM($H49:DJ49)=0),$B49,0)</f>
        <v>0</v>
      </c>
      <c r="DL49">
        <f ca="1">IF(AND($B49&gt;0,SUM(DL$3:DL48)=0,SUM($H49:DK49)=0),$B49,0)</f>
        <v>0</v>
      </c>
      <c r="DM49">
        <f ca="1">IF(AND($B49&gt;0,SUM(DM$3:DM48)=0,SUM($H49:DL49)=0),$B49,0)</f>
        <v>0</v>
      </c>
      <c r="DN49">
        <f ca="1">IF(AND($B49&gt;0,SUM(DN$3:DN48)=0,SUM($H49:DM49)=0),$B49,0)</f>
        <v>0</v>
      </c>
      <c r="DO49">
        <f ca="1">IF(AND($B49&gt;0,SUM(DO$3:DO48)=0,SUM($H49:DN49)=0),$B49,0)</f>
        <v>0</v>
      </c>
      <c r="DP49">
        <f ca="1">IF(AND($B49&gt;0,SUM(DP$3:DP48)=0,SUM($H49:DO49)=0),$B49,0)</f>
        <v>0</v>
      </c>
      <c r="DQ49">
        <f ca="1">IF(AND($B49&gt;0,SUM(DQ$3:DQ48)=0,SUM($H49:DP49)=0),$B49,0)</f>
        <v>0</v>
      </c>
      <c r="DR49">
        <f ca="1">IF(AND($B49&gt;0,SUM(DR$3:DR48)=0,SUM($H49:DQ49)=0),$B49,0)</f>
        <v>0</v>
      </c>
      <c r="DS49">
        <f ca="1">IF(AND($B49&gt;0,SUM(DS$3:DS48)=0,SUM($H49:DR49)=0),$B49,0)</f>
        <v>0</v>
      </c>
      <c r="DT49">
        <f ca="1">IF(AND($B49&gt;0,SUM(DT$3:DT48)=0,SUM($H49:DS49)=0),$B49,0)</f>
        <v>0</v>
      </c>
      <c r="DU49">
        <f ca="1">IF(AND($B49&gt;0,SUM(DU$3:DU48)=0,SUM($H49:DT49)=0),$B49,0)</f>
        <v>0</v>
      </c>
      <c r="DV49">
        <f ca="1">IF(AND($B49&gt;0,SUM(DV$3:DV48)=0,SUM($H49:DU49)=0),$B49,0)</f>
        <v>0</v>
      </c>
      <c r="DW49">
        <f ca="1">IF(AND($B49&gt;0,SUM(DW$3:DW48)=0,SUM($H49:DV49)=0),$B49,0)</f>
        <v>0</v>
      </c>
      <c r="DX49">
        <f ca="1">IF(AND($B49&gt;0,SUM(DX$3:DX48)=0,SUM($H49:DW49)=0),$B49,0)</f>
        <v>0</v>
      </c>
      <c r="DY49">
        <f ca="1">IF(AND($B49&gt;0,SUM(DY$3:DY48)=0,SUM($H49:DX49)=0),$B49,0)</f>
        <v>0</v>
      </c>
      <c r="DZ49">
        <f ca="1">IF(AND($B49&gt;0,SUM(DZ$3:DZ48)=0,SUM($H49:DY49)=0),$B49,0)</f>
        <v>0</v>
      </c>
      <c r="EA49">
        <f ca="1">IF(AND($B49&gt;0,SUM(EA$3:EA48)=0,SUM($H49:DZ49)=0),$B49,0)</f>
        <v>0</v>
      </c>
      <c r="EB49">
        <f ca="1">IF(AND($B49&gt;0,SUM(EB$3:EB48)=0,SUM($H49:EA49)=0),$B49,0)</f>
        <v>0</v>
      </c>
      <c r="EC49">
        <f ca="1">IF(AND($B49&gt;0,SUM(EC$3:EC48)=0,SUM($H49:EB49)=0),$B49,0)</f>
        <v>0</v>
      </c>
      <c r="ED49">
        <f ca="1">IF(AND($B49&gt;0,SUM(ED$3:ED48)=0,SUM($H49:EC49)=0),$B49,0)</f>
        <v>0</v>
      </c>
      <c r="EE49">
        <f ca="1">IF(AND($B49&gt;0,SUM(EE$3:EE48)=0,SUM($H49:ED49)=0),$B49,0)</f>
        <v>0</v>
      </c>
      <c r="EF49">
        <f ca="1">IF(AND($B49&gt;0,SUM(EF$3:EF48)=0,SUM($H49:EE49)=0),$B49,0)</f>
        <v>0</v>
      </c>
      <c r="EG49">
        <f ca="1">IF(AND($B49&gt;0,SUM(EG$3:EG48)=0,SUM($H49:EF49)=0),$B49,0)</f>
        <v>0</v>
      </c>
      <c r="EH49">
        <f ca="1">IF(AND($B49&gt;0,SUM(EH$3:EH48)=0,SUM($H49:EG49)=0),$B49,0)</f>
        <v>0</v>
      </c>
      <c r="EI49">
        <f ca="1">IF(AND($B49&gt;0,SUM(EI$3:EI48)=0,SUM($H49:EH49)=0),$B49,0)</f>
        <v>0</v>
      </c>
      <c r="EJ49">
        <f ca="1">IF(AND($B49&gt;0,SUM(EJ$3:EJ48)=0,SUM($H49:EI49)=0),$B49,0)</f>
        <v>0</v>
      </c>
      <c r="EK49">
        <f ca="1">IF(AND($B49&gt;0,SUM(EK$3:EK48)=0,SUM($H49:EJ49)=0),$B49,0)</f>
        <v>0</v>
      </c>
      <c r="EL49">
        <f ca="1">IF(AND($B49&gt;0,SUM(EL$3:EL48)=0,SUM($H49:EK49)=0),$B49,0)</f>
        <v>0</v>
      </c>
      <c r="EM49">
        <f ca="1">IF(AND($B49&gt;0,SUM(EM$3:EM48)=0,SUM($H49:EL49)=0),$B49,0)</f>
        <v>0</v>
      </c>
      <c r="EN49">
        <f ca="1">IF(AND($B49&gt;0,SUM(EN$3:EN48)=0,SUM($H49:EM49)=0),$B49,0)</f>
        <v>0</v>
      </c>
      <c r="EO49">
        <f ca="1">IF(AND($B49&gt;0,SUM(EO$3:EO48)=0,SUM($H49:EN49)=0),$B49,0)</f>
        <v>0</v>
      </c>
      <c r="EP49">
        <f ca="1">IF(AND($B49&gt;0,SUM(EP$3:EP48)=0,SUM($H49:EO49)=0),$B49,0)</f>
        <v>0</v>
      </c>
      <c r="EQ49">
        <f ca="1">IF(AND($B49&gt;0,SUM(EQ$3:EQ48)=0,SUM($H49:EP49)=0),$B49,0)</f>
        <v>0</v>
      </c>
      <c r="ER49">
        <f ca="1">IF(AND($B49&gt;0,SUM(ER$3:ER48)=0,SUM($H49:EQ49)=0),$B49,0)</f>
        <v>0</v>
      </c>
      <c r="ES49">
        <f ca="1">IF(AND($B49&gt;0,SUM(ES$3:ES48)=0,SUM($H49:ER49)=0),$B49,0)</f>
        <v>0</v>
      </c>
      <c r="ET49">
        <f ca="1">IF(AND($B49&gt;0,SUM(ET$3:ET48)=0,SUM($H49:ES49)=0),$B49,0)</f>
        <v>0</v>
      </c>
      <c r="EU49">
        <f ca="1">IF(AND($B49&gt;0,SUM(EU$3:EU48)=0,SUM($H49:ET49)=0),$B49,0)</f>
        <v>0</v>
      </c>
      <c r="EV49">
        <f ca="1">IF(AND($B49&gt;0,SUM(EV$3:EV48)=0,SUM($H49:EU49)=0),$B49,0)</f>
        <v>0</v>
      </c>
      <c r="EW49">
        <f ca="1">IF(AND($B49&gt;0,SUM(EW$3:EW48)=0,SUM($H49:EV49)=0),$B49,0)</f>
        <v>0</v>
      </c>
      <c r="EX49">
        <f ca="1">IF(AND($B49&gt;0,SUM(EX$3:EX48)=0,SUM($H49:EW49)=0),$B49,0)</f>
        <v>0</v>
      </c>
      <c r="EY49">
        <f ca="1">IF(AND($B49&gt;0,SUM(EY$3:EY48)=0,SUM($H49:EX49)=0),$B49,0)</f>
        <v>0</v>
      </c>
      <c r="EZ49">
        <f ca="1">IF(AND($B49&gt;0,SUM(EZ$3:EZ48)=0,SUM($H49:EY49)=0),$B49,0)</f>
        <v>0</v>
      </c>
      <c r="FA49">
        <f ca="1">IF(AND($B49&gt;0,SUM(FA$3:FA48)=0,SUM($H49:EZ49)=0),$B49,0)</f>
        <v>0</v>
      </c>
      <c r="FB49">
        <f ca="1">IF(AND($B49&gt;0,SUM(FB$3:FB48)=0,SUM($H49:FA49)=0),$B49,0)</f>
        <v>0</v>
      </c>
      <c r="FC49">
        <f ca="1">IF(AND($B49&gt;0,SUM(FC$3:FC48)=0,SUM($H49:FB49)=0),$B49,0)</f>
        <v>0</v>
      </c>
      <c r="FD49">
        <f ca="1">IF(AND($B49&gt;0,SUM(FD$3:FD48)=0,SUM($H49:FC49)=0),$B49,0)</f>
        <v>0</v>
      </c>
      <c r="FE49">
        <f ca="1">IF(AND($B49&gt;0,SUM(FE$3:FE48)=0,SUM($H49:FD49)=0),$B49,0)</f>
        <v>0</v>
      </c>
      <c r="FF49">
        <f ca="1">IF(AND($B49&gt;0,SUM(FF$3:FF48)=0,SUM($H49:FE49)=0),$B49,0)</f>
        <v>0</v>
      </c>
      <c r="FG49">
        <f ca="1">IF(AND($B49&gt;0,SUM(FG$3:FG48)=0,SUM($H49:FF49)=0),$B49,0)</f>
        <v>0</v>
      </c>
      <c r="FH49">
        <f ca="1">IF(AND($B49&gt;0,SUM(FH$3:FH48)=0,SUM($H49:FG49)=0),$B49,0)</f>
        <v>0</v>
      </c>
      <c r="FI49">
        <f ca="1">IF(AND($B49&gt;0,SUM(FI$3:FI48)=0,SUM($H49:FH49)=0),$B49,0)</f>
        <v>0</v>
      </c>
      <c r="FJ49">
        <f ca="1">IF(AND($B49&gt;0,SUM(FJ$3:FJ48)=0,SUM($H49:FI49)=0),$B49,0)</f>
        <v>0</v>
      </c>
      <c r="FK49">
        <f ca="1">IF(AND($B49&gt;0,SUM(FK$3:FK48)=0,SUM($H49:FJ49)=0),$B49,0)</f>
        <v>0</v>
      </c>
      <c r="FL49">
        <f ca="1">IF(AND($B49&gt;0,SUM(FL$3:FL48)=0,SUM($H49:FK49)=0),$B49,0)</f>
        <v>0</v>
      </c>
      <c r="FM49">
        <f ca="1">IF(AND($B49&gt;0,SUM(FM$3:FM48)=0,SUM($H49:FL49)=0),$B49,0)</f>
        <v>0</v>
      </c>
      <c r="FN49">
        <f ca="1">IF(AND($B49&gt;0,SUM(FN$3:FN48)=0,SUM($H49:FM49)=0),$B49,0)</f>
        <v>0</v>
      </c>
      <c r="FS49" s="67"/>
      <c r="FT49" s="67"/>
      <c r="FU49" s="342"/>
      <c r="FV49" s="67"/>
      <c r="FY49" s="249"/>
      <c r="FZ49" s="67"/>
      <c r="GA49" s="67" t="str">
        <f>""</f>
        <v/>
      </c>
      <c r="GB49" s="67"/>
      <c r="GE49" s="67"/>
      <c r="GF49" s="67"/>
      <c r="GG49" s="67" t="str">
        <f>""</f>
        <v/>
      </c>
      <c r="GH49" s="67"/>
    </row>
    <row r="50" spans="1:190" ht="15.75" thickBot="1" x14ac:dyDescent="0.3">
      <c r="A50">
        <v>50</v>
      </c>
      <c r="B50">
        <f ca="1">IF(SUM(B51:B129)&gt;0,A50,0)</f>
        <v>50</v>
      </c>
      <c r="C50" s="240" t="str">
        <f t="shared" ca="1" si="6"/>
        <v>Varusteet</v>
      </c>
      <c r="D50" s="240" t="str">
        <f t="shared" ca="1" si="7"/>
        <v/>
      </c>
      <c r="E50" s="240" t="str">
        <f t="shared" ca="1" si="8"/>
        <v/>
      </c>
      <c r="F50" s="240" t="str">
        <f t="shared" ca="1" si="9"/>
        <v/>
      </c>
      <c r="G50" s="47">
        <f ca="1">INDEX($I$2:$FN$2,ROWS(G$2:G50))</f>
        <v>1</v>
      </c>
      <c r="H50">
        <v>0</v>
      </c>
      <c r="I50">
        <f ca="1">IF(AND($B50&gt;0,SUM(I$3:I49)=0,SUM($H50:H50)=0),$B50,0)</f>
        <v>0</v>
      </c>
      <c r="J50">
        <f ca="1">IF(AND($B50&gt;0,SUM(J$3:J49)=0,SUM($H50:I50)=0),$B50,0)</f>
        <v>50</v>
      </c>
      <c r="K50">
        <f ca="1">IF(AND($B50&gt;0,SUM(K$3:K49)=0,SUM($H50:J50)=0),$B50,0)</f>
        <v>0</v>
      </c>
      <c r="L50">
        <f ca="1">IF(AND($B50&gt;0,SUM(L$3:L49)=0,SUM($H50:K50)=0),$B50,0)</f>
        <v>0</v>
      </c>
      <c r="M50">
        <f ca="1">IF(AND($B50&gt;0,SUM(M$3:M49)=0,SUM($H50:L50)=0),$B50,0)</f>
        <v>0</v>
      </c>
      <c r="N50">
        <f ca="1">IF(AND($B50&gt;0,SUM(N$3:N49)=0,SUM($H50:M50)=0),$B50,0)</f>
        <v>0</v>
      </c>
      <c r="O50">
        <f ca="1">IF(AND($B50&gt;0,SUM(O$3:O49)=0,SUM($H50:N50)=0),$B50,0)</f>
        <v>0</v>
      </c>
      <c r="P50">
        <f ca="1">IF(AND($B50&gt;0,SUM(P$3:P49)=0,SUM($H50:O50)=0),$B50,0)</f>
        <v>0</v>
      </c>
      <c r="Q50">
        <f ca="1">IF(AND($B50&gt;0,SUM(Q$3:Q49)=0,SUM($H50:P50)=0),$B50,0)</f>
        <v>0</v>
      </c>
      <c r="R50">
        <f ca="1">IF(AND($B50&gt;0,SUM(R$3:R49)=0,SUM($H50:Q50)=0),$B50,0)</f>
        <v>0</v>
      </c>
      <c r="S50">
        <f ca="1">IF(AND($B50&gt;0,SUM(S$3:S49)=0,SUM($H50:R50)=0),$B50,0)</f>
        <v>0</v>
      </c>
      <c r="T50">
        <f ca="1">IF(AND($B50&gt;0,SUM(T$3:T49)=0,SUM($H50:S50)=0),$B50,0)</f>
        <v>0</v>
      </c>
      <c r="U50">
        <f ca="1">IF(AND($B50&gt;0,SUM(U$3:U49)=0,SUM($H50:T50)=0),$B50,0)</f>
        <v>0</v>
      </c>
      <c r="V50">
        <f ca="1">IF(AND($B50&gt;0,SUM(V$3:V49)=0,SUM($H50:U50)=0),$B50,0)</f>
        <v>0</v>
      </c>
      <c r="W50">
        <f ca="1">IF(AND($B50&gt;0,SUM(W$3:W49)=0,SUM($H50:V50)=0),$B50,0)</f>
        <v>0</v>
      </c>
      <c r="X50">
        <f ca="1">IF(AND($B50&gt;0,SUM(X$3:X49)=0,SUM($H50:W50)=0),$B50,0)</f>
        <v>0</v>
      </c>
      <c r="Y50">
        <f ca="1">IF(AND($B50&gt;0,SUM(Y$3:Y49)=0,SUM($H50:X50)=0),$B50,0)</f>
        <v>0</v>
      </c>
      <c r="Z50">
        <f ca="1">IF(AND($B50&gt;0,SUM(Z$3:Z49)=0,SUM($H50:Y50)=0),$B50,0)</f>
        <v>0</v>
      </c>
      <c r="AA50">
        <f ca="1">IF(AND($B50&gt;0,SUM(AA$3:AA49)=0,SUM($H50:Z50)=0),$B50,0)</f>
        <v>0</v>
      </c>
      <c r="AB50">
        <f ca="1">IF(AND($B50&gt;0,SUM(AB$3:AB49)=0,SUM($H50:AA50)=0),$B50,0)</f>
        <v>0</v>
      </c>
      <c r="AC50">
        <f ca="1">IF(AND($B50&gt;0,SUM(AC$3:AC49)=0,SUM($H50:AB50)=0),$B50,0)</f>
        <v>0</v>
      </c>
      <c r="AD50">
        <f ca="1">IF(AND($B50&gt;0,SUM(AD$3:AD49)=0,SUM($H50:AC50)=0),$B50,0)</f>
        <v>0</v>
      </c>
      <c r="AE50">
        <f ca="1">IF(AND($B50&gt;0,SUM(AE$3:AE49)=0,SUM($H50:AD50)=0),$B50,0)</f>
        <v>0</v>
      </c>
      <c r="AF50">
        <f ca="1">IF(AND($B50&gt;0,SUM(AF$3:AF49)=0,SUM($H50:AE50)=0),$B50,0)</f>
        <v>0</v>
      </c>
      <c r="AG50">
        <f ca="1">IF(AND($B50&gt;0,SUM(AG$3:AG49)=0,SUM($H50:AF50)=0),$B50,0)</f>
        <v>0</v>
      </c>
      <c r="AH50">
        <f ca="1">IF(AND($B50&gt;0,SUM(AH$3:AH49)=0,SUM($H50:AG50)=0),$B50,0)</f>
        <v>0</v>
      </c>
      <c r="AI50">
        <f ca="1">IF(AND($B50&gt;0,SUM(AI$3:AI49)=0,SUM($H50:AH50)=0),$B50,0)</f>
        <v>0</v>
      </c>
      <c r="AJ50">
        <f ca="1">IF(AND($B50&gt;0,SUM(AJ$3:AJ49)=0,SUM($H50:AI50)=0),$B50,0)</f>
        <v>0</v>
      </c>
      <c r="AK50">
        <f ca="1">IF(AND($B50&gt;0,SUM(AK$3:AK49)=0,SUM($H50:AJ50)=0),$B50,0)</f>
        <v>0</v>
      </c>
      <c r="AL50">
        <f ca="1">IF(AND($B50&gt;0,SUM(AL$3:AL49)=0,SUM($H50:AK50)=0),$B50,0)</f>
        <v>0</v>
      </c>
      <c r="AM50">
        <f ca="1">IF(AND($B50&gt;0,SUM(AM$3:AM49)=0,SUM($H50:AL50)=0),$B50,0)</f>
        <v>0</v>
      </c>
      <c r="AN50">
        <f ca="1">IF(AND($B50&gt;0,SUM(AN$3:AN49)=0,SUM($H50:AM50)=0),$B50,0)</f>
        <v>0</v>
      </c>
      <c r="AO50">
        <f ca="1">IF(AND($B50&gt;0,SUM(AO$3:AO49)=0,SUM($H50:AN50)=0),$B50,0)</f>
        <v>0</v>
      </c>
      <c r="AP50">
        <f ca="1">IF(AND($B50&gt;0,SUM(AP$3:AP49)=0,SUM($H50:AO50)=0),$B50,0)</f>
        <v>0</v>
      </c>
      <c r="AQ50">
        <f ca="1">IF(AND($B50&gt;0,SUM(AQ$3:AQ49)=0,SUM($H50:AP50)=0),$B50,0)</f>
        <v>0</v>
      </c>
      <c r="AR50">
        <f ca="1">IF(AND($B50&gt;0,SUM(AR$3:AR49)=0,SUM($H50:AQ50)=0),$B50,0)</f>
        <v>0</v>
      </c>
      <c r="AS50">
        <f ca="1">IF(AND($B50&gt;0,SUM(AS$3:AS49)=0,SUM($H50:AR50)=0),$B50,0)</f>
        <v>0</v>
      </c>
      <c r="AT50">
        <f ca="1">IF(AND($B50&gt;0,SUM(AT$3:AT49)=0,SUM($H50:AS50)=0),$B50,0)</f>
        <v>0</v>
      </c>
      <c r="AU50">
        <f ca="1">IF(AND($B50&gt;0,SUM(AU$3:AU49)=0,SUM($H50:AT50)=0),$B50,0)</f>
        <v>0</v>
      </c>
      <c r="AV50">
        <f ca="1">IF(AND($B50&gt;0,SUM(AV$3:AV49)=0,SUM($H50:AU50)=0),$B50,0)</f>
        <v>0</v>
      </c>
      <c r="AW50">
        <f ca="1">IF(AND($B50&gt;0,SUM(AW$3:AW49)=0,SUM($H50:AV50)=0),$B50,0)</f>
        <v>0</v>
      </c>
      <c r="AX50">
        <f ca="1">IF(AND($B50&gt;0,SUM(AX$3:AX49)=0,SUM($H50:AW50)=0),$B50,0)</f>
        <v>0</v>
      </c>
      <c r="AY50">
        <f ca="1">IF(AND($B50&gt;0,SUM(AY$3:AY49)=0,SUM($H50:AX50)=0),$B50,0)</f>
        <v>0</v>
      </c>
      <c r="AZ50">
        <f ca="1">IF(AND($B50&gt;0,SUM(AZ$3:AZ49)=0,SUM($H50:AY50)=0),$B50,0)</f>
        <v>0</v>
      </c>
      <c r="BA50">
        <f ca="1">IF(AND($B50&gt;0,SUM(BA$3:BA49)=0,SUM($H50:AZ50)=0),$B50,0)</f>
        <v>0</v>
      </c>
      <c r="BB50">
        <f ca="1">IF(AND($B50&gt;0,SUM(BB$3:BB49)=0,SUM($H50:BA50)=0),$B50,0)</f>
        <v>0</v>
      </c>
      <c r="BC50">
        <f ca="1">IF(AND($B50&gt;0,SUM(BC$3:BC49)=0,SUM($H50:BB50)=0),$B50,0)</f>
        <v>0</v>
      </c>
      <c r="BD50">
        <f ca="1">IF(AND($B50&gt;0,SUM(BD$3:BD49)=0,SUM($H50:BC50)=0),$B50,0)</f>
        <v>0</v>
      </c>
      <c r="BE50">
        <f ca="1">IF(AND($B50&gt;0,SUM(BE$3:BE49)=0,SUM($H50:BD50)=0),$B50,0)</f>
        <v>0</v>
      </c>
      <c r="BF50">
        <f ca="1">IF(AND($B50&gt;0,SUM(BF$3:BF49)=0,SUM($H50:BE50)=0),$B50,0)</f>
        <v>0</v>
      </c>
      <c r="BG50">
        <f ca="1">IF(AND($B50&gt;0,SUM(BG$3:BG49)=0,SUM($H50:BF50)=0),$B50,0)</f>
        <v>0</v>
      </c>
      <c r="BH50">
        <f ca="1">IF(AND($B50&gt;0,SUM(BH$3:BH49)=0,SUM($H50:BG50)=0),$B50,0)</f>
        <v>0</v>
      </c>
      <c r="BI50">
        <f ca="1">IF(AND($B50&gt;0,SUM(BI$3:BI49)=0,SUM($H50:BH50)=0),$B50,0)</f>
        <v>0</v>
      </c>
      <c r="BJ50">
        <f ca="1">IF(AND($B50&gt;0,SUM(BJ$3:BJ49)=0,SUM($H50:BI50)=0),$B50,0)</f>
        <v>0</v>
      </c>
      <c r="BK50">
        <f ca="1">IF(AND($B50&gt;0,SUM(BK$3:BK49)=0,SUM($H50:BJ50)=0),$B50,0)</f>
        <v>0</v>
      </c>
      <c r="BL50">
        <f ca="1">IF(AND($B50&gt;0,SUM(BL$3:BL49)=0,SUM($H50:BK50)=0),$B50,0)</f>
        <v>0</v>
      </c>
      <c r="BM50">
        <f ca="1">IF(AND($B50&gt;0,SUM(BM$3:BM49)=0,SUM($H50:BL50)=0),$B50,0)</f>
        <v>0</v>
      </c>
      <c r="BN50">
        <f ca="1">IF(AND($B50&gt;0,SUM(BN$3:BN49)=0,SUM($H50:BM50)=0),$B50,0)</f>
        <v>0</v>
      </c>
      <c r="BO50">
        <f ca="1">IF(AND($B50&gt;0,SUM(BO$3:BO49)=0,SUM($H50:BN50)=0),$B50,0)</f>
        <v>0</v>
      </c>
      <c r="BP50">
        <f ca="1">IF(AND($B50&gt;0,SUM(BP$3:BP49)=0,SUM($H50:BO50)=0),$B50,0)</f>
        <v>0</v>
      </c>
      <c r="BQ50">
        <f ca="1">IF(AND($B50&gt;0,SUM(BQ$3:BQ49)=0,SUM($H50:BP50)=0),$B50,0)</f>
        <v>0</v>
      </c>
      <c r="BR50">
        <f ca="1">IF(AND($B50&gt;0,SUM(BR$3:BR49)=0,SUM($H50:BQ50)=0),$B50,0)</f>
        <v>0</v>
      </c>
      <c r="BS50">
        <f ca="1">IF(AND($B50&gt;0,SUM(BS$3:BS49)=0,SUM($H50:BR50)=0),$B50,0)</f>
        <v>0</v>
      </c>
      <c r="BT50">
        <f ca="1">IF(AND($B50&gt;0,SUM(BT$3:BT49)=0,SUM($H50:BS50)=0),$B50,0)</f>
        <v>0</v>
      </c>
      <c r="BU50">
        <f ca="1">IF(AND($B50&gt;0,SUM(BU$3:BU49)=0,SUM($H50:BT50)=0),$B50,0)</f>
        <v>0</v>
      </c>
      <c r="BV50">
        <f ca="1">IF(AND($B50&gt;0,SUM(BV$3:BV49)=0,SUM($H50:BU50)=0),$B50,0)</f>
        <v>0</v>
      </c>
      <c r="BW50">
        <f ca="1">IF(AND($B50&gt;0,SUM(BW$3:BW49)=0,SUM($H50:BV50)=0),$B50,0)</f>
        <v>0</v>
      </c>
      <c r="BX50">
        <f ca="1">IF(AND($B50&gt;0,SUM(BX$3:BX49)=0,SUM($H50:BW50)=0),$B50,0)</f>
        <v>0</v>
      </c>
      <c r="BY50">
        <f ca="1">IF(AND($B50&gt;0,SUM(BY$3:BY49)=0,SUM($H50:BX50)=0),$B50,0)</f>
        <v>0</v>
      </c>
      <c r="BZ50">
        <f ca="1">IF(AND($B50&gt;0,SUM(BZ$3:BZ49)=0,SUM($H50:BY50)=0),$B50,0)</f>
        <v>0</v>
      </c>
      <c r="CA50">
        <f ca="1">IF(AND($B50&gt;0,SUM(CA$3:CA49)=0,SUM($H50:BZ50)=0),$B50,0)</f>
        <v>0</v>
      </c>
      <c r="CB50">
        <f ca="1">IF(AND($B50&gt;0,SUM(CB$3:CB49)=0,SUM($H50:CA50)=0),$B50,0)</f>
        <v>0</v>
      </c>
      <c r="CC50">
        <f ca="1">IF(AND($B50&gt;0,SUM(CC$3:CC49)=0,SUM($H50:CB50)=0),$B50,0)</f>
        <v>0</v>
      </c>
      <c r="CD50">
        <f ca="1">IF(AND($B50&gt;0,SUM(CD$3:CD49)=0,SUM($H50:CC50)=0),$B50,0)</f>
        <v>0</v>
      </c>
      <c r="CE50">
        <f ca="1">IF(AND($B50&gt;0,SUM(CE$3:CE49)=0,SUM($H50:CD50)=0),$B50,0)</f>
        <v>0</v>
      </c>
      <c r="CF50">
        <f ca="1">IF(AND($B50&gt;0,SUM(CF$3:CF49)=0,SUM($H50:CE50)=0),$B50,0)</f>
        <v>0</v>
      </c>
      <c r="CG50">
        <f ca="1">IF(AND($B50&gt;0,SUM(CG$3:CG49)=0,SUM($H50:CF50)=0),$B50,0)</f>
        <v>0</v>
      </c>
      <c r="CH50">
        <f ca="1">IF(AND($B50&gt;0,SUM(CH$3:CH49)=0,SUM($H50:CG50)=0),$B50,0)</f>
        <v>0</v>
      </c>
      <c r="CI50">
        <f ca="1">IF(AND($B50&gt;0,SUM(CI$3:CI49)=0,SUM($H50:CH50)=0),$B50,0)</f>
        <v>0</v>
      </c>
      <c r="CJ50">
        <f ca="1">IF(AND($B50&gt;0,SUM(CJ$3:CJ49)=0,SUM($H50:CI50)=0),$B50,0)</f>
        <v>0</v>
      </c>
      <c r="CK50">
        <f ca="1">IF(AND($B50&gt;0,SUM(CK$3:CK49)=0,SUM($H50:CJ50)=0),$B50,0)</f>
        <v>0</v>
      </c>
      <c r="CL50">
        <f ca="1">IF(AND($B50&gt;0,SUM(CL$3:CL49)=0,SUM($H50:CK50)=0),$B50,0)</f>
        <v>0</v>
      </c>
      <c r="CM50">
        <f ca="1">IF(AND($B50&gt;0,SUM(CM$3:CM49)=0,SUM($H50:CL50)=0),$B50,0)</f>
        <v>0</v>
      </c>
      <c r="CN50">
        <f ca="1">IF(AND($B50&gt;0,SUM(CN$3:CN49)=0,SUM($H50:CM50)=0),$B50,0)</f>
        <v>0</v>
      </c>
      <c r="CO50">
        <f ca="1">IF(AND($B50&gt;0,SUM(CO$3:CO49)=0,SUM($H50:CN50)=0),$B50,0)</f>
        <v>0</v>
      </c>
      <c r="CP50">
        <f ca="1">IF(AND($B50&gt;0,SUM(CP$3:CP49)=0,SUM($H50:CO50)=0),$B50,0)</f>
        <v>0</v>
      </c>
      <c r="CQ50">
        <f ca="1">IF(AND($B50&gt;0,SUM(CQ$3:CQ49)=0,SUM($H50:CP50)=0),$B50,0)</f>
        <v>0</v>
      </c>
      <c r="CR50">
        <f ca="1">IF(AND($B50&gt;0,SUM(CR$3:CR49)=0,SUM($H50:CQ50)=0),$B50,0)</f>
        <v>0</v>
      </c>
      <c r="CS50">
        <f ca="1">IF(AND($B50&gt;0,SUM(CS$3:CS49)=0,SUM($H50:CR50)=0),$B50,0)</f>
        <v>0</v>
      </c>
      <c r="CT50">
        <f ca="1">IF(AND($B50&gt;0,SUM(CT$3:CT49)=0,SUM($H50:CS50)=0),$B50,0)</f>
        <v>0</v>
      </c>
      <c r="CU50">
        <f ca="1">IF(AND($B50&gt;0,SUM(CU$3:CU49)=0,SUM($H50:CT50)=0),$B50,0)</f>
        <v>0</v>
      </c>
      <c r="CV50">
        <f ca="1">IF(AND($B50&gt;0,SUM(CV$3:CV49)=0,SUM($H50:CU50)=0),$B50,0)</f>
        <v>0</v>
      </c>
      <c r="CW50">
        <f ca="1">IF(AND($B50&gt;0,SUM(CW$3:CW49)=0,SUM($H50:CV50)=0),$B50,0)</f>
        <v>0</v>
      </c>
      <c r="CX50">
        <f ca="1">IF(AND($B50&gt;0,SUM(CX$3:CX49)=0,SUM($H50:CW50)=0),$B50,0)</f>
        <v>0</v>
      </c>
      <c r="CY50">
        <f ca="1">IF(AND($B50&gt;0,SUM(CY$3:CY49)=0,SUM($H50:CX50)=0),$B50,0)</f>
        <v>0</v>
      </c>
      <c r="CZ50">
        <f ca="1">IF(AND($B50&gt;0,SUM(CZ$3:CZ49)=0,SUM($H50:CY50)=0),$B50,0)</f>
        <v>0</v>
      </c>
      <c r="DA50">
        <f ca="1">IF(AND($B50&gt;0,SUM(DA$3:DA49)=0,SUM($H50:CZ50)=0),$B50,0)</f>
        <v>0</v>
      </c>
      <c r="DB50">
        <f ca="1">IF(AND($B50&gt;0,SUM(DB$3:DB49)=0,SUM($H50:DA50)=0),$B50,0)</f>
        <v>0</v>
      </c>
      <c r="DC50">
        <f ca="1">IF(AND($B50&gt;0,SUM(DC$3:DC49)=0,SUM($H50:DB50)=0),$B50,0)</f>
        <v>0</v>
      </c>
      <c r="DD50">
        <f ca="1">IF(AND($B50&gt;0,SUM(DD$3:DD49)=0,SUM($H50:DC50)=0),$B50,0)</f>
        <v>0</v>
      </c>
      <c r="DE50">
        <f ca="1">IF(AND($B50&gt;0,SUM(DE$3:DE49)=0,SUM($H50:DD50)=0),$B50,0)</f>
        <v>0</v>
      </c>
      <c r="DF50">
        <f ca="1">IF(AND($B50&gt;0,SUM(DF$3:DF49)=0,SUM($H50:DE50)=0),$B50,0)</f>
        <v>0</v>
      </c>
      <c r="DG50">
        <f ca="1">IF(AND($B50&gt;0,SUM(DG$3:DG49)=0,SUM($H50:DF50)=0),$B50,0)</f>
        <v>0</v>
      </c>
      <c r="DH50">
        <f ca="1">IF(AND($B50&gt;0,SUM(DH$3:DH49)=0,SUM($H50:DG50)=0),$B50,0)</f>
        <v>0</v>
      </c>
      <c r="DI50">
        <f ca="1">IF(AND($B50&gt;0,SUM(DI$3:DI49)=0,SUM($H50:DH50)=0),$B50,0)</f>
        <v>0</v>
      </c>
      <c r="DJ50">
        <f ca="1">IF(AND($B50&gt;0,SUM(DJ$3:DJ49)=0,SUM($H50:DI50)=0),$B50,0)</f>
        <v>0</v>
      </c>
      <c r="DK50">
        <f ca="1">IF(AND($B50&gt;0,SUM(DK$3:DK49)=0,SUM($H50:DJ50)=0),$B50,0)</f>
        <v>0</v>
      </c>
      <c r="DL50">
        <f ca="1">IF(AND($B50&gt;0,SUM(DL$3:DL49)=0,SUM($H50:DK50)=0),$B50,0)</f>
        <v>0</v>
      </c>
      <c r="DM50">
        <f ca="1">IF(AND($B50&gt;0,SUM(DM$3:DM49)=0,SUM($H50:DL50)=0),$B50,0)</f>
        <v>0</v>
      </c>
      <c r="DN50">
        <f ca="1">IF(AND($B50&gt;0,SUM(DN$3:DN49)=0,SUM($H50:DM50)=0),$B50,0)</f>
        <v>0</v>
      </c>
      <c r="DO50">
        <f ca="1">IF(AND($B50&gt;0,SUM(DO$3:DO49)=0,SUM($H50:DN50)=0),$B50,0)</f>
        <v>0</v>
      </c>
      <c r="DP50">
        <f ca="1">IF(AND($B50&gt;0,SUM(DP$3:DP49)=0,SUM($H50:DO50)=0),$B50,0)</f>
        <v>0</v>
      </c>
      <c r="DQ50">
        <f ca="1">IF(AND($B50&gt;0,SUM(DQ$3:DQ49)=0,SUM($H50:DP50)=0),$B50,0)</f>
        <v>0</v>
      </c>
      <c r="DR50">
        <f ca="1">IF(AND($B50&gt;0,SUM(DR$3:DR49)=0,SUM($H50:DQ50)=0),$B50,0)</f>
        <v>0</v>
      </c>
      <c r="DS50">
        <f ca="1">IF(AND($B50&gt;0,SUM(DS$3:DS49)=0,SUM($H50:DR50)=0),$B50,0)</f>
        <v>0</v>
      </c>
      <c r="DT50">
        <f ca="1">IF(AND($B50&gt;0,SUM(DT$3:DT49)=0,SUM($H50:DS50)=0),$B50,0)</f>
        <v>0</v>
      </c>
      <c r="DU50">
        <f ca="1">IF(AND($B50&gt;0,SUM(DU$3:DU49)=0,SUM($H50:DT50)=0),$B50,0)</f>
        <v>0</v>
      </c>
      <c r="DV50">
        <f ca="1">IF(AND($B50&gt;0,SUM(DV$3:DV49)=0,SUM($H50:DU50)=0),$B50,0)</f>
        <v>0</v>
      </c>
      <c r="DW50">
        <f ca="1">IF(AND($B50&gt;0,SUM(DW$3:DW49)=0,SUM($H50:DV50)=0),$B50,0)</f>
        <v>0</v>
      </c>
      <c r="DX50">
        <f ca="1">IF(AND($B50&gt;0,SUM(DX$3:DX49)=0,SUM($H50:DW50)=0),$B50,0)</f>
        <v>0</v>
      </c>
      <c r="DY50">
        <f ca="1">IF(AND($B50&gt;0,SUM(DY$3:DY49)=0,SUM($H50:DX50)=0),$B50,0)</f>
        <v>0</v>
      </c>
      <c r="DZ50">
        <f ca="1">IF(AND($B50&gt;0,SUM(DZ$3:DZ49)=0,SUM($H50:DY50)=0),$B50,0)</f>
        <v>0</v>
      </c>
      <c r="EA50">
        <f ca="1">IF(AND($B50&gt;0,SUM(EA$3:EA49)=0,SUM($H50:DZ50)=0),$B50,0)</f>
        <v>0</v>
      </c>
      <c r="EB50">
        <f ca="1">IF(AND($B50&gt;0,SUM(EB$3:EB49)=0,SUM($H50:EA50)=0),$B50,0)</f>
        <v>0</v>
      </c>
      <c r="EC50">
        <f ca="1">IF(AND($B50&gt;0,SUM(EC$3:EC49)=0,SUM($H50:EB50)=0),$B50,0)</f>
        <v>0</v>
      </c>
      <c r="ED50">
        <f ca="1">IF(AND($B50&gt;0,SUM(ED$3:ED49)=0,SUM($H50:EC50)=0),$B50,0)</f>
        <v>0</v>
      </c>
      <c r="EE50">
        <f ca="1">IF(AND($B50&gt;0,SUM(EE$3:EE49)=0,SUM($H50:ED50)=0),$B50,0)</f>
        <v>0</v>
      </c>
      <c r="EF50">
        <f ca="1">IF(AND($B50&gt;0,SUM(EF$3:EF49)=0,SUM($H50:EE50)=0),$B50,0)</f>
        <v>0</v>
      </c>
      <c r="EG50">
        <f ca="1">IF(AND($B50&gt;0,SUM(EG$3:EG49)=0,SUM($H50:EF50)=0),$B50,0)</f>
        <v>0</v>
      </c>
      <c r="EH50">
        <f ca="1">IF(AND($B50&gt;0,SUM(EH$3:EH49)=0,SUM($H50:EG50)=0),$B50,0)</f>
        <v>0</v>
      </c>
      <c r="EI50">
        <f ca="1">IF(AND($B50&gt;0,SUM(EI$3:EI49)=0,SUM($H50:EH50)=0),$B50,0)</f>
        <v>0</v>
      </c>
      <c r="EJ50">
        <f ca="1">IF(AND($B50&gt;0,SUM(EJ$3:EJ49)=0,SUM($H50:EI50)=0),$B50,0)</f>
        <v>0</v>
      </c>
      <c r="EK50">
        <f ca="1">IF(AND($B50&gt;0,SUM(EK$3:EK49)=0,SUM($H50:EJ50)=0),$B50,0)</f>
        <v>0</v>
      </c>
      <c r="EL50">
        <f ca="1">IF(AND($B50&gt;0,SUM(EL$3:EL49)=0,SUM($H50:EK50)=0),$B50,0)</f>
        <v>0</v>
      </c>
      <c r="EM50">
        <f ca="1">IF(AND($B50&gt;0,SUM(EM$3:EM49)=0,SUM($H50:EL50)=0),$B50,0)</f>
        <v>0</v>
      </c>
      <c r="EN50">
        <f ca="1">IF(AND($B50&gt;0,SUM(EN$3:EN49)=0,SUM($H50:EM50)=0),$B50,0)</f>
        <v>0</v>
      </c>
      <c r="EO50">
        <f ca="1">IF(AND($B50&gt;0,SUM(EO$3:EO49)=0,SUM($H50:EN50)=0),$B50,0)</f>
        <v>0</v>
      </c>
      <c r="EP50">
        <f ca="1">IF(AND($B50&gt;0,SUM(EP$3:EP49)=0,SUM($H50:EO50)=0),$B50,0)</f>
        <v>0</v>
      </c>
      <c r="EQ50">
        <f ca="1">IF(AND($B50&gt;0,SUM(EQ$3:EQ49)=0,SUM($H50:EP50)=0),$B50,0)</f>
        <v>0</v>
      </c>
      <c r="ER50">
        <f ca="1">IF(AND($B50&gt;0,SUM(ER$3:ER49)=0,SUM($H50:EQ50)=0),$B50,0)</f>
        <v>0</v>
      </c>
      <c r="ES50">
        <f ca="1">IF(AND($B50&gt;0,SUM(ES$3:ES49)=0,SUM($H50:ER50)=0),$B50,0)</f>
        <v>0</v>
      </c>
      <c r="ET50">
        <f ca="1">IF(AND($B50&gt;0,SUM(ET$3:ET49)=0,SUM($H50:ES50)=0),$B50,0)</f>
        <v>0</v>
      </c>
      <c r="EU50">
        <f ca="1">IF(AND($B50&gt;0,SUM(EU$3:EU49)=0,SUM($H50:ET50)=0),$B50,0)</f>
        <v>0</v>
      </c>
      <c r="EV50">
        <f ca="1">IF(AND($B50&gt;0,SUM(EV$3:EV49)=0,SUM($H50:EU50)=0),$B50,0)</f>
        <v>0</v>
      </c>
      <c r="EW50">
        <f ca="1">IF(AND($B50&gt;0,SUM(EW$3:EW49)=0,SUM($H50:EV50)=0),$B50,0)</f>
        <v>0</v>
      </c>
      <c r="EX50">
        <f ca="1">IF(AND($B50&gt;0,SUM(EX$3:EX49)=0,SUM($H50:EW50)=0),$B50,0)</f>
        <v>0</v>
      </c>
      <c r="EY50">
        <f ca="1">IF(AND($B50&gt;0,SUM(EY$3:EY49)=0,SUM($H50:EX50)=0),$B50,0)</f>
        <v>0</v>
      </c>
      <c r="EZ50">
        <f ca="1">IF(AND($B50&gt;0,SUM(EZ$3:EZ49)=0,SUM($H50:EY50)=0),$B50,0)</f>
        <v>0</v>
      </c>
      <c r="FA50">
        <f ca="1">IF(AND($B50&gt;0,SUM(FA$3:FA49)=0,SUM($H50:EZ50)=0),$B50,0)</f>
        <v>0</v>
      </c>
      <c r="FB50">
        <f ca="1">IF(AND($B50&gt;0,SUM(FB$3:FB49)=0,SUM($H50:FA50)=0),$B50,0)</f>
        <v>0</v>
      </c>
      <c r="FC50">
        <f ca="1">IF(AND($B50&gt;0,SUM(FC$3:FC49)=0,SUM($H50:FB50)=0),$B50,0)</f>
        <v>0</v>
      </c>
      <c r="FD50">
        <f ca="1">IF(AND($B50&gt;0,SUM(FD$3:FD49)=0,SUM($H50:FC50)=0),$B50,0)</f>
        <v>0</v>
      </c>
      <c r="FE50">
        <f ca="1">IF(AND($B50&gt;0,SUM(FE$3:FE49)=0,SUM($H50:FD50)=0),$B50,0)</f>
        <v>0</v>
      </c>
      <c r="FF50">
        <f ca="1">IF(AND($B50&gt;0,SUM(FF$3:FF49)=0,SUM($H50:FE50)=0),$B50,0)</f>
        <v>0</v>
      </c>
      <c r="FG50">
        <f ca="1">IF(AND($B50&gt;0,SUM(FG$3:FG49)=0,SUM($H50:FF50)=0),$B50,0)</f>
        <v>0</v>
      </c>
      <c r="FH50">
        <f ca="1">IF(AND($B50&gt;0,SUM(FH$3:FH49)=0,SUM($H50:FG50)=0),$B50,0)</f>
        <v>0</v>
      </c>
      <c r="FI50">
        <f ca="1">IF(AND($B50&gt;0,SUM(FI$3:FI49)=0,SUM($H50:FH50)=0),$B50,0)</f>
        <v>0</v>
      </c>
      <c r="FJ50">
        <f ca="1">IF(AND($B50&gt;0,SUM(FJ$3:FJ49)=0,SUM($H50:FI50)=0),$B50,0)</f>
        <v>0</v>
      </c>
      <c r="FK50">
        <f ca="1">IF(AND($B50&gt;0,SUM(FK$3:FK49)=0,SUM($H50:FJ50)=0),$B50,0)</f>
        <v>0</v>
      </c>
      <c r="FL50">
        <f ca="1">IF(AND($B50&gt;0,SUM(FL$3:FL49)=0,SUM($H50:FK50)=0),$B50,0)</f>
        <v>0</v>
      </c>
      <c r="FM50">
        <f ca="1">IF(AND($B50&gt;0,SUM(FM$3:FM49)=0,SUM($H50:FL50)=0),$B50,0)</f>
        <v>0</v>
      </c>
      <c r="FN50">
        <f ca="1">IF(AND($B50&gt;0,SUM(FN$3:FN49)=0,SUM($H50:FM50)=0),$B50,0)</f>
        <v>0</v>
      </c>
      <c r="FS50" s="68" t="s">
        <v>264</v>
      </c>
      <c r="FT50" s="67" t="str">
        <f>""</f>
        <v/>
      </c>
      <c r="FU50" s="342" t="str">
        <f>""</f>
        <v/>
      </c>
      <c r="FV50" s="67" t="str">
        <f>""</f>
        <v/>
      </c>
      <c r="FY50" s="250" t="s">
        <v>298</v>
      </c>
      <c r="FZ50" s="67" t="str">
        <f>""</f>
        <v/>
      </c>
      <c r="GA50" s="67" t="str">
        <f>""</f>
        <v/>
      </c>
      <c r="GB50" s="67" t="str">
        <f>""</f>
        <v/>
      </c>
      <c r="GE50" s="68" t="s">
        <v>682</v>
      </c>
      <c r="GF50" s="67" t="str">
        <f>""</f>
        <v/>
      </c>
      <c r="GG50" s="67" t="str">
        <f>""</f>
        <v/>
      </c>
      <c r="GH50" s="67" t="str">
        <f>""</f>
        <v/>
      </c>
    </row>
    <row r="51" spans="1:190" ht="15.75" thickBot="1" x14ac:dyDescent="0.3">
      <c r="A51">
        <v>51</v>
      </c>
      <c r="B51">
        <f ca="1">IF(Valintaohjelma!D$13=SelectionData!F13,A51,0)</f>
        <v>0</v>
      </c>
      <c r="C51" s="240" t="str">
        <f t="shared" ca="1" si="6"/>
        <v>Kattoasennusteline W3 (O/V)</v>
      </c>
      <c r="D51" s="240" t="str">
        <f t="shared" ca="1" si="7"/>
        <v>W03CMB</v>
      </c>
      <c r="E51" s="240">
        <f t="shared" ca="1" si="8"/>
        <v>7906827</v>
      </c>
      <c r="F51" s="240">
        <f t="shared" ca="1" si="9"/>
        <v>1</v>
      </c>
      <c r="G51" s="47">
        <f ca="1">INDEX($I$2:$FN$2,ROWS(G$2:G51))</f>
        <v>0</v>
      </c>
      <c r="H51">
        <v>0</v>
      </c>
      <c r="I51">
        <f ca="1">IF(AND($B51&gt;0,SUM(I$3:I50)=0,SUM($H51:H51)=0),$B51,0)</f>
        <v>0</v>
      </c>
      <c r="J51">
        <f ca="1">IF(AND($B51&gt;0,SUM(J$3:J50)=0,SUM($H51:I51)=0),$B51,0)</f>
        <v>0</v>
      </c>
      <c r="K51">
        <f ca="1">IF(AND($B51&gt;0,SUM(K$3:K50)=0,SUM($H51:J51)=0),$B51,0)</f>
        <v>0</v>
      </c>
      <c r="L51">
        <f ca="1">IF(AND($B51&gt;0,SUM(L$3:L50)=0,SUM($H51:K51)=0),$B51,0)</f>
        <v>0</v>
      </c>
      <c r="M51">
        <f ca="1">IF(AND($B51&gt;0,SUM(M$3:M50)=0,SUM($H51:L51)=0),$B51,0)</f>
        <v>0</v>
      </c>
      <c r="N51">
        <f ca="1">IF(AND($B51&gt;0,SUM(N$3:N50)=0,SUM($H51:M51)=0),$B51,0)</f>
        <v>0</v>
      </c>
      <c r="O51">
        <f ca="1">IF(AND($B51&gt;0,SUM(O$3:O50)=0,SUM($H51:N51)=0),$B51,0)</f>
        <v>0</v>
      </c>
      <c r="P51">
        <f ca="1">IF(AND($B51&gt;0,SUM(P$3:P50)=0,SUM($H51:O51)=0),$B51,0)</f>
        <v>0</v>
      </c>
      <c r="Q51">
        <f ca="1">IF(AND($B51&gt;0,SUM(Q$3:Q50)=0,SUM($H51:P51)=0),$B51,0)</f>
        <v>0</v>
      </c>
      <c r="R51">
        <f ca="1">IF(AND($B51&gt;0,SUM(R$3:R50)=0,SUM($H51:Q51)=0),$B51,0)</f>
        <v>0</v>
      </c>
      <c r="S51">
        <f ca="1">IF(AND($B51&gt;0,SUM(S$3:S50)=0,SUM($H51:R51)=0),$B51,0)</f>
        <v>0</v>
      </c>
      <c r="T51">
        <f ca="1">IF(AND($B51&gt;0,SUM(T$3:T50)=0,SUM($H51:S51)=0),$B51,0)</f>
        <v>0</v>
      </c>
      <c r="U51">
        <f ca="1">IF(AND($B51&gt;0,SUM(U$3:U50)=0,SUM($H51:T51)=0),$B51,0)</f>
        <v>0</v>
      </c>
      <c r="V51">
        <f ca="1">IF(AND($B51&gt;0,SUM(V$3:V50)=0,SUM($H51:U51)=0),$B51,0)</f>
        <v>0</v>
      </c>
      <c r="W51">
        <f ca="1">IF(AND($B51&gt;0,SUM(W$3:W50)=0,SUM($H51:V51)=0),$B51,0)</f>
        <v>0</v>
      </c>
      <c r="X51">
        <f ca="1">IF(AND($B51&gt;0,SUM(X$3:X50)=0,SUM($H51:W51)=0),$B51,0)</f>
        <v>0</v>
      </c>
      <c r="Y51">
        <f ca="1">IF(AND($B51&gt;0,SUM(Y$3:Y50)=0,SUM($H51:X51)=0),$B51,0)</f>
        <v>0</v>
      </c>
      <c r="Z51">
        <f ca="1">IF(AND($B51&gt;0,SUM(Z$3:Z50)=0,SUM($H51:Y51)=0),$B51,0)</f>
        <v>0</v>
      </c>
      <c r="AA51">
        <f ca="1">IF(AND($B51&gt;0,SUM(AA$3:AA50)=0,SUM($H51:Z51)=0),$B51,0)</f>
        <v>0</v>
      </c>
      <c r="AB51">
        <f ca="1">IF(AND($B51&gt;0,SUM(AB$3:AB50)=0,SUM($H51:AA51)=0),$B51,0)</f>
        <v>0</v>
      </c>
      <c r="AC51">
        <f ca="1">IF(AND($B51&gt;0,SUM(AC$3:AC50)=0,SUM($H51:AB51)=0),$B51,0)</f>
        <v>0</v>
      </c>
      <c r="AD51">
        <f ca="1">IF(AND($B51&gt;0,SUM(AD$3:AD50)=0,SUM($H51:AC51)=0),$B51,0)</f>
        <v>0</v>
      </c>
      <c r="AE51">
        <f ca="1">IF(AND($B51&gt;0,SUM(AE$3:AE50)=0,SUM($H51:AD51)=0),$B51,0)</f>
        <v>0</v>
      </c>
      <c r="AF51">
        <f ca="1">IF(AND($B51&gt;0,SUM(AF$3:AF50)=0,SUM($H51:AE51)=0),$B51,0)</f>
        <v>0</v>
      </c>
      <c r="AG51">
        <f ca="1">IF(AND($B51&gt;0,SUM(AG$3:AG50)=0,SUM($H51:AF51)=0),$B51,0)</f>
        <v>0</v>
      </c>
      <c r="AH51">
        <f ca="1">IF(AND($B51&gt;0,SUM(AH$3:AH50)=0,SUM($H51:AG51)=0),$B51,0)</f>
        <v>0</v>
      </c>
      <c r="AI51">
        <f ca="1">IF(AND($B51&gt;0,SUM(AI$3:AI50)=0,SUM($H51:AH51)=0),$B51,0)</f>
        <v>0</v>
      </c>
      <c r="AJ51">
        <f ca="1">IF(AND($B51&gt;0,SUM(AJ$3:AJ50)=0,SUM($H51:AI51)=0),$B51,0)</f>
        <v>0</v>
      </c>
      <c r="AK51">
        <f ca="1">IF(AND($B51&gt;0,SUM(AK$3:AK50)=0,SUM($H51:AJ51)=0),$B51,0)</f>
        <v>0</v>
      </c>
      <c r="AL51">
        <f ca="1">IF(AND($B51&gt;0,SUM(AL$3:AL50)=0,SUM($H51:AK51)=0),$B51,0)</f>
        <v>0</v>
      </c>
      <c r="AM51">
        <f ca="1">IF(AND($B51&gt;0,SUM(AM$3:AM50)=0,SUM($H51:AL51)=0),$B51,0)</f>
        <v>0</v>
      </c>
      <c r="AN51">
        <f ca="1">IF(AND($B51&gt;0,SUM(AN$3:AN50)=0,SUM($H51:AM51)=0),$B51,0)</f>
        <v>0</v>
      </c>
      <c r="AO51">
        <f ca="1">IF(AND($B51&gt;0,SUM(AO$3:AO50)=0,SUM($H51:AN51)=0),$B51,0)</f>
        <v>0</v>
      </c>
      <c r="AP51">
        <f ca="1">IF(AND($B51&gt;0,SUM(AP$3:AP50)=0,SUM($H51:AO51)=0),$B51,0)</f>
        <v>0</v>
      </c>
      <c r="AQ51">
        <f ca="1">IF(AND($B51&gt;0,SUM(AQ$3:AQ50)=0,SUM($H51:AP51)=0),$B51,0)</f>
        <v>0</v>
      </c>
      <c r="AR51">
        <f ca="1">IF(AND($B51&gt;0,SUM(AR$3:AR50)=0,SUM($H51:AQ51)=0),$B51,0)</f>
        <v>0</v>
      </c>
      <c r="AS51">
        <f ca="1">IF(AND($B51&gt;0,SUM(AS$3:AS50)=0,SUM($H51:AR51)=0),$B51,0)</f>
        <v>0</v>
      </c>
      <c r="AT51">
        <f ca="1">IF(AND($B51&gt;0,SUM(AT$3:AT50)=0,SUM($H51:AS51)=0),$B51,0)</f>
        <v>0</v>
      </c>
      <c r="AU51">
        <f ca="1">IF(AND($B51&gt;0,SUM(AU$3:AU50)=0,SUM($H51:AT51)=0),$B51,0)</f>
        <v>0</v>
      </c>
      <c r="AV51">
        <f ca="1">IF(AND($B51&gt;0,SUM(AV$3:AV50)=0,SUM($H51:AU51)=0),$B51,0)</f>
        <v>0</v>
      </c>
      <c r="AW51">
        <f ca="1">IF(AND($B51&gt;0,SUM(AW$3:AW50)=0,SUM($H51:AV51)=0),$B51,0)</f>
        <v>0</v>
      </c>
      <c r="AX51">
        <f ca="1">IF(AND($B51&gt;0,SUM(AX$3:AX50)=0,SUM($H51:AW51)=0),$B51,0)</f>
        <v>0</v>
      </c>
      <c r="AY51">
        <f ca="1">IF(AND($B51&gt;0,SUM(AY$3:AY50)=0,SUM($H51:AX51)=0),$B51,0)</f>
        <v>0</v>
      </c>
      <c r="AZ51">
        <f ca="1">IF(AND($B51&gt;0,SUM(AZ$3:AZ50)=0,SUM($H51:AY51)=0),$B51,0)</f>
        <v>0</v>
      </c>
      <c r="BA51">
        <f ca="1">IF(AND($B51&gt;0,SUM(BA$3:BA50)=0,SUM($H51:AZ51)=0),$B51,0)</f>
        <v>0</v>
      </c>
      <c r="BB51">
        <f ca="1">IF(AND($B51&gt;0,SUM(BB$3:BB50)=0,SUM($H51:BA51)=0),$B51,0)</f>
        <v>0</v>
      </c>
      <c r="BC51">
        <f ca="1">IF(AND($B51&gt;0,SUM(BC$3:BC50)=0,SUM($H51:BB51)=0),$B51,0)</f>
        <v>0</v>
      </c>
      <c r="BD51">
        <f ca="1">IF(AND($B51&gt;0,SUM(BD$3:BD50)=0,SUM($H51:BC51)=0),$B51,0)</f>
        <v>0</v>
      </c>
      <c r="BE51">
        <f ca="1">IF(AND($B51&gt;0,SUM(BE$3:BE50)=0,SUM($H51:BD51)=0),$B51,0)</f>
        <v>0</v>
      </c>
      <c r="BF51">
        <f ca="1">IF(AND($B51&gt;0,SUM(BF$3:BF50)=0,SUM($H51:BE51)=0),$B51,0)</f>
        <v>0</v>
      </c>
      <c r="BG51">
        <f ca="1">IF(AND($B51&gt;0,SUM(BG$3:BG50)=0,SUM($H51:BF51)=0),$B51,0)</f>
        <v>0</v>
      </c>
      <c r="BH51">
        <f ca="1">IF(AND($B51&gt;0,SUM(BH$3:BH50)=0,SUM($H51:BG51)=0),$B51,0)</f>
        <v>0</v>
      </c>
      <c r="BI51">
        <f ca="1">IF(AND($B51&gt;0,SUM(BI$3:BI50)=0,SUM($H51:BH51)=0),$B51,0)</f>
        <v>0</v>
      </c>
      <c r="BJ51">
        <f ca="1">IF(AND($B51&gt;0,SUM(BJ$3:BJ50)=0,SUM($H51:BI51)=0),$B51,0)</f>
        <v>0</v>
      </c>
      <c r="BK51">
        <f ca="1">IF(AND($B51&gt;0,SUM(BK$3:BK50)=0,SUM($H51:BJ51)=0),$B51,0)</f>
        <v>0</v>
      </c>
      <c r="BL51">
        <f ca="1">IF(AND($B51&gt;0,SUM(BL$3:BL50)=0,SUM($H51:BK51)=0),$B51,0)</f>
        <v>0</v>
      </c>
      <c r="BM51">
        <f ca="1">IF(AND($B51&gt;0,SUM(BM$3:BM50)=0,SUM($H51:BL51)=0),$B51,0)</f>
        <v>0</v>
      </c>
      <c r="BN51">
        <f ca="1">IF(AND($B51&gt;0,SUM(BN$3:BN50)=0,SUM($H51:BM51)=0),$B51,0)</f>
        <v>0</v>
      </c>
      <c r="BO51">
        <f ca="1">IF(AND($B51&gt;0,SUM(BO$3:BO50)=0,SUM($H51:BN51)=0),$B51,0)</f>
        <v>0</v>
      </c>
      <c r="BP51">
        <f ca="1">IF(AND($B51&gt;0,SUM(BP$3:BP50)=0,SUM($H51:BO51)=0),$B51,0)</f>
        <v>0</v>
      </c>
      <c r="BQ51">
        <f ca="1">IF(AND($B51&gt;0,SUM(BQ$3:BQ50)=0,SUM($H51:BP51)=0),$B51,0)</f>
        <v>0</v>
      </c>
      <c r="BR51">
        <f ca="1">IF(AND($B51&gt;0,SUM(BR$3:BR50)=0,SUM($H51:BQ51)=0),$B51,0)</f>
        <v>0</v>
      </c>
      <c r="BS51">
        <f ca="1">IF(AND($B51&gt;0,SUM(BS$3:BS50)=0,SUM($H51:BR51)=0),$B51,0)</f>
        <v>0</v>
      </c>
      <c r="BT51">
        <f ca="1">IF(AND($B51&gt;0,SUM(BT$3:BT50)=0,SUM($H51:BS51)=0),$B51,0)</f>
        <v>0</v>
      </c>
      <c r="BU51">
        <f ca="1">IF(AND($B51&gt;0,SUM(BU$3:BU50)=0,SUM($H51:BT51)=0),$B51,0)</f>
        <v>0</v>
      </c>
      <c r="BV51">
        <f ca="1">IF(AND($B51&gt;0,SUM(BV$3:BV50)=0,SUM($H51:BU51)=0),$B51,0)</f>
        <v>0</v>
      </c>
      <c r="BW51">
        <f ca="1">IF(AND($B51&gt;0,SUM(BW$3:BW50)=0,SUM($H51:BV51)=0),$B51,0)</f>
        <v>0</v>
      </c>
      <c r="BX51">
        <f ca="1">IF(AND($B51&gt;0,SUM(BX$3:BX50)=0,SUM($H51:BW51)=0),$B51,0)</f>
        <v>0</v>
      </c>
      <c r="BY51">
        <f ca="1">IF(AND($B51&gt;0,SUM(BY$3:BY50)=0,SUM($H51:BX51)=0),$B51,0)</f>
        <v>0</v>
      </c>
      <c r="BZ51">
        <f ca="1">IF(AND($B51&gt;0,SUM(BZ$3:BZ50)=0,SUM($H51:BY51)=0),$B51,0)</f>
        <v>0</v>
      </c>
      <c r="CA51">
        <f ca="1">IF(AND($B51&gt;0,SUM(CA$3:CA50)=0,SUM($H51:BZ51)=0),$B51,0)</f>
        <v>0</v>
      </c>
      <c r="CB51">
        <f ca="1">IF(AND($B51&gt;0,SUM(CB$3:CB50)=0,SUM($H51:CA51)=0),$B51,0)</f>
        <v>0</v>
      </c>
      <c r="CC51">
        <f ca="1">IF(AND($B51&gt;0,SUM(CC$3:CC50)=0,SUM($H51:CB51)=0),$B51,0)</f>
        <v>0</v>
      </c>
      <c r="CD51">
        <f ca="1">IF(AND($B51&gt;0,SUM(CD$3:CD50)=0,SUM($H51:CC51)=0),$B51,0)</f>
        <v>0</v>
      </c>
      <c r="CE51">
        <f ca="1">IF(AND($B51&gt;0,SUM(CE$3:CE50)=0,SUM($H51:CD51)=0),$B51,0)</f>
        <v>0</v>
      </c>
      <c r="CF51">
        <f ca="1">IF(AND($B51&gt;0,SUM(CF$3:CF50)=0,SUM($H51:CE51)=0),$B51,0)</f>
        <v>0</v>
      </c>
      <c r="CG51">
        <f ca="1">IF(AND($B51&gt;0,SUM(CG$3:CG50)=0,SUM($H51:CF51)=0),$B51,0)</f>
        <v>0</v>
      </c>
      <c r="CH51">
        <f ca="1">IF(AND($B51&gt;0,SUM(CH$3:CH50)=0,SUM($H51:CG51)=0),$B51,0)</f>
        <v>0</v>
      </c>
      <c r="CI51">
        <f ca="1">IF(AND($B51&gt;0,SUM(CI$3:CI50)=0,SUM($H51:CH51)=0),$B51,0)</f>
        <v>0</v>
      </c>
      <c r="CJ51">
        <f ca="1">IF(AND($B51&gt;0,SUM(CJ$3:CJ50)=0,SUM($H51:CI51)=0),$B51,0)</f>
        <v>0</v>
      </c>
      <c r="CK51">
        <f ca="1">IF(AND($B51&gt;0,SUM(CK$3:CK50)=0,SUM($H51:CJ51)=0),$B51,0)</f>
        <v>0</v>
      </c>
      <c r="CL51">
        <f ca="1">IF(AND($B51&gt;0,SUM(CL$3:CL50)=0,SUM($H51:CK51)=0),$B51,0)</f>
        <v>0</v>
      </c>
      <c r="CM51">
        <f ca="1">IF(AND($B51&gt;0,SUM(CM$3:CM50)=0,SUM($H51:CL51)=0),$B51,0)</f>
        <v>0</v>
      </c>
      <c r="CN51">
        <f ca="1">IF(AND($B51&gt;0,SUM(CN$3:CN50)=0,SUM($H51:CM51)=0),$B51,0)</f>
        <v>0</v>
      </c>
      <c r="CO51">
        <f ca="1">IF(AND($B51&gt;0,SUM(CO$3:CO50)=0,SUM($H51:CN51)=0),$B51,0)</f>
        <v>0</v>
      </c>
      <c r="CP51">
        <f ca="1">IF(AND($B51&gt;0,SUM(CP$3:CP50)=0,SUM($H51:CO51)=0),$B51,0)</f>
        <v>0</v>
      </c>
      <c r="CQ51">
        <f ca="1">IF(AND($B51&gt;0,SUM(CQ$3:CQ50)=0,SUM($H51:CP51)=0),$B51,0)</f>
        <v>0</v>
      </c>
      <c r="CR51">
        <f ca="1">IF(AND($B51&gt;0,SUM(CR$3:CR50)=0,SUM($H51:CQ51)=0),$B51,0)</f>
        <v>0</v>
      </c>
      <c r="CS51">
        <f ca="1">IF(AND($B51&gt;0,SUM(CS$3:CS50)=0,SUM($H51:CR51)=0),$B51,0)</f>
        <v>0</v>
      </c>
      <c r="CT51">
        <f ca="1">IF(AND($B51&gt;0,SUM(CT$3:CT50)=0,SUM($H51:CS51)=0),$B51,0)</f>
        <v>0</v>
      </c>
      <c r="CU51">
        <f ca="1">IF(AND($B51&gt;0,SUM(CU$3:CU50)=0,SUM($H51:CT51)=0),$B51,0)</f>
        <v>0</v>
      </c>
      <c r="CV51">
        <f ca="1">IF(AND($B51&gt;0,SUM(CV$3:CV50)=0,SUM($H51:CU51)=0),$B51,0)</f>
        <v>0</v>
      </c>
      <c r="CW51">
        <f ca="1">IF(AND($B51&gt;0,SUM(CW$3:CW50)=0,SUM($H51:CV51)=0),$B51,0)</f>
        <v>0</v>
      </c>
      <c r="CX51">
        <f ca="1">IF(AND($B51&gt;0,SUM(CX$3:CX50)=0,SUM($H51:CW51)=0),$B51,0)</f>
        <v>0</v>
      </c>
      <c r="CY51">
        <f ca="1">IF(AND($B51&gt;0,SUM(CY$3:CY50)=0,SUM($H51:CX51)=0),$B51,0)</f>
        <v>0</v>
      </c>
      <c r="CZ51">
        <f ca="1">IF(AND($B51&gt;0,SUM(CZ$3:CZ50)=0,SUM($H51:CY51)=0),$B51,0)</f>
        <v>0</v>
      </c>
      <c r="DA51">
        <f ca="1">IF(AND($B51&gt;0,SUM(DA$3:DA50)=0,SUM($H51:CZ51)=0),$B51,0)</f>
        <v>0</v>
      </c>
      <c r="DB51">
        <f ca="1">IF(AND($B51&gt;0,SUM(DB$3:DB50)=0,SUM($H51:DA51)=0),$B51,0)</f>
        <v>0</v>
      </c>
      <c r="DC51">
        <f ca="1">IF(AND($B51&gt;0,SUM(DC$3:DC50)=0,SUM($H51:DB51)=0),$B51,0)</f>
        <v>0</v>
      </c>
      <c r="DD51">
        <f ca="1">IF(AND($B51&gt;0,SUM(DD$3:DD50)=0,SUM($H51:DC51)=0),$B51,0)</f>
        <v>0</v>
      </c>
      <c r="DE51">
        <f ca="1">IF(AND($B51&gt;0,SUM(DE$3:DE50)=0,SUM($H51:DD51)=0),$B51,0)</f>
        <v>0</v>
      </c>
      <c r="DF51">
        <f ca="1">IF(AND($B51&gt;0,SUM(DF$3:DF50)=0,SUM($H51:DE51)=0),$B51,0)</f>
        <v>0</v>
      </c>
      <c r="DG51">
        <f ca="1">IF(AND($B51&gt;0,SUM(DG$3:DG50)=0,SUM($H51:DF51)=0),$B51,0)</f>
        <v>0</v>
      </c>
      <c r="DH51">
        <f ca="1">IF(AND($B51&gt;0,SUM(DH$3:DH50)=0,SUM($H51:DG51)=0),$B51,0)</f>
        <v>0</v>
      </c>
      <c r="DI51">
        <f ca="1">IF(AND($B51&gt;0,SUM(DI$3:DI50)=0,SUM($H51:DH51)=0),$B51,0)</f>
        <v>0</v>
      </c>
      <c r="DJ51">
        <f ca="1">IF(AND($B51&gt;0,SUM(DJ$3:DJ50)=0,SUM($H51:DI51)=0),$B51,0)</f>
        <v>0</v>
      </c>
      <c r="DK51">
        <f ca="1">IF(AND($B51&gt;0,SUM(DK$3:DK50)=0,SUM($H51:DJ51)=0),$B51,0)</f>
        <v>0</v>
      </c>
      <c r="DL51">
        <f ca="1">IF(AND($B51&gt;0,SUM(DL$3:DL50)=0,SUM($H51:DK51)=0),$B51,0)</f>
        <v>0</v>
      </c>
      <c r="DM51">
        <f ca="1">IF(AND($B51&gt;0,SUM(DM$3:DM50)=0,SUM($H51:DL51)=0),$B51,0)</f>
        <v>0</v>
      </c>
      <c r="DN51">
        <f ca="1">IF(AND($B51&gt;0,SUM(DN$3:DN50)=0,SUM($H51:DM51)=0),$B51,0)</f>
        <v>0</v>
      </c>
      <c r="DO51">
        <f ca="1">IF(AND($B51&gt;0,SUM(DO$3:DO50)=0,SUM($H51:DN51)=0),$B51,0)</f>
        <v>0</v>
      </c>
      <c r="DP51">
        <f ca="1">IF(AND($B51&gt;0,SUM(DP$3:DP50)=0,SUM($H51:DO51)=0),$B51,0)</f>
        <v>0</v>
      </c>
      <c r="DQ51">
        <f ca="1">IF(AND($B51&gt;0,SUM(DQ$3:DQ50)=0,SUM($H51:DP51)=0),$B51,0)</f>
        <v>0</v>
      </c>
      <c r="DR51">
        <f ca="1">IF(AND($B51&gt;0,SUM(DR$3:DR50)=0,SUM($H51:DQ51)=0),$B51,0)</f>
        <v>0</v>
      </c>
      <c r="DS51">
        <f ca="1">IF(AND($B51&gt;0,SUM(DS$3:DS50)=0,SUM($H51:DR51)=0),$B51,0)</f>
        <v>0</v>
      </c>
      <c r="DT51">
        <f ca="1">IF(AND($B51&gt;0,SUM(DT$3:DT50)=0,SUM($H51:DS51)=0),$B51,0)</f>
        <v>0</v>
      </c>
      <c r="DU51">
        <f ca="1">IF(AND($B51&gt;0,SUM(DU$3:DU50)=0,SUM($H51:DT51)=0),$B51,0)</f>
        <v>0</v>
      </c>
      <c r="DV51">
        <f ca="1">IF(AND($B51&gt;0,SUM(DV$3:DV50)=0,SUM($H51:DU51)=0),$B51,0)</f>
        <v>0</v>
      </c>
      <c r="DW51">
        <f ca="1">IF(AND($B51&gt;0,SUM(DW$3:DW50)=0,SUM($H51:DV51)=0),$B51,0)</f>
        <v>0</v>
      </c>
      <c r="DX51">
        <f ca="1">IF(AND($B51&gt;0,SUM(DX$3:DX50)=0,SUM($H51:DW51)=0),$B51,0)</f>
        <v>0</v>
      </c>
      <c r="DY51">
        <f ca="1">IF(AND($B51&gt;0,SUM(DY$3:DY50)=0,SUM($H51:DX51)=0),$B51,0)</f>
        <v>0</v>
      </c>
      <c r="DZ51">
        <f ca="1">IF(AND($B51&gt;0,SUM(DZ$3:DZ50)=0,SUM($H51:DY51)=0),$B51,0)</f>
        <v>0</v>
      </c>
      <c r="EA51">
        <f ca="1">IF(AND($B51&gt;0,SUM(EA$3:EA50)=0,SUM($H51:DZ51)=0),$B51,0)</f>
        <v>0</v>
      </c>
      <c r="EB51">
        <f ca="1">IF(AND($B51&gt;0,SUM(EB$3:EB50)=0,SUM($H51:EA51)=0),$B51,0)</f>
        <v>0</v>
      </c>
      <c r="EC51">
        <f ca="1">IF(AND($B51&gt;0,SUM(EC$3:EC50)=0,SUM($H51:EB51)=0),$B51,0)</f>
        <v>0</v>
      </c>
      <c r="ED51">
        <f ca="1">IF(AND($B51&gt;0,SUM(ED$3:ED50)=0,SUM($H51:EC51)=0),$B51,0)</f>
        <v>0</v>
      </c>
      <c r="EE51">
        <f ca="1">IF(AND($B51&gt;0,SUM(EE$3:EE50)=0,SUM($H51:ED51)=0),$B51,0)</f>
        <v>0</v>
      </c>
      <c r="EF51">
        <f ca="1">IF(AND($B51&gt;0,SUM(EF$3:EF50)=0,SUM($H51:EE51)=0),$B51,0)</f>
        <v>0</v>
      </c>
      <c r="EG51">
        <f ca="1">IF(AND($B51&gt;0,SUM(EG$3:EG50)=0,SUM($H51:EF51)=0),$B51,0)</f>
        <v>0</v>
      </c>
      <c r="EH51">
        <f ca="1">IF(AND($B51&gt;0,SUM(EH$3:EH50)=0,SUM($H51:EG51)=0),$B51,0)</f>
        <v>0</v>
      </c>
      <c r="EI51">
        <f ca="1">IF(AND($B51&gt;0,SUM(EI$3:EI50)=0,SUM($H51:EH51)=0),$B51,0)</f>
        <v>0</v>
      </c>
      <c r="EJ51">
        <f ca="1">IF(AND($B51&gt;0,SUM(EJ$3:EJ50)=0,SUM($H51:EI51)=0),$B51,0)</f>
        <v>0</v>
      </c>
      <c r="EK51">
        <f ca="1">IF(AND($B51&gt;0,SUM(EK$3:EK50)=0,SUM($H51:EJ51)=0),$B51,0)</f>
        <v>0</v>
      </c>
      <c r="EL51">
        <f ca="1">IF(AND($B51&gt;0,SUM(EL$3:EL50)=0,SUM($H51:EK51)=0),$B51,0)</f>
        <v>0</v>
      </c>
      <c r="EM51">
        <f ca="1">IF(AND($B51&gt;0,SUM(EM$3:EM50)=0,SUM($H51:EL51)=0),$B51,0)</f>
        <v>0</v>
      </c>
      <c r="EN51">
        <f ca="1">IF(AND($B51&gt;0,SUM(EN$3:EN50)=0,SUM($H51:EM51)=0),$B51,0)</f>
        <v>0</v>
      </c>
      <c r="EO51">
        <f ca="1">IF(AND($B51&gt;0,SUM(EO$3:EO50)=0,SUM($H51:EN51)=0),$B51,0)</f>
        <v>0</v>
      </c>
      <c r="EP51">
        <f ca="1">IF(AND($B51&gt;0,SUM(EP$3:EP50)=0,SUM($H51:EO51)=0),$B51,0)</f>
        <v>0</v>
      </c>
      <c r="EQ51">
        <f ca="1">IF(AND($B51&gt;0,SUM(EQ$3:EQ50)=0,SUM($H51:EP51)=0),$B51,0)</f>
        <v>0</v>
      </c>
      <c r="ER51">
        <f ca="1">IF(AND($B51&gt;0,SUM(ER$3:ER50)=0,SUM($H51:EQ51)=0),$B51,0)</f>
        <v>0</v>
      </c>
      <c r="ES51">
        <f ca="1">IF(AND($B51&gt;0,SUM(ES$3:ES50)=0,SUM($H51:ER51)=0),$B51,0)</f>
        <v>0</v>
      </c>
      <c r="ET51">
        <f ca="1">IF(AND($B51&gt;0,SUM(ET$3:ET50)=0,SUM($H51:ES51)=0),$B51,0)</f>
        <v>0</v>
      </c>
      <c r="EU51">
        <f ca="1">IF(AND($B51&gt;0,SUM(EU$3:EU50)=0,SUM($H51:ET51)=0),$B51,0)</f>
        <v>0</v>
      </c>
      <c r="EV51">
        <f ca="1">IF(AND($B51&gt;0,SUM(EV$3:EV50)=0,SUM($H51:EU51)=0),$B51,0)</f>
        <v>0</v>
      </c>
      <c r="EW51">
        <f ca="1">IF(AND($B51&gt;0,SUM(EW$3:EW50)=0,SUM($H51:EV51)=0),$B51,0)</f>
        <v>0</v>
      </c>
      <c r="EX51">
        <f ca="1">IF(AND($B51&gt;0,SUM(EX$3:EX50)=0,SUM($H51:EW51)=0),$B51,0)</f>
        <v>0</v>
      </c>
      <c r="EY51">
        <f ca="1">IF(AND($B51&gt;0,SUM(EY$3:EY50)=0,SUM($H51:EX51)=0),$B51,0)</f>
        <v>0</v>
      </c>
      <c r="EZ51">
        <f ca="1">IF(AND($B51&gt;0,SUM(EZ$3:EZ50)=0,SUM($H51:EY51)=0),$B51,0)</f>
        <v>0</v>
      </c>
      <c r="FA51">
        <f ca="1">IF(AND($B51&gt;0,SUM(FA$3:FA50)=0,SUM($H51:EZ51)=0),$B51,0)</f>
        <v>0</v>
      </c>
      <c r="FB51">
        <f ca="1">IF(AND($B51&gt;0,SUM(FB$3:FB50)=0,SUM($H51:FA51)=0),$B51,0)</f>
        <v>0</v>
      </c>
      <c r="FC51">
        <f ca="1">IF(AND($B51&gt;0,SUM(FC$3:FC50)=0,SUM($H51:FB51)=0),$B51,0)</f>
        <v>0</v>
      </c>
      <c r="FD51">
        <f ca="1">IF(AND($B51&gt;0,SUM(FD$3:FD50)=0,SUM($H51:FC51)=0),$B51,0)</f>
        <v>0</v>
      </c>
      <c r="FE51">
        <f ca="1">IF(AND($B51&gt;0,SUM(FE$3:FE50)=0,SUM($H51:FD51)=0),$B51,0)</f>
        <v>0</v>
      </c>
      <c r="FF51">
        <f ca="1">IF(AND($B51&gt;0,SUM(FF$3:FF50)=0,SUM($H51:FE51)=0),$B51,0)</f>
        <v>0</v>
      </c>
      <c r="FG51">
        <f ca="1">IF(AND($B51&gt;0,SUM(FG$3:FG50)=0,SUM($H51:FF51)=0),$B51,0)</f>
        <v>0</v>
      </c>
      <c r="FH51">
        <f ca="1">IF(AND($B51&gt;0,SUM(FH$3:FH50)=0,SUM($H51:FG51)=0),$B51,0)</f>
        <v>0</v>
      </c>
      <c r="FI51">
        <f ca="1">IF(AND($B51&gt;0,SUM(FI$3:FI50)=0,SUM($H51:FH51)=0),$B51,0)</f>
        <v>0</v>
      </c>
      <c r="FJ51">
        <f ca="1">IF(AND($B51&gt;0,SUM(FJ$3:FJ50)=0,SUM($H51:FI51)=0),$B51,0)</f>
        <v>0</v>
      </c>
      <c r="FK51">
        <f ca="1">IF(AND($B51&gt;0,SUM(FK$3:FK50)=0,SUM($H51:FJ51)=0),$B51,0)</f>
        <v>0</v>
      </c>
      <c r="FL51">
        <f ca="1">IF(AND($B51&gt;0,SUM(FL$3:FL50)=0,SUM($H51:FK51)=0),$B51,0)</f>
        <v>0</v>
      </c>
      <c r="FM51">
        <f ca="1">IF(AND($B51&gt;0,SUM(FM$3:FM50)=0,SUM($H51:FL51)=0),$B51,0)</f>
        <v>0</v>
      </c>
      <c r="FN51">
        <f ca="1">IF(AND($B51&gt;0,SUM(FN$3:FN50)=0,SUM($H51:FM51)=0),$B51,0)</f>
        <v>0</v>
      </c>
      <c r="FS51" s="67" t="s">
        <v>356</v>
      </c>
      <c r="FT51" s="67" t="s">
        <v>327</v>
      </c>
      <c r="FU51" s="342">
        <v>7906827</v>
      </c>
      <c r="FV51" s="67">
        <v>1</v>
      </c>
      <c r="FY51" s="249" t="s">
        <v>416</v>
      </c>
      <c r="FZ51" s="67" t="s">
        <v>327</v>
      </c>
      <c r="GA51" s="67" t="str">
        <f>""</f>
        <v/>
      </c>
      <c r="GB51" s="67">
        <v>1</v>
      </c>
      <c r="GE51" s="67" t="s">
        <v>798</v>
      </c>
      <c r="GF51" s="67" t="s">
        <v>327</v>
      </c>
      <c r="GG51" s="67" t="str">
        <f>""</f>
        <v/>
      </c>
      <c r="GH51" s="67">
        <v>1</v>
      </c>
    </row>
    <row r="52" spans="1:190" ht="15.75" thickBot="1" x14ac:dyDescent="0.3">
      <c r="A52">
        <v>52</v>
      </c>
      <c r="B52">
        <f ca="1">IF(Valintaohjelma!D$13=SelectionData!G13,A52,0)</f>
        <v>0</v>
      </c>
      <c r="C52" s="240" t="str">
        <f t="shared" ca="1" si="6"/>
        <v>Kattoasennusteline W4 (O/V)</v>
      </c>
      <c r="D52" s="240" t="str">
        <f t="shared" ca="1" si="7"/>
        <v>W04CMB</v>
      </c>
      <c r="E52" s="240">
        <f t="shared" ca="1" si="8"/>
        <v>7906828</v>
      </c>
      <c r="F52" s="240">
        <f t="shared" ca="1" si="9"/>
        <v>1</v>
      </c>
      <c r="G52" s="47">
        <f ca="1">INDEX($I$2:$FN$2,ROWS(G$2:G52))</f>
        <v>0</v>
      </c>
      <c r="H52">
        <v>0</v>
      </c>
      <c r="I52">
        <f ca="1">IF(AND($B52&gt;0,SUM(I$3:I51)=0,SUM($H52:H52)=0),$B52,0)</f>
        <v>0</v>
      </c>
      <c r="J52">
        <f ca="1">IF(AND($B52&gt;0,SUM(J$3:J51)=0,SUM($H52:I52)=0),$B52,0)</f>
        <v>0</v>
      </c>
      <c r="K52">
        <f ca="1">IF(AND($B52&gt;0,SUM(K$3:K51)=0,SUM($H52:J52)=0),$B52,0)</f>
        <v>0</v>
      </c>
      <c r="L52">
        <f ca="1">IF(AND($B52&gt;0,SUM(L$3:L51)=0,SUM($H52:K52)=0),$B52,0)</f>
        <v>0</v>
      </c>
      <c r="M52">
        <f ca="1">IF(AND($B52&gt;0,SUM(M$3:M51)=0,SUM($H52:L52)=0),$B52,0)</f>
        <v>0</v>
      </c>
      <c r="N52">
        <f ca="1">IF(AND($B52&gt;0,SUM(N$3:N51)=0,SUM($H52:M52)=0),$B52,0)</f>
        <v>0</v>
      </c>
      <c r="O52">
        <f ca="1">IF(AND($B52&gt;0,SUM(O$3:O51)=0,SUM($H52:N52)=0),$B52,0)</f>
        <v>0</v>
      </c>
      <c r="P52">
        <f ca="1">IF(AND($B52&gt;0,SUM(P$3:P51)=0,SUM($H52:O52)=0),$B52,0)</f>
        <v>0</v>
      </c>
      <c r="Q52">
        <f ca="1">IF(AND($B52&gt;0,SUM(Q$3:Q51)=0,SUM($H52:P52)=0),$B52,0)</f>
        <v>0</v>
      </c>
      <c r="R52">
        <f ca="1">IF(AND($B52&gt;0,SUM(R$3:R51)=0,SUM($H52:Q52)=0),$B52,0)</f>
        <v>0</v>
      </c>
      <c r="S52">
        <f ca="1">IF(AND($B52&gt;0,SUM(S$3:S51)=0,SUM($H52:R52)=0),$B52,0)</f>
        <v>0</v>
      </c>
      <c r="T52">
        <f ca="1">IF(AND($B52&gt;0,SUM(T$3:T51)=0,SUM($H52:S52)=0),$B52,0)</f>
        <v>0</v>
      </c>
      <c r="U52">
        <f ca="1">IF(AND($B52&gt;0,SUM(U$3:U51)=0,SUM($H52:T52)=0),$B52,0)</f>
        <v>0</v>
      </c>
      <c r="V52">
        <f ca="1">IF(AND($B52&gt;0,SUM(V$3:V51)=0,SUM($H52:U52)=0),$B52,0)</f>
        <v>0</v>
      </c>
      <c r="W52">
        <f ca="1">IF(AND($B52&gt;0,SUM(W$3:W51)=0,SUM($H52:V52)=0),$B52,0)</f>
        <v>0</v>
      </c>
      <c r="X52">
        <f ca="1">IF(AND($B52&gt;0,SUM(X$3:X51)=0,SUM($H52:W52)=0),$B52,0)</f>
        <v>0</v>
      </c>
      <c r="Y52">
        <f ca="1">IF(AND($B52&gt;0,SUM(Y$3:Y51)=0,SUM($H52:X52)=0),$B52,0)</f>
        <v>0</v>
      </c>
      <c r="Z52">
        <f ca="1">IF(AND($B52&gt;0,SUM(Z$3:Z51)=0,SUM($H52:Y52)=0),$B52,0)</f>
        <v>0</v>
      </c>
      <c r="AA52">
        <f ca="1">IF(AND($B52&gt;0,SUM(AA$3:AA51)=0,SUM($H52:Z52)=0),$B52,0)</f>
        <v>0</v>
      </c>
      <c r="AB52">
        <f ca="1">IF(AND($B52&gt;0,SUM(AB$3:AB51)=0,SUM($H52:AA52)=0),$B52,0)</f>
        <v>0</v>
      </c>
      <c r="AC52">
        <f ca="1">IF(AND($B52&gt;0,SUM(AC$3:AC51)=0,SUM($H52:AB52)=0),$B52,0)</f>
        <v>0</v>
      </c>
      <c r="AD52">
        <f ca="1">IF(AND($B52&gt;0,SUM(AD$3:AD51)=0,SUM($H52:AC52)=0),$B52,0)</f>
        <v>0</v>
      </c>
      <c r="AE52">
        <f ca="1">IF(AND($B52&gt;0,SUM(AE$3:AE51)=0,SUM($H52:AD52)=0),$B52,0)</f>
        <v>0</v>
      </c>
      <c r="AF52">
        <f ca="1">IF(AND($B52&gt;0,SUM(AF$3:AF51)=0,SUM($H52:AE52)=0),$B52,0)</f>
        <v>0</v>
      </c>
      <c r="AG52">
        <f ca="1">IF(AND($B52&gt;0,SUM(AG$3:AG51)=0,SUM($H52:AF52)=0),$B52,0)</f>
        <v>0</v>
      </c>
      <c r="AH52">
        <f ca="1">IF(AND($B52&gt;0,SUM(AH$3:AH51)=0,SUM($H52:AG52)=0),$B52,0)</f>
        <v>0</v>
      </c>
      <c r="AI52">
        <f ca="1">IF(AND($B52&gt;0,SUM(AI$3:AI51)=0,SUM($H52:AH52)=0),$B52,0)</f>
        <v>0</v>
      </c>
      <c r="AJ52">
        <f ca="1">IF(AND($B52&gt;0,SUM(AJ$3:AJ51)=0,SUM($H52:AI52)=0),$B52,0)</f>
        <v>0</v>
      </c>
      <c r="AK52">
        <f ca="1">IF(AND($B52&gt;0,SUM(AK$3:AK51)=0,SUM($H52:AJ52)=0),$B52,0)</f>
        <v>0</v>
      </c>
      <c r="AL52">
        <f ca="1">IF(AND($B52&gt;0,SUM(AL$3:AL51)=0,SUM($H52:AK52)=0),$B52,0)</f>
        <v>0</v>
      </c>
      <c r="AM52">
        <f ca="1">IF(AND($B52&gt;0,SUM(AM$3:AM51)=0,SUM($H52:AL52)=0),$B52,0)</f>
        <v>0</v>
      </c>
      <c r="AN52">
        <f ca="1">IF(AND($B52&gt;0,SUM(AN$3:AN51)=0,SUM($H52:AM52)=0),$B52,0)</f>
        <v>0</v>
      </c>
      <c r="AO52">
        <f ca="1">IF(AND($B52&gt;0,SUM(AO$3:AO51)=0,SUM($H52:AN52)=0),$B52,0)</f>
        <v>0</v>
      </c>
      <c r="AP52">
        <f ca="1">IF(AND($B52&gt;0,SUM(AP$3:AP51)=0,SUM($H52:AO52)=0),$B52,0)</f>
        <v>0</v>
      </c>
      <c r="AQ52">
        <f ca="1">IF(AND($B52&gt;0,SUM(AQ$3:AQ51)=0,SUM($H52:AP52)=0),$B52,0)</f>
        <v>0</v>
      </c>
      <c r="AR52">
        <f ca="1">IF(AND($B52&gt;0,SUM(AR$3:AR51)=0,SUM($H52:AQ52)=0),$B52,0)</f>
        <v>0</v>
      </c>
      <c r="AS52">
        <f ca="1">IF(AND($B52&gt;0,SUM(AS$3:AS51)=0,SUM($H52:AR52)=0),$B52,0)</f>
        <v>0</v>
      </c>
      <c r="AT52">
        <f ca="1">IF(AND($B52&gt;0,SUM(AT$3:AT51)=0,SUM($H52:AS52)=0),$B52,0)</f>
        <v>0</v>
      </c>
      <c r="AU52">
        <f ca="1">IF(AND($B52&gt;0,SUM(AU$3:AU51)=0,SUM($H52:AT52)=0),$B52,0)</f>
        <v>0</v>
      </c>
      <c r="AV52">
        <f ca="1">IF(AND($B52&gt;0,SUM(AV$3:AV51)=0,SUM($H52:AU52)=0),$B52,0)</f>
        <v>0</v>
      </c>
      <c r="AW52">
        <f ca="1">IF(AND($B52&gt;0,SUM(AW$3:AW51)=0,SUM($H52:AV52)=0),$B52,0)</f>
        <v>0</v>
      </c>
      <c r="AX52">
        <f ca="1">IF(AND($B52&gt;0,SUM(AX$3:AX51)=0,SUM($H52:AW52)=0),$B52,0)</f>
        <v>0</v>
      </c>
      <c r="AY52">
        <f ca="1">IF(AND($B52&gt;0,SUM(AY$3:AY51)=0,SUM($H52:AX52)=0),$B52,0)</f>
        <v>0</v>
      </c>
      <c r="AZ52">
        <f ca="1">IF(AND($B52&gt;0,SUM(AZ$3:AZ51)=0,SUM($H52:AY52)=0),$B52,0)</f>
        <v>0</v>
      </c>
      <c r="BA52">
        <f ca="1">IF(AND($B52&gt;0,SUM(BA$3:BA51)=0,SUM($H52:AZ52)=0),$B52,0)</f>
        <v>0</v>
      </c>
      <c r="BB52">
        <f ca="1">IF(AND($B52&gt;0,SUM(BB$3:BB51)=0,SUM($H52:BA52)=0),$B52,0)</f>
        <v>0</v>
      </c>
      <c r="BC52">
        <f ca="1">IF(AND($B52&gt;0,SUM(BC$3:BC51)=0,SUM($H52:BB52)=0),$B52,0)</f>
        <v>0</v>
      </c>
      <c r="BD52">
        <f ca="1">IF(AND($B52&gt;0,SUM(BD$3:BD51)=0,SUM($H52:BC52)=0),$B52,0)</f>
        <v>0</v>
      </c>
      <c r="BE52">
        <f ca="1">IF(AND($B52&gt;0,SUM(BE$3:BE51)=0,SUM($H52:BD52)=0),$B52,0)</f>
        <v>0</v>
      </c>
      <c r="BF52">
        <f ca="1">IF(AND($B52&gt;0,SUM(BF$3:BF51)=0,SUM($H52:BE52)=0),$B52,0)</f>
        <v>0</v>
      </c>
      <c r="BG52">
        <f ca="1">IF(AND($B52&gt;0,SUM(BG$3:BG51)=0,SUM($H52:BF52)=0),$B52,0)</f>
        <v>0</v>
      </c>
      <c r="BH52">
        <f ca="1">IF(AND($B52&gt;0,SUM(BH$3:BH51)=0,SUM($H52:BG52)=0),$B52,0)</f>
        <v>0</v>
      </c>
      <c r="BI52">
        <f ca="1">IF(AND($B52&gt;0,SUM(BI$3:BI51)=0,SUM($H52:BH52)=0),$B52,0)</f>
        <v>0</v>
      </c>
      <c r="BJ52">
        <f ca="1">IF(AND($B52&gt;0,SUM(BJ$3:BJ51)=0,SUM($H52:BI52)=0),$B52,0)</f>
        <v>0</v>
      </c>
      <c r="BK52">
        <f ca="1">IF(AND($B52&gt;0,SUM(BK$3:BK51)=0,SUM($H52:BJ52)=0),$B52,0)</f>
        <v>0</v>
      </c>
      <c r="BL52">
        <f ca="1">IF(AND($B52&gt;0,SUM(BL$3:BL51)=0,SUM($H52:BK52)=0),$B52,0)</f>
        <v>0</v>
      </c>
      <c r="BM52">
        <f ca="1">IF(AND($B52&gt;0,SUM(BM$3:BM51)=0,SUM($H52:BL52)=0),$B52,0)</f>
        <v>0</v>
      </c>
      <c r="BN52">
        <f ca="1">IF(AND($B52&gt;0,SUM(BN$3:BN51)=0,SUM($H52:BM52)=0),$B52,0)</f>
        <v>0</v>
      </c>
      <c r="BO52">
        <f ca="1">IF(AND($B52&gt;0,SUM(BO$3:BO51)=0,SUM($H52:BN52)=0),$B52,0)</f>
        <v>0</v>
      </c>
      <c r="BP52">
        <f ca="1">IF(AND($B52&gt;0,SUM(BP$3:BP51)=0,SUM($H52:BO52)=0),$B52,0)</f>
        <v>0</v>
      </c>
      <c r="BQ52">
        <f ca="1">IF(AND($B52&gt;0,SUM(BQ$3:BQ51)=0,SUM($H52:BP52)=0),$B52,0)</f>
        <v>0</v>
      </c>
      <c r="BR52">
        <f ca="1">IF(AND($B52&gt;0,SUM(BR$3:BR51)=0,SUM($H52:BQ52)=0),$B52,0)</f>
        <v>0</v>
      </c>
      <c r="BS52">
        <f ca="1">IF(AND($B52&gt;0,SUM(BS$3:BS51)=0,SUM($H52:BR52)=0),$B52,0)</f>
        <v>0</v>
      </c>
      <c r="BT52">
        <f ca="1">IF(AND($B52&gt;0,SUM(BT$3:BT51)=0,SUM($H52:BS52)=0),$B52,0)</f>
        <v>0</v>
      </c>
      <c r="BU52">
        <f ca="1">IF(AND($B52&gt;0,SUM(BU$3:BU51)=0,SUM($H52:BT52)=0),$B52,0)</f>
        <v>0</v>
      </c>
      <c r="BV52">
        <f ca="1">IF(AND($B52&gt;0,SUM(BV$3:BV51)=0,SUM($H52:BU52)=0),$B52,0)</f>
        <v>0</v>
      </c>
      <c r="BW52">
        <f ca="1">IF(AND($B52&gt;0,SUM(BW$3:BW51)=0,SUM($H52:BV52)=0),$B52,0)</f>
        <v>0</v>
      </c>
      <c r="BX52">
        <f ca="1">IF(AND($B52&gt;0,SUM(BX$3:BX51)=0,SUM($H52:BW52)=0),$B52,0)</f>
        <v>0</v>
      </c>
      <c r="BY52">
        <f ca="1">IF(AND($B52&gt;0,SUM(BY$3:BY51)=0,SUM($H52:BX52)=0),$B52,0)</f>
        <v>0</v>
      </c>
      <c r="BZ52">
        <f ca="1">IF(AND($B52&gt;0,SUM(BZ$3:BZ51)=0,SUM($H52:BY52)=0),$B52,0)</f>
        <v>0</v>
      </c>
      <c r="CA52">
        <f ca="1">IF(AND($B52&gt;0,SUM(CA$3:CA51)=0,SUM($H52:BZ52)=0),$B52,0)</f>
        <v>0</v>
      </c>
      <c r="CB52">
        <f ca="1">IF(AND($B52&gt;0,SUM(CB$3:CB51)=0,SUM($H52:CA52)=0),$B52,0)</f>
        <v>0</v>
      </c>
      <c r="CC52">
        <f ca="1">IF(AND($B52&gt;0,SUM(CC$3:CC51)=0,SUM($H52:CB52)=0),$B52,0)</f>
        <v>0</v>
      </c>
      <c r="CD52">
        <f ca="1">IF(AND($B52&gt;0,SUM(CD$3:CD51)=0,SUM($H52:CC52)=0),$B52,0)</f>
        <v>0</v>
      </c>
      <c r="CE52">
        <f ca="1">IF(AND($B52&gt;0,SUM(CE$3:CE51)=0,SUM($H52:CD52)=0),$B52,0)</f>
        <v>0</v>
      </c>
      <c r="CF52">
        <f ca="1">IF(AND($B52&gt;0,SUM(CF$3:CF51)=0,SUM($H52:CE52)=0),$B52,0)</f>
        <v>0</v>
      </c>
      <c r="CG52">
        <f ca="1">IF(AND($B52&gt;0,SUM(CG$3:CG51)=0,SUM($H52:CF52)=0),$B52,0)</f>
        <v>0</v>
      </c>
      <c r="CH52">
        <f ca="1">IF(AND($B52&gt;0,SUM(CH$3:CH51)=0,SUM($H52:CG52)=0),$B52,0)</f>
        <v>0</v>
      </c>
      <c r="CI52">
        <f ca="1">IF(AND($B52&gt;0,SUM(CI$3:CI51)=0,SUM($H52:CH52)=0),$B52,0)</f>
        <v>0</v>
      </c>
      <c r="CJ52">
        <f ca="1">IF(AND($B52&gt;0,SUM(CJ$3:CJ51)=0,SUM($H52:CI52)=0),$B52,0)</f>
        <v>0</v>
      </c>
      <c r="CK52">
        <f ca="1">IF(AND($B52&gt;0,SUM(CK$3:CK51)=0,SUM($H52:CJ52)=0),$B52,0)</f>
        <v>0</v>
      </c>
      <c r="CL52">
        <f ca="1">IF(AND($B52&gt;0,SUM(CL$3:CL51)=0,SUM($H52:CK52)=0),$B52,0)</f>
        <v>0</v>
      </c>
      <c r="CM52">
        <f ca="1">IF(AND($B52&gt;0,SUM(CM$3:CM51)=0,SUM($H52:CL52)=0),$B52,0)</f>
        <v>0</v>
      </c>
      <c r="CN52">
        <f ca="1">IF(AND($B52&gt;0,SUM(CN$3:CN51)=0,SUM($H52:CM52)=0),$B52,0)</f>
        <v>0</v>
      </c>
      <c r="CO52">
        <f ca="1">IF(AND($B52&gt;0,SUM(CO$3:CO51)=0,SUM($H52:CN52)=0),$B52,0)</f>
        <v>0</v>
      </c>
      <c r="CP52">
        <f ca="1">IF(AND($B52&gt;0,SUM(CP$3:CP51)=0,SUM($H52:CO52)=0),$B52,0)</f>
        <v>0</v>
      </c>
      <c r="CQ52">
        <f ca="1">IF(AND($B52&gt;0,SUM(CQ$3:CQ51)=0,SUM($H52:CP52)=0),$B52,0)</f>
        <v>0</v>
      </c>
      <c r="CR52">
        <f ca="1">IF(AND($B52&gt;0,SUM(CR$3:CR51)=0,SUM($H52:CQ52)=0),$B52,0)</f>
        <v>0</v>
      </c>
      <c r="CS52">
        <f ca="1">IF(AND($B52&gt;0,SUM(CS$3:CS51)=0,SUM($H52:CR52)=0),$B52,0)</f>
        <v>0</v>
      </c>
      <c r="CT52">
        <f ca="1">IF(AND($B52&gt;0,SUM(CT$3:CT51)=0,SUM($H52:CS52)=0),$B52,0)</f>
        <v>0</v>
      </c>
      <c r="CU52">
        <f ca="1">IF(AND($B52&gt;0,SUM(CU$3:CU51)=0,SUM($H52:CT52)=0),$B52,0)</f>
        <v>0</v>
      </c>
      <c r="CV52">
        <f ca="1">IF(AND($B52&gt;0,SUM(CV$3:CV51)=0,SUM($H52:CU52)=0),$B52,0)</f>
        <v>0</v>
      </c>
      <c r="CW52">
        <f ca="1">IF(AND($B52&gt;0,SUM(CW$3:CW51)=0,SUM($H52:CV52)=0),$B52,0)</f>
        <v>0</v>
      </c>
      <c r="CX52">
        <f ca="1">IF(AND($B52&gt;0,SUM(CX$3:CX51)=0,SUM($H52:CW52)=0),$B52,0)</f>
        <v>0</v>
      </c>
      <c r="CY52">
        <f ca="1">IF(AND($B52&gt;0,SUM(CY$3:CY51)=0,SUM($H52:CX52)=0),$B52,0)</f>
        <v>0</v>
      </c>
      <c r="CZ52">
        <f ca="1">IF(AND($B52&gt;0,SUM(CZ$3:CZ51)=0,SUM($H52:CY52)=0),$B52,0)</f>
        <v>0</v>
      </c>
      <c r="DA52">
        <f ca="1">IF(AND($B52&gt;0,SUM(DA$3:DA51)=0,SUM($H52:CZ52)=0),$B52,0)</f>
        <v>0</v>
      </c>
      <c r="DB52">
        <f ca="1">IF(AND($B52&gt;0,SUM(DB$3:DB51)=0,SUM($H52:DA52)=0),$B52,0)</f>
        <v>0</v>
      </c>
      <c r="DC52">
        <f ca="1">IF(AND($B52&gt;0,SUM(DC$3:DC51)=0,SUM($H52:DB52)=0),$B52,0)</f>
        <v>0</v>
      </c>
      <c r="DD52">
        <f ca="1">IF(AND($B52&gt;0,SUM(DD$3:DD51)=0,SUM($H52:DC52)=0),$B52,0)</f>
        <v>0</v>
      </c>
      <c r="DE52">
        <f ca="1">IF(AND($B52&gt;0,SUM(DE$3:DE51)=0,SUM($H52:DD52)=0),$B52,0)</f>
        <v>0</v>
      </c>
      <c r="DF52">
        <f ca="1">IF(AND($B52&gt;0,SUM(DF$3:DF51)=0,SUM($H52:DE52)=0),$B52,0)</f>
        <v>0</v>
      </c>
      <c r="DG52">
        <f ca="1">IF(AND($B52&gt;0,SUM(DG$3:DG51)=0,SUM($H52:DF52)=0),$B52,0)</f>
        <v>0</v>
      </c>
      <c r="DH52">
        <f ca="1">IF(AND($B52&gt;0,SUM(DH$3:DH51)=0,SUM($H52:DG52)=0),$B52,0)</f>
        <v>0</v>
      </c>
      <c r="DI52">
        <f ca="1">IF(AND($B52&gt;0,SUM(DI$3:DI51)=0,SUM($H52:DH52)=0),$B52,0)</f>
        <v>0</v>
      </c>
      <c r="DJ52">
        <f ca="1">IF(AND($B52&gt;0,SUM(DJ$3:DJ51)=0,SUM($H52:DI52)=0),$B52,0)</f>
        <v>0</v>
      </c>
      <c r="DK52">
        <f ca="1">IF(AND($B52&gt;0,SUM(DK$3:DK51)=0,SUM($H52:DJ52)=0),$B52,0)</f>
        <v>0</v>
      </c>
      <c r="DL52">
        <f ca="1">IF(AND($B52&gt;0,SUM(DL$3:DL51)=0,SUM($H52:DK52)=0),$B52,0)</f>
        <v>0</v>
      </c>
      <c r="DM52">
        <f ca="1">IF(AND($B52&gt;0,SUM(DM$3:DM51)=0,SUM($H52:DL52)=0),$B52,0)</f>
        <v>0</v>
      </c>
      <c r="DN52">
        <f ca="1">IF(AND($B52&gt;0,SUM(DN$3:DN51)=0,SUM($H52:DM52)=0),$B52,0)</f>
        <v>0</v>
      </c>
      <c r="DO52">
        <f ca="1">IF(AND($B52&gt;0,SUM(DO$3:DO51)=0,SUM($H52:DN52)=0),$B52,0)</f>
        <v>0</v>
      </c>
      <c r="DP52">
        <f ca="1">IF(AND($B52&gt;0,SUM(DP$3:DP51)=0,SUM($H52:DO52)=0),$B52,0)</f>
        <v>0</v>
      </c>
      <c r="DQ52">
        <f ca="1">IF(AND($B52&gt;0,SUM(DQ$3:DQ51)=0,SUM($H52:DP52)=0),$B52,0)</f>
        <v>0</v>
      </c>
      <c r="DR52">
        <f ca="1">IF(AND($B52&gt;0,SUM(DR$3:DR51)=0,SUM($H52:DQ52)=0),$B52,0)</f>
        <v>0</v>
      </c>
      <c r="DS52">
        <f ca="1">IF(AND($B52&gt;0,SUM(DS$3:DS51)=0,SUM($H52:DR52)=0),$B52,0)</f>
        <v>0</v>
      </c>
      <c r="DT52">
        <f ca="1">IF(AND($B52&gt;0,SUM(DT$3:DT51)=0,SUM($H52:DS52)=0),$B52,0)</f>
        <v>0</v>
      </c>
      <c r="DU52">
        <f ca="1">IF(AND($B52&gt;0,SUM(DU$3:DU51)=0,SUM($H52:DT52)=0),$B52,0)</f>
        <v>0</v>
      </c>
      <c r="DV52">
        <f ca="1">IF(AND($B52&gt;0,SUM(DV$3:DV51)=0,SUM($H52:DU52)=0),$B52,0)</f>
        <v>0</v>
      </c>
      <c r="DW52">
        <f ca="1">IF(AND($B52&gt;0,SUM(DW$3:DW51)=0,SUM($H52:DV52)=0),$B52,0)</f>
        <v>0</v>
      </c>
      <c r="DX52">
        <f ca="1">IF(AND($B52&gt;0,SUM(DX$3:DX51)=0,SUM($H52:DW52)=0),$B52,0)</f>
        <v>0</v>
      </c>
      <c r="DY52">
        <f ca="1">IF(AND($B52&gt;0,SUM(DY$3:DY51)=0,SUM($H52:DX52)=0),$B52,0)</f>
        <v>0</v>
      </c>
      <c r="DZ52">
        <f ca="1">IF(AND($B52&gt;0,SUM(DZ$3:DZ51)=0,SUM($H52:DY52)=0),$B52,0)</f>
        <v>0</v>
      </c>
      <c r="EA52">
        <f ca="1">IF(AND($B52&gt;0,SUM(EA$3:EA51)=0,SUM($H52:DZ52)=0),$B52,0)</f>
        <v>0</v>
      </c>
      <c r="EB52">
        <f ca="1">IF(AND($B52&gt;0,SUM(EB$3:EB51)=0,SUM($H52:EA52)=0),$B52,0)</f>
        <v>0</v>
      </c>
      <c r="EC52">
        <f ca="1">IF(AND($B52&gt;0,SUM(EC$3:EC51)=0,SUM($H52:EB52)=0),$B52,0)</f>
        <v>0</v>
      </c>
      <c r="ED52">
        <f ca="1">IF(AND($B52&gt;0,SUM(ED$3:ED51)=0,SUM($H52:EC52)=0),$B52,0)</f>
        <v>0</v>
      </c>
      <c r="EE52">
        <f ca="1">IF(AND($B52&gt;0,SUM(EE$3:EE51)=0,SUM($H52:ED52)=0),$B52,0)</f>
        <v>0</v>
      </c>
      <c r="EF52">
        <f ca="1">IF(AND($B52&gt;0,SUM(EF$3:EF51)=0,SUM($H52:EE52)=0),$B52,0)</f>
        <v>0</v>
      </c>
      <c r="EG52">
        <f ca="1">IF(AND($B52&gt;0,SUM(EG$3:EG51)=0,SUM($H52:EF52)=0),$B52,0)</f>
        <v>0</v>
      </c>
      <c r="EH52">
        <f ca="1">IF(AND($B52&gt;0,SUM(EH$3:EH51)=0,SUM($H52:EG52)=0),$B52,0)</f>
        <v>0</v>
      </c>
      <c r="EI52">
        <f ca="1">IF(AND($B52&gt;0,SUM(EI$3:EI51)=0,SUM($H52:EH52)=0),$B52,0)</f>
        <v>0</v>
      </c>
      <c r="EJ52">
        <f ca="1">IF(AND($B52&gt;0,SUM(EJ$3:EJ51)=0,SUM($H52:EI52)=0),$B52,0)</f>
        <v>0</v>
      </c>
      <c r="EK52">
        <f ca="1">IF(AND($B52&gt;0,SUM(EK$3:EK51)=0,SUM($H52:EJ52)=0),$B52,0)</f>
        <v>0</v>
      </c>
      <c r="EL52">
        <f ca="1">IF(AND($B52&gt;0,SUM(EL$3:EL51)=0,SUM($H52:EK52)=0),$B52,0)</f>
        <v>0</v>
      </c>
      <c r="EM52">
        <f ca="1">IF(AND($B52&gt;0,SUM(EM$3:EM51)=0,SUM($H52:EL52)=0),$B52,0)</f>
        <v>0</v>
      </c>
      <c r="EN52">
        <f ca="1">IF(AND($B52&gt;0,SUM(EN$3:EN51)=0,SUM($H52:EM52)=0),$B52,0)</f>
        <v>0</v>
      </c>
      <c r="EO52">
        <f ca="1">IF(AND($B52&gt;0,SUM(EO$3:EO51)=0,SUM($H52:EN52)=0),$B52,0)</f>
        <v>0</v>
      </c>
      <c r="EP52">
        <f ca="1">IF(AND($B52&gt;0,SUM(EP$3:EP51)=0,SUM($H52:EO52)=0),$B52,0)</f>
        <v>0</v>
      </c>
      <c r="EQ52">
        <f ca="1">IF(AND($B52&gt;0,SUM(EQ$3:EQ51)=0,SUM($H52:EP52)=0),$B52,0)</f>
        <v>0</v>
      </c>
      <c r="ER52">
        <f ca="1">IF(AND($B52&gt;0,SUM(ER$3:ER51)=0,SUM($H52:EQ52)=0),$B52,0)</f>
        <v>0</v>
      </c>
      <c r="ES52">
        <f ca="1">IF(AND($B52&gt;0,SUM(ES$3:ES51)=0,SUM($H52:ER52)=0),$B52,0)</f>
        <v>0</v>
      </c>
      <c r="ET52">
        <f ca="1">IF(AND($B52&gt;0,SUM(ET$3:ET51)=0,SUM($H52:ES52)=0),$B52,0)</f>
        <v>0</v>
      </c>
      <c r="EU52">
        <f ca="1">IF(AND($B52&gt;0,SUM(EU$3:EU51)=0,SUM($H52:ET52)=0),$B52,0)</f>
        <v>0</v>
      </c>
      <c r="EV52">
        <f ca="1">IF(AND($B52&gt;0,SUM(EV$3:EV51)=0,SUM($H52:EU52)=0),$B52,0)</f>
        <v>0</v>
      </c>
      <c r="EW52">
        <f ca="1">IF(AND($B52&gt;0,SUM(EW$3:EW51)=0,SUM($H52:EV52)=0),$B52,0)</f>
        <v>0</v>
      </c>
      <c r="EX52">
        <f ca="1">IF(AND($B52&gt;0,SUM(EX$3:EX51)=0,SUM($H52:EW52)=0),$B52,0)</f>
        <v>0</v>
      </c>
      <c r="EY52">
        <f ca="1">IF(AND($B52&gt;0,SUM(EY$3:EY51)=0,SUM($H52:EX52)=0),$B52,0)</f>
        <v>0</v>
      </c>
      <c r="EZ52">
        <f ca="1">IF(AND($B52&gt;0,SUM(EZ$3:EZ51)=0,SUM($H52:EY52)=0),$B52,0)</f>
        <v>0</v>
      </c>
      <c r="FA52">
        <f ca="1">IF(AND($B52&gt;0,SUM(FA$3:FA51)=0,SUM($H52:EZ52)=0),$B52,0)</f>
        <v>0</v>
      </c>
      <c r="FB52">
        <f ca="1">IF(AND($B52&gt;0,SUM(FB$3:FB51)=0,SUM($H52:FA52)=0),$B52,0)</f>
        <v>0</v>
      </c>
      <c r="FC52">
        <f ca="1">IF(AND($B52&gt;0,SUM(FC$3:FC51)=0,SUM($H52:FB52)=0),$B52,0)</f>
        <v>0</v>
      </c>
      <c r="FD52">
        <f ca="1">IF(AND($B52&gt;0,SUM(FD$3:FD51)=0,SUM($H52:FC52)=0),$B52,0)</f>
        <v>0</v>
      </c>
      <c r="FE52">
        <f ca="1">IF(AND($B52&gt;0,SUM(FE$3:FE51)=0,SUM($H52:FD52)=0),$B52,0)</f>
        <v>0</v>
      </c>
      <c r="FF52">
        <f ca="1">IF(AND($B52&gt;0,SUM(FF$3:FF51)=0,SUM($H52:FE52)=0),$B52,0)</f>
        <v>0</v>
      </c>
      <c r="FG52">
        <f ca="1">IF(AND($B52&gt;0,SUM(FG$3:FG51)=0,SUM($H52:FF52)=0),$B52,0)</f>
        <v>0</v>
      </c>
      <c r="FH52">
        <f ca="1">IF(AND($B52&gt;0,SUM(FH$3:FH51)=0,SUM($H52:FG52)=0),$B52,0)</f>
        <v>0</v>
      </c>
      <c r="FI52">
        <f ca="1">IF(AND($B52&gt;0,SUM(FI$3:FI51)=0,SUM($H52:FH52)=0),$B52,0)</f>
        <v>0</v>
      </c>
      <c r="FJ52">
        <f ca="1">IF(AND($B52&gt;0,SUM(FJ$3:FJ51)=0,SUM($H52:FI52)=0),$B52,0)</f>
        <v>0</v>
      </c>
      <c r="FK52">
        <f ca="1">IF(AND($B52&gt;0,SUM(FK$3:FK51)=0,SUM($H52:FJ52)=0),$B52,0)</f>
        <v>0</v>
      </c>
      <c r="FL52">
        <f ca="1">IF(AND($B52&gt;0,SUM(FL$3:FL51)=0,SUM($H52:FK52)=0),$B52,0)</f>
        <v>0</v>
      </c>
      <c r="FM52">
        <f ca="1">IF(AND($B52&gt;0,SUM(FM$3:FM51)=0,SUM($H52:FL52)=0),$B52,0)</f>
        <v>0</v>
      </c>
      <c r="FN52">
        <f ca="1">IF(AND($B52&gt;0,SUM(FN$3:FN51)=0,SUM($H52:FM52)=0),$B52,0)</f>
        <v>0</v>
      </c>
      <c r="FS52" s="67" t="s">
        <v>357</v>
      </c>
      <c r="FT52" s="67" t="s">
        <v>337</v>
      </c>
      <c r="FU52" s="342">
        <v>7906828</v>
      </c>
      <c r="FV52" s="67">
        <v>1</v>
      </c>
      <c r="FY52" s="249" t="s">
        <v>417</v>
      </c>
      <c r="FZ52" s="67" t="s">
        <v>337</v>
      </c>
      <c r="GA52" s="67" t="str">
        <f>""</f>
        <v/>
      </c>
      <c r="GB52" s="67">
        <v>1</v>
      </c>
      <c r="GE52" s="67" t="s">
        <v>799</v>
      </c>
      <c r="GF52" s="67" t="s">
        <v>337</v>
      </c>
      <c r="GG52" s="67" t="str">
        <f>""</f>
        <v/>
      </c>
      <c r="GH52" s="67">
        <v>1</v>
      </c>
    </row>
    <row r="53" spans="1:190" ht="15.75" thickBot="1" x14ac:dyDescent="0.3">
      <c r="A53">
        <v>53</v>
      </c>
      <c r="B53">
        <f ca="1">IF(Valintaohjelma!D$13=SelectionData!H13,A53,0)</f>
        <v>0</v>
      </c>
      <c r="C53" s="240" t="str">
        <f t="shared" ca="1" si="6"/>
        <v>Kattoasennusteline W5 (O/V)</v>
      </c>
      <c r="D53" s="240" t="str">
        <f t="shared" ca="1" si="7"/>
        <v>W05CMB</v>
      </c>
      <c r="E53" s="240">
        <f t="shared" ca="1" si="8"/>
        <v>7906691</v>
      </c>
      <c r="F53" s="240">
        <f t="shared" ca="1" si="9"/>
        <v>1</v>
      </c>
      <c r="G53" s="47">
        <f ca="1">INDEX($I$2:$FN$2,ROWS(G$2:G53))</f>
        <v>0</v>
      </c>
      <c r="H53">
        <v>0</v>
      </c>
      <c r="I53">
        <f ca="1">IF(AND($B53&gt;0,SUM(I$3:I52)=0,SUM($H53:H53)=0),$B53,0)</f>
        <v>0</v>
      </c>
      <c r="J53">
        <f ca="1">IF(AND($B53&gt;0,SUM(J$3:J52)=0,SUM($H53:I53)=0),$B53,0)</f>
        <v>0</v>
      </c>
      <c r="K53">
        <f ca="1">IF(AND($B53&gt;0,SUM(K$3:K52)=0,SUM($H53:J53)=0),$B53,0)</f>
        <v>0</v>
      </c>
      <c r="L53">
        <f ca="1">IF(AND($B53&gt;0,SUM(L$3:L52)=0,SUM($H53:K53)=0),$B53,0)</f>
        <v>0</v>
      </c>
      <c r="M53">
        <f ca="1">IF(AND($B53&gt;0,SUM(M$3:M52)=0,SUM($H53:L53)=0),$B53,0)</f>
        <v>0</v>
      </c>
      <c r="N53">
        <f ca="1">IF(AND($B53&gt;0,SUM(N$3:N52)=0,SUM($H53:M53)=0),$B53,0)</f>
        <v>0</v>
      </c>
      <c r="O53">
        <f ca="1">IF(AND($B53&gt;0,SUM(O$3:O52)=0,SUM($H53:N53)=0),$B53,0)</f>
        <v>0</v>
      </c>
      <c r="P53">
        <f ca="1">IF(AND($B53&gt;0,SUM(P$3:P52)=0,SUM($H53:O53)=0),$B53,0)</f>
        <v>0</v>
      </c>
      <c r="Q53">
        <f ca="1">IF(AND($B53&gt;0,SUM(Q$3:Q52)=0,SUM($H53:P53)=0),$B53,0)</f>
        <v>0</v>
      </c>
      <c r="R53">
        <f ca="1">IF(AND($B53&gt;0,SUM(R$3:R52)=0,SUM($H53:Q53)=0),$B53,0)</f>
        <v>0</v>
      </c>
      <c r="S53">
        <f ca="1">IF(AND($B53&gt;0,SUM(S$3:S52)=0,SUM($H53:R53)=0),$B53,0)</f>
        <v>0</v>
      </c>
      <c r="T53">
        <f ca="1">IF(AND($B53&gt;0,SUM(T$3:T52)=0,SUM($H53:S53)=0),$B53,0)</f>
        <v>0</v>
      </c>
      <c r="U53">
        <f ca="1">IF(AND($B53&gt;0,SUM(U$3:U52)=0,SUM($H53:T53)=0),$B53,0)</f>
        <v>0</v>
      </c>
      <c r="V53">
        <f ca="1">IF(AND($B53&gt;0,SUM(V$3:V52)=0,SUM($H53:U53)=0),$B53,0)</f>
        <v>0</v>
      </c>
      <c r="W53">
        <f ca="1">IF(AND($B53&gt;0,SUM(W$3:W52)=0,SUM($H53:V53)=0),$B53,0)</f>
        <v>0</v>
      </c>
      <c r="X53">
        <f ca="1">IF(AND($B53&gt;0,SUM(X$3:X52)=0,SUM($H53:W53)=0),$B53,0)</f>
        <v>0</v>
      </c>
      <c r="Y53">
        <f ca="1">IF(AND($B53&gt;0,SUM(Y$3:Y52)=0,SUM($H53:X53)=0),$B53,0)</f>
        <v>0</v>
      </c>
      <c r="Z53">
        <f ca="1">IF(AND($B53&gt;0,SUM(Z$3:Z52)=0,SUM($H53:Y53)=0),$B53,0)</f>
        <v>0</v>
      </c>
      <c r="AA53">
        <f ca="1">IF(AND($B53&gt;0,SUM(AA$3:AA52)=0,SUM($H53:Z53)=0),$B53,0)</f>
        <v>0</v>
      </c>
      <c r="AB53">
        <f ca="1">IF(AND($B53&gt;0,SUM(AB$3:AB52)=0,SUM($H53:AA53)=0),$B53,0)</f>
        <v>0</v>
      </c>
      <c r="AC53">
        <f ca="1">IF(AND($B53&gt;0,SUM(AC$3:AC52)=0,SUM($H53:AB53)=0),$B53,0)</f>
        <v>0</v>
      </c>
      <c r="AD53">
        <f ca="1">IF(AND($B53&gt;0,SUM(AD$3:AD52)=0,SUM($H53:AC53)=0),$B53,0)</f>
        <v>0</v>
      </c>
      <c r="AE53">
        <f ca="1">IF(AND($B53&gt;0,SUM(AE$3:AE52)=0,SUM($H53:AD53)=0),$B53,0)</f>
        <v>0</v>
      </c>
      <c r="AF53">
        <f ca="1">IF(AND($B53&gt;0,SUM(AF$3:AF52)=0,SUM($H53:AE53)=0),$B53,0)</f>
        <v>0</v>
      </c>
      <c r="AG53">
        <f ca="1">IF(AND($B53&gt;0,SUM(AG$3:AG52)=0,SUM($H53:AF53)=0),$B53,0)</f>
        <v>0</v>
      </c>
      <c r="AH53">
        <f ca="1">IF(AND($B53&gt;0,SUM(AH$3:AH52)=0,SUM($H53:AG53)=0),$B53,0)</f>
        <v>0</v>
      </c>
      <c r="AI53">
        <f ca="1">IF(AND($B53&gt;0,SUM(AI$3:AI52)=0,SUM($H53:AH53)=0),$B53,0)</f>
        <v>0</v>
      </c>
      <c r="AJ53">
        <f ca="1">IF(AND($B53&gt;0,SUM(AJ$3:AJ52)=0,SUM($H53:AI53)=0),$B53,0)</f>
        <v>0</v>
      </c>
      <c r="AK53">
        <f ca="1">IF(AND($B53&gt;0,SUM(AK$3:AK52)=0,SUM($H53:AJ53)=0),$B53,0)</f>
        <v>0</v>
      </c>
      <c r="AL53">
        <f ca="1">IF(AND($B53&gt;0,SUM(AL$3:AL52)=0,SUM($H53:AK53)=0),$B53,0)</f>
        <v>0</v>
      </c>
      <c r="AM53">
        <f ca="1">IF(AND($B53&gt;0,SUM(AM$3:AM52)=0,SUM($H53:AL53)=0),$B53,0)</f>
        <v>0</v>
      </c>
      <c r="AN53">
        <f ca="1">IF(AND($B53&gt;0,SUM(AN$3:AN52)=0,SUM($H53:AM53)=0),$B53,0)</f>
        <v>0</v>
      </c>
      <c r="AO53">
        <f ca="1">IF(AND($B53&gt;0,SUM(AO$3:AO52)=0,SUM($H53:AN53)=0),$B53,0)</f>
        <v>0</v>
      </c>
      <c r="AP53">
        <f ca="1">IF(AND($B53&gt;0,SUM(AP$3:AP52)=0,SUM($H53:AO53)=0),$B53,0)</f>
        <v>0</v>
      </c>
      <c r="AQ53">
        <f ca="1">IF(AND($B53&gt;0,SUM(AQ$3:AQ52)=0,SUM($H53:AP53)=0),$B53,0)</f>
        <v>0</v>
      </c>
      <c r="AR53">
        <f ca="1">IF(AND($B53&gt;0,SUM(AR$3:AR52)=0,SUM($H53:AQ53)=0),$B53,0)</f>
        <v>0</v>
      </c>
      <c r="AS53">
        <f ca="1">IF(AND($B53&gt;0,SUM(AS$3:AS52)=0,SUM($H53:AR53)=0),$B53,0)</f>
        <v>0</v>
      </c>
      <c r="AT53">
        <f ca="1">IF(AND($B53&gt;0,SUM(AT$3:AT52)=0,SUM($H53:AS53)=0),$B53,0)</f>
        <v>0</v>
      </c>
      <c r="AU53">
        <f ca="1">IF(AND($B53&gt;0,SUM(AU$3:AU52)=0,SUM($H53:AT53)=0),$B53,0)</f>
        <v>0</v>
      </c>
      <c r="AV53">
        <f ca="1">IF(AND($B53&gt;0,SUM(AV$3:AV52)=0,SUM($H53:AU53)=0),$B53,0)</f>
        <v>0</v>
      </c>
      <c r="AW53">
        <f ca="1">IF(AND($B53&gt;0,SUM(AW$3:AW52)=0,SUM($H53:AV53)=0),$B53,0)</f>
        <v>0</v>
      </c>
      <c r="AX53">
        <f ca="1">IF(AND($B53&gt;0,SUM(AX$3:AX52)=0,SUM($H53:AW53)=0),$B53,0)</f>
        <v>0</v>
      </c>
      <c r="AY53">
        <f ca="1">IF(AND($B53&gt;0,SUM(AY$3:AY52)=0,SUM($H53:AX53)=0),$B53,0)</f>
        <v>0</v>
      </c>
      <c r="AZ53">
        <f ca="1">IF(AND($B53&gt;0,SUM(AZ$3:AZ52)=0,SUM($H53:AY53)=0),$B53,0)</f>
        <v>0</v>
      </c>
      <c r="BA53">
        <f ca="1">IF(AND($B53&gt;0,SUM(BA$3:BA52)=0,SUM($H53:AZ53)=0),$B53,0)</f>
        <v>0</v>
      </c>
      <c r="BB53">
        <f ca="1">IF(AND($B53&gt;0,SUM(BB$3:BB52)=0,SUM($H53:BA53)=0),$B53,0)</f>
        <v>0</v>
      </c>
      <c r="BC53">
        <f ca="1">IF(AND($B53&gt;0,SUM(BC$3:BC52)=0,SUM($H53:BB53)=0),$B53,0)</f>
        <v>0</v>
      </c>
      <c r="BD53">
        <f ca="1">IF(AND($B53&gt;0,SUM(BD$3:BD52)=0,SUM($H53:BC53)=0),$B53,0)</f>
        <v>0</v>
      </c>
      <c r="BE53">
        <f ca="1">IF(AND($B53&gt;0,SUM(BE$3:BE52)=0,SUM($H53:BD53)=0),$B53,0)</f>
        <v>0</v>
      </c>
      <c r="BF53">
        <f ca="1">IF(AND($B53&gt;0,SUM(BF$3:BF52)=0,SUM($H53:BE53)=0),$B53,0)</f>
        <v>0</v>
      </c>
      <c r="BG53">
        <f ca="1">IF(AND($B53&gt;0,SUM(BG$3:BG52)=0,SUM($H53:BF53)=0),$B53,0)</f>
        <v>0</v>
      </c>
      <c r="BH53">
        <f ca="1">IF(AND($B53&gt;0,SUM(BH$3:BH52)=0,SUM($H53:BG53)=0),$B53,0)</f>
        <v>0</v>
      </c>
      <c r="BI53">
        <f ca="1">IF(AND($B53&gt;0,SUM(BI$3:BI52)=0,SUM($H53:BH53)=0),$B53,0)</f>
        <v>0</v>
      </c>
      <c r="BJ53">
        <f ca="1">IF(AND($B53&gt;0,SUM(BJ$3:BJ52)=0,SUM($H53:BI53)=0),$B53,0)</f>
        <v>0</v>
      </c>
      <c r="BK53">
        <f ca="1">IF(AND($B53&gt;0,SUM(BK$3:BK52)=0,SUM($H53:BJ53)=0),$B53,0)</f>
        <v>0</v>
      </c>
      <c r="BL53">
        <f ca="1">IF(AND($B53&gt;0,SUM(BL$3:BL52)=0,SUM($H53:BK53)=0),$B53,0)</f>
        <v>0</v>
      </c>
      <c r="BM53">
        <f ca="1">IF(AND($B53&gt;0,SUM(BM$3:BM52)=0,SUM($H53:BL53)=0),$B53,0)</f>
        <v>0</v>
      </c>
      <c r="BN53">
        <f ca="1">IF(AND($B53&gt;0,SUM(BN$3:BN52)=0,SUM($H53:BM53)=0),$B53,0)</f>
        <v>0</v>
      </c>
      <c r="BO53">
        <f ca="1">IF(AND($B53&gt;0,SUM(BO$3:BO52)=0,SUM($H53:BN53)=0),$B53,0)</f>
        <v>0</v>
      </c>
      <c r="BP53">
        <f ca="1">IF(AND($B53&gt;0,SUM(BP$3:BP52)=0,SUM($H53:BO53)=0),$B53,0)</f>
        <v>0</v>
      </c>
      <c r="BQ53">
        <f ca="1">IF(AND($B53&gt;0,SUM(BQ$3:BQ52)=0,SUM($H53:BP53)=0),$B53,0)</f>
        <v>0</v>
      </c>
      <c r="BR53">
        <f ca="1">IF(AND($B53&gt;0,SUM(BR$3:BR52)=0,SUM($H53:BQ53)=0),$B53,0)</f>
        <v>0</v>
      </c>
      <c r="BS53">
        <f ca="1">IF(AND($B53&gt;0,SUM(BS$3:BS52)=0,SUM($H53:BR53)=0),$B53,0)</f>
        <v>0</v>
      </c>
      <c r="BT53">
        <f ca="1">IF(AND($B53&gt;0,SUM(BT$3:BT52)=0,SUM($H53:BS53)=0),$B53,0)</f>
        <v>0</v>
      </c>
      <c r="BU53">
        <f ca="1">IF(AND($B53&gt;0,SUM(BU$3:BU52)=0,SUM($H53:BT53)=0),$B53,0)</f>
        <v>0</v>
      </c>
      <c r="BV53">
        <f ca="1">IF(AND($B53&gt;0,SUM(BV$3:BV52)=0,SUM($H53:BU53)=0),$B53,0)</f>
        <v>0</v>
      </c>
      <c r="BW53">
        <f ca="1">IF(AND($B53&gt;0,SUM(BW$3:BW52)=0,SUM($H53:BV53)=0),$B53,0)</f>
        <v>0</v>
      </c>
      <c r="BX53">
        <f ca="1">IF(AND($B53&gt;0,SUM(BX$3:BX52)=0,SUM($H53:BW53)=0),$B53,0)</f>
        <v>0</v>
      </c>
      <c r="BY53">
        <f ca="1">IF(AND($B53&gt;0,SUM(BY$3:BY52)=0,SUM($H53:BX53)=0),$B53,0)</f>
        <v>0</v>
      </c>
      <c r="BZ53">
        <f ca="1">IF(AND($B53&gt;0,SUM(BZ$3:BZ52)=0,SUM($H53:BY53)=0),$B53,0)</f>
        <v>0</v>
      </c>
      <c r="CA53">
        <f ca="1">IF(AND($B53&gt;0,SUM(CA$3:CA52)=0,SUM($H53:BZ53)=0),$B53,0)</f>
        <v>0</v>
      </c>
      <c r="CB53">
        <f ca="1">IF(AND($B53&gt;0,SUM(CB$3:CB52)=0,SUM($H53:CA53)=0),$B53,0)</f>
        <v>0</v>
      </c>
      <c r="CC53">
        <f ca="1">IF(AND($B53&gt;0,SUM(CC$3:CC52)=0,SUM($H53:CB53)=0),$B53,0)</f>
        <v>0</v>
      </c>
      <c r="CD53">
        <f ca="1">IF(AND($B53&gt;0,SUM(CD$3:CD52)=0,SUM($H53:CC53)=0),$B53,0)</f>
        <v>0</v>
      </c>
      <c r="CE53">
        <f ca="1">IF(AND($B53&gt;0,SUM(CE$3:CE52)=0,SUM($H53:CD53)=0),$B53,0)</f>
        <v>0</v>
      </c>
      <c r="CF53">
        <f ca="1">IF(AND($B53&gt;0,SUM(CF$3:CF52)=0,SUM($H53:CE53)=0),$B53,0)</f>
        <v>0</v>
      </c>
      <c r="CG53">
        <f ca="1">IF(AND($B53&gt;0,SUM(CG$3:CG52)=0,SUM($H53:CF53)=0),$B53,0)</f>
        <v>0</v>
      </c>
      <c r="CH53">
        <f ca="1">IF(AND($B53&gt;0,SUM(CH$3:CH52)=0,SUM($H53:CG53)=0),$B53,0)</f>
        <v>0</v>
      </c>
      <c r="CI53">
        <f ca="1">IF(AND($B53&gt;0,SUM(CI$3:CI52)=0,SUM($H53:CH53)=0),$B53,0)</f>
        <v>0</v>
      </c>
      <c r="CJ53">
        <f ca="1">IF(AND($B53&gt;0,SUM(CJ$3:CJ52)=0,SUM($H53:CI53)=0),$B53,0)</f>
        <v>0</v>
      </c>
      <c r="CK53">
        <f ca="1">IF(AND($B53&gt;0,SUM(CK$3:CK52)=0,SUM($H53:CJ53)=0),$B53,0)</f>
        <v>0</v>
      </c>
      <c r="CL53">
        <f ca="1">IF(AND($B53&gt;0,SUM(CL$3:CL52)=0,SUM($H53:CK53)=0),$B53,0)</f>
        <v>0</v>
      </c>
      <c r="CM53">
        <f ca="1">IF(AND($B53&gt;0,SUM(CM$3:CM52)=0,SUM($H53:CL53)=0),$B53,0)</f>
        <v>0</v>
      </c>
      <c r="CN53">
        <f ca="1">IF(AND($B53&gt;0,SUM(CN$3:CN52)=0,SUM($H53:CM53)=0),$B53,0)</f>
        <v>0</v>
      </c>
      <c r="CO53">
        <f ca="1">IF(AND($B53&gt;0,SUM(CO$3:CO52)=0,SUM($H53:CN53)=0),$B53,0)</f>
        <v>0</v>
      </c>
      <c r="CP53">
        <f ca="1">IF(AND($B53&gt;0,SUM(CP$3:CP52)=0,SUM($H53:CO53)=0),$B53,0)</f>
        <v>0</v>
      </c>
      <c r="CQ53">
        <f ca="1">IF(AND($B53&gt;0,SUM(CQ$3:CQ52)=0,SUM($H53:CP53)=0),$B53,0)</f>
        <v>0</v>
      </c>
      <c r="CR53">
        <f ca="1">IF(AND($B53&gt;0,SUM(CR$3:CR52)=0,SUM($H53:CQ53)=0),$B53,0)</f>
        <v>0</v>
      </c>
      <c r="CS53">
        <f ca="1">IF(AND($B53&gt;0,SUM(CS$3:CS52)=0,SUM($H53:CR53)=0),$B53,0)</f>
        <v>0</v>
      </c>
      <c r="CT53">
        <f ca="1">IF(AND($B53&gt;0,SUM(CT$3:CT52)=0,SUM($H53:CS53)=0),$B53,0)</f>
        <v>0</v>
      </c>
      <c r="CU53">
        <f ca="1">IF(AND($B53&gt;0,SUM(CU$3:CU52)=0,SUM($H53:CT53)=0),$B53,0)</f>
        <v>0</v>
      </c>
      <c r="CV53">
        <f ca="1">IF(AND($B53&gt;0,SUM(CV$3:CV52)=0,SUM($H53:CU53)=0),$B53,0)</f>
        <v>0</v>
      </c>
      <c r="CW53">
        <f ca="1">IF(AND($B53&gt;0,SUM(CW$3:CW52)=0,SUM($H53:CV53)=0),$B53,0)</f>
        <v>0</v>
      </c>
      <c r="CX53">
        <f ca="1">IF(AND($B53&gt;0,SUM(CX$3:CX52)=0,SUM($H53:CW53)=0),$B53,0)</f>
        <v>0</v>
      </c>
      <c r="CY53">
        <f ca="1">IF(AND($B53&gt;0,SUM(CY$3:CY52)=0,SUM($H53:CX53)=0),$B53,0)</f>
        <v>0</v>
      </c>
      <c r="CZ53">
        <f ca="1">IF(AND($B53&gt;0,SUM(CZ$3:CZ52)=0,SUM($H53:CY53)=0),$B53,0)</f>
        <v>0</v>
      </c>
      <c r="DA53">
        <f ca="1">IF(AND($B53&gt;0,SUM(DA$3:DA52)=0,SUM($H53:CZ53)=0),$B53,0)</f>
        <v>0</v>
      </c>
      <c r="DB53">
        <f ca="1">IF(AND($B53&gt;0,SUM(DB$3:DB52)=0,SUM($H53:DA53)=0),$B53,0)</f>
        <v>0</v>
      </c>
      <c r="DC53">
        <f ca="1">IF(AND($B53&gt;0,SUM(DC$3:DC52)=0,SUM($H53:DB53)=0),$B53,0)</f>
        <v>0</v>
      </c>
      <c r="DD53">
        <f ca="1">IF(AND($B53&gt;0,SUM(DD$3:DD52)=0,SUM($H53:DC53)=0),$B53,0)</f>
        <v>0</v>
      </c>
      <c r="DE53">
        <f ca="1">IF(AND($B53&gt;0,SUM(DE$3:DE52)=0,SUM($H53:DD53)=0),$B53,0)</f>
        <v>0</v>
      </c>
      <c r="DF53">
        <f ca="1">IF(AND($B53&gt;0,SUM(DF$3:DF52)=0,SUM($H53:DE53)=0),$B53,0)</f>
        <v>0</v>
      </c>
      <c r="DG53">
        <f ca="1">IF(AND($B53&gt;0,SUM(DG$3:DG52)=0,SUM($H53:DF53)=0),$B53,0)</f>
        <v>0</v>
      </c>
      <c r="DH53">
        <f ca="1">IF(AND($B53&gt;0,SUM(DH$3:DH52)=0,SUM($H53:DG53)=0),$B53,0)</f>
        <v>0</v>
      </c>
      <c r="DI53">
        <f ca="1">IF(AND($B53&gt;0,SUM(DI$3:DI52)=0,SUM($H53:DH53)=0),$B53,0)</f>
        <v>0</v>
      </c>
      <c r="DJ53">
        <f ca="1">IF(AND($B53&gt;0,SUM(DJ$3:DJ52)=0,SUM($H53:DI53)=0),$B53,0)</f>
        <v>0</v>
      </c>
      <c r="DK53">
        <f ca="1">IF(AND($B53&gt;0,SUM(DK$3:DK52)=0,SUM($H53:DJ53)=0),$B53,0)</f>
        <v>0</v>
      </c>
      <c r="DL53">
        <f ca="1">IF(AND($B53&gt;0,SUM(DL$3:DL52)=0,SUM($H53:DK53)=0),$B53,0)</f>
        <v>0</v>
      </c>
      <c r="DM53">
        <f ca="1">IF(AND($B53&gt;0,SUM(DM$3:DM52)=0,SUM($H53:DL53)=0),$B53,0)</f>
        <v>0</v>
      </c>
      <c r="DN53">
        <f ca="1">IF(AND($B53&gt;0,SUM(DN$3:DN52)=0,SUM($H53:DM53)=0),$B53,0)</f>
        <v>0</v>
      </c>
      <c r="DO53">
        <f ca="1">IF(AND($B53&gt;0,SUM(DO$3:DO52)=0,SUM($H53:DN53)=0),$B53,0)</f>
        <v>0</v>
      </c>
      <c r="DP53">
        <f ca="1">IF(AND($B53&gt;0,SUM(DP$3:DP52)=0,SUM($H53:DO53)=0),$B53,0)</f>
        <v>0</v>
      </c>
      <c r="DQ53">
        <f ca="1">IF(AND($B53&gt;0,SUM(DQ$3:DQ52)=0,SUM($H53:DP53)=0),$B53,0)</f>
        <v>0</v>
      </c>
      <c r="DR53">
        <f ca="1">IF(AND($B53&gt;0,SUM(DR$3:DR52)=0,SUM($H53:DQ53)=0),$B53,0)</f>
        <v>0</v>
      </c>
      <c r="DS53">
        <f ca="1">IF(AND($B53&gt;0,SUM(DS$3:DS52)=0,SUM($H53:DR53)=0),$B53,0)</f>
        <v>0</v>
      </c>
      <c r="DT53">
        <f ca="1">IF(AND($B53&gt;0,SUM(DT$3:DT52)=0,SUM($H53:DS53)=0),$B53,0)</f>
        <v>0</v>
      </c>
      <c r="DU53">
        <f ca="1">IF(AND($B53&gt;0,SUM(DU$3:DU52)=0,SUM($H53:DT53)=0),$B53,0)</f>
        <v>0</v>
      </c>
      <c r="DV53">
        <f ca="1">IF(AND($B53&gt;0,SUM(DV$3:DV52)=0,SUM($H53:DU53)=0),$B53,0)</f>
        <v>0</v>
      </c>
      <c r="DW53">
        <f ca="1">IF(AND($B53&gt;0,SUM(DW$3:DW52)=0,SUM($H53:DV53)=0),$B53,0)</f>
        <v>0</v>
      </c>
      <c r="DX53">
        <f ca="1">IF(AND($B53&gt;0,SUM(DX$3:DX52)=0,SUM($H53:DW53)=0),$B53,0)</f>
        <v>0</v>
      </c>
      <c r="DY53">
        <f ca="1">IF(AND($B53&gt;0,SUM(DY$3:DY52)=0,SUM($H53:DX53)=0),$B53,0)</f>
        <v>0</v>
      </c>
      <c r="DZ53">
        <f ca="1">IF(AND($B53&gt;0,SUM(DZ$3:DZ52)=0,SUM($H53:DY53)=0),$B53,0)</f>
        <v>0</v>
      </c>
      <c r="EA53">
        <f ca="1">IF(AND($B53&gt;0,SUM(EA$3:EA52)=0,SUM($H53:DZ53)=0),$B53,0)</f>
        <v>0</v>
      </c>
      <c r="EB53">
        <f ca="1">IF(AND($B53&gt;0,SUM(EB$3:EB52)=0,SUM($H53:EA53)=0),$B53,0)</f>
        <v>0</v>
      </c>
      <c r="EC53">
        <f ca="1">IF(AND($B53&gt;0,SUM(EC$3:EC52)=0,SUM($H53:EB53)=0),$B53,0)</f>
        <v>0</v>
      </c>
      <c r="ED53">
        <f ca="1">IF(AND($B53&gt;0,SUM(ED$3:ED52)=0,SUM($H53:EC53)=0),$B53,0)</f>
        <v>0</v>
      </c>
      <c r="EE53">
        <f ca="1">IF(AND($B53&gt;0,SUM(EE$3:EE52)=0,SUM($H53:ED53)=0),$B53,0)</f>
        <v>0</v>
      </c>
      <c r="EF53">
        <f ca="1">IF(AND($B53&gt;0,SUM(EF$3:EF52)=0,SUM($H53:EE53)=0),$B53,0)</f>
        <v>0</v>
      </c>
      <c r="EG53">
        <f ca="1">IF(AND($B53&gt;0,SUM(EG$3:EG52)=0,SUM($H53:EF53)=0),$B53,0)</f>
        <v>0</v>
      </c>
      <c r="EH53">
        <f ca="1">IF(AND($B53&gt;0,SUM(EH$3:EH52)=0,SUM($H53:EG53)=0),$B53,0)</f>
        <v>0</v>
      </c>
      <c r="EI53">
        <f ca="1">IF(AND($B53&gt;0,SUM(EI$3:EI52)=0,SUM($H53:EH53)=0),$B53,0)</f>
        <v>0</v>
      </c>
      <c r="EJ53">
        <f ca="1">IF(AND($B53&gt;0,SUM(EJ$3:EJ52)=0,SUM($H53:EI53)=0),$B53,0)</f>
        <v>0</v>
      </c>
      <c r="EK53">
        <f ca="1">IF(AND($B53&gt;0,SUM(EK$3:EK52)=0,SUM($H53:EJ53)=0),$B53,0)</f>
        <v>0</v>
      </c>
      <c r="EL53">
        <f ca="1">IF(AND($B53&gt;0,SUM(EL$3:EL52)=0,SUM($H53:EK53)=0),$B53,0)</f>
        <v>0</v>
      </c>
      <c r="EM53">
        <f ca="1">IF(AND($B53&gt;0,SUM(EM$3:EM52)=0,SUM($H53:EL53)=0),$B53,0)</f>
        <v>0</v>
      </c>
      <c r="EN53">
        <f ca="1">IF(AND($B53&gt;0,SUM(EN$3:EN52)=0,SUM($H53:EM53)=0),$B53,0)</f>
        <v>0</v>
      </c>
      <c r="EO53">
        <f ca="1">IF(AND($B53&gt;0,SUM(EO$3:EO52)=0,SUM($H53:EN53)=0),$B53,0)</f>
        <v>0</v>
      </c>
      <c r="EP53">
        <f ca="1">IF(AND($B53&gt;0,SUM(EP$3:EP52)=0,SUM($H53:EO53)=0),$B53,0)</f>
        <v>0</v>
      </c>
      <c r="EQ53">
        <f ca="1">IF(AND($B53&gt;0,SUM(EQ$3:EQ52)=0,SUM($H53:EP53)=0),$B53,0)</f>
        <v>0</v>
      </c>
      <c r="ER53">
        <f ca="1">IF(AND($B53&gt;0,SUM(ER$3:ER52)=0,SUM($H53:EQ53)=0),$B53,0)</f>
        <v>0</v>
      </c>
      <c r="ES53">
        <f ca="1">IF(AND($B53&gt;0,SUM(ES$3:ES52)=0,SUM($H53:ER53)=0),$B53,0)</f>
        <v>0</v>
      </c>
      <c r="ET53">
        <f ca="1">IF(AND($B53&gt;0,SUM(ET$3:ET52)=0,SUM($H53:ES53)=0),$B53,0)</f>
        <v>0</v>
      </c>
      <c r="EU53">
        <f ca="1">IF(AND($B53&gt;0,SUM(EU$3:EU52)=0,SUM($H53:ET53)=0),$B53,0)</f>
        <v>0</v>
      </c>
      <c r="EV53">
        <f ca="1">IF(AND($B53&gt;0,SUM(EV$3:EV52)=0,SUM($H53:EU53)=0),$B53,0)</f>
        <v>0</v>
      </c>
      <c r="EW53">
        <f ca="1">IF(AND($B53&gt;0,SUM(EW$3:EW52)=0,SUM($H53:EV53)=0),$B53,0)</f>
        <v>0</v>
      </c>
      <c r="EX53">
        <f ca="1">IF(AND($B53&gt;0,SUM(EX$3:EX52)=0,SUM($H53:EW53)=0),$B53,0)</f>
        <v>0</v>
      </c>
      <c r="EY53">
        <f ca="1">IF(AND($B53&gt;0,SUM(EY$3:EY52)=0,SUM($H53:EX53)=0),$B53,0)</f>
        <v>0</v>
      </c>
      <c r="EZ53">
        <f ca="1">IF(AND($B53&gt;0,SUM(EZ$3:EZ52)=0,SUM($H53:EY53)=0),$B53,0)</f>
        <v>0</v>
      </c>
      <c r="FA53">
        <f ca="1">IF(AND($B53&gt;0,SUM(FA$3:FA52)=0,SUM($H53:EZ53)=0),$B53,0)</f>
        <v>0</v>
      </c>
      <c r="FB53">
        <f ca="1">IF(AND($B53&gt;0,SUM(FB$3:FB52)=0,SUM($H53:FA53)=0),$B53,0)</f>
        <v>0</v>
      </c>
      <c r="FC53">
        <f ca="1">IF(AND($B53&gt;0,SUM(FC$3:FC52)=0,SUM($H53:FB53)=0),$B53,0)</f>
        <v>0</v>
      </c>
      <c r="FD53">
        <f ca="1">IF(AND($B53&gt;0,SUM(FD$3:FD52)=0,SUM($H53:FC53)=0),$B53,0)</f>
        <v>0</v>
      </c>
      <c r="FE53">
        <f ca="1">IF(AND($B53&gt;0,SUM(FE$3:FE52)=0,SUM($H53:FD53)=0),$B53,0)</f>
        <v>0</v>
      </c>
      <c r="FF53">
        <f ca="1">IF(AND($B53&gt;0,SUM(FF$3:FF52)=0,SUM($H53:FE53)=0),$B53,0)</f>
        <v>0</v>
      </c>
      <c r="FG53">
        <f ca="1">IF(AND($B53&gt;0,SUM(FG$3:FG52)=0,SUM($H53:FF53)=0),$B53,0)</f>
        <v>0</v>
      </c>
      <c r="FH53">
        <f ca="1">IF(AND($B53&gt;0,SUM(FH$3:FH52)=0,SUM($H53:FG53)=0),$B53,0)</f>
        <v>0</v>
      </c>
      <c r="FI53">
        <f ca="1">IF(AND($B53&gt;0,SUM(FI$3:FI52)=0,SUM($H53:FH53)=0),$B53,0)</f>
        <v>0</v>
      </c>
      <c r="FJ53">
        <f ca="1">IF(AND($B53&gt;0,SUM(FJ$3:FJ52)=0,SUM($H53:FI53)=0),$B53,0)</f>
        <v>0</v>
      </c>
      <c r="FK53">
        <f ca="1">IF(AND($B53&gt;0,SUM(FK$3:FK52)=0,SUM($H53:FJ53)=0),$B53,0)</f>
        <v>0</v>
      </c>
      <c r="FL53">
        <f ca="1">IF(AND($B53&gt;0,SUM(FL$3:FL52)=0,SUM($H53:FK53)=0),$B53,0)</f>
        <v>0</v>
      </c>
      <c r="FM53">
        <f ca="1">IF(AND($B53&gt;0,SUM(FM$3:FM52)=0,SUM($H53:FL53)=0),$B53,0)</f>
        <v>0</v>
      </c>
      <c r="FN53">
        <f ca="1">IF(AND($B53&gt;0,SUM(FN$3:FN52)=0,SUM($H53:FM53)=0),$B53,0)</f>
        <v>0</v>
      </c>
      <c r="FS53" s="67" t="s">
        <v>358</v>
      </c>
      <c r="FT53" s="67" t="s">
        <v>339</v>
      </c>
      <c r="FU53" s="342">
        <v>7906691</v>
      </c>
      <c r="FV53" s="67">
        <v>1</v>
      </c>
      <c r="FY53" s="249" t="s">
        <v>418</v>
      </c>
      <c r="FZ53" s="67" t="s">
        <v>339</v>
      </c>
      <c r="GA53" s="67" t="str">
        <f>""</f>
        <v/>
      </c>
      <c r="GB53" s="67">
        <v>1</v>
      </c>
      <c r="GE53" s="67" t="s">
        <v>800</v>
      </c>
      <c r="GF53" s="67" t="s">
        <v>339</v>
      </c>
      <c r="GG53" s="67" t="str">
        <f>""</f>
        <v/>
      </c>
      <c r="GH53" s="67">
        <v>1</v>
      </c>
    </row>
    <row r="54" spans="1:190" ht="15.75" thickBot="1" x14ac:dyDescent="0.3">
      <c r="A54">
        <v>54</v>
      </c>
      <c r="B54">
        <f ca="1">IF(Valintaohjelma!D$13=SelectionData!I13,A54,0)</f>
        <v>0</v>
      </c>
      <c r="C54" s="240" t="str">
        <f t="shared" ca="1" si="6"/>
        <v>Kattoasennusteline R3 (O)</v>
      </c>
      <c r="D54" s="240" t="str">
        <f t="shared" ca="1" si="7"/>
        <v>PR085RKA</v>
      </c>
      <c r="E54" s="240">
        <f t="shared" ca="1" si="8"/>
        <v>7907833</v>
      </c>
      <c r="F54" s="240">
        <f t="shared" ca="1" si="9"/>
        <v>1</v>
      </c>
      <c r="G54" s="47">
        <f ca="1">INDEX($I$2:$FN$2,ROWS(G$2:G54))</f>
        <v>0</v>
      </c>
      <c r="H54">
        <v>0</v>
      </c>
      <c r="I54">
        <f ca="1">IF(AND($B54&gt;0,SUM(I$3:I53)=0,SUM($H54:H54)=0),$B54,0)</f>
        <v>0</v>
      </c>
      <c r="J54">
        <f ca="1">IF(AND($B54&gt;0,SUM(J$3:J53)=0,SUM($H54:I54)=0),$B54,0)</f>
        <v>0</v>
      </c>
      <c r="K54">
        <f ca="1">IF(AND($B54&gt;0,SUM(K$3:K53)=0,SUM($H54:J54)=0),$B54,0)</f>
        <v>0</v>
      </c>
      <c r="L54">
        <f ca="1">IF(AND($B54&gt;0,SUM(L$3:L53)=0,SUM($H54:K54)=0),$B54,0)</f>
        <v>0</v>
      </c>
      <c r="M54">
        <f ca="1">IF(AND($B54&gt;0,SUM(M$3:M53)=0,SUM($H54:L54)=0),$B54,0)</f>
        <v>0</v>
      </c>
      <c r="N54">
        <f ca="1">IF(AND($B54&gt;0,SUM(N$3:N53)=0,SUM($H54:M54)=0),$B54,0)</f>
        <v>0</v>
      </c>
      <c r="O54">
        <f ca="1">IF(AND($B54&gt;0,SUM(O$3:O53)=0,SUM($H54:N54)=0),$B54,0)</f>
        <v>0</v>
      </c>
      <c r="P54">
        <f ca="1">IF(AND($B54&gt;0,SUM(P$3:P53)=0,SUM($H54:O54)=0),$B54,0)</f>
        <v>0</v>
      </c>
      <c r="Q54">
        <f ca="1">IF(AND($B54&gt;0,SUM(Q$3:Q53)=0,SUM($H54:P54)=0),$B54,0)</f>
        <v>0</v>
      </c>
      <c r="R54">
        <f ca="1">IF(AND($B54&gt;0,SUM(R$3:R53)=0,SUM($H54:Q54)=0),$B54,0)</f>
        <v>0</v>
      </c>
      <c r="S54">
        <f ca="1">IF(AND($B54&gt;0,SUM(S$3:S53)=0,SUM($H54:R54)=0),$B54,0)</f>
        <v>0</v>
      </c>
      <c r="T54">
        <f ca="1">IF(AND($B54&gt;0,SUM(T$3:T53)=0,SUM($H54:S54)=0),$B54,0)</f>
        <v>0</v>
      </c>
      <c r="U54">
        <f ca="1">IF(AND($B54&gt;0,SUM(U$3:U53)=0,SUM($H54:T54)=0),$B54,0)</f>
        <v>0</v>
      </c>
      <c r="V54">
        <f ca="1">IF(AND($B54&gt;0,SUM(V$3:V53)=0,SUM($H54:U54)=0),$B54,0)</f>
        <v>0</v>
      </c>
      <c r="W54">
        <f ca="1">IF(AND($B54&gt;0,SUM(W$3:W53)=0,SUM($H54:V54)=0),$B54,0)</f>
        <v>0</v>
      </c>
      <c r="X54">
        <f ca="1">IF(AND($B54&gt;0,SUM(X$3:X53)=0,SUM($H54:W54)=0),$B54,0)</f>
        <v>0</v>
      </c>
      <c r="Y54">
        <f ca="1">IF(AND($B54&gt;0,SUM(Y$3:Y53)=0,SUM($H54:X54)=0),$B54,0)</f>
        <v>0</v>
      </c>
      <c r="Z54">
        <f ca="1">IF(AND($B54&gt;0,SUM(Z$3:Z53)=0,SUM($H54:Y54)=0),$B54,0)</f>
        <v>0</v>
      </c>
      <c r="AA54">
        <f ca="1">IF(AND($B54&gt;0,SUM(AA$3:AA53)=0,SUM($H54:Z54)=0),$B54,0)</f>
        <v>0</v>
      </c>
      <c r="AB54">
        <f ca="1">IF(AND($B54&gt;0,SUM(AB$3:AB53)=0,SUM($H54:AA54)=0),$B54,0)</f>
        <v>0</v>
      </c>
      <c r="AC54">
        <f ca="1">IF(AND($B54&gt;0,SUM(AC$3:AC53)=0,SUM($H54:AB54)=0),$B54,0)</f>
        <v>0</v>
      </c>
      <c r="AD54">
        <f ca="1">IF(AND($B54&gt;0,SUM(AD$3:AD53)=0,SUM($H54:AC54)=0),$B54,0)</f>
        <v>0</v>
      </c>
      <c r="AE54">
        <f ca="1">IF(AND($B54&gt;0,SUM(AE$3:AE53)=0,SUM($H54:AD54)=0),$B54,0)</f>
        <v>0</v>
      </c>
      <c r="AF54">
        <f ca="1">IF(AND($B54&gt;0,SUM(AF$3:AF53)=0,SUM($H54:AE54)=0),$B54,0)</f>
        <v>0</v>
      </c>
      <c r="AG54">
        <f ca="1">IF(AND($B54&gt;0,SUM(AG$3:AG53)=0,SUM($H54:AF54)=0),$B54,0)</f>
        <v>0</v>
      </c>
      <c r="AH54">
        <f ca="1">IF(AND($B54&gt;0,SUM(AH$3:AH53)=0,SUM($H54:AG54)=0),$B54,0)</f>
        <v>0</v>
      </c>
      <c r="AI54">
        <f ca="1">IF(AND($B54&gt;0,SUM(AI$3:AI53)=0,SUM($H54:AH54)=0),$B54,0)</f>
        <v>0</v>
      </c>
      <c r="AJ54">
        <f ca="1">IF(AND($B54&gt;0,SUM(AJ$3:AJ53)=0,SUM($H54:AI54)=0),$B54,0)</f>
        <v>0</v>
      </c>
      <c r="AK54">
        <f ca="1">IF(AND($B54&gt;0,SUM(AK$3:AK53)=0,SUM($H54:AJ54)=0),$B54,0)</f>
        <v>0</v>
      </c>
      <c r="AL54">
        <f ca="1">IF(AND($B54&gt;0,SUM(AL$3:AL53)=0,SUM($H54:AK54)=0),$B54,0)</f>
        <v>0</v>
      </c>
      <c r="AM54">
        <f ca="1">IF(AND($B54&gt;0,SUM(AM$3:AM53)=0,SUM($H54:AL54)=0),$B54,0)</f>
        <v>0</v>
      </c>
      <c r="AN54">
        <f ca="1">IF(AND($B54&gt;0,SUM(AN$3:AN53)=0,SUM($H54:AM54)=0),$B54,0)</f>
        <v>0</v>
      </c>
      <c r="AO54">
        <f ca="1">IF(AND($B54&gt;0,SUM(AO$3:AO53)=0,SUM($H54:AN54)=0),$B54,0)</f>
        <v>0</v>
      </c>
      <c r="AP54">
        <f ca="1">IF(AND($B54&gt;0,SUM(AP$3:AP53)=0,SUM($H54:AO54)=0),$B54,0)</f>
        <v>0</v>
      </c>
      <c r="AQ54">
        <f ca="1">IF(AND($B54&gt;0,SUM(AQ$3:AQ53)=0,SUM($H54:AP54)=0),$B54,0)</f>
        <v>0</v>
      </c>
      <c r="AR54">
        <f ca="1">IF(AND($B54&gt;0,SUM(AR$3:AR53)=0,SUM($H54:AQ54)=0),$B54,0)</f>
        <v>0</v>
      </c>
      <c r="AS54">
        <f ca="1">IF(AND($B54&gt;0,SUM(AS$3:AS53)=0,SUM($H54:AR54)=0),$B54,0)</f>
        <v>0</v>
      </c>
      <c r="AT54">
        <f ca="1">IF(AND($B54&gt;0,SUM(AT$3:AT53)=0,SUM($H54:AS54)=0),$B54,0)</f>
        <v>0</v>
      </c>
      <c r="AU54">
        <f ca="1">IF(AND($B54&gt;0,SUM(AU$3:AU53)=0,SUM($H54:AT54)=0),$B54,0)</f>
        <v>0</v>
      </c>
      <c r="AV54">
        <f ca="1">IF(AND($B54&gt;0,SUM(AV$3:AV53)=0,SUM($H54:AU54)=0),$B54,0)</f>
        <v>0</v>
      </c>
      <c r="AW54">
        <f ca="1">IF(AND($B54&gt;0,SUM(AW$3:AW53)=0,SUM($H54:AV54)=0),$B54,0)</f>
        <v>0</v>
      </c>
      <c r="AX54">
        <f ca="1">IF(AND($B54&gt;0,SUM(AX$3:AX53)=0,SUM($H54:AW54)=0),$B54,0)</f>
        <v>0</v>
      </c>
      <c r="AY54">
        <f ca="1">IF(AND($B54&gt;0,SUM(AY$3:AY53)=0,SUM($H54:AX54)=0),$B54,0)</f>
        <v>0</v>
      </c>
      <c r="AZ54">
        <f ca="1">IF(AND($B54&gt;0,SUM(AZ$3:AZ53)=0,SUM($H54:AY54)=0),$B54,0)</f>
        <v>0</v>
      </c>
      <c r="BA54">
        <f ca="1">IF(AND($B54&gt;0,SUM(BA$3:BA53)=0,SUM($H54:AZ54)=0),$B54,0)</f>
        <v>0</v>
      </c>
      <c r="BB54">
        <f ca="1">IF(AND($B54&gt;0,SUM(BB$3:BB53)=0,SUM($H54:BA54)=0),$B54,0)</f>
        <v>0</v>
      </c>
      <c r="BC54">
        <f ca="1">IF(AND($B54&gt;0,SUM(BC$3:BC53)=0,SUM($H54:BB54)=0),$B54,0)</f>
        <v>0</v>
      </c>
      <c r="BD54">
        <f ca="1">IF(AND($B54&gt;0,SUM(BD$3:BD53)=0,SUM($H54:BC54)=0),$B54,0)</f>
        <v>0</v>
      </c>
      <c r="BE54">
        <f ca="1">IF(AND($B54&gt;0,SUM(BE$3:BE53)=0,SUM($H54:BD54)=0),$B54,0)</f>
        <v>0</v>
      </c>
      <c r="BF54">
        <f ca="1">IF(AND($B54&gt;0,SUM(BF$3:BF53)=0,SUM($H54:BE54)=0),$B54,0)</f>
        <v>0</v>
      </c>
      <c r="BG54">
        <f ca="1">IF(AND($B54&gt;0,SUM(BG$3:BG53)=0,SUM($H54:BF54)=0),$B54,0)</f>
        <v>0</v>
      </c>
      <c r="BH54">
        <f ca="1">IF(AND($B54&gt;0,SUM(BH$3:BH53)=0,SUM($H54:BG54)=0),$B54,0)</f>
        <v>0</v>
      </c>
      <c r="BI54">
        <f ca="1">IF(AND($B54&gt;0,SUM(BI$3:BI53)=0,SUM($H54:BH54)=0),$B54,0)</f>
        <v>0</v>
      </c>
      <c r="BJ54">
        <f ca="1">IF(AND($B54&gt;0,SUM(BJ$3:BJ53)=0,SUM($H54:BI54)=0),$B54,0)</f>
        <v>0</v>
      </c>
      <c r="BK54">
        <f ca="1">IF(AND($B54&gt;0,SUM(BK$3:BK53)=0,SUM($H54:BJ54)=0),$B54,0)</f>
        <v>0</v>
      </c>
      <c r="BL54">
        <f ca="1">IF(AND($B54&gt;0,SUM(BL$3:BL53)=0,SUM($H54:BK54)=0),$B54,0)</f>
        <v>0</v>
      </c>
      <c r="BM54">
        <f ca="1">IF(AND($B54&gt;0,SUM(BM$3:BM53)=0,SUM($H54:BL54)=0),$B54,0)</f>
        <v>0</v>
      </c>
      <c r="BN54">
        <f ca="1">IF(AND($B54&gt;0,SUM(BN$3:BN53)=0,SUM($H54:BM54)=0),$B54,0)</f>
        <v>0</v>
      </c>
      <c r="BO54">
        <f ca="1">IF(AND($B54&gt;0,SUM(BO$3:BO53)=0,SUM($H54:BN54)=0),$B54,0)</f>
        <v>0</v>
      </c>
      <c r="BP54">
        <f ca="1">IF(AND($B54&gt;0,SUM(BP$3:BP53)=0,SUM($H54:BO54)=0),$B54,0)</f>
        <v>0</v>
      </c>
      <c r="BQ54">
        <f ca="1">IF(AND($B54&gt;0,SUM(BQ$3:BQ53)=0,SUM($H54:BP54)=0),$B54,0)</f>
        <v>0</v>
      </c>
      <c r="BR54">
        <f ca="1">IF(AND($B54&gt;0,SUM(BR$3:BR53)=0,SUM($H54:BQ54)=0),$B54,0)</f>
        <v>0</v>
      </c>
      <c r="BS54">
        <f ca="1">IF(AND($B54&gt;0,SUM(BS$3:BS53)=0,SUM($H54:BR54)=0),$B54,0)</f>
        <v>0</v>
      </c>
      <c r="BT54">
        <f ca="1">IF(AND($B54&gt;0,SUM(BT$3:BT53)=0,SUM($H54:BS54)=0),$B54,0)</f>
        <v>0</v>
      </c>
      <c r="BU54">
        <f ca="1">IF(AND($B54&gt;0,SUM(BU$3:BU53)=0,SUM($H54:BT54)=0),$B54,0)</f>
        <v>0</v>
      </c>
      <c r="BV54">
        <f ca="1">IF(AND($B54&gt;0,SUM(BV$3:BV53)=0,SUM($H54:BU54)=0),$B54,0)</f>
        <v>0</v>
      </c>
      <c r="BW54">
        <f ca="1">IF(AND($B54&gt;0,SUM(BW$3:BW53)=0,SUM($H54:BV54)=0),$B54,0)</f>
        <v>0</v>
      </c>
      <c r="BX54">
        <f ca="1">IF(AND($B54&gt;0,SUM(BX$3:BX53)=0,SUM($H54:BW54)=0),$B54,0)</f>
        <v>0</v>
      </c>
      <c r="BY54">
        <f ca="1">IF(AND($B54&gt;0,SUM(BY$3:BY53)=0,SUM($H54:BX54)=0),$B54,0)</f>
        <v>0</v>
      </c>
      <c r="BZ54">
        <f ca="1">IF(AND($B54&gt;0,SUM(BZ$3:BZ53)=0,SUM($H54:BY54)=0),$B54,0)</f>
        <v>0</v>
      </c>
      <c r="CA54">
        <f ca="1">IF(AND($B54&gt;0,SUM(CA$3:CA53)=0,SUM($H54:BZ54)=0),$B54,0)</f>
        <v>0</v>
      </c>
      <c r="CB54">
        <f ca="1">IF(AND($B54&gt;0,SUM(CB$3:CB53)=0,SUM($H54:CA54)=0),$B54,0)</f>
        <v>0</v>
      </c>
      <c r="CC54">
        <f ca="1">IF(AND($B54&gt;0,SUM(CC$3:CC53)=0,SUM($H54:CB54)=0),$B54,0)</f>
        <v>0</v>
      </c>
      <c r="CD54">
        <f ca="1">IF(AND($B54&gt;0,SUM(CD$3:CD53)=0,SUM($H54:CC54)=0),$B54,0)</f>
        <v>0</v>
      </c>
      <c r="CE54">
        <f ca="1">IF(AND($B54&gt;0,SUM(CE$3:CE53)=0,SUM($H54:CD54)=0),$B54,0)</f>
        <v>0</v>
      </c>
      <c r="CF54">
        <f ca="1">IF(AND($B54&gt;0,SUM(CF$3:CF53)=0,SUM($H54:CE54)=0),$B54,0)</f>
        <v>0</v>
      </c>
      <c r="CG54">
        <f ca="1">IF(AND($B54&gt;0,SUM(CG$3:CG53)=0,SUM($H54:CF54)=0),$B54,0)</f>
        <v>0</v>
      </c>
      <c r="CH54">
        <f ca="1">IF(AND($B54&gt;0,SUM(CH$3:CH53)=0,SUM($H54:CG54)=0),$B54,0)</f>
        <v>0</v>
      </c>
      <c r="CI54">
        <f ca="1">IF(AND($B54&gt;0,SUM(CI$3:CI53)=0,SUM($H54:CH54)=0),$B54,0)</f>
        <v>0</v>
      </c>
      <c r="CJ54">
        <f ca="1">IF(AND($B54&gt;0,SUM(CJ$3:CJ53)=0,SUM($H54:CI54)=0),$B54,0)</f>
        <v>0</v>
      </c>
      <c r="CK54">
        <f ca="1">IF(AND($B54&gt;0,SUM(CK$3:CK53)=0,SUM($H54:CJ54)=0),$B54,0)</f>
        <v>0</v>
      </c>
      <c r="CL54">
        <f ca="1">IF(AND($B54&gt;0,SUM(CL$3:CL53)=0,SUM($H54:CK54)=0),$B54,0)</f>
        <v>0</v>
      </c>
      <c r="CM54">
        <f ca="1">IF(AND($B54&gt;0,SUM(CM$3:CM53)=0,SUM($H54:CL54)=0),$B54,0)</f>
        <v>0</v>
      </c>
      <c r="CN54">
        <f ca="1">IF(AND($B54&gt;0,SUM(CN$3:CN53)=0,SUM($H54:CM54)=0),$B54,0)</f>
        <v>0</v>
      </c>
      <c r="CO54">
        <f ca="1">IF(AND($B54&gt;0,SUM(CO$3:CO53)=0,SUM($H54:CN54)=0),$B54,0)</f>
        <v>0</v>
      </c>
      <c r="CP54">
        <f ca="1">IF(AND($B54&gt;0,SUM(CP$3:CP53)=0,SUM($H54:CO54)=0),$B54,0)</f>
        <v>0</v>
      </c>
      <c r="CQ54">
        <f ca="1">IF(AND($B54&gt;0,SUM(CQ$3:CQ53)=0,SUM($H54:CP54)=0),$B54,0)</f>
        <v>0</v>
      </c>
      <c r="CR54">
        <f ca="1">IF(AND($B54&gt;0,SUM(CR$3:CR53)=0,SUM($H54:CQ54)=0),$B54,0)</f>
        <v>0</v>
      </c>
      <c r="CS54">
        <f ca="1">IF(AND($B54&gt;0,SUM(CS$3:CS53)=0,SUM($H54:CR54)=0),$B54,0)</f>
        <v>0</v>
      </c>
      <c r="CT54">
        <f ca="1">IF(AND($B54&gt;0,SUM(CT$3:CT53)=0,SUM($H54:CS54)=0),$B54,0)</f>
        <v>0</v>
      </c>
      <c r="CU54">
        <f ca="1">IF(AND($B54&gt;0,SUM(CU$3:CU53)=0,SUM($H54:CT54)=0),$B54,0)</f>
        <v>0</v>
      </c>
      <c r="CV54">
        <f ca="1">IF(AND($B54&gt;0,SUM(CV$3:CV53)=0,SUM($H54:CU54)=0),$B54,0)</f>
        <v>0</v>
      </c>
      <c r="CW54">
        <f ca="1">IF(AND($B54&gt;0,SUM(CW$3:CW53)=0,SUM($H54:CV54)=0),$B54,0)</f>
        <v>0</v>
      </c>
      <c r="CX54">
        <f ca="1">IF(AND($B54&gt;0,SUM(CX$3:CX53)=0,SUM($H54:CW54)=0),$B54,0)</f>
        <v>0</v>
      </c>
      <c r="CY54">
        <f ca="1">IF(AND($B54&gt;0,SUM(CY$3:CY53)=0,SUM($H54:CX54)=0),$B54,0)</f>
        <v>0</v>
      </c>
      <c r="CZ54">
        <f ca="1">IF(AND($B54&gt;0,SUM(CZ$3:CZ53)=0,SUM($H54:CY54)=0),$B54,0)</f>
        <v>0</v>
      </c>
      <c r="DA54">
        <f ca="1">IF(AND($B54&gt;0,SUM(DA$3:DA53)=0,SUM($H54:CZ54)=0),$B54,0)</f>
        <v>0</v>
      </c>
      <c r="DB54">
        <f ca="1">IF(AND($B54&gt;0,SUM(DB$3:DB53)=0,SUM($H54:DA54)=0),$B54,0)</f>
        <v>0</v>
      </c>
      <c r="DC54">
        <f ca="1">IF(AND($B54&gt;0,SUM(DC$3:DC53)=0,SUM($H54:DB54)=0),$B54,0)</f>
        <v>0</v>
      </c>
      <c r="DD54">
        <f ca="1">IF(AND($B54&gt;0,SUM(DD$3:DD53)=0,SUM($H54:DC54)=0),$B54,0)</f>
        <v>0</v>
      </c>
      <c r="DE54">
        <f ca="1">IF(AND($B54&gt;0,SUM(DE$3:DE53)=0,SUM($H54:DD54)=0),$B54,0)</f>
        <v>0</v>
      </c>
      <c r="DF54">
        <f ca="1">IF(AND($B54&gt;0,SUM(DF$3:DF53)=0,SUM($H54:DE54)=0),$B54,0)</f>
        <v>0</v>
      </c>
      <c r="DG54">
        <f ca="1">IF(AND($B54&gt;0,SUM(DG$3:DG53)=0,SUM($H54:DF54)=0),$B54,0)</f>
        <v>0</v>
      </c>
      <c r="DH54">
        <f ca="1">IF(AND($B54&gt;0,SUM(DH$3:DH53)=0,SUM($H54:DG54)=0),$B54,0)</f>
        <v>0</v>
      </c>
      <c r="DI54">
        <f ca="1">IF(AND($B54&gt;0,SUM(DI$3:DI53)=0,SUM($H54:DH54)=0),$B54,0)</f>
        <v>0</v>
      </c>
      <c r="DJ54">
        <f ca="1">IF(AND($B54&gt;0,SUM(DJ$3:DJ53)=0,SUM($H54:DI54)=0),$B54,0)</f>
        <v>0</v>
      </c>
      <c r="DK54">
        <f ca="1">IF(AND($B54&gt;0,SUM(DK$3:DK53)=0,SUM($H54:DJ54)=0),$B54,0)</f>
        <v>0</v>
      </c>
      <c r="DL54">
        <f ca="1">IF(AND($B54&gt;0,SUM(DL$3:DL53)=0,SUM($H54:DK54)=0),$B54,0)</f>
        <v>0</v>
      </c>
      <c r="DM54">
        <f ca="1">IF(AND($B54&gt;0,SUM(DM$3:DM53)=0,SUM($H54:DL54)=0),$B54,0)</f>
        <v>0</v>
      </c>
      <c r="DN54">
        <f ca="1">IF(AND($B54&gt;0,SUM(DN$3:DN53)=0,SUM($H54:DM54)=0),$B54,0)</f>
        <v>0</v>
      </c>
      <c r="DO54">
        <f ca="1">IF(AND($B54&gt;0,SUM(DO$3:DO53)=0,SUM($H54:DN54)=0),$B54,0)</f>
        <v>0</v>
      </c>
      <c r="DP54">
        <f ca="1">IF(AND($B54&gt;0,SUM(DP$3:DP53)=0,SUM($H54:DO54)=0),$B54,0)</f>
        <v>0</v>
      </c>
      <c r="DQ54">
        <f ca="1">IF(AND($B54&gt;0,SUM(DQ$3:DQ53)=0,SUM($H54:DP54)=0),$B54,0)</f>
        <v>0</v>
      </c>
      <c r="DR54">
        <f ca="1">IF(AND($B54&gt;0,SUM(DR$3:DR53)=0,SUM($H54:DQ54)=0),$B54,0)</f>
        <v>0</v>
      </c>
      <c r="DS54">
        <f ca="1">IF(AND($B54&gt;0,SUM(DS$3:DS53)=0,SUM($H54:DR54)=0),$B54,0)</f>
        <v>0</v>
      </c>
      <c r="DT54">
        <f ca="1">IF(AND($B54&gt;0,SUM(DT$3:DT53)=0,SUM($H54:DS54)=0),$B54,0)</f>
        <v>0</v>
      </c>
      <c r="DU54">
        <f ca="1">IF(AND($B54&gt;0,SUM(DU$3:DU53)=0,SUM($H54:DT54)=0),$B54,0)</f>
        <v>0</v>
      </c>
      <c r="DV54">
        <f ca="1">IF(AND($B54&gt;0,SUM(DV$3:DV53)=0,SUM($H54:DU54)=0),$B54,0)</f>
        <v>0</v>
      </c>
      <c r="DW54">
        <f ca="1">IF(AND($B54&gt;0,SUM(DW$3:DW53)=0,SUM($H54:DV54)=0),$B54,0)</f>
        <v>0</v>
      </c>
      <c r="DX54">
        <f ca="1">IF(AND($B54&gt;0,SUM(DX$3:DX53)=0,SUM($H54:DW54)=0),$B54,0)</f>
        <v>0</v>
      </c>
      <c r="DY54">
        <f ca="1">IF(AND($B54&gt;0,SUM(DY$3:DY53)=0,SUM($H54:DX54)=0),$B54,0)</f>
        <v>0</v>
      </c>
      <c r="DZ54">
        <f ca="1">IF(AND($B54&gt;0,SUM(DZ$3:DZ53)=0,SUM($H54:DY54)=0),$B54,0)</f>
        <v>0</v>
      </c>
      <c r="EA54">
        <f ca="1">IF(AND($B54&gt;0,SUM(EA$3:EA53)=0,SUM($H54:DZ54)=0),$B54,0)</f>
        <v>0</v>
      </c>
      <c r="EB54">
        <f ca="1">IF(AND($B54&gt;0,SUM(EB$3:EB53)=0,SUM($H54:EA54)=0),$B54,0)</f>
        <v>0</v>
      </c>
      <c r="EC54">
        <f ca="1">IF(AND($B54&gt;0,SUM(EC$3:EC53)=0,SUM($H54:EB54)=0),$B54,0)</f>
        <v>0</v>
      </c>
      <c r="ED54">
        <f ca="1">IF(AND($B54&gt;0,SUM(ED$3:ED53)=0,SUM($H54:EC54)=0),$B54,0)</f>
        <v>0</v>
      </c>
      <c r="EE54">
        <f ca="1">IF(AND($B54&gt;0,SUM(EE$3:EE53)=0,SUM($H54:ED54)=0),$B54,0)</f>
        <v>0</v>
      </c>
      <c r="EF54">
        <f ca="1">IF(AND($B54&gt;0,SUM(EF$3:EF53)=0,SUM($H54:EE54)=0),$B54,0)</f>
        <v>0</v>
      </c>
      <c r="EG54">
        <f ca="1">IF(AND($B54&gt;0,SUM(EG$3:EG53)=0,SUM($H54:EF54)=0),$B54,0)</f>
        <v>0</v>
      </c>
      <c r="EH54">
        <f ca="1">IF(AND($B54&gt;0,SUM(EH$3:EH53)=0,SUM($H54:EG54)=0),$B54,0)</f>
        <v>0</v>
      </c>
      <c r="EI54">
        <f ca="1">IF(AND($B54&gt;0,SUM(EI$3:EI53)=0,SUM($H54:EH54)=0),$B54,0)</f>
        <v>0</v>
      </c>
      <c r="EJ54">
        <f ca="1">IF(AND($B54&gt;0,SUM(EJ$3:EJ53)=0,SUM($H54:EI54)=0),$B54,0)</f>
        <v>0</v>
      </c>
      <c r="EK54">
        <f ca="1">IF(AND($B54&gt;0,SUM(EK$3:EK53)=0,SUM($H54:EJ54)=0),$B54,0)</f>
        <v>0</v>
      </c>
      <c r="EL54">
        <f ca="1">IF(AND($B54&gt;0,SUM(EL$3:EL53)=0,SUM($H54:EK54)=0),$B54,0)</f>
        <v>0</v>
      </c>
      <c r="EM54">
        <f ca="1">IF(AND($B54&gt;0,SUM(EM$3:EM53)=0,SUM($H54:EL54)=0),$B54,0)</f>
        <v>0</v>
      </c>
      <c r="EN54">
        <f ca="1">IF(AND($B54&gt;0,SUM(EN$3:EN53)=0,SUM($H54:EM54)=0),$B54,0)</f>
        <v>0</v>
      </c>
      <c r="EO54">
        <f ca="1">IF(AND($B54&gt;0,SUM(EO$3:EO53)=0,SUM($H54:EN54)=0),$B54,0)</f>
        <v>0</v>
      </c>
      <c r="EP54">
        <f ca="1">IF(AND($B54&gt;0,SUM(EP$3:EP53)=0,SUM($H54:EO54)=0),$B54,0)</f>
        <v>0</v>
      </c>
      <c r="EQ54">
        <f ca="1">IF(AND($B54&gt;0,SUM(EQ$3:EQ53)=0,SUM($H54:EP54)=0),$B54,0)</f>
        <v>0</v>
      </c>
      <c r="ER54">
        <f ca="1">IF(AND($B54&gt;0,SUM(ER$3:ER53)=0,SUM($H54:EQ54)=0),$B54,0)</f>
        <v>0</v>
      </c>
      <c r="ES54">
        <f ca="1">IF(AND($B54&gt;0,SUM(ES$3:ES53)=0,SUM($H54:ER54)=0),$B54,0)</f>
        <v>0</v>
      </c>
      <c r="ET54">
        <f ca="1">IF(AND($B54&gt;0,SUM(ET$3:ET53)=0,SUM($H54:ES54)=0),$B54,0)</f>
        <v>0</v>
      </c>
      <c r="EU54">
        <f ca="1">IF(AND($B54&gt;0,SUM(EU$3:EU53)=0,SUM($H54:ET54)=0),$B54,0)</f>
        <v>0</v>
      </c>
      <c r="EV54">
        <f ca="1">IF(AND($B54&gt;0,SUM(EV$3:EV53)=0,SUM($H54:EU54)=0),$B54,0)</f>
        <v>0</v>
      </c>
      <c r="EW54">
        <f ca="1">IF(AND($B54&gt;0,SUM(EW$3:EW53)=0,SUM($H54:EV54)=0),$B54,0)</f>
        <v>0</v>
      </c>
      <c r="EX54">
        <f ca="1">IF(AND($B54&gt;0,SUM(EX$3:EX53)=0,SUM($H54:EW54)=0),$B54,0)</f>
        <v>0</v>
      </c>
      <c r="EY54">
        <f ca="1">IF(AND($B54&gt;0,SUM(EY$3:EY53)=0,SUM($H54:EX54)=0),$B54,0)</f>
        <v>0</v>
      </c>
      <c r="EZ54">
        <f ca="1">IF(AND($B54&gt;0,SUM(EZ$3:EZ53)=0,SUM($H54:EY54)=0),$B54,0)</f>
        <v>0</v>
      </c>
      <c r="FA54">
        <f ca="1">IF(AND($B54&gt;0,SUM(FA$3:FA53)=0,SUM($H54:EZ54)=0),$B54,0)</f>
        <v>0</v>
      </c>
      <c r="FB54">
        <f ca="1">IF(AND($B54&gt;0,SUM(FB$3:FB53)=0,SUM($H54:FA54)=0),$B54,0)</f>
        <v>0</v>
      </c>
      <c r="FC54">
        <f ca="1">IF(AND($B54&gt;0,SUM(FC$3:FC53)=0,SUM($H54:FB54)=0),$B54,0)</f>
        <v>0</v>
      </c>
      <c r="FD54">
        <f ca="1">IF(AND($B54&gt;0,SUM(FD$3:FD53)=0,SUM($H54:FC54)=0),$B54,0)</f>
        <v>0</v>
      </c>
      <c r="FE54">
        <f ca="1">IF(AND($B54&gt;0,SUM(FE$3:FE53)=0,SUM($H54:FD54)=0),$B54,0)</f>
        <v>0</v>
      </c>
      <c r="FF54">
        <f ca="1">IF(AND($B54&gt;0,SUM(FF$3:FF53)=0,SUM($H54:FE54)=0),$B54,0)</f>
        <v>0</v>
      </c>
      <c r="FG54">
        <f ca="1">IF(AND($B54&gt;0,SUM(FG$3:FG53)=0,SUM($H54:FF54)=0),$B54,0)</f>
        <v>0</v>
      </c>
      <c r="FH54">
        <f ca="1">IF(AND($B54&gt;0,SUM(FH$3:FH53)=0,SUM($H54:FG54)=0),$B54,0)</f>
        <v>0</v>
      </c>
      <c r="FI54">
        <f ca="1">IF(AND($B54&gt;0,SUM(FI$3:FI53)=0,SUM($H54:FH54)=0),$B54,0)</f>
        <v>0</v>
      </c>
      <c r="FJ54">
        <f ca="1">IF(AND($B54&gt;0,SUM(FJ$3:FJ53)=0,SUM($H54:FI54)=0),$B54,0)</f>
        <v>0</v>
      </c>
      <c r="FK54">
        <f ca="1">IF(AND($B54&gt;0,SUM(FK$3:FK53)=0,SUM($H54:FJ54)=0),$B54,0)</f>
        <v>0</v>
      </c>
      <c r="FL54">
        <f ca="1">IF(AND($B54&gt;0,SUM(FL$3:FL53)=0,SUM($H54:FK54)=0),$B54,0)</f>
        <v>0</v>
      </c>
      <c r="FM54">
        <f ca="1">IF(AND($B54&gt;0,SUM(FM$3:FM53)=0,SUM($H54:FL54)=0),$B54,0)</f>
        <v>0</v>
      </c>
      <c r="FN54">
        <f ca="1">IF(AND($B54&gt;0,SUM(FN$3:FN53)=0,SUM($H54:FM54)=0),$B54,0)</f>
        <v>0</v>
      </c>
      <c r="FS54" s="67" t="s">
        <v>343</v>
      </c>
      <c r="FT54" s="67" t="s">
        <v>345</v>
      </c>
      <c r="FU54" s="342">
        <v>7907833</v>
      </c>
      <c r="FV54" s="67">
        <v>1</v>
      </c>
      <c r="FY54" s="249" t="s">
        <v>419</v>
      </c>
      <c r="FZ54" s="67" t="s">
        <v>345</v>
      </c>
      <c r="GA54" s="67" t="str">
        <f>""</f>
        <v/>
      </c>
      <c r="GB54" s="67">
        <v>1</v>
      </c>
      <c r="GE54" s="67" t="s">
        <v>801</v>
      </c>
      <c r="GF54" s="67" t="s">
        <v>345</v>
      </c>
      <c r="GG54" s="67" t="str">
        <f>""</f>
        <v/>
      </c>
      <c r="GH54" s="67">
        <v>1</v>
      </c>
    </row>
    <row r="55" spans="1:190" ht="15.75" thickBot="1" x14ac:dyDescent="0.3">
      <c r="A55">
        <v>55</v>
      </c>
      <c r="B55">
        <f ca="1">IF(Valintaohjelma!D$13=SelectionData!J13,A55,0)</f>
        <v>0</v>
      </c>
      <c r="C55" s="240" t="str">
        <f t="shared" ca="1" si="6"/>
        <v>Kattoasennusteline R3 (V)</v>
      </c>
      <c r="D55" s="240" t="str">
        <f t="shared" ca="1" si="7"/>
        <v>PR085LKA</v>
      </c>
      <c r="E55" s="240">
        <f t="shared" ca="1" si="8"/>
        <v>7907834</v>
      </c>
      <c r="F55" s="240">
        <f t="shared" ca="1" si="9"/>
        <v>1</v>
      </c>
      <c r="G55" s="47">
        <f ca="1">INDEX($I$2:$FN$2,ROWS(G$2:G55))</f>
        <v>0</v>
      </c>
      <c r="H55">
        <v>0</v>
      </c>
      <c r="I55">
        <f ca="1">IF(AND($B55&gt;0,SUM(I$3:I54)=0,SUM($H55:H55)=0),$B55,0)</f>
        <v>0</v>
      </c>
      <c r="J55">
        <f ca="1">IF(AND($B55&gt;0,SUM(J$3:J54)=0,SUM($H55:I55)=0),$B55,0)</f>
        <v>0</v>
      </c>
      <c r="K55">
        <f ca="1">IF(AND($B55&gt;0,SUM(K$3:K54)=0,SUM($H55:J55)=0),$B55,0)</f>
        <v>0</v>
      </c>
      <c r="L55">
        <f ca="1">IF(AND($B55&gt;0,SUM(L$3:L54)=0,SUM($H55:K55)=0),$B55,0)</f>
        <v>0</v>
      </c>
      <c r="M55">
        <f ca="1">IF(AND($B55&gt;0,SUM(M$3:M54)=0,SUM($H55:L55)=0),$B55,0)</f>
        <v>0</v>
      </c>
      <c r="N55">
        <f ca="1">IF(AND($B55&gt;0,SUM(N$3:N54)=0,SUM($H55:M55)=0),$B55,0)</f>
        <v>0</v>
      </c>
      <c r="O55">
        <f ca="1">IF(AND($B55&gt;0,SUM(O$3:O54)=0,SUM($H55:N55)=0),$B55,0)</f>
        <v>0</v>
      </c>
      <c r="P55">
        <f ca="1">IF(AND($B55&gt;0,SUM(P$3:P54)=0,SUM($H55:O55)=0),$B55,0)</f>
        <v>0</v>
      </c>
      <c r="Q55">
        <f ca="1">IF(AND($B55&gt;0,SUM(Q$3:Q54)=0,SUM($H55:P55)=0),$B55,0)</f>
        <v>0</v>
      </c>
      <c r="R55">
        <f ca="1">IF(AND($B55&gt;0,SUM(R$3:R54)=0,SUM($H55:Q55)=0),$B55,0)</f>
        <v>0</v>
      </c>
      <c r="S55">
        <f ca="1">IF(AND($B55&gt;0,SUM(S$3:S54)=0,SUM($H55:R55)=0),$B55,0)</f>
        <v>0</v>
      </c>
      <c r="T55">
        <f ca="1">IF(AND($B55&gt;0,SUM(T$3:T54)=0,SUM($H55:S55)=0),$B55,0)</f>
        <v>0</v>
      </c>
      <c r="U55">
        <f ca="1">IF(AND($B55&gt;0,SUM(U$3:U54)=0,SUM($H55:T55)=0),$B55,0)</f>
        <v>0</v>
      </c>
      <c r="V55">
        <f ca="1">IF(AND($B55&gt;0,SUM(V$3:V54)=0,SUM($H55:U55)=0),$B55,0)</f>
        <v>0</v>
      </c>
      <c r="W55">
        <f ca="1">IF(AND($B55&gt;0,SUM(W$3:W54)=0,SUM($H55:V55)=0),$B55,0)</f>
        <v>0</v>
      </c>
      <c r="X55">
        <f ca="1">IF(AND($B55&gt;0,SUM(X$3:X54)=0,SUM($H55:W55)=0),$B55,0)</f>
        <v>0</v>
      </c>
      <c r="Y55">
        <f ca="1">IF(AND($B55&gt;0,SUM(Y$3:Y54)=0,SUM($H55:X55)=0),$B55,0)</f>
        <v>0</v>
      </c>
      <c r="Z55">
        <f ca="1">IF(AND($B55&gt;0,SUM(Z$3:Z54)=0,SUM($H55:Y55)=0),$B55,0)</f>
        <v>0</v>
      </c>
      <c r="AA55">
        <f ca="1">IF(AND($B55&gt;0,SUM(AA$3:AA54)=0,SUM($H55:Z55)=0),$B55,0)</f>
        <v>0</v>
      </c>
      <c r="AB55">
        <f ca="1">IF(AND($B55&gt;0,SUM(AB$3:AB54)=0,SUM($H55:AA55)=0),$B55,0)</f>
        <v>0</v>
      </c>
      <c r="AC55">
        <f ca="1">IF(AND($B55&gt;0,SUM(AC$3:AC54)=0,SUM($H55:AB55)=0),$B55,0)</f>
        <v>0</v>
      </c>
      <c r="AD55">
        <f ca="1">IF(AND($B55&gt;0,SUM(AD$3:AD54)=0,SUM($H55:AC55)=0),$B55,0)</f>
        <v>0</v>
      </c>
      <c r="AE55">
        <f ca="1">IF(AND($B55&gt;0,SUM(AE$3:AE54)=0,SUM($H55:AD55)=0),$B55,0)</f>
        <v>0</v>
      </c>
      <c r="AF55">
        <f ca="1">IF(AND($B55&gt;0,SUM(AF$3:AF54)=0,SUM($H55:AE55)=0),$B55,0)</f>
        <v>0</v>
      </c>
      <c r="AG55">
        <f ca="1">IF(AND($B55&gt;0,SUM(AG$3:AG54)=0,SUM($H55:AF55)=0),$B55,0)</f>
        <v>0</v>
      </c>
      <c r="AH55">
        <f ca="1">IF(AND($B55&gt;0,SUM(AH$3:AH54)=0,SUM($H55:AG55)=0),$B55,0)</f>
        <v>0</v>
      </c>
      <c r="AI55">
        <f ca="1">IF(AND($B55&gt;0,SUM(AI$3:AI54)=0,SUM($H55:AH55)=0),$B55,0)</f>
        <v>0</v>
      </c>
      <c r="AJ55">
        <f ca="1">IF(AND($B55&gt;0,SUM(AJ$3:AJ54)=0,SUM($H55:AI55)=0),$B55,0)</f>
        <v>0</v>
      </c>
      <c r="AK55">
        <f ca="1">IF(AND($B55&gt;0,SUM(AK$3:AK54)=0,SUM($H55:AJ55)=0),$B55,0)</f>
        <v>0</v>
      </c>
      <c r="AL55">
        <f ca="1">IF(AND($B55&gt;0,SUM(AL$3:AL54)=0,SUM($H55:AK55)=0),$B55,0)</f>
        <v>0</v>
      </c>
      <c r="AM55">
        <f ca="1">IF(AND($B55&gt;0,SUM(AM$3:AM54)=0,SUM($H55:AL55)=0),$B55,0)</f>
        <v>0</v>
      </c>
      <c r="AN55">
        <f ca="1">IF(AND($B55&gt;0,SUM(AN$3:AN54)=0,SUM($H55:AM55)=0),$B55,0)</f>
        <v>0</v>
      </c>
      <c r="AO55">
        <f ca="1">IF(AND($B55&gt;0,SUM(AO$3:AO54)=0,SUM($H55:AN55)=0),$B55,0)</f>
        <v>0</v>
      </c>
      <c r="AP55">
        <f ca="1">IF(AND($B55&gt;0,SUM(AP$3:AP54)=0,SUM($H55:AO55)=0),$B55,0)</f>
        <v>0</v>
      </c>
      <c r="AQ55">
        <f ca="1">IF(AND($B55&gt;0,SUM(AQ$3:AQ54)=0,SUM($H55:AP55)=0),$B55,0)</f>
        <v>0</v>
      </c>
      <c r="AR55">
        <f ca="1">IF(AND($B55&gt;0,SUM(AR$3:AR54)=0,SUM($H55:AQ55)=0),$B55,0)</f>
        <v>0</v>
      </c>
      <c r="AS55">
        <f ca="1">IF(AND($B55&gt;0,SUM(AS$3:AS54)=0,SUM($H55:AR55)=0),$B55,0)</f>
        <v>0</v>
      </c>
      <c r="AT55">
        <f ca="1">IF(AND($B55&gt;0,SUM(AT$3:AT54)=0,SUM($H55:AS55)=0),$B55,0)</f>
        <v>0</v>
      </c>
      <c r="AU55">
        <f ca="1">IF(AND($B55&gt;0,SUM(AU$3:AU54)=0,SUM($H55:AT55)=0),$B55,0)</f>
        <v>0</v>
      </c>
      <c r="AV55">
        <f ca="1">IF(AND($B55&gt;0,SUM(AV$3:AV54)=0,SUM($H55:AU55)=0),$B55,0)</f>
        <v>0</v>
      </c>
      <c r="AW55">
        <f ca="1">IF(AND($B55&gt;0,SUM(AW$3:AW54)=0,SUM($H55:AV55)=0),$B55,0)</f>
        <v>0</v>
      </c>
      <c r="AX55">
        <f ca="1">IF(AND($B55&gt;0,SUM(AX$3:AX54)=0,SUM($H55:AW55)=0),$B55,0)</f>
        <v>0</v>
      </c>
      <c r="AY55">
        <f ca="1">IF(AND($B55&gt;0,SUM(AY$3:AY54)=0,SUM($H55:AX55)=0),$B55,0)</f>
        <v>0</v>
      </c>
      <c r="AZ55">
        <f ca="1">IF(AND($B55&gt;0,SUM(AZ$3:AZ54)=0,SUM($H55:AY55)=0),$B55,0)</f>
        <v>0</v>
      </c>
      <c r="BA55">
        <f ca="1">IF(AND($B55&gt;0,SUM(BA$3:BA54)=0,SUM($H55:AZ55)=0),$B55,0)</f>
        <v>0</v>
      </c>
      <c r="BB55">
        <f ca="1">IF(AND($B55&gt;0,SUM(BB$3:BB54)=0,SUM($H55:BA55)=0),$B55,0)</f>
        <v>0</v>
      </c>
      <c r="BC55">
        <f ca="1">IF(AND($B55&gt;0,SUM(BC$3:BC54)=0,SUM($H55:BB55)=0),$B55,0)</f>
        <v>0</v>
      </c>
      <c r="BD55">
        <f ca="1">IF(AND($B55&gt;0,SUM(BD$3:BD54)=0,SUM($H55:BC55)=0),$B55,0)</f>
        <v>0</v>
      </c>
      <c r="BE55">
        <f ca="1">IF(AND($B55&gt;0,SUM(BE$3:BE54)=0,SUM($H55:BD55)=0),$B55,0)</f>
        <v>0</v>
      </c>
      <c r="BF55">
        <f ca="1">IF(AND($B55&gt;0,SUM(BF$3:BF54)=0,SUM($H55:BE55)=0),$B55,0)</f>
        <v>0</v>
      </c>
      <c r="BG55">
        <f ca="1">IF(AND($B55&gt;0,SUM(BG$3:BG54)=0,SUM($H55:BF55)=0),$B55,0)</f>
        <v>0</v>
      </c>
      <c r="BH55">
        <f ca="1">IF(AND($B55&gt;0,SUM(BH$3:BH54)=0,SUM($H55:BG55)=0),$B55,0)</f>
        <v>0</v>
      </c>
      <c r="BI55">
        <f ca="1">IF(AND($B55&gt;0,SUM(BI$3:BI54)=0,SUM($H55:BH55)=0),$B55,0)</f>
        <v>0</v>
      </c>
      <c r="BJ55">
        <f ca="1">IF(AND($B55&gt;0,SUM(BJ$3:BJ54)=0,SUM($H55:BI55)=0),$B55,0)</f>
        <v>0</v>
      </c>
      <c r="BK55">
        <f ca="1">IF(AND($B55&gt;0,SUM(BK$3:BK54)=0,SUM($H55:BJ55)=0),$B55,0)</f>
        <v>0</v>
      </c>
      <c r="BL55">
        <f ca="1">IF(AND($B55&gt;0,SUM(BL$3:BL54)=0,SUM($H55:BK55)=0),$B55,0)</f>
        <v>0</v>
      </c>
      <c r="BM55">
        <f ca="1">IF(AND($B55&gt;0,SUM(BM$3:BM54)=0,SUM($H55:BL55)=0),$B55,0)</f>
        <v>0</v>
      </c>
      <c r="BN55">
        <f ca="1">IF(AND($B55&gt;0,SUM(BN$3:BN54)=0,SUM($H55:BM55)=0),$B55,0)</f>
        <v>0</v>
      </c>
      <c r="BO55">
        <f ca="1">IF(AND($B55&gt;0,SUM(BO$3:BO54)=0,SUM($H55:BN55)=0),$B55,0)</f>
        <v>0</v>
      </c>
      <c r="BP55">
        <f ca="1">IF(AND($B55&gt;0,SUM(BP$3:BP54)=0,SUM($H55:BO55)=0),$B55,0)</f>
        <v>0</v>
      </c>
      <c r="BQ55">
        <f ca="1">IF(AND($B55&gt;0,SUM(BQ$3:BQ54)=0,SUM($H55:BP55)=0),$B55,0)</f>
        <v>0</v>
      </c>
      <c r="BR55">
        <f ca="1">IF(AND($B55&gt;0,SUM(BR$3:BR54)=0,SUM($H55:BQ55)=0),$B55,0)</f>
        <v>0</v>
      </c>
      <c r="BS55">
        <f ca="1">IF(AND($B55&gt;0,SUM(BS$3:BS54)=0,SUM($H55:BR55)=0),$B55,0)</f>
        <v>0</v>
      </c>
      <c r="BT55">
        <f ca="1">IF(AND($B55&gt;0,SUM(BT$3:BT54)=0,SUM($H55:BS55)=0),$B55,0)</f>
        <v>0</v>
      </c>
      <c r="BU55">
        <f ca="1">IF(AND($B55&gt;0,SUM(BU$3:BU54)=0,SUM($H55:BT55)=0),$B55,0)</f>
        <v>0</v>
      </c>
      <c r="BV55">
        <f ca="1">IF(AND($B55&gt;0,SUM(BV$3:BV54)=0,SUM($H55:BU55)=0),$B55,0)</f>
        <v>0</v>
      </c>
      <c r="BW55">
        <f ca="1">IF(AND($B55&gt;0,SUM(BW$3:BW54)=0,SUM($H55:BV55)=0),$B55,0)</f>
        <v>0</v>
      </c>
      <c r="BX55">
        <f ca="1">IF(AND($B55&gt;0,SUM(BX$3:BX54)=0,SUM($H55:BW55)=0),$B55,0)</f>
        <v>0</v>
      </c>
      <c r="BY55">
        <f ca="1">IF(AND($B55&gt;0,SUM(BY$3:BY54)=0,SUM($H55:BX55)=0),$B55,0)</f>
        <v>0</v>
      </c>
      <c r="BZ55">
        <f ca="1">IF(AND($B55&gt;0,SUM(BZ$3:BZ54)=0,SUM($H55:BY55)=0),$B55,0)</f>
        <v>0</v>
      </c>
      <c r="CA55">
        <f ca="1">IF(AND($B55&gt;0,SUM(CA$3:CA54)=0,SUM($H55:BZ55)=0),$B55,0)</f>
        <v>0</v>
      </c>
      <c r="CB55">
        <f ca="1">IF(AND($B55&gt;0,SUM(CB$3:CB54)=0,SUM($H55:CA55)=0),$B55,0)</f>
        <v>0</v>
      </c>
      <c r="CC55">
        <f ca="1">IF(AND($B55&gt;0,SUM(CC$3:CC54)=0,SUM($H55:CB55)=0),$B55,0)</f>
        <v>0</v>
      </c>
      <c r="CD55">
        <f ca="1">IF(AND($B55&gt;0,SUM(CD$3:CD54)=0,SUM($H55:CC55)=0),$B55,0)</f>
        <v>0</v>
      </c>
      <c r="CE55">
        <f ca="1">IF(AND($B55&gt;0,SUM(CE$3:CE54)=0,SUM($H55:CD55)=0),$B55,0)</f>
        <v>0</v>
      </c>
      <c r="CF55">
        <f ca="1">IF(AND($B55&gt;0,SUM(CF$3:CF54)=0,SUM($H55:CE55)=0),$B55,0)</f>
        <v>0</v>
      </c>
      <c r="CG55">
        <f ca="1">IF(AND($B55&gt;0,SUM(CG$3:CG54)=0,SUM($H55:CF55)=0),$B55,0)</f>
        <v>0</v>
      </c>
      <c r="CH55">
        <f ca="1">IF(AND($B55&gt;0,SUM(CH$3:CH54)=0,SUM($H55:CG55)=0),$B55,0)</f>
        <v>0</v>
      </c>
      <c r="CI55">
        <f ca="1">IF(AND($B55&gt;0,SUM(CI$3:CI54)=0,SUM($H55:CH55)=0),$B55,0)</f>
        <v>0</v>
      </c>
      <c r="CJ55">
        <f ca="1">IF(AND($B55&gt;0,SUM(CJ$3:CJ54)=0,SUM($H55:CI55)=0),$B55,0)</f>
        <v>0</v>
      </c>
      <c r="CK55">
        <f ca="1">IF(AND($B55&gt;0,SUM(CK$3:CK54)=0,SUM($H55:CJ55)=0),$B55,0)</f>
        <v>0</v>
      </c>
      <c r="CL55">
        <f ca="1">IF(AND($B55&gt;0,SUM(CL$3:CL54)=0,SUM($H55:CK55)=0),$B55,0)</f>
        <v>0</v>
      </c>
      <c r="CM55">
        <f ca="1">IF(AND($B55&gt;0,SUM(CM$3:CM54)=0,SUM($H55:CL55)=0),$B55,0)</f>
        <v>0</v>
      </c>
      <c r="CN55">
        <f ca="1">IF(AND($B55&gt;0,SUM(CN$3:CN54)=0,SUM($H55:CM55)=0),$B55,0)</f>
        <v>0</v>
      </c>
      <c r="CO55">
        <f ca="1">IF(AND($B55&gt;0,SUM(CO$3:CO54)=0,SUM($H55:CN55)=0),$B55,0)</f>
        <v>0</v>
      </c>
      <c r="CP55">
        <f ca="1">IF(AND($B55&gt;0,SUM(CP$3:CP54)=0,SUM($H55:CO55)=0),$B55,0)</f>
        <v>0</v>
      </c>
      <c r="CQ55">
        <f ca="1">IF(AND($B55&gt;0,SUM(CQ$3:CQ54)=0,SUM($H55:CP55)=0),$B55,0)</f>
        <v>0</v>
      </c>
      <c r="CR55">
        <f ca="1">IF(AND($B55&gt;0,SUM(CR$3:CR54)=0,SUM($H55:CQ55)=0),$B55,0)</f>
        <v>0</v>
      </c>
      <c r="CS55">
        <f ca="1">IF(AND($B55&gt;0,SUM(CS$3:CS54)=0,SUM($H55:CR55)=0),$B55,0)</f>
        <v>0</v>
      </c>
      <c r="CT55">
        <f ca="1">IF(AND($B55&gt;0,SUM(CT$3:CT54)=0,SUM($H55:CS55)=0),$B55,0)</f>
        <v>0</v>
      </c>
      <c r="CU55">
        <f ca="1">IF(AND($B55&gt;0,SUM(CU$3:CU54)=0,SUM($H55:CT55)=0),$B55,0)</f>
        <v>0</v>
      </c>
      <c r="CV55">
        <f ca="1">IF(AND($B55&gt;0,SUM(CV$3:CV54)=0,SUM($H55:CU55)=0),$B55,0)</f>
        <v>0</v>
      </c>
      <c r="CW55">
        <f ca="1">IF(AND($B55&gt;0,SUM(CW$3:CW54)=0,SUM($H55:CV55)=0),$B55,0)</f>
        <v>0</v>
      </c>
      <c r="CX55">
        <f ca="1">IF(AND($B55&gt;0,SUM(CX$3:CX54)=0,SUM($H55:CW55)=0),$B55,0)</f>
        <v>0</v>
      </c>
      <c r="CY55">
        <f ca="1">IF(AND($B55&gt;0,SUM(CY$3:CY54)=0,SUM($H55:CX55)=0),$B55,0)</f>
        <v>0</v>
      </c>
      <c r="CZ55">
        <f ca="1">IF(AND($B55&gt;0,SUM(CZ$3:CZ54)=0,SUM($H55:CY55)=0),$B55,0)</f>
        <v>0</v>
      </c>
      <c r="DA55">
        <f ca="1">IF(AND($B55&gt;0,SUM(DA$3:DA54)=0,SUM($H55:CZ55)=0),$B55,0)</f>
        <v>0</v>
      </c>
      <c r="DB55">
        <f ca="1">IF(AND($B55&gt;0,SUM(DB$3:DB54)=0,SUM($H55:DA55)=0),$B55,0)</f>
        <v>0</v>
      </c>
      <c r="DC55">
        <f ca="1">IF(AND($B55&gt;0,SUM(DC$3:DC54)=0,SUM($H55:DB55)=0),$B55,0)</f>
        <v>0</v>
      </c>
      <c r="DD55">
        <f ca="1">IF(AND($B55&gt;0,SUM(DD$3:DD54)=0,SUM($H55:DC55)=0),$B55,0)</f>
        <v>0</v>
      </c>
      <c r="DE55">
        <f ca="1">IF(AND($B55&gt;0,SUM(DE$3:DE54)=0,SUM($H55:DD55)=0),$B55,0)</f>
        <v>0</v>
      </c>
      <c r="DF55">
        <f ca="1">IF(AND($B55&gt;0,SUM(DF$3:DF54)=0,SUM($H55:DE55)=0),$B55,0)</f>
        <v>0</v>
      </c>
      <c r="DG55">
        <f ca="1">IF(AND($B55&gt;0,SUM(DG$3:DG54)=0,SUM($H55:DF55)=0),$B55,0)</f>
        <v>0</v>
      </c>
      <c r="DH55">
        <f ca="1">IF(AND($B55&gt;0,SUM(DH$3:DH54)=0,SUM($H55:DG55)=0),$B55,0)</f>
        <v>0</v>
      </c>
      <c r="DI55">
        <f ca="1">IF(AND($B55&gt;0,SUM(DI$3:DI54)=0,SUM($H55:DH55)=0),$B55,0)</f>
        <v>0</v>
      </c>
      <c r="DJ55">
        <f ca="1">IF(AND($B55&gt;0,SUM(DJ$3:DJ54)=0,SUM($H55:DI55)=0),$B55,0)</f>
        <v>0</v>
      </c>
      <c r="DK55">
        <f ca="1">IF(AND($B55&gt;0,SUM(DK$3:DK54)=0,SUM($H55:DJ55)=0),$B55,0)</f>
        <v>0</v>
      </c>
      <c r="DL55">
        <f ca="1">IF(AND($B55&gt;0,SUM(DL$3:DL54)=0,SUM($H55:DK55)=0),$B55,0)</f>
        <v>0</v>
      </c>
      <c r="DM55">
        <f ca="1">IF(AND($B55&gt;0,SUM(DM$3:DM54)=0,SUM($H55:DL55)=0),$B55,0)</f>
        <v>0</v>
      </c>
      <c r="DN55">
        <f ca="1">IF(AND($B55&gt;0,SUM(DN$3:DN54)=0,SUM($H55:DM55)=0),$B55,0)</f>
        <v>0</v>
      </c>
      <c r="DO55">
        <f ca="1">IF(AND($B55&gt;0,SUM(DO$3:DO54)=0,SUM($H55:DN55)=0),$B55,0)</f>
        <v>0</v>
      </c>
      <c r="DP55">
        <f ca="1">IF(AND($B55&gt;0,SUM(DP$3:DP54)=0,SUM($H55:DO55)=0),$B55,0)</f>
        <v>0</v>
      </c>
      <c r="DQ55">
        <f ca="1">IF(AND($B55&gt;0,SUM(DQ$3:DQ54)=0,SUM($H55:DP55)=0),$B55,0)</f>
        <v>0</v>
      </c>
      <c r="DR55">
        <f ca="1">IF(AND($B55&gt;0,SUM(DR$3:DR54)=0,SUM($H55:DQ55)=0),$B55,0)</f>
        <v>0</v>
      </c>
      <c r="DS55">
        <f ca="1">IF(AND($B55&gt;0,SUM(DS$3:DS54)=0,SUM($H55:DR55)=0),$B55,0)</f>
        <v>0</v>
      </c>
      <c r="DT55">
        <f ca="1">IF(AND($B55&gt;0,SUM(DT$3:DT54)=0,SUM($H55:DS55)=0),$B55,0)</f>
        <v>0</v>
      </c>
      <c r="DU55">
        <f ca="1">IF(AND($B55&gt;0,SUM(DU$3:DU54)=0,SUM($H55:DT55)=0),$B55,0)</f>
        <v>0</v>
      </c>
      <c r="DV55">
        <f ca="1">IF(AND($B55&gt;0,SUM(DV$3:DV54)=0,SUM($H55:DU55)=0),$B55,0)</f>
        <v>0</v>
      </c>
      <c r="DW55">
        <f ca="1">IF(AND($B55&gt;0,SUM(DW$3:DW54)=0,SUM($H55:DV55)=0),$B55,0)</f>
        <v>0</v>
      </c>
      <c r="DX55">
        <f ca="1">IF(AND($B55&gt;0,SUM(DX$3:DX54)=0,SUM($H55:DW55)=0),$B55,0)</f>
        <v>0</v>
      </c>
      <c r="DY55">
        <f ca="1">IF(AND($B55&gt;0,SUM(DY$3:DY54)=0,SUM($H55:DX55)=0),$B55,0)</f>
        <v>0</v>
      </c>
      <c r="DZ55">
        <f ca="1">IF(AND($B55&gt;0,SUM(DZ$3:DZ54)=0,SUM($H55:DY55)=0),$B55,0)</f>
        <v>0</v>
      </c>
      <c r="EA55">
        <f ca="1">IF(AND($B55&gt;0,SUM(EA$3:EA54)=0,SUM($H55:DZ55)=0),$B55,0)</f>
        <v>0</v>
      </c>
      <c r="EB55">
        <f ca="1">IF(AND($B55&gt;0,SUM(EB$3:EB54)=0,SUM($H55:EA55)=0),$B55,0)</f>
        <v>0</v>
      </c>
      <c r="EC55">
        <f ca="1">IF(AND($B55&gt;0,SUM(EC$3:EC54)=0,SUM($H55:EB55)=0),$B55,0)</f>
        <v>0</v>
      </c>
      <c r="ED55">
        <f ca="1">IF(AND($B55&gt;0,SUM(ED$3:ED54)=0,SUM($H55:EC55)=0),$B55,0)</f>
        <v>0</v>
      </c>
      <c r="EE55">
        <f ca="1">IF(AND($B55&gt;0,SUM(EE$3:EE54)=0,SUM($H55:ED55)=0),$B55,0)</f>
        <v>0</v>
      </c>
      <c r="EF55">
        <f ca="1">IF(AND($B55&gt;0,SUM(EF$3:EF54)=0,SUM($H55:EE55)=0),$B55,0)</f>
        <v>0</v>
      </c>
      <c r="EG55">
        <f ca="1">IF(AND($B55&gt;0,SUM(EG$3:EG54)=0,SUM($H55:EF55)=0),$B55,0)</f>
        <v>0</v>
      </c>
      <c r="EH55">
        <f ca="1">IF(AND($B55&gt;0,SUM(EH$3:EH54)=0,SUM($H55:EG55)=0),$B55,0)</f>
        <v>0</v>
      </c>
      <c r="EI55">
        <f ca="1">IF(AND($B55&gt;0,SUM(EI$3:EI54)=0,SUM($H55:EH55)=0),$B55,0)</f>
        <v>0</v>
      </c>
      <c r="EJ55">
        <f ca="1">IF(AND($B55&gt;0,SUM(EJ$3:EJ54)=0,SUM($H55:EI55)=0),$B55,0)</f>
        <v>0</v>
      </c>
      <c r="EK55">
        <f ca="1">IF(AND($B55&gt;0,SUM(EK$3:EK54)=0,SUM($H55:EJ55)=0),$B55,0)</f>
        <v>0</v>
      </c>
      <c r="EL55">
        <f ca="1">IF(AND($B55&gt;0,SUM(EL$3:EL54)=0,SUM($H55:EK55)=0),$B55,0)</f>
        <v>0</v>
      </c>
      <c r="EM55">
        <f ca="1">IF(AND($B55&gt;0,SUM(EM$3:EM54)=0,SUM($H55:EL55)=0),$B55,0)</f>
        <v>0</v>
      </c>
      <c r="EN55">
        <f ca="1">IF(AND($B55&gt;0,SUM(EN$3:EN54)=0,SUM($H55:EM55)=0),$B55,0)</f>
        <v>0</v>
      </c>
      <c r="EO55">
        <f ca="1">IF(AND($B55&gt;0,SUM(EO$3:EO54)=0,SUM($H55:EN55)=0),$B55,0)</f>
        <v>0</v>
      </c>
      <c r="EP55">
        <f ca="1">IF(AND($B55&gt;0,SUM(EP$3:EP54)=0,SUM($H55:EO55)=0),$B55,0)</f>
        <v>0</v>
      </c>
      <c r="EQ55">
        <f ca="1">IF(AND($B55&gt;0,SUM(EQ$3:EQ54)=0,SUM($H55:EP55)=0),$B55,0)</f>
        <v>0</v>
      </c>
      <c r="ER55">
        <f ca="1">IF(AND($B55&gt;0,SUM(ER$3:ER54)=0,SUM($H55:EQ55)=0),$B55,0)</f>
        <v>0</v>
      </c>
      <c r="ES55">
        <f ca="1">IF(AND($B55&gt;0,SUM(ES$3:ES54)=0,SUM($H55:ER55)=0),$B55,0)</f>
        <v>0</v>
      </c>
      <c r="ET55">
        <f ca="1">IF(AND($B55&gt;0,SUM(ET$3:ET54)=0,SUM($H55:ES55)=0),$B55,0)</f>
        <v>0</v>
      </c>
      <c r="EU55">
        <f ca="1">IF(AND($B55&gt;0,SUM(EU$3:EU54)=0,SUM($H55:ET55)=0),$B55,0)</f>
        <v>0</v>
      </c>
      <c r="EV55">
        <f ca="1">IF(AND($B55&gt;0,SUM(EV$3:EV54)=0,SUM($H55:EU55)=0),$B55,0)</f>
        <v>0</v>
      </c>
      <c r="EW55">
        <f ca="1">IF(AND($B55&gt;0,SUM(EW$3:EW54)=0,SUM($H55:EV55)=0),$B55,0)</f>
        <v>0</v>
      </c>
      <c r="EX55">
        <f ca="1">IF(AND($B55&gt;0,SUM(EX$3:EX54)=0,SUM($H55:EW55)=0),$B55,0)</f>
        <v>0</v>
      </c>
      <c r="EY55">
        <f ca="1">IF(AND($B55&gt;0,SUM(EY$3:EY54)=0,SUM($H55:EX55)=0),$B55,0)</f>
        <v>0</v>
      </c>
      <c r="EZ55">
        <f ca="1">IF(AND($B55&gt;0,SUM(EZ$3:EZ54)=0,SUM($H55:EY55)=0),$B55,0)</f>
        <v>0</v>
      </c>
      <c r="FA55">
        <f ca="1">IF(AND($B55&gt;0,SUM(FA$3:FA54)=0,SUM($H55:EZ55)=0),$B55,0)</f>
        <v>0</v>
      </c>
      <c r="FB55">
        <f ca="1">IF(AND($B55&gt;0,SUM(FB$3:FB54)=0,SUM($H55:FA55)=0),$B55,0)</f>
        <v>0</v>
      </c>
      <c r="FC55">
        <f ca="1">IF(AND($B55&gt;0,SUM(FC$3:FC54)=0,SUM($H55:FB55)=0),$B55,0)</f>
        <v>0</v>
      </c>
      <c r="FD55">
        <f ca="1">IF(AND($B55&gt;0,SUM(FD$3:FD54)=0,SUM($H55:FC55)=0),$B55,0)</f>
        <v>0</v>
      </c>
      <c r="FE55">
        <f ca="1">IF(AND($B55&gt;0,SUM(FE$3:FE54)=0,SUM($H55:FD55)=0),$B55,0)</f>
        <v>0</v>
      </c>
      <c r="FF55">
        <f ca="1">IF(AND($B55&gt;0,SUM(FF$3:FF54)=0,SUM($H55:FE55)=0),$B55,0)</f>
        <v>0</v>
      </c>
      <c r="FG55">
        <f ca="1">IF(AND($B55&gt;0,SUM(FG$3:FG54)=0,SUM($H55:FF55)=0),$B55,0)</f>
        <v>0</v>
      </c>
      <c r="FH55">
        <f ca="1">IF(AND($B55&gt;0,SUM(FH$3:FH54)=0,SUM($H55:FG55)=0),$B55,0)</f>
        <v>0</v>
      </c>
      <c r="FI55">
        <f ca="1">IF(AND($B55&gt;0,SUM(FI$3:FI54)=0,SUM($H55:FH55)=0),$B55,0)</f>
        <v>0</v>
      </c>
      <c r="FJ55">
        <f ca="1">IF(AND($B55&gt;0,SUM(FJ$3:FJ54)=0,SUM($H55:FI55)=0),$B55,0)</f>
        <v>0</v>
      </c>
      <c r="FK55">
        <f ca="1">IF(AND($B55&gt;0,SUM(FK$3:FK54)=0,SUM($H55:FJ55)=0),$B55,0)</f>
        <v>0</v>
      </c>
      <c r="FL55">
        <f ca="1">IF(AND($B55&gt;0,SUM(FL$3:FL54)=0,SUM($H55:FK55)=0),$B55,0)</f>
        <v>0</v>
      </c>
      <c r="FM55">
        <f ca="1">IF(AND($B55&gt;0,SUM(FM$3:FM54)=0,SUM($H55:FL55)=0),$B55,0)</f>
        <v>0</v>
      </c>
      <c r="FN55">
        <f ca="1">IF(AND($B55&gt;0,SUM(FN$3:FN54)=0,SUM($H55:FM55)=0),$B55,0)</f>
        <v>0</v>
      </c>
      <c r="FS55" s="67" t="s">
        <v>344</v>
      </c>
      <c r="FT55" s="67" t="s">
        <v>346</v>
      </c>
      <c r="FU55" s="342">
        <v>7907834</v>
      </c>
      <c r="FV55" s="67">
        <v>1</v>
      </c>
      <c r="FY55" s="249" t="s">
        <v>420</v>
      </c>
      <c r="FZ55" s="67" t="s">
        <v>346</v>
      </c>
      <c r="GA55" s="67" t="str">
        <f>""</f>
        <v/>
      </c>
      <c r="GB55" s="67">
        <v>1</v>
      </c>
      <c r="GE55" s="67" t="s">
        <v>802</v>
      </c>
      <c r="GF55" s="67" t="s">
        <v>346</v>
      </c>
      <c r="GG55" s="67" t="str">
        <f>""</f>
        <v/>
      </c>
      <c r="GH55" s="67">
        <v>1</v>
      </c>
    </row>
    <row r="56" spans="1:190" ht="15.75" thickBot="1" x14ac:dyDescent="0.3">
      <c r="A56">
        <v>56</v>
      </c>
      <c r="B56">
        <f ca="1">IF(Valintaohjelma!D$13=SelectionData!K13,A56,0)</f>
        <v>0</v>
      </c>
      <c r="C56" s="240" t="str">
        <f t="shared" ca="1" si="6"/>
        <v>Kattoasennusteline R5 (O/V)</v>
      </c>
      <c r="D56" s="240" t="str">
        <f t="shared" ca="1" si="7"/>
        <v>10212KA</v>
      </c>
      <c r="E56" s="240">
        <f t="shared" ca="1" si="8"/>
        <v>7906307</v>
      </c>
      <c r="F56" s="240">
        <f t="shared" ca="1" si="9"/>
        <v>1</v>
      </c>
      <c r="G56" s="47">
        <f ca="1">INDEX($I$2:$FN$2,ROWS(G$2:G56))</f>
        <v>0</v>
      </c>
      <c r="H56">
        <v>0</v>
      </c>
      <c r="I56">
        <f ca="1">IF(AND($B56&gt;0,SUM(I$3:I55)=0,SUM($H56:H56)=0),$B56,0)</f>
        <v>0</v>
      </c>
      <c r="J56">
        <f ca="1">IF(AND($B56&gt;0,SUM(J$3:J55)=0,SUM($H56:I56)=0),$B56,0)</f>
        <v>0</v>
      </c>
      <c r="K56">
        <f ca="1">IF(AND($B56&gt;0,SUM(K$3:K55)=0,SUM($H56:J56)=0),$B56,0)</f>
        <v>0</v>
      </c>
      <c r="L56">
        <f ca="1">IF(AND($B56&gt;0,SUM(L$3:L55)=0,SUM($H56:K56)=0),$B56,0)</f>
        <v>0</v>
      </c>
      <c r="M56">
        <f ca="1">IF(AND($B56&gt;0,SUM(M$3:M55)=0,SUM($H56:L56)=0),$B56,0)</f>
        <v>0</v>
      </c>
      <c r="N56">
        <f ca="1">IF(AND($B56&gt;0,SUM(N$3:N55)=0,SUM($H56:M56)=0),$B56,0)</f>
        <v>0</v>
      </c>
      <c r="O56">
        <f ca="1">IF(AND($B56&gt;0,SUM(O$3:O55)=0,SUM($H56:N56)=0),$B56,0)</f>
        <v>0</v>
      </c>
      <c r="P56">
        <f ca="1">IF(AND($B56&gt;0,SUM(P$3:P55)=0,SUM($H56:O56)=0),$B56,0)</f>
        <v>0</v>
      </c>
      <c r="Q56">
        <f ca="1">IF(AND($B56&gt;0,SUM(Q$3:Q55)=0,SUM($H56:P56)=0),$B56,0)</f>
        <v>0</v>
      </c>
      <c r="R56">
        <f ca="1">IF(AND($B56&gt;0,SUM(R$3:R55)=0,SUM($H56:Q56)=0),$B56,0)</f>
        <v>0</v>
      </c>
      <c r="S56">
        <f ca="1">IF(AND($B56&gt;0,SUM(S$3:S55)=0,SUM($H56:R56)=0),$B56,0)</f>
        <v>0</v>
      </c>
      <c r="T56">
        <f ca="1">IF(AND($B56&gt;0,SUM(T$3:T55)=0,SUM($H56:S56)=0),$B56,0)</f>
        <v>0</v>
      </c>
      <c r="U56">
        <f ca="1">IF(AND($B56&gt;0,SUM(U$3:U55)=0,SUM($H56:T56)=0),$B56,0)</f>
        <v>0</v>
      </c>
      <c r="V56">
        <f ca="1">IF(AND($B56&gt;0,SUM(V$3:V55)=0,SUM($H56:U56)=0),$B56,0)</f>
        <v>0</v>
      </c>
      <c r="W56">
        <f ca="1">IF(AND($B56&gt;0,SUM(W$3:W55)=0,SUM($H56:V56)=0),$B56,0)</f>
        <v>0</v>
      </c>
      <c r="X56">
        <f ca="1">IF(AND($B56&gt;0,SUM(X$3:X55)=0,SUM($H56:W56)=0),$B56,0)</f>
        <v>0</v>
      </c>
      <c r="Y56">
        <f ca="1">IF(AND($B56&gt;0,SUM(Y$3:Y55)=0,SUM($H56:X56)=0),$B56,0)</f>
        <v>0</v>
      </c>
      <c r="Z56">
        <f ca="1">IF(AND($B56&gt;0,SUM(Z$3:Z55)=0,SUM($H56:Y56)=0),$B56,0)</f>
        <v>0</v>
      </c>
      <c r="AA56">
        <f ca="1">IF(AND($B56&gt;0,SUM(AA$3:AA55)=0,SUM($H56:Z56)=0),$B56,0)</f>
        <v>0</v>
      </c>
      <c r="AB56">
        <f ca="1">IF(AND($B56&gt;0,SUM(AB$3:AB55)=0,SUM($H56:AA56)=0),$B56,0)</f>
        <v>0</v>
      </c>
      <c r="AC56">
        <f ca="1">IF(AND($B56&gt;0,SUM(AC$3:AC55)=0,SUM($H56:AB56)=0),$B56,0)</f>
        <v>0</v>
      </c>
      <c r="AD56">
        <f ca="1">IF(AND($B56&gt;0,SUM(AD$3:AD55)=0,SUM($H56:AC56)=0),$B56,0)</f>
        <v>0</v>
      </c>
      <c r="AE56">
        <f ca="1">IF(AND($B56&gt;0,SUM(AE$3:AE55)=0,SUM($H56:AD56)=0),$B56,0)</f>
        <v>0</v>
      </c>
      <c r="AF56">
        <f ca="1">IF(AND($B56&gt;0,SUM(AF$3:AF55)=0,SUM($H56:AE56)=0),$B56,0)</f>
        <v>0</v>
      </c>
      <c r="AG56">
        <f ca="1">IF(AND($B56&gt;0,SUM(AG$3:AG55)=0,SUM($H56:AF56)=0),$B56,0)</f>
        <v>0</v>
      </c>
      <c r="AH56">
        <f ca="1">IF(AND($B56&gt;0,SUM(AH$3:AH55)=0,SUM($H56:AG56)=0),$B56,0)</f>
        <v>0</v>
      </c>
      <c r="AI56">
        <f ca="1">IF(AND($B56&gt;0,SUM(AI$3:AI55)=0,SUM($H56:AH56)=0),$B56,0)</f>
        <v>0</v>
      </c>
      <c r="AJ56">
        <f ca="1">IF(AND($B56&gt;0,SUM(AJ$3:AJ55)=0,SUM($H56:AI56)=0),$B56,0)</f>
        <v>0</v>
      </c>
      <c r="AK56">
        <f ca="1">IF(AND($B56&gt;0,SUM(AK$3:AK55)=0,SUM($H56:AJ56)=0),$B56,0)</f>
        <v>0</v>
      </c>
      <c r="AL56">
        <f ca="1">IF(AND($B56&gt;0,SUM(AL$3:AL55)=0,SUM($H56:AK56)=0),$B56,0)</f>
        <v>0</v>
      </c>
      <c r="AM56">
        <f ca="1">IF(AND($B56&gt;0,SUM(AM$3:AM55)=0,SUM($H56:AL56)=0),$B56,0)</f>
        <v>0</v>
      </c>
      <c r="AN56">
        <f ca="1">IF(AND($B56&gt;0,SUM(AN$3:AN55)=0,SUM($H56:AM56)=0),$B56,0)</f>
        <v>0</v>
      </c>
      <c r="AO56">
        <f ca="1">IF(AND($B56&gt;0,SUM(AO$3:AO55)=0,SUM($H56:AN56)=0),$B56,0)</f>
        <v>0</v>
      </c>
      <c r="AP56">
        <f ca="1">IF(AND($B56&gt;0,SUM(AP$3:AP55)=0,SUM($H56:AO56)=0),$B56,0)</f>
        <v>0</v>
      </c>
      <c r="AQ56">
        <f ca="1">IF(AND($B56&gt;0,SUM(AQ$3:AQ55)=0,SUM($H56:AP56)=0),$B56,0)</f>
        <v>0</v>
      </c>
      <c r="AR56">
        <f ca="1">IF(AND($B56&gt;0,SUM(AR$3:AR55)=0,SUM($H56:AQ56)=0),$B56,0)</f>
        <v>0</v>
      </c>
      <c r="AS56">
        <f ca="1">IF(AND($B56&gt;0,SUM(AS$3:AS55)=0,SUM($H56:AR56)=0),$B56,0)</f>
        <v>0</v>
      </c>
      <c r="AT56">
        <f ca="1">IF(AND($B56&gt;0,SUM(AT$3:AT55)=0,SUM($H56:AS56)=0),$B56,0)</f>
        <v>0</v>
      </c>
      <c r="AU56">
        <f ca="1">IF(AND($B56&gt;0,SUM(AU$3:AU55)=0,SUM($H56:AT56)=0),$B56,0)</f>
        <v>0</v>
      </c>
      <c r="AV56">
        <f ca="1">IF(AND($B56&gt;0,SUM(AV$3:AV55)=0,SUM($H56:AU56)=0),$B56,0)</f>
        <v>0</v>
      </c>
      <c r="AW56">
        <f ca="1">IF(AND($B56&gt;0,SUM(AW$3:AW55)=0,SUM($H56:AV56)=0),$B56,0)</f>
        <v>0</v>
      </c>
      <c r="AX56">
        <f ca="1">IF(AND($B56&gt;0,SUM(AX$3:AX55)=0,SUM($H56:AW56)=0),$B56,0)</f>
        <v>0</v>
      </c>
      <c r="AY56">
        <f ca="1">IF(AND($B56&gt;0,SUM(AY$3:AY55)=0,SUM($H56:AX56)=0),$B56,0)</f>
        <v>0</v>
      </c>
      <c r="AZ56">
        <f ca="1">IF(AND($B56&gt;0,SUM(AZ$3:AZ55)=0,SUM($H56:AY56)=0),$B56,0)</f>
        <v>0</v>
      </c>
      <c r="BA56">
        <f ca="1">IF(AND($B56&gt;0,SUM(BA$3:BA55)=0,SUM($H56:AZ56)=0),$B56,0)</f>
        <v>0</v>
      </c>
      <c r="BB56">
        <f ca="1">IF(AND($B56&gt;0,SUM(BB$3:BB55)=0,SUM($H56:BA56)=0),$B56,0)</f>
        <v>0</v>
      </c>
      <c r="BC56">
        <f ca="1">IF(AND($B56&gt;0,SUM(BC$3:BC55)=0,SUM($H56:BB56)=0),$B56,0)</f>
        <v>0</v>
      </c>
      <c r="BD56">
        <f ca="1">IF(AND($B56&gt;0,SUM(BD$3:BD55)=0,SUM($H56:BC56)=0),$B56,0)</f>
        <v>0</v>
      </c>
      <c r="BE56">
        <f ca="1">IF(AND($B56&gt;0,SUM(BE$3:BE55)=0,SUM($H56:BD56)=0),$B56,0)</f>
        <v>0</v>
      </c>
      <c r="BF56">
        <f ca="1">IF(AND($B56&gt;0,SUM(BF$3:BF55)=0,SUM($H56:BE56)=0),$B56,0)</f>
        <v>0</v>
      </c>
      <c r="BG56">
        <f ca="1">IF(AND($B56&gt;0,SUM(BG$3:BG55)=0,SUM($H56:BF56)=0),$B56,0)</f>
        <v>0</v>
      </c>
      <c r="BH56">
        <f ca="1">IF(AND($B56&gt;0,SUM(BH$3:BH55)=0,SUM($H56:BG56)=0),$B56,0)</f>
        <v>0</v>
      </c>
      <c r="BI56">
        <f ca="1">IF(AND($B56&gt;0,SUM(BI$3:BI55)=0,SUM($H56:BH56)=0),$B56,0)</f>
        <v>0</v>
      </c>
      <c r="BJ56">
        <f ca="1">IF(AND($B56&gt;0,SUM(BJ$3:BJ55)=0,SUM($H56:BI56)=0),$B56,0)</f>
        <v>0</v>
      </c>
      <c r="BK56">
        <f ca="1">IF(AND($B56&gt;0,SUM(BK$3:BK55)=0,SUM($H56:BJ56)=0),$B56,0)</f>
        <v>0</v>
      </c>
      <c r="BL56">
        <f ca="1">IF(AND($B56&gt;0,SUM(BL$3:BL55)=0,SUM($H56:BK56)=0),$B56,0)</f>
        <v>0</v>
      </c>
      <c r="BM56">
        <f ca="1">IF(AND($B56&gt;0,SUM(BM$3:BM55)=0,SUM($H56:BL56)=0),$B56,0)</f>
        <v>0</v>
      </c>
      <c r="BN56">
        <f ca="1">IF(AND($B56&gt;0,SUM(BN$3:BN55)=0,SUM($H56:BM56)=0),$B56,0)</f>
        <v>0</v>
      </c>
      <c r="BO56">
        <f ca="1">IF(AND($B56&gt;0,SUM(BO$3:BO55)=0,SUM($H56:BN56)=0),$B56,0)</f>
        <v>0</v>
      </c>
      <c r="BP56">
        <f ca="1">IF(AND($B56&gt;0,SUM(BP$3:BP55)=0,SUM($H56:BO56)=0),$B56,0)</f>
        <v>0</v>
      </c>
      <c r="BQ56">
        <f ca="1">IF(AND($B56&gt;0,SUM(BQ$3:BQ55)=0,SUM($H56:BP56)=0),$B56,0)</f>
        <v>0</v>
      </c>
      <c r="BR56">
        <f ca="1">IF(AND($B56&gt;0,SUM(BR$3:BR55)=0,SUM($H56:BQ56)=0),$B56,0)</f>
        <v>0</v>
      </c>
      <c r="BS56">
        <f ca="1">IF(AND($B56&gt;0,SUM(BS$3:BS55)=0,SUM($H56:BR56)=0),$B56,0)</f>
        <v>0</v>
      </c>
      <c r="BT56">
        <f ca="1">IF(AND($B56&gt;0,SUM(BT$3:BT55)=0,SUM($H56:BS56)=0),$B56,0)</f>
        <v>0</v>
      </c>
      <c r="BU56">
        <f ca="1">IF(AND($B56&gt;0,SUM(BU$3:BU55)=0,SUM($H56:BT56)=0),$B56,0)</f>
        <v>0</v>
      </c>
      <c r="BV56">
        <f ca="1">IF(AND($B56&gt;0,SUM(BV$3:BV55)=0,SUM($H56:BU56)=0),$B56,0)</f>
        <v>0</v>
      </c>
      <c r="BW56">
        <f ca="1">IF(AND($B56&gt;0,SUM(BW$3:BW55)=0,SUM($H56:BV56)=0),$B56,0)</f>
        <v>0</v>
      </c>
      <c r="BX56">
        <f ca="1">IF(AND($B56&gt;0,SUM(BX$3:BX55)=0,SUM($H56:BW56)=0),$B56,0)</f>
        <v>0</v>
      </c>
      <c r="BY56">
        <f ca="1">IF(AND($B56&gt;0,SUM(BY$3:BY55)=0,SUM($H56:BX56)=0),$B56,0)</f>
        <v>0</v>
      </c>
      <c r="BZ56">
        <f ca="1">IF(AND($B56&gt;0,SUM(BZ$3:BZ55)=0,SUM($H56:BY56)=0),$B56,0)</f>
        <v>0</v>
      </c>
      <c r="CA56">
        <f ca="1">IF(AND($B56&gt;0,SUM(CA$3:CA55)=0,SUM($H56:BZ56)=0),$B56,0)</f>
        <v>0</v>
      </c>
      <c r="CB56">
        <f ca="1">IF(AND($B56&gt;0,SUM(CB$3:CB55)=0,SUM($H56:CA56)=0),$B56,0)</f>
        <v>0</v>
      </c>
      <c r="CC56">
        <f ca="1">IF(AND($B56&gt;0,SUM(CC$3:CC55)=0,SUM($H56:CB56)=0),$B56,0)</f>
        <v>0</v>
      </c>
      <c r="CD56">
        <f ca="1">IF(AND($B56&gt;0,SUM(CD$3:CD55)=0,SUM($H56:CC56)=0),$B56,0)</f>
        <v>0</v>
      </c>
      <c r="CE56">
        <f ca="1">IF(AND($B56&gt;0,SUM(CE$3:CE55)=0,SUM($H56:CD56)=0),$B56,0)</f>
        <v>0</v>
      </c>
      <c r="CF56">
        <f ca="1">IF(AND($B56&gt;0,SUM(CF$3:CF55)=0,SUM($H56:CE56)=0),$B56,0)</f>
        <v>0</v>
      </c>
      <c r="CG56">
        <f ca="1">IF(AND($B56&gt;0,SUM(CG$3:CG55)=0,SUM($H56:CF56)=0),$B56,0)</f>
        <v>0</v>
      </c>
      <c r="CH56">
        <f ca="1">IF(AND($B56&gt;0,SUM(CH$3:CH55)=0,SUM($H56:CG56)=0),$B56,0)</f>
        <v>0</v>
      </c>
      <c r="CI56">
        <f ca="1">IF(AND($B56&gt;0,SUM(CI$3:CI55)=0,SUM($H56:CH56)=0),$B56,0)</f>
        <v>0</v>
      </c>
      <c r="CJ56">
        <f ca="1">IF(AND($B56&gt;0,SUM(CJ$3:CJ55)=0,SUM($H56:CI56)=0),$B56,0)</f>
        <v>0</v>
      </c>
      <c r="CK56">
        <f ca="1">IF(AND($B56&gt;0,SUM(CK$3:CK55)=0,SUM($H56:CJ56)=0),$B56,0)</f>
        <v>0</v>
      </c>
      <c r="CL56">
        <f ca="1">IF(AND($B56&gt;0,SUM(CL$3:CL55)=0,SUM($H56:CK56)=0),$B56,0)</f>
        <v>0</v>
      </c>
      <c r="CM56">
        <f ca="1">IF(AND($B56&gt;0,SUM(CM$3:CM55)=0,SUM($H56:CL56)=0),$B56,0)</f>
        <v>0</v>
      </c>
      <c r="CN56">
        <f ca="1">IF(AND($B56&gt;0,SUM(CN$3:CN55)=0,SUM($H56:CM56)=0),$B56,0)</f>
        <v>0</v>
      </c>
      <c r="CO56">
        <f ca="1">IF(AND($B56&gt;0,SUM(CO$3:CO55)=0,SUM($H56:CN56)=0),$B56,0)</f>
        <v>0</v>
      </c>
      <c r="CP56">
        <f ca="1">IF(AND($B56&gt;0,SUM(CP$3:CP55)=0,SUM($H56:CO56)=0),$B56,0)</f>
        <v>0</v>
      </c>
      <c r="CQ56">
        <f ca="1">IF(AND($B56&gt;0,SUM(CQ$3:CQ55)=0,SUM($H56:CP56)=0),$B56,0)</f>
        <v>0</v>
      </c>
      <c r="CR56">
        <f ca="1">IF(AND($B56&gt;0,SUM(CR$3:CR55)=0,SUM($H56:CQ56)=0),$B56,0)</f>
        <v>0</v>
      </c>
      <c r="CS56">
        <f ca="1">IF(AND($B56&gt;0,SUM(CS$3:CS55)=0,SUM($H56:CR56)=0),$B56,0)</f>
        <v>0</v>
      </c>
      <c r="CT56">
        <f ca="1">IF(AND($B56&gt;0,SUM(CT$3:CT55)=0,SUM($H56:CS56)=0),$B56,0)</f>
        <v>0</v>
      </c>
      <c r="CU56">
        <f ca="1">IF(AND($B56&gt;0,SUM(CU$3:CU55)=0,SUM($H56:CT56)=0),$B56,0)</f>
        <v>0</v>
      </c>
      <c r="CV56">
        <f ca="1">IF(AND($B56&gt;0,SUM(CV$3:CV55)=0,SUM($H56:CU56)=0),$B56,0)</f>
        <v>0</v>
      </c>
      <c r="CW56">
        <f ca="1">IF(AND($B56&gt;0,SUM(CW$3:CW55)=0,SUM($H56:CV56)=0),$B56,0)</f>
        <v>0</v>
      </c>
      <c r="CX56">
        <f ca="1">IF(AND($B56&gt;0,SUM(CX$3:CX55)=0,SUM($H56:CW56)=0),$B56,0)</f>
        <v>0</v>
      </c>
      <c r="CY56">
        <f ca="1">IF(AND($B56&gt;0,SUM(CY$3:CY55)=0,SUM($H56:CX56)=0),$B56,0)</f>
        <v>0</v>
      </c>
      <c r="CZ56">
        <f ca="1">IF(AND($B56&gt;0,SUM(CZ$3:CZ55)=0,SUM($H56:CY56)=0),$B56,0)</f>
        <v>0</v>
      </c>
      <c r="DA56">
        <f ca="1">IF(AND($B56&gt;0,SUM(DA$3:DA55)=0,SUM($H56:CZ56)=0),$B56,0)</f>
        <v>0</v>
      </c>
      <c r="DB56">
        <f ca="1">IF(AND($B56&gt;0,SUM(DB$3:DB55)=0,SUM($H56:DA56)=0),$B56,0)</f>
        <v>0</v>
      </c>
      <c r="DC56">
        <f ca="1">IF(AND($B56&gt;0,SUM(DC$3:DC55)=0,SUM($H56:DB56)=0),$B56,0)</f>
        <v>0</v>
      </c>
      <c r="DD56">
        <f ca="1">IF(AND($B56&gt;0,SUM(DD$3:DD55)=0,SUM($H56:DC56)=0),$B56,0)</f>
        <v>0</v>
      </c>
      <c r="DE56">
        <f ca="1">IF(AND($B56&gt;0,SUM(DE$3:DE55)=0,SUM($H56:DD56)=0),$B56,0)</f>
        <v>0</v>
      </c>
      <c r="DF56">
        <f ca="1">IF(AND($B56&gt;0,SUM(DF$3:DF55)=0,SUM($H56:DE56)=0),$B56,0)</f>
        <v>0</v>
      </c>
      <c r="DG56">
        <f ca="1">IF(AND($B56&gt;0,SUM(DG$3:DG55)=0,SUM($H56:DF56)=0),$B56,0)</f>
        <v>0</v>
      </c>
      <c r="DH56">
        <f ca="1">IF(AND($B56&gt;0,SUM(DH$3:DH55)=0,SUM($H56:DG56)=0),$B56,0)</f>
        <v>0</v>
      </c>
      <c r="DI56">
        <f ca="1">IF(AND($B56&gt;0,SUM(DI$3:DI55)=0,SUM($H56:DH56)=0),$B56,0)</f>
        <v>0</v>
      </c>
      <c r="DJ56">
        <f ca="1">IF(AND($B56&gt;0,SUM(DJ$3:DJ55)=0,SUM($H56:DI56)=0),$B56,0)</f>
        <v>0</v>
      </c>
      <c r="DK56">
        <f ca="1">IF(AND($B56&gt;0,SUM(DK$3:DK55)=0,SUM($H56:DJ56)=0),$B56,0)</f>
        <v>0</v>
      </c>
      <c r="DL56">
        <f ca="1">IF(AND($B56&gt;0,SUM(DL$3:DL55)=0,SUM($H56:DK56)=0),$B56,0)</f>
        <v>0</v>
      </c>
      <c r="DM56">
        <f ca="1">IF(AND($B56&gt;0,SUM(DM$3:DM55)=0,SUM($H56:DL56)=0),$B56,0)</f>
        <v>0</v>
      </c>
      <c r="DN56">
        <f ca="1">IF(AND($B56&gt;0,SUM(DN$3:DN55)=0,SUM($H56:DM56)=0),$B56,0)</f>
        <v>0</v>
      </c>
      <c r="DO56">
        <f ca="1">IF(AND($B56&gt;0,SUM(DO$3:DO55)=0,SUM($H56:DN56)=0),$B56,0)</f>
        <v>0</v>
      </c>
      <c r="DP56">
        <f ca="1">IF(AND($B56&gt;0,SUM(DP$3:DP55)=0,SUM($H56:DO56)=0),$B56,0)</f>
        <v>0</v>
      </c>
      <c r="DQ56">
        <f ca="1">IF(AND($B56&gt;0,SUM(DQ$3:DQ55)=0,SUM($H56:DP56)=0),$B56,0)</f>
        <v>0</v>
      </c>
      <c r="DR56">
        <f ca="1">IF(AND($B56&gt;0,SUM(DR$3:DR55)=0,SUM($H56:DQ56)=0),$B56,0)</f>
        <v>0</v>
      </c>
      <c r="DS56">
        <f ca="1">IF(AND($B56&gt;0,SUM(DS$3:DS55)=0,SUM($H56:DR56)=0),$B56,0)</f>
        <v>0</v>
      </c>
      <c r="DT56">
        <f ca="1">IF(AND($B56&gt;0,SUM(DT$3:DT55)=0,SUM($H56:DS56)=0),$B56,0)</f>
        <v>0</v>
      </c>
      <c r="DU56">
        <f ca="1">IF(AND($B56&gt;0,SUM(DU$3:DU55)=0,SUM($H56:DT56)=0),$B56,0)</f>
        <v>0</v>
      </c>
      <c r="DV56">
        <f ca="1">IF(AND($B56&gt;0,SUM(DV$3:DV55)=0,SUM($H56:DU56)=0),$B56,0)</f>
        <v>0</v>
      </c>
      <c r="DW56">
        <f ca="1">IF(AND($B56&gt;0,SUM(DW$3:DW55)=0,SUM($H56:DV56)=0),$B56,0)</f>
        <v>0</v>
      </c>
      <c r="DX56">
        <f ca="1">IF(AND($B56&gt;0,SUM(DX$3:DX55)=0,SUM($H56:DW56)=0),$B56,0)</f>
        <v>0</v>
      </c>
      <c r="DY56">
        <f ca="1">IF(AND($B56&gt;0,SUM(DY$3:DY55)=0,SUM($H56:DX56)=0),$B56,0)</f>
        <v>0</v>
      </c>
      <c r="DZ56">
        <f ca="1">IF(AND($B56&gt;0,SUM(DZ$3:DZ55)=0,SUM($H56:DY56)=0),$B56,0)</f>
        <v>0</v>
      </c>
      <c r="EA56">
        <f ca="1">IF(AND($B56&gt;0,SUM(EA$3:EA55)=0,SUM($H56:DZ56)=0),$B56,0)</f>
        <v>0</v>
      </c>
      <c r="EB56">
        <f ca="1">IF(AND($B56&gt;0,SUM(EB$3:EB55)=0,SUM($H56:EA56)=0),$B56,0)</f>
        <v>0</v>
      </c>
      <c r="EC56">
        <f ca="1">IF(AND($B56&gt;0,SUM(EC$3:EC55)=0,SUM($H56:EB56)=0),$B56,0)</f>
        <v>0</v>
      </c>
      <c r="ED56">
        <f ca="1">IF(AND($B56&gt;0,SUM(ED$3:ED55)=0,SUM($H56:EC56)=0),$B56,0)</f>
        <v>0</v>
      </c>
      <c r="EE56">
        <f ca="1">IF(AND($B56&gt;0,SUM(EE$3:EE55)=0,SUM($H56:ED56)=0),$B56,0)</f>
        <v>0</v>
      </c>
      <c r="EF56">
        <f ca="1">IF(AND($B56&gt;0,SUM(EF$3:EF55)=0,SUM($H56:EE56)=0),$B56,0)</f>
        <v>0</v>
      </c>
      <c r="EG56">
        <f ca="1">IF(AND($B56&gt;0,SUM(EG$3:EG55)=0,SUM($H56:EF56)=0),$B56,0)</f>
        <v>0</v>
      </c>
      <c r="EH56">
        <f ca="1">IF(AND($B56&gt;0,SUM(EH$3:EH55)=0,SUM($H56:EG56)=0),$B56,0)</f>
        <v>0</v>
      </c>
      <c r="EI56">
        <f ca="1">IF(AND($B56&gt;0,SUM(EI$3:EI55)=0,SUM($H56:EH56)=0),$B56,0)</f>
        <v>0</v>
      </c>
      <c r="EJ56">
        <f ca="1">IF(AND($B56&gt;0,SUM(EJ$3:EJ55)=0,SUM($H56:EI56)=0),$B56,0)</f>
        <v>0</v>
      </c>
      <c r="EK56">
        <f ca="1">IF(AND($B56&gt;0,SUM(EK$3:EK55)=0,SUM($H56:EJ56)=0),$B56,0)</f>
        <v>0</v>
      </c>
      <c r="EL56">
        <f ca="1">IF(AND($B56&gt;0,SUM(EL$3:EL55)=0,SUM($H56:EK56)=0),$B56,0)</f>
        <v>0</v>
      </c>
      <c r="EM56">
        <f ca="1">IF(AND($B56&gt;0,SUM(EM$3:EM55)=0,SUM($H56:EL56)=0),$B56,0)</f>
        <v>0</v>
      </c>
      <c r="EN56">
        <f ca="1">IF(AND($B56&gt;0,SUM(EN$3:EN55)=0,SUM($H56:EM56)=0),$B56,0)</f>
        <v>0</v>
      </c>
      <c r="EO56">
        <f ca="1">IF(AND($B56&gt;0,SUM(EO$3:EO55)=0,SUM($H56:EN56)=0),$B56,0)</f>
        <v>0</v>
      </c>
      <c r="EP56">
        <f ca="1">IF(AND($B56&gt;0,SUM(EP$3:EP55)=0,SUM($H56:EO56)=0),$B56,0)</f>
        <v>0</v>
      </c>
      <c r="EQ56">
        <f ca="1">IF(AND($B56&gt;0,SUM(EQ$3:EQ55)=0,SUM($H56:EP56)=0),$B56,0)</f>
        <v>0</v>
      </c>
      <c r="ER56">
        <f ca="1">IF(AND($B56&gt;0,SUM(ER$3:ER55)=0,SUM($H56:EQ56)=0),$B56,0)</f>
        <v>0</v>
      </c>
      <c r="ES56">
        <f ca="1">IF(AND($B56&gt;0,SUM(ES$3:ES55)=0,SUM($H56:ER56)=0),$B56,0)</f>
        <v>0</v>
      </c>
      <c r="ET56">
        <f ca="1">IF(AND($B56&gt;0,SUM(ET$3:ET55)=0,SUM($H56:ES56)=0),$B56,0)</f>
        <v>0</v>
      </c>
      <c r="EU56">
        <f ca="1">IF(AND($B56&gt;0,SUM(EU$3:EU55)=0,SUM($H56:ET56)=0),$B56,0)</f>
        <v>0</v>
      </c>
      <c r="EV56">
        <f ca="1">IF(AND($B56&gt;0,SUM(EV$3:EV55)=0,SUM($H56:EU56)=0),$B56,0)</f>
        <v>0</v>
      </c>
      <c r="EW56">
        <f ca="1">IF(AND($B56&gt;0,SUM(EW$3:EW55)=0,SUM($H56:EV56)=0),$B56,0)</f>
        <v>0</v>
      </c>
      <c r="EX56">
        <f ca="1">IF(AND($B56&gt;0,SUM(EX$3:EX55)=0,SUM($H56:EW56)=0),$B56,0)</f>
        <v>0</v>
      </c>
      <c r="EY56">
        <f ca="1">IF(AND($B56&gt;0,SUM(EY$3:EY55)=0,SUM($H56:EX56)=0),$B56,0)</f>
        <v>0</v>
      </c>
      <c r="EZ56">
        <f ca="1">IF(AND($B56&gt;0,SUM(EZ$3:EZ55)=0,SUM($H56:EY56)=0),$B56,0)</f>
        <v>0</v>
      </c>
      <c r="FA56">
        <f ca="1">IF(AND($B56&gt;0,SUM(FA$3:FA55)=0,SUM($H56:EZ56)=0),$B56,0)</f>
        <v>0</v>
      </c>
      <c r="FB56">
        <f ca="1">IF(AND($B56&gt;0,SUM(FB$3:FB55)=0,SUM($H56:FA56)=0),$B56,0)</f>
        <v>0</v>
      </c>
      <c r="FC56">
        <f ca="1">IF(AND($B56&gt;0,SUM(FC$3:FC55)=0,SUM($H56:FB56)=0),$B56,0)</f>
        <v>0</v>
      </c>
      <c r="FD56">
        <f ca="1">IF(AND($B56&gt;0,SUM(FD$3:FD55)=0,SUM($H56:FC56)=0),$B56,0)</f>
        <v>0</v>
      </c>
      <c r="FE56">
        <f ca="1">IF(AND($B56&gt;0,SUM(FE$3:FE55)=0,SUM($H56:FD56)=0),$B56,0)</f>
        <v>0</v>
      </c>
      <c r="FF56">
        <f ca="1">IF(AND($B56&gt;0,SUM(FF$3:FF55)=0,SUM($H56:FE56)=0),$B56,0)</f>
        <v>0</v>
      </c>
      <c r="FG56">
        <f ca="1">IF(AND($B56&gt;0,SUM(FG$3:FG55)=0,SUM($H56:FF56)=0),$B56,0)</f>
        <v>0</v>
      </c>
      <c r="FH56">
        <f ca="1">IF(AND($B56&gt;0,SUM(FH$3:FH55)=0,SUM($H56:FG56)=0),$B56,0)</f>
        <v>0</v>
      </c>
      <c r="FI56">
        <f ca="1">IF(AND($B56&gt;0,SUM(FI$3:FI55)=0,SUM($H56:FH56)=0),$B56,0)</f>
        <v>0</v>
      </c>
      <c r="FJ56">
        <f ca="1">IF(AND($B56&gt;0,SUM(FJ$3:FJ55)=0,SUM($H56:FI56)=0),$B56,0)</f>
        <v>0</v>
      </c>
      <c r="FK56">
        <f ca="1">IF(AND($B56&gt;0,SUM(FK$3:FK55)=0,SUM($H56:FJ56)=0),$B56,0)</f>
        <v>0</v>
      </c>
      <c r="FL56">
        <f ca="1">IF(AND($B56&gt;0,SUM(FL$3:FL55)=0,SUM($H56:FK56)=0),$B56,0)</f>
        <v>0</v>
      </c>
      <c r="FM56">
        <f ca="1">IF(AND($B56&gt;0,SUM(FM$3:FM55)=0,SUM($H56:FL56)=0),$B56,0)</f>
        <v>0</v>
      </c>
      <c r="FN56">
        <f ca="1">IF(AND($B56&gt;0,SUM(FN$3:FN55)=0,SUM($H56:FM56)=0),$B56,0)</f>
        <v>0</v>
      </c>
      <c r="FS56" s="67" t="s">
        <v>349</v>
      </c>
      <c r="FT56" s="67" t="s">
        <v>348</v>
      </c>
      <c r="FU56" s="342">
        <v>7906307</v>
      </c>
      <c r="FV56" s="67">
        <v>1</v>
      </c>
      <c r="FY56" s="249" t="s">
        <v>421</v>
      </c>
      <c r="FZ56" s="67" t="s">
        <v>348</v>
      </c>
      <c r="GA56" s="67" t="str">
        <f>""</f>
        <v/>
      </c>
      <c r="GB56" s="67">
        <v>1</v>
      </c>
      <c r="GE56" s="67" t="s">
        <v>803</v>
      </c>
      <c r="GF56" s="67" t="s">
        <v>348</v>
      </c>
      <c r="GG56" s="67" t="str">
        <f>""</f>
        <v/>
      </c>
      <c r="GH56" s="67">
        <v>1</v>
      </c>
    </row>
    <row r="57" spans="1:190" ht="15.75" thickBot="1" x14ac:dyDescent="0.3">
      <c r="A57">
        <v>57</v>
      </c>
      <c r="B57">
        <f ca="1">IF(Valintaohjelma!D14=SelectionData!F14,A57,0)</f>
        <v>0</v>
      </c>
      <c r="C57" s="240" t="str">
        <f t="shared" ca="1" si="6"/>
        <v>Seinäasennusteline W3/W4/W5/R3/R5  (O/V)</v>
      </c>
      <c r="D57" s="240" t="str">
        <f t="shared" ca="1" si="7"/>
        <v>WRWMB</v>
      </c>
      <c r="E57" s="240">
        <f t="shared" ca="1" si="8"/>
        <v>7906743</v>
      </c>
      <c r="F57" s="240">
        <f t="shared" ca="1" si="9"/>
        <v>1</v>
      </c>
      <c r="G57" s="47">
        <f ca="1">INDEX($I$2:$FN$2,ROWS(G$2:G57))</f>
        <v>1</v>
      </c>
      <c r="H57">
        <v>0</v>
      </c>
      <c r="I57">
        <f ca="1">IF(AND($B57&gt;0,SUM(I$3:I56)=0,SUM($H57:H57)=0),$B57,0)</f>
        <v>0</v>
      </c>
      <c r="J57">
        <f ca="1">IF(AND($B57&gt;0,SUM(J$3:J56)=0,SUM($H57:I57)=0),$B57,0)</f>
        <v>0</v>
      </c>
      <c r="K57">
        <f ca="1">IF(AND($B57&gt;0,SUM(K$3:K56)=0,SUM($H57:J57)=0),$B57,0)</f>
        <v>0</v>
      </c>
      <c r="L57">
        <f ca="1">IF(AND($B57&gt;0,SUM(L$3:L56)=0,SUM($H57:K57)=0),$B57,0)</f>
        <v>0</v>
      </c>
      <c r="M57">
        <f ca="1">IF(AND($B57&gt;0,SUM(M$3:M56)=0,SUM($H57:L57)=0),$B57,0)</f>
        <v>0</v>
      </c>
      <c r="N57">
        <f ca="1">IF(AND($B57&gt;0,SUM(N$3:N56)=0,SUM($H57:M57)=0),$B57,0)</f>
        <v>0</v>
      </c>
      <c r="O57">
        <f ca="1">IF(AND($B57&gt;0,SUM(O$3:O56)=0,SUM($H57:N57)=0),$B57,0)</f>
        <v>0</v>
      </c>
      <c r="P57">
        <f ca="1">IF(AND($B57&gt;0,SUM(P$3:P56)=0,SUM($H57:O57)=0),$B57,0)</f>
        <v>0</v>
      </c>
      <c r="Q57">
        <f ca="1">IF(AND($B57&gt;0,SUM(Q$3:Q56)=0,SUM($H57:P57)=0),$B57,0)</f>
        <v>0</v>
      </c>
      <c r="R57">
        <f ca="1">IF(AND($B57&gt;0,SUM(R$3:R56)=0,SUM($H57:Q57)=0),$B57,0)</f>
        <v>0</v>
      </c>
      <c r="S57">
        <f ca="1">IF(AND($B57&gt;0,SUM(S$3:S56)=0,SUM($H57:R57)=0),$B57,0)</f>
        <v>0</v>
      </c>
      <c r="T57">
        <f ca="1">IF(AND($B57&gt;0,SUM(T$3:T56)=0,SUM($H57:S57)=0),$B57,0)</f>
        <v>0</v>
      </c>
      <c r="U57">
        <f ca="1">IF(AND($B57&gt;0,SUM(U$3:U56)=0,SUM($H57:T57)=0),$B57,0)</f>
        <v>0</v>
      </c>
      <c r="V57">
        <f ca="1">IF(AND($B57&gt;0,SUM(V$3:V56)=0,SUM($H57:U57)=0),$B57,0)</f>
        <v>0</v>
      </c>
      <c r="W57">
        <f ca="1">IF(AND($B57&gt;0,SUM(W$3:W56)=0,SUM($H57:V57)=0),$B57,0)</f>
        <v>0</v>
      </c>
      <c r="X57">
        <f ca="1">IF(AND($B57&gt;0,SUM(X$3:X56)=0,SUM($H57:W57)=0),$B57,0)</f>
        <v>0</v>
      </c>
      <c r="Y57">
        <f ca="1">IF(AND($B57&gt;0,SUM(Y$3:Y56)=0,SUM($H57:X57)=0),$B57,0)</f>
        <v>0</v>
      </c>
      <c r="Z57">
        <f ca="1">IF(AND($B57&gt;0,SUM(Z$3:Z56)=0,SUM($H57:Y57)=0),$B57,0)</f>
        <v>0</v>
      </c>
      <c r="AA57">
        <f ca="1">IF(AND($B57&gt;0,SUM(AA$3:AA56)=0,SUM($H57:Z57)=0),$B57,0)</f>
        <v>0</v>
      </c>
      <c r="AB57">
        <f ca="1">IF(AND($B57&gt;0,SUM(AB$3:AB56)=0,SUM($H57:AA57)=0),$B57,0)</f>
        <v>0</v>
      </c>
      <c r="AC57">
        <f ca="1">IF(AND($B57&gt;0,SUM(AC$3:AC56)=0,SUM($H57:AB57)=0),$B57,0)</f>
        <v>0</v>
      </c>
      <c r="AD57">
        <f ca="1">IF(AND($B57&gt;0,SUM(AD$3:AD56)=0,SUM($H57:AC57)=0),$B57,0)</f>
        <v>0</v>
      </c>
      <c r="AE57">
        <f ca="1">IF(AND($B57&gt;0,SUM(AE$3:AE56)=0,SUM($H57:AD57)=0),$B57,0)</f>
        <v>0</v>
      </c>
      <c r="AF57">
        <f ca="1">IF(AND($B57&gt;0,SUM(AF$3:AF56)=0,SUM($H57:AE57)=0),$B57,0)</f>
        <v>0</v>
      </c>
      <c r="AG57">
        <f ca="1">IF(AND($B57&gt;0,SUM(AG$3:AG56)=0,SUM($H57:AF57)=0),$B57,0)</f>
        <v>0</v>
      </c>
      <c r="AH57">
        <f ca="1">IF(AND($B57&gt;0,SUM(AH$3:AH56)=0,SUM($H57:AG57)=0),$B57,0)</f>
        <v>0</v>
      </c>
      <c r="AI57">
        <f ca="1">IF(AND($B57&gt;0,SUM(AI$3:AI56)=0,SUM($H57:AH57)=0),$B57,0)</f>
        <v>0</v>
      </c>
      <c r="AJ57">
        <f ca="1">IF(AND($B57&gt;0,SUM(AJ$3:AJ56)=0,SUM($H57:AI57)=0),$B57,0)</f>
        <v>0</v>
      </c>
      <c r="AK57">
        <f ca="1">IF(AND($B57&gt;0,SUM(AK$3:AK56)=0,SUM($H57:AJ57)=0),$B57,0)</f>
        <v>0</v>
      </c>
      <c r="AL57">
        <f ca="1">IF(AND($B57&gt;0,SUM(AL$3:AL56)=0,SUM($H57:AK57)=0),$B57,0)</f>
        <v>0</v>
      </c>
      <c r="AM57">
        <f ca="1">IF(AND($B57&gt;0,SUM(AM$3:AM56)=0,SUM($H57:AL57)=0),$B57,0)</f>
        <v>0</v>
      </c>
      <c r="AN57">
        <f ca="1">IF(AND($B57&gt;0,SUM(AN$3:AN56)=0,SUM($H57:AM57)=0),$B57,0)</f>
        <v>0</v>
      </c>
      <c r="AO57">
        <f ca="1">IF(AND($B57&gt;0,SUM(AO$3:AO56)=0,SUM($H57:AN57)=0),$B57,0)</f>
        <v>0</v>
      </c>
      <c r="AP57">
        <f ca="1">IF(AND($B57&gt;0,SUM(AP$3:AP56)=0,SUM($H57:AO57)=0),$B57,0)</f>
        <v>0</v>
      </c>
      <c r="AQ57">
        <f ca="1">IF(AND($B57&gt;0,SUM(AQ$3:AQ56)=0,SUM($H57:AP57)=0),$B57,0)</f>
        <v>0</v>
      </c>
      <c r="AR57">
        <f ca="1">IF(AND($B57&gt;0,SUM(AR$3:AR56)=0,SUM($H57:AQ57)=0),$B57,0)</f>
        <v>0</v>
      </c>
      <c r="AS57">
        <f ca="1">IF(AND($B57&gt;0,SUM(AS$3:AS56)=0,SUM($H57:AR57)=0),$B57,0)</f>
        <v>0</v>
      </c>
      <c r="AT57">
        <f ca="1">IF(AND($B57&gt;0,SUM(AT$3:AT56)=0,SUM($H57:AS57)=0),$B57,0)</f>
        <v>0</v>
      </c>
      <c r="AU57">
        <f ca="1">IF(AND($B57&gt;0,SUM(AU$3:AU56)=0,SUM($H57:AT57)=0),$B57,0)</f>
        <v>0</v>
      </c>
      <c r="AV57">
        <f ca="1">IF(AND($B57&gt;0,SUM(AV$3:AV56)=0,SUM($H57:AU57)=0),$B57,0)</f>
        <v>0</v>
      </c>
      <c r="AW57">
        <f ca="1">IF(AND($B57&gt;0,SUM(AW$3:AW56)=0,SUM($H57:AV57)=0),$B57,0)</f>
        <v>0</v>
      </c>
      <c r="AX57">
        <f ca="1">IF(AND($B57&gt;0,SUM(AX$3:AX56)=0,SUM($H57:AW57)=0),$B57,0)</f>
        <v>0</v>
      </c>
      <c r="AY57">
        <f ca="1">IF(AND($B57&gt;0,SUM(AY$3:AY56)=0,SUM($H57:AX57)=0),$B57,0)</f>
        <v>0</v>
      </c>
      <c r="AZ57">
        <f ca="1">IF(AND($B57&gt;0,SUM(AZ$3:AZ56)=0,SUM($H57:AY57)=0),$B57,0)</f>
        <v>0</v>
      </c>
      <c r="BA57">
        <f ca="1">IF(AND($B57&gt;0,SUM(BA$3:BA56)=0,SUM($H57:AZ57)=0),$B57,0)</f>
        <v>0</v>
      </c>
      <c r="BB57">
        <f ca="1">IF(AND($B57&gt;0,SUM(BB$3:BB56)=0,SUM($H57:BA57)=0),$B57,0)</f>
        <v>0</v>
      </c>
      <c r="BC57">
        <f ca="1">IF(AND($B57&gt;0,SUM(BC$3:BC56)=0,SUM($H57:BB57)=0),$B57,0)</f>
        <v>0</v>
      </c>
      <c r="BD57">
        <f ca="1">IF(AND($B57&gt;0,SUM(BD$3:BD56)=0,SUM($H57:BC57)=0),$B57,0)</f>
        <v>0</v>
      </c>
      <c r="BE57">
        <f ca="1">IF(AND($B57&gt;0,SUM(BE$3:BE56)=0,SUM($H57:BD57)=0),$B57,0)</f>
        <v>0</v>
      </c>
      <c r="BF57">
        <f ca="1">IF(AND($B57&gt;0,SUM(BF$3:BF56)=0,SUM($H57:BE57)=0),$B57,0)</f>
        <v>0</v>
      </c>
      <c r="BG57">
        <f ca="1">IF(AND($B57&gt;0,SUM(BG$3:BG56)=0,SUM($H57:BF57)=0),$B57,0)</f>
        <v>0</v>
      </c>
      <c r="BH57">
        <f ca="1">IF(AND($B57&gt;0,SUM(BH$3:BH56)=0,SUM($H57:BG57)=0),$B57,0)</f>
        <v>0</v>
      </c>
      <c r="BI57">
        <f ca="1">IF(AND($B57&gt;0,SUM(BI$3:BI56)=0,SUM($H57:BH57)=0),$B57,0)</f>
        <v>0</v>
      </c>
      <c r="BJ57">
        <f ca="1">IF(AND($B57&gt;0,SUM(BJ$3:BJ56)=0,SUM($H57:BI57)=0),$B57,0)</f>
        <v>0</v>
      </c>
      <c r="BK57">
        <f ca="1">IF(AND($B57&gt;0,SUM(BK$3:BK56)=0,SUM($H57:BJ57)=0),$B57,0)</f>
        <v>0</v>
      </c>
      <c r="BL57">
        <f ca="1">IF(AND($B57&gt;0,SUM(BL$3:BL56)=0,SUM($H57:BK57)=0),$B57,0)</f>
        <v>0</v>
      </c>
      <c r="BM57">
        <f ca="1">IF(AND($B57&gt;0,SUM(BM$3:BM56)=0,SUM($H57:BL57)=0),$B57,0)</f>
        <v>0</v>
      </c>
      <c r="BN57">
        <f ca="1">IF(AND($B57&gt;0,SUM(BN$3:BN56)=0,SUM($H57:BM57)=0),$B57,0)</f>
        <v>0</v>
      </c>
      <c r="BO57">
        <f ca="1">IF(AND($B57&gt;0,SUM(BO$3:BO56)=0,SUM($H57:BN57)=0),$B57,0)</f>
        <v>0</v>
      </c>
      <c r="BP57">
        <f ca="1">IF(AND($B57&gt;0,SUM(BP$3:BP56)=0,SUM($H57:BO57)=0),$B57,0)</f>
        <v>0</v>
      </c>
      <c r="BQ57">
        <f ca="1">IF(AND($B57&gt;0,SUM(BQ$3:BQ56)=0,SUM($H57:BP57)=0),$B57,0)</f>
        <v>0</v>
      </c>
      <c r="BR57">
        <f ca="1">IF(AND($B57&gt;0,SUM(BR$3:BR56)=0,SUM($H57:BQ57)=0),$B57,0)</f>
        <v>0</v>
      </c>
      <c r="BS57">
        <f ca="1">IF(AND($B57&gt;0,SUM(BS$3:BS56)=0,SUM($H57:BR57)=0),$B57,0)</f>
        <v>0</v>
      </c>
      <c r="BT57">
        <f ca="1">IF(AND($B57&gt;0,SUM(BT$3:BT56)=0,SUM($H57:BS57)=0),$B57,0)</f>
        <v>0</v>
      </c>
      <c r="BU57">
        <f ca="1">IF(AND($B57&gt;0,SUM(BU$3:BU56)=0,SUM($H57:BT57)=0),$B57,0)</f>
        <v>0</v>
      </c>
      <c r="BV57">
        <f ca="1">IF(AND($B57&gt;0,SUM(BV$3:BV56)=0,SUM($H57:BU57)=0),$B57,0)</f>
        <v>0</v>
      </c>
      <c r="BW57">
        <f ca="1">IF(AND($B57&gt;0,SUM(BW$3:BW56)=0,SUM($H57:BV57)=0),$B57,0)</f>
        <v>0</v>
      </c>
      <c r="BX57">
        <f ca="1">IF(AND($B57&gt;0,SUM(BX$3:BX56)=0,SUM($H57:BW57)=0),$B57,0)</f>
        <v>0</v>
      </c>
      <c r="BY57">
        <f ca="1">IF(AND($B57&gt;0,SUM(BY$3:BY56)=0,SUM($H57:BX57)=0),$B57,0)</f>
        <v>0</v>
      </c>
      <c r="BZ57">
        <f ca="1">IF(AND($B57&gt;0,SUM(BZ$3:BZ56)=0,SUM($H57:BY57)=0),$B57,0)</f>
        <v>0</v>
      </c>
      <c r="CA57">
        <f ca="1">IF(AND($B57&gt;0,SUM(CA$3:CA56)=0,SUM($H57:BZ57)=0),$B57,0)</f>
        <v>0</v>
      </c>
      <c r="CB57">
        <f ca="1">IF(AND($B57&gt;0,SUM(CB$3:CB56)=0,SUM($H57:CA57)=0),$B57,0)</f>
        <v>0</v>
      </c>
      <c r="CC57">
        <f ca="1">IF(AND($B57&gt;0,SUM(CC$3:CC56)=0,SUM($H57:CB57)=0),$B57,0)</f>
        <v>0</v>
      </c>
      <c r="CD57">
        <f ca="1">IF(AND($B57&gt;0,SUM(CD$3:CD56)=0,SUM($H57:CC57)=0),$B57,0)</f>
        <v>0</v>
      </c>
      <c r="CE57">
        <f ca="1">IF(AND($B57&gt;0,SUM(CE$3:CE56)=0,SUM($H57:CD57)=0),$B57,0)</f>
        <v>0</v>
      </c>
      <c r="CF57">
        <f ca="1">IF(AND($B57&gt;0,SUM(CF$3:CF56)=0,SUM($H57:CE57)=0),$B57,0)</f>
        <v>0</v>
      </c>
      <c r="CG57">
        <f ca="1">IF(AND($B57&gt;0,SUM(CG$3:CG56)=0,SUM($H57:CF57)=0),$B57,0)</f>
        <v>0</v>
      </c>
      <c r="CH57">
        <f ca="1">IF(AND($B57&gt;0,SUM(CH$3:CH56)=0,SUM($H57:CG57)=0),$B57,0)</f>
        <v>0</v>
      </c>
      <c r="CI57">
        <f ca="1">IF(AND($B57&gt;0,SUM(CI$3:CI56)=0,SUM($H57:CH57)=0),$B57,0)</f>
        <v>0</v>
      </c>
      <c r="CJ57">
        <f ca="1">IF(AND($B57&gt;0,SUM(CJ$3:CJ56)=0,SUM($H57:CI57)=0),$B57,0)</f>
        <v>0</v>
      </c>
      <c r="CK57">
        <f ca="1">IF(AND($B57&gt;0,SUM(CK$3:CK56)=0,SUM($H57:CJ57)=0),$B57,0)</f>
        <v>0</v>
      </c>
      <c r="CL57">
        <f ca="1">IF(AND($B57&gt;0,SUM(CL$3:CL56)=0,SUM($H57:CK57)=0),$B57,0)</f>
        <v>0</v>
      </c>
      <c r="CM57">
        <f ca="1">IF(AND($B57&gt;0,SUM(CM$3:CM56)=0,SUM($H57:CL57)=0),$B57,0)</f>
        <v>0</v>
      </c>
      <c r="CN57">
        <f ca="1">IF(AND($B57&gt;0,SUM(CN$3:CN56)=0,SUM($H57:CM57)=0),$B57,0)</f>
        <v>0</v>
      </c>
      <c r="CO57">
        <f ca="1">IF(AND($B57&gt;0,SUM(CO$3:CO56)=0,SUM($H57:CN57)=0),$B57,0)</f>
        <v>0</v>
      </c>
      <c r="CP57">
        <f ca="1">IF(AND($B57&gt;0,SUM(CP$3:CP56)=0,SUM($H57:CO57)=0),$B57,0)</f>
        <v>0</v>
      </c>
      <c r="CQ57">
        <f ca="1">IF(AND($B57&gt;0,SUM(CQ$3:CQ56)=0,SUM($H57:CP57)=0),$B57,0)</f>
        <v>0</v>
      </c>
      <c r="CR57">
        <f ca="1">IF(AND($B57&gt;0,SUM(CR$3:CR56)=0,SUM($H57:CQ57)=0),$B57,0)</f>
        <v>0</v>
      </c>
      <c r="CS57">
        <f ca="1">IF(AND($B57&gt;0,SUM(CS$3:CS56)=0,SUM($H57:CR57)=0),$B57,0)</f>
        <v>0</v>
      </c>
      <c r="CT57">
        <f ca="1">IF(AND($B57&gt;0,SUM(CT$3:CT56)=0,SUM($H57:CS57)=0),$B57,0)</f>
        <v>0</v>
      </c>
      <c r="CU57">
        <f ca="1">IF(AND($B57&gt;0,SUM(CU$3:CU56)=0,SUM($H57:CT57)=0),$B57,0)</f>
        <v>0</v>
      </c>
      <c r="CV57">
        <f ca="1">IF(AND($B57&gt;0,SUM(CV$3:CV56)=0,SUM($H57:CU57)=0),$B57,0)</f>
        <v>0</v>
      </c>
      <c r="CW57">
        <f ca="1">IF(AND($B57&gt;0,SUM(CW$3:CW56)=0,SUM($H57:CV57)=0),$B57,0)</f>
        <v>0</v>
      </c>
      <c r="CX57">
        <f ca="1">IF(AND($B57&gt;0,SUM(CX$3:CX56)=0,SUM($H57:CW57)=0),$B57,0)</f>
        <v>0</v>
      </c>
      <c r="CY57">
        <f ca="1">IF(AND($B57&gt;0,SUM(CY$3:CY56)=0,SUM($H57:CX57)=0),$B57,0)</f>
        <v>0</v>
      </c>
      <c r="CZ57">
        <f ca="1">IF(AND($B57&gt;0,SUM(CZ$3:CZ56)=0,SUM($H57:CY57)=0),$B57,0)</f>
        <v>0</v>
      </c>
      <c r="DA57">
        <f ca="1">IF(AND($B57&gt;0,SUM(DA$3:DA56)=0,SUM($H57:CZ57)=0),$B57,0)</f>
        <v>0</v>
      </c>
      <c r="DB57">
        <f ca="1">IF(AND($B57&gt;0,SUM(DB$3:DB56)=0,SUM($H57:DA57)=0),$B57,0)</f>
        <v>0</v>
      </c>
      <c r="DC57">
        <f ca="1">IF(AND($B57&gt;0,SUM(DC$3:DC56)=0,SUM($H57:DB57)=0),$B57,0)</f>
        <v>0</v>
      </c>
      <c r="DD57">
        <f ca="1">IF(AND($B57&gt;0,SUM(DD$3:DD56)=0,SUM($H57:DC57)=0),$B57,0)</f>
        <v>0</v>
      </c>
      <c r="DE57">
        <f ca="1">IF(AND($B57&gt;0,SUM(DE$3:DE56)=0,SUM($H57:DD57)=0),$B57,0)</f>
        <v>0</v>
      </c>
      <c r="DF57">
        <f ca="1">IF(AND($B57&gt;0,SUM(DF$3:DF56)=0,SUM($H57:DE57)=0),$B57,0)</f>
        <v>0</v>
      </c>
      <c r="DG57">
        <f ca="1">IF(AND($B57&gt;0,SUM(DG$3:DG56)=0,SUM($H57:DF57)=0),$B57,0)</f>
        <v>0</v>
      </c>
      <c r="DH57">
        <f ca="1">IF(AND($B57&gt;0,SUM(DH$3:DH56)=0,SUM($H57:DG57)=0),$B57,0)</f>
        <v>0</v>
      </c>
      <c r="DI57">
        <f ca="1">IF(AND($B57&gt;0,SUM(DI$3:DI56)=0,SUM($H57:DH57)=0),$B57,0)</f>
        <v>0</v>
      </c>
      <c r="DJ57">
        <f ca="1">IF(AND($B57&gt;0,SUM(DJ$3:DJ56)=0,SUM($H57:DI57)=0),$B57,0)</f>
        <v>0</v>
      </c>
      <c r="DK57">
        <f ca="1">IF(AND($B57&gt;0,SUM(DK$3:DK56)=0,SUM($H57:DJ57)=0),$B57,0)</f>
        <v>0</v>
      </c>
      <c r="DL57">
        <f ca="1">IF(AND($B57&gt;0,SUM(DL$3:DL56)=0,SUM($H57:DK57)=0),$B57,0)</f>
        <v>0</v>
      </c>
      <c r="DM57">
        <f ca="1">IF(AND($B57&gt;0,SUM(DM$3:DM56)=0,SUM($H57:DL57)=0),$B57,0)</f>
        <v>0</v>
      </c>
      <c r="DN57">
        <f ca="1">IF(AND($B57&gt;0,SUM(DN$3:DN56)=0,SUM($H57:DM57)=0),$B57,0)</f>
        <v>0</v>
      </c>
      <c r="DO57">
        <f ca="1">IF(AND($B57&gt;0,SUM(DO$3:DO56)=0,SUM($H57:DN57)=0),$B57,0)</f>
        <v>0</v>
      </c>
      <c r="DP57">
        <f ca="1">IF(AND($B57&gt;0,SUM(DP$3:DP56)=0,SUM($H57:DO57)=0),$B57,0)</f>
        <v>0</v>
      </c>
      <c r="DQ57">
        <f ca="1">IF(AND($B57&gt;0,SUM(DQ$3:DQ56)=0,SUM($H57:DP57)=0),$B57,0)</f>
        <v>0</v>
      </c>
      <c r="DR57">
        <f ca="1">IF(AND($B57&gt;0,SUM(DR$3:DR56)=0,SUM($H57:DQ57)=0),$B57,0)</f>
        <v>0</v>
      </c>
      <c r="DS57">
        <f ca="1">IF(AND($B57&gt;0,SUM(DS$3:DS56)=0,SUM($H57:DR57)=0),$B57,0)</f>
        <v>0</v>
      </c>
      <c r="DT57">
        <f ca="1">IF(AND($B57&gt;0,SUM(DT$3:DT56)=0,SUM($H57:DS57)=0),$B57,0)</f>
        <v>0</v>
      </c>
      <c r="DU57">
        <f ca="1">IF(AND($B57&gt;0,SUM(DU$3:DU56)=0,SUM($H57:DT57)=0),$B57,0)</f>
        <v>0</v>
      </c>
      <c r="DV57">
        <f ca="1">IF(AND($B57&gt;0,SUM(DV$3:DV56)=0,SUM($H57:DU57)=0),$B57,0)</f>
        <v>0</v>
      </c>
      <c r="DW57">
        <f ca="1">IF(AND($B57&gt;0,SUM(DW$3:DW56)=0,SUM($H57:DV57)=0),$B57,0)</f>
        <v>0</v>
      </c>
      <c r="DX57">
        <f ca="1">IF(AND($B57&gt;0,SUM(DX$3:DX56)=0,SUM($H57:DW57)=0),$B57,0)</f>
        <v>0</v>
      </c>
      <c r="DY57">
        <f ca="1">IF(AND($B57&gt;0,SUM(DY$3:DY56)=0,SUM($H57:DX57)=0),$B57,0)</f>
        <v>0</v>
      </c>
      <c r="DZ57">
        <f ca="1">IF(AND($B57&gt;0,SUM(DZ$3:DZ56)=0,SUM($H57:DY57)=0),$B57,0)</f>
        <v>0</v>
      </c>
      <c r="EA57">
        <f ca="1">IF(AND($B57&gt;0,SUM(EA$3:EA56)=0,SUM($H57:DZ57)=0),$B57,0)</f>
        <v>0</v>
      </c>
      <c r="EB57">
        <f ca="1">IF(AND($B57&gt;0,SUM(EB$3:EB56)=0,SUM($H57:EA57)=0),$B57,0)</f>
        <v>0</v>
      </c>
      <c r="EC57">
        <f ca="1">IF(AND($B57&gt;0,SUM(EC$3:EC56)=0,SUM($H57:EB57)=0),$B57,0)</f>
        <v>0</v>
      </c>
      <c r="ED57">
        <f ca="1">IF(AND($B57&gt;0,SUM(ED$3:ED56)=0,SUM($H57:EC57)=0),$B57,0)</f>
        <v>0</v>
      </c>
      <c r="EE57">
        <f ca="1">IF(AND($B57&gt;0,SUM(EE$3:EE56)=0,SUM($H57:ED57)=0),$B57,0)</f>
        <v>0</v>
      </c>
      <c r="EF57">
        <f ca="1">IF(AND($B57&gt;0,SUM(EF$3:EF56)=0,SUM($H57:EE57)=0),$B57,0)</f>
        <v>0</v>
      </c>
      <c r="EG57">
        <f ca="1">IF(AND($B57&gt;0,SUM(EG$3:EG56)=0,SUM($H57:EF57)=0),$B57,0)</f>
        <v>0</v>
      </c>
      <c r="EH57">
        <f ca="1">IF(AND($B57&gt;0,SUM(EH$3:EH56)=0,SUM($H57:EG57)=0),$B57,0)</f>
        <v>0</v>
      </c>
      <c r="EI57">
        <f ca="1">IF(AND($B57&gt;0,SUM(EI$3:EI56)=0,SUM($H57:EH57)=0),$B57,0)</f>
        <v>0</v>
      </c>
      <c r="EJ57">
        <f ca="1">IF(AND($B57&gt;0,SUM(EJ$3:EJ56)=0,SUM($H57:EI57)=0),$B57,0)</f>
        <v>0</v>
      </c>
      <c r="EK57">
        <f ca="1">IF(AND($B57&gt;0,SUM(EK$3:EK56)=0,SUM($H57:EJ57)=0),$B57,0)</f>
        <v>0</v>
      </c>
      <c r="EL57">
        <f ca="1">IF(AND($B57&gt;0,SUM(EL$3:EL56)=0,SUM($H57:EK57)=0),$B57,0)</f>
        <v>0</v>
      </c>
      <c r="EM57">
        <f ca="1">IF(AND($B57&gt;0,SUM(EM$3:EM56)=0,SUM($H57:EL57)=0),$B57,0)</f>
        <v>0</v>
      </c>
      <c r="EN57">
        <f ca="1">IF(AND($B57&gt;0,SUM(EN$3:EN56)=0,SUM($H57:EM57)=0),$B57,0)</f>
        <v>0</v>
      </c>
      <c r="EO57">
        <f ca="1">IF(AND($B57&gt;0,SUM(EO$3:EO56)=0,SUM($H57:EN57)=0),$B57,0)</f>
        <v>0</v>
      </c>
      <c r="EP57">
        <f ca="1">IF(AND($B57&gt;0,SUM(EP$3:EP56)=0,SUM($H57:EO57)=0),$B57,0)</f>
        <v>0</v>
      </c>
      <c r="EQ57">
        <f ca="1">IF(AND($B57&gt;0,SUM(EQ$3:EQ56)=0,SUM($H57:EP57)=0),$B57,0)</f>
        <v>0</v>
      </c>
      <c r="ER57">
        <f ca="1">IF(AND($B57&gt;0,SUM(ER$3:ER56)=0,SUM($H57:EQ57)=0),$B57,0)</f>
        <v>0</v>
      </c>
      <c r="ES57">
        <f ca="1">IF(AND($B57&gt;0,SUM(ES$3:ES56)=0,SUM($H57:ER57)=0),$B57,0)</f>
        <v>0</v>
      </c>
      <c r="ET57">
        <f ca="1">IF(AND($B57&gt;0,SUM(ET$3:ET56)=0,SUM($H57:ES57)=0),$B57,0)</f>
        <v>0</v>
      </c>
      <c r="EU57">
        <f ca="1">IF(AND($B57&gt;0,SUM(EU$3:EU56)=0,SUM($H57:ET57)=0),$B57,0)</f>
        <v>0</v>
      </c>
      <c r="EV57">
        <f ca="1">IF(AND($B57&gt;0,SUM(EV$3:EV56)=0,SUM($H57:EU57)=0),$B57,0)</f>
        <v>0</v>
      </c>
      <c r="EW57">
        <f ca="1">IF(AND($B57&gt;0,SUM(EW$3:EW56)=0,SUM($H57:EV57)=0),$B57,0)</f>
        <v>0</v>
      </c>
      <c r="EX57">
        <f ca="1">IF(AND($B57&gt;0,SUM(EX$3:EX56)=0,SUM($H57:EW57)=0),$B57,0)</f>
        <v>0</v>
      </c>
      <c r="EY57">
        <f ca="1">IF(AND($B57&gt;0,SUM(EY$3:EY56)=0,SUM($H57:EX57)=0),$B57,0)</f>
        <v>0</v>
      </c>
      <c r="EZ57">
        <f ca="1">IF(AND($B57&gt;0,SUM(EZ$3:EZ56)=0,SUM($H57:EY57)=0),$B57,0)</f>
        <v>0</v>
      </c>
      <c r="FA57">
        <f ca="1">IF(AND($B57&gt;0,SUM(FA$3:FA56)=0,SUM($H57:EZ57)=0),$B57,0)</f>
        <v>0</v>
      </c>
      <c r="FB57">
        <f ca="1">IF(AND($B57&gt;0,SUM(FB$3:FB56)=0,SUM($H57:FA57)=0),$B57,0)</f>
        <v>0</v>
      </c>
      <c r="FC57">
        <f ca="1">IF(AND($B57&gt;0,SUM(FC$3:FC56)=0,SUM($H57:FB57)=0),$B57,0)</f>
        <v>0</v>
      </c>
      <c r="FD57">
        <f ca="1">IF(AND($B57&gt;0,SUM(FD$3:FD56)=0,SUM($H57:FC57)=0),$B57,0)</f>
        <v>0</v>
      </c>
      <c r="FE57">
        <f ca="1">IF(AND($B57&gt;0,SUM(FE$3:FE56)=0,SUM($H57:FD57)=0),$B57,0)</f>
        <v>0</v>
      </c>
      <c r="FF57">
        <f ca="1">IF(AND($B57&gt;0,SUM(FF$3:FF56)=0,SUM($H57:FE57)=0),$B57,0)</f>
        <v>0</v>
      </c>
      <c r="FG57">
        <f ca="1">IF(AND($B57&gt;0,SUM(FG$3:FG56)=0,SUM($H57:FF57)=0),$B57,0)</f>
        <v>0</v>
      </c>
      <c r="FH57">
        <f ca="1">IF(AND($B57&gt;0,SUM(FH$3:FH56)=0,SUM($H57:FG57)=0),$B57,0)</f>
        <v>0</v>
      </c>
      <c r="FI57">
        <f ca="1">IF(AND($B57&gt;0,SUM(FI$3:FI56)=0,SUM($H57:FH57)=0),$B57,0)</f>
        <v>0</v>
      </c>
      <c r="FJ57">
        <f ca="1">IF(AND($B57&gt;0,SUM(FJ$3:FJ56)=0,SUM($H57:FI57)=0),$B57,0)</f>
        <v>0</v>
      </c>
      <c r="FK57">
        <f ca="1">IF(AND($B57&gt;0,SUM(FK$3:FK56)=0,SUM($H57:FJ57)=0),$B57,0)</f>
        <v>0</v>
      </c>
      <c r="FL57">
        <f ca="1">IF(AND($B57&gt;0,SUM(FL$3:FL56)=0,SUM($H57:FK57)=0),$B57,0)</f>
        <v>0</v>
      </c>
      <c r="FM57">
        <f ca="1">IF(AND($B57&gt;0,SUM(FM$3:FM56)=0,SUM($H57:FL57)=0),$B57,0)</f>
        <v>0</v>
      </c>
      <c r="FN57">
        <f ca="1">IF(AND($B57&gt;0,SUM(FN$3:FN56)=0,SUM($H57:FM57)=0),$B57,0)</f>
        <v>0</v>
      </c>
      <c r="FS57" s="67" t="s">
        <v>359</v>
      </c>
      <c r="FT57" s="67" t="s">
        <v>329</v>
      </c>
      <c r="FU57" s="342">
        <v>7906743</v>
      </c>
      <c r="FV57" s="67">
        <v>1</v>
      </c>
      <c r="FY57" s="249" t="s">
        <v>422</v>
      </c>
      <c r="FZ57" s="67" t="s">
        <v>329</v>
      </c>
      <c r="GA57" s="67" t="str">
        <f>""</f>
        <v/>
      </c>
      <c r="GB57" s="67">
        <v>1</v>
      </c>
      <c r="GE57" s="67" t="s">
        <v>804</v>
      </c>
      <c r="GF57" s="67" t="s">
        <v>329</v>
      </c>
      <c r="GG57" s="67" t="str">
        <f>""</f>
        <v/>
      </c>
      <c r="GH57" s="67">
        <v>1</v>
      </c>
    </row>
    <row r="58" spans="1:190" ht="15.75" thickBot="1" x14ac:dyDescent="0.3">
      <c r="A58">
        <v>58</v>
      </c>
      <c r="B58">
        <f ca="1">IF(Valintaohjelma!D15=SelectionData!F15,A58,0)</f>
        <v>0</v>
      </c>
      <c r="C58" s="240" t="str">
        <f t="shared" ca="1" si="6"/>
        <v>Lattiajalusta W5</v>
      </c>
      <c r="D58" s="240" t="str">
        <f t="shared" ca="1" si="7"/>
        <v>W05FMP</v>
      </c>
      <c r="E58" s="240">
        <f t="shared" ca="1" si="8"/>
        <v>7906688</v>
      </c>
      <c r="F58" s="240">
        <f t="shared" ca="1" si="9"/>
        <v>1</v>
      </c>
      <c r="G58" s="47">
        <f ca="1">INDEX($I$2:$FN$2,ROWS(G$2:G58))</f>
        <v>1</v>
      </c>
      <c r="H58">
        <v>0</v>
      </c>
      <c r="I58">
        <f ca="1">IF(AND($B58&gt;0,SUM(I$3:I57)=0,SUM($H58:H58)=0),$B58,0)</f>
        <v>0</v>
      </c>
      <c r="J58">
        <f ca="1">IF(AND($B58&gt;0,SUM(J$3:J57)=0,SUM($H58:I58)=0),$B58,0)</f>
        <v>0</v>
      </c>
      <c r="K58">
        <f ca="1">IF(AND($B58&gt;0,SUM(K$3:K57)=0,SUM($H58:J58)=0),$B58,0)</f>
        <v>0</v>
      </c>
      <c r="L58">
        <f ca="1">IF(AND($B58&gt;0,SUM(L$3:L57)=0,SUM($H58:K58)=0),$B58,0)</f>
        <v>0</v>
      </c>
      <c r="M58">
        <f ca="1">IF(AND($B58&gt;0,SUM(M$3:M57)=0,SUM($H58:L58)=0),$B58,0)</f>
        <v>0</v>
      </c>
      <c r="N58">
        <f ca="1">IF(AND($B58&gt;0,SUM(N$3:N57)=0,SUM($H58:M58)=0),$B58,0)</f>
        <v>0</v>
      </c>
      <c r="O58">
        <f ca="1">IF(AND($B58&gt;0,SUM(O$3:O57)=0,SUM($H58:N58)=0),$B58,0)</f>
        <v>0</v>
      </c>
      <c r="P58">
        <f ca="1">IF(AND($B58&gt;0,SUM(P$3:P57)=0,SUM($H58:O58)=0),$B58,0)</f>
        <v>0</v>
      </c>
      <c r="Q58">
        <f ca="1">IF(AND($B58&gt;0,SUM(Q$3:Q57)=0,SUM($H58:P58)=0),$B58,0)</f>
        <v>0</v>
      </c>
      <c r="R58">
        <f ca="1">IF(AND($B58&gt;0,SUM(R$3:R57)=0,SUM($H58:Q58)=0),$B58,0)</f>
        <v>0</v>
      </c>
      <c r="S58">
        <f ca="1">IF(AND($B58&gt;0,SUM(S$3:S57)=0,SUM($H58:R58)=0),$B58,0)</f>
        <v>0</v>
      </c>
      <c r="T58">
        <f ca="1">IF(AND($B58&gt;0,SUM(T$3:T57)=0,SUM($H58:S58)=0),$B58,0)</f>
        <v>0</v>
      </c>
      <c r="U58">
        <f ca="1">IF(AND($B58&gt;0,SUM(U$3:U57)=0,SUM($H58:T58)=0),$B58,0)</f>
        <v>0</v>
      </c>
      <c r="V58">
        <f ca="1">IF(AND($B58&gt;0,SUM(V$3:V57)=0,SUM($H58:U58)=0),$B58,0)</f>
        <v>0</v>
      </c>
      <c r="W58">
        <f ca="1">IF(AND($B58&gt;0,SUM(W$3:W57)=0,SUM($H58:V58)=0),$B58,0)</f>
        <v>0</v>
      </c>
      <c r="X58">
        <f ca="1">IF(AND($B58&gt;0,SUM(X$3:X57)=0,SUM($H58:W58)=0),$B58,0)</f>
        <v>0</v>
      </c>
      <c r="Y58">
        <f ca="1">IF(AND($B58&gt;0,SUM(Y$3:Y57)=0,SUM($H58:X58)=0),$B58,0)</f>
        <v>0</v>
      </c>
      <c r="Z58">
        <f ca="1">IF(AND($B58&gt;0,SUM(Z$3:Z57)=0,SUM($H58:Y58)=0),$B58,0)</f>
        <v>0</v>
      </c>
      <c r="AA58">
        <f ca="1">IF(AND($B58&gt;0,SUM(AA$3:AA57)=0,SUM($H58:Z58)=0),$B58,0)</f>
        <v>0</v>
      </c>
      <c r="AB58">
        <f ca="1">IF(AND($B58&gt;0,SUM(AB$3:AB57)=0,SUM($H58:AA58)=0),$B58,0)</f>
        <v>0</v>
      </c>
      <c r="AC58">
        <f ca="1">IF(AND($B58&gt;0,SUM(AC$3:AC57)=0,SUM($H58:AB58)=0),$B58,0)</f>
        <v>0</v>
      </c>
      <c r="AD58">
        <f ca="1">IF(AND($B58&gt;0,SUM(AD$3:AD57)=0,SUM($H58:AC58)=0),$B58,0)</f>
        <v>0</v>
      </c>
      <c r="AE58">
        <f ca="1">IF(AND($B58&gt;0,SUM(AE$3:AE57)=0,SUM($H58:AD58)=0),$B58,0)</f>
        <v>0</v>
      </c>
      <c r="AF58">
        <f ca="1">IF(AND($B58&gt;0,SUM(AF$3:AF57)=0,SUM($H58:AE58)=0),$B58,0)</f>
        <v>0</v>
      </c>
      <c r="AG58">
        <f ca="1">IF(AND($B58&gt;0,SUM(AG$3:AG57)=0,SUM($H58:AF58)=0),$B58,0)</f>
        <v>0</v>
      </c>
      <c r="AH58">
        <f ca="1">IF(AND($B58&gt;0,SUM(AH$3:AH57)=0,SUM($H58:AG58)=0),$B58,0)</f>
        <v>0</v>
      </c>
      <c r="AI58">
        <f ca="1">IF(AND($B58&gt;0,SUM(AI$3:AI57)=0,SUM($H58:AH58)=0),$B58,0)</f>
        <v>0</v>
      </c>
      <c r="AJ58">
        <f ca="1">IF(AND($B58&gt;0,SUM(AJ$3:AJ57)=0,SUM($H58:AI58)=0),$B58,0)</f>
        <v>0</v>
      </c>
      <c r="AK58">
        <f ca="1">IF(AND($B58&gt;0,SUM(AK$3:AK57)=0,SUM($H58:AJ58)=0),$B58,0)</f>
        <v>0</v>
      </c>
      <c r="AL58">
        <f ca="1">IF(AND($B58&gt;0,SUM(AL$3:AL57)=0,SUM($H58:AK58)=0),$B58,0)</f>
        <v>0</v>
      </c>
      <c r="AM58">
        <f ca="1">IF(AND($B58&gt;0,SUM(AM$3:AM57)=0,SUM($H58:AL58)=0),$B58,0)</f>
        <v>0</v>
      </c>
      <c r="AN58">
        <f ca="1">IF(AND($B58&gt;0,SUM(AN$3:AN57)=0,SUM($H58:AM58)=0),$B58,0)</f>
        <v>0</v>
      </c>
      <c r="AO58">
        <f ca="1">IF(AND($B58&gt;0,SUM(AO$3:AO57)=0,SUM($H58:AN58)=0),$B58,0)</f>
        <v>0</v>
      </c>
      <c r="AP58">
        <f ca="1">IF(AND($B58&gt;0,SUM(AP$3:AP57)=0,SUM($H58:AO58)=0),$B58,0)</f>
        <v>0</v>
      </c>
      <c r="AQ58">
        <f ca="1">IF(AND($B58&gt;0,SUM(AQ$3:AQ57)=0,SUM($H58:AP58)=0),$B58,0)</f>
        <v>0</v>
      </c>
      <c r="AR58">
        <f ca="1">IF(AND($B58&gt;0,SUM(AR$3:AR57)=0,SUM($H58:AQ58)=0),$B58,0)</f>
        <v>0</v>
      </c>
      <c r="AS58">
        <f ca="1">IF(AND($B58&gt;0,SUM(AS$3:AS57)=0,SUM($H58:AR58)=0),$B58,0)</f>
        <v>0</v>
      </c>
      <c r="AT58">
        <f ca="1">IF(AND($B58&gt;0,SUM(AT$3:AT57)=0,SUM($H58:AS58)=0),$B58,0)</f>
        <v>0</v>
      </c>
      <c r="AU58">
        <f ca="1">IF(AND($B58&gt;0,SUM(AU$3:AU57)=0,SUM($H58:AT58)=0),$B58,0)</f>
        <v>0</v>
      </c>
      <c r="AV58">
        <f ca="1">IF(AND($B58&gt;0,SUM(AV$3:AV57)=0,SUM($H58:AU58)=0),$B58,0)</f>
        <v>0</v>
      </c>
      <c r="AW58">
        <f ca="1">IF(AND($B58&gt;0,SUM(AW$3:AW57)=0,SUM($H58:AV58)=0),$B58,0)</f>
        <v>0</v>
      </c>
      <c r="AX58">
        <f ca="1">IF(AND($B58&gt;0,SUM(AX$3:AX57)=0,SUM($H58:AW58)=0),$B58,0)</f>
        <v>0</v>
      </c>
      <c r="AY58">
        <f ca="1">IF(AND($B58&gt;0,SUM(AY$3:AY57)=0,SUM($H58:AX58)=0),$B58,0)</f>
        <v>0</v>
      </c>
      <c r="AZ58">
        <f ca="1">IF(AND($B58&gt;0,SUM(AZ$3:AZ57)=0,SUM($H58:AY58)=0),$B58,0)</f>
        <v>0</v>
      </c>
      <c r="BA58">
        <f ca="1">IF(AND($B58&gt;0,SUM(BA$3:BA57)=0,SUM($H58:AZ58)=0),$B58,0)</f>
        <v>0</v>
      </c>
      <c r="BB58">
        <f ca="1">IF(AND($B58&gt;0,SUM(BB$3:BB57)=0,SUM($H58:BA58)=0),$B58,0)</f>
        <v>0</v>
      </c>
      <c r="BC58">
        <f ca="1">IF(AND($B58&gt;0,SUM(BC$3:BC57)=0,SUM($H58:BB58)=0),$B58,0)</f>
        <v>0</v>
      </c>
      <c r="BD58">
        <f ca="1">IF(AND($B58&gt;0,SUM(BD$3:BD57)=0,SUM($H58:BC58)=0),$B58,0)</f>
        <v>0</v>
      </c>
      <c r="BE58">
        <f ca="1">IF(AND($B58&gt;0,SUM(BE$3:BE57)=0,SUM($H58:BD58)=0),$B58,0)</f>
        <v>0</v>
      </c>
      <c r="BF58">
        <f ca="1">IF(AND($B58&gt;0,SUM(BF$3:BF57)=0,SUM($H58:BE58)=0),$B58,0)</f>
        <v>0</v>
      </c>
      <c r="BG58">
        <f ca="1">IF(AND($B58&gt;0,SUM(BG$3:BG57)=0,SUM($H58:BF58)=0),$B58,0)</f>
        <v>0</v>
      </c>
      <c r="BH58">
        <f ca="1">IF(AND($B58&gt;0,SUM(BH$3:BH57)=0,SUM($H58:BG58)=0),$B58,0)</f>
        <v>0</v>
      </c>
      <c r="BI58">
        <f ca="1">IF(AND($B58&gt;0,SUM(BI$3:BI57)=0,SUM($H58:BH58)=0),$B58,0)</f>
        <v>0</v>
      </c>
      <c r="BJ58">
        <f ca="1">IF(AND($B58&gt;0,SUM(BJ$3:BJ57)=0,SUM($H58:BI58)=0),$B58,0)</f>
        <v>0</v>
      </c>
      <c r="BK58">
        <f ca="1">IF(AND($B58&gt;0,SUM(BK$3:BK57)=0,SUM($H58:BJ58)=0),$B58,0)</f>
        <v>0</v>
      </c>
      <c r="BL58">
        <f ca="1">IF(AND($B58&gt;0,SUM(BL$3:BL57)=0,SUM($H58:BK58)=0),$B58,0)</f>
        <v>0</v>
      </c>
      <c r="BM58">
        <f ca="1">IF(AND($B58&gt;0,SUM(BM$3:BM57)=0,SUM($H58:BL58)=0),$B58,0)</f>
        <v>0</v>
      </c>
      <c r="BN58">
        <f ca="1">IF(AND($B58&gt;0,SUM(BN$3:BN57)=0,SUM($H58:BM58)=0),$B58,0)</f>
        <v>0</v>
      </c>
      <c r="BO58">
        <f ca="1">IF(AND($B58&gt;0,SUM(BO$3:BO57)=0,SUM($H58:BN58)=0),$B58,0)</f>
        <v>0</v>
      </c>
      <c r="BP58">
        <f ca="1">IF(AND($B58&gt;0,SUM(BP$3:BP57)=0,SUM($H58:BO58)=0),$B58,0)</f>
        <v>0</v>
      </c>
      <c r="BQ58">
        <f ca="1">IF(AND($B58&gt;0,SUM(BQ$3:BQ57)=0,SUM($H58:BP58)=0),$B58,0)</f>
        <v>0</v>
      </c>
      <c r="BR58">
        <f ca="1">IF(AND($B58&gt;0,SUM(BR$3:BR57)=0,SUM($H58:BQ58)=0),$B58,0)</f>
        <v>0</v>
      </c>
      <c r="BS58">
        <f ca="1">IF(AND($B58&gt;0,SUM(BS$3:BS57)=0,SUM($H58:BR58)=0),$B58,0)</f>
        <v>0</v>
      </c>
      <c r="BT58">
        <f ca="1">IF(AND($B58&gt;0,SUM(BT$3:BT57)=0,SUM($H58:BS58)=0),$B58,0)</f>
        <v>0</v>
      </c>
      <c r="BU58">
        <f ca="1">IF(AND($B58&gt;0,SUM(BU$3:BU57)=0,SUM($H58:BT58)=0),$B58,0)</f>
        <v>0</v>
      </c>
      <c r="BV58">
        <f ca="1">IF(AND($B58&gt;0,SUM(BV$3:BV57)=0,SUM($H58:BU58)=0),$B58,0)</f>
        <v>0</v>
      </c>
      <c r="BW58">
        <f ca="1">IF(AND($B58&gt;0,SUM(BW$3:BW57)=0,SUM($H58:BV58)=0),$B58,0)</f>
        <v>0</v>
      </c>
      <c r="BX58">
        <f ca="1">IF(AND($B58&gt;0,SUM(BX$3:BX57)=0,SUM($H58:BW58)=0),$B58,0)</f>
        <v>0</v>
      </c>
      <c r="BY58">
        <f ca="1">IF(AND($B58&gt;0,SUM(BY$3:BY57)=0,SUM($H58:BX58)=0),$B58,0)</f>
        <v>0</v>
      </c>
      <c r="BZ58">
        <f ca="1">IF(AND($B58&gt;0,SUM(BZ$3:BZ57)=0,SUM($H58:BY58)=0),$B58,0)</f>
        <v>0</v>
      </c>
      <c r="CA58">
        <f ca="1">IF(AND($B58&gt;0,SUM(CA$3:CA57)=0,SUM($H58:BZ58)=0),$B58,0)</f>
        <v>0</v>
      </c>
      <c r="CB58">
        <f ca="1">IF(AND($B58&gt;0,SUM(CB$3:CB57)=0,SUM($H58:CA58)=0),$B58,0)</f>
        <v>0</v>
      </c>
      <c r="CC58">
        <f ca="1">IF(AND($B58&gt;0,SUM(CC$3:CC57)=0,SUM($H58:CB58)=0),$B58,0)</f>
        <v>0</v>
      </c>
      <c r="CD58">
        <f ca="1">IF(AND($B58&gt;0,SUM(CD$3:CD57)=0,SUM($H58:CC58)=0),$B58,0)</f>
        <v>0</v>
      </c>
      <c r="CE58">
        <f ca="1">IF(AND($B58&gt;0,SUM(CE$3:CE57)=0,SUM($H58:CD58)=0),$B58,0)</f>
        <v>0</v>
      </c>
      <c r="CF58">
        <f ca="1">IF(AND($B58&gt;0,SUM(CF$3:CF57)=0,SUM($H58:CE58)=0),$B58,0)</f>
        <v>0</v>
      </c>
      <c r="CG58">
        <f ca="1">IF(AND($B58&gt;0,SUM(CG$3:CG57)=0,SUM($H58:CF58)=0),$B58,0)</f>
        <v>0</v>
      </c>
      <c r="CH58">
        <f ca="1">IF(AND($B58&gt;0,SUM(CH$3:CH57)=0,SUM($H58:CG58)=0),$B58,0)</f>
        <v>0</v>
      </c>
      <c r="CI58">
        <f ca="1">IF(AND($B58&gt;0,SUM(CI$3:CI57)=0,SUM($H58:CH58)=0),$B58,0)</f>
        <v>0</v>
      </c>
      <c r="CJ58">
        <f ca="1">IF(AND($B58&gt;0,SUM(CJ$3:CJ57)=0,SUM($H58:CI58)=0),$B58,0)</f>
        <v>0</v>
      </c>
      <c r="CK58">
        <f ca="1">IF(AND($B58&gt;0,SUM(CK$3:CK57)=0,SUM($H58:CJ58)=0),$B58,0)</f>
        <v>0</v>
      </c>
      <c r="CL58">
        <f ca="1">IF(AND($B58&gt;0,SUM(CL$3:CL57)=0,SUM($H58:CK58)=0),$B58,0)</f>
        <v>0</v>
      </c>
      <c r="CM58">
        <f ca="1">IF(AND($B58&gt;0,SUM(CM$3:CM57)=0,SUM($H58:CL58)=0),$B58,0)</f>
        <v>0</v>
      </c>
      <c r="CN58">
        <f ca="1">IF(AND($B58&gt;0,SUM(CN$3:CN57)=0,SUM($H58:CM58)=0),$B58,0)</f>
        <v>0</v>
      </c>
      <c r="CO58">
        <f ca="1">IF(AND($B58&gt;0,SUM(CO$3:CO57)=0,SUM($H58:CN58)=0),$B58,0)</f>
        <v>0</v>
      </c>
      <c r="CP58">
        <f ca="1">IF(AND($B58&gt;0,SUM(CP$3:CP57)=0,SUM($H58:CO58)=0),$B58,0)</f>
        <v>0</v>
      </c>
      <c r="CQ58">
        <f ca="1">IF(AND($B58&gt;0,SUM(CQ$3:CQ57)=0,SUM($H58:CP58)=0),$B58,0)</f>
        <v>0</v>
      </c>
      <c r="CR58">
        <f ca="1">IF(AND($B58&gt;0,SUM(CR$3:CR57)=0,SUM($H58:CQ58)=0),$B58,0)</f>
        <v>0</v>
      </c>
      <c r="CS58">
        <f ca="1">IF(AND($B58&gt;0,SUM(CS$3:CS57)=0,SUM($H58:CR58)=0),$B58,0)</f>
        <v>0</v>
      </c>
      <c r="CT58">
        <f ca="1">IF(AND($B58&gt;0,SUM(CT$3:CT57)=0,SUM($H58:CS58)=0),$B58,0)</f>
        <v>0</v>
      </c>
      <c r="CU58">
        <f ca="1">IF(AND($B58&gt;0,SUM(CU$3:CU57)=0,SUM($H58:CT58)=0),$B58,0)</f>
        <v>0</v>
      </c>
      <c r="CV58">
        <f ca="1">IF(AND($B58&gt;0,SUM(CV$3:CV57)=0,SUM($H58:CU58)=0),$B58,0)</f>
        <v>0</v>
      </c>
      <c r="CW58">
        <f ca="1">IF(AND($B58&gt;0,SUM(CW$3:CW57)=0,SUM($H58:CV58)=0),$B58,0)</f>
        <v>0</v>
      </c>
      <c r="CX58">
        <f ca="1">IF(AND($B58&gt;0,SUM(CX$3:CX57)=0,SUM($H58:CW58)=0),$B58,0)</f>
        <v>0</v>
      </c>
      <c r="CY58">
        <f ca="1">IF(AND($B58&gt;0,SUM(CY$3:CY57)=0,SUM($H58:CX58)=0),$B58,0)</f>
        <v>0</v>
      </c>
      <c r="CZ58">
        <f ca="1">IF(AND($B58&gt;0,SUM(CZ$3:CZ57)=0,SUM($H58:CY58)=0),$B58,0)</f>
        <v>0</v>
      </c>
      <c r="DA58">
        <f ca="1">IF(AND($B58&gt;0,SUM(DA$3:DA57)=0,SUM($H58:CZ58)=0),$B58,0)</f>
        <v>0</v>
      </c>
      <c r="DB58">
        <f ca="1">IF(AND($B58&gt;0,SUM(DB$3:DB57)=0,SUM($H58:DA58)=0),$B58,0)</f>
        <v>0</v>
      </c>
      <c r="DC58">
        <f ca="1">IF(AND($B58&gt;0,SUM(DC$3:DC57)=0,SUM($H58:DB58)=0),$B58,0)</f>
        <v>0</v>
      </c>
      <c r="DD58">
        <f ca="1">IF(AND($B58&gt;0,SUM(DD$3:DD57)=0,SUM($H58:DC58)=0),$B58,0)</f>
        <v>0</v>
      </c>
      <c r="DE58">
        <f ca="1">IF(AND($B58&gt;0,SUM(DE$3:DE57)=0,SUM($H58:DD58)=0),$B58,0)</f>
        <v>0</v>
      </c>
      <c r="DF58">
        <f ca="1">IF(AND($B58&gt;0,SUM(DF$3:DF57)=0,SUM($H58:DE58)=0),$B58,0)</f>
        <v>0</v>
      </c>
      <c r="DG58">
        <f ca="1">IF(AND($B58&gt;0,SUM(DG$3:DG57)=0,SUM($H58:DF58)=0),$B58,0)</f>
        <v>0</v>
      </c>
      <c r="DH58">
        <f ca="1">IF(AND($B58&gt;0,SUM(DH$3:DH57)=0,SUM($H58:DG58)=0),$B58,0)</f>
        <v>0</v>
      </c>
      <c r="DI58">
        <f ca="1">IF(AND($B58&gt;0,SUM(DI$3:DI57)=0,SUM($H58:DH58)=0),$B58,0)</f>
        <v>0</v>
      </c>
      <c r="DJ58">
        <f ca="1">IF(AND($B58&gt;0,SUM(DJ$3:DJ57)=0,SUM($H58:DI58)=0),$B58,0)</f>
        <v>0</v>
      </c>
      <c r="DK58">
        <f ca="1">IF(AND($B58&gt;0,SUM(DK$3:DK57)=0,SUM($H58:DJ58)=0),$B58,0)</f>
        <v>0</v>
      </c>
      <c r="DL58">
        <f ca="1">IF(AND($B58&gt;0,SUM(DL$3:DL57)=0,SUM($H58:DK58)=0),$B58,0)</f>
        <v>0</v>
      </c>
      <c r="DM58">
        <f ca="1">IF(AND($B58&gt;0,SUM(DM$3:DM57)=0,SUM($H58:DL58)=0),$B58,0)</f>
        <v>0</v>
      </c>
      <c r="DN58">
        <f ca="1">IF(AND($B58&gt;0,SUM(DN$3:DN57)=0,SUM($H58:DM58)=0),$B58,0)</f>
        <v>0</v>
      </c>
      <c r="DO58">
        <f ca="1">IF(AND($B58&gt;0,SUM(DO$3:DO57)=0,SUM($H58:DN58)=0),$B58,0)</f>
        <v>0</v>
      </c>
      <c r="DP58">
        <f ca="1">IF(AND($B58&gt;0,SUM(DP$3:DP57)=0,SUM($H58:DO58)=0),$B58,0)</f>
        <v>0</v>
      </c>
      <c r="DQ58">
        <f ca="1">IF(AND($B58&gt;0,SUM(DQ$3:DQ57)=0,SUM($H58:DP58)=0),$B58,0)</f>
        <v>0</v>
      </c>
      <c r="DR58">
        <f ca="1">IF(AND($B58&gt;0,SUM(DR$3:DR57)=0,SUM($H58:DQ58)=0),$B58,0)</f>
        <v>0</v>
      </c>
      <c r="DS58">
        <f ca="1">IF(AND($B58&gt;0,SUM(DS$3:DS57)=0,SUM($H58:DR58)=0),$B58,0)</f>
        <v>0</v>
      </c>
      <c r="DT58">
        <f ca="1">IF(AND($B58&gt;0,SUM(DT$3:DT57)=0,SUM($H58:DS58)=0),$B58,0)</f>
        <v>0</v>
      </c>
      <c r="DU58">
        <f ca="1">IF(AND($B58&gt;0,SUM(DU$3:DU57)=0,SUM($H58:DT58)=0),$B58,0)</f>
        <v>0</v>
      </c>
      <c r="DV58">
        <f ca="1">IF(AND($B58&gt;0,SUM(DV$3:DV57)=0,SUM($H58:DU58)=0),$B58,0)</f>
        <v>0</v>
      </c>
      <c r="DW58">
        <f ca="1">IF(AND($B58&gt;0,SUM(DW$3:DW57)=0,SUM($H58:DV58)=0),$B58,0)</f>
        <v>0</v>
      </c>
      <c r="DX58">
        <f ca="1">IF(AND($B58&gt;0,SUM(DX$3:DX57)=0,SUM($H58:DW58)=0),$B58,0)</f>
        <v>0</v>
      </c>
      <c r="DY58">
        <f ca="1">IF(AND($B58&gt;0,SUM(DY$3:DY57)=0,SUM($H58:DX58)=0),$B58,0)</f>
        <v>0</v>
      </c>
      <c r="DZ58">
        <f ca="1">IF(AND($B58&gt;0,SUM(DZ$3:DZ57)=0,SUM($H58:DY58)=0),$B58,0)</f>
        <v>0</v>
      </c>
      <c r="EA58">
        <f ca="1">IF(AND($B58&gt;0,SUM(EA$3:EA57)=0,SUM($H58:DZ58)=0),$B58,0)</f>
        <v>0</v>
      </c>
      <c r="EB58">
        <f ca="1">IF(AND($B58&gt;0,SUM(EB$3:EB57)=0,SUM($H58:EA58)=0),$B58,0)</f>
        <v>0</v>
      </c>
      <c r="EC58">
        <f ca="1">IF(AND($B58&gt;0,SUM(EC$3:EC57)=0,SUM($H58:EB58)=0),$B58,0)</f>
        <v>0</v>
      </c>
      <c r="ED58">
        <f ca="1">IF(AND($B58&gt;0,SUM(ED$3:ED57)=0,SUM($H58:EC58)=0),$B58,0)</f>
        <v>0</v>
      </c>
      <c r="EE58">
        <f ca="1">IF(AND($B58&gt;0,SUM(EE$3:EE57)=0,SUM($H58:ED58)=0),$B58,0)</f>
        <v>0</v>
      </c>
      <c r="EF58">
        <f ca="1">IF(AND($B58&gt;0,SUM(EF$3:EF57)=0,SUM($H58:EE58)=0),$B58,0)</f>
        <v>0</v>
      </c>
      <c r="EG58">
        <f ca="1">IF(AND($B58&gt;0,SUM(EG$3:EG57)=0,SUM($H58:EF58)=0),$B58,0)</f>
        <v>0</v>
      </c>
      <c r="EH58">
        <f ca="1">IF(AND($B58&gt;0,SUM(EH$3:EH57)=0,SUM($H58:EG58)=0),$B58,0)</f>
        <v>0</v>
      </c>
      <c r="EI58">
        <f ca="1">IF(AND($B58&gt;0,SUM(EI$3:EI57)=0,SUM($H58:EH58)=0),$B58,0)</f>
        <v>0</v>
      </c>
      <c r="EJ58">
        <f ca="1">IF(AND($B58&gt;0,SUM(EJ$3:EJ57)=0,SUM($H58:EI58)=0),$B58,0)</f>
        <v>0</v>
      </c>
      <c r="EK58">
        <f ca="1">IF(AND($B58&gt;0,SUM(EK$3:EK57)=0,SUM($H58:EJ58)=0),$B58,0)</f>
        <v>0</v>
      </c>
      <c r="EL58">
        <f ca="1">IF(AND($B58&gt;0,SUM(EL$3:EL57)=0,SUM($H58:EK58)=0),$B58,0)</f>
        <v>0</v>
      </c>
      <c r="EM58">
        <f ca="1">IF(AND($B58&gt;0,SUM(EM$3:EM57)=0,SUM($H58:EL58)=0),$B58,0)</f>
        <v>0</v>
      </c>
      <c r="EN58">
        <f ca="1">IF(AND($B58&gt;0,SUM(EN$3:EN57)=0,SUM($H58:EM58)=0),$B58,0)</f>
        <v>0</v>
      </c>
      <c r="EO58">
        <f ca="1">IF(AND($B58&gt;0,SUM(EO$3:EO57)=0,SUM($H58:EN58)=0),$B58,0)</f>
        <v>0</v>
      </c>
      <c r="EP58">
        <f ca="1">IF(AND($B58&gt;0,SUM(EP$3:EP57)=0,SUM($H58:EO58)=0),$B58,0)</f>
        <v>0</v>
      </c>
      <c r="EQ58">
        <f ca="1">IF(AND($B58&gt;0,SUM(EQ$3:EQ57)=0,SUM($H58:EP58)=0),$B58,0)</f>
        <v>0</v>
      </c>
      <c r="ER58">
        <f ca="1">IF(AND($B58&gt;0,SUM(ER$3:ER57)=0,SUM($H58:EQ58)=0),$B58,0)</f>
        <v>0</v>
      </c>
      <c r="ES58">
        <f ca="1">IF(AND($B58&gt;0,SUM(ES$3:ES57)=0,SUM($H58:ER58)=0),$B58,0)</f>
        <v>0</v>
      </c>
      <c r="ET58">
        <f ca="1">IF(AND($B58&gt;0,SUM(ET$3:ET57)=0,SUM($H58:ES58)=0),$B58,0)</f>
        <v>0</v>
      </c>
      <c r="EU58">
        <f ca="1">IF(AND($B58&gt;0,SUM(EU$3:EU57)=0,SUM($H58:ET58)=0),$B58,0)</f>
        <v>0</v>
      </c>
      <c r="EV58">
        <f ca="1">IF(AND($B58&gt;0,SUM(EV$3:EV57)=0,SUM($H58:EU58)=0),$B58,0)</f>
        <v>0</v>
      </c>
      <c r="EW58">
        <f ca="1">IF(AND($B58&gt;0,SUM(EW$3:EW57)=0,SUM($H58:EV58)=0),$B58,0)</f>
        <v>0</v>
      </c>
      <c r="EX58">
        <f ca="1">IF(AND($B58&gt;0,SUM(EX$3:EX57)=0,SUM($H58:EW58)=0),$B58,0)</f>
        <v>0</v>
      </c>
      <c r="EY58">
        <f ca="1">IF(AND($B58&gt;0,SUM(EY$3:EY57)=0,SUM($H58:EX58)=0),$B58,0)</f>
        <v>0</v>
      </c>
      <c r="EZ58">
        <f ca="1">IF(AND($B58&gt;0,SUM(EZ$3:EZ57)=0,SUM($H58:EY58)=0),$B58,0)</f>
        <v>0</v>
      </c>
      <c r="FA58">
        <f ca="1">IF(AND($B58&gt;0,SUM(FA$3:FA57)=0,SUM($H58:EZ58)=0),$B58,0)</f>
        <v>0</v>
      </c>
      <c r="FB58">
        <f ca="1">IF(AND($B58&gt;0,SUM(FB$3:FB57)=0,SUM($H58:FA58)=0),$B58,0)</f>
        <v>0</v>
      </c>
      <c r="FC58">
        <f ca="1">IF(AND($B58&gt;0,SUM(FC$3:FC57)=0,SUM($H58:FB58)=0),$B58,0)</f>
        <v>0</v>
      </c>
      <c r="FD58">
        <f ca="1">IF(AND($B58&gt;0,SUM(FD$3:FD57)=0,SUM($H58:FC58)=0),$B58,0)</f>
        <v>0</v>
      </c>
      <c r="FE58">
        <f ca="1">IF(AND($B58&gt;0,SUM(FE$3:FE57)=0,SUM($H58:FD58)=0),$B58,0)</f>
        <v>0</v>
      </c>
      <c r="FF58">
        <f ca="1">IF(AND($B58&gt;0,SUM(FF$3:FF57)=0,SUM($H58:FE58)=0),$B58,0)</f>
        <v>0</v>
      </c>
      <c r="FG58">
        <f ca="1">IF(AND($B58&gt;0,SUM(FG$3:FG57)=0,SUM($H58:FF58)=0),$B58,0)</f>
        <v>0</v>
      </c>
      <c r="FH58">
        <f ca="1">IF(AND($B58&gt;0,SUM(FH$3:FH57)=0,SUM($H58:FG58)=0),$B58,0)</f>
        <v>0</v>
      </c>
      <c r="FI58">
        <f ca="1">IF(AND($B58&gt;0,SUM(FI$3:FI57)=0,SUM($H58:FH58)=0),$B58,0)</f>
        <v>0</v>
      </c>
      <c r="FJ58">
        <f ca="1">IF(AND($B58&gt;0,SUM(FJ$3:FJ57)=0,SUM($H58:FI58)=0),$B58,0)</f>
        <v>0</v>
      </c>
      <c r="FK58">
        <f ca="1">IF(AND($B58&gt;0,SUM(FK$3:FK57)=0,SUM($H58:FJ58)=0),$B58,0)</f>
        <v>0</v>
      </c>
      <c r="FL58">
        <f ca="1">IF(AND($B58&gt;0,SUM(FL$3:FL57)=0,SUM($H58:FK58)=0),$B58,0)</f>
        <v>0</v>
      </c>
      <c r="FM58">
        <f ca="1">IF(AND($B58&gt;0,SUM(FM$3:FM57)=0,SUM($H58:FL58)=0),$B58,0)</f>
        <v>0</v>
      </c>
      <c r="FN58">
        <f ca="1">IF(AND($B58&gt;0,SUM(FN$3:FN57)=0,SUM($H58:FM58)=0),$B58,0)</f>
        <v>0</v>
      </c>
      <c r="FS58" s="67" t="s">
        <v>324</v>
      </c>
      <c r="FT58" s="67" t="s">
        <v>340</v>
      </c>
      <c r="FU58" s="342">
        <v>7906688</v>
      </c>
      <c r="FV58" s="67">
        <v>1</v>
      </c>
      <c r="FY58" s="249" t="s">
        <v>423</v>
      </c>
      <c r="FZ58" s="67" t="s">
        <v>340</v>
      </c>
      <c r="GA58" s="67" t="str">
        <f>""</f>
        <v/>
      </c>
      <c r="GB58" s="67">
        <v>1</v>
      </c>
      <c r="GE58" s="67" t="s">
        <v>805</v>
      </c>
      <c r="GF58" s="67" t="s">
        <v>340</v>
      </c>
      <c r="GG58" s="67" t="str">
        <f>""</f>
        <v/>
      </c>
      <c r="GH58" s="67">
        <v>1</v>
      </c>
    </row>
    <row r="59" spans="1:190" ht="15.75" thickBot="1" x14ac:dyDescent="0.3">
      <c r="A59">
        <v>59</v>
      </c>
      <c r="B59">
        <f ca="1">IF(Valintaohjelma!D16=SelectionData!F16,A59,0)</f>
        <v>0</v>
      </c>
      <c r="C59" s="240" t="str">
        <f t="shared" ca="1" si="6"/>
        <v>Peitelevy Kattoasennustelineen uppoasennukseen W3 / W4</v>
      </c>
      <c r="D59" s="240" t="str">
        <f t="shared" ca="1" si="7"/>
        <v>W034CMP</v>
      </c>
      <c r="E59" s="240">
        <f t="shared" ca="1" si="8"/>
        <v>7906829</v>
      </c>
      <c r="F59" s="240">
        <f t="shared" ca="1" si="9"/>
        <v>1</v>
      </c>
      <c r="G59" s="47">
        <f ca="1">INDEX($I$2:$FN$2,ROWS(G$2:G59))</f>
        <v>1</v>
      </c>
      <c r="H59">
        <v>0</v>
      </c>
      <c r="I59">
        <f ca="1">IF(AND($B59&gt;0,SUM(I$3:I58)=0,SUM($H59:H59)=0),$B59,0)</f>
        <v>0</v>
      </c>
      <c r="J59">
        <f ca="1">IF(AND($B59&gt;0,SUM(J$3:J58)=0,SUM($H59:I59)=0),$B59,0)</f>
        <v>0</v>
      </c>
      <c r="K59">
        <f ca="1">IF(AND($B59&gt;0,SUM(K$3:K58)=0,SUM($H59:J59)=0),$B59,0)</f>
        <v>0</v>
      </c>
      <c r="L59">
        <f ca="1">IF(AND($B59&gt;0,SUM(L$3:L58)=0,SUM($H59:K59)=0),$B59,0)</f>
        <v>0</v>
      </c>
      <c r="M59">
        <f ca="1">IF(AND($B59&gt;0,SUM(M$3:M58)=0,SUM($H59:L59)=0),$B59,0)</f>
        <v>0</v>
      </c>
      <c r="N59">
        <f ca="1">IF(AND($B59&gt;0,SUM(N$3:N58)=0,SUM($H59:M59)=0),$B59,0)</f>
        <v>0</v>
      </c>
      <c r="O59">
        <f ca="1">IF(AND($B59&gt;0,SUM(O$3:O58)=0,SUM($H59:N59)=0),$B59,0)</f>
        <v>0</v>
      </c>
      <c r="P59">
        <f ca="1">IF(AND($B59&gt;0,SUM(P$3:P58)=0,SUM($H59:O59)=0),$B59,0)</f>
        <v>0</v>
      </c>
      <c r="Q59">
        <f ca="1">IF(AND($B59&gt;0,SUM(Q$3:Q58)=0,SUM($H59:P59)=0),$B59,0)</f>
        <v>0</v>
      </c>
      <c r="R59">
        <f ca="1">IF(AND($B59&gt;0,SUM(R$3:R58)=0,SUM($H59:Q59)=0),$B59,0)</f>
        <v>0</v>
      </c>
      <c r="S59">
        <f ca="1">IF(AND($B59&gt;0,SUM(S$3:S58)=0,SUM($H59:R59)=0),$B59,0)</f>
        <v>0</v>
      </c>
      <c r="T59">
        <f ca="1">IF(AND($B59&gt;0,SUM(T$3:T58)=0,SUM($H59:S59)=0),$B59,0)</f>
        <v>0</v>
      </c>
      <c r="U59">
        <f ca="1">IF(AND($B59&gt;0,SUM(U$3:U58)=0,SUM($H59:T59)=0),$B59,0)</f>
        <v>0</v>
      </c>
      <c r="V59">
        <f ca="1">IF(AND($B59&gt;0,SUM(V$3:V58)=0,SUM($H59:U59)=0),$B59,0)</f>
        <v>0</v>
      </c>
      <c r="W59">
        <f ca="1">IF(AND($B59&gt;0,SUM(W$3:W58)=0,SUM($H59:V59)=0),$B59,0)</f>
        <v>0</v>
      </c>
      <c r="X59">
        <f ca="1">IF(AND($B59&gt;0,SUM(X$3:X58)=0,SUM($H59:W59)=0),$B59,0)</f>
        <v>0</v>
      </c>
      <c r="Y59">
        <f ca="1">IF(AND($B59&gt;0,SUM(Y$3:Y58)=0,SUM($H59:X59)=0),$B59,0)</f>
        <v>0</v>
      </c>
      <c r="Z59">
        <f ca="1">IF(AND($B59&gt;0,SUM(Z$3:Z58)=0,SUM($H59:Y59)=0),$B59,0)</f>
        <v>0</v>
      </c>
      <c r="AA59">
        <f ca="1">IF(AND($B59&gt;0,SUM(AA$3:AA58)=0,SUM($H59:Z59)=0),$B59,0)</f>
        <v>0</v>
      </c>
      <c r="AB59">
        <f ca="1">IF(AND($B59&gt;0,SUM(AB$3:AB58)=0,SUM($H59:AA59)=0),$B59,0)</f>
        <v>0</v>
      </c>
      <c r="AC59">
        <f ca="1">IF(AND($B59&gt;0,SUM(AC$3:AC58)=0,SUM($H59:AB59)=0),$B59,0)</f>
        <v>0</v>
      </c>
      <c r="AD59">
        <f ca="1">IF(AND($B59&gt;0,SUM(AD$3:AD58)=0,SUM($H59:AC59)=0),$B59,0)</f>
        <v>0</v>
      </c>
      <c r="AE59">
        <f ca="1">IF(AND($B59&gt;0,SUM(AE$3:AE58)=0,SUM($H59:AD59)=0),$B59,0)</f>
        <v>0</v>
      </c>
      <c r="AF59">
        <f ca="1">IF(AND($B59&gt;0,SUM(AF$3:AF58)=0,SUM($H59:AE59)=0),$B59,0)</f>
        <v>0</v>
      </c>
      <c r="AG59">
        <f ca="1">IF(AND($B59&gt;0,SUM(AG$3:AG58)=0,SUM($H59:AF59)=0),$B59,0)</f>
        <v>0</v>
      </c>
      <c r="AH59">
        <f ca="1">IF(AND($B59&gt;0,SUM(AH$3:AH58)=0,SUM($H59:AG59)=0),$B59,0)</f>
        <v>0</v>
      </c>
      <c r="AI59">
        <f ca="1">IF(AND($B59&gt;0,SUM(AI$3:AI58)=0,SUM($H59:AH59)=0),$B59,0)</f>
        <v>0</v>
      </c>
      <c r="AJ59">
        <f ca="1">IF(AND($B59&gt;0,SUM(AJ$3:AJ58)=0,SUM($H59:AI59)=0),$B59,0)</f>
        <v>0</v>
      </c>
      <c r="AK59">
        <f ca="1">IF(AND($B59&gt;0,SUM(AK$3:AK58)=0,SUM($H59:AJ59)=0),$B59,0)</f>
        <v>0</v>
      </c>
      <c r="AL59">
        <f ca="1">IF(AND($B59&gt;0,SUM(AL$3:AL58)=0,SUM($H59:AK59)=0),$B59,0)</f>
        <v>0</v>
      </c>
      <c r="AM59">
        <f ca="1">IF(AND($B59&gt;0,SUM(AM$3:AM58)=0,SUM($H59:AL59)=0),$B59,0)</f>
        <v>0</v>
      </c>
      <c r="AN59">
        <f ca="1">IF(AND($B59&gt;0,SUM(AN$3:AN58)=0,SUM($H59:AM59)=0),$B59,0)</f>
        <v>0</v>
      </c>
      <c r="AO59">
        <f ca="1">IF(AND($B59&gt;0,SUM(AO$3:AO58)=0,SUM($H59:AN59)=0),$B59,0)</f>
        <v>0</v>
      </c>
      <c r="AP59">
        <f ca="1">IF(AND($B59&gt;0,SUM(AP$3:AP58)=0,SUM($H59:AO59)=0),$B59,0)</f>
        <v>0</v>
      </c>
      <c r="AQ59">
        <f ca="1">IF(AND($B59&gt;0,SUM(AQ$3:AQ58)=0,SUM($H59:AP59)=0),$B59,0)</f>
        <v>0</v>
      </c>
      <c r="AR59">
        <f ca="1">IF(AND($B59&gt;0,SUM(AR$3:AR58)=0,SUM($H59:AQ59)=0),$B59,0)</f>
        <v>0</v>
      </c>
      <c r="AS59">
        <f ca="1">IF(AND($B59&gt;0,SUM(AS$3:AS58)=0,SUM($H59:AR59)=0),$B59,0)</f>
        <v>0</v>
      </c>
      <c r="AT59">
        <f ca="1">IF(AND($B59&gt;0,SUM(AT$3:AT58)=0,SUM($H59:AS59)=0),$B59,0)</f>
        <v>0</v>
      </c>
      <c r="AU59">
        <f ca="1">IF(AND($B59&gt;0,SUM(AU$3:AU58)=0,SUM($H59:AT59)=0),$B59,0)</f>
        <v>0</v>
      </c>
      <c r="AV59">
        <f ca="1">IF(AND($B59&gt;0,SUM(AV$3:AV58)=0,SUM($H59:AU59)=0),$B59,0)</f>
        <v>0</v>
      </c>
      <c r="AW59">
        <f ca="1">IF(AND($B59&gt;0,SUM(AW$3:AW58)=0,SUM($H59:AV59)=0),$B59,0)</f>
        <v>0</v>
      </c>
      <c r="AX59">
        <f ca="1">IF(AND($B59&gt;0,SUM(AX$3:AX58)=0,SUM($H59:AW59)=0),$B59,0)</f>
        <v>0</v>
      </c>
      <c r="AY59">
        <f ca="1">IF(AND($B59&gt;0,SUM(AY$3:AY58)=0,SUM($H59:AX59)=0),$B59,0)</f>
        <v>0</v>
      </c>
      <c r="AZ59">
        <f ca="1">IF(AND($B59&gt;0,SUM(AZ$3:AZ58)=0,SUM($H59:AY59)=0),$B59,0)</f>
        <v>0</v>
      </c>
      <c r="BA59">
        <f ca="1">IF(AND($B59&gt;0,SUM(BA$3:BA58)=0,SUM($H59:AZ59)=0),$B59,0)</f>
        <v>0</v>
      </c>
      <c r="BB59">
        <f ca="1">IF(AND($B59&gt;0,SUM(BB$3:BB58)=0,SUM($H59:BA59)=0),$B59,0)</f>
        <v>0</v>
      </c>
      <c r="BC59">
        <f ca="1">IF(AND($B59&gt;0,SUM(BC$3:BC58)=0,SUM($H59:BB59)=0),$B59,0)</f>
        <v>0</v>
      </c>
      <c r="BD59">
        <f ca="1">IF(AND($B59&gt;0,SUM(BD$3:BD58)=0,SUM($H59:BC59)=0),$B59,0)</f>
        <v>0</v>
      </c>
      <c r="BE59">
        <f ca="1">IF(AND($B59&gt;0,SUM(BE$3:BE58)=0,SUM($H59:BD59)=0),$B59,0)</f>
        <v>0</v>
      </c>
      <c r="BF59">
        <f ca="1">IF(AND($B59&gt;0,SUM(BF$3:BF58)=0,SUM($H59:BE59)=0),$B59,0)</f>
        <v>0</v>
      </c>
      <c r="BG59">
        <f ca="1">IF(AND($B59&gt;0,SUM(BG$3:BG58)=0,SUM($H59:BF59)=0),$B59,0)</f>
        <v>0</v>
      </c>
      <c r="BH59">
        <f ca="1">IF(AND($B59&gt;0,SUM(BH$3:BH58)=0,SUM($H59:BG59)=0),$B59,0)</f>
        <v>0</v>
      </c>
      <c r="BI59">
        <f ca="1">IF(AND($B59&gt;0,SUM(BI$3:BI58)=0,SUM($H59:BH59)=0),$B59,0)</f>
        <v>0</v>
      </c>
      <c r="BJ59">
        <f ca="1">IF(AND($B59&gt;0,SUM(BJ$3:BJ58)=0,SUM($H59:BI59)=0),$B59,0)</f>
        <v>0</v>
      </c>
      <c r="BK59">
        <f ca="1">IF(AND($B59&gt;0,SUM(BK$3:BK58)=0,SUM($H59:BJ59)=0),$B59,0)</f>
        <v>0</v>
      </c>
      <c r="BL59">
        <f ca="1">IF(AND($B59&gt;0,SUM(BL$3:BL58)=0,SUM($H59:BK59)=0),$B59,0)</f>
        <v>0</v>
      </c>
      <c r="BM59">
        <f ca="1">IF(AND($B59&gt;0,SUM(BM$3:BM58)=0,SUM($H59:BL59)=0),$B59,0)</f>
        <v>0</v>
      </c>
      <c r="BN59">
        <f ca="1">IF(AND($B59&gt;0,SUM(BN$3:BN58)=0,SUM($H59:BM59)=0),$B59,0)</f>
        <v>0</v>
      </c>
      <c r="BO59">
        <f ca="1">IF(AND($B59&gt;0,SUM(BO$3:BO58)=0,SUM($H59:BN59)=0),$B59,0)</f>
        <v>0</v>
      </c>
      <c r="BP59">
        <f ca="1">IF(AND($B59&gt;0,SUM(BP$3:BP58)=0,SUM($H59:BO59)=0),$B59,0)</f>
        <v>0</v>
      </c>
      <c r="BQ59">
        <f ca="1">IF(AND($B59&gt;0,SUM(BQ$3:BQ58)=0,SUM($H59:BP59)=0),$B59,0)</f>
        <v>0</v>
      </c>
      <c r="BR59">
        <f ca="1">IF(AND($B59&gt;0,SUM(BR$3:BR58)=0,SUM($H59:BQ59)=0),$B59,0)</f>
        <v>0</v>
      </c>
      <c r="BS59">
        <f ca="1">IF(AND($B59&gt;0,SUM(BS$3:BS58)=0,SUM($H59:BR59)=0),$B59,0)</f>
        <v>0</v>
      </c>
      <c r="BT59">
        <f ca="1">IF(AND($B59&gt;0,SUM(BT$3:BT58)=0,SUM($H59:BS59)=0),$B59,0)</f>
        <v>0</v>
      </c>
      <c r="BU59">
        <f ca="1">IF(AND($B59&gt;0,SUM(BU$3:BU58)=0,SUM($H59:BT59)=0),$B59,0)</f>
        <v>0</v>
      </c>
      <c r="BV59">
        <f ca="1">IF(AND($B59&gt;0,SUM(BV$3:BV58)=0,SUM($H59:BU59)=0),$B59,0)</f>
        <v>0</v>
      </c>
      <c r="BW59">
        <f ca="1">IF(AND($B59&gt;0,SUM(BW$3:BW58)=0,SUM($H59:BV59)=0),$B59,0)</f>
        <v>0</v>
      </c>
      <c r="BX59">
        <f ca="1">IF(AND($B59&gt;0,SUM(BX$3:BX58)=0,SUM($H59:BW59)=0),$B59,0)</f>
        <v>0</v>
      </c>
      <c r="BY59">
        <f ca="1">IF(AND($B59&gt;0,SUM(BY$3:BY58)=0,SUM($H59:BX59)=0),$B59,0)</f>
        <v>0</v>
      </c>
      <c r="BZ59">
        <f ca="1">IF(AND($B59&gt;0,SUM(BZ$3:BZ58)=0,SUM($H59:BY59)=0),$B59,0)</f>
        <v>0</v>
      </c>
      <c r="CA59">
        <f ca="1">IF(AND($B59&gt;0,SUM(CA$3:CA58)=0,SUM($H59:BZ59)=0),$B59,0)</f>
        <v>0</v>
      </c>
      <c r="CB59">
        <f ca="1">IF(AND($B59&gt;0,SUM(CB$3:CB58)=0,SUM($H59:CA59)=0),$B59,0)</f>
        <v>0</v>
      </c>
      <c r="CC59">
        <f ca="1">IF(AND($B59&gt;0,SUM(CC$3:CC58)=0,SUM($H59:CB59)=0),$B59,0)</f>
        <v>0</v>
      </c>
      <c r="CD59">
        <f ca="1">IF(AND($B59&gt;0,SUM(CD$3:CD58)=0,SUM($H59:CC59)=0),$B59,0)</f>
        <v>0</v>
      </c>
      <c r="CE59">
        <f ca="1">IF(AND($B59&gt;0,SUM(CE$3:CE58)=0,SUM($H59:CD59)=0),$B59,0)</f>
        <v>0</v>
      </c>
      <c r="CF59">
        <f ca="1">IF(AND($B59&gt;0,SUM(CF$3:CF58)=0,SUM($H59:CE59)=0),$B59,0)</f>
        <v>0</v>
      </c>
      <c r="CG59">
        <f ca="1">IF(AND($B59&gt;0,SUM(CG$3:CG58)=0,SUM($H59:CF59)=0),$B59,0)</f>
        <v>0</v>
      </c>
      <c r="CH59">
        <f ca="1">IF(AND($B59&gt;0,SUM(CH$3:CH58)=0,SUM($H59:CG59)=0),$B59,0)</f>
        <v>0</v>
      </c>
      <c r="CI59">
        <f ca="1">IF(AND($B59&gt;0,SUM(CI$3:CI58)=0,SUM($H59:CH59)=0),$B59,0)</f>
        <v>0</v>
      </c>
      <c r="CJ59">
        <f ca="1">IF(AND($B59&gt;0,SUM(CJ$3:CJ58)=0,SUM($H59:CI59)=0),$B59,0)</f>
        <v>0</v>
      </c>
      <c r="CK59">
        <f ca="1">IF(AND($B59&gt;0,SUM(CK$3:CK58)=0,SUM($H59:CJ59)=0),$B59,0)</f>
        <v>0</v>
      </c>
      <c r="CL59">
        <f ca="1">IF(AND($B59&gt;0,SUM(CL$3:CL58)=0,SUM($H59:CK59)=0),$B59,0)</f>
        <v>0</v>
      </c>
      <c r="CM59">
        <f ca="1">IF(AND($B59&gt;0,SUM(CM$3:CM58)=0,SUM($H59:CL59)=0),$B59,0)</f>
        <v>0</v>
      </c>
      <c r="CN59">
        <f ca="1">IF(AND($B59&gt;0,SUM(CN$3:CN58)=0,SUM($H59:CM59)=0),$B59,0)</f>
        <v>0</v>
      </c>
      <c r="CO59">
        <f ca="1">IF(AND($B59&gt;0,SUM(CO$3:CO58)=0,SUM($H59:CN59)=0),$B59,0)</f>
        <v>0</v>
      </c>
      <c r="CP59">
        <f ca="1">IF(AND($B59&gt;0,SUM(CP$3:CP58)=0,SUM($H59:CO59)=0),$B59,0)</f>
        <v>0</v>
      </c>
      <c r="CQ59">
        <f ca="1">IF(AND($B59&gt;0,SUM(CQ$3:CQ58)=0,SUM($H59:CP59)=0),$B59,0)</f>
        <v>0</v>
      </c>
      <c r="CR59">
        <f ca="1">IF(AND($B59&gt;0,SUM(CR$3:CR58)=0,SUM($H59:CQ59)=0),$B59,0)</f>
        <v>0</v>
      </c>
      <c r="CS59">
        <f ca="1">IF(AND($B59&gt;0,SUM(CS$3:CS58)=0,SUM($H59:CR59)=0),$B59,0)</f>
        <v>0</v>
      </c>
      <c r="CT59">
        <f ca="1">IF(AND($B59&gt;0,SUM(CT$3:CT58)=0,SUM($H59:CS59)=0),$B59,0)</f>
        <v>0</v>
      </c>
      <c r="CU59">
        <f ca="1">IF(AND($B59&gt;0,SUM(CU$3:CU58)=0,SUM($H59:CT59)=0),$B59,0)</f>
        <v>0</v>
      </c>
      <c r="CV59">
        <f ca="1">IF(AND($B59&gt;0,SUM(CV$3:CV58)=0,SUM($H59:CU59)=0),$B59,0)</f>
        <v>0</v>
      </c>
      <c r="CW59">
        <f ca="1">IF(AND($B59&gt;0,SUM(CW$3:CW58)=0,SUM($H59:CV59)=0),$B59,0)</f>
        <v>0</v>
      </c>
      <c r="CX59">
        <f ca="1">IF(AND($B59&gt;0,SUM(CX$3:CX58)=0,SUM($H59:CW59)=0),$B59,0)</f>
        <v>0</v>
      </c>
      <c r="CY59">
        <f ca="1">IF(AND($B59&gt;0,SUM(CY$3:CY58)=0,SUM($H59:CX59)=0),$B59,0)</f>
        <v>0</v>
      </c>
      <c r="CZ59">
        <f ca="1">IF(AND($B59&gt;0,SUM(CZ$3:CZ58)=0,SUM($H59:CY59)=0),$B59,0)</f>
        <v>0</v>
      </c>
      <c r="DA59">
        <f ca="1">IF(AND($B59&gt;0,SUM(DA$3:DA58)=0,SUM($H59:CZ59)=0),$B59,0)</f>
        <v>0</v>
      </c>
      <c r="DB59">
        <f ca="1">IF(AND($B59&gt;0,SUM(DB$3:DB58)=0,SUM($H59:DA59)=0),$B59,0)</f>
        <v>0</v>
      </c>
      <c r="DC59">
        <f ca="1">IF(AND($B59&gt;0,SUM(DC$3:DC58)=0,SUM($H59:DB59)=0),$B59,0)</f>
        <v>0</v>
      </c>
      <c r="DD59">
        <f ca="1">IF(AND($B59&gt;0,SUM(DD$3:DD58)=0,SUM($H59:DC59)=0),$B59,0)</f>
        <v>0</v>
      </c>
      <c r="DE59">
        <f ca="1">IF(AND($B59&gt;0,SUM(DE$3:DE58)=0,SUM($H59:DD59)=0),$B59,0)</f>
        <v>0</v>
      </c>
      <c r="DF59">
        <f ca="1">IF(AND($B59&gt;0,SUM(DF$3:DF58)=0,SUM($H59:DE59)=0),$B59,0)</f>
        <v>0</v>
      </c>
      <c r="DG59">
        <f ca="1">IF(AND($B59&gt;0,SUM(DG$3:DG58)=0,SUM($H59:DF59)=0),$B59,0)</f>
        <v>0</v>
      </c>
      <c r="DH59">
        <f ca="1">IF(AND($B59&gt;0,SUM(DH$3:DH58)=0,SUM($H59:DG59)=0),$B59,0)</f>
        <v>0</v>
      </c>
      <c r="DI59">
        <f ca="1">IF(AND($B59&gt;0,SUM(DI$3:DI58)=0,SUM($H59:DH59)=0),$B59,0)</f>
        <v>0</v>
      </c>
      <c r="DJ59">
        <f ca="1">IF(AND($B59&gt;0,SUM(DJ$3:DJ58)=0,SUM($H59:DI59)=0),$B59,0)</f>
        <v>0</v>
      </c>
      <c r="DK59">
        <f ca="1">IF(AND($B59&gt;0,SUM(DK$3:DK58)=0,SUM($H59:DJ59)=0),$B59,0)</f>
        <v>0</v>
      </c>
      <c r="DL59">
        <f ca="1">IF(AND($B59&gt;0,SUM(DL$3:DL58)=0,SUM($H59:DK59)=0),$B59,0)</f>
        <v>0</v>
      </c>
      <c r="DM59">
        <f ca="1">IF(AND($B59&gt;0,SUM(DM$3:DM58)=0,SUM($H59:DL59)=0),$B59,0)</f>
        <v>0</v>
      </c>
      <c r="DN59">
        <f ca="1">IF(AND($B59&gt;0,SUM(DN$3:DN58)=0,SUM($H59:DM59)=0),$B59,0)</f>
        <v>0</v>
      </c>
      <c r="DO59">
        <f ca="1">IF(AND($B59&gt;0,SUM(DO$3:DO58)=0,SUM($H59:DN59)=0),$B59,0)</f>
        <v>0</v>
      </c>
      <c r="DP59">
        <f ca="1">IF(AND($B59&gt;0,SUM(DP$3:DP58)=0,SUM($H59:DO59)=0),$B59,0)</f>
        <v>0</v>
      </c>
      <c r="DQ59">
        <f ca="1">IF(AND($B59&gt;0,SUM(DQ$3:DQ58)=0,SUM($H59:DP59)=0),$B59,0)</f>
        <v>0</v>
      </c>
      <c r="DR59">
        <f ca="1">IF(AND($B59&gt;0,SUM(DR$3:DR58)=0,SUM($H59:DQ59)=0),$B59,0)</f>
        <v>0</v>
      </c>
      <c r="DS59">
        <f ca="1">IF(AND($B59&gt;0,SUM(DS$3:DS58)=0,SUM($H59:DR59)=0),$B59,0)</f>
        <v>0</v>
      </c>
      <c r="DT59">
        <f ca="1">IF(AND($B59&gt;0,SUM(DT$3:DT58)=0,SUM($H59:DS59)=0),$B59,0)</f>
        <v>0</v>
      </c>
      <c r="DU59">
        <f ca="1">IF(AND($B59&gt;0,SUM(DU$3:DU58)=0,SUM($H59:DT59)=0),$B59,0)</f>
        <v>0</v>
      </c>
      <c r="DV59">
        <f ca="1">IF(AND($B59&gt;0,SUM(DV$3:DV58)=0,SUM($H59:DU59)=0),$B59,0)</f>
        <v>0</v>
      </c>
      <c r="DW59">
        <f ca="1">IF(AND($B59&gt;0,SUM(DW$3:DW58)=0,SUM($H59:DV59)=0),$B59,0)</f>
        <v>0</v>
      </c>
      <c r="DX59">
        <f ca="1">IF(AND($B59&gt;0,SUM(DX$3:DX58)=0,SUM($H59:DW59)=0),$B59,0)</f>
        <v>0</v>
      </c>
      <c r="DY59">
        <f ca="1">IF(AND($B59&gt;0,SUM(DY$3:DY58)=0,SUM($H59:DX59)=0),$B59,0)</f>
        <v>0</v>
      </c>
      <c r="DZ59">
        <f ca="1">IF(AND($B59&gt;0,SUM(DZ$3:DZ58)=0,SUM($H59:DY59)=0),$B59,0)</f>
        <v>0</v>
      </c>
      <c r="EA59">
        <f ca="1">IF(AND($B59&gt;0,SUM(EA$3:EA58)=0,SUM($H59:DZ59)=0),$B59,0)</f>
        <v>0</v>
      </c>
      <c r="EB59">
        <f ca="1">IF(AND($B59&gt;0,SUM(EB$3:EB58)=0,SUM($H59:EA59)=0),$B59,0)</f>
        <v>0</v>
      </c>
      <c r="EC59">
        <f ca="1">IF(AND($B59&gt;0,SUM(EC$3:EC58)=0,SUM($H59:EB59)=0),$B59,0)</f>
        <v>0</v>
      </c>
      <c r="ED59">
        <f ca="1">IF(AND($B59&gt;0,SUM(ED$3:ED58)=0,SUM($H59:EC59)=0),$B59,0)</f>
        <v>0</v>
      </c>
      <c r="EE59">
        <f ca="1">IF(AND($B59&gt;0,SUM(EE$3:EE58)=0,SUM($H59:ED59)=0),$B59,0)</f>
        <v>0</v>
      </c>
      <c r="EF59">
        <f ca="1">IF(AND($B59&gt;0,SUM(EF$3:EF58)=0,SUM($H59:EE59)=0),$B59,0)</f>
        <v>0</v>
      </c>
      <c r="EG59">
        <f ca="1">IF(AND($B59&gt;0,SUM(EG$3:EG58)=0,SUM($H59:EF59)=0),$B59,0)</f>
        <v>0</v>
      </c>
      <c r="EH59">
        <f ca="1">IF(AND($B59&gt;0,SUM(EH$3:EH58)=0,SUM($H59:EG59)=0),$B59,0)</f>
        <v>0</v>
      </c>
      <c r="EI59">
        <f ca="1">IF(AND($B59&gt;0,SUM(EI$3:EI58)=0,SUM($H59:EH59)=0),$B59,0)</f>
        <v>0</v>
      </c>
      <c r="EJ59">
        <f ca="1">IF(AND($B59&gt;0,SUM(EJ$3:EJ58)=0,SUM($H59:EI59)=0),$B59,0)</f>
        <v>0</v>
      </c>
      <c r="EK59">
        <f ca="1">IF(AND($B59&gt;0,SUM(EK$3:EK58)=0,SUM($H59:EJ59)=0),$B59,0)</f>
        <v>0</v>
      </c>
      <c r="EL59">
        <f ca="1">IF(AND($B59&gt;0,SUM(EL$3:EL58)=0,SUM($H59:EK59)=0),$B59,0)</f>
        <v>0</v>
      </c>
      <c r="EM59">
        <f ca="1">IF(AND($B59&gt;0,SUM(EM$3:EM58)=0,SUM($H59:EL59)=0),$B59,0)</f>
        <v>0</v>
      </c>
      <c r="EN59">
        <f ca="1">IF(AND($B59&gt;0,SUM(EN$3:EN58)=0,SUM($H59:EM59)=0),$B59,0)</f>
        <v>0</v>
      </c>
      <c r="EO59">
        <f ca="1">IF(AND($B59&gt;0,SUM(EO$3:EO58)=0,SUM($H59:EN59)=0),$B59,0)</f>
        <v>0</v>
      </c>
      <c r="EP59">
        <f ca="1">IF(AND($B59&gt;0,SUM(EP$3:EP58)=0,SUM($H59:EO59)=0),$B59,0)</f>
        <v>0</v>
      </c>
      <c r="EQ59">
        <f ca="1">IF(AND($B59&gt;0,SUM(EQ$3:EQ58)=0,SUM($H59:EP59)=0),$B59,0)</f>
        <v>0</v>
      </c>
      <c r="ER59">
        <f ca="1">IF(AND($B59&gt;0,SUM(ER$3:ER58)=0,SUM($H59:EQ59)=0),$B59,0)</f>
        <v>0</v>
      </c>
      <c r="ES59">
        <f ca="1">IF(AND($B59&gt;0,SUM(ES$3:ES58)=0,SUM($H59:ER59)=0),$B59,0)</f>
        <v>0</v>
      </c>
      <c r="ET59">
        <f ca="1">IF(AND($B59&gt;0,SUM(ET$3:ET58)=0,SUM($H59:ES59)=0),$B59,0)</f>
        <v>0</v>
      </c>
      <c r="EU59">
        <f ca="1">IF(AND($B59&gt;0,SUM(EU$3:EU58)=0,SUM($H59:ET59)=0),$B59,0)</f>
        <v>0</v>
      </c>
      <c r="EV59">
        <f ca="1">IF(AND($B59&gt;0,SUM(EV$3:EV58)=0,SUM($H59:EU59)=0),$B59,0)</f>
        <v>0</v>
      </c>
      <c r="EW59">
        <f ca="1">IF(AND($B59&gt;0,SUM(EW$3:EW58)=0,SUM($H59:EV59)=0),$B59,0)</f>
        <v>0</v>
      </c>
      <c r="EX59">
        <f ca="1">IF(AND($B59&gt;0,SUM(EX$3:EX58)=0,SUM($H59:EW59)=0),$B59,0)</f>
        <v>0</v>
      </c>
      <c r="EY59">
        <f ca="1">IF(AND($B59&gt;0,SUM(EY$3:EY58)=0,SUM($H59:EX59)=0),$B59,0)</f>
        <v>0</v>
      </c>
      <c r="EZ59">
        <f ca="1">IF(AND($B59&gt;0,SUM(EZ$3:EZ58)=0,SUM($H59:EY59)=0),$B59,0)</f>
        <v>0</v>
      </c>
      <c r="FA59">
        <f ca="1">IF(AND($B59&gt;0,SUM(FA$3:FA58)=0,SUM($H59:EZ59)=0),$B59,0)</f>
        <v>0</v>
      </c>
      <c r="FB59">
        <f ca="1">IF(AND($B59&gt;0,SUM(FB$3:FB58)=0,SUM($H59:FA59)=0),$B59,0)</f>
        <v>0</v>
      </c>
      <c r="FC59">
        <f ca="1">IF(AND($B59&gt;0,SUM(FC$3:FC58)=0,SUM($H59:FB59)=0),$B59,0)</f>
        <v>0</v>
      </c>
      <c r="FD59">
        <f ca="1">IF(AND($B59&gt;0,SUM(FD$3:FD58)=0,SUM($H59:FC59)=0),$B59,0)</f>
        <v>0</v>
      </c>
      <c r="FE59">
        <f ca="1">IF(AND($B59&gt;0,SUM(FE$3:FE58)=0,SUM($H59:FD59)=0),$B59,0)</f>
        <v>0</v>
      </c>
      <c r="FF59">
        <f ca="1">IF(AND($B59&gt;0,SUM(FF$3:FF58)=0,SUM($H59:FE59)=0),$B59,0)</f>
        <v>0</v>
      </c>
      <c r="FG59">
        <f ca="1">IF(AND($B59&gt;0,SUM(FG$3:FG58)=0,SUM($H59:FF59)=0),$B59,0)</f>
        <v>0</v>
      </c>
      <c r="FH59">
        <f ca="1">IF(AND($B59&gt;0,SUM(FH$3:FH58)=0,SUM($H59:FG59)=0),$B59,0)</f>
        <v>0</v>
      </c>
      <c r="FI59">
        <f ca="1">IF(AND($B59&gt;0,SUM(FI$3:FI58)=0,SUM($H59:FH59)=0),$B59,0)</f>
        <v>0</v>
      </c>
      <c r="FJ59">
        <f ca="1">IF(AND($B59&gt;0,SUM(FJ$3:FJ58)=0,SUM($H59:FI59)=0),$B59,0)</f>
        <v>0</v>
      </c>
      <c r="FK59">
        <f ca="1">IF(AND($B59&gt;0,SUM(FK$3:FK58)=0,SUM($H59:FJ59)=0),$B59,0)</f>
        <v>0</v>
      </c>
      <c r="FL59">
        <f ca="1">IF(AND($B59&gt;0,SUM(FL$3:FL58)=0,SUM($H59:FK59)=0),$B59,0)</f>
        <v>0</v>
      </c>
      <c r="FM59">
        <f ca="1">IF(AND($B59&gt;0,SUM(FM$3:FM58)=0,SUM($H59:FL59)=0),$B59,0)</f>
        <v>0</v>
      </c>
      <c r="FN59">
        <f ca="1">IF(AND($B59&gt;0,SUM(FN$3:FN58)=0,SUM($H59:FM59)=0),$B59,0)</f>
        <v>0</v>
      </c>
      <c r="FS59" s="67" t="s">
        <v>325</v>
      </c>
      <c r="FT59" s="67" t="s">
        <v>328</v>
      </c>
      <c r="FU59" s="342">
        <v>7906829</v>
      </c>
      <c r="FV59" s="67">
        <v>1</v>
      </c>
      <c r="FY59" s="249" t="s">
        <v>424</v>
      </c>
      <c r="FZ59" s="67" t="s">
        <v>328</v>
      </c>
      <c r="GA59" s="67" t="str">
        <f>""</f>
        <v/>
      </c>
      <c r="GB59" s="67">
        <v>1</v>
      </c>
      <c r="GE59" s="67" t="s">
        <v>806</v>
      </c>
      <c r="GF59" s="67" t="s">
        <v>328</v>
      </c>
      <c r="GG59" s="67" t="str">
        <f>""</f>
        <v/>
      </c>
      <c r="GH59" s="67">
        <v>1</v>
      </c>
    </row>
    <row r="60" spans="1:190" ht="15.75" thickBot="1" x14ac:dyDescent="0.3">
      <c r="A60">
        <v>60</v>
      </c>
      <c r="B60">
        <f ca="1">IF(Valintaohjelma!D17=SelectionData!F17,A60,0)</f>
        <v>0</v>
      </c>
      <c r="C60" s="240" t="str">
        <f t="shared" ca="1" si="6"/>
        <v>Vesilukko</v>
      </c>
      <c r="D60" s="240" t="str">
        <f t="shared" ca="1" si="7"/>
        <v>UVLL</v>
      </c>
      <c r="E60" s="240">
        <f t="shared" ca="1" si="8"/>
        <v>7906930</v>
      </c>
      <c r="F60" s="240">
        <f t="shared" ca="1" si="9"/>
        <v>1</v>
      </c>
      <c r="G60" s="47">
        <f ca="1">INDEX($I$2:$FN$2,ROWS(G$2:G60))</f>
        <v>0</v>
      </c>
      <c r="H60">
        <v>0</v>
      </c>
      <c r="I60">
        <f ca="1">IF(AND($B60&gt;0,SUM(I$3:I59)=0,SUM($H60:H60)=0),$B60,0)</f>
        <v>0</v>
      </c>
      <c r="J60">
        <f ca="1">IF(AND($B60&gt;0,SUM(J$3:J59)=0,SUM($H60:I60)=0),$B60,0)</f>
        <v>0</v>
      </c>
      <c r="K60">
        <f ca="1">IF(AND($B60&gt;0,SUM(K$3:K59)=0,SUM($H60:J60)=0),$B60,0)</f>
        <v>0</v>
      </c>
      <c r="L60">
        <f ca="1">IF(AND($B60&gt;0,SUM(L$3:L59)=0,SUM($H60:K60)=0),$B60,0)</f>
        <v>0</v>
      </c>
      <c r="M60">
        <f ca="1">IF(AND($B60&gt;0,SUM(M$3:M59)=0,SUM($H60:L60)=0),$B60,0)</f>
        <v>0</v>
      </c>
      <c r="N60">
        <f ca="1">IF(AND($B60&gt;0,SUM(N$3:N59)=0,SUM($H60:M60)=0),$B60,0)</f>
        <v>0</v>
      </c>
      <c r="O60">
        <f ca="1">IF(AND($B60&gt;0,SUM(O$3:O59)=0,SUM($H60:N60)=0),$B60,0)</f>
        <v>0</v>
      </c>
      <c r="P60">
        <f ca="1">IF(AND($B60&gt;0,SUM(P$3:P59)=0,SUM($H60:O60)=0),$B60,0)</f>
        <v>0</v>
      </c>
      <c r="Q60">
        <f ca="1">IF(AND($B60&gt;0,SUM(Q$3:Q59)=0,SUM($H60:P60)=0),$B60,0)</f>
        <v>0</v>
      </c>
      <c r="R60">
        <f ca="1">IF(AND($B60&gt;0,SUM(R$3:R59)=0,SUM($H60:Q60)=0),$B60,0)</f>
        <v>0</v>
      </c>
      <c r="S60">
        <f ca="1">IF(AND($B60&gt;0,SUM(S$3:S59)=0,SUM($H60:R60)=0),$B60,0)</f>
        <v>0</v>
      </c>
      <c r="T60">
        <f ca="1">IF(AND($B60&gt;0,SUM(T$3:T59)=0,SUM($H60:S60)=0),$B60,0)</f>
        <v>0</v>
      </c>
      <c r="U60">
        <f ca="1">IF(AND($B60&gt;0,SUM(U$3:U59)=0,SUM($H60:T60)=0),$B60,0)</f>
        <v>0</v>
      </c>
      <c r="V60">
        <f ca="1">IF(AND($B60&gt;0,SUM(V$3:V59)=0,SUM($H60:U60)=0),$B60,0)</f>
        <v>0</v>
      </c>
      <c r="W60">
        <f ca="1">IF(AND($B60&gt;0,SUM(W$3:W59)=0,SUM($H60:V60)=0),$B60,0)</f>
        <v>0</v>
      </c>
      <c r="X60">
        <f ca="1">IF(AND($B60&gt;0,SUM(X$3:X59)=0,SUM($H60:W60)=0),$B60,0)</f>
        <v>0</v>
      </c>
      <c r="Y60">
        <f ca="1">IF(AND($B60&gt;0,SUM(Y$3:Y59)=0,SUM($H60:X60)=0),$B60,0)</f>
        <v>0</v>
      </c>
      <c r="Z60">
        <f ca="1">IF(AND($B60&gt;0,SUM(Z$3:Z59)=0,SUM($H60:Y60)=0),$B60,0)</f>
        <v>0</v>
      </c>
      <c r="AA60">
        <f ca="1">IF(AND($B60&gt;0,SUM(AA$3:AA59)=0,SUM($H60:Z60)=0),$B60,0)</f>
        <v>0</v>
      </c>
      <c r="AB60">
        <f ca="1">IF(AND($B60&gt;0,SUM(AB$3:AB59)=0,SUM($H60:AA60)=0),$B60,0)</f>
        <v>0</v>
      </c>
      <c r="AC60">
        <f ca="1">IF(AND($B60&gt;0,SUM(AC$3:AC59)=0,SUM($H60:AB60)=0),$B60,0)</f>
        <v>0</v>
      </c>
      <c r="AD60">
        <f ca="1">IF(AND($B60&gt;0,SUM(AD$3:AD59)=0,SUM($H60:AC60)=0),$B60,0)</f>
        <v>0</v>
      </c>
      <c r="AE60">
        <f ca="1">IF(AND($B60&gt;0,SUM(AE$3:AE59)=0,SUM($H60:AD60)=0),$B60,0)</f>
        <v>0</v>
      </c>
      <c r="AF60">
        <f ca="1">IF(AND($B60&gt;0,SUM(AF$3:AF59)=0,SUM($H60:AE60)=0),$B60,0)</f>
        <v>0</v>
      </c>
      <c r="AG60">
        <f ca="1">IF(AND($B60&gt;0,SUM(AG$3:AG59)=0,SUM($H60:AF60)=0),$B60,0)</f>
        <v>0</v>
      </c>
      <c r="AH60">
        <f ca="1">IF(AND($B60&gt;0,SUM(AH$3:AH59)=0,SUM($H60:AG60)=0),$B60,0)</f>
        <v>0</v>
      </c>
      <c r="AI60">
        <f ca="1">IF(AND($B60&gt;0,SUM(AI$3:AI59)=0,SUM($H60:AH60)=0),$B60,0)</f>
        <v>0</v>
      </c>
      <c r="AJ60">
        <f ca="1">IF(AND($B60&gt;0,SUM(AJ$3:AJ59)=0,SUM($H60:AI60)=0),$B60,0)</f>
        <v>0</v>
      </c>
      <c r="AK60">
        <f ca="1">IF(AND($B60&gt;0,SUM(AK$3:AK59)=0,SUM($H60:AJ60)=0),$B60,0)</f>
        <v>0</v>
      </c>
      <c r="AL60">
        <f ca="1">IF(AND($B60&gt;0,SUM(AL$3:AL59)=0,SUM($H60:AK60)=0),$B60,0)</f>
        <v>0</v>
      </c>
      <c r="AM60">
        <f ca="1">IF(AND($B60&gt;0,SUM(AM$3:AM59)=0,SUM($H60:AL60)=0),$B60,0)</f>
        <v>0</v>
      </c>
      <c r="AN60">
        <f ca="1">IF(AND($B60&gt;0,SUM(AN$3:AN59)=0,SUM($H60:AM60)=0),$B60,0)</f>
        <v>0</v>
      </c>
      <c r="AO60">
        <f ca="1">IF(AND($B60&gt;0,SUM(AO$3:AO59)=0,SUM($H60:AN60)=0),$B60,0)</f>
        <v>0</v>
      </c>
      <c r="AP60">
        <f ca="1">IF(AND($B60&gt;0,SUM(AP$3:AP59)=0,SUM($H60:AO60)=0),$B60,0)</f>
        <v>0</v>
      </c>
      <c r="AQ60">
        <f ca="1">IF(AND($B60&gt;0,SUM(AQ$3:AQ59)=0,SUM($H60:AP60)=0),$B60,0)</f>
        <v>0</v>
      </c>
      <c r="AR60">
        <f ca="1">IF(AND($B60&gt;0,SUM(AR$3:AR59)=0,SUM($H60:AQ60)=0),$B60,0)</f>
        <v>0</v>
      </c>
      <c r="AS60">
        <f ca="1">IF(AND($B60&gt;0,SUM(AS$3:AS59)=0,SUM($H60:AR60)=0),$B60,0)</f>
        <v>0</v>
      </c>
      <c r="AT60">
        <f ca="1">IF(AND($B60&gt;0,SUM(AT$3:AT59)=0,SUM($H60:AS60)=0),$B60,0)</f>
        <v>0</v>
      </c>
      <c r="AU60">
        <f ca="1">IF(AND($B60&gt;0,SUM(AU$3:AU59)=0,SUM($H60:AT60)=0),$B60,0)</f>
        <v>0</v>
      </c>
      <c r="AV60">
        <f ca="1">IF(AND($B60&gt;0,SUM(AV$3:AV59)=0,SUM($H60:AU60)=0),$B60,0)</f>
        <v>0</v>
      </c>
      <c r="AW60">
        <f ca="1">IF(AND($B60&gt;0,SUM(AW$3:AW59)=0,SUM($H60:AV60)=0),$B60,0)</f>
        <v>0</v>
      </c>
      <c r="AX60">
        <f ca="1">IF(AND($B60&gt;0,SUM(AX$3:AX59)=0,SUM($H60:AW60)=0),$B60,0)</f>
        <v>0</v>
      </c>
      <c r="AY60">
        <f ca="1">IF(AND($B60&gt;0,SUM(AY$3:AY59)=0,SUM($H60:AX60)=0),$B60,0)</f>
        <v>0</v>
      </c>
      <c r="AZ60">
        <f ca="1">IF(AND($B60&gt;0,SUM(AZ$3:AZ59)=0,SUM($H60:AY60)=0),$B60,0)</f>
        <v>0</v>
      </c>
      <c r="BA60">
        <f ca="1">IF(AND($B60&gt;0,SUM(BA$3:BA59)=0,SUM($H60:AZ60)=0),$B60,0)</f>
        <v>0</v>
      </c>
      <c r="BB60">
        <f ca="1">IF(AND($B60&gt;0,SUM(BB$3:BB59)=0,SUM($H60:BA60)=0),$B60,0)</f>
        <v>0</v>
      </c>
      <c r="BC60">
        <f ca="1">IF(AND($B60&gt;0,SUM(BC$3:BC59)=0,SUM($H60:BB60)=0),$B60,0)</f>
        <v>0</v>
      </c>
      <c r="BD60">
        <f ca="1">IF(AND($B60&gt;0,SUM(BD$3:BD59)=0,SUM($H60:BC60)=0),$B60,0)</f>
        <v>0</v>
      </c>
      <c r="BE60">
        <f ca="1">IF(AND($B60&gt;0,SUM(BE$3:BE59)=0,SUM($H60:BD60)=0),$B60,0)</f>
        <v>0</v>
      </c>
      <c r="BF60">
        <f ca="1">IF(AND($B60&gt;0,SUM(BF$3:BF59)=0,SUM($H60:BE60)=0),$B60,0)</f>
        <v>0</v>
      </c>
      <c r="BG60">
        <f ca="1">IF(AND($B60&gt;0,SUM(BG$3:BG59)=0,SUM($H60:BF60)=0),$B60,0)</f>
        <v>0</v>
      </c>
      <c r="BH60">
        <f ca="1">IF(AND($B60&gt;0,SUM(BH$3:BH59)=0,SUM($H60:BG60)=0),$B60,0)</f>
        <v>0</v>
      </c>
      <c r="BI60">
        <f ca="1">IF(AND($B60&gt;0,SUM(BI$3:BI59)=0,SUM($H60:BH60)=0),$B60,0)</f>
        <v>0</v>
      </c>
      <c r="BJ60">
        <f ca="1">IF(AND($B60&gt;0,SUM(BJ$3:BJ59)=0,SUM($H60:BI60)=0),$B60,0)</f>
        <v>0</v>
      </c>
      <c r="BK60">
        <f ca="1">IF(AND($B60&gt;0,SUM(BK$3:BK59)=0,SUM($H60:BJ60)=0),$B60,0)</f>
        <v>0</v>
      </c>
      <c r="BL60">
        <f ca="1">IF(AND($B60&gt;0,SUM(BL$3:BL59)=0,SUM($H60:BK60)=0),$B60,0)</f>
        <v>0</v>
      </c>
      <c r="BM60">
        <f ca="1">IF(AND($B60&gt;0,SUM(BM$3:BM59)=0,SUM($H60:BL60)=0),$B60,0)</f>
        <v>0</v>
      </c>
      <c r="BN60">
        <f ca="1">IF(AND($B60&gt;0,SUM(BN$3:BN59)=0,SUM($H60:BM60)=0),$B60,0)</f>
        <v>0</v>
      </c>
      <c r="BO60">
        <f ca="1">IF(AND($B60&gt;0,SUM(BO$3:BO59)=0,SUM($H60:BN60)=0),$B60,0)</f>
        <v>0</v>
      </c>
      <c r="BP60">
        <f ca="1">IF(AND($B60&gt;0,SUM(BP$3:BP59)=0,SUM($H60:BO60)=0),$B60,0)</f>
        <v>0</v>
      </c>
      <c r="BQ60">
        <f ca="1">IF(AND($B60&gt;0,SUM(BQ$3:BQ59)=0,SUM($H60:BP60)=0),$B60,0)</f>
        <v>0</v>
      </c>
      <c r="BR60">
        <f ca="1">IF(AND($B60&gt;0,SUM(BR$3:BR59)=0,SUM($H60:BQ60)=0),$B60,0)</f>
        <v>0</v>
      </c>
      <c r="BS60">
        <f ca="1">IF(AND($B60&gt;0,SUM(BS$3:BS59)=0,SUM($H60:BR60)=0),$B60,0)</f>
        <v>0</v>
      </c>
      <c r="BT60">
        <f ca="1">IF(AND($B60&gt;0,SUM(BT$3:BT59)=0,SUM($H60:BS60)=0),$B60,0)</f>
        <v>0</v>
      </c>
      <c r="BU60">
        <f ca="1">IF(AND($B60&gt;0,SUM(BU$3:BU59)=0,SUM($H60:BT60)=0),$B60,0)</f>
        <v>0</v>
      </c>
      <c r="BV60">
        <f ca="1">IF(AND($B60&gt;0,SUM(BV$3:BV59)=0,SUM($H60:BU60)=0),$B60,0)</f>
        <v>0</v>
      </c>
      <c r="BW60">
        <f ca="1">IF(AND($B60&gt;0,SUM(BW$3:BW59)=0,SUM($H60:BV60)=0),$B60,0)</f>
        <v>0</v>
      </c>
      <c r="BX60">
        <f ca="1">IF(AND($B60&gt;0,SUM(BX$3:BX59)=0,SUM($H60:BW60)=0),$B60,0)</f>
        <v>0</v>
      </c>
      <c r="BY60">
        <f ca="1">IF(AND($B60&gt;0,SUM(BY$3:BY59)=0,SUM($H60:BX60)=0),$B60,0)</f>
        <v>0</v>
      </c>
      <c r="BZ60">
        <f ca="1">IF(AND($B60&gt;0,SUM(BZ$3:BZ59)=0,SUM($H60:BY60)=0),$B60,0)</f>
        <v>0</v>
      </c>
      <c r="CA60">
        <f ca="1">IF(AND($B60&gt;0,SUM(CA$3:CA59)=0,SUM($H60:BZ60)=0),$B60,0)</f>
        <v>0</v>
      </c>
      <c r="CB60">
        <f ca="1">IF(AND($B60&gt;0,SUM(CB$3:CB59)=0,SUM($H60:CA60)=0),$B60,0)</f>
        <v>0</v>
      </c>
      <c r="CC60">
        <f ca="1">IF(AND($B60&gt;0,SUM(CC$3:CC59)=0,SUM($H60:CB60)=0),$B60,0)</f>
        <v>0</v>
      </c>
      <c r="CD60">
        <f ca="1">IF(AND($B60&gt;0,SUM(CD$3:CD59)=0,SUM($H60:CC60)=0),$B60,0)</f>
        <v>0</v>
      </c>
      <c r="CE60">
        <f ca="1">IF(AND($B60&gt;0,SUM(CE$3:CE59)=0,SUM($H60:CD60)=0),$B60,0)</f>
        <v>0</v>
      </c>
      <c r="CF60">
        <f ca="1">IF(AND($B60&gt;0,SUM(CF$3:CF59)=0,SUM($H60:CE60)=0),$B60,0)</f>
        <v>0</v>
      </c>
      <c r="CG60">
        <f ca="1">IF(AND($B60&gt;0,SUM(CG$3:CG59)=0,SUM($H60:CF60)=0),$B60,0)</f>
        <v>0</v>
      </c>
      <c r="CH60">
        <f ca="1">IF(AND($B60&gt;0,SUM(CH$3:CH59)=0,SUM($H60:CG60)=0),$B60,0)</f>
        <v>0</v>
      </c>
      <c r="CI60">
        <f ca="1">IF(AND($B60&gt;0,SUM(CI$3:CI59)=0,SUM($H60:CH60)=0),$B60,0)</f>
        <v>0</v>
      </c>
      <c r="CJ60">
        <f ca="1">IF(AND($B60&gt;0,SUM(CJ$3:CJ59)=0,SUM($H60:CI60)=0),$B60,0)</f>
        <v>0</v>
      </c>
      <c r="CK60">
        <f ca="1">IF(AND($B60&gt;0,SUM(CK$3:CK59)=0,SUM($H60:CJ60)=0),$B60,0)</f>
        <v>0</v>
      </c>
      <c r="CL60">
        <f ca="1">IF(AND($B60&gt;0,SUM(CL$3:CL59)=0,SUM($H60:CK60)=0),$B60,0)</f>
        <v>0</v>
      </c>
      <c r="CM60">
        <f ca="1">IF(AND($B60&gt;0,SUM(CM$3:CM59)=0,SUM($H60:CL60)=0),$B60,0)</f>
        <v>0</v>
      </c>
      <c r="CN60">
        <f ca="1">IF(AND($B60&gt;0,SUM(CN$3:CN59)=0,SUM($H60:CM60)=0),$B60,0)</f>
        <v>0</v>
      </c>
      <c r="CO60">
        <f ca="1">IF(AND($B60&gt;0,SUM(CO$3:CO59)=0,SUM($H60:CN60)=0),$B60,0)</f>
        <v>0</v>
      </c>
      <c r="CP60">
        <f ca="1">IF(AND($B60&gt;0,SUM(CP$3:CP59)=0,SUM($H60:CO60)=0),$B60,0)</f>
        <v>0</v>
      </c>
      <c r="CQ60">
        <f ca="1">IF(AND($B60&gt;0,SUM(CQ$3:CQ59)=0,SUM($H60:CP60)=0),$B60,0)</f>
        <v>0</v>
      </c>
      <c r="CR60">
        <f ca="1">IF(AND($B60&gt;0,SUM(CR$3:CR59)=0,SUM($H60:CQ60)=0),$B60,0)</f>
        <v>0</v>
      </c>
      <c r="CS60">
        <f ca="1">IF(AND($B60&gt;0,SUM(CS$3:CS59)=0,SUM($H60:CR60)=0),$B60,0)</f>
        <v>0</v>
      </c>
      <c r="CT60">
        <f ca="1">IF(AND($B60&gt;0,SUM(CT$3:CT59)=0,SUM($H60:CS60)=0),$B60,0)</f>
        <v>0</v>
      </c>
      <c r="CU60">
        <f ca="1">IF(AND($B60&gt;0,SUM(CU$3:CU59)=0,SUM($H60:CT60)=0),$B60,0)</f>
        <v>0</v>
      </c>
      <c r="CV60">
        <f ca="1">IF(AND($B60&gt;0,SUM(CV$3:CV59)=0,SUM($H60:CU60)=0),$B60,0)</f>
        <v>0</v>
      </c>
      <c r="CW60">
        <f ca="1">IF(AND($B60&gt;0,SUM(CW$3:CW59)=0,SUM($H60:CV60)=0),$B60,0)</f>
        <v>0</v>
      </c>
      <c r="CX60">
        <f ca="1">IF(AND($B60&gt;0,SUM(CX$3:CX59)=0,SUM($H60:CW60)=0),$B60,0)</f>
        <v>0</v>
      </c>
      <c r="CY60">
        <f ca="1">IF(AND($B60&gt;0,SUM(CY$3:CY59)=0,SUM($H60:CX60)=0),$B60,0)</f>
        <v>0</v>
      </c>
      <c r="CZ60">
        <f ca="1">IF(AND($B60&gt;0,SUM(CZ$3:CZ59)=0,SUM($H60:CY60)=0),$B60,0)</f>
        <v>0</v>
      </c>
      <c r="DA60">
        <f ca="1">IF(AND($B60&gt;0,SUM(DA$3:DA59)=0,SUM($H60:CZ60)=0),$B60,0)</f>
        <v>0</v>
      </c>
      <c r="DB60">
        <f ca="1">IF(AND($B60&gt;0,SUM(DB$3:DB59)=0,SUM($H60:DA60)=0),$B60,0)</f>
        <v>0</v>
      </c>
      <c r="DC60">
        <f ca="1">IF(AND($B60&gt;0,SUM(DC$3:DC59)=0,SUM($H60:DB60)=0),$B60,0)</f>
        <v>0</v>
      </c>
      <c r="DD60">
        <f ca="1">IF(AND($B60&gt;0,SUM(DD$3:DD59)=0,SUM($H60:DC60)=0),$B60,0)</f>
        <v>0</v>
      </c>
      <c r="DE60">
        <f ca="1">IF(AND($B60&gt;0,SUM(DE$3:DE59)=0,SUM($H60:DD60)=0),$B60,0)</f>
        <v>0</v>
      </c>
      <c r="DF60">
        <f ca="1">IF(AND($B60&gt;0,SUM(DF$3:DF59)=0,SUM($H60:DE60)=0),$B60,0)</f>
        <v>0</v>
      </c>
      <c r="DG60">
        <f ca="1">IF(AND($B60&gt;0,SUM(DG$3:DG59)=0,SUM($H60:DF60)=0),$B60,0)</f>
        <v>0</v>
      </c>
      <c r="DH60">
        <f ca="1">IF(AND($B60&gt;0,SUM(DH$3:DH59)=0,SUM($H60:DG60)=0),$B60,0)</f>
        <v>0</v>
      </c>
      <c r="DI60">
        <f ca="1">IF(AND($B60&gt;0,SUM(DI$3:DI59)=0,SUM($H60:DH60)=0),$B60,0)</f>
        <v>0</v>
      </c>
      <c r="DJ60">
        <f ca="1">IF(AND($B60&gt;0,SUM(DJ$3:DJ59)=0,SUM($H60:DI60)=0),$B60,0)</f>
        <v>0</v>
      </c>
      <c r="DK60">
        <f ca="1">IF(AND($B60&gt;0,SUM(DK$3:DK59)=0,SUM($H60:DJ60)=0),$B60,0)</f>
        <v>0</v>
      </c>
      <c r="DL60">
        <f ca="1">IF(AND($B60&gt;0,SUM(DL$3:DL59)=0,SUM($H60:DK60)=0),$B60,0)</f>
        <v>0</v>
      </c>
      <c r="DM60">
        <f ca="1">IF(AND($B60&gt;0,SUM(DM$3:DM59)=0,SUM($H60:DL60)=0),$B60,0)</f>
        <v>0</v>
      </c>
      <c r="DN60">
        <f ca="1">IF(AND($B60&gt;0,SUM(DN$3:DN59)=0,SUM($H60:DM60)=0),$B60,0)</f>
        <v>0</v>
      </c>
      <c r="DO60">
        <f ca="1">IF(AND($B60&gt;0,SUM(DO$3:DO59)=0,SUM($H60:DN60)=0),$B60,0)</f>
        <v>0</v>
      </c>
      <c r="DP60">
        <f ca="1">IF(AND($B60&gt;0,SUM(DP$3:DP59)=0,SUM($H60:DO60)=0),$B60,0)</f>
        <v>0</v>
      </c>
      <c r="DQ60">
        <f ca="1">IF(AND($B60&gt;0,SUM(DQ$3:DQ59)=0,SUM($H60:DP60)=0),$B60,0)</f>
        <v>0</v>
      </c>
      <c r="DR60">
        <f ca="1">IF(AND($B60&gt;0,SUM(DR$3:DR59)=0,SUM($H60:DQ60)=0),$B60,0)</f>
        <v>0</v>
      </c>
      <c r="DS60">
        <f ca="1">IF(AND($B60&gt;0,SUM(DS$3:DS59)=0,SUM($H60:DR60)=0),$B60,0)</f>
        <v>0</v>
      </c>
      <c r="DT60">
        <f ca="1">IF(AND($B60&gt;0,SUM(DT$3:DT59)=0,SUM($H60:DS60)=0),$B60,0)</f>
        <v>0</v>
      </c>
      <c r="DU60">
        <f ca="1">IF(AND($B60&gt;0,SUM(DU$3:DU59)=0,SUM($H60:DT60)=0),$B60,0)</f>
        <v>0</v>
      </c>
      <c r="DV60">
        <f ca="1">IF(AND($B60&gt;0,SUM(DV$3:DV59)=0,SUM($H60:DU60)=0),$B60,0)</f>
        <v>0</v>
      </c>
      <c r="DW60">
        <f ca="1">IF(AND($B60&gt;0,SUM(DW$3:DW59)=0,SUM($H60:DV60)=0),$B60,0)</f>
        <v>0</v>
      </c>
      <c r="DX60">
        <f ca="1">IF(AND($B60&gt;0,SUM(DX$3:DX59)=0,SUM($H60:DW60)=0),$B60,0)</f>
        <v>0</v>
      </c>
      <c r="DY60">
        <f ca="1">IF(AND($B60&gt;0,SUM(DY$3:DY59)=0,SUM($H60:DX60)=0),$B60,0)</f>
        <v>0</v>
      </c>
      <c r="DZ60">
        <f ca="1">IF(AND($B60&gt;0,SUM(DZ$3:DZ59)=0,SUM($H60:DY60)=0),$B60,0)</f>
        <v>0</v>
      </c>
      <c r="EA60">
        <f ca="1">IF(AND($B60&gt;0,SUM(EA$3:EA59)=0,SUM($H60:DZ60)=0),$B60,0)</f>
        <v>0</v>
      </c>
      <c r="EB60">
        <f ca="1">IF(AND($B60&gt;0,SUM(EB$3:EB59)=0,SUM($H60:EA60)=0),$B60,0)</f>
        <v>0</v>
      </c>
      <c r="EC60">
        <f ca="1">IF(AND($B60&gt;0,SUM(EC$3:EC59)=0,SUM($H60:EB60)=0),$B60,0)</f>
        <v>0</v>
      </c>
      <c r="ED60">
        <f ca="1">IF(AND($B60&gt;0,SUM(ED$3:ED59)=0,SUM($H60:EC60)=0),$B60,0)</f>
        <v>0</v>
      </c>
      <c r="EE60">
        <f ca="1">IF(AND($B60&gt;0,SUM(EE$3:EE59)=0,SUM($H60:ED60)=0),$B60,0)</f>
        <v>0</v>
      </c>
      <c r="EF60">
        <f ca="1">IF(AND($B60&gt;0,SUM(EF$3:EF59)=0,SUM($H60:EE60)=0),$B60,0)</f>
        <v>0</v>
      </c>
      <c r="EG60">
        <f ca="1">IF(AND($B60&gt;0,SUM(EG$3:EG59)=0,SUM($H60:EF60)=0),$B60,0)</f>
        <v>0</v>
      </c>
      <c r="EH60">
        <f ca="1">IF(AND($B60&gt;0,SUM(EH$3:EH59)=0,SUM($H60:EG60)=0),$B60,0)</f>
        <v>0</v>
      </c>
      <c r="EI60">
        <f ca="1">IF(AND($B60&gt;0,SUM(EI$3:EI59)=0,SUM($H60:EH60)=0),$B60,0)</f>
        <v>0</v>
      </c>
      <c r="EJ60">
        <f ca="1">IF(AND($B60&gt;0,SUM(EJ$3:EJ59)=0,SUM($H60:EI60)=0),$B60,0)</f>
        <v>0</v>
      </c>
      <c r="EK60">
        <f ca="1">IF(AND($B60&gt;0,SUM(EK$3:EK59)=0,SUM($H60:EJ60)=0),$B60,0)</f>
        <v>0</v>
      </c>
      <c r="EL60">
        <f ca="1">IF(AND($B60&gt;0,SUM(EL$3:EL59)=0,SUM($H60:EK60)=0),$B60,0)</f>
        <v>0</v>
      </c>
      <c r="EM60">
        <f ca="1">IF(AND($B60&gt;0,SUM(EM$3:EM59)=0,SUM($H60:EL60)=0),$B60,0)</f>
        <v>0</v>
      </c>
      <c r="EN60">
        <f ca="1">IF(AND($B60&gt;0,SUM(EN$3:EN59)=0,SUM($H60:EM60)=0),$B60,0)</f>
        <v>0</v>
      </c>
      <c r="EO60">
        <f ca="1">IF(AND($B60&gt;0,SUM(EO$3:EO59)=0,SUM($H60:EN60)=0),$B60,0)</f>
        <v>0</v>
      </c>
      <c r="EP60">
        <f ca="1">IF(AND($B60&gt;0,SUM(EP$3:EP59)=0,SUM($H60:EO60)=0),$B60,0)</f>
        <v>0</v>
      </c>
      <c r="EQ60">
        <f ca="1">IF(AND($B60&gt;0,SUM(EQ$3:EQ59)=0,SUM($H60:EP60)=0),$B60,0)</f>
        <v>0</v>
      </c>
      <c r="ER60">
        <f ca="1">IF(AND($B60&gt;0,SUM(ER$3:ER59)=0,SUM($H60:EQ60)=0),$B60,0)</f>
        <v>0</v>
      </c>
      <c r="ES60">
        <f ca="1">IF(AND($B60&gt;0,SUM(ES$3:ES59)=0,SUM($H60:ER60)=0),$B60,0)</f>
        <v>0</v>
      </c>
      <c r="ET60">
        <f ca="1">IF(AND($B60&gt;0,SUM(ET$3:ET59)=0,SUM($H60:ES60)=0),$B60,0)</f>
        <v>0</v>
      </c>
      <c r="EU60">
        <f ca="1">IF(AND($B60&gt;0,SUM(EU$3:EU59)=0,SUM($H60:ET60)=0),$B60,0)</f>
        <v>0</v>
      </c>
      <c r="EV60">
        <f ca="1">IF(AND($B60&gt;0,SUM(EV$3:EV59)=0,SUM($H60:EU60)=0),$B60,0)</f>
        <v>0</v>
      </c>
      <c r="EW60">
        <f ca="1">IF(AND($B60&gt;0,SUM(EW$3:EW59)=0,SUM($H60:EV60)=0),$B60,0)</f>
        <v>0</v>
      </c>
      <c r="EX60">
        <f ca="1">IF(AND($B60&gt;0,SUM(EX$3:EX59)=0,SUM($H60:EW60)=0),$B60,0)</f>
        <v>0</v>
      </c>
      <c r="EY60">
        <f ca="1">IF(AND($B60&gt;0,SUM(EY$3:EY59)=0,SUM($H60:EX60)=0),$B60,0)</f>
        <v>0</v>
      </c>
      <c r="EZ60">
        <f ca="1">IF(AND($B60&gt;0,SUM(EZ$3:EZ59)=0,SUM($H60:EY60)=0),$B60,0)</f>
        <v>0</v>
      </c>
      <c r="FA60">
        <f ca="1">IF(AND($B60&gt;0,SUM(FA$3:FA59)=0,SUM($H60:EZ60)=0),$B60,0)</f>
        <v>0</v>
      </c>
      <c r="FB60">
        <f ca="1">IF(AND($B60&gt;0,SUM(FB$3:FB59)=0,SUM($H60:FA60)=0),$B60,0)</f>
        <v>0</v>
      </c>
      <c r="FC60">
        <f ca="1">IF(AND($B60&gt;0,SUM(FC$3:FC59)=0,SUM($H60:FB60)=0),$B60,0)</f>
        <v>0</v>
      </c>
      <c r="FD60">
        <f ca="1">IF(AND($B60&gt;0,SUM(FD$3:FD59)=0,SUM($H60:FC60)=0),$B60,0)</f>
        <v>0</v>
      </c>
      <c r="FE60">
        <f ca="1">IF(AND($B60&gt;0,SUM(FE$3:FE59)=0,SUM($H60:FD60)=0),$B60,0)</f>
        <v>0</v>
      </c>
      <c r="FF60">
        <f ca="1">IF(AND($B60&gt;0,SUM(FF$3:FF59)=0,SUM($H60:FE60)=0),$B60,0)</f>
        <v>0</v>
      </c>
      <c r="FG60">
        <f ca="1">IF(AND($B60&gt;0,SUM(FG$3:FG59)=0,SUM($H60:FF60)=0),$B60,0)</f>
        <v>0</v>
      </c>
      <c r="FH60">
        <f ca="1">IF(AND($B60&gt;0,SUM(FH$3:FH59)=0,SUM($H60:FG60)=0),$B60,0)</f>
        <v>0</v>
      </c>
      <c r="FI60">
        <f ca="1">IF(AND($B60&gt;0,SUM(FI$3:FI59)=0,SUM($H60:FH60)=0),$B60,0)</f>
        <v>0</v>
      </c>
      <c r="FJ60">
        <f ca="1">IF(AND($B60&gt;0,SUM(FJ$3:FJ59)=0,SUM($H60:FI60)=0),$B60,0)</f>
        <v>0</v>
      </c>
      <c r="FK60">
        <f ca="1">IF(AND($B60&gt;0,SUM(FK$3:FK59)=0,SUM($H60:FJ60)=0),$B60,0)</f>
        <v>0</v>
      </c>
      <c r="FL60">
        <f ca="1">IF(AND($B60&gt;0,SUM(FL$3:FL59)=0,SUM($H60:FK60)=0),$B60,0)</f>
        <v>0</v>
      </c>
      <c r="FM60">
        <f ca="1">IF(AND($B60&gt;0,SUM(FM$3:FM59)=0,SUM($H60:FL60)=0),$B60,0)</f>
        <v>0</v>
      </c>
      <c r="FN60">
        <f ca="1">IF(AND($B60&gt;0,SUM(FN$3:FN59)=0,SUM($H60:FM60)=0),$B60,0)</f>
        <v>0</v>
      </c>
      <c r="FS60" s="67" t="s">
        <v>184</v>
      </c>
      <c r="FT60" s="67" t="s">
        <v>976</v>
      </c>
      <c r="FU60" s="342">
        <v>7906930</v>
      </c>
      <c r="FV60" s="67">
        <v>1</v>
      </c>
      <c r="FY60" s="249" t="s">
        <v>412</v>
      </c>
      <c r="FZ60" s="67" t="s">
        <v>976</v>
      </c>
      <c r="GA60" s="67" t="str">
        <f>""</f>
        <v/>
      </c>
      <c r="GB60" s="67">
        <v>1</v>
      </c>
      <c r="GE60" s="67" t="s">
        <v>688</v>
      </c>
      <c r="GF60" s="67" t="s">
        <v>976</v>
      </c>
      <c r="GG60" s="67" t="str">
        <f>""</f>
        <v/>
      </c>
      <c r="GH60" s="67">
        <v>1</v>
      </c>
    </row>
    <row r="61" spans="1:190" ht="15.75" thickBot="1" x14ac:dyDescent="0.3">
      <c r="A61">
        <v>61</v>
      </c>
      <c r="B61">
        <f ca="1">IF(Valintaohjelma!D18=SelectionData!F18,A61,0)</f>
        <v>0</v>
      </c>
      <c r="C61" s="240" t="str">
        <f t="shared" ca="1" si="6"/>
        <v>Kondenssivesiletku</v>
      </c>
      <c r="D61" s="240" t="str">
        <f t="shared" ca="1" si="7"/>
        <v>CDH3</v>
      </c>
      <c r="E61" s="240">
        <f t="shared" ca="1" si="8"/>
        <v>7906677</v>
      </c>
      <c r="F61" s="240">
        <f t="shared" ca="1" si="9"/>
        <v>1</v>
      </c>
      <c r="G61" s="47">
        <f ca="1">INDEX($I$2:$FN$2,ROWS(G$2:G61))</f>
        <v>0</v>
      </c>
      <c r="H61">
        <v>0</v>
      </c>
      <c r="I61">
        <f ca="1">IF(AND($B61&gt;0,SUM(I$3:I60)=0,SUM($H61:H61)=0),$B61,0)</f>
        <v>0</v>
      </c>
      <c r="J61">
        <f ca="1">IF(AND($B61&gt;0,SUM(J$3:J60)=0,SUM($H61:I61)=0),$B61,0)</f>
        <v>0</v>
      </c>
      <c r="K61">
        <f ca="1">IF(AND($B61&gt;0,SUM(K$3:K60)=0,SUM($H61:J61)=0),$B61,0)</f>
        <v>0</v>
      </c>
      <c r="L61">
        <f ca="1">IF(AND($B61&gt;0,SUM(L$3:L60)=0,SUM($H61:K61)=0),$B61,0)</f>
        <v>0</v>
      </c>
      <c r="M61">
        <f ca="1">IF(AND($B61&gt;0,SUM(M$3:M60)=0,SUM($H61:L61)=0),$B61,0)</f>
        <v>0</v>
      </c>
      <c r="N61">
        <f ca="1">IF(AND($B61&gt;0,SUM(N$3:N60)=0,SUM($H61:M61)=0),$B61,0)</f>
        <v>0</v>
      </c>
      <c r="O61">
        <f ca="1">IF(AND($B61&gt;0,SUM(O$3:O60)=0,SUM($H61:N61)=0),$B61,0)</f>
        <v>0</v>
      </c>
      <c r="P61">
        <f ca="1">IF(AND($B61&gt;0,SUM(P$3:P60)=0,SUM($H61:O61)=0),$B61,0)</f>
        <v>0</v>
      </c>
      <c r="Q61">
        <f ca="1">IF(AND($B61&gt;0,SUM(Q$3:Q60)=0,SUM($H61:P61)=0),$B61,0)</f>
        <v>0</v>
      </c>
      <c r="R61">
        <f ca="1">IF(AND($B61&gt;0,SUM(R$3:R60)=0,SUM($H61:Q61)=0),$B61,0)</f>
        <v>0</v>
      </c>
      <c r="S61">
        <f ca="1">IF(AND($B61&gt;0,SUM(S$3:S60)=0,SUM($H61:R61)=0),$B61,0)</f>
        <v>0</v>
      </c>
      <c r="T61">
        <f ca="1">IF(AND($B61&gt;0,SUM(T$3:T60)=0,SUM($H61:S61)=0),$B61,0)</f>
        <v>0</v>
      </c>
      <c r="U61">
        <f ca="1">IF(AND($B61&gt;0,SUM(U$3:U60)=0,SUM($H61:T61)=0),$B61,0)</f>
        <v>0</v>
      </c>
      <c r="V61">
        <f ca="1">IF(AND($B61&gt;0,SUM(V$3:V60)=0,SUM($H61:U61)=0),$B61,0)</f>
        <v>0</v>
      </c>
      <c r="W61">
        <f ca="1">IF(AND($B61&gt;0,SUM(W$3:W60)=0,SUM($H61:V61)=0),$B61,0)</f>
        <v>0</v>
      </c>
      <c r="X61">
        <f ca="1">IF(AND($B61&gt;0,SUM(X$3:X60)=0,SUM($H61:W61)=0),$B61,0)</f>
        <v>0</v>
      </c>
      <c r="Y61">
        <f ca="1">IF(AND($B61&gt;0,SUM(Y$3:Y60)=0,SUM($H61:X61)=0),$B61,0)</f>
        <v>0</v>
      </c>
      <c r="Z61">
        <f ca="1">IF(AND($B61&gt;0,SUM(Z$3:Z60)=0,SUM($H61:Y61)=0),$B61,0)</f>
        <v>0</v>
      </c>
      <c r="AA61">
        <f ca="1">IF(AND($B61&gt;0,SUM(AA$3:AA60)=0,SUM($H61:Z61)=0),$B61,0)</f>
        <v>0</v>
      </c>
      <c r="AB61">
        <f ca="1">IF(AND($B61&gt;0,SUM(AB$3:AB60)=0,SUM($H61:AA61)=0),$B61,0)</f>
        <v>0</v>
      </c>
      <c r="AC61">
        <f ca="1">IF(AND($B61&gt;0,SUM(AC$3:AC60)=0,SUM($H61:AB61)=0),$B61,0)</f>
        <v>0</v>
      </c>
      <c r="AD61">
        <f ca="1">IF(AND($B61&gt;0,SUM(AD$3:AD60)=0,SUM($H61:AC61)=0),$B61,0)</f>
        <v>0</v>
      </c>
      <c r="AE61">
        <f ca="1">IF(AND($B61&gt;0,SUM(AE$3:AE60)=0,SUM($H61:AD61)=0),$B61,0)</f>
        <v>0</v>
      </c>
      <c r="AF61">
        <f ca="1">IF(AND($B61&gt;0,SUM(AF$3:AF60)=0,SUM($H61:AE61)=0),$B61,0)</f>
        <v>0</v>
      </c>
      <c r="AG61">
        <f ca="1">IF(AND($B61&gt;0,SUM(AG$3:AG60)=0,SUM($H61:AF61)=0),$B61,0)</f>
        <v>0</v>
      </c>
      <c r="AH61">
        <f ca="1">IF(AND($B61&gt;0,SUM(AH$3:AH60)=0,SUM($H61:AG61)=0),$B61,0)</f>
        <v>0</v>
      </c>
      <c r="AI61">
        <f ca="1">IF(AND($B61&gt;0,SUM(AI$3:AI60)=0,SUM($H61:AH61)=0),$B61,0)</f>
        <v>0</v>
      </c>
      <c r="AJ61">
        <f ca="1">IF(AND($B61&gt;0,SUM(AJ$3:AJ60)=0,SUM($H61:AI61)=0),$B61,0)</f>
        <v>0</v>
      </c>
      <c r="AK61">
        <f ca="1">IF(AND($B61&gt;0,SUM(AK$3:AK60)=0,SUM($H61:AJ61)=0),$B61,0)</f>
        <v>0</v>
      </c>
      <c r="AL61">
        <f ca="1">IF(AND($B61&gt;0,SUM(AL$3:AL60)=0,SUM($H61:AK61)=0),$B61,0)</f>
        <v>0</v>
      </c>
      <c r="AM61">
        <f ca="1">IF(AND($B61&gt;0,SUM(AM$3:AM60)=0,SUM($H61:AL61)=0),$B61,0)</f>
        <v>0</v>
      </c>
      <c r="AN61">
        <f ca="1">IF(AND($B61&gt;0,SUM(AN$3:AN60)=0,SUM($H61:AM61)=0),$B61,0)</f>
        <v>0</v>
      </c>
      <c r="AO61">
        <f ca="1">IF(AND($B61&gt;0,SUM(AO$3:AO60)=0,SUM($H61:AN61)=0),$B61,0)</f>
        <v>0</v>
      </c>
      <c r="AP61">
        <f ca="1">IF(AND($B61&gt;0,SUM(AP$3:AP60)=0,SUM($H61:AO61)=0),$B61,0)</f>
        <v>0</v>
      </c>
      <c r="AQ61">
        <f ca="1">IF(AND($B61&gt;0,SUM(AQ$3:AQ60)=0,SUM($H61:AP61)=0),$B61,0)</f>
        <v>0</v>
      </c>
      <c r="AR61">
        <f ca="1">IF(AND($B61&gt;0,SUM(AR$3:AR60)=0,SUM($H61:AQ61)=0),$B61,0)</f>
        <v>0</v>
      </c>
      <c r="AS61">
        <f ca="1">IF(AND($B61&gt;0,SUM(AS$3:AS60)=0,SUM($H61:AR61)=0),$B61,0)</f>
        <v>0</v>
      </c>
      <c r="AT61">
        <f ca="1">IF(AND($B61&gt;0,SUM(AT$3:AT60)=0,SUM($H61:AS61)=0),$B61,0)</f>
        <v>0</v>
      </c>
      <c r="AU61">
        <f ca="1">IF(AND($B61&gt;0,SUM(AU$3:AU60)=0,SUM($H61:AT61)=0),$B61,0)</f>
        <v>0</v>
      </c>
      <c r="AV61">
        <f ca="1">IF(AND($B61&gt;0,SUM(AV$3:AV60)=0,SUM($H61:AU61)=0),$B61,0)</f>
        <v>0</v>
      </c>
      <c r="AW61">
        <f ca="1">IF(AND($B61&gt;0,SUM(AW$3:AW60)=0,SUM($H61:AV61)=0),$B61,0)</f>
        <v>0</v>
      </c>
      <c r="AX61">
        <f ca="1">IF(AND($B61&gt;0,SUM(AX$3:AX60)=0,SUM($H61:AW61)=0),$B61,0)</f>
        <v>0</v>
      </c>
      <c r="AY61">
        <f ca="1">IF(AND($B61&gt;0,SUM(AY$3:AY60)=0,SUM($H61:AX61)=0),$B61,0)</f>
        <v>0</v>
      </c>
      <c r="AZ61">
        <f ca="1">IF(AND($B61&gt;0,SUM(AZ$3:AZ60)=0,SUM($H61:AY61)=0),$B61,0)</f>
        <v>0</v>
      </c>
      <c r="BA61">
        <f ca="1">IF(AND($B61&gt;0,SUM(BA$3:BA60)=0,SUM($H61:AZ61)=0),$B61,0)</f>
        <v>0</v>
      </c>
      <c r="BB61">
        <f ca="1">IF(AND($B61&gt;0,SUM(BB$3:BB60)=0,SUM($H61:BA61)=0),$B61,0)</f>
        <v>0</v>
      </c>
      <c r="BC61">
        <f ca="1">IF(AND($B61&gt;0,SUM(BC$3:BC60)=0,SUM($H61:BB61)=0),$B61,0)</f>
        <v>0</v>
      </c>
      <c r="BD61">
        <f ca="1">IF(AND($B61&gt;0,SUM(BD$3:BD60)=0,SUM($H61:BC61)=0),$B61,0)</f>
        <v>0</v>
      </c>
      <c r="BE61">
        <f ca="1">IF(AND($B61&gt;0,SUM(BE$3:BE60)=0,SUM($H61:BD61)=0),$B61,0)</f>
        <v>0</v>
      </c>
      <c r="BF61">
        <f ca="1">IF(AND($B61&gt;0,SUM(BF$3:BF60)=0,SUM($H61:BE61)=0),$B61,0)</f>
        <v>0</v>
      </c>
      <c r="BG61">
        <f ca="1">IF(AND($B61&gt;0,SUM(BG$3:BG60)=0,SUM($H61:BF61)=0),$B61,0)</f>
        <v>0</v>
      </c>
      <c r="BH61">
        <f ca="1">IF(AND($B61&gt;0,SUM(BH$3:BH60)=0,SUM($H61:BG61)=0),$B61,0)</f>
        <v>0</v>
      </c>
      <c r="BI61">
        <f ca="1">IF(AND($B61&gt;0,SUM(BI$3:BI60)=0,SUM($H61:BH61)=0),$B61,0)</f>
        <v>0</v>
      </c>
      <c r="BJ61">
        <f ca="1">IF(AND($B61&gt;0,SUM(BJ$3:BJ60)=0,SUM($H61:BI61)=0),$B61,0)</f>
        <v>0</v>
      </c>
      <c r="BK61">
        <f ca="1">IF(AND($B61&gt;0,SUM(BK$3:BK60)=0,SUM($H61:BJ61)=0),$B61,0)</f>
        <v>0</v>
      </c>
      <c r="BL61">
        <f ca="1">IF(AND($B61&gt;0,SUM(BL$3:BL60)=0,SUM($H61:BK61)=0),$B61,0)</f>
        <v>0</v>
      </c>
      <c r="BM61">
        <f ca="1">IF(AND($B61&gt;0,SUM(BM$3:BM60)=0,SUM($H61:BL61)=0),$B61,0)</f>
        <v>0</v>
      </c>
      <c r="BN61">
        <f ca="1">IF(AND($B61&gt;0,SUM(BN$3:BN60)=0,SUM($H61:BM61)=0),$B61,0)</f>
        <v>0</v>
      </c>
      <c r="BO61">
        <f ca="1">IF(AND($B61&gt;0,SUM(BO$3:BO60)=0,SUM($H61:BN61)=0),$B61,0)</f>
        <v>0</v>
      </c>
      <c r="BP61">
        <f ca="1">IF(AND($B61&gt;0,SUM(BP$3:BP60)=0,SUM($H61:BO61)=0),$B61,0)</f>
        <v>0</v>
      </c>
      <c r="BQ61">
        <f ca="1">IF(AND($B61&gt;0,SUM(BQ$3:BQ60)=0,SUM($H61:BP61)=0),$B61,0)</f>
        <v>0</v>
      </c>
      <c r="BR61">
        <f ca="1">IF(AND($B61&gt;0,SUM(BR$3:BR60)=0,SUM($H61:BQ61)=0),$B61,0)</f>
        <v>0</v>
      </c>
      <c r="BS61">
        <f ca="1">IF(AND($B61&gt;0,SUM(BS$3:BS60)=0,SUM($H61:BR61)=0),$B61,0)</f>
        <v>0</v>
      </c>
      <c r="BT61">
        <f ca="1">IF(AND($B61&gt;0,SUM(BT$3:BT60)=0,SUM($H61:BS61)=0),$B61,0)</f>
        <v>0</v>
      </c>
      <c r="BU61">
        <f ca="1">IF(AND($B61&gt;0,SUM(BU$3:BU60)=0,SUM($H61:BT61)=0),$B61,0)</f>
        <v>0</v>
      </c>
      <c r="BV61">
        <f ca="1">IF(AND($B61&gt;0,SUM(BV$3:BV60)=0,SUM($H61:BU61)=0),$B61,0)</f>
        <v>0</v>
      </c>
      <c r="BW61">
        <f ca="1">IF(AND($B61&gt;0,SUM(BW$3:BW60)=0,SUM($H61:BV61)=0),$B61,0)</f>
        <v>0</v>
      </c>
      <c r="BX61">
        <f ca="1">IF(AND($B61&gt;0,SUM(BX$3:BX60)=0,SUM($H61:BW61)=0),$B61,0)</f>
        <v>0</v>
      </c>
      <c r="BY61">
        <f ca="1">IF(AND($B61&gt;0,SUM(BY$3:BY60)=0,SUM($H61:BX61)=0),$B61,0)</f>
        <v>0</v>
      </c>
      <c r="BZ61">
        <f ca="1">IF(AND($B61&gt;0,SUM(BZ$3:BZ60)=0,SUM($H61:BY61)=0),$B61,0)</f>
        <v>0</v>
      </c>
      <c r="CA61">
        <f ca="1">IF(AND($B61&gt;0,SUM(CA$3:CA60)=0,SUM($H61:BZ61)=0),$B61,0)</f>
        <v>0</v>
      </c>
      <c r="CB61">
        <f ca="1">IF(AND($B61&gt;0,SUM(CB$3:CB60)=0,SUM($H61:CA61)=0),$B61,0)</f>
        <v>0</v>
      </c>
      <c r="CC61">
        <f ca="1">IF(AND($B61&gt;0,SUM(CC$3:CC60)=0,SUM($H61:CB61)=0),$B61,0)</f>
        <v>0</v>
      </c>
      <c r="CD61">
        <f ca="1">IF(AND($B61&gt;0,SUM(CD$3:CD60)=0,SUM($H61:CC61)=0),$B61,0)</f>
        <v>0</v>
      </c>
      <c r="CE61">
        <f ca="1">IF(AND($B61&gt;0,SUM(CE$3:CE60)=0,SUM($H61:CD61)=0),$B61,0)</f>
        <v>0</v>
      </c>
      <c r="CF61">
        <f ca="1">IF(AND($B61&gt;0,SUM(CF$3:CF60)=0,SUM($H61:CE61)=0),$B61,0)</f>
        <v>0</v>
      </c>
      <c r="CG61">
        <f ca="1">IF(AND($B61&gt;0,SUM(CG$3:CG60)=0,SUM($H61:CF61)=0),$B61,0)</f>
        <v>0</v>
      </c>
      <c r="CH61">
        <f ca="1">IF(AND($B61&gt;0,SUM(CH$3:CH60)=0,SUM($H61:CG61)=0),$B61,0)</f>
        <v>0</v>
      </c>
      <c r="CI61">
        <f ca="1">IF(AND($B61&gt;0,SUM(CI$3:CI60)=0,SUM($H61:CH61)=0),$B61,0)</f>
        <v>0</v>
      </c>
      <c r="CJ61">
        <f ca="1">IF(AND($B61&gt;0,SUM(CJ$3:CJ60)=0,SUM($H61:CI61)=0),$B61,0)</f>
        <v>0</v>
      </c>
      <c r="CK61">
        <f ca="1">IF(AND($B61&gt;0,SUM(CK$3:CK60)=0,SUM($H61:CJ61)=0),$B61,0)</f>
        <v>0</v>
      </c>
      <c r="CL61">
        <f ca="1">IF(AND($B61&gt;0,SUM(CL$3:CL60)=0,SUM($H61:CK61)=0),$B61,0)</f>
        <v>0</v>
      </c>
      <c r="CM61">
        <f ca="1">IF(AND($B61&gt;0,SUM(CM$3:CM60)=0,SUM($H61:CL61)=0),$B61,0)</f>
        <v>0</v>
      </c>
      <c r="CN61">
        <f ca="1">IF(AND($B61&gt;0,SUM(CN$3:CN60)=0,SUM($H61:CM61)=0),$B61,0)</f>
        <v>0</v>
      </c>
      <c r="CO61">
        <f ca="1">IF(AND($B61&gt;0,SUM(CO$3:CO60)=0,SUM($H61:CN61)=0),$B61,0)</f>
        <v>0</v>
      </c>
      <c r="CP61">
        <f ca="1">IF(AND($B61&gt;0,SUM(CP$3:CP60)=0,SUM($H61:CO61)=0),$B61,0)</f>
        <v>0</v>
      </c>
      <c r="CQ61">
        <f ca="1">IF(AND($B61&gt;0,SUM(CQ$3:CQ60)=0,SUM($H61:CP61)=0),$B61,0)</f>
        <v>0</v>
      </c>
      <c r="CR61">
        <f ca="1">IF(AND($B61&gt;0,SUM(CR$3:CR60)=0,SUM($H61:CQ61)=0),$B61,0)</f>
        <v>0</v>
      </c>
      <c r="CS61">
        <f ca="1">IF(AND($B61&gt;0,SUM(CS$3:CS60)=0,SUM($H61:CR61)=0),$B61,0)</f>
        <v>0</v>
      </c>
      <c r="CT61">
        <f ca="1">IF(AND($B61&gt;0,SUM(CT$3:CT60)=0,SUM($H61:CS61)=0),$B61,0)</f>
        <v>0</v>
      </c>
      <c r="CU61">
        <f ca="1">IF(AND($B61&gt;0,SUM(CU$3:CU60)=0,SUM($H61:CT61)=0),$B61,0)</f>
        <v>0</v>
      </c>
      <c r="CV61">
        <f ca="1">IF(AND($B61&gt;0,SUM(CV$3:CV60)=0,SUM($H61:CU61)=0),$B61,0)</f>
        <v>0</v>
      </c>
      <c r="CW61">
        <f ca="1">IF(AND($B61&gt;0,SUM(CW$3:CW60)=0,SUM($H61:CV61)=0),$B61,0)</f>
        <v>0</v>
      </c>
      <c r="CX61">
        <f ca="1">IF(AND($B61&gt;0,SUM(CX$3:CX60)=0,SUM($H61:CW61)=0),$B61,0)</f>
        <v>0</v>
      </c>
      <c r="CY61">
        <f ca="1">IF(AND($B61&gt;0,SUM(CY$3:CY60)=0,SUM($H61:CX61)=0),$B61,0)</f>
        <v>0</v>
      </c>
      <c r="CZ61">
        <f ca="1">IF(AND($B61&gt;0,SUM(CZ$3:CZ60)=0,SUM($H61:CY61)=0),$B61,0)</f>
        <v>0</v>
      </c>
      <c r="DA61">
        <f ca="1">IF(AND($B61&gt;0,SUM(DA$3:DA60)=0,SUM($H61:CZ61)=0),$B61,0)</f>
        <v>0</v>
      </c>
      <c r="DB61">
        <f ca="1">IF(AND($B61&gt;0,SUM(DB$3:DB60)=0,SUM($H61:DA61)=0),$B61,0)</f>
        <v>0</v>
      </c>
      <c r="DC61">
        <f ca="1">IF(AND($B61&gt;0,SUM(DC$3:DC60)=0,SUM($H61:DB61)=0),$B61,0)</f>
        <v>0</v>
      </c>
      <c r="DD61">
        <f ca="1">IF(AND($B61&gt;0,SUM(DD$3:DD60)=0,SUM($H61:DC61)=0),$B61,0)</f>
        <v>0</v>
      </c>
      <c r="DE61">
        <f ca="1">IF(AND($B61&gt;0,SUM(DE$3:DE60)=0,SUM($H61:DD61)=0),$B61,0)</f>
        <v>0</v>
      </c>
      <c r="DF61">
        <f ca="1">IF(AND($B61&gt;0,SUM(DF$3:DF60)=0,SUM($H61:DE61)=0),$B61,0)</f>
        <v>0</v>
      </c>
      <c r="DG61">
        <f ca="1">IF(AND($B61&gt;0,SUM(DG$3:DG60)=0,SUM($H61:DF61)=0),$B61,0)</f>
        <v>0</v>
      </c>
      <c r="DH61">
        <f ca="1">IF(AND($B61&gt;0,SUM(DH$3:DH60)=0,SUM($H61:DG61)=0),$B61,0)</f>
        <v>0</v>
      </c>
      <c r="DI61">
        <f ca="1">IF(AND($B61&gt;0,SUM(DI$3:DI60)=0,SUM($H61:DH61)=0),$B61,0)</f>
        <v>0</v>
      </c>
      <c r="DJ61">
        <f ca="1">IF(AND($B61&gt;0,SUM(DJ$3:DJ60)=0,SUM($H61:DI61)=0),$B61,0)</f>
        <v>0</v>
      </c>
      <c r="DK61">
        <f ca="1">IF(AND($B61&gt;0,SUM(DK$3:DK60)=0,SUM($H61:DJ61)=0),$B61,0)</f>
        <v>0</v>
      </c>
      <c r="DL61">
        <f ca="1">IF(AND($B61&gt;0,SUM(DL$3:DL60)=0,SUM($H61:DK61)=0),$B61,0)</f>
        <v>0</v>
      </c>
      <c r="DM61">
        <f ca="1">IF(AND($B61&gt;0,SUM(DM$3:DM60)=0,SUM($H61:DL61)=0),$B61,0)</f>
        <v>0</v>
      </c>
      <c r="DN61">
        <f ca="1">IF(AND($B61&gt;0,SUM(DN$3:DN60)=0,SUM($H61:DM61)=0),$B61,0)</f>
        <v>0</v>
      </c>
      <c r="DO61">
        <f ca="1">IF(AND($B61&gt;0,SUM(DO$3:DO60)=0,SUM($H61:DN61)=0),$B61,0)</f>
        <v>0</v>
      </c>
      <c r="DP61">
        <f ca="1">IF(AND($B61&gt;0,SUM(DP$3:DP60)=0,SUM($H61:DO61)=0),$B61,0)</f>
        <v>0</v>
      </c>
      <c r="DQ61">
        <f ca="1">IF(AND($B61&gt;0,SUM(DQ$3:DQ60)=0,SUM($H61:DP61)=0),$B61,0)</f>
        <v>0</v>
      </c>
      <c r="DR61">
        <f ca="1">IF(AND($B61&gt;0,SUM(DR$3:DR60)=0,SUM($H61:DQ61)=0),$B61,0)</f>
        <v>0</v>
      </c>
      <c r="DS61">
        <f ca="1">IF(AND($B61&gt;0,SUM(DS$3:DS60)=0,SUM($H61:DR61)=0),$B61,0)</f>
        <v>0</v>
      </c>
      <c r="DT61">
        <f ca="1">IF(AND($B61&gt;0,SUM(DT$3:DT60)=0,SUM($H61:DS61)=0),$B61,0)</f>
        <v>0</v>
      </c>
      <c r="DU61">
        <f ca="1">IF(AND($B61&gt;0,SUM(DU$3:DU60)=0,SUM($H61:DT61)=0),$B61,0)</f>
        <v>0</v>
      </c>
      <c r="DV61">
        <f ca="1">IF(AND($B61&gt;0,SUM(DV$3:DV60)=0,SUM($H61:DU61)=0),$B61,0)</f>
        <v>0</v>
      </c>
      <c r="DW61">
        <f ca="1">IF(AND($B61&gt;0,SUM(DW$3:DW60)=0,SUM($H61:DV61)=0),$B61,0)</f>
        <v>0</v>
      </c>
      <c r="DX61">
        <f ca="1">IF(AND($B61&gt;0,SUM(DX$3:DX60)=0,SUM($H61:DW61)=0),$B61,0)</f>
        <v>0</v>
      </c>
      <c r="DY61">
        <f ca="1">IF(AND($B61&gt;0,SUM(DY$3:DY60)=0,SUM($H61:DX61)=0),$B61,0)</f>
        <v>0</v>
      </c>
      <c r="DZ61">
        <f ca="1">IF(AND($B61&gt;0,SUM(DZ$3:DZ60)=0,SUM($H61:DY61)=0),$B61,0)</f>
        <v>0</v>
      </c>
      <c r="EA61">
        <f ca="1">IF(AND($B61&gt;0,SUM(EA$3:EA60)=0,SUM($H61:DZ61)=0),$B61,0)</f>
        <v>0</v>
      </c>
      <c r="EB61">
        <f ca="1">IF(AND($B61&gt;0,SUM(EB$3:EB60)=0,SUM($H61:EA61)=0),$B61,0)</f>
        <v>0</v>
      </c>
      <c r="EC61">
        <f ca="1">IF(AND($B61&gt;0,SUM(EC$3:EC60)=0,SUM($H61:EB61)=0),$B61,0)</f>
        <v>0</v>
      </c>
      <c r="ED61">
        <f ca="1">IF(AND($B61&gt;0,SUM(ED$3:ED60)=0,SUM($H61:EC61)=0),$B61,0)</f>
        <v>0</v>
      </c>
      <c r="EE61">
        <f ca="1">IF(AND($B61&gt;0,SUM(EE$3:EE60)=0,SUM($H61:ED61)=0),$B61,0)</f>
        <v>0</v>
      </c>
      <c r="EF61">
        <f ca="1">IF(AND($B61&gt;0,SUM(EF$3:EF60)=0,SUM($H61:EE61)=0),$B61,0)</f>
        <v>0</v>
      </c>
      <c r="EG61">
        <f ca="1">IF(AND($B61&gt;0,SUM(EG$3:EG60)=0,SUM($H61:EF61)=0),$B61,0)</f>
        <v>0</v>
      </c>
      <c r="EH61">
        <f ca="1">IF(AND($B61&gt;0,SUM(EH$3:EH60)=0,SUM($H61:EG61)=0),$B61,0)</f>
        <v>0</v>
      </c>
      <c r="EI61">
        <f ca="1">IF(AND($B61&gt;0,SUM(EI$3:EI60)=0,SUM($H61:EH61)=0),$B61,0)</f>
        <v>0</v>
      </c>
      <c r="EJ61">
        <f ca="1">IF(AND($B61&gt;0,SUM(EJ$3:EJ60)=0,SUM($H61:EI61)=0),$B61,0)</f>
        <v>0</v>
      </c>
      <c r="EK61">
        <f ca="1">IF(AND($B61&gt;0,SUM(EK$3:EK60)=0,SUM($H61:EJ61)=0),$B61,0)</f>
        <v>0</v>
      </c>
      <c r="EL61">
        <f ca="1">IF(AND($B61&gt;0,SUM(EL$3:EL60)=0,SUM($H61:EK61)=0),$B61,0)</f>
        <v>0</v>
      </c>
      <c r="EM61">
        <f ca="1">IF(AND($B61&gt;0,SUM(EM$3:EM60)=0,SUM($H61:EL61)=0),$B61,0)</f>
        <v>0</v>
      </c>
      <c r="EN61">
        <f ca="1">IF(AND($B61&gt;0,SUM(EN$3:EN60)=0,SUM($H61:EM61)=0),$B61,0)</f>
        <v>0</v>
      </c>
      <c r="EO61">
        <f ca="1">IF(AND($B61&gt;0,SUM(EO$3:EO60)=0,SUM($H61:EN61)=0),$B61,0)</f>
        <v>0</v>
      </c>
      <c r="EP61">
        <f ca="1">IF(AND($B61&gt;0,SUM(EP$3:EP60)=0,SUM($H61:EO61)=0),$B61,0)</f>
        <v>0</v>
      </c>
      <c r="EQ61">
        <f ca="1">IF(AND($B61&gt;0,SUM(EQ$3:EQ60)=0,SUM($H61:EP61)=0),$B61,0)</f>
        <v>0</v>
      </c>
      <c r="ER61">
        <f ca="1">IF(AND($B61&gt;0,SUM(ER$3:ER60)=0,SUM($H61:EQ61)=0),$B61,0)</f>
        <v>0</v>
      </c>
      <c r="ES61">
        <f ca="1">IF(AND($B61&gt;0,SUM(ES$3:ES60)=0,SUM($H61:ER61)=0),$B61,0)</f>
        <v>0</v>
      </c>
      <c r="ET61">
        <f ca="1">IF(AND($B61&gt;0,SUM(ET$3:ET60)=0,SUM($H61:ES61)=0),$B61,0)</f>
        <v>0</v>
      </c>
      <c r="EU61">
        <f ca="1">IF(AND($B61&gt;0,SUM(EU$3:EU60)=0,SUM($H61:ET61)=0),$B61,0)</f>
        <v>0</v>
      </c>
      <c r="EV61">
        <f ca="1">IF(AND($B61&gt;0,SUM(EV$3:EV60)=0,SUM($H61:EU61)=0),$B61,0)</f>
        <v>0</v>
      </c>
      <c r="EW61">
        <f ca="1">IF(AND($B61&gt;0,SUM(EW$3:EW60)=0,SUM($H61:EV61)=0),$B61,0)</f>
        <v>0</v>
      </c>
      <c r="EX61">
        <f ca="1">IF(AND($B61&gt;0,SUM(EX$3:EX60)=0,SUM($H61:EW61)=0),$B61,0)</f>
        <v>0</v>
      </c>
      <c r="EY61">
        <f ca="1">IF(AND($B61&gt;0,SUM(EY$3:EY60)=0,SUM($H61:EX61)=0),$B61,0)</f>
        <v>0</v>
      </c>
      <c r="EZ61">
        <f ca="1">IF(AND($B61&gt;0,SUM(EZ$3:EZ60)=0,SUM($H61:EY61)=0),$B61,0)</f>
        <v>0</v>
      </c>
      <c r="FA61">
        <f ca="1">IF(AND($B61&gt;0,SUM(FA$3:FA60)=0,SUM($H61:EZ61)=0),$B61,0)</f>
        <v>0</v>
      </c>
      <c r="FB61">
        <f ca="1">IF(AND($B61&gt;0,SUM(FB$3:FB60)=0,SUM($H61:FA61)=0),$B61,0)</f>
        <v>0</v>
      </c>
      <c r="FC61">
        <f ca="1">IF(AND($B61&gt;0,SUM(FC$3:FC60)=0,SUM($H61:FB61)=0),$B61,0)</f>
        <v>0</v>
      </c>
      <c r="FD61">
        <f ca="1">IF(AND($B61&gt;0,SUM(FD$3:FD60)=0,SUM($H61:FC61)=0),$B61,0)</f>
        <v>0</v>
      </c>
      <c r="FE61">
        <f ca="1">IF(AND($B61&gt;0,SUM(FE$3:FE60)=0,SUM($H61:FD61)=0),$B61,0)</f>
        <v>0</v>
      </c>
      <c r="FF61">
        <f ca="1">IF(AND($B61&gt;0,SUM(FF$3:FF60)=0,SUM($H61:FE61)=0),$B61,0)</f>
        <v>0</v>
      </c>
      <c r="FG61">
        <f ca="1">IF(AND($B61&gt;0,SUM(FG$3:FG60)=0,SUM($H61:FF61)=0),$B61,0)</f>
        <v>0</v>
      </c>
      <c r="FH61">
        <f ca="1">IF(AND($B61&gt;0,SUM(FH$3:FH60)=0,SUM($H61:FG61)=0),$B61,0)</f>
        <v>0</v>
      </c>
      <c r="FI61">
        <f ca="1">IF(AND($B61&gt;0,SUM(FI$3:FI60)=0,SUM($H61:FH61)=0),$B61,0)</f>
        <v>0</v>
      </c>
      <c r="FJ61">
        <f ca="1">IF(AND($B61&gt;0,SUM(FJ$3:FJ60)=0,SUM($H61:FI61)=0),$B61,0)</f>
        <v>0</v>
      </c>
      <c r="FK61">
        <f ca="1">IF(AND($B61&gt;0,SUM(FK$3:FK60)=0,SUM($H61:FJ61)=0),$B61,0)</f>
        <v>0</v>
      </c>
      <c r="FL61">
        <f ca="1">IF(AND($B61&gt;0,SUM(FL$3:FL60)=0,SUM($H61:FK61)=0),$B61,0)</f>
        <v>0</v>
      </c>
      <c r="FM61">
        <f ca="1">IF(AND($B61&gt;0,SUM(FM$3:FM60)=0,SUM($H61:FL61)=0),$B61,0)</f>
        <v>0</v>
      </c>
      <c r="FN61">
        <f ca="1">IF(AND($B61&gt;0,SUM(FN$3:FN60)=0,SUM($H61:FM61)=0),$B61,0)</f>
        <v>0</v>
      </c>
      <c r="FS61" s="67" t="s">
        <v>187</v>
      </c>
      <c r="FT61" s="67" t="s">
        <v>342</v>
      </c>
      <c r="FU61" s="342">
        <v>7906677</v>
      </c>
      <c r="FV61" s="67">
        <v>1</v>
      </c>
      <c r="FY61" s="249" t="s">
        <v>411</v>
      </c>
      <c r="FZ61" s="67" t="s">
        <v>342</v>
      </c>
      <c r="GA61" s="67" t="str">
        <f>""</f>
        <v/>
      </c>
      <c r="GB61" s="67">
        <v>1</v>
      </c>
      <c r="GE61" s="67" t="s">
        <v>689</v>
      </c>
      <c r="GF61" s="67" t="s">
        <v>342</v>
      </c>
      <c r="GG61" s="67" t="str">
        <f>""</f>
        <v/>
      </c>
      <c r="GH61" s="67">
        <v>1</v>
      </c>
    </row>
    <row r="62" spans="1:190" ht="15.75" thickBot="1" x14ac:dyDescent="0.3">
      <c r="A62">
        <v>62</v>
      </c>
      <c r="B62">
        <f ca="1">IF(Valintaohjelma!D$19=SelectionData!F$19,A62,0)</f>
        <v>0</v>
      </c>
      <c r="C62" s="240" t="str">
        <f t="shared" ca="1" si="6"/>
        <v>Höyrysulun tiivistelevy W3 (O/V)</v>
      </c>
      <c r="D62" s="240" t="str">
        <f t="shared" ca="1" si="7"/>
        <v>PW080YP</v>
      </c>
      <c r="E62" s="240">
        <f t="shared" ca="1" si="8"/>
        <v>7907855</v>
      </c>
      <c r="F62" s="240">
        <f t="shared" ca="1" si="9"/>
        <v>1</v>
      </c>
      <c r="G62" s="47">
        <f ca="1">INDEX($I$2:$FN$2,ROWS(G$2:G62))</f>
        <v>0</v>
      </c>
      <c r="H62">
        <v>0</v>
      </c>
      <c r="I62">
        <f ca="1">IF(AND($B62&gt;0,SUM(I$3:I61)=0,SUM($H62:H62)=0),$B62,0)</f>
        <v>0</v>
      </c>
      <c r="J62">
        <f ca="1">IF(AND($B62&gt;0,SUM(J$3:J61)=0,SUM($H62:I62)=0),$B62,0)</f>
        <v>0</v>
      </c>
      <c r="K62">
        <f ca="1">IF(AND($B62&gt;0,SUM(K$3:K61)=0,SUM($H62:J62)=0),$B62,0)</f>
        <v>0</v>
      </c>
      <c r="L62">
        <f ca="1">IF(AND($B62&gt;0,SUM(L$3:L61)=0,SUM($H62:K62)=0),$B62,0)</f>
        <v>0</v>
      </c>
      <c r="M62">
        <f ca="1">IF(AND($B62&gt;0,SUM(M$3:M61)=0,SUM($H62:L62)=0),$B62,0)</f>
        <v>0</v>
      </c>
      <c r="N62">
        <f ca="1">IF(AND($B62&gt;0,SUM(N$3:N61)=0,SUM($H62:M62)=0),$B62,0)</f>
        <v>0</v>
      </c>
      <c r="O62">
        <f ca="1">IF(AND($B62&gt;0,SUM(O$3:O61)=0,SUM($H62:N62)=0),$B62,0)</f>
        <v>0</v>
      </c>
      <c r="P62">
        <f ca="1">IF(AND($B62&gt;0,SUM(P$3:P61)=0,SUM($H62:O62)=0),$B62,0)</f>
        <v>0</v>
      </c>
      <c r="Q62">
        <f ca="1">IF(AND($B62&gt;0,SUM(Q$3:Q61)=0,SUM($H62:P62)=0),$B62,0)</f>
        <v>0</v>
      </c>
      <c r="R62">
        <f ca="1">IF(AND($B62&gt;0,SUM(R$3:R61)=0,SUM($H62:Q62)=0),$B62,0)</f>
        <v>0</v>
      </c>
      <c r="S62">
        <f ca="1">IF(AND($B62&gt;0,SUM(S$3:S61)=0,SUM($H62:R62)=0),$B62,0)</f>
        <v>0</v>
      </c>
      <c r="T62">
        <f ca="1">IF(AND($B62&gt;0,SUM(T$3:T61)=0,SUM($H62:S62)=0),$B62,0)</f>
        <v>0</v>
      </c>
      <c r="U62">
        <f ca="1">IF(AND($B62&gt;0,SUM(U$3:U61)=0,SUM($H62:T62)=0),$B62,0)</f>
        <v>0</v>
      </c>
      <c r="V62">
        <f ca="1">IF(AND($B62&gt;0,SUM(V$3:V61)=0,SUM($H62:U62)=0),$B62,0)</f>
        <v>0</v>
      </c>
      <c r="W62">
        <f ca="1">IF(AND($B62&gt;0,SUM(W$3:W61)=0,SUM($H62:V62)=0),$B62,0)</f>
        <v>0</v>
      </c>
      <c r="X62">
        <f ca="1">IF(AND($B62&gt;0,SUM(X$3:X61)=0,SUM($H62:W62)=0),$B62,0)</f>
        <v>0</v>
      </c>
      <c r="Y62">
        <f ca="1">IF(AND($B62&gt;0,SUM(Y$3:Y61)=0,SUM($H62:X62)=0),$B62,0)</f>
        <v>0</v>
      </c>
      <c r="Z62">
        <f ca="1">IF(AND($B62&gt;0,SUM(Z$3:Z61)=0,SUM($H62:Y62)=0),$B62,0)</f>
        <v>0</v>
      </c>
      <c r="AA62">
        <f ca="1">IF(AND($B62&gt;0,SUM(AA$3:AA61)=0,SUM($H62:Z62)=0),$B62,0)</f>
        <v>0</v>
      </c>
      <c r="AB62">
        <f ca="1">IF(AND($B62&gt;0,SUM(AB$3:AB61)=0,SUM($H62:AA62)=0),$B62,0)</f>
        <v>0</v>
      </c>
      <c r="AC62">
        <f ca="1">IF(AND($B62&gt;0,SUM(AC$3:AC61)=0,SUM($H62:AB62)=0),$B62,0)</f>
        <v>0</v>
      </c>
      <c r="AD62">
        <f ca="1">IF(AND($B62&gt;0,SUM(AD$3:AD61)=0,SUM($H62:AC62)=0),$B62,0)</f>
        <v>0</v>
      </c>
      <c r="AE62">
        <f ca="1">IF(AND($B62&gt;0,SUM(AE$3:AE61)=0,SUM($H62:AD62)=0),$B62,0)</f>
        <v>0</v>
      </c>
      <c r="AF62">
        <f ca="1">IF(AND($B62&gt;0,SUM(AF$3:AF61)=0,SUM($H62:AE62)=0),$B62,0)</f>
        <v>0</v>
      </c>
      <c r="AG62">
        <f ca="1">IF(AND($B62&gt;0,SUM(AG$3:AG61)=0,SUM($H62:AF62)=0),$B62,0)</f>
        <v>0</v>
      </c>
      <c r="AH62">
        <f ca="1">IF(AND($B62&gt;0,SUM(AH$3:AH61)=0,SUM($H62:AG62)=0),$B62,0)</f>
        <v>0</v>
      </c>
      <c r="AI62">
        <f ca="1">IF(AND($B62&gt;0,SUM(AI$3:AI61)=0,SUM($H62:AH62)=0),$B62,0)</f>
        <v>0</v>
      </c>
      <c r="AJ62">
        <f ca="1">IF(AND($B62&gt;0,SUM(AJ$3:AJ61)=0,SUM($H62:AI62)=0),$B62,0)</f>
        <v>0</v>
      </c>
      <c r="AK62">
        <f ca="1">IF(AND($B62&gt;0,SUM(AK$3:AK61)=0,SUM($H62:AJ62)=0),$B62,0)</f>
        <v>0</v>
      </c>
      <c r="AL62">
        <f ca="1">IF(AND($B62&gt;0,SUM(AL$3:AL61)=0,SUM($H62:AK62)=0),$B62,0)</f>
        <v>0</v>
      </c>
      <c r="AM62">
        <f ca="1">IF(AND($B62&gt;0,SUM(AM$3:AM61)=0,SUM($H62:AL62)=0),$B62,0)</f>
        <v>0</v>
      </c>
      <c r="AN62">
        <f ca="1">IF(AND($B62&gt;0,SUM(AN$3:AN61)=0,SUM($H62:AM62)=0),$B62,0)</f>
        <v>0</v>
      </c>
      <c r="AO62">
        <f ca="1">IF(AND($B62&gt;0,SUM(AO$3:AO61)=0,SUM($H62:AN62)=0),$B62,0)</f>
        <v>0</v>
      </c>
      <c r="AP62">
        <f ca="1">IF(AND($B62&gt;0,SUM(AP$3:AP61)=0,SUM($H62:AO62)=0),$B62,0)</f>
        <v>0</v>
      </c>
      <c r="AQ62">
        <f ca="1">IF(AND($B62&gt;0,SUM(AQ$3:AQ61)=0,SUM($H62:AP62)=0),$B62,0)</f>
        <v>0</v>
      </c>
      <c r="AR62">
        <f ca="1">IF(AND($B62&gt;0,SUM(AR$3:AR61)=0,SUM($H62:AQ62)=0),$B62,0)</f>
        <v>0</v>
      </c>
      <c r="AS62">
        <f ca="1">IF(AND($B62&gt;0,SUM(AS$3:AS61)=0,SUM($H62:AR62)=0),$B62,0)</f>
        <v>0</v>
      </c>
      <c r="AT62">
        <f ca="1">IF(AND($B62&gt;0,SUM(AT$3:AT61)=0,SUM($H62:AS62)=0),$B62,0)</f>
        <v>0</v>
      </c>
      <c r="AU62">
        <f ca="1">IF(AND($B62&gt;0,SUM(AU$3:AU61)=0,SUM($H62:AT62)=0),$B62,0)</f>
        <v>0</v>
      </c>
      <c r="AV62">
        <f ca="1">IF(AND($B62&gt;0,SUM(AV$3:AV61)=0,SUM($H62:AU62)=0),$B62,0)</f>
        <v>0</v>
      </c>
      <c r="AW62">
        <f ca="1">IF(AND($B62&gt;0,SUM(AW$3:AW61)=0,SUM($H62:AV62)=0),$B62,0)</f>
        <v>0</v>
      </c>
      <c r="AX62">
        <f ca="1">IF(AND($B62&gt;0,SUM(AX$3:AX61)=0,SUM($H62:AW62)=0),$B62,0)</f>
        <v>0</v>
      </c>
      <c r="AY62">
        <f ca="1">IF(AND($B62&gt;0,SUM(AY$3:AY61)=0,SUM($H62:AX62)=0),$B62,0)</f>
        <v>0</v>
      </c>
      <c r="AZ62">
        <f ca="1">IF(AND($B62&gt;0,SUM(AZ$3:AZ61)=0,SUM($H62:AY62)=0),$B62,0)</f>
        <v>0</v>
      </c>
      <c r="BA62">
        <f ca="1">IF(AND($B62&gt;0,SUM(BA$3:BA61)=0,SUM($H62:AZ62)=0),$B62,0)</f>
        <v>0</v>
      </c>
      <c r="BB62">
        <f ca="1">IF(AND($B62&gt;0,SUM(BB$3:BB61)=0,SUM($H62:BA62)=0),$B62,0)</f>
        <v>0</v>
      </c>
      <c r="BC62">
        <f ca="1">IF(AND($B62&gt;0,SUM(BC$3:BC61)=0,SUM($H62:BB62)=0),$B62,0)</f>
        <v>0</v>
      </c>
      <c r="BD62">
        <f ca="1">IF(AND($B62&gt;0,SUM(BD$3:BD61)=0,SUM($H62:BC62)=0),$B62,0)</f>
        <v>0</v>
      </c>
      <c r="BE62">
        <f ca="1">IF(AND($B62&gt;0,SUM(BE$3:BE61)=0,SUM($H62:BD62)=0),$B62,0)</f>
        <v>0</v>
      </c>
      <c r="BF62">
        <f ca="1">IF(AND($B62&gt;0,SUM(BF$3:BF61)=0,SUM($H62:BE62)=0),$B62,0)</f>
        <v>0</v>
      </c>
      <c r="BG62">
        <f ca="1">IF(AND($B62&gt;0,SUM(BG$3:BG61)=0,SUM($H62:BF62)=0),$B62,0)</f>
        <v>0</v>
      </c>
      <c r="BH62">
        <f ca="1">IF(AND($B62&gt;0,SUM(BH$3:BH61)=0,SUM($H62:BG62)=0),$B62,0)</f>
        <v>0</v>
      </c>
      <c r="BI62">
        <f ca="1">IF(AND($B62&gt;0,SUM(BI$3:BI61)=0,SUM($H62:BH62)=0),$B62,0)</f>
        <v>0</v>
      </c>
      <c r="BJ62">
        <f ca="1">IF(AND($B62&gt;0,SUM(BJ$3:BJ61)=0,SUM($H62:BI62)=0),$B62,0)</f>
        <v>0</v>
      </c>
      <c r="BK62">
        <f ca="1">IF(AND($B62&gt;0,SUM(BK$3:BK61)=0,SUM($H62:BJ62)=0),$B62,0)</f>
        <v>0</v>
      </c>
      <c r="BL62">
        <f ca="1">IF(AND($B62&gt;0,SUM(BL$3:BL61)=0,SUM($H62:BK62)=0),$B62,0)</f>
        <v>0</v>
      </c>
      <c r="BM62">
        <f ca="1">IF(AND($B62&gt;0,SUM(BM$3:BM61)=0,SUM($H62:BL62)=0),$B62,0)</f>
        <v>0</v>
      </c>
      <c r="BN62">
        <f ca="1">IF(AND($B62&gt;0,SUM(BN$3:BN61)=0,SUM($H62:BM62)=0),$B62,0)</f>
        <v>0</v>
      </c>
      <c r="BO62">
        <f ca="1">IF(AND($B62&gt;0,SUM(BO$3:BO61)=0,SUM($H62:BN62)=0),$B62,0)</f>
        <v>0</v>
      </c>
      <c r="BP62">
        <f ca="1">IF(AND($B62&gt;0,SUM(BP$3:BP61)=0,SUM($H62:BO62)=0),$B62,0)</f>
        <v>0</v>
      </c>
      <c r="BQ62">
        <f ca="1">IF(AND($B62&gt;0,SUM(BQ$3:BQ61)=0,SUM($H62:BP62)=0),$B62,0)</f>
        <v>0</v>
      </c>
      <c r="BR62">
        <f ca="1">IF(AND($B62&gt;0,SUM(BR$3:BR61)=0,SUM($H62:BQ62)=0),$B62,0)</f>
        <v>0</v>
      </c>
      <c r="BS62">
        <f ca="1">IF(AND($B62&gt;0,SUM(BS$3:BS61)=0,SUM($H62:BR62)=0),$B62,0)</f>
        <v>0</v>
      </c>
      <c r="BT62">
        <f ca="1">IF(AND($B62&gt;0,SUM(BT$3:BT61)=0,SUM($H62:BS62)=0),$B62,0)</f>
        <v>0</v>
      </c>
      <c r="BU62">
        <f ca="1">IF(AND($B62&gt;0,SUM(BU$3:BU61)=0,SUM($H62:BT62)=0),$B62,0)</f>
        <v>0</v>
      </c>
      <c r="BV62">
        <f ca="1">IF(AND($B62&gt;0,SUM(BV$3:BV61)=0,SUM($H62:BU62)=0),$B62,0)</f>
        <v>0</v>
      </c>
      <c r="BW62">
        <f ca="1">IF(AND($B62&gt;0,SUM(BW$3:BW61)=0,SUM($H62:BV62)=0),$B62,0)</f>
        <v>0</v>
      </c>
      <c r="BX62">
        <f ca="1">IF(AND($B62&gt;0,SUM(BX$3:BX61)=0,SUM($H62:BW62)=0),$B62,0)</f>
        <v>0</v>
      </c>
      <c r="BY62">
        <f ca="1">IF(AND($B62&gt;0,SUM(BY$3:BY61)=0,SUM($H62:BX62)=0),$B62,0)</f>
        <v>0</v>
      </c>
      <c r="BZ62">
        <f ca="1">IF(AND($B62&gt;0,SUM(BZ$3:BZ61)=0,SUM($H62:BY62)=0),$B62,0)</f>
        <v>0</v>
      </c>
      <c r="CA62">
        <f ca="1">IF(AND($B62&gt;0,SUM(CA$3:CA61)=0,SUM($H62:BZ62)=0),$B62,0)</f>
        <v>0</v>
      </c>
      <c r="CB62">
        <f ca="1">IF(AND($B62&gt;0,SUM(CB$3:CB61)=0,SUM($H62:CA62)=0),$B62,0)</f>
        <v>0</v>
      </c>
      <c r="CC62">
        <f ca="1">IF(AND($B62&gt;0,SUM(CC$3:CC61)=0,SUM($H62:CB62)=0),$B62,0)</f>
        <v>0</v>
      </c>
      <c r="CD62">
        <f ca="1">IF(AND($B62&gt;0,SUM(CD$3:CD61)=0,SUM($H62:CC62)=0),$B62,0)</f>
        <v>0</v>
      </c>
      <c r="CE62">
        <f ca="1">IF(AND($B62&gt;0,SUM(CE$3:CE61)=0,SUM($H62:CD62)=0),$B62,0)</f>
        <v>0</v>
      </c>
      <c r="CF62">
        <f ca="1">IF(AND($B62&gt;0,SUM(CF$3:CF61)=0,SUM($H62:CE62)=0),$B62,0)</f>
        <v>0</v>
      </c>
      <c r="CG62">
        <f ca="1">IF(AND($B62&gt;0,SUM(CG$3:CG61)=0,SUM($H62:CF62)=0),$B62,0)</f>
        <v>0</v>
      </c>
      <c r="CH62">
        <f ca="1">IF(AND($B62&gt;0,SUM(CH$3:CH61)=0,SUM($H62:CG62)=0),$B62,0)</f>
        <v>0</v>
      </c>
      <c r="CI62">
        <f ca="1">IF(AND($B62&gt;0,SUM(CI$3:CI61)=0,SUM($H62:CH62)=0),$B62,0)</f>
        <v>0</v>
      </c>
      <c r="CJ62">
        <f ca="1">IF(AND($B62&gt;0,SUM(CJ$3:CJ61)=0,SUM($H62:CI62)=0),$B62,0)</f>
        <v>0</v>
      </c>
      <c r="CK62">
        <f ca="1">IF(AND($B62&gt;0,SUM(CK$3:CK61)=0,SUM($H62:CJ62)=0),$B62,0)</f>
        <v>0</v>
      </c>
      <c r="CL62">
        <f ca="1">IF(AND($B62&gt;0,SUM(CL$3:CL61)=0,SUM($H62:CK62)=0),$B62,0)</f>
        <v>0</v>
      </c>
      <c r="CM62">
        <f ca="1">IF(AND($B62&gt;0,SUM(CM$3:CM61)=0,SUM($H62:CL62)=0),$B62,0)</f>
        <v>0</v>
      </c>
      <c r="CN62">
        <f ca="1">IF(AND($B62&gt;0,SUM(CN$3:CN61)=0,SUM($H62:CM62)=0),$B62,0)</f>
        <v>0</v>
      </c>
      <c r="CO62">
        <f ca="1">IF(AND($B62&gt;0,SUM(CO$3:CO61)=0,SUM($H62:CN62)=0),$B62,0)</f>
        <v>0</v>
      </c>
      <c r="CP62">
        <f ca="1">IF(AND($B62&gt;0,SUM(CP$3:CP61)=0,SUM($H62:CO62)=0),$B62,0)</f>
        <v>0</v>
      </c>
      <c r="CQ62">
        <f ca="1">IF(AND($B62&gt;0,SUM(CQ$3:CQ61)=0,SUM($H62:CP62)=0),$B62,0)</f>
        <v>0</v>
      </c>
      <c r="CR62">
        <f ca="1">IF(AND($B62&gt;0,SUM(CR$3:CR61)=0,SUM($H62:CQ62)=0),$B62,0)</f>
        <v>0</v>
      </c>
      <c r="CS62">
        <f ca="1">IF(AND($B62&gt;0,SUM(CS$3:CS61)=0,SUM($H62:CR62)=0),$B62,0)</f>
        <v>0</v>
      </c>
      <c r="CT62">
        <f ca="1">IF(AND($B62&gt;0,SUM(CT$3:CT61)=0,SUM($H62:CS62)=0),$B62,0)</f>
        <v>0</v>
      </c>
      <c r="CU62">
        <f ca="1">IF(AND($B62&gt;0,SUM(CU$3:CU61)=0,SUM($H62:CT62)=0),$B62,0)</f>
        <v>0</v>
      </c>
      <c r="CV62">
        <f ca="1">IF(AND($B62&gt;0,SUM(CV$3:CV61)=0,SUM($H62:CU62)=0),$B62,0)</f>
        <v>0</v>
      </c>
      <c r="CW62">
        <f ca="1">IF(AND($B62&gt;0,SUM(CW$3:CW61)=0,SUM($H62:CV62)=0),$B62,0)</f>
        <v>0</v>
      </c>
      <c r="CX62">
        <f ca="1">IF(AND($B62&gt;0,SUM(CX$3:CX61)=0,SUM($H62:CW62)=0),$B62,0)</f>
        <v>0</v>
      </c>
      <c r="CY62">
        <f ca="1">IF(AND($B62&gt;0,SUM(CY$3:CY61)=0,SUM($H62:CX62)=0),$B62,0)</f>
        <v>0</v>
      </c>
      <c r="CZ62">
        <f ca="1">IF(AND($B62&gt;0,SUM(CZ$3:CZ61)=0,SUM($H62:CY62)=0),$B62,0)</f>
        <v>0</v>
      </c>
      <c r="DA62">
        <f ca="1">IF(AND($B62&gt;0,SUM(DA$3:DA61)=0,SUM($H62:CZ62)=0),$B62,0)</f>
        <v>0</v>
      </c>
      <c r="DB62">
        <f ca="1">IF(AND($B62&gt;0,SUM(DB$3:DB61)=0,SUM($H62:DA62)=0),$B62,0)</f>
        <v>0</v>
      </c>
      <c r="DC62">
        <f ca="1">IF(AND($B62&gt;0,SUM(DC$3:DC61)=0,SUM($H62:DB62)=0),$B62,0)</f>
        <v>0</v>
      </c>
      <c r="DD62">
        <f ca="1">IF(AND($B62&gt;0,SUM(DD$3:DD61)=0,SUM($H62:DC62)=0),$B62,0)</f>
        <v>0</v>
      </c>
      <c r="DE62">
        <f ca="1">IF(AND($B62&gt;0,SUM(DE$3:DE61)=0,SUM($H62:DD62)=0),$B62,0)</f>
        <v>0</v>
      </c>
      <c r="DF62">
        <f ca="1">IF(AND($B62&gt;0,SUM(DF$3:DF61)=0,SUM($H62:DE62)=0),$B62,0)</f>
        <v>0</v>
      </c>
      <c r="DG62">
        <f ca="1">IF(AND($B62&gt;0,SUM(DG$3:DG61)=0,SUM($H62:DF62)=0),$B62,0)</f>
        <v>0</v>
      </c>
      <c r="DH62">
        <f ca="1">IF(AND($B62&gt;0,SUM(DH$3:DH61)=0,SUM($H62:DG62)=0),$B62,0)</f>
        <v>0</v>
      </c>
      <c r="DI62">
        <f ca="1">IF(AND($B62&gt;0,SUM(DI$3:DI61)=0,SUM($H62:DH62)=0),$B62,0)</f>
        <v>0</v>
      </c>
      <c r="DJ62">
        <f ca="1">IF(AND($B62&gt;0,SUM(DJ$3:DJ61)=0,SUM($H62:DI62)=0),$B62,0)</f>
        <v>0</v>
      </c>
      <c r="DK62">
        <f ca="1">IF(AND($B62&gt;0,SUM(DK$3:DK61)=0,SUM($H62:DJ62)=0),$B62,0)</f>
        <v>0</v>
      </c>
      <c r="DL62">
        <f ca="1">IF(AND($B62&gt;0,SUM(DL$3:DL61)=0,SUM($H62:DK62)=0),$B62,0)</f>
        <v>0</v>
      </c>
      <c r="DM62">
        <f ca="1">IF(AND($B62&gt;0,SUM(DM$3:DM61)=0,SUM($H62:DL62)=0),$B62,0)</f>
        <v>0</v>
      </c>
      <c r="DN62">
        <f ca="1">IF(AND($B62&gt;0,SUM(DN$3:DN61)=0,SUM($H62:DM62)=0),$B62,0)</f>
        <v>0</v>
      </c>
      <c r="DO62">
        <f ca="1">IF(AND($B62&gt;0,SUM(DO$3:DO61)=0,SUM($H62:DN62)=0),$B62,0)</f>
        <v>0</v>
      </c>
      <c r="DP62">
        <f ca="1">IF(AND($B62&gt;0,SUM(DP$3:DP61)=0,SUM($H62:DO62)=0),$B62,0)</f>
        <v>0</v>
      </c>
      <c r="DQ62">
        <f ca="1">IF(AND($B62&gt;0,SUM(DQ$3:DQ61)=0,SUM($H62:DP62)=0),$B62,0)</f>
        <v>0</v>
      </c>
      <c r="DR62">
        <f ca="1">IF(AND($B62&gt;0,SUM(DR$3:DR61)=0,SUM($H62:DQ62)=0),$B62,0)</f>
        <v>0</v>
      </c>
      <c r="DS62">
        <f ca="1">IF(AND($B62&gt;0,SUM(DS$3:DS61)=0,SUM($H62:DR62)=0),$B62,0)</f>
        <v>0</v>
      </c>
      <c r="DT62">
        <f ca="1">IF(AND($B62&gt;0,SUM(DT$3:DT61)=0,SUM($H62:DS62)=0),$B62,0)</f>
        <v>0</v>
      </c>
      <c r="DU62">
        <f ca="1">IF(AND($B62&gt;0,SUM(DU$3:DU61)=0,SUM($H62:DT62)=0),$B62,0)</f>
        <v>0</v>
      </c>
      <c r="DV62">
        <f ca="1">IF(AND($B62&gt;0,SUM(DV$3:DV61)=0,SUM($H62:DU62)=0),$B62,0)</f>
        <v>0</v>
      </c>
      <c r="DW62">
        <f ca="1">IF(AND($B62&gt;0,SUM(DW$3:DW61)=0,SUM($H62:DV62)=0),$B62,0)</f>
        <v>0</v>
      </c>
      <c r="DX62">
        <f ca="1">IF(AND($B62&gt;0,SUM(DX$3:DX61)=0,SUM($H62:DW62)=0),$B62,0)</f>
        <v>0</v>
      </c>
      <c r="DY62">
        <f ca="1">IF(AND($B62&gt;0,SUM(DY$3:DY61)=0,SUM($H62:DX62)=0),$B62,0)</f>
        <v>0</v>
      </c>
      <c r="DZ62">
        <f ca="1">IF(AND($B62&gt;0,SUM(DZ$3:DZ61)=0,SUM($H62:DY62)=0),$B62,0)</f>
        <v>0</v>
      </c>
      <c r="EA62">
        <f ca="1">IF(AND($B62&gt;0,SUM(EA$3:EA61)=0,SUM($H62:DZ62)=0),$B62,0)</f>
        <v>0</v>
      </c>
      <c r="EB62">
        <f ca="1">IF(AND($B62&gt;0,SUM(EB$3:EB61)=0,SUM($H62:EA62)=0),$B62,0)</f>
        <v>0</v>
      </c>
      <c r="EC62">
        <f ca="1">IF(AND($B62&gt;0,SUM(EC$3:EC61)=0,SUM($H62:EB62)=0),$B62,0)</f>
        <v>0</v>
      </c>
      <c r="ED62">
        <f ca="1">IF(AND($B62&gt;0,SUM(ED$3:ED61)=0,SUM($H62:EC62)=0),$B62,0)</f>
        <v>0</v>
      </c>
      <c r="EE62">
        <f ca="1">IF(AND($B62&gt;0,SUM(EE$3:EE61)=0,SUM($H62:ED62)=0),$B62,0)</f>
        <v>0</v>
      </c>
      <c r="EF62">
        <f ca="1">IF(AND($B62&gt;0,SUM(EF$3:EF61)=0,SUM($H62:EE62)=0),$B62,0)</f>
        <v>0</v>
      </c>
      <c r="EG62">
        <f ca="1">IF(AND($B62&gt;0,SUM(EG$3:EG61)=0,SUM($H62:EF62)=0),$B62,0)</f>
        <v>0</v>
      </c>
      <c r="EH62">
        <f ca="1">IF(AND($B62&gt;0,SUM(EH$3:EH61)=0,SUM($H62:EG62)=0),$B62,0)</f>
        <v>0</v>
      </c>
      <c r="EI62">
        <f ca="1">IF(AND($B62&gt;0,SUM(EI$3:EI61)=0,SUM($H62:EH62)=0),$B62,0)</f>
        <v>0</v>
      </c>
      <c r="EJ62">
        <f ca="1">IF(AND($B62&gt;0,SUM(EJ$3:EJ61)=0,SUM($H62:EI62)=0),$B62,0)</f>
        <v>0</v>
      </c>
      <c r="EK62">
        <f ca="1">IF(AND($B62&gt;0,SUM(EK$3:EK61)=0,SUM($H62:EJ62)=0),$B62,0)</f>
        <v>0</v>
      </c>
      <c r="EL62">
        <f ca="1">IF(AND($B62&gt;0,SUM(EL$3:EL61)=0,SUM($H62:EK62)=0),$B62,0)</f>
        <v>0</v>
      </c>
      <c r="EM62">
        <f ca="1">IF(AND($B62&gt;0,SUM(EM$3:EM61)=0,SUM($H62:EL62)=0),$B62,0)</f>
        <v>0</v>
      </c>
      <c r="EN62">
        <f ca="1">IF(AND($B62&gt;0,SUM(EN$3:EN61)=0,SUM($H62:EM62)=0),$B62,0)</f>
        <v>0</v>
      </c>
      <c r="EO62">
        <f ca="1">IF(AND($B62&gt;0,SUM(EO$3:EO61)=0,SUM($H62:EN62)=0),$B62,0)</f>
        <v>0</v>
      </c>
      <c r="EP62">
        <f ca="1">IF(AND($B62&gt;0,SUM(EP$3:EP61)=0,SUM($H62:EO62)=0),$B62,0)</f>
        <v>0</v>
      </c>
      <c r="EQ62">
        <f ca="1">IF(AND($B62&gt;0,SUM(EQ$3:EQ61)=0,SUM($H62:EP62)=0),$B62,0)</f>
        <v>0</v>
      </c>
      <c r="ER62">
        <f ca="1">IF(AND($B62&gt;0,SUM(ER$3:ER61)=0,SUM($H62:EQ62)=0),$B62,0)</f>
        <v>0</v>
      </c>
      <c r="ES62">
        <f ca="1">IF(AND($B62&gt;0,SUM(ES$3:ES61)=0,SUM($H62:ER62)=0),$B62,0)</f>
        <v>0</v>
      </c>
      <c r="ET62">
        <f ca="1">IF(AND($B62&gt;0,SUM(ET$3:ET61)=0,SUM($H62:ES62)=0),$B62,0)</f>
        <v>0</v>
      </c>
      <c r="EU62">
        <f ca="1">IF(AND($B62&gt;0,SUM(EU$3:EU61)=0,SUM($H62:ET62)=0),$B62,0)</f>
        <v>0</v>
      </c>
      <c r="EV62">
        <f ca="1">IF(AND($B62&gt;0,SUM(EV$3:EV61)=0,SUM($H62:EU62)=0),$B62,0)</f>
        <v>0</v>
      </c>
      <c r="EW62">
        <f ca="1">IF(AND($B62&gt;0,SUM(EW$3:EW61)=0,SUM($H62:EV62)=0),$B62,0)</f>
        <v>0</v>
      </c>
      <c r="EX62">
        <f ca="1">IF(AND($B62&gt;0,SUM(EX$3:EX61)=0,SUM($H62:EW62)=0),$B62,0)</f>
        <v>0</v>
      </c>
      <c r="EY62">
        <f ca="1">IF(AND($B62&gt;0,SUM(EY$3:EY61)=0,SUM($H62:EX62)=0),$B62,0)</f>
        <v>0</v>
      </c>
      <c r="EZ62">
        <f ca="1">IF(AND($B62&gt;0,SUM(EZ$3:EZ61)=0,SUM($H62:EY62)=0),$B62,0)</f>
        <v>0</v>
      </c>
      <c r="FA62">
        <f ca="1">IF(AND($B62&gt;0,SUM(FA$3:FA61)=0,SUM($H62:EZ62)=0),$B62,0)</f>
        <v>0</v>
      </c>
      <c r="FB62">
        <f ca="1">IF(AND($B62&gt;0,SUM(FB$3:FB61)=0,SUM($H62:FA62)=0),$B62,0)</f>
        <v>0</v>
      </c>
      <c r="FC62">
        <f ca="1">IF(AND($B62&gt;0,SUM(FC$3:FC61)=0,SUM($H62:FB62)=0),$B62,0)</f>
        <v>0</v>
      </c>
      <c r="FD62">
        <f ca="1">IF(AND($B62&gt;0,SUM(FD$3:FD61)=0,SUM($H62:FC62)=0),$B62,0)</f>
        <v>0</v>
      </c>
      <c r="FE62">
        <f ca="1">IF(AND($B62&gt;0,SUM(FE$3:FE61)=0,SUM($H62:FD62)=0),$B62,0)</f>
        <v>0</v>
      </c>
      <c r="FF62">
        <f ca="1">IF(AND($B62&gt;0,SUM(FF$3:FF61)=0,SUM($H62:FE62)=0),$B62,0)</f>
        <v>0</v>
      </c>
      <c r="FG62">
        <f ca="1">IF(AND($B62&gt;0,SUM(FG$3:FG61)=0,SUM($H62:FF62)=0),$B62,0)</f>
        <v>0</v>
      </c>
      <c r="FH62">
        <f ca="1">IF(AND($B62&gt;0,SUM(FH$3:FH61)=0,SUM($H62:FG62)=0),$B62,0)</f>
        <v>0</v>
      </c>
      <c r="FI62">
        <f ca="1">IF(AND($B62&gt;0,SUM(FI$3:FI61)=0,SUM($H62:FH62)=0),$B62,0)</f>
        <v>0</v>
      </c>
      <c r="FJ62">
        <f ca="1">IF(AND($B62&gt;0,SUM(FJ$3:FJ61)=0,SUM($H62:FI62)=0),$B62,0)</f>
        <v>0</v>
      </c>
      <c r="FK62">
        <f ca="1">IF(AND($B62&gt;0,SUM(FK$3:FK61)=0,SUM($H62:FJ62)=0),$B62,0)</f>
        <v>0</v>
      </c>
      <c r="FL62">
        <f ca="1">IF(AND($B62&gt;0,SUM(FL$3:FL61)=0,SUM($H62:FK62)=0),$B62,0)</f>
        <v>0</v>
      </c>
      <c r="FM62">
        <f ca="1">IF(AND($B62&gt;0,SUM(FM$3:FM61)=0,SUM($H62:FL62)=0),$B62,0)</f>
        <v>0</v>
      </c>
      <c r="FN62">
        <f ca="1">IF(AND($B62&gt;0,SUM(FN$3:FN61)=0,SUM($H62:FM62)=0),$B62,0)</f>
        <v>0</v>
      </c>
      <c r="FS62" s="67" t="s">
        <v>355</v>
      </c>
      <c r="FT62" s="67" t="s">
        <v>330</v>
      </c>
      <c r="FU62" s="342">
        <v>7907855</v>
      </c>
      <c r="FV62" s="67">
        <v>1</v>
      </c>
      <c r="FY62" s="249" t="s">
        <v>409</v>
      </c>
      <c r="FZ62" s="67" t="s">
        <v>330</v>
      </c>
      <c r="GA62" s="67" t="str">
        <f>""</f>
        <v/>
      </c>
      <c r="GB62" s="67">
        <v>1</v>
      </c>
      <c r="GE62" s="67" t="s">
        <v>807</v>
      </c>
      <c r="GF62" s="67" t="s">
        <v>330</v>
      </c>
      <c r="GG62" s="67" t="str">
        <f>""</f>
        <v/>
      </c>
      <c r="GH62" s="67">
        <v>1</v>
      </c>
    </row>
    <row r="63" spans="1:190" ht="15.75" thickBot="1" x14ac:dyDescent="0.3">
      <c r="A63">
        <v>63</v>
      </c>
      <c r="B63">
        <f ca="1">IF(Valintaohjelma!D$19=SelectionData!G$19,A63,0)</f>
        <v>0</v>
      </c>
      <c r="C63" s="240" t="str">
        <f t="shared" ca="1" si="6"/>
        <v>Höyrysulun tiivistelevy W4 (O/V)</v>
      </c>
      <c r="D63" s="240" t="str">
        <f t="shared" ca="1" si="7"/>
        <v>PW100YP</v>
      </c>
      <c r="E63" s="240">
        <f t="shared" ca="1" si="8"/>
        <v>7907856</v>
      </c>
      <c r="F63" s="240">
        <f t="shared" ca="1" si="9"/>
        <v>1</v>
      </c>
      <c r="G63" s="47">
        <f ca="1">INDEX($I$2:$FN$2,ROWS(G$2:G63))</f>
        <v>0</v>
      </c>
      <c r="H63">
        <v>0</v>
      </c>
      <c r="I63">
        <f ca="1">IF(AND($B63&gt;0,SUM(I$3:I62)=0,SUM($H63:H63)=0),$B63,0)</f>
        <v>0</v>
      </c>
      <c r="J63">
        <f ca="1">IF(AND($B63&gt;0,SUM(J$3:J62)=0,SUM($H63:I63)=0),$B63,0)</f>
        <v>0</v>
      </c>
      <c r="K63">
        <f ca="1">IF(AND($B63&gt;0,SUM(K$3:K62)=0,SUM($H63:J63)=0),$B63,0)</f>
        <v>0</v>
      </c>
      <c r="L63">
        <f ca="1">IF(AND($B63&gt;0,SUM(L$3:L62)=0,SUM($H63:K63)=0),$B63,0)</f>
        <v>0</v>
      </c>
      <c r="M63">
        <f ca="1">IF(AND($B63&gt;0,SUM(M$3:M62)=0,SUM($H63:L63)=0),$B63,0)</f>
        <v>0</v>
      </c>
      <c r="N63">
        <f ca="1">IF(AND($B63&gt;0,SUM(N$3:N62)=0,SUM($H63:M63)=0),$B63,0)</f>
        <v>0</v>
      </c>
      <c r="O63">
        <f ca="1">IF(AND($B63&gt;0,SUM(O$3:O62)=0,SUM($H63:N63)=0),$B63,0)</f>
        <v>0</v>
      </c>
      <c r="P63">
        <f ca="1">IF(AND($B63&gt;0,SUM(P$3:P62)=0,SUM($H63:O63)=0),$B63,0)</f>
        <v>0</v>
      </c>
      <c r="Q63">
        <f ca="1">IF(AND($B63&gt;0,SUM(Q$3:Q62)=0,SUM($H63:P63)=0),$B63,0)</f>
        <v>0</v>
      </c>
      <c r="R63">
        <f ca="1">IF(AND($B63&gt;0,SUM(R$3:R62)=0,SUM($H63:Q63)=0),$B63,0)</f>
        <v>0</v>
      </c>
      <c r="S63">
        <f ca="1">IF(AND($B63&gt;0,SUM(S$3:S62)=0,SUM($H63:R63)=0),$B63,0)</f>
        <v>0</v>
      </c>
      <c r="T63">
        <f ca="1">IF(AND($B63&gt;0,SUM(T$3:T62)=0,SUM($H63:S63)=0),$B63,0)</f>
        <v>0</v>
      </c>
      <c r="U63">
        <f ca="1">IF(AND($B63&gt;0,SUM(U$3:U62)=0,SUM($H63:T63)=0),$B63,0)</f>
        <v>0</v>
      </c>
      <c r="V63">
        <f ca="1">IF(AND($B63&gt;0,SUM(V$3:V62)=0,SUM($H63:U63)=0),$B63,0)</f>
        <v>0</v>
      </c>
      <c r="W63">
        <f ca="1">IF(AND($B63&gt;0,SUM(W$3:W62)=0,SUM($H63:V63)=0),$B63,0)</f>
        <v>0</v>
      </c>
      <c r="X63">
        <f ca="1">IF(AND($B63&gt;0,SUM(X$3:X62)=0,SUM($H63:W63)=0),$B63,0)</f>
        <v>0</v>
      </c>
      <c r="Y63">
        <f ca="1">IF(AND($B63&gt;0,SUM(Y$3:Y62)=0,SUM($H63:X63)=0),$B63,0)</f>
        <v>0</v>
      </c>
      <c r="Z63">
        <f ca="1">IF(AND($B63&gt;0,SUM(Z$3:Z62)=0,SUM($H63:Y63)=0),$B63,0)</f>
        <v>0</v>
      </c>
      <c r="AA63">
        <f ca="1">IF(AND($B63&gt;0,SUM(AA$3:AA62)=0,SUM($H63:Z63)=0),$B63,0)</f>
        <v>0</v>
      </c>
      <c r="AB63">
        <f ca="1">IF(AND($B63&gt;0,SUM(AB$3:AB62)=0,SUM($H63:AA63)=0),$B63,0)</f>
        <v>0</v>
      </c>
      <c r="AC63">
        <f ca="1">IF(AND($B63&gt;0,SUM(AC$3:AC62)=0,SUM($H63:AB63)=0),$B63,0)</f>
        <v>0</v>
      </c>
      <c r="AD63">
        <f ca="1">IF(AND($B63&gt;0,SUM(AD$3:AD62)=0,SUM($H63:AC63)=0),$B63,0)</f>
        <v>0</v>
      </c>
      <c r="AE63">
        <f ca="1">IF(AND($B63&gt;0,SUM(AE$3:AE62)=0,SUM($H63:AD63)=0),$B63,0)</f>
        <v>0</v>
      </c>
      <c r="AF63">
        <f ca="1">IF(AND($B63&gt;0,SUM(AF$3:AF62)=0,SUM($H63:AE63)=0),$B63,0)</f>
        <v>0</v>
      </c>
      <c r="AG63">
        <f ca="1">IF(AND($B63&gt;0,SUM(AG$3:AG62)=0,SUM($H63:AF63)=0),$B63,0)</f>
        <v>0</v>
      </c>
      <c r="AH63">
        <f ca="1">IF(AND($B63&gt;0,SUM(AH$3:AH62)=0,SUM($H63:AG63)=0),$B63,0)</f>
        <v>0</v>
      </c>
      <c r="AI63">
        <f ca="1">IF(AND($B63&gt;0,SUM(AI$3:AI62)=0,SUM($H63:AH63)=0),$B63,0)</f>
        <v>0</v>
      </c>
      <c r="AJ63">
        <f ca="1">IF(AND($B63&gt;0,SUM(AJ$3:AJ62)=0,SUM($H63:AI63)=0),$B63,0)</f>
        <v>0</v>
      </c>
      <c r="AK63">
        <f ca="1">IF(AND($B63&gt;0,SUM(AK$3:AK62)=0,SUM($H63:AJ63)=0),$B63,0)</f>
        <v>0</v>
      </c>
      <c r="AL63">
        <f ca="1">IF(AND($B63&gt;0,SUM(AL$3:AL62)=0,SUM($H63:AK63)=0),$B63,0)</f>
        <v>0</v>
      </c>
      <c r="AM63">
        <f ca="1">IF(AND($B63&gt;0,SUM(AM$3:AM62)=0,SUM($H63:AL63)=0),$B63,0)</f>
        <v>0</v>
      </c>
      <c r="AN63">
        <f ca="1">IF(AND($B63&gt;0,SUM(AN$3:AN62)=0,SUM($H63:AM63)=0),$B63,0)</f>
        <v>0</v>
      </c>
      <c r="AO63">
        <f ca="1">IF(AND($B63&gt;0,SUM(AO$3:AO62)=0,SUM($H63:AN63)=0),$B63,0)</f>
        <v>0</v>
      </c>
      <c r="AP63">
        <f ca="1">IF(AND($B63&gt;0,SUM(AP$3:AP62)=0,SUM($H63:AO63)=0),$B63,0)</f>
        <v>0</v>
      </c>
      <c r="AQ63">
        <f ca="1">IF(AND($B63&gt;0,SUM(AQ$3:AQ62)=0,SUM($H63:AP63)=0),$B63,0)</f>
        <v>0</v>
      </c>
      <c r="AR63">
        <f ca="1">IF(AND($B63&gt;0,SUM(AR$3:AR62)=0,SUM($H63:AQ63)=0),$B63,0)</f>
        <v>0</v>
      </c>
      <c r="AS63">
        <f ca="1">IF(AND($B63&gt;0,SUM(AS$3:AS62)=0,SUM($H63:AR63)=0),$B63,0)</f>
        <v>0</v>
      </c>
      <c r="AT63">
        <f ca="1">IF(AND($B63&gt;0,SUM(AT$3:AT62)=0,SUM($H63:AS63)=0),$B63,0)</f>
        <v>0</v>
      </c>
      <c r="AU63">
        <f ca="1">IF(AND($B63&gt;0,SUM(AU$3:AU62)=0,SUM($H63:AT63)=0),$B63,0)</f>
        <v>0</v>
      </c>
      <c r="AV63">
        <f ca="1">IF(AND($B63&gt;0,SUM(AV$3:AV62)=0,SUM($H63:AU63)=0),$B63,0)</f>
        <v>0</v>
      </c>
      <c r="AW63">
        <f ca="1">IF(AND($B63&gt;0,SUM(AW$3:AW62)=0,SUM($H63:AV63)=0),$B63,0)</f>
        <v>0</v>
      </c>
      <c r="AX63">
        <f ca="1">IF(AND($B63&gt;0,SUM(AX$3:AX62)=0,SUM($H63:AW63)=0),$B63,0)</f>
        <v>0</v>
      </c>
      <c r="AY63">
        <f ca="1">IF(AND($B63&gt;0,SUM(AY$3:AY62)=0,SUM($H63:AX63)=0),$B63,0)</f>
        <v>0</v>
      </c>
      <c r="AZ63">
        <f ca="1">IF(AND($B63&gt;0,SUM(AZ$3:AZ62)=0,SUM($H63:AY63)=0),$B63,0)</f>
        <v>0</v>
      </c>
      <c r="BA63">
        <f ca="1">IF(AND($B63&gt;0,SUM(BA$3:BA62)=0,SUM($H63:AZ63)=0),$B63,0)</f>
        <v>0</v>
      </c>
      <c r="BB63">
        <f ca="1">IF(AND($B63&gt;0,SUM(BB$3:BB62)=0,SUM($H63:BA63)=0),$B63,0)</f>
        <v>0</v>
      </c>
      <c r="BC63">
        <f ca="1">IF(AND($B63&gt;0,SUM(BC$3:BC62)=0,SUM($H63:BB63)=0),$B63,0)</f>
        <v>0</v>
      </c>
      <c r="BD63">
        <f ca="1">IF(AND($B63&gt;0,SUM(BD$3:BD62)=0,SUM($H63:BC63)=0),$B63,0)</f>
        <v>0</v>
      </c>
      <c r="BE63">
        <f ca="1">IF(AND($B63&gt;0,SUM(BE$3:BE62)=0,SUM($H63:BD63)=0),$B63,0)</f>
        <v>0</v>
      </c>
      <c r="BF63">
        <f ca="1">IF(AND($B63&gt;0,SUM(BF$3:BF62)=0,SUM($H63:BE63)=0),$B63,0)</f>
        <v>0</v>
      </c>
      <c r="BG63">
        <f ca="1">IF(AND($B63&gt;0,SUM(BG$3:BG62)=0,SUM($H63:BF63)=0),$B63,0)</f>
        <v>0</v>
      </c>
      <c r="BH63">
        <f ca="1">IF(AND($B63&gt;0,SUM(BH$3:BH62)=0,SUM($H63:BG63)=0),$B63,0)</f>
        <v>0</v>
      </c>
      <c r="BI63">
        <f ca="1">IF(AND($B63&gt;0,SUM(BI$3:BI62)=0,SUM($H63:BH63)=0),$B63,0)</f>
        <v>0</v>
      </c>
      <c r="BJ63">
        <f ca="1">IF(AND($B63&gt;0,SUM(BJ$3:BJ62)=0,SUM($H63:BI63)=0),$B63,0)</f>
        <v>0</v>
      </c>
      <c r="BK63">
        <f ca="1">IF(AND($B63&gt;0,SUM(BK$3:BK62)=0,SUM($H63:BJ63)=0),$B63,0)</f>
        <v>0</v>
      </c>
      <c r="BL63">
        <f ca="1">IF(AND($B63&gt;0,SUM(BL$3:BL62)=0,SUM($H63:BK63)=0),$B63,0)</f>
        <v>0</v>
      </c>
      <c r="BM63">
        <f ca="1">IF(AND($B63&gt;0,SUM(BM$3:BM62)=0,SUM($H63:BL63)=0),$B63,0)</f>
        <v>0</v>
      </c>
      <c r="BN63">
        <f ca="1">IF(AND($B63&gt;0,SUM(BN$3:BN62)=0,SUM($H63:BM63)=0),$B63,0)</f>
        <v>0</v>
      </c>
      <c r="BO63">
        <f ca="1">IF(AND($B63&gt;0,SUM(BO$3:BO62)=0,SUM($H63:BN63)=0),$B63,0)</f>
        <v>0</v>
      </c>
      <c r="BP63">
        <f ca="1">IF(AND($B63&gt;0,SUM(BP$3:BP62)=0,SUM($H63:BO63)=0),$B63,0)</f>
        <v>0</v>
      </c>
      <c r="BQ63">
        <f ca="1">IF(AND($B63&gt;0,SUM(BQ$3:BQ62)=0,SUM($H63:BP63)=0),$B63,0)</f>
        <v>0</v>
      </c>
      <c r="BR63">
        <f ca="1">IF(AND($B63&gt;0,SUM(BR$3:BR62)=0,SUM($H63:BQ63)=0),$B63,0)</f>
        <v>0</v>
      </c>
      <c r="BS63">
        <f ca="1">IF(AND($B63&gt;0,SUM(BS$3:BS62)=0,SUM($H63:BR63)=0),$B63,0)</f>
        <v>0</v>
      </c>
      <c r="BT63">
        <f ca="1">IF(AND($B63&gt;0,SUM(BT$3:BT62)=0,SUM($H63:BS63)=0),$B63,0)</f>
        <v>0</v>
      </c>
      <c r="BU63">
        <f ca="1">IF(AND($B63&gt;0,SUM(BU$3:BU62)=0,SUM($H63:BT63)=0),$B63,0)</f>
        <v>0</v>
      </c>
      <c r="BV63">
        <f ca="1">IF(AND($B63&gt;0,SUM(BV$3:BV62)=0,SUM($H63:BU63)=0),$B63,0)</f>
        <v>0</v>
      </c>
      <c r="BW63">
        <f ca="1">IF(AND($B63&gt;0,SUM(BW$3:BW62)=0,SUM($H63:BV63)=0),$B63,0)</f>
        <v>0</v>
      </c>
      <c r="BX63">
        <f ca="1">IF(AND($B63&gt;0,SUM(BX$3:BX62)=0,SUM($H63:BW63)=0),$B63,0)</f>
        <v>0</v>
      </c>
      <c r="BY63">
        <f ca="1">IF(AND($B63&gt;0,SUM(BY$3:BY62)=0,SUM($H63:BX63)=0),$B63,0)</f>
        <v>0</v>
      </c>
      <c r="BZ63">
        <f ca="1">IF(AND($B63&gt;0,SUM(BZ$3:BZ62)=0,SUM($H63:BY63)=0),$B63,0)</f>
        <v>0</v>
      </c>
      <c r="CA63">
        <f ca="1">IF(AND($B63&gt;0,SUM(CA$3:CA62)=0,SUM($H63:BZ63)=0),$B63,0)</f>
        <v>0</v>
      </c>
      <c r="CB63">
        <f ca="1">IF(AND($B63&gt;0,SUM(CB$3:CB62)=0,SUM($H63:CA63)=0),$B63,0)</f>
        <v>0</v>
      </c>
      <c r="CC63">
        <f ca="1">IF(AND($B63&gt;0,SUM(CC$3:CC62)=0,SUM($H63:CB63)=0),$B63,0)</f>
        <v>0</v>
      </c>
      <c r="CD63">
        <f ca="1">IF(AND($B63&gt;0,SUM(CD$3:CD62)=0,SUM($H63:CC63)=0),$B63,0)</f>
        <v>0</v>
      </c>
      <c r="CE63">
        <f ca="1">IF(AND($B63&gt;0,SUM(CE$3:CE62)=0,SUM($H63:CD63)=0),$B63,0)</f>
        <v>0</v>
      </c>
      <c r="CF63">
        <f ca="1">IF(AND($B63&gt;0,SUM(CF$3:CF62)=0,SUM($H63:CE63)=0),$B63,0)</f>
        <v>0</v>
      </c>
      <c r="CG63">
        <f ca="1">IF(AND($B63&gt;0,SUM(CG$3:CG62)=0,SUM($H63:CF63)=0),$B63,0)</f>
        <v>0</v>
      </c>
      <c r="CH63">
        <f ca="1">IF(AND($B63&gt;0,SUM(CH$3:CH62)=0,SUM($H63:CG63)=0),$B63,0)</f>
        <v>0</v>
      </c>
      <c r="CI63">
        <f ca="1">IF(AND($B63&gt;0,SUM(CI$3:CI62)=0,SUM($H63:CH63)=0),$B63,0)</f>
        <v>0</v>
      </c>
      <c r="CJ63">
        <f ca="1">IF(AND($B63&gt;0,SUM(CJ$3:CJ62)=0,SUM($H63:CI63)=0),$B63,0)</f>
        <v>0</v>
      </c>
      <c r="CK63">
        <f ca="1">IF(AND($B63&gt;0,SUM(CK$3:CK62)=0,SUM($H63:CJ63)=0),$B63,0)</f>
        <v>0</v>
      </c>
      <c r="CL63">
        <f ca="1">IF(AND($B63&gt;0,SUM(CL$3:CL62)=0,SUM($H63:CK63)=0),$B63,0)</f>
        <v>0</v>
      </c>
      <c r="CM63">
        <f ca="1">IF(AND($B63&gt;0,SUM(CM$3:CM62)=0,SUM($H63:CL63)=0),$B63,0)</f>
        <v>0</v>
      </c>
      <c r="CN63">
        <f ca="1">IF(AND($B63&gt;0,SUM(CN$3:CN62)=0,SUM($H63:CM63)=0),$B63,0)</f>
        <v>0</v>
      </c>
      <c r="CO63">
        <f ca="1">IF(AND($B63&gt;0,SUM(CO$3:CO62)=0,SUM($H63:CN63)=0),$B63,0)</f>
        <v>0</v>
      </c>
      <c r="CP63">
        <f ca="1">IF(AND($B63&gt;0,SUM(CP$3:CP62)=0,SUM($H63:CO63)=0),$B63,0)</f>
        <v>0</v>
      </c>
      <c r="CQ63">
        <f ca="1">IF(AND($B63&gt;0,SUM(CQ$3:CQ62)=0,SUM($H63:CP63)=0),$B63,0)</f>
        <v>0</v>
      </c>
      <c r="CR63">
        <f ca="1">IF(AND($B63&gt;0,SUM(CR$3:CR62)=0,SUM($H63:CQ63)=0),$B63,0)</f>
        <v>0</v>
      </c>
      <c r="CS63">
        <f ca="1">IF(AND($B63&gt;0,SUM(CS$3:CS62)=0,SUM($H63:CR63)=0),$B63,0)</f>
        <v>0</v>
      </c>
      <c r="CT63">
        <f ca="1">IF(AND($B63&gt;0,SUM(CT$3:CT62)=0,SUM($H63:CS63)=0),$B63,0)</f>
        <v>0</v>
      </c>
      <c r="CU63">
        <f ca="1">IF(AND($B63&gt;0,SUM(CU$3:CU62)=0,SUM($H63:CT63)=0),$B63,0)</f>
        <v>0</v>
      </c>
      <c r="CV63">
        <f ca="1">IF(AND($B63&gt;0,SUM(CV$3:CV62)=0,SUM($H63:CU63)=0),$B63,0)</f>
        <v>0</v>
      </c>
      <c r="CW63">
        <f ca="1">IF(AND($B63&gt;0,SUM(CW$3:CW62)=0,SUM($H63:CV63)=0),$B63,0)</f>
        <v>0</v>
      </c>
      <c r="CX63">
        <f ca="1">IF(AND($B63&gt;0,SUM(CX$3:CX62)=0,SUM($H63:CW63)=0),$B63,0)</f>
        <v>0</v>
      </c>
      <c r="CY63">
        <f ca="1">IF(AND($B63&gt;0,SUM(CY$3:CY62)=0,SUM($H63:CX63)=0),$B63,0)</f>
        <v>0</v>
      </c>
      <c r="CZ63">
        <f ca="1">IF(AND($B63&gt;0,SUM(CZ$3:CZ62)=0,SUM($H63:CY63)=0),$B63,0)</f>
        <v>0</v>
      </c>
      <c r="DA63">
        <f ca="1">IF(AND($B63&gt;0,SUM(DA$3:DA62)=0,SUM($H63:CZ63)=0),$B63,0)</f>
        <v>0</v>
      </c>
      <c r="DB63">
        <f ca="1">IF(AND($B63&gt;0,SUM(DB$3:DB62)=0,SUM($H63:DA63)=0),$B63,0)</f>
        <v>0</v>
      </c>
      <c r="DC63">
        <f ca="1">IF(AND($B63&gt;0,SUM(DC$3:DC62)=0,SUM($H63:DB63)=0),$B63,0)</f>
        <v>0</v>
      </c>
      <c r="DD63">
        <f ca="1">IF(AND($B63&gt;0,SUM(DD$3:DD62)=0,SUM($H63:DC63)=0),$B63,0)</f>
        <v>0</v>
      </c>
      <c r="DE63">
        <f ca="1">IF(AND($B63&gt;0,SUM(DE$3:DE62)=0,SUM($H63:DD63)=0),$B63,0)</f>
        <v>0</v>
      </c>
      <c r="DF63">
        <f ca="1">IF(AND($B63&gt;0,SUM(DF$3:DF62)=0,SUM($H63:DE63)=0),$B63,0)</f>
        <v>0</v>
      </c>
      <c r="DG63">
        <f ca="1">IF(AND($B63&gt;0,SUM(DG$3:DG62)=0,SUM($H63:DF63)=0),$B63,0)</f>
        <v>0</v>
      </c>
      <c r="DH63">
        <f ca="1">IF(AND($B63&gt;0,SUM(DH$3:DH62)=0,SUM($H63:DG63)=0),$B63,0)</f>
        <v>0</v>
      </c>
      <c r="DI63">
        <f ca="1">IF(AND($B63&gt;0,SUM(DI$3:DI62)=0,SUM($H63:DH63)=0),$B63,0)</f>
        <v>0</v>
      </c>
      <c r="DJ63">
        <f ca="1">IF(AND($B63&gt;0,SUM(DJ$3:DJ62)=0,SUM($H63:DI63)=0),$B63,0)</f>
        <v>0</v>
      </c>
      <c r="DK63">
        <f ca="1">IF(AND($B63&gt;0,SUM(DK$3:DK62)=0,SUM($H63:DJ63)=0),$B63,0)</f>
        <v>0</v>
      </c>
      <c r="DL63">
        <f ca="1">IF(AND($B63&gt;0,SUM(DL$3:DL62)=0,SUM($H63:DK63)=0),$B63,0)</f>
        <v>0</v>
      </c>
      <c r="DM63">
        <f ca="1">IF(AND($B63&gt;0,SUM(DM$3:DM62)=0,SUM($H63:DL63)=0),$B63,0)</f>
        <v>0</v>
      </c>
      <c r="DN63">
        <f ca="1">IF(AND($B63&gt;0,SUM(DN$3:DN62)=0,SUM($H63:DM63)=0),$B63,0)</f>
        <v>0</v>
      </c>
      <c r="DO63">
        <f ca="1">IF(AND($B63&gt;0,SUM(DO$3:DO62)=0,SUM($H63:DN63)=0),$B63,0)</f>
        <v>0</v>
      </c>
      <c r="DP63">
        <f ca="1">IF(AND($B63&gt;0,SUM(DP$3:DP62)=0,SUM($H63:DO63)=0),$B63,0)</f>
        <v>0</v>
      </c>
      <c r="DQ63">
        <f ca="1">IF(AND($B63&gt;0,SUM(DQ$3:DQ62)=0,SUM($H63:DP63)=0),$B63,0)</f>
        <v>0</v>
      </c>
      <c r="DR63">
        <f ca="1">IF(AND($B63&gt;0,SUM(DR$3:DR62)=0,SUM($H63:DQ63)=0),$B63,0)</f>
        <v>0</v>
      </c>
      <c r="DS63">
        <f ca="1">IF(AND($B63&gt;0,SUM(DS$3:DS62)=0,SUM($H63:DR63)=0),$B63,0)</f>
        <v>0</v>
      </c>
      <c r="DT63">
        <f ca="1">IF(AND($B63&gt;0,SUM(DT$3:DT62)=0,SUM($H63:DS63)=0),$B63,0)</f>
        <v>0</v>
      </c>
      <c r="DU63">
        <f ca="1">IF(AND($B63&gt;0,SUM(DU$3:DU62)=0,SUM($H63:DT63)=0),$B63,0)</f>
        <v>0</v>
      </c>
      <c r="DV63">
        <f ca="1">IF(AND($B63&gt;0,SUM(DV$3:DV62)=0,SUM($H63:DU63)=0),$B63,0)</f>
        <v>0</v>
      </c>
      <c r="DW63">
        <f ca="1">IF(AND($B63&gt;0,SUM(DW$3:DW62)=0,SUM($H63:DV63)=0),$B63,0)</f>
        <v>0</v>
      </c>
      <c r="DX63">
        <f ca="1">IF(AND($B63&gt;0,SUM(DX$3:DX62)=0,SUM($H63:DW63)=0),$B63,0)</f>
        <v>0</v>
      </c>
      <c r="DY63">
        <f ca="1">IF(AND($B63&gt;0,SUM(DY$3:DY62)=0,SUM($H63:DX63)=0),$B63,0)</f>
        <v>0</v>
      </c>
      <c r="DZ63">
        <f ca="1">IF(AND($B63&gt;0,SUM(DZ$3:DZ62)=0,SUM($H63:DY63)=0),$B63,0)</f>
        <v>0</v>
      </c>
      <c r="EA63">
        <f ca="1">IF(AND($B63&gt;0,SUM(EA$3:EA62)=0,SUM($H63:DZ63)=0),$B63,0)</f>
        <v>0</v>
      </c>
      <c r="EB63">
        <f ca="1">IF(AND($B63&gt;0,SUM(EB$3:EB62)=0,SUM($H63:EA63)=0),$B63,0)</f>
        <v>0</v>
      </c>
      <c r="EC63">
        <f ca="1">IF(AND($B63&gt;0,SUM(EC$3:EC62)=0,SUM($H63:EB63)=0),$B63,0)</f>
        <v>0</v>
      </c>
      <c r="ED63">
        <f ca="1">IF(AND($B63&gt;0,SUM(ED$3:ED62)=0,SUM($H63:EC63)=0),$B63,0)</f>
        <v>0</v>
      </c>
      <c r="EE63">
        <f ca="1">IF(AND($B63&gt;0,SUM(EE$3:EE62)=0,SUM($H63:ED63)=0),$B63,0)</f>
        <v>0</v>
      </c>
      <c r="EF63">
        <f ca="1">IF(AND($B63&gt;0,SUM(EF$3:EF62)=0,SUM($H63:EE63)=0),$B63,0)</f>
        <v>0</v>
      </c>
      <c r="EG63">
        <f ca="1">IF(AND($B63&gt;0,SUM(EG$3:EG62)=0,SUM($H63:EF63)=0),$B63,0)</f>
        <v>0</v>
      </c>
      <c r="EH63">
        <f ca="1">IF(AND($B63&gt;0,SUM(EH$3:EH62)=0,SUM($H63:EG63)=0),$B63,0)</f>
        <v>0</v>
      </c>
      <c r="EI63">
        <f ca="1">IF(AND($B63&gt;0,SUM(EI$3:EI62)=0,SUM($H63:EH63)=0),$B63,0)</f>
        <v>0</v>
      </c>
      <c r="EJ63">
        <f ca="1">IF(AND($B63&gt;0,SUM(EJ$3:EJ62)=0,SUM($H63:EI63)=0),$B63,0)</f>
        <v>0</v>
      </c>
      <c r="EK63">
        <f ca="1">IF(AND($B63&gt;0,SUM(EK$3:EK62)=0,SUM($H63:EJ63)=0),$B63,0)</f>
        <v>0</v>
      </c>
      <c r="EL63">
        <f ca="1">IF(AND($B63&gt;0,SUM(EL$3:EL62)=0,SUM($H63:EK63)=0),$B63,0)</f>
        <v>0</v>
      </c>
      <c r="EM63">
        <f ca="1">IF(AND($B63&gt;0,SUM(EM$3:EM62)=0,SUM($H63:EL63)=0),$B63,0)</f>
        <v>0</v>
      </c>
      <c r="EN63">
        <f ca="1">IF(AND($B63&gt;0,SUM(EN$3:EN62)=0,SUM($H63:EM63)=0),$B63,0)</f>
        <v>0</v>
      </c>
      <c r="EO63">
        <f ca="1">IF(AND($B63&gt;0,SUM(EO$3:EO62)=0,SUM($H63:EN63)=0),$B63,0)</f>
        <v>0</v>
      </c>
      <c r="EP63">
        <f ca="1">IF(AND($B63&gt;0,SUM(EP$3:EP62)=0,SUM($H63:EO63)=0),$B63,0)</f>
        <v>0</v>
      </c>
      <c r="EQ63">
        <f ca="1">IF(AND($B63&gt;0,SUM(EQ$3:EQ62)=0,SUM($H63:EP63)=0),$B63,0)</f>
        <v>0</v>
      </c>
      <c r="ER63">
        <f ca="1">IF(AND($B63&gt;0,SUM(ER$3:ER62)=0,SUM($H63:EQ63)=0),$B63,0)</f>
        <v>0</v>
      </c>
      <c r="ES63">
        <f ca="1">IF(AND($B63&gt;0,SUM(ES$3:ES62)=0,SUM($H63:ER63)=0),$B63,0)</f>
        <v>0</v>
      </c>
      <c r="ET63">
        <f ca="1">IF(AND($B63&gt;0,SUM(ET$3:ET62)=0,SUM($H63:ES63)=0),$B63,0)</f>
        <v>0</v>
      </c>
      <c r="EU63">
        <f ca="1">IF(AND($B63&gt;0,SUM(EU$3:EU62)=0,SUM($H63:ET63)=0),$B63,0)</f>
        <v>0</v>
      </c>
      <c r="EV63">
        <f ca="1">IF(AND($B63&gt;0,SUM(EV$3:EV62)=0,SUM($H63:EU63)=0),$B63,0)</f>
        <v>0</v>
      </c>
      <c r="EW63">
        <f ca="1">IF(AND($B63&gt;0,SUM(EW$3:EW62)=0,SUM($H63:EV63)=0),$B63,0)</f>
        <v>0</v>
      </c>
      <c r="EX63">
        <f ca="1">IF(AND($B63&gt;0,SUM(EX$3:EX62)=0,SUM($H63:EW63)=0),$B63,0)</f>
        <v>0</v>
      </c>
      <c r="EY63">
        <f ca="1">IF(AND($B63&gt;0,SUM(EY$3:EY62)=0,SUM($H63:EX63)=0),$B63,0)</f>
        <v>0</v>
      </c>
      <c r="EZ63">
        <f ca="1">IF(AND($B63&gt;0,SUM(EZ$3:EZ62)=0,SUM($H63:EY63)=0),$B63,0)</f>
        <v>0</v>
      </c>
      <c r="FA63">
        <f ca="1">IF(AND($B63&gt;0,SUM(FA$3:FA62)=0,SUM($H63:EZ63)=0),$B63,0)</f>
        <v>0</v>
      </c>
      <c r="FB63">
        <f ca="1">IF(AND($B63&gt;0,SUM(FB$3:FB62)=0,SUM($H63:FA63)=0),$B63,0)</f>
        <v>0</v>
      </c>
      <c r="FC63">
        <f ca="1">IF(AND($B63&gt;0,SUM(FC$3:FC62)=0,SUM($H63:FB63)=0),$B63,0)</f>
        <v>0</v>
      </c>
      <c r="FD63">
        <f ca="1">IF(AND($B63&gt;0,SUM(FD$3:FD62)=0,SUM($H63:FC63)=0),$B63,0)</f>
        <v>0</v>
      </c>
      <c r="FE63">
        <f ca="1">IF(AND($B63&gt;0,SUM(FE$3:FE62)=0,SUM($H63:FD63)=0),$B63,0)</f>
        <v>0</v>
      </c>
      <c r="FF63">
        <f ca="1">IF(AND($B63&gt;0,SUM(FF$3:FF62)=0,SUM($H63:FE63)=0),$B63,0)</f>
        <v>0</v>
      </c>
      <c r="FG63">
        <f ca="1">IF(AND($B63&gt;0,SUM(FG$3:FG62)=0,SUM($H63:FF63)=0),$B63,0)</f>
        <v>0</v>
      </c>
      <c r="FH63">
        <f ca="1">IF(AND($B63&gt;0,SUM(FH$3:FH62)=0,SUM($H63:FG63)=0),$B63,0)</f>
        <v>0</v>
      </c>
      <c r="FI63">
        <f ca="1">IF(AND($B63&gt;0,SUM(FI$3:FI62)=0,SUM($H63:FH63)=0),$B63,0)</f>
        <v>0</v>
      </c>
      <c r="FJ63">
        <f ca="1">IF(AND($B63&gt;0,SUM(FJ$3:FJ62)=0,SUM($H63:FI63)=0),$B63,0)</f>
        <v>0</v>
      </c>
      <c r="FK63">
        <f ca="1">IF(AND($B63&gt;0,SUM(FK$3:FK62)=0,SUM($H63:FJ63)=0),$B63,0)</f>
        <v>0</v>
      </c>
      <c r="FL63">
        <f ca="1">IF(AND($B63&gt;0,SUM(FL$3:FL62)=0,SUM($H63:FK63)=0),$B63,0)</f>
        <v>0</v>
      </c>
      <c r="FM63">
        <f ca="1">IF(AND($B63&gt;0,SUM(FM$3:FM62)=0,SUM($H63:FL63)=0),$B63,0)</f>
        <v>0</v>
      </c>
      <c r="FN63">
        <f ca="1">IF(AND($B63&gt;0,SUM(FN$3:FN62)=0,SUM($H63:FM63)=0),$B63,0)</f>
        <v>0</v>
      </c>
      <c r="FS63" s="67" t="s">
        <v>354</v>
      </c>
      <c r="FT63" s="67" t="s">
        <v>338</v>
      </c>
      <c r="FU63" s="342">
        <v>7907856</v>
      </c>
      <c r="FV63" s="67">
        <v>1</v>
      </c>
      <c r="FY63" s="249" t="s">
        <v>410</v>
      </c>
      <c r="FZ63" s="67" t="s">
        <v>338</v>
      </c>
      <c r="GA63" s="67" t="str">
        <f>""</f>
        <v/>
      </c>
      <c r="GB63" s="67">
        <v>1</v>
      </c>
      <c r="GE63" s="67" t="s">
        <v>808</v>
      </c>
      <c r="GF63" s="67" t="s">
        <v>338</v>
      </c>
      <c r="GG63" s="67" t="str">
        <f>""</f>
        <v/>
      </c>
      <c r="GH63" s="67">
        <v>1</v>
      </c>
    </row>
    <row r="64" spans="1:190" ht="15.75" thickBot="1" x14ac:dyDescent="0.3">
      <c r="A64">
        <v>64</v>
      </c>
      <c r="B64">
        <f ca="1">IF(Valintaohjelma!D$19=SelectionData!H$19,A64,0)</f>
        <v>0</v>
      </c>
      <c r="C64" s="240" t="str">
        <f t="shared" ca="1" si="6"/>
        <v>Höyrysuluntiiviste W5 (O/V)</v>
      </c>
      <c r="D64" s="240" t="str">
        <f t="shared" ca="1" si="7"/>
        <v>W05PP</v>
      </c>
      <c r="E64" s="240">
        <f t="shared" ca="1" si="8"/>
        <v>7906689</v>
      </c>
      <c r="F64" s="240">
        <f t="shared" ca="1" si="9"/>
        <v>1</v>
      </c>
      <c r="G64" s="47">
        <f ca="1">INDEX($I$2:$FN$2,ROWS(G$2:G64))</f>
        <v>0</v>
      </c>
      <c r="H64">
        <v>0</v>
      </c>
      <c r="I64">
        <f ca="1">IF(AND($B64&gt;0,SUM(I$3:I63)=0,SUM($H64:H64)=0),$B64,0)</f>
        <v>0</v>
      </c>
      <c r="J64">
        <f ca="1">IF(AND($B64&gt;0,SUM(J$3:J63)=0,SUM($H64:I64)=0),$B64,0)</f>
        <v>0</v>
      </c>
      <c r="K64">
        <f ca="1">IF(AND($B64&gt;0,SUM(K$3:K63)=0,SUM($H64:J64)=0),$B64,0)</f>
        <v>0</v>
      </c>
      <c r="L64">
        <f ca="1">IF(AND($B64&gt;0,SUM(L$3:L63)=0,SUM($H64:K64)=0),$B64,0)</f>
        <v>0</v>
      </c>
      <c r="M64">
        <f ca="1">IF(AND($B64&gt;0,SUM(M$3:M63)=0,SUM($H64:L64)=0),$B64,0)</f>
        <v>0</v>
      </c>
      <c r="N64">
        <f ca="1">IF(AND($B64&gt;0,SUM(N$3:N63)=0,SUM($H64:M64)=0),$B64,0)</f>
        <v>0</v>
      </c>
      <c r="O64">
        <f ca="1">IF(AND($B64&gt;0,SUM(O$3:O63)=0,SUM($H64:N64)=0),$B64,0)</f>
        <v>0</v>
      </c>
      <c r="P64">
        <f ca="1">IF(AND($B64&gt;0,SUM(P$3:P63)=0,SUM($H64:O64)=0),$B64,0)</f>
        <v>0</v>
      </c>
      <c r="Q64">
        <f ca="1">IF(AND($B64&gt;0,SUM(Q$3:Q63)=0,SUM($H64:P64)=0),$B64,0)</f>
        <v>0</v>
      </c>
      <c r="R64">
        <f ca="1">IF(AND($B64&gt;0,SUM(R$3:R63)=0,SUM($H64:Q64)=0),$B64,0)</f>
        <v>0</v>
      </c>
      <c r="S64">
        <f ca="1">IF(AND($B64&gt;0,SUM(S$3:S63)=0,SUM($H64:R64)=0),$B64,0)</f>
        <v>0</v>
      </c>
      <c r="T64">
        <f ca="1">IF(AND($B64&gt;0,SUM(T$3:T63)=0,SUM($H64:S64)=0),$B64,0)</f>
        <v>0</v>
      </c>
      <c r="U64">
        <f ca="1">IF(AND($B64&gt;0,SUM(U$3:U63)=0,SUM($H64:T64)=0),$B64,0)</f>
        <v>0</v>
      </c>
      <c r="V64">
        <f ca="1">IF(AND($B64&gt;0,SUM(V$3:V63)=0,SUM($H64:U64)=0),$B64,0)</f>
        <v>0</v>
      </c>
      <c r="W64">
        <f ca="1">IF(AND($B64&gt;0,SUM(W$3:W63)=0,SUM($H64:V64)=0),$B64,0)</f>
        <v>0</v>
      </c>
      <c r="X64">
        <f ca="1">IF(AND($B64&gt;0,SUM(X$3:X63)=0,SUM($H64:W64)=0),$B64,0)</f>
        <v>0</v>
      </c>
      <c r="Y64">
        <f ca="1">IF(AND($B64&gt;0,SUM(Y$3:Y63)=0,SUM($H64:X64)=0),$B64,0)</f>
        <v>0</v>
      </c>
      <c r="Z64">
        <f ca="1">IF(AND($B64&gt;0,SUM(Z$3:Z63)=0,SUM($H64:Y64)=0),$B64,0)</f>
        <v>0</v>
      </c>
      <c r="AA64">
        <f ca="1">IF(AND($B64&gt;0,SUM(AA$3:AA63)=0,SUM($H64:Z64)=0),$B64,0)</f>
        <v>0</v>
      </c>
      <c r="AB64">
        <f ca="1">IF(AND($B64&gt;0,SUM(AB$3:AB63)=0,SUM($H64:AA64)=0),$B64,0)</f>
        <v>0</v>
      </c>
      <c r="AC64">
        <f ca="1">IF(AND($B64&gt;0,SUM(AC$3:AC63)=0,SUM($H64:AB64)=0),$B64,0)</f>
        <v>0</v>
      </c>
      <c r="AD64">
        <f ca="1">IF(AND($B64&gt;0,SUM(AD$3:AD63)=0,SUM($H64:AC64)=0),$B64,0)</f>
        <v>0</v>
      </c>
      <c r="AE64">
        <f ca="1">IF(AND($B64&gt;0,SUM(AE$3:AE63)=0,SUM($H64:AD64)=0),$B64,0)</f>
        <v>0</v>
      </c>
      <c r="AF64">
        <f ca="1">IF(AND($B64&gt;0,SUM(AF$3:AF63)=0,SUM($H64:AE64)=0),$B64,0)</f>
        <v>0</v>
      </c>
      <c r="AG64">
        <f ca="1">IF(AND($B64&gt;0,SUM(AG$3:AG63)=0,SUM($H64:AF64)=0),$B64,0)</f>
        <v>0</v>
      </c>
      <c r="AH64">
        <f ca="1">IF(AND($B64&gt;0,SUM(AH$3:AH63)=0,SUM($H64:AG64)=0),$B64,0)</f>
        <v>0</v>
      </c>
      <c r="AI64">
        <f ca="1">IF(AND($B64&gt;0,SUM(AI$3:AI63)=0,SUM($H64:AH64)=0),$B64,0)</f>
        <v>0</v>
      </c>
      <c r="AJ64">
        <f ca="1">IF(AND($B64&gt;0,SUM(AJ$3:AJ63)=0,SUM($H64:AI64)=0),$B64,0)</f>
        <v>0</v>
      </c>
      <c r="AK64">
        <f ca="1">IF(AND($B64&gt;0,SUM(AK$3:AK63)=0,SUM($H64:AJ64)=0),$B64,0)</f>
        <v>0</v>
      </c>
      <c r="AL64">
        <f ca="1">IF(AND($B64&gt;0,SUM(AL$3:AL63)=0,SUM($H64:AK64)=0),$B64,0)</f>
        <v>0</v>
      </c>
      <c r="AM64">
        <f ca="1">IF(AND($B64&gt;0,SUM(AM$3:AM63)=0,SUM($H64:AL64)=0),$B64,0)</f>
        <v>0</v>
      </c>
      <c r="AN64">
        <f ca="1">IF(AND($B64&gt;0,SUM(AN$3:AN63)=0,SUM($H64:AM64)=0),$B64,0)</f>
        <v>0</v>
      </c>
      <c r="AO64">
        <f ca="1">IF(AND($B64&gt;0,SUM(AO$3:AO63)=0,SUM($H64:AN64)=0),$B64,0)</f>
        <v>0</v>
      </c>
      <c r="AP64">
        <f ca="1">IF(AND($B64&gt;0,SUM(AP$3:AP63)=0,SUM($H64:AO64)=0),$B64,0)</f>
        <v>0</v>
      </c>
      <c r="AQ64">
        <f ca="1">IF(AND($B64&gt;0,SUM(AQ$3:AQ63)=0,SUM($H64:AP64)=0),$B64,0)</f>
        <v>0</v>
      </c>
      <c r="AR64">
        <f ca="1">IF(AND($B64&gt;0,SUM(AR$3:AR63)=0,SUM($H64:AQ64)=0),$B64,0)</f>
        <v>0</v>
      </c>
      <c r="AS64">
        <f ca="1">IF(AND($B64&gt;0,SUM(AS$3:AS63)=0,SUM($H64:AR64)=0),$B64,0)</f>
        <v>0</v>
      </c>
      <c r="AT64">
        <f ca="1">IF(AND($B64&gt;0,SUM(AT$3:AT63)=0,SUM($H64:AS64)=0),$B64,0)</f>
        <v>0</v>
      </c>
      <c r="AU64">
        <f ca="1">IF(AND($B64&gt;0,SUM(AU$3:AU63)=0,SUM($H64:AT64)=0),$B64,0)</f>
        <v>0</v>
      </c>
      <c r="AV64">
        <f ca="1">IF(AND($B64&gt;0,SUM(AV$3:AV63)=0,SUM($H64:AU64)=0),$B64,0)</f>
        <v>0</v>
      </c>
      <c r="AW64">
        <f ca="1">IF(AND($B64&gt;0,SUM(AW$3:AW63)=0,SUM($H64:AV64)=0),$B64,0)</f>
        <v>0</v>
      </c>
      <c r="AX64">
        <f ca="1">IF(AND($B64&gt;0,SUM(AX$3:AX63)=0,SUM($H64:AW64)=0),$B64,0)</f>
        <v>0</v>
      </c>
      <c r="AY64">
        <f ca="1">IF(AND($B64&gt;0,SUM(AY$3:AY63)=0,SUM($H64:AX64)=0),$B64,0)</f>
        <v>0</v>
      </c>
      <c r="AZ64">
        <f ca="1">IF(AND($B64&gt;0,SUM(AZ$3:AZ63)=0,SUM($H64:AY64)=0),$B64,0)</f>
        <v>0</v>
      </c>
      <c r="BA64">
        <f ca="1">IF(AND($B64&gt;0,SUM(BA$3:BA63)=0,SUM($H64:AZ64)=0),$B64,0)</f>
        <v>0</v>
      </c>
      <c r="BB64">
        <f ca="1">IF(AND($B64&gt;0,SUM(BB$3:BB63)=0,SUM($H64:BA64)=0),$B64,0)</f>
        <v>0</v>
      </c>
      <c r="BC64">
        <f ca="1">IF(AND($B64&gt;0,SUM(BC$3:BC63)=0,SUM($H64:BB64)=0),$B64,0)</f>
        <v>0</v>
      </c>
      <c r="BD64">
        <f ca="1">IF(AND($B64&gt;0,SUM(BD$3:BD63)=0,SUM($H64:BC64)=0),$B64,0)</f>
        <v>0</v>
      </c>
      <c r="BE64">
        <f ca="1">IF(AND($B64&gt;0,SUM(BE$3:BE63)=0,SUM($H64:BD64)=0),$B64,0)</f>
        <v>0</v>
      </c>
      <c r="BF64">
        <f ca="1">IF(AND($B64&gt;0,SUM(BF$3:BF63)=0,SUM($H64:BE64)=0),$B64,0)</f>
        <v>0</v>
      </c>
      <c r="BG64">
        <f ca="1">IF(AND($B64&gt;0,SUM(BG$3:BG63)=0,SUM($H64:BF64)=0),$B64,0)</f>
        <v>0</v>
      </c>
      <c r="BH64">
        <f ca="1">IF(AND($B64&gt;0,SUM(BH$3:BH63)=0,SUM($H64:BG64)=0),$B64,0)</f>
        <v>0</v>
      </c>
      <c r="BI64">
        <f ca="1">IF(AND($B64&gt;0,SUM(BI$3:BI63)=0,SUM($H64:BH64)=0),$B64,0)</f>
        <v>0</v>
      </c>
      <c r="BJ64">
        <f ca="1">IF(AND($B64&gt;0,SUM(BJ$3:BJ63)=0,SUM($H64:BI64)=0),$B64,0)</f>
        <v>0</v>
      </c>
      <c r="BK64">
        <f ca="1">IF(AND($B64&gt;0,SUM(BK$3:BK63)=0,SUM($H64:BJ64)=0),$B64,0)</f>
        <v>0</v>
      </c>
      <c r="BL64">
        <f ca="1">IF(AND($B64&gt;0,SUM(BL$3:BL63)=0,SUM($H64:BK64)=0),$B64,0)</f>
        <v>0</v>
      </c>
      <c r="BM64">
        <f ca="1">IF(AND($B64&gt;0,SUM(BM$3:BM63)=0,SUM($H64:BL64)=0),$B64,0)</f>
        <v>0</v>
      </c>
      <c r="BN64">
        <f ca="1">IF(AND($B64&gt;0,SUM(BN$3:BN63)=0,SUM($H64:BM64)=0),$B64,0)</f>
        <v>0</v>
      </c>
      <c r="BO64">
        <f ca="1">IF(AND($B64&gt;0,SUM(BO$3:BO63)=0,SUM($H64:BN64)=0),$B64,0)</f>
        <v>0</v>
      </c>
      <c r="BP64">
        <f ca="1">IF(AND($B64&gt;0,SUM(BP$3:BP63)=0,SUM($H64:BO64)=0),$B64,0)</f>
        <v>0</v>
      </c>
      <c r="BQ64">
        <f ca="1">IF(AND($B64&gt;0,SUM(BQ$3:BQ63)=0,SUM($H64:BP64)=0),$B64,0)</f>
        <v>0</v>
      </c>
      <c r="BR64">
        <f ca="1">IF(AND($B64&gt;0,SUM(BR$3:BR63)=0,SUM($H64:BQ64)=0),$B64,0)</f>
        <v>0</v>
      </c>
      <c r="BS64">
        <f ca="1">IF(AND($B64&gt;0,SUM(BS$3:BS63)=0,SUM($H64:BR64)=0),$B64,0)</f>
        <v>0</v>
      </c>
      <c r="BT64">
        <f ca="1">IF(AND($B64&gt;0,SUM(BT$3:BT63)=0,SUM($H64:BS64)=0),$B64,0)</f>
        <v>0</v>
      </c>
      <c r="BU64">
        <f ca="1">IF(AND($B64&gt;0,SUM(BU$3:BU63)=0,SUM($H64:BT64)=0),$B64,0)</f>
        <v>0</v>
      </c>
      <c r="BV64">
        <f ca="1">IF(AND($B64&gt;0,SUM(BV$3:BV63)=0,SUM($H64:BU64)=0),$B64,0)</f>
        <v>0</v>
      </c>
      <c r="BW64">
        <f ca="1">IF(AND($B64&gt;0,SUM(BW$3:BW63)=0,SUM($H64:BV64)=0),$B64,0)</f>
        <v>0</v>
      </c>
      <c r="BX64">
        <f ca="1">IF(AND($B64&gt;0,SUM(BX$3:BX63)=0,SUM($H64:BW64)=0),$B64,0)</f>
        <v>0</v>
      </c>
      <c r="BY64">
        <f ca="1">IF(AND($B64&gt;0,SUM(BY$3:BY63)=0,SUM($H64:BX64)=0),$B64,0)</f>
        <v>0</v>
      </c>
      <c r="BZ64">
        <f ca="1">IF(AND($B64&gt;0,SUM(BZ$3:BZ63)=0,SUM($H64:BY64)=0),$B64,0)</f>
        <v>0</v>
      </c>
      <c r="CA64">
        <f ca="1">IF(AND($B64&gt;0,SUM(CA$3:CA63)=0,SUM($H64:BZ64)=0),$B64,0)</f>
        <v>0</v>
      </c>
      <c r="CB64">
        <f ca="1">IF(AND($B64&gt;0,SUM(CB$3:CB63)=0,SUM($H64:CA64)=0),$B64,0)</f>
        <v>0</v>
      </c>
      <c r="CC64">
        <f ca="1">IF(AND($B64&gt;0,SUM(CC$3:CC63)=0,SUM($H64:CB64)=0),$B64,0)</f>
        <v>0</v>
      </c>
      <c r="CD64">
        <f ca="1">IF(AND($B64&gt;0,SUM(CD$3:CD63)=0,SUM($H64:CC64)=0),$B64,0)</f>
        <v>0</v>
      </c>
      <c r="CE64">
        <f ca="1">IF(AND($B64&gt;0,SUM(CE$3:CE63)=0,SUM($H64:CD64)=0),$B64,0)</f>
        <v>0</v>
      </c>
      <c r="CF64">
        <f ca="1">IF(AND($B64&gt;0,SUM(CF$3:CF63)=0,SUM($H64:CE64)=0),$B64,0)</f>
        <v>0</v>
      </c>
      <c r="CG64">
        <f ca="1">IF(AND($B64&gt;0,SUM(CG$3:CG63)=0,SUM($H64:CF64)=0),$B64,0)</f>
        <v>0</v>
      </c>
      <c r="CH64">
        <f ca="1">IF(AND($B64&gt;0,SUM(CH$3:CH63)=0,SUM($H64:CG64)=0),$B64,0)</f>
        <v>0</v>
      </c>
      <c r="CI64">
        <f ca="1">IF(AND($B64&gt;0,SUM(CI$3:CI63)=0,SUM($H64:CH64)=0),$B64,0)</f>
        <v>0</v>
      </c>
      <c r="CJ64">
        <f ca="1">IF(AND($B64&gt;0,SUM(CJ$3:CJ63)=0,SUM($H64:CI64)=0),$B64,0)</f>
        <v>0</v>
      </c>
      <c r="CK64">
        <f ca="1">IF(AND($B64&gt;0,SUM(CK$3:CK63)=0,SUM($H64:CJ64)=0),$B64,0)</f>
        <v>0</v>
      </c>
      <c r="CL64">
        <f ca="1">IF(AND($B64&gt;0,SUM(CL$3:CL63)=0,SUM($H64:CK64)=0),$B64,0)</f>
        <v>0</v>
      </c>
      <c r="CM64">
        <f ca="1">IF(AND($B64&gt;0,SUM(CM$3:CM63)=0,SUM($H64:CL64)=0),$B64,0)</f>
        <v>0</v>
      </c>
      <c r="CN64">
        <f ca="1">IF(AND($B64&gt;0,SUM(CN$3:CN63)=0,SUM($H64:CM64)=0),$B64,0)</f>
        <v>0</v>
      </c>
      <c r="CO64">
        <f ca="1">IF(AND($B64&gt;0,SUM(CO$3:CO63)=0,SUM($H64:CN64)=0),$B64,0)</f>
        <v>0</v>
      </c>
      <c r="CP64">
        <f ca="1">IF(AND($B64&gt;0,SUM(CP$3:CP63)=0,SUM($H64:CO64)=0),$B64,0)</f>
        <v>0</v>
      </c>
      <c r="CQ64">
        <f ca="1">IF(AND($B64&gt;0,SUM(CQ$3:CQ63)=0,SUM($H64:CP64)=0),$B64,0)</f>
        <v>0</v>
      </c>
      <c r="CR64">
        <f ca="1">IF(AND($B64&gt;0,SUM(CR$3:CR63)=0,SUM($H64:CQ64)=0),$B64,0)</f>
        <v>0</v>
      </c>
      <c r="CS64">
        <f ca="1">IF(AND($B64&gt;0,SUM(CS$3:CS63)=0,SUM($H64:CR64)=0),$B64,0)</f>
        <v>0</v>
      </c>
      <c r="CT64">
        <f ca="1">IF(AND($B64&gt;0,SUM(CT$3:CT63)=0,SUM($H64:CS64)=0),$B64,0)</f>
        <v>0</v>
      </c>
      <c r="CU64">
        <f ca="1">IF(AND($B64&gt;0,SUM(CU$3:CU63)=0,SUM($H64:CT64)=0),$B64,0)</f>
        <v>0</v>
      </c>
      <c r="CV64">
        <f ca="1">IF(AND($B64&gt;0,SUM(CV$3:CV63)=0,SUM($H64:CU64)=0),$B64,0)</f>
        <v>0</v>
      </c>
      <c r="CW64">
        <f ca="1">IF(AND($B64&gt;0,SUM(CW$3:CW63)=0,SUM($H64:CV64)=0),$B64,0)</f>
        <v>0</v>
      </c>
      <c r="CX64">
        <f ca="1">IF(AND($B64&gt;0,SUM(CX$3:CX63)=0,SUM($H64:CW64)=0),$B64,0)</f>
        <v>0</v>
      </c>
      <c r="CY64">
        <f ca="1">IF(AND($B64&gt;0,SUM(CY$3:CY63)=0,SUM($H64:CX64)=0),$B64,0)</f>
        <v>0</v>
      </c>
      <c r="CZ64">
        <f ca="1">IF(AND($B64&gt;0,SUM(CZ$3:CZ63)=0,SUM($H64:CY64)=0),$B64,0)</f>
        <v>0</v>
      </c>
      <c r="DA64">
        <f ca="1">IF(AND($B64&gt;0,SUM(DA$3:DA63)=0,SUM($H64:CZ64)=0),$B64,0)</f>
        <v>0</v>
      </c>
      <c r="DB64">
        <f ca="1">IF(AND($B64&gt;0,SUM(DB$3:DB63)=0,SUM($H64:DA64)=0),$B64,0)</f>
        <v>0</v>
      </c>
      <c r="DC64">
        <f ca="1">IF(AND($B64&gt;0,SUM(DC$3:DC63)=0,SUM($H64:DB64)=0),$B64,0)</f>
        <v>0</v>
      </c>
      <c r="DD64">
        <f ca="1">IF(AND($B64&gt;0,SUM(DD$3:DD63)=0,SUM($H64:DC64)=0),$B64,0)</f>
        <v>0</v>
      </c>
      <c r="DE64">
        <f ca="1">IF(AND($B64&gt;0,SUM(DE$3:DE63)=0,SUM($H64:DD64)=0),$B64,0)</f>
        <v>0</v>
      </c>
      <c r="DF64">
        <f ca="1">IF(AND($B64&gt;0,SUM(DF$3:DF63)=0,SUM($H64:DE64)=0),$B64,0)</f>
        <v>0</v>
      </c>
      <c r="DG64">
        <f ca="1">IF(AND($B64&gt;0,SUM(DG$3:DG63)=0,SUM($H64:DF64)=0),$B64,0)</f>
        <v>0</v>
      </c>
      <c r="DH64">
        <f ca="1">IF(AND($B64&gt;0,SUM(DH$3:DH63)=0,SUM($H64:DG64)=0),$B64,0)</f>
        <v>0</v>
      </c>
      <c r="DI64">
        <f ca="1">IF(AND($B64&gt;0,SUM(DI$3:DI63)=0,SUM($H64:DH64)=0),$B64,0)</f>
        <v>0</v>
      </c>
      <c r="DJ64">
        <f ca="1">IF(AND($B64&gt;0,SUM(DJ$3:DJ63)=0,SUM($H64:DI64)=0),$B64,0)</f>
        <v>0</v>
      </c>
      <c r="DK64">
        <f ca="1">IF(AND($B64&gt;0,SUM(DK$3:DK63)=0,SUM($H64:DJ64)=0),$B64,0)</f>
        <v>0</v>
      </c>
      <c r="DL64">
        <f ca="1">IF(AND($B64&gt;0,SUM(DL$3:DL63)=0,SUM($H64:DK64)=0),$B64,0)</f>
        <v>0</v>
      </c>
      <c r="DM64">
        <f ca="1">IF(AND($B64&gt;0,SUM(DM$3:DM63)=0,SUM($H64:DL64)=0),$B64,0)</f>
        <v>0</v>
      </c>
      <c r="DN64">
        <f ca="1">IF(AND($B64&gt;0,SUM(DN$3:DN63)=0,SUM($H64:DM64)=0),$B64,0)</f>
        <v>0</v>
      </c>
      <c r="DO64">
        <f ca="1">IF(AND($B64&gt;0,SUM(DO$3:DO63)=0,SUM($H64:DN64)=0),$B64,0)</f>
        <v>0</v>
      </c>
      <c r="DP64">
        <f ca="1">IF(AND($B64&gt;0,SUM(DP$3:DP63)=0,SUM($H64:DO64)=0),$B64,0)</f>
        <v>0</v>
      </c>
      <c r="DQ64">
        <f ca="1">IF(AND($B64&gt;0,SUM(DQ$3:DQ63)=0,SUM($H64:DP64)=0),$B64,0)</f>
        <v>0</v>
      </c>
      <c r="DR64">
        <f ca="1">IF(AND($B64&gt;0,SUM(DR$3:DR63)=0,SUM($H64:DQ64)=0),$B64,0)</f>
        <v>0</v>
      </c>
      <c r="DS64">
        <f ca="1">IF(AND($B64&gt;0,SUM(DS$3:DS63)=0,SUM($H64:DR64)=0),$B64,0)</f>
        <v>0</v>
      </c>
      <c r="DT64">
        <f ca="1">IF(AND($B64&gt;0,SUM(DT$3:DT63)=0,SUM($H64:DS64)=0),$B64,0)</f>
        <v>0</v>
      </c>
      <c r="DU64">
        <f ca="1">IF(AND($B64&gt;0,SUM(DU$3:DU63)=0,SUM($H64:DT64)=0),$B64,0)</f>
        <v>0</v>
      </c>
      <c r="DV64">
        <f ca="1">IF(AND($B64&gt;0,SUM(DV$3:DV63)=0,SUM($H64:DU64)=0),$B64,0)</f>
        <v>0</v>
      </c>
      <c r="DW64">
        <f ca="1">IF(AND($B64&gt;0,SUM(DW$3:DW63)=0,SUM($H64:DV64)=0),$B64,0)</f>
        <v>0</v>
      </c>
      <c r="DX64">
        <f ca="1">IF(AND($B64&gt;0,SUM(DX$3:DX63)=0,SUM($H64:DW64)=0),$B64,0)</f>
        <v>0</v>
      </c>
      <c r="DY64">
        <f ca="1">IF(AND($B64&gt;0,SUM(DY$3:DY63)=0,SUM($H64:DX64)=0),$B64,0)</f>
        <v>0</v>
      </c>
      <c r="DZ64">
        <f ca="1">IF(AND($B64&gt;0,SUM(DZ$3:DZ63)=0,SUM($H64:DY64)=0),$B64,0)</f>
        <v>0</v>
      </c>
      <c r="EA64">
        <f ca="1">IF(AND($B64&gt;0,SUM(EA$3:EA63)=0,SUM($H64:DZ64)=0),$B64,0)</f>
        <v>0</v>
      </c>
      <c r="EB64">
        <f ca="1">IF(AND($B64&gt;0,SUM(EB$3:EB63)=0,SUM($H64:EA64)=0),$B64,0)</f>
        <v>0</v>
      </c>
      <c r="EC64">
        <f ca="1">IF(AND($B64&gt;0,SUM(EC$3:EC63)=0,SUM($H64:EB64)=0),$B64,0)</f>
        <v>0</v>
      </c>
      <c r="ED64">
        <f ca="1">IF(AND($B64&gt;0,SUM(ED$3:ED63)=0,SUM($H64:EC64)=0),$B64,0)</f>
        <v>0</v>
      </c>
      <c r="EE64">
        <f ca="1">IF(AND($B64&gt;0,SUM(EE$3:EE63)=0,SUM($H64:ED64)=0),$B64,0)</f>
        <v>0</v>
      </c>
      <c r="EF64">
        <f ca="1">IF(AND($B64&gt;0,SUM(EF$3:EF63)=0,SUM($H64:EE64)=0),$B64,0)</f>
        <v>0</v>
      </c>
      <c r="EG64">
        <f ca="1">IF(AND($B64&gt;0,SUM(EG$3:EG63)=0,SUM($H64:EF64)=0),$B64,0)</f>
        <v>0</v>
      </c>
      <c r="EH64">
        <f ca="1">IF(AND($B64&gt;0,SUM(EH$3:EH63)=0,SUM($H64:EG64)=0),$B64,0)</f>
        <v>0</v>
      </c>
      <c r="EI64">
        <f ca="1">IF(AND($B64&gt;0,SUM(EI$3:EI63)=0,SUM($H64:EH64)=0),$B64,0)</f>
        <v>0</v>
      </c>
      <c r="EJ64">
        <f ca="1">IF(AND($B64&gt;0,SUM(EJ$3:EJ63)=0,SUM($H64:EI64)=0),$B64,0)</f>
        <v>0</v>
      </c>
      <c r="EK64">
        <f ca="1">IF(AND($B64&gt;0,SUM(EK$3:EK63)=0,SUM($H64:EJ64)=0),$B64,0)</f>
        <v>0</v>
      </c>
      <c r="EL64">
        <f ca="1">IF(AND($B64&gt;0,SUM(EL$3:EL63)=0,SUM($H64:EK64)=0),$B64,0)</f>
        <v>0</v>
      </c>
      <c r="EM64">
        <f ca="1">IF(AND($B64&gt;0,SUM(EM$3:EM63)=0,SUM($H64:EL64)=0),$B64,0)</f>
        <v>0</v>
      </c>
      <c r="EN64">
        <f ca="1">IF(AND($B64&gt;0,SUM(EN$3:EN63)=0,SUM($H64:EM64)=0),$B64,0)</f>
        <v>0</v>
      </c>
      <c r="EO64">
        <f ca="1">IF(AND($B64&gt;0,SUM(EO$3:EO63)=0,SUM($H64:EN64)=0),$B64,0)</f>
        <v>0</v>
      </c>
      <c r="EP64">
        <f ca="1">IF(AND($B64&gt;0,SUM(EP$3:EP63)=0,SUM($H64:EO64)=0),$B64,0)</f>
        <v>0</v>
      </c>
      <c r="EQ64">
        <f ca="1">IF(AND($B64&gt;0,SUM(EQ$3:EQ63)=0,SUM($H64:EP64)=0),$B64,0)</f>
        <v>0</v>
      </c>
      <c r="ER64">
        <f ca="1">IF(AND($B64&gt;0,SUM(ER$3:ER63)=0,SUM($H64:EQ64)=0),$B64,0)</f>
        <v>0</v>
      </c>
      <c r="ES64">
        <f ca="1">IF(AND($B64&gt;0,SUM(ES$3:ES63)=0,SUM($H64:ER64)=0),$B64,0)</f>
        <v>0</v>
      </c>
      <c r="ET64">
        <f ca="1">IF(AND($B64&gt;0,SUM(ET$3:ET63)=0,SUM($H64:ES64)=0),$B64,0)</f>
        <v>0</v>
      </c>
      <c r="EU64">
        <f ca="1">IF(AND($B64&gt;0,SUM(EU$3:EU63)=0,SUM($H64:ET64)=0),$B64,0)</f>
        <v>0</v>
      </c>
      <c r="EV64">
        <f ca="1">IF(AND($B64&gt;0,SUM(EV$3:EV63)=0,SUM($H64:EU64)=0),$B64,0)</f>
        <v>0</v>
      </c>
      <c r="EW64">
        <f ca="1">IF(AND($B64&gt;0,SUM(EW$3:EW63)=0,SUM($H64:EV64)=0),$B64,0)</f>
        <v>0</v>
      </c>
      <c r="EX64">
        <f ca="1">IF(AND($B64&gt;0,SUM(EX$3:EX63)=0,SUM($H64:EW64)=0),$B64,0)</f>
        <v>0</v>
      </c>
      <c r="EY64">
        <f ca="1">IF(AND($B64&gt;0,SUM(EY$3:EY63)=0,SUM($H64:EX64)=0),$B64,0)</f>
        <v>0</v>
      </c>
      <c r="EZ64">
        <f ca="1">IF(AND($B64&gt;0,SUM(EZ$3:EZ63)=0,SUM($H64:EY64)=0),$B64,0)</f>
        <v>0</v>
      </c>
      <c r="FA64">
        <f ca="1">IF(AND($B64&gt;0,SUM(FA$3:FA63)=0,SUM($H64:EZ64)=0),$B64,0)</f>
        <v>0</v>
      </c>
      <c r="FB64">
        <f ca="1">IF(AND($B64&gt;0,SUM(FB$3:FB63)=0,SUM($H64:FA64)=0),$B64,0)</f>
        <v>0</v>
      </c>
      <c r="FC64">
        <f ca="1">IF(AND($B64&gt;0,SUM(FC$3:FC63)=0,SUM($H64:FB64)=0),$B64,0)</f>
        <v>0</v>
      </c>
      <c r="FD64">
        <f ca="1">IF(AND($B64&gt;0,SUM(FD$3:FD63)=0,SUM($H64:FC64)=0),$B64,0)</f>
        <v>0</v>
      </c>
      <c r="FE64">
        <f ca="1">IF(AND($B64&gt;0,SUM(FE$3:FE63)=0,SUM($H64:FD64)=0),$B64,0)</f>
        <v>0</v>
      </c>
      <c r="FF64">
        <f ca="1">IF(AND($B64&gt;0,SUM(FF$3:FF63)=0,SUM($H64:FE64)=0),$B64,0)</f>
        <v>0</v>
      </c>
      <c r="FG64">
        <f ca="1">IF(AND($B64&gt;0,SUM(FG$3:FG63)=0,SUM($H64:FF64)=0),$B64,0)</f>
        <v>0</v>
      </c>
      <c r="FH64">
        <f ca="1">IF(AND($B64&gt;0,SUM(FH$3:FH63)=0,SUM($H64:FG64)=0),$B64,0)</f>
        <v>0</v>
      </c>
      <c r="FI64">
        <f ca="1">IF(AND($B64&gt;0,SUM(FI$3:FI63)=0,SUM($H64:FH64)=0),$B64,0)</f>
        <v>0</v>
      </c>
      <c r="FJ64">
        <f ca="1">IF(AND($B64&gt;0,SUM(FJ$3:FJ63)=0,SUM($H64:FI64)=0),$B64,0)</f>
        <v>0</v>
      </c>
      <c r="FK64">
        <f ca="1">IF(AND($B64&gt;0,SUM(FK$3:FK63)=0,SUM($H64:FJ64)=0),$B64,0)</f>
        <v>0</v>
      </c>
      <c r="FL64">
        <f ca="1">IF(AND($B64&gt;0,SUM(FL$3:FL63)=0,SUM($H64:FK64)=0),$B64,0)</f>
        <v>0</v>
      </c>
      <c r="FM64">
        <f ca="1">IF(AND($B64&gt;0,SUM(FM$3:FM63)=0,SUM($H64:FL64)=0),$B64,0)</f>
        <v>0</v>
      </c>
      <c r="FN64">
        <f ca="1">IF(AND($B64&gt;0,SUM(FN$3:FN63)=0,SUM($H64:FM64)=0),$B64,0)</f>
        <v>0</v>
      </c>
      <c r="FS64" s="67" t="s">
        <v>353</v>
      </c>
      <c r="FT64" s="67" t="s">
        <v>341</v>
      </c>
      <c r="FU64" s="342">
        <v>7906689</v>
      </c>
      <c r="FV64" s="67">
        <v>1</v>
      </c>
      <c r="FY64" s="249" t="s">
        <v>413</v>
      </c>
      <c r="FZ64" s="67" t="s">
        <v>341</v>
      </c>
      <c r="GA64" s="67" t="str">
        <f>""</f>
        <v/>
      </c>
      <c r="GB64" s="67">
        <v>1</v>
      </c>
      <c r="GE64" s="67" t="s">
        <v>809</v>
      </c>
      <c r="GF64" s="67" t="s">
        <v>341</v>
      </c>
      <c r="GG64" s="67" t="str">
        <f>""</f>
        <v/>
      </c>
      <c r="GH64" s="67">
        <v>1</v>
      </c>
    </row>
    <row r="65" spans="1:190" ht="15.75" thickBot="1" x14ac:dyDescent="0.3">
      <c r="A65">
        <v>65</v>
      </c>
      <c r="B65">
        <f ca="1">IF(Valintaohjelma!D$19=SelectionData!I$19,A65,0)</f>
        <v>0</v>
      </c>
      <c r="C65" s="240" t="str">
        <f t="shared" ca="1" si="6"/>
        <v>Höyrysuluntiiviste R5 (O/V)</v>
      </c>
      <c r="D65" s="240" t="str">
        <f t="shared" ca="1" si="7"/>
        <v>10212YP</v>
      </c>
      <c r="E65" s="240">
        <f t="shared" ca="1" si="8"/>
        <v>7906304</v>
      </c>
      <c r="F65" s="240">
        <f t="shared" ca="1" si="9"/>
        <v>1</v>
      </c>
      <c r="G65" s="47">
        <f ca="1">INDEX($I$2:$FN$2,ROWS(G$2:G65))</f>
        <v>0</v>
      </c>
      <c r="H65">
        <v>0</v>
      </c>
      <c r="I65">
        <f ca="1">IF(AND($B65&gt;0,SUM(I$3:I64)=0,SUM($H65:H65)=0),$B65,0)</f>
        <v>0</v>
      </c>
      <c r="J65">
        <f ca="1">IF(AND($B65&gt;0,SUM(J$3:J64)=0,SUM($H65:I65)=0),$B65,0)</f>
        <v>0</v>
      </c>
      <c r="K65">
        <f ca="1">IF(AND($B65&gt;0,SUM(K$3:K64)=0,SUM($H65:J65)=0),$B65,0)</f>
        <v>0</v>
      </c>
      <c r="L65">
        <f ca="1">IF(AND($B65&gt;0,SUM(L$3:L64)=0,SUM($H65:K65)=0),$B65,0)</f>
        <v>0</v>
      </c>
      <c r="M65">
        <f ca="1">IF(AND($B65&gt;0,SUM(M$3:M64)=0,SUM($H65:L65)=0),$B65,0)</f>
        <v>0</v>
      </c>
      <c r="N65">
        <f ca="1">IF(AND($B65&gt;0,SUM(N$3:N64)=0,SUM($H65:M65)=0),$B65,0)</f>
        <v>0</v>
      </c>
      <c r="O65">
        <f ca="1">IF(AND($B65&gt;0,SUM(O$3:O64)=0,SUM($H65:N65)=0),$B65,0)</f>
        <v>0</v>
      </c>
      <c r="P65">
        <f ca="1">IF(AND($B65&gt;0,SUM(P$3:P64)=0,SUM($H65:O65)=0),$B65,0)</f>
        <v>0</v>
      </c>
      <c r="Q65">
        <f ca="1">IF(AND($B65&gt;0,SUM(Q$3:Q64)=0,SUM($H65:P65)=0),$B65,0)</f>
        <v>0</v>
      </c>
      <c r="R65">
        <f ca="1">IF(AND($B65&gt;0,SUM(R$3:R64)=0,SUM($H65:Q65)=0),$B65,0)</f>
        <v>0</v>
      </c>
      <c r="S65">
        <f ca="1">IF(AND($B65&gt;0,SUM(S$3:S64)=0,SUM($H65:R65)=0),$B65,0)</f>
        <v>0</v>
      </c>
      <c r="T65">
        <f ca="1">IF(AND($B65&gt;0,SUM(T$3:T64)=0,SUM($H65:S65)=0),$B65,0)</f>
        <v>0</v>
      </c>
      <c r="U65">
        <f ca="1">IF(AND($B65&gt;0,SUM(U$3:U64)=0,SUM($H65:T65)=0),$B65,0)</f>
        <v>0</v>
      </c>
      <c r="V65">
        <f ca="1">IF(AND($B65&gt;0,SUM(V$3:V64)=0,SUM($H65:U65)=0),$B65,0)</f>
        <v>0</v>
      </c>
      <c r="W65">
        <f ca="1">IF(AND($B65&gt;0,SUM(W$3:W64)=0,SUM($H65:V65)=0),$B65,0)</f>
        <v>0</v>
      </c>
      <c r="X65">
        <f ca="1">IF(AND($B65&gt;0,SUM(X$3:X64)=0,SUM($H65:W65)=0),$B65,0)</f>
        <v>0</v>
      </c>
      <c r="Y65">
        <f ca="1">IF(AND($B65&gt;0,SUM(Y$3:Y64)=0,SUM($H65:X65)=0),$B65,0)</f>
        <v>0</v>
      </c>
      <c r="Z65">
        <f ca="1">IF(AND($B65&gt;0,SUM(Z$3:Z64)=0,SUM($H65:Y65)=0),$B65,0)</f>
        <v>0</v>
      </c>
      <c r="AA65">
        <f ca="1">IF(AND($B65&gt;0,SUM(AA$3:AA64)=0,SUM($H65:Z65)=0),$B65,0)</f>
        <v>0</v>
      </c>
      <c r="AB65">
        <f ca="1">IF(AND($B65&gt;0,SUM(AB$3:AB64)=0,SUM($H65:AA65)=0),$B65,0)</f>
        <v>0</v>
      </c>
      <c r="AC65">
        <f ca="1">IF(AND($B65&gt;0,SUM(AC$3:AC64)=0,SUM($H65:AB65)=0),$B65,0)</f>
        <v>0</v>
      </c>
      <c r="AD65">
        <f ca="1">IF(AND($B65&gt;0,SUM(AD$3:AD64)=0,SUM($H65:AC65)=0),$B65,0)</f>
        <v>0</v>
      </c>
      <c r="AE65">
        <f ca="1">IF(AND($B65&gt;0,SUM(AE$3:AE64)=0,SUM($H65:AD65)=0),$B65,0)</f>
        <v>0</v>
      </c>
      <c r="AF65">
        <f ca="1">IF(AND($B65&gt;0,SUM(AF$3:AF64)=0,SUM($H65:AE65)=0),$B65,0)</f>
        <v>0</v>
      </c>
      <c r="AG65">
        <f ca="1">IF(AND($B65&gt;0,SUM(AG$3:AG64)=0,SUM($H65:AF65)=0),$B65,0)</f>
        <v>0</v>
      </c>
      <c r="AH65">
        <f ca="1">IF(AND($B65&gt;0,SUM(AH$3:AH64)=0,SUM($H65:AG65)=0),$B65,0)</f>
        <v>0</v>
      </c>
      <c r="AI65">
        <f ca="1">IF(AND($B65&gt;0,SUM(AI$3:AI64)=0,SUM($H65:AH65)=0),$B65,0)</f>
        <v>0</v>
      </c>
      <c r="AJ65">
        <f ca="1">IF(AND($B65&gt;0,SUM(AJ$3:AJ64)=0,SUM($H65:AI65)=0),$B65,0)</f>
        <v>0</v>
      </c>
      <c r="AK65">
        <f ca="1">IF(AND($B65&gt;0,SUM(AK$3:AK64)=0,SUM($H65:AJ65)=0),$B65,0)</f>
        <v>0</v>
      </c>
      <c r="AL65">
        <f ca="1">IF(AND($B65&gt;0,SUM(AL$3:AL64)=0,SUM($H65:AK65)=0),$B65,0)</f>
        <v>0</v>
      </c>
      <c r="AM65">
        <f ca="1">IF(AND($B65&gt;0,SUM(AM$3:AM64)=0,SUM($H65:AL65)=0),$B65,0)</f>
        <v>0</v>
      </c>
      <c r="AN65">
        <f ca="1">IF(AND($B65&gt;0,SUM(AN$3:AN64)=0,SUM($H65:AM65)=0),$B65,0)</f>
        <v>0</v>
      </c>
      <c r="AO65">
        <f ca="1">IF(AND($B65&gt;0,SUM(AO$3:AO64)=0,SUM($H65:AN65)=0),$B65,0)</f>
        <v>0</v>
      </c>
      <c r="AP65">
        <f ca="1">IF(AND($B65&gt;0,SUM(AP$3:AP64)=0,SUM($H65:AO65)=0),$B65,0)</f>
        <v>0</v>
      </c>
      <c r="AQ65">
        <f ca="1">IF(AND($B65&gt;0,SUM(AQ$3:AQ64)=0,SUM($H65:AP65)=0),$B65,0)</f>
        <v>0</v>
      </c>
      <c r="AR65">
        <f ca="1">IF(AND($B65&gt;0,SUM(AR$3:AR64)=0,SUM($H65:AQ65)=0),$B65,0)</f>
        <v>0</v>
      </c>
      <c r="AS65">
        <f ca="1">IF(AND($B65&gt;0,SUM(AS$3:AS64)=0,SUM($H65:AR65)=0),$B65,0)</f>
        <v>0</v>
      </c>
      <c r="AT65">
        <f ca="1">IF(AND($B65&gt;0,SUM(AT$3:AT64)=0,SUM($H65:AS65)=0),$B65,0)</f>
        <v>0</v>
      </c>
      <c r="AU65">
        <f ca="1">IF(AND($B65&gt;0,SUM(AU$3:AU64)=0,SUM($H65:AT65)=0),$B65,0)</f>
        <v>0</v>
      </c>
      <c r="AV65">
        <f ca="1">IF(AND($B65&gt;0,SUM(AV$3:AV64)=0,SUM($H65:AU65)=0),$B65,0)</f>
        <v>0</v>
      </c>
      <c r="AW65">
        <f ca="1">IF(AND($B65&gt;0,SUM(AW$3:AW64)=0,SUM($H65:AV65)=0),$B65,0)</f>
        <v>0</v>
      </c>
      <c r="AX65">
        <f ca="1">IF(AND($B65&gt;0,SUM(AX$3:AX64)=0,SUM($H65:AW65)=0),$B65,0)</f>
        <v>0</v>
      </c>
      <c r="AY65">
        <f ca="1">IF(AND($B65&gt;0,SUM(AY$3:AY64)=0,SUM($H65:AX65)=0),$B65,0)</f>
        <v>0</v>
      </c>
      <c r="AZ65">
        <f ca="1">IF(AND($B65&gt;0,SUM(AZ$3:AZ64)=0,SUM($H65:AY65)=0),$B65,0)</f>
        <v>0</v>
      </c>
      <c r="BA65">
        <f ca="1">IF(AND($B65&gt;0,SUM(BA$3:BA64)=0,SUM($H65:AZ65)=0),$B65,0)</f>
        <v>0</v>
      </c>
      <c r="BB65">
        <f ca="1">IF(AND($B65&gt;0,SUM(BB$3:BB64)=0,SUM($H65:BA65)=0),$B65,0)</f>
        <v>0</v>
      </c>
      <c r="BC65">
        <f ca="1">IF(AND($B65&gt;0,SUM(BC$3:BC64)=0,SUM($H65:BB65)=0),$B65,0)</f>
        <v>0</v>
      </c>
      <c r="BD65">
        <f ca="1">IF(AND($B65&gt;0,SUM(BD$3:BD64)=0,SUM($H65:BC65)=0),$B65,0)</f>
        <v>0</v>
      </c>
      <c r="BE65">
        <f ca="1">IF(AND($B65&gt;0,SUM(BE$3:BE64)=0,SUM($H65:BD65)=0),$B65,0)</f>
        <v>0</v>
      </c>
      <c r="BF65">
        <f ca="1">IF(AND($B65&gt;0,SUM(BF$3:BF64)=0,SUM($H65:BE65)=0),$B65,0)</f>
        <v>0</v>
      </c>
      <c r="BG65">
        <f ca="1">IF(AND($B65&gt;0,SUM(BG$3:BG64)=0,SUM($H65:BF65)=0),$B65,0)</f>
        <v>0</v>
      </c>
      <c r="BH65">
        <f ca="1">IF(AND($B65&gt;0,SUM(BH$3:BH64)=0,SUM($H65:BG65)=0),$B65,0)</f>
        <v>0</v>
      </c>
      <c r="BI65">
        <f ca="1">IF(AND($B65&gt;0,SUM(BI$3:BI64)=0,SUM($H65:BH65)=0),$B65,0)</f>
        <v>0</v>
      </c>
      <c r="BJ65">
        <f ca="1">IF(AND($B65&gt;0,SUM(BJ$3:BJ64)=0,SUM($H65:BI65)=0),$B65,0)</f>
        <v>0</v>
      </c>
      <c r="BK65">
        <f ca="1">IF(AND($B65&gt;0,SUM(BK$3:BK64)=0,SUM($H65:BJ65)=0),$B65,0)</f>
        <v>0</v>
      </c>
      <c r="BL65">
        <f ca="1">IF(AND($B65&gt;0,SUM(BL$3:BL64)=0,SUM($H65:BK65)=0),$B65,0)</f>
        <v>0</v>
      </c>
      <c r="BM65">
        <f ca="1">IF(AND($B65&gt;0,SUM(BM$3:BM64)=0,SUM($H65:BL65)=0),$B65,0)</f>
        <v>0</v>
      </c>
      <c r="BN65">
        <f ca="1">IF(AND($B65&gt;0,SUM(BN$3:BN64)=0,SUM($H65:BM65)=0),$B65,0)</f>
        <v>0</v>
      </c>
      <c r="BO65">
        <f ca="1">IF(AND($B65&gt;0,SUM(BO$3:BO64)=0,SUM($H65:BN65)=0),$B65,0)</f>
        <v>0</v>
      </c>
      <c r="BP65">
        <f ca="1">IF(AND($B65&gt;0,SUM(BP$3:BP64)=0,SUM($H65:BO65)=0),$B65,0)</f>
        <v>0</v>
      </c>
      <c r="BQ65">
        <f ca="1">IF(AND($B65&gt;0,SUM(BQ$3:BQ64)=0,SUM($H65:BP65)=0),$B65,0)</f>
        <v>0</v>
      </c>
      <c r="BR65">
        <f ca="1">IF(AND($B65&gt;0,SUM(BR$3:BR64)=0,SUM($H65:BQ65)=0),$B65,0)</f>
        <v>0</v>
      </c>
      <c r="BS65">
        <f ca="1">IF(AND($B65&gt;0,SUM(BS$3:BS64)=0,SUM($H65:BR65)=0),$B65,0)</f>
        <v>0</v>
      </c>
      <c r="BT65">
        <f ca="1">IF(AND($B65&gt;0,SUM(BT$3:BT64)=0,SUM($H65:BS65)=0),$B65,0)</f>
        <v>0</v>
      </c>
      <c r="BU65">
        <f ca="1">IF(AND($B65&gt;0,SUM(BU$3:BU64)=0,SUM($H65:BT65)=0),$B65,0)</f>
        <v>0</v>
      </c>
      <c r="BV65">
        <f ca="1">IF(AND($B65&gt;0,SUM(BV$3:BV64)=0,SUM($H65:BU65)=0),$B65,0)</f>
        <v>0</v>
      </c>
      <c r="BW65">
        <f ca="1">IF(AND($B65&gt;0,SUM(BW$3:BW64)=0,SUM($H65:BV65)=0),$B65,0)</f>
        <v>0</v>
      </c>
      <c r="BX65">
        <f ca="1">IF(AND($B65&gt;0,SUM(BX$3:BX64)=0,SUM($H65:BW65)=0),$B65,0)</f>
        <v>0</v>
      </c>
      <c r="BY65">
        <f ca="1">IF(AND($B65&gt;0,SUM(BY$3:BY64)=0,SUM($H65:BX65)=0),$B65,0)</f>
        <v>0</v>
      </c>
      <c r="BZ65">
        <f ca="1">IF(AND($B65&gt;0,SUM(BZ$3:BZ64)=0,SUM($H65:BY65)=0),$B65,0)</f>
        <v>0</v>
      </c>
      <c r="CA65">
        <f ca="1">IF(AND($B65&gt;0,SUM(CA$3:CA64)=0,SUM($H65:BZ65)=0),$B65,0)</f>
        <v>0</v>
      </c>
      <c r="CB65">
        <f ca="1">IF(AND($B65&gt;0,SUM(CB$3:CB64)=0,SUM($H65:CA65)=0),$B65,0)</f>
        <v>0</v>
      </c>
      <c r="CC65">
        <f ca="1">IF(AND($B65&gt;0,SUM(CC$3:CC64)=0,SUM($H65:CB65)=0),$B65,0)</f>
        <v>0</v>
      </c>
      <c r="CD65">
        <f ca="1">IF(AND($B65&gt;0,SUM(CD$3:CD64)=0,SUM($H65:CC65)=0),$B65,0)</f>
        <v>0</v>
      </c>
      <c r="CE65">
        <f ca="1">IF(AND($B65&gt;0,SUM(CE$3:CE64)=0,SUM($H65:CD65)=0),$B65,0)</f>
        <v>0</v>
      </c>
      <c r="CF65">
        <f ca="1">IF(AND($B65&gt;0,SUM(CF$3:CF64)=0,SUM($H65:CE65)=0),$B65,0)</f>
        <v>0</v>
      </c>
      <c r="CG65">
        <f ca="1">IF(AND($B65&gt;0,SUM(CG$3:CG64)=0,SUM($H65:CF65)=0),$B65,0)</f>
        <v>0</v>
      </c>
      <c r="CH65">
        <f ca="1">IF(AND($B65&gt;0,SUM(CH$3:CH64)=0,SUM($H65:CG65)=0),$B65,0)</f>
        <v>0</v>
      </c>
      <c r="CI65">
        <f ca="1">IF(AND($B65&gt;0,SUM(CI$3:CI64)=0,SUM($H65:CH65)=0),$B65,0)</f>
        <v>0</v>
      </c>
      <c r="CJ65">
        <f ca="1">IF(AND($B65&gt;0,SUM(CJ$3:CJ64)=0,SUM($H65:CI65)=0),$B65,0)</f>
        <v>0</v>
      </c>
      <c r="CK65">
        <f ca="1">IF(AND($B65&gt;0,SUM(CK$3:CK64)=0,SUM($H65:CJ65)=0),$B65,0)</f>
        <v>0</v>
      </c>
      <c r="CL65">
        <f ca="1">IF(AND($B65&gt;0,SUM(CL$3:CL64)=0,SUM($H65:CK65)=0),$B65,0)</f>
        <v>0</v>
      </c>
      <c r="CM65">
        <f ca="1">IF(AND($B65&gt;0,SUM(CM$3:CM64)=0,SUM($H65:CL65)=0),$B65,0)</f>
        <v>0</v>
      </c>
      <c r="CN65">
        <f ca="1">IF(AND($B65&gt;0,SUM(CN$3:CN64)=0,SUM($H65:CM65)=0),$B65,0)</f>
        <v>0</v>
      </c>
      <c r="CO65">
        <f ca="1">IF(AND($B65&gt;0,SUM(CO$3:CO64)=0,SUM($H65:CN65)=0),$B65,0)</f>
        <v>0</v>
      </c>
      <c r="CP65">
        <f ca="1">IF(AND($B65&gt;0,SUM(CP$3:CP64)=0,SUM($H65:CO65)=0),$B65,0)</f>
        <v>0</v>
      </c>
      <c r="CQ65">
        <f ca="1">IF(AND($B65&gt;0,SUM(CQ$3:CQ64)=0,SUM($H65:CP65)=0),$B65,0)</f>
        <v>0</v>
      </c>
      <c r="CR65">
        <f ca="1">IF(AND($B65&gt;0,SUM(CR$3:CR64)=0,SUM($H65:CQ65)=0),$B65,0)</f>
        <v>0</v>
      </c>
      <c r="CS65">
        <f ca="1">IF(AND($B65&gt;0,SUM(CS$3:CS64)=0,SUM($H65:CR65)=0),$B65,0)</f>
        <v>0</v>
      </c>
      <c r="CT65">
        <f ca="1">IF(AND($B65&gt;0,SUM(CT$3:CT64)=0,SUM($H65:CS65)=0),$B65,0)</f>
        <v>0</v>
      </c>
      <c r="CU65">
        <f ca="1">IF(AND($B65&gt;0,SUM(CU$3:CU64)=0,SUM($H65:CT65)=0),$B65,0)</f>
        <v>0</v>
      </c>
      <c r="CV65">
        <f ca="1">IF(AND($B65&gt;0,SUM(CV$3:CV64)=0,SUM($H65:CU65)=0),$B65,0)</f>
        <v>0</v>
      </c>
      <c r="CW65">
        <f ca="1">IF(AND($B65&gt;0,SUM(CW$3:CW64)=0,SUM($H65:CV65)=0),$B65,0)</f>
        <v>0</v>
      </c>
      <c r="CX65">
        <f ca="1">IF(AND($B65&gt;0,SUM(CX$3:CX64)=0,SUM($H65:CW65)=0),$B65,0)</f>
        <v>0</v>
      </c>
      <c r="CY65">
        <f ca="1">IF(AND($B65&gt;0,SUM(CY$3:CY64)=0,SUM($H65:CX65)=0),$B65,0)</f>
        <v>0</v>
      </c>
      <c r="CZ65">
        <f ca="1">IF(AND($B65&gt;0,SUM(CZ$3:CZ64)=0,SUM($H65:CY65)=0),$B65,0)</f>
        <v>0</v>
      </c>
      <c r="DA65">
        <f ca="1">IF(AND($B65&gt;0,SUM(DA$3:DA64)=0,SUM($H65:CZ65)=0),$B65,0)</f>
        <v>0</v>
      </c>
      <c r="DB65">
        <f ca="1">IF(AND($B65&gt;0,SUM(DB$3:DB64)=0,SUM($H65:DA65)=0),$B65,0)</f>
        <v>0</v>
      </c>
      <c r="DC65">
        <f ca="1">IF(AND($B65&gt;0,SUM(DC$3:DC64)=0,SUM($H65:DB65)=0),$B65,0)</f>
        <v>0</v>
      </c>
      <c r="DD65">
        <f ca="1">IF(AND($B65&gt;0,SUM(DD$3:DD64)=0,SUM($H65:DC65)=0),$B65,0)</f>
        <v>0</v>
      </c>
      <c r="DE65">
        <f ca="1">IF(AND($B65&gt;0,SUM(DE$3:DE64)=0,SUM($H65:DD65)=0),$B65,0)</f>
        <v>0</v>
      </c>
      <c r="DF65">
        <f ca="1">IF(AND($B65&gt;0,SUM(DF$3:DF64)=0,SUM($H65:DE65)=0),$B65,0)</f>
        <v>0</v>
      </c>
      <c r="DG65">
        <f ca="1">IF(AND($B65&gt;0,SUM(DG$3:DG64)=0,SUM($H65:DF65)=0),$B65,0)</f>
        <v>0</v>
      </c>
      <c r="DH65">
        <f ca="1">IF(AND($B65&gt;0,SUM(DH$3:DH64)=0,SUM($H65:DG65)=0),$B65,0)</f>
        <v>0</v>
      </c>
      <c r="DI65">
        <f ca="1">IF(AND($B65&gt;0,SUM(DI$3:DI64)=0,SUM($H65:DH65)=0),$B65,0)</f>
        <v>0</v>
      </c>
      <c r="DJ65">
        <f ca="1">IF(AND($B65&gt;0,SUM(DJ$3:DJ64)=0,SUM($H65:DI65)=0),$B65,0)</f>
        <v>0</v>
      </c>
      <c r="DK65">
        <f ca="1">IF(AND($B65&gt;0,SUM(DK$3:DK64)=0,SUM($H65:DJ65)=0),$B65,0)</f>
        <v>0</v>
      </c>
      <c r="DL65">
        <f ca="1">IF(AND($B65&gt;0,SUM(DL$3:DL64)=0,SUM($H65:DK65)=0),$B65,0)</f>
        <v>0</v>
      </c>
      <c r="DM65">
        <f ca="1">IF(AND($B65&gt;0,SUM(DM$3:DM64)=0,SUM($H65:DL65)=0),$B65,0)</f>
        <v>0</v>
      </c>
      <c r="DN65">
        <f ca="1">IF(AND($B65&gt;0,SUM(DN$3:DN64)=0,SUM($H65:DM65)=0),$B65,0)</f>
        <v>0</v>
      </c>
      <c r="DO65">
        <f ca="1">IF(AND($B65&gt;0,SUM(DO$3:DO64)=0,SUM($H65:DN65)=0),$B65,0)</f>
        <v>0</v>
      </c>
      <c r="DP65">
        <f ca="1">IF(AND($B65&gt;0,SUM(DP$3:DP64)=0,SUM($H65:DO65)=0),$B65,0)</f>
        <v>0</v>
      </c>
      <c r="DQ65">
        <f ca="1">IF(AND($B65&gt;0,SUM(DQ$3:DQ64)=0,SUM($H65:DP65)=0),$B65,0)</f>
        <v>0</v>
      </c>
      <c r="DR65">
        <f ca="1">IF(AND($B65&gt;0,SUM(DR$3:DR64)=0,SUM($H65:DQ65)=0),$B65,0)</f>
        <v>0</v>
      </c>
      <c r="DS65">
        <f ca="1">IF(AND($B65&gt;0,SUM(DS$3:DS64)=0,SUM($H65:DR65)=0),$B65,0)</f>
        <v>0</v>
      </c>
      <c r="DT65">
        <f ca="1">IF(AND($B65&gt;0,SUM(DT$3:DT64)=0,SUM($H65:DS65)=0),$B65,0)</f>
        <v>0</v>
      </c>
      <c r="DU65">
        <f ca="1">IF(AND($B65&gt;0,SUM(DU$3:DU64)=0,SUM($H65:DT65)=0),$B65,0)</f>
        <v>0</v>
      </c>
      <c r="DV65">
        <f ca="1">IF(AND($B65&gt;0,SUM(DV$3:DV64)=0,SUM($H65:DU65)=0),$B65,0)</f>
        <v>0</v>
      </c>
      <c r="DW65">
        <f ca="1">IF(AND($B65&gt;0,SUM(DW$3:DW64)=0,SUM($H65:DV65)=0),$B65,0)</f>
        <v>0</v>
      </c>
      <c r="DX65">
        <f ca="1">IF(AND($B65&gt;0,SUM(DX$3:DX64)=0,SUM($H65:DW65)=0),$B65,0)</f>
        <v>0</v>
      </c>
      <c r="DY65">
        <f ca="1">IF(AND($B65&gt;0,SUM(DY$3:DY64)=0,SUM($H65:DX65)=0),$B65,0)</f>
        <v>0</v>
      </c>
      <c r="DZ65">
        <f ca="1">IF(AND($B65&gt;0,SUM(DZ$3:DZ64)=0,SUM($H65:DY65)=0),$B65,0)</f>
        <v>0</v>
      </c>
      <c r="EA65">
        <f ca="1">IF(AND($B65&gt;0,SUM(EA$3:EA64)=0,SUM($H65:DZ65)=0),$B65,0)</f>
        <v>0</v>
      </c>
      <c r="EB65">
        <f ca="1">IF(AND($B65&gt;0,SUM(EB$3:EB64)=0,SUM($H65:EA65)=0),$B65,0)</f>
        <v>0</v>
      </c>
      <c r="EC65">
        <f ca="1">IF(AND($B65&gt;0,SUM(EC$3:EC64)=0,SUM($H65:EB65)=0),$B65,0)</f>
        <v>0</v>
      </c>
      <c r="ED65">
        <f ca="1">IF(AND($B65&gt;0,SUM(ED$3:ED64)=0,SUM($H65:EC65)=0),$B65,0)</f>
        <v>0</v>
      </c>
      <c r="EE65">
        <f ca="1">IF(AND($B65&gt;0,SUM(EE$3:EE64)=0,SUM($H65:ED65)=0),$B65,0)</f>
        <v>0</v>
      </c>
      <c r="EF65">
        <f ca="1">IF(AND($B65&gt;0,SUM(EF$3:EF64)=0,SUM($H65:EE65)=0),$B65,0)</f>
        <v>0</v>
      </c>
      <c r="EG65">
        <f ca="1">IF(AND($B65&gt;0,SUM(EG$3:EG64)=0,SUM($H65:EF65)=0),$B65,0)</f>
        <v>0</v>
      </c>
      <c r="EH65">
        <f ca="1">IF(AND($B65&gt;0,SUM(EH$3:EH64)=0,SUM($H65:EG65)=0),$B65,0)</f>
        <v>0</v>
      </c>
      <c r="EI65">
        <f ca="1">IF(AND($B65&gt;0,SUM(EI$3:EI64)=0,SUM($H65:EH65)=0),$B65,0)</f>
        <v>0</v>
      </c>
      <c r="EJ65">
        <f ca="1">IF(AND($B65&gt;0,SUM(EJ$3:EJ64)=0,SUM($H65:EI65)=0),$B65,0)</f>
        <v>0</v>
      </c>
      <c r="EK65">
        <f ca="1">IF(AND($B65&gt;0,SUM(EK$3:EK64)=0,SUM($H65:EJ65)=0),$B65,0)</f>
        <v>0</v>
      </c>
      <c r="EL65">
        <f ca="1">IF(AND($B65&gt;0,SUM(EL$3:EL64)=0,SUM($H65:EK65)=0),$B65,0)</f>
        <v>0</v>
      </c>
      <c r="EM65">
        <f ca="1">IF(AND($B65&gt;0,SUM(EM$3:EM64)=0,SUM($H65:EL65)=0),$B65,0)</f>
        <v>0</v>
      </c>
      <c r="EN65">
        <f ca="1">IF(AND($B65&gt;0,SUM(EN$3:EN64)=0,SUM($H65:EM65)=0),$B65,0)</f>
        <v>0</v>
      </c>
      <c r="EO65">
        <f ca="1">IF(AND($B65&gt;0,SUM(EO$3:EO64)=0,SUM($H65:EN65)=0),$B65,0)</f>
        <v>0</v>
      </c>
      <c r="EP65">
        <f ca="1">IF(AND($B65&gt;0,SUM(EP$3:EP64)=0,SUM($H65:EO65)=0),$B65,0)</f>
        <v>0</v>
      </c>
      <c r="EQ65">
        <f ca="1">IF(AND($B65&gt;0,SUM(EQ$3:EQ64)=0,SUM($H65:EP65)=0),$B65,0)</f>
        <v>0</v>
      </c>
      <c r="ER65">
        <f ca="1">IF(AND($B65&gt;0,SUM(ER$3:ER64)=0,SUM($H65:EQ65)=0),$B65,0)</f>
        <v>0</v>
      </c>
      <c r="ES65">
        <f ca="1">IF(AND($B65&gt;0,SUM(ES$3:ES64)=0,SUM($H65:ER65)=0),$B65,0)</f>
        <v>0</v>
      </c>
      <c r="ET65">
        <f ca="1">IF(AND($B65&gt;0,SUM(ET$3:ET64)=0,SUM($H65:ES65)=0),$B65,0)</f>
        <v>0</v>
      </c>
      <c r="EU65">
        <f ca="1">IF(AND($B65&gt;0,SUM(EU$3:EU64)=0,SUM($H65:ET65)=0),$B65,0)</f>
        <v>0</v>
      </c>
      <c r="EV65">
        <f ca="1">IF(AND($B65&gt;0,SUM(EV$3:EV64)=0,SUM($H65:EU65)=0),$B65,0)</f>
        <v>0</v>
      </c>
      <c r="EW65">
        <f ca="1">IF(AND($B65&gt;0,SUM(EW$3:EW64)=0,SUM($H65:EV65)=0),$B65,0)</f>
        <v>0</v>
      </c>
      <c r="EX65">
        <f ca="1">IF(AND($B65&gt;0,SUM(EX$3:EX64)=0,SUM($H65:EW65)=0),$B65,0)</f>
        <v>0</v>
      </c>
      <c r="EY65">
        <f ca="1">IF(AND($B65&gt;0,SUM(EY$3:EY64)=0,SUM($H65:EX65)=0),$B65,0)</f>
        <v>0</v>
      </c>
      <c r="EZ65">
        <f ca="1">IF(AND($B65&gt;0,SUM(EZ$3:EZ64)=0,SUM($H65:EY65)=0),$B65,0)</f>
        <v>0</v>
      </c>
      <c r="FA65">
        <f ca="1">IF(AND($B65&gt;0,SUM(FA$3:FA64)=0,SUM($H65:EZ65)=0),$B65,0)</f>
        <v>0</v>
      </c>
      <c r="FB65">
        <f ca="1">IF(AND($B65&gt;0,SUM(FB$3:FB64)=0,SUM($H65:FA65)=0),$B65,0)</f>
        <v>0</v>
      </c>
      <c r="FC65">
        <f ca="1">IF(AND($B65&gt;0,SUM(FC$3:FC64)=0,SUM($H65:FB65)=0),$B65,0)</f>
        <v>0</v>
      </c>
      <c r="FD65">
        <f ca="1">IF(AND($B65&gt;0,SUM(FD$3:FD64)=0,SUM($H65:FC65)=0),$B65,0)</f>
        <v>0</v>
      </c>
      <c r="FE65">
        <f ca="1">IF(AND($B65&gt;0,SUM(FE$3:FE64)=0,SUM($H65:FD65)=0),$B65,0)</f>
        <v>0</v>
      </c>
      <c r="FF65">
        <f ca="1">IF(AND($B65&gt;0,SUM(FF$3:FF64)=0,SUM($H65:FE65)=0),$B65,0)</f>
        <v>0</v>
      </c>
      <c r="FG65">
        <f ca="1">IF(AND($B65&gt;0,SUM(FG$3:FG64)=0,SUM($H65:FF65)=0),$B65,0)</f>
        <v>0</v>
      </c>
      <c r="FH65">
        <f ca="1">IF(AND($B65&gt;0,SUM(FH$3:FH64)=0,SUM($H65:FG65)=0),$B65,0)</f>
        <v>0</v>
      </c>
      <c r="FI65">
        <f ca="1">IF(AND($B65&gt;0,SUM(FI$3:FI64)=0,SUM($H65:FH65)=0),$B65,0)</f>
        <v>0</v>
      </c>
      <c r="FJ65">
        <f ca="1">IF(AND($B65&gt;0,SUM(FJ$3:FJ64)=0,SUM($H65:FI65)=0),$B65,0)</f>
        <v>0</v>
      </c>
      <c r="FK65">
        <f ca="1">IF(AND($B65&gt;0,SUM(FK$3:FK64)=0,SUM($H65:FJ65)=0),$B65,0)</f>
        <v>0</v>
      </c>
      <c r="FL65">
        <f ca="1">IF(AND($B65&gt;0,SUM(FL$3:FL64)=0,SUM($H65:FK65)=0),$B65,0)</f>
        <v>0</v>
      </c>
      <c r="FM65">
        <f ca="1">IF(AND($B65&gt;0,SUM(FM$3:FM64)=0,SUM($H65:FL65)=0),$B65,0)</f>
        <v>0</v>
      </c>
      <c r="FN65">
        <f ca="1">IF(AND($B65&gt;0,SUM(FN$3:FN64)=0,SUM($H65:FM65)=0),$B65,0)</f>
        <v>0</v>
      </c>
      <c r="FS65" s="67" t="s">
        <v>352</v>
      </c>
      <c r="FT65" s="67" t="s">
        <v>350</v>
      </c>
      <c r="FU65" s="342">
        <v>7906304</v>
      </c>
      <c r="FV65" s="67">
        <v>1</v>
      </c>
      <c r="FY65" s="249" t="s">
        <v>414</v>
      </c>
      <c r="FZ65" s="67" t="s">
        <v>350</v>
      </c>
      <c r="GA65" s="67" t="str">
        <f>""</f>
        <v/>
      </c>
      <c r="GB65" s="67">
        <v>1</v>
      </c>
      <c r="GE65" s="67" t="s">
        <v>810</v>
      </c>
      <c r="GF65" s="67" t="s">
        <v>350</v>
      </c>
      <c r="GG65" s="67" t="str">
        <f>""</f>
        <v/>
      </c>
      <c r="GH65" s="67">
        <v>1</v>
      </c>
    </row>
    <row r="66" spans="1:190" ht="15.75" thickBot="1" x14ac:dyDescent="0.3">
      <c r="A66">
        <v>66</v>
      </c>
      <c r="B66">
        <f ca="1">IF(Valintaohjelma!D$19=SelectionData!J$19,A66,0)</f>
        <v>0</v>
      </c>
      <c r="C66" s="240" t="str">
        <f t="shared" ca="1" si="6"/>
        <v>Höyrysuluntiiviste R3 (O/V)</v>
      </c>
      <c r="D66" s="240" t="str">
        <f t="shared" ca="1" si="7"/>
        <v>PR085YP</v>
      </c>
      <c r="E66" s="240">
        <f t="shared" ca="1" si="8"/>
        <v>7906594</v>
      </c>
      <c r="F66" s="240">
        <f t="shared" ca="1" si="9"/>
        <v>1</v>
      </c>
      <c r="G66" s="47">
        <f ca="1">INDEX($I$2:$FN$2,ROWS(G$2:G66))</f>
        <v>0</v>
      </c>
      <c r="H66">
        <v>0</v>
      </c>
      <c r="I66">
        <f ca="1">IF(AND($B66&gt;0,SUM(I$3:I65)=0,SUM($H66:H66)=0),$B66,0)</f>
        <v>0</v>
      </c>
      <c r="J66">
        <f ca="1">IF(AND($B66&gt;0,SUM(J$3:J65)=0,SUM($H66:I66)=0),$B66,0)</f>
        <v>0</v>
      </c>
      <c r="K66">
        <f ca="1">IF(AND($B66&gt;0,SUM(K$3:K65)=0,SUM($H66:J66)=0),$B66,0)</f>
        <v>0</v>
      </c>
      <c r="L66">
        <f ca="1">IF(AND($B66&gt;0,SUM(L$3:L65)=0,SUM($H66:K66)=0),$B66,0)</f>
        <v>0</v>
      </c>
      <c r="M66">
        <f ca="1">IF(AND($B66&gt;0,SUM(M$3:M65)=0,SUM($H66:L66)=0),$B66,0)</f>
        <v>0</v>
      </c>
      <c r="N66">
        <f ca="1">IF(AND($B66&gt;0,SUM(N$3:N65)=0,SUM($H66:M66)=0),$B66,0)</f>
        <v>0</v>
      </c>
      <c r="O66">
        <f ca="1">IF(AND($B66&gt;0,SUM(O$3:O65)=0,SUM($H66:N66)=0),$B66,0)</f>
        <v>0</v>
      </c>
      <c r="P66">
        <f ca="1">IF(AND($B66&gt;0,SUM(P$3:P65)=0,SUM($H66:O66)=0),$B66,0)</f>
        <v>0</v>
      </c>
      <c r="Q66">
        <f ca="1">IF(AND($B66&gt;0,SUM(Q$3:Q65)=0,SUM($H66:P66)=0),$B66,0)</f>
        <v>0</v>
      </c>
      <c r="R66">
        <f ca="1">IF(AND($B66&gt;0,SUM(R$3:R65)=0,SUM($H66:Q66)=0),$B66,0)</f>
        <v>0</v>
      </c>
      <c r="S66">
        <f ca="1">IF(AND($B66&gt;0,SUM(S$3:S65)=0,SUM($H66:R66)=0),$B66,0)</f>
        <v>0</v>
      </c>
      <c r="T66">
        <f ca="1">IF(AND($B66&gt;0,SUM(T$3:T65)=0,SUM($H66:S66)=0),$B66,0)</f>
        <v>0</v>
      </c>
      <c r="U66">
        <f ca="1">IF(AND($B66&gt;0,SUM(U$3:U65)=0,SUM($H66:T66)=0),$B66,0)</f>
        <v>0</v>
      </c>
      <c r="V66">
        <f ca="1">IF(AND($B66&gt;0,SUM(V$3:V65)=0,SUM($H66:U66)=0),$B66,0)</f>
        <v>0</v>
      </c>
      <c r="W66">
        <f ca="1">IF(AND($B66&gt;0,SUM(W$3:W65)=0,SUM($H66:V66)=0),$B66,0)</f>
        <v>0</v>
      </c>
      <c r="X66">
        <f ca="1">IF(AND($B66&gt;0,SUM(X$3:X65)=0,SUM($H66:W66)=0),$B66,0)</f>
        <v>0</v>
      </c>
      <c r="Y66">
        <f ca="1">IF(AND($B66&gt;0,SUM(Y$3:Y65)=0,SUM($H66:X66)=0),$B66,0)</f>
        <v>0</v>
      </c>
      <c r="Z66">
        <f ca="1">IF(AND($B66&gt;0,SUM(Z$3:Z65)=0,SUM($H66:Y66)=0),$B66,0)</f>
        <v>0</v>
      </c>
      <c r="AA66">
        <f ca="1">IF(AND($B66&gt;0,SUM(AA$3:AA65)=0,SUM($H66:Z66)=0),$B66,0)</f>
        <v>0</v>
      </c>
      <c r="AB66">
        <f ca="1">IF(AND($B66&gt;0,SUM(AB$3:AB65)=0,SUM($H66:AA66)=0),$B66,0)</f>
        <v>0</v>
      </c>
      <c r="AC66">
        <f ca="1">IF(AND($B66&gt;0,SUM(AC$3:AC65)=0,SUM($H66:AB66)=0),$B66,0)</f>
        <v>0</v>
      </c>
      <c r="AD66">
        <f ca="1">IF(AND($B66&gt;0,SUM(AD$3:AD65)=0,SUM($H66:AC66)=0),$B66,0)</f>
        <v>0</v>
      </c>
      <c r="AE66">
        <f ca="1">IF(AND($B66&gt;0,SUM(AE$3:AE65)=0,SUM($H66:AD66)=0),$B66,0)</f>
        <v>0</v>
      </c>
      <c r="AF66">
        <f ca="1">IF(AND($B66&gt;0,SUM(AF$3:AF65)=0,SUM($H66:AE66)=0),$B66,0)</f>
        <v>0</v>
      </c>
      <c r="AG66">
        <f ca="1">IF(AND($B66&gt;0,SUM(AG$3:AG65)=0,SUM($H66:AF66)=0),$B66,0)</f>
        <v>0</v>
      </c>
      <c r="AH66">
        <f ca="1">IF(AND($B66&gt;0,SUM(AH$3:AH65)=0,SUM($H66:AG66)=0),$B66,0)</f>
        <v>0</v>
      </c>
      <c r="AI66">
        <f ca="1">IF(AND($B66&gt;0,SUM(AI$3:AI65)=0,SUM($H66:AH66)=0),$B66,0)</f>
        <v>0</v>
      </c>
      <c r="AJ66">
        <f ca="1">IF(AND($B66&gt;0,SUM(AJ$3:AJ65)=0,SUM($H66:AI66)=0),$B66,0)</f>
        <v>0</v>
      </c>
      <c r="AK66">
        <f ca="1">IF(AND($B66&gt;0,SUM(AK$3:AK65)=0,SUM($H66:AJ66)=0),$B66,0)</f>
        <v>0</v>
      </c>
      <c r="AL66">
        <f ca="1">IF(AND($B66&gt;0,SUM(AL$3:AL65)=0,SUM($H66:AK66)=0),$B66,0)</f>
        <v>0</v>
      </c>
      <c r="AM66">
        <f ca="1">IF(AND($B66&gt;0,SUM(AM$3:AM65)=0,SUM($H66:AL66)=0),$B66,0)</f>
        <v>0</v>
      </c>
      <c r="AN66">
        <f ca="1">IF(AND($B66&gt;0,SUM(AN$3:AN65)=0,SUM($H66:AM66)=0),$B66,0)</f>
        <v>0</v>
      </c>
      <c r="AO66">
        <f ca="1">IF(AND($B66&gt;0,SUM(AO$3:AO65)=0,SUM($H66:AN66)=0),$B66,0)</f>
        <v>0</v>
      </c>
      <c r="AP66">
        <f ca="1">IF(AND($B66&gt;0,SUM(AP$3:AP65)=0,SUM($H66:AO66)=0),$B66,0)</f>
        <v>0</v>
      </c>
      <c r="AQ66">
        <f ca="1">IF(AND($B66&gt;0,SUM(AQ$3:AQ65)=0,SUM($H66:AP66)=0),$B66,0)</f>
        <v>0</v>
      </c>
      <c r="AR66">
        <f ca="1">IF(AND($B66&gt;0,SUM(AR$3:AR65)=0,SUM($H66:AQ66)=0),$B66,0)</f>
        <v>0</v>
      </c>
      <c r="AS66">
        <f ca="1">IF(AND($B66&gt;0,SUM(AS$3:AS65)=0,SUM($H66:AR66)=0),$B66,0)</f>
        <v>0</v>
      </c>
      <c r="AT66">
        <f ca="1">IF(AND($B66&gt;0,SUM(AT$3:AT65)=0,SUM($H66:AS66)=0),$B66,0)</f>
        <v>0</v>
      </c>
      <c r="AU66">
        <f ca="1">IF(AND($B66&gt;0,SUM(AU$3:AU65)=0,SUM($H66:AT66)=0),$B66,0)</f>
        <v>0</v>
      </c>
      <c r="AV66">
        <f ca="1">IF(AND($B66&gt;0,SUM(AV$3:AV65)=0,SUM($H66:AU66)=0),$B66,0)</f>
        <v>0</v>
      </c>
      <c r="AW66">
        <f ca="1">IF(AND($B66&gt;0,SUM(AW$3:AW65)=0,SUM($H66:AV66)=0),$B66,0)</f>
        <v>0</v>
      </c>
      <c r="AX66">
        <f ca="1">IF(AND($B66&gt;0,SUM(AX$3:AX65)=0,SUM($H66:AW66)=0),$B66,0)</f>
        <v>0</v>
      </c>
      <c r="AY66">
        <f ca="1">IF(AND($B66&gt;0,SUM(AY$3:AY65)=0,SUM($H66:AX66)=0),$B66,0)</f>
        <v>0</v>
      </c>
      <c r="AZ66">
        <f ca="1">IF(AND($B66&gt;0,SUM(AZ$3:AZ65)=0,SUM($H66:AY66)=0),$B66,0)</f>
        <v>0</v>
      </c>
      <c r="BA66">
        <f ca="1">IF(AND($B66&gt;0,SUM(BA$3:BA65)=0,SUM($H66:AZ66)=0),$B66,0)</f>
        <v>0</v>
      </c>
      <c r="BB66">
        <f ca="1">IF(AND($B66&gt;0,SUM(BB$3:BB65)=0,SUM($H66:BA66)=0),$B66,0)</f>
        <v>0</v>
      </c>
      <c r="BC66">
        <f ca="1">IF(AND($B66&gt;0,SUM(BC$3:BC65)=0,SUM($H66:BB66)=0),$B66,0)</f>
        <v>0</v>
      </c>
      <c r="BD66">
        <f ca="1">IF(AND($B66&gt;0,SUM(BD$3:BD65)=0,SUM($H66:BC66)=0),$B66,0)</f>
        <v>0</v>
      </c>
      <c r="BE66">
        <f ca="1">IF(AND($B66&gt;0,SUM(BE$3:BE65)=0,SUM($H66:BD66)=0),$B66,0)</f>
        <v>0</v>
      </c>
      <c r="BF66">
        <f ca="1">IF(AND($B66&gt;0,SUM(BF$3:BF65)=0,SUM($H66:BE66)=0),$B66,0)</f>
        <v>0</v>
      </c>
      <c r="BG66">
        <f ca="1">IF(AND($B66&gt;0,SUM(BG$3:BG65)=0,SUM($H66:BF66)=0),$B66,0)</f>
        <v>0</v>
      </c>
      <c r="BH66">
        <f ca="1">IF(AND($B66&gt;0,SUM(BH$3:BH65)=0,SUM($H66:BG66)=0),$B66,0)</f>
        <v>0</v>
      </c>
      <c r="BI66">
        <f ca="1">IF(AND($B66&gt;0,SUM(BI$3:BI65)=0,SUM($H66:BH66)=0),$B66,0)</f>
        <v>0</v>
      </c>
      <c r="BJ66">
        <f ca="1">IF(AND($B66&gt;0,SUM(BJ$3:BJ65)=0,SUM($H66:BI66)=0),$B66,0)</f>
        <v>0</v>
      </c>
      <c r="BK66">
        <f ca="1">IF(AND($B66&gt;0,SUM(BK$3:BK65)=0,SUM($H66:BJ66)=0),$B66,0)</f>
        <v>0</v>
      </c>
      <c r="BL66">
        <f ca="1">IF(AND($B66&gt;0,SUM(BL$3:BL65)=0,SUM($H66:BK66)=0),$B66,0)</f>
        <v>0</v>
      </c>
      <c r="BM66">
        <f ca="1">IF(AND($B66&gt;0,SUM(BM$3:BM65)=0,SUM($H66:BL66)=0),$B66,0)</f>
        <v>0</v>
      </c>
      <c r="BN66">
        <f ca="1">IF(AND($B66&gt;0,SUM(BN$3:BN65)=0,SUM($H66:BM66)=0),$B66,0)</f>
        <v>0</v>
      </c>
      <c r="BO66">
        <f ca="1">IF(AND($B66&gt;0,SUM(BO$3:BO65)=0,SUM($H66:BN66)=0),$B66,0)</f>
        <v>0</v>
      </c>
      <c r="BP66">
        <f ca="1">IF(AND($B66&gt;0,SUM(BP$3:BP65)=0,SUM($H66:BO66)=0),$B66,0)</f>
        <v>0</v>
      </c>
      <c r="BQ66">
        <f ca="1">IF(AND($B66&gt;0,SUM(BQ$3:BQ65)=0,SUM($H66:BP66)=0),$B66,0)</f>
        <v>0</v>
      </c>
      <c r="BR66">
        <f ca="1">IF(AND($B66&gt;0,SUM(BR$3:BR65)=0,SUM($H66:BQ66)=0),$B66,0)</f>
        <v>0</v>
      </c>
      <c r="BS66">
        <f ca="1">IF(AND($B66&gt;0,SUM(BS$3:BS65)=0,SUM($H66:BR66)=0),$B66,0)</f>
        <v>0</v>
      </c>
      <c r="BT66">
        <f ca="1">IF(AND($B66&gt;0,SUM(BT$3:BT65)=0,SUM($H66:BS66)=0),$B66,0)</f>
        <v>0</v>
      </c>
      <c r="BU66">
        <f ca="1">IF(AND($B66&gt;0,SUM(BU$3:BU65)=0,SUM($H66:BT66)=0),$B66,0)</f>
        <v>0</v>
      </c>
      <c r="BV66">
        <f ca="1">IF(AND($B66&gt;0,SUM(BV$3:BV65)=0,SUM($H66:BU66)=0),$B66,0)</f>
        <v>0</v>
      </c>
      <c r="BW66">
        <f ca="1">IF(AND($B66&gt;0,SUM(BW$3:BW65)=0,SUM($H66:BV66)=0),$B66,0)</f>
        <v>0</v>
      </c>
      <c r="BX66">
        <f ca="1">IF(AND($B66&gt;0,SUM(BX$3:BX65)=0,SUM($H66:BW66)=0),$B66,0)</f>
        <v>0</v>
      </c>
      <c r="BY66">
        <f ca="1">IF(AND($B66&gt;0,SUM(BY$3:BY65)=0,SUM($H66:BX66)=0),$B66,0)</f>
        <v>0</v>
      </c>
      <c r="BZ66">
        <f ca="1">IF(AND($B66&gt;0,SUM(BZ$3:BZ65)=0,SUM($H66:BY66)=0),$B66,0)</f>
        <v>0</v>
      </c>
      <c r="CA66">
        <f ca="1">IF(AND($B66&gt;0,SUM(CA$3:CA65)=0,SUM($H66:BZ66)=0),$B66,0)</f>
        <v>0</v>
      </c>
      <c r="CB66">
        <f ca="1">IF(AND($B66&gt;0,SUM(CB$3:CB65)=0,SUM($H66:CA66)=0),$B66,0)</f>
        <v>0</v>
      </c>
      <c r="CC66">
        <f ca="1">IF(AND($B66&gt;0,SUM(CC$3:CC65)=0,SUM($H66:CB66)=0),$B66,0)</f>
        <v>0</v>
      </c>
      <c r="CD66">
        <f ca="1">IF(AND($B66&gt;0,SUM(CD$3:CD65)=0,SUM($H66:CC66)=0),$B66,0)</f>
        <v>0</v>
      </c>
      <c r="CE66">
        <f ca="1">IF(AND($B66&gt;0,SUM(CE$3:CE65)=0,SUM($H66:CD66)=0),$B66,0)</f>
        <v>0</v>
      </c>
      <c r="CF66">
        <f ca="1">IF(AND($B66&gt;0,SUM(CF$3:CF65)=0,SUM($H66:CE66)=0),$B66,0)</f>
        <v>0</v>
      </c>
      <c r="CG66">
        <f ca="1">IF(AND($B66&gt;0,SUM(CG$3:CG65)=0,SUM($H66:CF66)=0),$B66,0)</f>
        <v>0</v>
      </c>
      <c r="CH66">
        <f ca="1">IF(AND($B66&gt;0,SUM(CH$3:CH65)=0,SUM($H66:CG66)=0),$B66,0)</f>
        <v>0</v>
      </c>
      <c r="CI66">
        <f ca="1">IF(AND($B66&gt;0,SUM(CI$3:CI65)=0,SUM($H66:CH66)=0),$B66,0)</f>
        <v>0</v>
      </c>
      <c r="CJ66">
        <f ca="1">IF(AND($B66&gt;0,SUM(CJ$3:CJ65)=0,SUM($H66:CI66)=0),$B66,0)</f>
        <v>0</v>
      </c>
      <c r="CK66">
        <f ca="1">IF(AND($B66&gt;0,SUM(CK$3:CK65)=0,SUM($H66:CJ66)=0),$B66,0)</f>
        <v>0</v>
      </c>
      <c r="CL66">
        <f ca="1">IF(AND($B66&gt;0,SUM(CL$3:CL65)=0,SUM($H66:CK66)=0),$B66,0)</f>
        <v>0</v>
      </c>
      <c r="CM66">
        <f ca="1">IF(AND($B66&gt;0,SUM(CM$3:CM65)=0,SUM($H66:CL66)=0),$B66,0)</f>
        <v>0</v>
      </c>
      <c r="CN66">
        <f ca="1">IF(AND($B66&gt;0,SUM(CN$3:CN65)=0,SUM($H66:CM66)=0),$B66,0)</f>
        <v>0</v>
      </c>
      <c r="CO66">
        <f ca="1">IF(AND($B66&gt;0,SUM(CO$3:CO65)=0,SUM($H66:CN66)=0),$B66,0)</f>
        <v>0</v>
      </c>
      <c r="CP66">
        <f ca="1">IF(AND($B66&gt;0,SUM(CP$3:CP65)=0,SUM($H66:CO66)=0),$B66,0)</f>
        <v>0</v>
      </c>
      <c r="CQ66">
        <f ca="1">IF(AND($B66&gt;0,SUM(CQ$3:CQ65)=0,SUM($H66:CP66)=0),$B66,0)</f>
        <v>0</v>
      </c>
      <c r="CR66">
        <f ca="1">IF(AND($B66&gt;0,SUM(CR$3:CR65)=0,SUM($H66:CQ66)=0),$B66,0)</f>
        <v>0</v>
      </c>
      <c r="CS66">
        <f ca="1">IF(AND($B66&gt;0,SUM(CS$3:CS65)=0,SUM($H66:CR66)=0),$B66,0)</f>
        <v>0</v>
      </c>
      <c r="CT66">
        <f ca="1">IF(AND($B66&gt;0,SUM(CT$3:CT65)=0,SUM($H66:CS66)=0),$B66,0)</f>
        <v>0</v>
      </c>
      <c r="CU66">
        <f ca="1">IF(AND($B66&gt;0,SUM(CU$3:CU65)=0,SUM($H66:CT66)=0),$B66,0)</f>
        <v>0</v>
      </c>
      <c r="CV66">
        <f ca="1">IF(AND($B66&gt;0,SUM(CV$3:CV65)=0,SUM($H66:CU66)=0),$B66,0)</f>
        <v>0</v>
      </c>
      <c r="CW66">
        <f ca="1">IF(AND($B66&gt;0,SUM(CW$3:CW65)=0,SUM($H66:CV66)=0),$B66,0)</f>
        <v>0</v>
      </c>
      <c r="CX66">
        <f ca="1">IF(AND($B66&gt;0,SUM(CX$3:CX65)=0,SUM($H66:CW66)=0),$B66,0)</f>
        <v>0</v>
      </c>
      <c r="CY66">
        <f ca="1">IF(AND($B66&gt;0,SUM(CY$3:CY65)=0,SUM($H66:CX66)=0),$B66,0)</f>
        <v>0</v>
      </c>
      <c r="CZ66">
        <f ca="1">IF(AND($B66&gt;0,SUM(CZ$3:CZ65)=0,SUM($H66:CY66)=0),$B66,0)</f>
        <v>0</v>
      </c>
      <c r="DA66">
        <f ca="1">IF(AND($B66&gt;0,SUM(DA$3:DA65)=0,SUM($H66:CZ66)=0),$B66,0)</f>
        <v>0</v>
      </c>
      <c r="DB66">
        <f ca="1">IF(AND($B66&gt;0,SUM(DB$3:DB65)=0,SUM($H66:DA66)=0),$B66,0)</f>
        <v>0</v>
      </c>
      <c r="DC66">
        <f ca="1">IF(AND($B66&gt;0,SUM(DC$3:DC65)=0,SUM($H66:DB66)=0),$B66,0)</f>
        <v>0</v>
      </c>
      <c r="DD66">
        <f ca="1">IF(AND($B66&gt;0,SUM(DD$3:DD65)=0,SUM($H66:DC66)=0),$B66,0)</f>
        <v>0</v>
      </c>
      <c r="DE66">
        <f ca="1">IF(AND($B66&gt;0,SUM(DE$3:DE65)=0,SUM($H66:DD66)=0),$B66,0)</f>
        <v>0</v>
      </c>
      <c r="DF66">
        <f ca="1">IF(AND($B66&gt;0,SUM(DF$3:DF65)=0,SUM($H66:DE66)=0),$B66,0)</f>
        <v>0</v>
      </c>
      <c r="DG66">
        <f ca="1">IF(AND($B66&gt;0,SUM(DG$3:DG65)=0,SUM($H66:DF66)=0),$B66,0)</f>
        <v>0</v>
      </c>
      <c r="DH66">
        <f ca="1">IF(AND($B66&gt;0,SUM(DH$3:DH65)=0,SUM($H66:DG66)=0),$B66,0)</f>
        <v>0</v>
      </c>
      <c r="DI66">
        <f ca="1">IF(AND($B66&gt;0,SUM(DI$3:DI65)=0,SUM($H66:DH66)=0),$B66,0)</f>
        <v>0</v>
      </c>
      <c r="DJ66">
        <f ca="1">IF(AND($B66&gt;0,SUM(DJ$3:DJ65)=0,SUM($H66:DI66)=0),$B66,0)</f>
        <v>0</v>
      </c>
      <c r="DK66">
        <f ca="1">IF(AND($B66&gt;0,SUM(DK$3:DK65)=0,SUM($H66:DJ66)=0),$B66,0)</f>
        <v>0</v>
      </c>
      <c r="DL66">
        <f ca="1">IF(AND($B66&gt;0,SUM(DL$3:DL65)=0,SUM($H66:DK66)=0),$B66,0)</f>
        <v>0</v>
      </c>
      <c r="DM66">
        <f ca="1">IF(AND($B66&gt;0,SUM(DM$3:DM65)=0,SUM($H66:DL66)=0),$B66,0)</f>
        <v>0</v>
      </c>
      <c r="DN66">
        <f ca="1">IF(AND($B66&gt;0,SUM(DN$3:DN65)=0,SUM($H66:DM66)=0),$B66,0)</f>
        <v>0</v>
      </c>
      <c r="DO66">
        <f ca="1">IF(AND($B66&gt;0,SUM(DO$3:DO65)=0,SUM($H66:DN66)=0),$B66,0)</f>
        <v>0</v>
      </c>
      <c r="DP66">
        <f ca="1">IF(AND($B66&gt;0,SUM(DP$3:DP65)=0,SUM($H66:DO66)=0),$B66,0)</f>
        <v>0</v>
      </c>
      <c r="DQ66">
        <f ca="1">IF(AND($B66&gt;0,SUM(DQ$3:DQ65)=0,SUM($H66:DP66)=0),$B66,0)</f>
        <v>0</v>
      </c>
      <c r="DR66">
        <f ca="1">IF(AND($B66&gt;0,SUM(DR$3:DR65)=0,SUM($H66:DQ66)=0),$B66,0)</f>
        <v>0</v>
      </c>
      <c r="DS66">
        <f ca="1">IF(AND($B66&gt;0,SUM(DS$3:DS65)=0,SUM($H66:DR66)=0),$B66,0)</f>
        <v>0</v>
      </c>
      <c r="DT66">
        <f ca="1">IF(AND($B66&gt;0,SUM(DT$3:DT65)=0,SUM($H66:DS66)=0),$B66,0)</f>
        <v>0</v>
      </c>
      <c r="DU66">
        <f ca="1">IF(AND($B66&gt;0,SUM(DU$3:DU65)=0,SUM($H66:DT66)=0),$B66,0)</f>
        <v>0</v>
      </c>
      <c r="DV66">
        <f ca="1">IF(AND($B66&gt;0,SUM(DV$3:DV65)=0,SUM($H66:DU66)=0),$B66,0)</f>
        <v>0</v>
      </c>
      <c r="DW66">
        <f ca="1">IF(AND($B66&gt;0,SUM(DW$3:DW65)=0,SUM($H66:DV66)=0),$B66,0)</f>
        <v>0</v>
      </c>
      <c r="DX66">
        <f ca="1">IF(AND($B66&gt;0,SUM(DX$3:DX65)=0,SUM($H66:DW66)=0),$B66,0)</f>
        <v>0</v>
      </c>
      <c r="DY66">
        <f ca="1">IF(AND($B66&gt;0,SUM(DY$3:DY65)=0,SUM($H66:DX66)=0),$B66,0)</f>
        <v>0</v>
      </c>
      <c r="DZ66">
        <f ca="1">IF(AND($B66&gt;0,SUM(DZ$3:DZ65)=0,SUM($H66:DY66)=0),$B66,0)</f>
        <v>0</v>
      </c>
      <c r="EA66">
        <f ca="1">IF(AND($B66&gt;0,SUM(EA$3:EA65)=0,SUM($H66:DZ66)=0),$B66,0)</f>
        <v>0</v>
      </c>
      <c r="EB66">
        <f ca="1">IF(AND($B66&gt;0,SUM(EB$3:EB65)=0,SUM($H66:EA66)=0),$B66,0)</f>
        <v>0</v>
      </c>
      <c r="EC66">
        <f ca="1">IF(AND($B66&gt;0,SUM(EC$3:EC65)=0,SUM($H66:EB66)=0),$B66,0)</f>
        <v>0</v>
      </c>
      <c r="ED66">
        <f ca="1">IF(AND($B66&gt;0,SUM(ED$3:ED65)=0,SUM($H66:EC66)=0),$B66,0)</f>
        <v>0</v>
      </c>
      <c r="EE66">
        <f ca="1">IF(AND($B66&gt;0,SUM(EE$3:EE65)=0,SUM($H66:ED66)=0),$B66,0)</f>
        <v>0</v>
      </c>
      <c r="EF66">
        <f ca="1">IF(AND($B66&gt;0,SUM(EF$3:EF65)=0,SUM($H66:EE66)=0),$B66,0)</f>
        <v>0</v>
      </c>
      <c r="EG66">
        <f ca="1">IF(AND($B66&gt;0,SUM(EG$3:EG65)=0,SUM($H66:EF66)=0),$B66,0)</f>
        <v>0</v>
      </c>
      <c r="EH66">
        <f ca="1">IF(AND($B66&gt;0,SUM(EH$3:EH65)=0,SUM($H66:EG66)=0),$B66,0)</f>
        <v>0</v>
      </c>
      <c r="EI66">
        <f ca="1">IF(AND($B66&gt;0,SUM(EI$3:EI65)=0,SUM($H66:EH66)=0),$B66,0)</f>
        <v>0</v>
      </c>
      <c r="EJ66">
        <f ca="1">IF(AND($B66&gt;0,SUM(EJ$3:EJ65)=0,SUM($H66:EI66)=0),$B66,0)</f>
        <v>0</v>
      </c>
      <c r="EK66">
        <f ca="1">IF(AND($B66&gt;0,SUM(EK$3:EK65)=0,SUM($H66:EJ66)=0),$B66,0)</f>
        <v>0</v>
      </c>
      <c r="EL66">
        <f ca="1">IF(AND($B66&gt;0,SUM(EL$3:EL65)=0,SUM($H66:EK66)=0),$B66,0)</f>
        <v>0</v>
      </c>
      <c r="EM66">
        <f ca="1">IF(AND($B66&gt;0,SUM(EM$3:EM65)=0,SUM($H66:EL66)=0),$B66,0)</f>
        <v>0</v>
      </c>
      <c r="EN66">
        <f ca="1">IF(AND($B66&gt;0,SUM(EN$3:EN65)=0,SUM($H66:EM66)=0),$B66,0)</f>
        <v>0</v>
      </c>
      <c r="EO66">
        <f ca="1">IF(AND($B66&gt;0,SUM(EO$3:EO65)=0,SUM($H66:EN66)=0),$B66,0)</f>
        <v>0</v>
      </c>
      <c r="EP66">
        <f ca="1">IF(AND($B66&gt;0,SUM(EP$3:EP65)=0,SUM($H66:EO66)=0),$B66,0)</f>
        <v>0</v>
      </c>
      <c r="EQ66">
        <f ca="1">IF(AND($B66&gt;0,SUM(EQ$3:EQ65)=0,SUM($H66:EP66)=0),$B66,0)</f>
        <v>0</v>
      </c>
      <c r="ER66">
        <f ca="1">IF(AND($B66&gt;0,SUM(ER$3:ER65)=0,SUM($H66:EQ66)=0),$B66,0)</f>
        <v>0</v>
      </c>
      <c r="ES66">
        <f ca="1">IF(AND($B66&gt;0,SUM(ES$3:ES65)=0,SUM($H66:ER66)=0),$B66,0)</f>
        <v>0</v>
      </c>
      <c r="ET66">
        <f ca="1">IF(AND($B66&gt;0,SUM(ET$3:ET65)=0,SUM($H66:ES66)=0),$B66,0)</f>
        <v>0</v>
      </c>
      <c r="EU66">
        <f ca="1">IF(AND($B66&gt;0,SUM(EU$3:EU65)=0,SUM($H66:ET66)=0),$B66,0)</f>
        <v>0</v>
      </c>
      <c r="EV66">
        <f ca="1">IF(AND($B66&gt;0,SUM(EV$3:EV65)=0,SUM($H66:EU66)=0),$B66,0)</f>
        <v>0</v>
      </c>
      <c r="EW66">
        <f ca="1">IF(AND($B66&gt;0,SUM(EW$3:EW65)=0,SUM($H66:EV66)=0),$B66,0)</f>
        <v>0</v>
      </c>
      <c r="EX66">
        <f ca="1">IF(AND($B66&gt;0,SUM(EX$3:EX65)=0,SUM($H66:EW66)=0),$B66,0)</f>
        <v>0</v>
      </c>
      <c r="EY66">
        <f ca="1">IF(AND($B66&gt;0,SUM(EY$3:EY65)=0,SUM($H66:EX66)=0),$B66,0)</f>
        <v>0</v>
      </c>
      <c r="EZ66">
        <f ca="1">IF(AND($B66&gt;0,SUM(EZ$3:EZ65)=0,SUM($H66:EY66)=0),$B66,0)</f>
        <v>0</v>
      </c>
      <c r="FA66">
        <f ca="1">IF(AND($B66&gt;0,SUM(FA$3:FA65)=0,SUM($H66:EZ66)=0),$B66,0)</f>
        <v>0</v>
      </c>
      <c r="FB66">
        <f ca="1">IF(AND($B66&gt;0,SUM(FB$3:FB65)=0,SUM($H66:FA66)=0),$B66,0)</f>
        <v>0</v>
      </c>
      <c r="FC66">
        <f ca="1">IF(AND($B66&gt;0,SUM(FC$3:FC65)=0,SUM($H66:FB66)=0),$B66,0)</f>
        <v>0</v>
      </c>
      <c r="FD66">
        <f ca="1">IF(AND($B66&gt;0,SUM(FD$3:FD65)=0,SUM($H66:FC66)=0),$B66,0)</f>
        <v>0</v>
      </c>
      <c r="FE66">
        <f ca="1">IF(AND($B66&gt;0,SUM(FE$3:FE65)=0,SUM($H66:FD66)=0),$B66,0)</f>
        <v>0</v>
      </c>
      <c r="FF66">
        <f ca="1">IF(AND($B66&gt;0,SUM(FF$3:FF65)=0,SUM($H66:FE66)=0),$B66,0)</f>
        <v>0</v>
      </c>
      <c r="FG66">
        <f ca="1">IF(AND($B66&gt;0,SUM(FG$3:FG65)=0,SUM($H66:FF66)=0),$B66,0)</f>
        <v>0</v>
      </c>
      <c r="FH66">
        <f ca="1">IF(AND($B66&gt;0,SUM(FH$3:FH65)=0,SUM($H66:FG66)=0),$B66,0)</f>
        <v>0</v>
      </c>
      <c r="FI66">
        <f ca="1">IF(AND($B66&gt;0,SUM(FI$3:FI65)=0,SUM($H66:FH66)=0),$B66,0)</f>
        <v>0</v>
      </c>
      <c r="FJ66">
        <f ca="1">IF(AND($B66&gt;0,SUM(FJ$3:FJ65)=0,SUM($H66:FI66)=0),$B66,0)</f>
        <v>0</v>
      </c>
      <c r="FK66">
        <f ca="1">IF(AND($B66&gt;0,SUM(FK$3:FK65)=0,SUM($H66:FJ66)=0),$B66,0)</f>
        <v>0</v>
      </c>
      <c r="FL66">
        <f ca="1">IF(AND($B66&gt;0,SUM(FL$3:FL65)=0,SUM($H66:FK66)=0),$B66,0)</f>
        <v>0</v>
      </c>
      <c r="FM66">
        <f ca="1">IF(AND($B66&gt;0,SUM(FM$3:FM65)=0,SUM($H66:FL66)=0),$B66,0)</f>
        <v>0</v>
      </c>
      <c r="FN66">
        <f ca="1">IF(AND($B66&gt;0,SUM(FN$3:FN65)=0,SUM($H66:FM66)=0),$B66,0)</f>
        <v>0</v>
      </c>
      <c r="FS66" s="67" t="s">
        <v>351</v>
      </c>
      <c r="FT66" s="67" t="s">
        <v>347</v>
      </c>
      <c r="FU66" s="342">
        <v>7906594</v>
      </c>
      <c r="FV66" s="67">
        <v>1</v>
      </c>
      <c r="FY66" s="249" t="s">
        <v>415</v>
      </c>
      <c r="FZ66" s="67" t="s">
        <v>347</v>
      </c>
      <c r="GA66" s="67" t="str">
        <f>""</f>
        <v/>
      </c>
      <c r="GB66" s="67">
        <v>1</v>
      </c>
      <c r="GE66" s="67" t="s">
        <v>811</v>
      </c>
      <c r="GF66" s="67" t="s">
        <v>347</v>
      </c>
      <c r="GG66" s="67" t="str">
        <f>""</f>
        <v/>
      </c>
      <c r="GH66" s="67">
        <v>1</v>
      </c>
    </row>
    <row r="67" spans="1:190" ht="15.75" thickBot="1" x14ac:dyDescent="0.3">
      <c r="A67">
        <v>67</v>
      </c>
      <c r="C67" s="240">
        <f t="shared" ca="1" si="6"/>
        <v>0</v>
      </c>
      <c r="D67" s="240">
        <f t="shared" ca="1" si="7"/>
        <v>0</v>
      </c>
      <c r="E67" s="240">
        <f t="shared" ca="1" si="8"/>
        <v>0</v>
      </c>
      <c r="F67" s="240">
        <f t="shared" ca="1" si="9"/>
        <v>0</v>
      </c>
      <c r="G67" s="47">
        <f ca="1">INDEX($I$2:$FN$2,ROWS(G$2:G67))</f>
        <v>0</v>
      </c>
      <c r="H67">
        <v>0</v>
      </c>
      <c r="I67">
        <f ca="1">IF(AND($B67&gt;0,SUM(I$3:I66)=0,SUM($H67:H67)=0),$B67,0)</f>
        <v>0</v>
      </c>
      <c r="J67">
        <f ca="1">IF(AND($B67&gt;0,SUM(J$3:J66)=0,SUM($H67:I67)=0),$B67,0)</f>
        <v>0</v>
      </c>
      <c r="K67">
        <f ca="1">IF(AND($B67&gt;0,SUM(K$3:K66)=0,SUM($H67:J67)=0),$B67,0)</f>
        <v>0</v>
      </c>
      <c r="L67">
        <f ca="1">IF(AND($B67&gt;0,SUM(L$3:L66)=0,SUM($H67:K67)=0),$B67,0)</f>
        <v>0</v>
      </c>
      <c r="M67">
        <f ca="1">IF(AND($B67&gt;0,SUM(M$3:M66)=0,SUM($H67:L67)=0),$B67,0)</f>
        <v>0</v>
      </c>
      <c r="N67">
        <f ca="1">IF(AND($B67&gt;0,SUM(N$3:N66)=0,SUM($H67:M67)=0),$B67,0)</f>
        <v>0</v>
      </c>
      <c r="O67">
        <f ca="1">IF(AND($B67&gt;0,SUM(O$3:O66)=0,SUM($H67:N67)=0),$B67,0)</f>
        <v>0</v>
      </c>
      <c r="P67">
        <f ca="1">IF(AND($B67&gt;0,SUM(P$3:P66)=0,SUM($H67:O67)=0),$B67,0)</f>
        <v>0</v>
      </c>
      <c r="Q67">
        <f ca="1">IF(AND($B67&gt;0,SUM(Q$3:Q66)=0,SUM($H67:P67)=0),$B67,0)</f>
        <v>0</v>
      </c>
      <c r="R67">
        <f ca="1">IF(AND($B67&gt;0,SUM(R$3:R66)=0,SUM($H67:Q67)=0),$B67,0)</f>
        <v>0</v>
      </c>
      <c r="S67">
        <f ca="1">IF(AND($B67&gt;0,SUM(S$3:S66)=0,SUM($H67:R67)=0),$B67,0)</f>
        <v>0</v>
      </c>
      <c r="T67">
        <f ca="1">IF(AND($B67&gt;0,SUM(T$3:T66)=0,SUM($H67:S67)=0),$B67,0)</f>
        <v>0</v>
      </c>
      <c r="U67">
        <f ca="1">IF(AND($B67&gt;0,SUM(U$3:U66)=0,SUM($H67:T67)=0),$B67,0)</f>
        <v>0</v>
      </c>
      <c r="V67">
        <f ca="1">IF(AND($B67&gt;0,SUM(V$3:V66)=0,SUM($H67:U67)=0),$B67,0)</f>
        <v>0</v>
      </c>
      <c r="W67">
        <f ca="1">IF(AND($B67&gt;0,SUM(W$3:W66)=0,SUM($H67:V67)=0),$B67,0)</f>
        <v>0</v>
      </c>
      <c r="X67">
        <f ca="1">IF(AND($B67&gt;0,SUM(X$3:X66)=0,SUM($H67:W67)=0),$B67,0)</f>
        <v>0</v>
      </c>
      <c r="Y67">
        <f ca="1">IF(AND($B67&gt;0,SUM(Y$3:Y66)=0,SUM($H67:X67)=0),$B67,0)</f>
        <v>0</v>
      </c>
      <c r="Z67">
        <f ca="1">IF(AND($B67&gt;0,SUM(Z$3:Z66)=0,SUM($H67:Y67)=0),$B67,0)</f>
        <v>0</v>
      </c>
      <c r="AA67">
        <f ca="1">IF(AND($B67&gt;0,SUM(AA$3:AA66)=0,SUM($H67:Z67)=0),$B67,0)</f>
        <v>0</v>
      </c>
      <c r="AB67">
        <f ca="1">IF(AND($B67&gt;0,SUM(AB$3:AB66)=0,SUM($H67:AA67)=0),$B67,0)</f>
        <v>0</v>
      </c>
      <c r="AC67">
        <f ca="1">IF(AND($B67&gt;0,SUM(AC$3:AC66)=0,SUM($H67:AB67)=0),$B67,0)</f>
        <v>0</v>
      </c>
      <c r="AD67">
        <f ca="1">IF(AND($B67&gt;0,SUM(AD$3:AD66)=0,SUM($H67:AC67)=0),$B67,0)</f>
        <v>0</v>
      </c>
      <c r="AE67">
        <f ca="1">IF(AND($B67&gt;0,SUM(AE$3:AE66)=0,SUM($H67:AD67)=0),$B67,0)</f>
        <v>0</v>
      </c>
      <c r="AF67">
        <f ca="1">IF(AND($B67&gt;0,SUM(AF$3:AF66)=0,SUM($H67:AE67)=0),$B67,0)</f>
        <v>0</v>
      </c>
      <c r="AG67">
        <f ca="1">IF(AND($B67&gt;0,SUM(AG$3:AG66)=0,SUM($H67:AF67)=0),$B67,0)</f>
        <v>0</v>
      </c>
      <c r="AH67">
        <f ca="1">IF(AND($B67&gt;0,SUM(AH$3:AH66)=0,SUM($H67:AG67)=0),$B67,0)</f>
        <v>0</v>
      </c>
      <c r="AI67">
        <f ca="1">IF(AND($B67&gt;0,SUM(AI$3:AI66)=0,SUM($H67:AH67)=0),$B67,0)</f>
        <v>0</v>
      </c>
      <c r="AJ67">
        <f ca="1">IF(AND($B67&gt;0,SUM(AJ$3:AJ66)=0,SUM($H67:AI67)=0),$B67,0)</f>
        <v>0</v>
      </c>
      <c r="AK67">
        <f ca="1">IF(AND($B67&gt;0,SUM(AK$3:AK66)=0,SUM($H67:AJ67)=0),$B67,0)</f>
        <v>0</v>
      </c>
      <c r="AL67">
        <f ca="1">IF(AND($B67&gt;0,SUM(AL$3:AL66)=0,SUM($H67:AK67)=0),$B67,0)</f>
        <v>0</v>
      </c>
      <c r="AM67">
        <f ca="1">IF(AND($B67&gt;0,SUM(AM$3:AM66)=0,SUM($H67:AL67)=0),$B67,0)</f>
        <v>0</v>
      </c>
      <c r="AN67">
        <f ca="1">IF(AND($B67&gt;0,SUM(AN$3:AN66)=0,SUM($H67:AM67)=0),$B67,0)</f>
        <v>0</v>
      </c>
      <c r="AO67">
        <f ca="1">IF(AND($B67&gt;0,SUM(AO$3:AO66)=0,SUM($H67:AN67)=0),$B67,0)</f>
        <v>0</v>
      </c>
      <c r="AP67">
        <f ca="1">IF(AND($B67&gt;0,SUM(AP$3:AP66)=0,SUM($H67:AO67)=0),$B67,0)</f>
        <v>0</v>
      </c>
      <c r="AQ67">
        <f ca="1">IF(AND($B67&gt;0,SUM(AQ$3:AQ66)=0,SUM($H67:AP67)=0),$B67,0)</f>
        <v>0</v>
      </c>
      <c r="AR67">
        <f ca="1">IF(AND($B67&gt;0,SUM(AR$3:AR66)=0,SUM($H67:AQ67)=0),$B67,0)</f>
        <v>0</v>
      </c>
      <c r="AS67">
        <f ca="1">IF(AND($B67&gt;0,SUM(AS$3:AS66)=0,SUM($H67:AR67)=0),$B67,0)</f>
        <v>0</v>
      </c>
      <c r="AT67">
        <f ca="1">IF(AND($B67&gt;0,SUM(AT$3:AT66)=0,SUM($H67:AS67)=0),$B67,0)</f>
        <v>0</v>
      </c>
      <c r="AU67">
        <f ca="1">IF(AND($B67&gt;0,SUM(AU$3:AU66)=0,SUM($H67:AT67)=0),$B67,0)</f>
        <v>0</v>
      </c>
      <c r="AV67">
        <f ca="1">IF(AND($B67&gt;0,SUM(AV$3:AV66)=0,SUM($H67:AU67)=0),$B67,0)</f>
        <v>0</v>
      </c>
      <c r="AW67">
        <f ca="1">IF(AND($B67&gt;0,SUM(AW$3:AW66)=0,SUM($H67:AV67)=0),$B67,0)</f>
        <v>0</v>
      </c>
      <c r="AX67">
        <f ca="1">IF(AND($B67&gt;0,SUM(AX$3:AX66)=0,SUM($H67:AW67)=0),$B67,0)</f>
        <v>0</v>
      </c>
      <c r="AY67">
        <f ca="1">IF(AND($B67&gt;0,SUM(AY$3:AY66)=0,SUM($H67:AX67)=0),$B67,0)</f>
        <v>0</v>
      </c>
      <c r="AZ67">
        <f ca="1">IF(AND($B67&gt;0,SUM(AZ$3:AZ66)=0,SUM($H67:AY67)=0),$B67,0)</f>
        <v>0</v>
      </c>
      <c r="BA67">
        <f ca="1">IF(AND($B67&gt;0,SUM(BA$3:BA66)=0,SUM($H67:AZ67)=0),$B67,0)</f>
        <v>0</v>
      </c>
      <c r="BB67">
        <f ca="1">IF(AND($B67&gt;0,SUM(BB$3:BB66)=0,SUM($H67:BA67)=0),$B67,0)</f>
        <v>0</v>
      </c>
      <c r="BC67">
        <f ca="1">IF(AND($B67&gt;0,SUM(BC$3:BC66)=0,SUM($H67:BB67)=0),$B67,0)</f>
        <v>0</v>
      </c>
      <c r="BD67">
        <f ca="1">IF(AND($B67&gt;0,SUM(BD$3:BD66)=0,SUM($H67:BC67)=0),$B67,0)</f>
        <v>0</v>
      </c>
      <c r="BE67">
        <f ca="1">IF(AND($B67&gt;0,SUM(BE$3:BE66)=0,SUM($H67:BD67)=0),$B67,0)</f>
        <v>0</v>
      </c>
      <c r="BF67">
        <f ca="1">IF(AND($B67&gt;0,SUM(BF$3:BF66)=0,SUM($H67:BE67)=0),$B67,0)</f>
        <v>0</v>
      </c>
      <c r="BG67">
        <f ca="1">IF(AND($B67&gt;0,SUM(BG$3:BG66)=0,SUM($H67:BF67)=0),$B67,0)</f>
        <v>0</v>
      </c>
      <c r="BH67">
        <f ca="1">IF(AND($B67&gt;0,SUM(BH$3:BH66)=0,SUM($H67:BG67)=0),$B67,0)</f>
        <v>0</v>
      </c>
      <c r="BI67">
        <f ca="1">IF(AND($B67&gt;0,SUM(BI$3:BI66)=0,SUM($H67:BH67)=0),$B67,0)</f>
        <v>0</v>
      </c>
      <c r="BJ67">
        <f ca="1">IF(AND($B67&gt;0,SUM(BJ$3:BJ66)=0,SUM($H67:BI67)=0),$B67,0)</f>
        <v>0</v>
      </c>
      <c r="BK67">
        <f ca="1">IF(AND($B67&gt;0,SUM(BK$3:BK66)=0,SUM($H67:BJ67)=0),$B67,0)</f>
        <v>0</v>
      </c>
      <c r="BL67">
        <f ca="1">IF(AND($B67&gt;0,SUM(BL$3:BL66)=0,SUM($H67:BK67)=0),$B67,0)</f>
        <v>0</v>
      </c>
      <c r="BM67">
        <f ca="1">IF(AND($B67&gt;0,SUM(BM$3:BM66)=0,SUM($H67:BL67)=0),$B67,0)</f>
        <v>0</v>
      </c>
      <c r="BN67">
        <f ca="1">IF(AND($B67&gt;0,SUM(BN$3:BN66)=0,SUM($H67:BM67)=0),$B67,0)</f>
        <v>0</v>
      </c>
      <c r="BO67">
        <f ca="1">IF(AND($B67&gt;0,SUM(BO$3:BO66)=0,SUM($H67:BN67)=0),$B67,0)</f>
        <v>0</v>
      </c>
      <c r="BP67">
        <f ca="1">IF(AND($B67&gt;0,SUM(BP$3:BP66)=0,SUM($H67:BO67)=0),$B67,0)</f>
        <v>0</v>
      </c>
      <c r="BQ67">
        <f ca="1">IF(AND($B67&gt;0,SUM(BQ$3:BQ66)=0,SUM($H67:BP67)=0),$B67,0)</f>
        <v>0</v>
      </c>
      <c r="BR67">
        <f ca="1">IF(AND($B67&gt;0,SUM(BR$3:BR66)=0,SUM($H67:BQ67)=0),$B67,0)</f>
        <v>0</v>
      </c>
      <c r="BS67">
        <f ca="1">IF(AND($B67&gt;0,SUM(BS$3:BS66)=0,SUM($H67:BR67)=0),$B67,0)</f>
        <v>0</v>
      </c>
      <c r="BT67">
        <f ca="1">IF(AND($B67&gt;0,SUM(BT$3:BT66)=0,SUM($H67:BS67)=0),$B67,0)</f>
        <v>0</v>
      </c>
      <c r="BU67">
        <f ca="1">IF(AND($B67&gt;0,SUM(BU$3:BU66)=0,SUM($H67:BT67)=0),$B67,0)</f>
        <v>0</v>
      </c>
      <c r="BV67">
        <f ca="1">IF(AND($B67&gt;0,SUM(BV$3:BV66)=0,SUM($H67:BU67)=0),$B67,0)</f>
        <v>0</v>
      </c>
      <c r="BW67">
        <f ca="1">IF(AND($B67&gt;0,SUM(BW$3:BW66)=0,SUM($H67:BV67)=0),$B67,0)</f>
        <v>0</v>
      </c>
      <c r="BX67">
        <f ca="1">IF(AND($B67&gt;0,SUM(BX$3:BX66)=0,SUM($H67:BW67)=0),$B67,0)</f>
        <v>0</v>
      </c>
      <c r="BY67">
        <f ca="1">IF(AND($B67&gt;0,SUM(BY$3:BY66)=0,SUM($H67:BX67)=0),$B67,0)</f>
        <v>0</v>
      </c>
      <c r="BZ67">
        <f ca="1">IF(AND($B67&gt;0,SUM(BZ$3:BZ66)=0,SUM($H67:BY67)=0),$B67,0)</f>
        <v>0</v>
      </c>
      <c r="CA67">
        <f ca="1">IF(AND($B67&gt;0,SUM(CA$3:CA66)=0,SUM($H67:BZ67)=0),$B67,0)</f>
        <v>0</v>
      </c>
      <c r="CB67">
        <f ca="1">IF(AND($B67&gt;0,SUM(CB$3:CB66)=0,SUM($H67:CA67)=0),$B67,0)</f>
        <v>0</v>
      </c>
      <c r="CC67">
        <f ca="1">IF(AND($B67&gt;0,SUM(CC$3:CC66)=0,SUM($H67:CB67)=0),$B67,0)</f>
        <v>0</v>
      </c>
      <c r="CD67">
        <f ca="1">IF(AND($B67&gt;0,SUM(CD$3:CD66)=0,SUM($H67:CC67)=0),$B67,0)</f>
        <v>0</v>
      </c>
      <c r="CE67">
        <f ca="1">IF(AND($B67&gt;0,SUM(CE$3:CE66)=0,SUM($H67:CD67)=0),$B67,0)</f>
        <v>0</v>
      </c>
      <c r="CF67">
        <f ca="1">IF(AND($B67&gt;0,SUM(CF$3:CF66)=0,SUM($H67:CE67)=0),$B67,0)</f>
        <v>0</v>
      </c>
      <c r="CG67">
        <f ca="1">IF(AND($B67&gt;0,SUM(CG$3:CG66)=0,SUM($H67:CF67)=0),$B67,0)</f>
        <v>0</v>
      </c>
      <c r="CH67">
        <f ca="1">IF(AND($B67&gt;0,SUM(CH$3:CH66)=0,SUM($H67:CG67)=0),$B67,0)</f>
        <v>0</v>
      </c>
      <c r="CI67">
        <f ca="1">IF(AND($B67&gt;0,SUM(CI$3:CI66)=0,SUM($H67:CH67)=0),$B67,0)</f>
        <v>0</v>
      </c>
      <c r="CJ67">
        <f ca="1">IF(AND($B67&gt;0,SUM(CJ$3:CJ66)=0,SUM($H67:CI67)=0),$B67,0)</f>
        <v>0</v>
      </c>
      <c r="CK67">
        <f ca="1">IF(AND($B67&gt;0,SUM(CK$3:CK66)=0,SUM($H67:CJ67)=0),$B67,0)</f>
        <v>0</v>
      </c>
      <c r="CL67">
        <f ca="1">IF(AND($B67&gt;0,SUM(CL$3:CL66)=0,SUM($H67:CK67)=0),$B67,0)</f>
        <v>0</v>
      </c>
      <c r="CM67">
        <f ca="1">IF(AND($B67&gt;0,SUM(CM$3:CM66)=0,SUM($H67:CL67)=0),$B67,0)</f>
        <v>0</v>
      </c>
      <c r="CN67">
        <f ca="1">IF(AND($B67&gt;0,SUM(CN$3:CN66)=0,SUM($H67:CM67)=0),$B67,0)</f>
        <v>0</v>
      </c>
      <c r="CO67">
        <f ca="1">IF(AND($B67&gt;0,SUM(CO$3:CO66)=0,SUM($H67:CN67)=0),$B67,0)</f>
        <v>0</v>
      </c>
      <c r="CP67">
        <f ca="1">IF(AND($B67&gt;0,SUM(CP$3:CP66)=0,SUM($H67:CO67)=0),$B67,0)</f>
        <v>0</v>
      </c>
      <c r="CQ67">
        <f ca="1">IF(AND($B67&gt;0,SUM(CQ$3:CQ66)=0,SUM($H67:CP67)=0),$B67,0)</f>
        <v>0</v>
      </c>
      <c r="CR67">
        <f ca="1">IF(AND($B67&gt;0,SUM(CR$3:CR66)=0,SUM($H67:CQ67)=0),$B67,0)</f>
        <v>0</v>
      </c>
      <c r="CS67">
        <f ca="1">IF(AND($B67&gt;0,SUM(CS$3:CS66)=0,SUM($H67:CR67)=0),$B67,0)</f>
        <v>0</v>
      </c>
      <c r="CT67">
        <f ca="1">IF(AND($B67&gt;0,SUM(CT$3:CT66)=0,SUM($H67:CS67)=0),$B67,0)</f>
        <v>0</v>
      </c>
      <c r="CU67">
        <f ca="1">IF(AND($B67&gt;0,SUM(CU$3:CU66)=0,SUM($H67:CT67)=0),$B67,0)</f>
        <v>0</v>
      </c>
      <c r="CV67">
        <f ca="1">IF(AND($B67&gt;0,SUM(CV$3:CV66)=0,SUM($H67:CU67)=0),$B67,0)</f>
        <v>0</v>
      </c>
      <c r="CW67">
        <f ca="1">IF(AND($B67&gt;0,SUM(CW$3:CW66)=0,SUM($H67:CV67)=0),$B67,0)</f>
        <v>0</v>
      </c>
      <c r="CX67">
        <f ca="1">IF(AND($B67&gt;0,SUM(CX$3:CX66)=0,SUM($H67:CW67)=0),$B67,0)</f>
        <v>0</v>
      </c>
      <c r="CY67">
        <f ca="1">IF(AND($B67&gt;0,SUM(CY$3:CY66)=0,SUM($H67:CX67)=0),$B67,0)</f>
        <v>0</v>
      </c>
      <c r="CZ67">
        <f ca="1">IF(AND($B67&gt;0,SUM(CZ$3:CZ66)=0,SUM($H67:CY67)=0),$B67,0)</f>
        <v>0</v>
      </c>
      <c r="DA67">
        <f ca="1">IF(AND($B67&gt;0,SUM(DA$3:DA66)=0,SUM($H67:CZ67)=0),$B67,0)</f>
        <v>0</v>
      </c>
      <c r="DB67">
        <f ca="1">IF(AND($B67&gt;0,SUM(DB$3:DB66)=0,SUM($H67:DA67)=0),$B67,0)</f>
        <v>0</v>
      </c>
      <c r="DC67">
        <f ca="1">IF(AND($B67&gt;0,SUM(DC$3:DC66)=0,SUM($H67:DB67)=0),$B67,0)</f>
        <v>0</v>
      </c>
      <c r="DD67">
        <f ca="1">IF(AND($B67&gt;0,SUM(DD$3:DD66)=0,SUM($H67:DC67)=0),$B67,0)</f>
        <v>0</v>
      </c>
      <c r="DE67">
        <f ca="1">IF(AND($B67&gt;0,SUM(DE$3:DE66)=0,SUM($H67:DD67)=0),$B67,0)</f>
        <v>0</v>
      </c>
      <c r="DF67">
        <f ca="1">IF(AND($B67&gt;0,SUM(DF$3:DF66)=0,SUM($H67:DE67)=0),$B67,0)</f>
        <v>0</v>
      </c>
      <c r="DG67">
        <f ca="1">IF(AND($B67&gt;0,SUM(DG$3:DG66)=0,SUM($H67:DF67)=0),$B67,0)</f>
        <v>0</v>
      </c>
      <c r="DH67">
        <f ca="1">IF(AND($B67&gt;0,SUM(DH$3:DH66)=0,SUM($H67:DG67)=0),$B67,0)</f>
        <v>0</v>
      </c>
      <c r="DI67">
        <f ca="1">IF(AND($B67&gt;0,SUM(DI$3:DI66)=0,SUM($H67:DH67)=0),$B67,0)</f>
        <v>0</v>
      </c>
      <c r="DJ67">
        <f ca="1">IF(AND($B67&gt;0,SUM(DJ$3:DJ66)=0,SUM($H67:DI67)=0),$B67,0)</f>
        <v>0</v>
      </c>
      <c r="DK67">
        <f ca="1">IF(AND($B67&gt;0,SUM(DK$3:DK66)=0,SUM($H67:DJ67)=0),$B67,0)</f>
        <v>0</v>
      </c>
      <c r="DL67">
        <f ca="1">IF(AND($B67&gt;0,SUM(DL$3:DL66)=0,SUM($H67:DK67)=0),$B67,0)</f>
        <v>0</v>
      </c>
      <c r="DM67">
        <f ca="1">IF(AND($B67&gt;0,SUM(DM$3:DM66)=0,SUM($H67:DL67)=0),$B67,0)</f>
        <v>0</v>
      </c>
      <c r="DN67">
        <f ca="1">IF(AND($B67&gt;0,SUM(DN$3:DN66)=0,SUM($H67:DM67)=0),$B67,0)</f>
        <v>0</v>
      </c>
      <c r="DO67">
        <f ca="1">IF(AND($B67&gt;0,SUM(DO$3:DO66)=0,SUM($H67:DN67)=0),$B67,0)</f>
        <v>0</v>
      </c>
      <c r="DP67">
        <f ca="1">IF(AND($B67&gt;0,SUM(DP$3:DP66)=0,SUM($H67:DO67)=0),$B67,0)</f>
        <v>0</v>
      </c>
      <c r="DQ67">
        <f ca="1">IF(AND($B67&gt;0,SUM(DQ$3:DQ66)=0,SUM($H67:DP67)=0),$B67,0)</f>
        <v>0</v>
      </c>
      <c r="DR67">
        <f ca="1">IF(AND($B67&gt;0,SUM(DR$3:DR66)=0,SUM($H67:DQ67)=0),$B67,0)</f>
        <v>0</v>
      </c>
      <c r="DS67">
        <f ca="1">IF(AND($B67&gt;0,SUM(DS$3:DS66)=0,SUM($H67:DR67)=0),$B67,0)</f>
        <v>0</v>
      </c>
      <c r="DT67">
        <f ca="1">IF(AND($B67&gt;0,SUM(DT$3:DT66)=0,SUM($H67:DS67)=0),$B67,0)</f>
        <v>0</v>
      </c>
      <c r="DU67">
        <f ca="1">IF(AND($B67&gt;0,SUM(DU$3:DU66)=0,SUM($H67:DT67)=0),$B67,0)</f>
        <v>0</v>
      </c>
      <c r="DV67">
        <f ca="1">IF(AND($B67&gt;0,SUM(DV$3:DV66)=0,SUM($H67:DU67)=0),$B67,0)</f>
        <v>0</v>
      </c>
      <c r="DW67">
        <f ca="1">IF(AND($B67&gt;0,SUM(DW$3:DW66)=0,SUM($H67:DV67)=0),$B67,0)</f>
        <v>0</v>
      </c>
      <c r="DX67">
        <f ca="1">IF(AND($B67&gt;0,SUM(DX$3:DX66)=0,SUM($H67:DW67)=0),$B67,0)</f>
        <v>0</v>
      </c>
      <c r="DY67">
        <f ca="1">IF(AND($B67&gt;0,SUM(DY$3:DY66)=0,SUM($H67:DX67)=0),$B67,0)</f>
        <v>0</v>
      </c>
      <c r="DZ67">
        <f ca="1">IF(AND($B67&gt;0,SUM(DZ$3:DZ66)=0,SUM($H67:DY67)=0),$B67,0)</f>
        <v>0</v>
      </c>
      <c r="EA67">
        <f ca="1">IF(AND($B67&gt;0,SUM(EA$3:EA66)=0,SUM($H67:DZ67)=0),$B67,0)</f>
        <v>0</v>
      </c>
      <c r="EB67">
        <f ca="1">IF(AND($B67&gt;0,SUM(EB$3:EB66)=0,SUM($H67:EA67)=0),$B67,0)</f>
        <v>0</v>
      </c>
      <c r="EC67">
        <f ca="1">IF(AND($B67&gt;0,SUM(EC$3:EC66)=0,SUM($H67:EB67)=0),$B67,0)</f>
        <v>0</v>
      </c>
      <c r="ED67">
        <f ca="1">IF(AND($B67&gt;0,SUM(ED$3:ED66)=0,SUM($H67:EC67)=0),$B67,0)</f>
        <v>0</v>
      </c>
      <c r="EE67">
        <f ca="1">IF(AND($B67&gt;0,SUM(EE$3:EE66)=0,SUM($H67:ED67)=0),$B67,0)</f>
        <v>0</v>
      </c>
      <c r="EF67">
        <f ca="1">IF(AND($B67&gt;0,SUM(EF$3:EF66)=0,SUM($H67:EE67)=0),$B67,0)</f>
        <v>0</v>
      </c>
      <c r="EG67">
        <f ca="1">IF(AND($B67&gt;0,SUM(EG$3:EG66)=0,SUM($H67:EF67)=0),$B67,0)</f>
        <v>0</v>
      </c>
      <c r="EH67">
        <f ca="1">IF(AND($B67&gt;0,SUM(EH$3:EH66)=0,SUM($H67:EG67)=0),$B67,0)</f>
        <v>0</v>
      </c>
      <c r="EI67">
        <f ca="1">IF(AND($B67&gt;0,SUM(EI$3:EI66)=0,SUM($H67:EH67)=0),$B67,0)</f>
        <v>0</v>
      </c>
      <c r="EJ67">
        <f ca="1">IF(AND($B67&gt;0,SUM(EJ$3:EJ66)=0,SUM($H67:EI67)=0),$B67,0)</f>
        <v>0</v>
      </c>
      <c r="EK67">
        <f ca="1">IF(AND($B67&gt;0,SUM(EK$3:EK66)=0,SUM($H67:EJ67)=0),$B67,0)</f>
        <v>0</v>
      </c>
      <c r="EL67">
        <f ca="1">IF(AND($B67&gt;0,SUM(EL$3:EL66)=0,SUM($H67:EK67)=0),$B67,0)</f>
        <v>0</v>
      </c>
      <c r="EM67">
        <f ca="1">IF(AND($B67&gt;0,SUM(EM$3:EM66)=0,SUM($H67:EL67)=0),$B67,0)</f>
        <v>0</v>
      </c>
      <c r="EN67">
        <f ca="1">IF(AND($B67&gt;0,SUM(EN$3:EN66)=0,SUM($H67:EM67)=0),$B67,0)</f>
        <v>0</v>
      </c>
      <c r="EO67">
        <f ca="1">IF(AND($B67&gt;0,SUM(EO$3:EO66)=0,SUM($H67:EN67)=0),$B67,0)</f>
        <v>0</v>
      </c>
      <c r="EP67">
        <f ca="1">IF(AND($B67&gt;0,SUM(EP$3:EP66)=0,SUM($H67:EO67)=0),$B67,0)</f>
        <v>0</v>
      </c>
      <c r="EQ67">
        <f ca="1">IF(AND($B67&gt;0,SUM(EQ$3:EQ66)=0,SUM($H67:EP67)=0),$B67,0)</f>
        <v>0</v>
      </c>
      <c r="ER67">
        <f ca="1">IF(AND($B67&gt;0,SUM(ER$3:ER66)=0,SUM($H67:EQ67)=0),$B67,0)</f>
        <v>0</v>
      </c>
      <c r="ES67">
        <f ca="1">IF(AND($B67&gt;0,SUM(ES$3:ES66)=0,SUM($H67:ER67)=0),$B67,0)</f>
        <v>0</v>
      </c>
      <c r="ET67">
        <f ca="1">IF(AND($B67&gt;0,SUM(ET$3:ET66)=0,SUM($H67:ES67)=0),$B67,0)</f>
        <v>0</v>
      </c>
      <c r="EU67">
        <f ca="1">IF(AND($B67&gt;0,SUM(EU$3:EU66)=0,SUM($H67:ET67)=0),$B67,0)</f>
        <v>0</v>
      </c>
      <c r="EV67">
        <f ca="1">IF(AND($B67&gt;0,SUM(EV$3:EV66)=0,SUM($H67:EU67)=0),$B67,0)</f>
        <v>0</v>
      </c>
      <c r="EW67">
        <f ca="1">IF(AND($B67&gt;0,SUM(EW$3:EW66)=0,SUM($H67:EV67)=0),$B67,0)</f>
        <v>0</v>
      </c>
      <c r="EX67">
        <f ca="1">IF(AND($B67&gt;0,SUM(EX$3:EX66)=0,SUM($H67:EW67)=0),$B67,0)</f>
        <v>0</v>
      </c>
      <c r="EY67">
        <f ca="1">IF(AND($B67&gt;0,SUM(EY$3:EY66)=0,SUM($H67:EX67)=0),$B67,0)</f>
        <v>0</v>
      </c>
      <c r="EZ67">
        <f ca="1">IF(AND($B67&gt;0,SUM(EZ$3:EZ66)=0,SUM($H67:EY67)=0),$B67,0)</f>
        <v>0</v>
      </c>
      <c r="FA67">
        <f ca="1">IF(AND($B67&gt;0,SUM(FA$3:FA66)=0,SUM($H67:EZ67)=0),$B67,0)</f>
        <v>0</v>
      </c>
      <c r="FB67">
        <f ca="1">IF(AND($B67&gt;0,SUM(FB$3:FB66)=0,SUM($H67:FA67)=0),$B67,0)</f>
        <v>0</v>
      </c>
      <c r="FC67">
        <f ca="1">IF(AND($B67&gt;0,SUM(FC$3:FC66)=0,SUM($H67:FB67)=0),$B67,0)</f>
        <v>0</v>
      </c>
      <c r="FD67">
        <f ca="1">IF(AND($B67&gt;0,SUM(FD$3:FD66)=0,SUM($H67:FC67)=0),$B67,0)</f>
        <v>0</v>
      </c>
      <c r="FE67">
        <f ca="1">IF(AND($B67&gt;0,SUM(FE$3:FE66)=0,SUM($H67:FD67)=0),$B67,0)</f>
        <v>0</v>
      </c>
      <c r="FF67">
        <f ca="1">IF(AND($B67&gt;0,SUM(FF$3:FF66)=0,SUM($H67:FE67)=0),$B67,0)</f>
        <v>0</v>
      </c>
      <c r="FG67">
        <f ca="1">IF(AND($B67&gt;0,SUM(FG$3:FG66)=0,SUM($H67:FF67)=0),$B67,0)</f>
        <v>0</v>
      </c>
      <c r="FH67">
        <f ca="1">IF(AND($B67&gt;0,SUM(FH$3:FH66)=0,SUM($H67:FG67)=0),$B67,0)</f>
        <v>0</v>
      </c>
      <c r="FI67">
        <f ca="1">IF(AND($B67&gt;0,SUM(FI$3:FI66)=0,SUM($H67:FH67)=0),$B67,0)</f>
        <v>0</v>
      </c>
      <c r="FJ67">
        <f ca="1">IF(AND($B67&gt;0,SUM(FJ$3:FJ66)=0,SUM($H67:FI67)=0),$B67,0)</f>
        <v>0</v>
      </c>
      <c r="FK67">
        <f ca="1">IF(AND($B67&gt;0,SUM(FK$3:FK66)=0,SUM($H67:FJ67)=0),$B67,0)</f>
        <v>0</v>
      </c>
      <c r="FL67">
        <f ca="1">IF(AND($B67&gt;0,SUM(FL$3:FL66)=0,SUM($H67:FK67)=0),$B67,0)</f>
        <v>0</v>
      </c>
      <c r="FM67">
        <f ca="1">IF(AND($B67&gt;0,SUM(FM$3:FM66)=0,SUM($H67:FL67)=0),$B67,0)</f>
        <v>0</v>
      </c>
      <c r="FN67">
        <f ca="1">IF(AND($B67&gt;0,SUM(FN$3:FN66)=0,SUM($H67:FM67)=0),$B67,0)</f>
        <v>0</v>
      </c>
      <c r="FS67" s="67"/>
      <c r="FT67" s="67"/>
      <c r="FU67" s="342"/>
      <c r="FV67" s="67"/>
      <c r="FY67" s="249"/>
      <c r="FZ67" s="67"/>
      <c r="GA67" s="67" t="str">
        <f>""</f>
        <v/>
      </c>
      <c r="GB67" s="67"/>
      <c r="GE67" s="67"/>
      <c r="GF67" s="67"/>
      <c r="GG67" s="67" t="str">
        <f>""</f>
        <v/>
      </c>
      <c r="GH67" s="67"/>
    </row>
    <row r="68" spans="1:190" ht="15.75" thickBot="1" x14ac:dyDescent="0.3">
      <c r="A68">
        <v>68</v>
      </c>
      <c r="C68" s="240">
        <f t="shared" ref="C68:C125" ca="1" si="10">OFFSET(FS68,0,$A$1,1,1)</f>
        <v>0</v>
      </c>
      <c r="D68" s="240">
        <f t="shared" ref="D68:D125" ca="1" si="11">OFFSET(FT68,0,$A$1,1,1)</f>
        <v>0</v>
      </c>
      <c r="E68" s="240">
        <f t="shared" ref="E68:E125" ca="1" si="12">OFFSET(FU68,0,$A$1,1,1)</f>
        <v>0</v>
      </c>
      <c r="F68" s="240">
        <f t="shared" ref="F68:F125" ca="1" si="13">OFFSET(FV68,0,$A$1,1,1)</f>
        <v>0</v>
      </c>
      <c r="G68" s="47">
        <f ca="1">INDEX($I$2:$FN$2,ROWS(G$2:G68))</f>
        <v>0</v>
      </c>
      <c r="H68">
        <v>0</v>
      </c>
      <c r="I68">
        <f ca="1">IF(AND($B68&gt;0,SUM(I$3:I67)=0,SUM($H68:H68)=0),$B68,0)</f>
        <v>0</v>
      </c>
      <c r="J68">
        <f ca="1">IF(AND($B68&gt;0,SUM(J$3:J67)=0,SUM($H68:I68)=0),$B68,0)</f>
        <v>0</v>
      </c>
      <c r="K68">
        <f ca="1">IF(AND($B68&gt;0,SUM(K$3:K67)=0,SUM($H68:J68)=0),$B68,0)</f>
        <v>0</v>
      </c>
      <c r="L68">
        <f ca="1">IF(AND($B68&gt;0,SUM(L$3:L67)=0,SUM($H68:K68)=0),$B68,0)</f>
        <v>0</v>
      </c>
      <c r="M68">
        <f ca="1">IF(AND($B68&gt;0,SUM(M$3:M67)=0,SUM($H68:L68)=0),$B68,0)</f>
        <v>0</v>
      </c>
      <c r="N68">
        <f ca="1">IF(AND($B68&gt;0,SUM(N$3:N67)=0,SUM($H68:M68)=0),$B68,0)</f>
        <v>0</v>
      </c>
      <c r="O68">
        <f ca="1">IF(AND($B68&gt;0,SUM(O$3:O67)=0,SUM($H68:N68)=0),$B68,0)</f>
        <v>0</v>
      </c>
      <c r="P68">
        <f ca="1">IF(AND($B68&gt;0,SUM(P$3:P67)=0,SUM($H68:O68)=0),$B68,0)</f>
        <v>0</v>
      </c>
      <c r="Q68">
        <f ca="1">IF(AND($B68&gt;0,SUM(Q$3:Q67)=0,SUM($H68:P68)=0),$B68,0)</f>
        <v>0</v>
      </c>
      <c r="R68">
        <f ca="1">IF(AND($B68&gt;0,SUM(R$3:R67)=0,SUM($H68:Q68)=0),$B68,0)</f>
        <v>0</v>
      </c>
      <c r="S68">
        <f ca="1">IF(AND($B68&gt;0,SUM(S$3:S67)=0,SUM($H68:R68)=0),$B68,0)</f>
        <v>0</v>
      </c>
      <c r="T68">
        <f ca="1">IF(AND($B68&gt;0,SUM(T$3:T67)=0,SUM($H68:S68)=0),$B68,0)</f>
        <v>0</v>
      </c>
      <c r="U68">
        <f ca="1">IF(AND($B68&gt;0,SUM(U$3:U67)=0,SUM($H68:T68)=0),$B68,0)</f>
        <v>0</v>
      </c>
      <c r="V68">
        <f ca="1">IF(AND($B68&gt;0,SUM(V$3:V67)=0,SUM($H68:U68)=0),$B68,0)</f>
        <v>0</v>
      </c>
      <c r="W68">
        <f ca="1">IF(AND($B68&gt;0,SUM(W$3:W67)=0,SUM($H68:V68)=0),$B68,0)</f>
        <v>0</v>
      </c>
      <c r="X68">
        <f ca="1">IF(AND($B68&gt;0,SUM(X$3:X67)=0,SUM($H68:W68)=0),$B68,0)</f>
        <v>0</v>
      </c>
      <c r="Y68">
        <f ca="1">IF(AND($B68&gt;0,SUM(Y$3:Y67)=0,SUM($H68:X68)=0),$B68,0)</f>
        <v>0</v>
      </c>
      <c r="Z68">
        <f ca="1">IF(AND($B68&gt;0,SUM(Z$3:Z67)=0,SUM($H68:Y68)=0),$B68,0)</f>
        <v>0</v>
      </c>
      <c r="AA68">
        <f ca="1">IF(AND($B68&gt;0,SUM(AA$3:AA67)=0,SUM($H68:Z68)=0),$B68,0)</f>
        <v>0</v>
      </c>
      <c r="AB68">
        <f ca="1">IF(AND($B68&gt;0,SUM(AB$3:AB67)=0,SUM($H68:AA68)=0),$B68,0)</f>
        <v>0</v>
      </c>
      <c r="AC68">
        <f ca="1">IF(AND($B68&gt;0,SUM(AC$3:AC67)=0,SUM($H68:AB68)=0),$B68,0)</f>
        <v>0</v>
      </c>
      <c r="AD68">
        <f ca="1">IF(AND($B68&gt;0,SUM(AD$3:AD67)=0,SUM($H68:AC68)=0),$B68,0)</f>
        <v>0</v>
      </c>
      <c r="AE68">
        <f ca="1">IF(AND($B68&gt;0,SUM(AE$3:AE67)=0,SUM($H68:AD68)=0),$B68,0)</f>
        <v>0</v>
      </c>
      <c r="AF68">
        <f ca="1">IF(AND($B68&gt;0,SUM(AF$3:AF67)=0,SUM($H68:AE68)=0),$B68,0)</f>
        <v>0</v>
      </c>
      <c r="AG68">
        <f ca="1">IF(AND($B68&gt;0,SUM(AG$3:AG67)=0,SUM($H68:AF68)=0),$B68,0)</f>
        <v>0</v>
      </c>
      <c r="AH68">
        <f ca="1">IF(AND($B68&gt;0,SUM(AH$3:AH67)=0,SUM($H68:AG68)=0),$B68,0)</f>
        <v>0</v>
      </c>
      <c r="AI68">
        <f ca="1">IF(AND($B68&gt;0,SUM(AI$3:AI67)=0,SUM($H68:AH68)=0),$B68,0)</f>
        <v>0</v>
      </c>
      <c r="AJ68">
        <f ca="1">IF(AND($B68&gt;0,SUM(AJ$3:AJ67)=0,SUM($H68:AI68)=0),$B68,0)</f>
        <v>0</v>
      </c>
      <c r="AK68">
        <f ca="1">IF(AND($B68&gt;0,SUM(AK$3:AK67)=0,SUM($H68:AJ68)=0),$B68,0)</f>
        <v>0</v>
      </c>
      <c r="AL68">
        <f ca="1">IF(AND($B68&gt;0,SUM(AL$3:AL67)=0,SUM($H68:AK68)=0),$B68,0)</f>
        <v>0</v>
      </c>
      <c r="AM68">
        <f ca="1">IF(AND($B68&gt;0,SUM(AM$3:AM67)=0,SUM($H68:AL68)=0),$B68,0)</f>
        <v>0</v>
      </c>
      <c r="AN68">
        <f ca="1">IF(AND($B68&gt;0,SUM(AN$3:AN67)=0,SUM($H68:AM68)=0),$B68,0)</f>
        <v>0</v>
      </c>
      <c r="AO68">
        <f ca="1">IF(AND($B68&gt;0,SUM(AO$3:AO67)=0,SUM($H68:AN68)=0),$B68,0)</f>
        <v>0</v>
      </c>
      <c r="AP68">
        <f ca="1">IF(AND($B68&gt;0,SUM(AP$3:AP67)=0,SUM($H68:AO68)=0),$B68,0)</f>
        <v>0</v>
      </c>
      <c r="AQ68">
        <f ca="1">IF(AND($B68&gt;0,SUM(AQ$3:AQ67)=0,SUM($H68:AP68)=0),$B68,0)</f>
        <v>0</v>
      </c>
      <c r="AR68">
        <f ca="1">IF(AND($B68&gt;0,SUM(AR$3:AR67)=0,SUM($H68:AQ68)=0),$B68,0)</f>
        <v>0</v>
      </c>
      <c r="AS68">
        <f ca="1">IF(AND($B68&gt;0,SUM(AS$3:AS67)=0,SUM($H68:AR68)=0),$B68,0)</f>
        <v>0</v>
      </c>
      <c r="AT68">
        <f ca="1">IF(AND($B68&gt;0,SUM(AT$3:AT67)=0,SUM($H68:AS68)=0),$B68,0)</f>
        <v>0</v>
      </c>
      <c r="AU68">
        <f ca="1">IF(AND($B68&gt;0,SUM(AU$3:AU67)=0,SUM($H68:AT68)=0),$B68,0)</f>
        <v>0</v>
      </c>
      <c r="AV68">
        <f ca="1">IF(AND($B68&gt;0,SUM(AV$3:AV67)=0,SUM($H68:AU68)=0),$B68,0)</f>
        <v>0</v>
      </c>
      <c r="AW68">
        <f ca="1">IF(AND($B68&gt;0,SUM(AW$3:AW67)=0,SUM($H68:AV68)=0),$B68,0)</f>
        <v>0</v>
      </c>
      <c r="AX68">
        <f ca="1">IF(AND($B68&gt;0,SUM(AX$3:AX67)=0,SUM($H68:AW68)=0),$B68,0)</f>
        <v>0</v>
      </c>
      <c r="AY68">
        <f ca="1">IF(AND($B68&gt;0,SUM(AY$3:AY67)=0,SUM($H68:AX68)=0),$B68,0)</f>
        <v>0</v>
      </c>
      <c r="AZ68">
        <f ca="1">IF(AND($B68&gt;0,SUM(AZ$3:AZ67)=0,SUM($H68:AY68)=0),$B68,0)</f>
        <v>0</v>
      </c>
      <c r="BA68">
        <f ca="1">IF(AND($B68&gt;0,SUM(BA$3:BA67)=0,SUM($H68:AZ68)=0),$B68,0)</f>
        <v>0</v>
      </c>
      <c r="BB68">
        <f ca="1">IF(AND($B68&gt;0,SUM(BB$3:BB67)=0,SUM($H68:BA68)=0),$B68,0)</f>
        <v>0</v>
      </c>
      <c r="BC68">
        <f ca="1">IF(AND($B68&gt;0,SUM(BC$3:BC67)=0,SUM($H68:BB68)=0),$B68,0)</f>
        <v>0</v>
      </c>
      <c r="BD68">
        <f ca="1">IF(AND($B68&gt;0,SUM(BD$3:BD67)=0,SUM($H68:BC68)=0),$B68,0)</f>
        <v>0</v>
      </c>
      <c r="BE68">
        <f ca="1">IF(AND($B68&gt;0,SUM(BE$3:BE67)=0,SUM($H68:BD68)=0),$B68,0)</f>
        <v>0</v>
      </c>
      <c r="BF68">
        <f ca="1">IF(AND($B68&gt;0,SUM(BF$3:BF67)=0,SUM($H68:BE68)=0),$B68,0)</f>
        <v>0</v>
      </c>
      <c r="BG68">
        <f ca="1">IF(AND($B68&gt;0,SUM(BG$3:BG67)=0,SUM($H68:BF68)=0),$B68,0)</f>
        <v>0</v>
      </c>
      <c r="BH68">
        <f ca="1">IF(AND($B68&gt;0,SUM(BH$3:BH67)=0,SUM($H68:BG68)=0),$B68,0)</f>
        <v>0</v>
      </c>
      <c r="BI68">
        <f ca="1">IF(AND($B68&gt;0,SUM(BI$3:BI67)=0,SUM($H68:BH68)=0),$B68,0)</f>
        <v>0</v>
      </c>
      <c r="BJ68">
        <f ca="1">IF(AND($B68&gt;0,SUM(BJ$3:BJ67)=0,SUM($H68:BI68)=0),$B68,0)</f>
        <v>0</v>
      </c>
      <c r="BK68">
        <f ca="1">IF(AND($B68&gt;0,SUM(BK$3:BK67)=0,SUM($H68:BJ68)=0),$B68,0)</f>
        <v>0</v>
      </c>
      <c r="BL68">
        <f ca="1">IF(AND($B68&gt;0,SUM(BL$3:BL67)=0,SUM($H68:BK68)=0),$B68,0)</f>
        <v>0</v>
      </c>
      <c r="BM68">
        <f ca="1">IF(AND($B68&gt;0,SUM(BM$3:BM67)=0,SUM($H68:BL68)=0),$B68,0)</f>
        <v>0</v>
      </c>
      <c r="BN68">
        <f ca="1">IF(AND($B68&gt;0,SUM(BN$3:BN67)=0,SUM($H68:BM68)=0),$B68,0)</f>
        <v>0</v>
      </c>
      <c r="BO68">
        <f ca="1">IF(AND($B68&gt;0,SUM(BO$3:BO67)=0,SUM($H68:BN68)=0),$B68,0)</f>
        <v>0</v>
      </c>
      <c r="BP68">
        <f ca="1">IF(AND($B68&gt;0,SUM(BP$3:BP67)=0,SUM($H68:BO68)=0),$B68,0)</f>
        <v>0</v>
      </c>
      <c r="BQ68">
        <f ca="1">IF(AND($B68&gt;0,SUM(BQ$3:BQ67)=0,SUM($H68:BP68)=0),$B68,0)</f>
        <v>0</v>
      </c>
      <c r="BR68">
        <f ca="1">IF(AND($B68&gt;0,SUM(BR$3:BR67)=0,SUM($H68:BQ68)=0),$B68,0)</f>
        <v>0</v>
      </c>
      <c r="BS68">
        <f ca="1">IF(AND($B68&gt;0,SUM(BS$3:BS67)=0,SUM($H68:BR68)=0),$B68,0)</f>
        <v>0</v>
      </c>
      <c r="BT68">
        <f ca="1">IF(AND($B68&gt;0,SUM(BT$3:BT67)=0,SUM($H68:BS68)=0),$B68,0)</f>
        <v>0</v>
      </c>
      <c r="BU68">
        <f ca="1">IF(AND($B68&gt;0,SUM(BU$3:BU67)=0,SUM($H68:BT68)=0),$B68,0)</f>
        <v>0</v>
      </c>
      <c r="BV68">
        <f ca="1">IF(AND($B68&gt;0,SUM(BV$3:BV67)=0,SUM($H68:BU68)=0),$B68,0)</f>
        <v>0</v>
      </c>
      <c r="BW68">
        <f ca="1">IF(AND($B68&gt;0,SUM(BW$3:BW67)=0,SUM($H68:BV68)=0),$B68,0)</f>
        <v>0</v>
      </c>
      <c r="BX68">
        <f ca="1">IF(AND($B68&gt;0,SUM(BX$3:BX67)=0,SUM($H68:BW68)=0),$B68,0)</f>
        <v>0</v>
      </c>
      <c r="BY68">
        <f ca="1">IF(AND($B68&gt;0,SUM(BY$3:BY67)=0,SUM($H68:BX68)=0),$B68,0)</f>
        <v>0</v>
      </c>
      <c r="BZ68">
        <f ca="1">IF(AND($B68&gt;0,SUM(BZ$3:BZ67)=0,SUM($H68:BY68)=0),$B68,0)</f>
        <v>0</v>
      </c>
      <c r="CA68">
        <f ca="1">IF(AND($B68&gt;0,SUM(CA$3:CA67)=0,SUM($H68:BZ68)=0),$B68,0)</f>
        <v>0</v>
      </c>
      <c r="CB68">
        <f ca="1">IF(AND($B68&gt;0,SUM(CB$3:CB67)=0,SUM($H68:CA68)=0),$B68,0)</f>
        <v>0</v>
      </c>
      <c r="CC68">
        <f ca="1">IF(AND($B68&gt;0,SUM(CC$3:CC67)=0,SUM($H68:CB68)=0),$B68,0)</f>
        <v>0</v>
      </c>
      <c r="CD68">
        <f ca="1">IF(AND($B68&gt;0,SUM(CD$3:CD67)=0,SUM($H68:CC68)=0),$B68,0)</f>
        <v>0</v>
      </c>
      <c r="CE68">
        <f ca="1">IF(AND($B68&gt;0,SUM(CE$3:CE67)=0,SUM($H68:CD68)=0),$B68,0)</f>
        <v>0</v>
      </c>
      <c r="CF68">
        <f ca="1">IF(AND($B68&gt;0,SUM(CF$3:CF67)=0,SUM($H68:CE68)=0),$B68,0)</f>
        <v>0</v>
      </c>
      <c r="CG68">
        <f ca="1">IF(AND($B68&gt;0,SUM(CG$3:CG67)=0,SUM($H68:CF68)=0),$B68,0)</f>
        <v>0</v>
      </c>
      <c r="CH68">
        <f ca="1">IF(AND($B68&gt;0,SUM(CH$3:CH67)=0,SUM($H68:CG68)=0),$B68,0)</f>
        <v>0</v>
      </c>
      <c r="CI68">
        <f ca="1">IF(AND($B68&gt;0,SUM(CI$3:CI67)=0,SUM($H68:CH68)=0),$B68,0)</f>
        <v>0</v>
      </c>
      <c r="CJ68">
        <f ca="1">IF(AND($B68&gt;0,SUM(CJ$3:CJ67)=0,SUM($H68:CI68)=0),$B68,0)</f>
        <v>0</v>
      </c>
      <c r="CK68">
        <f ca="1">IF(AND($B68&gt;0,SUM(CK$3:CK67)=0,SUM($H68:CJ68)=0),$B68,0)</f>
        <v>0</v>
      </c>
      <c r="CL68">
        <f ca="1">IF(AND($B68&gt;0,SUM(CL$3:CL67)=0,SUM($H68:CK68)=0),$B68,0)</f>
        <v>0</v>
      </c>
      <c r="CM68">
        <f ca="1">IF(AND($B68&gt;0,SUM(CM$3:CM67)=0,SUM($H68:CL68)=0),$B68,0)</f>
        <v>0</v>
      </c>
      <c r="CN68">
        <f ca="1">IF(AND($B68&gt;0,SUM(CN$3:CN67)=0,SUM($H68:CM68)=0),$B68,0)</f>
        <v>0</v>
      </c>
      <c r="CO68">
        <f ca="1">IF(AND($B68&gt;0,SUM(CO$3:CO67)=0,SUM($H68:CN68)=0),$B68,0)</f>
        <v>0</v>
      </c>
      <c r="CP68">
        <f ca="1">IF(AND($B68&gt;0,SUM(CP$3:CP67)=0,SUM($H68:CO68)=0),$B68,0)</f>
        <v>0</v>
      </c>
      <c r="CQ68">
        <f ca="1">IF(AND($B68&gt;0,SUM(CQ$3:CQ67)=0,SUM($H68:CP68)=0),$B68,0)</f>
        <v>0</v>
      </c>
      <c r="CR68">
        <f ca="1">IF(AND($B68&gt;0,SUM(CR$3:CR67)=0,SUM($H68:CQ68)=0),$B68,0)</f>
        <v>0</v>
      </c>
      <c r="CS68">
        <f ca="1">IF(AND($B68&gt;0,SUM(CS$3:CS67)=0,SUM($H68:CR68)=0),$B68,0)</f>
        <v>0</v>
      </c>
      <c r="CT68">
        <f ca="1">IF(AND($B68&gt;0,SUM(CT$3:CT67)=0,SUM($H68:CS68)=0),$B68,0)</f>
        <v>0</v>
      </c>
      <c r="CU68">
        <f ca="1">IF(AND($B68&gt;0,SUM(CU$3:CU67)=0,SUM($H68:CT68)=0),$B68,0)</f>
        <v>0</v>
      </c>
      <c r="CV68">
        <f ca="1">IF(AND($B68&gt;0,SUM(CV$3:CV67)=0,SUM($H68:CU68)=0),$B68,0)</f>
        <v>0</v>
      </c>
      <c r="CW68">
        <f ca="1">IF(AND($B68&gt;0,SUM(CW$3:CW67)=0,SUM($H68:CV68)=0),$B68,0)</f>
        <v>0</v>
      </c>
      <c r="CX68">
        <f ca="1">IF(AND($B68&gt;0,SUM(CX$3:CX67)=0,SUM($H68:CW68)=0),$B68,0)</f>
        <v>0</v>
      </c>
      <c r="CY68">
        <f ca="1">IF(AND($B68&gt;0,SUM(CY$3:CY67)=0,SUM($H68:CX68)=0),$B68,0)</f>
        <v>0</v>
      </c>
      <c r="CZ68">
        <f ca="1">IF(AND($B68&gt;0,SUM(CZ$3:CZ67)=0,SUM($H68:CY68)=0),$B68,0)</f>
        <v>0</v>
      </c>
      <c r="DA68">
        <f ca="1">IF(AND($B68&gt;0,SUM(DA$3:DA67)=0,SUM($H68:CZ68)=0),$B68,0)</f>
        <v>0</v>
      </c>
      <c r="DB68">
        <f ca="1">IF(AND($B68&gt;0,SUM(DB$3:DB67)=0,SUM($H68:DA68)=0),$B68,0)</f>
        <v>0</v>
      </c>
      <c r="DC68">
        <f ca="1">IF(AND($B68&gt;0,SUM(DC$3:DC67)=0,SUM($H68:DB68)=0),$B68,0)</f>
        <v>0</v>
      </c>
      <c r="DD68">
        <f ca="1">IF(AND($B68&gt;0,SUM(DD$3:DD67)=0,SUM($H68:DC68)=0),$B68,0)</f>
        <v>0</v>
      </c>
      <c r="DE68">
        <f ca="1">IF(AND($B68&gt;0,SUM(DE$3:DE67)=0,SUM($H68:DD68)=0),$B68,0)</f>
        <v>0</v>
      </c>
      <c r="DF68">
        <f ca="1">IF(AND($B68&gt;0,SUM(DF$3:DF67)=0,SUM($H68:DE68)=0),$B68,0)</f>
        <v>0</v>
      </c>
      <c r="DG68">
        <f ca="1">IF(AND($B68&gt;0,SUM(DG$3:DG67)=0,SUM($H68:DF68)=0),$B68,0)</f>
        <v>0</v>
      </c>
      <c r="DH68">
        <f ca="1">IF(AND($B68&gt;0,SUM(DH$3:DH67)=0,SUM($H68:DG68)=0),$B68,0)</f>
        <v>0</v>
      </c>
      <c r="DI68">
        <f ca="1">IF(AND($B68&gt;0,SUM(DI$3:DI67)=0,SUM($H68:DH68)=0),$B68,0)</f>
        <v>0</v>
      </c>
      <c r="DJ68">
        <f ca="1">IF(AND($B68&gt;0,SUM(DJ$3:DJ67)=0,SUM($H68:DI68)=0),$B68,0)</f>
        <v>0</v>
      </c>
      <c r="DK68">
        <f ca="1">IF(AND($B68&gt;0,SUM(DK$3:DK67)=0,SUM($H68:DJ68)=0),$B68,0)</f>
        <v>0</v>
      </c>
      <c r="DL68">
        <f ca="1">IF(AND($B68&gt;0,SUM(DL$3:DL67)=0,SUM($H68:DK68)=0),$B68,0)</f>
        <v>0</v>
      </c>
      <c r="DM68">
        <f ca="1">IF(AND($B68&gt;0,SUM(DM$3:DM67)=0,SUM($H68:DL68)=0),$B68,0)</f>
        <v>0</v>
      </c>
      <c r="DN68">
        <f ca="1">IF(AND($B68&gt;0,SUM(DN$3:DN67)=0,SUM($H68:DM68)=0),$B68,0)</f>
        <v>0</v>
      </c>
      <c r="DO68">
        <f ca="1">IF(AND($B68&gt;0,SUM(DO$3:DO67)=0,SUM($H68:DN68)=0),$B68,0)</f>
        <v>0</v>
      </c>
      <c r="DP68">
        <f ca="1">IF(AND($B68&gt;0,SUM(DP$3:DP67)=0,SUM($H68:DO68)=0),$B68,0)</f>
        <v>0</v>
      </c>
      <c r="DQ68">
        <f ca="1">IF(AND($B68&gt;0,SUM(DQ$3:DQ67)=0,SUM($H68:DP68)=0),$B68,0)</f>
        <v>0</v>
      </c>
      <c r="DR68">
        <f ca="1">IF(AND($B68&gt;0,SUM(DR$3:DR67)=0,SUM($H68:DQ68)=0),$B68,0)</f>
        <v>0</v>
      </c>
      <c r="DS68">
        <f ca="1">IF(AND($B68&gt;0,SUM(DS$3:DS67)=0,SUM($H68:DR68)=0),$B68,0)</f>
        <v>0</v>
      </c>
      <c r="DT68">
        <f ca="1">IF(AND($B68&gt;0,SUM(DT$3:DT67)=0,SUM($H68:DS68)=0),$B68,0)</f>
        <v>0</v>
      </c>
      <c r="DU68">
        <f ca="1">IF(AND($B68&gt;0,SUM(DU$3:DU67)=0,SUM($H68:DT68)=0),$B68,0)</f>
        <v>0</v>
      </c>
      <c r="DV68">
        <f ca="1">IF(AND($B68&gt;0,SUM(DV$3:DV67)=0,SUM($H68:DU68)=0),$B68,0)</f>
        <v>0</v>
      </c>
      <c r="DW68">
        <f ca="1">IF(AND($B68&gt;0,SUM(DW$3:DW67)=0,SUM($H68:DV68)=0),$B68,0)</f>
        <v>0</v>
      </c>
      <c r="DX68">
        <f ca="1">IF(AND($B68&gt;0,SUM(DX$3:DX67)=0,SUM($H68:DW68)=0),$B68,0)</f>
        <v>0</v>
      </c>
      <c r="DY68">
        <f ca="1">IF(AND($B68&gt;0,SUM(DY$3:DY67)=0,SUM($H68:DX68)=0),$B68,0)</f>
        <v>0</v>
      </c>
      <c r="DZ68">
        <f ca="1">IF(AND($B68&gt;0,SUM(DZ$3:DZ67)=0,SUM($H68:DY68)=0),$B68,0)</f>
        <v>0</v>
      </c>
      <c r="EA68">
        <f ca="1">IF(AND($B68&gt;0,SUM(EA$3:EA67)=0,SUM($H68:DZ68)=0),$B68,0)</f>
        <v>0</v>
      </c>
      <c r="EB68">
        <f ca="1">IF(AND($B68&gt;0,SUM(EB$3:EB67)=0,SUM($H68:EA68)=0),$B68,0)</f>
        <v>0</v>
      </c>
      <c r="EC68">
        <f ca="1">IF(AND($B68&gt;0,SUM(EC$3:EC67)=0,SUM($H68:EB68)=0),$B68,0)</f>
        <v>0</v>
      </c>
      <c r="ED68">
        <f ca="1">IF(AND($B68&gt;0,SUM(ED$3:ED67)=0,SUM($H68:EC68)=0),$B68,0)</f>
        <v>0</v>
      </c>
      <c r="EE68">
        <f ca="1">IF(AND($B68&gt;0,SUM(EE$3:EE67)=0,SUM($H68:ED68)=0),$B68,0)</f>
        <v>0</v>
      </c>
      <c r="EF68">
        <f ca="1">IF(AND($B68&gt;0,SUM(EF$3:EF67)=0,SUM($H68:EE68)=0),$B68,0)</f>
        <v>0</v>
      </c>
      <c r="EG68">
        <f ca="1">IF(AND($B68&gt;0,SUM(EG$3:EG67)=0,SUM($H68:EF68)=0),$B68,0)</f>
        <v>0</v>
      </c>
      <c r="EH68">
        <f ca="1">IF(AND($B68&gt;0,SUM(EH$3:EH67)=0,SUM($H68:EG68)=0),$B68,0)</f>
        <v>0</v>
      </c>
      <c r="EI68">
        <f ca="1">IF(AND($B68&gt;0,SUM(EI$3:EI67)=0,SUM($H68:EH68)=0),$B68,0)</f>
        <v>0</v>
      </c>
      <c r="EJ68">
        <f ca="1">IF(AND($B68&gt;0,SUM(EJ$3:EJ67)=0,SUM($H68:EI68)=0),$B68,0)</f>
        <v>0</v>
      </c>
      <c r="EK68">
        <f ca="1">IF(AND($B68&gt;0,SUM(EK$3:EK67)=0,SUM($H68:EJ68)=0),$B68,0)</f>
        <v>0</v>
      </c>
      <c r="EL68">
        <f ca="1">IF(AND($B68&gt;0,SUM(EL$3:EL67)=0,SUM($H68:EK68)=0),$B68,0)</f>
        <v>0</v>
      </c>
      <c r="EM68">
        <f ca="1">IF(AND($B68&gt;0,SUM(EM$3:EM67)=0,SUM($H68:EL68)=0),$B68,0)</f>
        <v>0</v>
      </c>
      <c r="EN68">
        <f ca="1">IF(AND($B68&gt;0,SUM(EN$3:EN67)=0,SUM($H68:EM68)=0),$B68,0)</f>
        <v>0</v>
      </c>
      <c r="EO68">
        <f ca="1">IF(AND($B68&gt;0,SUM(EO$3:EO67)=0,SUM($H68:EN68)=0),$B68,0)</f>
        <v>0</v>
      </c>
      <c r="EP68">
        <f ca="1">IF(AND($B68&gt;0,SUM(EP$3:EP67)=0,SUM($H68:EO68)=0),$B68,0)</f>
        <v>0</v>
      </c>
      <c r="EQ68">
        <f ca="1">IF(AND($B68&gt;0,SUM(EQ$3:EQ67)=0,SUM($H68:EP68)=0),$B68,0)</f>
        <v>0</v>
      </c>
      <c r="ER68">
        <f ca="1">IF(AND($B68&gt;0,SUM(ER$3:ER67)=0,SUM($H68:EQ68)=0),$B68,0)</f>
        <v>0</v>
      </c>
      <c r="ES68">
        <f ca="1">IF(AND($B68&gt;0,SUM(ES$3:ES67)=0,SUM($H68:ER68)=0),$B68,0)</f>
        <v>0</v>
      </c>
      <c r="ET68">
        <f ca="1">IF(AND($B68&gt;0,SUM(ET$3:ET67)=0,SUM($H68:ES68)=0),$B68,0)</f>
        <v>0</v>
      </c>
      <c r="EU68">
        <f ca="1">IF(AND($B68&gt;0,SUM(EU$3:EU67)=0,SUM($H68:ET68)=0),$B68,0)</f>
        <v>0</v>
      </c>
      <c r="EV68">
        <f ca="1">IF(AND($B68&gt;0,SUM(EV$3:EV67)=0,SUM($H68:EU68)=0),$B68,0)</f>
        <v>0</v>
      </c>
      <c r="EW68">
        <f ca="1">IF(AND($B68&gt;0,SUM(EW$3:EW67)=0,SUM($H68:EV68)=0),$B68,0)</f>
        <v>0</v>
      </c>
      <c r="EX68">
        <f ca="1">IF(AND($B68&gt;0,SUM(EX$3:EX67)=0,SUM($H68:EW68)=0),$B68,0)</f>
        <v>0</v>
      </c>
      <c r="EY68">
        <f ca="1">IF(AND($B68&gt;0,SUM(EY$3:EY67)=0,SUM($H68:EX68)=0),$B68,0)</f>
        <v>0</v>
      </c>
      <c r="EZ68">
        <f ca="1">IF(AND($B68&gt;0,SUM(EZ$3:EZ67)=0,SUM($H68:EY68)=0),$B68,0)</f>
        <v>0</v>
      </c>
      <c r="FA68">
        <f ca="1">IF(AND($B68&gt;0,SUM(FA$3:FA67)=0,SUM($H68:EZ68)=0),$B68,0)</f>
        <v>0</v>
      </c>
      <c r="FB68">
        <f ca="1">IF(AND($B68&gt;0,SUM(FB$3:FB67)=0,SUM($H68:FA68)=0),$B68,0)</f>
        <v>0</v>
      </c>
      <c r="FC68">
        <f ca="1">IF(AND($B68&gt;0,SUM(FC$3:FC67)=0,SUM($H68:FB68)=0),$B68,0)</f>
        <v>0</v>
      </c>
      <c r="FD68">
        <f ca="1">IF(AND($B68&gt;0,SUM(FD$3:FD67)=0,SUM($H68:FC68)=0),$B68,0)</f>
        <v>0</v>
      </c>
      <c r="FE68">
        <f ca="1">IF(AND($B68&gt;0,SUM(FE$3:FE67)=0,SUM($H68:FD68)=0),$B68,0)</f>
        <v>0</v>
      </c>
      <c r="FF68">
        <f ca="1">IF(AND($B68&gt;0,SUM(FF$3:FF67)=0,SUM($H68:FE68)=0),$B68,0)</f>
        <v>0</v>
      </c>
      <c r="FG68">
        <f ca="1">IF(AND($B68&gt;0,SUM(FG$3:FG67)=0,SUM($H68:FF68)=0),$B68,0)</f>
        <v>0</v>
      </c>
      <c r="FH68">
        <f ca="1">IF(AND($B68&gt;0,SUM(FH$3:FH67)=0,SUM($H68:FG68)=0),$B68,0)</f>
        <v>0</v>
      </c>
      <c r="FI68">
        <f ca="1">IF(AND($B68&gt;0,SUM(FI$3:FI67)=0,SUM($H68:FH68)=0),$B68,0)</f>
        <v>0</v>
      </c>
      <c r="FJ68">
        <f ca="1">IF(AND($B68&gt;0,SUM(FJ$3:FJ67)=0,SUM($H68:FI68)=0),$B68,0)</f>
        <v>0</v>
      </c>
      <c r="FK68">
        <f ca="1">IF(AND($B68&gt;0,SUM(FK$3:FK67)=0,SUM($H68:FJ68)=0),$B68,0)</f>
        <v>0</v>
      </c>
      <c r="FL68">
        <f ca="1">IF(AND($B68&gt;0,SUM(FL$3:FL67)=0,SUM($H68:FK68)=0),$B68,0)</f>
        <v>0</v>
      </c>
      <c r="FM68">
        <f ca="1">IF(AND($B68&gt;0,SUM(FM$3:FM67)=0,SUM($H68:FL68)=0),$B68,0)</f>
        <v>0</v>
      </c>
      <c r="FN68">
        <f ca="1">IF(AND($B68&gt;0,SUM(FN$3:FN67)=0,SUM($H68:FM68)=0),$B68,0)</f>
        <v>0</v>
      </c>
      <c r="FS68" s="67"/>
      <c r="FT68" s="67"/>
      <c r="FU68" s="342"/>
      <c r="FV68" s="67"/>
      <c r="FY68" s="249"/>
      <c r="FZ68" s="67"/>
      <c r="GA68" s="67" t="str">
        <f>""</f>
        <v/>
      </c>
      <c r="GB68" s="67"/>
      <c r="GE68" s="67"/>
      <c r="GF68" s="67"/>
      <c r="GG68" s="67" t="str">
        <f>""</f>
        <v/>
      </c>
      <c r="GH68" s="67"/>
    </row>
    <row r="69" spans="1:190" ht="15.75" thickBot="1" x14ac:dyDescent="0.3">
      <c r="A69">
        <v>69</v>
      </c>
      <c r="C69" s="240">
        <f t="shared" ca="1" si="10"/>
        <v>0</v>
      </c>
      <c r="D69" s="240">
        <f t="shared" ca="1" si="11"/>
        <v>0</v>
      </c>
      <c r="E69" s="240">
        <f t="shared" ca="1" si="12"/>
        <v>0</v>
      </c>
      <c r="F69" s="240">
        <f t="shared" ca="1" si="13"/>
        <v>0</v>
      </c>
      <c r="G69" s="47">
        <f ca="1">INDEX($I$2:$FN$2,ROWS(G$2:G69))</f>
        <v>0</v>
      </c>
      <c r="H69">
        <v>0</v>
      </c>
      <c r="I69">
        <f ca="1">IF(AND($B69&gt;0,SUM(I$3:I68)=0,SUM($H69:H69)=0),$B69,0)</f>
        <v>0</v>
      </c>
      <c r="J69">
        <f ca="1">IF(AND($B69&gt;0,SUM(J$3:J68)=0,SUM($H69:I69)=0),$B69,0)</f>
        <v>0</v>
      </c>
      <c r="K69">
        <f ca="1">IF(AND($B69&gt;0,SUM(K$3:K68)=0,SUM($H69:J69)=0),$B69,0)</f>
        <v>0</v>
      </c>
      <c r="L69">
        <f ca="1">IF(AND($B69&gt;0,SUM(L$3:L68)=0,SUM($H69:K69)=0),$B69,0)</f>
        <v>0</v>
      </c>
      <c r="M69">
        <f ca="1">IF(AND($B69&gt;0,SUM(M$3:M68)=0,SUM($H69:L69)=0),$B69,0)</f>
        <v>0</v>
      </c>
      <c r="N69">
        <f ca="1">IF(AND($B69&gt;0,SUM(N$3:N68)=0,SUM($H69:M69)=0),$B69,0)</f>
        <v>0</v>
      </c>
      <c r="O69">
        <f ca="1">IF(AND($B69&gt;0,SUM(O$3:O68)=0,SUM($H69:N69)=0),$B69,0)</f>
        <v>0</v>
      </c>
      <c r="P69">
        <f ca="1">IF(AND($B69&gt;0,SUM(P$3:P68)=0,SUM($H69:O69)=0),$B69,0)</f>
        <v>0</v>
      </c>
      <c r="Q69">
        <f ca="1">IF(AND($B69&gt;0,SUM(Q$3:Q68)=0,SUM($H69:P69)=0),$B69,0)</f>
        <v>0</v>
      </c>
      <c r="R69">
        <f ca="1">IF(AND($B69&gt;0,SUM(R$3:R68)=0,SUM($H69:Q69)=0),$B69,0)</f>
        <v>0</v>
      </c>
      <c r="S69">
        <f ca="1">IF(AND($B69&gt;0,SUM(S$3:S68)=0,SUM($H69:R69)=0),$B69,0)</f>
        <v>0</v>
      </c>
      <c r="T69">
        <f ca="1">IF(AND($B69&gt;0,SUM(T$3:T68)=0,SUM($H69:S69)=0),$B69,0)</f>
        <v>0</v>
      </c>
      <c r="U69">
        <f ca="1">IF(AND($B69&gt;0,SUM(U$3:U68)=0,SUM($H69:T69)=0),$B69,0)</f>
        <v>0</v>
      </c>
      <c r="V69">
        <f ca="1">IF(AND($B69&gt;0,SUM(V$3:V68)=0,SUM($H69:U69)=0),$B69,0)</f>
        <v>0</v>
      </c>
      <c r="W69">
        <f ca="1">IF(AND($B69&gt;0,SUM(W$3:W68)=0,SUM($H69:V69)=0),$B69,0)</f>
        <v>0</v>
      </c>
      <c r="X69">
        <f ca="1">IF(AND($B69&gt;0,SUM(X$3:X68)=0,SUM($H69:W69)=0),$B69,0)</f>
        <v>0</v>
      </c>
      <c r="Y69">
        <f ca="1">IF(AND($B69&gt;0,SUM(Y$3:Y68)=0,SUM($H69:X69)=0),$B69,0)</f>
        <v>0</v>
      </c>
      <c r="Z69">
        <f ca="1">IF(AND($B69&gt;0,SUM(Z$3:Z68)=0,SUM($H69:Y69)=0),$B69,0)</f>
        <v>0</v>
      </c>
      <c r="AA69">
        <f ca="1">IF(AND($B69&gt;0,SUM(AA$3:AA68)=0,SUM($H69:Z69)=0),$B69,0)</f>
        <v>0</v>
      </c>
      <c r="AB69">
        <f ca="1">IF(AND($B69&gt;0,SUM(AB$3:AB68)=0,SUM($H69:AA69)=0),$B69,0)</f>
        <v>0</v>
      </c>
      <c r="AC69">
        <f ca="1">IF(AND($B69&gt;0,SUM(AC$3:AC68)=0,SUM($H69:AB69)=0),$B69,0)</f>
        <v>0</v>
      </c>
      <c r="AD69">
        <f ca="1">IF(AND($B69&gt;0,SUM(AD$3:AD68)=0,SUM($H69:AC69)=0),$B69,0)</f>
        <v>0</v>
      </c>
      <c r="AE69">
        <f ca="1">IF(AND($B69&gt;0,SUM(AE$3:AE68)=0,SUM($H69:AD69)=0),$B69,0)</f>
        <v>0</v>
      </c>
      <c r="AF69">
        <f ca="1">IF(AND($B69&gt;0,SUM(AF$3:AF68)=0,SUM($H69:AE69)=0),$B69,0)</f>
        <v>0</v>
      </c>
      <c r="AG69">
        <f ca="1">IF(AND($B69&gt;0,SUM(AG$3:AG68)=0,SUM($H69:AF69)=0),$B69,0)</f>
        <v>0</v>
      </c>
      <c r="AH69">
        <f ca="1">IF(AND($B69&gt;0,SUM(AH$3:AH68)=0,SUM($H69:AG69)=0),$B69,0)</f>
        <v>0</v>
      </c>
      <c r="AI69">
        <f ca="1">IF(AND($B69&gt;0,SUM(AI$3:AI68)=0,SUM($H69:AH69)=0),$B69,0)</f>
        <v>0</v>
      </c>
      <c r="AJ69">
        <f ca="1">IF(AND($B69&gt;0,SUM(AJ$3:AJ68)=0,SUM($H69:AI69)=0),$B69,0)</f>
        <v>0</v>
      </c>
      <c r="AK69">
        <f ca="1">IF(AND($B69&gt;0,SUM(AK$3:AK68)=0,SUM($H69:AJ69)=0),$B69,0)</f>
        <v>0</v>
      </c>
      <c r="AL69">
        <f ca="1">IF(AND($B69&gt;0,SUM(AL$3:AL68)=0,SUM($H69:AK69)=0),$B69,0)</f>
        <v>0</v>
      </c>
      <c r="AM69">
        <f ca="1">IF(AND($B69&gt;0,SUM(AM$3:AM68)=0,SUM($H69:AL69)=0),$B69,0)</f>
        <v>0</v>
      </c>
      <c r="AN69">
        <f ca="1">IF(AND($B69&gt;0,SUM(AN$3:AN68)=0,SUM($H69:AM69)=0),$B69,0)</f>
        <v>0</v>
      </c>
      <c r="AO69">
        <f ca="1">IF(AND($B69&gt;0,SUM(AO$3:AO68)=0,SUM($H69:AN69)=0),$B69,0)</f>
        <v>0</v>
      </c>
      <c r="AP69">
        <f ca="1">IF(AND($B69&gt;0,SUM(AP$3:AP68)=0,SUM($H69:AO69)=0),$B69,0)</f>
        <v>0</v>
      </c>
      <c r="AQ69">
        <f ca="1">IF(AND($B69&gt;0,SUM(AQ$3:AQ68)=0,SUM($H69:AP69)=0),$B69,0)</f>
        <v>0</v>
      </c>
      <c r="AR69">
        <f ca="1">IF(AND($B69&gt;0,SUM(AR$3:AR68)=0,SUM($H69:AQ69)=0),$B69,0)</f>
        <v>0</v>
      </c>
      <c r="AS69">
        <f ca="1">IF(AND($B69&gt;0,SUM(AS$3:AS68)=0,SUM($H69:AR69)=0),$B69,0)</f>
        <v>0</v>
      </c>
      <c r="AT69">
        <f ca="1">IF(AND($B69&gt;0,SUM(AT$3:AT68)=0,SUM($H69:AS69)=0),$B69,0)</f>
        <v>0</v>
      </c>
      <c r="AU69">
        <f ca="1">IF(AND($B69&gt;0,SUM(AU$3:AU68)=0,SUM($H69:AT69)=0),$B69,0)</f>
        <v>0</v>
      </c>
      <c r="AV69">
        <f ca="1">IF(AND($B69&gt;0,SUM(AV$3:AV68)=0,SUM($H69:AU69)=0),$B69,0)</f>
        <v>0</v>
      </c>
      <c r="AW69">
        <f ca="1">IF(AND($B69&gt;0,SUM(AW$3:AW68)=0,SUM($H69:AV69)=0),$B69,0)</f>
        <v>0</v>
      </c>
      <c r="AX69">
        <f ca="1">IF(AND($B69&gt;0,SUM(AX$3:AX68)=0,SUM($H69:AW69)=0),$B69,0)</f>
        <v>0</v>
      </c>
      <c r="AY69">
        <f ca="1">IF(AND($B69&gt;0,SUM(AY$3:AY68)=0,SUM($H69:AX69)=0),$B69,0)</f>
        <v>0</v>
      </c>
      <c r="AZ69">
        <f ca="1">IF(AND($B69&gt;0,SUM(AZ$3:AZ68)=0,SUM($H69:AY69)=0),$B69,0)</f>
        <v>0</v>
      </c>
      <c r="BA69">
        <f ca="1">IF(AND($B69&gt;0,SUM(BA$3:BA68)=0,SUM($H69:AZ69)=0),$B69,0)</f>
        <v>0</v>
      </c>
      <c r="BB69">
        <f ca="1">IF(AND($B69&gt;0,SUM(BB$3:BB68)=0,SUM($H69:BA69)=0),$B69,0)</f>
        <v>0</v>
      </c>
      <c r="BC69">
        <f ca="1">IF(AND($B69&gt;0,SUM(BC$3:BC68)=0,SUM($H69:BB69)=0),$B69,0)</f>
        <v>0</v>
      </c>
      <c r="BD69">
        <f ca="1">IF(AND($B69&gt;0,SUM(BD$3:BD68)=0,SUM($H69:BC69)=0),$B69,0)</f>
        <v>0</v>
      </c>
      <c r="BE69">
        <f ca="1">IF(AND($B69&gt;0,SUM(BE$3:BE68)=0,SUM($H69:BD69)=0),$B69,0)</f>
        <v>0</v>
      </c>
      <c r="BF69">
        <f ca="1">IF(AND($B69&gt;0,SUM(BF$3:BF68)=0,SUM($H69:BE69)=0),$B69,0)</f>
        <v>0</v>
      </c>
      <c r="BG69">
        <f ca="1">IF(AND($B69&gt;0,SUM(BG$3:BG68)=0,SUM($H69:BF69)=0),$B69,0)</f>
        <v>0</v>
      </c>
      <c r="BH69">
        <f ca="1">IF(AND($B69&gt;0,SUM(BH$3:BH68)=0,SUM($H69:BG69)=0),$B69,0)</f>
        <v>0</v>
      </c>
      <c r="BI69">
        <f ca="1">IF(AND($B69&gt;0,SUM(BI$3:BI68)=0,SUM($H69:BH69)=0),$B69,0)</f>
        <v>0</v>
      </c>
      <c r="BJ69">
        <f ca="1">IF(AND($B69&gt;0,SUM(BJ$3:BJ68)=0,SUM($H69:BI69)=0),$B69,0)</f>
        <v>0</v>
      </c>
      <c r="BK69">
        <f ca="1">IF(AND($B69&gt;0,SUM(BK$3:BK68)=0,SUM($H69:BJ69)=0),$B69,0)</f>
        <v>0</v>
      </c>
      <c r="BL69">
        <f ca="1">IF(AND($B69&gt;0,SUM(BL$3:BL68)=0,SUM($H69:BK69)=0),$B69,0)</f>
        <v>0</v>
      </c>
      <c r="BM69">
        <f ca="1">IF(AND($B69&gt;0,SUM(BM$3:BM68)=0,SUM($H69:BL69)=0),$B69,0)</f>
        <v>0</v>
      </c>
      <c r="BN69">
        <f ca="1">IF(AND($B69&gt;0,SUM(BN$3:BN68)=0,SUM($H69:BM69)=0),$B69,0)</f>
        <v>0</v>
      </c>
      <c r="BO69">
        <f ca="1">IF(AND($B69&gt;0,SUM(BO$3:BO68)=0,SUM($H69:BN69)=0),$B69,0)</f>
        <v>0</v>
      </c>
      <c r="BP69">
        <f ca="1">IF(AND($B69&gt;0,SUM(BP$3:BP68)=0,SUM($H69:BO69)=0),$B69,0)</f>
        <v>0</v>
      </c>
      <c r="BQ69">
        <f ca="1">IF(AND($B69&gt;0,SUM(BQ$3:BQ68)=0,SUM($H69:BP69)=0),$B69,0)</f>
        <v>0</v>
      </c>
      <c r="BR69">
        <f ca="1">IF(AND($B69&gt;0,SUM(BR$3:BR68)=0,SUM($H69:BQ69)=0),$B69,0)</f>
        <v>0</v>
      </c>
      <c r="BS69">
        <f ca="1">IF(AND($B69&gt;0,SUM(BS$3:BS68)=0,SUM($H69:BR69)=0),$B69,0)</f>
        <v>0</v>
      </c>
      <c r="BT69">
        <f ca="1">IF(AND($B69&gt;0,SUM(BT$3:BT68)=0,SUM($H69:BS69)=0),$B69,0)</f>
        <v>0</v>
      </c>
      <c r="BU69">
        <f ca="1">IF(AND($B69&gt;0,SUM(BU$3:BU68)=0,SUM($H69:BT69)=0),$B69,0)</f>
        <v>0</v>
      </c>
      <c r="BV69">
        <f ca="1">IF(AND($B69&gt;0,SUM(BV$3:BV68)=0,SUM($H69:BU69)=0),$B69,0)</f>
        <v>0</v>
      </c>
      <c r="BW69">
        <f ca="1">IF(AND($B69&gt;0,SUM(BW$3:BW68)=0,SUM($H69:BV69)=0),$B69,0)</f>
        <v>0</v>
      </c>
      <c r="BX69">
        <f ca="1">IF(AND($B69&gt;0,SUM(BX$3:BX68)=0,SUM($H69:BW69)=0),$B69,0)</f>
        <v>0</v>
      </c>
      <c r="BY69">
        <f ca="1">IF(AND($B69&gt;0,SUM(BY$3:BY68)=0,SUM($H69:BX69)=0),$B69,0)</f>
        <v>0</v>
      </c>
      <c r="BZ69">
        <f ca="1">IF(AND($B69&gt;0,SUM(BZ$3:BZ68)=0,SUM($H69:BY69)=0),$B69,0)</f>
        <v>0</v>
      </c>
      <c r="CA69">
        <f ca="1">IF(AND($B69&gt;0,SUM(CA$3:CA68)=0,SUM($H69:BZ69)=0),$B69,0)</f>
        <v>0</v>
      </c>
      <c r="CB69">
        <f ca="1">IF(AND($B69&gt;0,SUM(CB$3:CB68)=0,SUM($H69:CA69)=0),$B69,0)</f>
        <v>0</v>
      </c>
      <c r="CC69">
        <f ca="1">IF(AND($B69&gt;0,SUM(CC$3:CC68)=0,SUM($H69:CB69)=0),$B69,0)</f>
        <v>0</v>
      </c>
      <c r="CD69">
        <f ca="1">IF(AND($B69&gt;0,SUM(CD$3:CD68)=0,SUM($H69:CC69)=0),$B69,0)</f>
        <v>0</v>
      </c>
      <c r="CE69">
        <f ca="1">IF(AND($B69&gt;0,SUM(CE$3:CE68)=0,SUM($H69:CD69)=0),$B69,0)</f>
        <v>0</v>
      </c>
      <c r="CF69">
        <f ca="1">IF(AND($B69&gt;0,SUM(CF$3:CF68)=0,SUM($H69:CE69)=0),$B69,0)</f>
        <v>0</v>
      </c>
      <c r="CG69">
        <f ca="1">IF(AND($B69&gt;0,SUM(CG$3:CG68)=0,SUM($H69:CF69)=0),$B69,0)</f>
        <v>0</v>
      </c>
      <c r="CH69">
        <f ca="1">IF(AND($B69&gt;0,SUM(CH$3:CH68)=0,SUM($H69:CG69)=0),$B69,0)</f>
        <v>0</v>
      </c>
      <c r="CI69">
        <f ca="1">IF(AND($B69&gt;0,SUM(CI$3:CI68)=0,SUM($H69:CH69)=0),$B69,0)</f>
        <v>0</v>
      </c>
      <c r="CJ69">
        <f ca="1">IF(AND($B69&gt;0,SUM(CJ$3:CJ68)=0,SUM($H69:CI69)=0),$B69,0)</f>
        <v>0</v>
      </c>
      <c r="CK69">
        <f ca="1">IF(AND($B69&gt;0,SUM(CK$3:CK68)=0,SUM($H69:CJ69)=0),$B69,0)</f>
        <v>0</v>
      </c>
      <c r="CL69">
        <f ca="1">IF(AND($B69&gt;0,SUM(CL$3:CL68)=0,SUM($H69:CK69)=0),$B69,0)</f>
        <v>0</v>
      </c>
      <c r="CM69">
        <f ca="1">IF(AND($B69&gt;0,SUM(CM$3:CM68)=0,SUM($H69:CL69)=0),$B69,0)</f>
        <v>0</v>
      </c>
      <c r="CN69">
        <f ca="1">IF(AND($B69&gt;0,SUM(CN$3:CN68)=0,SUM($H69:CM69)=0),$B69,0)</f>
        <v>0</v>
      </c>
      <c r="CO69">
        <f ca="1">IF(AND($B69&gt;0,SUM(CO$3:CO68)=0,SUM($H69:CN69)=0),$B69,0)</f>
        <v>0</v>
      </c>
      <c r="CP69">
        <f ca="1">IF(AND($B69&gt;0,SUM(CP$3:CP68)=0,SUM($H69:CO69)=0),$B69,0)</f>
        <v>0</v>
      </c>
      <c r="CQ69">
        <f ca="1">IF(AND($B69&gt;0,SUM(CQ$3:CQ68)=0,SUM($H69:CP69)=0),$B69,0)</f>
        <v>0</v>
      </c>
      <c r="CR69">
        <f ca="1">IF(AND($B69&gt;0,SUM(CR$3:CR68)=0,SUM($H69:CQ69)=0),$B69,0)</f>
        <v>0</v>
      </c>
      <c r="CS69">
        <f ca="1">IF(AND($B69&gt;0,SUM(CS$3:CS68)=0,SUM($H69:CR69)=0),$B69,0)</f>
        <v>0</v>
      </c>
      <c r="CT69">
        <f ca="1">IF(AND($B69&gt;0,SUM(CT$3:CT68)=0,SUM($H69:CS69)=0),$B69,0)</f>
        <v>0</v>
      </c>
      <c r="CU69">
        <f ca="1">IF(AND($B69&gt;0,SUM(CU$3:CU68)=0,SUM($H69:CT69)=0),$B69,0)</f>
        <v>0</v>
      </c>
      <c r="CV69">
        <f ca="1">IF(AND($B69&gt;0,SUM(CV$3:CV68)=0,SUM($H69:CU69)=0),$B69,0)</f>
        <v>0</v>
      </c>
      <c r="CW69">
        <f ca="1">IF(AND($B69&gt;0,SUM(CW$3:CW68)=0,SUM($H69:CV69)=0),$B69,0)</f>
        <v>0</v>
      </c>
      <c r="CX69">
        <f ca="1">IF(AND($B69&gt;0,SUM(CX$3:CX68)=0,SUM($H69:CW69)=0),$B69,0)</f>
        <v>0</v>
      </c>
      <c r="CY69">
        <f ca="1">IF(AND($B69&gt;0,SUM(CY$3:CY68)=0,SUM($H69:CX69)=0),$B69,0)</f>
        <v>0</v>
      </c>
      <c r="CZ69">
        <f ca="1">IF(AND($B69&gt;0,SUM(CZ$3:CZ68)=0,SUM($H69:CY69)=0),$B69,0)</f>
        <v>0</v>
      </c>
      <c r="DA69">
        <f ca="1">IF(AND($B69&gt;0,SUM(DA$3:DA68)=0,SUM($H69:CZ69)=0),$B69,0)</f>
        <v>0</v>
      </c>
      <c r="DB69">
        <f ca="1">IF(AND($B69&gt;0,SUM(DB$3:DB68)=0,SUM($H69:DA69)=0),$B69,0)</f>
        <v>0</v>
      </c>
      <c r="DC69">
        <f ca="1">IF(AND($B69&gt;0,SUM(DC$3:DC68)=0,SUM($H69:DB69)=0),$B69,0)</f>
        <v>0</v>
      </c>
      <c r="DD69">
        <f ca="1">IF(AND($B69&gt;0,SUM(DD$3:DD68)=0,SUM($H69:DC69)=0),$B69,0)</f>
        <v>0</v>
      </c>
      <c r="DE69">
        <f ca="1">IF(AND($B69&gt;0,SUM(DE$3:DE68)=0,SUM($H69:DD69)=0),$B69,0)</f>
        <v>0</v>
      </c>
      <c r="DF69">
        <f ca="1">IF(AND($B69&gt;0,SUM(DF$3:DF68)=0,SUM($H69:DE69)=0),$B69,0)</f>
        <v>0</v>
      </c>
      <c r="DG69">
        <f ca="1">IF(AND($B69&gt;0,SUM(DG$3:DG68)=0,SUM($H69:DF69)=0),$B69,0)</f>
        <v>0</v>
      </c>
      <c r="DH69">
        <f ca="1">IF(AND($B69&gt;0,SUM(DH$3:DH68)=0,SUM($H69:DG69)=0),$B69,0)</f>
        <v>0</v>
      </c>
      <c r="DI69">
        <f ca="1">IF(AND($B69&gt;0,SUM(DI$3:DI68)=0,SUM($H69:DH69)=0),$B69,0)</f>
        <v>0</v>
      </c>
      <c r="DJ69">
        <f ca="1">IF(AND($B69&gt;0,SUM(DJ$3:DJ68)=0,SUM($H69:DI69)=0),$B69,0)</f>
        <v>0</v>
      </c>
      <c r="DK69">
        <f ca="1">IF(AND($B69&gt;0,SUM(DK$3:DK68)=0,SUM($H69:DJ69)=0),$B69,0)</f>
        <v>0</v>
      </c>
      <c r="DL69">
        <f ca="1">IF(AND($B69&gt;0,SUM(DL$3:DL68)=0,SUM($H69:DK69)=0),$B69,0)</f>
        <v>0</v>
      </c>
      <c r="DM69">
        <f ca="1">IF(AND($B69&gt;0,SUM(DM$3:DM68)=0,SUM($H69:DL69)=0),$B69,0)</f>
        <v>0</v>
      </c>
      <c r="DN69">
        <f ca="1">IF(AND($B69&gt;0,SUM(DN$3:DN68)=0,SUM($H69:DM69)=0),$B69,0)</f>
        <v>0</v>
      </c>
      <c r="DO69">
        <f ca="1">IF(AND($B69&gt;0,SUM(DO$3:DO68)=0,SUM($H69:DN69)=0),$B69,0)</f>
        <v>0</v>
      </c>
      <c r="DP69">
        <f ca="1">IF(AND($B69&gt;0,SUM(DP$3:DP68)=0,SUM($H69:DO69)=0),$B69,0)</f>
        <v>0</v>
      </c>
      <c r="DQ69">
        <f ca="1">IF(AND($B69&gt;0,SUM(DQ$3:DQ68)=0,SUM($H69:DP69)=0),$B69,0)</f>
        <v>0</v>
      </c>
      <c r="DR69">
        <f ca="1">IF(AND($B69&gt;0,SUM(DR$3:DR68)=0,SUM($H69:DQ69)=0),$B69,0)</f>
        <v>0</v>
      </c>
      <c r="DS69">
        <f ca="1">IF(AND($B69&gt;0,SUM(DS$3:DS68)=0,SUM($H69:DR69)=0),$B69,0)</f>
        <v>0</v>
      </c>
      <c r="DT69">
        <f ca="1">IF(AND($B69&gt;0,SUM(DT$3:DT68)=0,SUM($H69:DS69)=0),$B69,0)</f>
        <v>0</v>
      </c>
      <c r="DU69">
        <f ca="1">IF(AND($B69&gt;0,SUM(DU$3:DU68)=0,SUM($H69:DT69)=0),$B69,0)</f>
        <v>0</v>
      </c>
      <c r="DV69">
        <f ca="1">IF(AND($B69&gt;0,SUM(DV$3:DV68)=0,SUM($H69:DU69)=0),$B69,0)</f>
        <v>0</v>
      </c>
      <c r="DW69">
        <f ca="1">IF(AND($B69&gt;0,SUM(DW$3:DW68)=0,SUM($H69:DV69)=0),$B69,0)</f>
        <v>0</v>
      </c>
      <c r="DX69">
        <f ca="1">IF(AND($B69&gt;0,SUM(DX$3:DX68)=0,SUM($H69:DW69)=0),$B69,0)</f>
        <v>0</v>
      </c>
      <c r="DY69">
        <f ca="1">IF(AND($B69&gt;0,SUM(DY$3:DY68)=0,SUM($H69:DX69)=0),$B69,0)</f>
        <v>0</v>
      </c>
      <c r="DZ69">
        <f ca="1">IF(AND($B69&gt;0,SUM(DZ$3:DZ68)=0,SUM($H69:DY69)=0),$B69,0)</f>
        <v>0</v>
      </c>
      <c r="EA69">
        <f ca="1">IF(AND($B69&gt;0,SUM(EA$3:EA68)=0,SUM($H69:DZ69)=0),$B69,0)</f>
        <v>0</v>
      </c>
      <c r="EB69">
        <f ca="1">IF(AND($B69&gt;0,SUM(EB$3:EB68)=0,SUM($H69:EA69)=0),$B69,0)</f>
        <v>0</v>
      </c>
      <c r="EC69">
        <f ca="1">IF(AND($B69&gt;0,SUM(EC$3:EC68)=0,SUM($H69:EB69)=0),$B69,0)</f>
        <v>0</v>
      </c>
      <c r="ED69">
        <f ca="1">IF(AND($B69&gt;0,SUM(ED$3:ED68)=0,SUM($H69:EC69)=0),$B69,0)</f>
        <v>0</v>
      </c>
      <c r="EE69">
        <f ca="1">IF(AND($B69&gt;0,SUM(EE$3:EE68)=0,SUM($H69:ED69)=0),$B69,0)</f>
        <v>0</v>
      </c>
      <c r="EF69">
        <f ca="1">IF(AND($B69&gt;0,SUM(EF$3:EF68)=0,SUM($H69:EE69)=0),$B69,0)</f>
        <v>0</v>
      </c>
      <c r="EG69">
        <f ca="1">IF(AND($B69&gt;0,SUM(EG$3:EG68)=0,SUM($H69:EF69)=0),$B69,0)</f>
        <v>0</v>
      </c>
      <c r="EH69">
        <f ca="1">IF(AND($B69&gt;0,SUM(EH$3:EH68)=0,SUM($H69:EG69)=0),$B69,0)</f>
        <v>0</v>
      </c>
      <c r="EI69">
        <f ca="1">IF(AND($B69&gt;0,SUM(EI$3:EI68)=0,SUM($H69:EH69)=0),$B69,0)</f>
        <v>0</v>
      </c>
      <c r="EJ69">
        <f ca="1">IF(AND($B69&gt;0,SUM(EJ$3:EJ68)=0,SUM($H69:EI69)=0),$B69,0)</f>
        <v>0</v>
      </c>
      <c r="EK69">
        <f ca="1">IF(AND($B69&gt;0,SUM(EK$3:EK68)=0,SUM($H69:EJ69)=0),$B69,0)</f>
        <v>0</v>
      </c>
      <c r="EL69">
        <f ca="1">IF(AND($B69&gt;0,SUM(EL$3:EL68)=0,SUM($H69:EK69)=0),$B69,0)</f>
        <v>0</v>
      </c>
      <c r="EM69">
        <f ca="1">IF(AND($B69&gt;0,SUM(EM$3:EM68)=0,SUM($H69:EL69)=0),$B69,0)</f>
        <v>0</v>
      </c>
      <c r="EN69">
        <f ca="1">IF(AND($B69&gt;0,SUM(EN$3:EN68)=0,SUM($H69:EM69)=0),$B69,0)</f>
        <v>0</v>
      </c>
      <c r="EO69">
        <f ca="1">IF(AND($B69&gt;0,SUM(EO$3:EO68)=0,SUM($H69:EN69)=0),$B69,0)</f>
        <v>0</v>
      </c>
      <c r="EP69">
        <f ca="1">IF(AND($B69&gt;0,SUM(EP$3:EP68)=0,SUM($H69:EO69)=0),$B69,0)</f>
        <v>0</v>
      </c>
      <c r="EQ69">
        <f ca="1">IF(AND($B69&gt;0,SUM(EQ$3:EQ68)=0,SUM($H69:EP69)=0),$B69,0)</f>
        <v>0</v>
      </c>
      <c r="ER69">
        <f ca="1">IF(AND($B69&gt;0,SUM(ER$3:ER68)=0,SUM($H69:EQ69)=0),$B69,0)</f>
        <v>0</v>
      </c>
      <c r="ES69">
        <f ca="1">IF(AND($B69&gt;0,SUM(ES$3:ES68)=0,SUM($H69:ER69)=0),$B69,0)</f>
        <v>0</v>
      </c>
      <c r="ET69">
        <f ca="1">IF(AND($B69&gt;0,SUM(ET$3:ET68)=0,SUM($H69:ES69)=0),$B69,0)</f>
        <v>0</v>
      </c>
      <c r="EU69">
        <f ca="1">IF(AND($B69&gt;0,SUM(EU$3:EU68)=0,SUM($H69:ET69)=0),$B69,0)</f>
        <v>0</v>
      </c>
      <c r="EV69">
        <f ca="1">IF(AND($B69&gt;0,SUM(EV$3:EV68)=0,SUM($H69:EU69)=0),$B69,0)</f>
        <v>0</v>
      </c>
      <c r="EW69">
        <f ca="1">IF(AND($B69&gt;0,SUM(EW$3:EW68)=0,SUM($H69:EV69)=0),$B69,0)</f>
        <v>0</v>
      </c>
      <c r="EX69">
        <f ca="1">IF(AND($B69&gt;0,SUM(EX$3:EX68)=0,SUM($H69:EW69)=0),$B69,0)</f>
        <v>0</v>
      </c>
      <c r="EY69">
        <f ca="1">IF(AND($B69&gt;0,SUM(EY$3:EY68)=0,SUM($H69:EX69)=0),$B69,0)</f>
        <v>0</v>
      </c>
      <c r="EZ69">
        <f ca="1">IF(AND($B69&gt;0,SUM(EZ$3:EZ68)=0,SUM($H69:EY69)=0),$B69,0)</f>
        <v>0</v>
      </c>
      <c r="FA69">
        <f ca="1">IF(AND($B69&gt;0,SUM(FA$3:FA68)=0,SUM($H69:EZ69)=0),$B69,0)</f>
        <v>0</v>
      </c>
      <c r="FB69">
        <f ca="1">IF(AND($B69&gt;0,SUM(FB$3:FB68)=0,SUM($H69:FA69)=0),$B69,0)</f>
        <v>0</v>
      </c>
      <c r="FC69">
        <f ca="1">IF(AND($B69&gt;0,SUM(FC$3:FC68)=0,SUM($H69:FB69)=0),$B69,0)</f>
        <v>0</v>
      </c>
      <c r="FD69">
        <f ca="1">IF(AND($B69&gt;0,SUM(FD$3:FD68)=0,SUM($H69:FC69)=0),$B69,0)</f>
        <v>0</v>
      </c>
      <c r="FE69">
        <f ca="1">IF(AND($B69&gt;0,SUM(FE$3:FE68)=0,SUM($H69:FD69)=0),$B69,0)</f>
        <v>0</v>
      </c>
      <c r="FF69">
        <f ca="1">IF(AND($B69&gt;0,SUM(FF$3:FF68)=0,SUM($H69:FE69)=0),$B69,0)</f>
        <v>0</v>
      </c>
      <c r="FG69">
        <f ca="1">IF(AND($B69&gt;0,SUM(FG$3:FG68)=0,SUM($H69:FF69)=0),$B69,0)</f>
        <v>0</v>
      </c>
      <c r="FH69">
        <f ca="1">IF(AND($B69&gt;0,SUM(FH$3:FH68)=0,SUM($H69:FG69)=0),$B69,0)</f>
        <v>0</v>
      </c>
      <c r="FI69">
        <f ca="1">IF(AND($B69&gt;0,SUM(FI$3:FI68)=0,SUM($H69:FH69)=0),$B69,0)</f>
        <v>0</v>
      </c>
      <c r="FJ69">
        <f ca="1">IF(AND($B69&gt;0,SUM(FJ$3:FJ68)=0,SUM($H69:FI69)=0),$B69,0)</f>
        <v>0</v>
      </c>
      <c r="FK69">
        <f ca="1">IF(AND($B69&gt;0,SUM(FK$3:FK68)=0,SUM($H69:FJ69)=0),$B69,0)</f>
        <v>0</v>
      </c>
      <c r="FL69">
        <f ca="1">IF(AND($B69&gt;0,SUM(FL$3:FL68)=0,SUM($H69:FK69)=0),$B69,0)</f>
        <v>0</v>
      </c>
      <c r="FM69">
        <f ca="1">IF(AND($B69&gt;0,SUM(FM$3:FM68)=0,SUM($H69:FL69)=0),$B69,0)</f>
        <v>0</v>
      </c>
      <c r="FN69">
        <f ca="1">IF(AND($B69&gt;0,SUM(FN$3:FN68)=0,SUM($H69:FM69)=0),$B69,0)</f>
        <v>0</v>
      </c>
      <c r="FS69" s="67"/>
      <c r="FT69" s="67"/>
      <c r="FU69" s="342"/>
      <c r="FV69" s="67"/>
      <c r="FY69" s="249"/>
      <c r="FZ69" s="67"/>
      <c r="GA69" s="67" t="str">
        <f>""</f>
        <v/>
      </c>
      <c r="GB69" s="67"/>
      <c r="GE69" s="67"/>
      <c r="GF69" s="67"/>
      <c r="GG69" s="67" t="str">
        <f>""</f>
        <v/>
      </c>
      <c r="GH69" s="67"/>
    </row>
    <row r="70" spans="1:190" ht="15.75" thickBot="1" x14ac:dyDescent="0.3">
      <c r="A70">
        <v>70</v>
      </c>
      <c r="B70">
        <f ca="1">IF(Valintaohjelma!D$35=SelectionData!F$35,A70,0)</f>
        <v>0</v>
      </c>
      <c r="C70" s="240" t="str">
        <f t="shared" ca="1" si="10"/>
        <v>Kanavasuodatin 125mm, G4 Sähköisen ulkoilmalämmittimen yhteyteen</v>
      </c>
      <c r="D70" s="240" t="str">
        <f t="shared" ca="1" si="11"/>
        <v>FLK12</v>
      </c>
      <c r="E70" s="240">
        <f t="shared" ca="1" si="12"/>
        <v>7906745</v>
      </c>
      <c r="F70" s="240">
        <f t="shared" ca="1" si="13"/>
        <v>1</v>
      </c>
      <c r="G70" s="47">
        <f ca="1">INDEX($I$2:$FN$2,ROWS(G$2:G70))</f>
        <v>0</v>
      </c>
      <c r="H70">
        <v>0</v>
      </c>
      <c r="I70">
        <f ca="1">IF(AND($B70&gt;0,SUM(I$3:I69)=0,SUM($H70:H70)=0),$B70,0)</f>
        <v>0</v>
      </c>
      <c r="J70">
        <f ca="1">IF(AND($B70&gt;0,SUM(J$3:J69)=0,SUM($H70:I70)=0),$B70,0)</f>
        <v>0</v>
      </c>
      <c r="K70">
        <f ca="1">IF(AND($B70&gt;0,SUM(K$3:K69)=0,SUM($H70:J70)=0),$B70,0)</f>
        <v>0</v>
      </c>
      <c r="L70">
        <f ca="1">IF(AND($B70&gt;0,SUM(L$3:L69)=0,SUM($H70:K70)=0),$B70,0)</f>
        <v>0</v>
      </c>
      <c r="M70">
        <f ca="1">IF(AND($B70&gt;0,SUM(M$3:M69)=0,SUM($H70:L70)=0),$B70,0)</f>
        <v>0</v>
      </c>
      <c r="N70">
        <f ca="1">IF(AND($B70&gt;0,SUM(N$3:N69)=0,SUM($H70:M70)=0),$B70,0)</f>
        <v>0</v>
      </c>
      <c r="O70">
        <f ca="1">IF(AND($B70&gt;0,SUM(O$3:O69)=0,SUM($H70:N70)=0),$B70,0)</f>
        <v>0</v>
      </c>
      <c r="P70">
        <f ca="1">IF(AND($B70&gt;0,SUM(P$3:P69)=0,SUM($H70:O70)=0),$B70,0)</f>
        <v>0</v>
      </c>
      <c r="Q70">
        <f ca="1">IF(AND($B70&gt;0,SUM(Q$3:Q69)=0,SUM($H70:P70)=0),$B70,0)</f>
        <v>0</v>
      </c>
      <c r="R70">
        <f ca="1">IF(AND($B70&gt;0,SUM(R$3:R69)=0,SUM($H70:Q70)=0),$B70,0)</f>
        <v>0</v>
      </c>
      <c r="S70">
        <f ca="1">IF(AND($B70&gt;0,SUM(S$3:S69)=0,SUM($H70:R70)=0),$B70,0)</f>
        <v>0</v>
      </c>
      <c r="T70">
        <f ca="1">IF(AND($B70&gt;0,SUM(T$3:T69)=0,SUM($H70:S70)=0),$B70,0)</f>
        <v>0</v>
      </c>
      <c r="U70">
        <f ca="1">IF(AND($B70&gt;0,SUM(U$3:U69)=0,SUM($H70:T70)=0),$B70,0)</f>
        <v>0</v>
      </c>
      <c r="V70">
        <f ca="1">IF(AND($B70&gt;0,SUM(V$3:V69)=0,SUM($H70:U70)=0),$B70,0)</f>
        <v>0</v>
      </c>
      <c r="W70">
        <f ca="1">IF(AND($B70&gt;0,SUM(W$3:W69)=0,SUM($H70:V70)=0),$B70,0)</f>
        <v>0</v>
      </c>
      <c r="X70">
        <f ca="1">IF(AND($B70&gt;0,SUM(X$3:X69)=0,SUM($H70:W70)=0),$B70,0)</f>
        <v>0</v>
      </c>
      <c r="Y70">
        <f ca="1">IF(AND($B70&gt;0,SUM(Y$3:Y69)=0,SUM($H70:X70)=0),$B70,0)</f>
        <v>0</v>
      </c>
      <c r="Z70">
        <f ca="1">IF(AND($B70&gt;0,SUM(Z$3:Z69)=0,SUM($H70:Y70)=0),$B70,0)</f>
        <v>0</v>
      </c>
      <c r="AA70">
        <f ca="1">IF(AND($B70&gt;0,SUM(AA$3:AA69)=0,SUM($H70:Z70)=0),$B70,0)</f>
        <v>0</v>
      </c>
      <c r="AB70">
        <f ca="1">IF(AND($B70&gt;0,SUM(AB$3:AB69)=0,SUM($H70:AA70)=0),$B70,0)</f>
        <v>0</v>
      </c>
      <c r="AC70">
        <f ca="1">IF(AND($B70&gt;0,SUM(AC$3:AC69)=0,SUM($H70:AB70)=0),$B70,0)</f>
        <v>0</v>
      </c>
      <c r="AD70">
        <f ca="1">IF(AND($B70&gt;0,SUM(AD$3:AD69)=0,SUM($H70:AC70)=0),$B70,0)</f>
        <v>0</v>
      </c>
      <c r="AE70">
        <f ca="1">IF(AND($B70&gt;0,SUM(AE$3:AE69)=0,SUM($H70:AD70)=0),$B70,0)</f>
        <v>0</v>
      </c>
      <c r="AF70">
        <f ca="1">IF(AND($B70&gt;0,SUM(AF$3:AF69)=0,SUM($H70:AE70)=0),$B70,0)</f>
        <v>0</v>
      </c>
      <c r="AG70">
        <f ca="1">IF(AND($B70&gt;0,SUM(AG$3:AG69)=0,SUM($H70:AF70)=0),$B70,0)</f>
        <v>0</v>
      </c>
      <c r="AH70">
        <f ca="1">IF(AND($B70&gt;0,SUM(AH$3:AH69)=0,SUM($H70:AG70)=0),$B70,0)</f>
        <v>0</v>
      </c>
      <c r="AI70">
        <f ca="1">IF(AND($B70&gt;0,SUM(AI$3:AI69)=0,SUM($H70:AH70)=0),$B70,0)</f>
        <v>0</v>
      </c>
      <c r="AJ70">
        <f ca="1">IF(AND($B70&gt;0,SUM(AJ$3:AJ69)=0,SUM($H70:AI70)=0),$B70,0)</f>
        <v>0</v>
      </c>
      <c r="AK70">
        <f ca="1">IF(AND($B70&gt;0,SUM(AK$3:AK69)=0,SUM($H70:AJ70)=0),$B70,0)</f>
        <v>0</v>
      </c>
      <c r="AL70">
        <f ca="1">IF(AND($B70&gt;0,SUM(AL$3:AL69)=0,SUM($H70:AK70)=0),$B70,0)</f>
        <v>0</v>
      </c>
      <c r="AM70">
        <f ca="1">IF(AND($B70&gt;0,SUM(AM$3:AM69)=0,SUM($H70:AL70)=0),$B70,0)</f>
        <v>0</v>
      </c>
      <c r="AN70">
        <f ca="1">IF(AND($B70&gt;0,SUM(AN$3:AN69)=0,SUM($H70:AM70)=0),$B70,0)</f>
        <v>0</v>
      </c>
      <c r="AO70">
        <f ca="1">IF(AND($B70&gt;0,SUM(AO$3:AO69)=0,SUM($H70:AN70)=0),$B70,0)</f>
        <v>0</v>
      </c>
      <c r="AP70">
        <f ca="1">IF(AND($B70&gt;0,SUM(AP$3:AP69)=0,SUM($H70:AO70)=0),$B70,0)</f>
        <v>0</v>
      </c>
      <c r="AQ70">
        <f ca="1">IF(AND($B70&gt;0,SUM(AQ$3:AQ69)=0,SUM($H70:AP70)=0),$B70,0)</f>
        <v>0</v>
      </c>
      <c r="AR70">
        <f ca="1">IF(AND($B70&gt;0,SUM(AR$3:AR69)=0,SUM($H70:AQ70)=0),$B70,0)</f>
        <v>0</v>
      </c>
      <c r="AS70">
        <f ca="1">IF(AND($B70&gt;0,SUM(AS$3:AS69)=0,SUM($H70:AR70)=0),$B70,0)</f>
        <v>0</v>
      </c>
      <c r="AT70">
        <f ca="1">IF(AND($B70&gt;0,SUM(AT$3:AT69)=0,SUM($H70:AS70)=0),$B70,0)</f>
        <v>0</v>
      </c>
      <c r="AU70">
        <f ca="1">IF(AND($B70&gt;0,SUM(AU$3:AU69)=0,SUM($H70:AT70)=0),$B70,0)</f>
        <v>0</v>
      </c>
      <c r="AV70">
        <f ca="1">IF(AND($B70&gt;0,SUM(AV$3:AV69)=0,SUM($H70:AU70)=0),$B70,0)</f>
        <v>0</v>
      </c>
      <c r="AW70">
        <f ca="1">IF(AND($B70&gt;0,SUM(AW$3:AW69)=0,SUM($H70:AV70)=0),$B70,0)</f>
        <v>0</v>
      </c>
      <c r="AX70">
        <f ca="1">IF(AND($B70&gt;0,SUM(AX$3:AX69)=0,SUM($H70:AW70)=0),$B70,0)</f>
        <v>0</v>
      </c>
      <c r="AY70">
        <f ca="1">IF(AND($B70&gt;0,SUM(AY$3:AY69)=0,SUM($H70:AX70)=0),$B70,0)</f>
        <v>0</v>
      </c>
      <c r="AZ70">
        <f ca="1">IF(AND($B70&gt;0,SUM(AZ$3:AZ69)=0,SUM($H70:AY70)=0),$B70,0)</f>
        <v>0</v>
      </c>
      <c r="BA70">
        <f ca="1">IF(AND($B70&gt;0,SUM(BA$3:BA69)=0,SUM($H70:AZ70)=0),$B70,0)</f>
        <v>0</v>
      </c>
      <c r="BB70">
        <f ca="1">IF(AND($B70&gt;0,SUM(BB$3:BB69)=0,SUM($H70:BA70)=0),$B70,0)</f>
        <v>0</v>
      </c>
      <c r="BC70">
        <f ca="1">IF(AND($B70&gt;0,SUM(BC$3:BC69)=0,SUM($H70:BB70)=0),$B70,0)</f>
        <v>0</v>
      </c>
      <c r="BD70">
        <f ca="1">IF(AND($B70&gt;0,SUM(BD$3:BD69)=0,SUM($H70:BC70)=0),$B70,0)</f>
        <v>0</v>
      </c>
      <c r="BE70">
        <f ca="1">IF(AND($B70&gt;0,SUM(BE$3:BE69)=0,SUM($H70:BD70)=0),$B70,0)</f>
        <v>0</v>
      </c>
      <c r="BF70">
        <f ca="1">IF(AND($B70&gt;0,SUM(BF$3:BF69)=0,SUM($H70:BE70)=0),$B70,0)</f>
        <v>0</v>
      </c>
      <c r="BG70">
        <f ca="1">IF(AND($B70&gt;0,SUM(BG$3:BG69)=0,SUM($H70:BF70)=0),$B70,0)</f>
        <v>0</v>
      </c>
      <c r="BH70">
        <f ca="1">IF(AND($B70&gt;0,SUM(BH$3:BH69)=0,SUM($H70:BG70)=0),$B70,0)</f>
        <v>0</v>
      </c>
      <c r="BI70">
        <f ca="1">IF(AND($B70&gt;0,SUM(BI$3:BI69)=0,SUM($H70:BH70)=0),$B70,0)</f>
        <v>0</v>
      </c>
      <c r="BJ70">
        <f ca="1">IF(AND($B70&gt;0,SUM(BJ$3:BJ69)=0,SUM($H70:BI70)=0),$B70,0)</f>
        <v>0</v>
      </c>
      <c r="BK70">
        <f ca="1">IF(AND($B70&gt;0,SUM(BK$3:BK69)=0,SUM($H70:BJ70)=0),$B70,0)</f>
        <v>0</v>
      </c>
      <c r="BL70">
        <f ca="1">IF(AND($B70&gt;0,SUM(BL$3:BL69)=0,SUM($H70:BK70)=0),$B70,0)</f>
        <v>0</v>
      </c>
      <c r="BM70">
        <f ca="1">IF(AND($B70&gt;0,SUM(BM$3:BM69)=0,SUM($H70:BL70)=0),$B70,0)</f>
        <v>0</v>
      </c>
      <c r="BN70">
        <f ca="1">IF(AND($B70&gt;0,SUM(BN$3:BN69)=0,SUM($H70:BM70)=0),$B70,0)</f>
        <v>0</v>
      </c>
      <c r="BO70">
        <f ca="1">IF(AND($B70&gt;0,SUM(BO$3:BO69)=0,SUM($H70:BN70)=0),$B70,0)</f>
        <v>0</v>
      </c>
      <c r="BP70">
        <f ca="1">IF(AND($B70&gt;0,SUM(BP$3:BP69)=0,SUM($H70:BO70)=0),$B70,0)</f>
        <v>0</v>
      </c>
      <c r="BQ70">
        <f ca="1">IF(AND($B70&gt;0,SUM(BQ$3:BQ69)=0,SUM($H70:BP70)=0),$B70,0)</f>
        <v>0</v>
      </c>
      <c r="BR70">
        <f ca="1">IF(AND($B70&gt;0,SUM(BR$3:BR69)=0,SUM($H70:BQ70)=0),$B70,0)</f>
        <v>0</v>
      </c>
      <c r="BS70">
        <f ca="1">IF(AND($B70&gt;0,SUM(BS$3:BS69)=0,SUM($H70:BR70)=0),$B70,0)</f>
        <v>0</v>
      </c>
      <c r="BT70">
        <f ca="1">IF(AND($B70&gt;0,SUM(BT$3:BT69)=0,SUM($H70:BS70)=0),$B70,0)</f>
        <v>0</v>
      </c>
      <c r="BU70">
        <f ca="1">IF(AND($B70&gt;0,SUM(BU$3:BU69)=0,SUM($H70:BT70)=0),$B70,0)</f>
        <v>0</v>
      </c>
      <c r="BV70">
        <f ca="1">IF(AND($B70&gt;0,SUM(BV$3:BV69)=0,SUM($H70:BU70)=0),$B70,0)</f>
        <v>0</v>
      </c>
      <c r="BW70">
        <f ca="1">IF(AND($B70&gt;0,SUM(BW$3:BW69)=0,SUM($H70:BV70)=0),$B70,0)</f>
        <v>0</v>
      </c>
      <c r="BX70">
        <f ca="1">IF(AND($B70&gt;0,SUM(BX$3:BX69)=0,SUM($H70:BW70)=0),$B70,0)</f>
        <v>0</v>
      </c>
      <c r="BY70">
        <f ca="1">IF(AND($B70&gt;0,SUM(BY$3:BY69)=0,SUM($H70:BX70)=0),$B70,0)</f>
        <v>0</v>
      </c>
      <c r="BZ70">
        <f ca="1">IF(AND($B70&gt;0,SUM(BZ$3:BZ69)=0,SUM($H70:BY70)=0),$B70,0)</f>
        <v>0</v>
      </c>
      <c r="CA70">
        <f ca="1">IF(AND($B70&gt;0,SUM(CA$3:CA69)=0,SUM($H70:BZ70)=0),$B70,0)</f>
        <v>0</v>
      </c>
      <c r="CB70">
        <f ca="1">IF(AND($B70&gt;0,SUM(CB$3:CB69)=0,SUM($H70:CA70)=0),$B70,0)</f>
        <v>0</v>
      </c>
      <c r="CC70">
        <f ca="1">IF(AND($B70&gt;0,SUM(CC$3:CC69)=0,SUM($H70:CB70)=0),$B70,0)</f>
        <v>0</v>
      </c>
      <c r="CD70">
        <f ca="1">IF(AND($B70&gt;0,SUM(CD$3:CD69)=0,SUM($H70:CC70)=0),$B70,0)</f>
        <v>0</v>
      </c>
      <c r="CE70">
        <f ca="1">IF(AND($B70&gt;0,SUM(CE$3:CE69)=0,SUM($H70:CD70)=0),$B70,0)</f>
        <v>0</v>
      </c>
      <c r="CF70">
        <f ca="1">IF(AND($B70&gt;0,SUM(CF$3:CF69)=0,SUM($H70:CE70)=0),$B70,0)</f>
        <v>0</v>
      </c>
      <c r="CG70">
        <f ca="1">IF(AND($B70&gt;0,SUM(CG$3:CG69)=0,SUM($H70:CF70)=0),$B70,0)</f>
        <v>0</v>
      </c>
      <c r="CH70">
        <f ca="1">IF(AND($B70&gt;0,SUM(CH$3:CH69)=0,SUM($H70:CG70)=0),$B70,0)</f>
        <v>0</v>
      </c>
      <c r="CI70">
        <f ca="1">IF(AND($B70&gt;0,SUM(CI$3:CI69)=0,SUM($H70:CH70)=0),$B70,0)</f>
        <v>0</v>
      </c>
      <c r="CJ70">
        <f ca="1">IF(AND($B70&gt;0,SUM(CJ$3:CJ69)=0,SUM($H70:CI70)=0),$B70,0)</f>
        <v>0</v>
      </c>
      <c r="CK70">
        <f ca="1">IF(AND($B70&gt;0,SUM(CK$3:CK69)=0,SUM($H70:CJ70)=0),$B70,0)</f>
        <v>0</v>
      </c>
      <c r="CL70">
        <f ca="1">IF(AND($B70&gt;0,SUM(CL$3:CL69)=0,SUM($H70:CK70)=0),$B70,0)</f>
        <v>0</v>
      </c>
      <c r="CM70">
        <f ca="1">IF(AND($B70&gt;0,SUM(CM$3:CM69)=0,SUM($H70:CL70)=0),$B70,0)</f>
        <v>0</v>
      </c>
      <c r="CN70">
        <f ca="1">IF(AND($B70&gt;0,SUM(CN$3:CN69)=0,SUM($H70:CM70)=0),$B70,0)</f>
        <v>0</v>
      </c>
      <c r="CO70">
        <f ca="1">IF(AND($B70&gt;0,SUM(CO$3:CO69)=0,SUM($H70:CN70)=0),$B70,0)</f>
        <v>0</v>
      </c>
      <c r="CP70">
        <f ca="1">IF(AND($B70&gt;0,SUM(CP$3:CP69)=0,SUM($H70:CO70)=0),$B70,0)</f>
        <v>0</v>
      </c>
      <c r="CQ70">
        <f ca="1">IF(AND($B70&gt;0,SUM(CQ$3:CQ69)=0,SUM($H70:CP70)=0),$B70,0)</f>
        <v>0</v>
      </c>
      <c r="CR70">
        <f ca="1">IF(AND($B70&gt;0,SUM(CR$3:CR69)=0,SUM($H70:CQ70)=0),$B70,0)</f>
        <v>0</v>
      </c>
      <c r="CS70">
        <f ca="1">IF(AND($B70&gt;0,SUM(CS$3:CS69)=0,SUM($H70:CR70)=0),$B70,0)</f>
        <v>0</v>
      </c>
      <c r="CT70">
        <f ca="1">IF(AND($B70&gt;0,SUM(CT$3:CT69)=0,SUM($H70:CS70)=0),$B70,0)</f>
        <v>0</v>
      </c>
      <c r="CU70">
        <f ca="1">IF(AND($B70&gt;0,SUM(CU$3:CU69)=0,SUM($H70:CT70)=0),$B70,0)</f>
        <v>0</v>
      </c>
      <c r="CV70">
        <f ca="1">IF(AND($B70&gt;0,SUM(CV$3:CV69)=0,SUM($H70:CU70)=0),$B70,0)</f>
        <v>0</v>
      </c>
      <c r="CW70">
        <f ca="1">IF(AND($B70&gt;0,SUM(CW$3:CW69)=0,SUM($H70:CV70)=0),$B70,0)</f>
        <v>0</v>
      </c>
      <c r="CX70">
        <f ca="1">IF(AND($B70&gt;0,SUM(CX$3:CX69)=0,SUM($H70:CW70)=0),$B70,0)</f>
        <v>0</v>
      </c>
      <c r="CY70">
        <f ca="1">IF(AND($B70&gt;0,SUM(CY$3:CY69)=0,SUM($H70:CX70)=0),$B70,0)</f>
        <v>0</v>
      </c>
      <c r="CZ70">
        <f ca="1">IF(AND($B70&gt;0,SUM(CZ$3:CZ69)=0,SUM($H70:CY70)=0),$B70,0)</f>
        <v>0</v>
      </c>
      <c r="DA70">
        <f ca="1">IF(AND($B70&gt;0,SUM(DA$3:DA69)=0,SUM($H70:CZ70)=0),$B70,0)</f>
        <v>0</v>
      </c>
      <c r="DB70">
        <f ca="1">IF(AND($B70&gt;0,SUM(DB$3:DB69)=0,SUM($H70:DA70)=0),$B70,0)</f>
        <v>0</v>
      </c>
      <c r="DC70">
        <f ca="1">IF(AND($B70&gt;0,SUM(DC$3:DC69)=0,SUM($H70:DB70)=0),$B70,0)</f>
        <v>0</v>
      </c>
      <c r="DD70">
        <f ca="1">IF(AND($B70&gt;0,SUM(DD$3:DD69)=0,SUM($H70:DC70)=0),$B70,0)</f>
        <v>0</v>
      </c>
      <c r="DE70">
        <f ca="1">IF(AND($B70&gt;0,SUM(DE$3:DE69)=0,SUM($H70:DD70)=0),$B70,0)</f>
        <v>0</v>
      </c>
      <c r="DF70">
        <f ca="1">IF(AND($B70&gt;0,SUM(DF$3:DF69)=0,SUM($H70:DE70)=0),$B70,0)</f>
        <v>0</v>
      </c>
      <c r="DG70">
        <f ca="1">IF(AND($B70&gt;0,SUM(DG$3:DG69)=0,SUM($H70:DF70)=0),$B70,0)</f>
        <v>0</v>
      </c>
      <c r="DH70">
        <f ca="1">IF(AND($B70&gt;0,SUM(DH$3:DH69)=0,SUM($H70:DG70)=0),$B70,0)</f>
        <v>0</v>
      </c>
      <c r="DI70">
        <f ca="1">IF(AND($B70&gt;0,SUM(DI$3:DI69)=0,SUM($H70:DH70)=0),$B70,0)</f>
        <v>0</v>
      </c>
      <c r="DJ70">
        <f ca="1">IF(AND($B70&gt;0,SUM(DJ$3:DJ69)=0,SUM($H70:DI70)=0),$B70,0)</f>
        <v>0</v>
      </c>
      <c r="DK70">
        <f ca="1">IF(AND($B70&gt;0,SUM(DK$3:DK69)=0,SUM($H70:DJ70)=0),$B70,0)</f>
        <v>0</v>
      </c>
      <c r="DL70">
        <f ca="1">IF(AND($B70&gt;0,SUM(DL$3:DL69)=0,SUM($H70:DK70)=0),$B70,0)</f>
        <v>0</v>
      </c>
      <c r="DM70">
        <f ca="1">IF(AND($B70&gt;0,SUM(DM$3:DM69)=0,SUM($H70:DL70)=0),$B70,0)</f>
        <v>0</v>
      </c>
      <c r="DN70">
        <f ca="1">IF(AND($B70&gt;0,SUM(DN$3:DN69)=0,SUM($H70:DM70)=0),$B70,0)</f>
        <v>0</v>
      </c>
      <c r="DO70">
        <f ca="1">IF(AND($B70&gt;0,SUM(DO$3:DO69)=0,SUM($H70:DN70)=0),$B70,0)</f>
        <v>0</v>
      </c>
      <c r="DP70">
        <f ca="1">IF(AND($B70&gt;0,SUM(DP$3:DP69)=0,SUM($H70:DO70)=0),$B70,0)</f>
        <v>0</v>
      </c>
      <c r="DQ70">
        <f ca="1">IF(AND($B70&gt;0,SUM(DQ$3:DQ69)=0,SUM($H70:DP70)=0),$B70,0)</f>
        <v>0</v>
      </c>
      <c r="DR70">
        <f ca="1">IF(AND($B70&gt;0,SUM(DR$3:DR69)=0,SUM($H70:DQ70)=0),$B70,0)</f>
        <v>0</v>
      </c>
      <c r="DS70">
        <f ca="1">IF(AND($B70&gt;0,SUM(DS$3:DS69)=0,SUM($H70:DR70)=0),$B70,0)</f>
        <v>0</v>
      </c>
      <c r="DT70">
        <f ca="1">IF(AND($B70&gt;0,SUM(DT$3:DT69)=0,SUM($H70:DS70)=0),$B70,0)</f>
        <v>0</v>
      </c>
      <c r="DU70">
        <f ca="1">IF(AND($B70&gt;0,SUM(DU$3:DU69)=0,SUM($H70:DT70)=0),$B70,0)</f>
        <v>0</v>
      </c>
      <c r="DV70">
        <f ca="1">IF(AND($B70&gt;0,SUM(DV$3:DV69)=0,SUM($H70:DU70)=0),$B70,0)</f>
        <v>0</v>
      </c>
      <c r="DW70">
        <f ca="1">IF(AND($B70&gt;0,SUM(DW$3:DW69)=0,SUM($H70:DV70)=0),$B70,0)</f>
        <v>0</v>
      </c>
      <c r="DX70">
        <f ca="1">IF(AND($B70&gt;0,SUM(DX$3:DX69)=0,SUM($H70:DW70)=0),$B70,0)</f>
        <v>0</v>
      </c>
      <c r="DY70">
        <f ca="1">IF(AND($B70&gt;0,SUM(DY$3:DY69)=0,SUM($H70:DX70)=0),$B70,0)</f>
        <v>0</v>
      </c>
      <c r="DZ70">
        <f ca="1">IF(AND($B70&gt;0,SUM(DZ$3:DZ69)=0,SUM($H70:DY70)=0),$B70,0)</f>
        <v>0</v>
      </c>
      <c r="EA70">
        <f ca="1">IF(AND($B70&gt;0,SUM(EA$3:EA69)=0,SUM($H70:DZ70)=0),$B70,0)</f>
        <v>0</v>
      </c>
      <c r="EB70">
        <f ca="1">IF(AND($B70&gt;0,SUM(EB$3:EB69)=0,SUM($H70:EA70)=0),$B70,0)</f>
        <v>0</v>
      </c>
      <c r="EC70">
        <f ca="1">IF(AND($B70&gt;0,SUM(EC$3:EC69)=0,SUM($H70:EB70)=0),$B70,0)</f>
        <v>0</v>
      </c>
      <c r="ED70">
        <f ca="1">IF(AND($B70&gt;0,SUM(ED$3:ED69)=0,SUM($H70:EC70)=0),$B70,0)</f>
        <v>0</v>
      </c>
      <c r="EE70">
        <f ca="1">IF(AND($B70&gt;0,SUM(EE$3:EE69)=0,SUM($H70:ED70)=0),$B70,0)</f>
        <v>0</v>
      </c>
      <c r="EF70">
        <f ca="1">IF(AND($B70&gt;0,SUM(EF$3:EF69)=0,SUM($H70:EE70)=0),$B70,0)</f>
        <v>0</v>
      </c>
      <c r="EG70">
        <f ca="1">IF(AND($B70&gt;0,SUM(EG$3:EG69)=0,SUM($H70:EF70)=0),$B70,0)</f>
        <v>0</v>
      </c>
      <c r="EH70">
        <f ca="1">IF(AND($B70&gt;0,SUM(EH$3:EH69)=0,SUM($H70:EG70)=0),$B70,0)</f>
        <v>0</v>
      </c>
      <c r="EI70">
        <f ca="1">IF(AND($B70&gt;0,SUM(EI$3:EI69)=0,SUM($H70:EH70)=0),$B70,0)</f>
        <v>0</v>
      </c>
      <c r="EJ70">
        <f ca="1">IF(AND($B70&gt;0,SUM(EJ$3:EJ69)=0,SUM($H70:EI70)=0),$B70,0)</f>
        <v>0</v>
      </c>
      <c r="EK70">
        <f ca="1">IF(AND($B70&gt;0,SUM(EK$3:EK69)=0,SUM($H70:EJ70)=0),$B70,0)</f>
        <v>0</v>
      </c>
      <c r="EL70">
        <f ca="1">IF(AND($B70&gt;0,SUM(EL$3:EL69)=0,SUM($H70:EK70)=0),$B70,0)</f>
        <v>0</v>
      </c>
      <c r="EM70">
        <f ca="1">IF(AND($B70&gt;0,SUM(EM$3:EM69)=0,SUM($H70:EL70)=0),$B70,0)</f>
        <v>0</v>
      </c>
      <c r="EN70">
        <f ca="1">IF(AND($B70&gt;0,SUM(EN$3:EN69)=0,SUM($H70:EM70)=0),$B70,0)</f>
        <v>0</v>
      </c>
      <c r="EO70">
        <f ca="1">IF(AND($B70&gt;0,SUM(EO$3:EO69)=0,SUM($H70:EN70)=0),$B70,0)</f>
        <v>0</v>
      </c>
      <c r="EP70">
        <f ca="1">IF(AND($B70&gt;0,SUM(EP$3:EP69)=0,SUM($H70:EO70)=0),$B70,0)</f>
        <v>0</v>
      </c>
      <c r="EQ70">
        <f ca="1">IF(AND($B70&gt;0,SUM(EQ$3:EQ69)=0,SUM($H70:EP70)=0),$B70,0)</f>
        <v>0</v>
      </c>
      <c r="ER70">
        <f ca="1">IF(AND($B70&gt;0,SUM(ER$3:ER69)=0,SUM($H70:EQ70)=0),$B70,0)</f>
        <v>0</v>
      </c>
      <c r="ES70">
        <f ca="1">IF(AND($B70&gt;0,SUM(ES$3:ES69)=0,SUM($H70:ER70)=0),$B70,0)</f>
        <v>0</v>
      </c>
      <c r="ET70">
        <f ca="1">IF(AND($B70&gt;0,SUM(ET$3:ET69)=0,SUM($H70:ES70)=0),$B70,0)</f>
        <v>0</v>
      </c>
      <c r="EU70">
        <f ca="1">IF(AND($B70&gt;0,SUM(EU$3:EU69)=0,SUM($H70:ET70)=0),$B70,0)</f>
        <v>0</v>
      </c>
      <c r="EV70">
        <f ca="1">IF(AND($B70&gt;0,SUM(EV$3:EV69)=0,SUM($H70:EU70)=0),$B70,0)</f>
        <v>0</v>
      </c>
      <c r="EW70">
        <f ca="1">IF(AND($B70&gt;0,SUM(EW$3:EW69)=0,SUM($H70:EV70)=0),$B70,0)</f>
        <v>0</v>
      </c>
      <c r="EX70">
        <f ca="1">IF(AND($B70&gt;0,SUM(EX$3:EX69)=0,SUM($H70:EW70)=0),$B70,0)</f>
        <v>0</v>
      </c>
      <c r="EY70">
        <f ca="1">IF(AND($B70&gt;0,SUM(EY$3:EY69)=0,SUM($H70:EX70)=0),$B70,0)</f>
        <v>0</v>
      </c>
      <c r="EZ70">
        <f ca="1">IF(AND($B70&gt;0,SUM(EZ$3:EZ69)=0,SUM($H70:EY70)=0),$B70,0)</f>
        <v>0</v>
      </c>
      <c r="FA70">
        <f ca="1">IF(AND($B70&gt;0,SUM(FA$3:FA69)=0,SUM($H70:EZ70)=0),$B70,0)</f>
        <v>0</v>
      </c>
      <c r="FB70">
        <f ca="1">IF(AND($B70&gt;0,SUM(FB$3:FB69)=0,SUM($H70:FA70)=0),$B70,0)</f>
        <v>0</v>
      </c>
      <c r="FC70">
        <f ca="1">IF(AND($B70&gt;0,SUM(FC$3:FC69)=0,SUM($H70:FB70)=0),$B70,0)</f>
        <v>0</v>
      </c>
      <c r="FD70">
        <f ca="1">IF(AND($B70&gt;0,SUM(FD$3:FD69)=0,SUM($H70:FC70)=0),$B70,0)</f>
        <v>0</v>
      </c>
      <c r="FE70">
        <f ca="1">IF(AND($B70&gt;0,SUM(FE$3:FE69)=0,SUM($H70:FD70)=0),$B70,0)</f>
        <v>0</v>
      </c>
      <c r="FF70">
        <f ca="1">IF(AND($B70&gt;0,SUM(FF$3:FF69)=0,SUM($H70:FE70)=0),$B70,0)</f>
        <v>0</v>
      </c>
      <c r="FG70">
        <f ca="1">IF(AND($B70&gt;0,SUM(FG$3:FG69)=0,SUM($H70:FF70)=0),$B70,0)</f>
        <v>0</v>
      </c>
      <c r="FH70">
        <f ca="1">IF(AND($B70&gt;0,SUM(FH$3:FH69)=0,SUM($H70:FG70)=0),$B70,0)</f>
        <v>0</v>
      </c>
      <c r="FI70">
        <f ca="1">IF(AND($B70&gt;0,SUM(FI$3:FI69)=0,SUM($H70:FH70)=0),$B70,0)</f>
        <v>0</v>
      </c>
      <c r="FJ70">
        <f ca="1">IF(AND($B70&gt;0,SUM(FJ$3:FJ69)=0,SUM($H70:FI70)=0),$B70,0)</f>
        <v>0</v>
      </c>
      <c r="FK70">
        <f ca="1">IF(AND($B70&gt;0,SUM(FK$3:FK69)=0,SUM($H70:FJ70)=0),$B70,0)</f>
        <v>0</v>
      </c>
      <c r="FL70">
        <f ca="1">IF(AND($B70&gt;0,SUM(FL$3:FL69)=0,SUM($H70:FK70)=0),$B70,0)</f>
        <v>0</v>
      </c>
      <c r="FM70">
        <f ca="1">IF(AND($B70&gt;0,SUM(FM$3:FM69)=0,SUM($H70:FL70)=0),$B70,0)</f>
        <v>0</v>
      </c>
      <c r="FN70">
        <f ca="1">IF(AND($B70&gt;0,SUM(FN$3:FN69)=0,SUM($H70:FM70)=0),$B70,0)</f>
        <v>0</v>
      </c>
      <c r="FS70" s="67" t="s">
        <v>333</v>
      </c>
      <c r="FT70" s="67" t="s">
        <v>335</v>
      </c>
      <c r="FU70" s="342">
        <v>7906745</v>
      </c>
      <c r="FV70" s="67">
        <v>1</v>
      </c>
      <c r="FY70" s="249" t="s">
        <v>425</v>
      </c>
      <c r="FZ70" s="67" t="s">
        <v>335</v>
      </c>
      <c r="GA70" s="67" t="str">
        <f>""</f>
        <v/>
      </c>
      <c r="GB70" s="67">
        <v>1</v>
      </c>
      <c r="GE70" s="67" t="s">
        <v>812</v>
      </c>
      <c r="GF70" s="67" t="s">
        <v>335</v>
      </c>
      <c r="GG70" s="67" t="str">
        <f>""</f>
        <v/>
      </c>
      <c r="GH70" s="67">
        <v>1</v>
      </c>
    </row>
    <row r="71" spans="1:190" ht="15.75" thickBot="1" x14ac:dyDescent="0.3">
      <c r="A71">
        <v>71</v>
      </c>
      <c r="B71">
        <f ca="1">IF(Valintaohjelma!D$35=SelectionData!G$35,A71,0)</f>
        <v>0</v>
      </c>
      <c r="C71" s="240" t="str">
        <f t="shared" ca="1" si="10"/>
        <v>Kanavasuodatin 160mm, G4 Sähköisen ulkoilmalämmittimen yhteyteen</v>
      </c>
      <c r="D71" s="240" t="str">
        <f t="shared" ca="1" si="11"/>
        <v>FLK16</v>
      </c>
      <c r="E71" s="240">
        <f t="shared" ca="1" si="12"/>
        <v>7906748</v>
      </c>
      <c r="F71" s="240">
        <f t="shared" ca="1" si="13"/>
        <v>1</v>
      </c>
      <c r="G71" s="47">
        <f ca="1">INDEX($I$2:$FN$2,ROWS(G$2:G71))</f>
        <v>0</v>
      </c>
      <c r="H71">
        <v>0</v>
      </c>
      <c r="I71">
        <f ca="1">IF(AND($B71&gt;0,SUM(I$3:I70)=0,SUM($H71:H71)=0),$B71,0)</f>
        <v>0</v>
      </c>
      <c r="J71">
        <f ca="1">IF(AND($B71&gt;0,SUM(J$3:J70)=0,SUM($H71:I71)=0),$B71,0)</f>
        <v>0</v>
      </c>
      <c r="K71">
        <f ca="1">IF(AND($B71&gt;0,SUM(K$3:K70)=0,SUM($H71:J71)=0),$B71,0)</f>
        <v>0</v>
      </c>
      <c r="L71">
        <f ca="1">IF(AND($B71&gt;0,SUM(L$3:L70)=0,SUM($H71:K71)=0),$B71,0)</f>
        <v>0</v>
      </c>
      <c r="M71">
        <f ca="1">IF(AND($B71&gt;0,SUM(M$3:M70)=0,SUM($H71:L71)=0),$B71,0)</f>
        <v>0</v>
      </c>
      <c r="N71">
        <f ca="1">IF(AND($B71&gt;0,SUM(N$3:N70)=0,SUM($H71:M71)=0),$B71,0)</f>
        <v>0</v>
      </c>
      <c r="O71">
        <f ca="1">IF(AND($B71&gt;0,SUM(O$3:O70)=0,SUM($H71:N71)=0),$B71,0)</f>
        <v>0</v>
      </c>
      <c r="P71">
        <f ca="1">IF(AND($B71&gt;0,SUM(P$3:P70)=0,SUM($H71:O71)=0),$B71,0)</f>
        <v>0</v>
      </c>
      <c r="Q71">
        <f ca="1">IF(AND($B71&gt;0,SUM(Q$3:Q70)=0,SUM($H71:P71)=0),$B71,0)</f>
        <v>0</v>
      </c>
      <c r="R71">
        <f ca="1">IF(AND($B71&gt;0,SUM(R$3:R70)=0,SUM($H71:Q71)=0),$B71,0)</f>
        <v>0</v>
      </c>
      <c r="S71">
        <f ca="1">IF(AND($B71&gt;0,SUM(S$3:S70)=0,SUM($H71:R71)=0),$B71,0)</f>
        <v>0</v>
      </c>
      <c r="T71">
        <f ca="1">IF(AND($B71&gt;0,SUM(T$3:T70)=0,SUM($H71:S71)=0),$B71,0)</f>
        <v>0</v>
      </c>
      <c r="U71">
        <f ca="1">IF(AND($B71&gt;0,SUM(U$3:U70)=0,SUM($H71:T71)=0),$B71,0)</f>
        <v>0</v>
      </c>
      <c r="V71">
        <f ca="1">IF(AND($B71&gt;0,SUM(V$3:V70)=0,SUM($H71:U71)=0),$B71,0)</f>
        <v>0</v>
      </c>
      <c r="W71">
        <f ca="1">IF(AND($B71&gt;0,SUM(W$3:W70)=0,SUM($H71:V71)=0),$B71,0)</f>
        <v>0</v>
      </c>
      <c r="X71">
        <f ca="1">IF(AND($B71&gt;0,SUM(X$3:X70)=0,SUM($H71:W71)=0),$B71,0)</f>
        <v>0</v>
      </c>
      <c r="Y71">
        <f ca="1">IF(AND($B71&gt;0,SUM(Y$3:Y70)=0,SUM($H71:X71)=0),$B71,0)</f>
        <v>0</v>
      </c>
      <c r="Z71">
        <f ca="1">IF(AND($B71&gt;0,SUM(Z$3:Z70)=0,SUM($H71:Y71)=0),$B71,0)</f>
        <v>0</v>
      </c>
      <c r="AA71">
        <f ca="1">IF(AND($B71&gt;0,SUM(AA$3:AA70)=0,SUM($H71:Z71)=0),$B71,0)</f>
        <v>0</v>
      </c>
      <c r="AB71">
        <f ca="1">IF(AND($B71&gt;0,SUM(AB$3:AB70)=0,SUM($H71:AA71)=0),$B71,0)</f>
        <v>0</v>
      </c>
      <c r="AC71">
        <f ca="1">IF(AND($B71&gt;0,SUM(AC$3:AC70)=0,SUM($H71:AB71)=0),$B71,0)</f>
        <v>0</v>
      </c>
      <c r="AD71">
        <f ca="1">IF(AND($B71&gt;0,SUM(AD$3:AD70)=0,SUM($H71:AC71)=0),$B71,0)</f>
        <v>0</v>
      </c>
      <c r="AE71">
        <f ca="1">IF(AND($B71&gt;0,SUM(AE$3:AE70)=0,SUM($H71:AD71)=0),$B71,0)</f>
        <v>0</v>
      </c>
      <c r="AF71">
        <f ca="1">IF(AND($B71&gt;0,SUM(AF$3:AF70)=0,SUM($H71:AE71)=0),$B71,0)</f>
        <v>0</v>
      </c>
      <c r="AG71">
        <f ca="1">IF(AND($B71&gt;0,SUM(AG$3:AG70)=0,SUM($H71:AF71)=0),$B71,0)</f>
        <v>0</v>
      </c>
      <c r="AH71">
        <f ca="1">IF(AND($B71&gt;0,SUM(AH$3:AH70)=0,SUM($H71:AG71)=0),$B71,0)</f>
        <v>0</v>
      </c>
      <c r="AI71">
        <f ca="1">IF(AND($B71&gt;0,SUM(AI$3:AI70)=0,SUM($H71:AH71)=0),$B71,0)</f>
        <v>0</v>
      </c>
      <c r="AJ71">
        <f ca="1">IF(AND($B71&gt;0,SUM(AJ$3:AJ70)=0,SUM($H71:AI71)=0),$B71,0)</f>
        <v>0</v>
      </c>
      <c r="AK71">
        <f ca="1">IF(AND($B71&gt;0,SUM(AK$3:AK70)=0,SUM($H71:AJ71)=0),$B71,0)</f>
        <v>0</v>
      </c>
      <c r="AL71">
        <f ca="1">IF(AND($B71&gt;0,SUM(AL$3:AL70)=0,SUM($H71:AK71)=0),$B71,0)</f>
        <v>0</v>
      </c>
      <c r="AM71">
        <f ca="1">IF(AND($B71&gt;0,SUM(AM$3:AM70)=0,SUM($H71:AL71)=0),$B71,0)</f>
        <v>0</v>
      </c>
      <c r="AN71">
        <f ca="1">IF(AND($B71&gt;0,SUM(AN$3:AN70)=0,SUM($H71:AM71)=0),$B71,0)</f>
        <v>0</v>
      </c>
      <c r="AO71">
        <f ca="1">IF(AND($B71&gt;0,SUM(AO$3:AO70)=0,SUM($H71:AN71)=0),$B71,0)</f>
        <v>0</v>
      </c>
      <c r="AP71">
        <f ca="1">IF(AND($B71&gt;0,SUM(AP$3:AP70)=0,SUM($H71:AO71)=0),$B71,0)</f>
        <v>0</v>
      </c>
      <c r="AQ71">
        <f ca="1">IF(AND($B71&gt;0,SUM(AQ$3:AQ70)=0,SUM($H71:AP71)=0),$B71,0)</f>
        <v>0</v>
      </c>
      <c r="AR71">
        <f ca="1">IF(AND($B71&gt;0,SUM(AR$3:AR70)=0,SUM($H71:AQ71)=0),$B71,0)</f>
        <v>0</v>
      </c>
      <c r="AS71">
        <f ca="1">IF(AND($B71&gt;0,SUM(AS$3:AS70)=0,SUM($H71:AR71)=0),$B71,0)</f>
        <v>0</v>
      </c>
      <c r="AT71">
        <f ca="1">IF(AND($B71&gt;0,SUM(AT$3:AT70)=0,SUM($H71:AS71)=0),$B71,0)</f>
        <v>0</v>
      </c>
      <c r="AU71">
        <f ca="1">IF(AND($B71&gt;0,SUM(AU$3:AU70)=0,SUM($H71:AT71)=0),$B71,0)</f>
        <v>0</v>
      </c>
      <c r="AV71">
        <f ca="1">IF(AND($B71&gt;0,SUM(AV$3:AV70)=0,SUM($H71:AU71)=0),$B71,0)</f>
        <v>0</v>
      </c>
      <c r="AW71">
        <f ca="1">IF(AND($B71&gt;0,SUM(AW$3:AW70)=0,SUM($H71:AV71)=0),$B71,0)</f>
        <v>0</v>
      </c>
      <c r="AX71">
        <f ca="1">IF(AND($B71&gt;0,SUM(AX$3:AX70)=0,SUM($H71:AW71)=0),$B71,0)</f>
        <v>0</v>
      </c>
      <c r="AY71">
        <f ca="1">IF(AND($B71&gt;0,SUM(AY$3:AY70)=0,SUM($H71:AX71)=0),$B71,0)</f>
        <v>0</v>
      </c>
      <c r="AZ71">
        <f ca="1">IF(AND($B71&gt;0,SUM(AZ$3:AZ70)=0,SUM($H71:AY71)=0),$B71,0)</f>
        <v>0</v>
      </c>
      <c r="BA71">
        <f ca="1">IF(AND($B71&gt;0,SUM(BA$3:BA70)=0,SUM($H71:AZ71)=0),$B71,0)</f>
        <v>0</v>
      </c>
      <c r="BB71">
        <f ca="1">IF(AND($B71&gt;0,SUM(BB$3:BB70)=0,SUM($H71:BA71)=0),$B71,0)</f>
        <v>0</v>
      </c>
      <c r="BC71">
        <f ca="1">IF(AND($B71&gt;0,SUM(BC$3:BC70)=0,SUM($H71:BB71)=0),$B71,0)</f>
        <v>0</v>
      </c>
      <c r="BD71">
        <f ca="1">IF(AND($B71&gt;0,SUM(BD$3:BD70)=0,SUM($H71:BC71)=0),$B71,0)</f>
        <v>0</v>
      </c>
      <c r="BE71">
        <f ca="1">IF(AND($B71&gt;0,SUM(BE$3:BE70)=0,SUM($H71:BD71)=0),$B71,0)</f>
        <v>0</v>
      </c>
      <c r="BF71">
        <f ca="1">IF(AND($B71&gt;0,SUM(BF$3:BF70)=0,SUM($H71:BE71)=0),$B71,0)</f>
        <v>0</v>
      </c>
      <c r="BG71">
        <f ca="1">IF(AND($B71&gt;0,SUM(BG$3:BG70)=0,SUM($H71:BF71)=0),$B71,0)</f>
        <v>0</v>
      </c>
      <c r="BH71">
        <f ca="1">IF(AND($B71&gt;0,SUM(BH$3:BH70)=0,SUM($H71:BG71)=0),$B71,0)</f>
        <v>0</v>
      </c>
      <c r="BI71">
        <f ca="1">IF(AND($B71&gt;0,SUM(BI$3:BI70)=0,SUM($H71:BH71)=0),$B71,0)</f>
        <v>0</v>
      </c>
      <c r="BJ71">
        <f ca="1">IF(AND($B71&gt;0,SUM(BJ$3:BJ70)=0,SUM($H71:BI71)=0),$B71,0)</f>
        <v>0</v>
      </c>
      <c r="BK71">
        <f ca="1">IF(AND($B71&gt;0,SUM(BK$3:BK70)=0,SUM($H71:BJ71)=0),$B71,0)</f>
        <v>0</v>
      </c>
      <c r="BL71">
        <f ca="1">IF(AND($B71&gt;0,SUM(BL$3:BL70)=0,SUM($H71:BK71)=0),$B71,0)</f>
        <v>0</v>
      </c>
      <c r="BM71">
        <f ca="1">IF(AND($B71&gt;0,SUM(BM$3:BM70)=0,SUM($H71:BL71)=0),$B71,0)</f>
        <v>0</v>
      </c>
      <c r="BN71">
        <f ca="1">IF(AND($B71&gt;0,SUM(BN$3:BN70)=0,SUM($H71:BM71)=0),$B71,0)</f>
        <v>0</v>
      </c>
      <c r="BO71">
        <f ca="1">IF(AND($B71&gt;0,SUM(BO$3:BO70)=0,SUM($H71:BN71)=0),$B71,0)</f>
        <v>0</v>
      </c>
      <c r="BP71">
        <f ca="1">IF(AND($B71&gt;0,SUM(BP$3:BP70)=0,SUM($H71:BO71)=0),$B71,0)</f>
        <v>0</v>
      </c>
      <c r="BQ71">
        <f ca="1">IF(AND($B71&gt;0,SUM(BQ$3:BQ70)=0,SUM($H71:BP71)=0),$B71,0)</f>
        <v>0</v>
      </c>
      <c r="BR71">
        <f ca="1">IF(AND($B71&gt;0,SUM(BR$3:BR70)=0,SUM($H71:BQ71)=0),$B71,0)</f>
        <v>0</v>
      </c>
      <c r="BS71">
        <f ca="1">IF(AND($B71&gt;0,SUM(BS$3:BS70)=0,SUM($H71:BR71)=0),$B71,0)</f>
        <v>0</v>
      </c>
      <c r="BT71">
        <f ca="1">IF(AND($B71&gt;0,SUM(BT$3:BT70)=0,SUM($H71:BS71)=0),$B71,0)</f>
        <v>0</v>
      </c>
      <c r="BU71">
        <f ca="1">IF(AND($B71&gt;0,SUM(BU$3:BU70)=0,SUM($H71:BT71)=0),$B71,0)</f>
        <v>0</v>
      </c>
      <c r="BV71">
        <f ca="1">IF(AND($B71&gt;0,SUM(BV$3:BV70)=0,SUM($H71:BU71)=0),$B71,0)</f>
        <v>0</v>
      </c>
      <c r="BW71">
        <f ca="1">IF(AND($B71&gt;0,SUM(BW$3:BW70)=0,SUM($H71:BV71)=0),$B71,0)</f>
        <v>0</v>
      </c>
      <c r="BX71">
        <f ca="1">IF(AND($B71&gt;0,SUM(BX$3:BX70)=0,SUM($H71:BW71)=0),$B71,0)</f>
        <v>0</v>
      </c>
      <c r="BY71">
        <f ca="1">IF(AND($B71&gt;0,SUM(BY$3:BY70)=0,SUM($H71:BX71)=0),$B71,0)</f>
        <v>0</v>
      </c>
      <c r="BZ71">
        <f ca="1">IF(AND($B71&gt;0,SUM(BZ$3:BZ70)=0,SUM($H71:BY71)=0),$B71,0)</f>
        <v>0</v>
      </c>
      <c r="CA71">
        <f ca="1">IF(AND($B71&gt;0,SUM(CA$3:CA70)=0,SUM($H71:BZ71)=0),$B71,0)</f>
        <v>0</v>
      </c>
      <c r="CB71">
        <f ca="1">IF(AND($B71&gt;0,SUM(CB$3:CB70)=0,SUM($H71:CA71)=0),$B71,0)</f>
        <v>0</v>
      </c>
      <c r="CC71">
        <f ca="1">IF(AND($B71&gt;0,SUM(CC$3:CC70)=0,SUM($H71:CB71)=0),$B71,0)</f>
        <v>0</v>
      </c>
      <c r="CD71">
        <f ca="1">IF(AND($B71&gt;0,SUM(CD$3:CD70)=0,SUM($H71:CC71)=0),$B71,0)</f>
        <v>0</v>
      </c>
      <c r="CE71">
        <f ca="1">IF(AND($B71&gt;0,SUM(CE$3:CE70)=0,SUM($H71:CD71)=0),$B71,0)</f>
        <v>0</v>
      </c>
      <c r="CF71">
        <f ca="1">IF(AND($B71&gt;0,SUM(CF$3:CF70)=0,SUM($H71:CE71)=0),$B71,0)</f>
        <v>0</v>
      </c>
      <c r="CG71">
        <f ca="1">IF(AND($B71&gt;0,SUM(CG$3:CG70)=0,SUM($H71:CF71)=0),$B71,0)</f>
        <v>0</v>
      </c>
      <c r="CH71">
        <f ca="1">IF(AND($B71&gt;0,SUM(CH$3:CH70)=0,SUM($H71:CG71)=0),$B71,0)</f>
        <v>0</v>
      </c>
      <c r="CI71">
        <f ca="1">IF(AND($B71&gt;0,SUM(CI$3:CI70)=0,SUM($H71:CH71)=0),$B71,0)</f>
        <v>0</v>
      </c>
      <c r="CJ71">
        <f ca="1">IF(AND($B71&gt;0,SUM(CJ$3:CJ70)=0,SUM($H71:CI71)=0),$B71,0)</f>
        <v>0</v>
      </c>
      <c r="CK71">
        <f ca="1">IF(AND($B71&gt;0,SUM(CK$3:CK70)=0,SUM($H71:CJ71)=0),$B71,0)</f>
        <v>0</v>
      </c>
      <c r="CL71">
        <f ca="1">IF(AND($B71&gt;0,SUM(CL$3:CL70)=0,SUM($H71:CK71)=0),$B71,0)</f>
        <v>0</v>
      </c>
      <c r="CM71">
        <f ca="1">IF(AND($B71&gt;0,SUM(CM$3:CM70)=0,SUM($H71:CL71)=0),$B71,0)</f>
        <v>0</v>
      </c>
      <c r="CN71">
        <f ca="1">IF(AND($B71&gt;0,SUM(CN$3:CN70)=0,SUM($H71:CM71)=0),$B71,0)</f>
        <v>0</v>
      </c>
      <c r="CO71">
        <f ca="1">IF(AND($B71&gt;0,SUM(CO$3:CO70)=0,SUM($H71:CN71)=0),$B71,0)</f>
        <v>0</v>
      </c>
      <c r="CP71">
        <f ca="1">IF(AND($B71&gt;0,SUM(CP$3:CP70)=0,SUM($H71:CO71)=0),$B71,0)</f>
        <v>0</v>
      </c>
      <c r="CQ71">
        <f ca="1">IF(AND($B71&gt;0,SUM(CQ$3:CQ70)=0,SUM($H71:CP71)=0),$B71,0)</f>
        <v>0</v>
      </c>
      <c r="CR71">
        <f ca="1">IF(AND($B71&gt;0,SUM(CR$3:CR70)=0,SUM($H71:CQ71)=0),$B71,0)</f>
        <v>0</v>
      </c>
      <c r="CS71">
        <f ca="1">IF(AND($B71&gt;0,SUM(CS$3:CS70)=0,SUM($H71:CR71)=0),$B71,0)</f>
        <v>0</v>
      </c>
      <c r="CT71">
        <f ca="1">IF(AND($B71&gt;0,SUM(CT$3:CT70)=0,SUM($H71:CS71)=0),$B71,0)</f>
        <v>0</v>
      </c>
      <c r="CU71">
        <f ca="1">IF(AND($B71&gt;0,SUM(CU$3:CU70)=0,SUM($H71:CT71)=0),$B71,0)</f>
        <v>0</v>
      </c>
      <c r="CV71">
        <f ca="1">IF(AND($B71&gt;0,SUM(CV$3:CV70)=0,SUM($H71:CU71)=0),$B71,0)</f>
        <v>0</v>
      </c>
      <c r="CW71">
        <f ca="1">IF(AND($B71&gt;0,SUM(CW$3:CW70)=0,SUM($H71:CV71)=0),$B71,0)</f>
        <v>0</v>
      </c>
      <c r="CX71">
        <f ca="1">IF(AND($B71&gt;0,SUM(CX$3:CX70)=0,SUM($H71:CW71)=0),$B71,0)</f>
        <v>0</v>
      </c>
      <c r="CY71">
        <f ca="1">IF(AND($B71&gt;0,SUM(CY$3:CY70)=0,SUM($H71:CX71)=0),$B71,0)</f>
        <v>0</v>
      </c>
      <c r="CZ71">
        <f ca="1">IF(AND($B71&gt;0,SUM(CZ$3:CZ70)=0,SUM($H71:CY71)=0),$B71,0)</f>
        <v>0</v>
      </c>
      <c r="DA71">
        <f ca="1">IF(AND($B71&gt;0,SUM(DA$3:DA70)=0,SUM($H71:CZ71)=0),$B71,0)</f>
        <v>0</v>
      </c>
      <c r="DB71">
        <f ca="1">IF(AND($B71&gt;0,SUM(DB$3:DB70)=0,SUM($H71:DA71)=0),$B71,0)</f>
        <v>0</v>
      </c>
      <c r="DC71">
        <f ca="1">IF(AND($B71&gt;0,SUM(DC$3:DC70)=0,SUM($H71:DB71)=0),$B71,0)</f>
        <v>0</v>
      </c>
      <c r="DD71">
        <f ca="1">IF(AND($B71&gt;0,SUM(DD$3:DD70)=0,SUM($H71:DC71)=0),$B71,0)</f>
        <v>0</v>
      </c>
      <c r="DE71">
        <f ca="1">IF(AND($B71&gt;0,SUM(DE$3:DE70)=0,SUM($H71:DD71)=0),$B71,0)</f>
        <v>0</v>
      </c>
      <c r="DF71">
        <f ca="1">IF(AND($B71&gt;0,SUM(DF$3:DF70)=0,SUM($H71:DE71)=0),$B71,0)</f>
        <v>0</v>
      </c>
      <c r="DG71">
        <f ca="1">IF(AND($B71&gt;0,SUM(DG$3:DG70)=0,SUM($H71:DF71)=0),$B71,0)</f>
        <v>0</v>
      </c>
      <c r="DH71">
        <f ca="1">IF(AND($B71&gt;0,SUM(DH$3:DH70)=0,SUM($H71:DG71)=0),$B71,0)</f>
        <v>0</v>
      </c>
      <c r="DI71">
        <f ca="1">IF(AND($B71&gt;0,SUM(DI$3:DI70)=0,SUM($H71:DH71)=0),$B71,0)</f>
        <v>0</v>
      </c>
      <c r="DJ71">
        <f ca="1">IF(AND($B71&gt;0,SUM(DJ$3:DJ70)=0,SUM($H71:DI71)=0),$B71,0)</f>
        <v>0</v>
      </c>
      <c r="DK71">
        <f ca="1">IF(AND($B71&gt;0,SUM(DK$3:DK70)=0,SUM($H71:DJ71)=0),$B71,0)</f>
        <v>0</v>
      </c>
      <c r="DL71">
        <f ca="1">IF(AND($B71&gt;0,SUM(DL$3:DL70)=0,SUM($H71:DK71)=0),$B71,0)</f>
        <v>0</v>
      </c>
      <c r="DM71">
        <f ca="1">IF(AND($B71&gt;0,SUM(DM$3:DM70)=0,SUM($H71:DL71)=0),$B71,0)</f>
        <v>0</v>
      </c>
      <c r="DN71">
        <f ca="1">IF(AND($B71&gt;0,SUM(DN$3:DN70)=0,SUM($H71:DM71)=0),$B71,0)</f>
        <v>0</v>
      </c>
      <c r="DO71">
        <f ca="1">IF(AND($B71&gt;0,SUM(DO$3:DO70)=0,SUM($H71:DN71)=0),$B71,0)</f>
        <v>0</v>
      </c>
      <c r="DP71">
        <f ca="1">IF(AND($B71&gt;0,SUM(DP$3:DP70)=0,SUM($H71:DO71)=0),$B71,0)</f>
        <v>0</v>
      </c>
      <c r="DQ71">
        <f ca="1">IF(AND($B71&gt;0,SUM(DQ$3:DQ70)=0,SUM($H71:DP71)=0),$B71,0)</f>
        <v>0</v>
      </c>
      <c r="DR71">
        <f ca="1">IF(AND($B71&gt;0,SUM(DR$3:DR70)=0,SUM($H71:DQ71)=0),$B71,0)</f>
        <v>0</v>
      </c>
      <c r="DS71">
        <f ca="1">IF(AND($B71&gt;0,SUM(DS$3:DS70)=0,SUM($H71:DR71)=0),$B71,0)</f>
        <v>0</v>
      </c>
      <c r="DT71">
        <f ca="1">IF(AND($B71&gt;0,SUM(DT$3:DT70)=0,SUM($H71:DS71)=0),$B71,0)</f>
        <v>0</v>
      </c>
      <c r="DU71">
        <f ca="1">IF(AND($B71&gt;0,SUM(DU$3:DU70)=0,SUM($H71:DT71)=0),$B71,0)</f>
        <v>0</v>
      </c>
      <c r="DV71">
        <f ca="1">IF(AND($B71&gt;0,SUM(DV$3:DV70)=0,SUM($H71:DU71)=0),$B71,0)</f>
        <v>0</v>
      </c>
      <c r="DW71">
        <f ca="1">IF(AND($B71&gt;0,SUM(DW$3:DW70)=0,SUM($H71:DV71)=0),$B71,0)</f>
        <v>0</v>
      </c>
      <c r="DX71">
        <f ca="1">IF(AND($B71&gt;0,SUM(DX$3:DX70)=0,SUM($H71:DW71)=0),$B71,0)</f>
        <v>0</v>
      </c>
      <c r="DY71">
        <f ca="1">IF(AND($B71&gt;0,SUM(DY$3:DY70)=0,SUM($H71:DX71)=0),$B71,0)</f>
        <v>0</v>
      </c>
      <c r="DZ71">
        <f ca="1">IF(AND($B71&gt;0,SUM(DZ$3:DZ70)=0,SUM($H71:DY71)=0),$B71,0)</f>
        <v>0</v>
      </c>
      <c r="EA71">
        <f ca="1">IF(AND($B71&gt;0,SUM(EA$3:EA70)=0,SUM($H71:DZ71)=0),$B71,0)</f>
        <v>0</v>
      </c>
      <c r="EB71">
        <f ca="1">IF(AND($B71&gt;0,SUM(EB$3:EB70)=0,SUM($H71:EA71)=0),$B71,0)</f>
        <v>0</v>
      </c>
      <c r="EC71">
        <f ca="1">IF(AND($B71&gt;0,SUM(EC$3:EC70)=0,SUM($H71:EB71)=0),$B71,0)</f>
        <v>0</v>
      </c>
      <c r="ED71">
        <f ca="1">IF(AND($B71&gt;0,SUM(ED$3:ED70)=0,SUM($H71:EC71)=0),$B71,0)</f>
        <v>0</v>
      </c>
      <c r="EE71">
        <f ca="1">IF(AND($B71&gt;0,SUM(EE$3:EE70)=0,SUM($H71:ED71)=0),$B71,0)</f>
        <v>0</v>
      </c>
      <c r="EF71">
        <f ca="1">IF(AND($B71&gt;0,SUM(EF$3:EF70)=0,SUM($H71:EE71)=0),$B71,0)</f>
        <v>0</v>
      </c>
      <c r="EG71">
        <f ca="1">IF(AND($B71&gt;0,SUM(EG$3:EG70)=0,SUM($H71:EF71)=0),$B71,0)</f>
        <v>0</v>
      </c>
      <c r="EH71">
        <f ca="1">IF(AND($B71&gt;0,SUM(EH$3:EH70)=0,SUM($H71:EG71)=0),$B71,0)</f>
        <v>0</v>
      </c>
      <c r="EI71">
        <f ca="1">IF(AND($B71&gt;0,SUM(EI$3:EI70)=0,SUM($H71:EH71)=0),$B71,0)</f>
        <v>0</v>
      </c>
      <c r="EJ71">
        <f ca="1">IF(AND($B71&gt;0,SUM(EJ$3:EJ70)=0,SUM($H71:EI71)=0),$B71,0)</f>
        <v>0</v>
      </c>
      <c r="EK71">
        <f ca="1">IF(AND($B71&gt;0,SUM(EK$3:EK70)=0,SUM($H71:EJ71)=0),$B71,0)</f>
        <v>0</v>
      </c>
      <c r="EL71">
        <f ca="1">IF(AND($B71&gt;0,SUM(EL$3:EL70)=0,SUM($H71:EK71)=0),$B71,0)</f>
        <v>0</v>
      </c>
      <c r="EM71">
        <f ca="1">IF(AND($B71&gt;0,SUM(EM$3:EM70)=0,SUM($H71:EL71)=0),$B71,0)</f>
        <v>0</v>
      </c>
      <c r="EN71">
        <f ca="1">IF(AND($B71&gt;0,SUM(EN$3:EN70)=0,SUM($H71:EM71)=0),$B71,0)</f>
        <v>0</v>
      </c>
      <c r="EO71">
        <f ca="1">IF(AND($B71&gt;0,SUM(EO$3:EO70)=0,SUM($H71:EN71)=0),$B71,0)</f>
        <v>0</v>
      </c>
      <c r="EP71">
        <f ca="1">IF(AND($B71&gt;0,SUM(EP$3:EP70)=0,SUM($H71:EO71)=0),$B71,0)</f>
        <v>0</v>
      </c>
      <c r="EQ71">
        <f ca="1">IF(AND($B71&gt;0,SUM(EQ$3:EQ70)=0,SUM($H71:EP71)=0),$B71,0)</f>
        <v>0</v>
      </c>
      <c r="ER71">
        <f ca="1">IF(AND($B71&gt;0,SUM(ER$3:ER70)=0,SUM($H71:EQ71)=0),$B71,0)</f>
        <v>0</v>
      </c>
      <c r="ES71">
        <f ca="1">IF(AND($B71&gt;0,SUM(ES$3:ES70)=0,SUM($H71:ER71)=0),$B71,0)</f>
        <v>0</v>
      </c>
      <c r="ET71">
        <f ca="1">IF(AND($B71&gt;0,SUM(ET$3:ET70)=0,SUM($H71:ES71)=0),$B71,0)</f>
        <v>0</v>
      </c>
      <c r="EU71">
        <f ca="1">IF(AND($B71&gt;0,SUM(EU$3:EU70)=0,SUM($H71:ET71)=0),$B71,0)</f>
        <v>0</v>
      </c>
      <c r="EV71">
        <f ca="1">IF(AND($B71&gt;0,SUM(EV$3:EV70)=0,SUM($H71:EU71)=0),$B71,0)</f>
        <v>0</v>
      </c>
      <c r="EW71">
        <f ca="1">IF(AND($B71&gt;0,SUM(EW$3:EW70)=0,SUM($H71:EV71)=0),$B71,0)</f>
        <v>0</v>
      </c>
      <c r="EX71">
        <f ca="1">IF(AND($B71&gt;0,SUM(EX$3:EX70)=0,SUM($H71:EW71)=0),$B71,0)</f>
        <v>0</v>
      </c>
      <c r="EY71">
        <f ca="1">IF(AND($B71&gt;0,SUM(EY$3:EY70)=0,SUM($H71:EX71)=0),$B71,0)</f>
        <v>0</v>
      </c>
      <c r="EZ71">
        <f ca="1">IF(AND($B71&gt;0,SUM(EZ$3:EZ70)=0,SUM($H71:EY71)=0),$B71,0)</f>
        <v>0</v>
      </c>
      <c r="FA71">
        <f ca="1">IF(AND($B71&gt;0,SUM(FA$3:FA70)=0,SUM($H71:EZ71)=0),$B71,0)</f>
        <v>0</v>
      </c>
      <c r="FB71">
        <f ca="1">IF(AND($B71&gt;0,SUM(FB$3:FB70)=0,SUM($H71:FA71)=0),$B71,0)</f>
        <v>0</v>
      </c>
      <c r="FC71">
        <f ca="1">IF(AND($B71&gt;0,SUM(FC$3:FC70)=0,SUM($H71:FB71)=0),$B71,0)</f>
        <v>0</v>
      </c>
      <c r="FD71">
        <f ca="1">IF(AND($B71&gt;0,SUM(FD$3:FD70)=0,SUM($H71:FC71)=0),$B71,0)</f>
        <v>0</v>
      </c>
      <c r="FE71">
        <f ca="1">IF(AND($B71&gt;0,SUM(FE$3:FE70)=0,SUM($H71:FD71)=0),$B71,0)</f>
        <v>0</v>
      </c>
      <c r="FF71">
        <f ca="1">IF(AND($B71&gt;0,SUM(FF$3:FF70)=0,SUM($H71:FE71)=0),$B71,0)</f>
        <v>0</v>
      </c>
      <c r="FG71">
        <f ca="1">IF(AND($B71&gt;0,SUM(FG$3:FG70)=0,SUM($H71:FF71)=0),$B71,0)</f>
        <v>0</v>
      </c>
      <c r="FH71">
        <f ca="1">IF(AND($B71&gt;0,SUM(FH$3:FH70)=0,SUM($H71:FG71)=0),$B71,0)</f>
        <v>0</v>
      </c>
      <c r="FI71">
        <f ca="1">IF(AND($B71&gt;0,SUM(FI$3:FI70)=0,SUM($H71:FH71)=0),$B71,0)</f>
        <v>0</v>
      </c>
      <c r="FJ71">
        <f ca="1">IF(AND($B71&gt;0,SUM(FJ$3:FJ70)=0,SUM($H71:FI71)=0),$B71,0)</f>
        <v>0</v>
      </c>
      <c r="FK71">
        <f ca="1">IF(AND($B71&gt;0,SUM(FK$3:FK70)=0,SUM($H71:FJ71)=0),$B71,0)</f>
        <v>0</v>
      </c>
      <c r="FL71">
        <f ca="1">IF(AND($B71&gt;0,SUM(FL$3:FL70)=0,SUM($H71:FK71)=0),$B71,0)</f>
        <v>0</v>
      </c>
      <c r="FM71">
        <f ca="1">IF(AND($B71&gt;0,SUM(FM$3:FM70)=0,SUM($H71:FL71)=0),$B71,0)</f>
        <v>0</v>
      </c>
      <c r="FN71">
        <f ca="1">IF(AND($B71&gt;0,SUM(FN$3:FN70)=0,SUM($H71:FM71)=0),$B71,0)</f>
        <v>0</v>
      </c>
      <c r="FS71" s="67" t="s">
        <v>334</v>
      </c>
      <c r="FT71" s="67" t="s">
        <v>336</v>
      </c>
      <c r="FU71" s="342">
        <v>7906748</v>
      </c>
      <c r="FV71" s="67">
        <v>1</v>
      </c>
      <c r="FY71" s="249" t="s">
        <v>426</v>
      </c>
      <c r="FZ71" s="67" t="s">
        <v>336</v>
      </c>
      <c r="GA71" s="67" t="str">
        <f>""</f>
        <v/>
      </c>
      <c r="GB71" s="67">
        <v>1</v>
      </c>
      <c r="GE71" s="67" t="s">
        <v>813</v>
      </c>
      <c r="GF71" s="67" t="s">
        <v>336</v>
      </c>
      <c r="GG71" s="67" t="str">
        <f>""</f>
        <v/>
      </c>
      <c r="GH71" s="67">
        <v>1</v>
      </c>
    </row>
    <row r="72" spans="1:190" ht="15.75" thickBot="1" x14ac:dyDescent="0.3">
      <c r="A72">
        <v>72</v>
      </c>
      <c r="B72">
        <f ca="1">IF(Valintaohjelma!D$35=SelectionData!H$35,A72,0)</f>
        <v>0</v>
      </c>
      <c r="C72" s="240" t="str">
        <f t="shared" ca="1" si="10"/>
        <v>Kanavasuodatin 200mm, G4 Sähköisen ulkoilmalämmittimen yhteyteen</v>
      </c>
      <c r="D72" s="240" t="str">
        <f t="shared" ca="1" si="11"/>
        <v>FLK20</v>
      </c>
      <c r="E72" s="240" t="str">
        <f t="shared" ca="1" si="12"/>
        <v>******</v>
      </c>
      <c r="F72" s="240">
        <f t="shared" ca="1" si="13"/>
        <v>1</v>
      </c>
      <c r="G72" s="47">
        <f ca="1">INDEX($I$2:$FN$2,ROWS(G$2:G72))</f>
        <v>0</v>
      </c>
      <c r="H72">
        <v>0</v>
      </c>
      <c r="I72">
        <f ca="1">IF(AND($B72&gt;0,SUM(I$3:I71)=0,SUM($H72:H72)=0),$B72,0)</f>
        <v>0</v>
      </c>
      <c r="J72">
        <f ca="1">IF(AND($B72&gt;0,SUM(J$3:J71)=0,SUM($H72:I72)=0),$B72,0)</f>
        <v>0</v>
      </c>
      <c r="K72">
        <f ca="1">IF(AND($B72&gt;0,SUM(K$3:K71)=0,SUM($H72:J72)=0),$B72,0)</f>
        <v>0</v>
      </c>
      <c r="L72">
        <f ca="1">IF(AND($B72&gt;0,SUM(L$3:L71)=0,SUM($H72:K72)=0),$B72,0)</f>
        <v>0</v>
      </c>
      <c r="M72">
        <f ca="1">IF(AND($B72&gt;0,SUM(M$3:M71)=0,SUM($H72:L72)=0),$B72,0)</f>
        <v>0</v>
      </c>
      <c r="N72">
        <f ca="1">IF(AND($B72&gt;0,SUM(N$3:N71)=0,SUM($H72:M72)=0),$B72,0)</f>
        <v>0</v>
      </c>
      <c r="O72">
        <f ca="1">IF(AND($B72&gt;0,SUM(O$3:O71)=0,SUM($H72:N72)=0),$B72,0)</f>
        <v>0</v>
      </c>
      <c r="P72">
        <f ca="1">IF(AND($B72&gt;0,SUM(P$3:P71)=0,SUM($H72:O72)=0),$B72,0)</f>
        <v>0</v>
      </c>
      <c r="Q72">
        <f ca="1">IF(AND($B72&gt;0,SUM(Q$3:Q71)=0,SUM($H72:P72)=0),$B72,0)</f>
        <v>0</v>
      </c>
      <c r="R72">
        <f ca="1">IF(AND($B72&gt;0,SUM(R$3:R71)=0,SUM($H72:Q72)=0),$B72,0)</f>
        <v>0</v>
      </c>
      <c r="S72">
        <f ca="1">IF(AND($B72&gt;0,SUM(S$3:S71)=0,SUM($H72:R72)=0),$B72,0)</f>
        <v>0</v>
      </c>
      <c r="T72">
        <f ca="1">IF(AND($B72&gt;0,SUM(T$3:T71)=0,SUM($H72:S72)=0),$B72,0)</f>
        <v>0</v>
      </c>
      <c r="U72">
        <f ca="1">IF(AND($B72&gt;0,SUM(U$3:U71)=0,SUM($H72:T72)=0),$B72,0)</f>
        <v>0</v>
      </c>
      <c r="V72">
        <f ca="1">IF(AND($B72&gt;0,SUM(V$3:V71)=0,SUM($H72:U72)=0),$B72,0)</f>
        <v>0</v>
      </c>
      <c r="W72">
        <f ca="1">IF(AND($B72&gt;0,SUM(W$3:W71)=0,SUM($H72:V72)=0),$B72,0)</f>
        <v>0</v>
      </c>
      <c r="X72">
        <f ca="1">IF(AND($B72&gt;0,SUM(X$3:X71)=0,SUM($H72:W72)=0),$B72,0)</f>
        <v>0</v>
      </c>
      <c r="Y72">
        <f ca="1">IF(AND($B72&gt;0,SUM(Y$3:Y71)=0,SUM($H72:X72)=0),$B72,0)</f>
        <v>0</v>
      </c>
      <c r="Z72">
        <f ca="1">IF(AND($B72&gt;0,SUM(Z$3:Z71)=0,SUM($H72:Y72)=0),$B72,0)</f>
        <v>0</v>
      </c>
      <c r="AA72">
        <f ca="1">IF(AND($B72&gt;0,SUM(AA$3:AA71)=0,SUM($H72:Z72)=0),$B72,0)</f>
        <v>0</v>
      </c>
      <c r="AB72">
        <f ca="1">IF(AND($B72&gt;0,SUM(AB$3:AB71)=0,SUM($H72:AA72)=0),$B72,0)</f>
        <v>0</v>
      </c>
      <c r="AC72">
        <f ca="1">IF(AND($B72&gt;0,SUM(AC$3:AC71)=0,SUM($H72:AB72)=0),$B72,0)</f>
        <v>0</v>
      </c>
      <c r="AD72">
        <f ca="1">IF(AND($B72&gt;0,SUM(AD$3:AD71)=0,SUM($H72:AC72)=0),$B72,0)</f>
        <v>0</v>
      </c>
      <c r="AE72">
        <f ca="1">IF(AND($B72&gt;0,SUM(AE$3:AE71)=0,SUM($H72:AD72)=0),$B72,0)</f>
        <v>0</v>
      </c>
      <c r="AF72">
        <f ca="1">IF(AND($B72&gt;0,SUM(AF$3:AF71)=0,SUM($H72:AE72)=0),$B72,0)</f>
        <v>0</v>
      </c>
      <c r="AG72">
        <f ca="1">IF(AND($B72&gt;0,SUM(AG$3:AG71)=0,SUM($H72:AF72)=0),$B72,0)</f>
        <v>0</v>
      </c>
      <c r="AH72">
        <f ca="1">IF(AND($B72&gt;0,SUM(AH$3:AH71)=0,SUM($H72:AG72)=0),$B72,0)</f>
        <v>0</v>
      </c>
      <c r="AI72">
        <f ca="1">IF(AND($B72&gt;0,SUM(AI$3:AI71)=0,SUM($H72:AH72)=0),$B72,0)</f>
        <v>0</v>
      </c>
      <c r="AJ72">
        <f ca="1">IF(AND($B72&gt;0,SUM(AJ$3:AJ71)=0,SUM($H72:AI72)=0),$B72,0)</f>
        <v>0</v>
      </c>
      <c r="AK72">
        <f ca="1">IF(AND($B72&gt;0,SUM(AK$3:AK71)=0,SUM($H72:AJ72)=0),$B72,0)</f>
        <v>0</v>
      </c>
      <c r="AL72">
        <f ca="1">IF(AND($B72&gt;0,SUM(AL$3:AL71)=0,SUM($H72:AK72)=0),$B72,0)</f>
        <v>0</v>
      </c>
      <c r="AM72">
        <f ca="1">IF(AND($B72&gt;0,SUM(AM$3:AM71)=0,SUM($H72:AL72)=0),$B72,0)</f>
        <v>0</v>
      </c>
      <c r="AN72">
        <f ca="1">IF(AND($B72&gt;0,SUM(AN$3:AN71)=0,SUM($H72:AM72)=0),$B72,0)</f>
        <v>0</v>
      </c>
      <c r="AO72">
        <f ca="1">IF(AND($B72&gt;0,SUM(AO$3:AO71)=0,SUM($H72:AN72)=0),$B72,0)</f>
        <v>0</v>
      </c>
      <c r="AP72">
        <f ca="1">IF(AND($B72&gt;0,SUM(AP$3:AP71)=0,SUM($H72:AO72)=0),$B72,0)</f>
        <v>0</v>
      </c>
      <c r="AQ72">
        <f ca="1">IF(AND($B72&gt;0,SUM(AQ$3:AQ71)=0,SUM($H72:AP72)=0),$B72,0)</f>
        <v>0</v>
      </c>
      <c r="AR72">
        <f ca="1">IF(AND($B72&gt;0,SUM(AR$3:AR71)=0,SUM($H72:AQ72)=0),$B72,0)</f>
        <v>0</v>
      </c>
      <c r="AS72">
        <f ca="1">IF(AND($B72&gt;0,SUM(AS$3:AS71)=0,SUM($H72:AR72)=0),$B72,0)</f>
        <v>0</v>
      </c>
      <c r="AT72">
        <f ca="1">IF(AND($B72&gt;0,SUM(AT$3:AT71)=0,SUM($H72:AS72)=0),$B72,0)</f>
        <v>0</v>
      </c>
      <c r="AU72">
        <f ca="1">IF(AND($B72&gt;0,SUM(AU$3:AU71)=0,SUM($H72:AT72)=0),$B72,0)</f>
        <v>0</v>
      </c>
      <c r="AV72">
        <f ca="1">IF(AND($B72&gt;0,SUM(AV$3:AV71)=0,SUM($H72:AU72)=0),$B72,0)</f>
        <v>0</v>
      </c>
      <c r="AW72">
        <f ca="1">IF(AND($B72&gt;0,SUM(AW$3:AW71)=0,SUM($H72:AV72)=0),$B72,0)</f>
        <v>0</v>
      </c>
      <c r="AX72">
        <f ca="1">IF(AND($B72&gt;0,SUM(AX$3:AX71)=0,SUM($H72:AW72)=0),$B72,0)</f>
        <v>0</v>
      </c>
      <c r="AY72">
        <f ca="1">IF(AND($B72&gt;0,SUM(AY$3:AY71)=0,SUM($H72:AX72)=0),$B72,0)</f>
        <v>0</v>
      </c>
      <c r="AZ72">
        <f ca="1">IF(AND($B72&gt;0,SUM(AZ$3:AZ71)=0,SUM($H72:AY72)=0),$B72,0)</f>
        <v>0</v>
      </c>
      <c r="BA72">
        <f ca="1">IF(AND($B72&gt;0,SUM(BA$3:BA71)=0,SUM($H72:AZ72)=0),$B72,0)</f>
        <v>0</v>
      </c>
      <c r="BB72">
        <f ca="1">IF(AND($B72&gt;0,SUM(BB$3:BB71)=0,SUM($H72:BA72)=0),$B72,0)</f>
        <v>0</v>
      </c>
      <c r="BC72">
        <f ca="1">IF(AND($B72&gt;0,SUM(BC$3:BC71)=0,SUM($H72:BB72)=0),$B72,0)</f>
        <v>0</v>
      </c>
      <c r="BD72">
        <f ca="1">IF(AND($B72&gt;0,SUM(BD$3:BD71)=0,SUM($H72:BC72)=0),$B72,0)</f>
        <v>0</v>
      </c>
      <c r="BE72">
        <f ca="1">IF(AND($B72&gt;0,SUM(BE$3:BE71)=0,SUM($H72:BD72)=0),$B72,0)</f>
        <v>0</v>
      </c>
      <c r="BF72">
        <f ca="1">IF(AND($B72&gt;0,SUM(BF$3:BF71)=0,SUM($H72:BE72)=0),$B72,0)</f>
        <v>0</v>
      </c>
      <c r="BG72">
        <f ca="1">IF(AND($B72&gt;0,SUM(BG$3:BG71)=0,SUM($H72:BF72)=0),$B72,0)</f>
        <v>0</v>
      </c>
      <c r="BH72">
        <f ca="1">IF(AND($B72&gt;0,SUM(BH$3:BH71)=0,SUM($H72:BG72)=0),$B72,0)</f>
        <v>0</v>
      </c>
      <c r="BI72">
        <f ca="1">IF(AND($B72&gt;0,SUM(BI$3:BI71)=0,SUM($H72:BH72)=0),$B72,0)</f>
        <v>0</v>
      </c>
      <c r="BJ72">
        <f ca="1">IF(AND($B72&gt;0,SUM(BJ$3:BJ71)=0,SUM($H72:BI72)=0),$B72,0)</f>
        <v>0</v>
      </c>
      <c r="BK72">
        <f ca="1">IF(AND($B72&gt;0,SUM(BK$3:BK71)=0,SUM($H72:BJ72)=0),$B72,0)</f>
        <v>0</v>
      </c>
      <c r="BL72">
        <f ca="1">IF(AND($B72&gt;0,SUM(BL$3:BL71)=0,SUM($H72:BK72)=0),$B72,0)</f>
        <v>0</v>
      </c>
      <c r="BM72">
        <f ca="1">IF(AND($B72&gt;0,SUM(BM$3:BM71)=0,SUM($H72:BL72)=0),$B72,0)</f>
        <v>0</v>
      </c>
      <c r="BN72">
        <f ca="1">IF(AND($B72&gt;0,SUM(BN$3:BN71)=0,SUM($H72:BM72)=0),$B72,0)</f>
        <v>0</v>
      </c>
      <c r="BO72">
        <f ca="1">IF(AND($B72&gt;0,SUM(BO$3:BO71)=0,SUM($H72:BN72)=0),$B72,0)</f>
        <v>0</v>
      </c>
      <c r="BP72">
        <f ca="1">IF(AND($B72&gt;0,SUM(BP$3:BP71)=0,SUM($H72:BO72)=0),$B72,0)</f>
        <v>0</v>
      </c>
      <c r="BQ72">
        <f ca="1">IF(AND($B72&gt;0,SUM(BQ$3:BQ71)=0,SUM($H72:BP72)=0),$B72,0)</f>
        <v>0</v>
      </c>
      <c r="BR72">
        <f ca="1">IF(AND($B72&gt;0,SUM(BR$3:BR71)=0,SUM($H72:BQ72)=0),$B72,0)</f>
        <v>0</v>
      </c>
      <c r="BS72">
        <f ca="1">IF(AND($B72&gt;0,SUM(BS$3:BS71)=0,SUM($H72:BR72)=0),$B72,0)</f>
        <v>0</v>
      </c>
      <c r="BT72">
        <f ca="1">IF(AND($B72&gt;0,SUM(BT$3:BT71)=0,SUM($H72:BS72)=0),$B72,0)</f>
        <v>0</v>
      </c>
      <c r="BU72">
        <f ca="1">IF(AND($B72&gt;0,SUM(BU$3:BU71)=0,SUM($H72:BT72)=0),$B72,0)</f>
        <v>0</v>
      </c>
      <c r="BV72">
        <f ca="1">IF(AND($B72&gt;0,SUM(BV$3:BV71)=0,SUM($H72:BU72)=0),$B72,0)</f>
        <v>0</v>
      </c>
      <c r="BW72">
        <f ca="1">IF(AND($B72&gt;0,SUM(BW$3:BW71)=0,SUM($H72:BV72)=0),$B72,0)</f>
        <v>0</v>
      </c>
      <c r="BX72">
        <f ca="1">IF(AND($B72&gt;0,SUM(BX$3:BX71)=0,SUM($H72:BW72)=0),$B72,0)</f>
        <v>0</v>
      </c>
      <c r="BY72">
        <f ca="1">IF(AND($B72&gt;0,SUM(BY$3:BY71)=0,SUM($H72:BX72)=0),$B72,0)</f>
        <v>0</v>
      </c>
      <c r="BZ72">
        <f ca="1">IF(AND($B72&gt;0,SUM(BZ$3:BZ71)=0,SUM($H72:BY72)=0),$B72,0)</f>
        <v>0</v>
      </c>
      <c r="CA72">
        <f ca="1">IF(AND($B72&gt;0,SUM(CA$3:CA71)=0,SUM($H72:BZ72)=0),$B72,0)</f>
        <v>0</v>
      </c>
      <c r="CB72">
        <f ca="1">IF(AND($B72&gt;0,SUM(CB$3:CB71)=0,SUM($H72:CA72)=0),$B72,0)</f>
        <v>0</v>
      </c>
      <c r="CC72">
        <f ca="1">IF(AND($B72&gt;0,SUM(CC$3:CC71)=0,SUM($H72:CB72)=0),$B72,0)</f>
        <v>0</v>
      </c>
      <c r="CD72">
        <f ca="1">IF(AND($B72&gt;0,SUM(CD$3:CD71)=0,SUM($H72:CC72)=0),$B72,0)</f>
        <v>0</v>
      </c>
      <c r="CE72">
        <f ca="1">IF(AND($B72&gt;0,SUM(CE$3:CE71)=0,SUM($H72:CD72)=0),$B72,0)</f>
        <v>0</v>
      </c>
      <c r="CF72">
        <f ca="1">IF(AND($B72&gt;0,SUM(CF$3:CF71)=0,SUM($H72:CE72)=0),$B72,0)</f>
        <v>0</v>
      </c>
      <c r="CG72">
        <f ca="1">IF(AND($B72&gt;0,SUM(CG$3:CG71)=0,SUM($H72:CF72)=0),$B72,0)</f>
        <v>0</v>
      </c>
      <c r="CH72">
        <f ca="1">IF(AND($B72&gt;0,SUM(CH$3:CH71)=0,SUM($H72:CG72)=0),$B72,0)</f>
        <v>0</v>
      </c>
      <c r="CI72">
        <f ca="1">IF(AND($B72&gt;0,SUM(CI$3:CI71)=0,SUM($H72:CH72)=0),$B72,0)</f>
        <v>0</v>
      </c>
      <c r="CJ72">
        <f ca="1">IF(AND($B72&gt;0,SUM(CJ$3:CJ71)=0,SUM($H72:CI72)=0),$B72,0)</f>
        <v>0</v>
      </c>
      <c r="CK72">
        <f ca="1">IF(AND($B72&gt;0,SUM(CK$3:CK71)=0,SUM($H72:CJ72)=0),$B72,0)</f>
        <v>0</v>
      </c>
      <c r="CL72">
        <f ca="1">IF(AND($B72&gt;0,SUM(CL$3:CL71)=0,SUM($H72:CK72)=0),$B72,0)</f>
        <v>0</v>
      </c>
      <c r="CM72">
        <f ca="1">IF(AND($B72&gt;0,SUM(CM$3:CM71)=0,SUM($H72:CL72)=0),$B72,0)</f>
        <v>0</v>
      </c>
      <c r="CN72">
        <f ca="1">IF(AND($B72&gt;0,SUM(CN$3:CN71)=0,SUM($H72:CM72)=0),$B72,0)</f>
        <v>0</v>
      </c>
      <c r="CO72">
        <f ca="1">IF(AND($B72&gt;0,SUM(CO$3:CO71)=0,SUM($H72:CN72)=0),$B72,0)</f>
        <v>0</v>
      </c>
      <c r="CP72">
        <f ca="1">IF(AND($B72&gt;0,SUM(CP$3:CP71)=0,SUM($H72:CO72)=0),$B72,0)</f>
        <v>0</v>
      </c>
      <c r="CQ72">
        <f ca="1">IF(AND($B72&gt;0,SUM(CQ$3:CQ71)=0,SUM($H72:CP72)=0),$B72,0)</f>
        <v>0</v>
      </c>
      <c r="CR72">
        <f ca="1">IF(AND($B72&gt;0,SUM(CR$3:CR71)=0,SUM($H72:CQ72)=0),$B72,0)</f>
        <v>0</v>
      </c>
      <c r="CS72">
        <f ca="1">IF(AND($B72&gt;0,SUM(CS$3:CS71)=0,SUM($H72:CR72)=0),$B72,0)</f>
        <v>0</v>
      </c>
      <c r="CT72">
        <f ca="1">IF(AND($B72&gt;0,SUM(CT$3:CT71)=0,SUM($H72:CS72)=0),$B72,0)</f>
        <v>0</v>
      </c>
      <c r="CU72">
        <f ca="1">IF(AND($B72&gt;0,SUM(CU$3:CU71)=0,SUM($H72:CT72)=0),$B72,0)</f>
        <v>0</v>
      </c>
      <c r="CV72">
        <f ca="1">IF(AND($B72&gt;0,SUM(CV$3:CV71)=0,SUM($H72:CU72)=0),$B72,0)</f>
        <v>0</v>
      </c>
      <c r="CW72">
        <f ca="1">IF(AND($B72&gt;0,SUM(CW$3:CW71)=0,SUM($H72:CV72)=0),$B72,0)</f>
        <v>0</v>
      </c>
      <c r="CX72">
        <f ca="1">IF(AND($B72&gt;0,SUM(CX$3:CX71)=0,SUM($H72:CW72)=0),$B72,0)</f>
        <v>0</v>
      </c>
      <c r="CY72">
        <f ca="1">IF(AND($B72&gt;0,SUM(CY$3:CY71)=0,SUM($H72:CX72)=0),$B72,0)</f>
        <v>0</v>
      </c>
      <c r="CZ72">
        <f ca="1">IF(AND($B72&gt;0,SUM(CZ$3:CZ71)=0,SUM($H72:CY72)=0),$B72,0)</f>
        <v>0</v>
      </c>
      <c r="DA72">
        <f ca="1">IF(AND($B72&gt;0,SUM(DA$3:DA71)=0,SUM($H72:CZ72)=0),$B72,0)</f>
        <v>0</v>
      </c>
      <c r="DB72">
        <f ca="1">IF(AND($B72&gt;0,SUM(DB$3:DB71)=0,SUM($H72:DA72)=0),$B72,0)</f>
        <v>0</v>
      </c>
      <c r="DC72">
        <f ca="1">IF(AND($B72&gt;0,SUM(DC$3:DC71)=0,SUM($H72:DB72)=0),$B72,0)</f>
        <v>0</v>
      </c>
      <c r="DD72">
        <f ca="1">IF(AND($B72&gt;0,SUM(DD$3:DD71)=0,SUM($H72:DC72)=0),$B72,0)</f>
        <v>0</v>
      </c>
      <c r="DE72">
        <f ca="1">IF(AND($B72&gt;0,SUM(DE$3:DE71)=0,SUM($H72:DD72)=0),$B72,0)</f>
        <v>0</v>
      </c>
      <c r="DF72">
        <f ca="1">IF(AND($B72&gt;0,SUM(DF$3:DF71)=0,SUM($H72:DE72)=0),$B72,0)</f>
        <v>0</v>
      </c>
      <c r="DG72">
        <f ca="1">IF(AND($B72&gt;0,SUM(DG$3:DG71)=0,SUM($H72:DF72)=0),$B72,0)</f>
        <v>0</v>
      </c>
      <c r="DH72">
        <f ca="1">IF(AND($B72&gt;0,SUM(DH$3:DH71)=0,SUM($H72:DG72)=0),$B72,0)</f>
        <v>0</v>
      </c>
      <c r="DI72">
        <f ca="1">IF(AND($B72&gt;0,SUM(DI$3:DI71)=0,SUM($H72:DH72)=0),$B72,0)</f>
        <v>0</v>
      </c>
      <c r="DJ72">
        <f ca="1">IF(AND($B72&gt;0,SUM(DJ$3:DJ71)=0,SUM($H72:DI72)=0),$B72,0)</f>
        <v>0</v>
      </c>
      <c r="DK72">
        <f ca="1">IF(AND($B72&gt;0,SUM(DK$3:DK71)=0,SUM($H72:DJ72)=0),$B72,0)</f>
        <v>0</v>
      </c>
      <c r="DL72">
        <f ca="1">IF(AND($B72&gt;0,SUM(DL$3:DL71)=0,SUM($H72:DK72)=0),$B72,0)</f>
        <v>0</v>
      </c>
      <c r="DM72">
        <f ca="1">IF(AND($B72&gt;0,SUM(DM$3:DM71)=0,SUM($H72:DL72)=0),$B72,0)</f>
        <v>0</v>
      </c>
      <c r="DN72">
        <f ca="1">IF(AND($B72&gt;0,SUM(DN$3:DN71)=0,SUM($H72:DM72)=0),$B72,0)</f>
        <v>0</v>
      </c>
      <c r="DO72">
        <f ca="1">IF(AND($B72&gt;0,SUM(DO$3:DO71)=0,SUM($H72:DN72)=0),$B72,0)</f>
        <v>0</v>
      </c>
      <c r="DP72">
        <f ca="1">IF(AND($B72&gt;0,SUM(DP$3:DP71)=0,SUM($H72:DO72)=0),$B72,0)</f>
        <v>0</v>
      </c>
      <c r="DQ72">
        <f ca="1">IF(AND($B72&gt;0,SUM(DQ$3:DQ71)=0,SUM($H72:DP72)=0),$B72,0)</f>
        <v>0</v>
      </c>
      <c r="DR72">
        <f ca="1">IF(AND($B72&gt;0,SUM(DR$3:DR71)=0,SUM($H72:DQ72)=0),$B72,0)</f>
        <v>0</v>
      </c>
      <c r="DS72">
        <f ca="1">IF(AND($B72&gt;0,SUM(DS$3:DS71)=0,SUM($H72:DR72)=0),$B72,0)</f>
        <v>0</v>
      </c>
      <c r="DT72">
        <f ca="1">IF(AND($B72&gt;0,SUM(DT$3:DT71)=0,SUM($H72:DS72)=0),$B72,0)</f>
        <v>0</v>
      </c>
      <c r="DU72">
        <f ca="1">IF(AND($B72&gt;0,SUM(DU$3:DU71)=0,SUM($H72:DT72)=0),$B72,0)</f>
        <v>0</v>
      </c>
      <c r="DV72">
        <f ca="1">IF(AND($B72&gt;0,SUM(DV$3:DV71)=0,SUM($H72:DU72)=0),$B72,0)</f>
        <v>0</v>
      </c>
      <c r="DW72">
        <f ca="1">IF(AND($B72&gt;0,SUM(DW$3:DW71)=0,SUM($H72:DV72)=0),$B72,0)</f>
        <v>0</v>
      </c>
      <c r="DX72">
        <f ca="1">IF(AND($B72&gt;0,SUM(DX$3:DX71)=0,SUM($H72:DW72)=0),$B72,0)</f>
        <v>0</v>
      </c>
      <c r="DY72">
        <f ca="1">IF(AND($B72&gt;0,SUM(DY$3:DY71)=0,SUM($H72:DX72)=0),$B72,0)</f>
        <v>0</v>
      </c>
      <c r="DZ72">
        <f ca="1">IF(AND($B72&gt;0,SUM(DZ$3:DZ71)=0,SUM($H72:DY72)=0),$B72,0)</f>
        <v>0</v>
      </c>
      <c r="EA72">
        <f ca="1">IF(AND($B72&gt;0,SUM(EA$3:EA71)=0,SUM($H72:DZ72)=0),$B72,0)</f>
        <v>0</v>
      </c>
      <c r="EB72">
        <f ca="1">IF(AND($B72&gt;0,SUM(EB$3:EB71)=0,SUM($H72:EA72)=0),$B72,0)</f>
        <v>0</v>
      </c>
      <c r="EC72">
        <f ca="1">IF(AND($B72&gt;0,SUM(EC$3:EC71)=0,SUM($H72:EB72)=0),$B72,0)</f>
        <v>0</v>
      </c>
      <c r="ED72">
        <f ca="1">IF(AND($B72&gt;0,SUM(ED$3:ED71)=0,SUM($H72:EC72)=0),$B72,0)</f>
        <v>0</v>
      </c>
      <c r="EE72">
        <f ca="1">IF(AND($B72&gt;0,SUM(EE$3:EE71)=0,SUM($H72:ED72)=0),$B72,0)</f>
        <v>0</v>
      </c>
      <c r="EF72">
        <f ca="1">IF(AND($B72&gt;0,SUM(EF$3:EF71)=0,SUM($H72:EE72)=0),$B72,0)</f>
        <v>0</v>
      </c>
      <c r="EG72">
        <f ca="1">IF(AND($B72&gt;0,SUM(EG$3:EG71)=0,SUM($H72:EF72)=0),$B72,0)</f>
        <v>0</v>
      </c>
      <c r="EH72">
        <f ca="1">IF(AND($B72&gt;0,SUM(EH$3:EH71)=0,SUM($H72:EG72)=0),$B72,0)</f>
        <v>0</v>
      </c>
      <c r="EI72">
        <f ca="1">IF(AND($B72&gt;0,SUM(EI$3:EI71)=0,SUM($H72:EH72)=0),$B72,0)</f>
        <v>0</v>
      </c>
      <c r="EJ72">
        <f ca="1">IF(AND($B72&gt;0,SUM(EJ$3:EJ71)=0,SUM($H72:EI72)=0),$B72,0)</f>
        <v>0</v>
      </c>
      <c r="EK72">
        <f ca="1">IF(AND($B72&gt;0,SUM(EK$3:EK71)=0,SUM($H72:EJ72)=0),$B72,0)</f>
        <v>0</v>
      </c>
      <c r="EL72">
        <f ca="1">IF(AND($B72&gt;0,SUM(EL$3:EL71)=0,SUM($H72:EK72)=0),$B72,0)</f>
        <v>0</v>
      </c>
      <c r="EM72">
        <f ca="1">IF(AND($B72&gt;0,SUM(EM$3:EM71)=0,SUM($H72:EL72)=0),$B72,0)</f>
        <v>0</v>
      </c>
      <c r="EN72">
        <f ca="1">IF(AND($B72&gt;0,SUM(EN$3:EN71)=0,SUM($H72:EM72)=0),$B72,0)</f>
        <v>0</v>
      </c>
      <c r="EO72">
        <f ca="1">IF(AND($B72&gt;0,SUM(EO$3:EO71)=0,SUM($H72:EN72)=0),$B72,0)</f>
        <v>0</v>
      </c>
      <c r="EP72">
        <f ca="1">IF(AND($B72&gt;0,SUM(EP$3:EP71)=0,SUM($H72:EO72)=0),$B72,0)</f>
        <v>0</v>
      </c>
      <c r="EQ72">
        <f ca="1">IF(AND($B72&gt;0,SUM(EQ$3:EQ71)=0,SUM($H72:EP72)=0),$B72,0)</f>
        <v>0</v>
      </c>
      <c r="ER72">
        <f ca="1">IF(AND($B72&gt;0,SUM(ER$3:ER71)=0,SUM($H72:EQ72)=0),$B72,0)</f>
        <v>0</v>
      </c>
      <c r="ES72">
        <f ca="1">IF(AND($B72&gt;0,SUM(ES$3:ES71)=0,SUM($H72:ER72)=0),$B72,0)</f>
        <v>0</v>
      </c>
      <c r="ET72">
        <f ca="1">IF(AND($B72&gt;0,SUM(ET$3:ET71)=0,SUM($H72:ES72)=0),$B72,0)</f>
        <v>0</v>
      </c>
      <c r="EU72">
        <f ca="1">IF(AND($B72&gt;0,SUM(EU$3:EU71)=0,SUM($H72:ET72)=0),$B72,0)</f>
        <v>0</v>
      </c>
      <c r="EV72">
        <f ca="1">IF(AND($B72&gt;0,SUM(EV$3:EV71)=0,SUM($H72:EU72)=0),$B72,0)</f>
        <v>0</v>
      </c>
      <c r="EW72">
        <f ca="1">IF(AND($B72&gt;0,SUM(EW$3:EW71)=0,SUM($H72:EV72)=0),$B72,0)</f>
        <v>0</v>
      </c>
      <c r="EX72">
        <f ca="1">IF(AND($B72&gt;0,SUM(EX$3:EX71)=0,SUM($H72:EW72)=0),$B72,0)</f>
        <v>0</v>
      </c>
      <c r="EY72">
        <f ca="1">IF(AND($B72&gt;0,SUM(EY$3:EY71)=0,SUM($H72:EX72)=0),$B72,0)</f>
        <v>0</v>
      </c>
      <c r="EZ72">
        <f ca="1">IF(AND($B72&gt;0,SUM(EZ$3:EZ71)=0,SUM($H72:EY72)=0),$B72,0)</f>
        <v>0</v>
      </c>
      <c r="FA72">
        <f ca="1">IF(AND($B72&gt;0,SUM(FA$3:FA71)=0,SUM($H72:EZ72)=0),$B72,0)</f>
        <v>0</v>
      </c>
      <c r="FB72">
        <f ca="1">IF(AND($B72&gt;0,SUM(FB$3:FB71)=0,SUM($H72:FA72)=0),$B72,0)</f>
        <v>0</v>
      </c>
      <c r="FC72">
        <f ca="1">IF(AND($B72&gt;0,SUM(FC$3:FC71)=0,SUM($H72:FB72)=0),$B72,0)</f>
        <v>0</v>
      </c>
      <c r="FD72">
        <f ca="1">IF(AND($B72&gt;0,SUM(FD$3:FD71)=0,SUM($H72:FC72)=0),$B72,0)</f>
        <v>0</v>
      </c>
      <c r="FE72">
        <f ca="1">IF(AND($B72&gt;0,SUM(FE$3:FE71)=0,SUM($H72:FD72)=0),$B72,0)</f>
        <v>0</v>
      </c>
      <c r="FF72">
        <f ca="1">IF(AND($B72&gt;0,SUM(FF$3:FF71)=0,SUM($H72:FE72)=0),$B72,0)</f>
        <v>0</v>
      </c>
      <c r="FG72">
        <f ca="1">IF(AND($B72&gt;0,SUM(FG$3:FG71)=0,SUM($H72:FF72)=0),$B72,0)</f>
        <v>0</v>
      </c>
      <c r="FH72">
        <f ca="1">IF(AND($B72&gt;0,SUM(FH$3:FH71)=0,SUM($H72:FG72)=0),$B72,0)</f>
        <v>0</v>
      </c>
      <c r="FI72">
        <f ca="1">IF(AND($B72&gt;0,SUM(FI$3:FI71)=0,SUM($H72:FH72)=0),$B72,0)</f>
        <v>0</v>
      </c>
      <c r="FJ72">
        <f ca="1">IF(AND($B72&gt;0,SUM(FJ$3:FJ71)=0,SUM($H72:FI72)=0),$B72,0)</f>
        <v>0</v>
      </c>
      <c r="FK72">
        <f ca="1">IF(AND($B72&gt;0,SUM(FK$3:FK71)=0,SUM($H72:FJ72)=0),$B72,0)</f>
        <v>0</v>
      </c>
      <c r="FL72">
        <f ca="1">IF(AND($B72&gt;0,SUM(FL$3:FL71)=0,SUM($H72:FK72)=0),$B72,0)</f>
        <v>0</v>
      </c>
      <c r="FM72">
        <f ca="1">IF(AND($B72&gt;0,SUM(FM$3:FM71)=0,SUM($H72:FL72)=0),$B72,0)</f>
        <v>0</v>
      </c>
      <c r="FN72">
        <f ca="1">IF(AND($B72&gt;0,SUM(FN$3:FN71)=0,SUM($H72:FM72)=0),$B72,0)</f>
        <v>0</v>
      </c>
      <c r="FS72" s="67" t="s">
        <v>364</v>
      </c>
      <c r="FT72" s="67" t="s">
        <v>367</v>
      </c>
      <c r="FU72" s="342" t="s">
        <v>92</v>
      </c>
      <c r="FV72" s="67">
        <v>1</v>
      </c>
      <c r="FY72" s="249" t="s">
        <v>427</v>
      </c>
      <c r="FZ72" s="67" t="s">
        <v>367</v>
      </c>
      <c r="GA72" s="67" t="str">
        <f>""</f>
        <v/>
      </c>
      <c r="GB72" s="67">
        <v>1</v>
      </c>
      <c r="GE72" s="67" t="s">
        <v>814</v>
      </c>
      <c r="GF72" s="67" t="s">
        <v>367</v>
      </c>
      <c r="GG72" s="67" t="str">
        <f>""</f>
        <v/>
      </c>
      <c r="GH72" s="67">
        <v>1</v>
      </c>
    </row>
    <row r="73" spans="1:190" ht="15.75" thickBot="1" x14ac:dyDescent="0.3">
      <c r="A73">
        <v>73</v>
      </c>
      <c r="B73">
        <f ca="1">IF(OR(Valintaohjelma!D$35=SelectionData!I$35,Valintaohjelma!D$35=SelectionData!J$35),A73,0)</f>
        <v>0</v>
      </c>
      <c r="C73" s="240" t="str">
        <f t="shared" ca="1" si="10"/>
        <v>Kanavasuodatin 250mm, G4 Sähköisen ulkoilmalämmittimen yhteyteen</v>
      </c>
      <c r="D73" s="240" t="str">
        <f t="shared" ca="1" si="11"/>
        <v>FLK25</v>
      </c>
      <c r="E73" s="240" t="str">
        <f t="shared" ca="1" si="12"/>
        <v>******</v>
      </c>
      <c r="F73" s="240">
        <f t="shared" ca="1" si="13"/>
        <v>1</v>
      </c>
      <c r="G73" s="47">
        <f ca="1">INDEX($I$2:$FN$2,ROWS(G$2:G73))</f>
        <v>1</v>
      </c>
      <c r="H73">
        <v>0</v>
      </c>
      <c r="I73">
        <f ca="1">IF(AND($B73&gt;0,SUM(I$3:I72)=0,SUM($H73:H73)=0),$B73,0)</f>
        <v>0</v>
      </c>
      <c r="J73">
        <f ca="1">IF(AND($B73&gt;0,SUM(J$3:J72)=0,SUM($H73:I73)=0),$B73,0)</f>
        <v>0</v>
      </c>
      <c r="K73">
        <f ca="1">IF(AND($B73&gt;0,SUM(K$3:K72)=0,SUM($H73:J73)=0),$B73,0)</f>
        <v>0</v>
      </c>
      <c r="L73">
        <f ca="1">IF(AND($B73&gt;0,SUM(L$3:L72)=0,SUM($H73:K73)=0),$B73,0)</f>
        <v>0</v>
      </c>
      <c r="M73">
        <f ca="1">IF(AND($B73&gt;0,SUM(M$3:M72)=0,SUM($H73:L73)=0),$B73,0)</f>
        <v>0</v>
      </c>
      <c r="N73">
        <f ca="1">IF(AND($B73&gt;0,SUM(N$3:N72)=0,SUM($H73:M73)=0),$B73,0)</f>
        <v>0</v>
      </c>
      <c r="O73">
        <f ca="1">IF(AND($B73&gt;0,SUM(O$3:O72)=0,SUM($H73:N73)=0),$B73,0)</f>
        <v>0</v>
      </c>
      <c r="P73">
        <f ca="1">IF(AND($B73&gt;0,SUM(P$3:P72)=0,SUM($H73:O73)=0),$B73,0)</f>
        <v>0</v>
      </c>
      <c r="Q73">
        <f ca="1">IF(AND($B73&gt;0,SUM(Q$3:Q72)=0,SUM($H73:P73)=0),$B73,0)</f>
        <v>0</v>
      </c>
      <c r="R73">
        <f ca="1">IF(AND($B73&gt;0,SUM(R$3:R72)=0,SUM($H73:Q73)=0),$B73,0)</f>
        <v>0</v>
      </c>
      <c r="S73">
        <f ca="1">IF(AND($B73&gt;0,SUM(S$3:S72)=0,SUM($H73:R73)=0),$B73,0)</f>
        <v>0</v>
      </c>
      <c r="T73">
        <f ca="1">IF(AND($B73&gt;0,SUM(T$3:T72)=0,SUM($H73:S73)=0),$B73,0)</f>
        <v>0</v>
      </c>
      <c r="U73">
        <f ca="1">IF(AND($B73&gt;0,SUM(U$3:U72)=0,SUM($H73:T73)=0),$B73,0)</f>
        <v>0</v>
      </c>
      <c r="V73">
        <f ca="1">IF(AND($B73&gt;0,SUM(V$3:V72)=0,SUM($H73:U73)=0),$B73,0)</f>
        <v>0</v>
      </c>
      <c r="W73">
        <f ca="1">IF(AND($B73&gt;0,SUM(W$3:W72)=0,SUM($H73:V73)=0),$B73,0)</f>
        <v>0</v>
      </c>
      <c r="X73">
        <f ca="1">IF(AND($B73&gt;0,SUM(X$3:X72)=0,SUM($H73:W73)=0),$B73,0)</f>
        <v>0</v>
      </c>
      <c r="Y73">
        <f ca="1">IF(AND($B73&gt;0,SUM(Y$3:Y72)=0,SUM($H73:X73)=0),$B73,0)</f>
        <v>0</v>
      </c>
      <c r="Z73">
        <f ca="1">IF(AND($B73&gt;0,SUM(Z$3:Z72)=0,SUM($H73:Y73)=0),$B73,0)</f>
        <v>0</v>
      </c>
      <c r="AA73">
        <f ca="1">IF(AND($B73&gt;0,SUM(AA$3:AA72)=0,SUM($H73:Z73)=0),$B73,0)</f>
        <v>0</v>
      </c>
      <c r="AB73">
        <f ca="1">IF(AND($B73&gt;0,SUM(AB$3:AB72)=0,SUM($H73:AA73)=0),$B73,0)</f>
        <v>0</v>
      </c>
      <c r="AC73">
        <f ca="1">IF(AND($B73&gt;0,SUM(AC$3:AC72)=0,SUM($H73:AB73)=0),$B73,0)</f>
        <v>0</v>
      </c>
      <c r="AD73">
        <f ca="1">IF(AND($B73&gt;0,SUM(AD$3:AD72)=0,SUM($H73:AC73)=0),$B73,0)</f>
        <v>0</v>
      </c>
      <c r="AE73">
        <f ca="1">IF(AND($B73&gt;0,SUM(AE$3:AE72)=0,SUM($H73:AD73)=0),$B73,0)</f>
        <v>0</v>
      </c>
      <c r="AF73">
        <f ca="1">IF(AND($B73&gt;0,SUM(AF$3:AF72)=0,SUM($H73:AE73)=0),$B73,0)</f>
        <v>0</v>
      </c>
      <c r="AG73">
        <f ca="1">IF(AND($B73&gt;0,SUM(AG$3:AG72)=0,SUM($H73:AF73)=0),$B73,0)</f>
        <v>0</v>
      </c>
      <c r="AH73">
        <f ca="1">IF(AND($B73&gt;0,SUM(AH$3:AH72)=0,SUM($H73:AG73)=0),$B73,0)</f>
        <v>0</v>
      </c>
      <c r="AI73">
        <f ca="1">IF(AND($B73&gt;0,SUM(AI$3:AI72)=0,SUM($H73:AH73)=0),$B73,0)</f>
        <v>0</v>
      </c>
      <c r="AJ73">
        <f ca="1">IF(AND($B73&gt;0,SUM(AJ$3:AJ72)=0,SUM($H73:AI73)=0),$B73,0)</f>
        <v>0</v>
      </c>
      <c r="AK73">
        <f ca="1">IF(AND($B73&gt;0,SUM(AK$3:AK72)=0,SUM($H73:AJ73)=0),$B73,0)</f>
        <v>0</v>
      </c>
      <c r="AL73">
        <f ca="1">IF(AND($B73&gt;0,SUM(AL$3:AL72)=0,SUM($H73:AK73)=0),$B73,0)</f>
        <v>0</v>
      </c>
      <c r="AM73">
        <f ca="1">IF(AND($B73&gt;0,SUM(AM$3:AM72)=0,SUM($H73:AL73)=0),$B73,0)</f>
        <v>0</v>
      </c>
      <c r="AN73">
        <f ca="1">IF(AND($B73&gt;0,SUM(AN$3:AN72)=0,SUM($H73:AM73)=0),$B73,0)</f>
        <v>0</v>
      </c>
      <c r="AO73">
        <f ca="1">IF(AND($B73&gt;0,SUM(AO$3:AO72)=0,SUM($H73:AN73)=0),$B73,0)</f>
        <v>0</v>
      </c>
      <c r="AP73">
        <f ca="1">IF(AND($B73&gt;0,SUM(AP$3:AP72)=0,SUM($H73:AO73)=0),$B73,0)</f>
        <v>0</v>
      </c>
      <c r="AQ73">
        <f ca="1">IF(AND($B73&gt;0,SUM(AQ$3:AQ72)=0,SUM($H73:AP73)=0),$B73,0)</f>
        <v>0</v>
      </c>
      <c r="AR73">
        <f ca="1">IF(AND($B73&gt;0,SUM(AR$3:AR72)=0,SUM($H73:AQ73)=0),$B73,0)</f>
        <v>0</v>
      </c>
      <c r="AS73">
        <f ca="1">IF(AND($B73&gt;0,SUM(AS$3:AS72)=0,SUM($H73:AR73)=0),$B73,0)</f>
        <v>0</v>
      </c>
      <c r="AT73">
        <f ca="1">IF(AND($B73&gt;0,SUM(AT$3:AT72)=0,SUM($H73:AS73)=0),$B73,0)</f>
        <v>0</v>
      </c>
      <c r="AU73">
        <f ca="1">IF(AND($B73&gt;0,SUM(AU$3:AU72)=0,SUM($H73:AT73)=0),$B73,0)</f>
        <v>0</v>
      </c>
      <c r="AV73">
        <f ca="1">IF(AND($B73&gt;0,SUM(AV$3:AV72)=0,SUM($H73:AU73)=0),$B73,0)</f>
        <v>0</v>
      </c>
      <c r="AW73">
        <f ca="1">IF(AND($B73&gt;0,SUM(AW$3:AW72)=0,SUM($H73:AV73)=0),$B73,0)</f>
        <v>0</v>
      </c>
      <c r="AX73">
        <f ca="1">IF(AND($B73&gt;0,SUM(AX$3:AX72)=0,SUM($H73:AW73)=0),$B73,0)</f>
        <v>0</v>
      </c>
      <c r="AY73">
        <f ca="1">IF(AND($B73&gt;0,SUM(AY$3:AY72)=0,SUM($H73:AX73)=0),$B73,0)</f>
        <v>0</v>
      </c>
      <c r="AZ73">
        <f ca="1">IF(AND($B73&gt;0,SUM(AZ$3:AZ72)=0,SUM($H73:AY73)=0),$B73,0)</f>
        <v>0</v>
      </c>
      <c r="BA73">
        <f ca="1">IF(AND($B73&gt;0,SUM(BA$3:BA72)=0,SUM($H73:AZ73)=0),$B73,0)</f>
        <v>0</v>
      </c>
      <c r="BB73">
        <f ca="1">IF(AND($B73&gt;0,SUM(BB$3:BB72)=0,SUM($H73:BA73)=0),$B73,0)</f>
        <v>0</v>
      </c>
      <c r="BC73">
        <f ca="1">IF(AND($B73&gt;0,SUM(BC$3:BC72)=0,SUM($H73:BB73)=0),$B73,0)</f>
        <v>0</v>
      </c>
      <c r="BD73">
        <f ca="1">IF(AND($B73&gt;0,SUM(BD$3:BD72)=0,SUM($H73:BC73)=0),$B73,0)</f>
        <v>0</v>
      </c>
      <c r="BE73">
        <f ca="1">IF(AND($B73&gt;0,SUM(BE$3:BE72)=0,SUM($H73:BD73)=0),$B73,0)</f>
        <v>0</v>
      </c>
      <c r="BF73">
        <f ca="1">IF(AND($B73&gt;0,SUM(BF$3:BF72)=0,SUM($H73:BE73)=0),$B73,0)</f>
        <v>0</v>
      </c>
      <c r="BG73">
        <f ca="1">IF(AND($B73&gt;0,SUM(BG$3:BG72)=0,SUM($H73:BF73)=0),$B73,0)</f>
        <v>0</v>
      </c>
      <c r="BH73">
        <f ca="1">IF(AND($B73&gt;0,SUM(BH$3:BH72)=0,SUM($H73:BG73)=0),$B73,0)</f>
        <v>0</v>
      </c>
      <c r="BI73">
        <f ca="1">IF(AND($B73&gt;0,SUM(BI$3:BI72)=0,SUM($H73:BH73)=0),$B73,0)</f>
        <v>0</v>
      </c>
      <c r="BJ73">
        <f ca="1">IF(AND($B73&gt;0,SUM(BJ$3:BJ72)=0,SUM($H73:BI73)=0),$B73,0)</f>
        <v>0</v>
      </c>
      <c r="BK73">
        <f ca="1">IF(AND($B73&gt;0,SUM(BK$3:BK72)=0,SUM($H73:BJ73)=0),$B73,0)</f>
        <v>0</v>
      </c>
      <c r="BL73">
        <f ca="1">IF(AND($B73&gt;0,SUM(BL$3:BL72)=0,SUM($H73:BK73)=0),$B73,0)</f>
        <v>0</v>
      </c>
      <c r="BM73">
        <f ca="1">IF(AND($B73&gt;0,SUM(BM$3:BM72)=0,SUM($H73:BL73)=0),$B73,0)</f>
        <v>0</v>
      </c>
      <c r="BN73">
        <f ca="1">IF(AND($B73&gt;0,SUM(BN$3:BN72)=0,SUM($H73:BM73)=0),$B73,0)</f>
        <v>0</v>
      </c>
      <c r="BO73">
        <f ca="1">IF(AND($B73&gt;0,SUM(BO$3:BO72)=0,SUM($H73:BN73)=0),$B73,0)</f>
        <v>0</v>
      </c>
      <c r="BP73">
        <f ca="1">IF(AND($B73&gt;0,SUM(BP$3:BP72)=0,SUM($H73:BO73)=0),$B73,0)</f>
        <v>0</v>
      </c>
      <c r="BQ73">
        <f ca="1">IF(AND($B73&gt;0,SUM(BQ$3:BQ72)=0,SUM($H73:BP73)=0),$B73,0)</f>
        <v>0</v>
      </c>
      <c r="BR73">
        <f ca="1">IF(AND($B73&gt;0,SUM(BR$3:BR72)=0,SUM($H73:BQ73)=0),$B73,0)</f>
        <v>0</v>
      </c>
      <c r="BS73">
        <f ca="1">IF(AND($B73&gt;0,SUM(BS$3:BS72)=0,SUM($H73:BR73)=0),$B73,0)</f>
        <v>0</v>
      </c>
      <c r="BT73">
        <f ca="1">IF(AND($B73&gt;0,SUM(BT$3:BT72)=0,SUM($H73:BS73)=0),$B73,0)</f>
        <v>0</v>
      </c>
      <c r="BU73">
        <f ca="1">IF(AND($B73&gt;0,SUM(BU$3:BU72)=0,SUM($H73:BT73)=0),$B73,0)</f>
        <v>0</v>
      </c>
      <c r="BV73">
        <f ca="1">IF(AND($B73&gt;0,SUM(BV$3:BV72)=0,SUM($H73:BU73)=0),$B73,0)</f>
        <v>0</v>
      </c>
      <c r="BW73">
        <f ca="1">IF(AND($B73&gt;0,SUM(BW$3:BW72)=0,SUM($H73:BV73)=0),$B73,0)</f>
        <v>0</v>
      </c>
      <c r="BX73">
        <f ca="1">IF(AND($B73&gt;0,SUM(BX$3:BX72)=0,SUM($H73:BW73)=0),$B73,0)</f>
        <v>0</v>
      </c>
      <c r="BY73">
        <f ca="1">IF(AND($B73&gt;0,SUM(BY$3:BY72)=0,SUM($H73:BX73)=0),$B73,0)</f>
        <v>0</v>
      </c>
      <c r="BZ73">
        <f ca="1">IF(AND($B73&gt;0,SUM(BZ$3:BZ72)=0,SUM($H73:BY73)=0),$B73,0)</f>
        <v>0</v>
      </c>
      <c r="CA73">
        <f ca="1">IF(AND($B73&gt;0,SUM(CA$3:CA72)=0,SUM($H73:BZ73)=0),$B73,0)</f>
        <v>0</v>
      </c>
      <c r="CB73">
        <f ca="1">IF(AND($B73&gt;0,SUM(CB$3:CB72)=0,SUM($H73:CA73)=0),$B73,0)</f>
        <v>0</v>
      </c>
      <c r="CC73">
        <f ca="1">IF(AND($B73&gt;0,SUM(CC$3:CC72)=0,SUM($H73:CB73)=0),$B73,0)</f>
        <v>0</v>
      </c>
      <c r="CD73">
        <f ca="1">IF(AND($B73&gt;0,SUM(CD$3:CD72)=0,SUM($H73:CC73)=0),$B73,0)</f>
        <v>0</v>
      </c>
      <c r="CE73">
        <f ca="1">IF(AND($B73&gt;0,SUM(CE$3:CE72)=0,SUM($H73:CD73)=0),$B73,0)</f>
        <v>0</v>
      </c>
      <c r="CF73">
        <f ca="1">IF(AND($B73&gt;0,SUM(CF$3:CF72)=0,SUM($H73:CE73)=0),$B73,0)</f>
        <v>0</v>
      </c>
      <c r="CG73">
        <f ca="1">IF(AND($B73&gt;0,SUM(CG$3:CG72)=0,SUM($H73:CF73)=0),$B73,0)</f>
        <v>0</v>
      </c>
      <c r="CH73">
        <f ca="1">IF(AND($B73&gt;0,SUM(CH$3:CH72)=0,SUM($H73:CG73)=0),$B73,0)</f>
        <v>0</v>
      </c>
      <c r="CI73">
        <f ca="1">IF(AND($B73&gt;0,SUM(CI$3:CI72)=0,SUM($H73:CH73)=0),$B73,0)</f>
        <v>0</v>
      </c>
      <c r="CJ73">
        <f ca="1">IF(AND($B73&gt;0,SUM(CJ$3:CJ72)=0,SUM($H73:CI73)=0),$B73,0)</f>
        <v>0</v>
      </c>
      <c r="CK73">
        <f ca="1">IF(AND($B73&gt;0,SUM(CK$3:CK72)=0,SUM($H73:CJ73)=0),$B73,0)</f>
        <v>0</v>
      </c>
      <c r="CL73">
        <f ca="1">IF(AND($B73&gt;0,SUM(CL$3:CL72)=0,SUM($H73:CK73)=0),$B73,0)</f>
        <v>0</v>
      </c>
      <c r="CM73">
        <f ca="1">IF(AND($B73&gt;0,SUM(CM$3:CM72)=0,SUM($H73:CL73)=0),$B73,0)</f>
        <v>0</v>
      </c>
      <c r="CN73">
        <f ca="1">IF(AND($B73&gt;0,SUM(CN$3:CN72)=0,SUM($H73:CM73)=0),$B73,0)</f>
        <v>0</v>
      </c>
      <c r="CO73">
        <f ca="1">IF(AND($B73&gt;0,SUM(CO$3:CO72)=0,SUM($H73:CN73)=0),$B73,0)</f>
        <v>0</v>
      </c>
      <c r="CP73">
        <f ca="1">IF(AND($B73&gt;0,SUM(CP$3:CP72)=0,SUM($H73:CO73)=0),$B73,0)</f>
        <v>0</v>
      </c>
      <c r="CQ73">
        <f ca="1">IF(AND($B73&gt;0,SUM(CQ$3:CQ72)=0,SUM($H73:CP73)=0),$B73,0)</f>
        <v>0</v>
      </c>
      <c r="CR73">
        <f ca="1">IF(AND($B73&gt;0,SUM(CR$3:CR72)=0,SUM($H73:CQ73)=0),$B73,0)</f>
        <v>0</v>
      </c>
      <c r="CS73">
        <f ca="1">IF(AND($B73&gt;0,SUM(CS$3:CS72)=0,SUM($H73:CR73)=0),$B73,0)</f>
        <v>0</v>
      </c>
      <c r="CT73">
        <f ca="1">IF(AND($B73&gt;0,SUM(CT$3:CT72)=0,SUM($H73:CS73)=0),$B73,0)</f>
        <v>0</v>
      </c>
      <c r="CU73">
        <f ca="1">IF(AND($B73&gt;0,SUM(CU$3:CU72)=0,SUM($H73:CT73)=0),$B73,0)</f>
        <v>0</v>
      </c>
      <c r="CV73">
        <f ca="1">IF(AND($B73&gt;0,SUM(CV$3:CV72)=0,SUM($H73:CU73)=0),$B73,0)</f>
        <v>0</v>
      </c>
      <c r="CW73">
        <f ca="1">IF(AND($B73&gt;0,SUM(CW$3:CW72)=0,SUM($H73:CV73)=0),$B73,0)</f>
        <v>0</v>
      </c>
      <c r="CX73">
        <f ca="1">IF(AND($B73&gt;0,SUM(CX$3:CX72)=0,SUM($H73:CW73)=0),$B73,0)</f>
        <v>0</v>
      </c>
      <c r="CY73">
        <f ca="1">IF(AND($B73&gt;0,SUM(CY$3:CY72)=0,SUM($H73:CX73)=0),$B73,0)</f>
        <v>0</v>
      </c>
      <c r="CZ73">
        <f ca="1">IF(AND($B73&gt;0,SUM(CZ$3:CZ72)=0,SUM($H73:CY73)=0),$B73,0)</f>
        <v>0</v>
      </c>
      <c r="DA73">
        <f ca="1">IF(AND($B73&gt;0,SUM(DA$3:DA72)=0,SUM($H73:CZ73)=0),$B73,0)</f>
        <v>0</v>
      </c>
      <c r="DB73">
        <f ca="1">IF(AND($B73&gt;0,SUM(DB$3:DB72)=0,SUM($H73:DA73)=0),$B73,0)</f>
        <v>0</v>
      </c>
      <c r="DC73">
        <f ca="1">IF(AND($B73&gt;0,SUM(DC$3:DC72)=0,SUM($H73:DB73)=0),$B73,0)</f>
        <v>0</v>
      </c>
      <c r="DD73">
        <f ca="1">IF(AND($B73&gt;0,SUM(DD$3:DD72)=0,SUM($H73:DC73)=0),$B73,0)</f>
        <v>0</v>
      </c>
      <c r="DE73">
        <f ca="1">IF(AND($B73&gt;0,SUM(DE$3:DE72)=0,SUM($H73:DD73)=0),$B73,0)</f>
        <v>0</v>
      </c>
      <c r="DF73">
        <f ca="1">IF(AND($B73&gt;0,SUM(DF$3:DF72)=0,SUM($H73:DE73)=0),$B73,0)</f>
        <v>0</v>
      </c>
      <c r="DG73">
        <f ca="1">IF(AND($B73&gt;0,SUM(DG$3:DG72)=0,SUM($H73:DF73)=0),$B73,0)</f>
        <v>0</v>
      </c>
      <c r="DH73">
        <f ca="1">IF(AND($B73&gt;0,SUM(DH$3:DH72)=0,SUM($H73:DG73)=0),$B73,0)</f>
        <v>0</v>
      </c>
      <c r="DI73">
        <f ca="1">IF(AND($B73&gt;0,SUM(DI$3:DI72)=0,SUM($H73:DH73)=0),$B73,0)</f>
        <v>0</v>
      </c>
      <c r="DJ73">
        <f ca="1">IF(AND($B73&gt;0,SUM(DJ$3:DJ72)=0,SUM($H73:DI73)=0),$B73,0)</f>
        <v>0</v>
      </c>
      <c r="DK73">
        <f ca="1">IF(AND($B73&gt;0,SUM(DK$3:DK72)=0,SUM($H73:DJ73)=0),$B73,0)</f>
        <v>0</v>
      </c>
      <c r="DL73">
        <f ca="1">IF(AND($B73&gt;0,SUM(DL$3:DL72)=0,SUM($H73:DK73)=0),$B73,0)</f>
        <v>0</v>
      </c>
      <c r="DM73">
        <f ca="1">IF(AND($B73&gt;0,SUM(DM$3:DM72)=0,SUM($H73:DL73)=0),$B73,0)</f>
        <v>0</v>
      </c>
      <c r="DN73">
        <f ca="1">IF(AND($B73&gt;0,SUM(DN$3:DN72)=0,SUM($H73:DM73)=0),$B73,0)</f>
        <v>0</v>
      </c>
      <c r="DO73">
        <f ca="1">IF(AND($B73&gt;0,SUM(DO$3:DO72)=0,SUM($H73:DN73)=0),$B73,0)</f>
        <v>0</v>
      </c>
      <c r="DP73">
        <f ca="1">IF(AND($B73&gt;0,SUM(DP$3:DP72)=0,SUM($H73:DO73)=0),$B73,0)</f>
        <v>0</v>
      </c>
      <c r="DQ73">
        <f ca="1">IF(AND($B73&gt;0,SUM(DQ$3:DQ72)=0,SUM($H73:DP73)=0),$B73,0)</f>
        <v>0</v>
      </c>
      <c r="DR73">
        <f ca="1">IF(AND($B73&gt;0,SUM(DR$3:DR72)=0,SUM($H73:DQ73)=0),$B73,0)</f>
        <v>0</v>
      </c>
      <c r="DS73">
        <f ca="1">IF(AND($B73&gt;0,SUM(DS$3:DS72)=0,SUM($H73:DR73)=0),$B73,0)</f>
        <v>0</v>
      </c>
      <c r="DT73">
        <f ca="1">IF(AND($B73&gt;0,SUM(DT$3:DT72)=0,SUM($H73:DS73)=0),$B73,0)</f>
        <v>0</v>
      </c>
      <c r="DU73">
        <f ca="1">IF(AND($B73&gt;0,SUM(DU$3:DU72)=0,SUM($H73:DT73)=0),$B73,0)</f>
        <v>0</v>
      </c>
      <c r="DV73">
        <f ca="1">IF(AND($B73&gt;0,SUM(DV$3:DV72)=0,SUM($H73:DU73)=0),$B73,0)</f>
        <v>0</v>
      </c>
      <c r="DW73">
        <f ca="1">IF(AND($B73&gt;0,SUM(DW$3:DW72)=0,SUM($H73:DV73)=0),$B73,0)</f>
        <v>0</v>
      </c>
      <c r="DX73">
        <f ca="1">IF(AND($B73&gt;0,SUM(DX$3:DX72)=0,SUM($H73:DW73)=0),$B73,0)</f>
        <v>0</v>
      </c>
      <c r="DY73">
        <f ca="1">IF(AND($B73&gt;0,SUM(DY$3:DY72)=0,SUM($H73:DX73)=0),$B73,0)</f>
        <v>0</v>
      </c>
      <c r="DZ73">
        <f ca="1">IF(AND($B73&gt;0,SUM(DZ$3:DZ72)=0,SUM($H73:DY73)=0),$B73,0)</f>
        <v>0</v>
      </c>
      <c r="EA73">
        <f ca="1">IF(AND($B73&gt;0,SUM(EA$3:EA72)=0,SUM($H73:DZ73)=0),$B73,0)</f>
        <v>0</v>
      </c>
      <c r="EB73">
        <f ca="1">IF(AND($B73&gt;0,SUM(EB$3:EB72)=0,SUM($H73:EA73)=0),$B73,0)</f>
        <v>0</v>
      </c>
      <c r="EC73">
        <f ca="1">IF(AND($B73&gt;0,SUM(EC$3:EC72)=0,SUM($H73:EB73)=0),$B73,0)</f>
        <v>0</v>
      </c>
      <c r="ED73">
        <f ca="1">IF(AND($B73&gt;0,SUM(ED$3:ED72)=0,SUM($H73:EC73)=0),$B73,0)</f>
        <v>0</v>
      </c>
      <c r="EE73">
        <f ca="1">IF(AND($B73&gt;0,SUM(EE$3:EE72)=0,SUM($H73:ED73)=0),$B73,0)</f>
        <v>0</v>
      </c>
      <c r="EF73">
        <f ca="1">IF(AND($B73&gt;0,SUM(EF$3:EF72)=0,SUM($H73:EE73)=0),$B73,0)</f>
        <v>0</v>
      </c>
      <c r="EG73">
        <f ca="1">IF(AND($B73&gt;0,SUM(EG$3:EG72)=0,SUM($H73:EF73)=0),$B73,0)</f>
        <v>0</v>
      </c>
      <c r="EH73">
        <f ca="1">IF(AND($B73&gt;0,SUM(EH$3:EH72)=0,SUM($H73:EG73)=0),$B73,0)</f>
        <v>0</v>
      </c>
      <c r="EI73">
        <f ca="1">IF(AND($B73&gt;0,SUM(EI$3:EI72)=0,SUM($H73:EH73)=0),$B73,0)</f>
        <v>0</v>
      </c>
      <c r="EJ73">
        <f ca="1">IF(AND($B73&gt;0,SUM(EJ$3:EJ72)=0,SUM($H73:EI73)=0),$B73,0)</f>
        <v>0</v>
      </c>
      <c r="EK73">
        <f ca="1">IF(AND($B73&gt;0,SUM(EK$3:EK72)=0,SUM($H73:EJ73)=0),$B73,0)</f>
        <v>0</v>
      </c>
      <c r="EL73">
        <f ca="1">IF(AND($B73&gt;0,SUM(EL$3:EL72)=0,SUM($H73:EK73)=0),$B73,0)</f>
        <v>0</v>
      </c>
      <c r="EM73">
        <f ca="1">IF(AND($B73&gt;0,SUM(EM$3:EM72)=0,SUM($H73:EL73)=0),$B73,0)</f>
        <v>0</v>
      </c>
      <c r="EN73">
        <f ca="1">IF(AND($B73&gt;0,SUM(EN$3:EN72)=0,SUM($H73:EM73)=0),$B73,0)</f>
        <v>0</v>
      </c>
      <c r="EO73">
        <f ca="1">IF(AND($B73&gt;0,SUM(EO$3:EO72)=0,SUM($H73:EN73)=0),$B73,0)</f>
        <v>0</v>
      </c>
      <c r="EP73">
        <f ca="1">IF(AND($B73&gt;0,SUM(EP$3:EP72)=0,SUM($H73:EO73)=0),$B73,0)</f>
        <v>0</v>
      </c>
      <c r="EQ73">
        <f ca="1">IF(AND($B73&gt;0,SUM(EQ$3:EQ72)=0,SUM($H73:EP73)=0),$B73,0)</f>
        <v>0</v>
      </c>
      <c r="ER73">
        <f ca="1">IF(AND($B73&gt;0,SUM(ER$3:ER72)=0,SUM($H73:EQ73)=0),$B73,0)</f>
        <v>0</v>
      </c>
      <c r="ES73">
        <f ca="1">IF(AND($B73&gt;0,SUM(ES$3:ES72)=0,SUM($H73:ER73)=0),$B73,0)</f>
        <v>0</v>
      </c>
      <c r="ET73">
        <f ca="1">IF(AND($B73&gt;0,SUM(ET$3:ET72)=0,SUM($H73:ES73)=0),$B73,0)</f>
        <v>0</v>
      </c>
      <c r="EU73">
        <f ca="1">IF(AND($B73&gt;0,SUM(EU$3:EU72)=0,SUM($H73:ET73)=0),$B73,0)</f>
        <v>0</v>
      </c>
      <c r="EV73">
        <f ca="1">IF(AND($B73&gt;0,SUM(EV$3:EV72)=0,SUM($H73:EU73)=0),$B73,0)</f>
        <v>0</v>
      </c>
      <c r="EW73">
        <f ca="1">IF(AND($B73&gt;0,SUM(EW$3:EW72)=0,SUM($H73:EV73)=0),$B73,0)</f>
        <v>0</v>
      </c>
      <c r="EX73">
        <f ca="1">IF(AND($B73&gt;0,SUM(EX$3:EX72)=0,SUM($H73:EW73)=0),$B73,0)</f>
        <v>0</v>
      </c>
      <c r="EY73">
        <f ca="1">IF(AND($B73&gt;0,SUM(EY$3:EY72)=0,SUM($H73:EX73)=0),$B73,0)</f>
        <v>0</v>
      </c>
      <c r="EZ73">
        <f ca="1">IF(AND($B73&gt;0,SUM(EZ$3:EZ72)=0,SUM($H73:EY73)=0),$B73,0)</f>
        <v>0</v>
      </c>
      <c r="FA73">
        <f ca="1">IF(AND($B73&gt;0,SUM(FA$3:FA72)=0,SUM($H73:EZ73)=0),$B73,0)</f>
        <v>0</v>
      </c>
      <c r="FB73">
        <f ca="1">IF(AND($B73&gt;0,SUM(FB$3:FB72)=0,SUM($H73:FA73)=0),$B73,0)</f>
        <v>0</v>
      </c>
      <c r="FC73">
        <f ca="1">IF(AND($B73&gt;0,SUM(FC$3:FC72)=0,SUM($H73:FB73)=0),$B73,0)</f>
        <v>0</v>
      </c>
      <c r="FD73">
        <f ca="1">IF(AND($B73&gt;0,SUM(FD$3:FD72)=0,SUM($H73:FC73)=0),$B73,0)</f>
        <v>0</v>
      </c>
      <c r="FE73">
        <f ca="1">IF(AND($B73&gt;0,SUM(FE$3:FE72)=0,SUM($H73:FD73)=0),$B73,0)</f>
        <v>0</v>
      </c>
      <c r="FF73">
        <f ca="1">IF(AND($B73&gt;0,SUM(FF$3:FF72)=0,SUM($H73:FE73)=0),$B73,0)</f>
        <v>0</v>
      </c>
      <c r="FG73">
        <f ca="1">IF(AND($B73&gt;0,SUM(FG$3:FG72)=0,SUM($H73:FF73)=0),$B73,0)</f>
        <v>0</v>
      </c>
      <c r="FH73">
        <f ca="1">IF(AND($B73&gt;0,SUM(FH$3:FH72)=0,SUM($H73:FG73)=0),$B73,0)</f>
        <v>0</v>
      </c>
      <c r="FI73">
        <f ca="1">IF(AND($B73&gt;0,SUM(FI$3:FI72)=0,SUM($H73:FH73)=0),$B73,0)</f>
        <v>0</v>
      </c>
      <c r="FJ73">
        <f ca="1">IF(AND($B73&gt;0,SUM(FJ$3:FJ72)=0,SUM($H73:FI73)=0),$B73,0)</f>
        <v>0</v>
      </c>
      <c r="FK73">
        <f ca="1">IF(AND($B73&gt;0,SUM(FK$3:FK72)=0,SUM($H73:FJ73)=0),$B73,0)</f>
        <v>0</v>
      </c>
      <c r="FL73">
        <f ca="1">IF(AND($B73&gt;0,SUM(FL$3:FL72)=0,SUM($H73:FK73)=0),$B73,0)</f>
        <v>0</v>
      </c>
      <c r="FM73">
        <f ca="1">IF(AND($B73&gt;0,SUM(FM$3:FM72)=0,SUM($H73:FL73)=0),$B73,0)</f>
        <v>0</v>
      </c>
      <c r="FN73">
        <f ca="1">IF(AND($B73&gt;0,SUM(FN$3:FN72)=0,SUM($H73:FM73)=0),$B73,0)</f>
        <v>0</v>
      </c>
      <c r="FS73" s="67" t="s">
        <v>365</v>
      </c>
      <c r="FT73" s="67" t="s">
        <v>368</v>
      </c>
      <c r="FU73" s="342" t="s">
        <v>92</v>
      </c>
      <c r="FV73" s="67">
        <v>1</v>
      </c>
      <c r="FY73" s="249" t="s">
        <v>428</v>
      </c>
      <c r="FZ73" s="67" t="s">
        <v>368</v>
      </c>
      <c r="GA73" s="67" t="str">
        <f>""</f>
        <v/>
      </c>
      <c r="GB73" s="67">
        <v>1</v>
      </c>
      <c r="GE73" s="67" t="s">
        <v>815</v>
      </c>
      <c r="GF73" s="67" t="s">
        <v>368</v>
      </c>
      <c r="GG73" s="67" t="str">
        <f>""</f>
        <v/>
      </c>
      <c r="GH73" s="67">
        <v>1</v>
      </c>
    </row>
    <row r="74" spans="1:190" ht="15.75" thickBot="1" x14ac:dyDescent="0.3">
      <c r="A74">
        <v>74</v>
      </c>
      <c r="B74">
        <f ca="1">IF(OR(Valintaohjelma!D$35=SelectionData!K$35,Valintaohjelma!D$35=SelectionData!L$35),A74,0)</f>
        <v>0</v>
      </c>
      <c r="C74" s="240" t="str">
        <f t="shared" ca="1" si="10"/>
        <v>Kanavasuodatin 315mm, G4 Sähköisen ulkoilmalämmittimen yhteyteen</v>
      </c>
      <c r="D74" s="240" t="str">
        <f t="shared" ca="1" si="11"/>
        <v>FLK31</v>
      </c>
      <c r="E74" s="240" t="str">
        <f t="shared" ca="1" si="12"/>
        <v>******</v>
      </c>
      <c r="F74" s="240">
        <f t="shared" ca="1" si="13"/>
        <v>1</v>
      </c>
      <c r="G74" s="47">
        <f ca="1">INDEX($I$2:$FN$2,ROWS(G$2:G74))</f>
        <v>1</v>
      </c>
      <c r="H74">
        <v>0</v>
      </c>
      <c r="I74">
        <f ca="1">IF(AND($B74&gt;0,SUM(I$3:I73)=0,SUM($H74:H74)=0),$B74,0)</f>
        <v>0</v>
      </c>
      <c r="J74">
        <f ca="1">IF(AND($B74&gt;0,SUM(J$3:J73)=0,SUM($H74:I74)=0),$B74,0)</f>
        <v>0</v>
      </c>
      <c r="K74">
        <f ca="1">IF(AND($B74&gt;0,SUM(K$3:K73)=0,SUM($H74:J74)=0),$B74,0)</f>
        <v>0</v>
      </c>
      <c r="L74">
        <f ca="1">IF(AND($B74&gt;0,SUM(L$3:L73)=0,SUM($H74:K74)=0),$B74,0)</f>
        <v>0</v>
      </c>
      <c r="M74">
        <f ca="1">IF(AND($B74&gt;0,SUM(M$3:M73)=0,SUM($H74:L74)=0),$B74,0)</f>
        <v>0</v>
      </c>
      <c r="N74">
        <f ca="1">IF(AND($B74&gt;0,SUM(N$3:N73)=0,SUM($H74:M74)=0),$B74,0)</f>
        <v>0</v>
      </c>
      <c r="O74">
        <f ca="1">IF(AND($B74&gt;0,SUM(O$3:O73)=0,SUM($H74:N74)=0),$B74,0)</f>
        <v>0</v>
      </c>
      <c r="P74">
        <f ca="1">IF(AND($B74&gt;0,SUM(P$3:P73)=0,SUM($H74:O74)=0),$B74,0)</f>
        <v>0</v>
      </c>
      <c r="Q74">
        <f ca="1">IF(AND($B74&gt;0,SUM(Q$3:Q73)=0,SUM($H74:P74)=0),$B74,0)</f>
        <v>0</v>
      </c>
      <c r="R74">
        <f ca="1">IF(AND($B74&gt;0,SUM(R$3:R73)=0,SUM($H74:Q74)=0),$B74,0)</f>
        <v>0</v>
      </c>
      <c r="S74">
        <f ca="1">IF(AND($B74&gt;0,SUM(S$3:S73)=0,SUM($H74:R74)=0),$B74,0)</f>
        <v>0</v>
      </c>
      <c r="T74">
        <f ca="1">IF(AND($B74&gt;0,SUM(T$3:T73)=0,SUM($H74:S74)=0),$B74,0)</f>
        <v>0</v>
      </c>
      <c r="U74">
        <f ca="1">IF(AND($B74&gt;0,SUM(U$3:U73)=0,SUM($H74:T74)=0),$B74,0)</f>
        <v>0</v>
      </c>
      <c r="V74">
        <f ca="1">IF(AND($B74&gt;0,SUM(V$3:V73)=0,SUM($H74:U74)=0),$B74,0)</f>
        <v>0</v>
      </c>
      <c r="W74">
        <f ca="1">IF(AND($B74&gt;0,SUM(W$3:W73)=0,SUM($H74:V74)=0),$B74,0)</f>
        <v>0</v>
      </c>
      <c r="X74">
        <f ca="1">IF(AND($B74&gt;0,SUM(X$3:X73)=0,SUM($H74:W74)=0),$B74,0)</f>
        <v>0</v>
      </c>
      <c r="Y74">
        <f ca="1">IF(AND($B74&gt;0,SUM(Y$3:Y73)=0,SUM($H74:X74)=0),$B74,0)</f>
        <v>0</v>
      </c>
      <c r="Z74">
        <f ca="1">IF(AND($B74&gt;0,SUM(Z$3:Z73)=0,SUM($H74:Y74)=0),$B74,0)</f>
        <v>0</v>
      </c>
      <c r="AA74">
        <f ca="1">IF(AND($B74&gt;0,SUM(AA$3:AA73)=0,SUM($H74:Z74)=0),$B74,0)</f>
        <v>0</v>
      </c>
      <c r="AB74">
        <f ca="1">IF(AND($B74&gt;0,SUM(AB$3:AB73)=0,SUM($H74:AA74)=0),$B74,0)</f>
        <v>0</v>
      </c>
      <c r="AC74">
        <f ca="1">IF(AND($B74&gt;0,SUM(AC$3:AC73)=0,SUM($H74:AB74)=0),$B74,0)</f>
        <v>0</v>
      </c>
      <c r="AD74">
        <f ca="1">IF(AND($B74&gt;0,SUM(AD$3:AD73)=0,SUM($H74:AC74)=0),$B74,0)</f>
        <v>0</v>
      </c>
      <c r="AE74">
        <f ca="1">IF(AND($B74&gt;0,SUM(AE$3:AE73)=0,SUM($H74:AD74)=0),$B74,0)</f>
        <v>0</v>
      </c>
      <c r="AF74">
        <f ca="1">IF(AND($B74&gt;0,SUM(AF$3:AF73)=0,SUM($H74:AE74)=0),$B74,0)</f>
        <v>0</v>
      </c>
      <c r="AG74">
        <f ca="1">IF(AND($B74&gt;0,SUM(AG$3:AG73)=0,SUM($H74:AF74)=0),$B74,0)</f>
        <v>0</v>
      </c>
      <c r="AH74">
        <f ca="1">IF(AND($B74&gt;0,SUM(AH$3:AH73)=0,SUM($H74:AG74)=0),$B74,0)</f>
        <v>0</v>
      </c>
      <c r="AI74">
        <f ca="1">IF(AND($B74&gt;0,SUM(AI$3:AI73)=0,SUM($H74:AH74)=0),$B74,0)</f>
        <v>0</v>
      </c>
      <c r="AJ74">
        <f ca="1">IF(AND($B74&gt;0,SUM(AJ$3:AJ73)=0,SUM($H74:AI74)=0),$B74,0)</f>
        <v>0</v>
      </c>
      <c r="AK74">
        <f ca="1">IF(AND($B74&gt;0,SUM(AK$3:AK73)=0,SUM($H74:AJ74)=0),$B74,0)</f>
        <v>0</v>
      </c>
      <c r="AL74">
        <f ca="1">IF(AND($B74&gt;0,SUM(AL$3:AL73)=0,SUM($H74:AK74)=0),$B74,0)</f>
        <v>0</v>
      </c>
      <c r="AM74">
        <f ca="1">IF(AND($B74&gt;0,SUM(AM$3:AM73)=0,SUM($H74:AL74)=0),$B74,0)</f>
        <v>0</v>
      </c>
      <c r="AN74">
        <f ca="1">IF(AND($B74&gt;0,SUM(AN$3:AN73)=0,SUM($H74:AM74)=0),$B74,0)</f>
        <v>0</v>
      </c>
      <c r="AO74">
        <f ca="1">IF(AND($B74&gt;0,SUM(AO$3:AO73)=0,SUM($H74:AN74)=0),$B74,0)</f>
        <v>0</v>
      </c>
      <c r="AP74">
        <f ca="1">IF(AND($B74&gt;0,SUM(AP$3:AP73)=0,SUM($H74:AO74)=0),$B74,0)</f>
        <v>0</v>
      </c>
      <c r="AQ74">
        <f ca="1">IF(AND($B74&gt;0,SUM(AQ$3:AQ73)=0,SUM($H74:AP74)=0),$B74,0)</f>
        <v>0</v>
      </c>
      <c r="AR74">
        <f ca="1">IF(AND($B74&gt;0,SUM(AR$3:AR73)=0,SUM($H74:AQ74)=0),$B74,0)</f>
        <v>0</v>
      </c>
      <c r="AS74">
        <f ca="1">IF(AND($B74&gt;0,SUM(AS$3:AS73)=0,SUM($H74:AR74)=0),$B74,0)</f>
        <v>0</v>
      </c>
      <c r="AT74">
        <f ca="1">IF(AND($B74&gt;0,SUM(AT$3:AT73)=0,SUM($H74:AS74)=0),$B74,0)</f>
        <v>0</v>
      </c>
      <c r="AU74">
        <f ca="1">IF(AND($B74&gt;0,SUM(AU$3:AU73)=0,SUM($H74:AT74)=0),$B74,0)</f>
        <v>0</v>
      </c>
      <c r="AV74">
        <f ca="1">IF(AND($B74&gt;0,SUM(AV$3:AV73)=0,SUM($H74:AU74)=0),$B74,0)</f>
        <v>0</v>
      </c>
      <c r="AW74">
        <f ca="1">IF(AND($B74&gt;0,SUM(AW$3:AW73)=0,SUM($H74:AV74)=0),$B74,0)</f>
        <v>0</v>
      </c>
      <c r="AX74">
        <f ca="1">IF(AND($B74&gt;0,SUM(AX$3:AX73)=0,SUM($H74:AW74)=0),$B74,0)</f>
        <v>0</v>
      </c>
      <c r="AY74">
        <f ca="1">IF(AND($B74&gt;0,SUM(AY$3:AY73)=0,SUM($H74:AX74)=0),$B74,0)</f>
        <v>0</v>
      </c>
      <c r="AZ74">
        <f ca="1">IF(AND($B74&gt;0,SUM(AZ$3:AZ73)=0,SUM($H74:AY74)=0),$B74,0)</f>
        <v>0</v>
      </c>
      <c r="BA74">
        <f ca="1">IF(AND($B74&gt;0,SUM(BA$3:BA73)=0,SUM($H74:AZ74)=0),$B74,0)</f>
        <v>0</v>
      </c>
      <c r="BB74">
        <f ca="1">IF(AND($B74&gt;0,SUM(BB$3:BB73)=0,SUM($H74:BA74)=0),$B74,0)</f>
        <v>0</v>
      </c>
      <c r="BC74">
        <f ca="1">IF(AND($B74&gt;0,SUM(BC$3:BC73)=0,SUM($H74:BB74)=0),$B74,0)</f>
        <v>0</v>
      </c>
      <c r="BD74">
        <f ca="1">IF(AND($B74&gt;0,SUM(BD$3:BD73)=0,SUM($H74:BC74)=0),$B74,0)</f>
        <v>0</v>
      </c>
      <c r="BE74">
        <f ca="1">IF(AND($B74&gt;0,SUM(BE$3:BE73)=0,SUM($H74:BD74)=0),$B74,0)</f>
        <v>0</v>
      </c>
      <c r="BF74">
        <f ca="1">IF(AND($B74&gt;0,SUM(BF$3:BF73)=0,SUM($H74:BE74)=0),$B74,0)</f>
        <v>0</v>
      </c>
      <c r="BG74">
        <f ca="1">IF(AND($B74&gt;0,SUM(BG$3:BG73)=0,SUM($H74:BF74)=0),$B74,0)</f>
        <v>0</v>
      </c>
      <c r="BH74">
        <f ca="1">IF(AND($B74&gt;0,SUM(BH$3:BH73)=0,SUM($H74:BG74)=0),$B74,0)</f>
        <v>0</v>
      </c>
      <c r="BI74">
        <f ca="1">IF(AND($B74&gt;0,SUM(BI$3:BI73)=0,SUM($H74:BH74)=0),$B74,0)</f>
        <v>0</v>
      </c>
      <c r="BJ74">
        <f ca="1">IF(AND($B74&gt;0,SUM(BJ$3:BJ73)=0,SUM($H74:BI74)=0),$B74,0)</f>
        <v>0</v>
      </c>
      <c r="BK74">
        <f ca="1">IF(AND($B74&gt;0,SUM(BK$3:BK73)=0,SUM($H74:BJ74)=0),$B74,0)</f>
        <v>0</v>
      </c>
      <c r="BL74">
        <f ca="1">IF(AND($B74&gt;0,SUM(BL$3:BL73)=0,SUM($H74:BK74)=0),$B74,0)</f>
        <v>0</v>
      </c>
      <c r="BM74">
        <f ca="1">IF(AND($B74&gt;0,SUM(BM$3:BM73)=0,SUM($H74:BL74)=0),$B74,0)</f>
        <v>0</v>
      </c>
      <c r="BN74">
        <f ca="1">IF(AND($B74&gt;0,SUM(BN$3:BN73)=0,SUM($H74:BM74)=0),$B74,0)</f>
        <v>0</v>
      </c>
      <c r="BO74">
        <f ca="1">IF(AND($B74&gt;0,SUM(BO$3:BO73)=0,SUM($H74:BN74)=0),$B74,0)</f>
        <v>0</v>
      </c>
      <c r="BP74">
        <f ca="1">IF(AND($B74&gt;0,SUM(BP$3:BP73)=0,SUM($H74:BO74)=0),$B74,0)</f>
        <v>0</v>
      </c>
      <c r="BQ74">
        <f ca="1">IF(AND($B74&gt;0,SUM(BQ$3:BQ73)=0,SUM($H74:BP74)=0),$B74,0)</f>
        <v>0</v>
      </c>
      <c r="BR74">
        <f ca="1">IF(AND($B74&gt;0,SUM(BR$3:BR73)=0,SUM($H74:BQ74)=0),$B74,0)</f>
        <v>0</v>
      </c>
      <c r="BS74">
        <f ca="1">IF(AND($B74&gt;0,SUM(BS$3:BS73)=0,SUM($H74:BR74)=0),$B74,0)</f>
        <v>0</v>
      </c>
      <c r="BT74">
        <f ca="1">IF(AND($B74&gt;0,SUM(BT$3:BT73)=0,SUM($H74:BS74)=0),$B74,0)</f>
        <v>0</v>
      </c>
      <c r="BU74">
        <f ca="1">IF(AND($B74&gt;0,SUM(BU$3:BU73)=0,SUM($H74:BT74)=0),$B74,0)</f>
        <v>0</v>
      </c>
      <c r="BV74">
        <f ca="1">IF(AND($B74&gt;0,SUM(BV$3:BV73)=0,SUM($H74:BU74)=0),$B74,0)</f>
        <v>0</v>
      </c>
      <c r="BW74">
        <f ca="1">IF(AND($B74&gt;0,SUM(BW$3:BW73)=0,SUM($H74:BV74)=0),$B74,0)</f>
        <v>0</v>
      </c>
      <c r="BX74">
        <f ca="1">IF(AND($B74&gt;0,SUM(BX$3:BX73)=0,SUM($H74:BW74)=0),$B74,0)</f>
        <v>0</v>
      </c>
      <c r="BY74">
        <f ca="1">IF(AND($B74&gt;0,SUM(BY$3:BY73)=0,SUM($H74:BX74)=0),$B74,0)</f>
        <v>0</v>
      </c>
      <c r="BZ74">
        <f ca="1">IF(AND($B74&gt;0,SUM(BZ$3:BZ73)=0,SUM($H74:BY74)=0),$B74,0)</f>
        <v>0</v>
      </c>
      <c r="CA74">
        <f ca="1">IF(AND($B74&gt;0,SUM(CA$3:CA73)=0,SUM($H74:BZ74)=0),$B74,0)</f>
        <v>0</v>
      </c>
      <c r="CB74">
        <f ca="1">IF(AND($B74&gt;0,SUM(CB$3:CB73)=0,SUM($H74:CA74)=0),$B74,0)</f>
        <v>0</v>
      </c>
      <c r="CC74">
        <f ca="1">IF(AND($B74&gt;0,SUM(CC$3:CC73)=0,SUM($H74:CB74)=0),$B74,0)</f>
        <v>0</v>
      </c>
      <c r="CD74">
        <f ca="1">IF(AND($B74&gt;0,SUM(CD$3:CD73)=0,SUM($H74:CC74)=0),$B74,0)</f>
        <v>0</v>
      </c>
      <c r="CE74">
        <f ca="1">IF(AND($B74&gt;0,SUM(CE$3:CE73)=0,SUM($H74:CD74)=0),$B74,0)</f>
        <v>0</v>
      </c>
      <c r="CF74">
        <f ca="1">IF(AND($B74&gt;0,SUM(CF$3:CF73)=0,SUM($H74:CE74)=0),$B74,0)</f>
        <v>0</v>
      </c>
      <c r="CG74">
        <f ca="1">IF(AND($B74&gt;0,SUM(CG$3:CG73)=0,SUM($H74:CF74)=0),$B74,0)</f>
        <v>0</v>
      </c>
      <c r="CH74">
        <f ca="1">IF(AND($B74&gt;0,SUM(CH$3:CH73)=0,SUM($H74:CG74)=0),$B74,0)</f>
        <v>0</v>
      </c>
      <c r="CI74">
        <f ca="1">IF(AND($B74&gt;0,SUM(CI$3:CI73)=0,SUM($H74:CH74)=0),$B74,0)</f>
        <v>0</v>
      </c>
      <c r="CJ74">
        <f ca="1">IF(AND($B74&gt;0,SUM(CJ$3:CJ73)=0,SUM($H74:CI74)=0),$B74,0)</f>
        <v>0</v>
      </c>
      <c r="CK74">
        <f ca="1">IF(AND($B74&gt;0,SUM(CK$3:CK73)=0,SUM($H74:CJ74)=0),$B74,0)</f>
        <v>0</v>
      </c>
      <c r="CL74">
        <f ca="1">IF(AND($B74&gt;0,SUM(CL$3:CL73)=0,SUM($H74:CK74)=0),$B74,0)</f>
        <v>0</v>
      </c>
      <c r="CM74">
        <f ca="1">IF(AND($B74&gt;0,SUM(CM$3:CM73)=0,SUM($H74:CL74)=0),$B74,0)</f>
        <v>0</v>
      </c>
      <c r="CN74">
        <f ca="1">IF(AND($B74&gt;0,SUM(CN$3:CN73)=0,SUM($H74:CM74)=0),$B74,0)</f>
        <v>0</v>
      </c>
      <c r="CO74">
        <f ca="1">IF(AND($B74&gt;0,SUM(CO$3:CO73)=0,SUM($H74:CN74)=0),$B74,0)</f>
        <v>0</v>
      </c>
      <c r="CP74">
        <f ca="1">IF(AND($B74&gt;0,SUM(CP$3:CP73)=0,SUM($H74:CO74)=0),$B74,0)</f>
        <v>0</v>
      </c>
      <c r="CQ74">
        <f ca="1">IF(AND($B74&gt;0,SUM(CQ$3:CQ73)=0,SUM($H74:CP74)=0),$B74,0)</f>
        <v>0</v>
      </c>
      <c r="CR74">
        <f ca="1">IF(AND($B74&gt;0,SUM(CR$3:CR73)=0,SUM($H74:CQ74)=0),$B74,0)</f>
        <v>0</v>
      </c>
      <c r="CS74">
        <f ca="1">IF(AND($B74&gt;0,SUM(CS$3:CS73)=0,SUM($H74:CR74)=0),$B74,0)</f>
        <v>0</v>
      </c>
      <c r="CT74">
        <f ca="1">IF(AND($B74&gt;0,SUM(CT$3:CT73)=0,SUM($H74:CS74)=0),$B74,0)</f>
        <v>0</v>
      </c>
      <c r="CU74">
        <f ca="1">IF(AND($B74&gt;0,SUM(CU$3:CU73)=0,SUM($H74:CT74)=0),$B74,0)</f>
        <v>0</v>
      </c>
      <c r="CV74">
        <f ca="1">IF(AND($B74&gt;0,SUM(CV$3:CV73)=0,SUM($H74:CU74)=0),$B74,0)</f>
        <v>0</v>
      </c>
      <c r="CW74">
        <f ca="1">IF(AND($B74&gt;0,SUM(CW$3:CW73)=0,SUM($H74:CV74)=0),$B74,0)</f>
        <v>0</v>
      </c>
      <c r="CX74">
        <f ca="1">IF(AND($B74&gt;0,SUM(CX$3:CX73)=0,SUM($H74:CW74)=0),$B74,0)</f>
        <v>0</v>
      </c>
      <c r="CY74">
        <f ca="1">IF(AND($B74&gt;0,SUM(CY$3:CY73)=0,SUM($H74:CX74)=0),$B74,0)</f>
        <v>0</v>
      </c>
      <c r="CZ74">
        <f ca="1">IF(AND($B74&gt;0,SUM(CZ$3:CZ73)=0,SUM($H74:CY74)=0),$B74,0)</f>
        <v>0</v>
      </c>
      <c r="DA74">
        <f ca="1">IF(AND($B74&gt;0,SUM(DA$3:DA73)=0,SUM($H74:CZ74)=0),$B74,0)</f>
        <v>0</v>
      </c>
      <c r="DB74">
        <f ca="1">IF(AND($B74&gt;0,SUM(DB$3:DB73)=0,SUM($H74:DA74)=0),$B74,0)</f>
        <v>0</v>
      </c>
      <c r="DC74">
        <f ca="1">IF(AND($B74&gt;0,SUM(DC$3:DC73)=0,SUM($H74:DB74)=0),$B74,0)</f>
        <v>0</v>
      </c>
      <c r="DD74">
        <f ca="1">IF(AND($B74&gt;0,SUM(DD$3:DD73)=0,SUM($H74:DC74)=0),$B74,0)</f>
        <v>0</v>
      </c>
      <c r="DE74">
        <f ca="1">IF(AND($B74&gt;0,SUM(DE$3:DE73)=0,SUM($H74:DD74)=0),$B74,0)</f>
        <v>0</v>
      </c>
      <c r="DF74">
        <f ca="1">IF(AND($B74&gt;0,SUM(DF$3:DF73)=0,SUM($H74:DE74)=0),$B74,0)</f>
        <v>0</v>
      </c>
      <c r="DG74">
        <f ca="1">IF(AND($B74&gt;0,SUM(DG$3:DG73)=0,SUM($H74:DF74)=0),$B74,0)</f>
        <v>0</v>
      </c>
      <c r="DH74">
        <f ca="1">IF(AND($B74&gt;0,SUM(DH$3:DH73)=0,SUM($H74:DG74)=0),$B74,0)</f>
        <v>0</v>
      </c>
      <c r="DI74">
        <f ca="1">IF(AND($B74&gt;0,SUM(DI$3:DI73)=0,SUM($H74:DH74)=0),$B74,0)</f>
        <v>0</v>
      </c>
      <c r="DJ74">
        <f ca="1">IF(AND($B74&gt;0,SUM(DJ$3:DJ73)=0,SUM($H74:DI74)=0),$B74,0)</f>
        <v>0</v>
      </c>
      <c r="DK74">
        <f ca="1">IF(AND($B74&gt;0,SUM(DK$3:DK73)=0,SUM($H74:DJ74)=0),$B74,0)</f>
        <v>0</v>
      </c>
      <c r="DL74">
        <f ca="1">IF(AND($B74&gt;0,SUM(DL$3:DL73)=0,SUM($H74:DK74)=0),$B74,0)</f>
        <v>0</v>
      </c>
      <c r="DM74">
        <f ca="1">IF(AND($B74&gt;0,SUM(DM$3:DM73)=0,SUM($H74:DL74)=0),$B74,0)</f>
        <v>0</v>
      </c>
      <c r="DN74">
        <f ca="1">IF(AND($B74&gt;0,SUM(DN$3:DN73)=0,SUM($H74:DM74)=0),$B74,0)</f>
        <v>0</v>
      </c>
      <c r="DO74">
        <f ca="1">IF(AND($B74&gt;0,SUM(DO$3:DO73)=0,SUM($H74:DN74)=0),$B74,0)</f>
        <v>0</v>
      </c>
      <c r="DP74">
        <f ca="1">IF(AND($B74&gt;0,SUM(DP$3:DP73)=0,SUM($H74:DO74)=0),$B74,0)</f>
        <v>0</v>
      </c>
      <c r="DQ74">
        <f ca="1">IF(AND($B74&gt;0,SUM(DQ$3:DQ73)=0,SUM($H74:DP74)=0),$B74,0)</f>
        <v>0</v>
      </c>
      <c r="DR74">
        <f ca="1">IF(AND($B74&gt;0,SUM(DR$3:DR73)=0,SUM($H74:DQ74)=0),$B74,0)</f>
        <v>0</v>
      </c>
      <c r="DS74">
        <f ca="1">IF(AND($B74&gt;0,SUM(DS$3:DS73)=0,SUM($H74:DR74)=0),$B74,0)</f>
        <v>0</v>
      </c>
      <c r="DT74">
        <f ca="1">IF(AND($B74&gt;0,SUM(DT$3:DT73)=0,SUM($H74:DS74)=0),$B74,0)</f>
        <v>0</v>
      </c>
      <c r="DU74">
        <f ca="1">IF(AND($B74&gt;0,SUM(DU$3:DU73)=0,SUM($H74:DT74)=0),$B74,0)</f>
        <v>0</v>
      </c>
      <c r="DV74">
        <f ca="1">IF(AND($B74&gt;0,SUM(DV$3:DV73)=0,SUM($H74:DU74)=0),$B74,0)</f>
        <v>0</v>
      </c>
      <c r="DW74">
        <f ca="1">IF(AND($B74&gt;0,SUM(DW$3:DW73)=0,SUM($H74:DV74)=0),$B74,0)</f>
        <v>0</v>
      </c>
      <c r="DX74">
        <f ca="1">IF(AND($B74&gt;0,SUM(DX$3:DX73)=0,SUM($H74:DW74)=0),$B74,0)</f>
        <v>0</v>
      </c>
      <c r="DY74">
        <f ca="1">IF(AND($B74&gt;0,SUM(DY$3:DY73)=0,SUM($H74:DX74)=0),$B74,0)</f>
        <v>0</v>
      </c>
      <c r="DZ74">
        <f ca="1">IF(AND($B74&gt;0,SUM(DZ$3:DZ73)=0,SUM($H74:DY74)=0),$B74,0)</f>
        <v>0</v>
      </c>
      <c r="EA74">
        <f ca="1">IF(AND($B74&gt;0,SUM(EA$3:EA73)=0,SUM($H74:DZ74)=0),$B74,0)</f>
        <v>0</v>
      </c>
      <c r="EB74">
        <f ca="1">IF(AND($B74&gt;0,SUM(EB$3:EB73)=0,SUM($H74:EA74)=0),$B74,0)</f>
        <v>0</v>
      </c>
      <c r="EC74">
        <f ca="1">IF(AND($B74&gt;0,SUM(EC$3:EC73)=0,SUM($H74:EB74)=0),$B74,0)</f>
        <v>0</v>
      </c>
      <c r="ED74">
        <f ca="1">IF(AND($B74&gt;0,SUM(ED$3:ED73)=0,SUM($H74:EC74)=0),$B74,0)</f>
        <v>0</v>
      </c>
      <c r="EE74">
        <f ca="1">IF(AND($B74&gt;0,SUM(EE$3:EE73)=0,SUM($H74:ED74)=0),$B74,0)</f>
        <v>0</v>
      </c>
      <c r="EF74">
        <f ca="1">IF(AND($B74&gt;0,SUM(EF$3:EF73)=0,SUM($H74:EE74)=0),$B74,0)</f>
        <v>0</v>
      </c>
      <c r="EG74">
        <f ca="1">IF(AND($B74&gt;0,SUM(EG$3:EG73)=0,SUM($H74:EF74)=0),$B74,0)</f>
        <v>0</v>
      </c>
      <c r="EH74">
        <f ca="1">IF(AND($B74&gt;0,SUM(EH$3:EH73)=0,SUM($H74:EG74)=0),$B74,0)</f>
        <v>0</v>
      </c>
      <c r="EI74">
        <f ca="1">IF(AND($B74&gt;0,SUM(EI$3:EI73)=0,SUM($H74:EH74)=0),$B74,0)</f>
        <v>0</v>
      </c>
      <c r="EJ74">
        <f ca="1">IF(AND($B74&gt;0,SUM(EJ$3:EJ73)=0,SUM($H74:EI74)=0),$B74,0)</f>
        <v>0</v>
      </c>
      <c r="EK74">
        <f ca="1">IF(AND($B74&gt;0,SUM(EK$3:EK73)=0,SUM($H74:EJ74)=0),$B74,0)</f>
        <v>0</v>
      </c>
      <c r="EL74">
        <f ca="1">IF(AND($B74&gt;0,SUM(EL$3:EL73)=0,SUM($H74:EK74)=0),$B74,0)</f>
        <v>0</v>
      </c>
      <c r="EM74">
        <f ca="1">IF(AND($B74&gt;0,SUM(EM$3:EM73)=0,SUM($H74:EL74)=0),$B74,0)</f>
        <v>0</v>
      </c>
      <c r="EN74">
        <f ca="1">IF(AND($B74&gt;0,SUM(EN$3:EN73)=0,SUM($H74:EM74)=0),$B74,0)</f>
        <v>0</v>
      </c>
      <c r="EO74">
        <f ca="1">IF(AND($B74&gt;0,SUM(EO$3:EO73)=0,SUM($H74:EN74)=0),$B74,0)</f>
        <v>0</v>
      </c>
      <c r="EP74">
        <f ca="1">IF(AND($B74&gt;0,SUM(EP$3:EP73)=0,SUM($H74:EO74)=0),$B74,0)</f>
        <v>0</v>
      </c>
      <c r="EQ74">
        <f ca="1">IF(AND($B74&gt;0,SUM(EQ$3:EQ73)=0,SUM($H74:EP74)=0),$B74,0)</f>
        <v>0</v>
      </c>
      <c r="ER74">
        <f ca="1">IF(AND($B74&gt;0,SUM(ER$3:ER73)=0,SUM($H74:EQ74)=0),$B74,0)</f>
        <v>0</v>
      </c>
      <c r="ES74">
        <f ca="1">IF(AND($B74&gt;0,SUM(ES$3:ES73)=0,SUM($H74:ER74)=0),$B74,0)</f>
        <v>0</v>
      </c>
      <c r="ET74">
        <f ca="1">IF(AND($B74&gt;0,SUM(ET$3:ET73)=0,SUM($H74:ES74)=0),$B74,0)</f>
        <v>0</v>
      </c>
      <c r="EU74">
        <f ca="1">IF(AND($B74&gt;0,SUM(EU$3:EU73)=0,SUM($H74:ET74)=0),$B74,0)</f>
        <v>0</v>
      </c>
      <c r="EV74">
        <f ca="1">IF(AND($B74&gt;0,SUM(EV$3:EV73)=0,SUM($H74:EU74)=0),$B74,0)</f>
        <v>0</v>
      </c>
      <c r="EW74">
        <f ca="1">IF(AND($B74&gt;0,SUM(EW$3:EW73)=0,SUM($H74:EV74)=0),$B74,0)</f>
        <v>0</v>
      </c>
      <c r="EX74">
        <f ca="1">IF(AND($B74&gt;0,SUM(EX$3:EX73)=0,SUM($H74:EW74)=0),$B74,0)</f>
        <v>0</v>
      </c>
      <c r="EY74">
        <f ca="1">IF(AND($B74&gt;0,SUM(EY$3:EY73)=0,SUM($H74:EX74)=0),$B74,0)</f>
        <v>0</v>
      </c>
      <c r="EZ74">
        <f ca="1">IF(AND($B74&gt;0,SUM(EZ$3:EZ73)=0,SUM($H74:EY74)=0),$B74,0)</f>
        <v>0</v>
      </c>
      <c r="FA74">
        <f ca="1">IF(AND($B74&gt;0,SUM(FA$3:FA73)=0,SUM($H74:EZ74)=0),$B74,0)</f>
        <v>0</v>
      </c>
      <c r="FB74">
        <f ca="1">IF(AND($B74&gt;0,SUM(FB$3:FB73)=0,SUM($H74:FA74)=0),$B74,0)</f>
        <v>0</v>
      </c>
      <c r="FC74">
        <f ca="1">IF(AND($B74&gt;0,SUM(FC$3:FC73)=0,SUM($H74:FB74)=0),$B74,0)</f>
        <v>0</v>
      </c>
      <c r="FD74">
        <f ca="1">IF(AND($B74&gt;0,SUM(FD$3:FD73)=0,SUM($H74:FC74)=0),$B74,0)</f>
        <v>0</v>
      </c>
      <c r="FE74">
        <f ca="1">IF(AND($B74&gt;0,SUM(FE$3:FE73)=0,SUM($H74:FD74)=0),$B74,0)</f>
        <v>0</v>
      </c>
      <c r="FF74">
        <f ca="1">IF(AND($B74&gt;0,SUM(FF$3:FF73)=0,SUM($H74:FE74)=0),$B74,0)</f>
        <v>0</v>
      </c>
      <c r="FG74">
        <f ca="1">IF(AND($B74&gt;0,SUM(FG$3:FG73)=0,SUM($H74:FF74)=0),$B74,0)</f>
        <v>0</v>
      </c>
      <c r="FH74">
        <f ca="1">IF(AND($B74&gt;0,SUM(FH$3:FH73)=0,SUM($H74:FG74)=0),$B74,0)</f>
        <v>0</v>
      </c>
      <c r="FI74">
        <f ca="1">IF(AND($B74&gt;0,SUM(FI$3:FI73)=0,SUM($H74:FH74)=0),$B74,0)</f>
        <v>0</v>
      </c>
      <c r="FJ74">
        <f ca="1">IF(AND($B74&gt;0,SUM(FJ$3:FJ73)=0,SUM($H74:FI74)=0),$B74,0)</f>
        <v>0</v>
      </c>
      <c r="FK74">
        <f ca="1">IF(AND($B74&gt;0,SUM(FK$3:FK73)=0,SUM($H74:FJ74)=0),$B74,0)</f>
        <v>0</v>
      </c>
      <c r="FL74">
        <f ca="1">IF(AND($B74&gt;0,SUM(FL$3:FL73)=0,SUM($H74:FK74)=0),$B74,0)</f>
        <v>0</v>
      </c>
      <c r="FM74">
        <f ca="1">IF(AND($B74&gt;0,SUM(FM$3:FM73)=0,SUM($H74:FL74)=0),$B74,0)</f>
        <v>0</v>
      </c>
      <c r="FN74">
        <f ca="1">IF(AND($B74&gt;0,SUM(FN$3:FN73)=0,SUM($H74:FM74)=0),$B74,0)</f>
        <v>0</v>
      </c>
      <c r="FS74" s="67" t="s">
        <v>366</v>
      </c>
      <c r="FT74" s="67" t="s">
        <v>369</v>
      </c>
      <c r="FU74" s="342" t="s">
        <v>92</v>
      </c>
      <c r="FV74" s="67">
        <v>1</v>
      </c>
      <c r="FY74" s="249" t="s">
        <v>429</v>
      </c>
      <c r="FZ74" s="67" t="s">
        <v>369</v>
      </c>
      <c r="GA74" s="67" t="str">
        <f>""</f>
        <v/>
      </c>
      <c r="GB74" s="67">
        <v>1</v>
      </c>
      <c r="GE74" s="67" t="s">
        <v>816</v>
      </c>
      <c r="GF74" s="67" t="s">
        <v>369</v>
      </c>
      <c r="GG74" s="67" t="str">
        <f>""</f>
        <v/>
      </c>
      <c r="GH74" s="67">
        <v>1</v>
      </c>
    </row>
    <row r="75" spans="1:190" ht="15.75" thickBot="1" x14ac:dyDescent="0.3">
      <c r="A75">
        <v>75</v>
      </c>
      <c r="B75">
        <f ca="1">IF(OR(Valintaohjelma!D$32=SelectionData!F$32,Valintaohjelma!D$32=SelectionData!J$32),A75,0)</f>
        <v>0</v>
      </c>
      <c r="C75" s="240" t="str">
        <f t="shared" ca="1" si="10"/>
        <v>Vesikiertoinen kanavapatteri tuloilman viilennykseen 160mm (sis. SET module, 24V20W Power)</v>
      </c>
      <c r="D75" s="240" t="str">
        <f t="shared" ca="1" si="11"/>
        <v>SDCW160</v>
      </c>
      <c r="E75" s="240">
        <f t="shared" ca="1" si="12"/>
        <v>7906805</v>
      </c>
      <c r="F75" s="240">
        <f t="shared" ca="1" si="13"/>
        <v>1</v>
      </c>
      <c r="G75" s="47">
        <f ca="1">INDEX($I$2:$FN$2,ROWS(G$2:G75))</f>
        <v>1</v>
      </c>
      <c r="H75">
        <v>0</v>
      </c>
      <c r="I75">
        <f ca="1">IF(AND($B75&gt;0,SUM(I$3:I74)=0,SUM($H75:H75)=0),$B75,0)</f>
        <v>0</v>
      </c>
      <c r="J75">
        <f ca="1">IF(AND($B75&gt;0,SUM(J$3:J74)=0,SUM($H75:I75)=0),$B75,0)</f>
        <v>0</v>
      </c>
      <c r="K75">
        <f ca="1">IF(AND($B75&gt;0,SUM(K$3:K74)=0,SUM($H75:J75)=0),$B75,0)</f>
        <v>0</v>
      </c>
      <c r="L75">
        <f ca="1">IF(AND($B75&gt;0,SUM(L$3:L74)=0,SUM($H75:K75)=0),$B75,0)</f>
        <v>0</v>
      </c>
      <c r="M75">
        <f ca="1">IF(AND($B75&gt;0,SUM(M$3:M74)=0,SUM($H75:L75)=0),$B75,0)</f>
        <v>0</v>
      </c>
      <c r="N75">
        <f ca="1">IF(AND($B75&gt;0,SUM(N$3:N74)=0,SUM($H75:M75)=0),$B75,0)</f>
        <v>0</v>
      </c>
      <c r="O75">
        <f ca="1">IF(AND($B75&gt;0,SUM(O$3:O74)=0,SUM($H75:N75)=0),$B75,0)</f>
        <v>0</v>
      </c>
      <c r="P75">
        <f ca="1">IF(AND($B75&gt;0,SUM(P$3:P74)=0,SUM($H75:O75)=0),$B75,0)</f>
        <v>0</v>
      </c>
      <c r="Q75">
        <f ca="1">IF(AND($B75&gt;0,SUM(Q$3:Q74)=0,SUM($H75:P75)=0),$B75,0)</f>
        <v>0</v>
      </c>
      <c r="R75">
        <f ca="1">IF(AND($B75&gt;0,SUM(R$3:R74)=0,SUM($H75:Q75)=0),$B75,0)</f>
        <v>0</v>
      </c>
      <c r="S75">
        <f ca="1">IF(AND($B75&gt;0,SUM(S$3:S74)=0,SUM($H75:R75)=0),$B75,0)</f>
        <v>0</v>
      </c>
      <c r="T75">
        <f ca="1">IF(AND($B75&gt;0,SUM(T$3:T74)=0,SUM($H75:S75)=0),$B75,0)</f>
        <v>0</v>
      </c>
      <c r="U75">
        <f ca="1">IF(AND($B75&gt;0,SUM(U$3:U74)=0,SUM($H75:T75)=0),$B75,0)</f>
        <v>0</v>
      </c>
      <c r="V75">
        <f ca="1">IF(AND($B75&gt;0,SUM(V$3:V74)=0,SUM($H75:U75)=0),$B75,0)</f>
        <v>0</v>
      </c>
      <c r="W75">
        <f ca="1">IF(AND($B75&gt;0,SUM(W$3:W74)=0,SUM($H75:V75)=0),$B75,0)</f>
        <v>0</v>
      </c>
      <c r="X75">
        <f ca="1">IF(AND($B75&gt;0,SUM(X$3:X74)=0,SUM($H75:W75)=0),$B75,0)</f>
        <v>0</v>
      </c>
      <c r="Y75">
        <f ca="1">IF(AND($B75&gt;0,SUM(Y$3:Y74)=0,SUM($H75:X75)=0),$B75,0)</f>
        <v>0</v>
      </c>
      <c r="Z75">
        <f ca="1">IF(AND($B75&gt;0,SUM(Z$3:Z74)=0,SUM($H75:Y75)=0),$B75,0)</f>
        <v>0</v>
      </c>
      <c r="AA75">
        <f ca="1">IF(AND($B75&gt;0,SUM(AA$3:AA74)=0,SUM($H75:Z75)=0),$B75,0)</f>
        <v>0</v>
      </c>
      <c r="AB75">
        <f ca="1">IF(AND($B75&gt;0,SUM(AB$3:AB74)=0,SUM($H75:AA75)=0),$B75,0)</f>
        <v>0</v>
      </c>
      <c r="AC75">
        <f ca="1">IF(AND($B75&gt;0,SUM(AC$3:AC74)=0,SUM($H75:AB75)=0),$B75,0)</f>
        <v>0</v>
      </c>
      <c r="AD75">
        <f ca="1">IF(AND($B75&gt;0,SUM(AD$3:AD74)=0,SUM($H75:AC75)=0),$B75,0)</f>
        <v>0</v>
      </c>
      <c r="AE75">
        <f ca="1">IF(AND($B75&gt;0,SUM(AE$3:AE74)=0,SUM($H75:AD75)=0),$B75,0)</f>
        <v>0</v>
      </c>
      <c r="AF75">
        <f ca="1">IF(AND($B75&gt;0,SUM(AF$3:AF74)=0,SUM($H75:AE75)=0),$B75,0)</f>
        <v>0</v>
      </c>
      <c r="AG75">
        <f ca="1">IF(AND($B75&gt;0,SUM(AG$3:AG74)=0,SUM($H75:AF75)=0),$B75,0)</f>
        <v>0</v>
      </c>
      <c r="AH75">
        <f ca="1">IF(AND($B75&gt;0,SUM(AH$3:AH74)=0,SUM($H75:AG75)=0),$B75,0)</f>
        <v>0</v>
      </c>
      <c r="AI75">
        <f ca="1">IF(AND($B75&gt;0,SUM(AI$3:AI74)=0,SUM($H75:AH75)=0),$B75,0)</f>
        <v>0</v>
      </c>
      <c r="AJ75">
        <f ca="1">IF(AND($B75&gt;0,SUM(AJ$3:AJ74)=0,SUM($H75:AI75)=0),$B75,0)</f>
        <v>0</v>
      </c>
      <c r="AK75">
        <f ca="1">IF(AND($B75&gt;0,SUM(AK$3:AK74)=0,SUM($H75:AJ75)=0),$B75,0)</f>
        <v>0</v>
      </c>
      <c r="AL75">
        <f ca="1">IF(AND($B75&gt;0,SUM(AL$3:AL74)=0,SUM($H75:AK75)=0),$B75,0)</f>
        <v>0</v>
      </c>
      <c r="AM75">
        <f ca="1">IF(AND($B75&gt;0,SUM(AM$3:AM74)=0,SUM($H75:AL75)=0),$B75,0)</f>
        <v>0</v>
      </c>
      <c r="AN75">
        <f ca="1">IF(AND($B75&gt;0,SUM(AN$3:AN74)=0,SUM($H75:AM75)=0),$B75,0)</f>
        <v>0</v>
      </c>
      <c r="AO75">
        <f ca="1">IF(AND($B75&gt;0,SUM(AO$3:AO74)=0,SUM($H75:AN75)=0),$B75,0)</f>
        <v>0</v>
      </c>
      <c r="AP75">
        <f ca="1">IF(AND($B75&gt;0,SUM(AP$3:AP74)=0,SUM($H75:AO75)=0),$B75,0)</f>
        <v>0</v>
      </c>
      <c r="AQ75">
        <f ca="1">IF(AND($B75&gt;0,SUM(AQ$3:AQ74)=0,SUM($H75:AP75)=0),$B75,0)</f>
        <v>0</v>
      </c>
      <c r="AR75">
        <f ca="1">IF(AND($B75&gt;0,SUM(AR$3:AR74)=0,SUM($H75:AQ75)=0),$B75,0)</f>
        <v>0</v>
      </c>
      <c r="AS75">
        <f ca="1">IF(AND($B75&gt;0,SUM(AS$3:AS74)=0,SUM($H75:AR75)=0),$B75,0)</f>
        <v>0</v>
      </c>
      <c r="AT75">
        <f ca="1">IF(AND($B75&gt;0,SUM(AT$3:AT74)=0,SUM($H75:AS75)=0),$B75,0)</f>
        <v>0</v>
      </c>
      <c r="AU75">
        <f ca="1">IF(AND($B75&gt;0,SUM(AU$3:AU74)=0,SUM($H75:AT75)=0),$B75,0)</f>
        <v>0</v>
      </c>
      <c r="AV75">
        <f ca="1">IF(AND($B75&gt;0,SUM(AV$3:AV74)=0,SUM($H75:AU75)=0),$B75,0)</f>
        <v>0</v>
      </c>
      <c r="AW75">
        <f ca="1">IF(AND($B75&gt;0,SUM(AW$3:AW74)=0,SUM($H75:AV75)=0),$B75,0)</f>
        <v>0</v>
      </c>
      <c r="AX75">
        <f ca="1">IF(AND($B75&gt;0,SUM(AX$3:AX74)=0,SUM($H75:AW75)=0),$B75,0)</f>
        <v>0</v>
      </c>
      <c r="AY75">
        <f ca="1">IF(AND($B75&gt;0,SUM(AY$3:AY74)=0,SUM($H75:AX75)=0),$B75,0)</f>
        <v>0</v>
      </c>
      <c r="AZ75">
        <f ca="1">IF(AND($B75&gt;0,SUM(AZ$3:AZ74)=0,SUM($H75:AY75)=0),$B75,0)</f>
        <v>0</v>
      </c>
      <c r="BA75">
        <f ca="1">IF(AND($B75&gt;0,SUM(BA$3:BA74)=0,SUM($H75:AZ75)=0),$B75,0)</f>
        <v>0</v>
      </c>
      <c r="BB75">
        <f ca="1">IF(AND($B75&gt;0,SUM(BB$3:BB74)=0,SUM($H75:BA75)=0),$B75,0)</f>
        <v>0</v>
      </c>
      <c r="BC75">
        <f ca="1">IF(AND($B75&gt;0,SUM(BC$3:BC74)=0,SUM($H75:BB75)=0),$B75,0)</f>
        <v>0</v>
      </c>
      <c r="BD75">
        <f ca="1">IF(AND($B75&gt;0,SUM(BD$3:BD74)=0,SUM($H75:BC75)=0),$B75,0)</f>
        <v>0</v>
      </c>
      <c r="BE75">
        <f ca="1">IF(AND($B75&gt;0,SUM(BE$3:BE74)=0,SUM($H75:BD75)=0),$B75,0)</f>
        <v>0</v>
      </c>
      <c r="BF75">
        <f ca="1">IF(AND($B75&gt;0,SUM(BF$3:BF74)=0,SUM($H75:BE75)=0),$B75,0)</f>
        <v>0</v>
      </c>
      <c r="BG75">
        <f ca="1">IF(AND($B75&gt;0,SUM(BG$3:BG74)=0,SUM($H75:BF75)=0),$B75,0)</f>
        <v>0</v>
      </c>
      <c r="BH75">
        <f ca="1">IF(AND($B75&gt;0,SUM(BH$3:BH74)=0,SUM($H75:BG75)=0),$B75,0)</f>
        <v>0</v>
      </c>
      <c r="BI75">
        <f ca="1">IF(AND($B75&gt;0,SUM(BI$3:BI74)=0,SUM($H75:BH75)=0),$B75,0)</f>
        <v>0</v>
      </c>
      <c r="BJ75">
        <f ca="1">IF(AND($B75&gt;0,SUM(BJ$3:BJ74)=0,SUM($H75:BI75)=0),$B75,0)</f>
        <v>0</v>
      </c>
      <c r="BK75">
        <f ca="1">IF(AND($B75&gt;0,SUM(BK$3:BK74)=0,SUM($H75:BJ75)=0),$B75,0)</f>
        <v>0</v>
      </c>
      <c r="BL75">
        <f ca="1">IF(AND($B75&gt;0,SUM(BL$3:BL74)=0,SUM($H75:BK75)=0),$B75,0)</f>
        <v>0</v>
      </c>
      <c r="BM75">
        <f ca="1">IF(AND($B75&gt;0,SUM(BM$3:BM74)=0,SUM($H75:BL75)=0),$B75,0)</f>
        <v>0</v>
      </c>
      <c r="BN75">
        <f ca="1">IF(AND($B75&gt;0,SUM(BN$3:BN74)=0,SUM($H75:BM75)=0),$B75,0)</f>
        <v>0</v>
      </c>
      <c r="BO75">
        <f ca="1">IF(AND($B75&gt;0,SUM(BO$3:BO74)=0,SUM($H75:BN75)=0),$B75,0)</f>
        <v>0</v>
      </c>
      <c r="BP75">
        <f ca="1">IF(AND($B75&gt;0,SUM(BP$3:BP74)=0,SUM($H75:BO75)=0),$B75,0)</f>
        <v>0</v>
      </c>
      <c r="BQ75">
        <f ca="1">IF(AND($B75&gt;0,SUM(BQ$3:BQ74)=0,SUM($H75:BP75)=0),$B75,0)</f>
        <v>0</v>
      </c>
      <c r="BR75">
        <f ca="1">IF(AND($B75&gt;0,SUM(BR$3:BR74)=0,SUM($H75:BQ75)=0),$B75,0)</f>
        <v>0</v>
      </c>
      <c r="BS75">
        <f ca="1">IF(AND($B75&gt;0,SUM(BS$3:BS74)=0,SUM($H75:BR75)=0),$B75,0)</f>
        <v>0</v>
      </c>
      <c r="BT75">
        <f ca="1">IF(AND($B75&gt;0,SUM(BT$3:BT74)=0,SUM($H75:BS75)=0),$B75,0)</f>
        <v>0</v>
      </c>
      <c r="BU75">
        <f ca="1">IF(AND($B75&gt;0,SUM(BU$3:BU74)=0,SUM($H75:BT75)=0),$B75,0)</f>
        <v>0</v>
      </c>
      <c r="BV75">
        <f ca="1">IF(AND($B75&gt;0,SUM(BV$3:BV74)=0,SUM($H75:BU75)=0),$B75,0)</f>
        <v>0</v>
      </c>
      <c r="BW75">
        <f ca="1">IF(AND($B75&gt;0,SUM(BW$3:BW74)=0,SUM($H75:BV75)=0),$B75,0)</f>
        <v>0</v>
      </c>
      <c r="BX75">
        <f ca="1">IF(AND($B75&gt;0,SUM(BX$3:BX74)=0,SUM($H75:BW75)=0),$B75,0)</f>
        <v>0</v>
      </c>
      <c r="BY75">
        <f ca="1">IF(AND($B75&gt;0,SUM(BY$3:BY74)=0,SUM($H75:BX75)=0),$B75,0)</f>
        <v>0</v>
      </c>
      <c r="BZ75">
        <f ca="1">IF(AND($B75&gt;0,SUM(BZ$3:BZ74)=0,SUM($H75:BY75)=0),$B75,0)</f>
        <v>0</v>
      </c>
      <c r="CA75">
        <f ca="1">IF(AND($B75&gt;0,SUM(CA$3:CA74)=0,SUM($H75:BZ75)=0),$B75,0)</f>
        <v>0</v>
      </c>
      <c r="CB75">
        <f ca="1">IF(AND($B75&gt;0,SUM(CB$3:CB74)=0,SUM($H75:CA75)=0),$B75,0)</f>
        <v>0</v>
      </c>
      <c r="CC75">
        <f ca="1">IF(AND($B75&gt;0,SUM(CC$3:CC74)=0,SUM($H75:CB75)=0),$B75,0)</f>
        <v>0</v>
      </c>
      <c r="CD75">
        <f ca="1">IF(AND($B75&gt;0,SUM(CD$3:CD74)=0,SUM($H75:CC75)=0),$B75,0)</f>
        <v>0</v>
      </c>
      <c r="CE75">
        <f ca="1">IF(AND($B75&gt;0,SUM(CE$3:CE74)=0,SUM($H75:CD75)=0),$B75,0)</f>
        <v>0</v>
      </c>
      <c r="CF75">
        <f ca="1">IF(AND($B75&gt;0,SUM(CF$3:CF74)=0,SUM($H75:CE75)=0),$B75,0)</f>
        <v>0</v>
      </c>
      <c r="CG75">
        <f ca="1">IF(AND($B75&gt;0,SUM(CG$3:CG74)=0,SUM($H75:CF75)=0),$B75,0)</f>
        <v>0</v>
      </c>
      <c r="CH75">
        <f ca="1">IF(AND($B75&gt;0,SUM(CH$3:CH74)=0,SUM($H75:CG75)=0),$B75,0)</f>
        <v>0</v>
      </c>
      <c r="CI75">
        <f ca="1">IF(AND($B75&gt;0,SUM(CI$3:CI74)=0,SUM($H75:CH75)=0),$B75,0)</f>
        <v>0</v>
      </c>
      <c r="CJ75">
        <f ca="1">IF(AND($B75&gt;0,SUM(CJ$3:CJ74)=0,SUM($H75:CI75)=0),$B75,0)</f>
        <v>0</v>
      </c>
      <c r="CK75">
        <f ca="1">IF(AND($B75&gt;0,SUM(CK$3:CK74)=0,SUM($H75:CJ75)=0),$B75,0)</f>
        <v>0</v>
      </c>
      <c r="CL75">
        <f ca="1">IF(AND($B75&gt;0,SUM(CL$3:CL74)=0,SUM($H75:CK75)=0),$B75,0)</f>
        <v>0</v>
      </c>
      <c r="CM75">
        <f ca="1">IF(AND($B75&gt;0,SUM(CM$3:CM74)=0,SUM($H75:CL75)=0),$B75,0)</f>
        <v>0</v>
      </c>
      <c r="CN75">
        <f ca="1">IF(AND($B75&gt;0,SUM(CN$3:CN74)=0,SUM($H75:CM75)=0),$B75,0)</f>
        <v>0</v>
      </c>
      <c r="CO75">
        <f ca="1">IF(AND($B75&gt;0,SUM(CO$3:CO74)=0,SUM($H75:CN75)=0),$B75,0)</f>
        <v>0</v>
      </c>
      <c r="CP75">
        <f ca="1">IF(AND($B75&gt;0,SUM(CP$3:CP74)=0,SUM($H75:CO75)=0),$B75,0)</f>
        <v>0</v>
      </c>
      <c r="CQ75">
        <f ca="1">IF(AND($B75&gt;0,SUM(CQ$3:CQ74)=0,SUM($H75:CP75)=0),$B75,0)</f>
        <v>0</v>
      </c>
      <c r="CR75">
        <f ca="1">IF(AND($B75&gt;0,SUM(CR$3:CR74)=0,SUM($H75:CQ75)=0),$B75,0)</f>
        <v>0</v>
      </c>
      <c r="CS75">
        <f ca="1">IF(AND($B75&gt;0,SUM(CS$3:CS74)=0,SUM($H75:CR75)=0),$B75,0)</f>
        <v>0</v>
      </c>
      <c r="CT75">
        <f ca="1">IF(AND($B75&gt;0,SUM(CT$3:CT74)=0,SUM($H75:CS75)=0),$B75,0)</f>
        <v>0</v>
      </c>
      <c r="CU75">
        <f ca="1">IF(AND($B75&gt;0,SUM(CU$3:CU74)=0,SUM($H75:CT75)=0),$B75,0)</f>
        <v>0</v>
      </c>
      <c r="CV75">
        <f ca="1">IF(AND($B75&gt;0,SUM(CV$3:CV74)=0,SUM($H75:CU75)=0),$B75,0)</f>
        <v>0</v>
      </c>
      <c r="CW75">
        <f ca="1">IF(AND($B75&gt;0,SUM(CW$3:CW74)=0,SUM($H75:CV75)=0),$B75,0)</f>
        <v>0</v>
      </c>
      <c r="CX75">
        <f ca="1">IF(AND($B75&gt;0,SUM(CX$3:CX74)=0,SUM($H75:CW75)=0),$B75,0)</f>
        <v>0</v>
      </c>
      <c r="CY75">
        <f ca="1">IF(AND($B75&gt;0,SUM(CY$3:CY74)=0,SUM($H75:CX75)=0),$B75,0)</f>
        <v>0</v>
      </c>
      <c r="CZ75">
        <f ca="1">IF(AND($B75&gt;0,SUM(CZ$3:CZ74)=0,SUM($H75:CY75)=0),$B75,0)</f>
        <v>0</v>
      </c>
      <c r="DA75">
        <f ca="1">IF(AND($B75&gt;0,SUM(DA$3:DA74)=0,SUM($H75:CZ75)=0),$B75,0)</f>
        <v>0</v>
      </c>
      <c r="DB75">
        <f ca="1">IF(AND($B75&gt;0,SUM(DB$3:DB74)=0,SUM($H75:DA75)=0),$B75,0)</f>
        <v>0</v>
      </c>
      <c r="DC75">
        <f ca="1">IF(AND($B75&gt;0,SUM(DC$3:DC74)=0,SUM($H75:DB75)=0),$B75,0)</f>
        <v>0</v>
      </c>
      <c r="DD75">
        <f ca="1">IF(AND($B75&gt;0,SUM(DD$3:DD74)=0,SUM($H75:DC75)=0),$B75,0)</f>
        <v>0</v>
      </c>
      <c r="DE75">
        <f ca="1">IF(AND($B75&gt;0,SUM(DE$3:DE74)=0,SUM($H75:DD75)=0),$B75,0)</f>
        <v>0</v>
      </c>
      <c r="DF75">
        <f ca="1">IF(AND($B75&gt;0,SUM(DF$3:DF74)=0,SUM($H75:DE75)=0),$B75,0)</f>
        <v>0</v>
      </c>
      <c r="DG75">
        <f ca="1">IF(AND($B75&gt;0,SUM(DG$3:DG74)=0,SUM($H75:DF75)=0),$B75,0)</f>
        <v>0</v>
      </c>
      <c r="DH75">
        <f ca="1">IF(AND($B75&gt;0,SUM(DH$3:DH74)=0,SUM($H75:DG75)=0),$B75,0)</f>
        <v>0</v>
      </c>
      <c r="DI75">
        <f ca="1">IF(AND($B75&gt;0,SUM(DI$3:DI74)=0,SUM($H75:DH75)=0),$B75,0)</f>
        <v>0</v>
      </c>
      <c r="DJ75">
        <f ca="1">IF(AND($B75&gt;0,SUM(DJ$3:DJ74)=0,SUM($H75:DI75)=0),$B75,0)</f>
        <v>0</v>
      </c>
      <c r="DK75">
        <f ca="1">IF(AND($B75&gt;0,SUM(DK$3:DK74)=0,SUM($H75:DJ75)=0),$B75,0)</f>
        <v>0</v>
      </c>
      <c r="DL75">
        <f ca="1">IF(AND($B75&gt;0,SUM(DL$3:DL74)=0,SUM($H75:DK75)=0),$B75,0)</f>
        <v>0</v>
      </c>
      <c r="DM75">
        <f ca="1">IF(AND($B75&gt;0,SUM(DM$3:DM74)=0,SUM($H75:DL75)=0),$B75,0)</f>
        <v>0</v>
      </c>
      <c r="DN75">
        <f ca="1">IF(AND($B75&gt;0,SUM(DN$3:DN74)=0,SUM($H75:DM75)=0),$B75,0)</f>
        <v>0</v>
      </c>
      <c r="DO75">
        <f ca="1">IF(AND($B75&gt;0,SUM(DO$3:DO74)=0,SUM($H75:DN75)=0),$B75,0)</f>
        <v>0</v>
      </c>
      <c r="DP75">
        <f ca="1">IF(AND($B75&gt;0,SUM(DP$3:DP74)=0,SUM($H75:DO75)=0),$B75,0)</f>
        <v>0</v>
      </c>
      <c r="DQ75">
        <f ca="1">IF(AND($B75&gt;0,SUM(DQ$3:DQ74)=0,SUM($H75:DP75)=0),$B75,0)</f>
        <v>0</v>
      </c>
      <c r="DR75">
        <f ca="1">IF(AND($B75&gt;0,SUM(DR$3:DR74)=0,SUM($H75:DQ75)=0),$B75,0)</f>
        <v>0</v>
      </c>
      <c r="DS75">
        <f ca="1">IF(AND($B75&gt;0,SUM(DS$3:DS74)=0,SUM($H75:DR75)=0),$B75,0)</f>
        <v>0</v>
      </c>
      <c r="DT75">
        <f ca="1">IF(AND($B75&gt;0,SUM(DT$3:DT74)=0,SUM($H75:DS75)=0),$B75,0)</f>
        <v>0</v>
      </c>
      <c r="DU75">
        <f ca="1">IF(AND($B75&gt;0,SUM(DU$3:DU74)=0,SUM($H75:DT75)=0),$B75,0)</f>
        <v>0</v>
      </c>
      <c r="DV75">
        <f ca="1">IF(AND($B75&gt;0,SUM(DV$3:DV74)=0,SUM($H75:DU75)=0),$B75,0)</f>
        <v>0</v>
      </c>
      <c r="DW75">
        <f ca="1">IF(AND($B75&gt;0,SUM(DW$3:DW74)=0,SUM($H75:DV75)=0),$B75,0)</f>
        <v>0</v>
      </c>
      <c r="DX75">
        <f ca="1">IF(AND($B75&gt;0,SUM(DX$3:DX74)=0,SUM($H75:DW75)=0),$B75,0)</f>
        <v>0</v>
      </c>
      <c r="DY75">
        <f ca="1">IF(AND($B75&gt;0,SUM(DY$3:DY74)=0,SUM($H75:DX75)=0),$B75,0)</f>
        <v>0</v>
      </c>
      <c r="DZ75">
        <f ca="1">IF(AND($B75&gt;0,SUM(DZ$3:DZ74)=0,SUM($H75:DY75)=0),$B75,0)</f>
        <v>0</v>
      </c>
      <c r="EA75">
        <f ca="1">IF(AND($B75&gt;0,SUM(EA$3:EA74)=0,SUM($H75:DZ75)=0),$B75,0)</f>
        <v>0</v>
      </c>
      <c r="EB75">
        <f ca="1">IF(AND($B75&gt;0,SUM(EB$3:EB74)=0,SUM($H75:EA75)=0),$B75,0)</f>
        <v>0</v>
      </c>
      <c r="EC75">
        <f ca="1">IF(AND($B75&gt;0,SUM(EC$3:EC74)=0,SUM($H75:EB75)=0),$B75,0)</f>
        <v>0</v>
      </c>
      <c r="ED75">
        <f ca="1">IF(AND($B75&gt;0,SUM(ED$3:ED74)=0,SUM($H75:EC75)=0),$B75,0)</f>
        <v>0</v>
      </c>
      <c r="EE75">
        <f ca="1">IF(AND($B75&gt;0,SUM(EE$3:EE74)=0,SUM($H75:ED75)=0),$B75,0)</f>
        <v>0</v>
      </c>
      <c r="EF75">
        <f ca="1">IF(AND($B75&gt;0,SUM(EF$3:EF74)=0,SUM($H75:EE75)=0),$B75,0)</f>
        <v>0</v>
      </c>
      <c r="EG75">
        <f ca="1">IF(AND($B75&gt;0,SUM(EG$3:EG74)=0,SUM($H75:EF75)=0),$B75,0)</f>
        <v>0</v>
      </c>
      <c r="EH75">
        <f ca="1">IF(AND($B75&gt;0,SUM(EH$3:EH74)=0,SUM($H75:EG75)=0),$B75,0)</f>
        <v>0</v>
      </c>
      <c r="EI75">
        <f ca="1">IF(AND($B75&gt;0,SUM(EI$3:EI74)=0,SUM($H75:EH75)=0),$B75,0)</f>
        <v>0</v>
      </c>
      <c r="EJ75">
        <f ca="1">IF(AND($B75&gt;0,SUM(EJ$3:EJ74)=0,SUM($H75:EI75)=0),$B75,0)</f>
        <v>0</v>
      </c>
      <c r="EK75">
        <f ca="1">IF(AND($B75&gt;0,SUM(EK$3:EK74)=0,SUM($H75:EJ75)=0),$B75,0)</f>
        <v>0</v>
      </c>
      <c r="EL75">
        <f ca="1">IF(AND($B75&gt;0,SUM(EL$3:EL74)=0,SUM($H75:EK75)=0),$B75,0)</f>
        <v>0</v>
      </c>
      <c r="EM75">
        <f ca="1">IF(AND($B75&gt;0,SUM(EM$3:EM74)=0,SUM($H75:EL75)=0),$B75,0)</f>
        <v>0</v>
      </c>
      <c r="EN75">
        <f ca="1">IF(AND($B75&gt;0,SUM(EN$3:EN74)=0,SUM($H75:EM75)=0),$B75,0)</f>
        <v>0</v>
      </c>
      <c r="EO75">
        <f ca="1">IF(AND($B75&gt;0,SUM(EO$3:EO74)=0,SUM($H75:EN75)=0),$B75,0)</f>
        <v>0</v>
      </c>
      <c r="EP75">
        <f ca="1">IF(AND($B75&gt;0,SUM(EP$3:EP74)=0,SUM($H75:EO75)=0),$B75,0)</f>
        <v>0</v>
      </c>
      <c r="EQ75">
        <f ca="1">IF(AND($B75&gt;0,SUM(EQ$3:EQ74)=0,SUM($H75:EP75)=0),$B75,0)</f>
        <v>0</v>
      </c>
      <c r="ER75">
        <f ca="1">IF(AND($B75&gt;0,SUM(ER$3:ER74)=0,SUM($H75:EQ75)=0),$B75,0)</f>
        <v>0</v>
      </c>
      <c r="ES75">
        <f ca="1">IF(AND($B75&gt;0,SUM(ES$3:ES74)=0,SUM($H75:ER75)=0),$B75,0)</f>
        <v>0</v>
      </c>
      <c r="ET75">
        <f ca="1">IF(AND($B75&gt;0,SUM(ET$3:ET74)=0,SUM($H75:ES75)=0),$B75,0)</f>
        <v>0</v>
      </c>
      <c r="EU75">
        <f ca="1">IF(AND($B75&gt;0,SUM(EU$3:EU74)=0,SUM($H75:ET75)=0),$B75,0)</f>
        <v>0</v>
      </c>
      <c r="EV75">
        <f ca="1">IF(AND($B75&gt;0,SUM(EV$3:EV74)=0,SUM($H75:EU75)=0),$B75,0)</f>
        <v>0</v>
      </c>
      <c r="EW75">
        <f ca="1">IF(AND($B75&gt;0,SUM(EW$3:EW74)=0,SUM($H75:EV75)=0),$B75,0)</f>
        <v>0</v>
      </c>
      <c r="EX75">
        <f ca="1">IF(AND($B75&gt;0,SUM(EX$3:EX74)=0,SUM($H75:EW75)=0),$B75,0)</f>
        <v>0</v>
      </c>
      <c r="EY75">
        <f ca="1">IF(AND($B75&gt;0,SUM(EY$3:EY74)=0,SUM($H75:EX75)=0),$B75,0)</f>
        <v>0</v>
      </c>
      <c r="EZ75">
        <f ca="1">IF(AND($B75&gt;0,SUM(EZ$3:EZ74)=0,SUM($H75:EY75)=0),$B75,0)</f>
        <v>0</v>
      </c>
      <c r="FA75">
        <f ca="1">IF(AND($B75&gt;0,SUM(FA$3:FA74)=0,SUM($H75:EZ75)=0),$B75,0)</f>
        <v>0</v>
      </c>
      <c r="FB75">
        <f ca="1">IF(AND($B75&gt;0,SUM(FB$3:FB74)=0,SUM($H75:FA75)=0),$B75,0)</f>
        <v>0</v>
      </c>
      <c r="FC75">
        <f ca="1">IF(AND($B75&gt;0,SUM(FC$3:FC74)=0,SUM($H75:FB75)=0),$B75,0)</f>
        <v>0</v>
      </c>
      <c r="FD75">
        <f ca="1">IF(AND($B75&gt;0,SUM(FD$3:FD74)=0,SUM($H75:FC75)=0),$B75,0)</f>
        <v>0</v>
      </c>
      <c r="FE75">
        <f ca="1">IF(AND($B75&gt;0,SUM(FE$3:FE74)=0,SUM($H75:FD75)=0),$B75,0)</f>
        <v>0</v>
      </c>
      <c r="FF75">
        <f ca="1">IF(AND($B75&gt;0,SUM(FF$3:FF74)=0,SUM($H75:FE75)=0),$B75,0)</f>
        <v>0</v>
      </c>
      <c r="FG75">
        <f ca="1">IF(AND($B75&gt;0,SUM(FG$3:FG74)=0,SUM($H75:FF75)=0),$B75,0)</f>
        <v>0</v>
      </c>
      <c r="FH75">
        <f ca="1">IF(AND($B75&gt;0,SUM(FH$3:FH74)=0,SUM($H75:FG75)=0),$B75,0)</f>
        <v>0</v>
      </c>
      <c r="FI75">
        <f ca="1">IF(AND($B75&gt;0,SUM(FI$3:FI74)=0,SUM($H75:FH75)=0),$B75,0)</f>
        <v>0</v>
      </c>
      <c r="FJ75">
        <f ca="1">IF(AND($B75&gt;0,SUM(FJ$3:FJ74)=0,SUM($H75:FI75)=0),$B75,0)</f>
        <v>0</v>
      </c>
      <c r="FK75">
        <f ca="1">IF(AND($B75&gt;0,SUM(FK$3:FK74)=0,SUM($H75:FJ75)=0),$B75,0)</f>
        <v>0</v>
      </c>
      <c r="FL75">
        <f ca="1">IF(AND($B75&gt;0,SUM(FL$3:FL74)=0,SUM($H75:FK75)=0),$B75,0)</f>
        <v>0</v>
      </c>
      <c r="FM75">
        <f ca="1">IF(AND($B75&gt;0,SUM(FM$3:FM74)=0,SUM($H75:FL75)=0),$B75,0)</f>
        <v>0</v>
      </c>
      <c r="FN75">
        <f ca="1">IF(AND($B75&gt;0,SUM(FN$3:FN74)=0,SUM($H75:FM75)=0),$B75,0)</f>
        <v>0</v>
      </c>
      <c r="FS75" s="67" t="s">
        <v>300</v>
      </c>
      <c r="FT75" s="67" t="s">
        <v>55</v>
      </c>
      <c r="FU75" s="342">
        <v>7906805</v>
      </c>
      <c r="FV75" s="67">
        <v>1</v>
      </c>
      <c r="FY75" s="249" t="s">
        <v>430</v>
      </c>
      <c r="FZ75" s="67" t="s">
        <v>55</v>
      </c>
      <c r="GA75" s="67" t="str">
        <f>""</f>
        <v/>
      </c>
      <c r="GB75" s="67">
        <v>1</v>
      </c>
      <c r="GE75" s="67" t="s">
        <v>817</v>
      </c>
      <c r="GF75" s="67" t="s">
        <v>55</v>
      </c>
      <c r="GG75" s="67" t="str">
        <f>""</f>
        <v/>
      </c>
      <c r="GH75" s="67">
        <v>1</v>
      </c>
    </row>
    <row r="76" spans="1:190" ht="15.75" thickBot="1" x14ac:dyDescent="0.3">
      <c r="A76">
        <v>76</v>
      </c>
      <c r="B76">
        <f ca="1">IF(OR(Valintaohjelma!D$32=SelectionData!G$32,Valintaohjelma!D$32=SelectionData!K$32),A76,0)</f>
        <v>0</v>
      </c>
      <c r="C76" s="240" t="str">
        <f t="shared" ca="1" si="10"/>
        <v>Vesikiertoinen kanavapatteri tuloilman viilennykseen 200mm (sis. SET module, 24V20W Power)</v>
      </c>
      <c r="D76" s="240" t="str">
        <f t="shared" ca="1" si="11"/>
        <v>SDCW200</v>
      </c>
      <c r="E76" s="240">
        <f t="shared" ca="1" si="12"/>
        <v>7906806</v>
      </c>
      <c r="F76" s="240">
        <f t="shared" ca="1" si="13"/>
        <v>1</v>
      </c>
      <c r="G76" s="47">
        <f ca="1">INDEX($I$2:$FN$2,ROWS(G$2:G76))</f>
        <v>1</v>
      </c>
      <c r="H76">
        <v>0</v>
      </c>
      <c r="I76">
        <f ca="1">IF(AND($B76&gt;0,SUM(I$3:I75)=0,SUM($H76:H76)=0),$B76,0)</f>
        <v>0</v>
      </c>
      <c r="J76">
        <f ca="1">IF(AND($B76&gt;0,SUM(J$3:J75)=0,SUM($H76:I76)=0),$B76,0)</f>
        <v>0</v>
      </c>
      <c r="K76">
        <f ca="1">IF(AND($B76&gt;0,SUM(K$3:K75)=0,SUM($H76:J76)=0),$B76,0)</f>
        <v>0</v>
      </c>
      <c r="L76">
        <f ca="1">IF(AND($B76&gt;0,SUM(L$3:L75)=0,SUM($H76:K76)=0),$B76,0)</f>
        <v>0</v>
      </c>
      <c r="M76">
        <f ca="1">IF(AND($B76&gt;0,SUM(M$3:M75)=0,SUM($H76:L76)=0),$B76,0)</f>
        <v>0</v>
      </c>
      <c r="N76">
        <f ca="1">IF(AND($B76&gt;0,SUM(N$3:N75)=0,SUM($H76:M76)=0),$B76,0)</f>
        <v>0</v>
      </c>
      <c r="O76">
        <f ca="1">IF(AND($B76&gt;0,SUM(O$3:O75)=0,SUM($H76:N76)=0),$B76,0)</f>
        <v>0</v>
      </c>
      <c r="P76">
        <f ca="1">IF(AND($B76&gt;0,SUM(P$3:P75)=0,SUM($H76:O76)=0),$B76,0)</f>
        <v>0</v>
      </c>
      <c r="Q76">
        <f ca="1">IF(AND($B76&gt;0,SUM(Q$3:Q75)=0,SUM($H76:P76)=0),$B76,0)</f>
        <v>0</v>
      </c>
      <c r="R76">
        <f ca="1">IF(AND($B76&gt;0,SUM(R$3:R75)=0,SUM($H76:Q76)=0),$B76,0)</f>
        <v>0</v>
      </c>
      <c r="S76">
        <f ca="1">IF(AND($B76&gt;0,SUM(S$3:S75)=0,SUM($H76:R76)=0),$B76,0)</f>
        <v>0</v>
      </c>
      <c r="T76">
        <f ca="1">IF(AND($B76&gt;0,SUM(T$3:T75)=0,SUM($H76:S76)=0),$B76,0)</f>
        <v>0</v>
      </c>
      <c r="U76">
        <f ca="1">IF(AND($B76&gt;0,SUM(U$3:U75)=0,SUM($H76:T76)=0),$B76,0)</f>
        <v>0</v>
      </c>
      <c r="V76">
        <f ca="1">IF(AND($B76&gt;0,SUM(V$3:V75)=0,SUM($H76:U76)=0),$B76,0)</f>
        <v>0</v>
      </c>
      <c r="W76">
        <f ca="1">IF(AND($B76&gt;0,SUM(W$3:W75)=0,SUM($H76:V76)=0),$B76,0)</f>
        <v>0</v>
      </c>
      <c r="X76">
        <f ca="1">IF(AND($B76&gt;0,SUM(X$3:X75)=0,SUM($H76:W76)=0),$B76,0)</f>
        <v>0</v>
      </c>
      <c r="Y76">
        <f ca="1">IF(AND($B76&gt;0,SUM(Y$3:Y75)=0,SUM($H76:X76)=0),$B76,0)</f>
        <v>0</v>
      </c>
      <c r="Z76">
        <f ca="1">IF(AND($B76&gt;0,SUM(Z$3:Z75)=0,SUM($H76:Y76)=0),$B76,0)</f>
        <v>0</v>
      </c>
      <c r="AA76">
        <f ca="1">IF(AND($B76&gt;0,SUM(AA$3:AA75)=0,SUM($H76:Z76)=0),$B76,0)</f>
        <v>0</v>
      </c>
      <c r="AB76">
        <f ca="1">IF(AND($B76&gt;0,SUM(AB$3:AB75)=0,SUM($H76:AA76)=0),$B76,0)</f>
        <v>0</v>
      </c>
      <c r="AC76">
        <f ca="1">IF(AND($B76&gt;0,SUM(AC$3:AC75)=0,SUM($H76:AB76)=0),$B76,0)</f>
        <v>0</v>
      </c>
      <c r="AD76">
        <f ca="1">IF(AND($B76&gt;0,SUM(AD$3:AD75)=0,SUM($H76:AC76)=0),$B76,0)</f>
        <v>0</v>
      </c>
      <c r="AE76">
        <f ca="1">IF(AND($B76&gt;0,SUM(AE$3:AE75)=0,SUM($H76:AD76)=0),$B76,0)</f>
        <v>0</v>
      </c>
      <c r="AF76">
        <f ca="1">IF(AND($B76&gt;0,SUM(AF$3:AF75)=0,SUM($H76:AE76)=0),$B76,0)</f>
        <v>0</v>
      </c>
      <c r="AG76">
        <f ca="1">IF(AND($B76&gt;0,SUM(AG$3:AG75)=0,SUM($H76:AF76)=0),$B76,0)</f>
        <v>0</v>
      </c>
      <c r="AH76">
        <f ca="1">IF(AND($B76&gt;0,SUM(AH$3:AH75)=0,SUM($H76:AG76)=0),$B76,0)</f>
        <v>0</v>
      </c>
      <c r="AI76">
        <f ca="1">IF(AND($B76&gt;0,SUM(AI$3:AI75)=0,SUM($H76:AH76)=0),$B76,0)</f>
        <v>0</v>
      </c>
      <c r="AJ76">
        <f ca="1">IF(AND($B76&gt;0,SUM(AJ$3:AJ75)=0,SUM($H76:AI76)=0),$B76,0)</f>
        <v>0</v>
      </c>
      <c r="AK76">
        <f ca="1">IF(AND($B76&gt;0,SUM(AK$3:AK75)=0,SUM($H76:AJ76)=0),$B76,0)</f>
        <v>0</v>
      </c>
      <c r="AL76">
        <f ca="1">IF(AND($B76&gt;0,SUM(AL$3:AL75)=0,SUM($H76:AK76)=0),$B76,0)</f>
        <v>0</v>
      </c>
      <c r="AM76">
        <f ca="1">IF(AND($B76&gt;0,SUM(AM$3:AM75)=0,SUM($H76:AL76)=0),$B76,0)</f>
        <v>0</v>
      </c>
      <c r="AN76">
        <f ca="1">IF(AND($B76&gt;0,SUM(AN$3:AN75)=0,SUM($H76:AM76)=0),$B76,0)</f>
        <v>0</v>
      </c>
      <c r="AO76">
        <f ca="1">IF(AND($B76&gt;0,SUM(AO$3:AO75)=0,SUM($H76:AN76)=0),$B76,0)</f>
        <v>0</v>
      </c>
      <c r="AP76">
        <f ca="1">IF(AND($B76&gt;0,SUM(AP$3:AP75)=0,SUM($H76:AO76)=0),$B76,0)</f>
        <v>0</v>
      </c>
      <c r="AQ76">
        <f ca="1">IF(AND($B76&gt;0,SUM(AQ$3:AQ75)=0,SUM($H76:AP76)=0),$B76,0)</f>
        <v>0</v>
      </c>
      <c r="AR76">
        <f ca="1">IF(AND($B76&gt;0,SUM(AR$3:AR75)=0,SUM($H76:AQ76)=0),$B76,0)</f>
        <v>0</v>
      </c>
      <c r="AS76">
        <f ca="1">IF(AND($B76&gt;0,SUM(AS$3:AS75)=0,SUM($H76:AR76)=0),$B76,0)</f>
        <v>0</v>
      </c>
      <c r="AT76">
        <f ca="1">IF(AND($B76&gt;0,SUM(AT$3:AT75)=0,SUM($H76:AS76)=0),$B76,0)</f>
        <v>0</v>
      </c>
      <c r="AU76">
        <f ca="1">IF(AND($B76&gt;0,SUM(AU$3:AU75)=0,SUM($H76:AT76)=0),$B76,0)</f>
        <v>0</v>
      </c>
      <c r="AV76">
        <f ca="1">IF(AND($B76&gt;0,SUM(AV$3:AV75)=0,SUM($H76:AU76)=0),$B76,0)</f>
        <v>0</v>
      </c>
      <c r="AW76">
        <f ca="1">IF(AND($B76&gt;0,SUM(AW$3:AW75)=0,SUM($H76:AV76)=0),$B76,0)</f>
        <v>0</v>
      </c>
      <c r="AX76">
        <f ca="1">IF(AND($B76&gt;0,SUM(AX$3:AX75)=0,SUM($H76:AW76)=0),$B76,0)</f>
        <v>0</v>
      </c>
      <c r="AY76">
        <f ca="1">IF(AND($B76&gt;0,SUM(AY$3:AY75)=0,SUM($H76:AX76)=0),$B76,0)</f>
        <v>0</v>
      </c>
      <c r="AZ76">
        <f ca="1">IF(AND($B76&gt;0,SUM(AZ$3:AZ75)=0,SUM($H76:AY76)=0),$B76,0)</f>
        <v>0</v>
      </c>
      <c r="BA76">
        <f ca="1">IF(AND($B76&gt;0,SUM(BA$3:BA75)=0,SUM($H76:AZ76)=0),$B76,0)</f>
        <v>0</v>
      </c>
      <c r="BB76">
        <f ca="1">IF(AND($B76&gt;0,SUM(BB$3:BB75)=0,SUM($H76:BA76)=0),$B76,0)</f>
        <v>0</v>
      </c>
      <c r="BC76">
        <f ca="1">IF(AND($B76&gt;0,SUM(BC$3:BC75)=0,SUM($H76:BB76)=0),$B76,0)</f>
        <v>0</v>
      </c>
      <c r="BD76">
        <f ca="1">IF(AND($B76&gt;0,SUM(BD$3:BD75)=0,SUM($H76:BC76)=0),$B76,0)</f>
        <v>0</v>
      </c>
      <c r="BE76">
        <f ca="1">IF(AND($B76&gt;0,SUM(BE$3:BE75)=0,SUM($H76:BD76)=0),$B76,0)</f>
        <v>0</v>
      </c>
      <c r="BF76">
        <f ca="1">IF(AND($B76&gt;0,SUM(BF$3:BF75)=0,SUM($H76:BE76)=0),$B76,0)</f>
        <v>0</v>
      </c>
      <c r="BG76">
        <f ca="1">IF(AND($B76&gt;0,SUM(BG$3:BG75)=0,SUM($H76:BF76)=0),$B76,0)</f>
        <v>0</v>
      </c>
      <c r="BH76">
        <f ca="1">IF(AND($B76&gt;0,SUM(BH$3:BH75)=0,SUM($H76:BG76)=0),$B76,0)</f>
        <v>0</v>
      </c>
      <c r="BI76">
        <f ca="1">IF(AND($B76&gt;0,SUM(BI$3:BI75)=0,SUM($H76:BH76)=0),$B76,0)</f>
        <v>0</v>
      </c>
      <c r="BJ76">
        <f ca="1">IF(AND($B76&gt;0,SUM(BJ$3:BJ75)=0,SUM($H76:BI76)=0),$B76,0)</f>
        <v>0</v>
      </c>
      <c r="BK76">
        <f ca="1">IF(AND($B76&gt;0,SUM(BK$3:BK75)=0,SUM($H76:BJ76)=0),$B76,0)</f>
        <v>0</v>
      </c>
      <c r="BL76">
        <f ca="1">IF(AND($B76&gt;0,SUM(BL$3:BL75)=0,SUM($H76:BK76)=0),$B76,0)</f>
        <v>0</v>
      </c>
      <c r="BM76">
        <f ca="1">IF(AND($B76&gt;0,SUM(BM$3:BM75)=0,SUM($H76:BL76)=0),$B76,0)</f>
        <v>0</v>
      </c>
      <c r="BN76">
        <f ca="1">IF(AND($B76&gt;0,SUM(BN$3:BN75)=0,SUM($H76:BM76)=0),$B76,0)</f>
        <v>0</v>
      </c>
      <c r="BO76">
        <f ca="1">IF(AND($B76&gt;0,SUM(BO$3:BO75)=0,SUM($H76:BN76)=0),$B76,0)</f>
        <v>0</v>
      </c>
      <c r="BP76">
        <f ca="1">IF(AND($B76&gt;0,SUM(BP$3:BP75)=0,SUM($H76:BO76)=0),$B76,0)</f>
        <v>0</v>
      </c>
      <c r="BQ76">
        <f ca="1">IF(AND($B76&gt;0,SUM(BQ$3:BQ75)=0,SUM($H76:BP76)=0),$B76,0)</f>
        <v>0</v>
      </c>
      <c r="BR76">
        <f ca="1">IF(AND($B76&gt;0,SUM(BR$3:BR75)=0,SUM($H76:BQ76)=0),$B76,0)</f>
        <v>0</v>
      </c>
      <c r="BS76">
        <f ca="1">IF(AND($B76&gt;0,SUM(BS$3:BS75)=0,SUM($H76:BR76)=0),$B76,0)</f>
        <v>0</v>
      </c>
      <c r="BT76">
        <f ca="1">IF(AND($B76&gt;0,SUM(BT$3:BT75)=0,SUM($H76:BS76)=0),$B76,0)</f>
        <v>0</v>
      </c>
      <c r="BU76">
        <f ca="1">IF(AND($B76&gt;0,SUM(BU$3:BU75)=0,SUM($H76:BT76)=0),$B76,0)</f>
        <v>0</v>
      </c>
      <c r="BV76">
        <f ca="1">IF(AND($B76&gt;0,SUM(BV$3:BV75)=0,SUM($H76:BU76)=0),$B76,0)</f>
        <v>0</v>
      </c>
      <c r="BW76">
        <f ca="1">IF(AND($B76&gt;0,SUM(BW$3:BW75)=0,SUM($H76:BV76)=0),$B76,0)</f>
        <v>0</v>
      </c>
      <c r="BX76">
        <f ca="1">IF(AND($B76&gt;0,SUM(BX$3:BX75)=0,SUM($H76:BW76)=0),$B76,0)</f>
        <v>0</v>
      </c>
      <c r="BY76">
        <f ca="1">IF(AND($B76&gt;0,SUM(BY$3:BY75)=0,SUM($H76:BX76)=0),$B76,0)</f>
        <v>0</v>
      </c>
      <c r="BZ76">
        <f ca="1">IF(AND($B76&gt;0,SUM(BZ$3:BZ75)=0,SUM($H76:BY76)=0),$B76,0)</f>
        <v>0</v>
      </c>
      <c r="CA76">
        <f ca="1">IF(AND($B76&gt;0,SUM(CA$3:CA75)=0,SUM($H76:BZ76)=0),$B76,0)</f>
        <v>0</v>
      </c>
      <c r="CB76">
        <f ca="1">IF(AND($B76&gt;0,SUM(CB$3:CB75)=0,SUM($H76:CA76)=0),$B76,0)</f>
        <v>0</v>
      </c>
      <c r="CC76">
        <f ca="1">IF(AND($B76&gt;0,SUM(CC$3:CC75)=0,SUM($H76:CB76)=0),$B76,0)</f>
        <v>0</v>
      </c>
      <c r="CD76">
        <f ca="1">IF(AND($B76&gt;0,SUM(CD$3:CD75)=0,SUM($H76:CC76)=0),$B76,0)</f>
        <v>0</v>
      </c>
      <c r="CE76">
        <f ca="1">IF(AND($B76&gt;0,SUM(CE$3:CE75)=0,SUM($H76:CD76)=0),$B76,0)</f>
        <v>0</v>
      </c>
      <c r="CF76">
        <f ca="1">IF(AND($B76&gt;0,SUM(CF$3:CF75)=0,SUM($H76:CE76)=0),$B76,0)</f>
        <v>0</v>
      </c>
      <c r="CG76">
        <f ca="1">IF(AND($B76&gt;0,SUM(CG$3:CG75)=0,SUM($H76:CF76)=0),$B76,0)</f>
        <v>0</v>
      </c>
      <c r="CH76">
        <f ca="1">IF(AND($B76&gt;0,SUM(CH$3:CH75)=0,SUM($H76:CG76)=0),$B76,0)</f>
        <v>0</v>
      </c>
      <c r="CI76">
        <f ca="1">IF(AND($B76&gt;0,SUM(CI$3:CI75)=0,SUM($H76:CH76)=0),$B76,0)</f>
        <v>0</v>
      </c>
      <c r="CJ76">
        <f ca="1">IF(AND($B76&gt;0,SUM(CJ$3:CJ75)=0,SUM($H76:CI76)=0),$B76,0)</f>
        <v>0</v>
      </c>
      <c r="CK76">
        <f ca="1">IF(AND($B76&gt;0,SUM(CK$3:CK75)=0,SUM($H76:CJ76)=0),$B76,0)</f>
        <v>0</v>
      </c>
      <c r="CL76">
        <f ca="1">IF(AND($B76&gt;0,SUM(CL$3:CL75)=0,SUM($H76:CK76)=0),$B76,0)</f>
        <v>0</v>
      </c>
      <c r="CM76">
        <f ca="1">IF(AND($B76&gt;0,SUM(CM$3:CM75)=0,SUM($H76:CL76)=0),$B76,0)</f>
        <v>0</v>
      </c>
      <c r="CN76">
        <f ca="1">IF(AND($B76&gt;0,SUM(CN$3:CN75)=0,SUM($H76:CM76)=0),$B76,0)</f>
        <v>0</v>
      </c>
      <c r="CO76">
        <f ca="1">IF(AND($B76&gt;0,SUM(CO$3:CO75)=0,SUM($H76:CN76)=0),$B76,0)</f>
        <v>0</v>
      </c>
      <c r="CP76">
        <f ca="1">IF(AND($B76&gt;0,SUM(CP$3:CP75)=0,SUM($H76:CO76)=0),$B76,0)</f>
        <v>0</v>
      </c>
      <c r="CQ76">
        <f ca="1">IF(AND($B76&gt;0,SUM(CQ$3:CQ75)=0,SUM($H76:CP76)=0),$B76,0)</f>
        <v>0</v>
      </c>
      <c r="CR76">
        <f ca="1">IF(AND($B76&gt;0,SUM(CR$3:CR75)=0,SUM($H76:CQ76)=0),$B76,0)</f>
        <v>0</v>
      </c>
      <c r="CS76">
        <f ca="1">IF(AND($B76&gt;0,SUM(CS$3:CS75)=0,SUM($H76:CR76)=0),$B76,0)</f>
        <v>0</v>
      </c>
      <c r="CT76">
        <f ca="1">IF(AND($B76&gt;0,SUM(CT$3:CT75)=0,SUM($H76:CS76)=0),$B76,0)</f>
        <v>0</v>
      </c>
      <c r="CU76">
        <f ca="1">IF(AND($B76&gt;0,SUM(CU$3:CU75)=0,SUM($H76:CT76)=0),$B76,0)</f>
        <v>0</v>
      </c>
      <c r="CV76">
        <f ca="1">IF(AND($B76&gt;0,SUM(CV$3:CV75)=0,SUM($H76:CU76)=0),$B76,0)</f>
        <v>0</v>
      </c>
      <c r="CW76">
        <f ca="1">IF(AND($B76&gt;0,SUM(CW$3:CW75)=0,SUM($H76:CV76)=0),$B76,0)</f>
        <v>0</v>
      </c>
      <c r="CX76">
        <f ca="1">IF(AND($B76&gt;0,SUM(CX$3:CX75)=0,SUM($H76:CW76)=0),$B76,0)</f>
        <v>0</v>
      </c>
      <c r="CY76">
        <f ca="1">IF(AND($B76&gt;0,SUM(CY$3:CY75)=0,SUM($H76:CX76)=0),$B76,0)</f>
        <v>0</v>
      </c>
      <c r="CZ76">
        <f ca="1">IF(AND($B76&gt;0,SUM(CZ$3:CZ75)=0,SUM($H76:CY76)=0),$B76,0)</f>
        <v>0</v>
      </c>
      <c r="DA76">
        <f ca="1">IF(AND($B76&gt;0,SUM(DA$3:DA75)=0,SUM($H76:CZ76)=0),$B76,0)</f>
        <v>0</v>
      </c>
      <c r="DB76">
        <f ca="1">IF(AND($B76&gt;0,SUM(DB$3:DB75)=0,SUM($H76:DA76)=0),$B76,0)</f>
        <v>0</v>
      </c>
      <c r="DC76">
        <f ca="1">IF(AND($B76&gt;0,SUM(DC$3:DC75)=0,SUM($H76:DB76)=0),$B76,0)</f>
        <v>0</v>
      </c>
      <c r="DD76">
        <f ca="1">IF(AND($B76&gt;0,SUM(DD$3:DD75)=0,SUM($H76:DC76)=0),$B76,0)</f>
        <v>0</v>
      </c>
      <c r="DE76">
        <f ca="1">IF(AND($B76&gt;0,SUM(DE$3:DE75)=0,SUM($H76:DD76)=0),$B76,0)</f>
        <v>0</v>
      </c>
      <c r="DF76">
        <f ca="1">IF(AND($B76&gt;0,SUM(DF$3:DF75)=0,SUM($H76:DE76)=0),$B76,0)</f>
        <v>0</v>
      </c>
      <c r="DG76">
        <f ca="1">IF(AND($B76&gt;0,SUM(DG$3:DG75)=0,SUM($H76:DF76)=0),$B76,0)</f>
        <v>0</v>
      </c>
      <c r="DH76">
        <f ca="1">IF(AND($B76&gt;0,SUM(DH$3:DH75)=0,SUM($H76:DG76)=0),$B76,0)</f>
        <v>0</v>
      </c>
      <c r="DI76">
        <f ca="1">IF(AND($B76&gt;0,SUM(DI$3:DI75)=0,SUM($H76:DH76)=0),$B76,0)</f>
        <v>0</v>
      </c>
      <c r="DJ76">
        <f ca="1">IF(AND($B76&gt;0,SUM(DJ$3:DJ75)=0,SUM($H76:DI76)=0),$B76,0)</f>
        <v>0</v>
      </c>
      <c r="DK76">
        <f ca="1">IF(AND($B76&gt;0,SUM(DK$3:DK75)=0,SUM($H76:DJ76)=0),$B76,0)</f>
        <v>0</v>
      </c>
      <c r="DL76">
        <f ca="1">IF(AND($B76&gt;0,SUM(DL$3:DL75)=0,SUM($H76:DK76)=0),$B76,0)</f>
        <v>0</v>
      </c>
      <c r="DM76">
        <f ca="1">IF(AND($B76&gt;0,SUM(DM$3:DM75)=0,SUM($H76:DL76)=0),$B76,0)</f>
        <v>0</v>
      </c>
      <c r="DN76">
        <f ca="1">IF(AND($B76&gt;0,SUM(DN$3:DN75)=0,SUM($H76:DM76)=0),$B76,0)</f>
        <v>0</v>
      </c>
      <c r="DO76">
        <f ca="1">IF(AND($B76&gt;0,SUM(DO$3:DO75)=0,SUM($H76:DN76)=0),$B76,0)</f>
        <v>0</v>
      </c>
      <c r="DP76">
        <f ca="1">IF(AND($B76&gt;0,SUM(DP$3:DP75)=0,SUM($H76:DO76)=0),$B76,0)</f>
        <v>0</v>
      </c>
      <c r="DQ76">
        <f ca="1">IF(AND($B76&gt;0,SUM(DQ$3:DQ75)=0,SUM($H76:DP76)=0),$B76,0)</f>
        <v>0</v>
      </c>
      <c r="DR76">
        <f ca="1">IF(AND($B76&gt;0,SUM(DR$3:DR75)=0,SUM($H76:DQ76)=0),$B76,0)</f>
        <v>0</v>
      </c>
      <c r="DS76">
        <f ca="1">IF(AND($B76&gt;0,SUM(DS$3:DS75)=0,SUM($H76:DR76)=0),$B76,0)</f>
        <v>0</v>
      </c>
      <c r="DT76">
        <f ca="1">IF(AND($B76&gt;0,SUM(DT$3:DT75)=0,SUM($H76:DS76)=0),$B76,0)</f>
        <v>0</v>
      </c>
      <c r="DU76">
        <f ca="1">IF(AND($B76&gt;0,SUM(DU$3:DU75)=0,SUM($H76:DT76)=0),$B76,0)</f>
        <v>0</v>
      </c>
      <c r="DV76">
        <f ca="1">IF(AND($B76&gt;0,SUM(DV$3:DV75)=0,SUM($H76:DU76)=0),$B76,0)</f>
        <v>0</v>
      </c>
      <c r="DW76">
        <f ca="1">IF(AND($B76&gt;0,SUM(DW$3:DW75)=0,SUM($H76:DV76)=0),$B76,0)</f>
        <v>0</v>
      </c>
      <c r="DX76">
        <f ca="1">IF(AND($B76&gt;0,SUM(DX$3:DX75)=0,SUM($H76:DW76)=0),$B76,0)</f>
        <v>0</v>
      </c>
      <c r="DY76">
        <f ca="1">IF(AND($B76&gt;0,SUM(DY$3:DY75)=0,SUM($H76:DX76)=0),$B76,0)</f>
        <v>0</v>
      </c>
      <c r="DZ76">
        <f ca="1">IF(AND($B76&gt;0,SUM(DZ$3:DZ75)=0,SUM($H76:DY76)=0),$B76,0)</f>
        <v>0</v>
      </c>
      <c r="EA76">
        <f ca="1">IF(AND($B76&gt;0,SUM(EA$3:EA75)=0,SUM($H76:DZ76)=0),$B76,0)</f>
        <v>0</v>
      </c>
      <c r="EB76">
        <f ca="1">IF(AND($B76&gt;0,SUM(EB$3:EB75)=0,SUM($H76:EA76)=0),$B76,0)</f>
        <v>0</v>
      </c>
      <c r="EC76">
        <f ca="1">IF(AND($B76&gt;0,SUM(EC$3:EC75)=0,SUM($H76:EB76)=0),$B76,0)</f>
        <v>0</v>
      </c>
      <c r="ED76">
        <f ca="1">IF(AND($B76&gt;0,SUM(ED$3:ED75)=0,SUM($H76:EC76)=0),$B76,0)</f>
        <v>0</v>
      </c>
      <c r="EE76">
        <f ca="1">IF(AND($B76&gt;0,SUM(EE$3:EE75)=0,SUM($H76:ED76)=0),$B76,0)</f>
        <v>0</v>
      </c>
      <c r="EF76">
        <f ca="1">IF(AND($B76&gt;0,SUM(EF$3:EF75)=0,SUM($H76:EE76)=0),$B76,0)</f>
        <v>0</v>
      </c>
      <c r="EG76">
        <f ca="1">IF(AND($B76&gt;0,SUM(EG$3:EG75)=0,SUM($H76:EF76)=0),$B76,0)</f>
        <v>0</v>
      </c>
      <c r="EH76">
        <f ca="1">IF(AND($B76&gt;0,SUM(EH$3:EH75)=0,SUM($H76:EG76)=0),$B76,0)</f>
        <v>0</v>
      </c>
      <c r="EI76">
        <f ca="1">IF(AND($B76&gt;0,SUM(EI$3:EI75)=0,SUM($H76:EH76)=0),$B76,0)</f>
        <v>0</v>
      </c>
      <c r="EJ76">
        <f ca="1">IF(AND($B76&gt;0,SUM(EJ$3:EJ75)=0,SUM($H76:EI76)=0),$B76,0)</f>
        <v>0</v>
      </c>
      <c r="EK76">
        <f ca="1">IF(AND($B76&gt;0,SUM(EK$3:EK75)=0,SUM($H76:EJ76)=0),$B76,0)</f>
        <v>0</v>
      </c>
      <c r="EL76">
        <f ca="1">IF(AND($B76&gt;0,SUM(EL$3:EL75)=0,SUM($H76:EK76)=0),$B76,0)</f>
        <v>0</v>
      </c>
      <c r="EM76">
        <f ca="1">IF(AND($B76&gt;0,SUM(EM$3:EM75)=0,SUM($H76:EL76)=0),$B76,0)</f>
        <v>0</v>
      </c>
      <c r="EN76">
        <f ca="1">IF(AND($B76&gt;0,SUM(EN$3:EN75)=0,SUM($H76:EM76)=0),$B76,0)</f>
        <v>0</v>
      </c>
      <c r="EO76">
        <f ca="1">IF(AND($B76&gt;0,SUM(EO$3:EO75)=0,SUM($H76:EN76)=0),$B76,0)</f>
        <v>0</v>
      </c>
      <c r="EP76">
        <f ca="1">IF(AND($B76&gt;0,SUM(EP$3:EP75)=0,SUM($H76:EO76)=0),$B76,0)</f>
        <v>0</v>
      </c>
      <c r="EQ76">
        <f ca="1">IF(AND($B76&gt;0,SUM(EQ$3:EQ75)=0,SUM($H76:EP76)=0),$B76,0)</f>
        <v>0</v>
      </c>
      <c r="ER76">
        <f ca="1">IF(AND($B76&gt;0,SUM(ER$3:ER75)=0,SUM($H76:EQ76)=0),$B76,0)</f>
        <v>0</v>
      </c>
      <c r="ES76">
        <f ca="1">IF(AND($B76&gt;0,SUM(ES$3:ES75)=0,SUM($H76:ER76)=0),$B76,0)</f>
        <v>0</v>
      </c>
      <c r="ET76">
        <f ca="1">IF(AND($B76&gt;0,SUM(ET$3:ET75)=0,SUM($H76:ES76)=0),$B76,0)</f>
        <v>0</v>
      </c>
      <c r="EU76">
        <f ca="1">IF(AND($B76&gt;0,SUM(EU$3:EU75)=0,SUM($H76:ET76)=0),$B76,0)</f>
        <v>0</v>
      </c>
      <c r="EV76">
        <f ca="1">IF(AND($B76&gt;0,SUM(EV$3:EV75)=0,SUM($H76:EU76)=0),$B76,0)</f>
        <v>0</v>
      </c>
      <c r="EW76">
        <f ca="1">IF(AND($B76&gt;0,SUM(EW$3:EW75)=0,SUM($H76:EV76)=0),$B76,0)</f>
        <v>0</v>
      </c>
      <c r="EX76">
        <f ca="1">IF(AND($B76&gt;0,SUM(EX$3:EX75)=0,SUM($H76:EW76)=0),$B76,0)</f>
        <v>0</v>
      </c>
      <c r="EY76">
        <f ca="1">IF(AND($B76&gt;0,SUM(EY$3:EY75)=0,SUM($H76:EX76)=0),$B76,0)</f>
        <v>0</v>
      </c>
      <c r="EZ76">
        <f ca="1">IF(AND($B76&gt;0,SUM(EZ$3:EZ75)=0,SUM($H76:EY76)=0),$B76,0)</f>
        <v>0</v>
      </c>
      <c r="FA76">
        <f ca="1">IF(AND($B76&gt;0,SUM(FA$3:FA75)=0,SUM($H76:EZ76)=0),$B76,0)</f>
        <v>0</v>
      </c>
      <c r="FB76">
        <f ca="1">IF(AND($B76&gt;0,SUM(FB$3:FB75)=0,SUM($H76:FA76)=0),$B76,0)</f>
        <v>0</v>
      </c>
      <c r="FC76">
        <f ca="1">IF(AND($B76&gt;0,SUM(FC$3:FC75)=0,SUM($H76:FB76)=0),$B76,0)</f>
        <v>0</v>
      </c>
      <c r="FD76">
        <f ca="1">IF(AND($B76&gt;0,SUM(FD$3:FD75)=0,SUM($H76:FC76)=0),$B76,0)</f>
        <v>0</v>
      </c>
      <c r="FE76">
        <f ca="1">IF(AND($B76&gt;0,SUM(FE$3:FE75)=0,SUM($H76:FD76)=0),$B76,0)</f>
        <v>0</v>
      </c>
      <c r="FF76">
        <f ca="1">IF(AND($B76&gt;0,SUM(FF$3:FF75)=0,SUM($H76:FE76)=0),$B76,0)</f>
        <v>0</v>
      </c>
      <c r="FG76">
        <f ca="1">IF(AND($B76&gt;0,SUM(FG$3:FG75)=0,SUM($H76:FF76)=0),$B76,0)</f>
        <v>0</v>
      </c>
      <c r="FH76">
        <f ca="1">IF(AND($B76&gt;0,SUM(FH$3:FH75)=0,SUM($H76:FG76)=0),$B76,0)</f>
        <v>0</v>
      </c>
      <c r="FI76">
        <f ca="1">IF(AND($B76&gt;0,SUM(FI$3:FI75)=0,SUM($H76:FH76)=0),$B76,0)</f>
        <v>0</v>
      </c>
      <c r="FJ76">
        <f ca="1">IF(AND($B76&gt;0,SUM(FJ$3:FJ75)=0,SUM($H76:FI76)=0),$B76,0)</f>
        <v>0</v>
      </c>
      <c r="FK76">
        <f ca="1">IF(AND($B76&gt;0,SUM(FK$3:FK75)=0,SUM($H76:FJ76)=0),$B76,0)</f>
        <v>0</v>
      </c>
      <c r="FL76">
        <f ca="1">IF(AND($B76&gt;0,SUM(FL$3:FL75)=0,SUM($H76:FK76)=0),$B76,0)</f>
        <v>0</v>
      </c>
      <c r="FM76">
        <f ca="1">IF(AND($B76&gt;0,SUM(FM$3:FM75)=0,SUM($H76:FL76)=0),$B76,0)</f>
        <v>0</v>
      </c>
      <c r="FN76">
        <f ca="1">IF(AND($B76&gt;0,SUM(FN$3:FN75)=0,SUM($H76:FM76)=0),$B76,0)</f>
        <v>0</v>
      </c>
      <c r="FS76" s="67" t="s">
        <v>301</v>
      </c>
      <c r="FT76" s="67" t="s">
        <v>56</v>
      </c>
      <c r="FU76" s="342">
        <v>7906806</v>
      </c>
      <c r="FV76" s="67">
        <v>1</v>
      </c>
      <c r="FY76" s="249" t="s">
        <v>431</v>
      </c>
      <c r="FZ76" s="67" t="s">
        <v>56</v>
      </c>
      <c r="GA76" s="67" t="str">
        <f>""</f>
        <v/>
      </c>
      <c r="GB76" s="67">
        <v>1</v>
      </c>
      <c r="GE76" s="67" t="s">
        <v>818</v>
      </c>
      <c r="GF76" s="67" t="s">
        <v>56</v>
      </c>
      <c r="GG76" s="67" t="str">
        <f>""</f>
        <v/>
      </c>
      <c r="GH76" s="67">
        <v>1</v>
      </c>
    </row>
    <row r="77" spans="1:190" ht="15.75" thickBot="1" x14ac:dyDescent="0.3">
      <c r="A77">
        <v>77</v>
      </c>
      <c r="B77">
        <f ca="1">IF(OR(Valintaohjelma!D$32=SelectionData!H$32,Valintaohjelma!D$32=SelectionData!L$32),A77,0)</f>
        <v>0</v>
      </c>
      <c r="C77" s="240" t="str">
        <f t="shared" ca="1" si="10"/>
        <v>Vesikiertoinen kanavapatteri tuloilman viilennykseen 250mm (sis. SET module, 24V20W Power)</v>
      </c>
      <c r="D77" s="240" t="str">
        <f t="shared" ca="1" si="11"/>
        <v>SDCW250F</v>
      </c>
      <c r="E77" s="240">
        <f t="shared" ca="1" si="12"/>
        <v>7906807</v>
      </c>
      <c r="F77" s="240">
        <f t="shared" ca="1" si="13"/>
        <v>1</v>
      </c>
      <c r="G77" s="47">
        <f ca="1">INDEX($I$2:$FN$2,ROWS(G$2:G77))</f>
        <v>1</v>
      </c>
      <c r="H77">
        <v>0</v>
      </c>
      <c r="I77">
        <f ca="1">IF(AND($B77&gt;0,SUM(I$3:I76)=0,SUM($H77:H77)=0),$B77,0)</f>
        <v>0</v>
      </c>
      <c r="J77">
        <f ca="1">IF(AND($B77&gt;0,SUM(J$3:J76)=0,SUM($H77:I77)=0),$B77,0)</f>
        <v>0</v>
      </c>
      <c r="K77">
        <f ca="1">IF(AND($B77&gt;0,SUM(K$3:K76)=0,SUM($H77:J77)=0),$B77,0)</f>
        <v>0</v>
      </c>
      <c r="L77">
        <f ca="1">IF(AND($B77&gt;0,SUM(L$3:L76)=0,SUM($H77:K77)=0),$B77,0)</f>
        <v>0</v>
      </c>
      <c r="M77">
        <f ca="1">IF(AND($B77&gt;0,SUM(M$3:M76)=0,SUM($H77:L77)=0),$B77,0)</f>
        <v>0</v>
      </c>
      <c r="N77">
        <f ca="1">IF(AND($B77&gt;0,SUM(N$3:N76)=0,SUM($H77:M77)=0),$B77,0)</f>
        <v>0</v>
      </c>
      <c r="O77">
        <f ca="1">IF(AND($B77&gt;0,SUM(O$3:O76)=0,SUM($H77:N77)=0),$B77,0)</f>
        <v>0</v>
      </c>
      <c r="P77">
        <f ca="1">IF(AND($B77&gt;0,SUM(P$3:P76)=0,SUM($H77:O77)=0),$B77,0)</f>
        <v>0</v>
      </c>
      <c r="Q77">
        <f ca="1">IF(AND($B77&gt;0,SUM(Q$3:Q76)=0,SUM($H77:P77)=0),$B77,0)</f>
        <v>0</v>
      </c>
      <c r="R77">
        <f ca="1">IF(AND($B77&gt;0,SUM(R$3:R76)=0,SUM($H77:Q77)=0),$B77,0)</f>
        <v>0</v>
      </c>
      <c r="S77">
        <f ca="1">IF(AND($B77&gt;0,SUM(S$3:S76)=0,SUM($H77:R77)=0),$B77,0)</f>
        <v>0</v>
      </c>
      <c r="T77">
        <f ca="1">IF(AND($B77&gt;0,SUM(T$3:T76)=0,SUM($H77:S77)=0),$B77,0)</f>
        <v>0</v>
      </c>
      <c r="U77">
        <f ca="1">IF(AND($B77&gt;0,SUM(U$3:U76)=0,SUM($H77:T77)=0),$B77,0)</f>
        <v>0</v>
      </c>
      <c r="V77">
        <f ca="1">IF(AND($B77&gt;0,SUM(V$3:V76)=0,SUM($H77:U77)=0),$B77,0)</f>
        <v>0</v>
      </c>
      <c r="W77">
        <f ca="1">IF(AND($B77&gt;0,SUM(W$3:W76)=0,SUM($H77:V77)=0),$B77,0)</f>
        <v>0</v>
      </c>
      <c r="X77">
        <f ca="1">IF(AND($B77&gt;0,SUM(X$3:X76)=0,SUM($H77:W77)=0),$B77,0)</f>
        <v>0</v>
      </c>
      <c r="Y77">
        <f ca="1">IF(AND($B77&gt;0,SUM(Y$3:Y76)=0,SUM($H77:X77)=0),$B77,0)</f>
        <v>0</v>
      </c>
      <c r="Z77">
        <f ca="1">IF(AND($B77&gt;0,SUM(Z$3:Z76)=0,SUM($H77:Y77)=0),$B77,0)</f>
        <v>0</v>
      </c>
      <c r="AA77">
        <f ca="1">IF(AND($B77&gt;0,SUM(AA$3:AA76)=0,SUM($H77:Z77)=0),$B77,0)</f>
        <v>0</v>
      </c>
      <c r="AB77">
        <f ca="1">IF(AND($B77&gt;0,SUM(AB$3:AB76)=0,SUM($H77:AA77)=0),$B77,0)</f>
        <v>0</v>
      </c>
      <c r="AC77">
        <f ca="1">IF(AND($B77&gt;0,SUM(AC$3:AC76)=0,SUM($H77:AB77)=0),$B77,0)</f>
        <v>0</v>
      </c>
      <c r="AD77">
        <f ca="1">IF(AND($B77&gt;0,SUM(AD$3:AD76)=0,SUM($H77:AC77)=0),$B77,0)</f>
        <v>0</v>
      </c>
      <c r="AE77">
        <f ca="1">IF(AND($B77&gt;0,SUM(AE$3:AE76)=0,SUM($H77:AD77)=0),$B77,0)</f>
        <v>0</v>
      </c>
      <c r="AF77">
        <f ca="1">IF(AND($B77&gt;0,SUM(AF$3:AF76)=0,SUM($H77:AE77)=0),$B77,0)</f>
        <v>0</v>
      </c>
      <c r="AG77">
        <f ca="1">IF(AND($B77&gt;0,SUM(AG$3:AG76)=0,SUM($H77:AF77)=0),$B77,0)</f>
        <v>0</v>
      </c>
      <c r="AH77">
        <f ca="1">IF(AND($B77&gt;0,SUM(AH$3:AH76)=0,SUM($H77:AG77)=0),$B77,0)</f>
        <v>0</v>
      </c>
      <c r="AI77">
        <f ca="1">IF(AND($B77&gt;0,SUM(AI$3:AI76)=0,SUM($H77:AH77)=0),$B77,0)</f>
        <v>0</v>
      </c>
      <c r="AJ77">
        <f ca="1">IF(AND($B77&gt;0,SUM(AJ$3:AJ76)=0,SUM($H77:AI77)=0),$B77,0)</f>
        <v>0</v>
      </c>
      <c r="AK77">
        <f ca="1">IF(AND($B77&gt;0,SUM(AK$3:AK76)=0,SUM($H77:AJ77)=0),$B77,0)</f>
        <v>0</v>
      </c>
      <c r="AL77">
        <f ca="1">IF(AND($B77&gt;0,SUM(AL$3:AL76)=0,SUM($H77:AK77)=0),$B77,0)</f>
        <v>0</v>
      </c>
      <c r="AM77">
        <f ca="1">IF(AND($B77&gt;0,SUM(AM$3:AM76)=0,SUM($H77:AL77)=0),$B77,0)</f>
        <v>0</v>
      </c>
      <c r="AN77">
        <f ca="1">IF(AND($B77&gt;0,SUM(AN$3:AN76)=0,SUM($H77:AM77)=0),$B77,0)</f>
        <v>0</v>
      </c>
      <c r="AO77">
        <f ca="1">IF(AND($B77&gt;0,SUM(AO$3:AO76)=0,SUM($H77:AN77)=0),$B77,0)</f>
        <v>0</v>
      </c>
      <c r="AP77">
        <f ca="1">IF(AND($B77&gt;0,SUM(AP$3:AP76)=0,SUM($H77:AO77)=0),$B77,0)</f>
        <v>0</v>
      </c>
      <c r="AQ77">
        <f ca="1">IF(AND($B77&gt;0,SUM(AQ$3:AQ76)=0,SUM($H77:AP77)=0),$B77,0)</f>
        <v>0</v>
      </c>
      <c r="AR77">
        <f ca="1">IF(AND($B77&gt;0,SUM(AR$3:AR76)=0,SUM($H77:AQ77)=0),$B77,0)</f>
        <v>0</v>
      </c>
      <c r="AS77">
        <f ca="1">IF(AND($B77&gt;0,SUM(AS$3:AS76)=0,SUM($H77:AR77)=0),$B77,0)</f>
        <v>0</v>
      </c>
      <c r="AT77">
        <f ca="1">IF(AND($B77&gt;0,SUM(AT$3:AT76)=0,SUM($H77:AS77)=0),$B77,0)</f>
        <v>0</v>
      </c>
      <c r="AU77">
        <f ca="1">IF(AND($B77&gt;0,SUM(AU$3:AU76)=0,SUM($H77:AT77)=0),$B77,0)</f>
        <v>0</v>
      </c>
      <c r="AV77">
        <f ca="1">IF(AND($B77&gt;0,SUM(AV$3:AV76)=0,SUM($H77:AU77)=0),$B77,0)</f>
        <v>0</v>
      </c>
      <c r="AW77">
        <f ca="1">IF(AND($B77&gt;0,SUM(AW$3:AW76)=0,SUM($H77:AV77)=0),$B77,0)</f>
        <v>0</v>
      </c>
      <c r="AX77">
        <f ca="1">IF(AND($B77&gt;0,SUM(AX$3:AX76)=0,SUM($H77:AW77)=0),$B77,0)</f>
        <v>0</v>
      </c>
      <c r="AY77">
        <f ca="1">IF(AND($B77&gt;0,SUM(AY$3:AY76)=0,SUM($H77:AX77)=0),$B77,0)</f>
        <v>0</v>
      </c>
      <c r="AZ77">
        <f ca="1">IF(AND($B77&gt;0,SUM(AZ$3:AZ76)=0,SUM($H77:AY77)=0),$B77,0)</f>
        <v>0</v>
      </c>
      <c r="BA77">
        <f ca="1">IF(AND($B77&gt;0,SUM(BA$3:BA76)=0,SUM($H77:AZ77)=0),$B77,0)</f>
        <v>0</v>
      </c>
      <c r="BB77">
        <f ca="1">IF(AND($B77&gt;0,SUM(BB$3:BB76)=0,SUM($H77:BA77)=0),$B77,0)</f>
        <v>0</v>
      </c>
      <c r="BC77">
        <f ca="1">IF(AND($B77&gt;0,SUM(BC$3:BC76)=0,SUM($H77:BB77)=0),$B77,0)</f>
        <v>0</v>
      </c>
      <c r="BD77">
        <f ca="1">IF(AND($B77&gt;0,SUM(BD$3:BD76)=0,SUM($H77:BC77)=0),$B77,0)</f>
        <v>0</v>
      </c>
      <c r="BE77">
        <f ca="1">IF(AND($B77&gt;0,SUM(BE$3:BE76)=0,SUM($H77:BD77)=0),$B77,0)</f>
        <v>0</v>
      </c>
      <c r="BF77">
        <f ca="1">IF(AND($B77&gt;0,SUM(BF$3:BF76)=0,SUM($H77:BE77)=0),$B77,0)</f>
        <v>0</v>
      </c>
      <c r="BG77">
        <f ca="1">IF(AND($B77&gt;0,SUM(BG$3:BG76)=0,SUM($H77:BF77)=0),$B77,0)</f>
        <v>0</v>
      </c>
      <c r="BH77">
        <f ca="1">IF(AND($B77&gt;0,SUM(BH$3:BH76)=0,SUM($H77:BG77)=0),$B77,0)</f>
        <v>0</v>
      </c>
      <c r="BI77">
        <f ca="1">IF(AND($B77&gt;0,SUM(BI$3:BI76)=0,SUM($H77:BH77)=0),$B77,0)</f>
        <v>0</v>
      </c>
      <c r="BJ77">
        <f ca="1">IF(AND($B77&gt;0,SUM(BJ$3:BJ76)=0,SUM($H77:BI77)=0),$B77,0)</f>
        <v>0</v>
      </c>
      <c r="BK77">
        <f ca="1">IF(AND($B77&gt;0,SUM(BK$3:BK76)=0,SUM($H77:BJ77)=0),$B77,0)</f>
        <v>0</v>
      </c>
      <c r="BL77">
        <f ca="1">IF(AND($B77&gt;0,SUM(BL$3:BL76)=0,SUM($H77:BK77)=0),$B77,0)</f>
        <v>0</v>
      </c>
      <c r="BM77">
        <f ca="1">IF(AND($B77&gt;0,SUM(BM$3:BM76)=0,SUM($H77:BL77)=0),$B77,0)</f>
        <v>0</v>
      </c>
      <c r="BN77">
        <f ca="1">IF(AND($B77&gt;0,SUM(BN$3:BN76)=0,SUM($H77:BM77)=0),$B77,0)</f>
        <v>0</v>
      </c>
      <c r="BO77">
        <f ca="1">IF(AND($B77&gt;0,SUM(BO$3:BO76)=0,SUM($H77:BN77)=0),$B77,0)</f>
        <v>0</v>
      </c>
      <c r="BP77">
        <f ca="1">IF(AND($B77&gt;0,SUM(BP$3:BP76)=0,SUM($H77:BO77)=0),$B77,0)</f>
        <v>0</v>
      </c>
      <c r="BQ77">
        <f ca="1">IF(AND($B77&gt;0,SUM(BQ$3:BQ76)=0,SUM($H77:BP77)=0),$B77,0)</f>
        <v>0</v>
      </c>
      <c r="BR77">
        <f ca="1">IF(AND($B77&gt;0,SUM(BR$3:BR76)=0,SUM($H77:BQ77)=0),$B77,0)</f>
        <v>0</v>
      </c>
      <c r="BS77">
        <f ca="1">IF(AND($B77&gt;0,SUM(BS$3:BS76)=0,SUM($H77:BR77)=0),$B77,0)</f>
        <v>0</v>
      </c>
      <c r="BT77">
        <f ca="1">IF(AND($B77&gt;0,SUM(BT$3:BT76)=0,SUM($H77:BS77)=0),$B77,0)</f>
        <v>0</v>
      </c>
      <c r="BU77">
        <f ca="1">IF(AND($B77&gt;0,SUM(BU$3:BU76)=0,SUM($H77:BT77)=0),$B77,0)</f>
        <v>0</v>
      </c>
      <c r="BV77">
        <f ca="1">IF(AND($B77&gt;0,SUM(BV$3:BV76)=0,SUM($H77:BU77)=0),$B77,0)</f>
        <v>0</v>
      </c>
      <c r="BW77">
        <f ca="1">IF(AND($B77&gt;0,SUM(BW$3:BW76)=0,SUM($H77:BV77)=0),$B77,0)</f>
        <v>0</v>
      </c>
      <c r="BX77">
        <f ca="1">IF(AND($B77&gt;0,SUM(BX$3:BX76)=0,SUM($H77:BW77)=0),$B77,0)</f>
        <v>0</v>
      </c>
      <c r="BY77">
        <f ca="1">IF(AND($B77&gt;0,SUM(BY$3:BY76)=0,SUM($H77:BX77)=0),$B77,0)</f>
        <v>0</v>
      </c>
      <c r="BZ77">
        <f ca="1">IF(AND($B77&gt;0,SUM(BZ$3:BZ76)=0,SUM($H77:BY77)=0),$B77,0)</f>
        <v>0</v>
      </c>
      <c r="CA77">
        <f ca="1">IF(AND($B77&gt;0,SUM(CA$3:CA76)=0,SUM($H77:BZ77)=0),$B77,0)</f>
        <v>0</v>
      </c>
      <c r="CB77">
        <f ca="1">IF(AND($B77&gt;0,SUM(CB$3:CB76)=0,SUM($H77:CA77)=0),$B77,0)</f>
        <v>0</v>
      </c>
      <c r="CC77">
        <f ca="1">IF(AND($B77&gt;0,SUM(CC$3:CC76)=0,SUM($H77:CB77)=0),$B77,0)</f>
        <v>0</v>
      </c>
      <c r="CD77">
        <f ca="1">IF(AND($B77&gt;0,SUM(CD$3:CD76)=0,SUM($H77:CC77)=0),$B77,0)</f>
        <v>0</v>
      </c>
      <c r="CE77">
        <f ca="1">IF(AND($B77&gt;0,SUM(CE$3:CE76)=0,SUM($H77:CD77)=0),$B77,0)</f>
        <v>0</v>
      </c>
      <c r="CF77">
        <f ca="1">IF(AND($B77&gt;0,SUM(CF$3:CF76)=0,SUM($H77:CE77)=0),$B77,0)</f>
        <v>0</v>
      </c>
      <c r="CG77">
        <f ca="1">IF(AND($B77&gt;0,SUM(CG$3:CG76)=0,SUM($H77:CF77)=0),$B77,0)</f>
        <v>0</v>
      </c>
      <c r="CH77">
        <f ca="1">IF(AND($B77&gt;0,SUM(CH$3:CH76)=0,SUM($H77:CG77)=0),$B77,0)</f>
        <v>0</v>
      </c>
      <c r="CI77">
        <f ca="1">IF(AND($B77&gt;0,SUM(CI$3:CI76)=0,SUM($H77:CH77)=0),$B77,0)</f>
        <v>0</v>
      </c>
      <c r="CJ77">
        <f ca="1">IF(AND($B77&gt;0,SUM(CJ$3:CJ76)=0,SUM($H77:CI77)=0),$B77,0)</f>
        <v>0</v>
      </c>
      <c r="CK77">
        <f ca="1">IF(AND($B77&gt;0,SUM(CK$3:CK76)=0,SUM($H77:CJ77)=0),$B77,0)</f>
        <v>0</v>
      </c>
      <c r="CL77">
        <f ca="1">IF(AND($B77&gt;0,SUM(CL$3:CL76)=0,SUM($H77:CK77)=0),$B77,0)</f>
        <v>0</v>
      </c>
      <c r="CM77">
        <f ca="1">IF(AND($B77&gt;0,SUM(CM$3:CM76)=0,SUM($H77:CL77)=0),$B77,0)</f>
        <v>0</v>
      </c>
      <c r="CN77">
        <f ca="1">IF(AND($B77&gt;0,SUM(CN$3:CN76)=0,SUM($H77:CM77)=0),$B77,0)</f>
        <v>0</v>
      </c>
      <c r="CO77">
        <f ca="1">IF(AND($B77&gt;0,SUM(CO$3:CO76)=0,SUM($H77:CN77)=0),$B77,0)</f>
        <v>0</v>
      </c>
      <c r="CP77">
        <f ca="1">IF(AND($B77&gt;0,SUM(CP$3:CP76)=0,SUM($H77:CO77)=0),$B77,0)</f>
        <v>0</v>
      </c>
      <c r="CQ77">
        <f ca="1">IF(AND($B77&gt;0,SUM(CQ$3:CQ76)=0,SUM($H77:CP77)=0),$B77,0)</f>
        <v>0</v>
      </c>
      <c r="CR77">
        <f ca="1">IF(AND($B77&gt;0,SUM(CR$3:CR76)=0,SUM($H77:CQ77)=0),$B77,0)</f>
        <v>0</v>
      </c>
      <c r="CS77">
        <f ca="1">IF(AND($B77&gt;0,SUM(CS$3:CS76)=0,SUM($H77:CR77)=0),$B77,0)</f>
        <v>0</v>
      </c>
      <c r="CT77">
        <f ca="1">IF(AND($B77&gt;0,SUM(CT$3:CT76)=0,SUM($H77:CS77)=0),$B77,0)</f>
        <v>0</v>
      </c>
      <c r="CU77">
        <f ca="1">IF(AND($B77&gt;0,SUM(CU$3:CU76)=0,SUM($H77:CT77)=0),$B77,0)</f>
        <v>0</v>
      </c>
      <c r="CV77">
        <f ca="1">IF(AND($B77&gt;0,SUM(CV$3:CV76)=0,SUM($H77:CU77)=0),$B77,0)</f>
        <v>0</v>
      </c>
      <c r="CW77">
        <f ca="1">IF(AND($B77&gt;0,SUM(CW$3:CW76)=0,SUM($H77:CV77)=0),$B77,0)</f>
        <v>0</v>
      </c>
      <c r="CX77">
        <f ca="1">IF(AND($B77&gt;0,SUM(CX$3:CX76)=0,SUM($H77:CW77)=0),$B77,0)</f>
        <v>0</v>
      </c>
      <c r="CY77">
        <f ca="1">IF(AND($B77&gt;0,SUM(CY$3:CY76)=0,SUM($H77:CX77)=0),$B77,0)</f>
        <v>0</v>
      </c>
      <c r="CZ77">
        <f ca="1">IF(AND($B77&gt;0,SUM(CZ$3:CZ76)=0,SUM($H77:CY77)=0),$B77,0)</f>
        <v>0</v>
      </c>
      <c r="DA77">
        <f ca="1">IF(AND($B77&gt;0,SUM(DA$3:DA76)=0,SUM($H77:CZ77)=0),$B77,0)</f>
        <v>0</v>
      </c>
      <c r="DB77">
        <f ca="1">IF(AND($B77&gt;0,SUM(DB$3:DB76)=0,SUM($H77:DA77)=0),$B77,0)</f>
        <v>0</v>
      </c>
      <c r="DC77">
        <f ca="1">IF(AND($B77&gt;0,SUM(DC$3:DC76)=0,SUM($H77:DB77)=0),$B77,0)</f>
        <v>0</v>
      </c>
      <c r="DD77">
        <f ca="1">IF(AND($B77&gt;0,SUM(DD$3:DD76)=0,SUM($H77:DC77)=0),$B77,0)</f>
        <v>0</v>
      </c>
      <c r="DE77">
        <f ca="1">IF(AND($B77&gt;0,SUM(DE$3:DE76)=0,SUM($H77:DD77)=0),$B77,0)</f>
        <v>0</v>
      </c>
      <c r="DF77">
        <f ca="1">IF(AND($B77&gt;0,SUM(DF$3:DF76)=0,SUM($H77:DE77)=0),$B77,0)</f>
        <v>0</v>
      </c>
      <c r="DG77">
        <f ca="1">IF(AND($B77&gt;0,SUM(DG$3:DG76)=0,SUM($H77:DF77)=0),$B77,0)</f>
        <v>0</v>
      </c>
      <c r="DH77">
        <f ca="1">IF(AND($B77&gt;0,SUM(DH$3:DH76)=0,SUM($H77:DG77)=0),$B77,0)</f>
        <v>0</v>
      </c>
      <c r="DI77">
        <f ca="1">IF(AND($B77&gt;0,SUM(DI$3:DI76)=0,SUM($H77:DH77)=0),$B77,0)</f>
        <v>0</v>
      </c>
      <c r="DJ77">
        <f ca="1">IF(AND($B77&gt;0,SUM(DJ$3:DJ76)=0,SUM($H77:DI77)=0),$B77,0)</f>
        <v>0</v>
      </c>
      <c r="DK77">
        <f ca="1">IF(AND($B77&gt;0,SUM(DK$3:DK76)=0,SUM($H77:DJ77)=0),$B77,0)</f>
        <v>0</v>
      </c>
      <c r="DL77">
        <f ca="1">IF(AND($B77&gt;0,SUM(DL$3:DL76)=0,SUM($H77:DK77)=0),$B77,0)</f>
        <v>0</v>
      </c>
      <c r="DM77">
        <f ca="1">IF(AND($B77&gt;0,SUM(DM$3:DM76)=0,SUM($H77:DL77)=0),$B77,0)</f>
        <v>0</v>
      </c>
      <c r="DN77">
        <f ca="1">IF(AND($B77&gt;0,SUM(DN$3:DN76)=0,SUM($H77:DM77)=0),$B77,0)</f>
        <v>0</v>
      </c>
      <c r="DO77">
        <f ca="1">IF(AND($B77&gt;0,SUM(DO$3:DO76)=0,SUM($H77:DN77)=0),$B77,0)</f>
        <v>0</v>
      </c>
      <c r="DP77">
        <f ca="1">IF(AND($B77&gt;0,SUM(DP$3:DP76)=0,SUM($H77:DO77)=0),$B77,0)</f>
        <v>0</v>
      </c>
      <c r="DQ77">
        <f ca="1">IF(AND($B77&gt;0,SUM(DQ$3:DQ76)=0,SUM($H77:DP77)=0),$B77,0)</f>
        <v>0</v>
      </c>
      <c r="DR77">
        <f ca="1">IF(AND($B77&gt;0,SUM(DR$3:DR76)=0,SUM($H77:DQ77)=0),$B77,0)</f>
        <v>0</v>
      </c>
      <c r="DS77">
        <f ca="1">IF(AND($B77&gt;0,SUM(DS$3:DS76)=0,SUM($H77:DR77)=0),$B77,0)</f>
        <v>0</v>
      </c>
      <c r="DT77">
        <f ca="1">IF(AND($B77&gt;0,SUM(DT$3:DT76)=0,SUM($H77:DS77)=0),$B77,0)</f>
        <v>0</v>
      </c>
      <c r="DU77">
        <f ca="1">IF(AND($B77&gt;0,SUM(DU$3:DU76)=0,SUM($H77:DT77)=0),$B77,0)</f>
        <v>0</v>
      </c>
      <c r="DV77">
        <f ca="1">IF(AND($B77&gt;0,SUM(DV$3:DV76)=0,SUM($H77:DU77)=0),$B77,0)</f>
        <v>0</v>
      </c>
      <c r="DW77">
        <f ca="1">IF(AND($B77&gt;0,SUM(DW$3:DW76)=0,SUM($H77:DV77)=0),$B77,0)</f>
        <v>0</v>
      </c>
      <c r="DX77">
        <f ca="1">IF(AND($B77&gt;0,SUM(DX$3:DX76)=0,SUM($H77:DW77)=0),$B77,0)</f>
        <v>0</v>
      </c>
      <c r="DY77">
        <f ca="1">IF(AND($B77&gt;0,SUM(DY$3:DY76)=0,SUM($H77:DX77)=0),$B77,0)</f>
        <v>0</v>
      </c>
      <c r="DZ77">
        <f ca="1">IF(AND($B77&gt;0,SUM(DZ$3:DZ76)=0,SUM($H77:DY77)=0),$B77,0)</f>
        <v>0</v>
      </c>
      <c r="EA77">
        <f ca="1">IF(AND($B77&gt;0,SUM(EA$3:EA76)=0,SUM($H77:DZ77)=0),$B77,0)</f>
        <v>0</v>
      </c>
      <c r="EB77">
        <f ca="1">IF(AND($B77&gt;0,SUM(EB$3:EB76)=0,SUM($H77:EA77)=0),$B77,0)</f>
        <v>0</v>
      </c>
      <c r="EC77">
        <f ca="1">IF(AND($B77&gt;0,SUM(EC$3:EC76)=0,SUM($H77:EB77)=0),$B77,0)</f>
        <v>0</v>
      </c>
      <c r="ED77">
        <f ca="1">IF(AND($B77&gt;0,SUM(ED$3:ED76)=0,SUM($H77:EC77)=0),$B77,0)</f>
        <v>0</v>
      </c>
      <c r="EE77">
        <f ca="1">IF(AND($B77&gt;0,SUM(EE$3:EE76)=0,SUM($H77:ED77)=0),$B77,0)</f>
        <v>0</v>
      </c>
      <c r="EF77">
        <f ca="1">IF(AND($B77&gt;0,SUM(EF$3:EF76)=0,SUM($H77:EE77)=0),$B77,0)</f>
        <v>0</v>
      </c>
      <c r="EG77">
        <f ca="1">IF(AND($B77&gt;0,SUM(EG$3:EG76)=0,SUM($H77:EF77)=0),$B77,0)</f>
        <v>0</v>
      </c>
      <c r="EH77">
        <f ca="1">IF(AND($B77&gt;0,SUM(EH$3:EH76)=0,SUM($H77:EG77)=0),$B77,0)</f>
        <v>0</v>
      </c>
      <c r="EI77">
        <f ca="1">IF(AND($B77&gt;0,SUM(EI$3:EI76)=0,SUM($H77:EH77)=0),$B77,0)</f>
        <v>0</v>
      </c>
      <c r="EJ77">
        <f ca="1">IF(AND($B77&gt;0,SUM(EJ$3:EJ76)=0,SUM($H77:EI77)=0),$B77,0)</f>
        <v>0</v>
      </c>
      <c r="EK77">
        <f ca="1">IF(AND($B77&gt;0,SUM(EK$3:EK76)=0,SUM($H77:EJ77)=0),$B77,0)</f>
        <v>0</v>
      </c>
      <c r="EL77">
        <f ca="1">IF(AND($B77&gt;0,SUM(EL$3:EL76)=0,SUM($H77:EK77)=0),$B77,0)</f>
        <v>0</v>
      </c>
      <c r="EM77">
        <f ca="1">IF(AND($B77&gt;0,SUM(EM$3:EM76)=0,SUM($H77:EL77)=0),$B77,0)</f>
        <v>0</v>
      </c>
      <c r="EN77">
        <f ca="1">IF(AND($B77&gt;0,SUM(EN$3:EN76)=0,SUM($H77:EM77)=0),$B77,0)</f>
        <v>0</v>
      </c>
      <c r="EO77">
        <f ca="1">IF(AND($B77&gt;0,SUM(EO$3:EO76)=0,SUM($H77:EN77)=0),$B77,0)</f>
        <v>0</v>
      </c>
      <c r="EP77">
        <f ca="1">IF(AND($B77&gt;0,SUM(EP$3:EP76)=0,SUM($H77:EO77)=0),$B77,0)</f>
        <v>0</v>
      </c>
      <c r="EQ77">
        <f ca="1">IF(AND($B77&gt;0,SUM(EQ$3:EQ76)=0,SUM($H77:EP77)=0),$B77,0)</f>
        <v>0</v>
      </c>
      <c r="ER77">
        <f ca="1">IF(AND($B77&gt;0,SUM(ER$3:ER76)=0,SUM($H77:EQ77)=0),$B77,0)</f>
        <v>0</v>
      </c>
      <c r="ES77">
        <f ca="1">IF(AND($B77&gt;0,SUM(ES$3:ES76)=0,SUM($H77:ER77)=0),$B77,0)</f>
        <v>0</v>
      </c>
      <c r="ET77">
        <f ca="1">IF(AND($B77&gt;0,SUM(ET$3:ET76)=0,SUM($H77:ES77)=0),$B77,0)</f>
        <v>0</v>
      </c>
      <c r="EU77">
        <f ca="1">IF(AND($B77&gt;0,SUM(EU$3:EU76)=0,SUM($H77:ET77)=0),$B77,0)</f>
        <v>0</v>
      </c>
      <c r="EV77">
        <f ca="1">IF(AND($B77&gt;0,SUM(EV$3:EV76)=0,SUM($H77:EU77)=0),$B77,0)</f>
        <v>0</v>
      </c>
      <c r="EW77">
        <f ca="1">IF(AND($B77&gt;0,SUM(EW$3:EW76)=0,SUM($H77:EV77)=0),$B77,0)</f>
        <v>0</v>
      </c>
      <c r="EX77">
        <f ca="1">IF(AND($B77&gt;0,SUM(EX$3:EX76)=0,SUM($H77:EW77)=0),$B77,0)</f>
        <v>0</v>
      </c>
      <c r="EY77">
        <f ca="1">IF(AND($B77&gt;0,SUM(EY$3:EY76)=0,SUM($H77:EX77)=0),$B77,0)</f>
        <v>0</v>
      </c>
      <c r="EZ77">
        <f ca="1">IF(AND($B77&gt;0,SUM(EZ$3:EZ76)=0,SUM($H77:EY77)=0),$B77,0)</f>
        <v>0</v>
      </c>
      <c r="FA77">
        <f ca="1">IF(AND($B77&gt;0,SUM(FA$3:FA76)=0,SUM($H77:EZ77)=0),$B77,0)</f>
        <v>0</v>
      </c>
      <c r="FB77">
        <f ca="1">IF(AND($B77&gt;0,SUM(FB$3:FB76)=0,SUM($H77:FA77)=0),$B77,0)</f>
        <v>0</v>
      </c>
      <c r="FC77">
        <f ca="1">IF(AND($B77&gt;0,SUM(FC$3:FC76)=0,SUM($H77:FB77)=0),$B77,0)</f>
        <v>0</v>
      </c>
      <c r="FD77">
        <f ca="1">IF(AND($B77&gt;0,SUM(FD$3:FD76)=0,SUM($H77:FC77)=0),$B77,0)</f>
        <v>0</v>
      </c>
      <c r="FE77">
        <f ca="1">IF(AND($B77&gt;0,SUM(FE$3:FE76)=0,SUM($H77:FD77)=0),$B77,0)</f>
        <v>0</v>
      </c>
      <c r="FF77">
        <f ca="1">IF(AND($B77&gt;0,SUM(FF$3:FF76)=0,SUM($H77:FE77)=0),$B77,0)</f>
        <v>0</v>
      </c>
      <c r="FG77">
        <f ca="1">IF(AND($B77&gt;0,SUM(FG$3:FG76)=0,SUM($H77:FF77)=0),$B77,0)</f>
        <v>0</v>
      </c>
      <c r="FH77">
        <f ca="1">IF(AND($B77&gt;0,SUM(FH$3:FH76)=0,SUM($H77:FG77)=0),$B77,0)</f>
        <v>0</v>
      </c>
      <c r="FI77">
        <f ca="1">IF(AND($B77&gt;0,SUM(FI$3:FI76)=0,SUM($H77:FH77)=0),$B77,0)</f>
        <v>0</v>
      </c>
      <c r="FJ77">
        <f ca="1">IF(AND($B77&gt;0,SUM(FJ$3:FJ76)=0,SUM($H77:FI77)=0),$B77,0)</f>
        <v>0</v>
      </c>
      <c r="FK77">
        <f ca="1">IF(AND($B77&gt;0,SUM(FK$3:FK76)=0,SUM($H77:FJ77)=0),$B77,0)</f>
        <v>0</v>
      </c>
      <c r="FL77">
        <f ca="1">IF(AND($B77&gt;0,SUM(FL$3:FL76)=0,SUM($H77:FK77)=0),$B77,0)</f>
        <v>0</v>
      </c>
      <c r="FM77">
        <f ca="1">IF(AND($B77&gt;0,SUM(FM$3:FM76)=0,SUM($H77:FL77)=0),$B77,0)</f>
        <v>0</v>
      </c>
      <c r="FN77">
        <f ca="1">IF(AND($B77&gt;0,SUM(FN$3:FN76)=0,SUM($H77:FM77)=0),$B77,0)</f>
        <v>0</v>
      </c>
      <c r="FS77" s="67" t="s">
        <v>302</v>
      </c>
      <c r="FT77" s="67" t="s">
        <v>57</v>
      </c>
      <c r="FU77" s="342">
        <v>7906807</v>
      </c>
      <c r="FV77" s="67">
        <v>1</v>
      </c>
      <c r="FY77" s="249" t="s">
        <v>432</v>
      </c>
      <c r="FZ77" s="67" t="s">
        <v>57</v>
      </c>
      <c r="GA77" s="67" t="str">
        <f>""</f>
        <v/>
      </c>
      <c r="GB77" s="67">
        <v>1</v>
      </c>
      <c r="GE77" s="67" t="s">
        <v>819</v>
      </c>
      <c r="GF77" s="67" t="s">
        <v>57</v>
      </c>
      <c r="GG77" s="67" t="str">
        <f>""</f>
        <v/>
      </c>
      <c r="GH77" s="67">
        <v>1</v>
      </c>
    </row>
    <row r="78" spans="1:190" ht="15.75" thickBot="1" x14ac:dyDescent="0.3">
      <c r="A78">
        <v>78</v>
      </c>
      <c r="B78">
        <f ca="1">IF(OR(Valintaohjelma!D$32=SelectionData!I$32,Valintaohjelma!D$32=SelectionData!M$32),A78,0)</f>
        <v>0</v>
      </c>
      <c r="C78" s="240" t="str">
        <f t="shared" ca="1" si="10"/>
        <v>Vesikiertoinen kanavapatteri tuloilman viilennykseen 315mm (sis. SET module, 24V20W Power)</v>
      </c>
      <c r="D78" s="240" t="str">
        <f t="shared" ca="1" si="11"/>
        <v>SDCW315</v>
      </c>
      <c r="E78" s="240" t="str">
        <f t="shared" ca="1" si="12"/>
        <v>******</v>
      </c>
      <c r="F78" s="240">
        <f t="shared" ca="1" si="13"/>
        <v>1</v>
      </c>
      <c r="G78" s="47">
        <f ca="1">INDEX($I$2:$FN$2,ROWS(G$2:G78))</f>
        <v>1</v>
      </c>
      <c r="H78">
        <v>0</v>
      </c>
      <c r="I78">
        <f ca="1">IF(AND($B78&gt;0,SUM(I$3:I77)=0,SUM($H78:H78)=0),$B78,0)</f>
        <v>0</v>
      </c>
      <c r="J78">
        <f ca="1">IF(AND($B78&gt;0,SUM(J$3:J77)=0,SUM($H78:I78)=0),$B78,0)</f>
        <v>0</v>
      </c>
      <c r="K78">
        <f ca="1">IF(AND($B78&gt;0,SUM(K$3:K77)=0,SUM($H78:J78)=0),$B78,0)</f>
        <v>0</v>
      </c>
      <c r="L78">
        <f ca="1">IF(AND($B78&gt;0,SUM(L$3:L77)=0,SUM($H78:K78)=0),$B78,0)</f>
        <v>0</v>
      </c>
      <c r="M78">
        <f ca="1">IF(AND($B78&gt;0,SUM(M$3:M77)=0,SUM($H78:L78)=0),$B78,0)</f>
        <v>0</v>
      </c>
      <c r="N78">
        <f ca="1">IF(AND($B78&gt;0,SUM(N$3:N77)=0,SUM($H78:M78)=0),$B78,0)</f>
        <v>0</v>
      </c>
      <c r="O78">
        <f ca="1">IF(AND($B78&gt;0,SUM(O$3:O77)=0,SUM($H78:N78)=0),$B78,0)</f>
        <v>0</v>
      </c>
      <c r="P78">
        <f ca="1">IF(AND($B78&gt;0,SUM(P$3:P77)=0,SUM($H78:O78)=0),$B78,0)</f>
        <v>0</v>
      </c>
      <c r="Q78">
        <f ca="1">IF(AND($B78&gt;0,SUM(Q$3:Q77)=0,SUM($H78:P78)=0),$B78,0)</f>
        <v>0</v>
      </c>
      <c r="R78">
        <f ca="1">IF(AND($B78&gt;0,SUM(R$3:R77)=0,SUM($H78:Q78)=0),$B78,0)</f>
        <v>0</v>
      </c>
      <c r="S78">
        <f ca="1">IF(AND($B78&gt;0,SUM(S$3:S77)=0,SUM($H78:R78)=0),$B78,0)</f>
        <v>0</v>
      </c>
      <c r="T78">
        <f ca="1">IF(AND($B78&gt;0,SUM(T$3:T77)=0,SUM($H78:S78)=0),$B78,0)</f>
        <v>0</v>
      </c>
      <c r="U78">
        <f ca="1">IF(AND($B78&gt;0,SUM(U$3:U77)=0,SUM($H78:T78)=0),$B78,0)</f>
        <v>0</v>
      </c>
      <c r="V78">
        <f ca="1">IF(AND($B78&gt;0,SUM(V$3:V77)=0,SUM($H78:U78)=0),$B78,0)</f>
        <v>0</v>
      </c>
      <c r="W78">
        <f ca="1">IF(AND($B78&gt;0,SUM(W$3:W77)=0,SUM($H78:V78)=0),$B78,0)</f>
        <v>0</v>
      </c>
      <c r="X78">
        <f ca="1">IF(AND($B78&gt;0,SUM(X$3:X77)=0,SUM($H78:W78)=0),$B78,0)</f>
        <v>0</v>
      </c>
      <c r="Y78">
        <f ca="1">IF(AND($B78&gt;0,SUM(Y$3:Y77)=0,SUM($H78:X78)=0),$B78,0)</f>
        <v>0</v>
      </c>
      <c r="Z78">
        <f ca="1">IF(AND($B78&gt;0,SUM(Z$3:Z77)=0,SUM($H78:Y78)=0),$B78,0)</f>
        <v>0</v>
      </c>
      <c r="AA78">
        <f ca="1">IF(AND($B78&gt;0,SUM(AA$3:AA77)=0,SUM($H78:Z78)=0),$B78,0)</f>
        <v>0</v>
      </c>
      <c r="AB78">
        <f ca="1">IF(AND($B78&gt;0,SUM(AB$3:AB77)=0,SUM($H78:AA78)=0),$B78,0)</f>
        <v>0</v>
      </c>
      <c r="AC78">
        <f ca="1">IF(AND($B78&gt;0,SUM(AC$3:AC77)=0,SUM($H78:AB78)=0),$B78,0)</f>
        <v>0</v>
      </c>
      <c r="AD78">
        <f ca="1">IF(AND($B78&gt;0,SUM(AD$3:AD77)=0,SUM($H78:AC78)=0),$B78,0)</f>
        <v>0</v>
      </c>
      <c r="AE78">
        <f ca="1">IF(AND($B78&gt;0,SUM(AE$3:AE77)=0,SUM($H78:AD78)=0),$B78,0)</f>
        <v>0</v>
      </c>
      <c r="AF78">
        <f ca="1">IF(AND($B78&gt;0,SUM(AF$3:AF77)=0,SUM($H78:AE78)=0),$B78,0)</f>
        <v>0</v>
      </c>
      <c r="AG78">
        <f ca="1">IF(AND($B78&gt;0,SUM(AG$3:AG77)=0,SUM($H78:AF78)=0),$B78,0)</f>
        <v>0</v>
      </c>
      <c r="AH78">
        <f ca="1">IF(AND($B78&gt;0,SUM(AH$3:AH77)=0,SUM($H78:AG78)=0),$B78,0)</f>
        <v>0</v>
      </c>
      <c r="AI78">
        <f ca="1">IF(AND($B78&gt;0,SUM(AI$3:AI77)=0,SUM($H78:AH78)=0),$B78,0)</f>
        <v>0</v>
      </c>
      <c r="AJ78">
        <f ca="1">IF(AND($B78&gt;0,SUM(AJ$3:AJ77)=0,SUM($H78:AI78)=0),$B78,0)</f>
        <v>0</v>
      </c>
      <c r="AK78">
        <f ca="1">IF(AND($B78&gt;0,SUM(AK$3:AK77)=0,SUM($H78:AJ78)=0),$B78,0)</f>
        <v>0</v>
      </c>
      <c r="AL78">
        <f ca="1">IF(AND($B78&gt;0,SUM(AL$3:AL77)=0,SUM($H78:AK78)=0),$B78,0)</f>
        <v>0</v>
      </c>
      <c r="AM78">
        <f ca="1">IF(AND($B78&gt;0,SUM(AM$3:AM77)=0,SUM($H78:AL78)=0),$B78,0)</f>
        <v>0</v>
      </c>
      <c r="AN78">
        <f ca="1">IF(AND($B78&gt;0,SUM(AN$3:AN77)=0,SUM($H78:AM78)=0),$B78,0)</f>
        <v>0</v>
      </c>
      <c r="AO78">
        <f ca="1">IF(AND($B78&gt;0,SUM(AO$3:AO77)=0,SUM($H78:AN78)=0),$B78,0)</f>
        <v>0</v>
      </c>
      <c r="AP78">
        <f ca="1">IF(AND($B78&gt;0,SUM(AP$3:AP77)=0,SUM($H78:AO78)=0),$B78,0)</f>
        <v>0</v>
      </c>
      <c r="AQ78">
        <f ca="1">IF(AND($B78&gt;0,SUM(AQ$3:AQ77)=0,SUM($H78:AP78)=0),$B78,0)</f>
        <v>0</v>
      </c>
      <c r="AR78">
        <f ca="1">IF(AND($B78&gt;0,SUM(AR$3:AR77)=0,SUM($H78:AQ78)=0),$B78,0)</f>
        <v>0</v>
      </c>
      <c r="AS78">
        <f ca="1">IF(AND($B78&gt;0,SUM(AS$3:AS77)=0,SUM($H78:AR78)=0),$B78,0)</f>
        <v>0</v>
      </c>
      <c r="AT78">
        <f ca="1">IF(AND($B78&gt;0,SUM(AT$3:AT77)=0,SUM($H78:AS78)=0),$B78,0)</f>
        <v>0</v>
      </c>
      <c r="AU78">
        <f ca="1">IF(AND($B78&gt;0,SUM(AU$3:AU77)=0,SUM($H78:AT78)=0),$B78,0)</f>
        <v>0</v>
      </c>
      <c r="AV78">
        <f ca="1">IF(AND($B78&gt;0,SUM(AV$3:AV77)=0,SUM($H78:AU78)=0),$B78,0)</f>
        <v>0</v>
      </c>
      <c r="AW78">
        <f ca="1">IF(AND($B78&gt;0,SUM(AW$3:AW77)=0,SUM($H78:AV78)=0),$B78,0)</f>
        <v>0</v>
      </c>
      <c r="AX78">
        <f ca="1">IF(AND($B78&gt;0,SUM(AX$3:AX77)=0,SUM($H78:AW78)=0),$B78,0)</f>
        <v>0</v>
      </c>
      <c r="AY78">
        <f ca="1">IF(AND($B78&gt;0,SUM(AY$3:AY77)=0,SUM($H78:AX78)=0),$B78,0)</f>
        <v>0</v>
      </c>
      <c r="AZ78">
        <f ca="1">IF(AND($B78&gt;0,SUM(AZ$3:AZ77)=0,SUM($H78:AY78)=0),$B78,0)</f>
        <v>0</v>
      </c>
      <c r="BA78">
        <f ca="1">IF(AND($B78&gt;0,SUM(BA$3:BA77)=0,SUM($H78:AZ78)=0),$B78,0)</f>
        <v>0</v>
      </c>
      <c r="BB78">
        <f ca="1">IF(AND($B78&gt;0,SUM(BB$3:BB77)=0,SUM($H78:BA78)=0),$B78,0)</f>
        <v>0</v>
      </c>
      <c r="BC78">
        <f ca="1">IF(AND($B78&gt;0,SUM(BC$3:BC77)=0,SUM($H78:BB78)=0),$B78,0)</f>
        <v>0</v>
      </c>
      <c r="BD78">
        <f ca="1">IF(AND($B78&gt;0,SUM(BD$3:BD77)=0,SUM($H78:BC78)=0),$B78,0)</f>
        <v>0</v>
      </c>
      <c r="BE78">
        <f ca="1">IF(AND($B78&gt;0,SUM(BE$3:BE77)=0,SUM($H78:BD78)=0),$B78,0)</f>
        <v>0</v>
      </c>
      <c r="BF78">
        <f ca="1">IF(AND($B78&gt;0,SUM(BF$3:BF77)=0,SUM($H78:BE78)=0),$B78,0)</f>
        <v>0</v>
      </c>
      <c r="BG78">
        <f ca="1">IF(AND($B78&gt;0,SUM(BG$3:BG77)=0,SUM($H78:BF78)=0),$B78,0)</f>
        <v>0</v>
      </c>
      <c r="BH78">
        <f ca="1">IF(AND($B78&gt;0,SUM(BH$3:BH77)=0,SUM($H78:BG78)=0),$B78,0)</f>
        <v>0</v>
      </c>
      <c r="BI78">
        <f ca="1">IF(AND($B78&gt;0,SUM(BI$3:BI77)=0,SUM($H78:BH78)=0),$B78,0)</f>
        <v>0</v>
      </c>
      <c r="BJ78">
        <f ca="1">IF(AND($B78&gt;0,SUM(BJ$3:BJ77)=0,SUM($H78:BI78)=0),$B78,0)</f>
        <v>0</v>
      </c>
      <c r="BK78">
        <f ca="1">IF(AND($B78&gt;0,SUM(BK$3:BK77)=0,SUM($H78:BJ78)=0),$B78,0)</f>
        <v>0</v>
      </c>
      <c r="BL78">
        <f ca="1">IF(AND($B78&gt;0,SUM(BL$3:BL77)=0,SUM($H78:BK78)=0),$B78,0)</f>
        <v>0</v>
      </c>
      <c r="BM78">
        <f ca="1">IF(AND($B78&gt;0,SUM(BM$3:BM77)=0,SUM($H78:BL78)=0),$B78,0)</f>
        <v>0</v>
      </c>
      <c r="BN78">
        <f ca="1">IF(AND($B78&gt;0,SUM(BN$3:BN77)=0,SUM($H78:BM78)=0),$B78,0)</f>
        <v>0</v>
      </c>
      <c r="BO78">
        <f ca="1">IF(AND($B78&gt;0,SUM(BO$3:BO77)=0,SUM($H78:BN78)=0),$B78,0)</f>
        <v>0</v>
      </c>
      <c r="BP78">
        <f ca="1">IF(AND($B78&gt;0,SUM(BP$3:BP77)=0,SUM($H78:BO78)=0),$B78,0)</f>
        <v>0</v>
      </c>
      <c r="BQ78">
        <f ca="1">IF(AND($B78&gt;0,SUM(BQ$3:BQ77)=0,SUM($H78:BP78)=0),$B78,0)</f>
        <v>0</v>
      </c>
      <c r="BR78">
        <f ca="1">IF(AND($B78&gt;0,SUM(BR$3:BR77)=0,SUM($H78:BQ78)=0),$B78,0)</f>
        <v>0</v>
      </c>
      <c r="BS78">
        <f ca="1">IF(AND($B78&gt;0,SUM(BS$3:BS77)=0,SUM($H78:BR78)=0),$B78,0)</f>
        <v>0</v>
      </c>
      <c r="BT78">
        <f ca="1">IF(AND($B78&gt;0,SUM(BT$3:BT77)=0,SUM($H78:BS78)=0),$B78,0)</f>
        <v>0</v>
      </c>
      <c r="BU78">
        <f ca="1">IF(AND($B78&gt;0,SUM(BU$3:BU77)=0,SUM($H78:BT78)=0),$B78,0)</f>
        <v>0</v>
      </c>
      <c r="BV78">
        <f ca="1">IF(AND($B78&gt;0,SUM(BV$3:BV77)=0,SUM($H78:BU78)=0),$B78,0)</f>
        <v>0</v>
      </c>
      <c r="BW78">
        <f ca="1">IF(AND($B78&gt;0,SUM(BW$3:BW77)=0,SUM($H78:BV78)=0),$B78,0)</f>
        <v>0</v>
      </c>
      <c r="BX78">
        <f ca="1">IF(AND($B78&gt;0,SUM(BX$3:BX77)=0,SUM($H78:BW78)=0),$B78,0)</f>
        <v>0</v>
      </c>
      <c r="BY78">
        <f ca="1">IF(AND($B78&gt;0,SUM(BY$3:BY77)=0,SUM($H78:BX78)=0),$B78,0)</f>
        <v>0</v>
      </c>
      <c r="BZ78">
        <f ca="1">IF(AND($B78&gt;0,SUM(BZ$3:BZ77)=0,SUM($H78:BY78)=0),$B78,0)</f>
        <v>0</v>
      </c>
      <c r="CA78">
        <f ca="1">IF(AND($B78&gt;0,SUM(CA$3:CA77)=0,SUM($H78:BZ78)=0),$B78,0)</f>
        <v>0</v>
      </c>
      <c r="CB78">
        <f ca="1">IF(AND($B78&gt;0,SUM(CB$3:CB77)=0,SUM($H78:CA78)=0),$B78,0)</f>
        <v>0</v>
      </c>
      <c r="CC78">
        <f ca="1">IF(AND($B78&gt;0,SUM(CC$3:CC77)=0,SUM($H78:CB78)=0),$B78,0)</f>
        <v>0</v>
      </c>
      <c r="CD78">
        <f ca="1">IF(AND($B78&gt;0,SUM(CD$3:CD77)=0,SUM($H78:CC78)=0),$B78,0)</f>
        <v>0</v>
      </c>
      <c r="CE78">
        <f ca="1">IF(AND($B78&gt;0,SUM(CE$3:CE77)=0,SUM($H78:CD78)=0),$B78,0)</f>
        <v>0</v>
      </c>
      <c r="CF78">
        <f ca="1">IF(AND($B78&gt;0,SUM(CF$3:CF77)=0,SUM($H78:CE78)=0),$B78,0)</f>
        <v>0</v>
      </c>
      <c r="CG78">
        <f ca="1">IF(AND($B78&gt;0,SUM(CG$3:CG77)=0,SUM($H78:CF78)=0),$B78,0)</f>
        <v>0</v>
      </c>
      <c r="CH78">
        <f ca="1">IF(AND($B78&gt;0,SUM(CH$3:CH77)=0,SUM($H78:CG78)=0),$B78,0)</f>
        <v>0</v>
      </c>
      <c r="CI78">
        <f ca="1">IF(AND($B78&gt;0,SUM(CI$3:CI77)=0,SUM($H78:CH78)=0),$B78,0)</f>
        <v>0</v>
      </c>
      <c r="CJ78">
        <f ca="1">IF(AND($B78&gt;0,SUM(CJ$3:CJ77)=0,SUM($H78:CI78)=0),$B78,0)</f>
        <v>0</v>
      </c>
      <c r="CK78">
        <f ca="1">IF(AND($B78&gt;0,SUM(CK$3:CK77)=0,SUM($H78:CJ78)=0),$B78,0)</f>
        <v>0</v>
      </c>
      <c r="CL78">
        <f ca="1">IF(AND($B78&gt;0,SUM(CL$3:CL77)=0,SUM($H78:CK78)=0),$B78,0)</f>
        <v>0</v>
      </c>
      <c r="CM78">
        <f ca="1">IF(AND($B78&gt;0,SUM(CM$3:CM77)=0,SUM($H78:CL78)=0),$B78,0)</f>
        <v>0</v>
      </c>
      <c r="CN78">
        <f ca="1">IF(AND($B78&gt;0,SUM(CN$3:CN77)=0,SUM($H78:CM78)=0),$B78,0)</f>
        <v>0</v>
      </c>
      <c r="CO78">
        <f ca="1">IF(AND($B78&gt;0,SUM(CO$3:CO77)=0,SUM($H78:CN78)=0),$B78,0)</f>
        <v>0</v>
      </c>
      <c r="CP78">
        <f ca="1">IF(AND($B78&gt;0,SUM(CP$3:CP77)=0,SUM($H78:CO78)=0),$B78,0)</f>
        <v>0</v>
      </c>
      <c r="CQ78">
        <f ca="1">IF(AND($B78&gt;0,SUM(CQ$3:CQ77)=0,SUM($H78:CP78)=0),$B78,0)</f>
        <v>0</v>
      </c>
      <c r="CR78">
        <f ca="1">IF(AND($B78&gt;0,SUM(CR$3:CR77)=0,SUM($H78:CQ78)=0),$B78,0)</f>
        <v>0</v>
      </c>
      <c r="CS78">
        <f ca="1">IF(AND($B78&gt;0,SUM(CS$3:CS77)=0,SUM($H78:CR78)=0),$B78,0)</f>
        <v>0</v>
      </c>
      <c r="CT78">
        <f ca="1">IF(AND($B78&gt;0,SUM(CT$3:CT77)=0,SUM($H78:CS78)=0),$B78,0)</f>
        <v>0</v>
      </c>
      <c r="CU78">
        <f ca="1">IF(AND($B78&gt;0,SUM(CU$3:CU77)=0,SUM($H78:CT78)=0),$B78,0)</f>
        <v>0</v>
      </c>
      <c r="CV78">
        <f ca="1">IF(AND($B78&gt;0,SUM(CV$3:CV77)=0,SUM($H78:CU78)=0),$B78,0)</f>
        <v>0</v>
      </c>
      <c r="CW78">
        <f ca="1">IF(AND($B78&gt;0,SUM(CW$3:CW77)=0,SUM($H78:CV78)=0),$B78,0)</f>
        <v>0</v>
      </c>
      <c r="CX78">
        <f ca="1">IF(AND($B78&gt;0,SUM(CX$3:CX77)=0,SUM($H78:CW78)=0),$B78,0)</f>
        <v>0</v>
      </c>
      <c r="CY78">
        <f ca="1">IF(AND($B78&gt;0,SUM(CY$3:CY77)=0,SUM($H78:CX78)=0),$B78,0)</f>
        <v>0</v>
      </c>
      <c r="CZ78">
        <f ca="1">IF(AND($B78&gt;0,SUM(CZ$3:CZ77)=0,SUM($H78:CY78)=0),$B78,0)</f>
        <v>0</v>
      </c>
      <c r="DA78">
        <f ca="1">IF(AND($B78&gt;0,SUM(DA$3:DA77)=0,SUM($H78:CZ78)=0),$B78,0)</f>
        <v>0</v>
      </c>
      <c r="DB78">
        <f ca="1">IF(AND($B78&gt;0,SUM(DB$3:DB77)=0,SUM($H78:DA78)=0),$B78,0)</f>
        <v>0</v>
      </c>
      <c r="DC78">
        <f ca="1">IF(AND($B78&gt;0,SUM(DC$3:DC77)=0,SUM($H78:DB78)=0),$B78,0)</f>
        <v>0</v>
      </c>
      <c r="DD78">
        <f ca="1">IF(AND($B78&gt;0,SUM(DD$3:DD77)=0,SUM($H78:DC78)=0),$B78,0)</f>
        <v>0</v>
      </c>
      <c r="DE78">
        <f ca="1">IF(AND($B78&gt;0,SUM(DE$3:DE77)=0,SUM($H78:DD78)=0),$B78,0)</f>
        <v>0</v>
      </c>
      <c r="DF78">
        <f ca="1">IF(AND($B78&gt;0,SUM(DF$3:DF77)=0,SUM($H78:DE78)=0),$B78,0)</f>
        <v>0</v>
      </c>
      <c r="DG78">
        <f ca="1">IF(AND($B78&gt;0,SUM(DG$3:DG77)=0,SUM($H78:DF78)=0),$B78,0)</f>
        <v>0</v>
      </c>
      <c r="DH78">
        <f ca="1">IF(AND($B78&gt;0,SUM(DH$3:DH77)=0,SUM($H78:DG78)=0),$B78,0)</f>
        <v>0</v>
      </c>
      <c r="DI78">
        <f ca="1">IF(AND($B78&gt;0,SUM(DI$3:DI77)=0,SUM($H78:DH78)=0),$B78,0)</f>
        <v>0</v>
      </c>
      <c r="DJ78">
        <f ca="1">IF(AND($B78&gt;0,SUM(DJ$3:DJ77)=0,SUM($H78:DI78)=0),$B78,0)</f>
        <v>0</v>
      </c>
      <c r="DK78">
        <f ca="1">IF(AND($B78&gt;0,SUM(DK$3:DK77)=0,SUM($H78:DJ78)=0),$B78,0)</f>
        <v>0</v>
      </c>
      <c r="DL78">
        <f ca="1">IF(AND($B78&gt;0,SUM(DL$3:DL77)=0,SUM($H78:DK78)=0),$B78,0)</f>
        <v>0</v>
      </c>
      <c r="DM78">
        <f ca="1">IF(AND($B78&gt;0,SUM(DM$3:DM77)=0,SUM($H78:DL78)=0),$B78,0)</f>
        <v>0</v>
      </c>
      <c r="DN78">
        <f ca="1">IF(AND($B78&gt;0,SUM(DN$3:DN77)=0,SUM($H78:DM78)=0),$B78,0)</f>
        <v>0</v>
      </c>
      <c r="DO78">
        <f ca="1">IF(AND($B78&gt;0,SUM(DO$3:DO77)=0,SUM($H78:DN78)=0),$B78,0)</f>
        <v>0</v>
      </c>
      <c r="DP78">
        <f ca="1">IF(AND($B78&gt;0,SUM(DP$3:DP77)=0,SUM($H78:DO78)=0),$B78,0)</f>
        <v>0</v>
      </c>
      <c r="DQ78">
        <f ca="1">IF(AND($B78&gt;0,SUM(DQ$3:DQ77)=0,SUM($H78:DP78)=0),$B78,0)</f>
        <v>0</v>
      </c>
      <c r="DR78">
        <f ca="1">IF(AND($B78&gt;0,SUM(DR$3:DR77)=0,SUM($H78:DQ78)=0),$B78,0)</f>
        <v>0</v>
      </c>
      <c r="DS78">
        <f ca="1">IF(AND($B78&gt;0,SUM(DS$3:DS77)=0,SUM($H78:DR78)=0),$B78,0)</f>
        <v>0</v>
      </c>
      <c r="DT78">
        <f ca="1">IF(AND($B78&gt;0,SUM(DT$3:DT77)=0,SUM($H78:DS78)=0),$B78,0)</f>
        <v>0</v>
      </c>
      <c r="DU78">
        <f ca="1">IF(AND($B78&gt;0,SUM(DU$3:DU77)=0,SUM($H78:DT78)=0),$B78,0)</f>
        <v>0</v>
      </c>
      <c r="DV78">
        <f ca="1">IF(AND($B78&gt;0,SUM(DV$3:DV77)=0,SUM($H78:DU78)=0),$B78,0)</f>
        <v>0</v>
      </c>
      <c r="DW78">
        <f ca="1">IF(AND($B78&gt;0,SUM(DW$3:DW77)=0,SUM($H78:DV78)=0),$B78,0)</f>
        <v>0</v>
      </c>
      <c r="DX78">
        <f ca="1">IF(AND($B78&gt;0,SUM(DX$3:DX77)=0,SUM($H78:DW78)=0),$B78,0)</f>
        <v>0</v>
      </c>
      <c r="DY78">
        <f ca="1">IF(AND($B78&gt;0,SUM(DY$3:DY77)=0,SUM($H78:DX78)=0),$B78,0)</f>
        <v>0</v>
      </c>
      <c r="DZ78">
        <f ca="1">IF(AND($B78&gt;0,SUM(DZ$3:DZ77)=0,SUM($H78:DY78)=0),$B78,0)</f>
        <v>0</v>
      </c>
      <c r="EA78">
        <f ca="1">IF(AND($B78&gt;0,SUM(EA$3:EA77)=0,SUM($H78:DZ78)=0),$B78,0)</f>
        <v>0</v>
      </c>
      <c r="EB78">
        <f ca="1">IF(AND($B78&gt;0,SUM(EB$3:EB77)=0,SUM($H78:EA78)=0),$B78,0)</f>
        <v>0</v>
      </c>
      <c r="EC78">
        <f ca="1">IF(AND($B78&gt;0,SUM(EC$3:EC77)=0,SUM($H78:EB78)=0),$B78,0)</f>
        <v>0</v>
      </c>
      <c r="ED78">
        <f ca="1">IF(AND($B78&gt;0,SUM(ED$3:ED77)=0,SUM($H78:EC78)=0),$B78,0)</f>
        <v>0</v>
      </c>
      <c r="EE78">
        <f ca="1">IF(AND($B78&gt;0,SUM(EE$3:EE77)=0,SUM($H78:ED78)=0),$B78,0)</f>
        <v>0</v>
      </c>
      <c r="EF78">
        <f ca="1">IF(AND($B78&gt;0,SUM(EF$3:EF77)=0,SUM($H78:EE78)=0),$B78,0)</f>
        <v>0</v>
      </c>
      <c r="EG78">
        <f ca="1">IF(AND($B78&gt;0,SUM(EG$3:EG77)=0,SUM($H78:EF78)=0),$B78,0)</f>
        <v>0</v>
      </c>
      <c r="EH78">
        <f ca="1">IF(AND($B78&gt;0,SUM(EH$3:EH77)=0,SUM($H78:EG78)=0),$B78,0)</f>
        <v>0</v>
      </c>
      <c r="EI78">
        <f ca="1">IF(AND($B78&gt;0,SUM(EI$3:EI77)=0,SUM($H78:EH78)=0),$B78,0)</f>
        <v>0</v>
      </c>
      <c r="EJ78">
        <f ca="1">IF(AND($B78&gt;0,SUM(EJ$3:EJ77)=0,SUM($H78:EI78)=0),$B78,0)</f>
        <v>0</v>
      </c>
      <c r="EK78">
        <f ca="1">IF(AND($B78&gt;0,SUM(EK$3:EK77)=0,SUM($H78:EJ78)=0),$B78,0)</f>
        <v>0</v>
      </c>
      <c r="EL78">
        <f ca="1">IF(AND($B78&gt;0,SUM(EL$3:EL77)=0,SUM($H78:EK78)=0),$B78,0)</f>
        <v>0</v>
      </c>
      <c r="EM78">
        <f ca="1">IF(AND($B78&gt;0,SUM(EM$3:EM77)=0,SUM($H78:EL78)=0),$B78,0)</f>
        <v>0</v>
      </c>
      <c r="EN78">
        <f ca="1">IF(AND($B78&gt;0,SUM(EN$3:EN77)=0,SUM($H78:EM78)=0),$B78,0)</f>
        <v>0</v>
      </c>
      <c r="EO78">
        <f ca="1">IF(AND($B78&gt;0,SUM(EO$3:EO77)=0,SUM($H78:EN78)=0),$B78,0)</f>
        <v>0</v>
      </c>
      <c r="EP78">
        <f ca="1">IF(AND($B78&gt;0,SUM(EP$3:EP77)=0,SUM($H78:EO78)=0),$B78,0)</f>
        <v>0</v>
      </c>
      <c r="EQ78">
        <f ca="1">IF(AND($B78&gt;0,SUM(EQ$3:EQ77)=0,SUM($H78:EP78)=0),$B78,0)</f>
        <v>0</v>
      </c>
      <c r="ER78">
        <f ca="1">IF(AND($B78&gt;0,SUM(ER$3:ER77)=0,SUM($H78:EQ78)=0),$B78,0)</f>
        <v>0</v>
      </c>
      <c r="ES78">
        <f ca="1">IF(AND($B78&gt;0,SUM(ES$3:ES77)=0,SUM($H78:ER78)=0),$B78,0)</f>
        <v>0</v>
      </c>
      <c r="ET78">
        <f ca="1">IF(AND($B78&gt;0,SUM(ET$3:ET77)=0,SUM($H78:ES78)=0),$B78,0)</f>
        <v>0</v>
      </c>
      <c r="EU78">
        <f ca="1">IF(AND($B78&gt;0,SUM(EU$3:EU77)=0,SUM($H78:ET78)=0),$B78,0)</f>
        <v>0</v>
      </c>
      <c r="EV78">
        <f ca="1">IF(AND($B78&gt;0,SUM(EV$3:EV77)=0,SUM($H78:EU78)=0),$B78,0)</f>
        <v>0</v>
      </c>
      <c r="EW78">
        <f ca="1">IF(AND($B78&gt;0,SUM(EW$3:EW77)=0,SUM($H78:EV78)=0),$B78,0)</f>
        <v>0</v>
      </c>
      <c r="EX78">
        <f ca="1">IF(AND($B78&gt;0,SUM(EX$3:EX77)=0,SUM($H78:EW78)=0),$B78,0)</f>
        <v>0</v>
      </c>
      <c r="EY78">
        <f ca="1">IF(AND($B78&gt;0,SUM(EY$3:EY77)=0,SUM($H78:EX78)=0),$B78,0)</f>
        <v>0</v>
      </c>
      <c r="EZ78">
        <f ca="1">IF(AND($B78&gt;0,SUM(EZ$3:EZ77)=0,SUM($H78:EY78)=0),$B78,0)</f>
        <v>0</v>
      </c>
      <c r="FA78">
        <f ca="1">IF(AND($B78&gt;0,SUM(FA$3:FA77)=0,SUM($H78:EZ78)=0),$B78,0)</f>
        <v>0</v>
      </c>
      <c r="FB78">
        <f ca="1">IF(AND($B78&gt;0,SUM(FB$3:FB77)=0,SUM($H78:FA78)=0),$B78,0)</f>
        <v>0</v>
      </c>
      <c r="FC78">
        <f ca="1">IF(AND($B78&gt;0,SUM(FC$3:FC77)=0,SUM($H78:FB78)=0),$B78,0)</f>
        <v>0</v>
      </c>
      <c r="FD78">
        <f ca="1">IF(AND($B78&gt;0,SUM(FD$3:FD77)=0,SUM($H78:FC78)=0),$B78,0)</f>
        <v>0</v>
      </c>
      <c r="FE78">
        <f ca="1">IF(AND($B78&gt;0,SUM(FE$3:FE77)=0,SUM($H78:FD78)=0),$B78,0)</f>
        <v>0</v>
      </c>
      <c r="FF78">
        <f ca="1">IF(AND($B78&gt;0,SUM(FF$3:FF77)=0,SUM($H78:FE78)=0),$B78,0)</f>
        <v>0</v>
      </c>
      <c r="FG78">
        <f ca="1">IF(AND($B78&gt;0,SUM(FG$3:FG77)=0,SUM($H78:FF78)=0),$B78,0)</f>
        <v>0</v>
      </c>
      <c r="FH78">
        <f ca="1">IF(AND($B78&gt;0,SUM(FH$3:FH77)=0,SUM($H78:FG78)=0),$B78,0)</f>
        <v>0</v>
      </c>
      <c r="FI78">
        <f ca="1">IF(AND($B78&gt;0,SUM(FI$3:FI77)=0,SUM($H78:FH78)=0),$B78,0)</f>
        <v>0</v>
      </c>
      <c r="FJ78">
        <f ca="1">IF(AND($B78&gt;0,SUM(FJ$3:FJ77)=0,SUM($H78:FI78)=0),$B78,0)</f>
        <v>0</v>
      </c>
      <c r="FK78">
        <f ca="1">IF(AND($B78&gt;0,SUM(FK$3:FK77)=0,SUM($H78:FJ78)=0),$B78,0)</f>
        <v>0</v>
      </c>
      <c r="FL78">
        <f ca="1">IF(AND($B78&gt;0,SUM(FL$3:FL77)=0,SUM($H78:FK78)=0),$B78,0)</f>
        <v>0</v>
      </c>
      <c r="FM78">
        <f ca="1">IF(AND($B78&gt;0,SUM(FM$3:FM77)=0,SUM($H78:FL78)=0),$B78,0)</f>
        <v>0</v>
      </c>
      <c r="FN78">
        <f ca="1">IF(AND($B78&gt;0,SUM(FN$3:FN77)=0,SUM($H78:FM78)=0),$B78,0)</f>
        <v>0</v>
      </c>
      <c r="FS78" s="67" t="s">
        <v>303</v>
      </c>
      <c r="FT78" s="67" t="s">
        <v>58</v>
      </c>
      <c r="FU78" s="342" t="s">
        <v>92</v>
      </c>
      <c r="FV78" s="67">
        <v>1</v>
      </c>
      <c r="FY78" s="249" t="s">
        <v>433</v>
      </c>
      <c r="FZ78" s="67" t="s">
        <v>58</v>
      </c>
      <c r="GA78" s="67" t="str">
        <f>""</f>
        <v/>
      </c>
      <c r="GB78" s="67">
        <v>1</v>
      </c>
      <c r="GE78" s="67" t="s">
        <v>820</v>
      </c>
      <c r="GF78" s="67" t="s">
        <v>58</v>
      </c>
      <c r="GG78" s="67" t="str">
        <f>""</f>
        <v/>
      </c>
      <c r="GH78" s="67">
        <v>1</v>
      </c>
    </row>
    <row r="79" spans="1:190" ht="15.75" thickBot="1" x14ac:dyDescent="0.3">
      <c r="A79">
        <v>79</v>
      </c>
      <c r="B79">
        <f ca="1">IF(OR(Valintaohjelma!D$33=SelectionData!F$33,Valintaohjelma!D$33=SelectionData!K$33),A79,0)</f>
        <v>0</v>
      </c>
      <c r="C79" s="240" t="str">
        <f t="shared" ca="1" si="10"/>
        <v>Vesikiertoinen kanavapatteri tuloilman lämmitykseen 125mm (sis. SET module, 24V20W Power)</v>
      </c>
      <c r="D79" s="240" t="str">
        <f t="shared" ca="1" si="11"/>
        <v>SDHW125</v>
      </c>
      <c r="E79" s="240">
        <f t="shared" ca="1" si="12"/>
        <v>7906803</v>
      </c>
      <c r="F79" s="240">
        <f t="shared" ca="1" si="13"/>
        <v>1</v>
      </c>
      <c r="G79" s="47">
        <f ca="1">INDEX($I$2:$FN$2,ROWS(G$2:G79))</f>
        <v>1</v>
      </c>
      <c r="H79">
        <v>0</v>
      </c>
      <c r="I79">
        <f ca="1">IF(AND($B79&gt;0,SUM(I$3:I78)=0,SUM($H79:H79)=0),$B79,0)</f>
        <v>0</v>
      </c>
      <c r="J79">
        <f ca="1">IF(AND($B79&gt;0,SUM(J$3:J78)=0,SUM($H79:I79)=0),$B79,0)</f>
        <v>0</v>
      </c>
      <c r="K79">
        <f ca="1">IF(AND($B79&gt;0,SUM(K$3:K78)=0,SUM($H79:J79)=0),$B79,0)</f>
        <v>0</v>
      </c>
      <c r="L79">
        <f ca="1">IF(AND($B79&gt;0,SUM(L$3:L78)=0,SUM($H79:K79)=0),$B79,0)</f>
        <v>0</v>
      </c>
      <c r="M79">
        <f ca="1">IF(AND($B79&gt;0,SUM(M$3:M78)=0,SUM($H79:L79)=0),$B79,0)</f>
        <v>0</v>
      </c>
      <c r="N79">
        <f ca="1">IF(AND($B79&gt;0,SUM(N$3:N78)=0,SUM($H79:M79)=0),$B79,0)</f>
        <v>0</v>
      </c>
      <c r="O79">
        <f ca="1">IF(AND($B79&gt;0,SUM(O$3:O78)=0,SUM($H79:N79)=0),$B79,0)</f>
        <v>0</v>
      </c>
      <c r="P79">
        <f ca="1">IF(AND($B79&gt;0,SUM(P$3:P78)=0,SUM($H79:O79)=0),$B79,0)</f>
        <v>0</v>
      </c>
      <c r="Q79">
        <f ca="1">IF(AND($B79&gt;0,SUM(Q$3:Q78)=0,SUM($H79:P79)=0),$B79,0)</f>
        <v>0</v>
      </c>
      <c r="R79">
        <f ca="1">IF(AND($B79&gt;0,SUM(R$3:R78)=0,SUM($H79:Q79)=0),$B79,0)</f>
        <v>0</v>
      </c>
      <c r="S79">
        <f ca="1">IF(AND($B79&gt;0,SUM(S$3:S78)=0,SUM($H79:R79)=0),$B79,0)</f>
        <v>0</v>
      </c>
      <c r="T79">
        <f ca="1">IF(AND($B79&gt;0,SUM(T$3:T78)=0,SUM($H79:S79)=0),$B79,0)</f>
        <v>0</v>
      </c>
      <c r="U79">
        <f ca="1">IF(AND($B79&gt;0,SUM(U$3:U78)=0,SUM($H79:T79)=0),$B79,0)</f>
        <v>0</v>
      </c>
      <c r="V79">
        <f ca="1">IF(AND($B79&gt;0,SUM(V$3:V78)=0,SUM($H79:U79)=0),$B79,0)</f>
        <v>0</v>
      </c>
      <c r="W79">
        <f ca="1">IF(AND($B79&gt;0,SUM(W$3:W78)=0,SUM($H79:V79)=0),$B79,0)</f>
        <v>0</v>
      </c>
      <c r="X79">
        <f ca="1">IF(AND($B79&gt;0,SUM(X$3:X78)=0,SUM($H79:W79)=0),$B79,0)</f>
        <v>0</v>
      </c>
      <c r="Y79">
        <f ca="1">IF(AND($B79&gt;0,SUM(Y$3:Y78)=0,SUM($H79:X79)=0),$B79,0)</f>
        <v>0</v>
      </c>
      <c r="Z79">
        <f ca="1">IF(AND($B79&gt;0,SUM(Z$3:Z78)=0,SUM($H79:Y79)=0),$B79,0)</f>
        <v>0</v>
      </c>
      <c r="AA79">
        <f ca="1">IF(AND($B79&gt;0,SUM(AA$3:AA78)=0,SUM($H79:Z79)=0),$B79,0)</f>
        <v>0</v>
      </c>
      <c r="AB79">
        <f ca="1">IF(AND($B79&gt;0,SUM(AB$3:AB78)=0,SUM($H79:AA79)=0),$B79,0)</f>
        <v>0</v>
      </c>
      <c r="AC79">
        <f ca="1">IF(AND($B79&gt;0,SUM(AC$3:AC78)=0,SUM($H79:AB79)=0),$B79,0)</f>
        <v>0</v>
      </c>
      <c r="AD79">
        <f ca="1">IF(AND($B79&gt;0,SUM(AD$3:AD78)=0,SUM($H79:AC79)=0),$B79,0)</f>
        <v>0</v>
      </c>
      <c r="AE79">
        <f ca="1">IF(AND($B79&gt;0,SUM(AE$3:AE78)=0,SUM($H79:AD79)=0),$B79,0)</f>
        <v>0</v>
      </c>
      <c r="AF79">
        <f ca="1">IF(AND($B79&gt;0,SUM(AF$3:AF78)=0,SUM($H79:AE79)=0),$B79,0)</f>
        <v>0</v>
      </c>
      <c r="AG79">
        <f ca="1">IF(AND($B79&gt;0,SUM(AG$3:AG78)=0,SUM($H79:AF79)=0),$B79,0)</f>
        <v>0</v>
      </c>
      <c r="AH79">
        <f ca="1">IF(AND($B79&gt;0,SUM(AH$3:AH78)=0,SUM($H79:AG79)=0),$B79,0)</f>
        <v>0</v>
      </c>
      <c r="AI79">
        <f ca="1">IF(AND($B79&gt;0,SUM(AI$3:AI78)=0,SUM($H79:AH79)=0),$B79,0)</f>
        <v>0</v>
      </c>
      <c r="AJ79">
        <f ca="1">IF(AND($B79&gt;0,SUM(AJ$3:AJ78)=0,SUM($H79:AI79)=0),$B79,0)</f>
        <v>0</v>
      </c>
      <c r="AK79">
        <f ca="1">IF(AND($B79&gt;0,SUM(AK$3:AK78)=0,SUM($H79:AJ79)=0),$B79,0)</f>
        <v>0</v>
      </c>
      <c r="AL79">
        <f ca="1">IF(AND($B79&gt;0,SUM(AL$3:AL78)=0,SUM($H79:AK79)=0),$B79,0)</f>
        <v>0</v>
      </c>
      <c r="AM79">
        <f ca="1">IF(AND($B79&gt;0,SUM(AM$3:AM78)=0,SUM($H79:AL79)=0),$B79,0)</f>
        <v>0</v>
      </c>
      <c r="AN79">
        <f ca="1">IF(AND($B79&gt;0,SUM(AN$3:AN78)=0,SUM($H79:AM79)=0),$B79,0)</f>
        <v>0</v>
      </c>
      <c r="AO79">
        <f ca="1">IF(AND($B79&gt;0,SUM(AO$3:AO78)=0,SUM($H79:AN79)=0),$B79,0)</f>
        <v>0</v>
      </c>
      <c r="AP79">
        <f ca="1">IF(AND($B79&gt;0,SUM(AP$3:AP78)=0,SUM($H79:AO79)=0),$B79,0)</f>
        <v>0</v>
      </c>
      <c r="AQ79">
        <f ca="1">IF(AND($B79&gt;0,SUM(AQ$3:AQ78)=0,SUM($H79:AP79)=0),$B79,0)</f>
        <v>0</v>
      </c>
      <c r="AR79">
        <f ca="1">IF(AND($B79&gt;0,SUM(AR$3:AR78)=0,SUM($H79:AQ79)=0),$B79,0)</f>
        <v>0</v>
      </c>
      <c r="AS79">
        <f ca="1">IF(AND($B79&gt;0,SUM(AS$3:AS78)=0,SUM($H79:AR79)=0),$B79,0)</f>
        <v>0</v>
      </c>
      <c r="AT79">
        <f ca="1">IF(AND($B79&gt;0,SUM(AT$3:AT78)=0,SUM($H79:AS79)=0),$B79,0)</f>
        <v>0</v>
      </c>
      <c r="AU79">
        <f ca="1">IF(AND($B79&gt;0,SUM(AU$3:AU78)=0,SUM($H79:AT79)=0),$B79,0)</f>
        <v>0</v>
      </c>
      <c r="AV79">
        <f ca="1">IF(AND($B79&gt;0,SUM(AV$3:AV78)=0,SUM($H79:AU79)=0),$B79,0)</f>
        <v>0</v>
      </c>
      <c r="AW79">
        <f ca="1">IF(AND($B79&gt;0,SUM(AW$3:AW78)=0,SUM($H79:AV79)=0),$B79,0)</f>
        <v>0</v>
      </c>
      <c r="AX79">
        <f ca="1">IF(AND($B79&gt;0,SUM(AX$3:AX78)=0,SUM($H79:AW79)=0),$B79,0)</f>
        <v>0</v>
      </c>
      <c r="AY79">
        <f ca="1">IF(AND($B79&gt;0,SUM(AY$3:AY78)=0,SUM($H79:AX79)=0),$B79,0)</f>
        <v>0</v>
      </c>
      <c r="AZ79">
        <f ca="1">IF(AND($B79&gt;0,SUM(AZ$3:AZ78)=0,SUM($H79:AY79)=0),$B79,0)</f>
        <v>0</v>
      </c>
      <c r="BA79">
        <f ca="1">IF(AND($B79&gt;0,SUM(BA$3:BA78)=0,SUM($H79:AZ79)=0),$B79,0)</f>
        <v>0</v>
      </c>
      <c r="BB79">
        <f ca="1">IF(AND($B79&gt;0,SUM(BB$3:BB78)=0,SUM($H79:BA79)=0),$B79,0)</f>
        <v>0</v>
      </c>
      <c r="BC79">
        <f ca="1">IF(AND($B79&gt;0,SUM(BC$3:BC78)=0,SUM($H79:BB79)=0),$B79,0)</f>
        <v>0</v>
      </c>
      <c r="BD79">
        <f ca="1">IF(AND($B79&gt;0,SUM(BD$3:BD78)=0,SUM($H79:BC79)=0),$B79,0)</f>
        <v>0</v>
      </c>
      <c r="BE79">
        <f ca="1">IF(AND($B79&gt;0,SUM(BE$3:BE78)=0,SUM($H79:BD79)=0),$B79,0)</f>
        <v>0</v>
      </c>
      <c r="BF79">
        <f ca="1">IF(AND($B79&gt;0,SUM(BF$3:BF78)=0,SUM($H79:BE79)=0),$B79,0)</f>
        <v>0</v>
      </c>
      <c r="BG79">
        <f ca="1">IF(AND($B79&gt;0,SUM(BG$3:BG78)=0,SUM($H79:BF79)=0),$B79,0)</f>
        <v>0</v>
      </c>
      <c r="BH79">
        <f ca="1">IF(AND($B79&gt;0,SUM(BH$3:BH78)=0,SUM($H79:BG79)=0),$B79,0)</f>
        <v>0</v>
      </c>
      <c r="BI79">
        <f ca="1">IF(AND($B79&gt;0,SUM(BI$3:BI78)=0,SUM($H79:BH79)=0),$B79,0)</f>
        <v>0</v>
      </c>
      <c r="BJ79">
        <f ca="1">IF(AND($B79&gt;0,SUM(BJ$3:BJ78)=0,SUM($H79:BI79)=0),$B79,0)</f>
        <v>0</v>
      </c>
      <c r="BK79">
        <f ca="1">IF(AND($B79&gt;0,SUM(BK$3:BK78)=0,SUM($H79:BJ79)=0),$B79,0)</f>
        <v>0</v>
      </c>
      <c r="BL79">
        <f ca="1">IF(AND($B79&gt;0,SUM(BL$3:BL78)=0,SUM($H79:BK79)=0),$B79,0)</f>
        <v>0</v>
      </c>
      <c r="BM79">
        <f ca="1">IF(AND($B79&gt;0,SUM(BM$3:BM78)=0,SUM($H79:BL79)=0),$B79,0)</f>
        <v>0</v>
      </c>
      <c r="BN79">
        <f ca="1">IF(AND($B79&gt;0,SUM(BN$3:BN78)=0,SUM($H79:BM79)=0),$B79,0)</f>
        <v>0</v>
      </c>
      <c r="BO79">
        <f ca="1">IF(AND($B79&gt;0,SUM(BO$3:BO78)=0,SUM($H79:BN79)=0),$B79,0)</f>
        <v>0</v>
      </c>
      <c r="BP79">
        <f ca="1">IF(AND($B79&gt;0,SUM(BP$3:BP78)=0,SUM($H79:BO79)=0),$B79,0)</f>
        <v>0</v>
      </c>
      <c r="BQ79">
        <f ca="1">IF(AND($B79&gt;0,SUM(BQ$3:BQ78)=0,SUM($H79:BP79)=0),$B79,0)</f>
        <v>0</v>
      </c>
      <c r="BR79">
        <f ca="1">IF(AND($B79&gt;0,SUM(BR$3:BR78)=0,SUM($H79:BQ79)=0),$B79,0)</f>
        <v>0</v>
      </c>
      <c r="BS79">
        <f ca="1">IF(AND($B79&gt;0,SUM(BS$3:BS78)=0,SUM($H79:BR79)=0),$B79,0)</f>
        <v>0</v>
      </c>
      <c r="BT79">
        <f ca="1">IF(AND($B79&gt;0,SUM(BT$3:BT78)=0,SUM($H79:BS79)=0),$B79,0)</f>
        <v>0</v>
      </c>
      <c r="BU79">
        <f ca="1">IF(AND($B79&gt;0,SUM(BU$3:BU78)=0,SUM($H79:BT79)=0),$B79,0)</f>
        <v>0</v>
      </c>
      <c r="BV79">
        <f ca="1">IF(AND($B79&gt;0,SUM(BV$3:BV78)=0,SUM($H79:BU79)=0),$B79,0)</f>
        <v>0</v>
      </c>
      <c r="BW79">
        <f ca="1">IF(AND($B79&gt;0,SUM(BW$3:BW78)=0,SUM($H79:BV79)=0),$B79,0)</f>
        <v>0</v>
      </c>
      <c r="BX79">
        <f ca="1">IF(AND($B79&gt;0,SUM(BX$3:BX78)=0,SUM($H79:BW79)=0),$B79,0)</f>
        <v>0</v>
      </c>
      <c r="BY79">
        <f ca="1">IF(AND($B79&gt;0,SUM(BY$3:BY78)=0,SUM($H79:BX79)=0),$B79,0)</f>
        <v>0</v>
      </c>
      <c r="BZ79">
        <f ca="1">IF(AND($B79&gt;0,SUM(BZ$3:BZ78)=0,SUM($H79:BY79)=0),$B79,0)</f>
        <v>0</v>
      </c>
      <c r="CA79">
        <f ca="1">IF(AND($B79&gt;0,SUM(CA$3:CA78)=0,SUM($H79:BZ79)=0),$B79,0)</f>
        <v>0</v>
      </c>
      <c r="CB79">
        <f ca="1">IF(AND($B79&gt;0,SUM(CB$3:CB78)=0,SUM($H79:CA79)=0),$B79,0)</f>
        <v>0</v>
      </c>
      <c r="CC79">
        <f ca="1">IF(AND($B79&gt;0,SUM(CC$3:CC78)=0,SUM($H79:CB79)=0),$B79,0)</f>
        <v>0</v>
      </c>
      <c r="CD79">
        <f ca="1">IF(AND($B79&gt;0,SUM(CD$3:CD78)=0,SUM($H79:CC79)=0),$B79,0)</f>
        <v>0</v>
      </c>
      <c r="CE79">
        <f ca="1">IF(AND($B79&gt;0,SUM(CE$3:CE78)=0,SUM($H79:CD79)=0),$B79,0)</f>
        <v>0</v>
      </c>
      <c r="CF79">
        <f ca="1">IF(AND($B79&gt;0,SUM(CF$3:CF78)=0,SUM($H79:CE79)=0),$B79,0)</f>
        <v>0</v>
      </c>
      <c r="CG79">
        <f ca="1">IF(AND($B79&gt;0,SUM(CG$3:CG78)=0,SUM($H79:CF79)=0),$B79,0)</f>
        <v>0</v>
      </c>
      <c r="CH79">
        <f ca="1">IF(AND($B79&gt;0,SUM(CH$3:CH78)=0,SUM($H79:CG79)=0),$B79,0)</f>
        <v>0</v>
      </c>
      <c r="CI79">
        <f ca="1">IF(AND($B79&gt;0,SUM(CI$3:CI78)=0,SUM($H79:CH79)=0),$B79,0)</f>
        <v>0</v>
      </c>
      <c r="CJ79">
        <f ca="1">IF(AND($B79&gt;0,SUM(CJ$3:CJ78)=0,SUM($H79:CI79)=0),$B79,0)</f>
        <v>0</v>
      </c>
      <c r="CK79">
        <f ca="1">IF(AND($B79&gt;0,SUM(CK$3:CK78)=0,SUM($H79:CJ79)=0),$B79,0)</f>
        <v>0</v>
      </c>
      <c r="CL79">
        <f ca="1">IF(AND($B79&gt;0,SUM(CL$3:CL78)=0,SUM($H79:CK79)=0),$B79,0)</f>
        <v>0</v>
      </c>
      <c r="CM79">
        <f ca="1">IF(AND($B79&gt;0,SUM(CM$3:CM78)=0,SUM($H79:CL79)=0),$B79,0)</f>
        <v>0</v>
      </c>
      <c r="CN79">
        <f ca="1">IF(AND($B79&gt;0,SUM(CN$3:CN78)=0,SUM($H79:CM79)=0),$B79,0)</f>
        <v>0</v>
      </c>
      <c r="CO79">
        <f ca="1">IF(AND($B79&gt;0,SUM(CO$3:CO78)=0,SUM($H79:CN79)=0),$B79,0)</f>
        <v>0</v>
      </c>
      <c r="CP79">
        <f ca="1">IF(AND($B79&gt;0,SUM(CP$3:CP78)=0,SUM($H79:CO79)=0),$B79,0)</f>
        <v>0</v>
      </c>
      <c r="CQ79">
        <f ca="1">IF(AND($B79&gt;0,SUM(CQ$3:CQ78)=0,SUM($H79:CP79)=0),$B79,0)</f>
        <v>0</v>
      </c>
      <c r="CR79">
        <f ca="1">IF(AND($B79&gt;0,SUM(CR$3:CR78)=0,SUM($H79:CQ79)=0),$B79,0)</f>
        <v>0</v>
      </c>
      <c r="CS79">
        <f ca="1">IF(AND($B79&gt;0,SUM(CS$3:CS78)=0,SUM($H79:CR79)=0),$B79,0)</f>
        <v>0</v>
      </c>
      <c r="CT79">
        <f ca="1">IF(AND($B79&gt;0,SUM(CT$3:CT78)=0,SUM($H79:CS79)=0),$B79,0)</f>
        <v>0</v>
      </c>
      <c r="CU79">
        <f ca="1">IF(AND($B79&gt;0,SUM(CU$3:CU78)=0,SUM($H79:CT79)=0),$B79,0)</f>
        <v>0</v>
      </c>
      <c r="CV79">
        <f ca="1">IF(AND($B79&gt;0,SUM(CV$3:CV78)=0,SUM($H79:CU79)=0),$B79,0)</f>
        <v>0</v>
      </c>
      <c r="CW79">
        <f ca="1">IF(AND($B79&gt;0,SUM(CW$3:CW78)=0,SUM($H79:CV79)=0),$B79,0)</f>
        <v>0</v>
      </c>
      <c r="CX79">
        <f ca="1">IF(AND($B79&gt;0,SUM(CX$3:CX78)=0,SUM($H79:CW79)=0),$B79,0)</f>
        <v>0</v>
      </c>
      <c r="CY79">
        <f ca="1">IF(AND($B79&gt;0,SUM(CY$3:CY78)=0,SUM($H79:CX79)=0),$B79,0)</f>
        <v>0</v>
      </c>
      <c r="CZ79">
        <f ca="1">IF(AND($B79&gt;0,SUM(CZ$3:CZ78)=0,SUM($H79:CY79)=0),$B79,0)</f>
        <v>0</v>
      </c>
      <c r="DA79">
        <f ca="1">IF(AND($B79&gt;0,SUM(DA$3:DA78)=0,SUM($H79:CZ79)=0),$B79,0)</f>
        <v>0</v>
      </c>
      <c r="DB79">
        <f ca="1">IF(AND($B79&gt;0,SUM(DB$3:DB78)=0,SUM($H79:DA79)=0),$B79,0)</f>
        <v>0</v>
      </c>
      <c r="DC79">
        <f ca="1">IF(AND($B79&gt;0,SUM(DC$3:DC78)=0,SUM($H79:DB79)=0),$B79,0)</f>
        <v>0</v>
      </c>
      <c r="DD79">
        <f ca="1">IF(AND($B79&gt;0,SUM(DD$3:DD78)=0,SUM($H79:DC79)=0),$B79,0)</f>
        <v>0</v>
      </c>
      <c r="DE79">
        <f ca="1">IF(AND($B79&gt;0,SUM(DE$3:DE78)=0,SUM($H79:DD79)=0),$B79,0)</f>
        <v>0</v>
      </c>
      <c r="DF79">
        <f ca="1">IF(AND($B79&gt;0,SUM(DF$3:DF78)=0,SUM($H79:DE79)=0),$B79,0)</f>
        <v>0</v>
      </c>
      <c r="DG79">
        <f ca="1">IF(AND($B79&gt;0,SUM(DG$3:DG78)=0,SUM($H79:DF79)=0),$B79,0)</f>
        <v>0</v>
      </c>
      <c r="DH79">
        <f ca="1">IF(AND($B79&gt;0,SUM(DH$3:DH78)=0,SUM($H79:DG79)=0),$B79,0)</f>
        <v>0</v>
      </c>
      <c r="DI79">
        <f ca="1">IF(AND($B79&gt;0,SUM(DI$3:DI78)=0,SUM($H79:DH79)=0),$B79,0)</f>
        <v>0</v>
      </c>
      <c r="DJ79">
        <f ca="1">IF(AND($B79&gt;0,SUM(DJ$3:DJ78)=0,SUM($H79:DI79)=0),$B79,0)</f>
        <v>0</v>
      </c>
      <c r="DK79">
        <f ca="1">IF(AND($B79&gt;0,SUM(DK$3:DK78)=0,SUM($H79:DJ79)=0),$B79,0)</f>
        <v>0</v>
      </c>
      <c r="DL79">
        <f ca="1">IF(AND($B79&gt;0,SUM(DL$3:DL78)=0,SUM($H79:DK79)=0),$B79,0)</f>
        <v>0</v>
      </c>
      <c r="DM79">
        <f ca="1">IF(AND($B79&gt;0,SUM(DM$3:DM78)=0,SUM($H79:DL79)=0),$B79,0)</f>
        <v>0</v>
      </c>
      <c r="DN79">
        <f ca="1">IF(AND($B79&gt;0,SUM(DN$3:DN78)=0,SUM($H79:DM79)=0),$B79,0)</f>
        <v>0</v>
      </c>
      <c r="DO79">
        <f ca="1">IF(AND($B79&gt;0,SUM(DO$3:DO78)=0,SUM($H79:DN79)=0),$B79,0)</f>
        <v>0</v>
      </c>
      <c r="DP79">
        <f ca="1">IF(AND($B79&gt;0,SUM(DP$3:DP78)=0,SUM($H79:DO79)=0),$B79,0)</f>
        <v>0</v>
      </c>
      <c r="DQ79">
        <f ca="1">IF(AND($B79&gt;0,SUM(DQ$3:DQ78)=0,SUM($H79:DP79)=0),$B79,0)</f>
        <v>0</v>
      </c>
      <c r="DR79">
        <f ca="1">IF(AND($B79&gt;0,SUM(DR$3:DR78)=0,SUM($H79:DQ79)=0),$B79,0)</f>
        <v>0</v>
      </c>
      <c r="DS79">
        <f ca="1">IF(AND($B79&gt;0,SUM(DS$3:DS78)=0,SUM($H79:DR79)=0),$B79,0)</f>
        <v>0</v>
      </c>
      <c r="DT79">
        <f ca="1">IF(AND($B79&gt;0,SUM(DT$3:DT78)=0,SUM($H79:DS79)=0),$B79,0)</f>
        <v>0</v>
      </c>
      <c r="DU79">
        <f ca="1">IF(AND($B79&gt;0,SUM(DU$3:DU78)=0,SUM($H79:DT79)=0),$B79,0)</f>
        <v>0</v>
      </c>
      <c r="DV79">
        <f ca="1">IF(AND($B79&gt;0,SUM(DV$3:DV78)=0,SUM($H79:DU79)=0),$B79,0)</f>
        <v>0</v>
      </c>
      <c r="DW79">
        <f ca="1">IF(AND($B79&gt;0,SUM(DW$3:DW78)=0,SUM($H79:DV79)=0),$B79,0)</f>
        <v>0</v>
      </c>
      <c r="DX79">
        <f ca="1">IF(AND($B79&gt;0,SUM(DX$3:DX78)=0,SUM($H79:DW79)=0),$B79,0)</f>
        <v>0</v>
      </c>
      <c r="DY79">
        <f ca="1">IF(AND($B79&gt;0,SUM(DY$3:DY78)=0,SUM($H79:DX79)=0),$B79,0)</f>
        <v>0</v>
      </c>
      <c r="DZ79">
        <f ca="1">IF(AND($B79&gt;0,SUM(DZ$3:DZ78)=0,SUM($H79:DY79)=0),$B79,0)</f>
        <v>0</v>
      </c>
      <c r="EA79">
        <f ca="1">IF(AND($B79&gt;0,SUM(EA$3:EA78)=0,SUM($H79:DZ79)=0),$B79,0)</f>
        <v>0</v>
      </c>
      <c r="EB79">
        <f ca="1">IF(AND($B79&gt;0,SUM(EB$3:EB78)=0,SUM($H79:EA79)=0),$B79,0)</f>
        <v>0</v>
      </c>
      <c r="EC79">
        <f ca="1">IF(AND($B79&gt;0,SUM(EC$3:EC78)=0,SUM($H79:EB79)=0),$B79,0)</f>
        <v>0</v>
      </c>
      <c r="ED79">
        <f ca="1">IF(AND($B79&gt;0,SUM(ED$3:ED78)=0,SUM($H79:EC79)=0),$B79,0)</f>
        <v>0</v>
      </c>
      <c r="EE79">
        <f ca="1">IF(AND($B79&gt;0,SUM(EE$3:EE78)=0,SUM($H79:ED79)=0),$B79,0)</f>
        <v>0</v>
      </c>
      <c r="EF79">
        <f ca="1">IF(AND($B79&gt;0,SUM(EF$3:EF78)=0,SUM($H79:EE79)=0),$B79,0)</f>
        <v>0</v>
      </c>
      <c r="EG79">
        <f ca="1">IF(AND($B79&gt;0,SUM(EG$3:EG78)=0,SUM($H79:EF79)=0),$B79,0)</f>
        <v>0</v>
      </c>
      <c r="EH79">
        <f ca="1">IF(AND($B79&gt;0,SUM(EH$3:EH78)=0,SUM($H79:EG79)=0),$B79,0)</f>
        <v>0</v>
      </c>
      <c r="EI79">
        <f ca="1">IF(AND($B79&gt;0,SUM(EI$3:EI78)=0,SUM($H79:EH79)=0),$B79,0)</f>
        <v>0</v>
      </c>
      <c r="EJ79">
        <f ca="1">IF(AND($B79&gt;0,SUM(EJ$3:EJ78)=0,SUM($H79:EI79)=0),$B79,0)</f>
        <v>0</v>
      </c>
      <c r="EK79">
        <f ca="1">IF(AND($B79&gt;0,SUM(EK$3:EK78)=0,SUM($H79:EJ79)=0),$B79,0)</f>
        <v>0</v>
      </c>
      <c r="EL79">
        <f ca="1">IF(AND($B79&gt;0,SUM(EL$3:EL78)=0,SUM($H79:EK79)=0),$B79,0)</f>
        <v>0</v>
      </c>
      <c r="EM79">
        <f ca="1">IF(AND($B79&gt;0,SUM(EM$3:EM78)=0,SUM($H79:EL79)=0),$B79,0)</f>
        <v>0</v>
      </c>
      <c r="EN79">
        <f ca="1">IF(AND($B79&gt;0,SUM(EN$3:EN78)=0,SUM($H79:EM79)=0),$B79,0)</f>
        <v>0</v>
      </c>
      <c r="EO79">
        <f ca="1">IF(AND($B79&gt;0,SUM(EO$3:EO78)=0,SUM($H79:EN79)=0),$B79,0)</f>
        <v>0</v>
      </c>
      <c r="EP79">
        <f ca="1">IF(AND($B79&gt;0,SUM(EP$3:EP78)=0,SUM($H79:EO79)=0),$B79,0)</f>
        <v>0</v>
      </c>
      <c r="EQ79">
        <f ca="1">IF(AND($B79&gt;0,SUM(EQ$3:EQ78)=0,SUM($H79:EP79)=0),$B79,0)</f>
        <v>0</v>
      </c>
      <c r="ER79">
        <f ca="1">IF(AND($B79&gt;0,SUM(ER$3:ER78)=0,SUM($H79:EQ79)=0),$B79,0)</f>
        <v>0</v>
      </c>
      <c r="ES79">
        <f ca="1">IF(AND($B79&gt;0,SUM(ES$3:ES78)=0,SUM($H79:ER79)=0),$B79,0)</f>
        <v>0</v>
      </c>
      <c r="ET79">
        <f ca="1">IF(AND($B79&gt;0,SUM(ET$3:ET78)=0,SUM($H79:ES79)=0),$B79,0)</f>
        <v>0</v>
      </c>
      <c r="EU79">
        <f ca="1">IF(AND($B79&gt;0,SUM(EU$3:EU78)=0,SUM($H79:ET79)=0),$B79,0)</f>
        <v>0</v>
      </c>
      <c r="EV79">
        <f ca="1">IF(AND($B79&gt;0,SUM(EV$3:EV78)=0,SUM($H79:EU79)=0),$B79,0)</f>
        <v>0</v>
      </c>
      <c r="EW79">
        <f ca="1">IF(AND($B79&gt;0,SUM(EW$3:EW78)=0,SUM($H79:EV79)=0),$B79,0)</f>
        <v>0</v>
      </c>
      <c r="EX79">
        <f ca="1">IF(AND($B79&gt;0,SUM(EX$3:EX78)=0,SUM($H79:EW79)=0),$B79,0)</f>
        <v>0</v>
      </c>
      <c r="EY79">
        <f ca="1">IF(AND($B79&gt;0,SUM(EY$3:EY78)=0,SUM($H79:EX79)=0),$B79,0)</f>
        <v>0</v>
      </c>
      <c r="EZ79">
        <f ca="1">IF(AND($B79&gt;0,SUM(EZ$3:EZ78)=0,SUM($H79:EY79)=0),$B79,0)</f>
        <v>0</v>
      </c>
      <c r="FA79">
        <f ca="1">IF(AND($B79&gt;0,SUM(FA$3:FA78)=0,SUM($H79:EZ79)=0),$B79,0)</f>
        <v>0</v>
      </c>
      <c r="FB79">
        <f ca="1">IF(AND($B79&gt;0,SUM(FB$3:FB78)=0,SUM($H79:FA79)=0),$B79,0)</f>
        <v>0</v>
      </c>
      <c r="FC79">
        <f ca="1">IF(AND($B79&gt;0,SUM(FC$3:FC78)=0,SUM($H79:FB79)=0),$B79,0)</f>
        <v>0</v>
      </c>
      <c r="FD79">
        <f ca="1">IF(AND($B79&gt;0,SUM(FD$3:FD78)=0,SUM($H79:FC79)=0),$B79,0)</f>
        <v>0</v>
      </c>
      <c r="FE79">
        <f ca="1">IF(AND($B79&gt;0,SUM(FE$3:FE78)=0,SUM($H79:FD79)=0),$B79,0)</f>
        <v>0</v>
      </c>
      <c r="FF79">
        <f ca="1">IF(AND($B79&gt;0,SUM(FF$3:FF78)=0,SUM($H79:FE79)=0),$B79,0)</f>
        <v>0</v>
      </c>
      <c r="FG79">
        <f ca="1">IF(AND($B79&gt;0,SUM(FG$3:FG78)=0,SUM($H79:FF79)=0),$B79,0)</f>
        <v>0</v>
      </c>
      <c r="FH79">
        <f ca="1">IF(AND($B79&gt;0,SUM(FH$3:FH78)=0,SUM($H79:FG79)=0),$B79,0)</f>
        <v>0</v>
      </c>
      <c r="FI79">
        <f ca="1">IF(AND($B79&gt;0,SUM(FI$3:FI78)=0,SUM($H79:FH79)=0),$B79,0)</f>
        <v>0</v>
      </c>
      <c r="FJ79">
        <f ca="1">IF(AND($B79&gt;0,SUM(FJ$3:FJ78)=0,SUM($H79:FI79)=0),$B79,0)</f>
        <v>0</v>
      </c>
      <c r="FK79">
        <f ca="1">IF(AND($B79&gt;0,SUM(FK$3:FK78)=0,SUM($H79:FJ79)=0),$B79,0)</f>
        <v>0</v>
      </c>
      <c r="FL79">
        <f ca="1">IF(AND($B79&gt;0,SUM(FL$3:FL78)=0,SUM($H79:FK79)=0),$B79,0)</f>
        <v>0</v>
      </c>
      <c r="FM79">
        <f ca="1">IF(AND($B79&gt;0,SUM(FM$3:FM78)=0,SUM($H79:FL79)=0),$B79,0)</f>
        <v>0</v>
      </c>
      <c r="FN79">
        <f ca="1">IF(AND($B79&gt;0,SUM(FN$3:FN78)=0,SUM($H79:FM79)=0),$B79,0)</f>
        <v>0</v>
      </c>
      <c r="FS79" s="67" t="s">
        <v>304</v>
      </c>
      <c r="FT79" s="67" t="s">
        <v>88</v>
      </c>
      <c r="FU79" s="342">
        <v>7906803</v>
      </c>
      <c r="FV79" s="67">
        <v>1</v>
      </c>
      <c r="FY79" s="249" t="s">
        <v>434</v>
      </c>
      <c r="FZ79" s="67" t="s">
        <v>88</v>
      </c>
      <c r="GA79" s="67" t="str">
        <f>""</f>
        <v/>
      </c>
      <c r="GB79" s="67">
        <v>1</v>
      </c>
      <c r="GE79" s="67" t="s">
        <v>821</v>
      </c>
      <c r="GF79" s="67" t="s">
        <v>88</v>
      </c>
      <c r="GG79" s="67" t="str">
        <f>""</f>
        <v/>
      </c>
      <c r="GH79" s="67">
        <v>1</v>
      </c>
    </row>
    <row r="80" spans="1:190" ht="15.75" thickBot="1" x14ac:dyDescent="0.3">
      <c r="A80">
        <v>80</v>
      </c>
      <c r="B80">
        <f ca="1">IF(OR(Valintaohjelma!D$33=SelectionData!G$33,Valintaohjelma!D$33=SelectionData!L$33),A80,0)</f>
        <v>0</v>
      </c>
      <c r="C80" s="240" t="str">
        <f t="shared" ca="1" si="10"/>
        <v>Vesikiertoinen kanavapatteri tuloilman lämmitykseen 160mm (sis. SET module, 24V20W Power)</v>
      </c>
      <c r="D80" s="240" t="str">
        <f t="shared" ca="1" si="11"/>
        <v>SDHW160</v>
      </c>
      <c r="E80" s="240">
        <f t="shared" ca="1" si="12"/>
        <v>7906804</v>
      </c>
      <c r="F80" s="240">
        <f t="shared" ca="1" si="13"/>
        <v>1</v>
      </c>
      <c r="G80" s="47">
        <f ca="1">INDEX($I$2:$FN$2,ROWS(G$2:G80))</f>
        <v>0</v>
      </c>
      <c r="H80">
        <v>0</v>
      </c>
      <c r="I80">
        <f ca="1">IF(AND($B80&gt;0,SUM(I$3:I79)=0,SUM($H80:H80)=0),$B80,0)</f>
        <v>0</v>
      </c>
      <c r="J80">
        <f ca="1">IF(AND($B80&gt;0,SUM(J$3:J79)=0,SUM($H80:I80)=0),$B80,0)</f>
        <v>0</v>
      </c>
      <c r="K80">
        <f ca="1">IF(AND($B80&gt;0,SUM(K$3:K79)=0,SUM($H80:J80)=0),$B80,0)</f>
        <v>0</v>
      </c>
      <c r="L80">
        <f ca="1">IF(AND($B80&gt;0,SUM(L$3:L79)=0,SUM($H80:K80)=0),$B80,0)</f>
        <v>0</v>
      </c>
      <c r="M80">
        <f ca="1">IF(AND($B80&gt;0,SUM(M$3:M79)=0,SUM($H80:L80)=0),$B80,0)</f>
        <v>0</v>
      </c>
      <c r="N80">
        <f ca="1">IF(AND($B80&gt;0,SUM(N$3:N79)=0,SUM($H80:M80)=0),$B80,0)</f>
        <v>0</v>
      </c>
      <c r="O80">
        <f ca="1">IF(AND($B80&gt;0,SUM(O$3:O79)=0,SUM($H80:N80)=0),$B80,0)</f>
        <v>0</v>
      </c>
      <c r="P80">
        <f ca="1">IF(AND($B80&gt;0,SUM(P$3:P79)=0,SUM($H80:O80)=0),$B80,0)</f>
        <v>0</v>
      </c>
      <c r="Q80">
        <f ca="1">IF(AND($B80&gt;0,SUM(Q$3:Q79)=0,SUM($H80:P80)=0),$B80,0)</f>
        <v>0</v>
      </c>
      <c r="R80">
        <f ca="1">IF(AND($B80&gt;0,SUM(R$3:R79)=0,SUM($H80:Q80)=0),$B80,0)</f>
        <v>0</v>
      </c>
      <c r="S80">
        <f ca="1">IF(AND($B80&gt;0,SUM(S$3:S79)=0,SUM($H80:R80)=0),$B80,0)</f>
        <v>0</v>
      </c>
      <c r="T80">
        <f ca="1">IF(AND($B80&gt;0,SUM(T$3:T79)=0,SUM($H80:S80)=0),$B80,0)</f>
        <v>0</v>
      </c>
      <c r="U80">
        <f ca="1">IF(AND($B80&gt;0,SUM(U$3:U79)=0,SUM($H80:T80)=0),$B80,0)</f>
        <v>0</v>
      </c>
      <c r="V80">
        <f ca="1">IF(AND($B80&gt;0,SUM(V$3:V79)=0,SUM($H80:U80)=0),$B80,0)</f>
        <v>0</v>
      </c>
      <c r="W80">
        <f ca="1">IF(AND($B80&gt;0,SUM(W$3:W79)=0,SUM($H80:V80)=0),$B80,0)</f>
        <v>0</v>
      </c>
      <c r="X80">
        <f ca="1">IF(AND($B80&gt;0,SUM(X$3:X79)=0,SUM($H80:W80)=0),$B80,0)</f>
        <v>0</v>
      </c>
      <c r="Y80">
        <f ca="1">IF(AND($B80&gt;0,SUM(Y$3:Y79)=0,SUM($H80:X80)=0),$B80,0)</f>
        <v>0</v>
      </c>
      <c r="Z80">
        <f ca="1">IF(AND($B80&gt;0,SUM(Z$3:Z79)=0,SUM($H80:Y80)=0),$B80,0)</f>
        <v>0</v>
      </c>
      <c r="AA80">
        <f ca="1">IF(AND($B80&gt;0,SUM(AA$3:AA79)=0,SUM($H80:Z80)=0),$B80,0)</f>
        <v>0</v>
      </c>
      <c r="AB80">
        <f ca="1">IF(AND($B80&gt;0,SUM(AB$3:AB79)=0,SUM($H80:AA80)=0),$B80,0)</f>
        <v>0</v>
      </c>
      <c r="AC80">
        <f ca="1">IF(AND($B80&gt;0,SUM(AC$3:AC79)=0,SUM($H80:AB80)=0),$B80,0)</f>
        <v>0</v>
      </c>
      <c r="AD80">
        <f ca="1">IF(AND($B80&gt;0,SUM(AD$3:AD79)=0,SUM($H80:AC80)=0),$B80,0)</f>
        <v>0</v>
      </c>
      <c r="AE80">
        <f ca="1">IF(AND($B80&gt;0,SUM(AE$3:AE79)=0,SUM($H80:AD80)=0),$B80,0)</f>
        <v>0</v>
      </c>
      <c r="AF80">
        <f ca="1">IF(AND($B80&gt;0,SUM(AF$3:AF79)=0,SUM($H80:AE80)=0),$B80,0)</f>
        <v>0</v>
      </c>
      <c r="AG80">
        <f ca="1">IF(AND($B80&gt;0,SUM(AG$3:AG79)=0,SUM($H80:AF80)=0),$B80,0)</f>
        <v>0</v>
      </c>
      <c r="AH80">
        <f ca="1">IF(AND($B80&gt;0,SUM(AH$3:AH79)=0,SUM($H80:AG80)=0),$B80,0)</f>
        <v>0</v>
      </c>
      <c r="AI80">
        <f ca="1">IF(AND($B80&gt;0,SUM(AI$3:AI79)=0,SUM($H80:AH80)=0),$B80,0)</f>
        <v>0</v>
      </c>
      <c r="AJ80">
        <f ca="1">IF(AND($B80&gt;0,SUM(AJ$3:AJ79)=0,SUM($H80:AI80)=0),$B80,0)</f>
        <v>0</v>
      </c>
      <c r="AK80">
        <f ca="1">IF(AND($B80&gt;0,SUM(AK$3:AK79)=0,SUM($H80:AJ80)=0),$B80,0)</f>
        <v>0</v>
      </c>
      <c r="AL80">
        <f ca="1">IF(AND($B80&gt;0,SUM(AL$3:AL79)=0,SUM($H80:AK80)=0),$B80,0)</f>
        <v>0</v>
      </c>
      <c r="AM80">
        <f ca="1">IF(AND($B80&gt;0,SUM(AM$3:AM79)=0,SUM($H80:AL80)=0),$B80,0)</f>
        <v>0</v>
      </c>
      <c r="AN80">
        <f ca="1">IF(AND($B80&gt;0,SUM(AN$3:AN79)=0,SUM($H80:AM80)=0),$B80,0)</f>
        <v>0</v>
      </c>
      <c r="AO80">
        <f ca="1">IF(AND($B80&gt;0,SUM(AO$3:AO79)=0,SUM($H80:AN80)=0),$B80,0)</f>
        <v>0</v>
      </c>
      <c r="AP80">
        <f ca="1">IF(AND($B80&gt;0,SUM(AP$3:AP79)=0,SUM($H80:AO80)=0),$B80,0)</f>
        <v>0</v>
      </c>
      <c r="AQ80">
        <f ca="1">IF(AND($B80&gt;0,SUM(AQ$3:AQ79)=0,SUM($H80:AP80)=0),$B80,0)</f>
        <v>0</v>
      </c>
      <c r="AR80">
        <f ca="1">IF(AND($B80&gt;0,SUM(AR$3:AR79)=0,SUM($H80:AQ80)=0),$B80,0)</f>
        <v>0</v>
      </c>
      <c r="AS80">
        <f ca="1">IF(AND($B80&gt;0,SUM(AS$3:AS79)=0,SUM($H80:AR80)=0),$B80,0)</f>
        <v>0</v>
      </c>
      <c r="AT80">
        <f ca="1">IF(AND($B80&gt;0,SUM(AT$3:AT79)=0,SUM($H80:AS80)=0),$B80,0)</f>
        <v>0</v>
      </c>
      <c r="AU80">
        <f ca="1">IF(AND($B80&gt;0,SUM(AU$3:AU79)=0,SUM($H80:AT80)=0),$B80,0)</f>
        <v>0</v>
      </c>
      <c r="AV80">
        <f ca="1">IF(AND($B80&gt;0,SUM(AV$3:AV79)=0,SUM($H80:AU80)=0),$B80,0)</f>
        <v>0</v>
      </c>
      <c r="AW80">
        <f ca="1">IF(AND($B80&gt;0,SUM(AW$3:AW79)=0,SUM($H80:AV80)=0),$B80,0)</f>
        <v>0</v>
      </c>
      <c r="AX80">
        <f ca="1">IF(AND($B80&gt;0,SUM(AX$3:AX79)=0,SUM($H80:AW80)=0),$B80,0)</f>
        <v>0</v>
      </c>
      <c r="AY80">
        <f ca="1">IF(AND($B80&gt;0,SUM(AY$3:AY79)=0,SUM($H80:AX80)=0),$B80,0)</f>
        <v>0</v>
      </c>
      <c r="AZ80">
        <f ca="1">IF(AND($B80&gt;0,SUM(AZ$3:AZ79)=0,SUM($H80:AY80)=0),$B80,0)</f>
        <v>0</v>
      </c>
      <c r="BA80">
        <f ca="1">IF(AND($B80&gt;0,SUM(BA$3:BA79)=0,SUM($H80:AZ80)=0),$B80,0)</f>
        <v>0</v>
      </c>
      <c r="BB80">
        <f ca="1">IF(AND($B80&gt;0,SUM(BB$3:BB79)=0,SUM($H80:BA80)=0),$B80,0)</f>
        <v>0</v>
      </c>
      <c r="BC80">
        <f ca="1">IF(AND($B80&gt;0,SUM(BC$3:BC79)=0,SUM($H80:BB80)=0),$B80,0)</f>
        <v>0</v>
      </c>
      <c r="BD80">
        <f ca="1">IF(AND($B80&gt;0,SUM(BD$3:BD79)=0,SUM($H80:BC80)=0),$B80,0)</f>
        <v>0</v>
      </c>
      <c r="BE80">
        <f ca="1">IF(AND($B80&gt;0,SUM(BE$3:BE79)=0,SUM($H80:BD80)=0),$B80,0)</f>
        <v>0</v>
      </c>
      <c r="BF80">
        <f ca="1">IF(AND($B80&gt;0,SUM(BF$3:BF79)=0,SUM($H80:BE80)=0),$B80,0)</f>
        <v>0</v>
      </c>
      <c r="BG80">
        <f ca="1">IF(AND($B80&gt;0,SUM(BG$3:BG79)=0,SUM($H80:BF80)=0),$B80,0)</f>
        <v>0</v>
      </c>
      <c r="BH80">
        <f ca="1">IF(AND($B80&gt;0,SUM(BH$3:BH79)=0,SUM($H80:BG80)=0),$B80,0)</f>
        <v>0</v>
      </c>
      <c r="BI80">
        <f ca="1">IF(AND($B80&gt;0,SUM(BI$3:BI79)=0,SUM($H80:BH80)=0),$B80,0)</f>
        <v>0</v>
      </c>
      <c r="BJ80">
        <f ca="1">IF(AND($B80&gt;0,SUM(BJ$3:BJ79)=0,SUM($H80:BI80)=0),$B80,0)</f>
        <v>0</v>
      </c>
      <c r="BK80">
        <f ca="1">IF(AND($B80&gt;0,SUM(BK$3:BK79)=0,SUM($H80:BJ80)=0),$B80,0)</f>
        <v>0</v>
      </c>
      <c r="BL80">
        <f ca="1">IF(AND($B80&gt;0,SUM(BL$3:BL79)=0,SUM($H80:BK80)=0),$B80,0)</f>
        <v>0</v>
      </c>
      <c r="BM80">
        <f ca="1">IF(AND($B80&gt;0,SUM(BM$3:BM79)=0,SUM($H80:BL80)=0),$B80,0)</f>
        <v>0</v>
      </c>
      <c r="BN80">
        <f ca="1">IF(AND($B80&gt;0,SUM(BN$3:BN79)=0,SUM($H80:BM80)=0),$B80,0)</f>
        <v>0</v>
      </c>
      <c r="BO80">
        <f ca="1">IF(AND($B80&gt;0,SUM(BO$3:BO79)=0,SUM($H80:BN80)=0),$B80,0)</f>
        <v>0</v>
      </c>
      <c r="BP80">
        <f ca="1">IF(AND($B80&gt;0,SUM(BP$3:BP79)=0,SUM($H80:BO80)=0),$B80,0)</f>
        <v>0</v>
      </c>
      <c r="BQ80">
        <f ca="1">IF(AND($B80&gt;0,SUM(BQ$3:BQ79)=0,SUM($H80:BP80)=0),$B80,0)</f>
        <v>0</v>
      </c>
      <c r="BR80">
        <f ca="1">IF(AND($B80&gt;0,SUM(BR$3:BR79)=0,SUM($H80:BQ80)=0),$B80,0)</f>
        <v>0</v>
      </c>
      <c r="BS80">
        <f ca="1">IF(AND($B80&gt;0,SUM(BS$3:BS79)=0,SUM($H80:BR80)=0),$B80,0)</f>
        <v>0</v>
      </c>
      <c r="BT80">
        <f ca="1">IF(AND($B80&gt;0,SUM(BT$3:BT79)=0,SUM($H80:BS80)=0),$B80,0)</f>
        <v>0</v>
      </c>
      <c r="BU80">
        <f ca="1">IF(AND($B80&gt;0,SUM(BU$3:BU79)=0,SUM($H80:BT80)=0),$B80,0)</f>
        <v>0</v>
      </c>
      <c r="BV80">
        <f ca="1">IF(AND($B80&gt;0,SUM(BV$3:BV79)=0,SUM($H80:BU80)=0),$B80,0)</f>
        <v>0</v>
      </c>
      <c r="BW80">
        <f ca="1">IF(AND($B80&gt;0,SUM(BW$3:BW79)=0,SUM($H80:BV80)=0),$B80,0)</f>
        <v>0</v>
      </c>
      <c r="BX80">
        <f ca="1">IF(AND($B80&gt;0,SUM(BX$3:BX79)=0,SUM($H80:BW80)=0),$B80,0)</f>
        <v>0</v>
      </c>
      <c r="BY80">
        <f ca="1">IF(AND($B80&gt;0,SUM(BY$3:BY79)=0,SUM($H80:BX80)=0),$B80,0)</f>
        <v>0</v>
      </c>
      <c r="BZ80">
        <f ca="1">IF(AND($B80&gt;0,SUM(BZ$3:BZ79)=0,SUM($H80:BY80)=0),$B80,0)</f>
        <v>0</v>
      </c>
      <c r="CA80">
        <f ca="1">IF(AND($B80&gt;0,SUM(CA$3:CA79)=0,SUM($H80:BZ80)=0),$B80,0)</f>
        <v>0</v>
      </c>
      <c r="CB80">
        <f ca="1">IF(AND($B80&gt;0,SUM(CB$3:CB79)=0,SUM($H80:CA80)=0),$B80,0)</f>
        <v>0</v>
      </c>
      <c r="CC80">
        <f ca="1">IF(AND($B80&gt;0,SUM(CC$3:CC79)=0,SUM($H80:CB80)=0),$B80,0)</f>
        <v>0</v>
      </c>
      <c r="CD80">
        <f ca="1">IF(AND($B80&gt;0,SUM(CD$3:CD79)=0,SUM($H80:CC80)=0),$B80,0)</f>
        <v>0</v>
      </c>
      <c r="CE80">
        <f ca="1">IF(AND($B80&gt;0,SUM(CE$3:CE79)=0,SUM($H80:CD80)=0),$B80,0)</f>
        <v>0</v>
      </c>
      <c r="CF80">
        <f ca="1">IF(AND($B80&gt;0,SUM(CF$3:CF79)=0,SUM($H80:CE80)=0),$B80,0)</f>
        <v>0</v>
      </c>
      <c r="CG80">
        <f ca="1">IF(AND($B80&gt;0,SUM(CG$3:CG79)=0,SUM($H80:CF80)=0),$B80,0)</f>
        <v>0</v>
      </c>
      <c r="CH80">
        <f ca="1">IF(AND($B80&gt;0,SUM(CH$3:CH79)=0,SUM($H80:CG80)=0),$B80,0)</f>
        <v>0</v>
      </c>
      <c r="CI80">
        <f ca="1">IF(AND($B80&gt;0,SUM(CI$3:CI79)=0,SUM($H80:CH80)=0),$B80,0)</f>
        <v>0</v>
      </c>
      <c r="CJ80">
        <f ca="1">IF(AND($B80&gt;0,SUM(CJ$3:CJ79)=0,SUM($H80:CI80)=0),$B80,0)</f>
        <v>0</v>
      </c>
      <c r="CK80">
        <f ca="1">IF(AND($B80&gt;0,SUM(CK$3:CK79)=0,SUM($H80:CJ80)=0),$B80,0)</f>
        <v>0</v>
      </c>
      <c r="CL80">
        <f ca="1">IF(AND($B80&gt;0,SUM(CL$3:CL79)=0,SUM($H80:CK80)=0),$B80,0)</f>
        <v>0</v>
      </c>
      <c r="CM80">
        <f ca="1">IF(AND($B80&gt;0,SUM(CM$3:CM79)=0,SUM($H80:CL80)=0),$B80,0)</f>
        <v>0</v>
      </c>
      <c r="CN80">
        <f ca="1">IF(AND($B80&gt;0,SUM(CN$3:CN79)=0,SUM($H80:CM80)=0),$B80,0)</f>
        <v>0</v>
      </c>
      <c r="CO80">
        <f ca="1">IF(AND($B80&gt;0,SUM(CO$3:CO79)=0,SUM($H80:CN80)=0),$B80,0)</f>
        <v>0</v>
      </c>
      <c r="CP80">
        <f ca="1">IF(AND($B80&gt;0,SUM(CP$3:CP79)=0,SUM($H80:CO80)=0),$B80,0)</f>
        <v>0</v>
      </c>
      <c r="CQ80">
        <f ca="1">IF(AND($B80&gt;0,SUM(CQ$3:CQ79)=0,SUM($H80:CP80)=0),$B80,0)</f>
        <v>0</v>
      </c>
      <c r="CR80">
        <f ca="1">IF(AND($B80&gt;0,SUM(CR$3:CR79)=0,SUM($H80:CQ80)=0),$B80,0)</f>
        <v>0</v>
      </c>
      <c r="CS80">
        <f ca="1">IF(AND($B80&gt;0,SUM(CS$3:CS79)=0,SUM($H80:CR80)=0),$B80,0)</f>
        <v>0</v>
      </c>
      <c r="CT80">
        <f ca="1">IF(AND($B80&gt;0,SUM(CT$3:CT79)=0,SUM($H80:CS80)=0),$B80,0)</f>
        <v>0</v>
      </c>
      <c r="CU80">
        <f ca="1">IF(AND($B80&gt;0,SUM(CU$3:CU79)=0,SUM($H80:CT80)=0),$B80,0)</f>
        <v>0</v>
      </c>
      <c r="CV80">
        <f ca="1">IF(AND($B80&gt;0,SUM(CV$3:CV79)=0,SUM($H80:CU80)=0),$B80,0)</f>
        <v>0</v>
      </c>
      <c r="CW80">
        <f ca="1">IF(AND($B80&gt;0,SUM(CW$3:CW79)=0,SUM($H80:CV80)=0),$B80,0)</f>
        <v>0</v>
      </c>
      <c r="CX80">
        <f ca="1">IF(AND($B80&gt;0,SUM(CX$3:CX79)=0,SUM($H80:CW80)=0),$B80,0)</f>
        <v>0</v>
      </c>
      <c r="CY80">
        <f ca="1">IF(AND($B80&gt;0,SUM(CY$3:CY79)=0,SUM($H80:CX80)=0),$B80,0)</f>
        <v>0</v>
      </c>
      <c r="CZ80">
        <f ca="1">IF(AND($B80&gt;0,SUM(CZ$3:CZ79)=0,SUM($H80:CY80)=0),$B80,0)</f>
        <v>0</v>
      </c>
      <c r="DA80">
        <f ca="1">IF(AND($B80&gt;0,SUM(DA$3:DA79)=0,SUM($H80:CZ80)=0),$B80,0)</f>
        <v>0</v>
      </c>
      <c r="DB80">
        <f ca="1">IF(AND($B80&gt;0,SUM(DB$3:DB79)=0,SUM($H80:DA80)=0),$B80,0)</f>
        <v>0</v>
      </c>
      <c r="DC80">
        <f ca="1">IF(AND($B80&gt;0,SUM(DC$3:DC79)=0,SUM($H80:DB80)=0),$B80,0)</f>
        <v>0</v>
      </c>
      <c r="DD80">
        <f ca="1">IF(AND($B80&gt;0,SUM(DD$3:DD79)=0,SUM($H80:DC80)=0),$B80,0)</f>
        <v>0</v>
      </c>
      <c r="DE80">
        <f ca="1">IF(AND($B80&gt;0,SUM(DE$3:DE79)=0,SUM($H80:DD80)=0),$B80,0)</f>
        <v>0</v>
      </c>
      <c r="DF80">
        <f ca="1">IF(AND($B80&gt;0,SUM(DF$3:DF79)=0,SUM($H80:DE80)=0),$B80,0)</f>
        <v>0</v>
      </c>
      <c r="DG80">
        <f ca="1">IF(AND($B80&gt;0,SUM(DG$3:DG79)=0,SUM($H80:DF80)=0),$B80,0)</f>
        <v>0</v>
      </c>
      <c r="DH80">
        <f ca="1">IF(AND($B80&gt;0,SUM(DH$3:DH79)=0,SUM($H80:DG80)=0),$B80,0)</f>
        <v>0</v>
      </c>
      <c r="DI80">
        <f ca="1">IF(AND($B80&gt;0,SUM(DI$3:DI79)=0,SUM($H80:DH80)=0),$B80,0)</f>
        <v>0</v>
      </c>
      <c r="DJ80">
        <f ca="1">IF(AND($B80&gt;0,SUM(DJ$3:DJ79)=0,SUM($H80:DI80)=0),$B80,0)</f>
        <v>0</v>
      </c>
      <c r="DK80">
        <f ca="1">IF(AND($B80&gt;0,SUM(DK$3:DK79)=0,SUM($H80:DJ80)=0),$B80,0)</f>
        <v>0</v>
      </c>
      <c r="DL80">
        <f ca="1">IF(AND($B80&gt;0,SUM(DL$3:DL79)=0,SUM($H80:DK80)=0),$B80,0)</f>
        <v>0</v>
      </c>
      <c r="DM80">
        <f ca="1">IF(AND($B80&gt;0,SUM(DM$3:DM79)=0,SUM($H80:DL80)=0),$B80,0)</f>
        <v>0</v>
      </c>
      <c r="DN80">
        <f ca="1">IF(AND($B80&gt;0,SUM(DN$3:DN79)=0,SUM($H80:DM80)=0),$B80,0)</f>
        <v>0</v>
      </c>
      <c r="DO80">
        <f ca="1">IF(AND($B80&gt;0,SUM(DO$3:DO79)=0,SUM($H80:DN80)=0),$B80,0)</f>
        <v>0</v>
      </c>
      <c r="DP80">
        <f ca="1">IF(AND($B80&gt;0,SUM(DP$3:DP79)=0,SUM($H80:DO80)=0),$B80,0)</f>
        <v>0</v>
      </c>
      <c r="DQ80">
        <f ca="1">IF(AND($B80&gt;0,SUM(DQ$3:DQ79)=0,SUM($H80:DP80)=0),$B80,0)</f>
        <v>0</v>
      </c>
      <c r="DR80">
        <f ca="1">IF(AND($B80&gt;0,SUM(DR$3:DR79)=0,SUM($H80:DQ80)=0),$B80,0)</f>
        <v>0</v>
      </c>
      <c r="DS80">
        <f ca="1">IF(AND($B80&gt;0,SUM(DS$3:DS79)=0,SUM($H80:DR80)=0),$B80,0)</f>
        <v>0</v>
      </c>
      <c r="DT80">
        <f ca="1">IF(AND($B80&gt;0,SUM(DT$3:DT79)=0,SUM($H80:DS80)=0),$B80,0)</f>
        <v>0</v>
      </c>
      <c r="DU80">
        <f ca="1">IF(AND($B80&gt;0,SUM(DU$3:DU79)=0,SUM($H80:DT80)=0),$B80,0)</f>
        <v>0</v>
      </c>
      <c r="DV80">
        <f ca="1">IF(AND($B80&gt;0,SUM(DV$3:DV79)=0,SUM($H80:DU80)=0),$B80,0)</f>
        <v>0</v>
      </c>
      <c r="DW80">
        <f ca="1">IF(AND($B80&gt;0,SUM(DW$3:DW79)=0,SUM($H80:DV80)=0),$B80,0)</f>
        <v>0</v>
      </c>
      <c r="DX80">
        <f ca="1">IF(AND($B80&gt;0,SUM(DX$3:DX79)=0,SUM($H80:DW80)=0),$B80,0)</f>
        <v>0</v>
      </c>
      <c r="DY80">
        <f ca="1">IF(AND($B80&gt;0,SUM(DY$3:DY79)=0,SUM($H80:DX80)=0),$B80,0)</f>
        <v>0</v>
      </c>
      <c r="DZ80">
        <f ca="1">IF(AND($B80&gt;0,SUM(DZ$3:DZ79)=0,SUM($H80:DY80)=0),$B80,0)</f>
        <v>0</v>
      </c>
      <c r="EA80">
        <f ca="1">IF(AND($B80&gt;0,SUM(EA$3:EA79)=0,SUM($H80:DZ80)=0),$B80,0)</f>
        <v>0</v>
      </c>
      <c r="EB80">
        <f ca="1">IF(AND($B80&gt;0,SUM(EB$3:EB79)=0,SUM($H80:EA80)=0),$B80,0)</f>
        <v>0</v>
      </c>
      <c r="EC80">
        <f ca="1">IF(AND($B80&gt;0,SUM(EC$3:EC79)=0,SUM($H80:EB80)=0),$B80,0)</f>
        <v>0</v>
      </c>
      <c r="ED80">
        <f ca="1">IF(AND($B80&gt;0,SUM(ED$3:ED79)=0,SUM($H80:EC80)=0),$B80,0)</f>
        <v>0</v>
      </c>
      <c r="EE80">
        <f ca="1">IF(AND($B80&gt;0,SUM(EE$3:EE79)=0,SUM($H80:ED80)=0),$B80,0)</f>
        <v>0</v>
      </c>
      <c r="EF80">
        <f ca="1">IF(AND($B80&gt;0,SUM(EF$3:EF79)=0,SUM($H80:EE80)=0),$B80,0)</f>
        <v>0</v>
      </c>
      <c r="EG80">
        <f ca="1">IF(AND($B80&gt;0,SUM(EG$3:EG79)=0,SUM($H80:EF80)=0),$B80,0)</f>
        <v>0</v>
      </c>
      <c r="EH80">
        <f ca="1">IF(AND($B80&gt;0,SUM(EH$3:EH79)=0,SUM($H80:EG80)=0),$B80,0)</f>
        <v>0</v>
      </c>
      <c r="EI80">
        <f ca="1">IF(AND($B80&gt;0,SUM(EI$3:EI79)=0,SUM($H80:EH80)=0),$B80,0)</f>
        <v>0</v>
      </c>
      <c r="EJ80">
        <f ca="1">IF(AND($B80&gt;0,SUM(EJ$3:EJ79)=0,SUM($H80:EI80)=0),$B80,0)</f>
        <v>0</v>
      </c>
      <c r="EK80">
        <f ca="1">IF(AND($B80&gt;0,SUM(EK$3:EK79)=0,SUM($H80:EJ80)=0),$B80,0)</f>
        <v>0</v>
      </c>
      <c r="EL80">
        <f ca="1">IF(AND($B80&gt;0,SUM(EL$3:EL79)=0,SUM($H80:EK80)=0),$B80,0)</f>
        <v>0</v>
      </c>
      <c r="EM80">
        <f ca="1">IF(AND($B80&gt;0,SUM(EM$3:EM79)=0,SUM($H80:EL80)=0),$B80,0)</f>
        <v>0</v>
      </c>
      <c r="EN80">
        <f ca="1">IF(AND($B80&gt;0,SUM(EN$3:EN79)=0,SUM($H80:EM80)=0),$B80,0)</f>
        <v>0</v>
      </c>
      <c r="EO80">
        <f ca="1">IF(AND($B80&gt;0,SUM(EO$3:EO79)=0,SUM($H80:EN80)=0),$B80,0)</f>
        <v>0</v>
      </c>
      <c r="EP80">
        <f ca="1">IF(AND($B80&gt;0,SUM(EP$3:EP79)=0,SUM($H80:EO80)=0),$B80,0)</f>
        <v>0</v>
      </c>
      <c r="EQ80">
        <f ca="1">IF(AND($B80&gt;0,SUM(EQ$3:EQ79)=0,SUM($H80:EP80)=0),$B80,0)</f>
        <v>0</v>
      </c>
      <c r="ER80">
        <f ca="1">IF(AND($B80&gt;0,SUM(ER$3:ER79)=0,SUM($H80:EQ80)=0),$B80,0)</f>
        <v>0</v>
      </c>
      <c r="ES80">
        <f ca="1">IF(AND($B80&gt;0,SUM(ES$3:ES79)=0,SUM($H80:ER80)=0),$B80,0)</f>
        <v>0</v>
      </c>
      <c r="ET80">
        <f ca="1">IF(AND($B80&gt;0,SUM(ET$3:ET79)=0,SUM($H80:ES80)=0),$B80,0)</f>
        <v>0</v>
      </c>
      <c r="EU80">
        <f ca="1">IF(AND($B80&gt;0,SUM(EU$3:EU79)=0,SUM($H80:ET80)=0),$B80,0)</f>
        <v>0</v>
      </c>
      <c r="EV80">
        <f ca="1">IF(AND($B80&gt;0,SUM(EV$3:EV79)=0,SUM($H80:EU80)=0),$B80,0)</f>
        <v>0</v>
      </c>
      <c r="EW80">
        <f ca="1">IF(AND($B80&gt;0,SUM(EW$3:EW79)=0,SUM($H80:EV80)=0),$B80,0)</f>
        <v>0</v>
      </c>
      <c r="EX80">
        <f ca="1">IF(AND($B80&gt;0,SUM(EX$3:EX79)=0,SUM($H80:EW80)=0),$B80,0)</f>
        <v>0</v>
      </c>
      <c r="EY80">
        <f ca="1">IF(AND($B80&gt;0,SUM(EY$3:EY79)=0,SUM($H80:EX80)=0),$B80,0)</f>
        <v>0</v>
      </c>
      <c r="EZ80">
        <f ca="1">IF(AND($B80&gt;0,SUM(EZ$3:EZ79)=0,SUM($H80:EY80)=0),$B80,0)</f>
        <v>0</v>
      </c>
      <c r="FA80">
        <f ca="1">IF(AND($B80&gt;0,SUM(FA$3:FA79)=0,SUM($H80:EZ80)=0),$B80,0)</f>
        <v>0</v>
      </c>
      <c r="FB80">
        <f ca="1">IF(AND($B80&gt;0,SUM(FB$3:FB79)=0,SUM($H80:FA80)=0),$B80,0)</f>
        <v>0</v>
      </c>
      <c r="FC80">
        <f ca="1">IF(AND($B80&gt;0,SUM(FC$3:FC79)=0,SUM($H80:FB80)=0),$B80,0)</f>
        <v>0</v>
      </c>
      <c r="FD80">
        <f ca="1">IF(AND($B80&gt;0,SUM(FD$3:FD79)=0,SUM($H80:FC80)=0),$B80,0)</f>
        <v>0</v>
      </c>
      <c r="FE80">
        <f ca="1">IF(AND($B80&gt;0,SUM(FE$3:FE79)=0,SUM($H80:FD80)=0),$B80,0)</f>
        <v>0</v>
      </c>
      <c r="FF80">
        <f ca="1">IF(AND($B80&gt;0,SUM(FF$3:FF79)=0,SUM($H80:FE80)=0),$B80,0)</f>
        <v>0</v>
      </c>
      <c r="FG80">
        <f ca="1">IF(AND($B80&gt;0,SUM(FG$3:FG79)=0,SUM($H80:FF80)=0),$B80,0)</f>
        <v>0</v>
      </c>
      <c r="FH80">
        <f ca="1">IF(AND($B80&gt;0,SUM(FH$3:FH79)=0,SUM($H80:FG80)=0),$B80,0)</f>
        <v>0</v>
      </c>
      <c r="FI80">
        <f ca="1">IF(AND($B80&gt;0,SUM(FI$3:FI79)=0,SUM($H80:FH80)=0),$B80,0)</f>
        <v>0</v>
      </c>
      <c r="FJ80">
        <f ca="1">IF(AND($B80&gt;0,SUM(FJ$3:FJ79)=0,SUM($H80:FI80)=0),$B80,0)</f>
        <v>0</v>
      </c>
      <c r="FK80">
        <f ca="1">IF(AND($B80&gt;0,SUM(FK$3:FK79)=0,SUM($H80:FJ80)=0),$B80,0)</f>
        <v>0</v>
      </c>
      <c r="FL80">
        <f ca="1">IF(AND($B80&gt;0,SUM(FL$3:FL79)=0,SUM($H80:FK80)=0),$B80,0)</f>
        <v>0</v>
      </c>
      <c r="FM80">
        <f ca="1">IF(AND($B80&gt;0,SUM(FM$3:FM79)=0,SUM($H80:FL80)=0),$B80,0)</f>
        <v>0</v>
      </c>
      <c r="FN80">
        <f ca="1">IF(AND($B80&gt;0,SUM(FN$3:FN79)=0,SUM($H80:FM80)=0),$B80,0)</f>
        <v>0</v>
      </c>
      <c r="FS80" s="67" t="s">
        <v>305</v>
      </c>
      <c r="FT80" s="67" t="s">
        <v>87</v>
      </c>
      <c r="FU80" s="342">
        <v>7906804</v>
      </c>
      <c r="FV80" s="67">
        <v>1</v>
      </c>
      <c r="FY80" s="249" t="s">
        <v>435</v>
      </c>
      <c r="FZ80" s="67" t="s">
        <v>87</v>
      </c>
      <c r="GA80" s="67" t="str">
        <f>""</f>
        <v/>
      </c>
      <c r="GB80" s="67">
        <v>1</v>
      </c>
      <c r="GE80" s="67" t="s">
        <v>822</v>
      </c>
      <c r="GF80" s="67" t="s">
        <v>87</v>
      </c>
      <c r="GG80" s="67" t="str">
        <f>""</f>
        <v/>
      </c>
      <c r="GH80" s="67">
        <v>1</v>
      </c>
    </row>
    <row r="81" spans="1:190" ht="15.75" thickBot="1" x14ac:dyDescent="0.3">
      <c r="A81">
        <v>81</v>
      </c>
      <c r="B81">
        <f ca="1">IF(OR(Valintaohjelma!D$33=SelectionData!H$33,Valintaohjelma!D$33=SelectionData!M$33),A81,0)</f>
        <v>0</v>
      </c>
      <c r="C81" s="240" t="str">
        <f t="shared" ca="1" si="10"/>
        <v>Vesikiertoinen kanavapatteri tuloilman lämmitykseen 200mm (sis. SET module, 24V20W Power)</v>
      </c>
      <c r="D81" s="240" t="str">
        <f t="shared" ca="1" si="11"/>
        <v>SDHW200</v>
      </c>
      <c r="E81" s="240" t="str">
        <f t="shared" ca="1" si="12"/>
        <v>******</v>
      </c>
      <c r="F81" s="240">
        <f t="shared" ca="1" si="13"/>
        <v>1</v>
      </c>
      <c r="G81" s="47">
        <f ca="1">INDEX($I$2:$FN$2,ROWS(G$2:G81))</f>
        <v>0</v>
      </c>
      <c r="H81">
        <v>0</v>
      </c>
      <c r="I81">
        <f ca="1">IF(AND($B81&gt;0,SUM(I$3:I80)=0,SUM($H81:H81)=0),$B81,0)</f>
        <v>0</v>
      </c>
      <c r="J81">
        <f ca="1">IF(AND($B81&gt;0,SUM(J$3:J80)=0,SUM($H81:I81)=0),$B81,0)</f>
        <v>0</v>
      </c>
      <c r="K81">
        <f ca="1">IF(AND($B81&gt;0,SUM(K$3:K80)=0,SUM($H81:J81)=0),$B81,0)</f>
        <v>0</v>
      </c>
      <c r="L81">
        <f ca="1">IF(AND($B81&gt;0,SUM(L$3:L80)=0,SUM($H81:K81)=0),$B81,0)</f>
        <v>0</v>
      </c>
      <c r="M81">
        <f ca="1">IF(AND($B81&gt;0,SUM(M$3:M80)=0,SUM($H81:L81)=0),$B81,0)</f>
        <v>0</v>
      </c>
      <c r="N81">
        <f ca="1">IF(AND($B81&gt;0,SUM(N$3:N80)=0,SUM($H81:M81)=0),$B81,0)</f>
        <v>0</v>
      </c>
      <c r="O81">
        <f ca="1">IF(AND($B81&gt;0,SUM(O$3:O80)=0,SUM($H81:N81)=0),$B81,0)</f>
        <v>0</v>
      </c>
      <c r="P81">
        <f ca="1">IF(AND($B81&gt;0,SUM(P$3:P80)=0,SUM($H81:O81)=0),$B81,0)</f>
        <v>0</v>
      </c>
      <c r="Q81">
        <f ca="1">IF(AND($B81&gt;0,SUM(Q$3:Q80)=0,SUM($H81:P81)=0),$B81,0)</f>
        <v>0</v>
      </c>
      <c r="R81">
        <f ca="1">IF(AND($B81&gt;0,SUM(R$3:R80)=0,SUM($H81:Q81)=0),$B81,0)</f>
        <v>0</v>
      </c>
      <c r="S81">
        <f ca="1">IF(AND($B81&gt;0,SUM(S$3:S80)=0,SUM($H81:R81)=0),$B81,0)</f>
        <v>0</v>
      </c>
      <c r="T81">
        <f ca="1">IF(AND($B81&gt;0,SUM(T$3:T80)=0,SUM($H81:S81)=0),$B81,0)</f>
        <v>0</v>
      </c>
      <c r="U81">
        <f ca="1">IF(AND($B81&gt;0,SUM(U$3:U80)=0,SUM($H81:T81)=0),$B81,0)</f>
        <v>0</v>
      </c>
      <c r="V81">
        <f ca="1">IF(AND($B81&gt;0,SUM(V$3:V80)=0,SUM($H81:U81)=0),$B81,0)</f>
        <v>0</v>
      </c>
      <c r="W81">
        <f ca="1">IF(AND($B81&gt;0,SUM(W$3:W80)=0,SUM($H81:V81)=0),$B81,0)</f>
        <v>0</v>
      </c>
      <c r="X81">
        <f ca="1">IF(AND($B81&gt;0,SUM(X$3:X80)=0,SUM($H81:W81)=0),$B81,0)</f>
        <v>0</v>
      </c>
      <c r="Y81">
        <f ca="1">IF(AND($B81&gt;0,SUM(Y$3:Y80)=0,SUM($H81:X81)=0),$B81,0)</f>
        <v>0</v>
      </c>
      <c r="Z81">
        <f ca="1">IF(AND($B81&gt;0,SUM(Z$3:Z80)=0,SUM($H81:Y81)=0),$B81,0)</f>
        <v>0</v>
      </c>
      <c r="AA81">
        <f ca="1">IF(AND($B81&gt;0,SUM(AA$3:AA80)=0,SUM($H81:Z81)=0),$B81,0)</f>
        <v>0</v>
      </c>
      <c r="AB81">
        <f ca="1">IF(AND($B81&gt;0,SUM(AB$3:AB80)=0,SUM($H81:AA81)=0),$B81,0)</f>
        <v>0</v>
      </c>
      <c r="AC81">
        <f ca="1">IF(AND($B81&gt;0,SUM(AC$3:AC80)=0,SUM($H81:AB81)=0),$B81,0)</f>
        <v>0</v>
      </c>
      <c r="AD81">
        <f ca="1">IF(AND($B81&gt;0,SUM(AD$3:AD80)=0,SUM($H81:AC81)=0),$B81,0)</f>
        <v>0</v>
      </c>
      <c r="AE81">
        <f ca="1">IF(AND($B81&gt;0,SUM(AE$3:AE80)=0,SUM($H81:AD81)=0),$B81,0)</f>
        <v>0</v>
      </c>
      <c r="AF81">
        <f ca="1">IF(AND($B81&gt;0,SUM(AF$3:AF80)=0,SUM($H81:AE81)=0),$B81,0)</f>
        <v>0</v>
      </c>
      <c r="AG81">
        <f ca="1">IF(AND($B81&gt;0,SUM(AG$3:AG80)=0,SUM($H81:AF81)=0),$B81,0)</f>
        <v>0</v>
      </c>
      <c r="AH81">
        <f ca="1">IF(AND($B81&gt;0,SUM(AH$3:AH80)=0,SUM($H81:AG81)=0),$B81,0)</f>
        <v>0</v>
      </c>
      <c r="AI81">
        <f ca="1">IF(AND($B81&gt;0,SUM(AI$3:AI80)=0,SUM($H81:AH81)=0),$B81,0)</f>
        <v>0</v>
      </c>
      <c r="AJ81">
        <f ca="1">IF(AND($B81&gt;0,SUM(AJ$3:AJ80)=0,SUM($H81:AI81)=0),$B81,0)</f>
        <v>0</v>
      </c>
      <c r="AK81">
        <f ca="1">IF(AND($B81&gt;0,SUM(AK$3:AK80)=0,SUM($H81:AJ81)=0),$B81,0)</f>
        <v>0</v>
      </c>
      <c r="AL81">
        <f ca="1">IF(AND($B81&gt;0,SUM(AL$3:AL80)=0,SUM($H81:AK81)=0),$B81,0)</f>
        <v>0</v>
      </c>
      <c r="AM81">
        <f ca="1">IF(AND($B81&gt;0,SUM(AM$3:AM80)=0,SUM($H81:AL81)=0),$B81,0)</f>
        <v>0</v>
      </c>
      <c r="AN81">
        <f ca="1">IF(AND($B81&gt;0,SUM(AN$3:AN80)=0,SUM($H81:AM81)=0),$B81,0)</f>
        <v>0</v>
      </c>
      <c r="AO81">
        <f ca="1">IF(AND($B81&gt;0,SUM(AO$3:AO80)=0,SUM($H81:AN81)=0),$B81,0)</f>
        <v>0</v>
      </c>
      <c r="AP81">
        <f ca="1">IF(AND($B81&gt;0,SUM(AP$3:AP80)=0,SUM($H81:AO81)=0),$B81,0)</f>
        <v>0</v>
      </c>
      <c r="AQ81">
        <f ca="1">IF(AND($B81&gt;0,SUM(AQ$3:AQ80)=0,SUM($H81:AP81)=0),$B81,0)</f>
        <v>0</v>
      </c>
      <c r="AR81">
        <f ca="1">IF(AND($B81&gt;0,SUM(AR$3:AR80)=0,SUM($H81:AQ81)=0),$B81,0)</f>
        <v>0</v>
      </c>
      <c r="AS81">
        <f ca="1">IF(AND($B81&gt;0,SUM(AS$3:AS80)=0,SUM($H81:AR81)=0),$B81,0)</f>
        <v>0</v>
      </c>
      <c r="AT81">
        <f ca="1">IF(AND($B81&gt;0,SUM(AT$3:AT80)=0,SUM($H81:AS81)=0),$B81,0)</f>
        <v>0</v>
      </c>
      <c r="AU81">
        <f ca="1">IF(AND($B81&gt;0,SUM(AU$3:AU80)=0,SUM($H81:AT81)=0),$B81,0)</f>
        <v>0</v>
      </c>
      <c r="AV81">
        <f ca="1">IF(AND($B81&gt;0,SUM(AV$3:AV80)=0,SUM($H81:AU81)=0),$B81,0)</f>
        <v>0</v>
      </c>
      <c r="AW81">
        <f ca="1">IF(AND($B81&gt;0,SUM(AW$3:AW80)=0,SUM($H81:AV81)=0),$B81,0)</f>
        <v>0</v>
      </c>
      <c r="AX81">
        <f ca="1">IF(AND($B81&gt;0,SUM(AX$3:AX80)=0,SUM($H81:AW81)=0),$B81,0)</f>
        <v>0</v>
      </c>
      <c r="AY81">
        <f ca="1">IF(AND($B81&gt;0,SUM(AY$3:AY80)=0,SUM($H81:AX81)=0),$B81,0)</f>
        <v>0</v>
      </c>
      <c r="AZ81">
        <f ca="1">IF(AND($B81&gt;0,SUM(AZ$3:AZ80)=0,SUM($H81:AY81)=0),$B81,0)</f>
        <v>0</v>
      </c>
      <c r="BA81">
        <f ca="1">IF(AND($B81&gt;0,SUM(BA$3:BA80)=0,SUM($H81:AZ81)=0),$B81,0)</f>
        <v>0</v>
      </c>
      <c r="BB81">
        <f ca="1">IF(AND($B81&gt;0,SUM(BB$3:BB80)=0,SUM($H81:BA81)=0),$B81,0)</f>
        <v>0</v>
      </c>
      <c r="BC81">
        <f ca="1">IF(AND($B81&gt;0,SUM(BC$3:BC80)=0,SUM($H81:BB81)=0),$B81,0)</f>
        <v>0</v>
      </c>
      <c r="BD81">
        <f ca="1">IF(AND($B81&gt;0,SUM(BD$3:BD80)=0,SUM($H81:BC81)=0),$B81,0)</f>
        <v>0</v>
      </c>
      <c r="BE81">
        <f ca="1">IF(AND($B81&gt;0,SUM(BE$3:BE80)=0,SUM($H81:BD81)=0),$B81,0)</f>
        <v>0</v>
      </c>
      <c r="BF81">
        <f ca="1">IF(AND($B81&gt;0,SUM(BF$3:BF80)=0,SUM($H81:BE81)=0),$B81,0)</f>
        <v>0</v>
      </c>
      <c r="BG81">
        <f ca="1">IF(AND($B81&gt;0,SUM(BG$3:BG80)=0,SUM($H81:BF81)=0),$B81,0)</f>
        <v>0</v>
      </c>
      <c r="BH81">
        <f ca="1">IF(AND($B81&gt;0,SUM(BH$3:BH80)=0,SUM($H81:BG81)=0),$B81,0)</f>
        <v>0</v>
      </c>
      <c r="BI81">
        <f ca="1">IF(AND($B81&gt;0,SUM(BI$3:BI80)=0,SUM($H81:BH81)=0),$B81,0)</f>
        <v>0</v>
      </c>
      <c r="BJ81">
        <f ca="1">IF(AND($B81&gt;0,SUM(BJ$3:BJ80)=0,SUM($H81:BI81)=0),$B81,0)</f>
        <v>0</v>
      </c>
      <c r="BK81">
        <f ca="1">IF(AND($B81&gt;0,SUM(BK$3:BK80)=0,SUM($H81:BJ81)=0),$B81,0)</f>
        <v>0</v>
      </c>
      <c r="BL81">
        <f ca="1">IF(AND($B81&gt;0,SUM(BL$3:BL80)=0,SUM($H81:BK81)=0),$B81,0)</f>
        <v>0</v>
      </c>
      <c r="BM81">
        <f ca="1">IF(AND($B81&gt;0,SUM(BM$3:BM80)=0,SUM($H81:BL81)=0),$B81,0)</f>
        <v>0</v>
      </c>
      <c r="BN81">
        <f ca="1">IF(AND($B81&gt;0,SUM(BN$3:BN80)=0,SUM($H81:BM81)=0),$B81,0)</f>
        <v>0</v>
      </c>
      <c r="BO81">
        <f ca="1">IF(AND($B81&gt;0,SUM(BO$3:BO80)=0,SUM($H81:BN81)=0),$B81,0)</f>
        <v>0</v>
      </c>
      <c r="BP81">
        <f ca="1">IF(AND($B81&gt;0,SUM(BP$3:BP80)=0,SUM($H81:BO81)=0),$B81,0)</f>
        <v>0</v>
      </c>
      <c r="BQ81">
        <f ca="1">IF(AND($B81&gt;0,SUM(BQ$3:BQ80)=0,SUM($H81:BP81)=0),$B81,0)</f>
        <v>0</v>
      </c>
      <c r="BR81">
        <f ca="1">IF(AND($B81&gt;0,SUM(BR$3:BR80)=0,SUM($H81:BQ81)=0),$B81,0)</f>
        <v>0</v>
      </c>
      <c r="BS81">
        <f ca="1">IF(AND($B81&gt;0,SUM(BS$3:BS80)=0,SUM($H81:BR81)=0),$B81,0)</f>
        <v>0</v>
      </c>
      <c r="BT81">
        <f ca="1">IF(AND($B81&gt;0,SUM(BT$3:BT80)=0,SUM($H81:BS81)=0),$B81,0)</f>
        <v>0</v>
      </c>
      <c r="BU81">
        <f ca="1">IF(AND($B81&gt;0,SUM(BU$3:BU80)=0,SUM($H81:BT81)=0),$B81,0)</f>
        <v>0</v>
      </c>
      <c r="BV81">
        <f ca="1">IF(AND($B81&gt;0,SUM(BV$3:BV80)=0,SUM($H81:BU81)=0),$B81,0)</f>
        <v>0</v>
      </c>
      <c r="BW81">
        <f ca="1">IF(AND($B81&gt;0,SUM(BW$3:BW80)=0,SUM($H81:BV81)=0),$B81,0)</f>
        <v>0</v>
      </c>
      <c r="BX81">
        <f ca="1">IF(AND($B81&gt;0,SUM(BX$3:BX80)=0,SUM($H81:BW81)=0),$B81,0)</f>
        <v>0</v>
      </c>
      <c r="BY81">
        <f ca="1">IF(AND($B81&gt;0,SUM(BY$3:BY80)=0,SUM($H81:BX81)=0),$B81,0)</f>
        <v>0</v>
      </c>
      <c r="BZ81">
        <f ca="1">IF(AND($B81&gt;0,SUM(BZ$3:BZ80)=0,SUM($H81:BY81)=0),$B81,0)</f>
        <v>0</v>
      </c>
      <c r="CA81">
        <f ca="1">IF(AND($B81&gt;0,SUM(CA$3:CA80)=0,SUM($H81:BZ81)=0),$B81,0)</f>
        <v>0</v>
      </c>
      <c r="CB81">
        <f ca="1">IF(AND($B81&gt;0,SUM(CB$3:CB80)=0,SUM($H81:CA81)=0),$B81,0)</f>
        <v>0</v>
      </c>
      <c r="CC81">
        <f ca="1">IF(AND($B81&gt;0,SUM(CC$3:CC80)=0,SUM($H81:CB81)=0),$B81,0)</f>
        <v>0</v>
      </c>
      <c r="CD81">
        <f ca="1">IF(AND($B81&gt;0,SUM(CD$3:CD80)=0,SUM($H81:CC81)=0),$B81,0)</f>
        <v>0</v>
      </c>
      <c r="CE81">
        <f ca="1">IF(AND($B81&gt;0,SUM(CE$3:CE80)=0,SUM($H81:CD81)=0),$B81,0)</f>
        <v>0</v>
      </c>
      <c r="CF81">
        <f ca="1">IF(AND($B81&gt;0,SUM(CF$3:CF80)=0,SUM($H81:CE81)=0),$B81,0)</f>
        <v>0</v>
      </c>
      <c r="CG81">
        <f ca="1">IF(AND($B81&gt;0,SUM(CG$3:CG80)=0,SUM($H81:CF81)=0),$B81,0)</f>
        <v>0</v>
      </c>
      <c r="CH81">
        <f ca="1">IF(AND($B81&gt;0,SUM(CH$3:CH80)=0,SUM($H81:CG81)=0),$B81,0)</f>
        <v>0</v>
      </c>
      <c r="CI81">
        <f ca="1">IF(AND($B81&gt;0,SUM(CI$3:CI80)=0,SUM($H81:CH81)=0),$B81,0)</f>
        <v>0</v>
      </c>
      <c r="CJ81">
        <f ca="1">IF(AND($B81&gt;0,SUM(CJ$3:CJ80)=0,SUM($H81:CI81)=0),$B81,0)</f>
        <v>0</v>
      </c>
      <c r="CK81">
        <f ca="1">IF(AND($B81&gt;0,SUM(CK$3:CK80)=0,SUM($H81:CJ81)=0),$B81,0)</f>
        <v>0</v>
      </c>
      <c r="CL81">
        <f ca="1">IF(AND($B81&gt;0,SUM(CL$3:CL80)=0,SUM($H81:CK81)=0),$B81,0)</f>
        <v>0</v>
      </c>
      <c r="CM81">
        <f ca="1">IF(AND($B81&gt;0,SUM(CM$3:CM80)=0,SUM($H81:CL81)=0),$B81,0)</f>
        <v>0</v>
      </c>
      <c r="CN81">
        <f ca="1">IF(AND($B81&gt;0,SUM(CN$3:CN80)=0,SUM($H81:CM81)=0),$B81,0)</f>
        <v>0</v>
      </c>
      <c r="CO81">
        <f ca="1">IF(AND($B81&gt;0,SUM(CO$3:CO80)=0,SUM($H81:CN81)=0),$B81,0)</f>
        <v>0</v>
      </c>
      <c r="CP81">
        <f ca="1">IF(AND($B81&gt;0,SUM(CP$3:CP80)=0,SUM($H81:CO81)=0),$B81,0)</f>
        <v>0</v>
      </c>
      <c r="CQ81">
        <f ca="1">IF(AND($B81&gt;0,SUM(CQ$3:CQ80)=0,SUM($H81:CP81)=0),$B81,0)</f>
        <v>0</v>
      </c>
      <c r="CR81">
        <f ca="1">IF(AND($B81&gt;0,SUM(CR$3:CR80)=0,SUM($H81:CQ81)=0),$B81,0)</f>
        <v>0</v>
      </c>
      <c r="CS81">
        <f ca="1">IF(AND($B81&gt;0,SUM(CS$3:CS80)=0,SUM($H81:CR81)=0),$B81,0)</f>
        <v>0</v>
      </c>
      <c r="CT81">
        <f ca="1">IF(AND($B81&gt;0,SUM(CT$3:CT80)=0,SUM($H81:CS81)=0),$B81,0)</f>
        <v>0</v>
      </c>
      <c r="CU81">
        <f ca="1">IF(AND($B81&gt;0,SUM(CU$3:CU80)=0,SUM($H81:CT81)=0),$B81,0)</f>
        <v>0</v>
      </c>
      <c r="CV81">
        <f ca="1">IF(AND($B81&gt;0,SUM(CV$3:CV80)=0,SUM($H81:CU81)=0),$B81,0)</f>
        <v>0</v>
      </c>
      <c r="CW81">
        <f ca="1">IF(AND($B81&gt;0,SUM(CW$3:CW80)=0,SUM($H81:CV81)=0),$B81,0)</f>
        <v>0</v>
      </c>
      <c r="CX81">
        <f ca="1">IF(AND($B81&gt;0,SUM(CX$3:CX80)=0,SUM($H81:CW81)=0),$B81,0)</f>
        <v>0</v>
      </c>
      <c r="CY81">
        <f ca="1">IF(AND($B81&gt;0,SUM(CY$3:CY80)=0,SUM($H81:CX81)=0),$B81,0)</f>
        <v>0</v>
      </c>
      <c r="CZ81">
        <f ca="1">IF(AND($B81&gt;0,SUM(CZ$3:CZ80)=0,SUM($H81:CY81)=0),$B81,0)</f>
        <v>0</v>
      </c>
      <c r="DA81">
        <f ca="1">IF(AND($B81&gt;0,SUM(DA$3:DA80)=0,SUM($H81:CZ81)=0),$B81,0)</f>
        <v>0</v>
      </c>
      <c r="DB81">
        <f ca="1">IF(AND($B81&gt;0,SUM(DB$3:DB80)=0,SUM($H81:DA81)=0),$B81,0)</f>
        <v>0</v>
      </c>
      <c r="DC81">
        <f ca="1">IF(AND($B81&gt;0,SUM(DC$3:DC80)=0,SUM($H81:DB81)=0),$B81,0)</f>
        <v>0</v>
      </c>
      <c r="DD81">
        <f ca="1">IF(AND($B81&gt;0,SUM(DD$3:DD80)=0,SUM($H81:DC81)=0),$B81,0)</f>
        <v>0</v>
      </c>
      <c r="DE81">
        <f ca="1">IF(AND($B81&gt;0,SUM(DE$3:DE80)=0,SUM($H81:DD81)=0),$B81,0)</f>
        <v>0</v>
      </c>
      <c r="DF81">
        <f ca="1">IF(AND($B81&gt;0,SUM(DF$3:DF80)=0,SUM($H81:DE81)=0),$B81,0)</f>
        <v>0</v>
      </c>
      <c r="DG81">
        <f ca="1">IF(AND($B81&gt;0,SUM(DG$3:DG80)=0,SUM($H81:DF81)=0),$B81,0)</f>
        <v>0</v>
      </c>
      <c r="DH81">
        <f ca="1">IF(AND($B81&gt;0,SUM(DH$3:DH80)=0,SUM($H81:DG81)=0),$B81,0)</f>
        <v>0</v>
      </c>
      <c r="DI81">
        <f ca="1">IF(AND($B81&gt;0,SUM(DI$3:DI80)=0,SUM($H81:DH81)=0),$B81,0)</f>
        <v>0</v>
      </c>
      <c r="DJ81">
        <f ca="1">IF(AND($B81&gt;0,SUM(DJ$3:DJ80)=0,SUM($H81:DI81)=0),$B81,0)</f>
        <v>0</v>
      </c>
      <c r="DK81">
        <f ca="1">IF(AND($B81&gt;0,SUM(DK$3:DK80)=0,SUM($H81:DJ81)=0),$B81,0)</f>
        <v>0</v>
      </c>
      <c r="DL81">
        <f ca="1">IF(AND($B81&gt;0,SUM(DL$3:DL80)=0,SUM($H81:DK81)=0),$B81,0)</f>
        <v>0</v>
      </c>
      <c r="DM81">
        <f ca="1">IF(AND($B81&gt;0,SUM(DM$3:DM80)=0,SUM($H81:DL81)=0),$B81,0)</f>
        <v>0</v>
      </c>
      <c r="DN81">
        <f ca="1">IF(AND($B81&gt;0,SUM(DN$3:DN80)=0,SUM($H81:DM81)=0),$B81,0)</f>
        <v>0</v>
      </c>
      <c r="DO81">
        <f ca="1">IF(AND($B81&gt;0,SUM(DO$3:DO80)=0,SUM($H81:DN81)=0),$B81,0)</f>
        <v>0</v>
      </c>
      <c r="DP81">
        <f ca="1">IF(AND($B81&gt;0,SUM(DP$3:DP80)=0,SUM($H81:DO81)=0),$B81,0)</f>
        <v>0</v>
      </c>
      <c r="DQ81">
        <f ca="1">IF(AND($B81&gt;0,SUM(DQ$3:DQ80)=0,SUM($H81:DP81)=0),$B81,0)</f>
        <v>0</v>
      </c>
      <c r="DR81">
        <f ca="1">IF(AND($B81&gt;0,SUM(DR$3:DR80)=0,SUM($H81:DQ81)=0),$B81,0)</f>
        <v>0</v>
      </c>
      <c r="DS81">
        <f ca="1">IF(AND($B81&gt;0,SUM(DS$3:DS80)=0,SUM($H81:DR81)=0),$B81,0)</f>
        <v>0</v>
      </c>
      <c r="DT81">
        <f ca="1">IF(AND($B81&gt;0,SUM(DT$3:DT80)=0,SUM($H81:DS81)=0),$B81,0)</f>
        <v>0</v>
      </c>
      <c r="DU81">
        <f ca="1">IF(AND($B81&gt;0,SUM(DU$3:DU80)=0,SUM($H81:DT81)=0),$B81,0)</f>
        <v>0</v>
      </c>
      <c r="DV81">
        <f ca="1">IF(AND($B81&gt;0,SUM(DV$3:DV80)=0,SUM($H81:DU81)=0),$B81,0)</f>
        <v>0</v>
      </c>
      <c r="DW81">
        <f ca="1">IF(AND($B81&gt;0,SUM(DW$3:DW80)=0,SUM($H81:DV81)=0),$B81,0)</f>
        <v>0</v>
      </c>
      <c r="DX81">
        <f ca="1">IF(AND($B81&gt;0,SUM(DX$3:DX80)=0,SUM($H81:DW81)=0),$B81,0)</f>
        <v>0</v>
      </c>
      <c r="DY81">
        <f ca="1">IF(AND($B81&gt;0,SUM(DY$3:DY80)=0,SUM($H81:DX81)=0),$B81,0)</f>
        <v>0</v>
      </c>
      <c r="DZ81">
        <f ca="1">IF(AND($B81&gt;0,SUM(DZ$3:DZ80)=0,SUM($H81:DY81)=0),$B81,0)</f>
        <v>0</v>
      </c>
      <c r="EA81">
        <f ca="1">IF(AND($B81&gt;0,SUM(EA$3:EA80)=0,SUM($H81:DZ81)=0),$B81,0)</f>
        <v>0</v>
      </c>
      <c r="EB81">
        <f ca="1">IF(AND($B81&gt;0,SUM(EB$3:EB80)=0,SUM($H81:EA81)=0),$B81,0)</f>
        <v>0</v>
      </c>
      <c r="EC81">
        <f ca="1">IF(AND($B81&gt;0,SUM(EC$3:EC80)=0,SUM($H81:EB81)=0),$B81,0)</f>
        <v>0</v>
      </c>
      <c r="ED81">
        <f ca="1">IF(AND($B81&gt;0,SUM(ED$3:ED80)=0,SUM($H81:EC81)=0),$B81,0)</f>
        <v>0</v>
      </c>
      <c r="EE81">
        <f ca="1">IF(AND($B81&gt;0,SUM(EE$3:EE80)=0,SUM($H81:ED81)=0),$B81,0)</f>
        <v>0</v>
      </c>
      <c r="EF81">
        <f ca="1">IF(AND($B81&gt;0,SUM(EF$3:EF80)=0,SUM($H81:EE81)=0),$B81,0)</f>
        <v>0</v>
      </c>
      <c r="EG81">
        <f ca="1">IF(AND($B81&gt;0,SUM(EG$3:EG80)=0,SUM($H81:EF81)=0),$B81,0)</f>
        <v>0</v>
      </c>
      <c r="EH81">
        <f ca="1">IF(AND($B81&gt;0,SUM(EH$3:EH80)=0,SUM($H81:EG81)=0),$B81,0)</f>
        <v>0</v>
      </c>
      <c r="EI81">
        <f ca="1">IF(AND($B81&gt;0,SUM(EI$3:EI80)=0,SUM($H81:EH81)=0),$B81,0)</f>
        <v>0</v>
      </c>
      <c r="EJ81">
        <f ca="1">IF(AND($B81&gt;0,SUM(EJ$3:EJ80)=0,SUM($H81:EI81)=0),$B81,0)</f>
        <v>0</v>
      </c>
      <c r="EK81">
        <f ca="1">IF(AND($B81&gt;0,SUM(EK$3:EK80)=0,SUM($H81:EJ81)=0),$B81,0)</f>
        <v>0</v>
      </c>
      <c r="EL81">
        <f ca="1">IF(AND($B81&gt;0,SUM(EL$3:EL80)=0,SUM($H81:EK81)=0),$B81,0)</f>
        <v>0</v>
      </c>
      <c r="EM81">
        <f ca="1">IF(AND($B81&gt;0,SUM(EM$3:EM80)=0,SUM($H81:EL81)=0),$B81,0)</f>
        <v>0</v>
      </c>
      <c r="EN81">
        <f ca="1">IF(AND($B81&gt;0,SUM(EN$3:EN80)=0,SUM($H81:EM81)=0),$B81,0)</f>
        <v>0</v>
      </c>
      <c r="EO81">
        <f ca="1">IF(AND($B81&gt;0,SUM(EO$3:EO80)=0,SUM($H81:EN81)=0),$B81,0)</f>
        <v>0</v>
      </c>
      <c r="EP81">
        <f ca="1">IF(AND($B81&gt;0,SUM(EP$3:EP80)=0,SUM($H81:EO81)=0),$B81,0)</f>
        <v>0</v>
      </c>
      <c r="EQ81">
        <f ca="1">IF(AND($B81&gt;0,SUM(EQ$3:EQ80)=0,SUM($H81:EP81)=0),$B81,0)</f>
        <v>0</v>
      </c>
      <c r="ER81">
        <f ca="1">IF(AND($B81&gt;0,SUM(ER$3:ER80)=0,SUM($H81:EQ81)=0),$B81,0)</f>
        <v>0</v>
      </c>
      <c r="ES81">
        <f ca="1">IF(AND($B81&gt;0,SUM(ES$3:ES80)=0,SUM($H81:ER81)=0),$B81,0)</f>
        <v>0</v>
      </c>
      <c r="ET81">
        <f ca="1">IF(AND($B81&gt;0,SUM(ET$3:ET80)=0,SUM($H81:ES81)=0),$B81,0)</f>
        <v>0</v>
      </c>
      <c r="EU81">
        <f ca="1">IF(AND($B81&gt;0,SUM(EU$3:EU80)=0,SUM($H81:ET81)=0),$B81,0)</f>
        <v>0</v>
      </c>
      <c r="EV81">
        <f ca="1">IF(AND($B81&gt;0,SUM(EV$3:EV80)=0,SUM($H81:EU81)=0),$B81,0)</f>
        <v>0</v>
      </c>
      <c r="EW81">
        <f ca="1">IF(AND($B81&gt;0,SUM(EW$3:EW80)=0,SUM($H81:EV81)=0),$B81,0)</f>
        <v>0</v>
      </c>
      <c r="EX81">
        <f ca="1">IF(AND($B81&gt;0,SUM(EX$3:EX80)=0,SUM($H81:EW81)=0),$B81,0)</f>
        <v>0</v>
      </c>
      <c r="EY81">
        <f ca="1">IF(AND($B81&gt;0,SUM(EY$3:EY80)=0,SUM($H81:EX81)=0),$B81,0)</f>
        <v>0</v>
      </c>
      <c r="EZ81">
        <f ca="1">IF(AND($B81&gt;0,SUM(EZ$3:EZ80)=0,SUM($H81:EY81)=0),$B81,0)</f>
        <v>0</v>
      </c>
      <c r="FA81">
        <f ca="1">IF(AND($B81&gt;0,SUM(FA$3:FA80)=0,SUM($H81:EZ81)=0),$B81,0)</f>
        <v>0</v>
      </c>
      <c r="FB81">
        <f ca="1">IF(AND($B81&gt;0,SUM(FB$3:FB80)=0,SUM($H81:FA81)=0),$B81,0)</f>
        <v>0</v>
      </c>
      <c r="FC81">
        <f ca="1">IF(AND($B81&gt;0,SUM(FC$3:FC80)=0,SUM($H81:FB81)=0),$B81,0)</f>
        <v>0</v>
      </c>
      <c r="FD81">
        <f ca="1">IF(AND($B81&gt;0,SUM(FD$3:FD80)=0,SUM($H81:FC81)=0),$B81,0)</f>
        <v>0</v>
      </c>
      <c r="FE81">
        <f ca="1">IF(AND($B81&gt;0,SUM(FE$3:FE80)=0,SUM($H81:FD81)=0),$B81,0)</f>
        <v>0</v>
      </c>
      <c r="FF81">
        <f ca="1">IF(AND($B81&gt;0,SUM(FF$3:FF80)=0,SUM($H81:FE81)=0),$B81,0)</f>
        <v>0</v>
      </c>
      <c r="FG81">
        <f ca="1">IF(AND($B81&gt;0,SUM(FG$3:FG80)=0,SUM($H81:FF81)=0),$B81,0)</f>
        <v>0</v>
      </c>
      <c r="FH81">
        <f ca="1">IF(AND($B81&gt;0,SUM(FH$3:FH80)=0,SUM($H81:FG81)=0),$B81,0)</f>
        <v>0</v>
      </c>
      <c r="FI81">
        <f ca="1">IF(AND($B81&gt;0,SUM(FI$3:FI80)=0,SUM($H81:FH81)=0),$B81,0)</f>
        <v>0</v>
      </c>
      <c r="FJ81">
        <f ca="1">IF(AND($B81&gt;0,SUM(FJ$3:FJ80)=0,SUM($H81:FI81)=0),$B81,0)</f>
        <v>0</v>
      </c>
      <c r="FK81">
        <f ca="1">IF(AND($B81&gt;0,SUM(FK$3:FK80)=0,SUM($H81:FJ81)=0),$B81,0)</f>
        <v>0</v>
      </c>
      <c r="FL81">
        <f ca="1">IF(AND($B81&gt;0,SUM(FL$3:FL80)=0,SUM($H81:FK81)=0),$B81,0)</f>
        <v>0</v>
      </c>
      <c r="FM81">
        <f ca="1">IF(AND($B81&gt;0,SUM(FM$3:FM80)=0,SUM($H81:FL81)=0),$B81,0)</f>
        <v>0</v>
      </c>
      <c r="FN81">
        <f ca="1">IF(AND($B81&gt;0,SUM(FN$3:FN80)=0,SUM($H81:FM81)=0),$B81,0)</f>
        <v>0</v>
      </c>
      <c r="FS81" s="67" t="s">
        <v>306</v>
      </c>
      <c r="FT81" s="67" t="s">
        <v>89</v>
      </c>
      <c r="FU81" s="342" t="s">
        <v>92</v>
      </c>
      <c r="FV81" s="67">
        <v>1</v>
      </c>
      <c r="FY81" s="249" t="s">
        <v>436</v>
      </c>
      <c r="FZ81" s="67" t="s">
        <v>89</v>
      </c>
      <c r="GA81" s="67" t="str">
        <f>""</f>
        <v/>
      </c>
      <c r="GB81" s="67">
        <v>1</v>
      </c>
      <c r="GE81" s="67" t="s">
        <v>823</v>
      </c>
      <c r="GF81" s="67" t="s">
        <v>89</v>
      </c>
      <c r="GG81" s="67" t="str">
        <f>""</f>
        <v/>
      </c>
      <c r="GH81" s="67">
        <v>1</v>
      </c>
    </row>
    <row r="82" spans="1:190" ht="15.75" thickBot="1" x14ac:dyDescent="0.3">
      <c r="A82">
        <v>82</v>
      </c>
      <c r="B82">
        <f ca="1">IF(OR(Valintaohjelma!D$33=SelectionData!I$33,Valintaohjelma!D$33=SelectionData!N$33),A82,0)</f>
        <v>0</v>
      </c>
      <c r="C82" s="240" t="str">
        <f t="shared" ca="1" si="10"/>
        <v>Vesikiertoinen kanavapatteri tuloilman lämmitykseen 250mm (sis. SET module, 24V20W Power)</v>
      </c>
      <c r="D82" s="240" t="str">
        <f t="shared" ca="1" si="11"/>
        <v>SDHW250</v>
      </c>
      <c r="E82" s="240" t="str">
        <f t="shared" ca="1" si="12"/>
        <v>******</v>
      </c>
      <c r="F82" s="240">
        <f t="shared" ca="1" si="13"/>
        <v>1</v>
      </c>
      <c r="G82" s="47">
        <f ca="1">INDEX($I$2:$FN$2,ROWS(G$2:G82))</f>
        <v>0</v>
      </c>
      <c r="H82">
        <v>0</v>
      </c>
      <c r="I82">
        <f ca="1">IF(AND($B82&gt;0,SUM(I$3:I81)=0,SUM($H82:H82)=0),$B82,0)</f>
        <v>0</v>
      </c>
      <c r="J82">
        <f ca="1">IF(AND($B82&gt;0,SUM(J$3:J81)=0,SUM($H82:I82)=0),$B82,0)</f>
        <v>0</v>
      </c>
      <c r="K82">
        <f ca="1">IF(AND($B82&gt;0,SUM(K$3:K81)=0,SUM($H82:J82)=0),$B82,0)</f>
        <v>0</v>
      </c>
      <c r="L82">
        <f ca="1">IF(AND($B82&gt;0,SUM(L$3:L81)=0,SUM($H82:K82)=0),$B82,0)</f>
        <v>0</v>
      </c>
      <c r="M82">
        <f ca="1">IF(AND($B82&gt;0,SUM(M$3:M81)=0,SUM($H82:L82)=0),$B82,0)</f>
        <v>0</v>
      </c>
      <c r="N82">
        <f ca="1">IF(AND($B82&gt;0,SUM(N$3:N81)=0,SUM($H82:M82)=0),$B82,0)</f>
        <v>0</v>
      </c>
      <c r="O82">
        <f ca="1">IF(AND($B82&gt;0,SUM(O$3:O81)=0,SUM($H82:N82)=0),$B82,0)</f>
        <v>0</v>
      </c>
      <c r="P82">
        <f ca="1">IF(AND($B82&gt;0,SUM(P$3:P81)=0,SUM($H82:O82)=0),$B82,0)</f>
        <v>0</v>
      </c>
      <c r="Q82">
        <f ca="1">IF(AND($B82&gt;0,SUM(Q$3:Q81)=0,SUM($H82:P82)=0),$B82,0)</f>
        <v>0</v>
      </c>
      <c r="R82">
        <f ca="1">IF(AND($B82&gt;0,SUM(R$3:R81)=0,SUM($H82:Q82)=0),$B82,0)</f>
        <v>0</v>
      </c>
      <c r="S82">
        <f ca="1">IF(AND($B82&gt;0,SUM(S$3:S81)=0,SUM($H82:R82)=0),$B82,0)</f>
        <v>0</v>
      </c>
      <c r="T82">
        <f ca="1">IF(AND($B82&gt;0,SUM(T$3:T81)=0,SUM($H82:S82)=0),$B82,0)</f>
        <v>0</v>
      </c>
      <c r="U82">
        <f ca="1">IF(AND($B82&gt;0,SUM(U$3:U81)=0,SUM($H82:T82)=0),$B82,0)</f>
        <v>0</v>
      </c>
      <c r="V82">
        <f ca="1">IF(AND($B82&gt;0,SUM(V$3:V81)=0,SUM($H82:U82)=0),$B82,0)</f>
        <v>0</v>
      </c>
      <c r="W82">
        <f ca="1">IF(AND($B82&gt;0,SUM(W$3:W81)=0,SUM($H82:V82)=0),$B82,0)</f>
        <v>0</v>
      </c>
      <c r="X82">
        <f ca="1">IF(AND($B82&gt;0,SUM(X$3:X81)=0,SUM($H82:W82)=0),$B82,0)</f>
        <v>0</v>
      </c>
      <c r="Y82">
        <f ca="1">IF(AND($B82&gt;0,SUM(Y$3:Y81)=0,SUM($H82:X82)=0),$B82,0)</f>
        <v>0</v>
      </c>
      <c r="Z82">
        <f ca="1">IF(AND($B82&gt;0,SUM(Z$3:Z81)=0,SUM($H82:Y82)=0),$B82,0)</f>
        <v>0</v>
      </c>
      <c r="AA82">
        <f ca="1">IF(AND($B82&gt;0,SUM(AA$3:AA81)=0,SUM($H82:Z82)=0),$B82,0)</f>
        <v>0</v>
      </c>
      <c r="AB82">
        <f ca="1">IF(AND($B82&gt;0,SUM(AB$3:AB81)=0,SUM($H82:AA82)=0),$B82,0)</f>
        <v>0</v>
      </c>
      <c r="AC82">
        <f ca="1">IF(AND($B82&gt;0,SUM(AC$3:AC81)=0,SUM($H82:AB82)=0),$B82,0)</f>
        <v>0</v>
      </c>
      <c r="AD82">
        <f ca="1">IF(AND($B82&gt;0,SUM(AD$3:AD81)=0,SUM($H82:AC82)=0),$B82,0)</f>
        <v>0</v>
      </c>
      <c r="AE82">
        <f ca="1">IF(AND($B82&gt;0,SUM(AE$3:AE81)=0,SUM($H82:AD82)=0),$B82,0)</f>
        <v>0</v>
      </c>
      <c r="AF82">
        <f ca="1">IF(AND($B82&gt;0,SUM(AF$3:AF81)=0,SUM($H82:AE82)=0),$B82,0)</f>
        <v>0</v>
      </c>
      <c r="AG82">
        <f ca="1">IF(AND($B82&gt;0,SUM(AG$3:AG81)=0,SUM($H82:AF82)=0),$B82,0)</f>
        <v>0</v>
      </c>
      <c r="AH82">
        <f ca="1">IF(AND($B82&gt;0,SUM(AH$3:AH81)=0,SUM($H82:AG82)=0),$B82,0)</f>
        <v>0</v>
      </c>
      <c r="AI82">
        <f ca="1">IF(AND($B82&gt;0,SUM(AI$3:AI81)=0,SUM($H82:AH82)=0),$B82,0)</f>
        <v>0</v>
      </c>
      <c r="AJ82">
        <f ca="1">IF(AND($B82&gt;0,SUM(AJ$3:AJ81)=0,SUM($H82:AI82)=0),$B82,0)</f>
        <v>0</v>
      </c>
      <c r="AK82">
        <f ca="1">IF(AND($B82&gt;0,SUM(AK$3:AK81)=0,SUM($H82:AJ82)=0),$B82,0)</f>
        <v>0</v>
      </c>
      <c r="AL82">
        <f ca="1">IF(AND($B82&gt;0,SUM(AL$3:AL81)=0,SUM($H82:AK82)=0),$B82,0)</f>
        <v>0</v>
      </c>
      <c r="AM82">
        <f ca="1">IF(AND($B82&gt;0,SUM(AM$3:AM81)=0,SUM($H82:AL82)=0),$B82,0)</f>
        <v>0</v>
      </c>
      <c r="AN82">
        <f ca="1">IF(AND($B82&gt;0,SUM(AN$3:AN81)=0,SUM($H82:AM82)=0),$B82,0)</f>
        <v>0</v>
      </c>
      <c r="AO82">
        <f ca="1">IF(AND($B82&gt;0,SUM(AO$3:AO81)=0,SUM($H82:AN82)=0),$B82,0)</f>
        <v>0</v>
      </c>
      <c r="AP82">
        <f ca="1">IF(AND($B82&gt;0,SUM(AP$3:AP81)=0,SUM($H82:AO82)=0),$B82,0)</f>
        <v>0</v>
      </c>
      <c r="AQ82">
        <f ca="1">IF(AND($B82&gt;0,SUM(AQ$3:AQ81)=0,SUM($H82:AP82)=0),$B82,0)</f>
        <v>0</v>
      </c>
      <c r="AR82">
        <f ca="1">IF(AND($B82&gt;0,SUM(AR$3:AR81)=0,SUM($H82:AQ82)=0),$B82,0)</f>
        <v>0</v>
      </c>
      <c r="AS82">
        <f ca="1">IF(AND($B82&gt;0,SUM(AS$3:AS81)=0,SUM($H82:AR82)=0),$B82,0)</f>
        <v>0</v>
      </c>
      <c r="AT82">
        <f ca="1">IF(AND($B82&gt;0,SUM(AT$3:AT81)=0,SUM($H82:AS82)=0),$B82,0)</f>
        <v>0</v>
      </c>
      <c r="AU82">
        <f ca="1">IF(AND($B82&gt;0,SUM(AU$3:AU81)=0,SUM($H82:AT82)=0),$B82,0)</f>
        <v>0</v>
      </c>
      <c r="AV82">
        <f ca="1">IF(AND($B82&gt;0,SUM(AV$3:AV81)=0,SUM($H82:AU82)=0),$B82,0)</f>
        <v>0</v>
      </c>
      <c r="AW82">
        <f ca="1">IF(AND($B82&gt;0,SUM(AW$3:AW81)=0,SUM($H82:AV82)=0),$B82,0)</f>
        <v>0</v>
      </c>
      <c r="AX82">
        <f ca="1">IF(AND($B82&gt;0,SUM(AX$3:AX81)=0,SUM($H82:AW82)=0),$B82,0)</f>
        <v>0</v>
      </c>
      <c r="AY82">
        <f ca="1">IF(AND($B82&gt;0,SUM(AY$3:AY81)=0,SUM($H82:AX82)=0),$B82,0)</f>
        <v>0</v>
      </c>
      <c r="AZ82">
        <f ca="1">IF(AND($B82&gt;0,SUM(AZ$3:AZ81)=0,SUM($H82:AY82)=0),$B82,0)</f>
        <v>0</v>
      </c>
      <c r="BA82">
        <f ca="1">IF(AND($B82&gt;0,SUM(BA$3:BA81)=0,SUM($H82:AZ82)=0),$B82,0)</f>
        <v>0</v>
      </c>
      <c r="BB82">
        <f ca="1">IF(AND($B82&gt;0,SUM(BB$3:BB81)=0,SUM($H82:BA82)=0),$B82,0)</f>
        <v>0</v>
      </c>
      <c r="BC82">
        <f ca="1">IF(AND($B82&gt;0,SUM(BC$3:BC81)=0,SUM($H82:BB82)=0),$B82,0)</f>
        <v>0</v>
      </c>
      <c r="BD82">
        <f ca="1">IF(AND($B82&gt;0,SUM(BD$3:BD81)=0,SUM($H82:BC82)=0),$B82,0)</f>
        <v>0</v>
      </c>
      <c r="BE82">
        <f ca="1">IF(AND($B82&gt;0,SUM(BE$3:BE81)=0,SUM($H82:BD82)=0),$B82,0)</f>
        <v>0</v>
      </c>
      <c r="BF82">
        <f ca="1">IF(AND($B82&gt;0,SUM(BF$3:BF81)=0,SUM($H82:BE82)=0),$B82,0)</f>
        <v>0</v>
      </c>
      <c r="BG82">
        <f ca="1">IF(AND($B82&gt;0,SUM(BG$3:BG81)=0,SUM($H82:BF82)=0),$B82,0)</f>
        <v>0</v>
      </c>
      <c r="BH82">
        <f ca="1">IF(AND($B82&gt;0,SUM(BH$3:BH81)=0,SUM($H82:BG82)=0),$B82,0)</f>
        <v>0</v>
      </c>
      <c r="BI82">
        <f ca="1">IF(AND($B82&gt;0,SUM(BI$3:BI81)=0,SUM($H82:BH82)=0),$B82,0)</f>
        <v>0</v>
      </c>
      <c r="BJ82">
        <f ca="1">IF(AND($B82&gt;0,SUM(BJ$3:BJ81)=0,SUM($H82:BI82)=0),$B82,0)</f>
        <v>0</v>
      </c>
      <c r="BK82">
        <f ca="1">IF(AND($B82&gt;0,SUM(BK$3:BK81)=0,SUM($H82:BJ82)=0),$B82,0)</f>
        <v>0</v>
      </c>
      <c r="BL82">
        <f ca="1">IF(AND($B82&gt;0,SUM(BL$3:BL81)=0,SUM($H82:BK82)=0),$B82,0)</f>
        <v>0</v>
      </c>
      <c r="BM82">
        <f ca="1">IF(AND($B82&gt;0,SUM(BM$3:BM81)=0,SUM($H82:BL82)=0),$B82,0)</f>
        <v>0</v>
      </c>
      <c r="BN82">
        <f ca="1">IF(AND($B82&gt;0,SUM(BN$3:BN81)=0,SUM($H82:BM82)=0),$B82,0)</f>
        <v>0</v>
      </c>
      <c r="BO82">
        <f ca="1">IF(AND($B82&gt;0,SUM(BO$3:BO81)=0,SUM($H82:BN82)=0),$B82,0)</f>
        <v>0</v>
      </c>
      <c r="BP82">
        <f ca="1">IF(AND($B82&gt;0,SUM(BP$3:BP81)=0,SUM($H82:BO82)=0),$B82,0)</f>
        <v>0</v>
      </c>
      <c r="BQ82">
        <f ca="1">IF(AND($B82&gt;0,SUM(BQ$3:BQ81)=0,SUM($H82:BP82)=0),$B82,0)</f>
        <v>0</v>
      </c>
      <c r="BR82">
        <f ca="1">IF(AND($B82&gt;0,SUM(BR$3:BR81)=0,SUM($H82:BQ82)=0),$B82,0)</f>
        <v>0</v>
      </c>
      <c r="BS82">
        <f ca="1">IF(AND($B82&gt;0,SUM(BS$3:BS81)=0,SUM($H82:BR82)=0),$B82,0)</f>
        <v>0</v>
      </c>
      <c r="BT82">
        <f ca="1">IF(AND($B82&gt;0,SUM(BT$3:BT81)=0,SUM($H82:BS82)=0),$B82,0)</f>
        <v>0</v>
      </c>
      <c r="BU82">
        <f ca="1">IF(AND($B82&gt;0,SUM(BU$3:BU81)=0,SUM($H82:BT82)=0),$B82,0)</f>
        <v>0</v>
      </c>
      <c r="BV82">
        <f ca="1">IF(AND($B82&gt;0,SUM(BV$3:BV81)=0,SUM($H82:BU82)=0),$B82,0)</f>
        <v>0</v>
      </c>
      <c r="BW82">
        <f ca="1">IF(AND($B82&gt;0,SUM(BW$3:BW81)=0,SUM($H82:BV82)=0),$B82,0)</f>
        <v>0</v>
      </c>
      <c r="BX82">
        <f ca="1">IF(AND($B82&gt;0,SUM(BX$3:BX81)=0,SUM($H82:BW82)=0),$B82,0)</f>
        <v>0</v>
      </c>
      <c r="BY82">
        <f ca="1">IF(AND($B82&gt;0,SUM(BY$3:BY81)=0,SUM($H82:BX82)=0),$B82,0)</f>
        <v>0</v>
      </c>
      <c r="BZ82">
        <f ca="1">IF(AND($B82&gt;0,SUM(BZ$3:BZ81)=0,SUM($H82:BY82)=0),$B82,0)</f>
        <v>0</v>
      </c>
      <c r="CA82">
        <f ca="1">IF(AND($B82&gt;0,SUM(CA$3:CA81)=0,SUM($H82:BZ82)=0),$B82,0)</f>
        <v>0</v>
      </c>
      <c r="CB82">
        <f ca="1">IF(AND($B82&gt;0,SUM(CB$3:CB81)=0,SUM($H82:CA82)=0),$B82,0)</f>
        <v>0</v>
      </c>
      <c r="CC82">
        <f ca="1">IF(AND($B82&gt;0,SUM(CC$3:CC81)=0,SUM($H82:CB82)=0),$B82,0)</f>
        <v>0</v>
      </c>
      <c r="CD82">
        <f ca="1">IF(AND($B82&gt;0,SUM(CD$3:CD81)=0,SUM($H82:CC82)=0),$B82,0)</f>
        <v>0</v>
      </c>
      <c r="CE82">
        <f ca="1">IF(AND($B82&gt;0,SUM(CE$3:CE81)=0,SUM($H82:CD82)=0),$B82,0)</f>
        <v>0</v>
      </c>
      <c r="CF82">
        <f ca="1">IF(AND($B82&gt;0,SUM(CF$3:CF81)=0,SUM($H82:CE82)=0),$B82,0)</f>
        <v>0</v>
      </c>
      <c r="CG82">
        <f ca="1">IF(AND($B82&gt;0,SUM(CG$3:CG81)=0,SUM($H82:CF82)=0),$B82,0)</f>
        <v>0</v>
      </c>
      <c r="CH82">
        <f ca="1">IF(AND($B82&gt;0,SUM(CH$3:CH81)=0,SUM($H82:CG82)=0),$B82,0)</f>
        <v>0</v>
      </c>
      <c r="CI82">
        <f ca="1">IF(AND($B82&gt;0,SUM(CI$3:CI81)=0,SUM($H82:CH82)=0),$B82,0)</f>
        <v>0</v>
      </c>
      <c r="CJ82">
        <f ca="1">IF(AND($B82&gt;0,SUM(CJ$3:CJ81)=0,SUM($H82:CI82)=0),$B82,0)</f>
        <v>0</v>
      </c>
      <c r="CK82">
        <f ca="1">IF(AND($B82&gt;0,SUM(CK$3:CK81)=0,SUM($H82:CJ82)=0),$B82,0)</f>
        <v>0</v>
      </c>
      <c r="CL82">
        <f ca="1">IF(AND($B82&gt;0,SUM(CL$3:CL81)=0,SUM($H82:CK82)=0),$B82,0)</f>
        <v>0</v>
      </c>
      <c r="CM82">
        <f ca="1">IF(AND($B82&gt;0,SUM(CM$3:CM81)=0,SUM($H82:CL82)=0),$B82,0)</f>
        <v>0</v>
      </c>
      <c r="CN82">
        <f ca="1">IF(AND($B82&gt;0,SUM(CN$3:CN81)=0,SUM($H82:CM82)=0),$B82,0)</f>
        <v>0</v>
      </c>
      <c r="CO82">
        <f ca="1">IF(AND($B82&gt;0,SUM(CO$3:CO81)=0,SUM($H82:CN82)=0),$B82,0)</f>
        <v>0</v>
      </c>
      <c r="CP82">
        <f ca="1">IF(AND($B82&gt;0,SUM(CP$3:CP81)=0,SUM($H82:CO82)=0),$B82,0)</f>
        <v>0</v>
      </c>
      <c r="CQ82">
        <f ca="1">IF(AND($B82&gt;0,SUM(CQ$3:CQ81)=0,SUM($H82:CP82)=0),$B82,0)</f>
        <v>0</v>
      </c>
      <c r="CR82">
        <f ca="1">IF(AND($B82&gt;0,SUM(CR$3:CR81)=0,SUM($H82:CQ82)=0),$B82,0)</f>
        <v>0</v>
      </c>
      <c r="CS82">
        <f ca="1">IF(AND($B82&gt;0,SUM(CS$3:CS81)=0,SUM($H82:CR82)=0),$B82,0)</f>
        <v>0</v>
      </c>
      <c r="CT82">
        <f ca="1">IF(AND($B82&gt;0,SUM(CT$3:CT81)=0,SUM($H82:CS82)=0),$B82,0)</f>
        <v>0</v>
      </c>
      <c r="CU82">
        <f ca="1">IF(AND($B82&gt;0,SUM(CU$3:CU81)=0,SUM($H82:CT82)=0),$B82,0)</f>
        <v>0</v>
      </c>
      <c r="CV82">
        <f ca="1">IF(AND($B82&gt;0,SUM(CV$3:CV81)=0,SUM($H82:CU82)=0),$B82,0)</f>
        <v>0</v>
      </c>
      <c r="CW82">
        <f ca="1">IF(AND($B82&gt;0,SUM(CW$3:CW81)=0,SUM($H82:CV82)=0),$B82,0)</f>
        <v>0</v>
      </c>
      <c r="CX82">
        <f ca="1">IF(AND($B82&gt;0,SUM(CX$3:CX81)=0,SUM($H82:CW82)=0),$B82,0)</f>
        <v>0</v>
      </c>
      <c r="CY82">
        <f ca="1">IF(AND($B82&gt;0,SUM(CY$3:CY81)=0,SUM($H82:CX82)=0),$B82,0)</f>
        <v>0</v>
      </c>
      <c r="CZ82">
        <f ca="1">IF(AND($B82&gt;0,SUM(CZ$3:CZ81)=0,SUM($H82:CY82)=0),$B82,0)</f>
        <v>0</v>
      </c>
      <c r="DA82">
        <f ca="1">IF(AND($B82&gt;0,SUM(DA$3:DA81)=0,SUM($H82:CZ82)=0),$B82,0)</f>
        <v>0</v>
      </c>
      <c r="DB82">
        <f ca="1">IF(AND($B82&gt;0,SUM(DB$3:DB81)=0,SUM($H82:DA82)=0),$B82,0)</f>
        <v>0</v>
      </c>
      <c r="DC82">
        <f ca="1">IF(AND($B82&gt;0,SUM(DC$3:DC81)=0,SUM($H82:DB82)=0),$B82,0)</f>
        <v>0</v>
      </c>
      <c r="DD82">
        <f ca="1">IF(AND($B82&gt;0,SUM(DD$3:DD81)=0,SUM($H82:DC82)=0),$B82,0)</f>
        <v>0</v>
      </c>
      <c r="DE82">
        <f ca="1">IF(AND($B82&gt;0,SUM(DE$3:DE81)=0,SUM($H82:DD82)=0),$B82,0)</f>
        <v>0</v>
      </c>
      <c r="DF82">
        <f ca="1">IF(AND($B82&gt;0,SUM(DF$3:DF81)=0,SUM($H82:DE82)=0),$B82,0)</f>
        <v>0</v>
      </c>
      <c r="DG82">
        <f ca="1">IF(AND($B82&gt;0,SUM(DG$3:DG81)=0,SUM($H82:DF82)=0),$B82,0)</f>
        <v>0</v>
      </c>
      <c r="DH82">
        <f ca="1">IF(AND($B82&gt;0,SUM(DH$3:DH81)=0,SUM($H82:DG82)=0),$B82,0)</f>
        <v>0</v>
      </c>
      <c r="DI82">
        <f ca="1">IF(AND($B82&gt;0,SUM(DI$3:DI81)=0,SUM($H82:DH82)=0),$B82,0)</f>
        <v>0</v>
      </c>
      <c r="DJ82">
        <f ca="1">IF(AND($B82&gt;0,SUM(DJ$3:DJ81)=0,SUM($H82:DI82)=0),$B82,0)</f>
        <v>0</v>
      </c>
      <c r="DK82">
        <f ca="1">IF(AND($B82&gt;0,SUM(DK$3:DK81)=0,SUM($H82:DJ82)=0),$B82,0)</f>
        <v>0</v>
      </c>
      <c r="DL82">
        <f ca="1">IF(AND($B82&gt;0,SUM(DL$3:DL81)=0,SUM($H82:DK82)=0),$B82,0)</f>
        <v>0</v>
      </c>
      <c r="DM82">
        <f ca="1">IF(AND($B82&gt;0,SUM(DM$3:DM81)=0,SUM($H82:DL82)=0),$B82,0)</f>
        <v>0</v>
      </c>
      <c r="DN82">
        <f ca="1">IF(AND($B82&gt;0,SUM(DN$3:DN81)=0,SUM($H82:DM82)=0),$B82,0)</f>
        <v>0</v>
      </c>
      <c r="DO82">
        <f ca="1">IF(AND($B82&gt;0,SUM(DO$3:DO81)=0,SUM($H82:DN82)=0),$B82,0)</f>
        <v>0</v>
      </c>
      <c r="DP82">
        <f ca="1">IF(AND($B82&gt;0,SUM(DP$3:DP81)=0,SUM($H82:DO82)=0),$B82,0)</f>
        <v>0</v>
      </c>
      <c r="DQ82">
        <f ca="1">IF(AND($B82&gt;0,SUM(DQ$3:DQ81)=0,SUM($H82:DP82)=0),$B82,0)</f>
        <v>0</v>
      </c>
      <c r="DR82">
        <f ca="1">IF(AND($B82&gt;0,SUM(DR$3:DR81)=0,SUM($H82:DQ82)=0),$B82,0)</f>
        <v>0</v>
      </c>
      <c r="DS82">
        <f ca="1">IF(AND($B82&gt;0,SUM(DS$3:DS81)=0,SUM($H82:DR82)=0),$B82,0)</f>
        <v>0</v>
      </c>
      <c r="DT82">
        <f ca="1">IF(AND($B82&gt;0,SUM(DT$3:DT81)=0,SUM($H82:DS82)=0),$B82,0)</f>
        <v>0</v>
      </c>
      <c r="DU82">
        <f ca="1">IF(AND($B82&gt;0,SUM(DU$3:DU81)=0,SUM($H82:DT82)=0),$B82,0)</f>
        <v>0</v>
      </c>
      <c r="DV82">
        <f ca="1">IF(AND($B82&gt;0,SUM(DV$3:DV81)=0,SUM($H82:DU82)=0),$B82,0)</f>
        <v>0</v>
      </c>
      <c r="DW82">
        <f ca="1">IF(AND($B82&gt;0,SUM(DW$3:DW81)=0,SUM($H82:DV82)=0),$B82,0)</f>
        <v>0</v>
      </c>
      <c r="DX82">
        <f ca="1">IF(AND($B82&gt;0,SUM(DX$3:DX81)=0,SUM($H82:DW82)=0),$B82,0)</f>
        <v>0</v>
      </c>
      <c r="DY82">
        <f ca="1">IF(AND($B82&gt;0,SUM(DY$3:DY81)=0,SUM($H82:DX82)=0),$B82,0)</f>
        <v>0</v>
      </c>
      <c r="DZ82">
        <f ca="1">IF(AND($B82&gt;0,SUM(DZ$3:DZ81)=0,SUM($H82:DY82)=0),$B82,0)</f>
        <v>0</v>
      </c>
      <c r="EA82">
        <f ca="1">IF(AND($B82&gt;0,SUM(EA$3:EA81)=0,SUM($H82:DZ82)=0),$B82,0)</f>
        <v>0</v>
      </c>
      <c r="EB82">
        <f ca="1">IF(AND($B82&gt;0,SUM(EB$3:EB81)=0,SUM($H82:EA82)=0),$B82,0)</f>
        <v>0</v>
      </c>
      <c r="EC82">
        <f ca="1">IF(AND($B82&gt;0,SUM(EC$3:EC81)=0,SUM($H82:EB82)=0),$B82,0)</f>
        <v>0</v>
      </c>
      <c r="ED82">
        <f ca="1">IF(AND($B82&gt;0,SUM(ED$3:ED81)=0,SUM($H82:EC82)=0),$B82,0)</f>
        <v>0</v>
      </c>
      <c r="EE82">
        <f ca="1">IF(AND($B82&gt;0,SUM(EE$3:EE81)=0,SUM($H82:ED82)=0),$B82,0)</f>
        <v>0</v>
      </c>
      <c r="EF82">
        <f ca="1">IF(AND($B82&gt;0,SUM(EF$3:EF81)=0,SUM($H82:EE82)=0),$B82,0)</f>
        <v>0</v>
      </c>
      <c r="EG82">
        <f ca="1">IF(AND($B82&gt;0,SUM(EG$3:EG81)=0,SUM($H82:EF82)=0),$B82,0)</f>
        <v>0</v>
      </c>
      <c r="EH82">
        <f ca="1">IF(AND($B82&gt;0,SUM(EH$3:EH81)=0,SUM($H82:EG82)=0),$B82,0)</f>
        <v>0</v>
      </c>
      <c r="EI82">
        <f ca="1">IF(AND($B82&gt;0,SUM(EI$3:EI81)=0,SUM($H82:EH82)=0),$B82,0)</f>
        <v>0</v>
      </c>
      <c r="EJ82">
        <f ca="1">IF(AND($B82&gt;0,SUM(EJ$3:EJ81)=0,SUM($H82:EI82)=0),$B82,0)</f>
        <v>0</v>
      </c>
      <c r="EK82">
        <f ca="1">IF(AND($B82&gt;0,SUM(EK$3:EK81)=0,SUM($H82:EJ82)=0),$B82,0)</f>
        <v>0</v>
      </c>
      <c r="EL82">
        <f ca="1">IF(AND($B82&gt;0,SUM(EL$3:EL81)=0,SUM($H82:EK82)=0),$B82,0)</f>
        <v>0</v>
      </c>
      <c r="EM82">
        <f ca="1">IF(AND($B82&gt;0,SUM(EM$3:EM81)=0,SUM($H82:EL82)=0),$B82,0)</f>
        <v>0</v>
      </c>
      <c r="EN82">
        <f ca="1">IF(AND($B82&gt;0,SUM(EN$3:EN81)=0,SUM($H82:EM82)=0),$B82,0)</f>
        <v>0</v>
      </c>
      <c r="EO82">
        <f ca="1">IF(AND($B82&gt;0,SUM(EO$3:EO81)=0,SUM($H82:EN82)=0),$B82,0)</f>
        <v>0</v>
      </c>
      <c r="EP82">
        <f ca="1">IF(AND($B82&gt;0,SUM(EP$3:EP81)=0,SUM($H82:EO82)=0),$B82,0)</f>
        <v>0</v>
      </c>
      <c r="EQ82">
        <f ca="1">IF(AND($B82&gt;0,SUM(EQ$3:EQ81)=0,SUM($H82:EP82)=0),$B82,0)</f>
        <v>0</v>
      </c>
      <c r="ER82">
        <f ca="1">IF(AND($B82&gt;0,SUM(ER$3:ER81)=0,SUM($H82:EQ82)=0),$B82,0)</f>
        <v>0</v>
      </c>
      <c r="ES82">
        <f ca="1">IF(AND($B82&gt;0,SUM(ES$3:ES81)=0,SUM($H82:ER82)=0),$B82,0)</f>
        <v>0</v>
      </c>
      <c r="ET82">
        <f ca="1">IF(AND($B82&gt;0,SUM(ET$3:ET81)=0,SUM($H82:ES82)=0),$B82,0)</f>
        <v>0</v>
      </c>
      <c r="EU82">
        <f ca="1">IF(AND($B82&gt;0,SUM(EU$3:EU81)=0,SUM($H82:ET82)=0),$B82,0)</f>
        <v>0</v>
      </c>
      <c r="EV82">
        <f ca="1">IF(AND($B82&gt;0,SUM(EV$3:EV81)=0,SUM($H82:EU82)=0),$B82,0)</f>
        <v>0</v>
      </c>
      <c r="EW82">
        <f ca="1">IF(AND($B82&gt;0,SUM(EW$3:EW81)=0,SUM($H82:EV82)=0),$B82,0)</f>
        <v>0</v>
      </c>
      <c r="EX82">
        <f ca="1">IF(AND($B82&gt;0,SUM(EX$3:EX81)=0,SUM($H82:EW82)=0),$B82,0)</f>
        <v>0</v>
      </c>
      <c r="EY82">
        <f ca="1">IF(AND($B82&gt;0,SUM(EY$3:EY81)=0,SUM($H82:EX82)=0),$B82,0)</f>
        <v>0</v>
      </c>
      <c r="EZ82">
        <f ca="1">IF(AND($B82&gt;0,SUM(EZ$3:EZ81)=0,SUM($H82:EY82)=0),$B82,0)</f>
        <v>0</v>
      </c>
      <c r="FA82">
        <f ca="1">IF(AND($B82&gt;0,SUM(FA$3:FA81)=0,SUM($H82:EZ82)=0),$B82,0)</f>
        <v>0</v>
      </c>
      <c r="FB82">
        <f ca="1">IF(AND($B82&gt;0,SUM(FB$3:FB81)=0,SUM($H82:FA82)=0),$B82,0)</f>
        <v>0</v>
      </c>
      <c r="FC82">
        <f ca="1">IF(AND($B82&gt;0,SUM(FC$3:FC81)=0,SUM($H82:FB82)=0),$B82,0)</f>
        <v>0</v>
      </c>
      <c r="FD82">
        <f ca="1">IF(AND($B82&gt;0,SUM(FD$3:FD81)=0,SUM($H82:FC82)=0),$B82,0)</f>
        <v>0</v>
      </c>
      <c r="FE82">
        <f ca="1">IF(AND($B82&gt;0,SUM(FE$3:FE81)=0,SUM($H82:FD82)=0),$B82,0)</f>
        <v>0</v>
      </c>
      <c r="FF82">
        <f ca="1">IF(AND($B82&gt;0,SUM(FF$3:FF81)=0,SUM($H82:FE82)=0),$B82,0)</f>
        <v>0</v>
      </c>
      <c r="FG82">
        <f ca="1">IF(AND($B82&gt;0,SUM(FG$3:FG81)=0,SUM($H82:FF82)=0),$B82,0)</f>
        <v>0</v>
      </c>
      <c r="FH82">
        <f ca="1">IF(AND($B82&gt;0,SUM(FH$3:FH81)=0,SUM($H82:FG82)=0),$B82,0)</f>
        <v>0</v>
      </c>
      <c r="FI82">
        <f ca="1">IF(AND($B82&gt;0,SUM(FI$3:FI81)=0,SUM($H82:FH82)=0),$B82,0)</f>
        <v>0</v>
      </c>
      <c r="FJ82">
        <f ca="1">IF(AND($B82&gt;0,SUM(FJ$3:FJ81)=0,SUM($H82:FI82)=0),$B82,0)</f>
        <v>0</v>
      </c>
      <c r="FK82">
        <f ca="1">IF(AND($B82&gt;0,SUM(FK$3:FK81)=0,SUM($H82:FJ82)=0),$B82,0)</f>
        <v>0</v>
      </c>
      <c r="FL82">
        <f ca="1">IF(AND($B82&gt;0,SUM(FL$3:FL81)=0,SUM($H82:FK82)=0),$B82,0)</f>
        <v>0</v>
      </c>
      <c r="FM82">
        <f ca="1">IF(AND($B82&gt;0,SUM(FM$3:FM81)=0,SUM($H82:FL82)=0),$B82,0)</f>
        <v>0</v>
      </c>
      <c r="FN82">
        <f ca="1">IF(AND($B82&gt;0,SUM(FN$3:FN81)=0,SUM($H82:FM82)=0),$B82,0)</f>
        <v>0</v>
      </c>
      <c r="FS82" s="67" t="s">
        <v>307</v>
      </c>
      <c r="FT82" s="67" t="s">
        <v>90</v>
      </c>
      <c r="FU82" s="342" t="s">
        <v>92</v>
      </c>
      <c r="FV82" s="67">
        <v>1</v>
      </c>
      <c r="FY82" s="249" t="s">
        <v>437</v>
      </c>
      <c r="FZ82" s="67" t="s">
        <v>90</v>
      </c>
      <c r="GA82" s="67" t="str">
        <f>""</f>
        <v/>
      </c>
      <c r="GB82" s="67">
        <v>1</v>
      </c>
      <c r="GE82" s="67" t="s">
        <v>824</v>
      </c>
      <c r="GF82" s="67" t="s">
        <v>90</v>
      </c>
      <c r="GG82" s="67" t="str">
        <f>""</f>
        <v/>
      </c>
      <c r="GH82" s="67">
        <v>1</v>
      </c>
    </row>
    <row r="83" spans="1:190" ht="15.75" thickBot="1" x14ac:dyDescent="0.3">
      <c r="A83">
        <v>83</v>
      </c>
      <c r="B83">
        <f ca="1">IF(OR(Valintaohjelma!D$33=SelectionData!J$33,Valintaohjelma!D$33=SelectionData!O$33),A83,0)</f>
        <v>0</v>
      </c>
      <c r="C83" s="240" t="str">
        <f t="shared" ca="1" si="10"/>
        <v>Vesikiertoinen kanavapatteri tuloilman lämmitykseen 315mm (sis. SET module, 24V20W Power)</v>
      </c>
      <c r="D83" s="240" t="str">
        <f t="shared" ca="1" si="11"/>
        <v>SDHW315</v>
      </c>
      <c r="E83" s="240" t="str">
        <f t="shared" ca="1" si="12"/>
        <v>******</v>
      </c>
      <c r="F83" s="240">
        <f t="shared" ca="1" si="13"/>
        <v>1</v>
      </c>
      <c r="G83" s="47">
        <f ca="1">INDEX($I$2:$FN$2,ROWS(G$2:G83))</f>
        <v>0</v>
      </c>
      <c r="H83">
        <v>0</v>
      </c>
      <c r="I83">
        <f ca="1">IF(AND($B83&gt;0,SUM(I$3:I82)=0,SUM($H83:H83)=0),$B83,0)</f>
        <v>0</v>
      </c>
      <c r="J83">
        <f ca="1">IF(AND($B83&gt;0,SUM(J$3:J82)=0,SUM($H83:I83)=0),$B83,0)</f>
        <v>0</v>
      </c>
      <c r="K83">
        <f ca="1">IF(AND($B83&gt;0,SUM(K$3:K82)=0,SUM($H83:J83)=0),$B83,0)</f>
        <v>0</v>
      </c>
      <c r="L83">
        <f ca="1">IF(AND($B83&gt;0,SUM(L$3:L82)=0,SUM($H83:K83)=0),$B83,0)</f>
        <v>0</v>
      </c>
      <c r="M83">
        <f ca="1">IF(AND($B83&gt;0,SUM(M$3:M82)=0,SUM($H83:L83)=0),$B83,0)</f>
        <v>0</v>
      </c>
      <c r="N83">
        <f ca="1">IF(AND($B83&gt;0,SUM(N$3:N82)=0,SUM($H83:M83)=0),$B83,0)</f>
        <v>0</v>
      </c>
      <c r="O83">
        <f ca="1">IF(AND($B83&gt;0,SUM(O$3:O82)=0,SUM($H83:N83)=0),$B83,0)</f>
        <v>0</v>
      </c>
      <c r="P83">
        <f ca="1">IF(AND($B83&gt;0,SUM(P$3:P82)=0,SUM($H83:O83)=0),$B83,0)</f>
        <v>0</v>
      </c>
      <c r="Q83">
        <f ca="1">IF(AND($B83&gt;0,SUM(Q$3:Q82)=0,SUM($H83:P83)=0),$B83,0)</f>
        <v>0</v>
      </c>
      <c r="R83">
        <f ca="1">IF(AND($B83&gt;0,SUM(R$3:R82)=0,SUM($H83:Q83)=0),$B83,0)</f>
        <v>0</v>
      </c>
      <c r="S83">
        <f ca="1">IF(AND($B83&gt;0,SUM(S$3:S82)=0,SUM($H83:R83)=0),$B83,0)</f>
        <v>0</v>
      </c>
      <c r="T83">
        <f ca="1">IF(AND($B83&gt;0,SUM(T$3:T82)=0,SUM($H83:S83)=0),$B83,0)</f>
        <v>0</v>
      </c>
      <c r="U83">
        <f ca="1">IF(AND($B83&gt;0,SUM(U$3:U82)=0,SUM($H83:T83)=0),$B83,0)</f>
        <v>0</v>
      </c>
      <c r="V83">
        <f ca="1">IF(AND($B83&gt;0,SUM(V$3:V82)=0,SUM($H83:U83)=0),$B83,0)</f>
        <v>0</v>
      </c>
      <c r="W83">
        <f ca="1">IF(AND($B83&gt;0,SUM(W$3:W82)=0,SUM($H83:V83)=0),$B83,0)</f>
        <v>0</v>
      </c>
      <c r="X83">
        <f ca="1">IF(AND($B83&gt;0,SUM(X$3:X82)=0,SUM($H83:W83)=0),$B83,0)</f>
        <v>0</v>
      </c>
      <c r="Y83">
        <f ca="1">IF(AND($B83&gt;0,SUM(Y$3:Y82)=0,SUM($H83:X83)=0),$B83,0)</f>
        <v>0</v>
      </c>
      <c r="Z83">
        <f ca="1">IF(AND($B83&gt;0,SUM(Z$3:Z82)=0,SUM($H83:Y83)=0),$B83,0)</f>
        <v>0</v>
      </c>
      <c r="AA83">
        <f ca="1">IF(AND($B83&gt;0,SUM(AA$3:AA82)=0,SUM($H83:Z83)=0),$B83,0)</f>
        <v>0</v>
      </c>
      <c r="AB83">
        <f ca="1">IF(AND($B83&gt;0,SUM(AB$3:AB82)=0,SUM($H83:AA83)=0),$B83,0)</f>
        <v>0</v>
      </c>
      <c r="AC83">
        <f ca="1">IF(AND($B83&gt;0,SUM(AC$3:AC82)=0,SUM($H83:AB83)=0),$B83,0)</f>
        <v>0</v>
      </c>
      <c r="AD83">
        <f ca="1">IF(AND($B83&gt;0,SUM(AD$3:AD82)=0,SUM($H83:AC83)=0),$B83,0)</f>
        <v>0</v>
      </c>
      <c r="AE83">
        <f ca="1">IF(AND($B83&gt;0,SUM(AE$3:AE82)=0,SUM($H83:AD83)=0),$B83,0)</f>
        <v>0</v>
      </c>
      <c r="AF83">
        <f ca="1">IF(AND($B83&gt;0,SUM(AF$3:AF82)=0,SUM($H83:AE83)=0),$B83,0)</f>
        <v>0</v>
      </c>
      <c r="AG83">
        <f ca="1">IF(AND($B83&gt;0,SUM(AG$3:AG82)=0,SUM($H83:AF83)=0),$B83,0)</f>
        <v>0</v>
      </c>
      <c r="AH83">
        <f ca="1">IF(AND($B83&gt;0,SUM(AH$3:AH82)=0,SUM($H83:AG83)=0),$B83,0)</f>
        <v>0</v>
      </c>
      <c r="AI83">
        <f ca="1">IF(AND($B83&gt;0,SUM(AI$3:AI82)=0,SUM($H83:AH83)=0),$B83,0)</f>
        <v>0</v>
      </c>
      <c r="AJ83">
        <f ca="1">IF(AND($B83&gt;0,SUM(AJ$3:AJ82)=0,SUM($H83:AI83)=0),$B83,0)</f>
        <v>0</v>
      </c>
      <c r="AK83">
        <f ca="1">IF(AND($B83&gt;0,SUM(AK$3:AK82)=0,SUM($H83:AJ83)=0),$B83,0)</f>
        <v>0</v>
      </c>
      <c r="AL83">
        <f ca="1">IF(AND($B83&gt;0,SUM(AL$3:AL82)=0,SUM($H83:AK83)=0),$B83,0)</f>
        <v>0</v>
      </c>
      <c r="AM83">
        <f ca="1">IF(AND($B83&gt;0,SUM(AM$3:AM82)=0,SUM($H83:AL83)=0),$B83,0)</f>
        <v>0</v>
      </c>
      <c r="AN83">
        <f ca="1">IF(AND($B83&gt;0,SUM(AN$3:AN82)=0,SUM($H83:AM83)=0),$B83,0)</f>
        <v>0</v>
      </c>
      <c r="AO83">
        <f ca="1">IF(AND($B83&gt;0,SUM(AO$3:AO82)=0,SUM($H83:AN83)=0),$B83,0)</f>
        <v>0</v>
      </c>
      <c r="AP83">
        <f ca="1">IF(AND($B83&gt;0,SUM(AP$3:AP82)=0,SUM($H83:AO83)=0),$B83,0)</f>
        <v>0</v>
      </c>
      <c r="AQ83">
        <f ca="1">IF(AND($B83&gt;0,SUM(AQ$3:AQ82)=0,SUM($H83:AP83)=0),$B83,0)</f>
        <v>0</v>
      </c>
      <c r="AR83">
        <f ca="1">IF(AND($B83&gt;0,SUM(AR$3:AR82)=0,SUM($H83:AQ83)=0),$B83,0)</f>
        <v>0</v>
      </c>
      <c r="AS83">
        <f ca="1">IF(AND($B83&gt;0,SUM(AS$3:AS82)=0,SUM($H83:AR83)=0),$B83,0)</f>
        <v>0</v>
      </c>
      <c r="AT83">
        <f ca="1">IF(AND($B83&gt;0,SUM(AT$3:AT82)=0,SUM($H83:AS83)=0),$B83,0)</f>
        <v>0</v>
      </c>
      <c r="AU83">
        <f ca="1">IF(AND($B83&gt;0,SUM(AU$3:AU82)=0,SUM($H83:AT83)=0),$B83,0)</f>
        <v>0</v>
      </c>
      <c r="AV83">
        <f ca="1">IF(AND($B83&gt;0,SUM(AV$3:AV82)=0,SUM($H83:AU83)=0),$B83,0)</f>
        <v>0</v>
      </c>
      <c r="AW83">
        <f ca="1">IF(AND($B83&gt;0,SUM(AW$3:AW82)=0,SUM($H83:AV83)=0),$B83,0)</f>
        <v>0</v>
      </c>
      <c r="AX83">
        <f ca="1">IF(AND($B83&gt;0,SUM(AX$3:AX82)=0,SUM($H83:AW83)=0),$B83,0)</f>
        <v>0</v>
      </c>
      <c r="AY83">
        <f ca="1">IF(AND($B83&gt;0,SUM(AY$3:AY82)=0,SUM($H83:AX83)=0),$B83,0)</f>
        <v>0</v>
      </c>
      <c r="AZ83">
        <f ca="1">IF(AND($B83&gt;0,SUM(AZ$3:AZ82)=0,SUM($H83:AY83)=0),$B83,0)</f>
        <v>0</v>
      </c>
      <c r="BA83">
        <f ca="1">IF(AND($B83&gt;0,SUM(BA$3:BA82)=0,SUM($H83:AZ83)=0),$B83,0)</f>
        <v>0</v>
      </c>
      <c r="BB83">
        <f ca="1">IF(AND($B83&gt;0,SUM(BB$3:BB82)=0,SUM($H83:BA83)=0),$B83,0)</f>
        <v>0</v>
      </c>
      <c r="BC83">
        <f ca="1">IF(AND($B83&gt;0,SUM(BC$3:BC82)=0,SUM($H83:BB83)=0),$B83,0)</f>
        <v>0</v>
      </c>
      <c r="BD83">
        <f ca="1">IF(AND($B83&gt;0,SUM(BD$3:BD82)=0,SUM($H83:BC83)=0),$B83,0)</f>
        <v>0</v>
      </c>
      <c r="BE83">
        <f ca="1">IF(AND($B83&gt;0,SUM(BE$3:BE82)=0,SUM($H83:BD83)=0),$B83,0)</f>
        <v>0</v>
      </c>
      <c r="BF83">
        <f ca="1">IF(AND($B83&gt;0,SUM(BF$3:BF82)=0,SUM($H83:BE83)=0),$B83,0)</f>
        <v>0</v>
      </c>
      <c r="BG83">
        <f ca="1">IF(AND($B83&gt;0,SUM(BG$3:BG82)=0,SUM($H83:BF83)=0),$B83,0)</f>
        <v>0</v>
      </c>
      <c r="BH83">
        <f ca="1">IF(AND($B83&gt;0,SUM(BH$3:BH82)=0,SUM($H83:BG83)=0),$B83,0)</f>
        <v>0</v>
      </c>
      <c r="BI83">
        <f ca="1">IF(AND($B83&gt;0,SUM(BI$3:BI82)=0,SUM($H83:BH83)=0),$B83,0)</f>
        <v>0</v>
      </c>
      <c r="BJ83">
        <f ca="1">IF(AND($B83&gt;0,SUM(BJ$3:BJ82)=0,SUM($H83:BI83)=0),$B83,0)</f>
        <v>0</v>
      </c>
      <c r="BK83">
        <f ca="1">IF(AND($B83&gt;0,SUM(BK$3:BK82)=0,SUM($H83:BJ83)=0),$B83,0)</f>
        <v>0</v>
      </c>
      <c r="BL83">
        <f ca="1">IF(AND($B83&gt;0,SUM(BL$3:BL82)=0,SUM($H83:BK83)=0),$B83,0)</f>
        <v>0</v>
      </c>
      <c r="BM83">
        <f ca="1">IF(AND($B83&gt;0,SUM(BM$3:BM82)=0,SUM($H83:BL83)=0),$B83,0)</f>
        <v>0</v>
      </c>
      <c r="BN83">
        <f ca="1">IF(AND($B83&gt;0,SUM(BN$3:BN82)=0,SUM($H83:BM83)=0),$B83,0)</f>
        <v>0</v>
      </c>
      <c r="BO83">
        <f ca="1">IF(AND($B83&gt;0,SUM(BO$3:BO82)=0,SUM($H83:BN83)=0),$B83,0)</f>
        <v>0</v>
      </c>
      <c r="BP83">
        <f ca="1">IF(AND($B83&gt;0,SUM(BP$3:BP82)=0,SUM($H83:BO83)=0),$B83,0)</f>
        <v>0</v>
      </c>
      <c r="BQ83">
        <f ca="1">IF(AND($B83&gt;0,SUM(BQ$3:BQ82)=0,SUM($H83:BP83)=0),$B83,0)</f>
        <v>0</v>
      </c>
      <c r="BR83">
        <f ca="1">IF(AND($B83&gt;0,SUM(BR$3:BR82)=0,SUM($H83:BQ83)=0),$B83,0)</f>
        <v>0</v>
      </c>
      <c r="BS83">
        <f ca="1">IF(AND($B83&gt;0,SUM(BS$3:BS82)=0,SUM($H83:BR83)=0),$B83,0)</f>
        <v>0</v>
      </c>
      <c r="BT83">
        <f ca="1">IF(AND($B83&gt;0,SUM(BT$3:BT82)=0,SUM($H83:BS83)=0),$B83,0)</f>
        <v>0</v>
      </c>
      <c r="BU83">
        <f ca="1">IF(AND($B83&gt;0,SUM(BU$3:BU82)=0,SUM($H83:BT83)=0),$B83,0)</f>
        <v>0</v>
      </c>
      <c r="BV83">
        <f ca="1">IF(AND($B83&gt;0,SUM(BV$3:BV82)=0,SUM($H83:BU83)=0),$B83,0)</f>
        <v>0</v>
      </c>
      <c r="BW83">
        <f ca="1">IF(AND($B83&gt;0,SUM(BW$3:BW82)=0,SUM($H83:BV83)=0),$B83,0)</f>
        <v>0</v>
      </c>
      <c r="BX83">
        <f ca="1">IF(AND($B83&gt;0,SUM(BX$3:BX82)=0,SUM($H83:BW83)=0),$B83,0)</f>
        <v>0</v>
      </c>
      <c r="BY83">
        <f ca="1">IF(AND($B83&gt;0,SUM(BY$3:BY82)=0,SUM($H83:BX83)=0),$B83,0)</f>
        <v>0</v>
      </c>
      <c r="BZ83">
        <f ca="1">IF(AND($B83&gt;0,SUM(BZ$3:BZ82)=0,SUM($H83:BY83)=0),$B83,0)</f>
        <v>0</v>
      </c>
      <c r="CA83">
        <f ca="1">IF(AND($B83&gt;0,SUM(CA$3:CA82)=0,SUM($H83:BZ83)=0),$B83,0)</f>
        <v>0</v>
      </c>
      <c r="CB83">
        <f ca="1">IF(AND($B83&gt;0,SUM(CB$3:CB82)=0,SUM($H83:CA83)=0),$B83,0)</f>
        <v>0</v>
      </c>
      <c r="CC83">
        <f ca="1">IF(AND($B83&gt;0,SUM(CC$3:CC82)=0,SUM($H83:CB83)=0),$B83,0)</f>
        <v>0</v>
      </c>
      <c r="CD83">
        <f ca="1">IF(AND($B83&gt;0,SUM(CD$3:CD82)=0,SUM($H83:CC83)=0),$B83,0)</f>
        <v>0</v>
      </c>
      <c r="CE83">
        <f ca="1">IF(AND($B83&gt;0,SUM(CE$3:CE82)=0,SUM($H83:CD83)=0),$B83,0)</f>
        <v>0</v>
      </c>
      <c r="CF83">
        <f ca="1">IF(AND($B83&gt;0,SUM(CF$3:CF82)=0,SUM($H83:CE83)=0),$B83,0)</f>
        <v>0</v>
      </c>
      <c r="CG83">
        <f ca="1">IF(AND($B83&gt;0,SUM(CG$3:CG82)=0,SUM($H83:CF83)=0),$B83,0)</f>
        <v>0</v>
      </c>
      <c r="CH83">
        <f ca="1">IF(AND($B83&gt;0,SUM(CH$3:CH82)=0,SUM($H83:CG83)=0),$B83,0)</f>
        <v>0</v>
      </c>
      <c r="CI83">
        <f ca="1">IF(AND($B83&gt;0,SUM(CI$3:CI82)=0,SUM($H83:CH83)=0),$B83,0)</f>
        <v>0</v>
      </c>
      <c r="CJ83">
        <f ca="1">IF(AND($B83&gt;0,SUM(CJ$3:CJ82)=0,SUM($H83:CI83)=0),$B83,0)</f>
        <v>0</v>
      </c>
      <c r="CK83">
        <f ca="1">IF(AND($B83&gt;0,SUM(CK$3:CK82)=0,SUM($H83:CJ83)=0),$B83,0)</f>
        <v>0</v>
      </c>
      <c r="CL83">
        <f ca="1">IF(AND($B83&gt;0,SUM(CL$3:CL82)=0,SUM($H83:CK83)=0),$B83,0)</f>
        <v>0</v>
      </c>
      <c r="CM83">
        <f ca="1">IF(AND($B83&gt;0,SUM(CM$3:CM82)=0,SUM($H83:CL83)=0),$B83,0)</f>
        <v>0</v>
      </c>
      <c r="CN83">
        <f ca="1">IF(AND($B83&gt;0,SUM(CN$3:CN82)=0,SUM($H83:CM83)=0),$B83,0)</f>
        <v>0</v>
      </c>
      <c r="CO83">
        <f ca="1">IF(AND($B83&gt;0,SUM(CO$3:CO82)=0,SUM($H83:CN83)=0),$B83,0)</f>
        <v>0</v>
      </c>
      <c r="CP83">
        <f ca="1">IF(AND($B83&gt;0,SUM(CP$3:CP82)=0,SUM($H83:CO83)=0),$B83,0)</f>
        <v>0</v>
      </c>
      <c r="CQ83">
        <f ca="1">IF(AND($B83&gt;0,SUM(CQ$3:CQ82)=0,SUM($H83:CP83)=0),$B83,0)</f>
        <v>0</v>
      </c>
      <c r="CR83">
        <f ca="1">IF(AND($B83&gt;0,SUM(CR$3:CR82)=0,SUM($H83:CQ83)=0),$B83,0)</f>
        <v>0</v>
      </c>
      <c r="CS83">
        <f ca="1">IF(AND($B83&gt;0,SUM(CS$3:CS82)=0,SUM($H83:CR83)=0),$B83,0)</f>
        <v>0</v>
      </c>
      <c r="CT83">
        <f ca="1">IF(AND($B83&gt;0,SUM(CT$3:CT82)=0,SUM($H83:CS83)=0),$B83,0)</f>
        <v>0</v>
      </c>
      <c r="CU83">
        <f ca="1">IF(AND($B83&gt;0,SUM(CU$3:CU82)=0,SUM($H83:CT83)=0),$B83,0)</f>
        <v>0</v>
      </c>
      <c r="CV83">
        <f ca="1">IF(AND($B83&gt;0,SUM(CV$3:CV82)=0,SUM($H83:CU83)=0),$B83,0)</f>
        <v>0</v>
      </c>
      <c r="CW83">
        <f ca="1">IF(AND($B83&gt;0,SUM(CW$3:CW82)=0,SUM($H83:CV83)=0),$B83,0)</f>
        <v>0</v>
      </c>
      <c r="CX83">
        <f ca="1">IF(AND($B83&gt;0,SUM(CX$3:CX82)=0,SUM($H83:CW83)=0),$B83,0)</f>
        <v>0</v>
      </c>
      <c r="CY83">
        <f ca="1">IF(AND($B83&gt;0,SUM(CY$3:CY82)=0,SUM($H83:CX83)=0),$B83,0)</f>
        <v>0</v>
      </c>
      <c r="CZ83">
        <f ca="1">IF(AND($B83&gt;0,SUM(CZ$3:CZ82)=0,SUM($H83:CY83)=0),$B83,0)</f>
        <v>0</v>
      </c>
      <c r="DA83">
        <f ca="1">IF(AND($B83&gt;0,SUM(DA$3:DA82)=0,SUM($H83:CZ83)=0),$B83,0)</f>
        <v>0</v>
      </c>
      <c r="DB83">
        <f ca="1">IF(AND($B83&gt;0,SUM(DB$3:DB82)=0,SUM($H83:DA83)=0),$B83,0)</f>
        <v>0</v>
      </c>
      <c r="DC83">
        <f ca="1">IF(AND($B83&gt;0,SUM(DC$3:DC82)=0,SUM($H83:DB83)=0),$B83,0)</f>
        <v>0</v>
      </c>
      <c r="DD83">
        <f ca="1">IF(AND($B83&gt;0,SUM(DD$3:DD82)=0,SUM($H83:DC83)=0),$B83,0)</f>
        <v>0</v>
      </c>
      <c r="DE83">
        <f ca="1">IF(AND($B83&gt;0,SUM(DE$3:DE82)=0,SUM($H83:DD83)=0),$B83,0)</f>
        <v>0</v>
      </c>
      <c r="DF83">
        <f ca="1">IF(AND($B83&gt;0,SUM(DF$3:DF82)=0,SUM($H83:DE83)=0),$B83,0)</f>
        <v>0</v>
      </c>
      <c r="DG83">
        <f ca="1">IF(AND($B83&gt;0,SUM(DG$3:DG82)=0,SUM($H83:DF83)=0),$B83,0)</f>
        <v>0</v>
      </c>
      <c r="DH83">
        <f ca="1">IF(AND($B83&gt;0,SUM(DH$3:DH82)=0,SUM($H83:DG83)=0),$B83,0)</f>
        <v>0</v>
      </c>
      <c r="DI83">
        <f ca="1">IF(AND($B83&gt;0,SUM(DI$3:DI82)=0,SUM($H83:DH83)=0),$B83,0)</f>
        <v>0</v>
      </c>
      <c r="DJ83">
        <f ca="1">IF(AND($B83&gt;0,SUM(DJ$3:DJ82)=0,SUM($H83:DI83)=0),$B83,0)</f>
        <v>0</v>
      </c>
      <c r="DK83">
        <f ca="1">IF(AND($B83&gt;0,SUM(DK$3:DK82)=0,SUM($H83:DJ83)=0),$B83,0)</f>
        <v>0</v>
      </c>
      <c r="DL83">
        <f ca="1">IF(AND($B83&gt;0,SUM(DL$3:DL82)=0,SUM($H83:DK83)=0),$B83,0)</f>
        <v>0</v>
      </c>
      <c r="DM83">
        <f ca="1">IF(AND($B83&gt;0,SUM(DM$3:DM82)=0,SUM($H83:DL83)=0),$B83,0)</f>
        <v>0</v>
      </c>
      <c r="DN83">
        <f ca="1">IF(AND($B83&gt;0,SUM(DN$3:DN82)=0,SUM($H83:DM83)=0),$B83,0)</f>
        <v>0</v>
      </c>
      <c r="DO83">
        <f ca="1">IF(AND($B83&gt;0,SUM(DO$3:DO82)=0,SUM($H83:DN83)=0),$B83,0)</f>
        <v>0</v>
      </c>
      <c r="DP83">
        <f ca="1">IF(AND($B83&gt;0,SUM(DP$3:DP82)=0,SUM($H83:DO83)=0),$B83,0)</f>
        <v>0</v>
      </c>
      <c r="DQ83">
        <f ca="1">IF(AND($B83&gt;0,SUM(DQ$3:DQ82)=0,SUM($H83:DP83)=0),$B83,0)</f>
        <v>0</v>
      </c>
      <c r="DR83">
        <f ca="1">IF(AND($B83&gt;0,SUM(DR$3:DR82)=0,SUM($H83:DQ83)=0),$B83,0)</f>
        <v>0</v>
      </c>
      <c r="DS83">
        <f ca="1">IF(AND($B83&gt;0,SUM(DS$3:DS82)=0,SUM($H83:DR83)=0),$B83,0)</f>
        <v>0</v>
      </c>
      <c r="DT83">
        <f ca="1">IF(AND($B83&gt;0,SUM(DT$3:DT82)=0,SUM($H83:DS83)=0),$B83,0)</f>
        <v>0</v>
      </c>
      <c r="DU83">
        <f ca="1">IF(AND($B83&gt;0,SUM(DU$3:DU82)=0,SUM($H83:DT83)=0),$B83,0)</f>
        <v>0</v>
      </c>
      <c r="DV83">
        <f ca="1">IF(AND($B83&gt;0,SUM(DV$3:DV82)=0,SUM($H83:DU83)=0),$B83,0)</f>
        <v>0</v>
      </c>
      <c r="DW83">
        <f ca="1">IF(AND($B83&gt;0,SUM(DW$3:DW82)=0,SUM($H83:DV83)=0),$B83,0)</f>
        <v>0</v>
      </c>
      <c r="DX83">
        <f ca="1">IF(AND($B83&gt;0,SUM(DX$3:DX82)=0,SUM($H83:DW83)=0),$B83,0)</f>
        <v>0</v>
      </c>
      <c r="DY83">
        <f ca="1">IF(AND($B83&gt;0,SUM(DY$3:DY82)=0,SUM($H83:DX83)=0),$B83,0)</f>
        <v>0</v>
      </c>
      <c r="DZ83">
        <f ca="1">IF(AND($B83&gt;0,SUM(DZ$3:DZ82)=0,SUM($H83:DY83)=0),$B83,0)</f>
        <v>0</v>
      </c>
      <c r="EA83">
        <f ca="1">IF(AND($B83&gt;0,SUM(EA$3:EA82)=0,SUM($H83:DZ83)=0),$B83,0)</f>
        <v>0</v>
      </c>
      <c r="EB83">
        <f ca="1">IF(AND($B83&gt;0,SUM(EB$3:EB82)=0,SUM($H83:EA83)=0),$B83,0)</f>
        <v>0</v>
      </c>
      <c r="EC83">
        <f ca="1">IF(AND($B83&gt;0,SUM(EC$3:EC82)=0,SUM($H83:EB83)=0),$B83,0)</f>
        <v>0</v>
      </c>
      <c r="ED83">
        <f ca="1">IF(AND($B83&gt;0,SUM(ED$3:ED82)=0,SUM($H83:EC83)=0),$B83,0)</f>
        <v>0</v>
      </c>
      <c r="EE83">
        <f ca="1">IF(AND($B83&gt;0,SUM(EE$3:EE82)=0,SUM($H83:ED83)=0),$B83,0)</f>
        <v>0</v>
      </c>
      <c r="EF83">
        <f ca="1">IF(AND($B83&gt;0,SUM(EF$3:EF82)=0,SUM($H83:EE83)=0),$B83,0)</f>
        <v>0</v>
      </c>
      <c r="EG83">
        <f ca="1">IF(AND($B83&gt;0,SUM(EG$3:EG82)=0,SUM($H83:EF83)=0),$B83,0)</f>
        <v>0</v>
      </c>
      <c r="EH83">
        <f ca="1">IF(AND($B83&gt;0,SUM(EH$3:EH82)=0,SUM($H83:EG83)=0),$B83,0)</f>
        <v>0</v>
      </c>
      <c r="EI83">
        <f ca="1">IF(AND($B83&gt;0,SUM(EI$3:EI82)=0,SUM($H83:EH83)=0),$B83,0)</f>
        <v>0</v>
      </c>
      <c r="EJ83">
        <f ca="1">IF(AND($B83&gt;0,SUM(EJ$3:EJ82)=0,SUM($H83:EI83)=0),$B83,0)</f>
        <v>0</v>
      </c>
      <c r="EK83">
        <f ca="1">IF(AND($B83&gt;0,SUM(EK$3:EK82)=0,SUM($H83:EJ83)=0),$B83,0)</f>
        <v>0</v>
      </c>
      <c r="EL83">
        <f ca="1">IF(AND($B83&gt;0,SUM(EL$3:EL82)=0,SUM($H83:EK83)=0),$B83,0)</f>
        <v>0</v>
      </c>
      <c r="EM83">
        <f ca="1">IF(AND($B83&gt;0,SUM(EM$3:EM82)=0,SUM($H83:EL83)=0),$B83,0)</f>
        <v>0</v>
      </c>
      <c r="EN83">
        <f ca="1">IF(AND($B83&gt;0,SUM(EN$3:EN82)=0,SUM($H83:EM83)=0),$B83,0)</f>
        <v>0</v>
      </c>
      <c r="EO83">
        <f ca="1">IF(AND($B83&gt;0,SUM(EO$3:EO82)=0,SUM($H83:EN83)=0),$B83,0)</f>
        <v>0</v>
      </c>
      <c r="EP83">
        <f ca="1">IF(AND($B83&gt;0,SUM(EP$3:EP82)=0,SUM($H83:EO83)=0),$B83,0)</f>
        <v>0</v>
      </c>
      <c r="EQ83">
        <f ca="1">IF(AND($B83&gt;0,SUM(EQ$3:EQ82)=0,SUM($H83:EP83)=0),$B83,0)</f>
        <v>0</v>
      </c>
      <c r="ER83">
        <f ca="1">IF(AND($B83&gt;0,SUM(ER$3:ER82)=0,SUM($H83:EQ83)=0),$B83,0)</f>
        <v>0</v>
      </c>
      <c r="ES83">
        <f ca="1">IF(AND($B83&gt;0,SUM(ES$3:ES82)=0,SUM($H83:ER83)=0),$B83,0)</f>
        <v>0</v>
      </c>
      <c r="ET83">
        <f ca="1">IF(AND($B83&gt;0,SUM(ET$3:ET82)=0,SUM($H83:ES83)=0),$B83,0)</f>
        <v>0</v>
      </c>
      <c r="EU83">
        <f ca="1">IF(AND($B83&gt;0,SUM(EU$3:EU82)=0,SUM($H83:ET83)=0),$B83,0)</f>
        <v>0</v>
      </c>
      <c r="EV83">
        <f ca="1">IF(AND($B83&gt;0,SUM(EV$3:EV82)=0,SUM($H83:EU83)=0),$B83,0)</f>
        <v>0</v>
      </c>
      <c r="EW83">
        <f ca="1">IF(AND($B83&gt;0,SUM(EW$3:EW82)=0,SUM($H83:EV83)=0),$B83,0)</f>
        <v>0</v>
      </c>
      <c r="EX83">
        <f ca="1">IF(AND($B83&gt;0,SUM(EX$3:EX82)=0,SUM($H83:EW83)=0),$B83,0)</f>
        <v>0</v>
      </c>
      <c r="EY83">
        <f ca="1">IF(AND($B83&gt;0,SUM(EY$3:EY82)=0,SUM($H83:EX83)=0),$B83,0)</f>
        <v>0</v>
      </c>
      <c r="EZ83">
        <f ca="1">IF(AND($B83&gt;0,SUM(EZ$3:EZ82)=0,SUM($H83:EY83)=0),$B83,0)</f>
        <v>0</v>
      </c>
      <c r="FA83">
        <f ca="1">IF(AND($B83&gt;0,SUM(FA$3:FA82)=0,SUM($H83:EZ83)=0),$B83,0)</f>
        <v>0</v>
      </c>
      <c r="FB83">
        <f ca="1">IF(AND($B83&gt;0,SUM(FB$3:FB82)=0,SUM($H83:FA83)=0),$B83,0)</f>
        <v>0</v>
      </c>
      <c r="FC83">
        <f ca="1">IF(AND($B83&gt;0,SUM(FC$3:FC82)=0,SUM($H83:FB83)=0),$B83,0)</f>
        <v>0</v>
      </c>
      <c r="FD83">
        <f ca="1">IF(AND($B83&gt;0,SUM(FD$3:FD82)=0,SUM($H83:FC83)=0),$B83,0)</f>
        <v>0</v>
      </c>
      <c r="FE83">
        <f ca="1">IF(AND($B83&gt;0,SUM(FE$3:FE82)=0,SUM($H83:FD83)=0),$B83,0)</f>
        <v>0</v>
      </c>
      <c r="FF83">
        <f ca="1">IF(AND($B83&gt;0,SUM(FF$3:FF82)=0,SUM($H83:FE83)=0),$B83,0)</f>
        <v>0</v>
      </c>
      <c r="FG83">
        <f ca="1">IF(AND($B83&gt;0,SUM(FG$3:FG82)=0,SUM($H83:FF83)=0),$B83,0)</f>
        <v>0</v>
      </c>
      <c r="FH83">
        <f ca="1">IF(AND($B83&gt;0,SUM(FH$3:FH82)=0,SUM($H83:FG83)=0),$B83,0)</f>
        <v>0</v>
      </c>
      <c r="FI83">
        <f ca="1">IF(AND($B83&gt;0,SUM(FI$3:FI82)=0,SUM($H83:FH83)=0),$B83,0)</f>
        <v>0</v>
      </c>
      <c r="FJ83">
        <f ca="1">IF(AND($B83&gt;0,SUM(FJ$3:FJ82)=0,SUM($H83:FI83)=0),$B83,0)</f>
        <v>0</v>
      </c>
      <c r="FK83">
        <f ca="1">IF(AND($B83&gt;0,SUM(FK$3:FK82)=0,SUM($H83:FJ83)=0),$B83,0)</f>
        <v>0</v>
      </c>
      <c r="FL83">
        <f ca="1">IF(AND($B83&gt;0,SUM(FL$3:FL82)=0,SUM($H83:FK83)=0),$B83,0)</f>
        <v>0</v>
      </c>
      <c r="FM83">
        <f ca="1">IF(AND($B83&gt;0,SUM(FM$3:FM82)=0,SUM($H83:FL83)=0),$B83,0)</f>
        <v>0</v>
      </c>
      <c r="FN83">
        <f ca="1">IF(AND($B83&gt;0,SUM(FN$3:FN82)=0,SUM($H83:FM83)=0),$B83,0)</f>
        <v>0</v>
      </c>
      <c r="FS83" s="67" t="s">
        <v>308</v>
      </c>
      <c r="FT83" s="67" t="s">
        <v>91</v>
      </c>
      <c r="FU83" s="342" t="s">
        <v>92</v>
      </c>
      <c r="FV83" s="67">
        <v>1</v>
      </c>
      <c r="FY83" s="249" t="s">
        <v>438</v>
      </c>
      <c r="FZ83" s="67" t="s">
        <v>91</v>
      </c>
      <c r="GA83" s="67" t="str">
        <f>""</f>
        <v/>
      </c>
      <c r="GB83" s="67">
        <v>1</v>
      </c>
      <c r="GE83" s="67" t="s">
        <v>825</v>
      </c>
      <c r="GF83" s="67" t="s">
        <v>91</v>
      </c>
      <c r="GG83" s="67" t="str">
        <f>""</f>
        <v/>
      </c>
      <c r="GH83" s="67">
        <v>1</v>
      </c>
    </row>
    <row r="84" spans="1:190" ht="15.75" thickBot="1" x14ac:dyDescent="0.3">
      <c r="A84">
        <v>84</v>
      </c>
      <c r="B84">
        <f ca="1">IF(OR(Valintaohjelma!D$34=SelectionData!F$34,Valintaohjelma!D$35=SelectionData!F$35),A84,0)</f>
        <v>0</v>
      </c>
      <c r="C84" s="240" t="str">
        <f t="shared" ca="1" si="10"/>
        <v>Sähköinen kanavalämmitin ulkoilman / tuloilman lämmitykseen  1200W 125mm (sis. SET module)</v>
      </c>
      <c r="D84" s="240" t="str">
        <f t="shared" ca="1" si="11"/>
        <v>SDHE125-1T</v>
      </c>
      <c r="E84" s="240">
        <f t="shared" ca="1" si="12"/>
        <v>7906723</v>
      </c>
      <c r="F84" s="240">
        <f t="shared" ca="1" si="13"/>
        <v>1</v>
      </c>
      <c r="G84" s="47">
        <f ca="1">INDEX($I$2:$FN$2,ROWS(G$2:G84))</f>
        <v>0</v>
      </c>
      <c r="H84">
        <v>0</v>
      </c>
      <c r="I84">
        <f ca="1">IF(AND($B84&gt;0,SUM(I$3:I83)=0,SUM($H84:H84)=0),$B84,0)</f>
        <v>0</v>
      </c>
      <c r="J84">
        <f ca="1">IF(AND($B84&gt;0,SUM(J$3:J83)=0,SUM($H84:I84)=0),$B84,0)</f>
        <v>0</v>
      </c>
      <c r="K84">
        <f ca="1">IF(AND($B84&gt;0,SUM(K$3:K83)=0,SUM($H84:J84)=0),$B84,0)</f>
        <v>0</v>
      </c>
      <c r="L84">
        <f ca="1">IF(AND($B84&gt;0,SUM(L$3:L83)=0,SUM($H84:K84)=0),$B84,0)</f>
        <v>0</v>
      </c>
      <c r="M84">
        <f ca="1">IF(AND($B84&gt;0,SUM(M$3:M83)=0,SUM($H84:L84)=0),$B84,0)</f>
        <v>0</v>
      </c>
      <c r="N84">
        <f ca="1">IF(AND($B84&gt;0,SUM(N$3:N83)=0,SUM($H84:M84)=0),$B84,0)</f>
        <v>0</v>
      </c>
      <c r="O84">
        <f ca="1">IF(AND($B84&gt;0,SUM(O$3:O83)=0,SUM($H84:N84)=0),$B84,0)</f>
        <v>0</v>
      </c>
      <c r="P84">
        <f ca="1">IF(AND($B84&gt;0,SUM(P$3:P83)=0,SUM($H84:O84)=0),$B84,0)</f>
        <v>0</v>
      </c>
      <c r="Q84">
        <f ca="1">IF(AND($B84&gt;0,SUM(Q$3:Q83)=0,SUM($H84:P84)=0),$B84,0)</f>
        <v>0</v>
      </c>
      <c r="R84">
        <f ca="1">IF(AND($B84&gt;0,SUM(R$3:R83)=0,SUM($H84:Q84)=0),$B84,0)</f>
        <v>0</v>
      </c>
      <c r="S84">
        <f ca="1">IF(AND($B84&gt;0,SUM(S$3:S83)=0,SUM($H84:R84)=0),$B84,0)</f>
        <v>0</v>
      </c>
      <c r="T84">
        <f ca="1">IF(AND($B84&gt;0,SUM(T$3:T83)=0,SUM($H84:S84)=0),$B84,0)</f>
        <v>0</v>
      </c>
      <c r="U84">
        <f ca="1">IF(AND($B84&gt;0,SUM(U$3:U83)=0,SUM($H84:T84)=0),$B84,0)</f>
        <v>0</v>
      </c>
      <c r="V84">
        <f ca="1">IF(AND($B84&gt;0,SUM(V$3:V83)=0,SUM($H84:U84)=0),$B84,0)</f>
        <v>0</v>
      </c>
      <c r="W84">
        <f ca="1">IF(AND($B84&gt;0,SUM(W$3:W83)=0,SUM($H84:V84)=0),$B84,0)</f>
        <v>0</v>
      </c>
      <c r="X84">
        <f ca="1">IF(AND($B84&gt;0,SUM(X$3:X83)=0,SUM($H84:W84)=0),$B84,0)</f>
        <v>0</v>
      </c>
      <c r="Y84">
        <f ca="1">IF(AND($B84&gt;0,SUM(Y$3:Y83)=0,SUM($H84:X84)=0),$B84,0)</f>
        <v>0</v>
      </c>
      <c r="Z84">
        <f ca="1">IF(AND($B84&gt;0,SUM(Z$3:Z83)=0,SUM($H84:Y84)=0),$B84,0)</f>
        <v>0</v>
      </c>
      <c r="AA84">
        <f ca="1">IF(AND($B84&gt;0,SUM(AA$3:AA83)=0,SUM($H84:Z84)=0),$B84,0)</f>
        <v>0</v>
      </c>
      <c r="AB84">
        <f ca="1">IF(AND($B84&gt;0,SUM(AB$3:AB83)=0,SUM($H84:AA84)=0),$B84,0)</f>
        <v>0</v>
      </c>
      <c r="AC84">
        <f ca="1">IF(AND($B84&gt;0,SUM(AC$3:AC83)=0,SUM($H84:AB84)=0),$B84,0)</f>
        <v>0</v>
      </c>
      <c r="AD84">
        <f ca="1">IF(AND($B84&gt;0,SUM(AD$3:AD83)=0,SUM($H84:AC84)=0),$B84,0)</f>
        <v>0</v>
      </c>
      <c r="AE84">
        <f ca="1">IF(AND($B84&gt;0,SUM(AE$3:AE83)=0,SUM($H84:AD84)=0),$B84,0)</f>
        <v>0</v>
      </c>
      <c r="AF84">
        <f ca="1">IF(AND($B84&gt;0,SUM(AF$3:AF83)=0,SUM($H84:AE84)=0),$B84,0)</f>
        <v>0</v>
      </c>
      <c r="AG84">
        <f ca="1">IF(AND($B84&gt;0,SUM(AG$3:AG83)=0,SUM($H84:AF84)=0),$B84,0)</f>
        <v>0</v>
      </c>
      <c r="AH84">
        <f ca="1">IF(AND($B84&gt;0,SUM(AH$3:AH83)=0,SUM($H84:AG84)=0),$B84,0)</f>
        <v>0</v>
      </c>
      <c r="AI84">
        <f ca="1">IF(AND($B84&gt;0,SUM(AI$3:AI83)=0,SUM($H84:AH84)=0),$B84,0)</f>
        <v>0</v>
      </c>
      <c r="AJ84">
        <f ca="1">IF(AND($B84&gt;0,SUM(AJ$3:AJ83)=0,SUM($H84:AI84)=0),$B84,0)</f>
        <v>0</v>
      </c>
      <c r="AK84">
        <f ca="1">IF(AND($B84&gt;0,SUM(AK$3:AK83)=0,SUM($H84:AJ84)=0),$B84,0)</f>
        <v>0</v>
      </c>
      <c r="AL84">
        <f ca="1">IF(AND($B84&gt;0,SUM(AL$3:AL83)=0,SUM($H84:AK84)=0),$B84,0)</f>
        <v>0</v>
      </c>
      <c r="AM84">
        <f ca="1">IF(AND($B84&gt;0,SUM(AM$3:AM83)=0,SUM($H84:AL84)=0),$B84,0)</f>
        <v>0</v>
      </c>
      <c r="AN84">
        <f ca="1">IF(AND($B84&gt;0,SUM(AN$3:AN83)=0,SUM($H84:AM84)=0),$B84,0)</f>
        <v>0</v>
      </c>
      <c r="AO84">
        <f ca="1">IF(AND($B84&gt;0,SUM(AO$3:AO83)=0,SUM($H84:AN84)=0),$B84,0)</f>
        <v>0</v>
      </c>
      <c r="AP84">
        <f ca="1">IF(AND($B84&gt;0,SUM(AP$3:AP83)=0,SUM($H84:AO84)=0),$B84,0)</f>
        <v>0</v>
      </c>
      <c r="AQ84">
        <f ca="1">IF(AND($B84&gt;0,SUM(AQ$3:AQ83)=0,SUM($H84:AP84)=0),$B84,0)</f>
        <v>0</v>
      </c>
      <c r="AR84">
        <f ca="1">IF(AND($B84&gt;0,SUM(AR$3:AR83)=0,SUM($H84:AQ84)=0),$B84,0)</f>
        <v>0</v>
      </c>
      <c r="AS84">
        <f ca="1">IF(AND($B84&gt;0,SUM(AS$3:AS83)=0,SUM($H84:AR84)=0),$B84,0)</f>
        <v>0</v>
      </c>
      <c r="AT84">
        <f ca="1">IF(AND($B84&gt;0,SUM(AT$3:AT83)=0,SUM($H84:AS84)=0),$B84,0)</f>
        <v>0</v>
      </c>
      <c r="AU84">
        <f ca="1">IF(AND($B84&gt;0,SUM(AU$3:AU83)=0,SUM($H84:AT84)=0),$B84,0)</f>
        <v>0</v>
      </c>
      <c r="AV84">
        <f ca="1">IF(AND($B84&gt;0,SUM(AV$3:AV83)=0,SUM($H84:AU84)=0),$B84,0)</f>
        <v>0</v>
      </c>
      <c r="AW84">
        <f ca="1">IF(AND($B84&gt;0,SUM(AW$3:AW83)=0,SUM($H84:AV84)=0),$B84,0)</f>
        <v>0</v>
      </c>
      <c r="AX84">
        <f ca="1">IF(AND($B84&gt;0,SUM(AX$3:AX83)=0,SUM($H84:AW84)=0),$B84,0)</f>
        <v>0</v>
      </c>
      <c r="AY84">
        <f ca="1">IF(AND($B84&gt;0,SUM(AY$3:AY83)=0,SUM($H84:AX84)=0),$B84,0)</f>
        <v>0</v>
      </c>
      <c r="AZ84">
        <f ca="1">IF(AND($B84&gt;0,SUM(AZ$3:AZ83)=0,SUM($H84:AY84)=0),$B84,0)</f>
        <v>0</v>
      </c>
      <c r="BA84">
        <f ca="1">IF(AND($B84&gt;0,SUM(BA$3:BA83)=0,SUM($H84:AZ84)=0),$B84,0)</f>
        <v>0</v>
      </c>
      <c r="BB84">
        <f ca="1">IF(AND($B84&gt;0,SUM(BB$3:BB83)=0,SUM($H84:BA84)=0),$B84,0)</f>
        <v>0</v>
      </c>
      <c r="BC84">
        <f ca="1">IF(AND($B84&gt;0,SUM(BC$3:BC83)=0,SUM($H84:BB84)=0),$B84,0)</f>
        <v>0</v>
      </c>
      <c r="BD84">
        <f ca="1">IF(AND($B84&gt;0,SUM(BD$3:BD83)=0,SUM($H84:BC84)=0),$B84,0)</f>
        <v>0</v>
      </c>
      <c r="BE84">
        <f ca="1">IF(AND($B84&gt;0,SUM(BE$3:BE83)=0,SUM($H84:BD84)=0),$B84,0)</f>
        <v>0</v>
      </c>
      <c r="BF84">
        <f ca="1">IF(AND($B84&gt;0,SUM(BF$3:BF83)=0,SUM($H84:BE84)=0),$B84,0)</f>
        <v>0</v>
      </c>
      <c r="BG84">
        <f ca="1">IF(AND($B84&gt;0,SUM(BG$3:BG83)=0,SUM($H84:BF84)=0),$B84,0)</f>
        <v>0</v>
      </c>
      <c r="BH84">
        <f ca="1">IF(AND($B84&gt;0,SUM(BH$3:BH83)=0,SUM($H84:BG84)=0),$B84,0)</f>
        <v>0</v>
      </c>
      <c r="BI84">
        <f ca="1">IF(AND($B84&gt;0,SUM(BI$3:BI83)=0,SUM($H84:BH84)=0),$B84,0)</f>
        <v>0</v>
      </c>
      <c r="BJ84">
        <f ca="1">IF(AND($B84&gt;0,SUM(BJ$3:BJ83)=0,SUM($H84:BI84)=0),$B84,0)</f>
        <v>0</v>
      </c>
      <c r="BK84">
        <f ca="1">IF(AND($B84&gt;0,SUM(BK$3:BK83)=0,SUM($H84:BJ84)=0),$B84,0)</f>
        <v>0</v>
      </c>
      <c r="BL84">
        <f ca="1">IF(AND($B84&gt;0,SUM(BL$3:BL83)=0,SUM($H84:BK84)=0),$B84,0)</f>
        <v>0</v>
      </c>
      <c r="BM84">
        <f ca="1">IF(AND($B84&gt;0,SUM(BM$3:BM83)=0,SUM($H84:BL84)=0),$B84,0)</f>
        <v>0</v>
      </c>
      <c r="BN84">
        <f ca="1">IF(AND($B84&gt;0,SUM(BN$3:BN83)=0,SUM($H84:BM84)=0),$B84,0)</f>
        <v>0</v>
      </c>
      <c r="BO84">
        <f ca="1">IF(AND($B84&gt;0,SUM(BO$3:BO83)=0,SUM($H84:BN84)=0),$B84,0)</f>
        <v>0</v>
      </c>
      <c r="BP84">
        <f ca="1">IF(AND($B84&gt;0,SUM(BP$3:BP83)=0,SUM($H84:BO84)=0),$B84,0)</f>
        <v>0</v>
      </c>
      <c r="BQ84">
        <f ca="1">IF(AND($B84&gt;0,SUM(BQ$3:BQ83)=0,SUM($H84:BP84)=0),$B84,0)</f>
        <v>0</v>
      </c>
      <c r="BR84">
        <f ca="1">IF(AND($B84&gt;0,SUM(BR$3:BR83)=0,SUM($H84:BQ84)=0),$B84,0)</f>
        <v>0</v>
      </c>
      <c r="BS84">
        <f ca="1">IF(AND($B84&gt;0,SUM(BS$3:BS83)=0,SUM($H84:BR84)=0),$B84,0)</f>
        <v>0</v>
      </c>
      <c r="BT84">
        <f ca="1">IF(AND($B84&gt;0,SUM(BT$3:BT83)=0,SUM($H84:BS84)=0),$B84,0)</f>
        <v>0</v>
      </c>
      <c r="BU84">
        <f ca="1">IF(AND($B84&gt;0,SUM(BU$3:BU83)=0,SUM($H84:BT84)=0),$B84,0)</f>
        <v>0</v>
      </c>
      <c r="BV84">
        <f ca="1">IF(AND($B84&gt;0,SUM(BV$3:BV83)=0,SUM($H84:BU84)=0),$B84,0)</f>
        <v>0</v>
      </c>
      <c r="BW84">
        <f ca="1">IF(AND($B84&gt;0,SUM(BW$3:BW83)=0,SUM($H84:BV84)=0),$B84,0)</f>
        <v>0</v>
      </c>
      <c r="BX84">
        <f ca="1">IF(AND($B84&gt;0,SUM(BX$3:BX83)=0,SUM($H84:BW84)=0),$B84,0)</f>
        <v>0</v>
      </c>
      <c r="BY84">
        <f ca="1">IF(AND($B84&gt;0,SUM(BY$3:BY83)=0,SUM($H84:BX84)=0),$B84,0)</f>
        <v>0</v>
      </c>
      <c r="BZ84">
        <f ca="1">IF(AND($B84&gt;0,SUM(BZ$3:BZ83)=0,SUM($H84:BY84)=0),$B84,0)</f>
        <v>0</v>
      </c>
      <c r="CA84">
        <f ca="1">IF(AND($B84&gt;0,SUM(CA$3:CA83)=0,SUM($H84:BZ84)=0),$B84,0)</f>
        <v>0</v>
      </c>
      <c r="CB84">
        <f ca="1">IF(AND($B84&gt;0,SUM(CB$3:CB83)=0,SUM($H84:CA84)=0),$B84,0)</f>
        <v>0</v>
      </c>
      <c r="CC84">
        <f ca="1">IF(AND($B84&gt;0,SUM(CC$3:CC83)=0,SUM($H84:CB84)=0),$B84,0)</f>
        <v>0</v>
      </c>
      <c r="CD84">
        <f ca="1">IF(AND($B84&gt;0,SUM(CD$3:CD83)=0,SUM($H84:CC84)=0),$B84,0)</f>
        <v>0</v>
      </c>
      <c r="CE84">
        <f ca="1">IF(AND($B84&gt;0,SUM(CE$3:CE83)=0,SUM($H84:CD84)=0),$B84,0)</f>
        <v>0</v>
      </c>
      <c r="CF84">
        <f ca="1">IF(AND($B84&gt;0,SUM(CF$3:CF83)=0,SUM($H84:CE84)=0),$B84,0)</f>
        <v>0</v>
      </c>
      <c r="CG84">
        <f ca="1">IF(AND($B84&gt;0,SUM(CG$3:CG83)=0,SUM($H84:CF84)=0),$B84,0)</f>
        <v>0</v>
      </c>
      <c r="CH84">
        <f ca="1">IF(AND($B84&gt;0,SUM(CH$3:CH83)=0,SUM($H84:CG84)=0),$B84,0)</f>
        <v>0</v>
      </c>
      <c r="CI84">
        <f ca="1">IF(AND($B84&gt;0,SUM(CI$3:CI83)=0,SUM($H84:CH84)=0),$B84,0)</f>
        <v>0</v>
      </c>
      <c r="CJ84">
        <f ca="1">IF(AND($B84&gt;0,SUM(CJ$3:CJ83)=0,SUM($H84:CI84)=0),$B84,0)</f>
        <v>0</v>
      </c>
      <c r="CK84">
        <f ca="1">IF(AND($B84&gt;0,SUM(CK$3:CK83)=0,SUM($H84:CJ84)=0),$B84,0)</f>
        <v>0</v>
      </c>
      <c r="CL84">
        <f ca="1">IF(AND($B84&gt;0,SUM(CL$3:CL83)=0,SUM($H84:CK84)=0),$B84,0)</f>
        <v>0</v>
      </c>
      <c r="CM84">
        <f ca="1">IF(AND($B84&gt;0,SUM(CM$3:CM83)=0,SUM($H84:CL84)=0),$B84,0)</f>
        <v>0</v>
      </c>
      <c r="CN84">
        <f ca="1">IF(AND($B84&gt;0,SUM(CN$3:CN83)=0,SUM($H84:CM84)=0),$B84,0)</f>
        <v>0</v>
      </c>
      <c r="CO84">
        <f ca="1">IF(AND($B84&gt;0,SUM(CO$3:CO83)=0,SUM($H84:CN84)=0),$B84,0)</f>
        <v>0</v>
      </c>
      <c r="CP84">
        <f ca="1">IF(AND($B84&gt;0,SUM(CP$3:CP83)=0,SUM($H84:CO84)=0),$B84,0)</f>
        <v>0</v>
      </c>
      <c r="CQ84">
        <f ca="1">IF(AND($B84&gt;0,SUM(CQ$3:CQ83)=0,SUM($H84:CP84)=0),$B84,0)</f>
        <v>0</v>
      </c>
      <c r="CR84">
        <f ca="1">IF(AND($B84&gt;0,SUM(CR$3:CR83)=0,SUM($H84:CQ84)=0),$B84,0)</f>
        <v>0</v>
      </c>
      <c r="CS84">
        <f ca="1">IF(AND($B84&gt;0,SUM(CS$3:CS83)=0,SUM($H84:CR84)=0),$B84,0)</f>
        <v>0</v>
      </c>
      <c r="CT84">
        <f ca="1">IF(AND($B84&gt;0,SUM(CT$3:CT83)=0,SUM($H84:CS84)=0),$B84,0)</f>
        <v>0</v>
      </c>
      <c r="CU84">
        <f ca="1">IF(AND($B84&gt;0,SUM(CU$3:CU83)=0,SUM($H84:CT84)=0),$B84,0)</f>
        <v>0</v>
      </c>
      <c r="CV84">
        <f ca="1">IF(AND($B84&gt;0,SUM(CV$3:CV83)=0,SUM($H84:CU84)=0),$B84,0)</f>
        <v>0</v>
      </c>
      <c r="CW84">
        <f ca="1">IF(AND($B84&gt;0,SUM(CW$3:CW83)=0,SUM($H84:CV84)=0),$B84,0)</f>
        <v>0</v>
      </c>
      <c r="CX84">
        <f ca="1">IF(AND($B84&gt;0,SUM(CX$3:CX83)=0,SUM($H84:CW84)=0),$B84,0)</f>
        <v>0</v>
      </c>
      <c r="CY84">
        <f ca="1">IF(AND($B84&gt;0,SUM(CY$3:CY83)=0,SUM($H84:CX84)=0),$B84,0)</f>
        <v>0</v>
      </c>
      <c r="CZ84">
        <f ca="1">IF(AND($B84&gt;0,SUM(CZ$3:CZ83)=0,SUM($H84:CY84)=0),$B84,0)</f>
        <v>0</v>
      </c>
      <c r="DA84">
        <f ca="1">IF(AND($B84&gt;0,SUM(DA$3:DA83)=0,SUM($H84:CZ84)=0),$B84,0)</f>
        <v>0</v>
      </c>
      <c r="DB84">
        <f ca="1">IF(AND($B84&gt;0,SUM(DB$3:DB83)=0,SUM($H84:DA84)=0),$B84,0)</f>
        <v>0</v>
      </c>
      <c r="DC84">
        <f ca="1">IF(AND($B84&gt;0,SUM(DC$3:DC83)=0,SUM($H84:DB84)=0),$B84,0)</f>
        <v>0</v>
      </c>
      <c r="DD84">
        <f ca="1">IF(AND($B84&gt;0,SUM(DD$3:DD83)=0,SUM($H84:DC84)=0),$B84,0)</f>
        <v>0</v>
      </c>
      <c r="DE84">
        <f ca="1">IF(AND($B84&gt;0,SUM(DE$3:DE83)=0,SUM($H84:DD84)=0),$B84,0)</f>
        <v>0</v>
      </c>
      <c r="DF84">
        <f ca="1">IF(AND($B84&gt;0,SUM(DF$3:DF83)=0,SUM($H84:DE84)=0),$B84,0)</f>
        <v>0</v>
      </c>
      <c r="DG84">
        <f ca="1">IF(AND($B84&gt;0,SUM(DG$3:DG83)=0,SUM($H84:DF84)=0),$B84,0)</f>
        <v>0</v>
      </c>
      <c r="DH84">
        <f ca="1">IF(AND($B84&gt;0,SUM(DH$3:DH83)=0,SUM($H84:DG84)=0),$B84,0)</f>
        <v>0</v>
      </c>
      <c r="DI84">
        <f ca="1">IF(AND($B84&gt;0,SUM(DI$3:DI83)=0,SUM($H84:DH84)=0),$B84,0)</f>
        <v>0</v>
      </c>
      <c r="DJ84">
        <f ca="1">IF(AND($B84&gt;0,SUM(DJ$3:DJ83)=0,SUM($H84:DI84)=0),$B84,0)</f>
        <v>0</v>
      </c>
      <c r="DK84">
        <f ca="1">IF(AND($B84&gt;0,SUM(DK$3:DK83)=0,SUM($H84:DJ84)=0),$B84,0)</f>
        <v>0</v>
      </c>
      <c r="DL84">
        <f ca="1">IF(AND($B84&gt;0,SUM(DL$3:DL83)=0,SUM($H84:DK84)=0),$B84,0)</f>
        <v>0</v>
      </c>
      <c r="DM84">
        <f ca="1">IF(AND($B84&gt;0,SUM(DM$3:DM83)=0,SUM($H84:DL84)=0),$B84,0)</f>
        <v>0</v>
      </c>
      <c r="DN84">
        <f ca="1">IF(AND($B84&gt;0,SUM(DN$3:DN83)=0,SUM($H84:DM84)=0),$B84,0)</f>
        <v>0</v>
      </c>
      <c r="DO84">
        <f ca="1">IF(AND($B84&gt;0,SUM(DO$3:DO83)=0,SUM($H84:DN84)=0),$B84,0)</f>
        <v>0</v>
      </c>
      <c r="DP84">
        <f ca="1">IF(AND($B84&gt;0,SUM(DP$3:DP83)=0,SUM($H84:DO84)=0),$B84,0)</f>
        <v>0</v>
      </c>
      <c r="DQ84">
        <f ca="1">IF(AND($B84&gt;0,SUM(DQ$3:DQ83)=0,SUM($H84:DP84)=0),$B84,0)</f>
        <v>0</v>
      </c>
      <c r="DR84">
        <f ca="1">IF(AND($B84&gt;0,SUM(DR$3:DR83)=0,SUM($H84:DQ84)=0),$B84,0)</f>
        <v>0</v>
      </c>
      <c r="DS84">
        <f ca="1">IF(AND($B84&gt;0,SUM(DS$3:DS83)=0,SUM($H84:DR84)=0),$B84,0)</f>
        <v>0</v>
      </c>
      <c r="DT84">
        <f ca="1">IF(AND($B84&gt;0,SUM(DT$3:DT83)=0,SUM($H84:DS84)=0),$B84,0)</f>
        <v>0</v>
      </c>
      <c r="DU84">
        <f ca="1">IF(AND($B84&gt;0,SUM(DU$3:DU83)=0,SUM($H84:DT84)=0),$B84,0)</f>
        <v>0</v>
      </c>
      <c r="DV84">
        <f ca="1">IF(AND($B84&gt;0,SUM(DV$3:DV83)=0,SUM($H84:DU84)=0),$B84,0)</f>
        <v>0</v>
      </c>
      <c r="DW84">
        <f ca="1">IF(AND($B84&gt;0,SUM(DW$3:DW83)=0,SUM($H84:DV84)=0),$B84,0)</f>
        <v>0</v>
      </c>
      <c r="DX84">
        <f ca="1">IF(AND($B84&gt;0,SUM(DX$3:DX83)=0,SUM($H84:DW84)=0),$B84,0)</f>
        <v>0</v>
      </c>
      <c r="DY84">
        <f ca="1">IF(AND($B84&gt;0,SUM(DY$3:DY83)=0,SUM($H84:DX84)=0),$B84,0)</f>
        <v>0</v>
      </c>
      <c r="DZ84">
        <f ca="1">IF(AND($B84&gt;0,SUM(DZ$3:DZ83)=0,SUM($H84:DY84)=0),$B84,0)</f>
        <v>0</v>
      </c>
      <c r="EA84">
        <f ca="1">IF(AND($B84&gt;0,SUM(EA$3:EA83)=0,SUM($H84:DZ84)=0),$B84,0)</f>
        <v>0</v>
      </c>
      <c r="EB84">
        <f ca="1">IF(AND($B84&gt;0,SUM(EB$3:EB83)=0,SUM($H84:EA84)=0),$B84,0)</f>
        <v>0</v>
      </c>
      <c r="EC84">
        <f ca="1">IF(AND($B84&gt;0,SUM(EC$3:EC83)=0,SUM($H84:EB84)=0),$B84,0)</f>
        <v>0</v>
      </c>
      <c r="ED84">
        <f ca="1">IF(AND($B84&gt;0,SUM(ED$3:ED83)=0,SUM($H84:EC84)=0),$B84,0)</f>
        <v>0</v>
      </c>
      <c r="EE84">
        <f ca="1">IF(AND($B84&gt;0,SUM(EE$3:EE83)=0,SUM($H84:ED84)=0),$B84,0)</f>
        <v>0</v>
      </c>
      <c r="EF84">
        <f ca="1">IF(AND($B84&gt;0,SUM(EF$3:EF83)=0,SUM($H84:EE84)=0),$B84,0)</f>
        <v>0</v>
      </c>
      <c r="EG84">
        <f ca="1">IF(AND($B84&gt;0,SUM(EG$3:EG83)=0,SUM($H84:EF84)=0),$B84,0)</f>
        <v>0</v>
      </c>
      <c r="EH84">
        <f ca="1">IF(AND($B84&gt;0,SUM(EH$3:EH83)=0,SUM($H84:EG84)=0),$B84,0)</f>
        <v>0</v>
      </c>
      <c r="EI84">
        <f ca="1">IF(AND($B84&gt;0,SUM(EI$3:EI83)=0,SUM($H84:EH84)=0),$B84,0)</f>
        <v>0</v>
      </c>
      <c r="EJ84">
        <f ca="1">IF(AND($B84&gt;0,SUM(EJ$3:EJ83)=0,SUM($H84:EI84)=0),$B84,0)</f>
        <v>0</v>
      </c>
      <c r="EK84">
        <f ca="1">IF(AND($B84&gt;0,SUM(EK$3:EK83)=0,SUM($H84:EJ84)=0),$B84,0)</f>
        <v>0</v>
      </c>
      <c r="EL84">
        <f ca="1">IF(AND($B84&gt;0,SUM(EL$3:EL83)=0,SUM($H84:EK84)=0),$B84,0)</f>
        <v>0</v>
      </c>
      <c r="EM84">
        <f ca="1">IF(AND($B84&gt;0,SUM(EM$3:EM83)=0,SUM($H84:EL84)=0),$B84,0)</f>
        <v>0</v>
      </c>
      <c r="EN84">
        <f ca="1">IF(AND($B84&gt;0,SUM(EN$3:EN83)=0,SUM($H84:EM84)=0),$B84,0)</f>
        <v>0</v>
      </c>
      <c r="EO84">
        <f ca="1">IF(AND($B84&gt;0,SUM(EO$3:EO83)=0,SUM($H84:EN84)=0),$B84,0)</f>
        <v>0</v>
      </c>
      <c r="EP84">
        <f ca="1">IF(AND($B84&gt;0,SUM(EP$3:EP83)=0,SUM($H84:EO84)=0),$B84,0)</f>
        <v>0</v>
      </c>
      <c r="EQ84">
        <f ca="1">IF(AND($B84&gt;0,SUM(EQ$3:EQ83)=0,SUM($H84:EP84)=0),$B84,0)</f>
        <v>0</v>
      </c>
      <c r="ER84">
        <f ca="1">IF(AND($B84&gt;0,SUM(ER$3:ER83)=0,SUM($H84:EQ84)=0),$B84,0)</f>
        <v>0</v>
      </c>
      <c r="ES84">
        <f ca="1">IF(AND($B84&gt;0,SUM(ES$3:ES83)=0,SUM($H84:ER84)=0),$B84,0)</f>
        <v>0</v>
      </c>
      <c r="ET84">
        <f ca="1">IF(AND($B84&gt;0,SUM(ET$3:ET83)=0,SUM($H84:ES84)=0),$B84,0)</f>
        <v>0</v>
      </c>
      <c r="EU84">
        <f ca="1">IF(AND($B84&gt;0,SUM(EU$3:EU83)=0,SUM($H84:ET84)=0),$B84,0)</f>
        <v>0</v>
      </c>
      <c r="EV84">
        <f ca="1">IF(AND($B84&gt;0,SUM(EV$3:EV83)=0,SUM($H84:EU84)=0),$B84,0)</f>
        <v>0</v>
      </c>
      <c r="EW84">
        <f ca="1">IF(AND($B84&gt;0,SUM(EW$3:EW83)=0,SUM($H84:EV84)=0),$B84,0)</f>
        <v>0</v>
      </c>
      <c r="EX84">
        <f ca="1">IF(AND($B84&gt;0,SUM(EX$3:EX83)=0,SUM($H84:EW84)=0),$B84,0)</f>
        <v>0</v>
      </c>
      <c r="EY84">
        <f ca="1">IF(AND($B84&gt;0,SUM(EY$3:EY83)=0,SUM($H84:EX84)=0),$B84,0)</f>
        <v>0</v>
      </c>
      <c r="EZ84">
        <f ca="1">IF(AND($B84&gt;0,SUM(EZ$3:EZ83)=0,SUM($H84:EY84)=0),$B84,0)</f>
        <v>0</v>
      </c>
      <c r="FA84">
        <f ca="1">IF(AND($B84&gt;0,SUM(FA$3:FA83)=0,SUM($H84:EZ84)=0),$B84,0)</f>
        <v>0</v>
      </c>
      <c r="FB84">
        <f ca="1">IF(AND($B84&gt;0,SUM(FB$3:FB83)=0,SUM($H84:FA84)=0),$B84,0)</f>
        <v>0</v>
      </c>
      <c r="FC84">
        <f ca="1">IF(AND($B84&gt;0,SUM(FC$3:FC83)=0,SUM($H84:FB84)=0),$B84,0)</f>
        <v>0</v>
      </c>
      <c r="FD84">
        <f ca="1">IF(AND($B84&gt;0,SUM(FD$3:FD83)=0,SUM($H84:FC84)=0),$B84,0)</f>
        <v>0</v>
      </c>
      <c r="FE84">
        <f ca="1">IF(AND($B84&gt;0,SUM(FE$3:FE83)=0,SUM($H84:FD84)=0),$B84,0)</f>
        <v>0</v>
      </c>
      <c r="FF84">
        <f ca="1">IF(AND($B84&gt;0,SUM(FF$3:FF83)=0,SUM($H84:FE84)=0),$B84,0)</f>
        <v>0</v>
      </c>
      <c r="FG84">
        <f ca="1">IF(AND($B84&gt;0,SUM(FG$3:FG83)=0,SUM($H84:FF84)=0),$B84,0)</f>
        <v>0</v>
      </c>
      <c r="FH84">
        <f ca="1">IF(AND($B84&gt;0,SUM(FH$3:FH83)=0,SUM($H84:FG84)=0),$B84,0)</f>
        <v>0</v>
      </c>
      <c r="FI84">
        <f ca="1">IF(AND($B84&gt;0,SUM(FI$3:FI83)=0,SUM($H84:FH84)=0),$B84,0)</f>
        <v>0</v>
      </c>
      <c r="FJ84">
        <f ca="1">IF(AND($B84&gt;0,SUM(FJ$3:FJ83)=0,SUM($H84:FI84)=0),$B84,0)</f>
        <v>0</v>
      </c>
      <c r="FK84">
        <f ca="1">IF(AND($B84&gt;0,SUM(FK$3:FK83)=0,SUM($H84:FJ84)=0),$B84,0)</f>
        <v>0</v>
      </c>
      <c r="FL84">
        <f ca="1">IF(AND($B84&gt;0,SUM(FL$3:FL83)=0,SUM($H84:FK84)=0),$B84,0)</f>
        <v>0</v>
      </c>
      <c r="FM84">
        <f ca="1">IF(AND($B84&gt;0,SUM(FM$3:FM83)=0,SUM($H84:FL84)=0),$B84,0)</f>
        <v>0</v>
      </c>
      <c r="FN84">
        <f ca="1">IF(AND($B84&gt;0,SUM(FN$3:FN83)=0,SUM($H84:FM84)=0),$B84,0)</f>
        <v>0</v>
      </c>
      <c r="FS84" s="67" t="s">
        <v>309</v>
      </c>
      <c r="FT84" s="67" t="s">
        <v>149</v>
      </c>
      <c r="FU84" s="342">
        <v>7906723</v>
      </c>
      <c r="FV84" s="69">
        <f ca="1">IF(AND(Valintaohjelma!D$34=SelectionData!F$34,Valintaohjelma!D$35=SelectionData!F$35),2,1)</f>
        <v>1</v>
      </c>
      <c r="FY84" s="249" t="s">
        <v>462</v>
      </c>
      <c r="FZ84" s="67" t="s">
        <v>149</v>
      </c>
      <c r="GA84" s="67" t="str">
        <f>""</f>
        <v/>
      </c>
      <c r="GB84" s="69">
        <f ca="1">IF(AND(Valintaohjelma!J$34=SelectionData!L$34,Valintaohjelma!J$35=SelectionData!L$35),2,1)</f>
        <v>1</v>
      </c>
      <c r="GE84" s="67" t="s">
        <v>826</v>
      </c>
      <c r="GF84" s="67" t="s">
        <v>149</v>
      </c>
      <c r="GG84" s="67" t="str">
        <f>""</f>
        <v/>
      </c>
      <c r="GH84" s="69">
        <v>1</v>
      </c>
    </row>
    <row r="85" spans="1:190" ht="15.75" thickBot="1" x14ac:dyDescent="0.3">
      <c r="A85">
        <v>85</v>
      </c>
      <c r="B85">
        <f ca="1">IF(OR(Valintaohjelma!D$34=SelectionData!G$34,Valintaohjelma!D$35=SelectionData!G$35),A85,0)</f>
        <v>0</v>
      </c>
      <c r="C85" s="240" t="str">
        <f t="shared" ca="1" si="10"/>
        <v>Sähköinen kanavalämmitin ulkoilman / tuloilman lämmitykseen 1200W 160mm (sis. SET module)</v>
      </c>
      <c r="D85" s="240" t="str">
        <f t="shared" ca="1" si="11"/>
        <v>SDHE160-1T</v>
      </c>
      <c r="E85" s="240">
        <f t="shared" ca="1" si="12"/>
        <v>7906720</v>
      </c>
      <c r="F85" s="240">
        <f t="shared" ca="1" si="13"/>
        <v>1</v>
      </c>
      <c r="G85" s="47">
        <f ca="1">INDEX($I$2:$FN$2,ROWS(G$2:G85))</f>
        <v>0</v>
      </c>
      <c r="H85">
        <v>0</v>
      </c>
      <c r="I85">
        <f ca="1">IF(AND($B85&gt;0,SUM(I$3:I84)=0,SUM($H85:H85)=0),$B85,0)</f>
        <v>0</v>
      </c>
      <c r="J85">
        <f ca="1">IF(AND($B85&gt;0,SUM(J$3:J84)=0,SUM($H85:I85)=0),$B85,0)</f>
        <v>0</v>
      </c>
      <c r="K85">
        <f ca="1">IF(AND($B85&gt;0,SUM(K$3:K84)=0,SUM($H85:J85)=0),$B85,0)</f>
        <v>0</v>
      </c>
      <c r="L85">
        <f ca="1">IF(AND($B85&gt;0,SUM(L$3:L84)=0,SUM($H85:K85)=0),$B85,0)</f>
        <v>0</v>
      </c>
      <c r="M85">
        <f ca="1">IF(AND($B85&gt;0,SUM(M$3:M84)=0,SUM($H85:L85)=0),$B85,0)</f>
        <v>0</v>
      </c>
      <c r="N85">
        <f ca="1">IF(AND($B85&gt;0,SUM(N$3:N84)=0,SUM($H85:M85)=0),$B85,0)</f>
        <v>0</v>
      </c>
      <c r="O85">
        <f ca="1">IF(AND($B85&gt;0,SUM(O$3:O84)=0,SUM($H85:N85)=0),$B85,0)</f>
        <v>0</v>
      </c>
      <c r="P85">
        <f ca="1">IF(AND($B85&gt;0,SUM(P$3:P84)=0,SUM($H85:O85)=0),$B85,0)</f>
        <v>0</v>
      </c>
      <c r="Q85">
        <f ca="1">IF(AND($B85&gt;0,SUM(Q$3:Q84)=0,SUM($H85:P85)=0),$B85,0)</f>
        <v>0</v>
      </c>
      <c r="R85">
        <f ca="1">IF(AND($B85&gt;0,SUM(R$3:R84)=0,SUM($H85:Q85)=0),$B85,0)</f>
        <v>0</v>
      </c>
      <c r="S85">
        <f ca="1">IF(AND($B85&gt;0,SUM(S$3:S84)=0,SUM($H85:R85)=0),$B85,0)</f>
        <v>0</v>
      </c>
      <c r="T85">
        <f ca="1">IF(AND($B85&gt;0,SUM(T$3:T84)=0,SUM($H85:S85)=0),$B85,0)</f>
        <v>0</v>
      </c>
      <c r="U85">
        <f ca="1">IF(AND($B85&gt;0,SUM(U$3:U84)=0,SUM($H85:T85)=0),$B85,0)</f>
        <v>0</v>
      </c>
      <c r="V85">
        <f ca="1">IF(AND($B85&gt;0,SUM(V$3:V84)=0,SUM($H85:U85)=0),$B85,0)</f>
        <v>0</v>
      </c>
      <c r="W85">
        <f ca="1">IF(AND($B85&gt;0,SUM(W$3:W84)=0,SUM($H85:V85)=0),$B85,0)</f>
        <v>0</v>
      </c>
      <c r="X85">
        <f ca="1">IF(AND($B85&gt;0,SUM(X$3:X84)=0,SUM($H85:W85)=0),$B85,0)</f>
        <v>0</v>
      </c>
      <c r="Y85">
        <f ca="1">IF(AND($B85&gt;0,SUM(Y$3:Y84)=0,SUM($H85:X85)=0),$B85,0)</f>
        <v>0</v>
      </c>
      <c r="Z85">
        <f ca="1">IF(AND($B85&gt;0,SUM(Z$3:Z84)=0,SUM($H85:Y85)=0),$B85,0)</f>
        <v>0</v>
      </c>
      <c r="AA85">
        <f ca="1">IF(AND($B85&gt;0,SUM(AA$3:AA84)=0,SUM($H85:Z85)=0),$B85,0)</f>
        <v>0</v>
      </c>
      <c r="AB85">
        <f ca="1">IF(AND($B85&gt;0,SUM(AB$3:AB84)=0,SUM($H85:AA85)=0),$B85,0)</f>
        <v>0</v>
      </c>
      <c r="AC85">
        <f ca="1">IF(AND($B85&gt;0,SUM(AC$3:AC84)=0,SUM($H85:AB85)=0),$B85,0)</f>
        <v>0</v>
      </c>
      <c r="AD85">
        <f ca="1">IF(AND($B85&gt;0,SUM(AD$3:AD84)=0,SUM($H85:AC85)=0),$B85,0)</f>
        <v>0</v>
      </c>
      <c r="AE85">
        <f ca="1">IF(AND($B85&gt;0,SUM(AE$3:AE84)=0,SUM($H85:AD85)=0),$B85,0)</f>
        <v>0</v>
      </c>
      <c r="AF85">
        <f ca="1">IF(AND($B85&gt;0,SUM(AF$3:AF84)=0,SUM($H85:AE85)=0),$B85,0)</f>
        <v>0</v>
      </c>
      <c r="AG85">
        <f ca="1">IF(AND($B85&gt;0,SUM(AG$3:AG84)=0,SUM($H85:AF85)=0),$B85,0)</f>
        <v>0</v>
      </c>
      <c r="AH85">
        <f ca="1">IF(AND($B85&gt;0,SUM(AH$3:AH84)=0,SUM($H85:AG85)=0),$B85,0)</f>
        <v>0</v>
      </c>
      <c r="AI85">
        <f ca="1">IF(AND($B85&gt;0,SUM(AI$3:AI84)=0,SUM($H85:AH85)=0),$B85,0)</f>
        <v>0</v>
      </c>
      <c r="AJ85">
        <f ca="1">IF(AND($B85&gt;0,SUM(AJ$3:AJ84)=0,SUM($H85:AI85)=0),$B85,0)</f>
        <v>0</v>
      </c>
      <c r="AK85">
        <f ca="1">IF(AND($B85&gt;0,SUM(AK$3:AK84)=0,SUM($H85:AJ85)=0),$B85,0)</f>
        <v>0</v>
      </c>
      <c r="AL85">
        <f ca="1">IF(AND($B85&gt;0,SUM(AL$3:AL84)=0,SUM($H85:AK85)=0),$B85,0)</f>
        <v>0</v>
      </c>
      <c r="AM85">
        <f ca="1">IF(AND($B85&gt;0,SUM(AM$3:AM84)=0,SUM($H85:AL85)=0),$B85,0)</f>
        <v>0</v>
      </c>
      <c r="AN85">
        <f ca="1">IF(AND($B85&gt;0,SUM(AN$3:AN84)=0,SUM($H85:AM85)=0),$B85,0)</f>
        <v>0</v>
      </c>
      <c r="AO85">
        <f ca="1">IF(AND($B85&gt;0,SUM(AO$3:AO84)=0,SUM($H85:AN85)=0),$B85,0)</f>
        <v>0</v>
      </c>
      <c r="AP85">
        <f ca="1">IF(AND($B85&gt;0,SUM(AP$3:AP84)=0,SUM($H85:AO85)=0),$B85,0)</f>
        <v>0</v>
      </c>
      <c r="AQ85">
        <f ca="1">IF(AND($B85&gt;0,SUM(AQ$3:AQ84)=0,SUM($H85:AP85)=0),$B85,0)</f>
        <v>0</v>
      </c>
      <c r="AR85">
        <f ca="1">IF(AND($B85&gt;0,SUM(AR$3:AR84)=0,SUM($H85:AQ85)=0),$B85,0)</f>
        <v>0</v>
      </c>
      <c r="AS85">
        <f ca="1">IF(AND($B85&gt;0,SUM(AS$3:AS84)=0,SUM($H85:AR85)=0),$B85,0)</f>
        <v>0</v>
      </c>
      <c r="AT85">
        <f ca="1">IF(AND($B85&gt;0,SUM(AT$3:AT84)=0,SUM($H85:AS85)=0),$B85,0)</f>
        <v>0</v>
      </c>
      <c r="AU85">
        <f ca="1">IF(AND($B85&gt;0,SUM(AU$3:AU84)=0,SUM($H85:AT85)=0),$B85,0)</f>
        <v>0</v>
      </c>
      <c r="AV85">
        <f ca="1">IF(AND($B85&gt;0,SUM(AV$3:AV84)=0,SUM($H85:AU85)=0),$B85,0)</f>
        <v>0</v>
      </c>
      <c r="AW85">
        <f ca="1">IF(AND($B85&gt;0,SUM(AW$3:AW84)=0,SUM($H85:AV85)=0),$B85,0)</f>
        <v>0</v>
      </c>
      <c r="AX85">
        <f ca="1">IF(AND($B85&gt;0,SUM(AX$3:AX84)=0,SUM($H85:AW85)=0),$B85,0)</f>
        <v>0</v>
      </c>
      <c r="AY85">
        <f ca="1">IF(AND($B85&gt;0,SUM(AY$3:AY84)=0,SUM($H85:AX85)=0),$B85,0)</f>
        <v>0</v>
      </c>
      <c r="AZ85">
        <f ca="1">IF(AND($B85&gt;0,SUM(AZ$3:AZ84)=0,SUM($H85:AY85)=0),$B85,0)</f>
        <v>0</v>
      </c>
      <c r="BA85">
        <f ca="1">IF(AND($B85&gt;0,SUM(BA$3:BA84)=0,SUM($H85:AZ85)=0),$B85,0)</f>
        <v>0</v>
      </c>
      <c r="BB85">
        <f ca="1">IF(AND($B85&gt;0,SUM(BB$3:BB84)=0,SUM($H85:BA85)=0),$B85,0)</f>
        <v>0</v>
      </c>
      <c r="BC85">
        <f ca="1">IF(AND($B85&gt;0,SUM(BC$3:BC84)=0,SUM($H85:BB85)=0),$B85,0)</f>
        <v>0</v>
      </c>
      <c r="BD85">
        <f ca="1">IF(AND($B85&gt;0,SUM(BD$3:BD84)=0,SUM($H85:BC85)=0),$B85,0)</f>
        <v>0</v>
      </c>
      <c r="BE85">
        <f ca="1">IF(AND($B85&gt;0,SUM(BE$3:BE84)=0,SUM($H85:BD85)=0),$B85,0)</f>
        <v>0</v>
      </c>
      <c r="BF85">
        <f ca="1">IF(AND($B85&gt;0,SUM(BF$3:BF84)=0,SUM($H85:BE85)=0),$B85,0)</f>
        <v>0</v>
      </c>
      <c r="BG85">
        <f ca="1">IF(AND($B85&gt;0,SUM(BG$3:BG84)=0,SUM($H85:BF85)=0),$B85,0)</f>
        <v>0</v>
      </c>
      <c r="BH85">
        <f ca="1">IF(AND($B85&gt;0,SUM(BH$3:BH84)=0,SUM($H85:BG85)=0),$B85,0)</f>
        <v>0</v>
      </c>
      <c r="BI85">
        <f ca="1">IF(AND($B85&gt;0,SUM(BI$3:BI84)=0,SUM($H85:BH85)=0),$B85,0)</f>
        <v>0</v>
      </c>
      <c r="BJ85">
        <f ca="1">IF(AND($B85&gt;0,SUM(BJ$3:BJ84)=0,SUM($H85:BI85)=0),$B85,0)</f>
        <v>0</v>
      </c>
      <c r="BK85">
        <f ca="1">IF(AND($B85&gt;0,SUM(BK$3:BK84)=0,SUM($H85:BJ85)=0),$B85,0)</f>
        <v>0</v>
      </c>
      <c r="BL85">
        <f ca="1">IF(AND($B85&gt;0,SUM(BL$3:BL84)=0,SUM($H85:BK85)=0),$B85,0)</f>
        <v>0</v>
      </c>
      <c r="BM85">
        <f ca="1">IF(AND($B85&gt;0,SUM(BM$3:BM84)=0,SUM($H85:BL85)=0),$B85,0)</f>
        <v>0</v>
      </c>
      <c r="BN85">
        <f ca="1">IF(AND($B85&gt;0,SUM(BN$3:BN84)=0,SUM($H85:BM85)=0),$B85,0)</f>
        <v>0</v>
      </c>
      <c r="BO85">
        <f ca="1">IF(AND($B85&gt;0,SUM(BO$3:BO84)=0,SUM($H85:BN85)=0),$B85,0)</f>
        <v>0</v>
      </c>
      <c r="BP85">
        <f ca="1">IF(AND($B85&gt;0,SUM(BP$3:BP84)=0,SUM($H85:BO85)=0),$B85,0)</f>
        <v>0</v>
      </c>
      <c r="BQ85">
        <f ca="1">IF(AND($B85&gt;0,SUM(BQ$3:BQ84)=0,SUM($H85:BP85)=0),$B85,0)</f>
        <v>0</v>
      </c>
      <c r="BR85">
        <f ca="1">IF(AND($B85&gt;0,SUM(BR$3:BR84)=0,SUM($H85:BQ85)=0),$B85,0)</f>
        <v>0</v>
      </c>
      <c r="BS85">
        <f ca="1">IF(AND($B85&gt;0,SUM(BS$3:BS84)=0,SUM($H85:BR85)=0),$B85,0)</f>
        <v>0</v>
      </c>
      <c r="BT85">
        <f ca="1">IF(AND($B85&gt;0,SUM(BT$3:BT84)=0,SUM($H85:BS85)=0),$B85,0)</f>
        <v>0</v>
      </c>
      <c r="BU85">
        <f ca="1">IF(AND($B85&gt;0,SUM(BU$3:BU84)=0,SUM($H85:BT85)=0),$B85,0)</f>
        <v>0</v>
      </c>
      <c r="BV85">
        <f ca="1">IF(AND($B85&gt;0,SUM(BV$3:BV84)=0,SUM($H85:BU85)=0),$B85,0)</f>
        <v>0</v>
      </c>
      <c r="BW85">
        <f ca="1">IF(AND($B85&gt;0,SUM(BW$3:BW84)=0,SUM($H85:BV85)=0),$B85,0)</f>
        <v>0</v>
      </c>
      <c r="BX85">
        <f ca="1">IF(AND($B85&gt;0,SUM(BX$3:BX84)=0,SUM($H85:BW85)=0),$B85,0)</f>
        <v>0</v>
      </c>
      <c r="BY85">
        <f ca="1">IF(AND($B85&gt;0,SUM(BY$3:BY84)=0,SUM($H85:BX85)=0),$B85,0)</f>
        <v>0</v>
      </c>
      <c r="BZ85">
        <f ca="1">IF(AND($B85&gt;0,SUM(BZ$3:BZ84)=0,SUM($H85:BY85)=0),$B85,0)</f>
        <v>0</v>
      </c>
      <c r="CA85">
        <f ca="1">IF(AND($B85&gt;0,SUM(CA$3:CA84)=0,SUM($H85:BZ85)=0),$B85,0)</f>
        <v>0</v>
      </c>
      <c r="CB85">
        <f ca="1">IF(AND($B85&gt;0,SUM(CB$3:CB84)=0,SUM($H85:CA85)=0),$B85,0)</f>
        <v>0</v>
      </c>
      <c r="CC85">
        <f ca="1">IF(AND($B85&gt;0,SUM(CC$3:CC84)=0,SUM($H85:CB85)=0),$B85,0)</f>
        <v>0</v>
      </c>
      <c r="CD85">
        <f ca="1">IF(AND($B85&gt;0,SUM(CD$3:CD84)=0,SUM($H85:CC85)=0),$B85,0)</f>
        <v>0</v>
      </c>
      <c r="CE85">
        <f ca="1">IF(AND($B85&gt;0,SUM(CE$3:CE84)=0,SUM($H85:CD85)=0),$B85,0)</f>
        <v>0</v>
      </c>
      <c r="CF85">
        <f ca="1">IF(AND($B85&gt;0,SUM(CF$3:CF84)=0,SUM($H85:CE85)=0),$B85,0)</f>
        <v>0</v>
      </c>
      <c r="CG85">
        <f ca="1">IF(AND($B85&gt;0,SUM(CG$3:CG84)=0,SUM($H85:CF85)=0),$B85,0)</f>
        <v>0</v>
      </c>
      <c r="CH85">
        <f ca="1">IF(AND($B85&gt;0,SUM(CH$3:CH84)=0,SUM($H85:CG85)=0),$B85,0)</f>
        <v>0</v>
      </c>
      <c r="CI85">
        <f ca="1">IF(AND($B85&gt;0,SUM(CI$3:CI84)=0,SUM($H85:CH85)=0),$B85,0)</f>
        <v>0</v>
      </c>
      <c r="CJ85">
        <f ca="1">IF(AND($B85&gt;0,SUM(CJ$3:CJ84)=0,SUM($H85:CI85)=0),$B85,0)</f>
        <v>0</v>
      </c>
      <c r="CK85">
        <f ca="1">IF(AND($B85&gt;0,SUM(CK$3:CK84)=0,SUM($H85:CJ85)=0),$B85,0)</f>
        <v>0</v>
      </c>
      <c r="CL85">
        <f ca="1">IF(AND($B85&gt;0,SUM(CL$3:CL84)=0,SUM($H85:CK85)=0),$B85,0)</f>
        <v>0</v>
      </c>
      <c r="CM85">
        <f ca="1">IF(AND($B85&gt;0,SUM(CM$3:CM84)=0,SUM($H85:CL85)=0),$B85,0)</f>
        <v>0</v>
      </c>
      <c r="CN85">
        <f ca="1">IF(AND($B85&gt;0,SUM(CN$3:CN84)=0,SUM($H85:CM85)=0),$B85,0)</f>
        <v>0</v>
      </c>
      <c r="CO85">
        <f ca="1">IF(AND($B85&gt;0,SUM(CO$3:CO84)=0,SUM($H85:CN85)=0),$B85,0)</f>
        <v>0</v>
      </c>
      <c r="CP85">
        <f ca="1">IF(AND($B85&gt;0,SUM(CP$3:CP84)=0,SUM($H85:CO85)=0),$B85,0)</f>
        <v>0</v>
      </c>
      <c r="CQ85">
        <f ca="1">IF(AND($B85&gt;0,SUM(CQ$3:CQ84)=0,SUM($H85:CP85)=0),$B85,0)</f>
        <v>0</v>
      </c>
      <c r="CR85">
        <f ca="1">IF(AND($B85&gt;0,SUM(CR$3:CR84)=0,SUM($H85:CQ85)=0),$B85,0)</f>
        <v>0</v>
      </c>
      <c r="CS85">
        <f ca="1">IF(AND($B85&gt;0,SUM(CS$3:CS84)=0,SUM($H85:CR85)=0),$B85,0)</f>
        <v>0</v>
      </c>
      <c r="CT85">
        <f ca="1">IF(AND($B85&gt;0,SUM(CT$3:CT84)=0,SUM($H85:CS85)=0),$B85,0)</f>
        <v>0</v>
      </c>
      <c r="CU85">
        <f ca="1">IF(AND($B85&gt;0,SUM(CU$3:CU84)=0,SUM($H85:CT85)=0),$B85,0)</f>
        <v>0</v>
      </c>
      <c r="CV85">
        <f ca="1">IF(AND($B85&gt;0,SUM(CV$3:CV84)=0,SUM($H85:CU85)=0),$B85,0)</f>
        <v>0</v>
      </c>
      <c r="CW85">
        <f ca="1">IF(AND($B85&gt;0,SUM(CW$3:CW84)=0,SUM($H85:CV85)=0),$B85,0)</f>
        <v>0</v>
      </c>
      <c r="CX85">
        <f ca="1">IF(AND($B85&gt;0,SUM(CX$3:CX84)=0,SUM($H85:CW85)=0),$B85,0)</f>
        <v>0</v>
      </c>
      <c r="CY85">
        <f ca="1">IF(AND($B85&gt;0,SUM(CY$3:CY84)=0,SUM($H85:CX85)=0),$B85,0)</f>
        <v>0</v>
      </c>
      <c r="CZ85">
        <f ca="1">IF(AND($B85&gt;0,SUM(CZ$3:CZ84)=0,SUM($H85:CY85)=0),$B85,0)</f>
        <v>0</v>
      </c>
      <c r="DA85">
        <f ca="1">IF(AND($B85&gt;0,SUM(DA$3:DA84)=0,SUM($H85:CZ85)=0),$B85,0)</f>
        <v>0</v>
      </c>
      <c r="DB85">
        <f ca="1">IF(AND($B85&gt;0,SUM(DB$3:DB84)=0,SUM($H85:DA85)=0),$B85,0)</f>
        <v>0</v>
      </c>
      <c r="DC85">
        <f ca="1">IF(AND($B85&gt;0,SUM(DC$3:DC84)=0,SUM($H85:DB85)=0),$B85,0)</f>
        <v>0</v>
      </c>
      <c r="DD85">
        <f ca="1">IF(AND($B85&gt;0,SUM(DD$3:DD84)=0,SUM($H85:DC85)=0),$B85,0)</f>
        <v>0</v>
      </c>
      <c r="DE85">
        <f ca="1">IF(AND($B85&gt;0,SUM(DE$3:DE84)=0,SUM($H85:DD85)=0),$B85,0)</f>
        <v>0</v>
      </c>
      <c r="DF85">
        <f ca="1">IF(AND($B85&gt;0,SUM(DF$3:DF84)=0,SUM($H85:DE85)=0),$B85,0)</f>
        <v>0</v>
      </c>
      <c r="DG85">
        <f ca="1">IF(AND($B85&gt;0,SUM(DG$3:DG84)=0,SUM($H85:DF85)=0),$B85,0)</f>
        <v>0</v>
      </c>
      <c r="DH85">
        <f ca="1">IF(AND($B85&gt;0,SUM(DH$3:DH84)=0,SUM($H85:DG85)=0),$B85,0)</f>
        <v>0</v>
      </c>
      <c r="DI85">
        <f ca="1">IF(AND($B85&gt;0,SUM(DI$3:DI84)=0,SUM($H85:DH85)=0),$B85,0)</f>
        <v>0</v>
      </c>
      <c r="DJ85">
        <f ca="1">IF(AND($B85&gt;0,SUM(DJ$3:DJ84)=0,SUM($H85:DI85)=0),$B85,0)</f>
        <v>0</v>
      </c>
      <c r="DK85">
        <f ca="1">IF(AND($B85&gt;0,SUM(DK$3:DK84)=0,SUM($H85:DJ85)=0),$B85,0)</f>
        <v>0</v>
      </c>
      <c r="DL85">
        <f ca="1">IF(AND($B85&gt;0,SUM(DL$3:DL84)=0,SUM($H85:DK85)=0),$B85,0)</f>
        <v>0</v>
      </c>
      <c r="DM85">
        <f ca="1">IF(AND($B85&gt;0,SUM(DM$3:DM84)=0,SUM($H85:DL85)=0),$B85,0)</f>
        <v>0</v>
      </c>
      <c r="DN85">
        <f ca="1">IF(AND($B85&gt;0,SUM(DN$3:DN84)=0,SUM($H85:DM85)=0),$B85,0)</f>
        <v>0</v>
      </c>
      <c r="DO85">
        <f ca="1">IF(AND($B85&gt;0,SUM(DO$3:DO84)=0,SUM($H85:DN85)=0),$B85,0)</f>
        <v>0</v>
      </c>
      <c r="DP85">
        <f ca="1">IF(AND($B85&gt;0,SUM(DP$3:DP84)=0,SUM($H85:DO85)=0),$B85,0)</f>
        <v>0</v>
      </c>
      <c r="DQ85">
        <f ca="1">IF(AND($B85&gt;0,SUM(DQ$3:DQ84)=0,SUM($H85:DP85)=0),$B85,0)</f>
        <v>0</v>
      </c>
      <c r="DR85">
        <f ca="1">IF(AND($B85&gt;0,SUM(DR$3:DR84)=0,SUM($H85:DQ85)=0),$B85,0)</f>
        <v>0</v>
      </c>
      <c r="DS85">
        <f ca="1">IF(AND($B85&gt;0,SUM(DS$3:DS84)=0,SUM($H85:DR85)=0),$B85,0)</f>
        <v>0</v>
      </c>
      <c r="DT85">
        <f ca="1">IF(AND($B85&gt;0,SUM(DT$3:DT84)=0,SUM($H85:DS85)=0),$B85,0)</f>
        <v>0</v>
      </c>
      <c r="DU85">
        <f ca="1">IF(AND($B85&gt;0,SUM(DU$3:DU84)=0,SUM($H85:DT85)=0),$B85,0)</f>
        <v>0</v>
      </c>
      <c r="DV85">
        <f ca="1">IF(AND($B85&gt;0,SUM(DV$3:DV84)=0,SUM($H85:DU85)=0),$B85,0)</f>
        <v>0</v>
      </c>
      <c r="DW85">
        <f ca="1">IF(AND($B85&gt;0,SUM(DW$3:DW84)=0,SUM($H85:DV85)=0),$B85,0)</f>
        <v>0</v>
      </c>
      <c r="DX85">
        <f ca="1">IF(AND($B85&gt;0,SUM(DX$3:DX84)=0,SUM($H85:DW85)=0),$B85,0)</f>
        <v>0</v>
      </c>
      <c r="DY85">
        <f ca="1">IF(AND($B85&gt;0,SUM(DY$3:DY84)=0,SUM($H85:DX85)=0),$B85,0)</f>
        <v>0</v>
      </c>
      <c r="DZ85">
        <f ca="1">IF(AND($B85&gt;0,SUM(DZ$3:DZ84)=0,SUM($H85:DY85)=0),$B85,0)</f>
        <v>0</v>
      </c>
      <c r="EA85">
        <f ca="1">IF(AND($B85&gt;0,SUM(EA$3:EA84)=0,SUM($H85:DZ85)=0),$B85,0)</f>
        <v>0</v>
      </c>
      <c r="EB85">
        <f ca="1">IF(AND($B85&gt;0,SUM(EB$3:EB84)=0,SUM($H85:EA85)=0),$B85,0)</f>
        <v>0</v>
      </c>
      <c r="EC85">
        <f ca="1">IF(AND($B85&gt;0,SUM(EC$3:EC84)=0,SUM($H85:EB85)=0),$B85,0)</f>
        <v>0</v>
      </c>
      <c r="ED85">
        <f ca="1">IF(AND($B85&gt;0,SUM(ED$3:ED84)=0,SUM($H85:EC85)=0),$B85,0)</f>
        <v>0</v>
      </c>
      <c r="EE85">
        <f ca="1">IF(AND($B85&gt;0,SUM(EE$3:EE84)=0,SUM($H85:ED85)=0),$B85,0)</f>
        <v>0</v>
      </c>
      <c r="EF85">
        <f ca="1">IF(AND($B85&gt;0,SUM(EF$3:EF84)=0,SUM($H85:EE85)=0),$B85,0)</f>
        <v>0</v>
      </c>
      <c r="EG85">
        <f ca="1">IF(AND($B85&gt;0,SUM(EG$3:EG84)=0,SUM($H85:EF85)=0),$B85,0)</f>
        <v>0</v>
      </c>
      <c r="EH85">
        <f ca="1">IF(AND($B85&gt;0,SUM(EH$3:EH84)=0,SUM($H85:EG85)=0),$B85,0)</f>
        <v>0</v>
      </c>
      <c r="EI85">
        <f ca="1">IF(AND($B85&gt;0,SUM(EI$3:EI84)=0,SUM($H85:EH85)=0),$B85,0)</f>
        <v>0</v>
      </c>
      <c r="EJ85">
        <f ca="1">IF(AND($B85&gt;0,SUM(EJ$3:EJ84)=0,SUM($H85:EI85)=0),$B85,0)</f>
        <v>0</v>
      </c>
      <c r="EK85">
        <f ca="1">IF(AND($B85&gt;0,SUM(EK$3:EK84)=0,SUM($H85:EJ85)=0),$B85,0)</f>
        <v>0</v>
      </c>
      <c r="EL85">
        <f ca="1">IF(AND($B85&gt;0,SUM(EL$3:EL84)=0,SUM($H85:EK85)=0),$B85,0)</f>
        <v>0</v>
      </c>
      <c r="EM85">
        <f ca="1">IF(AND($B85&gt;0,SUM(EM$3:EM84)=0,SUM($H85:EL85)=0),$B85,0)</f>
        <v>0</v>
      </c>
      <c r="EN85">
        <f ca="1">IF(AND($B85&gt;0,SUM(EN$3:EN84)=0,SUM($H85:EM85)=0),$B85,0)</f>
        <v>0</v>
      </c>
      <c r="EO85">
        <f ca="1">IF(AND($B85&gt;0,SUM(EO$3:EO84)=0,SUM($H85:EN85)=0),$B85,0)</f>
        <v>0</v>
      </c>
      <c r="EP85">
        <f ca="1">IF(AND($B85&gt;0,SUM(EP$3:EP84)=0,SUM($H85:EO85)=0),$B85,0)</f>
        <v>0</v>
      </c>
      <c r="EQ85">
        <f ca="1">IF(AND($B85&gt;0,SUM(EQ$3:EQ84)=0,SUM($H85:EP85)=0),$B85,0)</f>
        <v>0</v>
      </c>
      <c r="ER85">
        <f ca="1">IF(AND($B85&gt;0,SUM(ER$3:ER84)=0,SUM($H85:EQ85)=0),$B85,0)</f>
        <v>0</v>
      </c>
      <c r="ES85">
        <f ca="1">IF(AND($B85&gt;0,SUM(ES$3:ES84)=0,SUM($H85:ER85)=0),$B85,0)</f>
        <v>0</v>
      </c>
      <c r="ET85">
        <f ca="1">IF(AND($B85&gt;0,SUM(ET$3:ET84)=0,SUM($H85:ES85)=0),$B85,0)</f>
        <v>0</v>
      </c>
      <c r="EU85">
        <f ca="1">IF(AND($B85&gt;0,SUM(EU$3:EU84)=0,SUM($H85:ET85)=0),$B85,0)</f>
        <v>0</v>
      </c>
      <c r="EV85">
        <f ca="1">IF(AND($B85&gt;0,SUM(EV$3:EV84)=0,SUM($H85:EU85)=0),$B85,0)</f>
        <v>0</v>
      </c>
      <c r="EW85">
        <f ca="1">IF(AND($B85&gt;0,SUM(EW$3:EW84)=0,SUM($H85:EV85)=0),$B85,0)</f>
        <v>0</v>
      </c>
      <c r="EX85">
        <f ca="1">IF(AND($B85&gt;0,SUM(EX$3:EX84)=0,SUM($H85:EW85)=0),$B85,0)</f>
        <v>0</v>
      </c>
      <c r="EY85">
        <f ca="1">IF(AND($B85&gt;0,SUM(EY$3:EY84)=0,SUM($H85:EX85)=0),$B85,0)</f>
        <v>0</v>
      </c>
      <c r="EZ85">
        <f ca="1">IF(AND($B85&gt;0,SUM(EZ$3:EZ84)=0,SUM($H85:EY85)=0),$B85,0)</f>
        <v>0</v>
      </c>
      <c r="FA85">
        <f ca="1">IF(AND($B85&gt;0,SUM(FA$3:FA84)=0,SUM($H85:EZ85)=0),$B85,0)</f>
        <v>0</v>
      </c>
      <c r="FB85">
        <f ca="1">IF(AND($B85&gt;0,SUM(FB$3:FB84)=0,SUM($H85:FA85)=0),$B85,0)</f>
        <v>0</v>
      </c>
      <c r="FC85">
        <f ca="1">IF(AND($B85&gt;0,SUM(FC$3:FC84)=0,SUM($H85:FB85)=0),$B85,0)</f>
        <v>0</v>
      </c>
      <c r="FD85">
        <f ca="1">IF(AND($B85&gt;0,SUM(FD$3:FD84)=0,SUM($H85:FC85)=0),$B85,0)</f>
        <v>0</v>
      </c>
      <c r="FE85">
        <f ca="1">IF(AND($B85&gt;0,SUM(FE$3:FE84)=0,SUM($H85:FD85)=0),$B85,0)</f>
        <v>0</v>
      </c>
      <c r="FF85">
        <f ca="1">IF(AND($B85&gt;0,SUM(FF$3:FF84)=0,SUM($H85:FE85)=0),$B85,0)</f>
        <v>0</v>
      </c>
      <c r="FG85">
        <f ca="1">IF(AND($B85&gt;0,SUM(FG$3:FG84)=0,SUM($H85:FF85)=0),$B85,0)</f>
        <v>0</v>
      </c>
      <c r="FH85">
        <f ca="1">IF(AND($B85&gt;0,SUM(FH$3:FH84)=0,SUM($H85:FG85)=0),$B85,0)</f>
        <v>0</v>
      </c>
      <c r="FI85">
        <f ca="1">IF(AND($B85&gt;0,SUM(FI$3:FI84)=0,SUM($H85:FH85)=0),$B85,0)</f>
        <v>0</v>
      </c>
      <c r="FJ85">
        <f ca="1">IF(AND($B85&gt;0,SUM(FJ$3:FJ84)=0,SUM($H85:FI85)=0),$B85,0)</f>
        <v>0</v>
      </c>
      <c r="FK85">
        <f ca="1">IF(AND($B85&gt;0,SUM(FK$3:FK84)=0,SUM($H85:FJ85)=0),$B85,0)</f>
        <v>0</v>
      </c>
      <c r="FL85">
        <f ca="1">IF(AND($B85&gt;0,SUM(FL$3:FL84)=0,SUM($H85:FK85)=0),$B85,0)</f>
        <v>0</v>
      </c>
      <c r="FM85">
        <f ca="1">IF(AND($B85&gt;0,SUM(FM$3:FM84)=0,SUM($H85:FL85)=0),$B85,0)</f>
        <v>0</v>
      </c>
      <c r="FN85">
        <f ca="1">IF(AND($B85&gt;0,SUM(FN$3:FN84)=0,SUM($H85:FM85)=0),$B85,0)</f>
        <v>0</v>
      </c>
      <c r="FS85" s="67" t="s">
        <v>310</v>
      </c>
      <c r="FT85" s="67" t="s">
        <v>151</v>
      </c>
      <c r="FU85" s="342">
        <v>7906720</v>
      </c>
      <c r="FV85" s="69">
        <f ca="1">IF(AND(Valintaohjelma!D$34=SelectionData!G$34,Valintaohjelma!D$35=SelectionData!G$35),2,1)</f>
        <v>1</v>
      </c>
      <c r="FY85" s="249" t="s">
        <v>465</v>
      </c>
      <c r="FZ85" s="67" t="s">
        <v>151</v>
      </c>
      <c r="GA85" s="67" t="str">
        <f>""</f>
        <v/>
      </c>
      <c r="GB85" s="69">
        <f ca="1">IF(AND(Valintaohjelma!J$34=SelectionData!M$34,Valintaohjelma!J$35=SelectionData!M$35),2,1)</f>
        <v>2</v>
      </c>
      <c r="GE85" s="67" t="s">
        <v>827</v>
      </c>
      <c r="GF85" s="67" t="s">
        <v>151</v>
      </c>
      <c r="GG85" s="67" t="str">
        <f>""</f>
        <v/>
      </c>
      <c r="GH85" s="69">
        <v>1</v>
      </c>
    </row>
    <row r="86" spans="1:190" ht="15.75" thickBot="1" x14ac:dyDescent="0.3">
      <c r="A86">
        <v>86</v>
      </c>
      <c r="B86">
        <f ca="1">IF(OR(Valintaohjelma!D$34=SelectionData!H$34,Valintaohjelma!D$35=SelectionData!H$35),A86,0)</f>
        <v>0</v>
      </c>
      <c r="C86" s="240" t="str">
        <f t="shared" ca="1" si="10"/>
        <v>Sähköinen kanavalämmitin ulkoilman / tuloilman lämmitykseen 1200W 200mm (sis. SET module)</v>
      </c>
      <c r="D86" s="240" t="str">
        <f t="shared" ca="1" si="11"/>
        <v>SDHE200-1T</v>
      </c>
      <c r="E86" s="240">
        <f t="shared" ca="1" si="12"/>
        <v>7906725</v>
      </c>
      <c r="F86" s="240">
        <f t="shared" ca="1" si="13"/>
        <v>1</v>
      </c>
      <c r="G86" s="47">
        <f ca="1">INDEX($I$2:$FN$2,ROWS(G$2:G86))</f>
        <v>0</v>
      </c>
      <c r="H86">
        <v>0</v>
      </c>
      <c r="I86">
        <f ca="1">IF(AND($B86&gt;0,SUM(I$3:I85)=0,SUM($H86:H86)=0),$B86,0)</f>
        <v>0</v>
      </c>
      <c r="J86">
        <f ca="1">IF(AND($B86&gt;0,SUM(J$3:J85)=0,SUM($H86:I86)=0),$B86,0)</f>
        <v>0</v>
      </c>
      <c r="K86">
        <f ca="1">IF(AND($B86&gt;0,SUM(K$3:K85)=0,SUM($H86:J86)=0),$B86,0)</f>
        <v>0</v>
      </c>
      <c r="L86">
        <f ca="1">IF(AND($B86&gt;0,SUM(L$3:L85)=0,SUM($H86:K86)=0),$B86,0)</f>
        <v>0</v>
      </c>
      <c r="M86">
        <f ca="1">IF(AND($B86&gt;0,SUM(M$3:M85)=0,SUM($H86:L86)=0),$B86,0)</f>
        <v>0</v>
      </c>
      <c r="N86">
        <f ca="1">IF(AND($B86&gt;0,SUM(N$3:N85)=0,SUM($H86:M86)=0),$B86,0)</f>
        <v>0</v>
      </c>
      <c r="O86">
        <f ca="1">IF(AND($B86&gt;0,SUM(O$3:O85)=0,SUM($H86:N86)=0),$B86,0)</f>
        <v>0</v>
      </c>
      <c r="P86">
        <f ca="1">IF(AND($B86&gt;0,SUM(P$3:P85)=0,SUM($H86:O86)=0),$B86,0)</f>
        <v>0</v>
      </c>
      <c r="Q86">
        <f ca="1">IF(AND($B86&gt;0,SUM(Q$3:Q85)=0,SUM($H86:P86)=0),$B86,0)</f>
        <v>0</v>
      </c>
      <c r="R86">
        <f ca="1">IF(AND($B86&gt;0,SUM(R$3:R85)=0,SUM($H86:Q86)=0),$B86,0)</f>
        <v>0</v>
      </c>
      <c r="S86">
        <f ca="1">IF(AND($B86&gt;0,SUM(S$3:S85)=0,SUM($H86:R86)=0),$B86,0)</f>
        <v>0</v>
      </c>
      <c r="T86">
        <f ca="1">IF(AND($B86&gt;0,SUM(T$3:T85)=0,SUM($H86:S86)=0),$B86,0)</f>
        <v>0</v>
      </c>
      <c r="U86">
        <f ca="1">IF(AND($B86&gt;0,SUM(U$3:U85)=0,SUM($H86:T86)=0),$B86,0)</f>
        <v>0</v>
      </c>
      <c r="V86">
        <f ca="1">IF(AND($B86&gt;0,SUM(V$3:V85)=0,SUM($H86:U86)=0),$B86,0)</f>
        <v>0</v>
      </c>
      <c r="W86">
        <f ca="1">IF(AND($B86&gt;0,SUM(W$3:W85)=0,SUM($H86:V86)=0),$B86,0)</f>
        <v>0</v>
      </c>
      <c r="X86">
        <f ca="1">IF(AND($B86&gt;0,SUM(X$3:X85)=0,SUM($H86:W86)=0),$B86,0)</f>
        <v>0</v>
      </c>
      <c r="Y86">
        <f ca="1">IF(AND($B86&gt;0,SUM(Y$3:Y85)=0,SUM($H86:X86)=0),$B86,0)</f>
        <v>0</v>
      </c>
      <c r="Z86">
        <f ca="1">IF(AND($B86&gt;0,SUM(Z$3:Z85)=0,SUM($H86:Y86)=0),$B86,0)</f>
        <v>0</v>
      </c>
      <c r="AA86">
        <f ca="1">IF(AND($B86&gt;0,SUM(AA$3:AA85)=0,SUM($H86:Z86)=0),$B86,0)</f>
        <v>0</v>
      </c>
      <c r="AB86">
        <f ca="1">IF(AND($B86&gt;0,SUM(AB$3:AB85)=0,SUM($H86:AA86)=0),$B86,0)</f>
        <v>0</v>
      </c>
      <c r="AC86">
        <f ca="1">IF(AND($B86&gt;0,SUM(AC$3:AC85)=0,SUM($H86:AB86)=0),$B86,0)</f>
        <v>0</v>
      </c>
      <c r="AD86">
        <f ca="1">IF(AND($B86&gt;0,SUM(AD$3:AD85)=0,SUM($H86:AC86)=0),$B86,0)</f>
        <v>0</v>
      </c>
      <c r="AE86">
        <f ca="1">IF(AND($B86&gt;0,SUM(AE$3:AE85)=0,SUM($H86:AD86)=0),$B86,0)</f>
        <v>0</v>
      </c>
      <c r="AF86">
        <f ca="1">IF(AND($B86&gt;0,SUM(AF$3:AF85)=0,SUM($H86:AE86)=0),$B86,0)</f>
        <v>0</v>
      </c>
      <c r="AG86">
        <f ca="1">IF(AND($B86&gt;0,SUM(AG$3:AG85)=0,SUM($H86:AF86)=0),$B86,0)</f>
        <v>0</v>
      </c>
      <c r="AH86">
        <f ca="1">IF(AND($B86&gt;0,SUM(AH$3:AH85)=0,SUM($H86:AG86)=0),$B86,0)</f>
        <v>0</v>
      </c>
      <c r="AI86">
        <f ca="1">IF(AND($B86&gt;0,SUM(AI$3:AI85)=0,SUM($H86:AH86)=0),$B86,0)</f>
        <v>0</v>
      </c>
      <c r="AJ86">
        <f ca="1">IF(AND($B86&gt;0,SUM(AJ$3:AJ85)=0,SUM($H86:AI86)=0),$B86,0)</f>
        <v>0</v>
      </c>
      <c r="AK86">
        <f ca="1">IF(AND($B86&gt;0,SUM(AK$3:AK85)=0,SUM($H86:AJ86)=0),$B86,0)</f>
        <v>0</v>
      </c>
      <c r="AL86">
        <f ca="1">IF(AND($B86&gt;0,SUM(AL$3:AL85)=0,SUM($H86:AK86)=0),$B86,0)</f>
        <v>0</v>
      </c>
      <c r="AM86">
        <f ca="1">IF(AND($B86&gt;0,SUM(AM$3:AM85)=0,SUM($H86:AL86)=0),$B86,0)</f>
        <v>0</v>
      </c>
      <c r="AN86">
        <f ca="1">IF(AND($B86&gt;0,SUM(AN$3:AN85)=0,SUM($H86:AM86)=0),$B86,0)</f>
        <v>0</v>
      </c>
      <c r="AO86">
        <f ca="1">IF(AND($B86&gt;0,SUM(AO$3:AO85)=0,SUM($H86:AN86)=0),$B86,0)</f>
        <v>0</v>
      </c>
      <c r="AP86">
        <f ca="1">IF(AND($B86&gt;0,SUM(AP$3:AP85)=0,SUM($H86:AO86)=0),$B86,0)</f>
        <v>0</v>
      </c>
      <c r="AQ86">
        <f ca="1">IF(AND($B86&gt;0,SUM(AQ$3:AQ85)=0,SUM($H86:AP86)=0),$B86,0)</f>
        <v>0</v>
      </c>
      <c r="AR86">
        <f ca="1">IF(AND($B86&gt;0,SUM(AR$3:AR85)=0,SUM($H86:AQ86)=0),$B86,0)</f>
        <v>0</v>
      </c>
      <c r="AS86">
        <f ca="1">IF(AND($B86&gt;0,SUM(AS$3:AS85)=0,SUM($H86:AR86)=0),$B86,0)</f>
        <v>0</v>
      </c>
      <c r="AT86">
        <f ca="1">IF(AND($B86&gt;0,SUM(AT$3:AT85)=0,SUM($H86:AS86)=0),$B86,0)</f>
        <v>0</v>
      </c>
      <c r="AU86">
        <f ca="1">IF(AND($B86&gt;0,SUM(AU$3:AU85)=0,SUM($H86:AT86)=0),$B86,0)</f>
        <v>0</v>
      </c>
      <c r="AV86">
        <f ca="1">IF(AND($B86&gt;0,SUM(AV$3:AV85)=0,SUM($H86:AU86)=0),$B86,0)</f>
        <v>0</v>
      </c>
      <c r="AW86">
        <f ca="1">IF(AND($B86&gt;0,SUM(AW$3:AW85)=0,SUM($H86:AV86)=0),$B86,0)</f>
        <v>0</v>
      </c>
      <c r="AX86">
        <f ca="1">IF(AND($B86&gt;0,SUM(AX$3:AX85)=0,SUM($H86:AW86)=0),$B86,0)</f>
        <v>0</v>
      </c>
      <c r="AY86">
        <f ca="1">IF(AND($B86&gt;0,SUM(AY$3:AY85)=0,SUM($H86:AX86)=0),$B86,0)</f>
        <v>0</v>
      </c>
      <c r="AZ86">
        <f ca="1">IF(AND($B86&gt;0,SUM(AZ$3:AZ85)=0,SUM($H86:AY86)=0),$B86,0)</f>
        <v>0</v>
      </c>
      <c r="BA86">
        <f ca="1">IF(AND($B86&gt;0,SUM(BA$3:BA85)=0,SUM($H86:AZ86)=0),$B86,0)</f>
        <v>0</v>
      </c>
      <c r="BB86">
        <f ca="1">IF(AND($B86&gt;0,SUM(BB$3:BB85)=0,SUM($H86:BA86)=0),$B86,0)</f>
        <v>0</v>
      </c>
      <c r="BC86">
        <f ca="1">IF(AND($B86&gt;0,SUM(BC$3:BC85)=0,SUM($H86:BB86)=0),$B86,0)</f>
        <v>0</v>
      </c>
      <c r="BD86">
        <f ca="1">IF(AND($B86&gt;0,SUM(BD$3:BD85)=0,SUM($H86:BC86)=0),$B86,0)</f>
        <v>0</v>
      </c>
      <c r="BE86">
        <f ca="1">IF(AND($B86&gt;0,SUM(BE$3:BE85)=0,SUM($H86:BD86)=0),$B86,0)</f>
        <v>0</v>
      </c>
      <c r="BF86">
        <f ca="1">IF(AND($B86&gt;0,SUM(BF$3:BF85)=0,SUM($H86:BE86)=0),$B86,0)</f>
        <v>0</v>
      </c>
      <c r="BG86">
        <f ca="1">IF(AND($B86&gt;0,SUM(BG$3:BG85)=0,SUM($H86:BF86)=0),$B86,0)</f>
        <v>0</v>
      </c>
      <c r="BH86">
        <f ca="1">IF(AND($B86&gt;0,SUM(BH$3:BH85)=0,SUM($H86:BG86)=0),$B86,0)</f>
        <v>0</v>
      </c>
      <c r="BI86">
        <f ca="1">IF(AND($B86&gt;0,SUM(BI$3:BI85)=0,SUM($H86:BH86)=0),$B86,0)</f>
        <v>0</v>
      </c>
      <c r="BJ86">
        <f ca="1">IF(AND($B86&gt;0,SUM(BJ$3:BJ85)=0,SUM($H86:BI86)=0),$B86,0)</f>
        <v>0</v>
      </c>
      <c r="BK86">
        <f ca="1">IF(AND($B86&gt;0,SUM(BK$3:BK85)=0,SUM($H86:BJ86)=0),$B86,0)</f>
        <v>0</v>
      </c>
      <c r="BL86">
        <f ca="1">IF(AND($B86&gt;0,SUM(BL$3:BL85)=0,SUM($H86:BK86)=0),$B86,0)</f>
        <v>0</v>
      </c>
      <c r="BM86">
        <f ca="1">IF(AND($B86&gt;0,SUM(BM$3:BM85)=0,SUM($H86:BL86)=0),$B86,0)</f>
        <v>0</v>
      </c>
      <c r="BN86">
        <f ca="1">IF(AND($B86&gt;0,SUM(BN$3:BN85)=0,SUM($H86:BM86)=0),$B86,0)</f>
        <v>0</v>
      </c>
      <c r="BO86">
        <f ca="1">IF(AND($B86&gt;0,SUM(BO$3:BO85)=0,SUM($H86:BN86)=0),$B86,0)</f>
        <v>0</v>
      </c>
      <c r="BP86">
        <f ca="1">IF(AND($B86&gt;0,SUM(BP$3:BP85)=0,SUM($H86:BO86)=0),$B86,0)</f>
        <v>0</v>
      </c>
      <c r="BQ86">
        <f ca="1">IF(AND($B86&gt;0,SUM(BQ$3:BQ85)=0,SUM($H86:BP86)=0),$B86,0)</f>
        <v>0</v>
      </c>
      <c r="BR86">
        <f ca="1">IF(AND($B86&gt;0,SUM(BR$3:BR85)=0,SUM($H86:BQ86)=0),$B86,0)</f>
        <v>0</v>
      </c>
      <c r="BS86">
        <f ca="1">IF(AND($B86&gt;0,SUM(BS$3:BS85)=0,SUM($H86:BR86)=0),$B86,0)</f>
        <v>0</v>
      </c>
      <c r="BT86">
        <f ca="1">IF(AND($B86&gt;0,SUM(BT$3:BT85)=0,SUM($H86:BS86)=0),$B86,0)</f>
        <v>0</v>
      </c>
      <c r="BU86">
        <f ca="1">IF(AND($B86&gt;0,SUM(BU$3:BU85)=0,SUM($H86:BT86)=0),$B86,0)</f>
        <v>0</v>
      </c>
      <c r="BV86">
        <f ca="1">IF(AND($B86&gt;0,SUM(BV$3:BV85)=0,SUM($H86:BU86)=0),$B86,0)</f>
        <v>0</v>
      </c>
      <c r="BW86">
        <f ca="1">IF(AND($B86&gt;0,SUM(BW$3:BW85)=0,SUM($H86:BV86)=0),$B86,0)</f>
        <v>0</v>
      </c>
      <c r="BX86">
        <f ca="1">IF(AND($B86&gt;0,SUM(BX$3:BX85)=0,SUM($H86:BW86)=0),$B86,0)</f>
        <v>0</v>
      </c>
      <c r="BY86">
        <f ca="1">IF(AND($B86&gt;0,SUM(BY$3:BY85)=0,SUM($H86:BX86)=0),$B86,0)</f>
        <v>0</v>
      </c>
      <c r="BZ86">
        <f ca="1">IF(AND($B86&gt;0,SUM(BZ$3:BZ85)=0,SUM($H86:BY86)=0),$B86,0)</f>
        <v>0</v>
      </c>
      <c r="CA86">
        <f ca="1">IF(AND($B86&gt;0,SUM(CA$3:CA85)=0,SUM($H86:BZ86)=0),$B86,0)</f>
        <v>0</v>
      </c>
      <c r="CB86">
        <f ca="1">IF(AND($B86&gt;0,SUM(CB$3:CB85)=0,SUM($H86:CA86)=0),$B86,0)</f>
        <v>0</v>
      </c>
      <c r="CC86">
        <f ca="1">IF(AND($B86&gt;0,SUM(CC$3:CC85)=0,SUM($H86:CB86)=0),$B86,0)</f>
        <v>0</v>
      </c>
      <c r="CD86">
        <f ca="1">IF(AND($B86&gt;0,SUM(CD$3:CD85)=0,SUM($H86:CC86)=0),$B86,0)</f>
        <v>0</v>
      </c>
      <c r="CE86">
        <f ca="1">IF(AND($B86&gt;0,SUM(CE$3:CE85)=0,SUM($H86:CD86)=0),$B86,0)</f>
        <v>0</v>
      </c>
      <c r="CF86">
        <f ca="1">IF(AND($B86&gt;0,SUM(CF$3:CF85)=0,SUM($H86:CE86)=0),$B86,0)</f>
        <v>0</v>
      </c>
      <c r="CG86">
        <f ca="1">IF(AND($B86&gt;0,SUM(CG$3:CG85)=0,SUM($H86:CF86)=0),$B86,0)</f>
        <v>0</v>
      </c>
      <c r="CH86">
        <f ca="1">IF(AND($B86&gt;0,SUM(CH$3:CH85)=0,SUM($H86:CG86)=0),$B86,0)</f>
        <v>0</v>
      </c>
      <c r="CI86">
        <f ca="1">IF(AND($B86&gt;0,SUM(CI$3:CI85)=0,SUM($H86:CH86)=0),$B86,0)</f>
        <v>0</v>
      </c>
      <c r="CJ86">
        <f ca="1">IF(AND($B86&gt;0,SUM(CJ$3:CJ85)=0,SUM($H86:CI86)=0),$B86,0)</f>
        <v>0</v>
      </c>
      <c r="CK86">
        <f ca="1">IF(AND($B86&gt;0,SUM(CK$3:CK85)=0,SUM($H86:CJ86)=0),$B86,0)</f>
        <v>0</v>
      </c>
      <c r="CL86">
        <f ca="1">IF(AND($B86&gt;0,SUM(CL$3:CL85)=0,SUM($H86:CK86)=0),$B86,0)</f>
        <v>0</v>
      </c>
      <c r="CM86">
        <f ca="1">IF(AND($B86&gt;0,SUM(CM$3:CM85)=0,SUM($H86:CL86)=0),$B86,0)</f>
        <v>0</v>
      </c>
      <c r="CN86">
        <f ca="1">IF(AND($B86&gt;0,SUM(CN$3:CN85)=0,SUM($H86:CM86)=0),$B86,0)</f>
        <v>0</v>
      </c>
      <c r="CO86">
        <f ca="1">IF(AND($B86&gt;0,SUM(CO$3:CO85)=0,SUM($H86:CN86)=0),$B86,0)</f>
        <v>0</v>
      </c>
      <c r="CP86">
        <f ca="1">IF(AND($B86&gt;0,SUM(CP$3:CP85)=0,SUM($H86:CO86)=0),$B86,0)</f>
        <v>0</v>
      </c>
      <c r="CQ86">
        <f ca="1">IF(AND($B86&gt;0,SUM(CQ$3:CQ85)=0,SUM($H86:CP86)=0),$B86,0)</f>
        <v>0</v>
      </c>
      <c r="CR86">
        <f ca="1">IF(AND($B86&gt;0,SUM(CR$3:CR85)=0,SUM($H86:CQ86)=0),$B86,0)</f>
        <v>0</v>
      </c>
      <c r="CS86">
        <f ca="1">IF(AND($B86&gt;0,SUM(CS$3:CS85)=0,SUM($H86:CR86)=0),$B86,0)</f>
        <v>0</v>
      </c>
      <c r="CT86">
        <f ca="1">IF(AND($B86&gt;0,SUM(CT$3:CT85)=0,SUM($H86:CS86)=0),$B86,0)</f>
        <v>0</v>
      </c>
      <c r="CU86">
        <f ca="1">IF(AND($B86&gt;0,SUM(CU$3:CU85)=0,SUM($H86:CT86)=0),$B86,0)</f>
        <v>0</v>
      </c>
      <c r="CV86">
        <f ca="1">IF(AND($B86&gt;0,SUM(CV$3:CV85)=0,SUM($H86:CU86)=0),$B86,0)</f>
        <v>0</v>
      </c>
      <c r="CW86">
        <f ca="1">IF(AND($B86&gt;0,SUM(CW$3:CW85)=0,SUM($H86:CV86)=0),$B86,0)</f>
        <v>0</v>
      </c>
      <c r="CX86">
        <f ca="1">IF(AND($B86&gt;0,SUM(CX$3:CX85)=0,SUM($H86:CW86)=0),$B86,0)</f>
        <v>0</v>
      </c>
      <c r="CY86">
        <f ca="1">IF(AND($B86&gt;0,SUM(CY$3:CY85)=0,SUM($H86:CX86)=0),$B86,0)</f>
        <v>0</v>
      </c>
      <c r="CZ86">
        <f ca="1">IF(AND($B86&gt;0,SUM(CZ$3:CZ85)=0,SUM($H86:CY86)=0),$B86,0)</f>
        <v>0</v>
      </c>
      <c r="DA86">
        <f ca="1">IF(AND($B86&gt;0,SUM(DA$3:DA85)=0,SUM($H86:CZ86)=0),$B86,0)</f>
        <v>0</v>
      </c>
      <c r="DB86">
        <f ca="1">IF(AND($B86&gt;0,SUM(DB$3:DB85)=0,SUM($H86:DA86)=0),$B86,0)</f>
        <v>0</v>
      </c>
      <c r="DC86">
        <f ca="1">IF(AND($B86&gt;0,SUM(DC$3:DC85)=0,SUM($H86:DB86)=0),$B86,0)</f>
        <v>0</v>
      </c>
      <c r="DD86">
        <f ca="1">IF(AND($B86&gt;0,SUM(DD$3:DD85)=0,SUM($H86:DC86)=0),$B86,0)</f>
        <v>0</v>
      </c>
      <c r="DE86">
        <f ca="1">IF(AND($B86&gt;0,SUM(DE$3:DE85)=0,SUM($H86:DD86)=0),$B86,0)</f>
        <v>0</v>
      </c>
      <c r="DF86">
        <f ca="1">IF(AND($B86&gt;0,SUM(DF$3:DF85)=0,SUM($H86:DE86)=0),$B86,0)</f>
        <v>0</v>
      </c>
      <c r="DG86">
        <f ca="1">IF(AND($B86&gt;0,SUM(DG$3:DG85)=0,SUM($H86:DF86)=0),$B86,0)</f>
        <v>0</v>
      </c>
      <c r="DH86">
        <f ca="1">IF(AND($B86&gt;0,SUM(DH$3:DH85)=0,SUM($H86:DG86)=0),$B86,0)</f>
        <v>0</v>
      </c>
      <c r="DI86">
        <f ca="1">IF(AND($B86&gt;0,SUM(DI$3:DI85)=0,SUM($H86:DH86)=0),$B86,0)</f>
        <v>0</v>
      </c>
      <c r="DJ86">
        <f ca="1">IF(AND($B86&gt;0,SUM(DJ$3:DJ85)=0,SUM($H86:DI86)=0),$B86,0)</f>
        <v>0</v>
      </c>
      <c r="DK86">
        <f ca="1">IF(AND($B86&gt;0,SUM(DK$3:DK85)=0,SUM($H86:DJ86)=0),$B86,0)</f>
        <v>0</v>
      </c>
      <c r="DL86">
        <f ca="1">IF(AND($B86&gt;0,SUM(DL$3:DL85)=0,SUM($H86:DK86)=0),$B86,0)</f>
        <v>0</v>
      </c>
      <c r="DM86">
        <f ca="1">IF(AND($B86&gt;0,SUM(DM$3:DM85)=0,SUM($H86:DL86)=0),$B86,0)</f>
        <v>0</v>
      </c>
      <c r="DN86">
        <f ca="1">IF(AND($B86&gt;0,SUM(DN$3:DN85)=0,SUM($H86:DM86)=0),$B86,0)</f>
        <v>0</v>
      </c>
      <c r="DO86">
        <f ca="1">IF(AND($B86&gt;0,SUM(DO$3:DO85)=0,SUM($H86:DN86)=0),$B86,0)</f>
        <v>0</v>
      </c>
      <c r="DP86">
        <f ca="1">IF(AND($B86&gt;0,SUM(DP$3:DP85)=0,SUM($H86:DO86)=0),$B86,0)</f>
        <v>0</v>
      </c>
      <c r="DQ86">
        <f ca="1">IF(AND($B86&gt;0,SUM(DQ$3:DQ85)=0,SUM($H86:DP86)=0),$B86,0)</f>
        <v>0</v>
      </c>
      <c r="DR86">
        <f ca="1">IF(AND($B86&gt;0,SUM(DR$3:DR85)=0,SUM($H86:DQ86)=0),$B86,0)</f>
        <v>0</v>
      </c>
      <c r="DS86">
        <f ca="1">IF(AND($B86&gt;0,SUM(DS$3:DS85)=0,SUM($H86:DR86)=0),$B86,0)</f>
        <v>0</v>
      </c>
      <c r="DT86">
        <f ca="1">IF(AND($B86&gt;0,SUM(DT$3:DT85)=0,SUM($H86:DS86)=0),$B86,0)</f>
        <v>0</v>
      </c>
      <c r="DU86">
        <f ca="1">IF(AND($B86&gt;0,SUM(DU$3:DU85)=0,SUM($H86:DT86)=0),$B86,0)</f>
        <v>0</v>
      </c>
      <c r="DV86">
        <f ca="1">IF(AND($B86&gt;0,SUM(DV$3:DV85)=0,SUM($H86:DU86)=0),$B86,0)</f>
        <v>0</v>
      </c>
      <c r="DW86">
        <f ca="1">IF(AND($B86&gt;0,SUM(DW$3:DW85)=0,SUM($H86:DV86)=0),$B86,0)</f>
        <v>0</v>
      </c>
      <c r="DX86">
        <f ca="1">IF(AND($B86&gt;0,SUM(DX$3:DX85)=0,SUM($H86:DW86)=0),$B86,0)</f>
        <v>0</v>
      </c>
      <c r="DY86">
        <f ca="1">IF(AND($B86&gt;0,SUM(DY$3:DY85)=0,SUM($H86:DX86)=0),$B86,0)</f>
        <v>0</v>
      </c>
      <c r="DZ86">
        <f ca="1">IF(AND($B86&gt;0,SUM(DZ$3:DZ85)=0,SUM($H86:DY86)=0),$B86,0)</f>
        <v>0</v>
      </c>
      <c r="EA86">
        <f ca="1">IF(AND($B86&gt;0,SUM(EA$3:EA85)=0,SUM($H86:DZ86)=0),$B86,0)</f>
        <v>0</v>
      </c>
      <c r="EB86">
        <f ca="1">IF(AND($B86&gt;0,SUM(EB$3:EB85)=0,SUM($H86:EA86)=0),$B86,0)</f>
        <v>0</v>
      </c>
      <c r="EC86">
        <f ca="1">IF(AND($B86&gt;0,SUM(EC$3:EC85)=0,SUM($H86:EB86)=0),$B86,0)</f>
        <v>0</v>
      </c>
      <c r="ED86">
        <f ca="1">IF(AND($B86&gt;0,SUM(ED$3:ED85)=0,SUM($H86:EC86)=0),$B86,0)</f>
        <v>0</v>
      </c>
      <c r="EE86">
        <f ca="1">IF(AND($B86&gt;0,SUM(EE$3:EE85)=0,SUM($H86:ED86)=0),$B86,0)</f>
        <v>0</v>
      </c>
      <c r="EF86">
        <f ca="1">IF(AND($B86&gt;0,SUM(EF$3:EF85)=0,SUM($H86:EE86)=0),$B86,0)</f>
        <v>0</v>
      </c>
      <c r="EG86">
        <f ca="1">IF(AND($B86&gt;0,SUM(EG$3:EG85)=0,SUM($H86:EF86)=0),$B86,0)</f>
        <v>0</v>
      </c>
      <c r="EH86">
        <f ca="1">IF(AND($B86&gt;0,SUM(EH$3:EH85)=0,SUM($H86:EG86)=0),$B86,0)</f>
        <v>0</v>
      </c>
      <c r="EI86">
        <f ca="1">IF(AND($B86&gt;0,SUM(EI$3:EI85)=0,SUM($H86:EH86)=0),$B86,0)</f>
        <v>0</v>
      </c>
      <c r="EJ86">
        <f ca="1">IF(AND($B86&gt;0,SUM(EJ$3:EJ85)=0,SUM($H86:EI86)=0),$B86,0)</f>
        <v>0</v>
      </c>
      <c r="EK86">
        <f ca="1">IF(AND($B86&gt;0,SUM(EK$3:EK85)=0,SUM($H86:EJ86)=0),$B86,0)</f>
        <v>0</v>
      </c>
      <c r="EL86">
        <f ca="1">IF(AND($B86&gt;0,SUM(EL$3:EL85)=0,SUM($H86:EK86)=0),$B86,0)</f>
        <v>0</v>
      </c>
      <c r="EM86">
        <f ca="1">IF(AND($B86&gt;0,SUM(EM$3:EM85)=0,SUM($H86:EL86)=0),$B86,0)</f>
        <v>0</v>
      </c>
      <c r="EN86">
        <f ca="1">IF(AND($B86&gt;0,SUM(EN$3:EN85)=0,SUM($H86:EM86)=0),$B86,0)</f>
        <v>0</v>
      </c>
      <c r="EO86">
        <f ca="1">IF(AND($B86&gt;0,SUM(EO$3:EO85)=0,SUM($H86:EN86)=0),$B86,0)</f>
        <v>0</v>
      </c>
      <c r="EP86">
        <f ca="1">IF(AND($B86&gt;0,SUM(EP$3:EP85)=0,SUM($H86:EO86)=0),$B86,0)</f>
        <v>0</v>
      </c>
      <c r="EQ86">
        <f ca="1">IF(AND($B86&gt;0,SUM(EQ$3:EQ85)=0,SUM($H86:EP86)=0),$B86,0)</f>
        <v>0</v>
      </c>
      <c r="ER86">
        <f ca="1">IF(AND($B86&gt;0,SUM(ER$3:ER85)=0,SUM($H86:EQ86)=0),$B86,0)</f>
        <v>0</v>
      </c>
      <c r="ES86">
        <f ca="1">IF(AND($B86&gt;0,SUM(ES$3:ES85)=0,SUM($H86:ER86)=0),$B86,0)</f>
        <v>0</v>
      </c>
      <c r="ET86">
        <f ca="1">IF(AND($B86&gt;0,SUM(ET$3:ET85)=0,SUM($H86:ES86)=0),$B86,0)</f>
        <v>0</v>
      </c>
      <c r="EU86">
        <f ca="1">IF(AND($B86&gt;0,SUM(EU$3:EU85)=0,SUM($H86:ET86)=0),$B86,0)</f>
        <v>0</v>
      </c>
      <c r="EV86">
        <f ca="1">IF(AND($B86&gt;0,SUM(EV$3:EV85)=0,SUM($H86:EU86)=0),$B86,0)</f>
        <v>0</v>
      </c>
      <c r="EW86">
        <f ca="1">IF(AND($B86&gt;0,SUM(EW$3:EW85)=0,SUM($H86:EV86)=0),$B86,0)</f>
        <v>0</v>
      </c>
      <c r="EX86">
        <f ca="1">IF(AND($B86&gt;0,SUM(EX$3:EX85)=0,SUM($H86:EW86)=0),$B86,0)</f>
        <v>0</v>
      </c>
      <c r="EY86">
        <f ca="1">IF(AND($B86&gt;0,SUM(EY$3:EY85)=0,SUM($H86:EX86)=0),$B86,0)</f>
        <v>0</v>
      </c>
      <c r="EZ86">
        <f ca="1">IF(AND($B86&gt;0,SUM(EZ$3:EZ85)=0,SUM($H86:EY86)=0),$B86,0)</f>
        <v>0</v>
      </c>
      <c r="FA86">
        <f ca="1">IF(AND($B86&gt;0,SUM(FA$3:FA85)=0,SUM($H86:EZ86)=0),$B86,0)</f>
        <v>0</v>
      </c>
      <c r="FB86">
        <f ca="1">IF(AND($B86&gt;0,SUM(FB$3:FB85)=0,SUM($H86:FA86)=0),$B86,0)</f>
        <v>0</v>
      </c>
      <c r="FC86">
        <f ca="1">IF(AND($B86&gt;0,SUM(FC$3:FC85)=0,SUM($H86:FB86)=0),$B86,0)</f>
        <v>0</v>
      </c>
      <c r="FD86">
        <f ca="1">IF(AND($B86&gt;0,SUM(FD$3:FD85)=0,SUM($H86:FC86)=0),$B86,0)</f>
        <v>0</v>
      </c>
      <c r="FE86">
        <f ca="1">IF(AND($B86&gt;0,SUM(FE$3:FE85)=0,SUM($H86:FD86)=0),$B86,0)</f>
        <v>0</v>
      </c>
      <c r="FF86">
        <f ca="1">IF(AND($B86&gt;0,SUM(FF$3:FF85)=0,SUM($H86:FE86)=0),$B86,0)</f>
        <v>0</v>
      </c>
      <c r="FG86">
        <f ca="1">IF(AND($B86&gt;0,SUM(FG$3:FG85)=0,SUM($H86:FF86)=0),$B86,0)</f>
        <v>0</v>
      </c>
      <c r="FH86">
        <f ca="1">IF(AND($B86&gt;0,SUM(FH$3:FH85)=0,SUM($H86:FG86)=0),$B86,0)</f>
        <v>0</v>
      </c>
      <c r="FI86">
        <f ca="1">IF(AND($B86&gt;0,SUM(FI$3:FI85)=0,SUM($H86:FH86)=0),$B86,0)</f>
        <v>0</v>
      </c>
      <c r="FJ86">
        <f ca="1">IF(AND($B86&gt;0,SUM(FJ$3:FJ85)=0,SUM($H86:FI86)=0),$B86,0)</f>
        <v>0</v>
      </c>
      <c r="FK86">
        <f ca="1">IF(AND($B86&gt;0,SUM(FK$3:FK85)=0,SUM($H86:FJ86)=0),$B86,0)</f>
        <v>0</v>
      </c>
      <c r="FL86">
        <f ca="1">IF(AND($B86&gt;0,SUM(FL$3:FL85)=0,SUM($H86:FK86)=0),$B86,0)</f>
        <v>0</v>
      </c>
      <c r="FM86">
        <f ca="1">IF(AND($B86&gt;0,SUM(FM$3:FM85)=0,SUM($H86:FL86)=0),$B86,0)</f>
        <v>0</v>
      </c>
      <c r="FN86">
        <f ca="1">IF(AND($B86&gt;0,SUM(FN$3:FN85)=0,SUM($H86:FM86)=0),$B86,0)</f>
        <v>0</v>
      </c>
      <c r="FS86" s="67" t="s">
        <v>311</v>
      </c>
      <c r="FT86" s="67" t="s">
        <v>150</v>
      </c>
      <c r="FU86" s="342">
        <v>7906725</v>
      </c>
      <c r="FV86" s="69">
        <f ca="1">IF(AND(Valintaohjelma!D$34=SelectionData!H$34,Valintaohjelma!D$35=SelectionData!H$35),2,1)</f>
        <v>1</v>
      </c>
      <c r="FY86" s="249" t="s">
        <v>466</v>
      </c>
      <c r="FZ86" s="67" t="s">
        <v>150</v>
      </c>
      <c r="GA86" s="67" t="str">
        <f>""</f>
        <v/>
      </c>
      <c r="GB86" s="69">
        <f ca="1">IF(AND(Valintaohjelma!J$34=SelectionData!N$34,Valintaohjelma!J$35=SelectionData!N$35),2,1)</f>
        <v>2</v>
      </c>
      <c r="GE86" s="67" t="s">
        <v>828</v>
      </c>
      <c r="GF86" s="67" t="s">
        <v>150</v>
      </c>
      <c r="GG86" s="67" t="str">
        <f>""</f>
        <v/>
      </c>
      <c r="GH86" s="69">
        <v>1</v>
      </c>
    </row>
    <row r="87" spans="1:190" ht="15.75" thickBot="1" x14ac:dyDescent="0.3">
      <c r="A87">
        <v>87</v>
      </c>
      <c r="B87">
        <f ca="1">IF(OR(Valintaohjelma!D$34=SelectionData!I$34,Valintaohjelma!D$35=SelectionData!I$35),A87,0)</f>
        <v>0</v>
      </c>
      <c r="C87" s="240" t="str">
        <f t="shared" ca="1" si="10"/>
        <v>Sähköinen kanavalämmitin ulkoilman / tuloilman lämmitykseen  1200W 250mm (sis. SET module)</v>
      </c>
      <c r="D87" s="240" t="str">
        <f t="shared" ca="1" si="11"/>
        <v>SDHE250-1T (1200W)</v>
      </c>
      <c r="E87" s="240" t="str">
        <f t="shared" ca="1" si="12"/>
        <v>******</v>
      </c>
      <c r="F87" s="240">
        <f t="shared" ca="1" si="13"/>
        <v>1</v>
      </c>
      <c r="G87" s="47">
        <f ca="1">INDEX($I$2:$FN$2,ROWS(G$2:G87))</f>
        <v>0</v>
      </c>
      <c r="H87">
        <v>0</v>
      </c>
      <c r="I87">
        <f ca="1">IF(AND($B87&gt;0,SUM(I$3:I86)=0,SUM($H87:H87)=0),$B87,0)</f>
        <v>0</v>
      </c>
      <c r="J87">
        <f ca="1">IF(AND($B87&gt;0,SUM(J$3:J86)=0,SUM($H87:I87)=0),$B87,0)</f>
        <v>0</v>
      </c>
      <c r="K87">
        <f ca="1">IF(AND($B87&gt;0,SUM(K$3:K86)=0,SUM($H87:J87)=0),$B87,0)</f>
        <v>0</v>
      </c>
      <c r="L87">
        <f ca="1">IF(AND($B87&gt;0,SUM(L$3:L86)=0,SUM($H87:K87)=0),$B87,0)</f>
        <v>0</v>
      </c>
      <c r="M87">
        <f ca="1">IF(AND($B87&gt;0,SUM(M$3:M86)=0,SUM($H87:L87)=0),$B87,0)</f>
        <v>0</v>
      </c>
      <c r="N87">
        <f ca="1">IF(AND($B87&gt;0,SUM(N$3:N86)=0,SUM($H87:M87)=0),$B87,0)</f>
        <v>0</v>
      </c>
      <c r="O87">
        <f ca="1">IF(AND($B87&gt;0,SUM(O$3:O86)=0,SUM($H87:N87)=0),$B87,0)</f>
        <v>0</v>
      </c>
      <c r="P87">
        <f ca="1">IF(AND($B87&gt;0,SUM(P$3:P86)=0,SUM($H87:O87)=0),$B87,0)</f>
        <v>0</v>
      </c>
      <c r="Q87">
        <f ca="1">IF(AND($B87&gt;0,SUM(Q$3:Q86)=0,SUM($H87:P87)=0),$B87,0)</f>
        <v>0</v>
      </c>
      <c r="R87">
        <f ca="1">IF(AND($B87&gt;0,SUM(R$3:R86)=0,SUM($H87:Q87)=0),$B87,0)</f>
        <v>0</v>
      </c>
      <c r="S87">
        <f ca="1">IF(AND($B87&gt;0,SUM(S$3:S86)=0,SUM($H87:R87)=0),$B87,0)</f>
        <v>0</v>
      </c>
      <c r="T87">
        <f ca="1">IF(AND($B87&gt;0,SUM(T$3:T86)=0,SUM($H87:S87)=0),$B87,0)</f>
        <v>0</v>
      </c>
      <c r="U87">
        <f ca="1">IF(AND($B87&gt;0,SUM(U$3:U86)=0,SUM($H87:T87)=0),$B87,0)</f>
        <v>0</v>
      </c>
      <c r="V87">
        <f ca="1">IF(AND($B87&gt;0,SUM(V$3:V86)=0,SUM($H87:U87)=0),$B87,0)</f>
        <v>0</v>
      </c>
      <c r="W87">
        <f ca="1">IF(AND($B87&gt;0,SUM(W$3:W86)=0,SUM($H87:V87)=0),$B87,0)</f>
        <v>0</v>
      </c>
      <c r="X87">
        <f ca="1">IF(AND($B87&gt;0,SUM(X$3:X86)=0,SUM($H87:W87)=0),$B87,0)</f>
        <v>0</v>
      </c>
      <c r="Y87">
        <f ca="1">IF(AND($B87&gt;0,SUM(Y$3:Y86)=0,SUM($H87:X87)=0),$B87,0)</f>
        <v>0</v>
      </c>
      <c r="Z87">
        <f ca="1">IF(AND($B87&gt;0,SUM(Z$3:Z86)=0,SUM($H87:Y87)=0),$B87,0)</f>
        <v>0</v>
      </c>
      <c r="AA87">
        <f ca="1">IF(AND($B87&gt;0,SUM(AA$3:AA86)=0,SUM($H87:Z87)=0),$B87,0)</f>
        <v>0</v>
      </c>
      <c r="AB87">
        <f ca="1">IF(AND($B87&gt;0,SUM(AB$3:AB86)=0,SUM($H87:AA87)=0),$B87,0)</f>
        <v>0</v>
      </c>
      <c r="AC87">
        <f ca="1">IF(AND($B87&gt;0,SUM(AC$3:AC86)=0,SUM($H87:AB87)=0),$B87,0)</f>
        <v>0</v>
      </c>
      <c r="AD87">
        <f ca="1">IF(AND($B87&gt;0,SUM(AD$3:AD86)=0,SUM($H87:AC87)=0),$B87,0)</f>
        <v>0</v>
      </c>
      <c r="AE87">
        <f ca="1">IF(AND($B87&gt;0,SUM(AE$3:AE86)=0,SUM($H87:AD87)=0),$B87,0)</f>
        <v>0</v>
      </c>
      <c r="AF87">
        <f ca="1">IF(AND($B87&gt;0,SUM(AF$3:AF86)=0,SUM($H87:AE87)=0),$B87,0)</f>
        <v>0</v>
      </c>
      <c r="AG87">
        <f ca="1">IF(AND($B87&gt;0,SUM(AG$3:AG86)=0,SUM($H87:AF87)=0),$B87,0)</f>
        <v>0</v>
      </c>
      <c r="AH87">
        <f ca="1">IF(AND($B87&gt;0,SUM(AH$3:AH86)=0,SUM($H87:AG87)=0),$B87,0)</f>
        <v>0</v>
      </c>
      <c r="AI87">
        <f ca="1">IF(AND($B87&gt;0,SUM(AI$3:AI86)=0,SUM($H87:AH87)=0),$B87,0)</f>
        <v>0</v>
      </c>
      <c r="AJ87">
        <f ca="1">IF(AND($B87&gt;0,SUM(AJ$3:AJ86)=0,SUM($H87:AI87)=0),$B87,0)</f>
        <v>0</v>
      </c>
      <c r="AK87">
        <f ca="1">IF(AND($B87&gt;0,SUM(AK$3:AK86)=0,SUM($H87:AJ87)=0),$B87,0)</f>
        <v>0</v>
      </c>
      <c r="AL87">
        <f ca="1">IF(AND($B87&gt;0,SUM(AL$3:AL86)=0,SUM($H87:AK87)=0),$B87,0)</f>
        <v>0</v>
      </c>
      <c r="AM87">
        <f ca="1">IF(AND($B87&gt;0,SUM(AM$3:AM86)=0,SUM($H87:AL87)=0),$B87,0)</f>
        <v>0</v>
      </c>
      <c r="AN87">
        <f ca="1">IF(AND($B87&gt;0,SUM(AN$3:AN86)=0,SUM($H87:AM87)=0),$B87,0)</f>
        <v>0</v>
      </c>
      <c r="AO87">
        <f ca="1">IF(AND($B87&gt;0,SUM(AO$3:AO86)=0,SUM($H87:AN87)=0),$B87,0)</f>
        <v>0</v>
      </c>
      <c r="AP87">
        <f ca="1">IF(AND($B87&gt;0,SUM(AP$3:AP86)=0,SUM($H87:AO87)=0),$B87,0)</f>
        <v>0</v>
      </c>
      <c r="AQ87">
        <f ca="1">IF(AND($B87&gt;0,SUM(AQ$3:AQ86)=0,SUM($H87:AP87)=0),$B87,0)</f>
        <v>0</v>
      </c>
      <c r="AR87">
        <f ca="1">IF(AND($B87&gt;0,SUM(AR$3:AR86)=0,SUM($H87:AQ87)=0),$B87,0)</f>
        <v>0</v>
      </c>
      <c r="AS87">
        <f ca="1">IF(AND($B87&gt;0,SUM(AS$3:AS86)=0,SUM($H87:AR87)=0),$B87,0)</f>
        <v>0</v>
      </c>
      <c r="AT87">
        <f ca="1">IF(AND($B87&gt;0,SUM(AT$3:AT86)=0,SUM($H87:AS87)=0),$B87,0)</f>
        <v>0</v>
      </c>
      <c r="AU87">
        <f ca="1">IF(AND($B87&gt;0,SUM(AU$3:AU86)=0,SUM($H87:AT87)=0),$B87,0)</f>
        <v>0</v>
      </c>
      <c r="AV87">
        <f ca="1">IF(AND($B87&gt;0,SUM(AV$3:AV86)=0,SUM($H87:AU87)=0),$B87,0)</f>
        <v>0</v>
      </c>
      <c r="AW87">
        <f ca="1">IF(AND($B87&gt;0,SUM(AW$3:AW86)=0,SUM($H87:AV87)=0),$B87,0)</f>
        <v>0</v>
      </c>
      <c r="AX87">
        <f ca="1">IF(AND($B87&gt;0,SUM(AX$3:AX86)=0,SUM($H87:AW87)=0),$B87,0)</f>
        <v>0</v>
      </c>
      <c r="AY87">
        <f ca="1">IF(AND($B87&gt;0,SUM(AY$3:AY86)=0,SUM($H87:AX87)=0),$B87,0)</f>
        <v>0</v>
      </c>
      <c r="AZ87">
        <f ca="1">IF(AND($B87&gt;0,SUM(AZ$3:AZ86)=0,SUM($H87:AY87)=0),$B87,0)</f>
        <v>0</v>
      </c>
      <c r="BA87">
        <f ca="1">IF(AND($B87&gt;0,SUM(BA$3:BA86)=0,SUM($H87:AZ87)=0),$B87,0)</f>
        <v>0</v>
      </c>
      <c r="BB87">
        <f ca="1">IF(AND($B87&gt;0,SUM(BB$3:BB86)=0,SUM($H87:BA87)=0),$B87,0)</f>
        <v>0</v>
      </c>
      <c r="BC87">
        <f ca="1">IF(AND($B87&gt;0,SUM(BC$3:BC86)=0,SUM($H87:BB87)=0),$B87,0)</f>
        <v>0</v>
      </c>
      <c r="BD87">
        <f ca="1">IF(AND($B87&gt;0,SUM(BD$3:BD86)=0,SUM($H87:BC87)=0),$B87,0)</f>
        <v>0</v>
      </c>
      <c r="BE87">
        <f ca="1">IF(AND($B87&gt;0,SUM(BE$3:BE86)=0,SUM($H87:BD87)=0),$B87,0)</f>
        <v>0</v>
      </c>
      <c r="BF87">
        <f ca="1">IF(AND($B87&gt;0,SUM(BF$3:BF86)=0,SUM($H87:BE87)=0),$B87,0)</f>
        <v>0</v>
      </c>
      <c r="BG87">
        <f ca="1">IF(AND($B87&gt;0,SUM(BG$3:BG86)=0,SUM($H87:BF87)=0),$B87,0)</f>
        <v>0</v>
      </c>
      <c r="BH87">
        <f ca="1">IF(AND($B87&gt;0,SUM(BH$3:BH86)=0,SUM($H87:BG87)=0),$B87,0)</f>
        <v>0</v>
      </c>
      <c r="BI87">
        <f ca="1">IF(AND($B87&gt;0,SUM(BI$3:BI86)=0,SUM($H87:BH87)=0),$B87,0)</f>
        <v>0</v>
      </c>
      <c r="BJ87">
        <f ca="1">IF(AND($B87&gt;0,SUM(BJ$3:BJ86)=0,SUM($H87:BI87)=0),$B87,0)</f>
        <v>0</v>
      </c>
      <c r="BK87">
        <f ca="1">IF(AND($B87&gt;0,SUM(BK$3:BK86)=0,SUM($H87:BJ87)=0),$B87,0)</f>
        <v>0</v>
      </c>
      <c r="BL87">
        <f ca="1">IF(AND($B87&gt;0,SUM(BL$3:BL86)=0,SUM($H87:BK87)=0),$B87,0)</f>
        <v>0</v>
      </c>
      <c r="BM87">
        <f ca="1">IF(AND($B87&gt;0,SUM(BM$3:BM86)=0,SUM($H87:BL87)=0),$B87,0)</f>
        <v>0</v>
      </c>
      <c r="BN87">
        <f ca="1">IF(AND($B87&gt;0,SUM(BN$3:BN86)=0,SUM($H87:BM87)=0),$B87,0)</f>
        <v>0</v>
      </c>
      <c r="BO87">
        <f ca="1">IF(AND($B87&gt;0,SUM(BO$3:BO86)=0,SUM($H87:BN87)=0),$B87,0)</f>
        <v>0</v>
      </c>
      <c r="BP87">
        <f ca="1">IF(AND($B87&gt;0,SUM(BP$3:BP86)=0,SUM($H87:BO87)=0),$B87,0)</f>
        <v>0</v>
      </c>
      <c r="BQ87">
        <f ca="1">IF(AND($B87&gt;0,SUM(BQ$3:BQ86)=0,SUM($H87:BP87)=0),$B87,0)</f>
        <v>0</v>
      </c>
      <c r="BR87">
        <f ca="1">IF(AND($B87&gt;0,SUM(BR$3:BR86)=0,SUM($H87:BQ87)=0),$B87,0)</f>
        <v>0</v>
      </c>
      <c r="BS87">
        <f ca="1">IF(AND($B87&gt;0,SUM(BS$3:BS86)=0,SUM($H87:BR87)=0),$B87,0)</f>
        <v>0</v>
      </c>
      <c r="BT87">
        <f ca="1">IF(AND($B87&gt;0,SUM(BT$3:BT86)=0,SUM($H87:BS87)=0),$B87,0)</f>
        <v>0</v>
      </c>
      <c r="BU87">
        <f ca="1">IF(AND($B87&gt;0,SUM(BU$3:BU86)=0,SUM($H87:BT87)=0),$B87,0)</f>
        <v>0</v>
      </c>
      <c r="BV87">
        <f ca="1">IF(AND($B87&gt;0,SUM(BV$3:BV86)=0,SUM($H87:BU87)=0),$B87,0)</f>
        <v>0</v>
      </c>
      <c r="BW87">
        <f ca="1">IF(AND($B87&gt;0,SUM(BW$3:BW86)=0,SUM($H87:BV87)=0),$B87,0)</f>
        <v>0</v>
      </c>
      <c r="BX87">
        <f ca="1">IF(AND($B87&gt;0,SUM(BX$3:BX86)=0,SUM($H87:BW87)=0),$B87,0)</f>
        <v>0</v>
      </c>
      <c r="BY87">
        <f ca="1">IF(AND($B87&gt;0,SUM(BY$3:BY86)=0,SUM($H87:BX87)=0),$B87,0)</f>
        <v>0</v>
      </c>
      <c r="BZ87">
        <f ca="1">IF(AND($B87&gt;0,SUM(BZ$3:BZ86)=0,SUM($H87:BY87)=0),$B87,0)</f>
        <v>0</v>
      </c>
      <c r="CA87">
        <f ca="1">IF(AND($B87&gt;0,SUM(CA$3:CA86)=0,SUM($H87:BZ87)=0),$B87,0)</f>
        <v>0</v>
      </c>
      <c r="CB87">
        <f ca="1">IF(AND($B87&gt;0,SUM(CB$3:CB86)=0,SUM($H87:CA87)=0),$B87,0)</f>
        <v>0</v>
      </c>
      <c r="CC87">
        <f ca="1">IF(AND($B87&gt;0,SUM(CC$3:CC86)=0,SUM($H87:CB87)=0),$B87,0)</f>
        <v>0</v>
      </c>
      <c r="CD87">
        <f ca="1">IF(AND($B87&gt;0,SUM(CD$3:CD86)=0,SUM($H87:CC87)=0),$B87,0)</f>
        <v>0</v>
      </c>
      <c r="CE87">
        <f ca="1">IF(AND($B87&gt;0,SUM(CE$3:CE86)=0,SUM($H87:CD87)=0),$B87,0)</f>
        <v>0</v>
      </c>
      <c r="CF87">
        <f ca="1">IF(AND($B87&gt;0,SUM(CF$3:CF86)=0,SUM($H87:CE87)=0),$B87,0)</f>
        <v>0</v>
      </c>
      <c r="CG87">
        <f ca="1">IF(AND($B87&gt;0,SUM(CG$3:CG86)=0,SUM($H87:CF87)=0),$B87,0)</f>
        <v>0</v>
      </c>
      <c r="CH87">
        <f ca="1">IF(AND($B87&gt;0,SUM(CH$3:CH86)=0,SUM($H87:CG87)=0),$B87,0)</f>
        <v>0</v>
      </c>
      <c r="CI87">
        <f ca="1">IF(AND($B87&gt;0,SUM(CI$3:CI86)=0,SUM($H87:CH87)=0),$B87,0)</f>
        <v>0</v>
      </c>
      <c r="CJ87">
        <f ca="1">IF(AND($B87&gt;0,SUM(CJ$3:CJ86)=0,SUM($H87:CI87)=0),$B87,0)</f>
        <v>0</v>
      </c>
      <c r="CK87">
        <f ca="1">IF(AND($B87&gt;0,SUM(CK$3:CK86)=0,SUM($H87:CJ87)=0),$B87,0)</f>
        <v>0</v>
      </c>
      <c r="CL87">
        <f ca="1">IF(AND($B87&gt;0,SUM(CL$3:CL86)=0,SUM($H87:CK87)=0),$B87,0)</f>
        <v>0</v>
      </c>
      <c r="CM87">
        <f ca="1">IF(AND($B87&gt;0,SUM(CM$3:CM86)=0,SUM($H87:CL87)=0),$B87,0)</f>
        <v>0</v>
      </c>
      <c r="CN87">
        <f ca="1">IF(AND($B87&gt;0,SUM(CN$3:CN86)=0,SUM($H87:CM87)=0),$B87,0)</f>
        <v>0</v>
      </c>
      <c r="CO87">
        <f ca="1">IF(AND($B87&gt;0,SUM(CO$3:CO86)=0,SUM($H87:CN87)=0),$B87,0)</f>
        <v>0</v>
      </c>
      <c r="CP87">
        <f ca="1">IF(AND($B87&gt;0,SUM(CP$3:CP86)=0,SUM($H87:CO87)=0),$B87,0)</f>
        <v>0</v>
      </c>
      <c r="CQ87">
        <f ca="1">IF(AND($B87&gt;0,SUM(CQ$3:CQ86)=0,SUM($H87:CP87)=0),$B87,0)</f>
        <v>0</v>
      </c>
      <c r="CR87">
        <f ca="1">IF(AND($B87&gt;0,SUM(CR$3:CR86)=0,SUM($H87:CQ87)=0),$B87,0)</f>
        <v>0</v>
      </c>
      <c r="CS87">
        <f ca="1">IF(AND($B87&gt;0,SUM(CS$3:CS86)=0,SUM($H87:CR87)=0),$B87,0)</f>
        <v>0</v>
      </c>
      <c r="CT87">
        <f ca="1">IF(AND($B87&gt;0,SUM(CT$3:CT86)=0,SUM($H87:CS87)=0),$B87,0)</f>
        <v>0</v>
      </c>
      <c r="CU87">
        <f ca="1">IF(AND($B87&gt;0,SUM(CU$3:CU86)=0,SUM($H87:CT87)=0),$B87,0)</f>
        <v>0</v>
      </c>
      <c r="CV87">
        <f ca="1">IF(AND($B87&gt;0,SUM(CV$3:CV86)=0,SUM($H87:CU87)=0),$B87,0)</f>
        <v>0</v>
      </c>
      <c r="CW87">
        <f ca="1">IF(AND($B87&gt;0,SUM(CW$3:CW86)=0,SUM($H87:CV87)=0),$B87,0)</f>
        <v>0</v>
      </c>
      <c r="CX87">
        <f ca="1">IF(AND($B87&gt;0,SUM(CX$3:CX86)=0,SUM($H87:CW87)=0),$B87,0)</f>
        <v>0</v>
      </c>
      <c r="CY87">
        <f ca="1">IF(AND($B87&gt;0,SUM(CY$3:CY86)=0,SUM($H87:CX87)=0),$B87,0)</f>
        <v>0</v>
      </c>
      <c r="CZ87">
        <f ca="1">IF(AND($B87&gt;0,SUM(CZ$3:CZ86)=0,SUM($H87:CY87)=0),$B87,0)</f>
        <v>0</v>
      </c>
      <c r="DA87">
        <f ca="1">IF(AND($B87&gt;0,SUM(DA$3:DA86)=0,SUM($H87:CZ87)=0),$B87,0)</f>
        <v>0</v>
      </c>
      <c r="DB87">
        <f ca="1">IF(AND($B87&gt;0,SUM(DB$3:DB86)=0,SUM($H87:DA87)=0),$B87,0)</f>
        <v>0</v>
      </c>
      <c r="DC87">
        <f ca="1">IF(AND($B87&gt;0,SUM(DC$3:DC86)=0,SUM($H87:DB87)=0),$B87,0)</f>
        <v>0</v>
      </c>
      <c r="DD87">
        <f ca="1">IF(AND($B87&gt;0,SUM(DD$3:DD86)=0,SUM($H87:DC87)=0),$B87,0)</f>
        <v>0</v>
      </c>
      <c r="DE87">
        <f ca="1">IF(AND($B87&gt;0,SUM(DE$3:DE86)=0,SUM($H87:DD87)=0),$B87,0)</f>
        <v>0</v>
      </c>
      <c r="DF87">
        <f ca="1">IF(AND($B87&gt;0,SUM(DF$3:DF86)=0,SUM($H87:DE87)=0),$B87,0)</f>
        <v>0</v>
      </c>
      <c r="DG87">
        <f ca="1">IF(AND($B87&gt;0,SUM(DG$3:DG86)=0,SUM($H87:DF87)=0),$B87,0)</f>
        <v>0</v>
      </c>
      <c r="DH87">
        <f ca="1">IF(AND($B87&gt;0,SUM(DH$3:DH86)=0,SUM($H87:DG87)=0),$B87,0)</f>
        <v>0</v>
      </c>
      <c r="DI87">
        <f ca="1">IF(AND($B87&gt;0,SUM(DI$3:DI86)=0,SUM($H87:DH87)=0),$B87,0)</f>
        <v>0</v>
      </c>
      <c r="DJ87">
        <f ca="1">IF(AND($B87&gt;0,SUM(DJ$3:DJ86)=0,SUM($H87:DI87)=0),$B87,0)</f>
        <v>0</v>
      </c>
      <c r="DK87">
        <f ca="1">IF(AND($B87&gt;0,SUM(DK$3:DK86)=0,SUM($H87:DJ87)=0),$B87,0)</f>
        <v>0</v>
      </c>
      <c r="DL87">
        <f ca="1">IF(AND($B87&gt;0,SUM(DL$3:DL86)=0,SUM($H87:DK87)=0),$B87,0)</f>
        <v>0</v>
      </c>
      <c r="DM87">
        <f ca="1">IF(AND($B87&gt;0,SUM(DM$3:DM86)=0,SUM($H87:DL87)=0),$B87,0)</f>
        <v>0</v>
      </c>
      <c r="DN87">
        <f ca="1">IF(AND($B87&gt;0,SUM(DN$3:DN86)=0,SUM($H87:DM87)=0),$B87,0)</f>
        <v>0</v>
      </c>
      <c r="DO87">
        <f ca="1">IF(AND($B87&gt;0,SUM(DO$3:DO86)=0,SUM($H87:DN87)=0),$B87,0)</f>
        <v>0</v>
      </c>
      <c r="DP87">
        <f ca="1">IF(AND($B87&gt;0,SUM(DP$3:DP86)=0,SUM($H87:DO87)=0),$B87,0)</f>
        <v>0</v>
      </c>
      <c r="DQ87">
        <f ca="1">IF(AND($B87&gt;0,SUM(DQ$3:DQ86)=0,SUM($H87:DP87)=0),$B87,0)</f>
        <v>0</v>
      </c>
      <c r="DR87">
        <f ca="1">IF(AND($B87&gt;0,SUM(DR$3:DR86)=0,SUM($H87:DQ87)=0),$B87,0)</f>
        <v>0</v>
      </c>
      <c r="DS87">
        <f ca="1">IF(AND($B87&gt;0,SUM(DS$3:DS86)=0,SUM($H87:DR87)=0),$B87,0)</f>
        <v>0</v>
      </c>
      <c r="DT87">
        <f ca="1">IF(AND($B87&gt;0,SUM(DT$3:DT86)=0,SUM($H87:DS87)=0),$B87,0)</f>
        <v>0</v>
      </c>
      <c r="DU87">
        <f ca="1">IF(AND($B87&gt;0,SUM(DU$3:DU86)=0,SUM($H87:DT87)=0),$B87,0)</f>
        <v>0</v>
      </c>
      <c r="DV87">
        <f ca="1">IF(AND($B87&gt;0,SUM(DV$3:DV86)=0,SUM($H87:DU87)=0),$B87,0)</f>
        <v>0</v>
      </c>
      <c r="DW87">
        <f ca="1">IF(AND($B87&gt;0,SUM(DW$3:DW86)=0,SUM($H87:DV87)=0),$B87,0)</f>
        <v>0</v>
      </c>
      <c r="DX87">
        <f ca="1">IF(AND($B87&gt;0,SUM(DX$3:DX86)=0,SUM($H87:DW87)=0),$B87,0)</f>
        <v>0</v>
      </c>
      <c r="DY87">
        <f ca="1">IF(AND($B87&gt;0,SUM(DY$3:DY86)=0,SUM($H87:DX87)=0),$B87,0)</f>
        <v>0</v>
      </c>
      <c r="DZ87">
        <f ca="1">IF(AND($B87&gt;0,SUM(DZ$3:DZ86)=0,SUM($H87:DY87)=0),$B87,0)</f>
        <v>0</v>
      </c>
      <c r="EA87">
        <f ca="1">IF(AND($B87&gt;0,SUM(EA$3:EA86)=0,SUM($H87:DZ87)=0),$B87,0)</f>
        <v>0</v>
      </c>
      <c r="EB87">
        <f ca="1">IF(AND($B87&gt;0,SUM(EB$3:EB86)=0,SUM($H87:EA87)=0),$B87,0)</f>
        <v>0</v>
      </c>
      <c r="EC87">
        <f ca="1">IF(AND($B87&gt;0,SUM(EC$3:EC86)=0,SUM($H87:EB87)=0),$B87,0)</f>
        <v>0</v>
      </c>
      <c r="ED87">
        <f ca="1">IF(AND($B87&gt;0,SUM(ED$3:ED86)=0,SUM($H87:EC87)=0),$B87,0)</f>
        <v>0</v>
      </c>
      <c r="EE87">
        <f ca="1">IF(AND($B87&gt;0,SUM(EE$3:EE86)=0,SUM($H87:ED87)=0),$B87,0)</f>
        <v>0</v>
      </c>
      <c r="EF87">
        <f ca="1">IF(AND($B87&gt;0,SUM(EF$3:EF86)=0,SUM($H87:EE87)=0),$B87,0)</f>
        <v>0</v>
      </c>
      <c r="EG87">
        <f ca="1">IF(AND($B87&gt;0,SUM(EG$3:EG86)=0,SUM($H87:EF87)=0),$B87,0)</f>
        <v>0</v>
      </c>
      <c r="EH87">
        <f ca="1">IF(AND($B87&gt;0,SUM(EH$3:EH86)=0,SUM($H87:EG87)=0),$B87,0)</f>
        <v>0</v>
      </c>
      <c r="EI87">
        <f ca="1">IF(AND($B87&gt;0,SUM(EI$3:EI86)=0,SUM($H87:EH87)=0),$B87,0)</f>
        <v>0</v>
      </c>
      <c r="EJ87">
        <f ca="1">IF(AND($B87&gt;0,SUM(EJ$3:EJ86)=0,SUM($H87:EI87)=0),$B87,0)</f>
        <v>0</v>
      </c>
      <c r="EK87">
        <f ca="1">IF(AND($B87&gt;0,SUM(EK$3:EK86)=0,SUM($H87:EJ87)=0),$B87,0)</f>
        <v>0</v>
      </c>
      <c r="EL87">
        <f ca="1">IF(AND($B87&gt;0,SUM(EL$3:EL86)=0,SUM($H87:EK87)=0),$B87,0)</f>
        <v>0</v>
      </c>
      <c r="EM87">
        <f ca="1">IF(AND($B87&gt;0,SUM(EM$3:EM86)=0,SUM($H87:EL87)=0),$B87,0)</f>
        <v>0</v>
      </c>
      <c r="EN87">
        <f ca="1">IF(AND($B87&gt;0,SUM(EN$3:EN86)=0,SUM($H87:EM87)=0),$B87,0)</f>
        <v>0</v>
      </c>
      <c r="EO87">
        <f ca="1">IF(AND($B87&gt;0,SUM(EO$3:EO86)=0,SUM($H87:EN87)=0),$B87,0)</f>
        <v>0</v>
      </c>
      <c r="EP87">
        <f ca="1">IF(AND($B87&gt;0,SUM(EP$3:EP86)=0,SUM($H87:EO87)=0),$B87,0)</f>
        <v>0</v>
      </c>
      <c r="EQ87">
        <f ca="1">IF(AND($B87&gt;0,SUM(EQ$3:EQ86)=0,SUM($H87:EP87)=0),$B87,0)</f>
        <v>0</v>
      </c>
      <c r="ER87">
        <f ca="1">IF(AND($B87&gt;0,SUM(ER$3:ER86)=0,SUM($H87:EQ87)=0),$B87,0)</f>
        <v>0</v>
      </c>
      <c r="ES87">
        <f ca="1">IF(AND($B87&gt;0,SUM(ES$3:ES86)=0,SUM($H87:ER87)=0),$B87,0)</f>
        <v>0</v>
      </c>
      <c r="ET87">
        <f ca="1">IF(AND($B87&gt;0,SUM(ET$3:ET86)=0,SUM($H87:ES87)=0),$B87,0)</f>
        <v>0</v>
      </c>
      <c r="EU87">
        <f ca="1">IF(AND($B87&gt;0,SUM(EU$3:EU86)=0,SUM($H87:ET87)=0),$B87,0)</f>
        <v>0</v>
      </c>
      <c r="EV87">
        <f ca="1">IF(AND($B87&gt;0,SUM(EV$3:EV86)=0,SUM($H87:EU87)=0),$B87,0)</f>
        <v>0</v>
      </c>
      <c r="EW87">
        <f ca="1">IF(AND($B87&gt;0,SUM(EW$3:EW86)=0,SUM($H87:EV87)=0),$B87,0)</f>
        <v>0</v>
      </c>
      <c r="EX87">
        <f ca="1">IF(AND($B87&gt;0,SUM(EX$3:EX86)=0,SUM($H87:EW87)=0),$B87,0)</f>
        <v>0</v>
      </c>
      <c r="EY87">
        <f ca="1">IF(AND($B87&gt;0,SUM(EY$3:EY86)=0,SUM($H87:EX87)=0),$B87,0)</f>
        <v>0</v>
      </c>
      <c r="EZ87">
        <f ca="1">IF(AND($B87&gt;0,SUM(EZ$3:EZ86)=0,SUM($H87:EY87)=0),$B87,0)</f>
        <v>0</v>
      </c>
      <c r="FA87">
        <f ca="1">IF(AND($B87&gt;0,SUM(FA$3:FA86)=0,SUM($H87:EZ87)=0),$B87,0)</f>
        <v>0</v>
      </c>
      <c r="FB87">
        <f ca="1">IF(AND($B87&gt;0,SUM(FB$3:FB86)=0,SUM($H87:FA87)=0),$B87,0)</f>
        <v>0</v>
      </c>
      <c r="FC87">
        <f ca="1">IF(AND($B87&gt;0,SUM(FC$3:FC86)=0,SUM($H87:FB87)=0),$B87,0)</f>
        <v>0</v>
      </c>
      <c r="FD87">
        <f ca="1">IF(AND($B87&gt;0,SUM(FD$3:FD86)=0,SUM($H87:FC87)=0),$B87,0)</f>
        <v>0</v>
      </c>
      <c r="FE87">
        <f ca="1">IF(AND($B87&gt;0,SUM(FE$3:FE86)=0,SUM($H87:FD87)=0),$B87,0)</f>
        <v>0</v>
      </c>
      <c r="FF87">
        <f ca="1">IF(AND($B87&gt;0,SUM(FF$3:FF86)=0,SUM($H87:FE87)=0),$B87,0)</f>
        <v>0</v>
      </c>
      <c r="FG87">
        <f ca="1">IF(AND($B87&gt;0,SUM(FG$3:FG86)=0,SUM($H87:FF87)=0),$B87,0)</f>
        <v>0</v>
      </c>
      <c r="FH87">
        <f ca="1">IF(AND($B87&gt;0,SUM(FH$3:FH86)=0,SUM($H87:FG87)=0),$B87,0)</f>
        <v>0</v>
      </c>
      <c r="FI87">
        <f ca="1">IF(AND($B87&gt;0,SUM(FI$3:FI86)=0,SUM($H87:FH87)=0),$B87,0)</f>
        <v>0</v>
      </c>
      <c r="FJ87">
        <f ca="1">IF(AND($B87&gt;0,SUM(FJ$3:FJ86)=0,SUM($H87:FI87)=0),$B87,0)</f>
        <v>0</v>
      </c>
      <c r="FK87">
        <f ca="1">IF(AND($B87&gt;0,SUM(FK$3:FK86)=0,SUM($H87:FJ87)=0),$B87,0)</f>
        <v>0</v>
      </c>
      <c r="FL87">
        <f ca="1">IF(AND($B87&gt;0,SUM(FL$3:FL86)=0,SUM($H87:FK87)=0),$B87,0)</f>
        <v>0</v>
      </c>
      <c r="FM87">
        <f ca="1">IF(AND($B87&gt;0,SUM(FM$3:FM86)=0,SUM($H87:FL87)=0),$B87,0)</f>
        <v>0</v>
      </c>
      <c r="FN87">
        <f ca="1">IF(AND($B87&gt;0,SUM(FN$3:FN86)=0,SUM($H87:FM87)=0),$B87,0)</f>
        <v>0</v>
      </c>
      <c r="FS87" s="67" t="s">
        <v>312</v>
      </c>
      <c r="FT87" s="67" t="s">
        <v>152</v>
      </c>
      <c r="FU87" s="342" t="s">
        <v>92</v>
      </c>
      <c r="FV87" s="69">
        <f ca="1">IF(AND(Valintaohjelma!D$34=SelectionData!I$34,Valintaohjelma!D$35=SelectionData!I$35),2,1)</f>
        <v>1</v>
      </c>
      <c r="FY87" s="249" t="s">
        <v>467</v>
      </c>
      <c r="FZ87" s="67" t="s">
        <v>152</v>
      </c>
      <c r="GA87" s="67" t="str">
        <f>""</f>
        <v/>
      </c>
      <c r="GB87" s="69">
        <f ca="1">IF(AND(Valintaohjelma!J$34=SelectionData!O$34,Valintaohjelma!J$35=SelectionData!O$35),2,1)</f>
        <v>2</v>
      </c>
      <c r="GE87" s="67" t="s">
        <v>829</v>
      </c>
      <c r="GF87" s="67" t="s">
        <v>152</v>
      </c>
      <c r="GG87" s="67" t="str">
        <f>""</f>
        <v/>
      </c>
      <c r="GH87" s="69">
        <v>1</v>
      </c>
    </row>
    <row r="88" spans="1:190" ht="15.75" thickBot="1" x14ac:dyDescent="0.3">
      <c r="A88">
        <v>88</v>
      </c>
      <c r="B88">
        <f ca="1">IF(OR(Valintaohjelma!D$34=SelectionData!J$34,Valintaohjelma!D$35=SelectionData!J$35),A88,0)</f>
        <v>0</v>
      </c>
      <c r="C88" s="240" t="str">
        <f t="shared" ca="1" si="10"/>
        <v>Sähköinen kanavalämmitin ulkoilman / tuloilman lämmitykseen 2000W 250mm (sis. SET module)</v>
      </c>
      <c r="D88" s="240" t="str">
        <f t="shared" ca="1" si="11"/>
        <v>SDHE250-2T (2000W)</v>
      </c>
      <c r="E88" s="240" t="str">
        <f t="shared" ca="1" si="12"/>
        <v>******</v>
      </c>
      <c r="F88" s="240">
        <f t="shared" ca="1" si="13"/>
        <v>1</v>
      </c>
      <c r="G88" s="47">
        <f ca="1">INDEX($I$2:$FN$2,ROWS(G$2:G88))</f>
        <v>0</v>
      </c>
      <c r="H88">
        <v>0</v>
      </c>
      <c r="I88">
        <f ca="1">IF(AND($B88&gt;0,SUM(I$3:I87)=0,SUM($H88:H88)=0),$B88,0)</f>
        <v>0</v>
      </c>
      <c r="J88">
        <f ca="1">IF(AND($B88&gt;0,SUM(J$3:J87)=0,SUM($H88:I88)=0),$B88,0)</f>
        <v>0</v>
      </c>
      <c r="K88">
        <f ca="1">IF(AND($B88&gt;0,SUM(K$3:K87)=0,SUM($H88:J88)=0),$B88,0)</f>
        <v>0</v>
      </c>
      <c r="L88">
        <f ca="1">IF(AND($B88&gt;0,SUM(L$3:L87)=0,SUM($H88:K88)=0),$B88,0)</f>
        <v>0</v>
      </c>
      <c r="M88">
        <f ca="1">IF(AND($B88&gt;0,SUM(M$3:M87)=0,SUM($H88:L88)=0),$B88,0)</f>
        <v>0</v>
      </c>
      <c r="N88">
        <f ca="1">IF(AND($B88&gt;0,SUM(N$3:N87)=0,SUM($H88:M88)=0),$B88,0)</f>
        <v>0</v>
      </c>
      <c r="O88">
        <f ca="1">IF(AND($B88&gt;0,SUM(O$3:O87)=0,SUM($H88:N88)=0),$B88,0)</f>
        <v>0</v>
      </c>
      <c r="P88">
        <f ca="1">IF(AND($B88&gt;0,SUM(P$3:P87)=0,SUM($H88:O88)=0),$B88,0)</f>
        <v>0</v>
      </c>
      <c r="Q88">
        <f ca="1">IF(AND($B88&gt;0,SUM(Q$3:Q87)=0,SUM($H88:P88)=0),$B88,0)</f>
        <v>0</v>
      </c>
      <c r="R88">
        <f ca="1">IF(AND($B88&gt;0,SUM(R$3:R87)=0,SUM($H88:Q88)=0),$B88,0)</f>
        <v>0</v>
      </c>
      <c r="S88">
        <f ca="1">IF(AND($B88&gt;0,SUM(S$3:S87)=0,SUM($H88:R88)=0),$B88,0)</f>
        <v>0</v>
      </c>
      <c r="T88">
        <f ca="1">IF(AND($B88&gt;0,SUM(T$3:T87)=0,SUM($H88:S88)=0),$B88,0)</f>
        <v>0</v>
      </c>
      <c r="U88">
        <f ca="1">IF(AND($B88&gt;0,SUM(U$3:U87)=0,SUM($H88:T88)=0),$B88,0)</f>
        <v>0</v>
      </c>
      <c r="V88">
        <f ca="1">IF(AND($B88&gt;0,SUM(V$3:V87)=0,SUM($H88:U88)=0),$B88,0)</f>
        <v>0</v>
      </c>
      <c r="W88">
        <f ca="1">IF(AND($B88&gt;0,SUM(W$3:W87)=0,SUM($H88:V88)=0),$B88,0)</f>
        <v>0</v>
      </c>
      <c r="X88">
        <f ca="1">IF(AND($B88&gt;0,SUM(X$3:X87)=0,SUM($H88:W88)=0),$B88,0)</f>
        <v>0</v>
      </c>
      <c r="Y88">
        <f ca="1">IF(AND($B88&gt;0,SUM(Y$3:Y87)=0,SUM($H88:X88)=0),$B88,0)</f>
        <v>0</v>
      </c>
      <c r="Z88">
        <f ca="1">IF(AND($B88&gt;0,SUM(Z$3:Z87)=0,SUM($H88:Y88)=0),$B88,0)</f>
        <v>0</v>
      </c>
      <c r="AA88">
        <f ca="1">IF(AND($B88&gt;0,SUM(AA$3:AA87)=0,SUM($H88:Z88)=0),$B88,0)</f>
        <v>0</v>
      </c>
      <c r="AB88">
        <f ca="1">IF(AND($B88&gt;0,SUM(AB$3:AB87)=0,SUM($H88:AA88)=0),$B88,0)</f>
        <v>0</v>
      </c>
      <c r="AC88">
        <f ca="1">IF(AND($B88&gt;0,SUM(AC$3:AC87)=0,SUM($H88:AB88)=0),$B88,0)</f>
        <v>0</v>
      </c>
      <c r="AD88">
        <f ca="1">IF(AND($B88&gt;0,SUM(AD$3:AD87)=0,SUM($H88:AC88)=0),$B88,0)</f>
        <v>0</v>
      </c>
      <c r="AE88">
        <f ca="1">IF(AND($B88&gt;0,SUM(AE$3:AE87)=0,SUM($H88:AD88)=0),$B88,0)</f>
        <v>0</v>
      </c>
      <c r="AF88">
        <f ca="1">IF(AND($B88&gt;0,SUM(AF$3:AF87)=0,SUM($H88:AE88)=0),$B88,0)</f>
        <v>0</v>
      </c>
      <c r="AG88">
        <f ca="1">IF(AND($B88&gt;0,SUM(AG$3:AG87)=0,SUM($H88:AF88)=0),$B88,0)</f>
        <v>0</v>
      </c>
      <c r="AH88">
        <f ca="1">IF(AND($B88&gt;0,SUM(AH$3:AH87)=0,SUM($H88:AG88)=0),$B88,0)</f>
        <v>0</v>
      </c>
      <c r="AI88">
        <f ca="1">IF(AND($B88&gt;0,SUM(AI$3:AI87)=0,SUM($H88:AH88)=0),$B88,0)</f>
        <v>0</v>
      </c>
      <c r="AJ88">
        <f ca="1">IF(AND($B88&gt;0,SUM(AJ$3:AJ87)=0,SUM($H88:AI88)=0),$B88,0)</f>
        <v>0</v>
      </c>
      <c r="AK88">
        <f ca="1">IF(AND($B88&gt;0,SUM(AK$3:AK87)=0,SUM($H88:AJ88)=0),$B88,0)</f>
        <v>0</v>
      </c>
      <c r="AL88">
        <f ca="1">IF(AND($B88&gt;0,SUM(AL$3:AL87)=0,SUM($H88:AK88)=0),$B88,0)</f>
        <v>0</v>
      </c>
      <c r="AM88">
        <f ca="1">IF(AND($B88&gt;0,SUM(AM$3:AM87)=0,SUM($H88:AL88)=0),$B88,0)</f>
        <v>0</v>
      </c>
      <c r="AN88">
        <f ca="1">IF(AND($B88&gt;0,SUM(AN$3:AN87)=0,SUM($H88:AM88)=0),$B88,0)</f>
        <v>0</v>
      </c>
      <c r="AO88">
        <f ca="1">IF(AND($B88&gt;0,SUM(AO$3:AO87)=0,SUM($H88:AN88)=0),$B88,0)</f>
        <v>0</v>
      </c>
      <c r="AP88">
        <f ca="1">IF(AND($B88&gt;0,SUM(AP$3:AP87)=0,SUM($H88:AO88)=0),$B88,0)</f>
        <v>0</v>
      </c>
      <c r="AQ88">
        <f ca="1">IF(AND($B88&gt;0,SUM(AQ$3:AQ87)=0,SUM($H88:AP88)=0),$B88,0)</f>
        <v>0</v>
      </c>
      <c r="AR88">
        <f ca="1">IF(AND($B88&gt;0,SUM(AR$3:AR87)=0,SUM($H88:AQ88)=0),$B88,0)</f>
        <v>0</v>
      </c>
      <c r="AS88">
        <f ca="1">IF(AND($B88&gt;0,SUM(AS$3:AS87)=0,SUM($H88:AR88)=0),$B88,0)</f>
        <v>0</v>
      </c>
      <c r="AT88">
        <f ca="1">IF(AND($B88&gt;0,SUM(AT$3:AT87)=0,SUM($H88:AS88)=0),$B88,0)</f>
        <v>0</v>
      </c>
      <c r="AU88">
        <f ca="1">IF(AND($B88&gt;0,SUM(AU$3:AU87)=0,SUM($H88:AT88)=0),$B88,0)</f>
        <v>0</v>
      </c>
      <c r="AV88">
        <f ca="1">IF(AND($B88&gt;0,SUM(AV$3:AV87)=0,SUM($H88:AU88)=0),$B88,0)</f>
        <v>0</v>
      </c>
      <c r="AW88">
        <f ca="1">IF(AND($B88&gt;0,SUM(AW$3:AW87)=0,SUM($H88:AV88)=0),$B88,0)</f>
        <v>0</v>
      </c>
      <c r="AX88">
        <f ca="1">IF(AND($B88&gt;0,SUM(AX$3:AX87)=0,SUM($H88:AW88)=0),$B88,0)</f>
        <v>0</v>
      </c>
      <c r="AY88">
        <f ca="1">IF(AND($B88&gt;0,SUM(AY$3:AY87)=0,SUM($H88:AX88)=0),$B88,0)</f>
        <v>0</v>
      </c>
      <c r="AZ88">
        <f ca="1">IF(AND($B88&gt;0,SUM(AZ$3:AZ87)=0,SUM($H88:AY88)=0),$B88,0)</f>
        <v>0</v>
      </c>
      <c r="BA88">
        <f ca="1">IF(AND($B88&gt;0,SUM(BA$3:BA87)=0,SUM($H88:AZ88)=0),$B88,0)</f>
        <v>0</v>
      </c>
      <c r="BB88">
        <f ca="1">IF(AND($B88&gt;0,SUM(BB$3:BB87)=0,SUM($H88:BA88)=0),$B88,0)</f>
        <v>0</v>
      </c>
      <c r="BC88">
        <f ca="1">IF(AND($B88&gt;0,SUM(BC$3:BC87)=0,SUM($H88:BB88)=0),$B88,0)</f>
        <v>0</v>
      </c>
      <c r="BD88">
        <f ca="1">IF(AND($B88&gt;0,SUM(BD$3:BD87)=0,SUM($H88:BC88)=0),$B88,0)</f>
        <v>0</v>
      </c>
      <c r="BE88">
        <f ca="1">IF(AND($B88&gt;0,SUM(BE$3:BE87)=0,SUM($H88:BD88)=0),$B88,0)</f>
        <v>0</v>
      </c>
      <c r="BF88">
        <f ca="1">IF(AND($B88&gt;0,SUM(BF$3:BF87)=0,SUM($H88:BE88)=0),$B88,0)</f>
        <v>0</v>
      </c>
      <c r="BG88">
        <f ca="1">IF(AND($B88&gt;0,SUM(BG$3:BG87)=0,SUM($H88:BF88)=0),$B88,0)</f>
        <v>0</v>
      </c>
      <c r="BH88">
        <f ca="1">IF(AND($B88&gt;0,SUM(BH$3:BH87)=0,SUM($H88:BG88)=0),$B88,0)</f>
        <v>0</v>
      </c>
      <c r="BI88">
        <f ca="1">IF(AND($B88&gt;0,SUM(BI$3:BI87)=0,SUM($H88:BH88)=0),$B88,0)</f>
        <v>0</v>
      </c>
      <c r="BJ88">
        <f ca="1">IF(AND($B88&gt;0,SUM(BJ$3:BJ87)=0,SUM($H88:BI88)=0),$B88,0)</f>
        <v>0</v>
      </c>
      <c r="BK88">
        <f ca="1">IF(AND($B88&gt;0,SUM(BK$3:BK87)=0,SUM($H88:BJ88)=0),$B88,0)</f>
        <v>0</v>
      </c>
      <c r="BL88">
        <f ca="1">IF(AND($B88&gt;0,SUM(BL$3:BL87)=0,SUM($H88:BK88)=0),$B88,0)</f>
        <v>0</v>
      </c>
      <c r="BM88">
        <f ca="1">IF(AND($B88&gt;0,SUM(BM$3:BM87)=0,SUM($H88:BL88)=0),$B88,0)</f>
        <v>0</v>
      </c>
      <c r="BN88">
        <f ca="1">IF(AND($B88&gt;0,SUM(BN$3:BN87)=0,SUM($H88:BM88)=0),$B88,0)</f>
        <v>0</v>
      </c>
      <c r="BO88">
        <f ca="1">IF(AND($B88&gt;0,SUM(BO$3:BO87)=0,SUM($H88:BN88)=0),$B88,0)</f>
        <v>0</v>
      </c>
      <c r="BP88">
        <f ca="1">IF(AND($B88&gt;0,SUM(BP$3:BP87)=0,SUM($H88:BO88)=0),$B88,0)</f>
        <v>0</v>
      </c>
      <c r="BQ88">
        <f ca="1">IF(AND($B88&gt;0,SUM(BQ$3:BQ87)=0,SUM($H88:BP88)=0),$B88,0)</f>
        <v>0</v>
      </c>
      <c r="BR88">
        <f ca="1">IF(AND($B88&gt;0,SUM(BR$3:BR87)=0,SUM($H88:BQ88)=0),$B88,0)</f>
        <v>0</v>
      </c>
      <c r="BS88">
        <f ca="1">IF(AND($B88&gt;0,SUM(BS$3:BS87)=0,SUM($H88:BR88)=0),$B88,0)</f>
        <v>0</v>
      </c>
      <c r="BT88">
        <f ca="1">IF(AND($B88&gt;0,SUM(BT$3:BT87)=0,SUM($H88:BS88)=0),$B88,0)</f>
        <v>0</v>
      </c>
      <c r="BU88">
        <f ca="1">IF(AND($B88&gt;0,SUM(BU$3:BU87)=0,SUM($H88:BT88)=0),$B88,0)</f>
        <v>0</v>
      </c>
      <c r="BV88">
        <f ca="1">IF(AND($B88&gt;0,SUM(BV$3:BV87)=0,SUM($H88:BU88)=0),$B88,0)</f>
        <v>0</v>
      </c>
      <c r="BW88">
        <f ca="1">IF(AND($B88&gt;0,SUM(BW$3:BW87)=0,SUM($H88:BV88)=0),$B88,0)</f>
        <v>0</v>
      </c>
      <c r="BX88">
        <f ca="1">IF(AND($B88&gt;0,SUM(BX$3:BX87)=0,SUM($H88:BW88)=0),$B88,0)</f>
        <v>0</v>
      </c>
      <c r="BY88">
        <f ca="1">IF(AND($B88&gt;0,SUM(BY$3:BY87)=0,SUM($H88:BX88)=0),$B88,0)</f>
        <v>0</v>
      </c>
      <c r="BZ88">
        <f ca="1">IF(AND($B88&gt;0,SUM(BZ$3:BZ87)=0,SUM($H88:BY88)=0),$B88,0)</f>
        <v>0</v>
      </c>
      <c r="CA88">
        <f ca="1">IF(AND($B88&gt;0,SUM(CA$3:CA87)=0,SUM($H88:BZ88)=0),$B88,0)</f>
        <v>0</v>
      </c>
      <c r="CB88">
        <f ca="1">IF(AND($B88&gt;0,SUM(CB$3:CB87)=0,SUM($H88:CA88)=0),$B88,0)</f>
        <v>0</v>
      </c>
      <c r="CC88">
        <f ca="1">IF(AND($B88&gt;0,SUM(CC$3:CC87)=0,SUM($H88:CB88)=0),$B88,0)</f>
        <v>0</v>
      </c>
      <c r="CD88">
        <f ca="1">IF(AND($B88&gt;0,SUM(CD$3:CD87)=0,SUM($H88:CC88)=0),$B88,0)</f>
        <v>0</v>
      </c>
      <c r="CE88">
        <f ca="1">IF(AND($B88&gt;0,SUM(CE$3:CE87)=0,SUM($H88:CD88)=0),$B88,0)</f>
        <v>0</v>
      </c>
      <c r="CF88">
        <f ca="1">IF(AND($B88&gt;0,SUM(CF$3:CF87)=0,SUM($H88:CE88)=0),$B88,0)</f>
        <v>0</v>
      </c>
      <c r="CG88">
        <f ca="1">IF(AND($B88&gt;0,SUM(CG$3:CG87)=0,SUM($H88:CF88)=0),$B88,0)</f>
        <v>0</v>
      </c>
      <c r="CH88">
        <f ca="1">IF(AND($B88&gt;0,SUM(CH$3:CH87)=0,SUM($H88:CG88)=0),$B88,0)</f>
        <v>0</v>
      </c>
      <c r="CI88">
        <f ca="1">IF(AND($B88&gt;0,SUM(CI$3:CI87)=0,SUM($H88:CH88)=0),$B88,0)</f>
        <v>0</v>
      </c>
      <c r="CJ88">
        <f ca="1">IF(AND($B88&gt;0,SUM(CJ$3:CJ87)=0,SUM($H88:CI88)=0),$B88,0)</f>
        <v>0</v>
      </c>
      <c r="CK88">
        <f ca="1">IF(AND($B88&gt;0,SUM(CK$3:CK87)=0,SUM($H88:CJ88)=0),$B88,0)</f>
        <v>0</v>
      </c>
      <c r="CL88">
        <f ca="1">IF(AND($B88&gt;0,SUM(CL$3:CL87)=0,SUM($H88:CK88)=0),$B88,0)</f>
        <v>0</v>
      </c>
      <c r="CM88">
        <f ca="1">IF(AND($B88&gt;0,SUM(CM$3:CM87)=0,SUM($H88:CL88)=0),$B88,0)</f>
        <v>0</v>
      </c>
      <c r="CN88">
        <f ca="1">IF(AND($B88&gt;0,SUM(CN$3:CN87)=0,SUM($H88:CM88)=0),$B88,0)</f>
        <v>0</v>
      </c>
      <c r="CO88">
        <f ca="1">IF(AND($B88&gt;0,SUM(CO$3:CO87)=0,SUM($H88:CN88)=0),$B88,0)</f>
        <v>0</v>
      </c>
      <c r="CP88">
        <f ca="1">IF(AND($B88&gt;0,SUM(CP$3:CP87)=0,SUM($H88:CO88)=0),$B88,0)</f>
        <v>0</v>
      </c>
      <c r="CQ88">
        <f ca="1">IF(AND($B88&gt;0,SUM(CQ$3:CQ87)=0,SUM($H88:CP88)=0),$B88,0)</f>
        <v>0</v>
      </c>
      <c r="CR88">
        <f ca="1">IF(AND($B88&gt;0,SUM(CR$3:CR87)=0,SUM($H88:CQ88)=0),$B88,0)</f>
        <v>0</v>
      </c>
      <c r="CS88">
        <f ca="1">IF(AND($B88&gt;0,SUM(CS$3:CS87)=0,SUM($H88:CR88)=0),$B88,0)</f>
        <v>0</v>
      </c>
      <c r="CT88">
        <f ca="1">IF(AND($B88&gt;0,SUM(CT$3:CT87)=0,SUM($H88:CS88)=0),$B88,0)</f>
        <v>0</v>
      </c>
      <c r="CU88">
        <f ca="1">IF(AND($B88&gt;0,SUM(CU$3:CU87)=0,SUM($H88:CT88)=0),$B88,0)</f>
        <v>0</v>
      </c>
      <c r="CV88">
        <f ca="1">IF(AND($B88&gt;0,SUM(CV$3:CV87)=0,SUM($H88:CU88)=0),$B88,0)</f>
        <v>0</v>
      </c>
      <c r="CW88">
        <f ca="1">IF(AND($B88&gt;0,SUM(CW$3:CW87)=0,SUM($H88:CV88)=0),$B88,0)</f>
        <v>0</v>
      </c>
      <c r="CX88">
        <f ca="1">IF(AND($B88&gt;0,SUM(CX$3:CX87)=0,SUM($H88:CW88)=0),$B88,0)</f>
        <v>0</v>
      </c>
      <c r="CY88">
        <f ca="1">IF(AND($B88&gt;0,SUM(CY$3:CY87)=0,SUM($H88:CX88)=0),$B88,0)</f>
        <v>0</v>
      </c>
      <c r="CZ88">
        <f ca="1">IF(AND($B88&gt;0,SUM(CZ$3:CZ87)=0,SUM($H88:CY88)=0),$B88,0)</f>
        <v>0</v>
      </c>
      <c r="DA88">
        <f ca="1">IF(AND($B88&gt;0,SUM(DA$3:DA87)=0,SUM($H88:CZ88)=0),$B88,0)</f>
        <v>0</v>
      </c>
      <c r="DB88">
        <f ca="1">IF(AND($B88&gt;0,SUM(DB$3:DB87)=0,SUM($H88:DA88)=0),$B88,0)</f>
        <v>0</v>
      </c>
      <c r="DC88">
        <f ca="1">IF(AND($B88&gt;0,SUM(DC$3:DC87)=0,SUM($H88:DB88)=0),$B88,0)</f>
        <v>0</v>
      </c>
      <c r="DD88">
        <f ca="1">IF(AND($B88&gt;0,SUM(DD$3:DD87)=0,SUM($H88:DC88)=0),$B88,0)</f>
        <v>0</v>
      </c>
      <c r="DE88">
        <f ca="1">IF(AND($B88&gt;0,SUM(DE$3:DE87)=0,SUM($H88:DD88)=0),$B88,0)</f>
        <v>0</v>
      </c>
      <c r="DF88">
        <f ca="1">IF(AND($B88&gt;0,SUM(DF$3:DF87)=0,SUM($H88:DE88)=0),$B88,0)</f>
        <v>0</v>
      </c>
      <c r="DG88">
        <f ca="1">IF(AND($B88&gt;0,SUM(DG$3:DG87)=0,SUM($H88:DF88)=0),$B88,0)</f>
        <v>0</v>
      </c>
      <c r="DH88">
        <f ca="1">IF(AND($B88&gt;0,SUM(DH$3:DH87)=0,SUM($H88:DG88)=0),$B88,0)</f>
        <v>0</v>
      </c>
      <c r="DI88">
        <f ca="1">IF(AND($B88&gt;0,SUM(DI$3:DI87)=0,SUM($H88:DH88)=0),$B88,0)</f>
        <v>0</v>
      </c>
      <c r="DJ88">
        <f ca="1">IF(AND($B88&gt;0,SUM(DJ$3:DJ87)=0,SUM($H88:DI88)=0),$B88,0)</f>
        <v>0</v>
      </c>
      <c r="DK88">
        <f ca="1">IF(AND($B88&gt;0,SUM(DK$3:DK87)=0,SUM($H88:DJ88)=0),$B88,0)</f>
        <v>0</v>
      </c>
      <c r="DL88">
        <f ca="1">IF(AND($B88&gt;0,SUM(DL$3:DL87)=0,SUM($H88:DK88)=0),$B88,0)</f>
        <v>0</v>
      </c>
      <c r="DM88">
        <f ca="1">IF(AND($B88&gt;0,SUM(DM$3:DM87)=0,SUM($H88:DL88)=0),$B88,0)</f>
        <v>0</v>
      </c>
      <c r="DN88">
        <f ca="1">IF(AND($B88&gt;0,SUM(DN$3:DN87)=0,SUM($H88:DM88)=0),$B88,0)</f>
        <v>0</v>
      </c>
      <c r="DO88">
        <f ca="1">IF(AND($B88&gt;0,SUM(DO$3:DO87)=0,SUM($H88:DN88)=0),$B88,0)</f>
        <v>0</v>
      </c>
      <c r="DP88">
        <f ca="1">IF(AND($B88&gt;0,SUM(DP$3:DP87)=0,SUM($H88:DO88)=0),$B88,0)</f>
        <v>0</v>
      </c>
      <c r="DQ88">
        <f ca="1">IF(AND($B88&gt;0,SUM(DQ$3:DQ87)=0,SUM($H88:DP88)=0),$B88,0)</f>
        <v>0</v>
      </c>
      <c r="DR88">
        <f ca="1">IF(AND($B88&gt;0,SUM(DR$3:DR87)=0,SUM($H88:DQ88)=0),$B88,0)</f>
        <v>0</v>
      </c>
      <c r="DS88">
        <f ca="1">IF(AND($B88&gt;0,SUM(DS$3:DS87)=0,SUM($H88:DR88)=0),$B88,0)</f>
        <v>0</v>
      </c>
      <c r="DT88">
        <f ca="1">IF(AND($B88&gt;0,SUM(DT$3:DT87)=0,SUM($H88:DS88)=0),$B88,0)</f>
        <v>0</v>
      </c>
      <c r="DU88">
        <f ca="1">IF(AND($B88&gt;0,SUM(DU$3:DU87)=0,SUM($H88:DT88)=0),$B88,0)</f>
        <v>0</v>
      </c>
      <c r="DV88">
        <f ca="1">IF(AND($B88&gt;0,SUM(DV$3:DV87)=0,SUM($H88:DU88)=0),$B88,0)</f>
        <v>0</v>
      </c>
      <c r="DW88">
        <f ca="1">IF(AND($B88&gt;0,SUM(DW$3:DW87)=0,SUM($H88:DV88)=0),$B88,0)</f>
        <v>0</v>
      </c>
      <c r="DX88">
        <f ca="1">IF(AND($B88&gt;0,SUM(DX$3:DX87)=0,SUM($H88:DW88)=0),$B88,0)</f>
        <v>0</v>
      </c>
      <c r="DY88">
        <f ca="1">IF(AND($B88&gt;0,SUM(DY$3:DY87)=0,SUM($H88:DX88)=0),$B88,0)</f>
        <v>0</v>
      </c>
      <c r="DZ88">
        <f ca="1">IF(AND($B88&gt;0,SUM(DZ$3:DZ87)=0,SUM($H88:DY88)=0),$B88,0)</f>
        <v>0</v>
      </c>
      <c r="EA88">
        <f ca="1">IF(AND($B88&gt;0,SUM(EA$3:EA87)=0,SUM($H88:DZ88)=0),$B88,0)</f>
        <v>0</v>
      </c>
      <c r="EB88">
        <f ca="1">IF(AND($B88&gt;0,SUM(EB$3:EB87)=0,SUM($H88:EA88)=0),$B88,0)</f>
        <v>0</v>
      </c>
      <c r="EC88">
        <f ca="1">IF(AND($B88&gt;0,SUM(EC$3:EC87)=0,SUM($H88:EB88)=0),$B88,0)</f>
        <v>0</v>
      </c>
      <c r="ED88">
        <f ca="1">IF(AND($B88&gt;0,SUM(ED$3:ED87)=0,SUM($H88:EC88)=0),$B88,0)</f>
        <v>0</v>
      </c>
      <c r="EE88">
        <f ca="1">IF(AND($B88&gt;0,SUM(EE$3:EE87)=0,SUM($H88:ED88)=0),$B88,0)</f>
        <v>0</v>
      </c>
      <c r="EF88">
        <f ca="1">IF(AND($B88&gt;0,SUM(EF$3:EF87)=0,SUM($H88:EE88)=0),$B88,0)</f>
        <v>0</v>
      </c>
      <c r="EG88">
        <f ca="1">IF(AND($B88&gt;0,SUM(EG$3:EG87)=0,SUM($H88:EF88)=0),$B88,0)</f>
        <v>0</v>
      </c>
      <c r="EH88">
        <f ca="1">IF(AND($B88&gt;0,SUM(EH$3:EH87)=0,SUM($H88:EG88)=0),$B88,0)</f>
        <v>0</v>
      </c>
      <c r="EI88">
        <f ca="1">IF(AND($B88&gt;0,SUM(EI$3:EI87)=0,SUM($H88:EH88)=0),$B88,0)</f>
        <v>0</v>
      </c>
      <c r="EJ88">
        <f ca="1">IF(AND($B88&gt;0,SUM(EJ$3:EJ87)=0,SUM($H88:EI88)=0),$B88,0)</f>
        <v>0</v>
      </c>
      <c r="EK88">
        <f ca="1">IF(AND($B88&gt;0,SUM(EK$3:EK87)=0,SUM($H88:EJ88)=0),$B88,0)</f>
        <v>0</v>
      </c>
      <c r="EL88">
        <f ca="1">IF(AND($B88&gt;0,SUM(EL$3:EL87)=0,SUM($H88:EK88)=0),$B88,0)</f>
        <v>0</v>
      </c>
      <c r="EM88">
        <f ca="1">IF(AND($B88&gt;0,SUM(EM$3:EM87)=0,SUM($H88:EL88)=0),$B88,0)</f>
        <v>0</v>
      </c>
      <c r="EN88">
        <f ca="1">IF(AND($B88&gt;0,SUM(EN$3:EN87)=0,SUM($H88:EM88)=0),$B88,0)</f>
        <v>0</v>
      </c>
      <c r="EO88">
        <f ca="1">IF(AND($B88&gt;0,SUM(EO$3:EO87)=0,SUM($H88:EN88)=0),$B88,0)</f>
        <v>0</v>
      </c>
      <c r="EP88">
        <f ca="1">IF(AND($B88&gt;0,SUM(EP$3:EP87)=0,SUM($H88:EO88)=0),$B88,0)</f>
        <v>0</v>
      </c>
      <c r="EQ88">
        <f ca="1">IF(AND($B88&gt;0,SUM(EQ$3:EQ87)=0,SUM($H88:EP88)=0),$B88,0)</f>
        <v>0</v>
      </c>
      <c r="ER88">
        <f ca="1">IF(AND($B88&gt;0,SUM(ER$3:ER87)=0,SUM($H88:EQ88)=0),$B88,0)</f>
        <v>0</v>
      </c>
      <c r="ES88">
        <f ca="1">IF(AND($B88&gt;0,SUM(ES$3:ES87)=0,SUM($H88:ER88)=0),$B88,0)</f>
        <v>0</v>
      </c>
      <c r="ET88">
        <f ca="1">IF(AND($B88&gt;0,SUM(ET$3:ET87)=0,SUM($H88:ES88)=0),$B88,0)</f>
        <v>0</v>
      </c>
      <c r="EU88">
        <f ca="1">IF(AND($B88&gt;0,SUM(EU$3:EU87)=0,SUM($H88:ET88)=0),$B88,0)</f>
        <v>0</v>
      </c>
      <c r="EV88">
        <f ca="1">IF(AND($B88&gt;0,SUM(EV$3:EV87)=0,SUM($H88:EU88)=0),$B88,0)</f>
        <v>0</v>
      </c>
      <c r="EW88">
        <f ca="1">IF(AND($B88&gt;0,SUM(EW$3:EW87)=0,SUM($H88:EV88)=0),$B88,0)</f>
        <v>0</v>
      </c>
      <c r="EX88">
        <f ca="1">IF(AND($B88&gt;0,SUM(EX$3:EX87)=0,SUM($H88:EW88)=0),$B88,0)</f>
        <v>0</v>
      </c>
      <c r="EY88">
        <f ca="1">IF(AND($B88&gt;0,SUM(EY$3:EY87)=0,SUM($H88:EX88)=0),$B88,0)</f>
        <v>0</v>
      </c>
      <c r="EZ88">
        <f ca="1">IF(AND($B88&gt;0,SUM(EZ$3:EZ87)=0,SUM($H88:EY88)=0),$B88,0)</f>
        <v>0</v>
      </c>
      <c r="FA88">
        <f ca="1">IF(AND($B88&gt;0,SUM(FA$3:FA87)=0,SUM($H88:EZ88)=0),$B88,0)</f>
        <v>0</v>
      </c>
      <c r="FB88">
        <f ca="1">IF(AND($B88&gt;0,SUM(FB$3:FB87)=0,SUM($H88:FA88)=0),$B88,0)</f>
        <v>0</v>
      </c>
      <c r="FC88">
        <f ca="1">IF(AND($B88&gt;0,SUM(FC$3:FC87)=0,SUM($H88:FB88)=0),$B88,0)</f>
        <v>0</v>
      </c>
      <c r="FD88">
        <f ca="1">IF(AND($B88&gt;0,SUM(FD$3:FD87)=0,SUM($H88:FC88)=0),$B88,0)</f>
        <v>0</v>
      </c>
      <c r="FE88">
        <f ca="1">IF(AND($B88&gt;0,SUM(FE$3:FE87)=0,SUM($H88:FD88)=0),$B88,0)</f>
        <v>0</v>
      </c>
      <c r="FF88">
        <f ca="1">IF(AND($B88&gt;0,SUM(FF$3:FF87)=0,SUM($H88:FE88)=0),$B88,0)</f>
        <v>0</v>
      </c>
      <c r="FG88">
        <f ca="1">IF(AND($B88&gt;0,SUM(FG$3:FG87)=0,SUM($H88:FF88)=0),$B88,0)</f>
        <v>0</v>
      </c>
      <c r="FH88">
        <f ca="1">IF(AND($B88&gt;0,SUM(FH$3:FH87)=0,SUM($H88:FG88)=0),$B88,0)</f>
        <v>0</v>
      </c>
      <c r="FI88">
        <f ca="1">IF(AND($B88&gt;0,SUM(FI$3:FI87)=0,SUM($H88:FH88)=0),$B88,0)</f>
        <v>0</v>
      </c>
      <c r="FJ88">
        <f ca="1">IF(AND($B88&gt;0,SUM(FJ$3:FJ87)=0,SUM($H88:FI88)=0),$B88,0)</f>
        <v>0</v>
      </c>
      <c r="FK88">
        <f ca="1">IF(AND($B88&gt;0,SUM(FK$3:FK87)=0,SUM($H88:FJ88)=0),$B88,0)</f>
        <v>0</v>
      </c>
      <c r="FL88">
        <f ca="1">IF(AND($B88&gt;0,SUM(FL$3:FL87)=0,SUM($H88:FK88)=0),$B88,0)</f>
        <v>0</v>
      </c>
      <c r="FM88">
        <f ca="1">IF(AND($B88&gt;0,SUM(FM$3:FM87)=0,SUM($H88:FL88)=0),$B88,0)</f>
        <v>0</v>
      </c>
      <c r="FN88">
        <f ca="1">IF(AND($B88&gt;0,SUM(FN$3:FN87)=0,SUM($H88:FM88)=0),$B88,0)</f>
        <v>0</v>
      </c>
      <c r="FS88" s="67" t="s">
        <v>313</v>
      </c>
      <c r="FT88" s="67" t="s">
        <v>549</v>
      </c>
      <c r="FU88" s="342" t="s">
        <v>92</v>
      </c>
      <c r="FV88" s="69">
        <f ca="1">IF(AND(Valintaohjelma!D$34=SelectionData!J$34,Valintaohjelma!D$35=SelectionData!J$35),2,1)</f>
        <v>1</v>
      </c>
      <c r="FY88" s="249" t="s">
        <v>468</v>
      </c>
      <c r="FZ88" s="67" t="s">
        <v>154</v>
      </c>
      <c r="GA88" s="67" t="str">
        <f>""</f>
        <v/>
      </c>
      <c r="GB88" s="69">
        <f ca="1">IF(AND(Valintaohjelma!J$34=SelectionData!P$34,Valintaohjelma!J$35=SelectionData!P$35),2,1)</f>
        <v>2</v>
      </c>
      <c r="GE88" s="67" t="s">
        <v>830</v>
      </c>
      <c r="GF88" s="67" t="s">
        <v>154</v>
      </c>
      <c r="GG88" s="67" t="str">
        <f>""</f>
        <v/>
      </c>
      <c r="GH88" s="69">
        <v>1</v>
      </c>
    </row>
    <row r="89" spans="1:190" ht="15.75" thickBot="1" x14ac:dyDescent="0.3">
      <c r="A89">
        <v>89</v>
      </c>
      <c r="B89">
        <f ca="1">IF(OR(Valintaohjelma!D$34=SelectionData!K$34,Valintaohjelma!D$35=SelectionData!K$35),A89,0)</f>
        <v>0</v>
      </c>
      <c r="C89" s="240" t="str">
        <f t="shared" ca="1" si="10"/>
        <v>Sähköinen kanavalämmitin ulkoilman / tuloilman lämmitykseen 1200W 315mm (sis. SET module)</v>
      </c>
      <c r="D89" s="240" t="str">
        <f t="shared" ca="1" si="11"/>
        <v>SDHE315-1T (1200W)</v>
      </c>
      <c r="E89" s="240" t="str">
        <f t="shared" ca="1" si="12"/>
        <v>******</v>
      </c>
      <c r="F89" s="240">
        <f t="shared" ca="1" si="13"/>
        <v>1</v>
      </c>
      <c r="G89" s="47">
        <f ca="1">INDEX($I$2:$FN$2,ROWS(G$2:G89))</f>
        <v>0</v>
      </c>
      <c r="H89">
        <v>0</v>
      </c>
      <c r="I89">
        <f ca="1">IF(AND($B89&gt;0,SUM(I$3:I88)=0,SUM($H89:H89)=0),$B89,0)</f>
        <v>0</v>
      </c>
      <c r="J89">
        <f ca="1">IF(AND($B89&gt;0,SUM(J$3:J88)=0,SUM($H89:I89)=0),$B89,0)</f>
        <v>0</v>
      </c>
      <c r="K89">
        <f ca="1">IF(AND($B89&gt;0,SUM(K$3:K88)=0,SUM($H89:J89)=0),$B89,0)</f>
        <v>0</v>
      </c>
      <c r="L89">
        <f ca="1">IF(AND($B89&gt;0,SUM(L$3:L88)=0,SUM($H89:K89)=0),$B89,0)</f>
        <v>0</v>
      </c>
      <c r="M89">
        <f ca="1">IF(AND($B89&gt;0,SUM(M$3:M88)=0,SUM($H89:L89)=0),$B89,0)</f>
        <v>0</v>
      </c>
      <c r="N89">
        <f ca="1">IF(AND($B89&gt;0,SUM(N$3:N88)=0,SUM($H89:M89)=0),$B89,0)</f>
        <v>0</v>
      </c>
      <c r="O89">
        <f ca="1">IF(AND($B89&gt;0,SUM(O$3:O88)=0,SUM($H89:N89)=0),$B89,0)</f>
        <v>0</v>
      </c>
      <c r="P89">
        <f ca="1">IF(AND($B89&gt;0,SUM(P$3:P88)=0,SUM($H89:O89)=0),$B89,0)</f>
        <v>0</v>
      </c>
      <c r="Q89">
        <f ca="1">IF(AND($B89&gt;0,SUM(Q$3:Q88)=0,SUM($H89:P89)=0),$B89,0)</f>
        <v>0</v>
      </c>
      <c r="R89">
        <f ca="1">IF(AND($B89&gt;0,SUM(R$3:R88)=0,SUM($H89:Q89)=0),$B89,0)</f>
        <v>0</v>
      </c>
      <c r="S89">
        <f ca="1">IF(AND($B89&gt;0,SUM(S$3:S88)=0,SUM($H89:R89)=0),$B89,0)</f>
        <v>0</v>
      </c>
      <c r="T89">
        <f ca="1">IF(AND($B89&gt;0,SUM(T$3:T88)=0,SUM($H89:S89)=0),$B89,0)</f>
        <v>0</v>
      </c>
      <c r="U89">
        <f ca="1">IF(AND($B89&gt;0,SUM(U$3:U88)=0,SUM($H89:T89)=0),$B89,0)</f>
        <v>0</v>
      </c>
      <c r="V89">
        <f ca="1">IF(AND($B89&gt;0,SUM(V$3:V88)=0,SUM($H89:U89)=0),$B89,0)</f>
        <v>0</v>
      </c>
      <c r="W89">
        <f ca="1">IF(AND($B89&gt;0,SUM(W$3:W88)=0,SUM($H89:V89)=0),$B89,0)</f>
        <v>0</v>
      </c>
      <c r="X89">
        <f ca="1">IF(AND($B89&gt;0,SUM(X$3:X88)=0,SUM($H89:W89)=0),$B89,0)</f>
        <v>0</v>
      </c>
      <c r="Y89">
        <f ca="1">IF(AND($B89&gt;0,SUM(Y$3:Y88)=0,SUM($H89:X89)=0),$B89,0)</f>
        <v>0</v>
      </c>
      <c r="Z89">
        <f ca="1">IF(AND($B89&gt;0,SUM(Z$3:Z88)=0,SUM($H89:Y89)=0),$B89,0)</f>
        <v>0</v>
      </c>
      <c r="AA89">
        <f ca="1">IF(AND($B89&gt;0,SUM(AA$3:AA88)=0,SUM($H89:Z89)=0),$B89,0)</f>
        <v>0</v>
      </c>
      <c r="AB89">
        <f ca="1">IF(AND($B89&gt;0,SUM(AB$3:AB88)=0,SUM($H89:AA89)=0),$B89,0)</f>
        <v>0</v>
      </c>
      <c r="AC89">
        <f ca="1">IF(AND($B89&gt;0,SUM(AC$3:AC88)=0,SUM($H89:AB89)=0),$B89,0)</f>
        <v>0</v>
      </c>
      <c r="AD89">
        <f ca="1">IF(AND($B89&gt;0,SUM(AD$3:AD88)=0,SUM($H89:AC89)=0),$B89,0)</f>
        <v>0</v>
      </c>
      <c r="AE89">
        <f ca="1">IF(AND($B89&gt;0,SUM(AE$3:AE88)=0,SUM($H89:AD89)=0),$B89,0)</f>
        <v>0</v>
      </c>
      <c r="AF89">
        <f ca="1">IF(AND($B89&gt;0,SUM(AF$3:AF88)=0,SUM($H89:AE89)=0),$B89,0)</f>
        <v>0</v>
      </c>
      <c r="AG89">
        <f ca="1">IF(AND($B89&gt;0,SUM(AG$3:AG88)=0,SUM($H89:AF89)=0),$B89,0)</f>
        <v>0</v>
      </c>
      <c r="AH89">
        <f ca="1">IF(AND($B89&gt;0,SUM(AH$3:AH88)=0,SUM($H89:AG89)=0),$B89,0)</f>
        <v>0</v>
      </c>
      <c r="AI89">
        <f ca="1">IF(AND($B89&gt;0,SUM(AI$3:AI88)=0,SUM($H89:AH89)=0),$B89,0)</f>
        <v>0</v>
      </c>
      <c r="AJ89">
        <f ca="1">IF(AND($B89&gt;0,SUM(AJ$3:AJ88)=0,SUM($H89:AI89)=0),$B89,0)</f>
        <v>0</v>
      </c>
      <c r="AK89">
        <f ca="1">IF(AND($B89&gt;0,SUM(AK$3:AK88)=0,SUM($H89:AJ89)=0),$B89,0)</f>
        <v>0</v>
      </c>
      <c r="AL89">
        <f ca="1">IF(AND($B89&gt;0,SUM(AL$3:AL88)=0,SUM($H89:AK89)=0),$B89,0)</f>
        <v>0</v>
      </c>
      <c r="AM89">
        <f ca="1">IF(AND($B89&gt;0,SUM(AM$3:AM88)=0,SUM($H89:AL89)=0),$B89,0)</f>
        <v>0</v>
      </c>
      <c r="AN89">
        <f ca="1">IF(AND($B89&gt;0,SUM(AN$3:AN88)=0,SUM($H89:AM89)=0),$B89,0)</f>
        <v>0</v>
      </c>
      <c r="AO89">
        <f ca="1">IF(AND($B89&gt;0,SUM(AO$3:AO88)=0,SUM($H89:AN89)=0),$B89,0)</f>
        <v>0</v>
      </c>
      <c r="AP89">
        <f ca="1">IF(AND($B89&gt;0,SUM(AP$3:AP88)=0,SUM($H89:AO89)=0),$B89,0)</f>
        <v>0</v>
      </c>
      <c r="AQ89">
        <f ca="1">IF(AND($B89&gt;0,SUM(AQ$3:AQ88)=0,SUM($H89:AP89)=0),$B89,0)</f>
        <v>0</v>
      </c>
      <c r="AR89">
        <f ca="1">IF(AND($B89&gt;0,SUM(AR$3:AR88)=0,SUM($H89:AQ89)=0),$B89,0)</f>
        <v>0</v>
      </c>
      <c r="AS89">
        <f ca="1">IF(AND($B89&gt;0,SUM(AS$3:AS88)=0,SUM($H89:AR89)=0),$B89,0)</f>
        <v>0</v>
      </c>
      <c r="AT89">
        <f ca="1">IF(AND($B89&gt;0,SUM(AT$3:AT88)=0,SUM($H89:AS89)=0),$B89,0)</f>
        <v>0</v>
      </c>
      <c r="AU89">
        <f ca="1">IF(AND($B89&gt;0,SUM(AU$3:AU88)=0,SUM($H89:AT89)=0),$B89,0)</f>
        <v>0</v>
      </c>
      <c r="AV89">
        <f ca="1">IF(AND($B89&gt;0,SUM(AV$3:AV88)=0,SUM($H89:AU89)=0),$B89,0)</f>
        <v>0</v>
      </c>
      <c r="AW89">
        <f ca="1">IF(AND($B89&gt;0,SUM(AW$3:AW88)=0,SUM($H89:AV89)=0),$B89,0)</f>
        <v>0</v>
      </c>
      <c r="AX89">
        <f ca="1">IF(AND($B89&gt;0,SUM(AX$3:AX88)=0,SUM($H89:AW89)=0),$B89,0)</f>
        <v>0</v>
      </c>
      <c r="AY89">
        <f ca="1">IF(AND($B89&gt;0,SUM(AY$3:AY88)=0,SUM($H89:AX89)=0),$B89,0)</f>
        <v>0</v>
      </c>
      <c r="AZ89">
        <f ca="1">IF(AND($B89&gt;0,SUM(AZ$3:AZ88)=0,SUM($H89:AY89)=0),$B89,0)</f>
        <v>0</v>
      </c>
      <c r="BA89">
        <f ca="1">IF(AND($B89&gt;0,SUM(BA$3:BA88)=0,SUM($H89:AZ89)=0),$B89,0)</f>
        <v>0</v>
      </c>
      <c r="BB89">
        <f ca="1">IF(AND($B89&gt;0,SUM(BB$3:BB88)=0,SUM($H89:BA89)=0),$B89,0)</f>
        <v>0</v>
      </c>
      <c r="BC89">
        <f ca="1">IF(AND($B89&gt;0,SUM(BC$3:BC88)=0,SUM($H89:BB89)=0),$B89,0)</f>
        <v>0</v>
      </c>
      <c r="BD89">
        <f ca="1">IF(AND($B89&gt;0,SUM(BD$3:BD88)=0,SUM($H89:BC89)=0),$B89,0)</f>
        <v>0</v>
      </c>
      <c r="BE89">
        <f ca="1">IF(AND($B89&gt;0,SUM(BE$3:BE88)=0,SUM($H89:BD89)=0),$B89,0)</f>
        <v>0</v>
      </c>
      <c r="BF89">
        <f ca="1">IF(AND($B89&gt;0,SUM(BF$3:BF88)=0,SUM($H89:BE89)=0),$B89,0)</f>
        <v>0</v>
      </c>
      <c r="BG89">
        <f ca="1">IF(AND($B89&gt;0,SUM(BG$3:BG88)=0,SUM($H89:BF89)=0),$B89,0)</f>
        <v>0</v>
      </c>
      <c r="BH89">
        <f ca="1">IF(AND($B89&gt;0,SUM(BH$3:BH88)=0,SUM($H89:BG89)=0),$B89,0)</f>
        <v>0</v>
      </c>
      <c r="BI89">
        <f ca="1">IF(AND($B89&gt;0,SUM(BI$3:BI88)=0,SUM($H89:BH89)=0),$B89,0)</f>
        <v>0</v>
      </c>
      <c r="BJ89">
        <f ca="1">IF(AND($B89&gt;0,SUM(BJ$3:BJ88)=0,SUM($H89:BI89)=0),$B89,0)</f>
        <v>0</v>
      </c>
      <c r="BK89">
        <f ca="1">IF(AND($B89&gt;0,SUM(BK$3:BK88)=0,SUM($H89:BJ89)=0),$B89,0)</f>
        <v>0</v>
      </c>
      <c r="BL89">
        <f ca="1">IF(AND($B89&gt;0,SUM(BL$3:BL88)=0,SUM($H89:BK89)=0),$B89,0)</f>
        <v>0</v>
      </c>
      <c r="BM89">
        <f ca="1">IF(AND($B89&gt;0,SUM(BM$3:BM88)=0,SUM($H89:BL89)=0),$B89,0)</f>
        <v>0</v>
      </c>
      <c r="BN89">
        <f ca="1">IF(AND($B89&gt;0,SUM(BN$3:BN88)=0,SUM($H89:BM89)=0),$B89,0)</f>
        <v>0</v>
      </c>
      <c r="BO89">
        <f ca="1">IF(AND($B89&gt;0,SUM(BO$3:BO88)=0,SUM($H89:BN89)=0),$B89,0)</f>
        <v>0</v>
      </c>
      <c r="BP89">
        <f ca="1">IF(AND($B89&gt;0,SUM(BP$3:BP88)=0,SUM($H89:BO89)=0),$B89,0)</f>
        <v>0</v>
      </c>
      <c r="BQ89">
        <f ca="1">IF(AND($B89&gt;0,SUM(BQ$3:BQ88)=0,SUM($H89:BP89)=0),$B89,0)</f>
        <v>0</v>
      </c>
      <c r="BR89">
        <f ca="1">IF(AND($B89&gt;0,SUM(BR$3:BR88)=0,SUM($H89:BQ89)=0),$B89,0)</f>
        <v>0</v>
      </c>
      <c r="BS89">
        <f ca="1">IF(AND($B89&gt;0,SUM(BS$3:BS88)=0,SUM($H89:BR89)=0),$B89,0)</f>
        <v>0</v>
      </c>
      <c r="BT89">
        <f ca="1">IF(AND($B89&gt;0,SUM(BT$3:BT88)=0,SUM($H89:BS89)=0),$B89,0)</f>
        <v>0</v>
      </c>
      <c r="BU89">
        <f ca="1">IF(AND($B89&gt;0,SUM(BU$3:BU88)=0,SUM($H89:BT89)=0),$B89,0)</f>
        <v>0</v>
      </c>
      <c r="BV89">
        <f ca="1">IF(AND($B89&gt;0,SUM(BV$3:BV88)=0,SUM($H89:BU89)=0),$B89,0)</f>
        <v>0</v>
      </c>
      <c r="BW89">
        <f ca="1">IF(AND($B89&gt;0,SUM(BW$3:BW88)=0,SUM($H89:BV89)=0),$B89,0)</f>
        <v>0</v>
      </c>
      <c r="BX89">
        <f ca="1">IF(AND($B89&gt;0,SUM(BX$3:BX88)=0,SUM($H89:BW89)=0),$B89,0)</f>
        <v>0</v>
      </c>
      <c r="BY89">
        <f ca="1">IF(AND($B89&gt;0,SUM(BY$3:BY88)=0,SUM($H89:BX89)=0),$B89,0)</f>
        <v>0</v>
      </c>
      <c r="BZ89">
        <f ca="1">IF(AND($B89&gt;0,SUM(BZ$3:BZ88)=0,SUM($H89:BY89)=0),$B89,0)</f>
        <v>0</v>
      </c>
      <c r="CA89">
        <f ca="1">IF(AND($B89&gt;0,SUM(CA$3:CA88)=0,SUM($H89:BZ89)=0),$B89,0)</f>
        <v>0</v>
      </c>
      <c r="CB89">
        <f ca="1">IF(AND($B89&gt;0,SUM(CB$3:CB88)=0,SUM($H89:CA89)=0),$B89,0)</f>
        <v>0</v>
      </c>
      <c r="CC89">
        <f ca="1">IF(AND($B89&gt;0,SUM(CC$3:CC88)=0,SUM($H89:CB89)=0),$B89,0)</f>
        <v>0</v>
      </c>
      <c r="CD89">
        <f ca="1">IF(AND($B89&gt;0,SUM(CD$3:CD88)=0,SUM($H89:CC89)=0),$B89,0)</f>
        <v>0</v>
      </c>
      <c r="CE89">
        <f ca="1">IF(AND($B89&gt;0,SUM(CE$3:CE88)=0,SUM($H89:CD89)=0),$B89,0)</f>
        <v>0</v>
      </c>
      <c r="CF89">
        <f ca="1">IF(AND($B89&gt;0,SUM(CF$3:CF88)=0,SUM($H89:CE89)=0),$B89,0)</f>
        <v>0</v>
      </c>
      <c r="CG89">
        <f ca="1">IF(AND($B89&gt;0,SUM(CG$3:CG88)=0,SUM($H89:CF89)=0),$B89,0)</f>
        <v>0</v>
      </c>
      <c r="CH89">
        <f ca="1">IF(AND($B89&gt;0,SUM(CH$3:CH88)=0,SUM($H89:CG89)=0),$B89,0)</f>
        <v>0</v>
      </c>
      <c r="CI89">
        <f ca="1">IF(AND($B89&gt;0,SUM(CI$3:CI88)=0,SUM($H89:CH89)=0),$B89,0)</f>
        <v>0</v>
      </c>
      <c r="CJ89">
        <f ca="1">IF(AND($B89&gt;0,SUM(CJ$3:CJ88)=0,SUM($H89:CI89)=0),$B89,0)</f>
        <v>0</v>
      </c>
      <c r="CK89">
        <f ca="1">IF(AND($B89&gt;0,SUM(CK$3:CK88)=0,SUM($H89:CJ89)=0),$B89,0)</f>
        <v>0</v>
      </c>
      <c r="CL89">
        <f ca="1">IF(AND($B89&gt;0,SUM(CL$3:CL88)=0,SUM($H89:CK89)=0),$B89,0)</f>
        <v>0</v>
      </c>
      <c r="CM89">
        <f ca="1">IF(AND($B89&gt;0,SUM(CM$3:CM88)=0,SUM($H89:CL89)=0),$B89,0)</f>
        <v>0</v>
      </c>
      <c r="CN89">
        <f ca="1">IF(AND($B89&gt;0,SUM(CN$3:CN88)=0,SUM($H89:CM89)=0),$B89,0)</f>
        <v>0</v>
      </c>
      <c r="CO89">
        <f ca="1">IF(AND($B89&gt;0,SUM(CO$3:CO88)=0,SUM($H89:CN89)=0),$B89,0)</f>
        <v>0</v>
      </c>
      <c r="CP89">
        <f ca="1">IF(AND($B89&gt;0,SUM(CP$3:CP88)=0,SUM($H89:CO89)=0),$B89,0)</f>
        <v>0</v>
      </c>
      <c r="CQ89">
        <f ca="1">IF(AND($B89&gt;0,SUM(CQ$3:CQ88)=0,SUM($H89:CP89)=0),$B89,0)</f>
        <v>0</v>
      </c>
      <c r="CR89">
        <f ca="1">IF(AND($B89&gt;0,SUM(CR$3:CR88)=0,SUM($H89:CQ89)=0),$B89,0)</f>
        <v>0</v>
      </c>
      <c r="CS89">
        <f ca="1">IF(AND($B89&gt;0,SUM(CS$3:CS88)=0,SUM($H89:CR89)=0),$B89,0)</f>
        <v>0</v>
      </c>
      <c r="CT89">
        <f ca="1">IF(AND($B89&gt;0,SUM(CT$3:CT88)=0,SUM($H89:CS89)=0),$B89,0)</f>
        <v>0</v>
      </c>
      <c r="CU89">
        <f ca="1">IF(AND($B89&gt;0,SUM(CU$3:CU88)=0,SUM($H89:CT89)=0),$B89,0)</f>
        <v>0</v>
      </c>
      <c r="CV89">
        <f ca="1">IF(AND($B89&gt;0,SUM(CV$3:CV88)=0,SUM($H89:CU89)=0),$B89,0)</f>
        <v>0</v>
      </c>
      <c r="CW89">
        <f ca="1">IF(AND($B89&gt;0,SUM(CW$3:CW88)=0,SUM($H89:CV89)=0),$B89,0)</f>
        <v>0</v>
      </c>
      <c r="CX89">
        <f ca="1">IF(AND($B89&gt;0,SUM(CX$3:CX88)=0,SUM($H89:CW89)=0),$B89,0)</f>
        <v>0</v>
      </c>
      <c r="CY89">
        <f ca="1">IF(AND($B89&gt;0,SUM(CY$3:CY88)=0,SUM($H89:CX89)=0),$B89,0)</f>
        <v>0</v>
      </c>
      <c r="CZ89">
        <f ca="1">IF(AND($B89&gt;0,SUM(CZ$3:CZ88)=0,SUM($H89:CY89)=0),$B89,0)</f>
        <v>0</v>
      </c>
      <c r="DA89">
        <f ca="1">IF(AND($B89&gt;0,SUM(DA$3:DA88)=0,SUM($H89:CZ89)=0),$B89,0)</f>
        <v>0</v>
      </c>
      <c r="DB89">
        <f ca="1">IF(AND($B89&gt;0,SUM(DB$3:DB88)=0,SUM($H89:DA89)=0),$B89,0)</f>
        <v>0</v>
      </c>
      <c r="DC89">
        <f ca="1">IF(AND($B89&gt;0,SUM(DC$3:DC88)=0,SUM($H89:DB89)=0),$B89,0)</f>
        <v>0</v>
      </c>
      <c r="DD89">
        <f ca="1">IF(AND($B89&gt;0,SUM(DD$3:DD88)=0,SUM($H89:DC89)=0),$B89,0)</f>
        <v>0</v>
      </c>
      <c r="DE89">
        <f ca="1">IF(AND($B89&gt;0,SUM(DE$3:DE88)=0,SUM($H89:DD89)=0),$B89,0)</f>
        <v>0</v>
      </c>
      <c r="DF89">
        <f ca="1">IF(AND($B89&gt;0,SUM(DF$3:DF88)=0,SUM($H89:DE89)=0),$B89,0)</f>
        <v>0</v>
      </c>
      <c r="DG89">
        <f ca="1">IF(AND($B89&gt;0,SUM(DG$3:DG88)=0,SUM($H89:DF89)=0),$B89,0)</f>
        <v>0</v>
      </c>
      <c r="DH89">
        <f ca="1">IF(AND($B89&gt;0,SUM(DH$3:DH88)=0,SUM($H89:DG89)=0),$B89,0)</f>
        <v>0</v>
      </c>
      <c r="DI89">
        <f ca="1">IF(AND($B89&gt;0,SUM(DI$3:DI88)=0,SUM($H89:DH89)=0),$B89,0)</f>
        <v>0</v>
      </c>
      <c r="DJ89">
        <f ca="1">IF(AND($B89&gt;0,SUM(DJ$3:DJ88)=0,SUM($H89:DI89)=0),$B89,0)</f>
        <v>0</v>
      </c>
      <c r="DK89">
        <f ca="1">IF(AND($B89&gt;0,SUM(DK$3:DK88)=0,SUM($H89:DJ89)=0),$B89,0)</f>
        <v>0</v>
      </c>
      <c r="DL89">
        <f ca="1">IF(AND($B89&gt;0,SUM(DL$3:DL88)=0,SUM($H89:DK89)=0),$B89,0)</f>
        <v>0</v>
      </c>
      <c r="DM89">
        <f ca="1">IF(AND($B89&gt;0,SUM(DM$3:DM88)=0,SUM($H89:DL89)=0),$B89,0)</f>
        <v>0</v>
      </c>
      <c r="DN89">
        <f ca="1">IF(AND($B89&gt;0,SUM(DN$3:DN88)=0,SUM($H89:DM89)=0),$B89,0)</f>
        <v>0</v>
      </c>
      <c r="DO89">
        <f ca="1">IF(AND($B89&gt;0,SUM(DO$3:DO88)=0,SUM($H89:DN89)=0),$B89,0)</f>
        <v>0</v>
      </c>
      <c r="DP89">
        <f ca="1">IF(AND($B89&gt;0,SUM(DP$3:DP88)=0,SUM($H89:DO89)=0),$B89,0)</f>
        <v>0</v>
      </c>
      <c r="DQ89">
        <f ca="1">IF(AND($B89&gt;0,SUM(DQ$3:DQ88)=0,SUM($H89:DP89)=0),$B89,0)</f>
        <v>0</v>
      </c>
      <c r="DR89">
        <f ca="1">IF(AND($B89&gt;0,SUM(DR$3:DR88)=0,SUM($H89:DQ89)=0),$B89,0)</f>
        <v>0</v>
      </c>
      <c r="DS89">
        <f ca="1">IF(AND($B89&gt;0,SUM(DS$3:DS88)=0,SUM($H89:DR89)=0),$B89,0)</f>
        <v>0</v>
      </c>
      <c r="DT89">
        <f ca="1">IF(AND($B89&gt;0,SUM(DT$3:DT88)=0,SUM($H89:DS89)=0),$B89,0)</f>
        <v>0</v>
      </c>
      <c r="DU89">
        <f ca="1">IF(AND($B89&gt;0,SUM(DU$3:DU88)=0,SUM($H89:DT89)=0),$B89,0)</f>
        <v>0</v>
      </c>
      <c r="DV89">
        <f ca="1">IF(AND($B89&gt;0,SUM(DV$3:DV88)=0,SUM($H89:DU89)=0),$B89,0)</f>
        <v>0</v>
      </c>
      <c r="DW89">
        <f ca="1">IF(AND($B89&gt;0,SUM(DW$3:DW88)=0,SUM($H89:DV89)=0),$B89,0)</f>
        <v>0</v>
      </c>
      <c r="DX89">
        <f ca="1">IF(AND($B89&gt;0,SUM(DX$3:DX88)=0,SUM($H89:DW89)=0),$B89,0)</f>
        <v>0</v>
      </c>
      <c r="DY89">
        <f ca="1">IF(AND($B89&gt;0,SUM(DY$3:DY88)=0,SUM($H89:DX89)=0),$B89,0)</f>
        <v>0</v>
      </c>
      <c r="DZ89">
        <f ca="1">IF(AND($B89&gt;0,SUM(DZ$3:DZ88)=0,SUM($H89:DY89)=0),$B89,0)</f>
        <v>0</v>
      </c>
      <c r="EA89">
        <f ca="1">IF(AND($B89&gt;0,SUM(EA$3:EA88)=0,SUM($H89:DZ89)=0),$B89,0)</f>
        <v>0</v>
      </c>
      <c r="EB89">
        <f ca="1">IF(AND($B89&gt;0,SUM(EB$3:EB88)=0,SUM($H89:EA89)=0),$B89,0)</f>
        <v>0</v>
      </c>
      <c r="EC89">
        <f ca="1">IF(AND($B89&gt;0,SUM(EC$3:EC88)=0,SUM($H89:EB89)=0),$B89,0)</f>
        <v>0</v>
      </c>
      <c r="ED89">
        <f ca="1">IF(AND($B89&gt;0,SUM(ED$3:ED88)=0,SUM($H89:EC89)=0),$B89,0)</f>
        <v>0</v>
      </c>
      <c r="EE89">
        <f ca="1">IF(AND($B89&gt;0,SUM(EE$3:EE88)=0,SUM($H89:ED89)=0),$B89,0)</f>
        <v>0</v>
      </c>
      <c r="EF89">
        <f ca="1">IF(AND($B89&gt;0,SUM(EF$3:EF88)=0,SUM($H89:EE89)=0),$B89,0)</f>
        <v>0</v>
      </c>
      <c r="EG89">
        <f ca="1">IF(AND($B89&gt;0,SUM(EG$3:EG88)=0,SUM($H89:EF89)=0),$B89,0)</f>
        <v>0</v>
      </c>
      <c r="EH89">
        <f ca="1">IF(AND($B89&gt;0,SUM(EH$3:EH88)=0,SUM($H89:EG89)=0),$B89,0)</f>
        <v>0</v>
      </c>
      <c r="EI89">
        <f ca="1">IF(AND($B89&gt;0,SUM(EI$3:EI88)=0,SUM($H89:EH89)=0),$B89,0)</f>
        <v>0</v>
      </c>
      <c r="EJ89">
        <f ca="1">IF(AND($B89&gt;0,SUM(EJ$3:EJ88)=0,SUM($H89:EI89)=0),$B89,0)</f>
        <v>0</v>
      </c>
      <c r="EK89">
        <f ca="1">IF(AND($B89&gt;0,SUM(EK$3:EK88)=0,SUM($H89:EJ89)=0),$B89,0)</f>
        <v>0</v>
      </c>
      <c r="EL89">
        <f ca="1">IF(AND($B89&gt;0,SUM(EL$3:EL88)=0,SUM($H89:EK89)=0),$B89,0)</f>
        <v>0</v>
      </c>
      <c r="EM89">
        <f ca="1">IF(AND($B89&gt;0,SUM(EM$3:EM88)=0,SUM($H89:EL89)=0),$B89,0)</f>
        <v>0</v>
      </c>
      <c r="EN89">
        <f ca="1">IF(AND($B89&gt;0,SUM(EN$3:EN88)=0,SUM($H89:EM89)=0),$B89,0)</f>
        <v>0</v>
      </c>
      <c r="EO89">
        <f ca="1">IF(AND($B89&gt;0,SUM(EO$3:EO88)=0,SUM($H89:EN89)=0),$B89,0)</f>
        <v>0</v>
      </c>
      <c r="EP89">
        <f ca="1">IF(AND($B89&gt;0,SUM(EP$3:EP88)=0,SUM($H89:EO89)=0),$B89,0)</f>
        <v>0</v>
      </c>
      <c r="EQ89">
        <f ca="1">IF(AND($B89&gt;0,SUM(EQ$3:EQ88)=0,SUM($H89:EP89)=0),$B89,0)</f>
        <v>0</v>
      </c>
      <c r="ER89">
        <f ca="1">IF(AND($B89&gt;0,SUM(ER$3:ER88)=0,SUM($H89:EQ89)=0),$B89,0)</f>
        <v>0</v>
      </c>
      <c r="ES89">
        <f ca="1">IF(AND($B89&gt;0,SUM(ES$3:ES88)=0,SUM($H89:ER89)=0),$B89,0)</f>
        <v>0</v>
      </c>
      <c r="ET89">
        <f ca="1">IF(AND($B89&gt;0,SUM(ET$3:ET88)=0,SUM($H89:ES89)=0),$B89,0)</f>
        <v>0</v>
      </c>
      <c r="EU89">
        <f ca="1">IF(AND($B89&gt;0,SUM(EU$3:EU88)=0,SUM($H89:ET89)=0),$B89,0)</f>
        <v>0</v>
      </c>
      <c r="EV89">
        <f ca="1">IF(AND($B89&gt;0,SUM(EV$3:EV88)=0,SUM($H89:EU89)=0),$B89,0)</f>
        <v>0</v>
      </c>
      <c r="EW89">
        <f ca="1">IF(AND($B89&gt;0,SUM(EW$3:EW88)=0,SUM($H89:EV89)=0),$B89,0)</f>
        <v>0</v>
      </c>
      <c r="EX89">
        <f ca="1">IF(AND($B89&gt;0,SUM(EX$3:EX88)=0,SUM($H89:EW89)=0),$B89,0)</f>
        <v>0</v>
      </c>
      <c r="EY89">
        <f ca="1">IF(AND($B89&gt;0,SUM(EY$3:EY88)=0,SUM($H89:EX89)=0),$B89,0)</f>
        <v>0</v>
      </c>
      <c r="EZ89">
        <f ca="1">IF(AND($B89&gt;0,SUM(EZ$3:EZ88)=0,SUM($H89:EY89)=0),$B89,0)</f>
        <v>0</v>
      </c>
      <c r="FA89">
        <f ca="1">IF(AND($B89&gt;0,SUM(FA$3:FA88)=0,SUM($H89:EZ89)=0),$B89,0)</f>
        <v>0</v>
      </c>
      <c r="FB89">
        <f ca="1">IF(AND($B89&gt;0,SUM(FB$3:FB88)=0,SUM($H89:FA89)=0),$B89,0)</f>
        <v>0</v>
      </c>
      <c r="FC89">
        <f ca="1">IF(AND($B89&gt;0,SUM(FC$3:FC88)=0,SUM($H89:FB89)=0),$B89,0)</f>
        <v>0</v>
      </c>
      <c r="FD89">
        <f ca="1">IF(AND($B89&gt;0,SUM(FD$3:FD88)=0,SUM($H89:FC89)=0),$B89,0)</f>
        <v>0</v>
      </c>
      <c r="FE89">
        <f ca="1">IF(AND($B89&gt;0,SUM(FE$3:FE88)=0,SUM($H89:FD89)=0),$B89,0)</f>
        <v>0</v>
      </c>
      <c r="FF89">
        <f ca="1">IF(AND($B89&gt;0,SUM(FF$3:FF88)=0,SUM($H89:FE89)=0),$B89,0)</f>
        <v>0</v>
      </c>
      <c r="FG89">
        <f ca="1">IF(AND($B89&gt;0,SUM(FG$3:FG88)=0,SUM($H89:FF89)=0),$B89,0)</f>
        <v>0</v>
      </c>
      <c r="FH89">
        <f ca="1">IF(AND($B89&gt;0,SUM(FH$3:FH88)=0,SUM($H89:FG89)=0),$B89,0)</f>
        <v>0</v>
      </c>
      <c r="FI89">
        <f ca="1">IF(AND($B89&gt;0,SUM(FI$3:FI88)=0,SUM($H89:FH89)=0),$B89,0)</f>
        <v>0</v>
      </c>
      <c r="FJ89">
        <f ca="1">IF(AND($B89&gt;0,SUM(FJ$3:FJ88)=0,SUM($H89:FI89)=0),$B89,0)</f>
        <v>0</v>
      </c>
      <c r="FK89">
        <f ca="1">IF(AND($B89&gt;0,SUM(FK$3:FK88)=0,SUM($H89:FJ89)=0),$B89,0)</f>
        <v>0</v>
      </c>
      <c r="FL89">
        <f ca="1">IF(AND($B89&gt;0,SUM(FL$3:FL88)=0,SUM($H89:FK89)=0),$B89,0)</f>
        <v>0</v>
      </c>
      <c r="FM89">
        <f ca="1">IF(AND($B89&gt;0,SUM(FM$3:FM88)=0,SUM($H89:FL89)=0),$B89,0)</f>
        <v>0</v>
      </c>
      <c r="FN89">
        <f ca="1">IF(AND($B89&gt;0,SUM(FN$3:FN88)=0,SUM($H89:FM89)=0),$B89,0)</f>
        <v>0</v>
      </c>
      <c r="FS89" s="67" t="s">
        <v>314</v>
      </c>
      <c r="FT89" s="67" t="s">
        <v>153</v>
      </c>
      <c r="FU89" s="342" t="s">
        <v>92</v>
      </c>
      <c r="FV89" s="69">
        <f ca="1">IF(AND(Valintaohjelma!D$34=SelectionData!K$34,Valintaohjelma!D$35=SelectionData!K$35),2,1)</f>
        <v>1</v>
      </c>
      <c r="FY89" s="249" t="s">
        <v>469</v>
      </c>
      <c r="FZ89" s="67" t="s">
        <v>153</v>
      </c>
      <c r="GA89" s="67" t="str">
        <f>""</f>
        <v/>
      </c>
      <c r="GB89" s="69">
        <f ca="1">IF(AND(Valintaohjelma!J$34=SelectionData!Q$34,Valintaohjelma!J$35=SelectionData!Q$35),2,1)</f>
        <v>2</v>
      </c>
      <c r="GE89" s="67" t="s">
        <v>831</v>
      </c>
      <c r="GF89" s="67" t="s">
        <v>153</v>
      </c>
      <c r="GG89" s="67" t="str">
        <f>""</f>
        <v/>
      </c>
      <c r="GH89" s="69">
        <v>1</v>
      </c>
    </row>
    <row r="90" spans="1:190" ht="15.75" thickBot="1" x14ac:dyDescent="0.3">
      <c r="A90">
        <v>90</v>
      </c>
      <c r="B90">
        <f ca="1">IF(OR(Valintaohjelma!D$34=SelectionData!L$34,Valintaohjelma!D$35=SelectionData!L$35),A90,0)</f>
        <v>0</v>
      </c>
      <c r="C90" s="240" t="str">
        <f t="shared" ca="1" si="10"/>
        <v>Sähköinen kanavalämmitin ulkoilman / tuloilman lämmitykseen 2000W 315mm (sis. SET module)</v>
      </c>
      <c r="D90" s="240" t="str">
        <f t="shared" ca="1" si="11"/>
        <v>SDHE315-2T (2000W)</v>
      </c>
      <c r="E90" s="240" t="str">
        <f t="shared" ca="1" si="12"/>
        <v>******</v>
      </c>
      <c r="F90" s="240">
        <f t="shared" ca="1" si="13"/>
        <v>1</v>
      </c>
      <c r="G90" s="47">
        <f ca="1">INDEX($I$2:$FN$2,ROWS(G$2:G90))</f>
        <v>0</v>
      </c>
      <c r="H90">
        <v>0</v>
      </c>
      <c r="I90">
        <f ca="1">IF(AND($B90&gt;0,SUM(I$3:I89)=0,SUM($H90:H90)=0),$B90,0)</f>
        <v>0</v>
      </c>
      <c r="J90">
        <f ca="1">IF(AND($B90&gt;0,SUM(J$3:J89)=0,SUM($H90:I90)=0),$B90,0)</f>
        <v>0</v>
      </c>
      <c r="K90">
        <f ca="1">IF(AND($B90&gt;0,SUM(K$3:K89)=0,SUM($H90:J90)=0),$B90,0)</f>
        <v>0</v>
      </c>
      <c r="L90">
        <f ca="1">IF(AND($B90&gt;0,SUM(L$3:L89)=0,SUM($H90:K90)=0),$B90,0)</f>
        <v>0</v>
      </c>
      <c r="M90">
        <f ca="1">IF(AND($B90&gt;0,SUM(M$3:M89)=0,SUM($H90:L90)=0),$B90,0)</f>
        <v>0</v>
      </c>
      <c r="N90">
        <f ca="1">IF(AND($B90&gt;0,SUM(N$3:N89)=0,SUM($H90:M90)=0),$B90,0)</f>
        <v>0</v>
      </c>
      <c r="O90">
        <f ca="1">IF(AND($B90&gt;0,SUM(O$3:O89)=0,SUM($H90:N90)=0),$B90,0)</f>
        <v>0</v>
      </c>
      <c r="P90">
        <f ca="1">IF(AND($B90&gt;0,SUM(P$3:P89)=0,SUM($H90:O90)=0),$B90,0)</f>
        <v>0</v>
      </c>
      <c r="Q90">
        <f ca="1">IF(AND($B90&gt;0,SUM(Q$3:Q89)=0,SUM($H90:P90)=0),$B90,0)</f>
        <v>0</v>
      </c>
      <c r="R90">
        <f ca="1">IF(AND($B90&gt;0,SUM(R$3:R89)=0,SUM($H90:Q90)=0),$B90,0)</f>
        <v>0</v>
      </c>
      <c r="S90">
        <f ca="1">IF(AND($B90&gt;0,SUM(S$3:S89)=0,SUM($H90:R90)=0),$B90,0)</f>
        <v>0</v>
      </c>
      <c r="T90">
        <f ca="1">IF(AND($B90&gt;0,SUM(T$3:T89)=0,SUM($H90:S90)=0),$B90,0)</f>
        <v>0</v>
      </c>
      <c r="U90">
        <f ca="1">IF(AND($B90&gt;0,SUM(U$3:U89)=0,SUM($H90:T90)=0),$B90,0)</f>
        <v>0</v>
      </c>
      <c r="V90">
        <f ca="1">IF(AND($B90&gt;0,SUM(V$3:V89)=0,SUM($H90:U90)=0),$B90,0)</f>
        <v>0</v>
      </c>
      <c r="W90">
        <f ca="1">IF(AND($B90&gt;0,SUM(W$3:W89)=0,SUM($H90:V90)=0),$B90,0)</f>
        <v>0</v>
      </c>
      <c r="X90">
        <f ca="1">IF(AND($B90&gt;0,SUM(X$3:X89)=0,SUM($H90:W90)=0),$B90,0)</f>
        <v>0</v>
      </c>
      <c r="Y90">
        <f ca="1">IF(AND($B90&gt;0,SUM(Y$3:Y89)=0,SUM($H90:X90)=0),$B90,0)</f>
        <v>0</v>
      </c>
      <c r="Z90">
        <f ca="1">IF(AND($B90&gt;0,SUM(Z$3:Z89)=0,SUM($H90:Y90)=0),$B90,0)</f>
        <v>0</v>
      </c>
      <c r="AA90">
        <f ca="1">IF(AND($B90&gt;0,SUM(AA$3:AA89)=0,SUM($H90:Z90)=0),$B90,0)</f>
        <v>0</v>
      </c>
      <c r="AB90">
        <f ca="1">IF(AND($B90&gt;0,SUM(AB$3:AB89)=0,SUM($H90:AA90)=0),$B90,0)</f>
        <v>0</v>
      </c>
      <c r="AC90">
        <f ca="1">IF(AND($B90&gt;0,SUM(AC$3:AC89)=0,SUM($H90:AB90)=0),$B90,0)</f>
        <v>0</v>
      </c>
      <c r="AD90">
        <f ca="1">IF(AND($B90&gt;0,SUM(AD$3:AD89)=0,SUM($H90:AC90)=0),$B90,0)</f>
        <v>0</v>
      </c>
      <c r="AE90">
        <f ca="1">IF(AND($B90&gt;0,SUM(AE$3:AE89)=0,SUM($H90:AD90)=0),$B90,0)</f>
        <v>0</v>
      </c>
      <c r="AF90">
        <f ca="1">IF(AND($B90&gt;0,SUM(AF$3:AF89)=0,SUM($H90:AE90)=0),$B90,0)</f>
        <v>0</v>
      </c>
      <c r="AG90">
        <f ca="1">IF(AND($B90&gt;0,SUM(AG$3:AG89)=0,SUM($H90:AF90)=0),$B90,0)</f>
        <v>0</v>
      </c>
      <c r="AH90">
        <f ca="1">IF(AND($B90&gt;0,SUM(AH$3:AH89)=0,SUM($H90:AG90)=0),$B90,0)</f>
        <v>0</v>
      </c>
      <c r="AI90">
        <f ca="1">IF(AND($B90&gt;0,SUM(AI$3:AI89)=0,SUM($H90:AH90)=0),$B90,0)</f>
        <v>0</v>
      </c>
      <c r="AJ90">
        <f ca="1">IF(AND($B90&gt;0,SUM(AJ$3:AJ89)=0,SUM($H90:AI90)=0),$B90,0)</f>
        <v>0</v>
      </c>
      <c r="AK90">
        <f ca="1">IF(AND($B90&gt;0,SUM(AK$3:AK89)=0,SUM($H90:AJ90)=0),$B90,0)</f>
        <v>0</v>
      </c>
      <c r="AL90">
        <f ca="1">IF(AND($B90&gt;0,SUM(AL$3:AL89)=0,SUM($H90:AK90)=0),$B90,0)</f>
        <v>0</v>
      </c>
      <c r="AM90">
        <f ca="1">IF(AND($B90&gt;0,SUM(AM$3:AM89)=0,SUM($H90:AL90)=0),$B90,0)</f>
        <v>0</v>
      </c>
      <c r="AN90">
        <f ca="1">IF(AND($B90&gt;0,SUM(AN$3:AN89)=0,SUM($H90:AM90)=0),$B90,0)</f>
        <v>0</v>
      </c>
      <c r="AO90">
        <f ca="1">IF(AND($B90&gt;0,SUM(AO$3:AO89)=0,SUM($H90:AN90)=0),$B90,0)</f>
        <v>0</v>
      </c>
      <c r="AP90">
        <f ca="1">IF(AND($B90&gt;0,SUM(AP$3:AP89)=0,SUM($H90:AO90)=0),$B90,0)</f>
        <v>0</v>
      </c>
      <c r="AQ90">
        <f ca="1">IF(AND($B90&gt;0,SUM(AQ$3:AQ89)=0,SUM($H90:AP90)=0),$B90,0)</f>
        <v>0</v>
      </c>
      <c r="AR90">
        <f ca="1">IF(AND($B90&gt;0,SUM(AR$3:AR89)=0,SUM($H90:AQ90)=0),$B90,0)</f>
        <v>0</v>
      </c>
      <c r="AS90">
        <f ca="1">IF(AND($B90&gt;0,SUM(AS$3:AS89)=0,SUM($H90:AR90)=0),$B90,0)</f>
        <v>0</v>
      </c>
      <c r="AT90">
        <f ca="1">IF(AND($B90&gt;0,SUM(AT$3:AT89)=0,SUM($H90:AS90)=0),$B90,0)</f>
        <v>0</v>
      </c>
      <c r="AU90">
        <f ca="1">IF(AND($B90&gt;0,SUM(AU$3:AU89)=0,SUM($H90:AT90)=0),$B90,0)</f>
        <v>0</v>
      </c>
      <c r="AV90">
        <f ca="1">IF(AND($B90&gt;0,SUM(AV$3:AV89)=0,SUM($H90:AU90)=0),$B90,0)</f>
        <v>0</v>
      </c>
      <c r="AW90">
        <f ca="1">IF(AND($B90&gt;0,SUM(AW$3:AW89)=0,SUM($H90:AV90)=0),$B90,0)</f>
        <v>0</v>
      </c>
      <c r="AX90">
        <f ca="1">IF(AND($B90&gt;0,SUM(AX$3:AX89)=0,SUM($H90:AW90)=0),$B90,0)</f>
        <v>0</v>
      </c>
      <c r="AY90">
        <f ca="1">IF(AND($B90&gt;0,SUM(AY$3:AY89)=0,SUM($H90:AX90)=0),$B90,0)</f>
        <v>0</v>
      </c>
      <c r="AZ90">
        <f ca="1">IF(AND($B90&gt;0,SUM(AZ$3:AZ89)=0,SUM($H90:AY90)=0),$B90,0)</f>
        <v>0</v>
      </c>
      <c r="BA90">
        <f ca="1">IF(AND($B90&gt;0,SUM(BA$3:BA89)=0,SUM($H90:AZ90)=0),$B90,0)</f>
        <v>0</v>
      </c>
      <c r="BB90">
        <f ca="1">IF(AND($B90&gt;0,SUM(BB$3:BB89)=0,SUM($H90:BA90)=0),$B90,0)</f>
        <v>0</v>
      </c>
      <c r="BC90">
        <f ca="1">IF(AND($B90&gt;0,SUM(BC$3:BC89)=0,SUM($H90:BB90)=0),$B90,0)</f>
        <v>0</v>
      </c>
      <c r="BD90">
        <f ca="1">IF(AND($B90&gt;0,SUM(BD$3:BD89)=0,SUM($H90:BC90)=0),$B90,0)</f>
        <v>0</v>
      </c>
      <c r="BE90">
        <f ca="1">IF(AND($B90&gt;0,SUM(BE$3:BE89)=0,SUM($H90:BD90)=0),$B90,0)</f>
        <v>0</v>
      </c>
      <c r="BF90">
        <f ca="1">IF(AND($B90&gt;0,SUM(BF$3:BF89)=0,SUM($H90:BE90)=0),$B90,0)</f>
        <v>0</v>
      </c>
      <c r="BG90">
        <f ca="1">IF(AND($B90&gt;0,SUM(BG$3:BG89)=0,SUM($H90:BF90)=0),$B90,0)</f>
        <v>0</v>
      </c>
      <c r="BH90">
        <f ca="1">IF(AND($B90&gt;0,SUM(BH$3:BH89)=0,SUM($H90:BG90)=0),$B90,0)</f>
        <v>0</v>
      </c>
      <c r="BI90">
        <f ca="1">IF(AND($B90&gt;0,SUM(BI$3:BI89)=0,SUM($H90:BH90)=0),$B90,0)</f>
        <v>0</v>
      </c>
      <c r="BJ90">
        <f ca="1">IF(AND($B90&gt;0,SUM(BJ$3:BJ89)=0,SUM($H90:BI90)=0),$B90,0)</f>
        <v>0</v>
      </c>
      <c r="BK90">
        <f ca="1">IF(AND($B90&gt;0,SUM(BK$3:BK89)=0,SUM($H90:BJ90)=0),$B90,0)</f>
        <v>0</v>
      </c>
      <c r="BL90">
        <f ca="1">IF(AND($B90&gt;0,SUM(BL$3:BL89)=0,SUM($H90:BK90)=0),$B90,0)</f>
        <v>0</v>
      </c>
      <c r="BM90">
        <f ca="1">IF(AND($B90&gt;0,SUM(BM$3:BM89)=0,SUM($H90:BL90)=0),$B90,0)</f>
        <v>0</v>
      </c>
      <c r="BN90">
        <f ca="1">IF(AND($B90&gt;0,SUM(BN$3:BN89)=0,SUM($H90:BM90)=0),$B90,0)</f>
        <v>0</v>
      </c>
      <c r="BO90">
        <f ca="1">IF(AND($B90&gt;0,SUM(BO$3:BO89)=0,SUM($H90:BN90)=0),$B90,0)</f>
        <v>0</v>
      </c>
      <c r="BP90">
        <f ca="1">IF(AND($B90&gt;0,SUM(BP$3:BP89)=0,SUM($H90:BO90)=0),$B90,0)</f>
        <v>0</v>
      </c>
      <c r="BQ90">
        <f ca="1">IF(AND($B90&gt;0,SUM(BQ$3:BQ89)=0,SUM($H90:BP90)=0),$B90,0)</f>
        <v>0</v>
      </c>
      <c r="BR90">
        <f ca="1">IF(AND($B90&gt;0,SUM(BR$3:BR89)=0,SUM($H90:BQ90)=0),$B90,0)</f>
        <v>0</v>
      </c>
      <c r="BS90">
        <f ca="1">IF(AND($B90&gt;0,SUM(BS$3:BS89)=0,SUM($H90:BR90)=0),$B90,0)</f>
        <v>0</v>
      </c>
      <c r="BT90">
        <f ca="1">IF(AND($B90&gt;0,SUM(BT$3:BT89)=0,SUM($H90:BS90)=0),$B90,0)</f>
        <v>0</v>
      </c>
      <c r="BU90">
        <f ca="1">IF(AND($B90&gt;0,SUM(BU$3:BU89)=0,SUM($H90:BT90)=0),$B90,0)</f>
        <v>0</v>
      </c>
      <c r="BV90">
        <f ca="1">IF(AND($B90&gt;0,SUM(BV$3:BV89)=0,SUM($H90:BU90)=0),$B90,0)</f>
        <v>0</v>
      </c>
      <c r="BW90">
        <f ca="1">IF(AND($B90&gt;0,SUM(BW$3:BW89)=0,SUM($H90:BV90)=0),$B90,0)</f>
        <v>0</v>
      </c>
      <c r="BX90">
        <f ca="1">IF(AND($B90&gt;0,SUM(BX$3:BX89)=0,SUM($H90:BW90)=0),$B90,0)</f>
        <v>0</v>
      </c>
      <c r="BY90">
        <f ca="1">IF(AND($B90&gt;0,SUM(BY$3:BY89)=0,SUM($H90:BX90)=0),$B90,0)</f>
        <v>0</v>
      </c>
      <c r="BZ90">
        <f ca="1">IF(AND($B90&gt;0,SUM(BZ$3:BZ89)=0,SUM($H90:BY90)=0),$B90,0)</f>
        <v>0</v>
      </c>
      <c r="CA90">
        <f ca="1">IF(AND($B90&gt;0,SUM(CA$3:CA89)=0,SUM($H90:BZ90)=0),$B90,0)</f>
        <v>0</v>
      </c>
      <c r="CB90">
        <f ca="1">IF(AND($B90&gt;0,SUM(CB$3:CB89)=0,SUM($H90:CA90)=0),$B90,0)</f>
        <v>0</v>
      </c>
      <c r="CC90">
        <f ca="1">IF(AND($B90&gt;0,SUM(CC$3:CC89)=0,SUM($H90:CB90)=0),$B90,0)</f>
        <v>0</v>
      </c>
      <c r="CD90">
        <f ca="1">IF(AND($B90&gt;0,SUM(CD$3:CD89)=0,SUM($H90:CC90)=0),$B90,0)</f>
        <v>0</v>
      </c>
      <c r="CE90">
        <f ca="1">IF(AND($B90&gt;0,SUM(CE$3:CE89)=0,SUM($H90:CD90)=0),$B90,0)</f>
        <v>0</v>
      </c>
      <c r="CF90">
        <f ca="1">IF(AND($B90&gt;0,SUM(CF$3:CF89)=0,SUM($H90:CE90)=0),$B90,0)</f>
        <v>0</v>
      </c>
      <c r="CG90">
        <f ca="1">IF(AND($B90&gt;0,SUM(CG$3:CG89)=0,SUM($H90:CF90)=0),$B90,0)</f>
        <v>0</v>
      </c>
      <c r="CH90">
        <f ca="1">IF(AND($B90&gt;0,SUM(CH$3:CH89)=0,SUM($H90:CG90)=0),$B90,0)</f>
        <v>0</v>
      </c>
      <c r="CI90">
        <f ca="1">IF(AND($B90&gt;0,SUM(CI$3:CI89)=0,SUM($H90:CH90)=0),$B90,0)</f>
        <v>0</v>
      </c>
      <c r="CJ90">
        <f ca="1">IF(AND($B90&gt;0,SUM(CJ$3:CJ89)=0,SUM($H90:CI90)=0),$B90,0)</f>
        <v>0</v>
      </c>
      <c r="CK90">
        <f ca="1">IF(AND($B90&gt;0,SUM(CK$3:CK89)=0,SUM($H90:CJ90)=0),$B90,0)</f>
        <v>0</v>
      </c>
      <c r="CL90">
        <f ca="1">IF(AND($B90&gt;0,SUM(CL$3:CL89)=0,SUM($H90:CK90)=0),$B90,0)</f>
        <v>0</v>
      </c>
      <c r="CM90">
        <f ca="1">IF(AND($B90&gt;0,SUM(CM$3:CM89)=0,SUM($H90:CL90)=0),$B90,0)</f>
        <v>0</v>
      </c>
      <c r="CN90">
        <f ca="1">IF(AND($B90&gt;0,SUM(CN$3:CN89)=0,SUM($H90:CM90)=0),$B90,0)</f>
        <v>0</v>
      </c>
      <c r="CO90">
        <f ca="1">IF(AND($B90&gt;0,SUM(CO$3:CO89)=0,SUM($H90:CN90)=0),$B90,0)</f>
        <v>0</v>
      </c>
      <c r="CP90">
        <f ca="1">IF(AND($B90&gt;0,SUM(CP$3:CP89)=0,SUM($H90:CO90)=0),$B90,0)</f>
        <v>0</v>
      </c>
      <c r="CQ90">
        <f ca="1">IF(AND($B90&gt;0,SUM(CQ$3:CQ89)=0,SUM($H90:CP90)=0),$B90,0)</f>
        <v>0</v>
      </c>
      <c r="CR90">
        <f ca="1">IF(AND($B90&gt;0,SUM(CR$3:CR89)=0,SUM($H90:CQ90)=0),$B90,0)</f>
        <v>0</v>
      </c>
      <c r="CS90">
        <f ca="1">IF(AND($B90&gt;0,SUM(CS$3:CS89)=0,SUM($H90:CR90)=0),$B90,0)</f>
        <v>0</v>
      </c>
      <c r="CT90">
        <f ca="1">IF(AND($B90&gt;0,SUM(CT$3:CT89)=0,SUM($H90:CS90)=0),$B90,0)</f>
        <v>0</v>
      </c>
      <c r="CU90">
        <f ca="1">IF(AND($B90&gt;0,SUM(CU$3:CU89)=0,SUM($H90:CT90)=0),$B90,0)</f>
        <v>0</v>
      </c>
      <c r="CV90">
        <f ca="1">IF(AND($B90&gt;0,SUM(CV$3:CV89)=0,SUM($H90:CU90)=0),$B90,0)</f>
        <v>0</v>
      </c>
      <c r="CW90">
        <f ca="1">IF(AND($B90&gt;0,SUM(CW$3:CW89)=0,SUM($H90:CV90)=0),$B90,0)</f>
        <v>0</v>
      </c>
      <c r="CX90">
        <f ca="1">IF(AND($B90&gt;0,SUM(CX$3:CX89)=0,SUM($H90:CW90)=0),$B90,0)</f>
        <v>0</v>
      </c>
      <c r="CY90">
        <f ca="1">IF(AND($B90&gt;0,SUM(CY$3:CY89)=0,SUM($H90:CX90)=0),$B90,0)</f>
        <v>0</v>
      </c>
      <c r="CZ90">
        <f ca="1">IF(AND($B90&gt;0,SUM(CZ$3:CZ89)=0,SUM($H90:CY90)=0),$B90,0)</f>
        <v>0</v>
      </c>
      <c r="DA90">
        <f ca="1">IF(AND($B90&gt;0,SUM(DA$3:DA89)=0,SUM($H90:CZ90)=0),$B90,0)</f>
        <v>0</v>
      </c>
      <c r="DB90">
        <f ca="1">IF(AND($B90&gt;0,SUM(DB$3:DB89)=0,SUM($H90:DA90)=0),$B90,0)</f>
        <v>0</v>
      </c>
      <c r="DC90">
        <f ca="1">IF(AND($B90&gt;0,SUM(DC$3:DC89)=0,SUM($H90:DB90)=0),$B90,0)</f>
        <v>0</v>
      </c>
      <c r="DD90">
        <f ca="1">IF(AND($B90&gt;0,SUM(DD$3:DD89)=0,SUM($H90:DC90)=0),$B90,0)</f>
        <v>0</v>
      </c>
      <c r="DE90">
        <f ca="1">IF(AND($B90&gt;0,SUM(DE$3:DE89)=0,SUM($H90:DD90)=0),$B90,0)</f>
        <v>0</v>
      </c>
      <c r="DF90">
        <f ca="1">IF(AND($B90&gt;0,SUM(DF$3:DF89)=0,SUM($H90:DE90)=0),$B90,0)</f>
        <v>0</v>
      </c>
      <c r="DG90">
        <f ca="1">IF(AND($B90&gt;0,SUM(DG$3:DG89)=0,SUM($H90:DF90)=0),$B90,0)</f>
        <v>0</v>
      </c>
      <c r="DH90">
        <f ca="1">IF(AND($B90&gt;0,SUM(DH$3:DH89)=0,SUM($H90:DG90)=0),$B90,0)</f>
        <v>0</v>
      </c>
      <c r="DI90">
        <f ca="1">IF(AND($B90&gt;0,SUM(DI$3:DI89)=0,SUM($H90:DH90)=0),$B90,0)</f>
        <v>0</v>
      </c>
      <c r="DJ90">
        <f ca="1">IF(AND($B90&gt;0,SUM(DJ$3:DJ89)=0,SUM($H90:DI90)=0),$B90,0)</f>
        <v>0</v>
      </c>
      <c r="DK90">
        <f ca="1">IF(AND($B90&gt;0,SUM(DK$3:DK89)=0,SUM($H90:DJ90)=0),$B90,0)</f>
        <v>0</v>
      </c>
      <c r="DL90">
        <f ca="1">IF(AND($B90&gt;0,SUM(DL$3:DL89)=0,SUM($H90:DK90)=0),$B90,0)</f>
        <v>0</v>
      </c>
      <c r="DM90">
        <f ca="1">IF(AND($B90&gt;0,SUM(DM$3:DM89)=0,SUM($H90:DL90)=0),$B90,0)</f>
        <v>0</v>
      </c>
      <c r="DN90">
        <f ca="1">IF(AND($B90&gt;0,SUM(DN$3:DN89)=0,SUM($H90:DM90)=0),$B90,0)</f>
        <v>0</v>
      </c>
      <c r="DO90">
        <f ca="1">IF(AND($B90&gt;0,SUM(DO$3:DO89)=0,SUM($H90:DN90)=0),$B90,0)</f>
        <v>0</v>
      </c>
      <c r="DP90">
        <f ca="1">IF(AND($B90&gt;0,SUM(DP$3:DP89)=0,SUM($H90:DO90)=0),$B90,0)</f>
        <v>0</v>
      </c>
      <c r="DQ90">
        <f ca="1">IF(AND($B90&gt;0,SUM(DQ$3:DQ89)=0,SUM($H90:DP90)=0),$B90,0)</f>
        <v>0</v>
      </c>
      <c r="DR90">
        <f ca="1">IF(AND($B90&gt;0,SUM(DR$3:DR89)=0,SUM($H90:DQ90)=0),$B90,0)</f>
        <v>0</v>
      </c>
      <c r="DS90">
        <f ca="1">IF(AND($B90&gt;0,SUM(DS$3:DS89)=0,SUM($H90:DR90)=0),$B90,0)</f>
        <v>0</v>
      </c>
      <c r="DT90">
        <f ca="1">IF(AND($B90&gt;0,SUM(DT$3:DT89)=0,SUM($H90:DS90)=0),$B90,0)</f>
        <v>0</v>
      </c>
      <c r="DU90">
        <f ca="1">IF(AND($B90&gt;0,SUM(DU$3:DU89)=0,SUM($H90:DT90)=0),$B90,0)</f>
        <v>0</v>
      </c>
      <c r="DV90">
        <f ca="1">IF(AND($B90&gt;0,SUM(DV$3:DV89)=0,SUM($H90:DU90)=0),$B90,0)</f>
        <v>0</v>
      </c>
      <c r="DW90">
        <f ca="1">IF(AND($B90&gt;0,SUM(DW$3:DW89)=0,SUM($H90:DV90)=0),$B90,0)</f>
        <v>0</v>
      </c>
      <c r="DX90">
        <f ca="1">IF(AND($B90&gt;0,SUM(DX$3:DX89)=0,SUM($H90:DW90)=0),$B90,0)</f>
        <v>0</v>
      </c>
      <c r="DY90">
        <f ca="1">IF(AND($B90&gt;0,SUM(DY$3:DY89)=0,SUM($H90:DX90)=0),$B90,0)</f>
        <v>0</v>
      </c>
      <c r="DZ90">
        <f ca="1">IF(AND($B90&gt;0,SUM(DZ$3:DZ89)=0,SUM($H90:DY90)=0),$B90,0)</f>
        <v>0</v>
      </c>
      <c r="EA90">
        <f ca="1">IF(AND($B90&gt;0,SUM(EA$3:EA89)=0,SUM($H90:DZ90)=0),$B90,0)</f>
        <v>0</v>
      </c>
      <c r="EB90">
        <f ca="1">IF(AND($B90&gt;0,SUM(EB$3:EB89)=0,SUM($H90:EA90)=0),$B90,0)</f>
        <v>0</v>
      </c>
      <c r="EC90">
        <f ca="1">IF(AND($B90&gt;0,SUM(EC$3:EC89)=0,SUM($H90:EB90)=0),$B90,0)</f>
        <v>0</v>
      </c>
      <c r="ED90">
        <f ca="1">IF(AND($B90&gt;0,SUM(ED$3:ED89)=0,SUM($H90:EC90)=0),$B90,0)</f>
        <v>0</v>
      </c>
      <c r="EE90">
        <f ca="1">IF(AND($B90&gt;0,SUM(EE$3:EE89)=0,SUM($H90:ED90)=0),$B90,0)</f>
        <v>0</v>
      </c>
      <c r="EF90">
        <f ca="1">IF(AND($B90&gt;0,SUM(EF$3:EF89)=0,SUM($H90:EE90)=0),$B90,0)</f>
        <v>0</v>
      </c>
      <c r="EG90">
        <f ca="1">IF(AND($B90&gt;0,SUM(EG$3:EG89)=0,SUM($H90:EF90)=0),$B90,0)</f>
        <v>0</v>
      </c>
      <c r="EH90">
        <f ca="1">IF(AND($B90&gt;0,SUM(EH$3:EH89)=0,SUM($H90:EG90)=0),$B90,0)</f>
        <v>0</v>
      </c>
      <c r="EI90">
        <f ca="1">IF(AND($B90&gt;0,SUM(EI$3:EI89)=0,SUM($H90:EH90)=0),$B90,0)</f>
        <v>0</v>
      </c>
      <c r="EJ90">
        <f ca="1">IF(AND($B90&gt;0,SUM(EJ$3:EJ89)=0,SUM($H90:EI90)=0),$B90,0)</f>
        <v>0</v>
      </c>
      <c r="EK90">
        <f ca="1">IF(AND($B90&gt;0,SUM(EK$3:EK89)=0,SUM($H90:EJ90)=0),$B90,0)</f>
        <v>0</v>
      </c>
      <c r="EL90">
        <f ca="1">IF(AND($B90&gt;0,SUM(EL$3:EL89)=0,SUM($H90:EK90)=0),$B90,0)</f>
        <v>0</v>
      </c>
      <c r="EM90">
        <f ca="1">IF(AND($B90&gt;0,SUM(EM$3:EM89)=0,SUM($H90:EL90)=0),$B90,0)</f>
        <v>0</v>
      </c>
      <c r="EN90">
        <f ca="1">IF(AND($B90&gt;0,SUM(EN$3:EN89)=0,SUM($H90:EM90)=0),$B90,0)</f>
        <v>0</v>
      </c>
      <c r="EO90">
        <f ca="1">IF(AND($B90&gt;0,SUM(EO$3:EO89)=0,SUM($H90:EN90)=0),$B90,0)</f>
        <v>0</v>
      </c>
      <c r="EP90">
        <f ca="1">IF(AND($B90&gt;0,SUM(EP$3:EP89)=0,SUM($H90:EO90)=0),$B90,0)</f>
        <v>0</v>
      </c>
      <c r="EQ90">
        <f ca="1">IF(AND($B90&gt;0,SUM(EQ$3:EQ89)=0,SUM($H90:EP90)=0),$B90,0)</f>
        <v>0</v>
      </c>
      <c r="ER90">
        <f ca="1">IF(AND($B90&gt;0,SUM(ER$3:ER89)=0,SUM($H90:EQ90)=0),$B90,0)</f>
        <v>0</v>
      </c>
      <c r="ES90">
        <f ca="1">IF(AND($B90&gt;0,SUM(ES$3:ES89)=0,SUM($H90:ER90)=0),$B90,0)</f>
        <v>0</v>
      </c>
      <c r="ET90">
        <f ca="1">IF(AND($B90&gt;0,SUM(ET$3:ET89)=0,SUM($H90:ES90)=0),$B90,0)</f>
        <v>0</v>
      </c>
      <c r="EU90">
        <f ca="1">IF(AND($B90&gt;0,SUM(EU$3:EU89)=0,SUM($H90:ET90)=0),$B90,0)</f>
        <v>0</v>
      </c>
      <c r="EV90">
        <f ca="1">IF(AND($B90&gt;0,SUM(EV$3:EV89)=0,SUM($H90:EU90)=0),$B90,0)</f>
        <v>0</v>
      </c>
      <c r="EW90">
        <f ca="1">IF(AND($B90&gt;0,SUM(EW$3:EW89)=0,SUM($H90:EV90)=0),$B90,0)</f>
        <v>0</v>
      </c>
      <c r="EX90">
        <f ca="1">IF(AND($B90&gt;0,SUM(EX$3:EX89)=0,SUM($H90:EW90)=0),$B90,0)</f>
        <v>0</v>
      </c>
      <c r="EY90">
        <f ca="1">IF(AND($B90&gt;0,SUM(EY$3:EY89)=0,SUM($H90:EX90)=0),$B90,0)</f>
        <v>0</v>
      </c>
      <c r="EZ90">
        <f ca="1">IF(AND($B90&gt;0,SUM(EZ$3:EZ89)=0,SUM($H90:EY90)=0),$B90,0)</f>
        <v>0</v>
      </c>
      <c r="FA90">
        <f ca="1">IF(AND($B90&gt;0,SUM(FA$3:FA89)=0,SUM($H90:EZ90)=0),$B90,0)</f>
        <v>0</v>
      </c>
      <c r="FB90">
        <f ca="1">IF(AND($B90&gt;0,SUM(FB$3:FB89)=0,SUM($H90:FA90)=0),$B90,0)</f>
        <v>0</v>
      </c>
      <c r="FC90">
        <f ca="1">IF(AND($B90&gt;0,SUM(FC$3:FC89)=0,SUM($H90:FB90)=0),$B90,0)</f>
        <v>0</v>
      </c>
      <c r="FD90">
        <f ca="1">IF(AND($B90&gt;0,SUM(FD$3:FD89)=0,SUM($H90:FC90)=0),$B90,0)</f>
        <v>0</v>
      </c>
      <c r="FE90">
        <f ca="1">IF(AND($B90&gt;0,SUM(FE$3:FE89)=0,SUM($H90:FD90)=0),$B90,0)</f>
        <v>0</v>
      </c>
      <c r="FF90">
        <f ca="1">IF(AND($B90&gt;0,SUM(FF$3:FF89)=0,SUM($H90:FE90)=0),$B90,0)</f>
        <v>0</v>
      </c>
      <c r="FG90">
        <f ca="1">IF(AND($B90&gt;0,SUM(FG$3:FG89)=0,SUM($H90:FF90)=0),$B90,0)</f>
        <v>0</v>
      </c>
      <c r="FH90">
        <f ca="1">IF(AND($B90&gt;0,SUM(FH$3:FH89)=0,SUM($H90:FG90)=0),$B90,0)</f>
        <v>0</v>
      </c>
      <c r="FI90">
        <f ca="1">IF(AND($B90&gt;0,SUM(FI$3:FI89)=0,SUM($H90:FH90)=0),$B90,0)</f>
        <v>0</v>
      </c>
      <c r="FJ90">
        <f ca="1">IF(AND($B90&gt;0,SUM(FJ$3:FJ89)=0,SUM($H90:FI90)=0),$B90,0)</f>
        <v>0</v>
      </c>
      <c r="FK90">
        <f ca="1">IF(AND($B90&gt;0,SUM(FK$3:FK89)=0,SUM($H90:FJ90)=0),$B90,0)</f>
        <v>0</v>
      </c>
      <c r="FL90">
        <f ca="1">IF(AND($B90&gt;0,SUM(FL$3:FL89)=0,SUM($H90:FK90)=0),$B90,0)</f>
        <v>0</v>
      </c>
      <c r="FM90">
        <f ca="1">IF(AND($B90&gt;0,SUM(FM$3:FM89)=0,SUM($H90:FL90)=0),$B90,0)</f>
        <v>0</v>
      </c>
      <c r="FN90">
        <f ca="1">IF(AND($B90&gt;0,SUM(FN$3:FN89)=0,SUM($H90:FM90)=0),$B90,0)</f>
        <v>0</v>
      </c>
      <c r="FS90" s="67" t="s">
        <v>315</v>
      </c>
      <c r="FT90" s="67" t="s">
        <v>550</v>
      </c>
      <c r="FU90" s="342" t="s">
        <v>92</v>
      </c>
      <c r="FV90" s="69">
        <f ca="1">IF(AND(Valintaohjelma!D$34=SelectionData!L$34,Valintaohjelma!D$35=SelectionData!L$35),2,1)</f>
        <v>1</v>
      </c>
      <c r="FY90" s="249" t="s">
        <v>470</v>
      </c>
      <c r="FZ90" s="67" t="s">
        <v>155</v>
      </c>
      <c r="GA90" s="67" t="str">
        <f>""</f>
        <v/>
      </c>
      <c r="GB90" s="69">
        <f ca="1">IF(AND(Valintaohjelma!J$34=SelectionData!R$34,Valintaohjelma!J$35=SelectionData!R$35),2,1)</f>
        <v>2</v>
      </c>
      <c r="GE90" s="67" t="s">
        <v>832</v>
      </c>
      <c r="GF90" s="67" t="s">
        <v>155</v>
      </c>
      <c r="GG90" s="67" t="str">
        <f>""</f>
        <v/>
      </c>
      <c r="GH90" s="69">
        <v>1</v>
      </c>
    </row>
    <row r="91" spans="1:190" ht="15.75" thickBot="1" x14ac:dyDescent="0.3">
      <c r="A91">
        <v>91</v>
      </c>
      <c r="B91">
        <f ca="1">IF(Valintaohjelma!D$36=SelectionData!F36,A91,0)</f>
        <v>0</v>
      </c>
      <c r="C91" s="240" t="str">
        <f t="shared" ca="1" si="10"/>
        <v>Vesikiertoinen kanavapatteri maalämpöpumpun yhteyteen 250mm (sis. SET module)</v>
      </c>
      <c r="D91" s="240" t="str">
        <f t="shared" ca="1" si="11"/>
        <v>SDHW250F</v>
      </c>
      <c r="E91" s="240">
        <f t="shared" ca="1" si="12"/>
        <v>7906808</v>
      </c>
      <c r="F91" s="240">
        <f t="shared" ca="1" si="13"/>
        <v>1</v>
      </c>
      <c r="G91" s="47">
        <f ca="1">INDEX($I$2:$FN$2,ROWS(G$2:G91))</f>
        <v>0</v>
      </c>
      <c r="H91">
        <v>0</v>
      </c>
      <c r="I91">
        <f ca="1">IF(AND($B91&gt;0,SUM(I$3:I90)=0,SUM($H91:H91)=0),$B91,0)</f>
        <v>0</v>
      </c>
      <c r="J91">
        <f ca="1">IF(AND($B91&gt;0,SUM(J$3:J90)=0,SUM($H91:I91)=0),$B91,0)</f>
        <v>0</v>
      </c>
      <c r="K91">
        <f ca="1">IF(AND($B91&gt;0,SUM(K$3:K90)=0,SUM($H91:J91)=0),$B91,0)</f>
        <v>0</v>
      </c>
      <c r="L91">
        <f ca="1">IF(AND($B91&gt;0,SUM(L$3:L90)=0,SUM($H91:K91)=0),$B91,0)</f>
        <v>0</v>
      </c>
      <c r="M91">
        <f ca="1">IF(AND($B91&gt;0,SUM(M$3:M90)=0,SUM($H91:L91)=0),$B91,0)</f>
        <v>0</v>
      </c>
      <c r="N91">
        <f ca="1">IF(AND($B91&gt;0,SUM(N$3:N90)=0,SUM($H91:M91)=0),$B91,0)</f>
        <v>0</v>
      </c>
      <c r="O91">
        <f ca="1">IF(AND($B91&gt;0,SUM(O$3:O90)=0,SUM($H91:N91)=0),$B91,0)</f>
        <v>0</v>
      </c>
      <c r="P91">
        <f ca="1">IF(AND($B91&gt;0,SUM(P$3:P90)=0,SUM($H91:O91)=0),$B91,0)</f>
        <v>0</v>
      </c>
      <c r="Q91">
        <f ca="1">IF(AND($B91&gt;0,SUM(Q$3:Q90)=0,SUM($H91:P91)=0),$B91,0)</f>
        <v>0</v>
      </c>
      <c r="R91">
        <f ca="1">IF(AND($B91&gt;0,SUM(R$3:R90)=0,SUM($H91:Q91)=0),$B91,0)</f>
        <v>0</v>
      </c>
      <c r="S91">
        <f ca="1">IF(AND($B91&gt;0,SUM(S$3:S90)=0,SUM($H91:R91)=0),$B91,0)</f>
        <v>0</v>
      </c>
      <c r="T91">
        <f ca="1">IF(AND($B91&gt;0,SUM(T$3:T90)=0,SUM($H91:S91)=0),$B91,0)</f>
        <v>0</v>
      </c>
      <c r="U91">
        <f ca="1">IF(AND($B91&gt;0,SUM(U$3:U90)=0,SUM($H91:T91)=0),$B91,0)</f>
        <v>0</v>
      </c>
      <c r="V91">
        <f ca="1">IF(AND($B91&gt;0,SUM(V$3:V90)=0,SUM($H91:U91)=0),$B91,0)</f>
        <v>0</v>
      </c>
      <c r="W91">
        <f ca="1">IF(AND($B91&gt;0,SUM(W$3:W90)=0,SUM($H91:V91)=0),$B91,0)</f>
        <v>0</v>
      </c>
      <c r="X91">
        <f ca="1">IF(AND($B91&gt;0,SUM(X$3:X90)=0,SUM($H91:W91)=0),$B91,0)</f>
        <v>0</v>
      </c>
      <c r="Y91">
        <f ca="1">IF(AND($B91&gt;0,SUM(Y$3:Y90)=0,SUM($H91:X91)=0),$B91,0)</f>
        <v>0</v>
      </c>
      <c r="Z91">
        <f ca="1">IF(AND($B91&gt;0,SUM(Z$3:Z90)=0,SUM($H91:Y91)=0),$B91,0)</f>
        <v>0</v>
      </c>
      <c r="AA91">
        <f ca="1">IF(AND($B91&gt;0,SUM(AA$3:AA90)=0,SUM($H91:Z91)=0),$B91,0)</f>
        <v>0</v>
      </c>
      <c r="AB91">
        <f ca="1">IF(AND($B91&gt;0,SUM(AB$3:AB90)=0,SUM($H91:AA91)=0),$B91,0)</f>
        <v>0</v>
      </c>
      <c r="AC91">
        <f ca="1">IF(AND($B91&gt;0,SUM(AC$3:AC90)=0,SUM($H91:AB91)=0),$B91,0)</f>
        <v>0</v>
      </c>
      <c r="AD91">
        <f ca="1">IF(AND($B91&gt;0,SUM(AD$3:AD90)=0,SUM($H91:AC91)=0),$B91,0)</f>
        <v>0</v>
      </c>
      <c r="AE91">
        <f ca="1">IF(AND($B91&gt;0,SUM(AE$3:AE90)=0,SUM($H91:AD91)=0),$B91,0)</f>
        <v>0</v>
      </c>
      <c r="AF91">
        <f ca="1">IF(AND($B91&gt;0,SUM(AF$3:AF90)=0,SUM($H91:AE91)=0),$B91,0)</f>
        <v>0</v>
      </c>
      <c r="AG91">
        <f ca="1">IF(AND($B91&gt;0,SUM(AG$3:AG90)=0,SUM($H91:AF91)=0),$B91,0)</f>
        <v>0</v>
      </c>
      <c r="AH91">
        <f ca="1">IF(AND($B91&gt;0,SUM(AH$3:AH90)=0,SUM($H91:AG91)=0),$B91,0)</f>
        <v>0</v>
      </c>
      <c r="AI91">
        <f ca="1">IF(AND($B91&gt;0,SUM(AI$3:AI90)=0,SUM($H91:AH91)=0),$B91,0)</f>
        <v>0</v>
      </c>
      <c r="AJ91">
        <f ca="1">IF(AND($B91&gt;0,SUM(AJ$3:AJ90)=0,SUM($H91:AI91)=0),$B91,0)</f>
        <v>0</v>
      </c>
      <c r="AK91">
        <f ca="1">IF(AND($B91&gt;0,SUM(AK$3:AK90)=0,SUM($H91:AJ91)=0),$B91,0)</f>
        <v>0</v>
      </c>
      <c r="AL91">
        <f ca="1">IF(AND($B91&gt;0,SUM(AL$3:AL90)=0,SUM($H91:AK91)=0),$B91,0)</f>
        <v>0</v>
      </c>
      <c r="AM91">
        <f ca="1">IF(AND($B91&gt;0,SUM(AM$3:AM90)=0,SUM($H91:AL91)=0),$B91,0)</f>
        <v>0</v>
      </c>
      <c r="AN91">
        <f ca="1">IF(AND($B91&gt;0,SUM(AN$3:AN90)=0,SUM($H91:AM91)=0),$B91,0)</f>
        <v>0</v>
      </c>
      <c r="AO91">
        <f ca="1">IF(AND($B91&gt;0,SUM(AO$3:AO90)=0,SUM($H91:AN91)=0),$B91,0)</f>
        <v>0</v>
      </c>
      <c r="AP91">
        <f ca="1">IF(AND($B91&gt;0,SUM(AP$3:AP90)=0,SUM($H91:AO91)=0),$B91,0)</f>
        <v>0</v>
      </c>
      <c r="AQ91">
        <f ca="1">IF(AND($B91&gt;0,SUM(AQ$3:AQ90)=0,SUM($H91:AP91)=0),$B91,0)</f>
        <v>0</v>
      </c>
      <c r="AR91">
        <f ca="1">IF(AND($B91&gt;0,SUM(AR$3:AR90)=0,SUM($H91:AQ91)=0),$B91,0)</f>
        <v>0</v>
      </c>
      <c r="AS91">
        <f ca="1">IF(AND($B91&gt;0,SUM(AS$3:AS90)=0,SUM($H91:AR91)=0),$B91,0)</f>
        <v>0</v>
      </c>
      <c r="AT91">
        <f ca="1">IF(AND($B91&gt;0,SUM(AT$3:AT90)=0,SUM($H91:AS91)=0),$B91,0)</f>
        <v>0</v>
      </c>
      <c r="AU91">
        <f ca="1">IF(AND($B91&gt;0,SUM(AU$3:AU90)=0,SUM($H91:AT91)=0),$B91,0)</f>
        <v>0</v>
      </c>
      <c r="AV91">
        <f ca="1">IF(AND($B91&gt;0,SUM(AV$3:AV90)=0,SUM($H91:AU91)=0),$B91,0)</f>
        <v>0</v>
      </c>
      <c r="AW91">
        <f ca="1">IF(AND($B91&gt;0,SUM(AW$3:AW90)=0,SUM($H91:AV91)=0),$B91,0)</f>
        <v>0</v>
      </c>
      <c r="AX91">
        <f ca="1">IF(AND($B91&gt;0,SUM(AX$3:AX90)=0,SUM($H91:AW91)=0),$B91,0)</f>
        <v>0</v>
      </c>
      <c r="AY91">
        <f ca="1">IF(AND($B91&gt;0,SUM(AY$3:AY90)=0,SUM($H91:AX91)=0),$B91,0)</f>
        <v>0</v>
      </c>
      <c r="AZ91">
        <f ca="1">IF(AND($B91&gt;0,SUM(AZ$3:AZ90)=0,SUM($H91:AY91)=0),$B91,0)</f>
        <v>0</v>
      </c>
      <c r="BA91">
        <f ca="1">IF(AND($B91&gt;0,SUM(BA$3:BA90)=0,SUM($H91:AZ91)=0),$B91,0)</f>
        <v>0</v>
      </c>
      <c r="BB91">
        <f ca="1">IF(AND($B91&gt;0,SUM(BB$3:BB90)=0,SUM($H91:BA91)=0),$B91,0)</f>
        <v>0</v>
      </c>
      <c r="BC91">
        <f ca="1">IF(AND($B91&gt;0,SUM(BC$3:BC90)=0,SUM($H91:BB91)=0),$B91,0)</f>
        <v>0</v>
      </c>
      <c r="BD91">
        <f ca="1">IF(AND($B91&gt;0,SUM(BD$3:BD90)=0,SUM($H91:BC91)=0),$B91,0)</f>
        <v>0</v>
      </c>
      <c r="BE91">
        <f ca="1">IF(AND($B91&gt;0,SUM(BE$3:BE90)=0,SUM($H91:BD91)=0),$B91,0)</f>
        <v>0</v>
      </c>
      <c r="BF91">
        <f ca="1">IF(AND($B91&gt;0,SUM(BF$3:BF90)=0,SUM($H91:BE91)=0),$B91,0)</f>
        <v>0</v>
      </c>
      <c r="BG91">
        <f ca="1">IF(AND($B91&gt;0,SUM(BG$3:BG90)=0,SUM($H91:BF91)=0),$B91,0)</f>
        <v>0</v>
      </c>
      <c r="BH91">
        <f ca="1">IF(AND($B91&gt;0,SUM(BH$3:BH90)=0,SUM($H91:BG91)=0),$B91,0)</f>
        <v>0</v>
      </c>
      <c r="BI91">
        <f ca="1">IF(AND($B91&gt;0,SUM(BI$3:BI90)=0,SUM($H91:BH91)=0),$B91,0)</f>
        <v>0</v>
      </c>
      <c r="BJ91">
        <f ca="1">IF(AND($B91&gt;0,SUM(BJ$3:BJ90)=0,SUM($H91:BI91)=0),$B91,0)</f>
        <v>0</v>
      </c>
      <c r="BK91">
        <f ca="1">IF(AND($B91&gt;0,SUM(BK$3:BK90)=0,SUM($H91:BJ91)=0),$B91,0)</f>
        <v>0</v>
      </c>
      <c r="BL91">
        <f ca="1">IF(AND($B91&gt;0,SUM(BL$3:BL90)=0,SUM($H91:BK91)=0),$B91,0)</f>
        <v>0</v>
      </c>
      <c r="BM91">
        <f ca="1">IF(AND($B91&gt;0,SUM(BM$3:BM90)=0,SUM($H91:BL91)=0),$B91,0)</f>
        <v>0</v>
      </c>
      <c r="BN91">
        <f ca="1">IF(AND($B91&gt;0,SUM(BN$3:BN90)=0,SUM($H91:BM91)=0),$B91,0)</f>
        <v>0</v>
      </c>
      <c r="BO91">
        <f ca="1">IF(AND($B91&gt;0,SUM(BO$3:BO90)=0,SUM($H91:BN91)=0),$B91,0)</f>
        <v>0</v>
      </c>
      <c r="BP91">
        <f ca="1">IF(AND($B91&gt;0,SUM(BP$3:BP90)=0,SUM($H91:BO91)=0),$B91,0)</f>
        <v>0</v>
      </c>
      <c r="BQ91">
        <f ca="1">IF(AND($B91&gt;0,SUM(BQ$3:BQ90)=0,SUM($H91:BP91)=0),$B91,0)</f>
        <v>0</v>
      </c>
      <c r="BR91">
        <f ca="1">IF(AND($B91&gt;0,SUM(BR$3:BR90)=0,SUM($H91:BQ91)=0),$B91,0)</f>
        <v>0</v>
      </c>
      <c r="BS91">
        <f ca="1">IF(AND($B91&gt;0,SUM(BS$3:BS90)=0,SUM($H91:BR91)=0),$B91,0)</f>
        <v>0</v>
      </c>
      <c r="BT91">
        <f ca="1">IF(AND($B91&gt;0,SUM(BT$3:BT90)=0,SUM($H91:BS91)=0),$B91,0)</f>
        <v>0</v>
      </c>
      <c r="BU91">
        <f ca="1">IF(AND($B91&gt;0,SUM(BU$3:BU90)=0,SUM($H91:BT91)=0),$B91,0)</f>
        <v>0</v>
      </c>
      <c r="BV91">
        <f ca="1">IF(AND($B91&gt;0,SUM(BV$3:BV90)=0,SUM($H91:BU91)=0),$B91,0)</f>
        <v>0</v>
      </c>
      <c r="BW91">
        <f ca="1">IF(AND($B91&gt;0,SUM(BW$3:BW90)=0,SUM($H91:BV91)=0),$B91,0)</f>
        <v>0</v>
      </c>
      <c r="BX91">
        <f ca="1">IF(AND($B91&gt;0,SUM(BX$3:BX90)=0,SUM($H91:BW91)=0),$B91,0)</f>
        <v>0</v>
      </c>
      <c r="BY91">
        <f ca="1">IF(AND($B91&gt;0,SUM(BY$3:BY90)=0,SUM($H91:BX91)=0),$B91,0)</f>
        <v>0</v>
      </c>
      <c r="BZ91">
        <f ca="1">IF(AND($B91&gt;0,SUM(BZ$3:BZ90)=0,SUM($H91:BY91)=0),$B91,0)</f>
        <v>0</v>
      </c>
      <c r="CA91">
        <f ca="1">IF(AND($B91&gt;0,SUM(CA$3:CA90)=0,SUM($H91:BZ91)=0),$B91,0)</f>
        <v>0</v>
      </c>
      <c r="CB91">
        <f ca="1">IF(AND($B91&gt;0,SUM(CB$3:CB90)=0,SUM($H91:CA91)=0),$B91,0)</f>
        <v>0</v>
      </c>
      <c r="CC91">
        <f ca="1">IF(AND($B91&gt;0,SUM(CC$3:CC90)=0,SUM($H91:CB91)=0),$B91,0)</f>
        <v>0</v>
      </c>
      <c r="CD91">
        <f ca="1">IF(AND($B91&gt;0,SUM(CD$3:CD90)=0,SUM($H91:CC91)=0),$B91,0)</f>
        <v>0</v>
      </c>
      <c r="CE91">
        <f ca="1">IF(AND($B91&gt;0,SUM(CE$3:CE90)=0,SUM($H91:CD91)=0),$B91,0)</f>
        <v>0</v>
      </c>
      <c r="CF91">
        <f ca="1">IF(AND($B91&gt;0,SUM(CF$3:CF90)=0,SUM($H91:CE91)=0),$B91,0)</f>
        <v>0</v>
      </c>
      <c r="CG91">
        <f ca="1">IF(AND($B91&gt;0,SUM(CG$3:CG90)=0,SUM($H91:CF91)=0),$B91,0)</f>
        <v>0</v>
      </c>
      <c r="CH91">
        <f ca="1">IF(AND($B91&gt;0,SUM(CH$3:CH90)=0,SUM($H91:CG91)=0),$B91,0)</f>
        <v>0</v>
      </c>
      <c r="CI91">
        <f ca="1">IF(AND($B91&gt;0,SUM(CI$3:CI90)=0,SUM($H91:CH91)=0),$B91,0)</f>
        <v>0</v>
      </c>
      <c r="CJ91">
        <f ca="1">IF(AND($B91&gt;0,SUM(CJ$3:CJ90)=0,SUM($H91:CI91)=0),$B91,0)</f>
        <v>0</v>
      </c>
      <c r="CK91">
        <f ca="1">IF(AND($B91&gt;0,SUM(CK$3:CK90)=0,SUM($H91:CJ91)=0),$B91,0)</f>
        <v>0</v>
      </c>
      <c r="CL91">
        <f ca="1">IF(AND($B91&gt;0,SUM(CL$3:CL90)=0,SUM($H91:CK91)=0),$B91,0)</f>
        <v>0</v>
      </c>
      <c r="CM91">
        <f ca="1">IF(AND($B91&gt;0,SUM(CM$3:CM90)=0,SUM($H91:CL91)=0),$B91,0)</f>
        <v>0</v>
      </c>
      <c r="CN91">
        <f ca="1">IF(AND($B91&gt;0,SUM(CN$3:CN90)=0,SUM($H91:CM91)=0),$B91,0)</f>
        <v>0</v>
      </c>
      <c r="CO91">
        <f ca="1">IF(AND($B91&gt;0,SUM(CO$3:CO90)=0,SUM($H91:CN91)=0),$B91,0)</f>
        <v>0</v>
      </c>
      <c r="CP91">
        <f ca="1">IF(AND($B91&gt;0,SUM(CP$3:CP90)=0,SUM($H91:CO91)=0),$B91,0)</f>
        <v>0</v>
      </c>
      <c r="CQ91">
        <f ca="1">IF(AND($B91&gt;0,SUM(CQ$3:CQ90)=0,SUM($H91:CP91)=0),$B91,0)</f>
        <v>0</v>
      </c>
      <c r="CR91">
        <f ca="1">IF(AND($B91&gt;0,SUM(CR$3:CR90)=0,SUM($H91:CQ91)=0),$B91,0)</f>
        <v>0</v>
      </c>
      <c r="CS91">
        <f ca="1">IF(AND($B91&gt;0,SUM(CS$3:CS90)=0,SUM($H91:CR91)=0),$B91,0)</f>
        <v>0</v>
      </c>
      <c r="CT91">
        <f ca="1">IF(AND($B91&gt;0,SUM(CT$3:CT90)=0,SUM($H91:CS91)=0),$B91,0)</f>
        <v>0</v>
      </c>
      <c r="CU91">
        <f ca="1">IF(AND($B91&gt;0,SUM(CU$3:CU90)=0,SUM($H91:CT91)=0),$B91,0)</f>
        <v>0</v>
      </c>
      <c r="CV91">
        <f ca="1">IF(AND($B91&gt;0,SUM(CV$3:CV90)=0,SUM($H91:CU91)=0),$B91,0)</f>
        <v>0</v>
      </c>
      <c r="CW91">
        <f ca="1">IF(AND($B91&gt;0,SUM(CW$3:CW90)=0,SUM($H91:CV91)=0),$B91,0)</f>
        <v>0</v>
      </c>
      <c r="CX91">
        <f ca="1">IF(AND($B91&gt;0,SUM(CX$3:CX90)=0,SUM($H91:CW91)=0),$B91,0)</f>
        <v>0</v>
      </c>
      <c r="CY91">
        <f ca="1">IF(AND($B91&gt;0,SUM(CY$3:CY90)=0,SUM($H91:CX91)=0),$B91,0)</f>
        <v>0</v>
      </c>
      <c r="CZ91">
        <f ca="1">IF(AND($B91&gt;0,SUM(CZ$3:CZ90)=0,SUM($H91:CY91)=0),$B91,0)</f>
        <v>0</v>
      </c>
      <c r="DA91">
        <f ca="1">IF(AND($B91&gt;0,SUM(DA$3:DA90)=0,SUM($H91:CZ91)=0),$B91,0)</f>
        <v>0</v>
      </c>
      <c r="DB91">
        <f ca="1">IF(AND($B91&gt;0,SUM(DB$3:DB90)=0,SUM($H91:DA91)=0),$B91,0)</f>
        <v>0</v>
      </c>
      <c r="DC91">
        <f ca="1">IF(AND($B91&gt;0,SUM(DC$3:DC90)=0,SUM($H91:DB91)=0),$B91,0)</f>
        <v>0</v>
      </c>
      <c r="DD91">
        <f ca="1">IF(AND($B91&gt;0,SUM(DD$3:DD90)=0,SUM($H91:DC91)=0),$B91,0)</f>
        <v>0</v>
      </c>
      <c r="DE91">
        <f ca="1">IF(AND($B91&gt;0,SUM(DE$3:DE90)=0,SUM($H91:DD91)=0),$B91,0)</f>
        <v>0</v>
      </c>
      <c r="DF91">
        <f ca="1">IF(AND($B91&gt;0,SUM(DF$3:DF90)=0,SUM($H91:DE91)=0),$B91,0)</f>
        <v>0</v>
      </c>
      <c r="DG91">
        <f ca="1">IF(AND($B91&gt;0,SUM(DG$3:DG90)=0,SUM($H91:DF91)=0),$B91,0)</f>
        <v>0</v>
      </c>
      <c r="DH91">
        <f ca="1">IF(AND($B91&gt;0,SUM(DH$3:DH90)=0,SUM($H91:DG91)=0),$B91,0)</f>
        <v>0</v>
      </c>
      <c r="DI91">
        <f ca="1">IF(AND($B91&gt;0,SUM(DI$3:DI90)=0,SUM($H91:DH91)=0),$B91,0)</f>
        <v>0</v>
      </c>
      <c r="DJ91">
        <f ca="1">IF(AND($B91&gt;0,SUM(DJ$3:DJ90)=0,SUM($H91:DI91)=0),$B91,0)</f>
        <v>0</v>
      </c>
      <c r="DK91">
        <f ca="1">IF(AND($B91&gt;0,SUM(DK$3:DK90)=0,SUM($H91:DJ91)=0),$B91,0)</f>
        <v>0</v>
      </c>
      <c r="DL91">
        <f ca="1">IF(AND($B91&gt;0,SUM(DL$3:DL90)=0,SUM($H91:DK91)=0),$B91,0)</f>
        <v>0</v>
      </c>
      <c r="DM91">
        <f ca="1">IF(AND($B91&gt;0,SUM(DM$3:DM90)=0,SUM($H91:DL91)=0),$B91,0)</f>
        <v>0</v>
      </c>
      <c r="DN91">
        <f ca="1">IF(AND($B91&gt;0,SUM(DN$3:DN90)=0,SUM($H91:DM91)=0),$B91,0)</f>
        <v>0</v>
      </c>
      <c r="DO91">
        <f ca="1">IF(AND($B91&gt;0,SUM(DO$3:DO90)=0,SUM($H91:DN91)=0),$B91,0)</f>
        <v>0</v>
      </c>
      <c r="DP91">
        <f ca="1">IF(AND($B91&gt;0,SUM(DP$3:DP90)=0,SUM($H91:DO91)=0),$B91,0)</f>
        <v>0</v>
      </c>
      <c r="DQ91">
        <f ca="1">IF(AND($B91&gt;0,SUM(DQ$3:DQ90)=0,SUM($H91:DP91)=0),$B91,0)</f>
        <v>0</v>
      </c>
      <c r="DR91">
        <f ca="1">IF(AND($B91&gt;0,SUM(DR$3:DR90)=0,SUM($H91:DQ91)=0),$B91,0)</f>
        <v>0</v>
      </c>
      <c r="DS91">
        <f ca="1">IF(AND($B91&gt;0,SUM(DS$3:DS90)=0,SUM($H91:DR91)=0),$B91,0)</f>
        <v>0</v>
      </c>
      <c r="DT91">
        <f ca="1">IF(AND($B91&gt;0,SUM(DT$3:DT90)=0,SUM($H91:DS91)=0),$B91,0)</f>
        <v>0</v>
      </c>
      <c r="DU91">
        <f ca="1">IF(AND($B91&gt;0,SUM(DU$3:DU90)=0,SUM($H91:DT91)=0),$B91,0)</f>
        <v>0</v>
      </c>
      <c r="DV91">
        <f ca="1">IF(AND($B91&gt;0,SUM(DV$3:DV90)=0,SUM($H91:DU91)=0),$B91,0)</f>
        <v>0</v>
      </c>
      <c r="DW91">
        <f ca="1">IF(AND($B91&gt;0,SUM(DW$3:DW90)=0,SUM($H91:DV91)=0),$B91,0)</f>
        <v>0</v>
      </c>
      <c r="DX91">
        <f ca="1">IF(AND($B91&gt;0,SUM(DX$3:DX90)=0,SUM($H91:DW91)=0),$B91,0)</f>
        <v>0</v>
      </c>
      <c r="DY91">
        <f ca="1">IF(AND($B91&gt;0,SUM(DY$3:DY90)=0,SUM($H91:DX91)=0),$B91,0)</f>
        <v>0</v>
      </c>
      <c r="DZ91">
        <f ca="1">IF(AND($B91&gt;0,SUM(DZ$3:DZ90)=0,SUM($H91:DY91)=0),$B91,0)</f>
        <v>0</v>
      </c>
      <c r="EA91">
        <f ca="1">IF(AND($B91&gt;0,SUM(EA$3:EA90)=0,SUM($H91:DZ91)=0),$B91,0)</f>
        <v>0</v>
      </c>
      <c r="EB91">
        <f ca="1">IF(AND($B91&gt;0,SUM(EB$3:EB90)=0,SUM($H91:EA91)=0),$B91,0)</f>
        <v>0</v>
      </c>
      <c r="EC91">
        <f ca="1">IF(AND($B91&gt;0,SUM(EC$3:EC90)=0,SUM($H91:EB91)=0),$B91,0)</f>
        <v>0</v>
      </c>
      <c r="ED91">
        <f ca="1">IF(AND($B91&gt;0,SUM(ED$3:ED90)=0,SUM($H91:EC91)=0),$B91,0)</f>
        <v>0</v>
      </c>
      <c r="EE91">
        <f ca="1">IF(AND($B91&gt;0,SUM(EE$3:EE90)=0,SUM($H91:ED91)=0),$B91,0)</f>
        <v>0</v>
      </c>
      <c r="EF91">
        <f ca="1">IF(AND($B91&gt;0,SUM(EF$3:EF90)=0,SUM($H91:EE91)=0),$B91,0)</f>
        <v>0</v>
      </c>
      <c r="EG91">
        <f ca="1">IF(AND($B91&gt;0,SUM(EG$3:EG90)=0,SUM($H91:EF91)=0),$B91,0)</f>
        <v>0</v>
      </c>
      <c r="EH91">
        <f ca="1">IF(AND($B91&gt;0,SUM(EH$3:EH90)=0,SUM($H91:EG91)=0),$B91,0)</f>
        <v>0</v>
      </c>
      <c r="EI91">
        <f ca="1">IF(AND($B91&gt;0,SUM(EI$3:EI90)=0,SUM($H91:EH91)=0),$B91,0)</f>
        <v>0</v>
      </c>
      <c r="EJ91">
        <f ca="1">IF(AND($B91&gt;0,SUM(EJ$3:EJ90)=0,SUM($H91:EI91)=0),$B91,0)</f>
        <v>0</v>
      </c>
      <c r="EK91">
        <f ca="1">IF(AND($B91&gt;0,SUM(EK$3:EK90)=0,SUM($H91:EJ91)=0),$B91,0)</f>
        <v>0</v>
      </c>
      <c r="EL91">
        <f ca="1">IF(AND($B91&gt;0,SUM(EL$3:EL90)=0,SUM($H91:EK91)=0),$B91,0)</f>
        <v>0</v>
      </c>
      <c r="EM91">
        <f ca="1">IF(AND($B91&gt;0,SUM(EM$3:EM90)=0,SUM($H91:EL91)=0),$B91,0)</f>
        <v>0</v>
      </c>
      <c r="EN91">
        <f ca="1">IF(AND($B91&gt;0,SUM(EN$3:EN90)=0,SUM($H91:EM91)=0),$B91,0)</f>
        <v>0</v>
      </c>
      <c r="EO91">
        <f ca="1">IF(AND($B91&gt;0,SUM(EO$3:EO90)=0,SUM($H91:EN91)=0),$B91,0)</f>
        <v>0</v>
      </c>
      <c r="EP91">
        <f ca="1">IF(AND($B91&gt;0,SUM(EP$3:EP90)=0,SUM($H91:EO91)=0),$B91,0)</f>
        <v>0</v>
      </c>
      <c r="EQ91">
        <f ca="1">IF(AND($B91&gt;0,SUM(EQ$3:EQ90)=0,SUM($H91:EP91)=0),$B91,0)</f>
        <v>0</v>
      </c>
      <c r="ER91">
        <f ca="1">IF(AND($B91&gt;0,SUM(ER$3:ER90)=0,SUM($H91:EQ91)=0),$B91,0)</f>
        <v>0</v>
      </c>
      <c r="ES91">
        <f ca="1">IF(AND($B91&gt;0,SUM(ES$3:ES90)=0,SUM($H91:ER91)=0),$B91,0)</f>
        <v>0</v>
      </c>
      <c r="ET91">
        <f ca="1">IF(AND($B91&gt;0,SUM(ET$3:ET90)=0,SUM($H91:ES91)=0),$B91,0)</f>
        <v>0</v>
      </c>
      <c r="EU91">
        <f ca="1">IF(AND($B91&gt;0,SUM(EU$3:EU90)=0,SUM($H91:ET91)=0),$B91,0)</f>
        <v>0</v>
      </c>
      <c r="EV91">
        <f ca="1">IF(AND($B91&gt;0,SUM(EV$3:EV90)=0,SUM($H91:EU91)=0),$B91,0)</f>
        <v>0</v>
      </c>
      <c r="EW91">
        <f ca="1">IF(AND($B91&gt;0,SUM(EW$3:EW90)=0,SUM($H91:EV91)=0),$B91,0)</f>
        <v>0</v>
      </c>
      <c r="EX91">
        <f ca="1">IF(AND($B91&gt;0,SUM(EX$3:EX90)=0,SUM($H91:EW91)=0),$B91,0)</f>
        <v>0</v>
      </c>
      <c r="EY91">
        <f ca="1">IF(AND($B91&gt;0,SUM(EY$3:EY90)=0,SUM($H91:EX91)=0),$B91,0)</f>
        <v>0</v>
      </c>
      <c r="EZ91">
        <f ca="1">IF(AND($B91&gt;0,SUM(EZ$3:EZ90)=0,SUM($H91:EY91)=0),$B91,0)</f>
        <v>0</v>
      </c>
      <c r="FA91">
        <f ca="1">IF(AND($B91&gt;0,SUM(FA$3:FA90)=0,SUM($H91:EZ91)=0),$B91,0)</f>
        <v>0</v>
      </c>
      <c r="FB91">
        <f ca="1">IF(AND($B91&gt;0,SUM(FB$3:FB90)=0,SUM($H91:FA91)=0),$B91,0)</f>
        <v>0</v>
      </c>
      <c r="FC91">
        <f ca="1">IF(AND($B91&gt;0,SUM(FC$3:FC90)=0,SUM($H91:FB91)=0),$B91,0)</f>
        <v>0</v>
      </c>
      <c r="FD91">
        <f ca="1">IF(AND($B91&gt;0,SUM(FD$3:FD90)=0,SUM($H91:FC91)=0),$B91,0)</f>
        <v>0</v>
      </c>
      <c r="FE91">
        <f ca="1">IF(AND($B91&gt;0,SUM(FE$3:FE90)=0,SUM($H91:FD91)=0),$B91,0)</f>
        <v>0</v>
      </c>
      <c r="FF91">
        <f ca="1">IF(AND($B91&gt;0,SUM(FF$3:FF90)=0,SUM($H91:FE91)=0),$B91,0)</f>
        <v>0</v>
      </c>
      <c r="FG91">
        <f ca="1">IF(AND($B91&gt;0,SUM(FG$3:FG90)=0,SUM($H91:FF91)=0),$B91,0)</f>
        <v>0</v>
      </c>
      <c r="FH91">
        <f ca="1">IF(AND($B91&gt;0,SUM(FH$3:FH90)=0,SUM($H91:FG91)=0),$B91,0)</f>
        <v>0</v>
      </c>
      <c r="FI91">
        <f ca="1">IF(AND($B91&gt;0,SUM(FI$3:FI90)=0,SUM($H91:FH91)=0),$B91,0)</f>
        <v>0</v>
      </c>
      <c r="FJ91">
        <f ca="1">IF(AND($B91&gt;0,SUM(FJ$3:FJ90)=0,SUM($H91:FI91)=0),$B91,0)</f>
        <v>0</v>
      </c>
      <c r="FK91">
        <f ca="1">IF(AND($B91&gt;0,SUM(FK$3:FK90)=0,SUM($H91:FJ91)=0),$B91,0)</f>
        <v>0</v>
      </c>
      <c r="FL91">
        <f ca="1">IF(AND($B91&gt;0,SUM(FL$3:FL90)=0,SUM($H91:FK91)=0),$B91,0)</f>
        <v>0</v>
      </c>
      <c r="FM91">
        <f ca="1">IF(AND($B91&gt;0,SUM(FM$3:FM90)=0,SUM($H91:FL91)=0),$B91,0)</f>
        <v>0</v>
      </c>
      <c r="FN91">
        <f ca="1">IF(AND($B91&gt;0,SUM(FN$3:FN90)=0,SUM($H91:FM91)=0),$B91,0)</f>
        <v>0</v>
      </c>
      <c r="FS91" s="67" t="s">
        <v>316</v>
      </c>
      <c r="FT91" s="67" t="s">
        <v>157</v>
      </c>
      <c r="FU91" s="342">
        <v>7906808</v>
      </c>
      <c r="FV91" s="67">
        <v>1</v>
      </c>
      <c r="FY91" s="249" t="s">
        <v>621</v>
      </c>
      <c r="FZ91" s="67" t="s">
        <v>157</v>
      </c>
      <c r="GA91" s="67" t="str">
        <f>""</f>
        <v/>
      </c>
      <c r="GB91" s="67">
        <v>1</v>
      </c>
      <c r="GE91" s="67" t="s">
        <v>833</v>
      </c>
      <c r="GF91" s="67" t="s">
        <v>157</v>
      </c>
      <c r="GG91" s="67" t="str">
        <f>""</f>
        <v/>
      </c>
      <c r="GH91" s="67">
        <v>1</v>
      </c>
    </row>
    <row r="92" spans="1:190" ht="15.75" thickBot="1" x14ac:dyDescent="0.3">
      <c r="A92">
        <v>92</v>
      </c>
      <c r="B92">
        <f ca="1">IF(AND(SET_NEEDED&gt;0,SET_INCLUDED&lt;1),A92,0)</f>
        <v>0</v>
      </c>
      <c r="C92" s="240" t="str">
        <f t="shared" ca="1" si="10"/>
        <v>SET Liityntä moduli (Smart Temperature moduli)</v>
      </c>
      <c r="D92" s="240" t="str">
        <f t="shared" ca="1" si="11"/>
        <v>SET</v>
      </c>
      <c r="E92" s="240">
        <f t="shared" ca="1" si="12"/>
        <v>7906733</v>
      </c>
      <c r="F92" s="240">
        <f t="shared" ca="1" si="13"/>
        <v>1</v>
      </c>
      <c r="G92" s="47">
        <f ca="1">INDEX($I$2:$FN$2,ROWS(G$2:G92))</f>
        <v>0</v>
      </c>
      <c r="H92">
        <v>0</v>
      </c>
      <c r="I92">
        <f ca="1">IF(AND($B92&gt;0,SUM(I$3:I91)=0,SUM($H92:H92)=0),$B92,0)</f>
        <v>0</v>
      </c>
      <c r="J92">
        <f ca="1">IF(AND($B92&gt;0,SUM(J$3:J91)=0,SUM($H92:I92)=0),$B92,0)</f>
        <v>0</v>
      </c>
      <c r="K92">
        <f ca="1">IF(AND($B92&gt;0,SUM(K$3:K91)=0,SUM($H92:J92)=0),$B92,0)</f>
        <v>0</v>
      </c>
      <c r="L92">
        <f ca="1">IF(AND($B92&gt;0,SUM(L$3:L91)=0,SUM($H92:K92)=0),$B92,0)</f>
        <v>0</v>
      </c>
      <c r="M92">
        <f ca="1">IF(AND($B92&gt;0,SUM(M$3:M91)=0,SUM($H92:L92)=0),$B92,0)</f>
        <v>0</v>
      </c>
      <c r="N92">
        <f ca="1">IF(AND($B92&gt;0,SUM(N$3:N91)=0,SUM($H92:M92)=0),$B92,0)</f>
        <v>0</v>
      </c>
      <c r="O92">
        <f ca="1">IF(AND($B92&gt;0,SUM(O$3:O91)=0,SUM($H92:N92)=0),$B92,0)</f>
        <v>0</v>
      </c>
      <c r="P92">
        <f ca="1">IF(AND($B92&gt;0,SUM(P$3:P91)=0,SUM($H92:O92)=0),$B92,0)</f>
        <v>0</v>
      </c>
      <c r="Q92">
        <f ca="1">IF(AND($B92&gt;0,SUM(Q$3:Q91)=0,SUM($H92:P92)=0),$B92,0)</f>
        <v>0</v>
      </c>
      <c r="R92">
        <f ca="1">IF(AND($B92&gt;0,SUM(R$3:R91)=0,SUM($H92:Q92)=0),$B92,0)</f>
        <v>0</v>
      </c>
      <c r="S92">
        <f ca="1">IF(AND($B92&gt;0,SUM(S$3:S91)=0,SUM($H92:R92)=0),$B92,0)</f>
        <v>0</v>
      </c>
      <c r="T92">
        <f ca="1">IF(AND($B92&gt;0,SUM(T$3:T91)=0,SUM($H92:S92)=0),$B92,0)</f>
        <v>0</v>
      </c>
      <c r="U92">
        <f ca="1">IF(AND($B92&gt;0,SUM(U$3:U91)=0,SUM($H92:T92)=0),$B92,0)</f>
        <v>0</v>
      </c>
      <c r="V92">
        <f ca="1">IF(AND($B92&gt;0,SUM(V$3:V91)=0,SUM($H92:U92)=0),$B92,0)</f>
        <v>0</v>
      </c>
      <c r="W92">
        <f ca="1">IF(AND($B92&gt;0,SUM(W$3:W91)=0,SUM($H92:V92)=0),$B92,0)</f>
        <v>0</v>
      </c>
      <c r="X92">
        <f ca="1">IF(AND($B92&gt;0,SUM(X$3:X91)=0,SUM($H92:W92)=0),$B92,0)</f>
        <v>0</v>
      </c>
      <c r="Y92">
        <f ca="1">IF(AND($B92&gt;0,SUM(Y$3:Y91)=0,SUM($H92:X92)=0),$B92,0)</f>
        <v>0</v>
      </c>
      <c r="Z92">
        <f ca="1">IF(AND($B92&gt;0,SUM(Z$3:Z91)=0,SUM($H92:Y92)=0),$B92,0)</f>
        <v>0</v>
      </c>
      <c r="AA92">
        <f ca="1">IF(AND($B92&gt;0,SUM(AA$3:AA91)=0,SUM($H92:Z92)=0),$B92,0)</f>
        <v>0</v>
      </c>
      <c r="AB92">
        <f ca="1">IF(AND($B92&gt;0,SUM(AB$3:AB91)=0,SUM($H92:AA92)=0),$B92,0)</f>
        <v>0</v>
      </c>
      <c r="AC92">
        <f ca="1">IF(AND($B92&gt;0,SUM(AC$3:AC91)=0,SUM($H92:AB92)=0),$B92,0)</f>
        <v>0</v>
      </c>
      <c r="AD92">
        <f ca="1">IF(AND($B92&gt;0,SUM(AD$3:AD91)=0,SUM($H92:AC92)=0),$B92,0)</f>
        <v>0</v>
      </c>
      <c r="AE92">
        <f ca="1">IF(AND($B92&gt;0,SUM(AE$3:AE91)=0,SUM($H92:AD92)=0),$B92,0)</f>
        <v>0</v>
      </c>
      <c r="AF92">
        <f ca="1">IF(AND($B92&gt;0,SUM(AF$3:AF91)=0,SUM($H92:AE92)=0),$B92,0)</f>
        <v>0</v>
      </c>
      <c r="AG92">
        <f ca="1">IF(AND($B92&gt;0,SUM(AG$3:AG91)=0,SUM($H92:AF92)=0),$B92,0)</f>
        <v>0</v>
      </c>
      <c r="AH92">
        <f ca="1">IF(AND($B92&gt;0,SUM(AH$3:AH91)=0,SUM($H92:AG92)=0),$B92,0)</f>
        <v>0</v>
      </c>
      <c r="AI92">
        <f ca="1">IF(AND($B92&gt;0,SUM(AI$3:AI91)=0,SUM($H92:AH92)=0),$B92,0)</f>
        <v>0</v>
      </c>
      <c r="AJ92">
        <f ca="1">IF(AND($B92&gt;0,SUM(AJ$3:AJ91)=0,SUM($H92:AI92)=0),$B92,0)</f>
        <v>0</v>
      </c>
      <c r="AK92">
        <f ca="1">IF(AND($B92&gt;0,SUM(AK$3:AK91)=0,SUM($H92:AJ92)=0),$B92,0)</f>
        <v>0</v>
      </c>
      <c r="AL92">
        <f ca="1">IF(AND($B92&gt;0,SUM(AL$3:AL91)=0,SUM($H92:AK92)=0),$B92,0)</f>
        <v>0</v>
      </c>
      <c r="AM92">
        <f ca="1">IF(AND($B92&gt;0,SUM(AM$3:AM91)=0,SUM($H92:AL92)=0),$B92,0)</f>
        <v>0</v>
      </c>
      <c r="AN92">
        <f ca="1">IF(AND($B92&gt;0,SUM(AN$3:AN91)=0,SUM($H92:AM92)=0),$B92,0)</f>
        <v>0</v>
      </c>
      <c r="AO92">
        <f ca="1">IF(AND($B92&gt;0,SUM(AO$3:AO91)=0,SUM($H92:AN92)=0),$B92,0)</f>
        <v>0</v>
      </c>
      <c r="AP92">
        <f ca="1">IF(AND($B92&gt;0,SUM(AP$3:AP91)=0,SUM($H92:AO92)=0),$B92,0)</f>
        <v>0</v>
      </c>
      <c r="AQ92">
        <f ca="1">IF(AND($B92&gt;0,SUM(AQ$3:AQ91)=0,SUM($H92:AP92)=0),$B92,0)</f>
        <v>0</v>
      </c>
      <c r="AR92">
        <f ca="1">IF(AND($B92&gt;0,SUM(AR$3:AR91)=0,SUM($H92:AQ92)=0),$B92,0)</f>
        <v>0</v>
      </c>
      <c r="AS92">
        <f ca="1">IF(AND($B92&gt;0,SUM(AS$3:AS91)=0,SUM($H92:AR92)=0),$B92,0)</f>
        <v>0</v>
      </c>
      <c r="AT92">
        <f ca="1">IF(AND($B92&gt;0,SUM(AT$3:AT91)=0,SUM($H92:AS92)=0),$B92,0)</f>
        <v>0</v>
      </c>
      <c r="AU92">
        <f ca="1">IF(AND($B92&gt;0,SUM(AU$3:AU91)=0,SUM($H92:AT92)=0),$B92,0)</f>
        <v>0</v>
      </c>
      <c r="AV92">
        <f ca="1">IF(AND($B92&gt;0,SUM(AV$3:AV91)=0,SUM($H92:AU92)=0),$B92,0)</f>
        <v>0</v>
      </c>
      <c r="AW92">
        <f ca="1">IF(AND($B92&gt;0,SUM(AW$3:AW91)=0,SUM($H92:AV92)=0),$B92,0)</f>
        <v>0</v>
      </c>
      <c r="AX92">
        <f ca="1">IF(AND($B92&gt;0,SUM(AX$3:AX91)=0,SUM($H92:AW92)=0),$B92,0)</f>
        <v>0</v>
      </c>
      <c r="AY92">
        <f ca="1">IF(AND($B92&gt;0,SUM(AY$3:AY91)=0,SUM($H92:AX92)=0),$B92,0)</f>
        <v>0</v>
      </c>
      <c r="AZ92">
        <f ca="1">IF(AND($B92&gt;0,SUM(AZ$3:AZ91)=0,SUM($H92:AY92)=0),$B92,0)</f>
        <v>0</v>
      </c>
      <c r="BA92">
        <f ca="1">IF(AND($B92&gt;0,SUM(BA$3:BA91)=0,SUM($H92:AZ92)=0),$B92,0)</f>
        <v>0</v>
      </c>
      <c r="BB92">
        <f ca="1">IF(AND($B92&gt;0,SUM(BB$3:BB91)=0,SUM($H92:BA92)=0),$B92,0)</f>
        <v>0</v>
      </c>
      <c r="BC92">
        <f ca="1">IF(AND($B92&gt;0,SUM(BC$3:BC91)=0,SUM($H92:BB92)=0),$B92,0)</f>
        <v>0</v>
      </c>
      <c r="BD92">
        <f ca="1">IF(AND($B92&gt;0,SUM(BD$3:BD91)=0,SUM($H92:BC92)=0),$B92,0)</f>
        <v>0</v>
      </c>
      <c r="BE92">
        <f ca="1">IF(AND($B92&gt;0,SUM(BE$3:BE91)=0,SUM($H92:BD92)=0),$B92,0)</f>
        <v>0</v>
      </c>
      <c r="BF92">
        <f ca="1">IF(AND($B92&gt;0,SUM(BF$3:BF91)=0,SUM($H92:BE92)=0),$B92,0)</f>
        <v>0</v>
      </c>
      <c r="BG92">
        <f ca="1">IF(AND($B92&gt;0,SUM(BG$3:BG91)=0,SUM($H92:BF92)=0),$B92,0)</f>
        <v>0</v>
      </c>
      <c r="BH92">
        <f ca="1">IF(AND($B92&gt;0,SUM(BH$3:BH91)=0,SUM($H92:BG92)=0),$B92,0)</f>
        <v>0</v>
      </c>
      <c r="BI92">
        <f ca="1">IF(AND($B92&gt;0,SUM(BI$3:BI91)=0,SUM($H92:BH92)=0),$B92,0)</f>
        <v>0</v>
      </c>
      <c r="BJ92">
        <f ca="1">IF(AND($B92&gt;0,SUM(BJ$3:BJ91)=0,SUM($H92:BI92)=0),$B92,0)</f>
        <v>0</v>
      </c>
      <c r="BK92">
        <f ca="1">IF(AND($B92&gt;0,SUM(BK$3:BK91)=0,SUM($H92:BJ92)=0),$B92,0)</f>
        <v>0</v>
      </c>
      <c r="BL92">
        <f ca="1">IF(AND($B92&gt;0,SUM(BL$3:BL91)=0,SUM($H92:BK92)=0),$B92,0)</f>
        <v>0</v>
      </c>
      <c r="BM92">
        <f ca="1">IF(AND($B92&gt;0,SUM(BM$3:BM91)=0,SUM($H92:BL92)=0),$B92,0)</f>
        <v>0</v>
      </c>
      <c r="BN92">
        <f ca="1">IF(AND($B92&gt;0,SUM(BN$3:BN91)=0,SUM($H92:BM92)=0),$B92,0)</f>
        <v>0</v>
      </c>
      <c r="BO92">
        <f ca="1">IF(AND($B92&gt;0,SUM(BO$3:BO91)=0,SUM($H92:BN92)=0),$B92,0)</f>
        <v>0</v>
      </c>
      <c r="BP92">
        <f ca="1">IF(AND($B92&gt;0,SUM(BP$3:BP91)=0,SUM($H92:BO92)=0),$B92,0)</f>
        <v>0</v>
      </c>
      <c r="BQ92">
        <f ca="1">IF(AND($B92&gt;0,SUM(BQ$3:BQ91)=0,SUM($H92:BP92)=0),$B92,0)</f>
        <v>0</v>
      </c>
      <c r="BR92">
        <f ca="1">IF(AND($B92&gt;0,SUM(BR$3:BR91)=0,SUM($H92:BQ92)=0),$B92,0)</f>
        <v>0</v>
      </c>
      <c r="BS92">
        <f ca="1">IF(AND($B92&gt;0,SUM(BS$3:BS91)=0,SUM($H92:BR92)=0),$B92,0)</f>
        <v>0</v>
      </c>
      <c r="BT92">
        <f ca="1">IF(AND($B92&gt;0,SUM(BT$3:BT91)=0,SUM($H92:BS92)=0),$B92,0)</f>
        <v>0</v>
      </c>
      <c r="BU92">
        <f ca="1">IF(AND($B92&gt;0,SUM(BU$3:BU91)=0,SUM($H92:BT92)=0),$B92,0)</f>
        <v>0</v>
      </c>
      <c r="BV92">
        <f ca="1">IF(AND($B92&gt;0,SUM(BV$3:BV91)=0,SUM($H92:BU92)=0),$B92,0)</f>
        <v>0</v>
      </c>
      <c r="BW92">
        <f ca="1">IF(AND($B92&gt;0,SUM(BW$3:BW91)=0,SUM($H92:BV92)=0),$B92,0)</f>
        <v>0</v>
      </c>
      <c r="BX92">
        <f ca="1">IF(AND($B92&gt;0,SUM(BX$3:BX91)=0,SUM($H92:BW92)=0),$B92,0)</f>
        <v>0</v>
      </c>
      <c r="BY92">
        <f ca="1">IF(AND($B92&gt;0,SUM(BY$3:BY91)=0,SUM($H92:BX92)=0),$B92,0)</f>
        <v>0</v>
      </c>
      <c r="BZ92">
        <f ca="1">IF(AND($B92&gt;0,SUM(BZ$3:BZ91)=0,SUM($H92:BY92)=0),$B92,0)</f>
        <v>0</v>
      </c>
      <c r="CA92">
        <f ca="1">IF(AND($B92&gt;0,SUM(CA$3:CA91)=0,SUM($H92:BZ92)=0),$B92,0)</f>
        <v>0</v>
      </c>
      <c r="CB92">
        <f ca="1">IF(AND($B92&gt;0,SUM(CB$3:CB91)=0,SUM($H92:CA92)=0),$B92,0)</f>
        <v>0</v>
      </c>
      <c r="CC92">
        <f ca="1">IF(AND($B92&gt;0,SUM(CC$3:CC91)=0,SUM($H92:CB92)=0),$B92,0)</f>
        <v>0</v>
      </c>
      <c r="CD92">
        <f ca="1">IF(AND($B92&gt;0,SUM(CD$3:CD91)=0,SUM($H92:CC92)=0),$B92,0)</f>
        <v>0</v>
      </c>
      <c r="CE92">
        <f ca="1">IF(AND($B92&gt;0,SUM(CE$3:CE91)=0,SUM($H92:CD92)=0),$B92,0)</f>
        <v>0</v>
      </c>
      <c r="CF92">
        <f ca="1">IF(AND($B92&gt;0,SUM(CF$3:CF91)=0,SUM($H92:CE92)=0),$B92,0)</f>
        <v>0</v>
      </c>
      <c r="CG92">
        <f ca="1">IF(AND($B92&gt;0,SUM(CG$3:CG91)=0,SUM($H92:CF92)=0),$B92,0)</f>
        <v>0</v>
      </c>
      <c r="CH92">
        <f ca="1">IF(AND($B92&gt;0,SUM(CH$3:CH91)=0,SUM($H92:CG92)=0),$B92,0)</f>
        <v>0</v>
      </c>
      <c r="CI92">
        <f ca="1">IF(AND($B92&gt;0,SUM(CI$3:CI91)=0,SUM($H92:CH92)=0),$B92,0)</f>
        <v>0</v>
      </c>
      <c r="CJ92">
        <f ca="1">IF(AND($B92&gt;0,SUM(CJ$3:CJ91)=0,SUM($H92:CI92)=0),$B92,0)</f>
        <v>0</v>
      </c>
      <c r="CK92">
        <f ca="1">IF(AND($B92&gt;0,SUM(CK$3:CK91)=0,SUM($H92:CJ92)=0),$B92,0)</f>
        <v>0</v>
      </c>
      <c r="CL92">
        <f ca="1">IF(AND($B92&gt;0,SUM(CL$3:CL91)=0,SUM($H92:CK92)=0),$B92,0)</f>
        <v>0</v>
      </c>
      <c r="CM92">
        <f ca="1">IF(AND($B92&gt;0,SUM(CM$3:CM91)=0,SUM($H92:CL92)=0),$B92,0)</f>
        <v>0</v>
      </c>
      <c r="CN92">
        <f ca="1">IF(AND($B92&gt;0,SUM(CN$3:CN91)=0,SUM($H92:CM92)=0),$B92,0)</f>
        <v>0</v>
      </c>
      <c r="CO92">
        <f ca="1">IF(AND($B92&gt;0,SUM(CO$3:CO91)=0,SUM($H92:CN92)=0),$B92,0)</f>
        <v>0</v>
      </c>
      <c r="CP92">
        <f ca="1">IF(AND($B92&gt;0,SUM(CP$3:CP91)=0,SUM($H92:CO92)=0),$B92,0)</f>
        <v>0</v>
      </c>
      <c r="CQ92">
        <f ca="1">IF(AND($B92&gt;0,SUM(CQ$3:CQ91)=0,SUM($H92:CP92)=0),$B92,0)</f>
        <v>0</v>
      </c>
      <c r="CR92">
        <f ca="1">IF(AND($B92&gt;0,SUM(CR$3:CR91)=0,SUM($H92:CQ92)=0),$B92,0)</f>
        <v>0</v>
      </c>
      <c r="CS92">
        <f ca="1">IF(AND($B92&gt;0,SUM(CS$3:CS91)=0,SUM($H92:CR92)=0),$B92,0)</f>
        <v>0</v>
      </c>
      <c r="CT92">
        <f ca="1">IF(AND($B92&gt;0,SUM(CT$3:CT91)=0,SUM($H92:CS92)=0),$B92,0)</f>
        <v>0</v>
      </c>
      <c r="CU92">
        <f ca="1">IF(AND($B92&gt;0,SUM(CU$3:CU91)=0,SUM($H92:CT92)=0),$B92,0)</f>
        <v>0</v>
      </c>
      <c r="CV92">
        <f ca="1">IF(AND($B92&gt;0,SUM(CV$3:CV91)=0,SUM($H92:CU92)=0),$B92,0)</f>
        <v>0</v>
      </c>
      <c r="CW92">
        <f ca="1">IF(AND($B92&gt;0,SUM(CW$3:CW91)=0,SUM($H92:CV92)=0),$B92,0)</f>
        <v>0</v>
      </c>
      <c r="CX92">
        <f ca="1">IF(AND($B92&gt;0,SUM(CX$3:CX91)=0,SUM($H92:CW92)=0),$B92,0)</f>
        <v>0</v>
      </c>
      <c r="CY92">
        <f ca="1">IF(AND($B92&gt;0,SUM(CY$3:CY91)=0,SUM($H92:CX92)=0),$B92,0)</f>
        <v>0</v>
      </c>
      <c r="CZ92">
        <f ca="1">IF(AND($B92&gt;0,SUM(CZ$3:CZ91)=0,SUM($H92:CY92)=0),$B92,0)</f>
        <v>0</v>
      </c>
      <c r="DA92">
        <f ca="1">IF(AND($B92&gt;0,SUM(DA$3:DA91)=0,SUM($H92:CZ92)=0),$B92,0)</f>
        <v>0</v>
      </c>
      <c r="DB92">
        <f ca="1">IF(AND($B92&gt;0,SUM(DB$3:DB91)=0,SUM($H92:DA92)=0),$B92,0)</f>
        <v>0</v>
      </c>
      <c r="DC92">
        <f ca="1">IF(AND($B92&gt;0,SUM(DC$3:DC91)=0,SUM($H92:DB92)=0),$B92,0)</f>
        <v>0</v>
      </c>
      <c r="DD92">
        <f ca="1">IF(AND($B92&gt;0,SUM(DD$3:DD91)=0,SUM($H92:DC92)=0),$B92,0)</f>
        <v>0</v>
      </c>
      <c r="DE92">
        <f ca="1">IF(AND($B92&gt;0,SUM(DE$3:DE91)=0,SUM($H92:DD92)=0),$B92,0)</f>
        <v>0</v>
      </c>
      <c r="DF92">
        <f ca="1">IF(AND($B92&gt;0,SUM(DF$3:DF91)=0,SUM($H92:DE92)=0),$B92,0)</f>
        <v>0</v>
      </c>
      <c r="DG92">
        <f ca="1">IF(AND($B92&gt;0,SUM(DG$3:DG91)=0,SUM($H92:DF92)=0),$B92,0)</f>
        <v>0</v>
      </c>
      <c r="DH92">
        <f ca="1">IF(AND($B92&gt;0,SUM(DH$3:DH91)=0,SUM($H92:DG92)=0),$B92,0)</f>
        <v>0</v>
      </c>
      <c r="DI92">
        <f ca="1">IF(AND($B92&gt;0,SUM(DI$3:DI91)=0,SUM($H92:DH92)=0),$B92,0)</f>
        <v>0</v>
      </c>
      <c r="DJ92">
        <f ca="1">IF(AND($B92&gt;0,SUM(DJ$3:DJ91)=0,SUM($H92:DI92)=0),$B92,0)</f>
        <v>0</v>
      </c>
      <c r="DK92">
        <f ca="1">IF(AND($B92&gt;0,SUM(DK$3:DK91)=0,SUM($H92:DJ92)=0),$B92,0)</f>
        <v>0</v>
      </c>
      <c r="DL92">
        <f ca="1">IF(AND($B92&gt;0,SUM(DL$3:DL91)=0,SUM($H92:DK92)=0),$B92,0)</f>
        <v>0</v>
      </c>
      <c r="DM92">
        <f ca="1">IF(AND($B92&gt;0,SUM(DM$3:DM91)=0,SUM($H92:DL92)=0),$B92,0)</f>
        <v>0</v>
      </c>
      <c r="DN92">
        <f ca="1">IF(AND($B92&gt;0,SUM(DN$3:DN91)=0,SUM($H92:DM92)=0),$B92,0)</f>
        <v>0</v>
      </c>
      <c r="DO92">
        <f ca="1">IF(AND($B92&gt;0,SUM(DO$3:DO91)=0,SUM($H92:DN92)=0),$B92,0)</f>
        <v>0</v>
      </c>
      <c r="DP92">
        <f ca="1">IF(AND($B92&gt;0,SUM(DP$3:DP91)=0,SUM($H92:DO92)=0),$B92,0)</f>
        <v>0</v>
      </c>
      <c r="DQ92">
        <f ca="1">IF(AND($B92&gt;0,SUM(DQ$3:DQ91)=0,SUM($H92:DP92)=0),$B92,0)</f>
        <v>0</v>
      </c>
      <c r="DR92">
        <f ca="1">IF(AND($B92&gt;0,SUM(DR$3:DR91)=0,SUM($H92:DQ92)=0),$B92,0)</f>
        <v>0</v>
      </c>
      <c r="DS92">
        <f ca="1">IF(AND($B92&gt;0,SUM(DS$3:DS91)=0,SUM($H92:DR92)=0),$B92,0)</f>
        <v>0</v>
      </c>
      <c r="DT92">
        <f ca="1">IF(AND($B92&gt;0,SUM(DT$3:DT91)=0,SUM($H92:DS92)=0),$B92,0)</f>
        <v>0</v>
      </c>
      <c r="DU92">
        <f ca="1">IF(AND($B92&gt;0,SUM(DU$3:DU91)=0,SUM($H92:DT92)=0),$B92,0)</f>
        <v>0</v>
      </c>
      <c r="DV92">
        <f ca="1">IF(AND($B92&gt;0,SUM(DV$3:DV91)=0,SUM($H92:DU92)=0),$B92,0)</f>
        <v>0</v>
      </c>
      <c r="DW92">
        <f ca="1">IF(AND($B92&gt;0,SUM(DW$3:DW91)=0,SUM($H92:DV92)=0),$B92,0)</f>
        <v>0</v>
      </c>
      <c r="DX92">
        <f ca="1">IF(AND($B92&gt;0,SUM(DX$3:DX91)=0,SUM($H92:DW92)=0),$B92,0)</f>
        <v>0</v>
      </c>
      <c r="DY92">
        <f ca="1">IF(AND($B92&gt;0,SUM(DY$3:DY91)=0,SUM($H92:DX92)=0),$B92,0)</f>
        <v>0</v>
      </c>
      <c r="DZ92">
        <f ca="1">IF(AND($B92&gt;0,SUM(DZ$3:DZ91)=0,SUM($H92:DY92)=0),$B92,0)</f>
        <v>0</v>
      </c>
      <c r="EA92">
        <f ca="1">IF(AND($B92&gt;0,SUM(EA$3:EA91)=0,SUM($H92:DZ92)=0),$B92,0)</f>
        <v>0</v>
      </c>
      <c r="EB92">
        <f ca="1">IF(AND($B92&gt;0,SUM(EB$3:EB91)=0,SUM($H92:EA92)=0),$B92,0)</f>
        <v>0</v>
      </c>
      <c r="EC92">
        <f ca="1">IF(AND($B92&gt;0,SUM(EC$3:EC91)=0,SUM($H92:EB92)=0),$B92,0)</f>
        <v>0</v>
      </c>
      <c r="ED92">
        <f ca="1">IF(AND($B92&gt;0,SUM(ED$3:ED91)=0,SUM($H92:EC92)=0),$B92,0)</f>
        <v>0</v>
      </c>
      <c r="EE92">
        <f ca="1">IF(AND($B92&gt;0,SUM(EE$3:EE91)=0,SUM($H92:ED92)=0),$B92,0)</f>
        <v>0</v>
      </c>
      <c r="EF92">
        <f ca="1">IF(AND($B92&gt;0,SUM(EF$3:EF91)=0,SUM($H92:EE92)=0),$B92,0)</f>
        <v>0</v>
      </c>
      <c r="EG92">
        <f ca="1">IF(AND($B92&gt;0,SUM(EG$3:EG91)=0,SUM($H92:EF92)=0),$B92,0)</f>
        <v>0</v>
      </c>
      <c r="EH92">
        <f ca="1">IF(AND($B92&gt;0,SUM(EH$3:EH91)=0,SUM($H92:EG92)=0),$B92,0)</f>
        <v>0</v>
      </c>
      <c r="EI92">
        <f ca="1">IF(AND($B92&gt;0,SUM(EI$3:EI91)=0,SUM($H92:EH92)=0),$B92,0)</f>
        <v>0</v>
      </c>
      <c r="EJ92">
        <f ca="1">IF(AND($B92&gt;0,SUM(EJ$3:EJ91)=0,SUM($H92:EI92)=0),$B92,0)</f>
        <v>0</v>
      </c>
      <c r="EK92">
        <f ca="1">IF(AND($B92&gt;0,SUM(EK$3:EK91)=0,SUM($H92:EJ92)=0),$B92,0)</f>
        <v>0</v>
      </c>
      <c r="EL92">
        <f ca="1">IF(AND($B92&gt;0,SUM(EL$3:EL91)=0,SUM($H92:EK92)=0),$B92,0)</f>
        <v>0</v>
      </c>
      <c r="EM92">
        <f ca="1">IF(AND($B92&gt;0,SUM(EM$3:EM91)=0,SUM($H92:EL92)=0),$B92,0)</f>
        <v>0</v>
      </c>
      <c r="EN92">
        <f ca="1">IF(AND($B92&gt;0,SUM(EN$3:EN91)=0,SUM($H92:EM92)=0),$B92,0)</f>
        <v>0</v>
      </c>
      <c r="EO92">
        <f ca="1">IF(AND($B92&gt;0,SUM(EO$3:EO91)=0,SUM($H92:EN92)=0),$B92,0)</f>
        <v>0</v>
      </c>
      <c r="EP92">
        <f ca="1">IF(AND($B92&gt;0,SUM(EP$3:EP91)=0,SUM($H92:EO92)=0),$B92,0)</f>
        <v>0</v>
      </c>
      <c r="EQ92">
        <f ca="1">IF(AND($B92&gt;0,SUM(EQ$3:EQ91)=0,SUM($H92:EP92)=0),$B92,0)</f>
        <v>0</v>
      </c>
      <c r="ER92">
        <f ca="1">IF(AND($B92&gt;0,SUM(ER$3:ER91)=0,SUM($H92:EQ92)=0),$B92,0)</f>
        <v>0</v>
      </c>
      <c r="ES92">
        <f ca="1">IF(AND($B92&gt;0,SUM(ES$3:ES91)=0,SUM($H92:ER92)=0),$B92,0)</f>
        <v>0</v>
      </c>
      <c r="ET92">
        <f ca="1">IF(AND($B92&gt;0,SUM(ET$3:ET91)=0,SUM($H92:ES92)=0),$B92,0)</f>
        <v>0</v>
      </c>
      <c r="EU92">
        <f ca="1">IF(AND($B92&gt;0,SUM(EU$3:EU91)=0,SUM($H92:ET92)=0),$B92,0)</f>
        <v>0</v>
      </c>
      <c r="EV92">
        <f ca="1">IF(AND($B92&gt;0,SUM(EV$3:EV91)=0,SUM($H92:EU92)=0),$B92,0)</f>
        <v>0</v>
      </c>
      <c r="EW92">
        <f ca="1">IF(AND($B92&gt;0,SUM(EW$3:EW91)=0,SUM($H92:EV92)=0),$B92,0)</f>
        <v>0</v>
      </c>
      <c r="EX92">
        <f ca="1">IF(AND($B92&gt;0,SUM(EX$3:EX91)=0,SUM($H92:EW92)=0),$B92,0)</f>
        <v>0</v>
      </c>
      <c r="EY92">
        <f ca="1">IF(AND($B92&gt;0,SUM(EY$3:EY91)=0,SUM($H92:EX92)=0),$B92,0)</f>
        <v>0</v>
      </c>
      <c r="EZ92">
        <f ca="1">IF(AND($B92&gt;0,SUM(EZ$3:EZ91)=0,SUM($H92:EY92)=0),$B92,0)</f>
        <v>0</v>
      </c>
      <c r="FA92">
        <f ca="1">IF(AND($B92&gt;0,SUM(FA$3:FA91)=0,SUM($H92:EZ92)=0),$B92,0)</f>
        <v>0</v>
      </c>
      <c r="FB92">
        <f ca="1">IF(AND($B92&gt;0,SUM(FB$3:FB91)=0,SUM($H92:FA92)=0),$B92,0)</f>
        <v>0</v>
      </c>
      <c r="FC92">
        <f ca="1">IF(AND($B92&gt;0,SUM(FC$3:FC91)=0,SUM($H92:FB92)=0),$B92,0)</f>
        <v>0</v>
      </c>
      <c r="FD92">
        <f ca="1">IF(AND($B92&gt;0,SUM(FD$3:FD91)=0,SUM($H92:FC92)=0),$B92,0)</f>
        <v>0</v>
      </c>
      <c r="FE92">
        <f ca="1">IF(AND($B92&gt;0,SUM(FE$3:FE91)=0,SUM($H92:FD92)=0),$B92,0)</f>
        <v>0</v>
      </c>
      <c r="FF92">
        <f ca="1">IF(AND($B92&gt;0,SUM(FF$3:FF91)=0,SUM($H92:FE92)=0),$B92,0)</f>
        <v>0</v>
      </c>
      <c r="FG92">
        <f ca="1">IF(AND($B92&gt;0,SUM(FG$3:FG91)=0,SUM($H92:FF92)=0),$B92,0)</f>
        <v>0</v>
      </c>
      <c r="FH92">
        <f ca="1">IF(AND($B92&gt;0,SUM(FH$3:FH91)=0,SUM($H92:FG92)=0),$B92,0)</f>
        <v>0</v>
      </c>
      <c r="FI92">
        <f ca="1">IF(AND($B92&gt;0,SUM(FI$3:FI91)=0,SUM($H92:FH92)=0),$B92,0)</f>
        <v>0</v>
      </c>
      <c r="FJ92">
        <f ca="1">IF(AND($B92&gt;0,SUM(FJ$3:FJ91)=0,SUM($H92:FI92)=0),$B92,0)</f>
        <v>0</v>
      </c>
      <c r="FK92">
        <f ca="1">IF(AND($B92&gt;0,SUM(FK$3:FK91)=0,SUM($H92:FJ92)=0),$B92,0)</f>
        <v>0</v>
      </c>
      <c r="FL92">
        <f ca="1">IF(AND($B92&gt;0,SUM(FL$3:FL91)=0,SUM($H92:FK92)=0),$B92,0)</f>
        <v>0</v>
      </c>
      <c r="FM92">
        <f ca="1">IF(AND($B92&gt;0,SUM(FM$3:FM91)=0,SUM($H92:FL92)=0),$B92,0)</f>
        <v>0</v>
      </c>
      <c r="FN92">
        <f ca="1">IF(AND($B92&gt;0,SUM(FN$3:FN91)=0,SUM($H92:FM92)=0),$B92,0)</f>
        <v>0</v>
      </c>
      <c r="FS92" s="67" t="s">
        <v>620</v>
      </c>
      <c r="FT92" s="67" t="s">
        <v>5</v>
      </c>
      <c r="FU92" s="342">
        <v>7906733</v>
      </c>
      <c r="FV92" s="67">
        <v>1</v>
      </c>
      <c r="FY92" s="249" t="s">
        <v>615</v>
      </c>
      <c r="FZ92" s="67" t="s">
        <v>5</v>
      </c>
      <c r="GA92" s="67" t="str">
        <f>""</f>
        <v/>
      </c>
      <c r="GB92" s="67">
        <v>1</v>
      </c>
      <c r="GE92" s="67" t="s">
        <v>834</v>
      </c>
      <c r="GF92" s="67" t="s">
        <v>5</v>
      </c>
      <c r="GG92" s="67" t="str">
        <f>""</f>
        <v/>
      </c>
      <c r="GH92" s="67">
        <v>1</v>
      </c>
    </row>
    <row r="93" spans="1:190" ht="15.75" thickBot="1" x14ac:dyDescent="0.3">
      <c r="A93">
        <v>93</v>
      </c>
      <c r="B93">
        <f ca="1">IF(SEM_NEEDED&gt;0,A93,0)</f>
        <v>0</v>
      </c>
      <c r="C93" s="240" t="str">
        <f t="shared" ca="1" si="10"/>
        <v>SEM Liityntä moduli (Smart Modbus moduli)</v>
      </c>
      <c r="D93" s="240" t="str">
        <f t="shared" ca="1" si="11"/>
        <v>SEM</v>
      </c>
      <c r="E93" s="240">
        <f t="shared" ca="1" si="12"/>
        <v>7906734</v>
      </c>
      <c r="F93" s="240">
        <f t="shared" ca="1" si="13"/>
        <v>1</v>
      </c>
      <c r="G93" s="47">
        <f ca="1">INDEX($I$2:$FN$2,ROWS(G$2:G93))</f>
        <v>0</v>
      </c>
      <c r="H93">
        <v>0</v>
      </c>
      <c r="I93">
        <f ca="1">IF(AND($B93&gt;0,SUM(I$3:I92)=0,SUM($H93:H93)=0),$B93,0)</f>
        <v>0</v>
      </c>
      <c r="J93">
        <f ca="1">IF(AND($B93&gt;0,SUM(J$3:J92)=0,SUM($H93:I93)=0),$B93,0)</f>
        <v>0</v>
      </c>
      <c r="K93">
        <f ca="1">IF(AND($B93&gt;0,SUM(K$3:K92)=0,SUM($H93:J93)=0),$B93,0)</f>
        <v>0</v>
      </c>
      <c r="L93">
        <f ca="1">IF(AND($B93&gt;0,SUM(L$3:L92)=0,SUM($H93:K93)=0),$B93,0)</f>
        <v>0</v>
      </c>
      <c r="M93">
        <f ca="1">IF(AND($B93&gt;0,SUM(M$3:M92)=0,SUM($H93:L93)=0),$B93,0)</f>
        <v>0</v>
      </c>
      <c r="N93">
        <f ca="1">IF(AND($B93&gt;0,SUM(N$3:N92)=0,SUM($H93:M93)=0),$B93,0)</f>
        <v>0</v>
      </c>
      <c r="O93">
        <f ca="1">IF(AND($B93&gt;0,SUM(O$3:O92)=0,SUM($H93:N93)=0),$B93,0)</f>
        <v>0</v>
      </c>
      <c r="P93">
        <f ca="1">IF(AND($B93&gt;0,SUM(P$3:P92)=0,SUM($H93:O93)=0),$B93,0)</f>
        <v>0</v>
      </c>
      <c r="Q93">
        <f ca="1">IF(AND($B93&gt;0,SUM(Q$3:Q92)=0,SUM($H93:P93)=0),$B93,0)</f>
        <v>0</v>
      </c>
      <c r="R93">
        <f ca="1">IF(AND($B93&gt;0,SUM(R$3:R92)=0,SUM($H93:Q93)=0),$B93,0)</f>
        <v>0</v>
      </c>
      <c r="S93">
        <f ca="1">IF(AND($B93&gt;0,SUM(S$3:S92)=0,SUM($H93:R93)=0),$B93,0)</f>
        <v>0</v>
      </c>
      <c r="T93">
        <f ca="1">IF(AND($B93&gt;0,SUM(T$3:T92)=0,SUM($H93:S93)=0),$B93,0)</f>
        <v>0</v>
      </c>
      <c r="U93">
        <f ca="1">IF(AND($B93&gt;0,SUM(U$3:U92)=0,SUM($H93:T93)=0),$B93,0)</f>
        <v>0</v>
      </c>
      <c r="V93">
        <f ca="1">IF(AND($B93&gt;0,SUM(V$3:V92)=0,SUM($H93:U93)=0),$B93,0)</f>
        <v>0</v>
      </c>
      <c r="W93">
        <f ca="1">IF(AND($B93&gt;0,SUM(W$3:W92)=0,SUM($H93:V93)=0),$B93,0)</f>
        <v>0</v>
      </c>
      <c r="X93">
        <f ca="1">IF(AND($B93&gt;0,SUM(X$3:X92)=0,SUM($H93:W93)=0),$B93,0)</f>
        <v>0</v>
      </c>
      <c r="Y93">
        <f ca="1">IF(AND($B93&gt;0,SUM(Y$3:Y92)=0,SUM($H93:X93)=0),$B93,0)</f>
        <v>0</v>
      </c>
      <c r="Z93">
        <f ca="1">IF(AND($B93&gt;0,SUM(Z$3:Z92)=0,SUM($H93:Y93)=0),$B93,0)</f>
        <v>0</v>
      </c>
      <c r="AA93">
        <f ca="1">IF(AND($B93&gt;0,SUM(AA$3:AA92)=0,SUM($H93:Z93)=0),$B93,0)</f>
        <v>0</v>
      </c>
      <c r="AB93">
        <f ca="1">IF(AND($B93&gt;0,SUM(AB$3:AB92)=0,SUM($H93:AA93)=0),$B93,0)</f>
        <v>0</v>
      </c>
      <c r="AC93">
        <f ca="1">IF(AND($B93&gt;0,SUM(AC$3:AC92)=0,SUM($H93:AB93)=0),$B93,0)</f>
        <v>0</v>
      </c>
      <c r="AD93">
        <f ca="1">IF(AND($B93&gt;0,SUM(AD$3:AD92)=0,SUM($H93:AC93)=0),$B93,0)</f>
        <v>0</v>
      </c>
      <c r="AE93">
        <f ca="1">IF(AND($B93&gt;0,SUM(AE$3:AE92)=0,SUM($H93:AD93)=0),$B93,0)</f>
        <v>0</v>
      </c>
      <c r="AF93">
        <f ca="1">IF(AND($B93&gt;0,SUM(AF$3:AF92)=0,SUM($H93:AE93)=0),$B93,0)</f>
        <v>0</v>
      </c>
      <c r="AG93">
        <f ca="1">IF(AND($B93&gt;0,SUM(AG$3:AG92)=0,SUM($H93:AF93)=0),$B93,0)</f>
        <v>0</v>
      </c>
      <c r="AH93">
        <f ca="1">IF(AND($B93&gt;0,SUM(AH$3:AH92)=0,SUM($H93:AG93)=0),$B93,0)</f>
        <v>0</v>
      </c>
      <c r="AI93">
        <f ca="1">IF(AND($B93&gt;0,SUM(AI$3:AI92)=0,SUM($H93:AH93)=0),$B93,0)</f>
        <v>0</v>
      </c>
      <c r="AJ93">
        <f ca="1">IF(AND($B93&gt;0,SUM(AJ$3:AJ92)=0,SUM($H93:AI93)=0),$B93,0)</f>
        <v>0</v>
      </c>
      <c r="AK93">
        <f ca="1">IF(AND($B93&gt;0,SUM(AK$3:AK92)=0,SUM($H93:AJ93)=0),$B93,0)</f>
        <v>0</v>
      </c>
      <c r="AL93">
        <f ca="1">IF(AND($B93&gt;0,SUM(AL$3:AL92)=0,SUM($H93:AK93)=0),$B93,0)</f>
        <v>0</v>
      </c>
      <c r="AM93">
        <f ca="1">IF(AND($B93&gt;0,SUM(AM$3:AM92)=0,SUM($H93:AL93)=0),$B93,0)</f>
        <v>0</v>
      </c>
      <c r="AN93">
        <f ca="1">IF(AND($B93&gt;0,SUM(AN$3:AN92)=0,SUM($H93:AM93)=0),$B93,0)</f>
        <v>0</v>
      </c>
      <c r="AO93">
        <f ca="1">IF(AND($B93&gt;0,SUM(AO$3:AO92)=0,SUM($H93:AN93)=0),$B93,0)</f>
        <v>0</v>
      </c>
      <c r="AP93">
        <f ca="1">IF(AND($B93&gt;0,SUM(AP$3:AP92)=0,SUM($H93:AO93)=0),$B93,0)</f>
        <v>0</v>
      </c>
      <c r="AQ93">
        <f ca="1">IF(AND($B93&gt;0,SUM(AQ$3:AQ92)=0,SUM($H93:AP93)=0),$B93,0)</f>
        <v>0</v>
      </c>
      <c r="AR93">
        <f ca="1">IF(AND($B93&gt;0,SUM(AR$3:AR92)=0,SUM($H93:AQ93)=0),$B93,0)</f>
        <v>0</v>
      </c>
      <c r="AS93">
        <f ca="1">IF(AND($B93&gt;0,SUM(AS$3:AS92)=0,SUM($H93:AR93)=0),$B93,0)</f>
        <v>0</v>
      </c>
      <c r="AT93">
        <f ca="1">IF(AND($B93&gt;0,SUM(AT$3:AT92)=0,SUM($H93:AS93)=0),$B93,0)</f>
        <v>0</v>
      </c>
      <c r="AU93">
        <f ca="1">IF(AND($B93&gt;0,SUM(AU$3:AU92)=0,SUM($H93:AT93)=0),$B93,0)</f>
        <v>0</v>
      </c>
      <c r="AV93">
        <f ca="1">IF(AND($B93&gt;0,SUM(AV$3:AV92)=0,SUM($H93:AU93)=0),$B93,0)</f>
        <v>0</v>
      </c>
      <c r="AW93">
        <f ca="1">IF(AND($B93&gt;0,SUM(AW$3:AW92)=0,SUM($H93:AV93)=0),$B93,0)</f>
        <v>0</v>
      </c>
      <c r="AX93">
        <f ca="1">IF(AND($B93&gt;0,SUM(AX$3:AX92)=0,SUM($H93:AW93)=0),$B93,0)</f>
        <v>0</v>
      </c>
      <c r="AY93">
        <f ca="1">IF(AND($B93&gt;0,SUM(AY$3:AY92)=0,SUM($H93:AX93)=0),$B93,0)</f>
        <v>0</v>
      </c>
      <c r="AZ93">
        <f ca="1">IF(AND($B93&gt;0,SUM(AZ$3:AZ92)=0,SUM($H93:AY93)=0),$B93,0)</f>
        <v>0</v>
      </c>
      <c r="BA93">
        <f ca="1">IF(AND($B93&gt;0,SUM(BA$3:BA92)=0,SUM($H93:AZ93)=0),$B93,0)</f>
        <v>0</v>
      </c>
      <c r="BB93">
        <f ca="1">IF(AND($B93&gt;0,SUM(BB$3:BB92)=0,SUM($H93:BA93)=0),$B93,0)</f>
        <v>0</v>
      </c>
      <c r="BC93">
        <f ca="1">IF(AND($B93&gt;0,SUM(BC$3:BC92)=0,SUM($H93:BB93)=0),$B93,0)</f>
        <v>0</v>
      </c>
      <c r="BD93">
        <f ca="1">IF(AND($B93&gt;0,SUM(BD$3:BD92)=0,SUM($H93:BC93)=0),$B93,0)</f>
        <v>0</v>
      </c>
      <c r="BE93">
        <f ca="1">IF(AND($B93&gt;0,SUM(BE$3:BE92)=0,SUM($H93:BD93)=0),$B93,0)</f>
        <v>0</v>
      </c>
      <c r="BF93">
        <f ca="1">IF(AND($B93&gt;0,SUM(BF$3:BF92)=0,SUM($H93:BE93)=0),$B93,0)</f>
        <v>0</v>
      </c>
      <c r="BG93">
        <f ca="1">IF(AND($B93&gt;0,SUM(BG$3:BG92)=0,SUM($H93:BF93)=0),$B93,0)</f>
        <v>0</v>
      </c>
      <c r="BH93">
        <f ca="1">IF(AND($B93&gt;0,SUM(BH$3:BH92)=0,SUM($H93:BG93)=0),$B93,0)</f>
        <v>0</v>
      </c>
      <c r="BI93">
        <f ca="1">IF(AND($B93&gt;0,SUM(BI$3:BI92)=0,SUM($H93:BH93)=0),$B93,0)</f>
        <v>0</v>
      </c>
      <c r="BJ93">
        <f ca="1">IF(AND($B93&gt;0,SUM(BJ$3:BJ92)=0,SUM($H93:BI93)=0),$B93,0)</f>
        <v>0</v>
      </c>
      <c r="BK93">
        <f ca="1">IF(AND($B93&gt;0,SUM(BK$3:BK92)=0,SUM($H93:BJ93)=0),$B93,0)</f>
        <v>0</v>
      </c>
      <c r="BL93">
        <f ca="1">IF(AND($B93&gt;0,SUM(BL$3:BL92)=0,SUM($H93:BK93)=0),$B93,0)</f>
        <v>0</v>
      </c>
      <c r="BM93">
        <f ca="1">IF(AND($B93&gt;0,SUM(BM$3:BM92)=0,SUM($H93:BL93)=0),$B93,0)</f>
        <v>0</v>
      </c>
      <c r="BN93">
        <f ca="1">IF(AND($B93&gt;0,SUM(BN$3:BN92)=0,SUM($H93:BM93)=0),$B93,0)</f>
        <v>0</v>
      </c>
      <c r="BO93">
        <f ca="1">IF(AND($B93&gt;0,SUM(BO$3:BO92)=0,SUM($H93:BN93)=0),$B93,0)</f>
        <v>0</v>
      </c>
      <c r="BP93">
        <f ca="1">IF(AND($B93&gt;0,SUM(BP$3:BP92)=0,SUM($H93:BO93)=0),$B93,0)</f>
        <v>0</v>
      </c>
      <c r="BQ93">
        <f ca="1">IF(AND($B93&gt;0,SUM(BQ$3:BQ92)=0,SUM($H93:BP93)=0),$B93,0)</f>
        <v>0</v>
      </c>
      <c r="BR93">
        <f ca="1">IF(AND($B93&gt;0,SUM(BR$3:BR92)=0,SUM($H93:BQ93)=0),$B93,0)</f>
        <v>0</v>
      </c>
      <c r="BS93">
        <f ca="1">IF(AND($B93&gt;0,SUM(BS$3:BS92)=0,SUM($H93:BR93)=0),$B93,0)</f>
        <v>0</v>
      </c>
      <c r="BT93">
        <f ca="1">IF(AND($B93&gt;0,SUM(BT$3:BT92)=0,SUM($H93:BS93)=0),$B93,0)</f>
        <v>0</v>
      </c>
      <c r="BU93">
        <f ca="1">IF(AND($B93&gt;0,SUM(BU$3:BU92)=0,SUM($H93:BT93)=0),$B93,0)</f>
        <v>0</v>
      </c>
      <c r="BV93">
        <f ca="1">IF(AND($B93&gt;0,SUM(BV$3:BV92)=0,SUM($H93:BU93)=0),$B93,0)</f>
        <v>0</v>
      </c>
      <c r="BW93">
        <f ca="1">IF(AND($B93&gt;0,SUM(BW$3:BW92)=0,SUM($H93:BV93)=0),$B93,0)</f>
        <v>0</v>
      </c>
      <c r="BX93">
        <f ca="1">IF(AND($B93&gt;0,SUM(BX$3:BX92)=0,SUM($H93:BW93)=0),$B93,0)</f>
        <v>0</v>
      </c>
      <c r="BY93">
        <f ca="1">IF(AND($B93&gt;0,SUM(BY$3:BY92)=0,SUM($H93:BX93)=0),$B93,0)</f>
        <v>0</v>
      </c>
      <c r="BZ93">
        <f ca="1">IF(AND($B93&gt;0,SUM(BZ$3:BZ92)=0,SUM($H93:BY93)=0),$B93,0)</f>
        <v>0</v>
      </c>
      <c r="CA93">
        <f ca="1">IF(AND($B93&gt;0,SUM(CA$3:CA92)=0,SUM($H93:BZ93)=0),$B93,0)</f>
        <v>0</v>
      </c>
      <c r="CB93">
        <f ca="1">IF(AND($B93&gt;0,SUM(CB$3:CB92)=0,SUM($H93:CA93)=0),$B93,0)</f>
        <v>0</v>
      </c>
      <c r="CC93">
        <f ca="1">IF(AND($B93&gt;0,SUM(CC$3:CC92)=0,SUM($H93:CB93)=0),$B93,0)</f>
        <v>0</v>
      </c>
      <c r="CD93">
        <f ca="1">IF(AND($B93&gt;0,SUM(CD$3:CD92)=0,SUM($H93:CC93)=0),$B93,0)</f>
        <v>0</v>
      </c>
      <c r="CE93">
        <f ca="1">IF(AND($B93&gt;0,SUM(CE$3:CE92)=0,SUM($H93:CD93)=0),$B93,0)</f>
        <v>0</v>
      </c>
      <c r="CF93">
        <f ca="1">IF(AND($B93&gt;0,SUM(CF$3:CF92)=0,SUM($H93:CE93)=0),$B93,0)</f>
        <v>0</v>
      </c>
      <c r="CG93">
        <f ca="1">IF(AND($B93&gt;0,SUM(CG$3:CG92)=0,SUM($H93:CF93)=0),$B93,0)</f>
        <v>0</v>
      </c>
      <c r="CH93">
        <f ca="1">IF(AND($B93&gt;0,SUM(CH$3:CH92)=0,SUM($H93:CG93)=0),$B93,0)</f>
        <v>0</v>
      </c>
      <c r="CI93">
        <f ca="1">IF(AND($B93&gt;0,SUM(CI$3:CI92)=0,SUM($H93:CH93)=0),$B93,0)</f>
        <v>0</v>
      </c>
      <c r="CJ93">
        <f ca="1">IF(AND($B93&gt;0,SUM(CJ$3:CJ92)=0,SUM($H93:CI93)=0),$B93,0)</f>
        <v>0</v>
      </c>
      <c r="CK93">
        <f ca="1">IF(AND($B93&gt;0,SUM(CK$3:CK92)=0,SUM($H93:CJ93)=0),$B93,0)</f>
        <v>0</v>
      </c>
      <c r="CL93">
        <f ca="1">IF(AND($B93&gt;0,SUM(CL$3:CL92)=0,SUM($H93:CK93)=0),$B93,0)</f>
        <v>0</v>
      </c>
      <c r="CM93">
        <f ca="1">IF(AND($B93&gt;0,SUM(CM$3:CM92)=0,SUM($H93:CL93)=0),$B93,0)</f>
        <v>0</v>
      </c>
      <c r="CN93">
        <f ca="1">IF(AND($B93&gt;0,SUM(CN$3:CN92)=0,SUM($H93:CM93)=0),$B93,0)</f>
        <v>0</v>
      </c>
      <c r="CO93">
        <f ca="1">IF(AND($B93&gt;0,SUM(CO$3:CO92)=0,SUM($H93:CN93)=0),$B93,0)</f>
        <v>0</v>
      </c>
      <c r="CP93">
        <f ca="1">IF(AND($B93&gt;0,SUM(CP$3:CP92)=0,SUM($H93:CO93)=0),$B93,0)</f>
        <v>0</v>
      </c>
      <c r="CQ93">
        <f ca="1">IF(AND($B93&gt;0,SUM(CQ$3:CQ92)=0,SUM($H93:CP93)=0),$B93,0)</f>
        <v>0</v>
      </c>
      <c r="CR93">
        <f ca="1">IF(AND($B93&gt;0,SUM(CR$3:CR92)=0,SUM($H93:CQ93)=0),$B93,0)</f>
        <v>0</v>
      </c>
      <c r="CS93">
        <f ca="1">IF(AND($B93&gt;0,SUM(CS$3:CS92)=0,SUM($H93:CR93)=0),$B93,0)</f>
        <v>0</v>
      </c>
      <c r="CT93">
        <f ca="1">IF(AND($B93&gt;0,SUM(CT$3:CT92)=0,SUM($H93:CS93)=0),$B93,0)</f>
        <v>0</v>
      </c>
      <c r="CU93">
        <f ca="1">IF(AND($B93&gt;0,SUM(CU$3:CU92)=0,SUM($H93:CT93)=0),$B93,0)</f>
        <v>0</v>
      </c>
      <c r="CV93">
        <f ca="1">IF(AND($B93&gt;0,SUM(CV$3:CV92)=0,SUM($H93:CU93)=0),$B93,0)</f>
        <v>0</v>
      </c>
      <c r="CW93">
        <f ca="1">IF(AND($B93&gt;0,SUM(CW$3:CW92)=0,SUM($H93:CV93)=0),$B93,0)</f>
        <v>0</v>
      </c>
      <c r="CX93">
        <f ca="1">IF(AND($B93&gt;0,SUM(CX$3:CX92)=0,SUM($H93:CW93)=0),$B93,0)</f>
        <v>0</v>
      </c>
      <c r="CY93">
        <f ca="1">IF(AND($B93&gt;0,SUM(CY$3:CY92)=0,SUM($H93:CX93)=0),$B93,0)</f>
        <v>0</v>
      </c>
      <c r="CZ93">
        <f ca="1">IF(AND($B93&gt;0,SUM(CZ$3:CZ92)=0,SUM($H93:CY93)=0),$B93,0)</f>
        <v>0</v>
      </c>
      <c r="DA93">
        <f ca="1">IF(AND($B93&gt;0,SUM(DA$3:DA92)=0,SUM($H93:CZ93)=0),$B93,0)</f>
        <v>0</v>
      </c>
      <c r="DB93">
        <f ca="1">IF(AND($B93&gt;0,SUM(DB$3:DB92)=0,SUM($H93:DA93)=0),$B93,0)</f>
        <v>0</v>
      </c>
      <c r="DC93">
        <f ca="1">IF(AND($B93&gt;0,SUM(DC$3:DC92)=0,SUM($H93:DB93)=0),$B93,0)</f>
        <v>0</v>
      </c>
      <c r="DD93">
        <f ca="1">IF(AND($B93&gt;0,SUM(DD$3:DD92)=0,SUM($H93:DC93)=0),$B93,0)</f>
        <v>0</v>
      </c>
      <c r="DE93">
        <f ca="1">IF(AND($B93&gt;0,SUM(DE$3:DE92)=0,SUM($H93:DD93)=0),$B93,0)</f>
        <v>0</v>
      </c>
      <c r="DF93">
        <f ca="1">IF(AND($B93&gt;0,SUM(DF$3:DF92)=0,SUM($H93:DE93)=0),$B93,0)</f>
        <v>0</v>
      </c>
      <c r="DG93">
        <f ca="1">IF(AND($B93&gt;0,SUM(DG$3:DG92)=0,SUM($H93:DF93)=0),$B93,0)</f>
        <v>0</v>
      </c>
      <c r="DH93">
        <f ca="1">IF(AND($B93&gt;0,SUM(DH$3:DH92)=0,SUM($H93:DG93)=0),$B93,0)</f>
        <v>0</v>
      </c>
      <c r="DI93">
        <f ca="1">IF(AND($B93&gt;0,SUM(DI$3:DI92)=0,SUM($H93:DH93)=0),$B93,0)</f>
        <v>0</v>
      </c>
      <c r="DJ93">
        <f ca="1">IF(AND($B93&gt;0,SUM(DJ$3:DJ92)=0,SUM($H93:DI93)=0),$B93,0)</f>
        <v>0</v>
      </c>
      <c r="DK93">
        <f ca="1">IF(AND($B93&gt;0,SUM(DK$3:DK92)=0,SUM($H93:DJ93)=0),$B93,0)</f>
        <v>0</v>
      </c>
      <c r="DL93">
        <f ca="1">IF(AND($B93&gt;0,SUM(DL$3:DL92)=0,SUM($H93:DK93)=0),$B93,0)</f>
        <v>0</v>
      </c>
      <c r="DM93">
        <f ca="1">IF(AND($B93&gt;0,SUM(DM$3:DM92)=0,SUM($H93:DL93)=0),$B93,0)</f>
        <v>0</v>
      </c>
      <c r="DN93">
        <f ca="1">IF(AND($B93&gt;0,SUM(DN$3:DN92)=0,SUM($H93:DM93)=0),$B93,0)</f>
        <v>0</v>
      </c>
      <c r="DO93">
        <f ca="1">IF(AND($B93&gt;0,SUM(DO$3:DO92)=0,SUM($H93:DN93)=0),$B93,0)</f>
        <v>0</v>
      </c>
      <c r="DP93">
        <f ca="1">IF(AND($B93&gt;0,SUM(DP$3:DP92)=0,SUM($H93:DO93)=0),$B93,0)</f>
        <v>0</v>
      </c>
      <c r="DQ93">
        <f ca="1">IF(AND($B93&gt;0,SUM(DQ$3:DQ92)=0,SUM($H93:DP93)=0),$B93,0)</f>
        <v>0</v>
      </c>
      <c r="DR93">
        <f ca="1">IF(AND($B93&gt;0,SUM(DR$3:DR92)=0,SUM($H93:DQ93)=0),$B93,0)</f>
        <v>0</v>
      </c>
      <c r="DS93">
        <f ca="1">IF(AND($B93&gt;0,SUM(DS$3:DS92)=0,SUM($H93:DR93)=0),$B93,0)</f>
        <v>0</v>
      </c>
      <c r="DT93">
        <f ca="1">IF(AND($B93&gt;0,SUM(DT$3:DT92)=0,SUM($H93:DS93)=0),$B93,0)</f>
        <v>0</v>
      </c>
      <c r="DU93">
        <f ca="1">IF(AND($B93&gt;0,SUM(DU$3:DU92)=0,SUM($H93:DT93)=0),$B93,0)</f>
        <v>0</v>
      </c>
      <c r="DV93">
        <f ca="1">IF(AND($B93&gt;0,SUM(DV$3:DV92)=0,SUM($H93:DU93)=0),$B93,0)</f>
        <v>0</v>
      </c>
      <c r="DW93">
        <f ca="1">IF(AND($B93&gt;0,SUM(DW$3:DW92)=0,SUM($H93:DV93)=0),$B93,0)</f>
        <v>0</v>
      </c>
      <c r="DX93">
        <f ca="1">IF(AND($B93&gt;0,SUM(DX$3:DX92)=0,SUM($H93:DW93)=0),$B93,0)</f>
        <v>0</v>
      </c>
      <c r="DY93">
        <f ca="1">IF(AND($B93&gt;0,SUM(DY$3:DY92)=0,SUM($H93:DX93)=0),$B93,0)</f>
        <v>0</v>
      </c>
      <c r="DZ93">
        <f ca="1">IF(AND($B93&gt;0,SUM(DZ$3:DZ92)=0,SUM($H93:DY93)=0),$B93,0)</f>
        <v>0</v>
      </c>
      <c r="EA93">
        <f ca="1">IF(AND($B93&gt;0,SUM(EA$3:EA92)=0,SUM($H93:DZ93)=0),$B93,0)</f>
        <v>0</v>
      </c>
      <c r="EB93">
        <f ca="1">IF(AND($B93&gt;0,SUM(EB$3:EB92)=0,SUM($H93:EA93)=0),$B93,0)</f>
        <v>0</v>
      </c>
      <c r="EC93">
        <f ca="1">IF(AND($B93&gt;0,SUM(EC$3:EC92)=0,SUM($H93:EB93)=0),$B93,0)</f>
        <v>0</v>
      </c>
      <c r="ED93">
        <f ca="1">IF(AND($B93&gt;0,SUM(ED$3:ED92)=0,SUM($H93:EC93)=0),$B93,0)</f>
        <v>0</v>
      </c>
      <c r="EE93">
        <f ca="1">IF(AND($B93&gt;0,SUM(EE$3:EE92)=0,SUM($H93:ED93)=0),$B93,0)</f>
        <v>0</v>
      </c>
      <c r="EF93">
        <f ca="1">IF(AND($B93&gt;0,SUM(EF$3:EF92)=0,SUM($H93:EE93)=0),$B93,0)</f>
        <v>0</v>
      </c>
      <c r="EG93">
        <f ca="1">IF(AND($B93&gt;0,SUM(EG$3:EG92)=0,SUM($H93:EF93)=0),$B93,0)</f>
        <v>0</v>
      </c>
      <c r="EH93">
        <f ca="1">IF(AND($B93&gt;0,SUM(EH$3:EH92)=0,SUM($H93:EG93)=0),$B93,0)</f>
        <v>0</v>
      </c>
      <c r="EI93">
        <f ca="1">IF(AND($B93&gt;0,SUM(EI$3:EI92)=0,SUM($H93:EH93)=0),$B93,0)</f>
        <v>0</v>
      </c>
      <c r="EJ93">
        <f ca="1">IF(AND($B93&gt;0,SUM(EJ$3:EJ92)=0,SUM($H93:EI93)=0),$B93,0)</f>
        <v>0</v>
      </c>
      <c r="EK93">
        <f ca="1">IF(AND($B93&gt;0,SUM(EK$3:EK92)=0,SUM($H93:EJ93)=0),$B93,0)</f>
        <v>0</v>
      </c>
      <c r="EL93">
        <f ca="1">IF(AND($B93&gt;0,SUM(EL$3:EL92)=0,SUM($H93:EK93)=0),$B93,0)</f>
        <v>0</v>
      </c>
      <c r="EM93">
        <f ca="1">IF(AND($B93&gt;0,SUM(EM$3:EM92)=0,SUM($H93:EL93)=0),$B93,0)</f>
        <v>0</v>
      </c>
      <c r="EN93">
        <f ca="1">IF(AND($B93&gt;0,SUM(EN$3:EN92)=0,SUM($H93:EM93)=0),$B93,0)</f>
        <v>0</v>
      </c>
      <c r="EO93">
        <f ca="1">IF(AND($B93&gt;0,SUM(EO$3:EO92)=0,SUM($H93:EN93)=0),$B93,0)</f>
        <v>0</v>
      </c>
      <c r="EP93">
        <f ca="1">IF(AND($B93&gt;0,SUM(EP$3:EP92)=0,SUM($H93:EO93)=0),$B93,0)</f>
        <v>0</v>
      </c>
      <c r="EQ93">
        <f ca="1">IF(AND($B93&gt;0,SUM(EQ$3:EQ92)=0,SUM($H93:EP93)=0),$B93,0)</f>
        <v>0</v>
      </c>
      <c r="ER93">
        <f ca="1">IF(AND($B93&gt;0,SUM(ER$3:ER92)=0,SUM($H93:EQ93)=0),$B93,0)</f>
        <v>0</v>
      </c>
      <c r="ES93">
        <f ca="1">IF(AND($B93&gt;0,SUM(ES$3:ES92)=0,SUM($H93:ER93)=0),$B93,0)</f>
        <v>0</v>
      </c>
      <c r="ET93">
        <f ca="1">IF(AND($B93&gt;0,SUM(ET$3:ET92)=0,SUM($H93:ES93)=0),$B93,0)</f>
        <v>0</v>
      </c>
      <c r="EU93">
        <f ca="1">IF(AND($B93&gt;0,SUM(EU$3:EU92)=0,SUM($H93:ET93)=0),$B93,0)</f>
        <v>0</v>
      </c>
      <c r="EV93">
        <f ca="1">IF(AND($B93&gt;0,SUM(EV$3:EV92)=0,SUM($H93:EU93)=0),$B93,0)</f>
        <v>0</v>
      </c>
      <c r="EW93">
        <f ca="1">IF(AND($B93&gt;0,SUM(EW$3:EW92)=0,SUM($H93:EV93)=0),$B93,0)</f>
        <v>0</v>
      </c>
      <c r="EX93">
        <f ca="1">IF(AND($B93&gt;0,SUM(EX$3:EX92)=0,SUM($H93:EW93)=0),$B93,0)</f>
        <v>0</v>
      </c>
      <c r="EY93">
        <f ca="1">IF(AND($B93&gt;0,SUM(EY$3:EY92)=0,SUM($H93:EX93)=0),$B93,0)</f>
        <v>0</v>
      </c>
      <c r="EZ93">
        <f ca="1">IF(AND($B93&gt;0,SUM(EZ$3:EZ92)=0,SUM($H93:EY93)=0),$B93,0)</f>
        <v>0</v>
      </c>
      <c r="FA93">
        <f ca="1">IF(AND($B93&gt;0,SUM(FA$3:FA92)=0,SUM($H93:EZ93)=0),$B93,0)</f>
        <v>0</v>
      </c>
      <c r="FB93">
        <f ca="1">IF(AND($B93&gt;0,SUM(FB$3:FB92)=0,SUM($H93:FA93)=0),$B93,0)</f>
        <v>0</v>
      </c>
      <c r="FC93">
        <f ca="1">IF(AND($B93&gt;0,SUM(FC$3:FC92)=0,SUM($H93:FB93)=0),$B93,0)</f>
        <v>0</v>
      </c>
      <c r="FD93">
        <f ca="1">IF(AND($B93&gt;0,SUM(FD$3:FD92)=0,SUM($H93:FC93)=0),$B93,0)</f>
        <v>0</v>
      </c>
      <c r="FE93">
        <f ca="1">IF(AND($B93&gt;0,SUM(FE$3:FE92)=0,SUM($H93:FD93)=0),$B93,0)</f>
        <v>0</v>
      </c>
      <c r="FF93">
        <f ca="1">IF(AND($B93&gt;0,SUM(FF$3:FF92)=0,SUM($H93:FE93)=0),$B93,0)</f>
        <v>0</v>
      </c>
      <c r="FG93">
        <f ca="1">IF(AND($B93&gt;0,SUM(FG$3:FG92)=0,SUM($H93:FF93)=0),$B93,0)</f>
        <v>0</v>
      </c>
      <c r="FH93">
        <f ca="1">IF(AND($B93&gt;0,SUM(FH$3:FH92)=0,SUM($H93:FG93)=0),$B93,0)</f>
        <v>0</v>
      </c>
      <c r="FI93">
        <f ca="1">IF(AND($B93&gt;0,SUM(FI$3:FI92)=0,SUM($H93:FH93)=0),$B93,0)</f>
        <v>0</v>
      </c>
      <c r="FJ93">
        <f ca="1">IF(AND($B93&gt;0,SUM(FJ$3:FJ92)=0,SUM($H93:FI93)=0),$B93,0)</f>
        <v>0</v>
      </c>
      <c r="FK93">
        <f ca="1">IF(AND($B93&gt;0,SUM(FK$3:FK92)=0,SUM($H93:FJ93)=0),$B93,0)</f>
        <v>0</v>
      </c>
      <c r="FL93">
        <f ca="1">IF(AND($B93&gt;0,SUM(FL$3:FL92)=0,SUM($H93:FK93)=0),$B93,0)</f>
        <v>0</v>
      </c>
      <c r="FM93">
        <f ca="1">IF(AND($B93&gt;0,SUM(FM$3:FM92)=0,SUM($H93:FL93)=0),$B93,0)</f>
        <v>0</v>
      </c>
      <c r="FN93">
        <f ca="1">IF(AND($B93&gt;0,SUM(FN$3:FN92)=0,SUM($H93:FM93)=0),$B93,0)</f>
        <v>0</v>
      </c>
      <c r="FS93" s="67" t="s">
        <v>619</v>
      </c>
      <c r="FT93" s="67" t="s">
        <v>6</v>
      </c>
      <c r="FU93" s="342">
        <v>7906734</v>
      </c>
      <c r="FV93" s="67">
        <v>1</v>
      </c>
      <c r="FY93" s="249" t="s">
        <v>616</v>
      </c>
      <c r="FZ93" s="67" t="s">
        <v>6</v>
      </c>
      <c r="GA93" s="67" t="str">
        <f>""</f>
        <v/>
      </c>
      <c r="GB93" s="67">
        <v>1</v>
      </c>
      <c r="GE93" s="67" t="s">
        <v>835</v>
      </c>
      <c r="GF93" s="67" t="s">
        <v>6</v>
      </c>
      <c r="GG93" s="67" t="str">
        <f>""</f>
        <v/>
      </c>
      <c r="GH93" s="67">
        <v>1</v>
      </c>
    </row>
    <row r="94" spans="1:190" ht="15.75" thickBot="1" x14ac:dyDescent="0.3">
      <c r="A94">
        <v>94</v>
      </c>
      <c r="B94">
        <f ca="1">IF(SEC_NEEDED&gt;0,A94,0)</f>
        <v>0</v>
      </c>
      <c r="C94" s="240" t="str">
        <f t="shared" ca="1" si="10"/>
        <v>SEC Liityntä moduli (Smart IO laajennus kaapeli)</v>
      </c>
      <c r="D94" s="240" t="str">
        <f t="shared" ca="1" si="11"/>
        <v>SEC</v>
      </c>
      <c r="E94" s="240">
        <f t="shared" ca="1" si="12"/>
        <v>7906735</v>
      </c>
      <c r="F94" s="240">
        <f t="shared" ca="1" si="13"/>
        <v>1</v>
      </c>
      <c r="G94" s="47">
        <f ca="1">INDEX($I$2:$FN$2,ROWS(G$2:G94))</f>
        <v>0</v>
      </c>
      <c r="H94">
        <v>0</v>
      </c>
      <c r="I94">
        <f ca="1">IF(AND($B94&gt;0,SUM(I$3:I93)=0,SUM($H94:H94)=0),$B94,0)</f>
        <v>0</v>
      </c>
      <c r="J94">
        <f ca="1">IF(AND($B94&gt;0,SUM(J$3:J93)=0,SUM($H94:I94)=0),$B94,0)</f>
        <v>0</v>
      </c>
      <c r="K94">
        <f ca="1">IF(AND($B94&gt;0,SUM(K$3:K93)=0,SUM($H94:J94)=0),$B94,0)</f>
        <v>0</v>
      </c>
      <c r="L94">
        <f ca="1">IF(AND($B94&gt;0,SUM(L$3:L93)=0,SUM($H94:K94)=0),$B94,0)</f>
        <v>0</v>
      </c>
      <c r="M94">
        <f ca="1">IF(AND($B94&gt;0,SUM(M$3:M93)=0,SUM($H94:L94)=0),$B94,0)</f>
        <v>0</v>
      </c>
      <c r="N94">
        <f ca="1">IF(AND($B94&gt;0,SUM(N$3:N93)=0,SUM($H94:M94)=0),$B94,0)</f>
        <v>0</v>
      </c>
      <c r="O94">
        <f ca="1">IF(AND($B94&gt;0,SUM(O$3:O93)=0,SUM($H94:N94)=0),$B94,0)</f>
        <v>0</v>
      </c>
      <c r="P94">
        <f ca="1">IF(AND($B94&gt;0,SUM(P$3:P93)=0,SUM($H94:O94)=0),$B94,0)</f>
        <v>0</v>
      </c>
      <c r="Q94">
        <f ca="1">IF(AND($B94&gt;0,SUM(Q$3:Q93)=0,SUM($H94:P94)=0),$B94,0)</f>
        <v>0</v>
      </c>
      <c r="R94">
        <f ca="1">IF(AND($B94&gt;0,SUM(R$3:R93)=0,SUM($H94:Q94)=0),$B94,0)</f>
        <v>0</v>
      </c>
      <c r="S94">
        <f ca="1">IF(AND($B94&gt;0,SUM(S$3:S93)=0,SUM($H94:R94)=0),$B94,0)</f>
        <v>0</v>
      </c>
      <c r="T94">
        <f ca="1">IF(AND($B94&gt;0,SUM(T$3:T93)=0,SUM($H94:S94)=0),$B94,0)</f>
        <v>0</v>
      </c>
      <c r="U94">
        <f ca="1">IF(AND($B94&gt;0,SUM(U$3:U93)=0,SUM($H94:T94)=0),$B94,0)</f>
        <v>0</v>
      </c>
      <c r="V94">
        <f ca="1">IF(AND($B94&gt;0,SUM(V$3:V93)=0,SUM($H94:U94)=0),$B94,0)</f>
        <v>0</v>
      </c>
      <c r="W94">
        <f ca="1">IF(AND($B94&gt;0,SUM(W$3:W93)=0,SUM($H94:V94)=0),$B94,0)</f>
        <v>0</v>
      </c>
      <c r="X94">
        <f ca="1">IF(AND($B94&gt;0,SUM(X$3:X93)=0,SUM($H94:W94)=0),$B94,0)</f>
        <v>0</v>
      </c>
      <c r="Y94">
        <f ca="1">IF(AND($B94&gt;0,SUM(Y$3:Y93)=0,SUM($H94:X94)=0),$B94,0)</f>
        <v>0</v>
      </c>
      <c r="Z94">
        <f ca="1">IF(AND($B94&gt;0,SUM(Z$3:Z93)=0,SUM($H94:Y94)=0),$B94,0)</f>
        <v>0</v>
      </c>
      <c r="AA94">
        <f ca="1">IF(AND($B94&gt;0,SUM(AA$3:AA93)=0,SUM($H94:Z94)=0),$B94,0)</f>
        <v>0</v>
      </c>
      <c r="AB94">
        <f ca="1">IF(AND($B94&gt;0,SUM(AB$3:AB93)=0,SUM($H94:AA94)=0),$B94,0)</f>
        <v>0</v>
      </c>
      <c r="AC94">
        <f ca="1">IF(AND($B94&gt;0,SUM(AC$3:AC93)=0,SUM($H94:AB94)=0),$B94,0)</f>
        <v>0</v>
      </c>
      <c r="AD94">
        <f ca="1">IF(AND($B94&gt;0,SUM(AD$3:AD93)=0,SUM($H94:AC94)=0),$B94,0)</f>
        <v>0</v>
      </c>
      <c r="AE94">
        <f ca="1">IF(AND($B94&gt;0,SUM(AE$3:AE93)=0,SUM($H94:AD94)=0),$B94,0)</f>
        <v>0</v>
      </c>
      <c r="AF94">
        <f ca="1">IF(AND($B94&gt;0,SUM(AF$3:AF93)=0,SUM($H94:AE94)=0),$B94,0)</f>
        <v>0</v>
      </c>
      <c r="AG94">
        <f ca="1">IF(AND($B94&gt;0,SUM(AG$3:AG93)=0,SUM($H94:AF94)=0),$B94,0)</f>
        <v>0</v>
      </c>
      <c r="AH94">
        <f ca="1">IF(AND($B94&gt;0,SUM(AH$3:AH93)=0,SUM($H94:AG94)=0),$B94,0)</f>
        <v>0</v>
      </c>
      <c r="AI94">
        <f ca="1">IF(AND($B94&gt;0,SUM(AI$3:AI93)=0,SUM($H94:AH94)=0),$B94,0)</f>
        <v>0</v>
      </c>
      <c r="AJ94">
        <f ca="1">IF(AND($B94&gt;0,SUM(AJ$3:AJ93)=0,SUM($H94:AI94)=0),$B94,0)</f>
        <v>0</v>
      </c>
      <c r="AK94">
        <f ca="1">IF(AND($B94&gt;0,SUM(AK$3:AK93)=0,SUM($H94:AJ94)=0),$B94,0)</f>
        <v>0</v>
      </c>
      <c r="AL94">
        <f ca="1">IF(AND($B94&gt;0,SUM(AL$3:AL93)=0,SUM($H94:AK94)=0),$B94,0)</f>
        <v>0</v>
      </c>
      <c r="AM94">
        <f ca="1">IF(AND($B94&gt;0,SUM(AM$3:AM93)=0,SUM($H94:AL94)=0),$B94,0)</f>
        <v>0</v>
      </c>
      <c r="AN94">
        <f ca="1">IF(AND($B94&gt;0,SUM(AN$3:AN93)=0,SUM($H94:AM94)=0),$B94,0)</f>
        <v>0</v>
      </c>
      <c r="AO94">
        <f ca="1">IF(AND($B94&gt;0,SUM(AO$3:AO93)=0,SUM($H94:AN94)=0),$B94,0)</f>
        <v>0</v>
      </c>
      <c r="AP94">
        <f ca="1">IF(AND($B94&gt;0,SUM(AP$3:AP93)=0,SUM($H94:AO94)=0),$B94,0)</f>
        <v>0</v>
      </c>
      <c r="AQ94">
        <f ca="1">IF(AND($B94&gt;0,SUM(AQ$3:AQ93)=0,SUM($H94:AP94)=0),$B94,0)</f>
        <v>0</v>
      </c>
      <c r="AR94">
        <f ca="1">IF(AND($B94&gt;0,SUM(AR$3:AR93)=0,SUM($H94:AQ94)=0),$B94,0)</f>
        <v>0</v>
      </c>
      <c r="AS94">
        <f ca="1">IF(AND($B94&gt;0,SUM(AS$3:AS93)=0,SUM($H94:AR94)=0),$B94,0)</f>
        <v>0</v>
      </c>
      <c r="AT94">
        <f ca="1">IF(AND($B94&gt;0,SUM(AT$3:AT93)=0,SUM($H94:AS94)=0),$B94,0)</f>
        <v>0</v>
      </c>
      <c r="AU94">
        <f ca="1">IF(AND($B94&gt;0,SUM(AU$3:AU93)=0,SUM($H94:AT94)=0),$B94,0)</f>
        <v>0</v>
      </c>
      <c r="AV94">
        <f ca="1">IF(AND($B94&gt;0,SUM(AV$3:AV93)=0,SUM($H94:AU94)=0),$B94,0)</f>
        <v>0</v>
      </c>
      <c r="AW94">
        <f ca="1">IF(AND($B94&gt;0,SUM(AW$3:AW93)=0,SUM($H94:AV94)=0),$B94,0)</f>
        <v>0</v>
      </c>
      <c r="AX94">
        <f ca="1">IF(AND($B94&gt;0,SUM(AX$3:AX93)=0,SUM($H94:AW94)=0),$B94,0)</f>
        <v>0</v>
      </c>
      <c r="AY94">
        <f ca="1">IF(AND($B94&gt;0,SUM(AY$3:AY93)=0,SUM($H94:AX94)=0),$B94,0)</f>
        <v>0</v>
      </c>
      <c r="AZ94">
        <f ca="1">IF(AND($B94&gt;0,SUM(AZ$3:AZ93)=0,SUM($H94:AY94)=0),$B94,0)</f>
        <v>0</v>
      </c>
      <c r="BA94">
        <f ca="1">IF(AND($B94&gt;0,SUM(BA$3:BA93)=0,SUM($H94:AZ94)=0),$B94,0)</f>
        <v>0</v>
      </c>
      <c r="BB94">
        <f ca="1">IF(AND($B94&gt;0,SUM(BB$3:BB93)=0,SUM($H94:BA94)=0),$B94,0)</f>
        <v>0</v>
      </c>
      <c r="BC94">
        <f ca="1">IF(AND($B94&gt;0,SUM(BC$3:BC93)=0,SUM($H94:BB94)=0),$B94,0)</f>
        <v>0</v>
      </c>
      <c r="BD94">
        <f ca="1">IF(AND($B94&gt;0,SUM(BD$3:BD93)=0,SUM($H94:BC94)=0),$B94,0)</f>
        <v>0</v>
      </c>
      <c r="BE94">
        <f ca="1">IF(AND($B94&gt;0,SUM(BE$3:BE93)=0,SUM($H94:BD94)=0),$B94,0)</f>
        <v>0</v>
      </c>
      <c r="BF94">
        <f ca="1">IF(AND($B94&gt;0,SUM(BF$3:BF93)=0,SUM($H94:BE94)=0),$B94,0)</f>
        <v>0</v>
      </c>
      <c r="BG94">
        <f ca="1">IF(AND($B94&gt;0,SUM(BG$3:BG93)=0,SUM($H94:BF94)=0),$B94,0)</f>
        <v>0</v>
      </c>
      <c r="BH94">
        <f ca="1">IF(AND($B94&gt;0,SUM(BH$3:BH93)=0,SUM($H94:BG94)=0),$B94,0)</f>
        <v>0</v>
      </c>
      <c r="BI94">
        <f ca="1">IF(AND($B94&gt;0,SUM(BI$3:BI93)=0,SUM($H94:BH94)=0),$B94,0)</f>
        <v>0</v>
      </c>
      <c r="BJ94">
        <f ca="1">IF(AND($B94&gt;0,SUM(BJ$3:BJ93)=0,SUM($H94:BI94)=0),$B94,0)</f>
        <v>0</v>
      </c>
      <c r="BK94">
        <f ca="1">IF(AND($B94&gt;0,SUM(BK$3:BK93)=0,SUM($H94:BJ94)=0),$B94,0)</f>
        <v>0</v>
      </c>
      <c r="BL94">
        <f ca="1">IF(AND($B94&gt;0,SUM(BL$3:BL93)=0,SUM($H94:BK94)=0),$B94,0)</f>
        <v>0</v>
      </c>
      <c r="BM94">
        <f ca="1">IF(AND($B94&gt;0,SUM(BM$3:BM93)=0,SUM($H94:BL94)=0),$B94,0)</f>
        <v>0</v>
      </c>
      <c r="BN94">
        <f ca="1">IF(AND($B94&gt;0,SUM(BN$3:BN93)=0,SUM($H94:BM94)=0),$B94,0)</f>
        <v>0</v>
      </c>
      <c r="BO94">
        <f ca="1">IF(AND($B94&gt;0,SUM(BO$3:BO93)=0,SUM($H94:BN94)=0),$B94,0)</f>
        <v>0</v>
      </c>
      <c r="BP94">
        <f ca="1">IF(AND($B94&gt;0,SUM(BP$3:BP93)=0,SUM($H94:BO94)=0),$B94,0)</f>
        <v>0</v>
      </c>
      <c r="BQ94">
        <f ca="1">IF(AND($B94&gt;0,SUM(BQ$3:BQ93)=0,SUM($H94:BP94)=0),$B94,0)</f>
        <v>0</v>
      </c>
      <c r="BR94">
        <f ca="1">IF(AND($B94&gt;0,SUM(BR$3:BR93)=0,SUM($H94:BQ94)=0),$B94,0)</f>
        <v>0</v>
      </c>
      <c r="BS94">
        <f ca="1">IF(AND($B94&gt;0,SUM(BS$3:BS93)=0,SUM($H94:BR94)=0),$B94,0)</f>
        <v>0</v>
      </c>
      <c r="BT94">
        <f ca="1">IF(AND($B94&gt;0,SUM(BT$3:BT93)=0,SUM($H94:BS94)=0),$B94,0)</f>
        <v>0</v>
      </c>
      <c r="BU94">
        <f ca="1">IF(AND($B94&gt;0,SUM(BU$3:BU93)=0,SUM($H94:BT94)=0),$B94,0)</f>
        <v>0</v>
      </c>
      <c r="BV94">
        <f ca="1">IF(AND($B94&gt;0,SUM(BV$3:BV93)=0,SUM($H94:BU94)=0),$B94,0)</f>
        <v>0</v>
      </c>
      <c r="BW94">
        <f ca="1">IF(AND($B94&gt;0,SUM(BW$3:BW93)=0,SUM($H94:BV94)=0),$B94,0)</f>
        <v>0</v>
      </c>
      <c r="BX94">
        <f ca="1">IF(AND($B94&gt;0,SUM(BX$3:BX93)=0,SUM($H94:BW94)=0),$B94,0)</f>
        <v>0</v>
      </c>
      <c r="BY94">
        <f ca="1">IF(AND($B94&gt;0,SUM(BY$3:BY93)=0,SUM($H94:BX94)=0),$B94,0)</f>
        <v>0</v>
      </c>
      <c r="BZ94">
        <f ca="1">IF(AND($B94&gt;0,SUM(BZ$3:BZ93)=0,SUM($H94:BY94)=0),$B94,0)</f>
        <v>0</v>
      </c>
      <c r="CA94">
        <f ca="1">IF(AND($B94&gt;0,SUM(CA$3:CA93)=0,SUM($H94:BZ94)=0),$B94,0)</f>
        <v>0</v>
      </c>
      <c r="CB94">
        <f ca="1">IF(AND($B94&gt;0,SUM(CB$3:CB93)=0,SUM($H94:CA94)=0),$B94,0)</f>
        <v>0</v>
      </c>
      <c r="CC94">
        <f ca="1">IF(AND($B94&gt;0,SUM(CC$3:CC93)=0,SUM($H94:CB94)=0),$B94,0)</f>
        <v>0</v>
      </c>
      <c r="CD94">
        <f ca="1">IF(AND($B94&gt;0,SUM(CD$3:CD93)=0,SUM($H94:CC94)=0),$B94,0)</f>
        <v>0</v>
      </c>
      <c r="CE94">
        <f ca="1">IF(AND($B94&gt;0,SUM(CE$3:CE93)=0,SUM($H94:CD94)=0),$B94,0)</f>
        <v>0</v>
      </c>
      <c r="CF94">
        <f ca="1">IF(AND($B94&gt;0,SUM(CF$3:CF93)=0,SUM($H94:CE94)=0),$B94,0)</f>
        <v>0</v>
      </c>
      <c r="CG94">
        <f ca="1">IF(AND($B94&gt;0,SUM(CG$3:CG93)=0,SUM($H94:CF94)=0),$B94,0)</f>
        <v>0</v>
      </c>
      <c r="CH94">
        <f ca="1">IF(AND($B94&gt;0,SUM(CH$3:CH93)=0,SUM($H94:CG94)=0),$B94,0)</f>
        <v>0</v>
      </c>
      <c r="CI94">
        <f ca="1">IF(AND($B94&gt;0,SUM(CI$3:CI93)=0,SUM($H94:CH94)=0),$B94,0)</f>
        <v>0</v>
      </c>
      <c r="CJ94">
        <f ca="1">IF(AND($B94&gt;0,SUM(CJ$3:CJ93)=0,SUM($H94:CI94)=0),$B94,0)</f>
        <v>0</v>
      </c>
      <c r="CK94">
        <f ca="1">IF(AND($B94&gt;0,SUM(CK$3:CK93)=0,SUM($H94:CJ94)=0),$B94,0)</f>
        <v>0</v>
      </c>
      <c r="CL94">
        <f ca="1">IF(AND($B94&gt;0,SUM(CL$3:CL93)=0,SUM($H94:CK94)=0),$B94,0)</f>
        <v>0</v>
      </c>
      <c r="CM94">
        <f ca="1">IF(AND($B94&gt;0,SUM(CM$3:CM93)=0,SUM($H94:CL94)=0),$B94,0)</f>
        <v>0</v>
      </c>
      <c r="CN94">
        <f ca="1">IF(AND($B94&gt;0,SUM(CN$3:CN93)=0,SUM($H94:CM94)=0),$B94,0)</f>
        <v>0</v>
      </c>
      <c r="CO94">
        <f ca="1">IF(AND($B94&gt;0,SUM(CO$3:CO93)=0,SUM($H94:CN94)=0),$B94,0)</f>
        <v>0</v>
      </c>
      <c r="CP94">
        <f ca="1">IF(AND($B94&gt;0,SUM(CP$3:CP93)=0,SUM($H94:CO94)=0),$B94,0)</f>
        <v>0</v>
      </c>
      <c r="CQ94">
        <f ca="1">IF(AND($B94&gt;0,SUM(CQ$3:CQ93)=0,SUM($H94:CP94)=0),$B94,0)</f>
        <v>0</v>
      </c>
      <c r="CR94">
        <f ca="1">IF(AND($B94&gt;0,SUM(CR$3:CR93)=0,SUM($H94:CQ94)=0),$B94,0)</f>
        <v>0</v>
      </c>
      <c r="CS94">
        <f ca="1">IF(AND($B94&gt;0,SUM(CS$3:CS93)=0,SUM($H94:CR94)=0),$B94,0)</f>
        <v>0</v>
      </c>
      <c r="CT94">
        <f ca="1">IF(AND($B94&gt;0,SUM(CT$3:CT93)=0,SUM($H94:CS94)=0),$B94,0)</f>
        <v>0</v>
      </c>
      <c r="CU94">
        <f ca="1">IF(AND($B94&gt;0,SUM(CU$3:CU93)=0,SUM($H94:CT94)=0),$B94,0)</f>
        <v>0</v>
      </c>
      <c r="CV94">
        <f ca="1">IF(AND($B94&gt;0,SUM(CV$3:CV93)=0,SUM($H94:CU94)=0),$B94,0)</f>
        <v>0</v>
      </c>
      <c r="CW94">
        <f ca="1">IF(AND($B94&gt;0,SUM(CW$3:CW93)=0,SUM($H94:CV94)=0),$B94,0)</f>
        <v>0</v>
      </c>
      <c r="CX94">
        <f ca="1">IF(AND($B94&gt;0,SUM(CX$3:CX93)=0,SUM($H94:CW94)=0),$B94,0)</f>
        <v>0</v>
      </c>
      <c r="CY94">
        <f ca="1">IF(AND($B94&gt;0,SUM(CY$3:CY93)=0,SUM($H94:CX94)=0),$B94,0)</f>
        <v>0</v>
      </c>
      <c r="CZ94">
        <f ca="1">IF(AND($B94&gt;0,SUM(CZ$3:CZ93)=0,SUM($H94:CY94)=0),$B94,0)</f>
        <v>0</v>
      </c>
      <c r="DA94">
        <f ca="1">IF(AND($B94&gt;0,SUM(DA$3:DA93)=0,SUM($H94:CZ94)=0),$B94,0)</f>
        <v>0</v>
      </c>
      <c r="DB94">
        <f ca="1">IF(AND($B94&gt;0,SUM(DB$3:DB93)=0,SUM($H94:DA94)=0),$B94,0)</f>
        <v>0</v>
      </c>
      <c r="DC94">
        <f ca="1">IF(AND($B94&gt;0,SUM(DC$3:DC93)=0,SUM($H94:DB94)=0),$B94,0)</f>
        <v>0</v>
      </c>
      <c r="DD94">
        <f ca="1">IF(AND($B94&gt;0,SUM(DD$3:DD93)=0,SUM($H94:DC94)=0),$B94,0)</f>
        <v>0</v>
      </c>
      <c r="DE94">
        <f ca="1">IF(AND($B94&gt;0,SUM(DE$3:DE93)=0,SUM($H94:DD94)=0),$B94,0)</f>
        <v>0</v>
      </c>
      <c r="DF94">
        <f ca="1">IF(AND($B94&gt;0,SUM(DF$3:DF93)=0,SUM($H94:DE94)=0),$B94,0)</f>
        <v>0</v>
      </c>
      <c r="DG94">
        <f ca="1">IF(AND($B94&gt;0,SUM(DG$3:DG93)=0,SUM($H94:DF94)=0),$B94,0)</f>
        <v>0</v>
      </c>
      <c r="DH94">
        <f ca="1">IF(AND($B94&gt;0,SUM(DH$3:DH93)=0,SUM($H94:DG94)=0),$B94,0)</f>
        <v>0</v>
      </c>
      <c r="DI94">
        <f ca="1">IF(AND($B94&gt;0,SUM(DI$3:DI93)=0,SUM($H94:DH94)=0),$B94,0)</f>
        <v>0</v>
      </c>
      <c r="DJ94">
        <f ca="1">IF(AND($B94&gt;0,SUM(DJ$3:DJ93)=0,SUM($H94:DI94)=0),$B94,0)</f>
        <v>0</v>
      </c>
      <c r="DK94">
        <f ca="1">IF(AND($B94&gt;0,SUM(DK$3:DK93)=0,SUM($H94:DJ94)=0),$B94,0)</f>
        <v>0</v>
      </c>
      <c r="DL94">
        <f ca="1">IF(AND($B94&gt;0,SUM(DL$3:DL93)=0,SUM($H94:DK94)=0),$B94,0)</f>
        <v>0</v>
      </c>
      <c r="DM94">
        <f ca="1">IF(AND($B94&gt;0,SUM(DM$3:DM93)=0,SUM($H94:DL94)=0),$B94,0)</f>
        <v>0</v>
      </c>
      <c r="DN94">
        <f ca="1">IF(AND($B94&gt;0,SUM(DN$3:DN93)=0,SUM($H94:DM94)=0),$B94,0)</f>
        <v>0</v>
      </c>
      <c r="DO94">
        <f ca="1">IF(AND($B94&gt;0,SUM(DO$3:DO93)=0,SUM($H94:DN94)=0),$B94,0)</f>
        <v>0</v>
      </c>
      <c r="DP94">
        <f ca="1">IF(AND($B94&gt;0,SUM(DP$3:DP93)=0,SUM($H94:DO94)=0),$B94,0)</f>
        <v>0</v>
      </c>
      <c r="DQ94">
        <f ca="1">IF(AND($B94&gt;0,SUM(DQ$3:DQ93)=0,SUM($H94:DP94)=0),$B94,0)</f>
        <v>0</v>
      </c>
      <c r="DR94">
        <f ca="1">IF(AND($B94&gt;0,SUM(DR$3:DR93)=0,SUM($H94:DQ94)=0),$B94,0)</f>
        <v>0</v>
      </c>
      <c r="DS94">
        <f ca="1">IF(AND($B94&gt;0,SUM(DS$3:DS93)=0,SUM($H94:DR94)=0),$B94,0)</f>
        <v>0</v>
      </c>
      <c r="DT94">
        <f ca="1">IF(AND($B94&gt;0,SUM(DT$3:DT93)=0,SUM($H94:DS94)=0),$B94,0)</f>
        <v>0</v>
      </c>
      <c r="DU94">
        <f ca="1">IF(AND($B94&gt;0,SUM(DU$3:DU93)=0,SUM($H94:DT94)=0),$B94,0)</f>
        <v>0</v>
      </c>
      <c r="DV94">
        <f ca="1">IF(AND($B94&gt;0,SUM(DV$3:DV93)=0,SUM($H94:DU94)=0),$B94,0)</f>
        <v>0</v>
      </c>
      <c r="DW94">
        <f ca="1">IF(AND($B94&gt;0,SUM(DW$3:DW93)=0,SUM($H94:DV94)=0),$B94,0)</f>
        <v>0</v>
      </c>
      <c r="DX94">
        <f ca="1">IF(AND($B94&gt;0,SUM(DX$3:DX93)=0,SUM($H94:DW94)=0),$B94,0)</f>
        <v>0</v>
      </c>
      <c r="DY94">
        <f ca="1">IF(AND($B94&gt;0,SUM(DY$3:DY93)=0,SUM($H94:DX94)=0),$B94,0)</f>
        <v>0</v>
      </c>
      <c r="DZ94">
        <f ca="1">IF(AND($B94&gt;0,SUM(DZ$3:DZ93)=0,SUM($H94:DY94)=0),$B94,0)</f>
        <v>0</v>
      </c>
      <c r="EA94">
        <f ca="1">IF(AND($B94&gt;0,SUM(EA$3:EA93)=0,SUM($H94:DZ94)=0),$B94,0)</f>
        <v>0</v>
      </c>
      <c r="EB94">
        <f ca="1">IF(AND($B94&gt;0,SUM(EB$3:EB93)=0,SUM($H94:EA94)=0),$B94,0)</f>
        <v>0</v>
      </c>
      <c r="EC94">
        <f ca="1">IF(AND($B94&gt;0,SUM(EC$3:EC93)=0,SUM($H94:EB94)=0),$B94,0)</f>
        <v>0</v>
      </c>
      <c r="ED94">
        <f ca="1">IF(AND($B94&gt;0,SUM(ED$3:ED93)=0,SUM($H94:EC94)=0),$B94,0)</f>
        <v>0</v>
      </c>
      <c r="EE94">
        <f ca="1">IF(AND($B94&gt;0,SUM(EE$3:EE93)=0,SUM($H94:ED94)=0),$B94,0)</f>
        <v>0</v>
      </c>
      <c r="EF94">
        <f ca="1">IF(AND($B94&gt;0,SUM(EF$3:EF93)=0,SUM($H94:EE94)=0),$B94,0)</f>
        <v>0</v>
      </c>
      <c r="EG94">
        <f ca="1">IF(AND($B94&gt;0,SUM(EG$3:EG93)=0,SUM($H94:EF94)=0),$B94,0)</f>
        <v>0</v>
      </c>
      <c r="EH94">
        <f ca="1">IF(AND($B94&gt;0,SUM(EH$3:EH93)=0,SUM($H94:EG94)=0),$B94,0)</f>
        <v>0</v>
      </c>
      <c r="EI94">
        <f ca="1">IF(AND($B94&gt;0,SUM(EI$3:EI93)=0,SUM($H94:EH94)=0),$B94,0)</f>
        <v>0</v>
      </c>
      <c r="EJ94">
        <f ca="1">IF(AND($B94&gt;0,SUM(EJ$3:EJ93)=0,SUM($H94:EI94)=0),$B94,0)</f>
        <v>0</v>
      </c>
      <c r="EK94">
        <f ca="1">IF(AND($B94&gt;0,SUM(EK$3:EK93)=0,SUM($H94:EJ94)=0),$B94,0)</f>
        <v>0</v>
      </c>
      <c r="EL94">
        <f ca="1">IF(AND($B94&gt;0,SUM(EL$3:EL93)=0,SUM($H94:EK94)=0),$B94,0)</f>
        <v>0</v>
      </c>
      <c r="EM94">
        <f ca="1">IF(AND($B94&gt;0,SUM(EM$3:EM93)=0,SUM($H94:EL94)=0),$B94,0)</f>
        <v>0</v>
      </c>
      <c r="EN94">
        <f ca="1">IF(AND($B94&gt;0,SUM(EN$3:EN93)=0,SUM($H94:EM94)=0),$B94,0)</f>
        <v>0</v>
      </c>
      <c r="EO94">
        <f ca="1">IF(AND($B94&gt;0,SUM(EO$3:EO93)=0,SUM($H94:EN94)=0),$B94,0)</f>
        <v>0</v>
      </c>
      <c r="EP94">
        <f ca="1">IF(AND($B94&gt;0,SUM(EP$3:EP93)=0,SUM($H94:EO94)=0),$B94,0)</f>
        <v>0</v>
      </c>
      <c r="EQ94">
        <f ca="1">IF(AND($B94&gt;0,SUM(EQ$3:EQ93)=0,SUM($H94:EP94)=0),$B94,0)</f>
        <v>0</v>
      </c>
      <c r="ER94">
        <f ca="1">IF(AND($B94&gt;0,SUM(ER$3:ER93)=0,SUM($H94:EQ94)=0),$B94,0)</f>
        <v>0</v>
      </c>
      <c r="ES94">
        <f ca="1">IF(AND($B94&gt;0,SUM(ES$3:ES93)=0,SUM($H94:ER94)=0),$B94,0)</f>
        <v>0</v>
      </c>
      <c r="ET94">
        <f ca="1">IF(AND($B94&gt;0,SUM(ET$3:ET93)=0,SUM($H94:ES94)=0),$B94,0)</f>
        <v>0</v>
      </c>
      <c r="EU94">
        <f ca="1">IF(AND($B94&gt;0,SUM(EU$3:EU93)=0,SUM($H94:ET94)=0),$B94,0)</f>
        <v>0</v>
      </c>
      <c r="EV94">
        <f ca="1">IF(AND($B94&gt;0,SUM(EV$3:EV93)=0,SUM($H94:EU94)=0),$B94,0)</f>
        <v>0</v>
      </c>
      <c r="EW94">
        <f ca="1">IF(AND($B94&gt;0,SUM(EW$3:EW93)=0,SUM($H94:EV94)=0),$B94,0)</f>
        <v>0</v>
      </c>
      <c r="EX94">
        <f ca="1">IF(AND($B94&gt;0,SUM(EX$3:EX93)=0,SUM($H94:EW94)=0),$B94,0)</f>
        <v>0</v>
      </c>
      <c r="EY94">
        <f ca="1">IF(AND($B94&gt;0,SUM(EY$3:EY93)=0,SUM($H94:EX94)=0),$B94,0)</f>
        <v>0</v>
      </c>
      <c r="EZ94">
        <f ca="1">IF(AND($B94&gt;0,SUM(EZ$3:EZ93)=0,SUM($H94:EY94)=0),$B94,0)</f>
        <v>0</v>
      </c>
      <c r="FA94">
        <f ca="1">IF(AND($B94&gt;0,SUM(FA$3:FA93)=0,SUM($H94:EZ94)=0),$B94,0)</f>
        <v>0</v>
      </c>
      <c r="FB94">
        <f ca="1">IF(AND($B94&gt;0,SUM(FB$3:FB93)=0,SUM($H94:FA94)=0),$B94,0)</f>
        <v>0</v>
      </c>
      <c r="FC94">
        <f ca="1">IF(AND($B94&gt;0,SUM(FC$3:FC93)=0,SUM($H94:FB94)=0),$B94,0)</f>
        <v>0</v>
      </c>
      <c r="FD94">
        <f ca="1">IF(AND($B94&gt;0,SUM(FD$3:FD93)=0,SUM($H94:FC94)=0),$B94,0)</f>
        <v>0</v>
      </c>
      <c r="FE94">
        <f ca="1">IF(AND($B94&gt;0,SUM(FE$3:FE93)=0,SUM($H94:FD94)=0),$B94,0)</f>
        <v>0</v>
      </c>
      <c r="FF94">
        <f ca="1">IF(AND($B94&gt;0,SUM(FF$3:FF93)=0,SUM($H94:FE94)=0),$B94,0)</f>
        <v>0</v>
      </c>
      <c r="FG94">
        <f ca="1">IF(AND($B94&gt;0,SUM(FG$3:FG93)=0,SUM($H94:FF94)=0),$B94,0)</f>
        <v>0</v>
      </c>
      <c r="FH94">
        <f ca="1">IF(AND($B94&gt;0,SUM(FH$3:FH93)=0,SUM($H94:FG94)=0),$B94,0)</f>
        <v>0</v>
      </c>
      <c r="FI94">
        <f ca="1">IF(AND($B94&gt;0,SUM(FI$3:FI93)=0,SUM($H94:FH94)=0),$B94,0)</f>
        <v>0</v>
      </c>
      <c r="FJ94">
        <f ca="1">IF(AND($B94&gt;0,SUM(FJ$3:FJ93)=0,SUM($H94:FI94)=0),$B94,0)</f>
        <v>0</v>
      </c>
      <c r="FK94">
        <f ca="1">IF(AND($B94&gt;0,SUM(FK$3:FK93)=0,SUM($H94:FJ94)=0),$B94,0)</f>
        <v>0</v>
      </c>
      <c r="FL94">
        <f ca="1">IF(AND($B94&gt;0,SUM(FL$3:FL93)=0,SUM($H94:FK94)=0),$B94,0)</f>
        <v>0</v>
      </c>
      <c r="FM94">
        <f ca="1">IF(AND($B94&gt;0,SUM(FM$3:FM93)=0,SUM($H94:FL94)=0),$B94,0)</f>
        <v>0</v>
      </c>
      <c r="FN94">
        <f ca="1">IF(AND($B94&gt;0,SUM(FN$3:FN93)=0,SUM($H94:FM94)=0),$B94,0)</f>
        <v>0</v>
      </c>
      <c r="FS94" s="67" t="s">
        <v>618</v>
      </c>
      <c r="FT94" s="67" t="s">
        <v>7</v>
      </c>
      <c r="FU94" s="342">
        <v>7906735</v>
      </c>
      <c r="FV94" s="67">
        <v>1</v>
      </c>
      <c r="FY94" s="249" t="s">
        <v>617</v>
      </c>
      <c r="FZ94" s="67" t="s">
        <v>7</v>
      </c>
      <c r="GA94" s="67" t="str">
        <f>""</f>
        <v/>
      </c>
      <c r="GB94" s="67">
        <v>1</v>
      </c>
      <c r="GE94" s="67" t="s">
        <v>836</v>
      </c>
      <c r="GF94" s="67" t="s">
        <v>7</v>
      </c>
      <c r="GG94" s="67" t="str">
        <f>""</f>
        <v/>
      </c>
      <c r="GH94" s="67">
        <v>1</v>
      </c>
    </row>
    <row r="95" spans="1:190" ht="15.75" thickBot="1" x14ac:dyDescent="0.3">
      <c r="A95">
        <v>95</v>
      </c>
      <c r="B95">
        <f ca="1">IF(EXT_RELAYS&gt;0,A95,0)</f>
        <v>0</v>
      </c>
      <c r="C95" s="240" t="str">
        <f t="shared" ca="1" si="10"/>
        <v>Potential free Relay 24VDC</v>
      </c>
      <c r="D95" s="240" t="str">
        <f t="shared" ca="1" si="11"/>
        <v>******</v>
      </c>
      <c r="E95" s="240" t="str">
        <f t="shared" ca="1" si="12"/>
        <v>******</v>
      </c>
      <c r="F95" s="240">
        <f t="shared" ca="1" si="13"/>
        <v>0</v>
      </c>
      <c r="G95" s="47">
        <f ca="1">INDEX($I$2:$FN$2,ROWS(G$2:G95))</f>
        <v>0</v>
      </c>
      <c r="H95">
        <v>0</v>
      </c>
      <c r="I95">
        <f ca="1">IF(AND($B95&gt;0,SUM(I$3:I94)=0,SUM($H95:H95)=0),$B95,0)</f>
        <v>0</v>
      </c>
      <c r="J95">
        <f ca="1">IF(AND($B95&gt;0,SUM(J$3:J94)=0,SUM($H95:I95)=0),$B95,0)</f>
        <v>0</v>
      </c>
      <c r="K95">
        <f ca="1">IF(AND($B95&gt;0,SUM(K$3:K94)=0,SUM($H95:J95)=0),$B95,0)</f>
        <v>0</v>
      </c>
      <c r="L95">
        <f ca="1">IF(AND($B95&gt;0,SUM(L$3:L94)=0,SUM($H95:K95)=0),$B95,0)</f>
        <v>0</v>
      </c>
      <c r="M95">
        <f ca="1">IF(AND($B95&gt;0,SUM(M$3:M94)=0,SUM($H95:L95)=0),$B95,0)</f>
        <v>0</v>
      </c>
      <c r="N95">
        <f ca="1">IF(AND($B95&gt;0,SUM(N$3:N94)=0,SUM($H95:M95)=0),$B95,0)</f>
        <v>0</v>
      </c>
      <c r="O95">
        <f ca="1">IF(AND($B95&gt;0,SUM(O$3:O94)=0,SUM($H95:N95)=0),$B95,0)</f>
        <v>0</v>
      </c>
      <c r="P95">
        <f ca="1">IF(AND($B95&gt;0,SUM(P$3:P94)=0,SUM($H95:O95)=0),$B95,0)</f>
        <v>0</v>
      </c>
      <c r="Q95">
        <f ca="1">IF(AND($B95&gt;0,SUM(Q$3:Q94)=0,SUM($H95:P95)=0),$B95,0)</f>
        <v>0</v>
      </c>
      <c r="R95">
        <f ca="1">IF(AND($B95&gt;0,SUM(R$3:R94)=0,SUM($H95:Q95)=0),$B95,0)</f>
        <v>0</v>
      </c>
      <c r="S95">
        <f ca="1">IF(AND($B95&gt;0,SUM(S$3:S94)=0,SUM($H95:R95)=0),$B95,0)</f>
        <v>0</v>
      </c>
      <c r="T95">
        <f ca="1">IF(AND($B95&gt;0,SUM(T$3:T94)=0,SUM($H95:S95)=0),$B95,0)</f>
        <v>0</v>
      </c>
      <c r="U95">
        <f ca="1">IF(AND($B95&gt;0,SUM(U$3:U94)=0,SUM($H95:T95)=0),$B95,0)</f>
        <v>0</v>
      </c>
      <c r="V95">
        <f ca="1">IF(AND($B95&gt;0,SUM(V$3:V94)=0,SUM($H95:U95)=0),$B95,0)</f>
        <v>0</v>
      </c>
      <c r="W95">
        <f ca="1">IF(AND($B95&gt;0,SUM(W$3:W94)=0,SUM($H95:V95)=0),$B95,0)</f>
        <v>0</v>
      </c>
      <c r="X95">
        <f ca="1">IF(AND($B95&gt;0,SUM(X$3:X94)=0,SUM($H95:W95)=0),$B95,0)</f>
        <v>0</v>
      </c>
      <c r="Y95">
        <f ca="1">IF(AND($B95&gt;0,SUM(Y$3:Y94)=0,SUM($H95:X95)=0),$B95,0)</f>
        <v>0</v>
      </c>
      <c r="Z95">
        <f ca="1">IF(AND($B95&gt;0,SUM(Z$3:Z94)=0,SUM($H95:Y95)=0),$B95,0)</f>
        <v>0</v>
      </c>
      <c r="AA95">
        <f ca="1">IF(AND($B95&gt;0,SUM(AA$3:AA94)=0,SUM($H95:Z95)=0),$B95,0)</f>
        <v>0</v>
      </c>
      <c r="AB95">
        <f ca="1">IF(AND($B95&gt;0,SUM(AB$3:AB94)=0,SUM($H95:AA95)=0),$B95,0)</f>
        <v>0</v>
      </c>
      <c r="AC95">
        <f ca="1">IF(AND($B95&gt;0,SUM(AC$3:AC94)=0,SUM($H95:AB95)=0),$B95,0)</f>
        <v>0</v>
      </c>
      <c r="AD95">
        <f ca="1">IF(AND($B95&gt;0,SUM(AD$3:AD94)=0,SUM($H95:AC95)=0),$B95,0)</f>
        <v>0</v>
      </c>
      <c r="AE95">
        <f ca="1">IF(AND($B95&gt;0,SUM(AE$3:AE94)=0,SUM($H95:AD95)=0),$B95,0)</f>
        <v>0</v>
      </c>
      <c r="AF95">
        <f ca="1">IF(AND($B95&gt;0,SUM(AF$3:AF94)=0,SUM($H95:AE95)=0),$B95,0)</f>
        <v>0</v>
      </c>
      <c r="AG95">
        <f ca="1">IF(AND($B95&gt;0,SUM(AG$3:AG94)=0,SUM($H95:AF95)=0),$B95,0)</f>
        <v>0</v>
      </c>
      <c r="AH95">
        <f ca="1">IF(AND($B95&gt;0,SUM(AH$3:AH94)=0,SUM($H95:AG95)=0),$B95,0)</f>
        <v>0</v>
      </c>
      <c r="AI95">
        <f ca="1">IF(AND($B95&gt;0,SUM(AI$3:AI94)=0,SUM($H95:AH95)=0),$B95,0)</f>
        <v>0</v>
      </c>
      <c r="AJ95">
        <f ca="1">IF(AND($B95&gt;0,SUM(AJ$3:AJ94)=0,SUM($H95:AI95)=0),$B95,0)</f>
        <v>0</v>
      </c>
      <c r="AK95">
        <f ca="1">IF(AND($B95&gt;0,SUM(AK$3:AK94)=0,SUM($H95:AJ95)=0),$B95,0)</f>
        <v>0</v>
      </c>
      <c r="AL95">
        <f ca="1">IF(AND($B95&gt;0,SUM(AL$3:AL94)=0,SUM($H95:AK95)=0),$B95,0)</f>
        <v>0</v>
      </c>
      <c r="AM95">
        <f ca="1">IF(AND($B95&gt;0,SUM(AM$3:AM94)=0,SUM($H95:AL95)=0),$B95,0)</f>
        <v>0</v>
      </c>
      <c r="AN95">
        <f ca="1">IF(AND($B95&gt;0,SUM(AN$3:AN94)=0,SUM($H95:AM95)=0),$B95,0)</f>
        <v>0</v>
      </c>
      <c r="AO95">
        <f ca="1">IF(AND($B95&gt;0,SUM(AO$3:AO94)=0,SUM($H95:AN95)=0),$B95,0)</f>
        <v>0</v>
      </c>
      <c r="AP95">
        <f ca="1">IF(AND($B95&gt;0,SUM(AP$3:AP94)=0,SUM($H95:AO95)=0),$B95,0)</f>
        <v>0</v>
      </c>
      <c r="AQ95">
        <f ca="1">IF(AND($B95&gt;0,SUM(AQ$3:AQ94)=0,SUM($H95:AP95)=0),$B95,0)</f>
        <v>0</v>
      </c>
      <c r="AR95">
        <f ca="1">IF(AND($B95&gt;0,SUM(AR$3:AR94)=0,SUM($H95:AQ95)=0),$B95,0)</f>
        <v>0</v>
      </c>
      <c r="AS95">
        <f ca="1">IF(AND($B95&gt;0,SUM(AS$3:AS94)=0,SUM($H95:AR95)=0),$B95,0)</f>
        <v>0</v>
      </c>
      <c r="AT95">
        <f ca="1">IF(AND($B95&gt;0,SUM(AT$3:AT94)=0,SUM($H95:AS95)=0),$B95,0)</f>
        <v>0</v>
      </c>
      <c r="AU95">
        <f ca="1">IF(AND($B95&gt;0,SUM(AU$3:AU94)=0,SUM($H95:AT95)=0),$B95,0)</f>
        <v>0</v>
      </c>
      <c r="AV95">
        <f ca="1">IF(AND($B95&gt;0,SUM(AV$3:AV94)=0,SUM($H95:AU95)=0),$B95,0)</f>
        <v>0</v>
      </c>
      <c r="AW95">
        <f ca="1">IF(AND($B95&gt;0,SUM(AW$3:AW94)=0,SUM($H95:AV95)=0),$B95,0)</f>
        <v>0</v>
      </c>
      <c r="AX95">
        <f ca="1">IF(AND($B95&gt;0,SUM(AX$3:AX94)=0,SUM($H95:AW95)=0),$B95,0)</f>
        <v>0</v>
      </c>
      <c r="AY95">
        <f ca="1">IF(AND($B95&gt;0,SUM(AY$3:AY94)=0,SUM($H95:AX95)=0),$B95,0)</f>
        <v>0</v>
      </c>
      <c r="AZ95">
        <f ca="1">IF(AND($B95&gt;0,SUM(AZ$3:AZ94)=0,SUM($H95:AY95)=0),$B95,0)</f>
        <v>0</v>
      </c>
      <c r="BA95">
        <f ca="1">IF(AND($B95&gt;0,SUM(BA$3:BA94)=0,SUM($H95:AZ95)=0),$B95,0)</f>
        <v>0</v>
      </c>
      <c r="BB95">
        <f ca="1">IF(AND($B95&gt;0,SUM(BB$3:BB94)=0,SUM($H95:BA95)=0),$B95,0)</f>
        <v>0</v>
      </c>
      <c r="BC95">
        <f ca="1">IF(AND($B95&gt;0,SUM(BC$3:BC94)=0,SUM($H95:BB95)=0),$B95,0)</f>
        <v>0</v>
      </c>
      <c r="BD95">
        <f ca="1">IF(AND($B95&gt;0,SUM(BD$3:BD94)=0,SUM($H95:BC95)=0),$B95,0)</f>
        <v>0</v>
      </c>
      <c r="BE95">
        <f ca="1">IF(AND($B95&gt;0,SUM(BE$3:BE94)=0,SUM($H95:BD95)=0),$B95,0)</f>
        <v>0</v>
      </c>
      <c r="BF95">
        <f ca="1">IF(AND($B95&gt;0,SUM(BF$3:BF94)=0,SUM($H95:BE95)=0),$B95,0)</f>
        <v>0</v>
      </c>
      <c r="BG95">
        <f ca="1">IF(AND($B95&gt;0,SUM(BG$3:BG94)=0,SUM($H95:BF95)=0),$B95,0)</f>
        <v>0</v>
      </c>
      <c r="BH95">
        <f ca="1">IF(AND($B95&gt;0,SUM(BH$3:BH94)=0,SUM($H95:BG95)=0),$B95,0)</f>
        <v>0</v>
      </c>
      <c r="BI95">
        <f ca="1">IF(AND($B95&gt;0,SUM(BI$3:BI94)=0,SUM($H95:BH95)=0),$B95,0)</f>
        <v>0</v>
      </c>
      <c r="BJ95">
        <f ca="1">IF(AND($B95&gt;0,SUM(BJ$3:BJ94)=0,SUM($H95:BI95)=0),$B95,0)</f>
        <v>0</v>
      </c>
      <c r="BK95">
        <f ca="1">IF(AND($B95&gt;0,SUM(BK$3:BK94)=0,SUM($H95:BJ95)=0),$B95,0)</f>
        <v>0</v>
      </c>
      <c r="BL95">
        <f ca="1">IF(AND($B95&gt;0,SUM(BL$3:BL94)=0,SUM($H95:BK95)=0),$B95,0)</f>
        <v>0</v>
      </c>
      <c r="BM95">
        <f ca="1">IF(AND($B95&gt;0,SUM(BM$3:BM94)=0,SUM($H95:BL95)=0),$B95,0)</f>
        <v>0</v>
      </c>
      <c r="BN95">
        <f ca="1">IF(AND($B95&gt;0,SUM(BN$3:BN94)=0,SUM($H95:BM95)=0),$B95,0)</f>
        <v>0</v>
      </c>
      <c r="BO95">
        <f ca="1">IF(AND($B95&gt;0,SUM(BO$3:BO94)=0,SUM($H95:BN95)=0),$B95,0)</f>
        <v>0</v>
      </c>
      <c r="BP95">
        <f ca="1">IF(AND($B95&gt;0,SUM(BP$3:BP94)=0,SUM($H95:BO95)=0),$B95,0)</f>
        <v>0</v>
      </c>
      <c r="BQ95">
        <f ca="1">IF(AND($B95&gt;0,SUM(BQ$3:BQ94)=0,SUM($H95:BP95)=0),$B95,0)</f>
        <v>0</v>
      </c>
      <c r="BR95">
        <f ca="1">IF(AND($B95&gt;0,SUM(BR$3:BR94)=0,SUM($H95:BQ95)=0),$B95,0)</f>
        <v>0</v>
      </c>
      <c r="BS95">
        <f ca="1">IF(AND($B95&gt;0,SUM(BS$3:BS94)=0,SUM($H95:BR95)=0),$B95,0)</f>
        <v>0</v>
      </c>
      <c r="BT95">
        <f ca="1">IF(AND($B95&gt;0,SUM(BT$3:BT94)=0,SUM($H95:BS95)=0),$B95,0)</f>
        <v>0</v>
      </c>
      <c r="BU95">
        <f ca="1">IF(AND($B95&gt;0,SUM(BU$3:BU94)=0,SUM($H95:BT95)=0),$B95,0)</f>
        <v>0</v>
      </c>
      <c r="BV95">
        <f ca="1">IF(AND($B95&gt;0,SUM(BV$3:BV94)=0,SUM($H95:BU95)=0),$B95,0)</f>
        <v>0</v>
      </c>
      <c r="BW95">
        <f ca="1">IF(AND($B95&gt;0,SUM(BW$3:BW94)=0,SUM($H95:BV95)=0),$B95,0)</f>
        <v>0</v>
      </c>
      <c r="BX95">
        <f ca="1">IF(AND($B95&gt;0,SUM(BX$3:BX94)=0,SUM($H95:BW95)=0),$B95,0)</f>
        <v>0</v>
      </c>
      <c r="BY95">
        <f ca="1">IF(AND($B95&gt;0,SUM(BY$3:BY94)=0,SUM($H95:BX95)=0),$B95,0)</f>
        <v>0</v>
      </c>
      <c r="BZ95">
        <f ca="1">IF(AND($B95&gt;0,SUM(BZ$3:BZ94)=0,SUM($H95:BY95)=0),$B95,0)</f>
        <v>0</v>
      </c>
      <c r="CA95">
        <f ca="1">IF(AND($B95&gt;0,SUM(CA$3:CA94)=0,SUM($H95:BZ95)=0),$B95,0)</f>
        <v>0</v>
      </c>
      <c r="CB95">
        <f ca="1">IF(AND($B95&gt;0,SUM(CB$3:CB94)=0,SUM($H95:CA95)=0),$B95,0)</f>
        <v>0</v>
      </c>
      <c r="CC95">
        <f ca="1">IF(AND($B95&gt;0,SUM(CC$3:CC94)=0,SUM($H95:CB95)=0),$B95,0)</f>
        <v>0</v>
      </c>
      <c r="CD95">
        <f ca="1">IF(AND($B95&gt;0,SUM(CD$3:CD94)=0,SUM($H95:CC95)=0),$B95,0)</f>
        <v>0</v>
      </c>
      <c r="CE95">
        <f ca="1">IF(AND($B95&gt;0,SUM(CE$3:CE94)=0,SUM($H95:CD95)=0),$B95,0)</f>
        <v>0</v>
      </c>
      <c r="CF95">
        <f ca="1">IF(AND($B95&gt;0,SUM(CF$3:CF94)=0,SUM($H95:CE95)=0),$B95,0)</f>
        <v>0</v>
      </c>
      <c r="CG95">
        <f ca="1">IF(AND($B95&gt;0,SUM(CG$3:CG94)=0,SUM($H95:CF95)=0),$B95,0)</f>
        <v>0</v>
      </c>
      <c r="CH95">
        <f ca="1">IF(AND($B95&gt;0,SUM(CH$3:CH94)=0,SUM($H95:CG95)=0),$B95,0)</f>
        <v>0</v>
      </c>
      <c r="CI95">
        <f ca="1">IF(AND($B95&gt;0,SUM(CI$3:CI94)=0,SUM($H95:CH95)=0),$B95,0)</f>
        <v>0</v>
      </c>
      <c r="CJ95">
        <f ca="1">IF(AND($B95&gt;0,SUM(CJ$3:CJ94)=0,SUM($H95:CI95)=0),$B95,0)</f>
        <v>0</v>
      </c>
      <c r="CK95">
        <f ca="1">IF(AND($B95&gt;0,SUM(CK$3:CK94)=0,SUM($H95:CJ95)=0),$B95,0)</f>
        <v>0</v>
      </c>
      <c r="CL95">
        <f ca="1">IF(AND($B95&gt;0,SUM(CL$3:CL94)=0,SUM($H95:CK95)=0),$B95,0)</f>
        <v>0</v>
      </c>
      <c r="CM95">
        <f ca="1">IF(AND($B95&gt;0,SUM(CM$3:CM94)=0,SUM($H95:CL95)=0),$B95,0)</f>
        <v>0</v>
      </c>
      <c r="CN95">
        <f ca="1">IF(AND($B95&gt;0,SUM(CN$3:CN94)=0,SUM($H95:CM95)=0),$B95,0)</f>
        <v>0</v>
      </c>
      <c r="CO95">
        <f ca="1">IF(AND($B95&gt;0,SUM(CO$3:CO94)=0,SUM($H95:CN95)=0),$B95,0)</f>
        <v>0</v>
      </c>
      <c r="CP95">
        <f ca="1">IF(AND($B95&gt;0,SUM(CP$3:CP94)=0,SUM($H95:CO95)=0),$B95,0)</f>
        <v>0</v>
      </c>
      <c r="CQ95">
        <f ca="1">IF(AND($B95&gt;0,SUM(CQ$3:CQ94)=0,SUM($H95:CP95)=0),$B95,0)</f>
        <v>0</v>
      </c>
      <c r="CR95">
        <f ca="1">IF(AND($B95&gt;0,SUM(CR$3:CR94)=0,SUM($H95:CQ95)=0),$B95,0)</f>
        <v>0</v>
      </c>
      <c r="CS95">
        <f ca="1">IF(AND($B95&gt;0,SUM(CS$3:CS94)=0,SUM($H95:CR95)=0),$B95,0)</f>
        <v>0</v>
      </c>
      <c r="CT95">
        <f ca="1">IF(AND($B95&gt;0,SUM(CT$3:CT94)=0,SUM($H95:CS95)=0),$B95,0)</f>
        <v>0</v>
      </c>
      <c r="CU95">
        <f ca="1">IF(AND($B95&gt;0,SUM(CU$3:CU94)=0,SUM($H95:CT95)=0),$B95,0)</f>
        <v>0</v>
      </c>
      <c r="CV95">
        <f ca="1">IF(AND($B95&gt;0,SUM(CV$3:CV94)=0,SUM($H95:CU95)=0),$B95,0)</f>
        <v>0</v>
      </c>
      <c r="CW95">
        <f ca="1">IF(AND($B95&gt;0,SUM(CW$3:CW94)=0,SUM($H95:CV95)=0),$B95,0)</f>
        <v>0</v>
      </c>
      <c r="CX95">
        <f ca="1">IF(AND($B95&gt;0,SUM(CX$3:CX94)=0,SUM($H95:CW95)=0),$B95,0)</f>
        <v>0</v>
      </c>
      <c r="CY95">
        <f ca="1">IF(AND($B95&gt;0,SUM(CY$3:CY94)=0,SUM($H95:CX95)=0),$B95,0)</f>
        <v>0</v>
      </c>
      <c r="CZ95">
        <f ca="1">IF(AND($B95&gt;0,SUM(CZ$3:CZ94)=0,SUM($H95:CY95)=0),$B95,0)</f>
        <v>0</v>
      </c>
      <c r="DA95">
        <f ca="1">IF(AND($B95&gt;0,SUM(DA$3:DA94)=0,SUM($H95:CZ95)=0),$B95,0)</f>
        <v>0</v>
      </c>
      <c r="DB95">
        <f ca="1">IF(AND($B95&gt;0,SUM(DB$3:DB94)=0,SUM($H95:DA95)=0),$B95,0)</f>
        <v>0</v>
      </c>
      <c r="DC95">
        <f ca="1">IF(AND($B95&gt;0,SUM(DC$3:DC94)=0,SUM($H95:DB95)=0),$B95,0)</f>
        <v>0</v>
      </c>
      <c r="DD95">
        <f ca="1">IF(AND($B95&gt;0,SUM(DD$3:DD94)=0,SUM($H95:DC95)=0),$B95,0)</f>
        <v>0</v>
      </c>
      <c r="DE95">
        <f ca="1">IF(AND($B95&gt;0,SUM(DE$3:DE94)=0,SUM($H95:DD95)=0),$B95,0)</f>
        <v>0</v>
      </c>
      <c r="DF95">
        <f ca="1">IF(AND($B95&gt;0,SUM(DF$3:DF94)=0,SUM($H95:DE95)=0),$B95,0)</f>
        <v>0</v>
      </c>
      <c r="DG95">
        <f ca="1">IF(AND($B95&gt;0,SUM(DG$3:DG94)=0,SUM($H95:DF95)=0),$B95,0)</f>
        <v>0</v>
      </c>
      <c r="DH95">
        <f ca="1">IF(AND($B95&gt;0,SUM(DH$3:DH94)=0,SUM($H95:DG95)=0),$B95,0)</f>
        <v>0</v>
      </c>
      <c r="DI95">
        <f ca="1">IF(AND($B95&gt;0,SUM(DI$3:DI94)=0,SUM($H95:DH95)=0),$B95,0)</f>
        <v>0</v>
      </c>
      <c r="DJ95">
        <f ca="1">IF(AND($B95&gt;0,SUM(DJ$3:DJ94)=0,SUM($H95:DI95)=0),$B95,0)</f>
        <v>0</v>
      </c>
      <c r="DK95">
        <f ca="1">IF(AND($B95&gt;0,SUM(DK$3:DK94)=0,SUM($H95:DJ95)=0),$B95,0)</f>
        <v>0</v>
      </c>
      <c r="DL95">
        <f ca="1">IF(AND($B95&gt;0,SUM(DL$3:DL94)=0,SUM($H95:DK95)=0),$B95,0)</f>
        <v>0</v>
      </c>
      <c r="DM95">
        <f ca="1">IF(AND($B95&gt;0,SUM(DM$3:DM94)=0,SUM($H95:DL95)=0),$B95,0)</f>
        <v>0</v>
      </c>
      <c r="DN95">
        <f ca="1">IF(AND($B95&gt;0,SUM(DN$3:DN94)=0,SUM($H95:DM95)=0),$B95,0)</f>
        <v>0</v>
      </c>
      <c r="DO95">
        <f ca="1">IF(AND($B95&gt;0,SUM(DO$3:DO94)=0,SUM($H95:DN95)=0),$B95,0)</f>
        <v>0</v>
      </c>
      <c r="DP95">
        <f ca="1">IF(AND($B95&gt;0,SUM(DP$3:DP94)=0,SUM($H95:DO95)=0),$B95,0)</f>
        <v>0</v>
      </c>
      <c r="DQ95">
        <f ca="1">IF(AND($B95&gt;0,SUM(DQ$3:DQ94)=0,SUM($H95:DP95)=0),$B95,0)</f>
        <v>0</v>
      </c>
      <c r="DR95">
        <f ca="1">IF(AND($B95&gt;0,SUM(DR$3:DR94)=0,SUM($H95:DQ95)=0),$B95,0)</f>
        <v>0</v>
      </c>
      <c r="DS95">
        <f ca="1">IF(AND($B95&gt;0,SUM(DS$3:DS94)=0,SUM($H95:DR95)=0),$B95,0)</f>
        <v>0</v>
      </c>
      <c r="DT95">
        <f ca="1">IF(AND($B95&gt;0,SUM(DT$3:DT94)=0,SUM($H95:DS95)=0),$B95,0)</f>
        <v>0</v>
      </c>
      <c r="DU95">
        <f ca="1">IF(AND($B95&gt;0,SUM(DU$3:DU94)=0,SUM($H95:DT95)=0),$B95,0)</f>
        <v>0</v>
      </c>
      <c r="DV95">
        <f ca="1">IF(AND($B95&gt;0,SUM(DV$3:DV94)=0,SUM($H95:DU95)=0),$B95,0)</f>
        <v>0</v>
      </c>
      <c r="DW95">
        <f ca="1">IF(AND($B95&gt;0,SUM(DW$3:DW94)=0,SUM($H95:DV95)=0),$B95,0)</f>
        <v>0</v>
      </c>
      <c r="DX95">
        <f ca="1">IF(AND($B95&gt;0,SUM(DX$3:DX94)=0,SUM($H95:DW95)=0),$B95,0)</f>
        <v>0</v>
      </c>
      <c r="DY95">
        <f ca="1">IF(AND($B95&gt;0,SUM(DY$3:DY94)=0,SUM($H95:DX95)=0),$B95,0)</f>
        <v>0</v>
      </c>
      <c r="DZ95">
        <f ca="1">IF(AND($B95&gt;0,SUM(DZ$3:DZ94)=0,SUM($H95:DY95)=0),$B95,0)</f>
        <v>0</v>
      </c>
      <c r="EA95">
        <f ca="1">IF(AND($B95&gt;0,SUM(EA$3:EA94)=0,SUM($H95:DZ95)=0),$B95,0)</f>
        <v>0</v>
      </c>
      <c r="EB95">
        <f ca="1">IF(AND($B95&gt;0,SUM(EB$3:EB94)=0,SUM($H95:EA95)=0),$B95,0)</f>
        <v>0</v>
      </c>
      <c r="EC95">
        <f ca="1">IF(AND($B95&gt;0,SUM(EC$3:EC94)=0,SUM($H95:EB95)=0),$B95,0)</f>
        <v>0</v>
      </c>
      <c r="ED95">
        <f ca="1">IF(AND($B95&gt;0,SUM(ED$3:ED94)=0,SUM($H95:EC95)=0),$B95,0)</f>
        <v>0</v>
      </c>
      <c r="EE95">
        <f ca="1">IF(AND($B95&gt;0,SUM(EE$3:EE94)=0,SUM($H95:ED95)=0),$B95,0)</f>
        <v>0</v>
      </c>
      <c r="EF95">
        <f ca="1">IF(AND($B95&gt;0,SUM(EF$3:EF94)=0,SUM($H95:EE95)=0),$B95,0)</f>
        <v>0</v>
      </c>
      <c r="EG95">
        <f ca="1">IF(AND($B95&gt;0,SUM(EG$3:EG94)=0,SUM($H95:EF95)=0),$B95,0)</f>
        <v>0</v>
      </c>
      <c r="EH95">
        <f ca="1">IF(AND($B95&gt;0,SUM(EH$3:EH94)=0,SUM($H95:EG95)=0),$B95,0)</f>
        <v>0</v>
      </c>
      <c r="EI95">
        <f ca="1">IF(AND($B95&gt;0,SUM(EI$3:EI94)=0,SUM($H95:EH95)=0),$B95,0)</f>
        <v>0</v>
      </c>
      <c r="EJ95">
        <f ca="1">IF(AND($B95&gt;0,SUM(EJ$3:EJ94)=0,SUM($H95:EI95)=0),$B95,0)</f>
        <v>0</v>
      </c>
      <c r="EK95">
        <f ca="1">IF(AND($B95&gt;0,SUM(EK$3:EK94)=0,SUM($H95:EJ95)=0),$B95,0)</f>
        <v>0</v>
      </c>
      <c r="EL95">
        <f ca="1">IF(AND($B95&gt;0,SUM(EL$3:EL94)=0,SUM($H95:EK95)=0),$B95,0)</f>
        <v>0</v>
      </c>
      <c r="EM95">
        <f ca="1">IF(AND($B95&gt;0,SUM(EM$3:EM94)=0,SUM($H95:EL95)=0),$B95,0)</f>
        <v>0</v>
      </c>
      <c r="EN95">
        <f ca="1">IF(AND($B95&gt;0,SUM(EN$3:EN94)=0,SUM($H95:EM95)=0),$B95,0)</f>
        <v>0</v>
      </c>
      <c r="EO95">
        <f ca="1">IF(AND($B95&gt;0,SUM(EO$3:EO94)=0,SUM($H95:EN95)=0),$B95,0)</f>
        <v>0</v>
      </c>
      <c r="EP95">
        <f ca="1">IF(AND($B95&gt;0,SUM(EP$3:EP94)=0,SUM($H95:EO95)=0),$B95,0)</f>
        <v>0</v>
      </c>
      <c r="EQ95">
        <f ca="1">IF(AND($B95&gt;0,SUM(EQ$3:EQ94)=0,SUM($H95:EP95)=0),$B95,0)</f>
        <v>0</v>
      </c>
      <c r="ER95">
        <f ca="1">IF(AND($B95&gt;0,SUM(ER$3:ER94)=0,SUM($H95:EQ95)=0),$B95,0)</f>
        <v>0</v>
      </c>
      <c r="ES95">
        <f ca="1">IF(AND($B95&gt;0,SUM(ES$3:ES94)=0,SUM($H95:ER95)=0),$B95,0)</f>
        <v>0</v>
      </c>
      <c r="ET95">
        <f ca="1">IF(AND($B95&gt;0,SUM(ET$3:ET94)=0,SUM($H95:ES95)=0),$B95,0)</f>
        <v>0</v>
      </c>
      <c r="EU95">
        <f ca="1">IF(AND($B95&gt;0,SUM(EU$3:EU94)=0,SUM($H95:ET95)=0),$B95,0)</f>
        <v>0</v>
      </c>
      <c r="EV95">
        <f ca="1">IF(AND($B95&gt;0,SUM(EV$3:EV94)=0,SUM($H95:EU95)=0),$B95,0)</f>
        <v>0</v>
      </c>
      <c r="EW95">
        <f ca="1">IF(AND($B95&gt;0,SUM(EW$3:EW94)=0,SUM($H95:EV95)=0),$B95,0)</f>
        <v>0</v>
      </c>
      <c r="EX95">
        <f ca="1">IF(AND($B95&gt;0,SUM(EX$3:EX94)=0,SUM($H95:EW95)=0),$B95,0)</f>
        <v>0</v>
      </c>
      <c r="EY95">
        <f ca="1">IF(AND($B95&gt;0,SUM(EY$3:EY94)=0,SUM($H95:EX95)=0),$B95,0)</f>
        <v>0</v>
      </c>
      <c r="EZ95">
        <f ca="1">IF(AND($B95&gt;0,SUM(EZ$3:EZ94)=0,SUM($H95:EY95)=0),$B95,0)</f>
        <v>0</v>
      </c>
      <c r="FA95">
        <f ca="1">IF(AND($B95&gt;0,SUM(FA$3:FA94)=0,SUM($H95:EZ95)=0),$B95,0)</f>
        <v>0</v>
      </c>
      <c r="FB95">
        <f ca="1">IF(AND($B95&gt;0,SUM(FB$3:FB94)=0,SUM($H95:FA95)=0),$B95,0)</f>
        <v>0</v>
      </c>
      <c r="FC95">
        <f ca="1">IF(AND($B95&gt;0,SUM(FC$3:FC94)=0,SUM($H95:FB95)=0),$B95,0)</f>
        <v>0</v>
      </c>
      <c r="FD95">
        <f ca="1">IF(AND($B95&gt;0,SUM(FD$3:FD94)=0,SUM($H95:FC95)=0),$B95,0)</f>
        <v>0</v>
      </c>
      <c r="FE95">
        <f ca="1">IF(AND($B95&gt;0,SUM(FE$3:FE94)=0,SUM($H95:FD95)=0),$B95,0)</f>
        <v>0</v>
      </c>
      <c r="FF95">
        <f ca="1">IF(AND($B95&gt;0,SUM(FF$3:FF94)=0,SUM($H95:FE95)=0),$B95,0)</f>
        <v>0</v>
      </c>
      <c r="FG95">
        <f ca="1">IF(AND($B95&gt;0,SUM(FG$3:FG94)=0,SUM($H95:FF95)=0),$B95,0)</f>
        <v>0</v>
      </c>
      <c r="FH95">
        <f ca="1">IF(AND($B95&gt;0,SUM(FH$3:FH94)=0,SUM($H95:FG95)=0),$B95,0)</f>
        <v>0</v>
      </c>
      <c r="FI95">
        <f ca="1">IF(AND($B95&gt;0,SUM(FI$3:FI94)=0,SUM($H95:FH95)=0),$B95,0)</f>
        <v>0</v>
      </c>
      <c r="FJ95">
        <f ca="1">IF(AND($B95&gt;0,SUM(FJ$3:FJ94)=0,SUM($H95:FI95)=0),$B95,0)</f>
        <v>0</v>
      </c>
      <c r="FK95">
        <f ca="1">IF(AND($B95&gt;0,SUM(FK$3:FK94)=0,SUM($H95:FJ95)=0),$B95,0)</f>
        <v>0</v>
      </c>
      <c r="FL95">
        <f ca="1">IF(AND($B95&gt;0,SUM(FL$3:FL94)=0,SUM($H95:FK95)=0),$B95,0)</f>
        <v>0</v>
      </c>
      <c r="FM95">
        <f ca="1">IF(AND($B95&gt;0,SUM(FM$3:FM94)=0,SUM($H95:FL95)=0),$B95,0)</f>
        <v>0</v>
      </c>
      <c r="FN95">
        <f ca="1">IF(AND($B95&gt;0,SUM(FN$3:FN94)=0,SUM($H95:FM95)=0),$B95,0)</f>
        <v>0</v>
      </c>
      <c r="FS95" s="67" t="s">
        <v>331</v>
      </c>
      <c r="FT95" s="67" t="s">
        <v>92</v>
      </c>
      <c r="FU95" s="342" t="s">
        <v>92</v>
      </c>
      <c r="FV95" s="69">
        <f ca="1">EXT_RELAYS</f>
        <v>0</v>
      </c>
      <c r="FY95" s="249" t="s">
        <v>331</v>
      </c>
      <c r="FZ95" s="67" t="s">
        <v>92</v>
      </c>
      <c r="GA95" s="67" t="str">
        <f>""</f>
        <v/>
      </c>
      <c r="GB95" s="69">
        <f ca="1">EXT_RELAYS</f>
        <v>0</v>
      </c>
      <c r="GE95" s="67" t="s">
        <v>837</v>
      </c>
      <c r="GF95" s="67" t="s">
        <v>92</v>
      </c>
      <c r="GG95" s="67" t="str">
        <f>""</f>
        <v/>
      </c>
      <c r="GH95" s="69">
        <f ca="1">EXT_RELAYS</f>
        <v>0</v>
      </c>
    </row>
    <row r="96" spans="1:190" ht="15.75" thickBot="1" x14ac:dyDescent="0.3">
      <c r="A96">
        <v>96</v>
      </c>
      <c r="B96">
        <f ca="1">IF(PWR_NEEDED&gt;0,A96,0)</f>
        <v>0</v>
      </c>
      <c r="C96" s="240" t="str">
        <f t="shared" ca="1" si="10"/>
        <v>Power</v>
      </c>
      <c r="D96" s="240" t="str">
        <f t="shared" ca="1" si="11"/>
        <v>POWER24V20W</v>
      </c>
      <c r="E96" s="240">
        <f t="shared" ca="1" si="12"/>
        <v>7906840</v>
      </c>
      <c r="F96" s="240" t="str">
        <f t="shared" ca="1" si="13"/>
        <v>-</v>
      </c>
      <c r="G96" s="47">
        <f ca="1">INDEX($I$2:$FN$2,ROWS(G$2:G96))</f>
        <v>0</v>
      </c>
      <c r="H96">
        <v>0</v>
      </c>
      <c r="I96">
        <f ca="1">IF(AND($B96&gt;0,SUM(I$3:I95)=0,SUM($H96:H96)=0),$B96,0)</f>
        <v>0</v>
      </c>
      <c r="J96">
        <f ca="1">IF(AND($B96&gt;0,SUM(J$3:J95)=0,SUM($H96:I96)=0),$B96,0)</f>
        <v>0</v>
      </c>
      <c r="K96">
        <f ca="1">IF(AND($B96&gt;0,SUM(K$3:K95)=0,SUM($H96:J96)=0),$B96,0)</f>
        <v>0</v>
      </c>
      <c r="L96">
        <f ca="1">IF(AND($B96&gt;0,SUM(L$3:L95)=0,SUM($H96:K96)=0),$B96,0)</f>
        <v>0</v>
      </c>
      <c r="M96">
        <f ca="1">IF(AND($B96&gt;0,SUM(M$3:M95)=0,SUM($H96:L96)=0),$B96,0)</f>
        <v>0</v>
      </c>
      <c r="N96">
        <f ca="1">IF(AND($B96&gt;0,SUM(N$3:N95)=0,SUM($H96:M96)=0),$B96,0)</f>
        <v>0</v>
      </c>
      <c r="O96">
        <f ca="1">IF(AND($B96&gt;0,SUM(O$3:O95)=0,SUM($H96:N96)=0),$B96,0)</f>
        <v>0</v>
      </c>
      <c r="P96">
        <f ca="1">IF(AND($B96&gt;0,SUM(P$3:P95)=0,SUM($H96:O96)=0),$B96,0)</f>
        <v>0</v>
      </c>
      <c r="Q96">
        <f ca="1">IF(AND($B96&gt;0,SUM(Q$3:Q95)=0,SUM($H96:P96)=0),$B96,0)</f>
        <v>0</v>
      </c>
      <c r="R96">
        <f ca="1">IF(AND($B96&gt;0,SUM(R$3:R95)=0,SUM($H96:Q96)=0),$B96,0)</f>
        <v>0</v>
      </c>
      <c r="S96">
        <f ca="1">IF(AND($B96&gt;0,SUM(S$3:S95)=0,SUM($H96:R96)=0),$B96,0)</f>
        <v>0</v>
      </c>
      <c r="T96">
        <f ca="1">IF(AND($B96&gt;0,SUM(T$3:T95)=0,SUM($H96:S96)=0),$B96,0)</f>
        <v>0</v>
      </c>
      <c r="U96">
        <f ca="1">IF(AND($B96&gt;0,SUM(U$3:U95)=0,SUM($H96:T96)=0),$B96,0)</f>
        <v>0</v>
      </c>
      <c r="V96">
        <f ca="1">IF(AND($B96&gt;0,SUM(V$3:V95)=0,SUM($H96:U96)=0),$B96,0)</f>
        <v>0</v>
      </c>
      <c r="W96">
        <f ca="1">IF(AND($B96&gt;0,SUM(W$3:W95)=0,SUM($H96:V96)=0),$B96,0)</f>
        <v>0</v>
      </c>
      <c r="X96">
        <f ca="1">IF(AND($B96&gt;0,SUM(X$3:X95)=0,SUM($H96:W96)=0),$B96,0)</f>
        <v>0</v>
      </c>
      <c r="Y96">
        <f ca="1">IF(AND($B96&gt;0,SUM(Y$3:Y95)=0,SUM($H96:X96)=0),$B96,0)</f>
        <v>0</v>
      </c>
      <c r="Z96">
        <f ca="1">IF(AND($B96&gt;0,SUM(Z$3:Z95)=0,SUM($H96:Y96)=0),$B96,0)</f>
        <v>0</v>
      </c>
      <c r="AA96">
        <f ca="1">IF(AND($B96&gt;0,SUM(AA$3:AA95)=0,SUM($H96:Z96)=0),$B96,0)</f>
        <v>0</v>
      </c>
      <c r="AB96">
        <f ca="1">IF(AND($B96&gt;0,SUM(AB$3:AB95)=0,SUM($H96:AA96)=0),$B96,0)</f>
        <v>0</v>
      </c>
      <c r="AC96">
        <f ca="1">IF(AND($B96&gt;0,SUM(AC$3:AC95)=0,SUM($H96:AB96)=0),$B96,0)</f>
        <v>0</v>
      </c>
      <c r="AD96">
        <f ca="1">IF(AND($B96&gt;0,SUM(AD$3:AD95)=0,SUM($H96:AC96)=0),$B96,0)</f>
        <v>0</v>
      </c>
      <c r="AE96">
        <f ca="1">IF(AND($B96&gt;0,SUM(AE$3:AE95)=0,SUM($H96:AD96)=0),$B96,0)</f>
        <v>0</v>
      </c>
      <c r="AF96">
        <f ca="1">IF(AND($B96&gt;0,SUM(AF$3:AF95)=0,SUM($H96:AE96)=0),$B96,0)</f>
        <v>0</v>
      </c>
      <c r="AG96">
        <f ca="1">IF(AND($B96&gt;0,SUM(AG$3:AG95)=0,SUM($H96:AF96)=0),$B96,0)</f>
        <v>0</v>
      </c>
      <c r="AH96">
        <f ca="1">IF(AND($B96&gt;0,SUM(AH$3:AH95)=0,SUM($H96:AG96)=0),$B96,0)</f>
        <v>0</v>
      </c>
      <c r="AI96">
        <f ca="1">IF(AND($B96&gt;0,SUM(AI$3:AI95)=0,SUM($H96:AH96)=0),$B96,0)</f>
        <v>0</v>
      </c>
      <c r="AJ96">
        <f ca="1">IF(AND($B96&gt;0,SUM(AJ$3:AJ95)=0,SUM($H96:AI96)=0),$B96,0)</f>
        <v>0</v>
      </c>
      <c r="AK96">
        <f ca="1">IF(AND($B96&gt;0,SUM(AK$3:AK95)=0,SUM($H96:AJ96)=0),$B96,0)</f>
        <v>0</v>
      </c>
      <c r="AL96">
        <f ca="1">IF(AND($B96&gt;0,SUM(AL$3:AL95)=0,SUM($H96:AK96)=0),$B96,0)</f>
        <v>0</v>
      </c>
      <c r="AM96">
        <f ca="1">IF(AND($B96&gt;0,SUM(AM$3:AM95)=0,SUM($H96:AL96)=0),$B96,0)</f>
        <v>0</v>
      </c>
      <c r="AN96">
        <f ca="1">IF(AND($B96&gt;0,SUM(AN$3:AN95)=0,SUM($H96:AM96)=0),$B96,0)</f>
        <v>0</v>
      </c>
      <c r="AO96">
        <f ca="1">IF(AND($B96&gt;0,SUM(AO$3:AO95)=0,SUM($H96:AN96)=0),$B96,0)</f>
        <v>0</v>
      </c>
      <c r="AP96">
        <f ca="1">IF(AND($B96&gt;0,SUM(AP$3:AP95)=0,SUM($H96:AO96)=0),$B96,0)</f>
        <v>0</v>
      </c>
      <c r="AQ96">
        <f ca="1">IF(AND($B96&gt;0,SUM(AQ$3:AQ95)=0,SUM($H96:AP96)=0),$B96,0)</f>
        <v>0</v>
      </c>
      <c r="AR96">
        <f ca="1">IF(AND($B96&gt;0,SUM(AR$3:AR95)=0,SUM($H96:AQ96)=0),$B96,0)</f>
        <v>0</v>
      </c>
      <c r="AS96">
        <f ca="1">IF(AND($B96&gt;0,SUM(AS$3:AS95)=0,SUM($H96:AR96)=0),$B96,0)</f>
        <v>0</v>
      </c>
      <c r="AT96">
        <f ca="1">IF(AND($B96&gt;0,SUM(AT$3:AT95)=0,SUM($H96:AS96)=0),$B96,0)</f>
        <v>0</v>
      </c>
      <c r="AU96">
        <f ca="1">IF(AND($B96&gt;0,SUM(AU$3:AU95)=0,SUM($H96:AT96)=0),$B96,0)</f>
        <v>0</v>
      </c>
      <c r="AV96">
        <f ca="1">IF(AND($B96&gt;0,SUM(AV$3:AV95)=0,SUM($H96:AU96)=0),$B96,0)</f>
        <v>0</v>
      </c>
      <c r="AW96">
        <f ca="1">IF(AND($B96&gt;0,SUM(AW$3:AW95)=0,SUM($H96:AV96)=0),$B96,0)</f>
        <v>0</v>
      </c>
      <c r="AX96">
        <f ca="1">IF(AND($B96&gt;0,SUM(AX$3:AX95)=0,SUM($H96:AW96)=0),$B96,0)</f>
        <v>0</v>
      </c>
      <c r="AY96">
        <f ca="1">IF(AND($B96&gt;0,SUM(AY$3:AY95)=0,SUM($H96:AX96)=0),$B96,0)</f>
        <v>0</v>
      </c>
      <c r="AZ96">
        <f ca="1">IF(AND($B96&gt;0,SUM(AZ$3:AZ95)=0,SUM($H96:AY96)=0),$B96,0)</f>
        <v>0</v>
      </c>
      <c r="BA96">
        <f ca="1">IF(AND($B96&gt;0,SUM(BA$3:BA95)=0,SUM($H96:AZ96)=0),$B96,0)</f>
        <v>0</v>
      </c>
      <c r="BB96">
        <f ca="1">IF(AND($B96&gt;0,SUM(BB$3:BB95)=0,SUM($H96:BA96)=0),$B96,0)</f>
        <v>0</v>
      </c>
      <c r="BC96">
        <f ca="1">IF(AND($B96&gt;0,SUM(BC$3:BC95)=0,SUM($H96:BB96)=0),$B96,0)</f>
        <v>0</v>
      </c>
      <c r="BD96">
        <f ca="1">IF(AND($B96&gt;0,SUM(BD$3:BD95)=0,SUM($H96:BC96)=0),$B96,0)</f>
        <v>0</v>
      </c>
      <c r="BE96">
        <f ca="1">IF(AND($B96&gt;0,SUM(BE$3:BE95)=0,SUM($H96:BD96)=0),$B96,0)</f>
        <v>0</v>
      </c>
      <c r="BF96">
        <f ca="1">IF(AND($B96&gt;0,SUM(BF$3:BF95)=0,SUM($H96:BE96)=0),$B96,0)</f>
        <v>0</v>
      </c>
      <c r="BG96">
        <f ca="1">IF(AND($B96&gt;0,SUM(BG$3:BG95)=0,SUM($H96:BF96)=0),$B96,0)</f>
        <v>0</v>
      </c>
      <c r="BH96">
        <f ca="1">IF(AND($B96&gt;0,SUM(BH$3:BH95)=0,SUM($H96:BG96)=0),$B96,0)</f>
        <v>0</v>
      </c>
      <c r="BI96">
        <f ca="1">IF(AND($B96&gt;0,SUM(BI$3:BI95)=0,SUM($H96:BH96)=0),$B96,0)</f>
        <v>0</v>
      </c>
      <c r="BJ96">
        <f ca="1">IF(AND($B96&gt;0,SUM(BJ$3:BJ95)=0,SUM($H96:BI96)=0),$B96,0)</f>
        <v>0</v>
      </c>
      <c r="BK96">
        <f ca="1">IF(AND($B96&gt;0,SUM(BK$3:BK95)=0,SUM($H96:BJ96)=0),$B96,0)</f>
        <v>0</v>
      </c>
      <c r="BL96">
        <f ca="1">IF(AND($B96&gt;0,SUM(BL$3:BL95)=0,SUM($H96:BK96)=0),$B96,0)</f>
        <v>0</v>
      </c>
      <c r="BM96">
        <f ca="1">IF(AND($B96&gt;0,SUM(BM$3:BM95)=0,SUM($H96:BL96)=0),$B96,0)</f>
        <v>0</v>
      </c>
      <c r="BN96">
        <f ca="1">IF(AND($B96&gt;0,SUM(BN$3:BN95)=0,SUM($H96:BM96)=0),$B96,0)</f>
        <v>0</v>
      </c>
      <c r="BO96">
        <f ca="1">IF(AND($B96&gt;0,SUM(BO$3:BO95)=0,SUM($H96:BN96)=0),$B96,0)</f>
        <v>0</v>
      </c>
      <c r="BP96">
        <f ca="1">IF(AND($B96&gt;0,SUM(BP$3:BP95)=0,SUM($H96:BO96)=0),$B96,0)</f>
        <v>0</v>
      </c>
      <c r="BQ96">
        <f ca="1">IF(AND($B96&gt;0,SUM(BQ$3:BQ95)=0,SUM($H96:BP96)=0),$B96,0)</f>
        <v>0</v>
      </c>
      <c r="BR96">
        <f ca="1">IF(AND($B96&gt;0,SUM(BR$3:BR95)=0,SUM($H96:BQ96)=0),$B96,0)</f>
        <v>0</v>
      </c>
      <c r="BS96">
        <f ca="1">IF(AND($B96&gt;0,SUM(BS$3:BS95)=0,SUM($H96:BR96)=0),$B96,0)</f>
        <v>0</v>
      </c>
      <c r="BT96">
        <f ca="1">IF(AND($B96&gt;0,SUM(BT$3:BT95)=0,SUM($H96:BS96)=0),$B96,0)</f>
        <v>0</v>
      </c>
      <c r="BU96">
        <f ca="1">IF(AND($B96&gt;0,SUM(BU$3:BU95)=0,SUM($H96:BT96)=0),$B96,0)</f>
        <v>0</v>
      </c>
      <c r="BV96">
        <f ca="1">IF(AND($B96&gt;0,SUM(BV$3:BV95)=0,SUM($H96:BU96)=0),$B96,0)</f>
        <v>0</v>
      </c>
      <c r="BW96">
        <f ca="1">IF(AND($B96&gt;0,SUM(BW$3:BW95)=0,SUM($H96:BV96)=0),$B96,0)</f>
        <v>0</v>
      </c>
      <c r="BX96">
        <f ca="1">IF(AND($B96&gt;0,SUM(BX$3:BX95)=0,SUM($H96:BW96)=0),$B96,0)</f>
        <v>0</v>
      </c>
      <c r="BY96">
        <f ca="1">IF(AND($B96&gt;0,SUM(BY$3:BY95)=0,SUM($H96:BX96)=0),$B96,0)</f>
        <v>0</v>
      </c>
      <c r="BZ96">
        <f ca="1">IF(AND($B96&gt;0,SUM(BZ$3:BZ95)=0,SUM($H96:BY96)=0),$B96,0)</f>
        <v>0</v>
      </c>
      <c r="CA96">
        <f ca="1">IF(AND($B96&gt;0,SUM(CA$3:CA95)=0,SUM($H96:BZ96)=0),$B96,0)</f>
        <v>0</v>
      </c>
      <c r="CB96">
        <f ca="1">IF(AND($B96&gt;0,SUM(CB$3:CB95)=0,SUM($H96:CA96)=0),$B96,0)</f>
        <v>0</v>
      </c>
      <c r="CC96">
        <f ca="1">IF(AND($B96&gt;0,SUM(CC$3:CC95)=0,SUM($H96:CB96)=0),$B96,0)</f>
        <v>0</v>
      </c>
      <c r="CD96">
        <f ca="1">IF(AND($B96&gt;0,SUM(CD$3:CD95)=0,SUM($H96:CC96)=0),$B96,0)</f>
        <v>0</v>
      </c>
      <c r="CE96">
        <f ca="1">IF(AND($B96&gt;0,SUM(CE$3:CE95)=0,SUM($H96:CD96)=0),$B96,0)</f>
        <v>0</v>
      </c>
      <c r="CF96">
        <f ca="1">IF(AND($B96&gt;0,SUM(CF$3:CF95)=0,SUM($H96:CE96)=0),$B96,0)</f>
        <v>0</v>
      </c>
      <c r="CG96">
        <f ca="1">IF(AND($B96&gt;0,SUM(CG$3:CG95)=0,SUM($H96:CF96)=0),$B96,0)</f>
        <v>0</v>
      </c>
      <c r="CH96">
        <f ca="1">IF(AND($B96&gt;0,SUM(CH$3:CH95)=0,SUM($H96:CG96)=0),$B96,0)</f>
        <v>0</v>
      </c>
      <c r="CI96">
        <f ca="1">IF(AND($B96&gt;0,SUM(CI$3:CI95)=0,SUM($H96:CH96)=0),$B96,0)</f>
        <v>0</v>
      </c>
      <c r="CJ96">
        <f ca="1">IF(AND($B96&gt;0,SUM(CJ$3:CJ95)=0,SUM($H96:CI96)=0),$B96,0)</f>
        <v>0</v>
      </c>
      <c r="CK96">
        <f ca="1">IF(AND($B96&gt;0,SUM(CK$3:CK95)=0,SUM($H96:CJ96)=0),$B96,0)</f>
        <v>0</v>
      </c>
      <c r="CL96">
        <f ca="1">IF(AND($B96&gt;0,SUM(CL$3:CL95)=0,SUM($H96:CK96)=0),$B96,0)</f>
        <v>0</v>
      </c>
      <c r="CM96">
        <f ca="1">IF(AND($B96&gt;0,SUM(CM$3:CM95)=0,SUM($H96:CL96)=0),$B96,0)</f>
        <v>0</v>
      </c>
      <c r="CN96">
        <f ca="1">IF(AND($B96&gt;0,SUM(CN$3:CN95)=0,SUM($H96:CM96)=0),$B96,0)</f>
        <v>0</v>
      </c>
      <c r="CO96">
        <f ca="1">IF(AND($B96&gt;0,SUM(CO$3:CO95)=0,SUM($H96:CN96)=0),$B96,0)</f>
        <v>0</v>
      </c>
      <c r="CP96">
        <f ca="1">IF(AND($B96&gt;0,SUM(CP$3:CP95)=0,SUM($H96:CO96)=0),$B96,0)</f>
        <v>0</v>
      </c>
      <c r="CQ96">
        <f ca="1">IF(AND($B96&gt;0,SUM(CQ$3:CQ95)=0,SUM($H96:CP96)=0),$B96,0)</f>
        <v>0</v>
      </c>
      <c r="CR96">
        <f ca="1">IF(AND($B96&gt;0,SUM(CR$3:CR95)=0,SUM($H96:CQ96)=0),$B96,0)</f>
        <v>0</v>
      </c>
      <c r="CS96">
        <f ca="1">IF(AND($B96&gt;0,SUM(CS$3:CS95)=0,SUM($H96:CR96)=0),$B96,0)</f>
        <v>0</v>
      </c>
      <c r="CT96">
        <f ca="1">IF(AND($B96&gt;0,SUM(CT$3:CT95)=0,SUM($H96:CS96)=0),$B96,0)</f>
        <v>0</v>
      </c>
      <c r="CU96">
        <f ca="1">IF(AND($B96&gt;0,SUM(CU$3:CU95)=0,SUM($H96:CT96)=0),$B96,0)</f>
        <v>0</v>
      </c>
      <c r="CV96">
        <f ca="1">IF(AND($B96&gt;0,SUM(CV$3:CV95)=0,SUM($H96:CU96)=0),$B96,0)</f>
        <v>0</v>
      </c>
      <c r="CW96">
        <f ca="1">IF(AND($B96&gt;0,SUM(CW$3:CW95)=0,SUM($H96:CV96)=0),$B96,0)</f>
        <v>0</v>
      </c>
      <c r="CX96">
        <f ca="1">IF(AND($B96&gt;0,SUM(CX$3:CX95)=0,SUM($H96:CW96)=0),$B96,0)</f>
        <v>0</v>
      </c>
      <c r="CY96">
        <f ca="1">IF(AND($B96&gt;0,SUM(CY$3:CY95)=0,SUM($H96:CX96)=0),$B96,0)</f>
        <v>0</v>
      </c>
      <c r="CZ96">
        <f ca="1">IF(AND($B96&gt;0,SUM(CZ$3:CZ95)=0,SUM($H96:CY96)=0),$B96,0)</f>
        <v>0</v>
      </c>
      <c r="DA96">
        <f ca="1">IF(AND($B96&gt;0,SUM(DA$3:DA95)=0,SUM($H96:CZ96)=0),$B96,0)</f>
        <v>0</v>
      </c>
      <c r="DB96">
        <f ca="1">IF(AND($B96&gt;0,SUM(DB$3:DB95)=0,SUM($H96:DA96)=0),$B96,0)</f>
        <v>0</v>
      </c>
      <c r="DC96">
        <f ca="1">IF(AND($B96&gt;0,SUM(DC$3:DC95)=0,SUM($H96:DB96)=0),$B96,0)</f>
        <v>0</v>
      </c>
      <c r="DD96">
        <f ca="1">IF(AND($B96&gt;0,SUM(DD$3:DD95)=0,SUM($H96:DC96)=0),$B96,0)</f>
        <v>0</v>
      </c>
      <c r="DE96">
        <f ca="1">IF(AND($B96&gt;0,SUM(DE$3:DE95)=0,SUM($H96:DD96)=0),$B96,0)</f>
        <v>0</v>
      </c>
      <c r="DF96">
        <f ca="1">IF(AND($B96&gt;0,SUM(DF$3:DF95)=0,SUM($H96:DE96)=0),$B96,0)</f>
        <v>0</v>
      </c>
      <c r="DG96">
        <f ca="1">IF(AND($B96&gt;0,SUM(DG$3:DG95)=0,SUM($H96:DF96)=0),$B96,0)</f>
        <v>0</v>
      </c>
      <c r="DH96">
        <f ca="1">IF(AND($B96&gt;0,SUM(DH$3:DH95)=0,SUM($H96:DG96)=0),$B96,0)</f>
        <v>0</v>
      </c>
      <c r="DI96">
        <f ca="1">IF(AND($B96&gt;0,SUM(DI$3:DI95)=0,SUM($H96:DH96)=0),$B96,0)</f>
        <v>0</v>
      </c>
      <c r="DJ96">
        <f ca="1">IF(AND($B96&gt;0,SUM(DJ$3:DJ95)=0,SUM($H96:DI96)=0),$B96,0)</f>
        <v>0</v>
      </c>
      <c r="DK96">
        <f ca="1">IF(AND($B96&gt;0,SUM(DK$3:DK95)=0,SUM($H96:DJ96)=0),$B96,0)</f>
        <v>0</v>
      </c>
      <c r="DL96">
        <f ca="1">IF(AND($B96&gt;0,SUM(DL$3:DL95)=0,SUM($H96:DK96)=0),$B96,0)</f>
        <v>0</v>
      </c>
      <c r="DM96">
        <f ca="1">IF(AND($B96&gt;0,SUM(DM$3:DM95)=0,SUM($H96:DL96)=0),$B96,0)</f>
        <v>0</v>
      </c>
      <c r="DN96">
        <f ca="1">IF(AND($B96&gt;0,SUM(DN$3:DN95)=0,SUM($H96:DM96)=0),$B96,0)</f>
        <v>0</v>
      </c>
      <c r="DO96">
        <f ca="1">IF(AND($B96&gt;0,SUM(DO$3:DO95)=0,SUM($H96:DN96)=0),$B96,0)</f>
        <v>0</v>
      </c>
      <c r="DP96">
        <f ca="1">IF(AND($B96&gt;0,SUM(DP$3:DP95)=0,SUM($H96:DO96)=0),$B96,0)</f>
        <v>0</v>
      </c>
      <c r="DQ96">
        <f ca="1">IF(AND($B96&gt;0,SUM(DQ$3:DQ95)=0,SUM($H96:DP96)=0),$B96,0)</f>
        <v>0</v>
      </c>
      <c r="DR96">
        <f ca="1">IF(AND($B96&gt;0,SUM(DR$3:DR95)=0,SUM($H96:DQ96)=0),$B96,0)</f>
        <v>0</v>
      </c>
      <c r="DS96">
        <f ca="1">IF(AND($B96&gt;0,SUM(DS$3:DS95)=0,SUM($H96:DR96)=0),$B96,0)</f>
        <v>0</v>
      </c>
      <c r="DT96">
        <f ca="1">IF(AND($B96&gt;0,SUM(DT$3:DT95)=0,SUM($H96:DS96)=0),$B96,0)</f>
        <v>0</v>
      </c>
      <c r="DU96">
        <f ca="1">IF(AND($B96&gt;0,SUM(DU$3:DU95)=0,SUM($H96:DT96)=0),$B96,0)</f>
        <v>0</v>
      </c>
      <c r="DV96">
        <f ca="1">IF(AND($B96&gt;0,SUM(DV$3:DV95)=0,SUM($H96:DU96)=0),$B96,0)</f>
        <v>0</v>
      </c>
      <c r="DW96">
        <f ca="1">IF(AND($B96&gt;0,SUM(DW$3:DW95)=0,SUM($H96:DV96)=0),$B96,0)</f>
        <v>0</v>
      </c>
      <c r="DX96">
        <f ca="1">IF(AND($B96&gt;0,SUM(DX$3:DX95)=0,SUM($H96:DW96)=0),$B96,0)</f>
        <v>0</v>
      </c>
      <c r="DY96">
        <f ca="1">IF(AND($B96&gt;0,SUM(DY$3:DY95)=0,SUM($H96:DX96)=0),$B96,0)</f>
        <v>0</v>
      </c>
      <c r="DZ96">
        <f ca="1">IF(AND($B96&gt;0,SUM(DZ$3:DZ95)=0,SUM($H96:DY96)=0),$B96,0)</f>
        <v>0</v>
      </c>
      <c r="EA96">
        <f ca="1">IF(AND($B96&gt;0,SUM(EA$3:EA95)=0,SUM($H96:DZ96)=0),$B96,0)</f>
        <v>0</v>
      </c>
      <c r="EB96">
        <f ca="1">IF(AND($B96&gt;0,SUM(EB$3:EB95)=0,SUM($H96:EA96)=0),$B96,0)</f>
        <v>0</v>
      </c>
      <c r="EC96">
        <f ca="1">IF(AND($B96&gt;0,SUM(EC$3:EC95)=0,SUM($H96:EB96)=0),$B96,0)</f>
        <v>0</v>
      </c>
      <c r="ED96">
        <f ca="1">IF(AND($B96&gt;0,SUM(ED$3:ED95)=0,SUM($H96:EC96)=0),$B96,0)</f>
        <v>0</v>
      </c>
      <c r="EE96">
        <f ca="1">IF(AND($B96&gt;0,SUM(EE$3:EE95)=0,SUM($H96:ED96)=0),$B96,0)</f>
        <v>0</v>
      </c>
      <c r="EF96">
        <f ca="1">IF(AND($B96&gt;0,SUM(EF$3:EF95)=0,SUM($H96:EE96)=0),$B96,0)</f>
        <v>0</v>
      </c>
      <c r="EG96">
        <f ca="1">IF(AND($B96&gt;0,SUM(EG$3:EG95)=0,SUM($H96:EF96)=0),$B96,0)</f>
        <v>0</v>
      </c>
      <c r="EH96">
        <f ca="1">IF(AND($B96&gt;0,SUM(EH$3:EH95)=0,SUM($H96:EG96)=0),$B96,0)</f>
        <v>0</v>
      </c>
      <c r="EI96">
        <f ca="1">IF(AND($B96&gt;0,SUM(EI$3:EI95)=0,SUM($H96:EH96)=0),$B96,0)</f>
        <v>0</v>
      </c>
      <c r="EJ96">
        <f ca="1">IF(AND($B96&gt;0,SUM(EJ$3:EJ95)=0,SUM($H96:EI96)=0),$B96,0)</f>
        <v>0</v>
      </c>
      <c r="EK96">
        <f ca="1">IF(AND($B96&gt;0,SUM(EK$3:EK95)=0,SUM($H96:EJ96)=0),$B96,0)</f>
        <v>0</v>
      </c>
      <c r="EL96">
        <f ca="1">IF(AND($B96&gt;0,SUM(EL$3:EL95)=0,SUM($H96:EK96)=0),$B96,0)</f>
        <v>0</v>
      </c>
      <c r="EM96">
        <f ca="1">IF(AND($B96&gt;0,SUM(EM$3:EM95)=0,SUM($H96:EL96)=0),$B96,0)</f>
        <v>0</v>
      </c>
      <c r="EN96">
        <f ca="1">IF(AND($B96&gt;0,SUM(EN$3:EN95)=0,SUM($H96:EM96)=0),$B96,0)</f>
        <v>0</v>
      </c>
      <c r="EO96">
        <f ca="1">IF(AND($B96&gt;0,SUM(EO$3:EO95)=0,SUM($H96:EN96)=0),$B96,0)</f>
        <v>0</v>
      </c>
      <c r="EP96">
        <f ca="1">IF(AND($B96&gt;0,SUM(EP$3:EP95)=0,SUM($H96:EO96)=0),$B96,0)</f>
        <v>0</v>
      </c>
      <c r="EQ96">
        <f ca="1">IF(AND($B96&gt;0,SUM(EQ$3:EQ95)=0,SUM($H96:EP96)=0),$B96,0)</f>
        <v>0</v>
      </c>
      <c r="ER96">
        <f ca="1">IF(AND($B96&gt;0,SUM(ER$3:ER95)=0,SUM($H96:EQ96)=0),$B96,0)</f>
        <v>0</v>
      </c>
      <c r="ES96">
        <f ca="1">IF(AND($B96&gt;0,SUM(ES$3:ES95)=0,SUM($H96:ER96)=0),$B96,0)</f>
        <v>0</v>
      </c>
      <c r="ET96">
        <f ca="1">IF(AND($B96&gt;0,SUM(ET$3:ET95)=0,SUM($H96:ES96)=0),$B96,0)</f>
        <v>0</v>
      </c>
      <c r="EU96">
        <f ca="1">IF(AND($B96&gt;0,SUM(EU$3:EU95)=0,SUM($H96:ET96)=0),$B96,0)</f>
        <v>0</v>
      </c>
      <c r="EV96">
        <f ca="1">IF(AND($B96&gt;0,SUM(EV$3:EV95)=0,SUM($H96:EU96)=0),$B96,0)</f>
        <v>0</v>
      </c>
      <c r="EW96">
        <f ca="1">IF(AND($B96&gt;0,SUM(EW$3:EW95)=0,SUM($H96:EV96)=0),$B96,0)</f>
        <v>0</v>
      </c>
      <c r="EX96">
        <f ca="1">IF(AND($B96&gt;0,SUM(EX$3:EX95)=0,SUM($H96:EW96)=0),$B96,0)</f>
        <v>0</v>
      </c>
      <c r="EY96">
        <f ca="1">IF(AND($B96&gt;0,SUM(EY$3:EY95)=0,SUM($H96:EX96)=0),$B96,0)</f>
        <v>0</v>
      </c>
      <c r="EZ96">
        <f ca="1">IF(AND($B96&gt;0,SUM(EZ$3:EZ95)=0,SUM($H96:EY96)=0),$B96,0)</f>
        <v>0</v>
      </c>
      <c r="FA96">
        <f ca="1">IF(AND($B96&gt;0,SUM(FA$3:FA95)=0,SUM($H96:EZ96)=0),$B96,0)</f>
        <v>0</v>
      </c>
      <c r="FB96">
        <f ca="1">IF(AND($B96&gt;0,SUM(FB$3:FB95)=0,SUM($H96:FA96)=0),$B96,0)</f>
        <v>0</v>
      </c>
      <c r="FC96">
        <f ca="1">IF(AND($B96&gt;0,SUM(FC$3:FC95)=0,SUM($H96:FB96)=0),$B96,0)</f>
        <v>0</v>
      </c>
      <c r="FD96">
        <f ca="1">IF(AND($B96&gt;0,SUM(FD$3:FD95)=0,SUM($H96:FC96)=0),$B96,0)</f>
        <v>0</v>
      </c>
      <c r="FE96">
        <f ca="1">IF(AND($B96&gt;0,SUM(FE$3:FE95)=0,SUM($H96:FD96)=0),$B96,0)</f>
        <v>0</v>
      </c>
      <c r="FF96">
        <f ca="1">IF(AND($B96&gt;0,SUM(FF$3:FF95)=0,SUM($H96:FE96)=0),$B96,0)</f>
        <v>0</v>
      </c>
      <c r="FG96">
        <f ca="1">IF(AND($B96&gt;0,SUM(FG$3:FG95)=0,SUM($H96:FF96)=0),$B96,0)</f>
        <v>0</v>
      </c>
      <c r="FH96">
        <f ca="1">IF(AND($B96&gt;0,SUM(FH$3:FH95)=0,SUM($H96:FG96)=0),$B96,0)</f>
        <v>0</v>
      </c>
      <c r="FI96">
        <f ca="1">IF(AND($B96&gt;0,SUM(FI$3:FI95)=0,SUM($H96:FH96)=0),$B96,0)</f>
        <v>0</v>
      </c>
      <c r="FJ96">
        <f ca="1">IF(AND($B96&gt;0,SUM(FJ$3:FJ95)=0,SUM($H96:FI96)=0),$B96,0)</f>
        <v>0</v>
      </c>
      <c r="FK96">
        <f ca="1">IF(AND($B96&gt;0,SUM(FK$3:FK95)=0,SUM($H96:FJ96)=0),$B96,0)</f>
        <v>0</v>
      </c>
      <c r="FL96">
        <f ca="1">IF(AND($B96&gt;0,SUM(FL$3:FL95)=0,SUM($H96:FK96)=0),$B96,0)</f>
        <v>0</v>
      </c>
      <c r="FM96">
        <f ca="1">IF(AND($B96&gt;0,SUM(FM$3:FM95)=0,SUM($H96:FL96)=0),$B96,0)</f>
        <v>0</v>
      </c>
      <c r="FN96">
        <f ca="1">IF(AND($B96&gt;0,SUM(FN$3:FN95)=0,SUM($H96:FM96)=0),$B96,0)</f>
        <v>0</v>
      </c>
      <c r="FS96" s="67" t="s">
        <v>35</v>
      </c>
      <c r="FT96" s="67" t="s">
        <v>326</v>
      </c>
      <c r="FU96" s="342">
        <v>7906840</v>
      </c>
      <c r="FV96" s="67" t="str">
        <f>Valintaohjelma!D47</f>
        <v>-</v>
      </c>
      <c r="FY96" s="249" t="s">
        <v>35</v>
      </c>
      <c r="FZ96" s="67" t="s">
        <v>326</v>
      </c>
      <c r="GA96" s="67" t="str">
        <f>""</f>
        <v/>
      </c>
      <c r="GB96" s="67">
        <f>Valintaohjelma!J47</f>
        <v>0</v>
      </c>
      <c r="GE96" s="67" t="s">
        <v>708</v>
      </c>
      <c r="GF96" s="67" t="s">
        <v>326</v>
      </c>
      <c r="GG96" s="67" t="str">
        <f>""</f>
        <v/>
      </c>
      <c r="GH96" s="67" t="s">
        <v>938</v>
      </c>
    </row>
    <row r="97" spans="1:190" ht="18" thickBot="1" x14ac:dyDescent="0.3">
      <c r="A97">
        <v>97</v>
      </c>
      <c r="B97">
        <f ca="1">IF(CO2_INC&gt;0,A97,0)</f>
        <v>0</v>
      </c>
      <c r="C97" s="240" t="str">
        <f t="shared" ca="1" si="10"/>
        <v>Kotona/poissa/tehostus-automatiikka + Kosteusautomatiikka (CO2 + RH)</v>
      </c>
      <c r="D97" s="240" t="str">
        <f t="shared" ca="1" si="11"/>
        <v>SRHCO2</v>
      </c>
      <c r="E97" s="240">
        <f t="shared" ca="1" si="12"/>
        <v>7906693</v>
      </c>
      <c r="F97" s="240">
        <f t="shared" ca="1" si="13"/>
        <v>1</v>
      </c>
      <c r="G97" s="47">
        <f ca="1">INDEX($I$2:$FN$2,ROWS(G$2:G97))</f>
        <v>0</v>
      </c>
      <c r="H97">
        <v>0</v>
      </c>
      <c r="I97">
        <f ca="1">IF(AND($B97&gt;0,SUM(I$3:I96)=0,SUM($H97:H97)=0),$B97,0)</f>
        <v>0</v>
      </c>
      <c r="J97">
        <f ca="1">IF(AND($B97&gt;0,SUM(J$3:J96)=0,SUM($H97:I97)=0),$B97,0)</f>
        <v>0</v>
      </c>
      <c r="K97">
        <f ca="1">IF(AND($B97&gt;0,SUM(K$3:K96)=0,SUM($H97:J97)=0),$B97,0)</f>
        <v>0</v>
      </c>
      <c r="L97">
        <f ca="1">IF(AND($B97&gt;0,SUM(L$3:L96)=0,SUM($H97:K97)=0),$B97,0)</f>
        <v>0</v>
      </c>
      <c r="M97">
        <f ca="1">IF(AND($B97&gt;0,SUM(M$3:M96)=0,SUM($H97:L97)=0),$B97,0)</f>
        <v>0</v>
      </c>
      <c r="N97">
        <f ca="1">IF(AND($B97&gt;0,SUM(N$3:N96)=0,SUM($H97:M97)=0),$B97,0)</f>
        <v>0</v>
      </c>
      <c r="O97">
        <f ca="1">IF(AND($B97&gt;0,SUM(O$3:O96)=0,SUM($H97:N97)=0),$B97,0)</f>
        <v>0</v>
      </c>
      <c r="P97">
        <f ca="1">IF(AND($B97&gt;0,SUM(P$3:P96)=0,SUM($H97:O97)=0),$B97,0)</f>
        <v>0</v>
      </c>
      <c r="Q97">
        <f ca="1">IF(AND($B97&gt;0,SUM(Q$3:Q96)=0,SUM($H97:P97)=0),$B97,0)</f>
        <v>0</v>
      </c>
      <c r="R97">
        <f ca="1">IF(AND($B97&gt;0,SUM(R$3:R96)=0,SUM($H97:Q97)=0),$B97,0)</f>
        <v>0</v>
      </c>
      <c r="S97">
        <f ca="1">IF(AND($B97&gt;0,SUM(S$3:S96)=0,SUM($H97:R97)=0),$B97,0)</f>
        <v>0</v>
      </c>
      <c r="T97">
        <f ca="1">IF(AND($B97&gt;0,SUM(T$3:T96)=0,SUM($H97:S97)=0),$B97,0)</f>
        <v>0</v>
      </c>
      <c r="U97">
        <f ca="1">IF(AND($B97&gt;0,SUM(U$3:U96)=0,SUM($H97:T97)=0),$B97,0)</f>
        <v>0</v>
      </c>
      <c r="V97">
        <f ca="1">IF(AND($B97&gt;0,SUM(V$3:V96)=0,SUM($H97:U97)=0),$B97,0)</f>
        <v>0</v>
      </c>
      <c r="W97">
        <f ca="1">IF(AND($B97&gt;0,SUM(W$3:W96)=0,SUM($H97:V97)=0),$B97,0)</f>
        <v>0</v>
      </c>
      <c r="X97">
        <f ca="1">IF(AND($B97&gt;0,SUM(X$3:X96)=0,SUM($H97:W97)=0),$B97,0)</f>
        <v>0</v>
      </c>
      <c r="Y97">
        <f ca="1">IF(AND($B97&gt;0,SUM(Y$3:Y96)=0,SUM($H97:X97)=0),$B97,0)</f>
        <v>0</v>
      </c>
      <c r="Z97">
        <f ca="1">IF(AND($B97&gt;0,SUM(Z$3:Z96)=0,SUM($H97:Y97)=0),$B97,0)</f>
        <v>0</v>
      </c>
      <c r="AA97">
        <f ca="1">IF(AND($B97&gt;0,SUM(AA$3:AA96)=0,SUM($H97:Z97)=0),$B97,0)</f>
        <v>0</v>
      </c>
      <c r="AB97">
        <f ca="1">IF(AND($B97&gt;0,SUM(AB$3:AB96)=0,SUM($H97:AA97)=0),$B97,0)</f>
        <v>0</v>
      </c>
      <c r="AC97">
        <f ca="1">IF(AND($B97&gt;0,SUM(AC$3:AC96)=0,SUM($H97:AB97)=0),$B97,0)</f>
        <v>0</v>
      </c>
      <c r="AD97">
        <f ca="1">IF(AND($B97&gt;0,SUM(AD$3:AD96)=0,SUM($H97:AC97)=0),$B97,0)</f>
        <v>0</v>
      </c>
      <c r="AE97">
        <f ca="1">IF(AND($B97&gt;0,SUM(AE$3:AE96)=0,SUM($H97:AD97)=0),$B97,0)</f>
        <v>0</v>
      </c>
      <c r="AF97">
        <f ca="1">IF(AND($B97&gt;0,SUM(AF$3:AF96)=0,SUM($H97:AE97)=0),$B97,0)</f>
        <v>0</v>
      </c>
      <c r="AG97">
        <f ca="1">IF(AND($B97&gt;0,SUM(AG$3:AG96)=0,SUM($H97:AF97)=0),$B97,0)</f>
        <v>0</v>
      </c>
      <c r="AH97">
        <f ca="1">IF(AND($B97&gt;0,SUM(AH$3:AH96)=0,SUM($H97:AG97)=0),$B97,0)</f>
        <v>0</v>
      </c>
      <c r="AI97">
        <f ca="1">IF(AND($B97&gt;0,SUM(AI$3:AI96)=0,SUM($H97:AH97)=0),$B97,0)</f>
        <v>0</v>
      </c>
      <c r="AJ97">
        <f ca="1">IF(AND($B97&gt;0,SUM(AJ$3:AJ96)=0,SUM($H97:AI97)=0),$B97,0)</f>
        <v>0</v>
      </c>
      <c r="AK97">
        <f ca="1">IF(AND($B97&gt;0,SUM(AK$3:AK96)=0,SUM($H97:AJ97)=0),$B97,0)</f>
        <v>0</v>
      </c>
      <c r="AL97">
        <f ca="1">IF(AND($B97&gt;0,SUM(AL$3:AL96)=0,SUM($H97:AK97)=0),$B97,0)</f>
        <v>0</v>
      </c>
      <c r="AM97">
        <f ca="1">IF(AND($B97&gt;0,SUM(AM$3:AM96)=0,SUM($H97:AL97)=0),$B97,0)</f>
        <v>0</v>
      </c>
      <c r="AN97">
        <f ca="1">IF(AND($B97&gt;0,SUM(AN$3:AN96)=0,SUM($H97:AM97)=0),$B97,0)</f>
        <v>0</v>
      </c>
      <c r="AO97">
        <f ca="1">IF(AND($B97&gt;0,SUM(AO$3:AO96)=0,SUM($H97:AN97)=0),$B97,0)</f>
        <v>0</v>
      </c>
      <c r="AP97">
        <f ca="1">IF(AND($B97&gt;0,SUM(AP$3:AP96)=0,SUM($H97:AO97)=0),$B97,0)</f>
        <v>0</v>
      </c>
      <c r="AQ97">
        <f ca="1">IF(AND($B97&gt;0,SUM(AQ$3:AQ96)=0,SUM($H97:AP97)=0),$B97,0)</f>
        <v>0</v>
      </c>
      <c r="AR97">
        <f ca="1">IF(AND($B97&gt;0,SUM(AR$3:AR96)=0,SUM($H97:AQ97)=0),$B97,0)</f>
        <v>0</v>
      </c>
      <c r="AS97">
        <f ca="1">IF(AND($B97&gt;0,SUM(AS$3:AS96)=0,SUM($H97:AR97)=0),$B97,0)</f>
        <v>0</v>
      </c>
      <c r="AT97">
        <f ca="1">IF(AND($B97&gt;0,SUM(AT$3:AT96)=0,SUM($H97:AS97)=0),$B97,0)</f>
        <v>0</v>
      </c>
      <c r="AU97">
        <f ca="1">IF(AND($B97&gt;0,SUM(AU$3:AU96)=0,SUM($H97:AT97)=0),$B97,0)</f>
        <v>0</v>
      </c>
      <c r="AV97">
        <f ca="1">IF(AND($B97&gt;0,SUM(AV$3:AV96)=0,SUM($H97:AU97)=0),$B97,0)</f>
        <v>0</v>
      </c>
      <c r="AW97">
        <f ca="1">IF(AND($B97&gt;0,SUM(AW$3:AW96)=0,SUM($H97:AV97)=0),$B97,0)</f>
        <v>0</v>
      </c>
      <c r="AX97">
        <f ca="1">IF(AND($B97&gt;0,SUM(AX$3:AX96)=0,SUM($H97:AW97)=0),$B97,0)</f>
        <v>0</v>
      </c>
      <c r="AY97">
        <f ca="1">IF(AND($B97&gt;0,SUM(AY$3:AY96)=0,SUM($H97:AX97)=0),$B97,0)</f>
        <v>0</v>
      </c>
      <c r="AZ97">
        <f ca="1">IF(AND($B97&gt;0,SUM(AZ$3:AZ96)=0,SUM($H97:AY97)=0),$B97,0)</f>
        <v>0</v>
      </c>
      <c r="BA97">
        <f ca="1">IF(AND($B97&gt;0,SUM(BA$3:BA96)=0,SUM($H97:AZ97)=0),$B97,0)</f>
        <v>0</v>
      </c>
      <c r="BB97">
        <f ca="1">IF(AND($B97&gt;0,SUM(BB$3:BB96)=0,SUM($H97:BA97)=0),$B97,0)</f>
        <v>0</v>
      </c>
      <c r="BC97">
        <f ca="1">IF(AND($B97&gt;0,SUM(BC$3:BC96)=0,SUM($H97:BB97)=0),$B97,0)</f>
        <v>0</v>
      </c>
      <c r="BD97">
        <f ca="1">IF(AND($B97&gt;0,SUM(BD$3:BD96)=0,SUM($H97:BC97)=0),$B97,0)</f>
        <v>0</v>
      </c>
      <c r="BE97">
        <f ca="1">IF(AND($B97&gt;0,SUM(BE$3:BE96)=0,SUM($H97:BD97)=0),$B97,0)</f>
        <v>0</v>
      </c>
      <c r="BF97">
        <f ca="1">IF(AND($B97&gt;0,SUM(BF$3:BF96)=0,SUM($H97:BE97)=0),$B97,0)</f>
        <v>0</v>
      </c>
      <c r="BG97">
        <f ca="1">IF(AND($B97&gt;0,SUM(BG$3:BG96)=0,SUM($H97:BF97)=0),$B97,0)</f>
        <v>0</v>
      </c>
      <c r="BH97">
        <f ca="1">IF(AND($B97&gt;0,SUM(BH$3:BH96)=0,SUM($H97:BG97)=0),$B97,0)</f>
        <v>0</v>
      </c>
      <c r="BI97">
        <f ca="1">IF(AND($B97&gt;0,SUM(BI$3:BI96)=0,SUM($H97:BH97)=0),$B97,0)</f>
        <v>0</v>
      </c>
      <c r="BJ97">
        <f ca="1">IF(AND($B97&gt;0,SUM(BJ$3:BJ96)=0,SUM($H97:BI97)=0),$B97,0)</f>
        <v>0</v>
      </c>
      <c r="BK97">
        <f ca="1">IF(AND($B97&gt;0,SUM(BK$3:BK96)=0,SUM($H97:BJ97)=0),$B97,0)</f>
        <v>0</v>
      </c>
      <c r="BL97">
        <f ca="1">IF(AND($B97&gt;0,SUM(BL$3:BL96)=0,SUM($H97:BK97)=0),$B97,0)</f>
        <v>0</v>
      </c>
      <c r="BM97">
        <f ca="1">IF(AND($B97&gt;0,SUM(BM$3:BM96)=0,SUM($H97:BL97)=0),$B97,0)</f>
        <v>0</v>
      </c>
      <c r="BN97">
        <f ca="1">IF(AND($B97&gt;0,SUM(BN$3:BN96)=0,SUM($H97:BM97)=0),$B97,0)</f>
        <v>0</v>
      </c>
      <c r="BO97">
        <f ca="1">IF(AND($B97&gt;0,SUM(BO$3:BO96)=0,SUM($H97:BN97)=0),$B97,0)</f>
        <v>0</v>
      </c>
      <c r="BP97">
        <f ca="1">IF(AND($B97&gt;0,SUM(BP$3:BP96)=0,SUM($H97:BO97)=0),$B97,0)</f>
        <v>0</v>
      </c>
      <c r="BQ97">
        <f ca="1">IF(AND($B97&gt;0,SUM(BQ$3:BQ96)=0,SUM($H97:BP97)=0),$B97,0)</f>
        <v>0</v>
      </c>
      <c r="BR97">
        <f ca="1">IF(AND($B97&gt;0,SUM(BR$3:BR96)=0,SUM($H97:BQ97)=0),$B97,0)</f>
        <v>0</v>
      </c>
      <c r="BS97">
        <f ca="1">IF(AND($B97&gt;0,SUM(BS$3:BS96)=0,SUM($H97:BR97)=0),$B97,0)</f>
        <v>0</v>
      </c>
      <c r="BT97">
        <f ca="1">IF(AND($B97&gt;0,SUM(BT$3:BT96)=0,SUM($H97:BS97)=0),$B97,0)</f>
        <v>0</v>
      </c>
      <c r="BU97">
        <f ca="1">IF(AND($B97&gt;0,SUM(BU$3:BU96)=0,SUM($H97:BT97)=0),$B97,0)</f>
        <v>0</v>
      </c>
      <c r="BV97">
        <f ca="1">IF(AND($B97&gt;0,SUM(BV$3:BV96)=0,SUM($H97:BU97)=0),$B97,0)</f>
        <v>0</v>
      </c>
      <c r="BW97">
        <f ca="1">IF(AND($B97&gt;0,SUM(BW$3:BW96)=0,SUM($H97:BV97)=0),$B97,0)</f>
        <v>0</v>
      </c>
      <c r="BX97">
        <f ca="1">IF(AND($B97&gt;0,SUM(BX$3:BX96)=0,SUM($H97:BW97)=0),$B97,0)</f>
        <v>0</v>
      </c>
      <c r="BY97">
        <f ca="1">IF(AND($B97&gt;0,SUM(BY$3:BY96)=0,SUM($H97:BX97)=0),$B97,0)</f>
        <v>0</v>
      </c>
      <c r="BZ97">
        <f ca="1">IF(AND($B97&gt;0,SUM(BZ$3:BZ96)=0,SUM($H97:BY97)=0),$B97,0)</f>
        <v>0</v>
      </c>
      <c r="CA97">
        <f ca="1">IF(AND($B97&gt;0,SUM(CA$3:CA96)=0,SUM($H97:BZ97)=0),$B97,0)</f>
        <v>0</v>
      </c>
      <c r="CB97">
        <f ca="1">IF(AND($B97&gt;0,SUM(CB$3:CB96)=0,SUM($H97:CA97)=0),$B97,0)</f>
        <v>0</v>
      </c>
      <c r="CC97">
        <f ca="1">IF(AND($B97&gt;0,SUM(CC$3:CC96)=0,SUM($H97:CB97)=0),$B97,0)</f>
        <v>0</v>
      </c>
      <c r="CD97">
        <f ca="1">IF(AND($B97&gt;0,SUM(CD$3:CD96)=0,SUM($H97:CC97)=0),$B97,0)</f>
        <v>0</v>
      </c>
      <c r="CE97">
        <f ca="1">IF(AND($B97&gt;0,SUM(CE$3:CE96)=0,SUM($H97:CD97)=0),$B97,0)</f>
        <v>0</v>
      </c>
      <c r="CF97">
        <f ca="1">IF(AND($B97&gt;0,SUM(CF$3:CF96)=0,SUM($H97:CE97)=0),$B97,0)</f>
        <v>0</v>
      </c>
      <c r="CG97">
        <f ca="1">IF(AND($B97&gt;0,SUM(CG$3:CG96)=0,SUM($H97:CF97)=0),$B97,0)</f>
        <v>0</v>
      </c>
      <c r="CH97">
        <f ca="1">IF(AND($B97&gt;0,SUM(CH$3:CH96)=0,SUM($H97:CG97)=0),$B97,0)</f>
        <v>0</v>
      </c>
      <c r="CI97">
        <f ca="1">IF(AND($B97&gt;0,SUM(CI$3:CI96)=0,SUM($H97:CH97)=0),$B97,0)</f>
        <v>0</v>
      </c>
      <c r="CJ97">
        <f ca="1">IF(AND($B97&gt;0,SUM(CJ$3:CJ96)=0,SUM($H97:CI97)=0),$B97,0)</f>
        <v>0</v>
      </c>
      <c r="CK97">
        <f ca="1">IF(AND($B97&gt;0,SUM(CK$3:CK96)=0,SUM($H97:CJ97)=0),$B97,0)</f>
        <v>0</v>
      </c>
      <c r="CL97">
        <f ca="1">IF(AND($B97&gt;0,SUM(CL$3:CL96)=0,SUM($H97:CK97)=0),$B97,0)</f>
        <v>0</v>
      </c>
      <c r="CM97">
        <f ca="1">IF(AND($B97&gt;0,SUM(CM$3:CM96)=0,SUM($H97:CL97)=0),$B97,0)</f>
        <v>0</v>
      </c>
      <c r="CN97">
        <f ca="1">IF(AND($B97&gt;0,SUM(CN$3:CN96)=0,SUM($H97:CM97)=0),$B97,0)</f>
        <v>0</v>
      </c>
      <c r="CO97">
        <f ca="1">IF(AND($B97&gt;0,SUM(CO$3:CO96)=0,SUM($H97:CN97)=0),$B97,0)</f>
        <v>0</v>
      </c>
      <c r="CP97">
        <f ca="1">IF(AND($B97&gt;0,SUM(CP$3:CP96)=0,SUM($H97:CO97)=0),$B97,0)</f>
        <v>0</v>
      </c>
      <c r="CQ97">
        <f ca="1">IF(AND($B97&gt;0,SUM(CQ$3:CQ96)=0,SUM($H97:CP97)=0),$B97,0)</f>
        <v>0</v>
      </c>
      <c r="CR97">
        <f ca="1">IF(AND($B97&gt;0,SUM(CR$3:CR96)=0,SUM($H97:CQ97)=0),$B97,0)</f>
        <v>0</v>
      </c>
      <c r="CS97">
        <f ca="1">IF(AND($B97&gt;0,SUM(CS$3:CS96)=0,SUM($H97:CR97)=0),$B97,0)</f>
        <v>0</v>
      </c>
      <c r="CT97">
        <f ca="1">IF(AND($B97&gt;0,SUM(CT$3:CT96)=0,SUM($H97:CS97)=0),$B97,0)</f>
        <v>0</v>
      </c>
      <c r="CU97">
        <f ca="1">IF(AND($B97&gt;0,SUM(CU$3:CU96)=0,SUM($H97:CT97)=0),$B97,0)</f>
        <v>0</v>
      </c>
      <c r="CV97">
        <f ca="1">IF(AND($B97&gt;0,SUM(CV$3:CV96)=0,SUM($H97:CU97)=0),$B97,0)</f>
        <v>0</v>
      </c>
      <c r="CW97">
        <f ca="1">IF(AND($B97&gt;0,SUM(CW$3:CW96)=0,SUM($H97:CV97)=0),$B97,0)</f>
        <v>0</v>
      </c>
      <c r="CX97">
        <f ca="1">IF(AND($B97&gt;0,SUM(CX$3:CX96)=0,SUM($H97:CW97)=0),$B97,0)</f>
        <v>0</v>
      </c>
      <c r="CY97">
        <f ca="1">IF(AND($B97&gt;0,SUM(CY$3:CY96)=0,SUM($H97:CX97)=0),$B97,0)</f>
        <v>0</v>
      </c>
      <c r="CZ97">
        <f ca="1">IF(AND($B97&gt;0,SUM(CZ$3:CZ96)=0,SUM($H97:CY97)=0),$B97,0)</f>
        <v>0</v>
      </c>
      <c r="DA97">
        <f ca="1">IF(AND($B97&gt;0,SUM(DA$3:DA96)=0,SUM($H97:CZ97)=0),$B97,0)</f>
        <v>0</v>
      </c>
      <c r="DB97">
        <f ca="1">IF(AND($B97&gt;0,SUM(DB$3:DB96)=0,SUM($H97:DA97)=0),$B97,0)</f>
        <v>0</v>
      </c>
      <c r="DC97">
        <f ca="1">IF(AND($B97&gt;0,SUM(DC$3:DC96)=0,SUM($H97:DB97)=0),$B97,0)</f>
        <v>0</v>
      </c>
      <c r="DD97">
        <f ca="1">IF(AND($B97&gt;0,SUM(DD$3:DD96)=0,SUM($H97:DC97)=0),$B97,0)</f>
        <v>0</v>
      </c>
      <c r="DE97">
        <f ca="1">IF(AND($B97&gt;0,SUM(DE$3:DE96)=0,SUM($H97:DD97)=0),$B97,0)</f>
        <v>0</v>
      </c>
      <c r="DF97">
        <f ca="1">IF(AND($B97&gt;0,SUM(DF$3:DF96)=0,SUM($H97:DE97)=0),$B97,0)</f>
        <v>0</v>
      </c>
      <c r="DG97">
        <f ca="1">IF(AND($B97&gt;0,SUM(DG$3:DG96)=0,SUM($H97:DF97)=0),$B97,0)</f>
        <v>0</v>
      </c>
      <c r="DH97">
        <f ca="1">IF(AND($B97&gt;0,SUM(DH$3:DH96)=0,SUM($H97:DG97)=0),$B97,0)</f>
        <v>0</v>
      </c>
      <c r="DI97">
        <f ca="1">IF(AND($B97&gt;0,SUM(DI$3:DI96)=0,SUM($H97:DH97)=0),$B97,0)</f>
        <v>0</v>
      </c>
      <c r="DJ97">
        <f ca="1">IF(AND($B97&gt;0,SUM(DJ$3:DJ96)=0,SUM($H97:DI97)=0),$B97,0)</f>
        <v>0</v>
      </c>
      <c r="DK97">
        <f ca="1">IF(AND($B97&gt;0,SUM(DK$3:DK96)=0,SUM($H97:DJ97)=0),$B97,0)</f>
        <v>0</v>
      </c>
      <c r="DL97">
        <f ca="1">IF(AND($B97&gt;0,SUM(DL$3:DL96)=0,SUM($H97:DK97)=0),$B97,0)</f>
        <v>0</v>
      </c>
      <c r="DM97">
        <f ca="1">IF(AND($B97&gt;0,SUM(DM$3:DM96)=0,SUM($H97:DL97)=0),$B97,0)</f>
        <v>0</v>
      </c>
      <c r="DN97">
        <f ca="1">IF(AND($B97&gt;0,SUM(DN$3:DN96)=0,SUM($H97:DM97)=0),$B97,0)</f>
        <v>0</v>
      </c>
      <c r="DO97">
        <f ca="1">IF(AND($B97&gt;0,SUM(DO$3:DO96)=0,SUM($H97:DN97)=0),$B97,0)</f>
        <v>0</v>
      </c>
      <c r="DP97">
        <f ca="1">IF(AND($B97&gt;0,SUM(DP$3:DP96)=0,SUM($H97:DO97)=0),$B97,0)</f>
        <v>0</v>
      </c>
      <c r="DQ97">
        <f ca="1">IF(AND($B97&gt;0,SUM(DQ$3:DQ96)=0,SUM($H97:DP97)=0),$B97,0)</f>
        <v>0</v>
      </c>
      <c r="DR97">
        <f ca="1">IF(AND($B97&gt;0,SUM(DR$3:DR96)=0,SUM($H97:DQ97)=0),$B97,0)</f>
        <v>0</v>
      </c>
      <c r="DS97">
        <f ca="1">IF(AND($B97&gt;0,SUM(DS$3:DS96)=0,SUM($H97:DR97)=0),$B97,0)</f>
        <v>0</v>
      </c>
      <c r="DT97">
        <f ca="1">IF(AND($B97&gt;0,SUM(DT$3:DT96)=0,SUM($H97:DS97)=0),$B97,0)</f>
        <v>0</v>
      </c>
      <c r="DU97">
        <f ca="1">IF(AND($B97&gt;0,SUM(DU$3:DU96)=0,SUM($H97:DT97)=0),$B97,0)</f>
        <v>0</v>
      </c>
      <c r="DV97">
        <f ca="1">IF(AND($B97&gt;0,SUM(DV$3:DV96)=0,SUM($H97:DU97)=0),$B97,0)</f>
        <v>0</v>
      </c>
      <c r="DW97">
        <f ca="1">IF(AND($B97&gt;0,SUM(DW$3:DW96)=0,SUM($H97:DV97)=0),$B97,0)</f>
        <v>0</v>
      </c>
      <c r="DX97">
        <f ca="1">IF(AND($B97&gt;0,SUM(DX$3:DX96)=0,SUM($H97:DW97)=0),$B97,0)</f>
        <v>0</v>
      </c>
      <c r="DY97">
        <f ca="1">IF(AND($B97&gt;0,SUM(DY$3:DY96)=0,SUM($H97:DX97)=0),$B97,0)</f>
        <v>0</v>
      </c>
      <c r="DZ97">
        <f ca="1">IF(AND($B97&gt;0,SUM(DZ$3:DZ96)=0,SUM($H97:DY97)=0),$B97,0)</f>
        <v>0</v>
      </c>
      <c r="EA97">
        <f ca="1">IF(AND($B97&gt;0,SUM(EA$3:EA96)=0,SUM($H97:DZ97)=0),$B97,0)</f>
        <v>0</v>
      </c>
      <c r="EB97">
        <f ca="1">IF(AND($B97&gt;0,SUM(EB$3:EB96)=0,SUM($H97:EA97)=0),$B97,0)</f>
        <v>0</v>
      </c>
      <c r="EC97">
        <f ca="1">IF(AND($B97&gt;0,SUM(EC$3:EC96)=0,SUM($H97:EB97)=0),$B97,0)</f>
        <v>0</v>
      </c>
      <c r="ED97">
        <f ca="1">IF(AND($B97&gt;0,SUM(ED$3:ED96)=0,SUM($H97:EC97)=0),$B97,0)</f>
        <v>0</v>
      </c>
      <c r="EE97">
        <f ca="1">IF(AND($B97&gt;0,SUM(EE$3:EE96)=0,SUM($H97:ED97)=0),$B97,0)</f>
        <v>0</v>
      </c>
      <c r="EF97">
        <f ca="1">IF(AND($B97&gt;0,SUM(EF$3:EF96)=0,SUM($H97:EE97)=0),$B97,0)</f>
        <v>0</v>
      </c>
      <c r="EG97">
        <f ca="1">IF(AND($B97&gt;0,SUM(EG$3:EG96)=0,SUM($H97:EF97)=0),$B97,0)</f>
        <v>0</v>
      </c>
      <c r="EH97">
        <f ca="1">IF(AND($B97&gt;0,SUM(EH$3:EH96)=0,SUM($H97:EG97)=0),$B97,0)</f>
        <v>0</v>
      </c>
      <c r="EI97">
        <f ca="1">IF(AND($B97&gt;0,SUM(EI$3:EI96)=0,SUM($H97:EH97)=0),$B97,0)</f>
        <v>0</v>
      </c>
      <c r="EJ97">
        <f ca="1">IF(AND($B97&gt;0,SUM(EJ$3:EJ96)=0,SUM($H97:EI97)=0),$B97,0)</f>
        <v>0</v>
      </c>
      <c r="EK97">
        <f ca="1">IF(AND($B97&gt;0,SUM(EK$3:EK96)=0,SUM($H97:EJ97)=0),$B97,0)</f>
        <v>0</v>
      </c>
      <c r="EL97">
        <f ca="1">IF(AND($B97&gt;0,SUM(EL$3:EL96)=0,SUM($H97:EK97)=0),$B97,0)</f>
        <v>0</v>
      </c>
      <c r="EM97">
        <f ca="1">IF(AND($B97&gt;0,SUM(EM$3:EM96)=0,SUM($H97:EL97)=0),$B97,0)</f>
        <v>0</v>
      </c>
      <c r="EN97">
        <f ca="1">IF(AND($B97&gt;0,SUM(EN$3:EN96)=0,SUM($H97:EM97)=0),$B97,0)</f>
        <v>0</v>
      </c>
      <c r="EO97">
        <f ca="1">IF(AND($B97&gt;0,SUM(EO$3:EO96)=0,SUM($H97:EN97)=0),$B97,0)</f>
        <v>0</v>
      </c>
      <c r="EP97">
        <f ca="1">IF(AND($B97&gt;0,SUM(EP$3:EP96)=0,SUM($H97:EO97)=0),$B97,0)</f>
        <v>0</v>
      </c>
      <c r="EQ97">
        <f ca="1">IF(AND($B97&gt;0,SUM(EQ$3:EQ96)=0,SUM($H97:EP97)=0),$B97,0)</f>
        <v>0</v>
      </c>
      <c r="ER97">
        <f ca="1">IF(AND($B97&gt;0,SUM(ER$3:ER96)=0,SUM($H97:EQ97)=0),$B97,0)</f>
        <v>0</v>
      </c>
      <c r="ES97">
        <f ca="1">IF(AND($B97&gt;0,SUM(ES$3:ES96)=0,SUM($H97:ER97)=0),$B97,0)</f>
        <v>0</v>
      </c>
      <c r="ET97">
        <f ca="1">IF(AND($B97&gt;0,SUM(ET$3:ET96)=0,SUM($H97:ES97)=0),$B97,0)</f>
        <v>0</v>
      </c>
      <c r="EU97">
        <f ca="1">IF(AND($B97&gt;0,SUM(EU$3:EU96)=0,SUM($H97:ET97)=0),$B97,0)</f>
        <v>0</v>
      </c>
      <c r="EV97">
        <f ca="1">IF(AND($B97&gt;0,SUM(EV$3:EV96)=0,SUM($H97:EU97)=0),$B97,0)</f>
        <v>0</v>
      </c>
      <c r="EW97">
        <f ca="1">IF(AND($B97&gt;0,SUM(EW$3:EW96)=0,SUM($H97:EV97)=0),$B97,0)</f>
        <v>0</v>
      </c>
      <c r="EX97">
        <f ca="1">IF(AND($B97&gt;0,SUM(EX$3:EX96)=0,SUM($H97:EW97)=0),$B97,0)</f>
        <v>0</v>
      </c>
      <c r="EY97">
        <f ca="1">IF(AND($B97&gt;0,SUM(EY$3:EY96)=0,SUM($H97:EX97)=0),$B97,0)</f>
        <v>0</v>
      </c>
      <c r="EZ97">
        <f ca="1">IF(AND($B97&gt;0,SUM(EZ$3:EZ96)=0,SUM($H97:EY97)=0),$B97,0)</f>
        <v>0</v>
      </c>
      <c r="FA97">
        <f ca="1">IF(AND($B97&gt;0,SUM(FA$3:FA96)=0,SUM($H97:EZ97)=0),$B97,0)</f>
        <v>0</v>
      </c>
      <c r="FB97">
        <f ca="1">IF(AND($B97&gt;0,SUM(FB$3:FB96)=0,SUM($H97:FA97)=0),$B97,0)</f>
        <v>0</v>
      </c>
      <c r="FC97">
        <f ca="1">IF(AND($B97&gt;0,SUM(FC$3:FC96)=0,SUM($H97:FB97)=0),$B97,0)</f>
        <v>0</v>
      </c>
      <c r="FD97">
        <f ca="1">IF(AND($B97&gt;0,SUM(FD$3:FD96)=0,SUM($H97:FC97)=0),$B97,0)</f>
        <v>0</v>
      </c>
      <c r="FE97">
        <f ca="1">IF(AND($B97&gt;0,SUM(FE$3:FE96)=0,SUM($H97:FD97)=0),$B97,0)</f>
        <v>0</v>
      </c>
      <c r="FF97">
        <f ca="1">IF(AND($B97&gt;0,SUM(FF$3:FF96)=0,SUM($H97:FE97)=0),$B97,0)</f>
        <v>0</v>
      </c>
      <c r="FG97">
        <f ca="1">IF(AND($B97&gt;0,SUM(FG$3:FG96)=0,SUM($H97:FF97)=0),$B97,0)</f>
        <v>0</v>
      </c>
      <c r="FH97">
        <f ca="1">IF(AND($B97&gt;0,SUM(FH$3:FH96)=0,SUM($H97:FG97)=0),$B97,0)</f>
        <v>0</v>
      </c>
      <c r="FI97">
        <f ca="1">IF(AND($B97&gt;0,SUM(FI$3:FI96)=0,SUM($H97:FH97)=0),$B97,0)</f>
        <v>0</v>
      </c>
      <c r="FJ97">
        <f ca="1">IF(AND($B97&gt;0,SUM(FJ$3:FJ96)=0,SUM($H97:FI97)=0),$B97,0)</f>
        <v>0</v>
      </c>
      <c r="FK97">
        <f ca="1">IF(AND($B97&gt;0,SUM(FK$3:FK96)=0,SUM($H97:FJ97)=0),$B97,0)</f>
        <v>0</v>
      </c>
      <c r="FL97">
        <f ca="1">IF(AND($B97&gt;0,SUM(FL$3:FL96)=0,SUM($H97:FK97)=0),$B97,0)</f>
        <v>0</v>
      </c>
      <c r="FM97">
        <f ca="1">IF(AND($B97&gt;0,SUM(FM$3:FM96)=0,SUM($H97:FL97)=0),$B97,0)</f>
        <v>0</v>
      </c>
      <c r="FN97">
        <f ca="1">IF(AND($B97&gt;0,SUM(FN$3:FN96)=0,SUM($H97:FM97)=0),$B97,0)</f>
        <v>0</v>
      </c>
      <c r="FS97" s="67" t="s">
        <v>159</v>
      </c>
      <c r="FT97" s="67" t="s">
        <v>72</v>
      </c>
      <c r="FU97" s="342">
        <v>7906693</v>
      </c>
      <c r="FV97" s="67">
        <v>1</v>
      </c>
      <c r="FY97" s="249" t="s">
        <v>622</v>
      </c>
      <c r="FZ97" s="67" t="s">
        <v>72</v>
      </c>
      <c r="GA97" s="67" t="str">
        <f>""</f>
        <v/>
      </c>
      <c r="GB97" s="67">
        <v>1</v>
      </c>
      <c r="GE97" s="67" t="s">
        <v>838</v>
      </c>
      <c r="GF97" s="67" t="s">
        <v>72</v>
      </c>
      <c r="GG97" s="67" t="str">
        <f>""</f>
        <v/>
      </c>
      <c r="GH97" s="67">
        <v>1</v>
      </c>
    </row>
    <row r="98" spans="1:190" ht="15.75" thickBot="1" x14ac:dyDescent="0.3">
      <c r="A98">
        <v>98</v>
      </c>
      <c r="B98">
        <f ca="1">IF(VOC_INC&gt;0,A98,0)</f>
        <v>0</v>
      </c>
      <c r="C98" s="240" t="str">
        <f t="shared" ca="1" si="10"/>
        <v>Ilmanlaatuautomatiikka + Kosteusautomatiikka (VOC + RH)</v>
      </c>
      <c r="D98" s="240" t="str">
        <f t="shared" ca="1" si="11"/>
        <v>SRHVOC</v>
      </c>
      <c r="E98" s="240">
        <f t="shared" ca="1" si="12"/>
        <v>7906694</v>
      </c>
      <c r="F98" s="240">
        <f t="shared" ca="1" si="13"/>
        <v>1</v>
      </c>
      <c r="G98" s="47">
        <f ca="1">INDEX($I$2:$FN$2,ROWS(G$2:G98))</f>
        <v>0</v>
      </c>
      <c r="H98">
        <v>0</v>
      </c>
      <c r="I98">
        <f ca="1">IF(AND($B98&gt;0,SUM(I$3:I97)=0,SUM($H98:H98)=0),$B98,0)</f>
        <v>0</v>
      </c>
      <c r="J98">
        <f ca="1">IF(AND($B98&gt;0,SUM(J$3:J97)=0,SUM($H98:I98)=0),$B98,0)</f>
        <v>0</v>
      </c>
      <c r="K98">
        <f ca="1">IF(AND($B98&gt;0,SUM(K$3:K97)=0,SUM($H98:J98)=0),$B98,0)</f>
        <v>0</v>
      </c>
      <c r="L98">
        <f ca="1">IF(AND($B98&gt;0,SUM(L$3:L97)=0,SUM($H98:K98)=0),$B98,0)</f>
        <v>0</v>
      </c>
      <c r="M98">
        <f ca="1">IF(AND($B98&gt;0,SUM(M$3:M97)=0,SUM($H98:L98)=0),$B98,0)</f>
        <v>0</v>
      </c>
      <c r="N98">
        <f ca="1">IF(AND($B98&gt;0,SUM(N$3:N97)=0,SUM($H98:M98)=0),$B98,0)</f>
        <v>0</v>
      </c>
      <c r="O98">
        <f ca="1">IF(AND($B98&gt;0,SUM(O$3:O97)=0,SUM($H98:N98)=0),$B98,0)</f>
        <v>0</v>
      </c>
      <c r="P98">
        <f ca="1">IF(AND($B98&gt;0,SUM(P$3:P97)=0,SUM($H98:O98)=0),$B98,0)</f>
        <v>0</v>
      </c>
      <c r="Q98">
        <f ca="1">IF(AND($B98&gt;0,SUM(Q$3:Q97)=0,SUM($H98:P98)=0),$B98,0)</f>
        <v>0</v>
      </c>
      <c r="R98">
        <f ca="1">IF(AND($B98&gt;0,SUM(R$3:R97)=0,SUM($H98:Q98)=0),$B98,0)</f>
        <v>0</v>
      </c>
      <c r="S98">
        <f ca="1">IF(AND($B98&gt;0,SUM(S$3:S97)=0,SUM($H98:R98)=0),$B98,0)</f>
        <v>0</v>
      </c>
      <c r="T98">
        <f ca="1">IF(AND($B98&gt;0,SUM(T$3:T97)=0,SUM($H98:S98)=0),$B98,0)</f>
        <v>0</v>
      </c>
      <c r="U98">
        <f ca="1">IF(AND($B98&gt;0,SUM(U$3:U97)=0,SUM($H98:T98)=0),$B98,0)</f>
        <v>0</v>
      </c>
      <c r="V98">
        <f ca="1">IF(AND($B98&gt;0,SUM(V$3:V97)=0,SUM($H98:U98)=0),$B98,0)</f>
        <v>0</v>
      </c>
      <c r="W98">
        <f ca="1">IF(AND($B98&gt;0,SUM(W$3:W97)=0,SUM($H98:V98)=0),$B98,0)</f>
        <v>0</v>
      </c>
      <c r="X98">
        <f ca="1">IF(AND($B98&gt;0,SUM(X$3:X97)=0,SUM($H98:W98)=0),$B98,0)</f>
        <v>0</v>
      </c>
      <c r="Y98">
        <f ca="1">IF(AND($B98&gt;0,SUM(Y$3:Y97)=0,SUM($H98:X98)=0),$B98,0)</f>
        <v>0</v>
      </c>
      <c r="Z98">
        <f ca="1">IF(AND($B98&gt;0,SUM(Z$3:Z97)=0,SUM($H98:Y98)=0),$B98,0)</f>
        <v>0</v>
      </c>
      <c r="AA98">
        <f ca="1">IF(AND($B98&gt;0,SUM(AA$3:AA97)=0,SUM($H98:Z98)=0),$B98,0)</f>
        <v>0</v>
      </c>
      <c r="AB98">
        <f ca="1">IF(AND($B98&gt;0,SUM(AB$3:AB97)=0,SUM($H98:AA98)=0),$B98,0)</f>
        <v>0</v>
      </c>
      <c r="AC98">
        <f ca="1">IF(AND($B98&gt;0,SUM(AC$3:AC97)=0,SUM($H98:AB98)=0),$B98,0)</f>
        <v>0</v>
      </c>
      <c r="AD98">
        <f ca="1">IF(AND($B98&gt;0,SUM(AD$3:AD97)=0,SUM($H98:AC98)=0),$B98,0)</f>
        <v>0</v>
      </c>
      <c r="AE98">
        <f ca="1">IF(AND($B98&gt;0,SUM(AE$3:AE97)=0,SUM($H98:AD98)=0),$B98,0)</f>
        <v>0</v>
      </c>
      <c r="AF98">
        <f ca="1">IF(AND($B98&gt;0,SUM(AF$3:AF97)=0,SUM($H98:AE98)=0),$B98,0)</f>
        <v>0</v>
      </c>
      <c r="AG98">
        <f ca="1">IF(AND($B98&gt;0,SUM(AG$3:AG97)=0,SUM($H98:AF98)=0),$B98,0)</f>
        <v>0</v>
      </c>
      <c r="AH98">
        <f ca="1">IF(AND($B98&gt;0,SUM(AH$3:AH97)=0,SUM($H98:AG98)=0),$B98,0)</f>
        <v>0</v>
      </c>
      <c r="AI98">
        <f ca="1">IF(AND($B98&gt;0,SUM(AI$3:AI97)=0,SUM($H98:AH98)=0),$B98,0)</f>
        <v>0</v>
      </c>
      <c r="AJ98">
        <f ca="1">IF(AND($B98&gt;0,SUM(AJ$3:AJ97)=0,SUM($H98:AI98)=0),$B98,0)</f>
        <v>0</v>
      </c>
      <c r="AK98">
        <f ca="1">IF(AND($B98&gt;0,SUM(AK$3:AK97)=0,SUM($H98:AJ98)=0),$B98,0)</f>
        <v>0</v>
      </c>
      <c r="AL98">
        <f ca="1">IF(AND($B98&gt;0,SUM(AL$3:AL97)=0,SUM($H98:AK98)=0),$B98,0)</f>
        <v>0</v>
      </c>
      <c r="AM98">
        <f ca="1">IF(AND($B98&gt;0,SUM(AM$3:AM97)=0,SUM($H98:AL98)=0),$B98,0)</f>
        <v>0</v>
      </c>
      <c r="AN98">
        <f ca="1">IF(AND($B98&gt;0,SUM(AN$3:AN97)=0,SUM($H98:AM98)=0),$B98,0)</f>
        <v>0</v>
      </c>
      <c r="AO98">
        <f ca="1">IF(AND($B98&gt;0,SUM(AO$3:AO97)=0,SUM($H98:AN98)=0),$B98,0)</f>
        <v>0</v>
      </c>
      <c r="AP98">
        <f ca="1">IF(AND($B98&gt;0,SUM(AP$3:AP97)=0,SUM($H98:AO98)=0),$B98,0)</f>
        <v>0</v>
      </c>
      <c r="AQ98">
        <f ca="1">IF(AND($B98&gt;0,SUM(AQ$3:AQ97)=0,SUM($H98:AP98)=0),$B98,0)</f>
        <v>0</v>
      </c>
      <c r="AR98">
        <f ca="1">IF(AND($B98&gt;0,SUM(AR$3:AR97)=0,SUM($H98:AQ98)=0),$B98,0)</f>
        <v>0</v>
      </c>
      <c r="AS98">
        <f ca="1">IF(AND($B98&gt;0,SUM(AS$3:AS97)=0,SUM($H98:AR98)=0),$B98,0)</f>
        <v>0</v>
      </c>
      <c r="AT98">
        <f ca="1">IF(AND($B98&gt;0,SUM(AT$3:AT97)=0,SUM($H98:AS98)=0),$B98,0)</f>
        <v>0</v>
      </c>
      <c r="AU98">
        <f ca="1">IF(AND($B98&gt;0,SUM(AU$3:AU97)=0,SUM($H98:AT98)=0),$B98,0)</f>
        <v>0</v>
      </c>
      <c r="AV98">
        <f ca="1">IF(AND($B98&gt;0,SUM(AV$3:AV97)=0,SUM($H98:AU98)=0),$B98,0)</f>
        <v>0</v>
      </c>
      <c r="AW98">
        <f ca="1">IF(AND($B98&gt;0,SUM(AW$3:AW97)=0,SUM($H98:AV98)=0),$B98,0)</f>
        <v>0</v>
      </c>
      <c r="AX98">
        <f ca="1">IF(AND($B98&gt;0,SUM(AX$3:AX97)=0,SUM($H98:AW98)=0),$B98,0)</f>
        <v>0</v>
      </c>
      <c r="AY98">
        <f ca="1">IF(AND($B98&gt;0,SUM(AY$3:AY97)=0,SUM($H98:AX98)=0),$B98,0)</f>
        <v>0</v>
      </c>
      <c r="AZ98">
        <f ca="1">IF(AND($B98&gt;0,SUM(AZ$3:AZ97)=0,SUM($H98:AY98)=0),$B98,0)</f>
        <v>0</v>
      </c>
      <c r="BA98">
        <f ca="1">IF(AND($B98&gt;0,SUM(BA$3:BA97)=0,SUM($H98:AZ98)=0),$B98,0)</f>
        <v>0</v>
      </c>
      <c r="BB98">
        <f ca="1">IF(AND($B98&gt;0,SUM(BB$3:BB97)=0,SUM($H98:BA98)=0),$B98,0)</f>
        <v>0</v>
      </c>
      <c r="BC98">
        <f ca="1">IF(AND($B98&gt;0,SUM(BC$3:BC97)=0,SUM($H98:BB98)=0),$B98,0)</f>
        <v>0</v>
      </c>
      <c r="BD98">
        <f ca="1">IF(AND($B98&gt;0,SUM(BD$3:BD97)=0,SUM($H98:BC98)=0),$B98,0)</f>
        <v>0</v>
      </c>
      <c r="BE98">
        <f ca="1">IF(AND($B98&gt;0,SUM(BE$3:BE97)=0,SUM($H98:BD98)=0),$B98,0)</f>
        <v>0</v>
      </c>
      <c r="BF98">
        <f ca="1">IF(AND($B98&gt;0,SUM(BF$3:BF97)=0,SUM($H98:BE98)=0),$B98,0)</f>
        <v>0</v>
      </c>
      <c r="BG98">
        <f ca="1">IF(AND($B98&gt;0,SUM(BG$3:BG97)=0,SUM($H98:BF98)=0),$B98,0)</f>
        <v>0</v>
      </c>
      <c r="BH98">
        <f ca="1">IF(AND($B98&gt;0,SUM(BH$3:BH97)=0,SUM($H98:BG98)=0),$B98,0)</f>
        <v>0</v>
      </c>
      <c r="BI98">
        <f ca="1">IF(AND($B98&gt;0,SUM(BI$3:BI97)=0,SUM($H98:BH98)=0),$B98,0)</f>
        <v>0</v>
      </c>
      <c r="BJ98">
        <f ca="1">IF(AND($B98&gt;0,SUM(BJ$3:BJ97)=0,SUM($H98:BI98)=0),$B98,0)</f>
        <v>0</v>
      </c>
      <c r="BK98">
        <f ca="1">IF(AND($B98&gt;0,SUM(BK$3:BK97)=0,SUM($H98:BJ98)=0),$B98,0)</f>
        <v>0</v>
      </c>
      <c r="BL98">
        <f ca="1">IF(AND($B98&gt;0,SUM(BL$3:BL97)=0,SUM($H98:BK98)=0),$B98,0)</f>
        <v>0</v>
      </c>
      <c r="BM98">
        <f ca="1">IF(AND($B98&gt;0,SUM(BM$3:BM97)=0,SUM($H98:BL98)=0),$B98,0)</f>
        <v>0</v>
      </c>
      <c r="BN98">
        <f ca="1">IF(AND($B98&gt;0,SUM(BN$3:BN97)=0,SUM($H98:BM98)=0),$B98,0)</f>
        <v>0</v>
      </c>
      <c r="BO98">
        <f ca="1">IF(AND($B98&gt;0,SUM(BO$3:BO97)=0,SUM($H98:BN98)=0),$B98,0)</f>
        <v>0</v>
      </c>
      <c r="BP98">
        <f ca="1">IF(AND($B98&gt;0,SUM(BP$3:BP97)=0,SUM($H98:BO98)=0),$B98,0)</f>
        <v>0</v>
      </c>
      <c r="BQ98">
        <f ca="1">IF(AND($B98&gt;0,SUM(BQ$3:BQ97)=0,SUM($H98:BP98)=0),$B98,0)</f>
        <v>0</v>
      </c>
      <c r="BR98">
        <f ca="1">IF(AND($B98&gt;0,SUM(BR$3:BR97)=0,SUM($H98:BQ98)=0),$B98,0)</f>
        <v>0</v>
      </c>
      <c r="BS98">
        <f ca="1">IF(AND($B98&gt;0,SUM(BS$3:BS97)=0,SUM($H98:BR98)=0),$B98,0)</f>
        <v>0</v>
      </c>
      <c r="BT98">
        <f ca="1">IF(AND($B98&gt;0,SUM(BT$3:BT97)=0,SUM($H98:BS98)=0),$B98,0)</f>
        <v>0</v>
      </c>
      <c r="BU98">
        <f ca="1">IF(AND($B98&gt;0,SUM(BU$3:BU97)=0,SUM($H98:BT98)=0),$B98,0)</f>
        <v>0</v>
      </c>
      <c r="BV98">
        <f ca="1">IF(AND($B98&gt;0,SUM(BV$3:BV97)=0,SUM($H98:BU98)=0),$B98,0)</f>
        <v>0</v>
      </c>
      <c r="BW98">
        <f ca="1">IF(AND($B98&gt;0,SUM(BW$3:BW97)=0,SUM($H98:BV98)=0),$B98,0)</f>
        <v>0</v>
      </c>
      <c r="BX98">
        <f ca="1">IF(AND($B98&gt;0,SUM(BX$3:BX97)=0,SUM($H98:BW98)=0),$B98,0)</f>
        <v>0</v>
      </c>
      <c r="BY98">
        <f ca="1">IF(AND($B98&gt;0,SUM(BY$3:BY97)=0,SUM($H98:BX98)=0),$B98,0)</f>
        <v>0</v>
      </c>
      <c r="BZ98">
        <f ca="1">IF(AND($B98&gt;0,SUM(BZ$3:BZ97)=0,SUM($H98:BY98)=0),$B98,0)</f>
        <v>0</v>
      </c>
      <c r="CA98">
        <f ca="1">IF(AND($B98&gt;0,SUM(CA$3:CA97)=0,SUM($H98:BZ98)=0),$B98,0)</f>
        <v>0</v>
      </c>
      <c r="CB98">
        <f ca="1">IF(AND($B98&gt;0,SUM(CB$3:CB97)=0,SUM($H98:CA98)=0),$B98,0)</f>
        <v>0</v>
      </c>
      <c r="CC98">
        <f ca="1">IF(AND($B98&gt;0,SUM(CC$3:CC97)=0,SUM($H98:CB98)=0),$B98,0)</f>
        <v>0</v>
      </c>
      <c r="CD98">
        <f ca="1">IF(AND($B98&gt;0,SUM(CD$3:CD97)=0,SUM($H98:CC98)=0),$B98,0)</f>
        <v>0</v>
      </c>
      <c r="CE98">
        <f ca="1">IF(AND($B98&gt;0,SUM(CE$3:CE97)=0,SUM($H98:CD98)=0),$B98,0)</f>
        <v>0</v>
      </c>
      <c r="CF98">
        <f ca="1">IF(AND($B98&gt;0,SUM(CF$3:CF97)=0,SUM($H98:CE98)=0),$B98,0)</f>
        <v>0</v>
      </c>
      <c r="CG98">
        <f ca="1">IF(AND($B98&gt;0,SUM(CG$3:CG97)=0,SUM($H98:CF98)=0),$B98,0)</f>
        <v>0</v>
      </c>
      <c r="CH98">
        <f ca="1">IF(AND($B98&gt;0,SUM(CH$3:CH97)=0,SUM($H98:CG98)=0),$B98,0)</f>
        <v>0</v>
      </c>
      <c r="CI98">
        <f ca="1">IF(AND($B98&gt;0,SUM(CI$3:CI97)=0,SUM($H98:CH98)=0),$B98,0)</f>
        <v>0</v>
      </c>
      <c r="CJ98">
        <f ca="1">IF(AND($B98&gt;0,SUM(CJ$3:CJ97)=0,SUM($H98:CI98)=0),$B98,0)</f>
        <v>0</v>
      </c>
      <c r="CK98">
        <f ca="1">IF(AND($B98&gt;0,SUM(CK$3:CK97)=0,SUM($H98:CJ98)=0),$B98,0)</f>
        <v>0</v>
      </c>
      <c r="CL98">
        <f ca="1">IF(AND($B98&gt;0,SUM(CL$3:CL97)=0,SUM($H98:CK98)=0),$B98,0)</f>
        <v>0</v>
      </c>
      <c r="CM98">
        <f ca="1">IF(AND($B98&gt;0,SUM(CM$3:CM97)=0,SUM($H98:CL98)=0),$B98,0)</f>
        <v>0</v>
      </c>
      <c r="CN98">
        <f ca="1">IF(AND($B98&gt;0,SUM(CN$3:CN97)=0,SUM($H98:CM98)=0),$B98,0)</f>
        <v>0</v>
      </c>
      <c r="CO98">
        <f ca="1">IF(AND($B98&gt;0,SUM(CO$3:CO97)=0,SUM($H98:CN98)=0),$B98,0)</f>
        <v>0</v>
      </c>
      <c r="CP98">
        <f ca="1">IF(AND($B98&gt;0,SUM(CP$3:CP97)=0,SUM($H98:CO98)=0),$B98,0)</f>
        <v>0</v>
      </c>
      <c r="CQ98">
        <f ca="1">IF(AND($B98&gt;0,SUM(CQ$3:CQ97)=0,SUM($H98:CP98)=0),$B98,0)</f>
        <v>0</v>
      </c>
      <c r="CR98">
        <f ca="1">IF(AND($B98&gt;0,SUM(CR$3:CR97)=0,SUM($H98:CQ98)=0),$B98,0)</f>
        <v>0</v>
      </c>
      <c r="CS98">
        <f ca="1">IF(AND($B98&gt;0,SUM(CS$3:CS97)=0,SUM($H98:CR98)=0),$B98,0)</f>
        <v>0</v>
      </c>
      <c r="CT98">
        <f ca="1">IF(AND($B98&gt;0,SUM(CT$3:CT97)=0,SUM($H98:CS98)=0),$B98,0)</f>
        <v>0</v>
      </c>
      <c r="CU98">
        <f ca="1">IF(AND($B98&gt;0,SUM(CU$3:CU97)=0,SUM($H98:CT98)=0),$B98,0)</f>
        <v>0</v>
      </c>
      <c r="CV98">
        <f ca="1">IF(AND($B98&gt;0,SUM(CV$3:CV97)=0,SUM($H98:CU98)=0),$B98,0)</f>
        <v>0</v>
      </c>
      <c r="CW98">
        <f ca="1">IF(AND($B98&gt;0,SUM(CW$3:CW97)=0,SUM($H98:CV98)=0),$B98,0)</f>
        <v>0</v>
      </c>
      <c r="CX98">
        <f ca="1">IF(AND($B98&gt;0,SUM(CX$3:CX97)=0,SUM($H98:CW98)=0),$B98,0)</f>
        <v>0</v>
      </c>
      <c r="CY98">
        <f ca="1">IF(AND($B98&gt;0,SUM(CY$3:CY97)=0,SUM($H98:CX98)=0),$B98,0)</f>
        <v>0</v>
      </c>
      <c r="CZ98">
        <f ca="1">IF(AND($B98&gt;0,SUM(CZ$3:CZ97)=0,SUM($H98:CY98)=0),$B98,0)</f>
        <v>0</v>
      </c>
      <c r="DA98">
        <f ca="1">IF(AND($B98&gt;0,SUM(DA$3:DA97)=0,SUM($H98:CZ98)=0),$B98,0)</f>
        <v>0</v>
      </c>
      <c r="DB98">
        <f ca="1">IF(AND($B98&gt;0,SUM(DB$3:DB97)=0,SUM($H98:DA98)=0),$B98,0)</f>
        <v>0</v>
      </c>
      <c r="DC98">
        <f ca="1">IF(AND($B98&gt;0,SUM(DC$3:DC97)=0,SUM($H98:DB98)=0),$B98,0)</f>
        <v>0</v>
      </c>
      <c r="DD98">
        <f ca="1">IF(AND($B98&gt;0,SUM(DD$3:DD97)=0,SUM($H98:DC98)=0),$B98,0)</f>
        <v>0</v>
      </c>
      <c r="DE98">
        <f ca="1">IF(AND($B98&gt;0,SUM(DE$3:DE97)=0,SUM($H98:DD98)=0),$B98,0)</f>
        <v>0</v>
      </c>
      <c r="DF98">
        <f ca="1">IF(AND($B98&gt;0,SUM(DF$3:DF97)=0,SUM($H98:DE98)=0),$B98,0)</f>
        <v>0</v>
      </c>
      <c r="DG98">
        <f ca="1">IF(AND($B98&gt;0,SUM(DG$3:DG97)=0,SUM($H98:DF98)=0),$B98,0)</f>
        <v>0</v>
      </c>
      <c r="DH98">
        <f ca="1">IF(AND($B98&gt;0,SUM(DH$3:DH97)=0,SUM($H98:DG98)=0),$B98,0)</f>
        <v>0</v>
      </c>
      <c r="DI98">
        <f ca="1">IF(AND($B98&gt;0,SUM(DI$3:DI97)=0,SUM($H98:DH98)=0),$B98,0)</f>
        <v>0</v>
      </c>
      <c r="DJ98">
        <f ca="1">IF(AND($B98&gt;0,SUM(DJ$3:DJ97)=0,SUM($H98:DI98)=0),$B98,0)</f>
        <v>0</v>
      </c>
      <c r="DK98">
        <f ca="1">IF(AND($B98&gt;0,SUM(DK$3:DK97)=0,SUM($H98:DJ98)=0),$B98,0)</f>
        <v>0</v>
      </c>
      <c r="DL98">
        <f ca="1">IF(AND($B98&gt;0,SUM(DL$3:DL97)=0,SUM($H98:DK98)=0),$B98,0)</f>
        <v>0</v>
      </c>
      <c r="DM98">
        <f ca="1">IF(AND($B98&gt;0,SUM(DM$3:DM97)=0,SUM($H98:DL98)=0),$B98,0)</f>
        <v>0</v>
      </c>
      <c r="DN98">
        <f ca="1">IF(AND($B98&gt;0,SUM(DN$3:DN97)=0,SUM($H98:DM98)=0),$B98,0)</f>
        <v>0</v>
      </c>
      <c r="DO98">
        <f ca="1">IF(AND($B98&gt;0,SUM(DO$3:DO97)=0,SUM($H98:DN98)=0),$B98,0)</f>
        <v>0</v>
      </c>
      <c r="DP98">
        <f ca="1">IF(AND($B98&gt;0,SUM(DP$3:DP97)=0,SUM($H98:DO98)=0),$B98,0)</f>
        <v>0</v>
      </c>
      <c r="DQ98">
        <f ca="1">IF(AND($B98&gt;0,SUM(DQ$3:DQ97)=0,SUM($H98:DP98)=0),$B98,0)</f>
        <v>0</v>
      </c>
      <c r="DR98">
        <f ca="1">IF(AND($B98&gt;0,SUM(DR$3:DR97)=0,SUM($H98:DQ98)=0),$B98,0)</f>
        <v>0</v>
      </c>
      <c r="DS98">
        <f ca="1">IF(AND($B98&gt;0,SUM(DS$3:DS97)=0,SUM($H98:DR98)=0),$B98,0)</f>
        <v>0</v>
      </c>
      <c r="DT98">
        <f ca="1">IF(AND($B98&gt;0,SUM(DT$3:DT97)=0,SUM($H98:DS98)=0),$B98,0)</f>
        <v>0</v>
      </c>
      <c r="DU98">
        <f ca="1">IF(AND($B98&gt;0,SUM(DU$3:DU97)=0,SUM($H98:DT98)=0),$B98,0)</f>
        <v>0</v>
      </c>
      <c r="DV98">
        <f ca="1">IF(AND($B98&gt;0,SUM(DV$3:DV97)=0,SUM($H98:DU98)=0),$B98,0)</f>
        <v>0</v>
      </c>
      <c r="DW98">
        <f ca="1">IF(AND($B98&gt;0,SUM(DW$3:DW97)=0,SUM($H98:DV98)=0),$B98,0)</f>
        <v>0</v>
      </c>
      <c r="DX98">
        <f ca="1">IF(AND($B98&gt;0,SUM(DX$3:DX97)=0,SUM($H98:DW98)=0),$B98,0)</f>
        <v>0</v>
      </c>
      <c r="DY98">
        <f ca="1">IF(AND($B98&gt;0,SUM(DY$3:DY97)=0,SUM($H98:DX98)=0),$B98,0)</f>
        <v>0</v>
      </c>
      <c r="DZ98">
        <f ca="1">IF(AND($B98&gt;0,SUM(DZ$3:DZ97)=0,SUM($H98:DY98)=0),$B98,0)</f>
        <v>0</v>
      </c>
      <c r="EA98">
        <f ca="1">IF(AND($B98&gt;0,SUM(EA$3:EA97)=0,SUM($H98:DZ98)=0),$B98,0)</f>
        <v>0</v>
      </c>
      <c r="EB98">
        <f ca="1">IF(AND($B98&gt;0,SUM(EB$3:EB97)=0,SUM($H98:EA98)=0),$B98,0)</f>
        <v>0</v>
      </c>
      <c r="EC98">
        <f ca="1">IF(AND($B98&gt;0,SUM(EC$3:EC97)=0,SUM($H98:EB98)=0),$B98,0)</f>
        <v>0</v>
      </c>
      <c r="ED98">
        <f ca="1">IF(AND($B98&gt;0,SUM(ED$3:ED97)=0,SUM($H98:EC98)=0),$B98,0)</f>
        <v>0</v>
      </c>
      <c r="EE98">
        <f ca="1">IF(AND($B98&gt;0,SUM(EE$3:EE97)=0,SUM($H98:ED98)=0),$B98,0)</f>
        <v>0</v>
      </c>
      <c r="EF98">
        <f ca="1">IF(AND($B98&gt;0,SUM(EF$3:EF97)=0,SUM($H98:EE98)=0),$B98,0)</f>
        <v>0</v>
      </c>
      <c r="EG98">
        <f ca="1">IF(AND($B98&gt;0,SUM(EG$3:EG97)=0,SUM($H98:EF98)=0),$B98,0)</f>
        <v>0</v>
      </c>
      <c r="EH98">
        <f ca="1">IF(AND($B98&gt;0,SUM(EH$3:EH97)=0,SUM($H98:EG98)=0),$B98,0)</f>
        <v>0</v>
      </c>
      <c r="EI98">
        <f ca="1">IF(AND($B98&gt;0,SUM(EI$3:EI97)=0,SUM($H98:EH98)=0),$B98,0)</f>
        <v>0</v>
      </c>
      <c r="EJ98">
        <f ca="1">IF(AND($B98&gt;0,SUM(EJ$3:EJ97)=0,SUM($H98:EI98)=0),$B98,0)</f>
        <v>0</v>
      </c>
      <c r="EK98">
        <f ca="1">IF(AND($B98&gt;0,SUM(EK$3:EK97)=0,SUM($H98:EJ98)=0),$B98,0)</f>
        <v>0</v>
      </c>
      <c r="EL98">
        <f ca="1">IF(AND($B98&gt;0,SUM(EL$3:EL97)=0,SUM($H98:EK98)=0),$B98,0)</f>
        <v>0</v>
      </c>
      <c r="EM98">
        <f ca="1">IF(AND($B98&gt;0,SUM(EM$3:EM97)=0,SUM($H98:EL98)=0),$B98,0)</f>
        <v>0</v>
      </c>
      <c r="EN98">
        <f ca="1">IF(AND($B98&gt;0,SUM(EN$3:EN97)=0,SUM($H98:EM98)=0),$B98,0)</f>
        <v>0</v>
      </c>
      <c r="EO98">
        <f ca="1">IF(AND($B98&gt;0,SUM(EO$3:EO97)=0,SUM($H98:EN98)=0),$B98,0)</f>
        <v>0</v>
      </c>
      <c r="EP98">
        <f ca="1">IF(AND($B98&gt;0,SUM(EP$3:EP97)=0,SUM($H98:EO98)=0),$B98,0)</f>
        <v>0</v>
      </c>
      <c r="EQ98">
        <f ca="1">IF(AND($B98&gt;0,SUM(EQ$3:EQ97)=0,SUM($H98:EP98)=0),$B98,0)</f>
        <v>0</v>
      </c>
      <c r="ER98">
        <f ca="1">IF(AND($B98&gt;0,SUM(ER$3:ER97)=0,SUM($H98:EQ98)=0),$B98,0)</f>
        <v>0</v>
      </c>
      <c r="ES98">
        <f ca="1">IF(AND($B98&gt;0,SUM(ES$3:ES97)=0,SUM($H98:ER98)=0),$B98,0)</f>
        <v>0</v>
      </c>
      <c r="ET98">
        <f ca="1">IF(AND($B98&gt;0,SUM(ET$3:ET97)=0,SUM($H98:ES98)=0),$B98,0)</f>
        <v>0</v>
      </c>
      <c r="EU98">
        <f ca="1">IF(AND($B98&gt;0,SUM(EU$3:EU97)=0,SUM($H98:ET98)=0),$B98,0)</f>
        <v>0</v>
      </c>
      <c r="EV98">
        <f ca="1">IF(AND($B98&gt;0,SUM(EV$3:EV97)=0,SUM($H98:EU98)=0),$B98,0)</f>
        <v>0</v>
      </c>
      <c r="EW98">
        <f ca="1">IF(AND($B98&gt;0,SUM(EW$3:EW97)=0,SUM($H98:EV98)=0),$B98,0)</f>
        <v>0</v>
      </c>
      <c r="EX98">
        <f ca="1">IF(AND($B98&gt;0,SUM(EX$3:EX97)=0,SUM($H98:EW98)=0),$B98,0)</f>
        <v>0</v>
      </c>
      <c r="EY98">
        <f ca="1">IF(AND($B98&gt;0,SUM(EY$3:EY97)=0,SUM($H98:EX98)=0),$B98,0)</f>
        <v>0</v>
      </c>
      <c r="EZ98">
        <f ca="1">IF(AND($B98&gt;0,SUM(EZ$3:EZ97)=0,SUM($H98:EY98)=0),$B98,0)</f>
        <v>0</v>
      </c>
      <c r="FA98">
        <f ca="1">IF(AND($B98&gt;0,SUM(FA$3:FA97)=0,SUM($H98:EZ98)=0),$B98,0)</f>
        <v>0</v>
      </c>
      <c r="FB98">
        <f ca="1">IF(AND($B98&gt;0,SUM(FB$3:FB97)=0,SUM($H98:FA98)=0),$B98,0)</f>
        <v>0</v>
      </c>
      <c r="FC98">
        <f ca="1">IF(AND($B98&gt;0,SUM(FC$3:FC97)=0,SUM($H98:FB98)=0),$B98,0)</f>
        <v>0</v>
      </c>
      <c r="FD98">
        <f ca="1">IF(AND($B98&gt;0,SUM(FD$3:FD97)=0,SUM($H98:FC98)=0),$B98,0)</f>
        <v>0</v>
      </c>
      <c r="FE98">
        <f ca="1">IF(AND($B98&gt;0,SUM(FE$3:FE97)=0,SUM($H98:FD98)=0),$B98,0)</f>
        <v>0</v>
      </c>
      <c r="FF98">
        <f ca="1">IF(AND($B98&gt;0,SUM(FF$3:FF97)=0,SUM($H98:FE98)=0),$B98,0)</f>
        <v>0</v>
      </c>
      <c r="FG98">
        <f ca="1">IF(AND($B98&gt;0,SUM(FG$3:FG97)=0,SUM($H98:FF98)=0),$B98,0)</f>
        <v>0</v>
      </c>
      <c r="FH98">
        <f ca="1">IF(AND($B98&gt;0,SUM(FH$3:FH97)=0,SUM($H98:FG98)=0),$B98,0)</f>
        <v>0</v>
      </c>
      <c r="FI98">
        <f ca="1">IF(AND($B98&gt;0,SUM(FI$3:FI97)=0,SUM($H98:FH98)=0),$B98,0)</f>
        <v>0</v>
      </c>
      <c r="FJ98">
        <f ca="1">IF(AND($B98&gt;0,SUM(FJ$3:FJ97)=0,SUM($H98:FI98)=0),$B98,0)</f>
        <v>0</v>
      </c>
      <c r="FK98">
        <f ca="1">IF(AND($B98&gt;0,SUM(FK$3:FK97)=0,SUM($H98:FJ98)=0),$B98,0)</f>
        <v>0</v>
      </c>
      <c r="FL98">
        <f ca="1">IF(AND($B98&gt;0,SUM(FL$3:FL97)=0,SUM($H98:FK98)=0),$B98,0)</f>
        <v>0</v>
      </c>
      <c r="FM98">
        <f ca="1">IF(AND($B98&gt;0,SUM(FM$3:FM97)=0,SUM($H98:FL98)=0),$B98,0)</f>
        <v>0</v>
      </c>
      <c r="FN98">
        <f ca="1">IF(AND($B98&gt;0,SUM(FN$3:FN97)=0,SUM($H98:FM98)=0),$B98,0)</f>
        <v>0</v>
      </c>
      <c r="FS98" s="67" t="s">
        <v>158</v>
      </c>
      <c r="FT98" s="67" t="s">
        <v>71</v>
      </c>
      <c r="FU98" s="342">
        <v>7906694</v>
      </c>
      <c r="FV98" s="67">
        <v>1</v>
      </c>
      <c r="FY98" s="249" t="s">
        <v>623</v>
      </c>
      <c r="FZ98" s="67" t="s">
        <v>71</v>
      </c>
      <c r="GA98" s="67" t="str">
        <f>""</f>
        <v/>
      </c>
      <c r="GB98" s="67">
        <v>1</v>
      </c>
      <c r="GE98" s="67" t="s">
        <v>839</v>
      </c>
      <c r="GF98" s="67" t="s">
        <v>71</v>
      </c>
      <c r="GG98" s="67" t="str">
        <f>""</f>
        <v/>
      </c>
      <c r="GH98" s="67">
        <v>1</v>
      </c>
    </row>
    <row r="99" spans="1:190" ht="15.75" thickBot="1" x14ac:dyDescent="0.3">
      <c r="A99">
        <v>99</v>
      </c>
      <c r="B99">
        <f ca="1">IF(UP_INC =SelectionData!F$70,A99,0)</f>
        <v>0</v>
      </c>
      <c r="C99" s="240" t="str">
        <f t="shared" ca="1" si="10"/>
        <v xml:space="preserve">Smart ohjainpaneeli </v>
      </c>
      <c r="D99" s="240" t="str">
        <f t="shared" ca="1" si="11"/>
        <v>SC10</v>
      </c>
      <c r="E99" s="240">
        <f t="shared" ca="1" si="12"/>
        <v>7906470</v>
      </c>
      <c r="F99" s="240" t="str">
        <f t="shared" ca="1" si="13"/>
        <v>Valitse</v>
      </c>
      <c r="G99" s="47">
        <f ca="1">INDEX($I$2:$FN$2,ROWS(G$2:G99))</f>
        <v>0</v>
      </c>
      <c r="H99">
        <v>0</v>
      </c>
      <c r="I99">
        <f ca="1">IF(AND($B99&gt;0,SUM(I$3:I98)=0,SUM($H99:H99)=0),$B99,0)</f>
        <v>0</v>
      </c>
      <c r="J99">
        <f ca="1">IF(AND($B99&gt;0,SUM(J$3:J98)=0,SUM($H99:I99)=0),$B99,0)</f>
        <v>0</v>
      </c>
      <c r="K99">
        <f ca="1">IF(AND($B99&gt;0,SUM(K$3:K98)=0,SUM($H99:J99)=0),$B99,0)</f>
        <v>0</v>
      </c>
      <c r="L99">
        <f ca="1">IF(AND($B99&gt;0,SUM(L$3:L98)=0,SUM($H99:K99)=0),$B99,0)</f>
        <v>0</v>
      </c>
      <c r="M99">
        <f ca="1">IF(AND($B99&gt;0,SUM(M$3:M98)=0,SUM($H99:L99)=0),$B99,0)</f>
        <v>0</v>
      </c>
      <c r="N99">
        <f ca="1">IF(AND($B99&gt;0,SUM(N$3:N98)=0,SUM($H99:M99)=0),$B99,0)</f>
        <v>0</v>
      </c>
      <c r="O99">
        <f ca="1">IF(AND($B99&gt;0,SUM(O$3:O98)=0,SUM($H99:N99)=0),$B99,0)</f>
        <v>0</v>
      </c>
      <c r="P99">
        <f ca="1">IF(AND($B99&gt;0,SUM(P$3:P98)=0,SUM($H99:O99)=0),$B99,0)</f>
        <v>0</v>
      </c>
      <c r="Q99">
        <f ca="1">IF(AND($B99&gt;0,SUM(Q$3:Q98)=0,SUM($H99:P99)=0),$B99,0)</f>
        <v>0</v>
      </c>
      <c r="R99">
        <f ca="1">IF(AND($B99&gt;0,SUM(R$3:R98)=0,SUM($H99:Q99)=0),$B99,0)</f>
        <v>0</v>
      </c>
      <c r="S99">
        <f ca="1">IF(AND($B99&gt;0,SUM(S$3:S98)=0,SUM($H99:R99)=0),$B99,0)</f>
        <v>0</v>
      </c>
      <c r="T99">
        <f ca="1">IF(AND($B99&gt;0,SUM(T$3:T98)=0,SUM($H99:S99)=0),$B99,0)</f>
        <v>0</v>
      </c>
      <c r="U99">
        <f ca="1">IF(AND($B99&gt;0,SUM(U$3:U98)=0,SUM($H99:T99)=0),$B99,0)</f>
        <v>0</v>
      </c>
      <c r="V99">
        <f ca="1">IF(AND($B99&gt;0,SUM(V$3:V98)=0,SUM($H99:U99)=0),$B99,0)</f>
        <v>0</v>
      </c>
      <c r="W99">
        <f ca="1">IF(AND($B99&gt;0,SUM(W$3:W98)=0,SUM($H99:V99)=0),$B99,0)</f>
        <v>0</v>
      </c>
      <c r="X99">
        <f ca="1">IF(AND($B99&gt;0,SUM(X$3:X98)=0,SUM($H99:W99)=0),$B99,0)</f>
        <v>0</v>
      </c>
      <c r="Y99">
        <f ca="1">IF(AND($B99&gt;0,SUM(Y$3:Y98)=0,SUM($H99:X99)=0),$B99,0)</f>
        <v>0</v>
      </c>
      <c r="Z99">
        <f ca="1">IF(AND($B99&gt;0,SUM(Z$3:Z98)=0,SUM($H99:Y99)=0),$B99,0)</f>
        <v>0</v>
      </c>
      <c r="AA99">
        <f ca="1">IF(AND($B99&gt;0,SUM(AA$3:AA98)=0,SUM($H99:Z99)=0),$B99,0)</f>
        <v>0</v>
      </c>
      <c r="AB99">
        <f ca="1">IF(AND($B99&gt;0,SUM(AB$3:AB98)=0,SUM($H99:AA99)=0),$B99,0)</f>
        <v>0</v>
      </c>
      <c r="AC99">
        <f ca="1">IF(AND($B99&gt;0,SUM(AC$3:AC98)=0,SUM($H99:AB99)=0),$B99,0)</f>
        <v>0</v>
      </c>
      <c r="AD99">
        <f ca="1">IF(AND($B99&gt;0,SUM(AD$3:AD98)=0,SUM($H99:AC99)=0),$B99,0)</f>
        <v>0</v>
      </c>
      <c r="AE99">
        <f ca="1">IF(AND($B99&gt;0,SUM(AE$3:AE98)=0,SUM($H99:AD99)=0),$B99,0)</f>
        <v>0</v>
      </c>
      <c r="AF99">
        <f ca="1">IF(AND($B99&gt;0,SUM(AF$3:AF98)=0,SUM($H99:AE99)=0),$B99,0)</f>
        <v>0</v>
      </c>
      <c r="AG99">
        <f ca="1">IF(AND($B99&gt;0,SUM(AG$3:AG98)=0,SUM($H99:AF99)=0),$B99,0)</f>
        <v>0</v>
      </c>
      <c r="AH99">
        <f ca="1">IF(AND($B99&gt;0,SUM(AH$3:AH98)=0,SUM($H99:AG99)=0),$B99,0)</f>
        <v>0</v>
      </c>
      <c r="AI99">
        <f ca="1">IF(AND($B99&gt;0,SUM(AI$3:AI98)=0,SUM($H99:AH99)=0),$B99,0)</f>
        <v>0</v>
      </c>
      <c r="AJ99">
        <f ca="1">IF(AND($B99&gt;0,SUM(AJ$3:AJ98)=0,SUM($H99:AI99)=0),$B99,0)</f>
        <v>0</v>
      </c>
      <c r="AK99">
        <f ca="1">IF(AND($B99&gt;0,SUM(AK$3:AK98)=0,SUM($H99:AJ99)=0),$B99,0)</f>
        <v>0</v>
      </c>
      <c r="AL99">
        <f ca="1">IF(AND($B99&gt;0,SUM(AL$3:AL98)=0,SUM($H99:AK99)=0),$B99,0)</f>
        <v>0</v>
      </c>
      <c r="AM99">
        <f ca="1">IF(AND($B99&gt;0,SUM(AM$3:AM98)=0,SUM($H99:AL99)=0),$B99,0)</f>
        <v>0</v>
      </c>
      <c r="AN99">
        <f ca="1">IF(AND($B99&gt;0,SUM(AN$3:AN98)=0,SUM($H99:AM99)=0),$B99,0)</f>
        <v>0</v>
      </c>
      <c r="AO99">
        <f ca="1">IF(AND($B99&gt;0,SUM(AO$3:AO98)=0,SUM($H99:AN99)=0),$B99,0)</f>
        <v>0</v>
      </c>
      <c r="AP99">
        <f ca="1">IF(AND($B99&gt;0,SUM(AP$3:AP98)=0,SUM($H99:AO99)=0),$B99,0)</f>
        <v>0</v>
      </c>
      <c r="AQ99">
        <f ca="1">IF(AND($B99&gt;0,SUM(AQ$3:AQ98)=0,SUM($H99:AP99)=0),$B99,0)</f>
        <v>0</v>
      </c>
      <c r="AR99">
        <f ca="1">IF(AND($B99&gt;0,SUM(AR$3:AR98)=0,SUM($H99:AQ99)=0),$B99,0)</f>
        <v>0</v>
      </c>
      <c r="AS99">
        <f ca="1">IF(AND($B99&gt;0,SUM(AS$3:AS98)=0,SUM($H99:AR99)=0),$B99,0)</f>
        <v>0</v>
      </c>
      <c r="AT99">
        <f ca="1">IF(AND($B99&gt;0,SUM(AT$3:AT98)=0,SUM($H99:AS99)=0),$B99,0)</f>
        <v>0</v>
      </c>
      <c r="AU99">
        <f ca="1">IF(AND($B99&gt;0,SUM(AU$3:AU98)=0,SUM($H99:AT99)=0),$B99,0)</f>
        <v>0</v>
      </c>
      <c r="AV99">
        <f ca="1">IF(AND($B99&gt;0,SUM(AV$3:AV98)=0,SUM($H99:AU99)=0),$B99,0)</f>
        <v>0</v>
      </c>
      <c r="AW99">
        <f ca="1">IF(AND($B99&gt;0,SUM(AW$3:AW98)=0,SUM($H99:AV99)=0),$B99,0)</f>
        <v>0</v>
      </c>
      <c r="AX99">
        <f ca="1">IF(AND($B99&gt;0,SUM(AX$3:AX98)=0,SUM($H99:AW99)=0),$B99,0)</f>
        <v>0</v>
      </c>
      <c r="AY99">
        <f ca="1">IF(AND($B99&gt;0,SUM(AY$3:AY98)=0,SUM($H99:AX99)=0),$B99,0)</f>
        <v>0</v>
      </c>
      <c r="AZ99">
        <f ca="1">IF(AND($B99&gt;0,SUM(AZ$3:AZ98)=0,SUM($H99:AY99)=0),$B99,0)</f>
        <v>0</v>
      </c>
      <c r="BA99">
        <f ca="1">IF(AND($B99&gt;0,SUM(BA$3:BA98)=0,SUM($H99:AZ99)=0),$B99,0)</f>
        <v>0</v>
      </c>
      <c r="BB99">
        <f ca="1">IF(AND($B99&gt;0,SUM(BB$3:BB98)=0,SUM($H99:BA99)=0),$B99,0)</f>
        <v>0</v>
      </c>
      <c r="BC99">
        <f ca="1">IF(AND($B99&gt;0,SUM(BC$3:BC98)=0,SUM($H99:BB99)=0),$B99,0)</f>
        <v>0</v>
      </c>
      <c r="BD99">
        <f ca="1">IF(AND($B99&gt;0,SUM(BD$3:BD98)=0,SUM($H99:BC99)=0),$B99,0)</f>
        <v>0</v>
      </c>
      <c r="BE99">
        <f ca="1">IF(AND($B99&gt;0,SUM(BE$3:BE98)=0,SUM($H99:BD99)=0),$B99,0)</f>
        <v>0</v>
      </c>
      <c r="BF99">
        <f ca="1">IF(AND($B99&gt;0,SUM(BF$3:BF98)=0,SUM($H99:BE99)=0),$B99,0)</f>
        <v>0</v>
      </c>
      <c r="BG99">
        <f ca="1">IF(AND($B99&gt;0,SUM(BG$3:BG98)=0,SUM($H99:BF99)=0),$B99,0)</f>
        <v>0</v>
      </c>
      <c r="BH99">
        <f ca="1">IF(AND($B99&gt;0,SUM(BH$3:BH98)=0,SUM($H99:BG99)=0),$B99,0)</f>
        <v>0</v>
      </c>
      <c r="BI99">
        <f ca="1">IF(AND($B99&gt;0,SUM(BI$3:BI98)=0,SUM($H99:BH99)=0),$B99,0)</f>
        <v>0</v>
      </c>
      <c r="BJ99">
        <f ca="1">IF(AND($B99&gt;0,SUM(BJ$3:BJ98)=0,SUM($H99:BI99)=0),$B99,0)</f>
        <v>0</v>
      </c>
      <c r="BK99">
        <f ca="1">IF(AND($B99&gt;0,SUM(BK$3:BK98)=0,SUM($H99:BJ99)=0),$B99,0)</f>
        <v>0</v>
      </c>
      <c r="BL99">
        <f ca="1">IF(AND($B99&gt;0,SUM(BL$3:BL98)=0,SUM($H99:BK99)=0),$B99,0)</f>
        <v>0</v>
      </c>
      <c r="BM99">
        <f ca="1">IF(AND($B99&gt;0,SUM(BM$3:BM98)=0,SUM($H99:BL99)=0),$B99,0)</f>
        <v>0</v>
      </c>
      <c r="BN99">
        <f ca="1">IF(AND($B99&gt;0,SUM(BN$3:BN98)=0,SUM($H99:BM99)=0),$B99,0)</f>
        <v>0</v>
      </c>
      <c r="BO99">
        <f ca="1">IF(AND($B99&gt;0,SUM(BO$3:BO98)=0,SUM($H99:BN99)=0),$B99,0)</f>
        <v>0</v>
      </c>
      <c r="BP99">
        <f ca="1">IF(AND($B99&gt;0,SUM(BP$3:BP98)=0,SUM($H99:BO99)=0),$B99,0)</f>
        <v>0</v>
      </c>
      <c r="BQ99">
        <f ca="1">IF(AND($B99&gt;0,SUM(BQ$3:BQ98)=0,SUM($H99:BP99)=0),$B99,0)</f>
        <v>0</v>
      </c>
      <c r="BR99">
        <f ca="1">IF(AND($B99&gt;0,SUM(BR$3:BR98)=0,SUM($H99:BQ99)=0),$B99,0)</f>
        <v>0</v>
      </c>
      <c r="BS99">
        <f ca="1">IF(AND($B99&gt;0,SUM(BS$3:BS98)=0,SUM($H99:BR99)=0),$B99,0)</f>
        <v>0</v>
      </c>
      <c r="BT99">
        <f ca="1">IF(AND($B99&gt;0,SUM(BT$3:BT98)=0,SUM($H99:BS99)=0),$B99,0)</f>
        <v>0</v>
      </c>
      <c r="BU99">
        <f ca="1">IF(AND($B99&gt;0,SUM(BU$3:BU98)=0,SUM($H99:BT99)=0),$B99,0)</f>
        <v>0</v>
      </c>
      <c r="BV99">
        <f ca="1">IF(AND($B99&gt;0,SUM(BV$3:BV98)=0,SUM($H99:BU99)=0),$B99,0)</f>
        <v>0</v>
      </c>
      <c r="BW99">
        <f ca="1">IF(AND($B99&gt;0,SUM(BW$3:BW98)=0,SUM($H99:BV99)=0),$B99,0)</f>
        <v>0</v>
      </c>
      <c r="BX99">
        <f ca="1">IF(AND($B99&gt;0,SUM(BX$3:BX98)=0,SUM($H99:BW99)=0),$B99,0)</f>
        <v>0</v>
      </c>
      <c r="BY99">
        <f ca="1">IF(AND($B99&gt;0,SUM(BY$3:BY98)=0,SUM($H99:BX99)=0),$B99,0)</f>
        <v>0</v>
      </c>
      <c r="BZ99">
        <f ca="1">IF(AND($B99&gt;0,SUM(BZ$3:BZ98)=0,SUM($H99:BY99)=0),$B99,0)</f>
        <v>0</v>
      </c>
      <c r="CA99">
        <f ca="1">IF(AND($B99&gt;0,SUM(CA$3:CA98)=0,SUM($H99:BZ99)=0),$B99,0)</f>
        <v>0</v>
      </c>
      <c r="CB99">
        <f ca="1">IF(AND($B99&gt;0,SUM(CB$3:CB98)=0,SUM($H99:CA99)=0),$B99,0)</f>
        <v>0</v>
      </c>
      <c r="CC99">
        <f ca="1">IF(AND($B99&gt;0,SUM(CC$3:CC98)=0,SUM($H99:CB99)=0),$B99,0)</f>
        <v>0</v>
      </c>
      <c r="CD99">
        <f ca="1">IF(AND($B99&gt;0,SUM(CD$3:CD98)=0,SUM($H99:CC99)=0),$B99,0)</f>
        <v>0</v>
      </c>
      <c r="CE99">
        <f ca="1">IF(AND($B99&gt;0,SUM(CE$3:CE98)=0,SUM($H99:CD99)=0),$B99,0)</f>
        <v>0</v>
      </c>
      <c r="CF99">
        <f ca="1">IF(AND($B99&gt;0,SUM(CF$3:CF98)=0,SUM($H99:CE99)=0),$B99,0)</f>
        <v>0</v>
      </c>
      <c r="CG99">
        <f ca="1">IF(AND($B99&gt;0,SUM(CG$3:CG98)=0,SUM($H99:CF99)=0),$B99,0)</f>
        <v>0</v>
      </c>
      <c r="CH99">
        <f ca="1">IF(AND($B99&gt;0,SUM(CH$3:CH98)=0,SUM($H99:CG99)=0),$B99,0)</f>
        <v>0</v>
      </c>
      <c r="CI99">
        <f ca="1">IF(AND($B99&gt;0,SUM(CI$3:CI98)=0,SUM($H99:CH99)=0),$B99,0)</f>
        <v>0</v>
      </c>
      <c r="CJ99">
        <f ca="1">IF(AND($B99&gt;0,SUM(CJ$3:CJ98)=0,SUM($H99:CI99)=0),$B99,0)</f>
        <v>0</v>
      </c>
      <c r="CK99">
        <f ca="1">IF(AND($B99&gt;0,SUM(CK$3:CK98)=0,SUM($H99:CJ99)=0),$B99,0)</f>
        <v>0</v>
      </c>
      <c r="CL99">
        <f ca="1">IF(AND($B99&gt;0,SUM(CL$3:CL98)=0,SUM($H99:CK99)=0),$B99,0)</f>
        <v>0</v>
      </c>
      <c r="CM99">
        <f ca="1">IF(AND($B99&gt;0,SUM(CM$3:CM98)=0,SUM($H99:CL99)=0),$B99,0)</f>
        <v>0</v>
      </c>
      <c r="CN99">
        <f ca="1">IF(AND($B99&gt;0,SUM(CN$3:CN98)=0,SUM($H99:CM99)=0),$B99,0)</f>
        <v>0</v>
      </c>
      <c r="CO99">
        <f ca="1">IF(AND($B99&gt;0,SUM(CO$3:CO98)=0,SUM($H99:CN99)=0),$B99,0)</f>
        <v>0</v>
      </c>
      <c r="CP99">
        <f ca="1">IF(AND($B99&gt;0,SUM(CP$3:CP98)=0,SUM($H99:CO99)=0),$B99,0)</f>
        <v>0</v>
      </c>
      <c r="CQ99">
        <f ca="1">IF(AND($B99&gt;0,SUM(CQ$3:CQ98)=0,SUM($H99:CP99)=0),$B99,0)</f>
        <v>0</v>
      </c>
      <c r="CR99">
        <f ca="1">IF(AND($B99&gt;0,SUM(CR$3:CR98)=0,SUM($H99:CQ99)=0),$B99,0)</f>
        <v>0</v>
      </c>
      <c r="CS99">
        <f ca="1">IF(AND($B99&gt;0,SUM(CS$3:CS98)=0,SUM($H99:CR99)=0),$B99,0)</f>
        <v>0</v>
      </c>
      <c r="CT99">
        <f ca="1">IF(AND($B99&gt;0,SUM(CT$3:CT98)=0,SUM($H99:CS99)=0),$B99,0)</f>
        <v>0</v>
      </c>
      <c r="CU99">
        <f ca="1">IF(AND($B99&gt;0,SUM(CU$3:CU98)=0,SUM($H99:CT99)=0),$B99,0)</f>
        <v>0</v>
      </c>
      <c r="CV99">
        <f ca="1">IF(AND($B99&gt;0,SUM(CV$3:CV98)=0,SUM($H99:CU99)=0),$B99,0)</f>
        <v>0</v>
      </c>
      <c r="CW99">
        <f ca="1">IF(AND($B99&gt;0,SUM(CW$3:CW98)=0,SUM($H99:CV99)=0),$B99,0)</f>
        <v>0</v>
      </c>
      <c r="CX99">
        <f ca="1">IF(AND($B99&gt;0,SUM(CX$3:CX98)=0,SUM($H99:CW99)=0),$B99,0)</f>
        <v>0</v>
      </c>
      <c r="CY99">
        <f ca="1">IF(AND($B99&gt;0,SUM(CY$3:CY98)=0,SUM($H99:CX99)=0),$B99,0)</f>
        <v>0</v>
      </c>
      <c r="CZ99">
        <f ca="1">IF(AND($B99&gt;0,SUM(CZ$3:CZ98)=0,SUM($H99:CY99)=0),$B99,0)</f>
        <v>0</v>
      </c>
      <c r="DA99">
        <f ca="1">IF(AND($B99&gt;0,SUM(DA$3:DA98)=0,SUM($H99:CZ99)=0),$B99,0)</f>
        <v>0</v>
      </c>
      <c r="DB99">
        <f ca="1">IF(AND($B99&gt;0,SUM(DB$3:DB98)=0,SUM($H99:DA99)=0),$B99,0)</f>
        <v>0</v>
      </c>
      <c r="DC99">
        <f ca="1">IF(AND($B99&gt;0,SUM(DC$3:DC98)=0,SUM($H99:DB99)=0),$B99,0)</f>
        <v>0</v>
      </c>
      <c r="DD99">
        <f ca="1">IF(AND($B99&gt;0,SUM(DD$3:DD98)=0,SUM($H99:DC99)=0),$B99,0)</f>
        <v>0</v>
      </c>
      <c r="DE99">
        <f ca="1">IF(AND($B99&gt;0,SUM(DE$3:DE98)=0,SUM($H99:DD99)=0),$B99,0)</f>
        <v>0</v>
      </c>
      <c r="DF99">
        <f ca="1">IF(AND($B99&gt;0,SUM(DF$3:DF98)=0,SUM($H99:DE99)=0),$B99,0)</f>
        <v>0</v>
      </c>
      <c r="DG99">
        <f ca="1">IF(AND($B99&gt;0,SUM(DG$3:DG98)=0,SUM($H99:DF99)=0),$B99,0)</f>
        <v>0</v>
      </c>
      <c r="DH99">
        <f ca="1">IF(AND($B99&gt;0,SUM(DH$3:DH98)=0,SUM($H99:DG99)=0),$B99,0)</f>
        <v>0</v>
      </c>
      <c r="DI99">
        <f ca="1">IF(AND($B99&gt;0,SUM(DI$3:DI98)=0,SUM($H99:DH99)=0),$B99,0)</f>
        <v>0</v>
      </c>
      <c r="DJ99">
        <f ca="1">IF(AND($B99&gt;0,SUM(DJ$3:DJ98)=0,SUM($H99:DI99)=0),$B99,0)</f>
        <v>0</v>
      </c>
      <c r="DK99">
        <f ca="1">IF(AND($B99&gt;0,SUM(DK$3:DK98)=0,SUM($H99:DJ99)=0),$B99,0)</f>
        <v>0</v>
      </c>
      <c r="DL99">
        <f ca="1">IF(AND($B99&gt;0,SUM(DL$3:DL98)=0,SUM($H99:DK99)=0),$B99,0)</f>
        <v>0</v>
      </c>
      <c r="DM99">
        <f ca="1">IF(AND($B99&gt;0,SUM(DM$3:DM98)=0,SUM($H99:DL99)=0),$B99,0)</f>
        <v>0</v>
      </c>
      <c r="DN99">
        <f ca="1">IF(AND($B99&gt;0,SUM(DN$3:DN98)=0,SUM($H99:DM99)=0),$B99,0)</f>
        <v>0</v>
      </c>
      <c r="DO99">
        <f ca="1">IF(AND($B99&gt;0,SUM(DO$3:DO98)=0,SUM($H99:DN99)=0),$B99,0)</f>
        <v>0</v>
      </c>
      <c r="DP99">
        <f ca="1">IF(AND($B99&gt;0,SUM(DP$3:DP98)=0,SUM($H99:DO99)=0),$B99,0)</f>
        <v>0</v>
      </c>
      <c r="DQ99">
        <f ca="1">IF(AND($B99&gt;0,SUM(DQ$3:DQ98)=0,SUM($H99:DP99)=0),$B99,0)</f>
        <v>0</v>
      </c>
      <c r="DR99">
        <f ca="1">IF(AND($B99&gt;0,SUM(DR$3:DR98)=0,SUM($H99:DQ99)=0),$B99,0)</f>
        <v>0</v>
      </c>
      <c r="DS99">
        <f ca="1">IF(AND($B99&gt;0,SUM(DS$3:DS98)=0,SUM($H99:DR99)=0),$B99,0)</f>
        <v>0</v>
      </c>
      <c r="DT99">
        <f ca="1">IF(AND($B99&gt;0,SUM(DT$3:DT98)=0,SUM($H99:DS99)=0),$B99,0)</f>
        <v>0</v>
      </c>
      <c r="DU99">
        <f ca="1">IF(AND($B99&gt;0,SUM(DU$3:DU98)=0,SUM($H99:DT99)=0),$B99,0)</f>
        <v>0</v>
      </c>
      <c r="DV99">
        <f ca="1">IF(AND($B99&gt;0,SUM(DV$3:DV98)=0,SUM($H99:DU99)=0),$B99,0)</f>
        <v>0</v>
      </c>
      <c r="DW99">
        <f ca="1">IF(AND($B99&gt;0,SUM(DW$3:DW98)=0,SUM($H99:DV99)=0),$B99,0)</f>
        <v>0</v>
      </c>
      <c r="DX99">
        <f ca="1">IF(AND($B99&gt;0,SUM(DX$3:DX98)=0,SUM($H99:DW99)=0),$B99,0)</f>
        <v>0</v>
      </c>
      <c r="DY99">
        <f ca="1">IF(AND($B99&gt;0,SUM(DY$3:DY98)=0,SUM($H99:DX99)=0),$B99,0)</f>
        <v>0</v>
      </c>
      <c r="DZ99">
        <f ca="1">IF(AND($B99&gt;0,SUM(DZ$3:DZ98)=0,SUM($H99:DY99)=0),$B99,0)</f>
        <v>0</v>
      </c>
      <c r="EA99">
        <f ca="1">IF(AND($B99&gt;0,SUM(EA$3:EA98)=0,SUM($H99:DZ99)=0),$B99,0)</f>
        <v>0</v>
      </c>
      <c r="EB99">
        <f ca="1">IF(AND($B99&gt;0,SUM(EB$3:EB98)=0,SUM($H99:EA99)=0),$B99,0)</f>
        <v>0</v>
      </c>
      <c r="EC99">
        <f ca="1">IF(AND($B99&gt;0,SUM(EC$3:EC98)=0,SUM($H99:EB99)=0),$B99,0)</f>
        <v>0</v>
      </c>
      <c r="ED99">
        <f ca="1">IF(AND($B99&gt;0,SUM(ED$3:ED98)=0,SUM($H99:EC99)=0),$B99,0)</f>
        <v>0</v>
      </c>
      <c r="EE99">
        <f ca="1">IF(AND($B99&gt;0,SUM(EE$3:EE98)=0,SUM($H99:ED99)=0),$B99,0)</f>
        <v>0</v>
      </c>
      <c r="EF99">
        <f ca="1">IF(AND($B99&gt;0,SUM(EF$3:EF98)=0,SUM($H99:EE99)=0),$B99,0)</f>
        <v>0</v>
      </c>
      <c r="EG99">
        <f ca="1">IF(AND($B99&gt;0,SUM(EG$3:EG98)=0,SUM($H99:EF99)=0),$B99,0)</f>
        <v>0</v>
      </c>
      <c r="EH99">
        <f ca="1">IF(AND($B99&gt;0,SUM(EH$3:EH98)=0,SUM($H99:EG99)=0),$B99,0)</f>
        <v>0</v>
      </c>
      <c r="EI99">
        <f ca="1">IF(AND($B99&gt;0,SUM(EI$3:EI98)=0,SUM($H99:EH99)=0),$B99,0)</f>
        <v>0</v>
      </c>
      <c r="EJ99">
        <f ca="1">IF(AND($B99&gt;0,SUM(EJ$3:EJ98)=0,SUM($H99:EI99)=0),$B99,0)</f>
        <v>0</v>
      </c>
      <c r="EK99">
        <f ca="1">IF(AND($B99&gt;0,SUM(EK$3:EK98)=0,SUM($H99:EJ99)=0),$B99,0)</f>
        <v>0</v>
      </c>
      <c r="EL99">
        <f ca="1">IF(AND($B99&gt;0,SUM(EL$3:EL98)=0,SUM($H99:EK99)=0),$B99,0)</f>
        <v>0</v>
      </c>
      <c r="EM99">
        <f ca="1">IF(AND($B99&gt;0,SUM(EM$3:EM98)=0,SUM($H99:EL99)=0),$B99,0)</f>
        <v>0</v>
      </c>
      <c r="EN99">
        <f ca="1">IF(AND($B99&gt;0,SUM(EN$3:EN98)=0,SUM($H99:EM99)=0),$B99,0)</f>
        <v>0</v>
      </c>
      <c r="EO99">
        <f ca="1">IF(AND($B99&gt;0,SUM(EO$3:EO98)=0,SUM($H99:EN99)=0),$B99,0)</f>
        <v>0</v>
      </c>
      <c r="EP99">
        <f ca="1">IF(AND($B99&gt;0,SUM(EP$3:EP98)=0,SUM($H99:EO99)=0),$B99,0)</f>
        <v>0</v>
      </c>
      <c r="EQ99">
        <f ca="1">IF(AND($B99&gt;0,SUM(EQ$3:EQ98)=0,SUM($H99:EP99)=0),$B99,0)</f>
        <v>0</v>
      </c>
      <c r="ER99">
        <f ca="1">IF(AND($B99&gt;0,SUM(ER$3:ER98)=0,SUM($H99:EQ99)=0),$B99,0)</f>
        <v>0</v>
      </c>
      <c r="ES99">
        <f ca="1">IF(AND($B99&gt;0,SUM(ES$3:ES98)=0,SUM($H99:ER99)=0),$B99,0)</f>
        <v>0</v>
      </c>
      <c r="ET99">
        <f ca="1">IF(AND($B99&gt;0,SUM(ET$3:ET98)=0,SUM($H99:ES99)=0),$B99,0)</f>
        <v>0</v>
      </c>
      <c r="EU99">
        <f ca="1">IF(AND($B99&gt;0,SUM(EU$3:EU98)=0,SUM($H99:ET99)=0),$B99,0)</f>
        <v>0</v>
      </c>
      <c r="EV99">
        <f ca="1">IF(AND($B99&gt;0,SUM(EV$3:EV98)=0,SUM($H99:EU99)=0),$B99,0)</f>
        <v>0</v>
      </c>
      <c r="EW99">
        <f ca="1">IF(AND($B99&gt;0,SUM(EW$3:EW98)=0,SUM($H99:EV99)=0),$B99,0)</f>
        <v>0</v>
      </c>
      <c r="EX99">
        <f ca="1">IF(AND($B99&gt;0,SUM(EX$3:EX98)=0,SUM($H99:EW99)=0),$B99,0)</f>
        <v>0</v>
      </c>
      <c r="EY99">
        <f ca="1">IF(AND($B99&gt;0,SUM(EY$3:EY98)=0,SUM($H99:EX99)=0),$B99,0)</f>
        <v>0</v>
      </c>
      <c r="EZ99">
        <f ca="1">IF(AND($B99&gt;0,SUM(EZ$3:EZ98)=0,SUM($H99:EY99)=0),$B99,0)</f>
        <v>0</v>
      </c>
      <c r="FA99">
        <f ca="1">IF(AND($B99&gt;0,SUM(FA$3:FA98)=0,SUM($H99:EZ99)=0),$B99,0)</f>
        <v>0</v>
      </c>
      <c r="FB99">
        <f ca="1">IF(AND($B99&gt;0,SUM(FB$3:FB98)=0,SUM($H99:FA99)=0),$B99,0)</f>
        <v>0</v>
      </c>
      <c r="FC99">
        <f ca="1">IF(AND($B99&gt;0,SUM(FC$3:FC98)=0,SUM($H99:FB99)=0),$B99,0)</f>
        <v>0</v>
      </c>
      <c r="FD99">
        <f ca="1">IF(AND($B99&gt;0,SUM(FD$3:FD98)=0,SUM($H99:FC99)=0),$B99,0)</f>
        <v>0</v>
      </c>
      <c r="FE99">
        <f ca="1">IF(AND($B99&gt;0,SUM(FE$3:FE98)=0,SUM($H99:FD99)=0),$B99,0)</f>
        <v>0</v>
      </c>
      <c r="FF99">
        <f ca="1">IF(AND($B99&gt;0,SUM(FF$3:FF98)=0,SUM($H99:FE99)=0),$B99,0)</f>
        <v>0</v>
      </c>
      <c r="FG99">
        <f ca="1">IF(AND($B99&gt;0,SUM(FG$3:FG98)=0,SUM($H99:FF99)=0),$B99,0)</f>
        <v>0</v>
      </c>
      <c r="FH99">
        <f ca="1">IF(AND($B99&gt;0,SUM(FH$3:FH98)=0,SUM($H99:FG99)=0),$B99,0)</f>
        <v>0</v>
      </c>
      <c r="FI99">
        <f ca="1">IF(AND($B99&gt;0,SUM(FI$3:FI98)=0,SUM($H99:FH99)=0),$B99,0)</f>
        <v>0</v>
      </c>
      <c r="FJ99">
        <f ca="1">IF(AND($B99&gt;0,SUM(FJ$3:FJ98)=0,SUM($H99:FI99)=0),$B99,0)</f>
        <v>0</v>
      </c>
      <c r="FK99">
        <f ca="1">IF(AND($B99&gt;0,SUM(FK$3:FK98)=0,SUM($H99:FJ99)=0),$B99,0)</f>
        <v>0</v>
      </c>
      <c r="FL99">
        <f ca="1">IF(AND($B99&gt;0,SUM(FL$3:FL98)=0,SUM($H99:FK99)=0),$B99,0)</f>
        <v>0</v>
      </c>
      <c r="FM99">
        <f ca="1">IF(AND($B99&gt;0,SUM(FM$3:FM98)=0,SUM($H99:FL99)=0),$B99,0)</f>
        <v>0</v>
      </c>
      <c r="FN99">
        <f ca="1">IF(AND($B99&gt;0,SUM(FN$3:FN98)=0,SUM($H99:FM99)=0),$B99,0)</f>
        <v>0</v>
      </c>
      <c r="FS99" s="67" t="s">
        <v>169</v>
      </c>
      <c r="FT99" s="67" t="s">
        <v>163</v>
      </c>
      <c r="FU99" s="342">
        <v>7906470</v>
      </c>
      <c r="FV99" s="67" t="s">
        <v>175</v>
      </c>
      <c r="FY99" s="249" t="s">
        <v>624</v>
      </c>
      <c r="FZ99" s="67" t="s">
        <v>163</v>
      </c>
      <c r="GA99" s="67" t="str">
        <f>""</f>
        <v/>
      </c>
      <c r="GB99" s="67">
        <v>1</v>
      </c>
      <c r="GE99" s="67" t="s">
        <v>840</v>
      </c>
      <c r="GF99" s="67" t="s">
        <v>163</v>
      </c>
      <c r="GG99" s="67" t="str">
        <f>""</f>
        <v/>
      </c>
      <c r="GH99" s="67">
        <v>1</v>
      </c>
    </row>
    <row r="100" spans="1:190" ht="15.75" thickBot="1" x14ac:dyDescent="0.3">
      <c r="A100">
        <v>100</v>
      </c>
      <c r="B100">
        <f ca="1">IF(UP_INC =SelectionData!G$70,A100,0)</f>
        <v>0</v>
      </c>
      <c r="C100" s="240" t="str">
        <f t="shared" ca="1" si="10"/>
        <v>Smart ohjainpaneeli + Modulaarikaapeli 10m</v>
      </c>
      <c r="D100" s="240" t="str">
        <f t="shared" ca="1" si="11"/>
        <v>SC14</v>
      </c>
      <c r="E100" s="240">
        <f t="shared" ca="1" si="12"/>
        <v>7906872</v>
      </c>
      <c r="F100" s="240" t="str">
        <f t="shared" ca="1" si="13"/>
        <v>Valitse</v>
      </c>
      <c r="G100" s="47">
        <f ca="1">INDEX($I$2:$FN$2,ROWS(G$2:G100))</f>
        <v>0</v>
      </c>
      <c r="H100">
        <v>0</v>
      </c>
      <c r="I100">
        <f ca="1">IF(AND($B100&gt;0,SUM(I$3:I99)=0,SUM($H100:H100)=0),$B100,0)</f>
        <v>0</v>
      </c>
      <c r="J100">
        <f ca="1">IF(AND($B100&gt;0,SUM(J$3:J99)=0,SUM($H100:I100)=0),$B100,0)</f>
        <v>0</v>
      </c>
      <c r="K100">
        <f ca="1">IF(AND($B100&gt;0,SUM(K$3:K99)=0,SUM($H100:J100)=0),$B100,0)</f>
        <v>0</v>
      </c>
      <c r="L100">
        <f ca="1">IF(AND($B100&gt;0,SUM(L$3:L99)=0,SUM($H100:K100)=0),$B100,0)</f>
        <v>0</v>
      </c>
      <c r="M100">
        <f ca="1">IF(AND($B100&gt;0,SUM(M$3:M99)=0,SUM($H100:L100)=0),$B100,0)</f>
        <v>0</v>
      </c>
      <c r="N100">
        <f ca="1">IF(AND($B100&gt;0,SUM(N$3:N99)=0,SUM($H100:M100)=0),$B100,0)</f>
        <v>0</v>
      </c>
      <c r="O100">
        <f ca="1">IF(AND($B100&gt;0,SUM(O$3:O99)=0,SUM($H100:N100)=0),$B100,0)</f>
        <v>0</v>
      </c>
      <c r="P100">
        <f ca="1">IF(AND($B100&gt;0,SUM(P$3:P99)=0,SUM($H100:O100)=0),$B100,0)</f>
        <v>0</v>
      </c>
      <c r="Q100">
        <f ca="1">IF(AND($B100&gt;0,SUM(Q$3:Q99)=0,SUM($H100:P100)=0),$B100,0)</f>
        <v>0</v>
      </c>
      <c r="R100">
        <f ca="1">IF(AND($B100&gt;0,SUM(R$3:R99)=0,SUM($H100:Q100)=0),$B100,0)</f>
        <v>0</v>
      </c>
      <c r="S100">
        <f ca="1">IF(AND($B100&gt;0,SUM(S$3:S99)=0,SUM($H100:R100)=0),$B100,0)</f>
        <v>0</v>
      </c>
      <c r="T100">
        <f ca="1">IF(AND($B100&gt;0,SUM(T$3:T99)=0,SUM($H100:S100)=0),$B100,0)</f>
        <v>0</v>
      </c>
      <c r="U100">
        <f ca="1">IF(AND($B100&gt;0,SUM(U$3:U99)=0,SUM($H100:T100)=0),$B100,0)</f>
        <v>0</v>
      </c>
      <c r="V100">
        <f ca="1">IF(AND($B100&gt;0,SUM(V$3:V99)=0,SUM($H100:U100)=0),$B100,0)</f>
        <v>0</v>
      </c>
      <c r="W100">
        <f ca="1">IF(AND($B100&gt;0,SUM(W$3:W99)=0,SUM($H100:V100)=0),$B100,0)</f>
        <v>0</v>
      </c>
      <c r="X100">
        <f ca="1">IF(AND($B100&gt;0,SUM(X$3:X99)=0,SUM($H100:W100)=0),$B100,0)</f>
        <v>0</v>
      </c>
      <c r="Y100">
        <f ca="1">IF(AND($B100&gt;0,SUM(Y$3:Y99)=0,SUM($H100:X100)=0),$B100,0)</f>
        <v>0</v>
      </c>
      <c r="Z100">
        <f ca="1">IF(AND($B100&gt;0,SUM(Z$3:Z99)=0,SUM($H100:Y100)=0),$B100,0)</f>
        <v>0</v>
      </c>
      <c r="AA100">
        <f ca="1">IF(AND($B100&gt;0,SUM(AA$3:AA99)=0,SUM($H100:Z100)=0),$B100,0)</f>
        <v>0</v>
      </c>
      <c r="AB100">
        <f ca="1">IF(AND($B100&gt;0,SUM(AB$3:AB99)=0,SUM($H100:AA100)=0),$B100,0)</f>
        <v>0</v>
      </c>
      <c r="AC100">
        <f ca="1">IF(AND($B100&gt;0,SUM(AC$3:AC99)=0,SUM($H100:AB100)=0),$B100,0)</f>
        <v>0</v>
      </c>
      <c r="AD100">
        <f ca="1">IF(AND($B100&gt;0,SUM(AD$3:AD99)=0,SUM($H100:AC100)=0),$B100,0)</f>
        <v>0</v>
      </c>
      <c r="AE100">
        <f ca="1">IF(AND($B100&gt;0,SUM(AE$3:AE99)=0,SUM($H100:AD100)=0),$B100,0)</f>
        <v>0</v>
      </c>
      <c r="AF100">
        <f ca="1">IF(AND($B100&gt;0,SUM(AF$3:AF99)=0,SUM($H100:AE100)=0),$B100,0)</f>
        <v>0</v>
      </c>
      <c r="AG100">
        <f ca="1">IF(AND($B100&gt;0,SUM(AG$3:AG99)=0,SUM($H100:AF100)=0),$B100,0)</f>
        <v>0</v>
      </c>
      <c r="AH100">
        <f ca="1">IF(AND($B100&gt;0,SUM(AH$3:AH99)=0,SUM($H100:AG100)=0),$B100,0)</f>
        <v>0</v>
      </c>
      <c r="AI100">
        <f ca="1">IF(AND($B100&gt;0,SUM(AI$3:AI99)=0,SUM($H100:AH100)=0),$B100,0)</f>
        <v>0</v>
      </c>
      <c r="AJ100">
        <f ca="1">IF(AND($B100&gt;0,SUM(AJ$3:AJ99)=0,SUM($H100:AI100)=0),$B100,0)</f>
        <v>0</v>
      </c>
      <c r="AK100">
        <f ca="1">IF(AND($B100&gt;0,SUM(AK$3:AK99)=0,SUM($H100:AJ100)=0),$B100,0)</f>
        <v>0</v>
      </c>
      <c r="AL100">
        <f ca="1">IF(AND($B100&gt;0,SUM(AL$3:AL99)=0,SUM($H100:AK100)=0),$B100,0)</f>
        <v>0</v>
      </c>
      <c r="AM100">
        <f ca="1">IF(AND($B100&gt;0,SUM(AM$3:AM99)=0,SUM($H100:AL100)=0),$B100,0)</f>
        <v>0</v>
      </c>
      <c r="AN100">
        <f ca="1">IF(AND($B100&gt;0,SUM(AN$3:AN99)=0,SUM($H100:AM100)=0),$B100,0)</f>
        <v>0</v>
      </c>
      <c r="AO100">
        <f ca="1">IF(AND($B100&gt;0,SUM(AO$3:AO99)=0,SUM($H100:AN100)=0),$B100,0)</f>
        <v>0</v>
      </c>
      <c r="AP100">
        <f ca="1">IF(AND($B100&gt;0,SUM(AP$3:AP99)=0,SUM($H100:AO100)=0),$B100,0)</f>
        <v>0</v>
      </c>
      <c r="AQ100">
        <f ca="1">IF(AND($B100&gt;0,SUM(AQ$3:AQ99)=0,SUM($H100:AP100)=0),$B100,0)</f>
        <v>0</v>
      </c>
      <c r="AR100">
        <f ca="1">IF(AND($B100&gt;0,SUM(AR$3:AR99)=0,SUM($H100:AQ100)=0),$B100,0)</f>
        <v>0</v>
      </c>
      <c r="AS100">
        <f ca="1">IF(AND($B100&gt;0,SUM(AS$3:AS99)=0,SUM($H100:AR100)=0),$B100,0)</f>
        <v>0</v>
      </c>
      <c r="AT100">
        <f ca="1">IF(AND($B100&gt;0,SUM(AT$3:AT99)=0,SUM($H100:AS100)=0),$B100,0)</f>
        <v>0</v>
      </c>
      <c r="AU100">
        <f ca="1">IF(AND($B100&gt;0,SUM(AU$3:AU99)=0,SUM($H100:AT100)=0),$B100,0)</f>
        <v>0</v>
      </c>
      <c r="AV100">
        <f ca="1">IF(AND($B100&gt;0,SUM(AV$3:AV99)=0,SUM($H100:AU100)=0),$B100,0)</f>
        <v>0</v>
      </c>
      <c r="AW100">
        <f ca="1">IF(AND($B100&gt;0,SUM(AW$3:AW99)=0,SUM($H100:AV100)=0),$B100,0)</f>
        <v>0</v>
      </c>
      <c r="AX100">
        <f ca="1">IF(AND($B100&gt;0,SUM(AX$3:AX99)=0,SUM($H100:AW100)=0),$B100,0)</f>
        <v>0</v>
      </c>
      <c r="AY100">
        <f ca="1">IF(AND($B100&gt;0,SUM(AY$3:AY99)=0,SUM($H100:AX100)=0),$B100,0)</f>
        <v>0</v>
      </c>
      <c r="AZ100">
        <f ca="1">IF(AND($B100&gt;0,SUM(AZ$3:AZ99)=0,SUM($H100:AY100)=0),$B100,0)</f>
        <v>0</v>
      </c>
      <c r="BA100">
        <f ca="1">IF(AND($B100&gt;0,SUM(BA$3:BA99)=0,SUM($H100:AZ100)=0),$B100,0)</f>
        <v>0</v>
      </c>
      <c r="BB100">
        <f ca="1">IF(AND($B100&gt;0,SUM(BB$3:BB99)=0,SUM($H100:BA100)=0),$B100,0)</f>
        <v>0</v>
      </c>
      <c r="BC100">
        <f ca="1">IF(AND($B100&gt;0,SUM(BC$3:BC99)=0,SUM($H100:BB100)=0),$B100,0)</f>
        <v>0</v>
      </c>
      <c r="BD100">
        <f ca="1">IF(AND($B100&gt;0,SUM(BD$3:BD99)=0,SUM($H100:BC100)=0),$B100,0)</f>
        <v>0</v>
      </c>
      <c r="BE100">
        <f ca="1">IF(AND($B100&gt;0,SUM(BE$3:BE99)=0,SUM($H100:BD100)=0),$B100,0)</f>
        <v>0</v>
      </c>
      <c r="BF100">
        <f ca="1">IF(AND($B100&gt;0,SUM(BF$3:BF99)=0,SUM($H100:BE100)=0),$B100,0)</f>
        <v>0</v>
      </c>
      <c r="BG100">
        <f ca="1">IF(AND($B100&gt;0,SUM(BG$3:BG99)=0,SUM($H100:BF100)=0),$B100,0)</f>
        <v>0</v>
      </c>
      <c r="BH100">
        <f ca="1">IF(AND($B100&gt;0,SUM(BH$3:BH99)=0,SUM($H100:BG100)=0),$B100,0)</f>
        <v>0</v>
      </c>
      <c r="BI100">
        <f ca="1">IF(AND($B100&gt;0,SUM(BI$3:BI99)=0,SUM($H100:BH100)=0),$B100,0)</f>
        <v>0</v>
      </c>
      <c r="BJ100">
        <f ca="1">IF(AND($B100&gt;0,SUM(BJ$3:BJ99)=0,SUM($H100:BI100)=0),$B100,0)</f>
        <v>0</v>
      </c>
      <c r="BK100">
        <f ca="1">IF(AND($B100&gt;0,SUM(BK$3:BK99)=0,SUM($H100:BJ100)=0),$B100,0)</f>
        <v>0</v>
      </c>
      <c r="BL100">
        <f ca="1">IF(AND($B100&gt;0,SUM(BL$3:BL99)=0,SUM($H100:BK100)=0),$B100,0)</f>
        <v>0</v>
      </c>
      <c r="BM100">
        <f ca="1">IF(AND($B100&gt;0,SUM(BM$3:BM99)=0,SUM($H100:BL100)=0),$B100,0)</f>
        <v>0</v>
      </c>
      <c r="BN100">
        <f ca="1">IF(AND($B100&gt;0,SUM(BN$3:BN99)=0,SUM($H100:BM100)=0),$B100,0)</f>
        <v>0</v>
      </c>
      <c r="BO100">
        <f ca="1">IF(AND($B100&gt;0,SUM(BO$3:BO99)=0,SUM($H100:BN100)=0),$B100,0)</f>
        <v>0</v>
      </c>
      <c r="BP100">
        <f ca="1">IF(AND($B100&gt;0,SUM(BP$3:BP99)=0,SUM($H100:BO100)=0),$B100,0)</f>
        <v>0</v>
      </c>
      <c r="BQ100">
        <f ca="1">IF(AND($B100&gt;0,SUM(BQ$3:BQ99)=0,SUM($H100:BP100)=0),$B100,0)</f>
        <v>0</v>
      </c>
      <c r="BR100">
        <f ca="1">IF(AND($B100&gt;0,SUM(BR$3:BR99)=0,SUM($H100:BQ100)=0),$B100,0)</f>
        <v>0</v>
      </c>
      <c r="BS100">
        <f ca="1">IF(AND($B100&gt;0,SUM(BS$3:BS99)=0,SUM($H100:BR100)=0),$B100,0)</f>
        <v>0</v>
      </c>
      <c r="BT100">
        <f ca="1">IF(AND($B100&gt;0,SUM(BT$3:BT99)=0,SUM($H100:BS100)=0),$B100,0)</f>
        <v>0</v>
      </c>
      <c r="BU100">
        <f ca="1">IF(AND($B100&gt;0,SUM(BU$3:BU99)=0,SUM($H100:BT100)=0),$B100,0)</f>
        <v>0</v>
      </c>
      <c r="BV100">
        <f ca="1">IF(AND($B100&gt;0,SUM(BV$3:BV99)=0,SUM($H100:BU100)=0),$B100,0)</f>
        <v>0</v>
      </c>
      <c r="BW100">
        <f ca="1">IF(AND($B100&gt;0,SUM(BW$3:BW99)=0,SUM($H100:BV100)=0),$B100,0)</f>
        <v>0</v>
      </c>
      <c r="BX100">
        <f ca="1">IF(AND($B100&gt;0,SUM(BX$3:BX99)=0,SUM($H100:BW100)=0),$B100,0)</f>
        <v>0</v>
      </c>
      <c r="BY100">
        <f ca="1">IF(AND($B100&gt;0,SUM(BY$3:BY99)=0,SUM($H100:BX100)=0),$B100,0)</f>
        <v>0</v>
      </c>
      <c r="BZ100">
        <f ca="1">IF(AND($B100&gt;0,SUM(BZ$3:BZ99)=0,SUM($H100:BY100)=0),$B100,0)</f>
        <v>0</v>
      </c>
      <c r="CA100">
        <f ca="1">IF(AND($B100&gt;0,SUM(CA$3:CA99)=0,SUM($H100:BZ100)=0),$B100,0)</f>
        <v>0</v>
      </c>
      <c r="CB100">
        <f ca="1">IF(AND($B100&gt;0,SUM(CB$3:CB99)=0,SUM($H100:CA100)=0),$B100,0)</f>
        <v>0</v>
      </c>
      <c r="CC100">
        <f ca="1">IF(AND($B100&gt;0,SUM(CC$3:CC99)=0,SUM($H100:CB100)=0),$B100,0)</f>
        <v>0</v>
      </c>
      <c r="CD100">
        <f ca="1">IF(AND($B100&gt;0,SUM(CD$3:CD99)=0,SUM($H100:CC100)=0),$B100,0)</f>
        <v>0</v>
      </c>
      <c r="CE100">
        <f ca="1">IF(AND($B100&gt;0,SUM(CE$3:CE99)=0,SUM($H100:CD100)=0),$B100,0)</f>
        <v>0</v>
      </c>
      <c r="CF100">
        <f ca="1">IF(AND($B100&gt;0,SUM(CF$3:CF99)=0,SUM($H100:CE100)=0),$B100,0)</f>
        <v>0</v>
      </c>
      <c r="CG100">
        <f ca="1">IF(AND($B100&gt;0,SUM(CG$3:CG99)=0,SUM($H100:CF100)=0),$B100,0)</f>
        <v>0</v>
      </c>
      <c r="CH100">
        <f ca="1">IF(AND($B100&gt;0,SUM(CH$3:CH99)=0,SUM($H100:CG100)=0),$B100,0)</f>
        <v>0</v>
      </c>
      <c r="CI100">
        <f ca="1">IF(AND($B100&gt;0,SUM(CI$3:CI99)=0,SUM($H100:CH100)=0),$B100,0)</f>
        <v>0</v>
      </c>
      <c r="CJ100">
        <f ca="1">IF(AND($B100&gt;0,SUM(CJ$3:CJ99)=0,SUM($H100:CI100)=0),$B100,0)</f>
        <v>0</v>
      </c>
      <c r="CK100">
        <f ca="1">IF(AND($B100&gt;0,SUM(CK$3:CK99)=0,SUM($H100:CJ100)=0),$B100,0)</f>
        <v>0</v>
      </c>
      <c r="CL100">
        <f ca="1">IF(AND($B100&gt;0,SUM(CL$3:CL99)=0,SUM($H100:CK100)=0),$B100,0)</f>
        <v>0</v>
      </c>
      <c r="CM100">
        <f ca="1">IF(AND($B100&gt;0,SUM(CM$3:CM99)=0,SUM($H100:CL100)=0),$B100,0)</f>
        <v>0</v>
      </c>
      <c r="CN100">
        <f ca="1">IF(AND($B100&gt;0,SUM(CN$3:CN99)=0,SUM($H100:CM100)=0),$B100,0)</f>
        <v>0</v>
      </c>
      <c r="CO100">
        <f ca="1">IF(AND($B100&gt;0,SUM(CO$3:CO99)=0,SUM($H100:CN100)=0),$B100,0)</f>
        <v>0</v>
      </c>
      <c r="CP100">
        <f ca="1">IF(AND($B100&gt;0,SUM(CP$3:CP99)=0,SUM($H100:CO100)=0),$B100,0)</f>
        <v>0</v>
      </c>
      <c r="CQ100">
        <f ca="1">IF(AND($B100&gt;0,SUM(CQ$3:CQ99)=0,SUM($H100:CP100)=0),$B100,0)</f>
        <v>0</v>
      </c>
      <c r="CR100">
        <f ca="1">IF(AND($B100&gt;0,SUM(CR$3:CR99)=0,SUM($H100:CQ100)=0),$B100,0)</f>
        <v>0</v>
      </c>
      <c r="CS100">
        <f ca="1">IF(AND($B100&gt;0,SUM(CS$3:CS99)=0,SUM($H100:CR100)=0),$B100,0)</f>
        <v>0</v>
      </c>
      <c r="CT100">
        <f ca="1">IF(AND($B100&gt;0,SUM(CT$3:CT99)=0,SUM($H100:CS100)=0),$B100,0)</f>
        <v>0</v>
      </c>
      <c r="CU100">
        <f ca="1">IF(AND($B100&gt;0,SUM(CU$3:CU99)=0,SUM($H100:CT100)=0),$B100,0)</f>
        <v>0</v>
      </c>
      <c r="CV100">
        <f ca="1">IF(AND($B100&gt;0,SUM(CV$3:CV99)=0,SUM($H100:CU100)=0),$B100,0)</f>
        <v>0</v>
      </c>
      <c r="CW100">
        <f ca="1">IF(AND($B100&gt;0,SUM(CW$3:CW99)=0,SUM($H100:CV100)=0),$B100,0)</f>
        <v>0</v>
      </c>
      <c r="CX100">
        <f ca="1">IF(AND($B100&gt;0,SUM(CX$3:CX99)=0,SUM($H100:CW100)=0),$B100,0)</f>
        <v>0</v>
      </c>
      <c r="CY100">
        <f ca="1">IF(AND($B100&gt;0,SUM(CY$3:CY99)=0,SUM($H100:CX100)=0),$B100,0)</f>
        <v>0</v>
      </c>
      <c r="CZ100">
        <f ca="1">IF(AND($B100&gt;0,SUM(CZ$3:CZ99)=0,SUM($H100:CY100)=0),$B100,0)</f>
        <v>0</v>
      </c>
      <c r="DA100">
        <f ca="1">IF(AND($B100&gt;0,SUM(DA$3:DA99)=0,SUM($H100:CZ100)=0),$B100,0)</f>
        <v>0</v>
      </c>
      <c r="DB100">
        <f ca="1">IF(AND($B100&gt;0,SUM(DB$3:DB99)=0,SUM($H100:DA100)=0),$B100,0)</f>
        <v>0</v>
      </c>
      <c r="DC100">
        <f ca="1">IF(AND($B100&gt;0,SUM(DC$3:DC99)=0,SUM($H100:DB100)=0),$B100,0)</f>
        <v>0</v>
      </c>
      <c r="DD100">
        <f ca="1">IF(AND($B100&gt;0,SUM(DD$3:DD99)=0,SUM($H100:DC100)=0),$B100,0)</f>
        <v>0</v>
      </c>
      <c r="DE100">
        <f ca="1">IF(AND($B100&gt;0,SUM(DE$3:DE99)=0,SUM($H100:DD100)=0),$B100,0)</f>
        <v>0</v>
      </c>
      <c r="DF100">
        <f ca="1">IF(AND($B100&gt;0,SUM(DF$3:DF99)=0,SUM($H100:DE100)=0),$B100,0)</f>
        <v>0</v>
      </c>
      <c r="DG100">
        <f ca="1">IF(AND($B100&gt;0,SUM(DG$3:DG99)=0,SUM($H100:DF100)=0),$B100,0)</f>
        <v>0</v>
      </c>
      <c r="DH100">
        <f ca="1">IF(AND($B100&gt;0,SUM(DH$3:DH99)=0,SUM($H100:DG100)=0),$B100,0)</f>
        <v>0</v>
      </c>
      <c r="DI100">
        <f ca="1">IF(AND($B100&gt;0,SUM(DI$3:DI99)=0,SUM($H100:DH100)=0),$B100,0)</f>
        <v>0</v>
      </c>
      <c r="DJ100">
        <f ca="1">IF(AND($B100&gt;0,SUM(DJ$3:DJ99)=0,SUM($H100:DI100)=0),$B100,0)</f>
        <v>0</v>
      </c>
      <c r="DK100">
        <f ca="1">IF(AND($B100&gt;0,SUM(DK$3:DK99)=0,SUM($H100:DJ100)=0),$B100,0)</f>
        <v>0</v>
      </c>
      <c r="DL100">
        <f ca="1">IF(AND($B100&gt;0,SUM(DL$3:DL99)=0,SUM($H100:DK100)=0),$B100,0)</f>
        <v>0</v>
      </c>
      <c r="DM100">
        <f ca="1">IF(AND($B100&gt;0,SUM(DM$3:DM99)=0,SUM($H100:DL100)=0),$B100,0)</f>
        <v>0</v>
      </c>
      <c r="DN100">
        <f ca="1">IF(AND($B100&gt;0,SUM(DN$3:DN99)=0,SUM($H100:DM100)=0),$B100,0)</f>
        <v>0</v>
      </c>
      <c r="DO100">
        <f ca="1">IF(AND($B100&gt;0,SUM(DO$3:DO99)=0,SUM($H100:DN100)=0),$B100,0)</f>
        <v>0</v>
      </c>
      <c r="DP100">
        <f ca="1">IF(AND($B100&gt;0,SUM(DP$3:DP99)=0,SUM($H100:DO100)=0),$B100,0)</f>
        <v>0</v>
      </c>
      <c r="DQ100">
        <f ca="1">IF(AND($B100&gt;0,SUM(DQ$3:DQ99)=0,SUM($H100:DP100)=0),$B100,0)</f>
        <v>0</v>
      </c>
      <c r="DR100">
        <f ca="1">IF(AND($B100&gt;0,SUM(DR$3:DR99)=0,SUM($H100:DQ100)=0),$B100,0)</f>
        <v>0</v>
      </c>
      <c r="DS100">
        <f ca="1">IF(AND($B100&gt;0,SUM(DS$3:DS99)=0,SUM($H100:DR100)=0),$B100,0)</f>
        <v>0</v>
      </c>
      <c r="DT100">
        <f ca="1">IF(AND($B100&gt;0,SUM(DT$3:DT99)=0,SUM($H100:DS100)=0),$B100,0)</f>
        <v>0</v>
      </c>
      <c r="DU100">
        <f ca="1">IF(AND($B100&gt;0,SUM(DU$3:DU99)=0,SUM($H100:DT100)=0),$B100,0)</f>
        <v>0</v>
      </c>
      <c r="DV100">
        <f ca="1">IF(AND($B100&gt;0,SUM(DV$3:DV99)=0,SUM($H100:DU100)=0),$B100,0)</f>
        <v>0</v>
      </c>
      <c r="DW100">
        <f ca="1">IF(AND($B100&gt;0,SUM(DW$3:DW99)=0,SUM($H100:DV100)=0),$B100,0)</f>
        <v>0</v>
      </c>
      <c r="DX100">
        <f ca="1">IF(AND($B100&gt;0,SUM(DX$3:DX99)=0,SUM($H100:DW100)=0),$B100,0)</f>
        <v>0</v>
      </c>
      <c r="DY100">
        <f ca="1">IF(AND($B100&gt;0,SUM(DY$3:DY99)=0,SUM($H100:DX100)=0),$B100,0)</f>
        <v>0</v>
      </c>
      <c r="DZ100">
        <f ca="1">IF(AND($B100&gt;0,SUM(DZ$3:DZ99)=0,SUM($H100:DY100)=0),$B100,0)</f>
        <v>0</v>
      </c>
      <c r="EA100">
        <f ca="1">IF(AND($B100&gt;0,SUM(EA$3:EA99)=0,SUM($H100:DZ100)=0),$B100,0)</f>
        <v>0</v>
      </c>
      <c r="EB100">
        <f ca="1">IF(AND($B100&gt;0,SUM(EB$3:EB99)=0,SUM($H100:EA100)=0),$B100,0)</f>
        <v>0</v>
      </c>
      <c r="EC100">
        <f ca="1">IF(AND($B100&gt;0,SUM(EC$3:EC99)=0,SUM($H100:EB100)=0),$B100,0)</f>
        <v>0</v>
      </c>
      <c r="ED100">
        <f ca="1">IF(AND($B100&gt;0,SUM(ED$3:ED99)=0,SUM($H100:EC100)=0),$B100,0)</f>
        <v>0</v>
      </c>
      <c r="EE100">
        <f ca="1">IF(AND($B100&gt;0,SUM(EE$3:EE99)=0,SUM($H100:ED100)=0),$B100,0)</f>
        <v>0</v>
      </c>
      <c r="EF100">
        <f ca="1">IF(AND($B100&gt;0,SUM(EF$3:EF99)=0,SUM($H100:EE100)=0),$B100,0)</f>
        <v>0</v>
      </c>
      <c r="EG100">
        <f ca="1">IF(AND($B100&gt;0,SUM(EG$3:EG99)=0,SUM($H100:EF100)=0),$B100,0)</f>
        <v>0</v>
      </c>
      <c r="EH100">
        <f ca="1">IF(AND($B100&gt;0,SUM(EH$3:EH99)=0,SUM($H100:EG100)=0),$B100,0)</f>
        <v>0</v>
      </c>
      <c r="EI100">
        <f ca="1">IF(AND($B100&gt;0,SUM(EI$3:EI99)=0,SUM($H100:EH100)=0),$B100,0)</f>
        <v>0</v>
      </c>
      <c r="EJ100">
        <f ca="1">IF(AND($B100&gt;0,SUM(EJ$3:EJ99)=0,SUM($H100:EI100)=0),$B100,0)</f>
        <v>0</v>
      </c>
      <c r="EK100">
        <f ca="1">IF(AND($B100&gt;0,SUM(EK$3:EK99)=0,SUM($H100:EJ100)=0),$B100,0)</f>
        <v>0</v>
      </c>
      <c r="EL100">
        <f ca="1">IF(AND($B100&gt;0,SUM(EL$3:EL99)=0,SUM($H100:EK100)=0),$B100,0)</f>
        <v>0</v>
      </c>
      <c r="EM100">
        <f ca="1">IF(AND($B100&gt;0,SUM(EM$3:EM99)=0,SUM($H100:EL100)=0),$B100,0)</f>
        <v>0</v>
      </c>
      <c r="EN100">
        <f ca="1">IF(AND($B100&gt;0,SUM(EN$3:EN99)=0,SUM($H100:EM100)=0),$B100,0)</f>
        <v>0</v>
      </c>
      <c r="EO100">
        <f ca="1">IF(AND($B100&gt;0,SUM(EO$3:EO99)=0,SUM($H100:EN100)=0),$B100,0)</f>
        <v>0</v>
      </c>
      <c r="EP100">
        <f ca="1">IF(AND($B100&gt;0,SUM(EP$3:EP99)=0,SUM($H100:EO100)=0),$B100,0)</f>
        <v>0</v>
      </c>
      <c r="EQ100">
        <f ca="1">IF(AND($B100&gt;0,SUM(EQ$3:EQ99)=0,SUM($H100:EP100)=0),$B100,0)</f>
        <v>0</v>
      </c>
      <c r="ER100">
        <f ca="1">IF(AND($B100&gt;0,SUM(ER$3:ER99)=0,SUM($H100:EQ100)=0),$B100,0)</f>
        <v>0</v>
      </c>
      <c r="ES100">
        <f ca="1">IF(AND($B100&gt;0,SUM(ES$3:ES99)=0,SUM($H100:ER100)=0),$B100,0)</f>
        <v>0</v>
      </c>
      <c r="ET100">
        <f ca="1">IF(AND($B100&gt;0,SUM(ET$3:ET99)=0,SUM($H100:ES100)=0),$B100,0)</f>
        <v>0</v>
      </c>
      <c r="EU100">
        <f ca="1">IF(AND($B100&gt;0,SUM(EU$3:EU99)=0,SUM($H100:ET100)=0),$B100,0)</f>
        <v>0</v>
      </c>
      <c r="EV100">
        <f ca="1">IF(AND($B100&gt;0,SUM(EV$3:EV99)=0,SUM($H100:EU100)=0),$B100,0)</f>
        <v>0</v>
      </c>
      <c r="EW100">
        <f ca="1">IF(AND($B100&gt;0,SUM(EW$3:EW99)=0,SUM($H100:EV100)=0),$B100,0)</f>
        <v>0</v>
      </c>
      <c r="EX100">
        <f ca="1">IF(AND($B100&gt;0,SUM(EX$3:EX99)=0,SUM($H100:EW100)=0),$B100,0)</f>
        <v>0</v>
      </c>
      <c r="EY100">
        <f ca="1">IF(AND($B100&gt;0,SUM(EY$3:EY99)=0,SUM($H100:EX100)=0),$B100,0)</f>
        <v>0</v>
      </c>
      <c r="EZ100">
        <f ca="1">IF(AND($B100&gt;0,SUM(EZ$3:EZ99)=0,SUM($H100:EY100)=0),$B100,0)</f>
        <v>0</v>
      </c>
      <c r="FA100">
        <f ca="1">IF(AND($B100&gt;0,SUM(FA$3:FA99)=0,SUM($H100:EZ100)=0),$B100,0)</f>
        <v>0</v>
      </c>
      <c r="FB100">
        <f ca="1">IF(AND($B100&gt;0,SUM(FB$3:FB99)=0,SUM($H100:FA100)=0),$B100,0)</f>
        <v>0</v>
      </c>
      <c r="FC100">
        <f ca="1">IF(AND($B100&gt;0,SUM(FC$3:FC99)=0,SUM($H100:FB100)=0),$B100,0)</f>
        <v>0</v>
      </c>
      <c r="FD100">
        <f ca="1">IF(AND($B100&gt;0,SUM(FD$3:FD99)=0,SUM($H100:FC100)=0),$B100,0)</f>
        <v>0</v>
      </c>
      <c r="FE100">
        <f ca="1">IF(AND($B100&gt;0,SUM(FE$3:FE99)=0,SUM($H100:FD100)=0),$B100,0)</f>
        <v>0</v>
      </c>
      <c r="FF100">
        <f ca="1">IF(AND($B100&gt;0,SUM(FF$3:FF99)=0,SUM($H100:FE100)=0),$B100,0)</f>
        <v>0</v>
      </c>
      <c r="FG100">
        <f ca="1">IF(AND($B100&gt;0,SUM(FG$3:FG99)=0,SUM($H100:FF100)=0),$B100,0)</f>
        <v>0</v>
      </c>
      <c r="FH100">
        <f ca="1">IF(AND($B100&gt;0,SUM(FH$3:FH99)=0,SUM($H100:FG100)=0),$B100,0)</f>
        <v>0</v>
      </c>
      <c r="FI100">
        <f ca="1">IF(AND($B100&gt;0,SUM(FI$3:FI99)=0,SUM($H100:FH100)=0),$B100,0)</f>
        <v>0</v>
      </c>
      <c r="FJ100">
        <f ca="1">IF(AND($B100&gt;0,SUM(FJ$3:FJ99)=0,SUM($H100:FI100)=0),$B100,0)</f>
        <v>0</v>
      </c>
      <c r="FK100">
        <f ca="1">IF(AND($B100&gt;0,SUM(FK$3:FK99)=0,SUM($H100:FJ100)=0),$B100,0)</f>
        <v>0</v>
      </c>
      <c r="FL100">
        <f ca="1">IF(AND($B100&gt;0,SUM(FL$3:FL99)=0,SUM($H100:FK100)=0),$B100,0)</f>
        <v>0</v>
      </c>
      <c r="FM100">
        <f ca="1">IF(AND($B100&gt;0,SUM(FM$3:FM99)=0,SUM($H100:FL100)=0),$B100,0)</f>
        <v>0</v>
      </c>
      <c r="FN100">
        <f ca="1">IF(AND($B100&gt;0,SUM(FN$3:FN99)=0,SUM($H100:FM100)=0),$B100,0)</f>
        <v>0</v>
      </c>
      <c r="FS100" s="67" t="s">
        <v>170</v>
      </c>
      <c r="FT100" s="67" t="s">
        <v>165</v>
      </c>
      <c r="FU100" s="342">
        <v>7906872</v>
      </c>
      <c r="FV100" s="67" t="s">
        <v>175</v>
      </c>
      <c r="FY100" s="249" t="s">
        <v>625</v>
      </c>
      <c r="FZ100" s="67" t="s">
        <v>165</v>
      </c>
      <c r="GA100" s="67" t="str">
        <f>""</f>
        <v/>
      </c>
      <c r="GB100" s="67">
        <v>1</v>
      </c>
      <c r="GE100" s="67" t="s">
        <v>841</v>
      </c>
      <c r="GF100" s="67" t="s">
        <v>165</v>
      </c>
      <c r="GG100" s="67" t="str">
        <f>""</f>
        <v/>
      </c>
      <c r="GH100" s="67">
        <v>1</v>
      </c>
    </row>
    <row r="101" spans="1:190" ht="15.75" thickBot="1" x14ac:dyDescent="0.3">
      <c r="A101">
        <v>101</v>
      </c>
      <c r="B101">
        <f ca="1">IF(UP_INC =SelectionData!H$70,A101,0)</f>
        <v>0</v>
      </c>
      <c r="C101" s="240" t="str">
        <f t="shared" ca="1" si="10"/>
        <v>Smart ohjainpaneeli + Modulaarikaapeli 10m + Pinta-asennuskehys</v>
      </c>
      <c r="D101" s="240" t="str">
        <f t="shared" ca="1" si="11"/>
        <v>SC15</v>
      </c>
      <c r="E101" s="240">
        <f t="shared" ca="1" si="12"/>
        <v>7906873</v>
      </c>
      <c r="F101" s="240" t="str">
        <f t="shared" ca="1" si="13"/>
        <v>Valitse</v>
      </c>
      <c r="G101" s="47">
        <f ca="1">INDEX($I$2:$FN$2,ROWS(G$2:G101))</f>
        <v>0</v>
      </c>
      <c r="H101">
        <v>0</v>
      </c>
      <c r="I101">
        <f ca="1">IF(AND($B101&gt;0,SUM(I$3:I100)=0,SUM($H101:H101)=0),$B101,0)</f>
        <v>0</v>
      </c>
      <c r="J101">
        <f ca="1">IF(AND($B101&gt;0,SUM(J$3:J100)=0,SUM($H101:I101)=0),$B101,0)</f>
        <v>0</v>
      </c>
      <c r="K101">
        <f ca="1">IF(AND($B101&gt;0,SUM(K$3:K100)=0,SUM($H101:J101)=0),$B101,0)</f>
        <v>0</v>
      </c>
      <c r="L101">
        <f ca="1">IF(AND($B101&gt;0,SUM(L$3:L100)=0,SUM($H101:K101)=0),$B101,0)</f>
        <v>0</v>
      </c>
      <c r="M101">
        <f ca="1">IF(AND($B101&gt;0,SUM(M$3:M100)=0,SUM($H101:L101)=0),$B101,0)</f>
        <v>0</v>
      </c>
      <c r="N101">
        <f ca="1">IF(AND($B101&gt;0,SUM(N$3:N100)=0,SUM($H101:M101)=0),$B101,0)</f>
        <v>0</v>
      </c>
      <c r="O101">
        <f ca="1">IF(AND($B101&gt;0,SUM(O$3:O100)=0,SUM($H101:N101)=0),$B101,0)</f>
        <v>0</v>
      </c>
      <c r="P101">
        <f ca="1">IF(AND($B101&gt;0,SUM(P$3:P100)=0,SUM($H101:O101)=0),$B101,0)</f>
        <v>0</v>
      </c>
      <c r="Q101">
        <f ca="1">IF(AND($B101&gt;0,SUM(Q$3:Q100)=0,SUM($H101:P101)=0),$B101,0)</f>
        <v>0</v>
      </c>
      <c r="R101">
        <f ca="1">IF(AND($B101&gt;0,SUM(R$3:R100)=0,SUM($H101:Q101)=0),$B101,0)</f>
        <v>0</v>
      </c>
      <c r="S101">
        <f ca="1">IF(AND($B101&gt;0,SUM(S$3:S100)=0,SUM($H101:R101)=0),$B101,0)</f>
        <v>0</v>
      </c>
      <c r="T101">
        <f ca="1">IF(AND($B101&gt;0,SUM(T$3:T100)=0,SUM($H101:S101)=0),$B101,0)</f>
        <v>0</v>
      </c>
      <c r="U101">
        <f ca="1">IF(AND($B101&gt;0,SUM(U$3:U100)=0,SUM($H101:T101)=0),$B101,0)</f>
        <v>0</v>
      </c>
      <c r="V101">
        <f ca="1">IF(AND($B101&gt;0,SUM(V$3:V100)=0,SUM($H101:U101)=0),$B101,0)</f>
        <v>0</v>
      </c>
      <c r="W101">
        <f ca="1">IF(AND($B101&gt;0,SUM(W$3:W100)=0,SUM($H101:V101)=0),$B101,0)</f>
        <v>0</v>
      </c>
      <c r="X101">
        <f ca="1">IF(AND($B101&gt;0,SUM(X$3:X100)=0,SUM($H101:W101)=0),$B101,0)</f>
        <v>0</v>
      </c>
      <c r="Y101">
        <f ca="1">IF(AND($B101&gt;0,SUM(Y$3:Y100)=0,SUM($H101:X101)=0),$B101,0)</f>
        <v>0</v>
      </c>
      <c r="Z101">
        <f ca="1">IF(AND($B101&gt;0,SUM(Z$3:Z100)=0,SUM($H101:Y101)=0),$B101,0)</f>
        <v>0</v>
      </c>
      <c r="AA101">
        <f ca="1">IF(AND($B101&gt;0,SUM(AA$3:AA100)=0,SUM($H101:Z101)=0),$B101,0)</f>
        <v>0</v>
      </c>
      <c r="AB101">
        <f ca="1">IF(AND($B101&gt;0,SUM(AB$3:AB100)=0,SUM($H101:AA101)=0),$B101,0)</f>
        <v>0</v>
      </c>
      <c r="AC101">
        <f ca="1">IF(AND($B101&gt;0,SUM(AC$3:AC100)=0,SUM($H101:AB101)=0),$B101,0)</f>
        <v>0</v>
      </c>
      <c r="AD101">
        <f ca="1">IF(AND($B101&gt;0,SUM(AD$3:AD100)=0,SUM($H101:AC101)=0),$B101,0)</f>
        <v>0</v>
      </c>
      <c r="AE101">
        <f ca="1">IF(AND($B101&gt;0,SUM(AE$3:AE100)=0,SUM($H101:AD101)=0),$B101,0)</f>
        <v>0</v>
      </c>
      <c r="AF101">
        <f ca="1">IF(AND($B101&gt;0,SUM(AF$3:AF100)=0,SUM($H101:AE101)=0),$B101,0)</f>
        <v>0</v>
      </c>
      <c r="AG101">
        <f ca="1">IF(AND($B101&gt;0,SUM(AG$3:AG100)=0,SUM($H101:AF101)=0),$B101,0)</f>
        <v>0</v>
      </c>
      <c r="AH101">
        <f ca="1">IF(AND($B101&gt;0,SUM(AH$3:AH100)=0,SUM($H101:AG101)=0),$B101,0)</f>
        <v>0</v>
      </c>
      <c r="AI101">
        <f ca="1">IF(AND($B101&gt;0,SUM(AI$3:AI100)=0,SUM($H101:AH101)=0),$B101,0)</f>
        <v>0</v>
      </c>
      <c r="AJ101">
        <f ca="1">IF(AND($B101&gt;0,SUM(AJ$3:AJ100)=0,SUM($H101:AI101)=0),$B101,0)</f>
        <v>0</v>
      </c>
      <c r="AK101">
        <f ca="1">IF(AND($B101&gt;0,SUM(AK$3:AK100)=0,SUM($H101:AJ101)=0),$B101,0)</f>
        <v>0</v>
      </c>
      <c r="AL101">
        <f ca="1">IF(AND($B101&gt;0,SUM(AL$3:AL100)=0,SUM($H101:AK101)=0),$B101,0)</f>
        <v>0</v>
      </c>
      <c r="AM101">
        <f ca="1">IF(AND($B101&gt;0,SUM(AM$3:AM100)=0,SUM($H101:AL101)=0),$B101,0)</f>
        <v>0</v>
      </c>
      <c r="AN101">
        <f ca="1">IF(AND($B101&gt;0,SUM(AN$3:AN100)=0,SUM($H101:AM101)=0),$B101,0)</f>
        <v>0</v>
      </c>
      <c r="AO101">
        <f ca="1">IF(AND($B101&gt;0,SUM(AO$3:AO100)=0,SUM($H101:AN101)=0),$B101,0)</f>
        <v>0</v>
      </c>
      <c r="AP101">
        <f ca="1">IF(AND($B101&gt;0,SUM(AP$3:AP100)=0,SUM($H101:AO101)=0),$B101,0)</f>
        <v>0</v>
      </c>
      <c r="AQ101">
        <f ca="1">IF(AND($B101&gt;0,SUM(AQ$3:AQ100)=0,SUM($H101:AP101)=0),$B101,0)</f>
        <v>0</v>
      </c>
      <c r="AR101">
        <f ca="1">IF(AND($B101&gt;0,SUM(AR$3:AR100)=0,SUM($H101:AQ101)=0),$B101,0)</f>
        <v>0</v>
      </c>
      <c r="AS101">
        <f ca="1">IF(AND($B101&gt;0,SUM(AS$3:AS100)=0,SUM($H101:AR101)=0),$B101,0)</f>
        <v>0</v>
      </c>
      <c r="AT101">
        <f ca="1">IF(AND($B101&gt;0,SUM(AT$3:AT100)=0,SUM($H101:AS101)=0),$B101,0)</f>
        <v>0</v>
      </c>
      <c r="AU101">
        <f ca="1">IF(AND($B101&gt;0,SUM(AU$3:AU100)=0,SUM($H101:AT101)=0),$B101,0)</f>
        <v>0</v>
      </c>
      <c r="AV101">
        <f ca="1">IF(AND($B101&gt;0,SUM(AV$3:AV100)=0,SUM($H101:AU101)=0),$B101,0)</f>
        <v>0</v>
      </c>
      <c r="AW101">
        <f ca="1">IF(AND($B101&gt;0,SUM(AW$3:AW100)=0,SUM($H101:AV101)=0),$B101,0)</f>
        <v>0</v>
      </c>
      <c r="AX101">
        <f ca="1">IF(AND($B101&gt;0,SUM(AX$3:AX100)=0,SUM($H101:AW101)=0),$B101,0)</f>
        <v>0</v>
      </c>
      <c r="AY101">
        <f ca="1">IF(AND($B101&gt;0,SUM(AY$3:AY100)=0,SUM($H101:AX101)=0),$B101,0)</f>
        <v>0</v>
      </c>
      <c r="AZ101">
        <f ca="1">IF(AND($B101&gt;0,SUM(AZ$3:AZ100)=0,SUM($H101:AY101)=0),$B101,0)</f>
        <v>0</v>
      </c>
      <c r="BA101">
        <f ca="1">IF(AND($B101&gt;0,SUM(BA$3:BA100)=0,SUM($H101:AZ101)=0),$B101,0)</f>
        <v>0</v>
      </c>
      <c r="BB101">
        <f ca="1">IF(AND($B101&gt;0,SUM(BB$3:BB100)=0,SUM($H101:BA101)=0),$B101,0)</f>
        <v>0</v>
      </c>
      <c r="BC101">
        <f ca="1">IF(AND($B101&gt;0,SUM(BC$3:BC100)=0,SUM($H101:BB101)=0),$B101,0)</f>
        <v>0</v>
      </c>
      <c r="BD101">
        <f ca="1">IF(AND($B101&gt;0,SUM(BD$3:BD100)=0,SUM($H101:BC101)=0),$B101,0)</f>
        <v>0</v>
      </c>
      <c r="BE101">
        <f ca="1">IF(AND($B101&gt;0,SUM(BE$3:BE100)=0,SUM($H101:BD101)=0),$B101,0)</f>
        <v>0</v>
      </c>
      <c r="BF101">
        <f ca="1">IF(AND($B101&gt;0,SUM(BF$3:BF100)=0,SUM($H101:BE101)=0),$B101,0)</f>
        <v>0</v>
      </c>
      <c r="BG101">
        <f ca="1">IF(AND($B101&gt;0,SUM(BG$3:BG100)=0,SUM($H101:BF101)=0),$B101,0)</f>
        <v>0</v>
      </c>
      <c r="BH101">
        <f ca="1">IF(AND($B101&gt;0,SUM(BH$3:BH100)=0,SUM($H101:BG101)=0),$B101,0)</f>
        <v>0</v>
      </c>
      <c r="BI101">
        <f ca="1">IF(AND($B101&gt;0,SUM(BI$3:BI100)=0,SUM($H101:BH101)=0),$B101,0)</f>
        <v>0</v>
      </c>
      <c r="BJ101">
        <f ca="1">IF(AND($B101&gt;0,SUM(BJ$3:BJ100)=0,SUM($H101:BI101)=0),$B101,0)</f>
        <v>0</v>
      </c>
      <c r="BK101">
        <f ca="1">IF(AND($B101&gt;0,SUM(BK$3:BK100)=0,SUM($H101:BJ101)=0),$B101,0)</f>
        <v>0</v>
      </c>
      <c r="BL101">
        <f ca="1">IF(AND($B101&gt;0,SUM(BL$3:BL100)=0,SUM($H101:BK101)=0),$B101,0)</f>
        <v>0</v>
      </c>
      <c r="BM101">
        <f ca="1">IF(AND($B101&gt;0,SUM(BM$3:BM100)=0,SUM($H101:BL101)=0),$B101,0)</f>
        <v>0</v>
      </c>
      <c r="BN101">
        <f ca="1">IF(AND($B101&gt;0,SUM(BN$3:BN100)=0,SUM($H101:BM101)=0),$B101,0)</f>
        <v>0</v>
      </c>
      <c r="BO101">
        <f ca="1">IF(AND($B101&gt;0,SUM(BO$3:BO100)=0,SUM($H101:BN101)=0),$B101,0)</f>
        <v>0</v>
      </c>
      <c r="BP101">
        <f ca="1">IF(AND($B101&gt;0,SUM(BP$3:BP100)=0,SUM($H101:BO101)=0),$B101,0)</f>
        <v>0</v>
      </c>
      <c r="BQ101">
        <f ca="1">IF(AND($B101&gt;0,SUM(BQ$3:BQ100)=0,SUM($H101:BP101)=0),$B101,0)</f>
        <v>0</v>
      </c>
      <c r="BR101">
        <f ca="1">IF(AND($B101&gt;0,SUM(BR$3:BR100)=0,SUM($H101:BQ101)=0),$B101,0)</f>
        <v>0</v>
      </c>
      <c r="BS101">
        <f ca="1">IF(AND($B101&gt;0,SUM(BS$3:BS100)=0,SUM($H101:BR101)=0),$B101,0)</f>
        <v>0</v>
      </c>
      <c r="BT101">
        <f ca="1">IF(AND($B101&gt;0,SUM(BT$3:BT100)=0,SUM($H101:BS101)=0),$B101,0)</f>
        <v>0</v>
      </c>
      <c r="BU101">
        <f ca="1">IF(AND($B101&gt;0,SUM(BU$3:BU100)=0,SUM($H101:BT101)=0),$B101,0)</f>
        <v>0</v>
      </c>
      <c r="BV101">
        <f ca="1">IF(AND($B101&gt;0,SUM(BV$3:BV100)=0,SUM($H101:BU101)=0),$B101,0)</f>
        <v>0</v>
      </c>
      <c r="BW101">
        <f ca="1">IF(AND($B101&gt;0,SUM(BW$3:BW100)=0,SUM($H101:BV101)=0),$B101,0)</f>
        <v>0</v>
      </c>
      <c r="BX101">
        <f ca="1">IF(AND($B101&gt;0,SUM(BX$3:BX100)=0,SUM($H101:BW101)=0),$B101,0)</f>
        <v>0</v>
      </c>
      <c r="BY101">
        <f ca="1">IF(AND($B101&gt;0,SUM(BY$3:BY100)=0,SUM($H101:BX101)=0),$B101,0)</f>
        <v>0</v>
      </c>
      <c r="BZ101">
        <f ca="1">IF(AND($B101&gt;0,SUM(BZ$3:BZ100)=0,SUM($H101:BY101)=0),$B101,0)</f>
        <v>0</v>
      </c>
      <c r="CA101">
        <f ca="1">IF(AND($B101&gt;0,SUM(CA$3:CA100)=0,SUM($H101:BZ101)=0),$B101,0)</f>
        <v>0</v>
      </c>
      <c r="CB101">
        <f ca="1">IF(AND($B101&gt;0,SUM(CB$3:CB100)=0,SUM($H101:CA101)=0),$B101,0)</f>
        <v>0</v>
      </c>
      <c r="CC101">
        <f ca="1">IF(AND($B101&gt;0,SUM(CC$3:CC100)=0,SUM($H101:CB101)=0),$B101,0)</f>
        <v>0</v>
      </c>
      <c r="CD101">
        <f ca="1">IF(AND($B101&gt;0,SUM(CD$3:CD100)=0,SUM($H101:CC101)=0),$B101,0)</f>
        <v>0</v>
      </c>
      <c r="CE101">
        <f ca="1">IF(AND($B101&gt;0,SUM(CE$3:CE100)=0,SUM($H101:CD101)=0),$B101,0)</f>
        <v>0</v>
      </c>
      <c r="CF101">
        <f ca="1">IF(AND($B101&gt;0,SUM(CF$3:CF100)=0,SUM($H101:CE101)=0),$B101,0)</f>
        <v>0</v>
      </c>
      <c r="CG101">
        <f ca="1">IF(AND($B101&gt;0,SUM(CG$3:CG100)=0,SUM($H101:CF101)=0),$B101,0)</f>
        <v>0</v>
      </c>
      <c r="CH101">
        <f ca="1">IF(AND($B101&gt;0,SUM(CH$3:CH100)=0,SUM($H101:CG101)=0),$B101,0)</f>
        <v>0</v>
      </c>
      <c r="CI101">
        <f ca="1">IF(AND($B101&gt;0,SUM(CI$3:CI100)=0,SUM($H101:CH101)=0),$B101,0)</f>
        <v>0</v>
      </c>
      <c r="CJ101">
        <f ca="1">IF(AND($B101&gt;0,SUM(CJ$3:CJ100)=0,SUM($H101:CI101)=0),$B101,0)</f>
        <v>0</v>
      </c>
      <c r="CK101">
        <f ca="1">IF(AND($B101&gt;0,SUM(CK$3:CK100)=0,SUM($H101:CJ101)=0),$B101,0)</f>
        <v>0</v>
      </c>
      <c r="CL101">
        <f ca="1">IF(AND($B101&gt;0,SUM(CL$3:CL100)=0,SUM($H101:CK101)=0),$B101,0)</f>
        <v>0</v>
      </c>
      <c r="CM101">
        <f ca="1">IF(AND($B101&gt;0,SUM(CM$3:CM100)=0,SUM($H101:CL101)=0),$B101,0)</f>
        <v>0</v>
      </c>
      <c r="CN101">
        <f ca="1">IF(AND($B101&gt;0,SUM(CN$3:CN100)=0,SUM($H101:CM101)=0),$B101,0)</f>
        <v>0</v>
      </c>
      <c r="CO101">
        <f ca="1">IF(AND($B101&gt;0,SUM(CO$3:CO100)=0,SUM($H101:CN101)=0),$B101,0)</f>
        <v>0</v>
      </c>
      <c r="CP101">
        <f ca="1">IF(AND($B101&gt;0,SUM(CP$3:CP100)=0,SUM($H101:CO101)=0),$B101,0)</f>
        <v>0</v>
      </c>
      <c r="CQ101">
        <f ca="1">IF(AND($B101&gt;0,SUM(CQ$3:CQ100)=0,SUM($H101:CP101)=0),$B101,0)</f>
        <v>0</v>
      </c>
      <c r="CR101">
        <f ca="1">IF(AND($B101&gt;0,SUM(CR$3:CR100)=0,SUM($H101:CQ101)=0),$B101,0)</f>
        <v>0</v>
      </c>
      <c r="CS101">
        <f ca="1">IF(AND($B101&gt;0,SUM(CS$3:CS100)=0,SUM($H101:CR101)=0),$B101,0)</f>
        <v>0</v>
      </c>
      <c r="CT101">
        <f ca="1">IF(AND($B101&gt;0,SUM(CT$3:CT100)=0,SUM($H101:CS101)=0),$B101,0)</f>
        <v>0</v>
      </c>
      <c r="CU101">
        <f ca="1">IF(AND($B101&gt;0,SUM(CU$3:CU100)=0,SUM($H101:CT101)=0),$B101,0)</f>
        <v>0</v>
      </c>
      <c r="CV101">
        <f ca="1">IF(AND($B101&gt;0,SUM(CV$3:CV100)=0,SUM($H101:CU101)=0),$B101,0)</f>
        <v>0</v>
      </c>
      <c r="CW101">
        <f ca="1">IF(AND($B101&gt;0,SUM(CW$3:CW100)=0,SUM($H101:CV101)=0),$B101,0)</f>
        <v>0</v>
      </c>
      <c r="CX101">
        <f ca="1">IF(AND($B101&gt;0,SUM(CX$3:CX100)=0,SUM($H101:CW101)=0),$B101,0)</f>
        <v>0</v>
      </c>
      <c r="CY101">
        <f ca="1">IF(AND($B101&gt;0,SUM(CY$3:CY100)=0,SUM($H101:CX101)=0),$B101,0)</f>
        <v>0</v>
      </c>
      <c r="CZ101">
        <f ca="1">IF(AND($B101&gt;0,SUM(CZ$3:CZ100)=0,SUM($H101:CY101)=0),$B101,0)</f>
        <v>0</v>
      </c>
      <c r="DA101">
        <f ca="1">IF(AND($B101&gt;0,SUM(DA$3:DA100)=0,SUM($H101:CZ101)=0),$B101,0)</f>
        <v>0</v>
      </c>
      <c r="DB101">
        <f ca="1">IF(AND($B101&gt;0,SUM(DB$3:DB100)=0,SUM($H101:DA101)=0),$B101,0)</f>
        <v>0</v>
      </c>
      <c r="DC101">
        <f ca="1">IF(AND($B101&gt;0,SUM(DC$3:DC100)=0,SUM($H101:DB101)=0),$B101,0)</f>
        <v>0</v>
      </c>
      <c r="DD101">
        <f ca="1">IF(AND($B101&gt;0,SUM(DD$3:DD100)=0,SUM($H101:DC101)=0),$B101,0)</f>
        <v>0</v>
      </c>
      <c r="DE101">
        <f ca="1">IF(AND($B101&gt;0,SUM(DE$3:DE100)=0,SUM($H101:DD101)=0),$B101,0)</f>
        <v>0</v>
      </c>
      <c r="DF101">
        <f ca="1">IF(AND($B101&gt;0,SUM(DF$3:DF100)=0,SUM($H101:DE101)=0),$B101,0)</f>
        <v>0</v>
      </c>
      <c r="DG101">
        <f ca="1">IF(AND($B101&gt;0,SUM(DG$3:DG100)=0,SUM($H101:DF101)=0),$B101,0)</f>
        <v>0</v>
      </c>
      <c r="DH101">
        <f ca="1">IF(AND($B101&gt;0,SUM(DH$3:DH100)=0,SUM($H101:DG101)=0),$B101,0)</f>
        <v>0</v>
      </c>
      <c r="DI101">
        <f ca="1">IF(AND($B101&gt;0,SUM(DI$3:DI100)=0,SUM($H101:DH101)=0),$B101,0)</f>
        <v>0</v>
      </c>
      <c r="DJ101">
        <f ca="1">IF(AND($B101&gt;0,SUM(DJ$3:DJ100)=0,SUM($H101:DI101)=0),$B101,0)</f>
        <v>0</v>
      </c>
      <c r="DK101">
        <f ca="1">IF(AND($B101&gt;0,SUM(DK$3:DK100)=0,SUM($H101:DJ101)=0),$B101,0)</f>
        <v>0</v>
      </c>
      <c r="DL101">
        <f ca="1">IF(AND($B101&gt;0,SUM(DL$3:DL100)=0,SUM($H101:DK101)=0),$B101,0)</f>
        <v>0</v>
      </c>
      <c r="DM101">
        <f ca="1">IF(AND($B101&gt;0,SUM(DM$3:DM100)=0,SUM($H101:DL101)=0),$B101,0)</f>
        <v>0</v>
      </c>
      <c r="DN101">
        <f ca="1">IF(AND($B101&gt;0,SUM(DN$3:DN100)=0,SUM($H101:DM101)=0),$B101,0)</f>
        <v>0</v>
      </c>
      <c r="DO101">
        <f ca="1">IF(AND($B101&gt;0,SUM(DO$3:DO100)=0,SUM($H101:DN101)=0),$B101,0)</f>
        <v>0</v>
      </c>
      <c r="DP101">
        <f ca="1">IF(AND($B101&gt;0,SUM(DP$3:DP100)=0,SUM($H101:DO101)=0),$B101,0)</f>
        <v>0</v>
      </c>
      <c r="DQ101">
        <f ca="1">IF(AND($B101&gt;0,SUM(DQ$3:DQ100)=0,SUM($H101:DP101)=0),$B101,0)</f>
        <v>0</v>
      </c>
      <c r="DR101">
        <f ca="1">IF(AND($B101&gt;0,SUM(DR$3:DR100)=0,SUM($H101:DQ101)=0),$B101,0)</f>
        <v>0</v>
      </c>
      <c r="DS101">
        <f ca="1">IF(AND($B101&gt;0,SUM(DS$3:DS100)=0,SUM($H101:DR101)=0),$B101,0)</f>
        <v>0</v>
      </c>
      <c r="DT101">
        <f ca="1">IF(AND($B101&gt;0,SUM(DT$3:DT100)=0,SUM($H101:DS101)=0),$B101,0)</f>
        <v>0</v>
      </c>
      <c r="DU101">
        <f ca="1">IF(AND($B101&gt;0,SUM(DU$3:DU100)=0,SUM($H101:DT101)=0),$B101,0)</f>
        <v>0</v>
      </c>
      <c r="DV101">
        <f ca="1">IF(AND($B101&gt;0,SUM(DV$3:DV100)=0,SUM($H101:DU101)=0),$B101,0)</f>
        <v>0</v>
      </c>
      <c r="DW101">
        <f ca="1">IF(AND($B101&gt;0,SUM(DW$3:DW100)=0,SUM($H101:DV101)=0),$B101,0)</f>
        <v>0</v>
      </c>
      <c r="DX101">
        <f ca="1">IF(AND($B101&gt;0,SUM(DX$3:DX100)=0,SUM($H101:DW101)=0),$B101,0)</f>
        <v>0</v>
      </c>
      <c r="DY101">
        <f ca="1">IF(AND($B101&gt;0,SUM(DY$3:DY100)=0,SUM($H101:DX101)=0),$B101,0)</f>
        <v>0</v>
      </c>
      <c r="DZ101">
        <f ca="1">IF(AND($B101&gt;0,SUM(DZ$3:DZ100)=0,SUM($H101:DY101)=0),$B101,0)</f>
        <v>0</v>
      </c>
      <c r="EA101">
        <f ca="1">IF(AND($B101&gt;0,SUM(EA$3:EA100)=0,SUM($H101:DZ101)=0),$B101,0)</f>
        <v>0</v>
      </c>
      <c r="EB101">
        <f ca="1">IF(AND($B101&gt;0,SUM(EB$3:EB100)=0,SUM($H101:EA101)=0),$B101,0)</f>
        <v>0</v>
      </c>
      <c r="EC101">
        <f ca="1">IF(AND($B101&gt;0,SUM(EC$3:EC100)=0,SUM($H101:EB101)=0),$B101,0)</f>
        <v>0</v>
      </c>
      <c r="ED101">
        <f ca="1">IF(AND($B101&gt;0,SUM(ED$3:ED100)=0,SUM($H101:EC101)=0),$B101,0)</f>
        <v>0</v>
      </c>
      <c r="EE101">
        <f ca="1">IF(AND($B101&gt;0,SUM(EE$3:EE100)=0,SUM($H101:ED101)=0),$B101,0)</f>
        <v>0</v>
      </c>
      <c r="EF101">
        <f ca="1">IF(AND($B101&gt;0,SUM(EF$3:EF100)=0,SUM($H101:EE101)=0),$B101,0)</f>
        <v>0</v>
      </c>
      <c r="EG101">
        <f ca="1">IF(AND($B101&gt;0,SUM(EG$3:EG100)=0,SUM($H101:EF101)=0),$B101,0)</f>
        <v>0</v>
      </c>
      <c r="EH101">
        <f ca="1">IF(AND($B101&gt;0,SUM(EH$3:EH100)=0,SUM($H101:EG101)=0),$B101,0)</f>
        <v>0</v>
      </c>
      <c r="EI101">
        <f ca="1">IF(AND($B101&gt;0,SUM(EI$3:EI100)=0,SUM($H101:EH101)=0),$B101,0)</f>
        <v>0</v>
      </c>
      <c r="EJ101">
        <f ca="1">IF(AND($B101&gt;0,SUM(EJ$3:EJ100)=0,SUM($H101:EI101)=0),$B101,0)</f>
        <v>0</v>
      </c>
      <c r="EK101">
        <f ca="1">IF(AND($B101&gt;0,SUM(EK$3:EK100)=0,SUM($H101:EJ101)=0),$B101,0)</f>
        <v>0</v>
      </c>
      <c r="EL101">
        <f ca="1">IF(AND($B101&gt;0,SUM(EL$3:EL100)=0,SUM($H101:EK101)=0),$B101,0)</f>
        <v>0</v>
      </c>
      <c r="EM101">
        <f ca="1">IF(AND($B101&gt;0,SUM(EM$3:EM100)=0,SUM($H101:EL101)=0),$B101,0)</f>
        <v>0</v>
      </c>
      <c r="EN101">
        <f ca="1">IF(AND($B101&gt;0,SUM(EN$3:EN100)=0,SUM($H101:EM101)=0),$B101,0)</f>
        <v>0</v>
      </c>
      <c r="EO101">
        <f ca="1">IF(AND($B101&gt;0,SUM(EO$3:EO100)=0,SUM($H101:EN101)=0),$B101,0)</f>
        <v>0</v>
      </c>
      <c r="EP101">
        <f ca="1">IF(AND($B101&gt;0,SUM(EP$3:EP100)=0,SUM($H101:EO101)=0),$B101,0)</f>
        <v>0</v>
      </c>
      <c r="EQ101">
        <f ca="1">IF(AND($B101&gt;0,SUM(EQ$3:EQ100)=0,SUM($H101:EP101)=0),$B101,0)</f>
        <v>0</v>
      </c>
      <c r="ER101">
        <f ca="1">IF(AND($B101&gt;0,SUM(ER$3:ER100)=0,SUM($H101:EQ101)=0),$B101,0)</f>
        <v>0</v>
      </c>
      <c r="ES101">
        <f ca="1">IF(AND($B101&gt;0,SUM(ES$3:ES100)=0,SUM($H101:ER101)=0),$B101,0)</f>
        <v>0</v>
      </c>
      <c r="ET101">
        <f ca="1">IF(AND($B101&gt;0,SUM(ET$3:ET100)=0,SUM($H101:ES101)=0),$B101,0)</f>
        <v>0</v>
      </c>
      <c r="EU101">
        <f ca="1">IF(AND($B101&gt;0,SUM(EU$3:EU100)=0,SUM($H101:ET101)=0),$B101,0)</f>
        <v>0</v>
      </c>
      <c r="EV101">
        <f ca="1">IF(AND($B101&gt;0,SUM(EV$3:EV100)=0,SUM($H101:EU101)=0),$B101,0)</f>
        <v>0</v>
      </c>
      <c r="EW101">
        <f ca="1">IF(AND($B101&gt;0,SUM(EW$3:EW100)=0,SUM($H101:EV101)=0),$B101,0)</f>
        <v>0</v>
      </c>
      <c r="EX101">
        <f ca="1">IF(AND($B101&gt;0,SUM(EX$3:EX100)=0,SUM($H101:EW101)=0),$B101,0)</f>
        <v>0</v>
      </c>
      <c r="EY101">
        <f ca="1">IF(AND($B101&gt;0,SUM(EY$3:EY100)=0,SUM($H101:EX101)=0),$B101,0)</f>
        <v>0</v>
      </c>
      <c r="EZ101">
        <f ca="1">IF(AND($B101&gt;0,SUM(EZ$3:EZ100)=0,SUM($H101:EY101)=0),$B101,0)</f>
        <v>0</v>
      </c>
      <c r="FA101">
        <f ca="1">IF(AND($B101&gt;0,SUM(FA$3:FA100)=0,SUM($H101:EZ101)=0),$B101,0)</f>
        <v>0</v>
      </c>
      <c r="FB101">
        <f ca="1">IF(AND($B101&gt;0,SUM(FB$3:FB100)=0,SUM($H101:FA101)=0),$B101,0)</f>
        <v>0</v>
      </c>
      <c r="FC101">
        <f ca="1">IF(AND($B101&gt;0,SUM(FC$3:FC100)=0,SUM($H101:FB101)=0),$B101,0)</f>
        <v>0</v>
      </c>
      <c r="FD101">
        <f ca="1">IF(AND($B101&gt;0,SUM(FD$3:FD100)=0,SUM($H101:FC101)=0),$B101,0)</f>
        <v>0</v>
      </c>
      <c r="FE101">
        <f ca="1">IF(AND($B101&gt;0,SUM(FE$3:FE100)=0,SUM($H101:FD101)=0),$B101,0)</f>
        <v>0</v>
      </c>
      <c r="FF101">
        <f ca="1">IF(AND($B101&gt;0,SUM(FF$3:FF100)=0,SUM($H101:FE101)=0),$B101,0)</f>
        <v>0</v>
      </c>
      <c r="FG101">
        <f ca="1">IF(AND($B101&gt;0,SUM(FG$3:FG100)=0,SUM($H101:FF101)=0),$B101,0)</f>
        <v>0</v>
      </c>
      <c r="FH101">
        <f ca="1">IF(AND($B101&gt;0,SUM(FH$3:FH100)=0,SUM($H101:FG101)=0),$B101,0)</f>
        <v>0</v>
      </c>
      <c r="FI101">
        <f ca="1">IF(AND($B101&gt;0,SUM(FI$3:FI100)=0,SUM($H101:FH101)=0),$B101,0)</f>
        <v>0</v>
      </c>
      <c r="FJ101">
        <f ca="1">IF(AND($B101&gt;0,SUM(FJ$3:FJ100)=0,SUM($H101:FI101)=0),$B101,0)</f>
        <v>0</v>
      </c>
      <c r="FK101">
        <f ca="1">IF(AND($B101&gt;0,SUM(FK$3:FK100)=0,SUM($H101:FJ101)=0),$B101,0)</f>
        <v>0</v>
      </c>
      <c r="FL101">
        <f ca="1">IF(AND($B101&gt;0,SUM(FL$3:FL100)=0,SUM($H101:FK101)=0),$B101,0)</f>
        <v>0</v>
      </c>
      <c r="FM101">
        <f ca="1">IF(AND($B101&gt;0,SUM(FM$3:FM100)=0,SUM($H101:FL101)=0),$B101,0)</f>
        <v>0</v>
      </c>
      <c r="FN101">
        <f ca="1">IF(AND($B101&gt;0,SUM(FN$3:FN100)=0,SUM($H101:FM101)=0),$B101,0)</f>
        <v>0</v>
      </c>
      <c r="FS101" s="67" t="s">
        <v>171</v>
      </c>
      <c r="FT101" s="67" t="s">
        <v>166</v>
      </c>
      <c r="FU101" s="342">
        <v>7906873</v>
      </c>
      <c r="FV101" s="67" t="s">
        <v>175</v>
      </c>
      <c r="FY101" s="249" t="s">
        <v>626</v>
      </c>
      <c r="FZ101" s="67" t="s">
        <v>166</v>
      </c>
      <c r="GA101" s="67" t="str">
        <f>""</f>
        <v/>
      </c>
      <c r="GB101" s="67">
        <v>1</v>
      </c>
      <c r="GE101" s="67" t="s">
        <v>842</v>
      </c>
      <c r="GF101" s="67" t="s">
        <v>166</v>
      </c>
      <c r="GG101" s="67" t="str">
        <f>""</f>
        <v/>
      </c>
      <c r="GH101" s="67">
        <v>1</v>
      </c>
    </row>
    <row r="102" spans="1:190" ht="15.75" thickBot="1" x14ac:dyDescent="0.3">
      <c r="A102">
        <v>102</v>
      </c>
      <c r="B102">
        <f ca="1">IF(UP_INC =SelectionData!I$70,A102,0)</f>
        <v>0</v>
      </c>
      <c r="C102" s="240" t="str">
        <f t="shared" ca="1" si="10"/>
        <v>Smart ohjainpaneeli + Pinta-asennuskehys</v>
      </c>
      <c r="D102" s="240" t="str">
        <f t="shared" ca="1" si="11"/>
        <v>SC16</v>
      </c>
      <c r="E102" s="240">
        <f t="shared" ca="1" si="12"/>
        <v>7906874</v>
      </c>
      <c r="F102" s="240" t="str">
        <f t="shared" ca="1" si="13"/>
        <v>Valitse</v>
      </c>
      <c r="G102" s="47">
        <f ca="1">INDEX($I$2:$FN$2,ROWS(G$2:G102))</f>
        <v>0</v>
      </c>
      <c r="H102">
        <v>0</v>
      </c>
      <c r="I102">
        <f ca="1">IF(AND($B102&gt;0,SUM(I$3:I101)=0,SUM($H102:H102)=0),$B102,0)</f>
        <v>0</v>
      </c>
      <c r="J102">
        <f ca="1">IF(AND($B102&gt;0,SUM(J$3:J101)=0,SUM($H102:I102)=0),$B102,0)</f>
        <v>0</v>
      </c>
      <c r="K102">
        <f ca="1">IF(AND($B102&gt;0,SUM(K$3:K101)=0,SUM($H102:J102)=0),$B102,0)</f>
        <v>0</v>
      </c>
      <c r="L102">
        <f ca="1">IF(AND($B102&gt;0,SUM(L$3:L101)=0,SUM($H102:K102)=0),$B102,0)</f>
        <v>0</v>
      </c>
      <c r="M102">
        <f ca="1">IF(AND($B102&gt;0,SUM(M$3:M101)=0,SUM($H102:L102)=0),$B102,0)</f>
        <v>0</v>
      </c>
      <c r="N102">
        <f ca="1">IF(AND($B102&gt;0,SUM(N$3:N101)=0,SUM($H102:M102)=0),$B102,0)</f>
        <v>0</v>
      </c>
      <c r="O102">
        <f ca="1">IF(AND($B102&gt;0,SUM(O$3:O101)=0,SUM($H102:N102)=0),$B102,0)</f>
        <v>0</v>
      </c>
      <c r="P102">
        <f ca="1">IF(AND($B102&gt;0,SUM(P$3:P101)=0,SUM($H102:O102)=0),$B102,0)</f>
        <v>0</v>
      </c>
      <c r="Q102">
        <f ca="1">IF(AND($B102&gt;0,SUM(Q$3:Q101)=0,SUM($H102:P102)=0),$B102,0)</f>
        <v>0</v>
      </c>
      <c r="R102">
        <f ca="1">IF(AND($B102&gt;0,SUM(R$3:R101)=0,SUM($H102:Q102)=0),$B102,0)</f>
        <v>0</v>
      </c>
      <c r="S102">
        <f ca="1">IF(AND($B102&gt;0,SUM(S$3:S101)=0,SUM($H102:R102)=0),$B102,0)</f>
        <v>0</v>
      </c>
      <c r="T102">
        <f ca="1">IF(AND($B102&gt;0,SUM(T$3:T101)=0,SUM($H102:S102)=0),$B102,0)</f>
        <v>0</v>
      </c>
      <c r="U102">
        <f ca="1">IF(AND($B102&gt;0,SUM(U$3:U101)=0,SUM($H102:T102)=0),$B102,0)</f>
        <v>0</v>
      </c>
      <c r="V102">
        <f ca="1">IF(AND($B102&gt;0,SUM(V$3:V101)=0,SUM($H102:U102)=0),$B102,0)</f>
        <v>0</v>
      </c>
      <c r="W102">
        <f ca="1">IF(AND($B102&gt;0,SUM(W$3:W101)=0,SUM($H102:V102)=0),$B102,0)</f>
        <v>0</v>
      </c>
      <c r="X102">
        <f ca="1">IF(AND($B102&gt;0,SUM(X$3:X101)=0,SUM($H102:W102)=0),$B102,0)</f>
        <v>0</v>
      </c>
      <c r="Y102">
        <f ca="1">IF(AND($B102&gt;0,SUM(Y$3:Y101)=0,SUM($H102:X102)=0),$B102,0)</f>
        <v>0</v>
      </c>
      <c r="Z102">
        <f ca="1">IF(AND($B102&gt;0,SUM(Z$3:Z101)=0,SUM($H102:Y102)=0),$B102,0)</f>
        <v>0</v>
      </c>
      <c r="AA102">
        <f ca="1">IF(AND($B102&gt;0,SUM(AA$3:AA101)=0,SUM($H102:Z102)=0),$B102,0)</f>
        <v>0</v>
      </c>
      <c r="AB102">
        <f ca="1">IF(AND($B102&gt;0,SUM(AB$3:AB101)=0,SUM($H102:AA102)=0),$B102,0)</f>
        <v>0</v>
      </c>
      <c r="AC102">
        <f ca="1">IF(AND($B102&gt;0,SUM(AC$3:AC101)=0,SUM($H102:AB102)=0),$B102,0)</f>
        <v>0</v>
      </c>
      <c r="AD102">
        <f ca="1">IF(AND($B102&gt;0,SUM(AD$3:AD101)=0,SUM($H102:AC102)=0),$B102,0)</f>
        <v>0</v>
      </c>
      <c r="AE102">
        <f ca="1">IF(AND($B102&gt;0,SUM(AE$3:AE101)=0,SUM($H102:AD102)=0),$B102,0)</f>
        <v>0</v>
      </c>
      <c r="AF102">
        <f ca="1">IF(AND($B102&gt;0,SUM(AF$3:AF101)=0,SUM($H102:AE102)=0),$B102,0)</f>
        <v>0</v>
      </c>
      <c r="AG102">
        <f ca="1">IF(AND($B102&gt;0,SUM(AG$3:AG101)=0,SUM($H102:AF102)=0),$B102,0)</f>
        <v>0</v>
      </c>
      <c r="AH102">
        <f ca="1">IF(AND($B102&gt;0,SUM(AH$3:AH101)=0,SUM($H102:AG102)=0),$B102,0)</f>
        <v>0</v>
      </c>
      <c r="AI102">
        <f ca="1">IF(AND($B102&gt;0,SUM(AI$3:AI101)=0,SUM($H102:AH102)=0),$B102,0)</f>
        <v>0</v>
      </c>
      <c r="AJ102">
        <f ca="1">IF(AND($B102&gt;0,SUM(AJ$3:AJ101)=0,SUM($H102:AI102)=0),$B102,0)</f>
        <v>0</v>
      </c>
      <c r="AK102">
        <f ca="1">IF(AND($B102&gt;0,SUM(AK$3:AK101)=0,SUM($H102:AJ102)=0),$B102,0)</f>
        <v>0</v>
      </c>
      <c r="AL102">
        <f ca="1">IF(AND($B102&gt;0,SUM(AL$3:AL101)=0,SUM($H102:AK102)=0),$B102,0)</f>
        <v>0</v>
      </c>
      <c r="AM102">
        <f ca="1">IF(AND($B102&gt;0,SUM(AM$3:AM101)=0,SUM($H102:AL102)=0),$B102,0)</f>
        <v>0</v>
      </c>
      <c r="AN102">
        <f ca="1">IF(AND($B102&gt;0,SUM(AN$3:AN101)=0,SUM($H102:AM102)=0),$B102,0)</f>
        <v>0</v>
      </c>
      <c r="AO102">
        <f ca="1">IF(AND($B102&gt;0,SUM(AO$3:AO101)=0,SUM($H102:AN102)=0),$B102,0)</f>
        <v>0</v>
      </c>
      <c r="AP102">
        <f ca="1">IF(AND($B102&gt;0,SUM(AP$3:AP101)=0,SUM($H102:AO102)=0),$B102,0)</f>
        <v>0</v>
      </c>
      <c r="AQ102">
        <f ca="1">IF(AND($B102&gt;0,SUM(AQ$3:AQ101)=0,SUM($H102:AP102)=0),$B102,0)</f>
        <v>0</v>
      </c>
      <c r="AR102">
        <f ca="1">IF(AND($B102&gt;0,SUM(AR$3:AR101)=0,SUM($H102:AQ102)=0),$B102,0)</f>
        <v>0</v>
      </c>
      <c r="AS102">
        <f ca="1">IF(AND($B102&gt;0,SUM(AS$3:AS101)=0,SUM($H102:AR102)=0),$B102,0)</f>
        <v>0</v>
      </c>
      <c r="AT102">
        <f ca="1">IF(AND($B102&gt;0,SUM(AT$3:AT101)=0,SUM($H102:AS102)=0),$B102,0)</f>
        <v>0</v>
      </c>
      <c r="AU102">
        <f ca="1">IF(AND($B102&gt;0,SUM(AU$3:AU101)=0,SUM($H102:AT102)=0),$B102,0)</f>
        <v>0</v>
      </c>
      <c r="AV102">
        <f ca="1">IF(AND($B102&gt;0,SUM(AV$3:AV101)=0,SUM($H102:AU102)=0),$B102,0)</f>
        <v>0</v>
      </c>
      <c r="AW102">
        <f ca="1">IF(AND($B102&gt;0,SUM(AW$3:AW101)=0,SUM($H102:AV102)=0),$B102,0)</f>
        <v>0</v>
      </c>
      <c r="AX102">
        <f ca="1">IF(AND($B102&gt;0,SUM(AX$3:AX101)=0,SUM($H102:AW102)=0),$B102,0)</f>
        <v>0</v>
      </c>
      <c r="AY102">
        <f ca="1">IF(AND($B102&gt;0,SUM(AY$3:AY101)=0,SUM($H102:AX102)=0),$B102,0)</f>
        <v>0</v>
      </c>
      <c r="AZ102">
        <f ca="1">IF(AND($B102&gt;0,SUM(AZ$3:AZ101)=0,SUM($H102:AY102)=0),$B102,0)</f>
        <v>0</v>
      </c>
      <c r="BA102">
        <f ca="1">IF(AND($B102&gt;0,SUM(BA$3:BA101)=0,SUM($H102:AZ102)=0),$B102,0)</f>
        <v>0</v>
      </c>
      <c r="BB102">
        <f ca="1">IF(AND($B102&gt;0,SUM(BB$3:BB101)=0,SUM($H102:BA102)=0),$B102,0)</f>
        <v>0</v>
      </c>
      <c r="BC102">
        <f ca="1">IF(AND($B102&gt;0,SUM(BC$3:BC101)=0,SUM($H102:BB102)=0),$B102,0)</f>
        <v>0</v>
      </c>
      <c r="BD102">
        <f ca="1">IF(AND($B102&gt;0,SUM(BD$3:BD101)=0,SUM($H102:BC102)=0),$B102,0)</f>
        <v>0</v>
      </c>
      <c r="BE102">
        <f ca="1">IF(AND($B102&gt;0,SUM(BE$3:BE101)=0,SUM($H102:BD102)=0),$B102,0)</f>
        <v>0</v>
      </c>
      <c r="BF102">
        <f ca="1">IF(AND($B102&gt;0,SUM(BF$3:BF101)=0,SUM($H102:BE102)=0),$B102,0)</f>
        <v>0</v>
      </c>
      <c r="BG102">
        <f ca="1">IF(AND($B102&gt;0,SUM(BG$3:BG101)=0,SUM($H102:BF102)=0),$B102,0)</f>
        <v>0</v>
      </c>
      <c r="BH102">
        <f ca="1">IF(AND($B102&gt;0,SUM(BH$3:BH101)=0,SUM($H102:BG102)=0),$B102,0)</f>
        <v>0</v>
      </c>
      <c r="BI102">
        <f ca="1">IF(AND($B102&gt;0,SUM(BI$3:BI101)=0,SUM($H102:BH102)=0),$B102,0)</f>
        <v>0</v>
      </c>
      <c r="BJ102">
        <f ca="1">IF(AND($B102&gt;0,SUM(BJ$3:BJ101)=0,SUM($H102:BI102)=0),$B102,0)</f>
        <v>0</v>
      </c>
      <c r="BK102">
        <f ca="1">IF(AND($B102&gt;0,SUM(BK$3:BK101)=0,SUM($H102:BJ102)=0),$B102,0)</f>
        <v>0</v>
      </c>
      <c r="BL102">
        <f ca="1">IF(AND($B102&gt;0,SUM(BL$3:BL101)=0,SUM($H102:BK102)=0),$B102,0)</f>
        <v>0</v>
      </c>
      <c r="BM102">
        <f ca="1">IF(AND($B102&gt;0,SUM(BM$3:BM101)=0,SUM($H102:BL102)=0),$B102,0)</f>
        <v>0</v>
      </c>
      <c r="BN102">
        <f ca="1">IF(AND($B102&gt;0,SUM(BN$3:BN101)=0,SUM($H102:BM102)=0),$B102,0)</f>
        <v>0</v>
      </c>
      <c r="BO102">
        <f ca="1">IF(AND($B102&gt;0,SUM(BO$3:BO101)=0,SUM($H102:BN102)=0),$B102,0)</f>
        <v>0</v>
      </c>
      <c r="BP102">
        <f ca="1">IF(AND($B102&gt;0,SUM(BP$3:BP101)=0,SUM($H102:BO102)=0),$B102,0)</f>
        <v>0</v>
      </c>
      <c r="BQ102">
        <f ca="1">IF(AND($B102&gt;0,SUM(BQ$3:BQ101)=0,SUM($H102:BP102)=0),$B102,0)</f>
        <v>0</v>
      </c>
      <c r="BR102">
        <f ca="1">IF(AND($B102&gt;0,SUM(BR$3:BR101)=0,SUM($H102:BQ102)=0),$B102,0)</f>
        <v>0</v>
      </c>
      <c r="BS102">
        <f ca="1">IF(AND($B102&gt;0,SUM(BS$3:BS101)=0,SUM($H102:BR102)=0),$B102,0)</f>
        <v>0</v>
      </c>
      <c r="BT102">
        <f ca="1">IF(AND($B102&gt;0,SUM(BT$3:BT101)=0,SUM($H102:BS102)=0),$B102,0)</f>
        <v>0</v>
      </c>
      <c r="BU102">
        <f ca="1">IF(AND($B102&gt;0,SUM(BU$3:BU101)=0,SUM($H102:BT102)=0),$B102,0)</f>
        <v>0</v>
      </c>
      <c r="BV102">
        <f ca="1">IF(AND($B102&gt;0,SUM(BV$3:BV101)=0,SUM($H102:BU102)=0),$B102,0)</f>
        <v>0</v>
      </c>
      <c r="BW102">
        <f ca="1">IF(AND($B102&gt;0,SUM(BW$3:BW101)=0,SUM($H102:BV102)=0),$B102,0)</f>
        <v>0</v>
      </c>
      <c r="BX102">
        <f ca="1">IF(AND($B102&gt;0,SUM(BX$3:BX101)=0,SUM($H102:BW102)=0),$B102,0)</f>
        <v>0</v>
      </c>
      <c r="BY102">
        <f ca="1">IF(AND($B102&gt;0,SUM(BY$3:BY101)=0,SUM($H102:BX102)=0),$B102,0)</f>
        <v>0</v>
      </c>
      <c r="BZ102">
        <f ca="1">IF(AND($B102&gt;0,SUM(BZ$3:BZ101)=0,SUM($H102:BY102)=0),$B102,0)</f>
        <v>0</v>
      </c>
      <c r="CA102">
        <f ca="1">IF(AND($B102&gt;0,SUM(CA$3:CA101)=0,SUM($H102:BZ102)=0),$B102,0)</f>
        <v>0</v>
      </c>
      <c r="CB102">
        <f ca="1">IF(AND($B102&gt;0,SUM(CB$3:CB101)=0,SUM($H102:CA102)=0),$B102,0)</f>
        <v>0</v>
      </c>
      <c r="CC102">
        <f ca="1">IF(AND($B102&gt;0,SUM(CC$3:CC101)=0,SUM($H102:CB102)=0),$B102,0)</f>
        <v>0</v>
      </c>
      <c r="CD102">
        <f ca="1">IF(AND($B102&gt;0,SUM(CD$3:CD101)=0,SUM($H102:CC102)=0),$B102,0)</f>
        <v>0</v>
      </c>
      <c r="CE102">
        <f ca="1">IF(AND($B102&gt;0,SUM(CE$3:CE101)=0,SUM($H102:CD102)=0),$B102,0)</f>
        <v>0</v>
      </c>
      <c r="CF102">
        <f ca="1">IF(AND($B102&gt;0,SUM(CF$3:CF101)=0,SUM($H102:CE102)=0),$B102,0)</f>
        <v>0</v>
      </c>
      <c r="CG102">
        <f ca="1">IF(AND($B102&gt;0,SUM(CG$3:CG101)=0,SUM($H102:CF102)=0),$B102,0)</f>
        <v>0</v>
      </c>
      <c r="CH102">
        <f ca="1">IF(AND($B102&gt;0,SUM(CH$3:CH101)=0,SUM($H102:CG102)=0),$B102,0)</f>
        <v>0</v>
      </c>
      <c r="CI102">
        <f ca="1">IF(AND($B102&gt;0,SUM(CI$3:CI101)=0,SUM($H102:CH102)=0),$B102,0)</f>
        <v>0</v>
      </c>
      <c r="CJ102">
        <f ca="1">IF(AND($B102&gt;0,SUM(CJ$3:CJ101)=0,SUM($H102:CI102)=0),$B102,0)</f>
        <v>0</v>
      </c>
      <c r="CK102">
        <f ca="1">IF(AND($B102&gt;0,SUM(CK$3:CK101)=0,SUM($H102:CJ102)=0),$B102,0)</f>
        <v>0</v>
      </c>
      <c r="CL102">
        <f ca="1">IF(AND($B102&gt;0,SUM(CL$3:CL101)=0,SUM($H102:CK102)=0),$B102,0)</f>
        <v>0</v>
      </c>
      <c r="CM102">
        <f ca="1">IF(AND($B102&gt;0,SUM(CM$3:CM101)=0,SUM($H102:CL102)=0),$B102,0)</f>
        <v>0</v>
      </c>
      <c r="CN102">
        <f ca="1">IF(AND($B102&gt;0,SUM(CN$3:CN101)=0,SUM($H102:CM102)=0),$B102,0)</f>
        <v>0</v>
      </c>
      <c r="CO102">
        <f ca="1">IF(AND($B102&gt;0,SUM(CO$3:CO101)=0,SUM($H102:CN102)=0),$B102,0)</f>
        <v>0</v>
      </c>
      <c r="CP102">
        <f ca="1">IF(AND($B102&gt;0,SUM(CP$3:CP101)=0,SUM($H102:CO102)=0),$B102,0)</f>
        <v>0</v>
      </c>
      <c r="CQ102">
        <f ca="1">IF(AND($B102&gt;0,SUM(CQ$3:CQ101)=0,SUM($H102:CP102)=0),$B102,0)</f>
        <v>0</v>
      </c>
      <c r="CR102">
        <f ca="1">IF(AND($B102&gt;0,SUM(CR$3:CR101)=0,SUM($H102:CQ102)=0),$B102,0)</f>
        <v>0</v>
      </c>
      <c r="CS102">
        <f ca="1">IF(AND($B102&gt;0,SUM(CS$3:CS101)=0,SUM($H102:CR102)=0),$B102,0)</f>
        <v>0</v>
      </c>
      <c r="CT102">
        <f ca="1">IF(AND($B102&gt;0,SUM(CT$3:CT101)=0,SUM($H102:CS102)=0),$B102,0)</f>
        <v>0</v>
      </c>
      <c r="CU102">
        <f ca="1">IF(AND($B102&gt;0,SUM(CU$3:CU101)=0,SUM($H102:CT102)=0),$B102,0)</f>
        <v>0</v>
      </c>
      <c r="CV102">
        <f ca="1">IF(AND($B102&gt;0,SUM(CV$3:CV101)=0,SUM($H102:CU102)=0),$B102,0)</f>
        <v>0</v>
      </c>
      <c r="CW102">
        <f ca="1">IF(AND($B102&gt;0,SUM(CW$3:CW101)=0,SUM($H102:CV102)=0),$B102,0)</f>
        <v>0</v>
      </c>
      <c r="CX102">
        <f ca="1">IF(AND($B102&gt;0,SUM(CX$3:CX101)=0,SUM($H102:CW102)=0),$B102,0)</f>
        <v>0</v>
      </c>
      <c r="CY102">
        <f ca="1">IF(AND($B102&gt;0,SUM(CY$3:CY101)=0,SUM($H102:CX102)=0),$B102,0)</f>
        <v>0</v>
      </c>
      <c r="CZ102">
        <f ca="1">IF(AND($B102&gt;0,SUM(CZ$3:CZ101)=0,SUM($H102:CY102)=0),$B102,0)</f>
        <v>0</v>
      </c>
      <c r="DA102">
        <f ca="1">IF(AND($B102&gt;0,SUM(DA$3:DA101)=0,SUM($H102:CZ102)=0),$B102,0)</f>
        <v>0</v>
      </c>
      <c r="DB102">
        <f ca="1">IF(AND($B102&gt;0,SUM(DB$3:DB101)=0,SUM($H102:DA102)=0),$B102,0)</f>
        <v>0</v>
      </c>
      <c r="DC102">
        <f ca="1">IF(AND($B102&gt;0,SUM(DC$3:DC101)=0,SUM($H102:DB102)=0),$B102,0)</f>
        <v>0</v>
      </c>
      <c r="DD102">
        <f ca="1">IF(AND($B102&gt;0,SUM(DD$3:DD101)=0,SUM($H102:DC102)=0),$B102,0)</f>
        <v>0</v>
      </c>
      <c r="DE102">
        <f ca="1">IF(AND($B102&gt;0,SUM(DE$3:DE101)=0,SUM($H102:DD102)=0),$B102,0)</f>
        <v>0</v>
      </c>
      <c r="DF102">
        <f ca="1">IF(AND($B102&gt;0,SUM(DF$3:DF101)=0,SUM($H102:DE102)=0),$B102,0)</f>
        <v>0</v>
      </c>
      <c r="DG102">
        <f ca="1">IF(AND($B102&gt;0,SUM(DG$3:DG101)=0,SUM($H102:DF102)=0),$B102,0)</f>
        <v>0</v>
      </c>
      <c r="DH102">
        <f ca="1">IF(AND($B102&gt;0,SUM(DH$3:DH101)=0,SUM($H102:DG102)=0),$B102,0)</f>
        <v>0</v>
      </c>
      <c r="DI102">
        <f ca="1">IF(AND($B102&gt;0,SUM(DI$3:DI101)=0,SUM($H102:DH102)=0),$B102,0)</f>
        <v>0</v>
      </c>
      <c r="DJ102">
        <f ca="1">IF(AND($B102&gt;0,SUM(DJ$3:DJ101)=0,SUM($H102:DI102)=0),$B102,0)</f>
        <v>0</v>
      </c>
      <c r="DK102">
        <f ca="1">IF(AND($B102&gt;0,SUM(DK$3:DK101)=0,SUM($H102:DJ102)=0),$B102,0)</f>
        <v>0</v>
      </c>
      <c r="DL102">
        <f ca="1">IF(AND($B102&gt;0,SUM(DL$3:DL101)=0,SUM($H102:DK102)=0),$B102,0)</f>
        <v>0</v>
      </c>
      <c r="DM102">
        <f ca="1">IF(AND($B102&gt;0,SUM(DM$3:DM101)=0,SUM($H102:DL102)=0),$B102,0)</f>
        <v>0</v>
      </c>
      <c r="DN102">
        <f ca="1">IF(AND($B102&gt;0,SUM(DN$3:DN101)=0,SUM($H102:DM102)=0),$B102,0)</f>
        <v>0</v>
      </c>
      <c r="DO102">
        <f ca="1">IF(AND($B102&gt;0,SUM(DO$3:DO101)=0,SUM($H102:DN102)=0),$B102,0)</f>
        <v>0</v>
      </c>
      <c r="DP102">
        <f ca="1">IF(AND($B102&gt;0,SUM(DP$3:DP101)=0,SUM($H102:DO102)=0),$B102,0)</f>
        <v>0</v>
      </c>
      <c r="DQ102">
        <f ca="1">IF(AND($B102&gt;0,SUM(DQ$3:DQ101)=0,SUM($H102:DP102)=0),$B102,0)</f>
        <v>0</v>
      </c>
      <c r="DR102">
        <f ca="1">IF(AND($B102&gt;0,SUM(DR$3:DR101)=0,SUM($H102:DQ102)=0),$B102,0)</f>
        <v>0</v>
      </c>
      <c r="DS102">
        <f ca="1">IF(AND($B102&gt;0,SUM(DS$3:DS101)=0,SUM($H102:DR102)=0),$B102,0)</f>
        <v>0</v>
      </c>
      <c r="DT102">
        <f ca="1">IF(AND($B102&gt;0,SUM(DT$3:DT101)=0,SUM($H102:DS102)=0),$B102,0)</f>
        <v>0</v>
      </c>
      <c r="DU102">
        <f ca="1">IF(AND($B102&gt;0,SUM(DU$3:DU101)=0,SUM($H102:DT102)=0),$B102,0)</f>
        <v>0</v>
      </c>
      <c r="DV102">
        <f ca="1">IF(AND($B102&gt;0,SUM(DV$3:DV101)=0,SUM($H102:DU102)=0),$B102,0)</f>
        <v>0</v>
      </c>
      <c r="DW102">
        <f ca="1">IF(AND($B102&gt;0,SUM(DW$3:DW101)=0,SUM($H102:DV102)=0),$B102,0)</f>
        <v>0</v>
      </c>
      <c r="DX102">
        <f ca="1">IF(AND($B102&gt;0,SUM(DX$3:DX101)=0,SUM($H102:DW102)=0),$B102,0)</f>
        <v>0</v>
      </c>
      <c r="DY102">
        <f ca="1">IF(AND($B102&gt;0,SUM(DY$3:DY101)=0,SUM($H102:DX102)=0),$B102,0)</f>
        <v>0</v>
      </c>
      <c r="DZ102">
        <f ca="1">IF(AND($B102&gt;0,SUM(DZ$3:DZ101)=0,SUM($H102:DY102)=0),$B102,0)</f>
        <v>0</v>
      </c>
      <c r="EA102">
        <f ca="1">IF(AND($B102&gt;0,SUM(EA$3:EA101)=0,SUM($H102:DZ102)=0),$B102,0)</f>
        <v>0</v>
      </c>
      <c r="EB102">
        <f ca="1">IF(AND($B102&gt;0,SUM(EB$3:EB101)=0,SUM($H102:EA102)=0),$B102,0)</f>
        <v>0</v>
      </c>
      <c r="EC102">
        <f ca="1">IF(AND($B102&gt;0,SUM(EC$3:EC101)=0,SUM($H102:EB102)=0),$B102,0)</f>
        <v>0</v>
      </c>
      <c r="ED102">
        <f ca="1">IF(AND($B102&gt;0,SUM(ED$3:ED101)=0,SUM($H102:EC102)=0),$B102,0)</f>
        <v>0</v>
      </c>
      <c r="EE102">
        <f ca="1">IF(AND($B102&gt;0,SUM(EE$3:EE101)=0,SUM($H102:ED102)=0),$B102,0)</f>
        <v>0</v>
      </c>
      <c r="EF102">
        <f ca="1">IF(AND($B102&gt;0,SUM(EF$3:EF101)=0,SUM($H102:EE102)=0),$B102,0)</f>
        <v>0</v>
      </c>
      <c r="EG102">
        <f ca="1">IF(AND($B102&gt;0,SUM(EG$3:EG101)=0,SUM($H102:EF102)=0),$B102,0)</f>
        <v>0</v>
      </c>
      <c r="EH102">
        <f ca="1">IF(AND($B102&gt;0,SUM(EH$3:EH101)=0,SUM($H102:EG102)=0),$B102,0)</f>
        <v>0</v>
      </c>
      <c r="EI102">
        <f ca="1">IF(AND($B102&gt;0,SUM(EI$3:EI101)=0,SUM($H102:EH102)=0),$B102,0)</f>
        <v>0</v>
      </c>
      <c r="EJ102">
        <f ca="1">IF(AND($B102&gt;0,SUM(EJ$3:EJ101)=0,SUM($H102:EI102)=0),$B102,0)</f>
        <v>0</v>
      </c>
      <c r="EK102">
        <f ca="1">IF(AND($B102&gt;0,SUM(EK$3:EK101)=0,SUM($H102:EJ102)=0),$B102,0)</f>
        <v>0</v>
      </c>
      <c r="EL102">
        <f ca="1">IF(AND($B102&gt;0,SUM(EL$3:EL101)=0,SUM($H102:EK102)=0),$B102,0)</f>
        <v>0</v>
      </c>
      <c r="EM102">
        <f ca="1">IF(AND($B102&gt;0,SUM(EM$3:EM101)=0,SUM($H102:EL102)=0),$B102,0)</f>
        <v>0</v>
      </c>
      <c r="EN102">
        <f ca="1">IF(AND($B102&gt;0,SUM(EN$3:EN101)=0,SUM($H102:EM102)=0),$B102,0)</f>
        <v>0</v>
      </c>
      <c r="EO102">
        <f ca="1">IF(AND($B102&gt;0,SUM(EO$3:EO101)=0,SUM($H102:EN102)=0),$B102,0)</f>
        <v>0</v>
      </c>
      <c r="EP102">
        <f ca="1">IF(AND($B102&gt;0,SUM(EP$3:EP101)=0,SUM($H102:EO102)=0),$B102,0)</f>
        <v>0</v>
      </c>
      <c r="EQ102">
        <f ca="1">IF(AND($B102&gt;0,SUM(EQ$3:EQ101)=0,SUM($H102:EP102)=0),$B102,0)</f>
        <v>0</v>
      </c>
      <c r="ER102">
        <f ca="1">IF(AND($B102&gt;0,SUM(ER$3:ER101)=0,SUM($H102:EQ102)=0),$B102,0)</f>
        <v>0</v>
      </c>
      <c r="ES102">
        <f ca="1">IF(AND($B102&gt;0,SUM(ES$3:ES101)=0,SUM($H102:ER102)=0),$B102,0)</f>
        <v>0</v>
      </c>
      <c r="ET102">
        <f ca="1">IF(AND($B102&gt;0,SUM(ET$3:ET101)=0,SUM($H102:ES102)=0),$B102,0)</f>
        <v>0</v>
      </c>
      <c r="EU102">
        <f ca="1">IF(AND($B102&gt;0,SUM(EU$3:EU101)=0,SUM($H102:ET102)=0),$B102,0)</f>
        <v>0</v>
      </c>
      <c r="EV102">
        <f ca="1">IF(AND($B102&gt;0,SUM(EV$3:EV101)=0,SUM($H102:EU102)=0),$B102,0)</f>
        <v>0</v>
      </c>
      <c r="EW102">
        <f ca="1">IF(AND($B102&gt;0,SUM(EW$3:EW101)=0,SUM($H102:EV102)=0),$B102,0)</f>
        <v>0</v>
      </c>
      <c r="EX102">
        <f ca="1">IF(AND($B102&gt;0,SUM(EX$3:EX101)=0,SUM($H102:EW102)=0),$B102,0)</f>
        <v>0</v>
      </c>
      <c r="EY102">
        <f ca="1">IF(AND($B102&gt;0,SUM(EY$3:EY101)=0,SUM($H102:EX102)=0),$B102,0)</f>
        <v>0</v>
      </c>
      <c r="EZ102">
        <f ca="1">IF(AND($B102&gt;0,SUM(EZ$3:EZ101)=0,SUM($H102:EY102)=0),$B102,0)</f>
        <v>0</v>
      </c>
      <c r="FA102">
        <f ca="1">IF(AND($B102&gt;0,SUM(FA$3:FA101)=0,SUM($H102:EZ102)=0),$B102,0)</f>
        <v>0</v>
      </c>
      <c r="FB102">
        <f ca="1">IF(AND($B102&gt;0,SUM(FB$3:FB101)=0,SUM($H102:FA102)=0),$B102,0)</f>
        <v>0</v>
      </c>
      <c r="FC102">
        <f ca="1">IF(AND($B102&gt;0,SUM(FC$3:FC101)=0,SUM($H102:FB102)=0),$B102,0)</f>
        <v>0</v>
      </c>
      <c r="FD102">
        <f ca="1">IF(AND($B102&gt;0,SUM(FD$3:FD101)=0,SUM($H102:FC102)=0),$B102,0)</f>
        <v>0</v>
      </c>
      <c r="FE102">
        <f ca="1">IF(AND($B102&gt;0,SUM(FE$3:FE101)=0,SUM($H102:FD102)=0),$B102,0)</f>
        <v>0</v>
      </c>
      <c r="FF102">
        <f ca="1">IF(AND($B102&gt;0,SUM(FF$3:FF101)=0,SUM($H102:FE102)=0),$B102,0)</f>
        <v>0</v>
      </c>
      <c r="FG102">
        <f ca="1">IF(AND($B102&gt;0,SUM(FG$3:FG101)=0,SUM($H102:FF102)=0),$B102,0)</f>
        <v>0</v>
      </c>
      <c r="FH102">
        <f ca="1">IF(AND($B102&gt;0,SUM(FH$3:FH101)=0,SUM($H102:FG102)=0),$B102,0)</f>
        <v>0</v>
      </c>
      <c r="FI102">
        <f ca="1">IF(AND($B102&gt;0,SUM(FI$3:FI101)=0,SUM($H102:FH102)=0),$B102,0)</f>
        <v>0</v>
      </c>
      <c r="FJ102">
        <f ca="1">IF(AND($B102&gt;0,SUM(FJ$3:FJ101)=0,SUM($H102:FI102)=0),$B102,0)</f>
        <v>0</v>
      </c>
      <c r="FK102">
        <f ca="1">IF(AND($B102&gt;0,SUM(FK$3:FK101)=0,SUM($H102:FJ102)=0),$B102,0)</f>
        <v>0</v>
      </c>
      <c r="FL102">
        <f ca="1">IF(AND($B102&gt;0,SUM(FL$3:FL101)=0,SUM($H102:FK102)=0),$B102,0)</f>
        <v>0</v>
      </c>
      <c r="FM102">
        <f ca="1">IF(AND($B102&gt;0,SUM(FM$3:FM101)=0,SUM($H102:FL102)=0),$B102,0)</f>
        <v>0</v>
      </c>
      <c r="FN102">
        <f ca="1">IF(AND($B102&gt;0,SUM(FN$3:FN101)=0,SUM($H102:FM102)=0),$B102,0)</f>
        <v>0</v>
      </c>
      <c r="FS102" s="67" t="s">
        <v>172</v>
      </c>
      <c r="FT102" s="67" t="s">
        <v>167</v>
      </c>
      <c r="FU102" s="342">
        <v>7906874</v>
      </c>
      <c r="FV102" s="67" t="s">
        <v>175</v>
      </c>
      <c r="FY102" s="249" t="s">
        <v>627</v>
      </c>
      <c r="FZ102" s="67" t="s">
        <v>167</v>
      </c>
      <c r="GA102" s="67" t="str">
        <f>""</f>
        <v/>
      </c>
      <c r="GB102" s="67">
        <v>1</v>
      </c>
      <c r="GE102" s="67" t="s">
        <v>843</v>
      </c>
      <c r="GF102" s="67" t="s">
        <v>167</v>
      </c>
      <c r="GG102" s="67" t="str">
        <f>""</f>
        <v/>
      </c>
      <c r="GH102" s="67">
        <v>1</v>
      </c>
    </row>
    <row r="103" spans="1:190" ht="15.75" thickBot="1" x14ac:dyDescent="0.3">
      <c r="A103">
        <v>103</v>
      </c>
      <c r="B103">
        <f>IF(MOD_INC&lt;&gt;"-",A103,0)</f>
        <v>0</v>
      </c>
      <c r="C103" s="240" t="str">
        <f t="shared" ca="1" si="10"/>
        <v>Modulaarikaapeli 20m ja RJ9 adapteri</v>
      </c>
      <c r="D103" s="240" t="str">
        <f t="shared" ca="1" si="11"/>
        <v>PMK20</v>
      </c>
      <c r="E103" s="240">
        <f t="shared" ca="1" si="12"/>
        <v>7906370</v>
      </c>
      <c r="F103" s="240" t="str">
        <f t="shared" ca="1" si="13"/>
        <v>-</v>
      </c>
      <c r="G103" s="47">
        <f ca="1">INDEX($I$2:$FN$2,ROWS(G$2:G103))</f>
        <v>0</v>
      </c>
      <c r="H103">
        <v>0</v>
      </c>
      <c r="I103">
        <f ca="1">IF(AND($B103&gt;0,SUM(I$3:I102)=0,SUM($H103:H103)=0),$B103,0)</f>
        <v>0</v>
      </c>
      <c r="J103">
        <f ca="1">IF(AND($B103&gt;0,SUM(J$3:J102)=0,SUM($H103:I103)=0),$B103,0)</f>
        <v>0</v>
      </c>
      <c r="K103">
        <f ca="1">IF(AND($B103&gt;0,SUM(K$3:K102)=0,SUM($H103:J103)=0),$B103,0)</f>
        <v>0</v>
      </c>
      <c r="L103">
        <f ca="1">IF(AND($B103&gt;0,SUM(L$3:L102)=0,SUM($H103:K103)=0),$B103,0)</f>
        <v>0</v>
      </c>
      <c r="M103">
        <f ca="1">IF(AND($B103&gt;0,SUM(M$3:M102)=0,SUM($H103:L103)=0),$B103,0)</f>
        <v>0</v>
      </c>
      <c r="N103">
        <f ca="1">IF(AND($B103&gt;0,SUM(N$3:N102)=0,SUM($H103:M103)=0),$B103,0)</f>
        <v>0</v>
      </c>
      <c r="O103">
        <f ca="1">IF(AND($B103&gt;0,SUM(O$3:O102)=0,SUM($H103:N103)=0),$B103,0)</f>
        <v>0</v>
      </c>
      <c r="P103">
        <f ca="1">IF(AND($B103&gt;0,SUM(P$3:P102)=0,SUM($H103:O103)=0),$B103,0)</f>
        <v>0</v>
      </c>
      <c r="Q103">
        <f ca="1">IF(AND($B103&gt;0,SUM(Q$3:Q102)=0,SUM($H103:P103)=0),$B103,0)</f>
        <v>0</v>
      </c>
      <c r="R103">
        <f ca="1">IF(AND($B103&gt;0,SUM(R$3:R102)=0,SUM($H103:Q103)=0),$B103,0)</f>
        <v>0</v>
      </c>
      <c r="S103">
        <f ca="1">IF(AND($B103&gt;0,SUM(S$3:S102)=0,SUM($H103:R103)=0),$B103,0)</f>
        <v>0</v>
      </c>
      <c r="T103">
        <f ca="1">IF(AND($B103&gt;0,SUM(T$3:T102)=0,SUM($H103:S103)=0),$B103,0)</f>
        <v>0</v>
      </c>
      <c r="U103">
        <f ca="1">IF(AND($B103&gt;0,SUM(U$3:U102)=0,SUM($H103:T103)=0),$B103,0)</f>
        <v>0</v>
      </c>
      <c r="V103">
        <f ca="1">IF(AND($B103&gt;0,SUM(V$3:V102)=0,SUM($H103:U103)=0),$B103,0)</f>
        <v>0</v>
      </c>
      <c r="W103">
        <f ca="1">IF(AND($B103&gt;0,SUM(W$3:W102)=0,SUM($H103:V103)=0),$B103,0)</f>
        <v>0</v>
      </c>
      <c r="X103">
        <f ca="1">IF(AND($B103&gt;0,SUM(X$3:X102)=0,SUM($H103:W103)=0),$B103,0)</f>
        <v>0</v>
      </c>
      <c r="Y103">
        <f ca="1">IF(AND($B103&gt;0,SUM(Y$3:Y102)=0,SUM($H103:X103)=0),$B103,0)</f>
        <v>0</v>
      </c>
      <c r="Z103">
        <f ca="1">IF(AND($B103&gt;0,SUM(Z$3:Z102)=0,SUM($H103:Y103)=0),$B103,0)</f>
        <v>0</v>
      </c>
      <c r="AA103">
        <f ca="1">IF(AND($B103&gt;0,SUM(AA$3:AA102)=0,SUM($H103:Z103)=0),$B103,0)</f>
        <v>0</v>
      </c>
      <c r="AB103">
        <f ca="1">IF(AND($B103&gt;0,SUM(AB$3:AB102)=0,SUM($H103:AA103)=0),$B103,0)</f>
        <v>0</v>
      </c>
      <c r="AC103">
        <f ca="1">IF(AND($B103&gt;0,SUM(AC$3:AC102)=0,SUM($H103:AB103)=0),$B103,0)</f>
        <v>0</v>
      </c>
      <c r="AD103">
        <f ca="1">IF(AND($B103&gt;0,SUM(AD$3:AD102)=0,SUM($H103:AC103)=0),$B103,0)</f>
        <v>0</v>
      </c>
      <c r="AE103">
        <f ca="1">IF(AND($B103&gt;0,SUM(AE$3:AE102)=0,SUM($H103:AD103)=0),$B103,0)</f>
        <v>0</v>
      </c>
      <c r="AF103">
        <f ca="1">IF(AND($B103&gt;0,SUM(AF$3:AF102)=0,SUM($H103:AE103)=0),$B103,0)</f>
        <v>0</v>
      </c>
      <c r="AG103">
        <f ca="1">IF(AND($B103&gt;0,SUM(AG$3:AG102)=0,SUM($H103:AF103)=0),$B103,0)</f>
        <v>0</v>
      </c>
      <c r="AH103">
        <f ca="1">IF(AND($B103&gt;0,SUM(AH$3:AH102)=0,SUM($H103:AG103)=0),$B103,0)</f>
        <v>0</v>
      </c>
      <c r="AI103">
        <f ca="1">IF(AND($B103&gt;0,SUM(AI$3:AI102)=0,SUM($H103:AH103)=0),$B103,0)</f>
        <v>0</v>
      </c>
      <c r="AJ103">
        <f ca="1">IF(AND($B103&gt;0,SUM(AJ$3:AJ102)=0,SUM($H103:AI103)=0),$B103,0)</f>
        <v>0</v>
      </c>
      <c r="AK103">
        <f ca="1">IF(AND($B103&gt;0,SUM(AK$3:AK102)=0,SUM($H103:AJ103)=0),$B103,0)</f>
        <v>0</v>
      </c>
      <c r="AL103">
        <f ca="1">IF(AND($B103&gt;0,SUM(AL$3:AL102)=0,SUM($H103:AK103)=0),$B103,0)</f>
        <v>0</v>
      </c>
      <c r="AM103">
        <f ca="1">IF(AND($B103&gt;0,SUM(AM$3:AM102)=0,SUM($H103:AL103)=0),$B103,0)</f>
        <v>0</v>
      </c>
      <c r="AN103">
        <f ca="1">IF(AND($B103&gt;0,SUM(AN$3:AN102)=0,SUM($H103:AM103)=0),$B103,0)</f>
        <v>0</v>
      </c>
      <c r="AO103">
        <f ca="1">IF(AND($B103&gt;0,SUM(AO$3:AO102)=0,SUM($H103:AN103)=0),$B103,0)</f>
        <v>0</v>
      </c>
      <c r="AP103">
        <f ca="1">IF(AND($B103&gt;0,SUM(AP$3:AP102)=0,SUM($H103:AO103)=0),$B103,0)</f>
        <v>0</v>
      </c>
      <c r="AQ103">
        <f ca="1">IF(AND($B103&gt;0,SUM(AQ$3:AQ102)=0,SUM($H103:AP103)=0),$B103,0)</f>
        <v>0</v>
      </c>
      <c r="AR103">
        <f ca="1">IF(AND($B103&gt;0,SUM(AR$3:AR102)=0,SUM($H103:AQ103)=0),$B103,0)</f>
        <v>0</v>
      </c>
      <c r="AS103">
        <f ca="1">IF(AND($B103&gt;0,SUM(AS$3:AS102)=0,SUM($H103:AR103)=0),$B103,0)</f>
        <v>0</v>
      </c>
      <c r="AT103">
        <f ca="1">IF(AND($B103&gt;0,SUM(AT$3:AT102)=0,SUM($H103:AS103)=0),$B103,0)</f>
        <v>0</v>
      </c>
      <c r="AU103">
        <f ca="1">IF(AND($B103&gt;0,SUM(AU$3:AU102)=0,SUM($H103:AT103)=0),$B103,0)</f>
        <v>0</v>
      </c>
      <c r="AV103">
        <f ca="1">IF(AND($B103&gt;0,SUM(AV$3:AV102)=0,SUM($H103:AU103)=0),$B103,0)</f>
        <v>0</v>
      </c>
      <c r="AW103">
        <f ca="1">IF(AND($B103&gt;0,SUM(AW$3:AW102)=0,SUM($H103:AV103)=0),$B103,0)</f>
        <v>0</v>
      </c>
      <c r="AX103">
        <f ca="1">IF(AND($B103&gt;0,SUM(AX$3:AX102)=0,SUM($H103:AW103)=0),$B103,0)</f>
        <v>0</v>
      </c>
      <c r="AY103">
        <f ca="1">IF(AND($B103&gt;0,SUM(AY$3:AY102)=0,SUM($H103:AX103)=0),$B103,0)</f>
        <v>0</v>
      </c>
      <c r="AZ103">
        <f ca="1">IF(AND($B103&gt;0,SUM(AZ$3:AZ102)=0,SUM($H103:AY103)=0),$B103,0)</f>
        <v>0</v>
      </c>
      <c r="BA103">
        <f ca="1">IF(AND($B103&gt;0,SUM(BA$3:BA102)=0,SUM($H103:AZ103)=0),$B103,0)</f>
        <v>0</v>
      </c>
      <c r="BB103">
        <f ca="1">IF(AND($B103&gt;0,SUM(BB$3:BB102)=0,SUM($H103:BA103)=0),$B103,0)</f>
        <v>0</v>
      </c>
      <c r="BC103">
        <f ca="1">IF(AND($B103&gt;0,SUM(BC$3:BC102)=0,SUM($H103:BB103)=0),$B103,0)</f>
        <v>0</v>
      </c>
      <c r="BD103">
        <f ca="1">IF(AND($B103&gt;0,SUM(BD$3:BD102)=0,SUM($H103:BC103)=0),$B103,0)</f>
        <v>0</v>
      </c>
      <c r="BE103">
        <f ca="1">IF(AND($B103&gt;0,SUM(BE$3:BE102)=0,SUM($H103:BD103)=0),$B103,0)</f>
        <v>0</v>
      </c>
      <c r="BF103">
        <f ca="1">IF(AND($B103&gt;0,SUM(BF$3:BF102)=0,SUM($H103:BE103)=0),$B103,0)</f>
        <v>0</v>
      </c>
      <c r="BG103">
        <f ca="1">IF(AND($B103&gt;0,SUM(BG$3:BG102)=0,SUM($H103:BF103)=0),$B103,0)</f>
        <v>0</v>
      </c>
      <c r="BH103">
        <f ca="1">IF(AND($B103&gt;0,SUM(BH$3:BH102)=0,SUM($H103:BG103)=0),$B103,0)</f>
        <v>0</v>
      </c>
      <c r="BI103">
        <f ca="1">IF(AND($B103&gt;0,SUM(BI$3:BI102)=0,SUM($H103:BH103)=0),$B103,0)</f>
        <v>0</v>
      </c>
      <c r="BJ103">
        <f ca="1">IF(AND($B103&gt;0,SUM(BJ$3:BJ102)=0,SUM($H103:BI103)=0),$B103,0)</f>
        <v>0</v>
      </c>
      <c r="BK103">
        <f ca="1">IF(AND($B103&gt;0,SUM(BK$3:BK102)=0,SUM($H103:BJ103)=0),$B103,0)</f>
        <v>0</v>
      </c>
      <c r="BL103">
        <f ca="1">IF(AND($B103&gt;0,SUM(BL$3:BL102)=0,SUM($H103:BK103)=0),$B103,0)</f>
        <v>0</v>
      </c>
      <c r="BM103">
        <f ca="1">IF(AND($B103&gt;0,SUM(BM$3:BM102)=0,SUM($H103:BL103)=0),$B103,0)</f>
        <v>0</v>
      </c>
      <c r="BN103">
        <f ca="1">IF(AND($B103&gt;0,SUM(BN$3:BN102)=0,SUM($H103:BM103)=0),$B103,0)</f>
        <v>0</v>
      </c>
      <c r="BO103">
        <f ca="1">IF(AND($B103&gt;0,SUM(BO$3:BO102)=0,SUM($H103:BN103)=0),$B103,0)</f>
        <v>0</v>
      </c>
      <c r="BP103">
        <f ca="1">IF(AND($B103&gt;0,SUM(BP$3:BP102)=0,SUM($H103:BO103)=0),$B103,0)</f>
        <v>0</v>
      </c>
      <c r="BQ103">
        <f ca="1">IF(AND($B103&gt;0,SUM(BQ$3:BQ102)=0,SUM($H103:BP103)=0),$B103,0)</f>
        <v>0</v>
      </c>
      <c r="BR103">
        <f ca="1">IF(AND($B103&gt;0,SUM(BR$3:BR102)=0,SUM($H103:BQ103)=0),$B103,0)</f>
        <v>0</v>
      </c>
      <c r="BS103">
        <f ca="1">IF(AND($B103&gt;0,SUM(BS$3:BS102)=0,SUM($H103:BR103)=0),$B103,0)</f>
        <v>0</v>
      </c>
      <c r="BT103">
        <f ca="1">IF(AND($B103&gt;0,SUM(BT$3:BT102)=0,SUM($H103:BS103)=0),$B103,0)</f>
        <v>0</v>
      </c>
      <c r="BU103">
        <f ca="1">IF(AND($B103&gt;0,SUM(BU$3:BU102)=0,SUM($H103:BT103)=0),$B103,0)</f>
        <v>0</v>
      </c>
      <c r="BV103">
        <f ca="1">IF(AND($B103&gt;0,SUM(BV$3:BV102)=0,SUM($H103:BU103)=0),$B103,0)</f>
        <v>0</v>
      </c>
      <c r="BW103">
        <f ca="1">IF(AND($B103&gt;0,SUM(BW$3:BW102)=0,SUM($H103:BV103)=0),$B103,0)</f>
        <v>0</v>
      </c>
      <c r="BX103">
        <f ca="1">IF(AND($B103&gt;0,SUM(BX$3:BX102)=0,SUM($H103:BW103)=0),$B103,0)</f>
        <v>0</v>
      </c>
      <c r="BY103">
        <f ca="1">IF(AND($B103&gt;0,SUM(BY$3:BY102)=0,SUM($H103:BX103)=0),$B103,0)</f>
        <v>0</v>
      </c>
      <c r="BZ103">
        <f ca="1">IF(AND($B103&gt;0,SUM(BZ$3:BZ102)=0,SUM($H103:BY103)=0),$B103,0)</f>
        <v>0</v>
      </c>
      <c r="CA103">
        <f ca="1">IF(AND($B103&gt;0,SUM(CA$3:CA102)=0,SUM($H103:BZ103)=0),$B103,0)</f>
        <v>0</v>
      </c>
      <c r="CB103">
        <f ca="1">IF(AND($B103&gt;0,SUM(CB$3:CB102)=0,SUM($H103:CA103)=0),$B103,0)</f>
        <v>0</v>
      </c>
      <c r="CC103">
        <f ca="1">IF(AND($B103&gt;0,SUM(CC$3:CC102)=0,SUM($H103:CB103)=0),$B103,0)</f>
        <v>0</v>
      </c>
      <c r="CD103">
        <f ca="1">IF(AND($B103&gt;0,SUM(CD$3:CD102)=0,SUM($H103:CC103)=0),$B103,0)</f>
        <v>0</v>
      </c>
      <c r="CE103">
        <f ca="1">IF(AND($B103&gt;0,SUM(CE$3:CE102)=0,SUM($H103:CD103)=0),$B103,0)</f>
        <v>0</v>
      </c>
      <c r="CF103">
        <f ca="1">IF(AND($B103&gt;0,SUM(CF$3:CF102)=0,SUM($H103:CE103)=0),$B103,0)</f>
        <v>0</v>
      </c>
      <c r="CG103">
        <f ca="1">IF(AND($B103&gt;0,SUM(CG$3:CG102)=0,SUM($H103:CF103)=0),$B103,0)</f>
        <v>0</v>
      </c>
      <c r="CH103">
        <f ca="1">IF(AND($B103&gt;0,SUM(CH$3:CH102)=0,SUM($H103:CG103)=0),$B103,0)</f>
        <v>0</v>
      </c>
      <c r="CI103">
        <f ca="1">IF(AND($B103&gt;0,SUM(CI$3:CI102)=0,SUM($H103:CH103)=0),$B103,0)</f>
        <v>0</v>
      </c>
      <c r="CJ103">
        <f ca="1">IF(AND($B103&gt;0,SUM(CJ$3:CJ102)=0,SUM($H103:CI103)=0),$B103,0)</f>
        <v>0</v>
      </c>
      <c r="CK103">
        <f ca="1">IF(AND($B103&gt;0,SUM(CK$3:CK102)=0,SUM($H103:CJ103)=0),$B103,0)</f>
        <v>0</v>
      </c>
      <c r="CL103">
        <f ca="1">IF(AND($B103&gt;0,SUM(CL$3:CL102)=0,SUM($H103:CK103)=0),$B103,0)</f>
        <v>0</v>
      </c>
      <c r="CM103">
        <f ca="1">IF(AND($B103&gt;0,SUM(CM$3:CM102)=0,SUM($H103:CL103)=0),$B103,0)</f>
        <v>0</v>
      </c>
      <c r="CN103">
        <f ca="1">IF(AND($B103&gt;0,SUM(CN$3:CN102)=0,SUM($H103:CM103)=0),$B103,0)</f>
        <v>0</v>
      </c>
      <c r="CO103">
        <f ca="1">IF(AND($B103&gt;0,SUM(CO$3:CO102)=0,SUM($H103:CN103)=0),$B103,0)</f>
        <v>0</v>
      </c>
      <c r="CP103">
        <f ca="1">IF(AND($B103&gt;0,SUM(CP$3:CP102)=0,SUM($H103:CO103)=0),$B103,0)</f>
        <v>0</v>
      </c>
      <c r="CQ103">
        <f ca="1">IF(AND($B103&gt;0,SUM(CQ$3:CQ102)=0,SUM($H103:CP103)=0),$B103,0)</f>
        <v>0</v>
      </c>
      <c r="CR103">
        <f ca="1">IF(AND($B103&gt;0,SUM(CR$3:CR102)=0,SUM($H103:CQ103)=0),$B103,0)</f>
        <v>0</v>
      </c>
      <c r="CS103">
        <f ca="1">IF(AND($B103&gt;0,SUM(CS$3:CS102)=0,SUM($H103:CR103)=0),$B103,0)</f>
        <v>0</v>
      </c>
      <c r="CT103">
        <f ca="1">IF(AND($B103&gt;0,SUM(CT$3:CT102)=0,SUM($H103:CS103)=0),$B103,0)</f>
        <v>0</v>
      </c>
      <c r="CU103">
        <f ca="1">IF(AND($B103&gt;0,SUM(CU$3:CU102)=0,SUM($H103:CT103)=0),$B103,0)</f>
        <v>0</v>
      </c>
      <c r="CV103">
        <f ca="1">IF(AND($B103&gt;0,SUM(CV$3:CV102)=0,SUM($H103:CU103)=0),$B103,0)</f>
        <v>0</v>
      </c>
      <c r="CW103">
        <f ca="1">IF(AND($B103&gt;0,SUM(CW$3:CW102)=0,SUM($H103:CV103)=0),$B103,0)</f>
        <v>0</v>
      </c>
      <c r="CX103">
        <f ca="1">IF(AND($B103&gt;0,SUM(CX$3:CX102)=0,SUM($H103:CW103)=0),$B103,0)</f>
        <v>0</v>
      </c>
      <c r="CY103">
        <f ca="1">IF(AND($B103&gt;0,SUM(CY$3:CY102)=0,SUM($H103:CX103)=0),$B103,0)</f>
        <v>0</v>
      </c>
      <c r="CZ103">
        <f ca="1">IF(AND($B103&gt;0,SUM(CZ$3:CZ102)=0,SUM($H103:CY103)=0),$B103,0)</f>
        <v>0</v>
      </c>
      <c r="DA103">
        <f ca="1">IF(AND($B103&gt;0,SUM(DA$3:DA102)=0,SUM($H103:CZ103)=0),$B103,0)</f>
        <v>0</v>
      </c>
      <c r="DB103">
        <f ca="1">IF(AND($B103&gt;0,SUM(DB$3:DB102)=0,SUM($H103:DA103)=0),$B103,0)</f>
        <v>0</v>
      </c>
      <c r="DC103">
        <f ca="1">IF(AND($B103&gt;0,SUM(DC$3:DC102)=0,SUM($H103:DB103)=0),$B103,0)</f>
        <v>0</v>
      </c>
      <c r="DD103">
        <f ca="1">IF(AND($B103&gt;0,SUM(DD$3:DD102)=0,SUM($H103:DC103)=0),$B103,0)</f>
        <v>0</v>
      </c>
      <c r="DE103">
        <f ca="1">IF(AND($B103&gt;0,SUM(DE$3:DE102)=0,SUM($H103:DD103)=0),$B103,0)</f>
        <v>0</v>
      </c>
      <c r="DF103">
        <f ca="1">IF(AND($B103&gt;0,SUM(DF$3:DF102)=0,SUM($H103:DE103)=0),$B103,0)</f>
        <v>0</v>
      </c>
      <c r="DG103">
        <f ca="1">IF(AND($B103&gt;0,SUM(DG$3:DG102)=0,SUM($H103:DF103)=0),$B103,0)</f>
        <v>0</v>
      </c>
      <c r="DH103">
        <f ca="1">IF(AND($B103&gt;0,SUM(DH$3:DH102)=0,SUM($H103:DG103)=0),$B103,0)</f>
        <v>0</v>
      </c>
      <c r="DI103">
        <f ca="1">IF(AND($B103&gt;0,SUM(DI$3:DI102)=0,SUM($H103:DH103)=0),$B103,0)</f>
        <v>0</v>
      </c>
      <c r="DJ103">
        <f ca="1">IF(AND($B103&gt;0,SUM(DJ$3:DJ102)=0,SUM($H103:DI103)=0),$B103,0)</f>
        <v>0</v>
      </c>
      <c r="DK103">
        <f ca="1">IF(AND($B103&gt;0,SUM(DK$3:DK102)=0,SUM($H103:DJ103)=0),$B103,0)</f>
        <v>0</v>
      </c>
      <c r="DL103">
        <f ca="1">IF(AND($B103&gt;0,SUM(DL$3:DL102)=0,SUM($H103:DK103)=0),$B103,0)</f>
        <v>0</v>
      </c>
      <c r="DM103">
        <f ca="1">IF(AND($B103&gt;0,SUM(DM$3:DM102)=0,SUM($H103:DL103)=0),$B103,0)</f>
        <v>0</v>
      </c>
      <c r="DN103">
        <f ca="1">IF(AND($B103&gt;0,SUM(DN$3:DN102)=0,SUM($H103:DM103)=0),$B103,0)</f>
        <v>0</v>
      </c>
      <c r="DO103">
        <f ca="1">IF(AND($B103&gt;0,SUM(DO$3:DO102)=0,SUM($H103:DN103)=0),$B103,0)</f>
        <v>0</v>
      </c>
      <c r="DP103">
        <f ca="1">IF(AND($B103&gt;0,SUM(DP$3:DP102)=0,SUM($H103:DO103)=0),$B103,0)</f>
        <v>0</v>
      </c>
      <c r="DQ103">
        <f ca="1">IF(AND($B103&gt;0,SUM(DQ$3:DQ102)=0,SUM($H103:DP103)=0),$B103,0)</f>
        <v>0</v>
      </c>
      <c r="DR103">
        <f ca="1">IF(AND($B103&gt;0,SUM(DR$3:DR102)=0,SUM($H103:DQ103)=0),$B103,0)</f>
        <v>0</v>
      </c>
      <c r="DS103">
        <f ca="1">IF(AND($B103&gt;0,SUM(DS$3:DS102)=0,SUM($H103:DR103)=0),$B103,0)</f>
        <v>0</v>
      </c>
      <c r="DT103">
        <f ca="1">IF(AND($B103&gt;0,SUM(DT$3:DT102)=0,SUM($H103:DS103)=0),$B103,0)</f>
        <v>0</v>
      </c>
      <c r="DU103">
        <f ca="1">IF(AND($B103&gt;0,SUM(DU$3:DU102)=0,SUM($H103:DT103)=0),$B103,0)</f>
        <v>0</v>
      </c>
      <c r="DV103">
        <f ca="1">IF(AND($B103&gt;0,SUM(DV$3:DV102)=0,SUM($H103:DU103)=0),$B103,0)</f>
        <v>0</v>
      </c>
      <c r="DW103">
        <f ca="1">IF(AND($B103&gt;0,SUM(DW$3:DW102)=0,SUM($H103:DV103)=0),$B103,0)</f>
        <v>0</v>
      </c>
      <c r="DX103">
        <f ca="1">IF(AND($B103&gt;0,SUM(DX$3:DX102)=0,SUM($H103:DW103)=0),$B103,0)</f>
        <v>0</v>
      </c>
      <c r="DY103">
        <f ca="1">IF(AND($B103&gt;0,SUM(DY$3:DY102)=0,SUM($H103:DX103)=0),$B103,0)</f>
        <v>0</v>
      </c>
      <c r="DZ103">
        <f ca="1">IF(AND($B103&gt;0,SUM(DZ$3:DZ102)=0,SUM($H103:DY103)=0),$B103,0)</f>
        <v>0</v>
      </c>
      <c r="EA103">
        <f ca="1">IF(AND($B103&gt;0,SUM(EA$3:EA102)=0,SUM($H103:DZ103)=0),$B103,0)</f>
        <v>0</v>
      </c>
      <c r="EB103">
        <f ca="1">IF(AND($B103&gt;0,SUM(EB$3:EB102)=0,SUM($H103:EA103)=0),$B103,0)</f>
        <v>0</v>
      </c>
      <c r="EC103">
        <f ca="1">IF(AND($B103&gt;0,SUM(EC$3:EC102)=0,SUM($H103:EB103)=0),$B103,0)</f>
        <v>0</v>
      </c>
      <c r="ED103">
        <f ca="1">IF(AND($B103&gt;0,SUM(ED$3:ED102)=0,SUM($H103:EC103)=0),$B103,0)</f>
        <v>0</v>
      </c>
      <c r="EE103">
        <f ca="1">IF(AND($B103&gt;0,SUM(EE$3:EE102)=0,SUM($H103:ED103)=0),$B103,0)</f>
        <v>0</v>
      </c>
      <c r="EF103">
        <f ca="1">IF(AND($B103&gt;0,SUM(EF$3:EF102)=0,SUM($H103:EE103)=0),$B103,0)</f>
        <v>0</v>
      </c>
      <c r="EG103">
        <f ca="1">IF(AND($B103&gt;0,SUM(EG$3:EG102)=0,SUM($H103:EF103)=0),$B103,0)</f>
        <v>0</v>
      </c>
      <c r="EH103">
        <f ca="1">IF(AND($B103&gt;0,SUM(EH$3:EH102)=0,SUM($H103:EG103)=0),$B103,0)</f>
        <v>0</v>
      </c>
      <c r="EI103">
        <f ca="1">IF(AND($B103&gt;0,SUM(EI$3:EI102)=0,SUM($H103:EH103)=0),$B103,0)</f>
        <v>0</v>
      </c>
      <c r="EJ103">
        <f ca="1">IF(AND($B103&gt;0,SUM(EJ$3:EJ102)=0,SUM($H103:EI103)=0),$B103,0)</f>
        <v>0</v>
      </c>
      <c r="EK103">
        <f ca="1">IF(AND($B103&gt;0,SUM(EK$3:EK102)=0,SUM($H103:EJ103)=0),$B103,0)</f>
        <v>0</v>
      </c>
      <c r="EL103">
        <f ca="1">IF(AND($B103&gt;0,SUM(EL$3:EL102)=0,SUM($H103:EK103)=0),$B103,0)</f>
        <v>0</v>
      </c>
      <c r="EM103">
        <f ca="1">IF(AND($B103&gt;0,SUM(EM$3:EM102)=0,SUM($H103:EL103)=0),$B103,0)</f>
        <v>0</v>
      </c>
      <c r="EN103">
        <f ca="1">IF(AND($B103&gt;0,SUM(EN$3:EN102)=0,SUM($H103:EM103)=0),$B103,0)</f>
        <v>0</v>
      </c>
      <c r="EO103">
        <f ca="1">IF(AND($B103&gt;0,SUM(EO$3:EO102)=0,SUM($H103:EN103)=0),$B103,0)</f>
        <v>0</v>
      </c>
      <c r="EP103">
        <f ca="1">IF(AND($B103&gt;0,SUM(EP$3:EP102)=0,SUM($H103:EO103)=0),$B103,0)</f>
        <v>0</v>
      </c>
      <c r="EQ103">
        <f ca="1">IF(AND($B103&gt;0,SUM(EQ$3:EQ102)=0,SUM($H103:EP103)=0),$B103,0)</f>
        <v>0</v>
      </c>
      <c r="ER103">
        <f ca="1">IF(AND($B103&gt;0,SUM(ER$3:ER102)=0,SUM($H103:EQ103)=0),$B103,0)</f>
        <v>0</v>
      </c>
      <c r="ES103">
        <f ca="1">IF(AND($B103&gt;0,SUM(ES$3:ES102)=0,SUM($H103:ER103)=0),$B103,0)</f>
        <v>0</v>
      </c>
      <c r="ET103">
        <f ca="1">IF(AND($B103&gt;0,SUM(ET$3:ET102)=0,SUM($H103:ES103)=0),$B103,0)</f>
        <v>0</v>
      </c>
      <c r="EU103">
        <f ca="1">IF(AND($B103&gt;0,SUM(EU$3:EU102)=0,SUM($H103:ET103)=0),$B103,0)</f>
        <v>0</v>
      </c>
      <c r="EV103">
        <f ca="1">IF(AND($B103&gt;0,SUM(EV$3:EV102)=0,SUM($H103:EU103)=0),$B103,0)</f>
        <v>0</v>
      </c>
      <c r="EW103">
        <f ca="1">IF(AND($B103&gt;0,SUM(EW$3:EW102)=0,SUM($H103:EV103)=0),$B103,0)</f>
        <v>0</v>
      </c>
      <c r="EX103">
        <f ca="1">IF(AND($B103&gt;0,SUM(EX$3:EX102)=0,SUM($H103:EW103)=0),$B103,0)</f>
        <v>0</v>
      </c>
      <c r="EY103">
        <f ca="1">IF(AND($B103&gt;0,SUM(EY$3:EY102)=0,SUM($H103:EX103)=0),$B103,0)</f>
        <v>0</v>
      </c>
      <c r="EZ103">
        <f ca="1">IF(AND($B103&gt;0,SUM(EZ$3:EZ102)=0,SUM($H103:EY103)=0),$B103,0)</f>
        <v>0</v>
      </c>
      <c r="FA103">
        <f ca="1">IF(AND($B103&gt;0,SUM(FA$3:FA102)=0,SUM($H103:EZ103)=0),$B103,0)</f>
        <v>0</v>
      </c>
      <c r="FB103">
        <f ca="1">IF(AND($B103&gt;0,SUM(FB$3:FB102)=0,SUM($H103:FA103)=0),$B103,0)</f>
        <v>0</v>
      </c>
      <c r="FC103">
        <f ca="1">IF(AND($B103&gt;0,SUM(FC$3:FC102)=0,SUM($H103:FB103)=0),$B103,0)</f>
        <v>0</v>
      </c>
      <c r="FD103">
        <f ca="1">IF(AND($B103&gt;0,SUM(FD$3:FD102)=0,SUM($H103:FC103)=0),$B103,0)</f>
        <v>0</v>
      </c>
      <c r="FE103">
        <f ca="1">IF(AND($B103&gt;0,SUM(FE$3:FE102)=0,SUM($H103:FD103)=0),$B103,0)</f>
        <v>0</v>
      </c>
      <c r="FF103">
        <f ca="1">IF(AND($B103&gt;0,SUM(FF$3:FF102)=0,SUM($H103:FE103)=0),$B103,0)</f>
        <v>0</v>
      </c>
      <c r="FG103">
        <f ca="1">IF(AND($B103&gt;0,SUM(FG$3:FG102)=0,SUM($H103:FF103)=0),$B103,0)</f>
        <v>0</v>
      </c>
      <c r="FH103">
        <f ca="1">IF(AND($B103&gt;0,SUM(FH$3:FH102)=0,SUM($H103:FG103)=0),$B103,0)</f>
        <v>0</v>
      </c>
      <c r="FI103">
        <f ca="1">IF(AND($B103&gt;0,SUM(FI$3:FI102)=0,SUM($H103:FH103)=0),$B103,0)</f>
        <v>0</v>
      </c>
      <c r="FJ103">
        <f ca="1">IF(AND($B103&gt;0,SUM(FJ$3:FJ102)=0,SUM($H103:FI103)=0),$B103,0)</f>
        <v>0</v>
      </c>
      <c r="FK103">
        <f ca="1">IF(AND($B103&gt;0,SUM(FK$3:FK102)=0,SUM($H103:FJ103)=0),$B103,0)</f>
        <v>0</v>
      </c>
      <c r="FL103">
        <f ca="1">IF(AND($B103&gt;0,SUM(FL$3:FL102)=0,SUM($H103:FK103)=0),$B103,0)</f>
        <v>0</v>
      </c>
      <c r="FM103">
        <f ca="1">IF(AND($B103&gt;0,SUM(FM$3:FM102)=0,SUM($H103:FL103)=0),$B103,0)</f>
        <v>0</v>
      </c>
      <c r="FN103">
        <f ca="1">IF(AND($B103&gt;0,SUM(FN$3:FN102)=0,SUM($H103:FM103)=0),$B103,0)</f>
        <v>0</v>
      </c>
      <c r="FS103" s="67" t="s">
        <v>332</v>
      </c>
      <c r="FT103" s="67" t="s">
        <v>168</v>
      </c>
      <c r="FU103" s="342">
        <v>7906370</v>
      </c>
      <c r="FV103" s="69" t="str">
        <f>MOD_INC</f>
        <v>-</v>
      </c>
      <c r="FY103" s="249" t="s">
        <v>628</v>
      </c>
      <c r="FZ103" s="67" t="s">
        <v>168</v>
      </c>
      <c r="GA103" s="67" t="str">
        <f>""</f>
        <v/>
      </c>
      <c r="GB103" s="69" t="str">
        <f>MOD_INC</f>
        <v>-</v>
      </c>
      <c r="GE103" s="67" t="s">
        <v>716</v>
      </c>
      <c r="GF103" s="67" t="s">
        <v>168</v>
      </c>
      <c r="GG103" s="67" t="str">
        <f>""</f>
        <v/>
      </c>
      <c r="GH103" s="69" t="str">
        <f>MOD_INC</f>
        <v>-</v>
      </c>
    </row>
    <row r="104" spans="1:190" ht="15.75" thickBot="1" x14ac:dyDescent="0.3">
      <c r="A104">
        <v>104</v>
      </c>
      <c r="B104">
        <f ca="1">IF(HOOD_INC=SelectionData!F72,'Product Codes'!A104,0)</f>
        <v>0</v>
      </c>
      <c r="C104" s="240" t="str">
        <f t="shared" ca="1" si="10"/>
        <v>Smart Cooker Hood</v>
      </c>
      <c r="D104" s="240" t="str">
        <f t="shared" ca="1" si="11"/>
        <v xml:space="preserve">Select hood </v>
      </c>
      <c r="E104" s="240" t="str">
        <f t="shared" ca="1" si="12"/>
        <v>******</v>
      </c>
      <c r="F104" s="240">
        <f t="shared" ca="1" si="13"/>
        <v>1</v>
      </c>
      <c r="G104" s="47">
        <f ca="1">INDEX($I$2:$FN$2,ROWS(G$2:G104))</f>
        <v>0</v>
      </c>
      <c r="H104">
        <v>0</v>
      </c>
      <c r="I104">
        <f ca="1">IF(AND($B104&gt;0,SUM(I$3:I103)=0,SUM($H104:H104)=0),$B104,0)</f>
        <v>0</v>
      </c>
      <c r="J104">
        <f ca="1">IF(AND($B104&gt;0,SUM(J$3:J103)=0,SUM($H104:I104)=0),$B104,0)</f>
        <v>0</v>
      </c>
      <c r="K104">
        <f ca="1">IF(AND($B104&gt;0,SUM(K$3:K103)=0,SUM($H104:J104)=0),$B104,0)</f>
        <v>0</v>
      </c>
      <c r="L104">
        <f ca="1">IF(AND($B104&gt;0,SUM(L$3:L103)=0,SUM($H104:K104)=0),$B104,0)</f>
        <v>0</v>
      </c>
      <c r="M104">
        <f ca="1">IF(AND($B104&gt;0,SUM(M$3:M103)=0,SUM($H104:L104)=0),$B104,0)</f>
        <v>0</v>
      </c>
      <c r="N104">
        <f ca="1">IF(AND($B104&gt;0,SUM(N$3:N103)=0,SUM($H104:M104)=0),$B104,0)</f>
        <v>0</v>
      </c>
      <c r="O104">
        <f ca="1">IF(AND($B104&gt;0,SUM(O$3:O103)=0,SUM($H104:N104)=0),$B104,0)</f>
        <v>0</v>
      </c>
      <c r="P104">
        <f ca="1">IF(AND($B104&gt;0,SUM(P$3:P103)=0,SUM($H104:O104)=0),$B104,0)</f>
        <v>0</v>
      </c>
      <c r="Q104">
        <f ca="1">IF(AND($B104&gt;0,SUM(Q$3:Q103)=0,SUM($H104:P104)=0),$B104,0)</f>
        <v>0</v>
      </c>
      <c r="R104">
        <f ca="1">IF(AND($B104&gt;0,SUM(R$3:R103)=0,SUM($H104:Q104)=0),$B104,0)</f>
        <v>0</v>
      </c>
      <c r="S104">
        <f ca="1">IF(AND($B104&gt;0,SUM(S$3:S103)=0,SUM($H104:R104)=0),$B104,0)</f>
        <v>0</v>
      </c>
      <c r="T104">
        <f ca="1">IF(AND($B104&gt;0,SUM(T$3:T103)=0,SUM($H104:S104)=0),$B104,0)</f>
        <v>0</v>
      </c>
      <c r="U104">
        <f ca="1">IF(AND($B104&gt;0,SUM(U$3:U103)=0,SUM($H104:T104)=0),$B104,0)</f>
        <v>0</v>
      </c>
      <c r="V104">
        <f ca="1">IF(AND($B104&gt;0,SUM(V$3:V103)=0,SUM($H104:U104)=0),$B104,0)</f>
        <v>0</v>
      </c>
      <c r="W104">
        <f ca="1">IF(AND($B104&gt;0,SUM(W$3:W103)=0,SUM($H104:V104)=0),$B104,0)</f>
        <v>0</v>
      </c>
      <c r="X104">
        <f ca="1">IF(AND($B104&gt;0,SUM(X$3:X103)=0,SUM($H104:W104)=0),$B104,0)</f>
        <v>0</v>
      </c>
      <c r="Y104">
        <f ca="1">IF(AND($B104&gt;0,SUM(Y$3:Y103)=0,SUM($H104:X104)=0),$B104,0)</f>
        <v>0</v>
      </c>
      <c r="Z104">
        <f ca="1">IF(AND($B104&gt;0,SUM(Z$3:Z103)=0,SUM($H104:Y104)=0),$B104,0)</f>
        <v>0</v>
      </c>
      <c r="AA104">
        <f ca="1">IF(AND($B104&gt;0,SUM(AA$3:AA103)=0,SUM($H104:Z104)=0),$B104,0)</f>
        <v>0</v>
      </c>
      <c r="AB104">
        <f ca="1">IF(AND($B104&gt;0,SUM(AB$3:AB103)=0,SUM($H104:AA104)=0),$B104,0)</f>
        <v>0</v>
      </c>
      <c r="AC104">
        <f ca="1">IF(AND($B104&gt;0,SUM(AC$3:AC103)=0,SUM($H104:AB104)=0),$B104,0)</f>
        <v>0</v>
      </c>
      <c r="AD104">
        <f ca="1">IF(AND($B104&gt;0,SUM(AD$3:AD103)=0,SUM($H104:AC104)=0),$B104,0)</f>
        <v>0</v>
      </c>
      <c r="AE104">
        <f ca="1">IF(AND($B104&gt;0,SUM(AE$3:AE103)=0,SUM($H104:AD104)=0),$B104,0)</f>
        <v>0</v>
      </c>
      <c r="AF104">
        <f ca="1">IF(AND($B104&gt;0,SUM(AF$3:AF103)=0,SUM($H104:AE104)=0),$B104,0)</f>
        <v>0</v>
      </c>
      <c r="AG104">
        <f ca="1">IF(AND($B104&gt;0,SUM(AG$3:AG103)=0,SUM($H104:AF104)=0),$B104,0)</f>
        <v>0</v>
      </c>
      <c r="AH104">
        <f ca="1">IF(AND($B104&gt;0,SUM(AH$3:AH103)=0,SUM($H104:AG104)=0),$B104,0)</f>
        <v>0</v>
      </c>
      <c r="AI104">
        <f ca="1">IF(AND($B104&gt;0,SUM(AI$3:AI103)=0,SUM($H104:AH104)=0),$B104,0)</f>
        <v>0</v>
      </c>
      <c r="AJ104">
        <f ca="1">IF(AND($B104&gt;0,SUM(AJ$3:AJ103)=0,SUM($H104:AI104)=0),$B104,0)</f>
        <v>0</v>
      </c>
      <c r="AK104">
        <f ca="1">IF(AND($B104&gt;0,SUM(AK$3:AK103)=0,SUM($H104:AJ104)=0),$B104,0)</f>
        <v>0</v>
      </c>
      <c r="AL104">
        <f ca="1">IF(AND($B104&gt;0,SUM(AL$3:AL103)=0,SUM($H104:AK104)=0),$B104,0)</f>
        <v>0</v>
      </c>
      <c r="AM104">
        <f ca="1">IF(AND($B104&gt;0,SUM(AM$3:AM103)=0,SUM($H104:AL104)=0),$B104,0)</f>
        <v>0</v>
      </c>
      <c r="AN104">
        <f ca="1">IF(AND($B104&gt;0,SUM(AN$3:AN103)=0,SUM($H104:AM104)=0),$B104,0)</f>
        <v>0</v>
      </c>
      <c r="AO104">
        <f ca="1">IF(AND($B104&gt;0,SUM(AO$3:AO103)=0,SUM($H104:AN104)=0),$B104,0)</f>
        <v>0</v>
      </c>
      <c r="AP104">
        <f ca="1">IF(AND($B104&gt;0,SUM(AP$3:AP103)=0,SUM($H104:AO104)=0),$B104,0)</f>
        <v>0</v>
      </c>
      <c r="AQ104">
        <f ca="1">IF(AND($B104&gt;0,SUM(AQ$3:AQ103)=0,SUM($H104:AP104)=0),$B104,0)</f>
        <v>0</v>
      </c>
      <c r="AR104">
        <f ca="1">IF(AND($B104&gt;0,SUM(AR$3:AR103)=0,SUM($H104:AQ104)=0),$B104,0)</f>
        <v>0</v>
      </c>
      <c r="AS104">
        <f ca="1">IF(AND($B104&gt;0,SUM(AS$3:AS103)=0,SUM($H104:AR104)=0),$B104,0)</f>
        <v>0</v>
      </c>
      <c r="AT104">
        <f ca="1">IF(AND($B104&gt;0,SUM(AT$3:AT103)=0,SUM($H104:AS104)=0),$B104,0)</f>
        <v>0</v>
      </c>
      <c r="AU104">
        <f ca="1">IF(AND($B104&gt;0,SUM(AU$3:AU103)=0,SUM($H104:AT104)=0),$B104,0)</f>
        <v>0</v>
      </c>
      <c r="AV104">
        <f ca="1">IF(AND($B104&gt;0,SUM(AV$3:AV103)=0,SUM($H104:AU104)=0),$B104,0)</f>
        <v>0</v>
      </c>
      <c r="AW104">
        <f ca="1">IF(AND($B104&gt;0,SUM(AW$3:AW103)=0,SUM($H104:AV104)=0),$B104,0)</f>
        <v>0</v>
      </c>
      <c r="AX104">
        <f ca="1">IF(AND($B104&gt;0,SUM(AX$3:AX103)=0,SUM($H104:AW104)=0),$B104,0)</f>
        <v>0</v>
      </c>
      <c r="AY104">
        <f ca="1">IF(AND($B104&gt;0,SUM(AY$3:AY103)=0,SUM($H104:AX104)=0),$B104,0)</f>
        <v>0</v>
      </c>
      <c r="AZ104">
        <f ca="1">IF(AND($B104&gt;0,SUM(AZ$3:AZ103)=0,SUM($H104:AY104)=0),$B104,0)</f>
        <v>0</v>
      </c>
      <c r="BA104">
        <f ca="1">IF(AND($B104&gt;0,SUM(BA$3:BA103)=0,SUM($H104:AZ104)=0),$B104,0)</f>
        <v>0</v>
      </c>
      <c r="BB104">
        <f ca="1">IF(AND($B104&gt;0,SUM(BB$3:BB103)=0,SUM($H104:BA104)=0),$B104,0)</f>
        <v>0</v>
      </c>
      <c r="BC104">
        <f ca="1">IF(AND($B104&gt;0,SUM(BC$3:BC103)=0,SUM($H104:BB104)=0),$B104,0)</f>
        <v>0</v>
      </c>
      <c r="BD104">
        <f ca="1">IF(AND($B104&gt;0,SUM(BD$3:BD103)=0,SUM($H104:BC104)=0),$B104,0)</f>
        <v>0</v>
      </c>
      <c r="BE104">
        <f ca="1">IF(AND($B104&gt;0,SUM(BE$3:BE103)=0,SUM($H104:BD104)=0),$B104,0)</f>
        <v>0</v>
      </c>
      <c r="BF104">
        <f ca="1">IF(AND($B104&gt;0,SUM(BF$3:BF103)=0,SUM($H104:BE104)=0),$B104,0)</f>
        <v>0</v>
      </c>
      <c r="BG104">
        <f ca="1">IF(AND($B104&gt;0,SUM(BG$3:BG103)=0,SUM($H104:BF104)=0),$B104,0)</f>
        <v>0</v>
      </c>
      <c r="BH104">
        <f ca="1">IF(AND($B104&gt;0,SUM(BH$3:BH103)=0,SUM($H104:BG104)=0),$B104,0)</f>
        <v>0</v>
      </c>
      <c r="BI104">
        <f ca="1">IF(AND($B104&gt;0,SUM(BI$3:BI103)=0,SUM($H104:BH104)=0),$B104,0)</f>
        <v>0</v>
      </c>
      <c r="BJ104">
        <f ca="1">IF(AND($B104&gt;0,SUM(BJ$3:BJ103)=0,SUM($H104:BI104)=0),$B104,0)</f>
        <v>0</v>
      </c>
      <c r="BK104">
        <f ca="1">IF(AND($B104&gt;0,SUM(BK$3:BK103)=0,SUM($H104:BJ104)=0),$B104,0)</f>
        <v>0</v>
      </c>
      <c r="BL104">
        <f ca="1">IF(AND($B104&gt;0,SUM(BL$3:BL103)=0,SUM($H104:BK104)=0),$B104,0)</f>
        <v>0</v>
      </c>
      <c r="BM104">
        <f ca="1">IF(AND($B104&gt;0,SUM(BM$3:BM103)=0,SUM($H104:BL104)=0),$B104,0)</f>
        <v>0</v>
      </c>
      <c r="BN104">
        <f ca="1">IF(AND($B104&gt;0,SUM(BN$3:BN103)=0,SUM($H104:BM104)=0),$B104,0)</f>
        <v>0</v>
      </c>
      <c r="BO104">
        <f ca="1">IF(AND($B104&gt;0,SUM(BO$3:BO103)=0,SUM($H104:BN104)=0),$B104,0)</f>
        <v>0</v>
      </c>
      <c r="BP104">
        <f ca="1">IF(AND($B104&gt;0,SUM(BP$3:BP103)=0,SUM($H104:BO104)=0),$B104,0)</f>
        <v>0</v>
      </c>
      <c r="BQ104">
        <f ca="1">IF(AND($B104&gt;0,SUM(BQ$3:BQ103)=0,SUM($H104:BP104)=0),$B104,0)</f>
        <v>0</v>
      </c>
      <c r="BR104">
        <f ca="1">IF(AND($B104&gt;0,SUM(BR$3:BR103)=0,SUM($H104:BQ104)=0),$B104,0)</f>
        <v>0</v>
      </c>
      <c r="BS104">
        <f ca="1">IF(AND($B104&gt;0,SUM(BS$3:BS103)=0,SUM($H104:BR104)=0),$B104,0)</f>
        <v>0</v>
      </c>
      <c r="BT104">
        <f ca="1">IF(AND($B104&gt;0,SUM(BT$3:BT103)=0,SUM($H104:BS104)=0),$B104,0)</f>
        <v>0</v>
      </c>
      <c r="BU104">
        <f ca="1">IF(AND($B104&gt;0,SUM(BU$3:BU103)=0,SUM($H104:BT104)=0),$B104,0)</f>
        <v>0</v>
      </c>
      <c r="BV104">
        <f ca="1">IF(AND($B104&gt;0,SUM(BV$3:BV103)=0,SUM($H104:BU104)=0),$B104,0)</f>
        <v>0</v>
      </c>
      <c r="BW104">
        <f ca="1">IF(AND($B104&gt;0,SUM(BW$3:BW103)=0,SUM($H104:BV104)=0),$B104,0)</f>
        <v>0</v>
      </c>
      <c r="BX104">
        <f ca="1">IF(AND($B104&gt;0,SUM(BX$3:BX103)=0,SUM($H104:BW104)=0),$B104,0)</f>
        <v>0</v>
      </c>
      <c r="BY104">
        <f ca="1">IF(AND($B104&gt;0,SUM(BY$3:BY103)=0,SUM($H104:BX104)=0),$B104,0)</f>
        <v>0</v>
      </c>
      <c r="BZ104">
        <f ca="1">IF(AND($B104&gt;0,SUM(BZ$3:BZ103)=0,SUM($H104:BY104)=0),$B104,0)</f>
        <v>0</v>
      </c>
      <c r="CA104">
        <f ca="1">IF(AND($B104&gt;0,SUM(CA$3:CA103)=0,SUM($H104:BZ104)=0),$B104,0)</f>
        <v>0</v>
      </c>
      <c r="CB104">
        <f ca="1">IF(AND($B104&gt;0,SUM(CB$3:CB103)=0,SUM($H104:CA104)=0),$B104,0)</f>
        <v>0</v>
      </c>
      <c r="CC104">
        <f ca="1">IF(AND($B104&gt;0,SUM(CC$3:CC103)=0,SUM($H104:CB104)=0),$B104,0)</f>
        <v>0</v>
      </c>
      <c r="CD104">
        <f ca="1">IF(AND($B104&gt;0,SUM(CD$3:CD103)=0,SUM($H104:CC104)=0),$B104,0)</f>
        <v>0</v>
      </c>
      <c r="CE104">
        <f ca="1">IF(AND($B104&gt;0,SUM(CE$3:CE103)=0,SUM($H104:CD104)=0),$B104,0)</f>
        <v>0</v>
      </c>
      <c r="CF104">
        <f ca="1">IF(AND($B104&gt;0,SUM(CF$3:CF103)=0,SUM($H104:CE104)=0),$B104,0)</f>
        <v>0</v>
      </c>
      <c r="CG104">
        <f ca="1">IF(AND($B104&gt;0,SUM(CG$3:CG103)=0,SUM($H104:CF104)=0),$B104,0)</f>
        <v>0</v>
      </c>
      <c r="CH104">
        <f ca="1">IF(AND($B104&gt;0,SUM(CH$3:CH103)=0,SUM($H104:CG104)=0),$B104,0)</f>
        <v>0</v>
      </c>
      <c r="CI104">
        <f ca="1">IF(AND($B104&gt;0,SUM(CI$3:CI103)=0,SUM($H104:CH104)=0),$B104,0)</f>
        <v>0</v>
      </c>
      <c r="CJ104">
        <f ca="1">IF(AND($B104&gt;0,SUM(CJ$3:CJ103)=0,SUM($H104:CI104)=0),$B104,0)</f>
        <v>0</v>
      </c>
      <c r="CK104">
        <f ca="1">IF(AND($B104&gt;0,SUM(CK$3:CK103)=0,SUM($H104:CJ104)=0),$B104,0)</f>
        <v>0</v>
      </c>
      <c r="CL104">
        <f ca="1">IF(AND($B104&gt;0,SUM(CL$3:CL103)=0,SUM($H104:CK104)=0),$B104,0)</f>
        <v>0</v>
      </c>
      <c r="CM104">
        <f ca="1">IF(AND($B104&gt;0,SUM(CM$3:CM103)=0,SUM($H104:CL104)=0),$B104,0)</f>
        <v>0</v>
      </c>
      <c r="CN104">
        <f ca="1">IF(AND($B104&gt;0,SUM(CN$3:CN103)=0,SUM($H104:CM104)=0),$B104,0)</f>
        <v>0</v>
      </c>
      <c r="CO104">
        <f ca="1">IF(AND($B104&gt;0,SUM(CO$3:CO103)=0,SUM($H104:CN104)=0),$B104,0)</f>
        <v>0</v>
      </c>
      <c r="CP104">
        <f ca="1">IF(AND($B104&gt;0,SUM(CP$3:CP103)=0,SUM($H104:CO104)=0),$B104,0)</f>
        <v>0</v>
      </c>
      <c r="CQ104">
        <f ca="1">IF(AND($B104&gt;0,SUM(CQ$3:CQ103)=0,SUM($H104:CP104)=0),$B104,0)</f>
        <v>0</v>
      </c>
      <c r="CR104">
        <f ca="1">IF(AND($B104&gt;0,SUM(CR$3:CR103)=0,SUM($H104:CQ104)=0),$B104,0)</f>
        <v>0</v>
      </c>
      <c r="CS104">
        <f ca="1">IF(AND($B104&gt;0,SUM(CS$3:CS103)=0,SUM($H104:CR104)=0),$B104,0)</f>
        <v>0</v>
      </c>
      <c r="CT104">
        <f ca="1">IF(AND($B104&gt;0,SUM(CT$3:CT103)=0,SUM($H104:CS104)=0),$B104,0)</f>
        <v>0</v>
      </c>
      <c r="CU104">
        <f ca="1">IF(AND($B104&gt;0,SUM(CU$3:CU103)=0,SUM($H104:CT104)=0),$B104,0)</f>
        <v>0</v>
      </c>
      <c r="CV104">
        <f ca="1">IF(AND($B104&gt;0,SUM(CV$3:CV103)=0,SUM($H104:CU104)=0),$B104,0)</f>
        <v>0</v>
      </c>
      <c r="CW104">
        <f ca="1">IF(AND($B104&gt;0,SUM(CW$3:CW103)=0,SUM($H104:CV104)=0),$B104,0)</f>
        <v>0</v>
      </c>
      <c r="CX104">
        <f ca="1">IF(AND($B104&gt;0,SUM(CX$3:CX103)=0,SUM($H104:CW104)=0),$B104,0)</f>
        <v>0</v>
      </c>
      <c r="CY104">
        <f ca="1">IF(AND($B104&gt;0,SUM(CY$3:CY103)=0,SUM($H104:CX104)=0),$B104,0)</f>
        <v>0</v>
      </c>
      <c r="CZ104">
        <f ca="1">IF(AND($B104&gt;0,SUM(CZ$3:CZ103)=0,SUM($H104:CY104)=0),$B104,0)</f>
        <v>0</v>
      </c>
      <c r="DA104">
        <f ca="1">IF(AND($B104&gt;0,SUM(DA$3:DA103)=0,SUM($H104:CZ104)=0),$B104,0)</f>
        <v>0</v>
      </c>
      <c r="DB104">
        <f ca="1">IF(AND($B104&gt;0,SUM(DB$3:DB103)=0,SUM($H104:DA104)=0),$B104,0)</f>
        <v>0</v>
      </c>
      <c r="DC104">
        <f ca="1">IF(AND($B104&gt;0,SUM(DC$3:DC103)=0,SUM($H104:DB104)=0),$B104,0)</f>
        <v>0</v>
      </c>
      <c r="DD104">
        <f ca="1">IF(AND($B104&gt;0,SUM(DD$3:DD103)=0,SUM($H104:DC104)=0),$B104,0)</f>
        <v>0</v>
      </c>
      <c r="DE104">
        <f ca="1">IF(AND($B104&gt;0,SUM(DE$3:DE103)=0,SUM($H104:DD104)=0),$B104,0)</f>
        <v>0</v>
      </c>
      <c r="DF104">
        <f ca="1">IF(AND($B104&gt;0,SUM(DF$3:DF103)=0,SUM($H104:DE104)=0),$B104,0)</f>
        <v>0</v>
      </c>
      <c r="DG104">
        <f ca="1">IF(AND($B104&gt;0,SUM(DG$3:DG103)=0,SUM($H104:DF104)=0),$B104,0)</f>
        <v>0</v>
      </c>
      <c r="DH104">
        <f ca="1">IF(AND($B104&gt;0,SUM(DH$3:DH103)=0,SUM($H104:DG104)=0),$B104,0)</f>
        <v>0</v>
      </c>
      <c r="DI104">
        <f ca="1">IF(AND($B104&gt;0,SUM(DI$3:DI103)=0,SUM($H104:DH104)=0),$B104,0)</f>
        <v>0</v>
      </c>
      <c r="DJ104">
        <f ca="1">IF(AND($B104&gt;0,SUM(DJ$3:DJ103)=0,SUM($H104:DI104)=0),$B104,0)</f>
        <v>0</v>
      </c>
      <c r="DK104">
        <f ca="1">IF(AND($B104&gt;0,SUM(DK$3:DK103)=0,SUM($H104:DJ104)=0),$B104,0)</f>
        <v>0</v>
      </c>
      <c r="DL104">
        <f ca="1">IF(AND($B104&gt;0,SUM(DL$3:DL103)=0,SUM($H104:DK104)=0),$B104,0)</f>
        <v>0</v>
      </c>
      <c r="DM104">
        <f ca="1">IF(AND($B104&gt;0,SUM(DM$3:DM103)=0,SUM($H104:DL104)=0),$B104,0)</f>
        <v>0</v>
      </c>
      <c r="DN104">
        <f ca="1">IF(AND($B104&gt;0,SUM(DN$3:DN103)=0,SUM($H104:DM104)=0),$B104,0)</f>
        <v>0</v>
      </c>
      <c r="DO104">
        <f ca="1">IF(AND($B104&gt;0,SUM(DO$3:DO103)=0,SUM($H104:DN104)=0),$B104,0)</f>
        <v>0</v>
      </c>
      <c r="DP104">
        <f ca="1">IF(AND($B104&gt;0,SUM(DP$3:DP103)=0,SUM($H104:DO104)=0),$B104,0)</f>
        <v>0</v>
      </c>
      <c r="DQ104">
        <f ca="1">IF(AND($B104&gt;0,SUM(DQ$3:DQ103)=0,SUM($H104:DP104)=0),$B104,0)</f>
        <v>0</v>
      </c>
      <c r="DR104">
        <f ca="1">IF(AND($B104&gt;0,SUM(DR$3:DR103)=0,SUM($H104:DQ104)=0),$B104,0)</f>
        <v>0</v>
      </c>
      <c r="DS104">
        <f ca="1">IF(AND($B104&gt;0,SUM(DS$3:DS103)=0,SUM($H104:DR104)=0),$B104,0)</f>
        <v>0</v>
      </c>
      <c r="DT104">
        <f ca="1">IF(AND($B104&gt;0,SUM(DT$3:DT103)=0,SUM($H104:DS104)=0),$B104,0)</f>
        <v>0</v>
      </c>
      <c r="DU104">
        <f ca="1">IF(AND($B104&gt;0,SUM(DU$3:DU103)=0,SUM($H104:DT104)=0),$B104,0)</f>
        <v>0</v>
      </c>
      <c r="DV104">
        <f ca="1">IF(AND($B104&gt;0,SUM(DV$3:DV103)=0,SUM($H104:DU104)=0),$B104,0)</f>
        <v>0</v>
      </c>
      <c r="DW104">
        <f ca="1">IF(AND($B104&gt;0,SUM(DW$3:DW103)=0,SUM($H104:DV104)=0),$B104,0)</f>
        <v>0</v>
      </c>
      <c r="DX104">
        <f ca="1">IF(AND($B104&gt;0,SUM(DX$3:DX103)=0,SUM($H104:DW104)=0),$B104,0)</f>
        <v>0</v>
      </c>
      <c r="DY104">
        <f ca="1">IF(AND($B104&gt;0,SUM(DY$3:DY103)=0,SUM($H104:DX104)=0),$B104,0)</f>
        <v>0</v>
      </c>
      <c r="DZ104">
        <f ca="1">IF(AND($B104&gt;0,SUM(DZ$3:DZ103)=0,SUM($H104:DY104)=0),$B104,0)</f>
        <v>0</v>
      </c>
      <c r="EA104">
        <f ca="1">IF(AND($B104&gt;0,SUM(EA$3:EA103)=0,SUM($H104:DZ104)=0),$B104,0)</f>
        <v>0</v>
      </c>
      <c r="EB104">
        <f ca="1">IF(AND($B104&gt;0,SUM(EB$3:EB103)=0,SUM($H104:EA104)=0),$B104,0)</f>
        <v>0</v>
      </c>
      <c r="EC104">
        <f ca="1">IF(AND($B104&gt;0,SUM(EC$3:EC103)=0,SUM($H104:EB104)=0),$B104,0)</f>
        <v>0</v>
      </c>
      <c r="ED104">
        <f ca="1">IF(AND($B104&gt;0,SUM(ED$3:ED103)=0,SUM($H104:EC104)=0),$B104,0)</f>
        <v>0</v>
      </c>
      <c r="EE104">
        <f ca="1">IF(AND($B104&gt;0,SUM(EE$3:EE103)=0,SUM($H104:ED104)=0),$B104,0)</f>
        <v>0</v>
      </c>
      <c r="EF104">
        <f ca="1">IF(AND($B104&gt;0,SUM(EF$3:EF103)=0,SUM($H104:EE104)=0),$B104,0)</f>
        <v>0</v>
      </c>
      <c r="EG104">
        <f ca="1">IF(AND($B104&gt;0,SUM(EG$3:EG103)=0,SUM($H104:EF104)=0),$B104,0)</f>
        <v>0</v>
      </c>
      <c r="EH104">
        <f ca="1">IF(AND($B104&gt;0,SUM(EH$3:EH103)=0,SUM($H104:EG104)=0),$B104,0)</f>
        <v>0</v>
      </c>
      <c r="EI104">
        <f ca="1">IF(AND($B104&gt;0,SUM(EI$3:EI103)=0,SUM($H104:EH104)=0),$B104,0)</f>
        <v>0</v>
      </c>
      <c r="EJ104">
        <f ca="1">IF(AND($B104&gt;0,SUM(EJ$3:EJ103)=0,SUM($H104:EI104)=0),$B104,0)</f>
        <v>0</v>
      </c>
      <c r="EK104">
        <f ca="1">IF(AND($B104&gt;0,SUM(EK$3:EK103)=0,SUM($H104:EJ104)=0),$B104,0)</f>
        <v>0</v>
      </c>
      <c r="EL104">
        <f ca="1">IF(AND($B104&gt;0,SUM(EL$3:EL103)=0,SUM($H104:EK104)=0),$B104,0)</f>
        <v>0</v>
      </c>
      <c r="EM104">
        <f ca="1">IF(AND($B104&gt;0,SUM(EM$3:EM103)=0,SUM($H104:EL104)=0),$B104,0)</f>
        <v>0</v>
      </c>
      <c r="EN104">
        <f ca="1">IF(AND($B104&gt;0,SUM(EN$3:EN103)=0,SUM($H104:EM104)=0),$B104,0)</f>
        <v>0</v>
      </c>
      <c r="EO104">
        <f ca="1">IF(AND($B104&gt;0,SUM(EO$3:EO103)=0,SUM($H104:EN104)=0),$B104,0)</f>
        <v>0</v>
      </c>
      <c r="EP104">
        <f ca="1">IF(AND($B104&gt;0,SUM(EP$3:EP103)=0,SUM($H104:EO104)=0),$B104,0)</f>
        <v>0</v>
      </c>
      <c r="EQ104">
        <f ca="1">IF(AND($B104&gt;0,SUM(EQ$3:EQ103)=0,SUM($H104:EP104)=0),$B104,0)</f>
        <v>0</v>
      </c>
      <c r="ER104">
        <f ca="1">IF(AND($B104&gt;0,SUM(ER$3:ER103)=0,SUM($H104:EQ104)=0),$B104,0)</f>
        <v>0</v>
      </c>
      <c r="ES104">
        <f ca="1">IF(AND($B104&gt;0,SUM(ES$3:ES103)=0,SUM($H104:ER104)=0),$B104,0)</f>
        <v>0</v>
      </c>
      <c r="ET104">
        <f ca="1">IF(AND($B104&gt;0,SUM(ET$3:ET103)=0,SUM($H104:ES104)=0),$B104,0)</f>
        <v>0</v>
      </c>
      <c r="EU104">
        <f ca="1">IF(AND($B104&gt;0,SUM(EU$3:EU103)=0,SUM($H104:ET104)=0),$B104,0)</f>
        <v>0</v>
      </c>
      <c r="EV104">
        <f ca="1">IF(AND($B104&gt;0,SUM(EV$3:EV103)=0,SUM($H104:EU104)=0),$B104,0)</f>
        <v>0</v>
      </c>
      <c r="EW104">
        <f ca="1">IF(AND($B104&gt;0,SUM(EW$3:EW103)=0,SUM($H104:EV104)=0),$B104,0)</f>
        <v>0</v>
      </c>
      <c r="EX104">
        <f ca="1">IF(AND($B104&gt;0,SUM(EX$3:EX103)=0,SUM($H104:EW104)=0),$B104,0)</f>
        <v>0</v>
      </c>
      <c r="EY104">
        <f ca="1">IF(AND($B104&gt;0,SUM(EY$3:EY103)=0,SUM($H104:EX104)=0),$B104,0)</f>
        <v>0</v>
      </c>
      <c r="EZ104">
        <f ca="1">IF(AND($B104&gt;0,SUM(EZ$3:EZ103)=0,SUM($H104:EY104)=0),$B104,0)</f>
        <v>0</v>
      </c>
      <c r="FA104">
        <f ca="1">IF(AND($B104&gt;0,SUM(FA$3:FA103)=0,SUM($H104:EZ104)=0),$B104,0)</f>
        <v>0</v>
      </c>
      <c r="FB104">
        <f ca="1">IF(AND($B104&gt;0,SUM(FB$3:FB103)=0,SUM($H104:FA104)=0),$B104,0)</f>
        <v>0</v>
      </c>
      <c r="FC104">
        <f ca="1">IF(AND($B104&gt;0,SUM(FC$3:FC103)=0,SUM($H104:FB104)=0),$B104,0)</f>
        <v>0</v>
      </c>
      <c r="FD104">
        <f ca="1">IF(AND($B104&gt;0,SUM(FD$3:FD103)=0,SUM($H104:FC104)=0),$B104,0)</f>
        <v>0</v>
      </c>
      <c r="FE104">
        <f ca="1">IF(AND($B104&gt;0,SUM(FE$3:FE103)=0,SUM($H104:FD104)=0),$B104,0)</f>
        <v>0</v>
      </c>
      <c r="FF104">
        <f ca="1">IF(AND($B104&gt;0,SUM(FF$3:FF103)=0,SUM($H104:FE104)=0),$B104,0)</f>
        <v>0</v>
      </c>
      <c r="FG104">
        <f ca="1">IF(AND($B104&gt;0,SUM(FG$3:FG103)=0,SUM($H104:FF104)=0),$B104,0)</f>
        <v>0</v>
      </c>
      <c r="FH104">
        <f ca="1">IF(AND($B104&gt;0,SUM(FH$3:FH103)=0,SUM($H104:FG104)=0),$B104,0)</f>
        <v>0</v>
      </c>
      <c r="FI104">
        <f ca="1">IF(AND($B104&gt;0,SUM(FI$3:FI103)=0,SUM($H104:FH104)=0),$B104,0)</f>
        <v>0</v>
      </c>
      <c r="FJ104">
        <f ca="1">IF(AND($B104&gt;0,SUM(FJ$3:FJ103)=0,SUM($H104:FI104)=0),$B104,0)</f>
        <v>0</v>
      </c>
      <c r="FK104">
        <f ca="1">IF(AND($B104&gt;0,SUM(FK$3:FK103)=0,SUM($H104:FJ104)=0),$B104,0)</f>
        <v>0</v>
      </c>
      <c r="FL104">
        <f ca="1">IF(AND($B104&gt;0,SUM(FL$3:FL103)=0,SUM($H104:FK104)=0),$B104,0)</f>
        <v>0</v>
      </c>
      <c r="FM104">
        <f ca="1">IF(AND($B104&gt;0,SUM(FM$3:FM103)=0,SUM($H104:FL104)=0),$B104,0)</f>
        <v>0</v>
      </c>
      <c r="FN104">
        <f ca="1">IF(AND($B104&gt;0,SUM(FN$3:FN103)=0,SUM($H104:FM104)=0),$B104,0)</f>
        <v>0</v>
      </c>
      <c r="FS104" s="67" t="s">
        <v>173</v>
      </c>
      <c r="FT104" s="67" t="s">
        <v>174</v>
      </c>
      <c r="FU104" s="342" t="s">
        <v>92</v>
      </c>
      <c r="FV104" s="67">
        <v>1</v>
      </c>
      <c r="FY104" s="249" t="s">
        <v>173</v>
      </c>
      <c r="FZ104" s="67" t="s">
        <v>174</v>
      </c>
      <c r="GA104" s="67" t="str">
        <f>""</f>
        <v/>
      </c>
      <c r="GB104" s="67">
        <v>1</v>
      </c>
      <c r="GE104" s="67" t="s">
        <v>844</v>
      </c>
      <c r="GF104" s="67" t="s">
        <v>845</v>
      </c>
      <c r="GG104" s="67" t="str">
        <f>""</f>
        <v/>
      </c>
      <c r="GH104" s="67">
        <v>1</v>
      </c>
    </row>
    <row r="105" spans="1:190" ht="15.75" thickBot="1" x14ac:dyDescent="0.3">
      <c r="A105">
        <v>105</v>
      </c>
      <c r="B105">
        <f ca="1">IF(HOOD_INC=SelectionData!G72,'Product Codes'!A105,0)</f>
        <v>0</v>
      </c>
      <c r="C105" s="240" t="str">
        <f t="shared" ca="1" si="10"/>
        <v>Pop, Rock, Swing tai muu Ei Smart kupu</v>
      </c>
      <c r="D105" s="240" t="str">
        <f t="shared" ca="1" si="11"/>
        <v xml:space="preserve">Select hood </v>
      </c>
      <c r="E105" s="240" t="str">
        <f t="shared" ca="1" si="12"/>
        <v>******</v>
      </c>
      <c r="F105" s="240">
        <f t="shared" ca="1" si="13"/>
        <v>1</v>
      </c>
      <c r="G105" s="47">
        <f ca="1">INDEX($I$2:$FN$2,ROWS(G$2:G105))</f>
        <v>1</v>
      </c>
      <c r="H105">
        <v>0</v>
      </c>
      <c r="I105">
        <f ca="1">IF(AND($B105&gt;0,SUM(I$3:I104)=0,SUM($H105:H105)=0),$B105,0)</f>
        <v>0</v>
      </c>
      <c r="J105">
        <f ca="1">IF(AND($B105&gt;0,SUM(J$3:J104)=0,SUM($H105:I105)=0),$B105,0)</f>
        <v>0</v>
      </c>
      <c r="K105">
        <f ca="1">IF(AND($B105&gt;0,SUM(K$3:K104)=0,SUM($H105:J105)=0),$B105,0)</f>
        <v>0</v>
      </c>
      <c r="L105">
        <f ca="1">IF(AND($B105&gt;0,SUM(L$3:L104)=0,SUM($H105:K105)=0),$B105,0)</f>
        <v>0</v>
      </c>
      <c r="M105">
        <f ca="1">IF(AND($B105&gt;0,SUM(M$3:M104)=0,SUM($H105:L105)=0),$B105,0)</f>
        <v>0</v>
      </c>
      <c r="N105">
        <f ca="1">IF(AND($B105&gt;0,SUM(N$3:N104)=0,SUM($H105:M105)=0),$B105,0)</f>
        <v>0</v>
      </c>
      <c r="O105">
        <f ca="1">IF(AND($B105&gt;0,SUM(O$3:O104)=0,SUM($H105:N105)=0),$B105,0)</f>
        <v>0</v>
      </c>
      <c r="P105">
        <f ca="1">IF(AND($B105&gt;0,SUM(P$3:P104)=0,SUM($H105:O105)=0),$B105,0)</f>
        <v>0</v>
      </c>
      <c r="Q105">
        <f ca="1">IF(AND($B105&gt;0,SUM(Q$3:Q104)=0,SUM($H105:P105)=0),$B105,0)</f>
        <v>0</v>
      </c>
      <c r="R105">
        <f ca="1">IF(AND($B105&gt;0,SUM(R$3:R104)=0,SUM($H105:Q105)=0),$B105,0)</f>
        <v>0</v>
      </c>
      <c r="S105">
        <f ca="1">IF(AND($B105&gt;0,SUM(S$3:S104)=0,SUM($H105:R105)=0),$B105,0)</f>
        <v>0</v>
      </c>
      <c r="T105">
        <f ca="1">IF(AND($B105&gt;0,SUM(T$3:T104)=0,SUM($H105:S105)=0),$B105,0)</f>
        <v>0</v>
      </c>
      <c r="U105">
        <f ca="1">IF(AND($B105&gt;0,SUM(U$3:U104)=0,SUM($H105:T105)=0),$B105,0)</f>
        <v>0</v>
      </c>
      <c r="V105">
        <f ca="1">IF(AND($B105&gt;0,SUM(V$3:V104)=0,SUM($H105:U105)=0),$B105,0)</f>
        <v>0</v>
      </c>
      <c r="W105">
        <f ca="1">IF(AND($B105&gt;0,SUM(W$3:W104)=0,SUM($H105:V105)=0),$B105,0)</f>
        <v>0</v>
      </c>
      <c r="X105">
        <f ca="1">IF(AND($B105&gt;0,SUM(X$3:X104)=0,SUM($H105:W105)=0),$B105,0)</f>
        <v>0</v>
      </c>
      <c r="Y105">
        <f ca="1">IF(AND($B105&gt;0,SUM(Y$3:Y104)=0,SUM($H105:X105)=0),$B105,0)</f>
        <v>0</v>
      </c>
      <c r="Z105">
        <f ca="1">IF(AND($B105&gt;0,SUM(Z$3:Z104)=0,SUM($H105:Y105)=0),$B105,0)</f>
        <v>0</v>
      </c>
      <c r="AA105">
        <f ca="1">IF(AND($B105&gt;0,SUM(AA$3:AA104)=0,SUM($H105:Z105)=0),$B105,0)</f>
        <v>0</v>
      </c>
      <c r="AB105">
        <f ca="1">IF(AND($B105&gt;0,SUM(AB$3:AB104)=0,SUM($H105:AA105)=0),$B105,0)</f>
        <v>0</v>
      </c>
      <c r="AC105">
        <f ca="1">IF(AND($B105&gt;0,SUM(AC$3:AC104)=0,SUM($H105:AB105)=0),$B105,0)</f>
        <v>0</v>
      </c>
      <c r="AD105">
        <f ca="1">IF(AND($B105&gt;0,SUM(AD$3:AD104)=0,SUM($H105:AC105)=0),$B105,0)</f>
        <v>0</v>
      </c>
      <c r="AE105">
        <f ca="1">IF(AND($B105&gt;0,SUM(AE$3:AE104)=0,SUM($H105:AD105)=0),$B105,0)</f>
        <v>0</v>
      </c>
      <c r="AF105">
        <f ca="1">IF(AND($B105&gt;0,SUM(AF$3:AF104)=0,SUM($H105:AE105)=0),$B105,0)</f>
        <v>0</v>
      </c>
      <c r="AG105">
        <f ca="1">IF(AND($B105&gt;0,SUM(AG$3:AG104)=0,SUM($H105:AF105)=0),$B105,0)</f>
        <v>0</v>
      </c>
      <c r="AH105">
        <f ca="1">IF(AND($B105&gt;0,SUM(AH$3:AH104)=0,SUM($H105:AG105)=0),$B105,0)</f>
        <v>0</v>
      </c>
      <c r="AI105">
        <f ca="1">IF(AND($B105&gt;0,SUM(AI$3:AI104)=0,SUM($H105:AH105)=0),$B105,0)</f>
        <v>0</v>
      </c>
      <c r="AJ105">
        <f ca="1">IF(AND($B105&gt;0,SUM(AJ$3:AJ104)=0,SUM($H105:AI105)=0),$B105,0)</f>
        <v>0</v>
      </c>
      <c r="AK105">
        <f ca="1">IF(AND($B105&gt;0,SUM(AK$3:AK104)=0,SUM($H105:AJ105)=0),$B105,0)</f>
        <v>0</v>
      </c>
      <c r="AL105">
        <f ca="1">IF(AND($B105&gt;0,SUM(AL$3:AL104)=0,SUM($H105:AK105)=0),$B105,0)</f>
        <v>0</v>
      </c>
      <c r="AM105">
        <f ca="1">IF(AND($B105&gt;0,SUM(AM$3:AM104)=0,SUM($H105:AL105)=0),$B105,0)</f>
        <v>0</v>
      </c>
      <c r="AN105">
        <f ca="1">IF(AND($B105&gt;0,SUM(AN$3:AN104)=0,SUM($H105:AM105)=0),$B105,0)</f>
        <v>0</v>
      </c>
      <c r="AO105">
        <f ca="1">IF(AND($B105&gt;0,SUM(AO$3:AO104)=0,SUM($H105:AN105)=0),$B105,0)</f>
        <v>0</v>
      </c>
      <c r="AP105">
        <f ca="1">IF(AND($B105&gt;0,SUM(AP$3:AP104)=0,SUM($H105:AO105)=0),$B105,0)</f>
        <v>0</v>
      </c>
      <c r="AQ105">
        <f ca="1">IF(AND($B105&gt;0,SUM(AQ$3:AQ104)=0,SUM($H105:AP105)=0),$B105,0)</f>
        <v>0</v>
      </c>
      <c r="AR105">
        <f ca="1">IF(AND($B105&gt;0,SUM(AR$3:AR104)=0,SUM($H105:AQ105)=0),$B105,0)</f>
        <v>0</v>
      </c>
      <c r="AS105">
        <f ca="1">IF(AND($B105&gt;0,SUM(AS$3:AS104)=0,SUM($H105:AR105)=0),$B105,0)</f>
        <v>0</v>
      </c>
      <c r="AT105">
        <f ca="1">IF(AND($B105&gt;0,SUM(AT$3:AT104)=0,SUM($H105:AS105)=0),$B105,0)</f>
        <v>0</v>
      </c>
      <c r="AU105">
        <f ca="1">IF(AND($B105&gt;0,SUM(AU$3:AU104)=0,SUM($H105:AT105)=0),$B105,0)</f>
        <v>0</v>
      </c>
      <c r="AV105">
        <f ca="1">IF(AND($B105&gt;0,SUM(AV$3:AV104)=0,SUM($H105:AU105)=0),$B105,0)</f>
        <v>0</v>
      </c>
      <c r="AW105">
        <f ca="1">IF(AND($B105&gt;0,SUM(AW$3:AW104)=0,SUM($H105:AV105)=0),$B105,0)</f>
        <v>0</v>
      </c>
      <c r="AX105">
        <f ca="1">IF(AND($B105&gt;0,SUM(AX$3:AX104)=0,SUM($H105:AW105)=0),$B105,0)</f>
        <v>0</v>
      </c>
      <c r="AY105">
        <f ca="1">IF(AND($B105&gt;0,SUM(AY$3:AY104)=0,SUM($H105:AX105)=0),$B105,0)</f>
        <v>0</v>
      </c>
      <c r="AZ105">
        <f ca="1">IF(AND($B105&gt;0,SUM(AZ$3:AZ104)=0,SUM($H105:AY105)=0),$B105,0)</f>
        <v>0</v>
      </c>
      <c r="BA105">
        <f ca="1">IF(AND($B105&gt;0,SUM(BA$3:BA104)=0,SUM($H105:AZ105)=0),$B105,0)</f>
        <v>0</v>
      </c>
      <c r="BB105">
        <f ca="1">IF(AND($B105&gt;0,SUM(BB$3:BB104)=0,SUM($H105:BA105)=0),$B105,0)</f>
        <v>0</v>
      </c>
      <c r="BC105">
        <f ca="1">IF(AND($B105&gt;0,SUM(BC$3:BC104)=0,SUM($H105:BB105)=0),$B105,0)</f>
        <v>0</v>
      </c>
      <c r="BD105">
        <f ca="1">IF(AND($B105&gt;0,SUM(BD$3:BD104)=0,SUM($H105:BC105)=0),$B105,0)</f>
        <v>0</v>
      </c>
      <c r="BE105">
        <f ca="1">IF(AND($B105&gt;0,SUM(BE$3:BE104)=0,SUM($H105:BD105)=0),$B105,0)</f>
        <v>0</v>
      </c>
      <c r="BF105">
        <f ca="1">IF(AND($B105&gt;0,SUM(BF$3:BF104)=0,SUM($H105:BE105)=0),$B105,0)</f>
        <v>0</v>
      </c>
      <c r="BG105">
        <f ca="1">IF(AND($B105&gt;0,SUM(BG$3:BG104)=0,SUM($H105:BF105)=0),$B105,0)</f>
        <v>0</v>
      </c>
      <c r="BH105">
        <f ca="1">IF(AND($B105&gt;0,SUM(BH$3:BH104)=0,SUM($H105:BG105)=0),$B105,0)</f>
        <v>0</v>
      </c>
      <c r="BI105">
        <f ca="1">IF(AND($B105&gt;0,SUM(BI$3:BI104)=0,SUM($H105:BH105)=0),$B105,0)</f>
        <v>0</v>
      </c>
      <c r="BJ105">
        <f ca="1">IF(AND($B105&gt;0,SUM(BJ$3:BJ104)=0,SUM($H105:BI105)=0),$B105,0)</f>
        <v>0</v>
      </c>
      <c r="BK105">
        <f ca="1">IF(AND($B105&gt;0,SUM(BK$3:BK104)=0,SUM($H105:BJ105)=0),$B105,0)</f>
        <v>0</v>
      </c>
      <c r="BL105">
        <f ca="1">IF(AND($B105&gt;0,SUM(BL$3:BL104)=0,SUM($H105:BK105)=0),$B105,0)</f>
        <v>0</v>
      </c>
      <c r="BM105">
        <f ca="1">IF(AND($B105&gt;0,SUM(BM$3:BM104)=0,SUM($H105:BL105)=0),$B105,0)</f>
        <v>0</v>
      </c>
      <c r="BN105">
        <f ca="1">IF(AND($B105&gt;0,SUM(BN$3:BN104)=0,SUM($H105:BM105)=0),$B105,0)</f>
        <v>0</v>
      </c>
      <c r="BO105">
        <f ca="1">IF(AND($B105&gt;0,SUM(BO$3:BO104)=0,SUM($H105:BN105)=0),$B105,0)</f>
        <v>0</v>
      </c>
      <c r="BP105">
        <f ca="1">IF(AND($B105&gt;0,SUM(BP$3:BP104)=0,SUM($H105:BO105)=0),$B105,0)</f>
        <v>0</v>
      </c>
      <c r="BQ105">
        <f ca="1">IF(AND($B105&gt;0,SUM(BQ$3:BQ104)=0,SUM($H105:BP105)=0),$B105,0)</f>
        <v>0</v>
      </c>
      <c r="BR105">
        <f ca="1">IF(AND($B105&gt;0,SUM(BR$3:BR104)=0,SUM($H105:BQ105)=0),$B105,0)</f>
        <v>0</v>
      </c>
      <c r="BS105">
        <f ca="1">IF(AND($B105&gt;0,SUM(BS$3:BS104)=0,SUM($H105:BR105)=0),$B105,0)</f>
        <v>0</v>
      </c>
      <c r="BT105">
        <f ca="1">IF(AND($B105&gt;0,SUM(BT$3:BT104)=0,SUM($H105:BS105)=0),$B105,0)</f>
        <v>0</v>
      </c>
      <c r="BU105">
        <f ca="1">IF(AND($B105&gt;0,SUM(BU$3:BU104)=0,SUM($H105:BT105)=0),$B105,0)</f>
        <v>0</v>
      </c>
      <c r="BV105">
        <f ca="1">IF(AND($B105&gt;0,SUM(BV$3:BV104)=0,SUM($H105:BU105)=0),$B105,0)</f>
        <v>0</v>
      </c>
      <c r="BW105">
        <f ca="1">IF(AND($B105&gt;0,SUM(BW$3:BW104)=0,SUM($H105:BV105)=0),$B105,0)</f>
        <v>0</v>
      </c>
      <c r="BX105">
        <f ca="1">IF(AND($B105&gt;0,SUM(BX$3:BX104)=0,SUM($H105:BW105)=0),$B105,0)</f>
        <v>0</v>
      </c>
      <c r="BY105">
        <f ca="1">IF(AND($B105&gt;0,SUM(BY$3:BY104)=0,SUM($H105:BX105)=0),$B105,0)</f>
        <v>0</v>
      </c>
      <c r="BZ105">
        <f ca="1">IF(AND($B105&gt;0,SUM(BZ$3:BZ104)=0,SUM($H105:BY105)=0),$B105,0)</f>
        <v>0</v>
      </c>
      <c r="CA105">
        <f ca="1">IF(AND($B105&gt;0,SUM(CA$3:CA104)=0,SUM($H105:BZ105)=0),$B105,0)</f>
        <v>0</v>
      </c>
      <c r="CB105">
        <f ca="1">IF(AND($B105&gt;0,SUM(CB$3:CB104)=0,SUM($H105:CA105)=0),$B105,0)</f>
        <v>0</v>
      </c>
      <c r="CC105">
        <f ca="1">IF(AND($B105&gt;0,SUM(CC$3:CC104)=0,SUM($H105:CB105)=0),$B105,0)</f>
        <v>0</v>
      </c>
      <c r="CD105">
        <f ca="1">IF(AND($B105&gt;0,SUM(CD$3:CD104)=0,SUM($H105:CC105)=0),$B105,0)</f>
        <v>0</v>
      </c>
      <c r="CE105">
        <f ca="1">IF(AND($B105&gt;0,SUM(CE$3:CE104)=0,SUM($H105:CD105)=0),$B105,0)</f>
        <v>0</v>
      </c>
      <c r="CF105">
        <f ca="1">IF(AND($B105&gt;0,SUM(CF$3:CF104)=0,SUM($H105:CE105)=0),$B105,0)</f>
        <v>0</v>
      </c>
      <c r="CG105">
        <f ca="1">IF(AND($B105&gt;0,SUM(CG$3:CG104)=0,SUM($H105:CF105)=0),$B105,0)</f>
        <v>0</v>
      </c>
      <c r="CH105">
        <f ca="1">IF(AND($B105&gt;0,SUM(CH$3:CH104)=0,SUM($H105:CG105)=0),$B105,0)</f>
        <v>0</v>
      </c>
      <c r="CI105">
        <f ca="1">IF(AND($B105&gt;0,SUM(CI$3:CI104)=0,SUM($H105:CH105)=0),$B105,0)</f>
        <v>0</v>
      </c>
      <c r="CJ105">
        <f ca="1">IF(AND($B105&gt;0,SUM(CJ$3:CJ104)=0,SUM($H105:CI105)=0),$B105,0)</f>
        <v>0</v>
      </c>
      <c r="CK105">
        <f ca="1">IF(AND($B105&gt;0,SUM(CK$3:CK104)=0,SUM($H105:CJ105)=0),$B105,0)</f>
        <v>0</v>
      </c>
      <c r="CL105">
        <f ca="1">IF(AND($B105&gt;0,SUM(CL$3:CL104)=0,SUM($H105:CK105)=0),$B105,0)</f>
        <v>0</v>
      </c>
      <c r="CM105">
        <f ca="1">IF(AND($B105&gt;0,SUM(CM$3:CM104)=0,SUM($H105:CL105)=0),$B105,0)</f>
        <v>0</v>
      </c>
      <c r="CN105">
        <f ca="1">IF(AND($B105&gt;0,SUM(CN$3:CN104)=0,SUM($H105:CM105)=0),$B105,0)</f>
        <v>0</v>
      </c>
      <c r="CO105">
        <f ca="1">IF(AND($B105&gt;0,SUM(CO$3:CO104)=0,SUM($H105:CN105)=0),$B105,0)</f>
        <v>0</v>
      </c>
      <c r="CP105">
        <f ca="1">IF(AND($B105&gt;0,SUM(CP$3:CP104)=0,SUM($H105:CO105)=0),$B105,0)</f>
        <v>0</v>
      </c>
      <c r="CQ105">
        <f ca="1">IF(AND($B105&gt;0,SUM(CQ$3:CQ104)=0,SUM($H105:CP105)=0),$B105,0)</f>
        <v>0</v>
      </c>
      <c r="CR105">
        <f ca="1">IF(AND($B105&gt;0,SUM(CR$3:CR104)=0,SUM($H105:CQ105)=0),$B105,0)</f>
        <v>0</v>
      </c>
      <c r="CS105">
        <f ca="1">IF(AND($B105&gt;0,SUM(CS$3:CS104)=0,SUM($H105:CR105)=0),$B105,0)</f>
        <v>0</v>
      </c>
      <c r="CT105">
        <f ca="1">IF(AND($B105&gt;0,SUM(CT$3:CT104)=0,SUM($H105:CS105)=0),$B105,0)</f>
        <v>0</v>
      </c>
      <c r="CU105">
        <f ca="1">IF(AND($B105&gt;0,SUM(CU$3:CU104)=0,SUM($H105:CT105)=0),$B105,0)</f>
        <v>0</v>
      </c>
      <c r="CV105">
        <f ca="1">IF(AND($B105&gt;0,SUM(CV$3:CV104)=0,SUM($H105:CU105)=0),$B105,0)</f>
        <v>0</v>
      </c>
      <c r="CW105">
        <f ca="1">IF(AND($B105&gt;0,SUM(CW$3:CW104)=0,SUM($H105:CV105)=0),$B105,0)</f>
        <v>0</v>
      </c>
      <c r="CX105">
        <f ca="1">IF(AND($B105&gt;0,SUM(CX$3:CX104)=0,SUM($H105:CW105)=0),$B105,0)</f>
        <v>0</v>
      </c>
      <c r="CY105">
        <f ca="1">IF(AND($B105&gt;0,SUM(CY$3:CY104)=0,SUM($H105:CX105)=0),$B105,0)</f>
        <v>0</v>
      </c>
      <c r="CZ105">
        <f ca="1">IF(AND($B105&gt;0,SUM(CZ$3:CZ104)=0,SUM($H105:CY105)=0),$B105,0)</f>
        <v>0</v>
      </c>
      <c r="DA105">
        <f ca="1">IF(AND($B105&gt;0,SUM(DA$3:DA104)=0,SUM($H105:CZ105)=0),$B105,0)</f>
        <v>0</v>
      </c>
      <c r="DB105">
        <f ca="1">IF(AND($B105&gt;0,SUM(DB$3:DB104)=0,SUM($H105:DA105)=0),$B105,0)</f>
        <v>0</v>
      </c>
      <c r="DC105">
        <f ca="1">IF(AND($B105&gt;0,SUM(DC$3:DC104)=0,SUM($H105:DB105)=0),$B105,0)</f>
        <v>0</v>
      </c>
      <c r="DD105">
        <f ca="1">IF(AND($B105&gt;0,SUM(DD$3:DD104)=0,SUM($H105:DC105)=0),$B105,0)</f>
        <v>0</v>
      </c>
      <c r="DE105">
        <f ca="1">IF(AND($B105&gt;0,SUM(DE$3:DE104)=0,SUM($H105:DD105)=0),$B105,0)</f>
        <v>0</v>
      </c>
      <c r="DF105">
        <f ca="1">IF(AND($B105&gt;0,SUM(DF$3:DF104)=0,SUM($H105:DE105)=0),$B105,0)</f>
        <v>0</v>
      </c>
      <c r="DG105">
        <f ca="1">IF(AND($B105&gt;0,SUM(DG$3:DG104)=0,SUM($H105:DF105)=0),$B105,0)</f>
        <v>0</v>
      </c>
      <c r="DH105">
        <f ca="1">IF(AND($B105&gt;0,SUM(DH$3:DH104)=0,SUM($H105:DG105)=0),$B105,0)</f>
        <v>0</v>
      </c>
      <c r="DI105">
        <f ca="1">IF(AND($B105&gt;0,SUM(DI$3:DI104)=0,SUM($H105:DH105)=0),$B105,0)</f>
        <v>0</v>
      </c>
      <c r="DJ105">
        <f ca="1">IF(AND($B105&gt;0,SUM(DJ$3:DJ104)=0,SUM($H105:DI105)=0),$B105,0)</f>
        <v>0</v>
      </c>
      <c r="DK105">
        <f ca="1">IF(AND($B105&gt;0,SUM(DK$3:DK104)=0,SUM($H105:DJ105)=0),$B105,0)</f>
        <v>0</v>
      </c>
      <c r="DL105">
        <f ca="1">IF(AND($B105&gt;0,SUM(DL$3:DL104)=0,SUM($H105:DK105)=0),$B105,0)</f>
        <v>0</v>
      </c>
      <c r="DM105">
        <f ca="1">IF(AND($B105&gt;0,SUM(DM$3:DM104)=0,SUM($H105:DL105)=0),$B105,0)</f>
        <v>0</v>
      </c>
      <c r="DN105">
        <f ca="1">IF(AND($B105&gt;0,SUM(DN$3:DN104)=0,SUM($H105:DM105)=0),$B105,0)</f>
        <v>0</v>
      </c>
      <c r="DO105">
        <f ca="1">IF(AND($B105&gt;0,SUM(DO$3:DO104)=0,SUM($H105:DN105)=0),$B105,0)</f>
        <v>0</v>
      </c>
      <c r="DP105">
        <f ca="1">IF(AND($B105&gt;0,SUM(DP$3:DP104)=0,SUM($H105:DO105)=0),$B105,0)</f>
        <v>0</v>
      </c>
      <c r="DQ105">
        <f ca="1">IF(AND($B105&gt;0,SUM(DQ$3:DQ104)=0,SUM($H105:DP105)=0),$B105,0)</f>
        <v>0</v>
      </c>
      <c r="DR105">
        <f ca="1">IF(AND($B105&gt;0,SUM(DR$3:DR104)=0,SUM($H105:DQ105)=0),$B105,0)</f>
        <v>0</v>
      </c>
      <c r="DS105">
        <f ca="1">IF(AND($B105&gt;0,SUM(DS$3:DS104)=0,SUM($H105:DR105)=0),$B105,0)</f>
        <v>0</v>
      </c>
      <c r="DT105">
        <f ca="1">IF(AND($B105&gt;0,SUM(DT$3:DT104)=0,SUM($H105:DS105)=0),$B105,0)</f>
        <v>0</v>
      </c>
      <c r="DU105">
        <f ca="1">IF(AND($B105&gt;0,SUM(DU$3:DU104)=0,SUM($H105:DT105)=0),$B105,0)</f>
        <v>0</v>
      </c>
      <c r="DV105">
        <f ca="1">IF(AND($B105&gt;0,SUM(DV$3:DV104)=0,SUM($H105:DU105)=0),$B105,0)</f>
        <v>0</v>
      </c>
      <c r="DW105">
        <f ca="1">IF(AND($B105&gt;0,SUM(DW$3:DW104)=0,SUM($H105:DV105)=0),$B105,0)</f>
        <v>0</v>
      </c>
      <c r="DX105">
        <f ca="1">IF(AND($B105&gt;0,SUM(DX$3:DX104)=0,SUM($H105:DW105)=0),$B105,0)</f>
        <v>0</v>
      </c>
      <c r="DY105">
        <f ca="1">IF(AND($B105&gt;0,SUM(DY$3:DY104)=0,SUM($H105:DX105)=0),$B105,0)</f>
        <v>0</v>
      </c>
      <c r="DZ105">
        <f ca="1">IF(AND($B105&gt;0,SUM(DZ$3:DZ104)=0,SUM($H105:DY105)=0),$B105,0)</f>
        <v>0</v>
      </c>
      <c r="EA105">
        <f ca="1">IF(AND($B105&gt;0,SUM(EA$3:EA104)=0,SUM($H105:DZ105)=0),$B105,0)</f>
        <v>0</v>
      </c>
      <c r="EB105">
        <f ca="1">IF(AND($B105&gt;0,SUM(EB$3:EB104)=0,SUM($H105:EA105)=0),$B105,0)</f>
        <v>0</v>
      </c>
      <c r="EC105">
        <f ca="1">IF(AND($B105&gt;0,SUM(EC$3:EC104)=0,SUM($H105:EB105)=0),$B105,0)</f>
        <v>0</v>
      </c>
      <c r="ED105">
        <f ca="1">IF(AND($B105&gt;0,SUM(ED$3:ED104)=0,SUM($H105:EC105)=0),$B105,0)</f>
        <v>0</v>
      </c>
      <c r="EE105">
        <f ca="1">IF(AND($B105&gt;0,SUM(EE$3:EE104)=0,SUM($H105:ED105)=0),$B105,0)</f>
        <v>0</v>
      </c>
      <c r="EF105">
        <f ca="1">IF(AND($B105&gt;0,SUM(EF$3:EF104)=0,SUM($H105:EE105)=0),$B105,0)</f>
        <v>0</v>
      </c>
      <c r="EG105">
        <f ca="1">IF(AND($B105&gt;0,SUM(EG$3:EG104)=0,SUM($H105:EF105)=0),$B105,0)</f>
        <v>0</v>
      </c>
      <c r="EH105">
        <f ca="1">IF(AND($B105&gt;0,SUM(EH$3:EH104)=0,SUM($H105:EG105)=0),$B105,0)</f>
        <v>0</v>
      </c>
      <c r="EI105">
        <f ca="1">IF(AND($B105&gt;0,SUM(EI$3:EI104)=0,SUM($H105:EH105)=0),$B105,0)</f>
        <v>0</v>
      </c>
      <c r="EJ105">
        <f ca="1">IF(AND($B105&gt;0,SUM(EJ$3:EJ104)=0,SUM($H105:EI105)=0),$B105,0)</f>
        <v>0</v>
      </c>
      <c r="EK105">
        <f ca="1">IF(AND($B105&gt;0,SUM(EK$3:EK104)=0,SUM($H105:EJ105)=0),$B105,0)</f>
        <v>0</v>
      </c>
      <c r="EL105">
        <f ca="1">IF(AND($B105&gt;0,SUM(EL$3:EL104)=0,SUM($H105:EK105)=0),$B105,0)</f>
        <v>0</v>
      </c>
      <c r="EM105">
        <f ca="1">IF(AND($B105&gt;0,SUM(EM$3:EM104)=0,SUM($H105:EL105)=0),$B105,0)</f>
        <v>0</v>
      </c>
      <c r="EN105">
        <f ca="1">IF(AND($B105&gt;0,SUM(EN$3:EN104)=0,SUM($H105:EM105)=0),$B105,0)</f>
        <v>0</v>
      </c>
      <c r="EO105">
        <f ca="1">IF(AND($B105&gt;0,SUM(EO$3:EO104)=0,SUM($H105:EN105)=0),$B105,0)</f>
        <v>0</v>
      </c>
      <c r="EP105">
        <f ca="1">IF(AND($B105&gt;0,SUM(EP$3:EP104)=0,SUM($H105:EO105)=0),$B105,0)</f>
        <v>0</v>
      </c>
      <c r="EQ105">
        <f ca="1">IF(AND($B105&gt;0,SUM(EQ$3:EQ104)=0,SUM($H105:EP105)=0),$B105,0)</f>
        <v>0</v>
      </c>
      <c r="ER105">
        <f ca="1">IF(AND($B105&gt;0,SUM(ER$3:ER104)=0,SUM($H105:EQ105)=0),$B105,0)</f>
        <v>0</v>
      </c>
      <c r="ES105">
        <f ca="1">IF(AND($B105&gt;0,SUM(ES$3:ES104)=0,SUM($H105:ER105)=0),$B105,0)</f>
        <v>0</v>
      </c>
      <c r="ET105">
        <f ca="1">IF(AND($B105&gt;0,SUM(ET$3:ET104)=0,SUM($H105:ES105)=0),$B105,0)</f>
        <v>0</v>
      </c>
      <c r="EU105">
        <f ca="1">IF(AND($B105&gt;0,SUM(EU$3:EU104)=0,SUM($H105:ET105)=0),$B105,0)</f>
        <v>0</v>
      </c>
      <c r="EV105">
        <f ca="1">IF(AND($B105&gt;0,SUM(EV$3:EV104)=0,SUM($H105:EU105)=0),$B105,0)</f>
        <v>0</v>
      </c>
      <c r="EW105">
        <f ca="1">IF(AND($B105&gt;0,SUM(EW$3:EW104)=0,SUM($H105:EV105)=0),$B105,0)</f>
        <v>0</v>
      </c>
      <c r="EX105">
        <f ca="1">IF(AND($B105&gt;0,SUM(EX$3:EX104)=0,SUM($H105:EW105)=0),$B105,0)</f>
        <v>0</v>
      </c>
      <c r="EY105">
        <f ca="1">IF(AND($B105&gt;0,SUM(EY$3:EY104)=0,SUM($H105:EX105)=0),$B105,0)</f>
        <v>0</v>
      </c>
      <c r="EZ105">
        <f ca="1">IF(AND($B105&gt;0,SUM(EZ$3:EZ104)=0,SUM($H105:EY105)=0),$B105,0)</f>
        <v>0</v>
      </c>
      <c r="FA105">
        <f ca="1">IF(AND($B105&gt;0,SUM(FA$3:FA104)=0,SUM($H105:EZ105)=0),$B105,0)</f>
        <v>0</v>
      </c>
      <c r="FB105">
        <f ca="1">IF(AND($B105&gt;0,SUM(FB$3:FB104)=0,SUM($H105:FA105)=0),$B105,0)</f>
        <v>0</v>
      </c>
      <c r="FC105">
        <f ca="1">IF(AND($B105&gt;0,SUM(FC$3:FC104)=0,SUM($H105:FB105)=0),$B105,0)</f>
        <v>0</v>
      </c>
      <c r="FD105">
        <f ca="1">IF(AND($B105&gt;0,SUM(FD$3:FD104)=0,SUM($H105:FC105)=0),$B105,0)</f>
        <v>0</v>
      </c>
      <c r="FE105">
        <f ca="1">IF(AND($B105&gt;0,SUM(FE$3:FE104)=0,SUM($H105:FD105)=0),$B105,0)</f>
        <v>0</v>
      </c>
      <c r="FF105">
        <f ca="1">IF(AND($B105&gt;0,SUM(FF$3:FF104)=0,SUM($H105:FE105)=0),$B105,0)</f>
        <v>0</v>
      </c>
      <c r="FG105">
        <f ca="1">IF(AND($B105&gt;0,SUM(FG$3:FG104)=0,SUM($H105:FF105)=0),$B105,0)</f>
        <v>0</v>
      </c>
      <c r="FH105">
        <f ca="1">IF(AND($B105&gt;0,SUM(FH$3:FH104)=0,SUM($H105:FG105)=0),$B105,0)</f>
        <v>0</v>
      </c>
      <c r="FI105">
        <f ca="1">IF(AND($B105&gt;0,SUM(FI$3:FI104)=0,SUM($H105:FH105)=0),$B105,0)</f>
        <v>0</v>
      </c>
      <c r="FJ105">
        <f ca="1">IF(AND($B105&gt;0,SUM(FJ$3:FJ104)=0,SUM($H105:FI105)=0),$B105,0)</f>
        <v>0</v>
      </c>
      <c r="FK105">
        <f ca="1">IF(AND($B105&gt;0,SUM(FK$3:FK104)=0,SUM($H105:FJ105)=0),$B105,0)</f>
        <v>0</v>
      </c>
      <c r="FL105">
        <f ca="1">IF(AND($B105&gt;0,SUM(FL$3:FL104)=0,SUM($H105:FK105)=0),$B105,0)</f>
        <v>0</v>
      </c>
      <c r="FM105">
        <f ca="1">IF(AND($B105&gt;0,SUM(FM$3:FM104)=0,SUM($H105:FL105)=0),$B105,0)</f>
        <v>0</v>
      </c>
      <c r="FN105">
        <f ca="1">IF(AND($B105&gt;0,SUM(FN$3:FN104)=0,SUM($H105:FM105)=0),$B105,0)</f>
        <v>0</v>
      </c>
      <c r="FS105" s="67" t="s">
        <v>552</v>
      </c>
      <c r="FT105" s="67" t="s">
        <v>174</v>
      </c>
      <c r="FU105" s="342" t="s">
        <v>92</v>
      </c>
      <c r="FV105" s="67">
        <v>1</v>
      </c>
      <c r="FY105" s="249" t="s">
        <v>629</v>
      </c>
      <c r="FZ105" s="67" t="s">
        <v>174</v>
      </c>
      <c r="GA105" s="67" t="str">
        <f>""</f>
        <v/>
      </c>
      <c r="GB105" s="67">
        <v>1</v>
      </c>
      <c r="GE105" s="67" t="s">
        <v>846</v>
      </c>
      <c r="GF105" s="67" t="s">
        <v>845</v>
      </c>
      <c r="GG105" s="67" t="str">
        <f>""</f>
        <v/>
      </c>
      <c r="GH105" s="67">
        <v>1</v>
      </c>
    </row>
    <row r="106" spans="1:190" ht="15.75" thickBot="1" x14ac:dyDescent="0.3">
      <c r="A106">
        <v>106</v>
      </c>
      <c r="B106">
        <f ca="1">IF(SMA_INC=SelectionData!F73,'Product Codes'!A106,0)</f>
        <v>0</v>
      </c>
      <c r="C106" s="240" t="str">
        <f t="shared" ca="1" si="10"/>
        <v>Smart Access -moduuli internet liityntään</v>
      </c>
      <c r="D106" s="240" t="str">
        <f t="shared" ca="1" si="11"/>
        <v>SMA</v>
      </c>
      <c r="E106" s="240">
        <f t="shared" ca="1" si="12"/>
        <v>7906838</v>
      </c>
      <c r="F106" s="240">
        <f t="shared" ca="1" si="13"/>
        <v>1</v>
      </c>
      <c r="G106" s="47">
        <f ca="1">INDEX($I$2:$FN$2,ROWS(G$2:G106))</f>
        <v>1</v>
      </c>
      <c r="H106">
        <v>0</v>
      </c>
      <c r="I106">
        <f ca="1">IF(AND($B106&gt;0,SUM(I$3:I105)=0,SUM($H106:H106)=0),$B106,0)</f>
        <v>0</v>
      </c>
      <c r="J106">
        <f ca="1">IF(AND($B106&gt;0,SUM(J$3:J105)=0,SUM($H106:I106)=0),$B106,0)</f>
        <v>0</v>
      </c>
      <c r="K106">
        <f ca="1">IF(AND($B106&gt;0,SUM(K$3:K105)=0,SUM($H106:J106)=0),$B106,0)</f>
        <v>0</v>
      </c>
      <c r="L106">
        <f ca="1">IF(AND($B106&gt;0,SUM(L$3:L105)=0,SUM($H106:K106)=0),$B106,0)</f>
        <v>0</v>
      </c>
      <c r="M106">
        <f ca="1">IF(AND($B106&gt;0,SUM(M$3:M105)=0,SUM($H106:L106)=0),$B106,0)</f>
        <v>0</v>
      </c>
      <c r="N106">
        <f ca="1">IF(AND($B106&gt;0,SUM(N$3:N105)=0,SUM($H106:M106)=0),$B106,0)</f>
        <v>0</v>
      </c>
      <c r="O106">
        <f ca="1">IF(AND($B106&gt;0,SUM(O$3:O105)=0,SUM($H106:N106)=0),$B106,0)</f>
        <v>0</v>
      </c>
      <c r="P106">
        <f ca="1">IF(AND($B106&gt;0,SUM(P$3:P105)=0,SUM($H106:O106)=0),$B106,0)</f>
        <v>0</v>
      </c>
      <c r="Q106">
        <f ca="1">IF(AND($B106&gt;0,SUM(Q$3:Q105)=0,SUM($H106:P106)=0),$B106,0)</f>
        <v>0</v>
      </c>
      <c r="R106">
        <f ca="1">IF(AND($B106&gt;0,SUM(R$3:R105)=0,SUM($H106:Q106)=0),$B106,0)</f>
        <v>0</v>
      </c>
      <c r="S106">
        <f ca="1">IF(AND($B106&gt;0,SUM(S$3:S105)=0,SUM($H106:R106)=0),$B106,0)</f>
        <v>0</v>
      </c>
      <c r="T106">
        <f ca="1">IF(AND($B106&gt;0,SUM(T$3:T105)=0,SUM($H106:S106)=0),$B106,0)</f>
        <v>0</v>
      </c>
      <c r="U106">
        <f ca="1">IF(AND($B106&gt;0,SUM(U$3:U105)=0,SUM($H106:T106)=0),$B106,0)</f>
        <v>0</v>
      </c>
      <c r="V106">
        <f ca="1">IF(AND($B106&gt;0,SUM(V$3:V105)=0,SUM($H106:U106)=0),$B106,0)</f>
        <v>0</v>
      </c>
      <c r="W106">
        <f ca="1">IF(AND($B106&gt;0,SUM(W$3:W105)=0,SUM($H106:V106)=0),$B106,0)</f>
        <v>0</v>
      </c>
      <c r="X106">
        <f ca="1">IF(AND($B106&gt;0,SUM(X$3:X105)=0,SUM($H106:W106)=0),$B106,0)</f>
        <v>0</v>
      </c>
      <c r="Y106">
        <f ca="1">IF(AND($B106&gt;0,SUM(Y$3:Y105)=0,SUM($H106:X106)=0),$B106,0)</f>
        <v>0</v>
      </c>
      <c r="Z106">
        <f ca="1">IF(AND($B106&gt;0,SUM(Z$3:Z105)=0,SUM($H106:Y106)=0),$B106,0)</f>
        <v>0</v>
      </c>
      <c r="AA106">
        <f ca="1">IF(AND($B106&gt;0,SUM(AA$3:AA105)=0,SUM($H106:Z106)=0),$B106,0)</f>
        <v>0</v>
      </c>
      <c r="AB106">
        <f ca="1">IF(AND($B106&gt;0,SUM(AB$3:AB105)=0,SUM($H106:AA106)=0),$B106,0)</f>
        <v>0</v>
      </c>
      <c r="AC106">
        <f ca="1">IF(AND($B106&gt;0,SUM(AC$3:AC105)=0,SUM($H106:AB106)=0),$B106,0)</f>
        <v>0</v>
      </c>
      <c r="AD106">
        <f ca="1">IF(AND($B106&gt;0,SUM(AD$3:AD105)=0,SUM($H106:AC106)=0),$B106,0)</f>
        <v>0</v>
      </c>
      <c r="AE106">
        <f ca="1">IF(AND($B106&gt;0,SUM(AE$3:AE105)=0,SUM($H106:AD106)=0),$B106,0)</f>
        <v>0</v>
      </c>
      <c r="AF106">
        <f ca="1">IF(AND($B106&gt;0,SUM(AF$3:AF105)=0,SUM($H106:AE106)=0),$B106,0)</f>
        <v>0</v>
      </c>
      <c r="AG106">
        <f ca="1">IF(AND($B106&gt;0,SUM(AG$3:AG105)=0,SUM($H106:AF106)=0),$B106,0)</f>
        <v>0</v>
      </c>
      <c r="AH106">
        <f ca="1">IF(AND($B106&gt;0,SUM(AH$3:AH105)=0,SUM($H106:AG106)=0),$B106,0)</f>
        <v>0</v>
      </c>
      <c r="AI106">
        <f ca="1">IF(AND($B106&gt;0,SUM(AI$3:AI105)=0,SUM($H106:AH106)=0),$B106,0)</f>
        <v>0</v>
      </c>
      <c r="AJ106">
        <f ca="1">IF(AND($B106&gt;0,SUM(AJ$3:AJ105)=0,SUM($H106:AI106)=0),$B106,0)</f>
        <v>0</v>
      </c>
      <c r="AK106">
        <f ca="1">IF(AND($B106&gt;0,SUM(AK$3:AK105)=0,SUM($H106:AJ106)=0),$B106,0)</f>
        <v>0</v>
      </c>
      <c r="AL106">
        <f ca="1">IF(AND($B106&gt;0,SUM(AL$3:AL105)=0,SUM($H106:AK106)=0),$B106,0)</f>
        <v>0</v>
      </c>
      <c r="AM106">
        <f ca="1">IF(AND($B106&gt;0,SUM(AM$3:AM105)=0,SUM($H106:AL106)=0),$B106,0)</f>
        <v>0</v>
      </c>
      <c r="AN106">
        <f ca="1">IF(AND($B106&gt;0,SUM(AN$3:AN105)=0,SUM($H106:AM106)=0),$B106,0)</f>
        <v>0</v>
      </c>
      <c r="AO106">
        <f ca="1">IF(AND($B106&gt;0,SUM(AO$3:AO105)=0,SUM($H106:AN106)=0),$B106,0)</f>
        <v>0</v>
      </c>
      <c r="AP106">
        <f ca="1">IF(AND($B106&gt;0,SUM(AP$3:AP105)=0,SUM($H106:AO106)=0),$B106,0)</f>
        <v>0</v>
      </c>
      <c r="AQ106">
        <f ca="1">IF(AND($B106&gt;0,SUM(AQ$3:AQ105)=0,SUM($H106:AP106)=0),$B106,0)</f>
        <v>0</v>
      </c>
      <c r="AR106">
        <f ca="1">IF(AND($B106&gt;0,SUM(AR$3:AR105)=0,SUM($H106:AQ106)=0),$B106,0)</f>
        <v>0</v>
      </c>
      <c r="AS106">
        <f ca="1">IF(AND($B106&gt;0,SUM(AS$3:AS105)=0,SUM($H106:AR106)=0),$B106,0)</f>
        <v>0</v>
      </c>
      <c r="AT106">
        <f ca="1">IF(AND($B106&gt;0,SUM(AT$3:AT105)=0,SUM($H106:AS106)=0),$B106,0)</f>
        <v>0</v>
      </c>
      <c r="AU106">
        <f ca="1">IF(AND($B106&gt;0,SUM(AU$3:AU105)=0,SUM($H106:AT106)=0),$B106,0)</f>
        <v>0</v>
      </c>
      <c r="AV106">
        <f ca="1">IF(AND($B106&gt;0,SUM(AV$3:AV105)=0,SUM($H106:AU106)=0),$B106,0)</f>
        <v>0</v>
      </c>
      <c r="AW106">
        <f ca="1">IF(AND($B106&gt;0,SUM(AW$3:AW105)=0,SUM($H106:AV106)=0),$B106,0)</f>
        <v>0</v>
      </c>
      <c r="AX106">
        <f ca="1">IF(AND($B106&gt;0,SUM(AX$3:AX105)=0,SUM($H106:AW106)=0),$B106,0)</f>
        <v>0</v>
      </c>
      <c r="AY106">
        <f ca="1">IF(AND($B106&gt;0,SUM(AY$3:AY105)=0,SUM($H106:AX106)=0),$B106,0)</f>
        <v>0</v>
      </c>
      <c r="AZ106">
        <f ca="1">IF(AND($B106&gt;0,SUM(AZ$3:AZ105)=0,SUM($H106:AY106)=0),$B106,0)</f>
        <v>0</v>
      </c>
      <c r="BA106">
        <f ca="1">IF(AND($B106&gt;0,SUM(BA$3:BA105)=0,SUM($H106:AZ106)=0),$B106,0)</f>
        <v>0</v>
      </c>
      <c r="BB106">
        <f ca="1">IF(AND($B106&gt;0,SUM(BB$3:BB105)=0,SUM($H106:BA106)=0),$B106,0)</f>
        <v>0</v>
      </c>
      <c r="BC106">
        <f ca="1">IF(AND($B106&gt;0,SUM(BC$3:BC105)=0,SUM($H106:BB106)=0),$B106,0)</f>
        <v>0</v>
      </c>
      <c r="BD106">
        <f ca="1">IF(AND($B106&gt;0,SUM(BD$3:BD105)=0,SUM($H106:BC106)=0),$B106,0)</f>
        <v>0</v>
      </c>
      <c r="BE106">
        <f ca="1">IF(AND($B106&gt;0,SUM(BE$3:BE105)=0,SUM($H106:BD106)=0),$B106,0)</f>
        <v>0</v>
      </c>
      <c r="BF106">
        <f ca="1">IF(AND($B106&gt;0,SUM(BF$3:BF105)=0,SUM($H106:BE106)=0),$B106,0)</f>
        <v>0</v>
      </c>
      <c r="BG106">
        <f ca="1">IF(AND($B106&gt;0,SUM(BG$3:BG105)=0,SUM($H106:BF106)=0),$B106,0)</f>
        <v>0</v>
      </c>
      <c r="BH106">
        <f ca="1">IF(AND($B106&gt;0,SUM(BH$3:BH105)=0,SUM($H106:BG106)=0),$B106,0)</f>
        <v>0</v>
      </c>
      <c r="BI106">
        <f ca="1">IF(AND($B106&gt;0,SUM(BI$3:BI105)=0,SUM($H106:BH106)=0),$B106,0)</f>
        <v>0</v>
      </c>
      <c r="BJ106">
        <f ca="1">IF(AND($B106&gt;0,SUM(BJ$3:BJ105)=0,SUM($H106:BI106)=0),$B106,0)</f>
        <v>0</v>
      </c>
      <c r="BK106">
        <f ca="1">IF(AND($B106&gt;0,SUM(BK$3:BK105)=0,SUM($H106:BJ106)=0),$B106,0)</f>
        <v>0</v>
      </c>
      <c r="BL106">
        <f ca="1">IF(AND($B106&gt;0,SUM(BL$3:BL105)=0,SUM($H106:BK106)=0),$B106,0)</f>
        <v>0</v>
      </c>
      <c r="BM106">
        <f ca="1">IF(AND($B106&gt;0,SUM(BM$3:BM105)=0,SUM($H106:BL106)=0),$B106,0)</f>
        <v>0</v>
      </c>
      <c r="BN106">
        <f ca="1">IF(AND($B106&gt;0,SUM(BN$3:BN105)=0,SUM($H106:BM106)=0),$B106,0)</f>
        <v>0</v>
      </c>
      <c r="BO106">
        <f ca="1">IF(AND($B106&gt;0,SUM(BO$3:BO105)=0,SUM($H106:BN106)=0),$B106,0)</f>
        <v>0</v>
      </c>
      <c r="BP106">
        <f ca="1">IF(AND($B106&gt;0,SUM(BP$3:BP105)=0,SUM($H106:BO106)=0),$B106,0)</f>
        <v>0</v>
      </c>
      <c r="BQ106">
        <f ca="1">IF(AND($B106&gt;0,SUM(BQ$3:BQ105)=0,SUM($H106:BP106)=0),$B106,0)</f>
        <v>0</v>
      </c>
      <c r="BR106">
        <f ca="1">IF(AND($B106&gt;0,SUM(BR$3:BR105)=0,SUM($H106:BQ106)=0),$B106,0)</f>
        <v>0</v>
      </c>
      <c r="BS106">
        <f ca="1">IF(AND($B106&gt;0,SUM(BS$3:BS105)=0,SUM($H106:BR106)=0),$B106,0)</f>
        <v>0</v>
      </c>
      <c r="BT106">
        <f ca="1">IF(AND($B106&gt;0,SUM(BT$3:BT105)=0,SUM($H106:BS106)=0),$B106,0)</f>
        <v>0</v>
      </c>
      <c r="BU106">
        <f ca="1">IF(AND($B106&gt;0,SUM(BU$3:BU105)=0,SUM($H106:BT106)=0),$B106,0)</f>
        <v>0</v>
      </c>
      <c r="BV106">
        <f ca="1">IF(AND($B106&gt;0,SUM(BV$3:BV105)=0,SUM($H106:BU106)=0),$B106,0)</f>
        <v>0</v>
      </c>
      <c r="BW106">
        <f ca="1">IF(AND($B106&gt;0,SUM(BW$3:BW105)=0,SUM($H106:BV106)=0),$B106,0)</f>
        <v>0</v>
      </c>
      <c r="BX106">
        <f ca="1">IF(AND($B106&gt;0,SUM(BX$3:BX105)=0,SUM($H106:BW106)=0),$B106,0)</f>
        <v>0</v>
      </c>
      <c r="BY106">
        <f ca="1">IF(AND($B106&gt;0,SUM(BY$3:BY105)=0,SUM($H106:BX106)=0),$B106,0)</f>
        <v>0</v>
      </c>
      <c r="BZ106">
        <f ca="1">IF(AND($B106&gt;0,SUM(BZ$3:BZ105)=0,SUM($H106:BY106)=0),$B106,0)</f>
        <v>0</v>
      </c>
      <c r="CA106">
        <f ca="1">IF(AND($B106&gt;0,SUM(CA$3:CA105)=0,SUM($H106:BZ106)=0),$B106,0)</f>
        <v>0</v>
      </c>
      <c r="CB106">
        <f ca="1">IF(AND($B106&gt;0,SUM(CB$3:CB105)=0,SUM($H106:CA106)=0),$B106,0)</f>
        <v>0</v>
      </c>
      <c r="CC106">
        <f ca="1">IF(AND($B106&gt;0,SUM(CC$3:CC105)=0,SUM($H106:CB106)=0),$B106,0)</f>
        <v>0</v>
      </c>
      <c r="CD106">
        <f ca="1">IF(AND($B106&gt;0,SUM(CD$3:CD105)=0,SUM($H106:CC106)=0),$B106,0)</f>
        <v>0</v>
      </c>
      <c r="CE106">
        <f ca="1">IF(AND($B106&gt;0,SUM(CE$3:CE105)=0,SUM($H106:CD106)=0),$B106,0)</f>
        <v>0</v>
      </c>
      <c r="CF106">
        <f ca="1">IF(AND($B106&gt;0,SUM(CF$3:CF105)=0,SUM($H106:CE106)=0),$B106,0)</f>
        <v>0</v>
      </c>
      <c r="CG106">
        <f ca="1">IF(AND($B106&gt;0,SUM(CG$3:CG105)=0,SUM($H106:CF106)=0),$B106,0)</f>
        <v>0</v>
      </c>
      <c r="CH106">
        <f ca="1">IF(AND($B106&gt;0,SUM(CH$3:CH105)=0,SUM($H106:CG106)=0),$B106,0)</f>
        <v>0</v>
      </c>
      <c r="CI106">
        <f ca="1">IF(AND($B106&gt;0,SUM(CI$3:CI105)=0,SUM($H106:CH106)=0),$B106,0)</f>
        <v>0</v>
      </c>
      <c r="CJ106">
        <f ca="1">IF(AND($B106&gt;0,SUM(CJ$3:CJ105)=0,SUM($H106:CI106)=0),$B106,0)</f>
        <v>0</v>
      </c>
      <c r="CK106">
        <f ca="1">IF(AND($B106&gt;0,SUM(CK$3:CK105)=0,SUM($H106:CJ106)=0),$B106,0)</f>
        <v>0</v>
      </c>
      <c r="CL106">
        <f ca="1">IF(AND($B106&gt;0,SUM(CL$3:CL105)=0,SUM($H106:CK106)=0),$B106,0)</f>
        <v>0</v>
      </c>
      <c r="CM106">
        <f ca="1">IF(AND($B106&gt;0,SUM(CM$3:CM105)=0,SUM($H106:CL106)=0),$B106,0)</f>
        <v>0</v>
      </c>
      <c r="CN106">
        <f ca="1">IF(AND($B106&gt;0,SUM(CN$3:CN105)=0,SUM($H106:CM106)=0),$B106,0)</f>
        <v>0</v>
      </c>
      <c r="CO106">
        <f ca="1">IF(AND($B106&gt;0,SUM(CO$3:CO105)=0,SUM($H106:CN106)=0),$B106,0)</f>
        <v>0</v>
      </c>
      <c r="CP106">
        <f ca="1">IF(AND($B106&gt;0,SUM(CP$3:CP105)=0,SUM($H106:CO106)=0),$B106,0)</f>
        <v>0</v>
      </c>
      <c r="CQ106">
        <f ca="1">IF(AND($B106&gt;0,SUM(CQ$3:CQ105)=0,SUM($H106:CP106)=0),$B106,0)</f>
        <v>0</v>
      </c>
      <c r="CR106">
        <f ca="1">IF(AND($B106&gt;0,SUM(CR$3:CR105)=0,SUM($H106:CQ106)=0),$B106,0)</f>
        <v>0</v>
      </c>
      <c r="CS106">
        <f ca="1">IF(AND($B106&gt;0,SUM(CS$3:CS105)=0,SUM($H106:CR106)=0),$B106,0)</f>
        <v>0</v>
      </c>
      <c r="CT106">
        <f ca="1">IF(AND($B106&gt;0,SUM(CT$3:CT105)=0,SUM($H106:CS106)=0),$B106,0)</f>
        <v>0</v>
      </c>
      <c r="CU106">
        <f ca="1">IF(AND($B106&gt;0,SUM(CU$3:CU105)=0,SUM($H106:CT106)=0),$B106,0)</f>
        <v>0</v>
      </c>
      <c r="CV106">
        <f ca="1">IF(AND($B106&gt;0,SUM(CV$3:CV105)=0,SUM($H106:CU106)=0),$B106,0)</f>
        <v>0</v>
      </c>
      <c r="CW106">
        <f ca="1">IF(AND($B106&gt;0,SUM(CW$3:CW105)=0,SUM($H106:CV106)=0),$B106,0)</f>
        <v>0</v>
      </c>
      <c r="CX106">
        <f ca="1">IF(AND($B106&gt;0,SUM(CX$3:CX105)=0,SUM($H106:CW106)=0),$B106,0)</f>
        <v>0</v>
      </c>
      <c r="CY106">
        <f ca="1">IF(AND($B106&gt;0,SUM(CY$3:CY105)=0,SUM($H106:CX106)=0),$B106,0)</f>
        <v>0</v>
      </c>
      <c r="CZ106">
        <f ca="1">IF(AND($B106&gt;0,SUM(CZ$3:CZ105)=0,SUM($H106:CY106)=0),$B106,0)</f>
        <v>0</v>
      </c>
      <c r="DA106">
        <f ca="1">IF(AND($B106&gt;0,SUM(DA$3:DA105)=0,SUM($H106:CZ106)=0),$B106,0)</f>
        <v>0</v>
      </c>
      <c r="DB106">
        <f ca="1">IF(AND($B106&gt;0,SUM(DB$3:DB105)=0,SUM($H106:DA106)=0),$B106,0)</f>
        <v>0</v>
      </c>
      <c r="DC106">
        <f ca="1">IF(AND($B106&gt;0,SUM(DC$3:DC105)=0,SUM($H106:DB106)=0),$B106,0)</f>
        <v>0</v>
      </c>
      <c r="DD106">
        <f ca="1">IF(AND($B106&gt;0,SUM(DD$3:DD105)=0,SUM($H106:DC106)=0),$B106,0)</f>
        <v>0</v>
      </c>
      <c r="DE106">
        <f ca="1">IF(AND($B106&gt;0,SUM(DE$3:DE105)=0,SUM($H106:DD106)=0),$B106,0)</f>
        <v>0</v>
      </c>
      <c r="DF106">
        <f ca="1">IF(AND($B106&gt;0,SUM(DF$3:DF105)=0,SUM($H106:DE106)=0),$B106,0)</f>
        <v>0</v>
      </c>
      <c r="DG106">
        <f ca="1">IF(AND($B106&gt;0,SUM(DG$3:DG105)=0,SUM($H106:DF106)=0),$B106,0)</f>
        <v>0</v>
      </c>
      <c r="DH106">
        <f ca="1">IF(AND($B106&gt;0,SUM(DH$3:DH105)=0,SUM($H106:DG106)=0),$B106,0)</f>
        <v>0</v>
      </c>
      <c r="DI106">
        <f ca="1">IF(AND($B106&gt;0,SUM(DI$3:DI105)=0,SUM($H106:DH106)=0),$B106,0)</f>
        <v>0</v>
      </c>
      <c r="DJ106">
        <f ca="1">IF(AND($B106&gt;0,SUM(DJ$3:DJ105)=0,SUM($H106:DI106)=0),$B106,0)</f>
        <v>0</v>
      </c>
      <c r="DK106">
        <f ca="1">IF(AND($B106&gt;0,SUM(DK$3:DK105)=0,SUM($H106:DJ106)=0),$B106,0)</f>
        <v>0</v>
      </c>
      <c r="DL106">
        <f ca="1">IF(AND($B106&gt;0,SUM(DL$3:DL105)=0,SUM($H106:DK106)=0),$B106,0)</f>
        <v>0</v>
      </c>
      <c r="DM106">
        <f ca="1">IF(AND($B106&gt;0,SUM(DM$3:DM105)=0,SUM($H106:DL106)=0),$B106,0)</f>
        <v>0</v>
      </c>
      <c r="DN106">
        <f ca="1">IF(AND($B106&gt;0,SUM(DN$3:DN105)=0,SUM($H106:DM106)=0),$B106,0)</f>
        <v>0</v>
      </c>
      <c r="DO106">
        <f ca="1">IF(AND($B106&gt;0,SUM(DO$3:DO105)=0,SUM($H106:DN106)=0),$B106,0)</f>
        <v>0</v>
      </c>
      <c r="DP106">
        <f ca="1">IF(AND($B106&gt;0,SUM(DP$3:DP105)=0,SUM($H106:DO106)=0),$B106,0)</f>
        <v>0</v>
      </c>
      <c r="DQ106">
        <f ca="1">IF(AND($B106&gt;0,SUM(DQ$3:DQ105)=0,SUM($H106:DP106)=0),$B106,0)</f>
        <v>0</v>
      </c>
      <c r="DR106">
        <f ca="1">IF(AND($B106&gt;0,SUM(DR$3:DR105)=0,SUM($H106:DQ106)=0),$B106,0)</f>
        <v>0</v>
      </c>
      <c r="DS106">
        <f ca="1">IF(AND($B106&gt;0,SUM(DS$3:DS105)=0,SUM($H106:DR106)=0),$B106,0)</f>
        <v>0</v>
      </c>
      <c r="DT106">
        <f ca="1">IF(AND($B106&gt;0,SUM(DT$3:DT105)=0,SUM($H106:DS106)=0),$B106,0)</f>
        <v>0</v>
      </c>
      <c r="DU106">
        <f ca="1">IF(AND($B106&gt;0,SUM(DU$3:DU105)=0,SUM($H106:DT106)=0),$B106,0)</f>
        <v>0</v>
      </c>
      <c r="DV106">
        <f ca="1">IF(AND($B106&gt;0,SUM(DV$3:DV105)=0,SUM($H106:DU106)=0),$B106,0)</f>
        <v>0</v>
      </c>
      <c r="DW106">
        <f ca="1">IF(AND($B106&gt;0,SUM(DW$3:DW105)=0,SUM($H106:DV106)=0),$B106,0)</f>
        <v>0</v>
      </c>
      <c r="DX106">
        <f ca="1">IF(AND($B106&gt;0,SUM(DX$3:DX105)=0,SUM($H106:DW106)=0),$B106,0)</f>
        <v>0</v>
      </c>
      <c r="DY106">
        <f ca="1">IF(AND($B106&gt;0,SUM(DY$3:DY105)=0,SUM($H106:DX106)=0),$B106,0)</f>
        <v>0</v>
      </c>
      <c r="DZ106">
        <f ca="1">IF(AND($B106&gt;0,SUM(DZ$3:DZ105)=0,SUM($H106:DY106)=0),$B106,0)</f>
        <v>0</v>
      </c>
      <c r="EA106">
        <f ca="1">IF(AND($B106&gt;0,SUM(EA$3:EA105)=0,SUM($H106:DZ106)=0),$B106,0)</f>
        <v>0</v>
      </c>
      <c r="EB106">
        <f ca="1">IF(AND($B106&gt;0,SUM(EB$3:EB105)=0,SUM($H106:EA106)=0),$B106,0)</f>
        <v>0</v>
      </c>
      <c r="EC106">
        <f ca="1">IF(AND($B106&gt;0,SUM(EC$3:EC105)=0,SUM($H106:EB106)=0),$B106,0)</f>
        <v>0</v>
      </c>
      <c r="ED106">
        <f ca="1">IF(AND($B106&gt;0,SUM(ED$3:ED105)=0,SUM($H106:EC106)=0),$B106,0)</f>
        <v>0</v>
      </c>
      <c r="EE106">
        <f ca="1">IF(AND($B106&gt;0,SUM(EE$3:EE105)=0,SUM($H106:ED106)=0),$B106,0)</f>
        <v>0</v>
      </c>
      <c r="EF106">
        <f ca="1">IF(AND($B106&gt;0,SUM(EF$3:EF105)=0,SUM($H106:EE106)=0),$B106,0)</f>
        <v>0</v>
      </c>
      <c r="EG106">
        <f ca="1">IF(AND($B106&gt;0,SUM(EG$3:EG105)=0,SUM($H106:EF106)=0),$B106,0)</f>
        <v>0</v>
      </c>
      <c r="EH106">
        <f ca="1">IF(AND($B106&gt;0,SUM(EH$3:EH105)=0,SUM($H106:EG106)=0),$B106,0)</f>
        <v>0</v>
      </c>
      <c r="EI106">
        <f ca="1">IF(AND($B106&gt;0,SUM(EI$3:EI105)=0,SUM($H106:EH106)=0),$B106,0)</f>
        <v>0</v>
      </c>
      <c r="EJ106">
        <f ca="1">IF(AND($B106&gt;0,SUM(EJ$3:EJ105)=0,SUM($H106:EI106)=0),$B106,0)</f>
        <v>0</v>
      </c>
      <c r="EK106">
        <f ca="1">IF(AND($B106&gt;0,SUM(EK$3:EK105)=0,SUM($H106:EJ106)=0),$B106,0)</f>
        <v>0</v>
      </c>
      <c r="EL106">
        <f ca="1">IF(AND($B106&gt;0,SUM(EL$3:EL105)=0,SUM($H106:EK106)=0),$B106,0)</f>
        <v>0</v>
      </c>
      <c r="EM106">
        <f ca="1">IF(AND($B106&gt;0,SUM(EM$3:EM105)=0,SUM($H106:EL106)=0),$B106,0)</f>
        <v>0</v>
      </c>
      <c r="EN106">
        <f ca="1">IF(AND($B106&gt;0,SUM(EN$3:EN105)=0,SUM($H106:EM106)=0),$B106,0)</f>
        <v>0</v>
      </c>
      <c r="EO106">
        <f ca="1">IF(AND($B106&gt;0,SUM(EO$3:EO105)=0,SUM($H106:EN106)=0),$B106,0)</f>
        <v>0</v>
      </c>
      <c r="EP106">
        <f ca="1">IF(AND($B106&gt;0,SUM(EP$3:EP105)=0,SUM($H106:EO106)=0),$B106,0)</f>
        <v>0</v>
      </c>
      <c r="EQ106">
        <f ca="1">IF(AND($B106&gt;0,SUM(EQ$3:EQ105)=0,SUM($H106:EP106)=0),$B106,0)</f>
        <v>0</v>
      </c>
      <c r="ER106">
        <f ca="1">IF(AND($B106&gt;0,SUM(ER$3:ER105)=0,SUM($H106:EQ106)=0),$B106,0)</f>
        <v>0</v>
      </c>
      <c r="ES106">
        <f ca="1">IF(AND($B106&gt;0,SUM(ES$3:ES105)=0,SUM($H106:ER106)=0),$B106,0)</f>
        <v>0</v>
      </c>
      <c r="ET106">
        <f ca="1">IF(AND($B106&gt;0,SUM(ET$3:ET105)=0,SUM($H106:ES106)=0),$B106,0)</f>
        <v>0</v>
      </c>
      <c r="EU106">
        <f ca="1">IF(AND($B106&gt;0,SUM(EU$3:EU105)=0,SUM($H106:ET106)=0),$B106,0)</f>
        <v>0</v>
      </c>
      <c r="EV106">
        <f ca="1">IF(AND($B106&gt;0,SUM(EV$3:EV105)=0,SUM($H106:EU106)=0),$B106,0)</f>
        <v>0</v>
      </c>
      <c r="EW106">
        <f ca="1">IF(AND($B106&gt;0,SUM(EW$3:EW105)=0,SUM($H106:EV106)=0),$B106,0)</f>
        <v>0</v>
      </c>
      <c r="EX106">
        <f ca="1">IF(AND($B106&gt;0,SUM(EX$3:EX105)=0,SUM($H106:EW106)=0),$B106,0)</f>
        <v>0</v>
      </c>
      <c r="EY106">
        <f ca="1">IF(AND($B106&gt;0,SUM(EY$3:EY105)=0,SUM($H106:EX106)=0),$B106,0)</f>
        <v>0</v>
      </c>
      <c r="EZ106">
        <f ca="1">IF(AND($B106&gt;0,SUM(EZ$3:EZ105)=0,SUM($H106:EY106)=0),$B106,0)</f>
        <v>0</v>
      </c>
      <c r="FA106">
        <f ca="1">IF(AND($B106&gt;0,SUM(FA$3:FA105)=0,SUM($H106:EZ106)=0),$B106,0)</f>
        <v>0</v>
      </c>
      <c r="FB106">
        <f ca="1">IF(AND($B106&gt;0,SUM(FB$3:FB105)=0,SUM($H106:FA106)=0),$B106,0)</f>
        <v>0</v>
      </c>
      <c r="FC106">
        <f ca="1">IF(AND($B106&gt;0,SUM(FC$3:FC105)=0,SUM($H106:FB106)=0),$B106,0)</f>
        <v>0</v>
      </c>
      <c r="FD106">
        <f ca="1">IF(AND($B106&gt;0,SUM(FD$3:FD105)=0,SUM($H106:FC106)=0),$B106,0)</f>
        <v>0</v>
      </c>
      <c r="FE106">
        <f ca="1">IF(AND($B106&gt;0,SUM(FE$3:FE105)=0,SUM($H106:FD106)=0),$B106,0)</f>
        <v>0</v>
      </c>
      <c r="FF106">
        <f ca="1">IF(AND($B106&gt;0,SUM(FF$3:FF105)=0,SUM($H106:FE106)=0),$B106,0)</f>
        <v>0</v>
      </c>
      <c r="FG106">
        <f ca="1">IF(AND($B106&gt;0,SUM(FG$3:FG105)=0,SUM($H106:FF106)=0),$B106,0)</f>
        <v>0</v>
      </c>
      <c r="FH106">
        <f ca="1">IF(AND($B106&gt;0,SUM(FH$3:FH105)=0,SUM($H106:FG106)=0),$B106,0)</f>
        <v>0</v>
      </c>
      <c r="FI106">
        <f ca="1">IF(AND($B106&gt;0,SUM(FI$3:FI105)=0,SUM($H106:FH106)=0),$B106,0)</f>
        <v>0</v>
      </c>
      <c r="FJ106">
        <f ca="1">IF(AND($B106&gt;0,SUM(FJ$3:FJ105)=0,SUM($H106:FI106)=0),$B106,0)</f>
        <v>0</v>
      </c>
      <c r="FK106">
        <f ca="1">IF(AND($B106&gt;0,SUM(FK$3:FK105)=0,SUM($H106:FJ106)=0),$B106,0)</f>
        <v>0</v>
      </c>
      <c r="FL106">
        <f ca="1">IF(AND($B106&gt;0,SUM(FL$3:FL105)=0,SUM($H106:FK106)=0),$B106,0)</f>
        <v>0</v>
      </c>
      <c r="FM106">
        <f ca="1">IF(AND($B106&gt;0,SUM(FM$3:FM105)=0,SUM($H106:FL106)=0),$B106,0)</f>
        <v>0</v>
      </c>
      <c r="FN106">
        <f ca="1">IF(AND($B106&gt;0,SUM(FN$3:FN105)=0,SUM($H106:FM106)=0),$B106,0)</f>
        <v>0</v>
      </c>
      <c r="FS106" s="67" t="s">
        <v>182</v>
      </c>
      <c r="FT106" s="67" t="s">
        <v>27</v>
      </c>
      <c r="FU106" s="342">
        <v>7906838</v>
      </c>
      <c r="FV106" s="67">
        <v>1</v>
      </c>
      <c r="FY106" s="249" t="s">
        <v>631</v>
      </c>
      <c r="FZ106" s="67" t="s">
        <v>27</v>
      </c>
      <c r="GA106" s="67" t="str">
        <f>""</f>
        <v/>
      </c>
      <c r="GB106" s="67">
        <v>1</v>
      </c>
      <c r="GE106" s="67" t="s">
        <v>847</v>
      </c>
      <c r="GF106" s="67" t="s">
        <v>27</v>
      </c>
      <c r="GG106" s="67" t="str">
        <f>""</f>
        <v/>
      </c>
      <c r="GH106" s="67">
        <v>1</v>
      </c>
    </row>
    <row r="107" spans="1:190" ht="15.75" thickBot="1" x14ac:dyDescent="0.3">
      <c r="A107">
        <v>107</v>
      </c>
      <c r="B107">
        <f ca="1">IF(SMA_INC=SelectionData!G73,'Product Codes'!A107,0)</f>
        <v>0</v>
      </c>
      <c r="C107" s="240" t="str">
        <f t="shared" ca="1" si="10"/>
        <v>Smart Access -moduuli + WLAN reititin internet liityntään</v>
      </c>
      <c r="D107" s="240" t="str">
        <f t="shared" ca="1" si="11"/>
        <v>SMAW</v>
      </c>
      <c r="E107" s="240">
        <f t="shared" ca="1" si="12"/>
        <v>7906841</v>
      </c>
      <c r="F107" s="240">
        <f t="shared" ca="1" si="13"/>
        <v>1</v>
      </c>
      <c r="G107" s="47">
        <f ca="1">INDEX($I$2:$FN$2,ROWS(G$2:G107))</f>
        <v>1</v>
      </c>
      <c r="H107">
        <v>0</v>
      </c>
      <c r="I107">
        <f ca="1">IF(AND($B107&gt;0,SUM(I$3:I106)=0,SUM($H107:H107)=0),$B107,0)</f>
        <v>0</v>
      </c>
      <c r="J107">
        <f ca="1">IF(AND($B107&gt;0,SUM(J$3:J106)=0,SUM($H107:I107)=0),$B107,0)</f>
        <v>0</v>
      </c>
      <c r="K107">
        <f ca="1">IF(AND($B107&gt;0,SUM(K$3:K106)=0,SUM($H107:J107)=0),$B107,0)</f>
        <v>0</v>
      </c>
      <c r="L107">
        <f ca="1">IF(AND($B107&gt;0,SUM(L$3:L106)=0,SUM($H107:K107)=0),$B107,0)</f>
        <v>0</v>
      </c>
      <c r="M107">
        <f ca="1">IF(AND($B107&gt;0,SUM(M$3:M106)=0,SUM($H107:L107)=0),$B107,0)</f>
        <v>0</v>
      </c>
      <c r="N107">
        <f ca="1">IF(AND($B107&gt;0,SUM(N$3:N106)=0,SUM($H107:M107)=0),$B107,0)</f>
        <v>0</v>
      </c>
      <c r="O107">
        <f ca="1">IF(AND($B107&gt;0,SUM(O$3:O106)=0,SUM($H107:N107)=0),$B107,0)</f>
        <v>0</v>
      </c>
      <c r="P107">
        <f ca="1">IF(AND($B107&gt;0,SUM(P$3:P106)=0,SUM($H107:O107)=0),$B107,0)</f>
        <v>0</v>
      </c>
      <c r="Q107">
        <f ca="1">IF(AND($B107&gt;0,SUM(Q$3:Q106)=0,SUM($H107:P107)=0),$B107,0)</f>
        <v>0</v>
      </c>
      <c r="R107">
        <f ca="1">IF(AND($B107&gt;0,SUM(R$3:R106)=0,SUM($H107:Q107)=0),$B107,0)</f>
        <v>0</v>
      </c>
      <c r="S107">
        <f ca="1">IF(AND($B107&gt;0,SUM(S$3:S106)=0,SUM($H107:R107)=0),$B107,0)</f>
        <v>0</v>
      </c>
      <c r="T107">
        <f ca="1">IF(AND($B107&gt;0,SUM(T$3:T106)=0,SUM($H107:S107)=0),$B107,0)</f>
        <v>0</v>
      </c>
      <c r="U107">
        <f ca="1">IF(AND($B107&gt;0,SUM(U$3:U106)=0,SUM($H107:T107)=0),$B107,0)</f>
        <v>0</v>
      </c>
      <c r="V107">
        <f ca="1">IF(AND($B107&gt;0,SUM(V$3:V106)=0,SUM($H107:U107)=0),$B107,0)</f>
        <v>0</v>
      </c>
      <c r="W107">
        <f ca="1">IF(AND($B107&gt;0,SUM(W$3:W106)=0,SUM($H107:V107)=0),$B107,0)</f>
        <v>0</v>
      </c>
      <c r="X107">
        <f ca="1">IF(AND($B107&gt;0,SUM(X$3:X106)=0,SUM($H107:W107)=0),$B107,0)</f>
        <v>0</v>
      </c>
      <c r="Y107">
        <f ca="1">IF(AND($B107&gt;0,SUM(Y$3:Y106)=0,SUM($H107:X107)=0),$B107,0)</f>
        <v>0</v>
      </c>
      <c r="Z107">
        <f ca="1">IF(AND($B107&gt;0,SUM(Z$3:Z106)=0,SUM($H107:Y107)=0),$B107,0)</f>
        <v>0</v>
      </c>
      <c r="AA107">
        <f ca="1">IF(AND($B107&gt;0,SUM(AA$3:AA106)=0,SUM($H107:Z107)=0),$B107,0)</f>
        <v>0</v>
      </c>
      <c r="AB107">
        <f ca="1">IF(AND($B107&gt;0,SUM(AB$3:AB106)=0,SUM($H107:AA107)=0),$B107,0)</f>
        <v>0</v>
      </c>
      <c r="AC107">
        <f ca="1">IF(AND($B107&gt;0,SUM(AC$3:AC106)=0,SUM($H107:AB107)=0),$B107,0)</f>
        <v>0</v>
      </c>
      <c r="AD107">
        <f ca="1">IF(AND($B107&gt;0,SUM(AD$3:AD106)=0,SUM($H107:AC107)=0),$B107,0)</f>
        <v>0</v>
      </c>
      <c r="AE107">
        <f ca="1">IF(AND($B107&gt;0,SUM(AE$3:AE106)=0,SUM($H107:AD107)=0),$B107,0)</f>
        <v>0</v>
      </c>
      <c r="AF107">
        <f ca="1">IF(AND($B107&gt;0,SUM(AF$3:AF106)=0,SUM($H107:AE107)=0),$B107,0)</f>
        <v>0</v>
      </c>
      <c r="AG107">
        <f ca="1">IF(AND($B107&gt;0,SUM(AG$3:AG106)=0,SUM($H107:AF107)=0),$B107,0)</f>
        <v>0</v>
      </c>
      <c r="AH107">
        <f ca="1">IF(AND($B107&gt;0,SUM(AH$3:AH106)=0,SUM($H107:AG107)=0),$B107,0)</f>
        <v>0</v>
      </c>
      <c r="AI107">
        <f ca="1">IF(AND($B107&gt;0,SUM(AI$3:AI106)=0,SUM($H107:AH107)=0),$B107,0)</f>
        <v>0</v>
      </c>
      <c r="AJ107">
        <f ca="1">IF(AND($B107&gt;0,SUM(AJ$3:AJ106)=0,SUM($H107:AI107)=0),$B107,0)</f>
        <v>0</v>
      </c>
      <c r="AK107">
        <f ca="1">IF(AND($B107&gt;0,SUM(AK$3:AK106)=0,SUM($H107:AJ107)=0),$B107,0)</f>
        <v>0</v>
      </c>
      <c r="AL107">
        <f ca="1">IF(AND($B107&gt;0,SUM(AL$3:AL106)=0,SUM($H107:AK107)=0),$B107,0)</f>
        <v>0</v>
      </c>
      <c r="AM107">
        <f ca="1">IF(AND($B107&gt;0,SUM(AM$3:AM106)=0,SUM($H107:AL107)=0),$B107,0)</f>
        <v>0</v>
      </c>
      <c r="AN107">
        <f ca="1">IF(AND($B107&gt;0,SUM(AN$3:AN106)=0,SUM($H107:AM107)=0),$B107,0)</f>
        <v>0</v>
      </c>
      <c r="AO107">
        <f ca="1">IF(AND($B107&gt;0,SUM(AO$3:AO106)=0,SUM($H107:AN107)=0),$B107,0)</f>
        <v>0</v>
      </c>
      <c r="AP107">
        <f ca="1">IF(AND($B107&gt;0,SUM(AP$3:AP106)=0,SUM($H107:AO107)=0),$B107,0)</f>
        <v>0</v>
      </c>
      <c r="AQ107">
        <f ca="1">IF(AND($B107&gt;0,SUM(AQ$3:AQ106)=0,SUM($H107:AP107)=0),$B107,0)</f>
        <v>0</v>
      </c>
      <c r="AR107">
        <f ca="1">IF(AND($B107&gt;0,SUM(AR$3:AR106)=0,SUM($H107:AQ107)=0),$B107,0)</f>
        <v>0</v>
      </c>
      <c r="AS107">
        <f ca="1">IF(AND($B107&gt;0,SUM(AS$3:AS106)=0,SUM($H107:AR107)=0),$B107,0)</f>
        <v>0</v>
      </c>
      <c r="AT107">
        <f ca="1">IF(AND($B107&gt;0,SUM(AT$3:AT106)=0,SUM($H107:AS107)=0),$B107,0)</f>
        <v>0</v>
      </c>
      <c r="AU107">
        <f ca="1">IF(AND($B107&gt;0,SUM(AU$3:AU106)=0,SUM($H107:AT107)=0),$B107,0)</f>
        <v>0</v>
      </c>
      <c r="AV107">
        <f ca="1">IF(AND($B107&gt;0,SUM(AV$3:AV106)=0,SUM($H107:AU107)=0),$B107,0)</f>
        <v>0</v>
      </c>
      <c r="AW107">
        <f ca="1">IF(AND($B107&gt;0,SUM(AW$3:AW106)=0,SUM($H107:AV107)=0),$B107,0)</f>
        <v>0</v>
      </c>
      <c r="AX107">
        <f ca="1">IF(AND($B107&gt;0,SUM(AX$3:AX106)=0,SUM($H107:AW107)=0),$B107,0)</f>
        <v>0</v>
      </c>
      <c r="AY107">
        <f ca="1">IF(AND($B107&gt;0,SUM(AY$3:AY106)=0,SUM($H107:AX107)=0),$B107,0)</f>
        <v>0</v>
      </c>
      <c r="AZ107">
        <f ca="1">IF(AND($B107&gt;0,SUM(AZ$3:AZ106)=0,SUM($H107:AY107)=0),$B107,0)</f>
        <v>0</v>
      </c>
      <c r="BA107">
        <f ca="1">IF(AND($B107&gt;0,SUM(BA$3:BA106)=0,SUM($H107:AZ107)=0),$B107,0)</f>
        <v>0</v>
      </c>
      <c r="BB107">
        <f ca="1">IF(AND($B107&gt;0,SUM(BB$3:BB106)=0,SUM($H107:BA107)=0),$B107,0)</f>
        <v>0</v>
      </c>
      <c r="BC107">
        <f ca="1">IF(AND($B107&gt;0,SUM(BC$3:BC106)=0,SUM($H107:BB107)=0),$B107,0)</f>
        <v>0</v>
      </c>
      <c r="BD107">
        <f ca="1">IF(AND($B107&gt;0,SUM(BD$3:BD106)=0,SUM($H107:BC107)=0),$B107,0)</f>
        <v>0</v>
      </c>
      <c r="BE107">
        <f ca="1">IF(AND($B107&gt;0,SUM(BE$3:BE106)=0,SUM($H107:BD107)=0),$B107,0)</f>
        <v>0</v>
      </c>
      <c r="BF107">
        <f ca="1">IF(AND($B107&gt;0,SUM(BF$3:BF106)=0,SUM($H107:BE107)=0),$B107,0)</f>
        <v>0</v>
      </c>
      <c r="BG107">
        <f ca="1">IF(AND($B107&gt;0,SUM(BG$3:BG106)=0,SUM($H107:BF107)=0),$B107,0)</f>
        <v>0</v>
      </c>
      <c r="BH107">
        <f ca="1">IF(AND($B107&gt;0,SUM(BH$3:BH106)=0,SUM($H107:BG107)=0),$B107,0)</f>
        <v>0</v>
      </c>
      <c r="BI107">
        <f ca="1">IF(AND($B107&gt;0,SUM(BI$3:BI106)=0,SUM($H107:BH107)=0),$B107,0)</f>
        <v>0</v>
      </c>
      <c r="BJ107">
        <f ca="1">IF(AND($B107&gt;0,SUM(BJ$3:BJ106)=0,SUM($H107:BI107)=0),$B107,0)</f>
        <v>0</v>
      </c>
      <c r="BK107">
        <f ca="1">IF(AND($B107&gt;0,SUM(BK$3:BK106)=0,SUM($H107:BJ107)=0),$B107,0)</f>
        <v>0</v>
      </c>
      <c r="BL107">
        <f ca="1">IF(AND($B107&gt;0,SUM(BL$3:BL106)=0,SUM($H107:BK107)=0),$B107,0)</f>
        <v>0</v>
      </c>
      <c r="BM107">
        <f ca="1">IF(AND($B107&gt;0,SUM(BM$3:BM106)=0,SUM($H107:BL107)=0),$B107,0)</f>
        <v>0</v>
      </c>
      <c r="BN107">
        <f ca="1">IF(AND($B107&gt;0,SUM(BN$3:BN106)=0,SUM($H107:BM107)=0),$B107,0)</f>
        <v>0</v>
      </c>
      <c r="BO107">
        <f ca="1">IF(AND($B107&gt;0,SUM(BO$3:BO106)=0,SUM($H107:BN107)=0),$B107,0)</f>
        <v>0</v>
      </c>
      <c r="BP107">
        <f ca="1">IF(AND($B107&gt;0,SUM(BP$3:BP106)=0,SUM($H107:BO107)=0),$B107,0)</f>
        <v>0</v>
      </c>
      <c r="BQ107">
        <f ca="1">IF(AND($B107&gt;0,SUM(BQ$3:BQ106)=0,SUM($H107:BP107)=0),$B107,0)</f>
        <v>0</v>
      </c>
      <c r="BR107">
        <f ca="1">IF(AND($B107&gt;0,SUM(BR$3:BR106)=0,SUM($H107:BQ107)=0),$B107,0)</f>
        <v>0</v>
      </c>
      <c r="BS107">
        <f ca="1">IF(AND($B107&gt;0,SUM(BS$3:BS106)=0,SUM($H107:BR107)=0),$B107,0)</f>
        <v>0</v>
      </c>
      <c r="BT107">
        <f ca="1">IF(AND($B107&gt;0,SUM(BT$3:BT106)=0,SUM($H107:BS107)=0),$B107,0)</f>
        <v>0</v>
      </c>
      <c r="BU107">
        <f ca="1">IF(AND($B107&gt;0,SUM(BU$3:BU106)=0,SUM($H107:BT107)=0),$B107,0)</f>
        <v>0</v>
      </c>
      <c r="BV107">
        <f ca="1">IF(AND($B107&gt;0,SUM(BV$3:BV106)=0,SUM($H107:BU107)=0),$B107,0)</f>
        <v>0</v>
      </c>
      <c r="BW107">
        <f ca="1">IF(AND($B107&gt;0,SUM(BW$3:BW106)=0,SUM($H107:BV107)=0),$B107,0)</f>
        <v>0</v>
      </c>
      <c r="BX107">
        <f ca="1">IF(AND($B107&gt;0,SUM(BX$3:BX106)=0,SUM($H107:BW107)=0),$B107,0)</f>
        <v>0</v>
      </c>
      <c r="BY107">
        <f ca="1">IF(AND($B107&gt;0,SUM(BY$3:BY106)=0,SUM($H107:BX107)=0),$B107,0)</f>
        <v>0</v>
      </c>
      <c r="BZ107">
        <f ca="1">IF(AND($B107&gt;0,SUM(BZ$3:BZ106)=0,SUM($H107:BY107)=0),$B107,0)</f>
        <v>0</v>
      </c>
      <c r="CA107">
        <f ca="1">IF(AND($B107&gt;0,SUM(CA$3:CA106)=0,SUM($H107:BZ107)=0),$B107,0)</f>
        <v>0</v>
      </c>
      <c r="CB107">
        <f ca="1">IF(AND($B107&gt;0,SUM(CB$3:CB106)=0,SUM($H107:CA107)=0),$B107,0)</f>
        <v>0</v>
      </c>
      <c r="CC107">
        <f ca="1">IF(AND($B107&gt;0,SUM(CC$3:CC106)=0,SUM($H107:CB107)=0),$B107,0)</f>
        <v>0</v>
      </c>
      <c r="CD107">
        <f ca="1">IF(AND($B107&gt;0,SUM(CD$3:CD106)=0,SUM($H107:CC107)=0),$B107,0)</f>
        <v>0</v>
      </c>
      <c r="CE107">
        <f ca="1">IF(AND($B107&gt;0,SUM(CE$3:CE106)=0,SUM($H107:CD107)=0),$B107,0)</f>
        <v>0</v>
      </c>
      <c r="CF107">
        <f ca="1">IF(AND($B107&gt;0,SUM(CF$3:CF106)=0,SUM($H107:CE107)=0),$B107,0)</f>
        <v>0</v>
      </c>
      <c r="CG107">
        <f ca="1">IF(AND($B107&gt;0,SUM(CG$3:CG106)=0,SUM($H107:CF107)=0),$B107,0)</f>
        <v>0</v>
      </c>
      <c r="CH107">
        <f ca="1">IF(AND($B107&gt;0,SUM(CH$3:CH106)=0,SUM($H107:CG107)=0),$B107,0)</f>
        <v>0</v>
      </c>
      <c r="CI107">
        <f ca="1">IF(AND($B107&gt;0,SUM(CI$3:CI106)=0,SUM($H107:CH107)=0),$B107,0)</f>
        <v>0</v>
      </c>
      <c r="CJ107">
        <f ca="1">IF(AND($B107&gt;0,SUM(CJ$3:CJ106)=0,SUM($H107:CI107)=0),$B107,0)</f>
        <v>0</v>
      </c>
      <c r="CK107">
        <f ca="1">IF(AND($B107&gt;0,SUM(CK$3:CK106)=0,SUM($H107:CJ107)=0),$B107,0)</f>
        <v>0</v>
      </c>
      <c r="CL107">
        <f ca="1">IF(AND($B107&gt;0,SUM(CL$3:CL106)=0,SUM($H107:CK107)=0),$B107,0)</f>
        <v>0</v>
      </c>
      <c r="CM107">
        <f ca="1">IF(AND($B107&gt;0,SUM(CM$3:CM106)=0,SUM($H107:CL107)=0),$B107,0)</f>
        <v>0</v>
      </c>
      <c r="CN107">
        <f ca="1">IF(AND($B107&gt;0,SUM(CN$3:CN106)=0,SUM($H107:CM107)=0),$B107,0)</f>
        <v>0</v>
      </c>
      <c r="CO107">
        <f ca="1">IF(AND($B107&gt;0,SUM(CO$3:CO106)=0,SUM($H107:CN107)=0),$B107,0)</f>
        <v>0</v>
      </c>
      <c r="CP107">
        <f ca="1">IF(AND($B107&gt;0,SUM(CP$3:CP106)=0,SUM($H107:CO107)=0),$B107,0)</f>
        <v>0</v>
      </c>
      <c r="CQ107">
        <f ca="1">IF(AND($B107&gt;0,SUM(CQ$3:CQ106)=0,SUM($H107:CP107)=0),$B107,0)</f>
        <v>0</v>
      </c>
      <c r="CR107">
        <f ca="1">IF(AND($B107&gt;0,SUM(CR$3:CR106)=0,SUM($H107:CQ107)=0),$B107,0)</f>
        <v>0</v>
      </c>
      <c r="CS107">
        <f ca="1">IF(AND($B107&gt;0,SUM(CS$3:CS106)=0,SUM($H107:CR107)=0),$B107,0)</f>
        <v>0</v>
      </c>
      <c r="CT107">
        <f ca="1">IF(AND($B107&gt;0,SUM(CT$3:CT106)=0,SUM($H107:CS107)=0),$B107,0)</f>
        <v>0</v>
      </c>
      <c r="CU107">
        <f ca="1">IF(AND($B107&gt;0,SUM(CU$3:CU106)=0,SUM($H107:CT107)=0),$B107,0)</f>
        <v>0</v>
      </c>
      <c r="CV107">
        <f ca="1">IF(AND($B107&gt;0,SUM(CV$3:CV106)=0,SUM($H107:CU107)=0),$B107,0)</f>
        <v>0</v>
      </c>
      <c r="CW107">
        <f ca="1">IF(AND($B107&gt;0,SUM(CW$3:CW106)=0,SUM($H107:CV107)=0),$B107,0)</f>
        <v>0</v>
      </c>
      <c r="CX107">
        <f ca="1">IF(AND($B107&gt;0,SUM(CX$3:CX106)=0,SUM($H107:CW107)=0),$B107,0)</f>
        <v>0</v>
      </c>
      <c r="CY107">
        <f ca="1">IF(AND($B107&gt;0,SUM(CY$3:CY106)=0,SUM($H107:CX107)=0),$B107,0)</f>
        <v>0</v>
      </c>
      <c r="CZ107">
        <f ca="1">IF(AND($B107&gt;0,SUM(CZ$3:CZ106)=0,SUM($H107:CY107)=0),$B107,0)</f>
        <v>0</v>
      </c>
      <c r="DA107">
        <f ca="1">IF(AND($B107&gt;0,SUM(DA$3:DA106)=0,SUM($H107:CZ107)=0),$B107,0)</f>
        <v>0</v>
      </c>
      <c r="DB107">
        <f ca="1">IF(AND($B107&gt;0,SUM(DB$3:DB106)=0,SUM($H107:DA107)=0),$B107,0)</f>
        <v>0</v>
      </c>
      <c r="DC107">
        <f ca="1">IF(AND($B107&gt;0,SUM(DC$3:DC106)=0,SUM($H107:DB107)=0),$B107,0)</f>
        <v>0</v>
      </c>
      <c r="DD107">
        <f ca="1">IF(AND($B107&gt;0,SUM(DD$3:DD106)=0,SUM($H107:DC107)=0),$B107,0)</f>
        <v>0</v>
      </c>
      <c r="DE107">
        <f ca="1">IF(AND($B107&gt;0,SUM(DE$3:DE106)=0,SUM($H107:DD107)=0),$B107,0)</f>
        <v>0</v>
      </c>
      <c r="DF107">
        <f ca="1">IF(AND($B107&gt;0,SUM(DF$3:DF106)=0,SUM($H107:DE107)=0),$B107,0)</f>
        <v>0</v>
      </c>
      <c r="DG107">
        <f ca="1">IF(AND($B107&gt;0,SUM(DG$3:DG106)=0,SUM($H107:DF107)=0),$B107,0)</f>
        <v>0</v>
      </c>
      <c r="DH107">
        <f ca="1">IF(AND($B107&gt;0,SUM(DH$3:DH106)=0,SUM($H107:DG107)=0),$B107,0)</f>
        <v>0</v>
      </c>
      <c r="DI107">
        <f ca="1">IF(AND($B107&gt;0,SUM(DI$3:DI106)=0,SUM($H107:DH107)=0),$B107,0)</f>
        <v>0</v>
      </c>
      <c r="DJ107">
        <f ca="1">IF(AND($B107&gt;0,SUM(DJ$3:DJ106)=0,SUM($H107:DI107)=0),$B107,0)</f>
        <v>0</v>
      </c>
      <c r="DK107">
        <f ca="1">IF(AND($B107&gt;0,SUM(DK$3:DK106)=0,SUM($H107:DJ107)=0),$B107,0)</f>
        <v>0</v>
      </c>
      <c r="DL107">
        <f ca="1">IF(AND($B107&gt;0,SUM(DL$3:DL106)=0,SUM($H107:DK107)=0),$B107,0)</f>
        <v>0</v>
      </c>
      <c r="DM107">
        <f ca="1">IF(AND($B107&gt;0,SUM(DM$3:DM106)=0,SUM($H107:DL107)=0),$B107,0)</f>
        <v>0</v>
      </c>
      <c r="DN107">
        <f ca="1">IF(AND($B107&gt;0,SUM(DN$3:DN106)=0,SUM($H107:DM107)=0),$B107,0)</f>
        <v>0</v>
      </c>
      <c r="DO107">
        <f ca="1">IF(AND($B107&gt;0,SUM(DO$3:DO106)=0,SUM($H107:DN107)=0),$B107,0)</f>
        <v>0</v>
      </c>
      <c r="DP107">
        <f ca="1">IF(AND($B107&gt;0,SUM(DP$3:DP106)=0,SUM($H107:DO107)=0),$B107,0)</f>
        <v>0</v>
      </c>
      <c r="DQ107">
        <f ca="1">IF(AND($B107&gt;0,SUM(DQ$3:DQ106)=0,SUM($H107:DP107)=0),$B107,0)</f>
        <v>0</v>
      </c>
      <c r="DR107">
        <f ca="1">IF(AND($B107&gt;0,SUM(DR$3:DR106)=0,SUM($H107:DQ107)=0),$B107,0)</f>
        <v>0</v>
      </c>
      <c r="DS107">
        <f ca="1">IF(AND($B107&gt;0,SUM(DS$3:DS106)=0,SUM($H107:DR107)=0),$B107,0)</f>
        <v>0</v>
      </c>
      <c r="DT107">
        <f ca="1">IF(AND($B107&gt;0,SUM(DT$3:DT106)=0,SUM($H107:DS107)=0),$B107,0)</f>
        <v>0</v>
      </c>
      <c r="DU107">
        <f ca="1">IF(AND($B107&gt;0,SUM(DU$3:DU106)=0,SUM($H107:DT107)=0),$B107,0)</f>
        <v>0</v>
      </c>
      <c r="DV107">
        <f ca="1">IF(AND($B107&gt;0,SUM(DV$3:DV106)=0,SUM($H107:DU107)=0),$B107,0)</f>
        <v>0</v>
      </c>
      <c r="DW107">
        <f ca="1">IF(AND($B107&gt;0,SUM(DW$3:DW106)=0,SUM($H107:DV107)=0),$B107,0)</f>
        <v>0</v>
      </c>
      <c r="DX107">
        <f ca="1">IF(AND($B107&gt;0,SUM(DX$3:DX106)=0,SUM($H107:DW107)=0),$B107,0)</f>
        <v>0</v>
      </c>
      <c r="DY107">
        <f ca="1">IF(AND($B107&gt;0,SUM(DY$3:DY106)=0,SUM($H107:DX107)=0),$B107,0)</f>
        <v>0</v>
      </c>
      <c r="DZ107">
        <f ca="1">IF(AND($B107&gt;0,SUM(DZ$3:DZ106)=0,SUM($H107:DY107)=0),$B107,0)</f>
        <v>0</v>
      </c>
      <c r="EA107">
        <f ca="1">IF(AND($B107&gt;0,SUM(EA$3:EA106)=0,SUM($H107:DZ107)=0),$B107,0)</f>
        <v>0</v>
      </c>
      <c r="EB107">
        <f ca="1">IF(AND($B107&gt;0,SUM(EB$3:EB106)=0,SUM($H107:EA107)=0),$B107,0)</f>
        <v>0</v>
      </c>
      <c r="EC107">
        <f ca="1">IF(AND($B107&gt;0,SUM(EC$3:EC106)=0,SUM($H107:EB107)=0),$B107,0)</f>
        <v>0</v>
      </c>
      <c r="ED107">
        <f ca="1">IF(AND($B107&gt;0,SUM(ED$3:ED106)=0,SUM($H107:EC107)=0),$B107,0)</f>
        <v>0</v>
      </c>
      <c r="EE107">
        <f ca="1">IF(AND($B107&gt;0,SUM(EE$3:EE106)=0,SUM($H107:ED107)=0),$B107,0)</f>
        <v>0</v>
      </c>
      <c r="EF107">
        <f ca="1">IF(AND($B107&gt;0,SUM(EF$3:EF106)=0,SUM($H107:EE107)=0),$B107,0)</f>
        <v>0</v>
      </c>
      <c r="EG107">
        <f ca="1">IF(AND($B107&gt;0,SUM(EG$3:EG106)=0,SUM($H107:EF107)=0),$B107,0)</f>
        <v>0</v>
      </c>
      <c r="EH107">
        <f ca="1">IF(AND($B107&gt;0,SUM(EH$3:EH106)=0,SUM($H107:EG107)=0),$B107,0)</f>
        <v>0</v>
      </c>
      <c r="EI107">
        <f ca="1">IF(AND($B107&gt;0,SUM(EI$3:EI106)=0,SUM($H107:EH107)=0),$B107,0)</f>
        <v>0</v>
      </c>
      <c r="EJ107">
        <f ca="1">IF(AND($B107&gt;0,SUM(EJ$3:EJ106)=0,SUM($H107:EI107)=0),$B107,0)</f>
        <v>0</v>
      </c>
      <c r="EK107">
        <f ca="1">IF(AND($B107&gt;0,SUM(EK$3:EK106)=0,SUM($H107:EJ107)=0),$B107,0)</f>
        <v>0</v>
      </c>
      <c r="EL107">
        <f ca="1">IF(AND($B107&gt;0,SUM(EL$3:EL106)=0,SUM($H107:EK107)=0),$B107,0)</f>
        <v>0</v>
      </c>
      <c r="EM107">
        <f ca="1">IF(AND($B107&gt;0,SUM(EM$3:EM106)=0,SUM($H107:EL107)=0),$B107,0)</f>
        <v>0</v>
      </c>
      <c r="EN107">
        <f ca="1">IF(AND($B107&gt;0,SUM(EN$3:EN106)=0,SUM($H107:EM107)=0),$B107,0)</f>
        <v>0</v>
      </c>
      <c r="EO107">
        <f ca="1">IF(AND($B107&gt;0,SUM(EO$3:EO106)=0,SUM($H107:EN107)=0),$B107,0)</f>
        <v>0</v>
      </c>
      <c r="EP107">
        <f ca="1">IF(AND($B107&gt;0,SUM(EP$3:EP106)=0,SUM($H107:EO107)=0),$B107,0)</f>
        <v>0</v>
      </c>
      <c r="EQ107">
        <f ca="1">IF(AND($B107&gt;0,SUM(EQ$3:EQ106)=0,SUM($H107:EP107)=0),$B107,0)</f>
        <v>0</v>
      </c>
      <c r="ER107">
        <f ca="1">IF(AND($B107&gt;0,SUM(ER$3:ER106)=0,SUM($H107:EQ107)=0),$B107,0)</f>
        <v>0</v>
      </c>
      <c r="ES107">
        <f ca="1">IF(AND($B107&gt;0,SUM(ES$3:ES106)=0,SUM($H107:ER107)=0),$B107,0)</f>
        <v>0</v>
      </c>
      <c r="ET107">
        <f ca="1">IF(AND($B107&gt;0,SUM(ET$3:ET106)=0,SUM($H107:ES107)=0),$B107,0)</f>
        <v>0</v>
      </c>
      <c r="EU107">
        <f ca="1">IF(AND($B107&gt;0,SUM(EU$3:EU106)=0,SUM($H107:ET107)=0),$B107,0)</f>
        <v>0</v>
      </c>
      <c r="EV107">
        <f ca="1">IF(AND($B107&gt;0,SUM(EV$3:EV106)=0,SUM($H107:EU107)=0),$B107,0)</f>
        <v>0</v>
      </c>
      <c r="EW107">
        <f ca="1">IF(AND($B107&gt;0,SUM(EW$3:EW106)=0,SUM($H107:EV107)=0),$B107,0)</f>
        <v>0</v>
      </c>
      <c r="EX107">
        <f ca="1">IF(AND($B107&gt;0,SUM(EX$3:EX106)=0,SUM($H107:EW107)=0),$B107,0)</f>
        <v>0</v>
      </c>
      <c r="EY107">
        <f ca="1">IF(AND($B107&gt;0,SUM(EY$3:EY106)=0,SUM($H107:EX107)=0),$B107,0)</f>
        <v>0</v>
      </c>
      <c r="EZ107">
        <f ca="1">IF(AND($B107&gt;0,SUM(EZ$3:EZ106)=0,SUM($H107:EY107)=0),$B107,0)</f>
        <v>0</v>
      </c>
      <c r="FA107">
        <f ca="1">IF(AND($B107&gt;0,SUM(FA$3:FA106)=0,SUM($H107:EZ107)=0),$B107,0)</f>
        <v>0</v>
      </c>
      <c r="FB107">
        <f ca="1">IF(AND($B107&gt;0,SUM(FB$3:FB106)=0,SUM($H107:FA107)=0),$B107,0)</f>
        <v>0</v>
      </c>
      <c r="FC107">
        <f ca="1">IF(AND($B107&gt;0,SUM(FC$3:FC106)=0,SUM($H107:FB107)=0),$B107,0)</f>
        <v>0</v>
      </c>
      <c r="FD107">
        <f ca="1">IF(AND($B107&gt;0,SUM(FD$3:FD106)=0,SUM($H107:FC107)=0),$B107,0)</f>
        <v>0</v>
      </c>
      <c r="FE107">
        <f ca="1">IF(AND($B107&gt;0,SUM(FE$3:FE106)=0,SUM($H107:FD107)=0),$B107,0)</f>
        <v>0</v>
      </c>
      <c r="FF107">
        <f ca="1">IF(AND($B107&gt;0,SUM(FF$3:FF106)=0,SUM($H107:FE107)=0),$B107,0)</f>
        <v>0</v>
      </c>
      <c r="FG107">
        <f ca="1">IF(AND($B107&gt;0,SUM(FG$3:FG106)=0,SUM($H107:FF107)=0),$B107,0)</f>
        <v>0</v>
      </c>
      <c r="FH107">
        <f ca="1">IF(AND($B107&gt;0,SUM(FH$3:FH106)=0,SUM($H107:FG107)=0),$B107,0)</f>
        <v>0</v>
      </c>
      <c r="FI107">
        <f ca="1">IF(AND($B107&gt;0,SUM(FI$3:FI106)=0,SUM($H107:FH107)=0),$B107,0)</f>
        <v>0</v>
      </c>
      <c r="FJ107">
        <f ca="1">IF(AND($B107&gt;0,SUM(FJ$3:FJ106)=0,SUM($H107:FI107)=0),$B107,0)</f>
        <v>0</v>
      </c>
      <c r="FK107">
        <f ca="1">IF(AND($B107&gt;0,SUM(FK$3:FK106)=0,SUM($H107:FJ107)=0),$B107,0)</f>
        <v>0</v>
      </c>
      <c r="FL107">
        <f ca="1">IF(AND($B107&gt;0,SUM(FL$3:FL106)=0,SUM($H107:FK107)=0),$B107,0)</f>
        <v>0</v>
      </c>
      <c r="FM107">
        <f ca="1">IF(AND($B107&gt;0,SUM(FM$3:FM106)=0,SUM($H107:FL107)=0),$B107,0)</f>
        <v>0</v>
      </c>
      <c r="FN107">
        <f ca="1">IF(AND($B107&gt;0,SUM(FN$3:FN106)=0,SUM($H107:FM107)=0),$B107,0)</f>
        <v>0</v>
      </c>
      <c r="FS107" s="67" t="s">
        <v>180</v>
      </c>
      <c r="FT107" s="67" t="s">
        <v>176</v>
      </c>
      <c r="FU107" s="342">
        <v>7906841</v>
      </c>
      <c r="FV107" s="67">
        <v>1</v>
      </c>
      <c r="FY107" s="249" t="s">
        <v>630</v>
      </c>
      <c r="FZ107" s="67" t="s">
        <v>176</v>
      </c>
      <c r="GA107" s="67" t="str">
        <f>""</f>
        <v/>
      </c>
      <c r="GB107" s="67">
        <v>1</v>
      </c>
      <c r="GE107" s="67" t="s">
        <v>848</v>
      </c>
      <c r="GF107" s="67" t="s">
        <v>176</v>
      </c>
      <c r="GG107" s="67" t="str">
        <f>""</f>
        <v/>
      </c>
      <c r="GH107" s="67">
        <v>1</v>
      </c>
    </row>
    <row r="108" spans="1:190" ht="15.75" thickBot="1" x14ac:dyDescent="0.3">
      <c r="A108">
        <v>108</v>
      </c>
      <c r="B108">
        <f ca="1">IF(SMA_INC=SelectionData!H73,'Product Codes'!A108,0)</f>
        <v>0</v>
      </c>
      <c r="C108" s="240" t="str">
        <f t="shared" ca="1" si="10"/>
        <v>Smart Access -moduuli huoltomiehelle, 3G/4G yhteydellä  (Ei SIM)</v>
      </c>
      <c r="D108" s="240" t="str">
        <f t="shared" ca="1" si="11"/>
        <v>SMAG</v>
      </c>
      <c r="E108" s="240">
        <f t="shared" ca="1" si="12"/>
        <v>7906842</v>
      </c>
      <c r="F108" s="240">
        <f t="shared" ca="1" si="13"/>
        <v>1</v>
      </c>
      <c r="G108" s="47">
        <f ca="1">INDEX($I$2:$FN$2,ROWS(G$2:G108))</f>
        <v>1</v>
      </c>
      <c r="H108">
        <v>0</v>
      </c>
      <c r="I108">
        <f ca="1">IF(AND($B108&gt;0,SUM(I$3:I107)=0,SUM($H108:H108)=0),$B108,0)</f>
        <v>0</v>
      </c>
      <c r="J108">
        <f ca="1">IF(AND($B108&gt;0,SUM(J$3:J107)=0,SUM($H108:I108)=0),$B108,0)</f>
        <v>0</v>
      </c>
      <c r="K108">
        <f ca="1">IF(AND($B108&gt;0,SUM(K$3:K107)=0,SUM($H108:J108)=0),$B108,0)</f>
        <v>0</v>
      </c>
      <c r="L108">
        <f ca="1">IF(AND($B108&gt;0,SUM(L$3:L107)=0,SUM($H108:K108)=0),$B108,0)</f>
        <v>0</v>
      </c>
      <c r="M108">
        <f ca="1">IF(AND($B108&gt;0,SUM(M$3:M107)=0,SUM($H108:L108)=0),$B108,0)</f>
        <v>0</v>
      </c>
      <c r="N108">
        <f ca="1">IF(AND($B108&gt;0,SUM(N$3:N107)=0,SUM($H108:M108)=0),$B108,0)</f>
        <v>0</v>
      </c>
      <c r="O108">
        <f ca="1">IF(AND($B108&gt;0,SUM(O$3:O107)=0,SUM($H108:N108)=0),$B108,0)</f>
        <v>0</v>
      </c>
      <c r="P108">
        <f ca="1">IF(AND($B108&gt;0,SUM(P$3:P107)=0,SUM($H108:O108)=0),$B108,0)</f>
        <v>0</v>
      </c>
      <c r="Q108">
        <f ca="1">IF(AND($B108&gt;0,SUM(Q$3:Q107)=0,SUM($H108:P108)=0),$B108,0)</f>
        <v>0</v>
      </c>
      <c r="R108">
        <f ca="1">IF(AND($B108&gt;0,SUM(R$3:R107)=0,SUM($H108:Q108)=0),$B108,0)</f>
        <v>0</v>
      </c>
      <c r="S108">
        <f ca="1">IF(AND($B108&gt;0,SUM(S$3:S107)=0,SUM($H108:R108)=0),$B108,0)</f>
        <v>0</v>
      </c>
      <c r="T108">
        <f ca="1">IF(AND($B108&gt;0,SUM(T$3:T107)=0,SUM($H108:S108)=0),$B108,0)</f>
        <v>0</v>
      </c>
      <c r="U108">
        <f ca="1">IF(AND($B108&gt;0,SUM(U$3:U107)=0,SUM($H108:T108)=0),$B108,0)</f>
        <v>0</v>
      </c>
      <c r="V108">
        <f ca="1">IF(AND($B108&gt;0,SUM(V$3:V107)=0,SUM($H108:U108)=0),$B108,0)</f>
        <v>0</v>
      </c>
      <c r="W108">
        <f ca="1">IF(AND($B108&gt;0,SUM(W$3:W107)=0,SUM($H108:V108)=0),$B108,0)</f>
        <v>0</v>
      </c>
      <c r="X108">
        <f ca="1">IF(AND($B108&gt;0,SUM(X$3:X107)=0,SUM($H108:W108)=0),$B108,0)</f>
        <v>0</v>
      </c>
      <c r="Y108">
        <f ca="1">IF(AND($B108&gt;0,SUM(Y$3:Y107)=0,SUM($H108:X108)=0),$B108,0)</f>
        <v>0</v>
      </c>
      <c r="Z108">
        <f ca="1">IF(AND($B108&gt;0,SUM(Z$3:Z107)=0,SUM($H108:Y108)=0),$B108,0)</f>
        <v>0</v>
      </c>
      <c r="AA108">
        <f ca="1">IF(AND($B108&gt;0,SUM(AA$3:AA107)=0,SUM($H108:Z108)=0),$B108,0)</f>
        <v>0</v>
      </c>
      <c r="AB108">
        <f ca="1">IF(AND($B108&gt;0,SUM(AB$3:AB107)=0,SUM($H108:AA108)=0),$B108,0)</f>
        <v>0</v>
      </c>
      <c r="AC108">
        <f ca="1">IF(AND($B108&gt;0,SUM(AC$3:AC107)=0,SUM($H108:AB108)=0),$B108,0)</f>
        <v>0</v>
      </c>
      <c r="AD108">
        <f ca="1">IF(AND($B108&gt;0,SUM(AD$3:AD107)=0,SUM($H108:AC108)=0),$B108,0)</f>
        <v>0</v>
      </c>
      <c r="AE108">
        <f ca="1">IF(AND($B108&gt;0,SUM(AE$3:AE107)=0,SUM($H108:AD108)=0),$B108,0)</f>
        <v>0</v>
      </c>
      <c r="AF108">
        <f ca="1">IF(AND($B108&gt;0,SUM(AF$3:AF107)=0,SUM($H108:AE108)=0),$B108,0)</f>
        <v>0</v>
      </c>
      <c r="AG108">
        <f ca="1">IF(AND($B108&gt;0,SUM(AG$3:AG107)=0,SUM($H108:AF108)=0),$B108,0)</f>
        <v>0</v>
      </c>
      <c r="AH108">
        <f ca="1">IF(AND($B108&gt;0,SUM(AH$3:AH107)=0,SUM($H108:AG108)=0),$B108,0)</f>
        <v>0</v>
      </c>
      <c r="AI108">
        <f ca="1">IF(AND($B108&gt;0,SUM(AI$3:AI107)=0,SUM($H108:AH108)=0),$B108,0)</f>
        <v>0</v>
      </c>
      <c r="AJ108">
        <f ca="1">IF(AND($B108&gt;0,SUM(AJ$3:AJ107)=0,SUM($H108:AI108)=0),$B108,0)</f>
        <v>0</v>
      </c>
      <c r="AK108">
        <f ca="1">IF(AND($B108&gt;0,SUM(AK$3:AK107)=0,SUM($H108:AJ108)=0),$B108,0)</f>
        <v>0</v>
      </c>
      <c r="AL108">
        <f ca="1">IF(AND($B108&gt;0,SUM(AL$3:AL107)=0,SUM($H108:AK108)=0),$B108,0)</f>
        <v>0</v>
      </c>
      <c r="AM108">
        <f ca="1">IF(AND($B108&gt;0,SUM(AM$3:AM107)=0,SUM($H108:AL108)=0),$B108,0)</f>
        <v>0</v>
      </c>
      <c r="AN108">
        <f ca="1">IF(AND($B108&gt;0,SUM(AN$3:AN107)=0,SUM($H108:AM108)=0),$B108,0)</f>
        <v>0</v>
      </c>
      <c r="AO108">
        <f ca="1">IF(AND($B108&gt;0,SUM(AO$3:AO107)=0,SUM($H108:AN108)=0),$B108,0)</f>
        <v>0</v>
      </c>
      <c r="AP108">
        <f ca="1">IF(AND($B108&gt;0,SUM(AP$3:AP107)=0,SUM($H108:AO108)=0),$B108,0)</f>
        <v>0</v>
      </c>
      <c r="AQ108">
        <f ca="1">IF(AND($B108&gt;0,SUM(AQ$3:AQ107)=0,SUM($H108:AP108)=0),$B108,0)</f>
        <v>0</v>
      </c>
      <c r="AR108">
        <f ca="1">IF(AND($B108&gt;0,SUM(AR$3:AR107)=0,SUM($H108:AQ108)=0),$B108,0)</f>
        <v>0</v>
      </c>
      <c r="AS108">
        <f ca="1">IF(AND($B108&gt;0,SUM(AS$3:AS107)=0,SUM($H108:AR108)=0),$B108,0)</f>
        <v>0</v>
      </c>
      <c r="AT108">
        <f ca="1">IF(AND($B108&gt;0,SUM(AT$3:AT107)=0,SUM($H108:AS108)=0),$B108,0)</f>
        <v>0</v>
      </c>
      <c r="AU108">
        <f ca="1">IF(AND($B108&gt;0,SUM(AU$3:AU107)=0,SUM($H108:AT108)=0),$B108,0)</f>
        <v>0</v>
      </c>
      <c r="AV108">
        <f ca="1">IF(AND($B108&gt;0,SUM(AV$3:AV107)=0,SUM($H108:AU108)=0),$B108,0)</f>
        <v>0</v>
      </c>
      <c r="AW108">
        <f ca="1">IF(AND($B108&gt;0,SUM(AW$3:AW107)=0,SUM($H108:AV108)=0),$B108,0)</f>
        <v>0</v>
      </c>
      <c r="AX108">
        <f ca="1">IF(AND($B108&gt;0,SUM(AX$3:AX107)=0,SUM($H108:AW108)=0),$B108,0)</f>
        <v>0</v>
      </c>
      <c r="AY108">
        <f ca="1">IF(AND($B108&gt;0,SUM(AY$3:AY107)=0,SUM($H108:AX108)=0),$B108,0)</f>
        <v>0</v>
      </c>
      <c r="AZ108">
        <f ca="1">IF(AND($B108&gt;0,SUM(AZ$3:AZ107)=0,SUM($H108:AY108)=0),$B108,0)</f>
        <v>0</v>
      </c>
      <c r="BA108">
        <f ca="1">IF(AND($B108&gt;0,SUM(BA$3:BA107)=0,SUM($H108:AZ108)=0),$B108,0)</f>
        <v>0</v>
      </c>
      <c r="BB108">
        <f ca="1">IF(AND($B108&gt;0,SUM(BB$3:BB107)=0,SUM($H108:BA108)=0),$B108,0)</f>
        <v>0</v>
      </c>
      <c r="BC108">
        <f ca="1">IF(AND($B108&gt;0,SUM(BC$3:BC107)=0,SUM($H108:BB108)=0),$B108,0)</f>
        <v>0</v>
      </c>
      <c r="BD108">
        <f ca="1">IF(AND($B108&gt;0,SUM(BD$3:BD107)=0,SUM($H108:BC108)=0),$B108,0)</f>
        <v>0</v>
      </c>
      <c r="BE108">
        <f ca="1">IF(AND($B108&gt;0,SUM(BE$3:BE107)=0,SUM($H108:BD108)=0),$B108,0)</f>
        <v>0</v>
      </c>
      <c r="BF108">
        <f ca="1">IF(AND($B108&gt;0,SUM(BF$3:BF107)=0,SUM($H108:BE108)=0),$B108,0)</f>
        <v>0</v>
      </c>
      <c r="BG108">
        <f ca="1">IF(AND($B108&gt;0,SUM(BG$3:BG107)=0,SUM($H108:BF108)=0),$B108,0)</f>
        <v>0</v>
      </c>
      <c r="BH108">
        <f ca="1">IF(AND($B108&gt;0,SUM(BH$3:BH107)=0,SUM($H108:BG108)=0),$B108,0)</f>
        <v>0</v>
      </c>
      <c r="BI108">
        <f ca="1">IF(AND($B108&gt;0,SUM(BI$3:BI107)=0,SUM($H108:BH108)=0),$B108,0)</f>
        <v>0</v>
      </c>
      <c r="BJ108">
        <f ca="1">IF(AND($B108&gt;0,SUM(BJ$3:BJ107)=0,SUM($H108:BI108)=0),$B108,0)</f>
        <v>0</v>
      </c>
      <c r="BK108">
        <f ca="1">IF(AND($B108&gt;0,SUM(BK$3:BK107)=0,SUM($H108:BJ108)=0),$B108,0)</f>
        <v>0</v>
      </c>
      <c r="BL108">
        <f ca="1">IF(AND($B108&gt;0,SUM(BL$3:BL107)=0,SUM($H108:BK108)=0),$B108,0)</f>
        <v>0</v>
      </c>
      <c r="BM108">
        <f ca="1">IF(AND($B108&gt;0,SUM(BM$3:BM107)=0,SUM($H108:BL108)=0),$B108,0)</f>
        <v>0</v>
      </c>
      <c r="BN108">
        <f ca="1">IF(AND($B108&gt;0,SUM(BN$3:BN107)=0,SUM($H108:BM108)=0),$B108,0)</f>
        <v>0</v>
      </c>
      <c r="BO108">
        <f ca="1">IF(AND($B108&gt;0,SUM(BO$3:BO107)=0,SUM($H108:BN108)=0),$B108,0)</f>
        <v>0</v>
      </c>
      <c r="BP108">
        <f ca="1">IF(AND($B108&gt;0,SUM(BP$3:BP107)=0,SUM($H108:BO108)=0),$B108,0)</f>
        <v>0</v>
      </c>
      <c r="BQ108">
        <f ca="1">IF(AND($B108&gt;0,SUM(BQ$3:BQ107)=0,SUM($H108:BP108)=0),$B108,0)</f>
        <v>0</v>
      </c>
      <c r="BR108">
        <f ca="1">IF(AND($B108&gt;0,SUM(BR$3:BR107)=0,SUM($H108:BQ108)=0),$B108,0)</f>
        <v>0</v>
      </c>
      <c r="BS108">
        <f ca="1">IF(AND($B108&gt;0,SUM(BS$3:BS107)=0,SUM($H108:BR108)=0),$B108,0)</f>
        <v>0</v>
      </c>
      <c r="BT108">
        <f ca="1">IF(AND($B108&gt;0,SUM(BT$3:BT107)=0,SUM($H108:BS108)=0),$B108,0)</f>
        <v>0</v>
      </c>
      <c r="BU108">
        <f ca="1">IF(AND($B108&gt;0,SUM(BU$3:BU107)=0,SUM($H108:BT108)=0),$B108,0)</f>
        <v>0</v>
      </c>
      <c r="BV108">
        <f ca="1">IF(AND($B108&gt;0,SUM(BV$3:BV107)=0,SUM($H108:BU108)=0),$B108,0)</f>
        <v>0</v>
      </c>
      <c r="BW108">
        <f ca="1">IF(AND($B108&gt;0,SUM(BW$3:BW107)=0,SUM($H108:BV108)=0),$B108,0)</f>
        <v>0</v>
      </c>
      <c r="BX108">
        <f ca="1">IF(AND($B108&gt;0,SUM(BX$3:BX107)=0,SUM($H108:BW108)=0),$B108,0)</f>
        <v>0</v>
      </c>
      <c r="BY108">
        <f ca="1">IF(AND($B108&gt;0,SUM(BY$3:BY107)=0,SUM($H108:BX108)=0),$B108,0)</f>
        <v>0</v>
      </c>
      <c r="BZ108">
        <f ca="1">IF(AND($B108&gt;0,SUM(BZ$3:BZ107)=0,SUM($H108:BY108)=0),$B108,0)</f>
        <v>0</v>
      </c>
      <c r="CA108">
        <f ca="1">IF(AND($B108&gt;0,SUM(CA$3:CA107)=0,SUM($H108:BZ108)=0),$B108,0)</f>
        <v>0</v>
      </c>
      <c r="CB108">
        <f ca="1">IF(AND($B108&gt;0,SUM(CB$3:CB107)=0,SUM($H108:CA108)=0),$B108,0)</f>
        <v>0</v>
      </c>
      <c r="CC108">
        <f ca="1">IF(AND($B108&gt;0,SUM(CC$3:CC107)=0,SUM($H108:CB108)=0),$B108,0)</f>
        <v>0</v>
      </c>
      <c r="CD108">
        <f ca="1">IF(AND($B108&gt;0,SUM(CD$3:CD107)=0,SUM($H108:CC108)=0),$B108,0)</f>
        <v>0</v>
      </c>
      <c r="CE108">
        <f ca="1">IF(AND($B108&gt;0,SUM(CE$3:CE107)=0,SUM($H108:CD108)=0),$B108,0)</f>
        <v>0</v>
      </c>
      <c r="CF108">
        <f ca="1">IF(AND($B108&gt;0,SUM(CF$3:CF107)=0,SUM($H108:CE108)=0),$B108,0)</f>
        <v>0</v>
      </c>
      <c r="CG108">
        <f ca="1">IF(AND($B108&gt;0,SUM(CG$3:CG107)=0,SUM($H108:CF108)=0),$B108,0)</f>
        <v>0</v>
      </c>
      <c r="CH108">
        <f ca="1">IF(AND($B108&gt;0,SUM(CH$3:CH107)=0,SUM($H108:CG108)=0),$B108,0)</f>
        <v>0</v>
      </c>
      <c r="CI108">
        <f ca="1">IF(AND($B108&gt;0,SUM(CI$3:CI107)=0,SUM($H108:CH108)=0),$B108,0)</f>
        <v>0</v>
      </c>
      <c r="CJ108">
        <f ca="1">IF(AND($B108&gt;0,SUM(CJ$3:CJ107)=0,SUM($H108:CI108)=0),$B108,0)</f>
        <v>0</v>
      </c>
      <c r="CK108">
        <f ca="1">IF(AND($B108&gt;0,SUM(CK$3:CK107)=0,SUM($H108:CJ108)=0),$B108,0)</f>
        <v>0</v>
      </c>
      <c r="CL108">
        <f ca="1">IF(AND($B108&gt;0,SUM(CL$3:CL107)=0,SUM($H108:CK108)=0),$B108,0)</f>
        <v>0</v>
      </c>
      <c r="CM108">
        <f ca="1">IF(AND($B108&gt;0,SUM(CM$3:CM107)=0,SUM($H108:CL108)=0),$B108,0)</f>
        <v>0</v>
      </c>
      <c r="CN108">
        <f ca="1">IF(AND($B108&gt;0,SUM(CN$3:CN107)=0,SUM($H108:CM108)=0),$B108,0)</f>
        <v>0</v>
      </c>
      <c r="CO108">
        <f ca="1">IF(AND($B108&gt;0,SUM(CO$3:CO107)=0,SUM($H108:CN108)=0),$B108,0)</f>
        <v>0</v>
      </c>
      <c r="CP108">
        <f ca="1">IF(AND($B108&gt;0,SUM(CP$3:CP107)=0,SUM($H108:CO108)=0),$B108,0)</f>
        <v>0</v>
      </c>
      <c r="CQ108">
        <f ca="1">IF(AND($B108&gt;0,SUM(CQ$3:CQ107)=0,SUM($H108:CP108)=0),$B108,0)</f>
        <v>0</v>
      </c>
      <c r="CR108">
        <f ca="1">IF(AND($B108&gt;0,SUM(CR$3:CR107)=0,SUM($H108:CQ108)=0),$B108,0)</f>
        <v>0</v>
      </c>
      <c r="CS108">
        <f ca="1">IF(AND($B108&gt;0,SUM(CS$3:CS107)=0,SUM($H108:CR108)=0),$B108,0)</f>
        <v>0</v>
      </c>
      <c r="CT108">
        <f ca="1">IF(AND($B108&gt;0,SUM(CT$3:CT107)=0,SUM($H108:CS108)=0),$B108,0)</f>
        <v>0</v>
      </c>
      <c r="CU108">
        <f ca="1">IF(AND($B108&gt;0,SUM(CU$3:CU107)=0,SUM($H108:CT108)=0),$B108,0)</f>
        <v>0</v>
      </c>
      <c r="CV108">
        <f ca="1">IF(AND($B108&gt;0,SUM(CV$3:CV107)=0,SUM($H108:CU108)=0),$B108,0)</f>
        <v>0</v>
      </c>
      <c r="CW108">
        <f ca="1">IF(AND($B108&gt;0,SUM(CW$3:CW107)=0,SUM($H108:CV108)=0),$B108,0)</f>
        <v>0</v>
      </c>
      <c r="CX108">
        <f ca="1">IF(AND($B108&gt;0,SUM(CX$3:CX107)=0,SUM($H108:CW108)=0),$B108,0)</f>
        <v>0</v>
      </c>
      <c r="CY108">
        <f ca="1">IF(AND($B108&gt;0,SUM(CY$3:CY107)=0,SUM($H108:CX108)=0),$B108,0)</f>
        <v>0</v>
      </c>
      <c r="CZ108">
        <f ca="1">IF(AND($B108&gt;0,SUM(CZ$3:CZ107)=0,SUM($H108:CY108)=0),$B108,0)</f>
        <v>0</v>
      </c>
      <c r="DA108">
        <f ca="1">IF(AND($B108&gt;0,SUM(DA$3:DA107)=0,SUM($H108:CZ108)=0),$B108,0)</f>
        <v>0</v>
      </c>
      <c r="DB108">
        <f ca="1">IF(AND($B108&gt;0,SUM(DB$3:DB107)=0,SUM($H108:DA108)=0),$B108,0)</f>
        <v>0</v>
      </c>
      <c r="DC108">
        <f ca="1">IF(AND($B108&gt;0,SUM(DC$3:DC107)=0,SUM($H108:DB108)=0),$B108,0)</f>
        <v>0</v>
      </c>
      <c r="DD108">
        <f ca="1">IF(AND($B108&gt;0,SUM(DD$3:DD107)=0,SUM($H108:DC108)=0),$B108,0)</f>
        <v>0</v>
      </c>
      <c r="DE108">
        <f ca="1">IF(AND($B108&gt;0,SUM(DE$3:DE107)=0,SUM($H108:DD108)=0),$B108,0)</f>
        <v>0</v>
      </c>
      <c r="DF108">
        <f ca="1">IF(AND($B108&gt;0,SUM(DF$3:DF107)=0,SUM($H108:DE108)=0),$B108,0)</f>
        <v>0</v>
      </c>
      <c r="DG108">
        <f ca="1">IF(AND($B108&gt;0,SUM(DG$3:DG107)=0,SUM($H108:DF108)=0),$B108,0)</f>
        <v>0</v>
      </c>
      <c r="DH108">
        <f ca="1">IF(AND($B108&gt;0,SUM(DH$3:DH107)=0,SUM($H108:DG108)=0),$B108,0)</f>
        <v>0</v>
      </c>
      <c r="DI108">
        <f ca="1">IF(AND($B108&gt;0,SUM(DI$3:DI107)=0,SUM($H108:DH108)=0),$B108,0)</f>
        <v>0</v>
      </c>
      <c r="DJ108">
        <f ca="1">IF(AND($B108&gt;0,SUM(DJ$3:DJ107)=0,SUM($H108:DI108)=0),$B108,0)</f>
        <v>0</v>
      </c>
      <c r="DK108">
        <f ca="1">IF(AND($B108&gt;0,SUM(DK$3:DK107)=0,SUM($H108:DJ108)=0),$B108,0)</f>
        <v>0</v>
      </c>
      <c r="DL108">
        <f ca="1">IF(AND($B108&gt;0,SUM(DL$3:DL107)=0,SUM($H108:DK108)=0),$B108,0)</f>
        <v>0</v>
      </c>
      <c r="DM108">
        <f ca="1">IF(AND($B108&gt;0,SUM(DM$3:DM107)=0,SUM($H108:DL108)=0),$B108,0)</f>
        <v>0</v>
      </c>
      <c r="DN108">
        <f ca="1">IF(AND($B108&gt;0,SUM(DN$3:DN107)=0,SUM($H108:DM108)=0),$B108,0)</f>
        <v>0</v>
      </c>
      <c r="DO108">
        <f ca="1">IF(AND($B108&gt;0,SUM(DO$3:DO107)=0,SUM($H108:DN108)=0),$B108,0)</f>
        <v>0</v>
      </c>
      <c r="DP108">
        <f ca="1">IF(AND($B108&gt;0,SUM(DP$3:DP107)=0,SUM($H108:DO108)=0),$B108,0)</f>
        <v>0</v>
      </c>
      <c r="DQ108">
        <f ca="1">IF(AND($B108&gt;0,SUM(DQ$3:DQ107)=0,SUM($H108:DP108)=0),$B108,0)</f>
        <v>0</v>
      </c>
      <c r="DR108">
        <f ca="1">IF(AND($B108&gt;0,SUM(DR$3:DR107)=0,SUM($H108:DQ108)=0),$B108,0)</f>
        <v>0</v>
      </c>
      <c r="DS108">
        <f ca="1">IF(AND($B108&gt;0,SUM(DS$3:DS107)=0,SUM($H108:DR108)=0),$B108,0)</f>
        <v>0</v>
      </c>
      <c r="DT108">
        <f ca="1">IF(AND($B108&gt;0,SUM(DT$3:DT107)=0,SUM($H108:DS108)=0),$B108,0)</f>
        <v>0</v>
      </c>
      <c r="DU108">
        <f ca="1">IF(AND($B108&gt;0,SUM(DU$3:DU107)=0,SUM($H108:DT108)=0),$B108,0)</f>
        <v>0</v>
      </c>
      <c r="DV108">
        <f ca="1">IF(AND($B108&gt;0,SUM(DV$3:DV107)=0,SUM($H108:DU108)=0),$B108,0)</f>
        <v>0</v>
      </c>
      <c r="DW108">
        <f ca="1">IF(AND($B108&gt;0,SUM(DW$3:DW107)=0,SUM($H108:DV108)=0),$B108,0)</f>
        <v>0</v>
      </c>
      <c r="DX108">
        <f ca="1">IF(AND($B108&gt;0,SUM(DX$3:DX107)=0,SUM($H108:DW108)=0),$B108,0)</f>
        <v>0</v>
      </c>
      <c r="DY108">
        <f ca="1">IF(AND($B108&gt;0,SUM(DY$3:DY107)=0,SUM($H108:DX108)=0),$B108,0)</f>
        <v>0</v>
      </c>
      <c r="DZ108">
        <f ca="1">IF(AND($B108&gt;0,SUM(DZ$3:DZ107)=0,SUM($H108:DY108)=0),$B108,0)</f>
        <v>0</v>
      </c>
      <c r="EA108">
        <f ca="1">IF(AND($B108&gt;0,SUM(EA$3:EA107)=0,SUM($H108:DZ108)=0),$B108,0)</f>
        <v>0</v>
      </c>
      <c r="EB108">
        <f ca="1">IF(AND($B108&gt;0,SUM(EB$3:EB107)=0,SUM($H108:EA108)=0),$B108,0)</f>
        <v>0</v>
      </c>
      <c r="EC108">
        <f ca="1">IF(AND($B108&gt;0,SUM(EC$3:EC107)=0,SUM($H108:EB108)=0),$B108,0)</f>
        <v>0</v>
      </c>
      <c r="ED108">
        <f ca="1">IF(AND($B108&gt;0,SUM(ED$3:ED107)=0,SUM($H108:EC108)=0),$B108,0)</f>
        <v>0</v>
      </c>
      <c r="EE108">
        <f ca="1">IF(AND($B108&gt;0,SUM(EE$3:EE107)=0,SUM($H108:ED108)=0),$B108,0)</f>
        <v>0</v>
      </c>
      <c r="EF108">
        <f ca="1">IF(AND($B108&gt;0,SUM(EF$3:EF107)=0,SUM($H108:EE108)=0),$B108,0)</f>
        <v>0</v>
      </c>
      <c r="EG108">
        <f ca="1">IF(AND($B108&gt;0,SUM(EG$3:EG107)=0,SUM($H108:EF108)=0),$B108,0)</f>
        <v>0</v>
      </c>
      <c r="EH108">
        <f ca="1">IF(AND($B108&gt;0,SUM(EH$3:EH107)=0,SUM($H108:EG108)=0),$B108,0)</f>
        <v>0</v>
      </c>
      <c r="EI108">
        <f ca="1">IF(AND($B108&gt;0,SUM(EI$3:EI107)=0,SUM($H108:EH108)=0),$B108,0)</f>
        <v>0</v>
      </c>
      <c r="EJ108">
        <f ca="1">IF(AND($B108&gt;0,SUM(EJ$3:EJ107)=0,SUM($H108:EI108)=0),$B108,0)</f>
        <v>0</v>
      </c>
      <c r="EK108">
        <f ca="1">IF(AND($B108&gt;0,SUM(EK$3:EK107)=0,SUM($H108:EJ108)=0),$B108,0)</f>
        <v>0</v>
      </c>
      <c r="EL108">
        <f ca="1">IF(AND($B108&gt;0,SUM(EL$3:EL107)=0,SUM($H108:EK108)=0),$B108,0)</f>
        <v>0</v>
      </c>
      <c r="EM108">
        <f ca="1">IF(AND($B108&gt;0,SUM(EM$3:EM107)=0,SUM($H108:EL108)=0),$B108,0)</f>
        <v>0</v>
      </c>
      <c r="EN108">
        <f ca="1">IF(AND($B108&gt;0,SUM(EN$3:EN107)=0,SUM($H108:EM108)=0),$B108,0)</f>
        <v>0</v>
      </c>
      <c r="EO108">
        <f ca="1">IF(AND($B108&gt;0,SUM(EO$3:EO107)=0,SUM($H108:EN108)=0),$B108,0)</f>
        <v>0</v>
      </c>
      <c r="EP108">
        <f ca="1">IF(AND($B108&gt;0,SUM(EP$3:EP107)=0,SUM($H108:EO108)=0),$B108,0)</f>
        <v>0</v>
      </c>
      <c r="EQ108">
        <f ca="1">IF(AND($B108&gt;0,SUM(EQ$3:EQ107)=0,SUM($H108:EP108)=0),$B108,0)</f>
        <v>0</v>
      </c>
      <c r="ER108">
        <f ca="1">IF(AND($B108&gt;0,SUM(ER$3:ER107)=0,SUM($H108:EQ108)=0),$B108,0)</f>
        <v>0</v>
      </c>
      <c r="ES108">
        <f ca="1">IF(AND($B108&gt;0,SUM(ES$3:ES107)=0,SUM($H108:ER108)=0),$B108,0)</f>
        <v>0</v>
      </c>
      <c r="ET108">
        <f ca="1">IF(AND($B108&gt;0,SUM(ET$3:ET107)=0,SUM($H108:ES108)=0),$B108,0)</f>
        <v>0</v>
      </c>
      <c r="EU108">
        <f ca="1">IF(AND($B108&gt;0,SUM(EU$3:EU107)=0,SUM($H108:ET108)=0),$B108,0)</f>
        <v>0</v>
      </c>
      <c r="EV108">
        <f ca="1">IF(AND($B108&gt;0,SUM(EV$3:EV107)=0,SUM($H108:EU108)=0),$B108,0)</f>
        <v>0</v>
      </c>
      <c r="EW108">
        <f ca="1">IF(AND($B108&gt;0,SUM(EW$3:EW107)=0,SUM($H108:EV108)=0),$B108,0)</f>
        <v>0</v>
      </c>
      <c r="EX108">
        <f ca="1">IF(AND($B108&gt;0,SUM(EX$3:EX107)=0,SUM($H108:EW108)=0),$B108,0)</f>
        <v>0</v>
      </c>
      <c r="EY108">
        <f ca="1">IF(AND($B108&gt;0,SUM(EY$3:EY107)=0,SUM($H108:EX108)=0),$B108,0)</f>
        <v>0</v>
      </c>
      <c r="EZ108">
        <f ca="1">IF(AND($B108&gt;0,SUM(EZ$3:EZ107)=0,SUM($H108:EY108)=0),$B108,0)</f>
        <v>0</v>
      </c>
      <c r="FA108">
        <f ca="1">IF(AND($B108&gt;0,SUM(FA$3:FA107)=0,SUM($H108:EZ108)=0),$B108,0)</f>
        <v>0</v>
      </c>
      <c r="FB108">
        <f ca="1">IF(AND($B108&gt;0,SUM(FB$3:FB107)=0,SUM($H108:FA108)=0),$B108,0)</f>
        <v>0</v>
      </c>
      <c r="FC108">
        <f ca="1">IF(AND($B108&gt;0,SUM(FC$3:FC107)=0,SUM($H108:FB108)=0),$B108,0)</f>
        <v>0</v>
      </c>
      <c r="FD108">
        <f ca="1">IF(AND($B108&gt;0,SUM(FD$3:FD107)=0,SUM($H108:FC108)=0),$B108,0)</f>
        <v>0</v>
      </c>
      <c r="FE108">
        <f ca="1">IF(AND($B108&gt;0,SUM(FE$3:FE107)=0,SUM($H108:FD108)=0),$B108,0)</f>
        <v>0</v>
      </c>
      <c r="FF108">
        <f ca="1">IF(AND($B108&gt;0,SUM(FF$3:FF107)=0,SUM($H108:FE108)=0),$B108,0)</f>
        <v>0</v>
      </c>
      <c r="FG108">
        <f ca="1">IF(AND($B108&gt;0,SUM(FG$3:FG107)=0,SUM($H108:FF108)=0),$B108,0)</f>
        <v>0</v>
      </c>
      <c r="FH108">
        <f ca="1">IF(AND($B108&gt;0,SUM(FH$3:FH107)=0,SUM($H108:FG108)=0),$B108,0)</f>
        <v>0</v>
      </c>
      <c r="FI108">
        <f ca="1">IF(AND($B108&gt;0,SUM(FI$3:FI107)=0,SUM($H108:FH108)=0),$B108,0)</f>
        <v>0</v>
      </c>
      <c r="FJ108">
        <f ca="1">IF(AND($B108&gt;0,SUM(FJ$3:FJ107)=0,SUM($H108:FI108)=0),$B108,0)</f>
        <v>0</v>
      </c>
      <c r="FK108">
        <f ca="1">IF(AND($B108&gt;0,SUM(FK$3:FK107)=0,SUM($H108:FJ108)=0),$B108,0)</f>
        <v>0</v>
      </c>
      <c r="FL108">
        <f ca="1">IF(AND($B108&gt;0,SUM(FL$3:FL107)=0,SUM($H108:FK108)=0),$B108,0)</f>
        <v>0</v>
      </c>
      <c r="FM108">
        <f ca="1">IF(AND($B108&gt;0,SUM(FM$3:FM107)=0,SUM($H108:FL108)=0),$B108,0)</f>
        <v>0</v>
      </c>
      <c r="FN108">
        <f ca="1">IF(AND($B108&gt;0,SUM(FN$3:FN107)=0,SUM($H108:FM108)=0),$B108,0)</f>
        <v>0</v>
      </c>
      <c r="FS108" s="67" t="s">
        <v>181</v>
      </c>
      <c r="FT108" s="67" t="s">
        <v>177</v>
      </c>
      <c r="FU108" s="342">
        <v>7906842</v>
      </c>
      <c r="FV108" s="67">
        <v>1</v>
      </c>
      <c r="FY108" s="249" t="s">
        <v>632</v>
      </c>
      <c r="FZ108" s="67" t="s">
        <v>177</v>
      </c>
      <c r="GA108" s="67" t="str">
        <f>""</f>
        <v/>
      </c>
      <c r="GB108" s="67">
        <v>1</v>
      </c>
      <c r="GE108" s="67" t="s">
        <v>849</v>
      </c>
      <c r="GF108" s="67" t="s">
        <v>177</v>
      </c>
      <c r="GG108" s="67" t="str">
        <f>""</f>
        <v/>
      </c>
      <c r="GH108" s="67">
        <v>1</v>
      </c>
    </row>
    <row r="109" spans="1:190" ht="15.75" thickBot="1" x14ac:dyDescent="0.3">
      <c r="A109">
        <v>109</v>
      </c>
      <c r="B109">
        <f>IF(OR(Valintaohjelma!D45&lt;&gt;"-",Valintaohjelma!D46&lt;&gt;"-"),A109,0)</f>
        <v>0</v>
      </c>
      <c r="C109" s="240" t="str">
        <f t="shared" ca="1" si="10"/>
        <v>Vakiokanavaipainesäätö tulo / poisto kanavaan</v>
      </c>
      <c r="D109" s="240" t="str">
        <f t="shared" ca="1" si="11"/>
        <v>PTH</v>
      </c>
      <c r="E109" s="240">
        <f t="shared" ca="1" si="12"/>
        <v>7906736</v>
      </c>
      <c r="F109" s="240">
        <f t="shared" ca="1" si="13"/>
        <v>1</v>
      </c>
      <c r="G109" s="47">
        <f ca="1">INDEX($I$2:$FN$2,ROWS(G$2:G109))</f>
        <v>1</v>
      </c>
      <c r="H109">
        <v>0</v>
      </c>
      <c r="I109">
        <f ca="1">IF(AND($B109&gt;0,SUM(I$3:I108)=0,SUM($H109:H109)=0),$B109,0)</f>
        <v>0</v>
      </c>
      <c r="J109">
        <f ca="1">IF(AND($B109&gt;0,SUM(J$3:J108)=0,SUM($H109:I109)=0),$B109,0)</f>
        <v>0</v>
      </c>
      <c r="K109">
        <f ca="1">IF(AND($B109&gt;0,SUM(K$3:K108)=0,SUM($H109:J109)=0),$B109,0)</f>
        <v>0</v>
      </c>
      <c r="L109">
        <f ca="1">IF(AND($B109&gt;0,SUM(L$3:L108)=0,SUM($H109:K109)=0),$B109,0)</f>
        <v>0</v>
      </c>
      <c r="M109">
        <f ca="1">IF(AND($B109&gt;0,SUM(M$3:M108)=0,SUM($H109:L109)=0),$B109,0)</f>
        <v>0</v>
      </c>
      <c r="N109">
        <f ca="1">IF(AND($B109&gt;0,SUM(N$3:N108)=0,SUM($H109:M109)=0),$B109,0)</f>
        <v>0</v>
      </c>
      <c r="O109">
        <f ca="1">IF(AND($B109&gt;0,SUM(O$3:O108)=0,SUM($H109:N109)=0),$B109,0)</f>
        <v>0</v>
      </c>
      <c r="P109">
        <f ca="1">IF(AND($B109&gt;0,SUM(P$3:P108)=0,SUM($H109:O109)=0),$B109,0)</f>
        <v>0</v>
      </c>
      <c r="Q109">
        <f ca="1">IF(AND($B109&gt;0,SUM(Q$3:Q108)=0,SUM($H109:P109)=0),$B109,0)</f>
        <v>0</v>
      </c>
      <c r="R109">
        <f ca="1">IF(AND($B109&gt;0,SUM(R$3:R108)=0,SUM($H109:Q109)=0),$B109,0)</f>
        <v>0</v>
      </c>
      <c r="S109">
        <f ca="1">IF(AND($B109&gt;0,SUM(S$3:S108)=0,SUM($H109:R109)=0),$B109,0)</f>
        <v>0</v>
      </c>
      <c r="T109">
        <f ca="1">IF(AND($B109&gt;0,SUM(T$3:T108)=0,SUM($H109:S109)=0),$B109,0)</f>
        <v>0</v>
      </c>
      <c r="U109">
        <f ca="1">IF(AND($B109&gt;0,SUM(U$3:U108)=0,SUM($H109:T109)=0),$B109,0)</f>
        <v>0</v>
      </c>
      <c r="V109">
        <f ca="1">IF(AND($B109&gt;0,SUM(V$3:V108)=0,SUM($H109:U109)=0),$B109,0)</f>
        <v>0</v>
      </c>
      <c r="W109">
        <f ca="1">IF(AND($B109&gt;0,SUM(W$3:W108)=0,SUM($H109:V109)=0),$B109,0)</f>
        <v>0</v>
      </c>
      <c r="X109">
        <f ca="1">IF(AND($B109&gt;0,SUM(X$3:X108)=0,SUM($H109:W109)=0),$B109,0)</f>
        <v>0</v>
      </c>
      <c r="Y109">
        <f ca="1">IF(AND($B109&gt;0,SUM(Y$3:Y108)=0,SUM($H109:X109)=0),$B109,0)</f>
        <v>0</v>
      </c>
      <c r="Z109">
        <f ca="1">IF(AND($B109&gt;0,SUM(Z$3:Z108)=0,SUM($H109:Y109)=0),$B109,0)</f>
        <v>0</v>
      </c>
      <c r="AA109">
        <f ca="1">IF(AND($B109&gt;0,SUM(AA$3:AA108)=0,SUM($H109:Z109)=0),$B109,0)</f>
        <v>0</v>
      </c>
      <c r="AB109">
        <f ca="1">IF(AND($B109&gt;0,SUM(AB$3:AB108)=0,SUM($H109:AA109)=0),$B109,0)</f>
        <v>0</v>
      </c>
      <c r="AC109">
        <f ca="1">IF(AND($B109&gt;0,SUM(AC$3:AC108)=0,SUM($H109:AB109)=0),$B109,0)</f>
        <v>0</v>
      </c>
      <c r="AD109">
        <f ca="1">IF(AND($B109&gt;0,SUM(AD$3:AD108)=0,SUM($H109:AC109)=0),$B109,0)</f>
        <v>0</v>
      </c>
      <c r="AE109">
        <f ca="1">IF(AND($B109&gt;0,SUM(AE$3:AE108)=0,SUM($H109:AD109)=0),$B109,0)</f>
        <v>0</v>
      </c>
      <c r="AF109">
        <f ca="1">IF(AND($B109&gt;0,SUM(AF$3:AF108)=0,SUM($H109:AE109)=0),$B109,0)</f>
        <v>0</v>
      </c>
      <c r="AG109">
        <f ca="1">IF(AND($B109&gt;0,SUM(AG$3:AG108)=0,SUM($H109:AF109)=0),$B109,0)</f>
        <v>0</v>
      </c>
      <c r="AH109">
        <f ca="1">IF(AND($B109&gt;0,SUM(AH$3:AH108)=0,SUM($H109:AG109)=0),$B109,0)</f>
        <v>0</v>
      </c>
      <c r="AI109">
        <f ca="1">IF(AND($B109&gt;0,SUM(AI$3:AI108)=0,SUM($H109:AH109)=0),$B109,0)</f>
        <v>0</v>
      </c>
      <c r="AJ109">
        <f ca="1">IF(AND($B109&gt;0,SUM(AJ$3:AJ108)=0,SUM($H109:AI109)=0),$B109,0)</f>
        <v>0</v>
      </c>
      <c r="AK109">
        <f ca="1">IF(AND($B109&gt;0,SUM(AK$3:AK108)=0,SUM($H109:AJ109)=0),$B109,0)</f>
        <v>0</v>
      </c>
      <c r="AL109">
        <f ca="1">IF(AND($B109&gt;0,SUM(AL$3:AL108)=0,SUM($H109:AK109)=0),$B109,0)</f>
        <v>0</v>
      </c>
      <c r="AM109">
        <f ca="1">IF(AND($B109&gt;0,SUM(AM$3:AM108)=0,SUM($H109:AL109)=0),$B109,0)</f>
        <v>0</v>
      </c>
      <c r="AN109">
        <f ca="1">IF(AND($B109&gt;0,SUM(AN$3:AN108)=0,SUM($H109:AM109)=0),$B109,0)</f>
        <v>0</v>
      </c>
      <c r="AO109">
        <f ca="1">IF(AND($B109&gt;0,SUM(AO$3:AO108)=0,SUM($H109:AN109)=0),$B109,0)</f>
        <v>0</v>
      </c>
      <c r="AP109">
        <f ca="1">IF(AND($B109&gt;0,SUM(AP$3:AP108)=0,SUM($H109:AO109)=0),$B109,0)</f>
        <v>0</v>
      </c>
      <c r="AQ109">
        <f ca="1">IF(AND($B109&gt;0,SUM(AQ$3:AQ108)=0,SUM($H109:AP109)=0),$B109,0)</f>
        <v>0</v>
      </c>
      <c r="AR109">
        <f ca="1">IF(AND($B109&gt;0,SUM(AR$3:AR108)=0,SUM($H109:AQ109)=0),$B109,0)</f>
        <v>0</v>
      </c>
      <c r="AS109">
        <f ca="1">IF(AND($B109&gt;0,SUM(AS$3:AS108)=0,SUM($H109:AR109)=0),$B109,0)</f>
        <v>0</v>
      </c>
      <c r="AT109">
        <f ca="1">IF(AND($B109&gt;0,SUM(AT$3:AT108)=0,SUM($H109:AS109)=0),$B109,0)</f>
        <v>0</v>
      </c>
      <c r="AU109">
        <f ca="1">IF(AND($B109&gt;0,SUM(AU$3:AU108)=0,SUM($H109:AT109)=0),$B109,0)</f>
        <v>0</v>
      </c>
      <c r="AV109">
        <f ca="1">IF(AND($B109&gt;0,SUM(AV$3:AV108)=0,SUM($H109:AU109)=0),$B109,0)</f>
        <v>0</v>
      </c>
      <c r="AW109">
        <f ca="1">IF(AND($B109&gt;0,SUM(AW$3:AW108)=0,SUM($H109:AV109)=0),$B109,0)</f>
        <v>0</v>
      </c>
      <c r="AX109">
        <f ca="1">IF(AND($B109&gt;0,SUM(AX$3:AX108)=0,SUM($H109:AW109)=0),$B109,0)</f>
        <v>0</v>
      </c>
      <c r="AY109">
        <f ca="1">IF(AND($B109&gt;0,SUM(AY$3:AY108)=0,SUM($H109:AX109)=0),$B109,0)</f>
        <v>0</v>
      </c>
      <c r="AZ109">
        <f ca="1">IF(AND($B109&gt;0,SUM(AZ$3:AZ108)=0,SUM($H109:AY109)=0),$B109,0)</f>
        <v>0</v>
      </c>
      <c r="BA109">
        <f ca="1">IF(AND($B109&gt;0,SUM(BA$3:BA108)=0,SUM($H109:AZ109)=0),$B109,0)</f>
        <v>0</v>
      </c>
      <c r="BB109">
        <f ca="1">IF(AND($B109&gt;0,SUM(BB$3:BB108)=0,SUM($H109:BA109)=0),$B109,0)</f>
        <v>0</v>
      </c>
      <c r="BC109">
        <f ca="1">IF(AND($B109&gt;0,SUM(BC$3:BC108)=0,SUM($H109:BB109)=0),$B109,0)</f>
        <v>0</v>
      </c>
      <c r="BD109">
        <f ca="1">IF(AND($B109&gt;0,SUM(BD$3:BD108)=0,SUM($H109:BC109)=0),$B109,0)</f>
        <v>0</v>
      </c>
      <c r="BE109">
        <f ca="1">IF(AND($B109&gt;0,SUM(BE$3:BE108)=0,SUM($H109:BD109)=0),$B109,0)</f>
        <v>0</v>
      </c>
      <c r="BF109">
        <f ca="1">IF(AND($B109&gt;0,SUM(BF$3:BF108)=0,SUM($H109:BE109)=0),$B109,0)</f>
        <v>0</v>
      </c>
      <c r="BG109">
        <f ca="1">IF(AND($B109&gt;0,SUM(BG$3:BG108)=0,SUM($H109:BF109)=0),$B109,0)</f>
        <v>0</v>
      </c>
      <c r="BH109">
        <f ca="1">IF(AND($B109&gt;0,SUM(BH$3:BH108)=0,SUM($H109:BG109)=0),$B109,0)</f>
        <v>0</v>
      </c>
      <c r="BI109">
        <f ca="1">IF(AND($B109&gt;0,SUM(BI$3:BI108)=0,SUM($H109:BH109)=0),$B109,0)</f>
        <v>0</v>
      </c>
      <c r="BJ109">
        <f ca="1">IF(AND($B109&gt;0,SUM(BJ$3:BJ108)=0,SUM($H109:BI109)=0),$B109,0)</f>
        <v>0</v>
      </c>
      <c r="BK109">
        <f ca="1">IF(AND($B109&gt;0,SUM(BK$3:BK108)=0,SUM($H109:BJ109)=0),$B109,0)</f>
        <v>0</v>
      </c>
      <c r="BL109">
        <f ca="1">IF(AND($B109&gt;0,SUM(BL$3:BL108)=0,SUM($H109:BK109)=0),$B109,0)</f>
        <v>0</v>
      </c>
      <c r="BM109">
        <f ca="1">IF(AND($B109&gt;0,SUM(BM$3:BM108)=0,SUM($H109:BL109)=0),$B109,0)</f>
        <v>0</v>
      </c>
      <c r="BN109">
        <f ca="1">IF(AND($B109&gt;0,SUM(BN$3:BN108)=0,SUM($H109:BM109)=0),$B109,0)</f>
        <v>0</v>
      </c>
      <c r="BO109">
        <f ca="1">IF(AND($B109&gt;0,SUM(BO$3:BO108)=0,SUM($H109:BN109)=0),$B109,0)</f>
        <v>0</v>
      </c>
      <c r="BP109">
        <f ca="1">IF(AND($B109&gt;0,SUM(BP$3:BP108)=0,SUM($H109:BO109)=0),$B109,0)</f>
        <v>0</v>
      </c>
      <c r="BQ109">
        <f ca="1">IF(AND($B109&gt;0,SUM(BQ$3:BQ108)=0,SUM($H109:BP109)=0),$B109,0)</f>
        <v>0</v>
      </c>
      <c r="BR109">
        <f ca="1">IF(AND($B109&gt;0,SUM(BR$3:BR108)=0,SUM($H109:BQ109)=0),$B109,0)</f>
        <v>0</v>
      </c>
      <c r="BS109">
        <f ca="1">IF(AND($B109&gt;0,SUM(BS$3:BS108)=0,SUM($H109:BR109)=0),$B109,0)</f>
        <v>0</v>
      </c>
      <c r="BT109">
        <f ca="1">IF(AND($B109&gt;0,SUM(BT$3:BT108)=0,SUM($H109:BS109)=0),$B109,0)</f>
        <v>0</v>
      </c>
      <c r="BU109">
        <f ca="1">IF(AND($B109&gt;0,SUM(BU$3:BU108)=0,SUM($H109:BT109)=0),$B109,0)</f>
        <v>0</v>
      </c>
      <c r="BV109">
        <f ca="1">IF(AND($B109&gt;0,SUM(BV$3:BV108)=0,SUM($H109:BU109)=0),$B109,0)</f>
        <v>0</v>
      </c>
      <c r="BW109">
        <f ca="1">IF(AND($B109&gt;0,SUM(BW$3:BW108)=0,SUM($H109:BV109)=0),$B109,0)</f>
        <v>0</v>
      </c>
      <c r="BX109">
        <f ca="1">IF(AND($B109&gt;0,SUM(BX$3:BX108)=0,SUM($H109:BW109)=0),$B109,0)</f>
        <v>0</v>
      </c>
      <c r="BY109">
        <f ca="1">IF(AND($B109&gt;0,SUM(BY$3:BY108)=0,SUM($H109:BX109)=0),$B109,0)</f>
        <v>0</v>
      </c>
      <c r="BZ109">
        <f ca="1">IF(AND($B109&gt;0,SUM(BZ$3:BZ108)=0,SUM($H109:BY109)=0),$B109,0)</f>
        <v>0</v>
      </c>
      <c r="CA109">
        <f ca="1">IF(AND($B109&gt;0,SUM(CA$3:CA108)=0,SUM($H109:BZ109)=0),$B109,0)</f>
        <v>0</v>
      </c>
      <c r="CB109">
        <f ca="1">IF(AND($B109&gt;0,SUM(CB$3:CB108)=0,SUM($H109:CA109)=0),$B109,0)</f>
        <v>0</v>
      </c>
      <c r="CC109">
        <f ca="1">IF(AND($B109&gt;0,SUM(CC$3:CC108)=0,SUM($H109:CB109)=0),$B109,0)</f>
        <v>0</v>
      </c>
      <c r="CD109">
        <f ca="1">IF(AND($B109&gt;0,SUM(CD$3:CD108)=0,SUM($H109:CC109)=0),$B109,0)</f>
        <v>0</v>
      </c>
      <c r="CE109">
        <f ca="1">IF(AND($B109&gt;0,SUM(CE$3:CE108)=0,SUM($H109:CD109)=0),$B109,0)</f>
        <v>0</v>
      </c>
      <c r="CF109">
        <f ca="1">IF(AND($B109&gt;0,SUM(CF$3:CF108)=0,SUM($H109:CE109)=0),$B109,0)</f>
        <v>0</v>
      </c>
      <c r="CG109">
        <f ca="1">IF(AND($B109&gt;0,SUM(CG$3:CG108)=0,SUM($H109:CF109)=0),$B109,0)</f>
        <v>0</v>
      </c>
      <c r="CH109">
        <f ca="1">IF(AND($B109&gt;0,SUM(CH$3:CH108)=0,SUM($H109:CG109)=0),$B109,0)</f>
        <v>0</v>
      </c>
      <c r="CI109">
        <f ca="1">IF(AND($B109&gt;0,SUM(CI$3:CI108)=0,SUM($H109:CH109)=0),$B109,0)</f>
        <v>0</v>
      </c>
      <c r="CJ109">
        <f ca="1">IF(AND($B109&gt;0,SUM(CJ$3:CJ108)=0,SUM($H109:CI109)=0),$B109,0)</f>
        <v>0</v>
      </c>
      <c r="CK109">
        <f ca="1">IF(AND($B109&gt;0,SUM(CK$3:CK108)=0,SUM($H109:CJ109)=0),$B109,0)</f>
        <v>0</v>
      </c>
      <c r="CL109">
        <f ca="1">IF(AND($B109&gt;0,SUM(CL$3:CL108)=0,SUM($H109:CK109)=0),$B109,0)</f>
        <v>0</v>
      </c>
      <c r="CM109">
        <f ca="1">IF(AND($B109&gt;0,SUM(CM$3:CM108)=0,SUM($H109:CL109)=0),$B109,0)</f>
        <v>0</v>
      </c>
      <c r="CN109">
        <f ca="1">IF(AND($B109&gt;0,SUM(CN$3:CN108)=0,SUM($H109:CM109)=0),$B109,0)</f>
        <v>0</v>
      </c>
      <c r="CO109">
        <f ca="1">IF(AND($B109&gt;0,SUM(CO$3:CO108)=0,SUM($H109:CN109)=0),$B109,0)</f>
        <v>0</v>
      </c>
      <c r="CP109">
        <f ca="1">IF(AND($B109&gt;0,SUM(CP$3:CP108)=0,SUM($H109:CO109)=0),$B109,0)</f>
        <v>0</v>
      </c>
      <c r="CQ109">
        <f ca="1">IF(AND($B109&gt;0,SUM(CQ$3:CQ108)=0,SUM($H109:CP109)=0),$B109,0)</f>
        <v>0</v>
      </c>
      <c r="CR109">
        <f ca="1">IF(AND($B109&gt;0,SUM(CR$3:CR108)=0,SUM($H109:CQ109)=0),$B109,0)</f>
        <v>0</v>
      </c>
      <c r="CS109">
        <f ca="1">IF(AND($B109&gt;0,SUM(CS$3:CS108)=0,SUM($H109:CR109)=0),$B109,0)</f>
        <v>0</v>
      </c>
      <c r="CT109">
        <f ca="1">IF(AND($B109&gt;0,SUM(CT$3:CT108)=0,SUM($H109:CS109)=0),$B109,0)</f>
        <v>0</v>
      </c>
      <c r="CU109">
        <f ca="1">IF(AND($B109&gt;0,SUM(CU$3:CU108)=0,SUM($H109:CT109)=0),$B109,0)</f>
        <v>0</v>
      </c>
      <c r="CV109">
        <f ca="1">IF(AND($B109&gt;0,SUM(CV$3:CV108)=0,SUM($H109:CU109)=0),$B109,0)</f>
        <v>0</v>
      </c>
      <c r="CW109">
        <f ca="1">IF(AND($B109&gt;0,SUM(CW$3:CW108)=0,SUM($H109:CV109)=0),$B109,0)</f>
        <v>0</v>
      </c>
      <c r="CX109">
        <f ca="1">IF(AND($B109&gt;0,SUM(CX$3:CX108)=0,SUM($H109:CW109)=0),$B109,0)</f>
        <v>0</v>
      </c>
      <c r="CY109">
        <f ca="1">IF(AND($B109&gt;0,SUM(CY$3:CY108)=0,SUM($H109:CX109)=0),$B109,0)</f>
        <v>0</v>
      </c>
      <c r="CZ109">
        <f ca="1">IF(AND($B109&gt;0,SUM(CZ$3:CZ108)=0,SUM($H109:CY109)=0),$B109,0)</f>
        <v>0</v>
      </c>
      <c r="DA109">
        <f ca="1">IF(AND($B109&gt;0,SUM(DA$3:DA108)=0,SUM($H109:CZ109)=0),$B109,0)</f>
        <v>0</v>
      </c>
      <c r="DB109">
        <f ca="1">IF(AND($B109&gt;0,SUM(DB$3:DB108)=0,SUM($H109:DA109)=0),$B109,0)</f>
        <v>0</v>
      </c>
      <c r="DC109">
        <f ca="1">IF(AND($B109&gt;0,SUM(DC$3:DC108)=0,SUM($H109:DB109)=0),$B109,0)</f>
        <v>0</v>
      </c>
      <c r="DD109">
        <f ca="1">IF(AND($B109&gt;0,SUM(DD$3:DD108)=0,SUM($H109:DC109)=0),$B109,0)</f>
        <v>0</v>
      </c>
      <c r="DE109">
        <f ca="1">IF(AND($B109&gt;0,SUM(DE$3:DE108)=0,SUM($H109:DD109)=0),$B109,0)</f>
        <v>0</v>
      </c>
      <c r="DF109">
        <f ca="1">IF(AND($B109&gt;0,SUM(DF$3:DF108)=0,SUM($H109:DE109)=0),$B109,0)</f>
        <v>0</v>
      </c>
      <c r="DG109">
        <f ca="1">IF(AND($B109&gt;0,SUM(DG$3:DG108)=0,SUM($H109:DF109)=0),$B109,0)</f>
        <v>0</v>
      </c>
      <c r="DH109">
        <f ca="1">IF(AND($B109&gt;0,SUM(DH$3:DH108)=0,SUM($H109:DG109)=0),$B109,0)</f>
        <v>0</v>
      </c>
      <c r="DI109">
        <f ca="1">IF(AND($B109&gt;0,SUM(DI$3:DI108)=0,SUM($H109:DH109)=0),$B109,0)</f>
        <v>0</v>
      </c>
      <c r="DJ109">
        <f ca="1">IF(AND($B109&gt;0,SUM(DJ$3:DJ108)=0,SUM($H109:DI109)=0),$B109,0)</f>
        <v>0</v>
      </c>
      <c r="DK109">
        <f ca="1">IF(AND($B109&gt;0,SUM(DK$3:DK108)=0,SUM($H109:DJ109)=0),$B109,0)</f>
        <v>0</v>
      </c>
      <c r="DL109">
        <f ca="1">IF(AND($B109&gt;0,SUM(DL$3:DL108)=0,SUM($H109:DK109)=0),$B109,0)</f>
        <v>0</v>
      </c>
      <c r="DM109">
        <f ca="1">IF(AND($B109&gt;0,SUM(DM$3:DM108)=0,SUM($H109:DL109)=0),$B109,0)</f>
        <v>0</v>
      </c>
      <c r="DN109">
        <f ca="1">IF(AND($B109&gt;0,SUM(DN$3:DN108)=0,SUM($H109:DM109)=0),$B109,0)</f>
        <v>0</v>
      </c>
      <c r="DO109">
        <f ca="1">IF(AND($B109&gt;0,SUM(DO$3:DO108)=0,SUM($H109:DN109)=0),$B109,0)</f>
        <v>0</v>
      </c>
      <c r="DP109">
        <f ca="1">IF(AND($B109&gt;0,SUM(DP$3:DP108)=0,SUM($H109:DO109)=0),$B109,0)</f>
        <v>0</v>
      </c>
      <c r="DQ109">
        <f ca="1">IF(AND($B109&gt;0,SUM(DQ$3:DQ108)=0,SUM($H109:DP109)=0),$B109,0)</f>
        <v>0</v>
      </c>
      <c r="DR109">
        <f ca="1">IF(AND($B109&gt;0,SUM(DR$3:DR108)=0,SUM($H109:DQ109)=0),$B109,0)</f>
        <v>0</v>
      </c>
      <c r="DS109">
        <f ca="1">IF(AND($B109&gt;0,SUM(DS$3:DS108)=0,SUM($H109:DR109)=0),$B109,0)</f>
        <v>0</v>
      </c>
      <c r="DT109">
        <f ca="1">IF(AND($B109&gt;0,SUM(DT$3:DT108)=0,SUM($H109:DS109)=0),$B109,0)</f>
        <v>0</v>
      </c>
      <c r="DU109">
        <f ca="1">IF(AND($B109&gt;0,SUM(DU$3:DU108)=0,SUM($H109:DT109)=0),$B109,0)</f>
        <v>0</v>
      </c>
      <c r="DV109">
        <f ca="1">IF(AND($B109&gt;0,SUM(DV$3:DV108)=0,SUM($H109:DU109)=0),$B109,0)</f>
        <v>0</v>
      </c>
      <c r="DW109">
        <f ca="1">IF(AND($B109&gt;0,SUM(DW$3:DW108)=0,SUM($H109:DV109)=0),$B109,0)</f>
        <v>0</v>
      </c>
      <c r="DX109">
        <f ca="1">IF(AND($B109&gt;0,SUM(DX$3:DX108)=0,SUM($H109:DW109)=0),$B109,0)</f>
        <v>0</v>
      </c>
      <c r="DY109">
        <f ca="1">IF(AND($B109&gt;0,SUM(DY$3:DY108)=0,SUM($H109:DX109)=0),$B109,0)</f>
        <v>0</v>
      </c>
      <c r="DZ109">
        <f ca="1">IF(AND($B109&gt;0,SUM(DZ$3:DZ108)=0,SUM($H109:DY109)=0),$B109,0)</f>
        <v>0</v>
      </c>
      <c r="EA109">
        <f ca="1">IF(AND($B109&gt;0,SUM(EA$3:EA108)=0,SUM($H109:DZ109)=0),$B109,0)</f>
        <v>0</v>
      </c>
      <c r="EB109">
        <f ca="1">IF(AND($B109&gt;0,SUM(EB$3:EB108)=0,SUM($H109:EA109)=0),$B109,0)</f>
        <v>0</v>
      </c>
      <c r="EC109">
        <f ca="1">IF(AND($B109&gt;0,SUM(EC$3:EC108)=0,SUM($H109:EB109)=0),$B109,0)</f>
        <v>0</v>
      </c>
      <c r="ED109">
        <f ca="1">IF(AND($B109&gt;0,SUM(ED$3:ED108)=0,SUM($H109:EC109)=0),$B109,0)</f>
        <v>0</v>
      </c>
      <c r="EE109">
        <f ca="1">IF(AND($B109&gt;0,SUM(EE$3:EE108)=0,SUM($H109:ED109)=0),$B109,0)</f>
        <v>0</v>
      </c>
      <c r="EF109">
        <f ca="1">IF(AND($B109&gt;0,SUM(EF$3:EF108)=0,SUM($H109:EE109)=0),$B109,0)</f>
        <v>0</v>
      </c>
      <c r="EG109">
        <f ca="1">IF(AND($B109&gt;0,SUM(EG$3:EG108)=0,SUM($H109:EF109)=0),$B109,0)</f>
        <v>0</v>
      </c>
      <c r="EH109">
        <f ca="1">IF(AND($B109&gt;0,SUM(EH$3:EH108)=0,SUM($H109:EG109)=0),$B109,0)</f>
        <v>0</v>
      </c>
      <c r="EI109">
        <f ca="1">IF(AND($B109&gt;0,SUM(EI$3:EI108)=0,SUM($H109:EH109)=0),$B109,0)</f>
        <v>0</v>
      </c>
      <c r="EJ109">
        <f ca="1">IF(AND($B109&gt;0,SUM(EJ$3:EJ108)=0,SUM($H109:EI109)=0),$B109,0)</f>
        <v>0</v>
      </c>
      <c r="EK109">
        <f ca="1">IF(AND($B109&gt;0,SUM(EK$3:EK108)=0,SUM($H109:EJ109)=0),$B109,0)</f>
        <v>0</v>
      </c>
      <c r="EL109">
        <f ca="1">IF(AND($B109&gt;0,SUM(EL$3:EL108)=0,SUM($H109:EK109)=0),$B109,0)</f>
        <v>0</v>
      </c>
      <c r="EM109">
        <f ca="1">IF(AND($B109&gt;0,SUM(EM$3:EM108)=0,SUM($H109:EL109)=0),$B109,0)</f>
        <v>0</v>
      </c>
      <c r="EN109">
        <f ca="1">IF(AND($B109&gt;0,SUM(EN$3:EN108)=0,SUM($H109:EM109)=0),$B109,0)</f>
        <v>0</v>
      </c>
      <c r="EO109">
        <f ca="1">IF(AND($B109&gt;0,SUM(EO$3:EO108)=0,SUM($H109:EN109)=0),$B109,0)</f>
        <v>0</v>
      </c>
      <c r="EP109">
        <f ca="1">IF(AND($B109&gt;0,SUM(EP$3:EP108)=0,SUM($H109:EO109)=0),$B109,0)</f>
        <v>0</v>
      </c>
      <c r="EQ109">
        <f ca="1">IF(AND($B109&gt;0,SUM(EQ$3:EQ108)=0,SUM($H109:EP109)=0),$B109,0)</f>
        <v>0</v>
      </c>
      <c r="ER109">
        <f ca="1">IF(AND($B109&gt;0,SUM(ER$3:ER108)=0,SUM($H109:EQ109)=0),$B109,0)</f>
        <v>0</v>
      </c>
      <c r="ES109">
        <f ca="1">IF(AND($B109&gt;0,SUM(ES$3:ES108)=0,SUM($H109:ER109)=0),$B109,0)</f>
        <v>0</v>
      </c>
      <c r="ET109">
        <f ca="1">IF(AND($B109&gt;0,SUM(ET$3:ET108)=0,SUM($H109:ES109)=0),$B109,0)</f>
        <v>0</v>
      </c>
      <c r="EU109">
        <f ca="1">IF(AND($B109&gt;0,SUM(EU$3:EU108)=0,SUM($H109:ET109)=0),$B109,0)</f>
        <v>0</v>
      </c>
      <c r="EV109">
        <f ca="1">IF(AND($B109&gt;0,SUM(EV$3:EV108)=0,SUM($H109:EU109)=0),$B109,0)</f>
        <v>0</v>
      </c>
      <c r="EW109">
        <f ca="1">IF(AND($B109&gt;0,SUM(EW$3:EW108)=0,SUM($H109:EV109)=0),$B109,0)</f>
        <v>0</v>
      </c>
      <c r="EX109">
        <f ca="1">IF(AND($B109&gt;0,SUM(EX$3:EX108)=0,SUM($H109:EW109)=0),$B109,0)</f>
        <v>0</v>
      </c>
      <c r="EY109">
        <f ca="1">IF(AND($B109&gt;0,SUM(EY$3:EY108)=0,SUM($H109:EX109)=0),$B109,0)</f>
        <v>0</v>
      </c>
      <c r="EZ109">
        <f ca="1">IF(AND($B109&gt;0,SUM(EZ$3:EZ108)=0,SUM($H109:EY109)=0),$B109,0)</f>
        <v>0</v>
      </c>
      <c r="FA109">
        <f ca="1">IF(AND($B109&gt;0,SUM(FA$3:FA108)=0,SUM($H109:EZ109)=0),$B109,0)</f>
        <v>0</v>
      </c>
      <c r="FB109">
        <f ca="1">IF(AND($B109&gt;0,SUM(FB$3:FB108)=0,SUM($H109:FA109)=0),$B109,0)</f>
        <v>0</v>
      </c>
      <c r="FC109">
        <f ca="1">IF(AND($B109&gt;0,SUM(FC$3:FC108)=0,SUM($H109:FB109)=0),$B109,0)</f>
        <v>0</v>
      </c>
      <c r="FD109">
        <f ca="1">IF(AND($B109&gt;0,SUM(FD$3:FD108)=0,SUM($H109:FC109)=0),$B109,0)</f>
        <v>0</v>
      </c>
      <c r="FE109">
        <f ca="1">IF(AND($B109&gt;0,SUM(FE$3:FE108)=0,SUM($H109:FD109)=0),$B109,0)</f>
        <v>0</v>
      </c>
      <c r="FF109">
        <f ca="1">IF(AND($B109&gt;0,SUM(FF$3:FF108)=0,SUM($H109:FE109)=0),$B109,0)</f>
        <v>0</v>
      </c>
      <c r="FG109">
        <f ca="1">IF(AND($B109&gt;0,SUM(FG$3:FG108)=0,SUM($H109:FF109)=0),$B109,0)</f>
        <v>0</v>
      </c>
      <c r="FH109">
        <f ca="1">IF(AND($B109&gt;0,SUM(FH$3:FH108)=0,SUM($H109:FG109)=0),$B109,0)</f>
        <v>0</v>
      </c>
      <c r="FI109">
        <f ca="1">IF(AND($B109&gt;0,SUM(FI$3:FI108)=0,SUM($H109:FH109)=0),$B109,0)</f>
        <v>0</v>
      </c>
      <c r="FJ109">
        <f ca="1">IF(AND($B109&gt;0,SUM(FJ$3:FJ108)=0,SUM($H109:FI109)=0),$B109,0)</f>
        <v>0</v>
      </c>
      <c r="FK109">
        <f ca="1">IF(AND($B109&gt;0,SUM(FK$3:FK108)=0,SUM($H109:FJ109)=0),$B109,0)</f>
        <v>0</v>
      </c>
      <c r="FL109">
        <f ca="1">IF(AND($B109&gt;0,SUM(FL$3:FL108)=0,SUM($H109:FK109)=0),$B109,0)</f>
        <v>0</v>
      </c>
      <c r="FM109">
        <f ca="1">IF(AND($B109&gt;0,SUM(FM$3:FM108)=0,SUM($H109:FL109)=0),$B109,0)</f>
        <v>0</v>
      </c>
      <c r="FN109">
        <f ca="1">IF(AND($B109&gt;0,SUM(FN$3:FN108)=0,SUM($H109:FM109)=0),$B109,0)</f>
        <v>0</v>
      </c>
      <c r="FS109" s="67" t="s">
        <v>183</v>
      </c>
      <c r="FT109" s="67" t="s">
        <v>75</v>
      </c>
      <c r="FU109" s="342">
        <v>7906736</v>
      </c>
      <c r="FV109" s="69">
        <f>IF(AND(Valintaohjelma!D45&lt;&gt;"-",Valintaohjelma!D46&lt;&gt;"-"),2,1)</f>
        <v>1</v>
      </c>
      <c r="FY109" s="249" t="s">
        <v>633</v>
      </c>
      <c r="FZ109" s="67" t="s">
        <v>75</v>
      </c>
      <c r="GA109" s="67" t="str">
        <f>""</f>
        <v/>
      </c>
      <c r="GB109" s="69">
        <f>IF(AND(Valintaohjelma!J45&lt;&gt;"-",Valintaohjelma!J46&lt;&gt;"-"),2,1)</f>
        <v>2</v>
      </c>
      <c r="GE109" s="67" t="s">
        <v>850</v>
      </c>
      <c r="GF109" s="67" t="s">
        <v>75</v>
      </c>
      <c r="GG109" s="67" t="str">
        <f>""</f>
        <v/>
      </c>
      <c r="GH109" s="69">
        <v>2</v>
      </c>
    </row>
    <row r="110" spans="1:190" ht="15.75" thickBot="1" x14ac:dyDescent="0.3">
      <c r="A110">
        <v>110</v>
      </c>
      <c r="B110">
        <f ca="1">IF(BOOST_SW=SelectionData!G75,A110,0)</f>
        <v>0</v>
      </c>
      <c r="C110" s="240" t="str">
        <f t="shared" ca="1" si="10"/>
        <v>Kosteuskytkin manuaalisesti säädettävä, tehostustilan aktivointiin</v>
      </c>
      <c r="D110" s="240" t="str">
        <f t="shared" ca="1" si="11"/>
        <v>117KKH</v>
      </c>
      <c r="E110" s="240" t="str">
        <f t="shared" ca="1" si="12"/>
        <v>******</v>
      </c>
      <c r="F110" s="240">
        <f t="shared" ca="1" si="13"/>
        <v>1</v>
      </c>
      <c r="G110" s="47">
        <f ca="1">INDEX($I$2:$FN$2,ROWS(G$2:G110))</f>
        <v>1</v>
      </c>
      <c r="H110">
        <v>0</v>
      </c>
      <c r="I110">
        <f ca="1">IF(AND($B110&gt;0,SUM(I$3:I109)=0,SUM($H110:H110)=0),$B110,0)</f>
        <v>0</v>
      </c>
      <c r="J110">
        <f ca="1">IF(AND($B110&gt;0,SUM(J$3:J109)=0,SUM($H110:I110)=0),$B110,0)</f>
        <v>0</v>
      </c>
      <c r="K110">
        <f ca="1">IF(AND($B110&gt;0,SUM(K$3:K109)=0,SUM($H110:J110)=0),$B110,0)</f>
        <v>0</v>
      </c>
      <c r="L110">
        <f ca="1">IF(AND($B110&gt;0,SUM(L$3:L109)=0,SUM($H110:K110)=0),$B110,0)</f>
        <v>0</v>
      </c>
      <c r="M110">
        <f ca="1">IF(AND($B110&gt;0,SUM(M$3:M109)=0,SUM($H110:L110)=0),$B110,0)</f>
        <v>0</v>
      </c>
      <c r="N110">
        <f ca="1">IF(AND($B110&gt;0,SUM(N$3:N109)=0,SUM($H110:M110)=0),$B110,0)</f>
        <v>0</v>
      </c>
      <c r="O110">
        <f ca="1">IF(AND($B110&gt;0,SUM(O$3:O109)=0,SUM($H110:N110)=0),$B110,0)</f>
        <v>0</v>
      </c>
      <c r="P110">
        <f ca="1">IF(AND($B110&gt;0,SUM(P$3:P109)=0,SUM($H110:O110)=0),$B110,0)</f>
        <v>0</v>
      </c>
      <c r="Q110">
        <f ca="1">IF(AND($B110&gt;0,SUM(Q$3:Q109)=0,SUM($H110:P110)=0),$B110,0)</f>
        <v>0</v>
      </c>
      <c r="R110">
        <f ca="1">IF(AND($B110&gt;0,SUM(R$3:R109)=0,SUM($H110:Q110)=0),$B110,0)</f>
        <v>0</v>
      </c>
      <c r="S110">
        <f ca="1">IF(AND($B110&gt;0,SUM(S$3:S109)=0,SUM($H110:R110)=0),$B110,0)</f>
        <v>0</v>
      </c>
      <c r="T110">
        <f ca="1">IF(AND($B110&gt;0,SUM(T$3:T109)=0,SUM($H110:S110)=0),$B110,0)</f>
        <v>0</v>
      </c>
      <c r="U110">
        <f ca="1">IF(AND($B110&gt;0,SUM(U$3:U109)=0,SUM($H110:T110)=0),$B110,0)</f>
        <v>0</v>
      </c>
      <c r="V110">
        <f ca="1">IF(AND($B110&gt;0,SUM(V$3:V109)=0,SUM($H110:U110)=0),$B110,0)</f>
        <v>0</v>
      </c>
      <c r="W110">
        <f ca="1">IF(AND($B110&gt;0,SUM(W$3:W109)=0,SUM($H110:V110)=0),$B110,0)</f>
        <v>0</v>
      </c>
      <c r="X110">
        <f ca="1">IF(AND($B110&gt;0,SUM(X$3:X109)=0,SUM($H110:W110)=0),$B110,0)</f>
        <v>0</v>
      </c>
      <c r="Y110">
        <f ca="1">IF(AND($B110&gt;0,SUM(Y$3:Y109)=0,SUM($H110:X110)=0),$B110,0)</f>
        <v>0</v>
      </c>
      <c r="Z110">
        <f ca="1">IF(AND($B110&gt;0,SUM(Z$3:Z109)=0,SUM($H110:Y110)=0),$B110,0)</f>
        <v>0</v>
      </c>
      <c r="AA110">
        <f ca="1">IF(AND($B110&gt;0,SUM(AA$3:AA109)=0,SUM($H110:Z110)=0),$B110,0)</f>
        <v>0</v>
      </c>
      <c r="AB110">
        <f ca="1">IF(AND($B110&gt;0,SUM(AB$3:AB109)=0,SUM($H110:AA110)=0),$B110,0)</f>
        <v>0</v>
      </c>
      <c r="AC110">
        <f ca="1">IF(AND($B110&gt;0,SUM(AC$3:AC109)=0,SUM($H110:AB110)=0),$B110,0)</f>
        <v>0</v>
      </c>
      <c r="AD110">
        <f ca="1">IF(AND($B110&gt;0,SUM(AD$3:AD109)=0,SUM($H110:AC110)=0),$B110,0)</f>
        <v>0</v>
      </c>
      <c r="AE110">
        <f ca="1">IF(AND($B110&gt;0,SUM(AE$3:AE109)=0,SUM($H110:AD110)=0),$B110,0)</f>
        <v>0</v>
      </c>
      <c r="AF110">
        <f ca="1">IF(AND($B110&gt;0,SUM(AF$3:AF109)=0,SUM($H110:AE110)=0),$B110,0)</f>
        <v>0</v>
      </c>
      <c r="AG110">
        <f ca="1">IF(AND($B110&gt;0,SUM(AG$3:AG109)=0,SUM($H110:AF110)=0),$B110,0)</f>
        <v>0</v>
      </c>
      <c r="AH110">
        <f ca="1">IF(AND($B110&gt;0,SUM(AH$3:AH109)=0,SUM($H110:AG110)=0),$B110,0)</f>
        <v>0</v>
      </c>
      <c r="AI110">
        <f ca="1">IF(AND($B110&gt;0,SUM(AI$3:AI109)=0,SUM($H110:AH110)=0),$B110,0)</f>
        <v>0</v>
      </c>
      <c r="AJ110">
        <f ca="1">IF(AND($B110&gt;0,SUM(AJ$3:AJ109)=0,SUM($H110:AI110)=0),$B110,0)</f>
        <v>0</v>
      </c>
      <c r="AK110">
        <f ca="1">IF(AND($B110&gt;0,SUM(AK$3:AK109)=0,SUM($H110:AJ110)=0),$B110,0)</f>
        <v>0</v>
      </c>
      <c r="AL110">
        <f ca="1">IF(AND($B110&gt;0,SUM(AL$3:AL109)=0,SUM($H110:AK110)=0),$B110,0)</f>
        <v>0</v>
      </c>
      <c r="AM110">
        <f ca="1">IF(AND($B110&gt;0,SUM(AM$3:AM109)=0,SUM($H110:AL110)=0),$B110,0)</f>
        <v>0</v>
      </c>
      <c r="AN110">
        <f ca="1">IF(AND($B110&gt;0,SUM(AN$3:AN109)=0,SUM($H110:AM110)=0),$B110,0)</f>
        <v>0</v>
      </c>
      <c r="AO110">
        <f ca="1">IF(AND($B110&gt;0,SUM(AO$3:AO109)=0,SUM($H110:AN110)=0),$B110,0)</f>
        <v>0</v>
      </c>
      <c r="AP110">
        <f ca="1">IF(AND($B110&gt;0,SUM(AP$3:AP109)=0,SUM($H110:AO110)=0),$B110,0)</f>
        <v>0</v>
      </c>
      <c r="AQ110">
        <f ca="1">IF(AND($B110&gt;0,SUM(AQ$3:AQ109)=0,SUM($H110:AP110)=0),$B110,0)</f>
        <v>0</v>
      </c>
      <c r="AR110">
        <f ca="1">IF(AND($B110&gt;0,SUM(AR$3:AR109)=0,SUM($H110:AQ110)=0),$B110,0)</f>
        <v>0</v>
      </c>
      <c r="AS110">
        <f ca="1">IF(AND($B110&gt;0,SUM(AS$3:AS109)=0,SUM($H110:AR110)=0),$B110,0)</f>
        <v>0</v>
      </c>
      <c r="AT110">
        <f ca="1">IF(AND($B110&gt;0,SUM(AT$3:AT109)=0,SUM($H110:AS110)=0),$B110,0)</f>
        <v>0</v>
      </c>
      <c r="AU110">
        <f ca="1">IF(AND($B110&gt;0,SUM(AU$3:AU109)=0,SUM($H110:AT110)=0),$B110,0)</f>
        <v>0</v>
      </c>
      <c r="AV110">
        <f ca="1">IF(AND($B110&gt;0,SUM(AV$3:AV109)=0,SUM($H110:AU110)=0),$B110,0)</f>
        <v>0</v>
      </c>
      <c r="AW110">
        <f ca="1">IF(AND($B110&gt;0,SUM(AW$3:AW109)=0,SUM($H110:AV110)=0),$B110,0)</f>
        <v>0</v>
      </c>
      <c r="AX110">
        <f ca="1">IF(AND($B110&gt;0,SUM(AX$3:AX109)=0,SUM($H110:AW110)=0),$B110,0)</f>
        <v>0</v>
      </c>
      <c r="AY110">
        <f ca="1">IF(AND($B110&gt;0,SUM(AY$3:AY109)=0,SUM($H110:AX110)=0),$B110,0)</f>
        <v>0</v>
      </c>
      <c r="AZ110">
        <f ca="1">IF(AND($B110&gt;0,SUM(AZ$3:AZ109)=0,SUM($H110:AY110)=0),$B110,0)</f>
        <v>0</v>
      </c>
      <c r="BA110">
        <f ca="1">IF(AND($B110&gt;0,SUM(BA$3:BA109)=0,SUM($H110:AZ110)=0),$B110,0)</f>
        <v>0</v>
      </c>
      <c r="BB110">
        <f ca="1">IF(AND($B110&gt;0,SUM(BB$3:BB109)=0,SUM($H110:BA110)=0),$B110,0)</f>
        <v>0</v>
      </c>
      <c r="BC110">
        <f ca="1">IF(AND($B110&gt;0,SUM(BC$3:BC109)=0,SUM($H110:BB110)=0),$B110,0)</f>
        <v>0</v>
      </c>
      <c r="BD110">
        <f ca="1">IF(AND($B110&gt;0,SUM(BD$3:BD109)=0,SUM($H110:BC110)=0),$B110,0)</f>
        <v>0</v>
      </c>
      <c r="BE110">
        <f ca="1">IF(AND($B110&gt;0,SUM(BE$3:BE109)=0,SUM($H110:BD110)=0),$B110,0)</f>
        <v>0</v>
      </c>
      <c r="BF110">
        <f ca="1">IF(AND($B110&gt;0,SUM(BF$3:BF109)=0,SUM($H110:BE110)=0),$B110,0)</f>
        <v>0</v>
      </c>
      <c r="BG110">
        <f ca="1">IF(AND($B110&gt;0,SUM(BG$3:BG109)=0,SUM($H110:BF110)=0),$B110,0)</f>
        <v>0</v>
      </c>
      <c r="BH110">
        <f ca="1">IF(AND($B110&gt;0,SUM(BH$3:BH109)=0,SUM($H110:BG110)=0),$B110,0)</f>
        <v>0</v>
      </c>
      <c r="BI110">
        <f ca="1">IF(AND($B110&gt;0,SUM(BI$3:BI109)=0,SUM($H110:BH110)=0),$B110,0)</f>
        <v>0</v>
      </c>
      <c r="BJ110">
        <f ca="1">IF(AND($B110&gt;0,SUM(BJ$3:BJ109)=0,SUM($H110:BI110)=0),$B110,0)</f>
        <v>0</v>
      </c>
      <c r="BK110">
        <f ca="1">IF(AND($B110&gt;0,SUM(BK$3:BK109)=0,SUM($H110:BJ110)=0),$B110,0)</f>
        <v>0</v>
      </c>
      <c r="BL110">
        <f ca="1">IF(AND($B110&gt;0,SUM(BL$3:BL109)=0,SUM($H110:BK110)=0),$B110,0)</f>
        <v>0</v>
      </c>
      <c r="BM110">
        <f ca="1">IF(AND($B110&gt;0,SUM(BM$3:BM109)=0,SUM($H110:BL110)=0),$B110,0)</f>
        <v>0</v>
      </c>
      <c r="BN110">
        <f ca="1">IF(AND($B110&gt;0,SUM(BN$3:BN109)=0,SUM($H110:BM110)=0),$B110,0)</f>
        <v>0</v>
      </c>
      <c r="BO110">
        <f ca="1">IF(AND($B110&gt;0,SUM(BO$3:BO109)=0,SUM($H110:BN110)=0),$B110,0)</f>
        <v>0</v>
      </c>
      <c r="BP110">
        <f ca="1">IF(AND($B110&gt;0,SUM(BP$3:BP109)=0,SUM($H110:BO110)=0),$B110,0)</f>
        <v>0</v>
      </c>
      <c r="BQ110">
        <f ca="1">IF(AND($B110&gt;0,SUM(BQ$3:BQ109)=0,SUM($H110:BP110)=0),$B110,0)</f>
        <v>0</v>
      </c>
      <c r="BR110">
        <f ca="1">IF(AND($B110&gt;0,SUM(BR$3:BR109)=0,SUM($H110:BQ110)=0),$B110,0)</f>
        <v>0</v>
      </c>
      <c r="BS110">
        <f ca="1">IF(AND($B110&gt;0,SUM(BS$3:BS109)=0,SUM($H110:BR110)=0),$B110,0)</f>
        <v>0</v>
      </c>
      <c r="BT110">
        <f ca="1">IF(AND($B110&gt;0,SUM(BT$3:BT109)=0,SUM($H110:BS110)=0),$B110,0)</f>
        <v>0</v>
      </c>
      <c r="BU110">
        <f ca="1">IF(AND($B110&gt;0,SUM(BU$3:BU109)=0,SUM($H110:BT110)=0),$B110,0)</f>
        <v>0</v>
      </c>
      <c r="BV110">
        <f ca="1">IF(AND($B110&gt;0,SUM(BV$3:BV109)=0,SUM($H110:BU110)=0),$B110,0)</f>
        <v>0</v>
      </c>
      <c r="BW110">
        <f ca="1">IF(AND($B110&gt;0,SUM(BW$3:BW109)=0,SUM($H110:BV110)=0),$B110,0)</f>
        <v>0</v>
      </c>
      <c r="BX110">
        <f ca="1">IF(AND($B110&gt;0,SUM(BX$3:BX109)=0,SUM($H110:BW110)=0),$B110,0)</f>
        <v>0</v>
      </c>
      <c r="BY110">
        <f ca="1">IF(AND($B110&gt;0,SUM(BY$3:BY109)=0,SUM($H110:BX110)=0),$B110,0)</f>
        <v>0</v>
      </c>
      <c r="BZ110">
        <f ca="1">IF(AND($B110&gt;0,SUM(BZ$3:BZ109)=0,SUM($H110:BY110)=0),$B110,0)</f>
        <v>0</v>
      </c>
      <c r="CA110">
        <f ca="1">IF(AND($B110&gt;0,SUM(CA$3:CA109)=0,SUM($H110:BZ110)=0),$B110,0)</f>
        <v>0</v>
      </c>
      <c r="CB110">
        <f ca="1">IF(AND($B110&gt;0,SUM(CB$3:CB109)=0,SUM($H110:CA110)=0),$B110,0)</f>
        <v>0</v>
      </c>
      <c r="CC110">
        <f ca="1">IF(AND($B110&gt;0,SUM(CC$3:CC109)=0,SUM($H110:CB110)=0),$B110,0)</f>
        <v>0</v>
      </c>
      <c r="CD110">
        <f ca="1">IF(AND($B110&gt;0,SUM(CD$3:CD109)=0,SUM($H110:CC110)=0),$B110,0)</f>
        <v>0</v>
      </c>
      <c r="CE110">
        <f ca="1">IF(AND($B110&gt;0,SUM(CE$3:CE109)=0,SUM($H110:CD110)=0),$B110,0)</f>
        <v>0</v>
      </c>
      <c r="CF110">
        <f ca="1">IF(AND($B110&gt;0,SUM(CF$3:CF109)=0,SUM($H110:CE110)=0),$B110,0)</f>
        <v>0</v>
      </c>
      <c r="CG110">
        <f ca="1">IF(AND($B110&gt;0,SUM(CG$3:CG109)=0,SUM($H110:CF110)=0),$B110,0)</f>
        <v>0</v>
      </c>
      <c r="CH110">
        <f ca="1">IF(AND($B110&gt;0,SUM(CH$3:CH109)=0,SUM($H110:CG110)=0),$B110,0)</f>
        <v>0</v>
      </c>
      <c r="CI110">
        <f ca="1">IF(AND($B110&gt;0,SUM(CI$3:CI109)=0,SUM($H110:CH110)=0),$B110,0)</f>
        <v>0</v>
      </c>
      <c r="CJ110">
        <f ca="1">IF(AND($B110&gt;0,SUM(CJ$3:CJ109)=0,SUM($H110:CI110)=0),$B110,0)</f>
        <v>0</v>
      </c>
      <c r="CK110">
        <f ca="1">IF(AND($B110&gt;0,SUM(CK$3:CK109)=0,SUM($H110:CJ110)=0),$B110,0)</f>
        <v>0</v>
      </c>
      <c r="CL110">
        <f ca="1">IF(AND($B110&gt;0,SUM(CL$3:CL109)=0,SUM($H110:CK110)=0),$B110,0)</f>
        <v>0</v>
      </c>
      <c r="CM110">
        <f ca="1">IF(AND($B110&gt;0,SUM(CM$3:CM109)=0,SUM($H110:CL110)=0),$B110,0)</f>
        <v>0</v>
      </c>
      <c r="CN110">
        <f ca="1">IF(AND($B110&gt;0,SUM(CN$3:CN109)=0,SUM($H110:CM110)=0),$B110,0)</f>
        <v>0</v>
      </c>
      <c r="CO110">
        <f ca="1">IF(AND($B110&gt;0,SUM(CO$3:CO109)=0,SUM($H110:CN110)=0),$B110,0)</f>
        <v>0</v>
      </c>
      <c r="CP110">
        <f ca="1">IF(AND($B110&gt;0,SUM(CP$3:CP109)=0,SUM($H110:CO110)=0),$B110,0)</f>
        <v>0</v>
      </c>
      <c r="CQ110">
        <f ca="1">IF(AND($B110&gt;0,SUM(CQ$3:CQ109)=0,SUM($H110:CP110)=0),$B110,0)</f>
        <v>0</v>
      </c>
      <c r="CR110">
        <f ca="1">IF(AND($B110&gt;0,SUM(CR$3:CR109)=0,SUM($H110:CQ110)=0),$B110,0)</f>
        <v>0</v>
      </c>
      <c r="CS110">
        <f ca="1">IF(AND($B110&gt;0,SUM(CS$3:CS109)=0,SUM($H110:CR110)=0),$B110,0)</f>
        <v>0</v>
      </c>
      <c r="CT110">
        <f ca="1">IF(AND($B110&gt;0,SUM(CT$3:CT109)=0,SUM($H110:CS110)=0),$B110,0)</f>
        <v>0</v>
      </c>
      <c r="CU110">
        <f ca="1">IF(AND($B110&gt;0,SUM(CU$3:CU109)=0,SUM($H110:CT110)=0),$B110,0)</f>
        <v>0</v>
      </c>
      <c r="CV110">
        <f ca="1">IF(AND($B110&gt;0,SUM(CV$3:CV109)=0,SUM($H110:CU110)=0),$B110,0)</f>
        <v>0</v>
      </c>
      <c r="CW110">
        <f ca="1">IF(AND($B110&gt;0,SUM(CW$3:CW109)=0,SUM($H110:CV110)=0),$B110,0)</f>
        <v>0</v>
      </c>
      <c r="CX110">
        <f ca="1">IF(AND($B110&gt;0,SUM(CX$3:CX109)=0,SUM($H110:CW110)=0),$B110,0)</f>
        <v>0</v>
      </c>
      <c r="CY110">
        <f ca="1">IF(AND($B110&gt;0,SUM(CY$3:CY109)=0,SUM($H110:CX110)=0),$B110,0)</f>
        <v>0</v>
      </c>
      <c r="CZ110">
        <f ca="1">IF(AND($B110&gt;0,SUM(CZ$3:CZ109)=0,SUM($H110:CY110)=0),$B110,0)</f>
        <v>0</v>
      </c>
      <c r="DA110">
        <f ca="1">IF(AND($B110&gt;0,SUM(DA$3:DA109)=0,SUM($H110:CZ110)=0),$B110,0)</f>
        <v>0</v>
      </c>
      <c r="DB110">
        <f ca="1">IF(AND($B110&gt;0,SUM(DB$3:DB109)=0,SUM($H110:DA110)=0),$B110,0)</f>
        <v>0</v>
      </c>
      <c r="DC110">
        <f ca="1">IF(AND($B110&gt;0,SUM(DC$3:DC109)=0,SUM($H110:DB110)=0),$B110,0)</f>
        <v>0</v>
      </c>
      <c r="DD110">
        <f ca="1">IF(AND($B110&gt;0,SUM(DD$3:DD109)=0,SUM($H110:DC110)=0),$B110,0)</f>
        <v>0</v>
      </c>
      <c r="DE110">
        <f ca="1">IF(AND($B110&gt;0,SUM(DE$3:DE109)=0,SUM($H110:DD110)=0),$B110,0)</f>
        <v>0</v>
      </c>
      <c r="DF110">
        <f ca="1">IF(AND($B110&gt;0,SUM(DF$3:DF109)=0,SUM($H110:DE110)=0),$B110,0)</f>
        <v>0</v>
      </c>
      <c r="DG110">
        <f ca="1">IF(AND($B110&gt;0,SUM(DG$3:DG109)=0,SUM($H110:DF110)=0),$B110,0)</f>
        <v>0</v>
      </c>
      <c r="DH110">
        <f ca="1">IF(AND($B110&gt;0,SUM(DH$3:DH109)=0,SUM($H110:DG110)=0),$B110,0)</f>
        <v>0</v>
      </c>
      <c r="DI110">
        <f ca="1">IF(AND($B110&gt;0,SUM(DI$3:DI109)=0,SUM($H110:DH110)=0),$B110,0)</f>
        <v>0</v>
      </c>
      <c r="DJ110">
        <f ca="1">IF(AND($B110&gt;0,SUM(DJ$3:DJ109)=0,SUM($H110:DI110)=0),$B110,0)</f>
        <v>0</v>
      </c>
      <c r="DK110">
        <f ca="1">IF(AND($B110&gt;0,SUM(DK$3:DK109)=0,SUM($H110:DJ110)=0),$B110,0)</f>
        <v>0</v>
      </c>
      <c r="DL110">
        <f ca="1">IF(AND($B110&gt;0,SUM(DL$3:DL109)=0,SUM($H110:DK110)=0),$B110,0)</f>
        <v>0</v>
      </c>
      <c r="DM110">
        <f ca="1">IF(AND($B110&gt;0,SUM(DM$3:DM109)=0,SUM($H110:DL110)=0),$B110,0)</f>
        <v>0</v>
      </c>
      <c r="DN110">
        <f ca="1">IF(AND($B110&gt;0,SUM(DN$3:DN109)=0,SUM($H110:DM110)=0),$B110,0)</f>
        <v>0</v>
      </c>
      <c r="DO110">
        <f ca="1">IF(AND($B110&gt;0,SUM(DO$3:DO109)=0,SUM($H110:DN110)=0),$B110,0)</f>
        <v>0</v>
      </c>
      <c r="DP110">
        <f ca="1">IF(AND($B110&gt;0,SUM(DP$3:DP109)=0,SUM($H110:DO110)=0),$B110,0)</f>
        <v>0</v>
      </c>
      <c r="DQ110">
        <f ca="1">IF(AND($B110&gt;0,SUM(DQ$3:DQ109)=0,SUM($H110:DP110)=0),$B110,0)</f>
        <v>0</v>
      </c>
      <c r="DR110">
        <f ca="1">IF(AND($B110&gt;0,SUM(DR$3:DR109)=0,SUM($H110:DQ110)=0),$B110,0)</f>
        <v>0</v>
      </c>
      <c r="DS110">
        <f ca="1">IF(AND($B110&gt;0,SUM(DS$3:DS109)=0,SUM($H110:DR110)=0),$B110,0)</f>
        <v>0</v>
      </c>
      <c r="DT110">
        <f ca="1">IF(AND($B110&gt;0,SUM(DT$3:DT109)=0,SUM($H110:DS110)=0),$B110,0)</f>
        <v>0</v>
      </c>
      <c r="DU110">
        <f ca="1">IF(AND($B110&gt;0,SUM(DU$3:DU109)=0,SUM($H110:DT110)=0),$B110,0)</f>
        <v>0</v>
      </c>
      <c r="DV110">
        <f ca="1">IF(AND($B110&gt;0,SUM(DV$3:DV109)=0,SUM($H110:DU110)=0),$B110,0)</f>
        <v>0</v>
      </c>
      <c r="DW110">
        <f ca="1">IF(AND($B110&gt;0,SUM(DW$3:DW109)=0,SUM($H110:DV110)=0),$B110,0)</f>
        <v>0</v>
      </c>
      <c r="DX110">
        <f ca="1">IF(AND($B110&gt;0,SUM(DX$3:DX109)=0,SUM($H110:DW110)=0),$B110,0)</f>
        <v>0</v>
      </c>
      <c r="DY110">
        <f ca="1">IF(AND($B110&gt;0,SUM(DY$3:DY109)=0,SUM($H110:DX110)=0),$B110,0)</f>
        <v>0</v>
      </c>
      <c r="DZ110">
        <f ca="1">IF(AND($B110&gt;0,SUM(DZ$3:DZ109)=0,SUM($H110:DY110)=0),$B110,0)</f>
        <v>0</v>
      </c>
      <c r="EA110">
        <f ca="1">IF(AND($B110&gt;0,SUM(EA$3:EA109)=0,SUM($H110:DZ110)=0),$B110,0)</f>
        <v>0</v>
      </c>
      <c r="EB110">
        <f ca="1">IF(AND($B110&gt;0,SUM(EB$3:EB109)=0,SUM($H110:EA110)=0),$B110,0)</f>
        <v>0</v>
      </c>
      <c r="EC110">
        <f ca="1">IF(AND($B110&gt;0,SUM(EC$3:EC109)=0,SUM($H110:EB110)=0),$B110,0)</f>
        <v>0</v>
      </c>
      <c r="ED110">
        <f ca="1">IF(AND($B110&gt;0,SUM(ED$3:ED109)=0,SUM($H110:EC110)=0),$B110,0)</f>
        <v>0</v>
      </c>
      <c r="EE110">
        <f ca="1">IF(AND($B110&gt;0,SUM(EE$3:EE109)=0,SUM($H110:ED110)=0),$B110,0)</f>
        <v>0</v>
      </c>
      <c r="EF110">
        <f ca="1">IF(AND($B110&gt;0,SUM(EF$3:EF109)=0,SUM($H110:EE110)=0),$B110,0)</f>
        <v>0</v>
      </c>
      <c r="EG110">
        <f ca="1">IF(AND($B110&gt;0,SUM(EG$3:EG109)=0,SUM($H110:EF110)=0),$B110,0)</f>
        <v>0</v>
      </c>
      <c r="EH110">
        <f ca="1">IF(AND($B110&gt;0,SUM(EH$3:EH109)=0,SUM($H110:EG110)=0),$B110,0)</f>
        <v>0</v>
      </c>
      <c r="EI110">
        <f ca="1">IF(AND($B110&gt;0,SUM(EI$3:EI109)=0,SUM($H110:EH110)=0),$B110,0)</f>
        <v>0</v>
      </c>
      <c r="EJ110">
        <f ca="1">IF(AND($B110&gt;0,SUM(EJ$3:EJ109)=0,SUM($H110:EI110)=0),$B110,0)</f>
        <v>0</v>
      </c>
      <c r="EK110">
        <f ca="1">IF(AND($B110&gt;0,SUM(EK$3:EK109)=0,SUM($H110:EJ110)=0),$B110,0)</f>
        <v>0</v>
      </c>
      <c r="EL110">
        <f ca="1">IF(AND($B110&gt;0,SUM(EL$3:EL109)=0,SUM($H110:EK110)=0),$B110,0)</f>
        <v>0</v>
      </c>
      <c r="EM110">
        <f ca="1">IF(AND($B110&gt;0,SUM(EM$3:EM109)=0,SUM($H110:EL110)=0),$B110,0)</f>
        <v>0</v>
      </c>
      <c r="EN110">
        <f ca="1">IF(AND($B110&gt;0,SUM(EN$3:EN109)=0,SUM($H110:EM110)=0),$B110,0)</f>
        <v>0</v>
      </c>
      <c r="EO110">
        <f ca="1">IF(AND($B110&gt;0,SUM(EO$3:EO109)=0,SUM($H110:EN110)=0),$B110,0)</f>
        <v>0</v>
      </c>
      <c r="EP110">
        <f ca="1">IF(AND($B110&gt;0,SUM(EP$3:EP109)=0,SUM($H110:EO110)=0),$B110,0)</f>
        <v>0</v>
      </c>
      <c r="EQ110">
        <f ca="1">IF(AND($B110&gt;0,SUM(EQ$3:EQ109)=0,SUM($H110:EP110)=0),$B110,0)</f>
        <v>0</v>
      </c>
      <c r="ER110">
        <f ca="1">IF(AND($B110&gt;0,SUM(ER$3:ER109)=0,SUM($H110:EQ110)=0),$B110,0)</f>
        <v>0</v>
      </c>
      <c r="ES110">
        <f ca="1">IF(AND($B110&gt;0,SUM(ES$3:ES109)=0,SUM($H110:ER110)=0),$B110,0)</f>
        <v>0</v>
      </c>
      <c r="ET110">
        <f ca="1">IF(AND($B110&gt;0,SUM(ET$3:ET109)=0,SUM($H110:ES110)=0),$B110,0)</f>
        <v>0</v>
      </c>
      <c r="EU110">
        <f ca="1">IF(AND($B110&gt;0,SUM(EU$3:EU109)=0,SUM($H110:ET110)=0),$B110,0)</f>
        <v>0</v>
      </c>
      <c r="EV110">
        <f ca="1">IF(AND($B110&gt;0,SUM(EV$3:EV109)=0,SUM($H110:EU110)=0),$B110,0)</f>
        <v>0</v>
      </c>
      <c r="EW110">
        <f ca="1">IF(AND($B110&gt;0,SUM(EW$3:EW109)=0,SUM($H110:EV110)=0),$B110,0)</f>
        <v>0</v>
      </c>
      <c r="EX110">
        <f ca="1">IF(AND($B110&gt;0,SUM(EX$3:EX109)=0,SUM($H110:EW110)=0),$B110,0)</f>
        <v>0</v>
      </c>
      <c r="EY110">
        <f ca="1">IF(AND($B110&gt;0,SUM(EY$3:EY109)=0,SUM($H110:EX110)=0),$B110,0)</f>
        <v>0</v>
      </c>
      <c r="EZ110">
        <f ca="1">IF(AND($B110&gt;0,SUM(EZ$3:EZ109)=0,SUM($H110:EY110)=0),$B110,0)</f>
        <v>0</v>
      </c>
      <c r="FA110">
        <f ca="1">IF(AND($B110&gt;0,SUM(FA$3:FA109)=0,SUM($H110:EZ110)=0),$B110,0)</f>
        <v>0</v>
      </c>
      <c r="FB110">
        <f ca="1">IF(AND($B110&gt;0,SUM(FB$3:FB109)=0,SUM($H110:FA110)=0),$B110,0)</f>
        <v>0</v>
      </c>
      <c r="FC110">
        <f ca="1">IF(AND($B110&gt;0,SUM(FC$3:FC109)=0,SUM($H110:FB110)=0),$B110,0)</f>
        <v>0</v>
      </c>
      <c r="FD110">
        <f ca="1">IF(AND($B110&gt;0,SUM(FD$3:FD109)=0,SUM($H110:FC110)=0),$B110,0)</f>
        <v>0</v>
      </c>
      <c r="FE110">
        <f ca="1">IF(AND($B110&gt;0,SUM(FE$3:FE109)=0,SUM($H110:FD110)=0),$B110,0)</f>
        <v>0</v>
      </c>
      <c r="FF110">
        <f ca="1">IF(AND($B110&gt;0,SUM(FF$3:FF109)=0,SUM($H110:FE110)=0),$B110,0)</f>
        <v>0</v>
      </c>
      <c r="FG110">
        <f ca="1">IF(AND($B110&gt;0,SUM(FG$3:FG109)=0,SUM($H110:FF110)=0),$B110,0)</f>
        <v>0</v>
      </c>
      <c r="FH110">
        <f ca="1">IF(AND($B110&gt;0,SUM(FH$3:FH109)=0,SUM($H110:FG110)=0),$B110,0)</f>
        <v>0</v>
      </c>
      <c r="FI110">
        <f ca="1">IF(AND($B110&gt;0,SUM(FI$3:FI109)=0,SUM($H110:FH110)=0),$B110,0)</f>
        <v>0</v>
      </c>
      <c r="FJ110">
        <f ca="1">IF(AND($B110&gt;0,SUM(FJ$3:FJ109)=0,SUM($H110:FI110)=0),$B110,0)</f>
        <v>0</v>
      </c>
      <c r="FK110">
        <f ca="1">IF(AND($B110&gt;0,SUM(FK$3:FK109)=0,SUM($H110:FJ110)=0),$B110,0)</f>
        <v>0</v>
      </c>
      <c r="FL110">
        <f ca="1">IF(AND($B110&gt;0,SUM(FL$3:FL109)=0,SUM($H110:FK110)=0),$B110,0)</f>
        <v>0</v>
      </c>
      <c r="FM110">
        <f ca="1">IF(AND($B110&gt;0,SUM(FM$3:FM109)=0,SUM($H110:FL110)=0),$B110,0)</f>
        <v>0</v>
      </c>
      <c r="FN110">
        <f ca="1">IF(AND($B110&gt;0,SUM(FN$3:FN109)=0,SUM($H110:FM110)=0),$B110,0)</f>
        <v>0</v>
      </c>
      <c r="FS110" s="67" t="s">
        <v>189</v>
      </c>
      <c r="FT110" s="67" t="s">
        <v>190</v>
      </c>
      <c r="FU110" s="342" t="s">
        <v>92</v>
      </c>
      <c r="FV110" s="67">
        <v>1</v>
      </c>
      <c r="FY110" s="249" t="s">
        <v>634</v>
      </c>
      <c r="FZ110" s="67" t="s">
        <v>190</v>
      </c>
      <c r="GA110" s="67" t="str">
        <f>""</f>
        <v/>
      </c>
      <c r="GB110" s="67">
        <v>1</v>
      </c>
      <c r="GE110" s="67" t="s">
        <v>851</v>
      </c>
      <c r="GF110" s="67" t="s">
        <v>190</v>
      </c>
      <c r="GG110" s="67" t="str">
        <f>""</f>
        <v/>
      </c>
      <c r="GH110" s="67">
        <v>1</v>
      </c>
    </row>
    <row r="111" spans="1:190" ht="15.75" thickBot="1" x14ac:dyDescent="0.3">
      <c r="A111">
        <v>111</v>
      </c>
      <c r="B111">
        <f ca="1">IF(FIRE_SW=SelectionData!F76,A111,0)</f>
        <v>0</v>
      </c>
      <c r="C111" s="240" t="str">
        <f t="shared" ca="1" si="10"/>
        <v>Takkatoiminto kytkin, takkatoiminnon aktivointiin</v>
      </c>
      <c r="D111" s="240" t="str">
        <f t="shared" ca="1" si="11"/>
        <v>102TKC</v>
      </c>
      <c r="E111" s="240" t="str">
        <f t="shared" ca="1" si="12"/>
        <v>******</v>
      </c>
      <c r="F111" s="240">
        <f t="shared" ca="1" si="13"/>
        <v>1</v>
      </c>
      <c r="G111" s="47">
        <f ca="1">INDEX($I$2:$FN$2,ROWS(G$2:G111))</f>
        <v>1</v>
      </c>
      <c r="H111">
        <v>0</v>
      </c>
      <c r="I111">
        <f ca="1">IF(AND($B111&gt;0,SUM(I$3:I110)=0,SUM($H111:H111)=0),$B111,0)</f>
        <v>0</v>
      </c>
      <c r="J111">
        <f ca="1">IF(AND($B111&gt;0,SUM(J$3:J110)=0,SUM($H111:I111)=0),$B111,0)</f>
        <v>0</v>
      </c>
      <c r="K111">
        <f ca="1">IF(AND($B111&gt;0,SUM(K$3:K110)=0,SUM($H111:J111)=0),$B111,0)</f>
        <v>0</v>
      </c>
      <c r="L111">
        <f ca="1">IF(AND($B111&gt;0,SUM(L$3:L110)=0,SUM($H111:K111)=0),$B111,0)</f>
        <v>0</v>
      </c>
      <c r="M111">
        <f ca="1">IF(AND($B111&gt;0,SUM(M$3:M110)=0,SUM($H111:L111)=0),$B111,0)</f>
        <v>0</v>
      </c>
      <c r="N111">
        <f ca="1">IF(AND($B111&gt;0,SUM(N$3:N110)=0,SUM($H111:M111)=0),$B111,0)</f>
        <v>0</v>
      </c>
      <c r="O111">
        <f ca="1">IF(AND($B111&gt;0,SUM(O$3:O110)=0,SUM($H111:N111)=0),$B111,0)</f>
        <v>0</v>
      </c>
      <c r="P111">
        <f ca="1">IF(AND($B111&gt;0,SUM(P$3:P110)=0,SUM($H111:O111)=0),$B111,0)</f>
        <v>0</v>
      </c>
      <c r="Q111">
        <f ca="1">IF(AND($B111&gt;0,SUM(Q$3:Q110)=0,SUM($H111:P111)=0),$B111,0)</f>
        <v>0</v>
      </c>
      <c r="R111">
        <f ca="1">IF(AND($B111&gt;0,SUM(R$3:R110)=0,SUM($H111:Q111)=0),$B111,0)</f>
        <v>0</v>
      </c>
      <c r="S111">
        <f ca="1">IF(AND($B111&gt;0,SUM(S$3:S110)=0,SUM($H111:R111)=0),$B111,0)</f>
        <v>0</v>
      </c>
      <c r="T111">
        <f ca="1">IF(AND($B111&gt;0,SUM(T$3:T110)=0,SUM($H111:S111)=0),$B111,0)</f>
        <v>0</v>
      </c>
      <c r="U111">
        <f ca="1">IF(AND($B111&gt;0,SUM(U$3:U110)=0,SUM($H111:T111)=0),$B111,0)</f>
        <v>0</v>
      </c>
      <c r="V111">
        <f ca="1">IF(AND($B111&gt;0,SUM(V$3:V110)=0,SUM($H111:U111)=0),$B111,0)</f>
        <v>0</v>
      </c>
      <c r="W111">
        <f ca="1">IF(AND($B111&gt;0,SUM(W$3:W110)=0,SUM($H111:V111)=0),$B111,0)</f>
        <v>0</v>
      </c>
      <c r="X111">
        <f ca="1">IF(AND($B111&gt;0,SUM(X$3:X110)=0,SUM($H111:W111)=0),$B111,0)</f>
        <v>0</v>
      </c>
      <c r="Y111">
        <f ca="1">IF(AND($B111&gt;0,SUM(Y$3:Y110)=0,SUM($H111:X111)=0),$B111,0)</f>
        <v>0</v>
      </c>
      <c r="Z111">
        <f ca="1">IF(AND($B111&gt;0,SUM(Z$3:Z110)=0,SUM($H111:Y111)=0),$B111,0)</f>
        <v>0</v>
      </c>
      <c r="AA111">
        <f ca="1">IF(AND($B111&gt;0,SUM(AA$3:AA110)=0,SUM($H111:Z111)=0),$B111,0)</f>
        <v>0</v>
      </c>
      <c r="AB111">
        <f ca="1">IF(AND($B111&gt;0,SUM(AB$3:AB110)=0,SUM($H111:AA111)=0),$B111,0)</f>
        <v>0</v>
      </c>
      <c r="AC111">
        <f ca="1">IF(AND($B111&gt;0,SUM(AC$3:AC110)=0,SUM($H111:AB111)=0),$B111,0)</f>
        <v>0</v>
      </c>
      <c r="AD111">
        <f ca="1">IF(AND($B111&gt;0,SUM(AD$3:AD110)=0,SUM($H111:AC111)=0),$B111,0)</f>
        <v>0</v>
      </c>
      <c r="AE111">
        <f ca="1">IF(AND($B111&gt;0,SUM(AE$3:AE110)=0,SUM($H111:AD111)=0),$B111,0)</f>
        <v>0</v>
      </c>
      <c r="AF111">
        <f ca="1">IF(AND($B111&gt;0,SUM(AF$3:AF110)=0,SUM($H111:AE111)=0),$B111,0)</f>
        <v>0</v>
      </c>
      <c r="AG111">
        <f ca="1">IF(AND($B111&gt;0,SUM(AG$3:AG110)=0,SUM($H111:AF111)=0),$B111,0)</f>
        <v>0</v>
      </c>
      <c r="AH111">
        <f ca="1">IF(AND($B111&gt;0,SUM(AH$3:AH110)=0,SUM($H111:AG111)=0),$B111,0)</f>
        <v>0</v>
      </c>
      <c r="AI111">
        <f ca="1">IF(AND($B111&gt;0,SUM(AI$3:AI110)=0,SUM($H111:AH111)=0),$B111,0)</f>
        <v>0</v>
      </c>
      <c r="AJ111">
        <f ca="1">IF(AND($B111&gt;0,SUM(AJ$3:AJ110)=0,SUM($H111:AI111)=0),$B111,0)</f>
        <v>0</v>
      </c>
      <c r="AK111">
        <f ca="1">IF(AND($B111&gt;0,SUM(AK$3:AK110)=0,SUM($H111:AJ111)=0),$B111,0)</f>
        <v>0</v>
      </c>
      <c r="AL111">
        <f ca="1">IF(AND($B111&gt;0,SUM(AL$3:AL110)=0,SUM($H111:AK111)=0),$B111,0)</f>
        <v>0</v>
      </c>
      <c r="AM111">
        <f ca="1">IF(AND($B111&gt;0,SUM(AM$3:AM110)=0,SUM($H111:AL111)=0),$B111,0)</f>
        <v>0</v>
      </c>
      <c r="AN111">
        <f ca="1">IF(AND($B111&gt;0,SUM(AN$3:AN110)=0,SUM($H111:AM111)=0),$B111,0)</f>
        <v>0</v>
      </c>
      <c r="AO111">
        <f ca="1">IF(AND($B111&gt;0,SUM(AO$3:AO110)=0,SUM($H111:AN111)=0),$B111,0)</f>
        <v>0</v>
      </c>
      <c r="AP111">
        <f ca="1">IF(AND($B111&gt;0,SUM(AP$3:AP110)=0,SUM($H111:AO111)=0),$B111,0)</f>
        <v>0</v>
      </c>
      <c r="AQ111">
        <f ca="1">IF(AND($B111&gt;0,SUM(AQ$3:AQ110)=0,SUM($H111:AP111)=0),$B111,0)</f>
        <v>0</v>
      </c>
      <c r="AR111">
        <f ca="1">IF(AND($B111&gt;0,SUM(AR$3:AR110)=0,SUM($H111:AQ111)=0),$B111,0)</f>
        <v>0</v>
      </c>
      <c r="AS111">
        <f ca="1">IF(AND($B111&gt;0,SUM(AS$3:AS110)=0,SUM($H111:AR111)=0),$B111,0)</f>
        <v>0</v>
      </c>
      <c r="AT111">
        <f ca="1">IF(AND($B111&gt;0,SUM(AT$3:AT110)=0,SUM($H111:AS111)=0),$B111,0)</f>
        <v>0</v>
      </c>
      <c r="AU111">
        <f ca="1">IF(AND($B111&gt;0,SUM(AU$3:AU110)=0,SUM($H111:AT111)=0),$B111,0)</f>
        <v>0</v>
      </c>
      <c r="AV111">
        <f ca="1">IF(AND($B111&gt;0,SUM(AV$3:AV110)=0,SUM($H111:AU111)=0),$B111,0)</f>
        <v>0</v>
      </c>
      <c r="AW111">
        <f ca="1">IF(AND($B111&gt;0,SUM(AW$3:AW110)=0,SUM($H111:AV111)=0),$B111,0)</f>
        <v>0</v>
      </c>
      <c r="AX111">
        <f ca="1">IF(AND($B111&gt;0,SUM(AX$3:AX110)=0,SUM($H111:AW111)=0),$B111,0)</f>
        <v>0</v>
      </c>
      <c r="AY111">
        <f ca="1">IF(AND($B111&gt;0,SUM(AY$3:AY110)=0,SUM($H111:AX111)=0),$B111,0)</f>
        <v>0</v>
      </c>
      <c r="AZ111">
        <f ca="1">IF(AND($B111&gt;0,SUM(AZ$3:AZ110)=0,SUM($H111:AY111)=0),$B111,0)</f>
        <v>0</v>
      </c>
      <c r="BA111">
        <f ca="1">IF(AND($B111&gt;0,SUM(BA$3:BA110)=0,SUM($H111:AZ111)=0),$B111,0)</f>
        <v>0</v>
      </c>
      <c r="BB111">
        <f ca="1">IF(AND($B111&gt;0,SUM(BB$3:BB110)=0,SUM($H111:BA111)=0),$B111,0)</f>
        <v>0</v>
      </c>
      <c r="BC111">
        <f ca="1">IF(AND($B111&gt;0,SUM(BC$3:BC110)=0,SUM($H111:BB111)=0),$B111,0)</f>
        <v>0</v>
      </c>
      <c r="BD111">
        <f ca="1">IF(AND($B111&gt;0,SUM(BD$3:BD110)=0,SUM($H111:BC111)=0),$B111,0)</f>
        <v>0</v>
      </c>
      <c r="BE111">
        <f ca="1">IF(AND($B111&gt;0,SUM(BE$3:BE110)=0,SUM($H111:BD111)=0),$B111,0)</f>
        <v>0</v>
      </c>
      <c r="BF111">
        <f ca="1">IF(AND($B111&gt;0,SUM(BF$3:BF110)=0,SUM($H111:BE111)=0),$B111,0)</f>
        <v>0</v>
      </c>
      <c r="BG111">
        <f ca="1">IF(AND($B111&gt;0,SUM(BG$3:BG110)=0,SUM($H111:BF111)=0),$B111,0)</f>
        <v>0</v>
      </c>
      <c r="BH111">
        <f ca="1">IF(AND($B111&gt;0,SUM(BH$3:BH110)=0,SUM($H111:BG111)=0),$B111,0)</f>
        <v>0</v>
      </c>
      <c r="BI111">
        <f ca="1">IF(AND($B111&gt;0,SUM(BI$3:BI110)=0,SUM($H111:BH111)=0),$B111,0)</f>
        <v>0</v>
      </c>
      <c r="BJ111">
        <f ca="1">IF(AND($B111&gt;0,SUM(BJ$3:BJ110)=0,SUM($H111:BI111)=0),$B111,0)</f>
        <v>0</v>
      </c>
      <c r="BK111">
        <f ca="1">IF(AND($B111&gt;0,SUM(BK$3:BK110)=0,SUM($H111:BJ111)=0),$B111,0)</f>
        <v>0</v>
      </c>
      <c r="BL111">
        <f ca="1">IF(AND($B111&gt;0,SUM(BL$3:BL110)=0,SUM($H111:BK111)=0),$B111,0)</f>
        <v>0</v>
      </c>
      <c r="BM111">
        <f ca="1">IF(AND($B111&gt;0,SUM(BM$3:BM110)=0,SUM($H111:BL111)=0),$B111,0)</f>
        <v>0</v>
      </c>
      <c r="BN111">
        <f ca="1">IF(AND($B111&gt;0,SUM(BN$3:BN110)=0,SUM($H111:BM111)=0),$B111,0)</f>
        <v>0</v>
      </c>
      <c r="BO111">
        <f ca="1">IF(AND($B111&gt;0,SUM(BO$3:BO110)=0,SUM($H111:BN111)=0),$B111,0)</f>
        <v>0</v>
      </c>
      <c r="BP111">
        <f ca="1">IF(AND($B111&gt;0,SUM(BP$3:BP110)=0,SUM($H111:BO111)=0),$B111,0)</f>
        <v>0</v>
      </c>
      <c r="BQ111">
        <f ca="1">IF(AND($B111&gt;0,SUM(BQ$3:BQ110)=0,SUM($H111:BP111)=0),$B111,0)</f>
        <v>0</v>
      </c>
      <c r="BR111">
        <f ca="1">IF(AND($B111&gt;0,SUM(BR$3:BR110)=0,SUM($H111:BQ111)=0),$B111,0)</f>
        <v>0</v>
      </c>
      <c r="BS111">
        <f ca="1">IF(AND($B111&gt;0,SUM(BS$3:BS110)=0,SUM($H111:BR111)=0),$B111,0)</f>
        <v>0</v>
      </c>
      <c r="BT111">
        <f ca="1">IF(AND($B111&gt;0,SUM(BT$3:BT110)=0,SUM($H111:BS111)=0),$B111,0)</f>
        <v>0</v>
      </c>
      <c r="BU111">
        <f ca="1">IF(AND($B111&gt;0,SUM(BU$3:BU110)=0,SUM($H111:BT111)=0),$B111,0)</f>
        <v>0</v>
      </c>
      <c r="BV111">
        <f ca="1">IF(AND($B111&gt;0,SUM(BV$3:BV110)=0,SUM($H111:BU111)=0),$B111,0)</f>
        <v>0</v>
      </c>
      <c r="BW111">
        <f ca="1">IF(AND($B111&gt;0,SUM(BW$3:BW110)=0,SUM($H111:BV111)=0),$B111,0)</f>
        <v>0</v>
      </c>
      <c r="BX111">
        <f ca="1">IF(AND($B111&gt;0,SUM(BX$3:BX110)=0,SUM($H111:BW111)=0),$B111,0)</f>
        <v>0</v>
      </c>
      <c r="BY111">
        <f ca="1">IF(AND($B111&gt;0,SUM(BY$3:BY110)=0,SUM($H111:BX111)=0),$B111,0)</f>
        <v>0</v>
      </c>
      <c r="BZ111">
        <f ca="1">IF(AND($B111&gt;0,SUM(BZ$3:BZ110)=0,SUM($H111:BY111)=0),$B111,0)</f>
        <v>0</v>
      </c>
      <c r="CA111">
        <f ca="1">IF(AND($B111&gt;0,SUM(CA$3:CA110)=0,SUM($H111:BZ111)=0),$B111,0)</f>
        <v>0</v>
      </c>
      <c r="CB111">
        <f ca="1">IF(AND($B111&gt;0,SUM(CB$3:CB110)=0,SUM($H111:CA111)=0),$B111,0)</f>
        <v>0</v>
      </c>
      <c r="CC111">
        <f ca="1">IF(AND($B111&gt;0,SUM(CC$3:CC110)=0,SUM($H111:CB111)=0),$B111,0)</f>
        <v>0</v>
      </c>
      <c r="CD111">
        <f ca="1">IF(AND($B111&gt;0,SUM(CD$3:CD110)=0,SUM($H111:CC111)=0),$B111,0)</f>
        <v>0</v>
      </c>
      <c r="CE111">
        <f ca="1">IF(AND($B111&gt;0,SUM(CE$3:CE110)=0,SUM($H111:CD111)=0),$B111,0)</f>
        <v>0</v>
      </c>
      <c r="CF111">
        <f ca="1">IF(AND($B111&gt;0,SUM(CF$3:CF110)=0,SUM($H111:CE111)=0),$B111,0)</f>
        <v>0</v>
      </c>
      <c r="CG111">
        <f ca="1">IF(AND($B111&gt;0,SUM(CG$3:CG110)=0,SUM($H111:CF111)=0),$B111,0)</f>
        <v>0</v>
      </c>
      <c r="CH111">
        <f ca="1">IF(AND($B111&gt;0,SUM(CH$3:CH110)=0,SUM($H111:CG111)=0),$B111,0)</f>
        <v>0</v>
      </c>
      <c r="CI111">
        <f ca="1">IF(AND($B111&gt;0,SUM(CI$3:CI110)=0,SUM($H111:CH111)=0),$B111,0)</f>
        <v>0</v>
      </c>
      <c r="CJ111">
        <f ca="1">IF(AND($B111&gt;0,SUM(CJ$3:CJ110)=0,SUM($H111:CI111)=0),$B111,0)</f>
        <v>0</v>
      </c>
      <c r="CK111">
        <f ca="1">IF(AND($B111&gt;0,SUM(CK$3:CK110)=0,SUM($H111:CJ111)=0),$B111,0)</f>
        <v>0</v>
      </c>
      <c r="CL111">
        <f ca="1">IF(AND($B111&gt;0,SUM(CL$3:CL110)=0,SUM($H111:CK111)=0),$B111,0)</f>
        <v>0</v>
      </c>
      <c r="CM111">
        <f ca="1">IF(AND($B111&gt;0,SUM(CM$3:CM110)=0,SUM($H111:CL111)=0),$B111,0)</f>
        <v>0</v>
      </c>
      <c r="CN111">
        <f ca="1">IF(AND($B111&gt;0,SUM(CN$3:CN110)=0,SUM($H111:CM111)=0),$B111,0)</f>
        <v>0</v>
      </c>
      <c r="CO111">
        <f ca="1">IF(AND($B111&gt;0,SUM(CO$3:CO110)=0,SUM($H111:CN111)=0),$B111,0)</f>
        <v>0</v>
      </c>
      <c r="CP111">
        <f ca="1">IF(AND($B111&gt;0,SUM(CP$3:CP110)=0,SUM($H111:CO111)=0),$B111,0)</f>
        <v>0</v>
      </c>
      <c r="CQ111">
        <f ca="1">IF(AND($B111&gt;0,SUM(CQ$3:CQ110)=0,SUM($H111:CP111)=0),$B111,0)</f>
        <v>0</v>
      </c>
      <c r="CR111">
        <f ca="1">IF(AND($B111&gt;0,SUM(CR$3:CR110)=0,SUM($H111:CQ111)=0),$B111,0)</f>
        <v>0</v>
      </c>
      <c r="CS111">
        <f ca="1">IF(AND($B111&gt;0,SUM(CS$3:CS110)=0,SUM($H111:CR111)=0),$B111,0)</f>
        <v>0</v>
      </c>
      <c r="CT111">
        <f ca="1">IF(AND($B111&gt;0,SUM(CT$3:CT110)=0,SUM($H111:CS111)=0),$B111,0)</f>
        <v>0</v>
      </c>
      <c r="CU111">
        <f ca="1">IF(AND($B111&gt;0,SUM(CU$3:CU110)=0,SUM($H111:CT111)=0),$B111,0)</f>
        <v>0</v>
      </c>
      <c r="CV111">
        <f ca="1">IF(AND($B111&gt;0,SUM(CV$3:CV110)=0,SUM($H111:CU111)=0),$B111,0)</f>
        <v>0</v>
      </c>
      <c r="CW111">
        <f ca="1">IF(AND($B111&gt;0,SUM(CW$3:CW110)=0,SUM($H111:CV111)=0),$B111,0)</f>
        <v>0</v>
      </c>
      <c r="CX111">
        <f ca="1">IF(AND($B111&gt;0,SUM(CX$3:CX110)=0,SUM($H111:CW111)=0),$B111,0)</f>
        <v>0</v>
      </c>
      <c r="CY111">
        <f ca="1">IF(AND($B111&gt;0,SUM(CY$3:CY110)=0,SUM($H111:CX111)=0),$B111,0)</f>
        <v>0</v>
      </c>
      <c r="CZ111">
        <f ca="1">IF(AND($B111&gt;0,SUM(CZ$3:CZ110)=0,SUM($H111:CY111)=0),$B111,0)</f>
        <v>0</v>
      </c>
      <c r="DA111">
        <f ca="1">IF(AND($B111&gt;0,SUM(DA$3:DA110)=0,SUM($H111:CZ111)=0),$B111,0)</f>
        <v>0</v>
      </c>
      <c r="DB111">
        <f ca="1">IF(AND($B111&gt;0,SUM(DB$3:DB110)=0,SUM($H111:DA111)=0),$B111,0)</f>
        <v>0</v>
      </c>
      <c r="DC111">
        <f ca="1">IF(AND($B111&gt;0,SUM(DC$3:DC110)=0,SUM($H111:DB111)=0),$B111,0)</f>
        <v>0</v>
      </c>
      <c r="DD111">
        <f ca="1">IF(AND($B111&gt;0,SUM(DD$3:DD110)=0,SUM($H111:DC111)=0),$B111,0)</f>
        <v>0</v>
      </c>
      <c r="DE111">
        <f ca="1">IF(AND($B111&gt;0,SUM(DE$3:DE110)=0,SUM($H111:DD111)=0),$B111,0)</f>
        <v>0</v>
      </c>
      <c r="DF111">
        <f ca="1">IF(AND($B111&gt;0,SUM(DF$3:DF110)=0,SUM($H111:DE111)=0),$B111,0)</f>
        <v>0</v>
      </c>
      <c r="DG111">
        <f ca="1">IF(AND($B111&gt;0,SUM(DG$3:DG110)=0,SUM($H111:DF111)=0),$B111,0)</f>
        <v>0</v>
      </c>
      <c r="DH111">
        <f ca="1">IF(AND($B111&gt;0,SUM(DH$3:DH110)=0,SUM($H111:DG111)=0),$B111,0)</f>
        <v>0</v>
      </c>
      <c r="DI111">
        <f ca="1">IF(AND($B111&gt;0,SUM(DI$3:DI110)=0,SUM($H111:DH111)=0),$B111,0)</f>
        <v>0</v>
      </c>
      <c r="DJ111">
        <f ca="1">IF(AND($B111&gt;0,SUM(DJ$3:DJ110)=0,SUM($H111:DI111)=0),$B111,0)</f>
        <v>0</v>
      </c>
      <c r="DK111">
        <f ca="1">IF(AND($B111&gt;0,SUM(DK$3:DK110)=0,SUM($H111:DJ111)=0),$B111,0)</f>
        <v>0</v>
      </c>
      <c r="DL111">
        <f ca="1">IF(AND($B111&gt;0,SUM(DL$3:DL110)=0,SUM($H111:DK111)=0),$B111,0)</f>
        <v>0</v>
      </c>
      <c r="DM111">
        <f ca="1">IF(AND($B111&gt;0,SUM(DM$3:DM110)=0,SUM($H111:DL111)=0),$B111,0)</f>
        <v>0</v>
      </c>
      <c r="DN111">
        <f ca="1">IF(AND($B111&gt;0,SUM(DN$3:DN110)=0,SUM($H111:DM111)=0),$B111,0)</f>
        <v>0</v>
      </c>
      <c r="DO111">
        <f ca="1">IF(AND($B111&gt;0,SUM(DO$3:DO110)=0,SUM($H111:DN111)=0),$B111,0)</f>
        <v>0</v>
      </c>
      <c r="DP111">
        <f ca="1">IF(AND($B111&gt;0,SUM(DP$3:DP110)=0,SUM($H111:DO111)=0),$B111,0)</f>
        <v>0</v>
      </c>
      <c r="DQ111">
        <f ca="1">IF(AND($B111&gt;0,SUM(DQ$3:DQ110)=0,SUM($H111:DP111)=0),$B111,0)</f>
        <v>0</v>
      </c>
      <c r="DR111">
        <f ca="1">IF(AND($B111&gt;0,SUM(DR$3:DR110)=0,SUM($H111:DQ111)=0),$B111,0)</f>
        <v>0</v>
      </c>
      <c r="DS111">
        <f ca="1">IF(AND($B111&gt;0,SUM(DS$3:DS110)=0,SUM($H111:DR111)=0),$B111,0)</f>
        <v>0</v>
      </c>
      <c r="DT111">
        <f ca="1">IF(AND($B111&gt;0,SUM(DT$3:DT110)=0,SUM($H111:DS111)=0),$B111,0)</f>
        <v>0</v>
      </c>
      <c r="DU111">
        <f ca="1">IF(AND($B111&gt;0,SUM(DU$3:DU110)=0,SUM($H111:DT111)=0),$B111,0)</f>
        <v>0</v>
      </c>
      <c r="DV111">
        <f ca="1">IF(AND($B111&gt;0,SUM(DV$3:DV110)=0,SUM($H111:DU111)=0),$B111,0)</f>
        <v>0</v>
      </c>
      <c r="DW111">
        <f ca="1">IF(AND($B111&gt;0,SUM(DW$3:DW110)=0,SUM($H111:DV111)=0),$B111,0)</f>
        <v>0</v>
      </c>
      <c r="DX111">
        <f ca="1">IF(AND($B111&gt;0,SUM(DX$3:DX110)=0,SUM($H111:DW111)=0),$B111,0)</f>
        <v>0</v>
      </c>
      <c r="DY111">
        <f ca="1">IF(AND($B111&gt;0,SUM(DY$3:DY110)=0,SUM($H111:DX111)=0),$B111,0)</f>
        <v>0</v>
      </c>
      <c r="DZ111">
        <f ca="1">IF(AND($B111&gt;0,SUM(DZ$3:DZ110)=0,SUM($H111:DY111)=0),$B111,0)</f>
        <v>0</v>
      </c>
      <c r="EA111">
        <f ca="1">IF(AND($B111&gt;0,SUM(EA$3:EA110)=0,SUM($H111:DZ111)=0),$B111,0)</f>
        <v>0</v>
      </c>
      <c r="EB111">
        <f ca="1">IF(AND($B111&gt;0,SUM(EB$3:EB110)=0,SUM($H111:EA111)=0),$B111,0)</f>
        <v>0</v>
      </c>
      <c r="EC111">
        <f ca="1">IF(AND($B111&gt;0,SUM(EC$3:EC110)=0,SUM($H111:EB111)=0),$B111,0)</f>
        <v>0</v>
      </c>
      <c r="ED111">
        <f ca="1">IF(AND($B111&gt;0,SUM(ED$3:ED110)=0,SUM($H111:EC111)=0),$B111,0)</f>
        <v>0</v>
      </c>
      <c r="EE111">
        <f ca="1">IF(AND($B111&gt;0,SUM(EE$3:EE110)=0,SUM($H111:ED111)=0),$B111,0)</f>
        <v>0</v>
      </c>
      <c r="EF111">
        <f ca="1">IF(AND($B111&gt;0,SUM(EF$3:EF110)=0,SUM($H111:EE111)=0),$B111,0)</f>
        <v>0</v>
      </c>
      <c r="EG111">
        <f ca="1">IF(AND($B111&gt;0,SUM(EG$3:EG110)=0,SUM($H111:EF111)=0),$B111,0)</f>
        <v>0</v>
      </c>
      <c r="EH111">
        <f ca="1">IF(AND($B111&gt;0,SUM(EH$3:EH110)=0,SUM($H111:EG111)=0),$B111,0)</f>
        <v>0</v>
      </c>
      <c r="EI111">
        <f ca="1">IF(AND($B111&gt;0,SUM(EI$3:EI110)=0,SUM($H111:EH111)=0),$B111,0)</f>
        <v>0</v>
      </c>
      <c r="EJ111">
        <f ca="1">IF(AND($B111&gt;0,SUM(EJ$3:EJ110)=0,SUM($H111:EI111)=0),$B111,0)</f>
        <v>0</v>
      </c>
      <c r="EK111">
        <f ca="1">IF(AND($B111&gt;0,SUM(EK$3:EK110)=0,SUM($H111:EJ111)=0),$B111,0)</f>
        <v>0</v>
      </c>
      <c r="EL111">
        <f ca="1">IF(AND($B111&gt;0,SUM(EL$3:EL110)=0,SUM($H111:EK111)=0),$B111,0)</f>
        <v>0</v>
      </c>
      <c r="EM111">
        <f ca="1">IF(AND($B111&gt;0,SUM(EM$3:EM110)=0,SUM($H111:EL111)=0),$B111,0)</f>
        <v>0</v>
      </c>
      <c r="EN111">
        <f ca="1">IF(AND($B111&gt;0,SUM(EN$3:EN110)=0,SUM($H111:EM111)=0),$B111,0)</f>
        <v>0</v>
      </c>
      <c r="EO111">
        <f ca="1">IF(AND($B111&gt;0,SUM(EO$3:EO110)=0,SUM($H111:EN111)=0),$B111,0)</f>
        <v>0</v>
      </c>
      <c r="EP111">
        <f ca="1">IF(AND($B111&gt;0,SUM(EP$3:EP110)=0,SUM($H111:EO111)=0),$B111,0)</f>
        <v>0</v>
      </c>
      <c r="EQ111">
        <f ca="1">IF(AND($B111&gt;0,SUM(EQ$3:EQ110)=0,SUM($H111:EP111)=0),$B111,0)</f>
        <v>0</v>
      </c>
      <c r="ER111">
        <f ca="1">IF(AND($B111&gt;0,SUM(ER$3:ER110)=0,SUM($H111:EQ111)=0),$B111,0)</f>
        <v>0</v>
      </c>
      <c r="ES111">
        <f ca="1">IF(AND($B111&gt;0,SUM(ES$3:ES110)=0,SUM($H111:ER111)=0),$B111,0)</f>
        <v>0</v>
      </c>
      <c r="ET111">
        <f ca="1">IF(AND($B111&gt;0,SUM(ET$3:ET110)=0,SUM($H111:ES111)=0),$B111,0)</f>
        <v>0</v>
      </c>
      <c r="EU111">
        <f ca="1">IF(AND($B111&gt;0,SUM(EU$3:EU110)=0,SUM($H111:ET111)=0),$B111,0)</f>
        <v>0</v>
      </c>
      <c r="EV111">
        <f ca="1">IF(AND($B111&gt;0,SUM(EV$3:EV110)=0,SUM($H111:EU111)=0),$B111,0)</f>
        <v>0</v>
      </c>
      <c r="EW111">
        <f ca="1">IF(AND($B111&gt;0,SUM(EW$3:EW110)=0,SUM($H111:EV111)=0),$B111,0)</f>
        <v>0</v>
      </c>
      <c r="EX111">
        <f ca="1">IF(AND($B111&gt;0,SUM(EX$3:EX110)=0,SUM($H111:EW111)=0),$B111,0)</f>
        <v>0</v>
      </c>
      <c r="EY111">
        <f ca="1">IF(AND($B111&gt;0,SUM(EY$3:EY110)=0,SUM($H111:EX111)=0),$B111,0)</f>
        <v>0</v>
      </c>
      <c r="EZ111">
        <f ca="1">IF(AND($B111&gt;0,SUM(EZ$3:EZ110)=0,SUM($H111:EY111)=0),$B111,0)</f>
        <v>0</v>
      </c>
      <c r="FA111">
        <f ca="1">IF(AND($B111&gt;0,SUM(FA$3:FA110)=0,SUM($H111:EZ111)=0),$B111,0)</f>
        <v>0</v>
      </c>
      <c r="FB111">
        <f ca="1">IF(AND($B111&gt;0,SUM(FB$3:FB110)=0,SUM($H111:FA111)=0),$B111,0)</f>
        <v>0</v>
      </c>
      <c r="FC111">
        <f ca="1">IF(AND($B111&gt;0,SUM(FC$3:FC110)=0,SUM($H111:FB111)=0),$B111,0)</f>
        <v>0</v>
      </c>
      <c r="FD111">
        <f ca="1">IF(AND($B111&gt;0,SUM(FD$3:FD110)=0,SUM($H111:FC111)=0),$B111,0)</f>
        <v>0</v>
      </c>
      <c r="FE111">
        <f ca="1">IF(AND($B111&gt;0,SUM(FE$3:FE110)=0,SUM($H111:FD111)=0),$B111,0)</f>
        <v>0</v>
      </c>
      <c r="FF111">
        <f ca="1">IF(AND($B111&gt;0,SUM(FF$3:FF110)=0,SUM($H111:FE111)=0),$B111,0)</f>
        <v>0</v>
      </c>
      <c r="FG111">
        <f ca="1">IF(AND($B111&gt;0,SUM(FG$3:FG110)=0,SUM($H111:FF111)=0),$B111,0)</f>
        <v>0</v>
      </c>
      <c r="FH111">
        <f ca="1">IF(AND($B111&gt;0,SUM(FH$3:FH110)=0,SUM($H111:FG111)=0),$B111,0)</f>
        <v>0</v>
      </c>
      <c r="FI111">
        <f ca="1">IF(AND($B111&gt;0,SUM(FI$3:FI110)=0,SUM($H111:FH111)=0),$B111,0)</f>
        <v>0</v>
      </c>
      <c r="FJ111">
        <f ca="1">IF(AND($B111&gt;0,SUM(FJ$3:FJ110)=0,SUM($H111:FI111)=0),$B111,0)</f>
        <v>0</v>
      </c>
      <c r="FK111">
        <f ca="1">IF(AND($B111&gt;0,SUM(FK$3:FK110)=0,SUM($H111:FJ111)=0),$B111,0)</f>
        <v>0</v>
      </c>
      <c r="FL111">
        <f ca="1">IF(AND($B111&gt;0,SUM(FL$3:FL110)=0,SUM($H111:FK111)=0),$B111,0)</f>
        <v>0</v>
      </c>
      <c r="FM111">
        <f ca="1">IF(AND($B111&gt;0,SUM(FM$3:FM110)=0,SUM($H111:FL111)=0),$B111,0)</f>
        <v>0</v>
      </c>
      <c r="FN111">
        <f ca="1">IF(AND($B111&gt;0,SUM(FN$3:FN110)=0,SUM($H111:FM111)=0),$B111,0)</f>
        <v>0</v>
      </c>
      <c r="FS111" s="67" t="s">
        <v>191</v>
      </c>
      <c r="FT111" s="67" t="s">
        <v>192</v>
      </c>
      <c r="FU111" s="342" t="s">
        <v>92</v>
      </c>
      <c r="FV111" s="67">
        <v>1</v>
      </c>
      <c r="FY111" s="249" t="s">
        <v>635</v>
      </c>
      <c r="FZ111" s="67" t="s">
        <v>192</v>
      </c>
      <c r="GA111" s="67" t="str">
        <f>""</f>
        <v/>
      </c>
      <c r="GB111" s="67">
        <v>1</v>
      </c>
      <c r="GE111" s="67" t="s">
        <v>852</v>
      </c>
      <c r="GF111" s="67" t="s">
        <v>192</v>
      </c>
      <c r="GG111" s="67" t="str">
        <f>""</f>
        <v/>
      </c>
      <c r="GH111" s="67">
        <v>1</v>
      </c>
    </row>
    <row r="112" spans="1:190" ht="15.75" thickBot="1" x14ac:dyDescent="0.3">
      <c r="A112">
        <v>112</v>
      </c>
      <c r="B112">
        <f ca="1">IF(OR(AWAY_SW=SelectionData!G74,STOP_SW=SelectionData!G79),A112,0)</f>
        <v>0</v>
      </c>
      <c r="C112" s="240" t="str">
        <f t="shared" ca="1" si="10"/>
        <v>Läsnäoloanturi, Tehostus tai Poissatilan aktivointiin</v>
      </c>
      <c r="D112" s="240" t="str">
        <f t="shared" ca="1" si="11"/>
        <v>102LT</v>
      </c>
      <c r="E112" s="240" t="str">
        <f t="shared" ca="1" si="12"/>
        <v>******</v>
      </c>
      <c r="F112" s="240">
        <f t="shared" ca="1" si="13"/>
        <v>1</v>
      </c>
      <c r="G112" s="47">
        <f ca="1">INDEX($I$2:$FN$2,ROWS(G$2:G112))</f>
        <v>1</v>
      </c>
      <c r="H112">
        <v>0</v>
      </c>
      <c r="I112">
        <f ca="1">IF(AND($B112&gt;0,SUM(I$3:I111)=0,SUM($H112:H112)=0),$B112,0)</f>
        <v>0</v>
      </c>
      <c r="J112">
        <f ca="1">IF(AND($B112&gt;0,SUM(J$3:J111)=0,SUM($H112:I112)=0),$B112,0)</f>
        <v>0</v>
      </c>
      <c r="K112">
        <f ca="1">IF(AND($B112&gt;0,SUM(K$3:K111)=0,SUM($H112:J112)=0),$B112,0)</f>
        <v>0</v>
      </c>
      <c r="L112">
        <f ca="1">IF(AND($B112&gt;0,SUM(L$3:L111)=0,SUM($H112:K112)=0),$B112,0)</f>
        <v>0</v>
      </c>
      <c r="M112">
        <f ca="1">IF(AND($B112&gt;0,SUM(M$3:M111)=0,SUM($H112:L112)=0),$B112,0)</f>
        <v>0</v>
      </c>
      <c r="N112">
        <f ca="1">IF(AND($B112&gt;0,SUM(N$3:N111)=0,SUM($H112:M112)=0),$B112,0)</f>
        <v>0</v>
      </c>
      <c r="O112">
        <f ca="1">IF(AND($B112&gt;0,SUM(O$3:O111)=0,SUM($H112:N112)=0),$B112,0)</f>
        <v>0</v>
      </c>
      <c r="P112">
        <f ca="1">IF(AND($B112&gt;0,SUM(P$3:P111)=0,SUM($H112:O112)=0),$B112,0)</f>
        <v>0</v>
      </c>
      <c r="Q112">
        <f ca="1">IF(AND($B112&gt;0,SUM(Q$3:Q111)=0,SUM($H112:P112)=0),$B112,0)</f>
        <v>0</v>
      </c>
      <c r="R112">
        <f ca="1">IF(AND($B112&gt;0,SUM(R$3:R111)=0,SUM($H112:Q112)=0),$B112,0)</f>
        <v>0</v>
      </c>
      <c r="S112">
        <f ca="1">IF(AND($B112&gt;0,SUM(S$3:S111)=0,SUM($H112:R112)=0),$B112,0)</f>
        <v>0</v>
      </c>
      <c r="T112">
        <f ca="1">IF(AND($B112&gt;0,SUM(T$3:T111)=0,SUM($H112:S112)=0),$B112,0)</f>
        <v>0</v>
      </c>
      <c r="U112">
        <f ca="1">IF(AND($B112&gt;0,SUM(U$3:U111)=0,SUM($H112:T112)=0),$B112,0)</f>
        <v>0</v>
      </c>
      <c r="V112">
        <f ca="1">IF(AND($B112&gt;0,SUM(V$3:V111)=0,SUM($H112:U112)=0),$B112,0)</f>
        <v>0</v>
      </c>
      <c r="W112">
        <f ca="1">IF(AND($B112&gt;0,SUM(W$3:W111)=0,SUM($H112:V112)=0),$B112,0)</f>
        <v>0</v>
      </c>
      <c r="X112">
        <f ca="1">IF(AND($B112&gt;0,SUM(X$3:X111)=0,SUM($H112:W112)=0),$B112,0)</f>
        <v>0</v>
      </c>
      <c r="Y112">
        <f ca="1">IF(AND($B112&gt;0,SUM(Y$3:Y111)=0,SUM($H112:X112)=0),$B112,0)</f>
        <v>0</v>
      </c>
      <c r="Z112">
        <f ca="1">IF(AND($B112&gt;0,SUM(Z$3:Z111)=0,SUM($H112:Y112)=0),$B112,0)</f>
        <v>0</v>
      </c>
      <c r="AA112">
        <f ca="1">IF(AND($B112&gt;0,SUM(AA$3:AA111)=0,SUM($H112:Z112)=0),$B112,0)</f>
        <v>0</v>
      </c>
      <c r="AB112">
        <f ca="1">IF(AND($B112&gt;0,SUM(AB$3:AB111)=0,SUM($H112:AA112)=0),$B112,0)</f>
        <v>0</v>
      </c>
      <c r="AC112">
        <f ca="1">IF(AND($B112&gt;0,SUM(AC$3:AC111)=0,SUM($H112:AB112)=0),$B112,0)</f>
        <v>0</v>
      </c>
      <c r="AD112">
        <f ca="1">IF(AND($B112&gt;0,SUM(AD$3:AD111)=0,SUM($H112:AC112)=0),$B112,0)</f>
        <v>0</v>
      </c>
      <c r="AE112">
        <f ca="1">IF(AND($B112&gt;0,SUM(AE$3:AE111)=0,SUM($H112:AD112)=0),$B112,0)</f>
        <v>0</v>
      </c>
      <c r="AF112">
        <f ca="1">IF(AND($B112&gt;0,SUM(AF$3:AF111)=0,SUM($H112:AE112)=0),$B112,0)</f>
        <v>0</v>
      </c>
      <c r="AG112">
        <f ca="1">IF(AND($B112&gt;0,SUM(AG$3:AG111)=0,SUM($H112:AF112)=0),$B112,0)</f>
        <v>0</v>
      </c>
      <c r="AH112">
        <f ca="1">IF(AND($B112&gt;0,SUM(AH$3:AH111)=0,SUM($H112:AG112)=0),$B112,0)</f>
        <v>0</v>
      </c>
      <c r="AI112">
        <f ca="1">IF(AND($B112&gt;0,SUM(AI$3:AI111)=0,SUM($H112:AH112)=0),$B112,0)</f>
        <v>0</v>
      </c>
      <c r="AJ112">
        <f ca="1">IF(AND($B112&gt;0,SUM(AJ$3:AJ111)=0,SUM($H112:AI112)=0),$B112,0)</f>
        <v>0</v>
      </c>
      <c r="AK112">
        <f ca="1">IF(AND($B112&gt;0,SUM(AK$3:AK111)=0,SUM($H112:AJ112)=0),$B112,0)</f>
        <v>0</v>
      </c>
      <c r="AL112">
        <f ca="1">IF(AND($B112&gt;0,SUM(AL$3:AL111)=0,SUM($H112:AK112)=0),$B112,0)</f>
        <v>0</v>
      </c>
      <c r="AM112">
        <f ca="1">IF(AND($B112&gt;0,SUM(AM$3:AM111)=0,SUM($H112:AL112)=0),$B112,0)</f>
        <v>0</v>
      </c>
      <c r="AN112">
        <f ca="1">IF(AND($B112&gt;0,SUM(AN$3:AN111)=0,SUM($H112:AM112)=0),$B112,0)</f>
        <v>0</v>
      </c>
      <c r="AO112">
        <f ca="1">IF(AND($B112&gt;0,SUM(AO$3:AO111)=0,SUM($H112:AN112)=0),$B112,0)</f>
        <v>0</v>
      </c>
      <c r="AP112">
        <f ca="1">IF(AND($B112&gt;0,SUM(AP$3:AP111)=0,SUM($H112:AO112)=0),$B112,0)</f>
        <v>0</v>
      </c>
      <c r="AQ112">
        <f ca="1">IF(AND($B112&gt;0,SUM(AQ$3:AQ111)=0,SUM($H112:AP112)=0),$B112,0)</f>
        <v>0</v>
      </c>
      <c r="AR112">
        <f ca="1">IF(AND($B112&gt;0,SUM(AR$3:AR111)=0,SUM($H112:AQ112)=0),$B112,0)</f>
        <v>0</v>
      </c>
      <c r="AS112">
        <f ca="1">IF(AND($B112&gt;0,SUM(AS$3:AS111)=0,SUM($H112:AR112)=0),$B112,0)</f>
        <v>0</v>
      </c>
      <c r="AT112">
        <f ca="1">IF(AND($B112&gt;0,SUM(AT$3:AT111)=0,SUM($H112:AS112)=0),$B112,0)</f>
        <v>0</v>
      </c>
      <c r="AU112">
        <f ca="1">IF(AND($B112&gt;0,SUM(AU$3:AU111)=0,SUM($H112:AT112)=0),$B112,0)</f>
        <v>0</v>
      </c>
      <c r="AV112">
        <f ca="1">IF(AND($B112&gt;0,SUM(AV$3:AV111)=0,SUM($H112:AU112)=0),$B112,0)</f>
        <v>0</v>
      </c>
      <c r="AW112">
        <f ca="1">IF(AND($B112&gt;0,SUM(AW$3:AW111)=0,SUM($H112:AV112)=0),$B112,0)</f>
        <v>0</v>
      </c>
      <c r="AX112">
        <f ca="1">IF(AND($B112&gt;0,SUM(AX$3:AX111)=0,SUM($H112:AW112)=0),$B112,0)</f>
        <v>0</v>
      </c>
      <c r="AY112">
        <f ca="1">IF(AND($B112&gt;0,SUM(AY$3:AY111)=0,SUM($H112:AX112)=0),$B112,0)</f>
        <v>0</v>
      </c>
      <c r="AZ112">
        <f ca="1">IF(AND($B112&gt;0,SUM(AZ$3:AZ111)=0,SUM($H112:AY112)=0),$B112,0)</f>
        <v>0</v>
      </c>
      <c r="BA112">
        <f ca="1">IF(AND($B112&gt;0,SUM(BA$3:BA111)=0,SUM($H112:AZ112)=0),$B112,0)</f>
        <v>0</v>
      </c>
      <c r="BB112">
        <f ca="1">IF(AND($B112&gt;0,SUM(BB$3:BB111)=0,SUM($H112:BA112)=0),$B112,0)</f>
        <v>0</v>
      </c>
      <c r="BC112">
        <f ca="1">IF(AND($B112&gt;0,SUM(BC$3:BC111)=0,SUM($H112:BB112)=0),$B112,0)</f>
        <v>0</v>
      </c>
      <c r="BD112">
        <f ca="1">IF(AND($B112&gt;0,SUM(BD$3:BD111)=0,SUM($H112:BC112)=0),$B112,0)</f>
        <v>0</v>
      </c>
      <c r="BE112">
        <f ca="1">IF(AND($B112&gt;0,SUM(BE$3:BE111)=0,SUM($H112:BD112)=0),$B112,0)</f>
        <v>0</v>
      </c>
      <c r="BF112">
        <f ca="1">IF(AND($B112&gt;0,SUM(BF$3:BF111)=0,SUM($H112:BE112)=0),$B112,0)</f>
        <v>0</v>
      </c>
      <c r="BG112">
        <f ca="1">IF(AND($B112&gt;0,SUM(BG$3:BG111)=0,SUM($H112:BF112)=0),$B112,0)</f>
        <v>0</v>
      </c>
      <c r="BH112">
        <f ca="1">IF(AND($B112&gt;0,SUM(BH$3:BH111)=0,SUM($H112:BG112)=0),$B112,0)</f>
        <v>0</v>
      </c>
      <c r="BI112">
        <f ca="1">IF(AND($B112&gt;0,SUM(BI$3:BI111)=0,SUM($H112:BH112)=0),$B112,0)</f>
        <v>0</v>
      </c>
      <c r="BJ112">
        <f ca="1">IF(AND($B112&gt;0,SUM(BJ$3:BJ111)=0,SUM($H112:BI112)=0),$B112,0)</f>
        <v>0</v>
      </c>
      <c r="BK112">
        <f ca="1">IF(AND($B112&gt;0,SUM(BK$3:BK111)=0,SUM($H112:BJ112)=0),$B112,0)</f>
        <v>0</v>
      </c>
      <c r="BL112">
        <f ca="1">IF(AND($B112&gt;0,SUM(BL$3:BL111)=0,SUM($H112:BK112)=0),$B112,0)</f>
        <v>0</v>
      </c>
      <c r="BM112">
        <f ca="1">IF(AND($B112&gt;0,SUM(BM$3:BM111)=0,SUM($H112:BL112)=0),$B112,0)</f>
        <v>0</v>
      </c>
      <c r="BN112">
        <f ca="1">IF(AND($B112&gt;0,SUM(BN$3:BN111)=0,SUM($H112:BM112)=0),$B112,0)</f>
        <v>0</v>
      </c>
      <c r="BO112">
        <f ca="1">IF(AND($B112&gt;0,SUM(BO$3:BO111)=0,SUM($H112:BN112)=0),$B112,0)</f>
        <v>0</v>
      </c>
      <c r="BP112">
        <f ca="1">IF(AND($B112&gt;0,SUM(BP$3:BP111)=0,SUM($H112:BO112)=0),$B112,0)</f>
        <v>0</v>
      </c>
      <c r="BQ112">
        <f ca="1">IF(AND($B112&gt;0,SUM(BQ$3:BQ111)=0,SUM($H112:BP112)=0),$B112,0)</f>
        <v>0</v>
      </c>
      <c r="BR112">
        <f ca="1">IF(AND($B112&gt;0,SUM(BR$3:BR111)=0,SUM($H112:BQ112)=0),$B112,0)</f>
        <v>0</v>
      </c>
      <c r="BS112">
        <f ca="1">IF(AND($B112&gt;0,SUM(BS$3:BS111)=0,SUM($H112:BR112)=0),$B112,0)</f>
        <v>0</v>
      </c>
      <c r="BT112">
        <f ca="1">IF(AND($B112&gt;0,SUM(BT$3:BT111)=0,SUM($H112:BS112)=0),$B112,0)</f>
        <v>0</v>
      </c>
      <c r="BU112">
        <f ca="1">IF(AND($B112&gt;0,SUM(BU$3:BU111)=0,SUM($H112:BT112)=0),$B112,0)</f>
        <v>0</v>
      </c>
      <c r="BV112">
        <f ca="1">IF(AND($B112&gt;0,SUM(BV$3:BV111)=0,SUM($H112:BU112)=0),$B112,0)</f>
        <v>0</v>
      </c>
      <c r="BW112">
        <f ca="1">IF(AND($B112&gt;0,SUM(BW$3:BW111)=0,SUM($H112:BV112)=0),$B112,0)</f>
        <v>0</v>
      </c>
      <c r="BX112">
        <f ca="1">IF(AND($B112&gt;0,SUM(BX$3:BX111)=0,SUM($H112:BW112)=0),$B112,0)</f>
        <v>0</v>
      </c>
      <c r="BY112">
        <f ca="1">IF(AND($B112&gt;0,SUM(BY$3:BY111)=0,SUM($H112:BX112)=0),$B112,0)</f>
        <v>0</v>
      </c>
      <c r="BZ112">
        <f ca="1">IF(AND($B112&gt;0,SUM(BZ$3:BZ111)=0,SUM($H112:BY112)=0),$B112,0)</f>
        <v>0</v>
      </c>
      <c r="CA112">
        <f ca="1">IF(AND($B112&gt;0,SUM(CA$3:CA111)=0,SUM($H112:BZ112)=0),$B112,0)</f>
        <v>0</v>
      </c>
      <c r="CB112">
        <f ca="1">IF(AND($B112&gt;0,SUM(CB$3:CB111)=0,SUM($H112:CA112)=0),$B112,0)</f>
        <v>0</v>
      </c>
      <c r="CC112">
        <f ca="1">IF(AND($B112&gt;0,SUM(CC$3:CC111)=0,SUM($H112:CB112)=0),$B112,0)</f>
        <v>0</v>
      </c>
      <c r="CD112">
        <f ca="1">IF(AND($B112&gt;0,SUM(CD$3:CD111)=0,SUM($H112:CC112)=0),$B112,0)</f>
        <v>0</v>
      </c>
      <c r="CE112">
        <f ca="1">IF(AND($B112&gt;0,SUM(CE$3:CE111)=0,SUM($H112:CD112)=0),$B112,0)</f>
        <v>0</v>
      </c>
      <c r="CF112">
        <f ca="1">IF(AND($B112&gt;0,SUM(CF$3:CF111)=0,SUM($H112:CE112)=0),$B112,0)</f>
        <v>0</v>
      </c>
      <c r="CG112">
        <f ca="1">IF(AND($B112&gt;0,SUM(CG$3:CG111)=0,SUM($H112:CF112)=0),$B112,0)</f>
        <v>0</v>
      </c>
      <c r="CH112">
        <f ca="1">IF(AND($B112&gt;0,SUM(CH$3:CH111)=0,SUM($H112:CG112)=0),$B112,0)</f>
        <v>0</v>
      </c>
      <c r="CI112">
        <f ca="1">IF(AND($B112&gt;0,SUM(CI$3:CI111)=0,SUM($H112:CH112)=0),$B112,0)</f>
        <v>0</v>
      </c>
      <c r="CJ112">
        <f ca="1">IF(AND($B112&gt;0,SUM(CJ$3:CJ111)=0,SUM($H112:CI112)=0),$B112,0)</f>
        <v>0</v>
      </c>
      <c r="CK112">
        <f ca="1">IF(AND($B112&gt;0,SUM(CK$3:CK111)=0,SUM($H112:CJ112)=0),$B112,0)</f>
        <v>0</v>
      </c>
      <c r="CL112">
        <f ca="1">IF(AND($B112&gt;0,SUM(CL$3:CL111)=0,SUM($H112:CK112)=0),$B112,0)</f>
        <v>0</v>
      </c>
      <c r="CM112">
        <f ca="1">IF(AND($B112&gt;0,SUM(CM$3:CM111)=0,SUM($H112:CL112)=0),$B112,0)</f>
        <v>0</v>
      </c>
      <c r="CN112">
        <f ca="1">IF(AND($B112&gt;0,SUM(CN$3:CN111)=0,SUM($H112:CM112)=0),$B112,0)</f>
        <v>0</v>
      </c>
      <c r="CO112">
        <f ca="1">IF(AND($B112&gt;0,SUM(CO$3:CO111)=0,SUM($H112:CN112)=0),$B112,0)</f>
        <v>0</v>
      </c>
      <c r="CP112">
        <f ca="1">IF(AND($B112&gt;0,SUM(CP$3:CP111)=0,SUM($H112:CO112)=0),$B112,0)</f>
        <v>0</v>
      </c>
      <c r="CQ112">
        <f ca="1">IF(AND($B112&gt;0,SUM(CQ$3:CQ111)=0,SUM($H112:CP112)=0),$B112,0)</f>
        <v>0</v>
      </c>
      <c r="CR112">
        <f ca="1">IF(AND($B112&gt;0,SUM(CR$3:CR111)=0,SUM($H112:CQ112)=0),$B112,0)</f>
        <v>0</v>
      </c>
      <c r="CS112">
        <f ca="1">IF(AND($B112&gt;0,SUM(CS$3:CS111)=0,SUM($H112:CR112)=0),$B112,0)</f>
        <v>0</v>
      </c>
      <c r="CT112">
        <f ca="1">IF(AND($B112&gt;0,SUM(CT$3:CT111)=0,SUM($H112:CS112)=0),$B112,0)</f>
        <v>0</v>
      </c>
      <c r="CU112">
        <f ca="1">IF(AND($B112&gt;0,SUM(CU$3:CU111)=0,SUM($H112:CT112)=0),$B112,0)</f>
        <v>0</v>
      </c>
      <c r="CV112">
        <f ca="1">IF(AND($B112&gt;0,SUM(CV$3:CV111)=0,SUM($H112:CU112)=0),$B112,0)</f>
        <v>0</v>
      </c>
      <c r="CW112">
        <f ca="1">IF(AND($B112&gt;0,SUM(CW$3:CW111)=0,SUM($H112:CV112)=0),$B112,0)</f>
        <v>0</v>
      </c>
      <c r="CX112">
        <f ca="1">IF(AND($B112&gt;0,SUM(CX$3:CX111)=0,SUM($H112:CW112)=0),$B112,0)</f>
        <v>0</v>
      </c>
      <c r="CY112">
        <f ca="1">IF(AND($B112&gt;0,SUM(CY$3:CY111)=0,SUM($H112:CX112)=0),$B112,0)</f>
        <v>0</v>
      </c>
      <c r="CZ112">
        <f ca="1">IF(AND($B112&gt;0,SUM(CZ$3:CZ111)=0,SUM($H112:CY112)=0),$B112,0)</f>
        <v>0</v>
      </c>
      <c r="DA112">
        <f ca="1">IF(AND($B112&gt;0,SUM(DA$3:DA111)=0,SUM($H112:CZ112)=0),$B112,0)</f>
        <v>0</v>
      </c>
      <c r="DB112">
        <f ca="1">IF(AND($B112&gt;0,SUM(DB$3:DB111)=0,SUM($H112:DA112)=0),$B112,0)</f>
        <v>0</v>
      </c>
      <c r="DC112">
        <f ca="1">IF(AND($B112&gt;0,SUM(DC$3:DC111)=0,SUM($H112:DB112)=0),$B112,0)</f>
        <v>0</v>
      </c>
      <c r="DD112">
        <f ca="1">IF(AND($B112&gt;0,SUM(DD$3:DD111)=0,SUM($H112:DC112)=0),$B112,0)</f>
        <v>0</v>
      </c>
      <c r="DE112">
        <f ca="1">IF(AND($B112&gt;0,SUM(DE$3:DE111)=0,SUM($H112:DD112)=0),$B112,0)</f>
        <v>0</v>
      </c>
      <c r="DF112">
        <f ca="1">IF(AND($B112&gt;0,SUM(DF$3:DF111)=0,SUM($H112:DE112)=0),$B112,0)</f>
        <v>0</v>
      </c>
      <c r="DG112">
        <f ca="1">IF(AND($B112&gt;0,SUM(DG$3:DG111)=0,SUM($H112:DF112)=0),$B112,0)</f>
        <v>0</v>
      </c>
      <c r="DH112">
        <f ca="1">IF(AND($B112&gt;0,SUM(DH$3:DH111)=0,SUM($H112:DG112)=0),$B112,0)</f>
        <v>0</v>
      </c>
      <c r="DI112">
        <f ca="1">IF(AND($B112&gt;0,SUM(DI$3:DI111)=0,SUM($H112:DH112)=0),$B112,0)</f>
        <v>0</v>
      </c>
      <c r="DJ112">
        <f ca="1">IF(AND($B112&gt;0,SUM(DJ$3:DJ111)=0,SUM($H112:DI112)=0),$B112,0)</f>
        <v>0</v>
      </c>
      <c r="DK112">
        <f ca="1">IF(AND($B112&gt;0,SUM(DK$3:DK111)=0,SUM($H112:DJ112)=0),$B112,0)</f>
        <v>0</v>
      </c>
      <c r="DL112">
        <f ca="1">IF(AND($B112&gt;0,SUM(DL$3:DL111)=0,SUM($H112:DK112)=0),$B112,0)</f>
        <v>0</v>
      </c>
      <c r="DM112">
        <f ca="1">IF(AND($B112&gt;0,SUM(DM$3:DM111)=0,SUM($H112:DL112)=0),$B112,0)</f>
        <v>0</v>
      </c>
      <c r="DN112">
        <f ca="1">IF(AND($B112&gt;0,SUM(DN$3:DN111)=0,SUM($H112:DM112)=0),$B112,0)</f>
        <v>0</v>
      </c>
      <c r="DO112">
        <f ca="1">IF(AND($B112&gt;0,SUM(DO$3:DO111)=0,SUM($H112:DN112)=0),$B112,0)</f>
        <v>0</v>
      </c>
      <c r="DP112">
        <f ca="1">IF(AND($B112&gt;0,SUM(DP$3:DP111)=0,SUM($H112:DO112)=0),$B112,0)</f>
        <v>0</v>
      </c>
      <c r="DQ112">
        <f ca="1">IF(AND($B112&gt;0,SUM(DQ$3:DQ111)=0,SUM($H112:DP112)=0),$B112,0)</f>
        <v>0</v>
      </c>
      <c r="DR112">
        <f ca="1">IF(AND($B112&gt;0,SUM(DR$3:DR111)=0,SUM($H112:DQ112)=0),$B112,0)</f>
        <v>0</v>
      </c>
      <c r="DS112">
        <f ca="1">IF(AND($B112&gt;0,SUM(DS$3:DS111)=0,SUM($H112:DR112)=0),$B112,0)</f>
        <v>0</v>
      </c>
      <c r="DT112">
        <f ca="1">IF(AND($B112&gt;0,SUM(DT$3:DT111)=0,SUM($H112:DS112)=0),$B112,0)</f>
        <v>0</v>
      </c>
      <c r="DU112">
        <f ca="1">IF(AND($B112&gt;0,SUM(DU$3:DU111)=0,SUM($H112:DT112)=0),$B112,0)</f>
        <v>0</v>
      </c>
      <c r="DV112">
        <f ca="1">IF(AND($B112&gt;0,SUM(DV$3:DV111)=0,SUM($H112:DU112)=0),$B112,0)</f>
        <v>0</v>
      </c>
      <c r="DW112">
        <f ca="1">IF(AND($B112&gt;0,SUM(DW$3:DW111)=0,SUM($H112:DV112)=0),$B112,0)</f>
        <v>0</v>
      </c>
      <c r="DX112">
        <f ca="1">IF(AND($B112&gt;0,SUM(DX$3:DX111)=0,SUM($H112:DW112)=0),$B112,0)</f>
        <v>0</v>
      </c>
      <c r="DY112">
        <f ca="1">IF(AND($B112&gt;0,SUM(DY$3:DY111)=0,SUM($H112:DX112)=0),$B112,0)</f>
        <v>0</v>
      </c>
      <c r="DZ112">
        <f ca="1">IF(AND($B112&gt;0,SUM(DZ$3:DZ111)=0,SUM($H112:DY112)=0),$B112,0)</f>
        <v>0</v>
      </c>
      <c r="EA112">
        <f ca="1">IF(AND($B112&gt;0,SUM(EA$3:EA111)=0,SUM($H112:DZ112)=0),$B112,0)</f>
        <v>0</v>
      </c>
      <c r="EB112">
        <f ca="1">IF(AND($B112&gt;0,SUM(EB$3:EB111)=0,SUM($H112:EA112)=0),$B112,0)</f>
        <v>0</v>
      </c>
      <c r="EC112">
        <f ca="1">IF(AND($B112&gt;0,SUM(EC$3:EC111)=0,SUM($H112:EB112)=0),$B112,0)</f>
        <v>0</v>
      </c>
      <c r="ED112">
        <f ca="1">IF(AND($B112&gt;0,SUM(ED$3:ED111)=0,SUM($H112:EC112)=0),$B112,0)</f>
        <v>0</v>
      </c>
      <c r="EE112">
        <f ca="1">IF(AND($B112&gt;0,SUM(EE$3:EE111)=0,SUM($H112:ED112)=0),$B112,0)</f>
        <v>0</v>
      </c>
      <c r="EF112">
        <f ca="1">IF(AND($B112&gt;0,SUM(EF$3:EF111)=0,SUM($H112:EE112)=0),$B112,0)</f>
        <v>0</v>
      </c>
      <c r="EG112">
        <f ca="1">IF(AND($B112&gt;0,SUM(EG$3:EG111)=0,SUM($H112:EF112)=0),$B112,0)</f>
        <v>0</v>
      </c>
      <c r="EH112">
        <f ca="1">IF(AND($B112&gt;0,SUM(EH$3:EH111)=0,SUM($H112:EG112)=0),$B112,0)</f>
        <v>0</v>
      </c>
      <c r="EI112">
        <f ca="1">IF(AND($B112&gt;0,SUM(EI$3:EI111)=0,SUM($H112:EH112)=0),$B112,0)</f>
        <v>0</v>
      </c>
      <c r="EJ112">
        <f ca="1">IF(AND($B112&gt;0,SUM(EJ$3:EJ111)=0,SUM($H112:EI112)=0),$B112,0)</f>
        <v>0</v>
      </c>
      <c r="EK112">
        <f ca="1">IF(AND($B112&gt;0,SUM(EK$3:EK111)=0,SUM($H112:EJ112)=0),$B112,0)</f>
        <v>0</v>
      </c>
      <c r="EL112">
        <f ca="1">IF(AND($B112&gt;0,SUM(EL$3:EL111)=0,SUM($H112:EK112)=0),$B112,0)</f>
        <v>0</v>
      </c>
      <c r="EM112">
        <f ca="1">IF(AND($B112&gt;0,SUM(EM$3:EM111)=0,SUM($H112:EL112)=0),$B112,0)</f>
        <v>0</v>
      </c>
      <c r="EN112">
        <f ca="1">IF(AND($B112&gt;0,SUM(EN$3:EN111)=0,SUM($H112:EM112)=0),$B112,0)</f>
        <v>0</v>
      </c>
      <c r="EO112">
        <f ca="1">IF(AND($B112&gt;0,SUM(EO$3:EO111)=0,SUM($H112:EN112)=0),$B112,0)</f>
        <v>0</v>
      </c>
      <c r="EP112">
        <f ca="1">IF(AND($B112&gt;0,SUM(EP$3:EP111)=0,SUM($H112:EO112)=0),$B112,0)</f>
        <v>0</v>
      </c>
      <c r="EQ112">
        <f ca="1">IF(AND($B112&gt;0,SUM(EQ$3:EQ111)=0,SUM($H112:EP112)=0),$B112,0)</f>
        <v>0</v>
      </c>
      <c r="ER112">
        <f ca="1">IF(AND($B112&gt;0,SUM(ER$3:ER111)=0,SUM($H112:EQ112)=0),$B112,0)</f>
        <v>0</v>
      </c>
      <c r="ES112">
        <f ca="1">IF(AND($B112&gt;0,SUM(ES$3:ES111)=0,SUM($H112:ER112)=0),$B112,0)</f>
        <v>0</v>
      </c>
      <c r="ET112">
        <f ca="1">IF(AND($B112&gt;0,SUM(ET$3:ET111)=0,SUM($H112:ES112)=0),$B112,0)</f>
        <v>0</v>
      </c>
      <c r="EU112">
        <f ca="1">IF(AND($B112&gt;0,SUM(EU$3:EU111)=0,SUM($H112:ET112)=0),$B112,0)</f>
        <v>0</v>
      </c>
      <c r="EV112">
        <f ca="1">IF(AND($B112&gt;0,SUM(EV$3:EV111)=0,SUM($H112:EU112)=0),$B112,0)</f>
        <v>0</v>
      </c>
      <c r="EW112">
        <f ca="1">IF(AND($B112&gt;0,SUM(EW$3:EW111)=0,SUM($H112:EV112)=0),$B112,0)</f>
        <v>0</v>
      </c>
      <c r="EX112">
        <f ca="1">IF(AND($B112&gt;0,SUM(EX$3:EX111)=0,SUM($H112:EW112)=0),$B112,0)</f>
        <v>0</v>
      </c>
      <c r="EY112">
        <f ca="1">IF(AND($B112&gt;0,SUM(EY$3:EY111)=0,SUM($H112:EX112)=0),$B112,0)</f>
        <v>0</v>
      </c>
      <c r="EZ112">
        <f ca="1">IF(AND($B112&gt;0,SUM(EZ$3:EZ111)=0,SUM($H112:EY112)=0),$B112,0)</f>
        <v>0</v>
      </c>
      <c r="FA112">
        <f ca="1">IF(AND($B112&gt;0,SUM(FA$3:FA111)=0,SUM($H112:EZ112)=0),$B112,0)</f>
        <v>0</v>
      </c>
      <c r="FB112">
        <f ca="1">IF(AND($B112&gt;0,SUM(FB$3:FB111)=0,SUM($H112:FA112)=0),$B112,0)</f>
        <v>0</v>
      </c>
      <c r="FC112">
        <f ca="1">IF(AND($B112&gt;0,SUM(FC$3:FC111)=0,SUM($H112:FB112)=0),$B112,0)</f>
        <v>0</v>
      </c>
      <c r="FD112">
        <f ca="1">IF(AND($B112&gt;0,SUM(FD$3:FD111)=0,SUM($H112:FC112)=0),$B112,0)</f>
        <v>0</v>
      </c>
      <c r="FE112">
        <f ca="1">IF(AND($B112&gt;0,SUM(FE$3:FE111)=0,SUM($H112:FD112)=0),$B112,0)</f>
        <v>0</v>
      </c>
      <c r="FF112">
        <f ca="1">IF(AND($B112&gt;0,SUM(FF$3:FF111)=0,SUM($H112:FE112)=0),$B112,0)</f>
        <v>0</v>
      </c>
      <c r="FG112">
        <f ca="1">IF(AND($B112&gt;0,SUM(FG$3:FG111)=0,SUM($H112:FF112)=0),$B112,0)</f>
        <v>0</v>
      </c>
      <c r="FH112">
        <f ca="1">IF(AND($B112&gt;0,SUM(FH$3:FH111)=0,SUM($H112:FG112)=0),$B112,0)</f>
        <v>0</v>
      </c>
      <c r="FI112">
        <f ca="1">IF(AND($B112&gt;0,SUM(FI$3:FI111)=0,SUM($H112:FH112)=0),$B112,0)</f>
        <v>0</v>
      </c>
      <c r="FJ112">
        <f ca="1">IF(AND($B112&gt;0,SUM(FJ$3:FJ111)=0,SUM($H112:FI112)=0),$B112,0)</f>
        <v>0</v>
      </c>
      <c r="FK112">
        <f ca="1">IF(AND($B112&gt;0,SUM(FK$3:FK111)=0,SUM($H112:FJ112)=0),$B112,0)</f>
        <v>0</v>
      </c>
      <c r="FL112">
        <f ca="1">IF(AND($B112&gt;0,SUM(FL$3:FL111)=0,SUM($H112:FK112)=0),$B112,0)</f>
        <v>0</v>
      </c>
      <c r="FM112">
        <f ca="1">IF(AND($B112&gt;0,SUM(FM$3:FM111)=0,SUM($H112:FL112)=0),$B112,0)</f>
        <v>0</v>
      </c>
      <c r="FN112">
        <f ca="1">IF(AND($B112&gt;0,SUM(FN$3:FN111)=0,SUM($H112:FM112)=0),$B112,0)</f>
        <v>0</v>
      </c>
      <c r="FS112" s="67" t="s">
        <v>193</v>
      </c>
      <c r="FT112" s="67" t="s">
        <v>194</v>
      </c>
      <c r="FU112" s="342" t="s">
        <v>92</v>
      </c>
      <c r="FV112" s="69">
        <f>IF(AND(AWAY_SW=SelectionData!FW74,STOP_SW=SelectionData!FW79),2,1)</f>
        <v>1</v>
      </c>
      <c r="FY112" s="249" t="s">
        <v>636</v>
      </c>
      <c r="FZ112" s="67" t="s">
        <v>194</v>
      </c>
      <c r="GA112" s="67" t="str">
        <f>""</f>
        <v/>
      </c>
      <c r="GB112" s="69">
        <f>IF(AND(AWAY_SW=SelectionData!GC74,STOP_SW=SelectionData!GC79),2,1)</f>
        <v>1</v>
      </c>
      <c r="GE112" s="67" t="s">
        <v>853</v>
      </c>
      <c r="GF112" s="67" t="s">
        <v>194</v>
      </c>
      <c r="GG112" s="67" t="str">
        <f>""</f>
        <v/>
      </c>
      <c r="GH112" s="69">
        <v>1</v>
      </c>
    </row>
    <row r="113" spans="1:190" ht="30.75" thickBot="1" x14ac:dyDescent="0.3">
      <c r="A113">
        <v>113</v>
      </c>
      <c r="B113">
        <f ca="1">IF(OR(AWAY_SW=SelectionData!F74,BOOST_SW=SelectionData!F75,STOP_SW=SelectionData!F79),A113,0)</f>
        <v>0</v>
      </c>
      <c r="C113" s="240" t="str">
        <f t="shared" ca="1" si="10"/>
        <v>Käyttötilakytkin (potentiaalivapaa kytkin), Poissa, Kotona tai Tehostustilan aktivointiin</v>
      </c>
      <c r="D113" s="240" t="str">
        <f t="shared" ca="1" si="11"/>
        <v>Ei määritelty</v>
      </c>
      <c r="E113" s="240" t="str">
        <f t="shared" ca="1" si="12"/>
        <v>******</v>
      </c>
      <c r="F113" s="240">
        <f t="shared" ca="1" si="13"/>
        <v>0</v>
      </c>
      <c r="G113" s="47">
        <f ca="1">INDEX($I$2:$FN$2,ROWS(G$2:G113))</f>
        <v>1</v>
      </c>
      <c r="H113">
        <v>0</v>
      </c>
      <c r="I113">
        <f ca="1">IF(AND($B113&gt;0,SUM(I$3:I112)=0,SUM($H113:H113)=0),$B113,0)</f>
        <v>0</v>
      </c>
      <c r="J113">
        <f ca="1">IF(AND($B113&gt;0,SUM(J$3:J112)=0,SUM($H113:I113)=0),$B113,0)</f>
        <v>0</v>
      </c>
      <c r="K113">
        <f ca="1">IF(AND($B113&gt;0,SUM(K$3:K112)=0,SUM($H113:J113)=0),$B113,0)</f>
        <v>0</v>
      </c>
      <c r="L113">
        <f ca="1">IF(AND($B113&gt;0,SUM(L$3:L112)=0,SUM($H113:K113)=0),$B113,0)</f>
        <v>0</v>
      </c>
      <c r="M113">
        <f ca="1">IF(AND($B113&gt;0,SUM(M$3:M112)=0,SUM($H113:L113)=0),$B113,0)</f>
        <v>0</v>
      </c>
      <c r="N113">
        <f ca="1">IF(AND($B113&gt;0,SUM(N$3:N112)=0,SUM($H113:M113)=0),$B113,0)</f>
        <v>0</v>
      </c>
      <c r="O113">
        <f ca="1">IF(AND($B113&gt;0,SUM(O$3:O112)=0,SUM($H113:N113)=0),$B113,0)</f>
        <v>0</v>
      </c>
      <c r="P113">
        <f ca="1">IF(AND($B113&gt;0,SUM(P$3:P112)=0,SUM($H113:O113)=0),$B113,0)</f>
        <v>0</v>
      </c>
      <c r="Q113">
        <f ca="1">IF(AND($B113&gt;0,SUM(Q$3:Q112)=0,SUM($H113:P113)=0),$B113,0)</f>
        <v>0</v>
      </c>
      <c r="R113">
        <f ca="1">IF(AND($B113&gt;0,SUM(R$3:R112)=0,SUM($H113:Q113)=0),$B113,0)</f>
        <v>0</v>
      </c>
      <c r="S113">
        <f ca="1">IF(AND($B113&gt;0,SUM(S$3:S112)=0,SUM($H113:R113)=0),$B113,0)</f>
        <v>0</v>
      </c>
      <c r="T113">
        <f ca="1">IF(AND($B113&gt;0,SUM(T$3:T112)=0,SUM($H113:S113)=0),$B113,0)</f>
        <v>0</v>
      </c>
      <c r="U113">
        <f ca="1">IF(AND($B113&gt;0,SUM(U$3:U112)=0,SUM($H113:T113)=0),$B113,0)</f>
        <v>0</v>
      </c>
      <c r="V113">
        <f ca="1">IF(AND($B113&gt;0,SUM(V$3:V112)=0,SUM($H113:U113)=0),$B113,0)</f>
        <v>0</v>
      </c>
      <c r="W113">
        <f ca="1">IF(AND($B113&gt;0,SUM(W$3:W112)=0,SUM($H113:V113)=0),$B113,0)</f>
        <v>0</v>
      </c>
      <c r="X113">
        <f ca="1">IF(AND($B113&gt;0,SUM(X$3:X112)=0,SUM($H113:W113)=0),$B113,0)</f>
        <v>0</v>
      </c>
      <c r="Y113">
        <f ca="1">IF(AND($B113&gt;0,SUM(Y$3:Y112)=0,SUM($H113:X113)=0),$B113,0)</f>
        <v>0</v>
      </c>
      <c r="Z113">
        <f ca="1">IF(AND($B113&gt;0,SUM(Z$3:Z112)=0,SUM($H113:Y113)=0),$B113,0)</f>
        <v>0</v>
      </c>
      <c r="AA113">
        <f ca="1">IF(AND($B113&gt;0,SUM(AA$3:AA112)=0,SUM($H113:Z113)=0),$B113,0)</f>
        <v>0</v>
      </c>
      <c r="AB113">
        <f ca="1">IF(AND($B113&gt;0,SUM(AB$3:AB112)=0,SUM($H113:AA113)=0),$B113,0)</f>
        <v>0</v>
      </c>
      <c r="AC113">
        <f ca="1">IF(AND($B113&gt;0,SUM(AC$3:AC112)=0,SUM($H113:AB113)=0),$B113,0)</f>
        <v>0</v>
      </c>
      <c r="AD113">
        <f ca="1">IF(AND($B113&gt;0,SUM(AD$3:AD112)=0,SUM($H113:AC113)=0),$B113,0)</f>
        <v>0</v>
      </c>
      <c r="AE113">
        <f ca="1">IF(AND($B113&gt;0,SUM(AE$3:AE112)=0,SUM($H113:AD113)=0),$B113,0)</f>
        <v>0</v>
      </c>
      <c r="AF113">
        <f ca="1">IF(AND($B113&gt;0,SUM(AF$3:AF112)=0,SUM($H113:AE113)=0),$B113,0)</f>
        <v>0</v>
      </c>
      <c r="AG113">
        <f ca="1">IF(AND($B113&gt;0,SUM(AG$3:AG112)=0,SUM($H113:AF113)=0),$B113,0)</f>
        <v>0</v>
      </c>
      <c r="AH113">
        <f ca="1">IF(AND($B113&gt;0,SUM(AH$3:AH112)=0,SUM($H113:AG113)=0),$B113,0)</f>
        <v>0</v>
      </c>
      <c r="AI113">
        <f ca="1">IF(AND($B113&gt;0,SUM(AI$3:AI112)=0,SUM($H113:AH113)=0),$B113,0)</f>
        <v>0</v>
      </c>
      <c r="AJ113">
        <f ca="1">IF(AND($B113&gt;0,SUM(AJ$3:AJ112)=0,SUM($H113:AI113)=0),$B113,0)</f>
        <v>0</v>
      </c>
      <c r="AK113">
        <f ca="1">IF(AND($B113&gt;0,SUM(AK$3:AK112)=0,SUM($H113:AJ113)=0),$B113,0)</f>
        <v>0</v>
      </c>
      <c r="AL113">
        <f ca="1">IF(AND($B113&gt;0,SUM(AL$3:AL112)=0,SUM($H113:AK113)=0),$B113,0)</f>
        <v>0</v>
      </c>
      <c r="AM113">
        <f ca="1">IF(AND($B113&gt;0,SUM(AM$3:AM112)=0,SUM($H113:AL113)=0),$B113,0)</f>
        <v>0</v>
      </c>
      <c r="AN113">
        <f ca="1">IF(AND($B113&gt;0,SUM(AN$3:AN112)=0,SUM($H113:AM113)=0),$B113,0)</f>
        <v>0</v>
      </c>
      <c r="AO113">
        <f ca="1">IF(AND($B113&gt;0,SUM(AO$3:AO112)=0,SUM($H113:AN113)=0),$B113,0)</f>
        <v>0</v>
      </c>
      <c r="AP113">
        <f ca="1">IF(AND($B113&gt;0,SUM(AP$3:AP112)=0,SUM($H113:AO113)=0),$B113,0)</f>
        <v>0</v>
      </c>
      <c r="AQ113">
        <f ca="1">IF(AND($B113&gt;0,SUM(AQ$3:AQ112)=0,SUM($H113:AP113)=0),$B113,0)</f>
        <v>0</v>
      </c>
      <c r="AR113">
        <f ca="1">IF(AND($B113&gt;0,SUM(AR$3:AR112)=0,SUM($H113:AQ113)=0),$B113,0)</f>
        <v>0</v>
      </c>
      <c r="AS113">
        <f ca="1">IF(AND($B113&gt;0,SUM(AS$3:AS112)=0,SUM($H113:AR113)=0),$B113,0)</f>
        <v>0</v>
      </c>
      <c r="AT113">
        <f ca="1">IF(AND($B113&gt;0,SUM(AT$3:AT112)=0,SUM($H113:AS113)=0),$B113,0)</f>
        <v>0</v>
      </c>
      <c r="AU113">
        <f ca="1">IF(AND($B113&gt;0,SUM(AU$3:AU112)=0,SUM($H113:AT113)=0),$B113,0)</f>
        <v>0</v>
      </c>
      <c r="AV113">
        <f ca="1">IF(AND($B113&gt;0,SUM(AV$3:AV112)=0,SUM($H113:AU113)=0),$B113,0)</f>
        <v>0</v>
      </c>
      <c r="AW113">
        <f ca="1">IF(AND($B113&gt;0,SUM(AW$3:AW112)=0,SUM($H113:AV113)=0),$B113,0)</f>
        <v>0</v>
      </c>
      <c r="AX113">
        <f ca="1">IF(AND($B113&gt;0,SUM(AX$3:AX112)=0,SUM($H113:AW113)=0),$B113,0)</f>
        <v>0</v>
      </c>
      <c r="AY113">
        <f ca="1">IF(AND($B113&gt;0,SUM(AY$3:AY112)=0,SUM($H113:AX113)=0),$B113,0)</f>
        <v>0</v>
      </c>
      <c r="AZ113">
        <f ca="1">IF(AND($B113&gt;0,SUM(AZ$3:AZ112)=0,SUM($H113:AY113)=0),$B113,0)</f>
        <v>0</v>
      </c>
      <c r="BA113">
        <f ca="1">IF(AND($B113&gt;0,SUM(BA$3:BA112)=0,SUM($H113:AZ113)=0),$B113,0)</f>
        <v>0</v>
      </c>
      <c r="BB113">
        <f ca="1">IF(AND($B113&gt;0,SUM(BB$3:BB112)=0,SUM($H113:BA113)=0),$B113,0)</f>
        <v>0</v>
      </c>
      <c r="BC113">
        <f ca="1">IF(AND($B113&gt;0,SUM(BC$3:BC112)=0,SUM($H113:BB113)=0),$B113,0)</f>
        <v>0</v>
      </c>
      <c r="BD113">
        <f ca="1">IF(AND($B113&gt;0,SUM(BD$3:BD112)=0,SUM($H113:BC113)=0),$B113,0)</f>
        <v>0</v>
      </c>
      <c r="BE113">
        <f ca="1">IF(AND($B113&gt;0,SUM(BE$3:BE112)=0,SUM($H113:BD113)=0),$B113,0)</f>
        <v>0</v>
      </c>
      <c r="BF113">
        <f ca="1">IF(AND($B113&gt;0,SUM(BF$3:BF112)=0,SUM($H113:BE113)=0),$B113,0)</f>
        <v>0</v>
      </c>
      <c r="BG113">
        <f ca="1">IF(AND($B113&gt;0,SUM(BG$3:BG112)=0,SUM($H113:BF113)=0),$B113,0)</f>
        <v>0</v>
      </c>
      <c r="BH113">
        <f ca="1">IF(AND($B113&gt;0,SUM(BH$3:BH112)=0,SUM($H113:BG113)=0),$B113,0)</f>
        <v>0</v>
      </c>
      <c r="BI113">
        <f ca="1">IF(AND($B113&gt;0,SUM(BI$3:BI112)=0,SUM($H113:BH113)=0),$B113,0)</f>
        <v>0</v>
      </c>
      <c r="BJ113">
        <f ca="1">IF(AND($B113&gt;0,SUM(BJ$3:BJ112)=0,SUM($H113:BI113)=0),$B113,0)</f>
        <v>0</v>
      </c>
      <c r="BK113">
        <f ca="1">IF(AND($B113&gt;0,SUM(BK$3:BK112)=0,SUM($H113:BJ113)=0),$B113,0)</f>
        <v>0</v>
      </c>
      <c r="BL113">
        <f ca="1">IF(AND($B113&gt;0,SUM(BL$3:BL112)=0,SUM($H113:BK113)=0),$B113,0)</f>
        <v>0</v>
      </c>
      <c r="BM113">
        <f ca="1">IF(AND($B113&gt;0,SUM(BM$3:BM112)=0,SUM($H113:BL113)=0),$B113,0)</f>
        <v>0</v>
      </c>
      <c r="BN113">
        <f ca="1">IF(AND($B113&gt;0,SUM(BN$3:BN112)=0,SUM($H113:BM113)=0),$B113,0)</f>
        <v>0</v>
      </c>
      <c r="BO113">
        <f ca="1">IF(AND($B113&gt;0,SUM(BO$3:BO112)=0,SUM($H113:BN113)=0),$B113,0)</f>
        <v>0</v>
      </c>
      <c r="BP113">
        <f ca="1">IF(AND($B113&gt;0,SUM(BP$3:BP112)=0,SUM($H113:BO113)=0),$B113,0)</f>
        <v>0</v>
      </c>
      <c r="BQ113">
        <f ca="1">IF(AND($B113&gt;0,SUM(BQ$3:BQ112)=0,SUM($H113:BP113)=0),$B113,0)</f>
        <v>0</v>
      </c>
      <c r="BR113">
        <f ca="1">IF(AND($B113&gt;0,SUM(BR$3:BR112)=0,SUM($H113:BQ113)=0),$B113,0)</f>
        <v>0</v>
      </c>
      <c r="BS113">
        <f ca="1">IF(AND($B113&gt;0,SUM(BS$3:BS112)=0,SUM($H113:BR113)=0),$B113,0)</f>
        <v>0</v>
      </c>
      <c r="BT113">
        <f ca="1">IF(AND($B113&gt;0,SUM(BT$3:BT112)=0,SUM($H113:BS113)=0),$B113,0)</f>
        <v>0</v>
      </c>
      <c r="BU113">
        <f ca="1">IF(AND($B113&gt;0,SUM(BU$3:BU112)=0,SUM($H113:BT113)=0),$B113,0)</f>
        <v>0</v>
      </c>
      <c r="BV113">
        <f ca="1">IF(AND($B113&gt;0,SUM(BV$3:BV112)=0,SUM($H113:BU113)=0),$B113,0)</f>
        <v>0</v>
      </c>
      <c r="BW113">
        <f ca="1">IF(AND($B113&gt;0,SUM(BW$3:BW112)=0,SUM($H113:BV113)=0),$B113,0)</f>
        <v>0</v>
      </c>
      <c r="BX113">
        <f ca="1">IF(AND($B113&gt;0,SUM(BX$3:BX112)=0,SUM($H113:BW113)=0),$B113,0)</f>
        <v>0</v>
      </c>
      <c r="BY113">
        <f ca="1">IF(AND($B113&gt;0,SUM(BY$3:BY112)=0,SUM($H113:BX113)=0),$B113,0)</f>
        <v>0</v>
      </c>
      <c r="BZ113">
        <f ca="1">IF(AND($B113&gt;0,SUM(BZ$3:BZ112)=0,SUM($H113:BY113)=0),$B113,0)</f>
        <v>0</v>
      </c>
      <c r="CA113">
        <f ca="1">IF(AND($B113&gt;0,SUM(CA$3:CA112)=0,SUM($H113:BZ113)=0),$B113,0)</f>
        <v>0</v>
      </c>
      <c r="CB113">
        <f ca="1">IF(AND($B113&gt;0,SUM(CB$3:CB112)=0,SUM($H113:CA113)=0),$B113,0)</f>
        <v>0</v>
      </c>
      <c r="CC113">
        <f ca="1">IF(AND($B113&gt;0,SUM(CC$3:CC112)=0,SUM($H113:CB113)=0),$B113,0)</f>
        <v>0</v>
      </c>
      <c r="CD113">
        <f ca="1">IF(AND($B113&gt;0,SUM(CD$3:CD112)=0,SUM($H113:CC113)=0),$B113,0)</f>
        <v>0</v>
      </c>
      <c r="CE113">
        <f ca="1">IF(AND($B113&gt;0,SUM(CE$3:CE112)=0,SUM($H113:CD113)=0),$B113,0)</f>
        <v>0</v>
      </c>
      <c r="CF113">
        <f ca="1">IF(AND($B113&gt;0,SUM(CF$3:CF112)=0,SUM($H113:CE113)=0),$B113,0)</f>
        <v>0</v>
      </c>
      <c r="CG113">
        <f ca="1">IF(AND($B113&gt;0,SUM(CG$3:CG112)=0,SUM($H113:CF113)=0),$B113,0)</f>
        <v>0</v>
      </c>
      <c r="CH113">
        <f ca="1">IF(AND($B113&gt;0,SUM(CH$3:CH112)=0,SUM($H113:CG113)=0),$B113,0)</f>
        <v>0</v>
      </c>
      <c r="CI113">
        <f ca="1">IF(AND($B113&gt;0,SUM(CI$3:CI112)=0,SUM($H113:CH113)=0),$B113,0)</f>
        <v>0</v>
      </c>
      <c r="CJ113">
        <f ca="1">IF(AND($B113&gt;0,SUM(CJ$3:CJ112)=0,SUM($H113:CI113)=0),$B113,0)</f>
        <v>0</v>
      </c>
      <c r="CK113">
        <f ca="1">IF(AND($B113&gt;0,SUM(CK$3:CK112)=0,SUM($H113:CJ113)=0),$B113,0)</f>
        <v>0</v>
      </c>
      <c r="CL113">
        <f ca="1">IF(AND($B113&gt;0,SUM(CL$3:CL112)=0,SUM($H113:CK113)=0),$B113,0)</f>
        <v>0</v>
      </c>
      <c r="CM113">
        <f ca="1">IF(AND($B113&gt;0,SUM(CM$3:CM112)=0,SUM($H113:CL113)=0),$B113,0)</f>
        <v>0</v>
      </c>
      <c r="CN113">
        <f ca="1">IF(AND($B113&gt;0,SUM(CN$3:CN112)=0,SUM($H113:CM113)=0),$B113,0)</f>
        <v>0</v>
      </c>
      <c r="CO113">
        <f ca="1">IF(AND($B113&gt;0,SUM(CO$3:CO112)=0,SUM($H113:CN113)=0),$B113,0)</f>
        <v>0</v>
      </c>
      <c r="CP113">
        <f ca="1">IF(AND($B113&gt;0,SUM(CP$3:CP112)=0,SUM($H113:CO113)=0),$B113,0)</f>
        <v>0</v>
      </c>
      <c r="CQ113">
        <f ca="1">IF(AND($B113&gt;0,SUM(CQ$3:CQ112)=0,SUM($H113:CP113)=0),$B113,0)</f>
        <v>0</v>
      </c>
      <c r="CR113">
        <f ca="1">IF(AND($B113&gt;0,SUM(CR$3:CR112)=0,SUM($H113:CQ113)=0),$B113,0)</f>
        <v>0</v>
      </c>
      <c r="CS113">
        <f ca="1">IF(AND($B113&gt;0,SUM(CS$3:CS112)=0,SUM($H113:CR113)=0),$B113,0)</f>
        <v>0</v>
      </c>
      <c r="CT113">
        <f ca="1">IF(AND($B113&gt;0,SUM(CT$3:CT112)=0,SUM($H113:CS113)=0),$B113,0)</f>
        <v>0</v>
      </c>
      <c r="CU113">
        <f ca="1">IF(AND($B113&gt;0,SUM(CU$3:CU112)=0,SUM($H113:CT113)=0),$B113,0)</f>
        <v>0</v>
      </c>
      <c r="CV113">
        <f ca="1">IF(AND($B113&gt;0,SUM(CV$3:CV112)=0,SUM($H113:CU113)=0),$B113,0)</f>
        <v>0</v>
      </c>
      <c r="CW113">
        <f ca="1">IF(AND($B113&gt;0,SUM(CW$3:CW112)=0,SUM($H113:CV113)=0),$B113,0)</f>
        <v>0</v>
      </c>
      <c r="CX113">
        <f ca="1">IF(AND($B113&gt;0,SUM(CX$3:CX112)=0,SUM($H113:CW113)=0),$B113,0)</f>
        <v>0</v>
      </c>
      <c r="CY113">
        <f ca="1">IF(AND($B113&gt;0,SUM(CY$3:CY112)=0,SUM($H113:CX113)=0),$B113,0)</f>
        <v>0</v>
      </c>
      <c r="CZ113">
        <f ca="1">IF(AND($B113&gt;0,SUM(CZ$3:CZ112)=0,SUM($H113:CY113)=0),$B113,0)</f>
        <v>0</v>
      </c>
      <c r="DA113">
        <f ca="1">IF(AND($B113&gt;0,SUM(DA$3:DA112)=0,SUM($H113:CZ113)=0),$B113,0)</f>
        <v>0</v>
      </c>
      <c r="DB113">
        <f ca="1">IF(AND($B113&gt;0,SUM(DB$3:DB112)=0,SUM($H113:DA113)=0),$B113,0)</f>
        <v>0</v>
      </c>
      <c r="DC113">
        <f ca="1">IF(AND($B113&gt;0,SUM(DC$3:DC112)=0,SUM($H113:DB113)=0),$B113,0)</f>
        <v>0</v>
      </c>
      <c r="DD113">
        <f ca="1">IF(AND($B113&gt;0,SUM(DD$3:DD112)=0,SUM($H113:DC113)=0),$B113,0)</f>
        <v>0</v>
      </c>
      <c r="DE113">
        <f ca="1">IF(AND($B113&gt;0,SUM(DE$3:DE112)=0,SUM($H113:DD113)=0),$B113,0)</f>
        <v>0</v>
      </c>
      <c r="DF113">
        <f ca="1">IF(AND($B113&gt;0,SUM(DF$3:DF112)=0,SUM($H113:DE113)=0),$B113,0)</f>
        <v>0</v>
      </c>
      <c r="DG113">
        <f ca="1">IF(AND($B113&gt;0,SUM(DG$3:DG112)=0,SUM($H113:DF113)=0),$B113,0)</f>
        <v>0</v>
      </c>
      <c r="DH113">
        <f ca="1">IF(AND($B113&gt;0,SUM(DH$3:DH112)=0,SUM($H113:DG113)=0),$B113,0)</f>
        <v>0</v>
      </c>
      <c r="DI113">
        <f ca="1">IF(AND($B113&gt;0,SUM(DI$3:DI112)=0,SUM($H113:DH113)=0),$B113,0)</f>
        <v>0</v>
      </c>
      <c r="DJ113">
        <f ca="1">IF(AND($B113&gt;0,SUM(DJ$3:DJ112)=0,SUM($H113:DI113)=0),$B113,0)</f>
        <v>0</v>
      </c>
      <c r="DK113">
        <f ca="1">IF(AND($B113&gt;0,SUM(DK$3:DK112)=0,SUM($H113:DJ113)=0),$B113,0)</f>
        <v>0</v>
      </c>
      <c r="DL113">
        <f ca="1">IF(AND($B113&gt;0,SUM(DL$3:DL112)=0,SUM($H113:DK113)=0),$B113,0)</f>
        <v>0</v>
      </c>
      <c r="DM113">
        <f ca="1">IF(AND($B113&gt;0,SUM(DM$3:DM112)=0,SUM($H113:DL113)=0),$B113,0)</f>
        <v>0</v>
      </c>
      <c r="DN113">
        <f ca="1">IF(AND($B113&gt;0,SUM(DN$3:DN112)=0,SUM($H113:DM113)=0),$B113,0)</f>
        <v>0</v>
      </c>
      <c r="DO113">
        <f ca="1">IF(AND($B113&gt;0,SUM(DO$3:DO112)=0,SUM($H113:DN113)=0),$B113,0)</f>
        <v>0</v>
      </c>
      <c r="DP113">
        <f ca="1">IF(AND($B113&gt;0,SUM(DP$3:DP112)=0,SUM($H113:DO113)=0),$B113,0)</f>
        <v>0</v>
      </c>
      <c r="DQ113">
        <f ca="1">IF(AND($B113&gt;0,SUM(DQ$3:DQ112)=0,SUM($H113:DP113)=0),$B113,0)</f>
        <v>0</v>
      </c>
      <c r="DR113">
        <f ca="1">IF(AND($B113&gt;0,SUM(DR$3:DR112)=0,SUM($H113:DQ113)=0),$B113,0)</f>
        <v>0</v>
      </c>
      <c r="DS113">
        <f ca="1">IF(AND($B113&gt;0,SUM(DS$3:DS112)=0,SUM($H113:DR113)=0),$B113,0)</f>
        <v>0</v>
      </c>
      <c r="DT113">
        <f ca="1">IF(AND($B113&gt;0,SUM(DT$3:DT112)=0,SUM($H113:DS113)=0),$B113,0)</f>
        <v>0</v>
      </c>
      <c r="DU113">
        <f ca="1">IF(AND($B113&gt;0,SUM(DU$3:DU112)=0,SUM($H113:DT113)=0),$B113,0)</f>
        <v>0</v>
      </c>
      <c r="DV113">
        <f ca="1">IF(AND($B113&gt;0,SUM(DV$3:DV112)=0,SUM($H113:DU113)=0),$B113,0)</f>
        <v>0</v>
      </c>
      <c r="DW113">
        <f ca="1">IF(AND($B113&gt;0,SUM(DW$3:DW112)=0,SUM($H113:DV113)=0),$B113,0)</f>
        <v>0</v>
      </c>
      <c r="DX113">
        <f ca="1">IF(AND($B113&gt;0,SUM(DX$3:DX112)=0,SUM($H113:DW113)=0),$B113,0)</f>
        <v>0</v>
      </c>
      <c r="DY113">
        <f ca="1">IF(AND($B113&gt;0,SUM(DY$3:DY112)=0,SUM($H113:DX113)=0),$B113,0)</f>
        <v>0</v>
      </c>
      <c r="DZ113">
        <f ca="1">IF(AND($B113&gt;0,SUM(DZ$3:DZ112)=0,SUM($H113:DY113)=0),$B113,0)</f>
        <v>0</v>
      </c>
      <c r="EA113">
        <f ca="1">IF(AND($B113&gt;0,SUM(EA$3:EA112)=0,SUM($H113:DZ113)=0),$B113,0)</f>
        <v>0</v>
      </c>
      <c r="EB113">
        <f ca="1">IF(AND($B113&gt;0,SUM(EB$3:EB112)=0,SUM($H113:EA113)=0),$B113,0)</f>
        <v>0</v>
      </c>
      <c r="EC113">
        <f ca="1">IF(AND($B113&gt;0,SUM(EC$3:EC112)=0,SUM($H113:EB113)=0),$B113,0)</f>
        <v>0</v>
      </c>
      <c r="ED113">
        <f ca="1">IF(AND($B113&gt;0,SUM(ED$3:ED112)=0,SUM($H113:EC113)=0),$B113,0)</f>
        <v>0</v>
      </c>
      <c r="EE113">
        <f ca="1">IF(AND($B113&gt;0,SUM(EE$3:EE112)=0,SUM($H113:ED113)=0),$B113,0)</f>
        <v>0</v>
      </c>
      <c r="EF113">
        <f ca="1">IF(AND($B113&gt;0,SUM(EF$3:EF112)=0,SUM($H113:EE113)=0),$B113,0)</f>
        <v>0</v>
      </c>
      <c r="EG113">
        <f ca="1">IF(AND($B113&gt;0,SUM(EG$3:EG112)=0,SUM($H113:EF113)=0),$B113,0)</f>
        <v>0</v>
      </c>
      <c r="EH113">
        <f ca="1">IF(AND($B113&gt;0,SUM(EH$3:EH112)=0,SUM($H113:EG113)=0),$B113,0)</f>
        <v>0</v>
      </c>
      <c r="EI113">
        <f ca="1">IF(AND($B113&gt;0,SUM(EI$3:EI112)=0,SUM($H113:EH113)=0),$B113,0)</f>
        <v>0</v>
      </c>
      <c r="EJ113">
        <f ca="1">IF(AND($B113&gt;0,SUM(EJ$3:EJ112)=0,SUM($H113:EI113)=0),$B113,0)</f>
        <v>0</v>
      </c>
      <c r="EK113">
        <f ca="1">IF(AND($B113&gt;0,SUM(EK$3:EK112)=0,SUM($H113:EJ113)=0),$B113,0)</f>
        <v>0</v>
      </c>
      <c r="EL113">
        <f ca="1">IF(AND($B113&gt;0,SUM(EL$3:EL112)=0,SUM($H113:EK113)=0),$B113,0)</f>
        <v>0</v>
      </c>
      <c r="EM113">
        <f ca="1">IF(AND($B113&gt;0,SUM(EM$3:EM112)=0,SUM($H113:EL113)=0),$B113,0)</f>
        <v>0</v>
      </c>
      <c r="EN113">
        <f ca="1">IF(AND($B113&gt;0,SUM(EN$3:EN112)=0,SUM($H113:EM113)=0),$B113,0)</f>
        <v>0</v>
      </c>
      <c r="EO113">
        <f ca="1">IF(AND($B113&gt;0,SUM(EO$3:EO112)=0,SUM($H113:EN113)=0),$B113,0)</f>
        <v>0</v>
      </c>
      <c r="EP113">
        <f ca="1">IF(AND($B113&gt;0,SUM(EP$3:EP112)=0,SUM($H113:EO113)=0),$B113,0)</f>
        <v>0</v>
      </c>
      <c r="EQ113">
        <f ca="1">IF(AND($B113&gt;0,SUM(EQ$3:EQ112)=0,SUM($H113:EP113)=0),$B113,0)</f>
        <v>0</v>
      </c>
      <c r="ER113">
        <f ca="1">IF(AND($B113&gt;0,SUM(ER$3:ER112)=0,SUM($H113:EQ113)=0),$B113,0)</f>
        <v>0</v>
      </c>
      <c r="ES113">
        <f ca="1">IF(AND($B113&gt;0,SUM(ES$3:ES112)=0,SUM($H113:ER113)=0),$B113,0)</f>
        <v>0</v>
      </c>
      <c r="ET113">
        <f ca="1">IF(AND($B113&gt;0,SUM(ET$3:ET112)=0,SUM($H113:ES113)=0),$B113,0)</f>
        <v>0</v>
      </c>
      <c r="EU113">
        <f ca="1">IF(AND($B113&gt;0,SUM(EU$3:EU112)=0,SUM($H113:ET113)=0),$B113,0)</f>
        <v>0</v>
      </c>
      <c r="EV113">
        <f ca="1">IF(AND($B113&gt;0,SUM(EV$3:EV112)=0,SUM($H113:EU113)=0),$B113,0)</f>
        <v>0</v>
      </c>
      <c r="EW113">
        <f ca="1">IF(AND($B113&gt;0,SUM(EW$3:EW112)=0,SUM($H113:EV113)=0),$B113,0)</f>
        <v>0</v>
      </c>
      <c r="EX113">
        <f ca="1">IF(AND($B113&gt;0,SUM(EX$3:EX112)=0,SUM($H113:EW113)=0),$B113,0)</f>
        <v>0</v>
      </c>
      <c r="EY113">
        <f ca="1">IF(AND($B113&gt;0,SUM(EY$3:EY112)=0,SUM($H113:EX113)=0),$B113,0)</f>
        <v>0</v>
      </c>
      <c r="EZ113">
        <f ca="1">IF(AND($B113&gt;0,SUM(EZ$3:EZ112)=0,SUM($H113:EY113)=0),$B113,0)</f>
        <v>0</v>
      </c>
      <c r="FA113">
        <f ca="1">IF(AND($B113&gt;0,SUM(FA$3:FA112)=0,SUM($H113:EZ113)=0),$B113,0)</f>
        <v>0</v>
      </c>
      <c r="FB113">
        <f ca="1">IF(AND($B113&gt;0,SUM(FB$3:FB112)=0,SUM($H113:FA113)=0),$B113,0)</f>
        <v>0</v>
      </c>
      <c r="FC113">
        <f ca="1">IF(AND($B113&gt;0,SUM(FC$3:FC112)=0,SUM($H113:FB113)=0),$B113,0)</f>
        <v>0</v>
      </c>
      <c r="FD113">
        <f ca="1">IF(AND($B113&gt;0,SUM(FD$3:FD112)=0,SUM($H113:FC113)=0),$B113,0)</f>
        <v>0</v>
      </c>
      <c r="FE113">
        <f ca="1">IF(AND($B113&gt;0,SUM(FE$3:FE112)=0,SUM($H113:FD113)=0),$B113,0)</f>
        <v>0</v>
      </c>
      <c r="FF113">
        <f ca="1">IF(AND($B113&gt;0,SUM(FF$3:FF112)=0,SUM($H113:FE113)=0),$B113,0)</f>
        <v>0</v>
      </c>
      <c r="FG113">
        <f ca="1">IF(AND($B113&gt;0,SUM(FG$3:FG112)=0,SUM($H113:FF113)=0),$B113,0)</f>
        <v>0</v>
      </c>
      <c r="FH113">
        <f ca="1">IF(AND($B113&gt;0,SUM(FH$3:FH112)=0,SUM($H113:FG113)=0),$B113,0)</f>
        <v>0</v>
      </c>
      <c r="FI113">
        <f ca="1">IF(AND($B113&gt;0,SUM(FI$3:FI112)=0,SUM($H113:FH113)=0),$B113,0)</f>
        <v>0</v>
      </c>
      <c r="FJ113">
        <f ca="1">IF(AND($B113&gt;0,SUM(FJ$3:FJ112)=0,SUM($H113:FI113)=0),$B113,0)</f>
        <v>0</v>
      </c>
      <c r="FK113">
        <f ca="1">IF(AND($B113&gt;0,SUM(FK$3:FK112)=0,SUM($H113:FJ113)=0),$B113,0)</f>
        <v>0</v>
      </c>
      <c r="FL113">
        <f ca="1">IF(AND($B113&gt;0,SUM(FL$3:FL112)=0,SUM($H113:FK113)=0),$B113,0)</f>
        <v>0</v>
      </c>
      <c r="FM113">
        <f ca="1">IF(AND($B113&gt;0,SUM(FM$3:FM112)=0,SUM($H113:FL113)=0),$B113,0)</f>
        <v>0</v>
      </c>
      <c r="FN113">
        <f ca="1">IF(AND($B113&gt;0,SUM(FN$3:FN112)=0,SUM($H113:FM113)=0),$B113,0)</f>
        <v>0</v>
      </c>
      <c r="FS113" s="67" t="s">
        <v>197</v>
      </c>
      <c r="FT113" s="67" t="s">
        <v>198</v>
      </c>
      <c r="FU113" s="342" t="s">
        <v>92</v>
      </c>
      <c r="FV113" s="67">
        <f ca="1">FU273</f>
        <v>0</v>
      </c>
      <c r="FY113" s="249" t="s">
        <v>637</v>
      </c>
      <c r="FZ113" s="67" t="s">
        <v>92</v>
      </c>
      <c r="GA113" s="67" t="str">
        <f>""</f>
        <v/>
      </c>
      <c r="GB113" s="67">
        <f>GA273</f>
        <v>0</v>
      </c>
      <c r="GE113" s="310" t="s">
        <v>854</v>
      </c>
      <c r="GF113" s="67" t="s">
        <v>92</v>
      </c>
      <c r="GG113" s="67" t="str">
        <f>""</f>
        <v/>
      </c>
      <c r="GH113" s="67">
        <f>GG273</f>
        <v>0</v>
      </c>
    </row>
    <row r="114" spans="1:190" ht="30.75" thickBot="1" x14ac:dyDescent="0.3">
      <c r="A114">
        <v>114</v>
      </c>
      <c r="B114">
        <f ca="1">IF(OR(HOOD_SW=SelectionData!G77,CVC_SW=SelectionData!G78),A114,0)</f>
        <v>0</v>
      </c>
      <c r="C114" s="240" t="str">
        <f t="shared" ca="1" si="10"/>
        <v>Painekytkin, Liesikupu- tai keskuspölynimuritoiminnon aktivointiin, jos ei Smart kupu</v>
      </c>
      <c r="D114" s="240" t="str">
        <f t="shared" ca="1" si="11"/>
        <v>117PK2</v>
      </c>
      <c r="E114" s="240" t="str">
        <f t="shared" ca="1" si="12"/>
        <v>******</v>
      </c>
      <c r="F114" s="240">
        <f t="shared" ca="1" si="13"/>
        <v>1</v>
      </c>
      <c r="G114" s="47">
        <f ca="1">INDEX($I$2:$FN$2,ROWS(G$2:G114))</f>
        <v>1</v>
      </c>
      <c r="H114">
        <v>0</v>
      </c>
      <c r="I114">
        <f ca="1">IF(AND($B114&gt;0,SUM(I$3:I113)=0,SUM($H114:H114)=0),$B114,0)</f>
        <v>0</v>
      </c>
      <c r="J114">
        <f ca="1">IF(AND($B114&gt;0,SUM(J$3:J113)=0,SUM($H114:I114)=0),$B114,0)</f>
        <v>0</v>
      </c>
      <c r="K114">
        <f ca="1">IF(AND($B114&gt;0,SUM(K$3:K113)=0,SUM($H114:J114)=0),$B114,0)</f>
        <v>0</v>
      </c>
      <c r="L114">
        <f ca="1">IF(AND($B114&gt;0,SUM(L$3:L113)=0,SUM($H114:K114)=0),$B114,0)</f>
        <v>0</v>
      </c>
      <c r="M114">
        <f ca="1">IF(AND($B114&gt;0,SUM(M$3:M113)=0,SUM($H114:L114)=0),$B114,0)</f>
        <v>0</v>
      </c>
      <c r="N114">
        <f ca="1">IF(AND($B114&gt;0,SUM(N$3:N113)=0,SUM($H114:M114)=0),$B114,0)</f>
        <v>0</v>
      </c>
      <c r="O114">
        <f ca="1">IF(AND($B114&gt;0,SUM(O$3:O113)=0,SUM($H114:N114)=0),$B114,0)</f>
        <v>0</v>
      </c>
      <c r="P114">
        <f ca="1">IF(AND($B114&gt;0,SUM(P$3:P113)=0,SUM($H114:O114)=0),$B114,0)</f>
        <v>0</v>
      </c>
      <c r="Q114">
        <f ca="1">IF(AND($B114&gt;0,SUM(Q$3:Q113)=0,SUM($H114:P114)=0),$B114,0)</f>
        <v>0</v>
      </c>
      <c r="R114">
        <f ca="1">IF(AND($B114&gt;0,SUM(R$3:R113)=0,SUM($H114:Q114)=0),$B114,0)</f>
        <v>0</v>
      </c>
      <c r="S114">
        <f ca="1">IF(AND($B114&gt;0,SUM(S$3:S113)=0,SUM($H114:R114)=0),$B114,0)</f>
        <v>0</v>
      </c>
      <c r="T114">
        <f ca="1">IF(AND($B114&gt;0,SUM(T$3:T113)=0,SUM($H114:S114)=0),$B114,0)</f>
        <v>0</v>
      </c>
      <c r="U114">
        <f ca="1">IF(AND($B114&gt;0,SUM(U$3:U113)=0,SUM($H114:T114)=0),$B114,0)</f>
        <v>0</v>
      </c>
      <c r="V114">
        <f ca="1">IF(AND($B114&gt;0,SUM(V$3:V113)=0,SUM($H114:U114)=0),$B114,0)</f>
        <v>0</v>
      </c>
      <c r="W114">
        <f ca="1">IF(AND($B114&gt;0,SUM(W$3:W113)=0,SUM($H114:V114)=0),$B114,0)</f>
        <v>0</v>
      </c>
      <c r="X114">
        <f ca="1">IF(AND($B114&gt;0,SUM(X$3:X113)=0,SUM($H114:W114)=0),$B114,0)</f>
        <v>0</v>
      </c>
      <c r="Y114">
        <f ca="1">IF(AND($B114&gt;0,SUM(Y$3:Y113)=0,SUM($H114:X114)=0),$B114,0)</f>
        <v>0</v>
      </c>
      <c r="Z114">
        <f ca="1">IF(AND($B114&gt;0,SUM(Z$3:Z113)=0,SUM($H114:Y114)=0),$B114,0)</f>
        <v>0</v>
      </c>
      <c r="AA114">
        <f ca="1">IF(AND($B114&gt;0,SUM(AA$3:AA113)=0,SUM($H114:Z114)=0),$B114,0)</f>
        <v>0</v>
      </c>
      <c r="AB114">
        <f ca="1">IF(AND($B114&gt;0,SUM(AB$3:AB113)=0,SUM($H114:AA114)=0),$B114,0)</f>
        <v>0</v>
      </c>
      <c r="AC114">
        <f ca="1">IF(AND($B114&gt;0,SUM(AC$3:AC113)=0,SUM($H114:AB114)=0),$B114,0)</f>
        <v>0</v>
      </c>
      <c r="AD114">
        <f ca="1">IF(AND($B114&gt;0,SUM(AD$3:AD113)=0,SUM($H114:AC114)=0),$B114,0)</f>
        <v>0</v>
      </c>
      <c r="AE114">
        <f ca="1">IF(AND($B114&gt;0,SUM(AE$3:AE113)=0,SUM($H114:AD114)=0),$B114,0)</f>
        <v>0</v>
      </c>
      <c r="AF114">
        <f ca="1">IF(AND($B114&gt;0,SUM(AF$3:AF113)=0,SUM($H114:AE114)=0),$B114,0)</f>
        <v>0</v>
      </c>
      <c r="AG114">
        <f ca="1">IF(AND($B114&gt;0,SUM(AG$3:AG113)=0,SUM($H114:AF114)=0),$B114,0)</f>
        <v>0</v>
      </c>
      <c r="AH114">
        <f ca="1">IF(AND($B114&gt;0,SUM(AH$3:AH113)=0,SUM($H114:AG114)=0),$B114,0)</f>
        <v>0</v>
      </c>
      <c r="AI114">
        <f ca="1">IF(AND($B114&gt;0,SUM(AI$3:AI113)=0,SUM($H114:AH114)=0),$B114,0)</f>
        <v>0</v>
      </c>
      <c r="AJ114">
        <f ca="1">IF(AND($B114&gt;0,SUM(AJ$3:AJ113)=0,SUM($H114:AI114)=0),$B114,0)</f>
        <v>0</v>
      </c>
      <c r="AK114">
        <f ca="1">IF(AND($B114&gt;0,SUM(AK$3:AK113)=0,SUM($H114:AJ114)=0),$B114,0)</f>
        <v>0</v>
      </c>
      <c r="AL114">
        <f ca="1">IF(AND($B114&gt;0,SUM(AL$3:AL113)=0,SUM($H114:AK114)=0),$B114,0)</f>
        <v>0</v>
      </c>
      <c r="AM114">
        <f ca="1">IF(AND($B114&gt;0,SUM(AM$3:AM113)=0,SUM($H114:AL114)=0),$B114,0)</f>
        <v>0</v>
      </c>
      <c r="AN114">
        <f ca="1">IF(AND($B114&gt;0,SUM(AN$3:AN113)=0,SUM($H114:AM114)=0),$B114,0)</f>
        <v>0</v>
      </c>
      <c r="AO114">
        <f ca="1">IF(AND($B114&gt;0,SUM(AO$3:AO113)=0,SUM($H114:AN114)=0),$B114,0)</f>
        <v>0</v>
      </c>
      <c r="AP114">
        <f ca="1">IF(AND($B114&gt;0,SUM(AP$3:AP113)=0,SUM($H114:AO114)=0),$B114,0)</f>
        <v>0</v>
      </c>
      <c r="AQ114">
        <f ca="1">IF(AND($B114&gt;0,SUM(AQ$3:AQ113)=0,SUM($H114:AP114)=0),$B114,0)</f>
        <v>0</v>
      </c>
      <c r="AR114">
        <f ca="1">IF(AND($B114&gt;0,SUM(AR$3:AR113)=0,SUM($H114:AQ114)=0),$B114,0)</f>
        <v>0</v>
      </c>
      <c r="AS114">
        <f ca="1">IF(AND($B114&gt;0,SUM(AS$3:AS113)=0,SUM($H114:AR114)=0),$B114,0)</f>
        <v>0</v>
      </c>
      <c r="AT114">
        <f ca="1">IF(AND($B114&gt;0,SUM(AT$3:AT113)=0,SUM($H114:AS114)=0),$B114,0)</f>
        <v>0</v>
      </c>
      <c r="AU114">
        <f ca="1">IF(AND($B114&gt;0,SUM(AU$3:AU113)=0,SUM($H114:AT114)=0),$B114,0)</f>
        <v>0</v>
      </c>
      <c r="AV114">
        <f ca="1">IF(AND($B114&gt;0,SUM(AV$3:AV113)=0,SUM($H114:AU114)=0),$B114,0)</f>
        <v>0</v>
      </c>
      <c r="AW114">
        <f ca="1">IF(AND($B114&gt;0,SUM(AW$3:AW113)=0,SUM($H114:AV114)=0),$B114,0)</f>
        <v>0</v>
      </c>
      <c r="AX114">
        <f ca="1">IF(AND($B114&gt;0,SUM(AX$3:AX113)=0,SUM($H114:AW114)=0),$B114,0)</f>
        <v>0</v>
      </c>
      <c r="AY114">
        <f ca="1">IF(AND($B114&gt;0,SUM(AY$3:AY113)=0,SUM($H114:AX114)=0),$B114,0)</f>
        <v>0</v>
      </c>
      <c r="AZ114">
        <f ca="1">IF(AND($B114&gt;0,SUM(AZ$3:AZ113)=0,SUM($H114:AY114)=0),$B114,0)</f>
        <v>0</v>
      </c>
      <c r="BA114">
        <f ca="1">IF(AND($B114&gt;0,SUM(BA$3:BA113)=0,SUM($H114:AZ114)=0),$B114,0)</f>
        <v>0</v>
      </c>
      <c r="BB114">
        <f ca="1">IF(AND($B114&gt;0,SUM(BB$3:BB113)=0,SUM($H114:BA114)=0),$B114,0)</f>
        <v>0</v>
      </c>
      <c r="BC114">
        <f ca="1">IF(AND($B114&gt;0,SUM(BC$3:BC113)=0,SUM($H114:BB114)=0),$B114,0)</f>
        <v>0</v>
      </c>
      <c r="BD114">
        <f ca="1">IF(AND($B114&gt;0,SUM(BD$3:BD113)=0,SUM($H114:BC114)=0),$B114,0)</f>
        <v>0</v>
      </c>
      <c r="BE114">
        <f ca="1">IF(AND($B114&gt;0,SUM(BE$3:BE113)=0,SUM($H114:BD114)=0),$B114,0)</f>
        <v>0</v>
      </c>
      <c r="BF114">
        <f ca="1">IF(AND($B114&gt;0,SUM(BF$3:BF113)=0,SUM($H114:BE114)=0),$B114,0)</f>
        <v>0</v>
      </c>
      <c r="BG114">
        <f ca="1">IF(AND($B114&gt;0,SUM(BG$3:BG113)=0,SUM($H114:BF114)=0),$B114,0)</f>
        <v>0</v>
      </c>
      <c r="BH114">
        <f ca="1">IF(AND($B114&gt;0,SUM(BH$3:BH113)=0,SUM($H114:BG114)=0),$B114,0)</f>
        <v>0</v>
      </c>
      <c r="BI114">
        <f ca="1">IF(AND($B114&gt;0,SUM(BI$3:BI113)=0,SUM($H114:BH114)=0),$B114,0)</f>
        <v>0</v>
      </c>
      <c r="BJ114">
        <f ca="1">IF(AND($B114&gt;0,SUM(BJ$3:BJ113)=0,SUM($H114:BI114)=0),$B114,0)</f>
        <v>0</v>
      </c>
      <c r="BK114">
        <f ca="1">IF(AND($B114&gt;0,SUM(BK$3:BK113)=0,SUM($H114:BJ114)=0),$B114,0)</f>
        <v>0</v>
      </c>
      <c r="BL114">
        <f ca="1">IF(AND($B114&gt;0,SUM(BL$3:BL113)=0,SUM($H114:BK114)=0),$B114,0)</f>
        <v>0</v>
      </c>
      <c r="BM114">
        <f ca="1">IF(AND($B114&gt;0,SUM(BM$3:BM113)=0,SUM($H114:BL114)=0),$B114,0)</f>
        <v>0</v>
      </c>
      <c r="BN114">
        <f ca="1">IF(AND($B114&gt;0,SUM(BN$3:BN113)=0,SUM($H114:BM114)=0),$B114,0)</f>
        <v>0</v>
      </c>
      <c r="BO114">
        <f ca="1">IF(AND($B114&gt;0,SUM(BO$3:BO113)=0,SUM($H114:BN114)=0),$B114,0)</f>
        <v>0</v>
      </c>
      <c r="BP114">
        <f ca="1">IF(AND($B114&gt;0,SUM(BP$3:BP113)=0,SUM($H114:BO114)=0),$B114,0)</f>
        <v>0</v>
      </c>
      <c r="BQ114">
        <f ca="1">IF(AND($B114&gt;0,SUM(BQ$3:BQ113)=0,SUM($H114:BP114)=0),$B114,0)</f>
        <v>0</v>
      </c>
      <c r="BR114">
        <f ca="1">IF(AND($B114&gt;0,SUM(BR$3:BR113)=0,SUM($H114:BQ114)=0),$B114,0)</f>
        <v>0</v>
      </c>
      <c r="BS114">
        <f ca="1">IF(AND($B114&gt;0,SUM(BS$3:BS113)=0,SUM($H114:BR114)=0),$B114,0)</f>
        <v>0</v>
      </c>
      <c r="BT114">
        <f ca="1">IF(AND($B114&gt;0,SUM(BT$3:BT113)=0,SUM($H114:BS114)=0),$B114,0)</f>
        <v>0</v>
      </c>
      <c r="BU114">
        <f ca="1">IF(AND($B114&gt;0,SUM(BU$3:BU113)=0,SUM($H114:BT114)=0),$B114,0)</f>
        <v>0</v>
      </c>
      <c r="BV114">
        <f ca="1">IF(AND($B114&gt;0,SUM(BV$3:BV113)=0,SUM($H114:BU114)=0),$B114,0)</f>
        <v>0</v>
      </c>
      <c r="BW114">
        <f ca="1">IF(AND($B114&gt;0,SUM(BW$3:BW113)=0,SUM($H114:BV114)=0),$B114,0)</f>
        <v>0</v>
      </c>
      <c r="BX114">
        <f ca="1">IF(AND($B114&gt;0,SUM(BX$3:BX113)=0,SUM($H114:BW114)=0),$B114,0)</f>
        <v>0</v>
      </c>
      <c r="BY114">
        <f ca="1">IF(AND($B114&gt;0,SUM(BY$3:BY113)=0,SUM($H114:BX114)=0),$B114,0)</f>
        <v>0</v>
      </c>
      <c r="BZ114">
        <f ca="1">IF(AND($B114&gt;0,SUM(BZ$3:BZ113)=0,SUM($H114:BY114)=0),$B114,0)</f>
        <v>0</v>
      </c>
      <c r="CA114">
        <f ca="1">IF(AND($B114&gt;0,SUM(CA$3:CA113)=0,SUM($H114:BZ114)=0),$B114,0)</f>
        <v>0</v>
      </c>
      <c r="CB114">
        <f ca="1">IF(AND($B114&gt;0,SUM(CB$3:CB113)=0,SUM($H114:CA114)=0),$B114,0)</f>
        <v>0</v>
      </c>
      <c r="CC114">
        <f ca="1">IF(AND($B114&gt;0,SUM(CC$3:CC113)=0,SUM($H114:CB114)=0),$B114,0)</f>
        <v>0</v>
      </c>
      <c r="CD114">
        <f ca="1">IF(AND($B114&gt;0,SUM(CD$3:CD113)=0,SUM($H114:CC114)=0),$B114,0)</f>
        <v>0</v>
      </c>
      <c r="CE114">
        <f ca="1">IF(AND($B114&gt;0,SUM(CE$3:CE113)=0,SUM($H114:CD114)=0),$B114,0)</f>
        <v>0</v>
      </c>
      <c r="CF114">
        <f ca="1">IF(AND($B114&gt;0,SUM(CF$3:CF113)=0,SUM($H114:CE114)=0),$B114,0)</f>
        <v>0</v>
      </c>
      <c r="CG114">
        <f ca="1">IF(AND($B114&gt;0,SUM(CG$3:CG113)=0,SUM($H114:CF114)=0),$B114,0)</f>
        <v>0</v>
      </c>
      <c r="CH114">
        <f ca="1">IF(AND($B114&gt;0,SUM(CH$3:CH113)=0,SUM($H114:CG114)=0),$B114,0)</f>
        <v>0</v>
      </c>
      <c r="CI114">
        <f ca="1">IF(AND($B114&gt;0,SUM(CI$3:CI113)=0,SUM($H114:CH114)=0),$B114,0)</f>
        <v>0</v>
      </c>
      <c r="CJ114">
        <f ca="1">IF(AND($B114&gt;0,SUM(CJ$3:CJ113)=0,SUM($H114:CI114)=0),$B114,0)</f>
        <v>0</v>
      </c>
      <c r="CK114">
        <f ca="1">IF(AND($B114&gt;0,SUM(CK$3:CK113)=0,SUM($H114:CJ114)=0),$B114,0)</f>
        <v>0</v>
      </c>
      <c r="CL114">
        <f ca="1">IF(AND($B114&gt;0,SUM(CL$3:CL113)=0,SUM($H114:CK114)=0),$B114,0)</f>
        <v>0</v>
      </c>
      <c r="CM114">
        <f ca="1">IF(AND($B114&gt;0,SUM(CM$3:CM113)=0,SUM($H114:CL114)=0),$B114,0)</f>
        <v>0</v>
      </c>
      <c r="CN114">
        <f ca="1">IF(AND($B114&gt;0,SUM(CN$3:CN113)=0,SUM($H114:CM114)=0),$B114,0)</f>
        <v>0</v>
      </c>
      <c r="CO114">
        <f ca="1">IF(AND($B114&gt;0,SUM(CO$3:CO113)=0,SUM($H114:CN114)=0),$B114,0)</f>
        <v>0</v>
      </c>
      <c r="CP114">
        <f ca="1">IF(AND($B114&gt;0,SUM(CP$3:CP113)=0,SUM($H114:CO114)=0),$B114,0)</f>
        <v>0</v>
      </c>
      <c r="CQ114">
        <f ca="1">IF(AND($B114&gt;0,SUM(CQ$3:CQ113)=0,SUM($H114:CP114)=0),$B114,0)</f>
        <v>0</v>
      </c>
      <c r="CR114">
        <f ca="1">IF(AND($B114&gt;0,SUM(CR$3:CR113)=0,SUM($H114:CQ114)=0),$B114,0)</f>
        <v>0</v>
      </c>
      <c r="CS114">
        <f ca="1">IF(AND($B114&gt;0,SUM(CS$3:CS113)=0,SUM($H114:CR114)=0),$B114,0)</f>
        <v>0</v>
      </c>
      <c r="CT114">
        <f ca="1">IF(AND($B114&gt;0,SUM(CT$3:CT113)=0,SUM($H114:CS114)=0),$B114,0)</f>
        <v>0</v>
      </c>
      <c r="CU114">
        <f ca="1">IF(AND($B114&gt;0,SUM(CU$3:CU113)=0,SUM($H114:CT114)=0),$B114,0)</f>
        <v>0</v>
      </c>
      <c r="CV114">
        <f ca="1">IF(AND($B114&gt;0,SUM(CV$3:CV113)=0,SUM($H114:CU114)=0),$B114,0)</f>
        <v>0</v>
      </c>
      <c r="CW114">
        <f ca="1">IF(AND($B114&gt;0,SUM(CW$3:CW113)=0,SUM($H114:CV114)=0),$B114,0)</f>
        <v>0</v>
      </c>
      <c r="CX114">
        <f ca="1">IF(AND($B114&gt;0,SUM(CX$3:CX113)=0,SUM($H114:CW114)=0),$B114,0)</f>
        <v>0</v>
      </c>
      <c r="CY114">
        <f ca="1">IF(AND($B114&gt;0,SUM(CY$3:CY113)=0,SUM($H114:CX114)=0),$B114,0)</f>
        <v>0</v>
      </c>
      <c r="CZ114">
        <f ca="1">IF(AND($B114&gt;0,SUM(CZ$3:CZ113)=0,SUM($H114:CY114)=0),$B114,0)</f>
        <v>0</v>
      </c>
      <c r="DA114">
        <f ca="1">IF(AND($B114&gt;0,SUM(DA$3:DA113)=0,SUM($H114:CZ114)=0),$B114,0)</f>
        <v>0</v>
      </c>
      <c r="DB114">
        <f ca="1">IF(AND($B114&gt;0,SUM(DB$3:DB113)=0,SUM($H114:DA114)=0),$B114,0)</f>
        <v>0</v>
      </c>
      <c r="DC114">
        <f ca="1">IF(AND($B114&gt;0,SUM(DC$3:DC113)=0,SUM($H114:DB114)=0),$B114,0)</f>
        <v>0</v>
      </c>
      <c r="DD114">
        <f ca="1">IF(AND($B114&gt;0,SUM(DD$3:DD113)=0,SUM($H114:DC114)=0),$B114,0)</f>
        <v>0</v>
      </c>
      <c r="DE114">
        <f ca="1">IF(AND($B114&gt;0,SUM(DE$3:DE113)=0,SUM($H114:DD114)=0),$B114,0)</f>
        <v>0</v>
      </c>
      <c r="DF114">
        <f ca="1">IF(AND($B114&gt;0,SUM(DF$3:DF113)=0,SUM($H114:DE114)=0),$B114,0)</f>
        <v>0</v>
      </c>
      <c r="DG114">
        <f ca="1">IF(AND($B114&gt;0,SUM(DG$3:DG113)=0,SUM($H114:DF114)=0),$B114,0)</f>
        <v>0</v>
      </c>
      <c r="DH114">
        <f ca="1">IF(AND($B114&gt;0,SUM(DH$3:DH113)=0,SUM($H114:DG114)=0),$B114,0)</f>
        <v>0</v>
      </c>
      <c r="DI114">
        <f ca="1">IF(AND($B114&gt;0,SUM(DI$3:DI113)=0,SUM($H114:DH114)=0),$B114,0)</f>
        <v>0</v>
      </c>
      <c r="DJ114">
        <f ca="1">IF(AND($B114&gt;0,SUM(DJ$3:DJ113)=0,SUM($H114:DI114)=0),$B114,0)</f>
        <v>0</v>
      </c>
      <c r="DK114">
        <f ca="1">IF(AND($B114&gt;0,SUM(DK$3:DK113)=0,SUM($H114:DJ114)=0),$B114,0)</f>
        <v>0</v>
      </c>
      <c r="DL114">
        <f ca="1">IF(AND($B114&gt;0,SUM(DL$3:DL113)=0,SUM($H114:DK114)=0),$B114,0)</f>
        <v>0</v>
      </c>
      <c r="DM114">
        <f ca="1">IF(AND($B114&gt;0,SUM(DM$3:DM113)=0,SUM($H114:DL114)=0),$B114,0)</f>
        <v>0</v>
      </c>
      <c r="DN114">
        <f ca="1">IF(AND($B114&gt;0,SUM(DN$3:DN113)=0,SUM($H114:DM114)=0),$B114,0)</f>
        <v>0</v>
      </c>
      <c r="DO114">
        <f ca="1">IF(AND($B114&gt;0,SUM(DO$3:DO113)=0,SUM($H114:DN114)=0),$B114,0)</f>
        <v>0</v>
      </c>
      <c r="DP114">
        <f ca="1">IF(AND($B114&gt;0,SUM(DP$3:DP113)=0,SUM($H114:DO114)=0),$B114,0)</f>
        <v>0</v>
      </c>
      <c r="DQ114">
        <f ca="1">IF(AND($B114&gt;0,SUM(DQ$3:DQ113)=0,SUM($H114:DP114)=0),$B114,0)</f>
        <v>0</v>
      </c>
      <c r="DR114">
        <f ca="1">IF(AND($B114&gt;0,SUM(DR$3:DR113)=0,SUM($H114:DQ114)=0),$B114,0)</f>
        <v>0</v>
      </c>
      <c r="DS114">
        <f ca="1">IF(AND($B114&gt;0,SUM(DS$3:DS113)=0,SUM($H114:DR114)=0),$B114,0)</f>
        <v>0</v>
      </c>
      <c r="DT114">
        <f ca="1">IF(AND($B114&gt;0,SUM(DT$3:DT113)=0,SUM($H114:DS114)=0),$B114,0)</f>
        <v>0</v>
      </c>
      <c r="DU114">
        <f ca="1">IF(AND($B114&gt;0,SUM(DU$3:DU113)=0,SUM($H114:DT114)=0),$B114,0)</f>
        <v>0</v>
      </c>
      <c r="DV114">
        <f ca="1">IF(AND($B114&gt;0,SUM(DV$3:DV113)=0,SUM($H114:DU114)=0),$B114,0)</f>
        <v>0</v>
      </c>
      <c r="DW114">
        <f ca="1">IF(AND($B114&gt;0,SUM(DW$3:DW113)=0,SUM($H114:DV114)=0),$B114,0)</f>
        <v>0</v>
      </c>
      <c r="DX114">
        <f ca="1">IF(AND($B114&gt;0,SUM(DX$3:DX113)=0,SUM($H114:DW114)=0),$B114,0)</f>
        <v>0</v>
      </c>
      <c r="DY114">
        <f ca="1">IF(AND($B114&gt;0,SUM(DY$3:DY113)=0,SUM($H114:DX114)=0),$B114,0)</f>
        <v>0</v>
      </c>
      <c r="DZ114">
        <f ca="1">IF(AND($B114&gt;0,SUM(DZ$3:DZ113)=0,SUM($H114:DY114)=0),$B114,0)</f>
        <v>0</v>
      </c>
      <c r="EA114">
        <f ca="1">IF(AND($B114&gt;0,SUM(EA$3:EA113)=0,SUM($H114:DZ114)=0),$B114,0)</f>
        <v>0</v>
      </c>
      <c r="EB114">
        <f ca="1">IF(AND($B114&gt;0,SUM(EB$3:EB113)=0,SUM($H114:EA114)=0),$B114,0)</f>
        <v>0</v>
      </c>
      <c r="EC114">
        <f ca="1">IF(AND($B114&gt;0,SUM(EC$3:EC113)=0,SUM($H114:EB114)=0),$B114,0)</f>
        <v>0</v>
      </c>
      <c r="ED114">
        <f ca="1">IF(AND($B114&gt;0,SUM(ED$3:ED113)=0,SUM($H114:EC114)=0),$B114,0)</f>
        <v>0</v>
      </c>
      <c r="EE114">
        <f ca="1">IF(AND($B114&gt;0,SUM(EE$3:EE113)=0,SUM($H114:ED114)=0),$B114,0)</f>
        <v>0</v>
      </c>
      <c r="EF114">
        <f ca="1">IF(AND($B114&gt;0,SUM(EF$3:EF113)=0,SUM($H114:EE114)=0),$B114,0)</f>
        <v>0</v>
      </c>
      <c r="EG114">
        <f ca="1">IF(AND($B114&gt;0,SUM(EG$3:EG113)=0,SUM($H114:EF114)=0),$B114,0)</f>
        <v>0</v>
      </c>
      <c r="EH114">
        <f ca="1">IF(AND($B114&gt;0,SUM(EH$3:EH113)=0,SUM($H114:EG114)=0),$B114,0)</f>
        <v>0</v>
      </c>
      <c r="EI114">
        <f ca="1">IF(AND($B114&gt;0,SUM(EI$3:EI113)=0,SUM($H114:EH114)=0),$B114,0)</f>
        <v>0</v>
      </c>
      <c r="EJ114">
        <f ca="1">IF(AND($B114&gt;0,SUM(EJ$3:EJ113)=0,SUM($H114:EI114)=0),$B114,0)</f>
        <v>0</v>
      </c>
      <c r="EK114">
        <f ca="1">IF(AND($B114&gt;0,SUM(EK$3:EK113)=0,SUM($H114:EJ114)=0),$B114,0)</f>
        <v>0</v>
      </c>
      <c r="EL114">
        <f ca="1">IF(AND($B114&gt;0,SUM(EL$3:EL113)=0,SUM($H114:EK114)=0),$B114,0)</f>
        <v>0</v>
      </c>
      <c r="EM114">
        <f ca="1">IF(AND($B114&gt;0,SUM(EM$3:EM113)=0,SUM($H114:EL114)=0),$B114,0)</f>
        <v>0</v>
      </c>
      <c r="EN114">
        <f ca="1">IF(AND($B114&gt;0,SUM(EN$3:EN113)=0,SUM($H114:EM114)=0),$B114,0)</f>
        <v>0</v>
      </c>
      <c r="EO114">
        <f ca="1">IF(AND($B114&gt;0,SUM(EO$3:EO113)=0,SUM($H114:EN114)=0),$B114,0)</f>
        <v>0</v>
      </c>
      <c r="EP114">
        <f ca="1">IF(AND($B114&gt;0,SUM(EP$3:EP113)=0,SUM($H114:EO114)=0),$B114,0)</f>
        <v>0</v>
      </c>
      <c r="EQ114">
        <f ca="1">IF(AND($B114&gt;0,SUM(EQ$3:EQ113)=0,SUM($H114:EP114)=0),$B114,0)</f>
        <v>0</v>
      </c>
      <c r="ER114">
        <f ca="1">IF(AND($B114&gt;0,SUM(ER$3:ER113)=0,SUM($H114:EQ114)=0),$B114,0)</f>
        <v>0</v>
      </c>
      <c r="ES114">
        <f ca="1">IF(AND($B114&gt;0,SUM(ES$3:ES113)=0,SUM($H114:ER114)=0),$B114,0)</f>
        <v>0</v>
      </c>
      <c r="ET114">
        <f ca="1">IF(AND($B114&gt;0,SUM(ET$3:ET113)=0,SUM($H114:ES114)=0),$B114,0)</f>
        <v>0</v>
      </c>
      <c r="EU114">
        <f ca="1">IF(AND($B114&gt;0,SUM(EU$3:EU113)=0,SUM($H114:ET114)=0),$B114,0)</f>
        <v>0</v>
      </c>
      <c r="EV114">
        <f ca="1">IF(AND($B114&gt;0,SUM(EV$3:EV113)=0,SUM($H114:EU114)=0),$B114,0)</f>
        <v>0</v>
      </c>
      <c r="EW114">
        <f ca="1">IF(AND($B114&gt;0,SUM(EW$3:EW113)=0,SUM($H114:EV114)=0),$B114,0)</f>
        <v>0</v>
      </c>
      <c r="EX114">
        <f ca="1">IF(AND($B114&gt;0,SUM(EX$3:EX113)=0,SUM($H114:EW114)=0),$B114,0)</f>
        <v>0</v>
      </c>
      <c r="EY114">
        <f ca="1">IF(AND($B114&gt;0,SUM(EY$3:EY113)=0,SUM($H114:EX114)=0),$B114,0)</f>
        <v>0</v>
      </c>
      <c r="EZ114">
        <f ca="1">IF(AND($B114&gt;0,SUM(EZ$3:EZ113)=0,SUM($H114:EY114)=0),$B114,0)</f>
        <v>0</v>
      </c>
      <c r="FA114">
        <f ca="1">IF(AND($B114&gt;0,SUM(FA$3:FA113)=0,SUM($H114:EZ114)=0),$B114,0)</f>
        <v>0</v>
      </c>
      <c r="FB114">
        <f ca="1">IF(AND($B114&gt;0,SUM(FB$3:FB113)=0,SUM($H114:FA114)=0),$B114,0)</f>
        <v>0</v>
      </c>
      <c r="FC114">
        <f ca="1">IF(AND($B114&gt;0,SUM(FC$3:FC113)=0,SUM($H114:FB114)=0),$B114,0)</f>
        <v>0</v>
      </c>
      <c r="FD114">
        <f ca="1">IF(AND($B114&gt;0,SUM(FD$3:FD113)=0,SUM($H114:FC114)=0),$B114,0)</f>
        <v>0</v>
      </c>
      <c r="FE114">
        <f ca="1">IF(AND($B114&gt;0,SUM(FE$3:FE113)=0,SUM($H114:FD114)=0),$B114,0)</f>
        <v>0</v>
      </c>
      <c r="FF114">
        <f ca="1">IF(AND($B114&gt;0,SUM(FF$3:FF113)=0,SUM($H114:FE114)=0),$B114,0)</f>
        <v>0</v>
      </c>
      <c r="FG114">
        <f ca="1">IF(AND($B114&gt;0,SUM(FG$3:FG113)=0,SUM($H114:FF114)=0),$B114,0)</f>
        <v>0</v>
      </c>
      <c r="FH114">
        <f ca="1">IF(AND($B114&gt;0,SUM(FH$3:FH113)=0,SUM($H114:FG114)=0),$B114,0)</f>
        <v>0</v>
      </c>
      <c r="FI114">
        <f ca="1">IF(AND($B114&gt;0,SUM(FI$3:FI113)=0,SUM($H114:FH114)=0),$B114,0)</f>
        <v>0</v>
      </c>
      <c r="FJ114">
        <f ca="1">IF(AND($B114&gt;0,SUM(FJ$3:FJ113)=0,SUM($H114:FI114)=0),$B114,0)</f>
        <v>0</v>
      </c>
      <c r="FK114">
        <f ca="1">IF(AND($B114&gt;0,SUM(FK$3:FK113)=0,SUM($H114:FJ114)=0),$B114,0)</f>
        <v>0</v>
      </c>
      <c r="FL114">
        <f ca="1">IF(AND($B114&gt;0,SUM(FL$3:FL113)=0,SUM($H114:FK114)=0),$B114,0)</f>
        <v>0</v>
      </c>
      <c r="FM114">
        <f ca="1">IF(AND($B114&gt;0,SUM(FM$3:FM113)=0,SUM($H114:FL114)=0),$B114,0)</f>
        <v>0</v>
      </c>
      <c r="FN114">
        <f ca="1">IF(AND($B114&gt;0,SUM(FN$3:FN113)=0,SUM($H114:FM114)=0),$B114,0)</f>
        <v>0</v>
      </c>
      <c r="FS114" s="67" t="s">
        <v>195</v>
      </c>
      <c r="FT114" s="67" t="s">
        <v>196</v>
      </c>
      <c r="FU114" s="342" t="s">
        <v>92</v>
      </c>
      <c r="FV114" s="69">
        <f>IF(AND(HOOD_SW=SelectionData!FW77,CVC_SW=SelectionData!FW78),2,1)</f>
        <v>1</v>
      </c>
      <c r="FY114" s="249" t="s">
        <v>638</v>
      </c>
      <c r="FZ114" s="67" t="s">
        <v>196</v>
      </c>
      <c r="GA114" s="67" t="str">
        <f>""</f>
        <v/>
      </c>
      <c r="GB114" s="69">
        <f>IF(AND(HOOD_SW=SelectionData!GC77,CVC_SW=SelectionData!GC78),2,1)</f>
        <v>1</v>
      </c>
      <c r="GE114" s="310" t="s">
        <v>855</v>
      </c>
      <c r="GF114" s="67" t="s">
        <v>196</v>
      </c>
      <c r="GG114" s="67" t="str">
        <f>""</f>
        <v/>
      </c>
      <c r="GH114" s="69">
        <v>1</v>
      </c>
    </row>
    <row r="115" spans="1:190" ht="15.75" thickBot="1" x14ac:dyDescent="0.3">
      <c r="A115">
        <v>115</v>
      </c>
      <c r="B115">
        <f ca="1">IF(OR(Valintaohjelma!D$43=SelectionData!F$43,Valintaohjelma!D$44=SelectionData!F$44),'Product Codes'!A115,0)</f>
        <v>0</v>
      </c>
      <c r="C115" s="240" t="str">
        <f t="shared" ca="1" si="10"/>
        <v>Kanavapelti 125mm kanavaan (Jousipalautteinen peltimoottori hankittava erikseen)</v>
      </c>
      <c r="D115" s="240" t="str">
        <f t="shared" ca="1" si="11"/>
        <v>CRTc-125-4</v>
      </c>
      <c r="E115" s="240" t="str">
        <f t="shared" ca="1" si="12"/>
        <v>******</v>
      </c>
      <c r="F115" s="240">
        <f t="shared" ca="1" si="13"/>
        <v>1</v>
      </c>
      <c r="G115" s="47">
        <f ca="1">INDEX($I$2:$FN$2,ROWS(G$2:G115))</f>
        <v>1</v>
      </c>
      <c r="H115">
        <v>0</v>
      </c>
      <c r="I115">
        <f ca="1">IF(AND($B115&gt;0,SUM(I$3:I114)=0,SUM($H115:H115)=0),$B115,0)</f>
        <v>0</v>
      </c>
      <c r="J115">
        <f ca="1">IF(AND($B115&gt;0,SUM(J$3:J114)=0,SUM($H115:I115)=0),$B115,0)</f>
        <v>0</v>
      </c>
      <c r="K115">
        <f ca="1">IF(AND($B115&gt;0,SUM(K$3:K114)=0,SUM($H115:J115)=0),$B115,0)</f>
        <v>0</v>
      </c>
      <c r="L115">
        <f ca="1">IF(AND($B115&gt;0,SUM(L$3:L114)=0,SUM($H115:K115)=0),$B115,0)</f>
        <v>0</v>
      </c>
      <c r="M115">
        <f ca="1">IF(AND($B115&gt;0,SUM(M$3:M114)=0,SUM($H115:L115)=0),$B115,0)</f>
        <v>0</v>
      </c>
      <c r="N115">
        <f ca="1">IF(AND($B115&gt;0,SUM(N$3:N114)=0,SUM($H115:M115)=0),$B115,0)</f>
        <v>0</v>
      </c>
      <c r="O115">
        <f ca="1">IF(AND($B115&gt;0,SUM(O$3:O114)=0,SUM($H115:N115)=0),$B115,0)</f>
        <v>0</v>
      </c>
      <c r="P115">
        <f ca="1">IF(AND($B115&gt;0,SUM(P$3:P114)=0,SUM($H115:O115)=0),$B115,0)</f>
        <v>0</v>
      </c>
      <c r="Q115">
        <f ca="1">IF(AND($B115&gt;0,SUM(Q$3:Q114)=0,SUM($H115:P115)=0),$B115,0)</f>
        <v>0</v>
      </c>
      <c r="R115">
        <f ca="1">IF(AND($B115&gt;0,SUM(R$3:R114)=0,SUM($H115:Q115)=0),$B115,0)</f>
        <v>0</v>
      </c>
      <c r="S115">
        <f ca="1">IF(AND($B115&gt;0,SUM(S$3:S114)=0,SUM($H115:R115)=0),$B115,0)</f>
        <v>0</v>
      </c>
      <c r="T115">
        <f ca="1">IF(AND($B115&gt;0,SUM(T$3:T114)=0,SUM($H115:S115)=0),$B115,0)</f>
        <v>0</v>
      </c>
      <c r="U115">
        <f ca="1">IF(AND($B115&gt;0,SUM(U$3:U114)=0,SUM($H115:T115)=0),$B115,0)</f>
        <v>0</v>
      </c>
      <c r="V115">
        <f ca="1">IF(AND($B115&gt;0,SUM(V$3:V114)=0,SUM($H115:U115)=0),$B115,0)</f>
        <v>0</v>
      </c>
      <c r="W115">
        <f ca="1">IF(AND($B115&gt;0,SUM(W$3:W114)=0,SUM($H115:V115)=0),$B115,0)</f>
        <v>0</v>
      </c>
      <c r="X115">
        <f ca="1">IF(AND($B115&gt;0,SUM(X$3:X114)=0,SUM($H115:W115)=0),$B115,0)</f>
        <v>0</v>
      </c>
      <c r="Y115">
        <f ca="1">IF(AND($B115&gt;0,SUM(Y$3:Y114)=0,SUM($H115:X115)=0),$B115,0)</f>
        <v>0</v>
      </c>
      <c r="Z115">
        <f ca="1">IF(AND($B115&gt;0,SUM(Z$3:Z114)=0,SUM($H115:Y115)=0),$B115,0)</f>
        <v>0</v>
      </c>
      <c r="AA115">
        <f ca="1">IF(AND($B115&gt;0,SUM(AA$3:AA114)=0,SUM($H115:Z115)=0),$B115,0)</f>
        <v>0</v>
      </c>
      <c r="AB115">
        <f ca="1">IF(AND($B115&gt;0,SUM(AB$3:AB114)=0,SUM($H115:AA115)=0),$B115,0)</f>
        <v>0</v>
      </c>
      <c r="AC115">
        <f ca="1">IF(AND($B115&gt;0,SUM(AC$3:AC114)=0,SUM($H115:AB115)=0),$B115,0)</f>
        <v>0</v>
      </c>
      <c r="AD115">
        <f ca="1">IF(AND($B115&gt;0,SUM(AD$3:AD114)=0,SUM($H115:AC115)=0),$B115,0)</f>
        <v>0</v>
      </c>
      <c r="AE115">
        <f ca="1">IF(AND($B115&gt;0,SUM(AE$3:AE114)=0,SUM($H115:AD115)=0),$B115,0)</f>
        <v>0</v>
      </c>
      <c r="AF115">
        <f ca="1">IF(AND($B115&gt;0,SUM(AF$3:AF114)=0,SUM($H115:AE115)=0),$B115,0)</f>
        <v>0</v>
      </c>
      <c r="AG115">
        <f ca="1">IF(AND($B115&gt;0,SUM(AG$3:AG114)=0,SUM($H115:AF115)=0),$B115,0)</f>
        <v>0</v>
      </c>
      <c r="AH115">
        <f ca="1">IF(AND($B115&gt;0,SUM(AH$3:AH114)=0,SUM($H115:AG115)=0),$B115,0)</f>
        <v>0</v>
      </c>
      <c r="AI115">
        <f ca="1">IF(AND($B115&gt;0,SUM(AI$3:AI114)=0,SUM($H115:AH115)=0),$B115,0)</f>
        <v>0</v>
      </c>
      <c r="AJ115">
        <f ca="1">IF(AND($B115&gt;0,SUM(AJ$3:AJ114)=0,SUM($H115:AI115)=0),$B115,0)</f>
        <v>0</v>
      </c>
      <c r="AK115">
        <f ca="1">IF(AND($B115&gt;0,SUM(AK$3:AK114)=0,SUM($H115:AJ115)=0),$B115,0)</f>
        <v>0</v>
      </c>
      <c r="AL115">
        <f ca="1">IF(AND($B115&gt;0,SUM(AL$3:AL114)=0,SUM($H115:AK115)=0),$B115,0)</f>
        <v>0</v>
      </c>
      <c r="AM115">
        <f ca="1">IF(AND($B115&gt;0,SUM(AM$3:AM114)=0,SUM($H115:AL115)=0),$B115,0)</f>
        <v>0</v>
      </c>
      <c r="AN115">
        <f ca="1">IF(AND($B115&gt;0,SUM(AN$3:AN114)=0,SUM($H115:AM115)=0),$B115,0)</f>
        <v>0</v>
      </c>
      <c r="AO115">
        <f ca="1">IF(AND($B115&gt;0,SUM(AO$3:AO114)=0,SUM($H115:AN115)=0),$B115,0)</f>
        <v>0</v>
      </c>
      <c r="AP115">
        <f ca="1">IF(AND($B115&gt;0,SUM(AP$3:AP114)=0,SUM($H115:AO115)=0),$B115,0)</f>
        <v>0</v>
      </c>
      <c r="AQ115">
        <f ca="1">IF(AND($B115&gt;0,SUM(AQ$3:AQ114)=0,SUM($H115:AP115)=0),$B115,0)</f>
        <v>0</v>
      </c>
      <c r="AR115">
        <f ca="1">IF(AND($B115&gt;0,SUM(AR$3:AR114)=0,SUM($H115:AQ115)=0),$B115,0)</f>
        <v>0</v>
      </c>
      <c r="AS115">
        <f ca="1">IF(AND($B115&gt;0,SUM(AS$3:AS114)=0,SUM($H115:AR115)=0),$B115,0)</f>
        <v>0</v>
      </c>
      <c r="AT115">
        <f ca="1">IF(AND($B115&gt;0,SUM(AT$3:AT114)=0,SUM($H115:AS115)=0),$B115,0)</f>
        <v>0</v>
      </c>
      <c r="AU115">
        <f ca="1">IF(AND($B115&gt;0,SUM(AU$3:AU114)=0,SUM($H115:AT115)=0),$B115,0)</f>
        <v>0</v>
      </c>
      <c r="AV115">
        <f ca="1">IF(AND($B115&gt;0,SUM(AV$3:AV114)=0,SUM($H115:AU115)=0),$B115,0)</f>
        <v>0</v>
      </c>
      <c r="AW115">
        <f ca="1">IF(AND($B115&gt;0,SUM(AW$3:AW114)=0,SUM($H115:AV115)=0),$B115,0)</f>
        <v>0</v>
      </c>
      <c r="AX115">
        <f ca="1">IF(AND($B115&gt;0,SUM(AX$3:AX114)=0,SUM($H115:AW115)=0),$B115,0)</f>
        <v>0</v>
      </c>
      <c r="AY115">
        <f ca="1">IF(AND($B115&gt;0,SUM(AY$3:AY114)=0,SUM($H115:AX115)=0),$B115,0)</f>
        <v>0</v>
      </c>
      <c r="AZ115">
        <f ca="1">IF(AND($B115&gt;0,SUM(AZ$3:AZ114)=0,SUM($H115:AY115)=0),$B115,0)</f>
        <v>0</v>
      </c>
      <c r="BA115">
        <f ca="1">IF(AND($B115&gt;0,SUM(BA$3:BA114)=0,SUM($H115:AZ115)=0),$B115,0)</f>
        <v>0</v>
      </c>
      <c r="BB115">
        <f ca="1">IF(AND($B115&gt;0,SUM(BB$3:BB114)=0,SUM($H115:BA115)=0),$B115,0)</f>
        <v>0</v>
      </c>
      <c r="BC115">
        <f ca="1">IF(AND($B115&gt;0,SUM(BC$3:BC114)=0,SUM($H115:BB115)=0),$B115,0)</f>
        <v>0</v>
      </c>
      <c r="BD115">
        <f ca="1">IF(AND($B115&gt;0,SUM(BD$3:BD114)=0,SUM($H115:BC115)=0),$B115,0)</f>
        <v>0</v>
      </c>
      <c r="BE115">
        <f ca="1">IF(AND($B115&gt;0,SUM(BE$3:BE114)=0,SUM($H115:BD115)=0),$B115,0)</f>
        <v>0</v>
      </c>
      <c r="BF115">
        <f ca="1">IF(AND($B115&gt;0,SUM(BF$3:BF114)=0,SUM($H115:BE115)=0),$B115,0)</f>
        <v>0</v>
      </c>
      <c r="BG115">
        <f ca="1">IF(AND($B115&gt;0,SUM(BG$3:BG114)=0,SUM($H115:BF115)=0),$B115,0)</f>
        <v>0</v>
      </c>
      <c r="BH115">
        <f ca="1">IF(AND($B115&gt;0,SUM(BH$3:BH114)=0,SUM($H115:BG115)=0),$B115,0)</f>
        <v>0</v>
      </c>
      <c r="BI115">
        <f ca="1">IF(AND($B115&gt;0,SUM(BI$3:BI114)=0,SUM($H115:BH115)=0),$B115,0)</f>
        <v>0</v>
      </c>
      <c r="BJ115">
        <f ca="1">IF(AND($B115&gt;0,SUM(BJ$3:BJ114)=0,SUM($H115:BI115)=0),$B115,0)</f>
        <v>0</v>
      </c>
      <c r="BK115">
        <f ca="1">IF(AND($B115&gt;0,SUM(BK$3:BK114)=0,SUM($H115:BJ115)=0),$B115,0)</f>
        <v>0</v>
      </c>
      <c r="BL115">
        <f ca="1">IF(AND($B115&gt;0,SUM(BL$3:BL114)=0,SUM($H115:BK115)=0),$B115,0)</f>
        <v>0</v>
      </c>
      <c r="BM115">
        <f ca="1">IF(AND($B115&gt;0,SUM(BM$3:BM114)=0,SUM($H115:BL115)=0),$B115,0)</f>
        <v>0</v>
      </c>
      <c r="BN115">
        <f ca="1">IF(AND($B115&gt;0,SUM(BN$3:BN114)=0,SUM($H115:BM115)=0),$B115,0)</f>
        <v>0</v>
      </c>
      <c r="BO115">
        <f ca="1">IF(AND($B115&gt;0,SUM(BO$3:BO114)=0,SUM($H115:BN115)=0),$B115,0)</f>
        <v>0</v>
      </c>
      <c r="BP115">
        <f ca="1">IF(AND($B115&gt;0,SUM(BP$3:BP114)=0,SUM($H115:BO115)=0),$B115,0)</f>
        <v>0</v>
      </c>
      <c r="BQ115">
        <f ca="1">IF(AND($B115&gt;0,SUM(BQ$3:BQ114)=0,SUM($H115:BP115)=0),$B115,0)</f>
        <v>0</v>
      </c>
      <c r="BR115">
        <f ca="1">IF(AND($B115&gt;0,SUM(BR$3:BR114)=0,SUM($H115:BQ115)=0),$B115,0)</f>
        <v>0</v>
      </c>
      <c r="BS115">
        <f ca="1">IF(AND($B115&gt;0,SUM(BS$3:BS114)=0,SUM($H115:BR115)=0),$B115,0)</f>
        <v>0</v>
      </c>
      <c r="BT115">
        <f ca="1">IF(AND($B115&gt;0,SUM(BT$3:BT114)=0,SUM($H115:BS115)=0),$B115,0)</f>
        <v>0</v>
      </c>
      <c r="BU115">
        <f ca="1">IF(AND($B115&gt;0,SUM(BU$3:BU114)=0,SUM($H115:BT115)=0),$B115,0)</f>
        <v>0</v>
      </c>
      <c r="BV115">
        <f ca="1">IF(AND($B115&gt;0,SUM(BV$3:BV114)=0,SUM($H115:BU115)=0),$B115,0)</f>
        <v>0</v>
      </c>
      <c r="BW115">
        <f ca="1">IF(AND($B115&gt;0,SUM(BW$3:BW114)=0,SUM($H115:BV115)=0),$B115,0)</f>
        <v>0</v>
      </c>
      <c r="BX115">
        <f ca="1">IF(AND($B115&gt;0,SUM(BX$3:BX114)=0,SUM($H115:BW115)=0),$B115,0)</f>
        <v>0</v>
      </c>
      <c r="BY115">
        <f ca="1">IF(AND($B115&gt;0,SUM(BY$3:BY114)=0,SUM($H115:BX115)=0),$B115,0)</f>
        <v>0</v>
      </c>
      <c r="BZ115">
        <f ca="1">IF(AND($B115&gt;0,SUM(BZ$3:BZ114)=0,SUM($H115:BY115)=0),$B115,0)</f>
        <v>0</v>
      </c>
      <c r="CA115">
        <f ca="1">IF(AND($B115&gt;0,SUM(CA$3:CA114)=0,SUM($H115:BZ115)=0),$B115,0)</f>
        <v>0</v>
      </c>
      <c r="CB115">
        <f ca="1">IF(AND($B115&gt;0,SUM(CB$3:CB114)=0,SUM($H115:CA115)=0),$B115,0)</f>
        <v>0</v>
      </c>
      <c r="CC115">
        <f ca="1">IF(AND($B115&gt;0,SUM(CC$3:CC114)=0,SUM($H115:CB115)=0),$B115,0)</f>
        <v>0</v>
      </c>
      <c r="CD115">
        <f ca="1">IF(AND($B115&gt;0,SUM(CD$3:CD114)=0,SUM($H115:CC115)=0),$B115,0)</f>
        <v>0</v>
      </c>
      <c r="CE115">
        <f ca="1">IF(AND($B115&gt;0,SUM(CE$3:CE114)=0,SUM($H115:CD115)=0),$B115,0)</f>
        <v>0</v>
      </c>
      <c r="CF115">
        <f ca="1">IF(AND($B115&gt;0,SUM(CF$3:CF114)=0,SUM($H115:CE115)=0),$B115,0)</f>
        <v>0</v>
      </c>
      <c r="CG115">
        <f ca="1">IF(AND($B115&gt;0,SUM(CG$3:CG114)=0,SUM($H115:CF115)=0),$B115,0)</f>
        <v>0</v>
      </c>
      <c r="CH115">
        <f ca="1">IF(AND($B115&gt;0,SUM(CH$3:CH114)=0,SUM($H115:CG115)=0),$B115,0)</f>
        <v>0</v>
      </c>
      <c r="CI115">
        <f ca="1">IF(AND($B115&gt;0,SUM(CI$3:CI114)=0,SUM($H115:CH115)=0),$B115,0)</f>
        <v>0</v>
      </c>
      <c r="CJ115">
        <f ca="1">IF(AND($B115&gt;0,SUM(CJ$3:CJ114)=0,SUM($H115:CI115)=0),$B115,0)</f>
        <v>0</v>
      </c>
      <c r="CK115">
        <f ca="1">IF(AND($B115&gt;0,SUM(CK$3:CK114)=0,SUM($H115:CJ115)=0),$B115,0)</f>
        <v>0</v>
      </c>
      <c r="CL115">
        <f ca="1">IF(AND($B115&gt;0,SUM(CL$3:CL114)=0,SUM($H115:CK115)=0),$B115,0)</f>
        <v>0</v>
      </c>
      <c r="CM115">
        <f ca="1">IF(AND($B115&gt;0,SUM(CM$3:CM114)=0,SUM($H115:CL115)=0),$B115,0)</f>
        <v>0</v>
      </c>
      <c r="CN115">
        <f ca="1">IF(AND($B115&gt;0,SUM(CN$3:CN114)=0,SUM($H115:CM115)=0),$B115,0)</f>
        <v>0</v>
      </c>
      <c r="CO115">
        <f ca="1">IF(AND($B115&gt;0,SUM(CO$3:CO114)=0,SUM($H115:CN115)=0),$B115,0)</f>
        <v>0</v>
      </c>
      <c r="CP115">
        <f ca="1">IF(AND($B115&gt;0,SUM(CP$3:CP114)=0,SUM($H115:CO115)=0),$B115,0)</f>
        <v>0</v>
      </c>
      <c r="CQ115">
        <f ca="1">IF(AND($B115&gt;0,SUM(CQ$3:CQ114)=0,SUM($H115:CP115)=0),$B115,0)</f>
        <v>0</v>
      </c>
      <c r="CR115">
        <f ca="1">IF(AND($B115&gt;0,SUM(CR$3:CR114)=0,SUM($H115:CQ115)=0),$B115,0)</f>
        <v>0</v>
      </c>
      <c r="CS115">
        <f ca="1">IF(AND($B115&gt;0,SUM(CS$3:CS114)=0,SUM($H115:CR115)=0),$B115,0)</f>
        <v>0</v>
      </c>
      <c r="CT115">
        <f ca="1">IF(AND($B115&gt;0,SUM(CT$3:CT114)=0,SUM($H115:CS115)=0),$B115,0)</f>
        <v>0</v>
      </c>
      <c r="CU115">
        <f ca="1">IF(AND($B115&gt;0,SUM(CU$3:CU114)=0,SUM($H115:CT115)=0),$B115,0)</f>
        <v>0</v>
      </c>
      <c r="CV115">
        <f ca="1">IF(AND($B115&gt;0,SUM(CV$3:CV114)=0,SUM($H115:CU115)=0),$B115,0)</f>
        <v>0</v>
      </c>
      <c r="CW115">
        <f ca="1">IF(AND($B115&gt;0,SUM(CW$3:CW114)=0,SUM($H115:CV115)=0),$B115,0)</f>
        <v>0</v>
      </c>
      <c r="CX115">
        <f ca="1">IF(AND($B115&gt;0,SUM(CX$3:CX114)=0,SUM($H115:CW115)=0),$B115,0)</f>
        <v>0</v>
      </c>
      <c r="CY115">
        <f ca="1">IF(AND($B115&gt;0,SUM(CY$3:CY114)=0,SUM($H115:CX115)=0),$B115,0)</f>
        <v>0</v>
      </c>
      <c r="CZ115">
        <f ca="1">IF(AND($B115&gt;0,SUM(CZ$3:CZ114)=0,SUM($H115:CY115)=0),$B115,0)</f>
        <v>0</v>
      </c>
      <c r="DA115">
        <f ca="1">IF(AND($B115&gt;0,SUM(DA$3:DA114)=0,SUM($H115:CZ115)=0),$B115,0)</f>
        <v>0</v>
      </c>
      <c r="DB115">
        <f ca="1">IF(AND($B115&gt;0,SUM(DB$3:DB114)=0,SUM($H115:DA115)=0),$B115,0)</f>
        <v>0</v>
      </c>
      <c r="DC115">
        <f ca="1">IF(AND($B115&gt;0,SUM(DC$3:DC114)=0,SUM($H115:DB115)=0),$B115,0)</f>
        <v>0</v>
      </c>
      <c r="DD115">
        <f ca="1">IF(AND($B115&gt;0,SUM(DD$3:DD114)=0,SUM($H115:DC115)=0),$B115,0)</f>
        <v>0</v>
      </c>
      <c r="DE115">
        <f ca="1">IF(AND($B115&gt;0,SUM(DE$3:DE114)=0,SUM($H115:DD115)=0),$B115,0)</f>
        <v>0</v>
      </c>
      <c r="DF115">
        <f ca="1">IF(AND($B115&gt;0,SUM(DF$3:DF114)=0,SUM($H115:DE115)=0),$B115,0)</f>
        <v>0</v>
      </c>
      <c r="DG115">
        <f ca="1">IF(AND($B115&gt;0,SUM(DG$3:DG114)=0,SUM($H115:DF115)=0),$B115,0)</f>
        <v>0</v>
      </c>
      <c r="DH115">
        <f ca="1">IF(AND($B115&gt;0,SUM(DH$3:DH114)=0,SUM($H115:DG115)=0),$B115,0)</f>
        <v>0</v>
      </c>
      <c r="DI115">
        <f ca="1">IF(AND($B115&gt;0,SUM(DI$3:DI114)=0,SUM($H115:DH115)=0),$B115,0)</f>
        <v>0</v>
      </c>
      <c r="DJ115">
        <f ca="1">IF(AND($B115&gt;0,SUM(DJ$3:DJ114)=0,SUM($H115:DI115)=0),$B115,0)</f>
        <v>0</v>
      </c>
      <c r="DK115">
        <f ca="1">IF(AND($B115&gt;0,SUM(DK$3:DK114)=0,SUM($H115:DJ115)=0),$B115,0)</f>
        <v>0</v>
      </c>
      <c r="DL115">
        <f ca="1">IF(AND($B115&gt;0,SUM(DL$3:DL114)=0,SUM($H115:DK115)=0),$B115,0)</f>
        <v>0</v>
      </c>
      <c r="DM115">
        <f ca="1">IF(AND($B115&gt;0,SUM(DM$3:DM114)=0,SUM($H115:DL115)=0),$B115,0)</f>
        <v>0</v>
      </c>
      <c r="DN115">
        <f ca="1">IF(AND($B115&gt;0,SUM(DN$3:DN114)=0,SUM($H115:DM115)=0),$B115,0)</f>
        <v>0</v>
      </c>
      <c r="DO115">
        <f ca="1">IF(AND($B115&gt;0,SUM(DO$3:DO114)=0,SUM($H115:DN115)=0),$B115,0)</f>
        <v>0</v>
      </c>
      <c r="DP115">
        <f ca="1">IF(AND($B115&gt;0,SUM(DP$3:DP114)=0,SUM($H115:DO115)=0),$B115,0)</f>
        <v>0</v>
      </c>
      <c r="DQ115">
        <f ca="1">IF(AND($B115&gt;0,SUM(DQ$3:DQ114)=0,SUM($H115:DP115)=0),$B115,0)</f>
        <v>0</v>
      </c>
      <c r="DR115">
        <f ca="1">IF(AND($B115&gt;0,SUM(DR$3:DR114)=0,SUM($H115:DQ115)=0),$B115,0)</f>
        <v>0</v>
      </c>
      <c r="DS115">
        <f ca="1">IF(AND($B115&gt;0,SUM(DS$3:DS114)=0,SUM($H115:DR115)=0),$B115,0)</f>
        <v>0</v>
      </c>
      <c r="DT115">
        <f ca="1">IF(AND($B115&gt;0,SUM(DT$3:DT114)=0,SUM($H115:DS115)=0),$B115,0)</f>
        <v>0</v>
      </c>
      <c r="DU115">
        <f ca="1">IF(AND($B115&gt;0,SUM(DU$3:DU114)=0,SUM($H115:DT115)=0),$B115,0)</f>
        <v>0</v>
      </c>
      <c r="DV115">
        <f ca="1">IF(AND($B115&gt;0,SUM(DV$3:DV114)=0,SUM($H115:DU115)=0),$B115,0)</f>
        <v>0</v>
      </c>
      <c r="DW115">
        <f ca="1">IF(AND($B115&gt;0,SUM(DW$3:DW114)=0,SUM($H115:DV115)=0),$B115,0)</f>
        <v>0</v>
      </c>
      <c r="DX115">
        <f ca="1">IF(AND($B115&gt;0,SUM(DX$3:DX114)=0,SUM($H115:DW115)=0),$B115,0)</f>
        <v>0</v>
      </c>
      <c r="DY115">
        <f ca="1">IF(AND($B115&gt;0,SUM(DY$3:DY114)=0,SUM($H115:DX115)=0),$B115,0)</f>
        <v>0</v>
      </c>
      <c r="DZ115">
        <f ca="1">IF(AND($B115&gt;0,SUM(DZ$3:DZ114)=0,SUM($H115:DY115)=0),$B115,0)</f>
        <v>0</v>
      </c>
      <c r="EA115">
        <f ca="1">IF(AND($B115&gt;0,SUM(EA$3:EA114)=0,SUM($H115:DZ115)=0),$B115,0)</f>
        <v>0</v>
      </c>
      <c r="EB115">
        <f ca="1">IF(AND($B115&gt;0,SUM(EB$3:EB114)=0,SUM($H115:EA115)=0),$B115,0)</f>
        <v>0</v>
      </c>
      <c r="EC115">
        <f ca="1">IF(AND($B115&gt;0,SUM(EC$3:EC114)=0,SUM($H115:EB115)=0),$B115,0)</f>
        <v>0</v>
      </c>
      <c r="ED115">
        <f ca="1">IF(AND($B115&gt;0,SUM(ED$3:ED114)=0,SUM($H115:EC115)=0),$B115,0)</f>
        <v>0</v>
      </c>
      <c r="EE115">
        <f ca="1">IF(AND($B115&gt;0,SUM(EE$3:EE114)=0,SUM($H115:ED115)=0),$B115,0)</f>
        <v>0</v>
      </c>
      <c r="EF115">
        <f ca="1">IF(AND($B115&gt;0,SUM(EF$3:EF114)=0,SUM($H115:EE115)=0),$B115,0)</f>
        <v>0</v>
      </c>
      <c r="EG115">
        <f ca="1">IF(AND($B115&gt;0,SUM(EG$3:EG114)=0,SUM($H115:EF115)=0),$B115,0)</f>
        <v>0</v>
      </c>
      <c r="EH115">
        <f ca="1">IF(AND($B115&gt;0,SUM(EH$3:EH114)=0,SUM($H115:EG115)=0),$B115,0)</f>
        <v>0</v>
      </c>
      <c r="EI115">
        <f ca="1">IF(AND($B115&gt;0,SUM(EI$3:EI114)=0,SUM($H115:EH115)=0),$B115,0)</f>
        <v>0</v>
      </c>
      <c r="EJ115">
        <f ca="1">IF(AND($B115&gt;0,SUM(EJ$3:EJ114)=0,SUM($H115:EI115)=0),$B115,0)</f>
        <v>0</v>
      </c>
      <c r="EK115">
        <f ca="1">IF(AND($B115&gt;0,SUM(EK$3:EK114)=0,SUM($H115:EJ115)=0),$B115,0)</f>
        <v>0</v>
      </c>
      <c r="EL115">
        <f ca="1">IF(AND($B115&gt;0,SUM(EL$3:EL114)=0,SUM($H115:EK115)=0),$B115,0)</f>
        <v>0</v>
      </c>
      <c r="EM115">
        <f ca="1">IF(AND($B115&gt;0,SUM(EM$3:EM114)=0,SUM($H115:EL115)=0),$B115,0)</f>
        <v>0</v>
      </c>
      <c r="EN115">
        <f ca="1">IF(AND($B115&gt;0,SUM(EN$3:EN114)=0,SUM($H115:EM115)=0),$B115,0)</f>
        <v>0</v>
      </c>
      <c r="EO115">
        <f ca="1">IF(AND($B115&gt;0,SUM(EO$3:EO114)=0,SUM($H115:EN115)=0),$B115,0)</f>
        <v>0</v>
      </c>
      <c r="EP115">
        <f ca="1">IF(AND($B115&gt;0,SUM(EP$3:EP114)=0,SUM($H115:EO115)=0),$B115,0)</f>
        <v>0</v>
      </c>
      <c r="EQ115">
        <f ca="1">IF(AND($B115&gt;0,SUM(EQ$3:EQ114)=0,SUM($H115:EP115)=0),$B115,0)</f>
        <v>0</v>
      </c>
      <c r="ER115">
        <f ca="1">IF(AND($B115&gt;0,SUM(ER$3:ER114)=0,SUM($H115:EQ115)=0),$B115,0)</f>
        <v>0</v>
      </c>
      <c r="ES115">
        <f ca="1">IF(AND($B115&gt;0,SUM(ES$3:ES114)=0,SUM($H115:ER115)=0),$B115,0)</f>
        <v>0</v>
      </c>
      <c r="ET115">
        <f ca="1">IF(AND($B115&gt;0,SUM(ET$3:ET114)=0,SUM($H115:ES115)=0),$B115,0)</f>
        <v>0</v>
      </c>
      <c r="EU115">
        <f ca="1">IF(AND($B115&gt;0,SUM(EU$3:EU114)=0,SUM($H115:ET115)=0),$B115,0)</f>
        <v>0</v>
      </c>
      <c r="EV115">
        <f ca="1">IF(AND($B115&gt;0,SUM(EV$3:EV114)=0,SUM($H115:EU115)=0),$B115,0)</f>
        <v>0</v>
      </c>
      <c r="EW115">
        <f ca="1">IF(AND($B115&gt;0,SUM(EW$3:EW114)=0,SUM($H115:EV115)=0),$B115,0)</f>
        <v>0</v>
      </c>
      <c r="EX115">
        <f ca="1">IF(AND($B115&gt;0,SUM(EX$3:EX114)=0,SUM($H115:EW115)=0),$B115,0)</f>
        <v>0</v>
      </c>
      <c r="EY115">
        <f ca="1">IF(AND($B115&gt;0,SUM(EY$3:EY114)=0,SUM($H115:EX115)=0),$B115,0)</f>
        <v>0</v>
      </c>
      <c r="EZ115">
        <f ca="1">IF(AND($B115&gt;0,SUM(EZ$3:EZ114)=0,SUM($H115:EY115)=0),$B115,0)</f>
        <v>0</v>
      </c>
      <c r="FA115">
        <f ca="1">IF(AND($B115&gt;0,SUM(FA$3:FA114)=0,SUM($H115:EZ115)=0),$B115,0)</f>
        <v>0</v>
      </c>
      <c r="FB115">
        <f ca="1">IF(AND($B115&gt;0,SUM(FB$3:FB114)=0,SUM($H115:FA115)=0),$B115,0)</f>
        <v>0</v>
      </c>
      <c r="FC115">
        <f ca="1">IF(AND($B115&gt;0,SUM(FC$3:FC114)=0,SUM($H115:FB115)=0),$B115,0)</f>
        <v>0</v>
      </c>
      <c r="FD115">
        <f ca="1">IF(AND($B115&gt;0,SUM(FD$3:FD114)=0,SUM($H115:FC115)=0),$B115,0)</f>
        <v>0</v>
      </c>
      <c r="FE115">
        <f ca="1">IF(AND($B115&gt;0,SUM(FE$3:FE114)=0,SUM($H115:FD115)=0),$B115,0)</f>
        <v>0</v>
      </c>
      <c r="FF115">
        <f ca="1">IF(AND($B115&gt;0,SUM(FF$3:FF114)=0,SUM($H115:FE115)=0),$B115,0)</f>
        <v>0</v>
      </c>
      <c r="FG115">
        <f ca="1">IF(AND($B115&gt;0,SUM(FG$3:FG114)=0,SUM($H115:FF115)=0),$B115,0)</f>
        <v>0</v>
      </c>
      <c r="FH115">
        <f ca="1">IF(AND($B115&gt;0,SUM(FH$3:FH114)=0,SUM($H115:FG115)=0),$B115,0)</f>
        <v>0</v>
      </c>
      <c r="FI115">
        <f ca="1">IF(AND($B115&gt;0,SUM(FI$3:FI114)=0,SUM($H115:FH115)=0),$B115,0)</f>
        <v>0</v>
      </c>
      <c r="FJ115">
        <f ca="1">IF(AND($B115&gt;0,SUM(FJ$3:FJ114)=0,SUM($H115:FI115)=0),$B115,0)</f>
        <v>0</v>
      </c>
      <c r="FK115">
        <f ca="1">IF(AND($B115&gt;0,SUM(FK$3:FK114)=0,SUM($H115:FJ115)=0),$B115,0)</f>
        <v>0</v>
      </c>
      <c r="FL115">
        <f ca="1">IF(AND($B115&gt;0,SUM(FL$3:FL114)=0,SUM($H115:FK115)=0),$B115,0)</f>
        <v>0</v>
      </c>
      <c r="FM115">
        <f ca="1">IF(AND($B115&gt;0,SUM(FM$3:FM114)=0,SUM($H115:FL115)=0),$B115,0)</f>
        <v>0</v>
      </c>
      <c r="FN115">
        <f ca="1">IF(AND($B115&gt;0,SUM(FN$3:FN114)=0,SUM($H115:FM115)=0),$B115,0)</f>
        <v>0</v>
      </c>
      <c r="FS115" s="67" t="s">
        <v>506</v>
      </c>
      <c r="FT115" s="70" t="s">
        <v>505</v>
      </c>
      <c r="FU115" s="342" t="s">
        <v>92</v>
      </c>
      <c r="FV115" s="67">
        <f ca="1">IF(AND(Valintaohjelma!D$43=SelectionData!F$43,Valintaohjelma!D$44=SelectionData!F$44),2,1)</f>
        <v>1</v>
      </c>
      <c r="FY115" s="249" t="s">
        <v>639</v>
      </c>
      <c r="FZ115" s="70" t="s">
        <v>199</v>
      </c>
      <c r="GA115" s="67" t="str">
        <f>""</f>
        <v/>
      </c>
      <c r="GB115" s="67">
        <f>IF(AND(Valintaohjelma!GM$40=SelectionData!GB$43,Valintaohjelma!GM$43=SelectionData!GB$43),2,1)</f>
        <v>2</v>
      </c>
      <c r="GE115" s="67" t="s">
        <v>856</v>
      </c>
      <c r="GF115" s="70" t="s">
        <v>199</v>
      </c>
      <c r="GG115" s="67" t="str">
        <f>""</f>
        <v/>
      </c>
      <c r="GH115" s="67">
        <v>2</v>
      </c>
    </row>
    <row r="116" spans="1:190" ht="15.75" thickBot="1" x14ac:dyDescent="0.3">
      <c r="A116">
        <v>116</v>
      </c>
      <c r="B116">
        <f ca="1">IF(OR(Valintaohjelma!D$43=SelectionData!G$43,Valintaohjelma!D$44=SelectionData!G$44),'Product Codes'!A116,0)</f>
        <v>0</v>
      </c>
      <c r="C116" s="240" t="str">
        <f t="shared" ca="1" si="10"/>
        <v>Kanavapelti 160mm kanavaan (Jousipalautteinen peltimoottori hankittava erikseen)</v>
      </c>
      <c r="D116" s="240" t="str">
        <f t="shared" ca="1" si="11"/>
        <v>CRTc-160-4</v>
      </c>
      <c r="E116" s="240" t="str">
        <f t="shared" ca="1" si="12"/>
        <v>******</v>
      </c>
      <c r="F116" s="240">
        <f t="shared" ca="1" si="13"/>
        <v>1</v>
      </c>
      <c r="G116" s="47">
        <f ca="1">INDEX($I$2:$FN$2,ROWS(G$2:G116))</f>
        <v>1</v>
      </c>
      <c r="H116">
        <v>0</v>
      </c>
      <c r="I116">
        <f ca="1">IF(AND($B116&gt;0,SUM(I$3:I115)=0,SUM($H116:H116)=0),$B116,0)</f>
        <v>0</v>
      </c>
      <c r="J116">
        <f ca="1">IF(AND($B116&gt;0,SUM(J$3:J115)=0,SUM($H116:I116)=0),$B116,0)</f>
        <v>0</v>
      </c>
      <c r="K116">
        <f ca="1">IF(AND($B116&gt;0,SUM(K$3:K115)=0,SUM($H116:J116)=0),$B116,0)</f>
        <v>0</v>
      </c>
      <c r="L116">
        <f ca="1">IF(AND($B116&gt;0,SUM(L$3:L115)=0,SUM($H116:K116)=0),$B116,0)</f>
        <v>0</v>
      </c>
      <c r="M116">
        <f ca="1">IF(AND($B116&gt;0,SUM(M$3:M115)=0,SUM($H116:L116)=0),$B116,0)</f>
        <v>0</v>
      </c>
      <c r="N116">
        <f ca="1">IF(AND($B116&gt;0,SUM(N$3:N115)=0,SUM($H116:M116)=0),$B116,0)</f>
        <v>0</v>
      </c>
      <c r="O116">
        <f ca="1">IF(AND($B116&gt;0,SUM(O$3:O115)=0,SUM($H116:N116)=0),$B116,0)</f>
        <v>0</v>
      </c>
      <c r="P116">
        <f ca="1">IF(AND($B116&gt;0,SUM(P$3:P115)=0,SUM($H116:O116)=0),$B116,0)</f>
        <v>0</v>
      </c>
      <c r="Q116">
        <f ca="1">IF(AND($B116&gt;0,SUM(Q$3:Q115)=0,SUM($H116:P116)=0),$B116,0)</f>
        <v>0</v>
      </c>
      <c r="R116">
        <f ca="1">IF(AND($B116&gt;0,SUM(R$3:R115)=0,SUM($H116:Q116)=0),$B116,0)</f>
        <v>0</v>
      </c>
      <c r="S116">
        <f ca="1">IF(AND($B116&gt;0,SUM(S$3:S115)=0,SUM($H116:R116)=0),$B116,0)</f>
        <v>0</v>
      </c>
      <c r="T116">
        <f ca="1">IF(AND($B116&gt;0,SUM(T$3:T115)=0,SUM($H116:S116)=0),$B116,0)</f>
        <v>0</v>
      </c>
      <c r="U116">
        <f ca="1">IF(AND($B116&gt;0,SUM(U$3:U115)=0,SUM($H116:T116)=0),$B116,0)</f>
        <v>0</v>
      </c>
      <c r="V116">
        <f ca="1">IF(AND($B116&gt;0,SUM(V$3:V115)=0,SUM($H116:U116)=0),$B116,0)</f>
        <v>0</v>
      </c>
      <c r="W116">
        <f ca="1">IF(AND($B116&gt;0,SUM(W$3:W115)=0,SUM($H116:V116)=0),$B116,0)</f>
        <v>0</v>
      </c>
      <c r="X116">
        <f ca="1">IF(AND($B116&gt;0,SUM(X$3:X115)=0,SUM($H116:W116)=0),$B116,0)</f>
        <v>0</v>
      </c>
      <c r="Y116">
        <f ca="1">IF(AND($B116&gt;0,SUM(Y$3:Y115)=0,SUM($H116:X116)=0),$B116,0)</f>
        <v>0</v>
      </c>
      <c r="Z116">
        <f ca="1">IF(AND($B116&gt;0,SUM(Z$3:Z115)=0,SUM($H116:Y116)=0),$B116,0)</f>
        <v>0</v>
      </c>
      <c r="AA116">
        <f ca="1">IF(AND($B116&gt;0,SUM(AA$3:AA115)=0,SUM($H116:Z116)=0),$B116,0)</f>
        <v>0</v>
      </c>
      <c r="AB116">
        <f ca="1">IF(AND($B116&gt;0,SUM(AB$3:AB115)=0,SUM($H116:AA116)=0),$B116,0)</f>
        <v>0</v>
      </c>
      <c r="AC116">
        <f ca="1">IF(AND($B116&gt;0,SUM(AC$3:AC115)=0,SUM($H116:AB116)=0),$B116,0)</f>
        <v>0</v>
      </c>
      <c r="AD116">
        <f ca="1">IF(AND($B116&gt;0,SUM(AD$3:AD115)=0,SUM($H116:AC116)=0),$B116,0)</f>
        <v>0</v>
      </c>
      <c r="AE116">
        <f ca="1">IF(AND($B116&gt;0,SUM(AE$3:AE115)=0,SUM($H116:AD116)=0),$B116,0)</f>
        <v>0</v>
      </c>
      <c r="AF116">
        <f ca="1">IF(AND($B116&gt;0,SUM(AF$3:AF115)=0,SUM($H116:AE116)=0),$B116,0)</f>
        <v>0</v>
      </c>
      <c r="AG116">
        <f ca="1">IF(AND($B116&gt;0,SUM(AG$3:AG115)=0,SUM($H116:AF116)=0),$B116,0)</f>
        <v>0</v>
      </c>
      <c r="AH116">
        <f ca="1">IF(AND($B116&gt;0,SUM(AH$3:AH115)=0,SUM($H116:AG116)=0),$B116,0)</f>
        <v>0</v>
      </c>
      <c r="AI116">
        <f ca="1">IF(AND($B116&gt;0,SUM(AI$3:AI115)=0,SUM($H116:AH116)=0),$B116,0)</f>
        <v>0</v>
      </c>
      <c r="AJ116">
        <f ca="1">IF(AND($B116&gt;0,SUM(AJ$3:AJ115)=0,SUM($H116:AI116)=0),$B116,0)</f>
        <v>0</v>
      </c>
      <c r="AK116">
        <f ca="1">IF(AND($B116&gt;0,SUM(AK$3:AK115)=0,SUM($H116:AJ116)=0),$B116,0)</f>
        <v>0</v>
      </c>
      <c r="AL116">
        <f ca="1">IF(AND($B116&gt;0,SUM(AL$3:AL115)=0,SUM($H116:AK116)=0),$B116,0)</f>
        <v>0</v>
      </c>
      <c r="AM116">
        <f ca="1">IF(AND($B116&gt;0,SUM(AM$3:AM115)=0,SUM($H116:AL116)=0),$B116,0)</f>
        <v>0</v>
      </c>
      <c r="AN116">
        <f ca="1">IF(AND($B116&gt;0,SUM(AN$3:AN115)=0,SUM($H116:AM116)=0),$B116,0)</f>
        <v>0</v>
      </c>
      <c r="AO116">
        <f ca="1">IF(AND($B116&gt;0,SUM(AO$3:AO115)=0,SUM($H116:AN116)=0),$B116,0)</f>
        <v>0</v>
      </c>
      <c r="AP116">
        <f ca="1">IF(AND($B116&gt;0,SUM(AP$3:AP115)=0,SUM($H116:AO116)=0),$B116,0)</f>
        <v>0</v>
      </c>
      <c r="AQ116">
        <f ca="1">IF(AND($B116&gt;0,SUM(AQ$3:AQ115)=0,SUM($H116:AP116)=0),$B116,0)</f>
        <v>0</v>
      </c>
      <c r="AR116">
        <f ca="1">IF(AND($B116&gt;0,SUM(AR$3:AR115)=0,SUM($H116:AQ116)=0),$B116,0)</f>
        <v>0</v>
      </c>
      <c r="AS116">
        <f ca="1">IF(AND($B116&gt;0,SUM(AS$3:AS115)=0,SUM($H116:AR116)=0),$B116,0)</f>
        <v>0</v>
      </c>
      <c r="AT116">
        <f ca="1">IF(AND($B116&gt;0,SUM(AT$3:AT115)=0,SUM($H116:AS116)=0),$B116,0)</f>
        <v>0</v>
      </c>
      <c r="AU116">
        <f ca="1">IF(AND($B116&gt;0,SUM(AU$3:AU115)=0,SUM($H116:AT116)=0),$B116,0)</f>
        <v>0</v>
      </c>
      <c r="AV116">
        <f ca="1">IF(AND($B116&gt;0,SUM(AV$3:AV115)=0,SUM($H116:AU116)=0),$B116,0)</f>
        <v>0</v>
      </c>
      <c r="AW116">
        <f ca="1">IF(AND($B116&gt;0,SUM(AW$3:AW115)=0,SUM($H116:AV116)=0),$B116,0)</f>
        <v>0</v>
      </c>
      <c r="AX116">
        <f ca="1">IF(AND($B116&gt;0,SUM(AX$3:AX115)=0,SUM($H116:AW116)=0),$B116,0)</f>
        <v>0</v>
      </c>
      <c r="AY116">
        <f ca="1">IF(AND($B116&gt;0,SUM(AY$3:AY115)=0,SUM($H116:AX116)=0),$B116,0)</f>
        <v>0</v>
      </c>
      <c r="AZ116">
        <f ca="1">IF(AND($B116&gt;0,SUM(AZ$3:AZ115)=0,SUM($H116:AY116)=0),$B116,0)</f>
        <v>0</v>
      </c>
      <c r="BA116">
        <f ca="1">IF(AND($B116&gt;0,SUM(BA$3:BA115)=0,SUM($H116:AZ116)=0),$B116,0)</f>
        <v>0</v>
      </c>
      <c r="BB116">
        <f ca="1">IF(AND($B116&gt;0,SUM(BB$3:BB115)=0,SUM($H116:BA116)=0),$B116,0)</f>
        <v>0</v>
      </c>
      <c r="BC116">
        <f ca="1">IF(AND($B116&gt;0,SUM(BC$3:BC115)=0,SUM($H116:BB116)=0),$B116,0)</f>
        <v>0</v>
      </c>
      <c r="BD116">
        <f ca="1">IF(AND($B116&gt;0,SUM(BD$3:BD115)=0,SUM($H116:BC116)=0),$B116,0)</f>
        <v>0</v>
      </c>
      <c r="BE116">
        <f ca="1">IF(AND($B116&gt;0,SUM(BE$3:BE115)=0,SUM($H116:BD116)=0),$B116,0)</f>
        <v>0</v>
      </c>
      <c r="BF116">
        <f ca="1">IF(AND($B116&gt;0,SUM(BF$3:BF115)=0,SUM($H116:BE116)=0),$B116,0)</f>
        <v>0</v>
      </c>
      <c r="BG116">
        <f ca="1">IF(AND($B116&gt;0,SUM(BG$3:BG115)=0,SUM($H116:BF116)=0),$B116,0)</f>
        <v>0</v>
      </c>
      <c r="BH116">
        <f ca="1">IF(AND($B116&gt;0,SUM(BH$3:BH115)=0,SUM($H116:BG116)=0),$B116,0)</f>
        <v>0</v>
      </c>
      <c r="BI116">
        <f ca="1">IF(AND($B116&gt;0,SUM(BI$3:BI115)=0,SUM($H116:BH116)=0),$B116,0)</f>
        <v>0</v>
      </c>
      <c r="BJ116">
        <f ca="1">IF(AND($B116&gt;0,SUM(BJ$3:BJ115)=0,SUM($H116:BI116)=0),$B116,0)</f>
        <v>0</v>
      </c>
      <c r="BK116">
        <f ca="1">IF(AND($B116&gt;0,SUM(BK$3:BK115)=0,SUM($H116:BJ116)=0),$B116,0)</f>
        <v>0</v>
      </c>
      <c r="BL116">
        <f ca="1">IF(AND($B116&gt;0,SUM(BL$3:BL115)=0,SUM($H116:BK116)=0),$B116,0)</f>
        <v>0</v>
      </c>
      <c r="BM116">
        <f ca="1">IF(AND($B116&gt;0,SUM(BM$3:BM115)=0,SUM($H116:BL116)=0),$B116,0)</f>
        <v>0</v>
      </c>
      <c r="BN116">
        <f ca="1">IF(AND($B116&gt;0,SUM(BN$3:BN115)=0,SUM($H116:BM116)=0),$B116,0)</f>
        <v>0</v>
      </c>
      <c r="BO116">
        <f ca="1">IF(AND($B116&gt;0,SUM(BO$3:BO115)=0,SUM($H116:BN116)=0),$B116,0)</f>
        <v>0</v>
      </c>
      <c r="BP116">
        <f ca="1">IF(AND($B116&gt;0,SUM(BP$3:BP115)=0,SUM($H116:BO116)=0),$B116,0)</f>
        <v>0</v>
      </c>
      <c r="BQ116">
        <f ca="1">IF(AND($B116&gt;0,SUM(BQ$3:BQ115)=0,SUM($H116:BP116)=0),$B116,0)</f>
        <v>0</v>
      </c>
      <c r="BR116">
        <f ca="1">IF(AND($B116&gt;0,SUM(BR$3:BR115)=0,SUM($H116:BQ116)=0),$B116,0)</f>
        <v>0</v>
      </c>
      <c r="BS116">
        <f ca="1">IF(AND($B116&gt;0,SUM(BS$3:BS115)=0,SUM($H116:BR116)=0),$B116,0)</f>
        <v>0</v>
      </c>
      <c r="BT116">
        <f ca="1">IF(AND($B116&gt;0,SUM(BT$3:BT115)=0,SUM($H116:BS116)=0),$B116,0)</f>
        <v>0</v>
      </c>
      <c r="BU116">
        <f ca="1">IF(AND($B116&gt;0,SUM(BU$3:BU115)=0,SUM($H116:BT116)=0),$B116,0)</f>
        <v>0</v>
      </c>
      <c r="BV116">
        <f ca="1">IF(AND($B116&gt;0,SUM(BV$3:BV115)=0,SUM($H116:BU116)=0),$B116,0)</f>
        <v>0</v>
      </c>
      <c r="BW116">
        <f ca="1">IF(AND($B116&gt;0,SUM(BW$3:BW115)=0,SUM($H116:BV116)=0),$B116,0)</f>
        <v>0</v>
      </c>
      <c r="BX116">
        <f ca="1">IF(AND($B116&gt;0,SUM(BX$3:BX115)=0,SUM($H116:BW116)=0),$B116,0)</f>
        <v>0</v>
      </c>
      <c r="BY116">
        <f ca="1">IF(AND($B116&gt;0,SUM(BY$3:BY115)=0,SUM($H116:BX116)=0),$B116,0)</f>
        <v>0</v>
      </c>
      <c r="BZ116">
        <f ca="1">IF(AND($B116&gt;0,SUM(BZ$3:BZ115)=0,SUM($H116:BY116)=0),$B116,0)</f>
        <v>0</v>
      </c>
      <c r="CA116">
        <f ca="1">IF(AND($B116&gt;0,SUM(CA$3:CA115)=0,SUM($H116:BZ116)=0),$B116,0)</f>
        <v>0</v>
      </c>
      <c r="CB116">
        <f ca="1">IF(AND($B116&gt;0,SUM(CB$3:CB115)=0,SUM($H116:CA116)=0),$B116,0)</f>
        <v>0</v>
      </c>
      <c r="CC116">
        <f ca="1">IF(AND($B116&gt;0,SUM(CC$3:CC115)=0,SUM($H116:CB116)=0),$B116,0)</f>
        <v>0</v>
      </c>
      <c r="CD116">
        <f ca="1">IF(AND($B116&gt;0,SUM(CD$3:CD115)=0,SUM($H116:CC116)=0),$B116,0)</f>
        <v>0</v>
      </c>
      <c r="CE116">
        <f ca="1">IF(AND($B116&gt;0,SUM(CE$3:CE115)=0,SUM($H116:CD116)=0),$B116,0)</f>
        <v>0</v>
      </c>
      <c r="CF116">
        <f ca="1">IF(AND($B116&gt;0,SUM(CF$3:CF115)=0,SUM($H116:CE116)=0),$B116,0)</f>
        <v>0</v>
      </c>
      <c r="CG116">
        <f ca="1">IF(AND($B116&gt;0,SUM(CG$3:CG115)=0,SUM($H116:CF116)=0),$B116,0)</f>
        <v>0</v>
      </c>
      <c r="CH116">
        <f ca="1">IF(AND($B116&gt;0,SUM(CH$3:CH115)=0,SUM($H116:CG116)=0),$B116,0)</f>
        <v>0</v>
      </c>
      <c r="CI116">
        <f ca="1">IF(AND($B116&gt;0,SUM(CI$3:CI115)=0,SUM($H116:CH116)=0),$B116,0)</f>
        <v>0</v>
      </c>
      <c r="CJ116">
        <f ca="1">IF(AND($B116&gt;0,SUM(CJ$3:CJ115)=0,SUM($H116:CI116)=0),$B116,0)</f>
        <v>0</v>
      </c>
      <c r="CK116">
        <f ca="1">IF(AND($B116&gt;0,SUM(CK$3:CK115)=0,SUM($H116:CJ116)=0),$B116,0)</f>
        <v>0</v>
      </c>
      <c r="CL116">
        <f ca="1">IF(AND($B116&gt;0,SUM(CL$3:CL115)=0,SUM($H116:CK116)=0),$B116,0)</f>
        <v>0</v>
      </c>
      <c r="CM116">
        <f ca="1">IF(AND($B116&gt;0,SUM(CM$3:CM115)=0,SUM($H116:CL116)=0),$B116,0)</f>
        <v>0</v>
      </c>
      <c r="CN116">
        <f ca="1">IF(AND($B116&gt;0,SUM(CN$3:CN115)=0,SUM($H116:CM116)=0),$B116,0)</f>
        <v>0</v>
      </c>
      <c r="CO116">
        <f ca="1">IF(AND($B116&gt;0,SUM(CO$3:CO115)=0,SUM($H116:CN116)=0),$B116,0)</f>
        <v>0</v>
      </c>
      <c r="CP116">
        <f ca="1">IF(AND($B116&gt;0,SUM(CP$3:CP115)=0,SUM($H116:CO116)=0),$B116,0)</f>
        <v>0</v>
      </c>
      <c r="CQ116">
        <f ca="1">IF(AND($B116&gt;0,SUM(CQ$3:CQ115)=0,SUM($H116:CP116)=0),$B116,0)</f>
        <v>0</v>
      </c>
      <c r="CR116">
        <f ca="1">IF(AND($B116&gt;0,SUM(CR$3:CR115)=0,SUM($H116:CQ116)=0),$B116,0)</f>
        <v>0</v>
      </c>
      <c r="CS116">
        <f ca="1">IF(AND($B116&gt;0,SUM(CS$3:CS115)=0,SUM($H116:CR116)=0),$B116,0)</f>
        <v>0</v>
      </c>
      <c r="CT116">
        <f ca="1">IF(AND($B116&gt;0,SUM(CT$3:CT115)=0,SUM($H116:CS116)=0),$B116,0)</f>
        <v>0</v>
      </c>
      <c r="CU116">
        <f ca="1">IF(AND($B116&gt;0,SUM(CU$3:CU115)=0,SUM($H116:CT116)=0),$B116,0)</f>
        <v>0</v>
      </c>
      <c r="CV116">
        <f ca="1">IF(AND($B116&gt;0,SUM(CV$3:CV115)=0,SUM($H116:CU116)=0),$B116,0)</f>
        <v>0</v>
      </c>
      <c r="CW116">
        <f ca="1">IF(AND($B116&gt;0,SUM(CW$3:CW115)=0,SUM($H116:CV116)=0),$B116,0)</f>
        <v>0</v>
      </c>
      <c r="CX116">
        <f ca="1">IF(AND($B116&gt;0,SUM(CX$3:CX115)=0,SUM($H116:CW116)=0),$B116,0)</f>
        <v>0</v>
      </c>
      <c r="CY116">
        <f ca="1">IF(AND($B116&gt;0,SUM(CY$3:CY115)=0,SUM($H116:CX116)=0),$B116,0)</f>
        <v>0</v>
      </c>
      <c r="CZ116">
        <f ca="1">IF(AND($B116&gt;0,SUM(CZ$3:CZ115)=0,SUM($H116:CY116)=0),$B116,0)</f>
        <v>0</v>
      </c>
      <c r="DA116">
        <f ca="1">IF(AND($B116&gt;0,SUM(DA$3:DA115)=0,SUM($H116:CZ116)=0),$B116,0)</f>
        <v>0</v>
      </c>
      <c r="DB116">
        <f ca="1">IF(AND($B116&gt;0,SUM(DB$3:DB115)=0,SUM($H116:DA116)=0),$B116,0)</f>
        <v>0</v>
      </c>
      <c r="DC116">
        <f ca="1">IF(AND($B116&gt;0,SUM(DC$3:DC115)=0,SUM($H116:DB116)=0),$B116,0)</f>
        <v>0</v>
      </c>
      <c r="DD116">
        <f ca="1">IF(AND($B116&gt;0,SUM(DD$3:DD115)=0,SUM($H116:DC116)=0),$B116,0)</f>
        <v>0</v>
      </c>
      <c r="DE116">
        <f ca="1">IF(AND($B116&gt;0,SUM(DE$3:DE115)=0,SUM($H116:DD116)=0),$B116,0)</f>
        <v>0</v>
      </c>
      <c r="DF116">
        <f ca="1">IF(AND($B116&gt;0,SUM(DF$3:DF115)=0,SUM($H116:DE116)=0),$B116,0)</f>
        <v>0</v>
      </c>
      <c r="DG116">
        <f ca="1">IF(AND($B116&gt;0,SUM(DG$3:DG115)=0,SUM($H116:DF116)=0),$B116,0)</f>
        <v>0</v>
      </c>
      <c r="DH116">
        <f ca="1">IF(AND($B116&gt;0,SUM(DH$3:DH115)=0,SUM($H116:DG116)=0),$B116,0)</f>
        <v>0</v>
      </c>
      <c r="DI116">
        <f ca="1">IF(AND($B116&gt;0,SUM(DI$3:DI115)=0,SUM($H116:DH116)=0),$B116,0)</f>
        <v>0</v>
      </c>
      <c r="DJ116">
        <f ca="1">IF(AND($B116&gt;0,SUM(DJ$3:DJ115)=0,SUM($H116:DI116)=0),$B116,0)</f>
        <v>0</v>
      </c>
      <c r="DK116">
        <f ca="1">IF(AND($B116&gt;0,SUM(DK$3:DK115)=0,SUM($H116:DJ116)=0),$B116,0)</f>
        <v>0</v>
      </c>
      <c r="DL116">
        <f ca="1">IF(AND($B116&gt;0,SUM(DL$3:DL115)=0,SUM($H116:DK116)=0),$B116,0)</f>
        <v>0</v>
      </c>
      <c r="DM116">
        <f ca="1">IF(AND($B116&gt;0,SUM(DM$3:DM115)=0,SUM($H116:DL116)=0),$B116,0)</f>
        <v>0</v>
      </c>
      <c r="DN116">
        <f ca="1">IF(AND($B116&gt;0,SUM(DN$3:DN115)=0,SUM($H116:DM116)=0),$B116,0)</f>
        <v>0</v>
      </c>
      <c r="DO116">
        <f ca="1">IF(AND($B116&gt;0,SUM(DO$3:DO115)=0,SUM($H116:DN116)=0),$B116,0)</f>
        <v>0</v>
      </c>
      <c r="DP116">
        <f ca="1">IF(AND($B116&gt;0,SUM(DP$3:DP115)=0,SUM($H116:DO116)=0),$B116,0)</f>
        <v>0</v>
      </c>
      <c r="DQ116">
        <f ca="1">IF(AND($B116&gt;0,SUM(DQ$3:DQ115)=0,SUM($H116:DP116)=0),$B116,0)</f>
        <v>0</v>
      </c>
      <c r="DR116">
        <f ca="1">IF(AND($B116&gt;0,SUM(DR$3:DR115)=0,SUM($H116:DQ116)=0),$B116,0)</f>
        <v>0</v>
      </c>
      <c r="DS116">
        <f ca="1">IF(AND($B116&gt;0,SUM(DS$3:DS115)=0,SUM($H116:DR116)=0),$B116,0)</f>
        <v>0</v>
      </c>
      <c r="DT116">
        <f ca="1">IF(AND($B116&gt;0,SUM(DT$3:DT115)=0,SUM($H116:DS116)=0),$B116,0)</f>
        <v>0</v>
      </c>
      <c r="DU116">
        <f ca="1">IF(AND($B116&gt;0,SUM(DU$3:DU115)=0,SUM($H116:DT116)=0),$B116,0)</f>
        <v>0</v>
      </c>
      <c r="DV116">
        <f ca="1">IF(AND($B116&gt;0,SUM(DV$3:DV115)=0,SUM($H116:DU116)=0),$B116,0)</f>
        <v>0</v>
      </c>
      <c r="DW116">
        <f ca="1">IF(AND($B116&gt;0,SUM(DW$3:DW115)=0,SUM($H116:DV116)=0),$B116,0)</f>
        <v>0</v>
      </c>
      <c r="DX116">
        <f ca="1">IF(AND($B116&gt;0,SUM(DX$3:DX115)=0,SUM($H116:DW116)=0),$B116,0)</f>
        <v>0</v>
      </c>
      <c r="DY116">
        <f ca="1">IF(AND($B116&gt;0,SUM(DY$3:DY115)=0,SUM($H116:DX116)=0),$B116,0)</f>
        <v>0</v>
      </c>
      <c r="DZ116">
        <f ca="1">IF(AND($B116&gt;0,SUM(DZ$3:DZ115)=0,SUM($H116:DY116)=0),$B116,0)</f>
        <v>0</v>
      </c>
      <c r="EA116">
        <f ca="1">IF(AND($B116&gt;0,SUM(EA$3:EA115)=0,SUM($H116:DZ116)=0),$B116,0)</f>
        <v>0</v>
      </c>
      <c r="EB116">
        <f ca="1">IF(AND($B116&gt;0,SUM(EB$3:EB115)=0,SUM($H116:EA116)=0),$B116,0)</f>
        <v>0</v>
      </c>
      <c r="EC116">
        <f ca="1">IF(AND($B116&gt;0,SUM(EC$3:EC115)=0,SUM($H116:EB116)=0),$B116,0)</f>
        <v>0</v>
      </c>
      <c r="ED116">
        <f ca="1">IF(AND($B116&gt;0,SUM(ED$3:ED115)=0,SUM($H116:EC116)=0),$B116,0)</f>
        <v>0</v>
      </c>
      <c r="EE116">
        <f ca="1">IF(AND($B116&gt;0,SUM(EE$3:EE115)=0,SUM($H116:ED116)=0),$B116,0)</f>
        <v>0</v>
      </c>
      <c r="EF116">
        <f ca="1">IF(AND($B116&gt;0,SUM(EF$3:EF115)=0,SUM($H116:EE116)=0),$B116,0)</f>
        <v>0</v>
      </c>
      <c r="EG116">
        <f ca="1">IF(AND($B116&gt;0,SUM(EG$3:EG115)=0,SUM($H116:EF116)=0),$B116,0)</f>
        <v>0</v>
      </c>
      <c r="EH116">
        <f ca="1">IF(AND($B116&gt;0,SUM(EH$3:EH115)=0,SUM($H116:EG116)=0),$B116,0)</f>
        <v>0</v>
      </c>
      <c r="EI116">
        <f ca="1">IF(AND($B116&gt;0,SUM(EI$3:EI115)=0,SUM($H116:EH116)=0),$B116,0)</f>
        <v>0</v>
      </c>
      <c r="EJ116">
        <f ca="1">IF(AND($B116&gt;0,SUM(EJ$3:EJ115)=0,SUM($H116:EI116)=0),$B116,0)</f>
        <v>0</v>
      </c>
      <c r="EK116">
        <f ca="1">IF(AND($B116&gt;0,SUM(EK$3:EK115)=0,SUM($H116:EJ116)=0),$B116,0)</f>
        <v>0</v>
      </c>
      <c r="EL116">
        <f ca="1">IF(AND($B116&gt;0,SUM(EL$3:EL115)=0,SUM($H116:EK116)=0),$B116,0)</f>
        <v>0</v>
      </c>
      <c r="EM116">
        <f ca="1">IF(AND($B116&gt;0,SUM(EM$3:EM115)=0,SUM($H116:EL116)=0),$B116,0)</f>
        <v>0</v>
      </c>
      <c r="EN116">
        <f ca="1">IF(AND($B116&gt;0,SUM(EN$3:EN115)=0,SUM($H116:EM116)=0),$B116,0)</f>
        <v>0</v>
      </c>
      <c r="EO116">
        <f ca="1">IF(AND($B116&gt;0,SUM(EO$3:EO115)=0,SUM($H116:EN116)=0),$B116,0)</f>
        <v>0</v>
      </c>
      <c r="EP116">
        <f ca="1">IF(AND($B116&gt;0,SUM(EP$3:EP115)=0,SUM($H116:EO116)=0),$B116,0)</f>
        <v>0</v>
      </c>
      <c r="EQ116">
        <f ca="1">IF(AND($B116&gt;0,SUM(EQ$3:EQ115)=0,SUM($H116:EP116)=0),$B116,0)</f>
        <v>0</v>
      </c>
      <c r="ER116">
        <f ca="1">IF(AND($B116&gt;0,SUM(ER$3:ER115)=0,SUM($H116:EQ116)=0),$B116,0)</f>
        <v>0</v>
      </c>
      <c r="ES116">
        <f ca="1">IF(AND($B116&gt;0,SUM(ES$3:ES115)=0,SUM($H116:ER116)=0),$B116,0)</f>
        <v>0</v>
      </c>
      <c r="ET116">
        <f ca="1">IF(AND($B116&gt;0,SUM(ET$3:ET115)=0,SUM($H116:ES116)=0),$B116,0)</f>
        <v>0</v>
      </c>
      <c r="EU116">
        <f ca="1">IF(AND($B116&gt;0,SUM(EU$3:EU115)=0,SUM($H116:ET116)=0),$B116,0)</f>
        <v>0</v>
      </c>
      <c r="EV116">
        <f ca="1">IF(AND($B116&gt;0,SUM(EV$3:EV115)=0,SUM($H116:EU116)=0),$B116,0)</f>
        <v>0</v>
      </c>
      <c r="EW116">
        <f ca="1">IF(AND($B116&gt;0,SUM(EW$3:EW115)=0,SUM($H116:EV116)=0),$B116,0)</f>
        <v>0</v>
      </c>
      <c r="EX116">
        <f ca="1">IF(AND($B116&gt;0,SUM(EX$3:EX115)=0,SUM($H116:EW116)=0),$B116,0)</f>
        <v>0</v>
      </c>
      <c r="EY116">
        <f ca="1">IF(AND($B116&gt;0,SUM(EY$3:EY115)=0,SUM($H116:EX116)=0),$B116,0)</f>
        <v>0</v>
      </c>
      <c r="EZ116">
        <f ca="1">IF(AND($B116&gt;0,SUM(EZ$3:EZ115)=0,SUM($H116:EY116)=0),$B116,0)</f>
        <v>0</v>
      </c>
      <c r="FA116">
        <f ca="1">IF(AND($B116&gt;0,SUM(FA$3:FA115)=0,SUM($H116:EZ116)=0),$B116,0)</f>
        <v>0</v>
      </c>
      <c r="FB116">
        <f ca="1">IF(AND($B116&gt;0,SUM(FB$3:FB115)=0,SUM($H116:FA116)=0),$B116,0)</f>
        <v>0</v>
      </c>
      <c r="FC116">
        <f ca="1">IF(AND($B116&gt;0,SUM(FC$3:FC115)=0,SUM($H116:FB116)=0),$B116,0)</f>
        <v>0</v>
      </c>
      <c r="FD116">
        <f ca="1">IF(AND($B116&gt;0,SUM(FD$3:FD115)=0,SUM($H116:FC116)=0),$B116,0)</f>
        <v>0</v>
      </c>
      <c r="FE116">
        <f ca="1">IF(AND($B116&gt;0,SUM(FE$3:FE115)=0,SUM($H116:FD116)=0),$B116,0)</f>
        <v>0</v>
      </c>
      <c r="FF116">
        <f ca="1">IF(AND($B116&gt;0,SUM(FF$3:FF115)=0,SUM($H116:FE116)=0),$B116,0)</f>
        <v>0</v>
      </c>
      <c r="FG116">
        <f ca="1">IF(AND($B116&gt;0,SUM(FG$3:FG115)=0,SUM($H116:FF116)=0),$B116,0)</f>
        <v>0</v>
      </c>
      <c r="FH116">
        <f ca="1">IF(AND($B116&gt;0,SUM(FH$3:FH115)=0,SUM($H116:FG116)=0),$B116,0)</f>
        <v>0</v>
      </c>
      <c r="FI116">
        <f ca="1">IF(AND($B116&gt;0,SUM(FI$3:FI115)=0,SUM($H116:FH116)=0),$B116,0)</f>
        <v>0</v>
      </c>
      <c r="FJ116">
        <f ca="1">IF(AND($B116&gt;0,SUM(FJ$3:FJ115)=0,SUM($H116:FI116)=0),$B116,0)</f>
        <v>0</v>
      </c>
      <c r="FK116">
        <f ca="1">IF(AND($B116&gt;0,SUM(FK$3:FK115)=0,SUM($H116:FJ116)=0),$B116,0)</f>
        <v>0</v>
      </c>
      <c r="FL116">
        <f ca="1">IF(AND($B116&gt;0,SUM(FL$3:FL115)=0,SUM($H116:FK116)=0),$B116,0)</f>
        <v>0</v>
      </c>
      <c r="FM116">
        <f ca="1">IF(AND($B116&gt;0,SUM(FM$3:FM115)=0,SUM($H116:FL116)=0),$B116,0)</f>
        <v>0</v>
      </c>
      <c r="FN116">
        <f ca="1">IF(AND($B116&gt;0,SUM(FN$3:FN115)=0,SUM($H116:FM116)=0),$B116,0)</f>
        <v>0</v>
      </c>
      <c r="FS116" s="67" t="s">
        <v>507</v>
      </c>
      <c r="FT116" s="70" t="s">
        <v>511</v>
      </c>
      <c r="FU116" s="342" t="s">
        <v>92</v>
      </c>
      <c r="FV116" s="67">
        <f ca="1">IF(AND(Valintaohjelma!D$43=SelectionData!G$43,Valintaohjelma!D$44=SelectionData!G$44),2,1)</f>
        <v>1</v>
      </c>
      <c r="FY116" s="249" t="s">
        <v>640</v>
      </c>
      <c r="FZ116" s="67" t="s">
        <v>200</v>
      </c>
      <c r="GA116" s="67" t="str">
        <f>""</f>
        <v/>
      </c>
      <c r="GB116" s="67">
        <f>IF(AND(Valintaohjelma!GM$40=SelectionData!GC$43,Valintaohjelma!GM$43=SelectionData!GC$43),2,1)</f>
        <v>2</v>
      </c>
      <c r="GE116" s="67" t="s">
        <v>857</v>
      </c>
      <c r="GF116" s="67" t="s">
        <v>200</v>
      </c>
      <c r="GG116" s="67" t="str">
        <f>""</f>
        <v/>
      </c>
      <c r="GH116" s="67">
        <v>2</v>
      </c>
    </row>
    <row r="117" spans="1:190" ht="15.75" thickBot="1" x14ac:dyDescent="0.3">
      <c r="A117">
        <v>117</v>
      </c>
      <c r="B117">
        <f ca="1">IF(OR(Valintaohjelma!D$43=SelectionData!H$43,Valintaohjelma!D$44=SelectionData!H$44),'Product Codes'!A117,0)</f>
        <v>0</v>
      </c>
      <c r="C117" s="240" t="str">
        <f t="shared" ca="1" si="10"/>
        <v>Kanavapelti 200mm kanavaan (Jousipalautteinen peltimoottori hankittava erikseen)</v>
      </c>
      <c r="D117" s="240" t="str">
        <f t="shared" ca="1" si="11"/>
        <v>CRTc-200-4</v>
      </c>
      <c r="E117" s="240" t="str">
        <f t="shared" ca="1" si="12"/>
        <v>******</v>
      </c>
      <c r="F117" s="240">
        <f t="shared" ca="1" si="13"/>
        <v>1</v>
      </c>
      <c r="G117" s="47">
        <f ca="1">INDEX($I$2:$FN$2,ROWS(G$2:G117))</f>
        <v>1</v>
      </c>
      <c r="H117">
        <v>0</v>
      </c>
      <c r="I117">
        <f ca="1">IF(AND($B117&gt;0,SUM(I$3:I116)=0,SUM($H117:H117)=0),$B117,0)</f>
        <v>0</v>
      </c>
      <c r="J117">
        <f ca="1">IF(AND($B117&gt;0,SUM(J$3:J116)=0,SUM($H117:I117)=0),$B117,0)</f>
        <v>0</v>
      </c>
      <c r="K117">
        <f ca="1">IF(AND($B117&gt;0,SUM(K$3:K116)=0,SUM($H117:J117)=0),$B117,0)</f>
        <v>0</v>
      </c>
      <c r="L117">
        <f ca="1">IF(AND($B117&gt;0,SUM(L$3:L116)=0,SUM($H117:K117)=0),$B117,0)</f>
        <v>0</v>
      </c>
      <c r="M117">
        <f ca="1">IF(AND($B117&gt;0,SUM(M$3:M116)=0,SUM($H117:L117)=0),$B117,0)</f>
        <v>0</v>
      </c>
      <c r="N117">
        <f ca="1">IF(AND($B117&gt;0,SUM(N$3:N116)=0,SUM($H117:M117)=0),$B117,0)</f>
        <v>0</v>
      </c>
      <c r="O117">
        <f ca="1">IF(AND($B117&gt;0,SUM(O$3:O116)=0,SUM($H117:N117)=0),$B117,0)</f>
        <v>0</v>
      </c>
      <c r="P117">
        <f ca="1">IF(AND($B117&gt;0,SUM(P$3:P116)=0,SUM($H117:O117)=0),$B117,0)</f>
        <v>0</v>
      </c>
      <c r="Q117">
        <f ca="1">IF(AND($B117&gt;0,SUM(Q$3:Q116)=0,SUM($H117:P117)=0),$B117,0)</f>
        <v>0</v>
      </c>
      <c r="R117">
        <f ca="1">IF(AND($B117&gt;0,SUM(R$3:R116)=0,SUM($H117:Q117)=0),$B117,0)</f>
        <v>0</v>
      </c>
      <c r="S117">
        <f ca="1">IF(AND($B117&gt;0,SUM(S$3:S116)=0,SUM($H117:R117)=0),$B117,0)</f>
        <v>0</v>
      </c>
      <c r="T117">
        <f ca="1">IF(AND($B117&gt;0,SUM(T$3:T116)=0,SUM($H117:S117)=0),$B117,0)</f>
        <v>0</v>
      </c>
      <c r="U117">
        <f ca="1">IF(AND($B117&gt;0,SUM(U$3:U116)=0,SUM($H117:T117)=0),$B117,0)</f>
        <v>0</v>
      </c>
      <c r="V117">
        <f ca="1">IF(AND($B117&gt;0,SUM(V$3:V116)=0,SUM($H117:U117)=0),$B117,0)</f>
        <v>0</v>
      </c>
      <c r="W117">
        <f ca="1">IF(AND($B117&gt;0,SUM(W$3:W116)=0,SUM($H117:V117)=0),$B117,0)</f>
        <v>0</v>
      </c>
      <c r="X117">
        <f ca="1">IF(AND($B117&gt;0,SUM(X$3:X116)=0,SUM($H117:W117)=0),$B117,0)</f>
        <v>0</v>
      </c>
      <c r="Y117">
        <f ca="1">IF(AND($B117&gt;0,SUM(Y$3:Y116)=0,SUM($H117:X117)=0),$B117,0)</f>
        <v>0</v>
      </c>
      <c r="Z117">
        <f ca="1">IF(AND($B117&gt;0,SUM(Z$3:Z116)=0,SUM($H117:Y117)=0),$B117,0)</f>
        <v>0</v>
      </c>
      <c r="AA117">
        <f ca="1">IF(AND($B117&gt;0,SUM(AA$3:AA116)=0,SUM($H117:Z117)=0),$B117,0)</f>
        <v>0</v>
      </c>
      <c r="AB117">
        <f ca="1">IF(AND($B117&gt;0,SUM(AB$3:AB116)=0,SUM($H117:AA117)=0),$B117,0)</f>
        <v>0</v>
      </c>
      <c r="AC117">
        <f ca="1">IF(AND($B117&gt;0,SUM(AC$3:AC116)=0,SUM($H117:AB117)=0),$B117,0)</f>
        <v>0</v>
      </c>
      <c r="AD117">
        <f ca="1">IF(AND($B117&gt;0,SUM(AD$3:AD116)=0,SUM($H117:AC117)=0),$B117,0)</f>
        <v>0</v>
      </c>
      <c r="AE117">
        <f ca="1">IF(AND($B117&gt;0,SUM(AE$3:AE116)=0,SUM($H117:AD117)=0),$B117,0)</f>
        <v>0</v>
      </c>
      <c r="AF117">
        <f ca="1">IF(AND($B117&gt;0,SUM(AF$3:AF116)=0,SUM($H117:AE117)=0),$B117,0)</f>
        <v>0</v>
      </c>
      <c r="AG117">
        <f ca="1">IF(AND($B117&gt;0,SUM(AG$3:AG116)=0,SUM($H117:AF117)=0),$B117,0)</f>
        <v>0</v>
      </c>
      <c r="AH117">
        <f ca="1">IF(AND($B117&gt;0,SUM(AH$3:AH116)=0,SUM($H117:AG117)=0),$B117,0)</f>
        <v>0</v>
      </c>
      <c r="AI117">
        <f ca="1">IF(AND($B117&gt;0,SUM(AI$3:AI116)=0,SUM($H117:AH117)=0),$B117,0)</f>
        <v>0</v>
      </c>
      <c r="AJ117">
        <f ca="1">IF(AND($B117&gt;0,SUM(AJ$3:AJ116)=0,SUM($H117:AI117)=0),$B117,0)</f>
        <v>0</v>
      </c>
      <c r="AK117">
        <f ca="1">IF(AND($B117&gt;0,SUM(AK$3:AK116)=0,SUM($H117:AJ117)=0),$B117,0)</f>
        <v>0</v>
      </c>
      <c r="AL117">
        <f ca="1">IF(AND($B117&gt;0,SUM(AL$3:AL116)=0,SUM($H117:AK117)=0),$B117,0)</f>
        <v>0</v>
      </c>
      <c r="AM117">
        <f ca="1">IF(AND($B117&gt;0,SUM(AM$3:AM116)=0,SUM($H117:AL117)=0),$B117,0)</f>
        <v>0</v>
      </c>
      <c r="AN117">
        <f ca="1">IF(AND($B117&gt;0,SUM(AN$3:AN116)=0,SUM($H117:AM117)=0),$B117,0)</f>
        <v>0</v>
      </c>
      <c r="AO117">
        <f ca="1">IF(AND($B117&gt;0,SUM(AO$3:AO116)=0,SUM($H117:AN117)=0),$B117,0)</f>
        <v>0</v>
      </c>
      <c r="AP117">
        <f ca="1">IF(AND($B117&gt;0,SUM(AP$3:AP116)=0,SUM($H117:AO117)=0),$B117,0)</f>
        <v>0</v>
      </c>
      <c r="AQ117">
        <f ca="1">IF(AND($B117&gt;0,SUM(AQ$3:AQ116)=0,SUM($H117:AP117)=0),$B117,0)</f>
        <v>0</v>
      </c>
      <c r="AR117">
        <f ca="1">IF(AND($B117&gt;0,SUM(AR$3:AR116)=0,SUM($H117:AQ117)=0),$B117,0)</f>
        <v>0</v>
      </c>
      <c r="AS117">
        <f ca="1">IF(AND($B117&gt;0,SUM(AS$3:AS116)=0,SUM($H117:AR117)=0),$B117,0)</f>
        <v>0</v>
      </c>
      <c r="AT117">
        <f ca="1">IF(AND($B117&gt;0,SUM(AT$3:AT116)=0,SUM($H117:AS117)=0),$B117,0)</f>
        <v>0</v>
      </c>
      <c r="AU117">
        <f ca="1">IF(AND($B117&gt;0,SUM(AU$3:AU116)=0,SUM($H117:AT117)=0),$B117,0)</f>
        <v>0</v>
      </c>
      <c r="AV117">
        <f ca="1">IF(AND($B117&gt;0,SUM(AV$3:AV116)=0,SUM($H117:AU117)=0),$B117,0)</f>
        <v>0</v>
      </c>
      <c r="AW117">
        <f ca="1">IF(AND($B117&gt;0,SUM(AW$3:AW116)=0,SUM($H117:AV117)=0),$B117,0)</f>
        <v>0</v>
      </c>
      <c r="AX117">
        <f ca="1">IF(AND($B117&gt;0,SUM(AX$3:AX116)=0,SUM($H117:AW117)=0),$B117,0)</f>
        <v>0</v>
      </c>
      <c r="AY117">
        <f ca="1">IF(AND($B117&gt;0,SUM(AY$3:AY116)=0,SUM($H117:AX117)=0),$B117,0)</f>
        <v>0</v>
      </c>
      <c r="AZ117">
        <f ca="1">IF(AND($B117&gt;0,SUM(AZ$3:AZ116)=0,SUM($H117:AY117)=0),$B117,0)</f>
        <v>0</v>
      </c>
      <c r="BA117">
        <f ca="1">IF(AND($B117&gt;0,SUM(BA$3:BA116)=0,SUM($H117:AZ117)=0),$B117,0)</f>
        <v>0</v>
      </c>
      <c r="BB117">
        <f ca="1">IF(AND($B117&gt;0,SUM(BB$3:BB116)=0,SUM($H117:BA117)=0),$B117,0)</f>
        <v>0</v>
      </c>
      <c r="BC117">
        <f ca="1">IF(AND($B117&gt;0,SUM(BC$3:BC116)=0,SUM($H117:BB117)=0),$B117,0)</f>
        <v>0</v>
      </c>
      <c r="BD117">
        <f ca="1">IF(AND($B117&gt;0,SUM(BD$3:BD116)=0,SUM($H117:BC117)=0),$B117,0)</f>
        <v>0</v>
      </c>
      <c r="BE117">
        <f ca="1">IF(AND($B117&gt;0,SUM(BE$3:BE116)=0,SUM($H117:BD117)=0),$B117,0)</f>
        <v>0</v>
      </c>
      <c r="BF117">
        <f ca="1">IF(AND($B117&gt;0,SUM(BF$3:BF116)=0,SUM($H117:BE117)=0),$B117,0)</f>
        <v>0</v>
      </c>
      <c r="BG117">
        <f ca="1">IF(AND($B117&gt;0,SUM(BG$3:BG116)=0,SUM($H117:BF117)=0),$B117,0)</f>
        <v>0</v>
      </c>
      <c r="BH117">
        <f ca="1">IF(AND($B117&gt;0,SUM(BH$3:BH116)=0,SUM($H117:BG117)=0),$B117,0)</f>
        <v>0</v>
      </c>
      <c r="BI117">
        <f ca="1">IF(AND($B117&gt;0,SUM(BI$3:BI116)=0,SUM($H117:BH117)=0),$B117,0)</f>
        <v>0</v>
      </c>
      <c r="BJ117">
        <f ca="1">IF(AND($B117&gt;0,SUM(BJ$3:BJ116)=0,SUM($H117:BI117)=0),$B117,0)</f>
        <v>0</v>
      </c>
      <c r="BK117">
        <f ca="1">IF(AND($B117&gt;0,SUM(BK$3:BK116)=0,SUM($H117:BJ117)=0),$B117,0)</f>
        <v>0</v>
      </c>
      <c r="BL117">
        <f ca="1">IF(AND($B117&gt;0,SUM(BL$3:BL116)=0,SUM($H117:BK117)=0),$B117,0)</f>
        <v>0</v>
      </c>
      <c r="BM117">
        <f ca="1">IF(AND($B117&gt;0,SUM(BM$3:BM116)=0,SUM($H117:BL117)=0),$B117,0)</f>
        <v>0</v>
      </c>
      <c r="BN117">
        <f ca="1">IF(AND($B117&gt;0,SUM(BN$3:BN116)=0,SUM($H117:BM117)=0),$B117,0)</f>
        <v>0</v>
      </c>
      <c r="BO117">
        <f ca="1">IF(AND($B117&gt;0,SUM(BO$3:BO116)=0,SUM($H117:BN117)=0),$B117,0)</f>
        <v>0</v>
      </c>
      <c r="BP117">
        <f ca="1">IF(AND($B117&gt;0,SUM(BP$3:BP116)=0,SUM($H117:BO117)=0),$B117,0)</f>
        <v>0</v>
      </c>
      <c r="BQ117">
        <f ca="1">IF(AND($B117&gt;0,SUM(BQ$3:BQ116)=0,SUM($H117:BP117)=0),$B117,0)</f>
        <v>0</v>
      </c>
      <c r="BR117">
        <f ca="1">IF(AND($B117&gt;0,SUM(BR$3:BR116)=0,SUM($H117:BQ117)=0),$B117,0)</f>
        <v>0</v>
      </c>
      <c r="BS117">
        <f ca="1">IF(AND($B117&gt;0,SUM(BS$3:BS116)=0,SUM($H117:BR117)=0),$B117,0)</f>
        <v>0</v>
      </c>
      <c r="BT117">
        <f ca="1">IF(AND($B117&gt;0,SUM(BT$3:BT116)=0,SUM($H117:BS117)=0),$B117,0)</f>
        <v>0</v>
      </c>
      <c r="BU117">
        <f ca="1">IF(AND($B117&gt;0,SUM(BU$3:BU116)=0,SUM($H117:BT117)=0),$B117,0)</f>
        <v>0</v>
      </c>
      <c r="BV117">
        <f ca="1">IF(AND($B117&gt;0,SUM(BV$3:BV116)=0,SUM($H117:BU117)=0),$B117,0)</f>
        <v>0</v>
      </c>
      <c r="BW117">
        <f ca="1">IF(AND($B117&gt;0,SUM(BW$3:BW116)=0,SUM($H117:BV117)=0),$B117,0)</f>
        <v>0</v>
      </c>
      <c r="BX117">
        <f ca="1">IF(AND($B117&gt;0,SUM(BX$3:BX116)=0,SUM($H117:BW117)=0),$B117,0)</f>
        <v>0</v>
      </c>
      <c r="BY117">
        <f ca="1">IF(AND($B117&gt;0,SUM(BY$3:BY116)=0,SUM($H117:BX117)=0),$B117,0)</f>
        <v>0</v>
      </c>
      <c r="BZ117">
        <f ca="1">IF(AND($B117&gt;0,SUM(BZ$3:BZ116)=0,SUM($H117:BY117)=0),$B117,0)</f>
        <v>0</v>
      </c>
      <c r="CA117">
        <f ca="1">IF(AND($B117&gt;0,SUM(CA$3:CA116)=0,SUM($H117:BZ117)=0),$B117,0)</f>
        <v>0</v>
      </c>
      <c r="CB117">
        <f ca="1">IF(AND($B117&gt;0,SUM(CB$3:CB116)=0,SUM($H117:CA117)=0),$B117,0)</f>
        <v>0</v>
      </c>
      <c r="CC117">
        <f ca="1">IF(AND($B117&gt;0,SUM(CC$3:CC116)=0,SUM($H117:CB117)=0),$B117,0)</f>
        <v>0</v>
      </c>
      <c r="CD117">
        <f ca="1">IF(AND($B117&gt;0,SUM(CD$3:CD116)=0,SUM($H117:CC117)=0),$B117,0)</f>
        <v>0</v>
      </c>
      <c r="CE117">
        <f ca="1">IF(AND($B117&gt;0,SUM(CE$3:CE116)=0,SUM($H117:CD117)=0),$B117,0)</f>
        <v>0</v>
      </c>
      <c r="CF117">
        <f ca="1">IF(AND($B117&gt;0,SUM(CF$3:CF116)=0,SUM($H117:CE117)=0),$B117,0)</f>
        <v>0</v>
      </c>
      <c r="CG117">
        <f ca="1">IF(AND($B117&gt;0,SUM(CG$3:CG116)=0,SUM($H117:CF117)=0),$B117,0)</f>
        <v>0</v>
      </c>
      <c r="CH117">
        <f ca="1">IF(AND($B117&gt;0,SUM(CH$3:CH116)=0,SUM($H117:CG117)=0),$B117,0)</f>
        <v>0</v>
      </c>
      <c r="CI117">
        <f ca="1">IF(AND($B117&gt;0,SUM(CI$3:CI116)=0,SUM($H117:CH117)=0),$B117,0)</f>
        <v>0</v>
      </c>
      <c r="CJ117">
        <f ca="1">IF(AND($B117&gt;0,SUM(CJ$3:CJ116)=0,SUM($H117:CI117)=0),$B117,0)</f>
        <v>0</v>
      </c>
      <c r="CK117">
        <f ca="1">IF(AND($B117&gt;0,SUM(CK$3:CK116)=0,SUM($H117:CJ117)=0),$B117,0)</f>
        <v>0</v>
      </c>
      <c r="CL117">
        <f ca="1">IF(AND($B117&gt;0,SUM(CL$3:CL116)=0,SUM($H117:CK117)=0),$B117,0)</f>
        <v>0</v>
      </c>
      <c r="CM117">
        <f ca="1">IF(AND($B117&gt;0,SUM(CM$3:CM116)=0,SUM($H117:CL117)=0),$B117,0)</f>
        <v>0</v>
      </c>
      <c r="CN117">
        <f ca="1">IF(AND($B117&gt;0,SUM(CN$3:CN116)=0,SUM($H117:CM117)=0),$B117,0)</f>
        <v>0</v>
      </c>
      <c r="CO117">
        <f ca="1">IF(AND($B117&gt;0,SUM(CO$3:CO116)=0,SUM($H117:CN117)=0),$B117,0)</f>
        <v>0</v>
      </c>
      <c r="CP117">
        <f ca="1">IF(AND($B117&gt;0,SUM(CP$3:CP116)=0,SUM($H117:CO117)=0),$B117,0)</f>
        <v>0</v>
      </c>
      <c r="CQ117">
        <f ca="1">IF(AND($B117&gt;0,SUM(CQ$3:CQ116)=0,SUM($H117:CP117)=0),$B117,0)</f>
        <v>0</v>
      </c>
      <c r="CR117">
        <f ca="1">IF(AND($B117&gt;0,SUM(CR$3:CR116)=0,SUM($H117:CQ117)=0),$B117,0)</f>
        <v>0</v>
      </c>
      <c r="CS117">
        <f ca="1">IF(AND($B117&gt;0,SUM(CS$3:CS116)=0,SUM($H117:CR117)=0),$B117,0)</f>
        <v>0</v>
      </c>
      <c r="CT117">
        <f ca="1">IF(AND($B117&gt;0,SUM(CT$3:CT116)=0,SUM($H117:CS117)=0),$B117,0)</f>
        <v>0</v>
      </c>
      <c r="CU117">
        <f ca="1">IF(AND($B117&gt;0,SUM(CU$3:CU116)=0,SUM($H117:CT117)=0),$B117,0)</f>
        <v>0</v>
      </c>
      <c r="CV117">
        <f ca="1">IF(AND($B117&gt;0,SUM(CV$3:CV116)=0,SUM($H117:CU117)=0),$B117,0)</f>
        <v>0</v>
      </c>
      <c r="CW117">
        <f ca="1">IF(AND($B117&gt;0,SUM(CW$3:CW116)=0,SUM($H117:CV117)=0),$B117,0)</f>
        <v>0</v>
      </c>
      <c r="CX117">
        <f ca="1">IF(AND($B117&gt;0,SUM(CX$3:CX116)=0,SUM($H117:CW117)=0),$B117,0)</f>
        <v>0</v>
      </c>
      <c r="CY117">
        <f ca="1">IF(AND($B117&gt;0,SUM(CY$3:CY116)=0,SUM($H117:CX117)=0),$B117,0)</f>
        <v>0</v>
      </c>
      <c r="CZ117">
        <f ca="1">IF(AND($B117&gt;0,SUM(CZ$3:CZ116)=0,SUM($H117:CY117)=0),$B117,0)</f>
        <v>0</v>
      </c>
      <c r="DA117">
        <f ca="1">IF(AND($B117&gt;0,SUM(DA$3:DA116)=0,SUM($H117:CZ117)=0),$B117,0)</f>
        <v>0</v>
      </c>
      <c r="DB117">
        <f ca="1">IF(AND($B117&gt;0,SUM(DB$3:DB116)=0,SUM($H117:DA117)=0),$B117,0)</f>
        <v>0</v>
      </c>
      <c r="DC117">
        <f ca="1">IF(AND($B117&gt;0,SUM(DC$3:DC116)=0,SUM($H117:DB117)=0),$B117,0)</f>
        <v>0</v>
      </c>
      <c r="DD117">
        <f ca="1">IF(AND($B117&gt;0,SUM(DD$3:DD116)=0,SUM($H117:DC117)=0),$B117,0)</f>
        <v>0</v>
      </c>
      <c r="DE117">
        <f ca="1">IF(AND($B117&gt;0,SUM(DE$3:DE116)=0,SUM($H117:DD117)=0),$B117,0)</f>
        <v>0</v>
      </c>
      <c r="DF117">
        <f ca="1">IF(AND($B117&gt;0,SUM(DF$3:DF116)=0,SUM($H117:DE117)=0),$B117,0)</f>
        <v>0</v>
      </c>
      <c r="DG117">
        <f ca="1">IF(AND($B117&gt;0,SUM(DG$3:DG116)=0,SUM($H117:DF117)=0),$B117,0)</f>
        <v>0</v>
      </c>
      <c r="DH117">
        <f ca="1">IF(AND($B117&gt;0,SUM(DH$3:DH116)=0,SUM($H117:DG117)=0),$B117,0)</f>
        <v>0</v>
      </c>
      <c r="DI117">
        <f ca="1">IF(AND($B117&gt;0,SUM(DI$3:DI116)=0,SUM($H117:DH117)=0),$B117,0)</f>
        <v>0</v>
      </c>
      <c r="DJ117">
        <f ca="1">IF(AND($B117&gt;0,SUM(DJ$3:DJ116)=0,SUM($H117:DI117)=0),$B117,0)</f>
        <v>0</v>
      </c>
      <c r="DK117">
        <f ca="1">IF(AND($B117&gt;0,SUM(DK$3:DK116)=0,SUM($H117:DJ117)=0),$B117,0)</f>
        <v>0</v>
      </c>
      <c r="DL117">
        <f ca="1">IF(AND($B117&gt;0,SUM(DL$3:DL116)=0,SUM($H117:DK117)=0),$B117,0)</f>
        <v>0</v>
      </c>
      <c r="DM117">
        <f ca="1">IF(AND($B117&gt;0,SUM(DM$3:DM116)=0,SUM($H117:DL117)=0),$B117,0)</f>
        <v>0</v>
      </c>
      <c r="DN117">
        <f ca="1">IF(AND($B117&gt;0,SUM(DN$3:DN116)=0,SUM($H117:DM117)=0),$B117,0)</f>
        <v>0</v>
      </c>
      <c r="DO117">
        <f ca="1">IF(AND($B117&gt;0,SUM(DO$3:DO116)=0,SUM($H117:DN117)=0),$B117,0)</f>
        <v>0</v>
      </c>
      <c r="DP117">
        <f ca="1">IF(AND($B117&gt;0,SUM(DP$3:DP116)=0,SUM($H117:DO117)=0),$B117,0)</f>
        <v>0</v>
      </c>
      <c r="DQ117">
        <f ca="1">IF(AND($B117&gt;0,SUM(DQ$3:DQ116)=0,SUM($H117:DP117)=0),$B117,0)</f>
        <v>0</v>
      </c>
      <c r="DR117">
        <f ca="1">IF(AND($B117&gt;0,SUM(DR$3:DR116)=0,SUM($H117:DQ117)=0),$B117,0)</f>
        <v>0</v>
      </c>
      <c r="DS117">
        <f ca="1">IF(AND($B117&gt;0,SUM(DS$3:DS116)=0,SUM($H117:DR117)=0),$B117,0)</f>
        <v>0</v>
      </c>
      <c r="DT117">
        <f ca="1">IF(AND($B117&gt;0,SUM(DT$3:DT116)=0,SUM($H117:DS117)=0),$B117,0)</f>
        <v>0</v>
      </c>
      <c r="DU117">
        <f ca="1">IF(AND($B117&gt;0,SUM(DU$3:DU116)=0,SUM($H117:DT117)=0),$B117,0)</f>
        <v>0</v>
      </c>
      <c r="DV117">
        <f ca="1">IF(AND($B117&gt;0,SUM(DV$3:DV116)=0,SUM($H117:DU117)=0),$B117,0)</f>
        <v>0</v>
      </c>
      <c r="DW117">
        <f ca="1">IF(AND($B117&gt;0,SUM(DW$3:DW116)=0,SUM($H117:DV117)=0),$B117,0)</f>
        <v>0</v>
      </c>
      <c r="DX117">
        <f ca="1">IF(AND($B117&gt;0,SUM(DX$3:DX116)=0,SUM($H117:DW117)=0),$B117,0)</f>
        <v>0</v>
      </c>
      <c r="DY117">
        <f ca="1">IF(AND($B117&gt;0,SUM(DY$3:DY116)=0,SUM($H117:DX117)=0),$B117,0)</f>
        <v>0</v>
      </c>
      <c r="DZ117">
        <f ca="1">IF(AND($B117&gt;0,SUM(DZ$3:DZ116)=0,SUM($H117:DY117)=0),$B117,0)</f>
        <v>0</v>
      </c>
      <c r="EA117">
        <f ca="1">IF(AND($B117&gt;0,SUM(EA$3:EA116)=0,SUM($H117:DZ117)=0),$B117,0)</f>
        <v>0</v>
      </c>
      <c r="EB117">
        <f ca="1">IF(AND($B117&gt;0,SUM(EB$3:EB116)=0,SUM($H117:EA117)=0),$B117,0)</f>
        <v>0</v>
      </c>
      <c r="EC117">
        <f ca="1">IF(AND($B117&gt;0,SUM(EC$3:EC116)=0,SUM($H117:EB117)=0),$B117,0)</f>
        <v>0</v>
      </c>
      <c r="ED117">
        <f ca="1">IF(AND($B117&gt;0,SUM(ED$3:ED116)=0,SUM($H117:EC117)=0),$B117,0)</f>
        <v>0</v>
      </c>
      <c r="EE117">
        <f ca="1">IF(AND($B117&gt;0,SUM(EE$3:EE116)=0,SUM($H117:ED117)=0),$B117,0)</f>
        <v>0</v>
      </c>
      <c r="EF117">
        <f ca="1">IF(AND($B117&gt;0,SUM(EF$3:EF116)=0,SUM($H117:EE117)=0),$B117,0)</f>
        <v>0</v>
      </c>
      <c r="EG117">
        <f ca="1">IF(AND($B117&gt;0,SUM(EG$3:EG116)=0,SUM($H117:EF117)=0),$B117,0)</f>
        <v>0</v>
      </c>
      <c r="EH117">
        <f ca="1">IF(AND($B117&gt;0,SUM(EH$3:EH116)=0,SUM($H117:EG117)=0),$B117,0)</f>
        <v>0</v>
      </c>
      <c r="EI117">
        <f ca="1">IF(AND($B117&gt;0,SUM(EI$3:EI116)=0,SUM($H117:EH117)=0),$B117,0)</f>
        <v>0</v>
      </c>
      <c r="EJ117">
        <f ca="1">IF(AND($B117&gt;0,SUM(EJ$3:EJ116)=0,SUM($H117:EI117)=0),$B117,0)</f>
        <v>0</v>
      </c>
      <c r="EK117">
        <f ca="1">IF(AND($B117&gt;0,SUM(EK$3:EK116)=0,SUM($H117:EJ117)=0),$B117,0)</f>
        <v>0</v>
      </c>
      <c r="EL117">
        <f ca="1">IF(AND($B117&gt;0,SUM(EL$3:EL116)=0,SUM($H117:EK117)=0),$B117,0)</f>
        <v>0</v>
      </c>
      <c r="EM117">
        <f ca="1">IF(AND($B117&gt;0,SUM(EM$3:EM116)=0,SUM($H117:EL117)=0),$B117,0)</f>
        <v>0</v>
      </c>
      <c r="EN117">
        <f ca="1">IF(AND($B117&gt;0,SUM(EN$3:EN116)=0,SUM($H117:EM117)=0),$B117,0)</f>
        <v>0</v>
      </c>
      <c r="EO117">
        <f ca="1">IF(AND($B117&gt;0,SUM(EO$3:EO116)=0,SUM($H117:EN117)=0),$B117,0)</f>
        <v>0</v>
      </c>
      <c r="EP117">
        <f ca="1">IF(AND($B117&gt;0,SUM(EP$3:EP116)=0,SUM($H117:EO117)=0),$B117,0)</f>
        <v>0</v>
      </c>
      <c r="EQ117">
        <f ca="1">IF(AND($B117&gt;0,SUM(EQ$3:EQ116)=0,SUM($H117:EP117)=0),$B117,0)</f>
        <v>0</v>
      </c>
      <c r="ER117">
        <f ca="1">IF(AND($B117&gt;0,SUM(ER$3:ER116)=0,SUM($H117:EQ117)=0),$B117,0)</f>
        <v>0</v>
      </c>
      <c r="ES117">
        <f ca="1">IF(AND($B117&gt;0,SUM(ES$3:ES116)=0,SUM($H117:ER117)=0),$B117,0)</f>
        <v>0</v>
      </c>
      <c r="ET117">
        <f ca="1">IF(AND($B117&gt;0,SUM(ET$3:ET116)=0,SUM($H117:ES117)=0),$B117,0)</f>
        <v>0</v>
      </c>
      <c r="EU117">
        <f ca="1">IF(AND($B117&gt;0,SUM(EU$3:EU116)=0,SUM($H117:ET117)=0),$B117,0)</f>
        <v>0</v>
      </c>
      <c r="EV117">
        <f ca="1">IF(AND($B117&gt;0,SUM(EV$3:EV116)=0,SUM($H117:EU117)=0),$B117,0)</f>
        <v>0</v>
      </c>
      <c r="EW117">
        <f ca="1">IF(AND($B117&gt;0,SUM(EW$3:EW116)=0,SUM($H117:EV117)=0),$B117,0)</f>
        <v>0</v>
      </c>
      <c r="EX117">
        <f ca="1">IF(AND($B117&gt;0,SUM(EX$3:EX116)=0,SUM($H117:EW117)=0),$B117,0)</f>
        <v>0</v>
      </c>
      <c r="EY117">
        <f ca="1">IF(AND($B117&gt;0,SUM(EY$3:EY116)=0,SUM($H117:EX117)=0),$B117,0)</f>
        <v>0</v>
      </c>
      <c r="EZ117">
        <f ca="1">IF(AND($B117&gt;0,SUM(EZ$3:EZ116)=0,SUM($H117:EY117)=0),$B117,0)</f>
        <v>0</v>
      </c>
      <c r="FA117">
        <f ca="1">IF(AND($B117&gt;0,SUM(FA$3:FA116)=0,SUM($H117:EZ117)=0),$B117,0)</f>
        <v>0</v>
      </c>
      <c r="FB117">
        <f ca="1">IF(AND($B117&gt;0,SUM(FB$3:FB116)=0,SUM($H117:FA117)=0),$B117,0)</f>
        <v>0</v>
      </c>
      <c r="FC117">
        <f ca="1">IF(AND($B117&gt;0,SUM(FC$3:FC116)=0,SUM($H117:FB117)=0),$B117,0)</f>
        <v>0</v>
      </c>
      <c r="FD117">
        <f ca="1">IF(AND($B117&gt;0,SUM(FD$3:FD116)=0,SUM($H117:FC117)=0),$B117,0)</f>
        <v>0</v>
      </c>
      <c r="FE117">
        <f ca="1">IF(AND($B117&gt;0,SUM(FE$3:FE116)=0,SUM($H117:FD117)=0),$B117,0)</f>
        <v>0</v>
      </c>
      <c r="FF117">
        <f ca="1">IF(AND($B117&gt;0,SUM(FF$3:FF116)=0,SUM($H117:FE117)=0),$B117,0)</f>
        <v>0</v>
      </c>
      <c r="FG117">
        <f ca="1">IF(AND($B117&gt;0,SUM(FG$3:FG116)=0,SUM($H117:FF117)=0),$B117,0)</f>
        <v>0</v>
      </c>
      <c r="FH117">
        <f ca="1">IF(AND($B117&gt;0,SUM(FH$3:FH116)=0,SUM($H117:FG117)=0),$B117,0)</f>
        <v>0</v>
      </c>
      <c r="FI117">
        <f ca="1">IF(AND($B117&gt;0,SUM(FI$3:FI116)=0,SUM($H117:FH117)=0),$B117,0)</f>
        <v>0</v>
      </c>
      <c r="FJ117">
        <f ca="1">IF(AND($B117&gt;0,SUM(FJ$3:FJ116)=0,SUM($H117:FI117)=0),$B117,0)</f>
        <v>0</v>
      </c>
      <c r="FK117">
        <f ca="1">IF(AND($B117&gt;0,SUM(FK$3:FK116)=0,SUM($H117:FJ117)=0),$B117,0)</f>
        <v>0</v>
      </c>
      <c r="FL117">
        <f ca="1">IF(AND($B117&gt;0,SUM(FL$3:FL116)=0,SUM($H117:FK117)=0),$B117,0)</f>
        <v>0</v>
      </c>
      <c r="FM117">
        <f ca="1">IF(AND($B117&gt;0,SUM(FM$3:FM116)=0,SUM($H117:FL117)=0),$B117,0)</f>
        <v>0</v>
      </c>
      <c r="FN117">
        <f ca="1">IF(AND($B117&gt;0,SUM(FN$3:FN116)=0,SUM($H117:FM117)=0),$B117,0)</f>
        <v>0</v>
      </c>
      <c r="FS117" s="67" t="s">
        <v>508</v>
      </c>
      <c r="FT117" s="70" t="s">
        <v>512</v>
      </c>
      <c r="FU117" s="342" t="s">
        <v>92</v>
      </c>
      <c r="FV117" s="67">
        <f ca="1">IF(AND(Valintaohjelma!D$43=SelectionData!H$43,Valintaohjelma!D$44=SelectionData!H$44),2,1)</f>
        <v>1</v>
      </c>
      <c r="FY117" s="249" t="s">
        <v>641</v>
      </c>
      <c r="FZ117" s="67" t="s">
        <v>201</v>
      </c>
      <c r="GA117" s="67" t="str">
        <f>""</f>
        <v/>
      </c>
      <c r="GB117" s="67">
        <f>IF(AND(Valintaohjelma!GM$40=SelectionData!GD$43,Valintaohjelma!GM$43=SelectionData!GD$43),2,1)</f>
        <v>2</v>
      </c>
      <c r="GE117" s="67" t="s">
        <v>858</v>
      </c>
      <c r="GF117" s="67" t="s">
        <v>201</v>
      </c>
      <c r="GG117" s="67" t="str">
        <f>""</f>
        <v/>
      </c>
      <c r="GH117" s="67">
        <v>2</v>
      </c>
    </row>
    <row r="118" spans="1:190" ht="15.75" thickBot="1" x14ac:dyDescent="0.3">
      <c r="A118">
        <v>118</v>
      </c>
      <c r="B118">
        <f ca="1">IF(OR(Valintaohjelma!D$43=SelectionData!I$43,Valintaohjelma!D$44=SelectionData!I$44),'Product Codes'!A118,0)</f>
        <v>0</v>
      </c>
      <c r="C118" s="240" t="str">
        <f t="shared" ca="1" si="10"/>
        <v>Kanavapelti 250mm kanavaan (Jousipalautteinen peltimoottori hankittava erikseen)</v>
      </c>
      <c r="D118" s="240" t="str">
        <f t="shared" ca="1" si="11"/>
        <v>CRTc-250-4</v>
      </c>
      <c r="E118" s="240" t="str">
        <f t="shared" ca="1" si="12"/>
        <v>******</v>
      </c>
      <c r="F118" s="240">
        <f t="shared" ca="1" si="13"/>
        <v>1</v>
      </c>
      <c r="G118" s="47">
        <f ca="1">INDEX($I$2:$FN$2,ROWS(G$2:G118))</f>
        <v>1</v>
      </c>
      <c r="H118">
        <v>0</v>
      </c>
      <c r="I118">
        <f ca="1">IF(AND($B118&gt;0,SUM(I$3:I117)=0,SUM($H118:H118)=0),$B118,0)</f>
        <v>0</v>
      </c>
      <c r="J118">
        <f ca="1">IF(AND($B118&gt;0,SUM(J$3:J117)=0,SUM($H118:I118)=0),$B118,0)</f>
        <v>0</v>
      </c>
      <c r="K118">
        <f ca="1">IF(AND($B118&gt;0,SUM(K$3:K117)=0,SUM($H118:J118)=0),$B118,0)</f>
        <v>0</v>
      </c>
      <c r="L118">
        <f ca="1">IF(AND($B118&gt;0,SUM(L$3:L117)=0,SUM($H118:K118)=0),$B118,0)</f>
        <v>0</v>
      </c>
      <c r="M118">
        <f ca="1">IF(AND($B118&gt;0,SUM(M$3:M117)=0,SUM($H118:L118)=0),$B118,0)</f>
        <v>0</v>
      </c>
      <c r="N118">
        <f ca="1">IF(AND($B118&gt;0,SUM(N$3:N117)=0,SUM($H118:M118)=0),$B118,0)</f>
        <v>0</v>
      </c>
      <c r="O118">
        <f ca="1">IF(AND($B118&gt;0,SUM(O$3:O117)=0,SUM($H118:N118)=0),$B118,0)</f>
        <v>0</v>
      </c>
      <c r="P118">
        <f ca="1">IF(AND($B118&gt;0,SUM(P$3:P117)=0,SUM($H118:O118)=0),$B118,0)</f>
        <v>0</v>
      </c>
      <c r="Q118">
        <f ca="1">IF(AND($B118&gt;0,SUM(Q$3:Q117)=0,SUM($H118:P118)=0),$B118,0)</f>
        <v>0</v>
      </c>
      <c r="R118">
        <f ca="1">IF(AND($B118&gt;0,SUM(R$3:R117)=0,SUM($H118:Q118)=0),$B118,0)</f>
        <v>0</v>
      </c>
      <c r="S118">
        <f ca="1">IF(AND($B118&gt;0,SUM(S$3:S117)=0,SUM($H118:R118)=0),$B118,0)</f>
        <v>0</v>
      </c>
      <c r="T118">
        <f ca="1">IF(AND($B118&gt;0,SUM(T$3:T117)=0,SUM($H118:S118)=0),$B118,0)</f>
        <v>0</v>
      </c>
      <c r="U118">
        <f ca="1">IF(AND($B118&gt;0,SUM(U$3:U117)=0,SUM($H118:T118)=0),$B118,0)</f>
        <v>0</v>
      </c>
      <c r="V118">
        <f ca="1">IF(AND($B118&gt;0,SUM(V$3:V117)=0,SUM($H118:U118)=0),$B118,0)</f>
        <v>0</v>
      </c>
      <c r="W118">
        <f ca="1">IF(AND($B118&gt;0,SUM(W$3:W117)=0,SUM($H118:V118)=0),$B118,0)</f>
        <v>0</v>
      </c>
      <c r="X118">
        <f ca="1">IF(AND($B118&gt;0,SUM(X$3:X117)=0,SUM($H118:W118)=0),$B118,0)</f>
        <v>0</v>
      </c>
      <c r="Y118">
        <f ca="1">IF(AND($B118&gt;0,SUM(Y$3:Y117)=0,SUM($H118:X118)=0),$B118,0)</f>
        <v>0</v>
      </c>
      <c r="Z118">
        <f ca="1">IF(AND($B118&gt;0,SUM(Z$3:Z117)=0,SUM($H118:Y118)=0),$B118,0)</f>
        <v>0</v>
      </c>
      <c r="AA118">
        <f ca="1">IF(AND($B118&gt;0,SUM(AA$3:AA117)=0,SUM($H118:Z118)=0),$B118,0)</f>
        <v>0</v>
      </c>
      <c r="AB118">
        <f ca="1">IF(AND($B118&gt;0,SUM(AB$3:AB117)=0,SUM($H118:AA118)=0),$B118,0)</f>
        <v>0</v>
      </c>
      <c r="AC118">
        <f ca="1">IF(AND($B118&gt;0,SUM(AC$3:AC117)=0,SUM($H118:AB118)=0),$B118,0)</f>
        <v>0</v>
      </c>
      <c r="AD118">
        <f ca="1">IF(AND($B118&gt;0,SUM(AD$3:AD117)=0,SUM($H118:AC118)=0),$B118,0)</f>
        <v>0</v>
      </c>
      <c r="AE118">
        <f ca="1">IF(AND($B118&gt;0,SUM(AE$3:AE117)=0,SUM($H118:AD118)=0),$B118,0)</f>
        <v>0</v>
      </c>
      <c r="AF118">
        <f ca="1">IF(AND($B118&gt;0,SUM(AF$3:AF117)=0,SUM($H118:AE118)=0),$B118,0)</f>
        <v>0</v>
      </c>
      <c r="AG118">
        <f ca="1">IF(AND($B118&gt;0,SUM(AG$3:AG117)=0,SUM($H118:AF118)=0),$B118,0)</f>
        <v>0</v>
      </c>
      <c r="AH118">
        <f ca="1">IF(AND($B118&gt;0,SUM(AH$3:AH117)=0,SUM($H118:AG118)=0),$B118,0)</f>
        <v>0</v>
      </c>
      <c r="AI118">
        <f ca="1">IF(AND($B118&gt;0,SUM(AI$3:AI117)=0,SUM($H118:AH118)=0),$B118,0)</f>
        <v>0</v>
      </c>
      <c r="AJ118">
        <f ca="1">IF(AND($B118&gt;0,SUM(AJ$3:AJ117)=0,SUM($H118:AI118)=0),$B118,0)</f>
        <v>0</v>
      </c>
      <c r="AK118">
        <f ca="1">IF(AND($B118&gt;0,SUM(AK$3:AK117)=0,SUM($H118:AJ118)=0),$B118,0)</f>
        <v>0</v>
      </c>
      <c r="AL118">
        <f ca="1">IF(AND($B118&gt;0,SUM(AL$3:AL117)=0,SUM($H118:AK118)=0),$B118,0)</f>
        <v>0</v>
      </c>
      <c r="AM118">
        <f ca="1">IF(AND($B118&gt;0,SUM(AM$3:AM117)=0,SUM($H118:AL118)=0),$B118,0)</f>
        <v>0</v>
      </c>
      <c r="AN118">
        <f ca="1">IF(AND($B118&gt;0,SUM(AN$3:AN117)=0,SUM($H118:AM118)=0),$B118,0)</f>
        <v>0</v>
      </c>
      <c r="AO118">
        <f ca="1">IF(AND($B118&gt;0,SUM(AO$3:AO117)=0,SUM($H118:AN118)=0),$B118,0)</f>
        <v>0</v>
      </c>
      <c r="AP118">
        <f ca="1">IF(AND($B118&gt;0,SUM(AP$3:AP117)=0,SUM($H118:AO118)=0),$B118,0)</f>
        <v>0</v>
      </c>
      <c r="AQ118">
        <f ca="1">IF(AND($B118&gt;0,SUM(AQ$3:AQ117)=0,SUM($H118:AP118)=0),$B118,0)</f>
        <v>0</v>
      </c>
      <c r="AR118">
        <f ca="1">IF(AND($B118&gt;0,SUM(AR$3:AR117)=0,SUM($H118:AQ118)=0),$B118,0)</f>
        <v>0</v>
      </c>
      <c r="AS118">
        <f ca="1">IF(AND($B118&gt;0,SUM(AS$3:AS117)=0,SUM($H118:AR118)=0),$B118,0)</f>
        <v>0</v>
      </c>
      <c r="AT118">
        <f ca="1">IF(AND($B118&gt;0,SUM(AT$3:AT117)=0,SUM($H118:AS118)=0),$B118,0)</f>
        <v>0</v>
      </c>
      <c r="AU118">
        <f ca="1">IF(AND($B118&gt;0,SUM(AU$3:AU117)=0,SUM($H118:AT118)=0),$B118,0)</f>
        <v>0</v>
      </c>
      <c r="AV118">
        <f ca="1">IF(AND($B118&gt;0,SUM(AV$3:AV117)=0,SUM($H118:AU118)=0),$B118,0)</f>
        <v>0</v>
      </c>
      <c r="AW118">
        <f ca="1">IF(AND($B118&gt;0,SUM(AW$3:AW117)=0,SUM($H118:AV118)=0),$B118,0)</f>
        <v>0</v>
      </c>
      <c r="AX118">
        <f ca="1">IF(AND($B118&gt;0,SUM(AX$3:AX117)=0,SUM($H118:AW118)=0),$B118,0)</f>
        <v>0</v>
      </c>
      <c r="AY118">
        <f ca="1">IF(AND($B118&gt;0,SUM(AY$3:AY117)=0,SUM($H118:AX118)=0),$B118,0)</f>
        <v>0</v>
      </c>
      <c r="AZ118">
        <f ca="1">IF(AND($B118&gt;0,SUM(AZ$3:AZ117)=0,SUM($H118:AY118)=0),$B118,0)</f>
        <v>0</v>
      </c>
      <c r="BA118">
        <f ca="1">IF(AND($B118&gt;0,SUM(BA$3:BA117)=0,SUM($H118:AZ118)=0),$B118,0)</f>
        <v>0</v>
      </c>
      <c r="BB118">
        <f ca="1">IF(AND($B118&gt;0,SUM(BB$3:BB117)=0,SUM($H118:BA118)=0),$B118,0)</f>
        <v>0</v>
      </c>
      <c r="BC118">
        <f ca="1">IF(AND($B118&gt;0,SUM(BC$3:BC117)=0,SUM($H118:BB118)=0),$B118,0)</f>
        <v>0</v>
      </c>
      <c r="BD118">
        <f ca="1">IF(AND($B118&gt;0,SUM(BD$3:BD117)=0,SUM($H118:BC118)=0),$B118,0)</f>
        <v>0</v>
      </c>
      <c r="BE118">
        <f ca="1">IF(AND($B118&gt;0,SUM(BE$3:BE117)=0,SUM($H118:BD118)=0),$B118,0)</f>
        <v>0</v>
      </c>
      <c r="BF118">
        <f ca="1">IF(AND($B118&gt;0,SUM(BF$3:BF117)=0,SUM($H118:BE118)=0),$B118,0)</f>
        <v>0</v>
      </c>
      <c r="BG118">
        <f ca="1">IF(AND($B118&gt;0,SUM(BG$3:BG117)=0,SUM($H118:BF118)=0),$B118,0)</f>
        <v>0</v>
      </c>
      <c r="BH118">
        <f ca="1">IF(AND($B118&gt;0,SUM(BH$3:BH117)=0,SUM($H118:BG118)=0),$B118,0)</f>
        <v>0</v>
      </c>
      <c r="BI118">
        <f ca="1">IF(AND($B118&gt;0,SUM(BI$3:BI117)=0,SUM($H118:BH118)=0),$B118,0)</f>
        <v>0</v>
      </c>
      <c r="BJ118">
        <f ca="1">IF(AND($B118&gt;0,SUM(BJ$3:BJ117)=0,SUM($H118:BI118)=0),$B118,0)</f>
        <v>0</v>
      </c>
      <c r="BK118">
        <f ca="1">IF(AND($B118&gt;0,SUM(BK$3:BK117)=0,SUM($H118:BJ118)=0),$B118,0)</f>
        <v>0</v>
      </c>
      <c r="BL118">
        <f ca="1">IF(AND($B118&gt;0,SUM(BL$3:BL117)=0,SUM($H118:BK118)=0),$B118,0)</f>
        <v>0</v>
      </c>
      <c r="BM118">
        <f ca="1">IF(AND($B118&gt;0,SUM(BM$3:BM117)=0,SUM($H118:BL118)=0),$B118,0)</f>
        <v>0</v>
      </c>
      <c r="BN118">
        <f ca="1">IF(AND($B118&gt;0,SUM(BN$3:BN117)=0,SUM($H118:BM118)=0),$B118,0)</f>
        <v>0</v>
      </c>
      <c r="BO118">
        <f ca="1">IF(AND($B118&gt;0,SUM(BO$3:BO117)=0,SUM($H118:BN118)=0),$B118,0)</f>
        <v>0</v>
      </c>
      <c r="BP118">
        <f ca="1">IF(AND($B118&gt;0,SUM(BP$3:BP117)=0,SUM($H118:BO118)=0),$B118,0)</f>
        <v>0</v>
      </c>
      <c r="BQ118">
        <f ca="1">IF(AND($B118&gt;0,SUM(BQ$3:BQ117)=0,SUM($H118:BP118)=0),$B118,0)</f>
        <v>0</v>
      </c>
      <c r="BR118">
        <f ca="1">IF(AND($B118&gt;0,SUM(BR$3:BR117)=0,SUM($H118:BQ118)=0),$B118,0)</f>
        <v>0</v>
      </c>
      <c r="BS118">
        <f ca="1">IF(AND($B118&gt;0,SUM(BS$3:BS117)=0,SUM($H118:BR118)=0),$B118,0)</f>
        <v>0</v>
      </c>
      <c r="BT118">
        <f ca="1">IF(AND($B118&gt;0,SUM(BT$3:BT117)=0,SUM($H118:BS118)=0),$B118,0)</f>
        <v>0</v>
      </c>
      <c r="BU118">
        <f ca="1">IF(AND($B118&gt;0,SUM(BU$3:BU117)=0,SUM($H118:BT118)=0),$B118,0)</f>
        <v>0</v>
      </c>
      <c r="BV118">
        <f ca="1">IF(AND($B118&gt;0,SUM(BV$3:BV117)=0,SUM($H118:BU118)=0),$B118,0)</f>
        <v>0</v>
      </c>
      <c r="BW118">
        <f ca="1">IF(AND($B118&gt;0,SUM(BW$3:BW117)=0,SUM($H118:BV118)=0),$B118,0)</f>
        <v>0</v>
      </c>
      <c r="BX118">
        <f ca="1">IF(AND($B118&gt;0,SUM(BX$3:BX117)=0,SUM($H118:BW118)=0),$B118,0)</f>
        <v>0</v>
      </c>
      <c r="BY118">
        <f ca="1">IF(AND($B118&gt;0,SUM(BY$3:BY117)=0,SUM($H118:BX118)=0),$B118,0)</f>
        <v>0</v>
      </c>
      <c r="BZ118">
        <f ca="1">IF(AND($B118&gt;0,SUM(BZ$3:BZ117)=0,SUM($H118:BY118)=0),$B118,0)</f>
        <v>0</v>
      </c>
      <c r="CA118">
        <f ca="1">IF(AND($B118&gt;0,SUM(CA$3:CA117)=0,SUM($H118:BZ118)=0),$B118,0)</f>
        <v>0</v>
      </c>
      <c r="CB118">
        <f ca="1">IF(AND($B118&gt;0,SUM(CB$3:CB117)=0,SUM($H118:CA118)=0),$B118,0)</f>
        <v>0</v>
      </c>
      <c r="CC118">
        <f ca="1">IF(AND($B118&gt;0,SUM(CC$3:CC117)=0,SUM($H118:CB118)=0),$B118,0)</f>
        <v>0</v>
      </c>
      <c r="CD118">
        <f ca="1">IF(AND($B118&gt;0,SUM(CD$3:CD117)=0,SUM($H118:CC118)=0),$B118,0)</f>
        <v>0</v>
      </c>
      <c r="CE118">
        <f ca="1">IF(AND($B118&gt;0,SUM(CE$3:CE117)=0,SUM($H118:CD118)=0),$B118,0)</f>
        <v>0</v>
      </c>
      <c r="CF118">
        <f ca="1">IF(AND($B118&gt;0,SUM(CF$3:CF117)=0,SUM($H118:CE118)=0),$B118,0)</f>
        <v>0</v>
      </c>
      <c r="CG118">
        <f ca="1">IF(AND($B118&gt;0,SUM(CG$3:CG117)=0,SUM($H118:CF118)=0),$B118,0)</f>
        <v>0</v>
      </c>
      <c r="CH118">
        <f ca="1">IF(AND($B118&gt;0,SUM(CH$3:CH117)=0,SUM($H118:CG118)=0),$B118,0)</f>
        <v>0</v>
      </c>
      <c r="CI118">
        <f ca="1">IF(AND($B118&gt;0,SUM(CI$3:CI117)=0,SUM($H118:CH118)=0),$B118,0)</f>
        <v>0</v>
      </c>
      <c r="CJ118">
        <f ca="1">IF(AND($B118&gt;0,SUM(CJ$3:CJ117)=0,SUM($H118:CI118)=0),$B118,0)</f>
        <v>0</v>
      </c>
      <c r="CK118">
        <f ca="1">IF(AND($B118&gt;0,SUM(CK$3:CK117)=0,SUM($H118:CJ118)=0),$B118,0)</f>
        <v>0</v>
      </c>
      <c r="CL118">
        <f ca="1">IF(AND($B118&gt;0,SUM(CL$3:CL117)=0,SUM($H118:CK118)=0),$B118,0)</f>
        <v>0</v>
      </c>
      <c r="CM118">
        <f ca="1">IF(AND($B118&gt;0,SUM(CM$3:CM117)=0,SUM($H118:CL118)=0),$B118,0)</f>
        <v>0</v>
      </c>
      <c r="CN118">
        <f ca="1">IF(AND($B118&gt;0,SUM(CN$3:CN117)=0,SUM($H118:CM118)=0),$B118,0)</f>
        <v>0</v>
      </c>
      <c r="CO118">
        <f ca="1">IF(AND($B118&gt;0,SUM(CO$3:CO117)=0,SUM($H118:CN118)=0),$B118,0)</f>
        <v>0</v>
      </c>
      <c r="CP118">
        <f ca="1">IF(AND($B118&gt;0,SUM(CP$3:CP117)=0,SUM($H118:CO118)=0),$B118,0)</f>
        <v>0</v>
      </c>
      <c r="CQ118">
        <f ca="1">IF(AND($B118&gt;0,SUM(CQ$3:CQ117)=0,SUM($H118:CP118)=0),$B118,0)</f>
        <v>0</v>
      </c>
      <c r="CR118">
        <f ca="1">IF(AND($B118&gt;0,SUM(CR$3:CR117)=0,SUM($H118:CQ118)=0),$B118,0)</f>
        <v>0</v>
      </c>
      <c r="CS118">
        <f ca="1">IF(AND($B118&gt;0,SUM(CS$3:CS117)=0,SUM($H118:CR118)=0),$B118,0)</f>
        <v>0</v>
      </c>
      <c r="CT118">
        <f ca="1">IF(AND($B118&gt;0,SUM(CT$3:CT117)=0,SUM($H118:CS118)=0),$B118,0)</f>
        <v>0</v>
      </c>
      <c r="CU118">
        <f ca="1">IF(AND($B118&gt;0,SUM(CU$3:CU117)=0,SUM($H118:CT118)=0),$B118,0)</f>
        <v>0</v>
      </c>
      <c r="CV118">
        <f ca="1">IF(AND($B118&gt;0,SUM(CV$3:CV117)=0,SUM($H118:CU118)=0),$B118,0)</f>
        <v>0</v>
      </c>
      <c r="CW118">
        <f ca="1">IF(AND($B118&gt;0,SUM(CW$3:CW117)=0,SUM($H118:CV118)=0),$B118,0)</f>
        <v>0</v>
      </c>
      <c r="CX118">
        <f ca="1">IF(AND($B118&gt;0,SUM(CX$3:CX117)=0,SUM($H118:CW118)=0),$B118,0)</f>
        <v>0</v>
      </c>
      <c r="CY118">
        <f ca="1">IF(AND($B118&gt;0,SUM(CY$3:CY117)=0,SUM($H118:CX118)=0),$B118,0)</f>
        <v>0</v>
      </c>
      <c r="CZ118">
        <f ca="1">IF(AND($B118&gt;0,SUM(CZ$3:CZ117)=0,SUM($H118:CY118)=0),$B118,0)</f>
        <v>0</v>
      </c>
      <c r="DA118">
        <f ca="1">IF(AND($B118&gt;0,SUM(DA$3:DA117)=0,SUM($H118:CZ118)=0),$B118,0)</f>
        <v>0</v>
      </c>
      <c r="DB118">
        <f ca="1">IF(AND($B118&gt;0,SUM(DB$3:DB117)=0,SUM($H118:DA118)=0),$B118,0)</f>
        <v>0</v>
      </c>
      <c r="DC118">
        <f ca="1">IF(AND($B118&gt;0,SUM(DC$3:DC117)=0,SUM($H118:DB118)=0),$B118,0)</f>
        <v>0</v>
      </c>
      <c r="DD118">
        <f ca="1">IF(AND($B118&gt;0,SUM(DD$3:DD117)=0,SUM($H118:DC118)=0),$B118,0)</f>
        <v>0</v>
      </c>
      <c r="DE118">
        <f ca="1">IF(AND($B118&gt;0,SUM(DE$3:DE117)=0,SUM($H118:DD118)=0),$B118,0)</f>
        <v>0</v>
      </c>
      <c r="DF118">
        <f ca="1">IF(AND($B118&gt;0,SUM(DF$3:DF117)=0,SUM($H118:DE118)=0),$B118,0)</f>
        <v>0</v>
      </c>
      <c r="DG118">
        <f ca="1">IF(AND($B118&gt;0,SUM(DG$3:DG117)=0,SUM($H118:DF118)=0),$B118,0)</f>
        <v>0</v>
      </c>
      <c r="DH118">
        <f ca="1">IF(AND($B118&gt;0,SUM(DH$3:DH117)=0,SUM($H118:DG118)=0),$B118,0)</f>
        <v>0</v>
      </c>
      <c r="DI118">
        <f ca="1">IF(AND($B118&gt;0,SUM(DI$3:DI117)=0,SUM($H118:DH118)=0),$B118,0)</f>
        <v>0</v>
      </c>
      <c r="DJ118">
        <f ca="1">IF(AND($B118&gt;0,SUM(DJ$3:DJ117)=0,SUM($H118:DI118)=0),$B118,0)</f>
        <v>0</v>
      </c>
      <c r="DK118">
        <f ca="1">IF(AND($B118&gt;0,SUM(DK$3:DK117)=0,SUM($H118:DJ118)=0),$B118,0)</f>
        <v>0</v>
      </c>
      <c r="DL118">
        <f ca="1">IF(AND($B118&gt;0,SUM(DL$3:DL117)=0,SUM($H118:DK118)=0),$B118,0)</f>
        <v>0</v>
      </c>
      <c r="DM118">
        <f ca="1">IF(AND($B118&gt;0,SUM(DM$3:DM117)=0,SUM($H118:DL118)=0),$B118,0)</f>
        <v>0</v>
      </c>
      <c r="DN118">
        <f ca="1">IF(AND($B118&gt;0,SUM(DN$3:DN117)=0,SUM($H118:DM118)=0),$B118,0)</f>
        <v>0</v>
      </c>
      <c r="DO118">
        <f ca="1">IF(AND($B118&gt;0,SUM(DO$3:DO117)=0,SUM($H118:DN118)=0),$B118,0)</f>
        <v>0</v>
      </c>
      <c r="DP118">
        <f ca="1">IF(AND($B118&gt;0,SUM(DP$3:DP117)=0,SUM($H118:DO118)=0),$B118,0)</f>
        <v>0</v>
      </c>
      <c r="DQ118">
        <f ca="1">IF(AND($B118&gt;0,SUM(DQ$3:DQ117)=0,SUM($H118:DP118)=0),$B118,0)</f>
        <v>0</v>
      </c>
      <c r="DR118">
        <f ca="1">IF(AND($B118&gt;0,SUM(DR$3:DR117)=0,SUM($H118:DQ118)=0),$B118,0)</f>
        <v>0</v>
      </c>
      <c r="DS118">
        <f ca="1">IF(AND($B118&gt;0,SUM(DS$3:DS117)=0,SUM($H118:DR118)=0),$B118,0)</f>
        <v>0</v>
      </c>
      <c r="DT118">
        <f ca="1">IF(AND($B118&gt;0,SUM(DT$3:DT117)=0,SUM($H118:DS118)=0),$B118,0)</f>
        <v>0</v>
      </c>
      <c r="DU118">
        <f ca="1">IF(AND($B118&gt;0,SUM(DU$3:DU117)=0,SUM($H118:DT118)=0),$B118,0)</f>
        <v>0</v>
      </c>
      <c r="DV118">
        <f ca="1">IF(AND($B118&gt;0,SUM(DV$3:DV117)=0,SUM($H118:DU118)=0),$B118,0)</f>
        <v>0</v>
      </c>
      <c r="DW118">
        <f ca="1">IF(AND($B118&gt;0,SUM(DW$3:DW117)=0,SUM($H118:DV118)=0),$B118,0)</f>
        <v>0</v>
      </c>
      <c r="DX118">
        <f ca="1">IF(AND($B118&gt;0,SUM(DX$3:DX117)=0,SUM($H118:DW118)=0),$B118,0)</f>
        <v>0</v>
      </c>
      <c r="DY118">
        <f ca="1">IF(AND($B118&gt;0,SUM(DY$3:DY117)=0,SUM($H118:DX118)=0),$B118,0)</f>
        <v>0</v>
      </c>
      <c r="DZ118">
        <f ca="1">IF(AND($B118&gt;0,SUM(DZ$3:DZ117)=0,SUM($H118:DY118)=0),$B118,0)</f>
        <v>0</v>
      </c>
      <c r="EA118">
        <f ca="1">IF(AND($B118&gt;0,SUM(EA$3:EA117)=0,SUM($H118:DZ118)=0),$B118,0)</f>
        <v>0</v>
      </c>
      <c r="EB118">
        <f ca="1">IF(AND($B118&gt;0,SUM(EB$3:EB117)=0,SUM($H118:EA118)=0),$B118,0)</f>
        <v>0</v>
      </c>
      <c r="EC118">
        <f ca="1">IF(AND($B118&gt;0,SUM(EC$3:EC117)=0,SUM($H118:EB118)=0),$B118,0)</f>
        <v>0</v>
      </c>
      <c r="ED118">
        <f ca="1">IF(AND($B118&gt;0,SUM(ED$3:ED117)=0,SUM($H118:EC118)=0),$B118,0)</f>
        <v>0</v>
      </c>
      <c r="EE118">
        <f ca="1">IF(AND($B118&gt;0,SUM(EE$3:EE117)=0,SUM($H118:ED118)=0),$B118,0)</f>
        <v>0</v>
      </c>
      <c r="EF118">
        <f ca="1">IF(AND($B118&gt;0,SUM(EF$3:EF117)=0,SUM($H118:EE118)=0),$B118,0)</f>
        <v>0</v>
      </c>
      <c r="EG118">
        <f ca="1">IF(AND($B118&gt;0,SUM(EG$3:EG117)=0,SUM($H118:EF118)=0),$B118,0)</f>
        <v>0</v>
      </c>
      <c r="EH118">
        <f ca="1">IF(AND($B118&gt;0,SUM(EH$3:EH117)=0,SUM($H118:EG118)=0),$B118,0)</f>
        <v>0</v>
      </c>
      <c r="EI118">
        <f ca="1">IF(AND($B118&gt;0,SUM(EI$3:EI117)=0,SUM($H118:EH118)=0),$B118,0)</f>
        <v>0</v>
      </c>
      <c r="EJ118">
        <f ca="1">IF(AND($B118&gt;0,SUM(EJ$3:EJ117)=0,SUM($H118:EI118)=0),$B118,0)</f>
        <v>0</v>
      </c>
      <c r="EK118">
        <f ca="1">IF(AND($B118&gt;0,SUM(EK$3:EK117)=0,SUM($H118:EJ118)=0),$B118,0)</f>
        <v>0</v>
      </c>
      <c r="EL118">
        <f ca="1">IF(AND($B118&gt;0,SUM(EL$3:EL117)=0,SUM($H118:EK118)=0),$B118,0)</f>
        <v>0</v>
      </c>
      <c r="EM118">
        <f ca="1">IF(AND($B118&gt;0,SUM(EM$3:EM117)=0,SUM($H118:EL118)=0),$B118,0)</f>
        <v>0</v>
      </c>
      <c r="EN118">
        <f ca="1">IF(AND($B118&gt;0,SUM(EN$3:EN117)=0,SUM($H118:EM118)=0),$B118,0)</f>
        <v>0</v>
      </c>
      <c r="EO118">
        <f ca="1">IF(AND($B118&gt;0,SUM(EO$3:EO117)=0,SUM($H118:EN118)=0),$B118,0)</f>
        <v>0</v>
      </c>
      <c r="EP118">
        <f ca="1">IF(AND($B118&gt;0,SUM(EP$3:EP117)=0,SUM($H118:EO118)=0),$B118,0)</f>
        <v>0</v>
      </c>
      <c r="EQ118">
        <f ca="1">IF(AND($B118&gt;0,SUM(EQ$3:EQ117)=0,SUM($H118:EP118)=0),$B118,0)</f>
        <v>0</v>
      </c>
      <c r="ER118">
        <f ca="1">IF(AND($B118&gt;0,SUM(ER$3:ER117)=0,SUM($H118:EQ118)=0),$B118,0)</f>
        <v>0</v>
      </c>
      <c r="ES118">
        <f ca="1">IF(AND($B118&gt;0,SUM(ES$3:ES117)=0,SUM($H118:ER118)=0),$B118,0)</f>
        <v>0</v>
      </c>
      <c r="ET118">
        <f ca="1">IF(AND($B118&gt;0,SUM(ET$3:ET117)=0,SUM($H118:ES118)=0),$B118,0)</f>
        <v>0</v>
      </c>
      <c r="EU118">
        <f ca="1">IF(AND($B118&gt;0,SUM(EU$3:EU117)=0,SUM($H118:ET118)=0),$B118,0)</f>
        <v>0</v>
      </c>
      <c r="EV118">
        <f ca="1">IF(AND($B118&gt;0,SUM(EV$3:EV117)=0,SUM($H118:EU118)=0),$B118,0)</f>
        <v>0</v>
      </c>
      <c r="EW118">
        <f ca="1">IF(AND($B118&gt;0,SUM(EW$3:EW117)=0,SUM($H118:EV118)=0),$B118,0)</f>
        <v>0</v>
      </c>
      <c r="EX118">
        <f ca="1">IF(AND($B118&gt;0,SUM(EX$3:EX117)=0,SUM($H118:EW118)=0),$B118,0)</f>
        <v>0</v>
      </c>
      <c r="EY118">
        <f ca="1">IF(AND($B118&gt;0,SUM(EY$3:EY117)=0,SUM($H118:EX118)=0),$B118,0)</f>
        <v>0</v>
      </c>
      <c r="EZ118">
        <f ca="1">IF(AND($B118&gt;0,SUM(EZ$3:EZ117)=0,SUM($H118:EY118)=0),$B118,0)</f>
        <v>0</v>
      </c>
      <c r="FA118">
        <f ca="1">IF(AND($B118&gt;0,SUM(FA$3:FA117)=0,SUM($H118:EZ118)=0),$B118,0)</f>
        <v>0</v>
      </c>
      <c r="FB118">
        <f ca="1">IF(AND($B118&gt;0,SUM(FB$3:FB117)=0,SUM($H118:FA118)=0),$B118,0)</f>
        <v>0</v>
      </c>
      <c r="FC118">
        <f ca="1">IF(AND($B118&gt;0,SUM(FC$3:FC117)=0,SUM($H118:FB118)=0),$B118,0)</f>
        <v>0</v>
      </c>
      <c r="FD118">
        <f ca="1">IF(AND($B118&gt;0,SUM(FD$3:FD117)=0,SUM($H118:FC118)=0),$B118,0)</f>
        <v>0</v>
      </c>
      <c r="FE118">
        <f ca="1">IF(AND($B118&gt;0,SUM(FE$3:FE117)=0,SUM($H118:FD118)=0),$B118,0)</f>
        <v>0</v>
      </c>
      <c r="FF118">
        <f ca="1">IF(AND($B118&gt;0,SUM(FF$3:FF117)=0,SUM($H118:FE118)=0),$B118,0)</f>
        <v>0</v>
      </c>
      <c r="FG118">
        <f ca="1">IF(AND($B118&gt;0,SUM(FG$3:FG117)=0,SUM($H118:FF118)=0),$B118,0)</f>
        <v>0</v>
      </c>
      <c r="FH118">
        <f ca="1">IF(AND($B118&gt;0,SUM(FH$3:FH117)=0,SUM($H118:FG118)=0),$B118,0)</f>
        <v>0</v>
      </c>
      <c r="FI118">
        <f ca="1">IF(AND($B118&gt;0,SUM(FI$3:FI117)=0,SUM($H118:FH118)=0),$B118,0)</f>
        <v>0</v>
      </c>
      <c r="FJ118">
        <f ca="1">IF(AND($B118&gt;0,SUM(FJ$3:FJ117)=0,SUM($H118:FI118)=0),$B118,0)</f>
        <v>0</v>
      </c>
      <c r="FK118">
        <f ca="1">IF(AND($B118&gt;0,SUM(FK$3:FK117)=0,SUM($H118:FJ118)=0),$B118,0)</f>
        <v>0</v>
      </c>
      <c r="FL118">
        <f ca="1">IF(AND($B118&gt;0,SUM(FL$3:FL117)=0,SUM($H118:FK118)=0),$B118,0)</f>
        <v>0</v>
      </c>
      <c r="FM118">
        <f ca="1">IF(AND($B118&gt;0,SUM(FM$3:FM117)=0,SUM($H118:FL118)=0),$B118,0)</f>
        <v>0</v>
      </c>
      <c r="FN118">
        <f ca="1">IF(AND($B118&gt;0,SUM(FN$3:FN117)=0,SUM($H118:FM118)=0),$B118,0)</f>
        <v>0</v>
      </c>
      <c r="FS118" s="67" t="s">
        <v>509</v>
      </c>
      <c r="FT118" s="70" t="s">
        <v>513</v>
      </c>
      <c r="FU118" s="342" t="s">
        <v>92</v>
      </c>
      <c r="FV118" s="67">
        <f ca="1">IF(AND(Valintaohjelma!D$43=SelectionData!I$43,Valintaohjelma!D$44=SelectionData!I$44),2,1)</f>
        <v>1</v>
      </c>
      <c r="FY118" s="249" t="s">
        <v>642</v>
      </c>
      <c r="FZ118" s="67" t="s">
        <v>202</v>
      </c>
      <c r="GA118" s="67" t="str">
        <f>""</f>
        <v/>
      </c>
      <c r="GB118" s="67">
        <f>IF(AND(Valintaohjelma!GM$40=SelectionData!GE$43,Valintaohjelma!GM$43=SelectionData!GE$43),2,1)</f>
        <v>2</v>
      </c>
      <c r="GE118" s="67" t="s">
        <v>859</v>
      </c>
      <c r="GF118" s="67" t="s">
        <v>202</v>
      </c>
      <c r="GG118" s="67" t="str">
        <f>""</f>
        <v/>
      </c>
      <c r="GH118" s="67">
        <v>2</v>
      </c>
    </row>
    <row r="119" spans="1:190" ht="15.75" thickBot="1" x14ac:dyDescent="0.3">
      <c r="A119">
        <v>119</v>
      </c>
      <c r="B119">
        <f ca="1">IF(OR(Valintaohjelma!D$43=SelectionData!J$43,Valintaohjelma!D$44=SelectionData!J$44),'Product Codes'!A119,0)</f>
        <v>0</v>
      </c>
      <c r="C119" s="240" t="str">
        <f t="shared" ca="1" si="10"/>
        <v>Kanavapelti 315mm kanavaan (Jousipalautteinen peltimoottori hankittava erikseen)</v>
      </c>
      <c r="D119" s="240" t="str">
        <f t="shared" ca="1" si="11"/>
        <v>CRTc-315-4</v>
      </c>
      <c r="E119" s="240" t="str">
        <f t="shared" ca="1" si="12"/>
        <v>******</v>
      </c>
      <c r="F119" s="240">
        <f t="shared" ca="1" si="13"/>
        <v>1</v>
      </c>
      <c r="G119" s="47">
        <f ca="1">INDEX($I$2:$FN$2,ROWS(G$2:G119))</f>
        <v>1</v>
      </c>
      <c r="H119">
        <v>0</v>
      </c>
      <c r="I119">
        <f ca="1">IF(AND($B119&gt;0,SUM(I$3:I118)=0,SUM($H119:H119)=0),$B119,0)</f>
        <v>0</v>
      </c>
      <c r="J119">
        <f ca="1">IF(AND($B119&gt;0,SUM(J$3:J118)=0,SUM($H119:I119)=0),$B119,0)</f>
        <v>0</v>
      </c>
      <c r="K119">
        <f ca="1">IF(AND($B119&gt;0,SUM(K$3:K118)=0,SUM($H119:J119)=0),$B119,0)</f>
        <v>0</v>
      </c>
      <c r="L119">
        <f ca="1">IF(AND($B119&gt;0,SUM(L$3:L118)=0,SUM($H119:K119)=0),$B119,0)</f>
        <v>0</v>
      </c>
      <c r="M119">
        <f ca="1">IF(AND($B119&gt;0,SUM(M$3:M118)=0,SUM($H119:L119)=0),$B119,0)</f>
        <v>0</v>
      </c>
      <c r="N119">
        <f ca="1">IF(AND($B119&gt;0,SUM(N$3:N118)=0,SUM($H119:M119)=0),$B119,0)</f>
        <v>0</v>
      </c>
      <c r="O119">
        <f ca="1">IF(AND($B119&gt;0,SUM(O$3:O118)=0,SUM($H119:N119)=0),$B119,0)</f>
        <v>0</v>
      </c>
      <c r="P119">
        <f ca="1">IF(AND($B119&gt;0,SUM(P$3:P118)=0,SUM($H119:O119)=0),$B119,0)</f>
        <v>0</v>
      </c>
      <c r="Q119">
        <f ca="1">IF(AND($B119&gt;0,SUM(Q$3:Q118)=0,SUM($H119:P119)=0),$B119,0)</f>
        <v>0</v>
      </c>
      <c r="R119">
        <f ca="1">IF(AND($B119&gt;0,SUM(R$3:R118)=0,SUM($H119:Q119)=0),$B119,0)</f>
        <v>0</v>
      </c>
      <c r="S119">
        <f ca="1">IF(AND($B119&gt;0,SUM(S$3:S118)=0,SUM($H119:R119)=0),$B119,0)</f>
        <v>0</v>
      </c>
      <c r="T119">
        <f ca="1">IF(AND($B119&gt;0,SUM(T$3:T118)=0,SUM($H119:S119)=0),$B119,0)</f>
        <v>0</v>
      </c>
      <c r="U119">
        <f ca="1">IF(AND($B119&gt;0,SUM(U$3:U118)=0,SUM($H119:T119)=0),$B119,0)</f>
        <v>0</v>
      </c>
      <c r="V119">
        <f ca="1">IF(AND($B119&gt;0,SUM(V$3:V118)=0,SUM($H119:U119)=0),$B119,0)</f>
        <v>0</v>
      </c>
      <c r="W119">
        <f ca="1">IF(AND($B119&gt;0,SUM(W$3:W118)=0,SUM($H119:V119)=0),$B119,0)</f>
        <v>0</v>
      </c>
      <c r="X119">
        <f ca="1">IF(AND($B119&gt;0,SUM(X$3:X118)=0,SUM($H119:W119)=0),$B119,0)</f>
        <v>0</v>
      </c>
      <c r="Y119">
        <f ca="1">IF(AND($B119&gt;0,SUM(Y$3:Y118)=0,SUM($H119:X119)=0),$B119,0)</f>
        <v>0</v>
      </c>
      <c r="Z119">
        <f ca="1">IF(AND($B119&gt;0,SUM(Z$3:Z118)=0,SUM($H119:Y119)=0),$B119,0)</f>
        <v>0</v>
      </c>
      <c r="AA119">
        <f ca="1">IF(AND($B119&gt;0,SUM(AA$3:AA118)=0,SUM($H119:Z119)=0),$B119,0)</f>
        <v>0</v>
      </c>
      <c r="AB119">
        <f ca="1">IF(AND($B119&gt;0,SUM(AB$3:AB118)=0,SUM($H119:AA119)=0),$B119,0)</f>
        <v>0</v>
      </c>
      <c r="AC119">
        <f ca="1">IF(AND($B119&gt;0,SUM(AC$3:AC118)=0,SUM($H119:AB119)=0),$B119,0)</f>
        <v>0</v>
      </c>
      <c r="AD119">
        <f ca="1">IF(AND($B119&gt;0,SUM(AD$3:AD118)=0,SUM($H119:AC119)=0),$B119,0)</f>
        <v>0</v>
      </c>
      <c r="AE119">
        <f ca="1">IF(AND($B119&gt;0,SUM(AE$3:AE118)=0,SUM($H119:AD119)=0),$B119,0)</f>
        <v>0</v>
      </c>
      <c r="AF119">
        <f ca="1">IF(AND($B119&gt;0,SUM(AF$3:AF118)=0,SUM($H119:AE119)=0),$B119,0)</f>
        <v>0</v>
      </c>
      <c r="AG119">
        <f ca="1">IF(AND($B119&gt;0,SUM(AG$3:AG118)=0,SUM($H119:AF119)=0),$B119,0)</f>
        <v>0</v>
      </c>
      <c r="AH119">
        <f ca="1">IF(AND($B119&gt;0,SUM(AH$3:AH118)=0,SUM($H119:AG119)=0),$B119,0)</f>
        <v>0</v>
      </c>
      <c r="AI119">
        <f ca="1">IF(AND($B119&gt;0,SUM(AI$3:AI118)=0,SUM($H119:AH119)=0),$B119,0)</f>
        <v>0</v>
      </c>
      <c r="AJ119">
        <f ca="1">IF(AND($B119&gt;0,SUM(AJ$3:AJ118)=0,SUM($H119:AI119)=0),$B119,0)</f>
        <v>0</v>
      </c>
      <c r="AK119">
        <f ca="1">IF(AND($B119&gt;0,SUM(AK$3:AK118)=0,SUM($H119:AJ119)=0),$B119,0)</f>
        <v>0</v>
      </c>
      <c r="AL119">
        <f ca="1">IF(AND($B119&gt;0,SUM(AL$3:AL118)=0,SUM($H119:AK119)=0),$B119,0)</f>
        <v>0</v>
      </c>
      <c r="AM119">
        <f ca="1">IF(AND($B119&gt;0,SUM(AM$3:AM118)=0,SUM($H119:AL119)=0),$B119,0)</f>
        <v>0</v>
      </c>
      <c r="AN119">
        <f ca="1">IF(AND($B119&gt;0,SUM(AN$3:AN118)=0,SUM($H119:AM119)=0),$B119,0)</f>
        <v>0</v>
      </c>
      <c r="AO119">
        <f ca="1">IF(AND($B119&gt;0,SUM(AO$3:AO118)=0,SUM($H119:AN119)=0),$B119,0)</f>
        <v>0</v>
      </c>
      <c r="AP119">
        <f ca="1">IF(AND($B119&gt;0,SUM(AP$3:AP118)=0,SUM($H119:AO119)=0),$B119,0)</f>
        <v>0</v>
      </c>
      <c r="AQ119">
        <f ca="1">IF(AND($B119&gt;0,SUM(AQ$3:AQ118)=0,SUM($H119:AP119)=0),$B119,0)</f>
        <v>0</v>
      </c>
      <c r="AR119">
        <f ca="1">IF(AND($B119&gt;0,SUM(AR$3:AR118)=0,SUM($H119:AQ119)=0),$B119,0)</f>
        <v>0</v>
      </c>
      <c r="AS119">
        <f ca="1">IF(AND($B119&gt;0,SUM(AS$3:AS118)=0,SUM($H119:AR119)=0),$B119,0)</f>
        <v>0</v>
      </c>
      <c r="AT119">
        <f ca="1">IF(AND($B119&gt;0,SUM(AT$3:AT118)=0,SUM($H119:AS119)=0),$B119,0)</f>
        <v>0</v>
      </c>
      <c r="AU119">
        <f ca="1">IF(AND($B119&gt;0,SUM(AU$3:AU118)=0,SUM($H119:AT119)=0),$B119,0)</f>
        <v>0</v>
      </c>
      <c r="AV119">
        <f ca="1">IF(AND($B119&gt;0,SUM(AV$3:AV118)=0,SUM($H119:AU119)=0),$B119,0)</f>
        <v>0</v>
      </c>
      <c r="AW119">
        <f ca="1">IF(AND($B119&gt;0,SUM(AW$3:AW118)=0,SUM($H119:AV119)=0),$B119,0)</f>
        <v>0</v>
      </c>
      <c r="AX119">
        <f ca="1">IF(AND($B119&gt;0,SUM(AX$3:AX118)=0,SUM($H119:AW119)=0),$B119,0)</f>
        <v>0</v>
      </c>
      <c r="AY119">
        <f ca="1">IF(AND($B119&gt;0,SUM(AY$3:AY118)=0,SUM($H119:AX119)=0),$B119,0)</f>
        <v>0</v>
      </c>
      <c r="AZ119">
        <f ca="1">IF(AND($B119&gt;0,SUM(AZ$3:AZ118)=0,SUM($H119:AY119)=0),$B119,0)</f>
        <v>0</v>
      </c>
      <c r="BA119">
        <f ca="1">IF(AND($B119&gt;0,SUM(BA$3:BA118)=0,SUM($H119:AZ119)=0),$B119,0)</f>
        <v>0</v>
      </c>
      <c r="BB119">
        <f ca="1">IF(AND($B119&gt;0,SUM(BB$3:BB118)=0,SUM($H119:BA119)=0),$B119,0)</f>
        <v>0</v>
      </c>
      <c r="BC119">
        <f ca="1">IF(AND($B119&gt;0,SUM(BC$3:BC118)=0,SUM($H119:BB119)=0),$B119,0)</f>
        <v>0</v>
      </c>
      <c r="BD119">
        <f ca="1">IF(AND($B119&gt;0,SUM(BD$3:BD118)=0,SUM($H119:BC119)=0),$B119,0)</f>
        <v>0</v>
      </c>
      <c r="BE119">
        <f ca="1">IF(AND($B119&gt;0,SUM(BE$3:BE118)=0,SUM($H119:BD119)=0),$B119,0)</f>
        <v>0</v>
      </c>
      <c r="BF119">
        <f ca="1">IF(AND($B119&gt;0,SUM(BF$3:BF118)=0,SUM($H119:BE119)=0),$B119,0)</f>
        <v>0</v>
      </c>
      <c r="BG119">
        <f ca="1">IF(AND($B119&gt;0,SUM(BG$3:BG118)=0,SUM($H119:BF119)=0),$B119,0)</f>
        <v>0</v>
      </c>
      <c r="BH119">
        <f ca="1">IF(AND($B119&gt;0,SUM(BH$3:BH118)=0,SUM($H119:BG119)=0),$B119,0)</f>
        <v>0</v>
      </c>
      <c r="BI119">
        <f ca="1">IF(AND($B119&gt;0,SUM(BI$3:BI118)=0,SUM($H119:BH119)=0),$B119,0)</f>
        <v>0</v>
      </c>
      <c r="BJ119">
        <f ca="1">IF(AND($B119&gt;0,SUM(BJ$3:BJ118)=0,SUM($H119:BI119)=0),$B119,0)</f>
        <v>0</v>
      </c>
      <c r="BK119">
        <f ca="1">IF(AND($B119&gt;0,SUM(BK$3:BK118)=0,SUM($H119:BJ119)=0),$B119,0)</f>
        <v>0</v>
      </c>
      <c r="BL119">
        <f ca="1">IF(AND($B119&gt;0,SUM(BL$3:BL118)=0,SUM($H119:BK119)=0),$B119,0)</f>
        <v>0</v>
      </c>
      <c r="BM119">
        <f ca="1">IF(AND($B119&gt;0,SUM(BM$3:BM118)=0,SUM($H119:BL119)=0),$B119,0)</f>
        <v>0</v>
      </c>
      <c r="BN119">
        <f ca="1">IF(AND($B119&gt;0,SUM(BN$3:BN118)=0,SUM($H119:BM119)=0),$B119,0)</f>
        <v>0</v>
      </c>
      <c r="BO119">
        <f ca="1">IF(AND($B119&gt;0,SUM(BO$3:BO118)=0,SUM($H119:BN119)=0),$B119,0)</f>
        <v>0</v>
      </c>
      <c r="BP119">
        <f ca="1">IF(AND($B119&gt;0,SUM(BP$3:BP118)=0,SUM($H119:BO119)=0),$B119,0)</f>
        <v>0</v>
      </c>
      <c r="BQ119">
        <f ca="1">IF(AND($B119&gt;0,SUM(BQ$3:BQ118)=0,SUM($H119:BP119)=0),$B119,0)</f>
        <v>0</v>
      </c>
      <c r="BR119">
        <f ca="1">IF(AND($B119&gt;0,SUM(BR$3:BR118)=0,SUM($H119:BQ119)=0),$B119,0)</f>
        <v>0</v>
      </c>
      <c r="BS119">
        <f ca="1">IF(AND($B119&gt;0,SUM(BS$3:BS118)=0,SUM($H119:BR119)=0),$B119,0)</f>
        <v>0</v>
      </c>
      <c r="BT119">
        <f ca="1">IF(AND($B119&gt;0,SUM(BT$3:BT118)=0,SUM($H119:BS119)=0),$B119,0)</f>
        <v>0</v>
      </c>
      <c r="BU119">
        <f ca="1">IF(AND($B119&gt;0,SUM(BU$3:BU118)=0,SUM($H119:BT119)=0),$B119,0)</f>
        <v>0</v>
      </c>
      <c r="BV119">
        <f ca="1">IF(AND($B119&gt;0,SUM(BV$3:BV118)=0,SUM($H119:BU119)=0),$B119,0)</f>
        <v>0</v>
      </c>
      <c r="BW119">
        <f ca="1">IF(AND($B119&gt;0,SUM(BW$3:BW118)=0,SUM($H119:BV119)=0),$B119,0)</f>
        <v>0</v>
      </c>
      <c r="BX119">
        <f ca="1">IF(AND($B119&gt;0,SUM(BX$3:BX118)=0,SUM($H119:BW119)=0),$B119,0)</f>
        <v>0</v>
      </c>
      <c r="BY119">
        <f ca="1">IF(AND($B119&gt;0,SUM(BY$3:BY118)=0,SUM($H119:BX119)=0),$B119,0)</f>
        <v>0</v>
      </c>
      <c r="BZ119">
        <f ca="1">IF(AND($B119&gt;0,SUM(BZ$3:BZ118)=0,SUM($H119:BY119)=0),$B119,0)</f>
        <v>0</v>
      </c>
      <c r="CA119">
        <f ca="1">IF(AND($B119&gt;0,SUM(CA$3:CA118)=0,SUM($H119:BZ119)=0),$B119,0)</f>
        <v>0</v>
      </c>
      <c r="CB119">
        <f ca="1">IF(AND($B119&gt;0,SUM(CB$3:CB118)=0,SUM($H119:CA119)=0),$B119,0)</f>
        <v>0</v>
      </c>
      <c r="CC119">
        <f ca="1">IF(AND($B119&gt;0,SUM(CC$3:CC118)=0,SUM($H119:CB119)=0),$B119,0)</f>
        <v>0</v>
      </c>
      <c r="CD119">
        <f ca="1">IF(AND($B119&gt;0,SUM(CD$3:CD118)=0,SUM($H119:CC119)=0),$B119,0)</f>
        <v>0</v>
      </c>
      <c r="CE119">
        <f ca="1">IF(AND($B119&gt;0,SUM(CE$3:CE118)=0,SUM($H119:CD119)=0),$B119,0)</f>
        <v>0</v>
      </c>
      <c r="CF119">
        <f ca="1">IF(AND($B119&gt;0,SUM(CF$3:CF118)=0,SUM($H119:CE119)=0),$B119,0)</f>
        <v>0</v>
      </c>
      <c r="CG119">
        <f ca="1">IF(AND($B119&gt;0,SUM(CG$3:CG118)=0,SUM($H119:CF119)=0),$B119,0)</f>
        <v>0</v>
      </c>
      <c r="CH119">
        <f ca="1">IF(AND($B119&gt;0,SUM(CH$3:CH118)=0,SUM($H119:CG119)=0),$B119,0)</f>
        <v>0</v>
      </c>
      <c r="CI119">
        <f ca="1">IF(AND($B119&gt;0,SUM(CI$3:CI118)=0,SUM($H119:CH119)=0),$B119,0)</f>
        <v>0</v>
      </c>
      <c r="CJ119">
        <f ca="1">IF(AND($B119&gt;0,SUM(CJ$3:CJ118)=0,SUM($H119:CI119)=0),$B119,0)</f>
        <v>0</v>
      </c>
      <c r="CK119">
        <f ca="1">IF(AND($B119&gt;0,SUM(CK$3:CK118)=0,SUM($H119:CJ119)=0),$B119,0)</f>
        <v>0</v>
      </c>
      <c r="CL119">
        <f ca="1">IF(AND($B119&gt;0,SUM(CL$3:CL118)=0,SUM($H119:CK119)=0),$B119,0)</f>
        <v>0</v>
      </c>
      <c r="CM119">
        <f ca="1">IF(AND($B119&gt;0,SUM(CM$3:CM118)=0,SUM($H119:CL119)=0),$B119,0)</f>
        <v>0</v>
      </c>
      <c r="CN119">
        <f ca="1">IF(AND($B119&gt;0,SUM(CN$3:CN118)=0,SUM($H119:CM119)=0),$B119,0)</f>
        <v>0</v>
      </c>
      <c r="CO119">
        <f ca="1">IF(AND($B119&gt;0,SUM(CO$3:CO118)=0,SUM($H119:CN119)=0),$B119,0)</f>
        <v>0</v>
      </c>
      <c r="CP119">
        <f ca="1">IF(AND($B119&gt;0,SUM(CP$3:CP118)=0,SUM($H119:CO119)=0),$B119,0)</f>
        <v>0</v>
      </c>
      <c r="CQ119">
        <f ca="1">IF(AND($B119&gt;0,SUM(CQ$3:CQ118)=0,SUM($H119:CP119)=0),$B119,0)</f>
        <v>0</v>
      </c>
      <c r="CR119">
        <f ca="1">IF(AND($B119&gt;0,SUM(CR$3:CR118)=0,SUM($H119:CQ119)=0),$B119,0)</f>
        <v>0</v>
      </c>
      <c r="CS119">
        <f ca="1">IF(AND($B119&gt;0,SUM(CS$3:CS118)=0,SUM($H119:CR119)=0),$B119,0)</f>
        <v>0</v>
      </c>
      <c r="CT119">
        <f ca="1">IF(AND($B119&gt;0,SUM(CT$3:CT118)=0,SUM($H119:CS119)=0),$B119,0)</f>
        <v>0</v>
      </c>
      <c r="CU119">
        <f ca="1">IF(AND($B119&gt;0,SUM(CU$3:CU118)=0,SUM($H119:CT119)=0),$B119,0)</f>
        <v>0</v>
      </c>
      <c r="CV119">
        <f ca="1">IF(AND($B119&gt;0,SUM(CV$3:CV118)=0,SUM($H119:CU119)=0),$B119,0)</f>
        <v>0</v>
      </c>
      <c r="CW119">
        <f ca="1">IF(AND($B119&gt;0,SUM(CW$3:CW118)=0,SUM($H119:CV119)=0),$B119,0)</f>
        <v>0</v>
      </c>
      <c r="CX119">
        <f ca="1">IF(AND($B119&gt;0,SUM(CX$3:CX118)=0,SUM($H119:CW119)=0),$B119,0)</f>
        <v>0</v>
      </c>
      <c r="CY119">
        <f ca="1">IF(AND($B119&gt;0,SUM(CY$3:CY118)=0,SUM($H119:CX119)=0),$B119,0)</f>
        <v>0</v>
      </c>
      <c r="CZ119">
        <f ca="1">IF(AND($B119&gt;0,SUM(CZ$3:CZ118)=0,SUM($H119:CY119)=0),$B119,0)</f>
        <v>0</v>
      </c>
      <c r="DA119">
        <f ca="1">IF(AND($B119&gt;0,SUM(DA$3:DA118)=0,SUM($H119:CZ119)=0),$B119,0)</f>
        <v>0</v>
      </c>
      <c r="DB119">
        <f ca="1">IF(AND($B119&gt;0,SUM(DB$3:DB118)=0,SUM($H119:DA119)=0),$B119,0)</f>
        <v>0</v>
      </c>
      <c r="DC119">
        <f ca="1">IF(AND($B119&gt;0,SUM(DC$3:DC118)=0,SUM($H119:DB119)=0),$B119,0)</f>
        <v>0</v>
      </c>
      <c r="DD119">
        <f ca="1">IF(AND($B119&gt;0,SUM(DD$3:DD118)=0,SUM($H119:DC119)=0),$B119,0)</f>
        <v>0</v>
      </c>
      <c r="DE119">
        <f ca="1">IF(AND($B119&gt;0,SUM(DE$3:DE118)=0,SUM($H119:DD119)=0),$B119,0)</f>
        <v>0</v>
      </c>
      <c r="DF119">
        <f ca="1">IF(AND($B119&gt;0,SUM(DF$3:DF118)=0,SUM($H119:DE119)=0),$B119,0)</f>
        <v>0</v>
      </c>
      <c r="DG119">
        <f ca="1">IF(AND($B119&gt;0,SUM(DG$3:DG118)=0,SUM($H119:DF119)=0),$B119,0)</f>
        <v>0</v>
      </c>
      <c r="DH119">
        <f ca="1">IF(AND($B119&gt;0,SUM(DH$3:DH118)=0,SUM($H119:DG119)=0),$B119,0)</f>
        <v>0</v>
      </c>
      <c r="DI119">
        <f ca="1">IF(AND($B119&gt;0,SUM(DI$3:DI118)=0,SUM($H119:DH119)=0),$B119,0)</f>
        <v>0</v>
      </c>
      <c r="DJ119">
        <f ca="1">IF(AND($B119&gt;0,SUM(DJ$3:DJ118)=0,SUM($H119:DI119)=0),$B119,0)</f>
        <v>0</v>
      </c>
      <c r="DK119">
        <f ca="1">IF(AND($B119&gt;0,SUM(DK$3:DK118)=0,SUM($H119:DJ119)=0),$B119,0)</f>
        <v>0</v>
      </c>
      <c r="DL119">
        <f ca="1">IF(AND($B119&gt;0,SUM(DL$3:DL118)=0,SUM($H119:DK119)=0),$B119,0)</f>
        <v>0</v>
      </c>
      <c r="DM119">
        <f ca="1">IF(AND($B119&gt;0,SUM(DM$3:DM118)=0,SUM($H119:DL119)=0),$B119,0)</f>
        <v>0</v>
      </c>
      <c r="DN119">
        <f ca="1">IF(AND($B119&gt;0,SUM(DN$3:DN118)=0,SUM($H119:DM119)=0),$B119,0)</f>
        <v>0</v>
      </c>
      <c r="DO119">
        <f ca="1">IF(AND($B119&gt;0,SUM(DO$3:DO118)=0,SUM($H119:DN119)=0),$B119,0)</f>
        <v>0</v>
      </c>
      <c r="DP119">
        <f ca="1">IF(AND($B119&gt;0,SUM(DP$3:DP118)=0,SUM($H119:DO119)=0),$B119,0)</f>
        <v>0</v>
      </c>
      <c r="DQ119">
        <f ca="1">IF(AND($B119&gt;0,SUM(DQ$3:DQ118)=0,SUM($H119:DP119)=0),$B119,0)</f>
        <v>0</v>
      </c>
      <c r="DR119">
        <f ca="1">IF(AND($B119&gt;0,SUM(DR$3:DR118)=0,SUM($H119:DQ119)=0),$B119,0)</f>
        <v>0</v>
      </c>
      <c r="DS119">
        <f ca="1">IF(AND($B119&gt;0,SUM(DS$3:DS118)=0,SUM($H119:DR119)=0),$B119,0)</f>
        <v>0</v>
      </c>
      <c r="DT119">
        <f ca="1">IF(AND($B119&gt;0,SUM(DT$3:DT118)=0,SUM($H119:DS119)=0),$B119,0)</f>
        <v>0</v>
      </c>
      <c r="DU119">
        <f ca="1">IF(AND($B119&gt;0,SUM(DU$3:DU118)=0,SUM($H119:DT119)=0),$B119,0)</f>
        <v>0</v>
      </c>
      <c r="DV119">
        <f ca="1">IF(AND($B119&gt;0,SUM(DV$3:DV118)=0,SUM($H119:DU119)=0),$B119,0)</f>
        <v>0</v>
      </c>
      <c r="DW119">
        <f ca="1">IF(AND($B119&gt;0,SUM(DW$3:DW118)=0,SUM($H119:DV119)=0),$B119,0)</f>
        <v>0</v>
      </c>
      <c r="DX119">
        <f ca="1">IF(AND($B119&gt;0,SUM(DX$3:DX118)=0,SUM($H119:DW119)=0),$B119,0)</f>
        <v>0</v>
      </c>
      <c r="DY119">
        <f ca="1">IF(AND($B119&gt;0,SUM(DY$3:DY118)=0,SUM($H119:DX119)=0),$B119,0)</f>
        <v>0</v>
      </c>
      <c r="DZ119">
        <f ca="1">IF(AND($B119&gt;0,SUM(DZ$3:DZ118)=0,SUM($H119:DY119)=0),$B119,0)</f>
        <v>0</v>
      </c>
      <c r="EA119">
        <f ca="1">IF(AND($B119&gt;0,SUM(EA$3:EA118)=0,SUM($H119:DZ119)=0),$B119,0)</f>
        <v>0</v>
      </c>
      <c r="EB119">
        <f ca="1">IF(AND($B119&gt;0,SUM(EB$3:EB118)=0,SUM($H119:EA119)=0),$B119,0)</f>
        <v>0</v>
      </c>
      <c r="EC119">
        <f ca="1">IF(AND($B119&gt;0,SUM(EC$3:EC118)=0,SUM($H119:EB119)=0),$B119,0)</f>
        <v>0</v>
      </c>
      <c r="ED119">
        <f ca="1">IF(AND($B119&gt;0,SUM(ED$3:ED118)=0,SUM($H119:EC119)=0),$B119,0)</f>
        <v>0</v>
      </c>
      <c r="EE119">
        <f ca="1">IF(AND($B119&gt;0,SUM(EE$3:EE118)=0,SUM($H119:ED119)=0),$B119,0)</f>
        <v>0</v>
      </c>
      <c r="EF119">
        <f ca="1">IF(AND($B119&gt;0,SUM(EF$3:EF118)=0,SUM($H119:EE119)=0),$B119,0)</f>
        <v>0</v>
      </c>
      <c r="EG119">
        <f ca="1">IF(AND($B119&gt;0,SUM(EG$3:EG118)=0,SUM($H119:EF119)=0),$B119,0)</f>
        <v>0</v>
      </c>
      <c r="EH119">
        <f ca="1">IF(AND($B119&gt;0,SUM(EH$3:EH118)=0,SUM($H119:EG119)=0),$B119,0)</f>
        <v>0</v>
      </c>
      <c r="EI119">
        <f ca="1">IF(AND($B119&gt;0,SUM(EI$3:EI118)=0,SUM($H119:EH119)=0),$B119,0)</f>
        <v>0</v>
      </c>
      <c r="EJ119">
        <f ca="1">IF(AND($B119&gt;0,SUM(EJ$3:EJ118)=0,SUM($H119:EI119)=0),$B119,0)</f>
        <v>0</v>
      </c>
      <c r="EK119">
        <f ca="1">IF(AND($B119&gt;0,SUM(EK$3:EK118)=0,SUM($H119:EJ119)=0),$B119,0)</f>
        <v>0</v>
      </c>
      <c r="EL119">
        <f ca="1">IF(AND($B119&gt;0,SUM(EL$3:EL118)=0,SUM($H119:EK119)=0),$B119,0)</f>
        <v>0</v>
      </c>
      <c r="EM119">
        <f ca="1">IF(AND($B119&gt;0,SUM(EM$3:EM118)=0,SUM($H119:EL119)=0),$B119,0)</f>
        <v>0</v>
      </c>
      <c r="EN119">
        <f ca="1">IF(AND($B119&gt;0,SUM(EN$3:EN118)=0,SUM($H119:EM119)=0),$B119,0)</f>
        <v>0</v>
      </c>
      <c r="EO119">
        <f ca="1">IF(AND($B119&gt;0,SUM(EO$3:EO118)=0,SUM($H119:EN119)=0),$B119,0)</f>
        <v>0</v>
      </c>
      <c r="EP119">
        <f ca="1">IF(AND($B119&gt;0,SUM(EP$3:EP118)=0,SUM($H119:EO119)=0),$B119,0)</f>
        <v>0</v>
      </c>
      <c r="EQ119">
        <f ca="1">IF(AND($B119&gt;0,SUM(EQ$3:EQ118)=0,SUM($H119:EP119)=0),$B119,0)</f>
        <v>0</v>
      </c>
      <c r="ER119">
        <f ca="1">IF(AND($B119&gt;0,SUM(ER$3:ER118)=0,SUM($H119:EQ119)=0),$B119,0)</f>
        <v>0</v>
      </c>
      <c r="ES119">
        <f ca="1">IF(AND($B119&gt;0,SUM(ES$3:ES118)=0,SUM($H119:ER119)=0),$B119,0)</f>
        <v>0</v>
      </c>
      <c r="ET119">
        <f ca="1">IF(AND($B119&gt;0,SUM(ET$3:ET118)=0,SUM($H119:ES119)=0),$B119,0)</f>
        <v>0</v>
      </c>
      <c r="EU119">
        <f ca="1">IF(AND($B119&gt;0,SUM(EU$3:EU118)=0,SUM($H119:ET119)=0),$B119,0)</f>
        <v>0</v>
      </c>
      <c r="EV119">
        <f ca="1">IF(AND($B119&gt;0,SUM(EV$3:EV118)=0,SUM($H119:EU119)=0),$B119,0)</f>
        <v>0</v>
      </c>
      <c r="EW119">
        <f ca="1">IF(AND($B119&gt;0,SUM(EW$3:EW118)=0,SUM($H119:EV119)=0),$B119,0)</f>
        <v>0</v>
      </c>
      <c r="EX119">
        <f ca="1">IF(AND($B119&gt;0,SUM(EX$3:EX118)=0,SUM($H119:EW119)=0),$B119,0)</f>
        <v>0</v>
      </c>
      <c r="EY119">
        <f ca="1">IF(AND($B119&gt;0,SUM(EY$3:EY118)=0,SUM($H119:EX119)=0),$B119,0)</f>
        <v>0</v>
      </c>
      <c r="EZ119">
        <f ca="1">IF(AND($B119&gt;0,SUM(EZ$3:EZ118)=0,SUM($H119:EY119)=0),$B119,0)</f>
        <v>0</v>
      </c>
      <c r="FA119">
        <f ca="1">IF(AND($B119&gt;0,SUM(FA$3:FA118)=0,SUM($H119:EZ119)=0),$B119,0)</f>
        <v>0</v>
      </c>
      <c r="FB119">
        <f ca="1">IF(AND($B119&gt;0,SUM(FB$3:FB118)=0,SUM($H119:FA119)=0),$B119,0)</f>
        <v>0</v>
      </c>
      <c r="FC119">
        <f ca="1">IF(AND($B119&gt;0,SUM(FC$3:FC118)=0,SUM($H119:FB119)=0),$B119,0)</f>
        <v>0</v>
      </c>
      <c r="FD119">
        <f ca="1">IF(AND($B119&gt;0,SUM(FD$3:FD118)=0,SUM($H119:FC119)=0),$B119,0)</f>
        <v>0</v>
      </c>
      <c r="FE119">
        <f ca="1">IF(AND($B119&gt;0,SUM(FE$3:FE118)=0,SUM($H119:FD119)=0),$B119,0)</f>
        <v>0</v>
      </c>
      <c r="FF119">
        <f ca="1">IF(AND($B119&gt;0,SUM(FF$3:FF118)=0,SUM($H119:FE119)=0),$B119,0)</f>
        <v>0</v>
      </c>
      <c r="FG119">
        <f ca="1">IF(AND($B119&gt;0,SUM(FG$3:FG118)=0,SUM($H119:FF119)=0),$B119,0)</f>
        <v>0</v>
      </c>
      <c r="FH119">
        <f ca="1">IF(AND($B119&gt;0,SUM(FH$3:FH118)=0,SUM($H119:FG119)=0),$B119,0)</f>
        <v>0</v>
      </c>
      <c r="FI119">
        <f ca="1">IF(AND($B119&gt;0,SUM(FI$3:FI118)=0,SUM($H119:FH119)=0),$B119,0)</f>
        <v>0</v>
      </c>
      <c r="FJ119">
        <f ca="1">IF(AND($B119&gt;0,SUM(FJ$3:FJ118)=0,SUM($H119:FI119)=0),$B119,0)</f>
        <v>0</v>
      </c>
      <c r="FK119">
        <f ca="1">IF(AND($B119&gt;0,SUM(FK$3:FK118)=0,SUM($H119:FJ119)=0),$B119,0)</f>
        <v>0</v>
      </c>
      <c r="FL119">
        <f ca="1">IF(AND($B119&gt;0,SUM(FL$3:FL118)=0,SUM($H119:FK119)=0),$B119,0)</f>
        <v>0</v>
      </c>
      <c r="FM119">
        <f ca="1">IF(AND($B119&gt;0,SUM(FM$3:FM118)=0,SUM($H119:FL119)=0),$B119,0)</f>
        <v>0</v>
      </c>
      <c r="FN119">
        <f ca="1">IF(AND($B119&gt;0,SUM(FN$3:FN118)=0,SUM($H119:FM119)=0),$B119,0)</f>
        <v>0</v>
      </c>
      <c r="FS119" s="67" t="s">
        <v>510</v>
      </c>
      <c r="FT119" s="70" t="s">
        <v>514</v>
      </c>
      <c r="FU119" s="342" t="s">
        <v>92</v>
      </c>
      <c r="FV119" s="67">
        <f ca="1">IF(AND(Valintaohjelma!D$43=SelectionData!J$43,Valintaohjelma!D$44=SelectionData!J$44),2,1)</f>
        <v>1</v>
      </c>
      <c r="FY119" s="249" t="s">
        <v>643</v>
      </c>
      <c r="FZ119" s="67" t="s">
        <v>203</v>
      </c>
      <c r="GA119" s="67" t="str">
        <f>""</f>
        <v/>
      </c>
      <c r="GB119" s="67">
        <f>IF(AND(Valintaohjelma!GM$40=SelectionData!GF$43,Valintaohjelma!GM$43=SelectionData!GF$43),2,1)</f>
        <v>2</v>
      </c>
      <c r="GE119" s="67" t="s">
        <v>860</v>
      </c>
      <c r="GF119" s="67" t="s">
        <v>203</v>
      </c>
      <c r="GG119" s="67" t="str">
        <f>""</f>
        <v/>
      </c>
      <c r="GH119" s="67">
        <v>2</v>
      </c>
    </row>
    <row r="120" spans="1:190" ht="15.75" thickBot="1" x14ac:dyDescent="0.3">
      <c r="A120">
        <v>120</v>
      </c>
      <c r="B120">
        <f>IF(Valintaohjelma!D63="-",0,A120)</f>
        <v>0</v>
      </c>
      <c r="C120" s="240" t="str">
        <f t="shared" ca="1" si="10"/>
        <v>Seinäasenteinen Huonelämpötila-anturi (Sis. liitäntätarvikkeet, mutta ei johtoa)</v>
      </c>
      <c r="D120" s="240" t="str">
        <f t="shared" ca="1" si="11"/>
        <v>WSTC</v>
      </c>
      <c r="E120" s="240" t="str">
        <f t="shared" ca="1" si="12"/>
        <v>******</v>
      </c>
      <c r="F120" s="240" t="str">
        <f t="shared" ca="1" si="13"/>
        <v>-</v>
      </c>
      <c r="G120" s="47">
        <f ca="1">INDEX($I$2:$FN$2,ROWS(G$2:G120))</f>
        <v>1</v>
      </c>
      <c r="H120">
        <v>0</v>
      </c>
      <c r="I120">
        <f ca="1">IF(AND($B120&gt;0,SUM(I$3:I119)=0,SUM($H120:H120)=0),$B120,0)</f>
        <v>0</v>
      </c>
      <c r="J120">
        <f ca="1">IF(AND($B120&gt;0,SUM(J$3:J119)=0,SUM($H120:I120)=0),$B120,0)</f>
        <v>0</v>
      </c>
      <c r="K120">
        <f ca="1">IF(AND($B120&gt;0,SUM(K$3:K119)=0,SUM($H120:J120)=0),$B120,0)</f>
        <v>0</v>
      </c>
      <c r="L120">
        <f ca="1">IF(AND($B120&gt;0,SUM(L$3:L119)=0,SUM($H120:K120)=0),$B120,0)</f>
        <v>0</v>
      </c>
      <c r="M120">
        <f ca="1">IF(AND($B120&gt;0,SUM(M$3:M119)=0,SUM($H120:L120)=0),$B120,0)</f>
        <v>0</v>
      </c>
      <c r="N120">
        <f ca="1">IF(AND($B120&gt;0,SUM(N$3:N119)=0,SUM($H120:M120)=0),$B120,0)</f>
        <v>0</v>
      </c>
      <c r="O120">
        <f ca="1">IF(AND($B120&gt;0,SUM(O$3:O119)=0,SUM($H120:N120)=0),$B120,0)</f>
        <v>0</v>
      </c>
      <c r="P120">
        <f ca="1">IF(AND($B120&gt;0,SUM(P$3:P119)=0,SUM($H120:O120)=0),$B120,0)</f>
        <v>0</v>
      </c>
      <c r="Q120">
        <f ca="1">IF(AND($B120&gt;0,SUM(Q$3:Q119)=0,SUM($H120:P120)=0),$B120,0)</f>
        <v>0</v>
      </c>
      <c r="R120">
        <f ca="1">IF(AND($B120&gt;0,SUM(R$3:R119)=0,SUM($H120:Q120)=0),$B120,0)</f>
        <v>0</v>
      </c>
      <c r="S120">
        <f ca="1">IF(AND($B120&gt;0,SUM(S$3:S119)=0,SUM($H120:R120)=0),$B120,0)</f>
        <v>0</v>
      </c>
      <c r="T120">
        <f ca="1">IF(AND($B120&gt;0,SUM(T$3:T119)=0,SUM($H120:S120)=0),$B120,0)</f>
        <v>0</v>
      </c>
      <c r="U120">
        <f ca="1">IF(AND($B120&gt;0,SUM(U$3:U119)=0,SUM($H120:T120)=0),$B120,0)</f>
        <v>0</v>
      </c>
      <c r="V120">
        <f ca="1">IF(AND($B120&gt;0,SUM(V$3:V119)=0,SUM($H120:U120)=0),$B120,0)</f>
        <v>0</v>
      </c>
      <c r="W120">
        <f ca="1">IF(AND($B120&gt;0,SUM(W$3:W119)=0,SUM($H120:V120)=0),$B120,0)</f>
        <v>0</v>
      </c>
      <c r="X120">
        <f ca="1">IF(AND($B120&gt;0,SUM(X$3:X119)=0,SUM($H120:W120)=0),$B120,0)</f>
        <v>0</v>
      </c>
      <c r="Y120">
        <f ca="1">IF(AND($B120&gt;0,SUM(Y$3:Y119)=0,SUM($H120:X120)=0),$B120,0)</f>
        <v>0</v>
      </c>
      <c r="Z120">
        <f ca="1">IF(AND($B120&gt;0,SUM(Z$3:Z119)=0,SUM($H120:Y120)=0),$B120,0)</f>
        <v>0</v>
      </c>
      <c r="AA120">
        <f ca="1">IF(AND($B120&gt;0,SUM(AA$3:AA119)=0,SUM($H120:Z120)=0),$B120,0)</f>
        <v>0</v>
      </c>
      <c r="AB120">
        <f ca="1">IF(AND($B120&gt;0,SUM(AB$3:AB119)=0,SUM($H120:AA120)=0),$B120,0)</f>
        <v>0</v>
      </c>
      <c r="AC120">
        <f ca="1">IF(AND($B120&gt;0,SUM(AC$3:AC119)=0,SUM($H120:AB120)=0),$B120,0)</f>
        <v>0</v>
      </c>
      <c r="AD120">
        <f ca="1">IF(AND($B120&gt;0,SUM(AD$3:AD119)=0,SUM($H120:AC120)=0),$B120,0)</f>
        <v>0</v>
      </c>
      <c r="AE120">
        <f ca="1">IF(AND($B120&gt;0,SUM(AE$3:AE119)=0,SUM($H120:AD120)=0),$B120,0)</f>
        <v>0</v>
      </c>
      <c r="AF120">
        <f ca="1">IF(AND($B120&gt;0,SUM(AF$3:AF119)=0,SUM($H120:AE120)=0),$B120,0)</f>
        <v>0</v>
      </c>
      <c r="AG120">
        <f ca="1">IF(AND($B120&gt;0,SUM(AG$3:AG119)=0,SUM($H120:AF120)=0),$B120,0)</f>
        <v>0</v>
      </c>
      <c r="AH120">
        <f ca="1">IF(AND($B120&gt;0,SUM(AH$3:AH119)=0,SUM($H120:AG120)=0),$B120,0)</f>
        <v>0</v>
      </c>
      <c r="AI120">
        <f ca="1">IF(AND($B120&gt;0,SUM(AI$3:AI119)=0,SUM($H120:AH120)=0),$B120,0)</f>
        <v>0</v>
      </c>
      <c r="AJ120">
        <f ca="1">IF(AND($B120&gt;0,SUM(AJ$3:AJ119)=0,SUM($H120:AI120)=0),$B120,0)</f>
        <v>0</v>
      </c>
      <c r="AK120">
        <f ca="1">IF(AND($B120&gt;0,SUM(AK$3:AK119)=0,SUM($H120:AJ120)=0),$B120,0)</f>
        <v>0</v>
      </c>
      <c r="AL120">
        <f ca="1">IF(AND($B120&gt;0,SUM(AL$3:AL119)=0,SUM($H120:AK120)=0),$B120,0)</f>
        <v>0</v>
      </c>
      <c r="AM120">
        <f ca="1">IF(AND($B120&gt;0,SUM(AM$3:AM119)=0,SUM($H120:AL120)=0),$B120,0)</f>
        <v>0</v>
      </c>
      <c r="AN120">
        <f ca="1">IF(AND($B120&gt;0,SUM(AN$3:AN119)=0,SUM($H120:AM120)=0),$B120,0)</f>
        <v>0</v>
      </c>
      <c r="AO120">
        <f ca="1">IF(AND($B120&gt;0,SUM(AO$3:AO119)=0,SUM($H120:AN120)=0),$B120,0)</f>
        <v>0</v>
      </c>
      <c r="AP120">
        <f ca="1">IF(AND($B120&gt;0,SUM(AP$3:AP119)=0,SUM($H120:AO120)=0),$B120,0)</f>
        <v>0</v>
      </c>
      <c r="AQ120">
        <f ca="1">IF(AND($B120&gt;0,SUM(AQ$3:AQ119)=0,SUM($H120:AP120)=0),$B120,0)</f>
        <v>0</v>
      </c>
      <c r="AR120">
        <f ca="1">IF(AND($B120&gt;0,SUM(AR$3:AR119)=0,SUM($H120:AQ120)=0),$B120,0)</f>
        <v>0</v>
      </c>
      <c r="AS120">
        <f ca="1">IF(AND($B120&gt;0,SUM(AS$3:AS119)=0,SUM($H120:AR120)=0),$B120,0)</f>
        <v>0</v>
      </c>
      <c r="AT120">
        <f ca="1">IF(AND($B120&gt;0,SUM(AT$3:AT119)=0,SUM($H120:AS120)=0),$B120,0)</f>
        <v>0</v>
      </c>
      <c r="AU120">
        <f ca="1">IF(AND($B120&gt;0,SUM(AU$3:AU119)=0,SUM($H120:AT120)=0),$B120,0)</f>
        <v>0</v>
      </c>
      <c r="AV120">
        <f ca="1">IF(AND($B120&gt;0,SUM(AV$3:AV119)=0,SUM($H120:AU120)=0),$B120,0)</f>
        <v>0</v>
      </c>
      <c r="AW120">
        <f ca="1">IF(AND($B120&gt;0,SUM(AW$3:AW119)=0,SUM($H120:AV120)=0),$B120,0)</f>
        <v>0</v>
      </c>
      <c r="AX120">
        <f ca="1">IF(AND($B120&gt;0,SUM(AX$3:AX119)=0,SUM($H120:AW120)=0),$B120,0)</f>
        <v>0</v>
      </c>
      <c r="AY120">
        <f ca="1">IF(AND($B120&gt;0,SUM(AY$3:AY119)=0,SUM($H120:AX120)=0),$B120,0)</f>
        <v>0</v>
      </c>
      <c r="AZ120">
        <f ca="1">IF(AND($B120&gt;0,SUM(AZ$3:AZ119)=0,SUM($H120:AY120)=0),$B120,0)</f>
        <v>0</v>
      </c>
      <c r="BA120">
        <f ca="1">IF(AND($B120&gt;0,SUM(BA$3:BA119)=0,SUM($H120:AZ120)=0),$B120,0)</f>
        <v>0</v>
      </c>
      <c r="BB120">
        <f ca="1">IF(AND($B120&gt;0,SUM(BB$3:BB119)=0,SUM($H120:BA120)=0),$B120,0)</f>
        <v>0</v>
      </c>
      <c r="BC120">
        <f ca="1">IF(AND($B120&gt;0,SUM(BC$3:BC119)=0,SUM($H120:BB120)=0),$B120,0)</f>
        <v>0</v>
      </c>
      <c r="BD120">
        <f ca="1">IF(AND($B120&gt;0,SUM(BD$3:BD119)=0,SUM($H120:BC120)=0),$B120,0)</f>
        <v>0</v>
      </c>
      <c r="BE120">
        <f ca="1">IF(AND($B120&gt;0,SUM(BE$3:BE119)=0,SUM($H120:BD120)=0),$B120,0)</f>
        <v>0</v>
      </c>
      <c r="BF120">
        <f ca="1">IF(AND($B120&gt;0,SUM(BF$3:BF119)=0,SUM($H120:BE120)=0),$B120,0)</f>
        <v>0</v>
      </c>
      <c r="BG120">
        <f ca="1">IF(AND($B120&gt;0,SUM(BG$3:BG119)=0,SUM($H120:BF120)=0),$B120,0)</f>
        <v>0</v>
      </c>
      <c r="BH120">
        <f ca="1">IF(AND($B120&gt;0,SUM(BH$3:BH119)=0,SUM($H120:BG120)=0),$B120,0)</f>
        <v>0</v>
      </c>
      <c r="BI120">
        <f ca="1">IF(AND($B120&gt;0,SUM(BI$3:BI119)=0,SUM($H120:BH120)=0),$B120,0)</f>
        <v>0</v>
      </c>
      <c r="BJ120">
        <f ca="1">IF(AND($B120&gt;0,SUM(BJ$3:BJ119)=0,SUM($H120:BI120)=0),$B120,0)</f>
        <v>0</v>
      </c>
      <c r="BK120">
        <f ca="1">IF(AND($B120&gt;0,SUM(BK$3:BK119)=0,SUM($H120:BJ120)=0),$B120,0)</f>
        <v>0</v>
      </c>
      <c r="BL120">
        <f ca="1">IF(AND($B120&gt;0,SUM(BL$3:BL119)=0,SUM($H120:BK120)=0),$B120,0)</f>
        <v>0</v>
      </c>
      <c r="BM120">
        <f ca="1">IF(AND($B120&gt;0,SUM(BM$3:BM119)=0,SUM($H120:BL120)=0),$B120,0)</f>
        <v>0</v>
      </c>
      <c r="BN120">
        <f ca="1">IF(AND($B120&gt;0,SUM(BN$3:BN119)=0,SUM($H120:BM120)=0),$B120,0)</f>
        <v>0</v>
      </c>
      <c r="BO120">
        <f ca="1">IF(AND($B120&gt;0,SUM(BO$3:BO119)=0,SUM($H120:BN120)=0),$B120,0)</f>
        <v>0</v>
      </c>
      <c r="BP120">
        <f ca="1">IF(AND($B120&gt;0,SUM(BP$3:BP119)=0,SUM($H120:BO120)=0),$B120,0)</f>
        <v>0</v>
      </c>
      <c r="BQ120">
        <f ca="1">IF(AND($B120&gt;0,SUM(BQ$3:BQ119)=0,SUM($H120:BP120)=0),$B120,0)</f>
        <v>0</v>
      </c>
      <c r="BR120">
        <f ca="1">IF(AND($B120&gt;0,SUM(BR$3:BR119)=0,SUM($H120:BQ120)=0),$B120,0)</f>
        <v>0</v>
      </c>
      <c r="BS120">
        <f ca="1">IF(AND($B120&gt;0,SUM(BS$3:BS119)=0,SUM($H120:BR120)=0),$B120,0)</f>
        <v>0</v>
      </c>
      <c r="BT120">
        <f ca="1">IF(AND($B120&gt;0,SUM(BT$3:BT119)=0,SUM($H120:BS120)=0),$B120,0)</f>
        <v>0</v>
      </c>
      <c r="BU120">
        <f ca="1">IF(AND($B120&gt;0,SUM(BU$3:BU119)=0,SUM($H120:BT120)=0),$B120,0)</f>
        <v>0</v>
      </c>
      <c r="BV120">
        <f ca="1">IF(AND($B120&gt;0,SUM(BV$3:BV119)=0,SUM($H120:BU120)=0),$B120,0)</f>
        <v>0</v>
      </c>
      <c r="BW120">
        <f ca="1">IF(AND($B120&gt;0,SUM(BW$3:BW119)=0,SUM($H120:BV120)=0),$B120,0)</f>
        <v>0</v>
      </c>
      <c r="BX120">
        <f ca="1">IF(AND($B120&gt;0,SUM(BX$3:BX119)=0,SUM($H120:BW120)=0),$B120,0)</f>
        <v>0</v>
      </c>
      <c r="BY120">
        <f ca="1">IF(AND($B120&gt;0,SUM(BY$3:BY119)=0,SUM($H120:BX120)=0),$B120,0)</f>
        <v>0</v>
      </c>
      <c r="BZ120">
        <f ca="1">IF(AND($B120&gt;0,SUM(BZ$3:BZ119)=0,SUM($H120:BY120)=0),$B120,0)</f>
        <v>0</v>
      </c>
      <c r="CA120">
        <f ca="1">IF(AND($B120&gt;0,SUM(CA$3:CA119)=0,SUM($H120:BZ120)=0),$B120,0)</f>
        <v>0</v>
      </c>
      <c r="CB120">
        <f ca="1">IF(AND($B120&gt;0,SUM(CB$3:CB119)=0,SUM($H120:CA120)=0),$B120,0)</f>
        <v>0</v>
      </c>
      <c r="CC120">
        <f ca="1">IF(AND($B120&gt;0,SUM(CC$3:CC119)=0,SUM($H120:CB120)=0),$B120,0)</f>
        <v>0</v>
      </c>
      <c r="CD120">
        <f ca="1">IF(AND($B120&gt;0,SUM(CD$3:CD119)=0,SUM($H120:CC120)=0),$B120,0)</f>
        <v>0</v>
      </c>
      <c r="CE120">
        <f ca="1">IF(AND($B120&gt;0,SUM(CE$3:CE119)=0,SUM($H120:CD120)=0),$B120,0)</f>
        <v>0</v>
      </c>
      <c r="CF120">
        <f ca="1">IF(AND($B120&gt;0,SUM(CF$3:CF119)=0,SUM($H120:CE120)=0),$B120,0)</f>
        <v>0</v>
      </c>
      <c r="CG120">
        <f ca="1">IF(AND($B120&gt;0,SUM(CG$3:CG119)=0,SUM($H120:CF120)=0),$B120,0)</f>
        <v>0</v>
      </c>
      <c r="CH120">
        <f ca="1">IF(AND($B120&gt;0,SUM(CH$3:CH119)=0,SUM($H120:CG120)=0),$B120,0)</f>
        <v>0</v>
      </c>
      <c r="CI120">
        <f ca="1">IF(AND($B120&gt;0,SUM(CI$3:CI119)=0,SUM($H120:CH120)=0),$B120,0)</f>
        <v>0</v>
      </c>
      <c r="CJ120">
        <f ca="1">IF(AND($B120&gt;0,SUM(CJ$3:CJ119)=0,SUM($H120:CI120)=0),$B120,0)</f>
        <v>0</v>
      </c>
      <c r="CK120">
        <f ca="1">IF(AND($B120&gt;0,SUM(CK$3:CK119)=0,SUM($H120:CJ120)=0),$B120,0)</f>
        <v>0</v>
      </c>
      <c r="CL120">
        <f ca="1">IF(AND($B120&gt;0,SUM(CL$3:CL119)=0,SUM($H120:CK120)=0),$B120,0)</f>
        <v>0</v>
      </c>
      <c r="CM120">
        <f ca="1">IF(AND($B120&gt;0,SUM(CM$3:CM119)=0,SUM($H120:CL120)=0),$B120,0)</f>
        <v>0</v>
      </c>
      <c r="CN120">
        <f ca="1">IF(AND($B120&gt;0,SUM(CN$3:CN119)=0,SUM($H120:CM120)=0),$B120,0)</f>
        <v>0</v>
      </c>
      <c r="CO120">
        <f ca="1">IF(AND($B120&gt;0,SUM(CO$3:CO119)=0,SUM($H120:CN120)=0),$B120,0)</f>
        <v>0</v>
      </c>
      <c r="CP120">
        <f ca="1">IF(AND($B120&gt;0,SUM(CP$3:CP119)=0,SUM($H120:CO120)=0),$B120,0)</f>
        <v>0</v>
      </c>
      <c r="CQ120">
        <f ca="1">IF(AND($B120&gt;0,SUM(CQ$3:CQ119)=0,SUM($H120:CP120)=0),$B120,0)</f>
        <v>0</v>
      </c>
      <c r="CR120">
        <f ca="1">IF(AND($B120&gt;0,SUM(CR$3:CR119)=0,SUM($H120:CQ120)=0),$B120,0)</f>
        <v>0</v>
      </c>
      <c r="CS120">
        <f ca="1">IF(AND($B120&gt;0,SUM(CS$3:CS119)=0,SUM($H120:CR120)=0),$B120,0)</f>
        <v>0</v>
      </c>
      <c r="CT120">
        <f ca="1">IF(AND($B120&gt;0,SUM(CT$3:CT119)=0,SUM($H120:CS120)=0),$B120,0)</f>
        <v>0</v>
      </c>
      <c r="CU120">
        <f ca="1">IF(AND($B120&gt;0,SUM(CU$3:CU119)=0,SUM($H120:CT120)=0),$B120,0)</f>
        <v>0</v>
      </c>
      <c r="CV120">
        <f ca="1">IF(AND($B120&gt;0,SUM(CV$3:CV119)=0,SUM($H120:CU120)=0),$B120,0)</f>
        <v>0</v>
      </c>
      <c r="CW120">
        <f ca="1">IF(AND($B120&gt;0,SUM(CW$3:CW119)=0,SUM($H120:CV120)=0),$B120,0)</f>
        <v>0</v>
      </c>
      <c r="CX120">
        <f ca="1">IF(AND($B120&gt;0,SUM(CX$3:CX119)=0,SUM($H120:CW120)=0),$B120,0)</f>
        <v>0</v>
      </c>
      <c r="CY120">
        <f ca="1">IF(AND($B120&gt;0,SUM(CY$3:CY119)=0,SUM($H120:CX120)=0),$B120,0)</f>
        <v>0</v>
      </c>
      <c r="CZ120">
        <f ca="1">IF(AND($B120&gt;0,SUM(CZ$3:CZ119)=0,SUM($H120:CY120)=0),$B120,0)</f>
        <v>0</v>
      </c>
      <c r="DA120">
        <f ca="1">IF(AND($B120&gt;0,SUM(DA$3:DA119)=0,SUM($H120:CZ120)=0),$B120,0)</f>
        <v>0</v>
      </c>
      <c r="DB120">
        <f ca="1">IF(AND($B120&gt;0,SUM(DB$3:DB119)=0,SUM($H120:DA120)=0),$B120,0)</f>
        <v>0</v>
      </c>
      <c r="DC120">
        <f ca="1">IF(AND($B120&gt;0,SUM(DC$3:DC119)=0,SUM($H120:DB120)=0),$B120,0)</f>
        <v>0</v>
      </c>
      <c r="DD120">
        <f ca="1">IF(AND($B120&gt;0,SUM(DD$3:DD119)=0,SUM($H120:DC120)=0),$B120,0)</f>
        <v>0</v>
      </c>
      <c r="DE120">
        <f ca="1">IF(AND($B120&gt;0,SUM(DE$3:DE119)=0,SUM($H120:DD120)=0),$B120,0)</f>
        <v>0</v>
      </c>
      <c r="DF120">
        <f ca="1">IF(AND($B120&gt;0,SUM(DF$3:DF119)=0,SUM($H120:DE120)=0),$B120,0)</f>
        <v>0</v>
      </c>
      <c r="DG120">
        <f ca="1">IF(AND($B120&gt;0,SUM(DG$3:DG119)=0,SUM($H120:DF120)=0),$B120,0)</f>
        <v>0</v>
      </c>
      <c r="DH120">
        <f ca="1">IF(AND($B120&gt;0,SUM(DH$3:DH119)=0,SUM($H120:DG120)=0),$B120,0)</f>
        <v>0</v>
      </c>
      <c r="DI120">
        <f ca="1">IF(AND($B120&gt;0,SUM(DI$3:DI119)=0,SUM($H120:DH120)=0),$B120,0)</f>
        <v>0</v>
      </c>
      <c r="DJ120">
        <f ca="1">IF(AND($B120&gt;0,SUM(DJ$3:DJ119)=0,SUM($H120:DI120)=0),$B120,0)</f>
        <v>0</v>
      </c>
      <c r="DK120">
        <f ca="1">IF(AND($B120&gt;0,SUM(DK$3:DK119)=0,SUM($H120:DJ120)=0),$B120,0)</f>
        <v>0</v>
      </c>
      <c r="DL120">
        <f ca="1">IF(AND($B120&gt;0,SUM(DL$3:DL119)=0,SUM($H120:DK120)=0),$B120,0)</f>
        <v>0</v>
      </c>
      <c r="DM120">
        <f ca="1">IF(AND($B120&gt;0,SUM(DM$3:DM119)=0,SUM($H120:DL120)=0),$B120,0)</f>
        <v>0</v>
      </c>
      <c r="DN120">
        <f ca="1">IF(AND($B120&gt;0,SUM(DN$3:DN119)=0,SUM($H120:DM120)=0),$B120,0)</f>
        <v>0</v>
      </c>
      <c r="DO120">
        <f ca="1">IF(AND($B120&gt;0,SUM(DO$3:DO119)=0,SUM($H120:DN120)=0),$B120,0)</f>
        <v>0</v>
      </c>
      <c r="DP120">
        <f ca="1">IF(AND($B120&gt;0,SUM(DP$3:DP119)=0,SUM($H120:DO120)=0),$B120,0)</f>
        <v>0</v>
      </c>
      <c r="DQ120">
        <f ca="1">IF(AND($B120&gt;0,SUM(DQ$3:DQ119)=0,SUM($H120:DP120)=0),$B120,0)</f>
        <v>0</v>
      </c>
      <c r="DR120">
        <f ca="1">IF(AND($B120&gt;0,SUM(DR$3:DR119)=0,SUM($H120:DQ120)=0),$B120,0)</f>
        <v>0</v>
      </c>
      <c r="DS120">
        <f ca="1">IF(AND($B120&gt;0,SUM(DS$3:DS119)=0,SUM($H120:DR120)=0),$B120,0)</f>
        <v>0</v>
      </c>
      <c r="DT120">
        <f ca="1">IF(AND($B120&gt;0,SUM(DT$3:DT119)=0,SUM($H120:DS120)=0),$B120,0)</f>
        <v>0</v>
      </c>
      <c r="DU120">
        <f ca="1">IF(AND($B120&gt;0,SUM(DU$3:DU119)=0,SUM($H120:DT120)=0),$B120,0)</f>
        <v>0</v>
      </c>
      <c r="DV120">
        <f ca="1">IF(AND($B120&gt;0,SUM(DV$3:DV119)=0,SUM($H120:DU120)=0),$B120,0)</f>
        <v>0</v>
      </c>
      <c r="DW120">
        <f ca="1">IF(AND($B120&gt;0,SUM(DW$3:DW119)=0,SUM($H120:DV120)=0),$B120,0)</f>
        <v>0</v>
      </c>
      <c r="DX120">
        <f ca="1">IF(AND($B120&gt;0,SUM(DX$3:DX119)=0,SUM($H120:DW120)=0),$B120,0)</f>
        <v>0</v>
      </c>
      <c r="DY120">
        <f ca="1">IF(AND($B120&gt;0,SUM(DY$3:DY119)=0,SUM($H120:DX120)=0),$B120,0)</f>
        <v>0</v>
      </c>
      <c r="DZ120">
        <f ca="1">IF(AND($B120&gt;0,SUM(DZ$3:DZ119)=0,SUM($H120:DY120)=0),$B120,0)</f>
        <v>0</v>
      </c>
      <c r="EA120">
        <f ca="1">IF(AND($B120&gt;0,SUM(EA$3:EA119)=0,SUM($H120:DZ120)=0),$B120,0)</f>
        <v>0</v>
      </c>
      <c r="EB120">
        <f ca="1">IF(AND($B120&gt;0,SUM(EB$3:EB119)=0,SUM($H120:EA120)=0),$B120,0)</f>
        <v>0</v>
      </c>
      <c r="EC120">
        <f ca="1">IF(AND($B120&gt;0,SUM(EC$3:EC119)=0,SUM($H120:EB120)=0),$B120,0)</f>
        <v>0</v>
      </c>
      <c r="ED120">
        <f ca="1">IF(AND($B120&gt;0,SUM(ED$3:ED119)=0,SUM($H120:EC120)=0),$B120,0)</f>
        <v>0</v>
      </c>
      <c r="EE120">
        <f ca="1">IF(AND($B120&gt;0,SUM(EE$3:EE119)=0,SUM($H120:ED120)=0),$B120,0)</f>
        <v>0</v>
      </c>
      <c r="EF120">
        <f ca="1">IF(AND($B120&gt;0,SUM(EF$3:EF119)=0,SUM($H120:EE120)=0),$B120,0)</f>
        <v>0</v>
      </c>
      <c r="EG120">
        <f ca="1">IF(AND($B120&gt;0,SUM(EG$3:EG119)=0,SUM($H120:EF120)=0),$B120,0)</f>
        <v>0</v>
      </c>
      <c r="EH120">
        <f ca="1">IF(AND($B120&gt;0,SUM(EH$3:EH119)=0,SUM($H120:EG120)=0),$B120,0)</f>
        <v>0</v>
      </c>
      <c r="EI120">
        <f ca="1">IF(AND($B120&gt;0,SUM(EI$3:EI119)=0,SUM($H120:EH120)=0),$B120,0)</f>
        <v>0</v>
      </c>
      <c r="EJ120">
        <f ca="1">IF(AND($B120&gt;0,SUM(EJ$3:EJ119)=0,SUM($H120:EI120)=0),$B120,0)</f>
        <v>0</v>
      </c>
      <c r="EK120">
        <f ca="1">IF(AND($B120&gt;0,SUM(EK$3:EK119)=0,SUM($H120:EJ120)=0),$B120,0)</f>
        <v>0</v>
      </c>
      <c r="EL120">
        <f ca="1">IF(AND($B120&gt;0,SUM(EL$3:EL119)=0,SUM($H120:EK120)=0),$B120,0)</f>
        <v>0</v>
      </c>
      <c r="EM120">
        <f ca="1">IF(AND($B120&gt;0,SUM(EM$3:EM119)=0,SUM($H120:EL120)=0),$B120,0)</f>
        <v>0</v>
      </c>
      <c r="EN120">
        <f ca="1">IF(AND($B120&gt;0,SUM(EN$3:EN119)=0,SUM($H120:EM120)=0),$B120,0)</f>
        <v>0</v>
      </c>
      <c r="EO120">
        <f ca="1">IF(AND($B120&gt;0,SUM(EO$3:EO119)=0,SUM($H120:EN120)=0),$B120,0)</f>
        <v>0</v>
      </c>
      <c r="EP120">
        <f ca="1">IF(AND($B120&gt;0,SUM(EP$3:EP119)=0,SUM($H120:EO120)=0),$B120,0)</f>
        <v>0</v>
      </c>
      <c r="EQ120">
        <f ca="1">IF(AND($B120&gt;0,SUM(EQ$3:EQ119)=0,SUM($H120:EP120)=0),$B120,0)</f>
        <v>0</v>
      </c>
      <c r="ER120">
        <f ca="1">IF(AND($B120&gt;0,SUM(ER$3:ER119)=0,SUM($H120:EQ120)=0),$B120,0)</f>
        <v>0</v>
      </c>
      <c r="ES120">
        <f ca="1">IF(AND($B120&gt;0,SUM(ES$3:ES119)=0,SUM($H120:ER120)=0),$B120,0)</f>
        <v>0</v>
      </c>
      <c r="ET120">
        <f ca="1">IF(AND($B120&gt;0,SUM(ET$3:ET119)=0,SUM($H120:ES120)=0),$B120,0)</f>
        <v>0</v>
      </c>
      <c r="EU120">
        <f ca="1">IF(AND($B120&gt;0,SUM(EU$3:EU119)=0,SUM($H120:ET120)=0),$B120,0)</f>
        <v>0</v>
      </c>
      <c r="EV120">
        <f ca="1">IF(AND($B120&gt;0,SUM(EV$3:EV119)=0,SUM($H120:EU120)=0),$B120,0)</f>
        <v>0</v>
      </c>
      <c r="EW120">
        <f ca="1">IF(AND($B120&gt;0,SUM(EW$3:EW119)=0,SUM($H120:EV120)=0),$B120,0)</f>
        <v>0</v>
      </c>
      <c r="EX120">
        <f ca="1">IF(AND($B120&gt;0,SUM(EX$3:EX119)=0,SUM($H120:EW120)=0),$B120,0)</f>
        <v>0</v>
      </c>
      <c r="EY120">
        <f ca="1">IF(AND($B120&gt;0,SUM(EY$3:EY119)=0,SUM($H120:EX120)=0),$B120,0)</f>
        <v>0</v>
      </c>
      <c r="EZ120">
        <f ca="1">IF(AND($B120&gt;0,SUM(EZ$3:EZ119)=0,SUM($H120:EY120)=0),$B120,0)</f>
        <v>0</v>
      </c>
      <c r="FA120">
        <f ca="1">IF(AND($B120&gt;0,SUM(FA$3:FA119)=0,SUM($H120:EZ120)=0),$B120,0)</f>
        <v>0</v>
      </c>
      <c r="FB120">
        <f ca="1">IF(AND($B120&gt;0,SUM(FB$3:FB119)=0,SUM($H120:FA120)=0),$B120,0)</f>
        <v>0</v>
      </c>
      <c r="FC120">
        <f ca="1">IF(AND($B120&gt;0,SUM(FC$3:FC119)=0,SUM($H120:FB120)=0),$B120,0)</f>
        <v>0</v>
      </c>
      <c r="FD120">
        <f ca="1">IF(AND($B120&gt;0,SUM(FD$3:FD119)=0,SUM($H120:FC120)=0),$B120,0)</f>
        <v>0</v>
      </c>
      <c r="FE120">
        <f ca="1">IF(AND($B120&gt;0,SUM(FE$3:FE119)=0,SUM($H120:FD120)=0),$B120,0)</f>
        <v>0</v>
      </c>
      <c r="FF120">
        <f ca="1">IF(AND($B120&gt;0,SUM(FF$3:FF119)=0,SUM($H120:FE120)=0),$B120,0)</f>
        <v>0</v>
      </c>
      <c r="FG120">
        <f ca="1">IF(AND($B120&gt;0,SUM(FG$3:FG119)=0,SUM($H120:FF120)=0),$B120,0)</f>
        <v>0</v>
      </c>
      <c r="FH120">
        <f ca="1">IF(AND($B120&gt;0,SUM(FH$3:FH119)=0,SUM($H120:FG120)=0),$B120,0)</f>
        <v>0</v>
      </c>
      <c r="FI120">
        <f ca="1">IF(AND($B120&gt;0,SUM(FI$3:FI119)=0,SUM($H120:FH120)=0),$B120,0)</f>
        <v>0</v>
      </c>
      <c r="FJ120">
        <f ca="1">IF(AND($B120&gt;0,SUM(FJ$3:FJ119)=0,SUM($H120:FI120)=0),$B120,0)</f>
        <v>0</v>
      </c>
      <c r="FK120">
        <f ca="1">IF(AND($B120&gt;0,SUM(FK$3:FK119)=0,SUM($H120:FJ120)=0),$B120,0)</f>
        <v>0</v>
      </c>
      <c r="FL120">
        <f ca="1">IF(AND($B120&gt;0,SUM(FL$3:FL119)=0,SUM($H120:FK120)=0),$B120,0)</f>
        <v>0</v>
      </c>
      <c r="FM120">
        <f ca="1">IF(AND($B120&gt;0,SUM(FM$3:FM119)=0,SUM($H120:FL120)=0),$B120,0)</f>
        <v>0</v>
      </c>
      <c r="FN120">
        <f ca="1">IF(AND($B120&gt;0,SUM(FN$3:FN119)=0,SUM($H120:FM120)=0),$B120,0)</f>
        <v>0</v>
      </c>
      <c r="FS120" s="67" t="s">
        <v>981</v>
      </c>
      <c r="FT120" s="67" t="s">
        <v>977</v>
      </c>
      <c r="FU120" s="342" t="s">
        <v>92</v>
      </c>
      <c r="FV120" s="67" t="str">
        <f>Valintaohjelma!D63</f>
        <v>-</v>
      </c>
      <c r="FY120" s="249" t="s">
        <v>980</v>
      </c>
      <c r="FZ120" s="67" t="s">
        <v>977</v>
      </c>
      <c r="GA120" s="67" t="str">
        <f>""</f>
        <v/>
      </c>
      <c r="GB120" s="67" t="str">
        <f>Valintaohjelma!D63</f>
        <v>-</v>
      </c>
      <c r="GE120" s="67" t="s">
        <v>979</v>
      </c>
      <c r="GF120" s="67" t="s">
        <v>977</v>
      </c>
      <c r="GG120" s="67" t="str">
        <f>""</f>
        <v/>
      </c>
      <c r="GH120" s="67" t="str">
        <f>Valintaohjelma!D63</f>
        <v>-</v>
      </c>
    </row>
    <row r="121" spans="1:190" ht="15.75" thickBot="1" x14ac:dyDescent="0.3">
      <c r="A121">
        <v>121</v>
      </c>
      <c r="B121">
        <v>0</v>
      </c>
      <c r="C121" s="240">
        <f t="shared" ca="1" si="10"/>
        <v>0</v>
      </c>
      <c r="D121" s="240">
        <f t="shared" ca="1" si="11"/>
        <v>0</v>
      </c>
      <c r="E121" s="240">
        <f t="shared" ca="1" si="12"/>
        <v>0</v>
      </c>
      <c r="F121" s="240">
        <f t="shared" ca="1" si="13"/>
        <v>0</v>
      </c>
      <c r="G121" s="47">
        <f ca="1">INDEX($I$2:$FN$2,ROWS(G$2:G121))</f>
        <v>1</v>
      </c>
      <c r="H121">
        <v>0</v>
      </c>
      <c r="I121">
        <f ca="1">IF(AND($B121&gt;0,SUM(I$3:I120)=0,SUM($H121:H121)=0),$B121,0)</f>
        <v>0</v>
      </c>
      <c r="J121">
        <f ca="1">IF(AND($B121&gt;0,SUM(J$3:J120)=0,SUM($H121:I121)=0),$B121,0)</f>
        <v>0</v>
      </c>
      <c r="K121">
        <f ca="1">IF(AND($B121&gt;0,SUM(K$3:K120)=0,SUM($H121:J121)=0),$B121,0)</f>
        <v>0</v>
      </c>
      <c r="L121">
        <f ca="1">IF(AND($B121&gt;0,SUM(L$3:L120)=0,SUM($H121:K121)=0),$B121,0)</f>
        <v>0</v>
      </c>
      <c r="M121">
        <f ca="1">IF(AND($B121&gt;0,SUM(M$3:M120)=0,SUM($H121:L121)=0),$B121,0)</f>
        <v>0</v>
      </c>
      <c r="N121">
        <f ca="1">IF(AND($B121&gt;0,SUM(N$3:N120)=0,SUM($H121:M121)=0),$B121,0)</f>
        <v>0</v>
      </c>
      <c r="O121">
        <f ca="1">IF(AND($B121&gt;0,SUM(O$3:O120)=0,SUM($H121:N121)=0),$B121,0)</f>
        <v>0</v>
      </c>
      <c r="P121">
        <f ca="1">IF(AND($B121&gt;0,SUM(P$3:P120)=0,SUM($H121:O121)=0),$B121,0)</f>
        <v>0</v>
      </c>
      <c r="Q121">
        <f ca="1">IF(AND($B121&gt;0,SUM(Q$3:Q120)=0,SUM($H121:P121)=0),$B121,0)</f>
        <v>0</v>
      </c>
      <c r="R121">
        <f ca="1">IF(AND($B121&gt;0,SUM(R$3:R120)=0,SUM($H121:Q121)=0),$B121,0)</f>
        <v>0</v>
      </c>
      <c r="S121">
        <f ca="1">IF(AND($B121&gt;0,SUM(S$3:S120)=0,SUM($H121:R121)=0),$B121,0)</f>
        <v>0</v>
      </c>
      <c r="T121">
        <f ca="1">IF(AND($B121&gt;0,SUM(T$3:T120)=0,SUM($H121:S121)=0),$B121,0)</f>
        <v>0</v>
      </c>
      <c r="U121">
        <f ca="1">IF(AND($B121&gt;0,SUM(U$3:U120)=0,SUM($H121:T121)=0),$B121,0)</f>
        <v>0</v>
      </c>
      <c r="V121">
        <f ca="1">IF(AND($B121&gt;0,SUM(V$3:V120)=0,SUM($H121:U121)=0),$B121,0)</f>
        <v>0</v>
      </c>
      <c r="W121">
        <f ca="1">IF(AND($B121&gt;0,SUM(W$3:W120)=0,SUM($H121:V121)=0),$B121,0)</f>
        <v>0</v>
      </c>
      <c r="X121">
        <f ca="1">IF(AND($B121&gt;0,SUM(X$3:X120)=0,SUM($H121:W121)=0),$B121,0)</f>
        <v>0</v>
      </c>
      <c r="Y121">
        <f ca="1">IF(AND($B121&gt;0,SUM(Y$3:Y120)=0,SUM($H121:X121)=0),$B121,0)</f>
        <v>0</v>
      </c>
      <c r="Z121">
        <f ca="1">IF(AND($B121&gt;0,SUM(Z$3:Z120)=0,SUM($H121:Y121)=0),$B121,0)</f>
        <v>0</v>
      </c>
      <c r="AA121">
        <f ca="1">IF(AND($B121&gt;0,SUM(AA$3:AA120)=0,SUM($H121:Z121)=0),$B121,0)</f>
        <v>0</v>
      </c>
      <c r="AB121">
        <f ca="1">IF(AND($B121&gt;0,SUM(AB$3:AB120)=0,SUM($H121:AA121)=0),$B121,0)</f>
        <v>0</v>
      </c>
      <c r="AC121">
        <f ca="1">IF(AND($B121&gt;0,SUM(AC$3:AC120)=0,SUM($H121:AB121)=0),$B121,0)</f>
        <v>0</v>
      </c>
      <c r="AD121">
        <f ca="1">IF(AND($B121&gt;0,SUM(AD$3:AD120)=0,SUM($H121:AC121)=0),$B121,0)</f>
        <v>0</v>
      </c>
      <c r="AE121">
        <f ca="1">IF(AND($B121&gt;0,SUM(AE$3:AE120)=0,SUM($H121:AD121)=0),$B121,0)</f>
        <v>0</v>
      </c>
      <c r="AF121">
        <f ca="1">IF(AND($B121&gt;0,SUM(AF$3:AF120)=0,SUM($H121:AE121)=0),$B121,0)</f>
        <v>0</v>
      </c>
      <c r="AG121">
        <f ca="1">IF(AND($B121&gt;0,SUM(AG$3:AG120)=0,SUM($H121:AF121)=0),$B121,0)</f>
        <v>0</v>
      </c>
      <c r="AH121">
        <f ca="1">IF(AND($B121&gt;0,SUM(AH$3:AH120)=0,SUM($H121:AG121)=0),$B121,0)</f>
        <v>0</v>
      </c>
      <c r="AI121">
        <f ca="1">IF(AND($B121&gt;0,SUM(AI$3:AI120)=0,SUM($H121:AH121)=0),$B121,0)</f>
        <v>0</v>
      </c>
      <c r="AJ121">
        <f ca="1">IF(AND($B121&gt;0,SUM(AJ$3:AJ120)=0,SUM($H121:AI121)=0),$B121,0)</f>
        <v>0</v>
      </c>
      <c r="AK121">
        <f ca="1">IF(AND($B121&gt;0,SUM(AK$3:AK120)=0,SUM($H121:AJ121)=0),$B121,0)</f>
        <v>0</v>
      </c>
      <c r="AL121">
        <f ca="1">IF(AND($B121&gt;0,SUM(AL$3:AL120)=0,SUM($H121:AK121)=0),$B121,0)</f>
        <v>0</v>
      </c>
      <c r="AM121">
        <f ca="1">IF(AND($B121&gt;0,SUM(AM$3:AM120)=0,SUM($H121:AL121)=0),$B121,0)</f>
        <v>0</v>
      </c>
      <c r="AN121">
        <f ca="1">IF(AND($B121&gt;0,SUM(AN$3:AN120)=0,SUM($H121:AM121)=0),$B121,0)</f>
        <v>0</v>
      </c>
      <c r="AO121">
        <f ca="1">IF(AND($B121&gt;0,SUM(AO$3:AO120)=0,SUM($H121:AN121)=0),$B121,0)</f>
        <v>0</v>
      </c>
      <c r="AP121">
        <f ca="1">IF(AND($B121&gt;0,SUM(AP$3:AP120)=0,SUM($H121:AO121)=0),$B121,0)</f>
        <v>0</v>
      </c>
      <c r="AQ121">
        <f ca="1">IF(AND($B121&gt;0,SUM(AQ$3:AQ120)=0,SUM($H121:AP121)=0),$B121,0)</f>
        <v>0</v>
      </c>
      <c r="AR121">
        <f ca="1">IF(AND($B121&gt;0,SUM(AR$3:AR120)=0,SUM($H121:AQ121)=0),$B121,0)</f>
        <v>0</v>
      </c>
      <c r="AS121">
        <f ca="1">IF(AND($B121&gt;0,SUM(AS$3:AS120)=0,SUM($H121:AR121)=0),$B121,0)</f>
        <v>0</v>
      </c>
      <c r="AT121">
        <f ca="1">IF(AND($B121&gt;0,SUM(AT$3:AT120)=0,SUM($H121:AS121)=0),$B121,0)</f>
        <v>0</v>
      </c>
      <c r="AU121">
        <f ca="1">IF(AND($B121&gt;0,SUM(AU$3:AU120)=0,SUM($H121:AT121)=0),$B121,0)</f>
        <v>0</v>
      </c>
      <c r="AV121">
        <f ca="1">IF(AND($B121&gt;0,SUM(AV$3:AV120)=0,SUM($H121:AU121)=0),$B121,0)</f>
        <v>0</v>
      </c>
      <c r="AW121">
        <f ca="1">IF(AND($B121&gt;0,SUM(AW$3:AW120)=0,SUM($H121:AV121)=0),$B121,0)</f>
        <v>0</v>
      </c>
      <c r="AX121">
        <f ca="1">IF(AND($B121&gt;0,SUM(AX$3:AX120)=0,SUM($H121:AW121)=0),$B121,0)</f>
        <v>0</v>
      </c>
      <c r="AY121">
        <f ca="1">IF(AND($B121&gt;0,SUM(AY$3:AY120)=0,SUM($H121:AX121)=0),$B121,0)</f>
        <v>0</v>
      </c>
      <c r="AZ121">
        <f ca="1">IF(AND($B121&gt;0,SUM(AZ$3:AZ120)=0,SUM($H121:AY121)=0),$B121,0)</f>
        <v>0</v>
      </c>
      <c r="BA121">
        <f ca="1">IF(AND($B121&gt;0,SUM(BA$3:BA120)=0,SUM($H121:AZ121)=0),$B121,0)</f>
        <v>0</v>
      </c>
      <c r="BB121">
        <f ca="1">IF(AND($B121&gt;0,SUM(BB$3:BB120)=0,SUM($H121:BA121)=0),$B121,0)</f>
        <v>0</v>
      </c>
      <c r="BC121">
        <f ca="1">IF(AND($B121&gt;0,SUM(BC$3:BC120)=0,SUM($H121:BB121)=0),$B121,0)</f>
        <v>0</v>
      </c>
      <c r="BD121">
        <f ca="1">IF(AND($B121&gt;0,SUM(BD$3:BD120)=0,SUM($H121:BC121)=0),$B121,0)</f>
        <v>0</v>
      </c>
      <c r="BE121">
        <f ca="1">IF(AND($B121&gt;0,SUM(BE$3:BE120)=0,SUM($H121:BD121)=0),$B121,0)</f>
        <v>0</v>
      </c>
      <c r="BF121">
        <f ca="1">IF(AND($B121&gt;0,SUM(BF$3:BF120)=0,SUM($H121:BE121)=0),$B121,0)</f>
        <v>0</v>
      </c>
      <c r="BG121">
        <f ca="1">IF(AND($B121&gt;0,SUM(BG$3:BG120)=0,SUM($H121:BF121)=0),$B121,0)</f>
        <v>0</v>
      </c>
      <c r="BH121">
        <f ca="1">IF(AND($B121&gt;0,SUM(BH$3:BH120)=0,SUM($H121:BG121)=0),$B121,0)</f>
        <v>0</v>
      </c>
      <c r="BI121">
        <f ca="1">IF(AND($B121&gt;0,SUM(BI$3:BI120)=0,SUM($H121:BH121)=0),$B121,0)</f>
        <v>0</v>
      </c>
      <c r="BJ121">
        <f ca="1">IF(AND($B121&gt;0,SUM(BJ$3:BJ120)=0,SUM($H121:BI121)=0),$B121,0)</f>
        <v>0</v>
      </c>
      <c r="BK121">
        <f ca="1">IF(AND($B121&gt;0,SUM(BK$3:BK120)=0,SUM($H121:BJ121)=0),$B121,0)</f>
        <v>0</v>
      </c>
      <c r="BL121">
        <f ca="1">IF(AND($B121&gt;0,SUM(BL$3:BL120)=0,SUM($H121:BK121)=0),$B121,0)</f>
        <v>0</v>
      </c>
      <c r="BM121">
        <f ca="1">IF(AND($B121&gt;0,SUM(BM$3:BM120)=0,SUM($H121:BL121)=0),$B121,0)</f>
        <v>0</v>
      </c>
      <c r="BN121">
        <f ca="1">IF(AND($B121&gt;0,SUM(BN$3:BN120)=0,SUM($H121:BM121)=0),$B121,0)</f>
        <v>0</v>
      </c>
      <c r="BO121">
        <f ca="1">IF(AND($B121&gt;0,SUM(BO$3:BO120)=0,SUM($H121:BN121)=0),$B121,0)</f>
        <v>0</v>
      </c>
      <c r="BP121">
        <f ca="1">IF(AND($B121&gt;0,SUM(BP$3:BP120)=0,SUM($H121:BO121)=0),$B121,0)</f>
        <v>0</v>
      </c>
      <c r="BQ121">
        <f ca="1">IF(AND($B121&gt;0,SUM(BQ$3:BQ120)=0,SUM($H121:BP121)=0),$B121,0)</f>
        <v>0</v>
      </c>
      <c r="BR121">
        <f ca="1">IF(AND($B121&gt;0,SUM(BR$3:BR120)=0,SUM($H121:BQ121)=0),$B121,0)</f>
        <v>0</v>
      </c>
      <c r="BS121">
        <f ca="1">IF(AND($B121&gt;0,SUM(BS$3:BS120)=0,SUM($H121:BR121)=0),$B121,0)</f>
        <v>0</v>
      </c>
      <c r="BT121">
        <f ca="1">IF(AND($B121&gt;0,SUM(BT$3:BT120)=0,SUM($H121:BS121)=0),$B121,0)</f>
        <v>0</v>
      </c>
      <c r="BU121">
        <f ca="1">IF(AND($B121&gt;0,SUM(BU$3:BU120)=0,SUM($H121:BT121)=0),$B121,0)</f>
        <v>0</v>
      </c>
      <c r="BV121">
        <f ca="1">IF(AND($B121&gt;0,SUM(BV$3:BV120)=0,SUM($H121:BU121)=0),$B121,0)</f>
        <v>0</v>
      </c>
      <c r="BW121">
        <f ca="1">IF(AND($B121&gt;0,SUM(BW$3:BW120)=0,SUM($H121:BV121)=0),$B121,0)</f>
        <v>0</v>
      </c>
      <c r="BX121">
        <f ca="1">IF(AND($B121&gt;0,SUM(BX$3:BX120)=0,SUM($H121:BW121)=0),$B121,0)</f>
        <v>0</v>
      </c>
      <c r="BY121">
        <f ca="1">IF(AND($B121&gt;0,SUM(BY$3:BY120)=0,SUM($H121:BX121)=0),$B121,0)</f>
        <v>0</v>
      </c>
      <c r="BZ121">
        <f ca="1">IF(AND($B121&gt;0,SUM(BZ$3:BZ120)=0,SUM($H121:BY121)=0),$B121,0)</f>
        <v>0</v>
      </c>
      <c r="CA121">
        <f ca="1">IF(AND($B121&gt;0,SUM(CA$3:CA120)=0,SUM($H121:BZ121)=0),$B121,0)</f>
        <v>0</v>
      </c>
      <c r="CB121">
        <f ca="1">IF(AND($B121&gt;0,SUM(CB$3:CB120)=0,SUM($H121:CA121)=0),$B121,0)</f>
        <v>0</v>
      </c>
      <c r="CC121">
        <f ca="1">IF(AND($B121&gt;0,SUM(CC$3:CC120)=0,SUM($H121:CB121)=0),$B121,0)</f>
        <v>0</v>
      </c>
      <c r="CD121">
        <f ca="1">IF(AND($B121&gt;0,SUM(CD$3:CD120)=0,SUM($H121:CC121)=0),$B121,0)</f>
        <v>0</v>
      </c>
      <c r="CE121">
        <f ca="1">IF(AND($B121&gt;0,SUM(CE$3:CE120)=0,SUM($H121:CD121)=0),$B121,0)</f>
        <v>0</v>
      </c>
      <c r="CF121">
        <f ca="1">IF(AND($B121&gt;0,SUM(CF$3:CF120)=0,SUM($H121:CE121)=0),$B121,0)</f>
        <v>0</v>
      </c>
      <c r="CG121">
        <f ca="1">IF(AND($B121&gt;0,SUM(CG$3:CG120)=0,SUM($H121:CF121)=0),$B121,0)</f>
        <v>0</v>
      </c>
      <c r="CH121">
        <f ca="1">IF(AND($B121&gt;0,SUM(CH$3:CH120)=0,SUM($H121:CG121)=0),$B121,0)</f>
        <v>0</v>
      </c>
      <c r="CI121">
        <f ca="1">IF(AND($B121&gt;0,SUM(CI$3:CI120)=0,SUM($H121:CH121)=0),$B121,0)</f>
        <v>0</v>
      </c>
      <c r="CJ121">
        <f ca="1">IF(AND($B121&gt;0,SUM(CJ$3:CJ120)=0,SUM($H121:CI121)=0),$B121,0)</f>
        <v>0</v>
      </c>
      <c r="CK121">
        <f ca="1">IF(AND($B121&gt;0,SUM(CK$3:CK120)=0,SUM($H121:CJ121)=0),$B121,0)</f>
        <v>0</v>
      </c>
      <c r="CL121">
        <f ca="1">IF(AND($B121&gt;0,SUM(CL$3:CL120)=0,SUM($H121:CK121)=0),$B121,0)</f>
        <v>0</v>
      </c>
      <c r="CM121">
        <f ca="1">IF(AND($B121&gt;0,SUM(CM$3:CM120)=0,SUM($H121:CL121)=0),$B121,0)</f>
        <v>0</v>
      </c>
      <c r="CN121">
        <f ca="1">IF(AND($B121&gt;0,SUM(CN$3:CN120)=0,SUM($H121:CM121)=0),$B121,0)</f>
        <v>0</v>
      </c>
      <c r="CO121">
        <f ca="1">IF(AND($B121&gt;0,SUM(CO$3:CO120)=0,SUM($H121:CN121)=0),$B121,0)</f>
        <v>0</v>
      </c>
      <c r="CP121">
        <f ca="1">IF(AND($B121&gt;0,SUM(CP$3:CP120)=0,SUM($H121:CO121)=0),$B121,0)</f>
        <v>0</v>
      </c>
      <c r="CQ121">
        <f ca="1">IF(AND($B121&gt;0,SUM(CQ$3:CQ120)=0,SUM($H121:CP121)=0),$B121,0)</f>
        <v>0</v>
      </c>
      <c r="CR121">
        <f ca="1">IF(AND($B121&gt;0,SUM(CR$3:CR120)=0,SUM($H121:CQ121)=0),$B121,0)</f>
        <v>0</v>
      </c>
      <c r="CS121">
        <f ca="1">IF(AND($B121&gt;0,SUM(CS$3:CS120)=0,SUM($H121:CR121)=0),$B121,0)</f>
        <v>0</v>
      </c>
      <c r="CT121">
        <f ca="1">IF(AND($B121&gt;0,SUM(CT$3:CT120)=0,SUM($H121:CS121)=0),$B121,0)</f>
        <v>0</v>
      </c>
      <c r="CU121">
        <f ca="1">IF(AND($B121&gt;0,SUM(CU$3:CU120)=0,SUM($H121:CT121)=0),$B121,0)</f>
        <v>0</v>
      </c>
      <c r="CV121">
        <f ca="1">IF(AND($B121&gt;0,SUM(CV$3:CV120)=0,SUM($H121:CU121)=0),$B121,0)</f>
        <v>0</v>
      </c>
      <c r="CW121">
        <f ca="1">IF(AND($B121&gt;0,SUM(CW$3:CW120)=0,SUM($H121:CV121)=0),$B121,0)</f>
        <v>0</v>
      </c>
      <c r="CX121">
        <f ca="1">IF(AND($B121&gt;0,SUM(CX$3:CX120)=0,SUM($H121:CW121)=0),$B121,0)</f>
        <v>0</v>
      </c>
      <c r="CY121">
        <f ca="1">IF(AND($B121&gt;0,SUM(CY$3:CY120)=0,SUM($H121:CX121)=0),$B121,0)</f>
        <v>0</v>
      </c>
      <c r="CZ121">
        <f ca="1">IF(AND($B121&gt;0,SUM(CZ$3:CZ120)=0,SUM($H121:CY121)=0),$B121,0)</f>
        <v>0</v>
      </c>
      <c r="DA121">
        <f ca="1">IF(AND($B121&gt;0,SUM(DA$3:DA120)=0,SUM($H121:CZ121)=0),$B121,0)</f>
        <v>0</v>
      </c>
      <c r="DB121">
        <f ca="1">IF(AND($B121&gt;0,SUM(DB$3:DB120)=0,SUM($H121:DA121)=0),$B121,0)</f>
        <v>0</v>
      </c>
      <c r="DC121">
        <f ca="1">IF(AND($B121&gt;0,SUM(DC$3:DC120)=0,SUM($H121:DB121)=0),$B121,0)</f>
        <v>0</v>
      </c>
      <c r="DD121">
        <f ca="1">IF(AND($B121&gt;0,SUM(DD$3:DD120)=0,SUM($H121:DC121)=0),$B121,0)</f>
        <v>0</v>
      </c>
      <c r="DE121">
        <f ca="1">IF(AND($B121&gt;0,SUM(DE$3:DE120)=0,SUM($H121:DD121)=0),$B121,0)</f>
        <v>0</v>
      </c>
      <c r="DF121">
        <f ca="1">IF(AND($B121&gt;0,SUM(DF$3:DF120)=0,SUM($H121:DE121)=0),$B121,0)</f>
        <v>0</v>
      </c>
      <c r="DG121">
        <f ca="1">IF(AND($B121&gt;0,SUM(DG$3:DG120)=0,SUM($H121:DF121)=0),$B121,0)</f>
        <v>0</v>
      </c>
      <c r="DH121">
        <f ca="1">IF(AND($B121&gt;0,SUM(DH$3:DH120)=0,SUM($H121:DG121)=0),$B121,0)</f>
        <v>0</v>
      </c>
      <c r="DI121">
        <f ca="1">IF(AND($B121&gt;0,SUM(DI$3:DI120)=0,SUM($H121:DH121)=0),$B121,0)</f>
        <v>0</v>
      </c>
      <c r="DJ121">
        <f ca="1">IF(AND($B121&gt;0,SUM(DJ$3:DJ120)=0,SUM($H121:DI121)=0),$B121,0)</f>
        <v>0</v>
      </c>
      <c r="DK121">
        <f ca="1">IF(AND($B121&gt;0,SUM(DK$3:DK120)=0,SUM($H121:DJ121)=0),$B121,0)</f>
        <v>0</v>
      </c>
      <c r="DL121">
        <f ca="1">IF(AND($B121&gt;0,SUM(DL$3:DL120)=0,SUM($H121:DK121)=0),$B121,0)</f>
        <v>0</v>
      </c>
      <c r="DM121">
        <f ca="1">IF(AND($B121&gt;0,SUM(DM$3:DM120)=0,SUM($H121:DL121)=0),$B121,0)</f>
        <v>0</v>
      </c>
      <c r="DN121">
        <f ca="1">IF(AND($B121&gt;0,SUM(DN$3:DN120)=0,SUM($H121:DM121)=0),$B121,0)</f>
        <v>0</v>
      </c>
      <c r="DO121">
        <f ca="1">IF(AND($B121&gt;0,SUM(DO$3:DO120)=0,SUM($H121:DN121)=0),$B121,0)</f>
        <v>0</v>
      </c>
      <c r="DP121">
        <f ca="1">IF(AND($B121&gt;0,SUM(DP$3:DP120)=0,SUM($H121:DO121)=0),$B121,0)</f>
        <v>0</v>
      </c>
      <c r="DQ121">
        <f ca="1">IF(AND($B121&gt;0,SUM(DQ$3:DQ120)=0,SUM($H121:DP121)=0),$B121,0)</f>
        <v>0</v>
      </c>
      <c r="DR121">
        <f ca="1">IF(AND($B121&gt;0,SUM(DR$3:DR120)=0,SUM($H121:DQ121)=0),$B121,0)</f>
        <v>0</v>
      </c>
      <c r="DS121">
        <f ca="1">IF(AND($B121&gt;0,SUM(DS$3:DS120)=0,SUM($H121:DR121)=0),$B121,0)</f>
        <v>0</v>
      </c>
      <c r="DT121">
        <f ca="1">IF(AND($B121&gt;0,SUM(DT$3:DT120)=0,SUM($H121:DS121)=0),$B121,0)</f>
        <v>0</v>
      </c>
      <c r="DU121">
        <f ca="1">IF(AND($B121&gt;0,SUM(DU$3:DU120)=0,SUM($H121:DT121)=0),$B121,0)</f>
        <v>0</v>
      </c>
      <c r="DV121">
        <f ca="1">IF(AND($B121&gt;0,SUM(DV$3:DV120)=0,SUM($H121:DU121)=0),$B121,0)</f>
        <v>0</v>
      </c>
      <c r="DW121">
        <f ca="1">IF(AND($B121&gt;0,SUM(DW$3:DW120)=0,SUM($H121:DV121)=0),$B121,0)</f>
        <v>0</v>
      </c>
      <c r="DX121">
        <f ca="1">IF(AND($B121&gt;0,SUM(DX$3:DX120)=0,SUM($H121:DW121)=0),$B121,0)</f>
        <v>0</v>
      </c>
      <c r="DY121">
        <f ca="1">IF(AND($B121&gt;0,SUM(DY$3:DY120)=0,SUM($H121:DX121)=0),$B121,0)</f>
        <v>0</v>
      </c>
      <c r="DZ121">
        <f ca="1">IF(AND($B121&gt;0,SUM(DZ$3:DZ120)=0,SUM($H121:DY121)=0),$B121,0)</f>
        <v>0</v>
      </c>
      <c r="EA121">
        <f ca="1">IF(AND($B121&gt;0,SUM(EA$3:EA120)=0,SUM($H121:DZ121)=0),$B121,0)</f>
        <v>0</v>
      </c>
      <c r="EB121">
        <f ca="1">IF(AND($B121&gt;0,SUM(EB$3:EB120)=0,SUM($H121:EA121)=0),$B121,0)</f>
        <v>0</v>
      </c>
      <c r="EC121">
        <f ca="1">IF(AND($B121&gt;0,SUM(EC$3:EC120)=0,SUM($H121:EB121)=0),$B121,0)</f>
        <v>0</v>
      </c>
      <c r="ED121">
        <f ca="1">IF(AND($B121&gt;0,SUM(ED$3:ED120)=0,SUM($H121:EC121)=0),$B121,0)</f>
        <v>0</v>
      </c>
      <c r="EE121">
        <f ca="1">IF(AND($B121&gt;0,SUM(EE$3:EE120)=0,SUM($H121:ED121)=0),$B121,0)</f>
        <v>0</v>
      </c>
      <c r="EF121">
        <f ca="1">IF(AND($B121&gt;0,SUM(EF$3:EF120)=0,SUM($H121:EE121)=0),$B121,0)</f>
        <v>0</v>
      </c>
      <c r="EG121">
        <f ca="1">IF(AND($B121&gt;0,SUM(EG$3:EG120)=0,SUM($H121:EF121)=0),$B121,0)</f>
        <v>0</v>
      </c>
      <c r="EH121">
        <f ca="1">IF(AND($B121&gt;0,SUM(EH$3:EH120)=0,SUM($H121:EG121)=0),$B121,0)</f>
        <v>0</v>
      </c>
      <c r="EI121">
        <f ca="1">IF(AND($B121&gt;0,SUM(EI$3:EI120)=0,SUM($H121:EH121)=0),$B121,0)</f>
        <v>0</v>
      </c>
      <c r="EJ121">
        <f ca="1">IF(AND($B121&gt;0,SUM(EJ$3:EJ120)=0,SUM($H121:EI121)=0),$B121,0)</f>
        <v>0</v>
      </c>
      <c r="EK121">
        <f ca="1">IF(AND($B121&gt;0,SUM(EK$3:EK120)=0,SUM($H121:EJ121)=0),$B121,0)</f>
        <v>0</v>
      </c>
      <c r="EL121">
        <f ca="1">IF(AND($B121&gt;0,SUM(EL$3:EL120)=0,SUM($H121:EK121)=0),$B121,0)</f>
        <v>0</v>
      </c>
      <c r="EM121">
        <f ca="1">IF(AND($B121&gt;0,SUM(EM$3:EM120)=0,SUM($H121:EL121)=0),$B121,0)</f>
        <v>0</v>
      </c>
      <c r="EN121">
        <f ca="1">IF(AND($B121&gt;0,SUM(EN$3:EN120)=0,SUM($H121:EM121)=0),$B121,0)</f>
        <v>0</v>
      </c>
      <c r="EO121">
        <f ca="1">IF(AND($B121&gt;0,SUM(EO$3:EO120)=0,SUM($H121:EN121)=0),$B121,0)</f>
        <v>0</v>
      </c>
      <c r="EP121">
        <f ca="1">IF(AND($B121&gt;0,SUM(EP$3:EP120)=0,SUM($H121:EO121)=0),$B121,0)</f>
        <v>0</v>
      </c>
      <c r="EQ121">
        <f ca="1">IF(AND($B121&gt;0,SUM(EQ$3:EQ120)=0,SUM($H121:EP121)=0),$B121,0)</f>
        <v>0</v>
      </c>
      <c r="ER121">
        <f ca="1">IF(AND($B121&gt;0,SUM(ER$3:ER120)=0,SUM($H121:EQ121)=0),$B121,0)</f>
        <v>0</v>
      </c>
      <c r="ES121">
        <f ca="1">IF(AND($B121&gt;0,SUM(ES$3:ES120)=0,SUM($H121:ER121)=0),$B121,0)</f>
        <v>0</v>
      </c>
      <c r="ET121">
        <f ca="1">IF(AND($B121&gt;0,SUM(ET$3:ET120)=0,SUM($H121:ES121)=0),$B121,0)</f>
        <v>0</v>
      </c>
      <c r="EU121">
        <f ca="1">IF(AND($B121&gt;0,SUM(EU$3:EU120)=0,SUM($H121:ET121)=0),$B121,0)</f>
        <v>0</v>
      </c>
      <c r="EV121">
        <f ca="1">IF(AND($B121&gt;0,SUM(EV$3:EV120)=0,SUM($H121:EU121)=0),$B121,0)</f>
        <v>0</v>
      </c>
      <c r="EW121">
        <f ca="1">IF(AND($B121&gt;0,SUM(EW$3:EW120)=0,SUM($H121:EV121)=0),$B121,0)</f>
        <v>0</v>
      </c>
      <c r="EX121">
        <f ca="1">IF(AND($B121&gt;0,SUM(EX$3:EX120)=0,SUM($H121:EW121)=0),$B121,0)</f>
        <v>0</v>
      </c>
      <c r="EY121">
        <f ca="1">IF(AND($B121&gt;0,SUM(EY$3:EY120)=0,SUM($H121:EX121)=0),$B121,0)</f>
        <v>0</v>
      </c>
      <c r="EZ121">
        <f ca="1">IF(AND($B121&gt;0,SUM(EZ$3:EZ120)=0,SUM($H121:EY121)=0),$B121,0)</f>
        <v>0</v>
      </c>
      <c r="FA121">
        <f ca="1">IF(AND($B121&gt;0,SUM(FA$3:FA120)=0,SUM($H121:EZ121)=0),$B121,0)</f>
        <v>0</v>
      </c>
      <c r="FB121">
        <f ca="1">IF(AND($B121&gt;0,SUM(FB$3:FB120)=0,SUM($H121:FA121)=0),$B121,0)</f>
        <v>0</v>
      </c>
      <c r="FC121">
        <f ca="1">IF(AND($B121&gt;0,SUM(FC$3:FC120)=0,SUM($H121:FB121)=0),$B121,0)</f>
        <v>0</v>
      </c>
      <c r="FD121">
        <f ca="1">IF(AND($B121&gt;0,SUM(FD$3:FD120)=0,SUM($H121:FC121)=0),$B121,0)</f>
        <v>0</v>
      </c>
      <c r="FE121">
        <f ca="1">IF(AND($B121&gt;0,SUM(FE$3:FE120)=0,SUM($H121:FD121)=0),$B121,0)</f>
        <v>0</v>
      </c>
      <c r="FF121">
        <f ca="1">IF(AND($B121&gt;0,SUM(FF$3:FF120)=0,SUM($H121:FE121)=0),$B121,0)</f>
        <v>0</v>
      </c>
      <c r="FG121">
        <f ca="1">IF(AND($B121&gt;0,SUM(FG$3:FG120)=0,SUM($H121:FF121)=0),$B121,0)</f>
        <v>0</v>
      </c>
      <c r="FH121">
        <f ca="1">IF(AND($B121&gt;0,SUM(FH$3:FH120)=0,SUM($H121:FG121)=0),$B121,0)</f>
        <v>0</v>
      </c>
      <c r="FI121">
        <f ca="1">IF(AND($B121&gt;0,SUM(FI$3:FI120)=0,SUM($H121:FH121)=0),$B121,0)</f>
        <v>0</v>
      </c>
      <c r="FJ121">
        <f ca="1">IF(AND($B121&gt;0,SUM(FJ$3:FJ120)=0,SUM($H121:FI121)=0),$B121,0)</f>
        <v>0</v>
      </c>
      <c r="FK121">
        <f ca="1">IF(AND($B121&gt;0,SUM(FK$3:FK120)=0,SUM($H121:FJ121)=0),$B121,0)</f>
        <v>0</v>
      </c>
      <c r="FL121">
        <f ca="1">IF(AND($B121&gt;0,SUM(FL$3:FL120)=0,SUM($H121:FK121)=0),$B121,0)</f>
        <v>0</v>
      </c>
      <c r="FM121">
        <f ca="1">IF(AND($B121&gt;0,SUM(FM$3:FM120)=0,SUM($H121:FL121)=0),$B121,0)</f>
        <v>0</v>
      </c>
      <c r="FN121">
        <f ca="1">IF(AND($B121&gt;0,SUM(FN$3:FN120)=0,SUM($H121:FM121)=0),$B121,0)</f>
        <v>0</v>
      </c>
      <c r="FS121" s="67"/>
      <c r="FT121" s="67"/>
      <c r="FU121" s="342"/>
      <c r="FV121" s="67"/>
      <c r="FY121" s="249"/>
      <c r="FZ121" s="67"/>
      <c r="GA121" s="67" t="str">
        <f>""</f>
        <v/>
      </c>
      <c r="GB121" s="67"/>
      <c r="GE121" s="67"/>
      <c r="GF121" s="67"/>
      <c r="GG121" s="67" t="str">
        <f>""</f>
        <v/>
      </c>
      <c r="GH121" s="67"/>
    </row>
    <row r="122" spans="1:190" ht="15.75" thickBot="1" x14ac:dyDescent="0.3">
      <c r="A122">
        <v>122</v>
      </c>
      <c r="B122">
        <v>0</v>
      </c>
      <c r="C122" s="240">
        <f t="shared" ca="1" si="10"/>
        <v>0</v>
      </c>
      <c r="D122" s="240">
        <f t="shared" ca="1" si="11"/>
        <v>0</v>
      </c>
      <c r="E122" s="240">
        <f t="shared" ca="1" si="12"/>
        <v>0</v>
      </c>
      <c r="F122" s="240">
        <f t="shared" ca="1" si="13"/>
        <v>0</v>
      </c>
      <c r="G122" s="47">
        <f ca="1">INDEX($I$2:$FN$2,ROWS(G$2:G122))</f>
        <v>1</v>
      </c>
      <c r="H122">
        <v>0</v>
      </c>
      <c r="I122">
        <f ca="1">IF(AND($B122&gt;0,SUM(I$3:I121)=0,SUM($H122:H122)=0),$B122,0)</f>
        <v>0</v>
      </c>
      <c r="J122">
        <f ca="1">IF(AND($B122&gt;0,SUM(J$3:J121)=0,SUM($H122:I122)=0),$B122,0)</f>
        <v>0</v>
      </c>
      <c r="K122">
        <f ca="1">IF(AND($B122&gt;0,SUM(K$3:K121)=0,SUM($H122:J122)=0),$B122,0)</f>
        <v>0</v>
      </c>
      <c r="L122">
        <f ca="1">IF(AND($B122&gt;0,SUM(L$3:L121)=0,SUM($H122:K122)=0),$B122,0)</f>
        <v>0</v>
      </c>
      <c r="M122">
        <f ca="1">IF(AND($B122&gt;0,SUM(M$3:M121)=0,SUM($H122:L122)=0),$B122,0)</f>
        <v>0</v>
      </c>
      <c r="N122">
        <f ca="1">IF(AND($B122&gt;0,SUM(N$3:N121)=0,SUM($H122:M122)=0),$B122,0)</f>
        <v>0</v>
      </c>
      <c r="O122">
        <f ca="1">IF(AND($B122&gt;0,SUM(O$3:O121)=0,SUM($H122:N122)=0),$B122,0)</f>
        <v>0</v>
      </c>
      <c r="P122">
        <f ca="1">IF(AND($B122&gt;0,SUM(P$3:P121)=0,SUM($H122:O122)=0),$B122,0)</f>
        <v>0</v>
      </c>
      <c r="Q122">
        <f ca="1">IF(AND($B122&gt;0,SUM(Q$3:Q121)=0,SUM($H122:P122)=0),$B122,0)</f>
        <v>0</v>
      </c>
      <c r="R122">
        <f ca="1">IF(AND($B122&gt;0,SUM(R$3:R121)=0,SUM($H122:Q122)=0),$B122,0)</f>
        <v>0</v>
      </c>
      <c r="S122">
        <f ca="1">IF(AND($B122&gt;0,SUM(S$3:S121)=0,SUM($H122:R122)=0),$B122,0)</f>
        <v>0</v>
      </c>
      <c r="T122">
        <f ca="1">IF(AND($B122&gt;0,SUM(T$3:T121)=0,SUM($H122:S122)=0),$B122,0)</f>
        <v>0</v>
      </c>
      <c r="U122">
        <f ca="1">IF(AND($B122&gt;0,SUM(U$3:U121)=0,SUM($H122:T122)=0),$B122,0)</f>
        <v>0</v>
      </c>
      <c r="V122">
        <f ca="1">IF(AND($B122&gt;0,SUM(V$3:V121)=0,SUM($H122:U122)=0),$B122,0)</f>
        <v>0</v>
      </c>
      <c r="W122">
        <f ca="1">IF(AND($B122&gt;0,SUM(W$3:W121)=0,SUM($H122:V122)=0),$B122,0)</f>
        <v>0</v>
      </c>
      <c r="X122">
        <f ca="1">IF(AND($B122&gt;0,SUM(X$3:X121)=0,SUM($H122:W122)=0),$B122,0)</f>
        <v>0</v>
      </c>
      <c r="Y122">
        <f ca="1">IF(AND($B122&gt;0,SUM(Y$3:Y121)=0,SUM($H122:X122)=0),$B122,0)</f>
        <v>0</v>
      </c>
      <c r="Z122">
        <f ca="1">IF(AND($B122&gt;0,SUM(Z$3:Z121)=0,SUM($H122:Y122)=0),$B122,0)</f>
        <v>0</v>
      </c>
      <c r="AA122">
        <f ca="1">IF(AND($B122&gt;0,SUM(AA$3:AA121)=0,SUM($H122:Z122)=0),$B122,0)</f>
        <v>0</v>
      </c>
      <c r="AB122">
        <f ca="1">IF(AND($B122&gt;0,SUM(AB$3:AB121)=0,SUM($H122:AA122)=0),$B122,0)</f>
        <v>0</v>
      </c>
      <c r="AC122">
        <f ca="1">IF(AND($B122&gt;0,SUM(AC$3:AC121)=0,SUM($H122:AB122)=0),$B122,0)</f>
        <v>0</v>
      </c>
      <c r="AD122">
        <f ca="1">IF(AND($B122&gt;0,SUM(AD$3:AD121)=0,SUM($H122:AC122)=0),$B122,0)</f>
        <v>0</v>
      </c>
      <c r="AE122">
        <f ca="1">IF(AND($B122&gt;0,SUM(AE$3:AE121)=0,SUM($H122:AD122)=0),$B122,0)</f>
        <v>0</v>
      </c>
      <c r="AF122">
        <f ca="1">IF(AND($B122&gt;0,SUM(AF$3:AF121)=0,SUM($H122:AE122)=0),$B122,0)</f>
        <v>0</v>
      </c>
      <c r="AG122">
        <f ca="1">IF(AND($B122&gt;0,SUM(AG$3:AG121)=0,SUM($H122:AF122)=0),$B122,0)</f>
        <v>0</v>
      </c>
      <c r="AH122">
        <f ca="1">IF(AND($B122&gt;0,SUM(AH$3:AH121)=0,SUM($H122:AG122)=0),$B122,0)</f>
        <v>0</v>
      </c>
      <c r="AI122">
        <f ca="1">IF(AND($B122&gt;0,SUM(AI$3:AI121)=0,SUM($H122:AH122)=0),$B122,0)</f>
        <v>0</v>
      </c>
      <c r="AJ122">
        <f ca="1">IF(AND($B122&gt;0,SUM(AJ$3:AJ121)=0,SUM($H122:AI122)=0),$B122,0)</f>
        <v>0</v>
      </c>
      <c r="AK122">
        <f ca="1">IF(AND($B122&gt;0,SUM(AK$3:AK121)=0,SUM($H122:AJ122)=0),$B122,0)</f>
        <v>0</v>
      </c>
      <c r="AL122">
        <f ca="1">IF(AND($B122&gt;0,SUM(AL$3:AL121)=0,SUM($H122:AK122)=0),$B122,0)</f>
        <v>0</v>
      </c>
      <c r="AM122">
        <f ca="1">IF(AND($B122&gt;0,SUM(AM$3:AM121)=0,SUM($H122:AL122)=0),$B122,0)</f>
        <v>0</v>
      </c>
      <c r="AN122">
        <f ca="1">IF(AND($B122&gt;0,SUM(AN$3:AN121)=0,SUM($H122:AM122)=0),$B122,0)</f>
        <v>0</v>
      </c>
      <c r="AO122">
        <f ca="1">IF(AND($B122&gt;0,SUM(AO$3:AO121)=0,SUM($H122:AN122)=0),$B122,0)</f>
        <v>0</v>
      </c>
      <c r="AP122">
        <f ca="1">IF(AND($B122&gt;0,SUM(AP$3:AP121)=0,SUM($H122:AO122)=0),$B122,0)</f>
        <v>0</v>
      </c>
      <c r="AQ122">
        <f ca="1">IF(AND($B122&gt;0,SUM(AQ$3:AQ121)=0,SUM($H122:AP122)=0),$B122,0)</f>
        <v>0</v>
      </c>
      <c r="AR122">
        <f ca="1">IF(AND($B122&gt;0,SUM(AR$3:AR121)=0,SUM($H122:AQ122)=0),$B122,0)</f>
        <v>0</v>
      </c>
      <c r="AS122">
        <f ca="1">IF(AND($B122&gt;0,SUM(AS$3:AS121)=0,SUM($H122:AR122)=0),$B122,0)</f>
        <v>0</v>
      </c>
      <c r="AT122">
        <f ca="1">IF(AND($B122&gt;0,SUM(AT$3:AT121)=0,SUM($H122:AS122)=0),$B122,0)</f>
        <v>0</v>
      </c>
      <c r="AU122">
        <f ca="1">IF(AND($B122&gt;0,SUM(AU$3:AU121)=0,SUM($H122:AT122)=0),$B122,0)</f>
        <v>0</v>
      </c>
      <c r="AV122">
        <f ca="1">IF(AND($B122&gt;0,SUM(AV$3:AV121)=0,SUM($H122:AU122)=0),$B122,0)</f>
        <v>0</v>
      </c>
      <c r="AW122">
        <f ca="1">IF(AND($B122&gt;0,SUM(AW$3:AW121)=0,SUM($H122:AV122)=0),$B122,0)</f>
        <v>0</v>
      </c>
      <c r="AX122">
        <f ca="1">IF(AND($B122&gt;0,SUM(AX$3:AX121)=0,SUM($H122:AW122)=0),$B122,0)</f>
        <v>0</v>
      </c>
      <c r="AY122">
        <f ca="1">IF(AND($B122&gt;0,SUM(AY$3:AY121)=0,SUM($H122:AX122)=0),$B122,0)</f>
        <v>0</v>
      </c>
      <c r="AZ122">
        <f ca="1">IF(AND($B122&gt;0,SUM(AZ$3:AZ121)=0,SUM($H122:AY122)=0),$B122,0)</f>
        <v>0</v>
      </c>
      <c r="BA122">
        <f ca="1">IF(AND($B122&gt;0,SUM(BA$3:BA121)=0,SUM($H122:AZ122)=0),$B122,0)</f>
        <v>0</v>
      </c>
      <c r="BB122">
        <f ca="1">IF(AND($B122&gt;0,SUM(BB$3:BB121)=0,SUM($H122:BA122)=0),$B122,0)</f>
        <v>0</v>
      </c>
      <c r="BC122">
        <f ca="1">IF(AND($B122&gt;0,SUM(BC$3:BC121)=0,SUM($H122:BB122)=0),$B122,0)</f>
        <v>0</v>
      </c>
      <c r="BD122">
        <f ca="1">IF(AND($B122&gt;0,SUM(BD$3:BD121)=0,SUM($H122:BC122)=0),$B122,0)</f>
        <v>0</v>
      </c>
      <c r="BE122">
        <f ca="1">IF(AND($B122&gt;0,SUM(BE$3:BE121)=0,SUM($H122:BD122)=0),$B122,0)</f>
        <v>0</v>
      </c>
      <c r="BF122">
        <f ca="1">IF(AND($B122&gt;0,SUM(BF$3:BF121)=0,SUM($H122:BE122)=0),$B122,0)</f>
        <v>0</v>
      </c>
      <c r="BG122">
        <f ca="1">IF(AND($B122&gt;0,SUM(BG$3:BG121)=0,SUM($H122:BF122)=0),$B122,0)</f>
        <v>0</v>
      </c>
      <c r="BH122">
        <f ca="1">IF(AND($B122&gt;0,SUM(BH$3:BH121)=0,SUM($H122:BG122)=0),$B122,0)</f>
        <v>0</v>
      </c>
      <c r="BI122">
        <f ca="1">IF(AND($B122&gt;0,SUM(BI$3:BI121)=0,SUM($H122:BH122)=0),$B122,0)</f>
        <v>0</v>
      </c>
      <c r="BJ122">
        <f ca="1">IF(AND($B122&gt;0,SUM(BJ$3:BJ121)=0,SUM($H122:BI122)=0),$B122,0)</f>
        <v>0</v>
      </c>
      <c r="BK122">
        <f ca="1">IF(AND($B122&gt;0,SUM(BK$3:BK121)=0,SUM($H122:BJ122)=0),$B122,0)</f>
        <v>0</v>
      </c>
      <c r="BL122">
        <f ca="1">IF(AND($B122&gt;0,SUM(BL$3:BL121)=0,SUM($H122:BK122)=0),$B122,0)</f>
        <v>0</v>
      </c>
      <c r="BM122">
        <f ca="1">IF(AND($B122&gt;0,SUM(BM$3:BM121)=0,SUM($H122:BL122)=0),$B122,0)</f>
        <v>0</v>
      </c>
      <c r="BN122">
        <f ca="1">IF(AND($B122&gt;0,SUM(BN$3:BN121)=0,SUM($H122:BM122)=0),$B122,0)</f>
        <v>0</v>
      </c>
      <c r="BO122">
        <f ca="1">IF(AND($B122&gt;0,SUM(BO$3:BO121)=0,SUM($H122:BN122)=0),$B122,0)</f>
        <v>0</v>
      </c>
      <c r="BP122">
        <f ca="1">IF(AND($B122&gt;0,SUM(BP$3:BP121)=0,SUM($H122:BO122)=0),$B122,0)</f>
        <v>0</v>
      </c>
      <c r="BQ122">
        <f ca="1">IF(AND($B122&gt;0,SUM(BQ$3:BQ121)=0,SUM($H122:BP122)=0),$B122,0)</f>
        <v>0</v>
      </c>
      <c r="BR122">
        <f ca="1">IF(AND($B122&gt;0,SUM(BR$3:BR121)=0,SUM($H122:BQ122)=0),$B122,0)</f>
        <v>0</v>
      </c>
      <c r="BS122">
        <f ca="1">IF(AND($B122&gt;0,SUM(BS$3:BS121)=0,SUM($H122:BR122)=0),$B122,0)</f>
        <v>0</v>
      </c>
      <c r="BT122">
        <f ca="1">IF(AND($B122&gt;0,SUM(BT$3:BT121)=0,SUM($H122:BS122)=0),$B122,0)</f>
        <v>0</v>
      </c>
      <c r="BU122">
        <f ca="1">IF(AND($B122&gt;0,SUM(BU$3:BU121)=0,SUM($H122:BT122)=0),$B122,0)</f>
        <v>0</v>
      </c>
      <c r="BV122">
        <f ca="1">IF(AND($B122&gt;0,SUM(BV$3:BV121)=0,SUM($H122:BU122)=0),$B122,0)</f>
        <v>0</v>
      </c>
      <c r="BW122">
        <f ca="1">IF(AND($B122&gt;0,SUM(BW$3:BW121)=0,SUM($H122:BV122)=0),$B122,0)</f>
        <v>0</v>
      </c>
      <c r="BX122">
        <f ca="1">IF(AND($B122&gt;0,SUM(BX$3:BX121)=0,SUM($H122:BW122)=0),$B122,0)</f>
        <v>0</v>
      </c>
      <c r="BY122">
        <f ca="1">IF(AND($B122&gt;0,SUM(BY$3:BY121)=0,SUM($H122:BX122)=0),$B122,0)</f>
        <v>0</v>
      </c>
      <c r="BZ122">
        <f ca="1">IF(AND($B122&gt;0,SUM(BZ$3:BZ121)=0,SUM($H122:BY122)=0),$B122,0)</f>
        <v>0</v>
      </c>
      <c r="CA122">
        <f ca="1">IF(AND($B122&gt;0,SUM(CA$3:CA121)=0,SUM($H122:BZ122)=0),$B122,0)</f>
        <v>0</v>
      </c>
      <c r="CB122">
        <f ca="1">IF(AND($B122&gt;0,SUM(CB$3:CB121)=0,SUM($H122:CA122)=0),$B122,0)</f>
        <v>0</v>
      </c>
      <c r="CC122">
        <f ca="1">IF(AND($B122&gt;0,SUM(CC$3:CC121)=0,SUM($H122:CB122)=0),$B122,0)</f>
        <v>0</v>
      </c>
      <c r="CD122">
        <f ca="1">IF(AND($B122&gt;0,SUM(CD$3:CD121)=0,SUM($H122:CC122)=0),$B122,0)</f>
        <v>0</v>
      </c>
      <c r="CE122">
        <f ca="1">IF(AND($B122&gt;0,SUM(CE$3:CE121)=0,SUM($H122:CD122)=0),$B122,0)</f>
        <v>0</v>
      </c>
      <c r="CF122">
        <f ca="1">IF(AND($B122&gt;0,SUM(CF$3:CF121)=0,SUM($H122:CE122)=0),$B122,0)</f>
        <v>0</v>
      </c>
      <c r="CG122">
        <f ca="1">IF(AND($B122&gt;0,SUM(CG$3:CG121)=0,SUM($H122:CF122)=0),$B122,0)</f>
        <v>0</v>
      </c>
      <c r="CH122">
        <f ca="1">IF(AND($B122&gt;0,SUM(CH$3:CH121)=0,SUM($H122:CG122)=0),$B122,0)</f>
        <v>0</v>
      </c>
      <c r="CI122">
        <f ca="1">IF(AND($B122&gt;0,SUM(CI$3:CI121)=0,SUM($H122:CH122)=0),$B122,0)</f>
        <v>0</v>
      </c>
      <c r="CJ122">
        <f ca="1">IF(AND($B122&gt;0,SUM(CJ$3:CJ121)=0,SUM($H122:CI122)=0),$B122,0)</f>
        <v>0</v>
      </c>
      <c r="CK122">
        <f ca="1">IF(AND($B122&gt;0,SUM(CK$3:CK121)=0,SUM($H122:CJ122)=0),$B122,0)</f>
        <v>0</v>
      </c>
      <c r="CL122">
        <f ca="1">IF(AND($B122&gt;0,SUM(CL$3:CL121)=0,SUM($H122:CK122)=0),$B122,0)</f>
        <v>0</v>
      </c>
      <c r="CM122">
        <f ca="1">IF(AND($B122&gt;0,SUM(CM$3:CM121)=0,SUM($H122:CL122)=0),$B122,0)</f>
        <v>0</v>
      </c>
      <c r="CN122">
        <f ca="1">IF(AND($B122&gt;0,SUM(CN$3:CN121)=0,SUM($H122:CM122)=0),$B122,0)</f>
        <v>0</v>
      </c>
      <c r="CO122">
        <f ca="1">IF(AND($B122&gt;0,SUM(CO$3:CO121)=0,SUM($H122:CN122)=0),$B122,0)</f>
        <v>0</v>
      </c>
      <c r="CP122">
        <f ca="1">IF(AND($B122&gt;0,SUM(CP$3:CP121)=0,SUM($H122:CO122)=0),$B122,0)</f>
        <v>0</v>
      </c>
      <c r="CQ122">
        <f ca="1">IF(AND($B122&gt;0,SUM(CQ$3:CQ121)=0,SUM($H122:CP122)=0),$B122,0)</f>
        <v>0</v>
      </c>
      <c r="CR122">
        <f ca="1">IF(AND($B122&gt;0,SUM(CR$3:CR121)=0,SUM($H122:CQ122)=0),$B122,0)</f>
        <v>0</v>
      </c>
      <c r="CS122">
        <f ca="1">IF(AND($B122&gt;0,SUM(CS$3:CS121)=0,SUM($H122:CR122)=0),$B122,0)</f>
        <v>0</v>
      </c>
      <c r="CT122">
        <f ca="1">IF(AND($B122&gt;0,SUM(CT$3:CT121)=0,SUM($H122:CS122)=0),$B122,0)</f>
        <v>0</v>
      </c>
      <c r="CU122">
        <f ca="1">IF(AND($B122&gt;0,SUM(CU$3:CU121)=0,SUM($H122:CT122)=0),$B122,0)</f>
        <v>0</v>
      </c>
      <c r="CV122">
        <f ca="1">IF(AND($B122&gt;0,SUM(CV$3:CV121)=0,SUM($H122:CU122)=0),$B122,0)</f>
        <v>0</v>
      </c>
      <c r="CW122">
        <f ca="1">IF(AND($B122&gt;0,SUM(CW$3:CW121)=0,SUM($H122:CV122)=0),$B122,0)</f>
        <v>0</v>
      </c>
      <c r="CX122">
        <f ca="1">IF(AND($B122&gt;0,SUM(CX$3:CX121)=0,SUM($H122:CW122)=0),$B122,0)</f>
        <v>0</v>
      </c>
      <c r="CY122">
        <f ca="1">IF(AND($B122&gt;0,SUM(CY$3:CY121)=0,SUM($H122:CX122)=0),$B122,0)</f>
        <v>0</v>
      </c>
      <c r="CZ122">
        <f ca="1">IF(AND($B122&gt;0,SUM(CZ$3:CZ121)=0,SUM($H122:CY122)=0),$B122,0)</f>
        <v>0</v>
      </c>
      <c r="DA122">
        <f ca="1">IF(AND($B122&gt;0,SUM(DA$3:DA121)=0,SUM($H122:CZ122)=0),$B122,0)</f>
        <v>0</v>
      </c>
      <c r="DB122">
        <f ca="1">IF(AND($B122&gt;0,SUM(DB$3:DB121)=0,SUM($H122:DA122)=0),$B122,0)</f>
        <v>0</v>
      </c>
      <c r="DC122">
        <f ca="1">IF(AND($B122&gt;0,SUM(DC$3:DC121)=0,SUM($H122:DB122)=0),$B122,0)</f>
        <v>0</v>
      </c>
      <c r="DD122">
        <f ca="1">IF(AND($B122&gt;0,SUM(DD$3:DD121)=0,SUM($H122:DC122)=0),$B122,0)</f>
        <v>0</v>
      </c>
      <c r="DE122">
        <f ca="1">IF(AND($B122&gt;0,SUM(DE$3:DE121)=0,SUM($H122:DD122)=0),$B122,0)</f>
        <v>0</v>
      </c>
      <c r="DF122">
        <f ca="1">IF(AND($B122&gt;0,SUM(DF$3:DF121)=0,SUM($H122:DE122)=0),$B122,0)</f>
        <v>0</v>
      </c>
      <c r="DG122">
        <f ca="1">IF(AND($B122&gt;0,SUM(DG$3:DG121)=0,SUM($H122:DF122)=0),$B122,0)</f>
        <v>0</v>
      </c>
      <c r="DH122">
        <f ca="1">IF(AND($B122&gt;0,SUM(DH$3:DH121)=0,SUM($H122:DG122)=0),$B122,0)</f>
        <v>0</v>
      </c>
      <c r="DI122">
        <f ca="1">IF(AND($B122&gt;0,SUM(DI$3:DI121)=0,SUM($H122:DH122)=0),$B122,0)</f>
        <v>0</v>
      </c>
      <c r="DJ122">
        <f ca="1">IF(AND($B122&gt;0,SUM(DJ$3:DJ121)=0,SUM($H122:DI122)=0),$B122,0)</f>
        <v>0</v>
      </c>
      <c r="DK122">
        <f ca="1">IF(AND($B122&gt;0,SUM(DK$3:DK121)=0,SUM($H122:DJ122)=0),$B122,0)</f>
        <v>0</v>
      </c>
      <c r="DL122">
        <f ca="1">IF(AND($B122&gt;0,SUM(DL$3:DL121)=0,SUM($H122:DK122)=0),$B122,0)</f>
        <v>0</v>
      </c>
      <c r="DM122">
        <f ca="1">IF(AND($B122&gt;0,SUM(DM$3:DM121)=0,SUM($H122:DL122)=0),$B122,0)</f>
        <v>0</v>
      </c>
      <c r="DN122">
        <f ca="1">IF(AND($B122&gt;0,SUM(DN$3:DN121)=0,SUM($H122:DM122)=0),$B122,0)</f>
        <v>0</v>
      </c>
      <c r="DO122">
        <f ca="1">IF(AND($B122&gt;0,SUM(DO$3:DO121)=0,SUM($H122:DN122)=0),$B122,0)</f>
        <v>0</v>
      </c>
      <c r="DP122">
        <f ca="1">IF(AND($B122&gt;0,SUM(DP$3:DP121)=0,SUM($H122:DO122)=0),$B122,0)</f>
        <v>0</v>
      </c>
      <c r="DQ122">
        <f ca="1">IF(AND($B122&gt;0,SUM(DQ$3:DQ121)=0,SUM($H122:DP122)=0),$B122,0)</f>
        <v>0</v>
      </c>
      <c r="DR122">
        <f ca="1">IF(AND($B122&gt;0,SUM(DR$3:DR121)=0,SUM($H122:DQ122)=0),$B122,0)</f>
        <v>0</v>
      </c>
      <c r="DS122">
        <f ca="1">IF(AND($B122&gt;0,SUM(DS$3:DS121)=0,SUM($H122:DR122)=0),$B122,0)</f>
        <v>0</v>
      </c>
      <c r="DT122">
        <f ca="1">IF(AND($B122&gt;0,SUM(DT$3:DT121)=0,SUM($H122:DS122)=0),$B122,0)</f>
        <v>0</v>
      </c>
      <c r="DU122">
        <f ca="1">IF(AND($B122&gt;0,SUM(DU$3:DU121)=0,SUM($H122:DT122)=0),$B122,0)</f>
        <v>0</v>
      </c>
      <c r="DV122">
        <f ca="1">IF(AND($B122&gt;0,SUM(DV$3:DV121)=0,SUM($H122:DU122)=0),$B122,0)</f>
        <v>0</v>
      </c>
      <c r="DW122">
        <f ca="1">IF(AND($B122&gt;0,SUM(DW$3:DW121)=0,SUM($H122:DV122)=0),$B122,0)</f>
        <v>0</v>
      </c>
      <c r="DX122">
        <f ca="1">IF(AND($B122&gt;0,SUM(DX$3:DX121)=0,SUM($H122:DW122)=0),$B122,0)</f>
        <v>0</v>
      </c>
      <c r="DY122">
        <f ca="1">IF(AND($B122&gt;0,SUM(DY$3:DY121)=0,SUM($H122:DX122)=0),$B122,0)</f>
        <v>0</v>
      </c>
      <c r="DZ122">
        <f ca="1">IF(AND($B122&gt;0,SUM(DZ$3:DZ121)=0,SUM($H122:DY122)=0),$B122,0)</f>
        <v>0</v>
      </c>
      <c r="EA122">
        <f ca="1">IF(AND($B122&gt;0,SUM(EA$3:EA121)=0,SUM($H122:DZ122)=0),$B122,0)</f>
        <v>0</v>
      </c>
      <c r="EB122">
        <f ca="1">IF(AND($B122&gt;0,SUM(EB$3:EB121)=0,SUM($H122:EA122)=0),$B122,0)</f>
        <v>0</v>
      </c>
      <c r="EC122">
        <f ca="1">IF(AND($B122&gt;0,SUM(EC$3:EC121)=0,SUM($H122:EB122)=0),$B122,0)</f>
        <v>0</v>
      </c>
      <c r="ED122">
        <f ca="1">IF(AND($B122&gt;0,SUM(ED$3:ED121)=0,SUM($H122:EC122)=0),$B122,0)</f>
        <v>0</v>
      </c>
      <c r="EE122">
        <f ca="1">IF(AND($B122&gt;0,SUM(EE$3:EE121)=0,SUM($H122:ED122)=0),$B122,0)</f>
        <v>0</v>
      </c>
      <c r="EF122">
        <f ca="1">IF(AND($B122&gt;0,SUM(EF$3:EF121)=0,SUM($H122:EE122)=0),$B122,0)</f>
        <v>0</v>
      </c>
      <c r="EG122">
        <f ca="1">IF(AND($B122&gt;0,SUM(EG$3:EG121)=0,SUM($H122:EF122)=0),$B122,0)</f>
        <v>0</v>
      </c>
      <c r="EH122">
        <f ca="1">IF(AND($B122&gt;0,SUM(EH$3:EH121)=0,SUM($H122:EG122)=0),$B122,0)</f>
        <v>0</v>
      </c>
      <c r="EI122">
        <f ca="1">IF(AND($B122&gt;0,SUM(EI$3:EI121)=0,SUM($H122:EH122)=0),$B122,0)</f>
        <v>0</v>
      </c>
      <c r="EJ122">
        <f ca="1">IF(AND($B122&gt;0,SUM(EJ$3:EJ121)=0,SUM($H122:EI122)=0),$B122,0)</f>
        <v>0</v>
      </c>
      <c r="EK122">
        <f ca="1">IF(AND($B122&gt;0,SUM(EK$3:EK121)=0,SUM($H122:EJ122)=0),$B122,0)</f>
        <v>0</v>
      </c>
      <c r="EL122">
        <f ca="1">IF(AND($B122&gt;0,SUM(EL$3:EL121)=0,SUM($H122:EK122)=0),$B122,0)</f>
        <v>0</v>
      </c>
      <c r="EM122">
        <f ca="1">IF(AND($B122&gt;0,SUM(EM$3:EM121)=0,SUM($H122:EL122)=0),$B122,0)</f>
        <v>0</v>
      </c>
      <c r="EN122">
        <f ca="1">IF(AND($B122&gt;0,SUM(EN$3:EN121)=0,SUM($H122:EM122)=0),$B122,0)</f>
        <v>0</v>
      </c>
      <c r="EO122">
        <f ca="1">IF(AND($B122&gt;0,SUM(EO$3:EO121)=0,SUM($H122:EN122)=0),$B122,0)</f>
        <v>0</v>
      </c>
      <c r="EP122">
        <f ca="1">IF(AND($B122&gt;0,SUM(EP$3:EP121)=0,SUM($H122:EO122)=0),$B122,0)</f>
        <v>0</v>
      </c>
      <c r="EQ122">
        <f ca="1">IF(AND($B122&gt;0,SUM(EQ$3:EQ121)=0,SUM($H122:EP122)=0),$B122,0)</f>
        <v>0</v>
      </c>
      <c r="ER122">
        <f ca="1">IF(AND($B122&gt;0,SUM(ER$3:ER121)=0,SUM($H122:EQ122)=0),$B122,0)</f>
        <v>0</v>
      </c>
      <c r="ES122">
        <f ca="1">IF(AND($B122&gt;0,SUM(ES$3:ES121)=0,SUM($H122:ER122)=0),$B122,0)</f>
        <v>0</v>
      </c>
      <c r="ET122">
        <f ca="1">IF(AND($B122&gt;0,SUM(ET$3:ET121)=0,SUM($H122:ES122)=0),$B122,0)</f>
        <v>0</v>
      </c>
      <c r="EU122">
        <f ca="1">IF(AND($B122&gt;0,SUM(EU$3:EU121)=0,SUM($H122:ET122)=0),$B122,0)</f>
        <v>0</v>
      </c>
      <c r="EV122">
        <f ca="1">IF(AND($B122&gt;0,SUM(EV$3:EV121)=0,SUM($H122:EU122)=0),$B122,0)</f>
        <v>0</v>
      </c>
      <c r="EW122">
        <f ca="1">IF(AND($B122&gt;0,SUM(EW$3:EW121)=0,SUM($H122:EV122)=0),$B122,0)</f>
        <v>0</v>
      </c>
      <c r="EX122">
        <f ca="1">IF(AND($B122&gt;0,SUM(EX$3:EX121)=0,SUM($H122:EW122)=0),$B122,0)</f>
        <v>0</v>
      </c>
      <c r="EY122">
        <f ca="1">IF(AND($B122&gt;0,SUM(EY$3:EY121)=0,SUM($H122:EX122)=0),$B122,0)</f>
        <v>0</v>
      </c>
      <c r="EZ122">
        <f ca="1">IF(AND($B122&gt;0,SUM(EZ$3:EZ121)=0,SUM($H122:EY122)=0),$B122,0)</f>
        <v>0</v>
      </c>
      <c r="FA122">
        <f ca="1">IF(AND($B122&gt;0,SUM(FA$3:FA121)=0,SUM($H122:EZ122)=0),$B122,0)</f>
        <v>0</v>
      </c>
      <c r="FB122">
        <f ca="1">IF(AND($B122&gt;0,SUM(FB$3:FB121)=0,SUM($H122:FA122)=0),$B122,0)</f>
        <v>0</v>
      </c>
      <c r="FC122">
        <f ca="1">IF(AND($B122&gt;0,SUM(FC$3:FC121)=0,SUM($H122:FB122)=0),$B122,0)</f>
        <v>0</v>
      </c>
      <c r="FD122">
        <f ca="1">IF(AND($B122&gt;0,SUM(FD$3:FD121)=0,SUM($H122:FC122)=0),$B122,0)</f>
        <v>0</v>
      </c>
      <c r="FE122">
        <f ca="1">IF(AND($B122&gt;0,SUM(FE$3:FE121)=0,SUM($H122:FD122)=0),$B122,0)</f>
        <v>0</v>
      </c>
      <c r="FF122">
        <f ca="1">IF(AND($B122&gt;0,SUM(FF$3:FF121)=0,SUM($H122:FE122)=0),$B122,0)</f>
        <v>0</v>
      </c>
      <c r="FG122">
        <f ca="1">IF(AND($B122&gt;0,SUM(FG$3:FG121)=0,SUM($H122:FF122)=0),$B122,0)</f>
        <v>0</v>
      </c>
      <c r="FH122">
        <f ca="1">IF(AND($B122&gt;0,SUM(FH$3:FH121)=0,SUM($H122:FG122)=0),$B122,0)</f>
        <v>0</v>
      </c>
      <c r="FI122">
        <f ca="1">IF(AND($B122&gt;0,SUM(FI$3:FI121)=0,SUM($H122:FH122)=0),$B122,0)</f>
        <v>0</v>
      </c>
      <c r="FJ122">
        <f ca="1">IF(AND($B122&gt;0,SUM(FJ$3:FJ121)=0,SUM($H122:FI122)=0),$B122,0)</f>
        <v>0</v>
      </c>
      <c r="FK122">
        <f ca="1">IF(AND($B122&gt;0,SUM(FK$3:FK121)=0,SUM($H122:FJ122)=0),$B122,0)</f>
        <v>0</v>
      </c>
      <c r="FL122">
        <f ca="1">IF(AND($B122&gt;0,SUM(FL$3:FL121)=0,SUM($H122:FK122)=0),$B122,0)</f>
        <v>0</v>
      </c>
      <c r="FM122">
        <f ca="1">IF(AND($B122&gt;0,SUM(FM$3:FM121)=0,SUM($H122:FL122)=0),$B122,0)</f>
        <v>0</v>
      </c>
      <c r="FN122">
        <f ca="1">IF(AND($B122&gt;0,SUM(FN$3:FN121)=0,SUM($H122:FM122)=0),$B122,0)</f>
        <v>0</v>
      </c>
      <c r="FS122" s="67"/>
      <c r="FT122" s="67"/>
      <c r="FU122" s="342"/>
      <c r="FV122" s="67"/>
      <c r="FY122" s="249"/>
      <c r="FZ122" s="67"/>
      <c r="GA122" s="67" t="str">
        <f>""</f>
        <v/>
      </c>
      <c r="GB122" s="67"/>
      <c r="GE122" s="67"/>
      <c r="GF122" s="67"/>
      <c r="GG122" s="67" t="str">
        <f>""</f>
        <v/>
      </c>
      <c r="GH122" s="67"/>
    </row>
    <row r="123" spans="1:190" ht="15.75" thickBot="1" x14ac:dyDescent="0.3">
      <c r="A123">
        <v>123</v>
      </c>
      <c r="B123">
        <v>0</v>
      </c>
      <c r="C123" s="240">
        <f t="shared" ref="C123" ca="1" si="14">OFFSET(FS123,0,$A$1,1,1)</f>
        <v>0</v>
      </c>
      <c r="D123" s="240">
        <f t="shared" ref="D123" ca="1" si="15">OFFSET(FT123,0,$A$1,1,1)</f>
        <v>0</v>
      </c>
      <c r="E123" s="240">
        <f t="shared" ref="E123" ca="1" si="16">OFFSET(FU123,0,$A$1,1,1)</f>
        <v>0</v>
      </c>
      <c r="F123" s="240">
        <f t="shared" ref="F123" ca="1" si="17">OFFSET(FV123,0,$A$1,1,1)</f>
        <v>0</v>
      </c>
      <c r="G123" s="47">
        <f ca="1">INDEX($I$2:$FN$2,ROWS(G$2:G123))</f>
        <v>1</v>
      </c>
      <c r="H123">
        <v>0</v>
      </c>
      <c r="I123">
        <f ca="1">IF(AND($B123&gt;0,SUM(I$3:I122)=0,SUM($H123:H123)=0),$B123,0)</f>
        <v>0</v>
      </c>
      <c r="J123">
        <f ca="1">IF(AND($B123&gt;0,SUM(J$3:J122)=0,SUM($H123:I123)=0),$B123,0)</f>
        <v>0</v>
      </c>
      <c r="K123">
        <f ca="1">IF(AND($B123&gt;0,SUM(K$3:K122)=0,SUM($H123:J123)=0),$B123,0)</f>
        <v>0</v>
      </c>
      <c r="L123">
        <f ca="1">IF(AND($B123&gt;0,SUM(L$3:L122)=0,SUM($H123:K123)=0),$B123,0)</f>
        <v>0</v>
      </c>
      <c r="M123">
        <f ca="1">IF(AND($B123&gt;0,SUM(M$3:M122)=0,SUM($H123:L123)=0),$B123,0)</f>
        <v>0</v>
      </c>
      <c r="N123">
        <f ca="1">IF(AND($B123&gt;0,SUM(N$3:N122)=0,SUM($H123:M123)=0),$B123,0)</f>
        <v>0</v>
      </c>
      <c r="O123">
        <f ca="1">IF(AND($B123&gt;0,SUM(O$3:O122)=0,SUM($H123:N123)=0),$B123,0)</f>
        <v>0</v>
      </c>
      <c r="P123">
        <f ca="1">IF(AND($B123&gt;0,SUM(P$3:P122)=0,SUM($H123:O123)=0),$B123,0)</f>
        <v>0</v>
      </c>
      <c r="Q123">
        <f ca="1">IF(AND($B123&gt;0,SUM(Q$3:Q122)=0,SUM($H123:P123)=0),$B123,0)</f>
        <v>0</v>
      </c>
      <c r="R123">
        <f ca="1">IF(AND($B123&gt;0,SUM(R$3:R122)=0,SUM($H123:Q123)=0),$B123,0)</f>
        <v>0</v>
      </c>
      <c r="S123">
        <f ca="1">IF(AND($B123&gt;0,SUM(S$3:S122)=0,SUM($H123:R123)=0),$B123,0)</f>
        <v>0</v>
      </c>
      <c r="T123">
        <f ca="1">IF(AND($B123&gt;0,SUM(T$3:T122)=0,SUM($H123:S123)=0),$B123,0)</f>
        <v>0</v>
      </c>
      <c r="U123">
        <f ca="1">IF(AND($B123&gt;0,SUM(U$3:U122)=0,SUM($H123:T123)=0),$B123,0)</f>
        <v>0</v>
      </c>
      <c r="V123">
        <f ca="1">IF(AND($B123&gt;0,SUM(V$3:V122)=0,SUM($H123:U123)=0),$B123,0)</f>
        <v>0</v>
      </c>
      <c r="W123">
        <f ca="1">IF(AND($B123&gt;0,SUM(W$3:W122)=0,SUM($H123:V123)=0),$B123,0)</f>
        <v>0</v>
      </c>
      <c r="X123">
        <f ca="1">IF(AND($B123&gt;0,SUM(X$3:X122)=0,SUM($H123:W123)=0),$B123,0)</f>
        <v>0</v>
      </c>
      <c r="Y123">
        <f ca="1">IF(AND($B123&gt;0,SUM(Y$3:Y122)=0,SUM($H123:X123)=0),$B123,0)</f>
        <v>0</v>
      </c>
      <c r="Z123">
        <f ca="1">IF(AND($B123&gt;0,SUM(Z$3:Z122)=0,SUM($H123:Y123)=0),$B123,0)</f>
        <v>0</v>
      </c>
      <c r="AA123">
        <f ca="1">IF(AND($B123&gt;0,SUM(AA$3:AA122)=0,SUM($H123:Z123)=0),$B123,0)</f>
        <v>0</v>
      </c>
      <c r="AB123">
        <f ca="1">IF(AND($B123&gt;0,SUM(AB$3:AB122)=0,SUM($H123:AA123)=0),$B123,0)</f>
        <v>0</v>
      </c>
      <c r="AC123">
        <f ca="1">IF(AND($B123&gt;0,SUM(AC$3:AC122)=0,SUM($H123:AB123)=0),$B123,0)</f>
        <v>0</v>
      </c>
      <c r="AD123">
        <f ca="1">IF(AND($B123&gt;0,SUM(AD$3:AD122)=0,SUM($H123:AC123)=0),$B123,0)</f>
        <v>0</v>
      </c>
      <c r="AE123">
        <f ca="1">IF(AND($B123&gt;0,SUM(AE$3:AE122)=0,SUM($H123:AD123)=0),$B123,0)</f>
        <v>0</v>
      </c>
      <c r="AF123">
        <f ca="1">IF(AND($B123&gt;0,SUM(AF$3:AF122)=0,SUM($H123:AE123)=0),$B123,0)</f>
        <v>0</v>
      </c>
      <c r="AG123">
        <f ca="1">IF(AND($B123&gt;0,SUM(AG$3:AG122)=0,SUM($H123:AF123)=0),$B123,0)</f>
        <v>0</v>
      </c>
      <c r="AH123">
        <f ca="1">IF(AND($B123&gt;0,SUM(AH$3:AH122)=0,SUM($H123:AG123)=0),$B123,0)</f>
        <v>0</v>
      </c>
      <c r="AI123">
        <f ca="1">IF(AND($B123&gt;0,SUM(AI$3:AI122)=0,SUM($H123:AH123)=0),$B123,0)</f>
        <v>0</v>
      </c>
      <c r="AJ123">
        <f ca="1">IF(AND($B123&gt;0,SUM(AJ$3:AJ122)=0,SUM($H123:AI123)=0),$B123,0)</f>
        <v>0</v>
      </c>
      <c r="AK123">
        <f ca="1">IF(AND($B123&gt;0,SUM(AK$3:AK122)=0,SUM($H123:AJ123)=0),$B123,0)</f>
        <v>0</v>
      </c>
      <c r="AL123">
        <f ca="1">IF(AND($B123&gt;0,SUM(AL$3:AL122)=0,SUM($H123:AK123)=0),$B123,0)</f>
        <v>0</v>
      </c>
      <c r="AM123">
        <f ca="1">IF(AND($B123&gt;0,SUM(AM$3:AM122)=0,SUM($H123:AL123)=0),$B123,0)</f>
        <v>0</v>
      </c>
      <c r="AN123">
        <f ca="1">IF(AND($B123&gt;0,SUM(AN$3:AN122)=0,SUM($H123:AM123)=0),$B123,0)</f>
        <v>0</v>
      </c>
      <c r="AO123">
        <f ca="1">IF(AND($B123&gt;0,SUM(AO$3:AO122)=0,SUM($H123:AN123)=0),$B123,0)</f>
        <v>0</v>
      </c>
      <c r="AP123">
        <f ca="1">IF(AND($B123&gt;0,SUM(AP$3:AP122)=0,SUM($H123:AO123)=0),$B123,0)</f>
        <v>0</v>
      </c>
      <c r="AQ123">
        <f ca="1">IF(AND($B123&gt;0,SUM(AQ$3:AQ122)=0,SUM($H123:AP123)=0),$B123,0)</f>
        <v>0</v>
      </c>
      <c r="AR123">
        <f ca="1">IF(AND($B123&gt;0,SUM(AR$3:AR122)=0,SUM($H123:AQ123)=0),$B123,0)</f>
        <v>0</v>
      </c>
      <c r="AS123">
        <f ca="1">IF(AND($B123&gt;0,SUM(AS$3:AS122)=0,SUM($H123:AR123)=0),$B123,0)</f>
        <v>0</v>
      </c>
      <c r="AT123">
        <f ca="1">IF(AND($B123&gt;0,SUM(AT$3:AT122)=0,SUM($H123:AS123)=0),$B123,0)</f>
        <v>0</v>
      </c>
      <c r="AU123">
        <f ca="1">IF(AND($B123&gt;0,SUM(AU$3:AU122)=0,SUM($H123:AT123)=0),$B123,0)</f>
        <v>0</v>
      </c>
      <c r="AV123">
        <f ca="1">IF(AND($B123&gt;0,SUM(AV$3:AV122)=0,SUM($H123:AU123)=0),$B123,0)</f>
        <v>0</v>
      </c>
      <c r="AW123">
        <f ca="1">IF(AND($B123&gt;0,SUM(AW$3:AW122)=0,SUM($H123:AV123)=0),$B123,0)</f>
        <v>0</v>
      </c>
      <c r="AX123">
        <f ca="1">IF(AND($B123&gt;0,SUM(AX$3:AX122)=0,SUM($H123:AW123)=0),$B123,0)</f>
        <v>0</v>
      </c>
      <c r="AY123">
        <f ca="1">IF(AND($B123&gt;0,SUM(AY$3:AY122)=0,SUM($H123:AX123)=0),$B123,0)</f>
        <v>0</v>
      </c>
      <c r="AZ123">
        <f ca="1">IF(AND($B123&gt;0,SUM(AZ$3:AZ122)=0,SUM($H123:AY123)=0),$B123,0)</f>
        <v>0</v>
      </c>
      <c r="BA123">
        <f ca="1">IF(AND($B123&gt;0,SUM(BA$3:BA122)=0,SUM($H123:AZ123)=0),$B123,0)</f>
        <v>0</v>
      </c>
      <c r="BB123">
        <f ca="1">IF(AND($B123&gt;0,SUM(BB$3:BB122)=0,SUM($H123:BA123)=0),$B123,0)</f>
        <v>0</v>
      </c>
      <c r="BC123">
        <f ca="1">IF(AND($B123&gt;0,SUM(BC$3:BC122)=0,SUM($H123:BB123)=0),$B123,0)</f>
        <v>0</v>
      </c>
      <c r="BD123">
        <f ca="1">IF(AND($B123&gt;0,SUM(BD$3:BD122)=0,SUM($H123:BC123)=0),$B123,0)</f>
        <v>0</v>
      </c>
      <c r="BE123">
        <f ca="1">IF(AND($B123&gt;0,SUM(BE$3:BE122)=0,SUM($H123:BD123)=0),$B123,0)</f>
        <v>0</v>
      </c>
      <c r="BF123">
        <f ca="1">IF(AND($B123&gt;0,SUM(BF$3:BF122)=0,SUM($H123:BE123)=0),$B123,0)</f>
        <v>0</v>
      </c>
      <c r="BG123">
        <f ca="1">IF(AND($B123&gt;0,SUM(BG$3:BG122)=0,SUM($H123:BF123)=0),$B123,0)</f>
        <v>0</v>
      </c>
      <c r="BH123">
        <f ca="1">IF(AND($B123&gt;0,SUM(BH$3:BH122)=0,SUM($H123:BG123)=0),$B123,0)</f>
        <v>0</v>
      </c>
      <c r="BI123">
        <f ca="1">IF(AND($B123&gt;0,SUM(BI$3:BI122)=0,SUM($H123:BH123)=0),$B123,0)</f>
        <v>0</v>
      </c>
      <c r="BJ123">
        <f ca="1">IF(AND($B123&gt;0,SUM(BJ$3:BJ122)=0,SUM($H123:BI123)=0),$B123,0)</f>
        <v>0</v>
      </c>
      <c r="BK123">
        <f ca="1">IF(AND($B123&gt;0,SUM(BK$3:BK122)=0,SUM($H123:BJ123)=0),$B123,0)</f>
        <v>0</v>
      </c>
      <c r="BL123">
        <f ca="1">IF(AND($B123&gt;0,SUM(BL$3:BL122)=0,SUM($H123:BK123)=0),$B123,0)</f>
        <v>0</v>
      </c>
      <c r="BM123">
        <f ca="1">IF(AND($B123&gt;0,SUM(BM$3:BM122)=0,SUM($H123:BL123)=0),$B123,0)</f>
        <v>0</v>
      </c>
      <c r="BN123">
        <f ca="1">IF(AND($B123&gt;0,SUM(BN$3:BN122)=0,SUM($H123:BM123)=0),$B123,0)</f>
        <v>0</v>
      </c>
      <c r="BO123">
        <f ca="1">IF(AND($B123&gt;0,SUM(BO$3:BO122)=0,SUM($H123:BN123)=0),$B123,0)</f>
        <v>0</v>
      </c>
      <c r="BP123">
        <f ca="1">IF(AND($B123&gt;0,SUM(BP$3:BP122)=0,SUM($H123:BO123)=0),$B123,0)</f>
        <v>0</v>
      </c>
      <c r="BQ123">
        <f ca="1">IF(AND($B123&gt;0,SUM(BQ$3:BQ122)=0,SUM($H123:BP123)=0),$B123,0)</f>
        <v>0</v>
      </c>
      <c r="BR123">
        <f ca="1">IF(AND($B123&gt;0,SUM(BR$3:BR122)=0,SUM($H123:BQ123)=0),$B123,0)</f>
        <v>0</v>
      </c>
      <c r="BS123">
        <f ca="1">IF(AND($B123&gt;0,SUM(BS$3:BS122)=0,SUM($H123:BR123)=0),$B123,0)</f>
        <v>0</v>
      </c>
      <c r="BT123">
        <f ca="1">IF(AND($B123&gt;0,SUM(BT$3:BT122)=0,SUM($H123:BS123)=0),$B123,0)</f>
        <v>0</v>
      </c>
      <c r="BU123">
        <f ca="1">IF(AND($B123&gt;0,SUM(BU$3:BU122)=0,SUM($H123:BT123)=0),$B123,0)</f>
        <v>0</v>
      </c>
      <c r="BV123">
        <f ca="1">IF(AND($B123&gt;0,SUM(BV$3:BV122)=0,SUM($H123:BU123)=0),$B123,0)</f>
        <v>0</v>
      </c>
      <c r="BW123">
        <f ca="1">IF(AND($B123&gt;0,SUM(BW$3:BW122)=0,SUM($H123:BV123)=0),$B123,0)</f>
        <v>0</v>
      </c>
      <c r="BX123">
        <f ca="1">IF(AND($B123&gt;0,SUM(BX$3:BX122)=0,SUM($H123:BW123)=0),$B123,0)</f>
        <v>0</v>
      </c>
      <c r="BY123">
        <f ca="1">IF(AND($B123&gt;0,SUM(BY$3:BY122)=0,SUM($H123:BX123)=0),$B123,0)</f>
        <v>0</v>
      </c>
      <c r="BZ123">
        <f ca="1">IF(AND($B123&gt;0,SUM(BZ$3:BZ122)=0,SUM($H123:BY123)=0),$B123,0)</f>
        <v>0</v>
      </c>
      <c r="CA123">
        <f ca="1">IF(AND($B123&gt;0,SUM(CA$3:CA122)=0,SUM($H123:BZ123)=0),$B123,0)</f>
        <v>0</v>
      </c>
      <c r="CB123">
        <f ca="1">IF(AND($B123&gt;0,SUM(CB$3:CB122)=0,SUM($H123:CA123)=0),$B123,0)</f>
        <v>0</v>
      </c>
      <c r="CC123">
        <f ca="1">IF(AND($B123&gt;0,SUM(CC$3:CC122)=0,SUM($H123:CB123)=0),$B123,0)</f>
        <v>0</v>
      </c>
      <c r="CD123">
        <f ca="1">IF(AND($B123&gt;0,SUM(CD$3:CD122)=0,SUM($H123:CC123)=0),$B123,0)</f>
        <v>0</v>
      </c>
      <c r="CE123">
        <f ca="1">IF(AND($B123&gt;0,SUM(CE$3:CE122)=0,SUM($H123:CD123)=0),$B123,0)</f>
        <v>0</v>
      </c>
      <c r="CF123">
        <f ca="1">IF(AND($B123&gt;0,SUM(CF$3:CF122)=0,SUM($H123:CE123)=0),$B123,0)</f>
        <v>0</v>
      </c>
      <c r="CG123">
        <f ca="1">IF(AND($B123&gt;0,SUM(CG$3:CG122)=0,SUM($H123:CF123)=0),$B123,0)</f>
        <v>0</v>
      </c>
      <c r="CH123">
        <f ca="1">IF(AND($B123&gt;0,SUM(CH$3:CH122)=0,SUM($H123:CG123)=0),$B123,0)</f>
        <v>0</v>
      </c>
      <c r="CI123">
        <f ca="1">IF(AND($B123&gt;0,SUM(CI$3:CI122)=0,SUM($H123:CH123)=0),$B123,0)</f>
        <v>0</v>
      </c>
      <c r="CJ123">
        <f ca="1">IF(AND($B123&gt;0,SUM(CJ$3:CJ122)=0,SUM($H123:CI123)=0),$B123,0)</f>
        <v>0</v>
      </c>
      <c r="CK123">
        <f ca="1">IF(AND($B123&gt;0,SUM(CK$3:CK122)=0,SUM($H123:CJ123)=0),$B123,0)</f>
        <v>0</v>
      </c>
      <c r="CL123">
        <f ca="1">IF(AND($B123&gt;0,SUM(CL$3:CL122)=0,SUM($H123:CK123)=0),$B123,0)</f>
        <v>0</v>
      </c>
      <c r="CM123">
        <f ca="1">IF(AND($B123&gt;0,SUM(CM$3:CM122)=0,SUM($H123:CL123)=0),$B123,0)</f>
        <v>0</v>
      </c>
      <c r="CN123">
        <f ca="1">IF(AND($B123&gt;0,SUM(CN$3:CN122)=0,SUM($H123:CM123)=0),$B123,0)</f>
        <v>0</v>
      </c>
      <c r="CO123">
        <f ca="1">IF(AND($B123&gt;0,SUM(CO$3:CO122)=0,SUM($H123:CN123)=0),$B123,0)</f>
        <v>0</v>
      </c>
      <c r="CP123">
        <f ca="1">IF(AND($B123&gt;0,SUM(CP$3:CP122)=0,SUM($H123:CO123)=0),$B123,0)</f>
        <v>0</v>
      </c>
      <c r="CQ123">
        <f ca="1">IF(AND($B123&gt;0,SUM(CQ$3:CQ122)=0,SUM($H123:CP123)=0),$B123,0)</f>
        <v>0</v>
      </c>
      <c r="CR123">
        <f ca="1">IF(AND($B123&gt;0,SUM(CR$3:CR122)=0,SUM($H123:CQ123)=0),$B123,0)</f>
        <v>0</v>
      </c>
      <c r="CS123">
        <f ca="1">IF(AND($B123&gt;0,SUM(CS$3:CS122)=0,SUM($H123:CR123)=0),$B123,0)</f>
        <v>0</v>
      </c>
      <c r="CT123">
        <f ca="1">IF(AND($B123&gt;0,SUM(CT$3:CT122)=0,SUM($H123:CS123)=0),$B123,0)</f>
        <v>0</v>
      </c>
      <c r="CU123">
        <f ca="1">IF(AND($B123&gt;0,SUM(CU$3:CU122)=0,SUM($H123:CT123)=0),$B123,0)</f>
        <v>0</v>
      </c>
      <c r="CV123">
        <f ca="1">IF(AND($B123&gt;0,SUM(CV$3:CV122)=0,SUM($H123:CU123)=0),$B123,0)</f>
        <v>0</v>
      </c>
      <c r="CW123">
        <f ca="1">IF(AND($B123&gt;0,SUM(CW$3:CW122)=0,SUM($H123:CV123)=0),$B123,0)</f>
        <v>0</v>
      </c>
      <c r="CX123">
        <f ca="1">IF(AND($B123&gt;0,SUM(CX$3:CX122)=0,SUM($H123:CW123)=0),$B123,0)</f>
        <v>0</v>
      </c>
      <c r="CY123">
        <f ca="1">IF(AND($B123&gt;0,SUM(CY$3:CY122)=0,SUM($H123:CX123)=0),$B123,0)</f>
        <v>0</v>
      </c>
      <c r="CZ123">
        <f ca="1">IF(AND($B123&gt;0,SUM(CZ$3:CZ122)=0,SUM($H123:CY123)=0),$B123,0)</f>
        <v>0</v>
      </c>
      <c r="DA123">
        <f ca="1">IF(AND($B123&gt;0,SUM(DA$3:DA122)=0,SUM($H123:CZ123)=0),$B123,0)</f>
        <v>0</v>
      </c>
      <c r="DB123">
        <f ca="1">IF(AND($B123&gt;0,SUM(DB$3:DB122)=0,SUM($H123:DA123)=0),$B123,0)</f>
        <v>0</v>
      </c>
      <c r="DC123">
        <f ca="1">IF(AND($B123&gt;0,SUM(DC$3:DC122)=0,SUM($H123:DB123)=0),$B123,0)</f>
        <v>0</v>
      </c>
      <c r="DD123">
        <f ca="1">IF(AND($B123&gt;0,SUM(DD$3:DD122)=0,SUM($H123:DC123)=0),$B123,0)</f>
        <v>0</v>
      </c>
      <c r="DE123">
        <f ca="1">IF(AND($B123&gt;0,SUM(DE$3:DE122)=0,SUM($H123:DD123)=0),$B123,0)</f>
        <v>0</v>
      </c>
      <c r="DF123">
        <f ca="1">IF(AND($B123&gt;0,SUM(DF$3:DF122)=0,SUM($H123:DE123)=0),$B123,0)</f>
        <v>0</v>
      </c>
      <c r="DG123">
        <f ca="1">IF(AND($B123&gt;0,SUM(DG$3:DG122)=0,SUM($H123:DF123)=0),$B123,0)</f>
        <v>0</v>
      </c>
      <c r="DH123">
        <f ca="1">IF(AND($B123&gt;0,SUM(DH$3:DH122)=0,SUM($H123:DG123)=0),$B123,0)</f>
        <v>0</v>
      </c>
      <c r="DI123">
        <f ca="1">IF(AND($B123&gt;0,SUM(DI$3:DI122)=0,SUM($H123:DH123)=0),$B123,0)</f>
        <v>0</v>
      </c>
      <c r="DJ123">
        <f ca="1">IF(AND($B123&gt;0,SUM(DJ$3:DJ122)=0,SUM($H123:DI123)=0),$B123,0)</f>
        <v>0</v>
      </c>
      <c r="DK123">
        <f ca="1">IF(AND($B123&gt;0,SUM(DK$3:DK122)=0,SUM($H123:DJ123)=0),$B123,0)</f>
        <v>0</v>
      </c>
      <c r="DL123">
        <f ca="1">IF(AND($B123&gt;0,SUM(DL$3:DL122)=0,SUM($H123:DK123)=0),$B123,0)</f>
        <v>0</v>
      </c>
      <c r="DM123">
        <f ca="1">IF(AND($B123&gt;0,SUM(DM$3:DM122)=0,SUM($H123:DL123)=0),$B123,0)</f>
        <v>0</v>
      </c>
      <c r="DN123">
        <f ca="1">IF(AND($B123&gt;0,SUM(DN$3:DN122)=0,SUM($H123:DM123)=0),$B123,0)</f>
        <v>0</v>
      </c>
      <c r="DO123">
        <f ca="1">IF(AND($B123&gt;0,SUM(DO$3:DO122)=0,SUM($H123:DN123)=0),$B123,0)</f>
        <v>0</v>
      </c>
      <c r="DP123">
        <f ca="1">IF(AND($B123&gt;0,SUM(DP$3:DP122)=0,SUM($H123:DO123)=0),$B123,0)</f>
        <v>0</v>
      </c>
      <c r="DQ123">
        <f ca="1">IF(AND($B123&gt;0,SUM(DQ$3:DQ122)=0,SUM($H123:DP123)=0),$B123,0)</f>
        <v>0</v>
      </c>
      <c r="DR123">
        <f ca="1">IF(AND($B123&gt;0,SUM(DR$3:DR122)=0,SUM($H123:DQ123)=0),$B123,0)</f>
        <v>0</v>
      </c>
      <c r="DS123">
        <f ca="1">IF(AND($B123&gt;0,SUM(DS$3:DS122)=0,SUM($H123:DR123)=0),$B123,0)</f>
        <v>0</v>
      </c>
      <c r="DT123">
        <f ca="1">IF(AND($B123&gt;0,SUM(DT$3:DT122)=0,SUM($H123:DS123)=0),$B123,0)</f>
        <v>0</v>
      </c>
      <c r="DU123">
        <f ca="1">IF(AND($B123&gt;0,SUM(DU$3:DU122)=0,SUM($H123:DT123)=0),$B123,0)</f>
        <v>0</v>
      </c>
      <c r="DV123">
        <f ca="1">IF(AND($B123&gt;0,SUM(DV$3:DV122)=0,SUM($H123:DU123)=0),$B123,0)</f>
        <v>0</v>
      </c>
      <c r="DW123">
        <f ca="1">IF(AND($B123&gt;0,SUM(DW$3:DW122)=0,SUM($H123:DV123)=0),$B123,0)</f>
        <v>0</v>
      </c>
      <c r="DX123">
        <f ca="1">IF(AND($B123&gt;0,SUM(DX$3:DX122)=0,SUM($H123:DW123)=0),$B123,0)</f>
        <v>0</v>
      </c>
      <c r="DY123">
        <f ca="1">IF(AND($B123&gt;0,SUM(DY$3:DY122)=0,SUM($H123:DX123)=0),$B123,0)</f>
        <v>0</v>
      </c>
      <c r="DZ123">
        <f ca="1">IF(AND($B123&gt;0,SUM(DZ$3:DZ122)=0,SUM($H123:DY123)=0),$B123,0)</f>
        <v>0</v>
      </c>
      <c r="EA123">
        <f ca="1">IF(AND($B123&gt;0,SUM(EA$3:EA122)=0,SUM($H123:DZ123)=0),$B123,0)</f>
        <v>0</v>
      </c>
      <c r="EB123">
        <f ca="1">IF(AND($B123&gt;0,SUM(EB$3:EB122)=0,SUM($H123:EA123)=0),$B123,0)</f>
        <v>0</v>
      </c>
      <c r="EC123">
        <f ca="1">IF(AND($B123&gt;0,SUM(EC$3:EC122)=0,SUM($H123:EB123)=0),$B123,0)</f>
        <v>0</v>
      </c>
      <c r="ED123">
        <f ca="1">IF(AND($B123&gt;0,SUM(ED$3:ED122)=0,SUM($H123:EC123)=0),$B123,0)</f>
        <v>0</v>
      </c>
      <c r="EE123">
        <f ca="1">IF(AND($B123&gt;0,SUM(EE$3:EE122)=0,SUM($H123:ED123)=0),$B123,0)</f>
        <v>0</v>
      </c>
      <c r="EF123">
        <f ca="1">IF(AND($B123&gt;0,SUM(EF$3:EF122)=0,SUM($H123:EE123)=0),$B123,0)</f>
        <v>0</v>
      </c>
      <c r="EG123">
        <f ca="1">IF(AND($B123&gt;0,SUM(EG$3:EG122)=0,SUM($H123:EF123)=0),$B123,0)</f>
        <v>0</v>
      </c>
      <c r="EH123">
        <f ca="1">IF(AND($B123&gt;0,SUM(EH$3:EH122)=0,SUM($H123:EG123)=0),$B123,0)</f>
        <v>0</v>
      </c>
      <c r="EI123">
        <f ca="1">IF(AND($B123&gt;0,SUM(EI$3:EI122)=0,SUM($H123:EH123)=0),$B123,0)</f>
        <v>0</v>
      </c>
      <c r="EJ123">
        <f ca="1">IF(AND($B123&gt;0,SUM(EJ$3:EJ122)=0,SUM($H123:EI123)=0),$B123,0)</f>
        <v>0</v>
      </c>
      <c r="EK123">
        <f ca="1">IF(AND($B123&gt;0,SUM(EK$3:EK122)=0,SUM($H123:EJ123)=0),$B123,0)</f>
        <v>0</v>
      </c>
      <c r="EL123">
        <f ca="1">IF(AND($B123&gt;0,SUM(EL$3:EL122)=0,SUM($H123:EK123)=0),$B123,0)</f>
        <v>0</v>
      </c>
      <c r="EM123">
        <f ca="1">IF(AND($B123&gt;0,SUM(EM$3:EM122)=0,SUM($H123:EL123)=0),$B123,0)</f>
        <v>0</v>
      </c>
      <c r="EN123">
        <f ca="1">IF(AND($B123&gt;0,SUM(EN$3:EN122)=0,SUM($H123:EM123)=0),$B123,0)</f>
        <v>0</v>
      </c>
      <c r="EO123">
        <f ca="1">IF(AND($B123&gt;0,SUM(EO$3:EO122)=0,SUM($H123:EN123)=0),$B123,0)</f>
        <v>0</v>
      </c>
      <c r="EP123">
        <f ca="1">IF(AND($B123&gt;0,SUM(EP$3:EP122)=0,SUM($H123:EO123)=0),$B123,0)</f>
        <v>0</v>
      </c>
      <c r="EQ123">
        <f ca="1">IF(AND($B123&gt;0,SUM(EQ$3:EQ122)=0,SUM($H123:EP123)=0),$B123,0)</f>
        <v>0</v>
      </c>
      <c r="ER123">
        <f ca="1">IF(AND($B123&gt;0,SUM(ER$3:ER122)=0,SUM($H123:EQ123)=0),$B123,0)</f>
        <v>0</v>
      </c>
      <c r="ES123">
        <f ca="1">IF(AND($B123&gt;0,SUM(ES$3:ES122)=0,SUM($H123:ER123)=0),$B123,0)</f>
        <v>0</v>
      </c>
      <c r="ET123">
        <f ca="1">IF(AND($B123&gt;0,SUM(ET$3:ET122)=0,SUM($H123:ES123)=0),$B123,0)</f>
        <v>0</v>
      </c>
      <c r="EU123">
        <f ca="1">IF(AND($B123&gt;0,SUM(EU$3:EU122)=0,SUM($H123:ET123)=0),$B123,0)</f>
        <v>0</v>
      </c>
      <c r="EV123">
        <f ca="1">IF(AND($B123&gt;0,SUM(EV$3:EV122)=0,SUM($H123:EU123)=0),$B123,0)</f>
        <v>0</v>
      </c>
      <c r="EW123">
        <f ca="1">IF(AND($B123&gt;0,SUM(EW$3:EW122)=0,SUM($H123:EV123)=0),$B123,0)</f>
        <v>0</v>
      </c>
      <c r="EX123">
        <f ca="1">IF(AND($B123&gt;0,SUM(EX$3:EX122)=0,SUM($H123:EW123)=0),$B123,0)</f>
        <v>0</v>
      </c>
      <c r="EY123">
        <f ca="1">IF(AND($B123&gt;0,SUM(EY$3:EY122)=0,SUM($H123:EX123)=0),$B123,0)</f>
        <v>0</v>
      </c>
      <c r="EZ123">
        <f ca="1">IF(AND($B123&gt;0,SUM(EZ$3:EZ122)=0,SUM($H123:EY123)=0),$B123,0)</f>
        <v>0</v>
      </c>
      <c r="FA123">
        <f ca="1">IF(AND($B123&gt;0,SUM(FA$3:FA122)=0,SUM($H123:EZ123)=0),$B123,0)</f>
        <v>0</v>
      </c>
      <c r="FB123">
        <f ca="1">IF(AND($B123&gt;0,SUM(FB$3:FB122)=0,SUM($H123:FA123)=0),$B123,0)</f>
        <v>0</v>
      </c>
      <c r="FC123">
        <f ca="1">IF(AND($B123&gt;0,SUM(FC$3:FC122)=0,SUM($H123:FB123)=0),$B123,0)</f>
        <v>0</v>
      </c>
      <c r="FD123">
        <f ca="1">IF(AND($B123&gt;0,SUM(FD$3:FD122)=0,SUM($H123:FC123)=0),$B123,0)</f>
        <v>0</v>
      </c>
      <c r="FE123">
        <f ca="1">IF(AND($B123&gt;0,SUM(FE$3:FE122)=0,SUM($H123:FD123)=0),$B123,0)</f>
        <v>0</v>
      </c>
      <c r="FF123">
        <f ca="1">IF(AND($B123&gt;0,SUM(FF$3:FF122)=0,SUM($H123:FE123)=0),$B123,0)</f>
        <v>0</v>
      </c>
      <c r="FG123">
        <f ca="1">IF(AND($B123&gt;0,SUM(FG$3:FG122)=0,SUM($H123:FF123)=0),$B123,0)</f>
        <v>0</v>
      </c>
      <c r="FH123">
        <f ca="1">IF(AND($B123&gt;0,SUM(FH$3:FH122)=0,SUM($H123:FG123)=0),$B123,0)</f>
        <v>0</v>
      </c>
      <c r="FI123">
        <f ca="1">IF(AND($B123&gt;0,SUM(FI$3:FI122)=0,SUM($H123:FH123)=0),$B123,0)</f>
        <v>0</v>
      </c>
      <c r="FJ123">
        <f ca="1">IF(AND($B123&gt;0,SUM(FJ$3:FJ122)=0,SUM($H123:FI123)=0),$B123,0)</f>
        <v>0</v>
      </c>
      <c r="FK123">
        <f ca="1">IF(AND($B123&gt;0,SUM(FK$3:FK122)=0,SUM($H123:FJ123)=0),$B123,0)</f>
        <v>0</v>
      </c>
      <c r="FL123">
        <f ca="1">IF(AND($B123&gt;0,SUM(FL$3:FL122)=0,SUM($H123:FK123)=0),$B123,0)</f>
        <v>0</v>
      </c>
      <c r="FM123">
        <f ca="1">IF(AND($B123&gt;0,SUM(FM$3:FM122)=0,SUM($H123:FL123)=0),$B123,0)</f>
        <v>0</v>
      </c>
      <c r="FN123">
        <f ca="1">IF(AND($B123&gt;0,SUM(FN$3:FN122)=0,SUM($H123:FM123)=0),$B123,0)</f>
        <v>0</v>
      </c>
      <c r="FS123" s="67"/>
      <c r="FT123" s="67"/>
      <c r="FU123" s="342"/>
      <c r="FV123" s="67"/>
      <c r="FY123" s="249"/>
      <c r="FZ123" s="67"/>
      <c r="GA123" s="67" t="str">
        <f>""</f>
        <v/>
      </c>
      <c r="GB123" s="67"/>
      <c r="GE123" s="67"/>
      <c r="GF123" s="67"/>
      <c r="GG123" s="67" t="str">
        <f>""</f>
        <v/>
      </c>
      <c r="GH123" s="67"/>
    </row>
    <row r="124" spans="1:190" ht="15.75" thickBot="1" x14ac:dyDescent="0.3">
      <c r="A124">
        <v>124</v>
      </c>
      <c r="B124">
        <v>0</v>
      </c>
      <c r="C124" s="240">
        <f t="shared" ca="1" si="10"/>
        <v>0</v>
      </c>
      <c r="D124" s="240">
        <f t="shared" ca="1" si="11"/>
        <v>0</v>
      </c>
      <c r="E124" s="240">
        <f t="shared" ca="1" si="12"/>
        <v>0</v>
      </c>
      <c r="F124" s="240">
        <f t="shared" ca="1" si="13"/>
        <v>0</v>
      </c>
      <c r="G124" s="47">
        <f ca="1">INDEX($I$2:$FN$2,ROWS(G$2:G124))</f>
        <v>1</v>
      </c>
      <c r="H124">
        <v>0</v>
      </c>
      <c r="I124">
        <f ca="1">IF(AND($B124&gt;0,SUM(I$3:I123)=0,SUM($H124:H124)=0),$B124,0)</f>
        <v>0</v>
      </c>
      <c r="J124">
        <f ca="1">IF(AND($B124&gt;0,SUM(J$3:J123)=0,SUM($H124:I124)=0),$B124,0)</f>
        <v>0</v>
      </c>
      <c r="K124">
        <f ca="1">IF(AND($B124&gt;0,SUM(K$3:K123)=0,SUM($H124:J124)=0),$B124,0)</f>
        <v>0</v>
      </c>
      <c r="L124">
        <f ca="1">IF(AND($B124&gt;0,SUM(L$3:L123)=0,SUM($H124:K124)=0),$B124,0)</f>
        <v>0</v>
      </c>
      <c r="M124">
        <f ca="1">IF(AND($B124&gt;0,SUM(M$3:M123)=0,SUM($H124:L124)=0),$B124,0)</f>
        <v>0</v>
      </c>
      <c r="N124">
        <f ca="1">IF(AND($B124&gt;0,SUM(N$3:N123)=0,SUM($H124:M124)=0),$B124,0)</f>
        <v>0</v>
      </c>
      <c r="O124">
        <f ca="1">IF(AND($B124&gt;0,SUM(O$3:O123)=0,SUM($H124:N124)=0),$B124,0)</f>
        <v>0</v>
      </c>
      <c r="P124">
        <f ca="1">IF(AND($B124&gt;0,SUM(P$3:P123)=0,SUM($H124:O124)=0),$B124,0)</f>
        <v>0</v>
      </c>
      <c r="Q124">
        <f ca="1">IF(AND($B124&gt;0,SUM(Q$3:Q123)=0,SUM($H124:P124)=0),$B124,0)</f>
        <v>0</v>
      </c>
      <c r="R124">
        <f ca="1">IF(AND($B124&gt;0,SUM(R$3:R123)=0,SUM($H124:Q124)=0),$B124,0)</f>
        <v>0</v>
      </c>
      <c r="S124">
        <f ca="1">IF(AND($B124&gt;0,SUM(S$3:S123)=0,SUM($H124:R124)=0),$B124,0)</f>
        <v>0</v>
      </c>
      <c r="T124">
        <f ca="1">IF(AND($B124&gt;0,SUM(T$3:T123)=0,SUM($H124:S124)=0),$B124,0)</f>
        <v>0</v>
      </c>
      <c r="U124">
        <f ca="1">IF(AND($B124&gt;0,SUM(U$3:U123)=0,SUM($H124:T124)=0),$B124,0)</f>
        <v>0</v>
      </c>
      <c r="V124">
        <f ca="1">IF(AND($B124&gt;0,SUM(V$3:V123)=0,SUM($H124:U124)=0),$B124,0)</f>
        <v>0</v>
      </c>
      <c r="W124">
        <f ca="1">IF(AND($B124&gt;0,SUM(W$3:W123)=0,SUM($H124:V124)=0),$B124,0)</f>
        <v>0</v>
      </c>
      <c r="X124">
        <f ca="1">IF(AND($B124&gt;0,SUM(X$3:X123)=0,SUM($H124:W124)=0),$B124,0)</f>
        <v>0</v>
      </c>
      <c r="Y124">
        <f ca="1">IF(AND($B124&gt;0,SUM(Y$3:Y123)=0,SUM($H124:X124)=0),$B124,0)</f>
        <v>0</v>
      </c>
      <c r="Z124">
        <f ca="1">IF(AND($B124&gt;0,SUM(Z$3:Z123)=0,SUM($H124:Y124)=0),$B124,0)</f>
        <v>0</v>
      </c>
      <c r="AA124">
        <f ca="1">IF(AND($B124&gt;0,SUM(AA$3:AA123)=0,SUM($H124:Z124)=0),$B124,0)</f>
        <v>0</v>
      </c>
      <c r="AB124">
        <f ca="1">IF(AND($B124&gt;0,SUM(AB$3:AB123)=0,SUM($H124:AA124)=0),$B124,0)</f>
        <v>0</v>
      </c>
      <c r="AC124">
        <f ca="1">IF(AND($B124&gt;0,SUM(AC$3:AC123)=0,SUM($H124:AB124)=0),$B124,0)</f>
        <v>0</v>
      </c>
      <c r="AD124">
        <f ca="1">IF(AND($B124&gt;0,SUM(AD$3:AD123)=0,SUM($H124:AC124)=0),$B124,0)</f>
        <v>0</v>
      </c>
      <c r="AE124">
        <f ca="1">IF(AND($B124&gt;0,SUM(AE$3:AE123)=0,SUM($H124:AD124)=0),$B124,0)</f>
        <v>0</v>
      </c>
      <c r="AF124">
        <f ca="1">IF(AND($B124&gt;0,SUM(AF$3:AF123)=0,SUM($H124:AE124)=0),$B124,0)</f>
        <v>0</v>
      </c>
      <c r="AG124">
        <f ca="1">IF(AND($B124&gt;0,SUM(AG$3:AG123)=0,SUM($H124:AF124)=0),$B124,0)</f>
        <v>0</v>
      </c>
      <c r="AH124">
        <f ca="1">IF(AND($B124&gt;0,SUM(AH$3:AH123)=0,SUM($H124:AG124)=0),$B124,0)</f>
        <v>0</v>
      </c>
      <c r="AI124">
        <f ca="1">IF(AND($B124&gt;0,SUM(AI$3:AI123)=0,SUM($H124:AH124)=0),$B124,0)</f>
        <v>0</v>
      </c>
      <c r="AJ124">
        <f ca="1">IF(AND($B124&gt;0,SUM(AJ$3:AJ123)=0,SUM($H124:AI124)=0),$B124,0)</f>
        <v>0</v>
      </c>
      <c r="AK124">
        <f ca="1">IF(AND($B124&gt;0,SUM(AK$3:AK123)=0,SUM($H124:AJ124)=0),$B124,0)</f>
        <v>0</v>
      </c>
      <c r="AL124">
        <f ca="1">IF(AND($B124&gt;0,SUM(AL$3:AL123)=0,SUM($H124:AK124)=0),$B124,0)</f>
        <v>0</v>
      </c>
      <c r="AM124">
        <f ca="1">IF(AND($B124&gt;0,SUM(AM$3:AM123)=0,SUM($H124:AL124)=0),$B124,0)</f>
        <v>0</v>
      </c>
      <c r="AN124">
        <f ca="1">IF(AND($B124&gt;0,SUM(AN$3:AN123)=0,SUM($H124:AM124)=0),$B124,0)</f>
        <v>0</v>
      </c>
      <c r="AO124">
        <f ca="1">IF(AND($B124&gt;0,SUM(AO$3:AO123)=0,SUM($H124:AN124)=0),$B124,0)</f>
        <v>0</v>
      </c>
      <c r="AP124">
        <f ca="1">IF(AND($B124&gt;0,SUM(AP$3:AP123)=0,SUM($H124:AO124)=0),$B124,0)</f>
        <v>0</v>
      </c>
      <c r="AQ124">
        <f ca="1">IF(AND($B124&gt;0,SUM(AQ$3:AQ123)=0,SUM($H124:AP124)=0),$B124,0)</f>
        <v>0</v>
      </c>
      <c r="AR124">
        <f ca="1">IF(AND($B124&gt;0,SUM(AR$3:AR123)=0,SUM($H124:AQ124)=0),$B124,0)</f>
        <v>0</v>
      </c>
      <c r="AS124">
        <f ca="1">IF(AND($B124&gt;0,SUM(AS$3:AS123)=0,SUM($H124:AR124)=0),$B124,0)</f>
        <v>0</v>
      </c>
      <c r="AT124">
        <f ca="1">IF(AND($B124&gt;0,SUM(AT$3:AT123)=0,SUM($H124:AS124)=0),$B124,0)</f>
        <v>0</v>
      </c>
      <c r="AU124">
        <f ca="1">IF(AND($B124&gt;0,SUM(AU$3:AU123)=0,SUM($H124:AT124)=0),$B124,0)</f>
        <v>0</v>
      </c>
      <c r="AV124">
        <f ca="1">IF(AND($B124&gt;0,SUM(AV$3:AV123)=0,SUM($H124:AU124)=0),$B124,0)</f>
        <v>0</v>
      </c>
      <c r="AW124">
        <f ca="1">IF(AND($B124&gt;0,SUM(AW$3:AW123)=0,SUM($H124:AV124)=0),$B124,0)</f>
        <v>0</v>
      </c>
      <c r="AX124">
        <f ca="1">IF(AND($B124&gt;0,SUM(AX$3:AX123)=0,SUM($H124:AW124)=0),$B124,0)</f>
        <v>0</v>
      </c>
      <c r="AY124">
        <f ca="1">IF(AND($B124&gt;0,SUM(AY$3:AY123)=0,SUM($H124:AX124)=0),$B124,0)</f>
        <v>0</v>
      </c>
      <c r="AZ124">
        <f ca="1">IF(AND($B124&gt;0,SUM(AZ$3:AZ123)=0,SUM($H124:AY124)=0),$B124,0)</f>
        <v>0</v>
      </c>
      <c r="BA124">
        <f ca="1">IF(AND($B124&gt;0,SUM(BA$3:BA123)=0,SUM($H124:AZ124)=0),$B124,0)</f>
        <v>0</v>
      </c>
      <c r="BB124">
        <f ca="1">IF(AND($B124&gt;0,SUM(BB$3:BB123)=0,SUM($H124:BA124)=0),$B124,0)</f>
        <v>0</v>
      </c>
      <c r="BC124">
        <f ca="1">IF(AND($B124&gt;0,SUM(BC$3:BC123)=0,SUM($H124:BB124)=0),$B124,0)</f>
        <v>0</v>
      </c>
      <c r="BD124">
        <f ca="1">IF(AND($B124&gt;0,SUM(BD$3:BD123)=0,SUM($H124:BC124)=0),$B124,0)</f>
        <v>0</v>
      </c>
      <c r="BE124">
        <f ca="1">IF(AND($B124&gt;0,SUM(BE$3:BE123)=0,SUM($H124:BD124)=0),$B124,0)</f>
        <v>0</v>
      </c>
      <c r="BF124">
        <f ca="1">IF(AND($B124&gt;0,SUM(BF$3:BF123)=0,SUM($H124:BE124)=0),$B124,0)</f>
        <v>0</v>
      </c>
      <c r="BG124">
        <f ca="1">IF(AND($B124&gt;0,SUM(BG$3:BG123)=0,SUM($H124:BF124)=0),$B124,0)</f>
        <v>0</v>
      </c>
      <c r="BH124">
        <f ca="1">IF(AND($B124&gt;0,SUM(BH$3:BH123)=0,SUM($H124:BG124)=0),$B124,0)</f>
        <v>0</v>
      </c>
      <c r="BI124">
        <f ca="1">IF(AND($B124&gt;0,SUM(BI$3:BI123)=0,SUM($H124:BH124)=0),$B124,0)</f>
        <v>0</v>
      </c>
      <c r="BJ124">
        <f ca="1">IF(AND($B124&gt;0,SUM(BJ$3:BJ123)=0,SUM($H124:BI124)=0),$B124,0)</f>
        <v>0</v>
      </c>
      <c r="BK124">
        <f ca="1">IF(AND($B124&gt;0,SUM(BK$3:BK123)=0,SUM($H124:BJ124)=0),$B124,0)</f>
        <v>0</v>
      </c>
      <c r="BL124">
        <f ca="1">IF(AND($B124&gt;0,SUM(BL$3:BL123)=0,SUM($H124:BK124)=0),$B124,0)</f>
        <v>0</v>
      </c>
      <c r="BM124">
        <f ca="1">IF(AND($B124&gt;0,SUM(BM$3:BM123)=0,SUM($H124:BL124)=0),$B124,0)</f>
        <v>0</v>
      </c>
      <c r="BN124">
        <f ca="1">IF(AND($B124&gt;0,SUM(BN$3:BN123)=0,SUM($H124:BM124)=0),$B124,0)</f>
        <v>0</v>
      </c>
      <c r="BO124">
        <f ca="1">IF(AND($B124&gt;0,SUM(BO$3:BO123)=0,SUM($H124:BN124)=0),$B124,0)</f>
        <v>0</v>
      </c>
      <c r="BP124">
        <f ca="1">IF(AND($B124&gt;0,SUM(BP$3:BP123)=0,SUM($H124:BO124)=0),$B124,0)</f>
        <v>0</v>
      </c>
      <c r="BQ124">
        <f ca="1">IF(AND($B124&gt;0,SUM(BQ$3:BQ123)=0,SUM($H124:BP124)=0),$B124,0)</f>
        <v>0</v>
      </c>
      <c r="BR124">
        <f ca="1">IF(AND($B124&gt;0,SUM(BR$3:BR123)=0,SUM($H124:BQ124)=0),$B124,0)</f>
        <v>0</v>
      </c>
      <c r="BS124">
        <f ca="1">IF(AND($B124&gt;0,SUM(BS$3:BS123)=0,SUM($H124:BR124)=0),$B124,0)</f>
        <v>0</v>
      </c>
      <c r="BT124">
        <f ca="1">IF(AND($B124&gt;0,SUM(BT$3:BT123)=0,SUM($H124:BS124)=0),$B124,0)</f>
        <v>0</v>
      </c>
      <c r="BU124">
        <f ca="1">IF(AND($B124&gt;0,SUM(BU$3:BU123)=0,SUM($H124:BT124)=0),$B124,0)</f>
        <v>0</v>
      </c>
      <c r="BV124">
        <f ca="1">IF(AND($B124&gt;0,SUM(BV$3:BV123)=0,SUM($H124:BU124)=0),$B124,0)</f>
        <v>0</v>
      </c>
      <c r="BW124">
        <f ca="1">IF(AND($B124&gt;0,SUM(BW$3:BW123)=0,SUM($H124:BV124)=0),$B124,0)</f>
        <v>0</v>
      </c>
      <c r="BX124">
        <f ca="1">IF(AND($B124&gt;0,SUM(BX$3:BX123)=0,SUM($H124:BW124)=0),$B124,0)</f>
        <v>0</v>
      </c>
      <c r="BY124">
        <f ca="1">IF(AND($B124&gt;0,SUM(BY$3:BY123)=0,SUM($H124:BX124)=0),$B124,0)</f>
        <v>0</v>
      </c>
      <c r="BZ124">
        <f ca="1">IF(AND($B124&gt;0,SUM(BZ$3:BZ123)=0,SUM($H124:BY124)=0),$B124,0)</f>
        <v>0</v>
      </c>
      <c r="CA124">
        <f ca="1">IF(AND($B124&gt;0,SUM(CA$3:CA123)=0,SUM($H124:BZ124)=0),$B124,0)</f>
        <v>0</v>
      </c>
      <c r="CB124">
        <f ca="1">IF(AND($B124&gt;0,SUM(CB$3:CB123)=0,SUM($H124:CA124)=0),$B124,0)</f>
        <v>0</v>
      </c>
      <c r="CC124">
        <f ca="1">IF(AND($B124&gt;0,SUM(CC$3:CC123)=0,SUM($H124:CB124)=0),$B124,0)</f>
        <v>0</v>
      </c>
      <c r="CD124">
        <f ca="1">IF(AND($B124&gt;0,SUM(CD$3:CD123)=0,SUM($H124:CC124)=0),$B124,0)</f>
        <v>0</v>
      </c>
      <c r="CE124">
        <f ca="1">IF(AND($B124&gt;0,SUM(CE$3:CE123)=0,SUM($H124:CD124)=0),$B124,0)</f>
        <v>0</v>
      </c>
      <c r="CF124">
        <f ca="1">IF(AND($B124&gt;0,SUM(CF$3:CF123)=0,SUM($H124:CE124)=0),$B124,0)</f>
        <v>0</v>
      </c>
      <c r="CG124">
        <f ca="1">IF(AND($B124&gt;0,SUM(CG$3:CG123)=0,SUM($H124:CF124)=0),$B124,0)</f>
        <v>0</v>
      </c>
      <c r="CH124">
        <f ca="1">IF(AND($B124&gt;0,SUM(CH$3:CH123)=0,SUM($H124:CG124)=0),$B124,0)</f>
        <v>0</v>
      </c>
      <c r="CI124">
        <f ca="1">IF(AND($B124&gt;0,SUM(CI$3:CI123)=0,SUM($H124:CH124)=0),$B124,0)</f>
        <v>0</v>
      </c>
      <c r="CJ124">
        <f ca="1">IF(AND($B124&gt;0,SUM(CJ$3:CJ123)=0,SUM($H124:CI124)=0),$B124,0)</f>
        <v>0</v>
      </c>
      <c r="CK124">
        <f ca="1">IF(AND($B124&gt;0,SUM(CK$3:CK123)=0,SUM($H124:CJ124)=0),$B124,0)</f>
        <v>0</v>
      </c>
      <c r="CL124">
        <f ca="1">IF(AND($B124&gt;0,SUM(CL$3:CL123)=0,SUM($H124:CK124)=0),$B124,0)</f>
        <v>0</v>
      </c>
      <c r="CM124">
        <f ca="1">IF(AND($B124&gt;0,SUM(CM$3:CM123)=0,SUM($H124:CL124)=0),$B124,0)</f>
        <v>0</v>
      </c>
      <c r="CN124">
        <f ca="1">IF(AND($B124&gt;0,SUM(CN$3:CN123)=0,SUM($H124:CM124)=0),$B124,0)</f>
        <v>0</v>
      </c>
      <c r="CO124">
        <f ca="1">IF(AND($B124&gt;0,SUM(CO$3:CO123)=0,SUM($H124:CN124)=0),$B124,0)</f>
        <v>0</v>
      </c>
      <c r="CP124">
        <f ca="1">IF(AND($B124&gt;0,SUM(CP$3:CP123)=0,SUM($H124:CO124)=0),$B124,0)</f>
        <v>0</v>
      </c>
      <c r="CQ124">
        <f ca="1">IF(AND($B124&gt;0,SUM(CQ$3:CQ123)=0,SUM($H124:CP124)=0),$B124,0)</f>
        <v>0</v>
      </c>
      <c r="CR124">
        <f ca="1">IF(AND($B124&gt;0,SUM(CR$3:CR123)=0,SUM($H124:CQ124)=0),$B124,0)</f>
        <v>0</v>
      </c>
      <c r="CS124">
        <f ca="1">IF(AND($B124&gt;0,SUM(CS$3:CS123)=0,SUM($H124:CR124)=0),$B124,0)</f>
        <v>0</v>
      </c>
      <c r="CT124">
        <f ca="1">IF(AND($B124&gt;0,SUM(CT$3:CT123)=0,SUM($H124:CS124)=0),$B124,0)</f>
        <v>0</v>
      </c>
      <c r="CU124">
        <f ca="1">IF(AND($B124&gt;0,SUM(CU$3:CU123)=0,SUM($H124:CT124)=0),$B124,0)</f>
        <v>0</v>
      </c>
      <c r="CV124">
        <f ca="1">IF(AND($B124&gt;0,SUM(CV$3:CV123)=0,SUM($H124:CU124)=0),$B124,0)</f>
        <v>0</v>
      </c>
      <c r="CW124">
        <f ca="1">IF(AND($B124&gt;0,SUM(CW$3:CW123)=0,SUM($H124:CV124)=0),$B124,0)</f>
        <v>0</v>
      </c>
      <c r="CX124">
        <f ca="1">IF(AND($B124&gt;0,SUM(CX$3:CX123)=0,SUM($H124:CW124)=0),$B124,0)</f>
        <v>0</v>
      </c>
      <c r="CY124">
        <f ca="1">IF(AND($B124&gt;0,SUM(CY$3:CY123)=0,SUM($H124:CX124)=0),$B124,0)</f>
        <v>0</v>
      </c>
      <c r="CZ124">
        <f ca="1">IF(AND($B124&gt;0,SUM(CZ$3:CZ123)=0,SUM($H124:CY124)=0),$B124,0)</f>
        <v>0</v>
      </c>
      <c r="DA124">
        <f ca="1">IF(AND($B124&gt;0,SUM(DA$3:DA123)=0,SUM($H124:CZ124)=0),$B124,0)</f>
        <v>0</v>
      </c>
      <c r="DB124">
        <f ca="1">IF(AND($B124&gt;0,SUM(DB$3:DB123)=0,SUM($H124:DA124)=0),$B124,0)</f>
        <v>0</v>
      </c>
      <c r="DC124">
        <f ca="1">IF(AND($B124&gt;0,SUM(DC$3:DC123)=0,SUM($H124:DB124)=0),$B124,0)</f>
        <v>0</v>
      </c>
      <c r="DD124">
        <f ca="1">IF(AND($B124&gt;0,SUM(DD$3:DD123)=0,SUM($H124:DC124)=0),$B124,0)</f>
        <v>0</v>
      </c>
      <c r="DE124">
        <f ca="1">IF(AND($B124&gt;0,SUM(DE$3:DE123)=0,SUM($H124:DD124)=0),$B124,0)</f>
        <v>0</v>
      </c>
      <c r="DF124">
        <f ca="1">IF(AND($B124&gt;0,SUM(DF$3:DF123)=0,SUM($H124:DE124)=0),$B124,0)</f>
        <v>0</v>
      </c>
      <c r="DG124">
        <f ca="1">IF(AND($B124&gt;0,SUM(DG$3:DG123)=0,SUM($H124:DF124)=0),$B124,0)</f>
        <v>0</v>
      </c>
      <c r="DH124">
        <f ca="1">IF(AND($B124&gt;0,SUM(DH$3:DH123)=0,SUM($H124:DG124)=0),$B124,0)</f>
        <v>0</v>
      </c>
      <c r="DI124">
        <f ca="1">IF(AND($B124&gt;0,SUM(DI$3:DI123)=0,SUM($H124:DH124)=0),$B124,0)</f>
        <v>0</v>
      </c>
      <c r="DJ124">
        <f ca="1">IF(AND($B124&gt;0,SUM(DJ$3:DJ123)=0,SUM($H124:DI124)=0),$B124,0)</f>
        <v>0</v>
      </c>
      <c r="DK124">
        <f ca="1">IF(AND($B124&gt;0,SUM(DK$3:DK123)=0,SUM($H124:DJ124)=0),$B124,0)</f>
        <v>0</v>
      </c>
      <c r="DL124">
        <f ca="1">IF(AND($B124&gt;0,SUM(DL$3:DL123)=0,SUM($H124:DK124)=0),$B124,0)</f>
        <v>0</v>
      </c>
      <c r="DM124">
        <f ca="1">IF(AND($B124&gt;0,SUM(DM$3:DM123)=0,SUM($H124:DL124)=0),$B124,0)</f>
        <v>0</v>
      </c>
      <c r="DN124">
        <f ca="1">IF(AND($B124&gt;0,SUM(DN$3:DN123)=0,SUM($H124:DM124)=0),$B124,0)</f>
        <v>0</v>
      </c>
      <c r="DO124">
        <f ca="1">IF(AND($B124&gt;0,SUM(DO$3:DO123)=0,SUM($H124:DN124)=0),$B124,0)</f>
        <v>0</v>
      </c>
      <c r="DP124">
        <f ca="1">IF(AND($B124&gt;0,SUM(DP$3:DP123)=0,SUM($H124:DO124)=0),$B124,0)</f>
        <v>0</v>
      </c>
      <c r="DQ124">
        <f ca="1">IF(AND($B124&gt;0,SUM(DQ$3:DQ123)=0,SUM($H124:DP124)=0),$B124,0)</f>
        <v>0</v>
      </c>
      <c r="DR124">
        <f ca="1">IF(AND($B124&gt;0,SUM(DR$3:DR123)=0,SUM($H124:DQ124)=0),$B124,0)</f>
        <v>0</v>
      </c>
      <c r="DS124">
        <f ca="1">IF(AND($B124&gt;0,SUM(DS$3:DS123)=0,SUM($H124:DR124)=0),$B124,0)</f>
        <v>0</v>
      </c>
      <c r="DT124">
        <f ca="1">IF(AND($B124&gt;0,SUM(DT$3:DT123)=0,SUM($H124:DS124)=0),$B124,0)</f>
        <v>0</v>
      </c>
      <c r="DU124">
        <f ca="1">IF(AND($B124&gt;0,SUM(DU$3:DU123)=0,SUM($H124:DT124)=0),$B124,0)</f>
        <v>0</v>
      </c>
      <c r="DV124">
        <f ca="1">IF(AND($B124&gt;0,SUM(DV$3:DV123)=0,SUM($H124:DU124)=0),$B124,0)</f>
        <v>0</v>
      </c>
      <c r="DW124">
        <f ca="1">IF(AND($B124&gt;0,SUM(DW$3:DW123)=0,SUM($H124:DV124)=0),$B124,0)</f>
        <v>0</v>
      </c>
      <c r="DX124">
        <f ca="1">IF(AND($B124&gt;0,SUM(DX$3:DX123)=0,SUM($H124:DW124)=0),$B124,0)</f>
        <v>0</v>
      </c>
      <c r="DY124">
        <f ca="1">IF(AND($B124&gt;0,SUM(DY$3:DY123)=0,SUM($H124:DX124)=0),$B124,0)</f>
        <v>0</v>
      </c>
      <c r="DZ124">
        <f ca="1">IF(AND($B124&gt;0,SUM(DZ$3:DZ123)=0,SUM($H124:DY124)=0),$B124,0)</f>
        <v>0</v>
      </c>
      <c r="EA124">
        <f ca="1">IF(AND($B124&gt;0,SUM(EA$3:EA123)=0,SUM($H124:DZ124)=0),$B124,0)</f>
        <v>0</v>
      </c>
      <c r="EB124">
        <f ca="1">IF(AND($B124&gt;0,SUM(EB$3:EB123)=0,SUM($H124:EA124)=0),$B124,0)</f>
        <v>0</v>
      </c>
      <c r="EC124">
        <f ca="1">IF(AND($B124&gt;0,SUM(EC$3:EC123)=0,SUM($H124:EB124)=0),$B124,0)</f>
        <v>0</v>
      </c>
      <c r="ED124">
        <f ca="1">IF(AND($B124&gt;0,SUM(ED$3:ED123)=0,SUM($H124:EC124)=0),$B124,0)</f>
        <v>0</v>
      </c>
      <c r="EE124">
        <f ca="1">IF(AND($B124&gt;0,SUM(EE$3:EE123)=0,SUM($H124:ED124)=0),$B124,0)</f>
        <v>0</v>
      </c>
      <c r="EF124">
        <f ca="1">IF(AND($B124&gt;0,SUM(EF$3:EF123)=0,SUM($H124:EE124)=0),$B124,0)</f>
        <v>0</v>
      </c>
      <c r="EG124">
        <f ca="1">IF(AND($B124&gt;0,SUM(EG$3:EG123)=0,SUM($H124:EF124)=0),$B124,0)</f>
        <v>0</v>
      </c>
      <c r="EH124">
        <f ca="1">IF(AND($B124&gt;0,SUM(EH$3:EH123)=0,SUM($H124:EG124)=0),$B124,0)</f>
        <v>0</v>
      </c>
      <c r="EI124">
        <f ca="1">IF(AND($B124&gt;0,SUM(EI$3:EI123)=0,SUM($H124:EH124)=0),$B124,0)</f>
        <v>0</v>
      </c>
      <c r="EJ124">
        <f ca="1">IF(AND($B124&gt;0,SUM(EJ$3:EJ123)=0,SUM($H124:EI124)=0),$B124,0)</f>
        <v>0</v>
      </c>
      <c r="EK124">
        <f ca="1">IF(AND($B124&gt;0,SUM(EK$3:EK123)=0,SUM($H124:EJ124)=0),$B124,0)</f>
        <v>0</v>
      </c>
      <c r="EL124">
        <f ca="1">IF(AND($B124&gt;0,SUM(EL$3:EL123)=0,SUM($H124:EK124)=0),$B124,0)</f>
        <v>0</v>
      </c>
      <c r="EM124">
        <f ca="1">IF(AND($B124&gt;0,SUM(EM$3:EM123)=0,SUM($H124:EL124)=0),$B124,0)</f>
        <v>0</v>
      </c>
      <c r="EN124">
        <f ca="1">IF(AND($B124&gt;0,SUM(EN$3:EN123)=0,SUM($H124:EM124)=0),$B124,0)</f>
        <v>0</v>
      </c>
      <c r="EO124">
        <f ca="1">IF(AND($B124&gt;0,SUM(EO$3:EO123)=0,SUM($H124:EN124)=0),$B124,0)</f>
        <v>0</v>
      </c>
      <c r="EP124">
        <f ca="1">IF(AND($B124&gt;0,SUM(EP$3:EP123)=0,SUM($H124:EO124)=0),$B124,0)</f>
        <v>0</v>
      </c>
      <c r="EQ124">
        <f ca="1">IF(AND($B124&gt;0,SUM(EQ$3:EQ123)=0,SUM($H124:EP124)=0),$B124,0)</f>
        <v>0</v>
      </c>
      <c r="ER124">
        <f ca="1">IF(AND($B124&gt;0,SUM(ER$3:ER123)=0,SUM($H124:EQ124)=0),$B124,0)</f>
        <v>0</v>
      </c>
      <c r="ES124">
        <f ca="1">IF(AND($B124&gt;0,SUM(ES$3:ES123)=0,SUM($H124:ER124)=0),$B124,0)</f>
        <v>0</v>
      </c>
      <c r="ET124">
        <f ca="1">IF(AND($B124&gt;0,SUM(ET$3:ET123)=0,SUM($H124:ES124)=0),$B124,0)</f>
        <v>0</v>
      </c>
      <c r="EU124">
        <f ca="1">IF(AND($B124&gt;0,SUM(EU$3:EU123)=0,SUM($H124:ET124)=0),$B124,0)</f>
        <v>0</v>
      </c>
      <c r="EV124">
        <f ca="1">IF(AND($B124&gt;0,SUM(EV$3:EV123)=0,SUM($H124:EU124)=0),$B124,0)</f>
        <v>0</v>
      </c>
      <c r="EW124">
        <f ca="1">IF(AND($B124&gt;0,SUM(EW$3:EW123)=0,SUM($H124:EV124)=0),$B124,0)</f>
        <v>0</v>
      </c>
      <c r="EX124">
        <f ca="1">IF(AND($B124&gt;0,SUM(EX$3:EX123)=0,SUM($H124:EW124)=0),$B124,0)</f>
        <v>0</v>
      </c>
      <c r="EY124">
        <f ca="1">IF(AND($B124&gt;0,SUM(EY$3:EY123)=0,SUM($H124:EX124)=0),$B124,0)</f>
        <v>0</v>
      </c>
      <c r="EZ124">
        <f ca="1">IF(AND($B124&gt;0,SUM(EZ$3:EZ123)=0,SUM($H124:EY124)=0),$B124,0)</f>
        <v>0</v>
      </c>
      <c r="FA124">
        <f ca="1">IF(AND($B124&gt;0,SUM(FA$3:FA123)=0,SUM($H124:EZ124)=0),$B124,0)</f>
        <v>0</v>
      </c>
      <c r="FB124">
        <f ca="1">IF(AND($B124&gt;0,SUM(FB$3:FB123)=0,SUM($H124:FA124)=0),$B124,0)</f>
        <v>0</v>
      </c>
      <c r="FC124">
        <f ca="1">IF(AND($B124&gt;0,SUM(FC$3:FC123)=0,SUM($H124:FB124)=0),$B124,0)</f>
        <v>0</v>
      </c>
      <c r="FD124">
        <f ca="1">IF(AND($B124&gt;0,SUM(FD$3:FD123)=0,SUM($H124:FC124)=0),$B124,0)</f>
        <v>0</v>
      </c>
      <c r="FE124">
        <f ca="1">IF(AND($B124&gt;0,SUM(FE$3:FE123)=0,SUM($H124:FD124)=0),$B124,0)</f>
        <v>0</v>
      </c>
      <c r="FF124">
        <f ca="1">IF(AND($B124&gt;0,SUM(FF$3:FF123)=0,SUM($H124:FE124)=0),$B124,0)</f>
        <v>0</v>
      </c>
      <c r="FG124">
        <f ca="1">IF(AND($B124&gt;0,SUM(FG$3:FG123)=0,SUM($H124:FF124)=0),$B124,0)</f>
        <v>0</v>
      </c>
      <c r="FH124">
        <f ca="1">IF(AND($B124&gt;0,SUM(FH$3:FH123)=0,SUM($H124:FG124)=0),$B124,0)</f>
        <v>0</v>
      </c>
      <c r="FI124">
        <f ca="1">IF(AND($B124&gt;0,SUM(FI$3:FI123)=0,SUM($H124:FH124)=0),$B124,0)</f>
        <v>0</v>
      </c>
      <c r="FJ124">
        <f ca="1">IF(AND($B124&gt;0,SUM(FJ$3:FJ123)=0,SUM($H124:FI124)=0),$B124,0)</f>
        <v>0</v>
      </c>
      <c r="FK124">
        <f ca="1">IF(AND($B124&gt;0,SUM(FK$3:FK123)=0,SUM($H124:FJ124)=0),$B124,0)</f>
        <v>0</v>
      </c>
      <c r="FL124">
        <f ca="1">IF(AND($B124&gt;0,SUM(FL$3:FL123)=0,SUM($H124:FK124)=0),$B124,0)</f>
        <v>0</v>
      </c>
      <c r="FM124">
        <f ca="1">IF(AND($B124&gt;0,SUM(FM$3:FM123)=0,SUM($H124:FL124)=0),$B124,0)</f>
        <v>0</v>
      </c>
      <c r="FN124">
        <f ca="1">IF(AND($B124&gt;0,SUM(FN$3:FN123)=0,SUM($H124:FM124)=0),$B124,0)</f>
        <v>0</v>
      </c>
      <c r="FS124" s="67"/>
      <c r="FT124" s="67"/>
      <c r="FU124" s="342"/>
      <c r="FV124" s="67"/>
      <c r="FY124" s="249"/>
      <c r="FZ124" s="67"/>
      <c r="GA124" s="67" t="str">
        <f>""</f>
        <v/>
      </c>
      <c r="GB124" s="67"/>
      <c r="GE124" s="67"/>
      <c r="GF124" s="67"/>
      <c r="GG124" s="67" t="str">
        <f>""</f>
        <v/>
      </c>
      <c r="GH124" s="67"/>
    </row>
    <row r="125" spans="1:190" ht="15.75" thickBot="1" x14ac:dyDescent="0.3">
      <c r="A125">
        <v>125</v>
      </c>
      <c r="B125">
        <v>0</v>
      </c>
      <c r="C125" s="240">
        <f t="shared" ca="1" si="10"/>
        <v>0</v>
      </c>
      <c r="D125" s="240">
        <f t="shared" ca="1" si="11"/>
        <v>0</v>
      </c>
      <c r="E125" s="240">
        <f t="shared" ca="1" si="12"/>
        <v>0</v>
      </c>
      <c r="F125" s="240">
        <f t="shared" ca="1" si="13"/>
        <v>0</v>
      </c>
      <c r="G125" s="47">
        <f ca="1">INDEX($I$2:$FN$2,ROWS(G$2:G125))</f>
        <v>1</v>
      </c>
      <c r="H125">
        <v>0</v>
      </c>
      <c r="I125">
        <f ca="1">IF(AND($B125&gt;0,SUM(I$3:I124)=0,SUM($H125:H125)=0),$B125,0)</f>
        <v>0</v>
      </c>
      <c r="J125">
        <f ca="1">IF(AND($B125&gt;0,SUM(J$3:J124)=0,SUM($H125:I125)=0),$B125,0)</f>
        <v>0</v>
      </c>
      <c r="K125">
        <f ca="1">IF(AND($B125&gt;0,SUM(K$3:K124)=0,SUM($H125:J125)=0),$B125,0)</f>
        <v>0</v>
      </c>
      <c r="L125">
        <f ca="1">IF(AND($B125&gt;0,SUM(L$3:L124)=0,SUM($H125:K125)=0),$B125,0)</f>
        <v>0</v>
      </c>
      <c r="M125">
        <f ca="1">IF(AND($B125&gt;0,SUM(M$3:M124)=0,SUM($H125:L125)=0),$B125,0)</f>
        <v>0</v>
      </c>
      <c r="N125">
        <f ca="1">IF(AND($B125&gt;0,SUM(N$3:N124)=0,SUM($H125:M125)=0),$B125,0)</f>
        <v>0</v>
      </c>
      <c r="O125">
        <f ca="1">IF(AND($B125&gt;0,SUM(O$3:O124)=0,SUM($H125:N125)=0),$B125,0)</f>
        <v>0</v>
      </c>
      <c r="P125">
        <f ca="1">IF(AND($B125&gt;0,SUM(P$3:P124)=0,SUM($H125:O125)=0),$B125,0)</f>
        <v>0</v>
      </c>
      <c r="Q125">
        <f ca="1">IF(AND($B125&gt;0,SUM(Q$3:Q124)=0,SUM($H125:P125)=0),$B125,0)</f>
        <v>0</v>
      </c>
      <c r="R125">
        <f ca="1">IF(AND($B125&gt;0,SUM(R$3:R124)=0,SUM($H125:Q125)=0),$B125,0)</f>
        <v>0</v>
      </c>
      <c r="S125">
        <f ca="1">IF(AND($B125&gt;0,SUM(S$3:S124)=0,SUM($H125:R125)=0),$B125,0)</f>
        <v>0</v>
      </c>
      <c r="T125">
        <f ca="1">IF(AND($B125&gt;0,SUM(T$3:T124)=0,SUM($H125:S125)=0),$B125,0)</f>
        <v>0</v>
      </c>
      <c r="U125">
        <f ca="1">IF(AND($B125&gt;0,SUM(U$3:U124)=0,SUM($H125:T125)=0),$B125,0)</f>
        <v>0</v>
      </c>
      <c r="V125">
        <f ca="1">IF(AND($B125&gt;0,SUM(V$3:V124)=0,SUM($H125:U125)=0),$B125,0)</f>
        <v>0</v>
      </c>
      <c r="W125">
        <f ca="1">IF(AND($B125&gt;0,SUM(W$3:W124)=0,SUM($H125:V125)=0),$B125,0)</f>
        <v>0</v>
      </c>
      <c r="X125">
        <f ca="1">IF(AND($B125&gt;0,SUM(X$3:X124)=0,SUM($H125:W125)=0),$B125,0)</f>
        <v>0</v>
      </c>
      <c r="Y125">
        <f ca="1">IF(AND($B125&gt;0,SUM(Y$3:Y124)=0,SUM($H125:X125)=0),$B125,0)</f>
        <v>0</v>
      </c>
      <c r="Z125">
        <f ca="1">IF(AND($B125&gt;0,SUM(Z$3:Z124)=0,SUM($H125:Y125)=0),$B125,0)</f>
        <v>0</v>
      </c>
      <c r="AA125">
        <f ca="1">IF(AND($B125&gt;0,SUM(AA$3:AA124)=0,SUM($H125:Z125)=0),$B125,0)</f>
        <v>0</v>
      </c>
      <c r="AB125">
        <f ca="1">IF(AND($B125&gt;0,SUM(AB$3:AB124)=0,SUM($H125:AA125)=0),$B125,0)</f>
        <v>0</v>
      </c>
      <c r="AC125">
        <f ca="1">IF(AND($B125&gt;0,SUM(AC$3:AC124)=0,SUM($H125:AB125)=0),$B125,0)</f>
        <v>0</v>
      </c>
      <c r="AD125">
        <f ca="1">IF(AND($B125&gt;0,SUM(AD$3:AD124)=0,SUM($H125:AC125)=0),$B125,0)</f>
        <v>0</v>
      </c>
      <c r="AE125">
        <f ca="1">IF(AND($B125&gt;0,SUM(AE$3:AE124)=0,SUM($H125:AD125)=0),$B125,0)</f>
        <v>0</v>
      </c>
      <c r="AF125">
        <f ca="1">IF(AND($B125&gt;0,SUM(AF$3:AF124)=0,SUM($H125:AE125)=0),$B125,0)</f>
        <v>0</v>
      </c>
      <c r="AG125">
        <f ca="1">IF(AND($B125&gt;0,SUM(AG$3:AG124)=0,SUM($H125:AF125)=0),$B125,0)</f>
        <v>0</v>
      </c>
      <c r="AH125">
        <f ca="1">IF(AND($B125&gt;0,SUM(AH$3:AH124)=0,SUM($H125:AG125)=0),$B125,0)</f>
        <v>0</v>
      </c>
      <c r="AI125">
        <f ca="1">IF(AND($B125&gt;0,SUM(AI$3:AI124)=0,SUM($H125:AH125)=0),$B125,0)</f>
        <v>0</v>
      </c>
      <c r="AJ125">
        <f ca="1">IF(AND($B125&gt;0,SUM(AJ$3:AJ124)=0,SUM($H125:AI125)=0),$B125,0)</f>
        <v>0</v>
      </c>
      <c r="AK125">
        <f ca="1">IF(AND($B125&gt;0,SUM(AK$3:AK124)=0,SUM($H125:AJ125)=0),$B125,0)</f>
        <v>0</v>
      </c>
      <c r="AL125">
        <f ca="1">IF(AND($B125&gt;0,SUM(AL$3:AL124)=0,SUM($H125:AK125)=0),$B125,0)</f>
        <v>0</v>
      </c>
      <c r="AM125">
        <f ca="1">IF(AND($B125&gt;0,SUM(AM$3:AM124)=0,SUM($H125:AL125)=0),$B125,0)</f>
        <v>0</v>
      </c>
      <c r="AN125">
        <f ca="1">IF(AND($B125&gt;0,SUM(AN$3:AN124)=0,SUM($H125:AM125)=0),$B125,0)</f>
        <v>0</v>
      </c>
      <c r="AO125">
        <f ca="1">IF(AND($B125&gt;0,SUM(AO$3:AO124)=0,SUM($H125:AN125)=0),$B125,0)</f>
        <v>0</v>
      </c>
      <c r="AP125">
        <f ca="1">IF(AND($B125&gt;0,SUM(AP$3:AP124)=0,SUM($H125:AO125)=0),$B125,0)</f>
        <v>0</v>
      </c>
      <c r="AQ125">
        <f ca="1">IF(AND($B125&gt;0,SUM(AQ$3:AQ124)=0,SUM($H125:AP125)=0),$B125,0)</f>
        <v>0</v>
      </c>
      <c r="AR125">
        <f ca="1">IF(AND($B125&gt;0,SUM(AR$3:AR124)=0,SUM($H125:AQ125)=0),$B125,0)</f>
        <v>0</v>
      </c>
      <c r="AS125">
        <f ca="1">IF(AND($B125&gt;0,SUM(AS$3:AS124)=0,SUM($H125:AR125)=0),$B125,0)</f>
        <v>0</v>
      </c>
      <c r="AT125">
        <f ca="1">IF(AND($B125&gt;0,SUM(AT$3:AT124)=0,SUM($H125:AS125)=0),$B125,0)</f>
        <v>0</v>
      </c>
      <c r="AU125">
        <f ca="1">IF(AND($B125&gt;0,SUM(AU$3:AU124)=0,SUM($H125:AT125)=0),$B125,0)</f>
        <v>0</v>
      </c>
      <c r="AV125">
        <f ca="1">IF(AND($B125&gt;0,SUM(AV$3:AV124)=0,SUM($H125:AU125)=0),$B125,0)</f>
        <v>0</v>
      </c>
      <c r="AW125">
        <f ca="1">IF(AND($B125&gt;0,SUM(AW$3:AW124)=0,SUM($H125:AV125)=0),$B125,0)</f>
        <v>0</v>
      </c>
      <c r="AX125">
        <f ca="1">IF(AND($B125&gt;0,SUM(AX$3:AX124)=0,SUM($H125:AW125)=0),$B125,0)</f>
        <v>0</v>
      </c>
      <c r="AY125">
        <f ca="1">IF(AND($B125&gt;0,SUM(AY$3:AY124)=0,SUM($H125:AX125)=0),$B125,0)</f>
        <v>0</v>
      </c>
      <c r="AZ125">
        <f ca="1">IF(AND($B125&gt;0,SUM(AZ$3:AZ124)=0,SUM($H125:AY125)=0),$B125,0)</f>
        <v>0</v>
      </c>
      <c r="BA125">
        <f ca="1">IF(AND($B125&gt;0,SUM(BA$3:BA124)=0,SUM($H125:AZ125)=0),$B125,0)</f>
        <v>0</v>
      </c>
      <c r="BB125">
        <f ca="1">IF(AND($B125&gt;0,SUM(BB$3:BB124)=0,SUM($H125:BA125)=0),$B125,0)</f>
        <v>0</v>
      </c>
      <c r="BC125">
        <f ca="1">IF(AND($B125&gt;0,SUM(BC$3:BC124)=0,SUM($H125:BB125)=0),$B125,0)</f>
        <v>0</v>
      </c>
      <c r="BD125">
        <f ca="1">IF(AND($B125&gt;0,SUM(BD$3:BD124)=0,SUM($H125:BC125)=0),$B125,0)</f>
        <v>0</v>
      </c>
      <c r="BE125">
        <f ca="1">IF(AND($B125&gt;0,SUM(BE$3:BE124)=0,SUM($H125:BD125)=0),$B125,0)</f>
        <v>0</v>
      </c>
      <c r="BF125">
        <f ca="1">IF(AND($B125&gt;0,SUM(BF$3:BF124)=0,SUM($H125:BE125)=0),$B125,0)</f>
        <v>0</v>
      </c>
      <c r="BG125">
        <f ca="1">IF(AND($B125&gt;0,SUM(BG$3:BG124)=0,SUM($H125:BF125)=0),$B125,0)</f>
        <v>0</v>
      </c>
      <c r="BH125">
        <f ca="1">IF(AND($B125&gt;0,SUM(BH$3:BH124)=0,SUM($H125:BG125)=0),$B125,0)</f>
        <v>0</v>
      </c>
      <c r="BI125">
        <f ca="1">IF(AND($B125&gt;0,SUM(BI$3:BI124)=0,SUM($H125:BH125)=0),$B125,0)</f>
        <v>0</v>
      </c>
      <c r="BJ125">
        <f ca="1">IF(AND($B125&gt;0,SUM(BJ$3:BJ124)=0,SUM($H125:BI125)=0),$B125,0)</f>
        <v>0</v>
      </c>
      <c r="BK125">
        <f ca="1">IF(AND($B125&gt;0,SUM(BK$3:BK124)=0,SUM($H125:BJ125)=0),$B125,0)</f>
        <v>0</v>
      </c>
      <c r="BL125">
        <f ca="1">IF(AND($B125&gt;0,SUM(BL$3:BL124)=0,SUM($H125:BK125)=0),$B125,0)</f>
        <v>0</v>
      </c>
      <c r="BM125">
        <f ca="1">IF(AND($B125&gt;0,SUM(BM$3:BM124)=0,SUM($H125:BL125)=0),$B125,0)</f>
        <v>0</v>
      </c>
      <c r="BN125">
        <f ca="1">IF(AND($B125&gt;0,SUM(BN$3:BN124)=0,SUM($H125:BM125)=0),$B125,0)</f>
        <v>0</v>
      </c>
      <c r="BO125">
        <f ca="1">IF(AND($B125&gt;0,SUM(BO$3:BO124)=0,SUM($H125:BN125)=0),$B125,0)</f>
        <v>0</v>
      </c>
      <c r="BP125">
        <f ca="1">IF(AND($B125&gt;0,SUM(BP$3:BP124)=0,SUM($H125:BO125)=0),$B125,0)</f>
        <v>0</v>
      </c>
      <c r="BQ125">
        <f ca="1">IF(AND($B125&gt;0,SUM(BQ$3:BQ124)=0,SUM($H125:BP125)=0),$B125,0)</f>
        <v>0</v>
      </c>
      <c r="BR125">
        <f ca="1">IF(AND($B125&gt;0,SUM(BR$3:BR124)=0,SUM($H125:BQ125)=0),$B125,0)</f>
        <v>0</v>
      </c>
      <c r="BS125">
        <f ca="1">IF(AND($B125&gt;0,SUM(BS$3:BS124)=0,SUM($H125:BR125)=0),$B125,0)</f>
        <v>0</v>
      </c>
      <c r="BT125">
        <f ca="1">IF(AND($B125&gt;0,SUM(BT$3:BT124)=0,SUM($H125:BS125)=0),$B125,0)</f>
        <v>0</v>
      </c>
      <c r="BU125">
        <f ca="1">IF(AND($B125&gt;0,SUM(BU$3:BU124)=0,SUM($H125:BT125)=0),$B125,0)</f>
        <v>0</v>
      </c>
      <c r="BV125">
        <f ca="1">IF(AND($B125&gt;0,SUM(BV$3:BV124)=0,SUM($H125:BU125)=0),$B125,0)</f>
        <v>0</v>
      </c>
      <c r="BW125">
        <f ca="1">IF(AND($B125&gt;0,SUM(BW$3:BW124)=0,SUM($H125:BV125)=0),$B125,0)</f>
        <v>0</v>
      </c>
      <c r="BX125">
        <f ca="1">IF(AND($B125&gt;0,SUM(BX$3:BX124)=0,SUM($H125:BW125)=0),$B125,0)</f>
        <v>0</v>
      </c>
      <c r="BY125">
        <f ca="1">IF(AND($B125&gt;0,SUM(BY$3:BY124)=0,SUM($H125:BX125)=0),$B125,0)</f>
        <v>0</v>
      </c>
      <c r="BZ125">
        <f ca="1">IF(AND($B125&gt;0,SUM(BZ$3:BZ124)=0,SUM($H125:BY125)=0),$B125,0)</f>
        <v>0</v>
      </c>
      <c r="CA125">
        <f ca="1">IF(AND($B125&gt;0,SUM(CA$3:CA124)=0,SUM($H125:BZ125)=0),$B125,0)</f>
        <v>0</v>
      </c>
      <c r="CB125">
        <f ca="1">IF(AND($B125&gt;0,SUM(CB$3:CB124)=0,SUM($H125:CA125)=0),$B125,0)</f>
        <v>0</v>
      </c>
      <c r="CC125">
        <f ca="1">IF(AND($B125&gt;0,SUM(CC$3:CC124)=0,SUM($H125:CB125)=0),$B125,0)</f>
        <v>0</v>
      </c>
      <c r="CD125">
        <f ca="1">IF(AND($B125&gt;0,SUM(CD$3:CD124)=0,SUM($H125:CC125)=0),$B125,0)</f>
        <v>0</v>
      </c>
      <c r="CE125">
        <f ca="1">IF(AND($B125&gt;0,SUM(CE$3:CE124)=0,SUM($H125:CD125)=0),$B125,0)</f>
        <v>0</v>
      </c>
      <c r="CF125">
        <f ca="1">IF(AND($B125&gt;0,SUM(CF$3:CF124)=0,SUM($H125:CE125)=0),$B125,0)</f>
        <v>0</v>
      </c>
      <c r="CG125">
        <f ca="1">IF(AND($B125&gt;0,SUM(CG$3:CG124)=0,SUM($H125:CF125)=0),$B125,0)</f>
        <v>0</v>
      </c>
      <c r="CH125">
        <f ca="1">IF(AND($B125&gt;0,SUM(CH$3:CH124)=0,SUM($H125:CG125)=0),$B125,0)</f>
        <v>0</v>
      </c>
      <c r="CI125">
        <f ca="1">IF(AND($B125&gt;0,SUM(CI$3:CI124)=0,SUM($H125:CH125)=0),$B125,0)</f>
        <v>0</v>
      </c>
      <c r="CJ125">
        <f ca="1">IF(AND($B125&gt;0,SUM(CJ$3:CJ124)=0,SUM($H125:CI125)=0),$B125,0)</f>
        <v>0</v>
      </c>
      <c r="CK125">
        <f ca="1">IF(AND($B125&gt;0,SUM(CK$3:CK124)=0,SUM($H125:CJ125)=0),$B125,0)</f>
        <v>0</v>
      </c>
      <c r="CL125">
        <f ca="1">IF(AND($B125&gt;0,SUM(CL$3:CL124)=0,SUM($H125:CK125)=0),$B125,0)</f>
        <v>0</v>
      </c>
      <c r="CM125">
        <f ca="1">IF(AND($B125&gt;0,SUM(CM$3:CM124)=0,SUM($H125:CL125)=0),$B125,0)</f>
        <v>0</v>
      </c>
      <c r="CN125">
        <f ca="1">IF(AND($B125&gt;0,SUM(CN$3:CN124)=0,SUM($H125:CM125)=0),$B125,0)</f>
        <v>0</v>
      </c>
      <c r="CO125">
        <f ca="1">IF(AND($B125&gt;0,SUM(CO$3:CO124)=0,SUM($H125:CN125)=0),$B125,0)</f>
        <v>0</v>
      </c>
      <c r="CP125">
        <f ca="1">IF(AND($B125&gt;0,SUM(CP$3:CP124)=0,SUM($H125:CO125)=0),$B125,0)</f>
        <v>0</v>
      </c>
      <c r="CQ125">
        <f ca="1">IF(AND($B125&gt;0,SUM(CQ$3:CQ124)=0,SUM($H125:CP125)=0),$B125,0)</f>
        <v>0</v>
      </c>
      <c r="CR125">
        <f ca="1">IF(AND($B125&gt;0,SUM(CR$3:CR124)=0,SUM($H125:CQ125)=0),$B125,0)</f>
        <v>0</v>
      </c>
      <c r="CS125">
        <f ca="1">IF(AND($B125&gt;0,SUM(CS$3:CS124)=0,SUM($H125:CR125)=0),$B125,0)</f>
        <v>0</v>
      </c>
      <c r="CT125">
        <f ca="1">IF(AND($B125&gt;0,SUM(CT$3:CT124)=0,SUM($H125:CS125)=0),$B125,0)</f>
        <v>0</v>
      </c>
      <c r="CU125">
        <f ca="1">IF(AND($B125&gt;0,SUM(CU$3:CU124)=0,SUM($H125:CT125)=0),$B125,0)</f>
        <v>0</v>
      </c>
      <c r="CV125">
        <f ca="1">IF(AND($B125&gt;0,SUM(CV$3:CV124)=0,SUM($H125:CU125)=0),$B125,0)</f>
        <v>0</v>
      </c>
      <c r="CW125">
        <f ca="1">IF(AND($B125&gt;0,SUM(CW$3:CW124)=0,SUM($H125:CV125)=0),$B125,0)</f>
        <v>0</v>
      </c>
      <c r="CX125">
        <f ca="1">IF(AND($B125&gt;0,SUM(CX$3:CX124)=0,SUM($H125:CW125)=0),$B125,0)</f>
        <v>0</v>
      </c>
      <c r="CY125">
        <f ca="1">IF(AND($B125&gt;0,SUM(CY$3:CY124)=0,SUM($H125:CX125)=0),$B125,0)</f>
        <v>0</v>
      </c>
      <c r="CZ125">
        <f ca="1">IF(AND($B125&gt;0,SUM(CZ$3:CZ124)=0,SUM($H125:CY125)=0),$B125,0)</f>
        <v>0</v>
      </c>
      <c r="DA125">
        <f ca="1">IF(AND($B125&gt;0,SUM(DA$3:DA124)=0,SUM($H125:CZ125)=0),$B125,0)</f>
        <v>0</v>
      </c>
      <c r="DB125">
        <f ca="1">IF(AND($B125&gt;0,SUM(DB$3:DB124)=0,SUM($H125:DA125)=0),$B125,0)</f>
        <v>0</v>
      </c>
      <c r="DC125">
        <f ca="1">IF(AND($B125&gt;0,SUM(DC$3:DC124)=0,SUM($H125:DB125)=0),$B125,0)</f>
        <v>0</v>
      </c>
      <c r="DD125">
        <f ca="1">IF(AND($B125&gt;0,SUM(DD$3:DD124)=0,SUM($H125:DC125)=0),$B125,0)</f>
        <v>0</v>
      </c>
      <c r="DE125">
        <f ca="1">IF(AND($B125&gt;0,SUM(DE$3:DE124)=0,SUM($H125:DD125)=0),$B125,0)</f>
        <v>0</v>
      </c>
      <c r="DF125">
        <f ca="1">IF(AND($B125&gt;0,SUM(DF$3:DF124)=0,SUM($H125:DE125)=0),$B125,0)</f>
        <v>0</v>
      </c>
      <c r="DG125">
        <f ca="1">IF(AND($B125&gt;0,SUM(DG$3:DG124)=0,SUM($H125:DF125)=0),$B125,0)</f>
        <v>0</v>
      </c>
      <c r="DH125">
        <f ca="1">IF(AND($B125&gt;0,SUM(DH$3:DH124)=0,SUM($H125:DG125)=0),$B125,0)</f>
        <v>0</v>
      </c>
      <c r="DI125">
        <f ca="1">IF(AND($B125&gt;0,SUM(DI$3:DI124)=0,SUM($H125:DH125)=0),$B125,0)</f>
        <v>0</v>
      </c>
      <c r="DJ125">
        <f ca="1">IF(AND($B125&gt;0,SUM(DJ$3:DJ124)=0,SUM($H125:DI125)=0),$B125,0)</f>
        <v>0</v>
      </c>
      <c r="DK125">
        <f ca="1">IF(AND($B125&gt;0,SUM(DK$3:DK124)=0,SUM($H125:DJ125)=0),$B125,0)</f>
        <v>0</v>
      </c>
      <c r="DL125">
        <f ca="1">IF(AND($B125&gt;0,SUM(DL$3:DL124)=0,SUM($H125:DK125)=0),$B125,0)</f>
        <v>0</v>
      </c>
      <c r="DM125">
        <f ca="1">IF(AND($B125&gt;0,SUM(DM$3:DM124)=0,SUM($H125:DL125)=0),$B125,0)</f>
        <v>0</v>
      </c>
      <c r="DN125">
        <f ca="1">IF(AND($B125&gt;0,SUM(DN$3:DN124)=0,SUM($H125:DM125)=0),$B125,0)</f>
        <v>0</v>
      </c>
      <c r="DO125">
        <f ca="1">IF(AND($B125&gt;0,SUM(DO$3:DO124)=0,SUM($H125:DN125)=0),$B125,0)</f>
        <v>0</v>
      </c>
      <c r="DP125">
        <f ca="1">IF(AND($B125&gt;0,SUM(DP$3:DP124)=0,SUM($H125:DO125)=0),$B125,0)</f>
        <v>0</v>
      </c>
      <c r="DQ125">
        <f ca="1">IF(AND($B125&gt;0,SUM(DQ$3:DQ124)=0,SUM($H125:DP125)=0),$B125,0)</f>
        <v>0</v>
      </c>
      <c r="DR125">
        <f ca="1">IF(AND($B125&gt;0,SUM(DR$3:DR124)=0,SUM($H125:DQ125)=0),$B125,0)</f>
        <v>0</v>
      </c>
      <c r="DS125">
        <f ca="1">IF(AND($B125&gt;0,SUM(DS$3:DS124)=0,SUM($H125:DR125)=0),$B125,0)</f>
        <v>0</v>
      </c>
      <c r="DT125">
        <f ca="1">IF(AND($B125&gt;0,SUM(DT$3:DT124)=0,SUM($H125:DS125)=0),$B125,0)</f>
        <v>0</v>
      </c>
      <c r="DU125">
        <f ca="1">IF(AND($B125&gt;0,SUM(DU$3:DU124)=0,SUM($H125:DT125)=0),$B125,0)</f>
        <v>0</v>
      </c>
      <c r="DV125">
        <f ca="1">IF(AND($B125&gt;0,SUM(DV$3:DV124)=0,SUM($H125:DU125)=0),$B125,0)</f>
        <v>0</v>
      </c>
      <c r="DW125">
        <f ca="1">IF(AND($B125&gt;0,SUM(DW$3:DW124)=0,SUM($H125:DV125)=0),$B125,0)</f>
        <v>0</v>
      </c>
      <c r="DX125">
        <f ca="1">IF(AND($B125&gt;0,SUM(DX$3:DX124)=0,SUM($H125:DW125)=0),$B125,0)</f>
        <v>0</v>
      </c>
      <c r="DY125">
        <f ca="1">IF(AND($B125&gt;0,SUM(DY$3:DY124)=0,SUM($H125:DX125)=0),$B125,0)</f>
        <v>0</v>
      </c>
      <c r="DZ125">
        <f ca="1">IF(AND($B125&gt;0,SUM(DZ$3:DZ124)=0,SUM($H125:DY125)=0),$B125,0)</f>
        <v>0</v>
      </c>
      <c r="EA125">
        <f ca="1">IF(AND($B125&gt;0,SUM(EA$3:EA124)=0,SUM($H125:DZ125)=0),$B125,0)</f>
        <v>0</v>
      </c>
      <c r="EB125">
        <f ca="1">IF(AND($B125&gt;0,SUM(EB$3:EB124)=0,SUM($H125:EA125)=0),$B125,0)</f>
        <v>0</v>
      </c>
      <c r="EC125">
        <f ca="1">IF(AND($B125&gt;0,SUM(EC$3:EC124)=0,SUM($H125:EB125)=0),$B125,0)</f>
        <v>0</v>
      </c>
      <c r="ED125">
        <f ca="1">IF(AND($B125&gt;0,SUM(ED$3:ED124)=0,SUM($H125:EC125)=0),$B125,0)</f>
        <v>0</v>
      </c>
      <c r="EE125">
        <f ca="1">IF(AND($B125&gt;0,SUM(EE$3:EE124)=0,SUM($H125:ED125)=0),$B125,0)</f>
        <v>0</v>
      </c>
      <c r="EF125">
        <f ca="1">IF(AND($B125&gt;0,SUM(EF$3:EF124)=0,SUM($H125:EE125)=0),$B125,0)</f>
        <v>0</v>
      </c>
      <c r="EG125">
        <f ca="1">IF(AND($B125&gt;0,SUM(EG$3:EG124)=0,SUM($H125:EF125)=0),$B125,0)</f>
        <v>0</v>
      </c>
      <c r="EH125">
        <f ca="1">IF(AND($B125&gt;0,SUM(EH$3:EH124)=0,SUM($H125:EG125)=0),$B125,0)</f>
        <v>0</v>
      </c>
      <c r="EI125">
        <f ca="1">IF(AND($B125&gt;0,SUM(EI$3:EI124)=0,SUM($H125:EH125)=0),$B125,0)</f>
        <v>0</v>
      </c>
      <c r="EJ125">
        <f ca="1">IF(AND($B125&gt;0,SUM(EJ$3:EJ124)=0,SUM($H125:EI125)=0),$B125,0)</f>
        <v>0</v>
      </c>
      <c r="EK125">
        <f ca="1">IF(AND($B125&gt;0,SUM(EK$3:EK124)=0,SUM($H125:EJ125)=0),$B125,0)</f>
        <v>0</v>
      </c>
      <c r="EL125">
        <f ca="1">IF(AND($B125&gt;0,SUM(EL$3:EL124)=0,SUM($H125:EK125)=0),$B125,0)</f>
        <v>0</v>
      </c>
      <c r="EM125">
        <f ca="1">IF(AND($B125&gt;0,SUM(EM$3:EM124)=0,SUM($H125:EL125)=0),$B125,0)</f>
        <v>0</v>
      </c>
      <c r="EN125">
        <f ca="1">IF(AND($B125&gt;0,SUM(EN$3:EN124)=0,SUM($H125:EM125)=0),$B125,0)</f>
        <v>0</v>
      </c>
      <c r="EO125">
        <f ca="1">IF(AND($B125&gt;0,SUM(EO$3:EO124)=0,SUM($H125:EN125)=0),$B125,0)</f>
        <v>0</v>
      </c>
      <c r="EP125">
        <f ca="1">IF(AND($B125&gt;0,SUM(EP$3:EP124)=0,SUM($H125:EO125)=0),$B125,0)</f>
        <v>0</v>
      </c>
      <c r="EQ125">
        <f ca="1">IF(AND($B125&gt;0,SUM(EQ$3:EQ124)=0,SUM($H125:EP125)=0),$B125,0)</f>
        <v>0</v>
      </c>
      <c r="ER125">
        <f ca="1">IF(AND($B125&gt;0,SUM(ER$3:ER124)=0,SUM($H125:EQ125)=0),$B125,0)</f>
        <v>0</v>
      </c>
      <c r="ES125">
        <f ca="1">IF(AND($B125&gt;0,SUM(ES$3:ES124)=0,SUM($H125:ER125)=0),$B125,0)</f>
        <v>0</v>
      </c>
      <c r="ET125">
        <f ca="1">IF(AND($B125&gt;0,SUM(ET$3:ET124)=0,SUM($H125:ES125)=0),$B125,0)</f>
        <v>0</v>
      </c>
      <c r="EU125">
        <f ca="1">IF(AND($B125&gt;0,SUM(EU$3:EU124)=0,SUM($H125:ET125)=0),$B125,0)</f>
        <v>0</v>
      </c>
      <c r="EV125">
        <f ca="1">IF(AND($B125&gt;0,SUM(EV$3:EV124)=0,SUM($H125:EU125)=0),$B125,0)</f>
        <v>0</v>
      </c>
      <c r="EW125">
        <f ca="1">IF(AND($B125&gt;0,SUM(EW$3:EW124)=0,SUM($H125:EV125)=0),$B125,0)</f>
        <v>0</v>
      </c>
      <c r="EX125">
        <f ca="1">IF(AND($B125&gt;0,SUM(EX$3:EX124)=0,SUM($H125:EW125)=0),$B125,0)</f>
        <v>0</v>
      </c>
      <c r="EY125">
        <f ca="1">IF(AND($B125&gt;0,SUM(EY$3:EY124)=0,SUM($H125:EX125)=0),$B125,0)</f>
        <v>0</v>
      </c>
      <c r="EZ125">
        <f ca="1">IF(AND($B125&gt;0,SUM(EZ$3:EZ124)=0,SUM($H125:EY125)=0),$B125,0)</f>
        <v>0</v>
      </c>
      <c r="FA125">
        <f ca="1">IF(AND($B125&gt;0,SUM(FA$3:FA124)=0,SUM($H125:EZ125)=0),$B125,0)</f>
        <v>0</v>
      </c>
      <c r="FB125">
        <f ca="1">IF(AND($B125&gt;0,SUM(FB$3:FB124)=0,SUM($H125:FA125)=0),$B125,0)</f>
        <v>0</v>
      </c>
      <c r="FC125">
        <f ca="1">IF(AND($B125&gt;0,SUM(FC$3:FC124)=0,SUM($H125:FB125)=0),$B125,0)</f>
        <v>0</v>
      </c>
      <c r="FD125">
        <f ca="1">IF(AND($B125&gt;0,SUM(FD$3:FD124)=0,SUM($H125:FC125)=0),$B125,0)</f>
        <v>0</v>
      </c>
      <c r="FE125">
        <f ca="1">IF(AND($B125&gt;0,SUM(FE$3:FE124)=0,SUM($H125:FD125)=0),$B125,0)</f>
        <v>0</v>
      </c>
      <c r="FF125">
        <f ca="1">IF(AND($B125&gt;0,SUM(FF$3:FF124)=0,SUM($H125:FE125)=0),$B125,0)</f>
        <v>0</v>
      </c>
      <c r="FG125">
        <f ca="1">IF(AND($B125&gt;0,SUM(FG$3:FG124)=0,SUM($H125:FF125)=0),$B125,0)</f>
        <v>0</v>
      </c>
      <c r="FH125">
        <f ca="1">IF(AND($B125&gt;0,SUM(FH$3:FH124)=0,SUM($H125:FG125)=0),$B125,0)</f>
        <v>0</v>
      </c>
      <c r="FI125">
        <f ca="1">IF(AND($B125&gt;0,SUM(FI$3:FI124)=0,SUM($H125:FH125)=0),$B125,0)</f>
        <v>0</v>
      </c>
      <c r="FJ125">
        <f ca="1">IF(AND($B125&gt;0,SUM(FJ$3:FJ124)=0,SUM($H125:FI125)=0),$B125,0)</f>
        <v>0</v>
      </c>
      <c r="FK125">
        <f ca="1">IF(AND($B125&gt;0,SUM(FK$3:FK124)=0,SUM($H125:FJ125)=0),$B125,0)</f>
        <v>0</v>
      </c>
      <c r="FL125">
        <f ca="1">IF(AND($B125&gt;0,SUM(FL$3:FL124)=0,SUM($H125:FK125)=0),$B125,0)</f>
        <v>0</v>
      </c>
      <c r="FM125">
        <f ca="1">IF(AND($B125&gt;0,SUM(FM$3:FM124)=0,SUM($H125:FL125)=0),$B125,0)</f>
        <v>0</v>
      </c>
      <c r="FN125">
        <f ca="1">IF(AND($B125&gt;0,SUM(FN$3:FN124)=0,SUM($H125:FM125)=0),$B125,0)</f>
        <v>0</v>
      </c>
      <c r="FS125" s="67"/>
      <c r="FT125" s="67"/>
      <c r="FU125" s="342"/>
      <c r="FV125" s="67"/>
      <c r="FY125" s="249"/>
      <c r="FZ125" s="67"/>
      <c r="GA125" s="67" t="str">
        <f>""</f>
        <v/>
      </c>
      <c r="GB125" s="67"/>
      <c r="GE125" s="67"/>
      <c r="GF125" s="67"/>
      <c r="GG125" s="67" t="str">
        <f>""</f>
        <v/>
      </c>
      <c r="GH125" s="67"/>
    </row>
    <row r="126" spans="1:190" ht="15.75" thickBot="1" x14ac:dyDescent="0.3">
      <c r="A126">
        <v>126</v>
      </c>
      <c r="B126">
        <v>0</v>
      </c>
      <c r="C126" s="240">
        <f t="shared" ref="C126:C127" ca="1" si="18">OFFSET(FS126,0,$A$1,1,1)</f>
        <v>0</v>
      </c>
      <c r="D126" s="240">
        <f t="shared" ref="D126:D127" ca="1" si="19">OFFSET(FT126,0,$A$1,1,1)</f>
        <v>0</v>
      </c>
      <c r="E126" s="240">
        <f t="shared" ref="E126:E127" ca="1" si="20">OFFSET(FU126,0,$A$1,1,1)</f>
        <v>0</v>
      </c>
      <c r="F126" s="240">
        <f t="shared" ref="F126:F127" ca="1" si="21">OFFSET(FV126,0,$A$1,1,1)</f>
        <v>0</v>
      </c>
      <c r="G126" s="47">
        <f ca="1">INDEX($I$2:$FN$2,ROWS(G$2:G126))</f>
        <v>1</v>
      </c>
      <c r="H126">
        <v>0</v>
      </c>
      <c r="I126">
        <f ca="1">IF(AND($B126&gt;0,SUM(I$3:I125)=0,SUM($H126:H126)=0),$B126,0)</f>
        <v>0</v>
      </c>
      <c r="J126">
        <f ca="1">IF(AND($B126&gt;0,SUM(J$3:J125)=0,SUM($H126:I126)=0),$B126,0)</f>
        <v>0</v>
      </c>
      <c r="K126">
        <f ca="1">IF(AND($B126&gt;0,SUM(K$3:K125)=0,SUM($H126:J126)=0),$B126,0)</f>
        <v>0</v>
      </c>
      <c r="L126">
        <f ca="1">IF(AND($B126&gt;0,SUM(L$3:L125)=0,SUM($H126:K126)=0),$B126,0)</f>
        <v>0</v>
      </c>
      <c r="M126">
        <f ca="1">IF(AND($B126&gt;0,SUM(M$3:M125)=0,SUM($H126:L126)=0),$B126,0)</f>
        <v>0</v>
      </c>
      <c r="N126">
        <f ca="1">IF(AND($B126&gt;0,SUM(N$3:N125)=0,SUM($H126:M126)=0),$B126,0)</f>
        <v>0</v>
      </c>
      <c r="O126">
        <f ca="1">IF(AND($B126&gt;0,SUM(O$3:O125)=0,SUM($H126:N126)=0),$B126,0)</f>
        <v>0</v>
      </c>
      <c r="P126">
        <f ca="1">IF(AND($B126&gt;0,SUM(P$3:P125)=0,SUM($H126:O126)=0),$B126,0)</f>
        <v>0</v>
      </c>
      <c r="Q126">
        <f ca="1">IF(AND($B126&gt;0,SUM(Q$3:Q125)=0,SUM($H126:P126)=0),$B126,0)</f>
        <v>0</v>
      </c>
      <c r="R126">
        <f ca="1">IF(AND($B126&gt;0,SUM(R$3:R125)=0,SUM($H126:Q126)=0),$B126,0)</f>
        <v>0</v>
      </c>
      <c r="S126">
        <f ca="1">IF(AND($B126&gt;0,SUM(S$3:S125)=0,SUM($H126:R126)=0),$B126,0)</f>
        <v>0</v>
      </c>
      <c r="T126">
        <f ca="1">IF(AND($B126&gt;0,SUM(T$3:T125)=0,SUM($H126:S126)=0),$B126,0)</f>
        <v>0</v>
      </c>
      <c r="U126">
        <f ca="1">IF(AND($B126&gt;0,SUM(U$3:U125)=0,SUM($H126:T126)=0),$B126,0)</f>
        <v>0</v>
      </c>
      <c r="V126">
        <f ca="1">IF(AND($B126&gt;0,SUM(V$3:V125)=0,SUM($H126:U126)=0),$B126,0)</f>
        <v>0</v>
      </c>
      <c r="W126">
        <f ca="1">IF(AND($B126&gt;0,SUM(W$3:W125)=0,SUM($H126:V126)=0),$B126,0)</f>
        <v>0</v>
      </c>
      <c r="X126">
        <f ca="1">IF(AND($B126&gt;0,SUM(X$3:X125)=0,SUM($H126:W126)=0),$B126,0)</f>
        <v>0</v>
      </c>
      <c r="Y126">
        <f ca="1">IF(AND($B126&gt;0,SUM(Y$3:Y125)=0,SUM($H126:X126)=0),$B126,0)</f>
        <v>0</v>
      </c>
      <c r="Z126">
        <f ca="1">IF(AND($B126&gt;0,SUM(Z$3:Z125)=0,SUM($H126:Y126)=0),$B126,0)</f>
        <v>0</v>
      </c>
      <c r="AA126">
        <f ca="1">IF(AND($B126&gt;0,SUM(AA$3:AA125)=0,SUM($H126:Z126)=0),$B126,0)</f>
        <v>0</v>
      </c>
      <c r="AB126">
        <f ca="1">IF(AND($B126&gt;0,SUM(AB$3:AB125)=0,SUM($H126:AA126)=0),$B126,0)</f>
        <v>0</v>
      </c>
      <c r="AC126">
        <f ca="1">IF(AND($B126&gt;0,SUM(AC$3:AC125)=0,SUM($H126:AB126)=0),$B126,0)</f>
        <v>0</v>
      </c>
      <c r="AD126">
        <f ca="1">IF(AND($B126&gt;0,SUM(AD$3:AD125)=0,SUM($H126:AC126)=0),$B126,0)</f>
        <v>0</v>
      </c>
      <c r="AE126">
        <f ca="1">IF(AND($B126&gt;0,SUM(AE$3:AE125)=0,SUM($H126:AD126)=0),$B126,0)</f>
        <v>0</v>
      </c>
      <c r="AF126">
        <f ca="1">IF(AND($B126&gt;0,SUM(AF$3:AF125)=0,SUM($H126:AE126)=0),$B126,0)</f>
        <v>0</v>
      </c>
      <c r="AG126">
        <f ca="1">IF(AND($B126&gt;0,SUM(AG$3:AG125)=0,SUM($H126:AF126)=0),$B126,0)</f>
        <v>0</v>
      </c>
      <c r="AH126">
        <f ca="1">IF(AND($B126&gt;0,SUM(AH$3:AH125)=0,SUM($H126:AG126)=0),$B126,0)</f>
        <v>0</v>
      </c>
      <c r="AI126">
        <f ca="1">IF(AND($B126&gt;0,SUM(AI$3:AI125)=0,SUM($H126:AH126)=0),$B126,0)</f>
        <v>0</v>
      </c>
      <c r="AJ126">
        <f ca="1">IF(AND($B126&gt;0,SUM(AJ$3:AJ125)=0,SUM($H126:AI126)=0),$B126,0)</f>
        <v>0</v>
      </c>
      <c r="AK126">
        <f ca="1">IF(AND($B126&gt;0,SUM(AK$3:AK125)=0,SUM($H126:AJ126)=0),$B126,0)</f>
        <v>0</v>
      </c>
      <c r="AL126">
        <f ca="1">IF(AND($B126&gt;0,SUM(AL$3:AL125)=0,SUM($H126:AK126)=0),$B126,0)</f>
        <v>0</v>
      </c>
      <c r="AM126">
        <f ca="1">IF(AND($B126&gt;0,SUM(AM$3:AM125)=0,SUM($H126:AL126)=0),$B126,0)</f>
        <v>0</v>
      </c>
      <c r="AN126">
        <f ca="1">IF(AND($B126&gt;0,SUM(AN$3:AN125)=0,SUM($H126:AM126)=0),$B126,0)</f>
        <v>0</v>
      </c>
      <c r="AO126">
        <f ca="1">IF(AND($B126&gt;0,SUM(AO$3:AO125)=0,SUM($H126:AN126)=0),$B126,0)</f>
        <v>0</v>
      </c>
      <c r="AP126">
        <f ca="1">IF(AND($B126&gt;0,SUM(AP$3:AP125)=0,SUM($H126:AO126)=0),$B126,0)</f>
        <v>0</v>
      </c>
      <c r="AQ126">
        <f ca="1">IF(AND($B126&gt;0,SUM(AQ$3:AQ125)=0,SUM($H126:AP126)=0),$B126,0)</f>
        <v>0</v>
      </c>
      <c r="AR126">
        <f ca="1">IF(AND($B126&gt;0,SUM(AR$3:AR125)=0,SUM($H126:AQ126)=0),$B126,0)</f>
        <v>0</v>
      </c>
      <c r="AS126">
        <f ca="1">IF(AND($B126&gt;0,SUM(AS$3:AS125)=0,SUM($H126:AR126)=0),$B126,0)</f>
        <v>0</v>
      </c>
      <c r="AT126">
        <f ca="1">IF(AND($B126&gt;0,SUM(AT$3:AT125)=0,SUM($H126:AS126)=0),$B126,0)</f>
        <v>0</v>
      </c>
      <c r="AU126">
        <f ca="1">IF(AND($B126&gt;0,SUM(AU$3:AU125)=0,SUM($H126:AT126)=0),$B126,0)</f>
        <v>0</v>
      </c>
      <c r="AV126">
        <f ca="1">IF(AND($B126&gt;0,SUM(AV$3:AV125)=0,SUM($H126:AU126)=0),$B126,0)</f>
        <v>0</v>
      </c>
      <c r="AW126">
        <f ca="1">IF(AND($B126&gt;0,SUM(AW$3:AW125)=0,SUM($H126:AV126)=0),$B126,0)</f>
        <v>0</v>
      </c>
      <c r="AX126">
        <f ca="1">IF(AND($B126&gt;0,SUM(AX$3:AX125)=0,SUM($H126:AW126)=0),$B126,0)</f>
        <v>0</v>
      </c>
      <c r="AY126">
        <f ca="1">IF(AND($B126&gt;0,SUM(AY$3:AY125)=0,SUM($H126:AX126)=0),$B126,0)</f>
        <v>0</v>
      </c>
      <c r="AZ126">
        <f ca="1">IF(AND($B126&gt;0,SUM(AZ$3:AZ125)=0,SUM($H126:AY126)=0),$B126,0)</f>
        <v>0</v>
      </c>
      <c r="BA126">
        <f ca="1">IF(AND($B126&gt;0,SUM(BA$3:BA125)=0,SUM($H126:AZ126)=0),$B126,0)</f>
        <v>0</v>
      </c>
      <c r="BB126">
        <f ca="1">IF(AND($B126&gt;0,SUM(BB$3:BB125)=0,SUM($H126:BA126)=0),$B126,0)</f>
        <v>0</v>
      </c>
      <c r="BC126">
        <f ca="1">IF(AND($B126&gt;0,SUM(BC$3:BC125)=0,SUM($H126:BB126)=0),$B126,0)</f>
        <v>0</v>
      </c>
      <c r="BD126">
        <f ca="1">IF(AND($B126&gt;0,SUM(BD$3:BD125)=0,SUM($H126:BC126)=0),$B126,0)</f>
        <v>0</v>
      </c>
      <c r="BE126">
        <f ca="1">IF(AND($B126&gt;0,SUM(BE$3:BE125)=0,SUM($H126:BD126)=0),$B126,0)</f>
        <v>0</v>
      </c>
      <c r="BF126">
        <f ca="1">IF(AND($B126&gt;0,SUM(BF$3:BF125)=0,SUM($H126:BE126)=0),$B126,0)</f>
        <v>0</v>
      </c>
      <c r="BG126">
        <f ca="1">IF(AND($B126&gt;0,SUM(BG$3:BG125)=0,SUM($H126:BF126)=0),$B126,0)</f>
        <v>0</v>
      </c>
      <c r="BH126">
        <f ca="1">IF(AND($B126&gt;0,SUM(BH$3:BH125)=0,SUM($H126:BG126)=0),$B126,0)</f>
        <v>0</v>
      </c>
      <c r="BI126">
        <f ca="1">IF(AND($B126&gt;0,SUM(BI$3:BI125)=0,SUM($H126:BH126)=0),$B126,0)</f>
        <v>0</v>
      </c>
      <c r="BJ126">
        <f ca="1">IF(AND($B126&gt;0,SUM(BJ$3:BJ125)=0,SUM($H126:BI126)=0),$B126,0)</f>
        <v>0</v>
      </c>
      <c r="BK126">
        <f ca="1">IF(AND($B126&gt;0,SUM(BK$3:BK125)=0,SUM($H126:BJ126)=0),$B126,0)</f>
        <v>0</v>
      </c>
      <c r="BL126">
        <f ca="1">IF(AND($B126&gt;0,SUM(BL$3:BL125)=0,SUM($H126:BK126)=0),$B126,0)</f>
        <v>0</v>
      </c>
      <c r="BM126">
        <f ca="1">IF(AND($B126&gt;0,SUM(BM$3:BM125)=0,SUM($H126:BL126)=0),$B126,0)</f>
        <v>0</v>
      </c>
      <c r="BN126">
        <f ca="1">IF(AND($B126&gt;0,SUM(BN$3:BN125)=0,SUM($H126:BM126)=0),$B126,0)</f>
        <v>0</v>
      </c>
      <c r="BO126">
        <f ca="1">IF(AND($B126&gt;0,SUM(BO$3:BO125)=0,SUM($H126:BN126)=0),$B126,0)</f>
        <v>0</v>
      </c>
      <c r="BP126">
        <f ca="1">IF(AND($B126&gt;0,SUM(BP$3:BP125)=0,SUM($H126:BO126)=0),$B126,0)</f>
        <v>0</v>
      </c>
      <c r="BQ126">
        <f ca="1">IF(AND($B126&gt;0,SUM(BQ$3:BQ125)=0,SUM($H126:BP126)=0),$B126,0)</f>
        <v>0</v>
      </c>
      <c r="BR126">
        <f ca="1">IF(AND($B126&gt;0,SUM(BR$3:BR125)=0,SUM($H126:BQ126)=0),$B126,0)</f>
        <v>0</v>
      </c>
      <c r="BS126">
        <f ca="1">IF(AND($B126&gt;0,SUM(BS$3:BS125)=0,SUM($H126:BR126)=0),$B126,0)</f>
        <v>0</v>
      </c>
      <c r="BT126">
        <f ca="1">IF(AND($B126&gt;0,SUM(BT$3:BT125)=0,SUM($H126:BS126)=0),$B126,0)</f>
        <v>0</v>
      </c>
      <c r="BU126">
        <f ca="1">IF(AND($B126&gt;0,SUM(BU$3:BU125)=0,SUM($H126:BT126)=0),$B126,0)</f>
        <v>0</v>
      </c>
      <c r="BV126">
        <f ca="1">IF(AND($B126&gt;0,SUM(BV$3:BV125)=0,SUM($H126:BU126)=0),$B126,0)</f>
        <v>0</v>
      </c>
      <c r="BW126">
        <f ca="1">IF(AND($B126&gt;0,SUM(BW$3:BW125)=0,SUM($H126:BV126)=0),$B126,0)</f>
        <v>0</v>
      </c>
      <c r="BX126">
        <f ca="1">IF(AND($B126&gt;0,SUM(BX$3:BX125)=0,SUM($H126:BW126)=0),$B126,0)</f>
        <v>0</v>
      </c>
      <c r="BY126">
        <f ca="1">IF(AND($B126&gt;0,SUM(BY$3:BY125)=0,SUM($H126:BX126)=0),$B126,0)</f>
        <v>0</v>
      </c>
      <c r="BZ126">
        <f ca="1">IF(AND($B126&gt;0,SUM(BZ$3:BZ125)=0,SUM($H126:BY126)=0),$B126,0)</f>
        <v>0</v>
      </c>
      <c r="CA126">
        <f ca="1">IF(AND($B126&gt;0,SUM(CA$3:CA125)=0,SUM($H126:BZ126)=0),$B126,0)</f>
        <v>0</v>
      </c>
      <c r="CB126">
        <f ca="1">IF(AND($B126&gt;0,SUM(CB$3:CB125)=0,SUM($H126:CA126)=0),$B126,0)</f>
        <v>0</v>
      </c>
      <c r="CC126">
        <f ca="1">IF(AND($B126&gt;0,SUM(CC$3:CC125)=0,SUM($H126:CB126)=0),$B126,0)</f>
        <v>0</v>
      </c>
      <c r="CD126">
        <f ca="1">IF(AND($B126&gt;0,SUM(CD$3:CD125)=0,SUM($H126:CC126)=0),$B126,0)</f>
        <v>0</v>
      </c>
      <c r="CE126">
        <f ca="1">IF(AND($B126&gt;0,SUM(CE$3:CE125)=0,SUM($H126:CD126)=0),$B126,0)</f>
        <v>0</v>
      </c>
      <c r="CF126">
        <f ca="1">IF(AND($B126&gt;0,SUM(CF$3:CF125)=0,SUM($H126:CE126)=0),$B126,0)</f>
        <v>0</v>
      </c>
      <c r="CG126">
        <f ca="1">IF(AND($B126&gt;0,SUM(CG$3:CG125)=0,SUM($H126:CF126)=0),$B126,0)</f>
        <v>0</v>
      </c>
      <c r="CH126">
        <f ca="1">IF(AND($B126&gt;0,SUM(CH$3:CH125)=0,SUM($H126:CG126)=0),$B126,0)</f>
        <v>0</v>
      </c>
      <c r="CI126">
        <f ca="1">IF(AND($B126&gt;0,SUM(CI$3:CI125)=0,SUM($H126:CH126)=0),$B126,0)</f>
        <v>0</v>
      </c>
      <c r="CJ126">
        <f ca="1">IF(AND($B126&gt;0,SUM(CJ$3:CJ125)=0,SUM($H126:CI126)=0),$B126,0)</f>
        <v>0</v>
      </c>
      <c r="CK126">
        <f ca="1">IF(AND($B126&gt;0,SUM(CK$3:CK125)=0,SUM($H126:CJ126)=0),$B126,0)</f>
        <v>0</v>
      </c>
      <c r="CL126">
        <f ca="1">IF(AND($B126&gt;0,SUM(CL$3:CL125)=0,SUM($H126:CK126)=0),$B126,0)</f>
        <v>0</v>
      </c>
      <c r="CM126">
        <f ca="1">IF(AND($B126&gt;0,SUM(CM$3:CM125)=0,SUM($H126:CL126)=0),$B126,0)</f>
        <v>0</v>
      </c>
      <c r="CN126">
        <f ca="1">IF(AND($B126&gt;0,SUM(CN$3:CN125)=0,SUM($H126:CM126)=0),$B126,0)</f>
        <v>0</v>
      </c>
      <c r="CO126">
        <f ca="1">IF(AND($B126&gt;0,SUM(CO$3:CO125)=0,SUM($H126:CN126)=0),$B126,0)</f>
        <v>0</v>
      </c>
      <c r="CP126">
        <f ca="1">IF(AND($B126&gt;0,SUM(CP$3:CP125)=0,SUM($H126:CO126)=0),$B126,0)</f>
        <v>0</v>
      </c>
      <c r="CQ126">
        <f ca="1">IF(AND($B126&gt;0,SUM(CQ$3:CQ125)=0,SUM($H126:CP126)=0),$B126,0)</f>
        <v>0</v>
      </c>
      <c r="CR126">
        <f ca="1">IF(AND($B126&gt;0,SUM(CR$3:CR125)=0,SUM($H126:CQ126)=0),$B126,0)</f>
        <v>0</v>
      </c>
      <c r="CS126">
        <f ca="1">IF(AND($B126&gt;0,SUM(CS$3:CS125)=0,SUM($H126:CR126)=0),$B126,0)</f>
        <v>0</v>
      </c>
      <c r="CT126">
        <f ca="1">IF(AND($B126&gt;0,SUM(CT$3:CT125)=0,SUM($H126:CS126)=0),$B126,0)</f>
        <v>0</v>
      </c>
      <c r="CU126">
        <f ca="1">IF(AND($B126&gt;0,SUM(CU$3:CU125)=0,SUM($H126:CT126)=0),$B126,0)</f>
        <v>0</v>
      </c>
      <c r="CV126">
        <f ca="1">IF(AND($B126&gt;0,SUM(CV$3:CV125)=0,SUM($H126:CU126)=0),$B126,0)</f>
        <v>0</v>
      </c>
      <c r="CW126">
        <f ca="1">IF(AND($B126&gt;0,SUM(CW$3:CW125)=0,SUM($H126:CV126)=0),$B126,0)</f>
        <v>0</v>
      </c>
      <c r="CX126">
        <f ca="1">IF(AND($B126&gt;0,SUM(CX$3:CX125)=0,SUM($H126:CW126)=0),$B126,0)</f>
        <v>0</v>
      </c>
      <c r="CY126">
        <f ca="1">IF(AND($B126&gt;0,SUM(CY$3:CY125)=0,SUM($H126:CX126)=0),$B126,0)</f>
        <v>0</v>
      </c>
      <c r="CZ126">
        <f ca="1">IF(AND($B126&gt;0,SUM(CZ$3:CZ125)=0,SUM($H126:CY126)=0),$B126,0)</f>
        <v>0</v>
      </c>
      <c r="DA126">
        <f ca="1">IF(AND($B126&gt;0,SUM(DA$3:DA125)=0,SUM($H126:CZ126)=0),$B126,0)</f>
        <v>0</v>
      </c>
      <c r="DB126">
        <f ca="1">IF(AND($B126&gt;0,SUM(DB$3:DB125)=0,SUM($H126:DA126)=0),$B126,0)</f>
        <v>0</v>
      </c>
      <c r="DC126">
        <f ca="1">IF(AND($B126&gt;0,SUM(DC$3:DC125)=0,SUM($H126:DB126)=0),$B126,0)</f>
        <v>0</v>
      </c>
      <c r="DD126">
        <f ca="1">IF(AND($B126&gt;0,SUM(DD$3:DD125)=0,SUM($H126:DC126)=0),$B126,0)</f>
        <v>0</v>
      </c>
      <c r="DE126">
        <f ca="1">IF(AND($B126&gt;0,SUM(DE$3:DE125)=0,SUM($H126:DD126)=0),$B126,0)</f>
        <v>0</v>
      </c>
      <c r="DF126">
        <f ca="1">IF(AND($B126&gt;0,SUM(DF$3:DF125)=0,SUM($H126:DE126)=0),$B126,0)</f>
        <v>0</v>
      </c>
      <c r="DG126">
        <f ca="1">IF(AND($B126&gt;0,SUM(DG$3:DG125)=0,SUM($H126:DF126)=0),$B126,0)</f>
        <v>0</v>
      </c>
      <c r="DH126">
        <f ca="1">IF(AND($B126&gt;0,SUM(DH$3:DH125)=0,SUM($H126:DG126)=0),$B126,0)</f>
        <v>0</v>
      </c>
      <c r="DI126">
        <f ca="1">IF(AND($B126&gt;0,SUM(DI$3:DI125)=0,SUM($H126:DH126)=0),$B126,0)</f>
        <v>0</v>
      </c>
      <c r="DJ126">
        <f ca="1">IF(AND($B126&gt;0,SUM(DJ$3:DJ125)=0,SUM($H126:DI126)=0),$B126,0)</f>
        <v>0</v>
      </c>
      <c r="DK126">
        <f ca="1">IF(AND($B126&gt;0,SUM(DK$3:DK125)=0,SUM($H126:DJ126)=0),$B126,0)</f>
        <v>0</v>
      </c>
      <c r="DL126">
        <f ca="1">IF(AND($B126&gt;0,SUM(DL$3:DL125)=0,SUM($H126:DK126)=0),$B126,0)</f>
        <v>0</v>
      </c>
      <c r="DM126">
        <f ca="1">IF(AND($B126&gt;0,SUM(DM$3:DM125)=0,SUM($H126:DL126)=0),$B126,0)</f>
        <v>0</v>
      </c>
      <c r="DN126">
        <f ca="1">IF(AND($B126&gt;0,SUM(DN$3:DN125)=0,SUM($H126:DM126)=0),$B126,0)</f>
        <v>0</v>
      </c>
      <c r="DO126">
        <f ca="1">IF(AND($B126&gt;0,SUM(DO$3:DO125)=0,SUM($H126:DN126)=0),$B126,0)</f>
        <v>0</v>
      </c>
      <c r="DP126">
        <f ca="1">IF(AND($B126&gt;0,SUM(DP$3:DP125)=0,SUM($H126:DO126)=0),$B126,0)</f>
        <v>0</v>
      </c>
      <c r="DQ126">
        <f ca="1">IF(AND($B126&gt;0,SUM(DQ$3:DQ125)=0,SUM($H126:DP126)=0),$B126,0)</f>
        <v>0</v>
      </c>
      <c r="DR126">
        <f ca="1">IF(AND($B126&gt;0,SUM(DR$3:DR125)=0,SUM($H126:DQ126)=0),$B126,0)</f>
        <v>0</v>
      </c>
      <c r="DS126">
        <f ca="1">IF(AND($B126&gt;0,SUM(DS$3:DS125)=0,SUM($H126:DR126)=0),$B126,0)</f>
        <v>0</v>
      </c>
      <c r="DT126">
        <f ca="1">IF(AND($B126&gt;0,SUM(DT$3:DT125)=0,SUM($H126:DS126)=0),$B126,0)</f>
        <v>0</v>
      </c>
      <c r="DU126">
        <f ca="1">IF(AND($B126&gt;0,SUM(DU$3:DU125)=0,SUM($H126:DT126)=0),$B126,0)</f>
        <v>0</v>
      </c>
      <c r="DV126">
        <f ca="1">IF(AND($B126&gt;0,SUM(DV$3:DV125)=0,SUM($H126:DU126)=0),$B126,0)</f>
        <v>0</v>
      </c>
      <c r="DW126">
        <f ca="1">IF(AND($B126&gt;0,SUM(DW$3:DW125)=0,SUM($H126:DV126)=0),$B126,0)</f>
        <v>0</v>
      </c>
      <c r="DX126">
        <f ca="1">IF(AND($B126&gt;0,SUM(DX$3:DX125)=0,SUM($H126:DW126)=0),$B126,0)</f>
        <v>0</v>
      </c>
      <c r="DY126">
        <f ca="1">IF(AND($B126&gt;0,SUM(DY$3:DY125)=0,SUM($H126:DX126)=0),$B126,0)</f>
        <v>0</v>
      </c>
      <c r="DZ126">
        <f ca="1">IF(AND($B126&gt;0,SUM(DZ$3:DZ125)=0,SUM($H126:DY126)=0),$B126,0)</f>
        <v>0</v>
      </c>
      <c r="EA126">
        <f ca="1">IF(AND($B126&gt;0,SUM(EA$3:EA125)=0,SUM($H126:DZ126)=0),$B126,0)</f>
        <v>0</v>
      </c>
      <c r="EB126">
        <f ca="1">IF(AND($B126&gt;0,SUM(EB$3:EB125)=0,SUM($H126:EA126)=0),$B126,0)</f>
        <v>0</v>
      </c>
      <c r="EC126">
        <f ca="1">IF(AND($B126&gt;0,SUM(EC$3:EC125)=0,SUM($H126:EB126)=0),$B126,0)</f>
        <v>0</v>
      </c>
      <c r="ED126">
        <f ca="1">IF(AND($B126&gt;0,SUM(ED$3:ED125)=0,SUM($H126:EC126)=0),$B126,0)</f>
        <v>0</v>
      </c>
      <c r="EE126">
        <f ca="1">IF(AND($B126&gt;0,SUM(EE$3:EE125)=0,SUM($H126:ED126)=0),$B126,0)</f>
        <v>0</v>
      </c>
      <c r="EF126">
        <f ca="1">IF(AND($B126&gt;0,SUM(EF$3:EF125)=0,SUM($H126:EE126)=0),$B126,0)</f>
        <v>0</v>
      </c>
      <c r="EG126">
        <f ca="1">IF(AND($B126&gt;0,SUM(EG$3:EG125)=0,SUM($H126:EF126)=0),$B126,0)</f>
        <v>0</v>
      </c>
      <c r="EH126">
        <f ca="1">IF(AND($B126&gt;0,SUM(EH$3:EH125)=0,SUM($H126:EG126)=0),$B126,0)</f>
        <v>0</v>
      </c>
      <c r="EI126">
        <f ca="1">IF(AND($B126&gt;0,SUM(EI$3:EI125)=0,SUM($H126:EH126)=0),$B126,0)</f>
        <v>0</v>
      </c>
      <c r="EJ126">
        <f ca="1">IF(AND($B126&gt;0,SUM(EJ$3:EJ125)=0,SUM($H126:EI126)=0),$B126,0)</f>
        <v>0</v>
      </c>
      <c r="EK126">
        <f ca="1">IF(AND($B126&gt;0,SUM(EK$3:EK125)=0,SUM($H126:EJ126)=0),$B126,0)</f>
        <v>0</v>
      </c>
      <c r="EL126">
        <f ca="1">IF(AND($B126&gt;0,SUM(EL$3:EL125)=0,SUM($H126:EK126)=0),$B126,0)</f>
        <v>0</v>
      </c>
      <c r="EM126">
        <f ca="1">IF(AND($B126&gt;0,SUM(EM$3:EM125)=0,SUM($H126:EL126)=0),$B126,0)</f>
        <v>0</v>
      </c>
      <c r="EN126">
        <f ca="1">IF(AND($B126&gt;0,SUM(EN$3:EN125)=0,SUM($H126:EM126)=0),$B126,0)</f>
        <v>0</v>
      </c>
      <c r="EO126">
        <f ca="1">IF(AND($B126&gt;0,SUM(EO$3:EO125)=0,SUM($H126:EN126)=0),$B126,0)</f>
        <v>0</v>
      </c>
      <c r="EP126">
        <f ca="1">IF(AND($B126&gt;0,SUM(EP$3:EP125)=0,SUM($H126:EO126)=0),$B126,0)</f>
        <v>0</v>
      </c>
      <c r="EQ126">
        <f ca="1">IF(AND($B126&gt;0,SUM(EQ$3:EQ125)=0,SUM($H126:EP126)=0),$B126,0)</f>
        <v>0</v>
      </c>
      <c r="ER126">
        <f ca="1">IF(AND($B126&gt;0,SUM(ER$3:ER125)=0,SUM($H126:EQ126)=0),$B126,0)</f>
        <v>0</v>
      </c>
      <c r="ES126">
        <f ca="1">IF(AND($B126&gt;0,SUM(ES$3:ES125)=0,SUM($H126:ER126)=0),$B126,0)</f>
        <v>0</v>
      </c>
      <c r="ET126">
        <f ca="1">IF(AND($B126&gt;0,SUM(ET$3:ET125)=0,SUM($H126:ES126)=0),$B126,0)</f>
        <v>0</v>
      </c>
      <c r="EU126">
        <f ca="1">IF(AND($B126&gt;0,SUM(EU$3:EU125)=0,SUM($H126:ET126)=0),$B126,0)</f>
        <v>0</v>
      </c>
      <c r="EV126">
        <f ca="1">IF(AND($B126&gt;0,SUM(EV$3:EV125)=0,SUM($H126:EU126)=0),$B126,0)</f>
        <v>0</v>
      </c>
      <c r="EW126">
        <f ca="1">IF(AND($B126&gt;0,SUM(EW$3:EW125)=0,SUM($H126:EV126)=0),$B126,0)</f>
        <v>0</v>
      </c>
      <c r="EX126">
        <f ca="1">IF(AND($B126&gt;0,SUM(EX$3:EX125)=0,SUM($H126:EW126)=0),$B126,0)</f>
        <v>0</v>
      </c>
      <c r="EY126">
        <f ca="1">IF(AND($B126&gt;0,SUM(EY$3:EY125)=0,SUM($H126:EX126)=0),$B126,0)</f>
        <v>0</v>
      </c>
      <c r="EZ126">
        <f ca="1">IF(AND($B126&gt;0,SUM(EZ$3:EZ125)=0,SUM($H126:EY126)=0),$B126,0)</f>
        <v>0</v>
      </c>
      <c r="FA126">
        <f ca="1">IF(AND($B126&gt;0,SUM(FA$3:FA125)=0,SUM($H126:EZ126)=0),$B126,0)</f>
        <v>0</v>
      </c>
      <c r="FB126">
        <f ca="1">IF(AND($B126&gt;0,SUM(FB$3:FB125)=0,SUM($H126:FA126)=0),$B126,0)</f>
        <v>0</v>
      </c>
      <c r="FC126">
        <f ca="1">IF(AND($B126&gt;0,SUM(FC$3:FC125)=0,SUM($H126:FB126)=0),$B126,0)</f>
        <v>0</v>
      </c>
      <c r="FD126">
        <f ca="1">IF(AND($B126&gt;0,SUM(FD$3:FD125)=0,SUM($H126:FC126)=0),$B126,0)</f>
        <v>0</v>
      </c>
      <c r="FE126">
        <f ca="1">IF(AND($B126&gt;0,SUM(FE$3:FE125)=0,SUM($H126:FD126)=0),$B126,0)</f>
        <v>0</v>
      </c>
      <c r="FF126">
        <f ca="1">IF(AND($B126&gt;0,SUM(FF$3:FF125)=0,SUM($H126:FE126)=0),$B126,0)</f>
        <v>0</v>
      </c>
      <c r="FG126">
        <f ca="1">IF(AND($B126&gt;0,SUM(FG$3:FG125)=0,SUM($H126:FF126)=0),$B126,0)</f>
        <v>0</v>
      </c>
      <c r="FH126">
        <f ca="1">IF(AND($B126&gt;0,SUM(FH$3:FH125)=0,SUM($H126:FG126)=0),$B126,0)</f>
        <v>0</v>
      </c>
      <c r="FI126">
        <f ca="1">IF(AND($B126&gt;0,SUM(FI$3:FI125)=0,SUM($H126:FH126)=0),$B126,0)</f>
        <v>0</v>
      </c>
      <c r="FJ126">
        <f ca="1">IF(AND($B126&gt;0,SUM(FJ$3:FJ125)=0,SUM($H126:FI126)=0),$B126,0)</f>
        <v>0</v>
      </c>
      <c r="FK126">
        <f ca="1">IF(AND($B126&gt;0,SUM(FK$3:FK125)=0,SUM($H126:FJ126)=0),$B126,0)</f>
        <v>0</v>
      </c>
      <c r="FL126">
        <f ca="1">IF(AND($B126&gt;0,SUM(FL$3:FL125)=0,SUM($H126:FK126)=0),$B126,0)</f>
        <v>0</v>
      </c>
      <c r="FM126">
        <f ca="1">IF(AND($B126&gt;0,SUM(FM$3:FM125)=0,SUM($H126:FL126)=0),$B126,0)</f>
        <v>0</v>
      </c>
      <c r="FN126">
        <f ca="1">IF(AND($B126&gt;0,SUM(FN$3:FN125)=0,SUM($H126:FM126)=0),$B126,0)</f>
        <v>0</v>
      </c>
      <c r="FS126" s="67"/>
      <c r="FT126" s="67"/>
      <c r="FU126" s="342"/>
      <c r="FV126" s="67"/>
      <c r="FY126" s="249"/>
      <c r="FZ126" s="67"/>
      <c r="GA126" s="67" t="str">
        <f>""</f>
        <v/>
      </c>
      <c r="GB126" s="67"/>
      <c r="GE126" s="67"/>
      <c r="GF126" s="67"/>
      <c r="GG126" s="67" t="str">
        <f>""</f>
        <v/>
      </c>
      <c r="GH126" s="67"/>
    </row>
    <row r="127" spans="1:190" ht="15.75" thickBot="1" x14ac:dyDescent="0.3">
      <c r="A127">
        <v>127</v>
      </c>
      <c r="B127">
        <v>0</v>
      </c>
      <c r="C127" s="240">
        <f t="shared" ca="1" si="18"/>
        <v>0</v>
      </c>
      <c r="D127" s="240">
        <f t="shared" ca="1" si="19"/>
        <v>0</v>
      </c>
      <c r="E127" s="240">
        <f t="shared" ca="1" si="20"/>
        <v>0</v>
      </c>
      <c r="F127" s="240">
        <f t="shared" ca="1" si="21"/>
        <v>0</v>
      </c>
      <c r="G127" s="47">
        <f ca="1">INDEX($I$2:$FN$2,ROWS(G$2:G127))</f>
        <v>1</v>
      </c>
      <c r="H127">
        <v>0</v>
      </c>
      <c r="I127">
        <f ca="1">IF(AND($B127&gt;0,SUM(I$3:I126)=0,SUM($H127:H127)=0),$B127,0)</f>
        <v>0</v>
      </c>
      <c r="J127">
        <f ca="1">IF(AND($B127&gt;0,SUM(J$3:J126)=0,SUM($H127:I127)=0),$B127,0)</f>
        <v>0</v>
      </c>
      <c r="K127">
        <f ca="1">IF(AND($B127&gt;0,SUM(K$3:K126)=0,SUM($H127:J127)=0),$B127,0)</f>
        <v>0</v>
      </c>
      <c r="L127">
        <f ca="1">IF(AND($B127&gt;0,SUM(L$3:L126)=0,SUM($H127:K127)=0),$B127,0)</f>
        <v>0</v>
      </c>
      <c r="M127">
        <f ca="1">IF(AND($B127&gt;0,SUM(M$3:M126)=0,SUM($H127:L127)=0),$B127,0)</f>
        <v>0</v>
      </c>
      <c r="N127">
        <f ca="1">IF(AND($B127&gt;0,SUM(N$3:N126)=0,SUM($H127:M127)=0),$B127,0)</f>
        <v>0</v>
      </c>
      <c r="O127">
        <f ca="1">IF(AND($B127&gt;0,SUM(O$3:O126)=0,SUM($H127:N127)=0),$B127,0)</f>
        <v>0</v>
      </c>
      <c r="P127">
        <f ca="1">IF(AND($B127&gt;0,SUM(P$3:P126)=0,SUM($H127:O127)=0),$B127,0)</f>
        <v>0</v>
      </c>
      <c r="Q127">
        <f ca="1">IF(AND($B127&gt;0,SUM(Q$3:Q126)=0,SUM($H127:P127)=0),$B127,0)</f>
        <v>0</v>
      </c>
      <c r="R127">
        <f ca="1">IF(AND($B127&gt;0,SUM(R$3:R126)=0,SUM($H127:Q127)=0),$B127,0)</f>
        <v>0</v>
      </c>
      <c r="S127">
        <f ca="1">IF(AND($B127&gt;0,SUM(S$3:S126)=0,SUM($H127:R127)=0),$B127,0)</f>
        <v>0</v>
      </c>
      <c r="T127">
        <f ca="1">IF(AND($B127&gt;0,SUM(T$3:T126)=0,SUM($H127:S127)=0),$B127,0)</f>
        <v>0</v>
      </c>
      <c r="U127">
        <f ca="1">IF(AND($B127&gt;0,SUM(U$3:U126)=0,SUM($H127:T127)=0),$B127,0)</f>
        <v>0</v>
      </c>
      <c r="V127">
        <f ca="1">IF(AND($B127&gt;0,SUM(V$3:V126)=0,SUM($H127:U127)=0),$B127,0)</f>
        <v>0</v>
      </c>
      <c r="W127">
        <f ca="1">IF(AND($B127&gt;0,SUM(W$3:W126)=0,SUM($H127:V127)=0),$B127,0)</f>
        <v>0</v>
      </c>
      <c r="X127">
        <f ca="1">IF(AND($B127&gt;0,SUM(X$3:X126)=0,SUM($H127:W127)=0),$B127,0)</f>
        <v>0</v>
      </c>
      <c r="Y127">
        <f ca="1">IF(AND($B127&gt;0,SUM(Y$3:Y126)=0,SUM($H127:X127)=0),$B127,0)</f>
        <v>0</v>
      </c>
      <c r="Z127">
        <f ca="1">IF(AND($B127&gt;0,SUM(Z$3:Z126)=0,SUM($H127:Y127)=0),$B127,0)</f>
        <v>0</v>
      </c>
      <c r="AA127">
        <f ca="1">IF(AND($B127&gt;0,SUM(AA$3:AA126)=0,SUM($H127:Z127)=0),$B127,0)</f>
        <v>0</v>
      </c>
      <c r="AB127">
        <f ca="1">IF(AND($B127&gt;0,SUM(AB$3:AB126)=0,SUM($H127:AA127)=0),$B127,0)</f>
        <v>0</v>
      </c>
      <c r="AC127">
        <f ca="1">IF(AND($B127&gt;0,SUM(AC$3:AC126)=0,SUM($H127:AB127)=0),$B127,0)</f>
        <v>0</v>
      </c>
      <c r="AD127">
        <f ca="1">IF(AND($B127&gt;0,SUM(AD$3:AD126)=0,SUM($H127:AC127)=0),$B127,0)</f>
        <v>0</v>
      </c>
      <c r="AE127">
        <f ca="1">IF(AND($B127&gt;0,SUM(AE$3:AE126)=0,SUM($H127:AD127)=0),$B127,0)</f>
        <v>0</v>
      </c>
      <c r="AF127">
        <f ca="1">IF(AND($B127&gt;0,SUM(AF$3:AF126)=0,SUM($H127:AE127)=0),$B127,0)</f>
        <v>0</v>
      </c>
      <c r="AG127">
        <f ca="1">IF(AND($B127&gt;0,SUM(AG$3:AG126)=0,SUM($H127:AF127)=0),$B127,0)</f>
        <v>0</v>
      </c>
      <c r="AH127">
        <f ca="1">IF(AND($B127&gt;0,SUM(AH$3:AH126)=0,SUM($H127:AG127)=0),$B127,0)</f>
        <v>0</v>
      </c>
      <c r="AI127">
        <f ca="1">IF(AND($B127&gt;0,SUM(AI$3:AI126)=0,SUM($H127:AH127)=0),$B127,0)</f>
        <v>0</v>
      </c>
      <c r="AJ127">
        <f ca="1">IF(AND($B127&gt;0,SUM(AJ$3:AJ126)=0,SUM($H127:AI127)=0),$B127,0)</f>
        <v>0</v>
      </c>
      <c r="AK127">
        <f ca="1">IF(AND($B127&gt;0,SUM(AK$3:AK126)=0,SUM($H127:AJ127)=0),$B127,0)</f>
        <v>0</v>
      </c>
      <c r="AL127">
        <f ca="1">IF(AND($B127&gt;0,SUM(AL$3:AL126)=0,SUM($H127:AK127)=0),$B127,0)</f>
        <v>0</v>
      </c>
      <c r="AM127">
        <f ca="1">IF(AND($B127&gt;0,SUM(AM$3:AM126)=0,SUM($H127:AL127)=0),$B127,0)</f>
        <v>0</v>
      </c>
      <c r="AN127">
        <f ca="1">IF(AND($B127&gt;0,SUM(AN$3:AN126)=0,SUM($H127:AM127)=0),$B127,0)</f>
        <v>0</v>
      </c>
      <c r="AO127">
        <f ca="1">IF(AND($B127&gt;0,SUM(AO$3:AO126)=0,SUM($H127:AN127)=0),$B127,0)</f>
        <v>0</v>
      </c>
      <c r="AP127">
        <f ca="1">IF(AND($B127&gt;0,SUM(AP$3:AP126)=0,SUM($H127:AO127)=0),$B127,0)</f>
        <v>0</v>
      </c>
      <c r="AQ127">
        <f ca="1">IF(AND($B127&gt;0,SUM(AQ$3:AQ126)=0,SUM($H127:AP127)=0),$B127,0)</f>
        <v>0</v>
      </c>
      <c r="AR127">
        <f ca="1">IF(AND($B127&gt;0,SUM(AR$3:AR126)=0,SUM($H127:AQ127)=0),$B127,0)</f>
        <v>0</v>
      </c>
      <c r="AS127">
        <f ca="1">IF(AND($B127&gt;0,SUM(AS$3:AS126)=0,SUM($H127:AR127)=0),$B127,0)</f>
        <v>0</v>
      </c>
      <c r="AT127">
        <f ca="1">IF(AND($B127&gt;0,SUM(AT$3:AT126)=0,SUM($H127:AS127)=0),$B127,0)</f>
        <v>0</v>
      </c>
      <c r="AU127">
        <f ca="1">IF(AND($B127&gt;0,SUM(AU$3:AU126)=0,SUM($H127:AT127)=0),$B127,0)</f>
        <v>0</v>
      </c>
      <c r="AV127">
        <f ca="1">IF(AND($B127&gt;0,SUM(AV$3:AV126)=0,SUM($H127:AU127)=0),$B127,0)</f>
        <v>0</v>
      </c>
      <c r="AW127">
        <f ca="1">IF(AND($B127&gt;0,SUM(AW$3:AW126)=0,SUM($H127:AV127)=0),$B127,0)</f>
        <v>0</v>
      </c>
      <c r="AX127">
        <f ca="1">IF(AND($B127&gt;0,SUM(AX$3:AX126)=0,SUM($H127:AW127)=0),$B127,0)</f>
        <v>0</v>
      </c>
      <c r="AY127">
        <f ca="1">IF(AND($B127&gt;0,SUM(AY$3:AY126)=0,SUM($H127:AX127)=0),$B127,0)</f>
        <v>0</v>
      </c>
      <c r="AZ127">
        <f ca="1">IF(AND($B127&gt;0,SUM(AZ$3:AZ126)=0,SUM($H127:AY127)=0),$B127,0)</f>
        <v>0</v>
      </c>
      <c r="BA127">
        <f ca="1">IF(AND($B127&gt;0,SUM(BA$3:BA126)=0,SUM($H127:AZ127)=0),$B127,0)</f>
        <v>0</v>
      </c>
      <c r="BB127">
        <f ca="1">IF(AND($B127&gt;0,SUM(BB$3:BB126)=0,SUM($H127:BA127)=0),$B127,0)</f>
        <v>0</v>
      </c>
      <c r="BC127">
        <f ca="1">IF(AND($B127&gt;0,SUM(BC$3:BC126)=0,SUM($H127:BB127)=0),$B127,0)</f>
        <v>0</v>
      </c>
      <c r="BD127">
        <f ca="1">IF(AND($B127&gt;0,SUM(BD$3:BD126)=0,SUM($H127:BC127)=0),$B127,0)</f>
        <v>0</v>
      </c>
      <c r="BE127">
        <f ca="1">IF(AND($B127&gt;0,SUM(BE$3:BE126)=0,SUM($H127:BD127)=0),$B127,0)</f>
        <v>0</v>
      </c>
      <c r="BF127">
        <f ca="1">IF(AND($B127&gt;0,SUM(BF$3:BF126)=0,SUM($H127:BE127)=0),$B127,0)</f>
        <v>0</v>
      </c>
      <c r="BG127">
        <f ca="1">IF(AND($B127&gt;0,SUM(BG$3:BG126)=0,SUM($H127:BF127)=0),$B127,0)</f>
        <v>0</v>
      </c>
      <c r="BH127">
        <f ca="1">IF(AND($B127&gt;0,SUM(BH$3:BH126)=0,SUM($H127:BG127)=0),$B127,0)</f>
        <v>0</v>
      </c>
      <c r="BI127">
        <f ca="1">IF(AND($B127&gt;0,SUM(BI$3:BI126)=0,SUM($H127:BH127)=0),$B127,0)</f>
        <v>0</v>
      </c>
      <c r="BJ127">
        <f ca="1">IF(AND($B127&gt;0,SUM(BJ$3:BJ126)=0,SUM($H127:BI127)=0),$B127,0)</f>
        <v>0</v>
      </c>
      <c r="BK127">
        <f ca="1">IF(AND($B127&gt;0,SUM(BK$3:BK126)=0,SUM($H127:BJ127)=0),$B127,0)</f>
        <v>0</v>
      </c>
      <c r="BL127">
        <f ca="1">IF(AND($B127&gt;0,SUM(BL$3:BL126)=0,SUM($H127:BK127)=0),$B127,0)</f>
        <v>0</v>
      </c>
      <c r="BM127">
        <f ca="1">IF(AND($B127&gt;0,SUM(BM$3:BM126)=0,SUM($H127:BL127)=0),$B127,0)</f>
        <v>0</v>
      </c>
      <c r="BN127">
        <f ca="1">IF(AND($B127&gt;0,SUM(BN$3:BN126)=0,SUM($H127:BM127)=0),$B127,0)</f>
        <v>0</v>
      </c>
      <c r="BO127">
        <f ca="1">IF(AND($B127&gt;0,SUM(BO$3:BO126)=0,SUM($H127:BN127)=0),$B127,0)</f>
        <v>0</v>
      </c>
      <c r="BP127">
        <f ca="1">IF(AND($B127&gt;0,SUM(BP$3:BP126)=0,SUM($H127:BO127)=0),$B127,0)</f>
        <v>0</v>
      </c>
      <c r="BQ127">
        <f ca="1">IF(AND($B127&gt;0,SUM(BQ$3:BQ126)=0,SUM($H127:BP127)=0),$B127,0)</f>
        <v>0</v>
      </c>
      <c r="BR127">
        <f ca="1">IF(AND($B127&gt;0,SUM(BR$3:BR126)=0,SUM($H127:BQ127)=0),$B127,0)</f>
        <v>0</v>
      </c>
      <c r="BS127">
        <f ca="1">IF(AND($B127&gt;0,SUM(BS$3:BS126)=0,SUM($H127:BR127)=0),$B127,0)</f>
        <v>0</v>
      </c>
      <c r="BT127">
        <f ca="1">IF(AND($B127&gt;0,SUM(BT$3:BT126)=0,SUM($H127:BS127)=0),$B127,0)</f>
        <v>0</v>
      </c>
      <c r="BU127">
        <f ca="1">IF(AND($B127&gt;0,SUM(BU$3:BU126)=0,SUM($H127:BT127)=0),$B127,0)</f>
        <v>0</v>
      </c>
      <c r="BV127">
        <f ca="1">IF(AND($B127&gt;0,SUM(BV$3:BV126)=0,SUM($H127:BU127)=0),$B127,0)</f>
        <v>0</v>
      </c>
      <c r="BW127">
        <f ca="1">IF(AND($B127&gt;0,SUM(BW$3:BW126)=0,SUM($H127:BV127)=0),$B127,0)</f>
        <v>0</v>
      </c>
      <c r="BX127">
        <f ca="1">IF(AND($B127&gt;0,SUM(BX$3:BX126)=0,SUM($H127:BW127)=0),$B127,0)</f>
        <v>0</v>
      </c>
      <c r="BY127">
        <f ca="1">IF(AND($B127&gt;0,SUM(BY$3:BY126)=0,SUM($H127:BX127)=0),$B127,0)</f>
        <v>0</v>
      </c>
      <c r="BZ127">
        <f ca="1">IF(AND($B127&gt;0,SUM(BZ$3:BZ126)=0,SUM($H127:BY127)=0),$B127,0)</f>
        <v>0</v>
      </c>
      <c r="CA127">
        <f ca="1">IF(AND($B127&gt;0,SUM(CA$3:CA126)=0,SUM($H127:BZ127)=0),$B127,0)</f>
        <v>0</v>
      </c>
      <c r="CB127">
        <f ca="1">IF(AND($B127&gt;0,SUM(CB$3:CB126)=0,SUM($H127:CA127)=0),$B127,0)</f>
        <v>0</v>
      </c>
      <c r="CC127">
        <f ca="1">IF(AND($B127&gt;0,SUM(CC$3:CC126)=0,SUM($H127:CB127)=0),$B127,0)</f>
        <v>0</v>
      </c>
      <c r="CD127">
        <f ca="1">IF(AND($B127&gt;0,SUM(CD$3:CD126)=0,SUM($H127:CC127)=0),$B127,0)</f>
        <v>0</v>
      </c>
      <c r="CE127">
        <f ca="1">IF(AND($B127&gt;0,SUM(CE$3:CE126)=0,SUM($H127:CD127)=0),$B127,0)</f>
        <v>0</v>
      </c>
      <c r="CF127">
        <f ca="1">IF(AND($B127&gt;0,SUM(CF$3:CF126)=0,SUM($H127:CE127)=0),$B127,0)</f>
        <v>0</v>
      </c>
      <c r="CG127">
        <f ca="1">IF(AND($B127&gt;0,SUM(CG$3:CG126)=0,SUM($H127:CF127)=0),$B127,0)</f>
        <v>0</v>
      </c>
      <c r="CH127">
        <f ca="1">IF(AND($B127&gt;0,SUM(CH$3:CH126)=0,SUM($H127:CG127)=0),$B127,0)</f>
        <v>0</v>
      </c>
      <c r="CI127">
        <f ca="1">IF(AND($B127&gt;0,SUM(CI$3:CI126)=0,SUM($H127:CH127)=0),$B127,0)</f>
        <v>0</v>
      </c>
      <c r="CJ127">
        <f ca="1">IF(AND($B127&gt;0,SUM(CJ$3:CJ126)=0,SUM($H127:CI127)=0),$B127,0)</f>
        <v>0</v>
      </c>
      <c r="CK127">
        <f ca="1">IF(AND($B127&gt;0,SUM(CK$3:CK126)=0,SUM($H127:CJ127)=0),$B127,0)</f>
        <v>0</v>
      </c>
      <c r="CL127">
        <f ca="1">IF(AND($B127&gt;0,SUM(CL$3:CL126)=0,SUM($H127:CK127)=0),$B127,0)</f>
        <v>0</v>
      </c>
      <c r="CM127">
        <f ca="1">IF(AND($B127&gt;0,SUM(CM$3:CM126)=0,SUM($H127:CL127)=0),$B127,0)</f>
        <v>0</v>
      </c>
      <c r="CN127">
        <f ca="1">IF(AND($B127&gt;0,SUM(CN$3:CN126)=0,SUM($H127:CM127)=0),$B127,0)</f>
        <v>0</v>
      </c>
      <c r="CO127">
        <f ca="1">IF(AND($B127&gt;0,SUM(CO$3:CO126)=0,SUM($H127:CN127)=0),$B127,0)</f>
        <v>0</v>
      </c>
      <c r="CP127">
        <f ca="1">IF(AND($B127&gt;0,SUM(CP$3:CP126)=0,SUM($H127:CO127)=0),$B127,0)</f>
        <v>0</v>
      </c>
      <c r="CQ127">
        <f ca="1">IF(AND($B127&gt;0,SUM(CQ$3:CQ126)=0,SUM($H127:CP127)=0),$B127,0)</f>
        <v>0</v>
      </c>
      <c r="CR127">
        <f ca="1">IF(AND($B127&gt;0,SUM(CR$3:CR126)=0,SUM($H127:CQ127)=0),$B127,0)</f>
        <v>0</v>
      </c>
      <c r="CS127">
        <f ca="1">IF(AND($B127&gt;0,SUM(CS$3:CS126)=0,SUM($H127:CR127)=0),$B127,0)</f>
        <v>0</v>
      </c>
      <c r="CT127">
        <f ca="1">IF(AND($B127&gt;0,SUM(CT$3:CT126)=0,SUM($H127:CS127)=0),$B127,0)</f>
        <v>0</v>
      </c>
      <c r="CU127">
        <f ca="1">IF(AND($B127&gt;0,SUM(CU$3:CU126)=0,SUM($H127:CT127)=0),$B127,0)</f>
        <v>0</v>
      </c>
      <c r="CV127">
        <f ca="1">IF(AND($B127&gt;0,SUM(CV$3:CV126)=0,SUM($H127:CU127)=0),$B127,0)</f>
        <v>0</v>
      </c>
      <c r="CW127">
        <f ca="1">IF(AND($B127&gt;0,SUM(CW$3:CW126)=0,SUM($H127:CV127)=0),$B127,0)</f>
        <v>0</v>
      </c>
      <c r="CX127">
        <f ca="1">IF(AND($B127&gt;0,SUM(CX$3:CX126)=0,SUM($H127:CW127)=0),$B127,0)</f>
        <v>0</v>
      </c>
      <c r="CY127">
        <f ca="1">IF(AND($B127&gt;0,SUM(CY$3:CY126)=0,SUM($H127:CX127)=0),$B127,0)</f>
        <v>0</v>
      </c>
      <c r="CZ127">
        <f ca="1">IF(AND($B127&gt;0,SUM(CZ$3:CZ126)=0,SUM($H127:CY127)=0),$B127,0)</f>
        <v>0</v>
      </c>
      <c r="DA127">
        <f ca="1">IF(AND($B127&gt;0,SUM(DA$3:DA126)=0,SUM($H127:CZ127)=0),$B127,0)</f>
        <v>0</v>
      </c>
      <c r="DB127">
        <f ca="1">IF(AND($B127&gt;0,SUM(DB$3:DB126)=0,SUM($H127:DA127)=0),$B127,0)</f>
        <v>0</v>
      </c>
      <c r="DC127">
        <f ca="1">IF(AND($B127&gt;0,SUM(DC$3:DC126)=0,SUM($H127:DB127)=0),$B127,0)</f>
        <v>0</v>
      </c>
      <c r="DD127">
        <f ca="1">IF(AND($B127&gt;0,SUM(DD$3:DD126)=0,SUM($H127:DC127)=0),$B127,0)</f>
        <v>0</v>
      </c>
      <c r="DE127">
        <f ca="1">IF(AND($B127&gt;0,SUM(DE$3:DE126)=0,SUM($H127:DD127)=0),$B127,0)</f>
        <v>0</v>
      </c>
      <c r="DF127">
        <f ca="1">IF(AND($B127&gt;0,SUM(DF$3:DF126)=0,SUM($H127:DE127)=0),$B127,0)</f>
        <v>0</v>
      </c>
      <c r="DG127">
        <f ca="1">IF(AND($B127&gt;0,SUM(DG$3:DG126)=0,SUM($H127:DF127)=0),$B127,0)</f>
        <v>0</v>
      </c>
      <c r="DH127">
        <f ca="1">IF(AND($B127&gt;0,SUM(DH$3:DH126)=0,SUM($H127:DG127)=0),$B127,0)</f>
        <v>0</v>
      </c>
      <c r="DI127">
        <f ca="1">IF(AND($B127&gt;0,SUM(DI$3:DI126)=0,SUM($H127:DH127)=0),$B127,0)</f>
        <v>0</v>
      </c>
      <c r="DJ127">
        <f ca="1">IF(AND($B127&gt;0,SUM(DJ$3:DJ126)=0,SUM($H127:DI127)=0),$B127,0)</f>
        <v>0</v>
      </c>
      <c r="DK127">
        <f ca="1">IF(AND($B127&gt;0,SUM(DK$3:DK126)=0,SUM($H127:DJ127)=0),$B127,0)</f>
        <v>0</v>
      </c>
      <c r="DL127">
        <f ca="1">IF(AND($B127&gt;0,SUM(DL$3:DL126)=0,SUM($H127:DK127)=0),$B127,0)</f>
        <v>0</v>
      </c>
      <c r="DM127">
        <f ca="1">IF(AND($B127&gt;0,SUM(DM$3:DM126)=0,SUM($H127:DL127)=0),$B127,0)</f>
        <v>0</v>
      </c>
      <c r="DN127">
        <f ca="1">IF(AND($B127&gt;0,SUM(DN$3:DN126)=0,SUM($H127:DM127)=0),$B127,0)</f>
        <v>0</v>
      </c>
      <c r="DO127">
        <f ca="1">IF(AND($B127&gt;0,SUM(DO$3:DO126)=0,SUM($H127:DN127)=0),$B127,0)</f>
        <v>0</v>
      </c>
      <c r="DP127">
        <f ca="1">IF(AND($B127&gt;0,SUM(DP$3:DP126)=0,SUM($H127:DO127)=0),$B127,0)</f>
        <v>0</v>
      </c>
      <c r="DQ127">
        <f ca="1">IF(AND($B127&gt;0,SUM(DQ$3:DQ126)=0,SUM($H127:DP127)=0),$B127,0)</f>
        <v>0</v>
      </c>
      <c r="DR127">
        <f ca="1">IF(AND($B127&gt;0,SUM(DR$3:DR126)=0,SUM($H127:DQ127)=0),$B127,0)</f>
        <v>0</v>
      </c>
      <c r="DS127">
        <f ca="1">IF(AND($B127&gt;0,SUM(DS$3:DS126)=0,SUM($H127:DR127)=0),$B127,0)</f>
        <v>0</v>
      </c>
      <c r="DT127">
        <f ca="1">IF(AND($B127&gt;0,SUM(DT$3:DT126)=0,SUM($H127:DS127)=0),$B127,0)</f>
        <v>0</v>
      </c>
      <c r="DU127">
        <f ca="1">IF(AND($B127&gt;0,SUM(DU$3:DU126)=0,SUM($H127:DT127)=0),$B127,0)</f>
        <v>0</v>
      </c>
      <c r="DV127">
        <f ca="1">IF(AND($B127&gt;0,SUM(DV$3:DV126)=0,SUM($H127:DU127)=0),$B127,0)</f>
        <v>0</v>
      </c>
      <c r="DW127">
        <f ca="1">IF(AND($B127&gt;0,SUM(DW$3:DW126)=0,SUM($H127:DV127)=0),$B127,0)</f>
        <v>0</v>
      </c>
      <c r="DX127">
        <f ca="1">IF(AND($B127&gt;0,SUM(DX$3:DX126)=0,SUM($H127:DW127)=0),$B127,0)</f>
        <v>0</v>
      </c>
      <c r="DY127">
        <f ca="1">IF(AND($B127&gt;0,SUM(DY$3:DY126)=0,SUM($H127:DX127)=0),$B127,0)</f>
        <v>0</v>
      </c>
      <c r="DZ127">
        <f ca="1">IF(AND($B127&gt;0,SUM(DZ$3:DZ126)=0,SUM($H127:DY127)=0),$B127,0)</f>
        <v>0</v>
      </c>
      <c r="EA127">
        <f ca="1">IF(AND($B127&gt;0,SUM(EA$3:EA126)=0,SUM($H127:DZ127)=0),$B127,0)</f>
        <v>0</v>
      </c>
      <c r="EB127">
        <f ca="1">IF(AND($B127&gt;0,SUM(EB$3:EB126)=0,SUM($H127:EA127)=0),$B127,0)</f>
        <v>0</v>
      </c>
      <c r="EC127">
        <f ca="1">IF(AND($B127&gt;0,SUM(EC$3:EC126)=0,SUM($H127:EB127)=0),$B127,0)</f>
        <v>0</v>
      </c>
      <c r="ED127">
        <f ca="1">IF(AND($B127&gt;0,SUM(ED$3:ED126)=0,SUM($H127:EC127)=0),$B127,0)</f>
        <v>0</v>
      </c>
      <c r="EE127">
        <f ca="1">IF(AND($B127&gt;0,SUM(EE$3:EE126)=0,SUM($H127:ED127)=0),$B127,0)</f>
        <v>0</v>
      </c>
      <c r="EF127">
        <f ca="1">IF(AND($B127&gt;0,SUM(EF$3:EF126)=0,SUM($H127:EE127)=0),$B127,0)</f>
        <v>0</v>
      </c>
      <c r="EG127">
        <f ca="1">IF(AND($B127&gt;0,SUM(EG$3:EG126)=0,SUM($H127:EF127)=0),$B127,0)</f>
        <v>0</v>
      </c>
      <c r="EH127">
        <f ca="1">IF(AND($B127&gt;0,SUM(EH$3:EH126)=0,SUM($H127:EG127)=0),$B127,0)</f>
        <v>0</v>
      </c>
      <c r="EI127">
        <f ca="1">IF(AND($B127&gt;0,SUM(EI$3:EI126)=0,SUM($H127:EH127)=0),$B127,0)</f>
        <v>0</v>
      </c>
      <c r="EJ127">
        <f ca="1">IF(AND($B127&gt;0,SUM(EJ$3:EJ126)=0,SUM($H127:EI127)=0),$B127,0)</f>
        <v>0</v>
      </c>
      <c r="EK127">
        <f ca="1">IF(AND($B127&gt;0,SUM(EK$3:EK126)=0,SUM($H127:EJ127)=0),$B127,0)</f>
        <v>0</v>
      </c>
      <c r="EL127">
        <f ca="1">IF(AND($B127&gt;0,SUM(EL$3:EL126)=0,SUM($H127:EK127)=0),$B127,0)</f>
        <v>0</v>
      </c>
      <c r="EM127">
        <f ca="1">IF(AND($B127&gt;0,SUM(EM$3:EM126)=0,SUM($H127:EL127)=0),$B127,0)</f>
        <v>0</v>
      </c>
      <c r="EN127">
        <f ca="1">IF(AND($B127&gt;0,SUM(EN$3:EN126)=0,SUM($H127:EM127)=0),$B127,0)</f>
        <v>0</v>
      </c>
      <c r="EO127">
        <f ca="1">IF(AND($B127&gt;0,SUM(EO$3:EO126)=0,SUM($H127:EN127)=0),$B127,0)</f>
        <v>0</v>
      </c>
      <c r="EP127">
        <f ca="1">IF(AND($B127&gt;0,SUM(EP$3:EP126)=0,SUM($H127:EO127)=0),$B127,0)</f>
        <v>0</v>
      </c>
      <c r="EQ127">
        <f ca="1">IF(AND($B127&gt;0,SUM(EQ$3:EQ126)=0,SUM($H127:EP127)=0),$B127,0)</f>
        <v>0</v>
      </c>
      <c r="ER127">
        <f ca="1">IF(AND($B127&gt;0,SUM(ER$3:ER126)=0,SUM($H127:EQ127)=0),$B127,0)</f>
        <v>0</v>
      </c>
      <c r="ES127">
        <f ca="1">IF(AND($B127&gt;0,SUM(ES$3:ES126)=0,SUM($H127:ER127)=0),$B127,0)</f>
        <v>0</v>
      </c>
      <c r="ET127">
        <f ca="1">IF(AND($B127&gt;0,SUM(ET$3:ET126)=0,SUM($H127:ES127)=0),$B127,0)</f>
        <v>0</v>
      </c>
      <c r="EU127">
        <f ca="1">IF(AND($B127&gt;0,SUM(EU$3:EU126)=0,SUM($H127:ET127)=0),$B127,0)</f>
        <v>0</v>
      </c>
      <c r="EV127">
        <f ca="1">IF(AND($B127&gt;0,SUM(EV$3:EV126)=0,SUM($H127:EU127)=0),$B127,0)</f>
        <v>0</v>
      </c>
      <c r="EW127">
        <f ca="1">IF(AND($B127&gt;0,SUM(EW$3:EW126)=0,SUM($H127:EV127)=0),$B127,0)</f>
        <v>0</v>
      </c>
      <c r="EX127">
        <f ca="1">IF(AND($B127&gt;0,SUM(EX$3:EX126)=0,SUM($H127:EW127)=0),$B127,0)</f>
        <v>0</v>
      </c>
      <c r="EY127">
        <f ca="1">IF(AND($B127&gt;0,SUM(EY$3:EY126)=0,SUM($H127:EX127)=0),$B127,0)</f>
        <v>0</v>
      </c>
      <c r="EZ127">
        <f ca="1">IF(AND($B127&gt;0,SUM(EZ$3:EZ126)=0,SUM($H127:EY127)=0),$B127,0)</f>
        <v>0</v>
      </c>
      <c r="FA127">
        <f ca="1">IF(AND($B127&gt;0,SUM(FA$3:FA126)=0,SUM($H127:EZ127)=0),$B127,0)</f>
        <v>0</v>
      </c>
      <c r="FB127">
        <f ca="1">IF(AND($B127&gt;0,SUM(FB$3:FB126)=0,SUM($H127:FA127)=0),$B127,0)</f>
        <v>0</v>
      </c>
      <c r="FC127">
        <f ca="1">IF(AND($B127&gt;0,SUM(FC$3:FC126)=0,SUM($H127:FB127)=0),$B127,0)</f>
        <v>0</v>
      </c>
      <c r="FD127">
        <f ca="1">IF(AND($B127&gt;0,SUM(FD$3:FD126)=0,SUM($H127:FC127)=0),$B127,0)</f>
        <v>0</v>
      </c>
      <c r="FE127">
        <f ca="1">IF(AND($B127&gt;0,SUM(FE$3:FE126)=0,SUM($H127:FD127)=0),$B127,0)</f>
        <v>0</v>
      </c>
      <c r="FF127">
        <f ca="1">IF(AND($B127&gt;0,SUM(FF$3:FF126)=0,SUM($H127:FE127)=0),$B127,0)</f>
        <v>0</v>
      </c>
      <c r="FG127">
        <f ca="1">IF(AND($B127&gt;0,SUM(FG$3:FG126)=0,SUM($H127:FF127)=0),$B127,0)</f>
        <v>0</v>
      </c>
      <c r="FH127">
        <f ca="1">IF(AND($B127&gt;0,SUM(FH$3:FH126)=0,SUM($H127:FG127)=0),$B127,0)</f>
        <v>0</v>
      </c>
      <c r="FI127">
        <f ca="1">IF(AND($B127&gt;0,SUM(FI$3:FI126)=0,SUM($H127:FH127)=0),$B127,0)</f>
        <v>0</v>
      </c>
      <c r="FJ127">
        <f ca="1">IF(AND($B127&gt;0,SUM(FJ$3:FJ126)=0,SUM($H127:FI127)=0),$B127,0)</f>
        <v>0</v>
      </c>
      <c r="FK127">
        <f ca="1">IF(AND($B127&gt;0,SUM(FK$3:FK126)=0,SUM($H127:FJ127)=0),$B127,0)</f>
        <v>0</v>
      </c>
      <c r="FL127">
        <f ca="1">IF(AND($B127&gt;0,SUM(FL$3:FL126)=0,SUM($H127:FK127)=0),$B127,0)</f>
        <v>0</v>
      </c>
      <c r="FM127">
        <f ca="1">IF(AND($B127&gt;0,SUM(FM$3:FM126)=0,SUM($H127:FL127)=0),$B127,0)</f>
        <v>0</v>
      </c>
      <c r="FN127">
        <f ca="1">IF(AND($B127&gt;0,SUM(FN$3:FN126)=0,SUM($H127:FM127)=0),$B127,0)</f>
        <v>0</v>
      </c>
      <c r="FS127" s="67"/>
      <c r="FT127" s="67"/>
      <c r="FU127" s="342"/>
      <c r="FV127" s="67"/>
      <c r="FY127" s="249"/>
      <c r="FZ127" s="67"/>
      <c r="GA127" s="67"/>
      <c r="GB127" s="67"/>
      <c r="GE127" s="67"/>
      <c r="GF127" s="67"/>
      <c r="GG127" s="67" t="str">
        <f>""</f>
        <v/>
      </c>
      <c r="GH127" s="67"/>
    </row>
    <row r="128" spans="1:190" ht="15.75" thickBot="1" x14ac:dyDescent="0.3">
      <c r="A128">
        <v>128</v>
      </c>
      <c r="B128">
        <v>0</v>
      </c>
      <c r="C128" s="240">
        <f t="shared" ref="C128:C191" ca="1" si="22">OFFSET(FS128,0,$A$1,1,1)</f>
        <v>0</v>
      </c>
      <c r="D128" s="240">
        <f t="shared" ref="D128:D191" ca="1" si="23">OFFSET(FT128,0,$A$1,1,1)</f>
        <v>0</v>
      </c>
      <c r="E128" s="240">
        <f t="shared" ref="E128:E191" ca="1" si="24">OFFSET(FU128,0,$A$1,1,1)</f>
        <v>0</v>
      </c>
      <c r="F128" s="240">
        <f t="shared" ref="F128:F191" ca="1" si="25">OFFSET(FV128,0,$A$1,1,1)</f>
        <v>0</v>
      </c>
      <c r="G128" s="47">
        <f ca="1">INDEX($I$2:$FN$2,ROWS(G$2:G128))</f>
        <v>1</v>
      </c>
      <c r="H128">
        <v>0</v>
      </c>
      <c r="I128">
        <f ca="1">IF(AND($B128&gt;0,SUM(I$3:I127)=0,SUM($H128:H128)=0),$B128,0)</f>
        <v>0</v>
      </c>
      <c r="J128">
        <f ca="1">IF(AND($B128&gt;0,SUM(J$3:J127)=0,SUM($H128:I128)=0),$B128,0)</f>
        <v>0</v>
      </c>
      <c r="K128">
        <f ca="1">IF(AND($B128&gt;0,SUM(K$3:K127)=0,SUM($H128:J128)=0),$B128,0)</f>
        <v>0</v>
      </c>
      <c r="L128">
        <f ca="1">IF(AND($B128&gt;0,SUM(L$3:L127)=0,SUM($H128:K128)=0),$B128,0)</f>
        <v>0</v>
      </c>
      <c r="M128">
        <f ca="1">IF(AND($B128&gt;0,SUM(M$3:M127)=0,SUM($H128:L128)=0),$B128,0)</f>
        <v>0</v>
      </c>
      <c r="N128">
        <f ca="1">IF(AND($B128&gt;0,SUM(N$3:N127)=0,SUM($H128:M128)=0),$B128,0)</f>
        <v>0</v>
      </c>
      <c r="O128">
        <f ca="1">IF(AND($B128&gt;0,SUM(O$3:O127)=0,SUM($H128:N128)=0),$B128,0)</f>
        <v>0</v>
      </c>
      <c r="P128">
        <f ca="1">IF(AND($B128&gt;0,SUM(P$3:P127)=0,SUM($H128:O128)=0),$B128,0)</f>
        <v>0</v>
      </c>
      <c r="Q128">
        <f ca="1">IF(AND($B128&gt;0,SUM(Q$3:Q127)=0,SUM($H128:P128)=0),$B128,0)</f>
        <v>0</v>
      </c>
      <c r="R128">
        <f ca="1">IF(AND($B128&gt;0,SUM(R$3:R127)=0,SUM($H128:Q128)=0),$B128,0)</f>
        <v>0</v>
      </c>
      <c r="S128">
        <f ca="1">IF(AND($B128&gt;0,SUM(S$3:S127)=0,SUM($H128:R128)=0),$B128,0)</f>
        <v>0</v>
      </c>
      <c r="T128">
        <f ca="1">IF(AND($B128&gt;0,SUM(T$3:T127)=0,SUM($H128:S128)=0),$B128,0)</f>
        <v>0</v>
      </c>
      <c r="U128">
        <f ca="1">IF(AND($B128&gt;0,SUM(U$3:U127)=0,SUM($H128:T128)=0),$B128,0)</f>
        <v>0</v>
      </c>
      <c r="V128">
        <f ca="1">IF(AND($B128&gt;0,SUM(V$3:V127)=0,SUM($H128:U128)=0),$B128,0)</f>
        <v>0</v>
      </c>
      <c r="W128">
        <f ca="1">IF(AND($B128&gt;0,SUM(W$3:W127)=0,SUM($H128:V128)=0),$B128,0)</f>
        <v>0</v>
      </c>
      <c r="X128">
        <f ca="1">IF(AND($B128&gt;0,SUM(X$3:X127)=0,SUM($H128:W128)=0),$B128,0)</f>
        <v>0</v>
      </c>
      <c r="Y128">
        <f ca="1">IF(AND($B128&gt;0,SUM(Y$3:Y127)=0,SUM($H128:X128)=0),$B128,0)</f>
        <v>0</v>
      </c>
      <c r="Z128">
        <f ca="1">IF(AND($B128&gt;0,SUM(Z$3:Z127)=0,SUM($H128:Y128)=0),$B128,0)</f>
        <v>0</v>
      </c>
      <c r="AA128">
        <f ca="1">IF(AND($B128&gt;0,SUM(AA$3:AA127)=0,SUM($H128:Z128)=0),$B128,0)</f>
        <v>0</v>
      </c>
      <c r="AB128">
        <f ca="1">IF(AND($B128&gt;0,SUM(AB$3:AB127)=0,SUM($H128:AA128)=0),$B128,0)</f>
        <v>0</v>
      </c>
      <c r="AC128">
        <f ca="1">IF(AND($B128&gt;0,SUM(AC$3:AC127)=0,SUM($H128:AB128)=0),$B128,0)</f>
        <v>0</v>
      </c>
      <c r="AD128">
        <f ca="1">IF(AND($B128&gt;0,SUM(AD$3:AD127)=0,SUM($H128:AC128)=0),$B128,0)</f>
        <v>0</v>
      </c>
      <c r="AE128">
        <f ca="1">IF(AND($B128&gt;0,SUM(AE$3:AE127)=0,SUM($H128:AD128)=0),$B128,0)</f>
        <v>0</v>
      </c>
      <c r="AF128">
        <f ca="1">IF(AND($B128&gt;0,SUM(AF$3:AF127)=0,SUM($H128:AE128)=0),$B128,0)</f>
        <v>0</v>
      </c>
      <c r="AG128">
        <f ca="1">IF(AND($B128&gt;0,SUM(AG$3:AG127)=0,SUM($H128:AF128)=0),$B128,0)</f>
        <v>0</v>
      </c>
      <c r="AH128">
        <f ca="1">IF(AND($B128&gt;0,SUM(AH$3:AH127)=0,SUM($H128:AG128)=0),$B128,0)</f>
        <v>0</v>
      </c>
      <c r="AI128">
        <f ca="1">IF(AND($B128&gt;0,SUM(AI$3:AI127)=0,SUM($H128:AH128)=0),$B128,0)</f>
        <v>0</v>
      </c>
      <c r="AJ128">
        <f ca="1">IF(AND($B128&gt;0,SUM(AJ$3:AJ127)=0,SUM($H128:AI128)=0),$B128,0)</f>
        <v>0</v>
      </c>
      <c r="AK128">
        <f ca="1">IF(AND($B128&gt;0,SUM(AK$3:AK127)=0,SUM($H128:AJ128)=0),$B128,0)</f>
        <v>0</v>
      </c>
      <c r="AL128">
        <f ca="1">IF(AND($B128&gt;0,SUM(AL$3:AL127)=0,SUM($H128:AK128)=0),$B128,0)</f>
        <v>0</v>
      </c>
      <c r="AM128">
        <f ca="1">IF(AND($B128&gt;0,SUM(AM$3:AM127)=0,SUM($H128:AL128)=0),$B128,0)</f>
        <v>0</v>
      </c>
      <c r="AN128">
        <f ca="1">IF(AND($B128&gt;0,SUM(AN$3:AN127)=0,SUM($H128:AM128)=0),$B128,0)</f>
        <v>0</v>
      </c>
      <c r="AO128">
        <f ca="1">IF(AND($B128&gt;0,SUM(AO$3:AO127)=0,SUM($H128:AN128)=0),$B128,0)</f>
        <v>0</v>
      </c>
      <c r="AP128">
        <f ca="1">IF(AND($B128&gt;0,SUM(AP$3:AP127)=0,SUM($H128:AO128)=0),$B128,0)</f>
        <v>0</v>
      </c>
      <c r="AQ128">
        <f ca="1">IF(AND($B128&gt;0,SUM(AQ$3:AQ127)=0,SUM($H128:AP128)=0),$B128,0)</f>
        <v>0</v>
      </c>
      <c r="AR128">
        <f ca="1">IF(AND($B128&gt;0,SUM(AR$3:AR127)=0,SUM($H128:AQ128)=0),$B128,0)</f>
        <v>0</v>
      </c>
      <c r="AS128">
        <f ca="1">IF(AND($B128&gt;0,SUM(AS$3:AS127)=0,SUM($H128:AR128)=0),$B128,0)</f>
        <v>0</v>
      </c>
      <c r="AT128">
        <f ca="1">IF(AND($B128&gt;0,SUM(AT$3:AT127)=0,SUM($H128:AS128)=0),$B128,0)</f>
        <v>0</v>
      </c>
      <c r="AU128">
        <f ca="1">IF(AND($B128&gt;0,SUM(AU$3:AU127)=0,SUM($H128:AT128)=0),$B128,0)</f>
        <v>0</v>
      </c>
      <c r="AV128">
        <f ca="1">IF(AND($B128&gt;0,SUM(AV$3:AV127)=0,SUM($H128:AU128)=0),$B128,0)</f>
        <v>0</v>
      </c>
      <c r="AW128">
        <f ca="1">IF(AND($B128&gt;0,SUM(AW$3:AW127)=0,SUM($H128:AV128)=0),$B128,0)</f>
        <v>0</v>
      </c>
      <c r="AX128">
        <f ca="1">IF(AND($B128&gt;0,SUM(AX$3:AX127)=0,SUM($H128:AW128)=0),$B128,0)</f>
        <v>0</v>
      </c>
      <c r="AY128">
        <f ca="1">IF(AND($B128&gt;0,SUM(AY$3:AY127)=0,SUM($H128:AX128)=0),$B128,0)</f>
        <v>0</v>
      </c>
      <c r="AZ128">
        <f ca="1">IF(AND($B128&gt;0,SUM(AZ$3:AZ127)=0,SUM($H128:AY128)=0),$B128,0)</f>
        <v>0</v>
      </c>
      <c r="BA128">
        <f ca="1">IF(AND($B128&gt;0,SUM(BA$3:BA127)=0,SUM($H128:AZ128)=0),$B128,0)</f>
        <v>0</v>
      </c>
      <c r="BB128">
        <f ca="1">IF(AND($B128&gt;0,SUM(BB$3:BB127)=0,SUM($H128:BA128)=0),$B128,0)</f>
        <v>0</v>
      </c>
      <c r="BC128">
        <f ca="1">IF(AND($B128&gt;0,SUM(BC$3:BC127)=0,SUM($H128:BB128)=0),$B128,0)</f>
        <v>0</v>
      </c>
      <c r="BD128">
        <f ca="1">IF(AND($B128&gt;0,SUM(BD$3:BD127)=0,SUM($H128:BC128)=0),$B128,0)</f>
        <v>0</v>
      </c>
      <c r="BE128">
        <f ca="1">IF(AND($B128&gt;0,SUM(BE$3:BE127)=0,SUM($H128:BD128)=0),$B128,0)</f>
        <v>0</v>
      </c>
      <c r="BF128">
        <f ca="1">IF(AND($B128&gt;0,SUM(BF$3:BF127)=0,SUM($H128:BE128)=0),$B128,0)</f>
        <v>0</v>
      </c>
      <c r="BG128">
        <f ca="1">IF(AND($B128&gt;0,SUM(BG$3:BG127)=0,SUM($H128:BF128)=0),$B128,0)</f>
        <v>0</v>
      </c>
      <c r="BH128">
        <f ca="1">IF(AND($B128&gt;0,SUM(BH$3:BH127)=0,SUM($H128:BG128)=0),$B128,0)</f>
        <v>0</v>
      </c>
      <c r="BI128">
        <f ca="1">IF(AND($B128&gt;0,SUM(BI$3:BI127)=0,SUM($H128:BH128)=0),$B128,0)</f>
        <v>0</v>
      </c>
      <c r="BJ128">
        <f ca="1">IF(AND($B128&gt;0,SUM(BJ$3:BJ127)=0,SUM($H128:BI128)=0),$B128,0)</f>
        <v>0</v>
      </c>
      <c r="BK128">
        <f ca="1">IF(AND($B128&gt;0,SUM(BK$3:BK127)=0,SUM($H128:BJ128)=0),$B128,0)</f>
        <v>0</v>
      </c>
      <c r="BL128">
        <f ca="1">IF(AND($B128&gt;0,SUM(BL$3:BL127)=0,SUM($H128:BK128)=0),$B128,0)</f>
        <v>0</v>
      </c>
      <c r="BM128">
        <f ca="1">IF(AND($B128&gt;0,SUM(BM$3:BM127)=0,SUM($H128:BL128)=0),$B128,0)</f>
        <v>0</v>
      </c>
      <c r="BN128">
        <f ca="1">IF(AND($B128&gt;0,SUM(BN$3:BN127)=0,SUM($H128:BM128)=0),$B128,0)</f>
        <v>0</v>
      </c>
      <c r="BO128">
        <f ca="1">IF(AND($B128&gt;0,SUM(BO$3:BO127)=0,SUM($H128:BN128)=0),$B128,0)</f>
        <v>0</v>
      </c>
      <c r="BP128">
        <f ca="1">IF(AND($B128&gt;0,SUM(BP$3:BP127)=0,SUM($H128:BO128)=0),$B128,0)</f>
        <v>0</v>
      </c>
      <c r="BQ128">
        <f ca="1">IF(AND($B128&gt;0,SUM(BQ$3:BQ127)=0,SUM($H128:BP128)=0),$B128,0)</f>
        <v>0</v>
      </c>
      <c r="BR128">
        <f ca="1">IF(AND($B128&gt;0,SUM(BR$3:BR127)=0,SUM($H128:BQ128)=0),$B128,0)</f>
        <v>0</v>
      </c>
      <c r="BS128">
        <f ca="1">IF(AND($B128&gt;0,SUM(BS$3:BS127)=0,SUM($H128:BR128)=0),$B128,0)</f>
        <v>0</v>
      </c>
      <c r="BT128">
        <f ca="1">IF(AND($B128&gt;0,SUM(BT$3:BT127)=0,SUM($H128:BS128)=0),$B128,0)</f>
        <v>0</v>
      </c>
      <c r="BU128">
        <f ca="1">IF(AND($B128&gt;0,SUM(BU$3:BU127)=0,SUM($H128:BT128)=0),$B128,0)</f>
        <v>0</v>
      </c>
      <c r="BV128">
        <f ca="1">IF(AND($B128&gt;0,SUM(BV$3:BV127)=0,SUM($H128:BU128)=0),$B128,0)</f>
        <v>0</v>
      </c>
      <c r="BW128">
        <f ca="1">IF(AND($B128&gt;0,SUM(BW$3:BW127)=0,SUM($H128:BV128)=0),$B128,0)</f>
        <v>0</v>
      </c>
      <c r="BX128">
        <f ca="1">IF(AND($B128&gt;0,SUM(BX$3:BX127)=0,SUM($H128:BW128)=0),$B128,0)</f>
        <v>0</v>
      </c>
      <c r="BY128">
        <f ca="1">IF(AND($B128&gt;0,SUM(BY$3:BY127)=0,SUM($H128:BX128)=0),$B128,0)</f>
        <v>0</v>
      </c>
      <c r="BZ128">
        <f ca="1">IF(AND($B128&gt;0,SUM(BZ$3:BZ127)=0,SUM($H128:BY128)=0),$B128,0)</f>
        <v>0</v>
      </c>
      <c r="CA128">
        <f ca="1">IF(AND($B128&gt;0,SUM(CA$3:CA127)=0,SUM($H128:BZ128)=0),$B128,0)</f>
        <v>0</v>
      </c>
      <c r="CB128">
        <f ca="1">IF(AND($B128&gt;0,SUM(CB$3:CB127)=0,SUM($H128:CA128)=0),$B128,0)</f>
        <v>0</v>
      </c>
      <c r="CC128">
        <f ca="1">IF(AND($B128&gt;0,SUM(CC$3:CC127)=0,SUM($H128:CB128)=0),$B128,0)</f>
        <v>0</v>
      </c>
      <c r="CD128">
        <f ca="1">IF(AND($B128&gt;0,SUM(CD$3:CD127)=0,SUM($H128:CC128)=0),$B128,0)</f>
        <v>0</v>
      </c>
      <c r="CE128">
        <f ca="1">IF(AND($B128&gt;0,SUM(CE$3:CE127)=0,SUM($H128:CD128)=0),$B128,0)</f>
        <v>0</v>
      </c>
      <c r="CF128">
        <f ca="1">IF(AND($B128&gt;0,SUM(CF$3:CF127)=0,SUM($H128:CE128)=0),$B128,0)</f>
        <v>0</v>
      </c>
      <c r="CG128">
        <f ca="1">IF(AND($B128&gt;0,SUM(CG$3:CG127)=0,SUM($H128:CF128)=0),$B128,0)</f>
        <v>0</v>
      </c>
      <c r="CH128">
        <f ca="1">IF(AND($B128&gt;0,SUM(CH$3:CH127)=0,SUM($H128:CG128)=0),$B128,0)</f>
        <v>0</v>
      </c>
      <c r="CI128">
        <f ca="1">IF(AND($B128&gt;0,SUM(CI$3:CI127)=0,SUM($H128:CH128)=0),$B128,0)</f>
        <v>0</v>
      </c>
      <c r="CJ128">
        <f ca="1">IF(AND($B128&gt;0,SUM(CJ$3:CJ127)=0,SUM($H128:CI128)=0),$B128,0)</f>
        <v>0</v>
      </c>
      <c r="CK128">
        <f ca="1">IF(AND($B128&gt;0,SUM(CK$3:CK127)=0,SUM($H128:CJ128)=0),$B128,0)</f>
        <v>0</v>
      </c>
      <c r="CL128">
        <f ca="1">IF(AND($B128&gt;0,SUM(CL$3:CL127)=0,SUM($H128:CK128)=0),$B128,0)</f>
        <v>0</v>
      </c>
      <c r="CM128">
        <f ca="1">IF(AND($B128&gt;0,SUM(CM$3:CM127)=0,SUM($H128:CL128)=0),$B128,0)</f>
        <v>0</v>
      </c>
      <c r="CN128">
        <f ca="1">IF(AND($B128&gt;0,SUM(CN$3:CN127)=0,SUM($H128:CM128)=0),$B128,0)</f>
        <v>0</v>
      </c>
      <c r="CO128">
        <f ca="1">IF(AND($B128&gt;0,SUM(CO$3:CO127)=0,SUM($H128:CN128)=0),$B128,0)</f>
        <v>0</v>
      </c>
      <c r="CP128">
        <f ca="1">IF(AND($B128&gt;0,SUM(CP$3:CP127)=0,SUM($H128:CO128)=0),$B128,0)</f>
        <v>0</v>
      </c>
      <c r="CQ128">
        <f ca="1">IF(AND($B128&gt;0,SUM(CQ$3:CQ127)=0,SUM($H128:CP128)=0),$B128,0)</f>
        <v>0</v>
      </c>
      <c r="CR128">
        <f ca="1">IF(AND($B128&gt;0,SUM(CR$3:CR127)=0,SUM($H128:CQ128)=0),$B128,0)</f>
        <v>0</v>
      </c>
      <c r="CS128">
        <f ca="1">IF(AND($B128&gt;0,SUM(CS$3:CS127)=0,SUM($H128:CR128)=0),$B128,0)</f>
        <v>0</v>
      </c>
      <c r="CT128">
        <f ca="1">IF(AND($B128&gt;0,SUM(CT$3:CT127)=0,SUM($H128:CS128)=0),$B128,0)</f>
        <v>0</v>
      </c>
      <c r="CU128">
        <f ca="1">IF(AND($B128&gt;0,SUM(CU$3:CU127)=0,SUM($H128:CT128)=0),$B128,0)</f>
        <v>0</v>
      </c>
      <c r="CV128">
        <f ca="1">IF(AND($B128&gt;0,SUM(CV$3:CV127)=0,SUM($H128:CU128)=0),$B128,0)</f>
        <v>0</v>
      </c>
      <c r="CW128">
        <f ca="1">IF(AND($B128&gt;0,SUM(CW$3:CW127)=0,SUM($H128:CV128)=0),$B128,0)</f>
        <v>0</v>
      </c>
      <c r="CX128">
        <f ca="1">IF(AND($B128&gt;0,SUM(CX$3:CX127)=0,SUM($H128:CW128)=0),$B128,0)</f>
        <v>0</v>
      </c>
      <c r="CY128">
        <f ca="1">IF(AND($B128&gt;0,SUM(CY$3:CY127)=0,SUM($H128:CX128)=0),$B128,0)</f>
        <v>0</v>
      </c>
      <c r="CZ128">
        <f ca="1">IF(AND($B128&gt;0,SUM(CZ$3:CZ127)=0,SUM($H128:CY128)=0),$B128,0)</f>
        <v>0</v>
      </c>
      <c r="DA128">
        <f ca="1">IF(AND($B128&gt;0,SUM(DA$3:DA127)=0,SUM($H128:CZ128)=0),$B128,0)</f>
        <v>0</v>
      </c>
      <c r="DB128">
        <f ca="1">IF(AND($B128&gt;0,SUM(DB$3:DB127)=0,SUM($H128:DA128)=0),$B128,0)</f>
        <v>0</v>
      </c>
      <c r="DC128">
        <f ca="1">IF(AND($B128&gt;0,SUM(DC$3:DC127)=0,SUM($H128:DB128)=0),$B128,0)</f>
        <v>0</v>
      </c>
      <c r="DD128">
        <f ca="1">IF(AND($B128&gt;0,SUM(DD$3:DD127)=0,SUM($H128:DC128)=0),$B128,0)</f>
        <v>0</v>
      </c>
      <c r="DE128">
        <f ca="1">IF(AND($B128&gt;0,SUM(DE$3:DE127)=0,SUM($H128:DD128)=0),$B128,0)</f>
        <v>0</v>
      </c>
      <c r="DF128">
        <f ca="1">IF(AND($B128&gt;0,SUM(DF$3:DF127)=0,SUM($H128:DE128)=0),$B128,0)</f>
        <v>0</v>
      </c>
      <c r="DG128">
        <f ca="1">IF(AND($B128&gt;0,SUM(DG$3:DG127)=0,SUM($H128:DF128)=0),$B128,0)</f>
        <v>0</v>
      </c>
      <c r="DH128">
        <f ca="1">IF(AND($B128&gt;0,SUM(DH$3:DH127)=0,SUM($H128:DG128)=0),$B128,0)</f>
        <v>0</v>
      </c>
      <c r="DI128">
        <f ca="1">IF(AND($B128&gt;0,SUM(DI$3:DI127)=0,SUM($H128:DH128)=0),$B128,0)</f>
        <v>0</v>
      </c>
      <c r="DJ128">
        <f ca="1">IF(AND($B128&gt;0,SUM(DJ$3:DJ127)=0,SUM($H128:DI128)=0),$B128,0)</f>
        <v>0</v>
      </c>
      <c r="DK128">
        <f ca="1">IF(AND($B128&gt;0,SUM(DK$3:DK127)=0,SUM($H128:DJ128)=0),$B128,0)</f>
        <v>0</v>
      </c>
      <c r="DL128">
        <f ca="1">IF(AND($B128&gt;0,SUM(DL$3:DL127)=0,SUM($H128:DK128)=0),$B128,0)</f>
        <v>0</v>
      </c>
      <c r="DM128">
        <f ca="1">IF(AND($B128&gt;0,SUM(DM$3:DM127)=0,SUM($H128:DL128)=0),$B128,0)</f>
        <v>0</v>
      </c>
      <c r="DN128">
        <f ca="1">IF(AND($B128&gt;0,SUM(DN$3:DN127)=0,SUM($H128:DM128)=0),$B128,0)</f>
        <v>0</v>
      </c>
      <c r="DO128">
        <f ca="1">IF(AND($B128&gt;0,SUM(DO$3:DO127)=0,SUM($H128:DN128)=0),$B128,0)</f>
        <v>0</v>
      </c>
      <c r="DP128">
        <f ca="1">IF(AND($B128&gt;0,SUM(DP$3:DP127)=0,SUM($H128:DO128)=0),$B128,0)</f>
        <v>0</v>
      </c>
      <c r="DQ128">
        <f ca="1">IF(AND($B128&gt;0,SUM(DQ$3:DQ127)=0,SUM($H128:DP128)=0),$B128,0)</f>
        <v>0</v>
      </c>
      <c r="DR128">
        <f ca="1">IF(AND($B128&gt;0,SUM(DR$3:DR127)=0,SUM($H128:DQ128)=0),$B128,0)</f>
        <v>0</v>
      </c>
      <c r="DS128">
        <f ca="1">IF(AND($B128&gt;0,SUM(DS$3:DS127)=0,SUM($H128:DR128)=0),$B128,0)</f>
        <v>0</v>
      </c>
      <c r="DT128">
        <f ca="1">IF(AND($B128&gt;0,SUM(DT$3:DT127)=0,SUM($H128:DS128)=0),$B128,0)</f>
        <v>0</v>
      </c>
      <c r="DU128">
        <f ca="1">IF(AND($B128&gt;0,SUM(DU$3:DU127)=0,SUM($H128:DT128)=0),$B128,0)</f>
        <v>0</v>
      </c>
      <c r="DV128">
        <f ca="1">IF(AND($B128&gt;0,SUM(DV$3:DV127)=0,SUM($H128:DU128)=0),$B128,0)</f>
        <v>0</v>
      </c>
      <c r="DW128">
        <f ca="1">IF(AND($B128&gt;0,SUM(DW$3:DW127)=0,SUM($H128:DV128)=0),$B128,0)</f>
        <v>0</v>
      </c>
      <c r="DX128">
        <f ca="1">IF(AND($B128&gt;0,SUM(DX$3:DX127)=0,SUM($H128:DW128)=0),$B128,0)</f>
        <v>0</v>
      </c>
      <c r="DY128">
        <f ca="1">IF(AND($B128&gt;0,SUM(DY$3:DY127)=0,SUM($H128:DX128)=0),$B128,0)</f>
        <v>0</v>
      </c>
      <c r="DZ128">
        <f ca="1">IF(AND($B128&gt;0,SUM(DZ$3:DZ127)=0,SUM($H128:DY128)=0),$B128,0)</f>
        <v>0</v>
      </c>
      <c r="EA128">
        <f ca="1">IF(AND($B128&gt;0,SUM(EA$3:EA127)=0,SUM($H128:DZ128)=0),$B128,0)</f>
        <v>0</v>
      </c>
      <c r="EB128">
        <f ca="1">IF(AND($B128&gt;0,SUM(EB$3:EB127)=0,SUM($H128:EA128)=0),$B128,0)</f>
        <v>0</v>
      </c>
      <c r="EC128">
        <f ca="1">IF(AND($B128&gt;0,SUM(EC$3:EC127)=0,SUM($H128:EB128)=0),$B128,0)</f>
        <v>0</v>
      </c>
      <c r="ED128">
        <f ca="1">IF(AND($B128&gt;0,SUM(ED$3:ED127)=0,SUM($H128:EC128)=0),$B128,0)</f>
        <v>0</v>
      </c>
      <c r="EE128">
        <f ca="1">IF(AND($B128&gt;0,SUM(EE$3:EE127)=0,SUM($H128:ED128)=0),$B128,0)</f>
        <v>0</v>
      </c>
      <c r="EF128">
        <f ca="1">IF(AND($B128&gt;0,SUM(EF$3:EF127)=0,SUM($H128:EE128)=0),$B128,0)</f>
        <v>0</v>
      </c>
      <c r="EG128">
        <f ca="1">IF(AND($B128&gt;0,SUM(EG$3:EG127)=0,SUM($H128:EF128)=0),$B128,0)</f>
        <v>0</v>
      </c>
      <c r="EH128">
        <f ca="1">IF(AND($B128&gt;0,SUM(EH$3:EH127)=0,SUM($H128:EG128)=0),$B128,0)</f>
        <v>0</v>
      </c>
      <c r="EI128">
        <f ca="1">IF(AND($B128&gt;0,SUM(EI$3:EI127)=0,SUM($H128:EH128)=0),$B128,0)</f>
        <v>0</v>
      </c>
      <c r="EJ128">
        <f ca="1">IF(AND($B128&gt;0,SUM(EJ$3:EJ127)=0,SUM($H128:EI128)=0),$B128,0)</f>
        <v>0</v>
      </c>
      <c r="EK128">
        <f ca="1">IF(AND($B128&gt;0,SUM(EK$3:EK127)=0,SUM($H128:EJ128)=0),$B128,0)</f>
        <v>0</v>
      </c>
      <c r="EL128">
        <f ca="1">IF(AND($B128&gt;0,SUM(EL$3:EL127)=0,SUM($H128:EK128)=0),$B128,0)</f>
        <v>0</v>
      </c>
      <c r="EM128">
        <f ca="1">IF(AND($B128&gt;0,SUM(EM$3:EM127)=0,SUM($H128:EL128)=0),$B128,0)</f>
        <v>0</v>
      </c>
      <c r="EN128">
        <f ca="1">IF(AND($B128&gt;0,SUM(EN$3:EN127)=0,SUM($H128:EM128)=0),$B128,0)</f>
        <v>0</v>
      </c>
      <c r="EO128">
        <f ca="1">IF(AND($B128&gt;0,SUM(EO$3:EO127)=0,SUM($H128:EN128)=0),$B128,0)</f>
        <v>0</v>
      </c>
      <c r="EP128">
        <f ca="1">IF(AND($B128&gt;0,SUM(EP$3:EP127)=0,SUM($H128:EO128)=0),$B128,0)</f>
        <v>0</v>
      </c>
      <c r="EQ128">
        <f ca="1">IF(AND($B128&gt;0,SUM(EQ$3:EQ127)=0,SUM($H128:EP128)=0),$B128,0)</f>
        <v>0</v>
      </c>
      <c r="ER128">
        <f ca="1">IF(AND($B128&gt;0,SUM(ER$3:ER127)=0,SUM($H128:EQ128)=0),$B128,0)</f>
        <v>0</v>
      </c>
      <c r="ES128">
        <f ca="1">IF(AND($B128&gt;0,SUM(ES$3:ES127)=0,SUM($H128:ER128)=0),$B128,0)</f>
        <v>0</v>
      </c>
      <c r="ET128">
        <f ca="1">IF(AND($B128&gt;0,SUM(ET$3:ET127)=0,SUM($H128:ES128)=0),$B128,0)</f>
        <v>0</v>
      </c>
      <c r="EU128">
        <f ca="1">IF(AND($B128&gt;0,SUM(EU$3:EU127)=0,SUM($H128:ET128)=0),$B128,0)</f>
        <v>0</v>
      </c>
      <c r="EV128">
        <f ca="1">IF(AND($B128&gt;0,SUM(EV$3:EV127)=0,SUM($H128:EU128)=0),$B128,0)</f>
        <v>0</v>
      </c>
      <c r="EW128">
        <f ca="1">IF(AND($B128&gt;0,SUM(EW$3:EW127)=0,SUM($H128:EV128)=0),$B128,0)</f>
        <v>0</v>
      </c>
      <c r="EX128">
        <f ca="1">IF(AND($B128&gt;0,SUM(EX$3:EX127)=0,SUM($H128:EW128)=0),$B128,0)</f>
        <v>0</v>
      </c>
      <c r="EY128">
        <f ca="1">IF(AND($B128&gt;0,SUM(EY$3:EY127)=0,SUM($H128:EX128)=0),$B128,0)</f>
        <v>0</v>
      </c>
      <c r="EZ128">
        <f ca="1">IF(AND($B128&gt;0,SUM(EZ$3:EZ127)=0,SUM($H128:EY128)=0),$B128,0)</f>
        <v>0</v>
      </c>
      <c r="FA128">
        <f ca="1">IF(AND($B128&gt;0,SUM(FA$3:FA127)=0,SUM($H128:EZ128)=0),$B128,0)</f>
        <v>0</v>
      </c>
      <c r="FB128">
        <f ca="1">IF(AND($B128&gt;0,SUM(FB$3:FB127)=0,SUM($H128:FA128)=0),$B128,0)</f>
        <v>0</v>
      </c>
      <c r="FC128">
        <f ca="1">IF(AND($B128&gt;0,SUM(FC$3:FC127)=0,SUM($H128:FB128)=0),$B128,0)</f>
        <v>0</v>
      </c>
      <c r="FD128">
        <f ca="1">IF(AND($B128&gt;0,SUM(FD$3:FD127)=0,SUM($H128:FC128)=0),$B128,0)</f>
        <v>0</v>
      </c>
      <c r="FE128">
        <f ca="1">IF(AND($B128&gt;0,SUM(FE$3:FE127)=0,SUM($H128:FD128)=0),$B128,0)</f>
        <v>0</v>
      </c>
      <c r="FF128">
        <f ca="1">IF(AND($B128&gt;0,SUM(FF$3:FF127)=0,SUM($H128:FE128)=0),$B128,0)</f>
        <v>0</v>
      </c>
      <c r="FG128">
        <f ca="1">IF(AND($B128&gt;0,SUM(FG$3:FG127)=0,SUM($H128:FF128)=0),$B128,0)</f>
        <v>0</v>
      </c>
      <c r="FH128">
        <f ca="1">IF(AND($B128&gt;0,SUM(FH$3:FH127)=0,SUM($H128:FG128)=0),$B128,0)</f>
        <v>0</v>
      </c>
      <c r="FI128">
        <f ca="1">IF(AND($B128&gt;0,SUM(FI$3:FI127)=0,SUM($H128:FH128)=0),$B128,0)</f>
        <v>0</v>
      </c>
      <c r="FJ128">
        <f ca="1">IF(AND($B128&gt;0,SUM(FJ$3:FJ127)=0,SUM($H128:FI128)=0),$B128,0)</f>
        <v>0</v>
      </c>
      <c r="FK128">
        <f ca="1">IF(AND($B128&gt;0,SUM(FK$3:FK127)=0,SUM($H128:FJ128)=0),$B128,0)</f>
        <v>0</v>
      </c>
      <c r="FL128">
        <f ca="1">IF(AND($B128&gt;0,SUM(FL$3:FL127)=0,SUM($H128:FK128)=0),$B128,0)</f>
        <v>0</v>
      </c>
      <c r="FM128">
        <f ca="1">IF(AND($B128&gt;0,SUM(FM$3:FM127)=0,SUM($H128:FL128)=0),$B128,0)</f>
        <v>0</v>
      </c>
      <c r="FN128">
        <f ca="1">IF(AND($B128&gt;0,SUM(FN$3:FN127)=0,SUM($H128:FM128)=0),$B128,0)</f>
        <v>0</v>
      </c>
      <c r="FS128" s="67"/>
      <c r="FT128" s="67"/>
      <c r="FU128" s="342"/>
      <c r="FV128" s="67"/>
      <c r="FY128" s="249"/>
      <c r="FZ128" s="67"/>
      <c r="GA128" s="67"/>
      <c r="GB128" s="67"/>
      <c r="GE128" s="67"/>
      <c r="GF128" s="67"/>
      <c r="GG128" s="67"/>
      <c r="GH128" s="67"/>
    </row>
    <row r="129" spans="1:190" ht="15.75" thickBot="1" x14ac:dyDescent="0.3">
      <c r="A129">
        <v>129</v>
      </c>
      <c r="B129" s="71">
        <v>129</v>
      </c>
      <c r="C129" s="240" t="str">
        <f t="shared" ca="1" si="22"/>
        <v/>
      </c>
      <c r="D129" s="240" t="str">
        <f t="shared" ca="1" si="23"/>
        <v/>
      </c>
      <c r="E129" s="240" t="str">
        <f t="shared" ca="1" si="24"/>
        <v/>
      </c>
      <c r="F129" s="240" t="str">
        <f t="shared" ca="1" si="25"/>
        <v/>
      </c>
      <c r="G129" s="47">
        <f ca="1">INDEX($I$2:$FN$2,ROWS(G$2:G129))</f>
        <v>1</v>
      </c>
      <c r="H129">
        <v>0</v>
      </c>
      <c r="I129">
        <f ca="1">IF(AND($B129&gt;0,SUM(I$3:I128)=0,SUM($H129:H129)=0),$B129,0)</f>
        <v>0</v>
      </c>
      <c r="J129">
        <f ca="1">IF(AND($B129&gt;0,SUM(J$3:J128)=0,SUM($H129:I129)=0),$B129,0)</f>
        <v>0</v>
      </c>
      <c r="K129">
        <f ca="1">IF(AND($B129&gt;0,SUM(K$3:K128)=0,SUM($H129:J129)=0),$B129,0)</f>
        <v>129</v>
      </c>
      <c r="L129">
        <f ca="1">IF(AND($B129&gt;0,SUM(L$3:L128)=0,SUM($H129:K129)=0),$B129,0)</f>
        <v>0</v>
      </c>
      <c r="M129">
        <f ca="1">IF(AND($B129&gt;0,SUM(M$3:M128)=0,SUM($H129:L129)=0),$B129,0)</f>
        <v>0</v>
      </c>
      <c r="N129">
        <f ca="1">IF(AND($B129&gt;0,SUM(N$3:N128)=0,SUM($H129:M129)=0),$B129,0)</f>
        <v>0</v>
      </c>
      <c r="O129">
        <f ca="1">IF(AND($B129&gt;0,SUM(O$3:O128)=0,SUM($H129:N129)=0),$B129,0)</f>
        <v>0</v>
      </c>
      <c r="P129">
        <f ca="1">IF(AND($B129&gt;0,SUM(P$3:P128)=0,SUM($H129:O129)=0),$B129,0)</f>
        <v>0</v>
      </c>
      <c r="Q129">
        <f ca="1">IF(AND($B129&gt;0,SUM(Q$3:Q128)=0,SUM($H129:P129)=0),$B129,0)</f>
        <v>0</v>
      </c>
      <c r="R129">
        <f ca="1">IF(AND($B129&gt;0,SUM(R$3:R128)=0,SUM($H129:Q129)=0),$B129,0)</f>
        <v>0</v>
      </c>
      <c r="S129">
        <f ca="1">IF(AND($B129&gt;0,SUM(S$3:S128)=0,SUM($H129:R129)=0),$B129,0)</f>
        <v>0</v>
      </c>
      <c r="T129">
        <f ca="1">IF(AND($B129&gt;0,SUM(T$3:T128)=0,SUM($H129:S129)=0),$B129,0)</f>
        <v>0</v>
      </c>
      <c r="U129">
        <f ca="1">IF(AND($B129&gt;0,SUM(U$3:U128)=0,SUM($H129:T129)=0),$B129,0)</f>
        <v>0</v>
      </c>
      <c r="V129">
        <f ca="1">IF(AND($B129&gt;0,SUM(V$3:V128)=0,SUM($H129:U129)=0),$B129,0)</f>
        <v>0</v>
      </c>
      <c r="W129">
        <f ca="1">IF(AND($B129&gt;0,SUM(W$3:W128)=0,SUM($H129:V129)=0),$B129,0)</f>
        <v>0</v>
      </c>
      <c r="X129">
        <f ca="1">IF(AND($B129&gt;0,SUM(X$3:X128)=0,SUM($H129:W129)=0),$B129,0)</f>
        <v>0</v>
      </c>
      <c r="Y129">
        <f ca="1">IF(AND($B129&gt;0,SUM(Y$3:Y128)=0,SUM($H129:X129)=0),$B129,0)</f>
        <v>0</v>
      </c>
      <c r="Z129">
        <f ca="1">IF(AND($B129&gt;0,SUM(Z$3:Z128)=0,SUM($H129:Y129)=0),$B129,0)</f>
        <v>0</v>
      </c>
      <c r="AA129">
        <f ca="1">IF(AND($B129&gt;0,SUM(AA$3:AA128)=0,SUM($H129:Z129)=0),$B129,0)</f>
        <v>0</v>
      </c>
      <c r="AB129">
        <f ca="1">IF(AND($B129&gt;0,SUM(AB$3:AB128)=0,SUM($H129:AA129)=0),$B129,0)</f>
        <v>0</v>
      </c>
      <c r="AC129">
        <f ca="1">IF(AND($B129&gt;0,SUM(AC$3:AC128)=0,SUM($H129:AB129)=0),$B129,0)</f>
        <v>0</v>
      </c>
      <c r="AD129">
        <f ca="1">IF(AND($B129&gt;0,SUM(AD$3:AD128)=0,SUM($H129:AC129)=0),$B129,0)</f>
        <v>0</v>
      </c>
      <c r="AE129">
        <f ca="1">IF(AND($B129&gt;0,SUM(AE$3:AE128)=0,SUM($H129:AD129)=0),$B129,0)</f>
        <v>0</v>
      </c>
      <c r="AF129">
        <f ca="1">IF(AND($B129&gt;0,SUM(AF$3:AF128)=0,SUM($H129:AE129)=0),$B129,0)</f>
        <v>0</v>
      </c>
      <c r="AG129">
        <f ca="1">IF(AND($B129&gt;0,SUM(AG$3:AG128)=0,SUM($H129:AF129)=0),$B129,0)</f>
        <v>0</v>
      </c>
      <c r="AH129">
        <f ca="1">IF(AND($B129&gt;0,SUM(AH$3:AH128)=0,SUM($H129:AG129)=0),$B129,0)</f>
        <v>0</v>
      </c>
      <c r="AI129">
        <f ca="1">IF(AND($B129&gt;0,SUM(AI$3:AI128)=0,SUM($H129:AH129)=0),$B129,0)</f>
        <v>0</v>
      </c>
      <c r="AJ129">
        <f ca="1">IF(AND($B129&gt;0,SUM(AJ$3:AJ128)=0,SUM($H129:AI129)=0),$B129,0)</f>
        <v>0</v>
      </c>
      <c r="AK129">
        <f ca="1">IF(AND($B129&gt;0,SUM(AK$3:AK128)=0,SUM($H129:AJ129)=0),$B129,0)</f>
        <v>0</v>
      </c>
      <c r="AL129">
        <f ca="1">IF(AND($B129&gt;0,SUM(AL$3:AL128)=0,SUM($H129:AK129)=0),$B129,0)</f>
        <v>0</v>
      </c>
      <c r="AM129">
        <f ca="1">IF(AND($B129&gt;0,SUM(AM$3:AM128)=0,SUM($H129:AL129)=0),$B129,0)</f>
        <v>0</v>
      </c>
      <c r="AN129">
        <f ca="1">IF(AND($B129&gt;0,SUM(AN$3:AN128)=0,SUM($H129:AM129)=0),$B129,0)</f>
        <v>0</v>
      </c>
      <c r="AO129">
        <f ca="1">IF(AND($B129&gt;0,SUM(AO$3:AO128)=0,SUM($H129:AN129)=0),$B129,0)</f>
        <v>0</v>
      </c>
      <c r="AP129">
        <f ca="1">IF(AND($B129&gt;0,SUM(AP$3:AP128)=0,SUM($H129:AO129)=0),$B129,0)</f>
        <v>0</v>
      </c>
      <c r="AQ129">
        <f ca="1">IF(AND($B129&gt;0,SUM(AQ$3:AQ128)=0,SUM($H129:AP129)=0),$B129,0)</f>
        <v>0</v>
      </c>
      <c r="AR129">
        <f ca="1">IF(AND($B129&gt;0,SUM(AR$3:AR128)=0,SUM($H129:AQ129)=0),$B129,0)</f>
        <v>0</v>
      </c>
      <c r="AS129">
        <f ca="1">IF(AND($B129&gt;0,SUM(AS$3:AS128)=0,SUM($H129:AR129)=0),$B129,0)</f>
        <v>0</v>
      </c>
      <c r="AT129">
        <f ca="1">IF(AND($B129&gt;0,SUM(AT$3:AT128)=0,SUM($H129:AS129)=0),$B129,0)</f>
        <v>0</v>
      </c>
      <c r="AU129">
        <f ca="1">IF(AND($B129&gt;0,SUM(AU$3:AU128)=0,SUM($H129:AT129)=0),$B129,0)</f>
        <v>0</v>
      </c>
      <c r="AV129">
        <f ca="1">IF(AND($B129&gt;0,SUM(AV$3:AV128)=0,SUM($H129:AU129)=0),$B129,0)</f>
        <v>0</v>
      </c>
      <c r="AW129">
        <f ca="1">IF(AND($B129&gt;0,SUM(AW$3:AW128)=0,SUM($H129:AV129)=0),$B129,0)</f>
        <v>0</v>
      </c>
      <c r="AX129">
        <f ca="1">IF(AND($B129&gt;0,SUM(AX$3:AX128)=0,SUM($H129:AW129)=0),$B129,0)</f>
        <v>0</v>
      </c>
      <c r="AY129">
        <f ca="1">IF(AND($B129&gt;0,SUM(AY$3:AY128)=0,SUM($H129:AX129)=0),$B129,0)</f>
        <v>0</v>
      </c>
      <c r="AZ129">
        <f ca="1">IF(AND($B129&gt;0,SUM(AZ$3:AZ128)=0,SUM($H129:AY129)=0),$B129,0)</f>
        <v>0</v>
      </c>
      <c r="BA129">
        <f ca="1">IF(AND($B129&gt;0,SUM(BA$3:BA128)=0,SUM($H129:AZ129)=0),$B129,0)</f>
        <v>0</v>
      </c>
      <c r="BB129">
        <f ca="1">IF(AND($B129&gt;0,SUM(BB$3:BB128)=0,SUM($H129:BA129)=0),$B129,0)</f>
        <v>0</v>
      </c>
      <c r="BC129">
        <f ca="1">IF(AND($B129&gt;0,SUM(BC$3:BC128)=0,SUM($H129:BB129)=0),$B129,0)</f>
        <v>0</v>
      </c>
      <c r="BD129">
        <f ca="1">IF(AND($B129&gt;0,SUM(BD$3:BD128)=0,SUM($H129:BC129)=0),$B129,0)</f>
        <v>0</v>
      </c>
      <c r="BE129">
        <f ca="1">IF(AND($B129&gt;0,SUM(BE$3:BE128)=0,SUM($H129:BD129)=0),$B129,0)</f>
        <v>0</v>
      </c>
      <c r="BF129">
        <f ca="1">IF(AND($B129&gt;0,SUM(BF$3:BF128)=0,SUM($H129:BE129)=0),$B129,0)</f>
        <v>0</v>
      </c>
      <c r="BG129">
        <f ca="1">IF(AND($B129&gt;0,SUM(BG$3:BG128)=0,SUM($H129:BF129)=0),$B129,0)</f>
        <v>0</v>
      </c>
      <c r="BH129">
        <f ca="1">IF(AND($B129&gt;0,SUM(BH$3:BH128)=0,SUM($H129:BG129)=0),$B129,0)</f>
        <v>0</v>
      </c>
      <c r="BI129">
        <f ca="1">IF(AND($B129&gt;0,SUM(BI$3:BI128)=0,SUM($H129:BH129)=0),$B129,0)</f>
        <v>0</v>
      </c>
      <c r="BJ129">
        <f ca="1">IF(AND($B129&gt;0,SUM(BJ$3:BJ128)=0,SUM($H129:BI129)=0),$B129,0)</f>
        <v>0</v>
      </c>
      <c r="BK129">
        <f ca="1">IF(AND($B129&gt;0,SUM(BK$3:BK128)=0,SUM($H129:BJ129)=0),$B129,0)</f>
        <v>0</v>
      </c>
      <c r="BL129">
        <f ca="1">IF(AND($B129&gt;0,SUM(BL$3:BL128)=0,SUM($H129:BK129)=0),$B129,0)</f>
        <v>0</v>
      </c>
      <c r="BM129">
        <f ca="1">IF(AND($B129&gt;0,SUM(BM$3:BM128)=0,SUM($H129:BL129)=0),$B129,0)</f>
        <v>0</v>
      </c>
      <c r="BN129">
        <f ca="1">IF(AND($B129&gt;0,SUM(BN$3:BN128)=0,SUM($H129:BM129)=0),$B129,0)</f>
        <v>0</v>
      </c>
      <c r="BO129">
        <f ca="1">IF(AND($B129&gt;0,SUM(BO$3:BO128)=0,SUM($H129:BN129)=0),$B129,0)</f>
        <v>0</v>
      </c>
      <c r="BP129">
        <f ca="1">IF(AND($B129&gt;0,SUM(BP$3:BP128)=0,SUM($H129:BO129)=0),$B129,0)</f>
        <v>0</v>
      </c>
      <c r="BQ129">
        <f ca="1">IF(AND($B129&gt;0,SUM(BQ$3:BQ128)=0,SUM($H129:BP129)=0),$B129,0)</f>
        <v>0</v>
      </c>
      <c r="BR129">
        <f ca="1">IF(AND($B129&gt;0,SUM(BR$3:BR128)=0,SUM($H129:BQ129)=0),$B129,0)</f>
        <v>0</v>
      </c>
      <c r="BS129">
        <f ca="1">IF(AND($B129&gt;0,SUM(BS$3:BS128)=0,SUM($H129:BR129)=0),$B129,0)</f>
        <v>0</v>
      </c>
      <c r="BT129">
        <f ca="1">IF(AND($B129&gt;0,SUM(BT$3:BT128)=0,SUM($H129:BS129)=0),$B129,0)</f>
        <v>0</v>
      </c>
      <c r="BU129">
        <f ca="1">IF(AND($B129&gt;0,SUM(BU$3:BU128)=0,SUM($H129:BT129)=0),$B129,0)</f>
        <v>0</v>
      </c>
      <c r="BV129">
        <f ca="1">IF(AND($B129&gt;0,SUM(BV$3:BV128)=0,SUM($H129:BU129)=0),$B129,0)</f>
        <v>0</v>
      </c>
      <c r="BW129">
        <f ca="1">IF(AND($B129&gt;0,SUM(BW$3:BW128)=0,SUM($H129:BV129)=0),$B129,0)</f>
        <v>0</v>
      </c>
      <c r="BX129">
        <f ca="1">IF(AND($B129&gt;0,SUM(BX$3:BX128)=0,SUM($H129:BW129)=0),$B129,0)</f>
        <v>0</v>
      </c>
      <c r="BY129">
        <f ca="1">IF(AND($B129&gt;0,SUM(BY$3:BY128)=0,SUM($H129:BX129)=0),$B129,0)</f>
        <v>0</v>
      </c>
      <c r="BZ129">
        <f ca="1">IF(AND($B129&gt;0,SUM(BZ$3:BZ128)=0,SUM($H129:BY129)=0),$B129,0)</f>
        <v>0</v>
      </c>
      <c r="CA129">
        <f ca="1">IF(AND($B129&gt;0,SUM(CA$3:CA128)=0,SUM($H129:BZ129)=0),$B129,0)</f>
        <v>0</v>
      </c>
      <c r="CB129">
        <f ca="1">IF(AND($B129&gt;0,SUM(CB$3:CB128)=0,SUM($H129:CA129)=0),$B129,0)</f>
        <v>0</v>
      </c>
      <c r="CC129">
        <f ca="1">IF(AND($B129&gt;0,SUM(CC$3:CC128)=0,SUM($H129:CB129)=0),$B129,0)</f>
        <v>0</v>
      </c>
      <c r="CD129">
        <f ca="1">IF(AND($B129&gt;0,SUM(CD$3:CD128)=0,SUM($H129:CC129)=0),$B129,0)</f>
        <v>0</v>
      </c>
      <c r="CE129">
        <f ca="1">IF(AND($B129&gt;0,SUM(CE$3:CE128)=0,SUM($H129:CD129)=0),$B129,0)</f>
        <v>0</v>
      </c>
      <c r="CF129">
        <f ca="1">IF(AND($B129&gt;0,SUM(CF$3:CF128)=0,SUM($H129:CE129)=0),$B129,0)</f>
        <v>0</v>
      </c>
      <c r="CG129">
        <f ca="1">IF(AND($B129&gt;0,SUM(CG$3:CG128)=0,SUM($H129:CF129)=0),$B129,0)</f>
        <v>0</v>
      </c>
      <c r="CH129">
        <f ca="1">IF(AND($B129&gt;0,SUM(CH$3:CH128)=0,SUM($H129:CG129)=0),$B129,0)</f>
        <v>0</v>
      </c>
      <c r="CI129">
        <f ca="1">IF(AND($B129&gt;0,SUM(CI$3:CI128)=0,SUM($H129:CH129)=0),$B129,0)</f>
        <v>0</v>
      </c>
      <c r="CJ129">
        <f ca="1">IF(AND($B129&gt;0,SUM(CJ$3:CJ128)=0,SUM($H129:CI129)=0),$B129,0)</f>
        <v>0</v>
      </c>
      <c r="CK129">
        <f ca="1">IF(AND($B129&gt;0,SUM(CK$3:CK128)=0,SUM($H129:CJ129)=0),$B129,0)</f>
        <v>0</v>
      </c>
      <c r="CL129">
        <f ca="1">IF(AND($B129&gt;0,SUM(CL$3:CL128)=0,SUM($H129:CK129)=0),$B129,0)</f>
        <v>0</v>
      </c>
      <c r="CM129">
        <f ca="1">IF(AND($B129&gt;0,SUM(CM$3:CM128)=0,SUM($H129:CL129)=0),$B129,0)</f>
        <v>0</v>
      </c>
      <c r="CN129">
        <f ca="1">IF(AND($B129&gt;0,SUM(CN$3:CN128)=0,SUM($H129:CM129)=0),$B129,0)</f>
        <v>0</v>
      </c>
      <c r="CO129">
        <f ca="1">IF(AND($B129&gt;0,SUM(CO$3:CO128)=0,SUM($H129:CN129)=0),$B129,0)</f>
        <v>0</v>
      </c>
      <c r="CP129">
        <f ca="1">IF(AND($B129&gt;0,SUM(CP$3:CP128)=0,SUM($H129:CO129)=0),$B129,0)</f>
        <v>0</v>
      </c>
      <c r="CQ129">
        <f ca="1">IF(AND($B129&gt;0,SUM(CQ$3:CQ128)=0,SUM($H129:CP129)=0),$B129,0)</f>
        <v>0</v>
      </c>
      <c r="CR129">
        <f ca="1">IF(AND($B129&gt;0,SUM(CR$3:CR128)=0,SUM($H129:CQ129)=0),$B129,0)</f>
        <v>0</v>
      </c>
      <c r="CS129">
        <f ca="1">IF(AND($B129&gt;0,SUM(CS$3:CS128)=0,SUM($H129:CR129)=0),$B129,0)</f>
        <v>0</v>
      </c>
      <c r="CT129">
        <f ca="1">IF(AND($B129&gt;0,SUM(CT$3:CT128)=0,SUM($H129:CS129)=0),$B129,0)</f>
        <v>0</v>
      </c>
      <c r="CU129">
        <f ca="1">IF(AND($B129&gt;0,SUM(CU$3:CU128)=0,SUM($H129:CT129)=0),$B129,0)</f>
        <v>0</v>
      </c>
      <c r="CV129">
        <f ca="1">IF(AND($B129&gt;0,SUM(CV$3:CV128)=0,SUM($H129:CU129)=0),$B129,0)</f>
        <v>0</v>
      </c>
      <c r="CW129">
        <f ca="1">IF(AND($B129&gt;0,SUM(CW$3:CW128)=0,SUM($H129:CV129)=0),$B129,0)</f>
        <v>0</v>
      </c>
      <c r="CX129">
        <f ca="1">IF(AND($B129&gt;0,SUM(CX$3:CX128)=0,SUM($H129:CW129)=0),$B129,0)</f>
        <v>0</v>
      </c>
      <c r="CY129">
        <f ca="1">IF(AND($B129&gt;0,SUM(CY$3:CY128)=0,SUM($H129:CX129)=0),$B129,0)</f>
        <v>0</v>
      </c>
      <c r="CZ129">
        <f ca="1">IF(AND($B129&gt;0,SUM(CZ$3:CZ128)=0,SUM($H129:CY129)=0),$B129,0)</f>
        <v>0</v>
      </c>
      <c r="DA129">
        <f ca="1">IF(AND($B129&gt;0,SUM(DA$3:DA128)=0,SUM($H129:CZ129)=0),$B129,0)</f>
        <v>0</v>
      </c>
      <c r="DB129">
        <f ca="1">IF(AND($B129&gt;0,SUM(DB$3:DB128)=0,SUM($H129:DA129)=0),$B129,0)</f>
        <v>0</v>
      </c>
      <c r="DC129">
        <f ca="1">IF(AND($B129&gt;0,SUM(DC$3:DC128)=0,SUM($H129:DB129)=0),$B129,0)</f>
        <v>0</v>
      </c>
      <c r="DD129">
        <f ca="1">IF(AND($B129&gt;0,SUM(DD$3:DD128)=0,SUM($H129:DC129)=0),$B129,0)</f>
        <v>0</v>
      </c>
      <c r="DE129">
        <f ca="1">IF(AND($B129&gt;0,SUM(DE$3:DE128)=0,SUM($H129:DD129)=0),$B129,0)</f>
        <v>0</v>
      </c>
      <c r="DF129">
        <f ca="1">IF(AND($B129&gt;0,SUM(DF$3:DF128)=0,SUM($H129:DE129)=0),$B129,0)</f>
        <v>0</v>
      </c>
      <c r="DG129">
        <f ca="1">IF(AND($B129&gt;0,SUM(DG$3:DG128)=0,SUM($H129:DF129)=0),$B129,0)</f>
        <v>0</v>
      </c>
      <c r="DH129">
        <f ca="1">IF(AND($B129&gt;0,SUM(DH$3:DH128)=0,SUM($H129:DG129)=0),$B129,0)</f>
        <v>0</v>
      </c>
      <c r="DI129">
        <f ca="1">IF(AND($B129&gt;0,SUM(DI$3:DI128)=0,SUM($H129:DH129)=0),$B129,0)</f>
        <v>0</v>
      </c>
      <c r="DJ129">
        <f ca="1">IF(AND($B129&gt;0,SUM(DJ$3:DJ128)=0,SUM($H129:DI129)=0),$B129,0)</f>
        <v>0</v>
      </c>
      <c r="DK129">
        <f ca="1">IF(AND($B129&gt;0,SUM(DK$3:DK128)=0,SUM($H129:DJ129)=0),$B129,0)</f>
        <v>0</v>
      </c>
      <c r="DL129">
        <f ca="1">IF(AND($B129&gt;0,SUM(DL$3:DL128)=0,SUM($H129:DK129)=0),$B129,0)</f>
        <v>0</v>
      </c>
      <c r="DM129">
        <f ca="1">IF(AND($B129&gt;0,SUM(DM$3:DM128)=0,SUM($H129:DL129)=0),$B129,0)</f>
        <v>0</v>
      </c>
      <c r="DN129">
        <f ca="1">IF(AND($B129&gt;0,SUM(DN$3:DN128)=0,SUM($H129:DM129)=0),$B129,0)</f>
        <v>0</v>
      </c>
      <c r="DO129">
        <f ca="1">IF(AND($B129&gt;0,SUM(DO$3:DO128)=0,SUM($H129:DN129)=0),$B129,0)</f>
        <v>0</v>
      </c>
      <c r="DP129">
        <f ca="1">IF(AND($B129&gt;0,SUM(DP$3:DP128)=0,SUM($H129:DO129)=0),$B129,0)</f>
        <v>0</v>
      </c>
      <c r="DQ129">
        <f ca="1">IF(AND($B129&gt;0,SUM(DQ$3:DQ128)=0,SUM($H129:DP129)=0),$B129,0)</f>
        <v>0</v>
      </c>
      <c r="DR129">
        <f ca="1">IF(AND($B129&gt;0,SUM(DR$3:DR128)=0,SUM($H129:DQ129)=0),$B129,0)</f>
        <v>0</v>
      </c>
      <c r="DS129">
        <f ca="1">IF(AND($B129&gt;0,SUM(DS$3:DS128)=0,SUM($H129:DR129)=0),$B129,0)</f>
        <v>0</v>
      </c>
      <c r="DT129">
        <f ca="1">IF(AND($B129&gt;0,SUM(DT$3:DT128)=0,SUM($H129:DS129)=0),$B129,0)</f>
        <v>0</v>
      </c>
      <c r="DU129">
        <f ca="1">IF(AND($B129&gt;0,SUM(DU$3:DU128)=0,SUM($H129:DT129)=0),$B129,0)</f>
        <v>0</v>
      </c>
      <c r="DV129">
        <f ca="1">IF(AND($B129&gt;0,SUM(DV$3:DV128)=0,SUM($H129:DU129)=0),$B129,0)</f>
        <v>0</v>
      </c>
      <c r="DW129">
        <f ca="1">IF(AND($B129&gt;0,SUM(DW$3:DW128)=0,SUM($H129:DV129)=0),$B129,0)</f>
        <v>0</v>
      </c>
      <c r="DX129">
        <f ca="1">IF(AND($B129&gt;0,SUM(DX$3:DX128)=0,SUM($H129:DW129)=0),$B129,0)</f>
        <v>0</v>
      </c>
      <c r="DY129">
        <f ca="1">IF(AND($B129&gt;0,SUM(DY$3:DY128)=0,SUM($H129:DX129)=0),$B129,0)</f>
        <v>0</v>
      </c>
      <c r="DZ129">
        <f ca="1">IF(AND($B129&gt;0,SUM(DZ$3:DZ128)=0,SUM($H129:DY129)=0),$B129,0)</f>
        <v>0</v>
      </c>
      <c r="EA129">
        <f ca="1">IF(AND($B129&gt;0,SUM(EA$3:EA128)=0,SUM($H129:DZ129)=0),$B129,0)</f>
        <v>0</v>
      </c>
      <c r="EB129">
        <f ca="1">IF(AND($B129&gt;0,SUM(EB$3:EB128)=0,SUM($H129:EA129)=0),$B129,0)</f>
        <v>0</v>
      </c>
      <c r="EC129">
        <f ca="1">IF(AND($B129&gt;0,SUM(EC$3:EC128)=0,SUM($H129:EB129)=0),$B129,0)</f>
        <v>0</v>
      </c>
      <c r="ED129">
        <f ca="1">IF(AND($B129&gt;0,SUM(ED$3:ED128)=0,SUM($H129:EC129)=0),$B129,0)</f>
        <v>0</v>
      </c>
      <c r="EE129">
        <f ca="1">IF(AND($B129&gt;0,SUM(EE$3:EE128)=0,SUM($H129:ED129)=0),$B129,0)</f>
        <v>0</v>
      </c>
      <c r="EF129">
        <f ca="1">IF(AND($B129&gt;0,SUM(EF$3:EF128)=0,SUM($H129:EE129)=0),$B129,0)</f>
        <v>0</v>
      </c>
      <c r="EG129">
        <f ca="1">IF(AND($B129&gt;0,SUM(EG$3:EG128)=0,SUM($H129:EF129)=0),$B129,0)</f>
        <v>0</v>
      </c>
      <c r="EH129">
        <f ca="1">IF(AND($B129&gt;0,SUM(EH$3:EH128)=0,SUM($H129:EG129)=0),$B129,0)</f>
        <v>0</v>
      </c>
      <c r="EI129">
        <f ca="1">IF(AND($B129&gt;0,SUM(EI$3:EI128)=0,SUM($H129:EH129)=0),$B129,0)</f>
        <v>0</v>
      </c>
      <c r="EJ129">
        <f ca="1">IF(AND($B129&gt;0,SUM(EJ$3:EJ128)=0,SUM($H129:EI129)=0),$B129,0)</f>
        <v>0</v>
      </c>
      <c r="EK129">
        <f ca="1">IF(AND($B129&gt;0,SUM(EK$3:EK128)=0,SUM($H129:EJ129)=0),$B129,0)</f>
        <v>0</v>
      </c>
      <c r="EL129">
        <f ca="1">IF(AND($B129&gt;0,SUM(EL$3:EL128)=0,SUM($H129:EK129)=0),$B129,0)</f>
        <v>0</v>
      </c>
      <c r="EM129">
        <f ca="1">IF(AND($B129&gt;0,SUM(EM$3:EM128)=0,SUM($H129:EL129)=0),$B129,0)</f>
        <v>0</v>
      </c>
      <c r="EN129">
        <f ca="1">IF(AND($B129&gt;0,SUM(EN$3:EN128)=0,SUM($H129:EM129)=0),$B129,0)</f>
        <v>0</v>
      </c>
      <c r="EO129">
        <f ca="1">IF(AND($B129&gt;0,SUM(EO$3:EO128)=0,SUM($H129:EN129)=0),$B129,0)</f>
        <v>0</v>
      </c>
      <c r="EP129">
        <f ca="1">IF(AND($B129&gt;0,SUM(EP$3:EP128)=0,SUM($H129:EO129)=0),$B129,0)</f>
        <v>0</v>
      </c>
      <c r="EQ129">
        <f ca="1">IF(AND($B129&gt;0,SUM(EQ$3:EQ128)=0,SUM($H129:EP129)=0),$B129,0)</f>
        <v>0</v>
      </c>
      <c r="ER129">
        <f ca="1">IF(AND($B129&gt;0,SUM(ER$3:ER128)=0,SUM($H129:EQ129)=0),$B129,0)</f>
        <v>0</v>
      </c>
      <c r="ES129">
        <f ca="1">IF(AND($B129&gt;0,SUM(ES$3:ES128)=0,SUM($H129:ER129)=0),$B129,0)</f>
        <v>0</v>
      </c>
      <c r="ET129">
        <f ca="1">IF(AND($B129&gt;0,SUM(ET$3:ET128)=0,SUM($H129:ES129)=0),$B129,0)</f>
        <v>0</v>
      </c>
      <c r="EU129">
        <f ca="1">IF(AND($B129&gt;0,SUM(EU$3:EU128)=0,SUM($H129:ET129)=0),$B129,0)</f>
        <v>0</v>
      </c>
      <c r="EV129">
        <f ca="1">IF(AND($B129&gt;0,SUM(EV$3:EV128)=0,SUM($H129:EU129)=0),$B129,0)</f>
        <v>0</v>
      </c>
      <c r="EW129">
        <f ca="1">IF(AND($B129&gt;0,SUM(EW$3:EW128)=0,SUM($H129:EV129)=0),$B129,0)</f>
        <v>0</v>
      </c>
      <c r="EX129">
        <f ca="1">IF(AND($B129&gt;0,SUM(EX$3:EX128)=0,SUM($H129:EW129)=0),$B129,0)</f>
        <v>0</v>
      </c>
      <c r="EY129">
        <f ca="1">IF(AND($B129&gt;0,SUM(EY$3:EY128)=0,SUM($H129:EX129)=0),$B129,0)</f>
        <v>0</v>
      </c>
      <c r="EZ129">
        <f ca="1">IF(AND($B129&gt;0,SUM(EZ$3:EZ128)=0,SUM($H129:EY129)=0),$B129,0)</f>
        <v>0</v>
      </c>
      <c r="FA129">
        <f ca="1">IF(AND($B129&gt;0,SUM(FA$3:FA128)=0,SUM($H129:EZ129)=0),$B129,0)</f>
        <v>0</v>
      </c>
      <c r="FB129">
        <f ca="1">IF(AND($B129&gt;0,SUM(FB$3:FB128)=0,SUM($H129:FA129)=0),$B129,0)</f>
        <v>0</v>
      </c>
      <c r="FC129">
        <f ca="1">IF(AND($B129&gt;0,SUM(FC$3:FC128)=0,SUM($H129:FB129)=0),$B129,0)</f>
        <v>0</v>
      </c>
      <c r="FD129">
        <f ca="1">IF(AND($B129&gt;0,SUM(FD$3:FD128)=0,SUM($H129:FC129)=0),$B129,0)</f>
        <v>0</v>
      </c>
      <c r="FE129">
        <f ca="1">IF(AND($B129&gt;0,SUM(FE$3:FE128)=0,SUM($H129:FD129)=0),$B129,0)</f>
        <v>0</v>
      </c>
      <c r="FF129">
        <f ca="1">IF(AND($B129&gt;0,SUM(FF$3:FF128)=0,SUM($H129:FE129)=0),$B129,0)</f>
        <v>0</v>
      </c>
      <c r="FG129">
        <f ca="1">IF(AND($B129&gt;0,SUM(FG$3:FG128)=0,SUM($H129:FF129)=0),$B129,0)</f>
        <v>0</v>
      </c>
      <c r="FH129">
        <f ca="1">IF(AND($B129&gt;0,SUM(FH$3:FH128)=0,SUM($H129:FG129)=0),$B129,0)</f>
        <v>0</v>
      </c>
      <c r="FI129">
        <f ca="1">IF(AND($B129&gt;0,SUM(FI$3:FI128)=0,SUM($H129:FH129)=0),$B129,0)</f>
        <v>0</v>
      </c>
      <c r="FJ129">
        <f ca="1">IF(AND($B129&gt;0,SUM(FJ$3:FJ128)=0,SUM($H129:FI129)=0),$B129,0)</f>
        <v>0</v>
      </c>
      <c r="FK129">
        <f ca="1">IF(AND($B129&gt;0,SUM(FK$3:FK128)=0,SUM($H129:FJ129)=0),$B129,0)</f>
        <v>0</v>
      </c>
      <c r="FL129">
        <f ca="1">IF(AND($B129&gt;0,SUM(FL$3:FL128)=0,SUM($H129:FK129)=0),$B129,0)</f>
        <v>0</v>
      </c>
      <c r="FM129">
        <f ca="1">IF(AND($B129&gt;0,SUM(FM$3:FM128)=0,SUM($H129:FL129)=0),$B129,0)</f>
        <v>0</v>
      </c>
      <c r="FN129">
        <f ca="1">IF(AND($B129&gt;0,SUM(FN$3:FN128)=0,SUM($H129:FM129)=0),$B129,0)</f>
        <v>0</v>
      </c>
      <c r="FS129" s="67" t="str">
        <f>""</f>
        <v/>
      </c>
      <c r="FT129" s="67" t="str">
        <f>""</f>
        <v/>
      </c>
      <c r="FU129" s="342" t="str">
        <f>""</f>
        <v/>
      </c>
      <c r="FV129" s="67" t="str">
        <f>""</f>
        <v/>
      </c>
      <c r="FY129" s="249" t="str">
        <f>""</f>
        <v/>
      </c>
      <c r="FZ129" s="67" t="str">
        <f>""</f>
        <v/>
      </c>
      <c r="GA129" s="67" t="str">
        <f>""</f>
        <v/>
      </c>
      <c r="GB129" s="67" t="str">
        <f>""</f>
        <v/>
      </c>
      <c r="GE129" s="67" t="str">
        <f>""</f>
        <v/>
      </c>
      <c r="GF129" s="67" t="str">
        <f>""</f>
        <v/>
      </c>
      <c r="GG129" s="67" t="str">
        <f>""</f>
        <v/>
      </c>
      <c r="GH129" s="67" t="str">
        <f>""</f>
        <v/>
      </c>
    </row>
    <row r="130" spans="1:190" ht="15.75" thickBot="1" x14ac:dyDescent="0.3">
      <c r="A130">
        <v>130</v>
      </c>
      <c r="B130" s="71">
        <v>130</v>
      </c>
      <c r="C130" s="240" t="str">
        <f t="shared" ca="1" si="22"/>
        <v/>
      </c>
      <c r="D130" s="240" t="str">
        <f t="shared" ca="1" si="23"/>
        <v/>
      </c>
      <c r="E130" s="240" t="str">
        <f t="shared" ca="1" si="24"/>
        <v/>
      </c>
      <c r="F130" s="240" t="str">
        <f t="shared" ca="1" si="25"/>
        <v/>
      </c>
      <c r="G130" s="47">
        <f ca="1">INDEX($I$2:$FN$2,ROWS(G$2:G130))</f>
        <v>1</v>
      </c>
      <c r="H130">
        <v>0</v>
      </c>
      <c r="I130">
        <f ca="1">IF(AND($B130&gt;0,SUM(I$3:I129)=0,SUM($H130:H130)=0),$B130,0)</f>
        <v>0</v>
      </c>
      <c r="J130">
        <f ca="1">IF(AND($B130&gt;0,SUM(J$3:J129)=0,SUM($H130:I130)=0),$B130,0)</f>
        <v>0</v>
      </c>
      <c r="K130">
        <f ca="1">IF(AND($B130&gt;0,SUM(K$3:K129)=0,SUM($H130:J130)=0),$B130,0)</f>
        <v>0</v>
      </c>
      <c r="L130">
        <f ca="1">IF(AND($B130&gt;0,SUM(L$3:L129)=0,SUM($H130:K130)=0),$B130,0)</f>
        <v>130</v>
      </c>
      <c r="M130">
        <f ca="1">IF(AND($B130&gt;0,SUM(M$3:M129)=0,SUM($H130:L130)=0),$B130,0)</f>
        <v>0</v>
      </c>
      <c r="N130">
        <f ca="1">IF(AND($B130&gt;0,SUM(N$3:N129)=0,SUM($H130:M130)=0),$B130,0)</f>
        <v>0</v>
      </c>
      <c r="O130">
        <f ca="1">IF(AND($B130&gt;0,SUM(O$3:O129)=0,SUM($H130:N130)=0),$B130,0)</f>
        <v>0</v>
      </c>
      <c r="P130">
        <f ca="1">IF(AND($B130&gt;0,SUM(P$3:P129)=0,SUM($H130:O130)=0),$B130,0)</f>
        <v>0</v>
      </c>
      <c r="Q130">
        <f ca="1">IF(AND($B130&gt;0,SUM(Q$3:Q129)=0,SUM($H130:P130)=0),$B130,0)</f>
        <v>0</v>
      </c>
      <c r="R130">
        <f ca="1">IF(AND($B130&gt;0,SUM(R$3:R129)=0,SUM($H130:Q130)=0),$B130,0)</f>
        <v>0</v>
      </c>
      <c r="S130">
        <f ca="1">IF(AND($B130&gt;0,SUM(S$3:S129)=0,SUM($H130:R130)=0),$B130,0)</f>
        <v>0</v>
      </c>
      <c r="T130">
        <f ca="1">IF(AND($B130&gt;0,SUM(T$3:T129)=0,SUM($H130:S130)=0),$B130,0)</f>
        <v>0</v>
      </c>
      <c r="U130">
        <f ca="1">IF(AND($B130&gt;0,SUM(U$3:U129)=0,SUM($H130:T130)=0),$B130,0)</f>
        <v>0</v>
      </c>
      <c r="V130">
        <f ca="1">IF(AND($B130&gt;0,SUM(V$3:V129)=0,SUM($H130:U130)=0),$B130,0)</f>
        <v>0</v>
      </c>
      <c r="W130">
        <f ca="1">IF(AND($B130&gt;0,SUM(W$3:W129)=0,SUM($H130:V130)=0),$B130,0)</f>
        <v>0</v>
      </c>
      <c r="X130">
        <f ca="1">IF(AND($B130&gt;0,SUM(X$3:X129)=0,SUM($H130:W130)=0),$B130,0)</f>
        <v>0</v>
      </c>
      <c r="Y130">
        <f ca="1">IF(AND($B130&gt;0,SUM(Y$3:Y129)=0,SUM($H130:X130)=0),$B130,0)</f>
        <v>0</v>
      </c>
      <c r="Z130">
        <f ca="1">IF(AND($B130&gt;0,SUM(Z$3:Z129)=0,SUM($H130:Y130)=0),$B130,0)</f>
        <v>0</v>
      </c>
      <c r="AA130">
        <f ca="1">IF(AND($B130&gt;0,SUM(AA$3:AA129)=0,SUM($H130:Z130)=0),$B130,0)</f>
        <v>0</v>
      </c>
      <c r="AB130">
        <f ca="1">IF(AND($B130&gt;0,SUM(AB$3:AB129)=0,SUM($H130:AA130)=0),$B130,0)</f>
        <v>0</v>
      </c>
      <c r="AC130">
        <f ca="1">IF(AND($B130&gt;0,SUM(AC$3:AC129)=0,SUM($H130:AB130)=0),$B130,0)</f>
        <v>0</v>
      </c>
      <c r="AD130">
        <f ca="1">IF(AND($B130&gt;0,SUM(AD$3:AD129)=0,SUM($H130:AC130)=0),$B130,0)</f>
        <v>0</v>
      </c>
      <c r="AE130">
        <f ca="1">IF(AND($B130&gt;0,SUM(AE$3:AE129)=0,SUM($H130:AD130)=0),$B130,0)</f>
        <v>0</v>
      </c>
      <c r="AF130">
        <f ca="1">IF(AND($B130&gt;0,SUM(AF$3:AF129)=0,SUM($H130:AE130)=0),$B130,0)</f>
        <v>0</v>
      </c>
      <c r="AG130">
        <f ca="1">IF(AND($B130&gt;0,SUM(AG$3:AG129)=0,SUM($H130:AF130)=0),$B130,0)</f>
        <v>0</v>
      </c>
      <c r="AH130">
        <f ca="1">IF(AND($B130&gt;0,SUM(AH$3:AH129)=0,SUM($H130:AG130)=0),$B130,0)</f>
        <v>0</v>
      </c>
      <c r="AI130">
        <f ca="1">IF(AND($B130&gt;0,SUM(AI$3:AI129)=0,SUM($H130:AH130)=0),$B130,0)</f>
        <v>0</v>
      </c>
      <c r="AJ130">
        <f ca="1">IF(AND($B130&gt;0,SUM(AJ$3:AJ129)=0,SUM($H130:AI130)=0),$B130,0)</f>
        <v>0</v>
      </c>
      <c r="AK130">
        <f ca="1">IF(AND($B130&gt;0,SUM(AK$3:AK129)=0,SUM($H130:AJ130)=0),$B130,0)</f>
        <v>0</v>
      </c>
      <c r="AL130">
        <f ca="1">IF(AND($B130&gt;0,SUM(AL$3:AL129)=0,SUM($H130:AK130)=0),$B130,0)</f>
        <v>0</v>
      </c>
      <c r="AM130">
        <f ca="1">IF(AND($B130&gt;0,SUM(AM$3:AM129)=0,SUM($H130:AL130)=0),$B130,0)</f>
        <v>0</v>
      </c>
      <c r="AN130">
        <f ca="1">IF(AND($B130&gt;0,SUM(AN$3:AN129)=0,SUM($H130:AM130)=0),$B130,0)</f>
        <v>0</v>
      </c>
      <c r="AO130">
        <f ca="1">IF(AND($B130&gt;0,SUM(AO$3:AO129)=0,SUM($H130:AN130)=0),$B130,0)</f>
        <v>0</v>
      </c>
      <c r="AP130">
        <f ca="1">IF(AND($B130&gt;0,SUM(AP$3:AP129)=0,SUM($H130:AO130)=0),$B130,0)</f>
        <v>0</v>
      </c>
      <c r="AQ130">
        <f ca="1">IF(AND($B130&gt;0,SUM(AQ$3:AQ129)=0,SUM($H130:AP130)=0),$B130,0)</f>
        <v>0</v>
      </c>
      <c r="AR130">
        <f ca="1">IF(AND($B130&gt;0,SUM(AR$3:AR129)=0,SUM($H130:AQ130)=0),$B130,0)</f>
        <v>0</v>
      </c>
      <c r="AS130">
        <f ca="1">IF(AND($B130&gt;0,SUM(AS$3:AS129)=0,SUM($H130:AR130)=0),$B130,0)</f>
        <v>0</v>
      </c>
      <c r="AT130">
        <f ca="1">IF(AND($B130&gt;0,SUM(AT$3:AT129)=0,SUM($H130:AS130)=0),$B130,0)</f>
        <v>0</v>
      </c>
      <c r="AU130">
        <f ca="1">IF(AND($B130&gt;0,SUM(AU$3:AU129)=0,SUM($H130:AT130)=0),$B130,0)</f>
        <v>0</v>
      </c>
      <c r="AV130">
        <f ca="1">IF(AND($B130&gt;0,SUM(AV$3:AV129)=0,SUM($H130:AU130)=0),$B130,0)</f>
        <v>0</v>
      </c>
      <c r="AW130">
        <f ca="1">IF(AND($B130&gt;0,SUM(AW$3:AW129)=0,SUM($H130:AV130)=0),$B130,0)</f>
        <v>0</v>
      </c>
      <c r="AX130">
        <f ca="1">IF(AND($B130&gt;0,SUM(AX$3:AX129)=0,SUM($H130:AW130)=0),$B130,0)</f>
        <v>0</v>
      </c>
      <c r="AY130">
        <f ca="1">IF(AND($B130&gt;0,SUM(AY$3:AY129)=0,SUM($H130:AX130)=0),$B130,0)</f>
        <v>0</v>
      </c>
      <c r="AZ130">
        <f ca="1">IF(AND($B130&gt;0,SUM(AZ$3:AZ129)=0,SUM($H130:AY130)=0),$B130,0)</f>
        <v>0</v>
      </c>
      <c r="BA130">
        <f ca="1">IF(AND($B130&gt;0,SUM(BA$3:BA129)=0,SUM($H130:AZ130)=0),$B130,0)</f>
        <v>0</v>
      </c>
      <c r="BB130">
        <f ca="1">IF(AND($B130&gt;0,SUM(BB$3:BB129)=0,SUM($H130:BA130)=0),$B130,0)</f>
        <v>0</v>
      </c>
      <c r="BC130">
        <f ca="1">IF(AND($B130&gt;0,SUM(BC$3:BC129)=0,SUM($H130:BB130)=0),$B130,0)</f>
        <v>0</v>
      </c>
      <c r="BD130">
        <f ca="1">IF(AND($B130&gt;0,SUM(BD$3:BD129)=0,SUM($H130:BC130)=0),$B130,0)</f>
        <v>0</v>
      </c>
      <c r="BE130">
        <f ca="1">IF(AND($B130&gt;0,SUM(BE$3:BE129)=0,SUM($H130:BD130)=0),$B130,0)</f>
        <v>0</v>
      </c>
      <c r="BF130">
        <f ca="1">IF(AND($B130&gt;0,SUM(BF$3:BF129)=0,SUM($H130:BE130)=0),$B130,0)</f>
        <v>0</v>
      </c>
      <c r="BG130">
        <f ca="1">IF(AND($B130&gt;0,SUM(BG$3:BG129)=0,SUM($H130:BF130)=0),$B130,0)</f>
        <v>0</v>
      </c>
      <c r="BH130">
        <f ca="1">IF(AND($B130&gt;0,SUM(BH$3:BH129)=0,SUM($H130:BG130)=0),$B130,0)</f>
        <v>0</v>
      </c>
      <c r="BI130">
        <f ca="1">IF(AND($B130&gt;0,SUM(BI$3:BI129)=0,SUM($H130:BH130)=0),$B130,0)</f>
        <v>0</v>
      </c>
      <c r="BJ130">
        <f ca="1">IF(AND($B130&gt;0,SUM(BJ$3:BJ129)=0,SUM($H130:BI130)=0),$B130,0)</f>
        <v>0</v>
      </c>
      <c r="BK130">
        <f ca="1">IF(AND($B130&gt;0,SUM(BK$3:BK129)=0,SUM($H130:BJ130)=0),$B130,0)</f>
        <v>0</v>
      </c>
      <c r="BL130">
        <f ca="1">IF(AND($B130&gt;0,SUM(BL$3:BL129)=0,SUM($H130:BK130)=0),$B130,0)</f>
        <v>0</v>
      </c>
      <c r="BM130">
        <f ca="1">IF(AND($B130&gt;0,SUM(BM$3:BM129)=0,SUM($H130:BL130)=0),$B130,0)</f>
        <v>0</v>
      </c>
      <c r="BN130">
        <f ca="1">IF(AND($B130&gt;0,SUM(BN$3:BN129)=0,SUM($H130:BM130)=0),$B130,0)</f>
        <v>0</v>
      </c>
      <c r="BO130">
        <f ca="1">IF(AND($B130&gt;0,SUM(BO$3:BO129)=0,SUM($H130:BN130)=0),$B130,0)</f>
        <v>0</v>
      </c>
      <c r="BP130">
        <f ca="1">IF(AND($B130&gt;0,SUM(BP$3:BP129)=0,SUM($H130:BO130)=0),$B130,0)</f>
        <v>0</v>
      </c>
      <c r="BQ130">
        <f ca="1">IF(AND($B130&gt;0,SUM(BQ$3:BQ129)=0,SUM($H130:BP130)=0),$B130,0)</f>
        <v>0</v>
      </c>
      <c r="BR130">
        <f ca="1">IF(AND($B130&gt;0,SUM(BR$3:BR129)=0,SUM($H130:BQ130)=0),$B130,0)</f>
        <v>0</v>
      </c>
      <c r="BS130">
        <f ca="1">IF(AND($B130&gt;0,SUM(BS$3:BS129)=0,SUM($H130:BR130)=0),$B130,0)</f>
        <v>0</v>
      </c>
      <c r="BT130">
        <f ca="1">IF(AND($B130&gt;0,SUM(BT$3:BT129)=0,SUM($H130:BS130)=0),$B130,0)</f>
        <v>0</v>
      </c>
      <c r="BU130">
        <f ca="1">IF(AND($B130&gt;0,SUM(BU$3:BU129)=0,SUM($H130:BT130)=0),$B130,0)</f>
        <v>0</v>
      </c>
      <c r="BV130">
        <f ca="1">IF(AND($B130&gt;0,SUM(BV$3:BV129)=0,SUM($H130:BU130)=0),$B130,0)</f>
        <v>0</v>
      </c>
      <c r="BW130">
        <f ca="1">IF(AND($B130&gt;0,SUM(BW$3:BW129)=0,SUM($H130:BV130)=0),$B130,0)</f>
        <v>0</v>
      </c>
      <c r="BX130">
        <f ca="1">IF(AND($B130&gt;0,SUM(BX$3:BX129)=0,SUM($H130:BW130)=0),$B130,0)</f>
        <v>0</v>
      </c>
      <c r="BY130">
        <f ca="1">IF(AND($B130&gt;0,SUM(BY$3:BY129)=0,SUM($H130:BX130)=0),$B130,0)</f>
        <v>0</v>
      </c>
      <c r="BZ130">
        <f ca="1">IF(AND($B130&gt;0,SUM(BZ$3:BZ129)=0,SUM($H130:BY130)=0),$B130,0)</f>
        <v>0</v>
      </c>
      <c r="CA130">
        <f ca="1">IF(AND($B130&gt;0,SUM(CA$3:CA129)=0,SUM($H130:BZ130)=0),$B130,0)</f>
        <v>0</v>
      </c>
      <c r="CB130">
        <f ca="1">IF(AND($B130&gt;0,SUM(CB$3:CB129)=0,SUM($H130:CA130)=0),$B130,0)</f>
        <v>0</v>
      </c>
      <c r="CC130">
        <f ca="1">IF(AND($B130&gt;0,SUM(CC$3:CC129)=0,SUM($H130:CB130)=0),$B130,0)</f>
        <v>0</v>
      </c>
      <c r="CD130">
        <f ca="1">IF(AND($B130&gt;0,SUM(CD$3:CD129)=0,SUM($H130:CC130)=0),$B130,0)</f>
        <v>0</v>
      </c>
      <c r="CE130">
        <f ca="1">IF(AND($B130&gt;0,SUM(CE$3:CE129)=0,SUM($H130:CD130)=0),$B130,0)</f>
        <v>0</v>
      </c>
      <c r="CF130">
        <f ca="1">IF(AND($B130&gt;0,SUM(CF$3:CF129)=0,SUM($H130:CE130)=0),$B130,0)</f>
        <v>0</v>
      </c>
      <c r="CG130">
        <f ca="1">IF(AND($B130&gt;0,SUM(CG$3:CG129)=0,SUM($H130:CF130)=0),$B130,0)</f>
        <v>0</v>
      </c>
      <c r="CH130">
        <f ca="1">IF(AND($B130&gt;0,SUM(CH$3:CH129)=0,SUM($H130:CG130)=0),$B130,0)</f>
        <v>0</v>
      </c>
      <c r="CI130">
        <f ca="1">IF(AND($B130&gt;0,SUM(CI$3:CI129)=0,SUM($H130:CH130)=0),$B130,0)</f>
        <v>0</v>
      </c>
      <c r="CJ130">
        <f ca="1">IF(AND($B130&gt;0,SUM(CJ$3:CJ129)=0,SUM($H130:CI130)=0),$B130,0)</f>
        <v>0</v>
      </c>
      <c r="CK130">
        <f ca="1">IF(AND($B130&gt;0,SUM(CK$3:CK129)=0,SUM($H130:CJ130)=0),$B130,0)</f>
        <v>0</v>
      </c>
      <c r="CL130">
        <f ca="1">IF(AND($B130&gt;0,SUM(CL$3:CL129)=0,SUM($H130:CK130)=0),$B130,0)</f>
        <v>0</v>
      </c>
      <c r="CM130">
        <f ca="1">IF(AND($B130&gt;0,SUM(CM$3:CM129)=0,SUM($H130:CL130)=0),$B130,0)</f>
        <v>0</v>
      </c>
      <c r="CN130">
        <f ca="1">IF(AND($B130&gt;0,SUM(CN$3:CN129)=0,SUM($H130:CM130)=0),$B130,0)</f>
        <v>0</v>
      </c>
      <c r="CO130">
        <f ca="1">IF(AND($B130&gt;0,SUM(CO$3:CO129)=0,SUM($H130:CN130)=0),$B130,0)</f>
        <v>0</v>
      </c>
      <c r="CP130">
        <f ca="1">IF(AND($B130&gt;0,SUM(CP$3:CP129)=0,SUM($H130:CO130)=0),$B130,0)</f>
        <v>0</v>
      </c>
      <c r="CQ130">
        <f ca="1">IF(AND($B130&gt;0,SUM(CQ$3:CQ129)=0,SUM($H130:CP130)=0),$B130,0)</f>
        <v>0</v>
      </c>
      <c r="CR130">
        <f ca="1">IF(AND($B130&gt;0,SUM(CR$3:CR129)=0,SUM($H130:CQ130)=0),$B130,0)</f>
        <v>0</v>
      </c>
      <c r="CS130">
        <f ca="1">IF(AND($B130&gt;0,SUM(CS$3:CS129)=0,SUM($H130:CR130)=0),$B130,0)</f>
        <v>0</v>
      </c>
      <c r="CT130">
        <f ca="1">IF(AND($B130&gt;0,SUM(CT$3:CT129)=0,SUM($H130:CS130)=0),$B130,0)</f>
        <v>0</v>
      </c>
      <c r="CU130">
        <f ca="1">IF(AND($B130&gt;0,SUM(CU$3:CU129)=0,SUM($H130:CT130)=0),$B130,0)</f>
        <v>0</v>
      </c>
      <c r="CV130">
        <f ca="1">IF(AND($B130&gt;0,SUM(CV$3:CV129)=0,SUM($H130:CU130)=0),$B130,0)</f>
        <v>0</v>
      </c>
      <c r="CW130">
        <f ca="1">IF(AND($B130&gt;0,SUM(CW$3:CW129)=0,SUM($H130:CV130)=0),$B130,0)</f>
        <v>0</v>
      </c>
      <c r="CX130">
        <f ca="1">IF(AND($B130&gt;0,SUM(CX$3:CX129)=0,SUM($H130:CW130)=0),$B130,0)</f>
        <v>0</v>
      </c>
      <c r="CY130">
        <f ca="1">IF(AND($B130&gt;0,SUM(CY$3:CY129)=0,SUM($H130:CX130)=0),$B130,0)</f>
        <v>0</v>
      </c>
      <c r="CZ130">
        <f ca="1">IF(AND($B130&gt;0,SUM(CZ$3:CZ129)=0,SUM($H130:CY130)=0),$B130,0)</f>
        <v>0</v>
      </c>
      <c r="DA130">
        <f ca="1">IF(AND($B130&gt;0,SUM(DA$3:DA129)=0,SUM($H130:CZ130)=0),$B130,0)</f>
        <v>0</v>
      </c>
      <c r="DB130">
        <f ca="1">IF(AND($B130&gt;0,SUM(DB$3:DB129)=0,SUM($H130:DA130)=0),$B130,0)</f>
        <v>0</v>
      </c>
      <c r="DC130">
        <f ca="1">IF(AND($B130&gt;0,SUM(DC$3:DC129)=0,SUM($H130:DB130)=0),$B130,0)</f>
        <v>0</v>
      </c>
      <c r="DD130">
        <f ca="1">IF(AND($B130&gt;0,SUM(DD$3:DD129)=0,SUM($H130:DC130)=0),$B130,0)</f>
        <v>0</v>
      </c>
      <c r="DE130">
        <f ca="1">IF(AND($B130&gt;0,SUM(DE$3:DE129)=0,SUM($H130:DD130)=0),$B130,0)</f>
        <v>0</v>
      </c>
      <c r="DF130">
        <f ca="1">IF(AND($B130&gt;0,SUM(DF$3:DF129)=0,SUM($H130:DE130)=0),$B130,0)</f>
        <v>0</v>
      </c>
      <c r="DG130">
        <f ca="1">IF(AND($B130&gt;0,SUM(DG$3:DG129)=0,SUM($H130:DF130)=0),$B130,0)</f>
        <v>0</v>
      </c>
      <c r="DH130">
        <f ca="1">IF(AND($B130&gt;0,SUM(DH$3:DH129)=0,SUM($H130:DG130)=0),$B130,0)</f>
        <v>0</v>
      </c>
      <c r="DI130">
        <f ca="1">IF(AND($B130&gt;0,SUM(DI$3:DI129)=0,SUM($H130:DH130)=0),$B130,0)</f>
        <v>0</v>
      </c>
      <c r="DJ130">
        <f ca="1">IF(AND($B130&gt;0,SUM(DJ$3:DJ129)=0,SUM($H130:DI130)=0),$B130,0)</f>
        <v>0</v>
      </c>
      <c r="DK130">
        <f ca="1">IF(AND($B130&gt;0,SUM(DK$3:DK129)=0,SUM($H130:DJ130)=0),$B130,0)</f>
        <v>0</v>
      </c>
      <c r="DL130">
        <f ca="1">IF(AND($B130&gt;0,SUM(DL$3:DL129)=0,SUM($H130:DK130)=0),$B130,0)</f>
        <v>0</v>
      </c>
      <c r="DM130">
        <f ca="1">IF(AND($B130&gt;0,SUM(DM$3:DM129)=0,SUM($H130:DL130)=0),$B130,0)</f>
        <v>0</v>
      </c>
      <c r="DN130">
        <f ca="1">IF(AND($B130&gt;0,SUM(DN$3:DN129)=0,SUM($H130:DM130)=0),$B130,0)</f>
        <v>0</v>
      </c>
      <c r="DO130">
        <f ca="1">IF(AND($B130&gt;0,SUM(DO$3:DO129)=0,SUM($H130:DN130)=0),$B130,0)</f>
        <v>0</v>
      </c>
      <c r="DP130">
        <f ca="1">IF(AND($B130&gt;0,SUM(DP$3:DP129)=0,SUM($H130:DO130)=0),$B130,0)</f>
        <v>0</v>
      </c>
      <c r="DQ130">
        <f ca="1">IF(AND($B130&gt;0,SUM(DQ$3:DQ129)=0,SUM($H130:DP130)=0),$B130,0)</f>
        <v>0</v>
      </c>
      <c r="DR130">
        <f ca="1">IF(AND($B130&gt;0,SUM(DR$3:DR129)=0,SUM($H130:DQ130)=0),$B130,0)</f>
        <v>0</v>
      </c>
      <c r="DS130">
        <f ca="1">IF(AND($B130&gt;0,SUM(DS$3:DS129)=0,SUM($H130:DR130)=0),$B130,0)</f>
        <v>0</v>
      </c>
      <c r="DT130">
        <f ca="1">IF(AND($B130&gt;0,SUM(DT$3:DT129)=0,SUM($H130:DS130)=0),$B130,0)</f>
        <v>0</v>
      </c>
      <c r="DU130">
        <f ca="1">IF(AND($B130&gt;0,SUM(DU$3:DU129)=0,SUM($H130:DT130)=0),$B130,0)</f>
        <v>0</v>
      </c>
      <c r="DV130">
        <f ca="1">IF(AND($B130&gt;0,SUM(DV$3:DV129)=0,SUM($H130:DU130)=0),$B130,0)</f>
        <v>0</v>
      </c>
      <c r="DW130">
        <f ca="1">IF(AND($B130&gt;0,SUM(DW$3:DW129)=0,SUM($H130:DV130)=0),$B130,0)</f>
        <v>0</v>
      </c>
      <c r="DX130">
        <f ca="1">IF(AND($B130&gt;0,SUM(DX$3:DX129)=0,SUM($H130:DW130)=0),$B130,0)</f>
        <v>0</v>
      </c>
      <c r="DY130">
        <f ca="1">IF(AND($B130&gt;0,SUM(DY$3:DY129)=0,SUM($H130:DX130)=0),$B130,0)</f>
        <v>0</v>
      </c>
      <c r="DZ130">
        <f ca="1">IF(AND($B130&gt;0,SUM(DZ$3:DZ129)=0,SUM($H130:DY130)=0),$B130,0)</f>
        <v>0</v>
      </c>
      <c r="EA130">
        <f ca="1">IF(AND($B130&gt;0,SUM(EA$3:EA129)=0,SUM($H130:DZ130)=0),$B130,0)</f>
        <v>0</v>
      </c>
      <c r="EB130">
        <f ca="1">IF(AND($B130&gt;0,SUM(EB$3:EB129)=0,SUM($H130:EA130)=0),$B130,0)</f>
        <v>0</v>
      </c>
      <c r="EC130">
        <f ca="1">IF(AND($B130&gt;0,SUM(EC$3:EC129)=0,SUM($H130:EB130)=0),$B130,0)</f>
        <v>0</v>
      </c>
      <c r="ED130">
        <f ca="1">IF(AND($B130&gt;0,SUM(ED$3:ED129)=0,SUM($H130:EC130)=0),$B130,0)</f>
        <v>0</v>
      </c>
      <c r="EE130">
        <f ca="1">IF(AND($B130&gt;0,SUM(EE$3:EE129)=0,SUM($H130:ED130)=0),$B130,0)</f>
        <v>0</v>
      </c>
      <c r="EF130">
        <f ca="1">IF(AND($B130&gt;0,SUM(EF$3:EF129)=0,SUM($H130:EE130)=0),$B130,0)</f>
        <v>0</v>
      </c>
      <c r="EG130">
        <f ca="1">IF(AND($B130&gt;0,SUM(EG$3:EG129)=0,SUM($H130:EF130)=0),$B130,0)</f>
        <v>0</v>
      </c>
      <c r="EH130">
        <f ca="1">IF(AND($B130&gt;0,SUM(EH$3:EH129)=0,SUM($H130:EG130)=0),$B130,0)</f>
        <v>0</v>
      </c>
      <c r="EI130">
        <f ca="1">IF(AND($B130&gt;0,SUM(EI$3:EI129)=0,SUM($H130:EH130)=0),$B130,0)</f>
        <v>0</v>
      </c>
      <c r="EJ130">
        <f ca="1">IF(AND($B130&gt;0,SUM(EJ$3:EJ129)=0,SUM($H130:EI130)=0),$B130,0)</f>
        <v>0</v>
      </c>
      <c r="EK130">
        <f ca="1">IF(AND($B130&gt;0,SUM(EK$3:EK129)=0,SUM($H130:EJ130)=0),$B130,0)</f>
        <v>0</v>
      </c>
      <c r="EL130">
        <f ca="1">IF(AND($B130&gt;0,SUM(EL$3:EL129)=0,SUM($H130:EK130)=0),$B130,0)</f>
        <v>0</v>
      </c>
      <c r="EM130">
        <f ca="1">IF(AND($B130&gt;0,SUM(EM$3:EM129)=0,SUM($H130:EL130)=0),$B130,0)</f>
        <v>0</v>
      </c>
      <c r="EN130">
        <f ca="1">IF(AND($B130&gt;0,SUM(EN$3:EN129)=0,SUM($H130:EM130)=0),$B130,0)</f>
        <v>0</v>
      </c>
      <c r="EO130">
        <f ca="1">IF(AND($B130&gt;0,SUM(EO$3:EO129)=0,SUM($H130:EN130)=0),$B130,0)</f>
        <v>0</v>
      </c>
      <c r="EP130">
        <f ca="1">IF(AND($B130&gt;0,SUM(EP$3:EP129)=0,SUM($H130:EO130)=0),$B130,0)</f>
        <v>0</v>
      </c>
      <c r="EQ130">
        <f ca="1">IF(AND($B130&gt;0,SUM(EQ$3:EQ129)=0,SUM($H130:EP130)=0),$B130,0)</f>
        <v>0</v>
      </c>
      <c r="ER130">
        <f ca="1">IF(AND($B130&gt;0,SUM(ER$3:ER129)=0,SUM($H130:EQ130)=0),$B130,0)</f>
        <v>0</v>
      </c>
      <c r="ES130">
        <f ca="1">IF(AND($B130&gt;0,SUM(ES$3:ES129)=0,SUM($H130:ER130)=0),$B130,0)</f>
        <v>0</v>
      </c>
      <c r="ET130">
        <f ca="1">IF(AND($B130&gt;0,SUM(ET$3:ET129)=0,SUM($H130:ES130)=0),$B130,0)</f>
        <v>0</v>
      </c>
      <c r="EU130">
        <f ca="1">IF(AND($B130&gt;0,SUM(EU$3:EU129)=0,SUM($H130:ET130)=0),$B130,0)</f>
        <v>0</v>
      </c>
      <c r="EV130">
        <f ca="1">IF(AND($B130&gt;0,SUM(EV$3:EV129)=0,SUM($H130:EU130)=0),$B130,0)</f>
        <v>0</v>
      </c>
      <c r="EW130">
        <f ca="1">IF(AND($B130&gt;0,SUM(EW$3:EW129)=0,SUM($H130:EV130)=0),$B130,0)</f>
        <v>0</v>
      </c>
      <c r="EX130">
        <f ca="1">IF(AND($B130&gt;0,SUM(EX$3:EX129)=0,SUM($H130:EW130)=0),$B130,0)</f>
        <v>0</v>
      </c>
      <c r="EY130">
        <f ca="1">IF(AND($B130&gt;0,SUM(EY$3:EY129)=0,SUM($H130:EX130)=0),$B130,0)</f>
        <v>0</v>
      </c>
      <c r="EZ130">
        <f ca="1">IF(AND($B130&gt;0,SUM(EZ$3:EZ129)=0,SUM($H130:EY130)=0),$B130,0)</f>
        <v>0</v>
      </c>
      <c r="FA130">
        <f ca="1">IF(AND($B130&gt;0,SUM(FA$3:FA129)=0,SUM($H130:EZ130)=0),$B130,0)</f>
        <v>0</v>
      </c>
      <c r="FB130">
        <f ca="1">IF(AND($B130&gt;0,SUM(FB$3:FB129)=0,SUM($H130:FA130)=0),$B130,0)</f>
        <v>0</v>
      </c>
      <c r="FC130">
        <f ca="1">IF(AND($B130&gt;0,SUM(FC$3:FC129)=0,SUM($H130:FB130)=0),$B130,0)</f>
        <v>0</v>
      </c>
      <c r="FD130">
        <f ca="1">IF(AND($B130&gt;0,SUM(FD$3:FD129)=0,SUM($H130:FC130)=0),$B130,0)</f>
        <v>0</v>
      </c>
      <c r="FE130">
        <f ca="1">IF(AND($B130&gt;0,SUM(FE$3:FE129)=0,SUM($H130:FD130)=0),$B130,0)</f>
        <v>0</v>
      </c>
      <c r="FF130">
        <f ca="1">IF(AND($B130&gt;0,SUM(FF$3:FF129)=0,SUM($H130:FE130)=0),$B130,0)</f>
        <v>0</v>
      </c>
      <c r="FG130">
        <f ca="1">IF(AND($B130&gt;0,SUM(FG$3:FG129)=0,SUM($H130:FF130)=0),$B130,0)</f>
        <v>0</v>
      </c>
      <c r="FH130">
        <f ca="1">IF(AND($B130&gt;0,SUM(FH$3:FH129)=0,SUM($H130:FG130)=0),$B130,0)</f>
        <v>0</v>
      </c>
      <c r="FI130">
        <f ca="1">IF(AND($B130&gt;0,SUM(FI$3:FI129)=0,SUM($H130:FH130)=0),$B130,0)</f>
        <v>0</v>
      </c>
      <c r="FJ130">
        <f ca="1">IF(AND($B130&gt;0,SUM(FJ$3:FJ129)=0,SUM($H130:FI130)=0),$B130,0)</f>
        <v>0</v>
      </c>
      <c r="FK130">
        <f ca="1">IF(AND($B130&gt;0,SUM(FK$3:FK129)=0,SUM($H130:FJ130)=0),$B130,0)</f>
        <v>0</v>
      </c>
      <c r="FL130">
        <f ca="1">IF(AND($B130&gt;0,SUM(FL$3:FL129)=0,SUM($H130:FK130)=0),$B130,0)</f>
        <v>0</v>
      </c>
      <c r="FM130">
        <f ca="1">IF(AND($B130&gt;0,SUM(FM$3:FM129)=0,SUM($H130:FL130)=0),$B130,0)</f>
        <v>0</v>
      </c>
      <c r="FN130">
        <f ca="1">IF(AND($B130&gt;0,SUM(FN$3:FN129)=0,SUM($H130:FM130)=0),$B130,0)</f>
        <v>0</v>
      </c>
      <c r="FS130" s="67" t="str">
        <f>""</f>
        <v/>
      </c>
      <c r="FT130" s="67" t="str">
        <f>""</f>
        <v/>
      </c>
      <c r="FU130" s="342" t="str">
        <f>""</f>
        <v/>
      </c>
      <c r="FV130" s="67" t="str">
        <f>""</f>
        <v/>
      </c>
      <c r="FY130" s="249" t="str">
        <f>""</f>
        <v/>
      </c>
      <c r="FZ130" s="67" t="str">
        <f>""</f>
        <v/>
      </c>
      <c r="GA130" s="67" t="str">
        <f>""</f>
        <v/>
      </c>
      <c r="GB130" s="67" t="str">
        <f>""</f>
        <v/>
      </c>
      <c r="GE130" s="67" t="str">
        <f>""</f>
        <v/>
      </c>
      <c r="GF130" s="67" t="str">
        <f>""</f>
        <v/>
      </c>
      <c r="GG130" s="67" t="str">
        <f>""</f>
        <v/>
      </c>
      <c r="GH130" s="67" t="str">
        <f>""</f>
        <v/>
      </c>
    </row>
    <row r="131" spans="1:190" ht="15.75" thickBot="1" x14ac:dyDescent="0.3">
      <c r="A131">
        <v>131</v>
      </c>
      <c r="B131" s="71">
        <v>131</v>
      </c>
      <c r="C131" s="240" t="str">
        <f t="shared" ca="1" si="22"/>
        <v>TOIMINTAKAAVIO</v>
      </c>
      <c r="D131" s="240" t="str">
        <f t="shared" ca="1" si="23"/>
        <v>Kytkentä</v>
      </c>
      <c r="E131" s="240" t="str">
        <f t="shared" ca="1" si="24"/>
        <v>Valinta käyttöpaneelilla</v>
      </c>
      <c r="F131" s="240" t="str">
        <f t="shared" ca="1" si="25"/>
        <v>Toimintakaavio Layer</v>
      </c>
      <c r="G131" s="47">
        <f ca="1">INDEX($I$2:$FN$2,ROWS(G$2:G131))</f>
        <v>1</v>
      </c>
      <c r="H131">
        <v>0</v>
      </c>
      <c r="I131">
        <f ca="1">IF(AND($B131&gt;0,SUM(I$3:I130)=0,SUM($H131:H131)=0),$B131,0)</f>
        <v>0</v>
      </c>
      <c r="J131">
        <f ca="1">IF(AND($B131&gt;0,SUM(J$3:J130)=0,SUM($H131:I131)=0),$B131,0)</f>
        <v>0</v>
      </c>
      <c r="K131">
        <f ca="1">IF(AND($B131&gt;0,SUM(K$3:K130)=0,SUM($H131:J131)=0),$B131,0)</f>
        <v>0</v>
      </c>
      <c r="L131">
        <f ca="1">IF(AND($B131&gt;0,SUM(L$3:L130)=0,SUM($H131:K131)=0),$B131,0)</f>
        <v>0</v>
      </c>
      <c r="M131">
        <f ca="1">IF(AND($B131&gt;0,SUM(M$3:M130)=0,SUM($H131:L131)=0),$B131,0)</f>
        <v>131</v>
      </c>
      <c r="N131">
        <f ca="1">IF(AND($B131&gt;0,SUM(N$3:N130)=0,SUM($H131:M131)=0),$B131,0)</f>
        <v>0</v>
      </c>
      <c r="O131">
        <f ca="1">IF(AND($B131&gt;0,SUM(O$3:O130)=0,SUM($H131:N131)=0),$B131,0)</f>
        <v>0</v>
      </c>
      <c r="P131">
        <f ca="1">IF(AND($B131&gt;0,SUM(P$3:P130)=0,SUM($H131:O131)=0),$B131,0)</f>
        <v>0</v>
      </c>
      <c r="Q131">
        <f ca="1">IF(AND($B131&gt;0,SUM(Q$3:Q130)=0,SUM($H131:P131)=0),$B131,0)</f>
        <v>0</v>
      </c>
      <c r="R131">
        <f ca="1">IF(AND($B131&gt;0,SUM(R$3:R130)=0,SUM($H131:Q131)=0),$B131,0)</f>
        <v>0</v>
      </c>
      <c r="S131">
        <f ca="1">IF(AND($B131&gt;0,SUM(S$3:S130)=0,SUM($H131:R131)=0),$B131,0)</f>
        <v>0</v>
      </c>
      <c r="T131">
        <f ca="1">IF(AND($B131&gt;0,SUM(T$3:T130)=0,SUM($H131:S131)=0),$B131,0)</f>
        <v>0</v>
      </c>
      <c r="U131">
        <f ca="1">IF(AND($B131&gt;0,SUM(U$3:U130)=0,SUM($H131:T131)=0),$B131,0)</f>
        <v>0</v>
      </c>
      <c r="V131">
        <f ca="1">IF(AND($B131&gt;0,SUM(V$3:V130)=0,SUM($H131:U131)=0),$B131,0)</f>
        <v>0</v>
      </c>
      <c r="W131">
        <f ca="1">IF(AND($B131&gt;0,SUM(W$3:W130)=0,SUM($H131:V131)=0),$B131,0)</f>
        <v>0</v>
      </c>
      <c r="X131">
        <f ca="1">IF(AND($B131&gt;0,SUM(X$3:X130)=0,SUM($H131:W131)=0),$B131,0)</f>
        <v>0</v>
      </c>
      <c r="Y131">
        <f ca="1">IF(AND($B131&gt;0,SUM(Y$3:Y130)=0,SUM($H131:X131)=0),$B131,0)</f>
        <v>0</v>
      </c>
      <c r="Z131">
        <f ca="1">IF(AND($B131&gt;0,SUM(Z$3:Z130)=0,SUM($H131:Y131)=0),$B131,0)</f>
        <v>0</v>
      </c>
      <c r="AA131">
        <f ca="1">IF(AND($B131&gt;0,SUM(AA$3:AA130)=0,SUM($H131:Z131)=0),$B131,0)</f>
        <v>0</v>
      </c>
      <c r="AB131">
        <f ca="1">IF(AND($B131&gt;0,SUM(AB$3:AB130)=0,SUM($H131:AA131)=0),$B131,0)</f>
        <v>0</v>
      </c>
      <c r="AC131">
        <f ca="1">IF(AND($B131&gt;0,SUM(AC$3:AC130)=0,SUM($H131:AB131)=0),$B131,0)</f>
        <v>0</v>
      </c>
      <c r="AD131">
        <f ca="1">IF(AND($B131&gt;0,SUM(AD$3:AD130)=0,SUM($H131:AC131)=0),$B131,0)</f>
        <v>0</v>
      </c>
      <c r="AE131">
        <f ca="1">IF(AND($B131&gt;0,SUM(AE$3:AE130)=0,SUM($H131:AD131)=0),$B131,0)</f>
        <v>0</v>
      </c>
      <c r="AF131">
        <f ca="1">IF(AND($B131&gt;0,SUM(AF$3:AF130)=0,SUM($H131:AE131)=0),$B131,0)</f>
        <v>0</v>
      </c>
      <c r="AG131">
        <f ca="1">IF(AND($B131&gt;0,SUM(AG$3:AG130)=0,SUM($H131:AF131)=0),$B131,0)</f>
        <v>0</v>
      </c>
      <c r="AH131">
        <f ca="1">IF(AND($B131&gt;0,SUM(AH$3:AH130)=0,SUM($H131:AG131)=0),$B131,0)</f>
        <v>0</v>
      </c>
      <c r="AI131">
        <f ca="1">IF(AND($B131&gt;0,SUM(AI$3:AI130)=0,SUM($H131:AH131)=0),$B131,0)</f>
        <v>0</v>
      </c>
      <c r="AJ131">
        <f ca="1">IF(AND($B131&gt;0,SUM(AJ$3:AJ130)=0,SUM($H131:AI131)=0),$B131,0)</f>
        <v>0</v>
      </c>
      <c r="AK131">
        <f ca="1">IF(AND($B131&gt;0,SUM(AK$3:AK130)=0,SUM($H131:AJ131)=0),$B131,0)</f>
        <v>0</v>
      </c>
      <c r="AL131">
        <f ca="1">IF(AND($B131&gt;0,SUM(AL$3:AL130)=0,SUM($H131:AK131)=0),$B131,0)</f>
        <v>0</v>
      </c>
      <c r="AM131">
        <f ca="1">IF(AND($B131&gt;0,SUM(AM$3:AM130)=0,SUM($H131:AL131)=0),$B131,0)</f>
        <v>0</v>
      </c>
      <c r="AN131">
        <f ca="1">IF(AND($B131&gt;0,SUM(AN$3:AN130)=0,SUM($H131:AM131)=0),$B131,0)</f>
        <v>0</v>
      </c>
      <c r="AO131">
        <f ca="1">IF(AND($B131&gt;0,SUM(AO$3:AO130)=0,SUM($H131:AN131)=0),$B131,0)</f>
        <v>0</v>
      </c>
      <c r="AP131">
        <f ca="1">IF(AND($B131&gt;0,SUM(AP$3:AP130)=0,SUM($H131:AO131)=0),$B131,0)</f>
        <v>0</v>
      </c>
      <c r="AQ131">
        <f ca="1">IF(AND($B131&gt;0,SUM(AQ$3:AQ130)=0,SUM($H131:AP131)=0),$B131,0)</f>
        <v>0</v>
      </c>
      <c r="AR131">
        <f ca="1">IF(AND($B131&gt;0,SUM(AR$3:AR130)=0,SUM($H131:AQ131)=0),$B131,0)</f>
        <v>0</v>
      </c>
      <c r="AS131">
        <f ca="1">IF(AND($B131&gt;0,SUM(AS$3:AS130)=0,SUM($H131:AR131)=0),$B131,0)</f>
        <v>0</v>
      </c>
      <c r="AT131">
        <f ca="1">IF(AND($B131&gt;0,SUM(AT$3:AT130)=0,SUM($H131:AS131)=0),$B131,0)</f>
        <v>0</v>
      </c>
      <c r="AU131">
        <f ca="1">IF(AND($B131&gt;0,SUM(AU$3:AU130)=0,SUM($H131:AT131)=0),$B131,0)</f>
        <v>0</v>
      </c>
      <c r="AV131">
        <f ca="1">IF(AND($B131&gt;0,SUM(AV$3:AV130)=0,SUM($H131:AU131)=0),$B131,0)</f>
        <v>0</v>
      </c>
      <c r="AW131">
        <f ca="1">IF(AND($B131&gt;0,SUM(AW$3:AW130)=0,SUM($H131:AV131)=0),$B131,0)</f>
        <v>0</v>
      </c>
      <c r="AX131">
        <f ca="1">IF(AND($B131&gt;0,SUM(AX$3:AX130)=0,SUM($H131:AW131)=0),$B131,0)</f>
        <v>0</v>
      </c>
      <c r="AY131">
        <f ca="1">IF(AND($B131&gt;0,SUM(AY$3:AY130)=0,SUM($H131:AX131)=0),$B131,0)</f>
        <v>0</v>
      </c>
      <c r="AZ131">
        <f ca="1">IF(AND($B131&gt;0,SUM(AZ$3:AZ130)=0,SUM($H131:AY131)=0),$B131,0)</f>
        <v>0</v>
      </c>
      <c r="BA131">
        <f ca="1">IF(AND($B131&gt;0,SUM(BA$3:BA130)=0,SUM($H131:AZ131)=0),$B131,0)</f>
        <v>0</v>
      </c>
      <c r="BB131">
        <f ca="1">IF(AND($B131&gt;0,SUM(BB$3:BB130)=0,SUM($H131:BA131)=0),$B131,0)</f>
        <v>0</v>
      </c>
      <c r="BC131">
        <f ca="1">IF(AND($B131&gt;0,SUM(BC$3:BC130)=0,SUM($H131:BB131)=0),$B131,0)</f>
        <v>0</v>
      </c>
      <c r="BD131">
        <f ca="1">IF(AND($B131&gt;0,SUM(BD$3:BD130)=0,SUM($H131:BC131)=0),$B131,0)</f>
        <v>0</v>
      </c>
      <c r="BE131">
        <f ca="1">IF(AND($B131&gt;0,SUM(BE$3:BE130)=0,SUM($H131:BD131)=0),$B131,0)</f>
        <v>0</v>
      </c>
      <c r="BF131">
        <f ca="1">IF(AND($B131&gt;0,SUM(BF$3:BF130)=0,SUM($H131:BE131)=0),$B131,0)</f>
        <v>0</v>
      </c>
      <c r="BG131">
        <f ca="1">IF(AND($B131&gt;0,SUM(BG$3:BG130)=0,SUM($H131:BF131)=0),$B131,0)</f>
        <v>0</v>
      </c>
      <c r="BH131">
        <f ca="1">IF(AND($B131&gt;0,SUM(BH$3:BH130)=0,SUM($H131:BG131)=0),$B131,0)</f>
        <v>0</v>
      </c>
      <c r="BI131">
        <f ca="1">IF(AND($B131&gt;0,SUM(BI$3:BI130)=0,SUM($H131:BH131)=0),$B131,0)</f>
        <v>0</v>
      </c>
      <c r="BJ131">
        <f ca="1">IF(AND($B131&gt;0,SUM(BJ$3:BJ130)=0,SUM($H131:BI131)=0),$B131,0)</f>
        <v>0</v>
      </c>
      <c r="BK131">
        <f ca="1">IF(AND($B131&gt;0,SUM(BK$3:BK130)=0,SUM($H131:BJ131)=0),$B131,0)</f>
        <v>0</v>
      </c>
      <c r="BL131">
        <f ca="1">IF(AND($B131&gt;0,SUM(BL$3:BL130)=0,SUM($H131:BK131)=0),$B131,0)</f>
        <v>0</v>
      </c>
      <c r="BM131">
        <f ca="1">IF(AND($B131&gt;0,SUM(BM$3:BM130)=0,SUM($H131:BL131)=0),$B131,0)</f>
        <v>0</v>
      </c>
      <c r="BN131">
        <f ca="1">IF(AND($B131&gt;0,SUM(BN$3:BN130)=0,SUM($H131:BM131)=0),$B131,0)</f>
        <v>0</v>
      </c>
      <c r="BO131">
        <f ca="1">IF(AND($B131&gt;0,SUM(BO$3:BO130)=0,SUM($H131:BN131)=0),$B131,0)</f>
        <v>0</v>
      </c>
      <c r="BP131">
        <f ca="1">IF(AND($B131&gt;0,SUM(BP$3:BP130)=0,SUM($H131:BO131)=0),$B131,0)</f>
        <v>0</v>
      </c>
      <c r="BQ131">
        <f ca="1">IF(AND($B131&gt;0,SUM(BQ$3:BQ130)=0,SUM($H131:BP131)=0),$B131,0)</f>
        <v>0</v>
      </c>
      <c r="BR131">
        <f ca="1">IF(AND($B131&gt;0,SUM(BR$3:BR130)=0,SUM($H131:BQ131)=0),$B131,0)</f>
        <v>0</v>
      </c>
      <c r="BS131">
        <f ca="1">IF(AND($B131&gt;0,SUM(BS$3:BS130)=0,SUM($H131:BR131)=0),$B131,0)</f>
        <v>0</v>
      </c>
      <c r="BT131">
        <f ca="1">IF(AND($B131&gt;0,SUM(BT$3:BT130)=0,SUM($H131:BS131)=0),$B131,0)</f>
        <v>0</v>
      </c>
      <c r="BU131">
        <f ca="1">IF(AND($B131&gt;0,SUM(BU$3:BU130)=0,SUM($H131:BT131)=0),$B131,0)</f>
        <v>0</v>
      </c>
      <c r="BV131">
        <f ca="1">IF(AND($B131&gt;0,SUM(BV$3:BV130)=0,SUM($H131:BU131)=0),$B131,0)</f>
        <v>0</v>
      </c>
      <c r="BW131">
        <f ca="1">IF(AND($B131&gt;0,SUM(BW$3:BW130)=0,SUM($H131:BV131)=0),$B131,0)</f>
        <v>0</v>
      </c>
      <c r="BX131">
        <f ca="1">IF(AND($B131&gt;0,SUM(BX$3:BX130)=0,SUM($H131:BW131)=0),$B131,0)</f>
        <v>0</v>
      </c>
      <c r="BY131">
        <f ca="1">IF(AND($B131&gt;0,SUM(BY$3:BY130)=0,SUM($H131:BX131)=0),$B131,0)</f>
        <v>0</v>
      </c>
      <c r="BZ131">
        <f ca="1">IF(AND($B131&gt;0,SUM(BZ$3:BZ130)=0,SUM($H131:BY131)=0),$B131,0)</f>
        <v>0</v>
      </c>
      <c r="CA131">
        <f ca="1">IF(AND($B131&gt;0,SUM(CA$3:CA130)=0,SUM($H131:BZ131)=0),$B131,0)</f>
        <v>0</v>
      </c>
      <c r="CB131">
        <f ca="1">IF(AND($B131&gt;0,SUM(CB$3:CB130)=0,SUM($H131:CA131)=0),$B131,0)</f>
        <v>0</v>
      </c>
      <c r="CC131">
        <f ca="1">IF(AND($B131&gt;0,SUM(CC$3:CC130)=0,SUM($H131:CB131)=0),$B131,0)</f>
        <v>0</v>
      </c>
      <c r="CD131">
        <f ca="1">IF(AND($B131&gt;0,SUM(CD$3:CD130)=0,SUM($H131:CC131)=0),$B131,0)</f>
        <v>0</v>
      </c>
      <c r="CE131">
        <f ca="1">IF(AND($B131&gt;0,SUM(CE$3:CE130)=0,SUM($H131:CD131)=0),$B131,0)</f>
        <v>0</v>
      </c>
      <c r="CF131">
        <f ca="1">IF(AND($B131&gt;0,SUM(CF$3:CF130)=0,SUM($H131:CE131)=0),$B131,0)</f>
        <v>0</v>
      </c>
      <c r="CG131">
        <f ca="1">IF(AND($B131&gt;0,SUM(CG$3:CG130)=0,SUM($H131:CF131)=0),$B131,0)</f>
        <v>0</v>
      </c>
      <c r="CH131">
        <f ca="1">IF(AND($B131&gt;0,SUM(CH$3:CH130)=0,SUM($H131:CG131)=0),$B131,0)</f>
        <v>0</v>
      </c>
      <c r="CI131">
        <f ca="1">IF(AND($B131&gt;0,SUM(CI$3:CI130)=0,SUM($H131:CH131)=0),$B131,0)</f>
        <v>0</v>
      </c>
      <c r="CJ131">
        <f ca="1">IF(AND($B131&gt;0,SUM(CJ$3:CJ130)=0,SUM($H131:CI131)=0),$B131,0)</f>
        <v>0</v>
      </c>
      <c r="CK131">
        <f ca="1">IF(AND($B131&gt;0,SUM(CK$3:CK130)=0,SUM($H131:CJ131)=0),$B131,0)</f>
        <v>0</v>
      </c>
      <c r="CL131">
        <f ca="1">IF(AND($B131&gt;0,SUM(CL$3:CL130)=0,SUM($H131:CK131)=0),$B131,0)</f>
        <v>0</v>
      </c>
      <c r="CM131">
        <f ca="1">IF(AND($B131&gt;0,SUM(CM$3:CM130)=0,SUM($H131:CL131)=0),$B131,0)</f>
        <v>0</v>
      </c>
      <c r="CN131">
        <f ca="1">IF(AND($B131&gt;0,SUM(CN$3:CN130)=0,SUM($H131:CM131)=0),$B131,0)</f>
        <v>0</v>
      </c>
      <c r="CO131">
        <f ca="1">IF(AND($B131&gt;0,SUM(CO$3:CO130)=0,SUM($H131:CN131)=0),$B131,0)</f>
        <v>0</v>
      </c>
      <c r="CP131">
        <f ca="1">IF(AND($B131&gt;0,SUM(CP$3:CP130)=0,SUM($H131:CO131)=0),$B131,0)</f>
        <v>0</v>
      </c>
      <c r="CQ131">
        <f ca="1">IF(AND($B131&gt;0,SUM(CQ$3:CQ130)=0,SUM($H131:CP131)=0),$B131,0)</f>
        <v>0</v>
      </c>
      <c r="CR131">
        <f ca="1">IF(AND($B131&gt;0,SUM(CR$3:CR130)=0,SUM($H131:CQ131)=0),$B131,0)</f>
        <v>0</v>
      </c>
      <c r="CS131">
        <f ca="1">IF(AND($B131&gt;0,SUM(CS$3:CS130)=0,SUM($H131:CR131)=0),$B131,0)</f>
        <v>0</v>
      </c>
      <c r="CT131">
        <f ca="1">IF(AND($B131&gt;0,SUM(CT$3:CT130)=0,SUM($H131:CS131)=0),$B131,0)</f>
        <v>0</v>
      </c>
      <c r="CU131">
        <f ca="1">IF(AND($B131&gt;0,SUM(CU$3:CU130)=0,SUM($H131:CT131)=0),$B131,0)</f>
        <v>0</v>
      </c>
      <c r="CV131">
        <f ca="1">IF(AND($B131&gt;0,SUM(CV$3:CV130)=0,SUM($H131:CU131)=0),$B131,0)</f>
        <v>0</v>
      </c>
      <c r="CW131">
        <f ca="1">IF(AND($B131&gt;0,SUM(CW$3:CW130)=0,SUM($H131:CV131)=0),$B131,0)</f>
        <v>0</v>
      </c>
      <c r="CX131">
        <f ca="1">IF(AND($B131&gt;0,SUM(CX$3:CX130)=0,SUM($H131:CW131)=0),$B131,0)</f>
        <v>0</v>
      </c>
      <c r="CY131">
        <f ca="1">IF(AND($B131&gt;0,SUM(CY$3:CY130)=0,SUM($H131:CX131)=0),$B131,0)</f>
        <v>0</v>
      </c>
      <c r="CZ131">
        <f ca="1">IF(AND($B131&gt;0,SUM(CZ$3:CZ130)=0,SUM($H131:CY131)=0),$B131,0)</f>
        <v>0</v>
      </c>
      <c r="DA131">
        <f ca="1">IF(AND($B131&gt;0,SUM(DA$3:DA130)=0,SUM($H131:CZ131)=0),$B131,0)</f>
        <v>0</v>
      </c>
      <c r="DB131">
        <f ca="1">IF(AND($B131&gt;0,SUM(DB$3:DB130)=0,SUM($H131:DA131)=0),$B131,0)</f>
        <v>0</v>
      </c>
      <c r="DC131">
        <f ca="1">IF(AND($B131&gt;0,SUM(DC$3:DC130)=0,SUM($H131:DB131)=0),$B131,0)</f>
        <v>0</v>
      </c>
      <c r="DD131">
        <f ca="1">IF(AND($B131&gt;0,SUM(DD$3:DD130)=0,SUM($H131:DC131)=0),$B131,0)</f>
        <v>0</v>
      </c>
      <c r="DE131">
        <f ca="1">IF(AND($B131&gt;0,SUM(DE$3:DE130)=0,SUM($H131:DD131)=0),$B131,0)</f>
        <v>0</v>
      </c>
      <c r="DF131">
        <f ca="1">IF(AND($B131&gt;0,SUM(DF$3:DF130)=0,SUM($H131:DE131)=0),$B131,0)</f>
        <v>0</v>
      </c>
      <c r="DG131">
        <f ca="1">IF(AND($B131&gt;0,SUM(DG$3:DG130)=0,SUM($H131:DF131)=0),$B131,0)</f>
        <v>0</v>
      </c>
      <c r="DH131">
        <f ca="1">IF(AND($B131&gt;0,SUM(DH$3:DH130)=0,SUM($H131:DG131)=0),$B131,0)</f>
        <v>0</v>
      </c>
      <c r="DI131">
        <f ca="1">IF(AND($B131&gt;0,SUM(DI$3:DI130)=0,SUM($H131:DH131)=0),$B131,0)</f>
        <v>0</v>
      </c>
      <c r="DJ131">
        <f ca="1">IF(AND($B131&gt;0,SUM(DJ$3:DJ130)=0,SUM($H131:DI131)=0),$B131,0)</f>
        <v>0</v>
      </c>
      <c r="DK131">
        <f ca="1">IF(AND($B131&gt;0,SUM(DK$3:DK130)=0,SUM($H131:DJ131)=0),$B131,0)</f>
        <v>0</v>
      </c>
      <c r="DL131">
        <f ca="1">IF(AND($B131&gt;0,SUM(DL$3:DL130)=0,SUM($H131:DK131)=0),$B131,0)</f>
        <v>0</v>
      </c>
      <c r="DM131">
        <f ca="1">IF(AND($B131&gt;0,SUM(DM$3:DM130)=0,SUM($H131:DL131)=0),$B131,0)</f>
        <v>0</v>
      </c>
      <c r="DN131">
        <f ca="1">IF(AND($B131&gt;0,SUM(DN$3:DN130)=0,SUM($H131:DM131)=0),$B131,0)</f>
        <v>0</v>
      </c>
      <c r="DO131">
        <f ca="1">IF(AND($B131&gt;0,SUM(DO$3:DO130)=0,SUM($H131:DN131)=0),$B131,0)</f>
        <v>0</v>
      </c>
      <c r="DP131">
        <f ca="1">IF(AND($B131&gt;0,SUM(DP$3:DP130)=0,SUM($H131:DO131)=0),$B131,0)</f>
        <v>0</v>
      </c>
      <c r="DQ131">
        <f ca="1">IF(AND($B131&gt;0,SUM(DQ$3:DQ130)=0,SUM($H131:DP131)=0),$B131,0)</f>
        <v>0</v>
      </c>
      <c r="DR131">
        <f ca="1">IF(AND($B131&gt;0,SUM(DR$3:DR130)=0,SUM($H131:DQ131)=0),$B131,0)</f>
        <v>0</v>
      </c>
      <c r="DS131">
        <f ca="1">IF(AND($B131&gt;0,SUM(DS$3:DS130)=0,SUM($H131:DR131)=0),$B131,0)</f>
        <v>0</v>
      </c>
      <c r="DT131">
        <f ca="1">IF(AND($B131&gt;0,SUM(DT$3:DT130)=0,SUM($H131:DS131)=0),$B131,0)</f>
        <v>0</v>
      </c>
      <c r="DU131">
        <f ca="1">IF(AND($B131&gt;0,SUM(DU$3:DU130)=0,SUM($H131:DT131)=0),$B131,0)</f>
        <v>0</v>
      </c>
      <c r="DV131">
        <f ca="1">IF(AND($B131&gt;0,SUM(DV$3:DV130)=0,SUM($H131:DU131)=0),$B131,0)</f>
        <v>0</v>
      </c>
      <c r="DW131">
        <f ca="1">IF(AND($B131&gt;0,SUM(DW$3:DW130)=0,SUM($H131:DV131)=0),$B131,0)</f>
        <v>0</v>
      </c>
      <c r="DX131">
        <f ca="1">IF(AND($B131&gt;0,SUM(DX$3:DX130)=0,SUM($H131:DW131)=0),$B131,0)</f>
        <v>0</v>
      </c>
      <c r="DY131">
        <f ca="1">IF(AND($B131&gt;0,SUM(DY$3:DY130)=0,SUM($H131:DX131)=0),$B131,0)</f>
        <v>0</v>
      </c>
      <c r="DZ131">
        <f ca="1">IF(AND($B131&gt;0,SUM(DZ$3:DZ130)=0,SUM($H131:DY131)=0),$B131,0)</f>
        <v>0</v>
      </c>
      <c r="EA131">
        <f ca="1">IF(AND($B131&gt;0,SUM(EA$3:EA130)=0,SUM($H131:DZ131)=0),$B131,0)</f>
        <v>0</v>
      </c>
      <c r="EB131">
        <f ca="1">IF(AND($B131&gt;0,SUM(EB$3:EB130)=0,SUM($H131:EA131)=0),$B131,0)</f>
        <v>0</v>
      </c>
      <c r="EC131">
        <f ca="1">IF(AND($B131&gt;0,SUM(EC$3:EC130)=0,SUM($H131:EB131)=0),$B131,0)</f>
        <v>0</v>
      </c>
      <c r="ED131">
        <f ca="1">IF(AND($B131&gt;0,SUM(ED$3:ED130)=0,SUM($H131:EC131)=0),$B131,0)</f>
        <v>0</v>
      </c>
      <c r="EE131">
        <f ca="1">IF(AND($B131&gt;0,SUM(EE$3:EE130)=0,SUM($H131:ED131)=0),$B131,0)</f>
        <v>0</v>
      </c>
      <c r="EF131">
        <f ca="1">IF(AND($B131&gt;0,SUM(EF$3:EF130)=0,SUM($H131:EE131)=0),$B131,0)</f>
        <v>0</v>
      </c>
      <c r="EG131">
        <f ca="1">IF(AND($B131&gt;0,SUM(EG$3:EG130)=0,SUM($H131:EF131)=0),$B131,0)</f>
        <v>0</v>
      </c>
      <c r="EH131">
        <f ca="1">IF(AND($B131&gt;0,SUM(EH$3:EH130)=0,SUM($H131:EG131)=0),$B131,0)</f>
        <v>0</v>
      </c>
      <c r="EI131">
        <f ca="1">IF(AND($B131&gt;0,SUM(EI$3:EI130)=0,SUM($H131:EH131)=0),$B131,0)</f>
        <v>0</v>
      </c>
      <c r="EJ131">
        <f ca="1">IF(AND($B131&gt;0,SUM(EJ$3:EJ130)=0,SUM($H131:EI131)=0),$B131,0)</f>
        <v>0</v>
      </c>
      <c r="EK131">
        <f ca="1">IF(AND($B131&gt;0,SUM(EK$3:EK130)=0,SUM($H131:EJ131)=0),$B131,0)</f>
        <v>0</v>
      </c>
      <c r="EL131">
        <f ca="1">IF(AND($B131&gt;0,SUM(EL$3:EL130)=0,SUM($H131:EK131)=0),$B131,0)</f>
        <v>0</v>
      </c>
      <c r="EM131">
        <f ca="1">IF(AND($B131&gt;0,SUM(EM$3:EM130)=0,SUM($H131:EL131)=0),$B131,0)</f>
        <v>0</v>
      </c>
      <c r="EN131">
        <f ca="1">IF(AND($B131&gt;0,SUM(EN$3:EN130)=0,SUM($H131:EM131)=0),$B131,0)</f>
        <v>0</v>
      </c>
      <c r="EO131">
        <f ca="1">IF(AND($B131&gt;0,SUM(EO$3:EO130)=0,SUM($H131:EN131)=0),$B131,0)</f>
        <v>0</v>
      </c>
      <c r="EP131">
        <f ca="1">IF(AND($B131&gt;0,SUM(EP$3:EP130)=0,SUM($H131:EO131)=0),$B131,0)</f>
        <v>0</v>
      </c>
      <c r="EQ131">
        <f ca="1">IF(AND($B131&gt;0,SUM(EQ$3:EQ130)=0,SUM($H131:EP131)=0),$B131,0)</f>
        <v>0</v>
      </c>
      <c r="ER131">
        <f ca="1">IF(AND($B131&gt;0,SUM(ER$3:ER130)=0,SUM($H131:EQ131)=0),$B131,0)</f>
        <v>0</v>
      </c>
      <c r="ES131">
        <f ca="1">IF(AND($B131&gt;0,SUM(ES$3:ES130)=0,SUM($H131:ER131)=0),$B131,0)</f>
        <v>0</v>
      </c>
      <c r="ET131">
        <f ca="1">IF(AND($B131&gt;0,SUM(ET$3:ET130)=0,SUM($H131:ES131)=0),$B131,0)</f>
        <v>0</v>
      </c>
      <c r="EU131">
        <f ca="1">IF(AND($B131&gt;0,SUM(EU$3:EU130)=0,SUM($H131:ET131)=0),$B131,0)</f>
        <v>0</v>
      </c>
      <c r="EV131">
        <f ca="1">IF(AND($B131&gt;0,SUM(EV$3:EV130)=0,SUM($H131:EU131)=0),$B131,0)</f>
        <v>0</v>
      </c>
      <c r="EW131">
        <f ca="1">IF(AND($B131&gt;0,SUM(EW$3:EW130)=0,SUM($H131:EV131)=0),$B131,0)</f>
        <v>0</v>
      </c>
      <c r="EX131">
        <f ca="1">IF(AND($B131&gt;0,SUM(EX$3:EX130)=0,SUM($H131:EW131)=0),$B131,0)</f>
        <v>0</v>
      </c>
      <c r="EY131">
        <f ca="1">IF(AND($B131&gt;0,SUM(EY$3:EY130)=0,SUM($H131:EX131)=0),$B131,0)</f>
        <v>0</v>
      </c>
      <c r="EZ131">
        <f ca="1">IF(AND($B131&gt;0,SUM(EZ$3:EZ130)=0,SUM($H131:EY131)=0),$B131,0)</f>
        <v>0</v>
      </c>
      <c r="FA131">
        <f ca="1">IF(AND($B131&gt;0,SUM(FA$3:FA130)=0,SUM($H131:EZ131)=0),$B131,0)</f>
        <v>0</v>
      </c>
      <c r="FB131">
        <f ca="1">IF(AND($B131&gt;0,SUM(FB$3:FB130)=0,SUM($H131:FA131)=0),$B131,0)</f>
        <v>0</v>
      </c>
      <c r="FC131">
        <f ca="1">IF(AND($B131&gt;0,SUM(FC$3:FC130)=0,SUM($H131:FB131)=0),$B131,0)</f>
        <v>0</v>
      </c>
      <c r="FD131">
        <f ca="1">IF(AND($B131&gt;0,SUM(FD$3:FD130)=0,SUM($H131:FC131)=0),$B131,0)</f>
        <v>0</v>
      </c>
      <c r="FE131">
        <f ca="1">IF(AND($B131&gt;0,SUM(FE$3:FE130)=0,SUM($H131:FD131)=0),$B131,0)</f>
        <v>0</v>
      </c>
      <c r="FF131">
        <f ca="1">IF(AND($B131&gt;0,SUM(FF$3:FF130)=0,SUM($H131:FE131)=0),$B131,0)</f>
        <v>0</v>
      </c>
      <c r="FG131">
        <f ca="1">IF(AND($B131&gt;0,SUM(FG$3:FG130)=0,SUM($H131:FF131)=0),$B131,0)</f>
        <v>0</v>
      </c>
      <c r="FH131">
        <f ca="1">IF(AND($B131&gt;0,SUM(FH$3:FH130)=0,SUM($H131:FG131)=0),$B131,0)</f>
        <v>0</v>
      </c>
      <c r="FI131">
        <f ca="1">IF(AND($B131&gt;0,SUM(FI$3:FI130)=0,SUM($H131:FH131)=0),$B131,0)</f>
        <v>0</v>
      </c>
      <c r="FJ131">
        <f ca="1">IF(AND($B131&gt;0,SUM(FJ$3:FJ130)=0,SUM($H131:FI131)=0),$B131,0)</f>
        <v>0</v>
      </c>
      <c r="FK131">
        <f ca="1">IF(AND($B131&gt;0,SUM(FK$3:FK130)=0,SUM($H131:FJ131)=0),$B131,0)</f>
        <v>0</v>
      </c>
      <c r="FL131">
        <f ca="1">IF(AND($B131&gt;0,SUM(FL$3:FL130)=0,SUM($H131:FK131)=0),$B131,0)</f>
        <v>0</v>
      </c>
      <c r="FM131">
        <f ca="1">IF(AND($B131&gt;0,SUM(FM$3:FM130)=0,SUM($H131:FL131)=0),$B131,0)</f>
        <v>0</v>
      </c>
      <c r="FN131">
        <f ca="1">IF(AND($B131&gt;0,SUM(FN$3:FN130)=0,SUM($H131:FM131)=0),$B131,0)</f>
        <v>0</v>
      </c>
      <c r="FS131" s="67" t="s">
        <v>320</v>
      </c>
      <c r="FT131" s="67" t="s">
        <v>399</v>
      </c>
      <c r="FU131" s="342" t="s">
        <v>400</v>
      </c>
      <c r="FV131" s="67" t="s">
        <v>95</v>
      </c>
      <c r="FY131" s="249" t="s">
        <v>441</v>
      </c>
      <c r="FZ131" s="249" t="s">
        <v>294</v>
      </c>
      <c r="GA131" s="249" t="s">
        <v>442</v>
      </c>
      <c r="GB131" s="249" t="s">
        <v>443</v>
      </c>
      <c r="GE131" s="67" t="s">
        <v>861</v>
      </c>
      <c r="GF131" s="249" t="s">
        <v>862</v>
      </c>
      <c r="GG131" s="249" t="s">
        <v>863</v>
      </c>
      <c r="GH131" s="249" t="s">
        <v>864</v>
      </c>
    </row>
    <row r="132" spans="1:190" ht="15.75" thickBot="1" x14ac:dyDescent="0.3">
      <c r="A132">
        <v>132</v>
      </c>
      <c r="B132" s="71">
        <v>132</v>
      </c>
      <c r="C132" s="240" t="str">
        <f t="shared" ca="1" si="22"/>
        <v>Järjestelmä</v>
      </c>
      <c r="D132" s="240" t="str">
        <f t="shared" ca="1" si="23"/>
        <v/>
      </c>
      <c r="E132" s="240" t="str">
        <f t="shared" ca="1" si="24"/>
        <v/>
      </c>
      <c r="F132" s="240" t="str">
        <f t="shared" ca="1" si="25"/>
        <v/>
      </c>
      <c r="G132" s="47">
        <f ca="1">INDEX($I$2:$FN$2,ROWS(G$2:G132))</f>
        <v>1</v>
      </c>
      <c r="H132">
        <v>0</v>
      </c>
      <c r="I132">
        <f ca="1">IF(AND($B132&gt;0,SUM(I$3:I131)=0,SUM($H132:H132)=0),$B132,0)</f>
        <v>0</v>
      </c>
      <c r="J132">
        <f ca="1">IF(AND($B132&gt;0,SUM(J$3:J131)=0,SUM($H132:I132)=0),$B132,0)</f>
        <v>0</v>
      </c>
      <c r="K132">
        <f ca="1">IF(AND($B132&gt;0,SUM(K$3:K131)=0,SUM($H132:J132)=0),$B132,0)</f>
        <v>0</v>
      </c>
      <c r="L132">
        <f ca="1">IF(AND($B132&gt;0,SUM(L$3:L131)=0,SUM($H132:K132)=0),$B132,0)</f>
        <v>0</v>
      </c>
      <c r="M132">
        <f ca="1">IF(AND($B132&gt;0,SUM(M$3:M131)=0,SUM($H132:L132)=0),$B132,0)</f>
        <v>0</v>
      </c>
      <c r="N132">
        <f ca="1">IF(AND($B132&gt;0,SUM(N$3:N131)=0,SUM($H132:M132)=0),$B132,0)</f>
        <v>132</v>
      </c>
      <c r="O132">
        <f ca="1">IF(AND($B132&gt;0,SUM(O$3:O131)=0,SUM($H132:N132)=0),$B132,0)</f>
        <v>0</v>
      </c>
      <c r="P132">
        <f ca="1">IF(AND($B132&gt;0,SUM(P$3:P131)=0,SUM($H132:O132)=0),$B132,0)</f>
        <v>0</v>
      </c>
      <c r="Q132">
        <f ca="1">IF(AND($B132&gt;0,SUM(Q$3:Q131)=0,SUM($H132:P132)=0),$B132,0)</f>
        <v>0</v>
      </c>
      <c r="R132">
        <f ca="1">IF(AND($B132&gt;0,SUM(R$3:R131)=0,SUM($H132:Q132)=0),$B132,0)</f>
        <v>0</v>
      </c>
      <c r="S132">
        <f ca="1">IF(AND($B132&gt;0,SUM(S$3:S131)=0,SUM($H132:R132)=0),$B132,0)</f>
        <v>0</v>
      </c>
      <c r="T132">
        <f ca="1">IF(AND($B132&gt;0,SUM(T$3:T131)=0,SUM($H132:S132)=0),$B132,0)</f>
        <v>0</v>
      </c>
      <c r="U132">
        <f ca="1">IF(AND($B132&gt;0,SUM(U$3:U131)=0,SUM($H132:T132)=0),$B132,0)</f>
        <v>0</v>
      </c>
      <c r="V132">
        <f ca="1">IF(AND($B132&gt;0,SUM(V$3:V131)=0,SUM($H132:U132)=0),$B132,0)</f>
        <v>0</v>
      </c>
      <c r="W132">
        <f ca="1">IF(AND($B132&gt;0,SUM(W$3:W131)=0,SUM($H132:V132)=0),$B132,0)</f>
        <v>0</v>
      </c>
      <c r="X132">
        <f ca="1">IF(AND($B132&gt;0,SUM(X$3:X131)=0,SUM($H132:W132)=0),$B132,0)</f>
        <v>0</v>
      </c>
      <c r="Y132">
        <f ca="1">IF(AND($B132&gt;0,SUM(Y$3:Y131)=0,SUM($H132:X132)=0),$B132,0)</f>
        <v>0</v>
      </c>
      <c r="Z132">
        <f ca="1">IF(AND($B132&gt;0,SUM(Z$3:Z131)=0,SUM($H132:Y132)=0),$B132,0)</f>
        <v>0</v>
      </c>
      <c r="AA132">
        <f ca="1">IF(AND($B132&gt;0,SUM(AA$3:AA131)=0,SUM($H132:Z132)=0),$B132,0)</f>
        <v>0</v>
      </c>
      <c r="AB132">
        <f ca="1">IF(AND($B132&gt;0,SUM(AB$3:AB131)=0,SUM($H132:AA132)=0),$B132,0)</f>
        <v>0</v>
      </c>
      <c r="AC132">
        <f ca="1">IF(AND($B132&gt;0,SUM(AC$3:AC131)=0,SUM($H132:AB132)=0),$B132,0)</f>
        <v>0</v>
      </c>
      <c r="AD132">
        <f ca="1">IF(AND($B132&gt;0,SUM(AD$3:AD131)=0,SUM($H132:AC132)=0),$B132,0)</f>
        <v>0</v>
      </c>
      <c r="AE132">
        <f ca="1">IF(AND($B132&gt;0,SUM(AE$3:AE131)=0,SUM($H132:AD132)=0),$B132,0)</f>
        <v>0</v>
      </c>
      <c r="AF132">
        <f ca="1">IF(AND($B132&gt;0,SUM(AF$3:AF131)=0,SUM($H132:AE132)=0),$B132,0)</f>
        <v>0</v>
      </c>
      <c r="AG132">
        <f ca="1">IF(AND($B132&gt;0,SUM(AG$3:AG131)=0,SUM($H132:AF132)=0),$B132,0)</f>
        <v>0</v>
      </c>
      <c r="AH132">
        <f ca="1">IF(AND($B132&gt;0,SUM(AH$3:AH131)=0,SUM($H132:AG132)=0),$B132,0)</f>
        <v>0</v>
      </c>
      <c r="AI132">
        <f ca="1">IF(AND($B132&gt;0,SUM(AI$3:AI131)=0,SUM($H132:AH132)=0),$B132,0)</f>
        <v>0</v>
      </c>
      <c r="AJ132">
        <f ca="1">IF(AND($B132&gt;0,SUM(AJ$3:AJ131)=0,SUM($H132:AI132)=0),$B132,0)</f>
        <v>0</v>
      </c>
      <c r="AK132">
        <f ca="1">IF(AND($B132&gt;0,SUM(AK$3:AK131)=0,SUM($H132:AJ132)=0),$B132,0)</f>
        <v>0</v>
      </c>
      <c r="AL132">
        <f ca="1">IF(AND($B132&gt;0,SUM(AL$3:AL131)=0,SUM($H132:AK132)=0),$B132,0)</f>
        <v>0</v>
      </c>
      <c r="AM132">
        <f ca="1">IF(AND($B132&gt;0,SUM(AM$3:AM131)=0,SUM($H132:AL132)=0),$B132,0)</f>
        <v>0</v>
      </c>
      <c r="AN132">
        <f ca="1">IF(AND($B132&gt;0,SUM(AN$3:AN131)=0,SUM($H132:AM132)=0),$B132,0)</f>
        <v>0</v>
      </c>
      <c r="AO132">
        <f ca="1">IF(AND($B132&gt;0,SUM(AO$3:AO131)=0,SUM($H132:AN132)=0),$B132,0)</f>
        <v>0</v>
      </c>
      <c r="AP132">
        <f ca="1">IF(AND($B132&gt;0,SUM(AP$3:AP131)=0,SUM($H132:AO132)=0),$B132,0)</f>
        <v>0</v>
      </c>
      <c r="AQ132">
        <f ca="1">IF(AND($B132&gt;0,SUM(AQ$3:AQ131)=0,SUM($H132:AP132)=0),$B132,0)</f>
        <v>0</v>
      </c>
      <c r="AR132">
        <f ca="1">IF(AND($B132&gt;0,SUM(AR$3:AR131)=0,SUM($H132:AQ132)=0),$B132,0)</f>
        <v>0</v>
      </c>
      <c r="AS132">
        <f ca="1">IF(AND($B132&gt;0,SUM(AS$3:AS131)=0,SUM($H132:AR132)=0),$B132,0)</f>
        <v>0</v>
      </c>
      <c r="AT132">
        <f ca="1">IF(AND($B132&gt;0,SUM(AT$3:AT131)=0,SUM($H132:AS132)=0),$B132,0)</f>
        <v>0</v>
      </c>
      <c r="AU132">
        <f ca="1">IF(AND($B132&gt;0,SUM(AU$3:AU131)=0,SUM($H132:AT132)=0),$B132,0)</f>
        <v>0</v>
      </c>
      <c r="AV132">
        <f ca="1">IF(AND($B132&gt;0,SUM(AV$3:AV131)=0,SUM($H132:AU132)=0),$B132,0)</f>
        <v>0</v>
      </c>
      <c r="AW132">
        <f ca="1">IF(AND($B132&gt;0,SUM(AW$3:AW131)=0,SUM($H132:AV132)=0),$B132,0)</f>
        <v>0</v>
      </c>
      <c r="AX132">
        <f ca="1">IF(AND($B132&gt;0,SUM(AX$3:AX131)=0,SUM($H132:AW132)=0),$B132,0)</f>
        <v>0</v>
      </c>
      <c r="AY132">
        <f ca="1">IF(AND($B132&gt;0,SUM(AY$3:AY131)=0,SUM($H132:AX132)=0),$B132,0)</f>
        <v>0</v>
      </c>
      <c r="AZ132">
        <f ca="1">IF(AND($B132&gt;0,SUM(AZ$3:AZ131)=0,SUM($H132:AY132)=0),$B132,0)</f>
        <v>0</v>
      </c>
      <c r="BA132">
        <f ca="1">IF(AND($B132&gt;0,SUM(BA$3:BA131)=0,SUM($H132:AZ132)=0),$B132,0)</f>
        <v>0</v>
      </c>
      <c r="BB132">
        <f ca="1">IF(AND($B132&gt;0,SUM(BB$3:BB131)=0,SUM($H132:BA132)=0),$B132,0)</f>
        <v>0</v>
      </c>
      <c r="BC132">
        <f ca="1">IF(AND($B132&gt;0,SUM(BC$3:BC131)=0,SUM($H132:BB132)=0),$B132,0)</f>
        <v>0</v>
      </c>
      <c r="BD132">
        <f ca="1">IF(AND($B132&gt;0,SUM(BD$3:BD131)=0,SUM($H132:BC132)=0),$B132,0)</f>
        <v>0</v>
      </c>
      <c r="BE132">
        <f ca="1">IF(AND($B132&gt;0,SUM(BE$3:BE131)=0,SUM($H132:BD132)=0),$B132,0)</f>
        <v>0</v>
      </c>
      <c r="BF132">
        <f ca="1">IF(AND($B132&gt;0,SUM(BF$3:BF131)=0,SUM($H132:BE132)=0),$B132,0)</f>
        <v>0</v>
      </c>
      <c r="BG132">
        <f ca="1">IF(AND($B132&gt;0,SUM(BG$3:BG131)=0,SUM($H132:BF132)=0),$B132,0)</f>
        <v>0</v>
      </c>
      <c r="BH132">
        <f ca="1">IF(AND($B132&gt;0,SUM(BH$3:BH131)=0,SUM($H132:BG132)=0),$B132,0)</f>
        <v>0</v>
      </c>
      <c r="BI132">
        <f ca="1">IF(AND($B132&gt;0,SUM(BI$3:BI131)=0,SUM($H132:BH132)=0),$B132,0)</f>
        <v>0</v>
      </c>
      <c r="BJ132">
        <f ca="1">IF(AND($B132&gt;0,SUM(BJ$3:BJ131)=0,SUM($H132:BI132)=0),$B132,0)</f>
        <v>0</v>
      </c>
      <c r="BK132">
        <f ca="1">IF(AND($B132&gt;0,SUM(BK$3:BK131)=0,SUM($H132:BJ132)=0),$B132,0)</f>
        <v>0</v>
      </c>
      <c r="BL132">
        <f ca="1">IF(AND($B132&gt;0,SUM(BL$3:BL131)=0,SUM($H132:BK132)=0),$B132,0)</f>
        <v>0</v>
      </c>
      <c r="BM132">
        <f ca="1">IF(AND($B132&gt;0,SUM(BM$3:BM131)=0,SUM($H132:BL132)=0),$B132,0)</f>
        <v>0</v>
      </c>
      <c r="BN132">
        <f ca="1">IF(AND($B132&gt;0,SUM(BN$3:BN131)=0,SUM($H132:BM132)=0),$B132,0)</f>
        <v>0</v>
      </c>
      <c r="BO132">
        <f ca="1">IF(AND($B132&gt;0,SUM(BO$3:BO131)=0,SUM($H132:BN132)=0),$B132,0)</f>
        <v>0</v>
      </c>
      <c r="BP132">
        <f ca="1">IF(AND($B132&gt;0,SUM(BP$3:BP131)=0,SUM($H132:BO132)=0),$B132,0)</f>
        <v>0</v>
      </c>
      <c r="BQ132">
        <f ca="1">IF(AND($B132&gt;0,SUM(BQ$3:BQ131)=0,SUM($H132:BP132)=0),$B132,0)</f>
        <v>0</v>
      </c>
      <c r="BR132">
        <f ca="1">IF(AND($B132&gt;0,SUM(BR$3:BR131)=0,SUM($H132:BQ132)=0),$B132,0)</f>
        <v>0</v>
      </c>
      <c r="BS132">
        <f ca="1">IF(AND($B132&gt;0,SUM(BS$3:BS131)=0,SUM($H132:BR132)=0),$B132,0)</f>
        <v>0</v>
      </c>
      <c r="BT132">
        <f ca="1">IF(AND($B132&gt;0,SUM(BT$3:BT131)=0,SUM($H132:BS132)=0),$B132,0)</f>
        <v>0</v>
      </c>
      <c r="BU132">
        <f ca="1">IF(AND($B132&gt;0,SUM(BU$3:BU131)=0,SUM($H132:BT132)=0),$B132,0)</f>
        <v>0</v>
      </c>
      <c r="BV132">
        <f ca="1">IF(AND($B132&gt;0,SUM(BV$3:BV131)=0,SUM($H132:BU132)=0),$B132,0)</f>
        <v>0</v>
      </c>
      <c r="BW132">
        <f ca="1">IF(AND($B132&gt;0,SUM(BW$3:BW131)=0,SUM($H132:BV132)=0),$B132,0)</f>
        <v>0</v>
      </c>
      <c r="BX132">
        <f ca="1">IF(AND($B132&gt;0,SUM(BX$3:BX131)=0,SUM($H132:BW132)=0),$B132,0)</f>
        <v>0</v>
      </c>
      <c r="BY132">
        <f ca="1">IF(AND($B132&gt;0,SUM(BY$3:BY131)=0,SUM($H132:BX132)=0),$B132,0)</f>
        <v>0</v>
      </c>
      <c r="BZ132">
        <f ca="1">IF(AND($B132&gt;0,SUM(BZ$3:BZ131)=0,SUM($H132:BY132)=0),$B132,0)</f>
        <v>0</v>
      </c>
      <c r="CA132">
        <f ca="1">IF(AND($B132&gt;0,SUM(CA$3:CA131)=0,SUM($H132:BZ132)=0),$B132,0)</f>
        <v>0</v>
      </c>
      <c r="CB132">
        <f ca="1">IF(AND($B132&gt;0,SUM(CB$3:CB131)=0,SUM($H132:CA132)=0),$B132,0)</f>
        <v>0</v>
      </c>
      <c r="CC132">
        <f ca="1">IF(AND($B132&gt;0,SUM(CC$3:CC131)=0,SUM($H132:CB132)=0),$B132,0)</f>
        <v>0</v>
      </c>
      <c r="CD132">
        <f ca="1">IF(AND($B132&gt;0,SUM(CD$3:CD131)=0,SUM($H132:CC132)=0),$B132,0)</f>
        <v>0</v>
      </c>
      <c r="CE132">
        <f ca="1">IF(AND($B132&gt;0,SUM(CE$3:CE131)=0,SUM($H132:CD132)=0),$B132,0)</f>
        <v>0</v>
      </c>
      <c r="CF132">
        <f ca="1">IF(AND($B132&gt;0,SUM(CF$3:CF131)=0,SUM($H132:CE132)=0),$B132,0)</f>
        <v>0</v>
      </c>
      <c r="CG132">
        <f ca="1">IF(AND($B132&gt;0,SUM(CG$3:CG131)=0,SUM($H132:CF132)=0),$B132,0)</f>
        <v>0</v>
      </c>
      <c r="CH132">
        <f ca="1">IF(AND($B132&gt;0,SUM(CH$3:CH131)=0,SUM($H132:CG132)=0),$B132,0)</f>
        <v>0</v>
      </c>
      <c r="CI132">
        <f ca="1">IF(AND($B132&gt;0,SUM(CI$3:CI131)=0,SUM($H132:CH132)=0),$B132,0)</f>
        <v>0</v>
      </c>
      <c r="CJ132">
        <f ca="1">IF(AND($B132&gt;0,SUM(CJ$3:CJ131)=0,SUM($H132:CI132)=0),$B132,0)</f>
        <v>0</v>
      </c>
      <c r="CK132">
        <f ca="1">IF(AND($B132&gt;0,SUM(CK$3:CK131)=0,SUM($H132:CJ132)=0),$B132,0)</f>
        <v>0</v>
      </c>
      <c r="CL132">
        <f ca="1">IF(AND($B132&gt;0,SUM(CL$3:CL131)=0,SUM($H132:CK132)=0),$B132,0)</f>
        <v>0</v>
      </c>
      <c r="CM132">
        <f ca="1">IF(AND($B132&gt;0,SUM(CM$3:CM131)=0,SUM($H132:CL132)=0),$B132,0)</f>
        <v>0</v>
      </c>
      <c r="CN132">
        <f ca="1">IF(AND($B132&gt;0,SUM(CN$3:CN131)=0,SUM($H132:CM132)=0),$B132,0)</f>
        <v>0</v>
      </c>
      <c r="CO132">
        <f ca="1">IF(AND($B132&gt;0,SUM(CO$3:CO131)=0,SUM($H132:CN132)=0),$B132,0)</f>
        <v>0</v>
      </c>
      <c r="CP132">
        <f ca="1">IF(AND($B132&gt;0,SUM(CP$3:CP131)=0,SUM($H132:CO132)=0),$B132,0)</f>
        <v>0</v>
      </c>
      <c r="CQ132">
        <f ca="1">IF(AND($B132&gt;0,SUM(CQ$3:CQ131)=0,SUM($H132:CP132)=0),$B132,0)</f>
        <v>0</v>
      </c>
      <c r="CR132">
        <f ca="1">IF(AND($B132&gt;0,SUM(CR$3:CR131)=0,SUM($H132:CQ132)=0),$B132,0)</f>
        <v>0</v>
      </c>
      <c r="CS132">
        <f ca="1">IF(AND($B132&gt;0,SUM(CS$3:CS131)=0,SUM($H132:CR132)=0),$B132,0)</f>
        <v>0</v>
      </c>
      <c r="CT132">
        <f ca="1">IF(AND($B132&gt;0,SUM(CT$3:CT131)=0,SUM($H132:CS132)=0),$B132,0)</f>
        <v>0</v>
      </c>
      <c r="CU132">
        <f ca="1">IF(AND($B132&gt;0,SUM(CU$3:CU131)=0,SUM($H132:CT132)=0),$B132,0)</f>
        <v>0</v>
      </c>
      <c r="CV132">
        <f ca="1">IF(AND($B132&gt;0,SUM(CV$3:CV131)=0,SUM($H132:CU132)=0),$B132,0)</f>
        <v>0</v>
      </c>
      <c r="CW132">
        <f ca="1">IF(AND($B132&gt;0,SUM(CW$3:CW131)=0,SUM($H132:CV132)=0),$B132,0)</f>
        <v>0</v>
      </c>
      <c r="CX132">
        <f ca="1">IF(AND($B132&gt;0,SUM(CX$3:CX131)=0,SUM($H132:CW132)=0),$B132,0)</f>
        <v>0</v>
      </c>
      <c r="CY132">
        <f ca="1">IF(AND($B132&gt;0,SUM(CY$3:CY131)=0,SUM($H132:CX132)=0),$B132,0)</f>
        <v>0</v>
      </c>
      <c r="CZ132">
        <f ca="1">IF(AND($B132&gt;0,SUM(CZ$3:CZ131)=0,SUM($H132:CY132)=0),$B132,0)</f>
        <v>0</v>
      </c>
      <c r="DA132">
        <f ca="1">IF(AND($B132&gt;0,SUM(DA$3:DA131)=0,SUM($H132:CZ132)=0),$B132,0)</f>
        <v>0</v>
      </c>
      <c r="DB132">
        <f ca="1">IF(AND($B132&gt;0,SUM(DB$3:DB131)=0,SUM($H132:DA132)=0),$B132,0)</f>
        <v>0</v>
      </c>
      <c r="DC132">
        <f ca="1">IF(AND($B132&gt;0,SUM(DC$3:DC131)=0,SUM($H132:DB132)=0),$B132,0)</f>
        <v>0</v>
      </c>
      <c r="DD132">
        <f ca="1">IF(AND($B132&gt;0,SUM(DD$3:DD131)=0,SUM($H132:DC132)=0),$B132,0)</f>
        <v>0</v>
      </c>
      <c r="DE132">
        <f ca="1">IF(AND($B132&gt;0,SUM(DE$3:DE131)=0,SUM($H132:DD132)=0),$B132,0)</f>
        <v>0</v>
      </c>
      <c r="DF132">
        <f ca="1">IF(AND($B132&gt;0,SUM(DF$3:DF131)=0,SUM($H132:DE132)=0),$B132,0)</f>
        <v>0</v>
      </c>
      <c r="DG132">
        <f ca="1">IF(AND($B132&gt;0,SUM(DG$3:DG131)=0,SUM($H132:DF132)=0),$B132,0)</f>
        <v>0</v>
      </c>
      <c r="DH132">
        <f ca="1">IF(AND($B132&gt;0,SUM(DH$3:DH131)=0,SUM($H132:DG132)=0),$B132,0)</f>
        <v>0</v>
      </c>
      <c r="DI132">
        <f ca="1">IF(AND($B132&gt;0,SUM(DI$3:DI131)=0,SUM($H132:DH132)=0),$B132,0)</f>
        <v>0</v>
      </c>
      <c r="DJ132">
        <f ca="1">IF(AND($B132&gt;0,SUM(DJ$3:DJ131)=0,SUM($H132:DI132)=0),$B132,0)</f>
        <v>0</v>
      </c>
      <c r="DK132">
        <f ca="1">IF(AND($B132&gt;0,SUM(DK$3:DK131)=0,SUM($H132:DJ132)=0),$B132,0)</f>
        <v>0</v>
      </c>
      <c r="DL132">
        <f ca="1">IF(AND($B132&gt;0,SUM(DL$3:DL131)=0,SUM($H132:DK132)=0),$B132,0)</f>
        <v>0</v>
      </c>
      <c r="DM132">
        <f ca="1">IF(AND($B132&gt;0,SUM(DM$3:DM131)=0,SUM($H132:DL132)=0),$B132,0)</f>
        <v>0</v>
      </c>
      <c r="DN132">
        <f ca="1">IF(AND($B132&gt;0,SUM(DN$3:DN131)=0,SUM($H132:DM132)=0),$B132,0)</f>
        <v>0</v>
      </c>
      <c r="DO132">
        <f ca="1">IF(AND($B132&gt;0,SUM(DO$3:DO131)=0,SUM($H132:DN132)=0),$B132,0)</f>
        <v>0</v>
      </c>
      <c r="DP132">
        <f ca="1">IF(AND($B132&gt;0,SUM(DP$3:DP131)=0,SUM($H132:DO132)=0),$B132,0)</f>
        <v>0</v>
      </c>
      <c r="DQ132">
        <f ca="1">IF(AND($B132&gt;0,SUM(DQ$3:DQ131)=0,SUM($H132:DP132)=0),$B132,0)</f>
        <v>0</v>
      </c>
      <c r="DR132">
        <f ca="1">IF(AND($B132&gt;0,SUM(DR$3:DR131)=0,SUM($H132:DQ132)=0),$B132,0)</f>
        <v>0</v>
      </c>
      <c r="DS132">
        <f ca="1">IF(AND($B132&gt;0,SUM(DS$3:DS131)=0,SUM($H132:DR132)=0),$B132,0)</f>
        <v>0</v>
      </c>
      <c r="DT132">
        <f ca="1">IF(AND($B132&gt;0,SUM(DT$3:DT131)=0,SUM($H132:DS132)=0),$B132,0)</f>
        <v>0</v>
      </c>
      <c r="DU132">
        <f ca="1">IF(AND($B132&gt;0,SUM(DU$3:DU131)=0,SUM($H132:DT132)=0),$B132,0)</f>
        <v>0</v>
      </c>
      <c r="DV132">
        <f ca="1">IF(AND($B132&gt;0,SUM(DV$3:DV131)=0,SUM($H132:DU132)=0),$B132,0)</f>
        <v>0</v>
      </c>
      <c r="DW132">
        <f ca="1">IF(AND($B132&gt;0,SUM(DW$3:DW131)=0,SUM($H132:DV132)=0),$B132,0)</f>
        <v>0</v>
      </c>
      <c r="DX132">
        <f ca="1">IF(AND($B132&gt;0,SUM(DX$3:DX131)=0,SUM($H132:DW132)=0),$B132,0)</f>
        <v>0</v>
      </c>
      <c r="DY132">
        <f ca="1">IF(AND($B132&gt;0,SUM(DY$3:DY131)=0,SUM($H132:DX132)=0),$B132,0)</f>
        <v>0</v>
      </c>
      <c r="DZ132">
        <f ca="1">IF(AND($B132&gt;0,SUM(DZ$3:DZ131)=0,SUM($H132:DY132)=0),$B132,0)</f>
        <v>0</v>
      </c>
      <c r="EA132">
        <f ca="1">IF(AND($B132&gt;0,SUM(EA$3:EA131)=0,SUM($H132:DZ132)=0),$B132,0)</f>
        <v>0</v>
      </c>
      <c r="EB132">
        <f ca="1">IF(AND($B132&gt;0,SUM(EB$3:EB131)=0,SUM($H132:EA132)=0),$B132,0)</f>
        <v>0</v>
      </c>
      <c r="EC132">
        <f ca="1">IF(AND($B132&gt;0,SUM(EC$3:EC131)=0,SUM($H132:EB132)=0),$B132,0)</f>
        <v>0</v>
      </c>
      <c r="ED132">
        <f ca="1">IF(AND($B132&gt;0,SUM(ED$3:ED131)=0,SUM($H132:EC132)=0),$B132,0)</f>
        <v>0</v>
      </c>
      <c r="EE132">
        <f ca="1">IF(AND($B132&gt;0,SUM(EE$3:EE131)=0,SUM($H132:ED132)=0),$B132,0)</f>
        <v>0</v>
      </c>
      <c r="EF132">
        <f ca="1">IF(AND($B132&gt;0,SUM(EF$3:EF131)=0,SUM($H132:EE132)=0),$B132,0)</f>
        <v>0</v>
      </c>
      <c r="EG132">
        <f ca="1">IF(AND($B132&gt;0,SUM(EG$3:EG131)=0,SUM($H132:EF132)=0),$B132,0)</f>
        <v>0</v>
      </c>
      <c r="EH132">
        <f ca="1">IF(AND($B132&gt;0,SUM(EH$3:EH131)=0,SUM($H132:EG132)=0),$B132,0)</f>
        <v>0</v>
      </c>
      <c r="EI132">
        <f ca="1">IF(AND($B132&gt;0,SUM(EI$3:EI131)=0,SUM($H132:EH132)=0),$B132,0)</f>
        <v>0</v>
      </c>
      <c r="EJ132">
        <f ca="1">IF(AND($B132&gt;0,SUM(EJ$3:EJ131)=0,SUM($H132:EI132)=0),$B132,0)</f>
        <v>0</v>
      </c>
      <c r="EK132">
        <f ca="1">IF(AND($B132&gt;0,SUM(EK$3:EK131)=0,SUM($H132:EJ132)=0),$B132,0)</f>
        <v>0</v>
      </c>
      <c r="EL132">
        <f ca="1">IF(AND($B132&gt;0,SUM(EL$3:EL131)=0,SUM($H132:EK132)=0),$B132,0)</f>
        <v>0</v>
      </c>
      <c r="EM132">
        <f ca="1">IF(AND($B132&gt;0,SUM(EM$3:EM131)=0,SUM($H132:EL132)=0),$B132,0)</f>
        <v>0</v>
      </c>
      <c r="EN132">
        <f ca="1">IF(AND($B132&gt;0,SUM(EN$3:EN131)=0,SUM($H132:EM132)=0),$B132,0)</f>
        <v>0</v>
      </c>
      <c r="EO132">
        <f ca="1">IF(AND($B132&gt;0,SUM(EO$3:EO131)=0,SUM($H132:EN132)=0),$B132,0)</f>
        <v>0</v>
      </c>
      <c r="EP132">
        <f ca="1">IF(AND($B132&gt;0,SUM(EP$3:EP131)=0,SUM($H132:EO132)=0),$B132,0)</f>
        <v>0</v>
      </c>
      <c r="EQ132">
        <f ca="1">IF(AND($B132&gt;0,SUM(EQ$3:EQ131)=0,SUM($H132:EP132)=0),$B132,0)</f>
        <v>0</v>
      </c>
      <c r="ER132">
        <f ca="1">IF(AND($B132&gt;0,SUM(ER$3:ER131)=0,SUM($H132:EQ132)=0),$B132,0)</f>
        <v>0</v>
      </c>
      <c r="ES132">
        <f ca="1">IF(AND($B132&gt;0,SUM(ES$3:ES131)=0,SUM($H132:ER132)=0),$B132,0)</f>
        <v>0</v>
      </c>
      <c r="ET132">
        <f ca="1">IF(AND($B132&gt;0,SUM(ET$3:ET131)=0,SUM($H132:ES132)=0),$B132,0)</f>
        <v>0</v>
      </c>
      <c r="EU132">
        <f ca="1">IF(AND($B132&gt;0,SUM(EU$3:EU131)=0,SUM($H132:ET132)=0),$B132,0)</f>
        <v>0</v>
      </c>
      <c r="EV132">
        <f ca="1">IF(AND($B132&gt;0,SUM(EV$3:EV131)=0,SUM($H132:EU132)=0),$B132,0)</f>
        <v>0</v>
      </c>
      <c r="EW132">
        <f ca="1">IF(AND($B132&gt;0,SUM(EW$3:EW131)=0,SUM($H132:EV132)=0),$B132,0)</f>
        <v>0</v>
      </c>
      <c r="EX132">
        <f ca="1">IF(AND($B132&gt;0,SUM(EX$3:EX131)=0,SUM($H132:EW132)=0),$B132,0)</f>
        <v>0</v>
      </c>
      <c r="EY132">
        <f ca="1">IF(AND($B132&gt;0,SUM(EY$3:EY131)=0,SUM($H132:EX132)=0),$B132,0)</f>
        <v>0</v>
      </c>
      <c r="EZ132">
        <f ca="1">IF(AND($B132&gt;0,SUM(EZ$3:EZ131)=0,SUM($H132:EY132)=0),$B132,0)</f>
        <v>0</v>
      </c>
      <c r="FA132">
        <f ca="1">IF(AND($B132&gt;0,SUM(FA$3:FA131)=0,SUM($H132:EZ132)=0),$B132,0)</f>
        <v>0</v>
      </c>
      <c r="FB132">
        <f ca="1">IF(AND($B132&gt;0,SUM(FB$3:FB131)=0,SUM($H132:FA132)=0),$B132,0)</f>
        <v>0</v>
      </c>
      <c r="FC132">
        <f ca="1">IF(AND($B132&gt;0,SUM(FC$3:FC131)=0,SUM($H132:FB132)=0),$B132,0)</f>
        <v>0</v>
      </c>
      <c r="FD132">
        <f ca="1">IF(AND($B132&gt;0,SUM(FD$3:FD131)=0,SUM($H132:FC132)=0),$B132,0)</f>
        <v>0</v>
      </c>
      <c r="FE132">
        <f ca="1">IF(AND($B132&gt;0,SUM(FE$3:FE131)=0,SUM($H132:FD132)=0),$B132,0)</f>
        <v>0</v>
      </c>
      <c r="FF132">
        <f ca="1">IF(AND($B132&gt;0,SUM(FF$3:FF131)=0,SUM($H132:FE132)=0),$B132,0)</f>
        <v>0</v>
      </c>
      <c r="FG132">
        <f ca="1">IF(AND($B132&gt;0,SUM(FG$3:FG131)=0,SUM($H132:FF132)=0),$B132,0)</f>
        <v>0</v>
      </c>
      <c r="FH132">
        <f ca="1">IF(AND($B132&gt;0,SUM(FH$3:FH131)=0,SUM($H132:FG132)=0),$B132,0)</f>
        <v>0</v>
      </c>
      <c r="FI132">
        <f ca="1">IF(AND($B132&gt;0,SUM(FI$3:FI131)=0,SUM($H132:FH132)=0),$B132,0)</f>
        <v>0</v>
      </c>
      <c r="FJ132">
        <f ca="1">IF(AND($B132&gt;0,SUM(FJ$3:FJ131)=0,SUM($H132:FI132)=0),$B132,0)</f>
        <v>0</v>
      </c>
      <c r="FK132">
        <f ca="1">IF(AND($B132&gt;0,SUM(FK$3:FK131)=0,SUM($H132:FJ132)=0),$B132,0)</f>
        <v>0</v>
      </c>
      <c r="FL132">
        <f ca="1">IF(AND($B132&gt;0,SUM(FL$3:FL131)=0,SUM($H132:FK132)=0),$B132,0)</f>
        <v>0</v>
      </c>
      <c r="FM132">
        <f ca="1">IF(AND($B132&gt;0,SUM(FM$3:FM131)=0,SUM($H132:FL132)=0),$B132,0)</f>
        <v>0</v>
      </c>
      <c r="FN132">
        <f ca="1">IF(AND($B132&gt;0,SUM(FN$3:FN131)=0,SUM($H132:FM132)=0),$B132,0)</f>
        <v>0</v>
      </c>
      <c r="FS132" s="67" t="s">
        <v>323</v>
      </c>
      <c r="FT132" s="67" t="str">
        <f>""</f>
        <v/>
      </c>
      <c r="FU132" s="342" t="str">
        <f>""</f>
        <v/>
      </c>
      <c r="FV132" s="67" t="str">
        <f>""</f>
        <v/>
      </c>
      <c r="FY132" s="249" t="s">
        <v>440</v>
      </c>
      <c r="FZ132" s="249" t="str">
        <f>""</f>
        <v/>
      </c>
      <c r="GA132" s="249" t="str">
        <f>""</f>
        <v/>
      </c>
      <c r="GB132" s="249" t="str">
        <f>""</f>
        <v/>
      </c>
      <c r="GE132" s="67" t="s">
        <v>440</v>
      </c>
      <c r="GF132" s="249" t="str">
        <f>""</f>
        <v/>
      </c>
      <c r="GG132" s="249" t="str">
        <f>""</f>
        <v/>
      </c>
      <c r="GH132" s="249" t="str">
        <f>""</f>
        <v/>
      </c>
    </row>
    <row r="133" spans="1:190" ht="15.75" thickBot="1" x14ac:dyDescent="0.3">
      <c r="A133">
        <v>133</v>
      </c>
      <c r="B133">
        <f>IF(AND(Valintaohjelma!D9&lt;&gt;"-",Valintaohjelma!D9&lt;&gt;""),A133,0)</f>
        <v>0</v>
      </c>
      <c r="C133" s="240" t="str">
        <f t="shared" ca="1" si="22"/>
        <v>Konemalli</v>
      </c>
      <c r="D133" s="240" t="str">
        <f t="shared" ca="1" si="23"/>
        <v/>
      </c>
      <c r="E133" s="240" t="str">
        <f t="shared" ca="1" si="24"/>
        <v/>
      </c>
      <c r="F133" s="240" t="str">
        <f t="shared" ca="1" si="25"/>
        <v/>
      </c>
      <c r="G133" s="47">
        <f ca="1">INDEX($I$2:$FN$2,ROWS(G$2:G133))</f>
        <v>0</v>
      </c>
      <c r="H133">
        <v>0</v>
      </c>
      <c r="I133">
        <f ca="1">IF(AND($B133&gt;0,SUM(I$3:I132)=0,SUM($H133:H133)=0),$B133,0)</f>
        <v>0</v>
      </c>
      <c r="J133">
        <f ca="1">IF(AND($B133&gt;0,SUM(J$3:J132)=0,SUM($H133:I133)=0),$B133,0)</f>
        <v>0</v>
      </c>
      <c r="K133">
        <f ca="1">IF(AND($B133&gt;0,SUM(K$3:K132)=0,SUM($H133:J133)=0),$B133,0)</f>
        <v>0</v>
      </c>
      <c r="L133">
        <f ca="1">IF(AND($B133&gt;0,SUM(L$3:L132)=0,SUM($H133:K133)=0),$B133,0)</f>
        <v>0</v>
      </c>
      <c r="M133">
        <f ca="1">IF(AND($B133&gt;0,SUM(M$3:M132)=0,SUM($H133:L133)=0),$B133,0)</f>
        <v>0</v>
      </c>
      <c r="N133">
        <f ca="1">IF(AND($B133&gt;0,SUM(N$3:N132)=0,SUM($H133:M133)=0),$B133,0)</f>
        <v>0</v>
      </c>
      <c r="O133">
        <f ca="1">IF(AND($B133&gt;0,SUM(O$3:O132)=0,SUM($H133:N133)=0),$B133,0)</f>
        <v>0</v>
      </c>
      <c r="P133">
        <f ca="1">IF(AND($B133&gt;0,SUM(P$3:P132)=0,SUM($H133:O133)=0),$B133,0)</f>
        <v>0</v>
      </c>
      <c r="Q133">
        <f ca="1">IF(AND($B133&gt;0,SUM(Q$3:Q132)=0,SUM($H133:P133)=0),$B133,0)</f>
        <v>0</v>
      </c>
      <c r="R133">
        <f ca="1">IF(AND($B133&gt;0,SUM(R$3:R132)=0,SUM($H133:Q133)=0),$B133,0)</f>
        <v>0</v>
      </c>
      <c r="S133">
        <f ca="1">IF(AND($B133&gt;0,SUM(S$3:S132)=0,SUM($H133:R133)=0),$B133,0)</f>
        <v>0</v>
      </c>
      <c r="T133">
        <f ca="1">IF(AND($B133&gt;0,SUM(T$3:T132)=0,SUM($H133:S133)=0),$B133,0)</f>
        <v>0</v>
      </c>
      <c r="U133">
        <f ca="1">IF(AND($B133&gt;0,SUM(U$3:U132)=0,SUM($H133:T133)=0),$B133,0)</f>
        <v>0</v>
      </c>
      <c r="V133">
        <f ca="1">IF(AND($B133&gt;0,SUM(V$3:V132)=0,SUM($H133:U133)=0),$B133,0)</f>
        <v>0</v>
      </c>
      <c r="W133">
        <f ca="1">IF(AND($B133&gt;0,SUM(W$3:W132)=0,SUM($H133:V133)=0),$B133,0)</f>
        <v>0</v>
      </c>
      <c r="X133">
        <f ca="1">IF(AND($B133&gt;0,SUM(X$3:X132)=0,SUM($H133:W133)=0),$B133,0)</f>
        <v>0</v>
      </c>
      <c r="Y133">
        <f ca="1">IF(AND($B133&gt;0,SUM(Y$3:Y132)=0,SUM($H133:X133)=0),$B133,0)</f>
        <v>0</v>
      </c>
      <c r="Z133">
        <f ca="1">IF(AND($B133&gt;0,SUM(Z$3:Z132)=0,SUM($H133:Y133)=0),$B133,0)</f>
        <v>0</v>
      </c>
      <c r="AA133">
        <f ca="1">IF(AND($B133&gt;0,SUM(AA$3:AA132)=0,SUM($H133:Z133)=0),$B133,0)</f>
        <v>0</v>
      </c>
      <c r="AB133">
        <f ca="1">IF(AND($B133&gt;0,SUM(AB$3:AB132)=0,SUM($H133:AA133)=0),$B133,0)</f>
        <v>0</v>
      </c>
      <c r="AC133">
        <f ca="1">IF(AND($B133&gt;0,SUM(AC$3:AC132)=0,SUM($H133:AB133)=0),$B133,0)</f>
        <v>0</v>
      </c>
      <c r="AD133">
        <f ca="1">IF(AND($B133&gt;0,SUM(AD$3:AD132)=0,SUM($H133:AC133)=0),$B133,0)</f>
        <v>0</v>
      </c>
      <c r="AE133">
        <f ca="1">IF(AND($B133&gt;0,SUM(AE$3:AE132)=0,SUM($H133:AD133)=0),$B133,0)</f>
        <v>0</v>
      </c>
      <c r="AF133">
        <f ca="1">IF(AND($B133&gt;0,SUM(AF$3:AF132)=0,SUM($H133:AE133)=0),$B133,0)</f>
        <v>0</v>
      </c>
      <c r="AG133">
        <f ca="1">IF(AND($B133&gt;0,SUM(AG$3:AG132)=0,SUM($H133:AF133)=0),$B133,0)</f>
        <v>0</v>
      </c>
      <c r="AH133">
        <f ca="1">IF(AND($B133&gt;0,SUM(AH$3:AH132)=0,SUM($H133:AG133)=0),$B133,0)</f>
        <v>0</v>
      </c>
      <c r="AI133">
        <f ca="1">IF(AND($B133&gt;0,SUM(AI$3:AI132)=0,SUM($H133:AH133)=0),$B133,0)</f>
        <v>0</v>
      </c>
      <c r="AJ133">
        <f ca="1">IF(AND($B133&gt;0,SUM(AJ$3:AJ132)=0,SUM($H133:AI133)=0),$B133,0)</f>
        <v>0</v>
      </c>
      <c r="AK133">
        <f ca="1">IF(AND($B133&gt;0,SUM(AK$3:AK132)=0,SUM($H133:AJ133)=0),$B133,0)</f>
        <v>0</v>
      </c>
      <c r="AL133">
        <f ca="1">IF(AND($B133&gt;0,SUM(AL$3:AL132)=0,SUM($H133:AK133)=0),$B133,0)</f>
        <v>0</v>
      </c>
      <c r="AM133">
        <f ca="1">IF(AND($B133&gt;0,SUM(AM$3:AM132)=0,SUM($H133:AL133)=0),$B133,0)</f>
        <v>0</v>
      </c>
      <c r="AN133">
        <f ca="1">IF(AND($B133&gt;0,SUM(AN$3:AN132)=0,SUM($H133:AM133)=0),$B133,0)</f>
        <v>0</v>
      </c>
      <c r="AO133">
        <f ca="1">IF(AND($B133&gt;0,SUM(AO$3:AO132)=0,SUM($H133:AN133)=0),$B133,0)</f>
        <v>0</v>
      </c>
      <c r="AP133">
        <f ca="1">IF(AND($B133&gt;0,SUM(AP$3:AP132)=0,SUM($H133:AO133)=0),$B133,0)</f>
        <v>0</v>
      </c>
      <c r="AQ133">
        <f ca="1">IF(AND($B133&gt;0,SUM(AQ$3:AQ132)=0,SUM($H133:AP133)=0),$B133,0)</f>
        <v>0</v>
      </c>
      <c r="AR133">
        <f ca="1">IF(AND($B133&gt;0,SUM(AR$3:AR132)=0,SUM($H133:AQ133)=0),$B133,0)</f>
        <v>0</v>
      </c>
      <c r="AS133">
        <f ca="1">IF(AND($B133&gt;0,SUM(AS$3:AS132)=0,SUM($H133:AR133)=0),$B133,0)</f>
        <v>0</v>
      </c>
      <c r="AT133">
        <f ca="1">IF(AND($B133&gt;0,SUM(AT$3:AT132)=0,SUM($H133:AS133)=0),$B133,0)</f>
        <v>0</v>
      </c>
      <c r="AU133">
        <f ca="1">IF(AND($B133&gt;0,SUM(AU$3:AU132)=0,SUM($H133:AT133)=0),$B133,0)</f>
        <v>0</v>
      </c>
      <c r="AV133">
        <f ca="1">IF(AND($B133&gt;0,SUM(AV$3:AV132)=0,SUM($H133:AU133)=0),$B133,0)</f>
        <v>0</v>
      </c>
      <c r="AW133">
        <f ca="1">IF(AND($B133&gt;0,SUM(AW$3:AW132)=0,SUM($H133:AV133)=0),$B133,0)</f>
        <v>0</v>
      </c>
      <c r="AX133">
        <f ca="1">IF(AND($B133&gt;0,SUM(AX$3:AX132)=0,SUM($H133:AW133)=0),$B133,0)</f>
        <v>0</v>
      </c>
      <c r="AY133">
        <f ca="1">IF(AND($B133&gt;0,SUM(AY$3:AY132)=0,SUM($H133:AX133)=0),$B133,0)</f>
        <v>0</v>
      </c>
      <c r="AZ133">
        <f ca="1">IF(AND($B133&gt;0,SUM(AZ$3:AZ132)=0,SUM($H133:AY133)=0),$B133,0)</f>
        <v>0</v>
      </c>
      <c r="BA133">
        <f ca="1">IF(AND($B133&gt;0,SUM(BA$3:BA132)=0,SUM($H133:AZ133)=0),$B133,0)</f>
        <v>0</v>
      </c>
      <c r="BB133">
        <f ca="1">IF(AND($B133&gt;0,SUM(BB$3:BB132)=0,SUM($H133:BA133)=0),$B133,0)</f>
        <v>0</v>
      </c>
      <c r="BC133">
        <f ca="1">IF(AND($B133&gt;0,SUM(BC$3:BC132)=0,SUM($H133:BB133)=0),$B133,0)</f>
        <v>0</v>
      </c>
      <c r="BD133">
        <f ca="1">IF(AND($B133&gt;0,SUM(BD$3:BD132)=0,SUM($H133:BC133)=0),$B133,0)</f>
        <v>0</v>
      </c>
      <c r="BE133">
        <f ca="1">IF(AND($B133&gt;0,SUM(BE$3:BE132)=0,SUM($H133:BD133)=0),$B133,0)</f>
        <v>0</v>
      </c>
      <c r="BF133">
        <f ca="1">IF(AND($B133&gt;0,SUM(BF$3:BF132)=0,SUM($H133:BE133)=0),$B133,0)</f>
        <v>0</v>
      </c>
      <c r="BG133">
        <f ca="1">IF(AND($B133&gt;0,SUM(BG$3:BG132)=0,SUM($H133:BF133)=0),$B133,0)</f>
        <v>0</v>
      </c>
      <c r="BH133">
        <f ca="1">IF(AND($B133&gt;0,SUM(BH$3:BH132)=0,SUM($H133:BG133)=0),$B133,0)</f>
        <v>0</v>
      </c>
      <c r="BI133">
        <f ca="1">IF(AND($B133&gt;0,SUM(BI$3:BI132)=0,SUM($H133:BH133)=0),$B133,0)</f>
        <v>0</v>
      </c>
      <c r="BJ133">
        <f ca="1">IF(AND($B133&gt;0,SUM(BJ$3:BJ132)=0,SUM($H133:BI133)=0),$B133,0)</f>
        <v>0</v>
      </c>
      <c r="BK133">
        <f ca="1">IF(AND($B133&gt;0,SUM(BK$3:BK132)=0,SUM($H133:BJ133)=0),$B133,0)</f>
        <v>0</v>
      </c>
      <c r="BL133">
        <f ca="1">IF(AND($B133&gt;0,SUM(BL$3:BL132)=0,SUM($H133:BK133)=0),$B133,0)</f>
        <v>0</v>
      </c>
      <c r="BM133">
        <f ca="1">IF(AND($B133&gt;0,SUM(BM$3:BM132)=0,SUM($H133:BL133)=0),$B133,0)</f>
        <v>0</v>
      </c>
      <c r="BN133">
        <f ca="1">IF(AND($B133&gt;0,SUM(BN$3:BN132)=0,SUM($H133:BM133)=0),$B133,0)</f>
        <v>0</v>
      </c>
      <c r="BO133">
        <f ca="1">IF(AND($B133&gt;0,SUM(BO$3:BO132)=0,SUM($H133:BN133)=0),$B133,0)</f>
        <v>0</v>
      </c>
      <c r="BP133">
        <f ca="1">IF(AND($B133&gt;0,SUM(BP$3:BP132)=0,SUM($H133:BO133)=0),$B133,0)</f>
        <v>0</v>
      </c>
      <c r="BQ133">
        <f ca="1">IF(AND($B133&gt;0,SUM(BQ$3:BQ132)=0,SUM($H133:BP133)=0),$B133,0)</f>
        <v>0</v>
      </c>
      <c r="BR133">
        <f ca="1">IF(AND($B133&gt;0,SUM(BR$3:BR132)=0,SUM($H133:BQ133)=0),$B133,0)</f>
        <v>0</v>
      </c>
      <c r="BS133">
        <f ca="1">IF(AND($B133&gt;0,SUM(BS$3:BS132)=0,SUM($H133:BR133)=0),$B133,0)</f>
        <v>0</v>
      </c>
      <c r="BT133">
        <f ca="1">IF(AND($B133&gt;0,SUM(BT$3:BT132)=0,SUM($H133:BS133)=0),$B133,0)</f>
        <v>0</v>
      </c>
      <c r="BU133">
        <f ca="1">IF(AND($B133&gt;0,SUM(BU$3:BU132)=0,SUM($H133:BT133)=0),$B133,0)</f>
        <v>0</v>
      </c>
      <c r="BV133">
        <f ca="1">IF(AND($B133&gt;0,SUM(BV$3:BV132)=0,SUM($H133:BU133)=0),$B133,0)</f>
        <v>0</v>
      </c>
      <c r="BW133">
        <f ca="1">IF(AND($B133&gt;0,SUM(BW$3:BW132)=0,SUM($H133:BV133)=0),$B133,0)</f>
        <v>0</v>
      </c>
      <c r="BX133">
        <f ca="1">IF(AND($B133&gt;0,SUM(BX$3:BX132)=0,SUM($H133:BW133)=0),$B133,0)</f>
        <v>0</v>
      </c>
      <c r="BY133">
        <f ca="1">IF(AND($B133&gt;0,SUM(BY$3:BY132)=0,SUM($H133:BX133)=0),$B133,0)</f>
        <v>0</v>
      </c>
      <c r="BZ133">
        <f ca="1">IF(AND($B133&gt;0,SUM(BZ$3:BZ132)=0,SUM($H133:BY133)=0),$B133,0)</f>
        <v>0</v>
      </c>
      <c r="CA133">
        <f ca="1">IF(AND($B133&gt;0,SUM(CA$3:CA132)=0,SUM($H133:BZ133)=0),$B133,0)</f>
        <v>0</v>
      </c>
      <c r="CB133">
        <f ca="1">IF(AND($B133&gt;0,SUM(CB$3:CB132)=0,SUM($H133:CA133)=0),$B133,0)</f>
        <v>0</v>
      </c>
      <c r="CC133">
        <f ca="1">IF(AND($B133&gt;0,SUM(CC$3:CC132)=0,SUM($H133:CB133)=0),$B133,0)</f>
        <v>0</v>
      </c>
      <c r="CD133">
        <f ca="1">IF(AND($B133&gt;0,SUM(CD$3:CD132)=0,SUM($H133:CC133)=0),$B133,0)</f>
        <v>0</v>
      </c>
      <c r="CE133">
        <f ca="1">IF(AND($B133&gt;0,SUM(CE$3:CE132)=0,SUM($H133:CD133)=0),$B133,0)</f>
        <v>0</v>
      </c>
      <c r="CF133">
        <f ca="1">IF(AND($B133&gt;0,SUM(CF$3:CF132)=0,SUM($H133:CE133)=0),$B133,0)</f>
        <v>0</v>
      </c>
      <c r="CG133">
        <f ca="1">IF(AND($B133&gt;0,SUM(CG$3:CG132)=0,SUM($H133:CF133)=0),$B133,0)</f>
        <v>0</v>
      </c>
      <c r="CH133">
        <f ca="1">IF(AND($B133&gt;0,SUM(CH$3:CH132)=0,SUM($H133:CG133)=0),$B133,0)</f>
        <v>0</v>
      </c>
      <c r="CI133">
        <f ca="1">IF(AND($B133&gt;0,SUM(CI$3:CI132)=0,SUM($H133:CH133)=0),$B133,0)</f>
        <v>0</v>
      </c>
      <c r="CJ133">
        <f ca="1">IF(AND($B133&gt;0,SUM(CJ$3:CJ132)=0,SUM($H133:CI133)=0),$B133,0)</f>
        <v>0</v>
      </c>
      <c r="CK133">
        <f ca="1">IF(AND($B133&gt;0,SUM(CK$3:CK132)=0,SUM($H133:CJ133)=0),$B133,0)</f>
        <v>0</v>
      </c>
      <c r="CL133">
        <f ca="1">IF(AND($B133&gt;0,SUM(CL$3:CL132)=0,SUM($H133:CK133)=0),$B133,0)</f>
        <v>0</v>
      </c>
      <c r="CM133">
        <f ca="1">IF(AND($B133&gt;0,SUM(CM$3:CM132)=0,SUM($H133:CL133)=0),$B133,0)</f>
        <v>0</v>
      </c>
      <c r="CN133">
        <f ca="1">IF(AND($B133&gt;0,SUM(CN$3:CN132)=0,SUM($H133:CM133)=0),$B133,0)</f>
        <v>0</v>
      </c>
      <c r="CO133">
        <f ca="1">IF(AND($B133&gt;0,SUM(CO$3:CO132)=0,SUM($H133:CN133)=0),$B133,0)</f>
        <v>0</v>
      </c>
      <c r="CP133">
        <f ca="1">IF(AND($B133&gt;0,SUM(CP$3:CP132)=0,SUM($H133:CO133)=0),$B133,0)</f>
        <v>0</v>
      </c>
      <c r="CQ133">
        <f ca="1">IF(AND($B133&gt;0,SUM(CQ$3:CQ132)=0,SUM($H133:CP133)=0),$B133,0)</f>
        <v>0</v>
      </c>
      <c r="CR133">
        <f ca="1">IF(AND($B133&gt;0,SUM(CR$3:CR132)=0,SUM($H133:CQ133)=0),$B133,0)</f>
        <v>0</v>
      </c>
      <c r="CS133">
        <f ca="1">IF(AND($B133&gt;0,SUM(CS$3:CS132)=0,SUM($H133:CR133)=0),$B133,0)</f>
        <v>0</v>
      </c>
      <c r="CT133">
        <f ca="1">IF(AND($B133&gt;0,SUM(CT$3:CT132)=0,SUM($H133:CS133)=0),$B133,0)</f>
        <v>0</v>
      </c>
      <c r="CU133">
        <f ca="1">IF(AND($B133&gt;0,SUM(CU$3:CU132)=0,SUM($H133:CT133)=0),$B133,0)</f>
        <v>0</v>
      </c>
      <c r="CV133">
        <f ca="1">IF(AND($B133&gt;0,SUM(CV$3:CV132)=0,SUM($H133:CU133)=0),$B133,0)</f>
        <v>0</v>
      </c>
      <c r="CW133">
        <f ca="1">IF(AND($B133&gt;0,SUM(CW$3:CW132)=0,SUM($H133:CV133)=0),$B133,0)</f>
        <v>0</v>
      </c>
      <c r="CX133">
        <f ca="1">IF(AND($B133&gt;0,SUM(CX$3:CX132)=0,SUM($H133:CW133)=0),$B133,0)</f>
        <v>0</v>
      </c>
      <c r="CY133">
        <f ca="1">IF(AND($B133&gt;0,SUM(CY$3:CY132)=0,SUM($H133:CX133)=0),$B133,0)</f>
        <v>0</v>
      </c>
      <c r="CZ133">
        <f ca="1">IF(AND($B133&gt;0,SUM(CZ$3:CZ132)=0,SUM($H133:CY133)=0),$B133,0)</f>
        <v>0</v>
      </c>
      <c r="DA133">
        <f ca="1">IF(AND($B133&gt;0,SUM(DA$3:DA132)=0,SUM($H133:CZ133)=0),$B133,0)</f>
        <v>0</v>
      </c>
      <c r="DB133">
        <f ca="1">IF(AND($B133&gt;0,SUM(DB$3:DB132)=0,SUM($H133:DA133)=0),$B133,0)</f>
        <v>0</v>
      </c>
      <c r="DC133">
        <f ca="1">IF(AND($B133&gt;0,SUM(DC$3:DC132)=0,SUM($H133:DB133)=0),$B133,0)</f>
        <v>0</v>
      </c>
      <c r="DD133">
        <f ca="1">IF(AND($B133&gt;0,SUM(DD$3:DD132)=0,SUM($H133:DC133)=0),$B133,0)</f>
        <v>0</v>
      </c>
      <c r="DE133">
        <f ca="1">IF(AND($B133&gt;0,SUM(DE$3:DE132)=0,SUM($H133:DD133)=0),$B133,0)</f>
        <v>0</v>
      </c>
      <c r="DF133">
        <f ca="1">IF(AND($B133&gt;0,SUM(DF$3:DF132)=0,SUM($H133:DE133)=0),$B133,0)</f>
        <v>0</v>
      </c>
      <c r="DG133">
        <f ca="1">IF(AND($B133&gt;0,SUM(DG$3:DG132)=0,SUM($H133:DF133)=0),$B133,0)</f>
        <v>0</v>
      </c>
      <c r="DH133">
        <f ca="1">IF(AND($B133&gt;0,SUM(DH$3:DH132)=0,SUM($H133:DG133)=0),$B133,0)</f>
        <v>0</v>
      </c>
      <c r="DI133">
        <f ca="1">IF(AND($B133&gt;0,SUM(DI$3:DI132)=0,SUM($H133:DH133)=0),$B133,0)</f>
        <v>0</v>
      </c>
      <c r="DJ133">
        <f ca="1">IF(AND($B133&gt;0,SUM(DJ$3:DJ132)=0,SUM($H133:DI133)=0),$B133,0)</f>
        <v>0</v>
      </c>
      <c r="DK133">
        <f ca="1">IF(AND($B133&gt;0,SUM(DK$3:DK132)=0,SUM($H133:DJ133)=0),$B133,0)</f>
        <v>0</v>
      </c>
      <c r="DL133">
        <f ca="1">IF(AND($B133&gt;0,SUM(DL$3:DL132)=0,SUM($H133:DK133)=0),$B133,0)</f>
        <v>0</v>
      </c>
      <c r="DM133">
        <f ca="1">IF(AND($B133&gt;0,SUM(DM$3:DM132)=0,SUM($H133:DL133)=0),$B133,0)</f>
        <v>0</v>
      </c>
      <c r="DN133">
        <f ca="1">IF(AND($B133&gt;0,SUM(DN$3:DN132)=0,SUM($H133:DM133)=0),$B133,0)</f>
        <v>0</v>
      </c>
      <c r="DO133">
        <f ca="1">IF(AND($B133&gt;0,SUM(DO$3:DO132)=0,SUM($H133:DN133)=0),$B133,0)</f>
        <v>0</v>
      </c>
      <c r="DP133">
        <f ca="1">IF(AND($B133&gt;0,SUM(DP$3:DP132)=0,SUM($H133:DO133)=0),$B133,0)</f>
        <v>0</v>
      </c>
      <c r="DQ133">
        <f ca="1">IF(AND($B133&gt;0,SUM(DQ$3:DQ132)=0,SUM($H133:DP133)=0),$B133,0)</f>
        <v>0</v>
      </c>
      <c r="DR133">
        <f ca="1">IF(AND($B133&gt;0,SUM(DR$3:DR132)=0,SUM($H133:DQ133)=0),$B133,0)</f>
        <v>0</v>
      </c>
      <c r="DS133">
        <f ca="1">IF(AND($B133&gt;0,SUM(DS$3:DS132)=0,SUM($H133:DR133)=0),$B133,0)</f>
        <v>0</v>
      </c>
      <c r="DT133">
        <f ca="1">IF(AND($B133&gt;0,SUM(DT$3:DT132)=0,SUM($H133:DS133)=0),$B133,0)</f>
        <v>0</v>
      </c>
      <c r="DU133">
        <f ca="1">IF(AND($B133&gt;0,SUM(DU$3:DU132)=0,SUM($H133:DT133)=0),$B133,0)</f>
        <v>0</v>
      </c>
      <c r="DV133">
        <f ca="1">IF(AND($B133&gt;0,SUM(DV$3:DV132)=0,SUM($H133:DU133)=0),$B133,0)</f>
        <v>0</v>
      </c>
      <c r="DW133">
        <f ca="1">IF(AND($B133&gt;0,SUM(DW$3:DW132)=0,SUM($H133:DV133)=0),$B133,0)</f>
        <v>0</v>
      </c>
      <c r="DX133">
        <f ca="1">IF(AND($B133&gt;0,SUM(DX$3:DX132)=0,SUM($H133:DW133)=0),$B133,0)</f>
        <v>0</v>
      </c>
      <c r="DY133">
        <f ca="1">IF(AND($B133&gt;0,SUM(DY$3:DY132)=0,SUM($H133:DX133)=0),$B133,0)</f>
        <v>0</v>
      </c>
      <c r="DZ133">
        <f ca="1">IF(AND($B133&gt;0,SUM(DZ$3:DZ132)=0,SUM($H133:DY133)=0),$B133,0)</f>
        <v>0</v>
      </c>
      <c r="EA133">
        <f ca="1">IF(AND($B133&gt;0,SUM(EA$3:EA132)=0,SUM($H133:DZ133)=0),$B133,0)</f>
        <v>0</v>
      </c>
      <c r="EB133">
        <f ca="1">IF(AND($B133&gt;0,SUM(EB$3:EB132)=0,SUM($H133:EA133)=0),$B133,0)</f>
        <v>0</v>
      </c>
      <c r="EC133">
        <f ca="1">IF(AND($B133&gt;0,SUM(EC$3:EC132)=0,SUM($H133:EB133)=0),$B133,0)</f>
        <v>0</v>
      </c>
      <c r="ED133">
        <f ca="1">IF(AND($B133&gt;0,SUM(ED$3:ED132)=0,SUM($H133:EC133)=0),$B133,0)</f>
        <v>0</v>
      </c>
      <c r="EE133">
        <f ca="1">IF(AND($B133&gt;0,SUM(EE$3:EE132)=0,SUM($H133:ED133)=0),$B133,0)</f>
        <v>0</v>
      </c>
      <c r="EF133">
        <f ca="1">IF(AND($B133&gt;0,SUM(EF$3:EF132)=0,SUM($H133:EE133)=0),$B133,0)</f>
        <v>0</v>
      </c>
      <c r="EG133">
        <f ca="1">IF(AND($B133&gt;0,SUM(EG$3:EG132)=0,SUM($H133:EF133)=0),$B133,0)</f>
        <v>0</v>
      </c>
      <c r="EH133">
        <f ca="1">IF(AND($B133&gt;0,SUM(EH$3:EH132)=0,SUM($H133:EG133)=0),$B133,0)</f>
        <v>0</v>
      </c>
      <c r="EI133">
        <f ca="1">IF(AND($B133&gt;0,SUM(EI$3:EI132)=0,SUM($H133:EH133)=0),$B133,0)</f>
        <v>0</v>
      </c>
      <c r="EJ133">
        <f ca="1">IF(AND($B133&gt;0,SUM(EJ$3:EJ132)=0,SUM($H133:EI133)=0),$B133,0)</f>
        <v>0</v>
      </c>
      <c r="EK133">
        <f ca="1">IF(AND($B133&gt;0,SUM(EK$3:EK132)=0,SUM($H133:EJ133)=0),$B133,0)</f>
        <v>0</v>
      </c>
      <c r="EL133">
        <f ca="1">IF(AND($B133&gt;0,SUM(EL$3:EL132)=0,SUM($H133:EK133)=0),$B133,0)</f>
        <v>0</v>
      </c>
      <c r="EM133">
        <f ca="1">IF(AND($B133&gt;0,SUM(EM$3:EM132)=0,SUM($H133:EL133)=0),$B133,0)</f>
        <v>0</v>
      </c>
      <c r="EN133">
        <f ca="1">IF(AND($B133&gt;0,SUM(EN$3:EN132)=0,SUM($H133:EM133)=0),$B133,0)</f>
        <v>0</v>
      </c>
      <c r="EO133">
        <f ca="1">IF(AND($B133&gt;0,SUM(EO$3:EO132)=0,SUM($H133:EN133)=0),$B133,0)</f>
        <v>0</v>
      </c>
      <c r="EP133">
        <f ca="1">IF(AND($B133&gt;0,SUM(EP$3:EP132)=0,SUM($H133:EO133)=0),$B133,0)</f>
        <v>0</v>
      </c>
      <c r="EQ133">
        <f ca="1">IF(AND($B133&gt;0,SUM(EQ$3:EQ132)=0,SUM($H133:EP133)=0),$B133,0)</f>
        <v>0</v>
      </c>
      <c r="ER133">
        <f ca="1">IF(AND($B133&gt;0,SUM(ER$3:ER132)=0,SUM($H133:EQ133)=0),$B133,0)</f>
        <v>0</v>
      </c>
      <c r="ES133">
        <f ca="1">IF(AND($B133&gt;0,SUM(ES$3:ES132)=0,SUM($H133:ER133)=0),$B133,0)</f>
        <v>0</v>
      </c>
      <c r="ET133">
        <f ca="1">IF(AND($B133&gt;0,SUM(ET$3:ET132)=0,SUM($H133:ES133)=0),$B133,0)</f>
        <v>0</v>
      </c>
      <c r="EU133">
        <f ca="1">IF(AND($B133&gt;0,SUM(EU$3:EU132)=0,SUM($H133:ET133)=0),$B133,0)</f>
        <v>0</v>
      </c>
      <c r="EV133">
        <f ca="1">IF(AND($B133&gt;0,SUM(EV$3:EV132)=0,SUM($H133:EU133)=0),$B133,0)</f>
        <v>0</v>
      </c>
      <c r="EW133">
        <f ca="1">IF(AND($B133&gt;0,SUM(EW$3:EW132)=0,SUM($H133:EV133)=0),$B133,0)</f>
        <v>0</v>
      </c>
      <c r="EX133">
        <f ca="1">IF(AND($B133&gt;0,SUM(EX$3:EX132)=0,SUM($H133:EW133)=0),$B133,0)</f>
        <v>0</v>
      </c>
      <c r="EY133">
        <f ca="1">IF(AND($B133&gt;0,SUM(EY$3:EY132)=0,SUM($H133:EX133)=0),$B133,0)</f>
        <v>0</v>
      </c>
      <c r="EZ133">
        <f ca="1">IF(AND($B133&gt;0,SUM(EZ$3:EZ132)=0,SUM($H133:EY133)=0),$B133,0)</f>
        <v>0</v>
      </c>
      <c r="FA133">
        <f ca="1">IF(AND($B133&gt;0,SUM(FA$3:FA132)=0,SUM($H133:EZ133)=0),$B133,0)</f>
        <v>0</v>
      </c>
      <c r="FB133">
        <f ca="1">IF(AND($B133&gt;0,SUM(FB$3:FB132)=0,SUM($H133:FA133)=0),$B133,0)</f>
        <v>0</v>
      </c>
      <c r="FC133">
        <f ca="1">IF(AND($B133&gt;0,SUM(FC$3:FC132)=0,SUM($H133:FB133)=0),$B133,0)</f>
        <v>0</v>
      </c>
      <c r="FD133">
        <f ca="1">IF(AND($B133&gt;0,SUM(FD$3:FD132)=0,SUM($H133:FC133)=0),$B133,0)</f>
        <v>0</v>
      </c>
      <c r="FE133">
        <f ca="1">IF(AND($B133&gt;0,SUM(FE$3:FE132)=0,SUM($H133:FD133)=0),$B133,0)</f>
        <v>0</v>
      </c>
      <c r="FF133">
        <f ca="1">IF(AND($B133&gt;0,SUM(FF$3:FF132)=0,SUM($H133:FE133)=0),$B133,0)</f>
        <v>0</v>
      </c>
      <c r="FG133">
        <f ca="1">IF(AND($B133&gt;0,SUM(FG$3:FG132)=0,SUM($H133:FF133)=0),$B133,0)</f>
        <v>0</v>
      </c>
      <c r="FH133">
        <f ca="1">IF(AND($B133&gt;0,SUM(FH$3:FH132)=0,SUM($H133:FG133)=0),$B133,0)</f>
        <v>0</v>
      </c>
      <c r="FI133">
        <f ca="1">IF(AND($B133&gt;0,SUM(FI$3:FI132)=0,SUM($H133:FH133)=0),$B133,0)</f>
        <v>0</v>
      </c>
      <c r="FJ133">
        <f ca="1">IF(AND($B133&gt;0,SUM(FJ$3:FJ132)=0,SUM($H133:FI133)=0),$B133,0)</f>
        <v>0</v>
      </c>
      <c r="FK133">
        <f ca="1">IF(AND($B133&gt;0,SUM(FK$3:FK132)=0,SUM($H133:FJ133)=0),$B133,0)</f>
        <v>0</v>
      </c>
      <c r="FL133">
        <f ca="1">IF(AND($B133&gt;0,SUM(FL$3:FL132)=0,SUM($H133:FK133)=0),$B133,0)</f>
        <v>0</v>
      </c>
      <c r="FM133">
        <f ca="1">IF(AND($B133&gt;0,SUM(FM$3:FM132)=0,SUM($H133:FL133)=0),$B133,0)</f>
        <v>0</v>
      </c>
      <c r="FN133">
        <f ca="1">IF(AND($B133&gt;0,SUM(FN$3:FN132)=0,SUM($H133:FM133)=0),$B133,0)</f>
        <v>0</v>
      </c>
      <c r="FS133" s="67" t="str">
        <f ca="1">Valintaohjelma!$C9</f>
        <v>Konemalli</v>
      </c>
      <c r="FT133" s="67" t="str">
        <f ca="1">Valintaohjelma!F9</f>
        <v/>
      </c>
      <c r="FU133" s="342" t="str">
        <f>""</f>
        <v/>
      </c>
      <c r="FV133" s="67" t="str">
        <f>""</f>
        <v/>
      </c>
      <c r="FY133" s="67" t="str">
        <f ca="1">Valintaohjelma!$C9</f>
        <v>Konemalli</v>
      </c>
      <c r="FZ133" s="67" t="str">
        <f ca="1">Valintaohjelma!M9</f>
        <v>-</v>
      </c>
      <c r="GA133" s="67" t="str">
        <f>""</f>
        <v/>
      </c>
      <c r="GB133" s="67" t="str">
        <f ca="1">Valintaohjelma!$I9</f>
        <v/>
      </c>
      <c r="GE133" s="67" t="str">
        <f ca="1">Valintaohjelma!$C9</f>
        <v>Konemalli</v>
      </c>
      <c r="GF133" s="67" t="str">
        <f ca="1">Valintaohjelma!S9</f>
        <v>-</v>
      </c>
      <c r="GG133" s="67" t="str">
        <f>""</f>
        <v/>
      </c>
      <c r="GH133" s="67" t="str">
        <f ca="1">Valintaohjelma!$I9</f>
        <v/>
      </c>
    </row>
    <row r="134" spans="1:190" ht="15.75" thickBot="1" x14ac:dyDescent="0.3">
      <c r="A134">
        <v>134</v>
      </c>
      <c r="B134">
        <f>IF(AND(Valintaohjelma!D10&lt;&gt;"-",Valintaohjelma!D10&lt;&gt;""),A134,0)</f>
        <v>0</v>
      </c>
      <c r="C134" s="240" t="str">
        <f t="shared" ca="1" si="22"/>
        <v>IV-kone W Sarja</v>
      </c>
      <c r="D134" s="240" t="str">
        <f t="shared" ca="1" si="23"/>
        <v/>
      </c>
      <c r="E134" s="240" t="str">
        <f t="shared" ca="1" si="24"/>
        <v/>
      </c>
      <c r="F134" s="240" t="str">
        <f t="shared" ca="1" si="25"/>
        <v>-</v>
      </c>
      <c r="G134" s="47">
        <f ca="1">INDEX($I$2:$FN$2,ROWS(G$2:G134))</f>
        <v>0</v>
      </c>
      <c r="H134">
        <v>0</v>
      </c>
      <c r="I134">
        <f ca="1">IF(AND($B134&gt;0,SUM(I$3:I133)=0,SUM($H134:H134)=0),$B134,0)</f>
        <v>0</v>
      </c>
      <c r="J134">
        <f ca="1">IF(AND($B134&gt;0,SUM(J$3:J133)=0,SUM($H134:I134)=0),$B134,0)</f>
        <v>0</v>
      </c>
      <c r="K134">
        <f ca="1">IF(AND($B134&gt;0,SUM(K$3:K133)=0,SUM($H134:J134)=0),$B134,0)</f>
        <v>0</v>
      </c>
      <c r="L134">
        <f ca="1">IF(AND($B134&gt;0,SUM(L$3:L133)=0,SUM($H134:K134)=0),$B134,0)</f>
        <v>0</v>
      </c>
      <c r="M134">
        <f ca="1">IF(AND($B134&gt;0,SUM(M$3:M133)=0,SUM($H134:L134)=0),$B134,0)</f>
        <v>0</v>
      </c>
      <c r="N134">
        <f ca="1">IF(AND($B134&gt;0,SUM(N$3:N133)=0,SUM($H134:M134)=0),$B134,0)</f>
        <v>0</v>
      </c>
      <c r="O134">
        <f ca="1">IF(AND($B134&gt;0,SUM(O$3:O133)=0,SUM($H134:N134)=0),$B134,0)</f>
        <v>0</v>
      </c>
      <c r="P134">
        <f ca="1">IF(AND($B134&gt;0,SUM(P$3:P133)=0,SUM($H134:O134)=0),$B134,0)</f>
        <v>0</v>
      </c>
      <c r="Q134">
        <f ca="1">IF(AND($B134&gt;0,SUM(Q$3:Q133)=0,SUM($H134:P134)=0),$B134,0)</f>
        <v>0</v>
      </c>
      <c r="R134">
        <f ca="1">IF(AND($B134&gt;0,SUM(R$3:R133)=0,SUM($H134:Q134)=0),$B134,0)</f>
        <v>0</v>
      </c>
      <c r="S134">
        <f ca="1">IF(AND($B134&gt;0,SUM(S$3:S133)=0,SUM($H134:R134)=0),$B134,0)</f>
        <v>0</v>
      </c>
      <c r="T134">
        <f ca="1">IF(AND($B134&gt;0,SUM(T$3:T133)=0,SUM($H134:S134)=0),$B134,0)</f>
        <v>0</v>
      </c>
      <c r="U134">
        <f ca="1">IF(AND($B134&gt;0,SUM(U$3:U133)=0,SUM($H134:T134)=0),$B134,0)</f>
        <v>0</v>
      </c>
      <c r="V134">
        <f ca="1">IF(AND($B134&gt;0,SUM(V$3:V133)=0,SUM($H134:U134)=0),$B134,0)</f>
        <v>0</v>
      </c>
      <c r="W134">
        <f ca="1">IF(AND($B134&gt;0,SUM(W$3:W133)=0,SUM($H134:V134)=0),$B134,0)</f>
        <v>0</v>
      </c>
      <c r="X134">
        <f ca="1">IF(AND($B134&gt;0,SUM(X$3:X133)=0,SUM($H134:W134)=0),$B134,0)</f>
        <v>0</v>
      </c>
      <c r="Y134">
        <f ca="1">IF(AND($B134&gt;0,SUM(Y$3:Y133)=0,SUM($H134:X134)=0),$B134,0)</f>
        <v>0</v>
      </c>
      <c r="Z134">
        <f ca="1">IF(AND($B134&gt;0,SUM(Z$3:Z133)=0,SUM($H134:Y134)=0),$B134,0)</f>
        <v>0</v>
      </c>
      <c r="AA134">
        <f ca="1">IF(AND($B134&gt;0,SUM(AA$3:AA133)=0,SUM($H134:Z134)=0),$B134,0)</f>
        <v>0</v>
      </c>
      <c r="AB134">
        <f ca="1">IF(AND($B134&gt;0,SUM(AB$3:AB133)=0,SUM($H134:AA134)=0),$B134,0)</f>
        <v>0</v>
      </c>
      <c r="AC134">
        <f ca="1">IF(AND($B134&gt;0,SUM(AC$3:AC133)=0,SUM($H134:AB134)=0),$B134,0)</f>
        <v>0</v>
      </c>
      <c r="AD134">
        <f ca="1">IF(AND($B134&gt;0,SUM(AD$3:AD133)=0,SUM($H134:AC134)=0),$B134,0)</f>
        <v>0</v>
      </c>
      <c r="AE134">
        <f ca="1">IF(AND($B134&gt;0,SUM(AE$3:AE133)=0,SUM($H134:AD134)=0),$B134,0)</f>
        <v>0</v>
      </c>
      <c r="AF134">
        <f ca="1">IF(AND($B134&gt;0,SUM(AF$3:AF133)=0,SUM($H134:AE134)=0),$B134,0)</f>
        <v>0</v>
      </c>
      <c r="AG134">
        <f ca="1">IF(AND($B134&gt;0,SUM(AG$3:AG133)=0,SUM($H134:AF134)=0),$B134,0)</f>
        <v>0</v>
      </c>
      <c r="AH134">
        <f ca="1">IF(AND($B134&gt;0,SUM(AH$3:AH133)=0,SUM($H134:AG134)=0),$B134,0)</f>
        <v>0</v>
      </c>
      <c r="AI134">
        <f ca="1">IF(AND($B134&gt;0,SUM(AI$3:AI133)=0,SUM($H134:AH134)=0),$B134,0)</f>
        <v>0</v>
      </c>
      <c r="AJ134">
        <f ca="1">IF(AND($B134&gt;0,SUM(AJ$3:AJ133)=0,SUM($H134:AI134)=0),$B134,0)</f>
        <v>0</v>
      </c>
      <c r="AK134">
        <f ca="1">IF(AND($B134&gt;0,SUM(AK$3:AK133)=0,SUM($H134:AJ134)=0),$B134,0)</f>
        <v>0</v>
      </c>
      <c r="AL134">
        <f ca="1">IF(AND($B134&gt;0,SUM(AL$3:AL133)=0,SUM($H134:AK134)=0),$B134,0)</f>
        <v>0</v>
      </c>
      <c r="AM134">
        <f ca="1">IF(AND($B134&gt;0,SUM(AM$3:AM133)=0,SUM($H134:AL134)=0),$B134,0)</f>
        <v>0</v>
      </c>
      <c r="AN134">
        <f ca="1">IF(AND($B134&gt;0,SUM(AN$3:AN133)=0,SUM($H134:AM134)=0),$B134,0)</f>
        <v>0</v>
      </c>
      <c r="AO134">
        <f ca="1">IF(AND($B134&gt;0,SUM(AO$3:AO133)=0,SUM($H134:AN134)=0),$B134,0)</f>
        <v>0</v>
      </c>
      <c r="AP134">
        <f ca="1">IF(AND($B134&gt;0,SUM(AP$3:AP133)=0,SUM($H134:AO134)=0),$B134,0)</f>
        <v>0</v>
      </c>
      <c r="AQ134">
        <f ca="1">IF(AND($B134&gt;0,SUM(AQ$3:AQ133)=0,SUM($H134:AP134)=0),$B134,0)</f>
        <v>0</v>
      </c>
      <c r="AR134">
        <f ca="1">IF(AND($B134&gt;0,SUM(AR$3:AR133)=0,SUM($H134:AQ134)=0),$B134,0)</f>
        <v>0</v>
      </c>
      <c r="AS134">
        <f ca="1">IF(AND($B134&gt;0,SUM(AS$3:AS133)=0,SUM($H134:AR134)=0),$B134,0)</f>
        <v>0</v>
      </c>
      <c r="AT134">
        <f ca="1">IF(AND($B134&gt;0,SUM(AT$3:AT133)=0,SUM($H134:AS134)=0),$B134,0)</f>
        <v>0</v>
      </c>
      <c r="AU134">
        <f ca="1">IF(AND($B134&gt;0,SUM(AU$3:AU133)=0,SUM($H134:AT134)=0),$B134,0)</f>
        <v>0</v>
      </c>
      <c r="AV134">
        <f ca="1">IF(AND($B134&gt;0,SUM(AV$3:AV133)=0,SUM($H134:AU134)=0),$B134,0)</f>
        <v>0</v>
      </c>
      <c r="AW134">
        <f ca="1">IF(AND($B134&gt;0,SUM(AW$3:AW133)=0,SUM($H134:AV134)=0),$B134,0)</f>
        <v>0</v>
      </c>
      <c r="AX134">
        <f ca="1">IF(AND($B134&gt;0,SUM(AX$3:AX133)=0,SUM($H134:AW134)=0),$B134,0)</f>
        <v>0</v>
      </c>
      <c r="AY134">
        <f ca="1">IF(AND($B134&gt;0,SUM(AY$3:AY133)=0,SUM($H134:AX134)=0),$B134,0)</f>
        <v>0</v>
      </c>
      <c r="AZ134">
        <f ca="1">IF(AND($B134&gt;0,SUM(AZ$3:AZ133)=0,SUM($H134:AY134)=0),$B134,0)</f>
        <v>0</v>
      </c>
      <c r="BA134">
        <f ca="1">IF(AND($B134&gt;0,SUM(BA$3:BA133)=0,SUM($H134:AZ134)=0),$B134,0)</f>
        <v>0</v>
      </c>
      <c r="BB134">
        <f ca="1">IF(AND($B134&gt;0,SUM(BB$3:BB133)=0,SUM($H134:BA134)=0),$B134,0)</f>
        <v>0</v>
      </c>
      <c r="BC134">
        <f ca="1">IF(AND($B134&gt;0,SUM(BC$3:BC133)=0,SUM($H134:BB134)=0),$B134,0)</f>
        <v>0</v>
      </c>
      <c r="BD134">
        <f ca="1">IF(AND($B134&gt;0,SUM(BD$3:BD133)=0,SUM($H134:BC134)=0),$B134,0)</f>
        <v>0</v>
      </c>
      <c r="BE134">
        <f ca="1">IF(AND($B134&gt;0,SUM(BE$3:BE133)=0,SUM($H134:BD134)=0),$B134,0)</f>
        <v>0</v>
      </c>
      <c r="BF134">
        <f ca="1">IF(AND($B134&gt;0,SUM(BF$3:BF133)=0,SUM($H134:BE134)=0),$B134,0)</f>
        <v>0</v>
      </c>
      <c r="BG134">
        <f ca="1">IF(AND($B134&gt;0,SUM(BG$3:BG133)=0,SUM($H134:BF134)=0),$B134,0)</f>
        <v>0</v>
      </c>
      <c r="BH134">
        <f ca="1">IF(AND($B134&gt;0,SUM(BH$3:BH133)=0,SUM($H134:BG134)=0),$B134,0)</f>
        <v>0</v>
      </c>
      <c r="BI134">
        <f ca="1">IF(AND($B134&gt;0,SUM(BI$3:BI133)=0,SUM($H134:BH134)=0),$B134,0)</f>
        <v>0</v>
      </c>
      <c r="BJ134">
        <f ca="1">IF(AND($B134&gt;0,SUM(BJ$3:BJ133)=0,SUM($H134:BI134)=0),$B134,0)</f>
        <v>0</v>
      </c>
      <c r="BK134">
        <f ca="1">IF(AND($B134&gt;0,SUM(BK$3:BK133)=0,SUM($H134:BJ134)=0),$B134,0)</f>
        <v>0</v>
      </c>
      <c r="BL134">
        <f ca="1">IF(AND($B134&gt;0,SUM(BL$3:BL133)=0,SUM($H134:BK134)=0),$B134,0)</f>
        <v>0</v>
      </c>
      <c r="BM134">
        <f ca="1">IF(AND($B134&gt;0,SUM(BM$3:BM133)=0,SUM($H134:BL134)=0),$B134,0)</f>
        <v>0</v>
      </c>
      <c r="BN134">
        <f ca="1">IF(AND($B134&gt;0,SUM(BN$3:BN133)=0,SUM($H134:BM134)=0),$B134,0)</f>
        <v>0</v>
      </c>
      <c r="BO134">
        <f ca="1">IF(AND($B134&gt;0,SUM(BO$3:BO133)=0,SUM($H134:BN134)=0),$B134,0)</f>
        <v>0</v>
      </c>
      <c r="BP134">
        <f ca="1">IF(AND($B134&gt;0,SUM(BP$3:BP133)=0,SUM($H134:BO134)=0),$B134,0)</f>
        <v>0</v>
      </c>
      <c r="BQ134">
        <f ca="1">IF(AND($B134&gt;0,SUM(BQ$3:BQ133)=0,SUM($H134:BP134)=0),$B134,0)</f>
        <v>0</v>
      </c>
      <c r="BR134">
        <f ca="1">IF(AND($B134&gt;0,SUM(BR$3:BR133)=0,SUM($H134:BQ134)=0),$B134,0)</f>
        <v>0</v>
      </c>
      <c r="BS134">
        <f ca="1">IF(AND($B134&gt;0,SUM(BS$3:BS133)=0,SUM($H134:BR134)=0),$B134,0)</f>
        <v>0</v>
      </c>
      <c r="BT134">
        <f ca="1">IF(AND($B134&gt;0,SUM(BT$3:BT133)=0,SUM($H134:BS134)=0),$B134,0)</f>
        <v>0</v>
      </c>
      <c r="BU134">
        <f ca="1">IF(AND($B134&gt;0,SUM(BU$3:BU133)=0,SUM($H134:BT134)=0),$B134,0)</f>
        <v>0</v>
      </c>
      <c r="BV134">
        <f ca="1">IF(AND($B134&gt;0,SUM(BV$3:BV133)=0,SUM($H134:BU134)=0),$B134,0)</f>
        <v>0</v>
      </c>
      <c r="BW134">
        <f ca="1">IF(AND($B134&gt;0,SUM(BW$3:BW133)=0,SUM($H134:BV134)=0),$B134,0)</f>
        <v>0</v>
      </c>
      <c r="BX134">
        <f ca="1">IF(AND($B134&gt;0,SUM(BX$3:BX133)=0,SUM($H134:BW134)=0),$B134,0)</f>
        <v>0</v>
      </c>
      <c r="BY134">
        <f ca="1">IF(AND($B134&gt;0,SUM(BY$3:BY133)=0,SUM($H134:BX134)=0),$B134,0)</f>
        <v>0</v>
      </c>
      <c r="BZ134">
        <f ca="1">IF(AND($B134&gt;0,SUM(BZ$3:BZ133)=0,SUM($H134:BY134)=0),$B134,0)</f>
        <v>0</v>
      </c>
      <c r="CA134">
        <f ca="1">IF(AND($B134&gt;0,SUM(CA$3:CA133)=0,SUM($H134:BZ134)=0),$B134,0)</f>
        <v>0</v>
      </c>
      <c r="CB134">
        <f ca="1">IF(AND($B134&gt;0,SUM(CB$3:CB133)=0,SUM($H134:CA134)=0),$B134,0)</f>
        <v>0</v>
      </c>
      <c r="CC134">
        <f ca="1">IF(AND($B134&gt;0,SUM(CC$3:CC133)=0,SUM($H134:CB134)=0),$B134,0)</f>
        <v>0</v>
      </c>
      <c r="CD134">
        <f ca="1">IF(AND($B134&gt;0,SUM(CD$3:CD133)=0,SUM($H134:CC134)=0),$B134,0)</f>
        <v>0</v>
      </c>
      <c r="CE134">
        <f ca="1">IF(AND($B134&gt;0,SUM(CE$3:CE133)=0,SUM($H134:CD134)=0),$B134,0)</f>
        <v>0</v>
      </c>
      <c r="CF134">
        <f ca="1">IF(AND($B134&gt;0,SUM(CF$3:CF133)=0,SUM($H134:CE134)=0),$B134,0)</f>
        <v>0</v>
      </c>
      <c r="CG134">
        <f ca="1">IF(AND($B134&gt;0,SUM(CG$3:CG133)=0,SUM($H134:CF134)=0),$B134,0)</f>
        <v>0</v>
      </c>
      <c r="CH134">
        <f ca="1">IF(AND($B134&gt;0,SUM(CH$3:CH133)=0,SUM($H134:CG134)=0),$B134,0)</f>
        <v>0</v>
      </c>
      <c r="CI134">
        <f ca="1">IF(AND($B134&gt;0,SUM(CI$3:CI133)=0,SUM($H134:CH134)=0),$B134,0)</f>
        <v>0</v>
      </c>
      <c r="CJ134">
        <f ca="1">IF(AND($B134&gt;0,SUM(CJ$3:CJ133)=0,SUM($H134:CI134)=0),$B134,0)</f>
        <v>0</v>
      </c>
      <c r="CK134">
        <f ca="1">IF(AND($B134&gt;0,SUM(CK$3:CK133)=0,SUM($H134:CJ134)=0),$B134,0)</f>
        <v>0</v>
      </c>
      <c r="CL134">
        <f ca="1">IF(AND($B134&gt;0,SUM(CL$3:CL133)=0,SUM($H134:CK134)=0),$B134,0)</f>
        <v>0</v>
      </c>
      <c r="CM134">
        <f ca="1">IF(AND($B134&gt;0,SUM(CM$3:CM133)=0,SUM($H134:CL134)=0),$B134,0)</f>
        <v>0</v>
      </c>
      <c r="CN134">
        <f ca="1">IF(AND($B134&gt;0,SUM(CN$3:CN133)=0,SUM($H134:CM134)=0),$B134,0)</f>
        <v>0</v>
      </c>
      <c r="CO134">
        <f ca="1">IF(AND($B134&gt;0,SUM(CO$3:CO133)=0,SUM($H134:CN134)=0),$B134,0)</f>
        <v>0</v>
      </c>
      <c r="CP134">
        <f ca="1">IF(AND($B134&gt;0,SUM(CP$3:CP133)=0,SUM($H134:CO134)=0),$B134,0)</f>
        <v>0</v>
      </c>
      <c r="CQ134">
        <f ca="1">IF(AND($B134&gt;0,SUM(CQ$3:CQ133)=0,SUM($H134:CP134)=0),$B134,0)</f>
        <v>0</v>
      </c>
      <c r="CR134">
        <f ca="1">IF(AND($B134&gt;0,SUM(CR$3:CR133)=0,SUM($H134:CQ134)=0),$B134,0)</f>
        <v>0</v>
      </c>
      <c r="CS134">
        <f ca="1">IF(AND($B134&gt;0,SUM(CS$3:CS133)=0,SUM($H134:CR134)=0),$B134,0)</f>
        <v>0</v>
      </c>
      <c r="CT134">
        <f ca="1">IF(AND($B134&gt;0,SUM(CT$3:CT133)=0,SUM($H134:CS134)=0),$B134,0)</f>
        <v>0</v>
      </c>
      <c r="CU134">
        <f ca="1">IF(AND($B134&gt;0,SUM(CU$3:CU133)=0,SUM($H134:CT134)=0),$B134,0)</f>
        <v>0</v>
      </c>
      <c r="CV134">
        <f ca="1">IF(AND($B134&gt;0,SUM(CV$3:CV133)=0,SUM($H134:CU134)=0),$B134,0)</f>
        <v>0</v>
      </c>
      <c r="CW134">
        <f ca="1">IF(AND($B134&gt;0,SUM(CW$3:CW133)=0,SUM($H134:CV134)=0),$B134,0)</f>
        <v>0</v>
      </c>
      <c r="CX134">
        <f ca="1">IF(AND($B134&gt;0,SUM(CX$3:CX133)=0,SUM($H134:CW134)=0),$B134,0)</f>
        <v>0</v>
      </c>
      <c r="CY134">
        <f ca="1">IF(AND($B134&gt;0,SUM(CY$3:CY133)=0,SUM($H134:CX134)=0),$B134,0)</f>
        <v>0</v>
      </c>
      <c r="CZ134">
        <f ca="1">IF(AND($B134&gt;0,SUM(CZ$3:CZ133)=0,SUM($H134:CY134)=0),$B134,0)</f>
        <v>0</v>
      </c>
      <c r="DA134">
        <f ca="1">IF(AND($B134&gt;0,SUM(DA$3:DA133)=0,SUM($H134:CZ134)=0),$B134,0)</f>
        <v>0</v>
      </c>
      <c r="DB134">
        <f ca="1">IF(AND($B134&gt;0,SUM(DB$3:DB133)=0,SUM($H134:DA134)=0),$B134,0)</f>
        <v>0</v>
      </c>
      <c r="DC134">
        <f ca="1">IF(AND($B134&gt;0,SUM(DC$3:DC133)=0,SUM($H134:DB134)=0),$B134,0)</f>
        <v>0</v>
      </c>
      <c r="DD134">
        <f ca="1">IF(AND($B134&gt;0,SUM(DD$3:DD133)=0,SUM($H134:DC134)=0),$B134,0)</f>
        <v>0</v>
      </c>
      <c r="DE134">
        <f ca="1">IF(AND($B134&gt;0,SUM(DE$3:DE133)=0,SUM($H134:DD134)=0),$B134,0)</f>
        <v>0</v>
      </c>
      <c r="DF134">
        <f ca="1">IF(AND($B134&gt;0,SUM(DF$3:DF133)=0,SUM($H134:DE134)=0),$B134,0)</f>
        <v>0</v>
      </c>
      <c r="DG134">
        <f ca="1">IF(AND($B134&gt;0,SUM(DG$3:DG133)=0,SUM($H134:DF134)=0),$B134,0)</f>
        <v>0</v>
      </c>
      <c r="DH134">
        <f ca="1">IF(AND($B134&gt;0,SUM(DH$3:DH133)=0,SUM($H134:DG134)=0),$B134,0)</f>
        <v>0</v>
      </c>
      <c r="DI134">
        <f ca="1">IF(AND($B134&gt;0,SUM(DI$3:DI133)=0,SUM($H134:DH134)=0),$B134,0)</f>
        <v>0</v>
      </c>
      <c r="DJ134">
        <f ca="1">IF(AND($B134&gt;0,SUM(DJ$3:DJ133)=0,SUM($H134:DI134)=0),$B134,0)</f>
        <v>0</v>
      </c>
      <c r="DK134">
        <f ca="1">IF(AND($B134&gt;0,SUM(DK$3:DK133)=0,SUM($H134:DJ134)=0),$B134,0)</f>
        <v>0</v>
      </c>
      <c r="DL134">
        <f ca="1">IF(AND($B134&gt;0,SUM(DL$3:DL133)=0,SUM($H134:DK134)=0),$B134,0)</f>
        <v>0</v>
      </c>
      <c r="DM134">
        <f ca="1">IF(AND($B134&gt;0,SUM(DM$3:DM133)=0,SUM($H134:DL134)=0),$B134,0)</f>
        <v>0</v>
      </c>
      <c r="DN134">
        <f ca="1">IF(AND($B134&gt;0,SUM(DN$3:DN133)=0,SUM($H134:DM134)=0),$B134,0)</f>
        <v>0</v>
      </c>
      <c r="DO134">
        <f ca="1">IF(AND($B134&gt;0,SUM(DO$3:DO133)=0,SUM($H134:DN134)=0),$B134,0)</f>
        <v>0</v>
      </c>
      <c r="DP134">
        <f ca="1">IF(AND($B134&gt;0,SUM(DP$3:DP133)=0,SUM($H134:DO134)=0),$B134,0)</f>
        <v>0</v>
      </c>
      <c r="DQ134">
        <f ca="1">IF(AND($B134&gt;0,SUM(DQ$3:DQ133)=0,SUM($H134:DP134)=0),$B134,0)</f>
        <v>0</v>
      </c>
      <c r="DR134">
        <f ca="1">IF(AND($B134&gt;0,SUM(DR$3:DR133)=0,SUM($H134:DQ134)=0),$B134,0)</f>
        <v>0</v>
      </c>
      <c r="DS134">
        <f ca="1">IF(AND($B134&gt;0,SUM(DS$3:DS133)=0,SUM($H134:DR134)=0),$B134,0)</f>
        <v>0</v>
      </c>
      <c r="DT134">
        <f ca="1">IF(AND($B134&gt;0,SUM(DT$3:DT133)=0,SUM($H134:DS134)=0),$B134,0)</f>
        <v>0</v>
      </c>
      <c r="DU134">
        <f ca="1">IF(AND($B134&gt;0,SUM(DU$3:DU133)=0,SUM($H134:DT134)=0),$B134,0)</f>
        <v>0</v>
      </c>
      <c r="DV134">
        <f ca="1">IF(AND($B134&gt;0,SUM(DV$3:DV133)=0,SUM($H134:DU134)=0),$B134,0)</f>
        <v>0</v>
      </c>
      <c r="DW134">
        <f ca="1">IF(AND($B134&gt;0,SUM(DW$3:DW133)=0,SUM($H134:DV134)=0),$B134,0)</f>
        <v>0</v>
      </c>
      <c r="DX134">
        <f ca="1">IF(AND($B134&gt;0,SUM(DX$3:DX133)=0,SUM($H134:DW134)=0),$B134,0)</f>
        <v>0</v>
      </c>
      <c r="DY134">
        <f ca="1">IF(AND($B134&gt;0,SUM(DY$3:DY133)=0,SUM($H134:DX134)=0),$B134,0)</f>
        <v>0</v>
      </c>
      <c r="DZ134">
        <f ca="1">IF(AND($B134&gt;0,SUM(DZ$3:DZ133)=0,SUM($H134:DY134)=0),$B134,0)</f>
        <v>0</v>
      </c>
      <c r="EA134">
        <f ca="1">IF(AND($B134&gt;0,SUM(EA$3:EA133)=0,SUM($H134:DZ134)=0),$B134,0)</f>
        <v>0</v>
      </c>
      <c r="EB134">
        <f ca="1">IF(AND($B134&gt;0,SUM(EB$3:EB133)=0,SUM($H134:EA134)=0),$B134,0)</f>
        <v>0</v>
      </c>
      <c r="EC134">
        <f ca="1">IF(AND($B134&gt;0,SUM(EC$3:EC133)=0,SUM($H134:EB134)=0),$B134,0)</f>
        <v>0</v>
      </c>
      <c r="ED134">
        <f ca="1">IF(AND($B134&gt;0,SUM(ED$3:ED133)=0,SUM($H134:EC134)=0),$B134,0)</f>
        <v>0</v>
      </c>
      <c r="EE134">
        <f ca="1">IF(AND($B134&gt;0,SUM(EE$3:EE133)=0,SUM($H134:ED134)=0),$B134,0)</f>
        <v>0</v>
      </c>
      <c r="EF134">
        <f ca="1">IF(AND($B134&gt;0,SUM(EF$3:EF133)=0,SUM($H134:EE134)=0),$B134,0)</f>
        <v>0</v>
      </c>
      <c r="EG134">
        <f ca="1">IF(AND($B134&gt;0,SUM(EG$3:EG133)=0,SUM($H134:EF134)=0),$B134,0)</f>
        <v>0</v>
      </c>
      <c r="EH134">
        <f ca="1">IF(AND($B134&gt;0,SUM(EH$3:EH133)=0,SUM($H134:EG134)=0),$B134,0)</f>
        <v>0</v>
      </c>
      <c r="EI134">
        <f ca="1">IF(AND($B134&gt;0,SUM(EI$3:EI133)=0,SUM($H134:EH134)=0),$B134,0)</f>
        <v>0</v>
      </c>
      <c r="EJ134">
        <f ca="1">IF(AND($B134&gt;0,SUM(EJ$3:EJ133)=0,SUM($H134:EI134)=0),$B134,0)</f>
        <v>0</v>
      </c>
      <c r="EK134">
        <f ca="1">IF(AND($B134&gt;0,SUM(EK$3:EK133)=0,SUM($H134:EJ134)=0),$B134,0)</f>
        <v>0</v>
      </c>
      <c r="EL134">
        <f ca="1">IF(AND($B134&gt;0,SUM(EL$3:EL133)=0,SUM($H134:EK134)=0),$B134,0)</f>
        <v>0</v>
      </c>
      <c r="EM134">
        <f ca="1">IF(AND($B134&gt;0,SUM(EM$3:EM133)=0,SUM($H134:EL134)=0),$B134,0)</f>
        <v>0</v>
      </c>
      <c r="EN134">
        <f ca="1">IF(AND($B134&gt;0,SUM(EN$3:EN133)=0,SUM($H134:EM134)=0),$B134,0)</f>
        <v>0</v>
      </c>
      <c r="EO134">
        <f ca="1">IF(AND($B134&gt;0,SUM(EO$3:EO133)=0,SUM($H134:EN134)=0),$B134,0)</f>
        <v>0</v>
      </c>
      <c r="EP134">
        <f ca="1">IF(AND($B134&gt;0,SUM(EP$3:EP133)=0,SUM($H134:EO134)=0),$B134,0)</f>
        <v>0</v>
      </c>
      <c r="EQ134">
        <f ca="1">IF(AND($B134&gt;0,SUM(EQ$3:EQ133)=0,SUM($H134:EP134)=0),$B134,0)</f>
        <v>0</v>
      </c>
      <c r="ER134">
        <f ca="1">IF(AND($B134&gt;0,SUM(ER$3:ER133)=0,SUM($H134:EQ134)=0),$B134,0)</f>
        <v>0</v>
      </c>
      <c r="ES134">
        <f ca="1">IF(AND($B134&gt;0,SUM(ES$3:ES133)=0,SUM($H134:ER134)=0),$B134,0)</f>
        <v>0</v>
      </c>
      <c r="ET134">
        <f ca="1">IF(AND($B134&gt;0,SUM(ET$3:ET133)=0,SUM($H134:ES134)=0),$B134,0)</f>
        <v>0</v>
      </c>
      <c r="EU134">
        <f ca="1">IF(AND($B134&gt;0,SUM(EU$3:EU133)=0,SUM($H134:ET134)=0),$B134,0)</f>
        <v>0</v>
      </c>
      <c r="EV134">
        <f ca="1">IF(AND($B134&gt;0,SUM(EV$3:EV133)=0,SUM($H134:EU134)=0),$B134,0)</f>
        <v>0</v>
      </c>
      <c r="EW134">
        <f ca="1">IF(AND($B134&gt;0,SUM(EW$3:EW133)=0,SUM($H134:EV134)=0),$B134,0)</f>
        <v>0</v>
      </c>
      <c r="EX134">
        <f ca="1">IF(AND($B134&gt;0,SUM(EX$3:EX133)=0,SUM($H134:EW134)=0),$B134,0)</f>
        <v>0</v>
      </c>
      <c r="EY134">
        <f ca="1">IF(AND($B134&gt;0,SUM(EY$3:EY133)=0,SUM($H134:EX134)=0),$B134,0)</f>
        <v>0</v>
      </c>
      <c r="EZ134">
        <f ca="1">IF(AND($B134&gt;0,SUM(EZ$3:EZ133)=0,SUM($H134:EY134)=0),$B134,0)</f>
        <v>0</v>
      </c>
      <c r="FA134">
        <f ca="1">IF(AND($B134&gt;0,SUM(FA$3:FA133)=0,SUM($H134:EZ134)=0),$B134,0)</f>
        <v>0</v>
      </c>
      <c r="FB134">
        <f ca="1">IF(AND($B134&gt;0,SUM(FB$3:FB133)=0,SUM($H134:FA134)=0),$B134,0)</f>
        <v>0</v>
      </c>
      <c r="FC134">
        <f ca="1">IF(AND($B134&gt;0,SUM(FC$3:FC133)=0,SUM($H134:FB134)=0),$B134,0)</f>
        <v>0</v>
      </c>
      <c r="FD134">
        <f ca="1">IF(AND($B134&gt;0,SUM(FD$3:FD133)=0,SUM($H134:FC134)=0),$B134,0)</f>
        <v>0</v>
      </c>
      <c r="FE134">
        <f ca="1">IF(AND($B134&gt;0,SUM(FE$3:FE133)=0,SUM($H134:FD134)=0),$B134,0)</f>
        <v>0</v>
      </c>
      <c r="FF134">
        <f ca="1">IF(AND($B134&gt;0,SUM(FF$3:FF133)=0,SUM($H134:FE134)=0),$B134,0)</f>
        <v>0</v>
      </c>
      <c r="FG134">
        <f ca="1">IF(AND($B134&gt;0,SUM(FG$3:FG133)=0,SUM($H134:FF134)=0),$B134,0)</f>
        <v>0</v>
      </c>
      <c r="FH134">
        <f ca="1">IF(AND($B134&gt;0,SUM(FH$3:FH133)=0,SUM($H134:FG134)=0),$B134,0)</f>
        <v>0</v>
      </c>
      <c r="FI134">
        <f ca="1">IF(AND($B134&gt;0,SUM(FI$3:FI133)=0,SUM($H134:FH134)=0),$B134,0)</f>
        <v>0</v>
      </c>
      <c r="FJ134">
        <f ca="1">IF(AND($B134&gt;0,SUM(FJ$3:FJ133)=0,SUM($H134:FI134)=0),$B134,0)</f>
        <v>0</v>
      </c>
      <c r="FK134">
        <f ca="1">IF(AND($B134&gt;0,SUM(FK$3:FK133)=0,SUM($H134:FJ134)=0),$B134,0)</f>
        <v>0</v>
      </c>
      <c r="FL134">
        <f ca="1">IF(AND($B134&gt;0,SUM(FL$3:FL133)=0,SUM($H134:FK134)=0),$B134,0)</f>
        <v>0</v>
      </c>
      <c r="FM134">
        <f ca="1">IF(AND($B134&gt;0,SUM(FM$3:FM133)=0,SUM($H134:FL134)=0),$B134,0)</f>
        <v>0</v>
      </c>
      <c r="FN134">
        <f ca="1">IF(AND($B134&gt;0,SUM(FN$3:FN133)=0,SUM($H134:FM134)=0),$B134,0)</f>
        <v>0</v>
      </c>
      <c r="FS134" s="67" t="str">
        <f ca="1">Valintaohjelma!$C10</f>
        <v>IV-kone W Sarja</v>
      </c>
      <c r="FT134" s="67" t="str">
        <f ca="1">Valintaohjelma!$F10</f>
        <v/>
      </c>
      <c r="FU134" s="342" t="str">
        <f>""</f>
        <v/>
      </c>
      <c r="FV134" s="67" t="str">
        <f>Valintaohjelma!$I10</f>
        <v>-</v>
      </c>
      <c r="FY134" s="67" t="str">
        <f ca="1">Valintaohjelma!$C10</f>
        <v>IV-kone W Sarja</v>
      </c>
      <c r="FZ134" s="67" t="str">
        <f ca="1">Valintaohjelma!$F10</f>
        <v/>
      </c>
      <c r="GA134" s="67" t="str">
        <f>""</f>
        <v/>
      </c>
      <c r="GB134" s="67" t="str">
        <f>Valintaohjelma!$I10</f>
        <v>-</v>
      </c>
      <c r="GE134" s="67" t="str">
        <f ca="1">Valintaohjelma!$C10</f>
        <v>IV-kone W Sarja</v>
      </c>
      <c r="GF134" s="67" t="str">
        <f ca="1">Valintaohjelma!$F10</f>
        <v/>
      </c>
      <c r="GG134" s="67" t="str">
        <f>""</f>
        <v/>
      </c>
      <c r="GH134" s="67" t="str">
        <f>Valintaohjelma!$I10</f>
        <v>-</v>
      </c>
    </row>
    <row r="135" spans="1:190" ht="15.75" thickBot="1" x14ac:dyDescent="0.3">
      <c r="A135">
        <v>135</v>
      </c>
      <c r="B135">
        <f>IF(AND(Valintaohjelma!D11&lt;&gt;"-",Valintaohjelma!D11&lt;&gt;""),A135,0)</f>
        <v>0</v>
      </c>
      <c r="C135" s="240" t="str">
        <f t="shared" ca="1" si="22"/>
        <v>IV-kone R-Sarja</v>
      </c>
      <c r="D135" s="240" t="str">
        <f t="shared" ca="1" si="23"/>
        <v/>
      </c>
      <c r="E135" s="240" t="str">
        <f t="shared" ca="1" si="24"/>
        <v/>
      </c>
      <c r="F135" s="240" t="str">
        <f t="shared" ca="1" si="25"/>
        <v>-</v>
      </c>
      <c r="G135" s="47">
        <f ca="1">INDEX($I$2:$FN$2,ROWS(G$2:G135))</f>
        <v>0</v>
      </c>
      <c r="H135">
        <v>0</v>
      </c>
      <c r="I135">
        <f ca="1">IF(AND($B135&gt;0,SUM(I$3:I134)=0,SUM($H135:H135)=0),$B135,0)</f>
        <v>0</v>
      </c>
      <c r="J135">
        <f ca="1">IF(AND($B135&gt;0,SUM(J$3:J134)=0,SUM($H135:I135)=0),$B135,0)</f>
        <v>0</v>
      </c>
      <c r="K135">
        <f ca="1">IF(AND($B135&gt;0,SUM(K$3:K134)=0,SUM($H135:J135)=0),$B135,0)</f>
        <v>0</v>
      </c>
      <c r="L135">
        <f ca="1">IF(AND($B135&gt;0,SUM(L$3:L134)=0,SUM($H135:K135)=0),$B135,0)</f>
        <v>0</v>
      </c>
      <c r="M135">
        <f ca="1">IF(AND($B135&gt;0,SUM(M$3:M134)=0,SUM($H135:L135)=0),$B135,0)</f>
        <v>0</v>
      </c>
      <c r="N135">
        <f ca="1">IF(AND($B135&gt;0,SUM(N$3:N134)=0,SUM($H135:M135)=0),$B135,0)</f>
        <v>0</v>
      </c>
      <c r="O135">
        <f ca="1">IF(AND($B135&gt;0,SUM(O$3:O134)=0,SUM($H135:N135)=0),$B135,0)</f>
        <v>0</v>
      </c>
      <c r="P135">
        <f ca="1">IF(AND($B135&gt;0,SUM(P$3:P134)=0,SUM($H135:O135)=0),$B135,0)</f>
        <v>0</v>
      </c>
      <c r="Q135">
        <f ca="1">IF(AND($B135&gt;0,SUM(Q$3:Q134)=0,SUM($H135:P135)=0),$B135,0)</f>
        <v>0</v>
      </c>
      <c r="R135">
        <f ca="1">IF(AND($B135&gt;0,SUM(R$3:R134)=0,SUM($H135:Q135)=0),$B135,0)</f>
        <v>0</v>
      </c>
      <c r="S135">
        <f ca="1">IF(AND($B135&gt;0,SUM(S$3:S134)=0,SUM($H135:R135)=0),$B135,0)</f>
        <v>0</v>
      </c>
      <c r="T135">
        <f ca="1">IF(AND($B135&gt;0,SUM(T$3:T134)=0,SUM($H135:S135)=0),$B135,0)</f>
        <v>0</v>
      </c>
      <c r="U135">
        <f ca="1">IF(AND($B135&gt;0,SUM(U$3:U134)=0,SUM($H135:T135)=0),$B135,0)</f>
        <v>0</v>
      </c>
      <c r="V135">
        <f ca="1">IF(AND($B135&gt;0,SUM(V$3:V134)=0,SUM($H135:U135)=0),$B135,0)</f>
        <v>0</v>
      </c>
      <c r="W135">
        <f ca="1">IF(AND($B135&gt;0,SUM(W$3:W134)=0,SUM($H135:V135)=0),$B135,0)</f>
        <v>0</v>
      </c>
      <c r="X135">
        <f ca="1">IF(AND($B135&gt;0,SUM(X$3:X134)=0,SUM($H135:W135)=0),$B135,0)</f>
        <v>0</v>
      </c>
      <c r="Y135">
        <f ca="1">IF(AND($B135&gt;0,SUM(Y$3:Y134)=0,SUM($H135:X135)=0),$B135,0)</f>
        <v>0</v>
      </c>
      <c r="Z135">
        <f ca="1">IF(AND($B135&gt;0,SUM(Z$3:Z134)=0,SUM($H135:Y135)=0),$B135,0)</f>
        <v>0</v>
      </c>
      <c r="AA135">
        <f ca="1">IF(AND($B135&gt;0,SUM(AA$3:AA134)=0,SUM($H135:Z135)=0),$B135,0)</f>
        <v>0</v>
      </c>
      <c r="AB135">
        <f ca="1">IF(AND($B135&gt;0,SUM(AB$3:AB134)=0,SUM($H135:AA135)=0),$B135,0)</f>
        <v>0</v>
      </c>
      <c r="AC135">
        <f ca="1">IF(AND($B135&gt;0,SUM(AC$3:AC134)=0,SUM($H135:AB135)=0),$B135,0)</f>
        <v>0</v>
      </c>
      <c r="AD135">
        <f ca="1">IF(AND($B135&gt;0,SUM(AD$3:AD134)=0,SUM($H135:AC135)=0),$B135,0)</f>
        <v>0</v>
      </c>
      <c r="AE135">
        <f ca="1">IF(AND($B135&gt;0,SUM(AE$3:AE134)=0,SUM($H135:AD135)=0),$B135,0)</f>
        <v>0</v>
      </c>
      <c r="AF135">
        <f ca="1">IF(AND($B135&gt;0,SUM(AF$3:AF134)=0,SUM($H135:AE135)=0),$B135,0)</f>
        <v>0</v>
      </c>
      <c r="AG135">
        <f ca="1">IF(AND($B135&gt;0,SUM(AG$3:AG134)=0,SUM($H135:AF135)=0),$B135,0)</f>
        <v>0</v>
      </c>
      <c r="AH135">
        <f ca="1">IF(AND($B135&gt;0,SUM(AH$3:AH134)=0,SUM($H135:AG135)=0),$B135,0)</f>
        <v>0</v>
      </c>
      <c r="AI135">
        <f ca="1">IF(AND($B135&gt;0,SUM(AI$3:AI134)=0,SUM($H135:AH135)=0),$B135,0)</f>
        <v>0</v>
      </c>
      <c r="AJ135">
        <f ca="1">IF(AND($B135&gt;0,SUM(AJ$3:AJ134)=0,SUM($H135:AI135)=0),$B135,0)</f>
        <v>0</v>
      </c>
      <c r="AK135">
        <f ca="1">IF(AND($B135&gt;0,SUM(AK$3:AK134)=0,SUM($H135:AJ135)=0),$B135,0)</f>
        <v>0</v>
      </c>
      <c r="AL135">
        <f ca="1">IF(AND($B135&gt;0,SUM(AL$3:AL134)=0,SUM($H135:AK135)=0),$B135,0)</f>
        <v>0</v>
      </c>
      <c r="AM135">
        <f ca="1">IF(AND($B135&gt;0,SUM(AM$3:AM134)=0,SUM($H135:AL135)=0),$B135,0)</f>
        <v>0</v>
      </c>
      <c r="AN135">
        <f ca="1">IF(AND($B135&gt;0,SUM(AN$3:AN134)=0,SUM($H135:AM135)=0),$B135,0)</f>
        <v>0</v>
      </c>
      <c r="AO135">
        <f ca="1">IF(AND($B135&gt;0,SUM(AO$3:AO134)=0,SUM($H135:AN135)=0),$B135,0)</f>
        <v>0</v>
      </c>
      <c r="AP135">
        <f ca="1">IF(AND($B135&gt;0,SUM(AP$3:AP134)=0,SUM($H135:AO135)=0),$B135,0)</f>
        <v>0</v>
      </c>
      <c r="AQ135">
        <f ca="1">IF(AND($B135&gt;0,SUM(AQ$3:AQ134)=0,SUM($H135:AP135)=0),$B135,0)</f>
        <v>0</v>
      </c>
      <c r="AR135">
        <f ca="1">IF(AND($B135&gt;0,SUM(AR$3:AR134)=0,SUM($H135:AQ135)=0),$B135,0)</f>
        <v>0</v>
      </c>
      <c r="AS135">
        <f ca="1">IF(AND($B135&gt;0,SUM(AS$3:AS134)=0,SUM($H135:AR135)=0),$B135,0)</f>
        <v>0</v>
      </c>
      <c r="AT135">
        <f ca="1">IF(AND($B135&gt;0,SUM(AT$3:AT134)=0,SUM($H135:AS135)=0),$B135,0)</f>
        <v>0</v>
      </c>
      <c r="AU135">
        <f ca="1">IF(AND($B135&gt;0,SUM(AU$3:AU134)=0,SUM($H135:AT135)=0),$B135,0)</f>
        <v>0</v>
      </c>
      <c r="AV135">
        <f ca="1">IF(AND($B135&gt;0,SUM(AV$3:AV134)=0,SUM($H135:AU135)=0),$B135,0)</f>
        <v>0</v>
      </c>
      <c r="AW135">
        <f ca="1">IF(AND($B135&gt;0,SUM(AW$3:AW134)=0,SUM($H135:AV135)=0),$B135,0)</f>
        <v>0</v>
      </c>
      <c r="AX135">
        <f ca="1">IF(AND($B135&gt;0,SUM(AX$3:AX134)=0,SUM($H135:AW135)=0),$B135,0)</f>
        <v>0</v>
      </c>
      <c r="AY135">
        <f ca="1">IF(AND($B135&gt;0,SUM(AY$3:AY134)=0,SUM($H135:AX135)=0),$B135,0)</f>
        <v>0</v>
      </c>
      <c r="AZ135">
        <f ca="1">IF(AND($B135&gt;0,SUM(AZ$3:AZ134)=0,SUM($H135:AY135)=0),$B135,0)</f>
        <v>0</v>
      </c>
      <c r="BA135">
        <f ca="1">IF(AND($B135&gt;0,SUM(BA$3:BA134)=0,SUM($H135:AZ135)=0),$B135,0)</f>
        <v>0</v>
      </c>
      <c r="BB135">
        <f ca="1">IF(AND($B135&gt;0,SUM(BB$3:BB134)=0,SUM($H135:BA135)=0),$B135,0)</f>
        <v>0</v>
      </c>
      <c r="BC135">
        <f ca="1">IF(AND($B135&gt;0,SUM(BC$3:BC134)=0,SUM($H135:BB135)=0),$B135,0)</f>
        <v>0</v>
      </c>
      <c r="BD135">
        <f ca="1">IF(AND($B135&gt;0,SUM(BD$3:BD134)=0,SUM($H135:BC135)=0),$B135,0)</f>
        <v>0</v>
      </c>
      <c r="BE135">
        <f ca="1">IF(AND($B135&gt;0,SUM(BE$3:BE134)=0,SUM($H135:BD135)=0),$B135,0)</f>
        <v>0</v>
      </c>
      <c r="BF135">
        <f ca="1">IF(AND($B135&gt;0,SUM(BF$3:BF134)=0,SUM($H135:BE135)=0),$B135,0)</f>
        <v>0</v>
      </c>
      <c r="BG135">
        <f ca="1">IF(AND($B135&gt;0,SUM(BG$3:BG134)=0,SUM($H135:BF135)=0),$B135,0)</f>
        <v>0</v>
      </c>
      <c r="BH135">
        <f ca="1">IF(AND($B135&gt;0,SUM(BH$3:BH134)=0,SUM($H135:BG135)=0),$B135,0)</f>
        <v>0</v>
      </c>
      <c r="BI135">
        <f ca="1">IF(AND($B135&gt;0,SUM(BI$3:BI134)=0,SUM($H135:BH135)=0),$B135,0)</f>
        <v>0</v>
      </c>
      <c r="BJ135">
        <f ca="1">IF(AND($B135&gt;0,SUM(BJ$3:BJ134)=0,SUM($H135:BI135)=0),$B135,0)</f>
        <v>0</v>
      </c>
      <c r="BK135">
        <f ca="1">IF(AND($B135&gt;0,SUM(BK$3:BK134)=0,SUM($H135:BJ135)=0),$B135,0)</f>
        <v>0</v>
      </c>
      <c r="BL135">
        <f ca="1">IF(AND($B135&gt;0,SUM(BL$3:BL134)=0,SUM($H135:BK135)=0),$B135,0)</f>
        <v>0</v>
      </c>
      <c r="BM135">
        <f ca="1">IF(AND($B135&gt;0,SUM(BM$3:BM134)=0,SUM($H135:BL135)=0),$B135,0)</f>
        <v>0</v>
      </c>
      <c r="BN135">
        <f ca="1">IF(AND($B135&gt;0,SUM(BN$3:BN134)=0,SUM($H135:BM135)=0),$B135,0)</f>
        <v>0</v>
      </c>
      <c r="BO135">
        <f ca="1">IF(AND($B135&gt;0,SUM(BO$3:BO134)=0,SUM($H135:BN135)=0),$B135,0)</f>
        <v>0</v>
      </c>
      <c r="BP135">
        <f ca="1">IF(AND($B135&gt;0,SUM(BP$3:BP134)=0,SUM($H135:BO135)=0),$B135,0)</f>
        <v>0</v>
      </c>
      <c r="BQ135">
        <f ca="1">IF(AND($B135&gt;0,SUM(BQ$3:BQ134)=0,SUM($H135:BP135)=0),$B135,0)</f>
        <v>0</v>
      </c>
      <c r="BR135">
        <f ca="1">IF(AND($B135&gt;0,SUM(BR$3:BR134)=0,SUM($H135:BQ135)=0),$B135,0)</f>
        <v>0</v>
      </c>
      <c r="BS135">
        <f ca="1">IF(AND($B135&gt;0,SUM(BS$3:BS134)=0,SUM($H135:BR135)=0),$B135,0)</f>
        <v>0</v>
      </c>
      <c r="BT135">
        <f ca="1">IF(AND($B135&gt;0,SUM(BT$3:BT134)=0,SUM($H135:BS135)=0),$B135,0)</f>
        <v>0</v>
      </c>
      <c r="BU135">
        <f ca="1">IF(AND($B135&gt;0,SUM(BU$3:BU134)=0,SUM($H135:BT135)=0),$B135,0)</f>
        <v>0</v>
      </c>
      <c r="BV135">
        <f ca="1">IF(AND($B135&gt;0,SUM(BV$3:BV134)=0,SUM($H135:BU135)=0),$B135,0)</f>
        <v>0</v>
      </c>
      <c r="BW135">
        <f ca="1">IF(AND($B135&gt;0,SUM(BW$3:BW134)=0,SUM($H135:BV135)=0),$B135,0)</f>
        <v>0</v>
      </c>
      <c r="BX135">
        <f ca="1">IF(AND($B135&gt;0,SUM(BX$3:BX134)=0,SUM($H135:BW135)=0),$B135,0)</f>
        <v>0</v>
      </c>
      <c r="BY135">
        <f ca="1">IF(AND($B135&gt;0,SUM(BY$3:BY134)=0,SUM($H135:BX135)=0),$B135,0)</f>
        <v>0</v>
      </c>
      <c r="BZ135">
        <f ca="1">IF(AND($B135&gt;0,SUM(BZ$3:BZ134)=0,SUM($H135:BY135)=0),$B135,0)</f>
        <v>0</v>
      </c>
      <c r="CA135">
        <f ca="1">IF(AND($B135&gt;0,SUM(CA$3:CA134)=0,SUM($H135:BZ135)=0),$B135,0)</f>
        <v>0</v>
      </c>
      <c r="CB135">
        <f ca="1">IF(AND($B135&gt;0,SUM(CB$3:CB134)=0,SUM($H135:CA135)=0),$B135,0)</f>
        <v>0</v>
      </c>
      <c r="CC135">
        <f ca="1">IF(AND($B135&gt;0,SUM(CC$3:CC134)=0,SUM($H135:CB135)=0),$B135,0)</f>
        <v>0</v>
      </c>
      <c r="CD135">
        <f ca="1">IF(AND($B135&gt;0,SUM(CD$3:CD134)=0,SUM($H135:CC135)=0),$B135,0)</f>
        <v>0</v>
      </c>
      <c r="CE135">
        <f ca="1">IF(AND($B135&gt;0,SUM(CE$3:CE134)=0,SUM($H135:CD135)=0),$B135,0)</f>
        <v>0</v>
      </c>
      <c r="CF135">
        <f ca="1">IF(AND($B135&gt;0,SUM(CF$3:CF134)=0,SUM($H135:CE135)=0),$B135,0)</f>
        <v>0</v>
      </c>
      <c r="CG135">
        <f ca="1">IF(AND($B135&gt;0,SUM(CG$3:CG134)=0,SUM($H135:CF135)=0),$B135,0)</f>
        <v>0</v>
      </c>
      <c r="CH135">
        <f ca="1">IF(AND($B135&gt;0,SUM(CH$3:CH134)=0,SUM($H135:CG135)=0),$B135,0)</f>
        <v>0</v>
      </c>
      <c r="CI135">
        <f ca="1">IF(AND($B135&gt;0,SUM(CI$3:CI134)=0,SUM($H135:CH135)=0),$B135,0)</f>
        <v>0</v>
      </c>
      <c r="CJ135">
        <f ca="1">IF(AND($B135&gt;0,SUM(CJ$3:CJ134)=0,SUM($H135:CI135)=0),$B135,0)</f>
        <v>0</v>
      </c>
      <c r="CK135">
        <f ca="1">IF(AND($B135&gt;0,SUM(CK$3:CK134)=0,SUM($H135:CJ135)=0),$B135,0)</f>
        <v>0</v>
      </c>
      <c r="CL135">
        <f ca="1">IF(AND($B135&gt;0,SUM(CL$3:CL134)=0,SUM($H135:CK135)=0),$B135,0)</f>
        <v>0</v>
      </c>
      <c r="CM135">
        <f ca="1">IF(AND($B135&gt;0,SUM(CM$3:CM134)=0,SUM($H135:CL135)=0),$B135,0)</f>
        <v>0</v>
      </c>
      <c r="CN135">
        <f ca="1">IF(AND($B135&gt;0,SUM(CN$3:CN134)=0,SUM($H135:CM135)=0),$B135,0)</f>
        <v>0</v>
      </c>
      <c r="CO135">
        <f ca="1">IF(AND($B135&gt;0,SUM(CO$3:CO134)=0,SUM($H135:CN135)=0),$B135,0)</f>
        <v>0</v>
      </c>
      <c r="CP135">
        <f ca="1">IF(AND($B135&gt;0,SUM(CP$3:CP134)=0,SUM($H135:CO135)=0),$B135,0)</f>
        <v>0</v>
      </c>
      <c r="CQ135">
        <f ca="1">IF(AND($B135&gt;0,SUM(CQ$3:CQ134)=0,SUM($H135:CP135)=0),$B135,0)</f>
        <v>0</v>
      </c>
      <c r="CR135">
        <f ca="1">IF(AND($B135&gt;0,SUM(CR$3:CR134)=0,SUM($H135:CQ135)=0),$B135,0)</f>
        <v>0</v>
      </c>
      <c r="CS135">
        <f ca="1">IF(AND($B135&gt;0,SUM(CS$3:CS134)=0,SUM($H135:CR135)=0),$B135,0)</f>
        <v>0</v>
      </c>
      <c r="CT135">
        <f ca="1">IF(AND($B135&gt;0,SUM(CT$3:CT134)=0,SUM($H135:CS135)=0),$B135,0)</f>
        <v>0</v>
      </c>
      <c r="CU135">
        <f ca="1">IF(AND($B135&gt;0,SUM(CU$3:CU134)=0,SUM($H135:CT135)=0),$B135,0)</f>
        <v>0</v>
      </c>
      <c r="CV135">
        <f ca="1">IF(AND($B135&gt;0,SUM(CV$3:CV134)=0,SUM($H135:CU135)=0),$B135,0)</f>
        <v>0</v>
      </c>
      <c r="CW135">
        <f ca="1">IF(AND($B135&gt;0,SUM(CW$3:CW134)=0,SUM($H135:CV135)=0),$B135,0)</f>
        <v>0</v>
      </c>
      <c r="CX135">
        <f ca="1">IF(AND($B135&gt;0,SUM(CX$3:CX134)=0,SUM($H135:CW135)=0),$B135,0)</f>
        <v>0</v>
      </c>
      <c r="CY135">
        <f ca="1">IF(AND($B135&gt;0,SUM(CY$3:CY134)=0,SUM($H135:CX135)=0),$B135,0)</f>
        <v>0</v>
      </c>
      <c r="CZ135">
        <f ca="1">IF(AND($B135&gt;0,SUM(CZ$3:CZ134)=0,SUM($H135:CY135)=0),$B135,0)</f>
        <v>0</v>
      </c>
      <c r="DA135">
        <f ca="1">IF(AND($B135&gt;0,SUM(DA$3:DA134)=0,SUM($H135:CZ135)=0),$B135,0)</f>
        <v>0</v>
      </c>
      <c r="DB135">
        <f ca="1">IF(AND($B135&gt;0,SUM(DB$3:DB134)=0,SUM($H135:DA135)=0),$B135,0)</f>
        <v>0</v>
      </c>
      <c r="DC135">
        <f ca="1">IF(AND($B135&gt;0,SUM(DC$3:DC134)=0,SUM($H135:DB135)=0),$B135,0)</f>
        <v>0</v>
      </c>
      <c r="DD135">
        <f ca="1">IF(AND($B135&gt;0,SUM(DD$3:DD134)=0,SUM($H135:DC135)=0),$B135,0)</f>
        <v>0</v>
      </c>
      <c r="DE135">
        <f ca="1">IF(AND($B135&gt;0,SUM(DE$3:DE134)=0,SUM($H135:DD135)=0),$B135,0)</f>
        <v>0</v>
      </c>
      <c r="DF135">
        <f ca="1">IF(AND($B135&gt;0,SUM(DF$3:DF134)=0,SUM($H135:DE135)=0),$B135,0)</f>
        <v>0</v>
      </c>
      <c r="DG135">
        <f ca="1">IF(AND($B135&gt;0,SUM(DG$3:DG134)=0,SUM($H135:DF135)=0),$B135,0)</f>
        <v>0</v>
      </c>
      <c r="DH135">
        <f ca="1">IF(AND($B135&gt;0,SUM(DH$3:DH134)=0,SUM($H135:DG135)=0),$B135,0)</f>
        <v>0</v>
      </c>
      <c r="DI135">
        <f ca="1">IF(AND($B135&gt;0,SUM(DI$3:DI134)=0,SUM($H135:DH135)=0),$B135,0)</f>
        <v>0</v>
      </c>
      <c r="DJ135">
        <f ca="1">IF(AND($B135&gt;0,SUM(DJ$3:DJ134)=0,SUM($H135:DI135)=0),$B135,0)</f>
        <v>0</v>
      </c>
      <c r="DK135">
        <f ca="1">IF(AND($B135&gt;0,SUM(DK$3:DK134)=0,SUM($H135:DJ135)=0),$B135,0)</f>
        <v>0</v>
      </c>
      <c r="DL135">
        <f ca="1">IF(AND($B135&gt;0,SUM(DL$3:DL134)=0,SUM($H135:DK135)=0),$B135,0)</f>
        <v>0</v>
      </c>
      <c r="DM135">
        <f ca="1">IF(AND($B135&gt;0,SUM(DM$3:DM134)=0,SUM($H135:DL135)=0),$B135,0)</f>
        <v>0</v>
      </c>
      <c r="DN135">
        <f ca="1">IF(AND($B135&gt;0,SUM(DN$3:DN134)=0,SUM($H135:DM135)=0),$B135,0)</f>
        <v>0</v>
      </c>
      <c r="DO135">
        <f ca="1">IF(AND($B135&gt;0,SUM(DO$3:DO134)=0,SUM($H135:DN135)=0),$B135,0)</f>
        <v>0</v>
      </c>
      <c r="DP135">
        <f ca="1">IF(AND($B135&gt;0,SUM(DP$3:DP134)=0,SUM($H135:DO135)=0),$B135,0)</f>
        <v>0</v>
      </c>
      <c r="DQ135">
        <f ca="1">IF(AND($B135&gt;0,SUM(DQ$3:DQ134)=0,SUM($H135:DP135)=0),$B135,0)</f>
        <v>0</v>
      </c>
      <c r="DR135">
        <f ca="1">IF(AND($B135&gt;0,SUM(DR$3:DR134)=0,SUM($H135:DQ135)=0),$B135,0)</f>
        <v>0</v>
      </c>
      <c r="DS135">
        <f ca="1">IF(AND($B135&gt;0,SUM(DS$3:DS134)=0,SUM($H135:DR135)=0),$B135,0)</f>
        <v>0</v>
      </c>
      <c r="DT135">
        <f ca="1">IF(AND($B135&gt;0,SUM(DT$3:DT134)=0,SUM($H135:DS135)=0),$B135,0)</f>
        <v>0</v>
      </c>
      <c r="DU135">
        <f ca="1">IF(AND($B135&gt;0,SUM(DU$3:DU134)=0,SUM($H135:DT135)=0),$B135,0)</f>
        <v>0</v>
      </c>
      <c r="DV135">
        <f ca="1">IF(AND($B135&gt;0,SUM(DV$3:DV134)=0,SUM($H135:DU135)=0),$B135,0)</f>
        <v>0</v>
      </c>
      <c r="DW135">
        <f ca="1">IF(AND($B135&gt;0,SUM(DW$3:DW134)=0,SUM($H135:DV135)=0),$B135,0)</f>
        <v>0</v>
      </c>
      <c r="DX135">
        <f ca="1">IF(AND($B135&gt;0,SUM(DX$3:DX134)=0,SUM($H135:DW135)=0),$B135,0)</f>
        <v>0</v>
      </c>
      <c r="DY135">
        <f ca="1">IF(AND($B135&gt;0,SUM(DY$3:DY134)=0,SUM($H135:DX135)=0),$B135,0)</f>
        <v>0</v>
      </c>
      <c r="DZ135">
        <f ca="1">IF(AND($B135&gt;0,SUM(DZ$3:DZ134)=0,SUM($H135:DY135)=0),$B135,0)</f>
        <v>0</v>
      </c>
      <c r="EA135">
        <f ca="1">IF(AND($B135&gt;0,SUM(EA$3:EA134)=0,SUM($H135:DZ135)=0),$B135,0)</f>
        <v>0</v>
      </c>
      <c r="EB135">
        <f ca="1">IF(AND($B135&gt;0,SUM(EB$3:EB134)=0,SUM($H135:EA135)=0),$B135,0)</f>
        <v>0</v>
      </c>
      <c r="EC135">
        <f ca="1">IF(AND($B135&gt;0,SUM(EC$3:EC134)=0,SUM($H135:EB135)=0),$B135,0)</f>
        <v>0</v>
      </c>
      <c r="ED135">
        <f ca="1">IF(AND($B135&gt;0,SUM(ED$3:ED134)=0,SUM($H135:EC135)=0),$B135,0)</f>
        <v>0</v>
      </c>
      <c r="EE135">
        <f ca="1">IF(AND($B135&gt;0,SUM(EE$3:EE134)=0,SUM($H135:ED135)=0),$B135,0)</f>
        <v>0</v>
      </c>
      <c r="EF135">
        <f ca="1">IF(AND($B135&gt;0,SUM(EF$3:EF134)=0,SUM($H135:EE135)=0),$B135,0)</f>
        <v>0</v>
      </c>
      <c r="EG135">
        <f ca="1">IF(AND($B135&gt;0,SUM(EG$3:EG134)=0,SUM($H135:EF135)=0),$B135,0)</f>
        <v>0</v>
      </c>
      <c r="EH135">
        <f ca="1">IF(AND($B135&gt;0,SUM(EH$3:EH134)=0,SUM($H135:EG135)=0),$B135,0)</f>
        <v>0</v>
      </c>
      <c r="EI135">
        <f ca="1">IF(AND($B135&gt;0,SUM(EI$3:EI134)=0,SUM($H135:EH135)=0),$B135,0)</f>
        <v>0</v>
      </c>
      <c r="EJ135">
        <f ca="1">IF(AND($B135&gt;0,SUM(EJ$3:EJ134)=0,SUM($H135:EI135)=0),$B135,0)</f>
        <v>0</v>
      </c>
      <c r="EK135">
        <f ca="1">IF(AND($B135&gt;0,SUM(EK$3:EK134)=0,SUM($H135:EJ135)=0),$B135,0)</f>
        <v>0</v>
      </c>
      <c r="EL135">
        <f ca="1">IF(AND($B135&gt;0,SUM(EL$3:EL134)=0,SUM($H135:EK135)=0),$B135,0)</f>
        <v>0</v>
      </c>
      <c r="EM135">
        <f ca="1">IF(AND($B135&gt;0,SUM(EM$3:EM134)=0,SUM($H135:EL135)=0),$B135,0)</f>
        <v>0</v>
      </c>
      <c r="EN135">
        <f ca="1">IF(AND($B135&gt;0,SUM(EN$3:EN134)=0,SUM($H135:EM135)=0),$B135,0)</f>
        <v>0</v>
      </c>
      <c r="EO135">
        <f ca="1">IF(AND($B135&gt;0,SUM(EO$3:EO134)=0,SUM($H135:EN135)=0),$B135,0)</f>
        <v>0</v>
      </c>
      <c r="EP135">
        <f ca="1">IF(AND($B135&gt;0,SUM(EP$3:EP134)=0,SUM($H135:EO135)=0),$B135,0)</f>
        <v>0</v>
      </c>
      <c r="EQ135">
        <f ca="1">IF(AND($B135&gt;0,SUM(EQ$3:EQ134)=0,SUM($H135:EP135)=0),$B135,0)</f>
        <v>0</v>
      </c>
      <c r="ER135">
        <f ca="1">IF(AND($B135&gt;0,SUM(ER$3:ER134)=0,SUM($H135:EQ135)=0),$B135,0)</f>
        <v>0</v>
      </c>
      <c r="ES135">
        <f ca="1">IF(AND($B135&gt;0,SUM(ES$3:ES134)=0,SUM($H135:ER135)=0),$B135,0)</f>
        <v>0</v>
      </c>
      <c r="ET135">
        <f ca="1">IF(AND($B135&gt;0,SUM(ET$3:ET134)=0,SUM($H135:ES135)=0),$B135,0)</f>
        <v>0</v>
      </c>
      <c r="EU135">
        <f ca="1">IF(AND($B135&gt;0,SUM(EU$3:EU134)=0,SUM($H135:ET135)=0),$B135,0)</f>
        <v>0</v>
      </c>
      <c r="EV135">
        <f ca="1">IF(AND($B135&gt;0,SUM(EV$3:EV134)=0,SUM($H135:EU135)=0),$B135,0)</f>
        <v>0</v>
      </c>
      <c r="EW135">
        <f ca="1">IF(AND($B135&gt;0,SUM(EW$3:EW134)=0,SUM($H135:EV135)=0),$B135,0)</f>
        <v>0</v>
      </c>
      <c r="EX135">
        <f ca="1">IF(AND($B135&gt;0,SUM(EX$3:EX134)=0,SUM($H135:EW135)=0),$B135,0)</f>
        <v>0</v>
      </c>
      <c r="EY135">
        <f ca="1">IF(AND($B135&gt;0,SUM(EY$3:EY134)=0,SUM($H135:EX135)=0),$B135,0)</f>
        <v>0</v>
      </c>
      <c r="EZ135">
        <f ca="1">IF(AND($B135&gt;0,SUM(EZ$3:EZ134)=0,SUM($H135:EY135)=0),$B135,0)</f>
        <v>0</v>
      </c>
      <c r="FA135">
        <f ca="1">IF(AND($B135&gt;0,SUM(FA$3:FA134)=0,SUM($H135:EZ135)=0),$B135,0)</f>
        <v>0</v>
      </c>
      <c r="FB135">
        <f ca="1">IF(AND($B135&gt;0,SUM(FB$3:FB134)=0,SUM($H135:FA135)=0),$B135,0)</f>
        <v>0</v>
      </c>
      <c r="FC135">
        <f ca="1">IF(AND($B135&gt;0,SUM(FC$3:FC134)=0,SUM($H135:FB135)=0),$B135,0)</f>
        <v>0</v>
      </c>
      <c r="FD135">
        <f ca="1">IF(AND($B135&gt;0,SUM(FD$3:FD134)=0,SUM($H135:FC135)=0),$B135,0)</f>
        <v>0</v>
      </c>
      <c r="FE135">
        <f ca="1">IF(AND($B135&gt;0,SUM(FE$3:FE134)=0,SUM($H135:FD135)=0),$B135,0)</f>
        <v>0</v>
      </c>
      <c r="FF135">
        <f ca="1">IF(AND($B135&gt;0,SUM(FF$3:FF134)=0,SUM($H135:FE135)=0),$B135,0)</f>
        <v>0</v>
      </c>
      <c r="FG135">
        <f ca="1">IF(AND($B135&gt;0,SUM(FG$3:FG134)=0,SUM($H135:FF135)=0),$B135,0)</f>
        <v>0</v>
      </c>
      <c r="FH135">
        <f ca="1">IF(AND($B135&gt;0,SUM(FH$3:FH134)=0,SUM($H135:FG135)=0),$B135,0)</f>
        <v>0</v>
      </c>
      <c r="FI135">
        <f ca="1">IF(AND($B135&gt;0,SUM(FI$3:FI134)=0,SUM($H135:FH135)=0),$B135,0)</f>
        <v>0</v>
      </c>
      <c r="FJ135">
        <f ca="1">IF(AND($B135&gt;0,SUM(FJ$3:FJ134)=0,SUM($H135:FI135)=0),$B135,0)</f>
        <v>0</v>
      </c>
      <c r="FK135">
        <f ca="1">IF(AND($B135&gt;0,SUM(FK$3:FK134)=0,SUM($H135:FJ135)=0),$B135,0)</f>
        <v>0</v>
      </c>
      <c r="FL135">
        <f ca="1">IF(AND($B135&gt;0,SUM(FL$3:FL134)=0,SUM($H135:FK135)=0),$B135,0)</f>
        <v>0</v>
      </c>
      <c r="FM135">
        <f ca="1">IF(AND($B135&gt;0,SUM(FM$3:FM134)=0,SUM($H135:FL135)=0),$B135,0)</f>
        <v>0</v>
      </c>
      <c r="FN135">
        <f ca="1">IF(AND($B135&gt;0,SUM(FN$3:FN134)=0,SUM($H135:FM135)=0),$B135,0)</f>
        <v>0</v>
      </c>
      <c r="FS135" s="67" t="str">
        <f ca="1">Valintaohjelma!$C11</f>
        <v>IV-kone R-Sarja</v>
      </c>
      <c r="FT135" s="67" t="str">
        <f ca="1">Valintaohjelma!$F11</f>
        <v/>
      </c>
      <c r="FU135" s="342" t="str">
        <f>""</f>
        <v/>
      </c>
      <c r="FV135" s="67" t="str">
        <f>Valintaohjelma!$I11</f>
        <v>-</v>
      </c>
      <c r="FY135" s="67" t="str">
        <f ca="1">Valintaohjelma!$C11</f>
        <v>IV-kone R-Sarja</v>
      </c>
      <c r="FZ135" s="67" t="str">
        <f ca="1">Valintaohjelma!$F11</f>
        <v/>
      </c>
      <c r="GA135" s="67" t="str">
        <f>""</f>
        <v/>
      </c>
      <c r="GB135" s="67" t="str">
        <f>Valintaohjelma!$I11</f>
        <v>-</v>
      </c>
      <c r="GE135" s="67" t="str">
        <f ca="1">Valintaohjelma!$C11</f>
        <v>IV-kone R-Sarja</v>
      </c>
      <c r="GF135" s="67" t="str">
        <f ca="1">Valintaohjelma!$F11</f>
        <v/>
      </c>
      <c r="GG135" s="67" t="str">
        <f>""</f>
        <v/>
      </c>
      <c r="GH135" s="67" t="str">
        <f>Valintaohjelma!$I11</f>
        <v>-</v>
      </c>
    </row>
    <row r="136" spans="1:190" ht="15.75" thickBot="1" x14ac:dyDescent="0.3">
      <c r="A136">
        <v>136</v>
      </c>
      <c r="B136" s="199">
        <v>0</v>
      </c>
      <c r="C136" s="240" t="str">
        <f t="shared" ca="1" si="22"/>
        <v>Varusteet</v>
      </c>
      <c r="D136" s="240" t="str">
        <f t="shared" ca="1" si="23"/>
        <v/>
      </c>
      <c r="E136" s="240" t="str">
        <f t="shared" ca="1" si="24"/>
        <v/>
      </c>
      <c r="F136" s="240" t="str">
        <f t="shared" ca="1" si="25"/>
        <v>-</v>
      </c>
      <c r="G136" s="47">
        <f ca="1">INDEX($I$2:$FN$2,ROWS(G$2:G136))</f>
        <v>0</v>
      </c>
      <c r="H136">
        <v>0</v>
      </c>
      <c r="I136">
        <f ca="1">IF(AND($B136&gt;0,SUM(I$3:I135)=0,SUM($H136:H136)=0),$B136,0)</f>
        <v>0</v>
      </c>
      <c r="J136">
        <f ca="1">IF(AND($B136&gt;0,SUM(J$3:J135)=0,SUM($H136:I136)=0),$B136,0)</f>
        <v>0</v>
      </c>
      <c r="K136">
        <f ca="1">IF(AND($B136&gt;0,SUM(K$3:K135)=0,SUM($H136:J136)=0),$B136,0)</f>
        <v>0</v>
      </c>
      <c r="L136">
        <f ca="1">IF(AND($B136&gt;0,SUM(L$3:L135)=0,SUM($H136:K136)=0),$B136,0)</f>
        <v>0</v>
      </c>
      <c r="M136">
        <f ca="1">IF(AND($B136&gt;0,SUM(M$3:M135)=0,SUM($H136:L136)=0),$B136,0)</f>
        <v>0</v>
      </c>
      <c r="N136">
        <f ca="1">IF(AND($B136&gt;0,SUM(N$3:N135)=0,SUM($H136:M136)=0),$B136,0)</f>
        <v>0</v>
      </c>
      <c r="O136">
        <f ca="1">IF(AND($B136&gt;0,SUM(O$3:O135)=0,SUM($H136:N136)=0),$B136,0)</f>
        <v>0</v>
      </c>
      <c r="P136">
        <f ca="1">IF(AND($B136&gt;0,SUM(P$3:P135)=0,SUM($H136:O136)=0),$B136,0)</f>
        <v>0</v>
      </c>
      <c r="Q136">
        <f ca="1">IF(AND($B136&gt;0,SUM(Q$3:Q135)=0,SUM($H136:P136)=0),$B136,0)</f>
        <v>0</v>
      </c>
      <c r="R136">
        <f ca="1">IF(AND($B136&gt;0,SUM(R$3:R135)=0,SUM($H136:Q136)=0),$B136,0)</f>
        <v>0</v>
      </c>
      <c r="S136">
        <f ca="1">IF(AND($B136&gt;0,SUM(S$3:S135)=0,SUM($H136:R136)=0),$B136,0)</f>
        <v>0</v>
      </c>
      <c r="T136">
        <f ca="1">IF(AND($B136&gt;0,SUM(T$3:T135)=0,SUM($H136:S136)=0),$B136,0)</f>
        <v>0</v>
      </c>
      <c r="U136">
        <f ca="1">IF(AND($B136&gt;0,SUM(U$3:U135)=0,SUM($H136:T136)=0),$B136,0)</f>
        <v>0</v>
      </c>
      <c r="V136">
        <f ca="1">IF(AND($B136&gt;0,SUM(V$3:V135)=0,SUM($H136:U136)=0),$B136,0)</f>
        <v>0</v>
      </c>
      <c r="W136">
        <f ca="1">IF(AND($B136&gt;0,SUM(W$3:W135)=0,SUM($H136:V136)=0),$B136,0)</f>
        <v>0</v>
      </c>
      <c r="X136">
        <f ca="1">IF(AND($B136&gt;0,SUM(X$3:X135)=0,SUM($H136:W136)=0),$B136,0)</f>
        <v>0</v>
      </c>
      <c r="Y136">
        <f ca="1">IF(AND($B136&gt;0,SUM(Y$3:Y135)=0,SUM($H136:X136)=0),$B136,0)</f>
        <v>0</v>
      </c>
      <c r="Z136">
        <f ca="1">IF(AND($B136&gt;0,SUM(Z$3:Z135)=0,SUM($H136:Y136)=0),$B136,0)</f>
        <v>0</v>
      </c>
      <c r="AA136">
        <f ca="1">IF(AND($B136&gt;0,SUM(AA$3:AA135)=0,SUM($H136:Z136)=0),$B136,0)</f>
        <v>0</v>
      </c>
      <c r="AB136">
        <f ca="1">IF(AND($B136&gt;0,SUM(AB$3:AB135)=0,SUM($H136:AA136)=0),$B136,0)</f>
        <v>0</v>
      </c>
      <c r="AC136">
        <f ca="1">IF(AND($B136&gt;0,SUM(AC$3:AC135)=0,SUM($H136:AB136)=0),$B136,0)</f>
        <v>0</v>
      </c>
      <c r="AD136">
        <f ca="1">IF(AND($B136&gt;0,SUM(AD$3:AD135)=0,SUM($H136:AC136)=0),$B136,0)</f>
        <v>0</v>
      </c>
      <c r="AE136">
        <f ca="1">IF(AND($B136&gt;0,SUM(AE$3:AE135)=0,SUM($H136:AD136)=0),$B136,0)</f>
        <v>0</v>
      </c>
      <c r="AF136">
        <f ca="1">IF(AND($B136&gt;0,SUM(AF$3:AF135)=0,SUM($H136:AE136)=0),$B136,0)</f>
        <v>0</v>
      </c>
      <c r="AG136">
        <f ca="1">IF(AND($B136&gt;0,SUM(AG$3:AG135)=0,SUM($H136:AF136)=0),$B136,0)</f>
        <v>0</v>
      </c>
      <c r="AH136">
        <f ca="1">IF(AND($B136&gt;0,SUM(AH$3:AH135)=0,SUM($H136:AG136)=0),$B136,0)</f>
        <v>0</v>
      </c>
      <c r="AI136">
        <f ca="1">IF(AND($B136&gt;0,SUM(AI$3:AI135)=0,SUM($H136:AH136)=0),$B136,0)</f>
        <v>0</v>
      </c>
      <c r="AJ136">
        <f ca="1">IF(AND($B136&gt;0,SUM(AJ$3:AJ135)=0,SUM($H136:AI136)=0),$B136,0)</f>
        <v>0</v>
      </c>
      <c r="AK136">
        <f ca="1">IF(AND($B136&gt;0,SUM(AK$3:AK135)=0,SUM($H136:AJ136)=0),$B136,0)</f>
        <v>0</v>
      </c>
      <c r="AL136">
        <f ca="1">IF(AND($B136&gt;0,SUM(AL$3:AL135)=0,SUM($H136:AK136)=0),$B136,0)</f>
        <v>0</v>
      </c>
      <c r="AM136">
        <f ca="1">IF(AND($B136&gt;0,SUM(AM$3:AM135)=0,SUM($H136:AL136)=0),$B136,0)</f>
        <v>0</v>
      </c>
      <c r="AN136">
        <f ca="1">IF(AND($B136&gt;0,SUM(AN$3:AN135)=0,SUM($H136:AM136)=0),$B136,0)</f>
        <v>0</v>
      </c>
      <c r="AO136">
        <f ca="1">IF(AND($B136&gt;0,SUM(AO$3:AO135)=0,SUM($H136:AN136)=0),$B136,0)</f>
        <v>0</v>
      </c>
      <c r="AP136">
        <f ca="1">IF(AND($B136&gt;0,SUM(AP$3:AP135)=0,SUM($H136:AO136)=0),$B136,0)</f>
        <v>0</v>
      </c>
      <c r="AQ136">
        <f ca="1">IF(AND($B136&gt;0,SUM(AQ$3:AQ135)=0,SUM($H136:AP136)=0),$B136,0)</f>
        <v>0</v>
      </c>
      <c r="AR136">
        <f ca="1">IF(AND($B136&gt;0,SUM(AR$3:AR135)=0,SUM($H136:AQ136)=0),$B136,0)</f>
        <v>0</v>
      </c>
      <c r="AS136">
        <f ca="1">IF(AND($B136&gt;0,SUM(AS$3:AS135)=0,SUM($H136:AR136)=0),$B136,0)</f>
        <v>0</v>
      </c>
      <c r="AT136">
        <f ca="1">IF(AND($B136&gt;0,SUM(AT$3:AT135)=0,SUM($H136:AS136)=0),$B136,0)</f>
        <v>0</v>
      </c>
      <c r="AU136">
        <f ca="1">IF(AND($B136&gt;0,SUM(AU$3:AU135)=0,SUM($H136:AT136)=0),$B136,0)</f>
        <v>0</v>
      </c>
      <c r="AV136">
        <f ca="1">IF(AND($B136&gt;0,SUM(AV$3:AV135)=0,SUM($H136:AU136)=0),$B136,0)</f>
        <v>0</v>
      </c>
      <c r="AW136">
        <f ca="1">IF(AND($B136&gt;0,SUM(AW$3:AW135)=0,SUM($H136:AV136)=0),$B136,0)</f>
        <v>0</v>
      </c>
      <c r="AX136">
        <f ca="1">IF(AND($B136&gt;0,SUM(AX$3:AX135)=0,SUM($H136:AW136)=0),$B136,0)</f>
        <v>0</v>
      </c>
      <c r="AY136">
        <f ca="1">IF(AND($B136&gt;0,SUM(AY$3:AY135)=0,SUM($H136:AX136)=0),$B136,0)</f>
        <v>0</v>
      </c>
      <c r="AZ136">
        <f ca="1">IF(AND($B136&gt;0,SUM(AZ$3:AZ135)=0,SUM($H136:AY136)=0),$B136,0)</f>
        <v>0</v>
      </c>
      <c r="BA136">
        <f ca="1">IF(AND($B136&gt;0,SUM(BA$3:BA135)=0,SUM($H136:AZ136)=0),$B136,0)</f>
        <v>0</v>
      </c>
      <c r="BB136">
        <f ca="1">IF(AND($B136&gt;0,SUM(BB$3:BB135)=0,SUM($H136:BA136)=0),$B136,0)</f>
        <v>0</v>
      </c>
      <c r="BC136">
        <f ca="1">IF(AND($B136&gt;0,SUM(BC$3:BC135)=0,SUM($H136:BB136)=0),$B136,0)</f>
        <v>0</v>
      </c>
      <c r="BD136">
        <f ca="1">IF(AND($B136&gt;0,SUM(BD$3:BD135)=0,SUM($H136:BC136)=0),$B136,0)</f>
        <v>0</v>
      </c>
      <c r="BE136">
        <f ca="1">IF(AND($B136&gt;0,SUM(BE$3:BE135)=0,SUM($H136:BD136)=0),$B136,0)</f>
        <v>0</v>
      </c>
      <c r="BF136">
        <f ca="1">IF(AND($B136&gt;0,SUM(BF$3:BF135)=0,SUM($H136:BE136)=0),$B136,0)</f>
        <v>0</v>
      </c>
      <c r="BG136">
        <f ca="1">IF(AND($B136&gt;0,SUM(BG$3:BG135)=0,SUM($H136:BF136)=0),$B136,0)</f>
        <v>0</v>
      </c>
      <c r="BH136">
        <f ca="1">IF(AND($B136&gt;0,SUM(BH$3:BH135)=0,SUM($H136:BG136)=0),$B136,0)</f>
        <v>0</v>
      </c>
      <c r="BI136">
        <f ca="1">IF(AND($B136&gt;0,SUM(BI$3:BI135)=0,SUM($H136:BH136)=0),$B136,0)</f>
        <v>0</v>
      </c>
      <c r="BJ136">
        <f ca="1">IF(AND($B136&gt;0,SUM(BJ$3:BJ135)=0,SUM($H136:BI136)=0),$B136,0)</f>
        <v>0</v>
      </c>
      <c r="BK136">
        <f ca="1">IF(AND($B136&gt;0,SUM(BK$3:BK135)=0,SUM($H136:BJ136)=0),$B136,0)</f>
        <v>0</v>
      </c>
      <c r="BL136">
        <f ca="1">IF(AND($B136&gt;0,SUM(BL$3:BL135)=0,SUM($H136:BK136)=0),$B136,0)</f>
        <v>0</v>
      </c>
      <c r="BM136">
        <f ca="1">IF(AND($B136&gt;0,SUM(BM$3:BM135)=0,SUM($H136:BL136)=0),$B136,0)</f>
        <v>0</v>
      </c>
      <c r="BN136">
        <f ca="1">IF(AND($B136&gt;0,SUM(BN$3:BN135)=0,SUM($H136:BM136)=0),$B136,0)</f>
        <v>0</v>
      </c>
      <c r="BO136">
        <f ca="1">IF(AND($B136&gt;0,SUM(BO$3:BO135)=0,SUM($H136:BN136)=0),$B136,0)</f>
        <v>0</v>
      </c>
      <c r="BP136">
        <f ca="1">IF(AND($B136&gt;0,SUM(BP$3:BP135)=0,SUM($H136:BO136)=0),$B136,0)</f>
        <v>0</v>
      </c>
      <c r="BQ136">
        <f ca="1">IF(AND($B136&gt;0,SUM(BQ$3:BQ135)=0,SUM($H136:BP136)=0),$B136,0)</f>
        <v>0</v>
      </c>
      <c r="BR136">
        <f ca="1">IF(AND($B136&gt;0,SUM(BR$3:BR135)=0,SUM($H136:BQ136)=0),$B136,0)</f>
        <v>0</v>
      </c>
      <c r="BS136">
        <f ca="1">IF(AND($B136&gt;0,SUM(BS$3:BS135)=0,SUM($H136:BR136)=0),$B136,0)</f>
        <v>0</v>
      </c>
      <c r="BT136">
        <f ca="1">IF(AND($B136&gt;0,SUM(BT$3:BT135)=0,SUM($H136:BS136)=0),$B136,0)</f>
        <v>0</v>
      </c>
      <c r="BU136">
        <f ca="1">IF(AND($B136&gt;0,SUM(BU$3:BU135)=0,SUM($H136:BT136)=0),$B136,0)</f>
        <v>0</v>
      </c>
      <c r="BV136">
        <f ca="1">IF(AND($B136&gt;0,SUM(BV$3:BV135)=0,SUM($H136:BU136)=0),$B136,0)</f>
        <v>0</v>
      </c>
      <c r="BW136">
        <f ca="1">IF(AND($B136&gt;0,SUM(BW$3:BW135)=0,SUM($H136:BV136)=0),$B136,0)</f>
        <v>0</v>
      </c>
      <c r="BX136">
        <f ca="1">IF(AND($B136&gt;0,SUM(BX$3:BX135)=0,SUM($H136:BW136)=0),$B136,0)</f>
        <v>0</v>
      </c>
      <c r="BY136">
        <f ca="1">IF(AND($B136&gt;0,SUM(BY$3:BY135)=0,SUM($H136:BX136)=0),$B136,0)</f>
        <v>0</v>
      </c>
      <c r="BZ136">
        <f ca="1">IF(AND($B136&gt;0,SUM(BZ$3:BZ135)=0,SUM($H136:BY136)=0),$B136,0)</f>
        <v>0</v>
      </c>
      <c r="CA136">
        <f ca="1">IF(AND($B136&gt;0,SUM(CA$3:CA135)=0,SUM($H136:BZ136)=0),$B136,0)</f>
        <v>0</v>
      </c>
      <c r="CB136">
        <f ca="1">IF(AND($B136&gt;0,SUM(CB$3:CB135)=0,SUM($H136:CA136)=0),$B136,0)</f>
        <v>0</v>
      </c>
      <c r="CC136">
        <f ca="1">IF(AND($B136&gt;0,SUM(CC$3:CC135)=0,SUM($H136:CB136)=0),$B136,0)</f>
        <v>0</v>
      </c>
      <c r="CD136">
        <f ca="1">IF(AND($B136&gt;0,SUM(CD$3:CD135)=0,SUM($H136:CC136)=0),$B136,0)</f>
        <v>0</v>
      </c>
      <c r="CE136">
        <f ca="1">IF(AND($B136&gt;0,SUM(CE$3:CE135)=0,SUM($H136:CD136)=0),$B136,0)</f>
        <v>0</v>
      </c>
      <c r="CF136">
        <f ca="1">IF(AND($B136&gt;0,SUM(CF$3:CF135)=0,SUM($H136:CE136)=0),$B136,0)</f>
        <v>0</v>
      </c>
      <c r="CG136">
        <f ca="1">IF(AND($B136&gt;0,SUM(CG$3:CG135)=0,SUM($H136:CF136)=0),$B136,0)</f>
        <v>0</v>
      </c>
      <c r="CH136">
        <f ca="1">IF(AND($B136&gt;0,SUM(CH$3:CH135)=0,SUM($H136:CG136)=0),$B136,0)</f>
        <v>0</v>
      </c>
      <c r="CI136">
        <f ca="1">IF(AND($B136&gt;0,SUM(CI$3:CI135)=0,SUM($H136:CH136)=0),$B136,0)</f>
        <v>0</v>
      </c>
      <c r="CJ136">
        <f ca="1">IF(AND($B136&gt;0,SUM(CJ$3:CJ135)=0,SUM($H136:CI136)=0),$B136,0)</f>
        <v>0</v>
      </c>
      <c r="CK136">
        <f ca="1">IF(AND($B136&gt;0,SUM(CK$3:CK135)=0,SUM($H136:CJ136)=0),$B136,0)</f>
        <v>0</v>
      </c>
      <c r="CL136">
        <f ca="1">IF(AND($B136&gt;0,SUM(CL$3:CL135)=0,SUM($H136:CK136)=0),$B136,0)</f>
        <v>0</v>
      </c>
      <c r="CM136">
        <f ca="1">IF(AND($B136&gt;0,SUM(CM$3:CM135)=0,SUM($H136:CL136)=0),$B136,0)</f>
        <v>0</v>
      </c>
      <c r="CN136">
        <f ca="1">IF(AND($B136&gt;0,SUM(CN$3:CN135)=0,SUM($H136:CM136)=0),$B136,0)</f>
        <v>0</v>
      </c>
      <c r="CO136">
        <f ca="1">IF(AND($B136&gt;0,SUM(CO$3:CO135)=0,SUM($H136:CN136)=0),$B136,0)</f>
        <v>0</v>
      </c>
      <c r="CP136">
        <f ca="1">IF(AND($B136&gt;0,SUM(CP$3:CP135)=0,SUM($H136:CO136)=0),$B136,0)</f>
        <v>0</v>
      </c>
      <c r="CQ136">
        <f ca="1">IF(AND($B136&gt;0,SUM(CQ$3:CQ135)=0,SUM($H136:CP136)=0),$B136,0)</f>
        <v>0</v>
      </c>
      <c r="CR136">
        <f ca="1">IF(AND($B136&gt;0,SUM(CR$3:CR135)=0,SUM($H136:CQ136)=0),$B136,0)</f>
        <v>0</v>
      </c>
      <c r="CS136">
        <f ca="1">IF(AND($B136&gt;0,SUM(CS$3:CS135)=0,SUM($H136:CR136)=0),$B136,0)</f>
        <v>0</v>
      </c>
      <c r="CT136">
        <f ca="1">IF(AND($B136&gt;0,SUM(CT$3:CT135)=0,SUM($H136:CS136)=0),$B136,0)</f>
        <v>0</v>
      </c>
      <c r="CU136">
        <f ca="1">IF(AND($B136&gt;0,SUM(CU$3:CU135)=0,SUM($H136:CT136)=0),$B136,0)</f>
        <v>0</v>
      </c>
      <c r="CV136">
        <f ca="1">IF(AND($B136&gt;0,SUM(CV$3:CV135)=0,SUM($H136:CU136)=0),$B136,0)</f>
        <v>0</v>
      </c>
      <c r="CW136">
        <f ca="1">IF(AND($B136&gt;0,SUM(CW$3:CW135)=0,SUM($H136:CV136)=0),$B136,0)</f>
        <v>0</v>
      </c>
      <c r="CX136">
        <f ca="1">IF(AND($B136&gt;0,SUM(CX$3:CX135)=0,SUM($H136:CW136)=0),$B136,0)</f>
        <v>0</v>
      </c>
      <c r="CY136">
        <f ca="1">IF(AND($B136&gt;0,SUM(CY$3:CY135)=0,SUM($H136:CX136)=0),$B136,0)</f>
        <v>0</v>
      </c>
      <c r="CZ136">
        <f ca="1">IF(AND($B136&gt;0,SUM(CZ$3:CZ135)=0,SUM($H136:CY136)=0),$B136,0)</f>
        <v>0</v>
      </c>
      <c r="DA136">
        <f ca="1">IF(AND($B136&gt;0,SUM(DA$3:DA135)=0,SUM($H136:CZ136)=0),$B136,0)</f>
        <v>0</v>
      </c>
      <c r="DB136">
        <f ca="1">IF(AND($B136&gt;0,SUM(DB$3:DB135)=0,SUM($H136:DA136)=0),$B136,0)</f>
        <v>0</v>
      </c>
      <c r="DC136">
        <f ca="1">IF(AND($B136&gt;0,SUM(DC$3:DC135)=0,SUM($H136:DB136)=0),$B136,0)</f>
        <v>0</v>
      </c>
      <c r="DD136">
        <f ca="1">IF(AND($B136&gt;0,SUM(DD$3:DD135)=0,SUM($H136:DC136)=0),$B136,0)</f>
        <v>0</v>
      </c>
      <c r="DE136">
        <f ca="1">IF(AND($B136&gt;0,SUM(DE$3:DE135)=0,SUM($H136:DD136)=0),$B136,0)</f>
        <v>0</v>
      </c>
      <c r="DF136">
        <f ca="1">IF(AND($B136&gt;0,SUM(DF$3:DF135)=0,SUM($H136:DE136)=0),$B136,0)</f>
        <v>0</v>
      </c>
      <c r="DG136">
        <f ca="1">IF(AND($B136&gt;0,SUM(DG$3:DG135)=0,SUM($H136:DF136)=0),$B136,0)</f>
        <v>0</v>
      </c>
      <c r="DH136">
        <f ca="1">IF(AND($B136&gt;0,SUM(DH$3:DH135)=0,SUM($H136:DG136)=0),$B136,0)</f>
        <v>0</v>
      </c>
      <c r="DI136">
        <f ca="1">IF(AND($B136&gt;0,SUM(DI$3:DI135)=0,SUM($H136:DH136)=0),$B136,0)</f>
        <v>0</v>
      </c>
      <c r="DJ136">
        <f ca="1">IF(AND($B136&gt;0,SUM(DJ$3:DJ135)=0,SUM($H136:DI136)=0),$B136,0)</f>
        <v>0</v>
      </c>
      <c r="DK136">
        <f ca="1">IF(AND($B136&gt;0,SUM(DK$3:DK135)=0,SUM($H136:DJ136)=0),$B136,0)</f>
        <v>0</v>
      </c>
      <c r="DL136">
        <f ca="1">IF(AND($B136&gt;0,SUM(DL$3:DL135)=0,SUM($H136:DK136)=0),$B136,0)</f>
        <v>0</v>
      </c>
      <c r="DM136">
        <f ca="1">IF(AND($B136&gt;0,SUM(DM$3:DM135)=0,SUM($H136:DL136)=0),$B136,0)</f>
        <v>0</v>
      </c>
      <c r="DN136">
        <f ca="1">IF(AND($B136&gt;0,SUM(DN$3:DN135)=0,SUM($H136:DM136)=0),$B136,0)</f>
        <v>0</v>
      </c>
      <c r="DO136">
        <f ca="1">IF(AND($B136&gt;0,SUM(DO$3:DO135)=0,SUM($H136:DN136)=0),$B136,0)</f>
        <v>0</v>
      </c>
      <c r="DP136">
        <f ca="1">IF(AND($B136&gt;0,SUM(DP$3:DP135)=0,SUM($H136:DO136)=0),$B136,0)</f>
        <v>0</v>
      </c>
      <c r="DQ136">
        <f ca="1">IF(AND($B136&gt;0,SUM(DQ$3:DQ135)=0,SUM($H136:DP136)=0),$B136,0)</f>
        <v>0</v>
      </c>
      <c r="DR136">
        <f ca="1">IF(AND($B136&gt;0,SUM(DR$3:DR135)=0,SUM($H136:DQ136)=0),$B136,0)</f>
        <v>0</v>
      </c>
      <c r="DS136">
        <f ca="1">IF(AND($B136&gt;0,SUM(DS$3:DS135)=0,SUM($H136:DR136)=0),$B136,0)</f>
        <v>0</v>
      </c>
      <c r="DT136">
        <f ca="1">IF(AND($B136&gt;0,SUM(DT$3:DT135)=0,SUM($H136:DS136)=0),$B136,0)</f>
        <v>0</v>
      </c>
      <c r="DU136">
        <f ca="1">IF(AND($B136&gt;0,SUM(DU$3:DU135)=0,SUM($H136:DT136)=0),$B136,0)</f>
        <v>0</v>
      </c>
      <c r="DV136">
        <f ca="1">IF(AND($B136&gt;0,SUM(DV$3:DV135)=0,SUM($H136:DU136)=0),$B136,0)</f>
        <v>0</v>
      </c>
      <c r="DW136">
        <f ca="1">IF(AND($B136&gt;0,SUM(DW$3:DW135)=0,SUM($H136:DV136)=0),$B136,0)</f>
        <v>0</v>
      </c>
      <c r="DX136">
        <f ca="1">IF(AND($B136&gt;0,SUM(DX$3:DX135)=0,SUM($H136:DW136)=0),$B136,0)</f>
        <v>0</v>
      </c>
      <c r="DY136">
        <f ca="1">IF(AND($B136&gt;0,SUM(DY$3:DY135)=0,SUM($H136:DX136)=0),$B136,0)</f>
        <v>0</v>
      </c>
      <c r="DZ136">
        <f ca="1">IF(AND($B136&gt;0,SUM(DZ$3:DZ135)=0,SUM($H136:DY136)=0),$B136,0)</f>
        <v>0</v>
      </c>
      <c r="EA136">
        <f ca="1">IF(AND($B136&gt;0,SUM(EA$3:EA135)=0,SUM($H136:DZ136)=0),$B136,0)</f>
        <v>0</v>
      </c>
      <c r="EB136">
        <f ca="1">IF(AND($B136&gt;0,SUM(EB$3:EB135)=0,SUM($H136:EA136)=0),$B136,0)</f>
        <v>0</v>
      </c>
      <c r="EC136">
        <f ca="1">IF(AND($B136&gt;0,SUM(EC$3:EC135)=0,SUM($H136:EB136)=0),$B136,0)</f>
        <v>0</v>
      </c>
      <c r="ED136">
        <f ca="1">IF(AND($B136&gt;0,SUM(ED$3:ED135)=0,SUM($H136:EC136)=0),$B136,0)</f>
        <v>0</v>
      </c>
      <c r="EE136">
        <f ca="1">IF(AND($B136&gt;0,SUM(EE$3:EE135)=0,SUM($H136:ED136)=0),$B136,0)</f>
        <v>0</v>
      </c>
      <c r="EF136">
        <f ca="1">IF(AND($B136&gt;0,SUM(EF$3:EF135)=0,SUM($H136:EE136)=0),$B136,0)</f>
        <v>0</v>
      </c>
      <c r="EG136">
        <f ca="1">IF(AND($B136&gt;0,SUM(EG$3:EG135)=0,SUM($H136:EF136)=0),$B136,0)</f>
        <v>0</v>
      </c>
      <c r="EH136">
        <f ca="1">IF(AND($B136&gt;0,SUM(EH$3:EH135)=0,SUM($H136:EG136)=0),$B136,0)</f>
        <v>0</v>
      </c>
      <c r="EI136">
        <f ca="1">IF(AND($B136&gt;0,SUM(EI$3:EI135)=0,SUM($H136:EH136)=0),$B136,0)</f>
        <v>0</v>
      </c>
      <c r="EJ136">
        <f ca="1">IF(AND($B136&gt;0,SUM(EJ$3:EJ135)=0,SUM($H136:EI136)=0),$B136,0)</f>
        <v>0</v>
      </c>
      <c r="EK136">
        <f ca="1">IF(AND($B136&gt;0,SUM(EK$3:EK135)=0,SUM($H136:EJ136)=0),$B136,0)</f>
        <v>0</v>
      </c>
      <c r="EL136">
        <f ca="1">IF(AND($B136&gt;0,SUM(EL$3:EL135)=0,SUM($H136:EK136)=0),$B136,0)</f>
        <v>0</v>
      </c>
      <c r="EM136">
        <f ca="1">IF(AND($B136&gt;0,SUM(EM$3:EM135)=0,SUM($H136:EL136)=0),$B136,0)</f>
        <v>0</v>
      </c>
      <c r="EN136">
        <f ca="1">IF(AND($B136&gt;0,SUM(EN$3:EN135)=0,SUM($H136:EM136)=0),$B136,0)</f>
        <v>0</v>
      </c>
      <c r="EO136">
        <f ca="1">IF(AND($B136&gt;0,SUM(EO$3:EO135)=0,SUM($H136:EN136)=0),$B136,0)</f>
        <v>0</v>
      </c>
      <c r="EP136">
        <f ca="1">IF(AND($B136&gt;0,SUM(EP$3:EP135)=0,SUM($H136:EO136)=0),$B136,0)</f>
        <v>0</v>
      </c>
      <c r="EQ136">
        <f ca="1">IF(AND($B136&gt;0,SUM(EQ$3:EQ135)=0,SUM($H136:EP136)=0),$B136,0)</f>
        <v>0</v>
      </c>
      <c r="ER136">
        <f ca="1">IF(AND($B136&gt;0,SUM(ER$3:ER135)=0,SUM($H136:EQ136)=0),$B136,0)</f>
        <v>0</v>
      </c>
      <c r="ES136">
        <f ca="1">IF(AND($B136&gt;0,SUM(ES$3:ES135)=0,SUM($H136:ER136)=0),$B136,0)</f>
        <v>0</v>
      </c>
      <c r="ET136">
        <f ca="1">IF(AND($B136&gt;0,SUM(ET$3:ET135)=0,SUM($H136:ES136)=0),$B136,0)</f>
        <v>0</v>
      </c>
      <c r="EU136">
        <f ca="1">IF(AND($B136&gt;0,SUM(EU$3:EU135)=0,SUM($H136:ET136)=0),$B136,0)</f>
        <v>0</v>
      </c>
      <c r="EV136">
        <f ca="1">IF(AND($B136&gt;0,SUM(EV$3:EV135)=0,SUM($H136:EU136)=0),$B136,0)</f>
        <v>0</v>
      </c>
      <c r="EW136">
        <f ca="1">IF(AND($B136&gt;0,SUM(EW$3:EW135)=0,SUM($H136:EV136)=0),$B136,0)</f>
        <v>0</v>
      </c>
      <c r="EX136">
        <f ca="1">IF(AND($B136&gt;0,SUM(EX$3:EX135)=0,SUM($H136:EW136)=0),$B136,0)</f>
        <v>0</v>
      </c>
      <c r="EY136">
        <f ca="1">IF(AND($B136&gt;0,SUM(EY$3:EY135)=0,SUM($H136:EX136)=0),$B136,0)</f>
        <v>0</v>
      </c>
      <c r="EZ136">
        <f ca="1">IF(AND($B136&gt;0,SUM(EZ$3:EZ135)=0,SUM($H136:EY136)=0),$B136,0)</f>
        <v>0</v>
      </c>
      <c r="FA136">
        <f ca="1">IF(AND($B136&gt;0,SUM(FA$3:FA135)=0,SUM($H136:EZ136)=0),$B136,0)</f>
        <v>0</v>
      </c>
      <c r="FB136">
        <f ca="1">IF(AND($B136&gt;0,SUM(FB$3:FB135)=0,SUM($H136:FA136)=0),$B136,0)</f>
        <v>0</v>
      </c>
      <c r="FC136">
        <f ca="1">IF(AND($B136&gt;0,SUM(FC$3:FC135)=0,SUM($H136:FB136)=0),$B136,0)</f>
        <v>0</v>
      </c>
      <c r="FD136">
        <f ca="1">IF(AND($B136&gt;0,SUM(FD$3:FD135)=0,SUM($H136:FC136)=0),$B136,0)</f>
        <v>0</v>
      </c>
      <c r="FE136">
        <f ca="1">IF(AND($B136&gt;0,SUM(FE$3:FE135)=0,SUM($H136:FD136)=0),$B136,0)</f>
        <v>0</v>
      </c>
      <c r="FF136">
        <f ca="1">IF(AND($B136&gt;0,SUM(FF$3:FF135)=0,SUM($H136:FE136)=0),$B136,0)</f>
        <v>0</v>
      </c>
      <c r="FG136">
        <f ca="1">IF(AND($B136&gt;0,SUM(FG$3:FG135)=0,SUM($H136:FF136)=0),$B136,0)</f>
        <v>0</v>
      </c>
      <c r="FH136">
        <f ca="1">IF(AND($B136&gt;0,SUM(FH$3:FH135)=0,SUM($H136:FG136)=0),$B136,0)</f>
        <v>0</v>
      </c>
      <c r="FI136">
        <f ca="1">IF(AND($B136&gt;0,SUM(FI$3:FI135)=0,SUM($H136:FH136)=0),$B136,0)</f>
        <v>0</v>
      </c>
      <c r="FJ136">
        <f ca="1">IF(AND($B136&gt;0,SUM(FJ$3:FJ135)=0,SUM($H136:FI136)=0),$B136,0)</f>
        <v>0</v>
      </c>
      <c r="FK136">
        <f ca="1">IF(AND($B136&gt;0,SUM(FK$3:FK135)=0,SUM($H136:FJ136)=0),$B136,0)</f>
        <v>0</v>
      </c>
      <c r="FL136">
        <f ca="1">IF(AND($B136&gt;0,SUM(FL$3:FL135)=0,SUM($H136:FK136)=0),$B136,0)</f>
        <v>0</v>
      </c>
      <c r="FM136">
        <f ca="1">IF(AND($B136&gt;0,SUM(FM$3:FM135)=0,SUM($H136:FL136)=0),$B136,0)</f>
        <v>0</v>
      </c>
      <c r="FN136">
        <f ca="1">IF(AND($B136&gt;0,SUM(FN$3:FN135)=0,SUM($H136:FM136)=0),$B136,0)</f>
        <v>0</v>
      </c>
      <c r="FS136" s="67" t="str">
        <f ca="1">Valintaohjelma!$C12</f>
        <v>Varusteet</v>
      </c>
      <c r="FT136" s="67" t="str">
        <f ca="1">Valintaohjelma!$F12</f>
        <v/>
      </c>
      <c r="FU136" s="342" t="str">
        <f>""</f>
        <v/>
      </c>
      <c r="FV136" s="67" t="str">
        <f>"-"</f>
        <v>-</v>
      </c>
      <c r="FY136" s="67" t="str">
        <f ca="1">Valintaohjelma!$C12</f>
        <v>Varusteet</v>
      </c>
      <c r="FZ136" s="67" t="str">
        <f ca="1">Valintaohjelma!$F12</f>
        <v/>
      </c>
      <c r="GA136" s="67" t="str">
        <f>""</f>
        <v/>
      </c>
      <c r="GB136" s="67" t="str">
        <f>"-"</f>
        <v>-</v>
      </c>
      <c r="GE136" s="67" t="str">
        <f ca="1">Valintaohjelma!$C12</f>
        <v>Varusteet</v>
      </c>
      <c r="GF136" s="67" t="str">
        <f ca="1">Valintaohjelma!$F12</f>
        <v/>
      </c>
      <c r="GG136" s="67" t="str">
        <f>""</f>
        <v/>
      </c>
      <c r="GH136" s="67" t="str">
        <f>"-"</f>
        <v>-</v>
      </c>
    </row>
    <row r="137" spans="1:190" ht="15.75" thickBot="1" x14ac:dyDescent="0.3">
      <c r="A137">
        <v>137</v>
      </c>
      <c r="B137" s="199">
        <v>0</v>
      </c>
      <c r="C137" s="240" t="str">
        <f t="shared" ca="1" si="22"/>
        <v>Kattoasennusteline     *** Ei Saatavilla***</v>
      </c>
      <c r="D137" s="240" t="str">
        <f t="shared" ca="1" si="23"/>
        <v/>
      </c>
      <c r="E137" s="240" t="str">
        <f t="shared" ca="1" si="24"/>
        <v/>
      </c>
      <c r="F137" s="240" t="str">
        <f t="shared" ca="1" si="25"/>
        <v>-</v>
      </c>
      <c r="G137" s="47">
        <f ca="1">INDEX($I$2:$FN$2,ROWS(G$2:G137))</f>
        <v>0</v>
      </c>
      <c r="H137">
        <v>0</v>
      </c>
      <c r="I137">
        <f ca="1">IF(AND($B137&gt;0,SUM(I$3:I136)=0,SUM($H137:H137)=0),$B137,0)</f>
        <v>0</v>
      </c>
      <c r="J137">
        <f ca="1">IF(AND($B137&gt;0,SUM(J$3:J136)=0,SUM($H137:I137)=0),$B137,0)</f>
        <v>0</v>
      </c>
      <c r="K137">
        <f ca="1">IF(AND($B137&gt;0,SUM(K$3:K136)=0,SUM($H137:J137)=0),$B137,0)</f>
        <v>0</v>
      </c>
      <c r="L137">
        <f ca="1">IF(AND($B137&gt;0,SUM(L$3:L136)=0,SUM($H137:K137)=0),$B137,0)</f>
        <v>0</v>
      </c>
      <c r="M137">
        <f ca="1">IF(AND($B137&gt;0,SUM(M$3:M136)=0,SUM($H137:L137)=0),$B137,0)</f>
        <v>0</v>
      </c>
      <c r="N137">
        <f ca="1">IF(AND($B137&gt;0,SUM(N$3:N136)=0,SUM($H137:M137)=0),$B137,0)</f>
        <v>0</v>
      </c>
      <c r="O137">
        <f ca="1">IF(AND($B137&gt;0,SUM(O$3:O136)=0,SUM($H137:N137)=0),$B137,0)</f>
        <v>0</v>
      </c>
      <c r="P137">
        <f ca="1">IF(AND($B137&gt;0,SUM(P$3:P136)=0,SUM($H137:O137)=0),$B137,0)</f>
        <v>0</v>
      </c>
      <c r="Q137">
        <f ca="1">IF(AND($B137&gt;0,SUM(Q$3:Q136)=0,SUM($H137:P137)=0),$B137,0)</f>
        <v>0</v>
      </c>
      <c r="R137">
        <f ca="1">IF(AND($B137&gt;0,SUM(R$3:R136)=0,SUM($H137:Q137)=0),$B137,0)</f>
        <v>0</v>
      </c>
      <c r="S137">
        <f ca="1">IF(AND($B137&gt;0,SUM(S$3:S136)=0,SUM($H137:R137)=0),$B137,0)</f>
        <v>0</v>
      </c>
      <c r="T137">
        <f ca="1">IF(AND($B137&gt;0,SUM(T$3:T136)=0,SUM($H137:S137)=0),$B137,0)</f>
        <v>0</v>
      </c>
      <c r="U137">
        <f ca="1">IF(AND($B137&gt;0,SUM(U$3:U136)=0,SUM($H137:T137)=0),$B137,0)</f>
        <v>0</v>
      </c>
      <c r="V137">
        <f ca="1">IF(AND($B137&gt;0,SUM(V$3:V136)=0,SUM($H137:U137)=0),$B137,0)</f>
        <v>0</v>
      </c>
      <c r="W137">
        <f ca="1">IF(AND($B137&gt;0,SUM(W$3:W136)=0,SUM($H137:V137)=0),$B137,0)</f>
        <v>0</v>
      </c>
      <c r="X137">
        <f ca="1">IF(AND($B137&gt;0,SUM(X$3:X136)=0,SUM($H137:W137)=0),$B137,0)</f>
        <v>0</v>
      </c>
      <c r="Y137">
        <f ca="1">IF(AND($B137&gt;0,SUM(Y$3:Y136)=0,SUM($H137:X137)=0),$B137,0)</f>
        <v>0</v>
      </c>
      <c r="Z137">
        <f ca="1">IF(AND($B137&gt;0,SUM(Z$3:Z136)=0,SUM($H137:Y137)=0),$B137,0)</f>
        <v>0</v>
      </c>
      <c r="AA137">
        <f ca="1">IF(AND($B137&gt;0,SUM(AA$3:AA136)=0,SUM($H137:Z137)=0),$B137,0)</f>
        <v>0</v>
      </c>
      <c r="AB137">
        <f ca="1">IF(AND($B137&gt;0,SUM(AB$3:AB136)=0,SUM($H137:AA137)=0),$B137,0)</f>
        <v>0</v>
      </c>
      <c r="AC137">
        <f ca="1">IF(AND($B137&gt;0,SUM(AC$3:AC136)=0,SUM($H137:AB137)=0),$B137,0)</f>
        <v>0</v>
      </c>
      <c r="AD137">
        <f ca="1">IF(AND($B137&gt;0,SUM(AD$3:AD136)=0,SUM($H137:AC137)=0),$B137,0)</f>
        <v>0</v>
      </c>
      <c r="AE137">
        <f ca="1">IF(AND($B137&gt;0,SUM(AE$3:AE136)=0,SUM($H137:AD137)=0),$B137,0)</f>
        <v>0</v>
      </c>
      <c r="AF137">
        <f ca="1">IF(AND($B137&gt;0,SUM(AF$3:AF136)=0,SUM($H137:AE137)=0),$B137,0)</f>
        <v>0</v>
      </c>
      <c r="AG137">
        <f ca="1">IF(AND($B137&gt;0,SUM(AG$3:AG136)=0,SUM($H137:AF137)=0),$B137,0)</f>
        <v>0</v>
      </c>
      <c r="AH137">
        <f ca="1">IF(AND($B137&gt;0,SUM(AH$3:AH136)=0,SUM($H137:AG137)=0),$B137,0)</f>
        <v>0</v>
      </c>
      <c r="AI137">
        <f ca="1">IF(AND($B137&gt;0,SUM(AI$3:AI136)=0,SUM($H137:AH137)=0),$B137,0)</f>
        <v>0</v>
      </c>
      <c r="AJ137">
        <f ca="1">IF(AND($B137&gt;0,SUM(AJ$3:AJ136)=0,SUM($H137:AI137)=0),$B137,0)</f>
        <v>0</v>
      </c>
      <c r="AK137">
        <f ca="1">IF(AND($B137&gt;0,SUM(AK$3:AK136)=0,SUM($H137:AJ137)=0),$B137,0)</f>
        <v>0</v>
      </c>
      <c r="AL137">
        <f ca="1">IF(AND($B137&gt;0,SUM(AL$3:AL136)=0,SUM($H137:AK137)=0),$B137,0)</f>
        <v>0</v>
      </c>
      <c r="AM137">
        <f ca="1">IF(AND($B137&gt;0,SUM(AM$3:AM136)=0,SUM($H137:AL137)=0),$B137,0)</f>
        <v>0</v>
      </c>
      <c r="AN137">
        <f ca="1">IF(AND($B137&gt;0,SUM(AN$3:AN136)=0,SUM($H137:AM137)=0),$B137,0)</f>
        <v>0</v>
      </c>
      <c r="AO137">
        <f ca="1">IF(AND($B137&gt;0,SUM(AO$3:AO136)=0,SUM($H137:AN137)=0),$B137,0)</f>
        <v>0</v>
      </c>
      <c r="AP137">
        <f ca="1">IF(AND($B137&gt;0,SUM(AP$3:AP136)=0,SUM($H137:AO137)=0),$B137,0)</f>
        <v>0</v>
      </c>
      <c r="AQ137">
        <f ca="1">IF(AND($B137&gt;0,SUM(AQ$3:AQ136)=0,SUM($H137:AP137)=0),$B137,0)</f>
        <v>0</v>
      </c>
      <c r="AR137">
        <f ca="1">IF(AND($B137&gt;0,SUM(AR$3:AR136)=0,SUM($H137:AQ137)=0),$B137,0)</f>
        <v>0</v>
      </c>
      <c r="AS137">
        <f ca="1">IF(AND($B137&gt;0,SUM(AS$3:AS136)=0,SUM($H137:AR137)=0),$B137,0)</f>
        <v>0</v>
      </c>
      <c r="AT137">
        <f ca="1">IF(AND($B137&gt;0,SUM(AT$3:AT136)=0,SUM($H137:AS137)=0),$B137,0)</f>
        <v>0</v>
      </c>
      <c r="AU137">
        <f ca="1">IF(AND($B137&gt;0,SUM(AU$3:AU136)=0,SUM($H137:AT137)=0),$B137,0)</f>
        <v>0</v>
      </c>
      <c r="AV137">
        <f ca="1">IF(AND($B137&gt;0,SUM(AV$3:AV136)=0,SUM($H137:AU137)=0),$B137,0)</f>
        <v>0</v>
      </c>
      <c r="AW137">
        <f ca="1">IF(AND($B137&gt;0,SUM(AW$3:AW136)=0,SUM($H137:AV137)=0),$B137,0)</f>
        <v>0</v>
      </c>
      <c r="AX137">
        <f ca="1">IF(AND($B137&gt;0,SUM(AX$3:AX136)=0,SUM($H137:AW137)=0),$B137,0)</f>
        <v>0</v>
      </c>
      <c r="AY137">
        <f ca="1">IF(AND($B137&gt;0,SUM(AY$3:AY136)=0,SUM($H137:AX137)=0),$B137,0)</f>
        <v>0</v>
      </c>
      <c r="AZ137">
        <f ca="1">IF(AND($B137&gt;0,SUM(AZ$3:AZ136)=0,SUM($H137:AY137)=0),$B137,0)</f>
        <v>0</v>
      </c>
      <c r="BA137">
        <f ca="1">IF(AND($B137&gt;0,SUM(BA$3:BA136)=0,SUM($H137:AZ137)=0),$B137,0)</f>
        <v>0</v>
      </c>
      <c r="BB137">
        <f ca="1">IF(AND($B137&gt;0,SUM(BB$3:BB136)=0,SUM($H137:BA137)=0),$B137,0)</f>
        <v>0</v>
      </c>
      <c r="BC137">
        <f ca="1">IF(AND($B137&gt;0,SUM(BC$3:BC136)=0,SUM($H137:BB137)=0),$B137,0)</f>
        <v>0</v>
      </c>
      <c r="BD137">
        <f ca="1">IF(AND($B137&gt;0,SUM(BD$3:BD136)=0,SUM($H137:BC137)=0),$B137,0)</f>
        <v>0</v>
      </c>
      <c r="BE137">
        <f ca="1">IF(AND($B137&gt;0,SUM(BE$3:BE136)=0,SUM($H137:BD137)=0),$B137,0)</f>
        <v>0</v>
      </c>
      <c r="BF137">
        <f ca="1">IF(AND($B137&gt;0,SUM(BF$3:BF136)=0,SUM($H137:BE137)=0),$B137,0)</f>
        <v>0</v>
      </c>
      <c r="BG137">
        <f ca="1">IF(AND($B137&gt;0,SUM(BG$3:BG136)=0,SUM($H137:BF137)=0),$B137,0)</f>
        <v>0</v>
      </c>
      <c r="BH137">
        <f ca="1">IF(AND($B137&gt;0,SUM(BH$3:BH136)=0,SUM($H137:BG137)=0),$B137,0)</f>
        <v>0</v>
      </c>
      <c r="BI137">
        <f ca="1">IF(AND($B137&gt;0,SUM(BI$3:BI136)=0,SUM($H137:BH137)=0),$B137,0)</f>
        <v>0</v>
      </c>
      <c r="BJ137">
        <f ca="1">IF(AND($B137&gt;0,SUM(BJ$3:BJ136)=0,SUM($H137:BI137)=0),$B137,0)</f>
        <v>0</v>
      </c>
      <c r="BK137">
        <f ca="1">IF(AND($B137&gt;0,SUM(BK$3:BK136)=0,SUM($H137:BJ137)=0),$B137,0)</f>
        <v>0</v>
      </c>
      <c r="BL137">
        <f ca="1">IF(AND($B137&gt;0,SUM(BL$3:BL136)=0,SUM($H137:BK137)=0),$B137,0)</f>
        <v>0</v>
      </c>
      <c r="BM137">
        <f ca="1">IF(AND($B137&gt;0,SUM(BM$3:BM136)=0,SUM($H137:BL137)=0),$B137,0)</f>
        <v>0</v>
      </c>
      <c r="BN137">
        <f ca="1">IF(AND($B137&gt;0,SUM(BN$3:BN136)=0,SUM($H137:BM137)=0),$B137,0)</f>
        <v>0</v>
      </c>
      <c r="BO137">
        <f ca="1">IF(AND($B137&gt;0,SUM(BO$3:BO136)=0,SUM($H137:BN137)=0),$B137,0)</f>
        <v>0</v>
      </c>
      <c r="BP137">
        <f ca="1">IF(AND($B137&gt;0,SUM(BP$3:BP136)=0,SUM($H137:BO137)=0),$B137,0)</f>
        <v>0</v>
      </c>
      <c r="BQ137">
        <f ca="1">IF(AND($B137&gt;0,SUM(BQ$3:BQ136)=0,SUM($H137:BP137)=0),$B137,0)</f>
        <v>0</v>
      </c>
      <c r="BR137">
        <f ca="1">IF(AND($B137&gt;0,SUM(BR$3:BR136)=0,SUM($H137:BQ137)=0),$B137,0)</f>
        <v>0</v>
      </c>
      <c r="BS137">
        <f ca="1">IF(AND($B137&gt;0,SUM(BS$3:BS136)=0,SUM($H137:BR137)=0),$B137,0)</f>
        <v>0</v>
      </c>
      <c r="BT137">
        <f ca="1">IF(AND($B137&gt;0,SUM(BT$3:BT136)=0,SUM($H137:BS137)=0),$B137,0)</f>
        <v>0</v>
      </c>
      <c r="BU137">
        <f ca="1">IF(AND($B137&gt;0,SUM(BU$3:BU136)=0,SUM($H137:BT137)=0),$B137,0)</f>
        <v>0</v>
      </c>
      <c r="BV137">
        <f ca="1">IF(AND($B137&gt;0,SUM(BV$3:BV136)=0,SUM($H137:BU137)=0),$B137,0)</f>
        <v>0</v>
      </c>
      <c r="BW137">
        <f ca="1">IF(AND($B137&gt;0,SUM(BW$3:BW136)=0,SUM($H137:BV137)=0),$B137,0)</f>
        <v>0</v>
      </c>
      <c r="BX137">
        <f ca="1">IF(AND($B137&gt;0,SUM(BX$3:BX136)=0,SUM($H137:BW137)=0),$B137,0)</f>
        <v>0</v>
      </c>
      <c r="BY137">
        <f ca="1">IF(AND($B137&gt;0,SUM(BY$3:BY136)=0,SUM($H137:BX137)=0),$B137,0)</f>
        <v>0</v>
      </c>
      <c r="BZ137">
        <f ca="1">IF(AND($B137&gt;0,SUM(BZ$3:BZ136)=0,SUM($H137:BY137)=0),$B137,0)</f>
        <v>0</v>
      </c>
      <c r="CA137">
        <f ca="1">IF(AND($B137&gt;0,SUM(CA$3:CA136)=0,SUM($H137:BZ137)=0),$B137,0)</f>
        <v>0</v>
      </c>
      <c r="CB137">
        <f ca="1">IF(AND($B137&gt;0,SUM(CB$3:CB136)=0,SUM($H137:CA137)=0),$B137,0)</f>
        <v>0</v>
      </c>
      <c r="CC137">
        <f ca="1">IF(AND($B137&gt;0,SUM(CC$3:CC136)=0,SUM($H137:CB137)=0),$B137,0)</f>
        <v>0</v>
      </c>
      <c r="CD137">
        <f ca="1">IF(AND($B137&gt;0,SUM(CD$3:CD136)=0,SUM($H137:CC137)=0),$B137,0)</f>
        <v>0</v>
      </c>
      <c r="CE137">
        <f ca="1">IF(AND($B137&gt;0,SUM(CE$3:CE136)=0,SUM($H137:CD137)=0),$B137,0)</f>
        <v>0</v>
      </c>
      <c r="CF137">
        <f ca="1">IF(AND($B137&gt;0,SUM(CF$3:CF136)=0,SUM($H137:CE137)=0),$B137,0)</f>
        <v>0</v>
      </c>
      <c r="CG137">
        <f ca="1">IF(AND($B137&gt;0,SUM(CG$3:CG136)=0,SUM($H137:CF137)=0),$B137,0)</f>
        <v>0</v>
      </c>
      <c r="CH137">
        <f ca="1">IF(AND($B137&gt;0,SUM(CH$3:CH136)=0,SUM($H137:CG137)=0),$B137,0)</f>
        <v>0</v>
      </c>
      <c r="CI137">
        <f ca="1">IF(AND($B137&gt;0,SUM(CI$3:CI136)=0,SUM($H137:CH137)=0),$B137,0)</f>
        <v>0</v>
      </c>
      <c r="CJ137">
        <f ca="1">IF(AND($B137&gt;0,SUM(CJ$3:CJ136)=0,SUM($H137:CI137)=0),$B137,0)</f>
        <v>0</v>
      </c>
      <c r="CK137">
        <f ca="1">IF(AND($B137&gt;0,SUM(CK$3:CK136)=0,SUM($H137:CJ137)=0),$B137,0)</f>
        <v>0</v>
      </c>
      <c r="CL137">
        <f ca="1">IF(AND($B137&gt;0,SUM(CL$3:CL136)=0,SUM($H137:CK137)=0),$B137,0)</f>
        <v>0</v>
      </c>
      <c r="CM137">
        <f ca="1">IF(AND($B137&gt;0,SUM(CM$3:CM136)=0,SUM($H137:CL137)=0),$B137,0)</f>
        <v>0</v>
      </c>
      <c r="CN137">
        <f ca="1">IF(AND($B137&gt;0,SUM(CN$3:CN136)=0,SUM($H137:CM137)=0),$B137,0)</f>
        <v>0</v>
      </c>
      <c r="CO137">
        <f ca="1">IF(AND($B137&gt;0,SUM(CO$3:CO136)=0,SUM($H137:CN137)=0),$B137,0)</f>
        <v>0</v>
      </c>
      <c r="CP137">
        <f ca="1">IF(AND($B137&gt;0,SUM(CP$3:CP136)=0,SUM($H137:CO137)=0),$B137,0)</f>
        <v>0</v>
      </c>
      <c r="CQ137">
        <f ca="1">IF(AND($B137&gt;0,SUM(CQ$3:CQ136)=0,SUM($H137:CP137)=0),$B137,0)</f>
        <v>0</v>
      </c>
      <c r="CR137">
        <f ca="1">IF(AND($B137&gt;0,SUM(CR$3:CR136)=0,SUM($H137:CQ137)=0),$B137,0)</f>
        <v>0</v>
      </c>
      <c r="CS137">
        <f ca="1">IF(AND($B137&gt;0,SUM(CS$3:CS136)=0,SUM($H137:CR137)=0),$B137,0)</f>
        <v>0</v>
      </c>
      <c r="CT137">
        <f ca="1">IF(AND($B137&gt;0,SUM(CT$3:CT136)=0,SUM($H137:CS137)=0),$B137,0)</f>
        <v>0</v>
      </c>
      <c r="CU137">
        <f ca="1">IF(AND($B137&gt;0,SUM(CU$3:CU136)=0,SUM($H137:CT137)=0),$B137,0)</f>
        <v>0</v>
      </c>
      <c r="CV137">
        <f ca="1">IF(AND($B137&gt;0,SUM(CV$3:CV136)=0,SUM($H137:CU137)=0),$B137,0)</f>
        <v>0</v>
      </c>
      <c r="CW137">
        <f ca="1">IF(AND($B137&gt;0,SUM(CW$3:CW136)=0,SUM($H137:CV137)=0),$B137,0)</f>
        <v>0</v>
      </c>
      <c r="CX137">
        <f ca="1">IF(AND($B137&gt;0,SUM(CX$3:CX136)=0,SUM($H137:CW137)=0),$B137,0)</f>
        <v>0</v>
      </c>
      <c r="CY137">
        <f ca="1">IF(AND($B137&gt;0,SUM(CY$3:CY136)=0,SUM($H137:CX137)=0),$B137,0)</f>
        <v>0</v>
      </c>
      <c r="CZ137">
        <f ca="1">IF(AND($B137&gt;0,SUM(CZ$3:CZ136)=0,SUM($H137:CY137)=0),$B137,0)</f>
        <v>0</v>
      </c>
      <c r="DA137">
        <f ca="1">IF(AND($B137&gt;0,SUM(DA$3:DA136)=0,SUM($H137:CZ137)=0),$B137,0)</f>
        <v>0</v>
      </c>
      <c r="DB137">
        <f ca="1">IF(AND($B137&gt;0,SUM(DB$3:DB136)=0,SUM($H137:DA137)=0),$B137,0)</f>
        <v>0</v>
      </c>
      <c r="DC137">
        <f ca="1">IF(AND($B137&gt;0,SUM(DC$3:DC136)=0,SUM($H137:DB137)=0),$B137,0)</f>
        <v>0</v>
      </c>
      <c r="DD137">
        <f ca="1">IF(AND($B137&gt;0,SUM(DD$3:DD136)=0,SUM($H137:DC137)=0),$B137,0)</f>
        <v>0</v>
      </c>
      <c r="DE137">
        <f ca="1">IF(AND($B137&gt;0,SUM(DE$3:DE136)=0,SUM($H137:DD137)=0),$B137,0)</f>
        <v>0</v>
      </c>
      <c r="DF137">
        <f ca="1">IF(AND($B137&gt;0,SUM(DF$3:DF136)=0,SUM($H137:DE137)=0),$B137,0)</f>
        <v>0</v>
      </c>
      <c r="DG137">
        <f ca="1">IF(AND($B137&gt;0,SUM(DG$3:DG136)=0,SUM($H137:DF137)=0),$B137,0)</f>
        <v>0</v>
      </c>
      <c r="DH137">
        <f ca="1">IF(AND($B137&gt;0,SUM(DH$3:DH136)=0,SUM($H137:DG137)=0),$B137,0)</f>
        <v>0</v>
      </c>
      <c r="DI137">
        <f ca="1">IF(AND($B137&gt;0,SUM(DI$3:DI136)=0,SUM($H137:DH137)=0),$B137,0)</f>
        <v>0</v>
      </c>
      <c r="DJ137">
        <f ca="1">IF(AND($B137&gt;0,SUM(DJ$3:DJ136)=0,SUM($H137:DI137)=0),$B137,0)</f>
        <v>0</v>
      </c>
      <c r="DK137">
        <f ca="1">IF(AND($B137&gt;0,SUM(DK$3:DK136)=0,SUM($H137:DJ137)=0),$B137,0)</f>
        <v>0</v>
      </c>
      <c r="DL137">
        <f ca="1">IF(AND($B137&gt;0,SUM(DL$3:DL136)=0,SUM($H137:DK137)=0),$B137,0)</f>
        <v>0</v>
      </c>
      <c r="DM137">
        <f ca="1">IF(AND($B137&gt;0,SUM(DM$3:DM136)=0,SUM($H137:DL137)=0),$B137,0)</f>
        <v>0</v>
      </c>
      <c r="DN137">
        <f ca="1">IF(AND($B137&gt;0,SUM(DN$3:DN136)=0,SUM($H137:DM137)=0),$B137,0)</f>
        <v>0</v>
      </c>
      <c r="DO137">
        <f ca="1">IF(AND($B137&gt;0,SUM(DO$3:DO136)=0,SUM($H137:DN137)=0),$B137,0)</f>
        <v>0</v>
      </c>
      <c r="DP137">
        <f ca="1">IF(AND($B137&gt;0,SUM(DP$3:DP136)=0,SUM($H137:DO137)=0),$B137,0)</f>
        <v>0</v>
      </c>
      <c r="DQ137">
        <f ca="1">IF(AND($B137&gt;0,SUM(DQ$3:DQ136)=0,SUM($H137:DP137)=0),$B137,0)</f>
        <v>0</v>
      </c>
      <c r="DR137">
        <f ca="1">IF(AND($B137&gt;0,SUM(DR$3:DR136)=0,SUM($H137:DQ137)=0),$B137,0)</f>
        <v>0</v>
      </c>
      <c r="DS137">
        <f ca="1">IF(AND($B137&gt;0,SUM(DS$3:DS136)=0,SUM($H137:DR137)=0),$B137,0)</f>
        <v>0</v>
      </c>
      <c r="DT137">
        <f ca="1">IF(AND($B137&gt;0,SUM(DT$3:DT136)=0,SUM($H137:DS137)=0),$B137,0)</f>
        <v>0</v>
      </c>
      <c r="DU137">
        <f ca="1">IF(AND($B137&gt;0,SUM(DU$3:DU136)=0,SUM($H137:DT137)=0),$B137,0)</f>
        <v>0</v>
      </c>
      <c r="DV137">
        <f ca="1">IF(AND($B137&gt;0,SUM(DV$3:DV136)=0,SUM($H137:DU137)=0),$B137,0)</f>
        <v>0</v>
      </c>
      <c r="DW137">
        <f ca="1">IF(AND($B137&gt;0,SUM(DW$3:DW136)=0,SUM($H137:DV137)=0),$B137,0)</f>
        <v>0</v>
      </c>
      <c r="DX137">
        <f ca="1">IF(AND($B137&gt;0,SUM(DX$3:DX136)=0,SUM($H137:DW137)=0),$B137,0)</f>
        <v>0</v>
      </c>
      <c r="DY137">
        <f ca="1">IF(AND($B137&gt;0,SUM(DY$3:DY136)=0,SUM($H137:DX137)=0),$B137,0)</f>
        <v>0</v>
      </c>
      <c r="DZ137">
        <f ca="1">IF(AND($B137&gt;0,SUM(DZ$3:DZ136)=0,SUM($H137:DY137)=0),$B137,0)</f>
        <v>0</v>
      </c>
      <c r="EA137">
        <f ca="1">IF(AND($B137&gt;0,SUM(EA$3:EA136)=0,SUM($H137:DZ137)=0),$B137,0)</f>
        <v>0</v>
      </c>
      <c r="EB137">
        <f ca="1">IF(AND($B137&gt;0,SUM(EB$3:EB136)=0,SUM($H137:EA137)=0),$B137,0)</f>
        <v>0</v>
      </c>
      <c r="EC137">
        <f ca="1">IF(AND($B137&gt;0,SUM(EC$3:EC136)=0,SUM($H137:EB137)=0),$B137,0)</f>
        <v>0</v>
      </c>
      <c r="ED137">
        <f ca="1">IF(AND($B137&gt;0,SUM(ED$3:ED136)=0,SUM($H137:EC137)=0),$B137,0)</f>
        <v>0</v>
      </c>
      <c r="EE137">
        <f ca="1">IF(AND($B137&gt;0,SUM(EE$3:EE136)=0,SUM($H137:ED137)=0),$B137,0)</f>
        <v>0</v>
      </c>
      <c r="EF137">
        <f ca="1">IF(AND($B137&gt;0,SUM(EF$3:EF136)=0,SUM($H137:EE137)=0),$B137,0)</f>
        <v>0</v>
      </c>
      <c r="EG137">
        <f ca="1">IF(AND($B137&gt;0,SUM(EG$3:EG136)=0,SUM($H137:EF137)=0),$B137,0)</f>
        <v>0</v>
      </c>
      <c r="EH137">
        <f ca="1">IF(AND($B137&gt;0,SUM(EH$3:EH136)=0,SUM($H137:EG137)=0),$B137,0)</f>
        <v>0</v>
      </c>
      <c r="EI137">
        <f ca="1">IF(AND($B137&gt;0,SUM(EI$3:EI136)=0,SUM($H137:EH137)=0),$B137,0)</f>
        <v>0</v>
      </c>
      <c r="EJ137">
        <f ca="1">IF(AND($B137&gt;0,SUM(EJ$3:EJ136)=0,SUM($H137:EI137)=0),$B137,0)</f>
        <v>0</v>
      </c>
      <c r="EK137">
        <f ca="1">IF(AND($B137&gt;0,SUM(EK$3:EK136)=0,SUM($H137:EJ137)=0),$B137,0)</f>
        <v>0</v>
      </c>
      <c r="EL137">
        <f ca="1">IF(AND($B137&gt;0,SUM(EL$3:EL136)=0,SUM($H137:EK137)=0),$B137,0)</f>
        <v>0</v>
      </c>
      <c r="EM137">
        <f ca="1">IF(AND($B137&gt;0,SUM(EM$3:EM136)=0,SUM($H137:EL137)=0),$B137,0)</f>
        <v>0</v>
      </c>
      <c r="EN137">
        <f ca="1">IF(AND($B137&gt;0,SUM(EN$3:EN136)=0,SUM($H137:EM137)=0),$B137,0)</f>
        <v>0</v>
      </c>
      <c r="EO137">
        <f ca="1">IF(AND($B137&gt;0,SUM(EO$3:EO136)=0,SUM($H137:EN137)=0),$B137,0)</f>
        <v>0</v>
      </c>
      <c r="EP137">
        <f ca="1">IF(AND($B137&gt;0,SUM(EP$3:EP136)=0,SUM($H137:EO137)=0),$B137,0)</f>
        <v>0</v>
      </c>
      <c r="EQ137">
        <f ca="1">IF(AND($B137&gt;0,SUM(EQ$3:EQ136)=0,SUM($H137:EP137)=0),$B137,0)</f>
        <v>0</v>
      </c>
      <c r="ER137">
        <f ca="1">IF(AND($B137&gt;0,SUM(ER$3:ER136)=0,SUM($H137:EQ137)=0),$B137,0)</f>
        <v>0</v>
      </c>
      <c r="ES137">
        <f ca="1">IF(AND($B137&gt;0,SUM(ES$3:ES136)=0,SUM($H137:ER137)=0),$B137,0)</f>
        <v>0</v>
      </c>
      <c r="ET137">
        <f ca="1">IF(AND($B137&gt;0,SUM(ET$3:ET136)=0,SUM($H137:ES137)=0),$B137,0)</f>
        <v>0</v>
      </c>
      <c r="EU137">
        <f ca="1">IF(AND($B137&gt;0,SUM(EU$3:EU136)=0,SUM($H137:ET137)=0),$B137,0)</f>
        <v>0</v>
      </c>
      <c r="EV137">
        <f ca="1">IF(AND($B137&gt;0,SUM(EV$3:EV136)=0,SUM($H137:EU137)=0),$B137,0)</f>
        <v>0</v>
      </c>
      <c r="EW137">
        <f ca="1">IF(AND($B137&gt;0,SUM(EW$3:EW136)=0,SUM($H137:EV137)=0),$B137,0)</f>
        <v>0</v>
      </c>
      <c r="EX137">
        <f ca="1">IF(AND($B137&gt;0,SUM(EX$3:EX136)=0,SUM($H137:EW137)=0),$B137,0)</f>
        <v>0</v>
      </c>
      <c r="EY137">
        <f ca="1">IF(AND($B137&gt;0,SUM(EY$3:EY136)=0,SUM($H137:EX137)=0),$B137,0)</f>
        <v>0</v>
      </c>
      <c r="EZ137">
        <f ca="1">IF(AND($B137&gt;0,SUM(EZ$3:EZ136)=0,SUM($H137:EY137)=0),$B137,0)</f>
        <v>0</v>
      </c>
      <c r="FA137">
        <f ca="1">IF(AND($B137&gt;0,SUM(FA$3:FA136)=0,SUM($H137:EZ137)=0),$B137,0)</f>
        <v>0</v>
      </c>
      <c r="FB137">
        <f ca="1">IF(AND($B137&gt;0,SUM(FB$3:FB136)=0,SUM($H137:FA137)=0),$B137,0)</f>
        <v>0</v>
      </c>
      <c r="FC137">
        <f ca="1">IF(AND($B137&gt;0,SUM(FC$3:FC136)=0,SUM($H137:FB137)=0),$B137,0)</f>
        <v>0</v>
      </c>
      <c r="FD137">
        <f ca="1">IF(AND($B137&gt;0,SUM(FD$3:FD136)=0,SUM($H137:FC137)=0),$B137,0)</f>
        <v>0</v>
      </c>
      <c r="FE137">
        <f ca="1">IF(AND($B137&gt;0,SUM(FE$3:FE136)=0,SUM($H137:FD137)=0),$B137,0)</f>
        <v>0</v>
      </c>
      <c r="FF137">
        <f ca="1">IF(AND($B137&gt;0,SUM(FF$3:FF136)=0,SUM($H137:FE137)=0),$B137,0)</f>
        <v>0</v>
      </c>
      <c r="FG137">
        <f ca="1">IF(AND($B137&gt;0,SUM(FG$3:FG136)=0,SUM($H137:FF137)=0),$B137,0)</f>
        <v>0</v>
      </c>
      <c r="FH137">
        <f ca="1">IF(AND($B137&gt;0,SUM(FH$3:FH136)=0,SUM($H137:FG137)=0),$B137,0)</f>
        <v>0</v>
      </c>
      <c r="FI137">
        <f ca="1">IF(AND($B137&gt;0,SUM(FI$3:FI136)=0,SUM($H137:FH137)=0),$B137,0)</f>
        <v>0</v>
      </c>
      <c r="FJ137">
        <f ca="1">IF(AND($B137&gt;0,SUM(FJ$3:FJ136)=0,SUM($H137:FI137)=0),$B137,0)</f>
        <v>0</v>
      </c>
      <c r="FK137">
        <f ca="1">IF(AND($B137&gt;0,SUM(FK$3:FK136)=0,SUM($H137:FJ137)=0),$B137,0)</f>
        <v>0</v>
      </c>
      <c r="FL137">
        <f ca="1">IF(AND($B137&gt;0,SUM(FL$3:FL136)=0,SUM($H137:FK137)=0),$B137,0)</f>
        <v>0</v>
      </c>
      <c r="FM137">
        <f ca="1">IF(AND($B137&gt;0,SUM(FM$3:FM136)=0,SUM($H137:FL137)=0),$B137,0)</f>
        <v>0</v>
      </c>
      <c r="FN137">
        <f ca="1">IF(AND($B137&gt;0,SUM(FN$3:FN136)=0,SUM($H137:FM137)=0),$B137,0)</f>
        <v>0</v>
      </c>
      <c r="FS137" s="67" t="str">
        <f ca="1">Valintaohjelma!$C13</f>
        <v>Kattoasennusteline     *** Ei Saatavilla***</v>
      </c>
      <c r="FT137" s="67" t="str">
        <f ca="1">Valintaohjelma!$F13</f>
        <v/>
      </c>
      <c r="FU137" s="342" t="str">
        <f>""</f>
        <v/>
      </c>
      <c r="FV137" s="67" t="str">
        <f>"-"</f>
        <v>-</v>
      </c>
      <c r="FY137" s="67" t="str">
        <f ca="1">Valintaohjelma!$C13</f>
        <v>Kattoasennusteline     *** Ei Saatavilla***</v>
      </c>
      <c r="FZ137" s="67" t="str">
        <f ca="1">Valintaohjelma!$F13</f>
        <v/>
      </c>
      <c r="GA137" s="67" t="str">
        <f>""</f>
        <v/>
      </c>
      <c r="GB137" s="67" t="str">
        <f>"-"</f>
        <v>-</v>
      </c>
      <c r="GE137" s="67" t="str">
        <f ca="1">Valintaohjelma!$C13</f>
        <v>Kattoasennusteline     *** Ei Saatavilla***</v>
      </c>
      <c r="GF137" s="67" t="str">
        <f ca="1">Valintaohjelma!$F13</f>
        <v/>
      </c>
      <c r="GG137" s="67" t="str">
        <f>""</f>
        <v/>
      </c>
      <c r="GH137" s="67" t="str">
        <f>"-"</f>
        <v>-</v>
      </c>
    </row>
    <row r="138" spans="1:190" ht="15.75" thickBot="1" x14ac:dyDescent="0.3">
      <c r="A138">
        <v>138</v>
      </c>
      <c r="B138" s="199">
        <v>0</v>
      </c>
      <c r="C138" s="240" t="str">
        <f t="shared" ca="1" si="22"/>
        <v>Seinäasennusteline     *** Ei Saatavilla***</v>
      </c>
      <c r="D138" s="240" t="str">
        <f t="shared" ca="1" si="23"/>
        <v/>
      </c>
      <c r="E138" s="240" t="str">
        <f t="shared" ca="1" si="24"/>
        <v/>
      </c>
      <c r="F138" s="240" t="str">
        <f t="shared" ca="1" si="25"/>
        <v>-</v>
      </c>
      <c r="G138" s="47">
        <f ca="1">INDEX($I$2:$FN$2,ROWS(G$2:G138))</f>
        <v>0</v>
      </c>
      <c r="H138">
        <v>0</v>
      </c>
      <c r="I138">
        <f ca="1">IF(AND($B138&gt;0,SUM(I$3:I137)=0,SUM($H138:H138)=0),$B138,0)</f>
        <v>0</v>
      </c>
      <c r="J138">
        <f ca="1">IF(AND($B138&gt;0,SUM(J$3:J137)=0,SUM($H138:I138)=0),$B138,0)</f>
        <v>0</v>
      </c>
      <c r="K138">
        <f ca="1">IF(AND($B138&gt;0,SUM(K$3:K137)=0,SUM($H138:J138)=0),$B138,0)</f>
        <v>0</v>
      </c>
      <c r="L138">
        <f ca="1">IF(AND($B138&gt;0,SUM(L$3:L137)=0,SUM($H138:K138)=0),$B138,0)</f>
        <v>0</v>
      </c>
      <c r="M138">
        <f ca="1">IF(AND($B138&gt;0,SUM(M$3:M137)=0,SUM($H138:L138)=0),$B138,0)</f>
        <v>0</v>
      </c>
      <c r="N138">
        <f ca="1">IF(AND($B138&gt;0,SUM(N$3:N137)=0,SUM($H138:M138)=0),$B138,0)</f>
        <v>0</v>
      </c>
      <c r="O138">
        <f ca="1">IF(AND($B138&gt;0,SUM(O$3:O137)=0,SUM($H138:N138)=0),$B138,0)</f>
        <v>0</v>
      </c>
      <c r="P138">
        <f ca="1">IF(AND($B138&gt;0,SUM(P$3:P137)=0,SUM($H138:O138)=0),$B138,0)</f>
        <v>0</v>
      </c>
      <c r="Q138">
        <f ca="1">IF(AND($B138&gt;0,SUM(Q$3:Q137)=0,SUM($H138:P138)=0),$B138,0)</f>
        <v>0</v>
      </c>
      <c r="R138">
        <f ca="1">IF(AND($B138&gt;0,SUM(R$3:R137)=0,SUM($H138:Q138)=0),$B138,0)</f>
        <v>0</v>
      </c>
      <c r="S138">
        <f ca="1">IF(AND($B138&gt;0,SUM(S$3:S137)=0,SUM($H138:R138)=0),$B138,0)</f>
        <v>0</v>
      </c>
      <c r="T138">
        <f ca="1">IF(AND($B138&gt;0,SUM(T$3:T137)=0,SUM($H138:S138)=0),$B138,0)</f>
        <v>0</v>
      </c>
      <c r="U138">
        <f ca="1">IF(AND($B138&gt;0,SUM(U$3:U137)=0,SUM($H138:T138)=0),$B138,0)</f>
        <v>0</v>
      </c>
      <c r="V138">
        <f ca="1">IF(AND($B138&gt;0,SUM(V$3:V137)=0,SUM($H138:U138)=0),$B138,0)</f>
        <v>0</v>
      </c>
      <c r="W138">
        <f ca="1">IF(AND($B138&gt;0,SUM(W$3:W137)=0,SUM($H138:V138)=0),$B138,0)</f>
        <v>0</v>
      </c>
      <c r="X138">
        <f ca="1">IF(AND($B138&gt;0,SUM(X$3:X137)=0,SUM($H138:W138)=0),$B138,0)</f>
        <v>0</v>
      </c>
      <c r="Y138">
        <f ca="1">IF(AND($B138&gt;0,SUM(Y$3:Y137)=0,SUM($H138:X138)=0),$B138,0)</f>
        <v>0</v>
      </c>
      <c r="Z138">
        <f ca="1">IF(AND($B138&gt;0,SUM(Z$3:Z137)=0,SUM($H138:Y138)=0),$B138,0)</f>
        <v>0</v>
      </c>
      <c r="AA138">
        <f ca="1">IF(AND($B138&gt;0,SUM(AA$3:AA137)=0,SUM($H138:Z138)=0),$B138,0)</f>
        <v>0</v>
      </c>
      <c r="AB138">
        <f ca="1">IF(AND($B138&gt;0,SUM(AB$3:AB137)=0,SUM($H138:AA138)=0),$B138,0)</f>
        <v>0</v>
      </c>
      <c r="AC138">
        <f ca="1">IF(AND($B138&gt;0,SUM(AC$3:AC137)=0,SUM($H138:AB138)=0),$B138,0)</f>
        <v>0</v>
      </c>
      <c r="AD138">
        <f ca="1">IF(AND($B138&gt;0,SUM(AD$3:AD137)=0,SUM($H138:AC138)=0),$B138,0)</f>
        <v>0</v>
      </c>
      <c r="AE138">
        <f ca="1">IF(AND($B138&gt;0,SUM(AE$3:AE137)=0,SUM($H138:AD138)=0),$B138,0)</f>
        <v>0</v>
      </c>
      <c r="AF138">
        <f ca="1">IF(AND($B138&gt;0,SUM(AF$3:AF137)=0,SUM($H138:AE138)=0),$B138,0)</f>
        <v>0</v>
      </c>
      <c r="AG138">
        <f ca="1">IF(AND($B138&gt;0,SUM(AG$3:AG137)=0,SUM($H138:AF138)=0),$B138,0)</f>
        <v>0</v>
      </c>
      <c r="AH138">
        <f ca="1">IF(AND($B138&gt;0,SUM(AH$3:AH137)=0,SUM($H138:AG138)=0),$B138,0)</f>
        <v>0</v>
      </c>
      <c r="AI138">
        <f ca="1">IF(AND($B138&gt;0,SUM(AI$3:AI137)=0,SUM($H138:AH138)=0),$B138,0)</f>
        <v>0</v>
      </c>
      <c r="AJ138">
        <f ca="1">IF(AND($B138&gt;0,SUM(AJ$3:AJ137)=0,SUM($H138:AI138)=0),$B138,0)</f>
        <v>0</v>
      </c>
      <c r="AK138">
        <f ca="1">IF(AND($B138&gt;0,SUM(AK$3:AK137)=0,SUM($H138:AJ138)=0),$B138,0)</f>
        <v>0</v>
      </c>
      <c r="AL138">
        <f ca="1">IF(AND($B138&gt;0,SUM(AL$3:AL137)=0,SUM($H138:AK138)=0),$B138,0)</f>
        <v>0</v>
      </c>
      <c r="AM138">
        <f ca="1">IF(AND($B138&gt;0,SUM(AM$3:AM137)=0,SUM($H138:AL138)=0),$B138,0)</f>
        <v>0</v>
      </c>
      <c r="AN138">
        <f ca="1">IF(AND($B138&gt;0,SUM(AN$3:AN137)=0,SUM($H138:AM138)=0),$B138,0)</f>
        <v>0</v>
      </c>
      <c r="AO138">
        <f ca="1">IF(AND($B138&gt;0,SUM(AO$3:AO137)=0,SUM($H138:AN138)=0),$B138,0)</f>
        <v>0</v>
      </c>
      <c r="AP138">
        <f ca="1">IF(AND($B138&gt;0,SUM(AP$3:AP137)=0,SUM($H138:AO138)=0),$B138,0)</f>
        <v>0</v>
      </c>
      <c r="AQ138">
        <f ca="1">IF(AND($B138&gt;0,SUM(AQ$3:AQ137)=0,SUM($H138:AP138)=0),$B138,0)</f>
        <v>0</v>
      </c>
      <c r="AR138">
        <f ca="1">IF(AND($B138&gt;0,SUM(AR$3:AR137)=0,SUM($H138:AQ138)=0),$B138,0)</f>
        <v>0</v>
      </c>
      <c r="AS138">
        <f ca="1">IF(AND($B138&gt;0,SUM(AS$3:AS137)=0,SUM($H138:AR138)=0),$B138,0)</f>
        <v>0</v>
      </c>
      <c r="AT138">
        <f ca="1">IF(AND($B138&gt;0,SUM(AT$3:AT137)=0,SUM($H138:AS138)=0),$B138,0)</f>
        <v>0</v>
      </c>
      <c r="AU138">
        <f ca="1">IF(AND($B138&gt;0,SUM(AU$3:AU137)=0,SUM($H138:AT138)=0),$B138,0)</f>
        <v>0</v>
      </c>
      <c r="AV138">
        <f ca="1">IF(AND($B138&gt;0,SUM(AV$3:AV137)=0,SUM($H138:AU138)=0),$B138,0)</f>
        <v>0</v>
      </c>
      <c r="AW138">
        <f ca="1">IF(AND($B138&gt;0,SUM(AW$3:AW137)=0,SUM($H138:AV138)=0),$B138,0)</f>
        <v>0</v>
      </c>
      <c r="AX138">
        <f ca="1">IF(AND($B138&gt;0,SUM(AX$3:AX137)=0,SUM($H138:AW138)=0),$B138,0)</f>
        <v>0</v>
      </c>
      <c r="AY138">
        <f ca="1">IF(AND($B138&gt;0,SUM(AY$3:AY137)=0,SUM($H138:AX138)=0),$B138,0)</f>
        <v>0</v>
      </c>
      <c r="AZ138">
        <f ca="1">IF(AND($B138&gt;0,SUM(AZ$3:AZ137)=0,SUM($H138:AY138)=0),$B138,0)</f>
        <v>0</v>
      </c>
      <c r="BA138">
        <f ca="1">IF(AND($B138&gt;0,SUM(BA$3:BA137)=0,SUM($H138:AZ138)=0),$B138,0)</f>
        <v>0</v>
      </c>
      <c r="BB138">
        <f ca="1">IF(AND($B138&gt;0,SUM(BB$3:BB137)=0,SUM($H138:BA138)=0),$B138,0)</f>
        <v>0</v>
      </c>
      <c r="BC138">
        <f ca="1">IF(AND($B138&gt;0,SUM(BC$3:BC137)=0,SUM($H138:BB138)=0),$B138,0)</f>
        <v>0</v>
      </c>
      <c r="BD138">
        <f ca="1">IF(AND($B138&gt;0,SUM(BD$3:BD137)=0,SUM($H138:BC138)=0),$B138,0)</f>
        <v>0</v>
      </c>
      <c r="BE138">
        <f ca="1">IF(AND($B138&gt;0,SUM(BE$3:BE137)=0,SUM($H138:BD138)=0),$B138,0)</f>
        <v>0</v>
      </c>
      <c r="BF138">
        <f ca="1">IF(AND($B138&gt;0,SUM(BF$3:BF137)=0,SUM($H138:BE138)=0),$B138,0)</f>
        <v>0</v>
      </c>
      <c r="BG138">
        <f ca="1">IF(AND($B138&gt;0,SUM(BG$3:BG137)=0,SUM($H138:BF138)=0),$B138,0)</f>
        <v>0</v>
      </c>
      <c r="BH138">
        <f ca="1">IF(AND($B138&gt;0,SUM(BH$3:BH137)=0,SUM($H138:BG138)=0),$B138,0)</f>
        <v>0</v>
      </c>
      <c r="BI138">
        <f ca="1">IF(AND($B138&gt;0,SUM(BI$3:BI137)=0,SUM($H138:BH138)=0),$B138,0)</f>
        <v>0</v>
      </c>
      <c r="BJ138">
        <f ca="1">IF(AND($B138&gt;0,SUM(BJ$3:BJ137)=0,SUM($H138:BI138)=0),$B138,0)</f>
        <v>0</v>
      </c>
      <c r="BK138">
        <f ca="1">IF(AND($B138&gt;0,SUM(BK$3:BK137)=0,SUM($H138:BJ138)=0),$B138,0)</f>
        <v>0</v>
      </c>
      <c r="BL138">
        <f ca="1">IF(AND($B138&gt;0,SUM(BL$3:BL137)=0,SUM($H138:BK138)=0),$B138,0)</f>
        <v>0</v>
      </c>
      <c r="BM138">
        <f ca="1">IF(AND($B138&gt;0,SUM(BM$3:BM137)=0,SUM($H138:BL138)=0),$B138,0)</f>
        <v>0</v>
      </c>
      <c r="BN138">
        <f ca="1">IF(AND($B138&gt;0,SUM(BN$3:BN137)=0,SUM($H138:BM138)=0),$B138,0)</f>
        <v>0</v>
      </c>
      <c r="BO138">
        <f ca="1">IF(AND($B138&gt;0,SUM(BO$3:BO137)=0,SUM($H138:BN138)=0),$B138,0)</f>
        <v>0</v>
      </c>
      <c r="BP138">
        <f ca="1">IF(AND($B138&gt;0,SUM(BP$3:BP137)=0,SUM($H138:BO138)=0),$B138,0)</f>
        <v>0</v>
      </c>
      <c r="BQ138">
        <f ca="1">IF(AND($B138&gt;0,SUM(BQ$3:BQ137)=0,SUM($H138:BP138)=0),$B138,0)</f>
        <v>0</v>
      </c>
      <c r="BR138">
        <f ca="1">IF(AND($B138&gt;0,SUM(BR$3:BR137)=0,SUM($H138:BQ138)=0),$B138,0)</f>
        <v>0</v>
      </c>
      <c r="BS138">
        <f ca="1">IF(AND($B138&gt;0,SUM(BS$3:BS137)=0,SUM($H138:BR138)=0),$B138,0)</f>
        <v>0</v>
      </c>
      <c r="BT138">
        <f ca="1">IF(AND($B138&gt;0,SUM(BT$3:BT137)=0,SUM($H138:BS138)=0),$B138,0)</f>
        <v>0</v>
      </c>
      <c r="BU138">
        <f ca="1">IF(AND($B138&gt;0,SUM(BU$3:BU137)=0,SUM($H138:BT138)=0),$B138,0)</f>
        <v>0</v>
      </c>
      <c r="BV138">
        <f ca="1">IF(AND($B138&gt;0,SUM(BV$3:BV137)=0,SUM($H138:BU138)=0),$B138,0)</f>
        <v>0</v>
      </c>
      <c r="BW138">
        <f ca="1">IF(AND($B138&gt;0,SUM(BW$3:BW137)=0,SUM($H138:BV138)=0),$B138,0)</f>
        <v>0</v>
      </c>
      <c r="BX138">
        <f ca="1">IF(AND($B138&gt;0,SUM(BX$3:BX137)=0,SUM($H138:BW138)=0),$B138,0)</f>
        <v>0</v>
      </c>
      <c r="BY138">
        <f ca="1">IF(AND($B138&gt;0,SUM(BY$3:BY137)=0,SUM($H138:BX138)=0),$B138,0)</f>
        <v>0</v>
      </c>
      <c r="BZ138">
        <f ca="1">IF(AND($B138&gt;0,SUM(BZ$3:BZ137)=0,SUM($H138:BY138)=0),$B138,0)</f>
        <v>0</v>
      </c>
      <c r="CA138">
        <f ca="1">IF(AND($B138&gt;0,SUM(CA$3:CA137)=0,SUM($H138:BZ138)=0),$B138,0)</f>
        <v>0</v>
      </c>
      <c r="CB138">
        <f ca="1">IF(AND($B138&gt;0,SUM(CB$3:CB137)=0,SUM($H138:CA138)=0),$B138,0)</f>
        <v>0</v>
      </c>
      <c r="CC138">
        <f ca="1">IF(AND($B138&gt;0,SUM(CC$3:CC137)=0,SUM($H138:CB138)=0),$B138,0)</f>
        <v>0</v>
      </c>
      <c r="CD138">
        <f ca="1">IF(AND($B138&gt;0,SUM(CD$3:CD137)=0,SUM($H138:CC138)=0),$B138,0)</f>
        <v>0</v>
      </c>
      <c r="CE138">
        <f ca="1">IF(AND($B138&gt;0,SUM(CE$3:CE137)=0,SUM($H138:CD138)=0),$B138,0)</f>
        <v>0</v>
      </c>
      <c r="CF138">
        <f ca="1">IF(AND($B138&gt;0,SUM(CF$3:CF137)=0,SUM($H138:CE138)=0),$B138,0)</f>
        <v>0</v>
      </c>
      <c r="CG138">
        <f ca="1">IF(AND($B138&gt;0,SUM(CG$3:CG137)=0,SUM($H138:CF138)=0),$B138,0)</f>
        <v>0</v>
      </c>
      <c r="CH138">
        <f ca="1">IF(AND($B138&gt;0,SUM(CH$3:CH137)=0,SUM($H138:CG138)=0),$B138,0)</f>
        <v>0</v>
      </c>
      <c r="CI138">
        <f ca="1">IF(AND($B138&gt;0,SUM(CI$3:CI137)=0,SUM($H138:CH138)=0),$B138,0)</f>
        <v>0</v>
      </c>
      <c r="CJ138">
        <f ca="1">IF(AND($B138&gt;0,SUM(CJ$3:CJ137)=0,SUM($H138:CI138)=0),$B138,0)</f>
        <v>0</v>
      </c>
      <c r="CK138">
        <f ca="1">IF(AND($B138&gt;0,SUM(CK$3:CK137)=0,SUM($H138:CJ138)=0),$B138,0)</f>
        <v>0</v>
      </c>
      <c r="CL138">
        <f ca="1">IF(AND($B138&gt;0,SUM(CL$3:CL137)=0,SUM($H138:CK138)=0),$B138,0)</f>
        <v>0</v>
      </c>
      <c r="CM138">
        <f ca="1">IF(AND($B138&gt;0,SUM(CM$3:CM137)=0,SUM($H138:CL138)=0),$B138,0)</f>
        <v>0</v>
      </c>
      <c r="CN138">
        <f ca="1">IF(AND($B138&gt;0,SUM(CN$3:CN137)=0,SUM($H138:CM138)=0),$B138,0)</f>
        <v>0</v>
      </c>
      <c r="CO138">
        <f ca="1">IF(AND($B138&gt;0,SUM(CO$3:CO137)=0,SUM($H138:CN138)=0),$B138,0)</f>
        <v>0</v>
      </c>
      <c r="CP138">
        <f ca="1">IF(AND($B138&gt;0,SUM(CP$3:CP137)=0,SUM($H138:CO138)=0),$B138,0)</f>
        <v>0</v>
      </c>
      <c r="CQ138">
        <f ca="1">IF(AND($B138&gt;0,SUM(CQ$3:CQ137)=0,SUM($H138:CP138)=0),$B138,0)</f>
        <v>0</v>
      </c>
      <c r="CR138">
        <f ca="1">IF(AND($B138&gt;0,SUM(CR$3:CR137)=0,SUM($H138:CQ138)=0),$B138,0)</f>
        <v>0</v>
      </c>
      <c r="CS138">
        <f ca="1">IF(AND($B138&gt;0,SUM(CS$3:CS137)=0,SUM($H138:CR138)=0),$B138,0)</f>
        <v>0</v>
      </c>
      <c r="CT138">
        <f ca="1">IF(AND($B138&gt;0,SUM(CT$3:CT137)=0,SUM($H138:CS138)=0),$B138,0)</f>
        <v>0</v>
      </c>
      <c r="CU138">
        <f ca="1">IF(AND($B138&gt;0,SUM(CU$3:CU137)=0,SUM($H138:CT138)=0),$B138,0)</f>
        <v>0</v>
      </c>
      <c r="CV138">
        <f ca="1">IF(AND($B138&gt;0,SUM(CV$3:CV137)=0,SUM($H138:CU138)=0),$B138,0)</f>
        <v>0</v>
      </c>
      <c r="CW138">
        <f ca="1">IF(AND($B138&gt;0,SUM(CW$3:CW137)=0,SUM($H138:CV138)=0),$B138,0)</f>
        <v>0</v>
      </c>
      <c r="CX138">
        <f ca="1">IF(AND($B138&gt;0,SUM(CX$3:CX137)=0,SUM($H138:CW138)=0),$B138,0)</f>
        <v>0</v>
      </c>
      <c r="CY138">
        <f ca="1">IF(AND($B138&gt;0,SUM(CY$3:CY137)=0,SUM($H138:CX138)=0),$B138,0)</f>
        <v>0</v>
      </c>
      <c r="CZ138">
        <f ca="1">IF(AND($B138&gt;0,SUM(CZ$3:CZ137)=0,SUM($H138:CY138)=0),$B138,0)</f>
        <v>0</v>
      </c>
      <c r="DA138">
        <f ca="1">IF(AND($B138&gt;0,SUM(DA$3:DA137)=0,SUM($H138:CZ138)=0),$B138,0)</f>
        <v>0</v>
      </c>
      <c r="DB138">
        <f ca="1">IF(AND($B138&gt;0,SUM(DB$3:DB137)=0,SUM($H138:DA138)=0),$B138,0)</f>
        <v>0</v>
      </c>
      <c r="DC138">
        <f ca="1">IF(AND($B138&gt;0,SUM(DC$3:DC137)=0,SUM($H138:DB138)=0),$B138,0)</f>
        <v>0</v>
      </c>
      <c r="DD138">
        <f ca="1">IF(AND($B138&gt;0,SUM(DD$3:DD137)=0,SUM($H138:DC138)=0),$B138,0)</f>
        <v>0</v>
      </c>
      <c r="DE138">
        <f ca="1">IF(AND($B138&gt;0,SUM(DE$3:DE137)=0,SUM($H138:DD138)=0),$B138,0)</f>
        <v>0</v>
      </c>
      <c r="DF138">
        <f ca="1">IF(AND($B138&gt;0,SUM(DF$3:DF137)=0,SUM($H138:DE138)=0),$B138,0)</f>
        <v>0</v>
      </c>
      <c r="DG138">
        <f ca="1">IF(AND($B138&gt;0,SUM(DG$3:DG137)=0,SUM($H138:DF138)=0),$B138,0)</f>
        <v>0</v>
      </c>
      <c r="DH138">
        <f ca="1">IF(AND($B138&gt;0,SUM(DH$3:DH137)=0,SUM($H138:DG138)=0),$B138,0)</f>
        <v>0</v>
      </c>
      <c r="DI138">
        <f ca="1">IF(AND($B138&gt;0,SUM(DI$3:DI137)=0,SUM($H138:DH138)=0),$B138,0)</f>
        <v>0</v>
      </c>
      <c r="DJ138">
        <f ca="1">IF(AND($B138&gt;0,SUM(DJ$3:DJ137)=0,SUM($H138:DI138)=0),$B138,0)</f>
        <v>0</v>
      </c>
      <c r="DK138">
        <f ca="1">IF(AND($B138&gt;0,SUM(DK$3:DK137)=0,SUM($H138:DJ138)=0),$B138,0)</f>
        <v>0</v>
      </c>
      <c r="DL138">
        <f ca="1">IF(AND($B138&gt;0,SUM(DL$3:DL137)=0,SUM($H138:DK138)=0),$B138,0)</f>
        <v>0</v>
      </c>
      <c r="DM138">
        <f ca="1">IF(AND($B138&gt;0,SUM(DM$3:DM137)=0,SUM($H138:DL138)=0),$B138,0)</f>
        <v>0</v>
      </c>
      <c r="DN138">
        <f ca="1">IF(AND($B138&gt;0,SUM(DN$3:DN137)=0,SUM($H138:DM138)=0),$B138,0)</f>
        <v>0</v>
      </c>
      <c r="DO138">
        <f ca="1">IF(AND($B138&gt;0,SUM(DO$3:DO137)=0,SUM($H138:DN138)=0),$B138,0)</f>
        <v>0</v>
      </c>
      <c r="DP138">
        <f ca="1">IF(AND($B138&gt;0,SUM(DP$3:DP137)=0,SUM($H138:DO138)=0),$B138,0)</f>
        <v>0</v>
      </c>
      <c r="DQ138">
        <f ca="1">IF(AND($B138&gt;0,SUM(DQ$3:DQ137)=0,SUM($H138:DP138)=0),$B138,0)</f>
        <v>0</v>
      </c>
      <c r="DR138">
        <f ca="1">IF(AND($B138&gt;0,SUM(DR$3:DR137)=0,SUM($H138:DQ138)=0),$B138,0)</f>
        <v>0</v>
      </c>
      <c r="DS138">
        <f ca="1">IF(AND($B138&gt;0,SUM(DS$3:DS137)=0,SUM($H138:DR138)=0),$B138,0)</f>
        <v>0</v>
      </c>
      <c r="DT138">
        <f ca="1">IF(AND($B138&gt;0,SUM(DT$3:DT137)=0,SUM($H138:DS138)=0),$B138,0)</f>
        <v>0</v>
      </c>
      <c r="DU138">
        <f ca="1">IF(AND($B138&gt;0,SUM(DU$3:DU137)=0,SUM($H138:DT138)=0),$B138,0)</f>
        <v>0</v>
      </c>
      <c r="DV138">
        <f ca="1">IF(AND($B138&gt;0,SUM(DV$3:DV137)=0,SUM($H138:DU138)=0),$B138,0)</f>
        <v>0</v>
      </c>
      <c r="DW138">
        <f ca="1">IF(AND($B138&gt;0,SUM(DW$3:DW137)=0,SUM($H138:DV138)=0),$B138,0)</f>
        <v>0</v>
      </c>
      <c r="DX138">
        <f ca="1">IF(AND($B138&gt;0,SUM(DX$3:DX137)=0,SUM($H138:DW138)=0),$B138,0)</f>
        <v>0</v>
      </c>
      <c r="DY138">
        <f ca="1">IF(AND($B138&gt;0,SUM(DY$3:DY137)=0,SUM($H138:DX138)=0),$B138,0)</f>
        <v>0</v>
      </c>
      <c r="DZ138">
        <f ca="1">IF(AND($B138&gt;0,SUM(DZ$3:DZ137)=0,SUM($H138:DY138)=0),$B138,0)</f>
        <v>0</v>
      </c>
      <c r="EA138">
        <f ca="1">IF(AND($B138&gt;0,SUM(EA$3:EA137)=0,SUM($H138:DZ138)=0),$B138,0)</f>
        <v>0</v>
      </c>
      <c r="EB138">
        <f ca="1">IF(AND($B138&gt;0,SUM(EB$3:EB137)=0,SUM($H138:EA138)=0),$B138,0)</f>
        <v>0</v>
      </c>
      <c r="EC138">
        <f ca="1">IF(AND($B138&gt;0,SUM(EC$3:EC137)=0,SUM($H138:EB138)=0),$B138,0)</f>
        <v>0</v>
      </c>
      <c r="ED138">
        <f ca="1">IF(AND($B138&gt;0,SUM(ED$3:ED137)=0,SUM($H138:EC138)=0),$B138,0)</f>
        <v>0</v>
      </c>
      <c r="EE138">
        <f ca="1">IF(AND($B138&gt;0,SUM(EE$3:EE137)=0,SUM($H138:ED138)=0),$B138,0)</f>
        <v>0</v>
      </c>
      <c r="EF138">
        <f ca="1">IF(AND($B138&gt;0,SUM(EF$3:EF137)=0,SUM($H138:EE138)=0),$B138,0)</f>
        <v>0</v>
      </c>
      <c r="EG138">
        <f ca="1">IF(AND($B138&gt;0,SUM(EG$3:EG137)=0,SUM($H138:EF138)=0),$B138,0)</f>
        <v>0</v>
      </c>
      <c r="EH138">
        <f ca="1">IF(AND($B138&gt;0,SUM(EH$3:EH137)=0,SUM($H138:EG138)=0),$B138,0)</f>
        <v>0</v>
      </c>
      <c r="EI138">
        <f ca="1">IF(AND($B138&gt;0,SUM(EI$3:EI137)=0,SUM($H138:EH138)=0),$B138,0)</f>
        <v>0</v>
      </c>
      <c r="EJ138">
        <f ca="1">IF(AND($B138&gt;0,SUM(EJ$3:EJ137)=0,SUM($H138:EI138)=0),$B138,0)</f>
        <v>0</v>
      </c>
      <c r="EK138">
        <f ca="1">IF(AND($B138&gt;0,SUM(EK$3:EK137)=0,SUM($H138:EJ138)=0),$B138,0)</f>
        <v>0</v>
      </c>
      <c r="EL138">
        <f ca="1">IF(AND($B138&gt;0,SUM(EL$3:EL137)=0,SUM($H138:EK138)=0),$B138,0)</f>
        <v>0</v>
      </c>
      <c r="EM138">
        <f ca="1">IF(AND($B138&gt;0,SUM(EM$3:EM137)=0,SUM($H138:EL138)=0),$B138,0)</f>
        <v>0</v>
      </c>
      <c r="EN138">
        <f ca="1">IF(AND($B138&gt;0,SUM(EN$3:EN137)=0,SUM($H138:EM138)=0),$B138,0)</f>
        <v>0</v>
      </c>
      <c r="EO138">
        <f ca="1">IF(AND($B138&gt;0,SUM(EO$3:EO137)=0,SUM($H138:EN138)=0),$B138,0)</f>
        <v>0</v>
      </c>
      <c r="EP138">
        <f ca="1">IF(AND($B138&gt;0,SUM(EP$3:EP137)=0,SUM($H138:EO138)=0),$B138,0)</f>
        <v>0</v>
      </c>
      <c r="EQ138">
        <f ca="1">IF(AND($B138&gt;0,SUM(EQ$3:EQ137)=0,SUM($H138:EP138)=0),$B138,0)</f>
        <v>0</v>
      </c>
      <c r="ER138">
        <f ca="1">IF(AND($B138&gt;0,SUM(ER$3:ER137)=0,SUM($H138:EQ138)=0),$B138,0)</f>
        <v>0</v>
      </c>
      <c r="ES138">
        <f ca="1">IF(AND($B138&gt;0,SUM(ES$3:ES137)=0,SUM($H138:ER138)=0),$B138,0)</f>
        <v>0</v>
      </c>
      <c r="ET138">
        <f ca="1">IF(AND($B138&gt;0,SUM(ET$3:ET137)=0,SUM($H138:ES138)=0),$B138,0)</f>
        <v>0</v>
      </c>
      <c r="EU138">
        <f ca="1">IF(AND($B138&gt;0,SUM(EU$3:EU137)=0,SUM($H138:ET138)=0),$B138,0)</f>
        <v>0</v>
      </c>
      <c r="EV138">
        <f ca="1">IF(AND($B138&gt;0,SUM(EV$3:EV137)=0,SUM($H138:EU138)=0),$B138,0)</f>
        <v>0</v>
      </c>
      <c r="EW138">
        <f ca="1">IF(AND($B138&gt;0,SUM(EW$3:EW137)=0,SUM($H138:EV138)=0),$B138,0)</f>
        <v>0</v>
      </c>
      <c r="EX138">
        <f ca="1">IF(AND($B138&gt;0,SUM(EX$3:EX137)=0,SUM($H138:EW138)=0),$B138,0)</f>
        <v>0</v>
      </c>
      <c r="EY138">
        <f ca="1">IF(AND($B138&gt;0,SUM(EY$3:EY137)=0,SUM($H138:EX138)=0),$B138,0)</f>
        <v>0</v>
      </c>
      <c r="EZ138">
        <f ca="1">IF(AND($B138&gt;0,SUM(EZ$3:EZ137)=0,SUM($H138:EY138)=0),$B138,0)</f>
        <v>0</v>
      </c>
      <c r="FA138">
        <f ca="1">IF(AND($B138&gt;0,SUM(FA$3:FA137)=0,SUM($H138:EZ138)=0),$B138,0)</f>
        <v>0</v>
      </c>
      <c r="FB138">
        <f ca="1">IF(AND($B138&gt;0,SUM(FB$3:FB137)=0,SUM($H138:FA138)=0),$B138,0)</f>
        <v>0</v>
      </c>
      <c r="FC138">
        <f ca="1">IF(AND($B138&gt;0,SUM(FC$3:FC137)=0,SUM($H138:FB138)=0),$B138,0)</f>
        <v>0</v>
      </c>
      <c r="FD138">
        <f ca="1">IF(AND($B138&gt;0,SUM(FD$3:FD137)=0,SUM($H138:FC138)=0),$B138,0)</f>
        <v>0</v>
      </c>
      <c r="FE138">
        <f ca="1">IF(AND($B138&gt;0,SUM(FE$3:FE137)=0,SUM($H138:FD138)=0),$B138,0)</f>
        <v>0</v>
      </c>
      <c r="FF138">
        <f ca="1">IF(AND($B138&gt;0,SUM(FF$3:FF137)=0,SUM($H138:FE138)=0),$B138,0)</f>
        <v>0</v>
      </c>
      <c r="FG138">
        <f ca="1">IF(AND($B138&gt;0,SUM(FG$3:FG137)=0,SUM($H138:FF138)=0),$B138,0)</f>
        <v>0</v>
      </c>
      <c r="FH138">
        <f ca="1">IF(AND($B138&gt;0,SUM(FH$3:FH137)=0,SUM($H138:FG138)=0),$B138,0)</f>
        <v>0</v>
      </c>
      <c r="FI138">
        <f ca="1">IF(AND($B138&gt;0,SUM(FI$3:FI137)=0,SUM($H138:FH138)=0),$B138,0)</f>
        <v>0</v>
      </c>
      <c r="FJ138">
        <f ca="1">IF(AND($B138&gt;0,SUM(FJ$3:FJ137)=0,SUM($H138:FI138)=0),$B138,0)</f>
        <v>0</v>
      </c>
      <c r="FK138">
        <f ca="1">IF(AND($B138&gt;0,SUM(FK$3:FK137)=0,SUM($H138:FJ138)=0),$B138,0)</f>
        <v>0</v>
      </c>
      <c r="FL138">
        <f ca="1">IF(AND($B138&gt;0,SUM(FL$3:FL137)=0,SUM($H138:FK138)=0),$B138,0)</f>
        <v>0</v>
      </c>
      <c r="FM138">
        <f ca="1">IF(AND($B138&gt;0,SUM(FM$3:FM137)=0,SUM($H138:FL138)=0),$B138,0)</f>
        <v>0</v>
      </c>
      <c r="FN138">
        <f ca="1">IF(AND($B138&gt;0,SUM(FN$3:FN137)=0,SUM($H138:FM138)=0),$B138,0)</f>
        <v>0</v>
      </c>
      <c r="FS138" s="67" t="str">
        <f ca="1">Valintaohjelma!$C14</f>
        <v>Seinäasennusteline     *** Ei Saatavilla***</v>
      </c>
      <c r="FT138" s="67" t="str">
        <f ca="1">Valintaohjelma!$F14</f>
        <v/>
      </c>
      <c r="FU138" s="342" t="str">
        <f>""</f>
        <v/>
      </c>
      <c r="FV138" s="67" t="str">
        <f>"-"</f>
        <v>-</v>
      </c>
      <c r="FY138" s="67" t="str">
        <f ca="1">Valintaohjelma!$C14</f>
        <v>Seinäasennusteline     *** Ei Saatavilla***</v>
      </c>
      <c r="FZ138" s="67" t="str">
        <f ca="1">Valintaohjelma!$F14</f>
        <v/>
      </c>
      <c r="GA138" s="67" t="str">
        <f>""</f>
        <v/>
      </c>
      <c r="GB138" s="67" t="str">
        <f>"-"</f>
        <v>-</v>
      </c>
      <c r="GE138" s="67" t="str">
        <f ca="1">Valintaohjelma!$C14</f>
        <v>Seinäasennusteline     *** Ei Saatavilla***</v>
      </c>
      <c r="GF138" s="67" t="str">
        <f ca="1">Valintaohjelma!$F14</f>
        <v/>
      </c>
      <c r="GG138" s="67" t="str">
        <f>""</f>
        <v/>
      </c>
      <c r="GH138" s="67" t="str">
        <f>"-"</f>
        <v>-</v>
      </c>
    </row>
    <row r="139" spans="1:190" ht="15.75" thickBot="1" x14ac:dyDescent="0.3">
      <c r="A139">
        <v>139</v>
      </c>
      <c r="B139" s="71">
        <v>0</v>
      </c>
      <c r="C139" s="240" t="str">
        <f t="shared" ca="1" si="22"/>
        <v>Lattiajalusta     *** Ei Saatavilla***</v>
      </c>
      <c r="D139" s="240" t="str">
        <f t="shared" ca="1" si="23"/>
        <v/>
      </c>
      <c r="E139" s="240" t="str">
        <f t="shared" ca="1" si="24"/>
        <v/>
      </c>
      <c r="F139" s="240" t="str">
        <f t="shared" ca="1" si="25"/>
        <v xml:space="preserve">     *** Ei Saatavilla***</v>
      </c>
      <c r="G139" s="47">
        <f ca="1">INDEX($I$2:$FN$2,ROWS(G$2:G139))</f>
        <v>0</v>
      </c>
      <c r="H139">
        <v>0</v>
      </c>
      <c r="I139">
        <f ca="1">IF(AND($B139&gt;0,SUM(I$3:I138)=0,SUM($H139:H139)=0),$B139,0)</f>
        <v>0</v>
      </c>
      <c r="J139">
        <f ca="1">IF(AND($B139&gt;0,SUM(J$3:J138)=0,SUM($H139:I139)=0),$B139,0)</f>
        <v>0</v>
      </c>
      <c r="K139">
        <f ca="1">IF(AND($B139&gt;0,SUM(K$3:K138)=0,SUM($H139:J139)=0),$B139,0)</f>
        <v>0</v>
      </c>
      <c r="L139">
        <f ca="1">IF(AND($B139&gt;0,SUM(L$3:L138)=0,SUM($H139:K139)=0),$B139,0)</f>
        <v>0</v>
      </c>
      <c r="M139">
        <f ca="1">IF(AND($B139&gt;0,SUM(M$3:M138)=0,SUM($H139:L139)=0),$B139,0)</f>
        <v>0</v>
      </c>
      <c r="N139">
        <f ca="1">IF(AND($B139&gt;0,SUM(N$3:N138)=0,SUM($H139:M139)=0),$B139,0)</f>
        <v>0</v>
      </c>
      <c r="O139">
        <f ca="1">IF(AND($B139&gt;0,SUM(O$3:O138)=0,SUM($H139:N139)=0),$B139,0)</f>
        <v>0</v>
      </c>
      <c r="P139">
        <f ca="1">IF(AND($B139&gt;0,SUM(P$3:P138)=0,SUM($H139:O139)=0),$B139,0)</f>
        <v>0</v>
      </c>
      <c r="Q139">
        <f ca="1">IF(AND($B139&gt;0,SUM(Q$3:Q138)=0,SUM($H139:P139)=0),$B139,0)</f>
        <v>0</v>
      </c>
      <c r="R139">
        <f ca="1">IF(AND($B139&gt;0,SUM(R$3:R138)=0,SUM($H139:Q139)=0),$B139,0)</f>
        <v>0</v>
      </c>
      <c r="S139">
        <f ca="1">IF(AND($B139&gt;0,SUM(S$3:S138)=0,SUM($H139:R139)=0),$B139,0)</f>
        <v>0</v>
      </c>
      <c r="T139">
        <f ca="1">IF(AND($B139&gt;0,SUM(T$3:T138)=0,SUM($H139:S139)=0),$B139,0)</f>
        <v>0</v>
      </c>
      <c r="U139">
        <f ca="1">IF(AND($B139&gt;0,SUM(U$3:U138)=0,SUM($H139:T139)=0),$B139,0)</f>
        <v>0</v>
      </c>
      <c r="V139">
        <f ca="1">IF(AND($B139&gt;0,SUM(V$3:V138)=0,SUM($H139:U139)=0),$B139,0)</f>
        <v>0</v>
      </c>
      <c r="W139">
        <f ca="1">IF(AND($B139&gt;0,SUM(W$3:W138)=0,SUM($H139:V139)=0),$B139,0)</f>
        <v>0</v>
      </c>
      <c r="X139">
        <f ca="1">IF(AND($B139&gt;0,SUM(X$3:X138)=0,SUM($H139:W139)=0),$B139,0)</f>
        <v>0</v>
      </c>
      <c r="Y139">
        <f ca="1">IF(AND($B139&gt;0,SUM(Y$3:Y138)=0,SUM($H139:X139)=0),$B139,0)</f>
        <v>0</v>
      </c>
      <c r="Z139">
        <f ca="1">IF(AND($B139&gt;0,SUM(Z$3:Z138)=0,SUM($H139:Y139)=0),$B139,0)</f>
        <v>0</v>
      </c>
      <c r="AA139">
        <f ca="1">IF(AND($B139&gt;0,SUM(AA$3:AA138)=0,SUM($H139:Z139)=0),$B139,0)</f>
        <v>0</v>
      </c>
      <c r="AB139">
        <f ca="1">IF(AND($B139&gt;0,SUM(AB$3:AB138)=0,SUM($H139:AA139)=0),$B139,0)</f>
        <v>0</v>
      </c>
      <c r="AC139">
        <f ca="1">IF(AND($B139&gt;0,SUM(AC$3:AC138)=0,SUM($H139:AB139)=0),$B139,0)</f>
        <v>0</v>
      </c>
      <c r="AD139">
        <f ca="1">IF(AND($B139&gt;0,SUM(AD$3:AD138)=0,SUM($H139:AC139)=0),$B139,0)</f>
        <v>0</v>
      </c>
      <c r="AE139">
        <f ca="1">IF(AND($B139&gt;0,SUM(AE$3:AE138)=0,SUM($H139:AD139)=0),$B139,0)</f>
        <v>0</v>
      </c>
      <c r="AF139">
        <f ca="1">IF(AND($B139&gt;0,SUM(AF$3:AF138)=0,SUM($H139:AE139)=0),$B139,0)</f>
        <v>0</v>
      </c>
      <c r="AG139">
        <f ca="1">IF(AND($B139&gt;0,SUM(AG$3:AG138)=0,SUM($H139:AF139)=0),$B139,0)</f>
        <v>0</v>
      </c>
      <c r="AH139">
        <f ca="1">IF(AND($B139&gt;0,SUM(AH$3:AH138)=0,SUM($H139:AG139)=0),$B139,0)</f>
        <v>0</v>
      </c>
      <c r="AI139">
        <f ca="1">IF(AND($B139&gt;0,SUM(AI$3:AI138)=0,SUM($H139:AH139)=0),$B139,0)</f>
        <v>0</v>
      </c>
      <c r="AJ139">
        <f ca="1">IF(AND($B139&gt;0,SUM(AJ$3:AJ138)=0,SUM($H139:AI139)=0),$B139,0)</f>
        <v>0</v>
      </c>
      <c r="AK139">
        <f ca="1">IF(AND($B139&gt;0,SUM(AK$3:AK138)=0,SUM($H139:AJ139)=0),$B139,0)</f>
        <v>0</v>
      </c>
      <c r="AL139">
        <f ca="1">IF(AND($B139&gt;0,SUM(AL$3:AL138)=0,SUM($H139:AK139)=0),$B139,0)</f>
        <v>0</v>
      </c>
      <c r="AM139">
        <f ca="1">IF(AND($B139&gt;0,SUM(AM$3:AM138)=0,SUM($H139:AL139)=0),$B139,0)</f>
        <v>0</v>
      </c>
      <c r="AN139">
        <f ca="1">IF(AND($B139&gt;0,SUM(AN$3:AN138)=0,SUM($H139:AM139)=0),$B139,0)</f>
        <v>0</v>
      </c>
      <c r="AO139">
        <f ca="1">IF(AND($B139&gt;0,SUM(AO$3:AO138)=0,SUM($H139:AN139)=0),$B139,0)</f>
        <v>0</v>
      </c>
      <c r="AP139">
        <f ca="1">IF(AND($B139&gt;0,SUM(AP$3:AP138)=0,SUM($H139:AO139)=0),$B139,0)</f>
        <v>0</v>
      </c>
      <c r="AQ139">
        <f ca="1">IF(AND($B139&gt;0,SUM(AQ$3:AQ138)=0,SUM($H139:AP139)=0),$B139,0)</f>
        <v>0</v>
      </c>
      <c r="AR139">
        <f ca="1">IF(AND($B139&gt;0,SUM(AR$3:AR138)=0,SUM($H139:AQ139)=0),$B139,0)</f>
        <v>0</v>
      </c>
      <c r="AS139">
        <f ca="1">IF(AND($B139&gt;0,SUM(AS$3:AS138)=0,SUM($H139:AR139)=0),$B139,0)</f>
        <v>0</v>
      </c>
      <c r="AT139">
        <f ca="1">IF(AND($B139&gt;0,SUM(AT$3:AT138)=0,SUM($H139:AS139)=0),$B139,0)</f>
        <v>0</v>
      </c>
      <c r="AU139">
        <f ca="1">IF(AND($B139&gt;0,SUM(AU$3:AU138)=0,SUM($H139:AT139)=0),$B139,0)</f>
        <v>0</v>
      </c>
      <c r="AV139">
        <f ca="1">IF(AND($B139&gt;0,SUM(AV$3:AV138)=0,SUM($H139:AU139)=0),$B139,0)</f>
        <v>0</v>
      </c>
      <c r="AW139">
        <f ca="1">IF(AND($B139&gt;0,SUM(AW$3:AW138)=0,SUM($H139:AV139)=0),$B139,0)</f>
        <v>0</v>
      </c>
      <c r="AX139">
        <f ca="1">IF(AND($B139&gt;0,SUM(AX$3:AX138)=0,SUM($H139:AW139)=0),$B139,0)</f>
        <v>0</v>
      </c>
      <c r="AY139">
        <f ca="1">IF(AND($B139&gt;0,SUM(AY$3:AY138)=0,SUM($H139:AX139)=0),$B139,0)</f>
        <v>0</v>
      </c>
      <c r="AZ139">
        <f ca="1">IF(AND($B139&gt;0,SUM(AZ$3:AZ138)=0,SUM($H139:AY139)=0),$B139,0)</f>
        <v>0</v>
      </c>
      <c r="BA139">
        <f ca="1">IF(AND($B139&gt;0,SUM(BA$3:BA138)=0,SUM($H139:AZ139)=0),$B139,0)</f>
        <v>0</v>
      </c>
      <c r="BB139">
        <f ca="1">IF(AND($B139&gt;0,SUM(BB$3:BB138)=0,SUM($H139:BA139)=0),$B139,0)</f>
        <v>0</v>
      </c>
      <c r="BC139">
        <f ca="1">IF(AND($B139&gt;0,SUM(BC$3:BC138)=0,SUM($H139:BB139)=0),$B139,0)</f>
        <v>0</v>
      </c>
      <c r="BD139">
        <f ca="1">IF(AND($B139&gt;0,SUM(BD$3:BD138)=0,SUM($H139:BC139)=0),$B139,0)</f>
        <v>0</v>
      </c>
      <c r="BE139">
        <f ca="1">IF(AND($B139&gt;0,SUM(BE$3:BE138)=0,SUM($H139:BD139)=0),$B139,0)</f>
        <v>0</v>
      </c>
      <c r="BF139">
        <f ca="1">IF(AND($B139&gt;0,SUM(BF$3:BF138)=0,SUM($H139:BE139)=0),$B139,0)</f>
        <v>0</v>
      </c>
      <c r="BG139">
        <f ca="1">IF(AND($B139&gt;0,SUM(BG$3:BG138)=0,SUM($H139:BF139)=0),$B139,0)</f>
        <v>0</v>
      </c>
      <c r="BH139">
        <f ca="1">IF(AND($B139&gt;0,SUM(BH$3:BH138)=0,SUM($H139:BG139)=0),$B139,0)</f>
        <v>0</v>
      </c>
      <c r="BI139">
        <f ca="1">IF(AND($B139&gt;0,SUM(BI$3:BI138)=0,SUM($H139:BH139)=0),$B139,0)</f>
        <v>0</v>
      </c>
      <c r="BJ139">
        <f ca="1">IF(AND($B139&gt;0,SUM(BJ$3:BJ138)=0,SUM($H139:BI139)=0),$B139,0)</f>
        <v>0</v>
      </c>
      <c r="BK139">
        <f ca="1">IF(AND($B139&gt;0,SUM(BK$3:BK138)=0,SUM($H139:BJ139)=0),$B139,0)</f>
        <v>0</v>
      </c>
      <c r="BL139">
        <f ca="1">IF(AND($B139&gt;0,SUM(BL$3:BL138)=0,SUM($H139:BK139)=0),$B139,0)</f>
        <v>0</v>
      </c>
      <c r="BM139">
        <f ca="1">IF(AND($B139&gt;0,SUM(BM$3:BM138)=0,SUM($H139:BL139)=0),$B139,0)</f>
        <v>0</v>
      </c>
      <c r="BN139">
        <f ca="1">IF(AND($B139&gt;0,SUM(BN$3:BN138)=0,SUM($H139:BM139)=0),$B139,0)</f>
        <v>0</v>
      </c>
      <c r="BO139">
        <f ca="1">IF(AND($B139&gt;0,SUM(BO$3:BO138)=0,SUM($H139:BN139)=0),$B139,0)</f>
        <v>0</v>
      </c>
      <c r="BP139">
        <f ca="1">IF(AND($B139&gt;0,SUM(BP$3:BP138)=0,SUM($H139:BO139)=0),$B139,0)</f>
        <v>0</v>
      </c>
      <c r="BQ139">
        <f ca="1">IF(AND($B139&gt;0,SUM(BQ$3:BQ138)=0,SUM($H139:BP139)=0),$B139,0)</f>
        <v>0</v>
      </c>
      <c r="BR139">
        <f ca="1">IF(AND($B139&gt;0,SUM(BR$3:BR138)=0,SUM($H139:BQ139)=0),$B139,0)</f>
        <v>0</v>
      </c>
      <c r="BS139">
        <f ca="1">IF(AND($B139&gt;0,SUM(BS$3:BS138)=0,SUM($H139:BR139)=0),$B139,0)</f>
        <v>0</v>
      </c>
      <c r="BT139">
        <f ca="1">IF(AND($B139&gt;0,SUM(BT$3:BT138)=0,SUM($H139:BS139)=0),$B139,0)</f>
        <v>0</v>
      </c>
      <c r="BU139">
        <f ca="1">IF(AND($B139&gt;0,SUM(BU$3:BU138)=0,SUM($H139:BT139)=0),$B139,0)</f>
        <v>0</v>
      </c>
      <c r="BV139">
        <f ca="1">IF(AND($B139&gt;0,SUM(BV$3:BV138)=0,SUM($H139:BU139)=0),$B139,0)</f>
        <v>0</v>
      </c>
      <c r="BW139">
        <f ca="1">IF(AND($B139&gt;0,SUM(BW$3:BW138)=0,SUM($H139:BV139)=0),$B139,0)</f>
        <v>0</v>
      </c>
      <c r="BX139">
        <f ca="1">IF(AND($B139&gt;0,SUM(BX$3:BX138)=0,SUM($H139:BW139)=0),$B139,0)</f>
        <v>0</v>
      </c>
      <c r="BY139">
        <f ca="1">IF(AND($B139&gt;0,SUM(BY$3:BY138)=0,SUM($H139:BX139)=0),$B139,0)</f>
        <v>0</v>
      </c>
      <c r="BZ139">
        <f ca="1">IF(AND($B139&gt;0,SUM(BZ$3:BZ138)=0,SUM($H139:BY139)=0),$B139,0)</f>
        <v>0</v>
      </c>
      <c r="CA139">
        <f ca="1">IF(AND($B139&gt;0,SUM(CA$3:CA138)=0,SUM($H139:BZ139)=0),$B139,0)</f>
        <v>0</v>
      </c>
      <c r="CB139">
        <f ca="1">IF(AND($B139&gt;0,SUM(CB$3:CB138)=0,SUM($H139:CA139)=0),$B139,0)</f>
        <v>0</v>
      </c>
      <c r="CC139">
        <f ca="1">IF(AND($B139&gt;0,SUM(CC$3:CC138)=0,SUM($H139:CB139)=0),$B139,0)</f>
        <v>0</v>
      </c>
      <c r="CD139">
        <f ca="1">IF(AND($B139&gt;0,SUM(CD$3:CD138)=0,SUM($H139:CC139)=0),$B139,0)</f>
        <v>0</v>
      </c>
      <c r="CE139">
        <f ca="1">IF(AND($B139&gt;0,SUM(CE$3:CE138)=0,SUM($H139:CD139)=0),$B139,0)</f>
        <v>0</v>
      </c>
      <c r="CF139">
        <f ca="1">IF(AND($B139&gt;0,SUM(CF$3:CF138)=0,SUM($H139:CE139)=0),$B139,0)</f>
        <v>0</v>
      </c>
      <c r="CG139">
        <f ca="1">IF(AND($B139&gt;0,SUM(CG$3:CG138)=0,SUM($H139:CF139)=0),$B139,0)</f>
        <v>0</v>
      </c>
      <c r="CH139">
        <f ca="1">IF(AND($B139&gt;0,SUM(CH$3:CH138)=0,SUM($H139:CG139)=0),$B139,0)</f>
        <v>0</v>
      </c>
      <c r="CI139">
        <f ca="1">IF(AND($B139&gt;0,SUM(CI$3:CI138)=0,SUM($H139:CH139)=0),$B139,0)</f>
        <v>0</v>
      </c>
      <c r="CJ139">
        <f ca="1">IF(AND($B139&gt;0,SUM(CJ$3:CJ138)=0,SUM($H139:CI139)=0),$B139,0)</f>
        <v>0</v>
      </c>
      <c r="CK139">
        <f ca="1">IF(AND($B139&gt;0,SUM(CK$3:CK138)=0,SUM($H139:CJ139)=0),$B139,0)</f>
        <v>0</v>
      </c>
      <c r="CL139">
        <f ca="1">IF(AND($B139&gt;0,SUM(CL$3:CL138)=0,SUM($H139:CK139)=0),$B139,0)</f>
        <v>0</v>
      </c>
      <c r="CM139">
        <f ca="1">IF(AND($B139&gt;0,SUM(CM$3:CM138)=0,SUM($H139:CL139)=0),$B139,0)</f>
        <v>0</v>
      </c>
      <c r="CN139">
        <f ca="1">IF(AND($B139&gt;0,SUM(CN$3:CN138)=0,SUM($H139:CM139)=0),$B139,0)</f>
        <v>0</v>
      </c>
      <c r="CO139">
        <f ca="1">IF(AND($B139&gt;0,SUM(CO$3:CO138)=0,SUM($H139:CN139)=0),$B139,0)</f>
        <v>0</v>
      </c>
      <c r="CP139">
        <f ca="1">IF(AND($B139&gt;0,SUM(CP$3:CP138)=0,SUM($H139:CO139)=0),$B139,0)</f>
        <v>0</v>
      </c>
      <c r="CQ139">
        <f ca="1">IF(AND($B139&gt;0,SUM(CQ$3:CQ138)=0,SUM($H139:CP139)=0),$B139,0)</f>
        <v>0</v>
      </c>
      <c r="CR139">
        <f ca="1">IF(AND($B139&gt;0,SUM(CR$3:CR138)=0,SUM($H139:CQ139)=0),$B139,0)</f>
        <v>0</v>
      </c>
      <c r="CS139">
        <f ca="1">IF(AND($B139&gt;0,SUM(CS$3:CS138)=0,SUM($H139:CR139)=0),$B139,0)</f>
        <v>0</v>
      </c>
      <c r="CT139">
        <f ca="1">IF(AND($B139&gt;0,SUM(CT$3:CT138)=0,SUM($H139:CS139)=0),$B139,0)</f>
        <v>0</v>
      </c>
      <c r="CU139">
        <f ca="1">IF(AND($B139&gt;0,SUM(CU$3:CU138)=0,SUM($H139:CT139)=0),$B139,0)</f>
        <v>0</v>
      </c>
      <c r="CV139">
        <f ca="1">IF(AND($B139&gt;0,SUM(CV$3:CV138)=0,SUM($H139:CU139)=0),$B139,0)</f>
        <v>0</v>
      </c>
      <c r="CW139">
        <f ca="1">IF(AND($B139&gt;0,SUM(CW$3:CW138)=0,SUM($H139:CV139)=0),$B139,0)</f>
        <v>0</v>
      </c>
      <c r="CX139">
        <f ca="1">IF(AND($B139&gt;0,SUM(CX$3:CX138)=0,SUM($H139:CW139)=0),$B139,0)</f>
        <v>0</v>
      </c>
      <c r="CY139">
        <f ca="1">IF(AND($B139&gt;0,SUM(CY$3:CY138)=0,SUM($H139:CX139)=0),$B139,0)</f>
        <v>0</v>
      </c>
      <c r="CZ139">
        <f ca="1">IF(AND($B139&gt;0,SUM(CZ$3:CZ138)=0,SUM($H139:CY139)=0),$B139,0)</f>
        <v>0</v>
      </c>
      <c r="DA139">
        <f ca="1">IF(AND($B139&gt;0,SUM(DA$3:DA138)=0,SUM($H139:CZ139)=0),$B139,0)</f>
        <v>0</v>
      </c>
      <c r="DB139">
        <f ca="1">IF(AND($B139&gt;0,SUM(DB$3:DB138)=0,SUM($H139:DA139)=0),$B139,0)</f>
        <v>0</v>
      </c>
      <c r="DC139">
        <f ca="1">IF(AND($B139&gt;0,SUM(DC$3:DC138)=0,SUM($H139:DB139)=0),$B139,0)</f>
        <v>0</v>
      </c>
      <c r="DD139">
        <f ca="1">IF(AND($B139&gt;0,SUM(DD$3:DD138)=0,SUM($H139:DC139)=0),$B139,0)</f>
        <v>0</v>
      </c>
      <c r="DE139">
        <f ca="1">IF(AND($B139&gt;0,SUM(DE$3:DE138)=0,SUM($H139:DD139)=0),$B139,0)</f>
        <v>0</v>
      </c>
      <c r="DF139">
        <f ca="1">IF(AND($B139&gt;0,SUM(DF$3:DF138)=0,SUM($H139:DE139)=0),$B139,0)</f>
        <v>0</v>
      </c>
      <c r="DG139">
        <f ca="1">IF(AND($B139&gt;0,SUM(DG$3:DG138)=0,SUM($H139:DF139)=0),$B139,0)</f>
        <v>0</v>
      </c>
      <c r="DH139">
        <f ca="1">IF(AND($B139&gt;0,SUM(DH$3:DH138)=0,SUM($H139:DG139)=0),$B139,0)</f>
        <v>0</v>
      </c>
      <c r="DI139">
        <f ca="1">IF(AND($B139&gt;0,SUM(DI$3:DI138)=0,SUM($H139:DH139)=0),$B139,0)</f>
        <v>0</v>
      </c>
      <c r="DJ139">
        <f ca="1">IF(AND($B139&gt;0,SUM(DJ$3:DJ138)=0,SUM($H139:DI139)=0),$B139,0)</f>
        <v>0</v>
      </c>
      <c r="DK139">
        <f ca="1">IF(AND($B139&gt;0,SUM(DK$3:DK138)=0,SUM($H139:DJ139)=0),$B139,0)</f>
        <v>0</v>
      </c>
      <c r="DL139">
        <f ca="1">IF(AND($B139&gt;0,SUM(DL$3:DL138)=0,SUM($H139:DK139)=0),$B139,0)</f>
        <v>0</v>
      </c>
      <c r="DM139">
        <f ca="1">IF(AND($B139&gt;0,SUM(DM$3:DM138)=0,SUM($H139:DL139)=0),$B139,0)</f>
        <v>0</v>
      </c>
      <c r="DN139">
        <f ca="1">IF(AND($B139&gt;0,SUM(DN$3:DN138)=0,SUM($H139:DM139)=0),$B139,0)</f>
        <v>0</v>
      </c>
      <c r="DO139">
        <f ca="1">IF(AND($B139&gt;0,SUM(DO$3:DO138)=0,SUM($H139:DN139)=0),$B139,0)</f>
        <v>0</v>
      </c>
      <c r="DP139">
        <f ca="1">IF(AND($B139&gt;0,SUM(DP$3:DP138)=0,SUM($H139:DO139)=0),$B139,0)</f>
        <v>0</v>
      </c>
      <c r="DQ139">
        <f ca="1">IF(AND($B139&gt;0,SUM(DQ$3:DQ138)=0,SUM($H139:DP139)=0),$B139,0)</f>
        <v>0</v>
      </c>
      <c r="DR139">
        <f ca="1">IF(AND($B139&gt;0,SUM(DR$3:DR138)=0,SUM($H139:DQ139)=0),$B139,0)</f>
        <v>0</v>
      </c>
      <c r="DS139">
        <f ca="1">IF(AND($B139&gt;0,SUM(DS$3:DS138)=0,SUM($H139:DR139)=0),$B139,0)</f>
        <v>0</v>
      </c>
      <c r="DT139">
        <f ca="1">IF(AND($B139&gt;0,SUM(DT$3:DT138)=0,SUM($H139:DS139)=0),$B139,0)</f>
        <v>0</v>
      </c>
      <c r="DU139">
        <f ca="1">IF(AND($B139&gt;0,SUM(DU$3:DU138)=0,SUM($H139:DT139)=0),$B139,0)</f>
        <v>0</v>
      </c>
      <c r="DV139">
        <f ca="1">IF(AND($B139&gt;0,SUM(DV$3:DV138)=0,SUM($H139:DU139)=0),$B139,0)</f>
        <v>0</v>
      </c>
      <c r="DW139">
        <f ca="1">IF(AND($B139&gt;0,SUM(DW$3:DW138)=0,SUM($H139:DV139)=0),$B139,0)</f>
        <v>0</v>
      </c>
      <c r="DX139">
        <f ca="1">IF(AND($B139&gt;0,SUM(DX$3:DX138)=0,SUM($H139:DW139)=0),$B139,0)</f>
        <v>0</v>
      </c>
      <c r="DY139">
        <f ca="1">IF(AND($B139&gt;0,SUM(DY$3:DY138)=0,SUM($H139:DX139)=0),$B139,0)</f>
        <v>0</v>
      </c>
      <c r="DZ139">
        <f ca="1">IF(AND($B139&gt;0,SUM(DZ$3:DZ138)=0,SUM($H139:DY139)=0),$B139,0)</f>
        <v>0</v>
      </c>
      <c r="EA139">
        <f ca="1">IF(AND($B139&gt;0,SUM(EA$3:EA138)=0,SUM($H139:DZ139)=0),$B139,0)</f>
        <v>0</v>
      </c>
      <c r="EB139">
        <f ca="1">IF(AND($B139&gt;0,SUM(EB$3:EB138)=0,SUM($H139:EA139)=0),$B139,0)</f>
        <v>0</v>
      </c>
      <c r="EC139">
        <f ca="1">IF(AND($B139&gt;0,SUM(EC$3:EC138)=0,SUM($H139:EB139)=0),$B139,0)</f>
        <v>0</v>
      </c>
      <c r="ED139">
        <f ca="1">IF(AND($B139&gt;0,SUM(ED$3:ED138)=0,SUM($H139:EC139)=0),$B139,0)</f>
        <v>0</v>
      </c>
      <c r="EE139">
        <f ca="1">IF(AND($B139&gt;0,SUM(EE$3:EE138)=0,SUM($H139:ED139)=0),$B139,0)</f>
        <v>0</v>
      </c>
      <c r="EF139">
        <f ca="1">IF(AND($B139&gt;0,SUM(EF$3:EF138)=0,SUM($H139:EE139)=0),$B139,0)</f>
        <v>0</v>
      </c>
      <c r="EG139">
        <f ca="1">IF(AND($B139&gt;0,SUM(EG$3:EG138)=0,SUM($H139:EF139)=0),$B139,0)</f>
        <v>0</v>
      </c>
      <c r="EH139">
        <f ca="1">IF(AND($B139&gt;0,SUM(EH$3:EH138)=0,SUM($H139:EG139)=0),$B139,0)</f>
        <v>0</v>
      </c>
      <c r="EI139">
        <f ca="1">IF(AND($B139&gt;0,SUM(EI$3:EI138)=0,SUM($H139:EH139)=0),$B139,0)</f>
        <v>0</v>
      </c>
      <c r="EJ139">
        <f ca="1">IF(AND($B139&gt;0,SUM(EJ$3:EJ138)=0,SUM($H139:EI139)=0),$B139,0)</f>
        <v>0</v>
      </c>
      <c r="EK139">
        <f ca="1">IF(AND($B139&gt;0,SUM(EK$3:EK138)=0,SUM($H139:EJ139)=0),$B139,0)</f>
        <v>0</v>
      </c>
      <c r="EL139">
        <f ca="1">IF(AND($B139&gt;0,SUM(EL$3:EL138)=0,SUM($H139:EK139)=0),$B139,0)</f>
        <v>0</v>
      </c>
      <c r="EM139">
        <f ca="1">IF(AND($B139&gt;0,SUM(EM$3:EM138)=0,SUM($H139:EL139)=0),$B139,0)</f>
        <v>0</v>
      </c>
      <c r="EN139">
        <f ca="1">IF(AND($B139&gt;0,SUM(EN$3:EN138)=0,SUM($H139:EM139)=0),$B139,0)</f>
        <v>0</v>
      </c>
      <c r="EO139">
        <f ca="1">IF(AND($B139&gt;0,SUM(EO$3:EO138)=0,SUM($H139:EN139)=0),$B139,0)</f>
        <v>0</v>
      </c>
      <c r="EP139">
        <f ca="1">IF(AND($B139&gt;0,SUM(EP$3:EP138)=0,SUM($H139:EO139)=0),$B139,0)</f>
        <v>0</v>
      </c>
      <c r="EQ139">
        <f ca="1">IF(AND($B139&gt;0,SUM(EQ$3:EQ138)=0,SUM($H139:EP139)=0),$B139,0)</f>
        <v>0</v>
      </c>
      <c r="ER139">
        <f ca="1">IF(AND($B139&gt;0,SUM(ER$3:ER138)=0,SUM($H139:EQ139)=0),$B139,0)</f>
        <v>0</v>
      </c>
      <c r="ES139">
        <f ca="1">IF(AND($B139&gt;0,SUM(ES$3:ES138)=0,SUM($H139:ER139)=0),$B139,0)</f>
        <v>0</v>
      </c>
      <c r="ET139">
        <f ca="1">IF(AND($B139&gt;0,SUM(ET$3:ET138)=0,SUM($H139:ES139)=0),$B139,0)</f>
        <v>0</v>
      </c>
      <c r="EU139">
        <f ca="1">IF(AND($B139&gt;0,SUM(EU$3:EU138)=0,SUM($H139:ET139)=0),$B139,0)</f>
        <v>0</v>
      </c>
      <c r="EV139">
        <f ca="1">IF(AND($B139&gt;0,SUM(EV$3:EV138)=0,SUM($H139:EU139)=0),$B139,0)</f>
        <v>0</v>
      </c>
      <c r="EW139">
        <f ca="1">IF(AND($B139&gt;0,SUM(EW$3:EW138)=0,SUM($H139:EV139)=0),$B139,0)</f>
        <v>0</v>
      </c>
      <c r="EX139">
        <f ca="1">IF(AND($B139&gt;0,SUM(EX$3:EX138)=0,SUM($H139:EW139)=0),$B139,0)</f>
        <v>0</v>
      </c>
      <c r="EY139">
        <f ca="1">IF(AND($B139&gt;0,SUM(EY$3:EY138)=0,SUM($H139:EX139)=0),$B139,0)</f>
        <v>0</v>
      </c>
      <c r="EZ139">
        <f ca="1">IF(AND($B139&gt;0,SUM(EZ$3:EZ138)=0,SUM($H139:EY139)=0),$B139,0)</f>
        <v>0</v>
      </c>
      <c r="FA139">
        <f ca="1">IF(AND($B139&gt;0,SUM(FA$3:FA138)=0,SUM($H139:EZ139)=0),$B139,0)</f>
        <v>0</v>
      </c>
      <c r="FB139">
        <f ca="1">IF(AND($B139&gt;0,SUM(FB$3:FB138)=0,SUM($H139:FA139)=0),$B139,0)</f>
        <v>0</v>
      </c>
      <c r="FC139">
        <f ca="1">IF(AND($B139&gt;0,SUM(FC$3:FC138)=0,SUM($H139:FB139)=0),$B139,0)</f>
        <v>0</v>
      </c>
      <c r="FD139">
        <f ca="1">IF(AND($B139&gt;0,SUM(FD$3:FD138)=0,SUM($H139:FC139)=0),$B139,0)</f>
        <v>0</v>
      </c>
      <c r="FE139">
        <f ca="1">IF(AND($B139&gt;0,SUM(FE$3:FE138)=0,SUM($H139:FD139)=0),$B139,0)</f>
        <v>0</v>
      </c>
      <c r="FF139">
        <f ca="1">IF(AND($B139&gt;0,SUM(FF$3:FF138)=0,SUM($H139:FE139)=0),$B139,0)</f>
        <v>0</v>
      </c>
      <c r="FG139">
        <f ca="1">IF(AND($B139&gt;0,SUM(FG$3:FG138)=0,SUM($H139:FF139)=0),$B139,0)</f>
        <v>0</v>
      </c>
      <c r="FH139">
        <f ca="1">IF(AND($B139&gt;0,SUM(FH$3:FH138)=0,SUM($H139:FG139)=0),$B139,0)</f>
        <v>0</v>
      </c>
      <c r="FI139">
        <f ca="1">IF(AND($B139&gt;0,SUM(FI$3:FI138)=0,SUM($H139:FH139)=0),$B139,0)</f>
        <v>0</v>
      </c>
      <c r="FJ139">
        <f ca="1">IF(AND($B139&gt;0,SUM(FJ$3:FJ138)=0,SUM($H139:FI139)=0),$B139,0)</f>
        <v>0</v>
      </c>
      <c r="FK139">
        <f ca="1">IF(AND($B139&gt;0,SUM(FK$3:FK138)=0,SUM($H139:FJ139)=0),$B139,0)</f>
        <v>0</v>
      </c>
      <c r="FL139">
        <f ca="1">IF(AND($B139&gt;0,SUM(FL$3:FL138)=0,SUM($H139:FK139)=0),$B139,0)</f>
        <v>0</v>
      </c>
      <c r="FM139">
        <f ca="1">IF(AND($B139&gt;0,SUM(FM$3:FM138)=0,SUM($H139:FL139)=0),$B139,0)</f>
        <v>0</v>
      </c>
      <c r="FN139">
        <f ca="1">IF(AND($B139&gt;0,SUM(FN$3:FN138)=0,SUM($H139:FM139)=0),$B139,0)</f>
        <v>0</v>
      </c>
      <c r="FS139" s="67" t="str">
        <f ca="1">Valintaohjelma!$C15</f>
        <v>Lattiajalusta     *** Ei Saatavilla***</v>
      </c>
      <c r="FT139" s="67" t="str">
        <f ca="1">Valintaohjelma!$F15</f>
        <v/>
      </c>
      <c r="FU139" s="342" t="str">
        <f>""</f>
        <v/>
      </c>
      <c r="FV139" s="67" t="str">
        <f ca="1">Valintaohjelma!$I15</f>
        <v xml:space="preserve">     *** Ei Saatavilla***</v>
      </c>
      <c r="FY139" s="67" t="str">
        <f ca="1">Valintaohjelma!$C15</f>
        <v>Lattiajalusta     *** Ei Saatavilla***</v>
      </c>
      <c r="FZ139" s="67" t="str">
        <f ca="1">Valintaohjelma!$F15</f>
        <v/>
      </c>
      <c r="GA139" s="67" t="str">
        <f>""</f>
        <v/>
      </c>
      <c r="GB139" s="67" t="str">
        <f ca="1">Valintaohjelma!$I15</f>
        <v xml:space="preserve">     *** Ei Saatavilla***</v>
      </c>
      <c r="GE139" s="67" t="str">
        <f ca="1">Valintaohjelma!$C15</f>
        <v>Lattiajalusta     *** Ei Saatavilla***</v>
      </c>
      <c r="GF139" s="67" t="str">
        <f ca="1">Valintaohjelma!$F15</f>
        <v/>
      </c>
      <c r="GG139" s="67" t="str">
        <f>""</f>
        <v/>
      </c>
      <c r="GH139" s="67" t="str">
        <f ca="1">Valintaohjelma!$I15</f>
        <v xml:space="preserve">     *** Ei Saatavilla***</v>
      </c>
    </row>
    <row r="140" spans="1:190" ht="15.75" thickBot="1" x14ac:dyDescent="0.3">
      <c r="A140">
        <v>140</v>
      </c>
      <c r="B140" s="71">
        <v>0</v>
      </c>
      <c r="C140" s="240" t="str">
        <f t="shared" ca="1" si="22"/>
        <v>Peitelevyt uppoasennukseen     *** Ei Saatavilla***</v>
      </c>
      <c r="D140" s="240" t="str">
        <f t="shared" ca="1" si="23"/>
        <v/>
      </c>
      <c r="E140" s="240" t="str">
        <f t="shared" ca="1" si="24"/>
        <v/>
      </c>
      <c r="F140" s="240" t="str">
        <f t="shared" ca="1" si="25"/>
        <v xml:space="preserve">     *** Ei Saatavilla***</v>
      </c>
      <c r="G140" s="47">
        <f ca="1">INDEX($I$2:$FN$2,ROWS(G$2:G140))</f>
        <v>0</v>
      </c>
      <c r="H140">
        <v>0</v>
      </c>
      <c r="I140">
        <f ca="1">IF(AND($B140&gt;0,SUM(I$3:I139)=0,SUM($H140:H140)=0),$B140,0)</f>
        <v>0</v>
      </c>
      <c r="J140">
        <f ca="1">IF(AND($B140&gt;0,SUM(J$3:J139)=0,SUM($H140:I140)=0),$B140,0)</f>
        <v>0</v>
      </c>
      <c r="K140">
        <f ca="1">IF(AND($B140&gt;0,SUM(K$3:K139)=0,SUM($H140:J140)=0),$B140,0)</f>
        <v>0</v>
      </c>
      <c r="L140">
        <f ca="1">IF(AND($B140&gt;0,SUM(L$3:L139)=0,SUM($H140:K140)=0),$B140,0)</f>
        <v>0</v>
      </c>
      <c r="M140">
        <f ca="1">IF(AND($B140&gt;0,SUM(M$3:M139)=0,SUM($H140:L140)=0),$B140,0)</f>
        <v>0</v>
      </c>
      <c r="N140">
        <f ca="1">IF(AND($B140&gt;0,SUM(N$3:N139)=0,SUM($H140:M140)=0),$B140,0)</f>
        <v>0</v>
      </c>
      <c r="O140">
        <f ca="1">IF(AND($B140&gt;0,SUM(O$3:O139)=0,SUM($H140:N140)=0),$B140,0)</f>
        <v>0</v>
      </c>
      <c r="P140">
        <f ca="1">IF(AND($B140&gt;0,SUM(P$3:P139)=0,SUM($H140:O140)=0),$B140,0)</f>
        <v>0</v>
      </c>
      <c r="Q140">
        <f ca="1">IF(AND($B140&gt;0,SUM(Q$3:Q139)=0,SUM($H140:P140)=0),$B140,0)</f>
        <v>0</v>
      </c>
      <c r="R140">
        <f ca="1">IF(AND($B140&gt;0,SUM(R$3:R139)=0,SUM($H140:Q140)=0),$B140,0)</f>
        <v>0</v>
      </c>
      <c r="S140">
        <f ca="1">IF(AND($B140&gt;0,SUM(S$3:S139)=0,SUM($H140:R140)=0),$B140,0)</f>
        <v>0</v>
      </c>
      <c r="T140">
        <f ca="1">IF(AND($B140&gt;0,SUM(T$3:T139)=0,SUM($H140:S140)=0),$B140,0)</f>
        <v>0</v>
      </c>
      <c r="U140">
        <f ca="1">IF(AND($B140&gt;0,SUM(U$3:U139)=0,SUM($H140:T140)=0),$B140,0)</f>
        <v>0</v>
      </c>
      <c r="V140">
        <f ca="1">IF(AND($B140&gt;0,SUM(V$3:V139)=0,SUM($H140:U140)=0),$B140,0)</f>
        <v>0</v>
      </c>
      <c r="W140">
        <f ca="1">IF(AND($B140&gt;0,SUM(W$3:W139)=0,SUM($H140:V140)=0),$B140,0)</f>
        <v>0</v>
      </c>
      <c r="X140">
        <f ca="1">IF(AND($B140&gt;0,SUM(X$3:X139)=0,SUM($H140:W140)=0),$B140,0)</f>
        <v>0</v>
      </c>
      <c r="Y140">
        <f ca="1">IF(AND($B140&gt;0,SUM(Y$3:Y139)=0,SUM($H140:X140)=0),$B140,0)</f>
        <v>0</v>
      </c>
      <c r="Z140">
        <f ca="1">IF(AND($B140&gt;0,SUM(Z$3:Z139)=0,SUM($H140:Y140)=0),$B140,0)</f>
        <v>0</v>
      </c>
      <c r="AA140">
        <f ca="1">IF(AND($B140&gt;0,SUM(AA$3:AA139)=0,SUM($H140:Z140)=0),$B140,0)</f>
        <v>0</v>
      </c>
      <c r="AB140">
        <f ca="1">IF(AND($B140&gt;0,SUM(AB$3:AB139)=0,SUM($H140:AA140)=0),$B140,0)</f>
        <v>0</v>
      </c>
      <c r="AC140">
        <f ca="1">IF(AND($B140&gt;0,SUM(AC$3:AC139)=0,SUM($H140:AB140)=0),$B140,0)</f>
        <v>0</v>
      </c>
      <c r="AD140">
        <f ca="1">IF(AND($B140&gt;0,SUM(AD$3:AD139)=0,SUM($H140:AC140)=0),$B140,0)</f>
        <v>0</v>
      </c>
      <c r="AE140">
        <f ca="1">IF(AND($B140&gt;0,SUM(AE$3:AE139)=0,SUM($H140:AD140)=0),$B140,0)</f>
        <v>0</v>
      </c>
      <c r="AF140">
        <f ca="1">IF(AND($B140&gt;0,SUM(AF$3:AF139)=0,SUM($H140:AE140)=0),$B140,0)</f>
        <v>0</v>
      </c>
      <c r="AG140">
        <f ca="1">IF(AND($B140&gt;0,SUM(AG$3:AG139)=0,SUM($H140:AF140)=0),$B140,0)</f>
        <v>0</v>
      </c>
      <c r="AH140">
        <f ca="1">IF(AND($B140&gt;0,SUM(AH$3:AH139)=0,SUM($H140:AG140)=0),$B140,0)</f>
        <v>0</v>
      </c>
      <c r="AI140">
        <f ca="1">IF(AND($B140&gt;0,SUM(AI$3:AI139)=0,SUM($H140:AH140)=0),$B140,0)</f>
        <v>0</v>
      </c>
      <c r="AJ140">
        <f ca="1">IF(AND($B140&gt;0,SUM(AJ$3:AJ139)=0,SUM($H140:AI140)=0),$B140,0)</f>
        <v>0</v>
      </c>
      <c r="AK140">
        <f ca="1">IF(AND($B140&gt;0,SUM(AK$3:AK139)=0,SUM($H140:AJ140)=0),$B140,0)</f>
        <v>0</v>
      </c>
      <c r="AL140">
        <f ca="1">IF(AND($B140&gt;0,SUM(AL$3:AL139)=0,SUM($H140:AK140)=0),$B140,0)</f>
        <v>0</v>
      </c>
      <c r="AM140">
        <f ca="1">IF(AND($B140&gt;0,SUM(AM$3:AM139)=0,SUM($H140:AL140)=0),$B140,0)</f>
        <v>0</v>
      </c>
      <c r="AN140">
        <f ca="1">IF(AND($B140&gt;0,SUM(AN$3:AN139)=0,SUM($H140:AM140)=0),$B140,0)</f>
        <v>0</v>
      </c>
      <c r="AO140">
        <f ca="1">IF(AND($B140&gt;0,SUM(AO$3:AO139)=0,SUM($H140:AN140)=0),$B140,0)</f>
        <v>0</v>
      </c>
      <c r="AP140">
        <f ca="1">IF(AND($B140&gt;0,SUM(AP$3:AP139)=0,SUM($H140:AO140)=0),$B140,0)</f>
        <v>0</v>
      </c>
      <c r="AQ140">
        <f ca="1">IF(AND($B140&gt;0,SUM(AQ$3:AQ139)=0,SUM($H140:AP140)=0),$B140,0)</f>
        <v>0</v>
      </c>
      <c r="AR140">
        <f ca="1">IF(AND($B140&gt;0,SUM(AR$3:AR139)=0,SUM($H140:AQ140)=0),$B140,0)</f>
        <v>0</v>
      </c>
      <c r="AS140">
        <f ca="1">IF(AND($B140&gt;0,SUM(AS$3:AS139)=0,SUM($H140:AR140)=0),$B140,0)</f>
        <v>0</v>
      </c>
      <c r="AT140">
        <f ca="1">IF(AND($B140&gt;0,SUM(AT$3:AT139)=0,SUM($H140:AS140)=0),$B140,0)</f>
        <v>0</v>
      </c>
      <c r="AU140">
        <f ca="1">IF(AND($B140&gt;0,SUM(AU$3:AU139)=0,SUM($H140:AT140)=0),$B140,0)</f>
        <v>0</v>
      </c>
      <c r="AV140">
        <f ca="1">IF(AND($B140&gt;0,SUM(AV$3:AV139)=0,SUM($H140:AU140)=0),$B140,0)</f>
        <v>0</v>
      </c>
      <c r="AW140">
        <f ca="1">IF(AND($B140&gt;0,SUM(AW$3:AW139)=0,SUM($H140:AV140)=0),$B140,0)</f>
        <v>0</v>
      </c>
      <c r="AX140">
        <f ca="1">IF(AND($B140&gt;0,SUM(AX$3:AX139)=0,SUM($H140:AW140)=0),$B140,0)</f>
        <v>0</v>
      </c>
      <c r="AY140">
        <f ca="1">IF(AND($B140&gt;0,SUM(AY$3:AY139)=0,SUM($H140:AX140)=0),$B140,0)</f>
        <v>0</v>
      </c>
      <c r="AZ140">
        <f ca="1">IF(AND($B140&gt;0,SUM(AZ$3:AZ139)=0,SUM($H140:AY140)=0),$B140,0)</f>
        <v>0</v>
      </c>
      <c r="BA140">
        <f ca="1">IF(AND($B140&gt;0,SUM(BA$3:BA139)=0,SUM($H140:AZ140)=0),$B140,0)</f>
        <v>0</v>
      </c>
      <c r="BB140">
        <f ca="1">IF(AND($B140&gt;0,SUM(BB$3:BB139)=0,SUM($H140:BA140)=0),$B140,0)</f>
        <v>0</v>
      </c>
      <c r="BC140">
        <f ca="1">IF(AND($B140&gt;0,SUM(BC$3:BC139)=0,SUM($H140:BB140)=0),$B140,0)</f>
        <v>0</v>
      </c>
      <c r="BD140">
        <f ca="1">IF(AND($B140&gt;0,SUM(BD$3:BD139)=0,SUM($H140:BC140)=0),$B140,0)</f>
        <v>0</v>
      </c>
      <c r="BE140">
        <f ca="1">IF(AND($B140&gt;0,SUM(BE$3:BE139)=0,SUM($H140:BD140)=0),$B140,0)</f>
        <v>0</v>
      </c>
      <c r="BF140">
        <f ca="1">IF(AND($B140&gt;0,SUM(BF$3:BF139)=0,SUM($H140:BE140)=0),$B140,0)</f>
        <v>0</v>
      </c>
      <c r="BG140">
        <f ca="1">IF(AND($B140&gt;0,SUM(BG$3:BG139)=0,SUM($H140:BF140)=0),$B140,0)</f>
        <v>0</v>
      </c>
      <c r="BH140">
        <f ca="1">IF(AND($B140&gt;0,SUM(BH$3:BH139)=0,SUM($H140:BG140)=0),$B140,0)</f>
        <v>0</v>
      </c>
      <c r="BI140">
        <f ca="1">IF(AND($B140&gt;0,SUM(BI$3:BI139)=0,SUM($H140:BH140)=0),$B140,0)</f>
        <v>0</v>
      </c>
      <c r="BJ140">
        <f ca="1">IF(AND($B140&gt;0,SUM(BJ$3:BJ139)=0,SUM($H140:BI140)=0),$B140,0)</f>
        <v>0</v>
      </c>
      <c r="BK140">
        <f ca="1">IF(AND($B140&gt;0,SUM(BK$3:BK139)=0,SUM($H140:BJ140)=0),$B140,0)</f>
        <v>0</v>
      </c>
      <c r="BL140">
        <f ca="1">IF(AND($B140&gt;0,SUM(BL$3:BL139)=0,SUM($H140:BK140)=0),$B140,0)</f>
        <v>0</v>
      </c>
      <c r="BM140">
        <f ca="1">IF(AND($B140&gt;0,SUM(BM$3:BM139)=0,SUM($H140:BL140)=0),$B140,0)</f>
        <v>0</v>
      </c>
      <c r="BN140">
        <f ca="1">IF(AND($B140&gt;0,SUM(BN$3:BN139)=0,SUM($H140:BM140)=0),$B140,0)</f>
        <v>0</v>
      </c>
      <c r="BO140">
        <f ca="1">IF(AND($B140&gt;0,SUM(BO$3:BO139)=0,SUM($H140:BN140)=0),$B140,0)</f>
        <v>0</v>
      </c>
      <c r="BP140">
        <f ca="1">IF(AND($B140&gt;0,SUM(BP$3:BP139)=0,SUM($H140:BO140)=0),$B140,0)</f>
        <v>0</v>
      </c>
      <c r="BQ140">
        <f ca="1">IF(AND($B140&gt;0,SUM(BQ$3:BQ139)=0,SUM($H140:BP140)=0),$B140,0)</f>
        <v>0</v>
      </c>
      <c r="BR140">
        <f ca="1">IF(AND($B140&gt;0,SUM(BR$3:BR139)=0,SUM($H140:BQ140)=0),$B140,0)</f>
        <v>0</v>
      </c>
      <c r="BS140">
        <f ca="1">IF(AND($B140&gt;0,SUM(BS$3:BS139)=0,SUM($H140:BR140)=0),$B140,0)</f>
        <v>0</v>
      </c>
      <c r="BT140">
        <f ca="1">IF(AND($B140&gt;0,SUM(BT$3:BT139)=0,SUM($H140:BS140)=0),$B140,0)</f>
        <v>0</v>
      </c>
      <c r="BU140">
        <f ca="1">IF(AND($B140&gt;0,SUM(BU$3:BU139)=0,SUM($H140:BT140)=0),$B140,0)</f>
        <v>0</v>
      </c>
      <c r="BV140">
        <f ca="1">IF(AND($B140&gt;0,SUM(BV$3:BV139)=0,SUM($H140:BU140)=0),$B140,0)</f>
        <v>0</v>
      </c>
      <c r="BW140">
        <f ca="1">IF(AND($B140&gt;0,SUM(BW$3:BW139)=0,SUM($H140:BV140)=0),$B140,0)</f>
        <v>0</v>
      </c>
      <c r="BX140">
        <f ca="1">IF(AND($B140&gt;0,SUM(BX$3:BX139)=0,SUM($H140:BW140)=0),$B140,0)</f>
        <v>0</v>
      </c>
      <c r="BY140">
        <f ca="1">IF(AND($B140&gt;0,SUM(BY$3:BY139)=0,SUM($H140:BX140)=0),$B140,0)</f>
        <v>0</v>
      </c>
      <c r="BZ140">
        <f ca="1">IF(AND($B140&gt;0,SUM(BZ$3:BZ139)=0,SUM($H140:BY140)=0),$B140,0)</f>
        <v>0</v>
      </c>
      <c r="CA140">
        <f ca="1">IF(AND($B140&gt;0,SUM(CA$3:CA139)=0,SUM($H140:BZ140)=0),$B140,0)</f>
        <v>0</v>
      </c>
      <c r="CB140">
        <f ca="1">IF(AND($B140&gt;0,SUM(CB$3:CB139)=0,SUM($H140:CA140)=0),$B140,0)</f>
        <v>0</v>
      </c>
      <c r="CC140">
        <f ca="1">IF(AND($B140&gt;0,SUM(CC$3:CC139)=0,SUM($H140:CB140)=0),$B140,0)</f>
        <v>0</v>
      </c>
      <c r="CD140">
        <f ca="1">IF(AND($B140&gt;0,SUM(CD$3:CD139)=0,SUM($H140:CC140)=0),$B140,0)</f>
        <v>0</v>
      </c>
      <c r="CE140">
        <f ca="1">IF(AND($B140&gt;0,SUM(CE$3:CE139)=0,SUM($H140:CD140)=0),$B140,0)</f>
        <v>0</v>
      </c>
      <c r="CF140">
        <f ca="1">IF(AND($B140&gt;0,SUM(CF$3:CF139)=0,SUM($H140:CE140)=0),$B140,0)</f>
        <v>0</v>
      </c>
      <c r="CG140">
        <f ca="1">IF(AND($B140&gt;0,SUM(CG$3:CG139)=0,SUM($H140:CF140)=0),$B140,0)</f>
        <v>0</v>
      </c>
      <c r="CH140">
        <f ca="1">IF(AND($B140&gt;0,SUM(CH$3:CH139)=0,SUM($H140:CG140)=0),$B140,0)</f>
        <v>0</v>
      </c>
      <c r="CI140">
        <f ca="1">IF(AND($B140&gt;0,SUM(CI$3:CI139)=0,SUM($H140:CH140)=0),$B140,0)</f>
        <v>0</v>
      </c>
      <c r="CJ140">
        <f ca="1">IF(AND($B140&gt;0,SUM(CJ$3:CJ139)=0,SUM($H140:CI140)=0),$B140,0)</f>
        <v>0</v>
      </c>
      <c r="CK140">
        <f ca="1">IF(AND($B140&gt;0,SUM(CK$3:CK139)=0,SUM($H140:CJ140)=0),$B140,0)</f>
        <v>0</v>
      </c>
      <c r="CL140">
        <f ca="1">IF(AND($B140&gt;0,SUM(CL$3:CL139)=0,SUM($H140:CK140)=0),$B140,0)</f>
        <v>0</v>
      </c>
      <c r="CM140">
        <f ca="1">IF(AND($B140&gt;0,SUM(CM$3:CM139)=0,SUM($H140:CL140)=0),$B140,0)</f>
        <v>0</v>
      </c>
      <c r="CN140">
        <f ca="1">IF(AND($B140&gt;0,SUM(CN$3:CN139)=0,SUM($H140:CM140)=0),$B140,0)</f>
        <v>0</v>
      </c>
      <c r="CO140">
        <f ca="1">IF(AND($B140&gt;0,SUM(CO$3:CO139)=0,SUM($H140:CN140)=0),$B140,0)</f>
        <v>0</v>
      </c>
      <c r="CP140">
        <f ca="1">IF(AND($B140&gt;0,SUM(CP$3:CP139)=0,SUM($H140:CO140)=0),$B140,0)</f>
        <v>0</v>
      </c>
      <c r="CQ140">
        <f ca="1">IF(AND($B140&gt;0,SUM(CQ$3:CQ139)=0,SUM($H140:CP140)=0),$B140,0)</f>
        <v>0</v>
      </c>
      <c r="CR140">
        <f ca="1">IF(AND($B140&gt;0,SUM(CR$3:CR139)=0,SUM($H140:CQ140)=0),$B140,0)</f>
        <v>0</v>
      </c>
      <c r="CS140">
        <f ca="1">IF(AND($B140&gt;0,SUM(CS$3:CS139)=0,SUM($H140:CR140)=0),$B140,0)</f>
        <v>0</v>
      </c>
      <c r="CT140">
        <f ca="1">IF(AND($B140&gt;0,SUM(CT$3:CT139)=0,SUM($H140:CS140)=0),$B140,0)</f>
        <v>0</v>
      </c>
      <c r="CU140">
        <f ca="1">IF(AND($B140&gt;0,SUM(CU$3:CU139)=0,SUM($H140:CT140)=0),$B140,0)</f>
        <v>0</v>
      </c>
      <c r="CV140">
        <f ca="1">IF(AND($B140&gt;0,SUM(CV$3:CV139)=0,SUM($H140:CU140)=0),$B140,0)</f>
        <v>0</v>
      </c>
      <c r="CW140">
        <f ca="1">IF(AND($B140&gt;0,SUM(CW$3:CW139)=0,SUM($H140:CV140)=0),$B140,0)</f>
        <v>0</v>
      </c>
      <c r="CX140">
        <f ca="1">IF(AND($B140&gt;0,SUM(CX$3:CX139)=0,SUM($H140:CW140)=0),$B140,0)</f>
        <v>0</v>
      </c>
      <c r="CY140">
        <f ca="1">IF(AND($B140&gt;0,SUM(CY$3:CY139)=0,SUM($H140:CX140)=0),$B140,0)</f>
        <v>0</v>
      </c>
      <c r="CZ140">
        <f ca="1">IF(AND($B140&gt;0,SUM(CZ$3:CZ139)=0,SUM($H140:CY140)=0),$B140,0)</f>
        <v>0</v>
      </c>
      <c r="DA140">
        <f ca="1">IF(AND($B140&gt;0,SUM(DA$3:DA139)=0,SUM($H140:CZ140)=0),$B140,0)</f>
        <v>0</v>
      </c>
      <c r="DB140">
        <f ca="1">IF(AND($B140&gt;0,SUM(DB$3:DB139)=0,SUM($H140:DA140)=0),$B140,0)</f>
        <v>0</v>
      </c>
      <c r="DC140">
        <f ca="1">IF(AND($B140&gt;0,SUM(DC$3:DC139)=0,SUM($H140:DB140)=0),$B140,0)</f>
        <v>0</v>
      </c>
      <c r="DD140">
        <f ca="1">IF(AND($B140&gt;0,SUM(DD$3:DD139)=0,SUM($H140:DC140)=0),$B140,0)</f>
        <v>0</v>
      </c>
      <c r="DE140">
        <f ca="1">IF(AND($B140&gt;0,SUM(DE$3:DE139)=0,SUM($H140:DD140)=0),$B140,0)</f>
        <v>0</v>
      </c>
      <c r="DF140">
        <f ca="1">IF(AND($B140&gt;0,SUM(DF$3:DF139)=0,SUM($H140:DE140)=0),$B140,0)</f>
        <v>0</v>
      </c>
      <c r="DG140">
        <f ca="1">IF(AND($B140&gt;0,SUM(DG$3:DG139)=0,SUM($H140:DF140)=0),$B140,0)</f>
        <v>0</v>
      </c>
      <c r="DH140">
        <f ca="1">IF(AND($B140&gt;0,SUM(DH$3:DH139)=0,SUM($H140:DG140)=0),$B140,0)</f>
        <v>0</v>
      </c>
      <c r="DI140">
        <f ca="1">IF(AND($B140&gt;0,SUM(DI$3:DI139)=0,SUM($H140:DH140)=0),$B140,0)</f>
        <v>0</v>
      </c>
      <c r="DJ140">
        <f ca="1">IF(AND($B140&gt;0,SUM(DJ$3:DJ139)=0,SUM($H140:DI140)=0),$B140,0)</f>
        <v>0</v>
      </c>
      <c r="DK140">
        <f ca="1">IF(AND($B140&gt;0,SUM(DK$3:DK139)=0,SUM($H140:DJ140)=0),$B140,0)</f>
        <v>0</v>
      </c>
      <c r="DL140">
        <f ca="1">IF(AND($B140&gt;0,SUM(DL$3:DL139)=0,SUM($H140:DK140)=0),$B140,0)</f>
        <v>0</v>
      </c>
      <c r="DM140">
        <f ca="1">IF(AND($B140&gt;0,SUM(DM$3:DM139)=0,SUM($H140:DL140)=0),$B140,0)</f>
        <v>0</v>
      </c>
      <c r="DN140">
        <f ca="1">IF(AND($B140&gt;0,SUM(DN$3:DN139)=0,SUM($H140:DM140)=0),$B140,0)</f>
        <v>0</v>
      </c>
      <c r="DO140">
        <f ca="1">IF(AND($B140&gt;0,SUM(DO$3:DO139)=0,SUM($H140:DN140)=0),$B140,0)</f>
        <v>0</v>
      </c>
      <c r="DP140">
        <f ca="1">IF(AND($B140&gt;0,SUM(DP$3:DP139)=0,SUM($H140:DO140)=0),$B140,0)</f>
        <v>0</v>
      </c>
      <c r="DQ140">
        <f ca="1">IF(AND($B140&gt;0,SUM(DQ$3:DQ139)=0,SUM($H140:DP140)=0),$B140,0)</f>
        <v>0</v>
      </c>
      <c r="DR140">
        <f ca="1">IF(AND($B140&gt;0,SUM(DR$3:DR139)=0,SUM($H140:DQ140)=0),$B140,0)</f>
        <v>0</v>
      </c>
      <c r="DS140">
        <f ca="1">IF(AND($B140&gt;0,SUM(DS$3:DS139)=0,SUM($H140:DR140)=0),$B140,0)</f>
        <v>0</v>
      </c>
      <c r="DT140">
        <f ca="1">IF(AND($B140&gt;0,SUM(DT$3:DT139)=0,SUM($H140:DS140)=0),$B140,0)</f>
        <v>0</v>
      </c>
      <c r="DU140">
        <f ca="1">IF(AND($B140&gt;0,SUM(DU$3:DU139)=0,SUM($H140:DT140)=0),$B140,0)</f>
        <v>0</v>
      </c>
      <c r="DV140">
        <f ca="1">IF(AND($B140&gt;0,SUM(DV$3:DV139)=0,SUM($H140:DU140)=0),$B140,0)</f>
        <v>0</v>
      </c>
      <c r="DW140">
        <f ca="1">IF(AND($B140&gt;0,SUM(DW$3:DW139)=0,SUM($H140:DV140)=0),$B140,0)</f>
        <v>0</v>
      </c>
      <c r="DX140">
        <f ca="1">IF(AND($B140&gt;0,SUM(DX$3:DX139)=0,SUM($H140:DW140)=0),$B140,0)</f>
        <v>0</v>
      </c>
      <c r="DY140">
        <f ca="1">IF(AND($B140&gt;0,SUM(DY$3:DY139)=0,SUM($H140:DX140)=0),$B140,0)</f>
        <v>0</v>
      </c>
      <c r="DZ140">
        <f ca="1">IF(AND($B140&gt;0,SUM(DZ$3:DZ139)=0,SUM($H140:DY140)=0),$B140,0)</f>
        <v>0</v>
      </c>
      <c r="EA140">
        <f ca="1">IF(AND($B140&gt;0,SUM(EA$3:EA139)=0,SUM($H140:DZ140)=0),$B140,0)</f>
        <v>0</v>
      </c>
      <c r="EB140">
        <f ca="1">IF(AND($B140&gt;0,SUM(EB$3:EB139)=0,SUM($H140:EA140)=0),$B140,0)</f>
        <v>0</v>
      </c>
      <c r="EC140">
        <f ca="1">IF(AND($B140&gt;0,SUM(EC$3:EC139)=0,SUM($H140:EB140)=0),$B140,0)</f>
        <v>0</v>
      </c>
      <c r="ED140">
        <f ca="1">IF(AND($B140&gt;0,SUM(ED$3:ED139)=0,SUM($H140:EC140)=0),$B140,0)</f>
        <v>0</v>
      </c>
      <c r="EE140">
        <f ca="1">IF(AND($B140&gt;0,SUM(EE$3:EE139)=0,SUM($H140:ED140)=0),$B140,0)</f>
        <v>0</v>
      </c>
      <c r="EF140">
        <f ca="1">IF(AND($B140&gt;0,SUM(EF$3:EF139)=0,SUM($H140:EE140)=0),$B140,0)</f>
        <v>0</v>
      </c>
      <c r="EG140">
        <f ca="1">IF(AND($B140&gt;0,SUM(EG$3:EG139)=0,SUM($H140:EF140)=0),$B140,0)</f>
        <v>0</v>
      </c>
      <c r="EH140">
        <f ca="1">IF(AND($B140&gt;0,SUM(EH$3:EH139)=0,SUM($H140:EG140)=0),$B140,0)</f>
        <v>0</v>
      </c>
      <c r="EI140">
        <f ca="1">IF(AND($B140&gt;0,SUM(EI$3:EI139)=0,SUM($H140:EH140)=0),$B140,0)</f>
        <v>0</v>
      </c>
      <c r="EJ140">
        <f ca="1">IF(AND($B140&gt;0,SUM(EJ$3:EJ139)=0,SUM($H140:EI140)=0),$B140,0)</f>
        <v>0</v>
      </c>
      <c r="EK140">
        <f ca="1">IF(AND($B140&gt;0,SUM(EK$3:EK139)=0,SUM($H140:EJ140)=0),$B140,0)</f>
        <v>0</v>
      </c>
      <c r="EL140">
        <f ca="1">IF(AND($B140&gt;0,SUM(EL$3:EL139)=0,SUM($H140:EK140)=0),$B140,0)</f>
        <v>0</v>
      </c>
      <c r="EM140">
        <f ca="1">IF(AND($B140&gt;0,SUM(EM$3:EM139)=0,SUM($H140:EL140)=0),$B140,0)</f>
        <v>0</v>
      </c>
      <c r="EN140">
        <f ca="1">IF(AND($B140&gt;0,SUM(EN$3:EN139)=0,SUM($H140:EM140)=0),$B140,0)</f>
        <v>0</v>
      </c>
      <c r="EO140">
        <f ca="1">IF(AND($B140&gt;0,SUM(EO$3:EO139)=0,SUM($H140:EN140)=0),$B140,0)</f>
        <v>0</v>
      </c>
      <c r="EP140">
        <f ca="1">IF(AND($B140&gt;0,SUM(EP$3:EP139)=0,SUM($H140:EO140)=0),$B140,0)</f>
        <v>0</v>
      </c>
      <c r="EQ140">
        <f ca="1">IF(AND($B140&gt;0,SUM(EQ$3:EQ139)=0,SUM($H140:EP140)=0),$B140,0)</f>
        <v>0</v>
      </c>
      <c r="ER140">
        <f ca="1">IF(AND($B140&gt;0,SUM(ER$3:ER139)=0,SUM($H140:EQ140)=0),$B140,0)</f>
        <v>0</v>
      </c>
      <c r="ES140">
        <f ca="1">IF(AND($B140&gt;0,SUM(ES$3:ES139)=0,SUM($H140:ER140)=0),$B140,0)</f>
        <v>0</v>
      </c>
      <c r="ET140">
        <f ca="1">IF(AND($B140&gt;0,SUM(ET$3:ET139)=0,SUM($H140:ES140)=0),$B140,0)</f>
        <v>0</v>
      </c>
      <c r="EU140">
        <f ca="1">IF(AND($B140&gt;0,SUM(EU$3:EU139)=0,SUM($H140:ET140)=0),$B140,0)</f>
        <v>0</v>
      </c>
      <c r="EV140">
        <f ca="1">IF(AND($B140&gt;0,SUM(EV$3:EV139)=0,SUM($H140:EU140)=0),$B140,0)</f>
        <v>0</v>
      </c>
      <c r="EW140">
        <f ca="1">IF(AND($B140&gt;0,SUM(EW$3:EW139)=0,SUM($H140:EV140)=0),$B140,0)</f>
        <v>0</v>
      </c>
      <c r="EX140">
        <f ca="1">IF(AND($B140&gt;0,SUM(EX$3:EX139)=0,SUM($H140:EW140)=0),$B140,0)</f>
        <v>0</v>
      </c>
      <c r="EY140">
        <f ca="1">IF(AND($B140&gt;0,SUM(EY$3:EY139)=0,SUM($H140:EX140)=0),$B140,0)</f>
        <v>0</v>
      </c>
      <c r="EZ140">
        <f ca="1">IF(AND($B140&gt;0,SUM(EZ$3:EZ139)=0,SUM($H140:EY140)=0),$B140,0)</f>
        <v>0</v>
      </c>
      <c r="FA140">
        <f ca="1">IF(AND($B140&gt;0,SUM(FA$3:FA139)=0,SUM($H140:EZ140)=0),$B140,0)</f>
        <v>0</v>
      </c>
      <c r="FB140">
        <f ca="1">IF(AND($B140&gt;0,SUM(FB$3:FB139)=0,SUM($H140:FA140)=0),$B140,0)</f>
        <v>0</v>
      </c>
      <c r="FC140">
        <f ca="1">IF(AND($B140&gt;0,SUM(FC$3:FC139)=0,SUM($H140:FB140)=0),$B140,0)</f>
        <v>0</v>
      </c>
      <c r="FD140">
        <f ca="1">IF(AND($B140&gt;0,SUM(FD$3:FD139)=0,SUM($H140:FC140)=0),$B140,0)</f>
        <v>0</v>
      </c>
      <c r="FE140">
        <f ca="1">IF(AND($B140&gt;0,SUM(FE$3:FE139)=0,SUM($H140:FD140)=0),$B140,0)</f>
        <v>0</v>
      </c>
      <c r="FF140">
        <f ca="1">IF(AND($B140&gt;0,SUM(FF$3:FF139)=0,SUM($H140:FE140)=0),$B140,0)</f>
        <v>0</v>
      </c>
      <c r="FG140">
        <f ca="1">IF(AND($B140&gt;0,SUM(FG$3:FG139)=0,SUM($H140:FF140)=0),$B140,0)</f>
        <v>0</v>
      </c>
      <c r="FH140">
        <f ca="1">IF(AND($B140&gt;0,SUM(FH$3:FH139)=0,SUM($H140:FG140)=0),$B140,0)</f>
        <v>0</v>
      </c>
      <c r="FI140">
        <f ca="1">IF(AND($B140&gt;0,SUM(FI$3:FI139)=0,SUM($H140:FH140)=0),$B140,0)</f>
        <v>0</v>
      </c>
      <c r="FJ140">
        <f ca="1">IF(AND($B140&gt;0,SUM(FJ$3:FJ139)=0,SUM($H140:FI140)=0),$B140,0)</f>
        <v>0</v>
      </c>
      <c r="FK140">
        <f ca="1">IF(AND($B140&gt;0,SUM(FK$3:FK139)=0,SUM($H140:FJ140)=0),$B140,0)</f>
        <v>0</v>
      </c>
      <c r="FL140">
        <f ca="1">IF(AND($B140&gt;0,SUM(FL$3:FL139)=0,SUM($H140:FK140)=0),$B140,0)</f>
        <v>0</v>
      </c>
      <c r="FM140">
        <f ca="1">IF(AND($B140&gt;0,SUM(FM$3:FM139)=0,SUM($H140:FL140)=0),$B140,0)</f>
        <v>0</v>
      </c>
      <c r="FN140">
        <f ca="1">IF(AND($B140&gt;0,SUM(FN$3:FN139)=0,SUM($H140:FM140)=0),$B140,0)</f>
        <v>0</v>
      </c>
      <c r="FS140" s="67" t="str">
        <f ca="1">Valintaohjelma!$C16</f>
        <v>Peitelevyt uppoasennukseen     *** Ei Saatavilla***</v>
      </c>
      <c r="FT140" s="67" t="str">
        <f ca="1">Valintaohjelma!$F16</f>
        <v/>
      </c>
      <c r="FU140" s="342" t="str">
        <f>""</f>
        <v/>
      </c>
      <c r="FV140" s="67" t="str">
        <f ca="1">Valintaohjelma!$I16</f>
        <v xml:space="preserve">     *** Ei Saatavilla***</v>
      </c>
      <c r="FY140" s="67" t="str">
        <f ca="1">Valintaohjelma!$C16</f>
        <v>Peitelevyt uppoasennukseen     *** Ei Saatavilla***</v>
      </c>
      <c r="FZ140" s="67" t="str">
        <f ca="1">Valintaohjelma!$F16</f>
        <v/>
      </c>
      <c r="GA140" s="67" t="str">
        <f>""</f>
        <v/>
      </c>
      <c r="GB140" s="67" t="str">
        <f ca="1">Valintaohjelma!$I16</f>
        <v xml:space="preserve">     *** Ei Saatavilla***</v>
      </c>
      <c r="GE140" s="67" t="str">
        <f ca="1">Valintaohjelma!$C16</f>
        <v>Peitelevyt uppoasennukseen     *** Ei Saatavilla***</v>
      </c>
      <c r="GF140" s="67" t="str">
        <f ca="1">Valintaohjelma!$F16</f>
        <v/>
      </c>
      <c r="GG140" s="67" t="str">
        <f>""</f>
        <v/>
      </c>
      <c r="GH140" s="67" t="str">
        <f ca="1">Valintaohjelma!$I16</f>
        <v xml:space="preserve">     *** Ei Saatavilla***</v>
      </c>
    </row>
    <row r="141" spans="1:190" ht="15.75" thickBot="1" x14ac:dyDescent="0.3">
      <c r="A141">
        <v>141</v>
      </c>
      <c r="B141" s="71">
        <v>0</v>
      </c>
      <c r="C141" s="240" t="str">
        <f t="shared" ca="1" si="22"/>
        <v>Vesilukko</v>
      </c>
      <c r="D141" s="240" t="str">
        <f t="shared" ca="1" si="23"/>
        <v/>
      </c>
      <c r="E141" s="240" t="str">
        <f t="shared" ca="1" si="24"/>
        <v/>
      </c>
      <c r="F141" s="240" t="str">
        <f t="shared" ca="1" si="25"/>
        <v>-</v>
      </c>
      <c r="G141" s="47">
        <f ca="1">INDEX($I$2:$FN$2,ROWS(G$2:G141))</f>
        <v>0</v>
      </c>
      <c r="H141">
        <v>0</v>
      </c>
      <c r="I141">
        <f ca="1">IF(AND($B141&gt;0,SUM(I$3:I140)=0,SUM($H141:H141)=0),$B141,0)</f>
        <v>0</v>
      </c>
      <c r="J141">
        <f ca="1">IF(AND($B141&gt;0,SUM(J$3:J140)=0,SUM($H141:I141)=0),$B141,0)</f>
        <v>0</v>
      </c>
      <c r="K141">
        <f ca="1">IF(AND($B141&gt;0,SUM(K$3:K140)=0,SUM($H141:J141)=0),$B141,0)</f>
        <v>0</v>
      </c>
      <c r="L141">
        <f ca="1">IF(AND($B141&gt;0,SUM(L$3:L140)=0,SUM($H141:K141)=0),$B141,0)</f>
        <v>0</v>
      </c>
      <c r="M141">
        <f ca="1">IF(AND($B141&gt;0,SUM(M$3:M140)=0,SUM($H141:L141)=0),$B141,0)</f>
        <v>0</v>
      </c>
      <c r="N141">
        <f ca="1">IF(AND($B141&gt;0,SUM(N$3:N140)=0,SUM($H141:M141)=0),$B141,0)</f>
        <v>0</v>
      </c>
      <c r="O141">
        <f ca="1">IF(AND($B141&gt;0,SUM(O$3:O140)=0,SUM($H141:N141)=0),$B141,0)</f>
        <v>0</v>
      </c>
      <c r="P141">
        <f ca="1">IF(AND($B141&gt;0,SUM(P$3:P140)=0,SUM($H141:O141)=0),$B141,0)</f>
        <v>0</v>
      </c>
      <c r="Q141">
        <f ca="1">IF(AND($B141&gt;0,SUM(Q$3:Q140)=0,SUM($H141:P141)=0),$B141,0)</f>
        <v>0</v>
      </c>
      <c r="R141">
        <f ca="1">IF(AND($B141&gt;0,SUM(R$3:R140)=0,SUM($H141:Q141)=0),$B141,0)</f>
        <v>0</v>
      </c>
      <c r="S141">
        <f ca="1">IF(AND($B141&gt;0,SUM(S$3:S140)=0,SUM($H141:R141)=0),$B141,0)</f>
        <v>0</v>
      </c>
      <c r="T141">
        <f ca="1">IF(AND($B141&gt;0,SUM(T$3:T140)=0,SUM($H141:S141)=0),$B141,0)</f>
        <v>0</v>
      </c>
      <c r="U141">
        <f ca="1">IF(AND($B141&gt;0,SUM(U$3:U140)=0,SUM($H141:T141)=0),$B141,0)</f>
        <v>0</v>
      </c>
      <c r="V141">
        <f ca="1">IF(AND($B141&gt;0,SUM(V$3:V140)=0,SUM($H141:U141)=0),$B141,0)</f>
        <v>0</v>
      </c>
      <c r="W141">
        <f ca="1">IF(AND($B141&gt;0,SUM(W$3:W140)=0,SUM($H141:V141)=0),$B141,0)</f>
        <v>0</v>
      </c>
      <c r="X141">
        <f ca="1">IF(AND($B141&gt;0,SUM(X$3:X140)=0,SUM($H141:W141)=0),$B141,0)</f>
        <v>0</v>
      </c>
      <c r="Y141">
        <f ca="1">IF(AND($B141&gt;0,SUM(Y$3:Y140)=0,SUM($H141:X141)=0),$B141,0)</f>
        <v>0</v>
      </c>
      <c r="Z141">
        <f ca="1">IF(AND($B141&gt;0,SUM(Z$3:Z140)=0,SUM($H141:Y141)=0),$B141,0)</f>
        <v>0</v>
      </c>
      <c r="AA141">
        <f ca="1">IF(AND($B141&gt;0,SUM(AA$3:AA140)=0,SUM($H141:Z141)=0),$B141,0)</f>
        <v>0</v>
      </c>
      <c r="AB141">
        <f ca="1">IF(AND($B141&gt;0,SUM(AB$3:AB140)=0,SUM($H141:AA141)=0),$B141,0)</f>
        <v>0</v>
      </c>
      <c r="AC141">
        <f ca="1">IF(AND($B141&gt;0,SUM(AC$3:AC140)=0,SUM($H141:AB141)=0),$B141,0)</f>
        <v>0</v>
      </c>
      <c r="AD141">
        <f ca="1">IF(AND($B141&gt;0,SUM(AD$3:AD140)=0,SUM($H141:AC141)=0),$B141,0)</f>
        <v>0</v>
      </c>
      <c r="AE141">
        <f ca="1">IF(AND($B141&gt;0,SUM(AE$3:AE140)=0,SUM($H141:AD141)=0),$B141,0)</f>
        <v>0</v>
      </c>
      <c r="AF141">
        <f ca="1">IF(AND($B141&gt;0,SUM(AF$3:AF140)=0,SUM($H141:AE141)=0),$B141,0)</f>
        <v>0</v>
      </c>
      <c r="AG141">
        <f ca="1">IF(AND($B141&gt;0,SUM(AG$3:AG140)=0,SUM($H141:AF141)=0),$B141,0)</f>
        <v>0</v>
      </c>
      <c r="AH141">
        <f ca="1">IF(AND($B141&gt;0,SUM(AH$3:AH140)=0,SUM($H141:AG141)=0),$B141,0)</f>
        <v>0</v>
      </c>
      <c r="AI141">
        <f ca="1">IF(AND($B141&gt;0,SUM(AI$3:AI140)=0,SUM($H141:AH141)=0),$B141,0)</f>
        <v>0</v>
      </c>
      <c r="AJ141">
        <f ca="1">IF(AND($B141&gt;0,SUM(AJ$3:AJ140)=0,SUM($H141:AI141)=0),$B141,0)</f>
        <v>0</v>
      </c>
      <c r="AK141">
        <f ca="1">IF(AND($B141&gt;0,SUM(AK$3:AK140)=0,SUM($H141:AJ141)=0),$B141,0)</f>
        <v>0</v>
      </c>
      <c r="AL141">
        <f ca="1">IF(AND($B141&gt;0,SUM(AL$3:AL140)=0,SUM($H141:AK141)=0),$B141,0)</f>
        <v>0</v>
      </c>
      <c r="AM141">
        <f ca="1">IF(AND($B141&gt;0,SUM(AM$3:AM140)=0,SUM($H141:AL141)=0),$B141,0)</f>
        <v>0</v>
      </c>
      <c r="AN141">
        <f ca="1">IF(AND($B141&gt;0,SUM(AN$3:AN140)=0,SUM($H141:AM141)=0),$B141,0)</f>
        <v>0</v>
      </c>
      <c r="AO141">
        <f ca="1">IF(AND($B141&gt;0,SUM(AO$3:AO140)=0,SUM($H141:AN141)=0),$B141,0)</f>
        <v>0</v>
      </c>
      <c r="AP141">
        <f ca="1">IF(AND($B141&gt;0,SUM(AP$3:AP140)=0,SUM($H141:AO141)=0),$B141,0)</f>
        <v>0</v>
      </c>
      <c r="AQ141">
        <f ca="1">IF(AND($B141&gt;0,SUM(AQ$3:AQ140)=0,SUM($H141:AP141)=0),$B141,0)</f>
        <v>0</v>
      </c>
      <c r="AR141">
        <f ca="1">IF(AND($B141&gt;0,SUM(AR$3:AR140)=0,SUM($H141:AQ141)=0),$B141,0)</f>
        <v>0</v>
      </c>
      <c r="AS141">
        <f ca="1">IF(AND($B141&gt;0,SUM(AS$3:AS140)=0,SUM($H141:AR141)=0),$B141,0)</f>
        <v>0</v>
      </c>
      <c r="AT141">
        <f ca="1">IF(AND($B141&gt;0,SUM(AT$3:AT140)=0,SUM($H141:AS141)=0),$B141,0)</f>
        <v>0</v>
      </c>
      <c r="AU141">
        <f ca="1">IF(AND($B141&gt;0,SUM(AU$3:AU140)=0,SUM($H141:AT141)=0),$B141,0)</f>
        <v>0</v>
      </c>
      <c r="AV141">
        <f ca="1">IF(AND($B141&gt;0,SUM(AV$3:AV140)=0,SUM($H141:AU141)=0),$B141,0)</f>
        <v>0</v>
      </c>
      <c r="AW141">
        <f ca="1">IF(AND($B141&gt;0,SUM(AW$3:AW140)=0,SUM($H141:AV141)=0),$B141,0)</f>
        <v>0</v>
      </c>
      <c r="AX141">
        <f ca="1">IF(AND($B141&gt;0,SUM(AX$3:AX140)=0,SUM($H141:AW141)=0),$B141,0)</f>
        <v>0</v>
      </c>
      <c r="AY141">
        <f ca="1">IF(AND($B141&gt;0,SUM(AY$3:AY140)=0,SUM($H141:AX141)=0),$B141,0)</f>
        <v>0</v>
      </c>
      <c r="AZ141">
        <f ca="1">IF(AND($B141&gt;0,SUM(AZ$3:AZ140)=0,SUM($H141:AY141)=0),$B141,0)</f>
        <v>0</v>
      </c>
      <c r="BA141">
        <f ca="1">IF(AND($B141&gt;0,SUM(BA$3:BA140)=0,SUM($H141:AZ141)=0),$B141,0)</f>
        <v>0</v>
      </c>
      <c r="BB141">
        <f ca="1">IF(AND($B141&gt;0,SUM(BB$3:BB140)=0,SUM($H141:BA141)=0),$B141,0)</f>
        <v>0</v>
      </c>
      <c r="BC141">
        <f ca="1">IF(AND($B141&gt;0,SUM(BC$3:BC140)=0,SUM($H141:BB141)=0),$B141,0)</f>
        <v>0</v>
      </c>
      <c r="BD141">
        <f ca="1">IF(AND($B141&gt;0,SUM(BD$3:BD140)=0,SUM($H141:BC141)=0),$B141,0)</f>
        <v>0</v>
      </c>
      <c r="BE141">
        <f ca="1">IF(AND($B141&gt;0,SUM(BE$3:BE140)=0,SUM($H141:BD141)=0),$B141,0)</f>
        <v>0</v>
      </c>
      <c r="BF141">
        <f ca="1">IF(AND($B141&gt;0,SUM(BF$3:BF140)=0,SUM($H141:BE141)=0),$B141,0)</f>
        <v>0</v>
      </c>
      <c r="BG141">
        <f ca="1">IF(AND($B141&gt;0,SUM(BG$3:BG140)=0,SUM($H141:BF141)=0),$B141,0)</f>
        <v>0</v>
      </c>
      <c r="BH141">
        <f ca="1">IF(AND($B141&gt;0,SUM(BH$3:BH140)=0,SUM($H141:BG141)=0),$B141,0)</f>
        <v>0</v>
      </c>
      <c r="BI141">
        <f ca="1">IF(AND($B141&gt;0,SUM(BI$3:BI140)=0,SUM($H141:BH141)=0),$B141,0)</f>
        <v>0</v>
      </c>
      <c r="BJ141">
        <f ca="1">IF(AND($B141&gt;0,SUM(BJ$3:BJ140)=0,SUM($H141:BI141)=0),$B141,0)</f>
        <v>0</v>
      </c>
      <c r="BK141">
        <f ca="1">IF(AND($B141&gt;0,SUM(BK$3:BK140)=0,SUM($H141:BJ141)=0),$B141,0)</f>
        <v>0</v>
      </c>
      <c r="BL141">
        <f ca="1">IF(AND($B141&gt;0,SUM(BL$3:BL140)=0,SUM($H141:BK141)=0),$B141,0)</f>
        <v>0</v>
      </c>
      <c r="BM141">
        <f ca="1">IF(AND($B141&gt;0,SUM(BM$3:BM140)=0,SUM($H141:BL141)=0),$B141,0)</f>
        <v>0</v>
      </c>
      <c r="BN141">
        <f ca="1">IF(AND($B141&gt;0,SUM(BN$3:BN140)=0,SUM($H141:BM141)=0),$B141,0)</f>
        <v>0</v>
      </c>
      <c r="BO141">
        <f ca="1">IF(AND($B141&gt;0,SUM(BO$3:BO140)=0,SUM($H141:BN141)=0),$B141,0)</f>
        <v>0</v>
      </c>
      <c r="BP141">
        <f ca="1">IF(AND($B141&gt;0,SUM(BP$3:BP140)=0,SUM($H141:BO141)=0),$B141,0)</f>
        <v>0</v>
      </c>
      <c r="BQ141">
        <f ca="1">IF(AND($B141&gt;0,SUM(BQ$3:BQ140)=0,SUM($H141:BP141)=0),$B141,0)</f>
        <v>0</v>
      </c>
      <c r="BR141">
        <f ca="1">IF(AND($B141&gt;0,SUM(BR$3:BR140)=0,SUM($H141:BQ141)=0),$B141,0)</f>
        <v>0</v>
      </c>
      <c r="BS141">
        <f ca="1">IF(AND($B141&gt;0,SUM(BS$3:BS140)=0,SUM($H141:BR141)=0),$B141,0)</f>
        <v>0</v>
      </c>
      <c r="BT141">
        <f ca="1">IF(AND($B141&gt;0,SUM(BT$3:BT140)=0,SUM($H141:BS141)=0),$B141,0)</f>
        <v>0</v>
      </c>
      <c r="BU141">
        <f ca="1">IF(AND($B141&gt;0,SUM(BU$3:BU140)=0,SUM($H141:BT141)=0),$B141,0)</f>
        <v>0</v>
      </c>
      <c r="BV141">
        <f ca="1">IF(AND($B141&gt;0,SUM(BV$3:BV140)=0,SUM($H141:BU141)=0),$B141,0)</f>
        <v>0</v>
      </c>
      <c r="BW141">
        <f ca="1">IF(AND($B141&gt;0,SUM(BW$3:BW140)=0,SUM($H141:BV141)=0),$B141,0)</f>
        <v>0</v>
      </c>
      <c r="BX141">
        <f ca="1">IF(AND($B141&gt;0,SUM(BX$3:BX140)=0,SUM($H141:BW141)=0),$B141,0)</f>
        <v>0</v>
      </c>
      <c r="BY141">
        <f ca="1">IF(AND($B141&gt;0,SUM(BY$3:BY140)=0,SUM($H141:BX141)=0),$B141,0)</f>
        <v>0</v>
      </c>
      <c r="BZ141">
        <f ca="1">IF(AND($B141&gt;0,SUM(BZ$3:BZ140)=0,SUM($H141:BY141)=0),$B141,0)</f>
        <v>0</v>
      </c>
      <c r="CA141">
        <f ca="1">IF(AND($B141&gt;0,SUM(CA$3:CA140)=0,SUM($H141:BZ141)=0),$B141,0)</f>
        <v>0</v>
      </c>
      <c r="CB141">
        <f ca="1">IF(AND($B141&gt;0,SUM(CB$3:CB140)=0,SUM($H141:CA141)=0),$B141,0)</f>
        <v>0</v>
      </c>
      <c r="CC141">
        <f ca="1">IF(AND($B141&gt;0,SUM(CC$3:CC140)=0,SUM($H141:CB141)=0),$B141,0)</f>
        <v>0</v>
      </c>
      <c r="CD141">
        <f ca="1">IF(AND($B141&gt;0,SUM(CD$3:CD140)=0,SUM($H141:CC141)=0),$B141,0)</f>
        <v>0</v>
      </c>
      <c r="CE141">
        <f ca="1">IF(AND($B141&gt;0,SUM(CE$3:CE140)=0,SUM($H141:CD141)=0),$B141,0)</f>
        <v>0</v>
      </c>
      <c r="CF141">
        <f ca="1">IF(AND($B141&gt;0,SUM(CF$3:CF140)=0,SUM($H141:CE141)=0),$B141,0)</f>
        <v>0</v>
      </c>
      <c r="CG141">
        <f ca="1">IF(AND($B141&gt;0,SUM(CG$3:CG140)=0,SUM($H141:CF141)=0),$B141,0)</f>
        <v>0</v>
      </c>
      <c r="CH141">
        <f ca="1">IF(AND($B141&gt;0,SUM(CH$3:CH140)=0,SUM($H141:CG141)=0),$B141,0)</f>
        <v>0</v>
      </c>
      <c r="CI141">
        <f ca="1">IF(AND($B141&gt;0,SUM(CI$3:CI140)=0,SUM($H141:CH141)=0),$B141,0)</f>
        <v>0</v>
      </c>
      <c r="CJ141">
        <f ca="1">IF(AND($B141&gt;0,SUM(CJ$3:CJ140)=0,SUM($H141:CI141)=0),$B141,0)</f>
        <v>0</v>
      </c>
      <c r="CK141">
        <f ca="1">IF(AND($B141&gt;0,SUM(CK$3:CK140)=0,SUM($H141:CJ141)=0),$B141,0)</f>
        <v>0</v>
      </c>
      <c r="CL141">
        <f ca="1">IF(AND($B141&gt;0,SUM(CL$3:CL140)=0,SUM($H141:CK141)=0),$B141,0)</f>
        <v>0</v>
      </c>
      <c r="CM141">
        <f ca="1">IF(AND($B141&gt;0,SUM(CM$3:CM140)=0,SUM($H141:CL141)=0),$B141,0)</f>
        <v>0</v>
      </c>
      <c r="CN141">
        <f ca="1">IF(AND($B141&gt;0,SUM(CN$3:CN140)=0,SUM($H141:CM141)=0),$B141,0)</f>
        <v>0</v>
      </c>
      <c r="CO141">
        <f ca="1">IF(AND($B141&gt;0,SUM(CO$3:CO140)=0,SUM($H141:CN141)=0),$B141,0)</f>
        <v>0</v>
      </c>
      <c r="CP141">
        <f ca="1">IF(AND($B141&gt;0,SUM(CP$3:CP140)=0,SUM($H141:CO141)=0),$B141,0)</f>
        <v>0</v>
      </c>
      <c r="CQ141">
        <f ca="1">IF(AND($B141&gt;0,SUM(CQ$3:CQ140)=0,SUM($H141:CP141)=0),$B141,0)</f>
        <v>0</v>
      </c>
      <c r="CR141">
        <f ca="1">IF(AND($B141&gt;0,SUM(CR$3:CR140)=0,SUM($H141:CQ141)=0),$B141,0)</f>
        <v>0</v>
      </c>
      <c r="CS141">
        <f ca="1">IF(AND($B141&gt;0,SUM(CS$3:CS140)=0,SUM($H141:CR141)=0),$B141,0)</f>
        <v>0</v>
      </c>
      <c r="CT141">
        <f ca="1">IF(AND($B141&gt;0,SUM(CT$3:CT140)=0,SUM($H141:CS141)=0),$B141,0)</f>
        <v>0</v>
      </c>
      <c r="CU141">
        <f ca="1">IF(AND($B141&gt;0,SUM(CU$3:CU140)=0,SUM($H141:CT141)=0),$B141,0)</f>
        <v>0</v>
      </c>
      <c r="CV141">
        <f ca="1">IF(AND($B141&gt;0,SUM(CV$3:CV140)=0,SUM($H141:CU141)=0),$B141,0)</f>
        <v>0</v>
      </c>
      <c r="CW141">
        <f ca="1">IF(AND($B141&gt;0,SUM(CW$3:CW140)=0,SUM($H141:CV141)=0),$B141,0)</f>
        <v>0</v>
      </c>
      <c r="CX141">
        <f ca="1">IF(AND($B141&gt;0,SUM(CX$3:CX140)=0,SUM($H141:CW141)=0),$B141,0)</f>
        <v>0</v>
      </c>
      <c r="CY141">
        <f ca="1">IF(AND($B141&gt;0,SUM(CY$3:CY140)=0,SUM($H141:CX141)=0),$B141,0)</f>
        <v>0</v>
      </c>
      <c r="CZ141">
        <f ca="1">IF(AND($B141&gt;0,SUM(CZ$3:CZ140)=0,SUM($H141:CY141)=0),$B141,0)</f>
        <v>0</v>
      </c>
      <c r="DA141">
        <f ca="1">IF(AND($B141&gt;0,SUM(DA$3:DA140)=0,SUM($H141:CZ141)=0),$B141,0)</f>
        <v>0</v>
      </c>
      <c r="DB141">
        <f ca="1">IF(AND($B141&gt;0,SUM(DB$3:DB140)=0,SUM($H141:DA141)=0),$B141,0)</f>
        <v>0</v>
      </c>
      <c r="DC141">
        <f ca="1">IF(AND($B141&gt;0,SUM(DC$3:DC140)=0,SUM($H141:DB141)=0),$B141,0)</f>
        <v>0</v>
      </c>
      <c r="DD141">
        <f ca="1">IF(AND($B141&gt;0,SUM(DD$3:DD140)=0,SUM($H141:DC141)=0),$B141,0)</f>
        <v>0</v>
      </c>
      <c r="DE141">
        <f ca="1">IF(AND($B141&gt;0,SUM(DE$3:DE140)=0,SUM($H141:DD141)=0),$B141,0)</f>
        <v>0</v>
      </c>
      <c r="DF141">
        <f ca="1">IF(AND($B141&gt;0,SUM(DF$3:DF140)=0,SUM($H141:DE141)=0),$B141,0)</f>
        <v>0</v>
      </c>
      <c r="DG141">
        <f ca="1">IF(AND($B141&gt;0,SUM(DG$3:DG140)=0,SUM($H141:DF141)=0),$B141,0)</f>
        <v>0</v>
      </c>
      <c r="DH141">
        <f ca="1">IF(AND($B141&gt;0,SUM(DH$3:DH140)=0,SUM($H141:DG141)=0),$B141,0)</f>
        <v>0</v>
      </c>
      <c r="DI141">
        <f ca="1">IF(AND($B141&gt;0,SUM(DI$3:DI140)=0,SUM($H141:DH141)=0),$B141,0)</f>
        <v>0</v>
      </c>
      <c r="DJ141">
        <f ca="1">IF(AND($B141&gt;0,SUM(DJ$3:DJ140)=0,SUM($H141:DI141)=0),$B141,0)</f>
        <v>0</v>
      </c>
      <c r="DK141">
        <f ca="1">IF(AND($B141&gt;0,SUM(DK$3:DK140)=0,SUM($H141:DJ141)=0),$B141,0)</f>
        <v>0</v>
      </c>
      <c r="DL141">
        <f ca="1">IF(AND($B141&gt;0,SUM(DL$3:DL140)=0,SUM($H141:DK141)=0),$B141,0)</f>
        <v>0</v>
      </c>
      <c r="DM141">
        <f ca="1">IF(AND($B141&gt;0,SUM(DM$3:DM140)=0,SUM($H141:DL141)=0),$B141,0)</f>
        <v>0</v>
      </c>
      <c r="DN141">
        <f ca="1">IF(AND($B141&gt;0,SUM(DN$3:DN140)=0,SUM($H141:DM141)=0),$B141,0)</f>
        <v>0</v>
      </c>
      <c r="DO141">
        <f ca="1">IF(AND($B141&gt;0,SUM(DO$3:DO140)=0,SUM($H141:DN141)=0),$B141,0)</f>
        <v>0</v>
      </c>
      <c r="DP141">
        <f ca="1">IF(AND($B141&gt;0,SUM(DP$3:DP140)=0,SUM($H141:DO141)=0),$B141,0)</f>
        <v>0</v>
      </c>
      <c r="DQ141">
        <f ca="1">IF(AND($B141&gt;0,SUM(DQ$3:DQ140)=0,SUM($H141:DP141)=0),$B141,0)</f>
        <v>0</v>
      </c>
      <c r="DR141">
        <f ca="1">IF(AND($B141&gt;0,SUM(DR$3:DR140)=0,SUM($H141:DQ141)=0),$B141,0)</f>
        <v>0</v>
      </c>
      <c r="DS141">
        <f ca="1">IF(AND($B141&gt;0,SUM(DS$3:DS140)=0,SUM($H141:DR141)=0),$B141,0)</f>
        <v>0</v>
      </c>
      <c r="DT141">
        <f ca="1">IF(AND($B141&gt;0,SUM(DT$3:DT140)=0,SUM($H141:DS141)=0),$B141,0)</f>
        <v>0</v>
      </c>
      <c r="DU141">
        <f ca="1">IF(AND($B141&gt;0,SUM(DU$3:DU140)=0,SUM($H141:DT141)=0),$B141,0)</f>
        <v>0</v>
      </c>
      <c r="DV141">
        <f ca="1">IF(AND($B141&gt;0,SUM(DV$3:DV140)=0,SUM($H141:DU141)=0),$B141,0)</f>
        <v>0</v>
      </c>
      <c r="DW141">
        <f ca="1">IF(AND($B141&gt;0,SUM(DW$3:DW140)=0,SUM($H141:DV141)=0),$B141,0)</f>
        <v>0</v>
      </c>
      <c r="DX141">
        <f ca="1">IF(AND($B141&gt;0,SUM(DX$3:DX140)=0,SUM($H141:DW141)=0),$B141,0)</f>
        <v>0</v>
      </c>
      <c r="DY141">
        <f ca="1">IF(AND($B141&gt;0,SUM(DY$3:DY140)=0,SUM($H141:DX141)=0),$B141,0)</f>
        <v>0</v>
      </c>
      <c r="DZ141">
        <f ca="1">IF(AND($B141&gt;0,SUM(DZ$3:DZ140)=0,SUM($H141:DY141)=0),$B141,0)</f>
        <v>0</v>
      </c>
      <c r="EA141">
        <f ca="1">IF(AND($B141&gt;0,SUM(EA$3:EA140)=0,SUM($H141:DZ141)=0),$B141,0)</f>
        <v>0</v>
      </c>
      <c r="EB141">
        <f ca="1">IF(AND($B141&gt;0,SUM(EB$3:EB140)=0,SUM($H141:EA141)=0),$B141,0)</f>
        <v>0</v>
      </c>
      <c r="EC141">
        <f ca="1">IF(AND($B141&gt;0,SUM(EC$3:EC140)=0,SUM($H141:EB141)=0),$B141,0)</f>
        <v>0</v>
      </c>
      <c r="ED141">
        <f ca="1">IF(AND($B141&gt;0,SUM(ED$3:ED140)=0,SUM($H141:EC141)=0),$B141,0)</f>
        <v>0</v>
      </c>
      <c r="EE141">
        <f ca="1">IF(AND($B141&gt;0,SUM(EE$3:EE140)=0,SUM($H141:ED141)=0),$B141,0)</f>
        <v>0</v>
      </c>
      <c r="EF141">
        <f ca="1">IF(AND($B141&gt;0,SUM(EF$3:EF140)=0,SUM($H141:EE141)=0),$B141,0)</f>
        <v>0</v>
      </c>
      <c r="EG141">
        <f ca="1">IF(AND($B141&gt;0,SUM(EG$3:EG140)=0,SUM($H141:EF141)=0),$B141,0)</f>
        <v>0</v>
      </c>
      <c r="EH141">
        <f ca="1">IF(AND($B141&gt;0,SUM(EH$3:EH140)=0,SUM($H141:EG141)=0),$B141,0)</f>
        <v>0</v>
      </c>
      <c r="EI141">
        <f ca="1">IF(AND($B141&gt;0,SUM(EI$3:EI140)=0,SUM($H141:EH141)=0),$B141,0)</f>
        <v>0</v>
      </c>
      <c r="EJ141">
        <f ca="1">IF(AND($B141&gt;0,SUM(EJ$3:EJ140)=0,SUM($H141:EI141)=0),$B141,0)</f>
        <v>0</v>
      </c>
      <c r="EK141">
        <f ca="1">IF(AND($B141&gt;0,SUM(EK$3:EK140)=0,SUM($H141:EJ141)=0),$B141,0)</f>
        <v>0</v>
      </c>
      <c r="EL141">
        <f ca="1">IF(AND($B141&gt;0,SUM(EL$3:EL140)=0,SUM($H141:EK141)=0),$B141,0)</f>
        <v>0</v>
      </c>
      <c r="EM141">
        <f ca="1">IF(AND($B141&gt;0,SUM(EM$3:EM140)=0,SUM($H141:EL141)=0),$B141,0)</f>
        <v>0</v>
      </c>
      <c r="EN141">
        <f ca="1">IF(AND($B141&gt;0,SUM(EN$3:EN140)=0,SUM($H141:EM141)=0),$B141,0)</f>
        <v>0</v>
      </c>
      <c r="EO141">
        <f ca="1">IF(AND($B141&gt;0,SUM(EO$3:EO140)=0,SUM($H141:EN141)=0),$B141,0)</f>
        <v>0</v>
      </c>
      <c r="EP141">
        <f ca="1">IF(AND($B141&gt;0,SUM(EP$3:EP140)=0,SUM($H141:EO141)=0),$B141,0)</f>
        <v>0</v>
      </c>
      <c r="EQ141">
        <f ca="1">IF(AND($B141&gt;0,SUM(EQ$3:EQ140)=0,SUM($H141:EP141)=0),$B141,0)</f>
        <v>0</v>
      </c>
      <c r="ER141">
        <f ca="1">IF(AND($B141&gt;0,SUM(ER$3:ER140)=0,SUM($H141:EQ141)=0),$B141,0)</f>
        <v>0</v>
      </c>
      <c r="ES141">
        <f ca="1">IF(AND($B141&gt;0,SUM(ES$3:ES140)=0,SUM($H141:ER141)=0),$B141,0)</f>
        <v>0</v>
      </c>
      <c r="ET141">
        <f ca="1">IF(AND($B141&gt;0,SUM(ET$3:ET140)=0,SUM($H141:ES141)=0),$B141,0)</f>
        <v>0</v>
      </c>
      <c r="EU141">
        <f ca="1">IF(AND($B141&gt;0,SUM(EU$3:EU140)=0,SUM($H141:ET141)=0),$B141,0)</f>
        <v>0</v>
      </c>
      <c r="EV141">
        <f ca="1">IF(AND($B141&gt;0,SUM(EV$3:EV140)=0,SUM($H141:EU141)=0),$B141,0)</f>
        <v>0</v>
      </c>
      <c r="EW141">
        <f ca="1">IF(AND($B141&gt;0,SUM(EW$3:EW140)=0,SUM($H141:EV141)=0),$B141,0)</f>
        <v>0</v>
      </c>
      <c r="EX141">
        <f ca="1">IF(AND($B141&gt;0,SUM(EX$3:EX140)=0,SUM($H141:EW141)=0),$B141,0)</f>
        <v>0</v>
      </c>
      <c r="EY141">
        <f ca="1">IF(AND($B141&gt;0,SUM(EY$3:EY140)=0,SUM($H141:EX141)=0),$B141,0)</f>
        <v>0</v>
      </c>
      <c r="EZ141">
        <f ca="1">IF(AND($B141&gt;0,SUM(EZ$3:EZ140)=0,SUM($H141:EY141)=0),$B141,0)</f>
        <v>0</v>
      </c>
      <c r="FA141">
        <f ca="1">IF(AND($B141&gt;0,SUM(FA$3:FA140)=0,SUM($H141:EZ141)=0),$B141,0)</f>
        <v>0</v>
      </c>
      <c r="FB141">
        <f ca="1">IF(AND($B141&gt;0,SUM(FB$3:FB140)=0,SUM($H141:FA141)=0),$B141,0)</f>
        <v>0</v>
      </c>
      <c r="FC141">
        <f ca="1">IF(AND($B141&gt;0,SUM(FC$3:FC140)=0,SUM($H141:FB141)=0),$B141,0)</f>
        <v>0</v>
      </c>
      <c r="FD141">
        <f ca="1">IF(AND($B141&gt;0,SUM(FD$3:FD140)=0,SUM($H141:FC141)=0),$B141,0)</f>
        <v>0</v>
      </c>
      <c r="FE141">
        <f ca="1">IF(AND($B141&gt;0,SUM(FE$3:FE140)=0,SUM($H141:FD141)=0),$B141,0)</f>
        <v>0</v>
      </c>
      <c r="FF141">
        <f ca="1">IF(AND($B141&gt;0,SUM(FF$3:FF140)=0,SUM($H141:FE141)=0),$B141,0)</f>
        <v>0</v>
      </c>
      <c r="FG141">
        <f ca="1">IF(AND($B141&gt;0,SUM(FG$3:FG140)=0,SUM($H141:FF141)=0),$B141,0)</f>
        <v>0</v>
      </c>
      <c r="FH141">
        <f ca="1">IF(AND($B141&gt;0,SUM(FH$3:FH140)=0,SUM($H141:FG141)=0),$B141,0)</f>
        <v>0</v>
      </c>
      <c r="FI141">
        <f ca="1">IF(AND($B141&gt;0,SUM(FI$3:FI140)=0,SUM($H141:FH141)=0),$B141,0)</f>
        <v>0</v>
      </c>
      <c r="FJ141">
        <f ca="1">IF(AND($B141&gt;0,SUM(FJ$3:FJ140)=0,SUM($H141:FI141)=0),$B141,0)</f>
        <v>0</v>
      </c>
      <c r="FK141">
        <f ca="1">IF(AND($B141&gt;0,SUM(FK$3:FK140)=0,SUM($H141:FJ141)=0),$B141,0)</f>
        <v>0</v>
      </c>
      <c r="FL141">
        <f ca="1">IF(AND($B141&gt;0,SUM(FL$3:FL140)=0,SUM($H141:FK141)=0),$B141,0)</f>
        <v>0</v>
      </c>
      <c r="FM141">
        <f ca="1">IF(AND($B141&gt;0,SUM(FM$3:FM140)=0,SUM($H141:FL141)=0),$B141,0)</f>
        <v>0</v>
      </c>
      <c r="FN141">
        <f ca="1">IF(AND($B141&gt;0,SUM(FN$3:FN140)=0,SUM($H141:FM141)=0),$B141,0)</f>
        <v>0</v>
      </c>
      <c r="FS141" s="67" t="str">
        <f ca="1">Valintaohjelma!$C17</f>
        <v>Vesilukko</v>
      </c>
      <c r="FT141" s="67" t="str">
        <f ca="1">Valintaohjelma!$F17</f>
        <v/>
      </c>
      <c r="FU141" s="342" t="str">
        <f>""</f>
        <v/>
      </c>
      <c r="FV141" s="67" t="str">
        <f ca="1">Valintaohjelma!$I17</f>
        <v>-</v>
      </c>
      <c r="FY141" s="67" t="str">
        <f ca="1">Valintaohjelma!$C17</f>
        <v>Vesilukko</v>
      </c>
      <c r="FZ141" s="67" t="str">
        <f ca="1">Valintaohjelma!$F17</f>
        <v/>
      </c>
      <c r="GA141" s="67" t="str">
        <f>""</f>
        <v/>
      </c>
      <c r="GB141" s="67" t="str">
        <f ca="1">Valintaohjelma!$I17</f>
        <v>-</v>
      </c>
      <c r="GE141" s="67" t="str">
        <f ca="1">Valintaohjelma!$C17</f>
        <v>Vesilukko</v>
      </c>
      <c r="GF141" s="67" t="str">
        <f ca="1">Valintaohjelma!$F17</f>
        <v/>
      </c>
      <c r="GG141" s="67" t="str">
        <f>""</f>
        <v/>
      </c>
      <c r="GH141" s="67" t="str">
        <f ca="1">Valintaohjelma!$I17</f>
        <v>-</v>
      </c>
    </row>
    <row r="142" spans="1:190" ht="15.75" thickBot="1" x14ac:dyDescent="0.3">
      <c r="A142">
        <v>142</v>
      </c>
      <c r="B142" s="71">
        <v>0</v>
      </c>
      <c r="C142" s="240" t="str">
        <f t="shared" ca="1" si="22"/>
        <v>Kondenssivesiletku</v>
      </c>
      <c r="D142" s="240" t="str">
        <f t="shared" ca="1" si="23"/>
        <v/>
      </c>
      <c r="E142" s="240" t="str">
        <f t="shared" ca="1" si="24"/>
        <v/>
      </c>
      <c r="F142" s="240" t="str">
        <f t="shared" ca="1" si="25"/>
        <v>-</v>
      </c>
      <c r="G142" s="47">
        <f ca="1">INDEX($I$2:$FN$2,ROWS(G$2:G142))</f>
        <v>0</v>
      </c>
      <c r="H142">
        <v>0</v>
      </c>
      <c r="I142">
        <f ca="1">IF(AND($B142&gt;0,SUM(I$3:I141)=0,SUM($H142:H142)=0),$B142,0)</f>
        <v>0</v>
      </c>
      <c r="J142">
        <f ca="1">IF(AND($B142&gt;0,SUM(J$3:J141)=0,SUM($H142:I142)=0),$B142,0)</f>
        <v>0</v>
      </c>
      <c r="K142">
        <f ca="1">IF(AND($B142&gt;0,SUM(K$3:K141)=0,SUM($H142:J142)=0),$B142,0)</f>
        <v>0</v>
      </c>
      <c r="L142">
        <f ca="1">IF(AND($B142&gt;0,SUM(L$3:L141)=0,SUM($H142:K142)=0),$B142,0)</f>
        <v>0</v>
      </c>
      <c r="M142">
        <f ca="1">IF(AND($B142&gt;0,SUM(M$3:M141)=0,SUM($H142:L142)=0),$B142,0)</f>
        <v>0</v>
      </c>
      <c r="N142">
        <f ca="1">IF(AND($B142&gt;0,SUM(N$3:N141)=0,SUM($H142:M142)=0),$B142,0)</f>
        <v>0</v>
      </c>
      <c r="O142">
        <f ca="1">IF(AND($B142&gt;0,SUM(O$3:O141)=0,SUM($H142:N142)=0),$B142,0)</f>
        <v>0</v>
      </c>
      <c r="P142">
        <f ca="1">IF(AND($B142&gt;0,SUM(P$3:P141)=0,SUM($H142:O142)=0),$B142,0)</f>
        <v>0</v>
      </c>
      <c r="Q142">
        <f ca="1">IF(AND($B142&gt;0,SUM(Q$3:Q141)=0,SUM($H142:P142)=0),$B142,0)</f>
        <v>0</v>
      </c>
      <c r="R142">
        <f ca="1">IF(AND($B142&gt;0,SUM(R$3:R141)=0,SUM($H142:Q142)=0),$B142,0)</f>
        <v>0</v>
      </c>
      <c r="S142">
        <f ca="1">IF(AND($B142&gt;0,SUM(S$3:S141)=0,SUM($H142:R142)=0),$B142,0)</f>
        <v>0</v>
      </c>
      <c r="T142">
        <f ca="1">IF(AND($B142&gt;0,SUM(T$3:T141)=0,SUM($H142:S142)=0),$B142,0)</f>
        <v>0</v>
      </c>
      <c r="U142">
        <f ca="1">IF(AND($B142&gt;0,SUM(U$3:U141)=0,SUM($H142:T142)=0),$B142,0)</f>
        <v>0</v>
      </c>
      <c r="V142">
        <f ca="1">IF(AND($B142&gt;0,SUM(V$3:V141)=0,SUM($H142:U142)=0),$B142,0)</f>
        <v>0</v>
      </c>
      <c r="W142">
        <f ca="1">IF(AND($B142&gt;0,SUM(W$3:W141)=0,SUM($H142:V142)=0),$B142,0)</f>
        <v>0</v>
      </c>
      <c r="X142">
        <f ca="1">IF(AND($B142&gt;0,SUM(X$3:X141)=0,SUM($H142:W142)=0),$B142,0)</f>
        <v>0</v>
      </c>
      <c r="Y142">
        <f ca="1">IF(AND($B142&gt;0,SUM(Y$3:Y141)=0,SUM($H142:X142)=0),$B142,0)</f>
        <v>0</v>
      </c>
      <c r="Z142">
        <f ca="1">IF(AND($B142&gt;0,SUM(Z$3:Z141)=0,SUM($H142:Y142)=0),$B142,0)</f>
        <v>0</v>
      </c>
      <c r="AA142">
        <f ca="1">IF(AND($B142&gt;0,SUM(AA$3:AA141)=0,SUM($H142:Z142)=0),$B142,0)</f>
        <v>0</v>
      </c>
      <c r="AB142">
        <f ca="1">IF(AND($B142&gt;0,SUM(AB$3:AB141)=0,SUM($H142:AA142)=0),$B142,0)</f>
        <v>0</v>
      </c>
      <c r="AC142">
        <f ca="1">IF(AND($B142&gt;0,SUM(AC$3:AC141)=0,SUM($H142:AB142)=0),$B142,0)</f>
        <v>0</v>
      </c>
      <c r="AD142">
        <f ca="1">IF(AND($B142&gt;0,SUM(AD$3:AD141)=0,SUM($H142:AC142)=0),$B142,0)</f>
        <v>0</v>
      </c>
      <c r="AE142">
        <f ca="1">IF(AND($B142&gt;0,SUM(AE$3:AE141)=0,SUM($H142:AD142)=0),$B142,0)</f>
        <v>0</v>
      </c>
      <c r="AF142">
        <f ca="1">IF(AND($B142&gt;0,SUM(AF$3:AF141)=0,SUM($H142:AE142)=0),$B142,0)</f>
        <v>0</v>
      </c>
      <c r="AG142">
        <f ca="1">IF(AND($B142&gt;0,SUM(AG$3:AG141)=0,SUM($H142:AF142)=0),$B142,0)</f>
        <v>0</v>
      </c>
      <c r="AH142">
        <f ca="1">IF(AND($B142&gt;0,SUM(AH$3:AH141)=0,SUM($H142:AG142)=0),$B142,0)</f>
        <v>0</v>
      </c>
      <c r="AI142">
        <f ca="1">IF(AND($B142&gt;0,SUM(AI$3:AI141)=0,SUM($H142:AH142)=0),$B142,0)</f>
        <v>0</v>
      </c>
      <c r="AJ142">
        <f ca="1">IF(AND($B142&gt;0,SUM(AJ$3:AJ141)=0,SUM($H142:AI142)=0),$B142,0)</f>
        <v>0</v>
      </c>
      <c r="AK142">
        <f ca="1">IF(AND($B142&gt;0,SUM(AK$3:AK141)=0,SUM($H142:AJ142)=0),$B142,0)</f>
        <v>0</v>
      </c>
      <c r="AL142">
        <f ca="1">IF(AND($B142&gt;0,SUM(AL$3:AL141)=0,SUM($H142:AK142)=0),$B142,0)</f>
        <v>0</v>
      </c>
      <c r="AM142">
        <f ca="1">IF(AND($B142&gt;0,SUM(AM$3:AM141)=0,SUM($H142:AL142)=0),$B142,0)</f>
        <v>0</v>
      </c>
      <c r="AN142">
        <f ca="1">IF(AND($B142&gt;0,SUM(AN$3:AN141)=0,SUM($H142:AM142)=0),$B142,0)</f>
        <v>0</v>
      </c>
      <c r="AO142">
        <f ca="1">IF(AND($B142&gt;0,SUM(AO$3:AO141)=0,SUM($H142:AN142)=0),$B142,0)</f>
        <v>0</v>
      </c>
      <c r="AP142">
        <f ca="1">IF(AND($B142&gt;0,SUM(AP$3:AP141)=0,SUM($H142:AO142)=0),$B142,0)</f>
        <v>0</v>
      </c>
      <c r="AQ142">
        <f ca="1">IF(AND($B142&gt;0,SUM(AQ$3:AQ141)=0,SUM($H142:AP142)=0),$B142,0)</f>
        <v>0</v>
      </c>
      <c r="AR142">
        <f ca="1">IF(AND($B142&gt;0,SUM(AR$3:AR141)=0,SUM($H142:AQ142)=0),$B142,0)</f>
        <v>0</v>
      </c>
      <c r="AS142">
        <f ca="1">IF(AND($B142&gt;0,SUM(AS$3:AS141)=0,SUM($H142:AR142)=0),$B142,0)</f>
        <v>0</v>
      </c>
      <c r="AT142">
        <f ca="1">IF(AND($B142&gt;0,SUM(AT$3:AT141)=0,SUM($H142:AS142)=0),$B142,0)</f>
        <v>0</v>
      </c>
      <c r="AU142">
        <f ca="1">IF(AND($B142&gt;0,SUM(AU$3:AU141)=0,SUM($H142:AT142)=0),$B142,0)</f>
        <v>0</v>
      </c>
      <c r="AV142">
        <f ca="1">IF(AND($B142&gt;0,SUM(AV$3:AV141)=0,SUM($H142:AU142)=0),$B142,0)</f>
        <v>0</v>
      </c>
      <c r="AW142">
        <f ca="1">IF(AND($B142&gt;0,SUM(AW$3:AW141)=0,SUM($H142:AV142)=0),$B142,0)</f>
        <v>0</v>
      </c>
      <c r="AX142">
        <f ca="1">IF(AND($B142&gt;0,SUM(AX$3:AX141)=0,SUM($H142:AW142)=0),$B142,0)</f>
        <v>0</v>
      </c>
      <c r="AY142">
        <f ca="1">IF(AND($B142&gt;0,SUM(AY$3:AY141)=0,SUM($H142:AX142)=0),$B142,0)</f>
        <v>0</v>
      </c>
      <c r="AZ142">
        <f ca="1">IF(AND($B142&gt;0,SUM(AZ$3:AZ141)=0,SUM($H142:AY142)=0),$B142,0)</f>
        <v>0</v>
      </c>
      <c r="BA142">
        <f ca="1">IF(AND($B142&gt;0,SUM(BA$3:BA141)=0,SUM($H142:AZ142)=0),$B142,0)</f>
        <v>0</v>
      </c>
      <c r="BB142">
        <f ca="1">IF(AND($B142&gt;0,SUM(BB$3:BB141)=0,SUM($H142:BA142)=0),$B142,0)</f>
        <v>0</v>
      </c>
      <c r="BC142">
        <f ca="1">IF(AND($B142&gt;0,SUM(BC$3:BC141)=0,SUM($H142:BB142)=0),$B142,0)</f>
        <v>0</v>
      </c>
      <c r="BD142">
        <f ca="1">IF(AND($B142&gt;0,SUM(BD$3:BD141)=0,SUM($H142:BC142)=0),$B142,0)</f>
        <v>0</v>
      </c>
      <c r="BE142">
        <f ca="1">IF(AND($B142&gt;0,SUM(BE$3:BE141)=0,SUM($H142:BD142)=0),$B142,0)</f>
        <v>0</v>
      </c>
      <c r="BF142">
        <f ca="1">IF(AND($B142&gt;0,SUM(BF$3:BF141)=0,SUM($H142:BE142)=0),$B142,0)</f>
        <v>0</v>
      </c>
      <c r="BG142">
        <f ca="1">IF(AND($B142&gt;0,SUM(BG$3:BG141)=0,SUM($H142:BF142)=0),$B142,0)</f>
        <v>0</v>
      </c>
      <c r="BH142">
        <f ca="1">IF(AND($B142&gt;0,SUM(BH$3:BH141)=0,SUM($H142:BG142)=0),$B142,0)</f>
        <v>0</v>
      </c>
      <c r="BI142">
        <f ca="1">IF(AND($B142&gt;0,SUM(BI$3:BI141)=0,SUM($H142:BH142)=0),$B142,0)</f>
        <v>0</v>
      </c>
      <c r="BJ142">
        <f ca="1">IF(AND($B142&gt;0,SUM(BJ$3:BJ141)=0,SUM($H142:BI142)=0),$B142,0)</f>
        <v>0</v>
      </c>
      <c r="BK142">
        <f ca="1">IF(AND($B142&gt;0,SUM(BK$3:BK141)=0,SUM($H142:BJ142)=0),$B142,0)</f>
        <v>0</v>
      </c>
      <c r="BL142">
        <f ca="1">IF(AND($B142&gt;0,SUM(BL$3:BL141)=0,SUM($H142:BK142)=0),$B142,0)</f>
        <v>0</v>
      </c>
      <c r="BM142">
        <f ca="1">IF(AND($B142&gt;0,SUM(BM$3:BM141)=0,SUM($H142:BL142)=0),$B142,0)</f>
        <v>0</v>
      </c>
      <c r="BN142">
        <f ca="1">IF(AND($B142&gt;0,SUM(BN$3:BN141)=0,SUM($H142:BM142)=0),$B142,0)</f>
        <v>0</v>
      </c>
      <c r="BO142">
        <f ca="1">IF(AND($B142&gt;0,SUM(BO$3:BO141)=0,SUM($H142:BN142)=0),$B142,0)</f>
        <v>0</v>
      </c>
      <c r="BP142">
        <f ca="1">IF(AND($B142&gt;0,SUM(BP$3:BP141)=0,SUM($H142:BO142)=0),$B142,0)</f>
        <v>0</v>
      </c>
      <c r="BQ142">
        <f ca="1">IF(AND($B142&gt;0,SUM(BQ$3:BQ141)=0,SUM($H142:BP142)=0),$B142,0)</f>
        <v>0</v>
      </c>
      <c r="BR142">
        <f ca="1">IF(AND($B142&gt;0,SUM(BR$3:BR141)=0,SUM($H142:BQ142)=0),$B142,0)</f>
        <v>0</v>
      </c>
      <c r="BS142">
        <f ca="1">IF(AND($B142&gt;0,SUM(BS$3:BS141)=0,SUM($H142:BR142)=0),$B142,0)</f>
        <v>0</v>
      </c>
      <c r="BT142">
        <f ca="1">IF(AND($B142&gt;0,SUM(BT$3:BT141)=0,SUM($H142:BS142)=0),$B142,0)</f>
        <v>0</v>
      </c>
      <c r="BU142">
        <f ca="1">IF(AND($B142&gt;0,SUM(BU$3:BU141)=0,SUM($H142:BT142)=0),$B142,0)</f>
        <v>0</v>
      </c>
      <c r="BV142">
        <f ca="1">IF(AND($B142&gt;0,SUM(BV$3:BV141)=0,SUM($H142:BU142)=0),$B142,0)</f>
        <v>0</v>
      </c>
      <c r="BW142">
        <f ca="1">IF(AND($B142&gt;0,SUM(BW$3:BW141)=0,SUM($H142:BV142)=0),$B142,0)</f>
        <v>0</v>
      </c>
      <c r="BX142">
        <f ca="1">IF(AND($B142&gt;0,SUM(BX$3:BX141)=0,SUM($H142:BW142)=0),$B142,0)</f>
        <v>0</v>
      </c>
      <c r="BY142">
        <f ca="1">IF(AND($B142&gt;0,SUM(BY$3:BY141)=0,SUM($H142:BX142)=0),$B142,0)</f>
        <v>0</v>
      </c>
      <c r="BZ142">
        <f ca="1">IF(AND($B142&gt;0,SUM(BZ$3:BZ141)=0,SUM($H142:BY142)=0),$B142,0)</f>
        <v>0</v>
      </c>
      <c r="CA142">
        <f ca="1">IF(AND($B142&gt;0,SUM(CA$3:CA141)=0,SUM($H142:BZ142)=0),$B142,0)</f>
        <v>0</v>
      </c>
      <c r="CB142">
        <f ca="1">IF(AND($B142&gt;0,SUM(CB$3:CB141)=0,SUM($H142:CA142)=0),$B142,0)</f>
        <v>0</v>
      </c>
      <c r="CC142">
        <f ca="1">IF(AND($B142&gt;0,SUM(CC$3:CC141)=0,SUM($H142:CB142)=0),$B142,0)</f>
        <v>0</v>
      </c>
      <c r="CD142">
        <f ca="1">IF(AND($B142&gt;0,SUM(CD$3:CD141)=0,SUM($H142:CC142)=0),$B142,0)</f>
        <v>0</v>
      </c>
      <c r="CE142">
        <f ca="1">IF(AND($B142&gt;0,SUM(CE$3:CE141)=0,SUM($H142:CD142)=0),$B142,0)</f>
        <v>0</v>
      </c>
      <c r="CF142">
        <f ca="1">IF(AND($B142&gt;0,SUM(CF$3:CF141)=0,SUM($H142:CE142)=0),$B142,0)</f>
        <v>0</v>
      </c>
      <c r="CG142">
        <f ca="1">IF(AND($B142&gt;0,SUM(CG$3:CG141)=0,SUM($H142:CF142)=0),$B142,0)</f>
        <v>0</v>
      </c>
      <c r="CH142">
        <f ca="1">IF(AND($B142&gt;0,SUM(CH$3:CH141)=0,SUM($H142:CG142)=0),$B142,0)</f>
        <v>0</v>
      </c>
      <c r="CI142">
        <f ca="1">IF(AND($B142&gt;0,SUM(CI$3:CI141)=0,SUM($H142:CH142)=0),$B142,0)</f>
        <v>0</v>
      </c>
      <c r="CJ142">
        <f ca="1">IF(AND($B142&gt;0,SUM(CJ$3:CJ141)=0,SUM($H142:CI142)=0),$B142,0)</f>
        <v>0</v>
      </c>
      <c r="CK142">
        <f ca="1">IF(AND($B142&gt;0,SUM(CK$3:CK141)=0,SUM($H142:CJ142)=0),$B142,0)</f>
        <v>0</v>
      </c>
      <c r="CL142">
        <f ca="1">IF(AND($B142&gt;0,SUM(CL$3:CL141)=0,SUM($H142:CK142)=0),$B142,0)</f>
        <v>0</v>
      </c>
      <c r="CM142">
        <f ca="1">IF(AND($B142&gt;0,SUM(CM$3:CM141)=0,SUM($H142:CL142)=0),$B142,0)</f>
        <v>0</v>
      </c>
      <c r="CN142">
        <f ca="1">IF(AND($B142&gt;0,SUM(CN$3:CN141)=0,SUM($H142:CM142)=0),$B142,0)</f>
        <v>0</v>
      </c>
      <c r="CO142">
        <f ca="1">IF(AND($B142&gt;0,SUM(CO$3:CO141)=0,SUM($H142:CN142)=0),$B142,0)</f>
        <v>0</v>
      </c>
      <c r="CP142">
        <f ca="1">IF(AND($B142&gt;0,SUM(CP$3:CP141)=0,SUM($H142:CO142)=0),$B142,0)</f>
        <v>0</v>
      </c>
      <c r="CQ142">
        <f ca="1">IF(AND($B142&gt;0,SUM(CQ$3:CQ141)=0,SUM($H142:CP142)=0),$B142,0)</f>
        <v>0</v>
      </c>
      <c r="CR142">
        <f ca="1">IF(AND($B142&gt;0,SUM(CR$3:CR141)=0,SUM($H142:CQ142)=0),$B142,0)</f>
        <v>0</v>
      </c>
      <c r="CS142">
        <f ca="1">IF(AND($B142&gt;0,SUM(CS$3:CS141)=0,SUM($H142:CR142)=0),$B142,0)</f>
        <v>0</v>
      </c>
      <c r="CT142">
        <f ca="1">IF(AND($B142&gt;0,SUM(CT$3:CT141)=0,SUM($H142:CS142)=0),$B142,0)</f>
        <v>0</v>
      </c>
      <c r="CU142">
        <f ca="1">IF(AND($B142&gt;0,SUM(CU$3:CU141)=0,SUM($H142:CT142)=0),$B142,0)</f>
        <v>0</v>
      </c>
      <c r="CV142">
        <f ca="1">IF(AND($B142&gt;0,SUM(CV$3:CV141)=0,SUM($H142:CU142)=0),$B142,0)</f>
        <v>0</v>
      </c>
      <c r="CW142">
        <f ca="1">IF(AND($B142&gt;0,SUM(CW$3:CW141)=0,SUM($H142:CV142)=0),$B142,0)</f>
        <v>0</v>
      </c>
      <c r="CX142">
        <f ca="1">IF(AND($B142&gt;0,SUM(CX$3:CX141)=0,SUM($H142:CW142)=0),$B142,0)</f>
        <v>0</v>
      </c>
      <c r="CY142">
        <f ca="1">IF(AND($B142&gt;0,SUM(CY$3:CY141)=0,SUM($H142:CX142)=0),$B142,0)</f>
        <v>0</v>
      </c>
      <c r="CZ142">
        <f ca="1">IF(AND($B142&gt;0,SUM(CZ$3:CZ141)=0,SUM($H142:CY142)=0),$B142,0)</f>
        <v>0</v>
      </c>
      <c r="DA142">
        <f ca="1">IF(AND($B142&gt;0,SUM(DA$3:DA141)=0,SUM($H142:CZ142)=0),$B142,0)</f>
        <v>0</v>
      </c>
      <c r="DB142">
        <f ca="1">IF(AND($B142&gt;0,SUM(DB$3:DB141)=0,SUM($H142:DA142)=0),$B142,0)</f>
        <v>0</v>
      </c>
      <c r="DC142">
        <f ca="1">IF(AND($B142&gt;0,SUM(DC$3:DC141)=0,SUM($H142:DB142)=0),$B142,0)</f>
        <v>0</v>
      </c>
      <c r="DD142">
        <f ca="1">IF(AND($B142&gt;0,SUM(DD$3:DD141)=0,SUM($H142:DC142)=0),$B142,0)</f>
        <v>0</v>
      </c>
      <c r="DE142">
        <f ca="1">IF(AND($B142&gt;0,SUM(DE$3:DE141)=0,SUM($H142:DD142)=0),$B142,0)</f>
        <v>0</v>
      </c>
      <c r="DF142">
        <f ca="1">IF(AND($B142&gt;0,SUM(DF$3:DF141)=0,SUM($H142:DE142)=0),$B142,0)</f>
        <v>0</v>
      </c>
      <c r="DG142">
        <f ca="1">IF(AND($B142&gt;0,SUM(DG$3:DG141)=0,SUM($H142:DF142)=0),$B142,0)</f>
        <v>0</v>
      </c>
      <c r="DH142">
        <f ca="1">IF(AND($B142&gt;0,SUM(DH$3:DH141)=0,SUM($H142:DG142)=0),$B142,0)</f>
        <v>0</v>
      </c>
      <c r="DI142">
        <f ca="1">IF(AND($B142&gt;0,SUM(DI$3:DI141)=0,SUM($H142:DH142)=0),$B142,0)</f>
        <v>0</v>
      </c>
      <c r="DJ142">
        <f ca="1">IF(AND($B142&gt;0,SUM(DJ$3:DJ141)=0,SUM($H142:DI142)=0),$B142,0)</f>
        <v>0</v>
      </c>
      <c r="DK142">
        <f ca="1">IF(AND($B142&gt;0,SUM(DK$3:DK141)=0,SUM($H142:DJ142)=0),$B142,0)</f>
        <v>0</v>
      </c>
      <c r="DL142">
        <f ca="1">IF(AND($B142&gt;0,SUM(DL$3:DL141)=0,SUM($H142:DK142)=0),$B142,0)</f>
        <v>0</v>
      </c>
      <c r="DM142">
        <f ca="1">IF(AND($B142&gt;0,SUM(DM$3:DM141)=0,SUM($H142:DL142)=0),$B142,0)</f>
        <v>0</v>
      </c>
      <c r="DN142">
        <f ca="1">IF(AND($B142&gt;0,SUM(DN$3:DN141)=0,SUM($H142:DM142)=0),$B142,0)</f>
        <v>0</v>
      </c>
      <c r="DO142">
        <f ca="1">IF(AND($B142&gt;0,SUM(DO$3:DO141)=0,SUM($H142:DN142)=0),$B142,0)</f>
        <v>0</v>
      </c>
      <c r="DP142">
        <f ca="1">IF(AND($B142&gt;0,SUM(DP$3:DP141)=0,SUM($H142:DO142)=0),$B142,0)</f>
        <v>0</v>
      </c>
      <c r="DQ142">
        <f ca="1">IF(AND($B142&gt;0,SUM(DQ$3:DQ141)=0,SUM($H142:DP142)=0),$B142,0)</f>
        <v>0</v>
      </c>
      <c r="DR142">
        <f ca="1">IF(AND($B142&gt;0,SUM(DR$3:DR141)=0,SUM($H142:DQ142)=0),$B142,0)</f>
        <v>0</v>
      </c>
      <c r="DS142">
        <f ca="1">IF(AND($B142&gt;0,SUM(DS$3:DS141)=0,SUM($H142:DR142)=0),$B142,0)</f>
        <v>0</v>
      </c>
      <c r="DT142">
        <f ca="1">IF(AND($B142&gt;0,SUM(DT$3:DT141)=0,SUM($H142:DS142)=0),$B142,0)</f>
        <v>0</v>
      </c>
      <c r="DU142">
        <f ca="1">IF(AND($B142&gt;0,SUM(DU$3:DU141)=0,SUM($H142:DT142)=0),$B142,0)</f>
        <v>0</v>
      </c>
      <c r="DV142">
        <f ca="1">IF(AND($B142&gt;0,SUM(DV$3:DV141)=0,SUM($H142:DU142)=0),$B142,0)</f>
        <v>0</v>
      </c>
      <c r="DW142">
        <f ca="1">IF(AND($B142&gt;0,SUM(DW$3:DW141)=0,SUM($H142:DV142)=0),$B142,0)</f>
        <v>0</v>
      </c>
      <c r="DX142">
        <f ca="1">IF(AND($B142&gt;0,SUM(DX$3:DX141)=0,SUM($H142:DW142)=0),$B142,0)</f>
        <v>0</v>
      </c>
      <c r="DY142">
        <f ca="1">IF(AND($B142&gt;0,SUM(DY$3:DY141)=0,SUM($H142:DX142)=0),$B142,0)</f>
        <v>0</v>
      </c>
      <c r="DZ142">
        <f ca="1">IF(AND($B142&gt;0,SUM(DZ$3:DZ141)=0,SUM($H142:DY142)=0),$B142,0)</f>
        <v>0</v>
      </c>
      <c r="EA142">
        <f ca="1">IF(AND($B142&gt;0,SUM(EA$3:EA141)=0,SUM($H142:DZ142)=0),$B142,0)</f>
        <v>0</v>
      </c>
      <c r="EB142">
        <f ca="1">IF(AND($B142&gt;0,SUM(EB$3:EB141)=0,SUM($H142:EA142)=0),$B142,0)</f>
        <v>0</v>
      </c>
      <c r="EC142">
        <f ca="1">IF(AND($B142&gt;0,SUM(EC$3:EC141)=0,SUM($H142:EB142)=0),$B142,0)</f>
        <v>0</v>
      </c>
      <c r="ED142">
        <f ca="1">IF(AND($B142&gt;0,SUM(ED$3:ED141)=0,SUM($H142:EC142)=0),$B142,0)</f>
        <v>0</v>
      </c>
      <c r="EE142">
        <f ca="1">IF(AND($B142&gt;0,SUM(EE$3:EE141)=0,SUM($H142:ED142)=0),$B142,0)</f>
        <v>0</v>
      </c>
      <c r="EF142">
        <f ca="1">IF(AND($B142&gt;0,SUM(EF$3:EF141)=0,SUM($H142:EE142)=0),$B142,0)</f>
        <v>0</v>
      </c>
      <c r="EG142">
        <f ca="1">IF(AND($B142&gt;0,SUM(EG$3:EG141)=0,SUM($H142:EF142)=0),$B142,0)</f>
        <v>0</v>
      </c>
      <c r="EH142">
        <f ca="1">IF(AND($B142&gt;0,SUM(EH$3:EH141)=0,SUM($H142:EG142)=0),$B142,0)</f>
        <v>0</v>
      </c>
      <c r="EI142">
        <f ca="1">IF(AND($B142&gt;0,SUM(EI$3:EI141)=0,SUM($H142:EH142)=0),$B142,0)</f>
        <v>0</v>
      </c>
      <c r="EJ142">
        <f ca="1">IF(AND($B142&gt;0,SUM(EJ$3:EJ141)=0,SUM($H142:EI142)=0),$B142,0)</f>
        <v>0</v>
      </c>
      <c r="EK142">
        <f ca="1">IF(AND($B142&gt;0,SUM(EK$3:EK141)=0,SUM($H142:EJ142)=0),$B142,0)</f>
        <v>0</v>
      </c>
      <c r="EL142">
        <f ca="1">IF(AND($B142&gt;0,SUM(EL$3:EL141)=0,SUM($H142:EK142)=0),$B142,0)</f>
        <v>0</v>
      </c>
      <c r="EM142">
        <f ca="1">IF(AND($B142&gt;0,SUM(EM$3:EM141)=0,SUM($H142:EL142)=0),$B142,0)</f>
        <v>0</v>
      </c>
      <c r="EN142">
        <f ca="1">IF(AND($B142&gt;0,SUM(EN$3:EN141)=0,SUM($H142:EM142)=0),$B142,0)</f>
        <v>0</v>
      </c>
      <c r="EO142">
        <f ca="1">IF(AND($B142&gt;0,SUM(EO$3:EO141)=0,SUM($H142:EN142)=0),$B142,0)</f>
        <v>0</v>
      </c>
      <c r="EP142">
        <f ca="1">IF(AND($B142&gt;0,SUM(EP$3:EP141)=0,SUM($H142:EO142)=0),$B142,0)</f>
        <v>0</v>
      </c>
      <c r="EQ142">
        <f ca="1">IF(AND($B142&gt;0,SUM(EQ$3:EQ141)=0,SUM($H142:EP142)=0),$B142,0)</f>
        <v>0</v>
      </c>
      <c r="ER142">
        <f ca="1">IF(AND($B142&gt;0,SUM(ER$3:ER141)=0,SUM($H142:EQ142)=0),$B142,0)</f>
        <v>0</v>
      </c>
      <c r="ES142">
        <f ca="1">IF(AND($B142&gt;0,SUM(ES$3:ES141)=0,SUM($H142:ER142)=0),$B142,0)</f>
        <v>0</v>
      </c>
      <c r="ET142">
        <f ca="1">IF(AND($B142&gt;0,SUM(ET$3:ET141)=0,SUM($H142:ES142)=0),$B142,0)</f>
        <v>0</v>
      </c>
      <c r="EU142">
        <f ca="1">IF(AND($B142&gt;0,SUM(EU$3:EU141)=0,SUM($H142:ET142)=0),$B142,0)</f>
        <v>0</v>
      </c>
      <c r="EV142">
        <f ca="1">IF(AND($B142&gt;0,SUM(EV$3:EV141)=0,SUM($H142:EU142)=0),$B142,0)</f>
        <v>0</v>
      </c>
      <c r="EW142">
        <f ca="1">IF(AND($B142&gt;0,SUM(EW$3:EW141)=0,SUM($H142:EV142)=0),$B142,0)</f>
        <v>0</v>
      </c>
      <c r="EX142">
        <f ca="1">IF(AND($B142&gt;0,SUM(EX$3:EX141)=0,SUM($H142:EW142)=0),$B142,0)</f>
        <v>0</v>
      </c>
      <c r="EY142">
        <f ca="1">IF(AND($B142&gt;0,SUM(EY$3:EY141)=0,SUM($H142:EX142)=0),$B142,0)</f>
        <v>0</v>
      </c>
      <c r="EZ142">
        <f ca="1">IF(AND($B142&gt;0,SUM(EZ$3:EZ141)=0,SUM($H142:EY142)=0),$B142,0)</f>
        <v>0</v>
      </c>
      <c r="FA142">
        <f ca="1">IF(AND($B142&gt;0,SUM(FA$3:FA141)=0,SUM($H142:EZ142)=0),$B142,0)</f>
        <v>0</v>
      </c>
      <c r="FB142">
        <f ca="1">IF(AND($B142&gt;0,SUM(FB$3:FB141)=0,SUM($H142:FA142)=0),$B142,0)</f>
        <v>0</v>
      </c>
      <c r="FC142">
        <f ca="1">IF(AND($B142&gt;0,SUM(FC$3:FC141)=0,SUM($H142:FB142)=0),$B142,0)</f>
        <v>0</v>
      </c>
      <c r="FD142">
        <f ca="1">IF(AND($B142&gt;0,SUM(FD$3:FD141)=0,SUM($H142:FC142)=0),$B142,0)</f>
        <v>0</v>
      </c>
      <c r="FE142">
        <f ca="1">IF(AND($B142&gt;0,SUM(FE$3:FE141)=0,SUM($H142:FD142)=0),$B142,0)</f>
        <v>0</v>
      </c>
      <c r="FF142">
        <f ca="1">IF(AND($B142&gt;0,SUM(FF$3:FF141)=0,SUM($H142:FE142)=0),$B142,0)</f>
        <v>0</v>
      </c>
      <c r="FG142">
        <f ca="1">IF(AND($B142&gt;0,SUM(FG$3:FG141)=0,SUM($H142:FF142)=0),$B142,0)</f>
        <v>0</v>
      </c>
      <c r="FH142">
        <f ca="1">IF(AND($B142&gt;0,SUM(FH$3:FH141)=0,SUM($H142:FG142)=0),$B142,0)</f>
        <v>0</v>
      </c>
      <c r="FI142">
        <f ca="1">IF(AND($B142&gt;0,SUM(FI$3:FI141)=0,SUM($H142:FH142)=0),$B142,0)</f>
        <v>0</v>
      </c>
      <c r="FJ142">
        <f ca="1">IF(AND($B142&gt;0,SUM(FJ$3:FJ141)=0,SUM($H142:FI142)=0),$B142,0)</f>
        <v>0</v>
      </c>
      <c r="FK142">
        <f ca="1">IF(AND($B142&gt;0,SUM(FK$3:FK141)=0,SUM($H142:FJ142)=0),$B142,0)</f>
        <v>0</v>
      </c>
      <c r="FL142">
        <f ca="1">IF(AND($B142&gt;0,SUM(FL$3:FL141)=0,SUM($H142:FK142)=0),$B142,0)</f>
        <v>0</v>
      </c>
      <c r="FM142">
        <f ca="1">IF(AND($B142&gt;0,SUM(FM$3:FM141)=0,SUM($H142:FL142)=0),$B142,0)</f>
        <v>0</v>
      </c>
      <c r="FN142">
        <f ca="1">IF(AND($B142&gt;0,SUM(FN$3:FN141)=0,SUM($H142:FM142)=0),$B142,0)</f>
        <v>0</v>
      </c>
      <c r="FS142" s="67" t="str">
        <f ca="1">Valintaohjelma!$C18</f>
        <v>Kondenssivesiletku</v>
      </c>
      <c r="FT142" s="67" t="str">
        <f ca="1">Valintaohjelma!$F18</f>
        <v/>
      </c>
      <c r="FU142" s="342" t="str">
        <f>""</f>
        <v/>
      </c>
      <c r="FV142" s="67" t="str">
        <f ca="1">Valintaohjelma!$I18</f>
        <v>-</v>
      </c>
      <c r="FY142" s="67" t="str">
        <f ca="1">Valintaohjelma!$C18</f>
        <v>Kondenssivesiletku</v>
      </c>
      <c r="FZ142" s="67" t="str">
        <f ca="1">Valintaohjelma!$F18</f>
        <v/>
      </c>
      <c r="GA142" s="67" t="str">
        <f>""</f>
        <v/>
      </c>
      <c r="GB142" s="67" t="str">
        <f ca="1">Valintaohjelma!$I18</f>
        <v>-</v>
      </c>
      <c r="GE142" s="67" t="str">
        <f ca="1">Valintaohjelma!$C18</f>
        <v>Kondenssivesiletku</v>
      </c>
      <c r="GF142" s="67" t="str">
        <f ca="1">Valintaohjelma!$F18</f>
        <v/>
      </c>
      <c r="GG142" s="67" t="str">
        <f>""</f>
        <v/>
      </c>
      <c r="GH142" s="67" t="str">
        <f ca="1">Valintaohjelma!$I18</f>
        <v>-</v>
      </c>
    </row>
    <row r="143" spans="1:190" ht="15.75" thickBot="1" x14ac:dyDescent="0.3">
      <c r="A143">
        <v>143</v>
      </c>
      <c r="B143" s="71">
        <v>0</v>
      </c>
      <c r="C143" s="240" t="str">
        <f t="shared" ca="1" si="22"/>
        <v>Höyrysulun tiiviste     *** Ei Saatavilla***</v>
      </c>
      <c r="D143" s="240" t="str">
        <f t="shared" ca="1" si="23"/>
        <v/>
      </c>
      <c r="E143" s="240" t="str">
        <f t="shared" ca="1" si="24"/>
        <v/>
      </c>
      <c r="F143" s="240" t="str">
        <f t="shared" ca="1" si="25"/>
        <v xml:space="preserve">     *** Ei Saatavilla***</v>
      </c>
      <c r="G143" s="47">
        <f ca="1">INDEX($I$2:$FN$2,ROWS(G$2:G143))</f>
        <v>0</v>
      </c>
      <c r="H143">
        <v>0</v>
      </c>
      <c r="I143">
        <f ca="1">IF(AND($B143&gt;0,SUM(I$3:I142)=0,SUM($H143:H143)=0),$B143,0)</f>
        <v>0</v>
      </c>
      <c r="J143">
        <f ca="1">IF(AND($B143&gt;0,SUM(J$3:J142)=0,SUM($H143:I143)=0),$B143,0)</f>
        <v>0</v>
      </c>
      <c r="K143">
        <f ca="1">IF(AND($B143&gt;0,SUM(K$3:K142)=0,SUM($H143:J143)=0),$B143,0)</f>
        <v>0</v>
      </c>
      <c r="L143">
        <f ca="1">IF(AND($B143&gt;0,SUM(L$3:L142)=0,SUM($H143:K143)=0),$B143,0)</f>
        <v>0</v>
      </c>
      <c r="M143">
        <f ca="1">IF(AND($B143&gt;0,SUM(M$3:M142)=0,SUM($H143:L143)=0),$B143,0)</f>
        <v>0</v>
      </c>
      <c r="N143">
        <f ca="1">IF(AND($B143&gt;0,SUM(N$3:N142)=0,SUM($H143:M143)=0),$B143,0)</f>
        <v>0</v>
      </c>
      <c r="O143">
        <f ca="1">IF(AND($B143&gt;0,SUM(O$3:O142)=0,SUM($H143:N143)=0),$B143,0)</f>
        <v>0</v>
      </c>
      <c r="P143">
        <f ca="1">IF(AND($B143&gt;0,SUM(P$3:P142)=0,SUM($H143:O143)=0),$B143,0)</f>
        <v>0</v>
      </c>
      <c r="Q143">
        <f ca="1">IF(AND($B143&gt;0,SUM(Q$3:Q142)=0,SUM($H143:P143)=0),$B143,0)</f>
        <v>0</v>
      </c>
      <c r="R143">
        <f ca="1">IF(AND($B143&gt;0,SUM(R$3:R142)=0,SUM($H143:Q143)=0),$B143,0)</f>
        <v>0</v>
      </c>
      <c r="S143">
        <f ca="1">IF(AND($B143&gt;0,SUM(S$3:S142)=0,SUM($H143:R143)=0),$B143,0)</f>
        <v>0</v>
      </c>
      <c r="T143">
        <f ca="1">IF(AND($B143&gt;0,SUM(T$3:T142)=0,SUM($H143:S143)=0),$B143,0)</f>
        <v>0</v>
      </c>
      <c r="U143">
        <f ca="1">IF(AND($B143&gt;0,SUM(U$3:U142)=0,SUM($H143:T143)=0),$B143,0)</f>
        <v>0</v>
      </c>
      <c r="V143">
        <f ca="1">IF(AND($B143&gt;0,SUM(V$3:V142)=0,SUM($H143:U143)=0),$B143,0)</f>
        <v>0</v>
      </c>
      <c r="W143">
        <f ca="1">IF(AND($B143&gt;0,SUM(W$3:W142)=0,SUM($H143:V143)=0),$B143,0)</f>
        <v>0</v>
      </c>
      <c r="X143">
        <f ca="1">IF(AND($B143&gt;0,SUM(X$3:X142)=0,SUM($H143:W143)=0),$B143,0)</f>
        <v>0</v>
      </c>
      <c r="Y143">
        <f ca="1">IF(AND($B143&gt;0,SUM(Y$3:Y142)=0,SUM($H143:X143)=0),$B143,0)</f>
        <v>0</v>
      </c>
      <c r="Z143">
        <f ca="1">IF(AND($B143&gt;0,SUM(Z$3:Z142)=0,SUM($H143:Y143)=0),$B143,0)</f>
        <v>0</v>
      </c>
      <c r="AA143">
        <f ca="1">IF(AND($B143&gt;0,SUM(AA$3:AA142)=0,SUM($H143:Z143)=0),$B143,0)</f>
        <v>0</v>
      </c>
      <c r="AB143">
        <f ca="1">IF(AND($B143&gt;0,SUM(AB$3:AB142)=0,SUM($H143:AA143)=0),$B143,0)</f>
        <v>0</v>
      </c>
      <c r="AC143">
        <f ca="1">IF(AND($B143&gt;0,SUM(AC$3:AC142)=0,SUM($H143:AB143)=0),$B143,0)</f>
        <v>0</v>
      </c>
      <c r="AD143">
        <f ca="1">IF(AND($B143&gt;0,SUM(AD$3:AD142)=0,SUM($H143:AC143)=0),$B143,0)</f>
        <v>0</v>
      </c>
      <c r="AE143">
        <f ca="1">IF(AND($B143&gt;0,SUM(AE$3:AE142)=0,SUM($H143:AD143)=0),$B143,0)</f>
        <v>0</v>
      </c>
      <c r="AF143">
        <f ca="1">IF(AND($B143&gt;0,SUM(AF$3:AF142)=0,SUM($H143:AE143)=0),$B143,0)</f>
        <v>0</v>
      </c>
      <c r="AG143">
        <f ca="1">IF(AND($B143&gt;0,SUM(AG$3:AG142)=0,SUM($H143:AF143)=0),$B143,0)</f>
        <v>0</v>
      </c>
      <c r="AH143">
        <f ca="1">IF(AND($B143&gt;0,SUM(AH$3:AH142)=0,SUM($H143:AG143)=0),$B143,0)</f>
        <v>0</v>
      </c>
      <c r="AI143">
        <f ca="1">IF(AND($B143&gt;0,SUM(AI$3:AI142)=0,SUM($H143:AH143)=0),$B143,0)</f>
        <v>0</v>
      </c>
      <c r="AJ143">
        <f ca="1">IF(AND($B143&gt;0,SUM(AJ$3:AJ142)=0,SUM($H143:AI143)=0),$B143,0)</f>
        <v>0</v>
      </c>
      <c r="AK143">
        <f ca="1">IF(AND($B143&gt;0,SUM(AK$3:AK142)=0,SUM($H143:AJ143)=0),$B143,0)</f>
        <v>0</v>
      </c>
      <c r="AL143">
        <f ca="1">IF(AND($B143&gt;0,SUM(AL$3:AL142)=0,SUM($H143:AK143)=0),$B143,0)</f>
        <v>0</v>
      </c>
      <c r="AM143">
        <f ca="1">IF(AND($B143&gt;0,SUM(AM$3:AM142)=0,SUM($H143:AL143)=0),$B143,0)</f>
        <v>0</v>
      </c>
      <c r="AN143">
        <f ca="1">IF(AND($B143&gt;0,SUM(AN$3:AN142)=0,SUM($H143:AM143)=0),$B143,0)</f>
        <v>0</v>
      </c>
      <c r="AO143">
        <f ca="1">IF(AND($B143&gt;0,SUM(AO$3:AO142)=0,SUM($H143:AN143)=0),$B143,0)</f>
        <v>0</v>
      </c>
      <c r="AP143">
        <f ca="1">IF(AND($B143&gt;0,SUM(AP$3:AP142)=0,SUM($H143:AO143)=0),$B143,0)</f>
        <v>0</v>
      </c>
      <c r="AQ143">
        <f ca="1">IF(AND($B143&gt;0,SUM(AQ$3:AQ142)=0,SUM($H143:AP143)=0),$B143,0)</f>
        <v>0</v>
      </c>
      <c r="AR143">
        <f ca="1">IF(AND($B143&gt;0,SUM(AR$3:AR142)=0,SUM($H143:AQ143)=0),$B143,0)</f>
        <v>0</v>
      </c>
      <c r="AS143">
        <f ca="1">IF(AND($B143&gt;0,SUM(AS$3:AS142)=0,SUM($H143:AR143)=0),$B143,0)</f>
        <v>0</v>
      </c>
      <c r="AT143">
        <f ca="1">IF(AND($B143&gt;0,SUM(AT$3:AT142)=0,SUM($H143:AS143)=0),$B143,0)</f>
        <v>0</v>
      </c>
      <c r="AU143">
        <f ca="1">IF(AND($B143&gt;0,SUM(AU$3:AU142)=0,SUM($H143:AT143)=0),$B143,0)</f>
        <v>0</v>
      </c>
      <c r="AV143">
        <f ca="1">IF(AND($B143&gt;0,SUM(AV$3:AV142)=0,SUM($H143:AU143)=0),$B143,0)</f>
        <v>0</v>
      </c>
      <c r="AW143">
        <f ca="1">IF(AND($B143&gt;0,SUM(AW$3:AW142)=0,SUM($H143:AV143)=0),$B143,0)</f>
        <v>0</v>
      </c>
      <c r="AX143">
        <f ca="1">IF(AND($B143&gt;0,SUM(AX$3:AX142)=0,SUM($H143:AW143)=0),$B143,0)</f>
        <v>0</v>
      </c>
      <c r="AY143">
        <f ca="1">IF(AND($B143&gt;0,SUM(AY$3:AY142)=0,SUM($H143:AX143)=0),$B143,0)</f>
        <v>0</v>
      </c>
      <c r="AZ143">
        <f ca="1">IF(AND($B143&gt;0,SUM(AZ$3:AZ142)=0,SUM($H143:AY143)=0),$B143,0)</f>
        <v>0</v>
      </c>
      <c r="BA143">
        <f ca="1">IF(AND($B143&gt;0,SUM(BA$3:BA142)=0,SUM($H143:AZ143)=0),$B143,0)</f>
        <v>0</v>
      </c>
      <c r="BB143">
        <f ca="1">IF(AND($B143&gt;0,SUM(BB$3:BB142)=0,SUM($H143:BA143)=0),$B143,0)</f>
        <v>0</v>
      </c>
      <c r="BC143">
        <f ca="1">IF(AND($B143&gt;0,SUM(BC$3:BC142)=0,SUM($H143:BB143)=0),$B143,0)</f>
        <v>0</v>
      </c>
      <c r="BD143">
        <f ca="1">IF(AND($B143&gt;0,SUM(BD$3:BD142)=0,SUM($H143:BC143)=0),$B143,0)</f>
        <v>0</v>
      </c>
      <c r="BE143">
        <f ca="1">IF(AND($B143&gt;0,SUM(BE$3:BE142)=0,SUM($H143:BD143)=0),$B143,0)</f>
        <v>0</v>
      </c>
      <c r="BF143">
        <f ca="1">IF(AND($B143&gt;0,SUM(BF$3:BF142)=0,SUM($H143:BE143)=0),$B143,0)</f>
        <v>0</v>
      </c>
      <c r="BG143">
        <f ca="1">IF(AND($B143&gt;0,SUM(BG$3:BG142)=0,SUM($H143:BF143)=0),$B143,0)</f>
        <v>0</v>
      </c>
      <c r="BH143">
        <f ca="1">IF(AND($B143&gt;0,SUM(BH$3:BH142)=0,SUM($H143:BG143)=0),$B143,0)</f>
        <v>0</v>
      </c>
      <c r="BI143">
        <f ca="1">IF(AND($B143&gt;0,SUM(BI$3:BI142)=0,SUM($H143:BH143)=0),$B143,0)</f>
        <v>0</v>
      </c>
      <c r="BJ143">
        <f ca="1">IF(AND($B143&gt;0,SUM(BJ$3:BJ142)=0,SUM($H143:BI143)=0),$B143,0)</f>
        <v>0</v>
      </c>
      <c r="BK143">
        <f ca="1">IF(AND($B143&gt;0,SUM(BK$3:BK142)=0,SUM($H143:BJ143)=0),$B143,0)</f>
        <v>0</v>
      </c>
      <c r="BL143">
        <f ca="1">IF(AND($B143&gt;0,SUM(BL$3:BL142)=0,SUM($H143:BK143)=0),$B143,0)</f>
        <v>0</v>
      </c>
      <c r="BM143">
        <f ca="1">IF(AND($B143&gt;0,SUM(BM$3:BM142)=0,SUM($H143:BL143)=0),$B143,0)</f>
        <v>0</v>
      </c>
      <c r="BN143">
        <f ca="1">IF(AND($B143&gt;0,SUM(BN$3:BN142)=0,SUM($H143:BM143)=0),$B143,0)</f>
        <v>0</v>
      </c>
      <c r="BO143">
        <f ca="1">IF(AND($B143&gt;0,SUM(BO$3:BO142)=0,SUM($H143:BN143)=0),$B143,0)</f>
        <v>0</v>
      </c>
      <c r="BP143">
        <f ca="1">IF(AND($B143&gt;0,SUM(BP$3:BP142)=0,SUM($H143:BO143)=0),$B143,0)</f>
        <v>0</v>
      </c>
      <c r="BQ143">
        <f ca="1">IF(AND($B143&gt;0,SUM(BQ$3:BQ142)=0,SUM($H143:BP143)=0),$B143,0)</f>
        <v>0</v>
      </c>
      <c r="BR143">
        <f ca="1">IF(AND($B143&gt;0,SUM(BR$3:BR142)=0,SUM($H143:BQ143)=0),$B143,0)</f>
        <v>0</v>
      </c>
      <c r="BS143">
        <f ca="1">IF(AND($B143&gt;0,SUM(BS$3:BS142)=0,SUM($H143:BR143)=0),$B143,0)</f>
        <v>0</v>
      </c>
      <c r="BT143">
        <f ca="1">IF(AND($B143&gt;0,SUM(BT$3:BT142)=0,SUM($H143:BS143)=0),$B143,0)</f>
        <v>0</v>
      </c>
      <c r="BU143">
        <f ca="1">IF(AND($B143&gt;0,SUM(BU$3:BU142)=0,SUM($H143:BT143)=0),$B143,0)</f>
        <v>0</v>
      </c>
      <c r="BV143">
        <f ca="1">IF(AND($B143&gt;0,SUM(BV$3:BV142)=0,SUM($H143:BU143)=0),$B143,0)</f>
        <v>0</v>
      </c>
      <c r="BW143">
        <f ca="1">IF(AND($B143&gt;0,SUM(BW$3:BW142)=0,SUM($H143:BV143)=0),$B143,0)</f>
        <v>0</v>
      </c>
      <c r="BX143">
        <f ca="1">IF(AND($B143&gt;0,SUM(BX$3:BX142)=0,SUM($H143:BW143)=0),$B143,0)</f>
        <v>0</v>
      </c>
      <c r="BY143">
        <f ca="1">IF(AND($B143&gt;0,SUM(BY$3:BY142)=0,SUM($H143:BX143)=0),$B143,0)</f>
        <v>0</v>
      </c>
      <c r="BZ143">
        <f ca="1">IF(AND($B143&gt;0,SUM(BZ$3:BZ142)=0,SUM($H143:BY143)=0),$B143,0)</f>
        <v>0</v>
      </c>
      <c r="CA143">
        <f ca="1">IF(AND($B143&gt;0,SUM(CA$3:CA142)=0,SUM($H143:BZ143)=0),$B143,0)</f>
        <v>0</v>
      </c>
      <c r="CB143">
        <f ca="1">IF(AND($B143&gt;0,SUM(CB$3:CB142)=0,SUM($H143:CA143)=0),$B143,0)</f>
        <v>0</v>
      </c>
      <c r="CC143">
        <f ca="1">IF(AND($B143&gt;0,SUM(CC$3:CC142)=0,SUM($H143:CB143)=0),$B143,0)</f>
        <v>0</v>
      </c>
      <c r="CD143">
        <f ca="1">IF(AND($B143&gt;0,SUM(CD$3:CD142)=0,SUM($H143:CC143)=0),$B143,0)</f>
        <v>0</v>
      </c>
      <c r="CE143">
        <f ca="1">IF(AND($B143&gt;0,SUM(CE$3:CE142)=0,SUM($H143:CD143)=0),$B143,0)</f>
        <v>0</v>
      </c>
      <c r="CF143">
        <f ca="1">IF(AND($B143&gt;0,SUM(CF$3:CF142)=0,SUM($H143:CE143)=0),$B143,0)</f>
        <v>0</v>
      </c>
      <c r="CG143">
        <f ca="1">IF(AND($B143&gt;0,SUM(CG$3:CG142)=0,SUM($H143:CF143)=0),$B143,0)</f>
        <v>0</v>
      </c>
      <c r="CH143">
        <f ca="1">IF(AND($B143&gt;0,SUM(CH$3:CH142)=0,SUM($H143:CG143)=0),$B143,0)</f>
        <v>0</v>
      </c>
      <c r="CI143">
        <f ca="1">IF(AND($B143&gt;0,SUM(CI$3:CI142)=0,SUM($H143:CH143)=0),$B143,0)</f>
        <v>0</v>
      </c>
      <c r="CJ143">
        <f ca="1">IF(AND($B143&gt;0,SUM(CJ$3:CJ142)=0,SUM($H143:CI143)=0),$B143,0)</f>
        <v>0</v>
      </c>
      <c r="CK143">
        <f ca="1">IF(AND($B143&gt;0,SUM(CK$3:CK142)=0,SUM($H143:CJ143)=0),$B143,0)</f>
        <v>0</v>
      </c>
      <c r="CL143">
        <f ca="1">IF(AND($B143&gt;0,SUM(CL$3:CL142)=0,SUM($H143:CK143)=0),$B143,0)</f>
        <v>0</v>
      </c>
      <c r="CM143">
        <f ca="1">IF(AND($B143&gt;0,SUM(CM$3:CM142)=0,SUM($H143:CL143)=0),$B143,0)</f>
        <v>0</v>
      </c>
      <c r="CN143">
        <f ca="1">IF(AND($B143&gt;0,SUM(CN$3:CN142)=0,SUM($H143:CM143)=0),$B143,0)</f>
        <v>0</v>
      </c>
      <c r="CO143">
        <f ca="1">IF(AND($B143&gt;0,SUM(CO$3:CO142)=0,SUM($H143:CN143)=0),$B143,0)</f>
        <v>0</v>
      </c>
      <c r="CP143">
        <f ca="1">IF(AND($B143&gt;0,SUM(CP$3:CP142)=0,SUM($H143:CO143)=0),$B143,0)</f>
        <v>0</v>
      </c>
      <c r="CQ143">
        <f ca="1">IF(AND($B143&gt;0,SUM(CQ$3:CQ142)=0,SUM($H143:CP143)=0),$B143,0)</f>
        <v>0</v>
      </c>
      <c r="CR143">
        <f ca="1">IF(AND($B143&gt;0,SUM(CR$3:CR142)=0,SUM($H143:CQ143)=0),$B143,0)</f>
        <v>0</v>
      </c>
      <c r="CS143">
        <f ca="1">IF(AND($B143&gt;0,SUM(CS$3:CS142)=0,SUM($H143:CR143)=0),$B143,0)</f>
        <v>0</v>
      </c>
      <c r="CT143">
        <f ca="1">IF(AND($B143&gt;0,SUM(CT$3:CT142)=0,SUM($H143:CS143)=0),$B143,0)</f>
        <v>0</v>
      </c>
      <c r="CU143">
        <f ca="1">IF(AND($B143&gt;0,SUM(CU$3:CU142)=0,SUM($H143:CT143)=0),$B143,0)</f>
        <v>0</v>
      </c>
      <c r="CV143">
        <f ca="1">IF(AND($B143&gt;0,SUM(CV$3:CV142)=0,SUM($H143:CU143)=0),$B143,0)</f>
        <v>0</v>
      </c>
      <c r="CW143">
        <f ca="1">IF(AND($B143&gt;0,SUM(CW$3:CW142)=0,SUM($H143:CV143)=0),$B143,0)</f>
        <v>0</v>
      </c>
      <c r="CX143">
        <f ca="1">IF(AND($B143&gt;0,SUM(CX$3:CX142)=0,SUM($H143:CW143)=0),$B143,0)</f>
        <v>0</v>
      </c>
      <c r="CY143">
        <f ca="1">IF(AND($B143&gt;0,SUM(CY$3:CY142)=0,SUM($H143:CX143)=0),$B143,0)</f>
        <v>0</v>
      </c>
      <c r="CZ143">
        <f ca="1">IF(AND($B143&gt;0,SUM(CZ$3:CZ142)=0,SUM($H143:CY143)=0),$B143,0)</f>
        <v>0</v>
      </c>
      <c r="DA143">
        <f ca="1">IF(AND($B143&gt;0,SUM(DA$3:DA142)=0,SUM($H143:CZ143)=0),$B143,0)</f>
        <v>0</v>
      </c>
      <c r="DB143">
        <f ca="1">IF(AND($B143&gt;0,SUM(DB$3:DB142)=0,SUM($H143:DA143)=0),$B143,0)</f>
        <v>0</v>
      </c>
      <c r="DC143">
        <f ca="1">IF(AND($B143&gt;0,SUM(DC$3:DC142)=0,SUM($H143:DB143)=0),$B143,0)</f>
        <v>0</v>
      </c>
      <c r="DD143">
        <f ca="1">IF(AND($B143&gt;0,SUM(DD$3:DD142)=0,SUM($H143:DC143)=0),$B143,0)</f>
        <v>0</v>
      </c>
      <c r="DE143">
        <f ca="1">IF(AND($B143&gt;0,SUM(DE$3:DE142)=0,SUM($H143:DD143)=0),$B143,0)</f>
        <v>0</v>
      </c>
      <c r="DF143">
        <f ca="1">IF(AND($B143&gt;0,SUM(DF$3:DF142)=0,SUM($H143:DE143)=0),$B143,0)</f>
        <v>0</v>
      </c>
      <c r="DG143">
        <f ca="1">IF(AND($B143&gt;0,SUM(DG$3:DG142)=0,SUM($H143:DF143)=0),$B143,0)</f>
        <v>0</v>
      </c>
      <c r="DH143">
        <f ca="1">IF(AND($B143&gt;0,SUM(DH$3:DH142)=0,SUM($H143:DG143)=0),$B143,0)</f>
        <v>0</v>
      </c>
      <c r="DI143">
        <f ca="1">IF(AND($B143&gt;0,SUM(DI$3:DI142)=0,SUM($H143:DH143)=0),$B143,0)</f>
        <v>0</v>
      </c>
      <c r="DJ143">
        <f ca="1">IF(AND($B143&gt;0,SUM(DJ$3:DJ142)=0,SUM($H143:DI143)=0),$B143,0)</f>
        <v>0</v>
      </c>
      <c r="DK143">
        <f ca="1">IF(AND($B143&gt;0,SUM(DK$3:DK142)=0,SUM($H143:DJ143)=0),$B143,0)</f>
        <v>0</v>
      </c>
      <c r="DL143">
        <f ca="1">IF(AND($B143&gt;0,SUM(DL$3:DL142)=0,SUM($H143:DK143)=0),$B143,0)</f>
        <v>0</v>
      </c>
      <c r="DM143">
        <f ca="1">IF(AND($B143&gt;0,SUM(DM$3:DM142)=0,SUM($H143:DL143)=0),$B143,0)</f>
        <v>0</v>
      </c>
      <c r="DN143">
        <f ca="1">IF(AND($B143&gt;0,SUM(DN$3:DN142)=0,SUM($H143:DM143)=0),$B143,0)</f>
        <v>0</v>
      </c>
      <c r="DO143">
        <f ca="1">IF(AND($B143&gt;0,SUM(DO$3:DO142)=0,SUM($H143:DN143)=0),$B143,0)</f>
        <v>0</v>
      </c>
      <c r="DP143">
        <f ca="1">IF(AND($B143&gt;0,SUM(DP$3:DP142)=0,SUM($H143:DO143)=0),$B143,0)</f>
        <v>0</v>
      </c>
      <c r="DQ143">
        <f ca="1">IF(AND($B143&gt;0,SUM(DQ$3:DQ142)=0,SUM($H143:DP143)=0),$B143,0)</f>
        <v>0</v>
      </c>
      <c r="DR143">
        <f ca="1">IF(AND($B143&gt;0,SUM(DR$3:DR142)=0,SUM($H143:DQ143)=0),$B143,0)</f>
        <v>0</v>
      </c>
      <c r="DS143">
        <f ca="1">IF(AND($B143&gt;0,SUM(DS$3:DS142)=0,SUM($H143:DR143)=0),$B143,0)</f>
        <v>0</v>
      </c>
      <c r="DT143">
        <f ca="1">IF(AND($B143&gt;0,SUM(DT$3:DT142)=0,SUM($H143:DS143)=0),$B143,0)</f>
        <v>0</v>
      </c>
      <c r="DU143">
        <f ca="1">IF(AND($B143&gt;0,SUM(DU$3:DU142)=0,SUM($H143:DT143)=0),$B143,0)</f>
        <v>0</v>
      </c>
      <c r="DV143">
        <f ca="1">IF(AND($B143&gt;0,SUM(DV$3:DV142)=0,SUM($H143:DU143)=0),$B143,0)</f>
        <v>0</v>
      </c>
      <c r="DW143">
        <f ca="1">IF(AND($B143&gt;0,SUM(DW$3:DW142)=0,SUM($H143:DV143)=0),$B143,0)</f>
        <v>0</v>
      </c>
      <c r="DX143">
        <f ca="1">IF(AND($B143&gt;0,SUM(DX$3:DX142)=0,SUM($H143:DW143)=0),$B143,0)</f>
        <v>0</v>
      </c>
      <c r="DY143">
        <f ca="1">IF(AND($B143&gt;0,SUM(DY$3:DY142)=0,SUM($H143:DX143)=0),$B143,0)</f>
        <v>0</v>
      </c>
      <c r="DZ143">
        <f ca="1">IF(AND($B143&gt;0,SUM(DZ$3:DZ142)=0,SUM($H143:DY143)=0),$B143,0)</f>
        <v>0</v>
      </c>
      <c r="EA143">
        <f ca="1">IF(AND($B143&gt;0,SUM(EA$3:EA142)=0,SUM($H143:DZ143)=0),$B143,0)</f>
        <v>0</v>
      </c>
      <c r="EB143">
        <f ca="1">IF(AND($B143&gt;0,SUM(EB$3:EB142)=0,SUM($H143:EA143)=0),$B143,0)</f>
        <v>0</v>
      </c>
      <c r="EC143">
        <f ca="1">IF(AND($B143&gt;0,SUM(EC$3:EC142)=0,SUM($H143:EB143)=0),$B143,0)</f>
        <v>0</v>
      </c>
      <c r="ED143">
        <f ca="1">IF(AND($B143&gt;0,SUM(ED$3:ED142)=0,SUM($H143:EC143)=0),$B143,0)</f>
        <v>0</v>
      </c>
      <c r="EE143">
        <f ca="1">IF(AND($B143&gt;0,SUM(EE$3:EE142)=0,SUM($H143:ED143)=0),$B143,0)</f>
        <v>0</v>
      </c>
      <c r="EF143">
        <f ca="1">IF(AND($B143&gt;0,SUM(EF$3:EF142)=0,SUM($H143:EE143)=0),$B143,0)</f>
        <v>0</v>
      </c>
      <c r="EG143">
        <f ca="1">IF(AND($B143&gt;0,SUM(EG$3:EG142)=0,SUM($H143:EF143)=0),$B143,0)</f>
        <v>0</v>
      </c>
      <c r="EH143">
        <f ca="1">IF(AND($B143&gt;0,SUM(EH$3:EH142)=0,SUM($H143:EG143)=0),$B143,0)</f>
        <v>0</v>
      </c>
      <c r="EI143">
        <f ca="1">IF(AND($B143&gt;0,SUM(EI$3:EI142)=0,SUM($H143:EH143)=0),$B143,0)</f>
        <v>0</v>
      </c>
      <c r="EJ143">
        <f ca="1">IF(AND($B143&gt;0,SUM(EJ$3:EJ142)=0,SUM($H143:EI143)=0),$B143,0)</f>
        <v>0</v>
      </c>
      <c r="EK143">
        <f ca="1">IF(AND($B143&gt;0,SUM(EK$3:EK142)=0,SUM($H143:EJ143)=0),$B143,0)</f>
        <v>0</v>
      </c>
      <c r="EL143">
        <f ca="1">IF(AND($B143&gt;0,SUM(EL$3:EL142)=0,SUM($H143:EK143)=0),$B143,0)</f>
        <v>0</v>
      </c>
      <c r="EM143">
        <f ca="1">IF(AND($B143&gt;0,SUM(EM$3:EM142)=0,SUM($H143:EL143)=0),$B143,0)</f>
        <v>0</v>
      </c>
      <c r="EN143">
        <f ca="1">IF(AND($B143&gt;0,SUM(EN$3:EN142)=0,SUM($H143:EM143)=0),$B143,0)</f>
        <v>0</v>
      </c>
      <c r="EO143">
        <f ca="1">IF(AND($B143&gt;0,SUM(EO$3:EO142)=0,SUM($H143:EN143)=0),$B143,0)</f>
        <v>0</v>
      </c>
      <c r="EP143">
        <f ca="1">IF(AND($B143&gt;0,SUM(EP$3:EP142)=0,SUM($H143:EO143)=0),$B143,0)</f>
        <v>0</v>
      </c>
      <c r="EQ143">
        <f ca="1">IF(AND($B143&gt;0,SUM(EQ$3:EQ142)=0,SUM($H143:EP143)=0),$B143,0)</f>
        <v>0</v>
      </c>
      <c r="ER143">
        <f ca="1">IF(AND($B143&gt;0,SUM(ER$3:ER142)=0,SUM($H143:EQ143)=0),$B143,0)</f>
        <v>0</v>
      </c>
      <c r="ES143">
        <f ca="1">IF(AND($B143&gt;0,SUM(ES$3:ES142)=0,SUM($H143:ER143)=0),$B143,0)</f>
        <v>0</v>
      </c>
      <c r="ET143">
        <f ca="1">IF(AND($B143&gt;0,SUM(ET$3:ET142)=0,SUM($H143:ES143)=0),$B143,0)</f>
        <v>0</v>
      </c>
      <c r="EU143">
        <f ca="1">IF(AND($B143&gt;0,SUM(EU$3:EU142)=0,SUM($H143:ET143)=0),$B143,0)</f>
        <v>0</v>
      </c>
      <c r="EV143">
        <f ca="1">IF(AND($B143&gt;0,SUM(EV$3:EV142)=0,SUM($H143:EU143)=0),$B143,0)</f>
        <v>0</v>
      </c>
      <c r="EW143">
        <f ca="1">IF(AND($B143&gt;0,SUM(EW$3:EW142)=0,SUM($H143:EV143)=0),$B143,0)</f>
        <v>0</v>
      </c>
      <c r="EX143">
        <f ca="1">IF(AND($B143&gt;0,SUM(EX$3:EX142)=0,SUM($H143:EW143)=0),$B143,0)</f>
        <v>0</v>
      </c>
      <c r="EY143">
        <f ca="1">IF(AND($B143&gt;0,SUM(EY$3:EY142)=0,SUM($H143:EX143)=0),$B143,0)</f>
        <v>0</v>
      </c>
      <c r="EZ143">
        <f ca="1">IF(AND($B143&gt;0,SUM(EZ$3:EZ142)=0,SUM($H143:EY143)=0),$B143,0)</f>
        <v>0</v>
      </c>
      <c r="FA143">
        <f ca="1">IF(AND($B143&gt;0,SUM(FA$3:FA142)=0,SUM($H143:EZ143)=0),$B143,0)</f>
        <v>0</v>
      </c>
      <c r="FB143">
        <f ca="1">IF(AND($B143&gt;0,SUM(FB$3:FB142)=0,SUM($H143:FA143)=0),$B143,0)</f>
        <v>0</v>
      </c>
      <c r="FC143">
        <f ca="1">IF(AND($B143&gt;0,SUM(FC$3:FC142)=0,SUM($H143:FB143)=0),$B143,0)</f>
        <v>0</v>
      </c>
      <c r="FD143">
        <f ca="1">IF(AND($B143&gt;0,SUM(FD$3:FD142)=0,SUM($H143:FC143)=0),$B143,0)</f>
        <v>0</v>
      </c>
      <c r="FE143">
        <f ca="1">IF(AND($B143&gt;0,SUM(FE$3:FE142)=0,SUM($H143:FD143)=0),$B143,0)</f>
        <v>0</v>
      </c>
      <c r="FF143">
        <f ca="1">IF(AND($B143&gt;0,SUM(FF$3:FF142)=0,SUM($H143:FE143)=0),$B143,0)</f>
        <v>0</v>
      </c>
      <c r="FG143">
        <f ca="1">IF(AND($B143&gt;0,SUM(FG$3:FG142)=0,SUM($H143:FF143)=0),$B143,0)</f>
        <v>0</v>
      </c>
      <c r="FH143">
        <f ca="1">IF(AND($B143&gt;0,SUM(FH$3:FH142)=0,SUM($H143:FG143)=0),$B143,0)</f>
        <v>0</v>
      </c>
      <c r="FI143">
        <f ca="1">IF(AND($B143&gt;0,SUM(FI$3:FI142)=0,SUM($H143:FH143)=0),$B143,0)</f>
        <v>0</v>
      </c>
      <c r="FJ143">
        <f ca="1">IF(AND($B143&gt;0,SUM(FJ$3:FJ142)=0,SUM($H143:FI143)=0),$B143,0)</f>
        <v>0</v>
      </c>
      <c r="FK143">
        <f ca="1">IF(AND($B143&gt;0,SUM(FK$3:FK142)=0,SUM($H143:FJ143)=0),$B143,0)</f>
        <v>0</v>
      </c>
      <c r="FL143">
        <f ca="1">IF(AND($B143&gt;0,SUM(FL$3:FL142)=0,SUM($H143:FK143)=0),$B143,0)</f>
        <v>0</v>
      </c>
      <c r="FM143">
        <f ca="1">IF(AND($B143&gt;0,SUM(FM$3:FM142)=0,SUM($H143:FL143)=0),$B143,0)</f>
        <v>0</v>
      </c>
      <c r="FN143">
        <f ca="1">IF(AND($B143&gt;0,SUM(FN$3:FN142)=0,SUM($H143:FM143)=0),$B143,0)</f>
        <v>0</v>
      </c>
      <c r="FS143" s="67" t="str">
        <f ca="1">Valintaohjelma!$C19</f>
        <v>Höyrysulun tiiviste     *** Ei Saatavilla***</v>
      </c>
      <c r="FT143" s="67" t="str">
        <f ca="1">Valintaohjelma!$F19</f>
        <v/>
      </c>
      <c r="FU143" s="342" t="str">
        <f>""</f>
        <v/>
      </c>
      <c r="FV143" s="67" t="str">
        <f ca="1">Valintaohjelma!$I19</f>
        <v xml:space="preserve">     *** Ei Saatavilla***</v>
      </c>
      <c r="FY143" s="67" t="str">
        <f ca="1">Valintaohjelma!$C19</f>
        <v>Höyrysulun tiiviste     *** Ei Saatavilla***</v>
      </c>
      <c r="FZ143" s="67" t="str">
        <f ca="1">Valintaohjelma!$F19</f>
        <v/>
      </c>
      <c r="GA143" s="67" t="str">
        <f>""</f>
        <v/>
      </c>
      <c r="GB143" s="67" t="str">
        <f ca="1">Valintaohjelma!$I19</f>
        <v xml:space="preserve">     *** Ei Saatavilla***</v>
      </c>
      <c r="GE143" s="67" t="str">
        <f ca="1">Valintaohjelma!$C19</f>
        <v>Höyrysulun tiiviste     *** Ei Saatavilla***</v>
      </c>
      <c r="GF143" s="67" t="str">
        <f ca="1">Valintaohjelma!$F19</f>
        <v/>
      </c>
      <c r="GG143" s="67" t="str">
        <f>""</f>
        <v/>
      </c>
      <c r="GH143" s="67" t="str">
        <f ca="1">Valintaohjelma!$I19</f>
        <v xml:space="preserve">     *** Ei Saatavilla***</v>
      </c>
    </row>
    <row r="144" spans="1:190" ht="15.75" thickBot="1" x14ac:dyDescent="0.3">
      <c r="A144">
        <v>144</v>
      </c>
      <c r="B144" s="71">
        <v>0</v>
      </c>
      <c r="C144" s="240" t="str">
        <f t="shared" ca="1" si="22"/>
        <v>0</v>
      </c>
      <c r="D144" s="240" t="str">
        <f t="shared" ca="1" si="23"/>
        <v/>
      </c>
      <c r="E144" s="240" t="str">
        <f t="shared" ca="1" si="24"/>
        <v/>
      </c>
      <c r="F144" s="240" t="str">
        <f t="shared" ca="1" si="25"/>
        <v>-</v>
      </c>
      <c r="G144" s="47">
        <f ca="1">INDEX($I$2:$FN$2,ROWS(G$2:G144))</f>
        <v>0</v>
      </c>
      <c r="H144">
        <v>0</v>
      </c>
      <c r="I144">
        <f ca="1">IF(AND($B144&gt;0,SUM(I$3:I143)=0,SUM($H144:H144)=0),$B144,0)</f>
        <v>0</v>
      </c>
      <c r="J144">
        <f ca="1">IF(AND($B144&gt;0,SUM(J$3:J143)=0,SUM($H144:I144)=0),$B144,0)</f>
        <v>0</v>
      </c>
      <c r="K144">
        <f ca="1">IF(AND($B144&gt;0,SUM(K$3:K143)=0,SUM($H144:J144)=0),$B144,0)</f>
        <v>0</v>
      </c>
      <c r="L144">
        <f ca="1">IF(AND($B144&gt;0,SUM(L$3:L143)=0,SUM($H144:K144)=0),$B144,0)</f>
        <v>0</v>
      </c>
      <c r="M144">
        <f ca="1">IF(AND($B144&gt;0,SUM(M$3:M143)=0,SUM($H144:L144)=0),$B144,0)</f>
        <v>0</v>
      </c>
      <c r="N144">
        <f ca="1">IF(AND($B144&gt;0,SUM(N$3:N143)=0,SUM($H144:M144)=0),$B144,0)</f>
        <v>0</v>
      </c>
      <c r="O144">
        <f ca="1">IF(AND($B144&gt;0,SUM(O$3:O143)=0,SUM($H144:N144)=0),$B144,0)</f>
        <v>0</v>
      </c>
      <c r="P144">
        <f ca="1">IF(AND($B144&gt;0,SUM(P$3:P143)=0,SUM($H144:O144)=0),$B144,0)</f>
        <v>0</v>
      </c>
      <c r="Q144">
        <f ca="1">IF(AND($B144&gt;0,SUM(Q$3:Q143)=0,SUM($H144:P144)=0),$B144,0)</f>
        <v>0</v>
      </c>
      <c r="R144">
        <f ca="1">IF(AND($B144&gt;0,SUM(R$3:R143)=0,SUM($H144:Q144)=0),$B144,0)</f>
        <v>0</v>
      </c>
      <c r="S144">
        <f ca="1">IF(AND($B144&gt;0,SUM(S$3:S143)=0,SUM($H144:R144)=0),$B144,0)</f>
        <v>0</v>
      </c>
      <c r="T144">
        <f ca="1">IF(AND($B144&gt;0,SUM(T$3:T143)=0,SUM($H144:S144)=0),$B144,0)</f>
        <v>0</v>
      </c>
      <c r="U144">
        <f ca="1">IF(AND($B144&gt;0,SUM(U$3:U143)=0,SUM($H144:T144)=0),$B144,0)</f>
        <v>0</v>
      </c>
      <c r="V144">
        <f ca="1">IF(AND($B144&gt;0,SUM(V$3:V143)=0,SUM($H144:U144)=0),$B144,0)</f>
        <v>0</v>
      </c>
      <c r="W144">
        <f ca="1">IF(AND($B144&gt;0,SUM(W$3:W143)=0,SUM($H144:V144)=0),$B144,0)</f>
        <v>0</v>
      </c>
      <c r="X144">
        <f ca="1">IF(AND($B144&gt;0,SUM(X$3:X143)=0,SUM($H144:W144)=0),$B144,0)</f>
        <v>0</v>
      </c>
      <c r="Y144">
        <f ca="1">IF(AND($B144&gt;0,SUM(Y$3:Y143)=0,SUM($H144:X144)=0),$B144,0)</f>
        <v>0</v>
      </c>
      <c r="Z144">
        <f ca="1">IF(AND($B144&gt;0,SUM(Z$3:Z143)=0,SUM($H144:Y144)=0),$B144,0)</f>
        <v>0</v>
      </c>
      <c r="AA144">
        <f ca="1">IF(AND($B144&gt;0,SUM(AA$3:AA143)=0,SUM($H144:Z144)=0),$B144,0)</f>
        <v>0</v>
      </c>
      <c r="AB144">
        <f ca="1">IF(AND($B144&gt;0,SUM(AB$3:AB143)=0,SUM($H144:AA144)=0),$B144,0)</f>
        <v>0</v>
      </c>
      <c r="AC144">
        <f ca="1">IF(AND($B144&gt;0,SUM(AC$3:AC143)=0,SUM($H144:AB144)=0),$B144,0)</f>
        <v>0</v>
      </c>
      <c r="AD144">
        <f ca="1">IF(AND($B144&gt;0,SUM(AD$3:AD143)=0,SUM($H144:AC144)=0),$B144,0)</f>
        <v>0</v>
      </c>
      <c r="AE144">
        <f ca="1">IF(AND($B144&gt;0,SUM(AE$3:AE143)=0,SUM($H144:AD144)=0),$B144,0)</f>
        <v>0</v>
      </c>
      <c r="AF144">
        <f ca="1">IF(AND($B144&gt;0,SUM(AF$3:AF143)=0,SUM($H144:AE144)=0),$B144,0)</f>
        <v>0</v>
      </c>
      <c r="AG144">
        <f ca="1">IF(AND($B144&gt;0,SUM(AG$3:AG143)=0,SUM($H144:AF144)=0),$B144,0)</f>
        <v>0</v>
      </c>
      <c r="AH144">
        <f ca="1">IF(AND($B144&gt;0,SUM(AH$3:AH143)=0,SUM($H144:AG144)=0),$B144,0)</f>
        <v>0</v>
      </c>
      <c r="AI144">
        <f ca="1">IF(AND($B144&gt;0,SUM(AI$3:AI143)=0,SUM($H144:AH144)=0),$B144,0)</f>
        <v>0</v>
      </c>
      <c r="AJ144">
        <f ca="1">IF(AND($B144&gt;0,SUM(AJ$3:AJ143)=0,SUM($H144:AI144)=0),$B144,0)</f>
        <v>0</v>
      </c>
      <c r="AK144">
        <f ca="1">IF(AND($B144&gt;0,SUM(AK$3:AK143)=0,SUM($H144:AJ144)=0),$B144,0)</f>
        <v>0</v>
      </c>
      <c r="AL144">
        <f ca="1">IF(AND($B144&gt;0,SUM(AL$3:AL143)=0,SUM($H144:AK144)=0),$B144,0)</f>
        <v>0</v>
      </c>
      <c r="AM144">
        <f ca="1">IF(AND($B144&gt;0,SUM(AM$3:AM143)=0,SUM($H144:AL144)=0),$B144,0)</f>
        <v>0</v>
      </c>
      <c r="AN144">
        <f ca="1">IF(AND($B144&gt;0,SUM(AN$3:AN143)=0,SUM($H144:AM144)=0),$B144,0)</f>
        <v>0</v>
      </c>
      <c r="AO144">
        <f ca="1">IF(AND($B144&gt;0,SUM(AO$3:AO143)=0,SUM($H144:AN144)=0),$B144,0)</f>
        <v>0</v>
      </c>
      <c r="AP144">
        <f ca="1">IF(AND($B144&gt;0,SUM(AP$3:AP143)=0,SUM($H144:AO144)=0),$B144,0)</f>
        <v>0</v>
      </c>
      <c r="AQ144">
        <f ca="1">IF(AND($B144&gt;0,SUM(AQ$3:AQ143)=0,SUM($H144:AP144)=0),$B144,0)</f>
        <v>0</v>
      </c>
      <c r="AR144">
        <f ca="1">IF(AND($B144&gt;0,SUM(AR$3:AR143)=0,SUM($H144:AQ144)=0),$B144,0)</f>
        <v>0</v>
      </c>
      <c r="AS144">
        <f ca="1">IF(AND($B144&gt;0,SUM(AS$3:AS143)=0,SUM($H144:AR144)=0),$B144,0)</f>
        <v>0</v>
      </c>
      <c r="AT144">
        <f ca="1">IF(AND($B144&gt;0,SUM(AT$3:AT143)=0,SUM($H144:AS144)=0),$B144,0)</f>
        <v>0</v>
      </c>
      <c r="AU144">
        <f ca="1">IF(AND($B144&gt;0,SUM(AU$3:AU143)=0,SUM($H144:AT144)=0),$B144,0)</f>
        <v>0</v>
      </c>
      <c r="AV144">
        <f ca="1">IF(AND($B144&gt;0,SUM(AV$3:AV143)=0,SUM($H144:AU144)=0),$B144,0)</f>
        <v>0</v>
      </c>
      <c r="AW144">
        <f ca="1">IF(AND($B144&gt;0,SUM(AW$3:AW143)=0,SUM($H144:AV144)=0),$B144,0)</f>
        <v>0</v>
      </c>
      <c r="AX144">
        <f ca="1">IF(AND($B144&gt;0,SUM(AX$3:AX143)=0,SUM($H144:AW144)=0),$B144,0)</f>
        <v>0</v>
      </c>
      <c r="AY144">
        <f ca="1">IF(AND($B144&gt;0,SUM(AY$3:AY143)=0,SUM($H144:AX144)=0),$B144,0)</f>
        <v>0</v>
      </c>
      <c r="AZ144">
        <f ca="1">IF(AND($B144&gt;0,SUM(AZ$3:AZ143)=0,SUM($H144:AY144)=0),$B144,0)</f>
        <v>0</v>
      </c>
      <c r="BA144">
        <f ca="1">IF(AND($B144&gt;0,SUM(BA$3:BA143)=0,SUM($H144:AZ144)=0),$B144,0)</f>
        <v>0</v>
      </c>
      <c r="BB144">
        <f ca="1">IF(AND($B144&gt;0,SUM(BB$3:BB143)=0,SUM($H144:BA144)=0),$B144,0)</f>
        <v>0</v>
      </c>
      <c r="BC144">
        <f ca="1">IF(AND($B144&gt;0,SUM(BC$3:BC143)=0,SUM($H144:BB144)=0),$B144,0)</f>
        <v>0</v>
      </c>
      <c r="BD144">
        <f ca="1">IF(AND($B144&gt;0,SUM(BD$3:BD143)=0,SUM($H144:BC144)=0),$B144,0)</f>
        <v>0</v>
      </c>
      <c r="BE144">
        <f ca="1">IF(AND($B144&gt;0,SUM(BE$3:BE143)=0,SUM($H144:BD144)=0),$B144,0)</f>
        <v>0</v>
      </c>
      <c r="BF144">
        <f ca="1">IF(AND($B144&gt;0,SUM(BF$3:BF143)=0,SUM($H144:BE144)=0),$B144,0)</f>
        <v>0</v>
      </c>
      <c r="BG144">
        <f ca="1">IF(AND($B144&gt;0,SUM(BG$3:BG143)=0,SUM($H144:BF144)=0),$B144,0)</f>
        <v>0</v>
      </c>
      <c r="BH144">
        <f ca="1">IF(AND($B144&gt;0,SUM(BH$3:BH143)=0,SUM($H144:BG144)=0),$B144,0)</f>
        <v>0</v>
      </c>
      <c r="BI144">
        <f ca="1">IF(AND($B144&gt;0,SUM(BI$3:BI143)=0,SUM($H144:BH144)=0),$B144,0)</f>
        <v>0</v>
      </c>
      <c r="BJ144">
        <f ca="1">IF(AND($B144&gt;0,SUM(BJ$3:BJ143)=0,SUM($H144:BI144)=0),$B144,0)</f>
        <v>0</v>
      </c>
      <c r="BK144">
        <f ca="1">IF(AND($B144&gt;0,SUM(BK$3:BK143)=0,SUM($H144:BJ144)=0),$B144,0)</f>
        <v>0</v>
      </c>
      <c r="BL144">
        <f ca="1">IF(AND($B144&gt;0,SUM(BL$3:BL143)=0,SUM($H144:BK144)=0),$B144,0)</f>
        <v>0</v>
      </c>
      <c r="BM144">
        <f ca="1">IF(AND($B144&gt;0,SUM(BM$3:BM143)=0,SUM($H144:BL144)=0),$B144,0)</f>
        <v>0</v>
      </c>
      <c r="BN144">
        <f ca="1">IF(AND($B144&gt;0,SUM(BN$3:BN143)=0,SUM($H144:BM144)=0),$B144,0)</f>
        <v>0</v>
      </c>
      <c r="BO144">
        <f ca="1">IF(AND($B144&gt;0,SUM(BO$3:BO143)=0,SUM($H144:BN144)=0),$B144,0)</f>
        <v>0</v>
      </c>
      <c r="BP144">
        <f ca="1">IF(AND($B144&gt;0,SUM(BP$3:BP143)=0,SUM($H144:BO144)=0),$B144,0)</f>
        <v>0</v>
      </c>
      <c r="BQ144">
        <f ca="1">IF(AND($B144&gt;0,SUM(BQ$3:BQ143)=0,SUM($H144:BP144)=0),$B144,0)</f>
        <v>0</v>
      </c>
      <c r="BR144">
        <f ca="1">IF(AND($B144&gt;0,SUM(BR$3:BR143)=0,SUM($H144:BQ144)=0),$B144,0)</f>
        <v>0</v>
      </c>
      <c r="BS144">
        <f ca="1">IF(AND($B144&gt;0,SUM(BS$3:BS143)=0,SUM($H144:BR144)=0),$B144,0)</f>
        <v>0</v>
      </c>
      <c r="BT144">
        <f ca="1">IF(AND($B144&gt;0,SUM(BT$3:BT143)=0,SUM($H144:BS144)=0),$B144,0)</f>
        <v>0</v>
      </c>
      <c r="BU144">
        <f ca="1">IF(AND($B144&gt;0,SUM(BU$3:BU143)=0,SUM($H144:BT144)=0),$B144,0)</f>
        <v>0</v>
      </c>
      <c r="BV144">
        <f ca="1">IF(AND($B144&gt;0,SUM(BV$3:BV143)=0,SUM($H144:BU144)=0),$B144,0)</f>
        <v>0</v>
      </c>
      <c r="BW144">
        <f ca="1">IF(AND($B144&gt;0,SUM(BW$3:BW143)=0,SUM($H144:BV144)=0),$B144,0)</f>
        <v>0</v>
      </c>
      <c r="BX144">
        <f ca="1">IF(AND($B144&gt;0,SUM(BX$3:BX143)=0,SUM($H144:BW144)=0),$B144,0)</f>
        <v>0</v>
      </c>
      <c r="BY144">
        <f ca="1">IF(AND($B144&gt;0,SUM(BY$3:BY143)=0,SUM($H144:BX144)=0),$B144,0)</f>
        <v>0</v>
      </c>
      <c r="BZ144">
        <f ca="1">IF(AND($B144&gt;0,SUM(BZ$3:BZ143)=0,SUM($H144:BY144)=0),$B144,0)</f>
        <v>0</v>
      </c>
      <c r="CA144">
        <f ca="1">IF(AND($B144&gt;0,SUM(CA$3:CA143)=0,SUM($H144:BZ144)=0),$B144,0)</f>
        <v>0</v>
      </c>
      <c r="CB144">
        <f ca="1">IF(AND($B144&gt;0,SUM(CB$3:CB143)=0,SUM($H144:CA144)=0),$B144,0)</f>
        <v>0</v>
      </c>
      <c r="CC144">
        <f ca="1">IF(AND($B144&gt;0,SUM(CC$3:CC143)=0,SUM($H144:CB144)=0),$B144,0)</f>
        <v>0</v>
      </c>
      <c r="CD144">
        <f ca="1">IF(AND($B144&gt;0,SUM(CD$3:CD143)=0,SUM($H144:CC144)=0),$B144,0)</f>
        <v>0</v>
      </c>
      <c r="CE144">
        <f ca="1">IF(AND($B144&gt;0,SUM(CE$3:CE143)=0,SUM($H144:CD144)=0),$B144,0)</f>
        <v>0</v>
      </c>
      <c r="CF144">
        <f ca="1">IF(AND($B144&gt;0,SUM(CF$3:CF143)=0,SUM($H144:CE144)=0),$B144,0)</f>
        <v>0</v>
      </c>
      <c r="CG144">
        <f ca="1">IF(AND($B144&gt;0,SUM(CG$3:CG143)=0,SUM($H144:CF144)=0),$B144,0)</f>
        <v>0</v>
      </c>
      <c r="CH144">
        <f ca="1">IF(AND($B144&gt;0,SUM(CH$3:CH143)=0,SUM($H144:CG144)=0),$B144,0)</f>
        <v>0</v>
      </c>
      <c r="CI144">
        <f ca="1">IF(AND($B144&gt;0,SUM(CI$3:CI143)=0,SUM($H144:CH144)=0),$B144,0)</f>
        <v>0</v>
      </c>
      <c r="CJ144">
        <f ca="1">IF(AND($B144&gt;0,SUM(CJ$3:CJ143)=0,SUM($H144:CI144)=0),$B144,0)</f>
        <v>0</v>
      </c>
      <c r="CK144">
        <f ca="1">IF(AND($B144&gt;0,SUM(CK$3:CK143)=0,SUM($H144:CJ144)=0),$B144,0)</f>
        <v>0</v>
      </c>
      <c r="CL144">
        <f ca="1">IF(AND($B144&gt;0,SUM(CL$3:CL143)=0,SUM($H144:CK144)=0),$B144,0)</f>
        <v>0</v>
      </c>
      <c r="CM144">
        <f ca="1">IF(AND($B144&gt;0,SUM(CM$3:CM143)=0,SUM($H144:CL144)=0),$B144,0)</f>
        <v>0</v>
      </c>
      <c r="CN144">
        <f ca="1">IF(AND($B144&gt;0,SUM(CN$3:CN143)=0,SUM($H144:CM144)=0),$B144,0)</f>
        <v>0</v>
      </c>
      <c r="CO144">
        <f ca="1">IF(AND($B144&gt;0,SUM(CO$3:CO143)=0,SUM($H144:CN144)=0),$B144,0)</f>
        <v>0</v>
      </c>
      <c r="CP144">
        <f ca="1">IF(AND($B144&gt;0,SUM(CP$3:CP143)=0,SUM($H144:CO144)=0),$B144,0)</f>
        <v>0</v>
      </c>
      <c r="CQ144">
        <f ca="1">IF(AND($B144&gt;0,SUM(CQ$3:CQ143)=0,SUM($H144:CP144)=0),$B144,0)</f>
        <v>0</v>
      </c>
      <c r="CR144">
        <f ca="1">IF(AND($B144&gt;0,SUM(CR$3:CR143)=0,SUM($H144:CQ144)=0),$B144,0)</f>
        <v>0</v>
      </c>
      <c r="CS144">
        <f ca="1">IF(AND($B144&gt;0,SUM(CS$3:CS143)=0,SUM($H144:CR144)=0),$B144,0)</f>
        <v>0</v>
      </c>
      <c r="CT144">
        <f ca="1">IF(AND($B144&gt;0,SUM(CT$3:CT143)=0,SUM($H144:CS144)=0),$B144,0)</f>
        <v>0</v>
      </c>
      <c r="CU144">
        <f ca="1">IF(AND($B144&gt;0,SUM(CU$3:CU143)=0,SUM($H144:CT144)=0),$B144,0)</f>
        <v>0</v>
      </c>
      <c r="CV144">
        <f ca="1">IF(AND($B144&gt;0,SUM(CV$3:CV143)=0,SUM($H144:CU144)=0),$B144,0)</f>
        <v>0</v>
      </c>
      <c r="CW144">
        <f ca="1">IF(AND($B144&gt;0,SUM(CW$3:CW143)=0,SUM($H144:CV144)=0),$B144,0)</f>
        <v>0</v>
      </c>
      <c r="CX144">
        <f ca="1">IF(AND($B144&gt;0,SUM(CX$3:CX143)=0,SUM($H144:CW144)=0),$B144,0)</f>
        <v>0</v>
      </c>
      <c r="CY144">
        <f ca="1">IF(AND($B144&gt;0,SUM(CY$3:CY143)=0,SUM($H144:CX144)=0),$B144,0)</f>
        <v>0</v>
      </c>
      <c r="CZ144">
        <f ca="1">IF(AND($B144&gt;0,SUM(CZ$3:CZ143)=0,SUM($H144:CY144)=0),$B144,0)</f>
        <v>0</v>
      </c>
      <c r="DA144">
        <f ca="1">IF(AND($B144&gt;0,SUM(DA$3:DA143)=0,SUM($H144:CZ144)=0),$B144,0)</f>
        <v>0</v>
      </c>
      <c r="DB144">
        <f ca="1">IF(AND($B144&gt;0,SUM(DB$3:DB143)=0,SUM($H144:DA144)=0),$B144,0)</f>
        <v>0</v>
      </c>
      <c r="DC144">
        <f ca="1">IF(AND($B144&gt;0,SUM(DC$3:DC143)=0,SUM($H144:DB144)=0),$B144,0)</f>
        <v>0</v>
      </c>
      <c r="DD144">
        <f ca="1">IF(AND($B144&gt;0,SUM(DD$3:DD143)=0,SUM($H144:DC144)=0),$B144,0)</f>
        <v>0</v>
      </c>
      <c r="DE144">
        <f ca="1">IF(AND($B144&gt;0,SUM(DE$3:DE143)=0,SUM($H144:DD144)=0),$B144,0)</f>
        <v>0</v>
      </c>
      <c r="DF144">
        <f ca="1">IF(AND($B144&gt;0,SUM(DF$3:DF143)=0,SUM($H144:DE144)=0),$B144,0)</f>
        <v>0</v>
      </c>
      <c r="DG144">
        <f ca="1">IF(AND($B144&gt;0,SUM(DG$3:DG143)=0,SUM($H144:DF144)=0),$B144,0)</f>
        <v>0</v>
      </c>
      <c r="DH144">
        <f ca="1">IF(AND($B144&gt;0,SUM(DH$3:DH143)=0,SUM($H144:DG144)=0),$B144,0)</f>
        <v>0</v>
      </c>
      <c r="DI144">
        <f ca="1">IF(AND($B144&gt;0,SUM(DI$3:DI143)=0,SUM($H144:DH144)=0),$B144,0)</f>
        <v>0</v>
      </c>
      <c r="DJ144">
        <f ca="1">IF(AND($B144&gt;0,SUM(DJ$3:DJ143)=0,SUM($H144:DI144)=0),$B144,0)</f>
        <v>0</v>
      </c>
      <c r="DK144">
        <f ca="1">IF(AND($B144&gt;0,SUM(DK$3:DK143)=0,SUM($H144:DJ144)=0),$B144,0)</f>
        <v>0</v>
      </c>
      <c r="DL144">
        <f ca="1">IF(AND($B144&gt;0,SUM(DL$3:DL143)=0,SUM($H144:DK144)=0),$B144,0)</f>
        <v>0</v>
      </c>
      <c r="DM144">
        <f ca="1">IF(AND($B144&gt;0,SUM(DM$3:DM143)=0,SUM($H144:DL144)=0),$B144,0)</f>
        <v>0</v>
      </c>
      <c r="DN144">
        <f ca="1">IF(AND($B144&gt;0,SUM(DN$3:DN143)=0,SUM($H144:DM144)=0),$B144,0)</f>
        <v>0</v>
      </c>
      <c r="DO144">
        <f ca="1">IF(AND($B144&gt;0,SUM(DO$3:DO143)=0,SUM($H144:DN144)=0),$B144,0)</f>
        <v>0</v>
      </c>
      <c r="DP144">
        <f ca="1">IF(AND($B144&gt;0,SUM(DP$3:DP143)=0,SUM($H144:DO144)=0),$B144,0)</f>
        <v>0</v>
      </c>
      <c r="DQ144">
        <f ca="1">IF(AND($B144&gt;0,SUM(DQ$3:DQ143)=0,SUM($H144:DP144)=0),$B144,0)</f>
        <v>0</v>
      </c>
      <c r="DR144">
        <f ca="1">IF(AND($B144&gt;0,SUM(DR$3:DR143)=0,SUM($H144:DQ144)=0),$B144,0)</f>
        <v>0</v>
      </c>
      <c r="DS144">
        <f ca="1">IF(AND($B144&gt;0,SUM(DS$3:DS143)=0,SUM($H144:DR144)=0),$B144,0)</f>
        <v>0</v>
      </c>
      <c r="DT144">
        <f ca="1">IF(AND($B144&gt;0,SUM(DT$3:DT143)=0,SUM($H144:DS144)=0),$B144,0)</f>
        <v>0</v>
      </c>
      <c r="DU144">
        <f ca="1">IF(AND($B144&gt;0,SUM(DU$3:DU143)=0,SUM($H144:DT144)=0),$B144,0)</f>
        <v>0</v>
      </c>
      <c r="DV144">
        <f ca="1">IF(AND($B144&gt;0,SUM(DV$3:DV143)=0,SUM($H144:DU144)=0),$B144,0)</f>
        <v>0</v>
      </c>
      <c r="DW144">
        <f ca="1">IF(AND($B144&gt;0,SUM(DW$3:DW143)=0,SUM($H144:DV144)=0),$B144,0)</f>
        <v>0</v>
      </c>
      <c r="DX144">
        <f ca="1">IF(AND($B144&gt;0,SUM(DX$3:DX143)=0,SUM($H144:DW144)=0),$B144,0)</f>
        <v>0</v>
      </c>
      <c r="DY144">
        <f ca="1">IF(AND($B144&gt;0,SUM(DY$3:DY143)=0,SUM($H144:DX144)=0),$B144,0)</f>
        <v>0</v>
      </c>
      <c r="DZ144">
        <f ca="1">IF(AND($B144&gt;0,SUM(DZ$3:DZ143)=0,SUM($H144:DY144)=0),$B144,0)</f>
        <v>0</v>
      </c>
      <c r="EA144">
        <f ca="1">IF(AND($B144&gt;0,SUM(EA$3:EA143)=0,SUM($H144:DZ144)=0),$B144,0)</f>
        <v>0</v>
      </c>
      <c r="EB144">
        <f ca="1">IF(AND($B144&gt;0,SUM(EB$3:EB143)=0,SUM($H144:EA144)=0),$B144,0)</f>
        <v>0</v>
      </c>
      <c r="EC144">
        <f ca="1">IF(AND($B144&gt;0,SUM(EC$3:EC143)=0,SUM($H144:EB144)=0),$B144,0)</f>
        <v>0</v>
      </c>
      <c r="ED144">
        <f ca="1">IF(AND($B144&gt;0,SUM(ED$3:ED143)=0,SUM($H144:EC144)=0),$B144,0)</f>
        <v>0</v>
      </c>
      <c r="EE144">
        <f ca="1">IF(AND($B144&gt;0,SUM(EE$3:EE143)=0,SUM($H144:ED144)=0),$B144,0)</f>
        <v>0</v>
      </c>
      <c r="EF144">
        <f ca="1">IF(AND($B144&gt;0,SUM(EF$3:EF143)=0,SUM($H144:EE144)=0),$B144,0)</f>
        <v>0</v>
      </c>
      <c r="EG144">
        <f ca="1">IF(AND($B144&gt;0,SUM(EG$3:EG143)=0,SUM($H144:EF144)=0),$B144,0)</f>
        <v>0</v>
      </c>
      <c r="EH144">
        <f ca="1">IF(AND($B144&gt;0,SUM(EH$3:EH143)=0,SUM($H144:EG144)=0),$B144,0)</f>
        <v>0</v>
      </c>
      <c r="EI144">
        <f ca="1">IF(AND($B144&gt;0,SUM(EI$3:EI143)=0,SUM($H144:EH144)=0),$B144,0)</f>
        <v>0</v>
      </c>
      <c r="EJ144">
        <f ca="1">IF(AND($B144&gt;0,SUM(EJ$3:EJ143)=0,SUM($H144:EI144)=0),$B144,0)</f>
        <v>0</v>
      </c>
      <c r="EK144">
        <f ca="1">IF(AND($B144&gt;0,SUM(EK$3:EK143)=0,SUM($H144:EJ144)=0),$B144,0)</f>
        <v>0</v>
      </c>
      <c r="EL144">
        <f ca="1">IF(AND($B144&gt;0,SUM(EL$3:EL143)=0,SUM($H144:EK144)=0),$B144,0)</f>
        <v>0</v>
      </c>
      <c r="EM144">
        <f ca="1">IF(AND($B144&gt;0,SUM(EM$3:EM143)=0,SUM($H144:EL144)=0),$B144,0)</f>
        <v>0</v>
      </c>
      <c r="EN144">
        <f ca="1">IF(AND($B144&gt;0,SUM(EN$3:EN143)=0,SUM($H144:EM144)=0),$B144,0)</f>
        <v>0</v>
      </c>
      <c r="EO144">
        <f ca="1">IF(AND($B144&gt;0,SUM(EO$3:EO143)=0,SUM($H144:EN144)=0),$B144,0)</f>
        <v>0</v>
      </c>
      <c r="EP144">
        <f ca="1">IF(AND($B144&gt;0,SUM(EP$3:EP143)=0,SUM($H144:EO144)=0),$B144,0)</f>
        <v>0</v>
      </c>
      <c r="EQ144">
        <f ca="1">IF(AND($B144&gt;0,SUM(EQ$3:EQ143)=0,SUM($H144:EP144)=0),$B144,0)</f>
        <v>0</v>
      </c>
      <c r="ER144">
        <f ca="1">IF(AND($B144&gt;0,SUM(ER$3:ER143)=0,SUM($H144:EQ144)=0),$B144,0)</f>
        <v>0</v>
      </c>
      <c r="ES144">
        <f ca="1">IF(AND($B144&gt;0,SUM(ES$3:ES143)=0,SUM($H144:ER144)=0),$B144,0)</f>
        <v>0</v>
      </c>
      <c r="ET144">
        <f ca="1">IF(AND($B144&gt;0,SUM(ET$3:ET143)=0,SUM($H144:ES144)=0),$B144,0)</f>
        <v>0</v>
      </c>
      <c r="EU144">
        <f ca="1">IF(AND($B144&gt;0,SUM(EU$3:EU143)=0,SUM($H144:ET144)=0),$B144,0)</f>
        <v>0</v>
      </c>
      <c r="EV144">
        <f ca="1">IF(AND($B144&gt;0,SUM(EV$3:EV143)=0,SUM($H144:EU144)=0),$B144,0)</f>
        <v>0</v>
      </c>
      <c r="EW144">
        <f ca="1">IF(AND($B144&gt;0,SUM(EW$3:EW143)=0,SUM($H144:EV144)=0),$B144,0)</f>
        <v>0</v>
      </c>
      <c r="EX144">
        <f ca="1">IF(AND($B144&gt;0,SUM(EX$3:EX143)=0,SUM($H144:EW144)=0),$B144,0)</f>
        <v>0</v>
      </c>
      <c r="EY144">
        <f ca="1">IF(AND($B144&gt;0,SUM(EY$3:EY143)=0,SUM($H144:EX144)=0),$B144,0)</f>
        <v>0</v>
      </c>
      <c r="EZ144">
        <f ca="1">IF(AND($B144&gt;0,SUM(EZ$3:EZ143)=0,SUM($H144:EY144)=0),$B144,0)</f>
        <v>0</v>
      </c>
      <c r="FA144">
        <f ca="1">IF(AND($B144&gt;0,SUM(FA$3:FA143)=0,SUM($H144:EZ144)=0),$B144,0)</f>
        <v>0</v>
      </c>
      <c r="FB144">
        <f ca="1">IF(AND($B144&gt;0,SUM(FB$3:FB143)=0,SUM($H144:FA144)=0),$B144,0)</f>
        <v>0</v>
      </c>
      <c r="FC144">
        <f ca="1">IF(AND($B144&gt;0,SUM(FC$3:FC143)=0,SUM($H144:FB144)=0),$B144,0)</f>
        <v>0</v>
      </c>
      <c r="FD144">
        <f ca="1">IF(AND($B144&gt;0,SUM(FD$3:FD143)=0,SUM($H144:FC144)=0),$B144,0)</f>
        <v>0</v>
      </c>
      <c r="FE144">
        <f ca="1">IF(AND($B144&gt;0,SUM(FE$3:FE143)=0,SUM($H144:FD144)=0),$B144,0)</f>
        <v>0</v>
      </c>
      <c r="FF144">
        <f ca="1">IF(AND($B144&gt;0,SUM(FF$3:FF143)=0,SUM($H144:FE144)=0),$B144,0)</f>
        <v>0</v>
      </c>
      <c r="FG144">
        <f ca="1">IF(AND($B144&gt;0,SUM(FG$3:FG143)=0,SUM($H144:FF144)=0),$B144,0)</f>
        <v>0</v>
      </c>
      <c r="FH144">
        <f ca="1">IF(AND($B144&gt;0,SUM(FH$3:FH143)=0,SUM($H144:FG144)=0),$B144,0)</f>
        <v>0</v>
      </c>
      <c r="FI144">
        <f ca="1">IF(AND($B144&gt;0,SUM(FI$3:FI143)=0,SUM($H144:FH144)=0),$B144,0)</f>
        <v>0</v>
      </c>
      <c r="FJ144">
        <f ca="1">IF(AND($B144&gt;0,SUM(FJ$3:FJ143)=0,SUM($H144:FI144)=0),$B144,0)</f>
        <v>0</v>
      </c>
      <c r="FK144">
        <f ca="1">IF(AND($B144&gt;0,SUM(FK$3:FK143)=0,SUM($H144:FJ144)=0),$B144,0)</f>
        <v>0</v>
      </c>
      <c r="FL144">
        <f ca="1">IF(AND($B144&gt;0,SUM(FL$3:FL143)=0,SUM($H144:FK144)=0),$B144,0)</f>
        <v>0</v>
      </c>
      <c r="FM144">
        <f ca="1">IF(AND($B144&gt;0,SUM(FM$3:FM143)=0,SUM($H144:FL144)=0),$B144,0)</f>
        <v>0</v>
      </c>
      <c r="FN144">
        <f ca="1">IF(AND($B144&gt;0,SUM(FN$3:FN143)=0,SUM($H144:FM144)=0),$B144,0)</f>
        <v>0</v>
      </c>
      <c r="FS144" s="67" t="str">
        <f ca="1">Valintaohjelma!$C20</f>
        <v>0</v>
      </c>
      <c r="FT144" s="67" t="str">
        <f ca="1">Valintaohjelma!$F20</f>
        <v/>
      </c>
      <c r="FU144" s="342" t="str">
        <f>""</f>
        <v/>
      </c>
      <c r="FV144" s="67" t="str">
        <f>Valintaohjelma!$I20</f>
        <v>-</v>
      </c>
      <c r="FY144" s="67" t="str">
        <f ca="1">Valintaohjelma!$C20</f>
        <v>0</v>
      </c>
      <c r="FZ144" s="67" t="str">
        <f ca="1">Valintaohjelma!$F20</f>
        <v/>
      </c>
      <c r="GA144" s="67" t="str">
        <f>""</f>
        <v/>
      </c>
      <c r="GB144" s="67" t="str">
        <f>Valintaohjelma!$I20</f>
        <v>-</v>
      </c>
      <c r="GE144" s="67" t="str">
        <f ca="1">Valintaohjelma!$C20</f>
        <v>0</v>
      </c>
      <c r="GF144" s="67" t="str">
        <f ca="1">Valintaohjelma!$F20</f>
        <v/>
      </c>
      <c r="GG144" s="67" t="str">
        <f>""</f>
        <v/>
      </c>
      <c r="GH144" s="67" t="str">
        <f>Valintaohjelma!$I20</f>
        <v>-</v>
      </c>
    </row>
    <row r="145" spans="1:190" ht="15.75" thickBot="1" x14ac:dyDescent="0.3">
      <c r="A145">
        <v>145</v>
      </c>
      <c r="B145" s="71">
        <v>0</v>
      </c>
      <c r="C145" s="240" t="str">
        <f t="shared" ca="1" si="22"/>
        <v>0</v>
      </c>
      <c r="D145" s="240" t="str">
        <f t="shared" ca="1" si="23"/>
        <v/>
      </c>
      <c r="E145" s="240" t="str">
        <f t="shared" ca="1" si="24"/>
        <v/>
      </c>
      <c r="F145" s="240" t="str">
        <f t="shared" ca="1" si="25"/>
        <v>-</v>
      </c>
      <c r="G145" s="47">
        <f ca="1">INDEX($I$2:$FN$2,ROWS(G$2:G145))</f>
        <v>0</v>
      </c>
      <c r="H145">
        <v>0</v>
      </c>
      <c r="I145">
        <f ca="1">IF(AND($B145&gt;0,SUM(I$3:I144)=0,SUM($H145:H145)=0),$B145,0)</f>
        <v>0</v>
      </c>
      <c r="J145">
        <f ca="1">IF(AND($B145&gt;0,SUM(J$3:J144)=0,SUM($H145:I145)=0),$B145,0)</f>
        <v>0</v>
      </c>
      <c r="K145">
        <f ca="1">IF(AND($B145&gt;0,SUM(K$3:K144)=0,SUM($H145:J145)=0),$B145,0)</f>
        <v>0</v>
      </c>
      <c r="L145">
        <f ca="1">IF(AND($B145&gt;0,SUM(L$3:L144)=0,SUM($H145:K145)=0),$B145,0)</f>
        <v>0</v>
      </c>
      <c r="M145">
        <f ca="1">IF(AND($B145&gt;0,SUM(M$3:M144)=0,SUM($H145:L145)=0),$B145,0)</f>
        <v>0</v>
      </c>
      <c r="N145">
        <f ca="1">IF(AND($B145&gt;0,SUM(N$3:N144)=0,SUM($H145:M145)=0),$B145,0)</f>
        <v>0</v>
      </c>
      <c r="O145">
        <f ca="1">IF(AND($B145&gt;0,SUM(O$3:O144)=0,SUM($H145:N145)=0),$B145,0)</f>
        <v>0</v>
      </c>
      <c r="P145">
        <f ca="1">IF(AND($B145&gt;0,SUM(P$3:P144)=0,SUM($H145:O145)=0),$B145,0)</f>
        <v>0</v>
      </c>
      <c r="Q145">
        <f ca="1">IF(AND($B145&gt;0,SUM(Q$3:Q144)=0,SUM($H145:P145)=0),$B145,0)</f>
        <v>0</v>
      </c>
      <c r="R145">
        <f ca="1">IF(AND($B145&gt;0,SUM(R$3:R144)=0,SUM($H145:Q145)=0),$B145,0)</f>
        <v>0</v>
      </c>
      <c r="S145">
        <f ca="1">IF(AND($B145&gt;0,SUM(S$3:S144)=0,SUM($H145:R145)=0),$B145,0)</f>
        <v>0</v>
      </c>
      <c r="T145">
        <f ca="1">IF(AND($B145&gt;0,SUM(T$3:T144)=0,SUM($H145:S145)=0),$B145,0)</f>
        <v>0</v>
      </c>
      <c r="U145">
        <f ca="1">IF(AND($B145&gt;0,SUM(U$3:U144)=0,SUM($H145:T145)=0),$B145,0)</f>
        <v>0</v>
      </c>
      <c r="V145">
        <f ca="1">IF(AND($B145&gt;0,SUM(V$3:V144)=0,SUM($H145:U145)=0),$B145,0)</f>
        <v>0</v>
      </c>
      <c r="W145">
        <f ca="1">IF(AND($B145&gt;0,SUM(W$3:W144)=0,SUM($H145:V145)=0),$B145,0)</f>
        <v>0</v>
      </c>
      <c r="X145">
        <f ca="1">IF(AND($B145&gt;0,SUM(X$3:X144)=0,SUM($H145:W145)=0),$B145,0)</f>
        <v>0</v>
      </c>
      <c r="Y145">
        <f ca="1">IF(AND($B145&gt;0,SUM(Y$3:Y144)=0,SUM($H145:X145)=0),$B145,0)</f>
        <v>0</v>
      </c>
      <c r="Z145">
        <f ca="1">IF(AND($B145&gt;0,SUM(Z$3:Z144)=0,SUM($H145:Y145)=0),$B145,0)</f>
        <v>0</v>
      </c>
      <c r="AA145">
        <f ca="1">IF(AND($B145&gt;0,SUM(AA$3:AA144)=0,SUM($H145:Z145)=0),$B145,0)</f>
        <v>0</v>
      </c>
      <c r="AB145">
        <f ca="1">IF(AND($B145&gt;0,SUM(AB$3:AB144)=0,SUM($H145:AA145)=0),$B145,0)</f>
        <v>0</v>
      </c>
      <c r="AC145">
        <f ca="1">IF(AND($B145&gt;0,SUM(AC$3:AC144)=0,SUM($H145:AB145)=0),$B145,0)</f>
        <v>0</v>
      </c>
      <c r="AD145">
        <f ca="1">IF(AND($B145&gt;0,SUM(AD$3:AD144)=0,SUM($H145:AC145)=0),$B145,0)</f>
        <v>0</v>
      </c>
      <c r="AE145">
        <f ca="1">IF(AND($B145&gt;0,SUM(AE$3:AE144)=0,SUM($H145:AD145)=0),$B145,0)</f>
        <v>0</v>
      </c>
      <c r="AF145">
        <f ca="1">IF(AND($B145&gt;0,SUM(AF$3:AF144)=0,SUM($H145:AE145)=0),$B145,0)</f>
        <v>0</v>
      </c>
      <c r="AG145">
        <f ca="1">IF(AND($B145&gt;0,SUM(AG$3:AG144)=0,SUM($H145:AF145)=0),$B145,0)</f>
        <v>0</v>
      </c>
      <c r="AH145">
        <f ca="1">IF(AND($B145&gt;0,SUM(AH$3:AH144)=0,SUM($H145:AG145)=0),$B145,0)</f>
        <v>0</v>
      </c>
      <c r="AI145">
        <f ca="1">IF(AND($B145&gt;0,SUM(AI$3:AI144)=0,SUM($H145:AH145)=0),$B145,0)</f>
        <v>0</v>
      </c>
      <c r="AJ145">
        <f ca="1">IF(AND($B145&gt;0,SUM(AJ$3:AJ144)=0,SUM($H145:AI145)=0),$B145,0)</f>
        <v>0</v>
      </c>
      <c r="AK145">
        <f ca="1">IF(AND($B145&gt;0,SUM(AK$3:AK144)=0,SUM($H145:AJ145)=0),$B145,0)</f>
        <v>0</v>
      </c>
      <c r="AL145">
        <f ca="1">IF(AND($B145&gt;0,SUM(AL$3:AL144)=0,SUM($H145:AK145)=0),$B145,0)</f>
        <v>0</v>
      </c>
      <c r="AM145">
        <f ca="1">IF(AND($B145&gt;0,SUM(AM$3:AM144)=0,SUM($H145:AL145)=0),$B145,0)</f>
        <v>0</v>
      </c>
      <c r="AN145">
        <f ca="1">IF(AND($B145&gt;0,SUM(AN$3:AN144)=0,SUM($H145:AM145)=0),$B145,0)</f>
        <v>0</v>
      </c>
      <c r="AO145">
        <f ca="1">IF(AND($B145&gt;0,SUM(AO$3:AO144)=0,SUM($H145:AN145)=0),$B145,0)</f>
        <v>0</v>
      </c>
      <c r="AP145">
        <f ca="1">IF(AND($B145&gt;0,SUM(AP$3:AP144)=0,SUM($H145:AO145)=0),$B145,0)</f>
        <v>0</v>
      </c>
      <c r="AQ145">
        <f ca="1">IF(AND($B145&gt;0,SUM(AQ$3:AQ144)=0,SUM($H145:AP145)=0),$B145,0)</f>
        <v>0</v>
      </c>
      <c r="AR145">
        <f ca="1">IF(AND($B145&gt;0,SUM(AR$3:AR144)=0,SUM($H145:AQ145)=0),$B145,0)</f>
        <v>0</v>
      </c>
      <c r="AS145">
        <f ca="1">IF(AND($B145&gt;0,SUM(AS$3:AS144)=0,SUM($H145:AR145)=0),$B145,0)</f>
        <v>0</v>
      </c>
      <c r="AT145">
        <f ca="1">IF(AND($B145&gt;0,SUM(AT$3:AT144)=0,SUM($H145:AS145)=0),$B145,0)</f>
        <v>0</v>
      </c>
      <c r="AU145">
        <f ca="1">IF(AND($B145&gt;0,SUM(AU$3:AU144)=0,SUM($H145:AT145)=0),$B145,0)</f>
        <v>0</v>
      </c>
      <c r="AV145">
        <f ca="1">IF(AND($B145&gt;0,SUM(AV$3:AV144)=0,SUM($H145:AU145)=0),$B145,0)</f>
        <v>0</v>
      </c>
      <c r="AW145">
        <f ca="1">IF(AND($B145&gt;0,SUM(AW$3:AW144)=0,SUM($H145:AV145)=0),$B145,0)</f>
        <v>0</v>
      </c>
      <c r="AX145">
        <f ca="1">IF(AND($B145&gt;0,SUM(AX$3:AX144)=0,SUM($H145:AW145)=0),$B145,0)</f>
        <v>0</v>
      </c>
      <c r="AY145">
        <f ca="1">IF(AND($B145&gt;0,SUM(AY$3:AY144)=0,SUM($H145:AX145)=0),$B145,0)</f>
        <v>0</v>
      </c>
      <c r="AZ145">
        <f ca="1">IF(AND($B145&gt;0,SUM(AZ$3:AZ144)=0,SUM($H145:AY145)=0),$B145,0)</f>
        <v>0</v>
      </c>
      <c r="BA145">
        <f ca="1">IF(AND($B145&gt;0,SUM(BA$3:BA144)=0,SUM($H145:AZ145)=0),$B145,0)</f>
        <v>0</v>
      </c>
      <c r="BB145">
        <f ca="1">IF(AND($B145&gt;0,SUM(BB$3:BB144)=0,SUM($H145:BA145)=0),$B145,0)</f>
        <v>0</v>
      </c>
      <c r="BC145">
        <f ca="1">IF(AND($B145&gt;0,SUM(BC$3:BC144)=0,SUM($H145:BB145)=0),$B145,0)</f>
        <v>0</v>
      </c>
      <c r="BD145">
        <f ca="1">IF(AND($B145&gt;0,SUM(BD$3:BD144)=0,SUM($H145:BC145)=0),$B145,0)</f>
        <v>0</v>
      </c>
      <c r="BE145">
        <f ca="1">IF(AND($B145&gt;0,SUM(BE$3:BE144)=0,SUM($H145:BD145)=0),$B145,0)</f>
        <v>0</v>
      </c>
      <c r="BF145">
        <f ca="1">IF(AND($B145&gt;0,SUM(BF$3:BF144)=0,SUM($H145:BE145)=0),$B145,0)</f>
        <v>0</v>
      </c>
      <c r="BG145">
        <f ca="1">IF(AND($B145&gt;0,SUM(BG$3:BG144)=0,SUM($H145:BF145)=0),$B145,0)</f>
        <v>0</v>
      </c>
      <c r="BH145">
        <f ca="1">IF(AND($B145&gt;0,SUM(BH$3:BH144)=0,SUM($H145:BG145)=0),$B145,0)</f>
        <v>0</v>
      </c>
      <c r="BI145">
        <f ca="1">IF(AND($B145&gt;0,SUM(BI$3:BI144)=0,SUM($H145:BH145)=0),$B145,0)</f>
        <v>0</v>
      </c>
      <c r="BJ145">
        <f ca="1">IF(AND($B145&gt;0,SUM(BJ$3:BJ144)=0,SUM($H145:BI145)=0),$B145,0)</f>
        <v>0</v>
      </c>
      <c r="BK145">
        <f ca="1">IF(AND($B145&gt;0,SUM(BK$3:BK144)=0,SUM($H145:BJ145)=0),$B145,0)</f>
        <v>0</v>
      </c>
      <c r="BL145">
        <f ca="1">IF(AND($B145&gt;0,SUM(BL$3:BL144)=0,SUM($H145:BK145)=0),$B145,0)</f>
        <v>0</v>
      </c>
      <c r="BM145">
        <f ca="1">IF(AND($B145&gt;0,SUM(BM$3:BM144)=0,SUM($H145:BL145)=0),$B145,0)</f>
        <v>0</v>
      </c>
      <c r="BN145">
        <f ca="1">IF(AND($B145&gt;0,SUM(BN$3:BN144)=0,SUM($H145:BM145)=0),$B145,0)</f>
        <v>0</v>
      </c>
      <c r="BO145">
        <f ca="1">IF(AND($B145&gt;0,SUM(BO$3:BO144)=0,SUM($H145:BN145)=0),$B145,0)</f>
        <v>0</v>
      </c>
      <c r="BP145">
        <f ca="1">IF(AND($B145&gt;0,SUM(BP$3:BP144)=0,SUM($H145:BO145)=0),$B145,0)</f>
        <v>0</v>
      </c>
      <c r="BQ145">
        <f ca="1">IF(AND($B145&gt;0,SUM(BQ$3:BQ144)=0,SUM($H145:BP145)=0),$B145,0)</f>
        <v>0</v>
      </c>
      <c r="BR145">
        <f ca="1">IF(AND($B145&gt;0,SUM(BR$3:BR144)=0,SUM($H145:BQ145)=0),$B145,0)</f>
        <v>0</v>
      </c>
      <c r="BS145">
        <f ca="1">IF(AND($B145&gt;0,SUM(BS$3:BS144)=0,SUM($H145:BR145)=0),$B145,0)</f>
        <v>0</v>
      </c>
      <c r="BT145">
        <f ca="1">IF(AND($B145&gt;0,SUM(BT$3:BT144)=0,SUM($H145:BS145)=0),$B145,0)</f>
        <v>0</v>
      </c>
      <c r="BU145">
        <f ca="1">IF(AND($B145&gt;0,SUM(BU$3:BU144)=0,SUM($H145:BT145)=0),$B145,0)</f>
        <v>0</v>
      </c>
      <c r="BV145">
        <f ca="1">IF(AND($B145&gt;0,SUM(BV$3:BV144)=0,SUM($H145:BU145)=0),$B145,0)</f>
        <v>0</v>
      </c>
      <c r="BW145">
        <f ca="1">IF(AND($B145&gt;0,SUM(BW$3:BW144)=0,SUM($H145:BV145)=0),$B145,0)</f>
        <v>0</v>
      </c>
      <c r="BX145">
        <f ca="1">IF(AND($B145&gt;0,SUM(BX$3:BX144)=0,SUM($H145:BW145)=0),$B145,0)</f>
        <v>0</v>
      </c>
      <c r="BY145">
        <f ca="1">IF(AND($B145&gt;0,SUM(BY$3:BY144)=0,SUM($H145:BX145)=0),$B145,0)</f>
        <v>0</v>
      </c>
      <c r="BZ145">
        <f ca="1">IF(AND($B145&gt;0,SUM(BZ$3:BZ144)=0,SUM($H145:BY145)=0),$B145,0)</f>
        <v>0</v>
      </c>
      <c r="CA145">
        <f ca="1">IF(AND($B145&gt;0,SUM(CA$3:CA144)=0,SUM($H145:BZ145)=0),$B145,0)</f>
        <v>0</v>
      </c>
      <c r="CB145">
        <f ca="1">IF(AND($B145&gt;0,SUM(CB$3:CB144)=0,SUM($H145:CA145)=0),$B145,0)</f>
        <v>0</v>
      </c>
      <c r="CC145">
        <f ca="1">IF(AND($B145&gt;0,SUM(CC$3:CC144)=0,SUM($H145:CB145)=0),$B145,0)</f>
        <v>0</v>
      </c>
      <c r="CD145">
        <f ca="1">IF(AND($B145&gt;0,SUM(CD$3:CD144)=0,SUM($H145:CC145)=0),$B145,0)</f>
        <v>0</v>
      </c>
      <c r="CE145">
        <f ca="1">IF(AND($B145&gt;0,SUM(CE$3:CE144)=0,SUM($H145:CD145)=0),$B145,0)</f>
        <v>0</v>
      </c>
      <c r="CF145">
        <f ca="1">IF(AND($B145&gt;0,SUM(CF$3:CF144)=0,SUM($H145:CE145)=0),$B145,0)</f>
        <v>0</v>
      </c>
      <c r="CG145">
        <f ca="1">IF(AND($B145&gt;0,SUM(CG$3:CG144)=0,SUM($H145:CF145)=0),$B145,0)</f>
        <v>0</v>
      </c>
      <c r="CH145">
        <f ca="1">IF(AND($B145&gt;0,SUM(CH$3:CH144)=0,SUM($H145:CG145)=0),$B145,0)</f>
        <v>0</v>
      </c>
      <c r="CI145">
        <f ca="1">IF(AND($B145&gt;0,SUM(CI$3:CI144)=0,SUM($H145:CH145)=0),$B145,0)</f>
        <v>0</v>
      </c>
      <c r="CJ145">
        <f ca="1">IF(AND($B145&gt;0,SUM(CJ$3:CJ144)=0,SUM($H145:CI145)=0),$B145,0)</f>
        <v>0</v>
      </c>
      <c r="CK145">
        <f ca="1">IF(AND($B145&gt;0,SUM(CK$3:CK144)=0,SUM($H145:CJ145)=0),$B145,0)</f>
        <v>0</v>
      </c>
      <c r="CL145">
        <f ca="1">IF(AND($B145&gt;0,SUM(CL$3:CL144)=0,SUM($H145:CK145)=0),$B145,0)</f>
        <v>0</v>
      </c>
      <c r="CM145">
        <f ca="1">IF(AND($B145&gt;0,SUM(CM$3:CM144)=0,SUM($H145:CL145)=0),$B145,0)</f>
        <v>0</v>
      </c>
      <c r="CN145">
        <f ca="1">IF(AND($B145&gt;0,SUM(CN$3:CN144)=0,SUM($H145:CM145)=0),$B145,0)</f>
        <v>0</v>
      </c>
      <c r="CO145">
        <f ca="1">IF(AND($B145&gt;0,SUM(CO$3:CO144)=0,SUM($H145:CN145)=0),$B145,0)</f>
        <v>0</v>
      </c>
      <c r="CP145">
        <f ca="1">IF(AND($B145&gt;0,SUM(CP$3:CP144)=0,SUM($H145:CO145)=0),$B145,0)</f>
        <v>0</v>
      </c>
      <c r="CQ145">
        <f ca="1">IF(AND($B145&gt;0,SUM(CQ$3:CQ144)=0,SUM($H145:CP145)=0),$B145,0)</f>
        <v>0</v>
      </c>
      <c r="CR145">
        <f ca="1">IF(AND($B145&gt;0,SUM(CR$3:CR144)=0,SUM($H145:CQ145)=0),$B145,0)</f>
        <v>0</v>
      </c>
      <c r="CS145">
        <f ca="1">IF(AND($B145&gt;0,SUM(CS$3:CS144)=0,SUM($H145:CR145)=0),$B145,0)</f>
        <v>0</v>
      </c>
      <c r="CT145">
        <f ca="1">IF(AND($B145&gt;0,SUM(CT$3:CT144)=0,SUM($H145:CS145)=0),$B145,0)</f>
        <v>0</v>
      </c>
      <c r="CU145">
        <f ca="1">IF(AND($B145&gt;0,SUM(CU$3:CU144)=0,SUM($H145:CT145)=0),$B145,0)</f>
        <v>0</v>
      </c>
      <c r="CV145">
        <f ca="1">IF(AND($B145&gt;0,SUM(CV$3:CV144)=0,SUM($H145:CU145)=0),$B145,0)</f>
        <v>0</v>
      </c>
      <c r="CW145">
        <f ca="1">IF(AND($B145&gt;0,SUM(CW$3:CW144)=0,SUM($H145:CV145)=0),$B145,0)</f>
        <v>0</v>
      </c>
      <c r="CX145">
        <f ca="1">IF(AND($B145&gt;0,SUM(CX$3:CX144)=0,SUM($H145:CW145)=0),$B145,0)</f>
        <v>0</v>
      </c>
      <c r="CY145">
        <f ca="1">IF(AND($B145&gt;0,SUM(CY$3:CY144)=0,SUM($H145:CX145)=0),$B145,0)</f>
        <v>0</v>
      </c>
      <c r="CZ145">
        <f ca="1">IF(AND($B145&gt;0,SUM(CZ$3:CZ144)=0,SUM($H145:CY145)=0),$B145,0)</f>
        <v>0</v>
      </c>
      <c r="DA145">
        <f ca="1">IF(AND($B145&gt;0,SUM(DA$3:DA144)=0,SUM($H145:CZ145)=0),$B145,0)</f>
        <v>0</v>
      </c>
      <c r="DB145">
        <f ca="1">IF(AND($B145&gt;0,SUM(DB$3:DB144)=0,SUM($H145:DA145)=0),$B145,0)</f>
        <v>0</v>
      </c>
      <c r="DC145">
        <f ca="1">IF(AND($B145&gt;0,SUM(DC$3:DC144)=0,SUM($H145:DB145)=0),$B145,0)</f>
        <v>0</v>
      </c>
      <c r="DD145">
        <f ca="1">IF(AND($B145&gt;0,SUM(DD$3:DD144)=0,SUM($H145:DC145)=0),$B145,0)</f>
        <v>0</v>
      </c>
      <c r="DE145">
        <f ca="1">IF(AND($B145&gt;0,SUM(DE$3:DE144)=0,SUM($H145:DD145)=0),$B145,0)</f>
        <v>0</v>
      </c>
      <c r="DF145">
        <f ca="1">IF(AND($B145&gt;0,SUM(DF$3:DF144)=0,SUM($H145:DE145)=0),$B145,0)</f>
        <v>0</v>
      </c>
      <c r="DG145">
        <f ca="1">IF(AND($B145&gt;0,SUM(DG$3:DG144)=0,SUM($H145:DF145)=0),$B145,0)</f>
        <v>0</v>
      </c>
      <c r="DH145">
        <f ca="1">IF(AND($B145&gt;0,SUM(DH$3:DH144)=0,SUM($H145:DG145)=0),$B145,0)</f>
        <v>0</v>
      </c>
      <c r="DI145">
        <f ca="1">IF(AND($B145&gt;0,SUM(DI$3:DI144)=0,SUM($H145:DH145)=0),$B145,0)</f>
        <v>0</v>
      </c>
      <c r="DJ145">
        <f ca="1">IF(AND($B145&gt;0,SUM(DJ$3:DJ144)=0,SUM($H145:DI145)=0),$B145,0)</f>
        <v>0</v>
      </c>
      <c r="DK145">
        <f ca="1">IF(AND($B145&gt;0,SUM(DK$3:DK144)=0,SUM($H145:DJ145)=0),$B145,0)</f>
        <v>0</v>
      </c>
      <c r="DL145">
        <f ca="1">IF(AND($B145&gt;0,SUM(DL$3:DL144)=0,SUM($H145:DK145)=0),$B145,0)</f>
        <v>0</v>
      </c>
      <c r="DM145">
        <f ca="1">IF(AND($B145&gt;0,SUM(DM$3:DM144)=0,SUM($H145:DL145)=0),$B145,0)</f>
        <v>0</v>
      </c>
      <c r="DN145">
        <f ca="1">IF(AND($B145&gt;0,SUM(DN$3:DN144)=0,SUM($H145:DM145)=0),$B145,0)</f>
        <v>0</v>
      </c>
      <c r="DO145">
        <f ca="1">IF(AND($B145&gt;0,SUM(DO$3:DO144)=0,SUM($H145:DN145)=0),$B145,0)</f>
        <v>0</v>
      </c>
      <c r="DP145">
        <f ca="1">IF(AND($B145&gt;0,SUM(DP$3:DP144)=0,SUM($H145:DO145)=0),$B145,0)</f>
        <v>0</v>
      </c>
      <c r="DQ145">
        <f ca="1">IF(AND($B145&gt;0,SUM(DQ$3:DQ144)=0,SUM($H145:DP145)=0),$B145,0)</f>
        <v>0</v>
      </c>
      <c r="DR145">
        <f ca="1">IF(AND($B145&gt;0,SUM(DR$3:DR144)=0,SUM($H145:DQ145)=0),$B145,0)</f>
        <v>0</v>
      </c>
      <c r="DS145">
        <f ca="1">IF(AND($B145&gt;0,SUM(DS$3:DS144)=0,SUM($H145:DR145)=0),$B145,0)</f>
        <v>0</v>
      </c>
      <c r="DT145">
        <f ca="1">IF(AND($B145&gt;0,SUM(DT$3:DT144)=0,SUM($H145:DS145)=0),$B145,0)</f>
        <v>0</v>
      </c>
      <c r="DU145">
        <f ca="1">IF(AND($B145&gt;0,SUM(DU$3:DU144)=0,SUM($H145:DT145)=0),$B145,0)</f>
        <v>0</v>
      </c>
      <c r="DV145">
        <f ca="1">IF(AND($B145&gt;0,SUM(DV$3:DV144)=0,SUM($H145:DU145)=0),$B145,0)</f>
        <v>0</v>
      </c>
      <c r="DW145">
        <f ca="1">IF(AND($B145&gt;0,SUM(DW$3:DW144)=0,SUM($H145:DV145)=0),$B145,0)</f>
        <v>0</v>
      </c>
      <c r="DX145">
        <f ca="1">IF(AND($B145&gt;0,SUM(DX$3:DX144)=0,SUM($H145:DW145)=0),$B145,0)</f>
        <v>0</v>
      </c>
      <c r="DY145">
        <f ca="1">IF(AND($B145&gt;0,SUM(DY$3:DY144)=0,SUM($H145:DX145)=0),$B145,0)</f>
        <v>0</v>
      </c>
      <c r="DZ145">
        <f ca="1">IF(AND($B145&gt;0,SUM(DZ$3:DZ144)=0,SUM($H145:DY145)=0),$B145,0)</f>
        <v>0</v>
      </c>
      <c r="EA145">
        <f ca="1">IF(AND($B145&gt;0,SUM(EA$3:EA144)=0,SUM($H145:DZ145)=0),$B145,0)</f>
        <v>0</v>
      </c>
      <c r="EB145">
        <f ca="1">IF(AND($B145&gt;0,SUM(EB$3:EB144)=0,SUM($H145:EA145)=0),$B145,0)</f>
        <v>0</v>
      </c>
      <c r="EC145">
        <f ca="1">IF(AND($B145&gt;0,SUM(EC$3:EC144)=0,SUM($H145:EB145)=0),$B145,0)</f>
        <v>0</v>
      </c>
      <c r="ED145">
        <f ca="1">IF(AND($B145&gt;0,SUM(ED$3:ED144)=0,SUM($H145:EC145)=0),$B145,0)</f>
        <v>0</v>
      </c>
      <c r="EE145">
        <f ca="1">IF(AND($B145&gt;0,SUM(EE$3:EE144)=0,SUM($H145:ED145)=0),$B145,0)</f>
        <v>0</v>
      </c>
      <c r="EF145">
        <f ca="1">IF(AND($B145&gt;0,SUM(EF$3:EF144)=0,SUM($H145:EE145)=0),$B145,0)</f>
        <v>0</v>
      </c>
      <c r="EG145">
        <f ca="1">IF(AND($B145&gt;0,SUM(EG$3:EG144)=0,SUM($H145:EF145)=0),$B145,0)</f>
        <v>0</v>
      </c>
      <c r="EH145">
        <f ca="1">IF(AND($B145&gt;0,SUM(EH$3:EH144)=0,SUM($H145:EG145)=0),$B145,0)</f>
        <v>0</v>
      </c>
      <c r="EI145">
        <f ca="1">IF(AND($B145&gt;0,SUM(EI$3:EI144)=0,SUM($H145:EH145)=0),$B145,0)</f>
        <v>0</v>
      </c>
      <c r="EJ145">
        <f ca="1">IF(AND($B145&gt;0,SUM(EJ$3:EJ144)=0,SUM($H145:EI145)=0),$B145,0)</f>
        <v>0</v>
      </c>
      <c r="EK145">
        <f ca="1">IF(AND($B145&gt;0,SUM(EK$3:EK144)=0,SUM($H145:EJ145)=0),$B145,0)</f>
        <v>0</v>
      </c>
      <c r="EL145">
        <f ca="1">IF(AND($B145&gt;0,SUM(EL$3:EL144)=0,SUM($H145:EK145)=0),$B145,0)</f>
        <v>0</v>
      </c>
      <c r="EM145">
        <f ca="1">IF(AND($B145&gt;0,SUM(EM$3:EM144)=0,SUM($H145:EL145)=0),$B145,0)</f>
        <v>0</v>
      </c>
      <c r="EN145">
        <f ca="1">IF(AND($B145&gt;0,SUM(EN$3:EN144)=0,SUM($H145:EM145)=0),$B145,0)</f>
        <v>0</v>
      </c>
      <c r="EO145">
        <f ca="1">IF(AND($B145&gt;0,SUM(EO$3:EO144)=0,SUM($H145:EN145)=0),$B145,0)</f>
        <v>0</v>
      </c>
      <c r="EP145">
        <f ca="1">IF(AND($B145&gt;0,SUM(EP$3:EP144)=0,SUM($H145:EO145)=0),$B145,0)</f>
        <v>0</v>
      </c>
      <c r="EQ145">
        <f ca="1">IF(AND($B145&gt;0,SUM(EQ$3:EQ144)=0,SUM($H145:EP145)=0),$B145,0)</f>
        <v>0</v>
      </c>
      <c r="ER145">
        <f ca="1">IF(AND($B145&gt;0,SUM(ER$3:ER144)=0,SUM($H145:EQ145)=0),$B145,0)</f>
        <v>0</v>
      </c>
      <c r="ES145">
        <f ca="1">IF(AND($B145&gt;0,SUM(ES$3:ES144)=0,SUM($H145:ER145)=0),$B145,0)</f>
        <v>0</v>
      </c>
      <c r="ET145">
        <f ca="1">IF(AND($B145&gt;0,SUM(ET$3:ET144)=0,SUM($H145:ES145)=0),$B145,0)</f>
        <v>0</v>
      </c>
      <c r="EU145">
        <f ca="1">IF(AND($B145&gt;0,SUM(EU$3:EU144)=0,SUM($H145:ET145)=0),$B145,0)</f>
        <v>0</v>
      </c>
      <c r="EV145">
        <f ca="1">IF(AND($B145&gt;0,SUM(EV$3:EV144)=0,SUM($H145:EU145)=0),$B145,0)</f>
        <v>0</v>
      </c>
      <c r="EW145">
        <f ca="1">IF(AND($B145&gt;0,SUM(EW$3:EW144)=0,SUM($H145:EV145)=0),$B145,0)</f>
        <v>0</v>
      </c>
      <c r="EX145">
        <f ca="1">IF(AND($B145&gt;0,SUM(EX$3:EX144)=0,SUM($H145:EW145)=0),$B145,0)</f>
        <v>0</v>
      </c>
      <c r="EY145">
        <f ca="1">IF(AND($B145&gt;0,SUM(EY$3:EY144)=0,SUM($H145:EX145)=0),$B145,0)</f>
        <v>0</v>
      </c>
      <c r="EZ145">
        <f ca="1">IF(AND($B145&gt;0,SUM(EZ$3:EZ144)=0,SUM($H145:EY145)=0),$B145,0)</f>
        <v>0</v>
      </c>
      <c r="FA145">
        <f ca="1">IF(AND($B145&gt;0,SUM(FA$3:FA144)=0,SUM($H145:EZ145)=0),$B145,0)</f>
        <v>0</v>
      </c>
      <c r="FB145">
        <f ca="1">IF(AND($B145&gt;0,SUM(FB$3:FB144)=0,SUM($H145:FA145)=0),$B145,0)</f>
        <v>0</v>
      </c>
      <c r="FC145">
        <f ca="1">IF(AND($B145&gt;0,SUM(FC$3:FC144)=0,SUM($H145:FB145)=0),$B145,0)</f>
        <v>0</v>
      </c>
      <c r="FD145">
        <f ca="1">IF(AND($B145&gt;0,SUM(FD$3:FD144)=0,SUM($H145:FC145)=0),$B145,0)</f>
        <v>0</v>
      </c>
      <c r="FE145">
        <f ca="1">IF(AND($B145&gt;0,SUM(FE$3:FE144)=0,SUM($H145:FD145)=0),$B145,0)</f>
        <v>0</v>
      </c>
      <c r="FF145">
        <f ca="1">IF(AND($B145&gt;0,SUM(FF$3:FF144)=0,SUM($H145:FE145)=0),$B145,0)</f>
        <v>0</v>
      </c>
      <c r="FG145">
        <f ca="1">IF(AND($B145&gt;0,SUM(FG$3:FG144)=0,SUM($H145:FF145)=0),$B145,0)</f>
        <v>0</v>
      </c>
      <c r="FH145">
        <f ca="1">IF(AND($B145&gt;0,SUM(FH$3:FH144)=0,SUM($H145:FG145)=0),$B145,0)</f>
        <v>0</v>
      </c>
      <c r="FI145">
        <f ca="1">IF(AND($B145&gt;0,SUM(FI$3:FI144)=0,SUM($H145:FH145)=0),$B145,0)</f>
        <v>0</v>
      </c>
      <c r="FJ145">
        <f ca="1">IF(AND($B145&gt;0,SUM(FJ$3:FJ144)=0,SUM($H145:FI145)=0),$B145,0)</f>
        <v>0</v>
      </c>
      <c r="FK145">
        <f ca="1">IF(AND($B145&gt;0,SUM(FK$3:FK144)=0,SUM($H145:FJ145)=0),$B145,0)</f>
        <v>0</v>
      </c>
      <c r="FL145">
        <f ca="1">IF(AND($B145&gt;0,SUM(FL$3:FL144)=0,SUM($H145:FK145)=0),$B145,0)</f>
        <v>0</v>
      </c>
      <c r="FM145">
        <f ca="1">IF(AND($B145&gt;0,SUM(FM$3:FM144)=0,SUM($H145:FL145)=0),$B145,0)</f>
        <v>0</v>
      </c>
      <c r="FN145">
        <f ca="1">IF(AND($B145&gt;0,SUM(FN$3:FN144)=0,SUM($H145:FM145)=0),$B145,0)</f>
        <v>0</v>
      </c>
      <c r="FS145" s="67" t="str">
        <f ca="1">Valintaohjelma!$C21</f>
        <v>0</v>
      </c>
      <c r="FT145" s="67" t="str">
        <f ca="1">Valintaohjelma!$F21</f>
        <v/>
      </c>
      <c r="FU145" s="342" t="str">
        <f>""</f>
        <v/>
      </c>
      <c r="FV145" s="67" t="str">
        <f>Valintaohjelma!$I21</f>
        <v>-</v>
      </c>
      <c r="FY145" s="67" t="str">
        <f ca="1">Valintaohjelma!$C21</f>
        <v>0</v>
      </c>
      <c r="FZ145" s="67" t="str">
        <f ca="1">Valintaohjelma!$F21</f>
        <v/>
      </c>
      <c r="GA145" s="67" t="str">
        <f>""</f>
        <v/>
      </c>
      <c r="GB145" s="67" t="str">
        <f>Valintaohjelma!$I21</f>
        <v>-</v>
      </c>
      <c r="GE145" s="67" t="str">
        <f ca="1">Valintaohjelma!$C21</f>
        <v>0</v>
      </c>
      <c r="GF145" s="67" t="str">
        <f ca="1">Valintaohjelma!$F21</f>
        <v/>
      </c>
      <c r="GG145" s="67" t="str">
        <f>""</f>
        <v/>
      </c>
      <c r="GH145" s="67" t="str">
        <f>Valintaohjelma!$I21</f>
        <v>-</v>
      </c>
    </row>
    <row r="146" spans="1:190" ht="15.75" thickBot="1" x14ac:dyDescent="0.3">
      <c r="A146">
        <v>146</v>
      </c>
      <c r="B146" s="71">
        <v>0</v>
      </c>
      <c r="C146" s="240" t="str">
        <f t="shared" ca="1" si="22"/>
        <v>0</v>
      </c>
      <c r="D146" s="240" t="str">
        <f t="shared" ca="1" si="23"/>
        <v/>
      </c>
      <c r="E146" s="240" t="str">
        <f t="shared" ca="1" si="24"/>
        <v/>
      </c>
      <c r="F146" s="240" t="str">
        <f t="shared" ca="1" si="25"/>
        <v>-</v>
      </c>
      <c r="G146" s="47">
        <f ca="1">INDEX($I$2:$FN$2,ROWS(G$2:G146))</f>
        <v>0</v>
      </c>
      <c r="H146">
        <v>0</v>
      </c>
      <c r="I146">
        <f ca="1">IF(AND($B146&gt;0,SUM(I$3:I145)=0,SUM($H146:H146)=0),$B146,0)</f>
        <v>0</v>
      </c>
      <c r="J146">
        <f ca="1">IF(AND($B146&gt;0,SUM(J$3:J145)=0,SUM($H146:I146)=0),$B146,0)</f>
        <v>0</v>
      </c>
      <c r="K146">
        <f ca="1">IF(AND($B146&gt;0,SUM(K$3:K145)=0,SUM($H146:J146)=0),$B146,0)</f>
        <v>0</v>
      </c>
      <c r="L146">
        <f ca="1">IF(AND($B146&gt;0,SUM(L$3:L145)=0,SUM($H146:K146)=0),$B146,0)</f>
        <v>0</v>
      </c>
      <c r="M146">
        <f ca="1">IF(AND($B146&gt;0,SUM(M$3:M145)=0,SUM($H146:L146)=0),$B146,0)</f>
        <v>0</v>
      </c>
      <c r="N146">
        <f ca="1">IF(AND($B146&gt;0,SUM(N$3:N145)=0,SUM($H146:M146)=0),$B146,0)</f>
        <v>0</v>
      </c>
      <c r="O146">
        <f ca="1">IF(AND($B146&gt;0,SUM(O$3:O145)=0,SUM($H146:N146)=0),$B146,0)</f>
        <v>0</v>
      </c>
      <c r="P146">
        <f ca="1">IF(AND($B146&gt;0,SUM(P$3:P145)=0,SUM($H146:O146)=0),$B146,0)</f>
        <v>0</v>
      </c>
      <c r="Q146">
        <f ca="1">IF(AND($B146&gt;0,SUM(Q$3:Q145)=0,SUM($H146:P146)=0),$B146,0)</f>
        <v>0</v>
      </c>
      <c r="R146">
        <f ca="1">IF(AND($B146&gt;0,SUM(R$3:R145)=0,SUM($H146:Q146)=0),$B146,0)</f>
        <v>0</v>
      </c>
      <c r="S146">
        <f ca="1">IF(AND($B146&gt;0,SUM(S$3:S145)=0,SUM($H146:R146)=0),$B146,0)</f>
        <v>0</v>
      </c>
      <c r="T146">
        <f ca="1">IF(AND($B146&gt;0,SUM(T$3:T145)=0,SUM($H146:S146)=0),$B146,0)</f>
        <v>0</v>
      </c>
      <c r="U146">
        <f ca="1">IF(AND($B146&gt;0,SUM(U$3:U145)=0,SUM($H146:T146)=0),$B146,0)</f>
        <v>0</v>
      </c>
      <c r="V146">
        <f ca="1">IF(AND($B146&gt;0,SUM(V$3:V145)=0,SUM($H146:U146)=0),$B146,0)</f>
        <v>0</v>
      </c>
      <c r="W146">
        <f ca="1">IF(AND($B146&gt;0,SUM(W$3:W145)=0,SUM($H146:V146)=0),$B146,0)</f>
        <v>0</v>
      </c>
      <c r="X146">
        <f ca="1">IF(AND($B146&gt;0,SUM(X$3:X145)=0,SUM($H146:W146)=0),$B146,0)</f>
        <v>0</v>
      </c>
      <c r="Y146">
        <f ca="1">IF(AND($B146&gt;0,SUM(Y$3:Y145)=0,SUM($H146:X146)=0),$B146,0)</f>
        <v>0</v>
      </c>
      <c r="Z146">
        <f ca="1">IF(AND($B146&gt;0,SUM(Z$3:Z145)=0,SUM($H146:Y146)=0),$B146,0)</f>
        <v>0</v>
      </c>
      <c r="AA146">
        <f ca="1">IF(AND($B146&gt;0,SUM(AA$3:AA145)=0,SUM($H146:Z146)=0),$B146,0)</f>
        <v>0</v>
      </c>
      <c r="AB146">
        <f ca="1">IF(AND($B146&gt;0,SUM(AB$3:AB145)=0,SUM($H146:AA146)=0),$B146,0)</f>
        <v>0</v>
      </c>
      <c r="AC146">
        <f ca="1">IF(AND($B146&gt;0,SUM(AC$3:AC145)=0,SUM($H146:AB146)=0),$B146,0)</f>
        <v>0</v>
      </c>
      <c r="AD146">
        <f ca="1">IF(AND($B146&gt;0,SUM(AD$3:AD145)=0,SUM($H146:AC146)=0),$B146,0)</f>
        <v>0</v>
      </c>
      <c r="AE146">
        <f ca="1">IF(AND($B146&gt;0,SUM(AE$3:AE145)=0,SUM($H146:AD146)=0),$B146,0)</f>
        <v>0</v>
      </c>
      <c r="AF146">
        <f ca="1">IF(AND($B146&gt;0,SUM(AF$3:AF145)=0,SUM($H146:AE146)=0),$B146,0)</f>
        <v>0</v>
      </c>
      <c r="AG146">
        <f ca="1">IF(AND($B146&gt;0,SUM(AG$3:AG145)=0,SUM($H146:AF146)=0),$B146,0)</f>
        <v>0</v>
      </c>
      <c r="AH146">
        <f ca="1">IF(AND($B146&gt;0,SUM(AH$3:AH145)=0,SUM($H146:AG146)=0),$B146,0)</f>
        <v>0</v>
      </c>
      <c r="AI146">
        <f ca="1">IF(AND($B146&gt;0,SUM(AI$3:AI145)=0,SUM($H146:AH146)=0),$B146,0)</f>
        <v>0</v>
      </c>
      <c r="AJ146">
        <f ca="1">IF(AND($B146&gt;0,SUM(AJ$3:AJ145)=0,SUM($H146:AI146)=0),$B146,0)</f>
        <v>0</v>
      </c>
      <c r="AK146">
        <f ca="1">IF(AND($B146&gt;0,SUM(AK$3:AK145)=0,SUM($H146:AJ146)=0),$B146,0)</f>
        <v>0</v>
      </c>
      <c r="AL146">
        <f ca="1">IF(AND($B146&gt;0,SUM(AL$3:AL145)=0,SUM($H146:AK146)=0),$B146,0)</f>
        <v>0</v>
      </c>
      <c r="AM146">
        <f ca="1">IF(AND($B146&gt;0,SUM(AM$3:AM145)=0,SUM($H146:AL146)=0),$B146,0)</f>
        <v>0</v>
      </c>
      <c r="AN146">
        <f ca="1">IF(AND($B146&gt;0,SUM(AN$3:AN145)=0,SUM($H146:AM146)=0),$B146,0)</f>
        <v>0</v>
      </c>
      <c r="AO146">
        <f ca="1">IF(AND($B146&gt;0,SUM(AO$3:AO145)=0,SUM($H146:AN146)=0),$B146,0)</f>
        <v>0</v>
      </c>
      <c r="AP146">
        <f ca="1">IF(AND($B146&gt;0,SUM(AP$3:AP145)=0,SUM($H146:AO146)=0),$B146,0)</f>
        <v>0</v>
      </c>
      <c r="AQ146">
        <f ca="1">IF(AND($B146&gt;0,SUM(AQ$3:AQ145)=0,SUM($H146:AP146)=0),$B146,0)</f>
        <v>0</v>
      </c>
      <c r="AR146">
        <f ca="1">IF(AND($B146&gt;0,SUM(AR$3:AR145)=0,SUM($H146:AQ146)=0),$B146,0)</f>
        <v>0</v>
      </c>
      <c r="AS146">
        <f ca="1">IF(AND($B146&gt;0,SUM(AS$3:AS145)=0,SUM($H146:AR146)=0),$B146,0)</f>
        <v>0</v>
      </c>
      <c r="AT146">
        <f ca="1">IF(AND($B146&gt;0,SUM(AT$3:AT145)=0,SUM($H146:AS146)=0),$B146,0)</f>
        <v>0</v>
      </c>
      <c r="AU146">
        <f ca="1">IF(AND($B146&gt;0,SUM(AU$3:AU145)=0,SUM($H146:AT146)=0),$B146,0)</f>
        <v>0</v>
      </c>
      <c r="AV146">
        <f ca="1">IF(AND($B146&gt;0,SUM(AV$3:AV145)=0,SUM($H146:AU146)=0),$B146,0)</f>
        <v>0</v>
      </c>
      <c r="AW146">
        <f ca="1">IF(AND($B146&gt;0,SUM(AW$3:AW145)=0,SUM($H146:AV146)=0),$B146,0)</f>
        <v>0</v>
      </c>
      <c r="AX146">
        <f ca="1">IF(AND($B146&gt;0,SUM(AX$3:AX145)=0,SUM($H146:AW146)=0),$B146,0)</f>
        <v>0</v>
      </c>
      <c r="AY146">
        <f ca="1">IF(AND($B146&gt;0,SUM(AY$3:AY145)=0,SUM($H146:AX146)=0),$B146,0)</f>
        <v>0</v>
      </c>
      <c r="AZ146">
        <f ca="1">IF(AND($B146&gt;0,SUM(AZ$3:AZ145)=0,SUM($H146:AY146)=0),$B146,0)</f>
        <v>0</v>
      </c>
      <c r="BA146">
        <f ca="1">IF(AND($B146&gt;0,SUM(BA$3:BA145)=0,SUM($H146:AZ146)=0),$B146,0)</f>
        <v>0</v>
      </c>
      <c r="BB146">
        <f ca="1">IF(AND($B146&gt;0,SUM(BB$3:BB145)=0,SUM($H146:BA146)=0),$B146,0)</f>
        <v>0</v>
      </c>
      <c r="BC146">
        <f ca="1">IF(AND($B146&gt;0,SUM(BC$3:BC145)=0,SUM($H146:BB146)=0),$B146,0)</f>
        <v>0</v>
      </c>
      <c r="BD146">
        <f ca="1">IF(AND($B146&gt;0,SUM(BD$3:BD145)=0,SUM($H146:BC146)=0),$B146,0)</f>
        <v>0</v>
      </c>
      <c r="BE146">
        <f ca="1">IF(AND($B146&gt;0,SUM(BE$3:BE145)=0,SUM($H146:BD146)=0),$B146,0)</f>
        <v>0</v>
      </c>
      <c r="BF146">
        <f ca="1">IF(AND($B146&gt;0,SUM(BF$3:BF145)=0,SUM($H146:BE146)=0),$B146,0)</f>
        <v>0</v>
      </c>
      <c r="BG146">
        <f ca="1">IF(AND($B146&gt;0,SUM(BG$3:BG145)=0,SUM($H146:BF146)=0),$B146,0)</f>
        <v>0</v>
      </c>
      <c r="BH146">
        <f ca="1">IF(AND($B146&gt;0,SUM(BH$3:BH145)=0,SUM($H146:BG146)=0),$B146,0)</f>
        <v>0</v>
      </c>
      <c r="BI146">
        <f ca="1">IF(AND($B146&gt;0,SUM(BI$3:BI145)=0,SUM($H146:BH146)=0),$B146,0)</f>
        <v>0</v>
      </c>
      <c r="BJ146">
        <f ca="1">IF(AND($B146&gt;0,SUM(BJ$3:BJ145)=0,SUM($H146:BI146)=0),$B146,0)</f>
        <v>0</v>
      </c>
      <c r="BK146">
        <f ca="1">IF(AND($B146&gt;0,SUM(BK$3:BK145)=0,SUM($H146:BJ146)=0),$B146,0)</f>
        <v>0</v>
      </c>
      <c r="BL146">
        <f ca="1">IF(AND($B146&gt;0,SUM(BL$3:BL145)=0,SUM($H146:BK146)=0),$B146,0)</f>
        <v>0</v>
      </c>
      <c r="BM146">
        <f ca="1">IF(AND($B146&gt;0,SUM(BM$3:BM145)=0,SUM($H146:BL146)=0),$B146,0)</f>
        <v>0</v>
      </c>
      <c r="BN146">
        <f ca="1">IF(AND($B146&gt;0,SUM(BN$3:BN145)=0,SUM($H146:BM146)=0),$B146,0)</f>
        <v>0</v>
      </c>
      <c r="BO146">
        <f ca="1">IF(AND($B146&gt;0,SUM(BO$3:BO145)=0,SUM($H146:BN146)=0),$B146,0)</f>
        <v>0</v>
      </c>
      <c r="BP146">
        <f ca="1">IF(AND($B146&gt;0,SUM(BP$3:BP145)=0,SUM($H146:BO146)=0),$B146,0)</f>
        <v>0</v>
      </c>
      <c r="BQ146">
        <f ca="1">IF(AND($B146&gt;0,SUM(BQ$3:BQ145)=0,SUM($H146:BP146)=0),$B146,0)</f>
        <v>0</v>
      </c>
      <c r="BR146">
        <f ca="1">IF(AND($B146&gt;0,SUM(BR$3:BR145)=0,SUM($H146:BQ146)=0),$B146,0)</f>
        <v>0</v>
      </c>
      <c r="BS146">
        <f ca="1">IF(AND($B146&gt;0,SUM(BS$3:BS145)=0,SUM($H146:BR146)=0),$B146,0)</f>
        <v>0</v>
      </c>
      <c r="BT146">
        <f ca="1">IF(AND($B146&gt;0,SUM(BT$3:BT145)=0,SUM($H146:BS146)=0),$B146,0)</f>
        <v>0</v>
      </c>
      <c r="BU146">
        <f ca="1">IF(AND($B146&gt;0,SUM(BU$3:BU145)=0,SUM($H146:BT146)=0),$B146,0)</f>
        <v>0</v>
      </c>
      <c r="BV146">
        <f ca="1">IF(AND($B146&gt;0,SUM(BV$3:BV145)=0,SUM($H146:BU146)=0),$B146,0)</f>
        <v>0</v>
      </c>
      <c r="BW146">
        <f ca="1">IF(AND($B146&gt;0,SUM(BW$3:BW145)=0,SUM($H146:BV146)=0),$B146,0)</f>
        <v>0</v>
      </c>
      <c r="BX146">
        <f ca="1">IF(AND($B146&gt;0,SUM(BX$3:BX145)=0,SUM($H146:BW146)=0),$B146,0)</f>
        <v>0</v>
      </c>
      <c r="BY146">
        <f ca="1">IF(AND($B146&gt;0,SUM(BY$3:BY145)=0,SUM($H146:BX146)=0),$B146,0)</f>
        <v>0</v>
      </c>
      <c r="BZ146">
        <f ca="1">IF(AND($B146&gt;0,SUM(BZ$3:BZ145)=0,SUM($H146:BY146)=0),$B146,0)</f>
        <v>0</v>
      </c>
      <c r="CA146">
        <f ca="1">IF(AND($B146&gt;0,SUM(CA$3:CA145)=0,SUM($H146:BZ146)=0),$B146,0)</f>
        <v>0</v>
      </c>
      <c r="CB146">
        <f ca="1">IF(AND($B146&gt;0,SUM(CB$3:CB145)=0,SUM($H146:CA146)=0),$B146,0)</f>
        <v>0</v>
      </c>
      <c r="CC146">
        <f ca="1">IF(AND($B146&gt;0,SUM(CC$3:CC145)=0,SUM($H146:CB146)=0),$B146,0)</f>
        <v>0</v>
      </c>
      <c r="CD146">
        <f ca="1">IF(AND($B146&gt;0,SUM(CD$3:CD145)=0,SUM($H146:CC146)=0),$B146,0)</f>
        <v>0</v>
      </c>
      <c r="CE146">
        <f ca="1">IF(AND($B146&gt;0,SUM(CE$3:CE145)=0,SUM($H146:CD146)=0),$B146,0)</f>
        <v>0</v>
      </c>
      <c r="CF146">
        <f ca="1">IF(AND($B146&gt;0,SUM(CF$3:CF145)=0,SUM($H146:CE146)=0),$B146,0)</f>
        <v>0</v>
      </c>
      <c r="CG146">
        <f ca="1">IF(AND($B146&gt;0,SUM(CG$3:CG145)=0,SUM($H146:CF146)=0),$B146,0)</f>
        <v>0</v>
      </c>
      <c r="CH146">
        <f ca="1">IF(AND($B146&gt;0,SUM(CH$3:CH145)=0,SUM($H146:CG146)=0),$B146,0)</f>
        <v>0</v>
      </c>
      <c r="CI146">
        <f ca="1">IF(AND($B146&gt;0,SUM(CI$3:CI145)=0,SUM($H146:CH146)=0),$B146,0)</f>
        <v>0</v>
      </c>
      <c r="CJ146">
        <f ca="1">IF(AND($B146&gt;0,SUM(CJ$3:CJ145)=0,SUM($H146:CI146)=0),$B146,0)</f>
        <v>0</v>
      </c>
      <c r="CK146">
        <f ca="1">IF(AND($B146&gt;0,SUM(CK$3:CK145)=0,SUM($H146:CJ146)=0),$B146,0)</f>
        <v>0</v>
      </c>
      <c r="CL146">
        <f ca="1">IF(AND($B146&gt;0,SUM(CL$3:CL145)=0,SUM($H146:CK146)=0),$B146,0)</f>
        <v>0</v>
      </c>
      <c r="CM146">
        <f ca="1">IF(AND($B146&gt;0,SUM(CM$3:CM145)=0,SUM($H146:CL146)=0),$B146,0)</f>
        <v>0</v>
      </c>
      <c r="CN146">
        <f ca="1">IF(AND($B146&gt;0,SUM(CN$3:CN145)=0,SUM($H146:CM146)=0),$B146,0)</f>
        <v>0</v>
      </c>
      <c r="CO146">
        <f ca="1">IF(AND($B146&gt;0,SUM(CO$3:CO145)=0,SUM($H146:CN146)=0),$B146,0)</f>
        <v>0</v>
      </c>
      <c r="CP146">
        <f ca="1">IF(AND($B146&gt;0,SUM(CP$3:CP145)=0,SUM($H146:CO146)=0),$B146,0)</f>
        <v>0</v>
      </c>
      <c r="CQ146">
        <f ca="1">IF(AND($B146&gt;0,SUM(CQ$3:CQ145)=0,SUM($H146:CP146)=0),$B146,0)</f>
        <v>0</v>
      </c>
      <c r="CR146">
        <f ca="1">IF(AND($B146&gt;0,SUM(CR$3:CR145)=0,SUM($H146:CQ146)=0),$B146,0)</f>
        <v>0</v>
      </c>
      <c r="CS146">
        <f ca="1">IF(AND($B146&gt;0,SUM(CS$3:CS145)=0,SUM($H146:CR146)=0),$B146,0)</f>
        <v>0</v>
      </c>
      <c r="CT146">
        <f ca="1">IF(AND($B146&gt;0,SUM(CT$3:CT145)=0,SUM($H146:CS146)=0),$B146,0)</f>
        <v>0</v>
      </c>
      <c r="CU146">
        <f ca="1">IF(AND($B146&gt;0,SUM(CU$3:CU145)=0,SUM($H146:CT146)=0),$B146,0)</f>
        <v>0</v>
      </c>
      <c r="CV146">
        <f ca="1">IF(AND($B146&gt;0,SUM(CV$3:CV145)=0,SUM($H146:CU146)=0),$B146,0)</f>
        <v>0</v>
      </c>
      <c r="CW146">
        <f ca="1">IF(AND($B146&gt;0,SUM(CW$3:CW145)=0,SUM($H146:CV146)=0),$B146,0)</f>
        <v>0</v>
      </c>
      <c r="CX146">
        <f ca="1">IF(AND($B146&gt;0,SUM(CX$3:CX145)=0,SUM($H146:CW146)=0),$B146,0)</f>
        <v>0</v>
      </c>
      <c r="CY146">
        <f ca="1">IF(AND($B146&gt;0,SUM(CY$3:CY145)=0,SUM($H146:CX146)=0),$B146,0)</f>
        <v>0</v>
      </c>
      <c r="CZ146">
        <f ca="1">IF(AND($B146&gt;0,SUM(CZ$3:CZ145)=0,SUM($H146:CY146)=0),$B146,0)</f>
        <v>0</v>
      </c>
      <c r="DA146">
        <f ca="1">IF(AND($B146&gt;0,SUM(DA$3:DA145)=0,SUM($H146:CZ146)=0),$B146,0)</f>
        <v>0</v>
      </c>
      <c r="DB146">
        <f ca="1">IF(AND($B146&gt;0,SUM(DB$3:DB145)=0,SUM($H146:DA146)=0),$B146,0)</f>
        <v>0</v>
      </c>
      <c r="DC146">
        <f ca="1">IF(AND($B146&gt;0,SUM(DC$3:DC145)=0,SUM($H146:DB146)=0),$B146,0)</f>
        <v>0</v>
      </c>
      <c r="DD146">
        <f ca="1">IF(AND($B146&gt;0,SUM(DD$3:DD145)=0,SUM($H146:DC146)=0),$B146,0)</f>
        <v>0</v>
      </c>
      <c r="DE146">
        <f ca="1">IF(AND($B146&gt;0,SUM(DE$3:DE145)=0,SUM($H146:DD146)=0),$B146,0)</f>
        <v>0</v>
      </c>
      <c r="DF146">
        <f ca="1">IF(AND($B146&gt;0,SUM(DF$3:DF145)=0,SUM($H146:DE146)=0),$B146,0)</f>
        <v>0</v>
      </c>
      <c r="DG146">
        <f ca="1">IF(AND($B146&gt;0,SUM(DG$3:DG145)=0,SUM($H146:DF146)=0),$B146,0)</f>
        <v>0</v>
      </c>
      <c r="DH146">
        <f ca="1">IF(AND($B146&gt;0,SUM(DH$3:DH145)=0,SUM($H146:DG146)=0),$B146,0)</f>
        <v>0</v>
      </c>
      <c r="DI146">
        <f ca="1">IF(AND($B146&gt;0,SUM(DI$3:DI145)=0,SUM($H146:DH146)=0),$B146,0)</f>
        <v>0</v>
      </c>
      <c r="DJ146">
        <f ca="1">IF(AND($B146&gt;0,SUM(DJ$3:DJ145)=0,SUM($H146:DI146)=0),$B146,0)</f>
        <v>0</v>
      </c>
      <c r="DK146">
        <f ca="1">IF(AND($B146&gt;0,SUM(DK$3:DK145)=0,SUM($H146:DJ146)=0),$B146,0)</f>
        <v>0</v>
      </c>
      <c r="DL146">
        <f ca="1">IF(AND($B146&gt;0,SUM(DL$3:DL145)=0,SUM($H146:DK146)=0),$B146,0)</f>
        <v>0</v>
      </c>
      <c r="DM146">
        <f ca="1">IF(AND($B146&gt;0,SUM(DM$3:DM145)=0,SUM($H146:DL146)=0),$B146,0)</f>
        <v>0</v>
      </c>
      <c r="DN146">
        <f ca="1">IF(AND($B146&gt;0,SUM(DN$3:DN145)=0,SUM($H146:DM146)=0),$B146,0)</f>
        <v>0</v>
      </c>
      <c r="DO146">
        <f ca="1">IF(AND($B146&gt;0,SUM(DO$3:DO145)=0,SUM($H146:DN146)=0),$B146,0)</f>
        <v>0</v>
      </c>
      <c r="DP146">
        <f ca="1">IF(AND($B146&gt;0,SUM(DP$3:DP145)=0,SUM($H146:DO146)=0),$B146,0)</f>
        <v>0</v>
      </c>
      <c r="DQ146">
        <f ca="1">IF(AND($B146&gt;0,SUM(DQ$3:DQ145)=0,SUM($H146:DP146)=0),$B146,0)</f>
        <v>0</v>
      </c>
      <c r="DR146">
        <f ca="1">IF(AND($B146&gt;0,SUM(DR$3:DR145)=0,SUM($H146:DQ146)=0),$B146,0)</f>
        <v>0</v>
      </c>
      <c r="DS146">
        <f ca="1">IF(AND($B146&gt;0,SUM(DS$3:DS145)=0,SUM($H146:DR146)=0),$B146,0)</f>
        <v>0</v>
      </c>
      <c r="DT146">
        <f ca="1">IF(AND($B146&gt;0,SUM(DT$3:DT145)=0,SUM($H146:DS146)=0),$B146,0)</f>
        <v>0</v>
      </c>
      <c r="DU146">
        <f ca="1">IF(AND($B146&gt;0,SUM(DU$3:DU145)=0,SUM($H146:DT146)=0),$B146,0)</f>
        <v>0</v>
      </c>
      <c r="DV146">
        <f ca="1">IF(AND($B146&gt;0,SUM(DV$3:DV145)=0,SUM($H146:DU146)=0),$B146,0)</f>
        <v>0</v>
      </c>
      <c r="DW146">
        <f ca="1">IF(AND($B146&gt;0,SUM(DW$3:DW145)=0,SUM($H146:DV146)=0),$B146,0)</f>
        <v>0</v>
      </c>
      <c r="DX146">
        <f ca="1">IF(AND($B146&gt;0,SUM(DX$3:DX145)=0,SUM($H146:DW146)=0),$B146,0)</f>
        <v>0</v>
      </c>
      <c r="DY146">
        <f ca="1">IF(AND($B146&gt;0,SUM(DY$3:DY145)=0,SUM($H146:DX146)=0),$B146,0)</f>
        <v>0</v>
      </c>
      <c r="DZ146">
        <f ca="1">IF(AND($B146&gt;0,SUM(DZ$3:DZ145)=0,SUM($H146:DY146)=0),$B146,0)</f>
        <v>0</v>
      </c>
      <c r="EA146">
        <f ca="1">IF(AND($B146&gt;0,SUM(EA$3:EA145)=0,SUM($H146:DZ146)=0),$B146,0)</f>
        <v>0</v>
      </c>
      <c r="EB146">
        <f ca="1">IF(AND($B146&gt;0,SUM(EB$3:EB145)=0,SUM($H146:EA146)=0),$B146,0)</f>
        <v>0</v>
      </c>
      <c r="EC146">
        <f ca="1">IF(AND($B146&gt;0,SUM(EC$3:EC145)=0,SUM($H146:EB146)=0),$B146,0)</f>
        <v>0</v>
      </c>
      <c r="ED146">
        <f ca="1">IF(AND($B146&gt;0,SUM(ED$3:ED145)=0,SUM($H146:EC146)=0),$B146,0)</f>
        <v>0</v>
      </c>
      <c r="EE146">
        <f ca="1">IF(AND($B146&gt;0,SUM(EE$3:EE145)=0,SUM($H146:ED146)=0),$B146,0)</f>
        <v>0</v>
      </c>
      <c r="EF146">
        <f ca="1">IF(AND($B146&gt;0,SUM(EF$3:EF145)=0,SUM($H146:EE146)=0),$B146,0)</f>
        <v>0</v>
      </c>
      <c r="EG146">
        <f ca="1">IF(AND($B146&gt;0,SUM(EG$3:EG145)=0,SUM($H146:EF146)=0),$B146,0)</f>
        <v>0</v>
      </c>
      <c r="EH146">
        <f ca="1">IF(AND($B146&gt;0,SUM(EH$3:EH145)=0,SUM($H146:EG146)=0),$B146,0)</f>
        <v>0</v>
      </c>
      <c r="EI146">
        <f ca="1">IF(AND($B146&gt;0,SUM(EI$3:EI145)=0,SUM($H146:EH146)=0),$B146,0)</f>
        <v>0</v>
      </c>
      <c r="EJ146">
        <f ca="1">IF(AND($B146&gt;0,SUM(EJ$3:EJ145)=0,SUM($H146:EI146)=0),$B146,0)</f>
        <v>0</v>
      </c>
      <c r="EK146">
        <f ca="1">IF(AND($B146&gt;0,SUM(EK$3:EK145)=0,SUM($H146:EJ146)=0),$B146,0)</f>
        <v>0</v>
      </c>
      <c r="EL146">
        <f ca="1">IF(AND($B146&gt;0,SUM(EL$3:EL145)=0,SUM($H146:EK146)=0),$B146,0)</f>
        <v>0</v>
      </c>
      <c r="EM146">
        <f ca="1">IF(AND($B146&gt;0,SUM(EM$3:EM145)=0,SUM($H146:EL146)=0),$B146,0)</f>
        <v>0</v>
      </c>
      <c r="EN146">
        <f ca="1">IF(AND($B146&gt;0,SUM(EN$3:EN145)=0,SUM($H146:EM146)=0),$B146,0)</f>
        <v>0</v>
      </c>
      <c r="EO146">
        <f ca="1">IF(AND($B146&gt;0,SUM(EO$3:EO145)=0,SUM($H146:EN146)=0),$B146,0)</f>
        <v>0</v>
      </c>
      <c r="EP146">
        <f ca="1">IF(AND($B146&gt;0,SUM(EP$3:EP145)=0,SUM($H146:EO146)=0),$B146,0)</f>
        <v>0</v>
      </c>
      <c r="EQ146">
        <f ca="1">IF(AND($B146&gt;0,SUM(EQ$3:EQ145)=0,SUM($H146:EP146)=0),$B146,0)</f>
        <v>0</v>
      </c>
      <c r="ER146">
        <f ca="1">IF(AND($B146&gt;0,SUM(ER$3:ER145)=0,SUM($H146:EQ146)=0),$B146,0)</f>
        <v>0</v>
      </c>
      <c r="ES146">
        <f ca="1">IF(AND($B146&gt;0,SUM(ES$3:ES145)=0,SUM($H146:ER146)=0),$B146,0)</f>
        <v>0</v>
      </c>
      <c r="ET146">
        <f ca="1">IF(AND($B146&gt;0,SUM(ET$3:ET145)=0,SUM($H146:ES146)=0),$B146,0)</f>
        <v>0</v>
      </c>
      <c r="EU146">
        <f ca="1">IF(AND($B146&gt;0,SUM(EU$3:EU145)=0,SUM($H146:ET146)=0),$B146,0)</f>
        <v>0</v>
      </c>
      <c r="EV146">
        <f ca="1">IF(AND($B146&gt;0,SUM(EV$3:EV145)=0,SUM($H146:EU146)=0),$B146,0)</f>
        <v>0</v>
      </c>
      <c r="EW146">
        <f ca="1">IF(AND($B146&gt;0,SUM(EW$3:EW145)=0,SUM($H146:EV146)=0),$B146,0)</f>
        <v>0</v>
      </c>
      <c r="EX146">
        <f ca="1">IF(AND($B146&gt;0,SUM(EX$3:EX145)=0,SUM($H146:EW146)=0),$B146,0)</f>
        <v>0</v>
      </c>
      <c r="EY146">
        <f ca="1">IF(AND($B146&gt;0,SUM(EY$3:EY145)=0,SUM($H146:EX146)=0),$B146,0)</f>
        <v>0</v>
      </c>
      <c r="EZ146">
        <f ca="1">IF(AND($B146&gt;0,SUM(EZ$3:EZ145)=0,SUM($H146:EY146)=0),$B146,0)</f>
        <v>0</v>
      </c>
      <c r="FA146">
        <f ca="1">IF(AND($B146&gt;0,SUM(FA$3:FA145)=0,SUM($H146:EZ146)=0),$B146,0)</f>
        <v>0</v>
      </c>
      <c r="FB146">
        <f ca="1">IF(AND($B146&gt;0,SUM(FB$3:FB145)=0,SUM($H146:FA146)=0),$B146,0)</f>
        <v>0</v>
      </c>
      <c r="FC146">
        <f ca="1">IF(AND($B146&gt;0,SUM(FC$3:FC145)=0,SUM($H146:FB146)=0),$B146,0)</f>
        <v>0</v>
      </c>
      <c r="FD146">
        <f ca="1">IF(AND($B146&gt;0,SUM(FD$3:FD145)=0,SUM($H146:FC146)=0),$B146,0)</f>
        <v>0</v>
      </c>
      <c r="FE146">
        <f ca="1">IF(AND($B146&gt;0,SUM(FE$3:FE145)=0,SUM($H146:FD146)=0),$B146,0)</f>
        <v>0</v>
      </c>
      <c r="FF146">
        <f ca="1">IF(AND($B146&gt;0,SUM(FF$3:FF145)=0,SUM($H146:FE146)=0),$B146,0)</f>
        <v>0</v>
      </c>
      <c r="FG146">
        <f ca="1">IF(AND($B146&gt;0,SUM(FG$3:FG145)=0,SUM($H146:FF146)=0),$B146,0)</f>
        <v>0</v>
      </c>
      <c r="FH146">
        <f ca="1">IF(AND($B146&gt;0,SUM(FH$3:FH145)=0,SUM($H146:FG146)=0),$B146,0)</f>
        <v>0</v>
      </c>
      <c r="FI146">
        <f ca="1">IF(AND($B146&gt;0,SUM(FI$3:FI145)=0,SUM($H146:FH146)=0),$B146,0)</f>
        <v>0</v>
      </c>
      <c r="FJ146">
        <f ca="1">IF(AND($B146&gt;0,SUM(FJ$3:FJ145)=0,SUM($H146:FI146)=0),$B146,0)</f>
        <v>0</v>
      </c>
      <c r="FK146">
        <f ca="1">IF(AND($B146&gt;0,SUM(FK$3:FK145)=0,SUM($H146:FJ146)=0),$B146,0)</f>
        <v>0</v>
      </c>
      <c r="FL146">
        <f ca="1">IF(AND($B146&gt;0,SUM(FL$3:FL145)=0,SUM($H146:FK146)=0),$B146,0)</f>
        <v>0</v>
      </c>
      <c r="FM146">
        <f ca="1">IF(AND($B146&gt;0,SUM(FM$3:FM145)=0,SUM($H146:FL146)=0),$B146,0)</f>
        <v>0</v>
      </c>
      <c r="FN146">
        <f ca="1">IF(AND($B146&gt;0,SUM(FN$3:FN145)=0,SUM($H146:FM146)=0),$B146,0)</f>
        <v>0</v>
      </c>
      <c r="FS146" s="67" t="str">
        <f ca="1">Valintaohjelma!$C22</f>
        <v>0</v>
      </c>
      <c r="FT146" s="67" t="str">
        <f ca="1">Valintaohjelma!$F22</f>
        <v/>
      </c>
      <c r="FU146" s="342" t="str">
        <f>""</f>
        <v/>
      </c>
      <c r="FV146" s="67" t="str">
        <f>Valintaohjelma!$I22</f>
        <v>-</v>
      </c>
      <c r="FY146" s="67" t="str">
        <f ca="1">Valintaohjelma!$C22</f>
        <v>0</v>
      </c>
      <c r="FZ146" s="67" t="str">
        <f ca="1">Valintaohjelma!$F22</f>
        <v/>
      </c>
      <c r="GA146" s="67" t="str">
        <f>""</f>
        <v/>
      </c>
      <c r="GB146" s="67" t="str">
        <f>Valintaohjelma!$I22</f>
        <v>-</v>
      </c>
      <c r="GE146" s="67" t="str">
        <f ca="1">Valintaohjelma!$C22</f>
        <v>0</v>
      </c>
      <c r="GF146" s="67" t="str">
        <f ca="1">Valintaohjelma!$F22</f>
        <v/>
      </c>
      <c r="GG146" s="67" t="str">
        <f>""</f>
        <v/>
      </c>
      <c r="GH146" s="67" t="str">
        <f>Valintaohjelma!$I22</f>
        <v>-</v>
      </c>
    </row>
    <row r="147" spans="1:190" ht="15.75" thickBot="1" x14ac:dyDescent="0.3">
      <c r="A147">
        <v>147</v>
      </c>
      <c r="B147" s="71">
        <v>0</v>
      </c>
      <c r="C147" s="240" t="str">
        <f t="shared" ca="1" si="22"/>
        <v>0</v>
      </c>
      <c r="D147" s="240" t="str">
        <f t="shared" ca="1" si="23"/>
        <v/>
      </c>
      <c r="E147" s="240" t="str">
        <f t="shared" ca="1" si="24"/>
        <v/>
      </c>
      <c r="F147" s="240" t="str">
        <f t="shared" ca="1" si="25"/>
        <v>-</v>
      </c>
      <c r="G147" s="47">
        <f ca="1">INDEX($I$2:$FN$2,ROWS(G$2:G147))</f>
        <v>0</v>
      </c>
      <c r="H147">
        <v>0</v>
      </c>
      <c r="I147">
        <f ca="1">IF(AND($B147&gt;0,SUM(I$3:I146)=0,SUM($H147:H147)=0),$B147,0)</f>
        <v>0</v>
      </c>
      <c r="J147">
        <f ca="1">IF(AND($B147&gt;0,SUM(J$3:J146)=0,SUM($H147:I147)=0),$B147,0)</f>
        <v>0</v>
      </c>
      <c r="K147">
        <f ca="1">IF(AND($B147&gt;0,SUM(K$3:K146)=0,SUM($H147:J147)=0),$B147,0)</f>
        <v>0</v>
      </c>
      <c r="L147">
        <f ca="1">IF(AND($B147&gt;0,SUM(L$3:L146)=0,SUM($H147:K147)=0),$B147,0)</f>
        <v>0</v>
      </c>
      <c r="M147">
        <f ca="1">IF(AND($B147&gt;0,SUM(M$3:M146)=0,SUM($H147:L147)=0),$B147,0)</f>
        <v>0</v>
      </c>
      <c r="N147">
        <f ca="1">IF(AND($B147&gt;0,SUM(N$3:N146)=0,SUM($H147:M147)=0),$B147,0)</f>
        <v>0</v>
      </c>
      <c r="O147">
        <f ca="1">IF(AND($B147&gt;0,SUM(O$3:O146)=0,SUM($H147:N147)=0),$B147,0)</f>
        <v>0</v>
      </c>
      <c r="P147">
        <f ca="1">IF(AND($B147&gt;0,SUM(P$3:P146)=0,SUM($H147:O147)=0),$B147,0)</f>
        <v>0</v>
      </c>
      <c r="Q147">
        <f ca="1">IF(AND($B147&gt;0,SUM(Q$3:Q146)=0,SUM($H147:P147)=0),$B147,0)</f>
        <v>0</v>
      </c>
      <c r="R147">
        <f ca="1">IF(AND($B147&gt;0,SUM(R$3:R146)=0,SUM($H147:Q147)=0),$B147,0)</f>
        <v>0</v>
      </c>
      <c r="S147">
        <f ca="1">IF(AND($B147&gt;0,SUM(S$3:S146)=0,SUM($H147:R147)=0),$B147,0)</f>
        <v>0</v>
      </c>
      <c r="T147">
        <f ca="1">IF(AND($B147&gt;0,SUM(T$3:T146)=0,SUM($H147:S147)=0),$B147,0)</f>
        <v>0</v>
      </c>
      <c r="U147">
        <f ca="1">IF(AND($B147&gt;0,SUM(U$3:U146)=0,SUM($H147:T147)=0),$B147,0)</f>
        <v>0</v>
      </c>
      <c r="V147">
        <f ca="1">IF(AND($B147&gt;0,SUM(V$3:V146)=0,SUM($H147:U147)=0),$B147,0)</f>
        <v>0</v>
      </c>
      <c r="W147">
        <f ca="1">IF(AND($B147&gt;0,SUM(W$3:W146)=0,SUM($H147:V147)=0),$B147,0)</f>
        <v>0</v>
      </c>
      <c r="X147">
        <f ca="1">IF(AND($B147&gt;0,SUM(X$3:X146)=0,SUM($H147:W147)=0),$B147,0)</f>
        <v>0</v>
      </c>
      <c r="Y147">
        <f ca="1">IF(AND($B147&gt;0,SUM(Y$3:Y146)=0,SUM($H147:X147)=0),$B147,0)</f>
        <v>0</v>
      </c>
      <c r="Z147">
        <f ca="1">IF(AND($B147&gt;0,SUM(Z$3:Z146)=0,SUM($H147:Y147)=0),$B147,0)</f>
        <v>0</v>
      </c>
      <c r="AA147">
        <f ca="1">IF(AND($B147&gt;0,SUM(AA$3:AA146)=0,SUM($H147:Z147)=0),$B147,0)</f>
        <v>0</v>
      </c>
      <c r="AB147">
        <f ca="1">IF(AND($B147&gt;0,SUM(AB$3:AB146)=0,SUM($H147:AA147)=0),$B147,0)</f>
        <v>0</v>
      </c>
      <c r="AC147">
        <f ca="1">IF(AND($B147&gt;0,SUM(AC$3:AC146)=0,SUM($H147:AB147)=0),$B147,0)</f>
        <v>0</v>
      </c>
      <c r="AD147">
        <f ca="1">IF(AND($B147&gt;0,SUM(AD$3:AD146)=0,SUM($H147:AC147)=0),$B147,0)</f>
        <v>0</v>
      </c>
      <c r="AE147">
        <f ca="1">IF(AND($B147&gt;0,SUM(AE$3:AE146)=0,SUM($H147:AD147)=0),$B147,0)</f>
        <v>0</v>
      </c>
      <c r="AF147">
        <f ca="1">IF(AND($B147&gt;0,SUM(AF$3:AF146)=0,SUM($H147:AE147)=0),$B147,0)</f>
        <v>0</v>
      </c>
      <c r="AG147">
        <f ca="1">IF(AND($B147&gt;0,SUM(AG$3:AG146)=0,SUM($H147:AF147)=0),$B147,0)</f>
        <v>0</v>
      </c>
      <c r="AH147">
        <f ca="1">IF(AND($B147&gt;0,SUM(AH$3:AH146)=0,SUM($H147:AG147)=0),$B147,0)</f>
        <v>0</v>
      </c>
      <c r="AI147">
        <f ca="1">IF(AND($B147&gt;0,SUM(AI$3:AI146)=0,SUM($H147:AH147)=0),$B147,0)</f>
        <v>0</v>
      </c>
      <c r="AJ147">
        <f ca="1">IF(AND($B147&gt;0,SUM(AJ$3:AJ146)=0,SUM($H147:AI147)=0),$B147,0)</f>
        <v>0</v>
      </c>
      <c r="AK147">
        <f ca="1">IF(AND($B147&gt;0,SUM(AK$3:AK146)=0,SUM($H147:AJ147)=0),$B147,0)</f>
        <v>0</v>
      </c>
      <c r="AL147">
        <f ca="1">IF(AND($B147&gt;0,SUM(AL$3:AL146)=0,SUM($H147:AK147)=0),$B147,0)</f>
        <v>0</v>
      </c>
      <c r="AM147">
        <f ca="1">IF(AND($B147&gt;0,SUM(AM$3:AM146)=0,SUM($H147:AL147)=0),$B147,0)</f>
        <v>0</v>
      </c>
      <c r="AN147">
        <f ca="1">IF(AND($B147&gt;0,SUM(AN$3:AN146)=0,SUM($H147:AM147)=0),$B147,0)</f>
        <v>0</v>
      </c>
      <c r="AO147">
        <f ca="1">IF(AND($B147&gt;0,SUM(AO$3:AO146)=0,SUM($H147:AN147)=0),$B147,0)</f>
        <v>0</v>
      </c>
      <c r="AP147">
        <f ca="1">IF(AND($B147&gt;0,SUM(AP$3:AP146)=0,SUM($H147:AO147)=0),$B147,0)</f>
        <v>0</v>
      </c>
      <c r="AQ147">
        <f ca="1">IF(AND($B147&gt;0,SUM(AQ$3:AQ146)=0,SUM($H147:AP147)=0),$B147,0)</f>
        <v>0</v>
      </c>
      <c r="AR147">
        <f ca="1">IF(AND($B147&gt;0,SUM(AR$3:AR146)=0,SUM($H147:AQ147)=0),$B147,0)</f>
        <v>0</v>
      </c>
      <c r="AS147">
        <f ca="1">IF(AND($B147&gt;0,SUM(AS$3:AS146)=0,SUM($H147:AR147)=0),$B147,0)</f>
        <v>0</v>
      </c>
      <c r="AT147">
        <f ca="1">IF(AND($B147&gt;0,SUM(AT$3:AT146)=0,SUM($H147:AS147)=0),$B147,0)</f>
        <v>0</v>
      </c>
      <c r="AU147">
        <f ca="1">IF(AND($B147&gt;0,SUM(AU$3:AU146)=0,SUM($H147:AT147)=0),$B147,0)</f>
        <v>0</v>
      </c>
      <c r="AV147">
        <f ca="1">IF(AND($B147&gt;0,SUM(AV$3:AV146)=0,SUM($H147:AU147)=0),$B147,0)</f>
        <v>0</v>
      </c>
      <c r="AW147">
        <f ca="1">IF(AND($B147&gt;0,SUM(AW$3:AW146)=0,SUM($H147:AV147)=0),$B147,0)</f>
        <v>0</v>
      </c>
      <c r="AX147">
        <f ca="1">IF(AND($B147&gt;0,SUM(AX$3:AX146)=0,SUM($H147:AW147)=0),$B147,0)</f>
        <v>0</v>
      </c>
      <c r="AY147">
        <f ca="1">IF(AND($B147&gt;0,SUM(AY$3:AY146)=0,SUM($H147:AX147)=0),$B147,0)</f>
        <v>0</v>
      </c>
      <c r="AZ147">
        <f ca="1">IF(AND($B147&gt;0,SUM(AZ$3:AZ146)=0,SUM($H147:AY147)=0),$B147,0)</f>
        <v>0</v>
      </c>
      <c r="BA147">
        <f ca="1">IF(AND($B147&gt;0,SUM(BA$3:BA146)=0,SUM($H147:AZ147)=0),$B147,0)</f>
        <v>0</v>
      </c>
      <c r="BB147">
        <f ca="1">IF(AND($B147&gt;0,SUM(BB$3:BB146)=0,SUM($H147:BA147)=0),$B147,0)</f>
        <v>0</v>
      </c>
      <c r="BC147">
        <f ca="1">IF(AND($B147&gt;0,SUM(BC$3:BC146)=0,SUM($H147:BB147)=0),$B147,0)</f>
        <v>0</v>
      </c>
      <c r="BD147">
        <f ca="1">IF(AND($B147&gt;0,SUM(BD$3:BD146)=0,SUM($H147:BC147)=0),$B147,0)</f>
        <v>0</v>
      </c>
      <c r="BE147">
        <f ca="1">IF(AND($B147&gt;0,SUM(BE$3:BE146)=0,SUM($H147:BD147)=0),$B147,0)</f>
        <v>0</v>
      </c>
      <c r="BF147">
        <f ca="1">IF(AND($B147&gt;0,SUM(BF$3:BF146)=0,SUM($H147:BE147)=0),$B147,0)</f>
        <v>0</v>
      </c>
      <c r="BG147">
        <f ca="1">IF(AND($B147&gt;0,SUM(BG$3:BG146)=0,SUM($H147:BF147)=0),$B147,0)</f>
        <v>0</v>
      </c>
      <c r="BH147">
        <f ca="1">IF(AND($B147&gt;0,SUM(BH$3:BH146)=0,SUM($H147:BG147)=0),$B147,0)</f>
        <v>0</v>
      </c>
      <c r="BI147">
        <f ca="1">IF(AND($B147&gt;0,SUM(BI$3:BI146)=0,SUM($H147:BH147)=0),$B147,0)</f>
        <v>0</v>
      </c>
      <c r="BJ147">
        <f ca="1">IF(AND($B147&gt;0,SUM(BJ$3:BJ146)=0,SUM($H147:BI147)=0),$B147,0)</f>
        <v>0</v>
      </c>
      <c r="BK147">
        <f ca="1">IF(AND($B147&gt;0,SUM(BK$3:BK146)=0,SUM($H147:BJ147)=0),$B147,0)</f>
        <v>0</v>
      </c>
      <c r="BL147">
        <f ca="1">IF(AND($B147&gt;0,SUM(BL$3:BL146)=0,SUM($H147:BK147)=0),$B147,0)</f>
        <v>0</v>
      </c>
      <c r="BM147">
        <f ca="1">IF(AND($B147&gt;0,SUM(BM$3:BM146)=0,SUM($H147:BL147)=0),$B147,0)</f>
        <v>0</v>
      </c>
      <c r="BN147">
        <f ca="1">IF(AND($B147&gt;0,SUM(BN$3:BN146)=0,SUM($H147:BM147)=0),$B147,0)</f>
        <v>0</v>
      </c>
      <c r="BO147">
        <f ca="1">IF(AND($B147&gt;0,SUM(BO$3:BO146)=0,SUM($H147:BN147)=0),$B147,0)</f>
        <v>0</v>
      </c>
      <c r="BP147">
        <f ca="1">IF(AND($B147&gt;0,SUM(BP$3:BP146)=0,SUM($H147:BO147)=0),$B147,0)</f>
        <v>0</v>
      </c>
      <c r="BQ147">
        <f ca="1">IF(AND($B147&gt;0,SUM(BQ$3:BQ146)=0,SUM($H147:BP147)=0),$B147,0)</f>
        <v>0</v>
      </c>
      <c r="BR147">
        <f ca="1">IF(AND($B147&gt;0,SUM(BR$3:BR146)=0,SUM($H147:BQ147)=0),$B147,0)</f>
        <v>0</v>
      </c>
      <c r="BS147">
        <f ca="1">IF(AND($B147&gt;0,SUM(BS$3:BS146)=0,SUM($H147:BR147)=0),$B147,0)</f>
        <v>0</v>
      </c>
      <c r="BT147">
        <f ca="1">IF(AND($B147&gt;0,SUM(BT$3:BT146)=0,SUM($H147:BS147)=0),$B147,0)</f>
        <v>0</v>
      </c>
      <c r="BU147">
        <f ca="1">IF(AND($B147&gt;0,SUM(BU$3:BU146)=0,SUM($H147:BT147)=0),$B147,0)</f>
        <v>0</v>
      </c>
      <c r="BV147">
        <f ca="1">IF(AND($B147&gt;0,SUM(BV$3:BV146)=0,SUM($H147:BU147)=0),$B147,0)</f>
        <v>0</v>
      </c>
      <c r="BW147">
        <f ca="1">IF(AND($B147&gt;0,SUM(BW$3:BW146)=0,SUM($H147:BV147)=0),$B147,0)</f>
        <v>0</v>
      </c>
      <c r="BX147">
        <f ca="1">IF(AND($B147&gt;0,SUM(BX$3:BX146)=0,SUM($H147:BW147)=0),$B147,0)</f>
        <v>0</v>
      </c>
      <c r="BY147">
        <f ca="1">IF(AND($B147&gt;0,SUM(BY$3:BY146)=0,SUM($H147:BX147)=0),$B147,0)</f>
        <v>0</v>
      </c>
      <c r="BZ147">
        <f ca="1">IF(AND($B147&gt;0,SUM(BZ$3:BZ146)=0,SUM($H147:BY147)=0),$B147,0)</f>
        <v>0</v>
      </c>
      <c r="CA147">
        <f ca="1">IF(AND($B147&gt;0,SUM(CA$3:CA146)=0,SUM($H147:BZ147)=0),$B147,0)</f>
        <v>0</v>
      </c>
      <c r="CB147">
        <f ca="1">IF(AND($B147&gt;0,SUM(CB$3:CB146)=0,SUM($H147:CA147)=0),$B147,0)</f>
        <v>0</v>
      </c>
      <c r="CC147">
        <f ca="1">IF(AND($B147&gt;0,SUM(CC$3:CC146)=0,SUM($H147:CB147)=0),$B147,0)</f>
        <v>0</v>
      </c>
      <c r="CD147">
        <f ca="1">IF(AND($B147&gt;0,SUM(CD$3:CD146)=0,SUM($H147:CC147)=0),$B147,0)</f>
        <v>0</v>
      </c>
      <c r="CE147">
        <f ca="1">IF(AND($B147&gt;0,SUM(CE$3:CE146)=0,SUM($H147:CD147)=0),$B147,0)</f>
        <v>0</v>
      </c>
      <c r="CF147">
        <f ca="1">IF(AND($B147&gt;0,SUM(CF$3:CF146)=0,SUM($H147:CE147)=0),$B147,0)</f>
        <v>0</v>
      </c>
      <c r="CG147">
        <f ca="1">IF(AND($B147&gt;0,SUM(CG$3:CG146)=0,SUM($H147:CF147)=0),$B147,0)</f>
        <v>0</v>
      </c>
      <c r="CH147">
        <f ca="1">IF(AND($B147&gt;0,SUM(CH$3:CH146)=0,SUM($H147:CG147)=0),$B147,0)</f>
        <v>0</v>
      </c>
      <c r="CI147">
        <f ca="1">IF(AND($B147&gt;0,SUM(CI$3:CI146)=0,SUM($H147:CH147)=0),$B147,0)</f>
        <v>0</v>
      </c>
      <c r="CJ147">
        <f ca="1">IF(AND($B147&gt;0,SUM(CJ$3:CJ146)=0,SUM($H147:CI147)=0),$B147,0)</f>
        <v>0</v>
      </c>
      <c r="CK147">
        <f ca="1">IF(AND($B147&gt;0,SUM(CK$3:CK146)=0,SUM($H147:CJ147)=0),$B147,0)</f>
        <v>0</v>
      </c>
      <c r="CL147">
        <f ca="1">IF(AND($B147&gt;0,SUM(CL$3:CL146)=0,SUM($H147:CK147)=0),$B147,0)</f>
        <v>0</v>
      </c>
      <c r="CM147">
        <f ca="1">IF(AND($B147&gt;0,SUM(CM$3:CM146)=0,SUM($H147:CL147)=0),$B147,0)</f>
        <v>0</v>
      </c>
      <c r="CN147">
        <f ca="1">IF(AND($B147&gt;0,SUM(CN$3:CN146)=0,SUM($H147:CM147)=0),$B147,0)</f>
        <v>0</v>
      </c>
      <c r="CO147">
        <f ca="1">IF(AND($B147&gt;0,SUM(CO$3:CO146)=0,SUM($H147:CN147)=0),$B147,0)</f>
        <v>0</v>
      </c>
      <c r="CP147">
        <f ca="1">IF(AND($B147&gt;0,SUM(CP$3:CP146)=0,SUM($H147:CO147)=0),$B147,0)</f>
        <v>0</v>
      </c>
      <c r="CQ147">
        <f ca="1">IF(AND($B147&gt;0,SUM(CQ$3:CQ146)=0,SUM($H147:CP147)=0),$B147,0)</f>
        <v>0</v>
      </c>
      <c r="CR147">
        <f ca="1">IF(AND($B147&gt;0,SUM(CR$3:CR146)=0,SUM($H147:CQ147)=0),$B147,0)</f>
        <v>0</v>
      </c>
      <c r="CS147">
        <f ca="1">IF(AND($B147&gt;0,SUM(CS$3:CS146)=0,SUM($H147:CR147)=0),$B147,0)</f>
        <v>0</v>
      </c>
      <c r="CT147">
        <f ca="1">IF(AND($B147&gt;0,SUM(CT$3:CT146)=0,SUM($H147:CS147)=0),$B147,0)</f>
        <v>0</v>
      </c>
      <c r="CU147">
        <f ca="1">IF(AND($B147&gt;0,SUM(CU$3:CU146)=0,SUM($H147:CT147)=0),$B147,0)</f>
        <v>0</v>
      </c>
      <c r="CV147">
        <f ca="1">IF(AND($B147&gt;0,SUM(CV$3:CV146)=0,SUM($H147:CU147)=0),$B147,0)</f>
        <v>0</v>
      </c>
      <c r="CW147">
        <f ca="1">IF(AND($B147&gt;0,SUM(CW$3:CW146)=0,SUM($H147:CV147)=0),$B147,0)</f>
        <v>0</v>
      </c>
      <c r="CX147">
        <f ca="1">IF(AND($B147&gt;0,SUM(CX$3:CX146)=0,SUM($H147:CW147)=0),$B147,0)</f>
        <v>0</v>
      </c>
      <c r="CY147">
        <f ca="1">IF(AND($B147&gt;0,SUM(CY$3:CY146)=0,SUM($H147:CX147)=0),$B147,0)</f>
        <v>0</v>
      </c>
      <c r="CZ147">
        <f ca="1">IF(AND($B147&gt;0,SUM(CZ$3:CZ146)=0,SUM($H147:CY147)=0),$B147,0)</f>
        <v>0</v>
      </c>
      <c r="DA147">
        <f ca="1">IF(AND($B147&gt;0,SUM(DA$3:DA146)=0,SUM($H147:CZ147)=0),$B147,0)</f>
        <v>0</v>
      </c>
      <c r="DB147">
        <f ca="1">IF(AND($B147&gt;0,SUM(DB$3:DB146)=0,SUM($H147:DA147)=0),$B147,0)</f>
        <v>0</v>
      </c>
      <c r="DC147">
        <f ca="1">IF(AND($B147&gt;0,SUM(DC$3:DC146)=0,SUM($H147:DB147)=0),$B147,0)</f>
        <v>0</v>
      </c>
      <c r="DD147">
        <f ca="1">IF(AND($B147&gt;0,SUM(DD$3:DD146)=0,SUM($H147:DC147)=0),$B147,0)</f>
        <v>0</v>
      </c>
      <c r="DE147">
        <f ca="1">IF(AND($B147&gt;0,SUM(DE$3:DE146)=0,SUM($H147:DD147)=0),$B147,0)</f>
        <v>0</v>
      </c>
      <c r="DF147">
        <f ca="1">IF(AND($B147&gt;0,SUM(DF$3:DF146)=0,SUM($H147:DE147)=0),$B147,0)</f>
        <v>0</v>
      </c>
      <c r="DG147">
        <f ca="1">IF(AND($B147&gt;0,SUM(DG$3:DG146)=0,SUM($H147:DF147)=0),$B147,0)</f>
        <v>0</v>
      </c>
      <c r="DH147">
        <f ca="1">IF(AND($B147&gt;0,SUM(DH$3:DH146)=0,SUM($H147:DG147)=0),$B147,0)</f>
        <v>0</v>
      </c>
      <c r="DI147">
        <f ca="1">IF(AND($B147&gt;0,SUM(DI$3:DI146)=0,SUM($H147:DH147)=0),$B147,0)</f>
        <v>0</v>
      </c>
      <c r="DJ147">
        <f ca="1">IF(AND($B147&gt;0,SUM(DJ$3:DJ146)=0,SUM($H147:DI147)=0),$B147,0)</f>
        <v>0</v>
      </c>
      <c r="DK147">
        <f ca="1">IF(AND($B147&gt;0,SUM(DK$3:DK146)=0,SUM($H147:DJ147)=0),$B147,0)</f>
        <v>0</v>
      </c>
      <c r="DL147">
        <f ca="1">IF(AND($B147&gt;0,SUM(DL$3:DL146)=0,SUM($H147:DK147)=0),$B147,0)</f>
        <v>0</v>
      </c>
      <c r="DM147">
        <f ca="1">IF(AND($B147&gt;0,SUM(DM$3:DM146)=0,SUM($H147:DL147)=0),$B147,0)</f>
        <v>0</v>
      </c>
      <c r="DN147">
        <f ca="1">IF(AND($B147&gt;0,SUM(DN$3:DN146)=0,SUM($H147:DM147)=0),$B147,0)</f>
        <v>0</v>
      </c>
      <c r="DO147">
        <f ca="1">IF(AND($B147&gt;0,SUM(DO$3:DO146)=0,SUM($H147:DN147)=0),$B147,0)</f>
        <v>0</v>
      </c>
      <c r="DP147">
        <f ca="1">IF(AND($B147&gt;0,SUM(DP$3:DP146)=0,SUM($H147:DO147)=0),$B147,0)</f>
        <v>0</v>
      </c>
      <c r="DQ147">
        <f ca="1">IF(AND($B147&gt;0,SUM(DQ$3:DQ146)=0,SUM($H147:DP147)=0),$B147,0)</f>
        <v>0</v>
      </c>
      <c r="DR147">
        <f ca="1">IF(AND($B147&gt;0,SUM(DR$3:DR146)=0,SUM($H147:DQ147)=0),$B147,0)</f>
        <v>0</v>
      </c>
      <c r="DS147">
        <f ca="1">IF(AND($B147&gt;0,SUM(DS$3:DS146)=0,SUM($H147:DR147)=0),$B147,0)</f>
        <v>0</v>
      </c>
      <c r="DT147">
        <f ca="1">IF(AND($B147&gt;0,SUM(DT$3:DT146)=0,SUM($H147:DS147)=0),$B147,0)</f>
        <v>0</v>
      </c>
      <c r="DU147">
        <f ca="1">IF(AND($B147&gt;0,SUM(DU$3:DU146)=0,SUM($H147:DT147)=0),$B147,0)</f>
        <v>0</v>
      </c>
      <c r="DV147">
        <f ca="1">IF(AND($B147&gt;0,SUM(DV$3:DV146)=0,SUM($H147:DU147)=0),$B147,0)</f>
        <v>0</v>
      </c>
      <c r="DW147">
        <f ca="1">IF(AND($B147&gt;0,SUM(DW$3:DW146)=0,SUM($H147:DV147)=0),$B147,0)</f>
        <v>0</v>
      </c>
      <c r="DX147">
        <f ca="1">IF(AND($B147&gt;0,SUM(DX$3:DX146)=0,SUM($H147:DW147)=0),$B147,0)</f>
        <v>0</v>
      </c>
      <c r="DY147">
        <f ca="1">IF(AND($B147&gt;0,SUM(DY$3:DY146)=0,SUM($H147:DX147)=0),$B147,0)</f>
        <v>0</v>
      </c>
      <c r="DZ147">
        <f ca="1">IF(AND($B147&gt;0,SUM(DZ$3:DZ146)=0,SUM($H147:DY147)=0),$B147,0)</f>
        <v>0</v>
      </c>
      <c r="EA147">
        <f ca="1">IF(AND($B147&gt;0,SUM(EA$3:EA146)=0,SUM($H147:DZ147)=0),$B147,0)</f>
        <v>0</v>
      </c>
      <c r="EB147">
        <f ca="1">IF(AND($B147&gt;0,SUM(EB$3:EB146)=0,SUM($H147:EA147)=0),$B147,0)</f>
        <v>0</v>
      </c>
      <c r="EC147">
        <f ca="1">IF(AND($B147&gt;0,SUM(EC$3:EC146)=0,SUM($H147:EB147)=0),$B147,0)</f>
        <v>0</v>
      </c>
      <c r="ED147">
        <f ca="1">IF(AND($B147&gt;0,SUM(ED$3:ED146)=0,SUM($H147:EC147)=0),$B147,0)</f>
        <v>0</v>
      </c>
      <c r="EE147">
        <f ca="1">IF(AND($B147&gt;0,SUM(EE$3:EE146)=0,SUM($H147:ED147)=0),$B147,0)</f>
        <v>0</v>
      </c>
      <c r="EF147">
        <f ca="1">IF(AND($B147&gt;0,SUM(EF$3:EF146)=0,SUM($H147:EE147)=0),$B147,0)</f>
        <v>0</v>
      </c>
      <c r="EG147">
        <f ca="1">IF(AND($B147&gt;0,SUM(EG$3:EG146)=0,SUM($H147:EF147)=0),$B147,0)</f>
        <v>0</v>
      </c>
      <c r="EH147">
        <f ca="1">IF(AND($B147&gt;0,SUM(EH$3:EH146)=0,SUM($H147:EG147)=0),$B147,0)</f>
        <v>0</v>
      </c>
      <c r="EI147">
        <f ca="1">IF(AND($B147&gt;0,SUM(EI$3:EI146)=0,SUM($H147:EH147)=0),$B147,0)</f>
        <v>0</v>
      </c>
      <c r="EJ147">
        <f ca="1">IF(AND($B147&gt;0,SUM(EJ$3:EJ146)=0,SUM($H147:EI147)=0),$B147,0)</f>
        <v>0</v>
      </c>
      <c r="EK147">
        <f ca="1">IF(AND($B147&gt;0,SUM(EK$3:EK146)=0,SUM($H147:EJ147)=0),$B147,0)</f>
        <v>0</v>
      </c>
      <c r="EL147">
        <f ca="1">IF(AND($B147&gt;0,SUM(EL$3:EL146)=0,SUM($H147:EK147)=0),$B147,0)</f>
        <v>0</v>
      </c>
      <c r="EM147">
        <f ca="1">IF(AND($B147&gt;0,SUM(EM$3:EM146)=0,SUM($H147:EL147)=0),$B147,0)</f>
        <v>0</v>
      </c>
      <c r="EN147">
        <f ca="1">IF(AND($B147&gt;0,SUM(EN$3:EN146)=0,SUM($H147:EM147)=0),$B147,0)</f>
        <v>0</v>
      </c>
      <c r="EO147">
        <f ca="1">IF(AND($B147&gt;0,SUM(EO$3:EO146)=0,SUM($H147:EN147)=0),$B147,0)</f>
        <v>0</v>
      </c>
      <c r="EP147">
        <f ca="1">IF(AND($B147&gt;0,SUM(EP$3:EP146)=0,SUM($H147:EO147)=0),$B147,0)</f>
        <v>0</v>
      </c>
      <c r="EQ147">
        <f ca="1">IF(AND($B147&gt;0,SUM(EQ$3:EQ146)=0,SUM($H147:EP147)=0),$B147,0)</f>
        <v>0</v>
      </c>
      <c r="ER147">
        <f ca="1">IF(AND($B147&gt;0,SUM(ER$3:ER146)=0,SUM($H147:EQ147)=0),$B147,0)</f>
        <v>0</v>
      </c>
      <c r="ES147">
        <f ca="1">IF(AND($B147&gt;0,SUM(ES$3:ES146)=0,SUM($H147:ER147)=0),$B147,0)</f>
        <v>0</v>
      </c>
      <c r="ET147">
        <f ca="1">IF(AND($B147&gt;0,SUM(ET$3:ET146)=0,SUM($H147:ES147)=0),$B147,0)</f>
        <v>0</v>
      </c>
      <c r="EU147">
        <f ca="1">IF(AND($B147&gt;0,SUM(EU$3:EU146)=0,SUM($H147:ET147)=0),$B147,0)</f>
        <v>0</v>
      </c>
      <c r="EV147">
        <f ca="1">IF(AND($B147&gt;0,SUM(EV$3:EV146)=0,SUM($H147:EU147)=0),$B147,0)</f>
        <v>0</v>
      </c>
      <c r="EW147">
        <f ca="1">IF(AND($B147&gt;0,SUM(EW$3:EW146)=0,SUM($H147:EV147)=0),$B147,0)</f>
        <v>0</v>
      </c>
      <c r="EX147">
        <f ca="1">IF(AND($B147&gt;0,SUM(EX$3:EX146)=0,SUM($H147:EW147)=0),$B147,0)</f>
        <v>0</v>
      </c>
      <c r="EY147">
        <f ca="1">IF(AND($B147&gt;0,SUM(EY$3:EY146)=0,SUM($H147:EX147)=0),$B147,0)</f>
        <v>0</v>
      </c>
      <c r="EZ147">
        <f ca="1">IF(AND($B147&gt;0,SUM(EZ$3:EZ146)=0,SUM($H147:EY147)=0),$B147,0)</f>
        <v>0</v>
      </c>
      <c r="FA147">
        <f ca="1">IF(AND($B147&gt;0,SUM(FA$3:FA146)=0,SUM($H147:EZ147)=0),$B147,0)</f>
        <v>0</v>
      </c>
      <c r="FB147">
        <f ca="1">IF(AND($B147&gt;0,SUM(FB$3:FB146)=0,SUM($H147:FA147)=0),$B147,0)</f>
        <v>0</v>
      </c>
      <c r="FC147">
        <f ca="1">IF(AND($B147&gt;0,SUM(FC$3:FC146)=0,SUM($H147:FB147)=0),$B147,0)</f>
        <v>0</v>
      </c>
      <c r="FD147">
        <f ca="1">IF(AND($B147&gt;0,SUM(FD$3:FD146)=0,SUM($H147:FC147)=0),$B147,0)</f>
        <v>0</v>
      </c>
      <c r="FE147">
        <f ca="1">IF(AND($B147&gt;0,SUM(FE$3:FE146)=0,SUM($H147:FD147)=0),$B147,0)</f>
        <v>0</v>
      </c>
      <c r="FF147">
        <f ca="1">IF(AND($B147&gt;0,SUM(FF$3:FF146)=0,SUM($H147:FE147)=0),$B147,0)</f>
        <v>0</v>
      </c>
      <c r="FG147">
        <f ca="1">IF(AND($B147&gt;0,SUM(FG$3:FG146)=0,SUM($H147:FF147)=0),$B147,0)</f>
        <v>0</v>
      </c>
      <c r="FH147">
        <f ca="1">IF(AND($B147&gt;0,SUM(FH$3:FH146)=0,SUM($H147:FG147)=0),$B147,0)</f>
        <v>0</v>
      </c>
      <c r="FI147">
        <f ca="1">IF(AND($B147&gt;0,SUM(FI$3:FI146)=0,SUM($H147:FH147)=0),$B147,0)</f>
        <v>0</v>
      </c>
      <c r="FJ147">
        <f ca="1">IF(AND($B147&gt;0,SUM(FJ$3:FJ146)=0,SUM($H147:FI147)=0),$B147,0)</f>
        <v>0</v>
      </c>
      <c r="FK147">
        <f ca="1">IF(AND($B147&gt;0,SUM(FK$3:FK146)=0,SUM($H147:FJ147)=0),$B147,0)</f>
        <v>0</v>
      </c>
      <c r="FL147">
        <f ca="1">IF(AND($B147&gt;0,SUM(FL$3:FL146)=0,SUM($H147:FK147)=0),$B147,0)</f>
        <v>0</v>
      </c>
      <c r="FM147">
        <f ca="1">IF(AND($B147&gt;0,SUM(FM$3:FM146)=0,SUM($H147:FL147)=0),$B147,0)</f>
        <v>0</v>
      </c>
      <c r="FN147">
        <f ca="1">IF(AND($B147&gt;0,SUM(FN$3:FN146)=0,SUM($H147:FM147)=0),$B147,0)</f>
        <v>0</v>
      </c>
      <c r="FS147" s="67" t="str">
        <f ca="1">Valintaohjelma!$C23</f>
        <v>0</v>
      </c>
      <c r="FT147" s="67" t="str">
        <f ca="1">Valintaohjelma!$F23</f>
        <v/>
      </c>
      <c r="FU147" s="342" t="str">
        <f>""</f>
        <v/>
      </c>
      <c r="FV147" s="67" t="str">
        <f>Valintaohjelma!$I23</f>
        <v>-</v>
      </c>
      <c r="FY147" s="67" t="str">
        <f ca="1">Valintaohjelma!$C23</f>
        <v>0</v>
      </c>
      <c r="FZ147" s="67" t="str">
        <f ca="1">Valintaohjelma!$F23</f>
        <v/>
      </c>
      <c r="GA147" s="67" t="str">
        <f>""</f>
        <v/>
      </c>
      <c r="GB147" s="67" t="str">
        <f>Valintaohjelma!$I23</f>
        <v>-</v>
      </c>
      <c r="GE147" s="67" t="str">
        <f ca="1">Valintaohjelma!$C23</f>
        <v>0</v>
      </c>
      <c r="GF147" s="67" t="str">
        <f ca="1">Valintaohjelma!$F23</f>
        <v/>
      </c>
      <c r="GG147" s="67" t="str">
        <f>""</f>
        <v/>
      </c>
      <c r="GH147" s="67" t="str">
        <f>Valintaohjelma!$I23</f>
        <v>-</v>
      </c>
    </row>
    <row r="148" spans="1:190" ht="15.75" thickBot="1" x14ac:dyDescent="0.3">
      <c r="A148">
        <v>148</v>
      </c>
      <c r="B148" s="71">
        <v>0</v>
      </c>
      <c r="C148" s="240" t="str">
        <f t="shared" ca="1" si="22"/>
        <v>0</v>
      </c>
      <c r="D148" s="240" t="str">
        <f t="shared" ca="1" si="23"/>
        <v/>
      </c>
      <c r="E148" s="240" t="str">
        <f t="shared" ca="1" si="24"/>
        <v/>
      </c>
      <c r="F148" s="240" t="str">
        <f t="shared" ca="1" si="25"/>
        <v>-</v>
      </c>
      <c r="G148" s="47">
        <f ca="1">INDEX($I$2:$FN$2,ROWS(G$2:G148))</f>
        <v>0</v>
      </c>
      <c r="H148">
        <v>0</v>
      </c>
      <c r="I148">
        <f ca="1">IF(AND($B148&gt;0,SUM(I$3:I147)=0,SUM($H148:H148)=0),$B148,0)</f>
        <v>0</v>
      </c>
      <c r="J148">
        <f ca="1">IF(AND($B148&gt;0,SUM(J$3:J147)=0,SUM($H148:I148)=0),$B148,0)</f>
        <v>0</v>
      </c>
      <c r="K148">
        <f ca="1">IF(AND($B148&gt;0,SUM(K$3:K147)=0,SUM($H148:J148)=0),$B148,0)</f>
        <v>0</v>
      </c>
      <c r="L148">
        <f ca="1">IF(AND($B148&gt;0,SUM(L$3:L147)=0,SUM($H148:K148)=0),$B148,0)</f>
        <v>0</v>
      </c>
      <c r="M148">
        <f ca="1">IF(AND($B148&gt;0,SUM(M$3:M147)=0,SUM($H148:L148)=0),$B148,0)</f>
        <v>0</v>
      </c>
      <c r="N148">
        <f ca="1">IF(AND($B148&gt;0,SUM(N$3:N147)=0,SUM($H148:M148)=0),$B148,0)</f>
        <v>0</v>
      </c>
      <c r="O148">
        <f ca="1">IF(AND($B148&gt;0,SUM(O$3:O147)=0,SUM($H148:N148)=0),$B148,0)</f>
        <v>0</v>
      </c>
      <c r="P148">
        <f ca="1">IF(AND($B148&gt;0,SUM(P$3:P147)=0,SUM($H148:O148)=0),$B148,0)</f>
        <v>0</v>
      </c>
      <c r="Q148">
        <f ca="1">IF(AND($B148&gt;0,SUM(Q$3:Q147)=0,SUM($H148:P148)=0),$B148,0)</f>
        <v>0</v>
      </c>
      <c r="R148">
        <f ca="1">IF(AND($B148&gt;0,SUM(R$3:R147)=0,SUM($H148:Q148)=0),$B148,0)</f>
        <v>0</v>
      </c>
      <c r="S148">
        <f ca="1">IF(AND($B148&gt;0,SUM(S$3:S147)=0,SUM($H148:R148)=0),$B148,0)</f>
        <v>0</v>
      </c>
      <c r="T148">
        <f ca="1">IF(AND($B148&gt;0,SUM(T$3:T147)=0,SUM($H148:S148)=0),$B148,0)</f>
        <v>0</v>
      </c>
      <c r="U148">
        <f ca="1">IF(AND($B148&gt;0,SUM(U$3:U147)=0,SUM($H148:T148)=0),$B148,0)</f>
        <v>0</v>
      </c>
      <c r="V148">
        <f ca="1">IF(AND($B148&gt;0,SUM(V$3:V147)=0,SUM($H148:U148)=0),$B148,0)</f>
        <v>0</v>
      </c>
      <c r="W148">
        <f ca="1">IF(AND($B148&gt;0,SUM(W$3:W147)=0,SUM($H148:V148)=0),$B148,0)</f>
        <v>0</v>
      </c>
      <c r="X148">
        <f ca="1">IF(AND($B148&gt;0,SUM(X$3:X147)=0,SUM($H148:W148)=0),$B148,0)</f>
        <v>0</v>
      </c>
      <c r="Y148">
        <f ca="1">IF(AND($B148&gt;0,SUM(Y$3:Y147)=0,SUM($H148:X148)=0),$B148,0)</f>
        <v>0</v>
      </c>
      <c r="Z148">
        <f ca="1">IF(AND($B148&gt;0,SUM(Z$3:Z147)=0,SUM($H148:Y148)=0),$B148,0)</f>
        <v>0</v>
      </c>
      <c r="AA148">
        <f ca="1">IF(AND($B148&gt;0,SUM(AA$3:AA147)=0,SUM($H148:Z148)=0),$B148,0)</f>
        <v>0</v>
      </c>
      <c r="AB148">
        <f ca="1">IF(AND($B148&gt;0,SUM(AB$3:AB147)=0,SUM($H148:AA148)=0),$B148,0)</f>
        <v>0</v>
      </c>
      <c r="AC148">
        <f ca="1">IF(AND($B148&gt;0,SUM(AC$3:AC147)=0,SUM($H148:AB148)=0),$B148,0)</f>
        <v>0</v>
      </c>
      <c r="AD148">
        <f ca="1">IF(AND($B148&gt;0,SUM(AD$3:AD147)=0,SUM($H148:AC148)=0),$B148,0)</f>
        <v>0</v>
      </c>
      <c r="AE148">
        <f ca="1">IF(AND($B148&gt;0,SUM(AE$3:AE147)=0,SUM($H148:AD148)=0),$B148,0)</f>
        <v>0</v>
      </c>
      <c r="AF148">
        <f ca="1">IF(AND($B148&gt;0,SUM(AF$3:AF147)=0,SUM($H148:AE148)=0),$B148,0)</f>
        <v>0</v>
      </c>
      <c r="AG148">
        <f ca="1">IF(AND($B148&gt;0,SUM(AG$3:AG147)=0,SUM($H148:AF148)=0),$B148,0)</f>
        <v>0</v>
      </c>
      <c r="AH148">
        <f ca="1">IF(AND($B148&gt;0,SUM(AH$3:AH147)=0,SUM($H148:AG148)=0),$B148,0)</f>
        <v>0</v>
      </c>
      <c r="AI148">
        <f ca="1">IF(AND($B148&gt;0,SUM(AI$3:AI147)=0,SUM($H148:AH148)=0),$B148,0)</f>
        <v>0</v>
      </c>
      <c r="AJ148">
        <f ca="1">IF(AND($B148&gt;0,SUM(AJ$3:AJ147)=0,SUM($H148:AI148)=0),$B148,0)</f>
        <v>0</v>
      </c>
      <c r="AK148">
        <f ca="1">IF(AND($B148&gt;0,SUM(AK$3:AK147)=0,SUM($H148:AJ148)=0),$B148,0)</f>
        <v>0</v>
      </c>
      <c r="AL148">
        <f ca="1">IF(AND($B148&gt;0,SUM(AL$3:AL147)=0,SUM($H148:AK148)=0),$B148,0)</f>
        <v>0</v>
      </c>
      <c r="AM148">
        <f ca="1">IF(AND($B148&gt;0,SUM(AM$3:AM147)=0,SUM($H148:AL148)=0),$B148,0)</f>
        <v>0</v>
      </c>
      <c r="AN148">
        <f ca="1">IF(AND($B148&gt;0,SUM(AN$3:AN147)=0,SUM($H148:AM148)=0),$B148,0)</f>
        <v>0</v>
      </c>
      <c r="AO148">
        <f ca="1">IF(AND($B148&gt;0,SUM(AO$3:AO147)=0,SUM($H148:AN148)=0),$B148,0)</f>
        <v>0</v>
      </c>
      <c r="AP148">
        <f ca="1">IF(AND($B148&gt;0,SUM(AP$3:AP147)=0,SUM($H148:AO148)=0),$B148,0)</f>
        <v>0</v>
      </c>
      <c r="AQ148">
        <f ca="1">IF(AND($B148&gt;0,SUM(AQ$3:AQ147)=0,SUM($H148:AP148)=0),$B148,0)</f>
        <v>0</v>
      </c>
      <c r="AR148">
        <f ca="1">IF(AND($B148&gt;0,SUM(AR$3:AR147)=0,SUM($H148:AQ148)=0),$B148,0)</f>
        <v>0</v>
      </c>
      <c r="AS148">
        <f ca="1">IF(AND($B148&gt;0,SUM(AS$3:AS147)=0,SUM($H148:AR148)=0),$B148,0)</f>
        <v>0</v>
      </c>
      <c r="AT148">
        <f ca="1">IF(AND($B148&gt;0,SUM(AT$3:AT147)=0,SUM($H148:AS148)=0),$B148,0)</f>
        <v>0</v>
      </c>
      <c r="AU148">
        <f ca="1">IF(AND($B148&gt;0,SUM(AU$3:AU147)=0,SUM($H148:AT148)=0),$B148,0)</f>
        <v>0</v>
      </c>
      <c r="AV148">
        <f ca="1">IF(AND($B148&gt;0,SUM(AV$3:AV147)=0,SUM($H148:AU148)=0),$B148,0)</f>
        <v>0</v>
      </c>
      <c r="AW148">
        <f ca="1">IF(AND($B148&gt;0,SUM(AW$3:AW147)=0,SUM($H148:AV148)=0),$B148,0)</f>
        <v>0</v>
      </c>
      <c r="AX148">
        <f ca="1">IF(AND($B148&gt;0,SUM(AX$3:AX147)=0,SUM($H148:AW148)=0),$B148,0)</f>
        <v>0</v>
      </c>
      <c r="AY148">
        <f ca="1">IF(AND($B148&gt;0,SUM(AY$3:AY147)=0,SUM($H148:AX148)=0),$B148,0)</f>
        <v>0</v>
      </c>
      <c r="AZ148">
        <f ca="1">IF(AND($B148&gt;0,SUM(AZ$3:AZ147)=0,SUM($H148:AY148)=0),$B148,0)</f>
        <v>0</v>
      </c>
      <c r="BA148">
        <f ca="1">IF(AND($B148&gt;0,SUM(BA$3:BA147)=0,SUM($H148:AZ148)=0),$B148,0)</f>
        <v>0</v>
      </c>
      <c r="BB148">
        <f ca="1">IF(AND($B148&gt;0,SUM(BB$3:BB147)=0,SUM($H148:BA148)=0),$B148,0)</f>
        <v>0</v>
      </c>
      <c r="BC148">
        <f ca="1">IF(AND($B148&gt;0,SUM(BC$3:BC147)=0,SUM($H148:BB148)=0),$B148,0)</f>
        <v>0</v>
      </c>
      <c r="BD148">
        <f ca="1">IF(AND($B148&gt;0,SUM(BD$3:BD147)=0,SUM($H148:BC148)=0),$B148,0)</f>
        <v>0</v>
      </c>
      <c r="BE148">
        <f ca="1">IF(AND($B148&gt;0,SUM(BE$3:BE147)=0,SUM($H148:BD148)=0),$B148,0)</f>
        <v>0</v>
      </c>
      <c r="BF148">
        <f ca="1">IF(AND($B148&gt;0,SUM(BF$3:BF147)=0,SUM($H148:BE148)=0),$B148,0)</f>
        <v>0</v>
      </c>
      <c r="BG148">
        <f ca="1">IF(AND($B148&gt;0,SUM(BG$3:BG147)=0,SUM($H148:BF148)=0),$B148,0)</f>
        <v>0</v>
      </c>
      <c r="BH148">
        <f ca="1">IF(AND($B148&gt;0,SUM(BH$3:BH147)=0,SUM($H148:BG148)=0),$B148,0)</f>
        <v>0</v>
      </c>
      <c r="BI148">
        <f ca="1">IF(AND($B148&gt;0,SUM(BI$3:BI147)=0,SUM($H148:BH148)=0),$B148,0)</f>
        <v>0</v>
      </c>
      <c r="BJ148">
        <f ca="1">IF(AND($B148&gt;0,SUM(BJ$3:BJ147)=0,SUM($H148:BI148)=0),$B148,0)</f>
        <v>0</v>
      </c>
      <c r="BK148">
        <f ca="1">IF(AND($B148&gt;0,SUM(BK$3:BK147)=0,SUM($H148:BJ148)=0),$B148,0)</f>
        <v>0</v>
      </c>
      <c r="BL148">
        <f ca="1">IF(AND($B148&gt;0,SUM(BL$3:BL147)=0,SUM($H148:BK148)=0),$B148,0)</f>
        <v>0</v>
      </c>
      <c r="BM148">
        <f ca="1">IF(AND($B148&gt;0,SUM(BM$3:BM147)=0,SUM($H148:BL148)=0),$B148,0)</f>
        <v>0</v>
      </c>
      <c r="BN148">
        <f ca="1">IF(AND($B148&gt;0,SUM(BN$3:BN147)=0,SUM($H148:BM148)=0),$B148,0)</f>
        <v>0</v>
      </c>
      <c r="BO148">
        <f ca="1">IF(AND($B148&gt;0,SUM(BO$3:BO147)=0,SUM($H148:BN148)=0),$B148,0)</f>
        <v>0</v>
      </c>
      <c r="BP148">
        <f ca="1">IF(AND($B148&gt;0,SUM(BP$3:BP147)=0,SUM($H148:BO148)=0),$B148,0)</f>
        <v>0</v>
      </c>
      <c r="BQ148">
        <f ca="1">IF(AND($B148&gt;0,SUM(BQ$3:BQ147)=0,SUM($H148:BP148)=0),$B148,0)</f>
        <v>0</v>
      </c>
      <c r="BR148">
        <f ca="1">IF(AND($B148&gt;0,SUM(BR$3:BR147)=0,SUM($H148:BQ148)=0),$B148,0)</f>
        <v>0</v>
      </c>
      <c r="BS148">
        <f ca="1">IF(AND($B148&gt;0,SUM(BS$3:BS147)=0,SUM($H148:BR148)=0),$B148,0)</f>
        <v>0</v>
      </c>
      <c r="BT148">
        <f ca="1">IF(AND($B148&gt;0,SUM(BT$3:BT147)=0,SUM($H148:BS148)=0),$B148,0)</f>
        <v>0</v>
      </c>
      <c r="BU148">
        <f ca="1">IF(AND($B148&gt;0,SUM(BU$3:BU147)=0,SUM($H148:BT148)=0),$B148,0)</f>
        <v>0</v>
      </c>
      <c r="BV148">
        <f ca="1">IF(AND($B148&gt;0,SUM(BV$3:BV147)=0,SUM($H148:BU148)=0),$B148,0)</f>
        <v>0</v>
      </c>
      <c r="BW148">
        <f ca="1">IF(AND($B148&gt;0,SUM(BW$3:BW147)=0,SUM($H148:BV148)=0),$B148,0)</f>
        <v>0</v>
      </c>
      <c r="BX148">
        <f ca="1">IF(AND($B148&gt;0,SUM(BX$3:BX147)=0,SUM($H148:BW148)=0),$B148,0)</f>
        <v>0</v>
      </c>
      <c r="BY148">
        <f ca="1">IF(AND($B148&gt;0,SUM(BY$3:BY147)=0,SUM($H148:BX148)=0),$B148,0)</f>
        <v>0</v>
      </c>
      <c r="BZ148">
        <f ca="1">IF(AND($B148&gt;0,SUM(BZ$3:BZ147)=0,SUM($H148:BY148)=0),$B148,0)</f>
        <v>0</v>
      </c>
      <c r="CA148">
        <f ca="1">IF(AND($B148&gt;0,SUM(CA$3:CA147)=0,SUM($H148:BZ148)=0),$B148,0)</f>
        <v>0</v>
      </c>
      <c r="CB148">
        <f ca="1">IF(AND($B148&gt;0,SUM(CB$3:CB147)=0,SUM($H148:CA148)=0),$B148,0)</f>
        <v>0</v>
      </c>
      <c r="CC148">
        <f ca="1">IF(AND($B148&gt;0,SUM(CC$3:CC147)=0,SUM($H148:CB148)=0),$B148,0)</f>
        <v>0</v>
      </c>
      <c r="CD148">
        <f ca="1">IF(AND($B148&gt;0,SUM(CD$3:CD147)=0,SUM($H148:CC148)=0),$B148,0)</f>
        <v>0</v>
      </c>
      <c r="CE148">
        <f ca="1">IF(AND($B148&gt;0,SUM(CE$3:CE147)=0,SUM($H148:CD148)=0),$B148,0)</f>
        <v>0</v>
      </c>
      <c r="CF148">
        <f ca="1">IF(AND($B148&gt;0,SUM(CF$3:CF147)=0,SUM($H148:CE148)=0),$B148,0)</f>
        <v>0</v>
      </c>
      <c r="CG148">
        <f ca="1">IF(AND($B148&gt;0,SUM(CG$3:CG147)=0,SUM($H148:CF148)=0),$B148,0)</f>
        <v>0</v>
      </c>
      <c r="CH148">
        <f ca="1">IF(AND($B148&gt;0,SUM(CH$3:CH147)=0,SUM($H148:CG148)=0),$B148,0)</f>
        <v>0</v>
      </c>
      <c r="CI148">
        <f ca="1">IF(AND($B148&gt;0,SUM(CI$3:CI147)=0,SUM($H148:CH148)=0),$B148,0)</f>
        <v>0</v>
      </c>
      <c r="CJ148">
        <f ca="1">IF(AND($B148&gt;0,SUM(CJ$3:CJ147)=0,SUM($H148:CI148)=0),$B148,0)</f>
        <v>0</v>
      </c>
      <c r="CK148">
        <f ca="1">IF(AND($B148&gt;0,SUM(CK$3:CK147)=0,SUM($H148:CJ148)=0),$B148,0)</f>
        <v>0</v>
      </c>
      <c r="CL148">
        <f ca="1">IF(AND($B148&gt;0,SUM(CL$3:CL147)=0,SUM($H148:CK148)=0),$B148,0)</f>
        <v>0</v>
      </c>
      <c r="CM148">
        <f ca="1">IF(AND($B148&gt;0,SUM(CM$3:CM147)=0,SUM($H148:CL148)=0),$B148,0)</f>
        <v>0</v>
      </c>
      <c r="CN148">
        <f ca="1">IF(AND($B148&gt;0,SUM(CN$3:CN147)=0,SUM($H148:CM148)=0),$B148,0)</f>
        <v>0</v>
      </c>
      <c r="CO148">
        <f ca="1">IF(AND($B148&gt;0,SUM(CO$3:CO147)=0,SUM($H148:CN148)=0),$B148,0)</f>
        <v>0</v>
      </c>
      <c r="CP148">
        <f ca="1">IF(AND($B148&gt;0,SUM(CP$3:CP147)=0,SUM($H148:CO148)=0),$B148,0)</f>
        <v>0</v>
      </c>
      <c r="CQ148">
        <f ca="1">IF(AND($B148&gt;0,SUM(CQ$3:CQ147)=0,SUM($H148:CP148)=0),$B148,0)</f>
        <v>0</v>
      </c>
      <c r="CR148">
        <f ca="1">IF(AND($B148&gt;0,SUM(CR$3:CR147)=0,SUM($H148:CQ148)=0),$B148,0)</f>
        <v>0</v>
      </c>
      <c r="CS148">
        <f ca="1">IF(AND($B148&gt;0,SUM(CS$3:CS147)=0,SUM($H148:CR148)=0),$B148,0)</f>
        <v>0</v>
      </c>
      <c r="CT148">
        <f ca="1">IF(AND($B148&gt;0,SUM(CT$3:CT147)=0,SUM($H148:CS148)=0),$B148,0)</f>
        <v>0</v>
      </c>
      <c r="CU148">
        <f ca="1">IF(AND($B148&gt;0,SUM(CU$3:CU147)=0,SUM($H148:CT148)=0),$B148,0)</f>
        <v>0</v>
      </c>
      <c r="CV148">
        <f ca="1">IF(AND($B148&gt;0,SUM(CV$3:CV147)=0,SUM($H148:CU148)=0),$B148,0)</f>
        <v>0</v>
      </c>
      <c r="CW148">
        <f ca="1">IF(AND($B148&gt;0,SUM(CW$3:CW147)=0,SUM($H148:CV148)=0),$B148,0)</f>
        <v>0</v>
      </c>
      <c r="CX148">
        <f ca="1">IF(AND($B148&gt;0,SUM(CX$3:CX147)=0,SUM($H148:CW148)=0),$B148,0)</f>
        <v>0</v>
      </c>
      <c r="CY148">
        <f ca="1">IF(AND($B148&gt;0,SUM(CY$3:CY147)=0,SUM($H148:CX148)=0),$B148,0)</f>
        <v>0</v>
      </c>
      <c r="CZ148">
        <f ca="1">IF(AND($B148&gt;0,SUM(CZ$3:CZ147)=0,SUM($H148:CY148)=0),$B148,0)</f>
        <v>0</v>
      </c>
      <c r="DA148">
        <f ca="1">IF(AND($B148&gt;0,SUM(DA$3:DA147)=0,SUM($H148:CZ148)=0),$B148,0)</f>
        <v>0</v>
      </c>
      <c r="DB148">
        <f ca="1">IF(AND($B148&gt;0,SUM(DB$3:DB147)=0,SUM($H148:DA148)=0),$B148,0)</f>
        <v>0</v>
      </c>
      <c r="DC148">
        <f ca="1">IF(AND($B148&gt;0,SUM(DC$3:DC147)=0,SUM($H148:DB148)=0),$B148,0)</f>
        <v>0</v>
      </c>
      <c r="DD148">
        <f ca="1">IF(AND($B148&gt;0,SUM(DD$3:DD147)=0,SUM($H148:DC148)=0),$B148,0)</f>
        <v>0</v>
      </c>
      <c r="DE148">
        <f ca="1">IF(AND($B148&gt;0,SUM(DE$3:DE147)=0,SUM($H148:DD148)=0),$B148,0)</f>
        <v>0</v>
      </c>
      <c r="DF148">
        <f ca="1">IF(AND($B148&gt;0,SUM(DF$3:DF147)=0,SUM($H148:DE148)=0),$B148,0)</f>
        <v>0</v>
      </c>
      <c r="DG148">
        <f ca="1">IF(AND($B148&gt;0,SUM(DG$3:DG147)=0,SUM($H148:DF148)=0),$B148,0)</f>
        <v>0</v>
      </c>
      <c r="DH148">
        <f ca="1">IF(AND($B148&gt;0,SUM(DH$3:DH147)=0,SUM($H148:DG148)=0),$B148,0)</f>
        <v>0</v>
      </c>
      <c r="DI148">
        <f ca="1">IF(AND($B148&gt;0,SUM(DI$3:DI147)=0,SUM($H148:DH148)=0),$B148,0)</f>
        <v>0</v>
      </c>
      <c r="DJ148">
        <f ca="1">IF(AND($B148&gt;0,SUM(DJ$3:DJ147)=0,SUM($H148:DI148)=0),$B148,0)</f>
        <v>0</v>
      </c>
      <c r="DK148">
        <f ca="1">IF(AND($B148&gt;0,SUM(DK$3:DK147)=0,SUM($H148:DJ148)=0),$B148,0)</f>
        <v>0</v>
      </c>
      <c r="DL148">
        <f ca="1">IF(AND($B148&gt;0,SUM(DL$3:DL147)=0,SUM($H148:DK148)=0),$B148,0)</f>
        <v>0</v>
      </c>
      <c r="DM148">
        <f ca="1">IF(AND($B148&gt;0,SUM(DM$3:DM147)=0,SUM($H148:DL148)=0),$B148,0)</f>
        <v>0</v>
      </c>
      <c r="DN148">
        <f ca="1">IF(AND($B148&gt;0,SUM(DN$3:DN147)=0,SUM($H148:DM148)=0),$B148,0)</f>
        <v>0</v>
      </c>
      <c r="DO148">
        <f ca="1">IF(AND($B148&gt;0,SUM(DO$3:DO147)=0,SUM($H148:DN148)=0),$B148,0)</f>
        <v>0</v>
      </c>
      <c r="DP148">
        <f ca="1">IF(AND($B148&gt;0,SUM(DP$3:DP147)=0,SUM($H148:DO148)=0),$B148,0)</f>
        <v>0</v>
      </c>
      <c r="DQ148">
        <f ca="1">IF(AND($B148&gt;0,SUM(DQ$3:DQ147)=0,SUM($H148:DP148)=0),$B148,0)</f>
        <v>0</v>
      </c>
      <c r="DR148">
        <f ca="1">IF(AND($B148&gt;0,SUM(DR$3:DR147)=0,SUM($H148:DQ148)=0),$B148,0)</f>
        <v>0</v>
      </c>
      <c r="DS148">
        <f ca="1">IF(AND($B148&gt;0,SUM(DS$3:DS147)=0,SUM($H148:DR148)=0),$B148,0)</f>
        <v>0</v>
      </c>
      <c r="DT148">
        <f ca="1">IF(AND($B148&gt;0,SUM(DT$3:DT147)=0,SUM($H148:DS148)=0),$B148,0)</f>
        <v>0</v>
      </c>
      <c r="DU148">
        <f ca="1">IF(AND($B148&gt;0,SUM(DU$3:DU147)=0,SUM($H148:DT148)=0),$B148,0)</f>
        <v>0</v>
      </c>
      <c r="DV148">
        <f ca="1">IF(AND($B148&gt;0,SUM(DV$3:DV147)=0,SUM($H148:DU148)=0),$B148,0)</f>
        <v>0</v>
      </c>
      <c r="DW148">
        <f ca="1">IF(AND($B148&gt;0,SUM(DW$3:DW147)=0,SUM($H148:DV148)=0),$B148,0)</f>
        <v>0</v>
      </c>
      <c r="DX148">
        <f ca="1">IF(AND($B148&gt;0,SUM(DX$3:DX147)=0,SUM($H148:DW148)=0),$B148,0)</f>
        <v>0</v>
      </c>
      <c r="DY148">
        <f ca="1">IF(AND($B148&gt;0,SUM(DY$3:DY147)=0,SUM($H148:DX148)=0),$B148,0)</f>
        <v>0</v>
      </c>
      <c r="DZ148">
        <f ca="1">IF(AND($B148&gt;0,SUM(DZ$3:DZ147)=0,SUM($H148:DY148)=0),$B148,0)</f>
        <v>0</v>
      </c>
      <c r="EA148">
        <f ca="1">IF(AND($B148&gt;0,SUM(EA$3:EA147)=0,SUM($H148:DZ148)=0),$B148,0)</f>
        <v>0</v>
      </c>
      <c r="EB148">
        <f ca="1">IF(AND($B148&gt;0,SUM(EB$3:EB147)=0,SUM($H148:EA148)=0),$B148,0)</f>
        <v>0</v>
      </c>
      <c r="EC148">
        <f ca="1">IF(AND($B148&gt;0,SUM(EC$3:EC147)=0,SUM($H148:EB148)=0),$B148,0)</f>
        <v>0</v>
      </c>
      <c r="ED148">
        <f ca="1">IF(AND($B148&gt;0,SUM(ED$3:ED147)=0,SUM($H148:EC148)=0),$B148,0)</f>
        <v>0</v>
      </c>
      <c r="EE148">
        <f ca="1">IF(AND($B148&gt;0,SUM(EE$3:EE147)=0,SUM($H148:ED148)=0),$B148,0)</f>
        <v>0</v>
      </c>
      <c r="EF148">
        <f ca="1">IF(AND($B148&gt;0,SUM(EF$3:EF147)=0,SUM($H148:EE148)=0),$B148,0)</f>
        <v>0</v>
      </c>
      <c r="EG148">
        <f ca="1">IF(AND($B148&gt;0,SUM(EG$3:EG147)=0,SUM($H148:EF148)=0),$B148,0)</f>
        <v>0</v>
      </c>
      <c r="EH148">
        <f ca="1">IF(AND($B148&gt;0,SUM(EH$3:EH147)=0,SUM($H148:EG148)=0),$B148,0)</f>
        <v>0</v>
      </c>
      <c r="EI148">
        <f ca="1">IF(AND($B148&gt;0,SUM(EI$3:EI147)=0,SUM($H148:EH148)=0),$B148,0)</f>
        <v>0</v>
      </c>
      <c r="EJ148">
        <f ca="1">IF(AND($B148&gt;0,SUM(EJ$3:EJ147)=0,SUM($H148:EI148)=0),$B148,0)</f>
        <v>0</v>
      </c>
      <c r="EK148">
        <f ca="1">IF(AND($B148&gt;0,SUM(EK$3:EK147)=0,SUM($H148:EJ148)=0),$B148,0)</f>
        <v>0</v>
      </c>
      <c r="EL148">
        <f ca="1">IF(AND($B148&gt;0,SUM(EL$3:EL147)=0,SUM($H148:EK148)=0),$B148,0)</f>
        <v>0</v>
      </c>
      <c r="EM148">
        <f ca="1">IF(AND($B148&gt;0,SUM(EM$3:EM147)=0,SUM($H148:EL148)=0),$B148,0)</f>
        <v>0</v>
      </c>
      <c r="EN148">
        <f ca="1">IF(AND($B148&gt;0,SUM(EN$3:EN147)=0,SUM($H148:EM148)=0),$B148,0)</f>
        <v>0</v>
      </c>
      <c r="EO148">
        <f ca="1">IF(AND($B148&gt;0,SUM(EO$3:EO147)=0,SUM($H148:EN148)=0),$B148,0)</f>
        <v>0</v>
      </c>
      <c r="EP148">
        <f ca="1">IF(AND($B148&gt;0,SUM(EP$3:EP147)=0,SUM($H148:EO148)=0),$B148,0)</f>
        <v>0</v>
      </c>
      <c r="EQ148">
        <f ca="1">IF(AND($B148&gt;0,SUM(EQ$3:EQ147)=0,SUM($H148:EP148)=0),$B148,0)</f>
        <v>0</v>
      </c>
      <c r="ER148">
        <f ca="1">IF(AND($B148&gt;0,SUM(ER$3:ER147)=0,SUM($H148:EQ148)=0),$B148,0)</f>
        <v>0</v>
      </c>
      <c r="ES148">
        <f ca="1">IF(AND($B148&gt;0,SUM(ES$3:ES147)=0,SUM($H148:ER148)=0),$B148,0)</f>
        <v>0</v>
      </c>
      <c r="ET148">
        <f ca="1">IF(AND($B148&gt;0,SUM(ET$3:ET147)=0,SUM($H148:ES148)=0),$B148,0)</f>
        <v>0</v>
      </c>
      <c r="EU148">
        <f ca="1">IF(AND($B148&gt;0,SUM(EU$3:EU147)=0,SUM($H148:ET148)=0),$B148,0)</f>
        <v>0</v>
      </c>
      <c r="EV148">
        <f ca="1">IF(AND($B148&gt;0,SUM(EV$3:EV147)=0,SUM($H148:EU148)=0),$B148,0)</f>
        <v>0</v>
      </c>
      <c r="EW148">
        <f ca="1">IF(AND($B148&gt;0,SUM(EW$3:EW147)=0,SUM($H148:EV148)=0),$B148,0)</f>
        <v>0</v>
      </c>
      <c r="EX148">
        <f ca="1">IF(AND($B148&gt;0,SUM(EX$3:EX147)=0,SUM($H148:EW148)=0),$B148,0)</f>
        <v>0</v>
      </c>
      <c r="EY148">
        <f ca="1">IF(AND($B148&gt;0,SUM(EY$3:EY147)=0,SUM($H148:EX148)=0),$B148,0)</f>
        <v>0</v>
      </c>
      <c r="EZ148">
        <f ca="1">IF(AND($B148&gt;0,SUM(EZ$3:EZ147)=0,SUM($H148:EY148)=0),$B148,0)</f>
        <v>0</v>
      </c>
      <c r="FA148">
        <f ca="1">IF(AND($B148&gt;0,SUM(FA$3:FA147)=0,SUM($H148:EZ148)=0),$B148,0)</f>
        <v>0</v>
      </c>
      <c r="FB148">
        <f ca="1">IF(AND($B148&gt;0,SUM(FB$3:FB147)=0,SUM($H148:FA148)=0),$B148,0)</f>
        <v>0</v>
      </c>
      <c r="FC148">
        <f ca="1">IF(AND($B148&gt;0,SUM(FC$3:FC147)=0,SUM($H148:FB148)=0),$B148,0)</f>
        <v>0</v>
      </c>
      <c r="FD148">
        <f ca="1">IF(AND($B148&gt;0,SUM(FD$3:FD147)=0,SUM($H148:FC148)=0),$B148,0)</f>
        <v>0</v>
      </c>
      <c r="FE148">
        <f ca="1">IF(AND($B148&gt;0,SUM(FE$3:FE147)=0,SUM($H148:FD148)=0),$B148,0)</f>
        <v>0</v>
      </c>
      <c r="FF148">
        <f ca="1">IF(AND($B148&gt;0,SUM(FF$3:FF147)=0,SUM($H148:FE148)=0),$B148,0)</f>
        <v>0</v>
      </c>
      <c r="FG148">
        <f ca="1">IF(AND($B148&gt;0,SUM(FG$3:FG147)=0,SUM($H148:FF148)=0),$B148,0)</f>
        <v>0</v>
      </c>
      <c r="FH148">
        <f ca="1">IF(AND($B148&gt;0,SUM(FH$3:FH147)=0,SUM($H148:FG148)=0),$B148,0)</f>
        <v>0</v>
      </c>
      <c r="FI148">
        <f ca="1">IF(AND($B148&gt;0,SUM(FI$3:FI147)=0,SUM($H148:FH148)=0),$B148,0)</f>
        <v>0</v>
      </c>
      <c r="FJ148">
        <f ca="1">IF(AND($B148&gt;0,SUM(FJ$3:FJ147)=0,SUM($H148:FI148)=0),$B148,0)</f>
        <v>0</v>
      </c>
      <c r="FK148">
        <f ca="1">IF(AND($B148&gt;0,SUM(FK$3:FK147)=0,SUM($H148:FJ148)=0),$B148,0)</f>
        <v>0</v>
      </c>
      <c r="FL148">
        <f ca="1">IF(AND($B148&gt;0,SUM(FL$3:FL147)=0,SUM($H148:FK148)=0),$B148,0)</f>
        <v>0</v>
      </c>
      <c r="FM148">
        <f ca="1">IF(AND($B148&gt;0,SUM(FM$3:FM147)=0,SUM($H148:FL148)=0),$B148,0)</f>
        <v>0</v>
      </c>
      <c r="FN148">
        <f ca="1">IF(AND($B148&gt;0,SUM(FN$3:FN147)=0,SUM($H148:FM148)=0),$B148,0)</f>
        <v>0</v>
      </c>
      <c r="FS148" s="67" t="str">
        <f ca="1">Valintaohjelma!$C24</f>
        <v>0</v>
      </c>
      <c r="FT148" s="67" t="str">
        <f ca="1">Valintaohjelma!$F24</f>
        <v/>
      </c>
      <c r="FU148" s="342" t="str">
        <f>""</f>
        <v/>
      </c>
      <c r="FV148" s="67" t="str">
        <f>Valintaohjelma!$I24</f>
        <v>-</v>
      </c>
      <c r="FY148" s="67" t="str">
        <f ca="1">Valintaohjelma!$C24</f>
        <v>0</v>
      </c>
      <c r="FZ148" s="67" t="str">
        <f ca="1">Valintaohjelma!$F24</f>
        <v/>
      </c>
      <c r="GA148" s="67" t="str">
        <f>""</f>
        <v/>
      </c>
      <c r="GB148" s="67" t="str">
        <f>Valintaohjelma!$I24</f>
        <v>-</v>
      </c>
      <c r="GE148" s="67" t="str">
        <f ca="1">Valintaohjelma!$C24</f>
        <v>0</v>
      </c>
      <c r="GF148" s="67" t="str">
        <f ca="1">Valintaohjelma!$F24</f>
        <v/>
      </c>
      <c r="GG148" s="67" t="str">
        <f>""</f>
        <v/>
      </c>
      <c r="GH148" s="67" t="str">
        <f>Valintaohjelma!$I24</f>
        <v>-</v>
      </c>
    </row>
    <row r="149" spans="1:190" ht="15.75" thickBot="1" x14ac:dyDescent="0.3">
      <c r="A149">
        <v>149</v>
      </c>
      <c r="B149" s="71">
        <v>0</v>
      </c>
      <c r="C149" s="240" t="str">
        <f t="shared" ca="1" si="22"/>
        <v>0</v>
      </c>
      <c r="D149" s="240" t="str">
        <f t="shared" ca="1" si="23"/>
        <v/>
      </c>
      <c r="E149" s="240" t="str">
        <f t="shared" ca="1" si="24"/>
        <v/>
      </c>
      <c r="F149" s="240" t="str">
        <f t="shared" ca="1" si="25"/>
        <v>-</v>
      </c>
      <c r="G149" s="47">
        <f ca="1">INDEX($I$2:$FN$2,ROWS(G$2:G149))</f>
        <v>0</v>
      </c>
      <c r="H149">
        <v>0</v>
      </c>
      <c r="I149">
        <f ca="1">IF(AND($B149&gt;0,SUM(I$3:I148)=0,SUM($H149:H149)=0),$B149,0)</f>
        <v>0</v>
      </c>
      <c r="J149">
        <f ca="1">IF(AND($B149&gt;0,SUM(J$3:J148)=0,SUM($H149:I149)=0),$B149,0)</f>
        <v>0</v>
      </c>
      <c r="K149">
        <f ca="1">IF(AND($B149&gt;0,SUM(K$3:K148)=0,SUM($H149:J149)=0),$B149,0)</f>
        <v>0</v>
      </c>
      <c r="L149">
        <f ca="1">IF(AND($B149&gt;0,SUM(L$3:L148)=0,SUM($H149:K149)=0),$B149,0)</f>
        <v>0</v>
      </c>
      <c r="M149">
        <f ca="1">IF(AND($B149&gt;0,SUM(M$3:M148)=0,SUM($H149:L149)=0),$B149,0)</f>
        <v>0</v>
      </c>
      <c r="N149">
        <f ca="1">IF(AND($B149&gt;0,SUM(N$3:N148)=0,SUM($H149:M149)=0),$B149,0)</f>
        <v>0</v>
      </c>
      <c r="O149">
        <f ca="1">IF(AND($B149&gt;0,SUM(O$3:O148)=0,SUM($H149:N149)=0),$B149,0)</f>
        <v>0</v>
      </c>
      <c r="P149">
        <f ca="1">IF(AND($B149&gt;0,SUM(P$3:P148)=0,SUM($H149:O149)=0),$B149,0)</f>
        <v>0</v>
      </c>
      <c r="Q149">
        <f ca="1">IF(AND($B149&gt;0,SUM(Q$3:Q148)=0,SUM($H149:P149)=0),$B149,0)</f>
        <v>0</v>
      </c>
      <c r="R149">
        <f ca="1">IF(AND($B149&gt;0,SUM(R$3:R148)=0,SUM($H149:Q149)=0),$B149,0)</f>
        <v>0</v>
      </c>
      <c r="S149">
        <f ca="1">IF(AND($B149&gt;0,SUM(S$3:S148)=0,SUM($H149:R149)=0),$B149,0)</f>
        <v>0</v>
      </c>
      <c r="T149">
        <f ca="1">IF(AND($B149&gt;0,SUM(T$3:T148)=0,SUM($H149:S149)=0),$B149,0)</f>
        <v>0</v>
      </c>
      <c r="U149">
        <f ca="1">IF(AND($B149&gt;0,SUM(U$3:U148)=0,SUM($H149:T149)=0),$B149,0)</f>
        <v>0</v>
      </c>
      <c r="V149">
        <f ca="1">IF(AND($B149&gt;0,SUM(V$3:V148)=0,SUM($H149:U149)=0),$B149,0)</f>
        <v>0</v>
      </c>
      <c r="W149">
        <f ca="1">IF(AND($B149&gt;0,SUM(W$3:W148)=0,SUM($H149:V149)=0),$B149,0)</f>
        <v>0</v>
      </c>
      <c r="X149">
        <f ca="1">IF(AND($B149&gt;0,SUM(X$3:X148)=0,SUM($H149:W149)=0),$B149,0)</f>
        <v>0</v>
      </c>
      <c r="Y149">
        <f ca="1">IF(AND($B149&gt;0,SUM(Y$3:Y148)=0,SUM($H149:X149)=0),$B149,0)</f>
        <v>0</v>
      </c>
      <c r="Z149">
        <f ca="1">IF(AND($B149&gt;0,SUM(Z$3:Z148)=0,SUM($H149:Y149)=0),$B149,0)</f>
        <v>0</v>
      </c>
      <c r="AA149">
        <f ca="1">IF(AND($B149&gt;0,SUM(AA$3:AA148)=0,SUM($H149:Z149)=0),$B149,0)</f>
        <v>0</v>
      </c>
      <c r="AB149">
        <f ca="1">IF(AND($B149&gt;0,SUM(AB$3:AB148)=0,SUM($H149:AA149)=0),$B149,0)</f>
        <v>0</v>
      </c>
      <c r="AC149">
        <f ca="1">IF(AND($B149&gt;0,SUM(AC$3:AC148)=0,SUM($H149:AB149)=0),$B149,0)</f>
        <v>0</v>
      </c>
      <c r="AD149">
        <f ca="1">IF(AND($B149&gt;0,SUM(AD$3:AD148)=0,SUM($H149:AC149)=0),$B149,0)</f>
        <v>0</v>
      </c>
      <c r="AE149">
        <f ca="1">IF(AND($B149&gt;0,SUM(AE$3:AE148)=0,SUM($H149:AD149)=0),$B149,0)</f>
        <v>0</v>
      </c>
      <c r="AF149">
        <f ca="1">IF(AND($B149&gt;0,SUM(AF$3:AF148)=0,SUM($H149:AE149)=0),$B149,0)</f>
        <v>0</v>
      </c>
      <c r="AG149">
        <f ca="1">IF(AND($B149&gt;0,SUM(AG$3:AG148)=0,SUM($H149:AF149)=0),$B149,0)</f>
        <v>0</v>
      </c>
      <c r="AH149">
        <f ca="1">IF(AND($B149&gt;0,SUM(AH$3:AH148)=0,SUM($H149:AG149)=0),$B149,0)</f>
        <v>0</v>
      </c>
      <c r="AI149">
        <f ca="1">IF(AND($B149&gt;0,SUM(AI$3:AI148)=0,SUM($H149:AH149)=0),$B149,0)</f>
        <v>0</v>
      </c>
      <c r="AJ149">
        <f ca="1">IF(AND($B149&gt;0,SUM(AJ$3:AJ148)=0,SUM($H149:AI149)=0),$B149,0)</f>
        <v>0</v>
      </c>
      <c r="AK149">
        <f ca="1">IF(AND($B149&gt;0,SUM(AK$3:AK148)=0,SUM($H149:AJ149)=0),$B149,0)</f>
        <v>0</v>
      </c>
      <c r="AL149">
        <f ca="1">IF(AND($B149&gt;0,SUM(AL$3:AL148)=0,SUM($H149:AK149)=0),$B149,0)</f>
        <v>0</v>
      </c>
      <c r="AM149">
        <f ca="1">IF(AND($B149&gt;0,SUM(AM$3:AM148)=0,SUM($H149:AL149)=0),$B149,0)</f>
        <v>0</v>
      </c>
      <c r="AN149">
        <f ca="1">IF(AND($B149&gt;0,SUM(AN$3:AN148)=0,SUM($H149:AM149)=0),$B149,0)</f>
        <v>0</v>
      </c>
      <c r="AO149">
        <f ca="1">IF(AND($B149&gt;0,SUM(AO$3:AO148)=0,SUM($H149:AN149)=0),$B149,0)</f>
        <v>0</v>
      </c>
      <c r="AP149">
        <f ca="1">IF(AND($B149&gt;0,SUM(AP$3:AP148)=0,SUM($H149:AO149)=0),$B149,0)</f>
        <v>0</v>
      </c>
      <c r="AQ149">
        <f ca="1">IF(AND($B149&gt;0,SUM(AQ$3:AQ148)=0,SUM($H149:AP149)=0),$B149,0)</f>
        <v>0</v>
      </c>
      <c r="AR149">
        <f ca="1">IF(AND($B149&gt;0,SUM(AR$3:AR148)=0,SUM($H149:AQ149)=0),$B149,0)</f>
        <v>0</v>
      </c>
      <c r="AS149">
        <f ca="1">IF(AND($B149&gt;0,SUM(AS$3:AS148)=0,SUM($H149:AR149)=0),$B149,0)</f>
        <v>0</v>
      </c>
      <c r="AT149">
        <f ca="1">IF(AND($B149&gt;0,SUM(AT$3:AT148)=0,SUM($H149:AS149)=0),$B149,0)</f>
        <v>0</v>
      </c>
      <c r="AU149">
        <f ca="1">IF(AND($B149&gt;0,SUM(AU$3:AU148)=0,SUM($H149:AT149)=0),$B149,0)</f>
        <v>0</v>
      </c>
      <c r="AV149">
        <f ca="1">IF(AND($B149&gt;0,SUM(AV$3:AV148)=0,SUM($H149:AU149)=0),$B149,0)</f>
        <v>0</v>
      </c>
      <c r="AW149">
        <f ca="1">IF(AND($B149&gt;0,SUM(AW$3:AW148)=0,SUM($H149:AV149)=0),$B149,0)</f>
        <v>0</v>
      </c>
      <c r="AX149">
        <f ca="1">IF(AND($B149&gt;0,SUM(AX$3:AX148)=0,SUM($H149:AW149)=0),$B149,0)</f>
        <v>0</v>
      </c>
      <c r="AY149">
        <f ca="1">IF(AND($B149&gt;0,SUM(AY$3:AY148)=0,SUM($H149:AX149)=0),$B149,0)</f>
        <v>0</v>
      </c>
      <c r="AZ149">
        <f ca="1">IF(AND($B149&gt;0,SUM(AZ$3:AZ148)=0,SUM($H149:AY149)=0),$B149,0)</f>
        <v>0</v>
      </c>
      <c r="BA149">
        <f ca="1">IF(AND($B149&gt;0,SUM(BA$3:BA148)=0,SUM($H149:AZ149)=0),$B149,0)</f>
        <v>0</v>
      </c>
      <c r="BB149">
        <f ca="1">IF(AND($B149&gt;0,SUM(BB$3:BB148)=0,SUM($H149:BA149)=0),$B149,0)</f>
        <v>0</v>
      </c>
      <c r="BC149">
        <f ca="1">IF(AND($B149&gt;0,SUM(BC$3:BC148)=0,SUM($H149:BB149)=0),$B149,0)</f>
        <v>0</v>
      </c>
      <c r="BD149">
        <f ca="1">IF(AND($B149&gt;0,SUM(BD$3:BD148)=0,SUM($H149:BC149)=0),$B149,0)</f>
        <v>0</v>
      </c>
      <c r="BE149">
        <f ca="1">IF(AND($B149&gt;0,SUM(BE$3:BE148)=0,SUM($H149:BD149)=0),$B149,0)</f>
        <v>0</v>
      </c>
      <c r="BF149">
        <f ca="1">IF(AND($B149&gt;0,SUM(BF$3:BF148)=0,SUM($H149:BE149)=0),$B149,0)</f>
        <v>0</v>
      </c>
      <c r="BG149">
        <f ca="1">IF(AND($B149&gt;0,SUM(BG$3:BG148)=0,SUM($H149:BF149)=0),$B149,0)</f>
        <v>0</v>
      </c>
      <c r="BH149">
        <f ca="1">IF(AND($B149&gt;0,SUM(BH$3:BH148)=0,SUM($H149:BG149)=0),$B149,0)</f>
        <v>0</v>
      </c>
      <c r="BI149">
        <f ca="1">IF(AND($B149&gt;0,SUM(BI$3:BI148)=0,SUM($H149:BH149)=0),$B149,0)</f>
        <v>0</v>
      </c>
      <c r="BJ149">
        <f ca="1">IF(AND($B149&gt;0,SUM(BJ$3:BJ148)=0,SUM($H149:BI149)=0),$B149,0)</f>
        <v>0</v>
      </c>
      <c r="BK149">
        <f ca="1">IF(AND($B149&gt;0,SUM(BK$3:BK148)=0,SUM($H149:BJ149)=0),$B149,0)</f>
        <v>0</v>
      </c>
      <c r="BL149">
        <f ca="1">IF(AND($B149&gt;0,SUM(BL$3:BL148)=0,SUM($H149:BK149)=0),$B149,0)</f>
        <v>0</v>
      </c>
      <c r="BM149">
        <f ca="1">IF(AND($B149&gt;0,SUM(BM$3:BM148)=0,SUM($H149:BL149)=0),$B149,0)</f>
        <v>0</v>
      </c>
      <c r="BN149">
        <f ca="1">IF(AND($B149&gt;0,SUM(BN$3:BN148)=0,SUM($H149:BM149)=0),$B149,0)</f>
        <v>0</v>
      </c>
      <c r="BO149">
        <f ca="1">IF(AND($B149&gt;0,SUM(BO$3:BO148)=0,SUM($H149:BN149)=0),$B149,0)</f>
        <v>0</v>
      </c>
      <c r="BP149">
        <f ca="1">IF(AND($B149&gt;0,SUM(BP$3:BP148)=0,SUM($H149:BO149)=0),$B149,0)</f>
        <v>0</v>
      </c>
      <c r="BQ149">
        <f ca="1">IF(AND($B149&gt;0,SUM(BQ$3:BQ148)=0,SUM($H149:BP149)=0),$B149,0)</f>
        <v>0</v>
      </c>
      <c r="BR149">
        <f ca="1">IF(AND($B149&gt;0,SUM(BR$3:BR148)=0,SUM($H149:BQ149)=0),$B149,0)</f>
        <v>0</v>
      </c>
      <c r="BS149">
        <f ca="1">IF(AND($B149&gt;0,SUM(BS$3:BS148)=0,SUM($H149:BR149)=0),$B149,0)</f>
        <v>0</v>
      </c>
      <c r="BT149">
        <f ca="1">IF(AND($B149&gt;0,SUM(BT$3:BT148)=0,SUM($H149:BS149)=0),$B149,0)</f>
        <v>0</v>
      </c>
      <c r="BU149">
        <f ca="1">IF(AND($B149&gt;0,SUM(BU$3:BU148)=0,SUM($H149:BT149)=0),$B149,0)</f>
        <v>0</v>
      </c>
      <c r="BV149">
        <f ca="1">IF(AND($B149&gt;0,SUM(BV$3:BV148)=0,SUM($H149:BU149)=0),$B149,0)</f>
        <v>0</v>
      </c>
      <c r="BW149">
        <f ca="1">IF(AND($B149&gt;0,SUM(BW$3:BW148)=0,SUM($H149:BV149)=0),$B149,0)</f>
        <v>0</v>
      </c>
      <c r="BX149">
        <f ca="1">IF(AND($B149&gt;0,SUM(BX$3:BX148)=0,SUM($H149:BW149)=0),$B149,0)</f>
        <v>0</v>
      </c>
      <c r="BY149">
        <f ca="1">IF(AND($B149&gt;0,SUM(BY$3:BY148)=0,SUM($H149:BX149)=0),$B149,0)</f>
        <v>0</v>
      </c>
      <c r="BZ149">
        <f ca="1">IF(AND($B149&gt;0,SUM(BZ$3:BZ148)=0,SUM($H149:BY149)=0),$B149,0)</f>
        <v>0</v>
      </c>
      <c r="CA149">
        <f ca="1">IF(AND($B149&gt;0,SUM(CA$3:CA148)=0,SUM($H149:BZ149)=0),$B149,0)</f>
        <v>0</v>
      </c>
      <c r="CB149">
        <f ca="1">IF(AND($B149&gt;0,SUM(CB$3:CB148)=0,SUM($H149:CA149)=0),$B149,0)</f>
        <v>0</v>
      </c>
      <c r="CC149">
        <f ca="1">IF(AND($B149&gt;0,SUM(CC$3:CC148)=0,SUM($H149:CB149)=0),$B149,0)</f>
        <v>0</v>
      </c>
      <c r="CD149">
        <f ca="1">IF(AND($B149&gt;0,SUM(CD$3:CD148)=0,SUM($H149:CC149)=0),$B149,0)</f>
        <v>0</v>
      </c>
      <c r="CE149">
        <f ca="1">IF(AND($B149&gt;0,SUM(CE$3:CE148)=0,SUM($H149:CD149)=0),$B149,0)</f>
        <v>0</v>
      </c>
      <c r="CF149">
        <f ca="1">IF(AND($B149&gt;0,SUM(CF$3:CF148)=0,SUM($H149:CE149)=0),$B149,0)</f>
        <v>0</v>
      </c>
      <c r="CG149">
        <f ca="1">IF(AND($B149&gt;0,SUM(CG$3:CG148)=0,SUM($H149:CF149)=0),$B149,0)</f>
        <v>0</v>
      </c>
      <c r="CH149">
        <f ca="1">IF(AND($B149&gt;0,SUM(CH$3:CH148)=0,SUM($H149:CG149)=0),$B149,0)</f>
        <v>0</v>
      </c>
      <c r="CI149">
        <f ca="1">IF(AND($B149&gt;0,SUM(CI$3:CI148)=0,SUM($H149:CH149)=0),$B149,0)</f>
        <v>0</v>
      </c>
      <c r="CJ149">
        <f ca="1">IF(AND($B149&gt;0,SUM(CJ$3:CJ148)=0,SUM($H149:CI149)=0),$B149,0)</f>
        <v>0</v>
      </c>
      <c r="CK149">
        <f ca="1">IF(AND($B149&gt;0,SUM(CK$3:CK148)=0,SUM($H149:CJ149)=0),$B149,0)</f>
        <v>0</v>
      </c>
      <c r="CL149">
        <f ca="1">IF(AND($B149&gt;0,SUM(CL$3:CL148)=0,SUM($H149:CK149)=0),$B149,0)</f>
        <v>0</v>
      </c>
      <c r="CM149">
        <f ca="1">IF(AND($B149&gt;0,SUM(CM$3:CM148)=0,SUM($H149:CL149)=0),$B149,0)</f>
        <v>0</v>
      </c>
      <c r="CN149">
        <f ca="1">IF(AND($B149&gt;0,SUM(CN$3:CN148)=0,SUM($H149:CM149)=0),$B149,0)</f>
        <v>0</v>
      </c>
      <c r="CO149">
        <f ca="1">IF(AND($B149&gt;0,SUM(CO$3:CO148)=0,SUM($H149:CN149)=0),$B149,0)</f>
        <v>0</v>
      </c>
      <c r="CP149">
        <f ca="1">IF(AND($B149&gt;0,SUM(CP$3:CP148)=0,SUM($H149:CO149)=0),$B149,0)</f>
        <v>0</v>
      </c>
      <c r="CQ149">
        <f ca="1">IF(AND($B149&gt;0,SUM(CQ$3:CQ148)=0,SUM($H149:CP149)=0),$B149,0)</f>
        <v>0</v>
      </c>
      <c r="CR149">
        <f ca="1">IF(AND($B149&gt;0,SUM(CR$3:CR148)=0,SUM($H149:CQ149)=0),$B149,0)</f>
        <v>0</v>
      </c>
      <c r="CS149">
        <f ca="1">IF(AND($B149&gt;0,SUM(CS$3:CS148)=0,SUM($H149:CR149)=0),$B149,0)</f>
        <v>0</v>
      </c>
      <c r="CT149">
        <f ca="1">IF(AND($B149&gt;0,SUM(CT$3:CT148)=0,SUM($H149:CS149)=0),$B149,0)</f>
        <v>0</v>
      </c>
      <c r="CU149">
        <f ca="1">IF(AND($B149&gt;0,SUM(CU$3:CU148)=0,SUM($H149:CT149)=0),$B149,0)</f>
        <v>0</v>
      </c>
      <c r="CV149">
        <f ca="1">IF(AND($B149&gt;0,SUM(CV$3:CV148)=0,SUM($H149:CU149)=0),$B149,0)</f>
        <v>0</v>
      </c>
      <c r="CW149">
        <f ca="1">IF(AND($B149&gt;0,SUM(CW$3:CW148)=0,SUM($H149:CV149)=0),$B149,0)</f>
        <v>0</v>
      </c>
      <c r="CX149">
        <f ca="1">IF(AND($B149&gt;0,SUM(CX$3:CX148)=0,SUM($H149:CW149)=0),$B149,0)</f>
        <v>0</v>
      </c>
      <c r="CY149">
        <f ca="1">IF(AND($B149&gt;0,SUM(CY$3:CY148)=0,SUM($H149:CX149)=0),$B149,0)</f>
        <v>0</v>
      </c>
      <c r="CZ149">
        <f ca="1">IF(AND($B149&gt;0,SUM(CZ$3:CZ148)=0,SUM($H149:CY149)=0),$B149,0)</f>
        <v>0</v>
      </c>
      <c r="DA149">
        <f ca="1">IF(AND($B149&gt;0,SUM(DA$3:DA148)=0,SUM($H149:CZ149)=0),$B149,0)</f>
        <v>0</v>
      </c>
      <c r="DB149">
        <f ca="1">IF(AND($B149&gt;0,SUM(DB$3:DB148)=0,SUM($H149:DA149)=0),$B149,0)</f>
        <v>0</v>
      </c>
      <c r="DC149">
        <f ca="1">IF(AND($B149&gt;0,SUM(DC$3:DC148)=0,SUM($H149:DB149)=0),$B149,0)</f>
        <v>0</v>
      </c>
      <c r="DD149">
        <f ca="1">IF(AND($B149&gt;0,SUM(DD$3:DD148)=0,SUM($H149:DC149)=0),$B149,0)</f>
        <v>0</v>
      </c>
      <c r="DE149">
        <f ca="1">IF(AND($B149&gt;0,SUM(DE$3:DE148)=0,SUM($H149:DD149)=0),$B149,0)</f>
        <v>0</v>
      </c>
      <c r="DF149">
        <f ca="1">IF(AND($B149&gt;0,SUM(DF$3:DF148)=0,SUM($H149:DE149)=0),$B149,0)</f>
        <v>0</v>
      </c>
      <c r="DG149">
        <f ca="1">IF(AND($B149&gt;0,SUM(DG$3:DG148)=0,SUM($H149:DF149)=0),$B149,0)</f>
        <v>0</v>
      </c>
      <c r="DH149">
        <f ca="1">IF(AND($B149&gt;0,SUM(DH$3:DH148)=0,SUM($H149:DG149)=0),$B149,0)</f>
        <v>0</v>
      </c>
      <c r="DI149">
        <f ca="1">IF(AND($B149&gt;0,SUM(DI$3:DI148)=0,SUM($H149:DH149)=0),$B149,0)</f>
        <v>0</v>
      </c>
      <c r="DJ149">
        <f ca="1">IF(AND($B149&gt;0,SUM(DJ$3:DJ148)=0,SUM($H149:DI149)=0),$B149,0)</f>
        <v>0</v>
      </c>
      <c r="DK149">
        <f ca="1">IF(AND($B149&gt;0,SUM(DK$3:DK148)=0,SUM($H149:DJ149)=0),$B149,0)</f>
        <v>0</v>
      </c>
      <c r="DL149">
        <f ca="1">IF(AND($B149&gt;0,SUM(DL$3:DL148)=0,SUM($H149:DK149)=0),$B149,0)</f>
        <v>0</v>
      </c>
      <c r="DM149">
        <f ca="1">IF(AND($B149&gt;0,SUM(DM$3:DM148)=0,SUM($H149:DL149)=0),$B149,0)</f>
        <v>0</v>
      </c>
      <c r="DN149">
        <f ca="1">IF(AND($B149&gt;0,SUM(DN$3:DN148)=0,SUM($H149:DM149)=0),$B149,0)</f>
        <v>0</v>
      </c>
      <c r="DO149">
        <f ca="1">IF(AND($B149&gt;0,SUM(DO$3:DO148)=0,SUM($H149:DN149)=0),$B149,0)</f>
        <v>0</v>
      </c>
      <c r="DP149">
        <f ca="1">IF(AND($B149&gt;0,SUM(DP$3:DP148)=0,SUM($H149:DO149)=0),$B149,0)</f>
        <v>0</v>
      </c>
      <c r="DQ149">
        <f ca="1">IF(AND($B149&gt;0,SUM(DQ$3:DQ148)=0,SUM($H149:DP149)=0),$B149,0)</f>
        <v>0</v>
      </c>
      <c r="DR149">
        <f ca="1">IF(AND($B149&gt;0,SUM(DR$3:DR148)=0,SUM($H149:DQ149)=0),$B149,0)</f>
        <v>0</v>
      </c>
      <c r="DS149">
        <f ca="1">IF(AND($B149&gt;0,SUM(DS$3:DS148)=0,SUM($H149:DR149)=0),$B149,0)</f>
        <v>0</v>
      </c>
      <c r="DT149">
        <f ca="1">IF(AND($B149&gt;0,SUM(DT$3:DT148)=0,SUM($H149:DS149)=0),$B149,0)</f>
        <v>0</v>
      </c>
      <c r="DU149">
        <f ca="1">IF(AND($B149&gt;0,SUM(DU$3:DU148)=0,SUM($H149:DT149)=0),$B149,0)</f>
        <v>0</v>
      </c>
      <c r="DV149">
        <f ca="1">IF(AND($B149&gt;0,SUM(DV$3:DV148)=0,SUM($H149:DU149)=0),$B149,0)</f>
        <v>0</v>
      </c>
      <c r="DW149">
        <f ca="1">IF(AND($B149&gt;0,SUM(DW$3:DW148)=0,SUM($H149:DV149)=0),$B149,0)</f>
        <v>0</v>
      </c>
      <c r="DX149">
        <f ca="1">IF(AND($B149&gt;0,SUM(DX$3:DX148)=0,SUM($H149:DW149)=0),$B149,0)</f>
        <v>0</v>
      </c>
      <c r="DY149">
        <f ca="1">IF(AND($B149&gt;0,SUM(DY$3:DY148)=0,SUM($H149:DX149)=0),$B149,0)</f>
        <v>0</v>
      </c>
      <c r="DZ149">
        <f ca="1">IF(AND($B149&gt;0,SUM(DZ$3:DZ148)=0,SUM($H149:DY149)=0),$B149,0)</f>
        <v>0</v>
      </c>
      <c r="EA149">
        <f ca="1">IF(AND($B149&gt;0,SUM(EA$3:EA148)=0,SUM($H149:DZ149)=0),$B149,0)</f>
        <v>0</v>
      </c>
      <c r="EB149">
        <f ca="1">IF(AND($B149&gt;0,SUM(EB$3:EB148)=0,SUM($H149:EA149)=0),$B149,0)</f>
        <v>0</v>
      </c>
      <c r="EC149">
        <f ca="1">IF(AND($B149&gt;0,SUM(EC$3:EC148)=0,SUM($H149:EB149)=0),$B149,0)</f>
        <v>0</v>
      </c>
      <c r="ED149">
        <f ca="1">IF(AND($B149&gt;0,SUM(ED$3:ED148)=0,SUM($H149:EC149)=0),$B149,0)</f>
        <v>0</v>
      </c>
      <c r="EE149">
        <f ca="1">IF(AND($B149&gt;0,SUM(EE$3:EE148)=0,SUM($H149:ED149)=0),$B149,0)</f>
        <v>0</v>
      </c>
      <c r="EF149">
        <f ca="1">IF(AND($B149&gt;0,SUM(EF$3:EF148)=0,SUM($H149:EE149)=0),$B149,0)</f>
        <v>0</v>
      </c>
      <c r="EG149">
        <f ca="1">IF(AND($B149&gt;0,SUM(EG$3:EG148)=0,SUM($H149:EF149)=0),$B149,0)</f>
        <v>0</v>
      </c>
      <c r="EH149">
        <f ca="1">IF(AND($B149&gt;0,SUM(EH$3:EH148)=0,SUM($H149:EG149)=0),$B149,0)</f>
        <v>0</v>
      </c>
      <c r="EI149">
        <f ca="1">IF(AND($B149&gt;0,SUM(EI$3:EI148)=0,SUM($H149:EH149)=0),$B149,0)</f>
        <v>0</v>
      </c>
      <c r="EJ149">
        <f ca="1">IF(AND($B149&gt;0,SUM(EJ$3:EJ148)=0,SUM($H149:EI149)=0),$B149,0)</f>
        <v>0</v>
      </c>
      <c r="EK149">
        <f ca="1">IF(AND($B149&gt;0,SUM(EK$3:EK148)=0,SUM($H149:EJ149)=0),$B149,0)</f>
        <v>0</v>
      </c>
      <c r="EL149">
        <f ca="1">IF(AND($B149&gt;0,SUM(EL$3:EL148)=0,SUM($H149:EK149)=0),$B149,0)</f>
        <v>0</v>
      </c>
      <c r="EM149">
        <f ca="1">IF(AND($B149&gt;0,SUM(EM$3:EM148)=0,SUM($H149:EL149)=0),$B149,0)</f>
        <v>0</v>
      </c>
      <c r="EN149">
        <f ca="1">IF(AND($B149&gt;0,SUM(EN$3:EN148)=0,SUM($H149:EM149)=0),$B149,0)</f>
        <v>0</v>
      </c>
      <c r="EO149">
        <f ca="1">IF(AND($B149&gt;0,SUM(EO$3:EO148)=0,SUM($H149:EN149)=0),$B149,0)</f>
        <v>0</v>
      </c>
      <c r="EP149">
        <f ca="1">IF(AND($B149&gt;0,SUM(EP$3:EP148)=0,SUM($H149:EO149)=0),$B149,0)</f>
        <v>0</v>
      </c>
      <c r="EQ149">
        <f ca="1">IF(AND($B149&gt;0,SUM(EQ$3:EQ148)=0,SUM($H149:EP149)=0),$B149,0)</f>
        <v>0</v>
      </c>
      <c r="ER149">
        <f ca="1">IF(AND($B149&gt;0,SUM(ER$3:ER148)=0,SUM($H149:EQ149)=0),$B149,0)</f>
        <v>0</v>
      </c>
      <c r="ES149">
        <f ca="1">IF(AND($B149&gt;0,SUM(ES$3:ES148)=0,SUM($H149:ER149)=0),$B149,0)</f>
        <v>0</v>
      </c>
      <c r="ET149">
        <f ca="1">IF(AND($B149&gt;0,SUM(ET$3:ET148)=0,SUM($H149:ES149)=0),$B149,0)</f>
        <v>0</v>
      </c>
      <c r="EU149">
        <f ca="1">IF(AND($B149&gt;0,SUM(EU$3:EU148)=0,SUM($H149:ET149)=0),$B149,0)</f>
        <v>0</v>
      </c>
      <c r="EV149">
        <f ca="1">IF(AND($B149&gt;0,SUM(EV$3:EV148)=0,SUM($H149:EU149)=0),$B149,0)</f>
        <v>0</v>
      </c>
      <c r="EW149">
        <f ca="1">IF(AND($B149&gt;0,SUM(EW$3:EW148)=0,SUM($H149:EV149)=0),$B149,0)</f>
        <v>0</v>
      </c>
      <c r="EX149">
        <f ca="1">IF(AND($B149&gt;0,SUM(EX$3:EX148)=0,SUM($H149:EW149)=0),$B149,0)</f>
        <v>0</v>
      </c>
      <c r="EY149">
        <f ca="1">IF(AND($B149&gt;0,SUM(EY$3:EY148)=0,SUM($H149:EX149)=0),$B149,0)</f>
        <v>0</v>
      </c>
      <c r="EZ149">
        <f ca="1">IF(AND($B149&gt;0,SUM(EZ$3:EZ148)=0,SUM($H149:EY149)=0),$B149,0)</f>
        <v>0</v>
      </c>
      <c r="FA149">
        <f ca="1">IF(AND($B149&gt;0,SUM(FA$3:FA148)=0,SUM($H149:EZ149)=0),$B149,0)</f>
        <v>0</v>
      </c>
      <c r="FB149">
        <f ca="1">IF(AND($B149&gt;0,SUM(FB$3:FB148)=0,SUM($H149:FA149)=0),$B149,0)</f>
        <v>0</v>
      </c>
      <c r="FC149">
        <f ca="1">IF(AND($B149&gt;0,SUM(FC$3:FC148)=0,SUM($H149:FB149)=0),$B149,0)</f>
        <v>0</v>
      </c>
      <c r="FD149">
        <f ca="1">IF(AND($B149&gt;0,SUM(FD$3:FD148)=0,SUM($H149:FC149)=0),$B149,0)</f>
        <v>0</v>
      </c>
      <c r="FE149">
        <f ca="1">IF(AND($B149&gt;0,SUM(FE$3:FE148)=0,SUM($H149:FD149)=0),$B149,0)</f>
        <v>0</v>
      </c>
      <c r="FF149">
        <f ca="1">IF(AND($B149&gt;0,SUM(FF$3:FF148)=0,SUM($H149:FE149)=0),$B149,0)</f>
        <v>0</v>
      </c>
      <c r="FG149">
        <f ca="1">IF(AND($B149&gt;0,SUM(FG$3:FG148)=0,SUM($H149:FF149)=0),$B149,0)</f>
        <v>0</v>
      </c>
      <c r="FH149">
        <f ca="1">IF(AND($B149&gt;0,SUM(FH$3:FH148)=0,SUM($H149:FG149)=0),$B149,0)</f>
        <v>0</v>
      </c>
      <c r="FI149">
        <f ca="1">IF(AND($B149&gt;0,SUM(FI$3:FI148)=0,SUM($H149:FH149)=0),$B149,0)</f>
        <v>0</v>
      </c>
      <c r="FJ149">
        <f ca="1">IF(AND($B149&gt;0,SUM(FJ$3:FJ148)=0,SUM($H149:FI149)=0),$B149,0)</f>
        <v>0</v>
      </c>
      <c r="FK149">
        <f ca="1">IF(AND($B149&gt;0,SUM(FK$3:FK148)=0,SUM($H149:FJ149)=0),$B149,0)</f>
        <v>0</v>
      </c>
      <c r="FL149">
        <f ca="1">IF(AND($B149&gt;0,SUM(FL$3:FL148)=0,SUM($H149:FK149)=0),$B149,0)</f>
        <v>0</v>
      </c>
      <c r="FM149">
        <f ca="1">IF(AND($B149&gt;0,SUM(FM$3:FM148)=0,SUM($H149:FL149)=0),$B149,0)</f>
        <v>0</v>
      </c>
      <c r="FN149">
        <f ca="1">IF(AND($B149&gt;0,SUM(FN$3:FN148)=0,SUM($H149:FM149)=0),$B149,0)</f>
        <v>0</v>
      </c>
      <c r="FS149" s="67" t="str">
        <f ca="1">Valintaohjelma!$C25</f>
        <v>0</v>
      </c>
      <c r="FT149" s="67" t="str">
        <f ca="1">Valintaohjelma!$F25</f>
        <v/>
      </c>
      <c r="FU149" s="342" t="str">
        <f>""</f>
        <v/>
      </c>
      <c r="FV149" s="67" t="str">
        <f>Valintaohjelma!$I25</f>
        <v>-</v>
      </c>
      <c r="FY149" s="67" t="str">
        <f ca="1">Valintaohjelma!$C25</f>
        <v>0</v>
      </c>
      <c r="FZ149" s="67" t="str">
        <f ca="1">Valintaohjelma!$F25</f>
        <v/>
      </c>
      <c r="GA149" s="67" t="str">
        <f>""</f>
        <v/>
      </c>
      <c r="GB149" s="67" t="str">
        <f>Valintaohjelma!$I25</f>
        <v>-</v>
      </c>
      <c r="GE149" s="67" t="str">
        <f ca="1">Valintaohjelma!$C25</f>
        <v>0</v>
      </c>
      <c r="GF149" s="67" t="str">
        <f ca="1">Valintaohjelma!$F25</f>
        <v/>
      </c>
      <c r="GG149" s="67" t="str">
        <f>""</f>
        <v/>
      </c>
      <c r="GH149" s="67" t="str">
        <f>Valintaohjelma!$I25</f>
        <v>-</v>
      </c>
    </row>
    <row r="150" spans="1:190" ht="15.75" thickBot="1" x14ac:dyDescent="0.3">
      <c r="A150">
        <v>150</v>
      </c>
      <c r="B150" s="71">
        <v>0</v>
      </c>
      <c r="C150" s="240" t="str">
        <f t="shared" ca="1" si="22"/>
        <v>0</v>
      </c>
      <c r="D150" s="240" t="str">
        <f t="shared" ca="1" si="23"/>
        <v/>
      </c>
      <c r="E150" s="240" t="str">
        <f t="shared" ca="1" si="24"/>
        <v/>
      </c>
      <c r="F150" s="240" t="str">
        <f t="shared" ca="1" si="25"/>
        <v>-</v>
      </c>
      <c r="G150" s="47">
        <f ca="1">INDEX($I$2:$FN$2,ROWS(G$2:G150))</f>
        <v>0</v>
      </c>
      <c r="H150">
        <v>0</v>
      </c>
      <c r="I150">
        <f ca="1">IF(AND($B150&gt;0,SUM(I$3:I149)=0,SUM($H150:H150)=0),$B150,0)</f>
        <v>0</v>
      </c>
      <c r="J150">
        <f ca="1">IF(AND($B150&gt;0,SUM(J$3:J149)=0,SUM($H150:I150)=0),$B150,0)</f>
        <v>0</v>
      </c>
      <c r="K150">
        <f ca="1">IF(AND($B150&gt;0,SUM(K$3:K149)=0,SUM($H150:J150)=0),$B150,0)</f>
        <v>0</v>
      </c>
      <c r="L150">
        <f ca="1">IF(AND($B150&gt;0,SUM(L$3:L149)=0,SUM($H150:K150)=0),$B150,0)</f>
        <v>0</v>
      </c>
      <c r="M150">
        <f ca="1">IF(AND($B150&gt;0,SUM(M$3:M149)=0,SUM($H150:L150)=0),$B150,0)</f>
        <v>0</v>
      </c>
      <c r="N150">
        <f ca="1">IF(AND($B150&gt;0,SUM(N$3:N149)=0,SUM($H150:M150)=0),$B150,0)</f>
        <v>0</v>
      </c>
      <c r="O150">
        <f ca="1">IF(AND($B150&gt;0,SUM(O$3:O149)=0,SUM($H150:N150)=0),$B150,0)</f>
        <v>0</v>
      </c>
      <c r="P150">
        <f ca="1">IF(AND($B150&gt;0,SUM(P$3:P149)=0,SUM($H150:O150)=0),$B150,0)</f>
        <v>0</v>
      </c>
      <c r="Q150">
        <f ca="1">IF(AND($B150&gt;0,SUM(Q$3:Q149)=0,SUM($H150:P150)=0),$B150,0)</f>
        <v>0</v>
      </c>
      <c r="R150">
        <f ca="1">IF(AND($B150&gt;0,SUM(R$3:R149)=0,SUM($H150:Q150)=0),$B150,0)</f>
        <v>0</v>
      </c>
      <c r="S150">
        <f ca="1">IF(AND($B150&gt;0,SUM(S$3:S149)=0,SUM($H150:R150)=0),$B150,0)</f>
        <v>0</v>
      </c>
      <c r="T150">
        <f ca="1">IF(AND($B150&gt;0,SUM(T$3:T149)=0,SUM($H150:S150)=0),$B150,0)</f>
        <v>0</v>
      </c>
      <c r="U150">
        <f ca="1">IF(AND($B150&gt;0,SUM(U$3:U149)=0,SUM($H150:T150)=0),$B150,0)</f>
        <v>0</v>
      </c>
      <c r="V150">
        <f ca="1">IF(AND($B150&gt;0,SUM(V$3:V149)=0,SUM($H150:U150)=0),$B150,0)</f>
        <v>0</v>
      </c>
      <c r="W150">
        <f ca="1">IF(AND($B150&gt;0,SUM(W$3:W149)=0,SUM($H150:V150)=0),$B150,0)</f>
        <v>0</v>
      </c>
      <c r="X150">
        <f ca="1">IF(AND($B150&gt;0,SUM(X$3:X149)=0,SUM($H150:W150)=0),$B150,0)</f>
        <v>0</v>
      </c>
      <c r="Y150">
        <f ca="1">IF(AND($B150&gt;0,SUM(Y$3:Y149)=0,SUM($H150:X150)=0),$B150,0)</f>
        <v>0</v>
      </c>
      <c r="Z150">
        <f ca="1">IF(AND($B150&gt;0,SUM(Z$3:Z149)=0,SUM($H150:Y150)=0),$B150,0)</f>
        <v>0</v>
      </c>
      <c r="AA150">
        <f ca="1">IF(AND($B150&gt;0,SUM(AA$3:AA149)=0,SUM($H150:Z150)=0),$B150,0)</f>
        <v>0</v>
      </c>
      <c r="AB150">
        <f ca="1">IF(AND($B150&gt;0,SUM(AB$3:AB149)=0,SUM($H150:AA150)=0),$B150,0)</f>
        <v>0</v>
      </c>
      <c r="AC150">
        <f ca="1">IF(AND($B150&gt;0,SUM(AC$3:AC149)=0,SUM($H150:AB150)=0),$B150,0)</f>
        <v>0</v>
      </c>
      <c r="AD150">
        <f ca="1">IF(AND($B150&gt;0,SUM(AD$3:AD149)=0,SUM($H150:AC150)=0),$B150,0)</f>
        <v>0</v>
      </c>
      <c r="AE150">
        <f ca="1">IF(AND($B150&gt;0,SUM(AE$3:AE149)=0,SUM($H150:AD150)=0),$B150,0)</f>
        <v>0</v>
      </c>
      <c r="AF150">
        <f ca="1">IF(AND($B150&gt;0,SUM(AF$3:AF149)=0,SUM($H150:AE150)=0),$B150,0)</f>
        <v>0</v>
      </c>
      <c r="AG150">
        <f ca="1">IF(AND($B150&gt;0,SUM(AG$3:AG149)=0,SUM($H150:AF150)=0),$B150,0)</f>
        <v>0</v>
      </c>
      <c r="AH150">
        <f ca="1">IF(AND($B150&gt;0,SUM(AH$3:AH149)=0,SUM($H150:AG150)=0),$B150,0)</f>
        <v>0</v>
      </c>
      <c r="AI150">
        <f ca="1">IF(AND($B150&gt;0,SUM(AI$3:AI149)=0,SUM($H150:AH150)=0),$B150,0)</f>
        <v>0</v>
      </c>
      <c r="AJ150">
        <f ca="1">IF(AND($B150&gt;0,SUM(AJ$3:AJ149)=0,SUM($H150:AI150)=0),$B150,0)</f>
        <v>0</v>
      </c>
      <c r="AK150">
        <f ca="1">IF(AND($B150&gt;0,SUM(AK$3:AK149)=0,SUM($H150:AJ150)=0),$B150,0)</f>
        <v>0</v>
      </c>
      <c r="AL150">
        <f ca="1">IF(AND($B150&gt;0,SUM(AL$3:AL149)=0,SUM($H150:AK150)=0),$B150,0)</f>
        <v>0</v>
      </c>
      <c r="AM150">
        <f ca="1">IF(AND($B150&gt;0,SUM(AM$3:AM149)=0,SUM($H150:AL150)=0),$B150,0)</f>
        <v>0</v>
      </c>
      <c r="AN150">
        <f ca="1">IF(AND($B150&gt;0,SUM(AN$3:AN149)=0,SUM($H150:AM150)=0),$B150,0)</f>
        <v>0</v>
      </c>
      <c r="AO150">
        <f ca="1">IF(AND($B150&gt;0,SUM(AO$3:AO149)=0,SUM($H150:AN150)=0),$B150,0)</f>
        <v>0</v>
      </c>
      <c r="AP150">
        <f ca="1">IF(AND($B150&gt;0,SUM(AP$3:AP149)=0,SUM($H150:AO150)=0),$B150,0)</f>
        <v>0</v>
      </c>
      <c r="AQ150">
        <f ca="1">IF(AND($B150&gt;0,SUM(AQ$3:AQ149)=0,SUM($H150:AP150)=0),$B150,0)</f>
        <v>0</v>
      </c>
      <c r="AR150">
        <f ca="1">IF(AND($B150&gt;0,SUM(AR$3:AR149)=0,SUM($H150:AQ150)=0),$B150,0)</f>
        <v>0</v>
      </c>
      <c r="AS150">
        <f ca="1">IF(AND($B150&gt;0,SUM(AS$3:AS149)=0,SUM($H150:AR150)=0),$B150,0)</f>
        <v>0</v>
      </c>
      <c r="AT150">
        <f ca="1">IF(AND($B150&gt;0,SUM(AT$3:AT149)=0,SUM($H150:AS150)=0),$B150,0)</f>
        <v>0</v>
      </c>
      <c r="AU150">
        <f ca="1">IF(AND($B150&gt;0,SUM(AU$3:AU149)=0,SUM($H150:AT150)=0),$B150,0)</f>
        <v>0</v>
      </c>
      <c r="AV150">
        <f ca="1">IF(AND($B150&gt;0,SUM(AV$3:AV149)=0,SUM($H150:AU150)=0),$B150,0)</f>
        <v>0</v>
      </c>
      <c r="AW150">
        <f ca="1">IF(AND($B150&gt;0,SUM(AW$3:AW149)=0,SUM($H150:AV150)=0),$B150,0)</f>
        <v>0</v>
      </c>
      <c r="AX150">
        <f ca="1">IF(AND($B150&gt;0,SUM(AX$3:AX149)=0,SUM($H150:AW150)=0),$B150,0)</f>
        <v>0</v>
      </c>
      <c r="AY150">
        <f ca="1">IF(AND($B150&gt;0,SUM(AY$3:AY149)=0,SUM($H150:AX150)=0),$B150,0)</f>
        <v>0</v>
      </c>
      <c r="AZ150">
        <f ca="1">IF(AND($B150&gt;0,SUM(AZ$3:AZ149)=0,SUM($H150:AY150)=0),$B150,0)</f>
        <v>0</v>
      </c>
      <c r="BA150">
        <f ca="1">IF(AND($B150&gt;0,SUM(BA$3:BA149)=0,SUM($H150:AZ150)=0),$B150,0)</f>
        <v>0</v>
      </c>
      <c r="BB150">
        <f ca="1">IF(AND($B150&gt;0,SUM(BB$3:BB149)=0,SUM($H150:BA150)=0),$B150,0)</f>
        <v>0</v>
      </c>
      <c r="BC150">
        <f ca="1">IF(AND($B150&gt;0,SUM(BC$3:BC149)=0,SUM($H150:BB150)=0),$B150,0)</f>
        <v>0</v>
      </c>
      <c r="BD150">
        <f ca="1">IF(AND($B150&gt;0,SUM(BD$3:BD149)=0,SUM($H150:BC150)=0),$B150,0)</f>
        <v>0</v>
      </c>
      <c r="BE150">
        <f ca="1">IF(AND($B150&gt;0,SUM(BE$3:BE149)=0,SUM($H150:BD150)=0),$B150,0)</f>
        <v>0</v>
      </c>
      <c r="BF150">
        <f ca="1">IF(AND($B150&gt;0,SUM(BF$3:BF149)=0,SUM($H150:BE150)=0),$B150,0)</f>
        <v>0</v>
      </c>
      <c r="BG150">
        <f ca="1">IF(AND($B150&gt;0,SUM(BG$3:BG149)=0,SUM($H150:BF150)=0),$B150,0)</f>
        <v>0</v>
      </c>
      <c r="BH150">
        <f ca="1">IF(AND($B150&gt;0,SUM(BH$3:BH149)=0,SUM($H150:BG150)=0),$B150,0)</f>
        <v>0</v>
      </c>
      <c r="BI150">
        <f ca="1">IF(AND($B150&gt;0,SUM(BI$3:BI149)=0,SUM($H150:BH150)=0),$B150,0)</f>
        <v>0</v>
      </c>
      <c r="BJ150">
        <f ca="1">IF(AND($B150&gt;0,SUM(BJ$3:BJ149)=0,SUM($H150:BI150)=0),$B150,0)</f>
        <v>0</v>
      </c>
      <c r="BK150">
        <f ca="1">IF(AND($B150&gt;0,SUM(BK$3:BK149)=0,SUM($H150:BJ150)=0),$B150,0)</f>
        <v>0</v>
      </c>
      <c r="BL150">
        <f ca="1">IF(AND($B150&gt;0,SUM(BL$3:BL149)=0,SUM($H150:BK150)=0),$B150,0)</f>
        <v>0</v>
      </c>
      <c r="BM150">
        <f ca="1">IF(AND($B150&gt;0,SUM(BM$3:BM149)=0,SUM($H150:BL150)=0),$B150,0)</f>
        <v>0</v>
      </c>
      <c r="BN150">
        <f ca="1">IF(AND($B150&gt;0,SUM(BN$3:BN149)=0,SUM($H150:BM150)=0),$B150,0)</f>
        <v>0</v>
      </c>
      <c r="BO150">
        <f ca="1">IF(AND($B150&gt;0,SUM(BO$3:BO149)=0,SUM($H150:BN150)=0),$B150,0)</f>
        <v>0</v>
      </c>
      <c r="BP150">
        <f ca="1">IF(AND($B150&gt;0,SUM(BP$3:BP149)=0,SUM($H150:BO150)=0),$B150,0)</f>
        <v>0</v>
      </c>
      <c r="BQ150">
        <f ca="1">IF(AND($B150&gt;0,SUM(BQ$3:BQ149)=0,SUM($H150:BP150)=0),$B150,0)</f>
        <v>0</v>
      </c>
      <c r="BR150">
        <f ca="1">IF(AND($B150&gt;0,SUM(BR$3:BR149)=0,SUM($H150:BQ150)=0),$B150,0)</f>
        <v>0</v>
      </c>
      <c r="BS150">
        <f ca="1">IF(AND($B150&gt;0,SUM(BS$3:BS149)=0,SUM($H150:BR150)=0),$B150,0)</f>
        <v>0</v>
      </c>
      <c r="BT150">
        <f ca="1">IF(AND($B150&gt;0,SUM(BT$3:BT149)=0,SUM($H150:BS150)=0),$B150,0)</f>
        <v>0</v>
      </c>
      <c r="BU150">
        <f ca="1">IF(AND($B150&gt;0,SUM(BU$3:BU149)=0,SUM($H150:BT150)=0),$B150,0)</f>
        <v>0</v>
      </c>
      <c r="BV150">
        <f ca="1">IF(AND($B150&gt;0,SUM(BV$3:BV149)=0,SUM($H150:BU150)=0),$B150,0)</f>
        <v>0</v>
      </c>
      <c r="BW150">
        <f ca="1">IF(AND($B150&gt;0,SUM(BW$3:BW149)=0,SUM($H150:BV150)=0),$B150,0)</f>
        <v>0</v>
      </c>
      <c r="BX150">
        <f ca="1">IF(AND($B150&gt;0,SUM(BX$3:BX149)=0,SUM($H150:BW150)=0),$B150,0)</f>
        <v>0</v>
      </c>
      <c r="BY150">
        <f ca="1">IF(AND($B150&gt;0,SUM(BY$3:BY149)=0,SUM($H150:BX150)=0),$B150,0)</f>
        <v>0</v>
      </c>
      <c r="BZ150">
        <f ca="1">IF(AND($B150&gt;0,SUM(BZ$3:BZ149)=0,SUM($H150:BY150)=0),$B150,0)</f>
        <v>0</v>
      </c>
      <c r="CA150">
        <f ca="1">IF(AND($B150&gt;0,SUM(CA$3:CA149)=0,SUM($H150:BZ150)=0),$B150,0)</f>
        <v>0</v>
      </c>
      <c r="CB150">
        <f ca="1">IF(AND($B150&gt;0,SUM(CB$3:CB149)=0,SUM($H150:CA150)=0),$B150,0)</f>
        <v>0</v>
      </c>
      <c r="CC150">
        <f ca="1">IF(AND($B150&gt;0,SUM(CC$3:CC149)=0,SUM($H150:CB150)=0),$B150,0)</f>
        <v>0</v>
      </c>
      <c r="CD150">
        <f ca="1">IF(AND($B150&gt;0,SUM(CD$3:CD149)=0,SUM($H150:CC150)=0),$B150,0)</f>
        <v>0</v>
      </c>
      <c r="CE150">
        <f ca="1">IF(AND($B150&gt;0,SUM(CE$3:CE149)=0,SUM($H150:CD150)=0),$B150,0)</f>
        <v>0</v>
      </c>
      <c r="CF150">
        <f ca="1">IF(AND($B150&gt;0,SUM(CF$3:CF149)=0,SUM($H150:CE150)=0),$B150,0)</f>
        <v>0</v>
      </c>
      <c r="CG150">
        <f ca="1">IF(AND($B150&gt;0,SUM(CG$3:CG149)=0,SUM($H150:CF150)=0),$B150,0)</f>
        <v>0</v>
      </c>
      <c r="CH150">
        <f ca="1">IF(AND($B150&gt;0,SUM(CH$3:CH149)=0,SUM($H150:CG150)=0),$B150,0)</f>
        <v>0</v>
      </c>
      <c r="CI150">
        <f ca="1">IF(AND($B150&gt;0,SUM(CI$3:CI149)=0,SUM($H150:CH150)=0),$B150,0)</f>
        <v>0</v>
      </c>
      <c r="CJ150">
        <f ca="1">IF(AND($B150&gt;0,SUM(CJ$3:CJ149)=0,SUM($H150:CI150)=0),$B150,0)</f>
        <v>0</v>
      </c>
      <c r="CK150">
        <f ca="1">IF(AND($B150&gt;0,SUM(CK$3:CK149)=0,SUM($H150:CJ150)=0),$B150,0)</f>
        <v>0</v>
      </c>
      <c r="CL150">
        <f ca="1">IF(AND($B150&gt;0,SUM(CL$3:CL149)=0,SUM($H150:CK150)=0),$B150,0)</f>
        <v>0</v>
      </c>
      <c r="CM150">
        <f ca="1">IF(AND($B150&gt;0,SUM(CM$3:CM149)=0,SUM($H150:CL150)=0),$B150,0)</f>
        <v>0</v>
      </c>
      <c r="CN150">
        <f ca="1">IF(AND($B150&gt;0,SUM(CN$3:CN149)=0,SUM($H150:CM150)=0),$B150,0)</f>
        <v>0</v>
      </c>
      <c r="CO150">
        <f ca="1">IF(AND($B150&gt;0,SUM(CO$3:CO149)=0,SUM($H150:CN150)=0),$B150,0)</f>
        <v>0</v>
      </c>
      <c r="CP150">
        <f ca="1">IF(AND($B150&gt;0,SUM(CP$3:CP149)=0,SUM($H150:CO150)=0),$B150,0)</f>
        <v>0</v>
      </c>
      <c r="CQ150">
        <f ca="1">IF(AND($B150&gt;0,SUM(CQ$3:CQ149)=0,SUM($H150:CP150)=0),$B150,0)</f>
        <v>0</v>
      </c>
      <c r="CR150">
        <f ca="1">IF(AND($B150&gt;0,SUM(CR$3:CR149)=0,SUM($H150:CQ150)=0),$B150,0)</f>
        <v>0</v>
      </c>
      <c r="CS150">
        <f ca="1">IF(AND($B150&gt;0,SUM(CS$3:CS149)=0,SUM($H150:CR150)=0),$B150,0)</f>
        <v>0</v>
      </c>
      <c r="CT150">
        <f ca="1">IF(AND($B150&gt;0,SUM(CT$3:CT149)=0,SUM($H150:CS150)=0),$B150,0)</f>
        <v>0</v>
      </c>
      <c r="CU150">
        <f ca="1">IF(AND($B150&gt;0,SUM(CU$3:CU149)=0,SUM($H150:CT150)=0),$B150,0)</f>
        <v>0</v>
      </c>
      <c r="CV150">
        <f ca="1">IF(AND($B150&gt;0,SUM(CV$3:CV149)=0,SUM($H150:CU150)=0),$B150,0)</f>
        <v>0</v>
      </c>
      <c r="CW150">
        <f ca="1">IF(AND($B150&gt;0,SUM(CW$3:CW149)=0,SUM($H150:CV150)=0),$B150,0)</f>
        <v>0</v>
      </c>
      <c r="CX150">
        <f ca="1">IF(AND($B150&gt;0,SUM(CX$3:CX149)=0,SUM($H150:CW150)=0),$B150,0)</f>
        <v>0</v>
      </c>
      <c r="CY150">
        <f ca="1">IF(AND($B150&gt;0,SUM(CY$3:CY149)=0,SUM($H150:CX150)=0),$B150,0)</f>
        <v>0</v>
      </c>
      <c r="CZ150">
        <f ca="1">IF(AND($B150&gt;0,SUM(CZ$3:CZ149)=0,SUM($H150:CY150)=0),$B150,0)</f>
        <v>0</v>
      </c>
      <c r="DA150">
        <f ca="1">IF(AND($B150&gt;0,SUM(DA$3:DA149)=0,SUM($H150:CZ150)=0),$B150,0)</f>
        <v>0</v>
      </c>
      <c r="DB150">
        <f ca="1">IF(AND($B150&gt;0,SUM(DB$3:DB149)=0,SUM($H150:DA150)=0),$B150,0)</f>
        <v>0</v>
      </c>
      <c r="DC150">
        <f ca="1">IF(AND($B150&gt;0,SUM(DC$3:DC149)=0,SUM($H150:DB150)=0),$B150,0)</f>
        <v>0</v>
      </c>
      <c r="DD150">
        <f ca="1">IF(AND($B150&gt;0,SUM(DD$3:DD149)=0,SUM($H150:DC150)=0),$B150,0)</f>
        <v>0</v>
      </c>
      <c r="DE150">
        <f ca="1">IF(AND($B150&gt;0,SUM(DE$3:DE149)=0,SUM($H150:DD150)=0),$B150,0)</f>
        <v>0</v>
      </c>
      <c r="DF150">
        <f ca="1">IF(AND($B150&gt;0,SUM(DF$3:DF149)=0,SUM($H150:DE150)=0),$B150,0)</f>
        <v>0</v>
      </c>
      <c r="DG150">
        <f ca="1">IF(AND($B150&gt;0,SUM(DG$3:DG149)=0,SUM($H150:DF150)=0),$B150,0)</f>
        <v>0</v>
      </c>
      <c r="DH150">
        <f ca="1">IF(AND($B150&gt;0,SUM(DH$3:DH149)=0,SUM($H150:DG150)=0),$B150,0)</f>
        <v>0</v>
      </c>
      <c r="DI150">
        <f ca="1">IF(AND($B150&gt;0,SUM(DI$3:DI149)=0,SUM($H150:DH150)=0),$B150,0)</f>
        <v>0</v>
      </c>
      <c r="DJ150">
        <f ca="1">IF(AND($B150&gt;0,SUM(DJ$3:DJ149)=0,SUM($H150:DI150)=0),$B150,0)</f>
        <v>0</v>
      </c>
      <c r="DK150">
        <f ca="1">IF(AND($B150&gt;0,SUM(DK$3:DK149)=0,SUM($H150:DJ150)=0),$B150,0)</f>
        <v>0</v>
      </c>
      <c r="DL150">
        <f ca="1">IF(AND($B150&gt;0,SUM(DL$3:DL149)=0,SUM($H150:DK150)=0),$B150,0)</f>
        <v>0</v>
      </c>
      <c r="DM150">
        <f ca="1">IF(AND($B150&gt;0,SUM(DM$3:DM149)=0,SUM($H150:DL150)=0),$B150,0)</f>
        <v>0</v>
      </c>
      <c r="DN150">
        <f ca="1">IF(AND($B150&gt;0,SUM(DN$3:DN149)=0,SUM($H150:DM150)=0),$B150,0)</f>
        <v>0</v>
      </c>
      <c r="DO150">
        <f ca="1">IF(AND($B150&gt;0,SUM(DO$3:DO149)=0,SUM($H150:DN150)=0),$B150,0)</f>
        <v>0</v>
      </c>
      <c r="DP150">
        <f ca="1">IF(AND($B150&gt;0,SUM(DP$3:DP149)=0,SUM($H150:DO150)=0),$B150,0)</f>
        <v>0</v>
      </c>
      <c r="DQ150">
        <f ca="1">IF(AND($B150&gt;0,SUM(DQ$3:DQ149)=0,SUM($H150:DP150)=0),$B150,0)</f>
        <v>0</v>
      </c>
      <c r="DR150">
        <f ca="1">IF(AND($B150&gt;0,SUM(DR$3:DR149)=0,SUM($H150:DQ150)=0),$B150,0)</f>
        <v>0</v>
      </c>
      <c r="DS150">
        <f ca="1">IF(AND($B150&gt;0,SUM(DS$3:DS149)=0,SUM($H150:DR150)=0),$B150,0)</f>
        <v>0</v>
      </c>
      <c r="DT150">
        <f ca="1">IF(AND($B150&gt;0,SUM(DT$3:DT149)=0,SUM($H150:DS150)=0),$B150,0)</f>
        <v>0</v>
      </c>
      <c r="DU150">
        <f ca="1">IF(AND($B150&gt;0,SUM(DU$3:DU149)=0,SUM($H150:DT150)=0),$B150,0)</f>
        <v>0</v>
      </c>
      <c r="DV150">
        <f ca="1">IF(AND($B150&gt;0,SUM(DV$3:DV149)=0,SUM($H150:DU150)=0),$B150,0)</f>
        <v>0</v>
      </c>
      <c r="DW150">
        <f ca="1">IF(AND($B150&gt;0,SUM(DW$3:DW149)=0,SUM($H150:DV150)=0),$B150,0)</f>
        <v>0</v>
      </c>
      <c r="DX150">
        <f ca="1">IF(AND($B150&gt;0,SUM(DX$3:DX149)=0,SUM($H150:DW150)=0),$B150,0)</f>
        <v>0</v>
      </c>
      <c r="DY150">
        <f ca="1">IF(AND($B150&gt;0,SUM(DY$3:DY149)=0,SUM($H150:DX150)=0),$B150,0)</f>
        <v>0</v>
      </c>
      <c r="DZ150">
        <f ca="1">IF(AND($B150&gt;0,SUM(DZ$3:DZ149)=0,SUM($H150:DY150)=0),$B150,0)</f>
        <v>0</v>
      </c>
      <c r="EA150">
        <f ca="1">IF(AND($B150&gt;0,SUM(EA$3:EA149)=0,SUM($H150:DZ150)=0),$B150,0)</f>
        <v>0</v>
      </c>
      <c r="EB150">
        <f ca="1">IF(AND($B150&gt;0,SUM(EB$3:EB149)=0,SUM($H150:EA150)=0),$B150,0)</f>
        <v>0</v>
      </c>
      <c r="EC150">
        <f ca="1">IF(AND($B150&gt;0,SUM(EC$3:EC149)=0,SUM($H150:EB150)=0),$B150,0)</f>
        <v>0</v>
      </c>
      <c r="ED150">
        <f ca="1">IF(AND($B150&gt;0,SUM(ED$3:ED149)=0,SUM($H150:EC150)=0),$B150,0)</f>
        <v>0</v>
      </c>
      <c r="EE150">
        <f ca="1">IF(AND($B150&gt;0,SUM(EE$3:EE149)=0,SUM($H150:ED150)=0),$B150,0)</f>
        <v>0</v>
      </c>
      <c r="EF150">
        <f ca="1">IF(AND($B150&gt;0,SUM(EF$3:EF149)=0,SUM($H150:EE150)=0),$B150,0)</f>
        <v>0</v>
      </c>
      <c r="EG150">
        <f ca="1">IF(AND($B150&gt;0,SUM(EG$3:EG149)=0,SUM($H150:EF150)=0),$B150,0)</f>
        <v>0</v>
      </c>
      <c r="EH150">
        <f ca="1">IF(AND($B150&gt;0,SUM(EH$3:EH149)=0,SUM($H150:EG150)=0),$B150,0)</f>
        <v>0</v>
      </c>
      <c r="EI150">
        <f ca="1">IF(AND($B150&gt;0,SUM(EI$3:EI149)=0,SUM($H150:EH150)=0),$B150,0)</f>
        <v>0</v>
      </c>
      <c r="EJ150">
        <f ca="1">IF(AND($B150&gt;0,SUM(EJ$3:EJ149)=0,SUM($H150:EI150)=0),$B150,0)</f>
        <v>0</v>
      </c>
      <c r="EK150">
        <f ca="1">IF(AND($B150&gt;0,SUM(EK$3:EK149)=0,SUM($H150:EJ150)=0),$B150,0)</f>
        <v>0</v>
      </c>
      <c r="EL150">
        <f ca="1">IF(AND($B150&gt;0,SUM(EL$3:EL149)=0,SUM($H150:EK150)=0),$B150,0)</f>
        <v>0</v>
      </c>
      <c r="EM150">
        <f ca="1">IF(AND($B150&gt;0,SUM(EM$3:EM149)=0,SUM($H150:EL150)=0),$B150,0)</f>
        <v>0</v>
      </c>
      <c r="EN150">
        <f ca="1">IF(AND($B150&gt;0,SUM(EN$3:EN149)=0,SUM($H150:EM150)=0),$B150,0)</f>
        <v>0</v>
      </c>
      <c r="EO150">
        <f ca="1">IF(AND($B150&gt;0,SUM(EO$3:EO149)=0,SUM($H150:EN150)=0),$B150,0)</f>
        <v>0</v>
      </c>
      <c r="EP150">
        <f ca="1">IF(AND($B150&gt;0,SUM(EP$3:EP149)=0,SUM($H150:EO150)=0),$B150,0)</f>
        <v>0</v>
      </c>
      <c r="EQ150">
        <f ca="1">IF(AND($B150&gt;0,SUM(EQ$3:EQ149)=0,SUM($H150:EP150)=0),$B150,0)</f>
        <v>0</v>
      </c>
      <c r="ER150">
        <f ca="1">IF(AND($B150&gt;0,SUM(ER$3:ER149)=0,SUM($H150:EQ150)=0),$B150,0)</f>
        <v>0</v>
      </c>
      <c r="ES150">
        <f ca="1">IF(AND($B150&gt;0,SUM(ES$3:ES149)=0,SUM($H150:ER150)=0),$B150,0)</f>
        <v>0</v>
      </c>
      <c r="ET150">
        <f ca="1">IF(AND($B150&gt;0,SUM(ET$3:ET149)=0,SUM($H150:ES150)=0),$B150,0)</f>
        <v>0</v>
      </c>
      <c r="EU150">
        <f ca="1">IF(AND($B150&gt;0,SUM(EU$3:EU149)=0,SUM($H150:ET150)=0),$B150,0)</f>
        <v>0</v>
      </c>
      <c r="EV150">
        <f ca="1">IF(AND($B150&gt;0,SUM(EV$3:EV149)=0,SUM($H150:EU150)=0),$B150,0)</f>
        <v>0</v>
      </c>
      <c r="EW150">
        <f ca="1">IF(AND($B150&gt;0,SUM(EW$3:EW149)=0,SUM($H150:EV150)=0),$B150,0)</f>
        <v>0</v>
      </c>
      <c r="EX150">
        <f ca="1">IF(AND($B150&gt;0,SUM(EX$3:EX149)=0,SUM($H150:EW150)=0),$B150,0)</f>
        <v>0</v>
      </c>
      <c r="EY150">
        <f ca="1">IF(AND($B150&gt;0,SUM(EY$3:EY149)=0,SUM($H150:EX150)=0),$B150,0)</f>
        <v>0</v>
      </c>
      <c r="EZ150">
        <f ca="1">IF(AND($B150&gt;0,SUM(EZ$3:EZ149)=0,SUM($H150:EY150)=0),$B150,0)</f>
        <v>0</v>
      </c>
      <c r="FA150">
        <f ca="1">IF(AND($B150&gt;0,SUM(FA$3:FA149)=0,SUM($H150:EZ150)=0),$B150,0)</f>
        <v>0</v>
      </c>
      <c r="FB150">
        <f ca="1">IF(AND($B150&gt;0,SUM(FB$3:FB149)=0,SUM($H150:FA150)=0),$B150,0)</f>
        <v>0</v>
      </c>
      <c r="FC150">
        <f ca="1">IF(AND($B150&gt;0,SUM(FC$3:FC149)=0,SUM($H150:FB150)=0),$B150,0)</f>
        <v>0</v>
      </c>
      <c r="FD150">
        <f ca="1">IF(AND($B150&gt;0,SUM(FD$3:FD149)=0,SUM($H150:FC150)=0),$B150,0)</f>
        <v>0</v>
      </c>
      <c r="FE150">
        <f ca="1">IF(AND($B150&gt;0,SUM(FE$3:FE149)=0,SUM($H150:FD150)=0),$B150,0)</f>
        <v>0</v>
      </c>
      <c r="FF150">
        <f ca="1">IF(AND($B150&gt;0,SUM(FF$3:FF149)=0,SUM($H150:FE150)=0),$B150,0)</f>
        <v>0</v>
      </c>
      <c r="FG150">
        <f ca="1">IF(AND($B150&gt;0,SUM(FG$3:FG149)=0,SUM($H150:FF150)=0),$B150,0)</f>
        <v>0</v>
      </c>
      <c r="FH150">
        <f ca="1">IF(AND($B150&gt;0,SUM(FH$3:FH149)=0,SUM($H150:FG150)=0),$B150,0)</f>
        <v>0</v>
      </c>
      <c r="FI150">
        <f ca="1">IF(AND($B150&gt;0,SUM(FI$3:FI149)=0,SUM($H150:FH150)=0),$B150,0)</f>
        <v>0</v>
      </c>
      <c r="FJ150">
        <f ca="1">IF(AND($B150&gt;0,SUM(FJ$3:FJ149)=0,SUM($H150:FI150)=0),$B150,0)</f>
        <v>0</v>
      </c>
      <c r="FK150">
        <f ca="1">IF(AND($B150&gt;0,SUM(FK$3:FK149)=0,SUM($H150:FJ150)=0),$B150,0)</f>
        <v>0</v>
      </c>
      <c r="FL150">
        <f ca="1">IF(AND($B150&gt;0,SUM(FL$3:FL149)=0,SUM($H150:FK150)=0),$B150,0)</f>
        <v>0</v>
      </c>
      <c r="FM150">
        <f ca="1">IF(AND($B150&gt;0,SUM(FM$3:FM149)=0,SUM($H150:FL150)=0),$B150,0)</f>
        <v>0</v>
      </c>
      <c r="FN150">
        <f ca="1">IF(AND($B150&gt;0,SUM(FN$3:FN149)=0,SUM($H150:FM150)=0),$B150,0)</f>
        <v>0</v>
      </c>
      <c r="FS150" s="67" t="str">
        <f ca="1">Valintaohjelma!$C26</f>
        <v>0</v>
      </c>
      <c r="FT150" s="67" t="str">
        <f ca="1">Valintaohjelma!$F26</f>
        <v/>
      </c>
      <c r="FU150" s="342" t="str">
        <f>""</f>
        <v/>
      </c>
      <c r="FV150" s="67" t="str">
        <f>Valintaohjelma!$I26</f>
        <v>-</v>
      </c>
      <c r="FY150" s="67" t="str">
        <f ca="1">Valintaohjelma!$C26</f>
        <v>0</v>
      </c>
      <c r="FZ150" s="67" t="str">
        <f ca="1">Valintaohjelma!$F26</f>
        <v/>
      </c>
      <c r="GA150" s="67" t="str">
        <f>""</f>
        <v/>
      </c>
      <c r="GB150" s="67" t="str">
        <f>Valintaohjelma!$I26</f>
        <v>-</v>
      </c>
      <c r="GE150" s="67" t="str">
        <f ca="1">Valintaohjelma!$C26</f>
        <v>0</v>
      </c>
      <c r="GF150" s="67" t="str">
        <f ca="1">Valintaohjelma!$F26</f>
        <v/>
      </c>
      <c r="GG150" s="67" t="str">
        <f>""</f>
        <v/>
      </c>
      <c r="GH150" s="67" t="str">
        <f>Valintaohjelma!$I26</f>
        <v>-</v>
      </c>
    </row>
    <row r="151" spans="1:190" ht="15.75" thickBot="1" x14ac:dyDescent="0.3">
      <c r="A151">
        <v>151</v>
      </c>
      <c r="B151" s="71">
        <v>0</v>
      </c>
      <c r="C151" s="240" t="str">
        <f t="shared" ca="1" si="22"/>
        <v>0</v>
      </c>
      <c r="D151" s="240" t="str">
        <f t="shared" ca="1" si="23"/>
        <v/>
      </c>
      <c r="E151" s="240" t="str">
        <f t="shared" ca="1" si="24"/>
        <v/>
      </c>
      <c r="F151" s="240" t="str">
        <f t="shared" ca="1" si="25"/>
        <v>-</v>
      </c>
      <c r="G151" s="47">
        <f ca="1">INDEX($I$2:$FN$2,ROWS(G$2:G151))</f>
        <v>0</v>
      </c>
      <c r="H151">
        <v>0</v>
      </c>
      <c r="I151">
        <f ca="1">IF(AND($B151&gt;0,SUM(I$3:I150)=0,SUM($H151:H151)=0),$B151,0)</f>
        <v>0</v>
      </c>
      <c r="J151">
        <f ca="1">IF(AND($B151&gt;0,SUM(J$3:J150)=0,SUM($H151:I151)=0),$B151,0)</f>
        <v>0</v>
      </c>
      <c r="K151">
        <f ca="1">IF(AND($B151&gt;0,SUM(K$3:K150)=0,SUM($H151:J151)=0),$B151,0)</f>
        <v>0</v>
      </c>
      <c r="L151">
        <f ca="1">IF(AND($B151&gt;0,SUM(L$3:L150)=0,SUM($H151:K151)=0),$B151,0)</f>
        <v>0</v>
      </c>
      <c r="M151">
        <f ca="1">IF(AND($B151&gt;0,SUM(M$3:M150)=0,SUM($H151:L151)=0),$B151,0)</f>
        <v>0</v>
      </c>
      <c r="N151">
        <f ca="1">IF(AND($B151&gt;0,SUM(N$3:N150)=0,SUM($H151:M151)=0),$B151,0)</f>
        <v>0</v>
      </c>
      <c r="O151">
        <f ca="1">IF(AND($B151&gt;0,SUM(O$3:O150)=0,SUM($H151:N151)=0),$B151,0)</f>
        <v>0</v>
      </c>
      <c r="P151">
        <f ca="1">IF(AND($B151&gt;0,SUM(P$3:P150)=0,SUM($H151:O151)=0),$B151,0)</f>
        <v>0</v>
      </c>
      <c r="Q151">
        <f ca="1">IF(AND($B151&gt;0,SUM(Q$3:Q150)=0,SUM($H151:P151)=0),$B151,0)</f>
        <v>0</v>
      </c>
      <c r="R151">
        <f ca="1">IF(AND($B151&gt;0,SUM(R$3:R150)=0,SUM($H151:Q151)=0),$B151,0)</f>
        <v>0</v>
      </c>
      <c r="S151">
        <f ca="1">IF(AND($B151&gt;0,SUM(S$3:S150)=0,SUM($H151:R151)=0),$B151,0)</f>
        <v>0</v>
      </c>
      <c r="T151">
        <f ca="1">IF(AND($B151&gt;0,SUM(T$3:T150)=0,SUM($H151:S151)=0),$B151,0)</f>
        <v>0</v>
      </c>
      <c r="U151">
        <f ca="1">IF(AND($B151&gt;0,SUM(U$3:U150)=0,SUM($H151:T151)=0),$B151,0)</f>
        <v>0</v>
      </c>
      <c r="V151">
        <f ca="1">IF(AND($B151&gt;0,SUM(V$3:V150)=0,SUM($H151:U151)=0),$B151,0)</f>
        <v>0</v>
      </c>
      <c r="W151">
        <f ca="1">IF(AND($B151&gt;0,SUM(W$3:W150)=0,SUM($H151:V151)=0),$B151,0)</f>
        <v>0</v>
      </c>
      <c r="X151">
        <f ca="1">IF(AND($B151&gt;0,SUM(X$3:X150)=0,SUM($H151:W151)=0),$B151,0)</f>
        <v>0</v>
      </c>
      <c r="Y151">
        <f ca="1">IF(AND($B151&gt;0,SUM(Y$3:Y150)=0,SUM($H151:X151)=0),$B151,0)</f>
        <v>0</v>
      </c>
      <c r="Z151">
        <f ca="1">IF(AND($B151&gt;0,SUM(Z$3:Z150)=0,SUM($H151:Y151)=0),$B151,0)</f>
        <v>0</v>
      </c>
      <c r="AA151">
        <f ca="1">IF(AND($B151&gt;0,SUM(AA$3:AA150)=0,SUM($H151:Z151)=0),$B151,0)</f>
        <v>0</v>
      </c>
      <c r="AB151">
        <f ca="1">IF(AND($B151&gt;0,SUM(AB$3:AB150)=0,SUM($H151:AA151)=0),$B151,0)</f>
        <v>0</v>
      </c>
      <c r="AC151">
        <f ca="1">IF(AND($B151&gt;0,SUM(AC$3:AC150)=0,SUM($H151:AB151)=0),$B151,0)</f>
        <v>0</v>
      </c>
      <c r="AD151">
        <f ca="1">IF(AND($B151&gt;0,SUM(AD$3:AD150)=0,SUM($H151:AC151)=0),$B151,0)</f>
        <v>0</v>
      </c>
      <c r="AE151">
        <f ca="1">IF(AND($B151&gt;0,SUM(AE$3:AE150)=0,SUM($H151:AD151)=0),$B151,0)</f>
        <v>0</v>
      </c>
      <c r="AF151">
        <f ca="1">IF(AND($B151&gt;0,SUM(AF$3:AF150)=0,SUM($H151:AE151)=0),$B151,0)</f>
        <v>0</v>
      </c>
      <c r="AG151">
        <f ca="1">IF(AND($B151&gt;0,SUM(AG$3:AG150)=0,SUM($H151:AF151)=0),$B151,0)</f>
        <v>0</v>
      </c>
      <c r="AH151">
        <f ca="1">IF(AND($B151&gt;0,SUM(AH$3:AH150)=0,SUM($H151:AG151)=0),$B151,0)</f>
        <v>0</v>
      </c>
      <c r="AI151">
        <f ca="1">IF(AND($B151&gt;0,SUM(AI$3:AI150)=0,SUM($H151:AH151)=0),$B151,0)</f>
        <v>0</v>
      </c>
      <c r="AJ151">
        <f ca="1">IF(AND($B151&gt;0,SUM(AJ$3:AJ150)=0,SUM($H151:AI151)=0),$B151,0)</f>
        <v>0</v>
      </c>
      <c r="AK151">
        <f ca="1">IF(AND($B151&gt;0,SUM(AK$3:AK150)=0,SUM($H151:AJ151)=0),$B151,0)</f>
        <v>0</v>
      </c>
      <c r="AL151">
        <f ca="1">IF(AND($B151&gt;0,SUM(AL$3:AL150)=0,SUM($H151:AK151)=0),$B151,0)</f>
        <v>0</v>
      </c>
      <c r="AM151">
        <f ca="1">IF(AND($B151&gt;0,SUM(AM$3:AM150)=0,SUM($H151:AL151)=0),$B151,0)</f>
        <v>0</v>
      </c>
      <c r="AN151">
        <f ca="1">IF(AND($B151&gt;0,SUM(AN$3:AN150)=0,SUM($H151:AM151)=0),$B151,0)</f>
        <v>0</v>
      </c>
      <c r="AO151">
        <f ca="1">IF(AND($B151&gt;0,SUM(AO$3:AO150)=0,SUM($H151:AN151)=0),$B151,0)</f>
        <v>0</v>
      </c>
      <c r="AP151">
        <f ca="1">IF(AND($B151&gt;0,SUM(AP$3:AP150)=0,SUM($H151:AO151)=0),$B151,0)</f>
        <v>0</v>
      </c>
      <c r="AQ151">
        <f ca="1">IF(AND($B151&gt;0,SUM(AQ$3:AQ150)=0,SUM($H151:AP151)=0),$B151,0)</f>
        <v>0</v>
      </c>
      <c r="AR151">
        <f ca="1">IF(AND($B151&gt;0,SUM(AR$3:AR150)=0,SUM($H151:AQ151)=0),$B151,0)</f>
        <v>0</v>
      </c>
      <c r="AS151">
        <f ca="1">IF(AND($B151&gt;0,SUM(AS$3:AS150)=0,SUM($H151:AR151)=0),$B151,0)</f>
        <v>0</v>
      </c>
      <c r="AT151">
        <f ca="1">IF(AND($B151&gt;0,SUM(AT$3:AT150)=0,SUM($H151:AS151)=0),$B151,0)</f>
        <v>0</v>
      </c>
      <c r="AU151">
        <f ca="1">IF(AND($B151&gt;0,SUM(AU$3:AU150)=0,SUM($H151:AT151)=0),$B151,0)</f>
        <v>0</v>
      </c>
      <c r="AV151">
        <f ca="1">IF(AND($B151&gt;0,SUM(AV$3:AV150)=0,SUM($H151:AU151)=0),$B151,0)</f>
        <v>0</v>
      </c>
      <c r="AW151">
        <f ca="1">IF(AND($B151&gt;0,SUM(AW$3:AW150)=0,SUM($H151:AV151)=0),$B151,0)</f>
        <v>0</v>
      </c>
      <c r="AX151">
        <f ca="1">IF(AND($B151&gt;0,SUM(AX$3:AX150)=0,SUM($H151:AW151)=0),$B151,0)</f>
        <v>0</v>
      </c>
      <c r="AY151">
        <f ca="1">IF(AND($B151&gt;0,SUM(AY$3:AY150)=0,SUM($H151:AX151)=0),$B151,0)</f>
        <v>0</v>
      </c>
      <c r="AZ151">
        <f ca="1">IF(AND($B151&gt;0,SUM(AZ$3:AZ150)=0,SUM($H151:AY151)=0),$B151,0)</f>
        <v>0</v>
      </c>
      <c r="BA151">
        <f ca="1">IF(AND($B151&gt;0,SUM(BA$3:BA150)=0,SUM($H151:AZ151)=0),$B151,0)</f>
        <v>0</v>
      </c>
      <c r="BB151">
        <f ca="1">IF(AND($B151&gt;0,SUM(BB$3:BB150)=0,SUM($H151:BA151)=0),$B151,0)</f>
        <v>0</v>
      </c>
      <c r="BC151">
        <f ca="1">IF(AND($B151&gt;0,SUM(BC$3:BC150)=0,SUM($H151:BB151)=0),$B151,0)</f>
        <v>0</v>
      </c>
      <c r="BD151">
        <f ca="1">IF(AND($B151&gt;0,SUM(BD$3:BD150)=0,SUM($H151:BC151)=0),$B151,0)</f>
        <v>0</v>
      </c>
      <c r="BE151">
        <f ca="1">IF(AND($B151&gt;0,SUM(BE$3:BE150)=0,SUM($H151:BD151)=0),$B151,0)</f>
        <v>0</v>
      </c>
      <c r="BF151">
        <f ca="1">IF(AND($B151&gt;0,SUM(BF$3:BF150)=0,SUM($H151:BE151)=0),$B151,0)</f>
        <v>0</v>
      </c>
      <c r="BG151">
        <f ca="1">IF(AND($B151&gt;0,SUM(BG$3:BG150)=0,SUM($H151:BF151)=0),$B151,0)</f>
        <v>0</v>
      </c>
      <c r="BH151">
        <f ca="1">IF(AND($B151&gt;0,SUM(BH$3:BH150)=0,SUM($H151:BG151)=0),$B151,0)</f>
        <v>0</v>
      </c>
      <c r="BI151">
        <f ca="1">IF(AND($B151&gt;0,SUM(BI$3:BI150)=0,SUM($H151:BH151)=0),$B151,0)</f>
        <v>0</v>
      </c>
      <c r="BJ151">
        <f ca="1">IF(AND($B151&gt;0,SUM(BJ$3:BJ150)=0,SUM($H151:BI151)=0),$B151,0)</f>
        <v>0</v>
      </c>
      <c r="BK151">
        <f ca="1">IF(AND($B151&gt;0,SUM(BK$3:BK150)=0,SUM($H151:BJ151)=0),$B151,0)</f>
        <v>0</v>
      </c>
      <c r="BL151">
        <f ca="1">IF(AND($B151&gt;0,SUM(BL$3:BL150)=0,SUM($H151:BK151)=0),$B151,0)</f>
        <v>0</v>
      </c>
      <c r="BM151">
        <f ca="1">IF(AND($B151&gt;0,SUM(BM$3:BM150)=0,SUM($H151:BL151)=0),$B151,0)</f>
        <v>0</v>
      </c>
      <c r="BN151">
        <f ca="1">IF(AND($B151&gt;0,SUM(BN$3:BN150)=0,SUM($H151:BM151)=0),$B151,0)</f>
        <v>0</v>
      </c>
      <c r="BO151">
        <f ca="1">IF(AND($B151&gt;0,SUM(BO$3:BO150)=0,SUM($H151:BN151)=0),$B151,0)</f>
        <v>0</v>
      </c>
      <c r="BP151">
        <f ca="1">IF(AND($B151&gt;0,SUM(BP$3:BP150)=0,SUM($H151:BO151)=0),$B151,0)</f>
        <v>0</v>
      </c>
      <c r="BQ151">
        <f ca="1">IF(AND($B151&gt;0,SUM(BQ$3:BQ150)=0,SUM($H151:BP151)=0),$B151,0)</f>
        <v>0</v>
      </c>
      <c r="BR151">
        <f ca="1">IF(AND($B151&gt;0,SUM(BR$3:BR150)=0,SUM($H151:BQ151)=0),$B151,0)</f>
        <v>0</v>
      </c>
      <c r="BS151">
        <f ca="1">IF(AND($B151&gt;0,SUM(BS$3:BS150)=0,SUM($H151:BR151)=0),$B151,0)</f>
        <v>0</v>
      </c>
      <c r="BT151">
        <f ca="1">IF(AND($B151&gt;0,SUM(BT$3:BT150)=0,SUM($H151:BS151)=0),$B151,0)</f>
        <v>0</v>
      </c>
      <c r="BU151">
        <f ca="1">IF(AND($B151&gt;0,SUM(BU$3:BU150)=0,SUM($H151:BT151)=0),$B151,0)</f>
        <v>0</v>
      </c>
      <c r="BV151">
        <f ca="1">IF(AND($B151&gt;0,SUM(BV$3:BV150)=0,SUM($H151:BU151)=0),$B151,0)</f>
        <v>0</v>
      </c>
      <c r="BW151">
        <f ca="1">IF(AND($B151&gt;0,SUM(BW$3:BW150)=0,SUM($H151:BV151)=0),$B151,0)</f>
        <v>0</v>
      </c>
      <c r="BX151">
        <f ca="1">IF(AND($B151&gt;0,SUM(BX$3:BX150)=0,SUM($H151:BW151)=0),$B151,0)</f>
        <v>0</v>
      </c>
      <c r="BY151">
        <f ca="1">IF(AND($B151&gt;0,SUM(BY$3:BY150)=0,SUM($H151:BX151)=0),$B151,0)</f>
        <v>0</v>
      </c>
      <c r="BZ151">
        <f ca="1">IF(AND($B151&gt;0,SUM(BZ$3:BZ150)=0,SUM($H151:BY151)=0),$B151,0)</f>
        <v>0</v>
      </c>
      <c r="CA151">
        <f ca="1">IF(AND($B151&gt;0,SUM(CA$3:CA150)=0,SUM($H151:BZ151)=0),$B151,0)</f>
        <v>0</v>
      </c>
      <c r="CB151">
        <f ca="1">IF(AND($B151&gt;0,SUM(CB$3:CB150)=0,SUM($H151:CA151)=0),$B151,0)</f>
        <v>0</v>
      </c>
      <c r="CC151">
        <f ca="1">IF(AND($B151&gt;0,SUM(CC$3:CC150)=0,SUM($H151:CB151)=0),$B151,0)</f>
        <v>0</v>
      </c>
      <c r="CD151">
        <f ca="1">IF(AND($B151&gt;0,SUM(CD$3:CD150)=0,SUM($H151:CC151)=0),$B151,0)</f>
        <v>0</v>
      </c>
      <c r="CE151">
        <f ca="1">IF(AND($B151&gt;0,SUM(CE$3:CE150)=0,SUM($H151:CD151)=0),$B151,0)</f>
        <v>0</v>
      </c>
      <c r="CF151">
        <f ca="1">IF(AND($B151&gt;0,SUM(CF$3:CF150)=0,SUM($H151:CE151)=0),$B151,0)</f>
        <v>0</v>
      </c>
      <c r="CG151">
        <f ca="1">IF(AND($B151&gt;0,SUM(CG$3:CG150)=0,SUM($H151:CF151)=0),$B151,0)</f>
        <v>0</v>
      </c>
      <c r="CH151">
        <f ca="1">IF(AND($B151&gt;0,SUM(CH$3:CH150)=0,SUM($H151:CG151)=0),$B151,0)</f>
        <v>0</v>
      </c>
      <c r="CI151">
        <f ca="1">IF(AND($B151&gt;0,SUM(CI$3:CI150)=0,SUM($H151:CH151)=0),$B151,0)</f>
        <v>0</v>
      </c>
      <c r="CJ151">
        <f ca="1">IF(AND($B151&gt;0,SUM(CJ$3:CJ150)=0,SUM($H151:CI151)=0),$B151,0)</f>
        <v>0</v>
      </c>
      <c r="CK151">
        <f ca="1">IF(AND($B151&gt;0,SUM(CK$3:CK150)=0,SUM($H151:CJ151)=0),$B151,0)</f>
        <v>0</v>
      </c>
      <c r="CL151">
        <f ca="1">IF(AND($B151&gt;0,SUM(CL$3:CL150)=0,SUM($H151:CK151)=0),$B151,0)</f>
        <v>0</v>
      </c>
      <c r="CM151">
        <f ca="1">IF(AND($B151&gt;0,SUM(CM$3:CM150)=0,SUM($H151:CL151)=0),$B151,0)</f>
        <v>0</v>
      </c>
      <c r="CN151">
        <f ca="1">IF(AND($B151&gt;0,SUM(CN$3:CN150)=0,SUM($H151:CM151)=0),$B151,0)</f>
        <v>0</v>
      </c>
      <c r="CO151">
        <f ca="1">IF(AND($B151&gt;0,SUM(CO$3:CO150)=0,SUM($H151:CN151)=0),$B151,0)</f>
        <v>0</v>
      </c>
      <c r="CP151">
        <f ca="1">IF(AND($B151&gt;0,SUM(CP$3:CP150)=0,SUM($H151:CO151)=0),$B151,0)</f>
        <v>0</v>
      </c>
      <c r="CQ151">
        <f ca="1">IF(AND($B151&gt;0,SUM(CQ$3:CQ150)=0,SUM($H151:CP151)=0),$B151,0)</f>
        <v>0</v>
      </c>
      <c r="CR151">
        <f ca="1">IF(AND($B151&gt;0,SUM(CR$3:CR150)=0,SUM($H151:CQ151)=0),$B151,0)</f>
        <v>0</v>
      </c>
      <c r="CS151">
        <f ca="1">IF(AND($B151&gt;0,SUM(CS$3:CS150)=0,SUM($H151:CR151)=0),$B151,0)</f>
        <v>0</v>
      </c>
      <c r="CT151">
        <f ca="1">IF(AND($B151&gt;0,SUM(CT$3:CT150)=0,SUM($H151:CS151)=0),$B151,0)</f>
        <v>0</v>
      </c>
      <c r="CU151">
        <f ca="1">IF(AND($B151&gt;0,SUM(CU$3:CU150)=0,SUM($H151:CT151)=0),$B151,0)</f>
        <v>0</v>
      </c>
      <c r="CV151">
        <f ca="1">IF(AND($B151&gt;0,SUM(CV$3:CV150)=0,SUM($H151:CU151)=0),$B151,0)</f>
        <v>0</v>
      </c>
      <c r="CW151">
        <f ca="1">IF(AND($B151&gt;0,SUM(CW$3:CW150)=0,SUM($H151:CV151)=0),$B151,0)</f>
        <v>0</v>
      </c>
      <c r="CX151">
        <f ca="1">IF(AND($B151&gt;0,SUM(CX$3:CX150)=0,SUM($H151:CW151)=0),$B151,0)</f>
        <v>0</v>
      </c>
      <c r="CY151">
        <f ca="1">IF(AND($B151&gt;0,SUM(CY$3:CY150)=0,SUM($H151:CX151)=0),$B151,0)</f>
        <v>0</v>
      </c>
      <c r="CZ151">
        <f ca="1">IF(AND($B151&gt;0,SUM(CZ$3:CZ150)=0,SUM($H151:CY151)=0),$B151,0)</f>
        <v>0</v>
      </c>
      <c r="DA151">
        <f ca="1">IF(AND($B151&gt;0,SUM(DA$3:DA150)=0,SUM($H151:CZ151)=0),$B151,0)</f>
        <v>0</v>
      </c>
      <c r="DB151">
        <f ca="1">IF(AND($B151&gt;0,SUM(DB$3:DB150)=0,SUM($H151:DA151)=0),$B151,0)</f>
        <v>0</v>
      </c>
      <c r="DC151">
        <f ca="1">IF(AND($B151&gt;0,SUM(DC$3:DC150)=0,SUM($H151:DB151)=0),$B151,0)</f>
        <v>0</v>
      </c>
      <c r="DD151">
        <f ca="1">IF(AND($B151&gt;0,SUM(DD$3:DD150)=0,SUM($H151:DC151)=0),$B151,0)</f>
        <v>0</v>
      </c>
      <c r="DE151">
        <f ca="1">IF(AND($B151&gt;0,SUM(DE$3:DE150)=0,SUM($H151:DD151)=0),$B151,0)</f>
        <v>0</v>
      </c>
      <c r="DF151">
        <f ca="1">IF(AND($B151&gt;0,SUM(DF$3:DF150)=0,SUM($H151:DE151)=0),$B151,0)</f>
        <v>0</v>
      </c>
      <c r="DG151">
        <f ca="1">IF(AND($B151&gt;0,SUM(DG$3:DG150)=0,SUM($H151:DF151)=0),$B151,0)</f>
        <v>0</v>
      </c>
      <c r="DH151">
        <f ca="1">IF(AND($B151&gt;0,SUM(DH$3:DH150)=0,SUM($H151:DG151)=0),$B151,0)</f>
        <v>0</v>
      </c>
      <c r="DI151">
        <f ca="1">IF(AND($B151&gt;0,SUM(DI$3:DI150)=0,SUM($H151:DH151)=0),$B151,0)</f>
        <v>0</v>
      </c>
      <c r="DJ151">
        <f ca="1">IF(AND($B151&gt;0,SUM(DJ$3:DJ150)=0,SUM($H151:DI151)=0),$B151,0)</f>
        <v>0</v>
      </c>
      <c r="DK151">
        <f ca="1">IF(AND($B151&gt;0,SUM(DK$3:DK150)=0,SUM($H151:DJ151)=0),$B151,0)</f>
        <v>0</v>
      </c>
      <c r="DL151">
        <f ca="1">IF(AND($B151&gt;0,SUM(DL$3:DL150)=0,SUM($H151:DK151)=0),$B151,0)</f>
        <v>0</v>
      </c>
      <c r="DM151">
        <f ca="1">IF(AND($B151&gt;0,SUM(DM$3:DM150)=0,SUM($H151:DL151)=0),$B151,0)</f>
        <v>0</v>
      </c>
      <c r="DN151">
        <f ca="1">IF(AND($B151&gt;0,SUM(DN$3:DN150)=0,SUM($H151:DM151)=0),$B151,0)</f>
        <v>0</v>
      </c>
      <c r="DO151">
        <f ca="1">IF(AND($B151&gt;0,SUM(DO$3:DO150)=0,SUM($H151:DN151)=0),$B151,0)</f>
        <v>0</v>
      </c>
      <c r="DP151">
        <f ca="1">IF(AND($B151&gt;0,SUM(DP$3:DP150)=0,SUM($H151:DO151)=0),$B151,0)</f>
        <v>0</v>
      </c>
      <c r="DQ151">
        <f ca="1">IF(AND($B151&gt;0,SUM(DQ$3:DQ150)=0,SUM($H151:DP151)=0),$B151,0)</f>
        <v>0</v>
      </c>
      <c r="DR151">
        <f ca="1">IF(AND($B151&gt;0,SUM(DR$3:DR150)=0,SUM($H151:DQ151)=0),$B151,0)</f>
        <v>0</v>
      </c>
      <c r="DS151">
        <f ca="1">IF(AND($B151&gt;0,SUM(DS$3:DS150)=0,SUM($H151:DR151)=0),$B151,0)</f>
        <v>0</v>
      </c>
      <c r="DT151">
        <f ca="1">IF(AND($B151&gt;0,SUM(DT$3:DT150)=0,SUM($H151:DS151)=0),$B151,0)</f>
        <v>0</v>
      </c>
      <c r="DU151">
        <f ca="1">IF(AND($B151&gt;0,SUM(DU$3:DU150)=0,SUM($H151:DT151)=0),$B151,0)</f>
        <v>0</v>
      </c>
      <c r="DV151">
        <f ca="1">IF(AND($B151&gt;0,SUM(DV$3:DV150)=0,SUM($H151:DU151)=0),$B151,0)</f>
        <v>0</v>
      </c>
      <c r="DW151">
        <f ca="1">IF(AND($B151&gt;0,SUM(DW$3:DW150)=0,SUM($H151:DV151)=0),$B151,0)</f>
        <v>0</v>
      </c>
      <c r="DX151">
        <f ca="1">IF(AND($B151&gt;0,SUM(DX$3:DX150)=0,SUM($H151:DW151)=0),$B151,0)</f>
        <v>0</v>
      </c>
      <c r="DY151">
        <f ca="1">IF(AND($B151&gt;0,SUM(DY$3:DY150)=0,SUM($H151:DX151)=0),$B151,0)</f>
        <v>0</v>
      </c>
      <c r="DZ151">
        <f ca="1">IF(AND($B151&gt;0,SUM(DZ$3:DZ150)=0,SUM($H151:DY151)=0),$B151,0)</f>
        <v>0</v>
      </c>
      <c r="EA151">
        <f ca="1">IF(AND($B151&gt;0,SUM(EA$3:EA150)=0,SUM($H151:DZ151)=0),$B151,0)</f>
        <v>0</v>
      </c>
      <c r="EB151">
        <f ca="1">IF(AND($B151&gt;0,SUM(EB$3:EB150)=0,SUM($H151:EA151)=0),$B151,0)</f>
        <v>0</v>
      </c>
      <c r="EC151">
        <f ca="1">IF(AND($B151&gt;0,SUM(EC$3:EC150)=0,SUM($H151:EB151)=0),$B151,0)</f>
        <v>0</v>
      </c>
      <c r="ED151">
        <f ca="1">IF(AND($B151&gt;0,SUM(ED$3:ED150)=0,SUM($H151:EC151)=0),$B151,0)</f>
        <v>0</v>
      </c>
      <c r="EE151">
        <f ca="1">IF(AND($B151&gt;0,SUM(EE$3:EE150)=0,SUM($H151:ED151)=0),$B151,0)</f>
        <v>0</v>
      </c>
      <c r="EF151">
        <f ca="1">IF(AND($B151&gt;0,SUM(EF$3:EF150)=0,SUM($H151:EE151)=0),$B151,0)</f>
        <v>0</v>
      </c>
      <c r="EG151">
        <f ca="1">IF(AND($B151&gt;0,SUM(EG$3:EG150)=0,SUM($H151:EF151)=0),$B151,0)</f>
        <v>0</v>
      </c>
      <c r="EH151">
        <f ca="1">IF(AND($B151&gt;0,SUM(EH$3:EH150)=0,SUM($H151:EG151)=0),$B151,0)</f>
        <v>0</v>
      </c>
      <c r="EI151">
        <f ca="1">IF(AND($B151&gt;0,SUM(EI$3:EI150)=0,SUM($H151:EH151)=0),$B151,0)</f>
        <v>0</v>
      </c>
      <c r="EJ151">
        <f ca="1">IF(AND($B151&gt;0,SUM(EJ$3:EJ150)=0,SUM($H151:EI151)=0),$B151,0)</f>
        <v>0</v>
      </c>
      <c r="EK151">
        <f ca="1">IF(AND($B151&gt;0,SUM(EK$3:EK150)=0,SUM($H151:EJ151)=0),$B151,0)</f>
        <v>0</v>
      </c>
      <c r="EL151">
        <f ca="1">IF(AND($B151&gt;0,SUM(EL$3:EL150)=0,SUM($H151:EK151)=0),$B151,0)</f>
        <v>0</v>
      </c>
      <c r="EM151">
        <f ca="1">IF(AND($B151&gt;0,SUM(EM$3:EM150)=0,SUM($H151:EL151)=0),$B151,0)</f>
        <v>0</v>
      </c>
      <c r="EN151">
        <f ca="1">IF(AND($B151&gt;0,SUM(EN$3:EN150)=0,SUM($H151:EM151)=0),$B151,0)</f>
        <v>0</v>
      </c>
      <c r="EO151">
        <f ca="1">IF(AND($B151&gt;0,SUM(EO$3:EO150)=0,SUM($H151:EN151)=0),$B151,0)</f>
        <v>0</v>
      </c>
      <c r="EP151">
        <f ca="1">IF(AND($B151&gt;0,SUM(EP$3:EP150)=0,SUM($H151:EO151)=0),$B151,0)</f>
        <v>0</v>
      </c>
      <c r="EQ151">
        <f ca="1">IF(AND($B151&gt;0,SUM(EQ$3:EQ150)=0,SUM($H151:EP151)=0),$B151,0)</f>
        <v>0</v>
      </c>
      <c r="ER151">
        <f ca="1">IF(AND($B151&gt;0,SUM(ER$3:ER150)=0,SUM($H151:EQ151)=0),$B151,0)</f>
        <v>0</v>
      </c>
      <c r="ES151">
        <f ca="1">IF(AND($B151&gt;0,SUM(ES$3:ES150)=0,SUM($H151:ER151)=0),$B151,0)</f>
        <v>0</v>
      </c>
      <c r="ET151">
        <f ca="1">IF(AND($B151&gt;0,SUM(ET$3:ET150)=0,SUM($H151:ES151)=0),$B151,0)</f>
        <v>0</v>
      </c>
      <c r="EU151">
        <f ca="1">IF(AND($B151&gt;0,SUM(EU$3:EU150)=0,SUM($H151:ET151)=0),$B151,0)</f>
        <v>0</v>
      </c>
      <c r="EV151">
        <f ca="1">IF(AND($B151&gt;0,SUM(EV$3:EV150)=0,SUM($H151:EU151)=0),$B151,0)</f>
        <v>0</v>
      </c>
      <c r="EW151">
        <f ca="1">IF(AND($B151&gt;0,SUM(EW$3:EW150)=0,SUM($H151:EV151)=0),$B151,0)</f>
        <v>0</v>
      </c>
      <c r="EX151">
        <f ca="1">IF(AND($B151&gt;0,SUM(EX$3:EX150)=0,SUM($H151:EW151)=0),$B151,0)</f>
        <v>0</v>
      </c>
      <c r="EY151">
        <f ca="1">IF(AND($B151&gt;0,SUM(EY$3:EY150)=0,SUM($H151:EX151)=0),$B151,0)</f>
        <v>0</v>
      </c>
      <c r="EZ151">
        <f ca="1">IF(AND($B151&gt;0,SUM(EZ$3:EZ150)=0,SUM($H151:EY151)=0),$B151,0)</f>
        <v>0</v>
      </c>
      <c r="FA151">
        <f ca="1">IF(AND($B151&gt;0,SUM(FA$3:FA150)=0,SUM($H151:EZ151)=0),$B151,0)</f>
        <v>0</v>
      </c>
      <c r="FB151">
        <f ca="1">IF(AND($B151&gt;0,SUM(FB$3:FB150)=0,SUM($H151:FA151)=0),$B151,0)</f>
        <v>0</v>
      </c>
      <c r="FC151">
        <f ca="1">IF(AND($B151&gt;0,SUM(FC$3:FC150)=0,SUM($H151:FB151)=0),$B151,0)</f>
        <v>0</v>
      </c>
      <c r="FD151">
        <f ca="1">IF(AND($B151&gt;0,SUM(FD$3:FD150)=0,SUM($H151:FC151)=0),$B151,0)</f>
        <v>0</v>
      </c>
      <c r="FE151">
        <f ca="1">IF(AND($B151&gt;0,SUM(FE$3:FE150)=0,SUM($H151:FD151)=0),$B151,0)</f>
        <v>0</v>
      </c>
      <c r="FF151">
        <f ca="1">IF(AND($B151&gt;0,SUM(FF$3:FF150)=0,SUM($H151:FE151)=0),$B151,0)</f>
        <v>0</v>
      </c>
      <c r="FG151">
        <f ca="1">IF(AND($B151&gt;0,SUM(FG$3:FG150)=0,SUM($H151:FF151)=0),$B151,0)</f>
        <v>0</v>
      </c>
      <c r="FH151">
        <f ca="1">IF(AND($B151&gt;0,SUM(FH$3:FH150)=0,SUM($H151:FG151)=0),$B151,0)</f>
        <v>0</v>
      </c>
      <c r="FI151">
        <f ca="1">IF(AND($B151&gt;0,SUM(FI$3:FI150)=0,SUM($H151:FH151)=0),$B151,0)</f>
        <v>0</v>
      </c>
      <c r="FJ151">
        <f ca="1">IF(AND($B151&gt;0,SUM(FJ$3:FJ150)=0,SUM($H151:FI151)=0),$B151,0)</f>
        <v>0</v>
      </c>
      <c r="FK151">
        <f ca="1">IF(AND($B151&gt;0,SUM(FK$3:FK150)=0,SUM($H151:FJ151)=0),$B151,0)</f>
        <v>0</v>
      </c>
      <c r="FL151">
        <f ca="1">IF(AND($B151&gt;0,SUM(FL$3:FL150)=0,SUM($H151:FK151)=0),$B151,0)</f>
        <v>0</v>
      </c>
      <c r="FM151">
        <f ca="1">IF(AND($B151&gt;0,SUM(FM$3:FM150)=0,SUM($H151:FL151)=0),$B151,0)</f>
        <v>0</v>
      </c>
      <c r="FN151">
        <f ca="1">IF(AND($B151&gt;0,SUM(FN$3:FN150)=0,SUM($H151:FM151)=0),$B151,0)</f>
        <v>0</v>
      </c>
      <c r="FS151" s="67" t="str">
        <f ca="1">Valintaohjelma!$C27</f>
        <v>0</v>
      </c>
      <c r="FT151" s="67" t="str">
        <f ca="1">Valintaohjelma!$F27</f>
        <v/>
      </c>
      <c r="FU151" s="342" t="str">
        <f>""</f>
        <v/>
      </c>
      <c r="FV151" s="67" t="str">
        <f>Valintaohjelma!$I27</f>
        <v>-</v>
      </c>
      <c r="FY151" s="67" t="str">
        <f ca="1">Valintaohjelma!$C27</f>
        <v>0</v>
      </c>
      <c r="FZ151" s="67" t="str">
        <f ca="1">Valintaohjelma!$F27</f>
        <v/>
      </c>
      <c r="GA151" s="67" t="str">
        <f>""</f>
        <v/>
      </c>
      <c r="GB151" s="67" t="str">
        <f>Valintaohjelma!$I27</f>
        <v>-</v>
      </c>
      <c r="GE151" s="67" t="str">
        <f ca="1">Valintaohjelma!$C27</f>
        <v>0</v>
      </c>
      <c r="GF151" s="67" t="str">
        <f ca="1">Valintaohjelma!$F27</f>
        <v/>
      </c>
      <c r="GG151" s="67" t="str">
        <f>""</f>
        <v/>
      </c>
      <c r="GH151" s="67" t="str">
        <f>Valintaohjelma!$I27</f>
        <v>-</v>
      </c>
    </row>
    <row r="152" spans="1:190" ht="15.75" thickBot="1" x14ac:dyDescent="0.3">
      <c r="A152">
        <v>152</v>
      </c>
      <c r="B152" s="71">
        <v>0</v>
      </c>
      <c r="C152" s="240" t="str">
        <f t="shared" ca="1" si="22"/>
        <v>0</v>
      </c>
      <c r="D152" s="240" t="str">
        <f t="shared" ca="1" si="23"/>
        <v/>
      </c>
      <c r="E152" s="240" t="str">
        <f t="shared" ca="1" si="24"/>
        <v/>
      </c>
      <c r="F152" s="240" t="str">
        <f t="shared" ca="1" si="25"/>
        <v>-</v>
      </c>
      <c r="G152" s="47">
        <f ca="1">INDEX($I$2:$FN$2,ROWS(G$2:G152))</f>
        <v>0</v>
      </c>
      <c r="H152">
        <v>0</v>
      </c>
      <c r="I152">
        <f ca="1">IF(AND($B152&gt;0,SUM(I$3:I151)=0,SUM($H152:H152)=0),$B152,0)</f>
        <v>0</v>
      </c>
      <c r="J152">
        <f ca="1">IF(AND($B152&gt;0,SUM(J$3:J151)=0,SUM($H152:I152)=0),$B152,0)</f>
        <v>0</v>
      </c>
      <c r="K152">
        <f ca="1">IF(AND($B152&gt;0,SUM(K$3:K151)=0,SUM($H152:J152)=0),$B152,0)</f>
        <v>0</v>
      </c>
      <c r="L152">
        <f ca="1">IF(AND($B152&gt;0,SUM(L$3:L151)=0,SUM($H152:K152)=0),$B152,0)</f>
        <v>0</v>
      </c>
      <c r="M152">
        <f ca="1">IF(AND($B152&gt;0,SUM(M$3:M151)=0,SUM($H152:L152)=0),$B152,0)</f>
        <v>0</v>
      </c>
      <c r="N152">
        <f ca="1">IF(AND($B152&gt;0,SUM(N$3:N151)=0,SUM($H152:M152)=0),$B152,0)</f>
        <v>0</v>
      </c>
      <c r="O152">
        <f ca="1">IF(AND($B152&gt;0,SUM(O$3:O151)=0,SUM($H152:N152)=0),$B152,0)</f>
        <v>0</v>
      </c>
      <c r="P152">
        <f ca="1">IF(AND($B152&gt;0,SUM(P$3:P151)=0,SUM($H152:O152)=0),$B152,0)</f>
        <v>0</v>
      </c>
      <c r="Q152">
        <f ca="1">IF(AND($B152&gt;0,SUM(Q$3:Q151)=0,SUM($H152:P152)=0),$B152,0)</f>
        <v>0</v>
      </c>
      <c r="R152">
        <f ca="1">IF(AND($B152&gt;0,SUM(R$3:R151)=0,SUM($H152:Q152)=0),$B152,0)</f>
        <v>0</v>
      </c>
      <c r="S152">
        <f ca="1">IF(AND($B152&gt;0,SUM(S$3:S151)=0,SUM($H152:R152)=0),$B152,0)</f>
        <v>0</v>
      </c>
      <c r="T152">
        <f ca="1">IF(AND($B152&gt;0,SUM(T$3:T151)=0,SUM($H152:S152)=0),$B152,0)</f>
        <v>0</v>
      </c>
      <c r="U152">
        <f ca="1">IF(AND($B152&gt;0,SUM(U$3:U151)=0,SUM($H152:T152)=0),$B152,0)</f>
        <v>0</v>
      </c>
      <c r="V152">
        <f ca="1">IF(AND($B152&gt;0,SUM(V$3:V151)=0,SUM($H152:U152)=0),$B152,0)</f>
        <v>0</v>
      </c>
      <c r="W152">
        <f ca="1">IF(AND($B152&gt;0,SUM(W$3:W151)=0,SUM($H152:V152)=0),$B152,0)</f>
        <v>0</v>
      </c>
      <c r="X152">
        <f ca="1">IF(AND($B152&gt;0,SUM(X$3:X151)=0,SUM($H152:W152)=0),$B152,0)</f>
        <v>0</v>
      </c>
      <c r="Y152">
        <f ca="1">IF(AND($B152&gt;0,SUM(Y$3:Y151)=0,SUM($H152:X152)=0),$B152,0)</f>
        <v>0</v>
      </c>
      <c r="Z152">
        <f ca="1">IF(AND($B152&gt;0,SUM(Z$3:Z151)=0,SUM($H152:Y152)=0),$B152,0)</f>
        <v>0</v>
      </c>
      <c r="AA152">
        <f ca="1">IF(AND($B152&gt;0,SUM(AA$3:AA151)=0,SUM($H152:Z152)=0),$B152,0)</f>
        <v>0</v>
      </c>
      <c r="AB152">
        <f ca="1">IF(AND($B152&gt;0,SUM(AB$3:AB151)=0,SUM($H152:AA152)=0),$B152,0)</f>
        <v>0</v>
      </c>
      <c r="AC152">
        <f ca="1">IF(AND($B152&gt;0,SUM(AC$3:AC151)=0,SUM($H152:AB152)=0),$B152,0)</f>
        <v>0</v>
      </c>
      <c r="AD152">
        <f ca="1">IF(AND($B152&gt;0,SUM(AD$3:AD151)=0,SUM($H152:AC152)=0),$B152,0)</f>
        <v>0</v>
      </c>
      <c r="AE152">
        <f ca="1">IF(AND($B152&gt;0,SUM(AE$3:AE151)=0,SUM($H152:AD152)=0),$B152,0)</f>
        <v>0</v>
      </c>
      <c r="AF152">
        <f ca="1">IF(AND($B152&gt;0,SUM(AF$3:AF151)=0,SUM($H152:AE152)=0),$B152,0)</f>
        <v>0</v>
      </c>
      <c r="AG152">
        <f ca="1">IF(AND($B152&gt;0,SUM(AG$3:AG151)=0,SUM($H152:AF152)=0),$B152,0)</f>
        <v>0</v>
      </c>
      <c r="AH152">
        <f ca="1">IF(AND($B152&gt;0,SUM(AH$3:AH151)=0,SUM($H152:AG152)=0),$B152,0)</f>
        <v>0</v>
      </c>
      <c r="AI152">
        <f ca="1">IF(AND($B152&gt;0,SUM(AI$3:AI151)=0,SUM($H152:AH152)=0),$B152,0)</f>
        <v>0</v>
      </c>
      <c r="AJ152">
        <f ca="1">IF(AND($B152&gt;0,SUM(AJ$3:AJ151)=0,SUM($H152:AI152)=0),$B152,0)</f>
        <v>0</v>
      </c>
      <c r="AK152">
        <f ca="1">IF(AND($B152&gt;0,SUM(AK$3:AK151)=0,SUM($H152:AJ152)=0),$B152,0)</f>
        <v>0</v>
      </c>
      <c r="AL152">
        <f ca="1">IF(AND($B152&gt;0,SUM(AL$3:AL151)=0,SUM($H152:AK152)=0),$B152,0)</f>
        <v>0</v>
      </c>
      <c r="AM152">
        <f ca="1">IF(AND($B152&gt;0,SUM(AM$3:AM151)=0,SUM($H152:AL152)=0),$B152,0)</f>
        <v>0</v>
      </c>
      <c r="AN152">
        <f ca="1">IF(AND($B152&gt;0,SUM(AN$3:AN151)=0,SUM($H152:AM152)=0),$B152,0)</f>
        <v>0</v>
      </c>
      <c r="AO152">
        <f ca="1">IF(AND($B152&gt;0,SUM(AO$3:AO151)=0,SUM($H152:AN152)=0),$B152,0)</f>
        <v>0</v>
      </c>
      <c r="AP152">
        <f ca="1">IF(AND($B152&gt;0,SUM(AP$3:AP151)=0,SUM($H152:AO152)=0),$B152,0)</f>
        <v>0</v>
      </c>
      <c r="AQ152">
        <f ca="1">IF(AND($B152&gt;0,SUM(AQ$3:AQ151)=0,SUM($H152:AP152)=0),$B152,0)</f>
        <v>0</v>
      </c>
      <c r="AR152">
        <f ca="1">IF(AND($B152&gt;0,SUM(AR$3:AR151)=0,SUM($H152:AQ152)=0),$B152,0)</f>
        <v>0</v>
      </c>
      <c r="AS152">
        <f ca="1">IF(AND($B152&gt;0,SUM(AS$3:AS151)=0,SUM($H152:AR152)=0),$B152,0)</f>
        <v>0</v>
      </c>
      <c r="AT152">
        <f ca="1">IF(AND($B152&gt;0,SUM(AT$3:AT151)=0,SUM($H152:AS152)=0),$B152,0)</f>
        <v>0</v>
      </c>
      <c r="AU152">
        <f ca="1">IF(AND($B152&gt;0,SUM(AU$3:AU151)=0,SUM($H152:AT152)=0),$B152,0)</f>
        <v>0</v>
      </c>
      <c r="AV152">
        <f ca="1">IF(AND($B152&gt;0,SUM(AV$3:AV151)=0,SUM($H152:AU152)=0),$B152,0)</f>
        <v>0</v>
      </c>
      <c r="AW152">
        <f ca="1">IF(AND($B152&gt;0,SUM(AW$3:AW151)=0,SUM($H152:AV152)=0),$B152,0)</f>
        <v>0</v>
      </c>
      <c r="AX152">
        <f ca="1">IF(AND($B152&gt;0,SUM(AX$3:AX151)=0,SUM($H152:AW152)=0),$B152,0)</f>
        <v>0</v>
      </c>
      <c r="AY152">
        <f ca="1">IF(AND($B152&gt;0,SUM(AY$3:AY151)=0,SUM($H152:AX152)=0),$B152,0)</f>
        <v>0</v>
      </c>
      <c r="AZ152">
        <f ca="1">IF(AND($B152&gt;0,SUM(AZ$3:AZ151)=0,SUM($H152:AY152)=0),$B152,0)</f>
        <v>0</v>
      </c>
      <c r="BA152">
        <f ca="1">IF(AND($B152&gt;0,SUM(BA$3:BA151)=0,SUM($H152:AZ152)=0),$B152,0)</f>
        <v>0</v>
      </c>
      <c r="BB152">
        <f ca="1">IF(AND($B152&gt;0,SUM(BB$3:BB151)=0,SUM($H152:BA152)=0),$B152,0)</f>
        <v>0</v>
      </c>
      <c r="BC152">
        <f ca="1">IF(AND($B152&gt;0,SUM(BC$3:BC151)=0,SUM($H152:BB152)=0),$B152,0)</f>
        <v>0</v>
      </c>
      <c r="BD152">
        <f ca="1">IF(AND($B152&gt;0,SUM(BD$3:BD151)=0,SUM($H152:BC152)=0),$B152,0)</f>
        <v>0</v>
      </c>
      <c r="BE152">
        <f ca="1">IF(AND($B152&gt;0,SUM(BE$3:BE151)=0,SUM($H152:BD152)=0),$B152,0)</f>
        <v>0</v>
      </c>
      <c r="BF152">
        <f ca="1">IF(AND($B152&gt;0,SUM(BF$3:BF151)=0,SUM($H152:BE152)=0),$B152,0)</f>
        <v>0</v>
      </c>
      <c r="BG152">
        <f ca="1">IF(AND($B152&gt;0,SUM(BG$3:BG151)=0,SUM($H152:BF152)=0),$B152,0)</f>
        <v>0</v>
      </c>
      <c r="BH152">
        <f ca="1">IF(AND($B152&gt;0,SUM(BH$3:BH151)=0,SUM($H152:BG152)=0),$B152,0)</f>
        <v>0</v>
      </c>
      <c r="BI152">
        <f ca="1">IF(AND($B152&gt;0,SUM(BI$3:BI151)=0,SUM($H152:BH152)=0),$B152,0)</f>
        <v>0</v>
      </c>
      <c r="BJ152">
        <f ca="1">IF(AND($B152&gt;0,SUM(BJ$3:BJ151)=0,SUM($H152:BI152)=0),$B152,0)</f>
        <v>0</v>
      </c>
      <c r="BK152">
        <f ca="1">IF(AND($B152&gt;0,SUM(BK$3:BK151)=0,SUM($H152:BJ152)=0),$B152,0)</f>
        <v>0</v>
      </c>
      <c r="BL152">
        <f ca="1">IF(AND($B152&gt;0,SUM(BL$3:BL151)=0,SUM($H152:BK152)=0),$B152,0)</f>
        <v>0</v>
      </c>
      <c r="BM152">
        <f ca="1">IF(AND($B152&gt;0,SUM(BM$3:BM151)=0,SUM($H152:BL152)=0),$B152,0)</f>
        <v>0</v>
      </c>
      <c r="BN152">
        <f ca="1">IF(AND($B152&gt;0,SUM(BN$3:BN151)=0,SUM($H152:BM152)=0),$B152,0)</f>
        <v>0</v>
      </c>
      <c r="BO152">
        <f ca="1">IF(AND($B152&gt;0,SUM(BO$3:BO151)=0,SUM($H152:BN152)=0),$B152,0)</f>
        <v>0</v>
      </c>
      <c r="BP152">
        <f ca="1">IF(AND($B152&gt;0,SUM(BP$3:BP151)=0,SUM($H152:BO152)=0),$B152,0)</f>
        <v>0</v>
      </c>
      <c r="BQ152">
        <f ca="1">IF(AND($B152&gt;0,SUM(BQ$3:BQ151)=0,SUM($H152:BP152)=0),$B152,0)</f>
        <v>0</v>
      </c>
      <c r="BR152">
        <f ca="1">IF(AND($B152&gt;0,SUM(BR$3:BR151)=0,SUM($H152:BQ152)=0),$B152,0)</f>
        <v>0</v>
      </c>
      <c r="BS152">
        <f ca="1">IF(AND($B152&gt;0,SUM(BS$3:BS151)=0,SUM($H152:BR152)=0),$B152,0)</f>
        <v>0</v>
      </c>
      <c r="BT152">
        <f ca="1">IF(AND($B152&gt;0,SUM(BT$3:BT151)=0,SUM($H152:BS152)=0),$B152,0)</f>
        <v>0</v>
      </c>
      <c r="BU152">
        <f ca="1">IF(AND($B152&gt;0,SUM(BU$3:BU151)=0,SUM($H152:BT152)=0),$B152,0)</f>
        <v>0</v>
      </c>
      <c r="BV152">
        <f ca="1">IF(AND($B152&gt;0,SUM(BV$3:BV151)=0,SUM($H152:BU152)=0),$B152,0)</f>
        <v>0</v>
      </c>
      <c r="BW152">
        <f ca="1">IF(AND($B152&gt;0,SUM(BW$3:BW151)=0,SUM($H152:BV152)=0),$B152,0)</f>
        <v>0</v>
      </c>
      <c r="BX152">
        <f ca="1">IF(AND($B152&gt;0,SUM(BX$3:BX151)=0,SUM($H152:BW152)=0),$B152,0)</f>
        <v>0</v>
      </c>
      <c r="BY152">
        <f ca="1">IF(AND($B152&gt;0,SUM(BY$3:BY151)=0,SUM($H152:BX152)=0),$B152,0)</f>
        <v>0</v>
      </c>
      <c r="BZ152">
        <f ca="1">IF(AND($B152&gt;0,SUM(BZ$3:BZ151)=0,SUM($H152:BY152)=0),$B152,0)</f>
        <v>0</v>
      </c>
      <c r="CA152">
        <f ca="1">IF(AND($B152&gt;0,SUM(CA$3:CA151)=0,SUM($H152:BZ152)=0),$B152,0)</f>
        <v>0</v>
      </c>
      <c r="CB152">
        <f ca="1">IF(AND($B152&gt;0,SUM(CB$3:CB151)=0,SUM($H152:CA152)=0),$B152,0)</f>
        <v>0</v>
      </c>
      <c r="CC152">
        <f ca="1">IF(AND($B152&gt;0,SUM(CC$3:CC151)=0,SUM($H152:CB152)=0),$B152,0)</f>
        <v>0</v>
      </c>
      <c r="CD152">
        <f ca="1">IF(AND($B152&gt;0,SUM(CD$3:CD151)=0,SUM($H152:CC152)=0),$B152,0)</f>
        <v>0</v>
      </c>
      <c r="CE152">
        <f ca="1">IF(AND($B152&gt;0,SUM(CE$3:CE151)=0,SUM($H152:CD152)=0),$B152,0)</f>
        <v>0</v>
      </c>
      <c r="CF152">
        <f ca="1">IF(AND($B152&gt;0,SUM(CF$3:CF151)=0,SUM($H152:CE152)=0),$B152,0)</f>
        <v>0</v>
      </c>
      <c r="CG152">
        <f ca="1">IF(AND($B152&gt;0,SUM(CG$3:CG151)=0,SUM($H152:CF152)=0),$B152,0)</f>
        <v>0</v>
      </c>
      <c r="CH152">
        <f ca="1">IF(AND($B152&gt;0,SUM(CH$3:CH151)=0,SUM($H152:CG152)=0),$B152,0)</f>
        <v>0</v>
      </c>
      <c r="CI152">
        <f ca="1">IF(AND($B152&gt;0,SUM(CI$3:CI151)=0,SUM($H152:CH152)=0),$B152,0)</f>
        <v>0</v>
      </c>
      <c r="CJ152">
        <f ca="1">IF(AND($B152&gt;0,SUM(CJ$3:CJ151)=0,SUM($H152:CI152)=0),$B152,0)</f>
        <v>0</v>
      </c>
      <c r="CK152">
        <f ca="1">IF(AND($B152&gt;0,SUM(CK$3:CK151)=0,SUM($H152:CJ152)=0),$B152,0)</f>
        <v>0</v>
      </c>
      <c r="CL152">
        <f ca="1">IF(AND($B152&gt;0,SUM(CL$3:CL151)=0,SUM($H152:CK152)=0),$B152,0)</f>
        <v>0</v>
      </c>
      <c r="CM152">
        <f ca="1">IF(AND($B152&gt;0,SUM(CM$3:CM151)=0,SUM($H152:CL152)=0),$B152,0)</f>
        <v>0</v>
      </c>
      <c r="CN152">
        <f ca="1">IF(AND($B152&gt;0,SUM(CN$3:CN151)=0,SUM($H152:CM152)=0),$B152,0)</f>
        <v>0</v>
      </c>
      <c r="CO152">
        <f ca="1">IF(AND($B152&gt;0,SUM(CO$3:CO151)=0,SUM($H152:CN152)=0),$B152,0)</f>
        <v>0</v>
      </c>
      <c r="CP152">
        <f ca="1">IF(AND($B152&gt;0,SUM(CP$3:CP151)=0,SUM($H152:CO152)=0),$B152,0)</f>
        <v>0</v>
      </c>
      <c r="CQ152">
        <f ca="1">IF(AND($B152&gt;0,SUM(CQ$3:CQ151)=0,SUM($H152:CP152)=0),$B152,0)</f>
        <v>0</v>
      </c>
      <c r="CR152">
        <f ca="1">IF(AND($B152&gt;0,SUM(CR$3:CR151)=0,SUM($H152:CQ152)=0),$B152,0)</f>
        <v>0</v>
      </c>
      <c r="CS152">
        <f ca="1">IF(AND($B152&gt;0,SUM(CS$3:CS151)=0,SUM($H152:CR152)=0),$B152,0)</f>
        <v>0</v>
      </c>
      <c r="CT152">
        <f ca="1">IF(AND($B152&gt;0,SUM(CT$3:CT151)=0,SUM($H152:CS152)=0),$B152,0)</f>
        <v>0</v>
      </c>
      <c r="CU152">
        <f ca="1">IF(AND($B152&gt;0,SUM(CU$3:CU151)=0,SUM($H152:CT152)=0),$B152,0)</f>
        <v>0</v>
      </c>
      <c r="CV152">
        <f ca="1">IF(AND($B152&gt;0,SUM(CV$3:CV151)=0,SUM($H152:CU152)=0),$B152,0)</f>
        <v>0</v>
      </c>
      <c r="CW152">
        <f ca="1">IF(AND($B152&gt;0,SUM(CW$3:CW151)=0,SUM($H152:CV152)=0),$B152,0)</f>
        <v>0</v>
      </c>
      <c r="CX152">
        <f ca="1">IF(AND($B152&gt;0,SUM(CX$3:CX151)=0,SUM($H152:CW152)=0),$B152,0)</f>
        <v>0</v>
      </c>
      <c r="CY152">
        <f ca="1">IF(AND($B152&gt;0,SUM(CY$3:CY151)=0,SUM($H152:CX152)=0),$B152,0)</f>
        <v>0</v>
      </c>
      <c r="CZ152">
        <f ca="1">IF(AND($B152&gt;0,SUM(CZ$3:CZ151)=0,SUM($H152:CY152)=0),$B152,0)</f>
        <v>0</v>
      </c>
      <c r="DA152">
        <f ca="1">IF(AND($B152&gt;0,SUM(DA$3:DA151)=0,SUM($H152:CZ152)=0),$B152,0)</f>
        <v>0</v>
      </c>
      <c r="DB152">
        <f ca="1">IF(AND($B152&gt;0,SUM(DB$3:DB151)=0,SUM($H152:DA152)=0),$B152,0)</f>
        <v>0</v>
      </c>
      <c r="DC152">
        <f ca="1">IF(AND($B152&gt;0,SUM(DC$3:DC151)=0,SUM($H152:DB152)=0),$B152,0)</f>
        <v>0</v>
      </c>
      <c r="DD152">
        <f ca="1">IF(AND($B152&gt;0,SUM(DD$3:DD151)=0,SUM($H152:DC152)=0),$B152,0)</f>
        <v>0</v>
      </c>
      <c r="DE152">
        <f ca="1">IF(AND($B152&gt;0,SUM(DE$3:DE151)=0,SUM($H152:DD152)=0),$B152,0)</f>
        <v>0</v>
      </c>
      <c r="DF152">
        <f ca="1">IF(AND($B152&gt;0,SUM(DF$3:DF151)=0,SUM($H152:DE152)=0),$B152,0)</f>
        <v>0</v>
      </c>
      <c r="DG152">
        <f ca="1">IF(AND($B152&gt;0,SUM(DG$3:DG151)=0,SUM($H152:DF152)=0),$B152,0)</f>
        <v>0</v>
      </c>
      <c r="DH152">
        <f ca="1">IF(AND($B152&gt;0,SUM(DH$3:DH151)=0,SUM($H152:DG152)=0),$B152,0)</f>
        <v>0</v>
      </c>
      <c r="DI152">
        <f ca="1">IF(AND($B152&gt;0,SUM(DI$3:DI151)=0,SUM($H152:DH152)=0),$B152,0)</f>
        <v>0</v>
      </c>
      <c r="DJ152">
        <f ca="1">IF(AND($B152&gt;0,SUM(DJ$3:DJ151)=0,SUM($H152:DI152)=0),$B152,0)</f>
        <v>0</v>
      </c>
      <c r="DK152">
        <f ca="1">IF(AND($B152&gt;0,SUM(DK$3:DK151)=0,SUM($H152:DJ152)=0),$B152,0)</f>
        <v>0</v>
      </c>
      <c r="DL152">
        <f ca="1">IF(AND($B152&gt;0,SUM(DL$3:DL151)=0,SUM($H152:DK152)=0),$B152,0)</f>
        <v>0</v>
      </c>
      <c r="DM152">
        <f ca="1">IF(AND($B152&gt;0,SUM(DM$3:DM151)=0,SUM($H152:DL152)=0),$B152,0)</f>
        <v>0</v>
      </c>
      <c r="DN152">
        <f ca="1">IF(AND($B152&gt;0,SUM(DN$3:DN151)=0,SUM($H152:DM152)=0),$B152,0)</f>
        <v>0</v>
      </c>
      <c r="DO152">
        <f ca="1">IF(AND($B152&gt;0,SUM(DO$3:DO151)=0,SUM($H152:DN152)=0),$B152,0)</f>
        <v>0</v>
      </c>
      <c r="DP152">
        <f ca="1">IF(AND($B152&gt;0,SUM(DP$3:DP151)=0,SUM($H152:DO152)=0),$B152,0)</f>
        <v>0</v>
      </c>
      <c r="DQ152">
        <f ca="1">IF(AND($B152&gt;0,SUM(DQ$3:DQ151)=0,SUM($H152:DP152)=0),$B152,0)</f>
        <v>0</v>
      </c>
      <c r="DR152">
        <f ca="1">IF(AND($B152&gt;0,SUM(DR$3:DR151)=0,SUM($H152:DQ152)=0),$B152,0)</f>
        <v>0</v>
      </c>
      <c r="DS152">
        <f ca="1">IF(AND($B152&gt;0,SUM(DS$3:DS151)=0,SUM($H152:DR152)=0),$B152,0)</f>
        <v>0</v>
      </c>
      <c r="DT152">
        <f ca="1">IF(AND($B152&gt;0,SUM(DT$3:DT151)=0,SUM($H152:DS152)=0),$B152,0)</f>
        <v>0</v>
      </c>
      <c r="DU152">
        <f ca="1">IF(AND($B152&gt;0,SUM(DU$3:DU151)=0,SUM($H152:DT152)=0),$B152,0)</f>
        <v>0</v>
      </c>
      <c r="DV152">
        <f ca="1">IF(AND($B152&gt;0,SUM(DV$3:DV151)=0,SUM($H152:DU152)=0),$B152,0)</f>
        <v>0</v>
      </c>
      <c r="DW152">
        <f ca="1">IF(AND($B152&gt;0,SUM(DW$3:DW151)=0,SUM($H152:DV152)=0),$B152,0)</f>
        <v>0</v>
      </c>
      <c r="DX152">
        <f ca="1">IF(AND($B152&gt;0,SUM(DX$3:DX151)=0,SUM($H152:DW152)=0),$B152,0)</f>
        <v>0</v>
      </c>
      <c r="DY152">
        <f ca="1">IF(AND($B152&gt;0,SUM(DY$3:DY151)=0,SUM($H152:DX152)=0),$B152,0)</f>
        <v>0</v>
      </c>
      <c r="DZ152">
        <f ca="1">IF(AND($B152&gt;0,SUM(DZ$3:DZ151)=0,SUM($H152:DY152)=0),$B152,0)</f>
        <v>0</v>
      </c>
      <c r="EA152">
        <f ca="1">IF(AND($B152&gt;0,SUM(EA$3:EA151)=0,SUM($H152:DZ152)=0),$B152,0)</f>
        <v>0</v>
      </c>
      <c r="EB152">
        <f ca="1">IF(AND($B152&gt;0,SUM(EB$3:EB151)=0,SUM($H152:EA152)=0),$B152,0)</f>
        <v>0</v>
      </c>
      <c r="EC152">
        <f ca="1">IF(AND($B152&gt;0,SUM(EC$3:EC151)=0,SUM($H152:EB152)=0),$B152,0)</f>
        <v>0</v>
      </c>
      <c r="ED152">
        <f ca="1">IF(AND($B152&gt;0,SUM(ED$3:ED151)=0,SUM($H152:EC152)=0),$B152,0)</f>
        <v>0</v>
      </c>
      <c r="EE152">
        <f ca="1">IF(AND($B152&gt;0,SUM(EE$3:EE151)=0,SUM($H152:ED152)=0),$B152,0)</f>
        <v>0</v>
      </c>
      <c r="EF152">
        <f ca="1">IF(AND($B152&gt;0,SUM(EF$3:EF151)=0,SUM($H152:EE152)=0),$B152,0)</f>
        <v>0</v>
      </c>
      <c r="EG152">
        <f ca="1">IF(AND($B152&gt;0,SUM(EG$3:EG151)=0,SUM($H152:EF152)=0),$B152,0)</f>
        <v>0</v>
      </c>
      <c r="EH152">
        <f ca="1">IF(AND($B152&gt;0,SUM(EH$3:EH151)=0,SUM($H152:EG152)=0),$B152,0)</f>
        <v>0</v>
      </c>
      <c r="EI152">
        <f ca="1">IF(AND($B152&gt;0,SUM(EI$3:EI151)=0,SUM($H152:EH152)=0),$B152,0)</f>
        <v>0</v>
      </c>
      <c r="EJ152">
        <f ca="1">IF(AND($B152&gt;0,SUM(EJ$3:EJ151)=0,SUM($H152:EI152)=0),$B152,0)</f>
        <v>0</v>
      </c>
      <c r="EK152">
        <f ca="1">IF(AND($B152&gt;0,SUM(EK$3:EK151)=0,SUM($H152:EJ152)=0),$B152,0)</f>
        <v>0</v>
      </c>
      <c r="EL152">
        <f ca="1">IF(AND($B152&gt;0,SUM(EL$3:EL151)=0,SUM($H152:EK152)=0),$B152,0)</f>
        <v>0</v>
      </c>
      <c r="EM152">
        <f ca="1">IF(AND($B152&gt;0,SUM(EM$3:EM151)=0,SUM($H152:EL152)=0),$B152,0)</f>
        <v>0</v>
      </c>
      <c r="EN152">
        <f ca="1">IF(AND($B152&gt;0,SUM(EN$3:EN151)=0,SUM($H152:EM152)=0),$B152,0)</f>
        <v>0</v>
      </c>
      <c r="EO152">
        <f ca="1">IF(AND($B152&gt;0,SUM(EO$3:EO151)=0,SUM($H152:EN152)=0),$B152,0)</f>
        <v>0</v>
      </c>
      <c r="EP152">
        <f ca="1">IF(AND($B152&gt;0,SUM(EP$3:EP151)=0,SUM($H152:EO152)=0),$B152,0)</f>
        <v>0</v>
      </c>
      <c r="EQ152">
        <f ca="1">IF(AND($B152&gt;0,SUM(EQ$3:EQ151)=0,SUM($H152:EP152)=0),$B152,0)</f>
        <v>0</v>
      </c>
      <c r="ER152">
        <f ca="1">IF(AND($B152&gt;0,SUM(ER$3:ER151)=0,SUM($H152:EQ152)=0),$B152,0)</f>
        <v>0</v>
      </c>
      <c r="ES152">
        <f ca="1">IF(AND($B152&gt;0,SUM(ES$3:ES151)=0,SUM($H152:ER152)=0),$B152,0)</f>
        <v>0</v>
      </c>
      <c r="ET152">
        <f ca="1">IF(AND($B152&gt;0,SUM(ET$3:ET151)=0,SUM($H152:ES152)=0),$B152,0)</f>
        <v>0</v>
      </c>
      <c r="EU152">
        <f ca="1">IF(AND($B152&gt;0,SUM(EU$3:EU151)=0,SUM($H152:ET152)=0),$B152,0)</f>
        <v>0</v>
      </c>
      <c r="EV152">
        <f ca="1">IF(AND($B152&gt;0,SUM(EV$3:EV151)=0,SUM($H152:EU152)=0),$B152,0)</f>
        <v>0</v>
      </c>
      <c r="EW152">
        <f ca="1">IF(AND($B152&gt;0,SUM(EW$3:EW151)=0,SUM($H152:EV152)=0),$B152,0)</f>
        <v>0</v>
      </c>
      <c r="EX152">
        <f ca="1">IF(AND($B152&gt;0,SUM(EX$3:EX151)=0,SUM($H152:EW152)=0),$B152,0)</f>
        <v>0</v>
      </c>
      <c r="EY152">
        <f ca="1">IF(AND($B152&gt;0,SUM(EY$3:EY151)=0,SUM($H152:EX152)=0),$B152,0)</f>
        <v>0</v>
      </c>
      <c r="EZ152">
        <f ca="1">IF(AND($B152&gt;0,SUM(EZ$3:EZ151)=0,SUM($H152:EY152)=0),$B152,0)</f>
        <v>0</v>
      </c>
      <c r="FA152">
        <f ca="1">IF(AND($B152&gt;0,SUM(FA$3:FA151)=0,SUM($H152:EZ152)=0),$B152,0)</f>
        <v>0</v>
      </c>
      <c r="FB152">
        <f ca="1">IF(AND($B152&gt;0,SUM(FB$3:FB151)=0,SUM($H152:FA152)=0),$B152,0)</f>
        <v>0</v>
      </c>
      <c r="FC152">
        <f ca="1">IF(AND($B152&gt;0,SUM(FC$3:FC151)=0,SUM($H152:FB152)=0),$B152,0)</f>
        <v>0</v>
      </c>
      <c r="FD152">
        <f ca="1">IF(AND($B152&gt;0,SUM(FD$3:FD151)=0,SUM($H152:FC152)=0),$B152,0)</f>
        <v>0</v>
      </c>
      <c r="FE152">
        <f ca="1">IF(AND($B152&gt;0,SUM(FE$3:FE151)=0,SUM($H152:FD152)=0),$B152,0)</f>
        <v>0</v>
      </c>
      <c r="FF152">
        <f ca="1">IF(AND($B152&gt;0,SUM(FF$3:FF151)=0,SUM($H152:FE152)=0),$B152,0)</f>
        <v>0</v>
      </c>
      <c r="FG152">
        <f ca="1">IF(AND($B152&gt;0,SUM(FG$3:FG151)=0,SUM($H152:FF152)=0),$B152,0)</f>
        <v>0</v>
      </c>
      <c r="FH152">
        <f ca="1">IF(AND($B152&gt;0,SUM(FH$3:FH151)=0,SUM($H152:FG152)=0),$B152,0)</f>
        <v>0</v>
      </c>
      <c r="FI152">
        <f ca="1">IF(AND($B152&gt;0,SUM(FI$3:FI151)=0,SUM($H152:FH152)=0),$B152,0)</f>
        <v>0</v>
      </c>
      <c r="FJ152">
        <f ca="1">IF(AND($B152&gt;0,SUM(FJ$3:FJ151)=0,SUM($H152:FI152)=0),$B152,0)</f>
        <v>0</v>
      </c>
      <c r="FK152">
        <f ca="1">IF(AND($B152&gt;0,SUM(FK$3:FK151)=0,SUM($H152:FJ152)=0),$B152,0)</f>
        <v>0</v>
      </c>
      <c r="FL152">
        <f ca="1">IF(AND($B152&gt;0,SUM(FL$3:FL151)=0,SUM($H152:FK152)=0),$B152,0)</f>
        <v>0</v>
      </c>
      <c r="FM152">
        <f ca="1">IF(AND($B152&gt;0,SUM(FM$3:FM151)=0,SUM($H152:FL152)=0),$B152,0)</f>
        <v>0</v>
      </c>
      <c r="FN152">
        <f ca="1">IF(AND($B152&gt;0,SUM(FN$3:FN151)=0,SUM($H152:FM152)=0),$B152,0)</f>
        <v>0</v>
      </c>
      <c r="FS152" s="67" t="str">
        <f ca="1">Valintaohjelma!$C28</f>
        <v>0</v>
      </c>
      <c r="FT152" s="67" t="str">
        <f ca="1">Valintaohjelma!$F28</f>
        <v/>
      </c>
      <c r="FU152" s="342" t="str">
        <f>""</f>
        <v/>
      </c>
      <c r="FV152" s="67" t="str">
        <f>Valintaohjelma!$I28</f>
        <v>-</v>
      </c>
      <c r="FY152" s="67" t="str">
        <f ca="1">Valintaohjelma!$C28</f>
        <v>0</v>
      </c>
      <c r="FZ152" s="67" t="str">
        <f ca="1">Valintaohjelma!$F28</f>
        <v/>
      </c>
      <c r="GA152" s="67" t="str">
        <f>""</f>
        <v/>
      </c>
      <c r="GB152" s="67" t="str">
        <f>Valintaohjelma!$I28</f>
        <v>-</v>
      </c>
      <c r="GE152" s="67" t="str">
        <f ca="1">Valintaohjelma!$C28</f>
        <v>0</v>
      </c>
      <c r="GF152" s="67" t="str">
        <f ca="1">Valintaohjelma!$F28</f>
        <v/>
      </c>
      <c r="GG152" s="67" t="str">
        <f>""</f>
        <v/>
      </c>
      <c r="GH152" s="67" t="str">
        <f>Valintaohjelma!$I28</f>
        <v>-</v>
      </c>
    </row>
    <row r="153" spans="1:190" ht="15.75" thickBot="1" x14ac:dyDescent="0.3">
      <c r="A153">
        <v>153</v>
      </c>
      <c r="B153" s="71">
        <v>0</v>
      </c>
      <c r="C153" s="240" t="str">
        <f t="shared" ca="1" si="22"/>
        <v/>
      </c>
      <c r="D153" s="240" t="str">
        <f t="shared" ca="1" si="23"/>
        <v/>
      </c>
      <c r="E153" s="240" t="str">
        <f t="shared" ca="1" si="24"/>
        <v/>
      </c>
      <c r="F153" s="240" t="str">
        <f t="shared" ca="1" si="25"/>
        <v/>
      </c>
      <c r="G153" s="47">
        <f ca="1">INDEX($I$2:$FN$2,ROWS(G$2:G153))</f>
        <v>0</v>
      </c>
      <c r="H153">
        <v>0</v>
      </c>
      <c r="I153">
        <f ca="1">IF(AND($B153&gt;0,SUM(I$3:I152)=0,SUM($H153:H153)=0),$B153,0)</f>
        <v>0</v>
      </c>
      <c r="J153">
        <f ca="1">IF(AND($B153&gt;0,SUM(J$3:J152)=0,SUM($H153:I153)=0),$B153,0)</f>
        <v>0</v>
      </c>
      <c r="K153">
        <f ca="1">IF(AND($B153&gt;0,SUM(K$3:K152)=0,SUM($H153:J153)=0),$B153,0)</f>
        <v>0</v>
      </c>
      <c r="L153">
        <f ca="1">IF(AND($B153&gt;0,SUM(L$3:L152)=0,SUM($H153:K153)=0),$B153,0)</f>
        <v>0</v>
      </c>
      <c r="M153">
        <f ca="1">IF(AND($B153&gt;0,SUM(M$3:M152)=0,SUM($H153:L153)=0),$B153,0)</f>
        <v>0</v>
      </c>
      <c r="N153">
        <f ca="1">IF(AND($B153&gt;0,SUM(N$3:N152)=0,SUM($H153:M153)=0),$B153,0)</f>
        <v>0</v>
      </c>
      <c r="O153">
        <f ca="1">IF(AND($B153&gt;0,SUM(O$3:O152)=0,SUM($H153:N153)=0),$B153,0)</f>
        <v>0</v>
      </c>
      <c r="P153">
        <f ca="1">IF(AND($B153&gt;0,SUM(P$3:P152)=0,SUM($H153:O153)=0),$B153,0)</f>
        <v>0</v>
      </c>
      <c r="Q153">
        <f ca="1">IF(AND($B153&gt;0,SUM(Q$3:Q152)=0,SUM($H153:P153)=0),$B153,0)</f>
        <v>0</v>
      </c>
      <c r="R153">
        <f ca="1">IF(AND($B153&gt;0,SUM(R$3:R152)=0,SUM($H153:Q153)=0),$B153,0)</f>
        <v>0</v>
      </c>
      <c r="S153">
        <f ca="1">IF(AND($B153&gt;0,SUM(S$3:S152)=0,SUM($H153:R153)=0),$B153,0)</f>
        <v>0</v>
      </c>
      <c r="T153">
        <f ca="1">IF(AND($B153&gt;0,SUM(T$3:T152)=0,SUM($H153:S153)=0),$B153,0)</f>
        <v>0</v>
      </c>
      <c r="U153">
        <f ca="1">IF(AND($B153&gt;0,SUM(U$3:U152)=0,SUM($H153:T153)=0),$B153,0)</f>
        <v>0</v>
      </c>
      <c r="V153">
        <f ca="1">IF(AND($B153&gt;0,SUM(V$3:V152)=0,SUM($H153:U153)=0),$B153,0)</f>
        <v>0</v>
      </c>
      <c r="W153">
        <f ca="1">IF(AND($B153&gt;0,SUM(W$3:W152)=0,SUM($H153:V153)=0),$B153,0)</f>
        <v>0</v>
      </c>
      <c r="X153">
        <f ca="1">IF(AND($B153&gt;0,SUM(X$3:X152)=0,SUM($H153:W153)=0),$B153,0)</f>
        <v>0</v>
      </c>
      <c r="Y153">
        <f ca="1">IF(AND($B153&gt;0,SUM(Y$3:Y152)=0,SUM($H153:X153)=0),$B153,0)</f>
        <v>0</v>
      </c>
      <c r="Z153">
        <f ca="1">IF(AND($B153&gt;0,SUM(Z$3:Z152)=0,SUM($H153:Y153)=0),$B153,0)</f>
        <v>0</v>
      </c>
      <c r="AA153">
        <f ca="1">IF(AND($B153&gt;0,SUM(AA$3:AA152)=0,SUM($H153:Z153)=0),$B153,0)</f>
        <v>0</v>
      </c>
      <c r="AB153">
        <f ca="1">IF(AND($B153&gt;0,SUM(AB$3:AB152)=0,SUM($H153:AA153)=0),$B153,0)</f>
        <v>0</v>
      </c>
      <c r="AC153">
        <f ca="1">IF(AND($B153&gt;0,SUM(AC$3:AC152)=0,SUM($H153:AB153)=0),$B153,0)</f>
        <v>0</v>
      </c>
      <c r="AD153">
        <f ca="1">IF(AND($B153&gt;0,SUM(AD$3:AD152)=0,SUM($H153:AC153)=0),$B153,0)</f>
        <v>0</v>
      </c>
      <c r="AE153">
        <f ca="1">IF(AND($B153&gt;0,SUM(AE$3:AE152)=0,SUM($H153:AD153)=0),$B153,0)</f>
        <v>0</v>
      </c>
      <c r="AF153">
        <f ca="1">IF(AND($B153&gt;0,SUM(AF$3:AF152)=0,SUM($H153:AE153)=0),$B153,0)</f>
        <v>0</v>
      </c>
      <c r="AG153">
        <f ca="1">IF(AND($B153&gt;0,SUM(AG$3:AG152)=0,SUM($H153:AF153)=0),$B153,0)</f>
        <v>0</v>
      </c>
      <c r="AH153">
        <f ca="1">IF(AND($B153&gt;0,SUM(AH$3:AH152)=0,SUM($H153:AG153)=0),$B153,0)</f>
        <v>0</v>
      </c>
      <c r="AI153">
        <f ca="1">IF(AND($B153&gt;0,SUM(AI$3:AI152)=0,SUM($H153:AH153)=0),$B153,0)</f>
        <v>0</v>
      </c>
      <c r="AJ153">
        <f ca="1">IF(AND($B153&gt;0,SUM(AJ$3:AJ152)=0,SUM($H153:AI153)=0),$B153,0)</f>
        <v>0</v>
      </c>
      <c r="AK153">
        <f ca="1">IF(AND($B153&gt;0,SUM(AK$3:AK152)=0,SUM($H153:AJ153)=0),$B153,0)</f>
        <v>0</v>
      </c>
      <c r="AL153">
        <f ca="1">IF(AND($B153&gt;0,SUM(AL$3:AL152)=0,SUM($H153:AK153)=0),$B153,0)</f>
        <v>0</v>
      </c>
      <c r="AM153">
        <f ca="1">IF(AND($B153&gt;0,SUM(AM$3:AM152)=0,SUM($H153:AL153)=0),$B153,0)</f>
        <v>0</v>
      </c>
      <c r="AN153">
        <f ca="1">IF(AND($B153&gt;0,SUM(AN$3:AN152)=0,SUM($H153:AM153)=0),$B153,0)</f>
        <v>0</v>
      </c>
      <c r="AO153">
        <f ca="1">IF(AND($B153&gt;0,SUM(AO$3:AO152)=0,SUM($H153:AN153)=0),$B153,0)</f>
        <v>0</v>
      </c>
      <c r="AP153">
        <f ca="1">IF(AND($B153&gt;0,SUM(AP$3:AP152)=0,SUM($H153:AO153)=0),$B153,0)</f>
        <v>0</v>
      </c>
      <c r="AQ153">
        <f ca="1">IF(AND($B153&gt;0,SUM(AQ$3:AQ152)=0,SUM($H153:AP153)=0),$B153,0)</f>
        <v>0</v>
      </c>
      <c r="AR153">
        <f ca="1">IF(AND($B153&gt;0,SUM(AR$3:AR152)=0,SUM($H153:AQ153)=0),$B153,0)</f>
        <v>0</v>
      </c>
      <c r="AS153">
        <f ca="1">IF(AND($B153&gt;0,SUM(AS$3:AS152)=0,SUM($H153:AR153)=0),$B153,0)</f>
        <v>0</v>
      </c>
      <c r="AT153">
        <f ca="1">IF(AND($B153&gt;0,SUM(AT$3:AT152)=0,SUM($H153:AS153)=0),$B153,0)</f>
        <v>0</v>
      </c>
      <c r="AU153">
        <f ca="1">IF(AND($B153&gt;0,SUM(AU$3:AU152)=0,SUM($H153:AT153)=0),$B153,0)</f>
        <v>0</v>
      </c>
      <c r="AV153">
        <f ca="1">IF(AND($B153&gt;0,SUM(AV$3:AV152)=0,SUM($H153:AU153)=0),$B153,0)</f>
        <v>0</v>
      </c>
      <c r="AW153">
        <f ca="1">IF(AND($B153&gt;0,SUM(AW$3:AW152)=0,SUM($H153:AV153)=0),$B153,0)</f>
        <v>0</v>
      </c>
      <c r="AX153">
        <f ca="1">IF(AND($B153&gt;0,SUM(AX$3:AX152)=0,SUM($H153:AW153)=0),$B153,0)</f>
        <v>0</v>
      </c>
      <c r="AY153">
        <f ca="1">IF(AND($B153&gt;0,SUM(AY$3:AY152)=0,SUM($H153:AX153)=0),$B153,0)</f>
        <v>0</v>
      </c>
      <c r="AZ153">
        <f ca="1">IF(AND($B153&gt;0,SUM(AZ$3:AZ152)=0,SUM($H153:AY153)=0),$B153,0)</f>
        <v>0</v>
      </c>
      <c r="BA153">
        <f ca="1">IF(AND($B153&gt;0,SUM(BA$3:BA152)=0,SUM($H153:AZ153)=0),$B153,0)</f>
        <v>0</v>
      </c>
      <c r="BB153">
        <f ca="1">IF(AND($B153&gt;0,SUM(BB$3:BB152)=0,SUM($H153:BA153)=0),$B153,0)</f>
        <v>0</v>
      </c>
      <c r="BC153">
        <f ca="1">IF(AND($B153&gt;0,SUM(BC$3:BC152)=0,SUM($H153:BB153)=0),$B153,0)</f>
        <v>0</v>
      </c>
      <c r="BD153">
        <f ca="1">IF(AND($B153&gt;0,SUM(BD$3:BD152)=0,SUM($H153:BC153)=0),$B153,0)</f>
        <v>0</v>
      </c>
      <c r="BE153">
        <f ca="1">IF(AND($B153&gt;0,SUM(BE$3:BE152)=0,SUM($H153:BD153)=0),$B153,0)</f>
        <v>0</v>
      </c>
      <c r="BF153">
        <f ca="1">IF(AND($B153&gt;0,SUM(BF$3:BF152)=0,SUM($H153:BE153)=0),$B153,0)</f>
        <v>0</v>
      </c>
      <c r="BG153">
        <f ca="1">IF(AND($B153&gt;0,SUM(BG$3:BG152)=0,SUM($H153:BF153)=0),$B153,0)</f>
        <v>0</v>
      </c>
      <c r="BH153">
        <f ca="1">IF(AND($B153&gt;0,SUM(BH$3:BH152)=0,SUM($H153:BG153)=0),$B153,0)</f>
        <v>0</v>
      </c>
      <c r="BI153">
        <f ca="1">IF(AND($B153&gt;0,SUM(BI$3:BI152)=0,SUM($H153:BH153)=0),$B153,0)</f>
        <v>0</v>
      </c>
      <c r="BJ153">
        <f ca="1">IF(AND($B153&gt;0,SUM(BJ$3:BJ152)=0,SUM($H153:BI153)=0),$B153,0)</f>
        <v>0</v>
      </c>
      <c r="BK153">
        <f ca="1">IF(AND($B153&gt;0,SUM(BK$3:BK152)=0,SUM($H153:BJ153)=0),$B153,0)</f>
        <v>0</v>
      </c>
      <c r="BL153">
        <f ca="1">IF(AND($B153&gt;0,SUM(BL$3:BL152)=0,SUM($H153:BK153)=0),$B153,0)</f>
        <v>0</v>
      </c>
      <c r="BM153">
        <f ca="1">IF(AND($B153&gt;0,SUM(BM$3:BM152)=0,SUM($H153:BL153)=0),$B153,0)</f>
        <v>0</v>
      </c>
      <c r="BN153">
        <f ca="1">IF(AND($B153&gt;0,SUM(BN$3:BN152)=0,SUM($H153:BM153)=0),$B153,0)</f>
        <v>0</v>
      </c>
      <c r="BO153">
        <f ca="1">IF(AND($B153&gt;0,SUM(BO$3:BO152)=0,SUM($H153:BN153)=0),$B153,0)</f>
        <v>0</v>
      </c>
      <c r="BP153">
        <f ca="1">IF(AND($B153&gt;0,SUM(BP$3:BP152)=0,SUM($H153:BO153)=0),$B153,0)</f>
        <v>0</v>
      </c>
      <c r="BQ153">
        <f ca="1">IF(AND($B153&gt;0,SUM(BQ$3:BQ152)=0,SUM($H153:BP153)=0),$B153,0)</f>
        <v>0</v>
      </c>
      <c r="BR153">
        <f ca="1">IF(AND($B153&gt;0,SUM(BR$3:BR152)=0,SUM($H153:BQ153)=0),$B153,0)</f>
        <v>0</v>
      </c>
      <c r="BS153">
        <f ca="1">IF(AND($B153&gt;0,SUM(BS$3:BS152)=0,SUM($H153:BR153)=0),$B153,0)</f>
        <v>0</v>
      </c>
      <c r="BT153">
        <f ca="1">IF(AND($B153&gt;0,SUM(BT$3:BT152)=0,SUM($H153:BS153)=0),$B153,0)</f>
        <v>0</v>
      </c>
      <c r="BU153">
        <f ca="1">IF(AND($B153&gt;0,SUM(BU$3:BU152)=0,SUM($H153:BT153)=0),$B153,0)</f>
        <v>0</v>
      </c>
      <c r="BV153">
        <f ca="1">IF(AND($B153&gt;0,SUM(BV$3:BV152)=0,SUM($H153:BU153)=0),$B153,0)</f>
        <v>0</v>
      </c>
      <c r="BW153">
        <f ca="1">IF(AND($B153&gt;0,SUM(BW$3:BW152)=0,SUM($H153:BV153)=0),$B153,0)</f>
        <v>0</v>
      </c>
      <c r="BX153">
        <f ca="1">IF(AND($B153&gt;0,SUM(BX$3:BX152)=0,SUM($H153:BW153)=0),$B153,0)</f>
        <v>0</v>
      </c>
      <c r="BY153">
        <f ca="1">IF(AND($B153&gt;0,SUM(BY$3:BY152)=0,SUM($H153:BX153)=0),$B153,0)</f>
        <v>0</v>
      </c>
      <c r="BZ153">
        <f ca="1">IF(AND($B153&gt;0,SUM(BZ$3:BZ152)=0,SUM($H153:BY153)=0),$B153,0)</f>
        <v>0</v>
      </c>
      <c r="CA153">
        <f ca="1">IF(AND($B153&gt;0,SUM(CA$3:CA152)=0,SUM($H153:BZ153)=0),$B153,0)</f>
        <v>0</v>
      </c>
      <c r="CB153">
        <f ca="1">IF(AND($B153&gt;0,SUM(CB$3:CB152)=0,SUM($H153:CA153)=0),$B153,0)</f>
        <v>0</v>
      </c>
      <c r="CC153">
        <f ca="1">IF(AND($B153&gt;0,SUM(CC$3:CC152)=0,SUM($H153:CB153)=0),$B153,0)</f>
        <v>0</v>
      </c>
      <c r="CD153">
        <f ca="1">IF(AND($B153&gt;0,SUM(CD$3:CD152)=0,SUM($H153:CC153)=0),$B153,0)</f>
        <v>0</v>
      </c>
      <c r="CE153">
        <f ca="1">IF(AND($B153&gt;0,SUM(CE$3:CE152)=0,SUM($H153:CD153)=0),$B153,0)</f>
        <v>0</v>
      </c>
      <c r="CF153">
        <f ca="1">IF(AND($B153&gt;0,SUM(CF$3:CF152)=0,SUM($H153:CE153)=0),$B153,0)</f>
        <v>0</v>
      </c>
      <c r="CG153">
        <f ca="1">IF(AND($B153&gt;0,SUM(CG$3:CG152)=0,SUM($H153:CF153)=0),$B153,0)</f>
        <v>0</v>
      </c>
      <c r="CH153">
        <f ca="1">IF(AND($B153&gt;0,SUM(CH$3:CH152)=0,SUM($H153:CG153)=0),$B153,0)</f>
        <v>0</v>
      </c>
      <c r="CI153">
        <f ca="1">IF(AND($B153&gt;0,SUM(CI$3:CI152)=0,SUM($H153:CH153)=0),$B153,0)</f>
        <v>0</v>
      </c>
      <c r="CJ153">
        <f ca="1">IF(AND($B153&gt;0,SUM(CJ$3:CJ152)=0,SUM($H153:CI153)=0),$B153,0)</f>
        <v>0</v>
      </c>
      <c r="CK153">
        <f ca="1">IF(AND($B153&gt;0,SUM(CK$3:CK152)=0,SUM($H153:CJ153)=0),$B153,0)</f>
        <v>0</v>
      </c>
      <c r="CL153">
        <f ca="1">IF(AND($B153&gt;0,SUM(CL$3:CL152)=0,SUM($H153:CK153)=0),$B153,0)</f>
        <v>0</v>
      </c>
      <c r="CM153">
        <f ca="1">IF(AND($B153&gt;0,SUM(CM$3:CM152)=0,SUM($H153:CL153)=0),$B153,0)</f>
        <v>0</v>
      </c>
      <c r="CN153">
        <f ca="1">IF(AND($B153&gt;0,SUM(CN$3:CN152)=0,SUM($H153:CM153)=0),$B153,0)</f>
        <v>0</v>
      </c>
      <c r="CO153">
        <f ca="1">IF(AND($B153&gt;0,SUM(CO$3:CO152)=0,SUM($H153:CN153)=0),$B153,0)</f>
        <v>0</v>
      </c>
      <c r="CP153">
        <f ca="1">IF(AND($B153&gt;0,SUM(CP$3:CP152)=0,SUM($H153:CO153)=0),$B153,0)</f>
        <v>0</v>
      </c>
      <c r="CQ153">
        <f ca="1">IF(AND($B153&gt;0,SUM(CQ$3:CQ152)=0,SUM($H153:CP153)=0),$B153,0)</f>
        <v>0</v>
      </c>
      <c r="CR153">
        <f ca="1">IF(AND($B153&gt;0,SUM(CR$3:CR152)=0,SUM($H153:CQ153)=0),$B153,0)</f>
        <v>0</v>
      </c>
      <c r="CS153">
        <f ca="1">IF(AND($B153&gt;0,SUM(CS$3:CS152)=0,SUM($H153:CR153)=0),$B153,0)</f>
        <v>0</v>
      </c>
      <c r="CT153">
        <f ca="1">IF(AND($B153&gt;0,SUM(CT$3:CT152)=0,SUM($H153:CS153)=0),$B153,0)</f>
        <v>0</v>
      </c>
      <c r="CU153">
        <f ca="1">IF(AND($B153&gt;0,SUM(CU$3:CU152)=0,SUM($H153:CT153)=0),$B153,0)</f>
        <v>0</v>
      </c>
      <c r="CV153">
        <f ca="1">IF(AND($B153&gt;0,SUM(CV$3:CV152)=0,SUM($H153:CU153)=0),$B153,0)</f>
        <v>0</v>
      </c>
      <c r="CW153">
        <f ca="1">IF(AND($B153&gt;0,SUM(CW$3:CW152)=0,SUM($H153:CV153)=0),$B153,0)</f>
        <v>0</v>
      </c>
      <c r="CX153">
        <f ca="1">IF(AND($B153&gt;0,SUM(CX$3:CX152)=0,SUM($H153:CW153)=0),$B153,0)</f>
        <v>0</v>
      </c>
      <c r="CY153">
        <f ca="1">IF(AND($B153&gt;0,SUM(CY$3:CY152)=0,SUM($H153:CX153)=0),$B153,0)</f>
        <v>0</v>
      </c>
      <c r="CZ153">
        <f ca="1">IF(AND($B153&gt;0,SUM(CZ$3:CZ152)=0,SUM($H153:CY153)=0),$B153,0)</f>
        <v>0</v>
      </c>
      <c r="DA153">
        <f ca="1">IF(AND($B153&gt;0,SUM(DA$3:DA152)=0,SUM($H153:CZ153)=0),$B153,0)</f>
        <v>0</v>
      </c>
      <c r="DB153">
        <f ca="1">IF(AND($B153&gt;0,SUM(DB$3:DB152)=0,SUM($H153:DA153)=0),$B153,0)</f>
        <v>0</v>
      </c>
      <c r="DC153">
        <f ca="1">IF(AND($B153&gt;0,SUM(DC$3:DC152)=0,SUM($H153:DB153)=0),$B153,0)</f>
        <v>0</v>
      </c>
      <c r="DD153">
        <f ca="1">IF(AND($B153&gt;0,SUM(DD$3:DD152)=0,SUM($H153:DC153)=0),$B153,0)</f>
        <v>0</v>
      </c>
      <c r="DE153">
        <f ca="1">IF(AND($B153&gt;0,SUM(DE$3:DE152)=0,SUM($H153:DD153)=0),$B153,0)</f>
        <v>0</v>
      </c>
      <c r="DF153">
        <f ca="1">IF(AND($B153&gt;0,SUM(DF$3:DF152)=0,SUM($H153:DE153)=0),$B153,0)</f>
        <v>0</v>
      </c>
      <c r="DG153">
        <f ca="1">IF(AND($B153&gt;0,SUM(DG$3:DG152)=0,SUM($H153:DF153)=0),$B153,0)</f>
        <v>0</v>
      </c>
      <c r="DH153">
        <f ca="1">IF(AND($B153&gt;0,SUM(DH$3:DH152)=0,SUM($H153:DG153)=0),$B153,0)</f>
        <v>0</v>
      </c>
      <c r="DI153">
        <f ca="1">IF(AND($B153&gt;0,SUM(DI$3:DI152)=0,SUM($H153:DH153)=0),$B153,0)</f>
        <v>0</v>
      </c>
      <c r="DJ153">
        <f ca="1">IF(AND($B153&gt;0,SUM(DJ$3:DJ152)=0,SUM($H153:DI153)=0),$B153,0)</f>
        <v>0</v>
      </c>
      <c r="DK153">
        <f ca="1">IF(AND($B153&gt;0,SUM(DK$3:DK152)=0,SUM($H153:DJ153)=0),$B153,0)</f>
        <v>0</v>
      </c>
      <c r="DL153">
        <f ca="1">IF(AND($B153&gt;0,SUM(DL$3:DL152)=0,SUM($H153:DK153)=0),$B153,0)</f>
        <v>0</v>
      </c>
      <c r="DM153">
        <f ca="1">IF(AND($B153&gt;0,SUM(DM$3:DM152)=0,SUM($H153:DL153)=0),$B153,0)</f>
        <v>0</v>
      </c>
      <c r="DN153">
        <f ca="1">IF(AND($B153&gt;0,SUM(DN$3:DN152)=0,SUM($H153:DM153)=0),$B153,0)</f>
        <v>0</v>
      </c>
      <c r="DO153">
        <f ca="1">IF(AND($B153&gt;0,SUM(DO$3:DO152)=0,SUM($H153:DN153)=0),$B153,0)</f>
        <v>0</v>
      </c>
      <c r="DP153">
        <f ca="1">IF(AND($B153&gt;0,SUM(DP$3:DP152)=0,SUM($H153:DO153)=0),$B153,0)</f>
        <v>0</v>
      </c>
      <c r="DQ153">
        <f ca="1">IF(AND($B153&gt;0,SUM(DQ$3:DQ152)=0,SUM($H153:DP153)=0),$B153,0)</f>
        <v>0</v>
      </c>
      <c r="DR153">
        <f ca="1">IF(AND($B153&gt;0,SUM(DR$3:DR152)=0,SUM($H153:DQ153)=0),$B153,0)</f>
        <v>0</v>
      </c>
      <c r="DS153">
        <f ca="1">IF(AND($B153&gt;0,SUM(DS$3:DS152)=0,SUM($H153:DR153)=0),$B153,0)</f>
        <v>0</v>
      </c>
      <c r="DT153">
        <f ca="1">IF(AND($B153&gt;0,SUM(DT$3:DT152)=0,SUM($H153:DS153)=0),$B153,0)</f>
        <v>0</v>
      </c>
      <c r="DU153">
        <f ca="1">IF(AND($B153&gt;0,SUM(DU$3:DU152)=0,SUM($H153:DT153)=0),$B153,0)</f>
        <v>0</v>
      </c>
      <c r="DV153">
        <f ca="1">IF(AND($B153&gt;0,SUM(DV$3:DV152)=0,SUM($H153:DU153)=0),$B153,0)</f>
        <v>0</v>
      </c>
      <c r="DW153">
        <f ca="1">IF(AND($B153&gt;0,SUM(DW$3:DW152)=0,SUM($H153:DV153)=0),$B153,0)</f>
        <v>0</v>
      </c>
      <c r="DX153">
        <f ca="1">IF(AND($B153&gt;0,SUM(DX$3:DX152)=0,SUM($H153:DW153)=0),$B153,0)</f>
        <v>0</v>
      </c>
      <c r="DY153">
        <f ca="1">IF(AND($B153&gt;0,SUM(DY$3:DY152)=0,SUM($H153:DX153)=0),$B153,0)</f>
        <v>0</v>
      </c>
      <c r="DZ153">
        <f ca="1">IF(AND($B153&gt;0,SUM(DZ$3:DZ152)=0,SUM($H153:DY153)=0),$B153,0)</f>
        <v>0</v>
      </c>
      <c r="EA153">
        <f ca="1">IF(AND($B153&gt;0,SUM(EA$3:EA152)=0,SUM($H153:DZ153)=0),$B153,0)</f>
        <v>0</v>
      </c>
      <c r="EB153">
        <f ca="1">IF(AND($B153&gt;0,SUM(EB$3:EB152)=0,SUM($H153:EA153)=0),$B153,0)</f>
        <v>0</v>
      </c>
      <c r="EC153">
        <f ca="1">IF(AND($B153&gt;0,SUM(EC$3:EC152)=0,SUM($H153:EB153)=0),$B153,0)</f>
        <v>0</v>
      </c>
      <c r="ED153">
        <f ca="1">IF(AND($B153&gt;0,SUM(ED$3:ED152)=0,SUM($H153:EC153)=0),$B153,0)</f>
        <v>0</v>
      </c>
      <c r="EE153">
        <f ca="1">IF(AND($B153&gt;0,SUM(EE$3:EE152)=0,SUM($H153:ED153)=0),$B153,0)</f>
        <v>0</v>
      </c>
      <c r="EF153">
        <f ca="1">IF(AND($B153&gt;0,SUM(EF$3:EF152)=0,SUM($H153:EE153)=0),$B153,0)</f>
        <v>0</v>
      </c>
      <c r="EG153">
        <f ca="1">IF(AND($B153&gt;0,SUM(EG$3:EG152)=0,SUM($H153:EF153)=0),$B153,0)</f>
        <v>0</v>
      </c>
      <c r="EH153">
        <f ca="1">IF(AND($B153&gt;0,SUM(EH$3:EH152)=0,SUM($H153:EG153)=0),$B153,0)</f>
        <v>0</v>
      </c>
      <c r="EI153">
        <f ca="1">IF(AND($B153&gt;0,SUM(EI$3:EI152)=0,SUM($H153:EH153)=0),$B153,0)</f>
        <v>0</v>
      </c>
      <c r="EJ153">
        <f ca="1">IF(AND($B153&gt;0,SUM(EJ$3:EJ152)=0,SUM($H153:EI153)=0),$B153,0)</f>
        <v>0</v>
      </c>
      <c r="EK153">
        <f ca="1">IF(AND($B153&gt;0,SUM(EK$3:EK152)=0,SUM($H153:EJ153)=0),$B153,0)</f>
        <v>0</v>
      </c>
      <c r="EL153">
        <f ca="1">IF(AND($B153&gt;0,SUM(EL$3:EL152)=0,SUM($H153:EK153)=0),$B153,0)</f>
        <v>0</v>
      </c>
      <c r="EM153">
        <f ca="1">IF(AND($B153&gt;0,SUM(EM$3:EM152)=0,SUM($H153:EL153)=0),$B153,0)</f>
        <v>0</v>
      </c>
      <c r="EN153">
        <f ca="1">IF(AND($B153&gt;0,SUM(EN$3:EN152)=0,SUM($H153:EM153)=0),$B153,0)</f>
        <v>0</v>
      </c>
      <c r="EO153">
        <f ca="1">IF(AND($B153&gt;0,SUM(EO$3:EO152)=0,SUM($H153:EN153)=0),$B153,0)</f>
        <v>0</v>
      </c>
      <c r="EP153">
        <f ca="1">IF(AND($B153&gt;0,SUM(EP$3:EP152)=0,SUM($H153:EO153)=0),$B153,0)</f>
        <v>0</v>
      </c>
      <c r="EQ153">
        <f ca="1">IF(AND($B153&gt;0,SUM(EQ$3:EQ152)=0,SUM($H153:EP153)=0),$B153,0)</f>
        <v>0</v>
      </c>
      <c r="ER153">
        <f ca="1">IF(AND($B153&gt;0,SUM(ER$3:ER152)=0,SUM($H153:EQ153)=0),$B153,0)</f>
        <v>0</v>
      </c>
      <c r="ES153">
        <f ca="1">IF(AND($B153&gt;0,SUM(ES$3:ES152)=0,SUM($H153:ER153)=0),$B153,0)</f>
        <v>0</v>
      </c>
      <c r="ET153">
        <f ca="1">IF(AND($B153&gt;0,SUM(ET$3:ET152)=0,SUM($H153:ES153)=0),$B153,0)</f>
        <v>0</v>
      </c>
      <c r="EU153">
        <f ca="1">IF(AND($B153&gt;0,SUM(EU$3:EU152)=0,SUM($H153:ET153)=0),$B153,0)</f>
        <v>0</v>
      </c>
      <c r="EV153">
        <f ca="1">IF(AND($B153&gt;0,SUM(EV$3:EV152)=0,SUM($H153:EU153)=0),$B153,0)</f>
        <v>0</v>
      </c>
      <c r="EW153">
        <f ca="1">IF(AND($B153&gt;0,SUM(EW$3:EW152)=0,SUM($H153:EV153)=0),$B153,0)</f>
        <v>0</v>
      </c>
      <c r="EX153">
        <f ca="1">IF(AND($B153&gt;0,SUM(EX$3:EX152)=0,SUM($H153:EW153)=0),$B153,0)</f>
        <v>0</v>
      </c>
      <c r="EY153">
        <f ca="1">IF(AND($B153&gt;0,SUM(EY$3:EY152)=0,SUM($H153:EX153)=0),$B153,0)</f>
        <v>0</v>
      </c>
      <c r="EZ153">
        <f ca="1">IF(AND($B153&gt;0,SUM(EZ$3:EZ152)=0,SUM($H153:EY153)=0),$B153,0)</f>
        <v>0</v>
      </c>
      <c r="FA153">
        <f ca="1">IF(AND($B153&gt;0,SUM(FA$3:FA152)=0,SUM($H153:EZ153)=0),$B153,0)</f>
        <v>0</v>
      </c>
      <c r="FB153">
        <f ca="1">IF(AND($B153&gt;0,SUM(FB$3:FB152)=0,SUM($H153:FA153)=0),$B153,0)</f>
        <v>0</v>
      </c>
      <c r="FC153">
        <f ca="1">IF(AND($B153&gt;0,SUM(FC$3:FC152)=0,SUM($H153:FB153)=0),$B153,0)</f>
        <v>0</v>
      </c>
      <c r="FD153">
        <f ca="1">IF(AND($B153&gt;0,SUM(FD$3:FD152)=0,SUM($H153:FC153)=0),$B153,0)</f>
        <v>0</v>
      </c>
      <c r="FE153">
        <f ca="1">IF(AND($B153&gt;0,SUM(FE$3:FE152)=0,SUM($H153:FD153)=0),$B153,0)</f>
        <v>0</v>
      </c>
      <c r="FF153">
        <f ca="1">IF(AND($B153&gt;0,SUM(FF$3:FF152)=0,SUM($H153:FE153)=0),$B153,0)</f>
        <v>0</v>
      </c>
      <c r="FG153">
        <f ca="1">IF(AND($B153&gt;0,SUM(FG$3:FG152)=0,SUM($H153:FF153)=0),$B153,0)</f>
        <v>0</v>
      </c>
      <c r="FH153">
        <f ca="1">IF(AND($B153&gt;0,SUM(FH$3:FH152)=0,SUM($H153:FG153)=0),$B153,0)</f>
        <v>0</v>
      </c>
      <c r="FI153">
        <f ca="1">IF(AND($B153&gt;0,SUM(FI$3:FI152)=0,SUM($H153:FH153)=0),$B153,0)</f>
        <v>0</v>
      </c>
      <c r="FJ153">
        <f ca="1">IF(AND($B153&gt;0,SUM(FJ$3:FJ152)=0,SUM($H153:FI153)=0),$B153,0)</f>
        <v>0</v>
      </c>
      <c r="FK153">
        <f ca="1">IF(AND($B153&gt;0,SUM(FK$3:FK152)=0,SUM($H153:FJ153)=0),$B153,0)</f>
        <v>0</v>
      </c>
      <c r="FL153">
        <f ca="1">IF(AND($B153&gt;0,SUM(FL$3:FL152)=0,SUM($H153:FK153)=0),$B153,0)</f>
        <v>0</v>
      </c>
      <c r="FM153">
        <f ca="1">IF(AND($B153&gt;0,SUM(FM$3:FM152)=0,SUM($H153:FL153)=0),$B153,0)</f>
        <v>0</v>
      </c>
      <c r="FN153">
        <f ca="1">IF(AND($B153&gt;0,SUM(FN$3:FN152)=0,SUM($H153:FM153)=0),$B153,0)</f>
        <v>0</v>
      </c>
      <c r="FS153" s="67" t="str">
        <f ca="1">Valintaohjelma!$C29</f>
        <v/>
      </c>
      <c r="FT153" s="67" t="str">
        <f ca="1">Valintaohjelma!$F29</f>
        <v/>
      </c>
      <c r="FU153" s="342" t="str">
        <f>""</f>
        <v/>
      </c>
      <c r="FV153" s="67" t="str">
        <f ca="1">Valintaohjelma!$I29</f>
        <v/>
      </c>
      <c r="FY153" s="67" t="str">
        <f ca="1">Valintaohjelma!$C29</f>
        <v/>
      </c>
      <c r="FZ153" s="67" t="str">
        <f ca="1">Valintaohjelma!$F29</f>
        <v/>
      </c>
      <c r="GA153" s="67" t="str">
        <f>""</f>
        <v/>
      </c>
      <c r="GB153" s="67" t="str">
        <f ca="1">Valintaohjelma!$I29</f>
        <v/>
      </c>
      <c r="GE153" s="67" t="str">
        <f ca="1">Valintaohjelma!$C29</f>
        <v/>
      </c>
      <c r="GF153" s="67" t="str">
        <f ca="1">Valintaohjelma!$F29</f>
        <v/>
      </c>
      <c r="GG153" s="67" t="str">
        <f>""</f>
        <v/>
      </c>
      <c r="GH153" s="67" t="str">
        <f ca="1">Valintaohjelma!$I29</f>
        <v/>
      </c>
    </row>
    <row r="154" spans="1:190" ht="15.75" thickBot="1" x14ac:dyDescent="0.3">
      <c r="A154">
        <v>154</v>
      </c>
      <c r="B154">
        <v>0</v>
      </c>
      <c r="C154" s="240" t="str">
        <f t="shared" ca="1" si="22"/>
        <v>Kanava varusteet</v>
      </c>
      <c r="D154" s="240" t="str">
        <f t="shared" ca="1" si="23"/>
        <v>Liityntä</v>
      </c>
      <c r="E154" s="240" t="str">
        <f t="shared" ca="1" si="24"/>
        <v/>
      </c>
      <c r="F154" s="240" t="str">
        <f t="shared" ca="1" si="25"/>
        <v>Toimintakaavio Layer</v>
      </c>
      <c r="G154" s="47">
        <f ca="1">INDEX($I$2:$FN$2,ROWS(G$2:G154))</f>
        <v>0</v>
      </c>
      <c r="H154">
        <v>0</v>
      </c>
      <c r="I154">
        <f ca="1">IF(AND($B154&gt;0,SUM(I$3:I153)=0,SUM($H154:H154)=0),$B154,0)</f>
        <v>0</v>
      </c>
      <c r="J154">
        <f ca="1">IF(AND($B154&gt;0,SUM(J$3:J153)=0,SUM($H154:I154)=0),$B154,0)</f>
        <v>0</v>
      </c>
      <c r="K154">
        <f ca="1">IF(AND($B154&gt;0,SUM(K$3:K153)=0,SUM($H154:J154)=0),$B154,0)</f>
        <v>0</v>
      </c>
      <c r="L154">
        <f ca="1">IF(AND($B154&gt;0,SUM(L$3:L153)=0,SUM($H154:K154)=0),$B154,0)</f>
        <v>0</v>
      </c>
      <c r="M154">
        <f ca="1">IF(AND($B154&gt;0,SUM(M$3:M153)=0,SUM($H154:L154)=0),$B154,0)</f>
        <v>0</v>
      </c>
      <c r="N154">
        <f ca="1">IF(AND($B154&gt;0,SUM(N$3:N153)=0,SUM($H154:M154)=0),$B154,0)</f>
        <v>0</v>
      </c>
      <c r="O154">
        <f ca="1">IF(AND($B154&gt;0,SUM(O$3:O153)=0,SUM($H154:N154)=0),$B154,0)</f>
        <v>0</v>
      </c>
      <c r="P154">
        <f ca="1">IF(AND($B154&gt;0,SUM(P$3:P153)=0,SUM($H154:O154)=0),$B154,0)</f>
        <v>0</v>
      </c>
      <c r="Q154">
        <f ca="1">IF(AND($B154&gt;0,SUM(Q$3:Q153)=0,SUM($H154:P154)=0),$B154,0)</f>
        <v>0</v>
      </c>
      <c r="R154">
        <f ca="1">IF(AND($B154&gt;0,SUM(R$3:R153)=0,SUM($H154:Q154)=0),$B154,0)</f>
        <v>0</v>
      </c>
      <c r="S154">
        <f ca="1">IF(AND($B154&gt;0,SUM(S$3:S153)=0,SUM($H154:R154)=0),$B154,0)</f>
        <v>0</v>
      </c>
      <c r="T154">
        <f ca="1">IF(AND($B154&gt;0,SUM(T$3:T153)=0,SUM($H154:S154)=0),$B154,0)</f>
        <v>0</v>
      </c>
      <c r="U154">
        <f ca="1">IF(AND($B154&gt;0,SUM(U$3:U153)=0,SUM($H154:T154)=0),$B154,0)</f>
        <v>0</v>
      </c>
      <c r="V154">
        <f ca="1">IF(AND($B154&gt;0,SUM(V$3:V153)=0,SUM($H154:U154)=0),$B154,0)</f>
        <v>0</v>
      </c>
      <c r="W154">
        <f ca="1">IF(AND($B154&gt;0,SUM(W$3:W153)=0,SUM($H154:V154)=0),$B154,0)</f>
        <v>0</v>
      </c>
      <c r="X154">
        <f ca="1">IF(AND($B154&gt;0,SUM(X$3:X153)=0,SUM($H154:W154)=0),$B154,0)</f>
        <v>0</v>
      </c>
      <c r="Y154">
        <f ca="1">IF(AND($B154&gt;0,SUM(Y$3:Y153)=0,SUM($H154:X154)=0),$B154,0)</f>
        <v>0</v>
      </c>
      <c r="Z154">
        <f ca="1">IF(AND($B154&gt;0,SUM(Z$3:Z153)=0,SUM($H154:Y154)=0),$B154,0)</f>
        <v>0</v>
      </c>
      <c r="AA154">
        <f ca="1">IF(AND($B154&gt;0,SUM(AA$3:AA153)=0,SUM($H154:Z154)=0),$B154,0)</f>
        <v>0</v>
      </c>
      <c r="AB154">
        <f ca="1">IF(AND($B154&gt;0,SUM(AB$3:AB153)=0,SUM($H154:AA154)=0),$B154,0)</f>
        <v>0</v>
      </c>
      <c r="AC154">
        <f ca="1">IF(AND($B154&gt;0,SUM(AC$3:AC153)=0,SUM($H154:AB154)=0),$B154,0)</f>
        <v>0</v>
      </c>
      <c r="AD154">
        <f ca="1">IF(AND($B154&gt;0,SUM(AD$3:AD153)=0,SUM($H154:AC154)=0),$B154,0)</f>
        <v>0</v>
      </c>
      <c r="AE154">
        <f ca="1">IF(AND($B154&gt;0,SUM(AE$3:AE153)=0,SUM($H154:AD154)=0),$B154,0)</f>
        <v>0</v>
      </c>
      <c r="AF154">
        <f ca="1">IF(AND($B154&gt;0,SUM(AF$3:AF153)=0,SUM($H154:AE154)=0),$B154,0)</f>
        <v>0</v>
      </c>
      <c r="AG154">
        <f ca="1">IF(AND($B154&gt;0,SUM(AG$3:AG153)=0,SUM($H154:AF154)=0),$B154,0)</f>
        <v>0</v>
      </c>
      <c r="AH154">
        <f ca="1">IF(AND($B154&gt;0,SUM(AH$3:AH153)=0,SUM($H154:AG154)=0),$B154,0)</f>
        <v>0</v>
      </c>
      <c r="AI154">
        <f ca="1">IF(AND($B154&gt;0,SUM(AI$3:AI153)=0,SUM($H154:AH154)=0),$B154,0)</f>
        <v>0</v>
      </c>
      <c r="AJ154">
        <f ca="1">IF(AND($B154&gt;0,SUM(AJ$3:AJ153)=0,SUM($H154:AI154)=0),$B154,0)</f>
        <v>0</v>
      </c>
      <c r="AK154">
        <f ca="1">IF(AND($B154&gt;0,SUM(AK$3:AK153)=0,SUM($H154:AJ154)=0),$B154,0)</f>
        <v>0</v>
      </c>
      <c r="AL154">
        <f ca="1">IF(AND($B154&gt;0,SUM(AL$3:AL153)=0,SUM($H154:AK154)=0),$B154,0)</f>
        <v>0</v>
      </c>
      <c r="AM154">
        <f ca="1">IF(AND($B154&gt;0,SUM(AM$3:AM153)=0,SUM($H154:AL154)=0),$B154,0)</f>
        <v>0</v>
      </c>
      <c r="AN154">
        <f ca="1">IF(AND($B154&gt;0,SUM(AN$3:AN153)=0,SUM($H154:AM154)=0),$B154,0)</f>
        <v>0</v>
      </c>
      <c r="AO154">
        <f ca="1">IF(AND($B154&gt;0,SUM(AO$3:AO153)=0,SUM($H154:AN154)=0),$B154,0)</f>
        <v>0</v>
      </c>
      <c r="AP154">
        <f ca="1">IF(AND($B154&gt;0,SUM(AP$3:AP153)=0,SUM($H154:AO154)=0),$B154,0)</f>
        <v>0</v>
      </c>
      <c r="AQ154">
        <f ca="1">IF(AND($B154&gt;0,SUM(AQ$3:AQ153)=0,SUM($H154:AP154)=0),$B154,0)</f>
        <v>0</v>
      </c>
      <c r="AR154">
        <f ca="1">IF(AND($B154&gt;0,SUM(AR$3:AR153)=0,SUM($H154:AQ154)=0),$B154,0)</f>
        <v>0</v>
      </c>
      <c r="AS154">
        <f ca="1">IF(AND($B154&gt;0,SUM(AS$3:AS153)=0,SUM($H154:AR154)=0),$B154,0)</f>
        <v>0</v>
      </c>
      <c r="AT154">
        <f ca="1">IF(AND($B154&gt;0,SUM(AT$3:AT153)=0,SUM($H154:AS154)=0),$B154,0)</f>
        <v>0</v>
      </c>
      <c r="AU154">
        <f ca="1">IF(AND($B154&gt;0,SUM(AU$3:AU153)=0,SUM($H154:AT154)=0),$B154,0)</f>
        <v>0</v>
      </c>
      <c r="AV154">
        <f ca="1">IF(AND($B154&gt;0,SUM(AV$3:AV153)=0,SUM($H154:AU154)=0),$B154,0)</f>
        <v>0</v>
      </c>
      <c r="AW154">
        <f ca="1">IF(AND($B154&gt;0,SUM(AW$3:AW153)=0,SUM($H154:AV154)=0),$B154,0)</f>
        <v>0</v>
      </c>
      <c r="AX154">
        <f ca="1">IF(AND($B154&gt;0,SUM(AX$3:AX153)=0,SUM($H154:AW154)=0),$B154,0)</f>
        <v>0</v>
      </c>
      <c r="AY154">
        <f ca="1">IF(AND($B154&gt;0,SUM(AY$3:AY153)=0,SUM($H154:AX154)=0),$B154,0)</f>
        <v>0</v>
      </c>
      <c r="AZ154">
        <f ca="1">IF(AND($B154&gt;0,SUM(AZ$3:AZ153)=0,SUM($H154:AY154)=0),$B154,0)</f>
        <v>0</v>
      </c>
      <c r="BA154">
        <f ca="1">IF(AND($B154&gt;0,SUM(BA$3:BA153)=0,SUM($H154:AZ154)=0),$B154,0)</f>
        <v>0</v>
      </c>
      <c r="BB154">
        <f ca="1">IF(AND($B154&gt;0,SUM(BB$3:BB153)=0,SUM($H154:BA154)=0),$B154,0)</f>
        <v>0</v>
      </c>
      <c r="BC154">
        <f ca="1">IF(AND($B154&gt;0,SUM(BC$3:BC153)=0,SUM($H154:BB154)=0),$B154,0)</f>
        <v>0</v>
      </c>
      <c r="BD154">
        <f ca="1">IF(AND($B154&gt;0,SUM(BD$3:BD153)=0,SUM($H154:BC154)=0),$B154,0)</f>
        <v>0</v>
      </c>
      <c r="BE154">
        <f ca="1">IF(AND($B154&gt;0,SUM(BE$3:BE153)=0,SUM($H154:BD154)=0),$B154,0)</f>
        <v>0</v>
      </c>
      <c r="BF154">
        <f ca="1">IF(AND($B154&gt;0,SUM(BF$3:BF153)=0,SUM($H154:BE154)=0),$B154,0)</f>
        <v>0</v>
      </c>
      <c r="BG154">
        <f ca="1">IF(AND($B154&gt;0,SUM(BG$3:BG153)=0,SUM($H154:BF154)=0),$B154,0)</f>
        <v>0</v>
      </c>
      <c r="BH154">
        <f ca="1">IF(AND($B154&gt;0,SUM(BH$3:BH153)=0,SUM($H154:BG154)=0),$B154,0)</f>
        <v>0</v>
      </c>
      <c r="BI154">
        <f ca="1">IF(AND($B154&gt;0,SUM(BI$3:BI153)=0,SUM($H154:BH154)=0),$B154,0)</f>
        <v>0</v>
      </c>
      <c r="BJ154">
        <f ca="1">IF(AND($B154&gt;0,SUM(BJ$3:BJ153)=0,SUM($H154:BI154)=0),$B154,0)</f>
        <v>0</v>
      </c>
      <c r="BK154">
        <f ca="1">IF(AND($B154&gt;0,SUM(BK$3:BK153)=0,SUM($H154:BJ154)=0),$B154,0)</f>
        <v>0</v>
      </c>
      <c r="BL154">
        <f ca="1">IF(AND($B154&gt;0,SUM(BL$3:BL153)=0,SUM($H154:BK154)=0),$B154,0)</f>
        <v>0</v>
      </c>
      <c r="BM154">
        <f ca="1">IF(AND($B154&gt;0,SUM(BM$3:BM153)=0,SUM($H154:BL154)=0),$B154,0)</f>
        <v>0</v>
      </c>
      <c r="BN154">
        <f ca="1">IF(AND($B154&gt;0,SUM(BN$3:BN153)=0,SUM($H154:BM154)=0),$B154,0)</f>
        <v>0</v>
      </c>
      <c r="BO154">
        <f ca="1">IF(AND($B154&gt;0,SUM(BO$3:BO153)=0,SUM($H154:BN154)=0),$B154,0)</f>
        <v>0</v>
      </c>
      <c r="BP154">
        <f ca="1">IF(AND($B154&gt;0,SUM(BP$3:BP153)=0,SUM($H154:BO154)=0),$B154,0)</f>
        <v>0</v>
      </c>
      <c r="BQ154">
        <f ca="1">IF(AND($B154&gt;0,SUM(BQ$3:BQ153)=0,SUM($H154:BP154)=0),$B154,0)</f>
        <v>0</v>
      </c>
      <c r="BR154">
        <f ca="1">IF(AND($B154&gt;0,SUM(BR$3:BR153)=0,SUM($H154:BQ154)=0),$B154,0)</f>
        <v>0</v>
      </c>
      <c r="BS154">
        <f ca="1">IF(AND($B154&gt;0,SUM(BS$3:BS153)=0,SUM($H154:BR154)=0),$B154,0)</f>
        <v>0</v>
      </c>
      <c r="BT154">
        <f ca="1">IF(AND($B154&gt;0,SUM(BT$3:BT153)=0,SUM($H154:BS154)=0),$B154,0)</f>
        <v>0</v>
      </c>
      <c r="BU154">
        <f ca="1">IF(AND($B154&gt;0,SUM(BU$3:BU153)=0,SUM($H154:BT154)=0),$B154,0)</f>
        <v>0</v>
      </c>
      <c r="BV154">
        <f ca="1">IF(AND($B154&gt;0,SUM(BV$3:BV153)=0,SUM($H154:BU154)=0),$B154,0)</f>
        <v>0</v>
      </c>
      <c r="BW154">
        <f ca="1">IF(AND($B154&gt;0,SUM(BW$3:BW153)=0,SUM($H154:BV154)=0),$B154,0)</f>
        <v>0</v>
      </c>
      <c r="BX154">
        <f ca="1">IF(AND($B154&gt;0,SUM(BX$3:BX153)=0,SUM($H154:BW154)=0),$B154,0)</f>
        <v>0</v>
      </c>
      <c r="BY154">
        <f ca="1">IF(AND($B154&gt;0,SUM(BY$3:BY153)=0,SUM($H154:BX154)=0),$B154,0)</f>
        <v>0</v>
      </c>
      <c r="BZ154">
        <f ca="1">IF(AND($B154&gt;0,SUM(BZ$3:BZ153)=0,SUM($H154:BY154)=0),$B154,0)</f>
        <v>0</v>
      </c>
      <c r="CA154">
        <f ca="1">IF(AND($B154&gt;0,SUM(CA$3:CA153)=0,SUM($H154:BZ154)=0),$B154,0)</f>
        <v>0</v>
      </c>
      <c r="CB154">
        <f ca="1">IF(AND($B154&gt;0,SUM(CB$3:CB153)=0,SUM($H154:CA154)=0),$B154,0)</f>
        <v>0</v>
      </c>
      <c r="CC154">
        <f ca="1">IF(AND($B154&gt;0,SUM(CC$3:CC153)=0,SUM($H154:CB154)=0),$B154,0)</f>
        <v>0</v>
      </c>
      <c r="CD154">
        <f ca="1">IF(AND($B154&gt;0,SUM(CD$3:CD153)=0,SUM($H154:CC154)=0),$B154,0)</f>
        <v>0</v>
      </c>
      <c r="CE154">
        <f ca="1">IF(AND($B154&gt;0,SUM(CE$3:CE153)=0,SUM($H154:CD154)=0),$B154,0)</f>
        <v>0</v>
      </c>
      <c r="CF154">
        <f ca="1">IF(AND($B154&gt;0,SUM(CF$3:CF153)=0,SUM($H154:CE154)=0),$B154,0)</f>
        <v>0</v>
      </c>
      <c r="CG154">
        <f ca="1">IF(AND($B154&gt;0,SUM(CG$3:CG153)=0,SUM($H154:CF154)=0),$B154,0)</f>
        <v>0</v>
      </c>
      <c r="CH154">
        <f ca="1">IF(AND($B154&gt;0,SUM(CH$3:CH153)=0,SUM($H154:CG154)=0),$B154,0)</f>
        <v>0</v>
      </c>
      <c r="CI154">
        <f ca="1">IF(AND($B154&gt;0,SUM(CI$3:CI153)=0,SUM($H154:CH154)=0),$B154,0)</f>
        <v>0</v>
      </c>
      <c r="CJ154">
        <f ca="1">IF(AND($B154&gt;0,SUM(CJ$3:CJ153)=0,SUM($H154:CI154)=0),$B154,0)</f>
        <v>0</v>
      </c>
      <c r="CK154">
        <f ca="1">IF(AND($B154&gt;0,SUM(CK$3:CK153)=0,SUM($H154:CJ154)=0),$B154,0)</f>
        <v>0</v>
      </c>
      <c r="CL154">
        <f ca="1">IF(AND($B154&gt;0,SUM(CL$3:CL153)=0,SUM($H154:CK154)=0),$B154,0)</f>
        <v>0</v>
      </c>
      <c r="CM154">
        <f ca="1">IF(AND($B154&gt;0,SUM(CM$3:CM153)=0,SUM($H154:CL154)=0),$B154,0)</f>
        <v>0</v>
      </c>
      <c r="CN154">
        <f ca="1">IF(AND($B154&gt;0,SUM(CN$3:CN153)=0,SUM($H154:CM154)=0),$B154,0)</f>
        <v>0</v>
      </c>
      <c r="CO154">
        <f ca="1">IF(AND($B154&gt;0,SUM(CO$3:CO153)=0,SUM($H154:CN154)=0),$B154,0)</f>
        <v>0</v>
      </c>
      <c r="CP154">
        <f ca="1">IF(AND($B154&gt;0,SUM(CP$3:CP153)=0,SUM($H154:CO154)=0),$B154,0)</f>
        <v>0</v>
      </c>
      <c r="CQ154">
        <f ca="1">IF(AND($B154&gt;0,SUM(CQ$3:CQ153)=0,SUM($H154:CP154)=0),$B154,0)</f>
        <v>0</v>
      </c>
      <c r="CR154">
        <f ca="1">IF(AND($B154&gt;0,SUM(CR$3:CR153)=0,SUM($H154:CQ154)=0),$B154,0)</f>
        <v>0</v>
      </c>
      <c r="CS154">
        <f ca="1">IF(AND($B154&gt;0,SUM(CS$3:CS153)=0,SUM($H154:CR154)=0),$B154,0)</f>
        <v>0</v>
      </c>
      <c r="CT154">
        <f ca="1">IF(AND($B154&gt;0,SUM(CT$3:CT153)=0,SUM($H154:CS154)=0),$B154,0)</f>
        <v>0</v>
      </c>
      <c r="CU154">
        <f ca="1">IF(AND($B154&gt;0,SUM(CU$3:CU153)=0,SUM($H154:CT154)=0),$B154,0)</f>
        <v>0</v>
      </c>
      <c r="CV154">
        <f ca="1">IF(AND($B154&gt;0,SUM(CV$3:CV153)=0,SUM($H154:CU154)=0),$B154,0)</f>
        <v>0</v>
      </c>
      <c r="CW154">
        <f ca="1">IF(AND($B154&gt;0,SUM(CW$3:CW153)=0,SUM($H154:CV154)=0),$B154,0)</f>
        <v>0</v>
      </c>
      <c r="CX154">
        <f ca="1">IF(AND($B154&gt;0,SUM(CX$3:CX153)=0,SUM($H154:CW154)=0),$B154,0)</f>
        <v>0</v>
      </c>
      <c r="CY154">
        <f ca="1">IF(AND($B154&gt;0,SUM(CY$3:CY153)=0,SUM($H154:CX154)=0),$B154,0)</f>
        <v>0</v>
      </c>
      <c r="CZ154">
        <f ca="1">IF(AND($B154&gt;0,SUM(CZ$3:CZ153)=0,SUM($H154:CY154)=0),$B154,0)</f>
        <v>0</v>
      </c>
      <c r="DA154">
        <f ca="1">IF(AND($B154&gt;0,SUM(DA$3:DA153)=0,SUM($H154:CZ154)=0),$B154,0)</f>
        <v>0</v>
      </c>
      <c r="DB154">
        <f ca="1">IF(AND($B154&gt;0,SUM(DB$3:DB153)=0,SUM($H154:DA154)=0),$B154,0)</f>
        <v>0</v>
      </c>
      <c r="DC154">
        <f ca="1">IF(AND($B154&gt;0,SUM(DC$3:DC153)=0,SUM($H154:DB154)=0),$B154,0)</f>
        <v>0</v>
      </c>
      <c r="DD154">
        <f ca="1">IF(AND($B154&gt;0,SUM(DD$3:DD153)=0,SUM($H154:DC154)=0),$B154,0)</f>
        <v>0</v>
      </c>
      <c r="DE154">
        <f ca="1">IF(AND($B154&gt;0,SUM(DE$3:DE153)=0,SUM($H154:DD154)=0),$B154,0)</f>
        <v>0</v>
      </c>
      <c r="DF154">
        <f ca="1">IF(AND($B154&gt;0,SUM(DF$3:DF153)=0,SUM($H154:DE154)=0),$B154,0)</f>
        <v>0</v>
      </c>
      <c r="DG154">
        <f ca="1">IF(AND($B154&gt;0,SUM(DG$3:DG153)=0,SUM($H154:DF154)=0),$B154,0)</f>
        <v>0</v>
      </c>
      <c r="DH154">
        <f ca="1">IF(AND($B154&gt;0,SUM(DH$3:DH153)=0,SUM($H154:DG154)=0),$B154,0)</f>
        <v>0</v>
      </c>
      <c r="DI154">
        <f ca="1">IF(AND($B154&gt;0,SUM(DI$3:DI153)=0,SUM($H154:DH154)=0),$B154,0)</f>
        <v>0</v>
      </c>
      <c r="DJ154">
        <f ca="1">IF(AND($B154&gt;0,SUM(DJ$3:DJ153)=0,SUM($H154:DI154)=0),$B154,0)</f>
        <v>0</v>
      </c>
      <c r="DK154">
        <f ca="1">IF(AND($B154&gt;0,SUM(DK$3:DK153)=0,SUM($H154:DJ154)=0),$B154,0)</f>
        <v>0</v>
      </c>
      <c r="DL154">
        <f ca="1">IF(AND($B154&gt;0,SUM(DL$3:DL153)=0,SUM($H154:DK154)=0),$B154,0)</f>
        <v>0</v>
      </c>
      <c r="DM154">
        <f ca="1">IF(AND($B154&gt;0,SUM(DM$3:DM153)=0,SUM($H154:DL154)=0),$B154,0)</f>
        <v>0</v>
      </c>
      <c r="DN154">
        <f ca="1">IF(AND($B154&gt;0,SUM(DN$3:DN153)=0,SUM($H154:DM154)=0),$B154,0)</f>
        <v>0</v>
      </c>
      <c r="DO154">
        <f ca="1">IF(AND($B154&gt;0,SUM(DO$3:DO153)=0,SUM($H154:DN154)=0),$B154,0)</f>
        <v>0</v>
      </c>
      <c r="DP154">
        <f ca="1">IF(AND($B154&gt;0,SUM(DP$3:DP153)=0,SUM($H154:DO154)=0),$B154,0)</f>
        <v>0</v>
      </c>
      <c r="DQ154">
        <f ca="1">IF(AND($B154&gt;0,SUM(DQ$3:DQ153)=0,SUM($H154:DP154)=0),$B154,0)</f>
        <v>0</v>
      </c>
      <c r="DR154">
        <f ca="1">IF(AND($B154&gt;0,SUM(DR$3:DR153)=0,SUM($H154:DQ154)=0),$B154,0)</f>
        <v>0</v>
      </c>
      <c r="DS154">
        <f ca="1">IF(AND($B154&gt;0,SUM(DS$3:DS153)=0,SUM($H154:DR154)=0),$B154,0)</f>
        <v>0</v>
      </c>
      <c r="DT154">
        <f ca="1">IF(AND($B154&gt;0,SUM(DT$3:DT153)=0,SUM($H154:DS154)=0),$B154,0)</f>
        <v>0</v>
      </c>
      <c r="DU154">
        <f ca="1">IF(AND($B154&gt;0,SUM(DU$3:DU153)=0,SUM($H154:DT154)=0),$B154,0)</f>
        <v>0</v>
      </c>
      <c r="DV154">
        <f ca="1">IF(AND($B154&gt;0,SUM(DV$3:DV153)=0,SUM($H154:DU154)=0),$B154,0)</f>
        <v>0</v>
      </c>
      <c r="DW154">
        <f ca="1">IF(AND($B154&gt;0,SUM(DW$3:DW153)=0,SUM($H154:DV154)=0),$B154,0)</f>
        <v>0</v>
      </c>
      <c r="DX154">
        <f ca="1">IF(AND($B154&gt;0,SUM(DX$3:DX153)=0,SUM($H154:DW154)=0),$B154,0)</f>
        <v>0</v>
      </c>
      <c r="DY154">
        <f ca="1">IF(AND($B154&gt;0,SUM(DY$3:DY153)=0,SUM($H154:DX154)=0),$B154,0)</f>
        <v>0</v>
      </c>
      <c r="DZ154">
        <f ca="1">IF(AND($B154&gt;0,SUM(DZ$3:DZ153)=0,SUM($H154:DY154)=0),$B154,0)</f>
        <v>0</v>
      </c>
      <c r="EA154">
        <f ca="1">IF(AND($B154&gt;0,SUM(EA$3:EA153)=0,SUM($H154:DZ154)=0),$B154,0)</f>
        <v>0</v>
      </c>
      <c r="EB154">
        <f ca="1">IF(AND($B154&gt;0,SUM(EB$3:EB153)=0,SUM($H154:EA154)=0),$B154,0)</f>
        <v>0</v>
      </c>
      <c r="EC154">
        <f ca="1">IF(AND($B154&gt;0,SUM(EC$3:EC153)=0,SUM($H154:EB154)=0),$B154,0)</f>
        <v>0</v>
      </c>
      <c r="ED154">
        <f ca="1">IF(AND($B154&gt;0,SUM(ED$3:ED153)=0,SUM($H154:EC154)=0),$B154,0)</f>
        <v>0</v>
      </c>
      <c r="EE154">
        <f ca="1">IF(AND($B154&gt;0,SUM(EE$3:EE153)=0,SUM($H154:ED154)=0),$B154,0)</f>
        <v>0</v>
      </c>
      <c r="EF154">
        <f ca="1">IF(AND($B154&gt;0,SUM(EF$3:EF153)=0,SUM($H154:EE154)=0),$B154,0)</f>
        <v>0</v>
      </c>
      <c r="EG154">
        <f ca="1">IF(AND($B154&gt;0,SUM(EG$3:EG153)=0,SUM($H154:EF154)=0),$B154,0)</f>
        <v>0</v>
      </c>
      <c r="EH154">
        <f ca="1">IF(AND($B154&gt;0,SUM(EH$3:EH153)=0,SUM($H154:EG154)=0),$B154,0)</f>
        <v>0</v>
      </c>
      <c r="EI154">
        <f ca="1">IF(AND($B154&gt;0,SUM(EI$3:EI153)=0,SUM($H154:EH154)=0),$B154,0)</f>
        <v>0</v>
      </c>
      <c r="EJ154">
        <f ca="1">IF(AND($B154&gt;0,SUM(EJ$3:EJ153)=0,SUM($H154:EI154)=0),$B154,0)</f>
        <v>0</v>
      </c>
      <c r="EK154">
        <f ca="1">IF(AND($B154&gt;0,SUM(EK$3:EK153)=0,SUM($H154:EJ154)=0),$B154,0)</f>
        <v>0</v>
      </c>
      <c r="EL154">
        <f ca="1">IF(AND($B154&gt;0,SUM(EL$3:EL153)=0,SUM($H154:EK154)=0),$B154,0)</f>
        <v>0</v>
      </c>
      <c r="EM154">
        <f ca="1">IF(AND($B154&gt;0,SUM(EM$3:EM153)=0,SUM($H154:EL154)=0),$B154,0)</f>
        <v>0</v>
      </c>
      <c r="EN154">
        <f ca="1">IF(AND($B154&gt;0,SUM(EN$3:EN153)=0,SUM($H154:EM154)=0),$B154,0)</f>
        <v>0</v>
      </c>
      <c r="EO154">
        <f ca="1">IF(AND($B154&gt;0,SUM(EO$3:EO153)=0,SUM($H154:EN154)=0),$B154,0)</f>
        <v>0</v>
      </c>
      <c r="EP154">
        <f ca="1">IF(AND($B154&gt;0,SUM(EP$3:EP153)=0,SUM($H154:EO154)=0),$B154,0)</f>
        <v>0</v>
      </c>
      <c r="EQ154">
        <f ca="1">IF(AND($B154&gt;0,SUM(EQ$3:EQ153)=0,SUM($H154:EP154)=0),$B154,0)</f>
        <v>0</v>
      </c>
      <c r="ER154">
        <f ca="1">IF(AND($B154&gt;0,SUM(ER$3:ER153)=0,SUM($H154:EQ154)=0),$B154,0)</f>
        <v>0</v>
      </c>
      <c r="ES154">
        <f ca="1">IF(AND($B154&gt;0,SUM(ES$3:ES153)=0,SUM($H154:ER154)=0),$B154,0)</f>
        <v>0</v>
      </c>
      <c r="ET154">
        <f ca="1">IF(AND($B154&gt;0,SUM(ET$3:ET153)=0,SUM($H154:ES154)=0),$B154,0)</f>
        <v>0</v>
      </c>
      <c r="EU154">
        <f ca="1">IF(AND($B154&gt;0,SUM(EU$3:EU153)=0,SUM($H154:ET154)=0),$B154,0)</f>
        <v>0</v>
      </c>
      <c r="EV154">
        <f ca="1">IF(AND($B154&gt;0,SUM(EV$3:EV153)=0,SUM($H154:EU154)=0),$B154,0)</f>
        <v>0</v>
      </c>
      <c r="EW154">
        <f ca="1">IF(AND($B154&gt;0,SUM(EW$3:EW153)=0,SUM($H154:EV154)=0),$B154,0)</f>
        <v>0</v>
      </c>
      <c r="EX154">
        <f ca="1">IF(AND($B154&gt;0,SUM(EX$3:EX153)=0,SUM($H154:EW154)=0),$B154,0)</f>
        <v>0</v>
      </c>
      <c r="EY154">
        <f ca="1">IF(AND($B154&gt;0,SUM(EY$3:EY153)=0,SUM($H154:EX154)=0),$B154,0)</f>
        <v>0</v>
      </c>
      <c r="EZ154">
        <f ca="1">IF(AND($B154&gt;0,SUM(EZ$3:EZ153)=0,SUM($H154:EY154)=0),$B154,0)</f>
        <v>0</v>
      </c>
      <c r="FA154">
        <f ca="1">IF(AND($B154&gt;0,SUM(FA$3:FA153)=0,SUM($H154:EZ154)=0),$B154,0)</f>
        <v>0</v>
      </c>
      <c r="FB154">
        <f ca="1">IF(AND($B154&gt;0,SUM(FB$3:FB153)=0,SUM($H154:FA154)=0),$B154,0)</f>
        <v>0</v>
      </c>
      <c r="FC154">
        <f ca="1">IF(AND($B154&gt;0,SUM(FC$3:FC153)=0,SUM($H154:FB154)=0),$B154,0)</f>
        <v>0</v>
      </c>
      <c r="FD154">
        <f ca="1">IF(AND($B154&gt;0,SUM(FD$3:FD153)=0,SUM($H154:FC154)=0),$B154,0)</f>
        <v>0</v>
      </c>
      <c r="FE154">
        <f ca="1">IF(AND($B154&gt;0,SUM(FE$3:FE153)=0,SUM($H154:FD154)=0),$B154,0)</f>
        <v>0</v>
      </c>
      <c r="FF154">
        <f ca="1">IF(AND($B154&gt;0,SUM(FF$3:FF153)=0,SUM($H154:FE154)=0),$B154,0)</f>
        <v>0</v>
      </c>
      <c r="FG154">
        <f ca="1">IF(AND($B154&gt;0,SUM(FG$3:FG153)=0,SUM($H154:FF154)=0),$B154,0)</f>
        <v>0</v>
      </c>
      <c r="FH154">
        <f ca="1">IF(AND($B154&gt;0,SUM(FH$3:FH153)=0,SUM($H154:FG154)=0),$B154,0)</f>
        <v>0</v>
      </c>
      <c r="FI154">
        <f ca="1">IF(AND($B154&gt;0,SUM(FI$3:FI153)=0,SUM($H154:FH154)=0),$B154,0)</f>
        <v>0</v>
      </c>
      <c r="FJ154">
        <f ca="1">IF(AND($B154&gt;0,SUM(FJ$3:FJ153)=0,SUM($H154:FI154)=0),$B154,0)</f>
        <v>0</v>
      </c>
      <c r="FK154">
        <f ca="1">IF(AND($B154&gt;0,SUM(FK$3:FK153)=0,SUM($H154:FJ154)=0),$B154,0)</f>
        <v>0</v>
      </c>
      <c r="FL154">
        <f ca="1">IF(AND($B154&gt;0,SUM(FL$3:FL153)=0,SUM($H154:FK154)=0),$B154,0)</f>
        <v>0</v>
      </c>
      <c r="FM154">
        <f ca="1">IF(AND($B154&gt;0,SUM(FM$3:FM153)=0,SUM($H154:FL154)=0),$B154,0)</f>
        <v>0</v>
      </c>
      <c r="FN154">
        <f ca="1">IF(AND($B154&gt;0,SUM(FN$3:FN153)=0,SUM($H154:FM154)=0),$B154,0)</f>
        <v>0</v>
      </c>
      <c r="FS154" s="67" t="str">
        <f ca="1">Valintaohjelma!$C30</f>
        <v>Kanava varusteet</v>
      </c>
      <c r="FT154" s="67" t="str">
        <f ca="1">Valintaohjelma!$F30</f>
        <v>Liityntä</v>
      </c>
      <c r="FU154" s="342" t="str">
        <f>""</f>
        <v/>
      </c>
      <c r="FV154" s="67" t="str">
        <f ca="1">Valintaohjelma!$I30</f>
        <v>Toimintakaavio Layer</v>
      </c>
      <c r="FY154" s="67" t="str">
        <f ca="1">Valintaohjelma!$C30</f>
        <v>Kanava varusteet</v>
      </c>
      <c r="FZ154" s="67" t="str">
        <f ca="1">Valintaohjelma!$F30</f>
        <v>Liityntä</v>
      </c>
      <c r="GA154" s="67" t="str">
        <f>""</f>
        <v/>
      </c>
      <c r="GB154" s="67" t="str">
        <f ca="1">Valintaohjelma!$I30</f>
        <v>Toimintakaavio Layer</v>
      </c>
      <c r="GE154" s="67" t="str">
        <f ca="1">Valintaohjelma!$C30</f>
        <v>Kanava varusteet</v>
      </c>
      <c r="GF154" s="67" t="str">
        <f ca="1">Valintaohjelma!$F30</f>
        <v>Liityntä</v>
      </c>
      <c r="GG154" s="67" t="str">
        <f>""</f>
        <v/>
      </c>
      <c r="GH154" s="67" t="str">
        <f ca="1">Valintaohjelma!$I30</f>
        <v>Toimintakaavio Layer</v>
      </c>
    </row>
    <row r="155" spans="1:190" ht="15.75" thickBot="1" x14ac:dyDescent="0.3">
      <c r="A155">
        <v>155</v>
      </c>
      <c r="B155">
        <f ca="1">IF(AND(Valintaohjelma!D31&lt;&gt;"-",Valintaohjelma!D31&lt;&gt;""),A155,0)</f>
        <v>0</v>
      </c>
      <c r="C155" s="240" t="str">
        <f t="shared" ca="1" si="22"/>
        <v>Kanavalämmittimet / Viilennyspatterit</v>
      </c>
      <c r="D155" s="240" t="str">
        <f t="shared" ca="1" si="23"/>
        <v/>
      </c>
      <c r="E155" s="240" t="str">
        <f t="shared" ca="1" si="24"/>
        <v/>
      </c>
      <c r="F155" s="240" t="str">
        <f t="shared" ca="1" si="25"/>
        <v/>
      </c>
      <c r="G155" s="47">
        <f ca="1">INDEX($I$2:$FN$2,ROWS(G$2:G155))</f>
        <v>0</v>
      </c>
      <c r="H155">
        <v>0</v>
      </c>
      <c r="I155">
        <f ca="1">IF(AND($B155&gt;0,SUM(I$3:I154)=0,SUM($H155:H155)=0),$B155,0)</f>
        <v>0</v>
      </c>
      <c r="J155">
        <f ca="1">IF(AND($B155&gt;0,SUM(J$3:J154)=0,SUM($H155:I155)=0),$B155,0)</f>
        <v>0</v>
      </c>
      <c r="K155">
        <f ca="1">IF(AND($B155&gt;0,SUM(K$3:K154)=0,SUM($H155:J155)=0),$B155,0)</f>
        <v>0</v>
      </c>
      <c r="L155">
        <f ca="1">IF(AND($B155&gt;0,SUM(L$3:L154)=0,SUM($H155:K155)=0),$B155,0)</f>
        <v>0</v>
      </c>
      <c r="M155">
        <f ca="1">IF(AND($B155&gt;0,SUM(M$3:M154)=0,SUM($H155:L155)=0),$B155,0)</f>
        <v>0</v>
      </c>
      <c r="N155">
        <f ca="1">IF(AND($B155&gt;0,SUM(N$3:N154)=0,SUM($H155:M155)=0),$B155,0)</f>
        <v>0</v>
      </c>
      <c r="O155">
        <f ca="1">IF(AND($B155&gt;0,SUM(O$3:O154)=0,SUM($H155:N155)=0),$B155,0)</f>
        <v>0</v>
      </c>
      <c r="P155">
        <f ca="1">IF(AND($B155&gt;0,SUM(P$3:P154)=0,SUM($H155:O155)=0),$B155,0)</f>
        <v>0</v>
      </c>
      <c r="Q155">
        <f ca="1">IF(AND($B155&gt;0,SUM(Q$3:Q154)=0,SUM($H155:P155)=0),$B155,0)</f>
        <v>0</v>
      </c>
      <c r="R155">
        <f ca="1">IF(AND($B155&gt;0,SUM(R$3:R154)=0,SUM($H155:Q155)=0),$B155,0)</f>
        <v>0</v>
      </c>
      <c r="S155">
        <f ca="1">IF(AND($B155&gt;0,SUM(S$3:S154)=0,SUM($H155:R155)=0),$B155,0)</f>
        <v>0</v>
      </c>
      <c r="T155">
        <f ca="1">IF(AND($B155&gt;0,SUM(T$3:T154)=0,SUM($H155:S155)=0),$B155,0)</f>
        <v>0</v>
      </c>
      <c r="U155">
        <f ca="1">IF(AND($B155&gt;0,SUM(U$3:U154)=0,SUM($H155:T155)=0),$B155,0)</f>
        <v>0</v>
      </c>
      <c r="V155">
        <f ca="1">IF(AND($B155&gt;0,SUM(V$3:V154)=0,SUM($H155:U155)=0),$B155,0)</f>
        <v>0</v>
      </c>
      <c r="W155">
        <f ca="1">IF(AND($B155&gt;0,SUM(W$3:W154)=0,SUM($H155:V155)=0),$B155,0)</f>
        <v>0</v>
      </c>
      <c r="X155">
        <f ca="1">IF(AND($B155&gt;0,SUM(X$3:X154)=0,SUM($H155:W155)=0),$B155,0)</f>
        <v>0</v>
      </c>
      <c r="Y155">
        <f ca="1">IF(AND($B155&gt;0,SUM(Y$3:Y154)=0,SUM($H155:X155)=0),$B155,0)</f>
        <v>0</v>
      </c>
      <c r="Z155">
        <f ca="1">IF(AND($B155&gt;0,SUM(Z$3:Z154)=0,SUM($H155:Y155)=0),$B155,0)</f>
        <v>0</v>
      </c>
      <c r="AA155">
        <f ca="1">IF(AND($B155&gt;0,SUM(AA$3:AA154)=0,SUM($H155:Z155)=0),$B155,0)</f>
        <v>0</v>
      </c>
      <c r="AB155">
        <f ca="1">IF(AND($B155&gt;0,SUM(AB$3:AB154)=0,SUM($H155:AA155)=0),$B155,0)</f>
        <v>0</v>
      </c>
      <c r="AC155">
        <f ca="1">IF(AND($B155&gt;0,SUM(AC$3:AC154)=0,SUM($H155:AB155)=0),$B155,0)</f>
        <v>0</v>
      </c>
      <c r="AD155">
        <f ca="1">IF(AND($B155&gt;0,SUM(AD$3:AD154)=0,SUM($H155:AC155)=0),$B155,0)</f>
        <v>0</v>
      </c>
      <c r="AE155">
        <f ca="1">IF(AND($B155&gt;0,SUM(AE$3:AE154)=0,SUM($H155:AD155)=0),$B155,0)</f>
        <v>0</v>
      </c>
      <c r="AF155">
        <f ca="1">IF(AND($B155&gt;0,SUM(AF$3:AF154)=0,SUM($H155:AE155)=0),$B155,0)</f>
        <v>0</v>
      </c>
      <c r="AG155">
        <f ca="1">IF(AND($B155&gt;0,SUM(AG$3:AG154)=0,SUM($H155:AF155)=0),$B155,0)</f>
        <v>0</v>
      </c>
      <c r="AH155">
        <f ca="1">IF(AND($B155&gt;0,SUM(AH$3:AH154)=0,SUM($H155:AG155)=0),$B155,0)</f>
        <v>0</v>
      </c>
      <c r="AI155">
        <f ca="1">IF(AND($B155&gt;0,SUM(AI$3:AI154)=0,SUM($H155:AH155)=0),$B155,0)</f>
        <v>0</v>
      </c>
      <c r="AJ155">
        <f ca="1">IF(AND($B155&gt;0,SUM(AJ$3:AJ154)=0,SUM($H155:AI155)=0),$B155,0)</f>
        <v>0</v>
      </c>
      <c r="AK155">
        <f ca="1">IF(AND($B155&gt;0,SUM(AK$3:AK154)=0,SUM($H155:AJ155)=0),$B155,0)</f>
        <v>0</v>
      </c>
      <c r="AL155">
        <f ca="1">IF(AND($B155&gt;0,SUM(AL$3:AL154)=0,SUM($H155:AK155)=0),$B155,0)</f>
        <v>0</v>
      </c>
      <c r="AM155">
        <f ca="1">IF(AND($B155&gt;0,SUM(AM$3:AM154)=0,SUM($H155:AL155)=0),$B155,0)</f>
        <v>0</v>
      </c>
      <c r="AN155">
        <f ca="1">IF(AND($B155&gt;0,SUM(AN$3:AN154)=0,SUM($H155:AM155)=0),$B155,0)</f>
        <v>0</v>
      </c>
      <c r="AO155">
        <f ca="1">IF(AND($B155&gt;0,SUM(AO$3:AO154)=0,SUM($H155:AN155)=0),$B155,0)</f>
        <v>0</v>
      </c>
      <c r="AP155">
        <f ca="1">IF(AND($B155&gt;0,SUM(AP$3:AP154)=0,SUM($H155:AO155)=0),$B155,0)</f>
        <v>0</v>
      </c>
      <c r="AQ155">
        <f ca="1">IF(AND($B155&gt;0,SUM(AQ$3:AQ154)=0,SUM($H155:AP155)=0),$B155,0)</f>
        <v>0</v>
      </c>
      <c r="AR155">
        <f ca="1">IF(AND($B155&gt;0,SUM(AR$3:AR154)=0,SUM($H155:AQ155)=0),$B155,0)</f>
        <v>0</v>
      </c>
      <c r="AS155">
        <f ca="1">IF(AND($B155&gt;0,SUM(AS$3:AS154)=0,SUM($H155:AR155)=0),$B155,0)</f>
        <v>0</v>
      </c>
      <c r="AT155">
        <f ca="1">IF(AND($B155&gt;0,SUM(AT$3:AT154)=0,SUM($H155:AS155)=0),$B155,0)</f>
        <v>0</v>
      </c>
      <c r="AU155">
        <f ca="1">IF(AND($B155&gt;0,SUM(AU$3:AU154)=0,SUM($H155:AT155)=0),$B155,0)</f>
        <v>0</v>
      </c>
      <c r="AV155">
        <f ca="1">IF(AND($B155&gt;0,SUM(AV$3:AV154)=0,SUM($H155:AU155)=0),$B155,0)</f>
        <v>0</v>
      </c>
      <c r="AW155">
        <f ca="1">IF(AND($B155&gt;0,SUM(AW$3:AW154)=0,SUM($H155:AV155)=0),$B155,0)</f>
        <v>0</v>
      </c>
      <c r="AX155">
        <f ca="1">IF(AND($B155&gt;0,SUM(AX$3:AX154)=0,SUM($H155:AW155)=0),$B155,0)</f>
        <v>0</v>
      </c>
      <c r="AY155">
        <f ca="1">IF(AND($B155&gt;0,SUM(AY$3:AY154)=0,SUM($H155:AX155)=0),$B155,0)</f>
        <v>0</v>
      </c>
      <c r="AZ155">
        <f ca="1">IF(AND($B155&gt;0,SUM(AZ$3:AZ154)=0,SUM($H155:AY155)=0),$B155,0)</f>
        <v>0</v>
      </c>
      <c r="BA155">
        <f ca="1">IF(AND($B155&gt;0,SUM(BA$3:BA154)=0,SUM($H155:AZ155)=0),$B155,0)</f>
        <v>0</v>
      </c>
      <c r="BB155">
        <f ca="1">IF(AND($B155&gt;0,SUM(BB$3:BB154)=0,SUM($H155:BA155)=0),$B155,0)</f>
        <v>0</v>
      </c>
      <c r="BC155">
        <f ca="1">IF(AND($B155&gt;0,SUM(BC$3:BC154)=0,SUM($H155:BB155)=0),$B155,0)</f>
        <v>0</v>
      </c>
      <c r="BD155">
        <f ca="1">IF(AND($B155&gt;0,SUM(BD$3:BD154)=0,SUM($H155:BC155)=0),$B155,0)</f>
        <v>0</v>
      </c>
      <c r="BE155">
        <f ca="1">IF(AND($B155&gt;0,SUM(BE$3:BE154)=0,SUM($H155:BD155)=0),$B155,0)</f>
        <v>0</v>
      </c>
      <c r="BF155">
        <f ca="1">IF(AND($B155&gt;0,SUM(BF$3:BF154)=0,SUM($H155:BE155)=0),$B155,0)</f>
        <v>0</v>
      </c>
      <c r="BG155">
        <f ca="1">IF(AND($B155&gt;0,SUM(BG$3:BG154)=0,SUM($H155:BF155)=0),$B155,0)</f>
        <v>0</v>
      </c>
      <c r="BH155">
        <f ca="1">IF(AND($B155&gt;0,SUM(BH$3:BH154)=0,SUM($H155:BG155)=0),$B155,0)</f>
        <v>0</v>
      </c>
      <c r="BI155">
        <f ca="1">IF(AND($B155&gt;0,SUM(BI$3:BI154)=0,SUM($H155:BH155)=0),$B155,0)</f>
        <v>0</v>
      </c>
      <c r="BJ155">
        <f ca="1">IF(AND($B155&gt;0,SUM(BJ$3:BJ154)=0,SUM($H155:BI155)=0),$B155,0)</f>
        <v>0</v>
      </c>
      <c r="BK155">
        <f ca="1">IF(AND($B155&gt;0,SUM(BK$3:BK154)=0,SUM($H155:BJ155)=0),$B155,0)</f>
        <v>0</v>
      </c>
      <c r="BL155">
        <f ca="1">IF(AND($B155&gt;0,SUM(BL$3:BL154)=0,SUM($H155:BK155)=0),$B155,0)</f>
        <v>0</v>
      </c>
      <c r="BM155">
        <f ca="1">IF(AND($B155&gt;0,SUM(BM$3:BM154)=0,SUM($H155:BL155)=0),$B155,0)</f>
        <v>0</v>
      </c>
      <c r="BN155">
        <f ca="1">IF(AND($B155&gt;0,SUM(BN$3:BN154)=0,SUM($H155:BM155)=0),$B155,0)</f>
        <v>0</v>
      </c>
      <c r="BO155">
        <f ca="1">IF(AND($B155&gt;0,SUM(BO$3:BO154)=0,SUM($H155:BN155)=0),$B155,0)</f>
        <v>0</v>
      </c>
      <c r="BP155">
        <f ca="1">IF(AND($B155&gt;0,SUM(BP$3:BP154)=0,SUM($H155:BO155)=0),$B155,0)</f>
        <v>0</v>
      </c>
      <c r="BQ155">
        <f ca="1">IF(AND($B155&gt;0,SUM(BQ$3:BQ154)=0,SUM($H155:BP155)=0),$B155,0)</f>
        <v>0</v>
      </c>
      <c r="BR155">
        <f ca="1">IF(AND($B155&gt;0,SUM(BR$3:BR154)=0,SUM($H155:BQ155)=0),$B155,0)</f>
        <v>0</v>
      </c>
      <c r="BS155">
        <f ca="1">IF(AND($B155&gt;0,SUM(BS$3:BS154)=0,SUM($H155:BR155)=0),$B155,0)</f>
        <v>0</v>
      </c>
      <c r="BT155">
        <f ca="1">IF(AND($B155&gt;0,SUM(BT$3:BT154)=0,SUM($H155:BS155)=0),$B155,0)</f>
        <v>0</v>
      </c>
      <c r="BU155">
        <f ca="1">IF(AND($B155&gt;0,SUM(BU$3:BU154)=0,SUM($H155:BT155)=0),$B155,0)</f>
        <v>0</v>
      </c>
      <c r="BV155">
        <f ca="1">IF(AND($B155&gt;0,SUM(BV$3:BV154)=0,SUM($H155:BU155)=0),$B155,0)</f>
        <v>0</v>
      </c>
      <c r="BW155">
        <f ca="1">IF(AND($B155&gt;0,SUM(BW$3:BW154)=0,SUM($H155:BV155)=0),$B155,0)</f>
        <v>0</v>
      </c>
      <c r="BX155">
        <f ca="1">IF(AND($B155&gt;0,SUM(BX$3:BX154)=0,SUM($H155:BW155)=0),$B155,0)</f>
        <v>0</v>
      </c>
      <c r="BY155">
        <f ca="1">IF(AND($B155&gt;0,SUM(BY$3:BY154)=0,SUM($H155:BX155)=0),$B155,0)</f>
        <v>0</v>
      </c>
      <c r="BZ155">
        <f ca="1">IF(AND($B155&gt;0,SUM(BZ$3:BZ154)=0,SUM($H155:BY155)=0),$B155,0)</f>
        <v>0</v>
      </c>
      <c r="CA155">
        <f ca="1">IF(AND($B155&gt;0,SUM(CA$3:CA154)=0,SUM($H155:BZ155)=0),$B155,0)</f>
        <v>0</v>
      </c>
      <c r="CB155">
        <f ca="1">IF(AND($B155&gt;0,SUM(CB$3:CB154)=0,SUM($H155:CA155)=0),$B155,0)</f>
        <v>0</v>
      </c>
      <c r="CC155">
        <f ca="1">IF(AND($B155&gt;0,SUM(CC$3:CC154)=0,SUM($H155:CB155)=0),$B155,0)</f>
        <v>0</v>
      </c>
      <c r="CD155">
        <f ca="1">IF(AND($B155&gt;0,SUM(CD$3:CD154)=0,SUM($H155:CC155)=0),$B155,0)</f>
        <v>0</v>
      </c>
      <c r="CE155">
        <f ca="1">IF(AND($B155&gt;0,SUM(CE$3:CE154)=0,SUM($H155:CD155)=0),$B155,0)</f>
        <v>0</v>
      </c>
      <c r="CF155">
        <f ca="1">IF(AND($B155&gt;0,SUM(CF$3:CF154)=0,SUM($H155:CE155)=0),$B155,0)</f>
        <v>0</v>
      </c>
      <c r="CG155">
        <f ca="1">IF(AND($B155&gt;0,SUM(CG$3:CG154)=0,SUM($H155:CF155)=0),$B155,0)</f>
        <v>0</v>
      </c>
      <c r="CH155">
        <f ca="1">IF(AND($B155&gt;0,SUM(CH$3:CH154)=0,SUM($H155:CG155)=0),$B155,0)</f>
        <v>0</v>
      </c>
      <c r="CI155">
        <f ca="1">IF(AND($B155&gt;0,SUM(CI$3:CI154)=0,SUM($H155:CH155)=0),$B155,0)</f>
        <v>0</v>
      </c>
      <c r="CJ155">
        <f ca="1">IF(AND($B155&gt;0,SUM(CJ$3:CJ154)=0,SUM($H155:CI155)=0),$B155,0)</f>
        <v>0</v>
      </c>
      <c r="CK155">
        <f ca="1">IF(AND($B155&gt;0,SUM(CK$3:CK154)=0,SUM($H155:CJ155)=0),$B155,0)</f>
        <v>0</v>
      </c>
      <c r="CL155">
        <f ca="1">IF(AND($B155&gt;0,SUM(CL$3:CL154)=0,SUM($H155:CK155)=0),$B155,0)</f>
        <v>0</v>
      </c>
      <c r="CM155">
        <f ca="1">IF(AND($B155&gt;0,SUM(CM$3:CM154)=0,SUM($H155:CL155)=0),$B155,0)</f>
        <v>0</v>
      </c>
      <c r="CN155">
        <f ca="1">IF(AND($B155&gt;0,SUM(CN$3:CN154)=0,SUM($H155:CM155)=0),$B155,0)</f>
        <v>0</v>
      </c>
      <c r="CO155">
        <f ca="1">IF(AND($B155&gt;0,SUM(CO$3:CO154)=0,SUM($H155:CN155)=0),$B155,0)</f>
        <v>0</v>
      </c>
      <c r="CP155">
        <f ca="1">IF(AND($B155&gt;0,SUM(CP$3:CP154)=0,SUM($H155:CO155)=0),$B155,0)</f>
        <v>0</v>
      </c>
      <c r="CQ155">
        <f ca="1">IF(AND($B155&gt;0,SUM(CQ$3:CQ154)=0,SUM($H155:CP155)=0),$B155,0)</f>
        <v>0</v>
      </c>
      <c r="CR155">
        <f ca="1">IF(AND($B155&gt;0,SUM(CR$3:CR154)=0,SUM($H155:CQ155)=0),$B155,0)</f>
        <v>0</v>
      </c>
      <c r="CS155">
        <f ca="1">IF(AND($B155&gt;0,SUM(CS$3:CS154)=0,SUM($H155:CR155)=0),$B155,0)</f>
        <v>0</v>
      </c>
      <c r="CT155">
        <f ca="1">IF(AND($B155&gt;0,SUM(CT$3:CT154)=0,SUM($H155:CS155)=0),$B155,0)</f>
        <v>0</v>
      </c>
      <c r="CU155">
        <f ca="1">IF(AND($B155&gt;0,SUM(CU$3:CU154)=0,SUM($H155:CT155)=0),$B155,0)</f>
        <v>0</v>
      </c>
      <c r="CV155">
        <f ca="1">IF(AND($B155&gt;0,SUM(CV$3:CV154)=0,SUM($H155:CU155)=0),$B155,0)</f>
        <v>0</v>
      </c>
      <c r="CW155">
        <f ca="1">IF(AND($B155&gt;0,SUM(CW$3:CW154)=0,SUM($H155:CV155)=0),$B155,0)</f>
        <v>0</v>
      </c>
      <c r="CX155">
        <f ca="1">IF(AND($B155&gt;0,SUM(CX$3:CX154)=0,SUM($H155:CW155)=0),$B155,0)</f>
        <v>0</v>
      </c>
      <c r="CY155">
        <f ca="1">IF(AND($B155&gt;0,SUM(CY$3:CY154)=0,SUM($H155:CX155)=0),$B155,0)</f>
        <v>0</v>
      </c>
      <c r="CZ155">
        <f ca="1">IF(AND($B155&gt;0,SUM(CZ$3:CZ154)=0,SUM($H155:CY155)=0),$B155,0)</f>
        <v>0</v>
      </c>
      <c r="DA155">
        <f ca="1">IF(AND($B155&gt;0,SUM(DA$3:DA154)=0,SUM($H155:CZ155)=0),$B155,0)</f>
        <v>0</v>
      </c>
      <c r="DB155">
        <f ca="1">IF(AND($B155&gt;0,SUM(DB$3:DB154)=0,SUM($H155:DA155)=0),$B155,0)</f>
        <v>0</v>
      </c>
      <c r="DC155">
        <f ca="1">IF(AND($B155&gt;0,SUM(DC$3:DC154)=0,SUM($H155:DB155)=0),$B155,0)</f>
        <v>0</v>
      </c>
      <c r="DD155">
        <f ca="1">IF(AND($B155&gt;0,SUM(DD$3:DD154)=0,SUM($H155:DC155)=0),$B155,0)</f>
        <v>0</v>
      </c>
      <c r="DE155">
        <f ca="1">IF(AND($B155&gt;0,SUM(DE$3:DE154)=0,SUM($H155:DD155)=0),$B155,0)</f>
        <v>0</v>
      </c>
      <c r="DF155">
        <f ca="1">IF(AND($B155&gt;0,SUM(DF$3:DF154)=0,SUM($H155:DE155)=0),$B155,0)</f>
        <v>0</v>
      </c>
      <c r="DG155">
        <f ca="1">IF(AND($B155&gt;0,SUM(DG$3:DG154)=0,SUM($H155:DF155)=0),$B155,0)</f>
        <v>0</v>
      </c>
      <c r="DH155">
        <f ca="1">IF(AND($B155&gt;0,SUM(DH$3:DH154)=0,SUM($H155:DG155)=0),$B155,0)</f>
        <v>0</v>
      </c>
      <c r="DI155">
        <f ca="1">IF(AND($B155&gt;0,SUM(DI$3:DI154)=0,SUM($H155:DH155)=0),$B155,0)</f>
        <v>0</v>
      </c>
      <c r="DJ155">
        <f ca="1">IF(AND($B155&gt;0,SUM(DJ$3:DJ154)=0,SUM($H155:DI155)=0),$B155,0)</f>
        <v>0</v>
      </c>
      <c r="DK155">
        <f ca="1">IF(AND($B155&gt;0,SUM(DK$3:DK154)=0,SUM($H155:DJ155)=0),$B155,0)</f>
        <v>0</v>
      </c>
      <c r="DL155">
        <f ca="1">IF(AND($B155&gt;0,SUM(DL$3:DL154)=0,SUM($H155:DK155)=0),$B155,0)</f>
        <v>0</v>
      </c>
      <c r="DM155">
        <f ca="1">IF(AND($B155&gt;0,SUM(DM$3:DM154)=0,SUM($H155:DL155)=0),$B155,0)</f>
        <v>0</v>
      </c>
      <c r="DN155">
        <f ca="1">IF(AND($B155&gt;0,SUM(DN$3:DN154)=0,SUM($H155:DM155)=0),$B155,0)</f>
        <v>0</v>
      </c>
      <c r="DO155">
        <f ca="1">IF(AND($B155&gt;0,SUM(DO$3:DO154)=0,SUM($H155:DN155)=0),$B155,0)</f>
        <v>0</v>
      </c>
      <c r="DP155">
        <f ca="1">IF(AND($B155&gt;0,SUM(DP$3:DP154)=0,SUM($H155:DO155)=0),$B155,0)</f>
        <v>0</v>
      </c>
      <c r="DQ155">
        <f ca="1">IF(AND($B155&gt;0,SUM(DQ$3:DQ154)=0,SUM($H155:DP155)=0),$B155,0)</f>
        <v>0</v>
      </c>
      <c r="DR155">
        <f ca="1">IF(AND($B155&gt;0,SUM(DR$3:DR154)=0,SUM($H155:DQ155)=0),$B155,0)</f>
        <v>0</v>
      </c>
      <c r="DS155">
        <f ca="1">IF(AND($B155&gt;0,SUM(DS$3:DS154)=0,SUM($H155:DR155)=0),$B155,0)</f>
        <v>0</v>
      </c>
      <c r="DT155">
        <f ca="1">IF(AND($B155&gt;0,SUM(DT$3:DT154)=0,SUM($H155:DS155)=0),$B155,0)</f>
        <v>0</v>
      </c>
      <c r="DU155">
        <f ca="1">IF(AND($B155&gt;0,SUM(DU$3:DU154)=0,SUM($H155:DT155)=0),$B155,0)</f>
        <v>0</v>
      </c>
      <c r="DV155">
        <f ca="1">IF(AND($B155&gt;0,SUM(DV$3:DV154)=0,SUM($H155:DU155)=0),$B155,0)</f>
        <v>0</v>
      </c>
      <c r="DW155">
        <f ca="1">IF(AND($B155&gt;0,SUM(DW$3:DW154)=0,SUM($H155:DV155)=0),$B155,0)</f>
        <v>0</v>
      </c>
      <c r="DX155">
        <f ca="1">IF(AND($B155&gt;0,SUM(DX$3:DX154)=0,SUM($H155:DW155)=0),$B155,0)</f>
        <v>0</v>
      </c>
      <c r="DY155">
        <f ca="1">IF(AND($B155&gt;0,SUM(DY$3:DY154)=0,SUM($H155:DX155)=0),$B155,0)</f>
        <v>0</v>
      </c>
      <c r="DZ155">
        <f ca="1">IF(AND($B155&gt;0,SUM(DZ$3:DZ154)=0,SUM($H155:DY155)=0),$B155,0)</f>
        <v>0</v>
      </c>
      <c r="EA155">
        <f ca="1">IF(AND($B155&gt;0,SUM(EA$3:EA154)=0,SUM($H155:DZ155)=0),$B155,0)</f>
        <v>0</v>
      </c>
      <c r="EB155">
        <f ca="1">IF(AND($B155&gt;0,SUM(EB$3:EB154)=0,SUM($H155:EA155)=0),$B155,0)</f>
        <v>0</v>
      </c>
      <c r="EC155">
        <f ca="1">IF(AND($B155&gt;0,SUM(EC$3:EC154)=0,SUM($H155:EB155)=0),$B155,0)</f>
        <v>0</v>
      </c>
      <c r="ED155">
        <f ca="1">IF(AND($B155&gt;0,SUM(ED$3:ED154)=0,SUM($H155:EC155)=0),$B155,0)</f>
        <v>0</v>
      </c>
      <c r="EE155">
        <f ca="1">IF(AND($B155&gt;0,SUM(EE$3:EE154)=0,SUM($H155:ED155)=0),$B155,0)</f>
        <v>0</v>
      </c>
      <c r="EF155">
        <f ca="1">IF(AND($B155&gt;0,SUM(EF$3:EF154)=0,SUM($H155:EE155)=0),$B155,0)</f>
        <v>0</v>
      </c>
      <c r="EG155">
        <f ca="1">IF(AND($B155&gt;0,SUM(EG$3:EG154)=0,SUM($H155:EF155)=0),$B155,0)</f>
        <v>0</v>
      </c>
      <c r="EH155">
        <f ca="1">IF(AND($B155&gt;0,SUM(EH$3:EH154)=0,SUM($H155:EG155)=0),$B155,0)</f>
        <v>0</v>
      </c>
      <c r="EI155">
        <f ca="1">IF(AND($B155&gt;0,SUM(EI$3:EI154)=0,SUM($H155:EH155)=0),$B155,0)</f>
        <v>0</v>
      </c>
      <c r="EJ155">
        <f ca="1">IF(AND($B155&gt;0,SUM(EJ$3:EJ154)=0,SUM($H155:EI155)=0),$B155,0)</f>
        <v>0</v>
      </c>
      <c r="EK155">
        <f ca="1">IF(AND($B155&gt;0,SUM(EK$3:EK154)=0,SUM($H155:EJ155)=0),$B155,0)</f>
        <v>0</v>
      </c>
      <c r="EL155">
        <f ca="1">IF(AND($B155&gt;0,SUM(EL$3:EL154)=0,SUM($H155:EK155)=0),$B155,0)</f>
        <v>0</v>
      </c>
      <c r="EM155">
        <f ca="1">IF(AND($B155&gt;0,SUM(EM$3:EM154)=0,SUM($H155:EL155)=0),$B155,0)</f>
        <v>0</v>
      </c>
      <c r="EN155">
        <f ca="1">IF(AND($B155&gt;0,SUM(EN$3:EN154)=0,SUM($H155:EM155)=0),$B155,0)</f>
        <v>0</v>
      </c>
      <c r="EO155">
        <f ca="1">IF(AND($B155&gt;0,SUM(EO$3:EO154)=0,SUM($H155:EN155)=0),$B155,0)</f>
        <v>0</v>
      </c>
      <c r="EP155">
        <f ca="1">IF(AND($B155&gt;0,SUM(EP$3:EP154)=0,SUM($H155:EO155)=0),$B155,0)</f>
        <v>0</v>
      </c>
      <c r="EQ155">
        <f ca="1">IF(AND($B155&gt;0,SUM(EQ$3:EQ154)=0,SUM($H155:EP155)=0),$B155,0)</f>
        <v>0</v>
      </c>
      <c r="ER155">
        <f ca="1">IF(AND($B155&gt;0,SUM(ER$3:ER154)=0,SUM($H155:EQ155)=0),$B155,0)</f>
        <v>0</v>
      </c>
      <c r="ES155">
        <f ca="1">IF(AND($B155&gt;0,SUM(ES$3:ES154)=0,SUM($H155:ER155)=0),$B155,0)</f>
        <v>0</v>
      </c>
      <c r="ET155">
        <f ca="1">IF(AND($B155&gt;0,SUM(ET$3:ET154)=0,SUM($H155:ES155)=0),$B155,0)</f>
        <v>0</v>
      </c>
      <c r="EU155">
        <f ca="1">IF(AND($B155&gt;0,SUM(EU$3:EU154)=0,SUM($H155:ET155)=0),$B155,0)</f>
        <v>0</v>
      </c>
      <c r="EV155">
        <f ca="1">IF(AND($B155&gt;0,SUM(EV$3:EV154)=0,SUM($H155:EU155)=0),$B155,0)</f>
        <v>0</v>
      </c>
      <c r="EW155">
        <f ca="1">IF(AND($B155&gt;0,SUM(EW$3:EW154)=0,SUM($H155:EV155)=0),$B155,0)</f>
        <v>0</v>
      </c>
      <c r="EX155">
        <f ca="1">IF(AND($B155&gt;0,SUM(EX$3:EX154)=0,SUM($H155:EW155)=0),$B155,0)</f>
        <v>0</v>
      </c>
      <c r="EY155">
        <f ca="1">IF(AND($B155&gt;0,SUM(EY$3:EY154)=0,SUM($H155:EX155)=0),$B155,0)</f>
        <v>0</v>
      </c>
      <c r="EZ155">
        <f ca="1">IF(AND($B155&gt;0,SUM(EZ$3:EZ154)=0,SUM($H155:EY155)=0),$B155,0)</f>
        <v>0</v>
      </c>
      <c r="FA155">
        <f ca="1">IF(AND($B155&gt;0,SUM(FA$3:FA154)=0,SUM($H155:EZ155)=0),$B155,0)</f>
        <v>0</v>
      </c>
      <c r="FB155">
        <f ca="1">IF(AND($B155&gt;0,SUM(FB$3:FB154)=0,SUM($H155:FA155)=0),$B155,0)</f>
        <v>0</v>
      </c>
      <c r="FC155">
        <f ca="1">IF(AND($B155&gt;0,SUM(FC$3:FC154)=0,SUM($H155:FB155)=0),$B155,0)</f>
        <v>0</v>
      </c>
      <c r="FD155">
        <f ca="1">IF(AND($B155&gt;0,SUM(FD$3:FD154)=0,SUM($H155:FC155)=0),$B155,0)</f>
        <v>0</v>
      </c>
      <c r="FE155">
        <f ca="1">IF(AND($B155&gt;0,SUM(FE$3:FE154)=0,SUM($H155:FD155)=0),$B155,0)</f>
        <v>0</v>
      </c>
      <c r="FF155">
        <f ca="1">IF(AND($B155&gt;0,SUM(FF$3:FF154)=0,SUM($H155:FE155)=0),$B155,0)</f>
        <v>0</v>
      </c>
      <c r="FG155">
        <f ca="1">IF(AND($B155&gt;0,SUM(FG$3:FG154)=0,SUM($H155:FF155)=0),$B155,0)</f>
        <v>0</v>
      </c>
      <c r="FH155">
        <f ca="1">IF(AND($B155&gt;0,SUM(FH$3:FH154)=0,SUM($H155:FG155)=0),$B155,0)</f>
        <v>0</v>
      </c>
      <c r="FI155">
        <f ca="1">IF(AND($B155&gt;0,SUM(FI$3:FI154)=0,SUM($H155:FH155)=0),$B155,0)</f>
        <v>0</v>
      </c>
      <c r="FJ155">
        <f ca="1">IF(AND($B155&gt;0,SUM(FJ$3:FJ154)=0,SUM($H155:FI155)=0),$B155,0)</f>
        <v>0</v>
      </c>
      <c r="FK155">
        <f ca="1">IF(AND($B155&gt;0,SUM(FK$3:FK154)=0,SUM($H155:FJ155)=0),$B155,0)</f>
        <v>0</v>
      </c>
      <c r="FL155">
        <f ca="1">IF(AND($B155&gt;0,SUM(FL$3:FL154)=0,SUM($H155:FK155)=0),$B155,0)</f>
        <v>0</v>
      </c>
      <c r="FM155">
        <f ca="1">IF(AND($B155&gt;0,SUM(FM$3:FM154)=0,SUM($H155:FL155)=0),$B155,0)</f>
        <v>0</v>
      </c>
      <c r="FN155">
        <f ca="1">IF(AND($B155&gt;0,SUM(FN$3:FN154)=0,SUM($H155:FM155)=0),$B155,0)</f>
        <v>0</v>
      </c>
      <c r="FS155" s="67" t="str">
        <f ca="1">Valintaohjelma!$C31</f>
        <v>Kanavalämmittimet / Viilennyspatterit</v>
      </c>
      <c r="FT155" s="67" t="str">
        <f ca="1">Valintaohjelma!$F31</f>
        <v/>
      </c>
      <c r="FU155" s="342" t="str">
        <f>""</f>
        <v/>
      </c>
      <c r="FV155" s="67" t="str">
        <f ca="1">Valintaohjelma!$I31</f>
        <v/>
      </c>
      <c r="FY155" s="67" t="str">
        <f ca="1">Valintaohjelma!$C31</f>
        <v>Kanavalämmittimet / Viilennyspatterit</v>
      </c>
      <c r="FZ155" s="67" t="str">
        <f ca="1">Valintaohjelma!$F31</f>
        <v/>
      </c>
      <c r="GA155" s="67" t="str">
        <f>""</f>
        <v/>
      </c>
      <c r="GB155" s="67" t="str">
        <f ca="1">Valintaohjelma!$I31</f>
        <v/>
      </c>
      <c r="GE155" s="67" t="str">
        <f ca="1">Valintaohjelma!$C31</f>
        <v>Kanavalämmittimet / Viilennyspatterit</v>
      </c>
      <c r="GF155" s="67" t="str">
        <f ca="1">Valintaohjelma!$F31</f>
        <v/>
      </c>
      <c r="GG155" s="67" t="str">
        <f>""</f>
        <v/>
      </c>
      <c r="GH155" s="67" t="str">
        <f ca="1">Valintaohjelma!$I31</f>
        <v/>
      </c>
    </row>
    <row r="156" spans="1:190" ht="15.75" thickBot="1" x14ac:dyDescent="0.3">
      <c r="A156">
        <v>156</v>
      </c>
      <c r="B156">
        <f>IF(AND(Valintaohjelma!D32&lt;&gt;"-",Valintaohjelma!D32&lt;&gt;""),A156,0)</f>
        <v>0</v>
      </c>
      <c r="C156" s="240" t="str">
        <f t="shared" ca="1" si="22"/>
        <v>Tuloilman viilennyspatteri vesi/liuos (SDCW)</v>
      </c>
      <c r="D156" s="240" t="str">
        <f t="shared" ca="1" si="23"/>
        <v>, AO1</v>
      </c>
      <c r="E156" s="240" t="str">
        <f t="shared" ca="1" si="24"/>
        <v>(Jäähdytys)</v>
      </c>
      <c r="F156" s="240" t="str">
        <f t="shared" ca="1" si="25"/>
        <v>-</v>
      </c>
      <c r="G156" s="47">
        <f ca="1">INDEX($I$2:$FN$2,ROWS(G$2:G156))</f>
        <v>0</v>
      </c>
      <c r="H156">
        <v>0</v>
      </c>
      <c r="I156">
        <f ca="1">IF(AND($B156&gt;0,SUM(I$3:I155)=0,SUM($H156:H156)=0),$B156,0)</f>
        <v>0</v>
      </c>
      <c r="J156">
        <f ca="1">IF(AND($B156&gt;0,SUM(J$3:J155)=0,SUM($H156:I156)=0),$B156,0)</f>
        <v>0</v>
      </c>
      <c r="K156">
        <f ca="1">IF(AND($B156&gt;0,SUM(K$3:K155)=0,SUM($H156:J156)=0),$B156,0)</f>
        <v>0</v>
      </c>
      <c r="L156">
        <f ca="1">IF(AND($B156&gt;0,SUM(L$3:L155)=0,SUM($H156:K156)=0),$B156,0)</f>
        <v>0</v>
      </c>
      <c r="M156">
        <f ca="1">IF(AND($B156&gt;0,SUM(M$3:M155)=0,SUM($H156:L156)=0),$B156,0)</f>
        <v>0</v>
      </c>
      <c r="N156">
        <f ca="1">IF(AND($B156&gt;0,SUM(N$3:N155)=0,SUM($H156:M156)=0),$B156,0)</f>
        <v>0</v>
      </c>
      <c r="O156">
        <f ca="1">IF(AND($B156&gt;0,SUM(O$3:O155)=0,SUM($H156:N156)=0),$B156,0)</f>
        <v>0</v>
      </c>
      <c r="P156">
        <f ca="1">IF(AND($B156&gt;0,SUM(P$3:P155)=0,SUM($H156:O156)=0),$B156,0)</f>
        <v>0</v>
      </c>
      <c r="Q156">
        <f ca="1">IF(AND($B156&gt;0,SUM(Q$3:Q155)=0,SUM($H156:P156)=0),$B156,0)</f>
        <v>0</v>
      </c>
      <c r="R156">
        <f ca="1">IF(AND($B156&gt;0,SUM(R$3:R155)=0,SUM($H156:Q156)=0),$B156,0)</f>
        <v>0</v>
      </c>
      <c r="S156">
        <f ca="1">IF(AND($B156&gt;0,SUM(S$3:S155)=0,SUM($H156:R156)=0),$B156,0)</f>
        <v>0</v>
      </c>
      <c r="T156">
        <f ca="1">IF(AND($B156&gt;0,SUM(T$3:T155)=0,SUM($H156:S156)=0),$B156,0)</f>
        <v>0</v>
      </c>
      <c r="U156">
        <f ca="1">IF(AND($B156&gt;0,SUM(U$3:U155)=0,SUM($H156:T156)=0),$B156,0)</f>
        <v>0</v>
      </c>
      <c r="V156">
        <f ca="1">IF(AND($B156&gt;0,SUM(V$3:V155)=0,SUM($H156:U156)=0),$B156,0)</f>
        <v>0</v>
      </c>
      <c r="W156">
        <f ca="1">IF(AND($B156&gt;0,SUM(W$3:W155)=0,SUM($H156:V156)=0),$B156,0)</f>
        <v>0</v>
      </c>
      <c r="X156">
        <f ca="1">IF(AND($B156&gt;0,SUM(X$3:X155)=0,SUM($H156:W156)=0),$B156,0)</f>
        <v>0</v>
      </c>
      <c r="Y156">
        <f ca="1">IF(AND($B156&gt;0,SUM(Y$3:Y155)=0,SUM($H156:X156)=0),$B156,0)</f>
        <v>0</v>
      </c>
      <c r="Z156">
        <f ca="1">IF(AND($B156&gt;0,SUM(Z$3:Z155)=0,SUM($H156:Y156)=0),$B156,0)</f>
        <v>0</v>
      </c>
      <c r="AA156">
        <f ca="1">IF(AND($B156&gt;0,SUM(AA$3:AA155)=0,SUM($H156:Z156)=0),$B156,0)</f>
        <v>0</v>
      </c>
      <c r="AB156">
        <f ca="1">IF(AND($B156&gt;0,SUM(AB$3:AB155)=0,SUM($H156:AA156)=0),$B156,0)</f>
        <v>0</v>
      </c>
      <c r="AC156">
        <f ca="1">IF(AND($B156&gt;0,SUM(AC$3:AC155)=0,SUM($H156:AB156)=0),$B156,0)</f>
        <v>0</v>
      </c>
      <c r="AD156">
        <f ca="1">IF(AND($B156&gt;0,SUM(AD$3:AD155)=0,SUM($H156:AC156)=0),$B156,0)</f>
        <v>0</v>
      </c>
      <c r="AE156">
        <f ca="1">IF(AND($B156&gt;0,SUM(AE$3:AE155)=0,SUM($H156:AD156)=0),$B156,0)</f>
        <v>0</v>
      </c>
      <c r="AF156">
        <f ca="1">IF(AND($B156&gt;0,SUM(AF$3:AF155)=0,SUM($H156:AE156)=0),$B156,0)</f>
        <v>0</v>
      </c>
      <c r="AG156">
        <f ca="1">IF(AND($B156&gt;0,SUM(AG$3:AG155)=0,SUM($H156:AF156)=0),$B156,0)</f>
        <v>0</v>
      </c>
      <c r="AH156">
        <f ca="1">IF(AND($B156&gt;0,SUM(AH$3:AH155)=0,SUM($H156:AG156)=0),$B156,0)</f>
        <v>0</v>
      </c>
      <c r="AI156">
        <f ca="1">IF(AND($B156&gt;0,SUM(AI$3:AI155)=0,SUM($H156:AH156)=0),$B156,0)</f>
        <v>0</v>
      </c>
      <c r="AJ156">
        <f ca="1">IF(AND($B156&gt;0,SUM(AJ$3:AJ155)=0,SUM($H156:AI156)=0),$B156,0)</f>
        <v>0</v>
      </c>
      <c r="AK156">
        <f ca="1">IF(AND($B156&gt;0,SUM(AK$3:AK155)=0,SUM($H156:AJ156)=0),$B156,0)</f>
        <v>0</v>
      </c>
      <c r="AL156">
        <f ca="1">IF(AND($B156&gt;0,SUM(AL$3:AL155)=0,SUM($H156:AK156)=0),$B156,0)</f>
        <v>0</v>
      </c>
      <c r="AM156">
        <f ca="1">IF(AND($B156&gt;0,SUM(AM$3:AM155)=0,SUM($H156:AL156)=0),$B156,0)</f>
        <v>0</v>
      </c>
      <c r="AN156">
        <f ca="1">IF(AND($B156&gt;0,SUM(AN$3:AN155)=0,SUM($H156:AM156)=0),$B156,0)</f>
        <v>0</v>
      </c>
      <c r="AO156">
        <f ca="1">IF(AND($B156&gt;0,SUM(AO$3:AO155)=0,SUM($H156:AN156)=0),$B156,0)</f>
        <v>0</v>
      </c>
      <c r="AP156">
        <f ca="1">IF(AND($B156&gt;0,SUM(AP$3:AP155)=0,SUM($H156:AO156)=0),$B156,0)</f>
        <v>0</v>
      </c>
      <c r="AQ156">
        <f ca="1">IF(AND($B156&gt;0,SUM(AQ$3:AQ155)=0,SUM($H156:AP156)=0),$B156,0)</f>
        <v>0</v>
      </c>
      <c r="AR156">
        <f ca="1">IF(AND($B156&gt;0,SUM(AR$3:AR155)=0,SUM($H156:AQ156)=0),$B156,0)</f>
        <v>0</v>
      </c>
      <c r="AS156">
        <f ca="1">IF(AND($B156&gt;0,SUM(AS$3:AS155)=0,SUM($H156:AR156)=0),$B156,0)</f>
        <v>0</v>
      </c>
      <c r="AT156">
        <f ca="1">IF(AND($B156&gt;0,SUM(AT$3:AT155)=0,SUM($H156:AS156)=0),$B156,0)</f>
        <v>0</v>
      </c>
      <c r="AU156">
        <f ca="1">IF(AND($B156&gt;0,SUM(AU$3:AU155)=0,SUM($H156:AT156)=0),$B156,0)</f>
        <v>0</v>
      </c>
      <c r="AV156">
        <f ca="1">IF(AND($B156&gt;0,SUM(AV$3:AV155)=0,SUM($H156:AU156)=0),$B156,0)</f>
        <v>0</v>
      </c>
      <c r="AW156">
        <f ca="1">IF(AND($B156&gt;0,SUM(AW$3:AW155)=0,SUM($H156:AV156)=0),$B156,0)</f>
        <v>0</v>
      </c>
      <c r="AX156">
        <f ca="1">IF(AND($B156&gt;0,SUM(AX$3:AX155)=0,SUM($H156:AW156)=0),$B156,0)</f>
        <v>0</v>
      </c>
      <c r="AY156">
        <f ca="1">IF(AND($B156&gt;0,SUM(AY$3:AY155)=0,SUM($H156:AX156)=0),$B156,0)</f>
        <v>0</v>
      </c>
      <c r="AZ156">
        <f ca="1">IF(AND($B156&gt;0,SUM(AZ$3:AZ155)=0,SUM($H156:AY156)=0),$B156,0)</f>
        <v>0</v>
      </c>
      <c r="BA156">
        <f ca="1">IF(AND($B156&gt;0,SUM(BA$3:BA155)=0,SUM($H156:AZ156)=0),$B156,0)</f>
        <v>0</v>
      </c>
      <c r="BB156">
        <f ca="1">IF(AND($B156&gt;0,SUM(BB$3:BB155)=0,SUM($H156:BA156)=0),$B156,0)</f>
        <v>0</v>
      </c>
      <c r="BC156">
        <f ca="1">IF(AND($B156&gt;0,SUM(BC$3:BC155)=0,SUM($H156:BB156)=0),$B156,0)</f>
        <v>0</v>
      </c>
      <c r="BD156">
        <f ca="1">IF(AND($B156&gt;0,SUM(BD$3:BD155)=0,SUM($H156:BC156)=0),$B156,0)</f>
        <v>0</v>
      </c>
      <c r="BE156">
        <f ca="1">IF(AND($B156&gt;0,SUM(BE$3:BE155)=0,SUM($H156:BD156)=0),$B156,0)</f>
        <v>0</v>
      </c>
      <c r="BF156">
        <f ca="1">IF(AND($B156&gt;0,SUM(BF$3:BF155)=0,SUM($H156:BE156)=0),$B156,0)</f>
        <v>0</v>
      </c>
      <c r="BG156">
        <f ca="1">IF(AND($B156&gt;0,SUM(BG$3:BG155)=0,SUM($H156:BF156)=0),$B156,0)</f>
        <v>0</v>
      </c>
      <c r="BH156">
        <f ca="1">IF(AND($B156&gt;0,SUM(BH$3:BH155)=0,SUM($H156:BG156)=0),$B156,0)</f>
        <v>0</v>
      </c>
      <c r="BI156">
        <f ca="1">IF(AND($B156&gt;0,SUM(BI$3:BI155)=0,SUM($H156:BH156)=0),$B156,0)</f>
        <v>0</v>
      </c>
      <c r="BJ156">
        <f ca="1">IF(AND($B156&gt;0,SUM(BJ$3:BJ155)=0,SUM($H156:BI156)=0),$B156,0)</f>
        <v>0</v>
      </c>
      <c r="BK156">
        <f ca="1">IF(AND($B156&gt;0,SUM(BK$3:BK155)=0,SUM($H156:BJ156)=0),$B156,0)</f>
        <v>0</v>
      </c>
      <c r="BL156">
        <f ca="1">IF(AND($B156&gt;0,SUM(BL$3:BL155)=0,SUM($H156:BK156)=0),$B156,0)</f>
        <v>0</v>
      </c>
      <c r="BM156">
        <f ca="1">IF(AND($B156&gt;0,SUM(BM$3:BM155)=0,SUM($H156:BL156)=0),$B156,0)</f>
        <v>0</v>
      </c>
      <c r="BN156">
        <f ca="1">IF(AND($B156&gt;0,SUM(BN$3:BN155)=0,SUM($H156:BM156)=0),$B156,0)</f>
        <v>0</v>
      </c>
      <c r="BO156">
        <f ca="1">IF(AND($B156&gt;0,SUM(BO$3:BO155)=0,SUM($H156:BN156)=0),$B156,0)</f>
        <v>0</v>
      </c>
      <c r="BP156">
        <f ca="1">IF(AND($B156&gt;0,SUM(BP$3:BP155)=0,SUM($H156:BO156)=0),$B156,0)</f>
        <v>0</v>
      </c>
      <c r="BQ156">
        <f ca="1">IF(AND($B156&gt;0,SUM(BQ$3:BQ155)=0,SUM($H156:BP156)=0),$B156,0)</f>
        <v>0</v>
      </c>
      <c r="BR156">
        <f ca="1">IF(AND($B156&gt;0,SUM(BR$3:BR155)=0,SUM($H156:BQ156)=0),$B156,0)</f>
        <v>0</v>
      </c>
      <c r="BS156">
        <f ca="1">IF(AND($B156&gt;0,SUM(BS$3:BS155)=0,SUM($H156:BR156)=0),$B156,0)</f>
        <v>0</v>
      </c>
      <c r="BT156">
        <f ca="1">IF(AND($B156&gt;0,SUM(BT$3:BT155)=0,SUM($H156:BS156)=0),$B156,0)</f>
        <v>0</v>
      </c>
      <c r="BU156">
        <f ca="1">IF(AND($B156&gt;0,SUM(BU$3:BU155)=0,SUM($H156:BT156)=0),$B156,0)</f>
        <v>0</v>
      </c>
      <c r="BV156">
        <f ca="1">IF(AND($B156&gt;0,SUM(BV$3:BV155)=0,SUM($H156:BU156)=0),$B156,0)</f>
        <v>0</v>
      </c>
      <c r="BW156">
        <f ca="1">IF(AND($B156&gt;0,SUM(BW$3:BW155)=0,SUM($H156:BV156)=0),$B156,0)</f>
        <v>0</v>
      </c>
      <c r="BX156">
        <f ca="1">IF(AND($B156&gt;0,SUM(BX$3:BX155)=0,SUM($H156:BW156)=0),$B156,0)</f>
        <v>0</v>
      </c>
      <c r="BY156">
        <f ca="1">IF(AND($B156&gt;0,SUM(BY$3:BY155)=0,SUM($H156:BX156)=0),$B156,0)</f>
        <v>0</v>
      </c>
      <c r="BZ156">
        <f ca="1">IF(AND($B156&gt;0,SUM(BZ$3:BZ155)=0,SUM($H156:BY156)=0),$B156,0)</f>
        <v>0</v>
      </c>
      <c r="CA156">
        <f ca="1">IF(AND($B156&gt;0,SUM(CA$3:CA155)=0,SUM($H156:BZ156)=0),$B156,0)</f>
        <v>0</v>
      </c>
      <c r="CB156">
        <f ca="1">IF(AND($B156&gt;0,SUM(CB$3:CB155)=0,SUM($H156:CA156)=0),$B156,0)</f>
        <v>0</v>
      </c>
      <c r="CC156">
        <f ca="1">IF(AND($B156&gt;0,SUM(CC$3:CC155)=0,SUM($H156:CB156)=0),$B156,0)</f>
        <v>0</v>
      </c>
      <c r="CD156">
        <f ca="1">IF(AND($B156&gt;0,SUM(CD$3:CD155)=0,SUM($H156:CC156)=0),$B156,0)</f>
        <v>0</v>
      </c>
      <c r="CE156">
        <f ca="1">IF(AND($B156&gt;0,SUM(CE$3:CE155)=0,SUM($H156:CD156)=0),$B156,0)</f>
        <v>0</v>
      </c>
      <c r="CF156">
        <f ca="1">IF(AND($B156&gt;0,SUM(CF$3:CF155)=0,SUM($H156:CE156)=0),$B156,0)</f>
        <v>0</v>
      </c>
      <c r="CG156">
        <f ca="1">IF(AND($B156&gt;0,SUM(CG$3:CG155)=0,SUM($H156:CF156)=0),$B156,0)</f>
        <v>0</v>
      </c>
      <c r="CH156">
        <f ca="1">IF(AND($B156&gt;0,SUM(CH$3:CH155)=0,SUM($H156:CG156)=0),$B156,0)</f>
        <v>0</v>
      </c>
      <c r="CI156">
        <f ca="1">IF(AND($B156&gt;0,SUM(CI$3:CI155)=0,SUM($H156:CH156)=0),$B156,0)</f>
        <v>0</v>
      </c>
      <c r="CJ156">
        <f ca="1">IF(AND($B156&gt;0,SUM(CJ$3:CJ155)=0,SUM($H156:CI156)=0),$B156,0)</f>
        <v>0</v>
      </c>
      <c r="CK156">
        <f ca="1">IF(AND($B156&gt;0,SUM(CK$3:CK155)=0,SUM($H156:CJ156)=0),$B156,0)</f>
        <v>0</v>
      </c>
      <c r="CL156">
        <f ca="1">IF(AND($B156&gt;0,SUM(CL$3:CL155)=0,SUM($H156:CK156)=0),$B156,0)</f>
        <v>0</v>
      </c>
      <c r="CM156">
        <f ca="1">IF(AND($B156&gt;0,SUM(CM$3:CM155)=0,SUM($H156:CL156)=0),$B156,0)</f>
        <v>0</v>
      </c>
      <c r="CN156">
        <f ca="1">IF(AND($B156&gt;0,SUM(CN$3:CN155)=0,SUM($H156:CM156)=0),$B156,0)</f>
        <v>0</v>
      </c>
      <c r="CO156">
        <f ca="1">IF(AND($B156&gt;0,SUM(CO$3:CO155)=0,SUM($H156:CN156)=0),$B156,0)</f>
        <v>0</v>
      </c>
      <c r="CP156">
        <f ca="1">IF(AND($B156&gt;0,SUM(CP$3:CP155)=0,SUM($H156:CO156)=0),$B156,0)</f>
        <v>0</v>
      </c>
      <c r="CQ156">
        <f ca="1">IF(AND($B156&gt;0,SUM(CQ$3:CQ155)=0,SUM($H156:CP156)=0),$B156,0)</f>
        <v>0</v>
      </c>
      <c r="CR156">
        <f ca="1">IF(AND($B156&gt;0,SUM(CR$3:CR155)=0,SUM($H156:CQ156)=0),$B156,0)</f>
        <v>0</v>
      </c>
      <c r="CS156">
        <f ca="1">IF(AND($B156&gt;0,SUM(CS$3:CS155)=0,SUM($H156:CR156)=0),$B156,0)</f>
        <v>0</v>
      </c>
      <c r="CT156">
        <f ca="1">IF(AND($B156&gt;0,SUM(CT$3:CT155)=0,SUM($H156:CS156)=0),$B156,0)</f>
        <v>0</v>
      </c>
      <c r="CU156">
        <f ca="1">IF(AND($B156&gt;0,SUM(CU$3:CU155)=0,SUM($H156:CT156)=0),$B156,0)</f>
        <v>0</v>
      </c>
      <c r="CV156">
        <f ca="1">IF(AND($B156&gt;0,SUM(CV$3:CV155)=0,SUM($H156:CU156)=0),$B156,0)</f>
        <v>0</v>
      </c>
      <c r="CW156">
        <f ca="1">IF(AND($B156&gt;0,SUM(CW$3:CW155)=0,SUM($H156:CV156)=0),$B156,0)</f>
        <v>0</v>
      </c>
      <c r="CX156">
        <f ca="1">IF(AND($B156&gt;0,SUM(CX$3:CX155)=0,SUM($H156:CW156)=0),$B156,0)</f>
        <v>0</v>
      </c>
      <c r="CY156">
        <f ca="1">IF(AND($B156&gt;0,SUM(CY$3:CY155)=0,SUM($H156:CX156)=0),$B156,0)</f>
        <v>0</v>
      </c>
      <c r="CZ156">
        <f ca="1">IF(AND($B156&gt;0,SUM(CZ$3:CZ155)=0,SUM($H156:CY156)=0),$B156,0)</f>
        <v>0</v>
      </c>
      <c r="DA156">
        <f ca="1">IF(AND($B156&gt;0,SUM(DA$3:DA155)=0,SUM($H156:CZ156)=0),$B156,0)</f>
        <v>0</v>
      </c>
      <c r="DB156">
        <f ca="1">IF(AND($B156&gt;0,SUM(DB$3:DB155)=0,SUM($H156:DA156)=0),$B156,0)</f>
        <v>0</v>
      </c>
      <c r="DC156">
        <f ca="1">IF(AND($B156&gt;0,SUM(DC$3:DC155)=0,SUM($H156:DB156)=0),$B156,0)</f>
        <v>0</v>
      </c>
      <c r="DD156">
        <f ca="1">IF(AND($B156&gt;0,SUM(DD$3:DD155)=0,SUM($H156:DC156)=0),$B156,0)</f>
        <v>0</v>
      </c>
      <c r="DE156">
        <f ca="1">IF(AND($B156&gt;0,SUM(DE$3:DE155)=0,SUM($H156:DD156)=0),$B156,0)</f>
        <v>0</v>
      </c>
      <c r="DF156">
        <f ca="1">IF(AND($B156&gt;0,SUM(DF$3:DF155)=0,SUM($H156:DE156)=0),$B156,0)</f>
        <v>0</v>
      </c>
      <c r="DG156">
        <f ca="1">IF(AND($B156&gt;0,SUM(DG$3:DG155)=0,SUM($H156:DF156)=0),$B156,0)</f>
        <v>0</v>
      </c>
      <c r="DH156">
        <f ca="1">IF(AND($B156&gt;0,SUM(DH$3:DH155)=0,SUM($H156:DG156)=0),$B156,0)</f>
        <v>0</v>
      </c>
      <c r="DI156">
        <f ca="1">IF(AND($B156&gt;0,SUM(DI$3:DI155)=0,SUM($H156:DH156)=0),$B156,0)</f>
        <v>0</v>
      </c>
      <c r="DJ156">
        <f ca="1">IF(AND($B156&gt;0,SUM(DJ$3:DJ155)=0,SUM($H156:DI156)=0),$B156,0)</f>
        <v>0</v>
      </c>
      <c r="DK156">
        <f ca="1">IF(AND($B156&gt;0,SUM(DK$3:DK155)=0,SUM($H156:DJ156)=0),$B156,0)</f>
        <v>0</v>
      </c>
      <c r="DL156">
        <f ca="1">IF(AND($B156&gt;0,SUM(DL$3:DL155)=0,SUM($H156:DK156)=0),$B156,0)</f>
        <v>0</v>
      </c>
      <c r="DM156">
        <f ca="1">IF(AND($B156&gt;0,SUM(DM$3:DM155)=0,SUM($H156:DL156)=0),$B156,0)</f>
        <v>0</v>
      </c>
      <c r="DN156">
        <f ca="1">IF(AND($B156&gt;0,SUM(DN$3:DN155)=0,SUM($H156:DM156)=0),$B156,0)</f>
        <v>0</v>
      </c>
      <c r="DO156">
        <f ca="1">IF(AND($B156&gt;0,SUM(DO$3:DO155)=0,SUM($H156:DN156)=0),$B156,0)</f>
        <v>0</v>
      </c>
      <c r="DP156">
        <f ca="1">IF(AND($B156&gt;0,SUM(DP$3:DP155)=0,SUM($H156:DO156)=0),$B156,0)</f>
        <v>0</v>
      </c>
      <c r="DQ156">
        <f ca="1">IF(AND($B156&gt;0,SUM(DQ$3:DQ155)=0,SUM($H156:DP156)=0),$B156,0)</f>
        <v>0</v>
      </c>
      <c r="DR156">
        <f ca="1">IF(AND($B156&gt;0,SUM(DR$3:DR155)=0,SUM($H156:DQ156)=0),$B156,0)</f>
        <v>0</v>
      </c>
      <c r="DS156">
        <f ca="1">IF(AND($B156&gt;0,SUM(DS$3:DS155)=0,SUM($H156:DR156)=0),$B156,0)</f>
        <v>0</v>
      </c>
      <c r="DT156">
        <f ca="1">IF(AND($B156&gt;0,SUM(DT$3:DT155)=0,SUM($H156:DS156)=0),$B156,0)</f>
        <v>0</v>
      </c>
      <c r="DU156">
        <f ca="1">IF(AND($B156&gt;0,SUM(DU$3:DU155)=0,SUM($H156:DT156)=0),$B156,0)</f>
        <v>0</v>
      </c>
      <c r="DV156">
        <f ca="1">IF(AND($B156&gt;0,SUM(DV$3:DV155)=0,SUM($H156:DU156)=0),$B156,0)</f>
        <v>0</v>
      </c>
      <c r="DW156">
        <f ca="1">IF(AND($B156&gt;0,SUM(DW$3:DW155)=0,SUM($H156:DV156)=0),$B156,0)</f>
        <v>0</v>
      </c>
      <c r="DX156">
        <f ca="1">IF(AND($B156&gt;0,SUM(DX$3:DX155)=0,SUM($H156:DW156)=0),$B156,0)</f>
        <v>0</v>
      </c>
      <c r="DY156">
        <f ca="1">IF(AND($B156&gt;0,SUM(DY$3:DY155)=0,SUM($H156:DX156)=0),$B156,0)</f>
        <v>0</v>
      </c>
      <c r="DZ156">
        <f ca="1">IF(AND($B156&gt;0,SUM(DZ$3:DZ155)=0,SUM($H156:DY156)=0),$B156,0)</f>
        <v>0</v>
      </c>
      <c r="EA156">
        <f ca="1">IF(AND($B156&gt;0,SUM(EA$3:EA155)=0,SUM($H156:DZ156)=0),$B156,0)</f>
        <v>0</v>
      </c>
      <c r="EB156">
        <f ca="1">IF(AND($B156&gt;0,SUM(EB$3:EB155)=0,SUM($H156:EA156)=0),$B156,0)</f>
        <v>0</v>
      </c>
      <c r="EC156">
        <f ca="1">IF(AND($B156&gt;0,SUM(EC$3:EC155)=0,SUM($H156:EB156)=0),$B156,0)</f>
        <v>0</v>
      </c>
      <c r="ED156">
        <f ca="1">IF(AND($B156&gt;0,SUM(ED$3:ED155)=0,SUM($H156:EC156)=0),$B156,0)</f>
        <v>0</v>
      </c>
      <c r="EE156">
        <f ca="1">IF(AND($B156&gt;0,SUM(EE$3:EE155)=0,SUM($H156:ED156)=0),$B156,0)</f>
        <v>0</v>
      </c>
      <c r="EF156">
        <f ca="1">IF(AND($B156&gt;0,SUM(EF$3:EF155)=0,SUM($H156:EE156)=0),$B156,0)</f>
        <v>0</v>
      </c>
      <c r="EG156">
        <f ca="1">IF(AND($B156&gt;0,SUM(EG$3:EG155)=0,SUM($H156:EF156)=0),$B156,0)</f>
        <v>0</v>
      </c>
      <c r="EH156">
        <f ca="1">IF(AND($B156&gt;0,SUM(EH$3:EH155)=0,SUM($H156:EG156)=0),$B156,0)</f>
        <v>0</v>
      </c>
      <c r="EI156">
        <f ca="1">IF(AND($B156&gt;0,SUM(EI$3:EI155)=0,SUM($H156:EH156)=0),$B156,0)</f>
        <v>0</v>
      </c>
      <c r="EJ156">
        <f ca="1">IF(AND($B156&gt;0,SUM(EJ$3:EJ155)=0,SUM($H156:EI156)=0),$B156,0)</f>
        <v>0</v>
      </c>
      <c r="EK156">
        <f ca="1">IF(AND($B156&gt;0,SUM(EK$3:EK155)=0,SUM($H156:EJ156)=0),$B156,0)</f>
        <v>0</v>
      </c>
      <c r="EL156">
        <f ca="1">IF(AND($B156&gt;0,SUM(EL$3:EL155)=0,SUM($H156:EK156)=0),$B156,0)</f>
        <v>0</v>
      </c>
      <c r="EM156">
        <f ca="1">IF(AND($B156&gt;0,SUM(EM$3:EM155)=0,SUM($H156:EL156)=0),$B156,0)</f>
        <v>0</v>
      </c>
      <c r="EN156">
        <f ca="1">IF(AND($B156&gt;0,SUM(EN$3:EN155)=0,SUM($H156:EM156)=0),$B156,0)</f>
        <v>0</v>
      </c>
      <c r="EO156">
        <f ca="1">IF(AND($B156&gt;0,SUM(EO$3:EO155)=0,SUM($H156:EN156)=0),$B156,0)</f>
        <v>0</v>
      </c>
      <c r="EP156">
        <f ca="1">IF(AND($B156&gt;0,SUM(EP$3:EP155)=0,SUM($H156:EO156)=0),$B156,0)</f>
        <v>0</v>
      </c>
      <c r="EQ156">
        <f ca="1">IF(AND($B156&gt;0,SUM(EQ$3:EQ155)=0,SUM($H156:EP156)=0),$B156,0)</f>
        <v>0</v>
      </c>
      <c r="ER156">
        <f ca="1">IF(AND($B156&gt;0,SUM(ER$3:ER155)=0,SUM($H156:EQ156)=0),$B156,0)</f>
        <v>0</v>
      </c>
      <c r="ES156">
        <f ca="1">IF(AND($B156&gt;0,SUM(ES$3:ES155)=0,SUM($H156:ER156)=0),$B156,0)</f>
        <v>0</v>
      </c>
      <c r="ET156">
        <f ca="1">IF(AND($B156&gt;0,SUM(ET$3:ET155)=0,SUM($H156:ES156)=0),$B156,0)</f>
        <v>0</v>
      </c>
      <c r="EU156">
        <f ca="1">IF(AND($B156&gt;0,SUM(EU$3:EU155)=0,SUM($H156:ET156)=0),$B156,0)</f>
        <v>0</v>
      </c>
      <c r="EV156">
        <f ca="1">IF(AND($B156&gt;0,SUM(EV$3:EV155)=0,SUM($H156:EU156)=0),$B156,0)</f>
        <v>0</v>
      </c>
      <c r="EW156">
        <f ca="1">IF(AND($B156&gt;0,SUM(EW$3:EW155)=0,SUM($H156:EV156)=0),$B156,0)</f>
        <v>0</v>
      </c>
      <c r="EX156">
        <f ca="1">IF(AND($B156&gt;0,SUM(EX$3:EX155)=0,SUM($H156:EW156)=0),$B156,0)</f>
        <v>0</v>
      </c>
      <c r="EY156">
        <f ca="1">IF(AND($B156&gt;0,SUM(EY$3:EY155)=0,SUM($H156:EX156)=0),$B156,0)</f>
        <v>0</v>
      </c>
      <c r="EZ156">
        <f ca="1">IF(AND($B156&gt;0,SUM(EZ$3:EZ155)=0,SUM($H156:EY156)=0),$B156,0)</f>
        <v>0</v>
      </c>
      <c r="FA156">
        <f ca="1">IF(AND($B156&gt;0,SUM(FA$3:FA155)=0,SUM($H156:EZ156)=0),$B156,0)</f>
        <v>0</v>
      </c>
      <c r="FB156">
        <f ca="1">IF(AND($B156&gt;0,SUM(FB$3:FB155)=0,SUM($H156:FA156)=0),$B156,0)</f>
        <v>0</v>
      </c>
      <c r="FC156">
        <f ca="1">IF(AND($B156&gt;0,SUM(FC$3:FC155)=0,SUM($H156:FB156)=0),$B156,0)</f>
        <v>0</v>
      </c>
      <c r="FD156">
        <f ca="1">IF(AND($B156&gt;0,SUM(FD$3:FD155)=0,SUM($H156:FC156)=0),$B156,0)</f>
        <v>0</v>
      </c>
      <c r="FE156">
        <f ca="1">IF(AND($B156&gt;0,SUM(FE$3:FE155)=0,SUM($H156:FD156)=0),$B156,0)</f>
        <v>0</v>
      </c>
      <c r="FF156">
        <f ca="1">IF(AND($B156&gt;0,SUM(FF$3:FF155)=0,SUM($H156:FE156)=0),$B156,0)</f>
        <v>0</v>
      </c>
      <c r="FG156">
        <f ca="1">IF(AND($B156&gt;0,SUM(FG$3:FG155)=0,SUM($H156:FF156)=0),$B156,0)</f>
        <v>0</v>
      </c>
      <c r="FH156">
        <f ca="1">IF(AND($B156&gt;0,SUM(FH$3:FH155)=0,SUM($H156:FG156)=0),$B156,0)</f>
        <v>0</v>
      </c>
      <c r="FI156">
        <f ca="1">IF(AND($B156&gt;0,SUM(FI$3:FI155)=0,SUM($H156:FH156)=0),$B156,0)</f>
        <v>0</v>
      </c>
      <c r="FJ156">
        <f ca="1">IF(AND($B156&gt;0,SUM(FJ$3:FJ155)=0,SUM($H156:FI156)=0),$B156,0)</f>
        <v>0</v>
      </c>
      <c r="FK156">
        <f ca="1">IF(AND($B156&gt;0,SUM(FK$3:FK155)=0,SUM($H156:FJ156)=0),$B156,0)</f>
        <v>0</v>
      </c>
      <c r="FL156">
        <f ca="1">IF(AND($B156&gt;0,SUM(FL$3:FL155)=0,SUM($H156:FK156)=0),$B156,0)</f>
        <v>0</v>
      </c>
      <c r="FM156">
        <f ca="1">IF(AND($B156&gt;0,SUM(FM$3:FM155)=0,SUM($H156:FL156)=0),$B156,0)</f>
        <v>0</v>
      </c>
      <c r="FN156">
        <f ca="1">IF(AND($B156&gt;0,SUM(FN$3:FN155)=0,SUM($H156:FM156)=0),$B156,0)</f>
        <v>0</v>
      </c>
      <c r="FS156" s="67" t="str">
        <f ca="1">Valintaohjelma!$C32</f>
        <v>Tuloilman viilennyspatteri vesi/liuos (SDCW)</v>
      </c>
      <c r="FT156" s="67" t="str">
        <f ca="1">Valintaohjelma!$F32</f>
        <v>, AO1</v>
      </c>
      <c r="FU156" s="342" t="s">
        <v>376</v>
      </c>
      <c r="FV156" s="67" t="str">
        <f>Valintaohjelma!$I32</f>
        <v>-</v>
      </c>
      <c r="FY156" s="67" t="str">
        <f ca="1">Valintaohjelma!$C32</f>
        <v>Tuloilman viilennyspatteri vesi/liuos (SDCW)</v>
      </c>
      <c r="FZ156" s="67" t="str">
        <f ca="1">Valintaohjelma!$F32</f>
        <v>, AO1</v>
      </c>
      <c r="GA156" s="67" t="s">
        <v>646</v>
      </c>
      <c r="GB156" s="67" t="str">
        <f>Valintaohjelma!$I32</f>
        <v>-</v>
      </c>
      <c r="GE156" s="67" t="str">
        <f ca="1">Valintaohjelma!$C32</f>
        <v>Tuloilman viilennyspatteri vesi/liuos (SDCW)</v>
      </c>
      <c r="GF156" s="67" t="str">
        <f ca="1">Valintaohjelma!$F32</f>
        <v>, AO1</v>
      </c>
      <c r="GG156" s="67" t="s">
        <v>889</v>
      </c>
      <c r="GH156" s="67" t="str">
        <f>Valintaohjelma!$I32</f>
        <v>-</v>
      </c>
    </row>
    <row r="157" spans="1:190" ht="15.75" thickBot="1" x14ac:dyDescent="0.3">
      <c r="A157">
        <v>157</v>
      </c>
      <c r="B157">
        <f>IF(AND(Valintaohjelma!D33&lt;&gt;"-",Valintaohjelma!D33&lt;&gt;""),A157,0)</f>
        <v>0</v>
      </c>
      <c r="C157" s="240" t="str">
        <f t="shared" ca="1" si="22"/>
        <v>Tuloilman lämmityspatteri vesi (SDHW)</v>
      </c>
      <c r="D157" s="240" t="str">
        <f t="shared" ca="1" si="23"/>
        <v>, AO2</v>
      </c>
      <c r="E157" s="240" t="str">
        <f t="shared" ca="1" si="24"/>
        <v>(Lämmitys)</v>
      </c>
      <c r="F157" s="240" t="str">
        <f t="shared" ca="1" si="25"/>
        <v>-</v>
      </c>
      <c r="G157" s="47">
        <f ca="1">INDEX($I$2:$FN$2,ROWS(G$2:G157))</f>
        <v>0</v>
      </c>
      <c r="H157">
        <v>0</v>
      </c>
      <c r="I157">
        <f ca="1">IF(AND($B157&gt;0,SUM(I$3:I156)=0,SUM($H157:H157)=0),$B157,0)</f>
        <v>0</v>
      </c>
      <c r="J157">
        <f ca="1">IF(AND($B157&gt;0,SUM(J$3:J156)=0,SUM($H157:I157)=0),$B157,0)</f>
        <v>0</v>
      </c>
      <c r="K157">
        <f ca="1">IF(AND($B157&gt;0,SUM(K$3:K156)=0,SUM($H157:J157)=0),$B157,0)</f>
        <v>0</v>
      </c>
      <c r="L157">
        <f ca="1">IF(AND($B157&gt;0,SUM(L$3:L156)=0,SUM($H157:K157)=0),$B157,0)</f>
        <v>0</v>
      </c>
      <c r="M157">
        <f ca="1">IF(AND($B157&gt;0,SUM(M$3:M156)=0,SUM($H157:L157)=0),$B157,0)</f>
        <v>0</v>
      </c>
      <c r="N157">
        <f ca="1">IF(AND($B157&gt;0,SUM(N$3:N156)=0,SUM($H157:M157)=0),$B157,0)</f>
        <v>0</v>
      </c>
      <c r="O157">
        <f ca="1">IF(AND($B157&gt;0,SUM(O$3:O156)=0,SUM($H157:N157)=0),$B157,0)</f>
        <v>0</v>
      </c>
      <c r="P157">
        <f ca="1">IF(AND($B157&gt;0,SUM(P$3:P156)=0,SUM($H157:O157)=0),$B157,0)</f>
        <v>0</v>
      </c>
      <c r="Q157">
        <f ca="1">IF(AND($B157&gt;0,SUM(Q$3:Q156)=0,SUM($H157:P157)=0),$B157,0)</f>
        <v>0</v>
      </c>
      <c r="R157">
        <f ca="1">IF(AND($B157&gt;0,SUM(R$3:R156)=0,SUM($H157:Q157)=0),$B157,0)</f>
        <v>0</v>
      </c>
      <c r="S157">
        <f ca="1">IF(AND($B157&gt;0,SUM(S$3:S156)=0,SUM($H157:R157)=0),$B157,0)</f>
        <v>0</v>
      </c>
      <c r="T157">
        <f ca="1">IF(AND($B157&gt;0,SUM(T$3:T156)=0,SUM($H157:S157)=0),$B157,0)</f>
        <v>0</v>
      </c>
      <c r="U157">
        <f ca="1">IF(AND($B157&gt;0,SUM(U$3:U156)=0,SUM($H157:T157)=0),$B157,0)</f>
        <v>0</v>
      </c>
      <c r="V157">
        <f ca="1">IF(AND($B157&gt;0,SUM(V$3:V156)=0,SUM($H157:U157)=0),$B157,0)</f>
        <v>0</v>
      </c>
      <c r="W157">
        <f ca="1">IF(AND($B157&gt;0,SUM(W$3:W156)=0,SUM($H157:V157)=0),$B157,0)</f>
        <v>0</v>
      </c>
      <c r="X157">
        <f ca="1">IF(AND($B157&gt;0,SUM(X$3:X156)=0,SUM($H157:W157)=0),$B157,0)</f>
        <v>0</v>
      </c>
      <c r="Y157">
        <f ca="1">IF(AND($B157&gt;0,SUM(Y$3:Y156)=0,SUM($H157:X157)=0),$B157,0)</f>
        <v>0</v>
      </c>
      <c r="Z157">
        <f ca="1">IF(AND($B157&gt;0,SUM(Z$3:Z156)=0,SUM($H157:Y157)=0),$B157,0)</f>
        <v>0</v>
      </c>
      <c r="AA157">
        <f ca="1">IF(AND($B157&gt;0,SUM(AA$3:AA156)=0,SUM($H157:Z157)=0),$B157,0)</f>
        <v>0</v>
      </c>
      <c r="AB157">
        <f ca="1">IF(AND($B157&gt;0,SUM(AB$3:AB156)=0,SUM($H157:AA157)=0),$B157,0)</f>
        <v>0</v>
      </c>
      <c r="AC157">
        <f ca="1">IF(AND($B157&gt;0,SUM(AC$3:AC156)=0,SUM($H157:AB157)=0),$B157,0)</f>
        <v>0</v>
      </c>
      <c r="AD157">
        <f ca="1">IF(AND($B157&gt;0,SUM(AD$3:AD156)=0,SUM($H157:AC157)=0),$B157,0)</f>
        <v>0</v>
      </c>
      <c r="AE157">
        <f ca="1">IF(AND($B157&gt;0,SUM(AE$3:AE156)=0,SUM($H157:AD157)=0),$B157,0)</f>
        <v>0</v>
      </c>
      <c r="AF157">
        <f ca="1">IF(AND($B157&gt;0,SUM(AF$3:AF156)=0,SUM($H157:AE157)=0),$B157,0)</f>
        <v>0</v>
      </c>
      <c r="AG157">
        <f ca="1">IF(AND($B157&gt;0,SUM(AG$3:AG156)=0,SUM($H157:AF157)=0),$B157,0)</f>
        <v>0</v>
      </c>
      <c r="AH157">
        <f ca="1">IF(AND($B157&gt;0,SUM(AH$3:AH156)=0,SUM($H157:AG157)=0),$B157,0)</f>
        <v>0</v>
      </c>
      <c r="AI157">
        <f ca="1">IF(AND($B157&gt;0,SUM(AI$3:AI156)=0,SUM($H157:AH157)=0),$B157,0)</f>
        <v>0</v>
      </c>
      <c r="AJ157">
        <f ca="1">IF(AND($B157&gt;0,SUM(AJ$3:AJ156)=0,SUM($H157:AI157)=0),$B157,0)</f>
        <v>0</v>
      </c>
      <c r="AK157">
        <f ca="1">IF(AND($B157&gt;0,SUM(AK$3:AK156)=0,SUM($H157:AJ157)=0),$B157,0)</f>
        <v>0</v>
      </c>
      <c r="AL157">
        <f ca="1">IF(AND($B157&gt;0,SUM(AL$3:AL156)=0,SUM($H157:AK157)=0),$B157,0)</f>
        <v>0</v>
      </c>
      <c r="AM157">
        <f ca="1">IF(AND($B157&gt;0,SUM(AM$3:AM156)=0,SUM($H157:AL157)=0),$B157,0)</f>
        <v>0</v>
      </c>
      <c r="AN157">
        <f ca="1">IF(AND($B157&gt;0,SUM(AN$3:AN156)=0,SUM($H157:AM157)=0),$B157,0)</f>
        <v>0</v>
      </c>
      <c r="AO157">
        <f ca="1">IF(AND($B157&gt;0,SUM(AO$3:AO156)=0,SUM($H157:AN157)=0),$B157,0)</f>
        <v>0</v>
      </c>
      <c r="AP157">
        <f ca="1">IF(AND($B157&gt;0,SUM(AP$3:AP156)=0,SUM($H157:AO157)=0),$B157,0)</f>
        <v>0</v>
      </c>
      <c r="AQ157">
        <f ca="1">IF(AND($B157&gt;0,SUM(AQ$3:AQ156)=0,SUM($H157:AP157)=0),$B157,0)</f>
        <v>0</v>
      </c>
      <c r="AR157">
        <f ca="1">IF(AND($B157&gt;0,SUM(AR$3:AR156)=0,SUM($H157:AQ157)=0),$B157,0)</f>
        <v>0</v>
      </c>
      <c r="AS157">
        <f ca="1">IF(AND($B157&gt;0,SUM(AS$3:AS156)=0,SUM($H157:AR157)=0),$B157,0)</f>
        <v>0</v>
      </c>
      <c r="AT157">
        <f ca="1">IF(AND($B157&gt;0,SUM(AT$3:AT156)=0,SUM($H157:AS157)=0),$B157,0)</f>
        <v>0</v>
      </c>
      <c r="AU157">
        <f ca="1">IF(AND($B157&gt;0,SUM(AU$3:AU156)=0,SUM($H157:AT157)=0),$B157,0)</f>
        <v>0</v>
      </c>
      <c r="AV157">
        <f ca="1">IF(AND($B157&gt;0,SUM(AV$3:AV156)=0,SUM($H157:AU157)=0),$B157,0)</f>
        <v>0</v>
      </c>
      <c r="AW157">
        <f ca="1">IF(AND($B157&gt;0,SUM(AW$3:AW156)=0,SUM($H157:AV157)=0),$B157,0)</f>
        <v>0</v>
      </c>
      <c r="AX157">
        <f ca="1">IF(AND($B157&gt;0,SUM(AX$3:AX156)=0,SUM($H157:AW157)=0),$B157,0)</f>
        <v>0</v>
      </c>
      <c r="AY157">
        <f ca="1">IF(AND($B157&gt;0,SUM(AY$3:AY156)=0,SUM($H157:AX157)=0),$B157,0)</f>
        <v>0</v>
      </c>
      <c r="AZ157">
        <f ca="1">IF(AND($B157&gt;0,SUM(AZ$3:AZ156)=0,SUM($H157:AY157)=0),$B157,0)</f>
        <v>0</v>
      </c>
      <c r="BA157">
        <f ca="1">IF(AND($B157&gt;0,SUM(BA$3:BA156)=0,SUM($H157:AZ157)=0),$B157,0)</f>
        <v>0</v>
      </c>
      <c r="BB157">
        <f ca="1">IF(AND($B157&gt;0,SUM(BB$3:BB156)=0,SUM($H157:BA157)=0),$B157,0)</f>
        <v>0</v>
      </c>
      <c r="BC157">
        <f ca="1">IF(AND($B157&gt;0,SUM(BC$3:BC156)=0,SUM($H157:BB157)=0),$B157,0)</f>
        <v>0</v>
      </c>
      <c r="BD157">
        <f ca="1">IF(AND($B157&gt;0,SUM(BD$3:BD156)=0,SUM($H157:BC157)=0),$B157,0)</f>
        <v>0</v>
      </c>
      <c r="BE157">
        <f ca="1">IF(AND($B157&gt;0,SUM(BE$3:BE156)=0,SUM($H157:BD157)=0),$B157,0)</f>
        <v>0</v>
      </c>
      <c r="BF157">
        <f ca="1">IF(AND($B157&gt;0,SUM(BF$3:BF156)=0,SUM($H157:BE157)=0),$B157,0)</f>
        <v>0</v>
      </c>
      <c r="BG157">
        <f ca="1">IF(AND($B157&gt;0,SUM(BG$3:BG156)=0,SUM($H157:BF157)=0),$B157,0)</f>
        <v>0</v>
      </c>
      <c r="BH157">
        <f ca="1">IF(AND($B157&gt;0,SUM(BH$3:BH156)=0,SUM($H157:BG157)=0),$B157,0)</f>
        <v>0</v>
      </c>
      <c r="BI157">
        <f ca="1">IF(AND($B157&gt;0,SUM(BI$3:BI156)=0,SUM($H157:BH157)=0),$B157,0)</f>
        <v>0</v>
      </c>
      <c r="BJ157">
        <f ca="1">IF(AND($B157&gt;0,SUM(BJ$3:BJ156)=0,SUM($H157:BI157)=0),$B157,0)</f>
        <v>0</v>
      </c>
      <c r="BK157">
        <f ca="1">IF(AND($B157&gt;0,SUM(BK$3:BK156)=0,SUM($H157:BJ157)=0),$B157,0)</f>
        <v>0</v>
      </c>
      <c r="BL157">
        <f ca="1">IF(AND($B157&gt;0,SUM(BL$3:BL156)=0,SUM($H157:BK157)=0),$B157,0)</f>
        <v>0</v>
      </c>
      <c r="BM157">
        <f ca="1">IF(AND($B157&gt;0,SUM(BM$3:BM156)=0,SUM($H157:BL157)=0),$B157,0)</f>
        <v>0</v>
      </c>
      <c r="BN157">
        <f ca="1">IF(AND($B157&gt;0,SUM(BN$3:BN156)=0,SUM($H157:BM157)=0),$B157,0)</f>
        <v>0</v>
      </c>
      <c r="BO157">
        <f ca="1">IF(AND($B157&gt;0,SUM(BO$3:BO156)=0,SUM($H157:BN157)=0),$B157,0)</f>
        <v>0</v>
      </c>
      <c r="BP157">
        <f ca="1">IF(AND($B157&gt;0,SUM(BP$3:BP156)=0,SUM($H157:BO157)=0),$B157,0)</f>
        <v>0</v>
      </c>
      <c r="BQ157">
        <f ca="1">IF(AND($B157&gt;0,SUM(BQ$3:BQ156)=0,SUM($H157:BP157)=0),$B157,0)</f>
        <v>0</v>
      </c>
      <c r="BR157">
        <f ca="1">IF(AND($B157&gt;0,SUM(BR$3:BR156)=0,SUM($H157:BQ157)=0),$B157,0)</f>
        <v>0</v>
      </c>
      <c r="BS157">
        <f ca="1">IF(AND($B157&gt;0,SUM(BS$3:BS156)=0,SUM($H157:BR157)=0),$B157,0)</f>
        <v>0</v>
      </c>
      <c r="BT157">
        <f ca="1">IF(AND($B157&gt;0,SUM(BT$3:BT156)=0,SUM($H157:BS157)=0),$B157,0)</f>
        <v>0</v>
      </c>
      <c r="BU157">
        <f ca="1">IF(AND($B157&gt;0,SUM(BU$3:BU156)=0,SUM($H157:BT157)=0),$B157,0)</f>
        <v>0</v>
      </c>
      <c r="BV157">
        <f ca="1">IF(AND($B157&gt;0,SUM(BV$3:BV156)=0,SUM($H157:BU157)=0),$B157,0)</f>
        <v>0</v>
      </c>
      <c r="BW157">
        <f ca="1">IF(AND($B157&gt;0,SUM(BW$3:BW156)=0,SUM($H157:BV157)=0),$B157,0)</f>
        <v>0</v>
      </c>
      <c r="BX157">
        <f ca="1">IF(AND($B157&gt;0,SUM(BX$3:BX156)=0,SUM($H157:BW157)=0),$B157,0)</f>
        <v>0</v>
      </c>
      <c r="BY157">
        <f ca="1">IF(AND($B157&gt;0,SUM(BY$3:BY156)=0,SUM($H157:BX157)=0),$B157,0)</f>
        <v>0</v>
      </c>
      <c r="BZ157">
        <f ca="1">IF(AND($B157&gt;0,SUM(BZ$3:BZ156)=0,SUM($H157:BY157)=0),$B157,0)</f>
        <v>0</v>
      </c>
      <c r="CA157">
        <f ca="1">IF(AND($B157&gt;0,SUM(CA$3:CA156)=0,SUM($H157:BZ157)=0),$B157,0)</f>
        <v>0</v>
      </c>
      <c r="CB157">
        <f ca="1">IF(AND($B157&gt;0,SUM(CB$3:CB156)=0,SUM($H157:CA157)=0),$B157,0)</f>
        <v>0</v>
      </c>
      <c r="CC157">
        <f ca="1">IF(AND($B157&gt;0,SUM(CC$3:CC156)=0,SUM($H157:CB157)=0),$B157,0)</f>
        <v>0</v>
      </c>
      <c r="CD157">
        <f ca="1">IF(AND($B157&gt;0,SUM(CD$3:CD156)=0,SUM($H157:CC157)=0),$B157,0)</f>
        <v>0</v>
      </c>
      <c r="CE157">
        <f ca="1">IF(AND($B157&gt;0,SUM(CE$3:CE156)=0,SUM($H157:CD157)=0),$B157,0)</f>
        <v>0</v>
      </c>
      <c r="CF157">
        <f ca="1">IF(AND($B157&gt;0,SUM(CF$3:CF156)=0,SUM($H157:CE157)=0),$B157,0)</f>
        <v>0</v>
      </c>
      <c r="CG157">
        <f ca="1">IF(AND($B157&gt;0,SUM(CG$3:CG156)=0,SUM($H157:CF157)=0),$B157,0)</f>
        <v>0</v>
      </c>
      <c r="CH157">
        <f ca="1">IF(AND($B157&gt;0,SUM(CH$3:CH156)=0,SUM($H157:CG157)=0),$B157,0)</f>
        <v>0</v>
      </c>
      <c r="CI157">
        <f ca="1">IF(AND($B157&gt;0,SUM(CI$3:CI156)=0,SUM($H157:CH157)=0),$B157,0)</f>
        <v>0</v>
      </c>
      <c r="CJ157">
        <f ca="1">IF(AND($B157&gt;0,SUM(CJ$3:CJ156)=0,SUM($H157:CI157)=0),$B157,0)</f>
        <v>0</v>
      </c>
      <c r="CK157">
        <f ca="1">IF(AND($B157&gt;0,SUM(CK$3:CK156)=0,SUM($H157:CJ157)=0),$B157,0)</f>
        <v>0</v>
      </c>
      <c r="CL157">
        <f ca="1">IF(AND($B157&gt;0,SUM(CL$3:CL156)=0,SUM($H157:CK157)=0),$B157,0)</f>
        <v>0</v>
      </c>
      <c r="CM157">
        <f ca="1">IF(AND($B157&gt;0,SUM(CM$3:CM156)=0,SUM($H157:CL157)=0),$B157,0)</f>
        <v>0</v>
      </c>
      <c r="CN157">
        <f ca="1">IF(AND($B157&gt;0,SUM(CN$3:CN156)=0,SUM($H157:CM157)=0),$B157,0)</f>
        <v>0</v>
      </c>
      <c r="CO157">
        <f ca="1">IF(AND($B157&gt;0,SUM(CO$3:CO156)=0,SUM($H157:CN157)=0),$B157,0)</f>
        <v>0</v>
      </c>
      <c r="CP157">
        <f ca="1">IF(AND($B157&gt;0,SUM(CP$3:CP156)=0,SUM($H157:CO157)=0),$B157,0)</f>
        <v>0</v>
      </c>
      <c r="CQ157">
        <f ca="1">IF(AND($B157&gt;0,SUM(CQ$3:CQ156)=0,SUM($H157:CP157)=0),$B157,0)</f>
        <v>0</v>
      </c>
      <c r="CR157">
        <f ca="1">IF(AND($B157&gt;0,SUM(CR$3:CR156)=0,SUM($H157:CQ157)=0),$B157,0)</f>
        <v>0</v>
      </c>
      <c r="CS157">
        <f ca="1">IF(AND($B157&gt;0,SUM(CS$3:CS156)=0,SUM($H157:CR157)=0),$B157,0)</f>
        <v>0</v>
      </c>
      <c r="CT157">
        <f ca="1">IF(AND($B157&gt;0,SUM(CT$3:CT156)=0,SUM($H157:CS157)=0),$B157,0)</f>
        <v>0</v>
      </c>
      <c r="CU157">
        <f ca="1">IF(AND($B157&gt;0,SUM(CU$3:CU156)=0,SUM($H157:CT157)=0),$B157,0)</f>
        <v>0</v>
      </c>
      <c r="CV157">
        <f ca="1">IF(AND($B157&gt;0,SUM(CV$3:CV156)=0,SUM($H157:CU157)=0),$B157,0)</f>
        <v>0</v>
      </c>
      <c r="CW157">
        <f ca="1">IF(AND($B157&gt;0,SUM(CW$3:CW156)=0,SUM($H157:CV157)=0),$B157,0)</f>
        <v>0</v>
      </c>
      <c r="CX157">
        <f ca="1">IF(AND($B157&gt;0,SUM(CX$3:CX156)=0,SUM($H157:CW157)=0),$B157,0)</f>
        <v>0</v>
      </c>
      <c r="CY157">
        <f ca="1">IF(AND($B157&gt;0,SUM(CY$3:CY156)=0,SUM($H157:CX157)=0),$B157,0)</f>
        <v>0</v>
      </c>
      <c r="CZ157">
        <f ca="1">IF(AND($B157&gt;0,SUM(CZ$3:CZ156)=0,SUM($H157:CY157)=0),$B157,0)</f>
        <v>0</v>
      </c>
      <c r="DA157">
        <f ca="1">IF(AND($B157&gt;0,SUM(DA$3:DA156)=0,SUM($H157:CZ157)=0),$B157,0)</f>
        <v>0</v>
      </c>
      <c r="DB157">
        <f ca="1">IF(AND($B157&gt;0,SUM(DB$3:DB156)=0,SUM($H157:DA157)=0),$B157,0)</f>
        <v>0</v>
      </c>
      <c r="DC157">
        <f ca="1">IF(AND($B157&gt;0,SUM(DC$3:DC156)=0,SUM($H157:DB157)=0),$B157,0)</f>
        <v>0</v>
      </c>
      <c r="DD157">
        <f ca="1">IF(AND($B157&gt;0,SUM(DD$3:DD156)=0,SUM($H157:DC157)=0),$B157,0)</f>
        <v>0</v>
      </c>
      <c r="DE157">
        <f ca="1">IF(AND($B157&gt;0,SUM(DE$3:DE156)=0,SUM($H157:DD157)=0),$B157,0)</f>
        <v>0</v>
      </c>
      <c r="DF157">
        <f ca="1">IF(AND($B157&gt;0,SUM(DF$3:DF156)=0,SUM($H157:DE157)=0),$B157,0)</f>
        <v>0</v>
      </c>
      <c r="DG157">
        <f ca="1">IF(AND($B157&gt;0,SUM(DG$3:DG156)=0,SUM($H157:DF157)=0),$B157,0)</f>
        <v>0</v>
      </c>
      <c r="DH157">
        <f ca="1">IF(AND($B157&gt;0,SUM(DH$3:DH156)=0,SUM($H157:DG157)=0),$B157,0)</f>
        <v>0</v>
      </c>
      <c r="DI157">
        <f ca="1">IF(AND($B157&gt;0,SUM(DI$3:DI156)=0,SUM($H157:DH157)=0),$B157,0)</f>
        <v>0</v>
      </c>
      <c r="DJ157">
        <f ca="1">IF(AND($B157&gt;0,SUM(DJ$3:DJ156)=0,SUM($H157:DI157)=0),$B157,0)</f>
        <v>0</v>
      </c>
      <c r="DK157">
        <f ca="1">IF(AND($B157&gt;0,SUM(DK$3:DK156)=0,SUM($H157:DJ157)=0),$B157,0)</f>
        <v>0</v>
      </c>
      <c r="DL157">
        <f ca="1">IF(AND($B157&gt;0,SUM(DL$3:DL156)=0,SUM($H157:DK157)=0),$B157,0)</f>
        <v>0</v>
      </c>
      <c r="DM157">
        <f ca="1">IF(AND($B157&gt;0,SUM(DM$3:DM156)=0,SUM($H157:DL157)=0),$B157,0)</f>
        <v>0</v>
      </c>
      <c r="DN157">
        <f ca="1">IF(AND($B157&gt;0,SUM(DN$3:DN156)=0,SUM($H157:DM157)=0),$B157,0)</f>
        <v>0</v>
      </c>
      <c r="DO157">
        <f ca="1">IF(AND($B157&gt;0,SUM(DO$3:DO156)=0,SUM($H157:DN157)=0),$B157,0)</f>
        <v>0</v>
      </c>
      <c r="DP157">
        <f ca="1">IF(AND($B157&gt;0,SUM(DP$3:DP156)=0,SUM($H157:DO157)=0),$B157,0)</f>
        <v>0</v>
      </c>
      <c r="DQ157">
        <f ca="1">IF(AND($B157&gt;0,SUM(DQ$3:DQ156)=0,SUM($H157:DP157)=0),$B157,0)</f>
        <v>0</v>
      </c>
      <c r="DR157">
        <f ca="1">IF(AND($B157&gt;0,SUM(DR$3:DR156)=0,SUM($H157:DQ157)=0),$B157,0)</f>
        <v>0</v>
      </c>
      <c r="DS157">
        <f ca="1">IF(AND($B157&gt;0,SUM(DS$3:DS156)=0,SUM($H157:DR157)=0),$B157,0)</f>
        <v>0</v>
      </c>
      <c r="DT157">
        <f ca="1">IF(AND($B157&gt;0,SUM(DT$3:DT156)=0,SUM($H157:DS157)=0),$B157,0)</f>
        <v>0</v>
      </c>
      <c r="DU157">
        <f ca="1">IF(AND($B157&gt;0,SUM(DU$3:DU156)=0,SUM($H157:DT157)=0),$B157,0)</f>
        <v>0</v>
      </c>
      <c r="DV157">
        <f ca="1">IF(AND($B157&gt;0,SUM(DV$3:DV156)=0,SUM($H157:DU157)=0),$B157,0)</f>
        <v>0</v>
      </c>
      <c r="DW157">
        <f ca="1">IF(AND($B157&gt;0,SUM(DW$3:DW156)=0,SUM($H157:DV157)=0),$B157,0)</f>
        <v>0</v>
      </c>
      <c r="DX157">
        <f ca="1">IF(AND($B157&gt;0,SUM(DX$3:DX156)=0,SUM($H157:DW157)=0),$B157,0)</f>
        <v>0</v>
      </c>
      <c r="DY157">
        <f ca="1">IF(AND($B157&gt;0,SUM(DY$3:DY156)=0,SUM($H157:DX157)=0),$B157,0)</f>
        <v>0</v>
      </c>
      <c r="DZ157">
        <f ca="1">IF(AND($B157&gt;0,SUM(DZ$3:DZ156)=0,SUM($H157:DY157)=0),$B157,0)</f>
        <v>0</v>
      </c>
      <c r="EA157">
        <f ca="1">IF(AND($B157&gt;0,SUM(EA$3:EA156)=0,SUM($H157:DZ157)=0),$B157,0)</f>
        <v>0</v>
      </c>
      <c r="EB157">
        <f ca="1">IF(AND($B157&gt;0,SUM(EB$3:EB156)=0,SUM($H157:EA157)=0),$B157,0)</f>
        <v>0</v>
      </c>
      <c r="EC157">
        <f ca="1">IF(AND($B157&gt;0,SUM(EC$3:EC156)=0,SUM($H157:EB157)=0),$B157,0)</f>
        <v>0</v>
      </c>
      <c r="ED157">
        <f ca="1">IF(AND($B157&gt;0,SUM(ED$3:ED156)=0,SUM($H157:EC157)=0),$B157,0)</f>
        <v>0</v>
      </c>
      <c r="EE157">
        <f ca="1">IF(AND($B157&gt;0,SUM(EE$3:EE156)=0,SUM($H157:ED157)=0),$B157,0)</f>
        <v>0</v>
      </c>
      <c r="EF157">
        <f ca="1">IF(AND($B157&gt;0,SUM(EF$3:EF156)=0,SUM($H157:EE157)=0),$B157,0)</f>
        <v>0</v>
      </c>
      <c r="EG157">
        <f ca="1">IF(AND($B157&gt;0,SUM(EG$3:EG156)=0,SUM($H157:EF157)=0),$B157,0)</f>
        <v>0</v>
      </c>
      <c r="EH157">
        <f ca="1">IF(AND($B157&gt;0,SUM(EH$3:EH156)=0,SUM($H157:EG157)=0),$B157,0)</f>
        <v>0</v>
      </c>
      <c r="EI157">
        <f ca="1">IF(AND($B157&gt;0,SUM(EI$3:EI156)=0,SUM($H157:EH157)=0),$B157,0)</f>
        <v>0</v>
      </c>
      <c r="EJ157">
        <f ca="1">IF(AND($B157&gt;0,SUM(EJ$3:EJ156)=0,SUM($H157:EI157)=0),$B157,0)</f>
        <v>0</v>
      </c>
      <c r="EK157">
        <f ca="1">IF(AND($B157&gt;0,SUM(EK$3:EK156)=0,SUM($H157:EJ157)=0),$B157,0)</f>
        <v>0</v>
      </c>
      <c r="EL157">
        <f ca="1">IF(AND($B157&gt;0,SUM(EL$3:EL156)=0,SUM($H157:EK157)=0),$B157,0)</f>
        <v>0</v>
      </c>
      <c r="EM157">
        <f ca="1">IF(AND($B157&gt;0,SUM(EM$3:EM156)=0,SUM($H157:EL157)=0),$B157,0)</f>
        <v>0</v>
      </c>
      <c r="EN157">
        <f ca="1">IF(AND($B157&gt;0,SUM(EN$3:EN156)=0,SUM($H157:EM157)=0),$B157,0)</f>
        <v>0</v>
      </c>
      <c r="EO157">
        <f ca="1">IF(AND($B157&gt;0,SUM(EO$3:EO156)=0,SUM($H157:EN157)=0),$B157,0)</f>
        <v>0</v>
      </c>
      <c r="EP157">
        <f ca="1">IF(AND($B157&gt;0,SUM(EP$3:EP156)=0,SUM($H157:EO157)=0),$B157,0)</f>
        <v>0</v>
      </c>
      <c r="EQ157">
        <f ca="1">IF(AND($B157&gt;0,SUM(EQ$3:EQ156)=0,SUM($H157:EP157)=0),$B157,0)</f>
        <v>0</v>
      </c>
      <c r="ER157">
        <f ca="1">IF(AND($B157&gt;0,SUM(ER$3:ER156)=0,SUM($H157:EQ157)=0),$B157,0)</f>
        <v>0</v>
      </c>
      <c r="ES157">
        <f ca="1">IF(AND($B157&gt;0,SUM(ES$3:ES156)=0,SUM($H157:ER157)=0),$B157,0)</f>
        <v>0</v>
      </c>
      <c r="ET157">
        <f ca="1">IF(AND($B157&gt;0,SUM(ET$3:ET156)=0,SUM($H157:ES157)=0),$B157,0)</f>
        <v>0</v>
      </c>
      <c r="EU157">
        <f ca="1">IF(AND($B157&gt;0,SUM(EU$3:EU156)=0,SUM($H157:ET157)=0),$B157,0)</f>
        <v>0</v>
      </c>
      <c r="EV157">
        <f ca="1">IF(AND($B157&gt;0,SUM(EV$3:EV156)=0,SUM($H157:EU157)=0),$B157,0)</f>
        <v>0</v>
      </c>
      <c r="EW157">
        <f ca="1">IF(AND($B157&gt;0,SUM(EW$3:EW156)=0,SUM($H157:EV157)=0),$B157,0)</f>
        <v>0</v>
      </c>
      <c r="EX157">
        <f ca="1">IF(AND($B157&gt;0,SUM(EX$3:EX156)=0,SUM($H157:EW157)=0),$B157,0)</f>
        <v>0</v>
      </c>
      <c r="EY157">
        <f ca="1">IF(AND($B157&gt;0,SUM(EY$3:EY156)=0,SUM($H157:EX157)=0),$B157,0)</f>
        <v>0</v>
      </c>
      <c r="EZ157">
        <f ca="1">IF(AND($B157&gt;0,SUM(EZ$3:EZ156)=0,SUM($H157:EY157)=0),$B157,0)</f>
        <v>0</v>
      </c>
      <c r="FA157">
        <f ca="1">IF(AND($B157&gt;0,SUM(FA$3:FA156)=0,SUM($H157:EZ157)=0),$B157,0)</f>
        <v>0</v>
      </c>
      <c r="FB157">
        <f ca="1">IF(AND($B157&gt;0,SUM(FB$3:FB156)=0,SUM($H157:FA157)=0),$B157,0)</f>
        <v>0</v>
      </c>
      <c r="FC157">
        <f ca="1">IF(AND($B157&gt;0,SUM(FC$3:FC156)=0,SUM($H157:FB157)=0),$B157,0)</f>
        <v>0</v>
      </c>
      <c r="FD157">
        <f ca="1">IF(AND($B157&gt;0,SUM(FD$3:FD156)=0,SUM($H157:FC157)=0),$B157,0)</f>
        <v>0</v>
      </c>
      <c r="FE157">
        <f ca="1">IF(AND($B157&gt;0,SUM(FE$3:FE156)=0,SUM($H157:FD157)=0),$B157,0)</f>
        <v>0</v>
      </c>
      <c r="FF157">
        <f ca="1">IF(AND($B157&gt;0,SUM(FF$3:FF156)=0,SUM($H157:FE157)=0),$B157,0)</f>
        <v>0</v>
      </c>
      <c r="FG157">
        <f ca="1">IF(AND($B157&gt;0,SUM(FG$3:FG156)=0,SUM($H157:FF157)=0),$B157,0)</f>
        <v>0</v>
      </c>
      <c r="FH157">
        <f ca="1">IF(AND($B157&gt;0,SUM(FH$3:FH156)=0,SUM($H157:FG157)=0),$B157,0)</f>
        <v>0</v>
      </c>
      <c r="FI157">
        <f ca="1">IF(AND($B157&gt;0,SUM(FI$3:FI156)=0,SUM($H157:FH157)=0),$B157,0)</f>
        <v>0</v>
      </c>
      <c r="FJ157">
        <f ca="1">IF(AND($B157&gt;0,SUM(FJ$3:FJ156)=0,SUM($H157:FI157)=0),$B157,0)</f>
        <v>0</v>
      </c>
      <c r="FK157">
        <f ca="1">IF(AND($B157&gt;0,SUM(FK$3:FK156)=0,SUM($H157:FJ157)=0),$B157,0)</f>
        <v>0</v>
      </c>
      <c r="FL157">
        <f ca="1">IF(AND($B157&gt;0,SUM(FL$3:FL156)=0,SUM($H157:FK157)=0),$B157,0)</f>
        <v>0</v>
      </c>
      <c r="FM157">
        <f ca="1">IF(AND($B157&gt;0,SUM(FM$3:FM156)=0,SUM($H157:FL157)=0),$B157,0)</f>
        <v>0</v>
      </c>
      <c r="FN157">
        <f ca="1">IF(AND($B157&gt;0,SUM(FN$3:FN156)=0,SUM($H157:FM157)=0),$B157,0)</f>
        <v>0</v>
      </c>
      <c r="FS157" s="67" t="str">
        <f ca="1">Valintaohjelma!$C33</f>
        <v>Tuloilman lämmityspatteri vesi (SDHW)</v>
      </c>
      <c r="FT157" s="67" t="str">
        <f ca="1">Valintaohjelma!$F33</f>
        <v>, AO2</v>
      </c>
      <c r="FU157" s="342" t="s">
        <v>377</v>
      </c>
      <c r="FV157" s="67" t="str">
        <f ca="1">Valintaohjelma!$I33</f>
        <v>-</v>
      </c>
      <c r="FY157" s="67" t="str">
        <f ca="1">Valintaohjelma!$C33</f>
        <v>Tuloilman lämmityspatteri vesi (SDHW)</v>
      </c>
      <c r="FZ157" s="67" t="str">
        <f ca="1">Valintaohjelma!$F33</f>
        <v>, AO2</v>
      </c>
      <c r="GA157" s="67" t="s">
        <v>645</v>
      </c>
      <c r="GB157" s="67" t="str">
        <f ca="1">Valintaohjelma!$I33</f>
        <v>-</v>
      </c>
      <c r="GE157" s="67" t="str">
        <f ca="1">Valintaohjelma!$C33</f>
        <v>Tuloilman lämmityspatteri vesi (SDHW)</v>
      </c>
      <c r="GF157" s="67" t="str">
        <f ca="1">Valintaohjelma!$F33</f>
        <v>, AO2</v>
      </c>
      <c r="GG157" s="67" t="s">
        <v>890</v>
      </c>
      <c r="GH157" s="67" t="str">
        <f ca="1">Valintaohjelma!$I33</f>
        <v>-</v>
      </c>
    </row>
    <row r="158" spans="1:190" ht="15.75" thickBot="1" x14ac:dyDescent="0.3">
      <c r="A158">
        <v>158</v>
      </c>
      <c r="B158">
        <f>IF(AND(Valintaohjelma!D34&lt;&gt;"-",Valintaohjelma!D34&lt;&gt;""),A158,0)</f>
        <v>0</v>
      </c>
      <c r="C158" s="240" t="str">
        <f t="shared" ca="1" si="22"/>
        <v>Tuloilman sähköinen lämmityspatteri (SDHE)</v>
      </c>
      <c r="D158" s="240" t="str">
        <f t="shared" ca="1" si="23"/>
        <v>, AO2</v>
      </c>
      <c r="E158" s="240" t="str">
        <f t="shared" ca="1" si="24"/>
        <v/>
      </c>
      <c r="F158" s="240" t="str">
        <f t="shared" ca="1" si="25"/>
        <v>-</v>
      </c>
      <c r="G158" s="47">
        <f ca="1">INDEX($I$2:$FN$2,ROWS(G$2:G158))</f>
        <v>0</v>
      </c>
      <c r="H158">
        <v>0</v>
      </c>
      <c r="I158">
        <f ca="1">IF(AND($B158&gt;0,SUM(I$3:I157)=0,SUM($H158:H158)=0),$B158,0)</f>
        <v>0</v>
      </c>
      <c r="J158">
        <f ca="1">IF(AND($B158&gt;0,SUM(J$3:J157)=0,SUM($H158:I158)=0),$B158,0)</f>
        <v>0</v>
      </c>
      <c r="K158">
        <f ca="1">IF(AND($B158&gt;0,SUM(K$3:K157)=0,SUM($H158:J158)=0),$B158,0)</f>
        <v>0</v>
      </c>
      <c r="L158">
        <f ca="1">IF(AND($B158&gt;0,SUM(L$3:L157)=0,SUM($H158:K158)=0),$B158,0)</f>
        <v>0</v>
      </c>
      <c r="M158">
        <f ca="1">IF(AND($B158&gt;0,SUM(M$3:M157)=0,SUM($H158:L158)=0),$B158,0)</f>
        <v>0</v>
      </c>
      <c r="N158">
        <f ca="1">IF(AND($B158&gt;0,SUM(N$3:N157)=0,SUM($H158:M158)=0),$B158,0)</f>
        <v>0</v>
      </c>
      <c r="O158">
        <f ca="1">IF(AND($B158&gt;0,SUM(O$3:O157)=0,SUM($H158:N158)=0),$B158,0)</f>
        <v>0</v>
      </c>
      <c r="P158">
        <f ca="1">IF(AND($B158&gt;0,SUM(P$3:P157)=0,SUM($H158:O158)=0),$B158,0)</f>
        <v>0</v>
      </c>
      <c r="Q158">
        <f ca="1">IF(AND($B158&gt;0,SUM(Q$3:Q157)=0,SUM($H158:P158)=0),$B158,0)</f>
        <v>0</v>
      </c>
      <c r="R158">
        <f ca="1">IF(AND($B158&gt;0,SUM(R$3:R157)=0,SUM($H158:Q158)=0),$B158,0)</f>
        <v>0</v>
      </c>
      <c r="S158">
        <f ca="1">IF(AND($B158&gt;0,SUM(S$3:S157)=0,SUM($H158:R158)=0),$B158,0)</f>
        <v>0</v>
      </c>
      <c r="T158">
        <f ca="1">IF(AND($B158&gt;0,SUM(T$3:T157)=0,SUM($H158:S158)=0),$B158,0)</f>
        <v>0</v>
      </c>
      <c r="U158">
        <f ca="1">IF(AND($B158&gt;0,SUM(U$3:U157)=0,SUM($H158:T158)=0),$B158,0)</f>
        <v>0</v>
      </c>
      <c r="V158">
        <f ca="1">IF(AND($B158&gt;0,SUM(V$3:V157)=0,SUM($H158:U158)=0),$B158,0)</f>
        <v>0</v>
      </c>
      <c r="W158">
        <f ca="1">IF(AND($B158&gt;0,SUM(W$3:W157)=0,SUM($H158:V158)=0),$B158,0)</f>
        <v>0</v>
      </c>
      <c r="X158">
        <f ca="1">IF(AND($B158&gt;0,SUM(X$3:X157)=0,SUM($H158:W158)=0),$B158,0)</f>
        <v>0</v>
      </c>
      <c r="Y158">
        <f ca="1">IF(AND($B158&gt;0,SUM(Y$3:Y157)=0,SUM($H158:X158)=0),$B158,0)</f>
        <v>0</v>
      </c>
      <c r="Z158">
        <f ca="1">IF(AND($B158&gt;0,SUM(Z$3:Z157)=0,SUM($H158:Y158)=0),$B158,0)</f>
        <v>0</v>
      </c>
      <c r="AA158">
        <f ca="1">IF(AND($B158&gt;0,SUM(AA$3:AA157)=0,SUM($H158:Z158)=0),$B158,0)</f>
        <v>0</v>
      </c>
      <c r="AB158">
        <f ca="1">IF(AND($B158&gt;0,SUM(AB$3:AB157)=0,SUM($H158:AA158)=0),$B158,0)</f>
        <v>0</v>
      </c>
      <c r="AC158">
        <f ca="1">IF(AND($B158&gt;0,SUM(AC$3:AC157)=0,SUM($H158:AB158)=0),$B158,0)</f>
        <v>0</v>
      </c>
      <c r="AD158">
        <f ca="1">IF(AND($B158&gt;0,SUM(AD$3:AD157)=0,SUM($H158:AC158)=0),$B158,0)</f>
        <v>0</v>
      </c>
      <c r="AE158">
        <f ca="1">IF(AND($B158&gt;0,SUM(AE$3:AE157)=0,SUM($H158:AD158)=0),$B158,0)</f>
        <v>0</v>
      </c>
      <c r="AF158">
        <f ca="1">IF(AND($B158&gt;0,SUM(AF$3:AF157)=0,SUM($H158:AE158)=0),$B158,0)</f>
        <v>0</v>
      </c>
      <c r="AG158">
        <f ca="1">IF(AND($B158&gt;0,SUM(AG$3:AG157)=0,SUM($H158:AF158)=0),$B158,0)</f>
        <v>0</v>
      </c>
      <c r="AH158">
        <f ca="1">IF(AND($B158&gt;0,SUM(AH$3:AH157)=0,SUM($H158:AG158)=0),$B158,0)</f>
        <v>0</v>
      </c>
      <c r="AI158">
        <f ca="1">IF(AND($B158&gt;0,SUM(AI$3:AI157)=0,SUM($H158:AH158)=0),$B158,0)</f>
        <v>0</v>
      </c>
      <c r="AJ158">
        <f ca="1">IF(AND($B158&gt;0,SUM(AJ$3:AJ157)=0,SUM($H158:AI158)=0),$B158,0)</f>
        <v>0</v>
      </c>
      <c r="AK158">
        <f ca="1">IF(AND($B158&gt;0,SUM(AK$3:AK157)=0,SUM($H158:AJ158)=0),$B158,0)</f>
        <v>0</v>
      </c>
      <c r="AL158">
        <f ca="1">IF(AND($B158&gt;0,SUM(AL$3:AL157)=0,SUM($H158:AK158)=0),$B158,0)</f>
        <v>0</v>
      </c>
      <c r="AM158">
        <f ca="1">IF(AND($B158&gt;0,SUM(AM$3:AM157)=0,SUM($H158:AL158)=0),$B158,0)</f>
        <v>0</v>
      </c>
      <c r="AN158">
        <f ca="1">IF(AND($B158&gt;0,SUM(AN$3:AN157)=0,SUM($H158:AM158)=0),$B158,0)</f>
        <v>0</v>
      </c>
      <c r="AO158">
        <f ca="1">IF(AND($B158&gt;0,SUM(AO$3:AO157)=0,SUM($H158:AN158)=0),$B158,0)</f>
        <v>0</v>
      </c>
      <c r="AP158">
        <f ca="1">IF(AND($B158&gt;0,SUM(AP$3:AP157)=0,SUM($H158:AO158)=0),$B158,0)</f>
        <v>0</v>
      </c>
      <c r="AQ158">
        <f ca="1">IF(AND($B158&gt;0,SUM(AQ$3:AQ157)=0,SUM($H158:AP158)=0),$B158,0)</f>
        <v>0</v>
      </c>
      <c r="AR158">
        <f ca="1">IF(AND($B158&gt;0,SUM(AR$3:AR157)=0,SUM($H158:AQ158)=0),$B158,0)</f>
        <v>0</v>
      </c>
      <c r="AS158">
        <f ca="1">IF(AND($B158&gt;0,SUM(AS$3:AS157)=0,SUM($H158:AR158)=0),$B158,0)</f>
        <v>0</v>
      </c>
      <c r="AT158">
        <f ca="1">IF(AND($B158&gt;0,SUM(AT$3:AT157)=0,SUM($H158:AS158)=0),$B158,0)</f>
        <v>0</v>
      </c>
      <c r="AU158">
        <f ca="1">IF(AND($B158&gt;0,SUM(AU$3:AU157)=0,SUM($H158:AT158)=0),$B158,0)</f>
        <v>0</v>
      </c>
      <c r="AV158">
        <f ca="1">IF(AND($B158&gt;0,SUM(AV$3:AV157)=0,SUM($H158:AU158)=0),$B158,0)</f>
        <v>0</v>
      </c>
      <c r="AW158">
        <f ca="1">IF(AND($B158&gt;0,SUM(AW$3:AW157)=0,SUM($H158:AV158)=0),$B158,0)</f>
        <v>0</v>
      </c>
      <c r="AX158">
        <f ca="1">IF(AND($B158&gt;0,SUM(AX$3:AX157)=0,SUM($H158:AW158)=0),$B158,0)</f>
        <v>0</v>
      </c>
      <c r="AY158">
        <f ca="1">IF(AND($B158&gt;0,SUM(AY$3:AY157)=0,SUM($H158:AX158)=0),$B158,0)</f>
        <v>0</v>
      </c>
      <c r="AZ158">
        <f ca="1">IF(AND($B158&gt;0,SUM(AZ$3:AZ157)=0,SUM($H158:AY158)=0),$B158,0)</f>
        <v>0</v>
      </c>
      <c r="BA158">
        <f ca="1">IF(AND($B158&gt;0,SUM(BA$3:BA157)=0,SUM($H158:AZ158)=0),$B158,0)</f>
        <v>0</v>
      </c>
      <c r="BB158">
        <f ca="1">IF(AND($B158&gt;0,SUM(BB$3:BB157)=0,SUM($H158:BA158)=0),$B158,0)</f>
        <v>0</v>
      </c>
      <c r="BC158">
        <f ca="1">IF(AND($B158&gt;0,SUM(BC$3:BC157)=0,SUM($H158:BB158)=0),$B158,0)</f>
        <v>0</v>
      </c>
      <c r="BD158">
        <f ca="1">IF(AND($B158&gt;0,SUM(BD$3:BD157)=0,SUM($H158:BC158)=0),$B158,0)</f>
        <v>0</v>
      </c>
      <c r="BE158">
        <f ca="1">IF(AND($B158&gt;0,SUM(BE$3:BE157)=0,SUM($H158:BD158)=0),$B158,0)</f>
        <v>0</v>
      </c>
      <c r="BF158">
        <f ca="1">IF(AND($B158&gt;0,SUM(BF$3:BF157)=0,SUM($H158:BE158)=0),$B158,0)</f>
        <v>0</v>
      </c>
      <c r="BG158">
        <f ca="1">IF(AND($B158&gt;0,SUM(BG$3:BG157)=0,SUM($H158:BF158)=0),$B158,0)</f>
        <v>0</v>
      </c>
      <c r="BH158">
        <f ca="1">IF(AND($B158&gt;0,SUM(BH$3:BH157)=0,SUM($H158:BG158)=0),$B158,0)</f>
        <v>0</v>
      </c>
      <c r="BI158">
        <f ca="1">IF(AND($B158&gt;0,SUM(BI$3:BI157)=0,SUM($H158:BH158)=0),$B158,0)</f>
        <v>0</v>
      </c>
      <c r="BJ158">
        <f ca="1">IF(AND($B158&gt;0,SUM(BJ$3:BJ157)=0,SUM($H158:BI158)=0),$B158,0)</f>
        <v>0</v>
      </c>
      <c r="BK158">
        <f ca="1">IF(AND($B158&gt;0,SUM(BK$3:BK157)=0,SUM($H158:BJ158)=0),$B158,0)</f>
        <v>0</v>
      </c>
      <c r="BL158">
        <f ca="1">IF(AND($B158&gt;0,SUM(BL$3:BL157)=0,SUM($H158:BK158)=0),$B158,0)</f>
        <v>0</v>
      </c>
      <c r="BM158">
        <f ca="1">IF(AND($B158&gt;0,SUM(BM$3:BM157)=0,SUM($H158:BL158)=0),$B158,0)</f>
        <v>0</v>
      </c>
      <c r="BN158">
        <f ca="1">IF(AND($B158&gt;0,SUM(BN$3:BN157)=0,SUM($H158:BM158)=0),$B158,0)</f>
        <v>0</v>
      </c>
      <c r="BO158">
        <f ca="1">IF(AND($B158&gt;0,SUM(BO$3:BO157)=0,SUM($H158:BN158)=0),$B158,0)</f>
        <v>0</v>
      </c>
      <c r="BP158">
        <f ca="1">IF(AND($B158&gt;0,SUM(BP$3:BP157)=0,SUM($H158:BO158)=0),$B158,0)</f>
        <v>0</v>
      </c>
      <c r="BQ158">
        <f ca="1">IF(AND($B158&gt;0,SUM(BQ$3:BQ157)=0,SUM($H158:BP158)=0),$B158,0)</f>
        <v>0</v>
      </c>
      <c r="BR158">
        <f ca="1">IF(AND($B158&gt;0,SUM(BR$3:BR157)=0,SUM($H158:BQ158)=0),$B158,0)</f>
        <v>0</v>
      </c>
      <c r="BS158">
        <f ca="1">IF(AND($B158&gt;0,SUM(BS$3:BS157)=0,SUM($H158:BR158)=0),$B158,0)</f>
        <v>0</v>
      </c>
      <c r="BT158">
        <f ca="1">IF(AND($B158&gt;0,SUM(BT$3:BT157)=0,SUM($H158:BS158)=0),$B158,0)</f>
        <v>0</v>
      </c>
      <c r="BU158">
        <f ca="1">IF(AND($B158&gt;0,SUM(BU$3:BU157)=0,SUM($H158:BT158)=0),$B158,0)</f>
        <v>0</v>
      </c>
      <c r="BV158">
        <f ca="1">IF(AND($B158&gt;0,SUM(BV$3:BV157)=0,SUM($H158:BU158)=0),$B158,0)</f>
        <v>0</v>
      </c>
      <c r="BW158">
        <f ca="1">IF(AND($B158&gt;0,SUM(BW$3:BW157)=0,SUM($H158:BV158)=0),$B158,0)</f>
        <v>0</v>
      </c>
      <c r="BX158">
        <f ca="1">IF(AND($B158&gt;0,SUM(BX$3:BX157)=0,SUM($H158:BW158)=0),$B158,0)</f>
        <v>0</v>
      </c>
      <c r="BY158">
        <f ca="1">IF(AND($B158&gt;0,SUM(BY$3:BY157)=0,SUM($H158:BX158)=0),$B158,0)</f>
        <v>0</v>
      </c>
      <c r="BZ158">
        <f ca="1">IF(AND($B158&gt;0,SUM(BZ$3:BZ157)=0,SUM($H158:BY158)=0),$B158,0)</f>
        <v>0</v>
      </c>
      <c r="CA158">
        <f ca="1">IF(AND($B158&gt;0,SUM(CA$3:CA157)=0,SUM($H158:BZ158)=0),$B158,0)</f>
        <v>0</v>
      </c>
      <c r="CB158">
        <f ca="1">IF(AND($B158&gt;0,SUM(CB$3:CB157)=0,SUM($H158:CA158)=0),$B158,0)</f>
        <v>0</v>
      </c>
      <c r="CC158">
        <f ca="1">IF(AND($B158&gt;0,SUM(CC$3:CC157)=0,SUM($H158:CB158)=0),$B158,0)</f>
        <v>0</v>
      </c>
      <c r="CD158">
        <f ca="1">IF(AND($B158&gt;0,SUM(CD$3:CD157)=0,SUM($H158:CC158)=0),$B158,0)</f>
        <v>0</v>
      </c>
      <c r="CE158">
        <f ca="1">IF(AND($B158&gt;0,SUM(CE$3:CE157)=0,SUM($H158:CD158)=0),$B158,0)</f>
        <v>0</v>
      </c>
      <c r="CF158">
        <f ca="1">IF(AND($B158&gt;0,SUM(CF$3:CF157)=0,SUM($H158:CE158)=0),$B158,0)</f>
        <v>0</v>
      </c>
      <c r="CG158">
        <f ca="1">IF(AND($B158&gt;0,SUM(CG$3:CG157)=0,SUM($H158:CF158)=0),$B158,0)</f>
        <v>0</v>
      </c>
      <c r="CH158">
        <f ca="1">IF(AND($B158&gt;0,SUM(CH$3:CH157)=0,SUM($H158:CG158)=0),$B158,0)</f>
        <v>0</v>
      </c>
      <c r="CI158">
        <f ca="1">IF(AND($B158&gt;0,SUM(CI$3:CI157)=0,SUM($H158:CH158)=0),$B158,0)</f>
        <v>0</v>
      </c>
      <c r="CJ158">
        <f ca="1">IF(AND($B158&gt;0,SUM(CJ$3:CJ157)=0,SUM($H158:CI158)=0),$B158,0)</f>
        <v>0</v>
      </c>
      <c r="CK158">
        <f ca="1">IF(AND($B158&gt;0,SUM(CK$3:CK157)=0,SUM($H158:CJ158)=0),$B158,0)</f>
        <v>0</v>
      </c>
      <c r="CL158">
        <f ca="1">IF(AND($B158&gt;0,SUM(CL$3:CL157)=0,SUM($H158:CK158)=0),$B158,0)</f>
        <v>0</v>
      </c>
      <c r="CM158">
        <f ca="1">IF(AND($B158&gt;0,SUM(CM$3:CM157)=0,SUM($H158:CL158)=0),$B158,0)</f>
        <v>0</v>
      </c>
      <c r="CN158">
        <f ca="1">IF(AND($B158&gt;0,SUM(CN$3:CN157)=0,SUM($H158:CM158)=0),$B158,0)</f>
        <v>0</v>
      </c>
      <c r="CO158">
        <f ca="1">IF(AND($B158&gt;0,SUM(CO$3:CO157)=0,SUM($H158:CN158)=0),$B158,0)</f>
        <v>0</v>
      </c>
      <c r="CP158">
        <f ca="1">IF(AND($B158&gt;0,SUM(CP$3:CP157)=0,SUM($H158:CO158)=0),$B158,0)</f>
        <v>0</v>
      </c>
      <c r="CQ158">
        <f ca="1">IF(AND($B158&gt;0,SUM(CQ$3:CQ157)=0,SUM($H158:CP158)=0),$B158,0)</f>
        <v>0</v>
      </c>
      <c r="CR158">
        <f ca="1">IF(AND($B158&gt;0,SUM(CR$3:CR157)=0,SUM($H158:CQ158)=0),$B158,0)</f>
        <v>0</v>
      </c>
      <c r="CS158">
        <f ca="1">IF(AND($B158&gt;0,SUM(CS$3:CS157)=0,SUM($H158:CR158)=0),$B158,0)</f>
        <v>0</v>
      </c>
      <c r="CT158">
        <f ca="1">IF(AND($B158&gt;0,SUM(CT$3:CT157)=0,SUM($H158:CS158)=0),$B158,0)</f>
        <v>0</v>
      </c>
      <c r="CU158">
        <f ca="1">IF(AND($B158&gt;0,SUM(CU$3:CU157)=0,SUM($H158:CT158)=0),$B158,0)</f>
        <v>0</v>
      </c>
      <c r="CV158">
        <f ca="1">IF(AND($B158&gt;0,SUM(CV$3:CV157)=0,SUM($H158:CU158)=0),$B158,0)</f>
        <v>0</v>
      </c>
      <c r="CW158">
        <f ca="1">IF(AND($B158&gt;0,SUM(CW$3:CW157)=0,SUM($H158:CV158)=0),$B158,0)</f>
        <v>0</v>
      </c>
      <c r="CX158">
        <f ca="1">IF(AND($B158&gt;0,SUM(CX$3:CX157)=0,SUM($H158:CW158)=0),$B158,0)</f>
        <v>0</v>
      </c>
      <c r="CY158">
        <f ca="1">IF(AND($B158&gt;0,SUM(CY$3:CY157)=0,SUM($H158:CX158)=0),$B158,0)</f>
        <v>0</v>
      </c>
      <c r="CZ158">
        <f ca="1">IF(AND($B158&gt;0,SUM(CZ$3:CZ157)=0,SUM($H158:CY158)=0),$B158,0)</f>
        <v>0</v>
      </c>
      <c r="DA158">
        <f ca="1">IF(AND($B158&gt;0,SUM(DA$3:DA157)=0,SUM($H158:CZ158)=0),$B158,0)</f>
        <v>0</v>
      </c>
      <c r="DB158">
        <f ca="1">IF(AND($B158&gt;0,SUM(DB$3:DB157)=0,SUM($H158:DA158)=0),$B158,0)</f>
        <v>0</v>
      </c>
      <c r="DC158">
        <f ca="1">IF(AND($B158&gt;0,SUM(DC$3:DC157)=0,SUM($H158:DB158)=0),$B158,0)</f>
        <v>0</v>
      </c>
      <c r="DD158">
        <f ca="1">IF(AND($B158&gt;0,SUM(DD$3:DD157)=0,SUM($H158:DC158)=0),$B158,0)</f>
        <v>0</v>
      </c>
      <c r="DE158">
        <f ca="1">IF(AND($B158&gt;0,SUM(DE$3:DE157)=0,SUM($H158:DD158)=0),$B158,0)</f>
        <v>0</v>
      </c>
      <c r="DF158">
        <f ca="1">IF(AND($B158&gt;0,SUM(DF$3:DF157)=0,SUM($H158:DE158)=0),$B158,0)</f>
        <v>0</v>
      </c>
      <c r="DG158">
        <f ca="1">IF(AND($B158&gt;0,SUM(DG$3:DG157)=0,SUM($H158:DF158)=0),$B158,0)</f>
        <v>0</v>
      </c>
      <c r="DH158">
        <f ca="1">IF(AND($B158&gt;0,SUM(DH$3:DH157)=0,SUM($H158:DG158)=0),$B158,0)</f>
        <v>0</v>
      </c>
      <c r="DI158">
        <f ca="1">IF(AND($B158&gt;0,SUM(DI$3:DI157)=0,SUM($H158:DH158)=0),$B158,0)</f>
        <v>0</v>
      </c>
      <c r="DJ158">
        <f ca="1">IF(AND($B158&gt;0,SUM(DJ$3:DJ157)=0,SUM($H158:DI158)=0),$B158,0)</f>
        <v>0</v>
      </c>
      <c r="DK158">
        <f ca="1">IF(AND($B158&gt;0,SUM(DK$3:DK157)=0,SUM($H158:DJ158)=0),$B158,0)</f>
        <v>0</v>
      </c>
      <c r="DL158">
        <f ca="1">IF(AND($B158&gt;0,SUM(DL$3:DL157)=0,SUM($H158:DK158)=0),$B158,0)</f>
        <v>0</v>
      </c>
      <c r="DM158">
        <f ca="1">IF(AND($B158&gt;0,SUM(DM$3:DM157)=0,SUM($H158:DL158)=0),$B158,0)</f>
        <v>0</v>
      </c>
      <c r="DN158">
        <f ca="1">IF(AND($B158&gt;0,SUM(DN$3:DN157)=0,SUM($H158:DM158)=0),$B158,0)</f>
        <v>0</v>
      </c>
      <c r="DO158">
        <f ca="1">IF(AND($B158&gt;0,SUM(DO$3:DO157)=0,SUM($H158:DN158)=0),$B158,0)</f>
        <v>0</v>
      </c>
      <c r="DP158">
        <f ca="1">IF(AND($B158&gt;0,SUM(DP$3:DP157)=0,SUM($H158:DO158)=0),$B158,0)</f>
        <v>0</v>
      </c>
      <c r="DQ158">
        <f ca="1">IF(AND($B158&gt;0,SUM(DQ$3:DQ157)=0,SUM($H158:DP158)=0),$B158,0)</f>
        <v>0</v>
      </c>
      <c r="DR158">
        <f ca="1">IF(AND($B158&gt;0,SUM(DR$3:DR157)=0,SUM($H158:DQ158)=0),$B158,0)</f>
        <v>0</v>
      </c>
      <c r="DS158">
        <f ca="1">IF(AND($B158&gt;0,SUM(DS$3:DS157)=0,SUM($H158:DR158)=0),$B158,0)</f>
        <v>0</v>
      </c>
      <c r="DT158">
        <f ca="1">IF(AND($B158&gt;0,SUM(DT$3:DT157)=0,SUM($H158:DS158)=0),$B158,0)</f>
        <v>0</v>
      </c>
      <c r="DU158">
        <f ca="1">IF(AND($B158&gt;0,SUM(DU$3:DU157)=0,SUM($H158:DT158)=0),$B158,0)</f>
        <v>0</v>
      </c>
      <c r="DV158">
        <f ca="1">IF(AND($B158&gt;0,SUM(DV$3:DV157)=0,SUM($H158:DU158)=0),$B158,0)</f>
        <v>0</v>
      </c>
      <c r="DW158">
        <f ca="1">IF(AND($B158&gt;0,SUM(DW$3:DW157)=0,SUM($H158:DV158)=0),$B158,0)</f>
        <v>0</v>
      </c>
      <c r="DX158">
        <f ca="1">IF(AND($B158&gt;0,SUM(DX$3:DX157)=0,SUM($H158:DW158)=0),$B158,0)</f>
        <v>0</v>
      </c>
      <c r="DY158">
        <f ca="1">IF(AND($B158&gt;0,SUM(DY$3:DY157)=0,SUM($H158:DX158)=0),$B158,0)</f>
        <v>0</v>
      </c>
      <c r="DZ158">
        <f ca="1">IF(AND($B158&gt;0,SUM(DZ$3:DZ157)=0,SUM($H158:DY158)=0),$B158,0)</f>
        <v>0</v>
      </c>
      <c r="EA158">
        <f ca="1">IF(AND($B158&gt;0,SUM(EA$3:EA157)=0,SUM($H158:DZ158)=0),$B158,0)</f>
        <v>0</v>
      </c>
      <c r="EB158">
        <f ca="1">IF(AND($B158&gt;0,SUM(EB$3:EB157)=0,SUM($H158:EA158)=0),$B158,0)</f>
        <v>0</v>
      </c>
      <c r="EC158">
        <f ca="1">IF(AND($B158&gt;0,SUM(EC$3:EC157)=0,SUM($H158:EB158)=0),$B158,0)</f>
        <v>0</v>
      </c>
      <c r="ED158">
        <f ca="1">IF(AND($B158&gt;0,SUM(ED$3:ED157)=0,SUM($H158:EC158)=0),$B158,0)</f>
        <v>0</v>
      </c>
      <c r="EE158">
        <f ca="1">IF(AND($B158&gt;0,SUM(EE$3:EE157)=0,SUM($H158:ED158)=0),$B158,0)</f>
        <v>0</v>
      </c>
      <c r="EF158">
        <f ca="1">IF(AND($B158&gt;0,SUM(EF$3:EF157)=0,SUM($H158:EE158)=0),$B158,0)</f>
        <v>0</v>
      </c>
      <c r="EG158">
        <f ca="1">IF(AND($B158&gt;0,SUM(EG$3:EG157)=0,SUM($H158:EF158)=0),$B158,0)</f>
        <v>0</v>
      </c>
      <c r="EH158">
        <f ca="1">IF(AND($B158&gt;0,SUM(EH$3:EH157)=0,SUM($H158:EG158)=0),$B158,0)</f>
        <v>0</v>
      </c>
      <c r="EI158">
        <f ca="1">IF(AND($B158&gt;0,SUM(EI$3:EI157)=0,SUM($H158:EH158)=0),$B158,0)</f>
        <v>0</v>
      </c>
      <c r="EJ158">
        <f ca="1">IF(AND($B158&gt;0,SUM(EJ$3:EJ157)=0,SUM($H158:EI158)=0),$B158,0)</f>
        <v>0</v>
      </c>
      <c r="EK158">
        <f ca="1">IF(AND($B158&gt;0,SUM(EK$3:EK157)=0,SUM($H158:EJ158)=0),$B158,0)</f>
        <v>0</v>
      </c>
      <c r="EL158">
        <f ca="1">IF(AND($B158&gt;0,SUM(EL$3:EL157)=0,SUM($H158:EK158)=0),$B158,0)</f>
        <v>0</v>
      </c>
      <c r="EM158">
        <f ca="1">IF(AND($B158&gt;0,SUM(EM$3:EM157)=0,SUM($H158:EL158)=0),$B158,0)</f>
        <v>0</v>
      </c>
      <c r="EN158">
        <f ca="1">IF(AND($B158&gt;0,SUM(EN$3:EN157)=0,SUM($H158:EM158)=0),$B158,0)</f>
        <v>0</v>
      </c>
      <c r="EO158">
        <f ca="1">IF(AND($B158&gt;0,SUM(EO$3:EO157)=0,SUM($H158:EN158)=0),$B158,0)</f>
        <v>0</v>
      </c>
      <c r="EP158">
        <f ca="1">IF(AND($B158&gt;0,SUM(EP$3:EP157)=0,SUM($H158:EO158)=0),$B158,0)</f>
        <v>0</v>
      </c>
      <c r="EQ158">
        <f ca="1">IF(AND($B158&gt;0,SUM(EQ$3:EQ157)=0,SUM($H158:EP158)=0),$B158,0)</f>
        <v>0</v>
      </c>
      <c r="ER158">
        <f ca="1">IF(AND($B158&gt;0,SUM(ER$3:ER157)=0,SUM($H158:EQ158)=0),$B158,0)</f>
        <v>0</v>
      </c>
      <c r="ES158">
        <f ca="1">IF(AND($B158&gt;0,SUM(ES$3:ES157)=0,SUM($H158:ER158)=0),$B158,0)</f>
        <v>0</v>
      </c>
      <c r="ET158">
        <f ca="1">IF(AND($B158&gt;0,SUM(ET$3:ET157)=0,SUM($H158:ES158)=0),$B158,0)</f>
        <v>0</v>
      </c>
      <c r="EU158">
        <f ca="1">IF(AND($B158&gt;0,SUM(EU$3:EU157)=0,SUM($H158:ET158)=0),$B158,0)</f>
        <v>0</v>
      </c>
      <c r="EV158">
        <f ca="1">IF(AND($B158&gt;0,SUM(EV$3:EV157)=0,SUM($H158:EU158)=0),$B158,0)</f>
        <v>0</v>
      </c>
      <c r="EW158">
        <f ca="1">IF(AND($B158&gt;0,SUM(EW$3:EW157)=0,SUM($H158:EV158)=0),$B158,0)</f>
        <v>0</v>
      </c>
      <c r="EX158">
        <f ca="1">IF(AND($B158&gt;0,SUM(EX$3:EX157)=0,SUM($H158:EW158)=0),$B158,0)</f>
        <v>0</v>
      </c>
      <c r="EY158">
        <f ca="1">IF(AND($B158&gt;0,SUM(EY$3:EY157)=0,SUM($H158:EX158)=0),$B158,0)</f>
        <v>0</v>
      </c>
      <c r="EZ158">
        <f ca="1">IF(AND($B158&gt;0,SUM(EZ$3:EZ157)=0,SUM($H158:EY158)=0),$B158,0)</f>
        <v>0</v>
      </c>
      <c r="FA158">
        <f ca="1">IF(AND($B158&gt;0,SUM(FA$3:FA157)=0,SUM($H158:EZ158)=0),$B158,0)</f>
        <v>0</v>
      </c>
      <c r="FB158">
        <f ca="1">IF(AND($B158&gt;0,SUM(FB$3:FB157)=0,SUM($H158:FA158)=0),$B158,0)</f>
        <v>0</v>
      </c>
      <c r="FC158">
        <f ca="1">IF(AND($B158&gt;0,SUM(FC$3:FC157)=0,SUM($H158:FB158)=0),$B158,0)</f>
        <v>0</v>
      </c>
      <c r="FD158">
        <f ca="1">IF(AND($B158&gt;0,SUM(FD$3:FD157)=0,SUM($H158:FC158)=0),$B158,0)</f>
        <v>0</v>
      </c>
      <c r="FE158">
        <f ca="1">IF(AND($B158&gt;0,SUM(FE$3:FE157)=0,SUM($H158:FD158)=0),$B158,0)</f>
        <v>0</v>
      </c>
      <c r="FF158">
        <f ca="1">IF(AND($B158&gt;0,SUM(FF$3:FF157)=0,SUM($H158:FE158)=0),$B158,0)</f>
        <v>0</v>
      </c>
      <c r="FG158">
        <f ca="1">IF(AND($B158&gt;0,SUM(FG$3:FG157)=0,SUM($H158:FF158)=0),$B158,0)</f>
        <v>0</v>
      </c>
      <c r="FH158">
        <f ca="1">IF(AND($B158&gt;0,SUM(FH$3:FH157)=0,SUM($H158:FG158)=0),$B158,0)</f>
        <v>0</v>
      </c>
      <c r="FI158">
        <f ca="1">IF(AND($B158&gt;0,SUM(FI$3:FI157)=0,SUM($H158:FH158)=0),$B158,0)</f>
        <v>0</v>
      </c>
      <c r="FJ158">
        <f ca="1">IF(AND($B158&gt;0,SUM(FJ$3:FJ157)=0,SUM($H158:FI158)=0),$B158,0)</f>
        <v>0</v>
      </c>
      <c r="FK158">
        <f ca="1">IF(AND($B158&gt;0,SUM(FK$3:FK157)=0,SUM($H158:FJ158)=0),$B158,0)</f>
        <v>0</v>
      </c>
      <c r="FL158">
        <f ca="1">IF(AND($B158&gt;0,SUM(FL$3:FL157)=0,SUM($H158:FK158)=0),$B158,0)</f>
        <v>0</v>
      </c>
      <c r="FM158">
        <f ca="1">IF(AND($B158&gt;0,SUM(FM$3:FM157)=0,SUM($H158:FL158)=0),$B158,0)</f>
        <v>0</v>
      </c>
      <c r="FN158">
        <f ca="1">IF(AND($B158&gt;0,SUM(FN$3:FN157)=0,SUM($H158:FM158)=0),$B158,0)</f>
        <v>0</v>
      </c>
      <c r="FS158" s="67" t="str">
        <f ca="1">Valintaohjelma!$C34</f>
        <v>Tuloilman sähköinen lämmityspatteri (SDHE)</v>
      </c>
      <c r="FT158" s="67" t="str">
        <f ca="1">Valintaohjelma!$F34</f>
        <v>, AO2</v>
      </c>
      <c r="FU158" s="342" t="str">
        <f>""</f>
        <v/>
      </c>
      <c r="FV158" s="67" t="str">
        <f ca="1">Valintaohjelma!$I34</f>
        <v>-</v>
      </c>
      <c r="FY158" s="67" t="str">
        <f ca="1">Valintaohjelma!$C34</f>
        <v>Tuloilman sähköinen lämmityspatteri (SDHE)</v>
      </c>
      <c r="FZ158" s="67" t="str">
        <f ca="1">Valintaohjelma!$F34</f>
        <v>, AO2</v>
      </c>
      <c r="GA158" s="67" t="str">
        <f>""</f>
        <v/>
      </c>
      <c r="GB158" s="67" t="str">
        <f ca="1">Valintaohjelma!$I34</f>
        <v>-</v>
      </c>
      <c r="GE158" s="67" t="str">
        <f ca="1">Valintaohjelma!$C34</f>
        <v>Tuloilman sähköinen lämmityspatteri (SDHE)</v>
      </c>
      <c r="GF158" s="67" t="str">
        <f ca="1">Valintaohjelma!$F34</f>
        <v>, AO2</v>
      </c>
      <c r="GG158" s="67" t="str">
        <f>""</f>
        <v/>
      </c>
      <c r="GH158" s="67" t="str">
        <f ca="1">Valintaohjelma!$I34</f>
        <v>-</v>
      </c>
    </row>
    <row r="159" spans="1:190" ht="15.75" thickBot="1" x14ac:dyDescent="0.3">
      <c r="A159">
        <v>159</v>
      </c>
      <c r="B159">
        <f>IF(AND(Valintaohjelma!D35&lt;&gt;"-",Valintaohjelma!D35&lt;&gt;""),A159,0)</f>
        <v>0</v>
      </c>
      <c r="C159" s="240" t="str">
        <f t="shared" ca="1" si="22"/>
        <v>Ulkoilman sähköinen esilämmityspatteri (SDHE) + (FLK)</v>
      </c>
      <c r="D159" s="240" t="str">
        <f t="shared" ca="1" si="23"/>
        <v>, AO3</v>
      </c>
      <c r="E159" s="240" t="str">
        <f t="shared" ca="1" si="24"/>
        <v/>
      </c>
      <c r="F159" s="240" t="str">
        <f t="shared" ca="1" si="25"/>
        <v>-</v>
      </c>
      <c r="G159" s="47">
        <f ca="1">INDEX($I$2:$FN$2,ROWS(G$2:G159))</f>
        <v>0</v>
      </c>
      <c r="H159">
        <v>0</v>
      </c>
      <c r="I159">
        <f ca="1">IF(AND($B159&gt;0,SUM(I$3:I158)=0,SUM($H159:H159)=0),$B159,0)</f>
        <v>0</v>
      </c>
      <c r="J159">
        <f ca="1">IF(AND($B159&gt;0,SUM(J$3:J158)=0,SUM($H159:I159)=0),$B159,0)</f>
        <v>0</v>
      </c>
      <c r="K159">
        <f ca="1">IF(AND($B159&gt;0,SUM(K$3:K158)=0,SUM($H159:J159)=0),$B159,0)</f>
        <v>0</v>
      </c>
      <c r="L159">
        <f ca="1">IF(AND($B159&gt;0,SUM(L$3:L158)=0,SUM($H159:K159)=0),$B159,0)</f>
        <v>0</v>
      </c>
      <c r="M159">
        <f ca="1">IF(AND($B159&gt;0,SUM(M$3:M158)=0,SUM($H159:L159)=0),$B159,0)</f>
        <v>0</v>
      </c>
      <c r="N159">
        <f ca="1">IF(AND($B159&gt;0,SUM(N$3:N158)=0,SUM($H159:M159)=0),$B159,0)</f>
        <v>0</v>
      </c>
      <c r="O159">
        <f ca="1">IF(AND($B159&gt;0,SUM(O$3:O158)=0,SUM($H159:N159)=0),$B159,0)</f>
        <v>0</v>
      </c>
      <c r="P159">
        <f ca="1">IF(AND($B159&gt;0,SUM(P$3:P158)=0,SUM($H159:O159)=0),$B159,0)</f>
        <v>0</v>
      </c>
      <c r="Q159">
        <f ca="1">IF(AND($B159&gt;0,SUM(Q$3:Q158)=0,SUM($H159:P159)=0),$B159,0)</f>
        <v>0</v>
      </c>
      <c r="R159">
        <f ca="1">IF(AND($B159&gt;0,SUM(R$3:R158)=0,SUM($H159:Q159)=0),$B159,0)</f>
        <v>0</v>
      </c>
      <c r="S159">
        <f ca="1">IF(AND($B159&gt;0,SUM(S$3:S158)=0,SUM($H159:R159)=0),$B159,0)</f>
        <v>0</v>
      </c>
      <c r="T159">
        <f ca="1">IF(AND($B159&gt;0,SUM(T$3:T158)=0,SUM($H159:S159)=0),$B159,0)</f>
        <v>0</v>
      </c>
      <c r="U159">
        <f ca="1">IF(AND($B159&gt;0,SUM(U$3:U158)=0,SUM($H159:T159)=0),$B159,0)</f>
        <v>0</v>
      </c>
      <c r="V159">
        <f ca="1">IF(AND($B159&gt;0,SUM(V$3:V158)=0,SUM($H159:U159)=0),$B159,0)</f>
        <v>0</v>
      </c>
      <c r="W159">
        <f ca="1">IF(AND($B159&gt;0,SUM(W$3:W158)=0,SUM($H159:V159)=0),$B159,0)</f>
        <v>0</v>
      </c>
      <c r="X159">
        <f ca="1">IF(AND($B159&gt;0,SUM(X$3:X158)=0,SUM($H159:W159)=0),$B159,0)</f>
        <v>0</v>
      </c>
      <c r="Y159">
        <f ca="1">IF(AND($B159&gt;0,SUM(Y$3:Y158)=0,SUM($H159:X159)=0),$B159,0)</f>
        <v>0</v>
      </c>
      <c r="Z159">
        <f ca="1">IF(AND($B159&gt;0,SUM(Z$3:Z158)=0,SUM($H159:Y159)=0),$B159,0)</f>
        <v>0</v>
      </c>
      <c r="AA159">
        <f ca="1">IF(AND($B159&gt;0,SUM(AA$3:AA158)=0,SUM($H159:Z159)=0),$B159,0)</f>
        <v>0</v>
      </c>
      <c r="AB159">
        <f ca="1">IF(AND($B159&gt;0,SUM(AB$3:AB158)=0,SUM($H159:AA159)=0),$B159,0)</f>
        <v>0</v>
      </c>
      <c r="AC159">
        <f ca="1">IF(AND($B159&gt;0,SUM(AC$3:AC158)=0,SUM($H159:AB159)=0),$B159,0)</f>
        <v>0</v>
      </c>
      <c r="AD159">
        <f ca="1">IF(AND($B159&gt;0,SUM(AD$3:AD158)=0,SUM($H159:AC159)=0),$B159,0)</f>
        <v>0</v>
      </c>
      <c r="AE159">
        <f ca="1">IF(AND($B159&gt;0,SUM(AE$3:AE158)=0,SUM($H159:AD159)=0),$B159,0)</f>
        <v>0</v>
      </c>
      <c r="AF159">
        <f ca="1">IF(AND($B159&gt;0,SUM(AF$3:AF158)=0,SUM($H159:AE159)=0),$B159,0)</f>
        <v>0</v>
      </c>
      <c r="AG159">
        <f ca="1">IF(AND($B159&gt;0,SUM(AG$3:AG158)=0,SUM($H159:AF159)=0),$B159,0)</f>
        <v>0</v>
      </c>
      <c r="AH159">
        <f ca="1">IF(AND($B159&gt;0,SUM(AH$3:AH158)=0,SUM($H159:AG159)=0),$B159,0)</f>
        <v>0</v>
      </c>
      <c r="AI159">
        <f ca="1">IF(AND($B159&gt;0,SUM(AI$3:AI158)=0,SUM($H159:AH159)=0),$B159,0)</f>
        <v>0</v>
      </c>
      <c r="AJ159">
        <f ca="1">IF(AND($B159&gt;0,SUM(AJ$3:AJ158)=0,SUM($H159:AI159)=0),$B159,0)</f>
        <v>0</v>
      </c>
      <c r="AK159">
        <f ca="1">IF(AND($B159&gt;0,SUM(AK$3:AK158)=0,SUM($H159:AJ159)=0),$B159,0)</f>
        <v>0</v>
      </c>
      <c r="AL159">
        <f ca="1">IF(AND($B159&gt;0,SUM(AL$3:AL158)=0,SUM($H159:AK159)=0),$B159,0)</f>
        <v>0</v>
      </c>
      <c r="AM159">
        <f ca="1">IF(AND($B159&gt;0,SUM(AM$3:AM158)=0,SUM($H159:AL159)=0),$B159,0)</f>
        <v>0</v>
      </c>
      <c r="AN159">
        <f ca="1">IF(AND($B159&gt;0,SUM(AN$3:AN158)=0,SUM($H159:AM159)=0),$B159,0)</f>
        <v>0</v>
      </c>
      <c r="AO159">
        <f ca="1">IF(AND($B159&gt;0,SUM(AO$3:AO158)=0,SUM($H159:AN159)=0),$B159,0)</f>
        <v>0</v>
      </c>
      <c r="AP159">
        <f ca="1">IF(AND($B159&gt;0,SUM(AP$3:AP158)=0,SUM($H159:AO159)=0),$B159,0)</f>
        <v>0</v>
      </c>
      <c r="AQ159">
        <f ca="1">IF(AND($B159&gt;0,SUM(AQ$3:AQ158)=0,SUM($H159:AP159)=0),$B159,0)</f>
        <v>0</v>
      </c>
      <c r="AR159">
        <f ca="1">IF(AND($B159&gt;0,SUM(AR$3:AR158)=0,SUM($H159:AQ159)=0),$B159,0)</f>
        <v>0</v>
      </c>
      <c r="AS159">
        <f ca="1">IF(AND($B159&gt;0,SUM(AS$3:AS158)=0,SUM($H159:AR159)=0),$B159,0)</f>
        <v>0</v>
      </c>
      <c r="AT159">
        <f ca="1">IF(AND($B159&gt;0,SUM(AT$3:AT158)=0,SUM($H159:AS159)=0),$B159,0)</f>
        <v>0</v>
      </c>
      <c r="AU159">
        <f ca="1">IF(AND($B159&gt;0,SUM(AU$3:AU158)=0,SUM($H159:AT159)=0),$B159,0)</f>
        <v>0</v>
      </c>
      <c r="AV159">
        <f ca="1">IF(AND($B159&gt;0,SUM(AV$3:AV158)=0,SUM($H159:AU159)=0),$B159,0)</f>
        <v>0</v>
      </c>
      <c r="AW159">
        <f ca="1">IF(AND($B159&gt;0,SUM(AW$3:AW158)=0,SUM($H159:AV159)=0),$B159,0)</f>
        <v>0</v>
      </c>
      <c r="AX159">
        <f ca="1">IF(AND($B159&gt;0,SUM(AX$3:AX158)=0,SUM($H159:AW159)=0),$B159,0)</f>
        <v>0</v>
      </c>
      <c r="AY159">
        <f ca="1">IF(AND($B159&gt;0,SUM(AY$3:AY158)=0,SUM($H159:AX159)=0),$B159,0)</f>
        <v>0</v>
      </c>
      <c r="AZ159">
        <f ca="1">IF(AND($B159&gt;0,SUM(AZ$3:AZ158)=0,SUM($H159:AY159)=0),$B159,0)</f>
        <v>0</v>
      </c>
      <c r="BA159">
        <f ca="1">IF(AND($B159&gt;0,SUM(BA$3:BA158)=0,SUM($H159:AZ159)=0),$B159,0)</f>
        <v>0</v>
      </c>
      <c r="BB159">
        <f ca="1">IF(AND($B159&gt;0,SUM(BB$3:BB158)=0,SUM($H159:BA159)=0),$B159,0)</f>
        <v>0</v>
      </c>
      <c r="BC159">
        <f ca="1">IF(AND($B159&gt;0,SUM(BC$3:BC158)=0,SUM($H159:BB159)=0),$B159,0)</f>
        <v>0</v>
      </c>
      <c r="BD159">
        <f ca="1">IF(AND($B159&gt;0,SUM(BD$3:BD158)=0,SUM($H159:BC159)=0),$B159,0)</f>
        <v>0</v>
      </c>
      <c r="BE159">
        <f ca="1">IF(AND($B159&gt;0,SUM(BE$3:BE158)=0,SUM($H159:BD159)=0),$B159,0)</f>
        <v>0</v>
      </c>
      <c r="BF159">
        <f ca="1">IF(AND($B159&gt;0,SUM(BF$3:BF158)=0,SUM($H159:BE159)=0),$B159,0)</f>
        <v>0</v>
      </c>
      <c r="BG159">
        <f ca="1">IF(AND($B159&gt;0,SUM(BG$3:BG158)=0,SUM($H159:BF159)=0),$B159,0)</f>
        <v>0</v>
      </c>
      <c r="BH159">
        <f ca="1">IF(AND($B159&gt;0,SUM(BH$3:BH158)=0,SUM($H159:BG159)=0),$B159,0)</f>
        <v>0</v>
      </c>
      <c r="BI159">
        <f ca="1">IF(AND($B159&gt;0,SUM(BI$3:BI158)=0,SUM($H159:BH159)=0),$B159,0)</f>
        <v>0</v>
      </c>
      <c r="BJ159">
        <f ca="1">IF(AND($B159&gt;0,SUM(BJ$3:BJ158)=0,SUM($H159:BI159)=0),$B159,0)</f>
        <v>0</v>
      </c>
      <c r="BK159">
        <f ca="1">IF(AND($B159&gt;0,SUM(BK$3:BK158)=0,SUM($H159:BJ159)=0),$B159,0)</f>
        <v>0</v>
      </c>
      <c r="BL159">
        <f ca="1">IF(AND($B159&gt;0,SUM(BL$3:BL158)=0,SUM($H159:BK159)=0),$B159,0)</f>
        <v>0</v>
      </c>
      <c r="BM159">
        <f ca="1">IF(AND($B159&gt;0,SUM(BM$3:BM158)=0,SUM($H159:BL159)=0),$B159,0)</f>
        <v>0</v>
      </c>
      <c r="BN159">
        <f ca="1">IF(AND($B159&gt;0,SUM(BN$3:BN158)=0,SUM($H159:BM159)=0),$B159,0)</f>
        <v>0</v>
      </c>
      <c r="BO159">
        <f ca="1">IF(AND($B159&gt;0,SUM(BO$3:BO158)=0,SUM($H159:BN159)=0),$B159,0)</f>
        <v>0</v>
      </c>
      <c r="BP159">
        <f ca="1">IF(AND($B159&gt;0,SUM(BP$3:BP158)=0,SUM($H159:BO159)=0),$B159,0)</f>
        <v>0</v>
      </c>
      <c r="BQ159">
        <f ca="1">IF(AND($B159&gt;0,SUM(BQ$3:BQ158)=0,SUM($H159:BP159)=0),$B159,0)</f>
        <v>0</v>
      </c>
      <c r="BR159">
        <f ca="1">IF(AND($B159&gt;0,SUM(BR$3:BR158)=0,SUM($H159:BQ159)=0),$B159,0)</f>
        <v>0</v>
      </c>
      <c r="BS159">
        <f ca="1">IF(AND($B159&gt;0,SUM(BS$3:BS158)=0,SUM($H159:BR159)=0),$B159,0)</f>
        <v>0</v>
      </c>
      <c r="BT159">
        <f ca="1">IF(AND($B159&gt;0,SUM(BT$3:BT158)=0,SUM($H159:BS159)=0),$B159,0)</f>
        <v>0</v>
      </c>
      <c r="BU159">
        <f ca="1">IF(AND($B159&gt;0,SUM(BU$3:BU158)=0,SUM($H159:BT159)=0),$B159,0)</f>
        <v>0</v>
      </c>
      <c r="BV159">
        <f ca="1">IF(AND($B159&gt;0,SUM(BV$3:BV158)=0,SUM($H159:BU159)=0),$B159,0)</f>
        <v>0</v>
      </c>
      <c r="BW159">
        <f ca="1">IF(AND($B159&gt;0,SUM(BW$3:BW158)=0,SUM($H159:BV159)=0),$B159,0)</f>
        <v>0</v>
      </c>
      <c r="BX159">
        <f ca="1">IF(AND($B159&gt;0,SUM(BX$3:BX158)=0,SUM($H159:BW159)=0),$B159,0)</f>
        <v>0</v>
      </c>
      <c r="BY159">
        <f ca="1">IF(AND($B159&gt;0,SUM(BY$3:BY158)=0,SUM($H159:BX159)=0),$B159,0)</f>
        <v>0</v>
      </c>
      <c r="BZ159">
        <f ca="1">IF(AND($B159&gt;0,SUM(BZ$3:BZ158)=0,SUM($H159:BY159)=0),$B159,0)</f>
        <v>0</v>
      </c>
      <c r="CA159">
        <f ca="1">IF(AND($B159&gt;0,SUM(CA$3:CA158)=0,SUM($H159:BZ159)=0),$B159,0)</f>
        <v>0</v>
      </c>
      <c r="CB159">
        <f ca="1">IF(AND($B159&gt;0,SUM(CB$3:CB158)=0,SUM($H159:CA159)=0),$B159,0)</f>
        <v>0</v>
      </c>
      <c r="CC159">
        <f ca="1">IF(AND($B159&gt;0,SUM(CC$3:CC158)=0,SUM($H159:CB159)=0),$B159,0)</f>
        <v>0</v>
      </c>
      <c r="CD159">
        <f ca="1">IF(AND($B159&gt;0,SUM(CD$3:CD158)=0,SUM($H159:CC159)=0),$B159,0)</f>
        <v>0</v>
      </c>
      <c r="CE159">
        <f ca="1">IF(AND($B159&gt;0,SUM(CE$3:CE158)=0,SUM($H159:CD159)=0),$B159,0)</f>
        <v>0</v>
      </c>
      <c r="CF159">
        <f ca="1">IF(AND($B159&gt;0,SUM(CF$3:CF158)=0,SUM($H159:CE159)=0),$B159,0)</f>
        <v>0</v>
      </c>
      <c r="CG159">
        <f ca="1">IF(AND($B159&gt;0,SUM(CG$3:CG158)=0,SUM($H159:CF159)=0),$B159,0)</f>
        <v>0</v>
      </c>
      <c r="CH159">
        <f ca="1">IF(AND($B159&gt;0,SUM(CH$3:CH158)=0,SUM($H159:CG159)=0),$B159,0)</f>
        <v>0</v>
      </c>
      <c r="CI159">
        <f ca="1">IF(AND($B159&gt;0,SUM(CI$3:CI158)=0,SUM($H159:CH159)=0),$B159,0)</f>
        <v>0</v>
      </c>
      <c r="CJ159">
        <f ca="1">IF(AND($B159&gt;0,SUM(CJ$3:CJ158)=0,SUM($H159:CI159)=0),$B159,0)</f>
        <v>0</v>
      </c>
      <c r="CK159">
        <f ca="1">IF(AND($B159&gt;0,SUM(CK$3:CK158)=0,SUM($H159:CJ159)=0),$B159,0)</f>
        <v>0</v>
      </c>
      <c r="CL159">
        <f ca="1">IF(AND($B159&gt;0,SUM(CL$3:CL158)=0,SUM($H159:CK159)=0),$B159,0)</f>
        <v>0</v>
      </c>
      <c r="CM159">
        <f ca="1">IF(AND($B159&gt;0,SUM(CM$3:CM158)=0,SUM($H159:CL159)=0),$B159,0)</f>
        <v>0</v>
      </c>
      <c r="CN159">
        <f ca="1">IF(AND($B159&gt;0,SUM(CN$3:CN158)=0,SUM($H159:CM159)=0),$B159,0)</f>
        <v>0</v>
      </c>
      <c r="CO159">
        <f ca="1">IF(AND($B159&gt;0,SUM(CO$3:CO158)=0,SUM($H159:CN159)=0),$B159,0)</f>
        <v>0</v>
      </c>
      <c r="CP159">
        <f ca="1">IF(AND($B159&gt;0,SUM(CP$3:CP158)=0,SUM($H159:CO159)=0),$B159,0)</f>
        <v>0</v>
      </c>
      <c r="CQ159">
        <f ca="1">IF(AND($B159&gt;0,SUM(CQ$3:CQ158)=0,SUM($H159:CP159)=0),$B159,0)</f>
        <v>0</v>
      </c>
      <c r="CR159">
        <f ca="1">IF(AND($B159&gt;0,SUM(CR$3:CR158)=0,SUM($H159:CQ159)=0),$B159,0)</f>
        <v>0</v>
      </c>
      <c r="CS159">
        <f ca="1">IF(AND($B159&gt;0,SUM(CS$3:CS158)=0,SUM($H159:CR159)=0),$B159,0)</f>
        <v>0</v>
      </c>
      <c r="CT159">
        <f ca="1">IF(AND($B159&gt;0,SUM(CT$3:CT158)=0,SUM($H159:CS159)=0),$B159,0)</f>
        <v>0</v>
      </c>
      <c r="CU159">
        <f ca="1">IF(AND($B159&gt;0,SUM(CU$3:CU158)=0,SUM($H159:CT159)=0),$B159,0)</f>
        <v>0</v>
      </c>
      <c r="CV159">
        <f ca="1">IF(AND($B159&gt;0,SUM(CV$3:CV158)=0,SUM($H159:CU159)=0),$B159,0)</f>
        <v>0</v>
      </c>
      <c r="CW159">
        <f ca="1">IF(AND($B159&gt;0,SUM(CW$3:CW158)=0,SUM($H159:CV159)=0),$B159,0)</f>
        <v>0</v>
      </c>
      <c r="CX159">
        <f ca="1">IF(AND($B159&gt;0,SUM(CX$3:CX158)=0,SUM($H159:CW159)=0),$B159,0)</f>
        <v>0</v>
      </c>
      <c r="CY159">
        <f ca="1">IF(AND($B159&gt;0,SUM(CY$3:CY158)=0,SUM($H159:CX159)=0),$B159,0)</f>
        <v>0</v>
      </c>
      <c r="CZ159">
        <f ca="1">IF(AND($B159&gt;0,SUM(CZ$3:CZ158)=0,SUM($H159:CY159)=0),$B159,0)</f>
        <v>0</v>
      </c>
      <c r="DA159">
        <f ca="1">IF(AND($B159&gt;0,SUM(DA$3:DA158)=0,SUM($H159:CZ159)=0),$B159,0)</f>
        <v>0</v>
      </c>
      <c r="DB159">
        <f ca="1">IF(AND($B159&gt;0,SUM(DB$3:DB158)=0,SUM($H159:DA159)=0),$B159,0)</f>
        <v>0</v>
      </c>
      <c r="DC159">
        <f ca="1">IF(AND($B159&gt;0,SUM(DC$3:DC158)=0,SUM($H159:DB159)=0),$B159,0)</f>
        <v>0</v>
      </c>
      <c r="DD159">
        <f ca="1">IF(AND($B159&gt;0,SUM(DD$3:DD158)=0,SUM($H159:DC159)=0),$B159,0)</f>
        <v>0</v>
      </c>
      <c r="DE159">
        <f ca="1">IF(AND($B159&gt;0,SUM(DE$3:DE158)=0,SUM($H159:DD159)=0),$B159,0)</f>
        <v>0</v>
      </c>
      <c r="DF159">
        <f ca="1">IF(AND($B159&gt;0,SUM(DF$3:DF158)=0,SUM($H159:DE159)=0),$B159,0)</f>
        <v>0</v>
      </c>
      <c r="DG159">
        <f ca="1">IF(AND($B159&gt;0,SUM(DG$3:DG158)=0,SUM($H159:DF159)=0),$B159,0)</f>
        <v>0</v>
      </c>
      <c r="DH159">
        <f ca="1">IF(AND($B159&gt;0,SUM(DH$3:DH158)=0,SUM($H159:DG159)=0),$B159,0)</f>
        <v>0</v>
      </c>
      <c r="DI159">
        <f ca="1">IF(AND($B159&gt;0,SUM(DI$3:DI158)=0,SUM($H159:DH159)=0),$B159,0)</f>
        <v>0</v>
      </c>
      <c r="DJ159">
        <f ca="1">IF(AND($B159&gt;0,SUM(DJ$3:DJ158)=0,SUM($H159:DI159)=0),$B159,0)</f>
        <v>0</v>
      </c>
      <c r="DK159">
        <f ca="1">IF(AND($B159&gt;0,SUM(DK$3:DK158)=0,SUM($H159:DJ159)=0),$B159,0)</f>
        <v>0</v>
      </c>
      <c r="DL159">
        <f ca="1">IF(AND($B159&gt;0,SUM(DL$3:DL158)=0,SUM($H159:DK159)=0),$B159,0)</f>
        <v>0</v>
      </c>
      <c r="DM159">
        <f ca="1">IF(AND($B159&gt;0,SUM(DM$3:DM158)=0,SUM($H159:DL159)=0),$B159,0)</f>
        <v>0</v>
      </c>
      <c r="DN159">
        <f ca="1">IF(AND($B159&gt;0,SUM(DN$3:DN158)=0,SUM($H159:DM159)=0),$B159,0)</f>
        <v>0</v>
      </c>
      <c r="DO159">
        <f ca="1">IF(AND($B159&gt;0,SUM(DO$3:DO158)=0,SUM($H159:DN159)=0),$B159,0)</f>
        <v>0</v>
      </c>
      <c r="DP159">
        <f ca="1">IF(AND($B159&gt;0,SUM(DP$3:DP158)=0,SUM($H159:DO159)=0),$B159,0)</f>
        <v>0</v>
      </c>
      <c r="DQ159">
        <f ca="1">IF(AND($B159&gt;0,SUM(DQ$3:DQ158)=0,SUM($H159:DP159)=0),$B159,0)</f>
        <v>0</v>
      </c>
      <c r="DR159">
        <f ca="1">IF(AND($B159&gt;0,SUM(DR$3:DR158)=0,SUM($H159:DQ159)=0),$B159,0)</f>
        <v>0</v>
      </c>
      <c r="DS159">
        <f ca="1">IF(AND($B159&gt;0,SUM(DS$3:DS158)=0,SUM($H159:DR159)=0),$B159,0)</f>
        <v>0</v>
      </c>
      <c r="DT159">
        <f ca="1">IF(AND($B159&gt;0,SUM(DT$3:DT158)=0,SUM($H159:DS159)=0),$B159,0)</f>
        <v>0</v>
      </c>
      <c r="DU159">
        <f ca="1">IF(AND($B159&gt;0,SUM(DU$3:DU158)=0,SUM($H159:DT159)=0),$B159,0)</f>
        <v>0</v>
      </c>
      <c r="DV159">
        <f ca="1">IF(AND($B159&gt;0,SUM(DV$3:DV158)=0,SUM($H159:DU159)=0),$B159,0)</f>
        <v>0</v>
      </c>
      <c r="DW159">
        <f ca="1">IF(AND($B159&gt;0,SUM(DW$3:DW158)=0,SUM($H159:DV159)=0),$B159,0)</f>
        <v>0</v>
      </c>
      <c r="DX159">
        <f ca="1">IF(AND($B159&gt;0,SUM(DX$3:DX158)=0,SUM($H159:DW159)=0),$B159,0)</f>
        <v>0</v>
      </c>
      <c r="DY159">
        <f ca="1">IF(AND($B159&gt;0,SUM(DY$3:DY158)=0,SUM($H159:DX159)=0),$B159,0)</f>
        <v>0</v>
      </c>
      <c r="DZ159">
        <f ca="1">IF(AND($B159&gt;0,SUM(DZ$3:DZ158)=0,SUM($H159:DY159)=0),$B159,0)</f>
        <v>0</v>
      </c>
      <c r="EA159">
        <f ca="1">IF(AND($B159&gt;0,SUM(EA$3:EA158)=0,SUM($H159:DZ159)=0),$B159,0)</f>
        <v>0</v>
      </c>
      <c r="EB159">
        <f ca="1">IF(AND($B159&gt;0,SUM(EB$3:EB158)=0,SUM($H159:EA159)=0),$B159,0)</f>
        <v>0</v>
      </c>
      <c r="EC159">
        <f ca="1">IF(AND($B159&gt;0,SUM(EC$3:EC158)=0,SUM($H159:EB159)=0),$B159,0)</f>
        <v>0</v>
      </c>
      <c r="ED159">
        <f ca="1">IF(AND($B159&gt;0,SUM(ED$3:ED158)=0,SUM($H159:EC159)=0),$B159,0)</f>
        <v>0</v>
      </c>
      <c r="EE159">
        <f ca="1">IF(AND($B159&gt;0,SUM(EE$3:EE158)=0,SUM($H159:ED159)=0),$B159,0)</f>
        <v>0</v>
      </c>
      <c r="EF159">
        <f ca="1">IF(AND($B159&gt;0,SUM(EF$3:EF158)=0,SUM($H159:EE159)=0),$B159,0)</f>
        <v>0</v>
      </c>
      <c r="EG159">
        <f ca="1">IF(AND($B159&gt;0,SUM(EG$3:EG158)=0,SUM($H159:EF159)=0),$B159,0)</f>
        <v>0</v>
      </c>
      <c r="EH159">
        <f ca="1">IF(AND($B159&gt;0,SUM(EH$3:EH158)=0,SUM($H159:EG159)=0),$B159,0)</f>
        <v>0</v>
      </c>
      <c r="EI159">
        <f ca="1">IF(AND($B159&gt;0,SUM(EI$3:EI158)=0,SUM($H159:EH159)=0),$B159,0)</f>
        <v>0</v>
      </c>
      <c r="EJ159">
        <f ca="1">IF(AND($B159&gt;0,SUM(EJ$3:EJ158)=0,SUM($H159:EI159)=0),$B159,0)</f>
        <v>0</v>
      </c>
      <c r="EK159">
        <f ca="1">IF(AND($B159&gt;0,SUM(EK$3:EK158)=0,SUM($H159:EJ159)=0),$B159,0)</f>
        <v>0</v>
      </c>
      <c r="EL159">
        <f ca="1">IF(AND($B159&gt;0,SUM(EL$3:EL158)=0,SUM($H159:EK159)=0),$B159,0)</f>
        <v>0</v>
      </c>
      <c r="EM159">
        <f ca="1">IF(AND($B159&gt;0,SUM(EM$3:EM158)=0,SUM($H159:EL159)=0),$B159,0)</f>
        <v>0</v>
      </c>
      <c r="EN159">
        <f ca="1">IF(AND($B159&gt;0,SUM(EN$3:EN158)=0,SUM($H159:EM159)=0),$B159,0)</f>
        <v>0</v>
      </c>
      <c r="EO159">
        <f ca="1">IF(AND($B159&gt;0,SUM(EO$3:EO158)=0,SUM($H159:EN159)=0),$B159,0)</f>
        <v>0</v>
      </c>
      <c r="EP159">
        <f ca="1">IF(AND($B159&gt;0,SUM(EP$3:EP158)=0,SUM($H159:EO159)=0),$B159,0)</f>
        <v>0</v>
      </c>
      <c r="EQ159">
        <f ca="1">IF(AND($B159&gt;0,SUM(EQ$3:EQ158)=0,SUM($H159:EP159)=0),$B159,0)</f>
        <v>0</v>
      </c>
      <c r="ER159">
        <f ca="1">IF(AND($B159&gt;0,SUM(ER$3:ER158)=0,SUM($H159:EQ159)=0),$B159,0)</f>
        <v>0</v>
      </c>
      <c r="ES159">
        <f ca="1">IF(AND($B159&gt;0,SUM(ES$3:ES158)=0,SUM($H159:ER159)=0),$B159,0)</f>
        <v>0</v>
      </c>
      <c r="ET159">
        <f ca="1">IF(AND($B159&gt;0,SUM(ET$3:ET158)=0,SUM($H159:ES159)=0),$B159,0)</f>
        <v>0</v>
      </c>
      <c r="EU159">
        <f ca="1">IF(AND($B159&gt;0,SUM(EU$3:EU158)=0,SUM($H159:ET159)=0),$B159,0)</f>
        <v>0</v>
      </c>
      <c r="EV159">
        <f ca="1">IF(AND($B159&gt;0,SUM(EV$3:EV158)=0,SUM($H159:EU159)=0),$B159,0)</f>
        <v>0</v>
      </c>
      <c r="EW159">
        <f ca="1">IF(AND($B159&gt;0,SUM(EW$3:EW158)=0,SUM($H159:EV159)=0),$B159,0)</f>
        <v>0</v>
      </c>
      <c r="EX159">
        <f ca="1">IF(AND($B159&gt;0,SUM(EX$3:EX158)=0,SUM($H159:EW159)=0),$B159,0)</f>
        <v>0</v>
      </c>
      <c r="EY159">
        <f ca="1">IF(AND($B159&gt;0,SUM(EY$3:EY158)=0,SUM($H159:EX159)=0),$B159,0)</f>
        <v>0</v>
      </c>
      <c r="EZ159">
        <f ca="1">IF(AND($B159&gt;0,SUM(EZ$3:EZ158)=0,SUM($H159:EY159)=0),$B159,0)</f>
        <v>0</v>
      </c>
      <c r="FA159">
        <f ca="1">IF(AND($B159&gt;0,SUM(FA$3:FA158)=0,SUM($H159:EZ159)=0),$B159,0)</f>
        <v>0</v>
      </c>
      <c r="FB159">
        <f ca="1">IF(AND($B159&gt;0,SUM(FB$3:FB158)=0,SUM($H159:FA159)=0),$B159,0)</f>
        <v>0</v>
      </c>
      <c r="FC159">
        <f ca="1">IF(AND($B159&gt;0,SUM(FC$3:FC158)=0,SUM($H159:FB159)=0),$B159,0)</f>
        <v>0</v>
      </c>
      <c r="FD159">
        <f ca="1">IF(AND($B159&gt;0,SUM(FD$3:FD158)=0,SUM($H159:FC159)=0),$B159,0)</f>
        <v>0</v>
      </c>
      <c r="FE159">
        <f ca="1">IF(AND($B159&gt;0,SUM(FE$3:FE158)=0,SUM($H159:FD159)=0),$B159,0)</f>
        <v>0</v>
      </c>
      <c r="FF159">
        <f ca="1">IF(AND($B159&gt;0,SUM(FF$3:FF158)=0,SUM($H159:FE159)=0),$B159,0)</f>
        <v>0</v>
      </c>
      <c r="FG159">
        <f ca="1">IF(AND($B159&gt;0,SUM(FG$3:FG158)=0,SUM($H159:FF159)=0),$B159,0)</f>
        <v>0</v>
      </c>
      <c r="FH159">
        <f ca="1">IF(AND($B159&gt;0,SUM(FH$3:FH158)=0,SUM($H159:FG159)=0),$B159,0)</f>
        <v>0</v>
      </c>
      <c r="FI159">
        <f ca="1">IF(AND($B159&gt;0,SUM(FI$3:FI158)=0,SUM($H159:FH159)=0),$B159,0)</f>
        <v>0</v>
      </c>
      <c r="FJ159">
        <f ca="1">IF(AND($B159&gt;0,SUM(FJ$3:FJ158)=0,SUM($H159:FI159)=0),$B159,0)</f>
        <v>0</v>
      </c>
      <c r="FK159">
        <f ca="1">IF(AND($B159&gt;0,SUM(FK$3:FK158)=0,SUM($H159:FJ159)=0),$B159,0)</f>
        <v>0</v>
      </c>
      <c r="FL159">
        <f ca="1">IF(AND($B159&gt;0,SUM(FL$3:FL158)=0,SUM($H159:FK159)=0),$B159,0)</f>
        <v>0</v>
      </c>
      <c r="FM159">
        <f ca="1">IF(AND($B159&gt;0,SUM(FM$3:FM158)=0,SUM($H159:FL159)=0),$B159,0)</f>
        <v>0</v>
      </c>
      <c r="FN159">
        <f ca="1">IF(AND($B159&gt;0,SUM(FN$3:FN158)=0,SUM($H159:FM159)=0),$B159,0)</f>
        <v>0</v>
      </c>
      <c r="FS159" s="67" t="str">
        <f ca="1">Valintaohjelma!$C35</f>
        <v>Ulkoilman sähköinen esilämmityspatteri (SDHE) + (FLK)</v>
      </c>
      <c r="FT159" s="67" t="str">
        <f ca="1">Valintaohjelma!$F35</f>
        <v>, AO3</v>
      </c>
      <c r="FU159" s="342" t="str">
        <f>""</f>
        <v/>
      </c>
      <c r="FV159" s="67" t="str">
        <f>Valintaohjelma!$I35</f>
        <v>-</v>
      </c>
      <c r="FY159" s="67" t="str">
        <f ca="1">Valintaohjelma!$C35</f>
        <v>Ulkoilman sähköinen esilämmityspatteri (SDHE) + (FLK)</v>
      </c>
      <c r="FZ159" s="67" t="str">
        <f ca="1">Valintaohjelma!$F35</f>
        <v>, AO3</v>
      </c>
      <c r="GA159" s="67" t="str">
        <f>""</f>
        <v/>
      </c>
      <c r="GB159" s="67" t="str">
        <f>Valintaohjelma!$I35</f>
        <v>-</v>
      </c>
      <c r="GE159" s="67" t="str">
        <f ca="1">Valintaohjelma!$C35</f>
        <v>Ulkoilman sähköinen esilämmityspatteri (SDHE) + (FLK)</v>
      </c>
      <c r="GF159" s="67" t="str">
        <f ca="1">Valintaohjelma!$F35</f>
        <v>, AO3</v>
      </c>
      <c r="GG159" s="67" t="str">
        <f>""</f>
        <v/>
      </c>
      <c r="GH159" s="67" t="str">
        <f>Valintaohjelma!$I35</f>
        <v>-</v>
      </c>
    </row>
    <row r="160" spans="1:190" ht="15.75" thickBot="1" x14ac:dyDescent="0.3">
      <c r="A160">
        <v>160</v>
      </c>
      <c r="B160">
        <f>IF(AND(Valintaohjelma!D36&lt;&gt;"-",Valintaohjelma!D36&lt;&gt;""),A160,0)</f>
        <v>0</v>
      </c>
      <c r="C160" s="240" t="str">
        <f t="shared" ca="1" si="22"/>
        <v>Ulkoilman lämmitys/jäähdytyspatteri maalämpöpumpun yhteyteen (SDHW)</v>
      </c>
      <c r="D160" s="240" t="str">
        <f t="shared" ca="1" si="23"/>
        <v/>
      </c>
      <c r="E160" s="240" t="str">
        <f t="shared" ca="1" si="24"/>
        <v>Liuospumppu</v>
      </c>
      <c r="F160" s="240" t="str">
        <f t="shared" ca="1" si="25"/>
        <v>-</v>
      </c>
      <c r="G160" s="47">
        <f ca="1">INDEX($I$2:$FN$2,ROWS(G$2:G160))</f>
        <v>0</v>
      </c>
      <c r="H160">
        <v>0</v>
      </c>
      <c r="I160">
        <f ca="1">IF(AND($B160&gt;0,SUM(I$3:I159)=0,SUM($H160:H160)=0),$B160,0)</f>
        <v>0</v>
      </c>
      <c r="J160">
        <f ca="1">IF(AND($B160&gt;0,SUM(J$3:J159)=0,SUM($H160:I160)=0),$B160,0)</f>
        <v>0</v>
      </c>
      <c r="K160">
        <f ca="1">IF(AND($B160&gt;0,SUM(K$3:K159)=0,SUM($H160:J160)=0),$B160,0)</f>
        <v>0</v>
      </c>
      <c r="L160">
        <f ca="1">IF(AND($B160&gt;0,SUM(L$3:L159)=0,SUM($H160:K160)=0),$B160,0)</f>
        <v>0</v>
      </c>
      <c r="M160">
        <f ca="1">IF(AND($B160&gt;0,SUM(M$3:M159)=0,SUM($H160:L160)=0),$B160,0)</f>
        <v>0</v>
      </c>
      <c r="N160">
        <f ca="1">IF(AND($B160&gt;0,SUM(N$3:N159)=0,SUM($H160:M160)=0),$B160,0)</f>
        <v>0</v>
      </c>
      <c r="O160">
        <f ca="1">IF(AND($B160&gt;0,SUM(O$3:O159)=0,SUM($H160:N160)=0),$B160,0)</f>
        <v>0</v>
      </c>
      <c r="P160">
        <f ca="1">IF(AND($B160&gt;0,SUM(P$3:P159)=0,SUM($H160:O160)=0),$B160,0)</f>
        <v>0</v>
      </c>
      <c r="Q160">
        <f ca="1">IF(AND($B160&gt;0,SUM(Q$3:Q159)=0,SUM($H160:P160)=0),$B160,0)</f>
        <v>0</v>
      </c>
      <c r="R160">
        <f ca="1">IF(AND($B160&gt;0,SUM(R$3:R159)=0,SUM($H160:Q160)=0),$B160,0)</f>
        <v>0</v>
      </c>
      <c r="S160">
        <f ca="1">IF(AND($B160&gt;0,SUM(S$3:S159)=0,SUM($H160:R160)=0),$B160,0)</f>
        <v>0</v>
      </c>
      <c r="T160">
        <f ca="1">IF(AND($B160&gt;0,SUM(T$3:T159)=0,SUM($H160:S160)=0),$B160,0)</f>
        <v>0</v>
      </c>
      <c r="U160">
        <f ca="1">IF(AND($B160&gt;0,SUM(U$3:U159)=0,SUM($H160:T160)=0),$B160,0)</f>
        <v>0</v>
      </c>
      <c r="V160">
        <f ca="1">IF(AND($B160&gt;0,SUM(V$3:V159)=0,SUM($H160:U160)=0),$B160,0)</f>
        <v>0</v>
      </c>
      <c r="W160">
        <f ca="1">IF(AND($B160&gt;0,SUM(W$3:W159)=0,SUM($H160:V160)=0),$B160,0)</f>
        <v>0</v>
      </c>
      <c r="X160">
        <f ca="1">IF(AND($B160&gt;0,SUM(X$3:X159)=0,SUM($H160:W160)=0),$B160,0)</f>
        <v>0</v>
      </c>
      <c r="Y160">
        <f ca="1">IF(AND($B160&gt;0,SUM(Y$3:Y159)=0,SUM($H160:X160)=0),$B160,0)</f>
        <v>0</v>
      </c>
      <c r="Z160">
        <f ca="1">IF(AND($B160&gt;0,SUM(Z$3:Z159)=0,SUM($H160:Y160)=0),$B160,0)</f>
        <v>0</v>
      </c>
      <c r="AA160">
        <f ca="1">IF(AND($B160&gt;0,SUM(AA$3:AA159)=0,SUM($H160:Z160)=0),$B160,0)</f>
        <v>0</v>
      </c>
      <c r="AB160">
        <f ca="1">IF(AND($B160&gt;0,SUM(AB$3:AB159)=0,SUM($H160:AA160)=0),$B160,0)</f>
        <v>0</v>
      </c>
      <c r="AC160">
        <f ca="1">IF(AND($B160&gt;0,SUM(AC$3:AC159)=0,SUM($H160:AB160)=0),$B160,0)</f>
        <v>0</v>
      </c>
      <c r="AD160">
        <f ca="1">IF(AND($B160&gt;0,SUM(AD$3:AD159)=0,SUM($H160:AC160)=0),$B160,0)</f>
        <v>0</v>
      </c>
      <c r="AE160">
        <f ca="1">IF(AND($B160&gt;0,SUM(AE$3:AE159)=0,SUM($H160:AD160)=0),$B160,0)</f>
        <v>0</v>
      </c>
      <c r="AF160">
        <f ca="1">IF(AND($B160&gt;0,SUM(AF$3:AF159)=0,SUM($H160:AE160)=0),$B160,0)</f>
        <v>0</v>
      </c>
      <c r="AG160">
        <f ca="1">IF(AND($B160&gt;0,SUM(AG$3:AG159)=0,SUM($H160:AF160)=0),$B160,0)</f>
        <v>0</v>
      </c>
      <c r="AH160">
        <f ca="1">IF(AND($B160&gt;0,SUM(AH$3:AH159)=0,SUM($H160:AG160)=0),$B160,0)</f>
        <v>0</v>
      </c>
      <c r="AI160">
        <f ca="1">IF(AND($B160&gt;0,SUM(AI$3:AI159)=0,SUM($H160:AH160)=0),$B160,0)</f>
        <v>0</v>
      </c>
      <c r="AJ160">
        <f ca="1">IF(AND($B160&gt;0,SUM(AJ$3:AJ159)=0,SUM($H160:AI160)=0),$B160,0)</f>
        <v>0</v>
      </c>
      <c r="AK160">
        <f ca="1">IF(AND($B160&gt;0,SUM(AK$3:AK159)=0,SUM($H160:AJ160)=0),$B160,0)</f>
        <v>0</v>
      </c>
      <c r="AL160">
        <f ca="1">IF(AND($B160&gt;0,SUM(AL$3:AL159)=0,SUM($H160:AK160)=0),$B160,0)</f>
        <v>0</v>
      </c>
      <c r="AM160">
        <f ca="1">IF(AND($B160&gt;0,SUM(AM$3:AM159)=0,SUM($H160:AL160)=0),$B160,0)</f>
        <v>0</v>
      </c>
      <c r="AN160">
        <f ca="1">IF(AND($B160&gt;0,SUM(AN$3:AN159)=0,SUM($H160:AM160)=0),$B160,0)</f>
        <v>0</v>
      </c>
      <c r="AO160">
        <f ca="1">IF(AND($B160&gt;0,SUM(AO$3:AO159)=0,SUM($H160:AN160)=0),$B160,0)</f>
        <v>0</v>
      </c>
      <c r="AP160">
        <f ca="1">IF(AND($B160&gt;0,SUM(AP$3:AP159)=0,SUM($H160:AO160)=0),$B160,0)</f>
        <v>0</v>
      </c>
      <c r="AQ160">
        <f ca="1">IF(AND($B160&gt;0,SUM(AQ$3:AQ159)=0,SUM($H160:AP160)=0),$B160,0)</f>
        <v>0</v>
      </c>
      <c r="AR160">
        <f ca="1">IF(AND($B160&gt;0,SUM(AR$3:AR159)=0,SUM($H160:AQ160)=0),$B160,0)</f>
        <v>0</v>
      </c>
      <c r="AS160">
        <f ca="1">IF(AND($B160&gt;0,SUM(AS$3:AS159)=0,SUM($H160:AR160)=0),$B160,0)</f>
        <v>0</v>
      </c>
      <c r="AT160">
        <f ca="1">IF(AND($B160&gt;0,SUM(AT$3:AT159)=0,SUM($H160:AS160)=0),$B160,0)</f>
        <v>0</v>
      </c>
      <c r="AU160">
        <f ca="1">IF(AND($B160&gt;0,SUM(AU$3:AU159)=0,SUM($H160:AT160)=0),$B160,0)</f>
        <v>0</v>
      </c>
      <c r="AV160">
        <f ca="1">IF(AND($B160&gt;0,SUM(AV$3:AV159)=0,SUM($H160:AU160)=0),$B160,0)</f>
        <v>0</v>
      </c>
      <c r="AW160">
        <f ca="1">IF(AND($B160&gt;0,SUM(AW$3:AW159)=0,SUM($H160:AV160)=0),$B160,0)</f>
        <v>0</v>
      </c>
      <c r="AX160">
        <f ca="1">IF(AND($B160&gt;0,SUM(AX$3:AX159)=0,SUM($H160:AW160)=0),$B160,0)</f>
        <v>0</v>
      </c>
      <c r="AY160">
        <f ca="1">IF(AND($B160&gt;0,SUM(AY$3:AY159)=0,SUM($H160:AX160)=0),$B160,0)</f>
        <v>0</v>
      </c>
      <c r="AZ160">
        <f ca="1">IF(AND($B160&gt;0,SUM(AZ$3:AZ159)=0,SUM($H160:AY160)=0),$B160,0)</f>
        <v>0</v>
      </c>
      <c r="BA160">
        <f ca="1">IF(AND($B160&gt;0,SUM(BA$3:BA159)=0,SUM($H160:AZ160)=0),$B160,0)</f>
        <v>0</v>
      </c>
      <c r="BB160">
        <f ca="1">IF(AND($B160&gt;0,SUM(BB$3:BB159)=0,SUM($H160:BA160)=0),$B160,0)</f>
        <v>0</v>
      </c>
      <c r="BC160">
        <f ca="1">IF(AND($B160&gt;0,SUM(BC$3:BC159)=0,SUM($H160:BB160)=0),$B160,0)</f>
        <v>0</v>
      </c>
      <c r="BD160">
        <f ca="1">IF(AND($B160&gt;0,SUM(BD$3:BD159)=0,SUM($H160:BC160)=0),$B160,0)</f>
        <v>0</v>
      </c>
      <c r="BE160">
        <f ca="1">IF(AND($B160&gt;0,SUM(BE$3:BE159)=0,SUM($H160:BD160)=0),$B160,0)</f>
        <v>0</v>
      </c>
      <c r="BF160">
        <f ca="1">IF(AND($B160&gt;0,SUM(BF$3:BF159)=0,SUM($H160:BE160)=0),$B160,0)</f>
        <v>0</v>
      </c>
      <c r="BG160">
        <f ca="1">IF(AND($B160&gt;0,SUM(BG$3:BG159)=0,SUM($H160:BF160)=0),$B160,0)</f>
        <v>0</v>
      </c>
      <c r="BH160">
        <f ca="1">IF(AND($B160&gt;0,SUM(BH$3:BH159)=0,SUM($H160:BG160)=0),$B160,0)</f>
        <v>0</v>
      </c>
      <c r="BI160">
        <f ca="1">IF(AND($B160&gt;0,SUM(BI$3:BI159)=0,SUM($H160:BH160)=0),$B160,0)</f>
        <v>0</v>
      </c>
      <c r="BJ160">
        <f ca="1">IF(AND($B160&gt;0,SUM(BJ$3:BJ159)=0,SUM($H160:BI160)=0),$B160,0)</f>
        <v>0</v>
      </c>
      <c r="BK160">
        <f ca="1">IF(AND($B160&gt;0,SUM(BK$3:BK159)=0,SUM($H160:BJ160)=0),$B160,0)</f>
        <v>0</v>
      </c>
      <c r="BL160">
        <f ca="1">IF(AND($B160&gt;0,SUM(BL$3:BL159)=0,SUM($H160:BK160)=0),$B160,0)</f>
        <v>0</v>
      </c>
      <c r="BM160">
        <f ca="1">IF(AND($B160&gt;0,SUM(BM$3:BM159)=0,SUM($H160:BL160)=0),$B160,0)</f>
        <v>0</v>
      </c>
      <c r="BN160">
        <f ca="1">IF(AND($B160&gt;0,SUM(BN$3:BN159)=0,SUM($H160:BM160)=0),$B160,0)</f>
        <v>0</v>
      </c>
      <c r="BO160">
        <f ca="1">IF(AND($B160&gt;0,SUM(BO$3:BO159)=0,SUM($H160:BN160)=0),$B160,0)</f>
        <v>0</v>
      </c>
      <c r="BP160">
        <f ca="1">IF(AND($B160&gt;0,SUM(BP$3:BP159)=0,SUM($H160:BO160)=0),$B160,0)</f>
        <v>0</v>
      </c>
      <c r="BQ160">
        <f ca="1">IF(AND($B160&gt;0,SUM(BQ$3:BQ159)=0,SUM($H160:BP160)=0),$B160,0)</f>
        <v>0</v>
      </c>
      <c r="BR160">
        <f ca="1">IF(AND($B160&gt;0,SUM(BR$3:BR159)=0,SUM($H160:BQ160)=0),$B160,0)</f>
        <v>0</v>
      </c>
      <c r="BS160">
        <f ca="1">IF(AND($B160&gt;0,SUM(BS$3:BS159)=0,SUM($H160:BR160)=0),$B160,0)</f>
        <v>0</v>
      </c>
      <c r="BT160">
        <f ca="1">IF(AND($B160&gt;0,SUM(BT$3:BT159)=0,SUM($H160:BS160)=0),$B160,0)</f>
        <v>0</v>
      </c>
      <c r="BU160">
        <f ca="1">IF(AND($B160&gt;0,SUM(BU$3:BU159)=0,SUM($H160:BT160)=0),$B160,0)</f>
        <v>0</v>
      </c>
      <c r="BV160">
        <f ca="1">IF(AND($B160&gt;0,SUM(BV$3:BV159)=0,SUM($H160:BU160)=0),$B160,0)</f>
        <v>0</v>
      </c>
      <c r="BW160">
        <f ca="1">IF(AND($B160&gt;0,SUM(BW$3:BW159)=0,SUM($H160:BV160)=0),$B160,0)</f>
        <v>0</v>
      </c>
      <c r="BX160">
        <f ca="1">IF(AND($B160&gt;0,SUM(BX$3:BX159)=0,SUM($H160:BW160)=0),$B160,0)</f>
        <v>0</v>
      </c>
      <c r="BY160">
        <f ca="1">IF(AND($B160&gt;0,SUM(BY$3:BY159)=0,SUM($H160:BX160)=0),$B160,0)</f>
        <v>0</v>
      </c>
      <c r="BZ160">
        <f ca="1">IF(AND($B160&gt;0,SUM(BZ$3:BZ159)=0,SUM($H160:BY160)=0),$B160,0)</f>
        <v>0</v>
      </c>
      <c r="CA160">
        <f ca="1">IF(AND($B160&gt;0,SUM(CA$3:CA159)=0,SUM($H160:BZ160)=0),$B160,0)</f>
        <v>0</v>
      </c>
      <c r="CB160">
        <f ca="1">IF(AND($B160&gt;0,SUM(CB$3:CB159)=0,SUM($H160:CA160)=0),$B160,0)</f>
        <v>0</v>
      </c>
      <c r="CC160">
        <f ca="1">IF(AND($B160&gt;0,SUM(CC$3:CC159)=0,SUM($H160:CB160)=0),$B160,0)</f>
        <v>0</v>
      </c>
      <c r="CD160">
        <f ca="1">IF(AND($B160&gt;0,SUM(CD$3:CD159)=0,SUM($H160:CC160)=0),$B160,0)</f>
        <v>0</v>
      </c>
      <c r="CE160">
        <f ca="1">IF(AND($B160&gt;0,SUM(CE$3:CE159)=0,SUM($H160:CD160)=0),$B160,0)</f>
        <v>0</v>
      </c>
      <c r="CF160">
        <f ca="1">IF(AND($B160&gt;0,SUM(CF$3:CF159)=0,SUM($H160:CE160)=0),$B160,0)</f>
        <v>0</v>
      </c>
      <c r="CG160">
        <f ca="1">IF(AND($B160&gt;0,SUM(CG$3:CG159)=0,SUM($H160:CF160)=0),$B160,0)</f>
        <v>0</v>
      </c>
      <c r="CH160">
        <f ca="1">IF(AND($B160&gt;0,SUM(CH$3:CH159)=0,SUM($H160:CG160)=0),$B160,0)</f>
        <v>0</v>
      </c>
      <c r="CI160">
        <f ca="1">IF(AND($B160&gt;0,SUM(CI$3:CI159)=0,SUM($H160:CH160)=0),$B160,0)</f>
        <v>0</v>
      </c>
      <c r="CJ160">
        <f ca="1">IF(AND($B160&gt;0,SUM(CJ$3:CJ159)=0,SUM($H160:CI160)=0),$B160,0)</f>
        <v>0</v>
      </c>
      <c r="CK160">
        <f ca="1">IF(AND($B160&gt;0,SUM(CK$3:CK159)=0,SUM($H160:CJ160)=0),$B160,0)</f>
        <v>0</v>
      </c>
      <c r="CL160">
        <f ca="1">IF(AND($B160&gt;0,SUM(CL$3:CL159)=0,SUM($H160:CK160)=0),$B160,0)</f>
        <v>0</v>
      </c>
      <c r="CM160">
        <f ca="1">IF(AND($B160&gt;0,SUM(CM$3:CM159)=0,SUM($H160:CL160)=0),$B160,0)</f>
        <v>0</v>
      </c>
      <c r="CN160">
        <f ca="1">IF(AND($B160&gt;0,SUM(CN$3:CN159)=0,SUM($H160:CM160)=0),$B160,0)</f>
        <v>0</v>
      </c>
      <c r="CO160">
        <f ca="1">IF(AND($B160&gt;0,SUM(CO$3:CO159)=0,SUM($H160:CN160)=0),$B160,0)</f>
        <v>0</v>
      </c>
      <c r="CP160">
        <f ca="1">IF(AND($B160&gt;0,SUM(CP$3:CP159)=0,SUM($H160:CO160)=0),$B160,0)</f>
        <v>0</v>
      </c>
      <c r="CQ160">
        <f ca="1">IF(AND($B160&gt;0,SUM(CQ$3:CQ159)=0,SUM($H160:CP160)=0),$B160,0)</f>
        <v>0</v>
      </c>
      <c r="CR160">
        <f ca="1">IF(AND($B160&gt;0,SUM(CR$3:CR159)=0,SUM($H160:CQ160)=0),$B160,0)</f>
        <v>0</v>
      </c>
      <c r="CS160">
        <f ca="1">IF(AND($B160&gt;0,SUM(CS$3:CS159)=0,SUM($H160:CR160)=0),$B160,0)</f>
        <v>0</v>
      </c>
      <c r="CT160">
        <f ca="1">IF(AND($B160&gt;0,SUM(CT$3:CT159)=0,SUM($H160:CS160)=0),$B160,0)</f>
        <v>0</v>
      </c>
      <c r="CU160">
        <f ca="1">IF(AND($B160&gt;0,SUM(CU$3:CU159)=0,SUM($H160:CT160)=0),$B160,0)</f>
        <v>0</v>
      </c>
      <c r="CV160">
        <f ca="1">IF(AND($B160&gt;0,SUM(CV$3:CV159)=0,SUM($H160:CU160)=0),$B160,0)</f>
        <v>0</v>
      </c>
      <c r="CW160">
        <f ca="1">IF(AND($B160&gt;0,SUM(CW$3:CW159)=0,SUM($H160:CV160)=0),$B160,0)</f>
        <v>0</v>
      </c>
      <c r="CX160">
        <f ca="1">IF(AND($B160&gt;0,SUM(CX$3:CX159)=0,SUM($H160:CW160)=0),$B160,0)</f>
        <v>0</v>
      </c>
      <c r="CY160">
        <f ca="1">IF(AND($B160&gt;0,SUM(CY$3:CY159)=0,SUM($H160:CX160)=0),$B160,0)</f>
        <v>0</v>
      </c>
      <c r="CZ160">
        <f ca="1">IF(AND($B160&gt;0,SUM(CZ$3:CZ159)=0,SUM($H160:CY160)=0),$B160,0)</f>
        <v>0</v>
      </c>
      <c r="DA160">
        <f ca="1">IF(AND($B160&gt;0,SUM(DA$3:DA159)=0,SUM($H160:CZ160)=0),$B160,0)</f>
        <v>0</v>
      </c>
      <c r="DB160">
        <f ca="1">IF(AND($B160&gt;0,SUM(DB$3:DB159)=0,SUM($H160:DA160)=0),$B160,0)</f>
        <v>0</v>
      </c>
      <c r="DC160">
        <f ca="1">IF(AND($B160&gt;0,SUM(DC$3:DC159)=0,SUM($H160:DB160)=0),$B160,0)</f>
        <v>0</v>
      </c>
      <c r="DD160">
        <f ca="1">IF(AND($B160&gt;0,SUM(DD$3:DD159)=0,SUM($H160:DC160)=0),$B160,0)</f>
        <v>0</v>
      </c>
      <c r="DE160">
        <f ca="1">IF(AND($B160&gt;0,SUM(DE$3:DE159)=0,SUM($H160:DD160)=0),$B160,0)</f>
        <v>0</v>
      </c>
      <c r="DF160">
        <f ca="1">IF(AND($B160&gt;0,SUM(DF$3:DF159)=0,SUM($H160:DE160)=0),$B160,0)</f>
        <v>0</v>
      </c>
      <c r="DG160">
        <f ca="1">IF(AND($B160&gt;0,SUM(DG$3:DG159)=0,SUM($H160:DF160)=0),$B160,0)</f>
        <v>0</v>
      </c>
      <c r="DH160">
        <f ca="1">IF(AND($B160&gt;0,SUM(DH$3:DH159)=0,SUM($H160:DG160)=0),$B160,0)</f>
        <v>0</v>
      </c>
      <c r="DI160">
        <f ca="1">IF(AND($B160&gt;0,SUM(DI$3:DI159)=0,SUM($H160:DH160)=0),$B160,0)</f>
        <v>0</v>
      </c>
      <c r="DJ160">
        <f ca="1">IF(AND($B160&gt;0,SUM(DJ$3:DJ159)=0,SUM($H160:DI160)=0),$B160,0)</f>
        <v>0</v>
      </c>
      <c r="DK160">
        <f ca="1">IF(AND($B160&gt;0,SUM(DK$3:DK159)=0,SUM($H160:DJ160)=0),$B160,0)</f>
        <v>0</v>
      </c>
      <c r="DL160">
        <f ca="1">IF(AND($B160&gt;0,SUM(DL$3:DL159)=0,SUM($H160:DK160)=0),$B160,0)</f>
        <v>0</v>
      </c>
      <c r="DM160">
        <f ca="1">IF(AND($B160&gt;0,SUM(DM$3:DM159)=0,SUM($H160:DL160)=0),$B160,0)</f>
        <v>0</v>
      </c>
      <c r="DN160">
        <f ca="1">IF(AND($B160&gt;0,SUM(DN$3:DN159)=0,SUM($H160:DM160)=0),$B160,0)</f>
        <v>0</v>
      </c>
      <c r="DO160">
        <f ca="1">IF(AND($B160&gt;0,SUM(DO$3:DO159)=0,SUM($H160:DN160)=0),$B160,0)</f>
        <v>0</v>
      </c>
      <c r="DP160">
        <f ca="1">IF(AND($B160&gt;0,SUM(DP$3:DP159)=0,SUM($H160:DO160)=0),$B160,0)</f>
        <v>0</v>
      </c>
      <c r="DQ160">
        <f ca="1">IF(AND($B160&gt;0,SUM(DQ$3:DQ159)=0,SUM($H160:DP160)=0),$B160,0)</f>
        <v>0</v>
      </c>
      <c r="DR160">
        <f ca="1">IF(AND($B160&gt;0,SUM(DR$3:DR159)=0,SUM($H160:DQ160)=0),$B160,0)</f>
        <v>0</v>
      </c>
      <c r="DS160">
        <f ca="1">IF(AND($B160&gt;0,SUM(DS$3:DS159)=0,SUM($H160:DR160)=0),$B160,0)</f>
        <v>0</v>
      </c>
      <c r="DT160">
        <f ca="1">IF(AND($B160&gt;0,SUM(DT$3:DT159)=0,SUM($H160:DS160)=0),$B160,0)</f>
        <v>0</v>
      </c>
      <c r="DU160">
        <f ca="1">IF(AND($B160&gt;0,SUM(DU$3:DU159)=0,SUM($H160:DT160)=0),$B160,0)</f>
        <v>0</v>
      </c>
      <c r="DV160">
        <f ca="1">IF(AND($B160&gt;0,SUM(DV$3:DV159)=0,SUM($H160:DU160)=0),$B160,0)</f>
        <v>0</v>
      </c>
      <c r="DW160">
        <f ca="1">IF(AND($B160&gt;0,SUM(DW$3:DW159)=0,SUM($H160:DV160)=0),$B160,0)</f>
        <v>0</v>
      </c>
      <c r="DX160">
        <f ca="1">IF(AND($B160&gt;0,SUM(DX$3:DX159)=0,SUM($H160:DW160)=0),$B160,0)</f>
        <v>0</v>
      </c>
      <c r="DY160">
        <f ca="1">IF(AND($B160&gt;0,SUM(DY$3:DY159)=0,SUM($H160:DX160)=0),$B160,0)</f>
        <v>0</v>
      </c>
      <c r="DZ160">
        <f ca="1">IF(AND($B160&gt;0,SUM(DZ$3:DZ159)=0,SUM($H160:DY160)=0),$B160,0)</f>
        <v>0</v>
      </c>
      <c r="EA160">
        <f ca="1">IF(AND($B160&gt;0,SUM(EA$3:EA159)=0,SUM($H160:DZ160)=0),$B160,0)</f>
        <v>0</v>
      </c>
      <c r="EB160">
        <f ca="1">IF(AND($B160&gt;0,SUM(EB$3:EB159)=0,SUM($H160:EA160)=0),$B160,0)</f>
        <v>0</v>
      </c>
      <c r="EC160">
        <f ca="1">IF(AND($B160&gt;0,SUM(EC$3:EC159)=0,SUM($H160:EB160)=0),$B160,0)</f>
        <v>0</v>
      </c>
      <c r="ED160">
        <f ca="1">IF(AND($B160&gt;0,SUM(ED$3:ED159)=0,SUM($H160:EC160)=0),$B160,0)</f>
        <v>0</v>
      </c>
      <c r="EE160">
        <f ca="1">IF(AND($B160&gt;0,SUM(EE$3:EE159)=0,SUM($H160:ED160)=0),$B160,0)</f>
        <v>0</v>
      </c>
      <c r="EF160">
        <f ca="1">IF(AND($B160&gt;0,SUM(EF$3:EF159)=0,SUM($H160:EE160)=0),$B160,0)</f>
        <v>0</v>
      </c>
      <c r="EG160">
        <f ca="1">IF(AND($B160&gt;0,SUM(EG$3:EG159)=0,SUM($H160:EF160)=0),$B160,0)</f>
        <v>0</v>
      </c>
      <c r="EH160">
        <f ca="1">IF(AND($B160&gt;0,SUM(EH$3:EH159)=0,SUM($H160:EG160)=0),$B160,0)</f>
        <v>0</v>
      </c>
      <c r="EI160">
        <f ca="1">IF(AND($B160&gt;0,SUM(EI$3:EI159)=0,SUM($H160:EH160)=0),$B160,0)</f>
        <v>0</v>
      </c>
      <c r="EJ160">
        <f ca="1">IF(AND($B160&gt;0,SUM(EJ$3:EJ159)=0,SUM($H160:EI160)=0),$B160,0)</f>
        <v>0</v>
      </c>
      <c r="EK160">
        <f ca="1">IF(AND($B160&gt;0,SUM(EK$3:EK159)=0,SUM($H160:EJ160)=0),$B160,0)</f>
        <v>0</v>
      </c>
      <c r="EL160">
        <f ca="1">IF(AND($B160&gt;0,SUM(EL$3:EL159)=0,SUM($H160:EK160)=0),$B160,0)</f>
        <v>0</v>
      </c>
      <c r="EM160">
        <f ca="1">IF(AND($B160&gt;0,SUM(EM$3:EM159)=0,SUM($H160:EL160)=0),$B160,0)</f>
        <v>0</v>
      </c>
      <c r="EN160">
        <f ca="1">IF(AND($B160&gt;0,SUM(EN$3:EN159)=0,SUM($H160:EM160)=0),$B160,0)</f>
        <v>0</v>
      </c>
      <c r="EO160">
        <f ca="1">IF(AND($B160&gt;0,SUM(EO$3:EO159)=0,SUM($H160:EN160)=0),$B160,0)</f>
        <v>0</v>
      </c>
      <c r="EP160">
        <f ca="1">IF(AND($B160&gt;0,SUM(EP$3:EP159)=0,SUM($H160:EO160)=0),$B160,0)</f>
        <v>0</v>
      </c>
      <c r="EQ160">
        <f ca="1">IF(AND($B160&gt;0,SUM(EQ$3:EQ159)=0,SUM($H160:EP160)=0),$B160,0)</f>
        <v>0</v>
      </c>
      <c r="ER160">
        <f ca="1">IF(AND($B160&gt;0,SUM(ER$3:ER159)=0,SUM($H160:EQ160)=0),$B160,0)</f>
        <v>0</v>
      </c>
      <c r="ES160">
        <f ca="1">IF(AND($B160&gt;0,SUM(ES$3:ES159)=0,SUM($H160:ER160)=0),$B160,0)</f>
        <v>0</v>
      </c>
      <c r="ET160">
        <f ca="1">IF(AND($B160&gt;0,SUM(ET$3:ET159)=0,SUM($H160:ES160)=0),$B160,0)</f>
        <v>0</v>
      </c>
      <c r="EU160">
        <f ca="1">IF(AND($B160&gt;0,SUM(EU$3:EU159)=0,SUM($H160:ET160)=0),$B160,0)</f>
        <v>0</v>
      </c>
      <c r="EV160">
        <f ca="1">IF(AND($B160&gt;0,SUM(EV$3:EV159)=0,SUM($H160:EU160)=0),$B160,0)</f>
        <v>0</v>
      </c>
      <c r="EW160">
        <f ca="1">IF(AND($B160&gt;0,SUM(EW$3:EW159)=0,SUM($H160:EV160)=0),$B160,0)</f>
        <v>0</v>
      </c>
      <c r="EX160">
        <f ca="1">IF(AND($B160&gt;0,SUM(EX$3:EX159)=0,SUM($H160:EW160)=0),$B160,0)</f>
        <v>0</v>
      </c>
      <c r="EY160">
        <f ca="1">IF(AND($B160&gt;0,SUM(EY$3:EY159)=0,SUM($H160:EX160)=0),$B160,0)</f>
        <v>0</v>
      </c>
      <c r="EZ160">
        <f ca="1">IF(AND($B160&gt;0,SUM(EZ$3:EZ159)=0,SUM($H160:EY160)=0),$B160,0)</f>
        <v>0</v>
      </c>
      <c r="FA160">
        <f ca="1">IF(AND($B160&gt;0,SUM(FA$3:FA159)=0,SUM($H160:EZ160)=0),$B160,0)</f>
        <v>0</v>
      </c>
      <c r="FB160">
        <f ca="1">IF(AND($B160&gt;0,SUM(FB$3:FB159)=0,SUM($H160:FA160)=0),$B160,0)</f>
        <v>0</v>
      </c>
      <c r="FC160">
        <f ca="1">IF(AND($B160&gt;0,SUM(FC$3:FC159)=0,SUM($H160:FB160)=0),$B160,0)</f>
        <v>0</v>
      </c>
      <c r="FD160">
        <f ca="1">IF(AND($B160&gt;0,SUM(FD$3:FD159)=0,SUM($H160:FC160)=0),$B160,0)</f>
        <v>0</v>
      </c>
      <c r="FE160">
        <f ca="1">IF(AND($B160&gt;0,SUM(FE$3:FE159)=0,SUM($H160:FD160)=0),$B160,0)</f>
        <v>0</v>
      </c>
      <c r="FF160">
        <f ca="1">IF(AND($B160&gt;0,SUM(FF$3:FF159)=0,SUM($H160:FE160)=0),$B160,0)</f>
        <v>0</v>
      </c>
      <c r="FG160">
        <f ca="1">IF(AND($B160&gt;0,SUM(FG$3:FG159)=0,SUM($H160:FF160)=0),$B160,0)</f>
        <v>0</v>
      </c>
      <c r="FH160">
        <f ca="1">IF(AND($B160&gt;0,SUM(FH$3:FH159)=0,SUM($H160:FG160)=0),$B160,0)</f>
        <v>0</v>
      </c>
      <c r="FI160">
        <f ca="1">IF(AND($B160&gt;0,SUM(FI$3:FI159)=0,SUM($H160:FH160)=0),$B160,0)</f>
        <v>0</v>
      </c>
      <c r="FJ160">
        <f ca="1">IF(AND($B160&gt;0,SUM(FJ$3:FJ159)=0,SUM($H160:FI160)=0),$B160,0)</f>
        <v>0</v>
      </c>
      <c r="FK160">
        <f ca="1">IF(AND($B160&gt;0,SUM(FK$3:FK159)=0,SUM($H160:FJ160)=0),$B160,0)</f>
        <v>0</v>
      </c>
      <c r="FL160">
        <f ca="1">IF(AND($B160&gt;0,SUM(FL$3:FL159)=0,SUM($H160:FK160)=0),$B160,0)</f>
        <v>0</v>
      </c>
      <c r="FM160">
        <f ca="1">IF(AND($B160&gt;0,SUM(FM$3:FM159)=0,SUM($H160:FL160)=0),$B160,0)</f>
        <v>0</v>
      </c>
      <c r="FN160">
        <f ca="1">IF(AND($B160&gt;0,SUM(FN$3:FN159)=0,SUM($H160:FM160)=0),$B160,0)</f>
        <v>0</v>
      </c>
      <c r="FS160" s="67" t="str">
        <f ca="1">Valintaohjelma!$C36</f>
        <v>Ulkoilman lämmitys/jäähdytyspatteri maalämpöpumpun yhteyteen (SDHW)</v>
      </c>
      <c r="FT160" s="67" t="str">
        <f ca="1">Valintaohjelma!$F36</f>
        <v/>
      </c>
      <c r="FU160" s="342" t="s">
        <v>372</v>
      </c>
      <c r="FV160" s="67" t="str">
        <f>Valintaohjelma!$I36</f>
        <v>-</v>
      </c>
      <c r="FY160" s="67" t="str">
        <f ca="1">Valintaohjelma!$C36</f>
        <v>Ulkoilman lämmitys/jäähdytyspatteri maalämpöpumpun yhteyteen (SDHW)</v>
      </c>
      <c r="FZ160" s="67" t="str">
        <f ca="1">Valintaohjelma!$F36</f>
        <v/>
      </c>
      <c r="GA160" s="67" t="s">
        <v>644</v>
      </c>
      <c r="GB160" s="67" t="str">
        <f>Valintaohjelma!$I36</f>
        <v>-</v>
      </c>
      <c r="GE160" s="67" t="str">
        <f ca="1">Valintaohjelma!$C36</f>
        <v>Ulkoilman lämmitys/jäähdytyspatteri maalämpöpumpun yhteyteen (SDHW)</v>
      </c>
      <c r="GF160" s="67" t="str">
        <f ca="1">Valintaohjelma!$F36</f>
        <v/>
      </c>
      <c r="GG160" s="67" t="s">
        <v>891</v>
      </c>
      <c r="GH160" s="67" t="str">
        <f>Valintaohjelma!$I36</f>
        <v>-</v>
      </c>
    </row>
    <row r="161" spans="1:190" ht="15.75" thickBot="1" x14ac:dyDescent="0.3">
      <c r="A161">
        <v>161</v>
      </c>
      <c r="B161">
        <f>IF(AND(Valintaohjelma!D37&lt;&gt;"-",Valintaohjelma!D37&lt;&gt;""),A161,0)</f>
        <v>0</v>
      </c>
      <c r="C161" s="240" t="str">
        <f t="shared" ca="1" si="22"/>
        <v>0</v>
      </c>
      <c r="D161" s="240" t="str">
        <f t="shared" ca="1" si="23"/>
        <v/>
      </c>
      <c r="E161" s="240" t="str">
        <f t="shared" ca="1" si="24"/>
        <v/>
      </c>
      <c r="F161" s="240" t="str">
        <f t="shared" ca="1" si="25"/>
        <v>-</v>
      </c>
      <c r="G161" s="47">
        <f ca="1">INDEX($I$2:$FN$2,ROWS(G$2:G161))</f>
        <v>0</v>
      </c>
      <c r="H161">
        <v>0</v>
      </c>
      <c r="I161">
        <f ca="1">IF(AND($B161&gt;0,SUM(I$3:I160)=0,SUM($H161:H161)=0),$B161,0)</f>
        <v>0</v>
      </c>
      <c r="J161">
        <f ca="1">IF(AND($B161&gt;0,SUM(J$3:J160)=0,SUM($H161:I161)=0),$B161,0)</f>
        <v>0</v>
      </c>
      <c r="K161">
        <f ca="1">IF(AND($B161&gt;0,SUM(K$3:K160)=0,SUM($H161:J161)=0),$B161,0)</f>
        <v>0</v>
      </c>
      <c r="L161">
        <f ca="1">IF(AND($B161&gt;0,SUM(L$3:L160)=0,SUM($H161:K161)=0),$B161,0)</f>
        <v>0</v>
      </c>
      <c r="M161">
        <f ca="1">IF(AND($B161&gt;0,SUM(M$3:M160)=0,SUM($H161:L161)=0),$B161,0)</f>
        <v>0</v>
      </c>
      <c r="N161">
        <f ca="1">IF(AND($B161&gt;0,SUM(N$3:N160)=0,SUM($H161:M161)=0),$B161,0)</f>
        <v>0</v>
      </c>
      <c r="O161">
        <f ca="1">IF(AND($B161&gt;0,SUM(O$3:O160)=0,SUM($H161:N161)=0),$B161,0)</f>
        <v>0</v>
      </c>
      <c r="P161">
        <f ca="1">IF(AND($B161&gt;0,SUM(P$3:P160)=0,SUM($H161:O161)=0),$B161,0)</f>
        <v>0</v>
      </c>
      <c r="Q161">
        <f ca="1">IF(AND($B161&gt;0,SUM(Q$3:Q160)=0,SUM($H161:P161)=0),$B161,0)</f>
        <v>0</v>
      </c>
      <c r="R161">
        <f ca="1">IF(AND($B161&gt;0,SUM(R$3:R160)=0,SUM($H161:Q161)=0),$B161,0)</f>
        <v>0</v>
      </c>
      <c r="S161">
        <f ca="1">IF(AND($B161&gt;0,SUM(S$3:S160)=0,SUM($H161:R161)=0),$B161,0)</f>
        <v>0</v>
      </c>
      <c r="T161">
        <f ca="1">IF(AND($B161&gt;0,SUM(T$3:T160)=0,SUM($H161:S161)=0),$B161,0)</f>
        <v>0</v>
      </c>
      <c r="U161">
        <f ca="1">IF(AND($B161&gt;0,SUM(U$3:U160)=0,SUM($H161:T161)=0),$B161,0)</f>
        <v>0</v>
      </c>
      <c r="V161">
        <f ca="1">IF(AND($B161&gt;0,SUM(V$3:V160)=0,SUM($H161:U161)=0),$B161,0)</f>
        <v>0</v>
      </c>
      <c r="W161">
        <f ca="1">IF(AND($B161&gt;0,SUM(W$3:W160)=0,SUM($H161:V161)=0),$B161,0)</f>
        <v>0</v>
      </c>
      <c r="X161">
        <f ca="1">IF(AND($B161&gt;0,SUM(X$3:X160)=0,SUM($H161:W161)=0),$B161,0)</f>
        <v>0</v>
      </c>
      <c r="Y161">
        <f ca="1">IF(AND($B161&gt;0,SUM(Y$3:Y160)=0,SUM($H161:X161)=0),$B161,0)</f>
        <v>0</v>
      </c>
      <c r="Z161">
        <f ca="1">IF(AND($B161&gt;0,SUM(Z$3:Z160)=0,SUM($H161:Y161)=0),$B161,0)</f>
        <v>0</v>
      </c>
      <c r="AA161">
        <f ca="1">IF(AND($B161&gt;0,SUM(AA$3:AA160)=0,SUM($H161:Z161)=0),$B161,0)</f>
        <v>0</v>
      </c>
      <c r="AB161">
        <f ca="1">IF(AND($B161&gt;0,SUM(AB$3:AB160)=0,SUM($H161:AA161)=0),$B161,0)</f>
        <v>0</v>
      </c>
      <c r="AC161">
        <f ca="1">IF(AND($B161&gt;0,SUM(AC$3:AC160)=0,SUM($H161:AB161)=0),$B161,0)</f>
        <v>0</v>
      </c>
      <c r="AD161">
        <f ca="1">IF(AND($B161&gt;0,SUM(AD$3:AD160)=0,SUM($H161:AC161)=0),$B161,0)</f>
        <v>0</v>
      </c>
      <c r="AE161">
        <f ca="1">IF(AND($B161&gt;0,SUM(AE$3:AE160)=0,SUM($H161:AD161)=0),$B161,0)</f>
        <v>0</v>
      </c>
      <c r="AF161">
        <f ca="1">IF(AND($B161&gt;0,SUM(AF$3:AF160)=0,SUM($H161:AE161)=0),$B161,0)</f>
        <v>0</v>
      </c>
      <c r="AG161">
        <f ca="1">IF(AND($B161&gt;0,SUM(AG$3:AG160)=0,SUM($H161:AF161)=0),$B161,0)</f>
        <v>0</v>
      </c>
      <c r="AH161">
        <f ca="1">IF(AND($B161&gt;0,SUM(AH$3:AH160)=0,SUM($H161:AG161)=0),$B161,0)</f>
        <v>0</v>
      </c>
      <c r="AI161">
        <f ca="1">IF(AND($B161&gt;0,SUM(AI$3:AI160)=0,SUM($H161:AH161)=0),$B161,0)</f>
        <v>0</v>
      </c>
      <c r="AJ161">
        <f ca="1">IF(AND($B161&gt;0,SUM(AJ$3:AJ160)=0,SUM($H161:AI161)=0),$B161,0)</f>
        <v>0</v>
      </c>
      <c r="AK161">
        <f ca="1">IF(AND($B161&gt;0,SUM(AK$3:AK160)=0,SUM($H161:AJ161)=0),$B161,0)</f>
        <v>0</v>
      </c>
      <c r="AL161">
        <f ca="1">IF(AND($B161&gt;0,SUM(AL$3:AL160)=0,SUM($H161:AK161)=0),$B161,0)</f>
        <v>0</v>
      </c>
      <c r="AM161">
        <f ca="1">IF(AND($B161&gt;0,SUM(AM$3:AM160)=0,SUM($H161:AL161)=0),$B161,0)</f>
        <v>0</v>
      </c>
      <c r="AN161">
        <f ca="1">IF(AND($B161&gt;0,SUM(AN$3:AN160)=0,SUM($H161:AM161)=0),$B161,0)</f>
        <v>0</v>
      </c>
      <c r="AO161">
        <f ca="1">IF(AND($B161&gt;0,SUM(AO$3:AO160)=0,SUM($H161:AN161)=0),$B161,0)</f>
        <v>0</v>
      </c>
      <c r="AP161">
        <f ca="1">IF(AND($B161&gt;0,SUM(AP$3:AP160)=0,SUM($H161:AO161)=0),$B161,0)</f>
        <v>0</v>
      </c>
      <c r="AQ161">
        <f ca="1">IF(AND($B161&gt;0,SUM(AQ$3:AQ160)=0,SUM($H161:AP161)=0),$B161,0)</f>
        <v>0</v>
      </c>
      <c r="AR161">
        <f ca="1">IF(AND($B161&gt;0,SUM(AR$3:AR160)=0,SUM($H161:AQ161)=0),$B161,0)</f>
        <v>0</v>
      </c>
      <c r="AS161">
        <f ca="1">IF(AND($B161&gt;0,SUM(AS$3:AS160)=0,SUM($H161:AR161)=0),$B161,0)</f>
        <v>0</v>
      </c>
      <c r="AT161">
        <f ca="1">IF(AND($B161&gt;0,SUM(AT$3:AT160)=0,SUM($H161:AS161)=0),$B161,0)</f>
        <v>0</v>
      </c>
      <c r="AU161">
        <f ca="1">IF(AND($B161&gt;0,SUM(AU$3:AU160)=0,SUM($H161:AT161)=0),$B161,0)</f>
        <v>0</v>
      </c>
      <c r="AV161">
        <f ca="1">IF(AND($B161&gt;0,SUM(AV$3:AV160)=0,SUM($H161:AU161)=0),$B161,0)</f>
        <v>0</v>
      </c>
      <c r="AW161">
        <f ca="1">IF(AND($B161&gt;0,SUM(AW$3:AW160)=0,SUM($H161:AV161)=0),$B161,0)</f>
        <v>0</v>
      </c>
      <c r="AX161">
        <f ca="1">IF(AND($B161&gt;0,SUM(AX$3:AX160)=0,SUM($H161:AW161)=0),$B161,0)</f>
        <v>0</v>
      </c>
      <c r="AY161">
        <f ca="1">IF(AND($B161&gt;0,SUM(AY$3:AY160)=0,SUM($H161:AX161)=0),$B161,0)</f>
        <v>0</v>
      </c>
      <c r="AZ161">
        <f ca="1">IF(AND($B161&gt;0,SUM(AZ$3:AZ160)=0,SUM($H161:AY161)=0),$B161,0)</f>
        <v>0</v>
      </c>
      <c r="BA161">
        <f ca="1">IF(AND($B161&gt;0,SUM(BA$3:BA160)=0,SUM($H161:AZ161)=0),$B161,0)</f>
        <v>0</v>
      </c>
      <c r="BB161">
        <f ca="1">IF(AND($B161&gt;0,SUM(BB$3:BB160)=0,SUM($H161:BA161)=0),$B161,0)</f>
        <v>0</v>
      </c>
      <c r="BC161">
        <f ca="1">IF(AND($B161&gt;0,SUM(BC$3:BC160)=0,SUM($H161:BB161)=0),$B161,0)</f>
        <v>0</v>
      </c>
      <c r="BD161">
        <f ca="1">IF(AND($B161&gt;0,SUM(BD$3:BD160)=0,SUM($H161:BC161)=0),$B161,0)</f>
        <v>0</v>
      </c>
      <c r="BE161">
        <f ca="1">IF(AND($B161&gt;0,SUM(BE$3:BE160)=0,SUM($H161:BD161)=0),$B161,0)</f>
        <v>0</v>
      </c>
      <c r="BF161">
        <f ca="1">IF(AND($B161&gt;0,SUM(BF$3:BF160)=0,SUM($H161:BE161)=0),$B161,0)</f>
        <v>0</v>
      </c>
      <c r="BG161">
        <f ca="1">IF(AND($B161&gt;0,SUM(BG$3:BG160)=0,SUM($H161:BF161)=0),$B161,0)</f>
        <v>0</v>
      </c>
      <c r="BH161">
        <f ca="1">IF(AND($B161&gt;0,SUM(BH$3:BH160)=0,SUM($H161:BG161)=0),$B161,0)</f>
        <v>0</v>
      </c>
      <c r="BI161">
        <f ca="1">IF(AND($B161&gt;0,SUM(BI$3:BI160)=0,SUM($H161:BH161)=0),$B161,0)</f>
        <v>0</v>
      </c>
      <c r="BJ161">
        <f ca="1">IF(AND($B161&gt;0,SUM(BJ$3:BJ160)=0,SUM($H161:BI161)=0),$B161,0)</f>
        <v>0</v>
      </c>
      <c r="BK161">
        <f ca="1">IF(AND($B161&gt;0,SUM(BK$3:BK160)=0,SUM($H161:BJ161)=0),$B161,0)</f>
        <v>0</v>
      </c>
      <c r="BL161">
        <f ca="1">IF(AND($B161&gt;0,SUM(BL$3:BL160)=0,SUM($H161:BK161)=0),$B161,0)</f>
        <v>0</v>
      </c>
      <c r="BM161">
        <f ca="1">IF(AND($B161&gt;0,SUM(BM$3:BM160)=0,SUM($H161:BL161)=0),$B161,0)</f>
        <v>0</v>
      </c>
      <c r="BN161">
        <f ca="1">IF(AND($B161&gt;0,SUM(BN$3:BN160)=0,SUM($H161:BM161)=0),$B161,0)</f>
        <v>0</v>
      </c>
      <c r="BO161">
        <f ca="1">IF(AND($B161&gt;0,SUM(BO$3:BO160)=0,SUM($H161:BN161)=0),$B161,0)</f>
        <v>0</v>
      </c>
      <c r="BP161">
        <f ca="1">IF(AND($B161&gt;0,SUM(BP$3:BP160)=0,SUM($H161:BO161)=0),$B161,0)</f>
        <v>0</v>
      </c>
      <c r="BQ161">
        <f ca="1">IF(AND($B161&gt;0,SUM(BQ$3:BQ160)=0,SUM($H161:BP161)=0),$B161,0)</f>
        <v>0</v>
      </c>
      <c r="BR161">
        <f ca="1">IF(AND($B161&gt;0,SUM(BR$3:BR160)=0,SUM($H161:BQ161)=0),$B161,0)</f>
        <v>0</v>
      </c>
      <c r="BS161">
        <f ca="1">IF(AND($B161&gt;0,SUM(BS$3:BS160)=0,SUM($H161:BR161)=0),$B161,0)</f>
        <v>0</v>
      </c>
      <c r="BT161">
        <f ca="1">IF(AND($B161&gt;0,SUM(BT$3:BT160)=0,SUM($H161:BS161)=0),$B161,0)</f>
        <v>0</v>
      </c>
      <c r="BU161">
        <f ca="1">IF(AND($B161&gt;0,SUM(BU$3:BU160)=0,SUM($H161:BT161)=0),$B161,0)</f>
        <v>0</v>
      </c>
      <c r="BV161">
        <f ca="1">IF(AND($B161&gt;0,SUM(BV$3:BV160)=0,SUM($H161:BU161)=0),$B161,0)</f>
        <v>0</v>
      </c>
      <c r="BW161">
        <f ca="1">IF(AND($B161&gt;0,SUM(BW$3:BW160)=0,SUM($H161:BV161)=0),$B161,0)</f>
        <v>0</v>
      </c>
      <c r="BX161">
        <f ca="1">IF(AND($B161&gt;0,SUM(BX$3:BX160)=0,SUM($H161:BW161)=0),$B161,0)</f>
        <v>0</v>
      </c>
      <c r="BY161">
        <f ca="1">IF(AND($B161&gt;0,SUM(BY$3:BY160)=0,SUM($H161:BX161)=0),$B161,0)</f>
        <v>0</v>
      </c>
      <c r="BZ161">
        <f ca="1">IF(AND($B161&gt;0,SUM(BZ$3:BZ160)=0,SUM($H161:BY161)=0),$B161,0)</f>
        <v>0</v>
      </c>
      <c r="CA161">
        <f ca="1">IF(AND($B161&gt;0,SUM(CA$3:CA160)=0,SUM($H161:BZ161)=0),$B161,0)</f>
        <v>0</v>
      </c>
      <c r="CB161">
        <f ca="1">IF(AND($B161&gt;0,SUM(CB$3:CB160)=0,SUM($H161:CA161)=0),$B161,0)</f>
        <v>0</v>
      </c>
      <c r="CC161">
        <f ca="1">IF(AND($B161&gt;0,SUM(CC$3:CC160)=0,SUM($H161:CB161)=0),$B161,0)</f>
        <v>0</v>
      </c>
      <c r="CD161">
        <f ca="1">IF(AND($B161&gt;0,SUM(CD$3:CD160)=0,SUM($H161:CC161)=0),$B161,0)</f>
        <v>0</v>
      </c>
      <c r="CE161">
        <f ca="1">IF(AND($B161&gt;0,SUM(CE$3:CE160)=0,SUM($H161:CD161)=0),$B161,0)</f>
        <v>0</v>
      </c>
      <c r="CF161">
        <f ca="1">IF(AND($B161&gt;0,SUM(CF$3:CF160)=0,SUM($H161:CE161)=0),$B161,0)</f>
        <v>0</v>
      </c>
      <c r="CG161">
        <f ca="1">IF(AND($B161&gt;0,SUM(CG$3:CG160)=0,SUM($H161:CF161)=0),$B161,0)</f>
        <v>0</v>
      </c>
      <c r="CH161">
        <f ca="1">IF(AND($B161&gt;0,SUM(CH$3:CH160)=0,SUM($H161:CG161)=0),$B161,0)</f>
        <v>0</v>
      </c>
      <c r="CI161">
        <f ca="1">IF(AND($B161&gt;0,SUM(CI$3:CI160)=0,SUM($H161:CH161)=0),$B161,0)</f>
        <v>0</v>
      </c>
      <c r="CJ161">
        <f ca="1">IF(AND($B161&gt;0,SUM(CJ$3:CJ160)=0,SUM($H161:CI161)=0),$B161,0)</f>
        <v>0</v>
      </c>
      <c r="CK161">
        <f ca="1">IF(AND($B161&gt;0,SUM(CK$3:CK160)=0,SUM($H161:CJ161)=0),$B161,0)</f>
        <v>0</v>
      </c>
      <c r="CL161">
        <f ca="1">IF(AND($B161&gt;0,SUM(CL$3:CL160)=0,SUM($H161:CK161)=0),$B161,0)</f>
        <v>0</v>
      </c>
      <c r="CM161">
        <f ca="1">IF(AND($B161&gt;0,SUM(CM$3:CM160)=0,SUM($H161:CL161)=0),$B161,0)</f>
        <v>0</v>
      </c>
      <c r="CN161">
        <f ca="1">IF(AND($B161&gt;0,SUM(CN$3:CN160)=0,SUM($H161:CM161)=0),$B161,0)</f>
        <v>0</v>
      </c>
      <c r="CO161">
        <f ca="1">IF(AND($B161&gt;0,SUM(CO$3:CO160)=0,SUM($H161:CN161)=0),$B161,0)</f>
        <v>0</v>
      </c>
      <c r="CP161">
        <f ca="1">IF(AND($B161&gt;0,SUM(CP$3:CP160)=0,SUM($H161:CO161)=0),$B161,0)</f>
        <v>0</v>
      </c>
      <c r="CQ161">
        <f ca="1">IF(AND($B161&gt;0,SUM(CQ$3:CQ160)=0,SUM($H161:CP161)=0),$B161,0)</f>
        <v>0</v>
      </c>
      <c r="CR161">
        <f ca="1">IF(AND($B161&gt;0,SUM(CR$3:CR160)=0,SUM($H161:CQ161)=0),$B161,0)</f>
        <v>0</v>
      </c>
      <c r="CS161">
        <f ca="1">IF(AND($B161&gt;0,SUM(CS$3:CS160)=0,SUM($H161:CR161)=0),$B161,0)</f>
        <v>0</v>
      </c>
      <c r="CT161">
        <f ca="1">IF(AND($B161&gt;0,SUM(CT$3:CT160)=0,SUM($H161:CS161)=0),$B161,0)</f>
        <v>0</v>
      </c>
      <c r="CU161">
        <f ca="1">IF(AND($B161&gt;0,SUM(CU$3:CU160)=0,SUM($H161:CT161)=0),$B161,0)</f>
        <v>0</v>
      </c>
      <c r="CV161">
        <f ca="1">IF(AND($B161&gt;0,SUM(CV$3:CV160)=0,SUM($H161:CU161)=0),$B161,0)</f>
        <v>0</v>
      </c>
      <c r="CW161">
        <f ca="1">IF(AND($B161&gt;0,SUM(CW$3:CW160)=0,SUM($H161:CV161)=0),$B161,0)</f>
        <v>0</v>
      </c>
      <c r="CX161">
        <f ca="1">IF(AND($B161&gt;0,SUM(CX$3:CX160)=0,SUM($H161:CW161)=0),$B161,0)</f>
        <v>0</v>
      </c>
      <c r="CY161">
        <f ca="1">IF(AND($B161&gt;0,SUM(CY$3:CY160)=0,SUM($H161:CX161)=0),$B161,0)</f>
        <v>0</v>
      </c>
      <c r="CZ161">
        <f ca="1">IF(AND($B161&gt;0,SUM(CZ$3:CZ160)=0,SUM($H161:CY161)=0),$B161,0)</f>
        <v>0</v>
      </c>
      <c r="DA161">
        <f ca="1">IF(AND($B161&gt;0,SUM(DA$3:DA160)=0,SUM($H161:CZ161)=0),$B161,0)</f>
        <v>0</v>
      </c>
      <c r="DB161">
        <f ca="1">IF(AND($B161&gt;0,SUM(DB$3:DB160)=0,SUM($H161:DA161)=0),$B161,0)</f>
        <v>0</v>
      </c>
      <c r="DC161">
        <f ca="1">IF(AND($B161&gt;0,SUM(DC$3:DC160)=0,SUM($H161:DB161)=0),$B161,0)</f>
        <v>0</v>
      </c>
      <c r="DD161">
        <f ca="1">IF(AND($B161&gt;0,SUM(DD$3:DD160)=0,SUM($H161:DC161)=0),$B161,0)</f>
        <v>0</v>
      </c>
      <c r="DE161">
        <f ca="1">IF(AND($B161&gt;0,SUM(DE$3:DE160)=0,SUM($H161:DD161)=0),$B161,0)</f>
        <v>0</v>
      </c>
      <c r="DF161">
        <f ca="1">IF(AND($B161&gt;0,SUM(DF$3:DF160)=0,SUM($H161:DE161)=0),$B161,0)</f>
        <v>0</v>
      </c>
      <c r="DG161">
        <f ca="1">IF(AND($B161&gt;0,SUM(DG$3:DG160)=0,SUM($H161:DF161)=0),$B161,0)</f>
        <v>0</v>
      </c>
      <c r="DH161">
        <f ca="1">IF(AND($B161&gt;0,SUM(DH$3:DH160)=0,SUM($H161:DG161)=0),$B161,0)</f>
        <v>0</v>
      </c>
      <c r="DI161">
        <f ca="1">IF(AND($B161&gt;0,SUM(DI$3:DI160)=0,SUM($H161:DH161)=0),$B161,0)</f>
        <v>0</v>
      </c>
      <c r="DJ161">
        <f ca="1">IF(AND($B161&gt;0,SUM(DJ$3:DJ160)=0,SUM($H161:DI161)=0),$B161,0)</f>
        <v>0</v>
      </c>
      <c r="DK161">
        <f ca="1">IF(AND($B161&gt;0,SUM(DK$3:DK160)=0,SUM($H161:DJ161)=0),$B161,0)</f>
        <v>0</v>
      </c>
      <c r="DL161">
        <f ca="1">IF(AND($B161&gt;0,SUM(DL$3:DL160)=0,SUM($H161:DK161)=0),$B161,0)</f>
        <v>0</v>
      </c>
      <c r="DM161">
        <f ca="1">IF(AND($B161&gt;0,SUM(DM$3:DM160)=0,SUM($H161:DL161)=0),$B161,0)</f>
        <v>0</v>
      </c>
      <c r="DN161">
        <f ca="1">IF(AND($B161&gt;0,SUM(DN$3:DN160)=0,SUM($H161:DM161)=0),$B161,0)</f>
        <v>0</v>
      </c>
      <c r="DO161">
        <f ca="1">IF(AND($B161&gt;0,SUM(DO$3:DO160)=0,SUM($H161:DN161)=0),$B161,0)</f>
        <v>0</v>
      </c>
      <c r="DP161">
        <f ca="1">IF(AND($B161&gt;0,SUM(DP$3:DP160)=0,SUM($H161:DO161)=0),$B161,0)</f>
        <v>0</v>
      </c>
      <c r="DQ161">
        <f ca="1">IF(AND($B161&gt;0,SUM(DQ$3:DQ160)=0,SUM($H161:DP161)=0),$B161,0)</f>
        <v>0</v>
      </c>
      <c r="DR161">
        <f ca="1">IF(AND($B161&gt;0,SUM(DR$3:DR160)=0,SUM($H161:DQ161)=0),$B161,0)</f>
        <v>0</v>
      </c>
      <c r="DS161">
        <f ca="1">IF(AND($B161&gt;0,SUM(DS$3:DS160)=0,SUM($H161:DR161)=0),$B161,0)</f>
        <v>0</v>
      </c>
      <c r="DT161">
        <f ca="1">IF(AND($B161&gt;0,SUM(DT$3:DT160)=0,SUM($H161:DS161)=0),$B161,0)</f>
        <v>0</v>
      </c>
      <c r="DU161">
        <f ca="1">IF(AND($B161&gt;0,SUM(DU$3:DU160)=0,SUM($H161:DT161)=0),$B161,0)</f>
        <v>0</v>
      </c>
      <c r="DV161">
        <f ca="1">IF(AND($B161&gt;0,SUM(DV$3:DV160)=0,SUM($H161:DU161)=0),$B161,0)</f>
        <v>0</v>
      </c>
      <c r="DW161">
        <f ca="1">IF(AND($B161&gt;0,SUM(DW$3:DW160)=0,SUM($H161:DV161)=0),$B161,0)</f>
        <v>0</v>
      </c>
      <c r="DX161">
        <f ca="1">IF(AND($B161&gt;0,SUM(DX$3:DX160)=0,SUM($H161:DW161)=0),$B161,0)</f>
        <v>0</v>
      </c>
      <c r="DY161">
        <f ca="1">IF(AND($B161&gt;0,SUM(DY$3:DY160)=0,SUM($H161:DX161)=0),$B161,0)</f>
        <v>0</v>
      </c>
      <c r="DZ161">
        <f ca="1">IF(AND($B161&gt;0,SUM(DZ$3:DZ160)=0,SUM($H161:DY161)=0),$B161,0)</f>
        <v>0</v>
      </c>
      <c r="EA161">
        <f ca="1">IF(AND($B161&gt;0,SUM(EA$3:EA160)=0,SUM($H161:DZ161)=0),$B161,0)</f>
        <v>0</v>
      </c>
      <c r="EB161">
        <f ca="1">IF(AND($B161&gt;0,SUM(EB$3:EB160)=0,SUM($H161:EA161)=0),$B161,0)</f>
        <v>0</v>
      </c>
      <c r="EC161">
        <f ca="1">IF(AND($B161&gt;0,SUM(EC$3:EC160)=0,SUM($H161:EB161)=0),$B161,0)</f>
        <v>0</v>
      </c>
      <c r="ED161">
        <f ca="1">IF(AND($B161&gt;0,SUM(ED$3:ED160)=0,SUM($H161:EC161)=0),$B161,0)</f>
        <v>0</v>
      </c>
      <c r="EE161">
        <f ca="1">IF(AND($B161&gt;0,SUM(EE$3:EE160)=0,SUM($H161:ED161)=0),$B161,0)</f>
        <v>0</v>
      </c>
      <c r="EF161">
        <f ca="1">IF(AND($B161&gt;0,SUM(EF$3:EF160)=0,SUM($H161:EE161)=0),$B161,0)</f>
        <v>0</v>
      </c>
      <c r="EG161">
        <f ca="1">IF(AND($B161&gt;0,SUM(EG$3:EG160)=0,SUM($H161:EF161)=0),$B161,0)</f>
        <v>0</v>
      </c>
      <c r="EH161">
        <f ca="1">IF(AND($B161&gt;0,SUM(EH$3:EH160)=0,SUM($H161:EG161)=0),$B161,0)</f>
        <v>0</v>
      </c>
      <c r="EI161">
        <f ca="1">IF(AND($B161&gt;0,SUM(EI$3:EI160)=0,SUM($H161:EH161)=0),$B161,0)</f>
        <v>0</v>
      </c>
      <c r="EJ161">
        <f ca="1">IF(AND($B161&gt;0,SUM(EJ$3:EJ160)=0,SUM($H161:EI161)=0),$B161,0)</f>
        <v>0</v>
      </c>
      <c r="EK161">
        <f ca="1">IF(AND($B161&gt;0,SUM(EK$3:EK160)=0,SUM($H161:EJ161)=0),$B161,0)</f>
        <v>0</v>
      </c>
      <c r="EL161">
        <f ca="1">IF(AND($B161&gt;0,SUM(EL$3:EL160)=0,SUM($H161:EK161)=0),$B161,0)</f>
        <v>0</v>
      </c>
      <c r="EM161">
        <f ca="1">IF(AND($B161&gt;0,SUM(EM$3:EM160)=0,SUM($H161:EL161)=0),$B161,0)</f>
        <v>0</v>
      </c>
      <c r="EN161">
        <f ca="1">IF(AND($B161&gt;0,SUM(EN$3:EN160)=0,SUM($H161:EM161)=0),$B161,0)</f>
        <v>0</v>
      </c>
      <c r="EO161">
        <f ca="1">IF(AND($B161&gt;0,SUM(EO$3:EO160)=0,SUM($H161:EN161)=0),$B161,0)</f>
        <v>0</v>
      </c>
      <c r="EP161">
        <f ca="1">IF(AND($B161&gt;0,SUM(EP$3:EP160)=0,SUM($H161:EO161)=0),$B161,0)</f>
        <v>0</v>
      </c>
      <c r="EQ161">
        <f ca="1">IF(AND($B161&gt;0,SUM(EQ$3:EQ160)=0,SUM($H161:EP161)=0),$B161,0)</f>
        <v>0</v>
      </c>
      <c r="ER161">
        <f ca="1">IF(AND($B161&gt;0,SUM(ER$3:ER160)=0,SUM($H161:EQ161)=0),$B161,0)</f>
        <v>0</v>
      </c>
      <c r="ES161">
        <f ca="1">IF(AND($B161&gt;0,SUM(ES$3:ES160)=0,SUM($H161:ER161)=0),$B161,0)</f>
        <v>0</v>
      </c>
      <c r="ET161">
        <f ca="1">IF(AND($B161&gt;0,SUM(ET$3:ET160)=0,SUM($H161:ES161)=0),$B161,0)</f>
        <v>0</v>
      </c>
      <c r="EU161">
        <f ca="1">IF(AND($B161&gt;0,SUM(EU$3:EU160)=0,SUM($H161:ET161)=0),$B161,0)</f>
        <v>0</v>
      </c>
      <c r="EV161">
        <f ca="1">IF(AND($B161&gt;0,SUM(EV$3:EV160)=0,SUM($H161:EU161)=0),$B161,0)</f>
        <v>0</v>
      </c>
      <c r="EW161">
        <f ca="1">IF(AND($B161&gt;0,SUM(EW$3:EW160)=0,SUM($H161:EV161)=0),$B161,0)</f>
        <v>0</v>
      </c>
      <c r="EX161">
        <f ca="1">IF(AND($B161&gt;0,SUM(EX$3:EX160)=0,SUM($H161:EW161)=0),$B161,0)</f>
        <v>0</v>
      </c>
      <c r="EY161">
        <f ca="1">IF(AND($B161&gt;0,SUM(EY$3:EY160)=0,SUM($H161:EX161)=0),$B161,0)</f>
        <v>0</v>
      </c>
      <c r="EZ161">
        <f ca="1">IF(AND($B161&gt;0,SUM(EZ$3:EZ160)=0,SUM($H161:EY161)=0),$B161,0)</f>
        <v>0</v>
      </c>
      <c r="FA161">
        <f ca="1">IF(AND($B161&gt;0,SUM(FA$3:FA160)=0,SUM($H161:EZ161)=0),$B161,0)</f>
        <v>0</v>
      </c>
      <c r="FB161">
        <f ca="1">IF(AND($B161&gt;0,SUM(FB$3:FB160)=0,SUM($H161:FA161)=0),$B161,0)</f>
        <v>0</v>
      </c>
      <c r="FC161">
        <f ca="1">IF(AND($B161&gt;0,SUM(FC$3:FC160)=0,SUM($H161:FB161)=0),$B161,0)</f>
        <v>0</v>
      </c>
      <c r="FD161">
        <f ca="1">IF(AND($B161&gt;0,SUM(FD$3:FD160)=0,SUM($H161:FC161)=0),$B161,0)</f>
        <v>0</v>
      </c>
      <c r="FE161">
        <f ca="1">IF(AND($B161&gt;0,SUM(FE$3:FE160)=0,SUM($H161:FD161)=0),$B161,0)</f>
        <v>0</v>
      </c>
      <c r="FF161">
        <f ca="1">IF(AND($B161&gt;0,SUM(FF$3:FF160)=0,SUM($H161:FE161)=0),$B161,0)</f>
        <v>0</v>
      </c>
      <c r="FG161">
        <f ca="1">IF(AND($B161&gt;0,SUM(FG$3:FG160)=0,SUM($H161:FF161)=0),$B161,0)</f>
        <v>0</v>
      </c>
      <c r="FH161">
        <f ca="1">IF(AND($B161&gt;0,SUM(FH$3:FH160)=0,SUM($H161:FG161)=0),$B161,0)</f>
        <v>0</v>
      </c>
      <c r="FI161">
        <f ca="1">IF(AND($B161&gt;0,SUM(FI$3:FI160)=0,SUM($H161:FH161)=0),$B161,0)</f>
        <v>0</v>
      </c>
      <c r="FJ161">
        <f ca="1">IF(AND($B161&gt;0,SUM(FJ$3:FJ160)=0,SUM($H161:FI161)=0),$B161,0)</f>
        <v>0</v>
      </c>
      <c r="FK161">
        <f ca="1">IF(AND($B161&gt;0,SUM(FK$3:FK160)=0,SUM($H161:FJ161)=0),$B161,0)</f>
        <v>0</v>
      </c>
      <c r="FL161">
        <f ca="1">IF(AND($B161&gt;0,SUM(FL$3:FL160)=0,SUM($H161:FK161)=0),$B161,0)</f>
        <v>0</v>
      </c>
      <c r="FM161">
        <f ca="1">IF(AND($B161&gt;0,SUM(FM$3:FM160)=0,SUM($H161:FL161)=0),$B161,0)</f>
        <v>0</v>
      </c>
      <c r="FN161">
        <f ca="1">IF(AND($B161&gt;0,SUM(FN$3:FN160)=0,SUM($H161:FM161)=0),$B161,0)</f>
        <v>0</v>
      </c>
      <c r="FS161" s="67" t="str">
        <f ca="1">Valintaohjelma!$C37</f>
        <v>0</v>
      </c>
      <c r="FT161" s="67" t="str">
        <f ca="1">Valintaohjelma!$F37</f>
        <v/>
      </c>
      <c r="FU161" s="342" t="str">
        <f>""</f>
        <v/>
      </c>
      <c r="FV161" s="67" t="str">
        <f>Valintaohjelma!$I37</f>
        <v>-</v>
      </c>
      <c r="FY161" s="67" t="str">
        <f ca="1">Valintaohjelma!$C37</f>
        <v>0</v>
      </c>
      <c r="FZ161" s="67" t="str">
        <f ca="1">Valintaohjelma!$F37</f>
        <v/>
      </c>
      <c r="GA161" s="67" t="str">
        <f>""</f>
        <v/>
      </c>
      <c r="GB161" s="67" t="str">
        <f>Valintaohjelma!$I37</f>
        <v>-</v>
      </c>
      <c r="GE161" s="67" t="str">
        <f ca="1">Valintaohjelma!$C37</f>
        <v>0</v>
      </c>
      <c r="GF161" s="67" t="str">
        <f ca="1">Valintaohjelma!$F37</f>
        <v/>
      </c>
      <c r="GG161" s="67" t="str">
        <f>""</f>
        <v/>
      </c>
      <c r="GH161" s="67" t="str">
        <f>Valintaohjelma!$I37</f>
        <v>-</v>
      </c>
    </row>
    <row r="162" spans="1:190" ht="15.75" thickBot="1" x14ac:dyDescent="0.3">
      <c r="A162">
        <v>162</v>
      </c>
      <c r="B162">
        <f>IF(AND(Valintaohjelma!D38&lt;&gt;"-",Valintaohjelma!D38&lt;&gt;""),A162,0)</f>
        <v>0</v>
      </c>
      <c r="C162" s="240" t="str">
        <f t="shared" ca="1" si="22"/>
        <v>0</v>
      </c>
      <c r="D162" s="240" t="str">
        <f t="shared" ca="1" si="23"/>
        <v/>
      </c>
      <c r="E162" s="240" t="str">
        <f t="shared" ca="1" si="24"/>
        <v/>
      </c>
      <c r="F162" s="240" t="str">
        <f t="shared" ca="1" si="25"/>
        <v>-</v>
      </c>
      <c r="G162" s="47">
        <f ca="1">INDEX($I$2:$FN$2,ROWS(G$2:G162))</f>
        <v>0</v>
      </c>
      <c r="H162">
        <v>0</v>
      </c>
      <c r="I162">
        <f ca="1">IF(AND($B162&gt;0,SUM(I$3:I161)=0,SUM($H162:H162)=0),$B162,0)</f>
        <v>0</v>
      </c>
      <c r="J162">
        <f ca="1">IF(AND($B162&gt;0,SUM(J$3:J161)=0,SUM($H162:I162)=0),$B162,0)</f>
        <v>0</v>
      </c>
      <c r="K162">
        <f ca="1">IF(AND($B162&gt;0,SUM(K$3:K161)=0,SUM($H162:J162)=0),$B162,0)</f>
        <v>0</v>
      </c>
      <c r="L162">
        <f ca="1">IF(AND($B162&gt;0,SUM(L$3:L161)=0,SUM($H162:K162)=0),$B162,0)</f>
        <v>0</v>
      </c>
      <c r="M162">
        <f ca="1">IF(AND($B162&gt;0,SUM(M$3:M161)=0,SUM($H162:L162)=0),$B162,0)</f>
        <v>0</v>
      </c>
      <c r="N162">
        <f ca="1">IF(AND($B162&gt;0,SUM(N$3:N161)=0,SUM($H162:M162)=0),$B162,0)</f>
        <v>0</v>
      </c>
      <c r="O162">
        <f ca="1">IF(AND($B162&gt;0,SUM(O$3:O161)=0,SUM($H162:N162)=0),$B162,0)</f>
        <v>0</v>
      </c>
      <c r="P162">
        <f ca="1">IF(AND($B162&gt;0,SUM(P$3:P161)=0,SUM($H162:O162)=0),$B162,0)</f>
        <v>0</v>
      </c>
      <c r="Q162">
        <f ca="1">IF(AND($B162&gt;0,SUM(Q$3:Q161)=0,SUM($H162:P162)=0),$B162,0)</f>
        <v>0</v>
      </c>
      <c r="R162">
        <f ca="1">IF(AND($B162&gt;0,SUM(R$3:R161)=0,SUM($H162:Q162)=0),$B162,0)</f>
        <v>0</v>
      </c>
      <c r="S162">
        <f ca="1">IF(AND($B162&gt;0,SUM(S$3:S161)=0,SUM($H162:R162)=0),$B162,0)</f>
        <v>0</v>
      </c>
      <c r="T162">
        <f ca="1">IF(AND($B162&gt;0,SUM(T$3:T161)=0,SUM($H162:S162)=0),$B162,0)</f>
        <v>0</v>
      </c>
      <c r="U162">
        <f ca="1">IF(AND($B162&gt;0,SUM(U$3:U161)=0,SUM($H162:T162)=0),$B162,0)</f>
        <v>0</v>
      </c>
      <c r="V162">
        <f ca="1">IF(AND($B162&gt;0,SUM(V$3:V161)=0,SUM($H162:U162)=0),$B162,0)</f>
        <v>0</v>
      </c>
      <c r="W162">
        <f ca="1">IF(AND($B162&gt;0,SUM(W$3:W161)=0,SUM($H162:V162)=0),$B162,0)</f>
        <v>0</v>
      </c>
      <c r="X162">
        <f ca="1">IF(AND($B162&gt;0,SUM(X$3:X161)=0,SUM($H162:W162)=0),$B162,0)</f>
        <v>0</v>
      </c>
      <c r="Y162">
        <f ca="1">IF(AND($B162&gt;0,SUM(Y$3:Y161)=0,SUM($H162:X162)=0),$B162,0)</f>
        <v>0</v>
      </c>
      <c r="Z162">
        <f ca="1">IF(AND($B162&gt;0,SUM(Z$3:Z161)=0,SUM($H162:Y162)=0),$B162,0)</f>
        <v>0</v>
      </c>
      <c r="AA162">
        <f ca="1">IF(AND($B162&gt;0,SUM(AA$3:AA161)=0,SUM($H162:Z162)=0),$B162,0)</f>
        <v>0</v>
      </c>
      <c r="AB162">
        <f ca="1">IF(AND($B162&gt;0,SUM(AB$3:AB161)=0,SUM($H162:AA162)=0),$B162,0)</f>
        <v>0</v>
      </c>
      <c r="AC162">
        <f ca="1">IF(AND($B162&gt;0,SUM(AC$3:AC161)=0,SUM($H162:AB162)=0),$B162,0)</f>
        <v>0</v>
      </c>
      <c r="AD162">
        <f ca="1">IF(AND($B162&gt;0,SUM(AD$3:AD161)=0,SUM($H162:AC162)=0),$B162,0)</f>
        <v>0</v>
      </c>
      <c r="AE162">
        <f ca="1">IF(AND($B162&gt;0,SUM(AE$3:AE161)=0,SUM($H162:AD162)=0),$B162,0)</f>
        <v>0</v>
      </c>
      <c r="AF162">
        <f ca="1">IF(AND($B162&gt;0,SUM(AF$3:AF161)=0,SUM($H162:AE162)=0),$B162,0)</f>
        <v>0</v>
      </c>
      <c r="AG162">
        <f ca="1">IF(AND($B162&gt;0,SUM(AG$3:AG161)=0,SUM($H162:AF162)=0),$B162,0)</f>
        <v>0</v>
      </c>
      <c r="AH162">
        <f ca="1">IF(AND($B162&gt;0,SUM(AH$3:AH161)=0,SUM($H162:AG162)=0),$B162,0)</f>
        <v>0</v>
      </c>
      <c r="AI162">
        <f ca="1">IF(AND($B162&gt;0,SUM(AI$3:AI161)=0,SUM($H162:AH162)=0),$B162,0)</f>
        <v>0</v>
      </c>
      <c r="AJ162">
        <f ca="1">IF(AND($B162&gt;0,SUM(AJ$3:AJ161)=0,SUM($H162:AI162)=0),$B162,0)</f>
        <v>0</v>
      </c>
      <c r="AK162">
        <f ca="1">IF(AND($B162&gt;0,SUM(AK$3:AK161)=0,SUM($H162:AJ162)=0),$B162,0)</f>
        <v>0</v>
      </c>
      <c r="AL162">
        <f ca="1">IF(AND($B162&gt;0,SUM(AL$3:AL161)=0,SUM($H162:AK162)=0),$B162,0)</f>
        <v>0</v>
      </c>
      <c r="AM162">
        <f ca="1">IF(AND($B162&gt;0,SUM(AM$3:AM161)=0,SUM($H162:AL162)=0),$B162,0)</f>
        <v>0</v>
      </c>
      <c r="AN162">
        <f ca="1">IF(AND($B162&gt;0,SUM(AN$3:AN161)=0,SUM($H162:AM162)=0),$B162,0)</f>
        <v>0</v>
      </c>
      <c r="AO162">
        <f ca="1">IF(AND($B162&gt;0,SUM(AO$3:AO161)=0,SUM($H162:AN162)=0),$B162,0)</f>
        <v>0</v>
      </c>
      <c r="AP162">
        <f ca="1">IF(AND($B162&gt;0,SUM(AP$3:AP161)=0,SUM($H162:AO162)=0),$B162,0)</f>
        <v>0</v>
      </c>
      <c r="AQ162">
        <f ca="1">IF(AND($B162&gt;0,SUM(AQ$3:AQ161)=0,SUM($H162:AP162)=0),$B162,0)</f>
        <v>0</v>
      </c>
      <c r="AR162">
        <f ca="1">IF(AND($B162&gt;0,SUM(AR$3:AR161)=0,SUM($H162:AQ162)=0),$B162,0)</f>
        <v>0</v>
      </c>
      <c r="AS162">
        <f ca="1">IF(AND($B162&gt;0,SUM(AS$3:AS161)=0,SUM($H162:AR162)=0),$B162,0)</f>
        <v>0</v>
      </c>
      <c r="AT162">
        <f ca="1">IF(AND($B162&gt;0,SUM(AT$3:AT161)=0,SUM($H162:AS162)=0),$B162,0)</f>
        <v>0</v>
      </c>
      <c r="AU162">
        <f ca="1">IF(AND($B162&gt;0,SUM(AU$3:AU161)=0,SUM($H162:AT162)=0),$B162,0)</f>
        <v>0</v>
      </c>
      <c r="AV162">
        <f ca="1">IF(AND($B162&gt;0,SUM(AV$3:AV161)=0,SUM($H162:AU162)=0),$B162,0)</f>
        <v>0</v>
      </c>
      <c r="AW162">
        <f ca="1">IF(AND($B162&gt;0,SUM(AW$3:AW161)=0,SUM($H162:AV162)=0),$B162,0)</f>
        <v>0</v>
      </c>
      <c r="AX162">
        <f ca="1">IF(AND($B162&gt;0,SUM(AX$3:AX161)=0,SUM($H162:AW162)=0),$B162,0)</f>
        <v>0</v>
      </c>
      <c r="AY162">
        <f ca="1">IF(AND($B162&gt;0,SUM(AY$3:AY161)=0,SUM($H162:AX162)=0),$B162,0)</f>
        <v>0</v>
      </c>
      <c r="AZ162">
        <f ca="1">IF(AND($B162&gt;0,SUM(AZ$3:AZ161)=0,SUM($H162:AY162)=0),$B162,0)</f>
        <v>0</v>
      </c>
      <c r="BA162">
        <f ca="1">IF(AND($B162&gt;0,SUM(BA$3:BA161)=0,SUM($H162:AZ162)=0),$B162,0)</f>
        <v>0</v>
      </c>
      <c r="BB162">
        <f ca="1">IF(AND($B162&gt;0,SUM(BB$3:BB161)=0,SUM($H162:BA162)=0),$B162,0)</f>
        <v>0</v>
      </c>
      <c r="BC162">
        <f ca="1">IF(AND($B162&gt;0,SUM(BC$3:BC161)=0,SUM($H162:BB162)=0),$B162,0)</f>
        <v>0</v>
      </c>
      <c r="BD162">
        <f ca="1">IF(AND($B162&gt;0,SUM(BD$3:BD161)=0,SUM($H162:BC162)=0),$B162,0)</f>
        <v>0</v>
      </c>
      <c r="BE162">
        <f ca="1">IF(AND($B162&gt;0,SUM(BE$3:BE161)=0,SUM($H162:BD162)=0),$B162,0)</f>
        <v>0</v>
      </c>
      <c r="BF162">
        <f ca="1">IF(AND($B162&gt;0,SUM(BF$3:BF161)=0,SUM($H162:BE162)=0),$B162,0)</f>
        <v>0</v>
      </c>
      <c r="BG162">
        <f ca="1">IF(AND($B162&gt;0,SUM(BG$3:BG161)=0,SUM($H162:BF162)=0),$B162,0)</f>
        <v>0</v>
      </c>
      <c r="BH162">
        <f ca="1">IF(AND($B162&gt;0,SUM(BH$3:BH161)=0,SUM($H162:BG162)=0),$B162,0)</f>
        <v>0</v>
      </c>
      <c r="BI162">
        <f ca="1">IF(AND($B162&gt;0,SUM(BI$3:BI161)=0,SUM($H162:BH162)=0),$B162,0)</f>
        <v>0</v>
      </c>
      <c r="BJ162">
        <f ca="1">IF(AND($B162&gt;0,SUM(BJ$3:BJ161)=0,SUM($H162:BI162)=0),$B162,0)</f>
        <v>0</v>
      </c>
      <c r="BK162">
        <f ca="1">IF(AND($B162&gt;0,SUM(BK$3:BK161)=0,SUM($H162:BJ162)=0),$B162,0)</f>
        <v>0</v>
      </c>
      <c r="BL162">
        <f ca="1">IF(AND($B162&gt;0,SUM(BL$3:BL161)=0,SUM($H162:BK162)=0),$B162,0)</f>
        <v>0</v>
      </c>
      <c r="BM162">
        <f ca="1">IF(AND($B162&gt;0,SUM(BM$3:BM161)=0,SUM($H162:BL162)=0),$B162,0)</f>
        <v>0</v>
      </c>
      <c r="BN162">
        <f ca="1">IF(AND($B162&gt;0,SUM(BN$3:BN161)=0,SUM($H162:BM162)=0),$B162,0)</f>
        <v>0</v>
      </c>
      <c r="BO162">
        <f ca="1">IF(AND($B162&gt;0,SUM(BO$3:BO161)=0,SUM($H162:BN162)=0),$B162,0)</f>
        <v>0</v>
      </c>
      <c r="BP162">
        <f ca="1">IF(AND($B162&gt;0,SUM(BP$3:BP161)=0,SUM($H162:BO162)=0),$B162,0)</f>
        <v>0</v>
      </c>
      <c r="BQ162">
        <f ca="1">IF(AND($B162&gt;0,SUM(BQ$3:BQ161)=0,SUM($H162:BP162)=0),$B162,0)</f>
        <v>0</v>
      </c>
      <c r="BR162">
        <f ca="1">IF(AND($B162&gt;0,SUM(BR$3:BR161)=0,SUM($H162:BQ162)=0),$B162,0)</f>
        <v>0</v>
      </c>
      <c r="BS162">
        <f ca="1">IF(AND($B162&gt;0,SUM(BS$3:BS161)=0,SUM($H162:BR162)=0),$B162,0)</f>
        <v>0</v>
      </c>
      <c r="BT162">
        <f ca="1">IF(AND($B162&gt;0,SUM(BT$3:BT161)=0,SUM($H162:BS162)=0),$B162,0)</f>
        <v>0</v>
      </c>
      <c r="BU162">
        <f ca="1">IF(AND($B162&gt;0,SUM(BU$3:BU161)=0,SUM($H162:BT162)=0),$B162,0)</f>
        <v>0</v>
      </c>
      <c r="BV162">
        <f ca="1">IF(AND($B162&gt;0,SUM(BV$3:BV161)=0,SUM($H162:BU162)=0),$B162,0)</f>
        <v>0</v>
      </c>
      <c r="BW162">
        <f ca="1">IF(AND($B162&gt;0,SUM(BW$3:BW161)=0,SUM($H162:BV162)=0),$B162,0)</f>
        <v>0</v>
      </c>
      <c r="BX162">
        <f ca="1">IF(AND($B162&gt;0,SUM(BX$3:BX161)=0,SUM($H162:BW162)=0),$B162,0)</f>
        <v>0</v>
      </c>
      <c r="BY162">
        <f ca="1">IF(AND($B162&gt;0,SUM(BY$3:BY161)=0,SUM($H162:BX162)=0),$B162,0)</f>
        <v>0</v>
      </c>
      <c r="BZ162">
        <f ca="1">IF(AND($B162&gt;0,SUM(BZ$3:BZ161)=0,SUM($H162:BY162)=0),$B162,0)</f>
        <v>0</v>
      </c>
      <c r="CA162">
        <f ca="1">IF(AND($B162&gt;0,SUM(CA$3:CA161)=0,SUM($H162:BZ162)=0),$B162,0)</f>
        <v>0</v>
      </c>
      <c r="CB162">
        <f ca="1">IF(AND($B162&gt;0,SUM(CB$3:CB161)=0,SUM($H162:CA162)=0),$B162,0)</f>
        <v>0</v>
      </c>
      <c r="CC162">
        <f ca="1">IF(AND($B162&gt;0,SUM(CC$3:CC161)=0,SUM($H162:CB162)=0),$B162,0)</f>
        <v>0</v>
      </c>
      <c r="CD162">
        <f ca="1">IF(AND($B162&gt;0,SUM(CD$3:CD161)=0,SUM($H162:CC162)=0),$B162,0)</f>
        <v>0</v>
      </c>
      <c r="CE162">
        <f ca="1">IF(AND($B162&gt;0,SUM(CE$3:CE161)=0,SUM($H162:CD162)=0),$B162,0)</f>
        <v>0</v>
      </c>
      <c r="CF162">
        <f ca="1">IF(AND($B162&gt;0,SUM(CF$3:CF161)=0,SUM($H162:CE162)=0),$B162,0)</f>
        <v>0</v>
      </c>
      <c r="CG162">
        <f ca="1">IF(AND($B162&gt;0,SUM(CG$3:CG161)=0,SUM($H162:CF162)=0),$B162,0)</f>
        <v>0</v>
      </c>
      <c r="CH162">
        <f ca="1">IF(AND($B162&gt;0,SUM(CH$3:CH161)=0,SUM($H162:CG162)=0),$B162,0)</f>
        <v>0</v>
      </c>
      <c r="CI162">
        <f ca="1">IF(AND($B162&gt;0,SUM(CI$3:CI161)=0,SUM($H162:CH162)=0),$B162,0)</f>
        <v>0</v>
      </c>
      <c r="CJ162">
        <f ca="1">IF(AND($B162&gt;0,SUM(CJ$3:CJ161)=0,SUM($H162:CI162)=0),$B162,0)</f>
        <v>0</v>
      </c>
      <c r="CK162">
        <f ca="1">IF(AND($B162&gt;0,SUM(CK$3:CK161)=0,SUM($H162:CJ162)=0),$B162,0)</f>
        <v>0</v>
      </c>
      <c r="CL162">
        <f ca="1">IF(AND($B162&gt;0,SUM(CL$3:CL161)=0,SUM($H162:CK162)=0),$B162,0)</f>
        <v>0</v>
      </c>
      <c r="CM162">
        <f ca="1">IF(AND($B162&gt;0,SUM(CM$3:CM161)=0,SUM($H162:CL162)=0),$B162,0)</f>
        <v>0</v>
      </c>
      <c r="CN162">
        <f ca="1">IF(AND($B162&gt;0,SUM(CN$3:CN161)=0,SUM($H162:CM162)=0),$B162,0)</f>
        <v>0</v>
      </c>
      <c r="CO162">
        <f ca="1">IF(AND($B162&gt;0,SUM(CO$3:CO161)=0,SUM($H162:CN162)=0),$B162,0)</f>
        <v>0</v>
      </c>
      <c r="CP162">
        <f ca="1">IF(AND($B162&gt;0,SUM(CP$3:CP161)=0,SUM($H162:CO162)=0),$B162,0)</f>
        <v>0</v>
      </c>
      <c r="CQ162">
        <f ca="1">IF(AND($B162&gt;0,SUM(CQ$3:CQ161)=0,SUM($H162:CP162)=0),$B162,0)</f>
        <v>0</v>
      </c>
      <c r="CR162">
        <f ca="1">IF(AND($B162&gt;0,SUM(CR$3:CR161)=0,SUM($H162:CQ162)=0),$B162,0)</f>
        <v>0</v>
      </c>
      <c r="CS162">
        <f ca="1">IF(AND($B162&gt;0,SUM(CS$3:CS161)=0,SUM($H162:CR162)=0),$B162,0)</f>
        <v>0</v>
      </c>
      <c r="CT162">
        <f ca="1">IF(AND($B162&gt;0,SUM(CT$3:CT161)=0,SUM($H162:CS162)=0),$B162,0)</f>
        <v>0</v>
      </c>
      <c r="CU162">
        <f ca="1">IF(AND($B162&gt;0,SUM(CU$3:CU161)=0,SUM($H162:CT162)=0),$B162,0)</f>
        <v>0</v>
      </c>
      <c r="CV162">
        <f ca="1">IF(AND($B162&gt;0,SUM(CV$3:CV161)=0,SUM($H162:CU162)=0),$B162,0)</f>
        <v>0</v>
      </c>
      <c r="CW162">
        <f ca="1">IF(AND($B162&gt;0,SUM(CW$3:CW161)=0,SUM($H162:CV162)=0),$B162,0)</f>
        <v>0</v>
      </c>
      <c r="CX162">
        <f ca="1">IF(AND($B162&gt;0,SUM(CX$3:CX161)=0,SUM($H162:CW162)=0),$B162,0)</f>
        <v>0</v>
      </c>
      <c r="CY162">
        <f ca="1">IF(AND($B162&gt;0,SUM(CY$3:CY161)=0,SUM($H162:CX162)=0),$B162,0)</f>
        <v>0</v>
      </c>
      <c r="CZ162">
        <f ca="1">IF(AND($B162&gt;0,SUM(CZ$3:CZ161)=0,SUM($H162:CY162)=0),$B162,0)</f>
        <v>0</v>
      </c>
      <c r="DA162">
        <f ca="1">IF(AND($B162&gt;0,SUM(DA$3:DA161)=0,SUM($H162:CZ162)=0),$B162,0)</f>
        <v>0</v>
      </c>
      <c r="DB162">
        <f ca="1">IF(AND($B162&gt;0,SUM(DB$3:DB161)=0,SUM($H162:DA162)=0),$B162,0)</f>
        <v>0</v>
      </c>
      <c r="DC162">
        <f ca="1">IF(AND($B162&gt;0,SUM(DC$3:DC161)=0,SUM($H162:DB162)=0),$B162,0)</f>
        <v>0</v>
      </c>
      <c r="DD162">
        <f ca="1">IF(AND($B162&gt;0,SUM(DD$3:DD161)=0,SUM($H162:DC162)=0),$B162,0)</f>
        <v>0</v>
      </c>
      <c r="DE162">
        <f ca="1">IF(AND($B162&gt;0,SUM(DE$3:DE161)=0,SUM($H162:DD162)=0),$B162,0)</f>
        <v>0</v>
      </c>
      <c r="DF162">
        <f ca="1">IF(AND($B162&gt;0,SUM(DF$3:DF161)=0,SUM($H162:DE162)=0),$B162,0)</f>
        <v>0</v>
      </c>
      <c r="DG162">
        <f ca="1">IF(AND($B162&gt;0,SUM(DG$3:DG161)=0,SUM($H162:DF162)=0),$B162,0)</f>
        <v>0</v>
      </c>
      <c r="DH162">
        <f ca="1">IF(AND($B162&gt;0,SUM(DH$3:DH161)=0,SUM($H162:DG162)=0),$B162,0)</f>
        <v>0</v>
      </c>
      <c r="DI162">
        <f ca="1">IF(AND($B162&gt;0,SUM(DI$3:DI161)=0,SUM($H162:DH162)=0),$B162,0)</f>
        <v>0</v>
      </c>
      <c r="DJ162">
        <f ca="1">IF(AND($B162&gt;0,SUM(DJ$3:DJ161)=0,SUM($H162:DI162)=0),$B162,0)</f>
        <v>0</v>
      </c>
      <c r="DK162">
        <f ca="1">IF(AND($B162&gt;0,SUM(DK$3:DK161)=0,SUM($H162:DJ162)=0),$B162,0)</f>
        <v>0</v>
      </c>
      <c r="DL162">
        <f ca="1">IF(AND($B162&gt;0,SUM(DL$3:DL161)=0,SUM($H162:DK162)=0),$B162,0)</f>
        <v>0</v>
      </c>
      <c r="DM162">
        <f ca="1">IF(AND($B162&gt;0,SUM(DM$3:DM161)=0,SUM($H162:DL162)=0),$B162,0)</f>
        <v>0</v>
      </c>
      <c r="DN162">
        <f ca="1">IF(AND($B162&gt;0,SUM(DN$3:DN161)=0,SUM($H162:DM162)=0),$B162,0)</f>
        <v>0</v>
      </c>
      <c r="DO162">
        <f ca="1">IF(AND($B162&gt;0,SUM(DO$3:DO161)=0,SUM($H162:DN162)=0),$B162,0)</f>
        <v>0</v>
      </c>
      <c r="DP162">
        <f ca="1">IF(AND($B162&gt;0,SUM(DP$3:DP161)=0,SUM($H162:DO162)=0),$B162,0)</f>
        <v>0</v>
      </c>
      <c r="DQ162">
        <f ca="1">IF(AND($B162&gt;0,SUM(DQ$3:DQ161)=0,SUM($H162:DP162)=0),$B162,0)</f>
        <v>0</v>
      </c>
      <c r="DR162">
        <f ca="1">IF(AND($B162&gt;0,SUM(DR$3:DR161)=0,SUM($H162:DQ162)=0),$B162,0)</f>
        <v>0</v>
      </c>
      <c r="DS162">
        <f ca="1">IF(AND($B162&gt;0,SUM(DS$3:DS161)=0,SUM($H162:DR162)=0),$B162,0)</f>
        <v>0</v>
      </c>
      <c r="DT162">
        <f ca="1">IF(AND($B162&gt;0,SUM(DT$3:DT161)=0,SUM($H162:DS162)=0),$B162,0)</f>
        <v>0</v>
      </c>
      <c r="DU162">
        <f ca="1">IF(AND($B162&gt;0,SUM(DU$3:DU161)=0,SUM($H162:DT162)=0),$B162,0)</f>
        <v>0</v>
      </c>
      <c r="DV162">
        <f ca="1">IF(AND($B162&gt;0,SUM(DV$3:DV161)=0,SUM($H162:DU162)=0),$B162,0)</f>
        <v>0</v>
      </c>
      <c r="DW162">
        <f ca="1">IF(AND($B162&gt;0,SUM(DW$3:DW161)=0,SUM($H162:DV162)=0),$B162,0)</f>
        <v>0</v>
      </c>
      <c r="DX162">
        <f ca="1">IF(AND($B162&gt;0,SUM(DX$3:DX161)=0,SUM($H162:DW162)=0),$B162,0)</f>
        <v>0</v>
      </c>
      <c r="DY162">
        <f ca="1">IF(AND($B162&gt;0,SUM(DY$3:DY161)=0,SUM($H162:DX162)=0),$B162,0)</f>
        <v>0</v>
      </c>
      <c r="DZ162">
        <f ca="1">IF(AND($B162&gt;0,SUM(DZ$3:DZ161)=0,SUM($H162:DY162)=0),$B162,0)</f>
        <v>0</v>
      </c>
      <c r="EA162">
        <f ca="1">IF(AND($B162&gt;0,SUM(EA$3:EA161)=0,SUM($H162:DZ162)=0),$B162,0)</f>
        <v>0</v>
      </c>
      <c r="EB162">
        <f ca="1">IF(AND($B162&gt;0,SUM(EB$3:EB161)=0,SUM($H162:EA162)=0),$B162,0)</f>
        <v>0</v>
      </c>
      <c r="EC162">
        <f ca="1">IF(AND($B162&gt;0,SUM(EC$3:EC161)=0,SUM($H162:EB162)=0),$B162,0)</f>
        <v>0</v>
      </c>
      <c r="ED162">
        <f ca="1">IF(AND($B162&gt;0,SUM(ED$3:ED161)=0,SUM($H162:EC162)=0),$B162,0)</f>
        <v>0</v>
      </c>
      <c r="EE162">
        <f ca="1">IF(AND($B162&gt;0,SUM(EE$3:EE161)=0,SUM($H162:ED162)=0),$B162,0)</f>
        <v>0</v>
      </c>
      <c r="EF162">
        <f ca="1">IF(AND($B162&gt;0,SUM(EF$3:EF161)=0,SUM($H162:EE162)=0),$B162,0)</f>
        <v>0</v>
      </c>
      <c r="EG162">
        <f ca="1">IF(AND($B162&gt;0,SUM(EG$3:EG161)=0,SUM($H162:EF162)=0),$B162,0)</f>
        <v>0</v>
      </c>
      <c r="EH162">
        <f ca="1">IF(AND($B162&gt;0,SUM(EH$3:EH161)=0,SUM($H162:EG162)=0),$B162,0)</f>
        <v>0</v>
      </c>
      <c r="EI162">
        <f ca="1">IF(AND($B162&gt;0,SUM(EI$3:EI161)=0,SUM($H162:EH162)=0),$B162,0)</f>
        <v>0</v>
      </c>
      <c r="EJ162">
        <f ca="1">IF(AND($B162&gt;0,SUM(EJ$3:EJ161)=0,SUM($H162:EI162)=0),$B162,0)</f>
        <v>0</v>
      </c>
      <c r="EK162">
        <f ca="1">IF(AND($B162&gt;0,SUM(EK$3:EK161)=0,SUM($H162:EJ162)=0),$B162,0)</f>
        <v>0</v>
      </c>
      <c r="EL162">
        <f ca="1">IF(AND($B162&gt;0,SUM(EL$3:EL161)=0,SUM($H162:EK162)=0),$B162,0)</f>
        <v>0</v>
      </c>
      <c r="EM162">
        <f ca="1">IF(AND($B162&gt;0,SUM(EM$3:EM161)=0,SUM($H162:EL162)=0),$B162,0)</f>
        <v>0</v>
      </c>
      <c r="EN162">
        <f ca="1">IF(AND($B162&gt;0,SUM(EN$3:EN161)=0,SUM($H162:EM162)=0),$B162,0)</f>
        <v>0</v>
      </c>
      <c r="EO162">
        <f ca="1">IF(AND($B162&gt;0,SUM(EO$3:EO161)=0,SUM($H162:EN162)=0),$B162,0)</f>
        <v>0</v>
      </c>
      <c r="EP162">
        <f ca="1">IF(AND($B162&gt;0,SUM(EP$3:EP161)=0,SUM($H162:EO162)=0),$B162,0)</f>
        <v>0</v>
      </c>
      <c r="EQ162">
        <f ca="1">IF(AND($B162&gt;0,SUM(EQ$3:EQ161)=0,SUM($H162:EP162)=0),$B162,0)</f>
        <v>0</v>
      </c>
      <c r="ER162">
        <f ca="1">IF(AND($B162&gt;0,SUM(ER$3:ER161)=0,SUM($H162:EQ162)=0),$B162,0)</f>
        <v>0</v>
      </c>
      <c r="ES162">
        <f ca="1">IF(AND($B162&gt;0,SUM(ES$3:ES161)=0,SUM($H162:ER162)=0),$B162,0)</f>
        <v>0</v>
      </c>
      <c r="ET162">
        <f ca="1">IF(AND($B162&gt;0,SUM(ET$3:ET161)=0,SUM($H162:ES162)=0),$B162,0)</f>
        <v>0</v>
      </c>
      <c r="EU162">
        <f ca="1">IF(AND($B162&gt;0,SUM(EU$3:EU161)=0,SUM($H162:ET162)=0),$B162,0)</f>
        <v>0</v>
      </c>
      <c r="EV162">
        <f ca="1">IF(AND($B162&gt;0,SUM(EV$3:EV161)=0,SUM($H162:EU162)=0),$B162,0)</f>
        <v>0</v>
      </c>
      <c r="EW162">
        <f ca="1">IF(AND($B162&gt;0,SUM(EW$3:EW161)=0,SUM($H162:EV162)=0),$B162,0)</f>
        <v>0</v>
      </c>
      <c r="EX162">
        <f ca="1">IF(AND($B162&gt;0,SUM(EX$3:EX161)=0,SUM($H162:EW162)=0),$B162,0)</f>
        <v>0</v>
      </c>
      <c r="EY162">
        <f ca="1">IF(AND($B162&gt;0,SUM(EY$3:EY161)=0,SUM($H162:EX162)=0),$B162,0)</f>
        <v>0</v>
      </c>
      <c r="EZ162">
        <f ca="1">IF(AND($B162&gt;0,SUM(EZ$3:EZ161)=0,SUM($H162:EY162)=0),$B162,0)</f>
        <v>0</v>
      </c>
      <c r="FA162">
        <f ca="1">IF(AND($B162&gt;0,SUM(FA$3:FA161)=0,SUM($H162:EZ162)=0),$B162,0)</f>
        <v>0</v>
      </c>
      <c r="FB162">
        <f ca="1">IF(AND($B162&gt;0,SUM(FB$3:FB161)=0,SUM($H162:FA162)=0),$B162,0)</f>
        <v>0</v>
      </c>
      <c r="FC162">
        <f ca="1">IF(AND($B162&gt;0,SUM(FC$3:FC161)=0,SUM($H162:FB162)=0),$B162,0)</f>
        <v>0</v>
      </c>
      <c r="FD162">
        <f ca="1">IF(AND($B162&gt;0,SUM(FD$3:FD161)=0,SUM($H162:FC162)=0),$B162,0)</f>
        <v>0</v>
      </c>
      <c r="FE162">
        <f ca="1">IF(AND($B162&gt;0,SUM(FE$3:FE161)=0,SUM($H162:FD162)=0),$B162,0)</f>
        <v>0</v>
      </c>
      <c r="FF162">
        <f ca="1">IF(AND($B162&gt;0,SUM(FF$3:FF161)=0,SUM($H162:FE162)=0),$B162,0)</f>
        <v>0</v>
      </c>
      <c r="FG162">
        <f ca="1">IF(AND($B162&gt;0,SUM(FG$3:FG161)=0,SUM($H162:FF162)=0),$B162,0)</f>
        <v>0</v>
      </c>
      <c r="FH162">
        <f ca="1">IF(AND($B162&gt;0,SUM(FH$3:FH161)=0,SUM($H162:FG162)=0),$B162,0)</f>
        <v>0</v>
      </c>
      <c r="FI162">
        <f ca="1">IF(AND($B162&gt;0,SUM(FI$3:FI161)=0,SUM($H162:FH162)=0),$B162,0)</f>
        <v>0</v>
      </c>
      <c r="FJ162">
        <f ca="1">IF(AND($B162&gt;0,SUM(FJ$3:FJ161)=0,SUM($H162:FI162)=0),$B162,0)</f>
        <v>0</v>
      </c>
      <c r="FK162">
        <f ca="1">IF(AND($B162&gt;0,SUM(FK$3:FK161)=0,SUM($H162:FJ162)=0),$B162,0)</f>
        <v>0</v>
      </c>
      <c r="FL162">
        <f ca="1">IF(AND($B162&gt;0,SUM(FL$3:FL161)=0,SUM($H162:FK162)=0),$B162,0)</f>
        <v>0</v>
      </c>
      <c r="FM162">
        <f ca="1">IF(AND($B162&gt;0,SUM(FM$3:FM161)=0,SUM($H162:FL162)=0),$B162,0)</f>
        <v>0</v>
      </c>
      <c r="FN162">
        <f ca="1">IF(AND($B162&gt;0,SUM(FN$3:FN161)=0,SUM($H162:FM162)=0),$B162,0)</f>
        <v>0</v>
      </c>
      <c r="FS162" s="67" t="str">
        <f ca="1">Valintaohjelma!$C38</f>
        <v>0</v>
      </c>
      <c r="FT162" s="67" t="str">
        <f ca="1">Valintaohjelma!$F38</f>
        <v/>
      </c>
      <c r="FU162" s="342" t="str">
        <f>""</f>
        <v/>
      </c>
      <c r="FV162" s="67" t="str">
        <f>Valintaohjelma!$I38</f>
        <v>-</v>
      </c>
      <c r="FY162" s="67" t="str">
        <f ca="1">Valintaohjelma!$C38</f>
        <v>0</v>
      </c>
      <c r="FZ162" s="67" t="str">
        <f ca="1">Valintaohjelma!$F38</f>
        <v/>
      </c>
      <c r="GA162" s="67" t="str">
        <f>""</f>
        <v/>
      </c>
      <c r="GB162" s="67" t="str">
        <f>Valintaohjelma!$I38</f>
        <v>-</v>
      </c>
      <c r="GE162" s="67" t="str">
        <f ca="1">Valintaohjelma!$C38</f>
        <v>0</v>
      </c>
      <c r="GF162" s="67" t="str">
        <f ca="1">Valintaohjelma!$F38</f>
        <v/>
      </c>
      <c r="GG162" s="67" t="str">
        <f>""</f>
        <v/>
      </c>
      <c r="GH162" s="67" t="str">
        <f>Valintaohjelma!$I38</f>
        <v>-</v>
      </c>
    </row>
    <row r="163" spans="1:190" ht="15.75" thickBot="1" x14ac:dyDescent="0.3">
      <c r="A163">
        <v>163</v>
      </c>
      <c r="B163">
        <f>IF(AND(Valintaohjelma!D39&lt;&gt;"-",Valintaohjelma!D39&lt;&gt;""),A163,0)</f>
        <v>0</v>
      </c>
      <c r="C163" s="240" t="str">
        <f t="shared" ca="1" si="22"/>
        <v>0</v>
      </c>
      <c r="D163" s="240" t="str">
        <f t="shared" ca="1" si="23"/>
        <v/>
      </c>
      <c r="E163" s="240" t="str">
        <f t="shared" ca="1" si="24"/>
        <v/>
      </c>
      <c r="F163" s="240" t="str">
        <f t="shared" ca="1" si="25"/>
        <v>-</v>
      </c>
      <c r="G163" s="47">
        <f ca="1">INDEX($I$2:$FN$2,ROWS(G$2:G163))</f>
        <v>0</v>
      </c>
      <c r="H163">
        <v>0</v>
      </c>
      <c r="I163">
        <f ca="1">IF(AND($B163&gt;0,SUM(I$3:I162)=0,SUM($H163:H163)=0),$B163,0)</f>
        <v>0</v>
      </c>
      <c r="J163">
        <f ca="1">IF(AND($B163&gt;0,SUM(J$3:J162)=0,SUM($H163:I163)=0),$B163,0)</f>
        <v>0</v>
      </c>
      <c r="K163">
        <f ca="1">IF(AND($B163&gt;0,SUM(K$3:K162)=0,SUM($H163:J163)=0),$B163,0)</f>
        <v>0</v>
      </c>
      <c r="L163">
        <f ca="1">IF(AND($B163&gt;0,SUM(L$3:L162)=0,SUM($H163:K163)=0),$B163,0)</f>
        <v>0</v>
      </c>
      <c r="M163">
        <f ca="1">IF(AND($B163&gt;0,SUM(M$3:M162)=0,SUM($H163:L163)=0),$B163,0)</f>
        <v>0</v>
      </c>
      <c r="N163">
        <f ca="1">IF(AND($B163&gt;0,SUM(N$3:N162)=0,SUM($H163:M163)=0),$B163,0)</f>
        <v>0</v>
      </c>
      <c r="O163">
        <f ca="1">IF(AND($B163&gt;0,SUM(O$3:O162)=0,SUM($H163:N163)=0),$B163,0)</f>
        <v>0</v>
      </c>
      <c r="P163">
        <f ca="1">IF(AND($B163&gt;0,SUM(P$3:P162)=0,SUM($H163:O163)=0),$B163,0)</f>
        <v>0</v>
      </c>
      <c r="Q163">
        <f ca="1">IF(AND($B163&gt;0,SUM(Q$3:Q162)=0,SUM($H163:P163)=0),$B163,0)</f>
        <v>0</v>
      </c>
      <c r="R163">
        <f ca="1">IF(AND($B163&gt;0,SUM(R$3:R162)=0,SUM($H163:Q163)=0),$B163,0)</f>
        <v>0</v>
      </c>
      <c r="S163">
        <f ca="1">IF(AND($B163&gt;0,SUM(S$3:S162)=0,SUM($H163:R163)=0),$B163,0)</f>
        <v>0</v>
      </c>
      <c r="T163">
        <f ca="1">IF(AND($B163&gt;0,SUM(T$3:T162)=0,SUM($H163:S163)=0),$B163,0)</f>
        <v>0</v>
      </c>
      <c r="U163">
        <f ca="1">IF(AND($B163&gt;0,SUM(U$3:U162)=0,SUM($H163:T163)=0),$B163,0)</f>
        <v>0</v>
      </c>
      <c r="V163">
        <f ca="1">IF(AND($B163&gt;0,SUM(V$3:V162)=0,SUM($H163:U163)=0),$B163,0)</f>
        <v>0</v>
      </c>
      <c r="W163">
        <f ca="1">IF(AND($B163&gt;0,SUM(W$3:W162)=0,SUM($H163:V163)=0),$B163,0)</f>
        <v>0</v>
      </c>
      <c r="X163">
        <f ca="1">IF(AND($B163&gt;0,SUM(X$3:X162)=0,SUM($H163:W163)=0),$B163,0)</f>
        <v>0</v>
      </c>
      <c r="Y163">
        <f ca="1">IF(AND($B163&gt;0,SUM(Y$3:Y162)=0,SUM($H163:X163)=0),$B163,0)</f>
        <v>0</v>
      </c>
      <c r="Z163">
        <f ca="1">IF(AND($B163&gt;0,SUM(Z$3:Z162)=0,SUM($H163:Y163)=0),$B163,0)</f>
        <v>0</v>
      </c>
      <c r="AA163">
        <f ca="1">IF(AND($B163&gt;0,SUM(AA$3:AA162)=0,SUM($H163:Z163)=0),$B163,0)</f>
        <v>0</v>
      </c>
      <c r="AB163">
        <f ca="1">IF(AND($B163&gt;0,SUM(AB$3:AB162)=0,SUM($H163:AA163)=0),$B163,0)</f>
        <v>0</v>
      </c>
      <c r="AC163">
        <f ca="1">IF(AND($B163&gt;0,SUM(AC$3:AC162)=0,SUM($H163:AB163)=0),$B163,0)</f>
        <v>0</v>
      </c>
      <c r="AD163">
        <f ca="1">IF(AND($B163&gt;0,SUM(AD$3:AD162)=0,SUM($H163:AC163)=0),$B163,0)</f>
        <v>0</v>
      </c>
      <c r="AE163">
        <f ca="1">IF(AND($B163&gt;0,SUM(AE$3:AE162)=0,SUM($H163:AD163)=0),$B163,0)</f>
        <v>0</v>
      </c>
      <c r="AF163">
        <f ca="1">IF(AND($B163&gt;0,SUM(AF$3:AF162)=0,SUM($H163:AE163)=0),$B163,0)</f>
        <v>0</v>
      </c>
      <c r="AG163">
        <f ca="1">IF(AND($B163&gt;0,SUM(AG$3:AG162)=0,SUM($H163:AF163)=0),$B163,0)</f>
        <v>0</v>
      </c>
      <c r="AH163">
        <f ca="1">IF(AND($B163&gt;0,SUM(AH$3:AH162)=0,SUM($H163:AG163)=0),$B163,0)</f>
        <v>0</v>
      </c>
      <c r="AI163">
        <f ca="1">IF(AND($B163&gt;0,SUM(AI$3:AI162)=0,SUM($H163:AH163)=0),$B163,0)</f>
        <v>0</v>
      </c>
      <c r="AJ163">
        <f ca="1">IF(AND($B163&gt;0,SUM(AJ$3:AJ162)=0,SUM($H163:AI163)=0),$B163,0)</f>
        <v>0</v>
      </c>
      <c r="AK163">
        <f ca="1">IF(AND($B163&gt;0,SUM(AK$3:AK162)=0,SUM($H163:AJ163)=0),$B163,0)</f>
        <v>0</v>
      </c>
      <c r="AL163">
        <f ca="1">IF(AND($B163&gt;0,SUM(AL$3:AL162)=0,SUM($H163:AK163)=0),$B163,0)</f>
        <v>0</v>
      </c>
      <c r="AM163">
        <f ca="1">IF(AND($B163&gt;0,SUM(AM$3:AM162)=0,SUM($H163:AL163)=0),$B163,0)</f>
        <v>0</v>
      </c>
      <c r="AN163">
        <f ca="1">IF(AND($B163&gt;0,SUM(AN$3:AN162)=0,SUM($H163:AM163)=0),$B163,0)</f>
        <v>0</v>
      </c>
      <c r="AO163">
        <f ca="1">IF(AND($B163&gt;0,SUM(AO$3:AO162)=0,SUM($H163:AN163)=0),$B163,0)</f>
        <v>0</v>
      </c>
      <c r="AP163">
        <f ca="1">IF(AND($B163&gt;0,SUM(AP$3:AP162)=0,SUM($H163:AO163)=0),$B163,0)</f>
        <v>0</v>
      </c>
      <c r="AQ163">
        <f ca="1">IF(AND($B163&gt;0,SUM(AQ$3:AQ162)=0,SUM($H163:AP163)=0),$B163,0)</f>
        <v>0</v>
      </c>
      <c r="AR163">
        <f ca="1">IF(AND($B163&gt;0,SUM(AR$3:AR162)=0,SUM($H163:AQ163)=0),$B163,0)</f>
        <v>0</v>
      </c>
      <c r="AS163">
        <f ca="1">IF(AND($B163&gt;0,SUM(AS$3:AS162)=0,SUM($H163:AR163)=0),$B163,0)</f>
        <v>0</v>
      </c>
      <c r="AT163">
        <f ca="1">IF(AND($B163&gt;0,SUM(AT$3:AT162)=0,SUM($H163:AS163)=0),$B163,0)</f>
        <v>0</v>
      </c>
      <c r="AU163">
        <f ca="1">IF(AND($B163&gt;0,SUM(AU$3:AU162)=0,SUM($H163:AT163)=0),$B163,0)</f>
        <v>0</v>
      </c>
      <c r="AV163">
        <f ca="1">IF(AND($B163&gt;0,SUM(AV$3:AV162)=0,SUM($H163:AU163)=0),$B163,0)</f>
        <v>0</v>
      </c>
      <c r="AW163">
        <f ca="1">IF(AND($B163&gt;0,SUM(AW$3:AW162)=0,SUM($H163:AV163)=0),$B163,0)</f>
        <v>0</v>
      </c>
      <c r="AX163">
        <f ca="1">IF(AND($B163&gt;0,SUM(AX$3:AX162)=0,SUM($H163:AW163)=0),$B163,0)</f>
        <v>0</v>
      </c>
      <c r="AY163">
        <f ca="1">IF(AND($B163&gt;0,SUM(AY$3:AY162)=0,SUM($H163:AX163)=0),$B163,0)</f>
        <v>0</v>
      </c>
      <c r="AZ163">
        <f ca="1">IF(AND($B163&gt;0,SUM(AZ$3:AZ162)=0,SUM($H163:AY163)=0),$B163,0)</f>
        <v>0</v>
      </c>
      <c r="BA163">
        <f ca="1">IF(AND($B163&gt;0,SUM(BA$3:BA162)=0,SUM($H163:AZ163)=0),$B163,0)</f>
        <v>0</v>
      </c>
      <c r="BB163">
        <f ca="1">IF(AND($B163&gt;0,SUM(BB$3:BB162)=0,SUM($H163:BA163)=0),$B163,0)</f>
        <v>0</v>
      </c>
      <c r="BC163">
        <f ca="1">IF(AND($B163&gt;0,SUM(BC$3:BC162)=0,SUM($H163:BB163)=0),$B163,0)</f>
        <v>0</v>
      </c>
      <c r="BD163">
        <f ca="1">IF(AND($B163&gt;0,SUM(BD$3:BD162)=0,SUM($H163:BC163)=0),$B163,0)</f>
        <v>0</v>
      </c>
      <c r="BE163">
        <f ca="1">IF(AND($B163&gt;0,SUM(BE$3:BE162)=0,SUM($H163:BD163)=0),$B163,0)</f>
        <v>0</v>
      </c>
      <c r="BF163">
        <f ca="1">IF(AND($B163&gt;0,SUM(BF$3:BF162)=0,SUM($H163:BE163)=0),$B163,0)</f>
        <v>0</v>
      </c>
      <c r="BG163">
        <f ca="1">IF(AND($B163&gt;0,SUM(BG$3:BG162)=0,SUM($H163:BF163)=0),$B163,0)</f>
        <v>0</v>
      </c>
      <c r="BH163">
        <f ca="1">IF(AND($B163&gt;0,SUM(BH$3:BH162)=0,SUM($H163:BG163)=0),$B163,0)</f>
        <v>0</v>
      </c>
      <c r="BI163">
        <f ca="1">IF(AND($B163&gt;0,SUM(BI$3:BI162)=0,SUM($H163:BH163)=0),$B163,0)</f>
        <v>0</v>
      </c>
      <c r="BJ163">
        <f ca="1">IF(AND($B163&gt;0,SUM(BJ$3:BJ162)=0,SUM($H163:BI163)=0),$B163,0)</f>
        <v>0</v>
      </c>
      <c r="BK163">
        <f ca="1">IF(AND($B163&gt;0,SUM(BK$3:BK162)=0,SUM($H163:BJ163)=0),$B163,0)</f>
        <v>0</v>
      </c>
      <c r="BL163">
        <f ca="1">IF(AND($B163&gt;0,SUM(BL$3:BL162)=0,SUM($H163:BK163)=0),$B163,0)</f>
        <v>0</v>
      </c>
      <c r="BM163">
        <f ca="1">IF(AND($B163&gt;0,SUM(BM$3:BM162)=0,SUM($H163:BL163)=0),$B163,0)</f>
        <v>0</v>
      </c>
      <c r="BN163">
        <f ca="1">IF(AND($B163&gt;0,SUM(BN$3:BN162)=0,SUM($H163:BM163)=0),$B163,0)</f>
        <v>0</v>
      </c>
      <c r="BO163">
        <f ca="1">IF(AND($B163&gt;0,SUM(BO$3:BO162)=0,SUM($H163:BN163)=0),$B163,0)</f>
        <v>0</v>
      </c>
      <c r="BP163">
        <f ca="1">IF(AND($B163&gt;0,SUM(BP$3:BP162)=0,SUM($H163:BO163)=0),$B163,0)</f>
        <v>0</v>
      </c>
      <c r="BQ163">
        <f ca="1">IF(AND($B163&gt;0,SUM(BQ$3:BQ162)=0,SUM($H163:BP163)=0),$B163,0)</f>
        <v>0</v>
      </c>
      <c r="BR163">
        <f ca="1">IF(AND($B163&gt;0,SUM(BR$3:BR162)=0,SUM($H163:BQ163)=0),$B163,0)</f>
        <v>0</v>
      </c>
      <c r="BS163">
        <f ca="1">IF(AND($B163&gt;0,SUM(BS$3:BS162)=0,SUM($H163:BR163)=0),$B163,0)</f>
        <v>0</v>
      </c>
      <c r="BT163">
        <f ca="1">IF(AND($B163&gt;0,SUM(BT$3:BT162)=0,SUM($H163:BS163)=0),$B163,0)</f>
        <v>0</v>
      </c>
      <c r="BU163">
        <f ca="1">IF(AND($B163&gt;0,SUM(BU$3:BU162)=0,SUM($H163:BT163)=0),$B163,0)</f>
        <v>0</v>
      </c>
      <c r="BV163">
        <f ca="1">IF(AND($B163&gt;0,SUM(BV$3:BV162)=0,SUM($H163:BU163)=0),$B163,0)</f>
        <v>0</v>
      </c>
      <c r="BW163">
        <f ca="1">IF(AND($B163&gt;0,SUM(BW$3:BW162)=0,SUM($H163:BV163)=0),$B163,0)</f>
        <v>0</v>
      </c>
      <c r="BX163">
        <f ca="1">IF(AND($B163&gt;0,SUM(BX$3:BX162)=0,SUM($H163:BW163)=0),$B163,0)</f>
        <v>0</v>
      </c>
      <c r="BY163">
        <f ca="1">IF(AND($B163&gt;0,SUM(BY$3:BY162)=0,SUM($H163:BX163)=0),$B163,0)</f>
        <v>0</v>
      </c>
      <c r="BZ163">
        <f ca="1">IF(AND($B163&gt;0,SUM(BZ$3:BZ162)=0,SUM($H163:BY163)=0),$B163,0)</f>
        <v>0</v>
      </c>
      <c r="CA163">
        <f ca="1">IF(AND($B163&gt;0,SUM(CA$3:CA162)=0,SUM($H163:BZ163)=0),$B163,0)</f>
        <v>0</v>
      </c>
      <c r="CB163">
        <f ca="1">IF(AND($B163&gt;0,SUM(CB$3:CB162)=0,SUM($H163:CA163)=0),$B163,0)</f>
        <v>0</v>
      </c>
      <c r="CC163">
        <f ca="1">IF(AND($B163&gt;0,SUM(CC$3:CC162)=0,SUM($H163:CB163)=0),$B163,0)</f>
        <v>0</v>
      </c>
      <c r="CD163">
        <f ca="1">IF(AND($B163&gt;0,SUM(CD$3:CD162)=0,SUM($H163:CC163)=0),$B163,0)</f>
        <v>0</v>
      </c>
      <c r="CE163">
        <f ca="1">IF(AND($B163&gt;0,SUM(CE$3:CE162)=0,SUM($H163:CD163)=0),$B163,0)</f>
        <v>0</v>
      </c>
      <c r="CF163">
        <f ca="1">IF(AND($B163&gt;0,SUM(CF$3:CF162)=0,SUM($H163:CE163)=0),$B163,0)</f>
        <v>0</v>
      </c>
      <c r="CG163">
        <f ca="1">IF(AND($B163&gt;0,SUM(CG$3:CG162)=0,SUM($H163:CF163)=0),$B163,0)</f>
        <v>0</v>
      </c>
      <c r="CH163">
        <f ca="1">IF(AND($B163&gt;0,SUM(CH$3:CH162)=0,SUM($H163:CG163)=0),$B163,0)</f>
        <v>0</v>
      </c>
      <c r="CI163">
        <f ca="1">IF(AND($B163&gt;0,SUM(CI$3:CI162)=0,SUM($H163:CH163)=0),$B163,0)</f>
        <v>0</v>
      </c>
      <c r="CJ163">
        <f ca="1">IF(AND($B163&gt;0,SUM(CJ$3:CJ162)=0,SUM($H163:CI163)=0),$B163,0)</f>
        <v>0</v>
      </c>
      <c r="CK163">
        <f ca="1">IF(AND($B163&gt;0,SUM(CK$3:CK162)=0,SUM($H163:CJ163)=0),$B163,0)</f>
        <v>0</v>
      </c>
      <c r="CL163">
        <f ca="1">IF(AND($B163&gt;0,SUM(CL$3:CL162)=0,SUM($H163:CK163)=0),$B163,0)</f>
        <v>0</v>
      </c>
      <c r="CM163">
        <f ca="1">IF(AND($B163&gt;0,SUM(CM$3:CM162)=0,SUM($H163:CL163)=0),$B163,0)</f>
        <v>0</v>
      </c>
      <c r="CN163">
        <f ca="1">IF(AND($B163&gt;0,SUM(CN$3:CN162)=0,SUM($H163:CM163)=0),$B163,0)</f>
        <v>0</v>
      </c>
      <c r="CO163">
        <f ca="1">IF(AND($B163&gt;0,SUM(CO$3:CO162)=0,SUM($H163:CN163)=0),$B163,0)</f>
        <v>0</v>
      </c>
      <c r="CP163">
        <f ca="1">IF(AND($B163&gt;0,SUM(CP$3:CP162)=0,SUM($H163:CO163)=0),$B163,0)</f>
        <v>0</v>
      </c>
      <c r="CQ163">
        <f ca="1">IF(AND($B163&gt;0,SUM(CQ$3:CQ162)=0,SUM($H163:CP163)=0),$B163,0)</f>
        <v>0</v>
      </c>
      <c r="CR163">
        <f ca="1">IF(AND($B163&gt;0,SUM(CR$3:CR162)=0,SUM($H163:CQ163)=0),$B163,0)</f>
        <v>0</v>
      </c>
      <c r="CS163">
        <f ca="1">IF(AND($B163&gt;0,SUM(CS$3:CS162)=0,SUM($H163:CR163)=0),$B163,0)</f>
        <v>0</v>
      </c>
      <c r="CT163">
        <f ca="1">IF(AND($B163&gt;0,SUM(CT$3:CT162)=0,SUM($H163:CS163)=0),$B163,0)</f>
        <v>0</v>
      </c>
      <c r="CU163">
        <f ca="1">IF(AND($B163&gt;0,SUM(CU$3:CU162)=0,SUM($H163:CT163)=0),$B163,0)</f>
        <v>0</v>
      </c>
      <c r="CV163">
        <f ca="1">IF(AND($B163&gt;0,SUM(CV$3:CV162)=0,SUM($H163:CU163)=0),$B163,0)</f>
        <v>0</v>
      </c>
      <c r="CW163">
        <f ca="1">IF(AND($B163&gt;0,SUM(CW$3:CW162)=0,SUM($H163:CV163)=0),$B163,0)</f>
        <v>0</v>
      </c>
      <c r="CX163">
        <f ca="1">IF(AND($B163&gt;0,SUM(CX$3:CX162)=0,SUM($H163:CW163)=0),$B163,0)</f>
        <v>0</v>
      </c>
      <c r="CY163">
        <f ca="1">IF(AND($B163&gt;0,SUM(CY$3:CY162)=0,SUM($H163:CX163)=0),$B163,0)</f>
        <v>0</v>
      </c>
      <c r="CZ163">
        <f ca="1">IF(AND($B163&gt;0,SUM(CZ$3:CZ162)=0,SUM($H163:CY163)=0),$B163,0)</f>
        <v>0</v>
      </c>
      <c r="DA163">
        <f ca="1">IF(AND($B163&gt;0,SUM(DA$3:DA162)=0,SUM($H163:CZ163)=0),$B163,0)</f>
        <v>0</v>
      </c>
      <c r="DB163">
        <f ca="1">IF(AND($B163&gt;0,SUM(DB$3:DB162)=0,SUM($H163:DA163)=0),$B163,0)</f>
        <v>0</v>
      </c>
      <c r="DC163">
        <f ca="1">IF(AND($B163&gt;0,SUM(DC$3:DC162)=0,SUM($H163:DB163)=0),$B163,0)</f>
        <v>0</v>
      </c>
      <c r="DD163">
        <f ca="1">IF(AND($B163&gt;0,SUM(DD$3:DD162)=0,SUM($H163:DC163)=0),$B163,0)</f>
        <v>0</v>
      </c>
      <c r="DE163">
        <f ca="1">IF(AND($B163&gt;0,SUM(DE$3:DE162)=0,SUM($H163:DD163)=0),$B163,0)</f>
        <v>0</v>
      </c>
      <c r="DF163">
        <f ca="1">IF(AND($B163&gt;0,SUM(DF$3:DF162)=0,SUM($H163:DE163)=0),$B163,0)</f>
        <v>0</v>
      </c>
      <c r="DG163">
        <f ca="1">IF(AND($B163&gt;0,SUM(DG$3:DG162)=0,SUM($H163:DF163)=0),$B163,0)</f>
        <v>0</v>
      </c>
      <c r="DH163">
        <f ca="1">IF(AND($B163&gt;0,SUM(DH$3:DH162)=0,SUM($H163:DG163)=0),$B163,0)</f>
        <v>0</v>
      </c>
      <c r="DI163">
        <f ca="1">IF(AND($B163&gt;0,SUM(DI$3:DI162)=0,SUM($H163:DH163)=0),$B163,0)</f>
        <v>0</v>
      </c>
      <c r="DJ163">
        <f ca="1">IF(AND($B163&gt;0,SUM(DJ$3:DJ162)=0,SUM($H163:DI163)=0),$B163,0)</f>
        <v>0</v>
      </c>
      <c r="DK163">
        <f ca="1">IF(AND($B163&gt;0,SUM(DK$3:DK162)=0,SUM($H163:DJ163)=0),$B163,0)</f>
        <v>0</v>
      </c>
      <c r="DL163">
        <f ca="1">IF(AND($B163&gt;0,SUM(DL$3:DL162)=0,SUM($H163:DK163)=0),$B163,0)</f>
        <v>0</v>
      </c>
      <c r="DM163">
        <f ca="1">IF(AND($B163&gt;0,SUM(DM$3:DM162)=0,SUM($H163:DL163)=0),$B163,0)</f>
        <v>0</v>
      </c>
      <c r="DN163">
        <f ca="1">IF(AND($B163&gt;0,SUM(DN$3:DN162)=0,SUM($H163:DM163)=0),$B163,0)</f>
        <v>0</v>
      </c>
      <c r="DO163">
        <f ca="1">IF(AND($B163&gt;0,SUM(DO$3:DO162)=0,SUM($H163:DN163)=0),$B163,0)</f>
        <v>0</v>
      </c>
      <c r="DP163">
        <f ca="1">IF(AND($B163&gt;0,SUM(DP$3:DP162)=0,SUM($H163:DO163)=0),$B163,0)</f>
        <v>0</v>
      </c>
      <c r="DQ163">
        <f ca="1">IF(AND($B163&gt;0,SUM(DQ$3:DQ162)=0,SUM($H163:DP163)=0),$B163,0)</f>
        <v>0</v>
      </c>
      <c r="DR163">
        <f ca="1">IF(AND($B163&gt;0,SUM(DR$3:DR162)=0,SUM($H163:DQ163)=0),$B163,0)</f>
        <v>0</v>
      </c>
      <c r="DS163">
        <f ca="1">IF(AND($B163&gt;0,SUM(DS$3:DS162)=0,SUM($H163:DR163)=0),$B163,0)</f>
        <v>0</v>
      </c>
      <c r="DT163">
        <f ca="1">IF(AND($B163&gt;0,SUM(DT$3:DT162)=0,SUM($H163:DS163)=0),$B163,0)</f>
        <v>0</v>
      </c>
      <c r="DU163">
        <f ca="1">IF(AND($B163&gt;0,SUM(DU$3:DU162)=0,SUM($H163:DT163)=0),$B163,0)</f>
        <v>0</v>
      </c>
      <c r="DV163">
        <f ca="1">IF(AND($B163&gt;0,SUM(DV$3:DV162)=0,SUM($H163:DU163)=0),$B163,0)</f>
        <v>0</v>
      </c>
      <c r="DW163">
        <f ca="1">IF(AND($B163&gt;0,SUM(DW$3:DW162)=0,SUM($H163:DV163)=0),$B163,0)</f>
        <v>0</v>
      </c>
      <c r="DX163">
        <f ca="1">IF(AND($B163&gt;0,SUM(DX$3:DX162)=0,SUM($H163:DW163)=0),$B163,0)</f>
        <v>0</v>
      </c>
      <c r="DY163">
        <f ca="1">IF(AND($B163&gt;0,SUM(DY$3:DY162)=0,SUM($H163:DX163)=0),$B163,0)</f>
        <v>0</v>
      </c>
      <c r="DZ163">
        <f ca="1">IF(AND($B163&gt;0,SUM(DZ$3:DZ162)=0,SUM($H163:DY163)=0),$B163,0)</f>
        <v>0</v>
      </c>
      <c r="EA163">
        <f ca="1">IF(AND($B163&gt;0,SUM(EA$3:EA162)=0,SUM($H163:DZ163)=0),$B163,0)</f>
        <v>0</v>
      </c>
      <c r="EB163">
        <f ca="1">IF(AND($B163&gt;0,SUM(EB$3:EB162)=0,SUM($H163:EA163)=0),$B163,0)</f>
        <v>0</v>
      </c>
      <c r="EC163">
        <f ca="1">IF(AND($B163&gt;0,SUM(EC$3:EC162)=0,SUM($H163:EB163)=0),$B163,0)</f>
        <v>0</v>
      </c>
      <c r="ED163">
        <f ca="1">IF(AND($B163&gt;0,SUM(ED$3:ED162)=0,SUM($H163:EC163)=0),$B163,0)</f>
        <v>0</v>
      </c>
      <c r="EE163">
        <f ca="1">IF(AND($B163&gt;0,SUM(EE$3:EE162)=0,SUM($H163:ED163)=0),$B163,0)</f>
        <v>0</v>
      </c>
      <c r="EF163">
        <f ca="1">IF(AND($B163&gt;0,SUM(EF$3:EF162)=0,SUM($H163:EE163)=0),$B163,0)</f>
        <v>0</v>
      </c>
      <c r="EG163">
        <f ca="1">IF(AND($B163&gt;0,SUM(EG$3:EG162)=0,SUM($H163:EF163)=0),$B163,0)</f>
        <v>0</v>
      </c>
      <c r="EH163">
        <f ca="1">IF(AND($B163&gt;0,SUM(EH$3:EH162)=0,SUM($H163:EG163)=0),$B163,0)</f>
        <v>0</v>
      </c>
      <c r="EI163">
        <f ca="1">IF(AND($B163&gt;0,SUM(EI$3:EI162)=0,SUM($H163:EH163)=0),$B163,0)</f>
        <v>0</v>
      </c>
      <c r="EJ163">
        <f ca="1">IF(AND($B163&gt;0,SUM(EJ$3:EJ162)=0,SUM($H163:EI163)=0),$B163,0)</f>
        <v>0</v>
      </c>
      <c r="EK163">
        <f ca="1">IF(AND($B163&gt;0,SUM(EK$3:EK162)=0,SUM($H163:EJ163)=0),$B163,0)</f>
        <v>0</v>
      </c>
      <c r="EL163">
        <f ca="1">IF(AND($B163&gt;0,SUM(EL$3:EL162)=0,SUM($H163:EK163)=0),$B163,0)</f>
        <v>0</v>
      </c>
      <c r="EM163">
        <f ca="1">IF(AND($B163&gt;0,SUM(EM$3:EM162)=0,SUM($H163:EL163)=0),$B163,0)</f>
        <v>0</v>
      </c>
      <c r="EN163">
        <f ca="1">IF(AND($B163&gt;0,SUM(EN$3:EN162)=0,SUM($H163:EM163)=0),$B163,0)</f>
        <v>0</v>
      </c>
      <c r="EO163">
        <f ca="1">IF(AND($B163&gt;0,SUM(EO$3:EO162)=0,SUM($H163:EN163)=0),$B163,0)</f>
        <v>0</v>
      </c>
      <c r="EP163">
        <f ca="1">IF(AND($B163&gt;0,SUM(EP$3:EP162)=0,SUM($H163:EO163)=0),$B163,0)</f>
        <v>0</v>
      </c>
      <c r="EQ163">
        <f ca="1">IF(AND($B163&gt;0,SUM(EQ$3:EQ162)=0,SUM($H163:EP163)=0),$B163,0)</f>
        <v>0</v>
      </c>
      <c r="ER163">
        <f ca="1">IF(AND($B163&gt;0,SUM(ER$3:ER162)=0,SUM($H163:EQ163)=0),$B163,0)</f>
        <v>0</v>
      </c>
      <c r="ES163">
        <f ca="1">IF(AND($B163&gt;0,SUM(ES$3:ES162)=0,SUM($H163:ER163)=0),$B163,0)</f>
        <v>0</v>
      </c>
      <c r="ET163">
        <f ca="1">IF(AND($B163&gt;0,SUM(ET$3:ET162)=0,SUM($H163:ES163)=0),$B163,0)</f>
        <v>0</v>
      </c>
      <c r="EU163">
        <f ca="1">IF(AND($B163&gt;0,SUM(EU$3:EU162)=0,SUM($H163:ET163)=0),$B163,0)</f>
        <v>0</v>
      </c>
      <c r="EV163">
        <f ca="1">IF(AND($B163&gt;0,SUM(EV$3:EV162)=0,SUM($H163:EU163)=0),$B163,0)</f>
        <v>0</v>
      </c>
      <c r="EW163">
        <f ca="1">IF(AND($B163&gt;0,SUM(EW$3:EW162)=0,SUM($H163:EV163)=0),$B163,0)</f>
        <v>0</v>
      </c>
      <c r="EX163">
        <f ca="1">IF(AND($B163&gt;0,SUM(EX$3:EX162)=0,SUM($H163:EW163)=0),$B163,0)</f>
        <v>0</v>
      </c>
      <c r="EY163">
        <f ca="1">IF(AND($B163&gt;0,SUM(EY$3:EY162)=0,SUM($H163:EX163)=0),$B163,0)</f>
        <v>0</v>
      </c>
      <c r="EZ163">
        <f ca="1">IF(AND($B163&gt;0,SUM(EZ$3:EZ162)=0,SUM($H163:EY163)=0),$B163,0)</f>
        <v>0</v>
      </c>
      <c r="FA163">
        <f ca="1">IF(AND($B163&gt;0,SUM(FA$3:FA162)=0,SUM($H163:EZ163)=0),$B163,0)</f>
        <v>0</v>
      </c>
      <c r="FB163">
        <f ca="1">IF(AND($B163&gt;0,SUM(FB$3:FB162)=0,SUM($H163:FA163)=0),$B163,0)</f>
        <v>0</v>
      </c>
      <c r="FC163">
        <f ca="1">IF(AND($B163&gt;0,SUM(FC$3:FC162)=0,SUM($H163:FB163)=0),$B163,0)</f>
        <v>0</v>
      </c>
      <c r="FD163">
        <f ca="1">IF(AND($B163&gt;0,SUM(FD$3:FD162)=0,SUM($H163:FC163)=0),$B163,0)</f>
        <v>0</v>
      </c>
      <c r="FE163">
        <f ca="1">IF(AND($B163&gt;0,SUM(FE$3:FE162)=0,SUM($H163:FD163)=0),$B163,0)</f>
        <v>0</v>
      </c>
      <c r="FF163">
        <f ca="1">IF(AND($B163&gt;0,SUM(FF$3:FF162)=0,SUM($H163:FE163)=0),$B163,0)</f>
        <v>0</v>
      </c>
      <c r="FG163">
        <f ca="1">IF(AND($B163&gt;0,SUM(FG$3:FG162)=0,SUM($H163:FF163)=0),$B163,0)</f>
        <v>0</v>
      </c>
      <c r="FH163">
        <f ca="1">IF(AND($B163&gt;0,SUM(FH$3:FH162)=0,SUM($H163:FG163)=0),$B163,0)</f>
        <v>0</v>
      </c>
      <c r="FI163">
        <f ca="1">IF(AND($B163&gt;0,SUM(FI$3:FI162)=0,SUM($H163:FH163)=0),$B163,0)</f>
        <v>0</v>
      </c>
      <c r="FJ163">
        <f ca="1">IF(AND($B163&gt;0,SUM(FJ$3:FJ162)=0,SUM($H163:FI163)=0),$B163,0)</f>
        <v>0</v>
      </c>
      <c r="FK163">
        <f ca="1">IF(AND($B163&gt;0,SUM(FK$3:FK162)=0,SUM($H163:FJ163)=0),$B163,0)</f>
        <v>0</v>
      </c>
      <c r="FL163">
        <f ca="1">IF(AND($B163&gt;0,SUM(FL$3:FL162)=0,SUM($H163:FK163)=0),$B163,0)</f>
        <v>0</v>
      </c>
      <c r="FM163">
        <f ca="1">IF(AND($B163&gt;0,SUM(FM$3:FM162)=0,SUM($H163:FL163)=0),$B163,0)</f>
        <v>0</v>
      </c>
      <c r="FN163">
        <f ca="1">IF(AND($B163&gt;0,SUM(FN$3:FN162)=0,SUM($H163:FM163)=0),$B163,0)</f>
        <v>0</v>
      </c>
      <c r="FS163" s="67" t="str">
        <f ca="1">Valintaohjelma!$C39</f>
        <v>0</v>
      </c>
      <c r="FT163" s="67" t="str">
        <f ca="1">Valintaohjelma!$F39</f>
        <v/>
      </c>
      <c r="FU163" s="342" t="str">
        <f>""</f>
        <v/>
      </c>
      <c r="FV163" s="67" t="str">
        <f>Valintaohjelma!$I39</f>
        <v>-</v>
      </c>
      <c r="FY163" s="67" t="str">
        <f ca="1">Valintaohjelma!$C39</f>
        <v>0</v>
      </c>
      <c r="FZ163" s="67" t="str">
        <f ca="1">Valintaohjelma!$F39</f>
        <v/>
      </c>
      <c r="GA163" s="67" t="str">
        <f>""</f>
        <v/>
      </c>
      <c r="GB163" s="67" t="str">
        <f>Valintaohjelma!$I39</f>
        <v>-</v>
      </c>
      <c r="GE163" s="67" t="str">
        <f ca="1">Valintaohjelma!$C39</f>
        <v>0</v>
      </c>
      <c r="GF163" s="67" t="str">
        <f ca="1">Valintaohjelma!$F39</f>
        <v/>
      </c>
      <c r="GG163" s="67" t="str">
        <f>""</f>
        <v/>
      </c>
      <c r="GH163" s="67" t="str">
        <f>Valintaohjelma!$I39</f>
        <v>-</v>
      </c>
    </row>
    <row r="164" spans="1:190" ht="15.75" thickBot="1" x14ac:dyDescent="0.3">
      <c r="A164">
        <v>164</v>
      </c>
      <c r="B164">
        <f>IF(AND(Valintaohjelma!D40&lt;&gt;"-",Valintaohjelma!D40&lt;&gt;""),A164,0)</f>
        <v>0</v>
      </c>
      <c r="C164" s="240" t="str">
        <f t="shared" ca="1" si="22"/>
        <v>0</v>
      </c>
      <c r="D164" s="240" t="str">
        <f t="shared" ca="1" si="23"/>
        <v/>
      </c>
      <c r="E164" s="240" t="str">
        <f t="shared" ca="1" si="24"/>
        <v/>
      </c>
      <c r="F164" s="240" t="str">
        <f t="shared" ca="1" si="25"/>
        <v>-</v>
      </c>
      <c r="G164" s="47" t="e">
        <f>INDEX($I$2:$FN$2,ROWS(G$2:G164))</f>
        <v>#REF!</v>
      </c>
      <c r="H164">
        <v>0</v>
      </c>
      <c r="I164">
        <f ca="1">IF(AND($B164&gt;0,SUM(I$3:I163)=0,SUM($H164:H164)=0),$B164,0)</f>
        <v>0</v>
      </c>
      <c r="J164">
        <f ca="1">IF(AND($B164&gt;0,SUM(J$3:J163)=0,SUM($H164:I164)=0),$B164,0)</f>
        <v>0</v>
      </c>
      <c r="K164">
        <f ca="1">IF(AND($B164&gt;0,SUM(K$3:K163)=0,SUM($H164:J164)=0),$B164,0)</f>
        <v>0</v>
      </c>
      <c r="L164">
        <f ca="1">IF(AND($B164&gt;0,SUM(L$3:L163)=0,SUM($H164:K164)=0),$B164,0)</f>
        <v>0</v>
      </c>
      <c r="M164">
        <f ca="1">IF(AND($B164&gt;0,SUM(M$3:M163)=0,SUM($H164:L164)=0),$B164,0)</f>
        <v>0</v>
      </c>
      <c r="N164">
        <f ca="1">IF(AND($B164&gt;0,SUM(N$3:N163)=0,SUM($H164:M164)=0),$B164,0)</f>
        <v>0</v>
      </c>
      <c r="O164">
        <f ca="1">IF(AND($B164&gt;0,SUM(O$3:O163)=0,SUM($H164:N164)=0),$B164,0)</f>
        <v>0</v>
      </c>
      <c r="P164">
        <f ca="1">IF(AND($B164&gt;0,SUM(P$3:P163)=0,SUM($H164:O164)=0),$B164,0)</f>
        <v>0</v>
      </c>
      <c r="Q164">
        <f ca="1">IF(AND($B164&gt;0,SUM(Q$3:Q163)=0,SUM($H164:P164)=0),$B164,0)</f>
        <v>0</v>
      </c>
      <c r="R164">
        <f ca="1">IF(AND($B164&gt;0,SUM(R$3:R163)=0,SUM($H164:Q164)=0),$B164,0)</f>
        <v>0</v>
      </c>
      <c r="S164">
        <f ca="1">IF(AND($B164&gt;0,SUM(S$3:S163)=0,SUM($H164:R164)=0),$B164,0)</f>
        <v>0</v>
      </c>
      <c r="T164">
        <f ca="1">IF(AND($B164&gt;0,SUM(T$3:T163)=0,SUM($H164:S164)=0),$B164,0)</f>
        <v>0</v>
      </c>
      <c r="U164">
        <f ca="1">IF(AND($B164&gt;0,SUM(U$3:U163)=0,SUM($H164:T164)=0),$B164,0)</f>
        <v>0</v>
      </c>
      <c r="V164">
        <f ca="1">IF(AND($B164&gt;0,SUM(V$3:V163)=0,SUM($H164:U164)=0),$B164,0)</f>
        <v>0</v>
      </c>
      <c r="W164">
        <f ca="1">IF(AND($B164&gt;0,SUM(W$3:W163)=0,SUM($H164:V164)=0),$B164,0)</f>
        <v>0</v>
      </c>
      <c r="X164">
        <f ca="1">IF(AND($B164&gt;0,SUM(X$3:X163)=0,SUM($H164:W164)=0),$B164,0)</f>
        <v>0</v>
      </c>
      <c r="Y164">
        <f ca="1">IF(AND($B164&gt;0,SUM(Y$3:Y163)=0,SUM($H164:X164)=0),$B164,0)</f>
        <v>0</v>
      </c>
      <c r="Z164">
        <f ca="1">IF(AND($B164&gt;0,SUM(Z$3:Z163)=0,SUM($H164:Y164)=0),$B164,0)</f>
        <v>0</v>
      </c>
      <c r="AA164">
        <f ca="1">IF(AND($B164&gt;0,SUM(AA$3:AA163)=0,SUM($H164:Z164)=0),$B164,0)</f>
        <v>0</v>
      </c>
      <c r="AB164">
        <f ca="1">IF(AND($B164&gt;0,SUM(AB$3:AB163)=0,SUM($H164:AA164)=0),$B164,0)</f>
        <v>0</v>
      </c>
      <c r="AC164">
        <f ca="1">IF(AND($B164&gt;0,SUM(AC$3:AC163)=0,SUM($H164:AB164)=0),$B164,0)</f>
        <v>0</v>
      </c>
      <c r="AD164">
        <f ca="1">IF(AND($B164&gt;0,SUM(AD$3:AD163)=0,SUM($H164:AC164)=0),$B164,0)</f>
        <v>0</v>
      </c>
      <c r="AE164">
        <f ca="1">IF(AND($B164&gt;0,SUM(AE$3:AE163)=0,SUM($H164:AD164)=0),$B164,0)</f>
        <v>0</v>
      </c>
      <c r="AF164">
        <f ca="1">IF(AND($B164&gt;0,SUM(AF$3:AF163)=0,SUM($H164:AE164)=0),$B164,0)</f>
        <v>0</v>
      </c>
      <c r="AG164">
        <f ca="1">IF(AND($B164&gt;0,SUM(AG$3:AG163)=0,SUM($H164:AF164)=0),$B164,0)</f>
        <v>0</v>
      </c>
      <c r="AH164">
        <f ca="1">IF(AND($B164&gt;0,SUM(AH$3:AH163)=0,SUM($H164:AG164)=0),$B164,0)</f>
        <v>0</v>
      </c>
      <c r="AI164">
        <f ca="1">IF(AND($B164&gt;0,SUM(AI$3:AI163)=0,SUM($H164:AH164)=0),$B164,0)</f>
        <v>0</v>
      </c>
      <c r="AJ164">
        <f ca="1">IF(AND($B164&gt;0,SUM(AJ$3:AJ163)=0,SUM($H164:AI164)=0),$B164,0)</f>
        <v>0</v>
      </c>
      <c r="AK164">
        <f ca="1">IF(AND($B164&gt;0,SUM(AK$3:AK163)=0,SUM($H164:AJ164)=0),$B164,0)</f>
        <v>0</v>
      </c>
      <c r="AL164">
        <f ca="1">IF(AND($B164&gt;0,SUM(AL$3:AL163)=0,SUM($H164:AK164)=0),$B164,0)</f>
        <v>0</v>
      </c>
      <c r="AM164">
        <f ca="1">IF(AND($B164&gt;0,SUM(AM$3:AM163)=0,SUM($H164:AL164)=0),$B164,0)</f>
        <v>0</v>
      </c>
      <c r="AN164">
        <f ca="1">IF(AND($B164&gt;0,SUM(AN$3:AN163)=0,SUM($H164:AM164)=0),$B164,0)</f>
        <v>0</v>
      </c>
      <c r="AO164">
        <f ca="1">IF(AND($B164&gt;0,SUM(AO$3:AO163)=0,SUM($H164:AN164)=0),$B164,0)</f>
        <v>0</v>
      </c>
      <c r="AP164">
        <f ca="1">IF(AND($B164&gt;0,SUM(AP$3:AP163)=0,SUM($H164:AO164)=0),$B164,0)</f>
        <v>0</v>
      </c>
      <c r="AQ164">
        <f ca="1">IF(AND($B164&gt;0,SUM(AQ$3:AQ163)=0,SUM($H164:AP164)=0),$B164,0)</f>
        <v>0</v>
      </c>
      <c r="AR164">
        <f ca="1">IF(AND($B164&gt;0,SUM(AR$3:AR163)=0,SUM($H164:AQ164)=0),$B164,0)</f>
        <v>0</v>
      </c>
      <c r="AS164">
        <f ca="1">IF(AND($B164&gt;0,SUM(AS$3:AS163)=0,SUM($H164:AR164)=0),$B164,0)</f>
        <v>0</v>
      </c>
      <c r="AT164">
        <f ca="1">IF(AND($B164&gt;0,SUM(AT$3:AT163)=0,SUM($H164:AS164)=0),$B164,0)</f>
        <v>0</v>
      </c>
      <c r="AU164">
        <f ca="1">IF(AND($B164&gt;0,SUM(AU$3:AU163)=0,SUM($H164:AT164)=0),$B164,0)</f>
        <v>0</v>
      </c>
      <c r="AV164">
        <f ca="1">IF(AND($B164&gt;0,SUM(AV$3:AV163)=0,SUM($H164:AU164)=0),$B164,0)</f>
        <v>0</v>
      </c>
      <c r="AW164">
        <f ca="1">IF(AND($B164&gt;0,SUM(AW$3:AW163)=0,SUM($H164:AV164)=0),$B164,0)</f>
        <v>0</v>
      </c>
      <c r="AX164">
        <f ca="1">IF(AND($B164&gt;0,SUM(AX$3:AX163)=0,SUM($H164:AW164)=0),$B164,0)</f>
        <v>0</v>
      </c>
      <c r="AY164">
        <f ca="1">IF(AND($B164&gt;0,SUM(AY$3:AY163)=0,SUM($H164:AX164)=0),$B164,0)</f>
        <v>0</v>
      </c>
      <c r="AZ164">
        <f ca="1">IF(AND($B164&gt;0,SUM(AZ$3:AZ163)=0,SUM($H164:AY164)=0),$B164,0)</f>
        <v>0</v>
      </c>
      <c r="BA164">
        <f ca="1">IF(AND($B164&gt;0,SUM(BA$3:BA163)=0,SUM($H164:AZ164)=0),$B164,0)</f>
        <v>0</v>
      </c>
      <c r="BB164">
        <f ca="1">IF(AND($B164&gt;0,SUM(BB$3:BB163)=0,SUM($H164:BA164)=0),$B164,0)</f>
        <v>0</v>
      </c>
      <c r="BC164">
        <f ca="1">IF(AND($B164&gt;0,SUM(BC$3:BC163)=0,SUM($H164:BB164)=0),$B164,0)</f>
        <v>0</v>
      </c>
      <c r="BD164">
        <f ca="1">IF(AND($B164&gt;0,SUM(BD$3:BD163)=0,SUM($H164:BC164)=0),$B164,0)</f>
        <v>0</v>
      </c>
      <c r="BE164">
        <f ca="1">IF(AND($B164&gt;0,SUM(BE$3:BE163)=0,SUM($H164:BD164)=0),$B164,0)</f>
        <v>0</v>
      </c>
      <c r="BF164">
        <f ca="1">IF(AND($B164&gt;0,SUM(BF$3:BF163)=0,SUM($H164:BE164)=0),$B164,0)</f>
        <v>0</v>
      </c>
      <c r="BG164">
        <f ca="1">IF(AND($B164&gt;0,SUM(BG$3:BG163)=0,SUM($H164:BF164)=0),$B164,0)</f>
        <v>0</v>
      </c>
      <c r="BH164">
        <f ca="1">IF(AND($B164&gt;0,SUM(BH$3:BH163)=0,SUM($H164:BG164)=0),$B164,0)</f>
        <v>0</v>
      </c>
      <c r="BI164">
        <f ca="1">IF(AND($B164&gt;0,SUM(BI$3:BI163)=0,SUM($H164:BH164)=0),$B164,0)</f>
        <v>0</v>
      </c>
      <c r="BJ164">
        <f ca="1">IF(AND($B164&gt;0,SUM(BJ$3:BJ163)=0,SUM($H164:BI164)=0),$B164,0)</f>
        <v>0</v>
      </c>
      <c r="BK164">
        <f ca="1">IF(AND($B164&gt;0,SUM(BK$3:BK163)=0,SUM($H164:BJ164)=0),$B164,0)</f>
        <v>0</v>
      </c>
      <c r="BL164">
        <f ca="1">IF(AND($B164&gt;0,SUM(BL$3:BL163)=0,SUM($H164:BK164)=0),$B164,0)</f>
        <v>0</v>
      </c>
      <c r="BM164">
        <f ca="1">IF(AND($B164&gt;0,SUM(BM$3:BM163)=0,SUM($H164:BL164)=0),$B164,0)</f>
        <v>0</v>
      </c>
      <c r="BN164">
        <f ca="1">IF(AND($B164&gt;0,SUM(BN$3:BN163)=0,SUM($H164:BM164)=0),$B164,0)</f>
        <v>0</v>
      </c>
      <c r="BO164">
        <f ca="1">IF(AND($B164&gt;0,SUM(BO$3:BO163)=0,SUM($H164:BN164)=0),$B164,0)</f>
        <v>0</v>
      </c>
      <c r="BP164">
        <f ca="1">IF(AND($B164&gt;0,SUM(BP$3:BP163)=0,SUM($H164:BO164)=0),$B164,0)</f>
        <v>0</v>
      </c>
      <c r="BQ164">
        <f ca="1">IF(AND($B164&gt;0,SUM(BQ$3:BQ163)=0,SUM($H164:BP164)=0),$B164,0)</f>
        <v>0</v>
      </c>
      <c r="BR164">
        <f ca="1">IF(AND($B164&gt;0,SUM(BR$3:BR163)=0,SUM($H164:BQ164)=0),$B164,0)</f>
        <v>0</v>
      </c>
      <c r="BS164">
        <f ca="1">IF(AND($B164&gt;0,SUM(BS$3:BS163)=0,SUM($H164:BR164)=0),$B164,0)</f>
        <v>0</v>
      </c>
      <c r="BT164">
        <f ca="1">IF(AND($B164&gt;0,SUM(BT$3:BT163)=0,SUM($H164:BS164)=0),$B164,0)</f>
        <v>0</v>
      </c>
      <c r="BU164">
        <f ca="1">IF(AND($B164&gt;0,SUM(BU$3:BU163)=0,SUM($H164:BT164)=0),$B164,0)</f>
        <v>0</v>
      </c>
      <c r="BV164">
        <f ca="1">IF(AND($B164&gt;0,SUM(BV$3:BV163)=0,SUM($H164:BU164)=0),$B164,0)</f>
        <v>0</v>
      </c>
      <c r="BW164">
        <f ca="1">IF(AND($B164&gt;0,SUM(BW$3:BW163)=0,SUM($H164:BV164)=0),$B164,0)</f>
        <v>0</v>
      </c>
      <c r="BX164">
        <f ca="1">IF(AND($B164&gt;0,SUM(BX$3:BX163)=0,SUM($H164:BW164)=0),$B164,0)</f>
        <v>0</v>
      </c>
      <c r="BY164">
        <f ca="1">IF(AND($B164&gt;0,SUM(BY$3:BY163)=0,SUM($H164:BX164)=0),$B164,0)</f>
        <v>0</v>
      </c>
      <c r="BZ164">
        <f ca="1">IF(AND($B164&gt;0,SUM(BZ$3:BZ163)=0,SUM($H164:BY164)=0),$B164,0)</f>
        <v>0</v>
      </c>
      <c r="CA164">
        <f ca="1">IF(AND($B164&gt;0,SUM(CA$3:CA163)=0,SUM($H164:BZ164)=0),$B164,0)</f>
        <v>0</v>
      </c>
      <c r="CB164">
        <f ca="1">IF(AND($B164&gt;0,SUM(CB$3:CB163)=0,SUM($H164:CA164)=0),$B164,0)</f>
        <v>0</v>
      </c>
      <c r="CC164">
        <f ca="1">IF(AND($B164&gt;0,SUM(CC$3:CC163)=0,SUM($H164:CB164)=0),$B164,0)</f>
        <v>0</v>
      </c>
      <c r="CD164">
        <f ca="1">IF(AND($B164&gt;0,SUM(CD$3:CD163)=0,SUM($H164:CC164)=0),$B164,0)</f>
        <v>0</v>
      </c>
      <c r="CE164">
        <f ca="1">IF(AND($B164&gt;0,SUM(CE$3:CE163)=0,SUM($H164:CD164)=0),$B164,0)</f>
        <v>0</v>
      </c>
      <c r="CF164">
        <f ca="1">IF(AND($B164&gt;0,SUM(CF$3:CF163)=0,SUM($H164:CE164)=0),$B164,0)</f>
        <v>0</v>
      </c>
      <c r="CG164">
        <f ca="1">IF(AND($B164&gt;0,SUM(CG$3:CG163)=0,SUM($H164:CF164)=0),$B164,0)</f>
        <v>0</v>
      </c>
      <c r="CH164">
        <f ca="1">IF(AND($B164&gt;0,SUM(CH$3:CH163)=0,SUM($H164:CG164)=0),$B164,0)</f>
        <v>0</v>
      </c>
      <c r="CI164">
        <f ca="1">IF(AND($B164&gt;0,SUM(CI$3:CI163)=0,SUM($H164:CH164)=0),$B164,0)</f>
        <v>0</v>
      </c>
      <c r="CJ164">
        <f ca="1">IF(AND($B164&gt;0,SUM(CJ$3:CJ163)=0,SUM($H164:CI164)=0),$B164,0)</f>
        <v>0</v>
      </c>
      <c r="CK164">
        <f ca="1">IF(AND($B164&gt;0,SUM(CK$3:CK163)=0,SUM($H164:CJ164)=0),$B164,0)</f>
        <v>0</v>
      </c>
      <c r="CL164">
        <f ca="1">IF(AND($B164&gt;0,SUM(CL$3:CL163)=0,SUM($H164:CK164)=0),$B164,0)</f>
        <v>0</v>
      </c>
      <c r="CM164">
        <f ca="1">IF(AND($B164&gt;0,SUM(CM$3:CM163)=0,SUM($H164:CL164)=0),$B164,0)</f>
        <v>0</v>
      </c>
      <c r="CN164">
        <f ca="1">IF(AND($B164&gt;0,SUM(CN$3:CN163)=0,SUM($H164:CM164)=0),$B164,0)</f>
        <v>0</v>
      </c>
      <c r="CO164">
        <f ca="1">IF(AND($B164&gt;0,SUM(CO$3:CO163)=0,SUM($H164:CN164)=0),$B164,0)</f>
        <v>0</v>
      </c>
      <c r="CP164">
        <f ca="1">IF(AND($B164&gt;0,SUM(CP$3:CP163)=0,SUM($H164:CO164)=0),$B164,0)</f>
        <v>0</v>
      </c>
      <c r="CQ164">
        <f ca="1">IF(AND($B164&gt;0,SUM(CQ$3:CQ163)=0,SUM($H164:CP164)=0),$B164,0)</f>
        <v>0</v>
      </c>
      <c r="CR164">
        <f ca="1">IF(AND($B164&gt;0,SUM(CR$3:CR163)=0,SUM($H164:CQ164)=0),$B164,0)</f>
        <v>0</v>
      </c>
      <c r="CS164">
        <f ca="1">IF(AND($B164&gt;0,SUM(CS$3:CS163)=0,SUM($H164:CR164)=0),$B164,0)</f>
        <v>0</v>
      </c>
      <c r="CT164">
        <f ca="1">IF(AND($B164&gt;0,SUM(CT$3:CT163)=0,SUM($H164:CS164)=0),$B164,0)</f>
        <v>0</v>
      </c>
      <c r="CU164">
        <f ca="1">IF(AND($B164&gt;0,SUM(CU$3:CU163)=0,SUM($H164:CT164)=0),$B164,0)</f>
        <v>0</v>
      </c>
      <c r="CV164">
        <f ca="1">IF(AND($B164&gt;0,SUM(CV$3:CV163)=0,SUM($H164:CU164)=0),$B164,0)</f>
        <v>0</v>
      </c>
      <c r="CW164">
        <f ca="1">IF(AND($B164&gt;0,SUM(CW$3:CW163)=0,SUM($H164:CV164)=0),$B164,0)</f>
        <v>0</v>
      </c>
      <c r="CX164">
        <f ca="1">IF(AND($B164&gt;0,SUM(CX$3:CX163)=0,SUM($H164:CW164)=0),$B164,0)</f>
        <v>0</v>
      </c>
      <c r="CY164">
        <f ca="1">IF(AND($B164&gt;0,SUM(CY$3:CY163)=0,SUM($H164:CX164)=0),$B164,0)</f>
        <v>0</v>
      </c>
      <c r="CZ164">
        <f ca="1">IF(AND($B164&gt;0,SUM(CZ$3:CZ163)=0,SUM($H164:CY164)=0),$B164,0)</f>
        <v>0</v>
      </c>
      <c r="DA164">
        <f ca="1">IF(AND($B164&gt;0,SUM(DA$3:DA163)=0,SUM($H164:CZ164)=0),$B164,0)</f>
        <v>0</v>
      </c>
      <c r="DB164">
        <f ca="1">IF(AND($B164&gt;0,SUM(DB$3:DB163)=0,SUM($H164:DA164)=0),$B164,0)</f>
        <v>0</v>
      </c>
      <c r="DC164">
        <f ca="1">IF(AND($B164&gt;0,SUM(DC$3:DC163)=0,SUM($H164:DB164)=0),$B164,0)</f>
        <v>0</v>
      </c>
      <c r="DD164">
        <f ca="1">IF(AND($B164&gt;0,SUM(DD$3:DD163)=0,SUM($H164:DC164)=0),$B164,0)</f>
        <v>0</v>
      </c>
      <c r="DE164">
        <f ca="1">IF(AND($B164&gt;0,SUM(DE$3:DE163)=0,SUM($H164:DD164)=0),$B164,0)</f>
        <v>0</v>
      </c>
      <c r="DF164">
        <f ca="1">IF(AND($B164&gt;0,SUM(DF$3:DF163)=0,SUM($H164:DE164)=0),$B164,0)</f>
        <v>0</v>
      </c>
      <c r="DG164">
        <f ca="1">IF(AND($B164&gt;0,SUM(DG$3:DG163)=0,SUM($H164:DF164)=0),$B164,0)</f>
        <v>0</v>
      </c>
      <c r="DH164">
        <f ca="1">IF(AND($B164&gt;0,SUM(DH$3:DH163)=0,SUM($H164:DG164)=0),$B164,0)</f>
        <v>0</v>
      </c>
      <c r="DI164">
        <f ca="1">IF(AND($B164&gt;0,SUM(DI$3:DI163)=0,SUM($H164:DH164)=0),$B164,0)</f>
        <v>0</v>
      </c>
      <c r="DJ164">
        <f ca="1">IF(AND($B164&gt;0,SUM(DJ$3:DJ163)=0,SUM($H164:DI164)=0),$B164,0)</f>
        <v>0</v>
      </c>
      <c r="DK164">
        <f ca="1">IF(AND($B164&gt;0,SUM(DK$3:DK163)=0,SUM($H164:DJ164)=0),$B164,0)</f>
        <v>0</v>
      </c>
      <c r="DL164">
        <f ca="1">IF(AND($B164&gt;0,SUM(DL$3:DL163)=0,SUM($H164:DK164)=0),$B164,0)</f>
        <v>0</v>
      </c>
      <c r="DM164">
        <f ca="1">IF(AND($B164&gt;0,SUM(DM$3:DM163)=0,SUM($H164:DL164)=0),$B164,0)</f>
        <v>0</v>
      </c>
      <c r="DN164">
        <f ca="1">IF(AND($B164&gt;0,SUM(DN$3:DN163)=0,SUM($H164:DM164)=0),$B164,0)</f>
        <v>0</v>
      </c>
      <c r="DO164">
        <f ca="1">IF(AND($B164&gt;0,SUM(DO$3:DO163)=0,SUM($H164:DN164)=0),$B164,0)</f>
        <v>0</v>
      </c>
      <c r="DP164">
        <f ca="1">IF(AND($B164&gt;0,SUM(DP$3:DP163)=0,SUM($H164:DO164)=0),$B164,0)</f>
        <v>0</v>
      </c>
      <c r="DQ164">
        <f ca="1">IF(AND($B164&gt;0,SUM(DQ$3:DQ163)=0,SUM($H164:DP164)=0),$B164,0)</f>
        <v>0</v>
      </c>
      <c r="DR164">
        <f ca="1">IF(AND($B164&gt;0,SUM(DR$3:DR163)=0,SUM($H164:DQ164)=0),$B164,0)</f>
        <v>0</v>
      </c>
      <c r="DS164">
        <f ca="1">IF(AND($B164&gt;0,SUM(DS$3:DS163)=0,SUM($H164:DR164)=0),$B164,0)</f>
        <v>0</v>
      </c>
      <c r="DT164">
        <f ca="1">IF(AND($B164&gt;0,SUM(DT$3:DT163)=0,SUM($H164:DS164)=0),$B164,0)</f>
        <v>0</v>
      </c>
      <c r="DU164">
        <f ca="1">IF(AND($B164&gt;0,SUM(DU$3:DU163)=0,SUM($H164:DT164)=0),$B164,0)</f>
        <v>0</v>
      </c>
      <c r="DV164">
        <f ca="1">IF(AND($B164&gt;0,SUM(DV$3:DV163)=0,SUM($H164:DU164)=0),$B164,0)</f>
        <v>0</v>
      </c>
      <c r="DW164">
        <f ca="1">IF(AND($B164&gt;0,SUM(DW$3:DW163)=0,SUM($H164:DV164)=0),$B164,0)</f>
        <v>0</v>
      </c>
      <c r="DX164">
        <f ca="1">IF(AND($B164&gt;0,SUM(DX$3:DX163)=0,SUM($H164:DW164)=0),$B164,0)</f>
        <v>0</v>
      </c>
      <c r="DY164">
        <f ca="1">IF(AND($B164&gt;0,SUM(DY$3:DY163)=0,SUM($H164:DX164)=0),$B164,0)</f>
        <v>0</v>
      </c>
      <c r="DZ164">
        <f ca="1">IF(AND($B164&gt;0,SUM(DZ$3:DZ163)=0,SUM($H164:DY164)=0),$B164,0)</f>
        <v>0</v>
      </c>
      <c r="EA164">
        <f ca="1">IF(AND($B164&gt;0,SUM(EA$3:EA163)=0,SUM($H164:DZ164)=0),$B164,0)</f>
        <v>0</v>
      </c>
      <c r="EB164">
        <f ca="1">IF(AND($B164&gt;0,SUM(EB$3:EB163)=0,SUM($H164:EA164)=0),$B164,0)</f>
        <v>0</v>
      </c>
      <c r="EC164">
        <f ca="1">IF(AND($B164&gt;0,SUM(EC$3:EC163)=0,SUM($H164:EB164)=0),$B164,0)</f>
        <v>0</v>
      </c>
      <c r="ED164">
        <f ca="1">IF(AND($B164&gt;0,SUM(ED$3:ED163)=0,SUM($H164:EC164)=0),$B164,0)</f>
        <v>0</v>
      </c>
      <c r="EE164">
        <f ca="1">IF(AND($B164&gt;0,SUM(EE$3:EE163)=0,SUM($H164:ED164)=0),$B164,0)</f>
        <v>0</v>
      </c>
      <c r="EF164">
        <f ca="1">IF(AND($B164&gt;0,SUM(EF$3:EF163)=0,SUM($H164:EE164)=0),$B164,0)</f>
        <v>0</v>
      </c>
      <c r="EG164">
        <f ca="1">IF(AND($B164&gt;0,SUM(EG$3:EG163)=0,SUM($H164:EF164)=0),$B164,0)</f>
        <v>0</v>
      </c>
      <c r="EH164">
        <f ca="1">IF(AND($B164&gt;0,SUM(EH$3:EH163)=0,SUM($H164:EG164)=0),$B164,0)</f>
        <v>0</v>
      </c>
      <c r="EI164">
        <f ca="1">IF(AND($B164&gt;0,SUM(EI$3:EI163)=0,SUM($H164:EH164)=0),$B164,0)</f>
        <v>0</v>
      </c>
      <c r="EJ164">
        <f ca="1">IF(AND($B164&gt;0,SUM(EJ$3:EJ163)=0,SUM($H164:EI164)=0),$B164,0)</f>
        <v>0</v>
      </c>
      <c r="EK164">
        <f ca="1">IF(AND($B164&gt;0,SUM(EK$3:EK163)=0,SUM($H164:EJ164)=0),$B164,0)</f>
        <v>0</v>
      </c>
      <c r="EL164">
        <f ca="1">IF(AND($B164&gt;0,SUM(EL$3:EL163)=0,SUM($H164:EK164)=0),$B164,0)</f>
        <v>0</v>
      </c>
      <c r="EM164">
        <f ca="1">IF(AND($B164&gt;0,SUM(EM$3:EM163)=0,SUM($H164:EL164)=0),$B164,0)</f>
        <v>0</v>
      </c>
      <c r="EN164">
        <f ca="1">IF(AND($B164&gt;0,SUM(EN$3:EN163)=0,SUM($H164:EM164)=0),$B164,0)</f>
        <v>0</v>
      </c>
      <c r="EO164">
        <f ca="1">IF(AND($B164&gt;0,SUM(EO$3:EO163)=0,SUM($H164:EN164)=0),$B164,0)</f>
        <v>0</v>
      </c>
      <c r="EP164">
        <f ca="1">IF(AND($B164&gt;0,SUM(EP$3:EP163)=0,SUM($H164:EO164)=0),$B164,0)</f>
        <v>0</v>
      </c>
      <c r="EQ164">
        <f ca="1">IF(AND($B164&gt;0,SUM(EQ$3:EQ163)=0,SUM($H164:EP164)=0),$B164,0)</f>
        <v>0</v>
      </c>
      <c r="ER164">
        <f ca="1">IF(AND($B164&gt;0,SUM(ER$3:ER163)=0,SUM($H164:EQ164)=0),$B164,0)</f>
        <v>0</v>
      </c>
      <c r="ES164">
        <f ca="1">IF(AND($B164&gt;0,SUM(ES$3:ES163)=0,SUM($H164:ER164)=0),$B164,0)</f>
        <v>0</v>
      </c>
      <c r="ET164">
        <f ca="1">IF(AND($B164&gt;0,SUM(ET$3:ET163)=0,SUM($H164:ES164)=0),$B164,0)</f>
        <v>0</v>
      </c>
      <c r="EU164">
        <f ca="1">IF(AND($B164&gt;0,SUM(EU$3:EU163)=0,SUM($H164:ET164)=0),$B164,0)</f>
        <v>0</v>
      </c>
      <c r="EV164">
        <f ca="1">IF(AND($B164&gt;0,SUM(EV$3:EV163)=0,SUM($H164:EU164)=0),$B164,0)</f>
        <v>0</v>
      </c>
      <c r="EW164">
        <f ca="1">IF(AND($B164&gt;0,SUM(EW$3:EW163)=0,SUM($H164:EV164)=0),$B164,0)</f>
        <v>0</v>
      </c>
      <c r="EX164">
        <f ca="1">IF(AND($B164&gt;0,SUM(EX$3:EX163)=0,SUM($H164:EW164)=0),$B164,0)</f>
        <v>0</v>
      </c>
      <c r="EY164">
        <f ca="1">IF(AND($B164&gt;0,SUM(EY$3:EY163)=0,SUM($H164:EX164)=0),$B164,0)</f>
        <v>0</v>
      </c>
      <c r="EZ164">
        <f ca="1">IF(AND($B164&gt;0,SUM(EZ$3:EZ163)=0,SUM($H164:EY164)=0),$B164,0)</f>
        <v>0</v>
      </c>
      <c r="FA164">
        <f ca="1">IF(AND($B164&gt;0,SUM(FA$3:FA163)=0,SUM($H164:EZ164)=0),$B164,0)</f>
        <v>0</v>
      </c>
      <c r="FB164">
        <f ca="1">IF(AND($B164&gt;0,SUM(FB$3:FB163)=0,SUM($H164:FA164)=0),$B164,0)</f>
        <v>0</v>
      </c>
      <c r="FC164">
        <f ca="1">IF(AND($B164&gt;0,SUM(FC$3:FC163)=0,SUM($H164:FB164)=0),$B164,0)</f>
        <v>0</v>
      </c>
      <c r="FD164">
        <f ca="1">IF(AND($B164&gt;0,SUM(FD$3:FD163)=0,SUM($H164:FC164)=0),$B164,0)</f>
        <v>0</v>
      </c>
      <c r="FE164">
        <f ca="1">IF(AND($B164&gt;0,SUM(FE$3:FE163)=0,SUM($H164:FD164)=0),$B164,0)</f>
        <v>0</v>
      </c>
      <c r="FF164">
        <f ca="1">IF(AND($B164&gt;0,SUM(FF$3:FF163)=0,SUM($H164:FE164)=0),$B164,0)</f>
        <v>0</v>
      </c>
      <c r="FG164">
        <f ca="1">IF(AND($B164&gt;0,SUM(FG$3:FG163)=0,SUM($H164:FF164)=0),$B164,0)</f>
        <v>0</v>
      </c>
      <c r="FH164">
        <f ca="1">IF(AND($B164&gt;0,SUM(FH$3:FH163)=0,SUM($H164:FG164)=0),$B164,0)</f>
        <v>0</v>
      </c>
      <c r="FI164">
        <f ca="1">IF(AND($B164&gt;0,SUM(FI$3:FI163)=0,SUM($H164:FH164)=0),$B164,0)</f>
        <v>0</v>
      </c>
      <c r="FJ164">
        <f ca="1">IF(AND($B164&gt;0,SUM(FJ$3:FJ163)=0,SUM($H164:FI164)=0),$B164,0)</f>
        <v>0</v>
      </c>
      <c r="FK164">
        <f ca="1">IF(AND($B164&gt;0,SUM(FK$3:FK163)=0,SUM($H164:FJ164)=0),$B164,0)</f>
        <v>0</v>
      </c>
      <c r="FL164">
        <f ca="1">IF(AND($B164&gt;0,SUM(FL$3:FL163)=0,SUM($H164:FK164)=0),$B164,0)</f>
        <v>0</v>
      </c>
      <c r="FM164">
        <f ca="1">IF(AND($B164&gt;0,SUM(FM$3:FM163)=0,SUM($H164:FL164)=0),$B164,0)</f>
        <v>0</v>
      </c>
      <c r="FN164">
        <f ca="1">IF(AND($B164&gt;0,SUM(FN$3:FN163)=0,SUM($H164:FM164)=0),$B164,0)</f>
        <v>0</v>
      </c>
      <c r="FS164" s="67" t="str">
        <f ca="1">Valintaohjelma!$C40</f>
        <v>0</v>
      </c>
      <c r="FT164" s="67" t="str">
        <f ca="1">Valintaohjelma!$F40</f>
        <v/>
      </c>
      <c r="FU164" s="342" t="str">
        <f>""</f>
        <v/>
      </c>
      <c r="FV164" s="67" t="str">
        <f>Valintaohjelma!$I40</f>
        <v>-</v>
      </c>
      <c r="FY164" s="67" t="str">
        <f ca="1">Valintaohjelma!$C40</f>
        <v>0</v>
      </c>
      <c r="FZ164" s="67" t="str">
        <f ca="1">Valintaohjelma!$F40</f>
        <v/>
      </c>
      <c r="GA164" s="67" t="str">
        <f>""</f>
        <v/>
      </c>
      <c r="GB164" s="67" t="str">
        <f>Valintaohjelma!$I40</f>
        <v>-</v>
      </c>
      <c r="GE164" s="67" t="str">
        <f ca="1">Valintaohjelma!$C40</f>
        <v>0</v>
      </c>
      <c r="GF164" s="67" t="str">
        <f ca="1">Valintaohjelma!$F40</f>
        <v/>
      </c>
      <c r="GG164" s="67" t="str">
        <f>""</f>
        <v/>
      </c>
      <c r="GH164" s="67" t="str">
        <f>Valintaohjelma!$I40</f>
        <v>-</v>
      </c>
    </row>
    <row r="165" spans="1:190" ht="15.75" thickBot="1" x14ac:dyDescent="0.3">
      <c r="A165">
        <v>165</v>
      </c>
      <c r="B165">
        <f>IF(AND(Valintaohjelma!D41&lt;&gt;"-",Valintaohjelma!D41&lt;&gt;""),A165,0)</f>
        <v>0</v>
      </c>
      <c r="C165" s="240" t="str">
        <f t="shared" ca="1" si="22"/>
        <v>0</v>
      </c>
      <c r="D165" s="240" t="str">
        <f t="shared" ca="1" si="23"/>
        <v/>
      </c>
      <c r="E165" s="240" t="str">
        <f t="shared" ca="1" si="24"/>
        <v/>
      </c>
      <c r="F165" s="240" t="str">
        <f t="shared" ca="1" si="25"/>
        <v>-</v>
      </c>
      <c r="G165" s="47" t="e">
        <f>INDEX($I$2:$FN$2,ROWS(G$2:G165))</f>
        <v>#REF!</v>
      </c>
      <c r="H165">
        <v>0</v>
      </c>
      <c r="I165">
        <f ca="1">IF(AND($B165&gt;0,SUM(I$3:I164)=0,SUM($H165:H165)=0),$B165,0)</f>
        <v>0</v>
      </c>
      <c r="J165">
        <f ca="1">IF(AND($B165&gt;0,SUM(J$3:J164)=0,SUM($H165:I165)=0),$B165,0)</f>
        <v>0</v>
      </c>
      <c r="K165">
        <f ca="1">IF(AND($B165&gt;0,SUM(K$3:K164)=0,SUM($H165:J165)=0),$B165,0)</f>
        <v>0</v>
      </c>
      <c r="L165">
        <f ca="1">IF(AND($B165&gt;0,SUM(L$3:L164)=0,SUM($H165:K165)=0),$B165,0)</f>
        <v>0</v>
      </c>
      <c r="M165">
        <f ca="1">IF(AND($B165&gt;0,SUM(M$3:M164)=0,SUM($H165:L165)=0),$B165,0)</f>
        <v>0</v>
      </c>
      <c r="N165">
        <f ca="1">IF(AND($B165&gt;0,SUM(N$3:N164)=0,SUM($H165:M165)=0),$B165,0)</f>
        <v>0</v>
      </c>
      <c r="O165">
        <f ca="1">IF(AND($B165&gt;0,SUM(O$3:O164)=0,SUM($H165:N165)=0),$B165,0)</f>
        <v>0</v>
      </c>
      <c r="P165">
        <f ca="1">IF(AND($B165&gt;0,SUM(P$3:P164)=0,SUM($H165:O165)=0),$B165,0)</f>
        <v>0</v>
      </c>
      <c r="Q165">
        <f ca="1">IF(AND($B165&gt;0,SUM(Q$3:Q164)=0,SUM($H165:P165)=0),$B165,0)</f>
        <v>0</v>
      </c>
      <c r="R165">
        <f ca="1">IF(AND($B165&gt;0,SUM(R$3:R164)=0,SUM($H165:Q165)=0),$B165,0)</f>
        <v>0</v>
      </c>
      <c r="S165">
        <f ca="1">IF(AND($B165&gt;0,SUM(S$3:S164)=0,SUM($H165:R165)=0),$B165,0)</f>
        <v>0</v>
      </c>
      <c r="T165">
        <f ca="1">IF(AND($B165&gt;0,SUM(T$3:T164)=0,SUM($H165:S165)=0),$B165,0)</f>
        <v>0</v>
      </c>
      <c r="U165">
        <f ca="1">IF(AND($B165&gt;0,SUM(U$3:U164)=0,SUM($H165:T165)=0),$B165,0)</f>
        <v>0</v>
      </c>
      <c r="V165">
        <f ca="1">IF(AND($B165&gt;0,SUM(V$3:V164)=0,SUM($H165:U165)=0),$B165,0)</f>
        <v>0</v>
      </c>
      <c r="W165">
        <f ca="1">IF(AND($B165&gt;0,SUM(W$3:W164)=0,SUM($H165:V165)=0),$B165,0)</f>
        <v>0</v>
      </c>
      <c r="X165">
        <f ca="1">IF(AND($B165&gt;0,SUM(X$3:X164)=0,SUM($H165:W165)=0),$B165,0)</f>
        <v>0</v>
      </c>
      <c r="Y165">
        <f ca="1">IF(AND($B165&gt;0,SUM(Y$3:Y164)=0,SUM($H165:X165)=0),$B165,0)</f>
        <v>0</v>
      </c>
      <c r="Z165">
        <f ca="1">IF(AND($B165&gt;0,SUM(Z$3:Z164)=0,SUM($H165:Y165)=0),$B165,0)</f>
        <v>0</v>
      </c>
      <c r="AA165">
        <f ca="1">IF(AND($B165&gt;0,SUM(AA$3:AA164)=0,SUM($H165:Z165)=0),$B165,0)</f>
        <v>0</v>
      </c>
      <c r="AB165">
        <f ca="1">IF(AND($B165&gt;0,SUM(AB$3:AB164)=0,SUM($H165:AA165)=0),$B165,0)</f>
        <v>0</v>
      </c>
      <c r="AC165">
        <f ca="1">IF(AND($B165&gt;0,SUM(AC$3:AC164)=0,SUM($H165:AB165)=0),$B165,0)</f>
        <v>0</v>
      </c>
      <c r="AD165">
        <f ca="1">IF(AND($B165&gt;0,SUM(AD$3:AD164)=0,SUM($H165:AC165)=0),$B165,0)</f>
        <v>0</v>
      </c>
      <c r="AE165">
        <f ca="1">IF(AND($B165&gt;0,SUM(AE$3:AE164)=0,SUM($H165:AD165)=0),$B165,0)</f>
        <v>0</v>
      </c>
      <c r="AF165">
        <f ca="1">IF(AND($B165&gt;0,SUM(AF$3:AF164)=0,SUM($H165:AE165)=0),$B165,0)</f>
        <v>0</v>
      </c>
      <c r="AG165">
        <f ca="1">IF(AND($B165&gt;0,SUM(AG$3:AG164)=0,SUM($H165:AF165)=0),$B165,0)</f>
        <v>0</v>
      </c>
      <c r="AH165">
        <f ca="1">IF(AND($B165&gt;0,SUM(AH$3:AH164)=0,SUM($H165:AG165)=0),$B165,0)</f>
        <v>0</v>
      </c>
      <c r="AI165">
        <f ca="1">IF(AND($B165&gt;0,SUM(AI$3:AI164)=0,SUM($H165:AH165)=0),$B165,0)</f>
        <v>0</v>
      </c>
      <c r="AJ165">
        <f ca="1">IF(AND($B165&gt;0,SUM(AJ$3:AJ164)=0,SUM($H165:AI165)=0),$B165,0)</f>
        <v>0</v>
      </c>
      <c r="AK165">
        <f ca="1">IF(AND($B165&gt;0,SUM(AK$3:AK164)=0,SUM($H165:AJ165)=0),$B165,0)</f>
        <v>0</v>
      </c>
      <c r="AL165">
        <f ca="1">IF(AND($B165&gt;0,SUM(AL$3:AL164)=0,SUM($H165:AK165)=0),$B165,0)</f>
        <v>0</v>
      </c>
      <c r="AM165">
        <f ca="1">IF(AND($B165&gt;0,SUM(AM$3:AM164)=0,SUM($H165:AL165)=0),$B165,0)</f>
        <v>0</v>
      </c>
      <c r="AN165">
        <f ca="1">IF(AND($B165&gt;0,SUM(AN$3:AN164)=0,SUM($H165:AM165)=0),$B165,0)</f>
        <v>0</v>
      </c>
      <c r="AO165">
        <f ca="1">IF(AND($B165&gt;0,SUM(AO$3:AO164)=0,SUM($H165:AN165)=0),$B165,0)</f>
        <v>0</v>
      </c>
      <c r="AP165">
        <f ca="1">IF(AND($B165&gt;0,SUM(AP$3:AP164)=0,SUM($H165:AO165)=0),$B165,0)</f>
        <v>0</v>
      </c>
      <c r="AQ165">
        <f ca="1">IF(AND($B165&gt;0,SUM(AQ$3:AQ164)=0,SUM($H165:AP165)=0),$B165,0)</f>
        <v>0</v>
      </c>
      <c r="AR165">
        <f ca="1">IF(AND($B165&gt;0,SUM(AR$3:AR164)=0,SUM($H165:AQ165)=0),$B165,0)</f>
        <v>0</v>
      </c>
      <c r="AS165">
        <f ca="1">IF(AND($B165&gt;0,SUM(AS$3:AS164)=0,SUM($H165:AR165)=0),$B165,0)</f>
        <v>0</v>
      </c>
      <c r="AT165">
        <f ca="1">IF(AND($B165&gt;0,SUM(AT$3:AT164)=0,SUM($H165:AS165)=0),$B165,0)</f>
        <v>0</v>
      </c>
      <c r="AU165">
        <f ca="1">IF(AND($B165&gt;0,SUM(AU$3:AU164)=0,SUM($H165:AT165)=0),$B165,0)</f>
        <v>0</v>
      </c>
      <c r="AV165">
        <f ca="1">IF(AND($B165&gt;0,SUM(AV$3:AV164)=0,SUM($H165:AU165)=0),$B165,0)</f>
        <v>0</v>
      </c>
      <c r="AW165">
        <f ca="1">IF(AND($B165&gt;0,SUM(AW$3:AW164)=0,SUM($H165:AV165)=0),$B165,0)</f>
        <v>0</v>
      </c>
      <c r="AX165">
        <f ca="1">IF(AND($B165&gt;0,SUM(AX$3:AX164)=0,SUM($H165:AW165)=0),$B165,0)</f>
        <v>0</v>
      </c>
      <c r="AY165">
        <f ca="1">IF(AND($B165&gt;0,SUM(AY$3:AY164)=0,SUM($H165:AX165)=0),$B165,0)</f>
        <v>0</v>
      </c>
      <c r="AZ165">
        <f ca="1">IF(AND($B165&gt;0,SUM(AZ$3:AZ164)=0,SUM($H165:AY165)=0),$B165,0)</f>
        <v>0</v>
      </c>
      <c r="BA165">
        <f ca="1">IF(AND($B165&gt;0,SUM(BA$3:BA164)=0,SUM($H165:AZ165)=0),$B165,0)</f>
        <v>0</v>
      </c>
      <c r="BB165">
        <f ca="1">IF(AND($B165&gt;0,SUM(BB$3:BB164)=0,SUM($H165:BA165)=0),$B165,0)</f>
        <v>0</v>
      </c>
      <c r="BC165">
        <f ca="1">IF(AND($B165&gt;0,SUM(BC$3:BC164)=0,SUM($H165:BB165)=0),$B165,0)</f>
        <v>0</v>
      </c>
      <c r="BD165">
        <f ca="1">IF(AND($B165&gt;0,SUM(BD$3:BD164)=0,SUM($H165:BC165)=0),$B165,0)</f>
        <v>0</v>
      </c>
      <c r="BE165">
        <f ca="1">IF(AND($B165&gt;0,SUM(BE$3:BE164)=0,SUM($H165:BD165)=0),$B165,0)</f>
        <v>0</v>
      </c>
      <c r="BF165">
        <f ca="1">IF(AND($B165&gt;0,SUM(BF$3:BF164)=0,SUM($H165:BE165)=0),$B165,0)</f>
        <v>0</v>
      </c>
      <c r="BG165">
        <f ca="1">IF(AND($B165&gt;0,SUM(BG$3:BG164)=0,SUM($H165:BF165)=0),$B165,0)</f>
        <v>0</v>
      </c>
      <c r="BH165">
        <f ca="1">IF(AND($B165&gt;0,SUM(BH$3:BH164)=0,SUM($H165:BG165)=0),$B165,0)</f>
        <v>0</v>
      </c>
      <c r="BI165">
        <f ca="1">IF(AND($B165&gt;0,SUM(BI$3:BI164)=0,SUM($H165:BH165)=0),$B165,0)</f>
        <v>0</v>
      </c>
      <c r="BJ165">
        <f ca="1">IF(AND($B165&gt;0,SUM(BJ$3:BJ164)=0,SUM($H165:BI165)=0),$B165,0)</f>
        <v>0</v>
      </c>
      <c r="BK165">
        <f ca="1">IF(AND($B165&gt;0,SUM(BK$3:BK164)=0,SUM($H165:BJ165)=0),$B165,0)</f>
        <v>0</v>
      </c>
      <c r="BL165">
        <f ca="1">IF(AND($B165&gt;0,SUM(BL$3:BL164)=0,SUM($H165:BK165)=0),$B165,0)</f>
        <v>0</v>
      </c>
      <c r="BM165">
        <f ca="1">IF(AND($B165&gt;0,SUM(BM$3:BM164)=0,SUM($H165:BL165)=0),$B165,0)</f>
        <v>0</v>
      </c>
      <c r="BN165">
        <f ca="1">IF(AND($B165&gt;0,SUM(BN$3:BN164)=0,SUM($H165:BM165)=0),$B165,0)</f>
        <v>0</v>
      </c>
      <c r="BO165">
        <f ca="1">IF(AND($B165&gt;0,SUM(BO$3:BO164)=0,SUM($H165:BN165)=0),$B165,0)</f>
        <v>0</v>
      </c>
      <c r="BP165">
        <f ca="1">IF(AND($B165&gt;0,SUM(BP$3:BP164)=0,SUM($H165:BO165)=0),$B165,0)</f>
        <v>0</v>
      </c>
      <c r="BQ165">
        <f ca="1">IF(AND($B165&gt;0,SUM(BQ$3:BQ164)=0,SUM($H165:BP165)=0),$B165,0)</f>
        <v>0</v>
      </c>
      <c r="BR165">
        <f ca="1">IF(AND($B165&gt;0,SUM(BR$3:BR164)=0,SUM($H165:BQ165)=0),$B165,0)</f>
        <v>0</v>
      </c>
      <c r="BS165">
        <f ca="1">IF(AND($B165&gt;0,SUM(BS$3:BS164)=0,SUM($H165:BR165)=0),$B165,0)</f>
        <v>0</v>
      </c>
      <c r="BT165">
        <f ca="1">IF(AND($B165&gt;0,SUM(BT$3:BT164)=0,SUM($H165:BS165)=0),$B165,0)</f>
        <v>0</v>
      </c>
      <c r="BU165">
        <f ca="1">IF(AND($B165&gt;0,SUM(BU$3:BU164)=0,SUM($H165:BT165)=0),$B165,0)</f>
        <v>0</v>
      </c>
      <c r="BV165">
        <f ca="1">IF(AND($B165&gt;0,SUM(BV$3:BV164)=0,SUM($H165:BU165)=0),$B165,0)</f>
        <v>0</v>
      </c>
      <c r="BW165">
        <f ca="1">IF(AND($B165&gt;0,SUM(BW$3:BW164)=0,SUM($H165:BV165)=0),$B165,0)</f>
        <v>0</v>
      </c>
      <c r="BX165">
        <f ca="1">IF(AND($B165&gt;0,SUM(BX$3:BX164)=0,SUM($H165:BW165)=0),$B165,0)</f>
        <v>0</v>
      </c>
      <c r="BY165">
        <f ca="1">IF(AND($B165&gt;0,SUM(BY$3:BY164)=0,SUM($H165:BX165)=0),$B165,0)</f>
        <v>0</v>
      </c>
      <c r="BZ165">
        <f ca="1">IF(AND($B165&gt;0,SUM(BZ$3:BZ164)=0,SUM($H165:BY165)=0),$B165,0)</f>
        <v>0</v>
      </c>
      <c r="CA165">
        <f ca="1">IF(AND($B165&gt;0,SUM(CA$3:CA164)=0,SUM($H165:BZ165)=0),$B165,0)</f>
        <v>0</v>
      </c>
      <c r="CB165">
        <f ca="1">IF(AND($B165&gt;0,SUM(CB$3:CB164)=0,SUM($H165:CA165)=0),$B165,0)</f>
        <v>0</v>
      </c>
      <c r="CC165">
        <f ca="1">IF(AND($B165&gt;0,SUM(CC$3:CC164)=0,SUM($H165:CB165)=0),$B165,0)</f>
        <v>0</v>
      </c>
      <c r="CD165">
        <f ca="1">IF(AND($B165&gt;0,SUM(CD$3:CD164)=0,SUM($H165:CC165)=0),$B165,0)</f>
        <v>0</v>
      </c>
      <c r="CE165">
        <f ca="1">IF(AND($B165&gt;0,SUM(CE$3:CE164)=0,SUM($H165:CD165)=0),$B165,0)</f>
        <v>0</v>
      </c>
      <c r="CF165">
        <f ca="1">IF(AND($B165&gt;0,SUM(CF$3:CF164)=0,SUM($H165:CE165)=0),$B165,0)</f>
        <v>0</v>
      </c>
      <c r="CG165">
        <f ca="1">IF(AND($B165&gt;0,SUM(CG$3:CG164)=0,SUM($H165:CF165)=0),$B165,0)</f>
        <v>0</v>
      </c>
      <c r="CH165">
        <f ca="1">IF(AND($B165&gt;0,SUM(CH$3:CH164)=0,SUM($H165:CG165)=0),$B165,0)</f>
        <v>0</v>
      </c>
      <c r="CI165">
        <f ca="1">IF(AND($B165&gt;0,SUM(CI$3:CI164)=0,SUM($H165:CH165)=0),$B165,0)</f>
        <v>0</v>
      </c>
      <c r="CJ165">
        <f ca="1">IF(AND($B165&gt;0,SUM(CJ$3:CJ164)=0,SUM($H165:CI165)=0),$B165,0)</f>
        <v>0</v>
      </c>
      <c r="CK165">
        <f ca="1">IF(AND($B165&gt;0,SUM(CK$3:CK164)=0,SUM($H165:CJ165)=0),$B165,0)</f>
        <v>0</v>
      </c>
      <c r="CL165">
        <f ca="1">IF(AND($B165&gt;0,SUM(CL$3:CL164)=0,SUM($H165:CK165)=0),$B165,0)</f>
        <v>0</v>
      </c>
      <c r="CM165">
        <f ca="1">IF(AND($B165&gt;0,SUM(CM$3:CM164)=0,SUM($H165:CL165)=0),$B165,0)</f>
        <v>0</v>
      </c>
      <c r="CN165">
        <f ca="1">IF(AND($B165&gt;0,SUM(CN$3:CN164)=0,SUM($H165:CM165)=0),$B165,0)</f>
        <v>0</v>
      </c>
      <c r="CO165">
        <f ca="1">IF(AND($B165&gt;0,SUM(CO$3:CO164)=0,SUM($H165:CN165)=0),$B165,0)</f>
        <v>0</v>
      </c>
      <c r="CP165">
        <f ca="1">IF(AND($B165&gt;0,SUM(CP$3:CP164)=0,SUM($H165:CO165)=0),$B165,0)</f>
        <v>0</v>
      </c>
      <c r="CQ165">
        <f ca="1">IF(AND($B165&gt;0,SUM(CQ$3:CQ164)=0,SUM($H165:CP165)=0),$B165,0)</f>
        <v>0</v>
      </c>
      <c r="CR165">
        <f ca="1">IF(AND($B165&gt;0,SUM(CR$3:CR164)=0,SUM($H165:CQ165)=0),$B165,0)</f>
        <v>0</v>
      </c>
      <c r="CS165">
        <f ca="1">IF(AND($B165&gt;0,SUM(CS$3:CS164)=0,SUM($H165:CR165)=0),$B165,0)</f>
        <v>0</v>
      </c>
      <c r="CT165">
        <f ca="1">IF(AND($B165&gt;0,SUM(CT$3:CT164)=0,SUM($H165:CS165)=0),$B165,0)</f>
        <v>0</v>
      </c>
      <c r="CU165">
        <f ca="1">IF(AND($B165&gt;0,SUM(CU$3:CU164)=0,SUM($H165:CT165)=0),$B165,0)</f>
        <v>0</v>
      </c>
      <c r="CV165">
        <f ca="1">IF(AND($B165&gt;0,SUM(CV$3:CV164)=0,SUM($H165:CU165)=0),$B165,0)</f>
        <v>0</v>
      </c>
      <c r="CW165">
        <f ca="1">IF(AND($B165&gt;0,SUM(CW$3:CW164)=0,SUM($H165:CV165)=0),$B165,0)</f>
        <v>0</v>
      </c>
      <c r="CX165">
        <f ca="1">IF(AND($B165&gt;0,SUM(CX$3:CX164)=0,SUM($H165:CW165)=0),$B165,0)</f>
        <v>0</v>
      </c>
      <c r="CY165">
        <f ca="1">IF(AND($B165&gt;0,SUM(CY$3:CY164)=0,SUM($H165:CX165)=0),$B165,0)</f>
        <v>0</v>
      </c>
      <c r="CZ165">
        <f ca="1">IF(AND($B165&gt;0,SUM(CZ$3:CZ164)=0,SUM($H165:CY165)=0),$B165,0)</f>
        <v>0</v>
      </c>
      <c r="DA165">
        <f ca="1">IF(AND($B165&gt;0,SUM(DA$3:DA164)=0,SUM($H165:CZ165)=0),$B165,0)</f>
        <v>0</v>
      </c>
      <c r="DB165">
        <f ca="1">IF(AND($B165&gt;0,SUM(DB$3:DB164)=0,SUM($H165:DA165)=0),$B165,0)</f>
        <v>0</v>
      </c>
      <c r="DC165">
        <f ca="1">IF(AND($B165&gt;0,SUM(DC$3:DC164)=0,SUM($H165:DB165)=0),$B165,0)</f>
        <v>0</v>
      </c>
      <c r="DD165">
        <f ca="1">IF(AND($B165&gt;0,SUM(DD$3:DD164)=0,SUM($H165:DC165)=0),$B165,0)</f>
        <v>0</v>
      </c>
      <c r="DE165">
        <f ca="1">IF(AND($B165&gt;0,SUM(DE$3:DE164)=0,SUM($H165:DD165)=0),$B165,0)</f>
        <v>0</v>
      </c>
      <c r="DF165">
        <f ca="1">IF(AND($B165&gt;0,SUM(DF$3:DF164)=0,SUM($H165:DE165)=0),$B165,0)</f>
        <v>0</v>
      </c>
      <c r="DG165">
        <f ca="1">IF(AND($B165&gt;0,SUM(DG$3:DG164)=0,SUM($H165:DF165)=0),$B165,0)</f>
        <v>0</v>
      </c>
      <c r="DH165">
        <f ca="1">IF(AND($B165&gt;0,SUM(DH$3:DH164)=0,SUM($H165:DG165)=0),$B165,0)</f>
        <v>0</v>
      </c>
      <c r="DI165">
        <f ca="1">IF(AND($B165&gt;0,SUM(DI$3:DI164)=0,SUM($H165:DH165)=0),$B165,0)</f>
        <v>0</v>
      </c>
      <c r="DJ165">
        <f ca="1">IF(AND($B165&gt;0,SUM(DJ$3:DJ164)=0,SUM($H165:DI165)=0),$B165,0)</f>
        <v>0</v>
      </c>
      <c r="DK165">
        <f ca="1">IF(AND($B165&gt;0,SUM(DK$3:DK164)=0,SUM($H165:DJ165)=0),$B165,0)</f>
        <v>0</v>
      </c>
      <c r="DL165">
        <f ca="1">IF(AND($B165&gt;0,SUM(DL$3:DL164)=0,SUM($H165:DK165)=0),$B165,0)</f>
        <v>0</v>
      </c>
      <c r="DM165">
        <f ca="1">IF(AND($B165&gt;0,SUM(DM$3:DM164)=0,SUM($H165:DL165)=0),$B165,0)</f>
        <v>0</v>
      </c>
      <c r="DN165">
        <f ca="1">IF(AND($B165&gt;0,SUM(DN$3:DN164)=0,SUM($H165:DM165)=0),$B165,0)</f>
        <v>0</v>
      </c>
      <c r="DO165">
        <f ca="1">IF(AND($B165&gt;0,SUM(DO$3:DO164)=0,SUM($H165:DN165)=0),$B165,0)</f>
        <v>0</v>
      </c>
      <c r="DP165">
        <f ca="1">IF(AND($B165&gt;0,SUM(DP$3:DP164)=0,SUM($H165:DO165)=0),$B165,0)</f>
        <v>0</v>
      </c>
      <c r="DQ165">
        <f ca="1">IF(AND($B165&gt;0,SUM(DQ$3:DQ164)=0,SUM($H165:DP165)=0),$B165,0)</f>
        <v>0</v>
      </c>
      <c r="DR165">
        <f ca="1">IF(AND($B165&gt;0,SUM(DR$3:DR164)=0,SUM($H165:DQ165)=0),$B165,0)</f>
        <v>0</v>
      </c>
      <c r="DS165">
        <f ca="1">IF(AND($B165&gt;0,SUM(DS$3:DS164)=0,SUM($H165:DR165)=0),$B165,0)</f>
        <v>0</v>
      </c>
      <c r="DT165">
        <f ca="1">IF(AND($B165&gt;0,SUM(DT$3:DT164)=0,SUM($H165:DS165)=0),$B165,0)</f>
        <v>0</v>
      </c>
      <c r="DU165">
        <f ca="1">IF(AND($B165&gt;0,SUM(DU$3:DU164)=0,SUM($H165:DT165)=0),$B165,0)</f>
        <v>0</v>
      </c>
      <c r="DV165">
        <f ca="1">IF(AND($B165&gt;0,SUM(DV$3:DV164)=0,SUM($H165:DU165)=0),$B165,0)</f>
        <v>0</v>
      </c>
      <c r="DW165">
        <f ca="1">IF(AND($B165&gt;0,SUM(DW$3:DW164)=0,SUM($H165:DV165)=0),$B165,0)</f>
        <v>0</v>
      </c>
      <c r="DX165">
        <f ca="1">IF(AND($B165&gt;0,SUM(DX$3:DX164)=0,SUM($H165:DW165)=0),$B165,0)</f>
        <v>0</v>
      </c>
      <c r="DY165">
        <f ca="1">IF(AND($B165&gt;0,SUM(DY$3:DY164)=0,SUM($H165:DX165)=0),$B165,0)</f>
        <v>0</v>
      </c>
      <c r="DZ165">
        <f ca="1">IF(AND($B165&gt;0,SUM(DZ$3:DZ164)=0,SUM($H165:DY165)=0),$B165,0)</f>
        <v>0</v>
      </c>
      <c r="EA165">
        <f ca="1">IF(AND($B165&gt;0,SUM(EA$3:EA164)=0,SUM($H165:DZ165)=0),$B165,0)</f>
        <v>0</v>
      </c>
      <c r="EB165">
        <f ca="1">IF(AND($B165&gt;0,SUM(EB$3:EB164)=0,SUM($H165:EA165)=0),$B165,0)</f>
        <v>0</v>
      </c>
      <c r="EC165">
        <f ca="1">IF(AND($B165&gt;0,SUM(EC$3:EC164)=0,SUM($H165:EB165)=0),$B165,0)</f>
        <v>0</v>
      </c>
      <c r="ED165">
        <f ca="1">IF(AND($B165&gt;0,SUM(ED$3:ED164)=0,SUM($H165:EC165)=0),$B165,0)</f>
        <v>0</v>
      </c>
      <c r="EE165">
        <f ca="1">IF(AND($B165&gt;0,SUM(EE$3:EE164)=0,SUM($H165:ED165)=0),$B165,0)</f>
        <v>0</v>
      </c>
      <c r="EF165">
        <f ca="1">IF(AND($B165&gt;0,SUM(EF$3:EF164)=0,SUM($H165:EE165)=0),$B165,0)</f>
        <v>0</v>
      </c>
      <c r="EG165">
        <f ca="1">IF(AND($B165&gt;0,SUM(EG$3:EG164)=0,SUM($H165:EF165)=0),$B165,0)</f>
        <v>0</v>
      </c>
      <c r="EH165">
        <f ca="1">IF(AND($B165&gt;0,SUM(EH$3:EH164)=0,SUM($H165:EG165)=0),$B165,0)</f>
        <v>0</v>
      </c>
      <c r="EI165">
        <f ca="1">IF(AND($B165&gt;0,SUM(EI$3:EI164)=0,SUM($H165:EH165)=0),$B165,0)</f>
        <v>0</v>
      </c>
      <c r="EJ165">
        <f ca="1">IF(AND($B165&gt;0,SUM(EJ$3:EJ164)=0,SUM($H165:EI165)=0),$B165,0)</f>
        <v>0</v>
      </c>
      <c r="EK165">
        <f ca="1">IF(AND($B165&gt;0,SUM(EK$3:EK164)=0,SUM($H165:EJ165)=0),$B165,0)</f>
        <v>0</v>
      </c>
      <c r="EL165">
        <f ca="1">IF(AND($B165&gt;0,SUM(EL$3:EL164)=0,SUM($H165:EK165)=0),$B165,0)</f>
        <v>0</v>
      </c>
      <c r="EM165">
        <f ca="1">IF(AND($B165&gt;0,SUM(EM$3:EM164)=0,SUM($H165:EL165)=0),$B165,0)</f>
        <v>0</v>
      </c>
      <c r="EN165">
        <f ca="1">IF(AND($B165&gt;0,SUM(EN$3:EN164)=0,SUM($H165:EM165)=0),$B165,0)</f>
        <v>0</v>
      </c>
      <c r="EO165">
        <f ca="1">IF(AND($B165&gt;0,SUM(EO$3:EO164)=0,SUM($H165:EN165)=0),$B165,0)</f>
        <v>0</v>
      </c>
      <c r="EP165">
        <f ca="1">IF(AND($B165&gt;0,SUM(EP$3:EP164)=0,SUM($H165:EO165)=0),$B165,0)</f>
        <v>0</v>
      </c>
      <c r="EQ165">
        <f ca="1">IF(AND($B165&gt;0,SUM(EQ$3:EQ164)=0,SUM($H165:EP165)=0),$B165,0)</f>
        <v>0</v>
      </c>
      <c r="ER165">
        <f ca="1">IF(AND($B165&gt;0,SUM(ER$3:ER164)=0,SUM($H165:EQ165)=0),$B165,0)</f>
        <v>0</v>
      </c>
      <c r="ES165">
        <f ca="1">IF(AND($B165&gt;0,SUM(ES$3:ES164)=0,SUM($H165:ER165)=0),$B165,0)</f>
        <v>0</v>
      </c>
      <c r="ET165">
        <f ca="1">IF(AND($B165&gt;0,SUM(ET$3:ET164)=0,SUM($H165:ES165)=0),$B165,0)</f>
        <v>0</v>
      </c>
      <c r="EU165">
        <f ca="1">IF(AND($B165&gt;0,SUM(EU$3:EU164)=0,SUM($H165:ET165)=0),$B165,0)</f>
        <v>0</v>
      </c>
      <c r="EV165">
        <f ca="1">IF(AND($B165&gt;0,SUM(EV$3:EV164)=0,SUM($H165:EU165)=0),$B165,0)</f>
        <v>0</v>
      </c>
      <c r="EW165">
        <f ca="1">IF(AND($B165&gt;0,SUM(EW$3:EW164)=0,SUM($H165:EV165)=0),$B165,0)</f>
        <v>0</v>
      </c>
      <c r="EX165">
        <f ca="1">IF(AND($B165&gt;0,SUM(EX$3:EX164)=0,SUM($H165:EW165)=0),$B165,0)</f>
        <v>0</v>
      </c>
      <c r="EY165">
        <f ca="1">IF(AND($B165&gt;0,SUM(EY$3:EY164)=0,SUM($H165:EX165)=0),$B165,0)</f>
        <v>0</v>
      </c>
      <c r="EZ165">
        <f ca="1">IF(AND($B165&gt;0,SUM(EZ$3:EZ164)=0,SUM($H165:EY165)=0),$B165,0)</f>
        <v>0</v>
      </c>
      <c r="FA165">
        <f ca="1">IF(AND($B165&gt;0,SUM(FA$3:FA164)=0,SUM($H165:EZ165)=0),$B165,0)</f>
        <v>0</v>
      </c>
      <c r="FB165">
        <f ca="1">IF(AND($B165&gt;0,SUM(FB$3:FB164)=0,SUM($H165:FA165)=0),$B165,0)</f>
        <v>0</v>
      </c>
      <c r="FC165">
        <f ca="1">IF(AND($B165&gt;0,SUM(FC$3:FC164)=0,SUM($H165:FB165)=0),$B165,0)</f>
        <v>0</v>
      </c>
      <c r="FD165">
        <f ca="1">IF(AND($B165&gt;0,SUM(FD$3:FD164)=0,SUM($H165:FC165)=0),$B165,0)</f>
        <v>0</v>
      </c>
      <c r="FE165">
        <f ca="1">IF(AND($B165&gt;0,SUM(FE$3:FE164)=0,SUM($H165:FD165)=0),$B165,0)</f>
        <v>0</v>
      </c>
      <c r="FF165">
        <f ca="1">IF(AND($B165&gt;0,SUM(FF$3:FF164)=0,SUM($H165:FE165)=0),$B165,0)</f>
        <v>0</v>
      </c>
      <c r="FG165">
        <f ca="1">IF(AND($B165&gt;0,SUM(FG$3:FG164)=0,SUM($H165:FF165)=0),$B165,0)</f>
        <v>0</v>
      </c>
      <c r="FH165">
        <f ca="1">IF(AND($B165&gt;0,SUM(FH$3:FH164)=0,SUM($H165:FG165)=0),$B165,0)</f>
        <v>0</v>
      </c>
      <c r="FI165">
        <f ca="1">IF(AND($B165&gt;0,SUM(FI$3:FI164)=0,SUM($H165:FH165)=0),$B165,0)</f>
        <v>0</v>
      </c>
      <c r="FJ165">
        <f ca="1">IF(AND($B165&gt;0,SUM(FJ$3:FJ164)=0,SUM($H165:FI165)=0),$B165,0)</f>
        <v>0</v>
      </c>
      <c r="FK165">
        <f ca="1">IF(AND($B165&gt;0,SUM(FK$3:FK164)=0,SUM($H165:FJ165)=0),$B165,0)</f>
        <v>0</v>
      </c>
      <c r="FL165">
        <f ca="1">IF(AND($B165&gt;0,SUM(FL$3:FL164)=0,SUM($H165:FK165)=0),$B165,0)</f>
        <v>0</v>
      </c>
      <c r="FM165">
        <f ca="1">IF(AND($B165&gt;0,SUM(FM$3:FM164)=0,SUM($H165:FL165)=0),$B165,0)</f>
        <v>0</v>
      </c>
      <c r="FN165">
        <f ca="1">IF(AND($B165&gt;0,SUM(FN$3:FN164)=0,SUM($H165:FM165)=0),$B165,0)</f>
        <v>0</v>
      </c>
      <c r="FS165" s="67" t="str">
        <f ca="1">Valintaohjelma!$C41</f>
        <v>0</v>
      </c>
      <c r="FT165" s="67" t="str">
        <f ca="1">Valintaohjelma!$F41</f>
        <v/>
      </c>
      <c r="FU165" s="342" t="str">
        <f>""</f>
        <v/>
      </c>
      <c r="FV165" s="67" t="str">
        <f>Valintaohjelma!$I41</f>
        <v>-</v>
      </c>
      <c r="FY165" s="67" t="str">
        <f ca="1">Valintaohjelma!$C41</f>
        <v>0</v>
      </c>
      <c r="FZ165" s="67" t="str">
        <f ca="1">Valintaohjelma!$F41</f>
        <v/>
      </c>
      <c r="GA165" s="67" t="str">
        <f>""</f>
        <v/>
      </c>
      <c r="GB165" s="67" t="str">
        <f>Valintaohjelma!$I41</f>
        <v>-</v>
      </c>
      <c r="GE165" s="67" t="str">
        <f ca="1">Valintaohjelma!$C41</f>
        <v>0</v>
      </c>
      <c r="GF165" s="67" t="str">
        <f ca="1">Valintaohjelma!$F41</f>
        <v/>
      </c>
      <c r="GG165" s="67" t="str">
        <f>""</f>
        <v/>
      </c>
      <c r="GH165" s="67" t="str">
        <f>Valintaohjelma!$I41</f>
        <v>-</v>
      </c>
    </row>
    <row r="166" spans="1:190" ht="15.75" thickBot="1" x14ac:dyDescent="0.3">
      <c r="A166">
        <v>166</v>
      </c>
      <c r="B166">
        <f ca="1">IF(AND(Valintaohjelma!D42&lt;&gt;"-",Valintaohjelma!D42&lt;&gt;""),A166,0)</f>
        <v>0</v>
      </c>
      <c r="C166" s="240" t="str">
        <f t="shared" ca="1" si="22"/>
        <v>Kanava toimilaitteet</v>
      </c>
      <c r="D166" s="240" t="str">
        <f t="shared" ca="1" si="23"/>
        <v/>
      </c>
      <c r="E166" s="240" t="str">
        <f t="shared" ca="1" si="24"/>
        <v/>
      </c>
      <c r="F166" s="240" t="str">
        <f t="shared" ca="1" si="25"/>
        <v/>
      </c>
      <c r="G166" s="47" t="e">
        <f>INDEX($I$2:$FN$2,ROWS(G$2:G166))</f>
        <v>#REF!</v>
      </c>
      <c r="H166">
        <v>0</v>
      </c>
      <c r="I166">
        <f ca="1">IF(AND($B166&gt;0,SUM(I$3:I165)=0,SUM($H166:H166)=0),$B166,0)</f>
        <v>0</v>
      </c>
      <c r="J166">
        <f ca="1">IF(AND($B166&gt;0,SUM(J$3:J165)=0,SUM($H166:I166)=0),$B166,0)</f>
        <v>0</v>
      </c>
      <c r="K166">
        <f ca="1">IF(AND($B166&gt;0,SUM(K$3:K165)=0,SUM($H166:J166)=0),$B166,0)</f>
        <v>0</v>
      </c>
      <c r="L166">
        <f ca="1">IF(AND($B166&gt;0,SUM(L$3:L165)=0,SUM($H166:K166)=0),$B166,0)</f>
        <v>0</v>
      </c>
      <c r="M166">
        <f ca="1">IF(AND($B166&gt;0,SUM(M$3:M165)=0,SUM($H166:L166)=0),$B166,0)</f>
        <v>0</v>
      </c>
      <c r="N166">
        <f ca="1">IF(AND($B166&gt;0,SUM(N$3:N165)=0,SUM($H166:M166)=0),$B166,0)</f>
        <v>0</v>
      </c>
      <c r="O166">
        <f ca="1">IF(AND($B166&gt;0,SUM(O$3:O165)=0,SUM($H166:N166)=0),$B166,0)</f>
        <v>0</v>
      </c>
      <c r="P166">
        <f ca="1">IF(AND($B166&gt;0,SUM(P$3:P165)=0,SUM($H166:O166)=0),$B166,0)</f>
        <v>0</v>
      </c>
      <c r="Q166">
        <f ca="1">IF(AND($B166&gt;0,SUM(Q$3:Q165)=0,SUM($H166:P166)=0),$B166,0)</f>
        <v>0</v>
      </c>
      <c r="R166">
        <f ca="1">IF(AND($B166&gt;0,SUM(R$3:R165)=0,SUM($H166:Q166)=0),$B166,0)</f>
        <v>0</v>
      </c>
      <c r="S166">
        <f ca="1">IF(AND($B166&gt;0,SUM(S$3:S165)=0,SUM($H166:R166)=0),$B166,0)</f>
        <v>0</v>
      </c>
      <c r="T166">
        <f ca="1">IF(AND($B166&gt;0,SUM(T$3:T165)=0,SUM($H166:S166)=0),$B166,0)</f>
        <v>0</v>
      </c>
      <c r="U166">
        <f ca="1">IF(AND($B166&gt;0,SUM(U$3:U165)=0,SUM($H166:T166)=0),$B166,0)</f>
        <v>0</v>
      </c>
      <c r="V166">
        <f ca="1">IF(AND($B166&gt;0,SUM(V$3:V165)=0,SUM($H166:U166)=0),$B166,0)</f>
        <v>0</v>
      </c>
      <c r="W166">
        <f ca="1">IF(AND($B166&gt;0,SUM(W$3:W165)=0,SUM($H166:V166)=0),$B166,0)</f>
        <v>0</v>
      </c>
      <c r="X166">
        <f ca="1">IF(AND($B166&gt;0,SUM(X$3:X165)=0,SUM($H166:W166)=0),$B166,0)</f>
        <v>0</v>
      </c>
      <c r="Y166">
        <f ca="1">IF(AND($B166&gt;0,SUM(Y$3:Y165)=0,SUM($H166:X166)=0),$B166,0)</f>
        <v>0</v>
      </c>
      <c r="Z166">
        <f ca="1">IF(AND($B166&gt;0,SUM(Z$3:Z165)=0,SUM($H166:Y166)=0),$B166,0)</f>
        <v>0</v>
      </c>
      <c r="AA166">
        <f ca="1">IF(AND($B166&gt;0,SUM(AA$3:AA165)=0,SUM($H166:Z166)=0),$B166,0)</f>
        <v>0</v>
      </c>
      <c r="AB166">
        <f ca="1">IF(AND($B166&gt;0,SUM(AB$3:AB165)=0,SUM($H166:AA166)=0),$B166,0)</f>
        <v>0</v>
      </c>
      <c r="AC166">
        <f ca="1">IF(AND($B166&gt;0,SUM(AC$3:AC165)=0,SUM($H166:AB166)=0),$B166,0)</f>
        <v>0</v>
      </c>
      <c r="AD166">
        <f ca="1">IF(AND($B166&gt;0,SUM(AD$3:AD165)=0,SUM($H166:AC166)=0),$B166,0)</f>
        <v>0</v>
      </c>
      <c r="AE166">
        <f ca="1">IF(AND($B166&gt;0,SUM(AE$3:AE165)=0,SUM($H166:AD166)=0),$B166,0)</f>
        <v>0</v>
      </c>
      <c r="AF166">
        <f ca="1">IF(AND($B166&gt;0,SUM(AF$3:AF165)=0,SUM($H166:AE166)=0),$B166,0)</f>
        <v>0</v>
      </c>
      <c r="AG166">
        <f ca="1">IF(AND($B166&gt;0,SUM(AG$3:AG165)=0,SUM($H166:AF166)=0),$B166,0)</f>
        <v>0</v>
      </c>
      <c r="AH166">
        <f ca="1">IF(AND($B166&gt;0,SUM(AH$3:AH165)=0,SUM($H166:AG166)=0),$B166,0)</f>
        <v>0</v>
      </c>
      <c r="AI166">
        <f ca="1">IF(AND($B166&gt;0,SUM(AI$3:AI165)=0,SUM($H166:AH166)=0),$B166,0)</f>
        <v>0</v>
      </c>
      <c r="AJ166">
        <f ca="1">IF(AND($B166&gt;0,SUM(AJ$3:AJ165)=0,SUM($H166:AI166)=0),$B166,0)</f>
        <v>0</v>
      </c>
      <c r="AK166">
        <f ca="1">IF(AND($B166&gt;0,SUM(AK$3:AK165)=0,SUM($H166:AJ166)=0),$B166,0)</f>
        <v>0</v>
      </c>
      <c r="AL166">
        <f ca="1">IF(AND($B166&gt;0,SUM(AL$3:AL165)=0,SUM($H166:AK166)=0),$B166,0)</f>
        <v>0</v>
      </c>
      <c r="AM166">
        <f ca="1">IF(AND($B166&gt;0,SUM(AM$3:AM165)=0,SUM($H166:AL166)=0),$B166,0)</f>
        <v>0</v>
      </c>
      <c r="AN166">
        <f ca="1">IF(AND($B166&gt;0,SUM(AN$3:AN165)=0,SUM($H166:AM166)=0),$B166,0)</f>
        <v>0</v>
      </c>
      <c r="AO166">
        <f ca="1">IF(AND($B166&gt;0,SUM(AO$3:AO165)=0,SUM($H166:AN166)=0),$B166,0)</f>
        <v>0</v>
      </c>
      <c r="AP166">
        <f ca="1">IF(AND($B166&gt;0,SUM(AP$3:AP165)=0,SUM($H166:AO166)=0),$B166,0)</f>
        <v>0</v>
      </c>
      <c r="AQ166">
        <f ca="1">IF(AND($B166&gt;0,SUM(AQ$3:AQ165)=0,SUM($H166:AP166)=0),$B166,0)</f>
        <v>0</v>
      </c>
      <c r="AR166">
        <f ca="1">IF(AND($B166&gt;0,SUM(AR$3:AR165)=0,SUM($H166:AQ166)=0),$B166,0)</f>
        <v>0</v>
      </c>
      <c r="AS166">
        <f ca="1">IF(AND($B166&gt;0,SUM(AS$3:AS165)=0,SUM($H166:AR166)=0),$B166,0)</f>
        <v>0</v>
      </c>
      <c r="AT166">
        <f ca="1">IF(AND($B166&gt;0,SUM(AT$3:AT165)=0,SUM($H166:AS166)=0),$B166,0)</f>
        <v>0</v>
      </c>
      <c r="AU166">
        <f ca="1">IF(AND($B166&gt;0,SUM(AU$3:AU165)=0,SUM($H166:AT166)=0),$B166,0)</f>
        <v>0</v>
      </c>
      <c r="AV166">
        <f ca="1">IF(AND($B166&gt;0,SUM(AV$3:AV165)=0,SUM($H166:AU166)=0),$B166,0)</f>
        <v>0</v>
      </c>
      <c r="AW166">
        <f ca="1">IF(AND($B166&gt;0,SUM(AW$3:AW165)=0,SUM($H166:AV166)=0),$B166,0)</f>
        <v>0</v>
      </c>
      <c r="AX166">
        <f ca="1">IF(AND($B166&gt;0,SUM(AX$3:AX165)=0,SUM($H166:AW166)=0),$B166,0)</f>
        <v>0</v>
      </c>
      <c r="AY166">
        <f ca="1">IF(AND($B166&gt;0,SUM(AY$3:AY165)=0,SUM($H166:AX166)=0),$B166,0)</f>
        <v>0</v>
      </c>
      <c r="AZ166">
        <f ca="1">IF(AND($B166&gt;0,SUM(AZ$3:AZ165)=0,SUM($H166:AY166)=0),$B166,0)</f>
        <v>0</v>
      </c>
      <c r="BA166">
        <f ca="1">IF(AND($B166&gt;0,SUM(BA$3:BA165)=0,SUM($H166:AZ166)=0),$B166,0)</f>
        <v>0</v>
      </c>
      <c r="BB166">
        <f ca="1">IF(AND($B166&gt;0,SUM(BB$3:BB165)=0,SUM($H166:BA166)=0),$B166,0)</f>
        <v>0</v>
      </c>
      <c r="BC166">
        <f ca="1">IF(AND($B166&gt;0,SUM(BC$3:BC165)=0,SUM($H166:BB166)=0),$B166,0)</f>
        <v>0</v>
      </c>
      <c r="BD166">
        <f ca="1">IF(AND($B166&gt;0,SUM(BD$3:BD165)=0,SUM($H166:BC166)=0),$B166,0)</f>
        <v>0</v>
      </c>
      <c r="BE166">
        <f ca="1">IF(AND($B166&gt;0,SUM(BE$3:BE165)=0,SUM($H166:BD166)=0),$B166,0)</f>
        <v>0</v>
      </c>
      <c r="BF166">
        <f ca="1">IF(AND($B166&gt;0,SUM(BF$3:BF165)=0,SUM($H166:BE166)=0),$B166,0)</f>
        <v>0</v>
      </c>
      <c r="BG166">
        <f ca="1">IF(AND($B166&gt;0,SUM(BG$3:BG165)=0,SUM($H166:BF166)=0),$B166,0)</f>
        <v>0</v>
      </c>
      <c r="BH166">
        <f ca="1">IF(AND($B166&gt;0,SUM(BH$3:BH165)=0,SUM($H166:BG166)=0),$B166,0)</f>
        <v>0</v>
      </c>
      <c r="BI166">
        <f ca="1">IF(AND($B166&gt;0,SUM(BI$3:BI165)=0,SUM($H166:BH166)=0),$B166,0)</f>
        <v>0</v>
      </c>
      <c r="BJ166">
        <f ca="1">IF(AND($B166&gt;0,SUM(BJ$3:BJ165)=0,SUM($H166:BI166)=0),$B166,0)</f>
        <v>0</v>
      </c>
      <c r="BK166">
        <f ca="1">IF(AND($B166&gt;0,SUM(BK$3:BK165)=0,SUM($H166:BJ166)=0),$B166,0)</f>
        <v>0</v>
      </c>
      <c r="BL166">
        <f ca="1">IF(AND($B166&gt;0,SUM(BL$3:BL165)=0,SUM($H166:BK166)=0),$B166,0)</f>
        <v>0</v>
      </c>
      <c r="BM166">
        <f ca="1">IF(AND($B166&gt;0,SUM(BM$3:BM165)=0,SUM($H166:BL166)=0),$B166,0)</f>
        <v>0</v>
      </c>
      <c r="BN166">
        <f ca="1">IF(AND($B166&gt;0,SUM(BN$3:BN165)=0,SUM($H166:BM166)=0),$B166,0)</f>
        <v>0</v>
      </c>
      <c r="BO166">
        <f ca="1">IF(AND($B166&gt;0,SUM(BO$3:BO165)=0,SUM($H166:BN166)=0),$B166,0)</f>
        <v>0</v>
      </c>
      <c r="BP166">
        <f ca="1">IF(AND($B166&gt;0,SUM(BP$3:BP165)=0,SUM($H166:BO166)=0),$B166,0)</f>
        <v>0</v>
      </c>
      <c r="BQ166">
        <f ca="1">IF(AND($B166&gt;0,SUM(BQ$3:BQ165)=0,SUM($H166:BP166)=0),$B166,0)</f>
        <v>0</v>
      </c>
      <c r="BR166">
        <f ca="1">IF(AND($B166&gt;0,SUM(BR$3:BR165)=0,SUM($H166:BQ166)=0),$B166,0)</f>
        <v>0</v>
      </c>
      <c r="BS166">
        <f ca="1">IF(AND($B166&gt;0,SUM(BS$3:BS165)=0,SUM($H166:BR166)=0),$B166,0)</f>
        <v>0</v>
      </c>
      <c r="BT166">
        <f ca="1">IF(AND($B166&gt;0,SUM(BT$3:BT165)=0,SUM($H166:BS166)=0),$B166,0)</f>
        <v>0</v>
      </c>
      <c r="BU166">
        <f ca="1">IF(AND($B166&gt;0,SUM(BU$3:BU165)=0,SUM($H166:BT166)=0),$B166,0)</f>
        <v>0</v>
      </c>
      <c r="BV166">
        <f ca="1">IF(AND($B166&gt;0,SUM(BV$3:BV165)=0,SUM($H166:BU166)=0),$B166,0)</f>
        <v>0</v>
      </c>
      <c r="BW166">
        <f ca="1">IF(AND($B166&gt;0,SUM(BW$3:BW165)=0,SUM($H166:BV166)=0),$B166,0)</f>
        <v>0</v>
      </c>
      <c r="BX166">
        <f ca="1">IF(AND($B166&gt;0,SUM(BX$3:BX165)=0,SUM($H166:BW166)=0),$B166,0)</f>
        <v>0</v>
      </c>
      <c r="BY166">
        <f ca="1">IF(AND($B166&gt;0,SUM(BY$3:BY165)=0,SUM($H166:BX166)=0),$B166,0)</f>
        <v>0</v>
      </c>
      <c r="BZ166">
        <f ca="1">IF(AND($B166&gt;0,SUM(BZ$3:BZ165)=0,SUM($H166:BY166)=0),$B166,0)</f>
        <v>0</v>
      </c>
      <c r="CA166">
        <f ca="1">IF(AND($B166&gt;0,SUM(CA$3:CA165)=0,SUM($H166:BZ166)=0),$B166,0)</f>
        <v>0</v>
      </c>
      <c r="CB166">
        <f ca="1">IF(AND($B166&gt;0,SUM(CB$3:CB165)=0,SUM($H166:CA166)=0),$B166,0)</f>
        <v>0</v>
      </c>
      <c r="CC166">
        <f ca="1">IF(AND($B166&gt;0,SUM(CC$3:CC165)=0,SUM($H166:CB166)=0),$B166,0)</f>
        <v>0</v>
      </c>
      <c r="CD166">
        <f ca="1">IF(AND($B166&gt;0,SUM(CD$3:CD165)=0,SUM($H166:CC166)=0),$B166,0)</f>
        <v>0</v>
      </c>
      <c r="CE166">
        <f ca="1">IF(AND($B166&gt;0,SUM(CE$3:CE165)=0,SUM($H166:CD166)=0),$B166,0)</f>
        <v>0</v>
      </c>
      <c r="CF166">
        <f ca="1">IF(AND($B166&gt;0,SUM(CF$3:CF165)=0,SUM($H166:CE166)=0),$B166,0)</f>
        <v>0</v>
      </c>
      <c r="CG166">
        <f ca="1">IF(AND($B166&gt;0,SUM(CG$3:CG165)=0,SUM($H166:CF166)=0),$B166,0)</f>
        <v>0</v>
      </c>
      <c r="CH166">
        <f ca="1">IF(AND($B166&gt;0,SUM(CH$3:CH165)=0,SUM($H166:CG166)=0),$B166,0)</f>
        <v>0</v>
      </c>
      <c r="CI166">
        <f ca="1">IF(AND($B166&gt;0,SUM(CI$3:CI165)=0,SUM($H166:CH166)=0),$B166,0)</f>
        <v>0</v>
      </c>
      <c r="CJ166">
        <f ca="1">IF(AND($B166&gt;0,SUM(CJ$3:CJ165)=0,SUM($H166:CI166)=0),$B166,0)</f>
        <v>0</v>
      </c>
      <c r="CK166">
        <f ca="1">IF(AND($B166&gt;0,SUM(CK$3:CK165)=0,SUM($H166:CJ166)=0),$B166,0)</f>
        <v>0</v>
      </c>
      <c r="CL166">
        <f ca="1">IF(AND($B166&gt;0,SUM(CL$3:CL165)=0,SUM($H166:CK166)=0),$B166,0)</f>
        <v>0</v>
      </c>
      <c r="CM166">
        <f ca="1">IF(AND($B166&gt;0,SUM(CM$3:CM165)=0,SUM($H166:CL166)=0),$B166,0)</f>
        <v>0</v>
      </c>
      <c r="CN166">
        <f ca="1">IF(AND($B166&gt;0,SUM(CN$3:CN165)=0,SUM($H166:CM166)=0),$B166,0)</f>
        <v>0</v>
      </c>
      <c r="CO166">
        <f ca="1">IF(AND($B166&gt;0,SUM(CO$3:CO165)=0,SUM($H166:CN166)=0),$B166,0)</f>
        <v>0</v>
      </c>
      <c r="CP166">
        <f ca="1">IF(AND($B166&gt;0,SUM(CP$3:CP165)=0,SUM($H166:CO166)=0),$B166,0)</f>
        <v>0</v>
      </c>
      <c r="CQ166">
        <f ca="1">IF(AND($B166&gt;0,SUM(CQ$3:CQ165)=0,SUM($H166:CP166)=0),$B166,0)</f>
        <v>0</v>
      </c>
      <c r="CR166">
        <f ca="1">IF(AND($B166&gt;0,SUM(CR$3:CR165)=0,SUM($H166:CQ166)=0),$B166,0)</f>
        <v>0</v>
      </c>
      <c r="CS166">
        <f ca="1">IF(AND($B166&gt;0,SUM(CS$3:CS165)=0,SUM($H166:CR166)=0),$B166,0)</f>
        <v>0</v>
      </c>
      <c r="CT166">
        <f ca="1">IF(AND($B166&gt;0,SUM(CT$3:CT165)=0,SUM($H166:CS166)=0),$B166,0)</f>
        <v>0</v>
      </c>
      <c r="CU166">
        <f ca="1">IF(AND($B166&gt;0,SUM(CU$3:CU165)=0,SUM($H166:CT166)=0),$B166,0)</f>
        <v>0</v>
      </c>
      <c r="CV166">
        <f ca="1">IF(AND($B166&gt;0,SUM(CV$3:CV165)=0,SUM($H166:CU166)=0),$B166,0)</f>
        <v>0</v>
      </c>
      <c r="CW166">
        <f ca="1">IF(AND($B166&gt;0,SUM(CW$3:CW165)=0,SUM($H166:CV166)=0),$B166,0)</f>
        <v>0</v>
      </c>
      <c r="CX166">
        <f ca="1">IF(AND($B166&gt;0,SUM(CX$3:CX165)=0,SUM($H166:CW166)=0),$B166,0)</f>
        <v>0</v>
      </c>
      <c r="CY166">
        <f ca="1">IF(AND($B166&gt;0,SUM(CY$3:CY165)=0,SUM($H166:CX166)=0),$B166,0)</f>
        <v>0</v>
      </c>
      <c r="CZ166">
        <f ca="1">IF(AND($B166&gt;0,SUM(CZ$3:CZ165)=0,SUM($H166:CY166)=0),$B166,0)</f>
        <v>0</v>
      </c>
      <c r="DA166">
        <f ca="1">IF(AND($B166&gt;0,SUM(DA$3:DA165)=0,SUM($H166:CZ166)=0),$B166,0)</f>
        <v>0</v>
      </c>
      <c r="DB166">
        <f ca="1">IF(AND($B166&gt;0,SUM(DB$3:DB165)=0,SUM($H166:DA166)=0),$B166,0)</f>
        <v>0</v>
      </c>
      <c r="DC166">
        <f ca="1">IF(AND($B166&gt;0,SUM(DC$3:DC165)=0,SUM($H166:DB166)=0),$B166,0)</f>
        <v>0</v>
      </c>
      <c r="DD166">
        <f ca="1">IF(AND($B166&gt;0,SUM(DD$3:DD165)=0,SUM($H166:DC166)=0),$B166,0)</f>
        <v>0</v>
      </c>
      <c r="DE166">
        <f ca="1">IF(AND($B166&gt;0,SUM(DE$3:DE165)=0,SUM($H166:DD166)=0),$B166,0)</f>
        <v>0</v>
      </c>
      <c r="DF166">
        <f ca="1">IF(AND($B166&gt;0,SUM(DF$3:DF165)=0,SUM($H166:DE166)=0),$B166,0)</f>
        <v>0</v>
      </c>
      <c r="DG166">
        <f ca="1">IF(AND($B166&gt;0,SUM(DG$3:DG165)=0,SUM($H166:DF166)=0),$B166,0)</f>
        <v>0</v>
      </c>
      <c r="DH166">
        <f ca="1">IF(AND($B166&gt;0,SUM(DH$3:DH165)=0,SUM($H166:DG166)=0),$B166,0)</f>
        <v>0</v>
      </c>
      <c r="DI166">
        <f ca="1">IF(AND($B166&gt;0,SUM(DI$3:DI165)=0,SUM($H166:DH166)=0),$B166,0)</f>
        <v>0</v>
      </c>
      <c r="DJ166">
        <f ca="1">IF(AND($B166&gt;0,SUM(DJ$3:DJ165)=0,SUM($H166:DI166)=0),$B166,0)</f>
        <v>0</v>
      </c>
      <c r="DK166">
        <f ca="1">IF(AND($B166&gt;0,SUM(DK$3:DK165)=0,SUM($H166:DJ166)=0),$B166,0)</f>
        <v>0</v>
      </c>
      <c r="DL166">
        <f ca="1">IF(AND($B166&gt;0,SUM(DL$3:DL165)=0,SUM($H166:DK166)=0),$B166,0)</f>
        <v>0</v>
      </c>
      <c r="DM166">
        <f ca="1">IF(AND($B166&gt;0,SUM(DM$3:DM165)=0,SUM($H166:DL166)=0),$B166,0)</f>
        <v>0</v>
      </c>
      <c r="DN166">
        <f ca="1">IF(AND($B166&gt;0,SUM(DN$3:DN165)=0,SUM($H166:DM166)=0),$B166,0)</f>
        <v>0</v>
      </c>
      <c r="DO166">
        <f ca="1">IF(AND($B166&gt;0,SUM(DO$3:DO165)=0,SUM($H166:DN166)=0),$B166,0)</f>
        <v>0</v>
      </c>
      <c r="DP166">
        <f ca="1">IF(AND($B166&gt;0,SUM(DP$3:DP165)=0,SUM($H166:DO166)=0),$B166,0)</f>
        <v>0</v>
      </c>
      <c r="DQ166">
        <f ca="1">IF(AND($B166&gt;0,SUM(DQ$3:DQ165)=0,SUM($H166:DP166)=0),$B166,0)</f>
        <v>0</v>
      </c>
      <c r="DR166">
        <f ca="1">IF(AND($B166&gt;0,SUM(DR$3:DR165)=0,SUM($H166:DQ166)=0),$B166,0)</f>
        <v>0</v>
      </c>
      <c r="DS166">
        <f ca="1">IF(AND($B166&gt;0,SUM(DS$3:DS165)=0,SUM($H166:DR166)=0),$B166,0)</f>
        <v>0</v>
      </c>
      <c r="DT166">
        <f ca="1">IF(AND($B166&gt;0,SUM(DT$3:DT165)=0,SUM($H166:DS166)=0),$B166,0)</f>
        <v>0</v>
      </c>
      <c r="DU166">
        <f ca="1">IF(AND($B166&gt;0,SUM(DU$3:DU165)=0,SUM($H166:DT166)=0),$B166,0)</f>
        <v>0</v>
      </c>
      <c r="DV166">
        <f ca="1">IF(AND($B166&gt;0,SUM(DV$3:DV165)=0,SUM($H166:DU166)=0),$B166,0)</f>
        <v>0</v>
      </c>
      <c r="DW166">
        <f ca="1">IF(AND($B166&gt;0,SUM(DW$3:DW165)=0,SUM($H166:DV166)=0),$B166,0)</f>
        <v>0</v>
      </c>
      <c r="DX166">
        <f ca="1">IF(AND($B166&gt;0,SUM(DX$3:DX165)=0,SUM($H166:DW166)=0),$B166,0)</f>
        <v>0</v>
      </c>
      <c r="DY166">
        <f ca="1">IF(AND($B166&gt;0,SUM(DY$3:DY165)=0,SUM($H166:DX166)=0),$B166,0)</f>
        <v>0</v>
      </c>
      <c r="DZ166">
        <f ca="1">IF(AND($B166&gt;0,SUM(DZ$3:DZ165)=0,SUM($H166:DY166)=0),$B166,0)</f>
        <v>0</v>
      </c>
      <c r="EA166">
        <f ca="1">IF(AND($B166&gt;0,SUM(EA$3:EA165)=0,SUM($H166:DZ166)=0),$B166,0)</f>
        <v>0</v>
      </c>
      <c r="EB166">
        <f ca="1">IF(AND($B166&gt;0,SUM(EB$3:EB165)=0,SUM($H166:EA166)=0),$B166,0)</f>
        <v>0</v>
      </c>
      <c r="EC166">
        <f ca="1">IF(AND($B166&gt;0,SUM(EC$3:EC165)=0,SUM($H166:EB166)=0),$B166,0)</f>
        <v>0</v>
      </c>
      <c r="ED166">
        <f ca="1">IF(AND($B166&gt;0,SUM(ED$3:ED165)=0,SUM($H166:EC166)=0),$B166,0)</f>
        <v>0</v>
      </c>
      <c r="EE166">
        <f ca="1">IF(AND($B166&gt;0,SUM(EE$3:EE165)=0,SUM($H166:ED166)=0),$B166,0)</f>
        <v>0</v>
      </c>
      <c r="EF166">
        <f ca="1">IF(AND($B166&gt;0,SUM(EF$3:EF165)=0,SUM($H166:EE166)=0),$B166,0)</f>
        <v>0</v>
      </c>
      <c r="EG166">
        <f ca="1">IF(AND($B166&gt;0,SUM(EG$3:EG165)=0,SUM($H166:EF166)=0),$B166,0)</f>
        <v>0</v>
      </c>
      <c r="EH166">
        <f ca="1">IF(AND($B166&gt;0,SUM(EH$3:EH165)=0,SUM($H166:EG166)=0),$B166,0)</f>
        <v>0</v>
      </c>
      <c r="EI166">
        <f ca="1">IF(AND($B166&gt;0,SUM(EI$3:EI165)=0,SUM($H166:EH166)=0),$B166,0)</f>
        <v>0</v>
      </c>
      <c r="EJ166">
        <f ca="1">IF(AND($B166&gt;0,SUM(EJ$3:EJ165)=0,SUM($H166:EI166)=0),$B166,0)</f>
        <v>0</v>
      </c>
      <c r="EK166">
        <f ca="1">IF(AND($B166&gt;0,SUM(EK$3:EK165)=0,SUM($H166:EJ166)=0),$B166,0)</f>
        <v>0</v>
      </c>
      <c r="EL166">
        <f ca="1">IF(AND($B166&gt;0,SUM(EL$3:EL165)=0,SUM($H166:EK166)=0),$B166,0)</f>
        <v>0</v>
      </c>
      <c r="EM166">
        <f ca="1">IF(AND($B166&gt;0,SUM(EM$3:EM165)=0,SUM($H166:EL166)=0),$B166,0)</f>
        <v>0</v>
      </c>
      <c r="EN166">
        <f ca="1">IF(AND($B166&gt;0,SUM(EN$3:EN165)=0,SUM($H166:EM166)=0),$B166,0)</f>
        <v>0</v>
      </c>
      <c r="EO166">
        <f ca="1">IF(AND($B166&gt;0,SUM(EO$3:EO165)=0,SUM($H166:EN166)=0),$B166,0)</f>
        <v>0</v>
      </c>
      <c r="EP166">
        <f ca="1">IF(AND($B166&gt;0,SUM(EP$3:EP165)=0,SUM($H166:EO166)=0),$B166,0)</f>
        <v>0</v>
      </c>
      <c r="EQ166">
        <f ca="1">IF(AND($B166&gt;0,SUM(EQ$3:EQ165)=0,SUM($H166:EP166)=0),$B166,0)</f>
        <v>0</v>
      </c>
      <c r="ER166">
        <f ca="1">IF(AND($B166&gt;0,SUM(ER$3:ER165)=0,SUM($H166:EQ166)=0),$B166,0)</f>
        <v>0</v>
      </c>
      <c r="ES166">
        <f ca="1">IF(AND($B166&gt;0,SUM(ES$3:ES165)=0,SUM($H166:ER166)=0),$B166,0)</f>
        <v>0</v>
      </c>
      <c r="ET166">
        <f ca="1">IF(AND($B166&gt;0,SUM(ET$3:ET165)=0,SUM($H166:ES166)=0),$B166,0)</f>
        <v>0</v>
      </c>
      <c r="EU166">
        <f ca="1">IF(AND($B166&gt;0,SUM(EU$3:EU165)=0,SUM($H166:ET166)=0),$B166,0)</f>
        <v>0</v>
      </c>
      <c r="EV166">
        <f ca="1">IF(AND($B166&gt;0,SUM(EV$3:EV165)=0,SUM($H166:EU166)=0),$B166,0)</f>
        <v>0</v>
      </c>
      <c r="EW166">
        <f ca="1">IF(AND($B166&gt;0,SUM(EW$3:EW165)=0,SUM($H166:EV166)=0),$B166,0)</f>
        <v>0</v>
      </c>
      <c r="EX166">
        <f ca="1">IF(AND($B166&gt;0,SUM(EX$3:EX165)=0,SUM($H166:EW166)=0),$B166,0)</f>
        <v>0</v>
      </c>
      <c r="EY166">
        <f ca="1">IF(AND($B166&gt;0,SUM(EY$3:EY165)=0,SUM($H166:EX166)=0),$B166,0)</f>
        <v>0</v>
      </c>
      <c r="EZ166">
        <f ca="1">IF(AND($B166&gt;0,SUM(EZ$3:EZ165)=0,SUM($H166:EY166)=0),$B166,0)</f>
        <v>0</v>
      </c>
      <c r="FA166">
        <f ca="1">IF(AND($B166&gt;0,SUM(FA$3:FA165)=0,SUM($H166:EZ166)=0),$B166,0)</f>
        <v>0</v>
      </c>
      <c r="FB166">
        <f ca="1">IF(AND($B166&gt;0,SUM(FB$3:FB165)=0,SUM($H166:FA166)=0),$B166,0)</f>
        <v>0</v>
      </c>
      <c r="FC166">
        <f ca="1">IF(AND($B166&gt;0,SUM(FC$3:FC165)=0,SUM($H166:FB166)=0),$B166,0)</f>
        <v>0</v>
      </c>
      <c r="FD166">
        <f ca="1">IF(AND($B166&gt;0,SUM(FD$3:FD165)=0,SUM($H166:FC166)=0),$B166,0)</f>
        <v>0</v>
      </c>
      <c r="FE166">
        <f ca="1">IF(AND($B166&gt;0,SUM(FE$3:FE165)=0,SUM($H166:FD166)=0),$B166,0)</f>
        <v>0</v>
      </c>
      <c r="FF166">
        <f ca="1">IF(AND($B166&gt;0,SUM(FF$3:FF165)=0,SUM($H166:FE166)=0),$B166,0)</f>
        <v>0</v>
      </c>
      <c r="FG166">
        <f ca="1">IF(AND($B166&gt;0,SUM(FG$3:FG165)=0,SUM($H166:FF166)=0),$B166,0)</f>
        <v>0</v>
      </c>
      <c r="FH166">
        <f ca="1">IF(AND($B166&gt;0,SUM(FH$3:FH165)=0,SUM($H166:FG166)=0),$B166,0)</f>
        <v>0</v>
      </c>
      <c r="FI166">
        <f ca="1">IF(AND($B166&gt;0,SUM(FI$3:FI165)=0,SUM($H166:FH166)=0),$B166,0)</f>
        <v>0</v>
      </c>
      <c r="FJ166">
        <f ca="1">IF(AND($B166&gt;0,SUM(FJ$3:FJ165)=0,SUM($H166:FI166)=0),$B166,0)</f>
        <v>0</v>
      </c>
      <c r="FK166">
        <f ca="1">IF(AND($B166&gt;0,SUM(FK$3:FK165)=0,SUM($H166:FJ166)=0),$B166,0)</f>
        <v>0</v>
      </c>
      <c r="FL166">
        <f ca="1">IF(AND($B166&gt;0,SUM(FL$3:FL165)=0,SUM($H166:FK166)=0),$B166,0)</f>
        <v>0</v>
      </c>
      <c r="FM166">
        <f ca="1">IF(AND($B166&gt;0,SUM(FM$3:FM165)=0,SUM($H166:FL166)=0),$B166,0)</f>
        <v>0</v>
      </c>
      <c r="FN166">
        <f ca="1">IF(AND($B166&gt;0,SUM(FN$3:FN165)=0,SUM($H166:FM166)=0),$B166,0)</f>
        <v>0</v>
      </c>
      <c r="FS166" s="67" t="str">
        <f ca="1">Valintaohjelma!$C42</f>
        <v>Kanava toimilaitteet</v>
      </c>
      <c r="FT166" s="67" t="str">
        <f ca="1">Valintaohjelma!$F42</f>
        <v/>
      </c>
      <c r="FU166" s="342" t="str">
        <f>""</f>
        <v/>
      </c>
      <c r="FV166" s="67" t="str">
        <f ca="1">Valintaohjelma!$I42</f>
        <v/>
      </c>
      <c r="FY166" s="67" t="str">
        <f ca="1">Valintaohjelma!$C42</f>
        <v>Kanava toimilaitteet</v>
      </c>
      <c r="FZ166" s="67" t="str">
        <f ca="1">Valintaohjelma!$F42</f>
        <v/>
      </c>
      <c r="GA166" s="67" t="str">
        <f>""</f>
        <v/>
      </c>
      <c r="GB166" s="67" t="str">
        <f ca="1">Valintaohjelma!$I42</f>
        <v/>
      </c>
      <c r="GE166" s="67" t="str">
        <f ca="1">Valintaohjelma!$C42</f>
        <v>Kanava toimilaitteet</v>
      </c>
      <c r="GF166" s="67" t="str">
        <f ca="1">Valintaohjelma!$F42</f>
        <v/>
      </c>
      <c r="GG166" s="67" t="str">
        <f>""</f>
        <v/>
      </c>
      <c r="GH166" s="67" t="str">
        <f ca="1">Valintaohjelma!$I42</f>
        <v/>
      </c>
    </row>
    <row r="167" spans="1:190" ht="15.75" thickBot="1" x14ac:dyDescent="0.3">
      <c r="A167">
        <v>167</v>
      </c>
      <c r="B167">
        <f>IF(AND(Valintaohjelma!D43&lt;&gt;"-",Valintaohjelma!D43&lt;&gt;""),A167,0)</f>
        <v>0</v>
      </c>
      <c r="C167" s="240" t="str">
        <f t="shared" ca="1" si="22"/>
        <v>Kanavapelti ulkoilmakanavaan</v>
      </c>
      <c r="D167" s="240" t="str">
        <f t="shared" ca="1" si="23"/>
        <v/>
      </c>
      <c r="E167" s="240" t="str">
        <f t="shared" ca="1" si="24"/>
        <v>Kanavapelti</v>
      </c>
      <c r="F167" s="240" t="str">
        <f t="shared" ca="1" si="25"/>
        <v>-</v>
      </c>
      <c r="G167" s="47" t="e">
        <f>INDEX($I$2:$FN$2,ROWS(G$2:G167))</f>
        <v>#REF!</v>
      </c>
      <c r="H167">
        <v>0</v>
      </c>
      <c r="I167">
        <f ca="1">IF(AND($B167&gt;0,SUM(I$3:I166)=0,SUM($H167:H167)=0),$B167,0)</f>
        <v>0</v>
      </c>
      <c r="J167">
        <f ca="1">IF(AND($B167&gt;0,SUM(J$3:J166)=0,SUM($H167:I167)=0),$B167,0)</f>
        <v>0</v>
      </c>
      <c r="K167">
        <f ca="1">IF(AND($B167&gt;0,SUM(K$3:K166)=0,SUM($H167:J167)=0),$B167,0)</f>
        <v>0</v>
      </c>
      <c r="L167">
        <f ca="1">IF(AND($B167&gt;0,SUM(L$3:L166)=0,SUM($H167:K167)=0),$B167,0)</f>
        <v>0</v>
      </c>
      <c r="M167">
        <f ca="1">IF(AND($B167&gt;0,SUM(M$3:M166)=0,SUM($H167:L167)=0),$B167,0)</f>
        <v>0</v>
      </c>
      <c r="N167">
        <f ca="1">IF(AND($B167&gt;0,SUM(N$3:N166)=0,SUM($H167:M167)=0),$B167,0)</f>
        <v>0</v>
      </c>
      <c r="O167">
        <f ca="1">IF(AND($B167&gt;0,SUM(O$3:O166)=0,SUM($H167:N167)=0),$B167,0)</f>
        <v>0</v>
      </c>
      <c r="P167">
        <f ca="1">IF(AND($B167&gt;0,SUM(P$3:P166)=0,SUM($H167:O167)=0),$B167,0)</f>
        <v>0</v>
      </c>
      <c r="Q167">
        <f ca="1">IF(AND($B167&gt;0,SUM(Q$3:Q166)=0,SUM($H167:P167)=0),$B167,0)</f>
        <v>0</v>
      </c>
      <c r="R167">
        <f ca="1">IF(AND($B167&gt;0,SUM(R$3:R166)=0,SUM($H167:Q167)=0),$B167,0)</f>
        <v>0</v>
      </c>
      <c r="S167">
        <f ca="1">IF(AND($B167&gt;0,SUM(S$3:S166)=0,SUM($H167:R167)=0),$B167,0)</f>
        <v>0</v>
      </c>
      <c r="T167">
        <f ca="1">IF(AND($B167&gt;0,SUM(T$3:T166)=0,SUM($H167:S167)=0),$B167,0)</f>
        <v>0</v>
      </c>
      <c r="U167">
        <f ca="1">IF(AND($B167&gt;0,SUM(U$3:U166)=0,SUM($H167:T167)=0),$B167,0)</f>
        <v>0</v>
      </c>
      <c r="V167">
        <f ca="1">IF(AND($B167&gt;0,SUM(V$3:V166)=0,SUM($H167:U167)=0),$B167,0)</f>
        <v>0</v>
      </c>
      <c r="W167">
        <f ca="1">IF(AND($B167&gt;0,SUM(W$3:W166)=0,SUM($H167:V167)=0),$B167,0)</f>
        <v>0</v>
      </c>
      <c r="X167">
        <f ca="1">IF(AND($B167&gt;0,SUM(X$3:X166)=0,SUM($H167:W167)=0),$B167,0)</f>
        <v>0</v>
      </c>
      <c r="Y167">
        <f ca="1">IF(AND($B167&gt;0,SUM(Y$3:Y166)=0,SUM($H167:X167)=0),$B167,0)</f>
        <v>0</v>
      </c>
      <c r="Z167">
        <f ca="1">IF(AND($B167&gt;0,SUM(Z$3:Z166)=0,SUM($H167:Y167)=0),$B167,0)</f>
        <v>0</v>
      </c>
      <c r="AA167">
        <f ca="1">IF(AND($B167&gt;0,SUM(AA$3:AA166)=0,SUM($H167:Z167)=0),$B167,0)</f>
        <v>0</v>
      </c>
      <c r="AB167">
        <f ca="1">IF(AND($B167&gt;0,SUM(AB$3:AB166)=0,SUM($H167:AA167)=0),$B167,0)</f>
        <v>0</v>
      </c>
      <c r="AC167">
        <f ca="1">IF(AND($B167&gt;0,SUM(AC$3:AC166)=0,SUM($H167:AB167)=0),$B167,0)</f>
        <v>0</v>
      </c>
      <c r="AD167">
        <f ca="1">IF(AND($B167&gt;0,SUM(AD$3:AD166)=0,SUM($H167:AC167)=0),$B167,0)</f>
        <v>0</v>
      </c>
      <c r="AE167">
        <f ca="1">IF(AND($B167&gt;0,SUM(AE$3:AE166)=0,SUM($H167:AD167)=0),$B167,0)</f>
        <v>0</v>
      </c>
      <c r="AF167">
        <f ca="1">IF(AND($B167&gt;0,SUM(AF$3:AF166)=0,SUM($H167:AE167)=0),$B167,0)</f>
        <v>0</v>
      </c>
      <c r="AG167">
        <f ca="1">IF(AND($B167&gt;0,SUM(AG$3:AG166)=0,SUM($H167:AF167)=0),$B167,0)</f>
        <v>0</v>
      </c>
      <c r="AH167">
        <f ca="1">IF(AND($B167&gt;0,SUM(AH$3:AH166)=0,SUM($H167:AG167)=0),$B167,0)</f>
        <v>0</v>
      </c>
      <c r="AI167">
        <f ca="1">IF(AND($B167&gt;0,SUM(AI$3:AI166)=0,SUM($H167:AH167)=0),$B167,0)</f>
        <v>0</v>
      </c>
      <c r="AJ167">
        <f ca="1">IF(AND($B167&gt;0,SUM(AJ$3:AJ166)=0,SUM($H167:AI167)=0),$B167,0)</f>
        <v>0</v>
      </c>
      <c r="AK167">
        <f ca="1">IF(AND($B167&gt;0,SUM(AK$3:AK166)=0,SUM($H167:AJ167)=0),$B167,0)</f>
        <v>0</v>
      </c>
      <c r="AL167">
        <f ca="1">IF(AND($B167&gt;0,SUM(AL$3:AL166)=0,SUM($H167:AK167)=0),$B167,0)</f>
        <v>0</v>
      </c>
      <c r="AM167">
        <f ca="1">IF(AND($B167&gt;0,SUM(AM$3:AM166)=0,SUM($H167:AL167)=0),$B167,0)</f>
        <v>0</v>
      </c>
      <c r="AN167">
        <f ca="1">IF(AND($B167&gt;0,SUM(AN$3:AN166)=0,SUM($H167:AM167)=0),$B167,0)</f>
        <v>0</v>
      </c>
      <c r="AO167">
        <f ca="1">IF(AND($B167&gt;0,SUM(AO$3:AO166)=0,SUM($H167:AN167)=0),$B167,0)</f>
        <v>0</v>
      </c>
      <c r="AP167">
        <f ca="1">IF(AND($B167&gt;0,SUM(AP$3:AP166)=0,SUM($H167:AO167)=0),$B167,0)</f>
        <v>0</v>
      </c>
      <c r="AQ167">
        <f ca="1">IF(AND($B167&gt;0,SUM(AQ$3:AQ166)=0,SUM($H167:AP167)=0),$B167,0)</f>
        <v>0</v>
      </c>
      <c r="AR167">
        <f ca="1">IF(AND($B167&gt;0,SUM(AR$3:AR166)=0,SUM($H167:AQ167)=0),$B167,0)</f>
        <v>0</v>
      </c>
      <c r="AS167">
        <f ca="1">IF(AND($B167&gt;0,SUM(AS$3:AS166)=0,SUM($H167:AR167)=0),$B167,0)</f>
        <v>0</v>
      </c>
      <c r="AT167">
        <f ca="1">IF(AND($B167&gt;0,SUM(AT$3:AT166)=0,SUM($H167:AS167)=0),$B167,0)</f>
        <v>0</v>
      </c>
      <c r="AU167">
        <f ca="1">IF(AND($B167&gt;0,SUM(AU$3:AU166)=0,SUM($H167:AT167)=0),$B167,0)</f>
        <v>0</v>
      </c>
      <c r="AV167">
        <f ca="1">IF(AND($B167&gt;0,SUM(AV$3:AV166)=0,SUM($H167:AU167)=0),$B167,0)</f>
        <v>0</v>
      </c>
      <c r="AW167">
        <f ca="1">IF(AND($B167&gt;0,SUM(AW$3:AW166)=0,SUM($H167:AV167)=0),$B167,0)</f>
        <v>0</v>
      </c>
      <c r="AX167">
        <f ca="1">IF(AND($B167&gt;0,SUM(AX$3:AX166)=0,SUM($H167:AW167)=0),$B167,0)</f>
        <v>0</v>
      </c>
      <c r="AY167">
        <f ca="1">IF(AND($B167&gt;0,SUM(AY$3:AY166)=0,SUM($H167:AX167)=0),$B167,0)</f>
        <v>0</v>
      </c>
      <c r="AZ167">
        <f ca="1">IF(AND($B167&gt;0,SUM(AZ$3:AZ166)=0,SUM($H167:AY167)=0),$B167,0)</f>
        <v>0</v>
      </c>
      <c r="BA167">
        <f ca="1">IF(AND($B167&gt;0,SUM(BA$3:BA166)=0,SUM($H167:AZ167)=0),$B167,0)</f>
        <v>0</v>
      </c>
      <c r="BB167">
        <f ca="1">IF(AND($B167&gt;0,SUM(BB$3:BB166)=0,SUM($H167:BA167)=0),$B167,0)</f>
        <v>0</v>
      </c>
      <c r="BC167">
        <f ca="1">IF(AND($B167&gt;0,SUM(BC$3:BC166)=0,SUM($H167:BB167)=0),$B167,0)</f>
        <v>0</v>
      </c>
      <c r="BD167">
        <f ca="1">IF(AND($B167&gt;0,SUM(BD$3:BD166)=0,SUM($H167:BC167)=0),$B167,0)</f>
        <v>0</v>
      </c>
      <c r="BE167">
        <f ca="1">IF(AND($B167&gt;0,SUM(BE$3:BE166)=0,SUM($H167:BD167)=0),$B167,0)</f>
        <v>0</v>
      </c>
      <c r="BF167">
        <f ca="1">IF(AND($B167&gt;0,SUM(BF$3:BF166)=0,SUM($H167:BE167)=0),$B167,0)</f>
        <v>0</v>
      </c>
      <c r="BG167">
        <f ca="1">IF(AND($B167&gt;0,SUM(BG$3:BG166)=0,SUM($H167:BF167)=0),$B167,0)</f>
        <v>0</v>
      </c>
      <c r="BH167">
        <f ca="1">IF(AND($B167&gt;0,SUM(BH$3:BH166)=0,SUM($H167:BG167)=0),$B167,0)</f>
        <v>0</v>
      </c>
      <c r="BI167">
        <f ca="1">IF(AND($B167&gt;0,SUM(BI$3:BI166)=0,SUM($H167:BH167)=0),$B167,0)</f>
        <v>0</v>
      </c>
      <c r="BJ167">
        <f ca="1">IF(AND($B167&gt;0,SUM(BJ$3:BJ166)=0,SUM($H167:BI167)=0),$B167,0)</f>
        <v>0</v>
      </c>
      <c r="BK167">
        <f ca="1">IF(AND($B167&gt;0,SUM(BK$3:BK166)=0,SUM($H167:BJ167)=0),$B167,0)</f>
        <v>0</v>
      </c>
      <c r="BL167">
        <f ca="1">IF(AND($B167&gt;0,SUM(BL$3:BL166)=0,SUM($H167:BK167)=0),$B167,0)</f>
        <v>0</v>
      </c>
      <c r="BM167">
        <f ca="1">IF(AND($B167&gt;0,SUM(BM$3:BM166)=0,SUM($H167:BL167)=0),$B167,0)</f>
        <v>0</v>
      </c>
      <c r="BN167">
        <f ca="1">IF(AND($B167&gt;0,SUM(BN$3:BN166)=0,SUM($H167:BM167)=0),$B167,0)</f>
        <v>0</v>
      </c>
      <c r="BO167">
        <f ca="1">IF(AND($B167&gt;0,SUM(BO$3:BO166)=0,SUM($H167:BN167)=0),$B167,0)</f>
        <v>0</v>
      </c>
      <c r="BP167">
        <f ca="1">IF(AND($B167&gt;0,SUM(BP$3:BP166)=0,SUM($H167:BO167)=0),$B167,0)</f>
        <v>0</v>
      </c>
      <c r="BQ167">
        <f ca="1">IF(AND($B167&gt;0,SUM(BQ$3:BQ166)=0,SUM($H167:BP167)=0),$B167,0)</f>
        <v>0</v>
      </c>
      <c r="BR167">
        <f ca="1">IF(AND($B167&gt;0,SUM(BR$3:BR166)=0,SUM($H167:BQ167)=0),$B167,0)</f>
        <v>0</v>
      </c>
      <c r="BS167">
        <f ca="1">IF(AND($B167&gt;0,SUM(BS$3:BS166)=0,SUM($H167:BR167)=0),$B167,0)</f>
        <v>0</v>
      </c>
      <c r="BT167">
        <f ca="1">IF(AND($B167&gt;0,SUM(BT$3:BT166)=0,SUM($H167:BS167)=0),$B167,0)</f>
        <v>0</v>
      </c>
      <c r="BU167">
        <f ca="1">IF(AND($B167&gt;0,SUM(BU$3:BU166)=0,SUM($H167:BT167)=0),$B167,0)</f>
        <v>0</v>
      </c>
      <c r="BV167">
        <f ca="1">IF(AND($B167&gt;0,SUM(BV$3:BV166)=0,SUM($H167:BU167)=0),$B167,0)</f>
        <v>0</v>
      </c>
      <c r="BW167">
        <f ca="1">IF(AND($B167&gt;0,SUM(BW$3:BW166)=0,SUM($H167:BV167)=0),$B167,0)</f>
        <v>0</v>
      </c>
      <c r="BX167">
        <f ca="1">IF(AND($B167&gt;0,SUM(BX$3:BX166)=0,SUM($H167:BW167)=0),$B167,0)</f>
        <v>0</v>
      </c>
      <c r="BY167">
        <f ca="1">IF(AND($B167&gt;0,SUM(BY$3:BY166)=0,SUM($H167:BX167)=0),$B167,0)</f>
        <v>0</v>
      </c>
      <c r="BZ167">
        <f ca="1">IF(AND($B167&gt;0,SUM(BZ$3:BZ166)=0,SUM($H167:BY167)=0),$B167,0)</f>
        <v>0</v>
      </c>
      <c r="CA167">
        <f ca="1">IF(AND($B167&gt;0,SUM(CA$3:CA166)=0,SUM($H167:BZ167)=0),$B167,0)</f>
        <v>0</v>
      </c>
      <c r="CB167">
        <f ca="1">IF(AND($B167&gt;0,SUM(CB$3:CB166)=0,SUM($H167:CA167)=0),$B167,0)</f>
        <v>0</v>
      </c>
      <c r="CC167">
        <f ca="1">IF(AND($B167&gt;0,SUM(CC$3:CC166)=0,SUM($H167:CB167)=0),$B167,0)</f>
        <v>0</v>
      </c>
      <c r="CD167">
        <f ca="1">IF(AND($B167&gt;0,SUM(CD$3:CD166)=0,SUM($H167:CC167)=0),$B167,0)</f>
        <v>0</v>
      </c>
      <c r="CE167">
        <f ca="1">IF(AND($B167&gt;0,SUM(CE$3:CE166)=0,SUM($H167:CD167)=0),$B167,0)</f>
        <v>0</v>
      </c>
      <c r="CF167">
        <f ca="1">IF(AND($B167&gt;0,SUM(CF$3:CF166)=0,SUM($H167:CE167)=0),$B167,0)</f>
        <v>0</v>
      </c>
      <c r="CG167">
        <f ca="1">IF(AND($B167&gt;0,SUM(CG$3:CG166)=0,SUM($H167:CF167)=0),$B167,0)</f>
        <v>0</v>
      </c>
      <c r="CH167">
        <f ca="1">IF(AND($B167&gt;0,SUM(CH$3:CH166)=0,SUM($H167:CG167)=0),$B167,0)</f>
        <v>0</v>
      </c>
      <c r="CI167">
        <f ca="1">IF(AND($B167&gt;0,SUM(CI$3:CI166)=0,SUM($H167:CH167)=0),$B167,0)</f>
        <v>0</v>
      </c>
      <c r="CJ167">
        <f ca="1">IF(AND($B167&gt;0,SUM(CJ$3:CJ166)=0,SUM($H167:CI167)=0),$B167,0)</f>
        <v>0</v>
      </c>
      <c r="CK167">
        <f ca="1">IF(AND($B167&gt;0,SUM(CK$3:CK166)=0,SUM($H167:CJ167)=0),$B167,0)</f>
        <v>0</v>
      </c>
      <c r="CL167">
        <f ca="1">IF(AND($B167&gt;0,SUM(CL$3:CL166)=0,SUM($H167:CK167)=0),$B167,0)</f>
        <v>0</v>
      </c>
      <c r="CM167">
        <f ca="1">IF(AND($B167&gt;0,SUM(CM$3:CM166)=0,SUM($H167:CL167)=0),$B167,0)</f>
        <v>0</v>
      </c>
      <c r="CN167">
        <f ca="1">IF(AND($B167&gt;0,SUM(CN$3:CN166)=0,SUM($H167:CM167)=0),$B167,0)</f>
        <v>0</v>
      </c>
      <c r="CO167">
        <f ca="1">IF(AND($B167&gt;0,SUM(CO$3:CO166)=0,SUM($H167:CN167)=0),$B167,0)</f>
        <v>0</v>
      </c>
      <c r="CP167">
        <f ca="1">IF(AND($B167&gt;0,SUM(CP$3:CP166)=0,SUM($H167:CO167)=0),$B167,0)</f>
        <v>0</v>
      </c>
      <c r="CQ167">
        <f ca="1">IF(AND($B167&gt;0,SUM(CQ$3:CQ166)=0,SUM($H167:CP167)=0),$B167,0)</f>
        <v>0</v>
      </c>
      <c r="CR167">
        <f ca="1">IF(AND($B167&gt;0,SUM(CR$3:CR166)=0,SUM($H167:CQ167)=0),$B167,0)</f>
        <v>0</v>
      </c>
      <c r="CS167">
        <f ca="1">IF(AND($B167&gt;0,SUM(CS$3:CS166)=0,SUM($H167:CR167)=0),$B167,0)</f>
        <v>0</v>
      </c>
      <c r="CT167">
        <f ca="1">IF(AND($B167&gt;0,SUM(CT$3:CT166)=0,SUM($H167:CS167)=0),$B167,0)</f>
        <v>0</v>
      </c>
      <c r="CU167">
        <f ca="1">IF(AND($B167&gt;0,SUM(CU$3:CU166)=0,SUM($H167:CT167)=0),$B167,0)</f>
        <v>0</v>
      </c>
      <c r="CV167">
        <f ca="1">IF(AND($B167&gt;0,SUM(CV$3:CV166)=0,SUM($H167:CU167)=0),$B167,0)</f>
        <v>0</v>
      </c>
      <c r="CW167">
        <f ca="1">IF(AND($B167&gt;0,SUM(CW$3:CW166)=0,SUM($H167:CV167)=0),$B167,0)</f>
        <v>0</v>
      </c>
      <c r="CX167">
        <f ca="1">IF(AND($B167&gt;0,SUM(CX$3:CX166)=0,SUM($H167:CW167)=0),$B167,0)</f>
        <v>0</v>
      </c>
      <c r="CY167">
        <f ca="1">IF(AND($B167&gt;0,SUM(CY$3:CY166)=0,SUM($H167:CX167)=0),$B167,0)</f>
        <v>0</v>
      </c>
      <c r="CZ167">
        <f ca="1">IF(AND($B167&gt;0,SUM(CZ$3:CZ166)=0,SUM($H167:CY167)=0),$B167,0)</f>
        <v>0</v>
      </c>
      <c r="DA167">
        <f ca="1">IF(AND($B167&gt;0,SUM(DA$3:DA166)=0,SUM($H167:CZ167)=0),$B167,0)</f>
        <v>0</v>
      </c>
      <c r="DB167">
        <f ca="1">IF(AND($B167&gt;0,SUM(DB$3:DB166)=0,SUM($H167:DA167)=0),$B167,0)</f>
        <v>0</v>
      </c>
      <c r="DC167">
        <f ca="1">IF(AND($B167&gt;0,SUM(DC$3:DC166)=0,SUM($H167:DB167)=0),$B167,0)</f>
        <v>0</v>
      </c>
      <c r="DD167">
        <f ca="1">IF(AND($B167&gt;0,SUM(DD$3:DD166)=0,SUM($H167:DC167)=0),$B167,0)</f>
        <v>0</v>
      </c>
      <c r="DE167">
        <f ca="1">IF(AND($B167&gt;0,SUM(DE$3:DE166)=0,SUM($H167:DD167)=0),$B167,0)</f>
        <v>0</v>
      </c>
      <c r="DF167">
        <f ca="1">IF(AND($B167&gt;0,SUM(DF$3:DF166)=0,SUM($H167:DE167)=0),$B167,0)</f>
        <v>0</v>
      </c>
      <c r="DG167">
        <f ca="1">IF(AND($B167&gt;0,SUM(DG$3:DG166)=0,SUM($H167:DF167)=0),$B167,0)</f>
        <v>0</v>
      </c>
      <c r="DH167">
        <f ca="1">IF(AND($B167&gt;0,SUM(DH$3:DH166)=0,SUM($H167:DG167)=0),$B167,0)</f>
        <v>0</v>
      </c>
      <c r="DI167">
        <f ca="1">IF(AND($B167&gt;0,SUM(DI$3:DI166)=0,SUM($H167:DH167)=0),$B167,0)</f>
        <v>0</v>
      </c>
      <c r="DJ167">
        <f ca="1">IF(AND($B167&gt;0,SUM(DJ$3:DJ166)=0,SUM($H167:DI167)=0),$B167,0)</f>
        <v>0</v>
      </c>
      <c r="DK167">
        <f ca="1">IF(AND($B167&gt;0,SUM(DK$3:DK166)=0,SUM($H167:DJ167)=0),$B167,0)</f>
        <v>0</v>
      </c>
      <c r="DL167">
        <f ca="1">IF(AND($B167&gt;0,SUM(DL$3:DL166)=0,SUM($H167:DK167)=0),$B167,0)</f>
        <v>0</v>
      </c>
      <c r="DM167">
        <f ca="1">IF(AND($B167&gt;0,SUM(DM$3:DM166)=0,SUM($H167:DL167)=0),$B167,0)</f>
        <v>0</v>
      </c>
      <c r="DN167">
        <f ca="1">IF(AND($B167&gt;0,SUM(DN$3:DN166)=0,SUM($H167:DM167)=0),$B167,0)</f>
        <v>0</v>
      </c>
      <c r="DO167">
        <f ca="1">IF(AND($B167&gt;0,SUM(DO$3:DO166)=0,SUM($H167:DN167)=0),$B167,0)</f>
        <v>0</v>
      </c>
      <c r="DP167">
        <f ca="1">IF(AND($B167&gt;0,SUM(DP$3:DP166)=0,SUM($H167:DO167)=0),$B167,0)</f>
        <v>0</v>
      </c>
      <c r="DQ167">
        <f ca="1">IF(AND($B167&gt;0,SUM(DQ$3:DQ166)=0,SUM($H167:DP167)=0),$B167,0)</f>
        <v>0</v>
      </c>
      <c r="DR167">
        <f ca="1">IF(AND($B167&gt;0,SUM(DR$3:DR166)=0,SUM($H167:DQ167)=0),$B167,0)</f>
        <v>0</v>
      </c>
      <c r="DS167">
        <f ca="1">IF(AND($B167&gt;0,SUM(DS$3:DS166)=0,SUM($H167:DR167)=0),$B167,0)</f>
        <v>0</v>
      </c>
      <c r="DT167">
        <f ca="1">IF(AND($B167&gt;0,SUM(DT$3:DT166)=0,SUM($H167:DS167)=0),$B167,0)</f>
        <v>0</v>
      </c>
      <c r="DU167">
        <f ca="1">IF(AND($B167&gt;0,SUM(DU$3:DU166)=0,SUM($H167:DT167)=0),$B167,0)</f>
        <v>0</v>
      </c>
      <c r="DV167">
        <f ca="1">IF(AND($B167&gt;0,SUM(DV$3:DV166)=0,SUM($H167:DU167)=0),$B167,0)</f>
        <v>0</v>
      </c>
      <c r="DW167">
        <f ca="1">IF(AND($B167&gt;0,SUM(DW$3:DW166)=0,SUM($H167:DV167)=0),$B167,0)</f>
        <v>0</v>
      </c>
      <c r="DX167">
        <f ca="1">IF(AND($B167&gt;0,SUM(DX$3:DX166)=0,SUM($H167:DW167)=0),$B167,0)</f>
        <v>0</v>
      </c>
      <c r="DY167">
        <f ca="1">IF(AND($B167&gt;0,SUM(DY$3:DY166)=0,SUM($H167:DX167)=0),$B167,0)</f>
        <v>0</v>
      </c>
      <c r="DZ167">
        <f ca="1">IF(AND($B167&gt;0,SUM(DZ$3:DZ166)=0,SUM($H167:DY167)=0),$B167,0)</f>
        <v>0</v>
      </c>
      <c r="EA167">
        <f ca="1">IF(AND($B167&gt;0,SUM(EA$3:EA166)=0,SUM($H167:DZ167)=0),$B167,0)</f>
        <v>0</v>
      </c>
      <c r="EB167">
        <f ca="1">IF(AND($B167&gt;0,SUM(EB$3:EB166)=0,SUM($H167:EA167)=0),$B167,0)</f>
        <v>0</v>
      </c>
      <c r="EC167">
        <f ca="1">IF(AND($B167&gt;0,SUM(EC$3:EC166)=0,SUM($H167:EB167)=0),$B167,0)</f>
        <v>0</v>
      </c>
      <c r="ED167">
        <f ca="1">IF(AND($B167&gt;0,SUM(ED$3:ED166)=0,SUM($H167:EC167)=0),$B167,0)</f>
        <v>0</v>
      </c>
      <c r="EE167">
        <f ca="1">IF(AND($B167&gt;0,SUM(EE$3:EE166)=0,SUM($H167:ED167)=0),$B167,0)</f>
        <v>0</v>
      </c>
      <c r="EF167">
        <f ca="1">IF(AND($B167&gt;0,SUM(EF$3:EF166)=0,SUM($H167:EE167)=0),$B167,0)</f>
        <v>0</v>
      </c>
      <c r="EG167">
        <f ca="1">IF(AND($B167&gt;0,SUM(EG$3:EG166)=0,SUM($H167:EF167)=0),$B167,0)</f>
        <v>0</v>
      </c>
      <c r="EH167">
        <f ca="1">IF(AND($B167&gt;0,SUM(EH$3:EH166)=0,SUM($H167:EG167)=0),$B167,0)</f>
        <v>0</v>
      </c>
      <c r="EI167">
        <f ca="1">IF(AND($B167&gt;0,SUM(EI$3:EI166)=0,SUM($H167:EH167)=0),$B167,0)</f>
        <v>0</v>
      </c>
      <c r="EJ167">
        <f ca="1">IF(AND($B167&gt;0,SUM(EJ$3:EJ166)=0,SUM($H167:EI167)=0),$B167,0)</f>
        <v>0</v>
      </c>
      <c r="EK167">
        <f ca="1">IF(AND($B167&gt;0,SUM(EK$3:EK166)=0,SUM($H167:EJ167)=0),$B167,0)</f>
        <v>0</v>
      </c>
      <c r="EL167">
        <f ca="1">IF(AND($B167&gt;0,SUM(EL$3:EL166)=0,SUM($H167:EK167)=0),$B167,0)</f>
        <v>0</v>
      </c>
      <c r="EM167">
        <f ca="1">IF(AND($B167&gt;0,SUM(EM$3:EM166)=0,SUM($H167:EL167)=0),$B167,0)</f>
        <v>0</v>
      </c>
      <c r="EN167">
        <f ca="1">IF(AND($B167&gt;0,SUM(EN$3:EN166)=0,SUM($H167:EM167)=0),$B167,0)</f>
        <v>0</v>
      </c>
      <c r="EO167">
        <f ca="1">IF(AND($B167&gt;0,SUM(EO$3:EO166)=0,SUM($H167:EN167)=0),$B167,0)</f>
        <v>0</v>
      </c>
      <c r="EP167">
        <f ca="1">IF(AND($B167&gt;0,SUM(EP$3:EP166)=0,SUM($H167:EO167)=0),$B167,0)</f>
        <v>0</v>
      </c>
      <c r="EQ167">
        <f ca="1">IF(AND($B167&gt;0,SUM(EQ$3:EQ166)=0,SUM($H167:EP167)=0),$B167,0)</f>
        <v>0</v>
      </c>
      <c r="ER167">
        <f ca="1">IF(AND($B167&gt;0,SUM(ER$3:ER166)=0,SUM($H167:EQ167)=0),$B167,0)</f>
        <v>0</v>
      </c>
      <c r="ES167">
        <f ca="1">IF(AND($B167&gt;0,SUM(ES$3:ES166)=0,SUM($H167:ER167)=0),$B167,0)</f>
        <v>0</v>
      </c>
      <c r="ET167">
        <f ca="1">IF(AND($B167&gt;0,SUM(ET$3:ET166)=0,SUM($H167:ES167)=0),$B167,0)</f>
        <v>0</v>
      </c>
      <c r="EU167">
        <f ca="1">IF(AND($B167&gt;0,SUM(EU$3:EU166)=0,SUM($H167:ET167)=0),$B167,0)</f>
        <v>0</v>
      </c>
      <c r="EV167">
        <f ca="1">IF(AND($B167&gt;0,SUM(EV$3:EV166)=0,SUM($H167:EU167)=0),$B167,0)</f>
        <v>0</v>
      </c>
      <c r="EW167">
        <f ca="1">IF(AND($B167&gt;0,SUM(EW$3:EW166)=0,SUM($H167:EV167)=0),$B167,0)</f>
        <v>0</v>
      </c>
      <c r="EX167">
        <f ca="1">IF(AND($B167&gt;0,SUM(EX$3:EX166)=0,SUM($H167:EW167)=0),$B167,0)</f>
        <v>0</v>
      </c>
      <c r="EY167">
        <f ca="1">IF(AND($B167&gt;0,SUM(EY$3:EY166)=0,SUM($H167:EX167)=0),$B167,0)</f>
        <v>0</v>
      </c>
      <c r="EZ167">
        <f ca="1">IF(AND($B167&gt;0,SUM(EZ$3:EZ166)=0,SUM($H167:EY167)=0),$B167,0)</f>
        <v>0</v>
      </c>
      <c r="FA167">
        <f ca="1">IF(AND($B167&gt;0,SUM(FA$3:FA166)=0,SUM($H167:EZ167)=0),$B167,0)</f>
        <v>0</v>
      </c>
      <c r="FB167">
        <f ca="1">IF(AND($B167&gt;0,SUM(FB$3:FB166)=0,SUM($H167:FA167)=0),$B167,0)</f>
        <v>0</v>
      </c>
      <c r="FC167">
        <f ca="1">IF(AND($B167&gt;0,SUM(FC$3:FC166)=0,SUM($H167:FB167)=0),$B167,0)</f>
        <v>0</v>
      </c>
      <c r="FD167">
        <f ca="1">IF(AND($B167&gt;0,SUM(FD$3:FD166)=0,SUM($H167:FC167)=0),$B167,0)</f>
        <v>0</v>
      </c>
      <c r="FE167">
        <f ca="1">IF(AND($B167&gt;0,SUM(FE$3:FE166)=0,SUM($H167:FD167)=0),$B167,0)</f>
        <v>0</v>
      </c>
      <c r="FF167">
        <f ca="1">IF(AND($B167&gt;0,SUM(FF$3:FF166)=0,SUM($H167:FE167)=0),$B167,0)</f>
        <v>0</v>
      </c>
      <c r="FG167">
        <f ca="1">IF(AND($B167&gt;0,SUM(FG$3:FG166)=0,SUM($H167:FF167)=0),$B167,0)</f>
        <v>0</v>
      </c>
      <c r="FH167">
        <f ca="1">IF(AND($B167&gt;0,SUM(FH$3:FH166)=0,SUM($H167:FG167)=0),$B167,0)</f>
        <v>0</v>
      </c>
      <c r="FI167">
        <f ca="1">IF(AND($B167&gt;0,SUM(FI$3:FI166)=0,SUM($H167:FH167)=0),$B167,0)</f>
        <v>0</v>
      </c>
      <c r="FJ167">
        <f ca="1">IF(AND($B167&gt;0,SUM(FJ$3:FJ166)=0,SUM($H167:FI167)=0),$B167,0)</f>
        <v>0</v>
      </c>
      <c r="FK167">
        <f ca="1">IF(AND($B167&gt;0,SUM(FK$3:FK166)=0,SUM($H167:FJ167)=0),$B167,0)</f>
        <v>0</v>
      </c>
      <c r="FL167">
        <f ca="1">IF(AND($B167&gt;0,SUM(FL$3:FL166)=0,SUM($H167:FK167)=0),$B167,0)</f>
        <v>0</v>
      </c>
      <c r="FM167">
        <f ca="1">IF(AND($B167&gt;0,SUM(FM$3:FM166)=0,SUM($H167:FL167)=0),$B167,0)</f>
        <v>0</v>
      </c>
      <c r="FN167">
        <f ca="1">IF(AND($B167&gt;0,SUM(FN$3:FN166)=0,SUM($H167:FM167)=0),$B167,0)</f>
        <v>0</v>
      </c>
      <c r="FS167" s="67" t="str">
        <f ca="1">Valintaohjelma!$C43</f>
        <v>Kanavapelti ulkoilmakanavaan</v>
      </c>
      <c r="FT167" s="67" t="str">
        <f ca="1">Valintaohjelma!$F43</f>
        <v/>
      </c>
      <c r="FU167" s="342" t="s">
        <v>373</v>
      </c>
      <c r="FV167" s="67" t="str">
        <f>Valintaohjelma!$I43</f>
        <v>-</v>
      </c>
      <c r="FY167" s="67" t="str">
        <f ca="1">Valintaohjelma!$C43</f>
        <v>Kanavapelti ulkoilmakanavaan</v>
      </c>
      <c r="FZ167" s="67" t="str">
        <f ca="1">Valintaohjelma!$F43</f>
        <v/>
      </c>
      <c r="GA167" s="67" t="s">
        <v>647</v>
      </c>
      <c r="GB167" s="67" t="str">
        <f>Valintaohjelma!$I43</f>
        <v>-</v>
      </c>
      <c r="GE167" s="67" t="str">
        <f ca="1">Valintaohjelma!$C43</f>
        <v>Kanavapelti ulkoilmakanavaan</v>
      </c>
      <c r="GF167" s="67" t="str">
        <f ca="1">Valintaohjelma!$F43</f>
        <v/>
      </c>
      <c r="GG167" s="67" t="s">
        <v>647</v>
      </c>
      <c r="GH167" s="67" t="str">
        <f>Valintaohjelma!$I43</f>
        <v>-</v>
      </c>
    </row>
    <row r="168" spans="1:190" ht="15.75" thickBot="1" x14ac:dyDescent="0.3">
      <c r="A168">
        <v>168</v>
      </c>
      <c r="B168">
        <f>IF(AND(Valintaohjelma!D44&lt;&gt;"-",Valintaohjelma!D44&lt;&gt;""),A168,0)</f>
        <v>0</v>
      </c>
      <c r="C168" s="240" t="str">
        <f t="shared" ca="1" si="22"/>
        <v>Kanavapelti jäteilmakanavaan</v>
      </c>
      <c r="D168" s="240" t="str">
        <f t="shared" ca="1" si="23"/>
        <v/>
      </c>
      <c r="E168" s="240" t="str">
        <f t="shared" ca="1" si="24"/>
        <v>Kanavapelti</v>
      </c>
      <c r="F168" s="240" t="str">
        <f t="shared" ca="1" si="25"/>
        <v>-</v>
      </c>
      <c r="G168" s="47" t="e">
        <f>INDEX($I$2:$FN$2,ROWS(G$2:G168))</f>
        <v>#REF!</v>
      </c>
      <c r="H168">
        <v>0</v>
      </c>
      <c r="I168">
        <f ca="1">IF(AND($B168&gt;0,SUM(I$3:I167)=0,SUM($H168:H168)=0),$B168,0)</f>
        <v>0</v>
      </c>
      <c r="J168">
        <f ca="1">IF(AND($B168&gt;0,SUM(J$3:J167)=0,SUM($H168:I168)=0),$B168,0)</f>
        <v>0</v>
      </c>
      <c r="K168">
        <f ca="1">IF(AND($B168&gt;0,SUM(K$3:K167)=0,SUM($H168:J168)=0),$B168,0)</f>
        <v>0</v>
      </c>
      <c r="L168">
        <f ca="1">IF(AND($B168&gt;0,SUM(L$3:L167)=0,SUM($H168:K168)=0),$B168,0)</f>
        <v>0</v>
      </c>
      <c r="M168">
        <f ca="1">IF(AND($B168&gt;0,SUM(M$3:M167)=0,SUM($H168:L168)=0),$B168,0)</f>
        <v>0</v>
      </c>
      <c r="N168">
        <f ca="1">IF(AND($B168&gt;0,SUM(N$3:N167)=0,SUM($H168:M168)=0),$B168,0)</f>
        <v>0</v>
      </c>
      <c r="O168">
        <f ca="1">IF(AND($B168&gt;0,SUM(O$3:O167)=0,SUM($H168:N168)=0),$B168,0)</f>
        <v>0</v>
      </c>
      <c r="P168">
        <f ca="1">IF(AND($B168&gt;0,SUM(P$3:P167)=0,SUM($H168:O168)=0),$B168,0)</f>
        <v>0</v>
      </c>
      <c r="Q168">
        <f ca="1">IF(AND($B168&gt;0,SUM(Q$3:Q167)=0,SUM($H168:P168)=0),$B168,0)</f>
        <v>0</v>
      </c>
      <c r="R168">
        <f ca="1">IF(AND($B168&gt;0,SUM(R$3:R167)=0,SUM($H168:Q168)=0),$B168,0)</f>
        <v>0</v>
      </c>
      <c r="S168">
        <f ca="1">IF(AND($B168&gt;0,SUM(S$3:S167)=0,SUM($H168:R168)=0),$B168,0)</f>
        <v>0</v>
      </c>
      <c r="T168">
        <f ca="1">IF(AND($B168&gt;0,SUM(T$3:T167)=0,SUM($H168:S168)=0),$B168,0)</f>
        <v>0</v>
      </c>
      <c r="U168">
        <f ca="1">IF(AND($B168&gt;0,SUM(U$3:U167)=0,SUM($H168:T168)=0),$B168,0)</f>
        <v>0</v>
      </c>
      <c r="V168">
        <f ca="1">IF(AND($B168&gt;0,SUM(V$3:V167)=0,SUM($H168:U168)=0),$B168,0)</f>
        <v>0</v>
      </c>
      <c r="W168">
        <f ca="1">IF(AND($B168&gt;0,SUM(W$3:W167)=0,SUM($H168:V168)=0),$B168,0)</f>
        <v>0</v>
      </c>
      <c r="X168">
        <f ca="1">IF(AND($B168&gt;0,SUM(X$3:X167)=0,SUM($H168:W168)=0),$B168,0)</f>
        <v>0</v>
      </c>
      <c r="Y168">
        <f ca="1">IF(AND($B168&gt;0,SUM(Y$3:Y167)=0,SUM($H168:X168)=0),$B168,0)</f>
        <v>0</v>
      </c>
      <c r="Z168">
        <f ca="1">IF(AND($B168&gt;0,SUM(Z$3:Z167)=0,SUM($H168:Y168)=0),$B168,0)</f>
        <v>0</v>
      </c>
      <c r="AA168">
        <f ca="1">IF(AND($B168&gt;0,SUM(AA$3:AA167)=0,SUM($H168:Z168)=0),$B168,0)</f>
        <v>0</v>
      </c>
      <c r="AB168">
        <f ca="1">IF(AND($B168&gt;0,SUM(AB$3:AB167)=0,SUM($H168:AA168)=0),$B168,0)</f>
        <v>0</v>
      </c>
      <c r="AC168">
        <f ca="1">IF(AND($B168&gt;0,SUM(AC$3:AC167)=0,SUM($H168:AB168)=0),$B168,0)</f>
        <v>0</v>
      </c>
      <c r="AD168">
        <f ca="1">IF(AND($B168&gt;0,SUM(AD$3:AD167)=0,SUM($H168:AC168)=0),$B168,0)</f>
        <v>0</v>
      </c>
      <c r="AE168">
        <f ca="1">IF(AND($B168&gt;0,SUM(AE$3:AE167)=0,SUM($H168:AD168)=0),$B168,0)</f>
        <v>0</v>
      </c>
      <c r="AF168">
        <f ca="1">IF(AND($B168&gt;0,SUM(AF$3:AF167)=0,SUM($H168:AE168)=0),$B168,0)</f>
        <v>0</v>
      </c>
      <c r="AG168">
        <f ca="1">IF(AND($B168&gt;0,SUM(AG$3:AG167)=0,SUM($H168:AF168)=0),$B168,0)</f>
        <v>0</v>
      </c>
      <c r="AH168">
        <f ca="1">IF(AND($B168&gt;0,SUM(AH$3:AH167)=0,SUM($H168:AG168)=0),$B168,0)</f>
        <v>0</v>
      </c>
      <c r="AI168">
        <f ca="1">IF(AND($B168&gt;0,SUM(AI$3:AI167)=0,SUM($H168:AH168)=0),$B168,0)</f>
        <v>0</v>
      </c>
      <c r="AJ168">
        <f ca="1">IF(AND($B168&gt;0,SUM(AJ$3:AJ167)=0,SUM($H168:AI168)=0),$B168,0)</f>
        <v>0</v>
      </c>
      <c r="AK168">
        <f ca="1">IF(AND($B168&gt;0,SUM(AK$3:AK167)=0,SUM($H168:AJ168)=0),$B168,0)</f>
        <v>0</v>
      </c>
      <c r="AL168">
        <f ca="1">IF(AND($B168&gt;0,SUM(AL$3:AL167)=0,SUM($H168:AK168)=0),$B168,0)</f>
        <v>0</v>
      </c>
      <c r="AM168">
        <f ca="1">IF(AND($B168&gt;0,SUM(AM$3:AM167)=0,SUM($H168:AL168)=0),$B168,0)</f>
        <v>0</v>
      </c>
      <c r="AN168">
        <f ca="1">IF(AND($B168&gt;0,SUM(AN$3:AN167)=0,SUM($H168:AM168)=0),$B168,0)</f>
        <v>0</v>
      </c>
      <c r="AO168">
        <f ca="1">IF(AND($B168&gt;0,SUM(AO$3:AO167)=0,SUM($H168:AN168)=0),$B168,0)</f>
        <v>0</v>
      </c>
      <c r="AP168">
        <f ca="1">IF(AND($B168&gt;0,SUM(AP$3:AP167)=0,SUM($H168:AO168)=0),$B168,0)</f>
        <v>0</v>
      </c>
      <c r="AQ168">
        <f ca="1">IF(AND($B168&gt;0,SUM(AQ$3:AQ167)=0,SUM($H168:AP168)=0),$B168,0)</f>
        <v>0</v>
      </c>
      <c r="AR168">
        <f ca="1">IF(AND($B168&gt;0,SUM(AR$3:AR167)=0,SUM($H168:AQ168)=0),$B168,0)</f>
        <v>0</v>
      </c>
      <c r="AS168">
        <f ca="1">IF(AND($B168&gt;0,SUM(AS$3:AS167)=0,SUM($H168:AR168)=0),$B168,0)</f>
        <v>0</v>
      </c>
      <c r="AT168">
        <f ca="1">IF(AND($B168&gt;0,SUM(AT$3:AT167)=0,SUM($H168:AS168)=0),$B168,0)</f>
        <v>0</v>
      </c>
      <c r="AU168">
        <f ca="1">IF(AND($B168&gt;0,SUM(AU$3:AU167)=0,SUM($H168:AT168)=0),$B168,0)</f>
        <v>0</v>
      </c>
      <c r="AV168">
        <f ca="1">IF(AND($B168&gt;0,SUM(AV$3:AV167)=0,SUM($H168:AU168)=0),$B168,0)</f>
        <v>0</v>
      </c>
      <c r="AW168">
        <f ca="1">IF(AND($B168&gt;0,SUM(AW$3:AW167)=0,SUM($H168:AV168)=0),$B168,0)</f>
        <v>0</v>
      </c>
      <c r="AX168">
        <f ca="1">IF(AND($B168&gt;0,SUM(AX$3:AX167)=0,SUM($H168:AW168)=0),$B168,0)</f>
        <v>0</v>
      </c>
      <c r="AY168">
        <f ca="1">IF(AND($B168&gt;0,SUM(AY$3:AY167)=0,SUM($H168:AX168)=0),$B168,0)</f>
        <v>0</v>
      </c>
      <c r="AZ168">
        <f ca="1">IF(AND($B168&gt;0,SUM(AZ$3:AZ167)=0,SUM($H168:AY168)=0),$B168,0)</f>
        <v>0</v>
      </c>
      <c r="BA168">
        <f ca="1">IF(AND($B168&gt;0,SUM(BA$3:BA167)=0,SUM($H168:AZ168)=0),$B168,0)</f>
        <v>0</v>
      </c>
      <c r="BB168">
        <f ca="1">IF(AND($B168&gt;0,SUM(BB$3:BB167)=0,SUM($H168:BA168)=0),$B168,0)</f>
        <v>0</v>
      </c>
      <c r="BC168">
        <f ca="1">IF(AND($B168&gt;0,SUM(BC$3:BC167)=0,SUM($H168:BB168)=0),$B168,0)</f>
        <v>0</v>
      </c>
      <c r="BD168">
        <f ca="1">IF(AND($B168&gt;0,SUM(BD$3:BD167)=0,SUM($H168:BC168)=0),$B168,0)</f>
        <v>0</v>
      </c>
      <c r="BE168">
        <f ca="1">IF(AND($B168&gt;0,SUM(BE$3:BE167)=0,SUM($H168:BD168)=0),$B168,0)</f>
        <v>0</v>
      </c>
      <c r="BF168">
        <f ca="1">IF(AND($B168&gt;0,SUM(BF$3:BF167)=0,SUM($H168:BE168)=0),$B168,0)</f>
        <v>0</v>
      </c>
      <c r="BG168">
        <f ca="1">IF(AND($B168&gt;0,SUM(BG$3:BG167)=0,SUM($H168:BF168)=0),$B168,0)</f>
        <v>0</v>
      </c>
      <c r="BH168">
        <f ca="1">IF(AND($B168&gt;0,SUM(BH$3:BH167)=0,SUM($H168:BG168)=0),$B168,0)</f>
        <v>0</v>
      </c>
      <c r="BI168">
        <f ca="1">IF(AND($B168&gt;0,SUM(BI$3:BI167)=0,SUM($H168:BH168)=0),$B168,0)</f>
        <v>0</v>
      </c>
      <c r="BJ168">
        <f ca="1">IF(AND($B168&gt;0,SUM(BJ$3:BJ167)=0,SUM($H168:BI168)=0),$B168,0)</f>
        <v>0</v>
      </c>
      <c r="BK168">
        <f ca="1">IF(AND($B168&gt;0,SUM(BK$3:BK167)=0,SUM($H168:BJ168)=0),$B168,0)</f>
        <v>0</v>
      </c>
      <c r="BL168">
        <f ca="1">IF(AND($B168&gt;0,SUM(BL$3:BL167)=0,SUM($H168:BK168)=0),$B168,0)</f>
        <v>0</v>
      </c>
      <c r="BM168">
        <f ca="1">IF(AND($B168&gt;0,SUM(BM$3:BM167)=0,SUM($H168:BL168)=0),$B168,0)</f>
        <v>0</v>
      </c>
      <c r="BN168">
        <f ca="1">IF(AND($B168&gt;0,SUM(BN$3:BN167)=0,SUM($H168:BM168)=0),$B168,0)</f>
        <v>0</v>
      </c>
      <c r="BO168">
        <f ca="1">IF(AND($B168&gt;0,SUM(BO$3:BO167)=0,SUM($H168:BN168)=0),$B168,0)</f>
        <v>0</v>
      </c>
      <c r="BP168">
        <f ca="1">IF(AND($B168&gt;0,SUM(BP$3:BP167)=0,SUM($H168:BO168)=0),$B168,0)</f>
        <v>0</v>
      </c>
      <c r="BQ168">
        <f ca="1">IF(AND($B168&gt;0,SUM(BQ$3:BQ167)=0,SUM($H168:BP168)=0),$B168,0)</f>
        <v>0</v>
      </c>
      <c r="BR168">
        <f ca="1">IF(AND($B168&gt;0,SUM(BR$3:BR167)=0,SUM($H168:BQ168)=0),$B168,0)</f>
        <v>0</v>
      </c>
      <c r="BS168">
        <f ca="1">IF(AND($B168&gt;0,SUM(BS$3:BS167)=0,SUM($H168:BR168)=0),$B168,0)</f>
        <v>0</v>
      </c>
      <c r="BT168">
        <f ca="1">IF(AND($B168&gt;0,SUM(BT$3:BT167)=0,SUM($H168:BS168)=0),$B168,0)</f>
        <v>0</v>
      </c>
      <c r="BU168">
        <f ca="1">IF(AND($B168&gt;0,SUM(BU$3:BU167)=0,SUM($H168:BT168)=0),$B168,0)</f>
        <v>0</v>
      </c>
      <c r="BV168">
        <f ca="1">IF(AND($B168&gt;0,SUM(BV$3:BV167)=0,SUM($H168:BU168)=0),$B168,0)</f>
        <v>0</v>
      </c>
      <c r="BW168">
        <f ca="1">IF(AND($B168&gt;0,SUM(BW$3:BW167)=0,SUM($H168:BV168)=0),$B168,0)</f>
        <v>0</v>
      </c>
      <c r="BX168">
        <f ca="1">IF(AND($B168&gt;0,SUM(BX$3:BX167)=0,SUM($H168:BW168)=0),$B168,0)</f>
        <v>0</v>
      </c>
      <c r="BY168">
        <f ca="1">IF(AND($B168&gt;0,SUM(BY$3:BY167)=0,SUM($H168:BX168)=0),$B168,0)</f>
        <v>0</v>
      </c>
      <c r="BZ168">
        <f ca="1">IF(AND($B168&gt;0,SUM(BZ$3:BZ167)=0,SUM($H168:BY168)=0),$B168,0)</f>
        <v>0</v>
      </c>
      <c r="CA168">
        <f ca="1">IF(AND($B168&gt;0,SUM(CA$3:CA167)=0,SUM($H168:BZ168)=0),$B168,0)</f>
        <v>0</v>
      </c>
      <c r="CB168">
        <f ca="1">IF(AND($B168&gt;0,SUM(CB$3:CB167)=0,SUM($H168:CA168)=0),$B168,0)</f>
        <v>0</v>
      </c>
      <c r="CC168">
        <f ca="1">IF(AND($B168&gt;0,SUM(CC$3:CC167)=0,SUM($H168:CB168)=0),$B168,0)</f>
        <v>0</v>
      </c>
      <c r="CD168">
        <f ca="1">IF(AND($B168&gt;0,SUM(CD$3:CD167)=0,SUM($H168:CC168)=0),$B168,0)</f>
        <v>0</v>
      </c>
      <c r="CE168">
        <f ca="1">IF(AND($B168&gt;0,SUM(CE$3:CE167)=0,SUM($H168:CD168)=0),$B168,0)</f>
        <v>0</v>
      </c>
      <c r="CF168">
        <f ca="1">IF(AND($B168&gt;0,SUM(CF$3:CF167)=0,SUM($H168:CE168)=0),$B168,0)</f>
        <v>0</v>
      </c>
      <c r="CG168">
        <f ca="1">IF(AND($B168&gt;0,SUM(CG$3:CG167)=0,SUM($H168:CF168)=0),$B168,0)</f>
        <v>0</v>
      </c>
      <c r="CH168">
        <f ca="1">IF(AND($B168&gt;0,SUM(CH$3:CH167)=0,SUM($H168:CG168)=0),$B168,0)</f>
        <v>0</v>
      </c>
      <c r="CI168">
        <f ca="1">IF(AND($B168&gt;0,SUM(CI$3:CI167)=0,SUM($H168:CH168)=0),$B168,0)</f>
        <v>0</v>
      </c>
      <c r="CJ168">
        <f ca="1">IF(AND($B168&gt;0,SUM(CJ$3:CJ167)=0,SUM($H168:CI168)=0),$B168,0)</f>
        <v>0</v>
      </c>
      <c r="CK168">
        <f ca="1">IF(AND($B168&gt;0,SUM(CK$3:CK167)=0,SUM($H168:CJ168)=0),$B168,0)</f>
        <v>0</v>
      </c>
      <c r="CL168">
        <f ca="1">IF(AND($B168&gt;0,SUM(CL$3:CL167)=0,SUM($H168:CK168)=0),$B168,0)</f>
        <v>0</v>
      </c>
      <c r="CM168">
        <f ca="1">IF(AND($B168&gt;0,SUM(CM$3:CM167)=0,SUM($H168:CL168)=0),$B168,0)</f>
        <v>0</v>
      </c>
      <c r="CN168">
        <f ca="1">IF(AND($B168&gt;0,SUM(CN$3:CN167)=0,SUM($H168:CM168)=0),$B168,0)</f>
        <v>0</v>
      </c>
      <c r="CO168">
        <f ca="1">IF(AND($B168&gt;0,SUM(CO$3:CO167)=0,SUM($H168:CN168)=0),$B168,0)</f>
        <v>0</v>
      </c>
      <c r="CP168">
        <f ca="1">IF(AND($B168&gt;0,SUM(CP$3:CP167)=0,SUM($H168:CO168)=0),$B168,0)</f>
        <v>0</v>
      </c>
      <c r="CQ168">
        <f ca="1">IF(AND($B168&gt;0,SUM(CQ$3:CQ167)=0,SUM($H168:CP168)=0),$B168,0)</f>
        <v>0</v>
      </c>
      <c r="CR168">
        <f ca="1">IF(AND($B168&gt;0,SUM(CR$3:CR167)=0,SUM($H168:CQ168)=0),$B168,0)</f>
        <v>0</v>
      </c>
      <c r="CS168">
        <f ca="1">IF(AND($B168&gt;0,SUM(CS$3:CS167)=0,SUM($H168:CR168)=0),$B168,0)</f>
        <v>0</v>
      </c>
      <c r="CT168">
        <f ca="1">IF(AND($B168&gt;0,SUM(CT$3:CT167)=0,SUM($H168:CS168)=0),$B168,0)</f>
        <v>0</v>
      </c>
      <c r="CU168">
        <f ca="1">IF(AND($B168&gt;0,SUM(CU$3:CU167)=0,SUM($H168:CT168)=0),$B168,0)</f>
        <v>0</v>
      </c>
      <c r="CV168">
        <f ca="1">IF(AND($B168&gt;0,SUM(CV$3:CV167)=0,SUM($H168:CU168)=0),$B168,0)</f>
        <v>0</v>
      </c>
      <c r="CW168">
        <f ca="1">IF(AND($B168&gt;0,SUM(CW$3:CW167)=0,SUM($H168:CV168)=0),$B168,0)</f>
        <v>0</v>
      </c>
      <c r="CX168">
        <f ca="1">IF(AND($B168&gt;0,SUM(CX$3:CX167)=0,SUM($H168:CW168)=0),$B168,0)</f>
        <v>0</v>
      </c>
      <c r="CY168">
        <f ca="1">IF(AND($B168&gt;0,SUM(CY$3:CY167)=0,SUM($H168:CX168)=0),$B168,0)</f>
        <v>0</v>
      </c>
      <c r="CZ168">
        <f ca="1">IF(AND($B168&gt;0,SUM(CZ$3:CZ167)=0,SUM($H168:CY168)=0),$B168,0)</f>
        <v>0</v>
      </c>
      <c r="DA168">
        <f ca="1">IF(AND($B168&gt;0,SUM(DA$3:DA167)=0,SUM($H168:CZ168)=0),$B168,0)</f>
        <v>0</v>
      </c>
      <c r="DB168">
        <f ca="1">IF(AND($B168&gt;0,SUM(DB$3:DB167)=0,SUM($H168:DA168)=0),$B168,0)</f>
        <v>0</v>
      </c>
      <c r="DC168">
        <f ca="1">IF(AND($B168&gt;0,SUM(DC$3:DC167)=0,SUM($H168:DB168)=0),$B168,0)</f>
        <v>0</v>
      </c>
      <c r="DD168">
        <f ca="1">IF(AND($B168&gt;0,SUM(DD$3:DD167)=0,SUM($H168:DC168)=0),$B168,0)</f>
        <v>0</v>
      </c>
      <c r="DE168">
        <f ca="1">IF(AND($B168&gt;0,SUM(DE$3:DE167)=0,SUM($H168:DD168)=0),$B168,0)</f>
        <v>0</v>
      </c>
      <c r="DF168">
        <f ca="1">IF(AND($B168&gt;0,SUM(DF$3:DF167)=0,SUM($H168:DE168)=0),$B168,0)</f>
        <v>0</v>
      </c>
      <c r="DG168">
        <f ca="1">IF(AND($B168&gt;0,SUM(DG$3:DG167)=0,SUM($H168:DF168)=0),$B168,0)</f>
        <v>0</v>
      </c>
      <c r="DH168">
        <f ca="1">IF(AND($B168&gt;0,SUM(DH$3:DH167)=0,SUM($H168:DG168)=0),$B168,0)</f>
        <v>0</v>
      </c>
      <c r="DI168">
        <f ca="1">IF(AND($B168&gt;0,SUM(DI$3:DI167)=0,SUM($H168:DH168)=0),$B168,0)</f>
        <v>0</v>
      </c>
      <c r="DJ168">
        <f ca="1">IF(AND($B168&gt;0,SUM(DJ$3:DJ167)=0,SUM($H168:DI168)=0),$B168,0)</f>
        <v>0</v>
      </c>
      <c r="DK168">
        <f ca="1">IF(AND($B168&gt;0,SUM(DK$3:DK167)=0,SUM($H168:DJ168)=0),$B168,0)</f>
        <v>0</v>
      </c>
      <c r="DL168">
        <f ca="1">IF(AND($B168&gt;0,SUM(DL$3:DL167)=0,SUM($H168:DK168)=0),$B168,0)</f>
        <v>0</v>
      </c>
      <c r="DM168">
        <f ca="1">IF(AND($B168&gt;0,SUM(DM$3:DM167)=0,SUM($H168:DL168)=0),$B168,0)</f>
        <v>0</v>
      </c>
      <c r="DN168">
        <f ca="1">IF(AND($B168&gt;0,SUM(DN$3:DN167)=0,SUM($H168:DM168)=0),$B168,0)</f>
        <v>0</v>
      </c>
      <c r="DO168">
        <f ca="1">IF(AND($B168&gt;0,SUM(DO$3:DO167)=0,SUM($H168:DN168)=0),$B168,0)</f>
        <v>0</v>
      </c>
      <c r="DP168">
        <f ca="1">IF(AND($B168&gt;0,SUM(DP$3:DP167)=0,SUM($H168:DO168)=0),$B168,0)</f>
        <v>0</v>
      </c>
      <c r="DQ168">
        <f ca="1">IF(AND($B168&gt;0,SUM(DQ$3:DQ167)=0,SUM($H168:DP168)=0),$B168,0)</f>
        <v>0</v>
      </c>
      <c r="DR168">
        <f ca="1">IF(AND($B168&gt;0,SUM(DR$3:DR167)=0,SUM($H168:DQ168)=0),$B168,0)</f>
        <v>0</v>
      </c>
      <c r="DS168">
        <f ca="1">IF(AND($B168&gt;0,SUM(DS$3:DS167)=0,SUM($H168:DR168)=0),$B168,0)</f>
        <v>0</v>
      </c>
      <c r="DT168">
        <f ca="1">IF(AND($B168&gt;0,SUM(DT$3:DT167)=0,SUM($H168:DS168)=0),$B168,0)</f>
        <v>0</v>
      </c>
      <c r="DU168">
        <f ca="1">IF(AND($B168&gt;0,SUM(DU$3:DU167)=0,SUM($H168:DT168)=0),$B168,0)</f>
        <v>0</v>
      </c>
      <c r="DV168">
        <f ca="1">IF(AND($B168&gt;0,SUM(DV$3:DV167)=0,SUM($H168:DU168)=0),$B168,0)</f>
        <v>0</v>
      </c>
      <c r="DW168">
        <f ca="1">IF(AND($B168&gt;0,SUM(DW$3:DW167)=0,SUM($H168:DV168)=0),$B168,0)</f>
        <v>0</v>
      </c>
      <c r="DX168">
        <f ca="1">IF(AND($B168&gt;0,SUM(DX$3:DX167)=0,SUM($H168:DW168)=0),$B168,0)</f>
        <v>0</v>
      </c>
      <c r="DY168">
        <f ca="1">IF(AND($B168&gt;0,SUM(DY$3:DY167)=0,SUM($H168:DX168)=0),$B168,0)</f>
        <v>0</v>
      </c>
      <c r="DZ168">
        <f ca="1">IF(AND($B168&gt;0,SUM(DZ$3:DZ167)=0,SUM($H168:DY168)=0),$B168,0)</f>
        <v>0</v>
      </c>
      <c r="EA168">
        <f ca="1">IF(AND($B168&gt;0,SUM(EA$3:EA167)=0,SUM($H168:DZ168)=0),$B168,0)</f>
        <v>0</v>
      </c>
      <c r="EB168">
        <f ca="1">IF(AND($B168&gt;0,SUM(EB$3:EB167)=0,SUM($H168:EA168)=0),$B168,0)</f>
        <v>0</v>
      </c>
      <c r="EC168">
        <f ca="1">IF(AND($B168&gt;0,SUM(EC$3:EC167)=0,SUM($H168:EB168)=0),$B168,0)</f>
        <v>0</v>
      </c>
      <c r="ED168">
        <f ca="1">IF(AND($B168&gt;0,SUM(ED$3:ED167)=0,SUM($H168:EC168)=0),$B168,0)</f>
        <v>0</v>
      </c>
      <c r="EE168">
        <f ca="1">IF(AND($B168&gt;0,SUM(EE$3:EE167)=0,SUM($H168:ED168)=0),$B168,0)</f>
        <v>0</v>
      </c>
      <c r="EF168">
        <f ca="1">IF(AND($B168&gt;0,SUM(EF$3:EF167)=0,SUM($H168:EE168)=0),$B168,0)</f>
        <v>0</v>
      </c>
      <c r="EG168">
        <f ca="1">IF(AND($B168&gt;0,SUM(EG$3:EG167)=0,SUM($H168:EF168)=0),$B168,0)</f>
        <v>0</v>
      </c>
      <c r="EH168">
        <f ca="1">IF(AND($B168&gt;0,SUM(EH$3:EH167)=0,SUM($H168:EG168)=0),$B168,0)</f>
        <v>0</v>
      </c>
      <c r="EI168">
        <f ca="1">IF(AND($B168&gt;0,SUM(EI$3:EI167)=0,SUM($H168:EH168)=0),$B168,0)</f>
        <v>0</v>
      </c>
      <c r="EJ168">
        <f ca="1">IF(AND($B168&gt;0,SUM(EJ$3:EJ167)=0,SUM($H168:EI168)=0),$B168,0)</f>
        <v>0</v>
      </c>
      <c r="EK168">
        <f ca="1">IF(AND($B168&gt;0,SUM(EK$3:EK167)=0,SUM($H168:EJ168)=0),$B168,0)</f>
        <v>0</v>
      </c>
      <c r="EL168">
        <f ca="1">IF(AND($B168&gt;0,SUM(EL$3:EL167)=0,SUM($H168:EK168)=0),$B168,0)</f>
        <v>0</v>
      </c>
      <c r="EM168">
        <f ca="1">IF(AND($B168&gt;0,SUM(EM$3:EM167)=0,SUM($H168:EL168)=0),$B168,0)</f>
        <v>0</v>
      </c>
      <c r="EN168">
        <f ca="1">IF(AND($B168&gt;0,SUM(EN$3:EN167)=0,SUM($H168:EM168)=0),$B168,0)</f>
        <v>0</v>
      </c>
      <c r="EO168">
        <f ca="1">IF(AND($B168&gt;0,SUM(EO$3:EO167)=0,SUM($H168:EN168)=0),$B168,0)</f>
        <v>0</v>
      </c>
      <c r="EP168">
        <f ca="1">IF(AND($B168&gt;0,SUM(EP$3:EP167)=0,SUM($H168:EO168)=0),$B168,0)</f>
        <v>0</v>
      </c>
      <c r="EQ168">
        <f ca="1">IF(AND($B168&gt;0,SUM(EQ$3:EQ167)=0,SUM($H168:EP168)=0),$B168,0)</f>
        <v>0</v>
      </c>
      <c r="ER168">
        <f ca="1">IF(AND($B168&gt;0,SUM(ER$3:ER167)=0,SUM($H168:EQ168)=0),$B168,0)</f>
        <v>0</v>
      </c>
      <c r="ES168">
        <f ca="1">IF(AND($B168&gt;0,SUM(ES$3:ES167)=0,SUM($H168:ER168)=0),$B168,0)</f>
        <v>0</v>
      </c>
      <c r="ET168">
        <f ca="1">IF(AND($B168&gt;0,SUM(ET$3:ET167)=0,SUM($H168:ES168)=0),$B168,0)</f>
        <v>0</v>
      </c>
      <c r="EU168">
        <f ca="1">IF(AND($B168&gt;0,SUM(EU$3:EU167)=0,SUM($H168:ET168)=0),$B168,0)</f>
        <v>0</v>
      </c>
      <c r="EV168">
        <f ca="1">IF(AND($B168&gt;0,SUM(EV$3:EV167)=0,SUM($H168:EU168)=0),$B168,0)</f>
        <v>0</v>
      </c>
      <c r="EW168">
        <f ca="1">IF(AND($B168&gt;0,SUM(EW$3:EW167)=0,SUM($H168:EV168)=0),$B168,0)</f>
        <v>0</v>
      </c>
      <c r="EX168">
        <f ca="1">IF(AND($B168&gt;0,SUM(EX$3:EX167)=0,SUM($H168:EW168)=0),$B168,0)</f>
        <v>0</v>
      </c>
      <c r="EY168">
        <f ca="1">IF(AND($B168&gt;0,SUM(EY$3:EY167)=0,SUM($H168:EX168)=0),$B168,0)</f>
        <v>0</v>
      </c>
      <c r="EZ168">
        <f ca="1">IF(AND($B168&gt;0,SUM(EZ$3:EZ167)=0,SUM($H168:EY168)=0),$B168,0)</f>
        <v>0</v>
      </c>
      <c r="FA168">
        <f ca="1">IF(AND($B168&gt;0,SUM(FA$3:FA167)=0,SUM($H168:EZ168)=0),$B168,0)</f>
        <v>0</v>
      </c>
      <c r="FB168">
        <f ca="1">IF(AND($B168&gt;0,SUM(FB$3:FB167)=0,SUM($H168:FA168)=0),$B168,0)</f>
        <v>0</v>
      </c>
      <c r="FC168">
        <f ca="1">IF(AND($B168&gt;0,SUM(FC$3:FC167)=0,SUM($H168:FB168)=0),$B168,0)</f>
        <v>0</v>
      </c>
      <c r="FD168">
        <f ca="1">IF(AND($B168&gt;0,SUM(FD$3:FD167)=0,SUM($H168:FC168)=0),$B168,0)</f>
        <v>0</v>
      </c>
      <c r="FE168">
        <f ca="1">IF(AND($B168&gt;0,SUM(FE$3:FE167)=0,SUM($H168:FD168)=0),$B168,0)</f>
        <v>0</v>
      </c>
      <c r="FF168">
        <f ca="1">IF(AND($B168&gt;0,SUM(FF$3:FF167)=0,SUM($H168:FE168)=0),$B168,0)</f>
        <v>0</v>
      </c>
      <c r="FG168">
        <f ca="1">IF(AND($B168&gt;0,SUM(FG$3:FG167)=0,SUM($H168:FF168)=0),$B168,0)</f>
        <v>0</v>
      </c>
      <c r="FH168">
        <f ca="1">IF(AND($B168&gt;0,SUM(FH$3:FH167)=0,SUM($H168:FG168)=0),$B168,0)</f>
        <v>0</v>
      </c>
      <c r="FI168">
        <f ca="1">IF(AND($B168&gt;0,SUM(FI$3:FI167)=0,SUM($H168:FH168)=0),$B168,0)</f>
        <v>0</v>
      </c>
      <c r="FJ168">
        <f ca="1">IF(AND($B168&gt;0,SUM(FJ$3:FJ167)=0,SUM($H168:FI168)=0),$B168,0)</f>
        <v>0</v>
      </c>
      <c r="FK168">
        <f ca="1">IF(AND($B168&gt;0,SUM(FK$3:FK167)=0,SUM($H168:FJ168)=0),$B168,0)</f>
        <v>0</v>
      </c>
      <c r="FL168">
        <f ca="1">IF(AND($B168&gt;0,SUM(FL$3:FL167)=0,SUM($H168:FK168)=0),$B168,0)</f>
        <v>0</v>
      </c>
      <c r="FM168">
        <f ca="1">IF(AND($B168&gt;0,SUM(FM$3:FM167)=0,SUM($H168:FL168)=0),$B168,0)</f>
        <v>0</v>
      </c>
      <c r="FN168">
        <f ca="1">IF(AND($B168&gt;0,SUM(FN$3:FN167)=0,SUM($H168:FM168)=0),$B168,0)</f>
        <v>0</v>
      </c>
      <c r="FS168" s="67" t="str">
        <f ca="1">Valintaohjelma!$C44</f>
        <v>Kanavapelti jäteilmakanavaan</v>
      </c>
      <c r="FT168" s="67" t="str">
        <f ca="1">Valintaohjelma!$F44</f>
        <v/>
      </c>
      <c r="FU168" s="342" t="s">
        <v>373</v>
      </c>
      <c r="FV168" s="67" t="str">
        <f>Valintaohjelma!$I44</f>
        <v>-</v>
      </c>
      <c r="FY168" s="67" t="str">
        <f ca="1">Valintaohjelma!$C44</f>
        <v>Kanavapelti jäteilmakanavaan</v>
      </c>
      <c r="FZ168" s="67" t="str">
        <f ca="1">Valintaohjelma!$F44</f>
        <v/>
      </c>
      <c r="GA168" s="67" t="s">
        <v>647</v>
      </c>
      <c r="GB168" s="67" t="str">
        <f>Valintaohjelma!$I44</f>
        <v>-</v>
      </c>
      <c r="GE168" s="67" t="str">
        <f ca="1">Valintaohjelma!$C44</f>
        <v>Kanavapelti jäteilmakanavaan</v>
      </c>
      <c r="GF168" s="67" t="str">
        <f ca="1">Valintaohjelma!$F44</f>
        <v/>
      </c>
      <c r="GG168" s="67" t="s">
        <v>647</v>
      </c>
      <c r="GH168" s="67" t="str">
        <f>Valintaohjelma!$I44</f>
        <v>-</v>
      </c>
    </row>
    <row r="169" spans="1:190" ht="15.75" thickBot="1" x14ac:dyDescent="0.3">
      <c r="A169">
        <v>169</v>
      </c>
      <c r="B169">
        <f>IF(AND(Valintaohjelma!D45&lt;&gt;"-",Valintaohjelma!D45&lt;&gt;""),A169,0)</f>
        <v>0</v>
      </c>
      <c r="C169" s="240" t="str">
        <f t="shared" ca="1" si="22"/>
        <v>Vakiokanavapainesäätö tuloilmalle</v>
      </c>
      <c r="D169" s="240" t="str">
        <f t="shared" ca="1" si="23"/>
        <v/>
      </c>
      <c r="E169" s="240" t="str">
        <f t="shared" ca="1" si="24"/>
        <v>Pa (tulo)</v>
      </c>
      <c r="F169" s="240" t="str">
        <f t="shared" ca="1" si="25"/>
        <v>-</v>
      </c>
      <c r="G169" s="47" t="e">
        <f>INDEX($I$2:$FN$2,ROWS(G$2:G169))</f>
        <v>#REF!</v>
      </c>
      <c r="H169">
        <v>0</v>
      </c>
      <c r="I169">
        <f ca="1">IF(AND($B169&gt;0,SUM(I$3:I168)=0,SUM($H169:H169)=0),$B169,0)</f>
        <v>0</v>
      </c>
      <c r="J169">
        <f ca="1">IF(AND($B169&gt;0,SUM(J$3:J168)=0,SUM($H169:I169)=0),$B169,0)</f>
        <v>0</v>
      </c>
      <c r="K169">
        <f ca="1">IF(AND($B169&gt;0,SUM(K$3:K168)=0,SUM($H169:J169)=0),$B169,0)</f>
        <v>0</v>
      </c>
      <c r="L169">
        <f ca="1">IF(AND($B169&gt;0,SUM(L$3:L168)=0,SUM($H169:K169)=0),$B169,0)</f>
        <v>0</v>
      </c>
      <c r="M169">
        <f ca="1">IF(AND($B169&gt;0,SUM(M$3:M168)=0,SUM($H169:L169)=0),$B169,0)</f>
        <v>0</v>
      </c>
      <c r="N169">
        <f ca="1">IF(AND($B169&gt;0,SUM(N$3:N168)=0,SUM($H169:M169)=0),$B169,0)</f>
        <v>0</v>
      </c>
      <c r="O169">
        <f ca="1">IF(AND($B169&gt;0,SUM(O$3:O168)=0,SUM($H169:N169)=0),$B169,0)</f>
        <v>0</v>
      </c>
      <c r="P169">
        <f ca="1">IF(AND($B169&gt;0,SUM(P$3:P168)=0,SUM($H169:O169)=0),$B169,0)</f>
        <v>0</v>
      </c>
      <c r="Q169">
        <f ca="1">IF(AND($B169&gt;0,SUM(Q$3:Q168)=0,SUM($H169:P169)=0),$B169,0)</f>
        <v>0</v>
      </c>
      <c r="R169">
        <f ca="1">IF(AND($B169&gt;0,SUM(R$3:R168)=0,SUM($H169:Q169)=0),$B169,0)</f>
        <v>0</v>
      </c>
      <c r="S169">
        <f ca="1">IF(AND($B169&gt;0,SUM(S$3:S168)=0,SUM($H169:R169)=0),$B169,0)</f>
        <v>0</v>
      </c>
      <c r="T169">
        <f ca="1">IF(AND($B169&gt;0,SUM(T$3:T168)=0,SUM($H169:S169)=0),$B169,0)</f>
        <v>0</v>
      </c>
      <c r="U169">
        <f ca="1">IF(AND($B169&gt;0,SUM(U$3:U168)=0,SUM($H169:T169)=0),$B169,0)</f>
        <v>0</v>
      </c>
      <c r="V169">
        <f ca="1">IF(AND($B169&gt;0,SUM(V$3:V168)=0,SUM($H169:U169)=0),$B169,0)</f>
        <v>0</v>
      </c>
      <c r="W169">
        <f ca="1">IF(AND($B169&gt;0,SUM(W$3:W168)=0,SUM($H169:V169)=0),$B169,0)</f>
        <v>0</v>
      </c>
      <c r="X169">
        <f ca="1">IF(AND($B169&gt;0,SUM(X$3:X168)=0,SUM($H169:W169)=0),$B169,0)</f>
        <v>0</v>
      </c>
      <c r="Y169">
        <f ca="1">IF(AND($B169&gt;0,SUM(Y$3:Y168)=0,SUM($H169:X169)=0),$B169,0)</f>
        <v>0</v>
      </c>
      <c r="Z169">
        <f ca="1">IF(AND($B169&gt;0,SUM(Z$3:Z168)=0,SUM($H169:Y169)=0),$B169,0)</f>
        <v>0</v>
      </c>
      <c r="AA169">
        <f ca="1">IF(AND($B169&gt;0,SUM(AA$3:AA168)=0,SUM($H169:Z169)=0),$B169,0)</f>
        <v>0</v>
      </c>
      <c r="AB169">
        <f ca="1">IF(AND($B169&gt;0,SUM(AB$3:AB168)=0,SUM($H169:AA169)=0),$B169,0)</f>
        <v>0</v>
      </c>
      <c r="AC169">
        <f ca="1">IF(AND($B169&gt;0,SUM(AC$3:AC168)=0,SUM($H169:AB169)=0),$B169,0)</f>
        <v>0</v>
      </c>
      <c r="AD169">
        <f ca="1">IF(AND($B169&gt;0,SUM(AD$3:AD168)=0,SUM($H169:AC169)=0),$B169,0)</f>
        <v>0</v>
      </c>
      <c r="AE169">
        <f ca="1">IF(AND($B169&gt;0,SUM(AE$3:AE168)=0,SUM($H169:AD169)=0),$B169,0)</f>
        <v>0</v>
      </c>
      <c r="AF169">
        <f ca="1">IF(AND($B169&gt;0,SUM(AF$3:AF168)=0,SUM($H169:AE169)=0),$B169,0)</f>
        <v>0</v>
      </c>
      <c r="AG169">
        <f ca="1">IF(AND($B169&gt;0,SUM(AG$3:AG168)=0,SUM($H169:AF169)=0),$B169,0)</f>
        <v>0</v>
      </c>
      <c r="AH169">
        <f ca="1">IF(AND($B169&gt;0,SUM(AH$3:AH168)=0,SUM($H169:AG169)=0),$B169,0)</f>
        <v>0</v>
      </c>
      <c r="AI169">
        <f ca="1">IF(AND($B169&gt;0,SUM(AI$3:AI168)=0,SUM($H169:AH169)=0),$B169,0)</f>
        <v>0</v>
      </c>
      <c r="AJ169">
        <f ca="1">IF(AND($B169&gt;0,SUM(AJ$3:AJ168)=0,SUM($H169:AI169)=0),$B169,0)</f>
        <v>0</v>
      </c>
      <c r="AK169">
        <f ca="1">IF(AND($B169&gt;0,SUM(AK$3:AK168)=0,SUM($H169:AJ169)=0),$B169,0)</f>
        <v>0</v>
      </c>
      <c r="AL169">
        <f ca="1">IF(AND($B169&gt;0,SUM(AL$3:AL168)=0,SUM($H169:AK169)=0),$B169,0)</f>
        <v>0</v>
      </c>
      <c r="AM169">
        <f ca="1">IF(AND($B169&gt;0,SUM(AM$3:AM168)=0,SUM($H169:AL169)=0),$B169,0)</f>
        <v>0</v>
      </c>
      <c r="AN169">
        <f ca="1">IF(AND($B169&gt;0,SUM(AN$3:AN168)=0,SUM($H169:AM169)=0),$B169,0)</f>
        <v>0</v>
      </c>
      <c r="AO169">
        <f ca="1">IF(AND($B169&gt;0,SUM(AO$3:AO168)=0,SUM($H169:AN169)=0),$B169,0)</f>
        <v>0</v>
      </c>
      <c r="AP169">
        <f ca="1">IF(AND($B169&gt;0,SUM(AP$3:AP168)=0,SUM($H169:AO169)=0),$B169,0)</f>
        <v>0</v>
      </c>
      <c r="AQ169">
        <f ca="1">IF(AND($B169&gt;0,SUM(AQ$3:AQ168)=0,SUM($H169:AP169)=0),$B169,0)</f>
        <v>0</v>
      </c>
      <c r="AR169">
        <f ca="1">IF(AND($B169&gt;0,SUM(AR$3:AR168)=0,SUM($H169:AQ169)=0),$B169,0)</f>
        <v>0</v>
      </c>
      <c r="AS169">
        <f ca="1">IF(AND($B169&gt;0,SUM(AS$3:AS168)=0,SUM($H169:AR169)=0),$B169,0)</f>
        <v>0</v>
      </c>
      <c r="AT169">
        <f ca="1">IF(AND($B169&gt;0,SUM(AT$3:AT168)=0,SUM($H169:AS169)=0),$B169,0)</f>
        <v>0</v>
      </c>
      <c r="AU169">
        <f ca="1">IF(AND($B169&gt;0,SUM(AU$3:AU168)=0,SUM($H169:AT169)=0),$B169,0)</f>
        <v>0</v>
      </c>
      <c r="AV169">
        <f ca="1">IF(AND($B169&gt;0,SUM(AV$3:AV168)=0,SUM($H169:AU169)=0),$B169,0)</f>
        <v>0</v>
      </c>
      <c r="AW169">
        <f ca="1">IF(AND($B169&gt;0,SUM(AW$3:AW168)=0,SUM($H169:AV169)=0),$B169,0)</f>
        <v>0</v>
      </c>
      <c r="AX169">
        <f ca="1">IF(AND($B169&gt;0,SUM(AX$3:AX168)=0,SUM($H169:AW169)=0),$B169,0)</f>
        <v>0</v>
      </c>
      <c r="AY169">
        <f ca="1">IF(AND($B169&gt;0,SUM(AY$3:AY168)=0,SUM($H169:AX169)=0),$B169,0)</f>
        <v>0</v>
      </c>
      <c r="AZ169">
        <f ca="1">IF(AND($B169&gt;0,SUM(AZ$3:AZ168)=0,SUM($H169:AY169)=0),$B169,0)</f>
        <v>0</v>
      </c>
      <c r="BA169">
        <f ca="1">IF(AND($B169&gt;0,SUM(BA$3:BA168)=0,SUM($H169:AZ169)=0),$B169,0)</f>
        <v>0</v>
      </c>
      <c r="BB169">
        <f ca="1">IF(AND($B169&gt;0,SUM(BB$3:BB168)=0,SUM($H169:BA169)=0),$B169,0)</f>
        <v>0</v>
      </c>
      <c r="BC169">
        <f ca="1">IF(AND($B169&gt;0,SUM(BC$3:BC168)=0,SUM($H169:BB169)=0),$B169,0)</f>
        <v>0</v>
      </c>
      <c r="BD169">
        <f ca="1">IF(AND($B169&gt;0,SUM(BD$3:BD168)=0,SUM($H169:BC169)=0),$B169,0)</f>
        <v>0</v>
      </c>
      <c r="BE169">
        <f ca="1">IF(AND($B169&gt;0,SUM(BE$3:BE168)=0,SUM($H169:BD169)=0),$B169,0)</f>
        <v>0</v>
      </c>
      <c r="BF169">
        <f ca="1">IF(AND($B169&gt;0,SUM(BF$3:BF168)=0,SUM($H169:BE169)=0),$B169,0)</f>
        <v>0</v>
      </c>
      <c r="BG169">
        <f ca="1">IF(AND($B169&gt;0,SUM(BG$3:BG168)=0,SUM($H169:BF169)=0),$B169,0)</f>
        <v>0</v>
      </c>
      <c r="BH169">
        <f ca="1">IF(AND($B169&gt;0,SUM(BH$3:BH168)=0,SUM($H169:BG169)=0),$B169,0)</f>
        <v>0</v>
      </c>
      <c r="BI169">
        <f ca="1">IF(AND($B169&gt;0,SUM(BI$3:BI168)=0,SUM($H169:BH169)=0),$B169,0)</f>
        <v>0</v>
      </c>
      <c r="BJ169">
        <f ca="1">IF(AND($B169&gt;0,SUM(BJ$3:BJ168)=0,SUM($H169:BI169)=0),$B169,0)</f>
        <v>0</v>
      </c>
      <c r="BK169">
        <f ca="1">IF(AND($B169&gt;0,SUM(BK$3:BK168)=0,SUM($H169:BJ169)=0),$B169,0)</f>
        <v>0</v>
      </c>
      <c r="BL169">
        <f ca="1">IF(AND($B169&gt;0,SUM(BL$3:BL168)=0,SUM($H169:BK169)=0),$B169,0)</f>
        <v>0</v>
      </c>
      <c r="BM169">
        <f ca="1">IF(AND($B169&gt;0,SUM(BM$3:BM168)=0,SUM($H169:BL169)=0),$B169,0)</f>
        <v>0</v>
      </c>
      <c r="BN169">
        <f ca="1">IF(AND($B169&gt;0,SUM(BN$3:BN168)=0,SUM($H169:BM169)=0),$B169,0)</f>
        <v>0</v>
      </c>
      <c r="BO169">
        <f ca="1">IF(AND($B169&gt;0,SUM(BO$3:BO168)=0,SUM($H169:BN169)=0),$B169,0)</f>
        <v>0</v>
      </c>
      <c r="BP169">
        <f ca="1">IF(AND($B169&gt;0,SUM(BP$3:BP168)=0,SUM($H169:BO169)=0),$B169,0)</f>
        <v>0</v>
      </c>
      <c r="BQ169">
        <f ca="1">IF(AND($B169&gt;0,SUM(BQ$3:BQ168)=0,SUM($H169:BP169)=0),$B169,0)</f>
        <v>0</v>
      </c>
      <c r="BR169">
        <f ca="1">IF(AND($B169&gt;0,SUM(BR$3:BR168)=0,SUM($H169:BQ169)=0),$B169,0)</f>
        <v>0</v>
      </c>
      <c r="BS169">
        <f ca="1">IF(AND($B169&gt;0,SUM(BS$3:BS168)=0,SUM($H169:BR169)=0),$B169,0)</f>
        <v>0</v>
      </c>
      <c r="BT169">
        <f ca="1">IF(AND($B169&gt;0,SUM(BT$3:BT168)=0,SUM($H169:BS169)=0),$B169,0)</f>
        <v>0</v>
      </c>
      <c r="BU169">
        <f ca="1">IF(AND($B169&gt;0,SUM(BU$3:BU168)=0,SUM($H169:BT169)=0),$B169,0)</f>
        <v>0</v>
      </c>
      <c r="BV169">
        <f ca="1">IF(AND($B169&gt;0,SUM(BV$3:BV168)=0,SUM($H169:BU169)=0),$B169,0)</f>
        <v>0</v>
      </c>
      <c r="BW169">
        <f ca="1">IF(AND($B169&gt;0,SUM(BW$3:BW168)=0,SUM($H169:BV169)=0),$B169,0)</f>
        <v>0</v>
      </c>
      <c r="BX169">
        <f ca="1">IF(AND($B169&gt;0,SUM(BX$3:BX168)=0,SUM($H169:BW169)=0),$B169,0)</f>
        <v>0</v>
      </c>
      <c r="BY169">
        <f ca="1">IF(AND($B169&gt;0,SUM(BY$3:BY168)=0,SUM($H169:BX169)=0),$B169,0)</f>
        <v>0</v>
      </c>
      <c r="BZ169">
        <f ca="1">IF(AND($B169&gt;0,SUM(BZ$3:BZ168)=0,SUM($H169:BY169)=0),$B169,0)</f>
        <v>0</v>
      </c>
      <c r="CA169">
        <f ca="1">IF(AND($B169&gt;0,SUM(CA$3:CA168)=0,SUM($H169:BZ169)=0),$B169,0)</f>
        <v>0</v>
      </c>
      <c r="CB169">
        <f ca="1">IF(AND($B169&gt;0,SUM(CB$3:CB168)=0,SUM($H169:CA169)=0),$B169,0)</f>
        <v>0</v>
      </c>
      <c r="CC169">
        <f ca="1">IF(AND($B169&gt;0,SUM(CC$3:CC168)=0,SUM($H169:CB169)=0),$B169,0)</f>
        <v>0</v>
      </c>
      <c r="CD169">
        <f ca="1">IF(AND($B169&gt;0,SUM(CD$3:CD168)=0,SUM($H169:CC169)=0),$B169,0)</f>
        <v>0</v>
      </c>
      <c r="CE169">
        <f ca="1">IF(AND($B169&gt;0,SUM(CE$3:CE168)=0,SUM($H169:CD169)=0),$B169,0)</f>
        <v>0</v>
      </c>
      <c r="CF169">
        <f ca="1">IF(AND($B169&gt;0,SUM(CF$3:CF168)=0,SUM($H169:CE169)=0),$B169,0)</f>
        <v>0</v>
      </c>
      <c r="CG169">
        <f ca="1">IF(AND($B169&gt;0,SUM(CG$3:CG168)=0,SUM($H169:CF169)=0),$B169,0)</f>
        <v>0</v>
      </c>
      <c r="CH169">
        <f ca="1">IF(AND($B169&gt;0,SUM(CH$3:CH168)=0,SUM($H169:CG169)=0),$B169,0)</f>
        <v>0</v>
      </c>
      <c r="CI169">
        <f ca="1">IF(AND($B169&gt;0,SUM(CI$3:CI168)=0,SUM($H169:CH169)=0),$B169,0)</f>
        <v>0</v>
      </c>
      <c r="CJ169">
        <f ca="1">IF(AND($B169&gt;0,SUM(CJ$3:CJ168)=0,SUM($H169:CI169)=0),$B169,0)</f>
        <v>0</v>
      </c>
      <c r="CK169">
        <f ca="1">IF(AND($B169&gt;0,SUM(CK$3:CK168)=0,SUM($H169:CJ169)=0),$B169,0)</f>
        <v>0</v>
      </c>
      <c r="CL169">
        <f ca="1">IF(AND($B169&gt;0,SUM(CL$3:CL168)=0,SUM($H169:CK169)=0),$B169,0)</f>
        <v>0</v>
      </c>
      <c r="CM169">
        <f ca="1">IF(AND($B169&gt;0,SUM(CM$3:CM168)=0,SUM($H169:CL169)=0),$B169,0)</f>
        <v>0</v>
      </c>
      <c r="CN169">
        <f ca="1">IF(AND($B169&gt;0,SUM(CN$3:CN168)=0,SUM($H169:CM169)=0),$B169,0)</f>
        <v>0</v>
      </c>
      <c r="CO169">
        <f ca="1">IF(AND($B169&gt;0,SUM(CO$3:CO168)=0,SUM($H169:CN169)=0),$B169,0)</f>
        <v>0</v>
      </c>
      <c r="CP169">
        <f ca="1">IF(AND($B169&gt;0,SUM(CP$3:CP168)=0,SUM($H169:CO169)=0),$B169,0)</f>
        <v>0</v>
      </c>
      <c r="CQ169">
        <f ca="1">IF(AND($B169&gt;0,SUM(CQ$3:CQ168)=0,SUM($H169:CP169)=0),$B169,0)</f>
        <v>0</v>
      </c>
      <c r="CR169">
        <f ca="1">IF(AND($B169&gt;0,SUM(CR$3:CR168)=0,SUM($H169:CQ169)=0),$B169,0)</f>
        <v>0</v>
      </c>
      <c r="CS169">
        <f ca="1">IF(AND($B169&gt;0,SUM(CS$3:CS168)=0,SUM($H169:CR169)=0),$B169,0)</f>
        <v>0</v>
      </c>
      <c r="CT169">
        <f ca="1">IF(AND($B169&gt;0,SUM(CT$3:CT168)=0,SUM($H169:CS169)=0),$B169,0)</f>
        <v>0</v>
      </c>
      <c r="CU169">
        <f ca="1">IF(AND($B169&gt;0,SUM(CU$3:CU168)=0,SUM($H169:CT169)=0),$B169,0)</f>
        <v>0</v>
      </c>
      <c r="CV169">
        <f ca="1">IF(AND($B169&gt;0,SUM(CV$3:CV168)=0,SUM($H169:CU169)=0),$B169,0)</f>
        <v>0</v>
      </c>
      <c r="CW169">
        <f ca="1">IF(AND($B169&gt;0,SUM(CW$3:CW168)=0,SUM($H169:CV169)=0),$B169,0)</f>
        <v>0</v>
      </c>
      <c r="CX169">
        <f ca="1">IF(AND($B169&gt;0,SUM(CX$3:CX168)=0,SUM($H169:CW169)=0),$B169,0)</f>
        <v>0</v>
      </c>
      <c r="CY169">
        <f ca="1">IF(AND($B169&gt;0,SUM(CY$3:CY168)=0,SUM($H169:CX169)=0),$B169,0)</f>
        <v>0</v>
      </c>
      <c r="CZ169">
        <f ca="1">IF(AND($B169&gt;0,SUM(CZ$3:CZ168)=0,SUM($H169:CY169)=0),$B169,0)</f>
        <v>0</v>
      </c>
      <c r="DA169">
        <f ca="1">IF(AND($B169&gt;0,SUM(DA$3:DA168)=0,SUM($H169:CZ169)=0),$B169,0)</f>
        <v>0</v>
      </c>
      <c r="DB169">
        <f ca="1">IF(AND($B169&gt;0,SUM(DB$3:DB168)=0,SUM($H169:DA169)=0),$B169,0)</f>
        <v>0</v>
      </c>
      <c r="DC169">
        <f ca="1">IF(AND($B169&gt;0,SUM(DC$3:DC168)=0,SUM($H169:DB169)=0),$B169,0)</f>
        <v>0</v>
      </c>
      <c r="DD169">
        <f ca="1">IF(AND($B169&gt;0,SUM(DD$3:DD168)=0,SUM($H169:DC169)=0),$B169,0)</f>
        <v>0</v>
      </c>
      <c r="DE169">
        <f ca="1">IF(AND($B169&gt;0,SUM(DE$3:DE168)=0,SUM($H169:DD169)=0),$B169,0)</f>
        <v>0</v>
      </c>
      <c r="DF169">
        <f ca="1">IF(AND($B169&gt;0,SUM(DF$3:DF168)=0,SUM($H169:DE169)=0),$B169,0)</f>
        <v>0</v>
      </c>
      <c r="DG169">
        <f ca="1">IF(AND($B169&gt;0,SUM(DG$3:DG168)=0,SUM($H169:DF169)=0),$B169,0)</f>
        <v>0</v>
      </c>
      <c r="DH169">
        <f ca="1">IF(AND($B169&gt;0,SUM(DH$3:DH168)=0,SUM($H169:DG169)=0),$B169,0)</f>
        <v>0</v>
      </c>
      <c r="DI169">
        <f ca="1">IF(AND($B169&gt;0,SUM(DI$3:DI168)=0,SUM($H169:DH169)=0),$B169,0)</f>
        <v>0</v>
      </c>
      <c r="DJ169">
        <f ca="1">IF(AND($B169&gt;0,SUM(DJ$3:DJ168)=0,SUM($H169:DI169)=0),$B169,0)</f>
        <v>0</v>
      </c>
      <c r="DK169">
        <f ca="1">IF(AND($B169&gt;0,SUM(DK$3:DK168)=0,SUM($H169:DJ169)=0),$B169,0)</f>
        <v>0</v>
      </c>
      <c r="DL169">
        <f ca="1">IF(AND($B169&gt;0,SUM(DL$3:DL168)=0,SUM($H169:DK169)=0),$B169,0)</f>
        <v>0</v>
      </c>
      <c r="DM169">
        <f ca="1">IF(AND($B169&gt;0,SUM(DM$3:DM168)=0,SUM($H169:DL169)=0),$B169,0)</f>
        <v>0</v>
      </c>
      <c r="DN169">
        <f ca="1">IF(AND($B169&gt;0,SUM(DN$3:DN168)=0,SUM($H169:DM169)=0),$B169,0)</f>
        <v>0</v>
      </c>
      <c r="DO169">
        <f ca="1">IF(AND($B169&gt;0,SUM(DO$3:DO168)=0,SUM($H169:DN169)=0),$B169,0)</f>
        <v>0</v>
      </c>
      <c r="DP169">
        <f ca="1">IF(AND($B169&gt;0,SUM(DP$3:DP168)=0,SUM($H169:DO169)=0),$B169,0)</f>
        <v>0</v>
      </c>
      <c r="DQ169">
        <f ca="1">IF(AND($B169&gt;0,SUM(DQ$3:DQ168)=0,SUM($H169:DP169)=0),$B169,0)</f>
        <v>0</v>
      </c>
      <c r="DR169">
        <f ca="1">IF(AND($B169&gt;0,SUM(DR$3:DR168)=0,SUM($H169:DQ169)=0),$B169,0)</f>
        <v>0</v>
      </c>
      <c r="DS169">
        <f ca="1">IF(AND($B169&gt;0,SUM(DS$3:DS168)=0,SUM($H169:DR169)=0),$B169,0)</f>
        <v>0</v>
      </c>
      <c r="DT169">
        <f ca="1">IF(AND($B169&gt;0,SUM(DT$3:DT168)=0,SUM($H169:DS169)=0),$B169,0)</f>
        <v>0</v>
      </c>
      <c r="DU169">
        <f ca="1">IF(AND($B169&gt;0,SUM(DU$3:DU168)=0,SUM($H169:DT169)=0),$B169,0)</f>
        <v>0</v>
      </c>
      <c r="DV169">
        <f ca="1">IF(AND($B169&gt;0,SUM(DV$3:DV168)=0,SUM($H169:DU169)=0),$B169,0)</f>
        <v>0</v>
      </c>
      <c r="DW169">
        <f ca="1">IF(AND($B169&gt;0,SUM(DW$3:DW168)=0,SUM($H169:DV169)=0),$B169,0)</f>
        <v>0</v>
      </c>
      <c r="DX169">
        <f ca="1">IF(AND($B169&gt;0,SUM(DX$3:DX168)=0,SUM($H169:DW169)=0),$B169,0)</f>
        <v>0</v>
      </c>
      <c r="DY169">
        <f ca="1">IF(AND($B169&gt;0,SUM(DY$3:DY168)=0,SUM($H169:DX169)=0),$B169,0)</f>
        <v>0</v>
      </c>
      <c r="DZ169">
        <f ca="1">IF(AND($B169&gt;0,SUM(DZ$3:DZ168)=0,SUM($H169:DY169)=0),$B169,0)</f>
        <v>0</v>
      </c>
      <c r="EA169">
        <f ca="1">IF(AND($B169&gt;0,SUM(EA$3:EA168)=0,SUM($H169:DZ169)=0),$B169,0)</f>
        <v>0</v>
      </c>
      <c r="EB169">
        <f ca="1">IF(AND($B169&gt;0,SUM(EB$3:EB168)=0,SUM($H169:EA169)=0),$B169,0)</f>
        <v>0</v>
      </c>
      <c r="EC169">
        <f ca="1">IF(AND($B169&gt;0,SUM(EC$3:EC168)=0,SUM($H169:EB169)=0),$B169,0)</f>
        <v>0</v>
      </c>
      <c r="ED169">
        <f ca="1">IF(AND($B169&gt;0,SUM(ED$3:ED168)=0,SUM($H169:EC169)=0),$B169,0)</f>
        <v>0</v>
      </c>
      <c r="EE169">
        <f ca="1">IF(AND($B169&gt;0,SUM(EE$3:EE168)=0,SUM($H169:ED169)=0),$B169,0)</f>
        <v>0</v>
      </c>
      <c r="EF169">
        <f ca="1">IF(AND($B169&gt;0,SUM(EF$3:EF168)=0,SUM($H169:EE169)=0),$B169,0)</f>
        <v>0</v>
      </c>
      <c r="EG169">
        <f ca="1">IF(AND($B169&gt;0,SUM(EG$3:EG168)=0,SUM($H169:EF169)=0),$B169,0)</f>
        <v>0</v>
      </c>
      <c r="EH169">
        <f ca="1">IF(AND($B169&gt;0,SUM(EH$3:EH168)=0,SUM($H169:EG169)=0),$B169,0)</f>
        <v>0</v>
      </c>
      <c r="EI169">
        <f ca="1">IF(AND($B169&gt;0,SUM(EI$3:EI168)=0,SUM($H169:EH169)=0),$B169,0)</f>
        <v>0</v>
      </c>
      <c r="EJ169">
        <f ca="1">IF(AND($B169&gt;0,SUM(EJ$3:EJ168)=0,SUM($H169:EI169)=0),$B169,0)</f>
        <v>0</v>
      </c>
      <c r="EK169">
        <f ca="1">IF(AND($B169&gt;0,SUM(EK$3:EK168)=0,SUM($H169:EJ169)=0),$B169,0)</f>
        <v>0</v>
      </c>
      <c r="EL169">
        <f ca="1">IF(AND($B169&gt;0,SUM(EL$3:EL168)=0,SUM($H169:EK169)=0),$B169,0)</f>
        <v>0</v>
      </c>
      <c r="EM169">
        <f ca="1">IF(AND($B169&gt;0,SUM(EM$3:EM168)=0,SUM($H169:EL169)=0),$B169,0)</f>
        <v>0</v>
      </c>
      <c r="EN169">
        <f ca="1">IF(AND($B169&gt;0,SUM(EN$3:EN168)=0,SUM($H169:EM169)=0),$B169,0)</f>
        <v>0</v>
      </c>
      <c r="EO169">
        <f ca="1">IF(AND($B169&gt;0,SUM(EO$3:EO168)=0,SUM($H169:EN169)=0),$B169,0)</f>
        <v>0</v>
      </c>
      <c r="EP169">
        <f ca="1">IF(AND($B169&gt;0,SUM(EP$3:EP168)=0,SUM($H169:EO169)=0),$B169,0)</f>
        <v>0</v>
      </c>
      <c r="EQ169">
        <f ca="1">IF(AND($B169&gt;0,SUM(EQ$3:EQ168)=0,SUM($H169:EP169)=0),$B169,0)</f>
        <v>0</v>
      </c>
      <c r="ER169">
        <f ca="1">IF(AND($B169&gt;0,SUM(ER$3:ER168)=0,SUM($H169:EQ169)=0),$B169,0)</f>
        <v>0</v>
      </c>
      <c r="ES169">
        <f ca="1">IF(AND($B169&gt;0,SUM(ES$3:ES168)=0,SUM($H169:ER169)=0),$B169,0)</f>
        <v>0</v>
      </c>
      <c r="ET169">
        <f ca="1">IF(AND($B169&gt;0,SUM(ET$3:ET168)=0,SUM($H169:ES169)=0),$B169,0)</f>
        <v>0</v>
      </c>
      <c r="EU169">
        <f ca="1">IF(AND($B169&gt;0,SUM(EU$3:EU168)=0,SUM($H169:ET169)=0),$B169,0)</f>
        <v>0</v>
      </c>
      <c r="EV169">
        <f ca="1">IF(AND($B169&gt;0,SUM(EV$3:EV168)=0,SUM($H169:EU169)=0),$B169,0)</f>
        <v>0</v>
      </c>
      <c r="EW169">
        <f ca="1">IF(AND($B169&gt;0,SUM(EW$3:EW168)=0,SUM($H169:EV169)=0),$B169,0)</f>
        <v>0</v>
      </c>
      <c r="EX169">
        <f ca="1">IF(AND($B169&gt;0,SUM(EX$3:EX168)=0,SUM($H169:EW169)=0),$B169,0)</f>
        <v>0</v>
      </c>
      <c r="EY169">
        <f ca="1">IF(AND($B169&gt;0,SUM(EY$3:EY168)=0,SUM($H169:EX169)=0),$B169,0)</f>
        <v>0</v>
      </c>
      <c r="EZ169">
        <f ca="1">IF(AND($B169&gt;0,SUM(EZ$3:EZ168)=0,SUM($H169:EY169)=0),$B169,0)</f>
        <v>0</v>
      </c>
      <c r="FA169">
        <f ca="1">IF(AND($B169&gt;0,SUM(FA$3:FA168)=0,SUM($H169:EZ169)=0),$B169,0)</f>
        <v>0</v>
      </c>
      <c r="FB169">
        <f ca="1">IF(AND($B169&gt;0,SUM(FB$3:FB168)=0,SUM($H169:FA169)=0),$B169,0)</f>
        <v>0</v>
      </c>
      <c r="FC169">
        <f ca="1">IF(AND($B169&gt;0,SUM(FC$3:FC168)=0,SUM($H169:FB169)=0),$B169,0)</f>
        <v>0</v>
      </c>
      <c r="FD169">
        <f ca="1">IF(AND($B169&gt;0,SUM(FD$3:FD168)=0,SUM($H169:FC169)=0),$B169,0)</f>
        <v>0</v>
      </c>
      <c r="FE169">
        <f ca="1">IF(AND($B169&gt;0,SUM(FE$3:FE168)=0,SUM($H169:FD169)=0),$B169,0)</f>
        <v>0</v>
      </c>
      <c r="FF169">
        <f ca="1">IF(AND($B169&gt;0,SUM(FF$3:FF168)=0,SUM($H169:FE169)=0),$B169,0)</f>
        <v>0</v>
      </c>
      <c r="FG169">
        <f ca="1">IF(AND($B169&gt;0,SUM(FG$3:FG168)=0,SUM($H169:FF169)=0),$B169,0)</f>
        <v>0</v>
      </c>
      <c r="FH169">
        <f ca="1">IF(AND($B169&gt;0,SUM(FH$3:FH168)=0,SUM($H169:FG169)=0),$B169,0)</f>
        <v>0</v>
      </c>
      <c r="FI169">
        <f ca="1">IF(AND($B169&gt;0,SUM(FI$3:FI168)=0,SUM($H169:FH169)=0),$B169,0)</f>
        <v>0</v>
      </c>
      <c r="FJ169">
        <f ca="1">IF(AND($B169&gt;0,SUM(FJ$3:FJ168)=0,SUM($H169:FI169)=0),$B169,0)</f>
        <v>0</v>
      </c>
      <c r="FK169">
        <f ca="1">IF(AND($B169&gt;0,SUM(FK$3:FK168)=0,SUM($H169:FJ169)=0),$B169,0)</f>
        <v>0</v>
      </c>
      <c r="FL169">
        <f ca="1">IF(AND($B169&gt;0,SUM(FL$3:FL168)=0,SUM($H169:FK169)=0),$B169,0)</f>
        <v>0</v>
      </c>
      <c r="FM169">
        <f ca="1">IF(AND($B169&gt;0,SUM(FM$3:FM168)=0,SUM($H169:FL169)=0),$B169,0)</f>
        <v>0</v>
      </c>
      <c r="FN169">
        <f ca="1">IF(AND($B169&gt;0,SUM(FN$3:FN168)=0,SUM($H169:FM169)=0),$B169,0)</f>
        <v>0</v>
      </c>
      <c r="FS169" s="67" t="str">
        <f ca="1">Valintaohjelma!$C45</f>
        <v>Vakiokanavapainesäätö tuloilmalle</v>
      </c>
      <c r="FT169" s="67" t="str">
        <f ca="1">Valintaohjelma!$F45</f>
        <v/>
      </c>
      <c r="FU169" s="342" t="s">
        <v>374</v>
      </c>
      <c r="FV169" s="67" t="str">
        <f>Valintaohjelma!$I45</f>
        <v>-</v>
      </c>
      <c r="FY169" s="67" t="str">
        <f ca="1">Valintaohjelma!$C45</f>
        <v>Vakiokanavapainesäätö tuloilmalle</v>
      </c>
      <c r="FZ169" s="67" t="str">
        <f ca="1">Valintaohjelma!$F45</f>
        <v/>
      </c>
      <c r="GA169" s="67" t="s">
        <v>648</v>
      </c>
      <c r="GB169" s="67" t="str">
        <f>Valintaohjelma!$I45</f>
        <v>-</v>
      </c>
      <c r="GE169" s="67" t="str">
        <f ca="1">Valintaohjelma!$C45</f>
        <v>Vakiokanavapainesäätö tuloilmalle</v>
      </c>
      <c r="GF169" s="67" t="str">
        <f ca="1">Valintaohjelma!$F45</f>
        <v/>
      </c>
      <c r="GG169" s="67" t="s">
        <v>892</v>
      </c>
      <c r="GH169" s="67" t="str">
        <f>Valintaohjelma!$I45</f>
        <v>-</v>
      </c>
    </row>
    <row r="170" spans="1:190" ht="15.75" thickBot="1" x14ac:dyDescent="0.3">
      <c r="A170">
        <v>170</v>
      </c>
      <c r="B170">
        <f>IF(AND(Valintaohjelma!D46&lt;&gt;"-",Valintaohjelma!D46&lt;&gt;""),A170,0)</f>
        <v>0</v>
      </c>
      <c r="C170" s="240" t="str">
        <f t="shared" ca="1" si="22"/>
        <v>Vakiokanavapainesäätö poistoilmalle</v>
      </c>
      <c r="D170" s="240" t="str">
        <f t="shared" ca="1" si="23"/>
        <v/>
      </c>
      <c r="E170" s="240" t="str">
        <f t="shared" ca="1" si="24"/>
        <v>PA (poisto)</v>
      </c>
      <c r="F170" s="240" t="str">
        <f t="shared" ca="1" si="25"/>
        <v>-</v>
      </c>
      <c r="G170" s="47" t="e">
        <f>INDEX($I$2:$FN$2,ROWS(G$2:G170))</f>
        <v>#REF!</v>
      </c>
      <c r="H170">
        <v>0</v>
      </c>
      <c r="I170">
        <f ca="1">IF(AND($B170&gt;0,SUM(I$3:I169)=0,SUM($H170:H170)=0),$B170,0)</f>
        <v>0</v>
      </c>
      <c r="J170">
        <f ca="1">IF(AND($B170&gt;0,SUM(J$3:J169)=0,SUM($H170:I170)=0),$B170,0)</f>
        <v>0</v>
      </c>
      <c r="K170">
        <f ca="1">IF(AND($B170&gt;0,SUM(K$3:K169)=0,SUM($H170:J170)=0),$B170,0)</f>
        <v>0</v>
      </c>
      <c r="L170">
        <f ca="1">IF(AND($B170&gt;0,SUM(L$3:L169)=0,SUM($H170:K170)=0),$B170,0)</f>
        <v>0</v>
      </c>
      <c r="M170">
        <f ca="1">IF(AND($B170&gt;0,SUM(M$3:M169)=0,SUM($H170:L170)=0),$B170,0)</f>
        <v>0</v>
      </c>
      <c r="N170">
        <f ca="1">IF(AND($B170&gt;0,SUM(N$3:N169)=0,SUM($H170:M170)=0),$B170,0)</f>
        <v>0</v>
      </c>
      <c r="O170">
        <f ca="1">IF(AND($B170&gt;0,SUM(O$3:O169)=0,SUM($H170:N170)=0),$B170,0)</f>
        <v>0</v>
      </c>
      <c r="P170">
        <f ca="1">IF(AND($B170&gt;0,SUM(P$3:P169)=0,SUM($H170:O170)=0),$B170,0)</f>
        <v>0</v>
      </c>
      <c r="Q170">
        <f ca="1">IF(AND($B170&gt;0,SUM(Q$3:Q169)=0,SUM($H170:P170)=0),$B170,0)</f>
        <v>0</v>
      </c>
      <c r="R170">
        <f ca="1">IF(AND($B170&gt;0,SUM(R$3:R169)=0,SUM($H170:Q170)=0),$B170,0)</f>
        <v>0</v>
      </c>
      <c r="S170">
        <f ca="1">IF(AND($B170&gt;0,SUM(S$3:S169)=0,SUM($H170:R170)=0),$B170,0)</f>
        <v>0</v>
      </c>
      <c r="T170">
        <f ca="1">IF(AND($B170&gt;0,SUM(T$3:T169)=0,SUM($H170:S170)=0),$B170,0)</f>
        <v>0</v>
      </c>
      <c r="U170">
        <f ca="1">IF(AND($B170&gt;0,SUM(U$3:U169)=0,SUM($H170:T170)=0),$B170,0)</f>
        <v>0</v>
      </c>
      <c r="V170">
        <f ca="1">IF(AND($B170&gt;0,SUM(V$3:V169)=0,SUM($H170:U170)=0),$B170,0)</f>
        <v>0</v>
      </c>
      <c r="W170">
        <f ca="1">IF(AND($B170&gt;0,SUM(W$3:W169)=0,SUM($H170:V170)=0),$B170,0)</f>
        <v>0</v>
      </c>
      <c r="X170">
        <f ca="1">IF(AND($B170&gt;0,SUM(X$3:X169)=0,SUM($H170:W170)=0),$B170,0)</f>
        <v>0</v>
      </c>
      <c r="Y170">
        <f ca="1">IF(AND($B170&gt;0,SUM(Y$3:Y169)=0,SUM($H170:X170)=0),$B170,0)</f>
        <v>0</v>
      </c>
      <c r="Z170">
        <f ca="1">IF(AND($B170&gt;0,SUM(Z$3:Z169)=0,SUM($H170:Y170)=0),$B170,0)</f>
        <v>0</v>
      </c>
      <c r="AA170">
        <f ca="1">IF(AND($B170&gt;0,SUM(AA$3:AA169)=0,SUM($H170:Z170)=0),$B170,0)</f>
        <v>0</v>
      </c>
      <c r="AB170">
        <f ca="1">IF(AND($B170&gt;0,SUM(AB$3:AB169)=0,SUM($H170:AA170)=0),$B170,0)</f>
        <v>0</v>
      </c>
      <c r="AC170">
        <f ca="1">IF(AND($B170&gt;0,SUM(AC$3:AC169)=0,SUM($H170:AB170)=0),$B170,0)</f>
        <v>0</v>
      </c>
      <c r="AD170">
        <f ca="1">IF(AND($B170&gt;0,SUM(AD$3:AD169)=0,SUM($H170:AC170)=0),$B170,0)</f>
        <v>0</v>
      </c>
      <c r="AE170">
        <f ca="1">IF(AND($B170&gt;0,SUM(AE$3:AE169)=0,SUM($H170:AD170)=0),$B170,0)</f>
        <v>0</v>
      </c>
      <c r="AF170">
        <f ca="1">IF(AND($B170&gt;0,SUM(AF$3:AF169)=0,SUM($H170:AE170)=0),$B170,0)</f>
        <v>0</v>
      </c>
      <c r="AG170">
        <f ca="1">IF(AND($B170&gt;0,SUM(AG$3:AG169)=0,SUM($H170:AF170)=0),$B170,0)</f>
        <v>0</v>
      </c>
      <c r="AH170">
        <f ca="1">IF(AND($B170&gt;0,SUM(AH$3:AH169)=0,SUM($H170:AG170)=0),$B170,0)</f>
        <v>0</v>
      </c>
      <c r="AI170">
        <f ca="1">IF(AND($B170&gt;0,SUM(AI$3:AI169)=0,SUM($H170:AH170)=0),$B170,0)</f>
        <v>0</v>
      </c>
      <c r="AJ170">
        <f ca="1">IF(AND($B170&gt;0,SUM(AJ$3:AJ169)=0,SUM($H170:AI170)=0),$B170,0)</f>
        <v>0</v>
      </c>
      <c r="AK170">
        <f ca="1">IF(AND($B170&gt;0,SUM(AK$3:AK169)=0,SUM($H170:AJ170)=0),$B170,0)</f>
        <v>0</v>
      </c>
      <c r="AL170">
        <f ca="1">IF(AND($B170&gt;0,SUM(AL$3:AL169)=0,SUM($H170:AK170)=0),$B170,0)</f>
        <v>0</v>
      </c>
      <c r="AM170">
        <f ca="1">IF(AND($B170&gt;0,SUM(AM$3:AM169)=0,SUM($H170:AL170)=0),$B170,0)</f>
        <v>0</v>
      </c>
      <c r="AN170">
        <f ca="1">IF(AND($B170&gt;0,SUM(AN$3:AN169)=0,SUM($H170:AM170)=0),$B170,0)</f>
        <v>0</v>
      </c>
      <c r="AO170">
        <f ca="1">IF(AND($B170&gt;0,SUM(AO$3:AO169)=0,SUM($H170:AN170)=0),$B170,0)</f>
        <v>0</v>
      </c>
      <c r="AP170">
        <f ca="1">IF(AND($B170&gt;0,SUM(AP$3:AP169)=0,SUM($H170:AO170)=0),$B170,0)</f>
        <v>0</v>
      </c>
      <c r="AQ170">
        <f ca="1">IF(AND($B170&gt;0,SUM(AQ$3:AQ169)=0,SUM($H170:AP170)=0),$B170,0)</f>
        <v>0</v>
      </c>
      <c r="AR170">
        <f ca="1">IF(AND($B170&gt;0,SUM(AR$3:AR169)=0,SUM($H170:AQ170)=0),$B170,0)</f>
        <v>0</v>
      </c>
      <c r="AS170">
        <f ca="1">IF(AND($B170&gt;0,SUM(AS$3:AS169)=0,SUM($H170:AR170)=0),$B170,0)</f>
        <v>0</v>
      </c>
      <c r="AT170">
        <f ca="1">IF(AND($B170&gt;0,SUM(AT$3:AT169)=0,SUM($H170:AS170)=0),$B170,0)</f>
        <v>0</v>
      </c>
      <c r="AU170">
        <f ca="1">IF(AND($B170&gt;0,SUM(AU$3:AU169)=0,SUM($H170:AT170)=0),$B170,0)</f>
        <v>0</v>
      </c>
      <c r="AV170">
        <f ca="1">IF(AND($B170&gt;0,SUM(AV$3:AV169)=0,SUM($H170:AU170)=0),$B170,0)</f>
        <v>0</v>
      </c>
      <c r="AW170">
        <f ca="1">IF(AND($B170&gt;0,SUM(AW$3:AW169)=0,SUM($H170:AV170)=0),$B170,0)</f>
        <v>0</v>
      </c>
      <c r="AX170">
        <f ca="1">IF(AND($B170&gt;0,SUM(AX$3:AX169)=0,SUM($H170:AW170)=0),$B170,0)</f>
        <v>0</v>
      </c>
      <c r="AY170">
        <f ca="1">IF(AND($B170&gt;0,SUM(AY$3:AY169)=0,SUM($H170:AX170)=0),$B170,0)</f>
        <v>0</v>
      </c>
      <c r="AZ170">
        <f ca="1">IF(AND($B170&gt;0,SUM(AZ$3:AZ169)=0,SUM($H170:AY170)=0),$B170,0)</f>
        <v>0</v>
      </c>
      <c r="BA170">
        <f ca="1">IF(AND($B170&gt;0,SUM(BA$3:BA169)=0,SUM($H170:AZ170)=0),$B170,0)</f>
        <v>0</v>
      </c>
      <c r="BB170">
        <f ca="1">IF(AND($B170&gt;0,SUM(BB$3:BB169)=0,SUM($H170:BA170)=0),$B170,0)</f>
        <v>0</v>
      </c>
      <c r="BC170">
        <f ca="1">IF(AND($B170&gt;0,SUM(BC$3:BC169)=0,SUM($H170:BB170)=0),$B170,0)</f>
        <v>0</v>
      </c>
      <c r="BD170">
        <f ca="1">IF(AND($B170&gt;0,SUM(BD$3:BD169)=0,SUM($H170:BC170)=0),$B170,0)</f>
        <v>0</v>
      </c>
      <c r="BE170">
        <f ca="1">IF(AND($B170&gt;0,SUM(BE$3:BE169)=0,SUM($H170:BD170)=0),$B170,0)</f>
        <v>0</v>
      </c>
      <c r="BF170">
        <f ca="1">IF(AND($B170&gt;0,SUM(BF$3:BF169)=0,SUM($H170:BE170)=0),$B170,0)</f>
        <v>0</v>
      </c>
      <c r="BG170">
        <f ca="1">IF(AND($B170&gt;0,SUM(BG$3:BG169)=0,SUM($H170:BF170)=0),$B170,0)</f>
        <v>0</v>
      </c>
      <c r="BH170">
        <f ca="1">IF(AND($B170&gt;0,SUM(BH$3:BH169)=0,SUM($H170:BG170)=0),$B170,0)</f>
        <v>0</v>
      </c>
      <c r="BI170">
        <f ca="1">IF(AND($B170&gt;0,SUM(BI$3:BI169)=0,SUM($H170:BH170)=0),$B170,0)</f>
        <v>0</v>
      </c>
      <c r="BJ170">
        <f ca="1">IF(AND($B170&gt;0,SUM(BJ$3:BJ169)=0,SUM($H170:BI170)=0),$B170,0)</f>
        <v>0</v>
      </c>
      <c r="BK170">
        <f ca="1">IF(AND($B170&gt;0,SUM(BK$3:BK169)=0,SUM($H170:BJ170)=0),$B170,0)</f>
        <v>0</v>
      </c>
      <c r="BL170">
        <f ca="1">IF(AND($B170&gt;0,SUM(BL$3:BL169)=0,SUM($H170:BK170)=0),$B170,0)</f>
        <v>0</v>
      </c>
      <c r="BM170">
        <f ca="1">IF(AND($B170&gt;0,SUM(BM$3:BM169)=0,SUM($H170:BL170)=0),$B170,0)</f>
        <v>0</v>
      </c>
      <c r="BN170">
        <f ca="1">IF(AND($B170&gt;0,SUM(BN$3:BN169)=0,SUM($H170:BM170)=0),$B170,0)</f>
        <v>0</v>
      </c>
      <c r="BO170">
        <f ca="1">IF(AND($B170&gt;0,SUM(BO$3:BO169)=0,SUM($H170:BN170)=0),$B170,0)</f>
        <v>0</v>
      </c>
      <c r="BP170">
        <f ca="1">IF(AND($B170&gt;0,SUM(BP$3:BP169)=0,SUM($H170:BO170)=0),$B170,0)</f>
        <v>0</v>
      </c>
      <c r="BQ170">
        <f ca="1">IF(AND($B170&gt;0,SUM(BQ$3:BQ169)=0,SUM($H170:BP170)=0),$B170,0)</f>
        <v>0</v>
      </c>
      <c r="BR170">
        <f ca="1">IF(AND($B170&gt;0,SUM(BR$3:BR169)=0,SUM($H170:BQ170)=0),$B170,0)</f>
        <v>0</v>
      </c>
      <c r="BS170">
        <f ca="1">IF(AND($B170&gt;0,SUM(BS$3:BS169)=0,SUM($H170:BR170)=0),$B170,0)</f>
        <v>0</v>
      </c>
      <c r="BT170">
        <f ca="1">IF(AND($B170&gt;0,SUM(BT$3:BT169)=0,SUM($H170:BS170)=0),$B170,0)</f>
        <v>0</v>
      </c>
      <c r="BU170">
        <f ca="1">IF(AND($B170&gt;0,SUM(BU$3:BU169)=0,SUM($H170:BT170)=0),$B170,0)</f>
        <v>0</v>
      </c>
      <c r="BV170">
        <f ca="1">IF(AND($B170&gt;0,SUM(BV$3:BV169)=0,SUM($H170:BU170)=0),$B170,0)</f>
        <v>0</v>
      </c>
      <c r="BW170">
        <f ca="1">IF(AND($B170&gt;0,SUM(BW$3:BW169)=0,SUM($H170:BV170)=0),$B170,0)</f>
        <v>0</v>
      </c>
      <c r="BX170">
        <f ca="1">IF(AND($B170&gt;0,SUM(BX$3:BX169)=0,SUM($H170:BW170)=0),$B170,0)</f>
        <v>0</v>
      </c>
      <c r="BY170">
        <f ca="1">IF(AND($B170&gt;0,SUM(BY$3:BY169)=0,SUM($H170:BX170)=0),$B170,0)</f>
        <v>0</v>
      </c>
      <c r="BZ170">
        <f ca="1">IF(AND($B170&gt;0,SUM(BZ$3:BZ169)=0,SUM($H170:BY170)=0),$B170,0)</f>
        <v>0</v>
      </c>
      <c r="CA170">
        <f ca="1">IF(AND($B170&gt;0,SUM(CA$3:CA169)=0,SUM($H170:BZ170)=0),$B170,0)</f>
        <v>0</v>
      </c>
      <c r="CB170">
        <f ca="1">IF(AND($B170&gt;0,SUM(CB$3:CB169)=0,SUM($H170:CA170)=0),$B170,0)</f>
        <v>0</v>
      </c>
      <c r="CC170">
        <f ca="1">IF(AND($B170&gt;0,SUM(CC$3:CC169)=0,SUM($H170:CB170)=0),$B170,0)</f>
        <v>0</v>
      </c>
      <c r="CD170">
        <f ca="1">IF(AND($B170&gt;0,SUM(CD$3:CD169)=0,SUM($H170:CC170)=0),$B170,0)</f>
        <v>0</v>
      </c>
      <c r="CE170">
        <f ca="1">IF(AND($B170&gt;0,SUM(CE$3:CE169)=0,SUM($H170:CD170)=0),$B170,0)</f>
        <v>0</v>
      </c>
      <c r="CF170">
        <f ca="1">IF(AND($B170&gt;0,SUM(CF$3:CF169)=0,SUM($H170:CE170)=0),$B170,0)</f>
        <v>0</v>
      </c>
      <c r="CG170">
        <f ca="1">IF(AND($B170&gt;0,SUM(CG$3:CG169)=0,SUM($H170:CF170)=0),$B170,0)</f>
        <v>0</v>
      </c>
      <c r="CH170">
        <f ca="1">IF(AND($B170&gt;0,SUM(CH$3:CH169)=0,SUM($H170:CG170)=0),$B170,0)</f>
        <v>0</v>
      </c>
      <c r="CI170">
        <f ca="1">IF(AND($B170&gt;0,SUM(CI$3:CI169)=0,SUM($H170:CH170)=0),$B170,0)</f>
        <v>0</v>
      </c>
      <c r="CJ170">
        <f ca="1">IF(AND($B170&gt;0,SUM(CJ$3:CJ169)=0,SUM($H170:CI170)=0),$B170,0)</f>
        <v>0</v>
      </c>
      <c r="CK170">
        <f ca="1">IF(AND($B170&gt;0,SUM(CK$3:CK169)=0,SUM($H170:CJ170)=0),$B170,0)</f>
        <v>0</v>
      </c>
      <c r="CL170">
        <f ca="1">IF(AND($B170&gt;0,SUM(CL$3:CL169)=0,SUM($H170:CK170)=0),$B170,0)</f>
        <v>0</v>
      </c>
      <c r="CM170">
        <f ca="1">IF(AND($B170&gt;0,SUM(CM$3:CM169)=0,SUM($H170:CL170)=0),$B170,0)</f>
        <v>0</v>
      </c>
      <c r="CN170">
        <f ca="1">IF(AND($B170&gt;0,SUM(CN$3:CN169)=0,SUM($H170:CM170)=0),$B170,0)</f>
        <v>0</v>
      </c>
      <c r="CO170">
        <f ca="1">IF(AND($B170&gt;0,SUM(CO$3:CO169)=0,SUM($H170:CN170)=0),$B170,0)</f>
        <v>0</v>
      </c>
      <c r="CP170">
        <f ca="1">IF(AND($B170&gt;0,SUM(CP$3:CP169)=0,SUM($H170:CO170)=0),$B170,0)</f>
        <v>0</v>
      </c>
      <c r="CQ170">
        <f ca="1">IF(AND($B170&gt;0,SUM(CQ$3:CQ169)=0,SUM($H170:CP170)=0),$B170,0)</f>
        <v>0</v>
      </c>
      <c r="CR170">
        <f ca="1">IF(AND($B170&gt;0,SUM(CR$3:CR169)=0,SUM($H170:CQ170)=0),$B170,0)</f>
        <v>0</v>
      </c>
      <c r="CS170">
        <f ca="1">IF(AND($B170&gt;0,SUM(CS$3:CS169)=0,SUM($H170:CR170)=0),$B170,0)</f>
        <v>0</v>
      </c>
      <c r="CT170">
        <f ca="1">IF(AND($B170&gt;0,SUM(CT$3:CT169)=0,SUM($H170:CS170)=0),$B170,0)</f>
        <v>0</v>
      </c>
      <c r="CU170">
        <f ca="1">IF(AND($B170&gt;0,SUM(CU$3:CU169)=0,SUM($H170:CT170)=0),$B170,0)</f>
        <v>0</v>
      </c>
      <c r="CV170">
        <f ca="1">IF(AND($B170&gt;0,SUM(CV$3:CV169)=0,SUM($H170:CU170)=0),$B170,0)</f>
        <v>0</v>
      </c>
      <c r="CW170">
        <f ca="1">IF(AND($B170&gt;0,SUM(CW$3:CW169)=0,SUM($H170:CV170)=0),$B170,0)</f>
        <v>0</v>
      </c>
      <c r="CX170">
        <f ca="1">IF(AND($B170&gt;0,SUM(CX$3:CX169)=0,SUM($H170:CW170)=0),$B170,0)</f>
        <v>0</v>
      </c>
      <c r="CY170">
        <f ca="1">IF(AND($B170&gt;0,SUM(CY$3:CY169)=0,SUM($H170:CX170)=0),$B170,0)</f>
        <v>0</v>
      </c>
      <c r="CZ170">
        <f ca="1">IF(AND($B170&gt;0,SUM(CZ$3:CZ169)=0,SUM($H170:CY170)=0),$B170,0)</f>
        <v>0</v>
      </c>
      <c r="DA170">
        <f ca="1">IF(AND($B170&gt;0,SUM(DA$3:DA169)=0,SUM($H170:CZ170)=0),$B170,0)</f>
        <v>0</v>
      </c>
      <c r="DB170">
        <f ca="1">IF(AND($B170&gt;0,SUM(DB$3:DB169)=0,SUM($H170:DA170)=0),$B170,0)</f>
        <v>0</v>
      </c>
      <c r="DC170">
        <f ca="1">IF(AND($B170&gt;0,SUM(DC$3:DC169)=0,SUM($H170:DB170)=0),$B170,0)</f>
        <v>0</v>
      </c>
      <c r="DD170">
        <f ca="1">IF(AND($B170&gt;0,SUM(DD$3:DD169)=0,SUM($H170:DC170)=0),$B170,0)</f>
        <v>0</v>
      </c>
      <c r="DE170">
        <f ca="1">IF(AND($B170&gt;0,SUM(DE$3:DE169)=0,SUM($H170:DD170)=0),$B170,0)</f>
        <v>0</v>
      </c>
      <c r="DF170">
        <f ca="1">IF(AND($B170&gt;0,SUM(DF$3:DF169)=0,SUM($H170:DE170)=0),$B170,0)</f>
        <v>0</v>
      </c>
      <c r="DG170">
        <f ca="1">IF(AND($B170&gt;0,SUM(DG$3:DG169)=0,SUM($H170:DF170)=0),$B170,0)</f>
        <v>0</v>
      </c>
      <c r="DH170">
        <f ca="1">IF(AND($B170&gt;0,SUM(DH$3:DH169)=0,SUM($H170:DG170)=0),$B170,0)</f>
        <v>0</v>
      </c>
      <c r="DI170">
        <f ca="1">IF(AND($B170&gt;0,SUM(DI$3:DI169)=0,SUM($H170:DH170)=0),$B170,0)</f>
        <v>0</v>
      </c>
      <c r="DJ170">
        <f ca="1">IF(AND($B170&gt;0,SUM(DJ$3:DJ169)=0,SUM($H170:DI170)=0),$B170,0)</f>
        <v>0</v>
      </c>
      <c r="DK170">
        <f ca="1">IF(AND($B170&gt;0,SUM(DK$3:DK169)=0,SUM($H170:DJ170)=0),$B170,0)</f>
        <v>0</v>
      </c>
      <c r="DL170">
        <f ca="1">IF(AND($B170&gt;0,SUM(DL$3:DL169)=0,SUM($H170:DK170)=0),$B170,0)</f>
        <v>0</v>
      </c>
      <c r="DM170">
        <f ca="1">IF(AND($B170&gt;0,SUM(DM$3:DM169)=0,SUM($H170:DL170)=0),$B170,0)</f>
        <v>0</v>
      </c>
      <c r="DN170">
        <f ca="1">IF(AND($B170&gt;0,SUM(DN$3:DN169)=0,SUM($H170:DM170)=0),$B170,0)</f>
        <v>0</v>
      </c>
      <c r="DO170">
        <f ca="1">IF(AND($B170&gt;0,SUM(DO$3:DO169)=0,SUM($H170:DN170)=0),$B170,0)</f>
        <v>0</v>
      </c>
      <c r="DP170">
        <f ca="1">IF(AND($B170&gt;0,SUM(DP$3:DP169)=0,SUM($H170:DO170)=0),$B170,0)</f>
        <v>0</v>
      </c>
      <c r="DQ170">
        <f ca="1">IF(AND($B170&gt;0,SUM(DQ$3:DQ169)=0,SUM($H170:DP170)=0),$B170,0)</f>
        <v>0</v>
      </c>
      <c r="DR170">
        <f ca="1">IF(AND($B170&gt;0,SUM(DR$3:DR169)=0,SUM($H170:DQ170)=0),$B170,0)</f>
        <v>0</v>
      </c>
      <c r="DS170">
        <f ca="1">IF(AND($B170&gt;0,SUM(DS$3:DS169)=0,SUM($H170:DR170)=0),$B170,0)</f>
        <v>0</v>
      </c>
      <c r="DT170">
        <f ca="1">IF(AND($B170&gt;0,SUM(DT$3:DT169)=0,SUM($H170:DS170)=0),$B170,0)</f>
        <v>0</v>
      </c>
      <c r="DU170">
        <f ca="1">IF(AND($B170&gt;0,SUM(DU$3:DU169)=0,SUM($H170:DT170)=0),$B170,0)</f>
        <v>0</v>
      </c>
      <c r="DV170">
        <f ca="1">IF(AND($B170&gt;0,SUM(DV$3:DV169)=0,SUM($H170:DU170)=0),$B170,0)</f>
        <v>0</v>
      </c>
      <c r="DW170">
        <f ca="1">IF(AND($B170&gt;0,SUM(DW$3:DW169)=0,SUM($H170:DV170)=0),$B170,0)</f>
        <v>0</v>
      </c>
      <c r="DX170">
        <f ca="1">IF(AND($B170&gt;0,SUM(DX$3:DX169)=0,SUM($H170:DW170)=0),$B170,0)</f>
        <v>0</v>
      </c>
      <c r="DY170">
        <f ca="1">IF(AND($B170&gt;0,SUM(DY$3:DY169)=0,SUM($H170:DX170)=0),$B170,0)</f>
        <v>0</v>
      </c>
      <c r="DZ170">
        <f ca="1">IF(AND($B170&gt;0,SUM(DZ$3:DZ169)=0,SUM($H170:DY170)=0),$B170,0)</f>
        <v>0</v>
      </c>
      <c r="EA170">
        <f ca="1">IF(AND($B170&gt;0,SUM(EA$3:EA169)=0,SUM($H170:DZ170)=0),$B170,0)</f>
        <v>0</v>
      </c>
      <c r="EB170">
        <f ca="1">IF(AND($B170&gt;0,SUM(EB$3:EB169)=0,SUM($H170:EA170)=0),$B170,0)</f>
        <v>0</v>
      </c>
      <c r="EC170">
        <f ca="1">IF(AND($B170&gt;0,SUM(EC$3:EC169)=0,SUM($H170:EB170)=0),$B170,0)</f>
        <v>0</v>
      </c>
      <c r="ED170">
        <f ca="1">IF(AND($B170&gt;0,SUM(ED$3:ED169)=0,SUM($H170:EC170)=0),$B170,0)</f>
        <v>0</v>
      </c>
      <c r="EE170">
        <f ca="1">IF(AND($B170&gt;0,SUM(EE$3:EE169)=0,SUM($H170:ED170)=0),$B170,0)</f>
        <v>0</v>
      </c>
      <c r="EF170">
        <f ca="1">IF(AND($B170&gt;0,SUM(EF$3:EF169)=0,SUM($H170:EE170)=0),$B170,0)</f>
        <v>0</v>
      </c>
      <c r="EG170">
        <f ca="1">IF(AND($B170&gt;0,SUM(EG$3:EG169)=0,SUM($H170:EF170)=0),$B170,0)</f>
        <v>0</v>
      </c>
      <c r="EH170">
        <f ca="1">IF(AND($B170&gt;0,SUM(EH$3:EH169)=0,SUM($H170:EG170)=0),$B170,0)</f>
        <v>0</v>
      </c>
      <c r="EI170">
        <f ca="1">IF(AND($B170&gt;0,SUM(EI$3:EI169)=0,SUM($H170:EH170)=0),$B170,0)</f>
        <v>0</v>
      </c>
      <c r="EJ170">
        <f ca="1">IF(AND($B170&gt;0,SUM(EJ$3:EJ169)=0,SUM($H170:EI170)=0),$B170,0)</f>
        <v>0</v>
      </c>
      <c r="EK170">
        <f ca="1">IF(AND($B170&gt;0,SUM(EK$3:EK169)=0,SUM($H170:EJ170)=0),$B170,0)</f>
        <v>0</v>
      </c>
      <c r="EL170">
        <f ca="1">IF(AND($B170&gt;0,SUM(EL$3:EL169)=0,SUM($H170:EK170)=0),$B170,0)</f>
        <v>0</v>
      </c>
      <c r="EM170">
        <f ca="1">IF(AND($B170&gt;0,SUM(EM$3:EM169)=0,SUM($H170:EL170)=0),$B170,0)</f>
        <v>0</v>
      </c>
      <c r="EN170">
        <f ca="1">IF(AND($B170&gt;0,SUM(EN$3:EN169)=0,SUM($H170:EM170)=0),$B170,0)</f>
        <v>0</v>
      </c>
      <c r="EO170">
        <f ca="1">IF(AND($B170&gt;0,SUM(EO$3:EO169)=0,SUM($H170:EN170)=0),$B170,0)</f>
        <v>0</v>
      </c>
      <c r="EP170">
        <f ca="1">IF(AND($B170&gt;0,SUM(EP$3:EP169)=0,SUM($H170:EO170)=0),$B170,0)</f>
        <v>0</v>
      </c>
      <c r="EQ170">
        <f ca="1">IF(AND($B170&gt;0,SUM(EQ$3:EQ169)=0,SUM($H170:EP170)=0),$B170,0)</f>
        <v>0</v>
      </c>
      <c r="ER170">
        <f ca="1">IF(AND($B170&gt;0,SUM(ER$3:ER169)=0,SUM($H170:EQ170)=0),$B170,0)</f>
        <v>0</v>
      </c>
      <c r="ES170">
        <f ca="1">IF(AND($B170&gt;0,SUM(ES$3:ES169)=0,SUM($H170:ER170)=0),$B170,0)</f>
        <v>0</v>
      </c>
      <c r="ET170">
        <f ca="1">IF(AND($B170&gt;0,SUM(ET$3:ET169)=0,SUM($H170:ES170)=0),$B170,0)</f>
        <v>0</v>
      </c>
      <c r="EU170">
        <f ca="1">IF(AND($B170&gt;0,SUM(EU$3:EU169)=0,SUM($H170:ET170)=0),$B170,0)</f>
        <v>0</v>
      </c>
      <c r="EV170">
        <f ca="1">IF(AND($B170&gt;0,SUM(EV$3:EV169)=0,SUM($H170:EU170)=0),$B170,0)</f>
        <v>0</v>
      </c>
      <c r="EW170">
        <f ca="1">IF(AND($B170&gt;0,SUM(EW$3:EW169)=0,SUM($H170:EV170)=0),$B170,0)</f>
        <v>0</v>
      </c>
      <c r="EX170">
        <f ca="1">IF(AND($B170&gt;0,SUM(EX$3:EX169)=0,SUM($H170:EW170)=0),$B170,0)</f>
        <v>0</v>
      </c>
      <c r="EY170">
        <f ca="1">IF(AND($B170&gt;0,SUM(EY$3:EY169)=0,SUM($H170:EX170)=0),$B170,0)</f>
        <v>0</v>
      </c>
      <c r="EZ170">
        <f ca="1">IF(AND($B170&gt;0,SUM(EZ$3:EZ169)=0,SUM($H170:EY170)=0),$B170,0)</f>
        <v>0</v>
      </c>
      <c r="FA170">
        <f ca="1">IF(AND($B170&gt;0,SUM(FA$3:FA169)=0,SUM($H170:EZ170)=0),$B170,0)</f>
        <v>0</v>
      </c>
      <c r="FB170">
        <f ca="1">IF(AND($B170&gt;0,SUM(FB$3:FB169)=0,SUM($H170:FA170)=0),$B170,0)</f>
        <v>0</v>
      </c>
      <c r="FC170">
        <f ca="1">IF(AND($B170&gt;0,SUM(FC$3:FC169)=0,SUM($H170:FB170)=0),$B170,0)</f>
        <v>0</v>
      </c>
      <c r="FD170">
        <f ca="1">IF(AND($B170&gt;0,SUM(FD$3:FD169)=0,SUM($H170:FC170)=0),$B170,0)</f>
        <v>0</v>
      </c>
      <c r="FE170">
        <f ca="1">IF(AND($B170&gt;0,SUM(FE$3:FE169)=0,SUM($H170:FD170)=0),$B170,0)</f>
        <v>0</v>
      </c>
      <c r="FF170">
        <f ca="1">IF(AND($B170&gt;0,SUM(FF$3:FF169)=0,SUM($H170:FE170)=0),$B170,0)</f>
        <v>0</v>
      </c>
      <c r="FG170">
        <f ca="1">IF(AND($B170&gt;0,SUM(FG$3:FG169)=0,SUM($H170:FF170)=0),$B170,0)</f>
        <v>0</v>
      </c>
      <c r="FH170">
        <f ca="1">IF(AND($B170&gt;0,SUM(FH$3:FH169)=0,SUM($H170:FG170)=0),$B170,0)</f>
        <v>0</v>
      </c>
      <c r="FI170">
        <f ca="1">IF(AND($B170&gt;0,SUM(FI$3:FI169)=0,SUM($H170:FH170)=0),$B170,0)</f>
        <v>0</v>
      </c>
      <c r="FJ170">
        <f ca="1">IF(AND($B170&gt;0,SUM(FJ$3:FJ169)=0,SUM($H170:FI170)=0),$B170,0)</f>
        <v>0</v>
      </c>
      <c r="FK170">
        <f ca="1">IF(AND($B170&gt;0,SUM(FK$3:FK169)=0,SUM($H170:FJ170)=0),$B170,0)</f>
        <v>0</v>
      </c>
      <c r="FL170">
        <f ca="1">IF(AND($B170&gt;0,SUM(FL$3:FL169)=0,SUM($H170:FK170)=0),$B170,0)</f>
        <v>0</v>
      </c>
      <c r="FM170">
        <f ca="1">IF(AND($B170&gt;0,SUM(FM$3:FM169)=0,SUM($H170:FL170)=0),$B170,0)</f>
        <v>0</v>
      </c>
      <c r="FN170">
        <f ca="1">IF(AND($B170&gt;0,SUM(FN$3:FN169)=0,SUM($H170:FM170)=0),$B170,0)</f>
        <v>0</v>
      </c>
      <c r="FS170" s="67" t="str">
        <f ca="1">Valintaohjelma!$C46</f>
        <v>Vakiokanavapainesäätö poistoilmalle</v>
      </c>
      <c r="FT170" s="67" t="str">
        <f ca="1">Valintaohjelma!$F46</f>
        <v/>
      </c>
      <c r="FU170" s="342" t="s">
        <v>375</v>
      </c>
      <c r="FV170" s="67" t="str">
        <f>Valintaohjelma!$I46</f>
        <v>-</v>
      </c>
      <c r="FY170" s="67" t="str">
        <f ca="1">Valintaohjelma!$C46</f>
        <v>Vakiokanavapainesäätö poistoilmalle</v>
      </c>
      <c r="FZ170" s="67" t="str">
        <f ca="1">Valintaohjelma!$F46</f>
        <v/>
      </c>
      <c r="GA170" s="67" t="s">
        <v>888</v>
      </c>
      <c r="GB170" s="67" t="str">
        <f>Valintaohjelma!$I46</f>
        <v>-</v>
      </c>
      <c r="GE170" s="67" t="str">
        <f ca="1">Valintaohjelma!$C46</f>
        <v>Vakiokanavapainesäätö poistoilmalle</v>
      </c>
      <c r="GF170" s="67" t="str">
        <f ca="1">Valintaohjelma!$F46</f>
        <v/>
      </c>
      <c r="GG170" s="67" t="s">
        <v>893</v>
      </c>
      <c r="GH170" s="67" t="str">
        <f>Valintaohjelma!$I46</f>
        <v>-</v>
      </c>
    </row>
    <row r="171" spans="1:190" ht="15.75" thickBot="1" x14ac:dyDescent="0.3">
      <c r="A171">
        <v>171</v>
      </c>
      <c r="B171">
        <f>IF(AND(Valintaohjelma!D47&lt;&gt;"-",Valintaohjelma!D47&lt;&gt;""),A171,0)</f>
        <v>0</v>
      </c>
      <c r="C171" s="240" t="str">
        <f t="shared" ca="1" si="22"/>
        <v>24V20W Power toimilaitteille</v>
      </c>
      <c r="D171" s="240" t="str">
        <f t="shared" ca="1" si="23"/>
        <v/>
      </c>
      <c r="E171" s="240" t="str">
        <f t="shared" ca="1" si="24"/>
        <v/>
      </c>
      <c r="F171" s="240" t="str">
        <f t="shared" ca="1" si="25"/>
        <v>-</v>
      </c>
      <c r="G171" s="47" t="e">
        <f>INDEX($I$2:$FN$2,ROWS(G$2:G171))</f>
        <v>#REF!</v>
      </c>
      <c r="H171">
        <v>0</v>
      </c>
      <c r="I171">
        <f ca="1">IF(AND($B171&gt;0,SUM(I$3:I170)=0,SUM($H171:H171)=0),$B171,0)</f>
        <v>0</v>
      </c>
      <c r="J171">
        <f ca="1">IF(AND($B171&gt;0,SUM(J$3:J170)=0,SUM($H171:I171)=0),$B171,0)</f>
        <v>0</v>
      </c>
      <c r="K171">
        <f ca="1">IF(AND($B171&gt;0,SUM(K$3:K170)=0,SUM($H171:J171)=0),$B171,0)</f>
        <v>0</v>
      </c>
      <c r="L171">
        <f ca="1">IF(AND($B171&gt;0,SUM(L$3:L170)=0,SUM($H171:K171)=0),$B171,0)</f>
        <v>0</v>
      </c>
      <c r="M171">
        <f ca="1">IF(AND($B171&gt;0,SUM(M$3:M170)=0,SUM($H171:L171)=0),$B171,0)</f>
        <v>0</v>
      </c>
      <c r="N171">
        <f ca="1">IF(AND($B171&gt;0,SUM(N$3:N170)=0,SUM($H171:M171)=0),$B171,0)</f>
        <v>0</v>
      </c>
      <c r="O171">
        <f ca="1">IF(AND($B171&gt;0,SUM(O$3:O170)=0,SUM($H171:N171)=0),$B171,0)</f>
        <v>0</v>
      </c>
      <c r="P171">
        <f ca="1">IF(AND($B171&gt;0,SUM(P$3:P170)=0,SUM($H171:O171)=0),$B171,0)</f>
        <v>0</v>
      </c>
      <c r="Q171">
        <f ca="1">IF(AND($B171&gt;0,SUM(Q$3:Q170)=0,SUM($H171:P171)=0),$B171,0)</f>
        <v>0</v>
      </c>
      <c r="R171">
        <f ca="1">IF(AND($B171&gt;0,SUM(R$3:R170)=0,SUM($H171:Q171)=0),$B171,0)</f>
        <v>0</v>
      </c>
      <c r="S171">
        <f ca="1">IF(AND($B171&gt;0,SUM(S$3:S170)=0,SUM($H171:R171)=0),$B171,0)</f>
        <v>0</v>
      </c>
      <c r="T171">
        <f ca="1">IF(AND($B171&gt;0,SUM(T$3:T170)=0,SUM($H171:S171)=0),$B171,0)</f>
        <v>0</v>
      </c>
      <c r="U171">
        <f ca="1">IF(AND($B171&gt;0,SUM(U$3:U170)=0,SUM($H171:T171)=0),$B171,0)</f>
        <v>0</v>
      </c>
      <c r="V171">
        <f ca="1">IF(AND($B171&gt;0,SUM(V$3:V170)=0,SUM($H171:U171)=0),$B171,0)</f>
        <v>0</v>
      </c>
      <c r="W171">
        <f ca="1">IF(AND($B171&gt;0,SUM(W$3:W170)=0,SUM($H171:V171)=0),$B171,0)</f>
        <v>0</v>
      </c>
      <c r="X171">
        <f ca="1">IF(AND($B171&gt;0,SUM(X$3:X170)=0,SUM($H171:W171)=0),$B171,0)</f>
        <v>0</v>
      </c>
      <c r="Y171">
        <f ca="1">IF(AND($B171&gt;0,SUM(Y$3:Y170)=0,SUM($H171:X171)=0),$B171,0)</f>
        <v>0</v>
      </c>
      <c r="Z171">
        <f ca="1">IF(AND($B171&gt;0,SUM(Z$3:Z170)=0,SUM($H171:Y171)=0),$B171,0)</f>
        <v>0</v>
      </c>
      <c r="AA171">
        <f ca="1">IF(AND($B171&gt;0,SUM(AA$3:AA170)=0,SUM($H171:Z171)=0),$B171,0)</f>
        <v>0</v>
      </c>
      <c r="AB171">
        <f ca="1">IF(AND($B171&gt;0,SUM(AB$3:AB170)=0,SUM($H171:AA171)=0),$B171,0)</f>
        <v>0</v>
      </c>
      <c r="AC171">
        <f ca="1">IF(AND($B171&gt;0,SUM(AC$3:AC170)=0,SUM($H171:AB171)=0),$B171,0)</f>
        <v>0</v>
      </c>
      <c r="AD171">
        <f ca="1">IF(AND($B171&gt;0,SUM(AD$3:AD170)=0,SUM($H171:AC171)=0),$B171,0)</f>
        <v>0</v>
      </c>
      <c r="AE171">
        <f ca="1">IF(AND($B171&gt;0,SUM(AE$3:AE170)=0,SUM($H171:AD171)=0),$B171,0)</f>
        <v>0</v>
      </c>
      <c r="AF171">
        <f ca="1">IF(AND($B171&gt;0,SUM(AF$3:AF170)=0,SUM($H171:AE171)=0),$B171,0)</f>
        <v>0</v>
      </c>
      <c r="AG171">
        <f ca="1">IF(AND($B171&gt;0,SUM(AG$3:AG170)=0,SUM($H171:AF171)=0),$B171,0)</f>
        <v>0</v>
      </c>
      <c r="AH171">
        <f ca="1">IF(AND($B171&gt;0,SUM(AH$3:AH170)=0,SUM($H171:AG171)=0),$B171,0)</f>
        <v>0</v>
      </c>
      <c r="AI171">
        <f ca="1">IF(AND($B171&gt;0,SUM(AI$3:AI170)=0,SUM($H171:AH171)=0),$B171,0)</f>
        <v>0</v>
      </c>
      <c r="AJ171">
        <f ca="1">IF(AND($B171&gt;0,SUM(AJ$3:AJ170)=0,SUM($H171:AI171)=0),$B171,0)</f>
        <v>0</v>
      </c>
      <c r="AK171">
        <f ca="1">IF(AND($B171&gt;0,SUM(AK$3:AK170)=0,SUM($H171:AJ171)=0),$B171,0)</f>
        <v>0</v>
      </c>
      <c r="AL171">
        <f ca="1">IF(AND($B171&gt;0,SUM(AL$3:AL170)=0,SUM($H171:AK171)=0),$B171,0)</f>
        <v>0</v>
      </c>
      <c r="AM171">
        <f ca="1">IF(AND($B171&gt;0,SUM(AM$3:AM170)=0,SUM($H171:AL171)=0),$B171,0)</f>
        <v>0</v>
      </c>
      <c r="AN171">
        <f ca="1">IF(AND($B171&gt;0,SUM(AN$3:AN170)=0,SUM($H171:AM171)=0),$B171,0)</f>
        <v>0</v>
      </c>
      <c r="AO171">
        <f ca="1">IF(AND($B171&gt;0,SUM(AO$3:AO170)=0,SUM($H171:AN171)=0),$B171,0)</f>
        <v>0</v>
      </c>
      <c r="AP171">
        <f ca="1">IF(AND($B171&gt;0,SUM(AP$3:AP170)=0,SUM($H171:AO171)=0),$B171,0)</f>
        <v>0</v>
      </c>
      <c r="AQ171">
        <f ca="1">IF(AND($B171&gt;0,SUM(AQ$3:AQ170)=0,SUM($H171:AP171)=0),$B171,0)</f>
        <v>0</v>
      </c>
      <c r="AR171">
        <f ca="1">IF(AND($B171&gt;0,SUM(AR$3:AR170)=0,SUM($H171:AQ171)=0),$B171,0)</f>
        <v>0</v>
      </c>
      <c r="AS171">
        <f ca="1">IF(AND($B171&gt;0,SUM(AS$3:AS170)=0,SUM($H171:AR171)=0),$B171,0)</f>
        <v>0</v>
      </c>
      <c r="AT171">
        <f ca="1">IF(AND($B171&gt;0,SUM(AT$3:AT170)=0,SUM($H171:AS171)=0),$B171,0)</f>
        <v>0</v>
      </c>
      <c r="AU171">
        <f ca="1">IF(AND($B171&gt;0,SUM(AU$3:AU170)=0,SUM($H171:AT171)=0),$B171,0)</f>
        <v>0</v>
      </c>
      <c r="AV171">
        <f ca="1">IF(AND($B171&gt;0,SUM(AV$3:AV170)=0,SUM($H171:AU171)=0),$B171,0)</f>
        <v>0</v>
      </c>
      <c r="AW171">
        <f ca="1">IF(AND($B171&gt;0,SUM(AW$3:AW170)=0,SUM($H171:AV171)=0),$B171,0)</f>
        <v>0</v>
      </c>
      <c r="AX171">
        <f ca="1">IF(AND($B171&gt;0,SUM(AX$3:AX170)=0,SUM($H171:AW171)=0),$B171,0)</f>
        <v>0</v>
      </c>
      <c r="AY171">
        <f ca="1">IF(AND($B171&gt;0,SUM(AY$3:AY170)=0,SUM($H171:AX171)=0),$B171,0)</f>
        <v>0</v>
      </c>
      <c r="AZ171">
        <f ca="1">IF(AND($B171&gt;0,SUM(AZ$3:AZ170)=0,SUM($H171:AY171)=0),$B171,0)</f>
        <v>0</v>
      </c>
      <c r="BA171">
        <f ca="1">IF(AND($B171&gt;0,SUM(BA$3:BA170)=0,SUM($H171:AZ171)=0),$B171,0)</f>
        <v>0</v>
      </c>
      <c r="BB171">
        <f ca="1">IF(AND($B171&gt;0,SUM(BB$3:BB170)=0,SUM($H171:BA171)=0),$B171,0)</f>
        <v>0</v>
      </c>
      <c r="BC171">
        <f ca="1">IF(AND($B171&gt;0,SUM(BC$3:BC170)=0,SUM($H171:BB171)=0),$B171,0)</f>
        <v>0</v>
      </c>
      <c r="BD171">
        <f ca="1">IF(AND($B171&gt;0,SUM(BD$3:BD170)=0,SUM($H171:BC171)=0),$B171,0)</f>
        <v>0</v>
      </c>
      <c r="BE171">
        <f ca="1">IF(AND($B171&gt;0,SUM(BE$3:BE170)=0,SUM($H171:BD171)=0),$B171,0)</f>
        <v>0</v>
      </c>
      <c r="BF171">
        <f ca="1">IF(AND($B171&gt;0,SUM(BF$3:BF170)=0,SUM($H171:BE171)=0),$B171,0)</f>
        <v>0</v>
      </c>
      <c r="BG171">
        <f ca="1">IF(AND($B171&gt;0,SUM(BG$3:BG170)=0,SUM($H171:BF171)=0),$B171,0)</f>
        <v>0</v>
      </c>
      <c r="BH171">
        <f ca="1">IF(AND($B171&gt;0,SUM(BH$3:BH170)=0,SUM($H171:BG171)=0),$B171,0)</f>
        <v>0</v>
      </c>
      <c r="BI171">
        <f ca="1">IF(AND($B171&gt;0,SUM(BI$3:BI170)=0,SUM($H171:BH171)=0),$B171,0)</f>
        <v>0</v>
      </c>
      <c r="BJ171">
        <f ca="1">IF(AND($B171&gt;0,SUM(BJ$3:BJ170)=0,SUM($H171:BI171)=0),$B171,0)</f>
        <v>0</v>
      </c>
      <c r="BK171">
        <f ca="1">IF(AND($B171&gt;0,SUM(BK$3:BK170)=0,SUM($H171:BJ171)=0),$B171,0)</f>
        <v>0</v>
      </c>
      <c r="BL171">
        <f ca="1">IF(AND($B171&gt;0,SUM(BL$3:BL170)=0,SUM($H171:BK171)=0),$B171,0)</f>
        <v>0</v>
      </c>
      <c r="BM171">
        <f ca="1">IF(AND($B171&gt;0,SUM(BM$3:BM170)=0,SUM($H171:BL171)=0),$B171,0)</f>
        <v>0</v>
      </c>
      <c r="BN171">
        <f ca="1">IF(AND($B171&gt;0,SUM(BN$3:BN170)=0,SUM($H171:BM171)=0),$B171,0)</f>
        <v>0</v>
      </c>
      <c r="BO171">
        <f ca="1">IF(AND($B171&gt;0,SUM(BO$3:BO170)=0,SUM($H171:BN171)=0),$B171,0)</f>
        <v>0</v>
      </c>
      <c r="BP171">
        <f ca="1">IF(AND($B171&gt;0,SUM(BP$3:BP170)=0,SUM($H171:BO171)=0),$B171,0)</f>
        <v>0</v>
      </c>
      <c r="BQ171">
        <f ca="1">IF(AND($B171&gt;0,SUM(BQ$3:BQ170)=0,SUM($H171:BP171)=0),$B171,0)</f>
        <v>0</v>
      </c>
      <c r="BR171">
        <f ca="1">IF(AND($B171&gt;0,SUM(BR$3:BR170)=0,SUM($H171:BQ171)=0),$B171,0)</f>
        <v>0</v>
      </c>
      <c r="BS171">
        <f ca="1">IF(AND($B171&gt;0,SUM(BS$3:BS170)=0,SUM($H171:BR171)=0),$B171,0)</f>
        <v>0</v>
      </c>
      <c r="BT171">
        <f ca="1">IF(AND($B171&gt;0,SUM(BT$3:BT170)=0,SUM($H171:BS171)=0),$B171,0)</f>
        <v>0</v>
      </c>
      <c r="BU171">
        <f ca="1">IF(AND($B171&gt;0,SUM(BU$3:BU170)=0,SUM($H171:BT171)=0),$B171,0)</f>
        <v>0</v>
      </c>
      <c r="BV171">
        <f ca="1">IF(AND($B171&gt;0,SUM(BV$3:BV170)=0,SUM($H171:BU171)=0),$B171,0)</f>
        <v>0</v>
      </c>
      <c r="BW171">
        <f ca="1">IF(AND($B171&gt;0,SUM(BW$3:BW170)=0,SUM($H171:BV171)=0),$B171,0)</f>
        <v>0</v>
      </c>
      <c r="BX171">
        <f ca="1">IF(AND($B171&gt;0,SUM(BX$3:BX170)=0,SUM($H171:BW171)=0),$B171,0)</f>
        <v>0</v>
      </c>
      <c r="BY171">
        <f ca="1">IF(AND($B171&gt;0,SUM(BY$3:BY170)=0,SUM($H171:BX171)=0),$B171,0)</f>
        <v>0</v>
      </c>
      <c r="BZ171">
        <f ca="1">IF(AND($B171&gt;0,SUM(BZ$3:BZ170)=0,SUM($H171:BY171)=0),$B171,0)</f>
        <v>0</v>
      </c>
      <c r="CA171">
        <f ca="1">IF(AND($B171&gt;0,SUM(CA$3:CA170)=0,SUM($H171:BZ171)=0),$B171,0)</f>
        <v>0</v>
      </c>
      <c r="CB171">
        <f ca="1">IF(AND($B171&gt;0,SUM(CB$3:CB170)=0,SUM($H171:CA171)=0),$B171,0)</f>
        <v>0</v>
      </c>
      <c r="CC171">
        <f ca="1">IF(AND($B171&gt;0,SUM(CC$3:CC170)=0,SUM($H171:CB171)=0),$B171,0)</f>
        <v>0</v>
      </c>
      <c r="CD171">
        <f ca="1">IF(AND($B171&gt;0,SUM(CD$3:CD170)=0,SUM($H171:CC171)=0),$B171,0)</f>
        <v>0</v>
      </c>
      <c r="CE171">
        <f ca="1">IF(AND($B171&gt;0,SUM(CE$3:CE170)=0,SUM($H171:CD171)=0),$B171,0)</f>
        <v>0</v>
      </c>
      <c r="CF171">
        <f ca="1">IF(AND($B171&gt;0,SUM(CF$3:CF170)=0,SUM($H171:CE171)=0),$B171,0)</f>
        <v>0</v>
      </c>
      <c r="CG171">
        <f ca="1">IF(AND($B171&gt;0,SUM(CG$3:CG170)=0,SUM($H171:CF171)=0),$B171,0)</f>
        <v>0</v>
      </c>
      <c r="CH171">
        <f ca="1">IF(AND($B171&gt;0,SUM(CH$3:CH170)=0,SUM($H171:CG171)=0),$B171,0)</f>
        <v>0</v>
      </c>
      <c r="CI171">
        <f ca="1">IF(AND($B171&gt;0,SUM(CI$3:CI170)=0,SUM($H171:CH171)=0),$B171,0)</f>
        <v>0</v>
      </c>
      <c r="CJ171">
        <f ca="1">IF(AND($B171&gt;0,SUM(CJ$3:CJ170)=0,SUM($H171:CI171)=0),$B171,0)</f>
        <v>0</v>
      </c>
      <c r="CK171">
        <f ca="1">IF(AND($B171&gt;0,SUM(CK$3:CK170)=0,SUM($H171:CJ171)=0),$B171,0)</f>
        <v>0</v>
      </c>
      <c r="CL171">
        <f ca="1">IF(AND($B171&gt;0,SUM(CL$3:CL170)=0,SUM($H171:CK171)=0),$B171,0)</f>
        <v>0</v>
      </c>
      <c r="CM171">
        <f ca="1">IF(AND($B171&gt;0,SUM(CM$3:CM170)=0,SUM($H171:CL171)=0),$B171,0)</f>
        <v>0</v>
      </c>
      <c r="CN171">
        <f ca="1">IF(AND($B171&gt;0,SUM(CN$3:CN170)=0,SUM($H171:CM171)=0),$B171,0)</f>
        <v>0</v>
      </c>
      <c r="CO171">
        <f ca="1">IF(AND($B171&gt;0,SUM(CO$3:CO170)=0,SUM($H171:CN171)=0),$B171,0)</f>
        <v>0</v>
      </c>
      <c r="CP171">
        <f ca="1">IF(AND($B171&gt;0,SUM(CP$3:CP170)=0,SUM($H171:CO171)=0),$B171,0)</f>
        <v>0</v>
      </c>
      <c r="CQ171">
        <f ca="1">IF(AND($B171&gt;0,SUM(CQ$3:CQ170)=0,SUM($H171:CP171)=0),$B171,0)</f>
        <v>0</v>
      </c>
      <c r="CR171">
        <f ca="1">IF(AND($B171&gt;0,SUM(CR$3:CR170)=0,SUM($H171:CQ171)=0),$B171,0)</f>
        <v>0</v>
      </c>
      <c r="CS171">
        <f ca="1">IF(AND($B171&gt;0,SUM(CS$3:CS170)=0,SUM($H171:CR171)=0),$B171,0)</f>
        <v>0</v>
      </c>
      <c r="CT171">
        <f ca="1">IF(AND($B171&gt;0,SUM(CT$3:CT170)=0,SUM($H171:CS171)=0),$B171,0)</f>
        <v>0</v>
      </c>
      <c r="CU171">
        <f ca="1">IF(AND($B171&gt;0,SUM(CU$3:CU170)=0,SUM($H171:CT171)=0),$B171,0)</f>
        <v>0</v>
      </c>
      <c r="CV171">
        <f ca="1">IF(AND($B171&gt;0,SUM(CV$3:CV170)=0,SUM($H171:CU171)=0),$B171,0)</f>
        <v>0</v>
      </c>
      <c r="CW171">
        <f ca="1">IF(AND($B171&gt;0,SUM(CW$3:CW170)=0,SUM($H171:CV171)=0),$B171,0)</f>
        <v>0</v>
      </c>
      <c r="CX171">
        <f ca="1">IF(AND($B171&gt;0,SUM(CX$3:CX170)=0,SUM($H171:CW171)=0),$B171,0)</f>
        <v>0</v>
      </c>
      <c r="CY171">
        <f ca="1">IF(AND($B171&gt;0,SUM(CY$3:CY170)=0,SUM($H171:CX171)=0),$B171,0)</f>
        <v>0</v>
      </c>
      <c r="CZ171">
        <f ca="1">IF(AND($B171&gt;0,SUM(CZ$3:CZ170)=0,SUM($H171:CY171)=0),$B171,0)</f>
        <v>0</v>
      </c>
      <c r="DA171">
        <f ca="1">IF(AND($B171&gt;0,SUM(DA$3:DA170)=0,SUM($H171:CZ171)=0),$B171,0)</f>
        <v>0</v>
      </c>
      <c r="DB171">
        <f ca="1">IF(AND($B171&gt;0,SUM(DB$3:DB170)=0,SUM($H171:DA171)=0),$B171,0)</f>
        <v>0</v>
      </c>
      <c r="DC171">
        <f ca="1">IF(AND($B171&gt;0,SUM(DC$3:DC170)=0,SUM($H171:DB171)=0),$B171,0)</f>
        <v>0</v>
      </c>
      <c r="DD171">
        <f ca="1">IF(AND($B171&gt;0,SUM(DD$3:DD170)=0,SUM($H171:DC171)=0),$B171,0)</f>
        <v>0</v>
      </c>
      <c r="DE171">
        <f ca="1">IF(AND($B171&gt;0,SUM(DE$3:DE170)=0,SUM($H171:DD171)=0),$B171,0)</f>
        <v>0</v>
      </c>
      <c r="DF171">
        <f ca="1">IF(AND($B171&gt;0,SUM(DF$3:DF170)=0,SUM($H171:DE171)=0),$B171,0)</f>
        <v>0</v>
      </c>
      <c r="DG171">
        <f ca="1">IF(AND($B171&gt;0,SUM(DG$3:DG170)=0,SUM($H171:DF171)=0),$B171,0)</f>
        <v>0</v>
      </c>
      <c r="DH171">
        <f ca="1">IF(AND($B171&gt;0,SUM(DH$3:DH170)=0,SUM($H171:DG171)=0),$B171,0)</f>
        <v>0</v>
      </c>
      <c r="DI171">
        <f ca="1">IF(AND($B171&gt;0,SUM(DI$3:DI170)=0,SUM($H171:DH171)=0),$B171,0)</f>
        <v>0</v>
      </c>
      <c r="DJ171">
        <f ca="1">IF(AND($B171&gt;0,SUM(DJ$3:DJ170)=0,SUM($H171:DI171)=0),$B171,0)</f>
        <v>0</v>
      </c>
      <c r="DK171">
        <f ca="1">IF(AND($B171&gt;0,SUM(DK$3:DK170)=0,SUM($H171:DJ171)=0),$B171,0)</f>
        <v>0</v>
      </c>
      <c r="DL171">
        <f ca="1">IF(AND($B171&gt;0,SUM(DL$3:DL170)=0,SUM($H171:DK171)=0),$B171,0)</f>
        <v>0</v>
      </c>
      <c r="DM171">
        <f ca="1">IF(AND($B171&gt;0,SUM(DM$3:DM170)=0,SUM($H171:DL171)=0),$B171,0)</f>
        <v>0</v>
      </c>
      <c r="DN171">
        <f ca="1">IF(AND($B171&gt;0,SUM(DN$3:DN170)=0,SUM($H171:DM171)=0),$B171,0)</f>
        <v>0</v>
      </c>
      <c r="DO171">
        <f ca="1">IF(AND($B171&gt;0,SUM(DO$3:DO170)=0,SUM($H171:DN171)=0),$B171,0)</f>
        <v>0</v>
      </c>
      <c r="DP171">
        <f ca="1">IF(AND($B171&gt;0,SUM(DP$3:DP170)=0,SUM($H171:DO171)=0),$B171,0)</f>
        <v>0</v>
      </c>
      <c r="DQ171">
        <f ca="1">IF(AND($B171&gt;0,SUM(DQ$3:DQ170)=0,SUM($H171:DP171)=0),$B171,0)</f>
        <v>0</v>
      </c>
      <c r="DR171">
        <f ca="1">IF(AND($B171&gt;0,SUM(DR$3:DR170)=0,SUM($H171:DQ171)=0),$B171,0)</f>
        <v>0</v>
      </c>
      <c r="DS171">
        <f ca="1">IF(AND($B171&gt;0,SUM(DS$3:DS170)=0,SUM($H171:DR171)=0),$B171,0)</f>
        <v>0</v>
      </c>
      <c r="DT171">
        <f ca="1">IF(AND($B171&gt;0,SUM(DT$3:DT170)=0,SUM($H171:DS171)=0),$B171,0)</f>
        <v>0</v>
      </c>
      <c r="DU171">
        <f ca="1">IF(AND($B171&gt;0,SUM(DU$3:DU170)=0,SUM($H171:DT171)=0),$B171,0)</f>
        <v>0</v>
      </c>
      <c r="DV171">
        <f ca="1">IF(AND($B171&gt;0,SUM(DV$3:DV170)=0,SUM($H171:DU171)=0),$B171,0)</f>
        <v>0</v>
      </c>
      <c r="DW171">
        <f ca="1">IF(AND($B171&gt;0,SUM(DW$3:DW170)=0,SUM($H171:DV171)=0),$B171,0)</f>
        <v>0</v>
      </c>
      <c r="DX171">
        <f ca="1">IF(AND($B171&gt;0,SUM(DX$3:DX170)=0,SUM($H171:DW171)=0),$B171,0)</f>
        <v>0</v>
      </c>
      <c r="DY171">
        <f ca="1">IF(AND($B171&gt;0,SUM(DY$3:DY170)=0,SUM($H171:DX171)=0),$B171,0)</f>
        <v>0</v>
      </c>
      <c r="DZ171">
        <f ca="1">IF(AND($B171&gt;0,SUM(DZ$3:DZ170)=0,SUM($H171:DY171)=0),$B171,0)</f>
        <v>0</v>
      </c>
      <c r="EA171">
        <f ca="1">IF(AND($B171&gt;0,SUM(EA$3:EA170)=0,SUM($H171:DZ171)=0),$B171,0)</f>
        <v>0</v>
      </c>
      <c r="EB171">
        <f ca="1">IF(AND($B171&gt;0,SUM(EB$3:EB170)=0,SUM($H171:EA171)=0),$B171,0)</f>
        <v>0</v>
      </c>
      <c r="EC171">
        <f ca="1">IF(AND($B171&gt;0,SUM(EC$3:EC170)=0,SUM($H171:EB171)=0),$B171,0)</f>
        <v>0</v>
      </c>
      <c r="ED171">
        <f ca="1">IF(AND($B171&gt;0,SUM(ED$3:ED170)=0,SUM($H171:EC171)=0),$B171,0)</f>
        <v>0</v>
      </c>
      <c r="EE171">
        <f ca="1">IF(AND($B171&gt;0,SUM(EE$3:EE170)=0,SUM($H171:ED171)=0),$B171,0)</f>
        <v>0</v>
      </c>
      <c r="EF171">
        <f ca="1">IF(AND($B171&gt;0,SUM(EF$3:EF170)=0,SUM($H171:EE171)=0),$B171,0)</f>
        <v>0</v>
      </c>
      <c r="EG171">
        <f ca="1">IF(AND($B171&gt;0,SUM(EG$3:EG170)=0,SUM($H171:EF171)=0),$B171,0)</f>
        <v>0</v>
      </c>
      <c r="EH171">
        <f ca="1">IF(AND($B171&gt;0,SUM(EH$3:EH170)=0,SUM($H171:EG171)=0),$B171,0)</f>
        <v>0</v>
      </c>
      <c r="EI171">
        <f ca="1">IF(AND($B171&gt;0,SUM(EI$3:EI170)=0,SUM($H171:EH171)=0),$B171,0)</f>
        <v>0</v>
      </c>
      <c r="EJ171">
        <f ca="1">IF(AND($B171&gt;0,SUM(EJ$3:EJ170)=0,SUM($H171:EI171)=0),$B171,0)</f>
        <v>0</v>
      </c>
      <c r="EK171">
        <f ca="1">IF(AND($B171&gt;0,SUM(EK$3:EK170)=0,SUM($H171:EJ171)=0),$B171,0)</f>
        <v>0</v>
      </c>
      <c r="EL171">
        <f ca="1">IF(AND($B171&gt;0,SUM(EL$3:EL170)=0,SUM($H171:EK171)=0),$B171,0)</f>
        <v>0</v>
      </c>
      <c r="EM171">
        <f ca="1">IF(AND($B171&gt;0,SUM(EM$3:EM170)=0,SUM($H171:EL171)=0),$B171,0)</f>
        <v>0</v>
      </c>
      <c r="EN171">
        <f ca="1">IF(AND($B171&gt;0,SUM(EN$3:EN170)=0,SUM($H171:EM171)=0),$B171,0)</f>
        <v>0</v>
      </c>
      <c r="EO171">
        <f ca="1">IF(AND($B171&gt;0,SUM(EO$3:EO170)=0,SUM($H171:EN171)=0),$B171,0)</f>
        <v>0</v>
      </c>
      <c r="EP171">
        <f ca="1">IF(AND($B171&gt;0,SUM(EP$3:EP170)=0,SUM($H171:EO171)=0),$B171,0)</f>
        <v>0</v>
      </c>
      <c r="EQ171">
        <f ca="1">IF(AND($B171&gt;0,SUM(EQ$3:EQ170)=0,SUM($H171:EP171)=0),$B171,0)</f>
        <v>0</v>
      </c>
      <c r="ER171">
        <f ca="1">IF(AND($B171&gt;0,SUM(ER$3:ER170)=0,SUM($H171:EQ171)=0),$B171,0)</f>
        <v>0</v>
      </c>
      <c r="ES171">
        <f ca="1">IF(AND($B171&gt;0,SUM(ES$3:ES170)=0,SUM($H171:ER171)=0),$B171,0)</f>
        <v>0</v>
      </c>
      <c r="ET171">
        <f ca="1">IF(AND($B171&gt;0,SUM(ET$3:ET170)=0,SUM($H171:ES171)=0),$B171,0)</f>
        <v>0</v>
      </c>
      <c r="EU171">
        <f ca="1">IF(AND($B171&gt;0,SUM(EU$3:EU170)=0,SUM($H171:ET171)=0),$B171,0)</f>
        <v>0</v>
      </c>
      <c r="EV171">
        <f ca="1">IF(AND($B171&gt;0,SUM(EV$3:EV170)=0,SUM($H171:EU171)=0),$B171,0)</f>
        <v>0</v>
      </c>
      <c r="EW171">
        <f ca="1">IF(AND($B171&gt;0,SUM(EW$3:EW170)=0,SUM($H171:EV171)=0),$B171,0)</f>
        <v>0</v>
      </c>
      <c r="EX171">
        <f ca="1">IF(AND($B171&gt;0,SUM(EX$3:EX170)=0,SUM($H171:EW171)=0),$B171,0)</f>
        <v>0</v>
      </c>
      <c r="EY171">
        <f ca="1">IF(AND($B171&gt;0,SUM(EY$3:EY170)=0,SUM($H171:EX171)=0),$B171,0)</f>
        <v>0</v>
      </c>
      <c r="EZ171">
        <f ca="1">IF(AND($B171&gt;0,SUM(EZ$3:EZ170)=0,SUM($H171:EY171)=0),$B171,0)</f>
        <v>0</v>
      </c>
      <c r="FA171">
        <f ca="1">IF(AND($B171&gt;0,SUM(FA$3:FA170)=0,SUM($H171:EZ171)=0),$B171,0)</f>
        <v>0</v>
      </c>
      <c r="FB171">
        <f ca="1">IF(AND($B171&gt;0,SUM(FB$3:FB170)=0,SUM($H171:FA171)=0),$B171,0)</f>
        <v>0</v>
      </c>
      <c r="FC171">
        <f ca="1">IF(AND($B171&gt;0,SUM(FC$3:FC170)=0,SUM($H171:FB171)=0),$B171,0)</f>
        <v>0</v>
      </c>
      <c r="FD171">
        <f ca="1">IF(AND($B171&gt;0,SUM(FD$3:FD170)=0,SUM($H171:FC171)=0),$B171,0)</f>
        <v>0</v>
      </c>
      <c r="FE171">
        <f ca="1">IF(AND($B171&gt;0,SUM(FE$3:FE170)=0,SUM($H171:FD171)=0),$B171,0)</f>
        <v>0</v>
      </c>
      <c r="FF171">
        <f ca="1">IF(AND($B171&gt;0,SUM(FF$3:FF170)=0,SUM($H171:FE171)=0),$B171,0)</f>
        <v>0</v>
      </c>
      <c r="FG171">
        <f ca="1">IF(AND($B171&gt;0,SUM(FG$3:FG170)=0,SUM($H171:FF171)=0),$B171,0)</f>
        <v>0</v>
      </c>
      <c r="FH171">
        <f ca="1">IF(AND($B171&gt;0,SUM(FH$3:FH170)=0,SUM($H171:FG171)=0),$B171,0)</f>
        <v>0</v>
      </c>
      <c r="FI171">
        <f ca="1">IF(AND($B171&gt;0,SUM(FI$3:FI170)=0,SUM($H171:FH171)=0),$B171,0)</f>
        <v>0</v>
      </c>
      <c r="FJ171">
        <f ca="1">IF(AND($B171&gt;0,SUM(FJ$3:FJ170)=0,SUM($H171:FI171)=0),$B171,0)</f>
        <v>0</v>
      </c>
      <c r="FK171">
        <f ca="1">IF(AND($B171&gt;0,SUM(FK$3:FK170)=0,SUM($H171:FJ171)=0),$B171,0)</f>
        <v>0</v>
      </c>
      <c r="FL171">
        <f ca="1">IF(AND($B171&gt;0,SUM(FL$3:FL170)=0,SUM($H171:FK171)=0),$B171,0)</f>
        <v>0</v>
      </c>
      <c r="FM171">
        <f ca="1">IF(AND($B171&gt;0,SUM(FM$3:FM170)=0,SUM($H171:FL171)=0),$B171,0)</f>
        <v>0</v>
      </c>
      <c r="FN171">
        <f ca="1">IF(AND($B171&gt;0,SUM(FN$3:FN170)=0,SUM($H171:FM171)=0),$B171,0)</f>
        <v>0</v>
      </c>
      <c r="FS171" s="67" t="str">
        <f ca="1">Valintaohjelma!$C47</f>
        <v>24V20W Power toimilaitteille</v>
      </c>
      <c r="FT171" s="67" t="str">
        <f ca="1">Valintaohjelma!$F47</f>
        <v/>
      </c>
      <c r="FU171" s="342" t="str">
        <f>""</f>
        <v/>
      </c>
      <c r="FV171" s="67" t="str">
        <f>Valintaohjelma!$I47</f>
        <v>-</v>
      </c>
      <c r="FY171" s="67" t="str">
        <f ca="1">Valintaohjelma!$C47</f>
        <v>24V20W Power toimilaitteille</v>
      </c>
      <c r="FZ171" s="67" t="str">
        <f ca="1">Valintaohjelma!$F47</f>
        <v/>
      </c>
      <c r="GA171" s="67" t="str">
        <f>""</f>
        <v/>
      </c>
      <c r="GB171" s="67" t="str">
        <f>Valintaohjelma!$I47</f>
        <v>-</v>
      </c>
      <c r="GE171" s="67" t="str">
        <f ca="1">Valintaohjelma!$C47</f>
        <v>24V20W Power toimilaitteille</v>
      </c>
      <c r="GF171" s="67" t="str">
        <f ca="1">Valintaohjelma!$F47</f>
        <v/>
      </c>
      <c r="GG171" s="67" t="str">
        <f>""</f>
        <v/>
      </c>
      <c r="GH171" s="67" t="str">
        <f>Valintaohjelma!$I47</f>
        <v>-</v>
      </c>
    </row>
    <row r="172" spans="1:190" ht="15.75" thickBot="1" x14ac:dyDescent="0.3">
      <c r="A172">
        <v>172</v>
      </c>
      <c r="B172">
        <f>IF(AND(Valintaohjelma!D48&lt;&gt;"-",Valintaohjelma!D48&lt;&gt;""),A172,0)</f>
        <v>0</v>
      </c>
      <c r="C172" s="240" t="str">
        <f t="shared" ca="1" si="22"/>
        <v>0</v>
      </c>
      <c r="D172" s="240" t="str">
        <f t="shared" ca="1" si="23"/>
        <v/>
      </c>
      <c r="E172" s="240" t="str">
        <f t="shared" ca="1" si="24"/>
        <v/>
      </c>
      <c r="F172" s="240" t="str">
        <f t="shared" ca="1" si="25"/>
        <v>-</v>
      </c>
      <c r="G172" s="47" t="e">
        <f>INDEX($I$2:$FN$2,ROWS(G$2:G172))</f>
        <v>#REF!</v>
      </c>
      <c r="H172">
        <v>0</v>
      </c>
      <c r="I172">
        <f ca="1">IF(AND($B172&gt;0,SUM(I$3:I171)=0,SUM($H172:H172)=0),$B172,0)</f>
        <v>0</v>
      </c>
      <c r="J172">
        <f ca="1">IF(AND($B172&gt;0,SUM(J$3:J171)=0,SUM($H172:I172)=0),$B172,0)</f>
        <v>0</v>
      </c>
      <c r="K172">
        <f ca="1">IF(AND($B172&gt;0,SUM(K$3:K171)=0,SUM($H172:J172)=0),$B172,0)</f>
        <v>0</v>
      </c>
      <c r="L172">
        <f ca="1">IF(AND($B172&gt;0,SUM(L$3:L171)=0,SUM($H172:K172)=0),$B172,0)</f>
        <v>0</v>
      </c>
      <c r="M172">
        <f ca="1">IF(AND($B172&gt;0,SUM(M$3:M171)=0,SUM($H172:L172)=0),$B172,0)</f>
        <v>0</v>
      </c>
      <c r="N172">
        <f ca="1">IF(AND($B172&gt;0,SUM(N$3:N171)=0,SUM($H172:M172)=0),$B172,0)</f>
        <v>0</v>
      </c>
      <c r="O172">
        <f ca="1">IF(AND($B172&gt;0,SUM(O$3:O171)=0,SUM($H172:N172)=0),$B172,0)</f>
        <v>0</v>
      </c>
      <c r="P172">
        <f ca="1">IF(AND($B172&gt;0,SUM(P$3:P171)=0,SUM($H172:O172)=0),$B172,0)</f>
        <v>0</v>
      </c>
      <c r="Q172">
        <f ca="1">IF(AND($B172&gt;0,SUM(Q$3:Q171)=0,SUM($H172:P172)=0),$B172,0)</f>
        <v>0</v>
      </c>
      <c r="R172">
        <f ca="1">IF(AND($B172&gt;0,SUM(R$3:R171)=0,SUM($H172:Q172)=0),$B172,0)</f>
        <v>0</v>
      </c>
      <c r="S172">
        <f ca="1">IF(AND($B172&gt;0,SUM(S$3:S171)=0,SUM($H172:R172)=0),$B172,0)</f>
        <v>0</v>
      </c>
      <c r="T172">
        <f ca="1">IF(AND($B172&gt;0,SUM(T$3:T171)=0,SUM($H172:S172)=0),$B172,0)</f>
        <v>0</v>
      </c>
      <c r="U172">
        <f ca="1">IF(AND($B172&gt;0,SUM(U$3:U171)=0,SUM($H172:T172)=0),$B172,0)</f>
        <v>0</v>
      </c>
      <c r="V172">
        <f ca="1">IF(AND($B172&gt;0,SUM(V$3:V171)=0,SUM($H172:U172)=0),$B172,0)</f>
        <v>0</v>
      </c>
      <c r="W172">
        <f ca="1">IF(AND($B172&gt;0,SUM(W$3:W171)=0,SUM($H172:V172)=0),$B172,0)</f>
        <v>0</v>
      </c>
      <c r="X172">
        <f ca="1">IF(AND($B172&gt;0,SUM(X$3:X171)=0,SUM($H172:W172)=0),$B172,0)</f>
        <v>0</v>
      </c>
      <c r="Y172">
        <f ca="1">IF(AND($B172&gt;0,SUM(Y$3:Y171)=0,SUM($H172:X172)=0),$B172,0)</f>
        <v>0</v>
      </c>
      <c r="Z172">
        <f ca="1">IF(AND($B172&gt;0,SUM(Z$3:Z171)=0,SUM($H172:Y172)=0),$B172,0)</f>
        <v>0</v>
      </c>
      <c r="AA172">
        <f ca="1">IF(AND($B172&gt;0,SUM(AA$3:AA171)=0,SUM($H172:Z172)=0),$B172,0)</f>
        <v>0</v>
      </c>
      <c r="AB172">
        <f ca="1">IF(AND($B172&gt;0,SUM(AB$3:AB171)=0,SUM($H172:AA172)=0),$B172,0)</f>
        <v>0</v>
      </c>
      <c r="AC172">
        <f ca="1">IF(AND($B172&gt;0,SUM(AC$3:AC171)=0,SUM($H172:AB172)=0),$B172,0)</f>
        <v>0</v>
      </c>
      <c r="AD172">
        <f ca="1">IF(AND($B172&gt;0,SUM(AD$3:AD171)=0,SUM($H172:AC172)=0),$B172,0)</f>
        <v>0</v>
      </c>
      <c r="AE172">
        <f ca="1">IF(AND($B172&gt;0,SUM(AE$3:AE171)=0,SUM($H172:AD172)=0),$B172,0)</f>
        <v>0</v>
      </c>
      <c r="AF172">
        <f ca="1">IF(AND($B172&gt;0,SUM(AF$3:AF171)=0,SUM($H172:AE172)=0),$B172,0)</f>
        <v>0</v>
      </c>
      <c r="AG172">
        <f ca="1">IF(AND($B172&gt;0,SUM(AG$3:AG171)=0,SUM($H172:AF172)=0),$B172,0)</f>
        <v>0</v>
      </c>
      <c r="AH172">
        <f ca="1">IF(AND($B172&gt;0,SUM(AH$3:AH171)=0,SUM($H172:AG172)=0),$B172,0)</f>
        <v>0</v>
      </c>
      <c r="AI172">
        <f ca="1">IF(AND($B172&gt;0,SUM(AI$3:AI171)=0,SUM($H172:AH172)=0),$B172,0)</f>
        <v>0</v>
      </c>
      <c r="AJ172">
        <f ca="1">IF(AND($B172&gt;0,SUM(AJ$3:AJ171)=0,SUM($H172:AI172)=0),$B172,0)</f>
        <v>0</v>
      </c>
      <c r="AK172">
        <f ca="1">IF(AND($B172&gt;0,SUM(AK$3:AK171)=0,SUM($H172:AJ172)=0),$B172,0)</f>
        <v>0</v>
      </c>
      <c r="AL172">
        <f ca="1">IF(AND($B172&gt;0,SUM(AL$3:AL171)=0,SUM($H172:AK172)=0),$B172,0)</f>
        <v>0</v>
      </c>
      <c r="AM172">
        <f ca="1">IF(AND($B172&gt;0,SUM(AM$3:AM171)=0,SUM($H172:AL172)=0),$B172,0)</f>
        <v>0</v>
      </c>
      <c r="AN172">
        <f ca="1">IF(AND($B172&gt;0,SUM(AN$3:AN171)=0,SUM($H172:AM172)=0),$B172,0)</f>
        <v>0</v>
      </c>
      <c r="AO172">
        <f ca="1">IF(AND($B172&gt;0,SUM(AO$3:AO171)=0,SUM($H172:AN172)=0),$B172,0)</f>
        <v>0</v>
      </c>
      <c r="AP172">
        <f ca="1">IF(AND($B172&gt;0,SUM(AP$3:AP171)=0,SUM($H172:AO172)=0),$B172,0)</f>
        <v>0</v>
      </c>
      <c r="AQ172">
        <f ca="1">IF(AND($B172&gt;0,SUM(AQ$3:AQ171)=0,SUM($H172:AP172)=0),$B172,0)</f>
        <v>0</v>
      </c>
      <c r="AR172">
        <f ca="1">IF(AND($B172&gt;0,SUM(AR$3:AR171)=0,SUM($H172:AQ172)=0),$B172,0)</f>
        <v>0</v>
      </c>
      <c r="AS172">
        <f ca="1">IF(AND($B172&gt;0,SUM(AS$3:AS171)=0,SUM($H172:AR172)=0),$B172,0)</f>
        <v>0</v>
      </c>
      <c r="AT172">
        <f ca="1">IF(AND($B172&gt;0,SUM(AT$3:AT171)=0,SUM($H172:AS172)=0),$B172,0)</f>
        <v>0</v>
      </c>
      <c r="AU172">
        <f ca="1">IF(AND($B172&gt;0,SUM(AU$3:AU171)=0,SUM($H172:AT172)=0),$B172,0)</f>
        <v>0</v>
      </c>
      <c r="AV172">
        <f ca="1">IF(AND($B172&gt;0,SUM(AV$3:AV171)=0,SUM($H172:AU172)=0),$B172,0)</f>
        <v>0</v>
      </c>
      <c r="AW172">
        <f ca="1">IF(AND($B172&gt;0,SUM(AW$3:AW171)=0,SUM($H172:AV172)=0),$B172,0)</f>
        <v>0</v>
      </c>
      <c r="AX172">
        <f ca="1">IF(AND($B172&gt;0,SUM(AX$3:AX171)=0,SUM($H172:AW172)=0),$B172,0)</f>
        <v>0</v>
      </c>
      <c r="AY172">
        <f ca="1">IF(AND($B172&gt;0,SUM(AY$3:AY171)=0,SUM($H172:AX172)=0),$B172,0)</f>
        <v>0</v>
      </c>
      <c r="AZ172">
        <f ca="1">IF(AND($B172&gt;0,SUM(AZ$3:AZ171)=0,SUM($H172:AY172)=0),$B172,0)</f>
        <v>0</v>
      </c>
      <c r="BA172">
        <f ca="1">IF(AND($B172&gt;0,SUM(BA$3:BA171)=0,SUM($H172:AZ172)=0),$B172,0)</f>
        <v>0</v>
      </c>
      <c r="BB172">
        <f ca="1">IF(AND($B172&gt;0,SUM(BB$3:BB171)=0,SUM($H172:BA172)=0),$B172,0)</f>
        <v>0</v>
      </c>
      <c r="BC172">
        <f ca="1">IF(AND($B172&gt;0,SUM(BC$3:BC171)=0,SUM($H172:BB172)=0),$B172,0)</f>
        <v>0</v>
      </c>
      <c r="BD172">
        <f ca="1">IF(AND($B172&gt;0,SUM(BD$3:BD171)=0,SUM($H172:BC172)=0),$B172,0)</f>
        <v>0</v>
      </c>
      <c r="BE172">
        <f ca="1">IF(AND($B172&gt;0,SUM(BE$3:BE171)=0,SUM($H172:BD172)=0),$B172,0)</f>
        <v>0</v>
      </c>
      <c r="BF172">
        <f ca="1">IF(AND($B172&gt;0,SUM(BF$3:BF171)=0,SUM($H172:BE172)=0),$B172,0)</f>
        <v>0</v>
      </c>
      <c r="BG172">
        <f ca="1">IF(AND($B172&gt;0,SUM(BG$3:BG171)=0,SUM($H172:BF172)=0),$B172,0)</f>
        <v>0</v>
      </c>
      <c r="BH172">
        <f ca="1">IF(AND($B172&gt;0,SUM(BH$3:BH171)=0,SUM($H172:BG172)=0),$B172,0)</f>
        <v>0</v>
      </c>
      <c r="BI172">
        <f ca="1">IF(AND($B172&gt;0,SUM(BI$3:BI171)=0,SUM($H172:BH172)=0),$B172,0)</f>
        <v>0</v>
      </c>
      <c r="BJ172">
        <f ca="1">IF(AND($B172&gt;0,SUM(BJ$3:BJ171)=0,SUM($H172:BI172)=0),$B172,0)</f>
        <v>0</v>
      </c>
      <c r="BK172">
        <f ca="1">IF(AND($B172&gt;0,SUM(BK$3:BK171)=0,SUM($H172:BJ172)=0),$B172,0)</f>
        <v>0</v>
      </c>
      <c r="BL172">
        <f ca="1">IF(AND($B172&gt;0,SUM(BL$3:BL171)=0,SUM($H172:BK172)=0),$B172,0)</f>
        <v>0</v>
      </c>
      <c r="BM172">
        <f ca="1">IF(AND($B172&gt;0,SUM(BM$3:BM171)=0,SUM($H172:BL172)=0),$B172,0)</f>
        <v>0</v>
      </c>
      <c r="BN172">
        <f ca="1">IF(AND($B172&gt;0,SUM(BN$3:BN171)=0,SUM($H172:BM172)=0),$B172,0)</f>
        <v>0</v>
      </c>
      <c r="BO172">
        <f ca="1">IF(AND($B172&gt;0,SUM(BO$3:BO171)=0,SUM($H172:BN172)=0),$B172,0)</f>
        <v>0</v>
      </c>
      <c r="BP172">
        <f ca="1">IF(AND($B172&gt;0,SUM(BP$3:BP171)=0,SUM($H172:BO172)=0),$B172,0)</f>
        <v>0</v>
      </c>
      <c r="BQ172">
        <f ca="1">IF(AND($B172&gt;0,SUM(BQ$3:BQ171)=0,SUM($H172:BP172)=0),$B172,0)</f>
        <v>0</v>
      </c>
      <c r="BR172">
        <f ca="1">IF(AND($B172&gt;0,SUM(BR$3:BR171)=0,SUM($H172:BQ172)=0),$B172,0)</f>
        <v>0</v>
      </c>
      <c r="BS172">
        <f ca="1">IF(AND($B172&gt;0,SUM(BS$3:BS171)=0,SUM($H172:BR172)=0),$B172,0)</f>
        <v>0</v>
      </c>
      <c r="BT172">
        <f ca="1">IF(AND($B172&gt;0,SUM(BT$3:BT171)=0,SUM($H172:BS172)=0),$B172,0)</f>
        <v>0</v>
      </c>
      <c r="BU172">
        <f ca="1">IF(AND($B172&gt;0,SUM(BU$3:BU171)=0,SUM($H172:BT172)=0),$B172,0)</f>
        <v>0</v>
      </c>
      <c r="BV172">
        <f ca="1">IF(AND($B172&gt;0,SUM(BV$3:BV171)=0,SUM($H172:BU172)=0),$B172,0)</f>
        <v>0</v>
      </c>
      <c r="BW172">
        <f ca="1">IF(AND($B172&gt;0,SUM(BW$3:BW171)=0,SUM($H172:BV172)=0),$B172,0)</f>
        <v>0</v>
      </c>
      <c r="BX172">
        <f ca="1">IF(AND($B172&gt;0,SUM(BX$3:BX171)=0,SUM($H172:BW172)=0),$B172,0)</f>
        <v>0</v>
      </c>
      <c r="BY172">
        <f ca="1">IF(AND($B172&gt;0,SUM(BY$3:BY171)=0,SUM($H172:BX172)=0),$B172,0)</f>
        <v>0</v>
      </c>
      <c r="BZ172">
        <f ca="1">IF(AND($B172&gt;0,SUM(BZ$3:BZ171)=0,SUM($H172:BY172)=0),$B172,0)</f>
        <v>0</v>
      </c>
      <c r="CA172">
        <f ca="1">IF(AND($B172&gt;0,SUM(CA$3:CA171)=0,SUM($H172:BZ172)=0),$B172,0)</f>
        <v>0</v>
      </c>
      <c r="CB172">
        <f ca="1">IF(AND($B172&gt;0,SUM(CB$3:CB171)=0,SUM($H172:CA172)=0),$B172,0)</f>
        <v>0</v>
      </c>
      <c r="CC172">
        <f ca="1">IF(AND($B172&gt;0,SUM(CC$3:CC171)=0,SUM($H172:CB172)=0),$B172,0)</f>
        <v>0</v>
      </c>
      <c r="CD172">
        <f ca="1">IF(AND($B172&gt;0,SUM(CD$3:CD171)=0,SUM($H172:CC172)=0),$B172,0)</f>
        <v>0</v>
      </c>
      <c r="CE172">
        <f ca="1">IF(AND($B172&gt;0,SUM(CE$3:CE171)=0,SUM($H172:CD172)=0),$B172,0)</f>
        <v>0</v>
      </c>
      <c r="CF172">
        <f ca="1">IF(AND($B172&gt;0,SUM(CF$3:CF171)=0,SUM($H172:CE172)=0),$B172,0)</f>
        <v>0</v>
      </c>
      <c r="CG172">
        <f ca="1">IF(AND($B172&gt;0,SUM(CG$3:CG171)=0,SUM($H172:CF172)=0),$B172,0)</f>
        <v>0</v>
      </c>
      <c r="CH172">
        <f ca="1">IF(AND($B172&gt;0,SUM(CH$3:CH171)=0,SUM($H172:CG172)=0),$B172,0)</f>
        <v>0</v>
      </c>
      <c r="CI172">
        <f ca="1">IF(AND($B172&gt;0,SUM(CI$3:CI171)=0,SUM($H172:CH172)=0),$B172,0)</f>
        <v>0</v>
      </c>
      <c r="CJ172">
        <f ca="1">IF(AND($B172&gt;0,SUM(CJ$3:CJ171)=0,SUM($H172:CI172)=0),$B172,0)</f>
        <v>0</v>
      </c>
      <c r="CK172">
        <f ca="1">IF(AND($B172&gt;0,SUM(CK$3:CK171)=0,SUM($H172:CJ172)=0),$B172,0)</f>
        <v>0</v>
      </c>
      <c r="CL172">
        <f ca="1">IF(AND($B172&gt;0,SUM(CL$3:CL171)=0,SUM($H172:CK172)=0),$B172,0)</f>
        <v>0</v>
      </c>
      <c r="CM172">
        <f ca="1">IF(AND($B172&gt;0,SUM(CM$3:CM171)=0,SUM($H172:CL172)=0),$B172,0)</f>
        <v>0</v>
      </c>
      <c r="CN172">
        <f ca="1">IF(AND($B172&gt;0,SUM(CN$3:CN171)=0,SUM($H172:CM172)=0),$B172,0)</f>
        <v>0</v>
      </c>
      <c r="CO172">
        <f ca="1">IF(AND($B172&gt;0,SUM(CO$3:CO171)=0,SUM($H172:CN172)=0),$B172,0)</f>
        <v>0</v>
      </c>
      <c r="CP172">
        <f ca="1">IF(AND($B172&gt;0,SUM(CP$3:CP171)=0,SUM($H172:CO172)=0),$B172,0)</f>
        <v>0</v>
      </c>
      <c r="CQ172">
        <f ca="1">IF(AND($B172&gt;0,SUM(CQ$3:CQ171)=0,SUM($H172:CP172)=0),$B172,0)</f>
        <v>0</v>
      </c>
      <c r="CR172">
        <f ca="1">IF(AND($B172&gt;0,SUM(CR$3:CR171)=0,SUM($H172:CQ172)=0),$B172,0)</f>
        <v>0</v>
      </c>
      <c r="CS172">
        <f ca="1">IF(AND($B172&gt;0,SUM(CS$3:CS171)=0,SUM($H172:CR172)=0),$B172,0)</f>
        <v>0</v>
      </c>
      <c r="CT172">
        <f ca="1">IF(AND($B172&gt;0,SUM(CT$3:CT171)=0,SUM($H172:CS172)=0),$B172,0)</f>
        <v>0</v>
      </c>
      <c r="CU172">
        <f ca="1">IF(AND($B172&gt;0,SUM(CU$3:CU171)=0,SUM($H172:CT172)=0),$B172,0)</f>
        <v>0</v>
      </c>
      <c r="CV172">
        <f ca="1">IF(AND($B172&gt;0,SUM(CV$3:CV171)=0,SUM($H172:CU172)=0),$B172,0)</f>
        <v>0</v>
      </c>
      <c r="CW172">
        <f ca="1">IF(AND($B172&gt;0,SUM(CW$3:CW171)=0,SUM($H172:CV172)=0),$B172,0)</f>
        <v>0</v>
      </c>
      <c r="CX172">
        <f ca="1">IF(AND($B172&gt;0,SUM(CX$3:CX171)=0,SUM($H172:CW172)=0),$B172,0)</f>
        <v>0</v>
      </c>
      <c r="CY172">
        <f ca="1">IF(AND($B172&gt;0,SUM(CY$3:CY171)=0,SUM($H172:CX172)=0),$B172,0)</f>
        <v>0</v>
      </c>
      <c r="CZ172">
        <f ca="1">IF(AND($B172&gt;0,SUM(CZ$3:CZ171)=0,SUM($H172:CY172)=0),$B172,0)</f>
        <v>0</v>
      </c>
      <c r="DA172">
        <f ca="1">IF(AND($B172&gt;0,SUM(DA$3:DA171)=0,SUM($H172:CZ172)=0),$B172,0)</f>
        <v>0</v>
      </c>
      <c r="DB172">
        <f ca="1">IF(AND($B172&gt;0,SUM(DB$3:DB171)=0,SUM($H172:DA172)=0),$B172,0)</f>
        <v>0</v>
      </c>
      <c r="DC172">
        <f ca="1">IF(AND($B172&gt;0,SUM(DC$3:DC171)=0,SUM($H172:DB172)=0),$B172,0)</f>
        <v>0</v>
      </c>
      <c r="DD172">
        <f ca="1">IF(AND($B172&gt;0,SUM(DD$3:DD171)=0,SUM($H172:DC172)=0),$B172,0)</f>
        <v>0</v>
      </c>
      <c r="DE172">
        <f ca="1">IF(AND($B172&gt;0,SUM(DE$3:DE171)=0,SUM($H172:DD172)=0),$B172,0)</f>
        <v>0</v>
      </c>
      <c r="DF172">
        <f ca="1">IF(AND($B172&gt;0,SUM(DF$3:DF171)=0,SUM($H172:DE172)=0),$B172,0)</f>
        <v>0</v>
      </c>
      <c r="DG172">
        <f ca="1">IF(AND($B172&gt;0,SUM(DG$3:DG171)=0,SUM($H172:DF172)=0),$B172,0)</f>
        <v>0</v>
      </c>
      <c r="DH172">
        <f ca="1">IF(AND($B172&gt;0,SUM(DH$3:DH171)=0,SUM($H172:DG172)=0),$B172,0)</f>
        <v>0</v>
      </c>
      <c r="DI172">
        <f ca="1">IF(AND($B172&gt;0,SUM(DI$3:DI171)=0,SUM($H172:DH172)=0),$B172,0)</f>
        <v>0</v>
      </c>
      <c r="DJ172">
        <f ca="1">IF(AND($B172&gt;0,SUM(DJ$3:DJ171)=0,SUM($H172:DI172)=0),$B172,0)</f>
        <v>0</v>
      </c>
      <c r="DK172">
        <f ca="1">IF(AND($B172&gt;0,SUM(DK$3:DK171)=0,SUM($H172:DJ172)=0),$B172,0)</f>
        <v>0</v>
      </c>
      <c r="DL172">
        <f ca="1">IF(AND($B172&gt;0,SUM(DL$3:DL171)=0,SUM($H172:DK172)=0),$B172,0)</f>
        <v>0</v>
      </c>
      <c r="DM172">
        <f ca="1">IF(AND($B172&gt;0,SUM(DM$3:DM171)=0,SUM($H172:DL172)=0),$B172,0)</f>
        <v>0</v>
      </c>
      <c r="DN172">
        <f ca="1">IF(AND($B172&gt;0,SUM(DN$3:DN171)=0,SUM($H172:DM172)=0),$B172,0)</f>
        <v>0</v>
      </c>
      <c r="DO172">
        <f ca="1">IF(AND($B172&gt;0,SUM(DO$3:DO171)=0,SUM($H172:DN172)=0),$B172,0)</f>
        <v>0</v>
      </c>
      <c r="DP172">
        <f ca="1">IF(AND($B172&gt;0,SUM(DP$3:DP171)=0,SUM($H172:DO172)=0),$B172,0)</f>
        <v>0</v>
      </c>
      <c r="DQ172">
        <f ca="1">IF(AND($B172&gt;0,SUM(DQ$3:DQ171)=0,SUM($H172:DP172)=0),$B172,0)</f>
        <v>0</v>
      </c>
      <c r="DR172">
        <f ca="1">IF(AND($B172&gt;0,SUM(DR$3:DR171)=0,SUM($H172:DQ172)=0),$B172,0)</f>
        <v>0</v>
      </c>
      <c r="DS172">
        <f ca="1">IF(AND($B172&gt;0,SUM(DS$3:DS171)=0,SUM($H172:DR172)=0),$B172,0)</f>
        <v>0</v>
      </c>
      <c r="DT172">
        <f ca="1">IF(AND($B172&gt;0,SUM(DT$3:DT171)=0,SUM($H172:DS172)=0),$B172,0)</f>
        <v>0</v>
      </c>
      <c r="DU172">
        <f ca="1">IF(AND($B172&gt;0,SUM(DU$3:DU171)=0,SUM($H172:DT172)=0),$B172,0)</f>
        <v>0</v>
      </c>
      <c r="DV172">
        <f ca="1">IF(AND($B172&gt;0,SUM(DV$3:DV171)=0,SUM($H172:DU172)=0),$B172,0)</f>
        <v>0</v>
      </c>
      <c r="DW172">
        <f ca="1">IF(AND($B172&gt;0,SUM(DW$3:DW171)=0,SUM($H172:DV172)=0),$B172,0)</f>
        <v>0</v>
      </c>
      <c r="DX172">
        <f ca="1">IF(AND($B172&gt;0,SUM(DX$3:DX171)=0,SUM($H172:DW172)=0),$B172,0)</f>
        <v>0</v>
      </c>
      <c r="DY172">
        <f ca="1">IF(AND($B172&gt;0,SUM(DY$3:DY171)=0,SUM($H172:DX172)=0),$B172,0)</f>
        <v>0</v>
      </c>
      <c r="DZ172">
        <f ca="1">IF(AND($B172&gt;0,SUM(DZ$3:DZ171)=0,SUM($H172:DY172)=0),$B172,0)</f>
        <v>0</v>
      </c>
      <c r="EA172">
        <f ca="1">IF(AND($B172&gt;0,SUM(EA$3:EA171)=0,SUM($H172:DZ172)=0),$B172,0)</f>
        <v>0</v>
      </c>
      <c r="EB172">
        <f ca="1">IF(AND($B172&gt;0,SUM(EB$3:EB171)=0,SUM($H172:EA172)=0),$B172,0)</f>
        <v>0</v>
      </c>
      <c r="EC172">
        <f ca="1">IF(AND($B172&gt;0,SUM(EC$3:EC171)=0,SUM($H172:EB172)=0),$B172,0)</f>
        <v>0</v>
      </c>
      <c r="ED172">
        <f ca="1">IF(AND($B172&gt;0,SUM(ED$3:ED171)=0,SUM($H172:EC172)=0),$B172,0)</f>
        <v>0</v>
      </c>
      <c r="EE172">
        <f ca="1">IF(AND($B172&gt;0,SUM(EE$3:EE171)=0,SUM($H172:ED172)=0),$B172,0)</f>
        <v>0</v>
      </c>
      <c r="EF172">
        <f ca="1">IF(AND($B172&gt;0,SUM(EF$3:EF171)=0,SUM($H172:EE172)=0),$B172,0)</f>
        <v>0</v>
      </c>
      <c r="EG172">
        <f ca="1">IF(AND($B172&gt;0,SUM(EG$3:EG171)=0,SUM($H172:EF172)=0),$B172,0)</f>
        <v>0</v>
      </c>
      <c r="EH172">
        <f ca="1">IF(AND($B172&gt;0,SUM(EH$3:EH171)=0,SUM($H172:EG172)=0),$B172,0)</f>
        <v>0</v>
      </c>
      <c r="EI172">
        <f ca="1">IF(AND($B172&gt;0,SUM(EI$3:EI171)=0,SUM($H172:EH172)=0),$B172,0)</f>
        <v>0</v>
      </c>
      <c r="EJ172">
        <f ca="1">IF(AND($B172&gt;0,SUM(EJ$3:EJ171)=0,SUM($H172:EI172)=0),$B172,0)</f>
        <v>0</v>
      </c>
      <c r="EK172">
        <f ca="1">IF(AND($B172&gt;0,SUM(EK$3:EK171)=0,SUM($H172:EJ172)=0),$B172,0)</f>
        <v>0</v>
      </c>
      <c r="EL172">
        <f ca="1">IF(AND($B172&gt;0,SUM(EL$3:EL171)=0,SUM($H172:EK172)=0),$B172,0)</f>
        <v>0</v>
      </c>
      <c r="EM172">
        <f ca="1">IF(AND($B172&gt;0,SUM(EM$3:EM171)=0,SUM($H172:EL172)=0),$B172,0)</f>
        <v>0</v>
      </c>
      <c r="EN172">
        <f ca="1">IF(AND($B172&gt;0,SUM(EN$3:EN171)=0,SUM($H172:EM172)=0),$B172,0)</f>
        <v>0</v>
      </c>
      <c r="EO172">
        <f ca="1">IF(AND($B172&gt;0,SUM(EO$3:EO171)=0,SUM($H172:EN172)=0),$B172,0)</f>
        <v>0</v>
      </c>
      <c r="EP172">
        <f ca="1">IF(AND($B172&gt;0,SUM(EP$3:EP171)=0,SUM($H172:EO172)=0),$B172,0)</f>
        <v>0</v>
      </c>
      <c r="EQ172">
        <f ca="1">IF(AND($B172&gt;0,SUM(EQ$3:EQ171)=0,SUM($H172:EP172)=0),$B172,0)</f>
        <v>0</v>
      </c>
      <c r="ER172">
        <f ca="1">IF(AND($B172&gt;0,SUM(ER$3:ER171)=0,SUM($H172:EQ172)=0),$B172,0)</f>
        <v>0</v>
      </c>
      <c r="ES172">
        <f ca="1">IF(AND($B172&gt;0,SUM(ES$3:ES171)=0,SUM($H172:ER172)=0),$B172,0)</f>
        <v>0</v>
      </c>
      <c r="ET172">
        <f ca="1">IF(AND($B172&gt;0,SUM(ET$3:ET171)=0,SUM($H172:ES172)=0),$B172,0)</f>
        <v>0</v>
      </c>
      <c r="EU172">
        <f ca="1">IF(AND($B172&gt;0,SUM(EU$3:EU171)=0,SUM($H172:ET172)=0),$B172,0)</f>
        <v>0</v>
      </c>
      <c r="EV172">
        <f ca="1">IF(AND($B172&gt;0,SUM(EV$3:EV171)=0,SUM($H172:EU172)=0),$B172,0)</f>
        <v>0</v>
      </c>
      <c r="EW172">
        <f ca="1">IF(AND($B172&gt;0,SUM(EW$3:EW171)=0,SUM($H172:EV172)=0),$B172,0)</f>
        <v>0</v>
      </c>
      <c r="EX172">
        <f ca="1">IF(AND($B172&gt;0,SUM(EX$3:EX171)=0,SUM($H172:EW172)=0),$B172,0)</f>
        <v>0</v>
      </c>
      <c r="EY172">
        <f ca="1">IF(AND($B172&gt;0,SUM(EY$3:EY171)=0,SUM($H172:EX172)=0),$B172,0)</f>
        <v>0</v>
      </c>
      <c r="EZ172">
        <f ca="1">IF(AND($B172&gt;0,SUM(EZ$3:EZ171)=0,SUM($H172:EY172)=0),$B172,0)</f>
        <v>0</v>
      </c>
      <c r="FA172">
        <f ca="1">IF(AND($B172&gt;0,SUM(FA$3:FA171)=0,SUM($H172:EZ172)=0),$B172,0)</f>
        <v>0</v>
      </c>
      <c r="FB172">
        <f ca="1">IF(AND($B172&gt;0,SUM(FB$3:FB171)=0,SUM($H172:FA172)=0),$B172,0)</f>
        <v>0</v>
      </c>
      <c r="FC172">
        <f ca="1">IF(AND($B172&gt;0,SUM(FC$3:FC171)=0,SUM($H172:FB172)=0),$B172,0)</f>
        <v>0</v>
      </c>
      <c r="FD172">
        <f ca="1">IF(AND($B172&gt;0,SUM(FD$3:FD171)=0,SUM($H172:FC172)=0),$B172,0)</f>
        <v>0</v>
      </c>
      <c r="FE172">
        <f ca="1">IF(AND($B172&gt;0,SUM(FE$3:FE171)=0,SUM($H172:FD172)=0),$B172,0)</f>
        <v>0</v>
      </c>
      <c r="FF172">
        <f ca="1">IF(AND($B172&gt;0,SUM(FF$3:FF171)=0,SUM($H172:FE172)=0),$B172,0)</f>
        <v>0</v>
      </c>
      <c r="FG172">
        <f ca="1">IF(AND($B172&gt;0,SUM(FG$3:FG171)=0,SUM($H172:FF172)=0),$B172,0)</f>
        <v>0</v>
      </c>
      <c r="FH172">
        <f ca="1">IF(AND($B172&gt;0,SUM(FH$3:FH171)=0,SUM($H172:FG172)=0),$B172,0)</f>
        <v>0</v>
      </c>
      <c r="FI172">
        <f ca="1">IF(AND($B172&gt;0,SUM(FI$3:FI171)=0,SUM($H172:FH172)=0),$B172,0)</f>
        <v>0</v>
      </c>
      <c r="FJ172">
        <f ca="1">IF(AND($B172&gt;0,SUM(FJ$3:FJ171)=0,SUM($H172:FI172)=0),$B172,0)</f>
        <v>0</v>
      </c>
      <c r="FK172">
        <f ca="1">IF(AND($B172&gt;0,SUM(FK$3:FK171)=0,SUM($H172:FJ172)=0),$B172,0)</f>
        <v>0</v>
      </c>
      <c r="FL172">
        <f ca="1">IF(AND($B172&gt;0,SUM(FL$3:FL171)=0,SUM($H172:FK172)=0),$B172,0)</f>
        <v>0</v>
      </c>
      <c r="FM172">
        <f ca="1">IF(AND($B172&gt;0,SUM(FM$3:FM171)=0,SUM($H172:FL172)=0),$B172,0)</f>
        <v>0</v>
      </c>
      <c r="FN172">
        <f ca="1">IF(AND($B172&gt;0,SUM(FN$3:FN171)=0,SUM($H172:FM172)=0),$B172,0)</f>
        <v>0</v>
      </c>
      <c r="FS172" s="67" t="str">
        <f ca="1">Valintaohjelma!$C48</f>
        <v>0</v>
      </c>
      <c r="FT172" s="67" t="str">
        <f ca="1">Valintaohjelma!$F48</f>
        <v/>
      </c>
      <c r="FU172" s="342" t="str">
        <f>""</f>
        <v/>
      </c>
      <c r="FV172" s="67" t="str">
        <f>Valintaohjelma!$I48</f>
        <v>-</v>
      </c>
      <c r="FY172" s="67" t="str">
        <f ca="1">Valintaohjelma!$C48</f>
        <v>0</v>
      </c>
      <c r="FZ172" s="67" t="str">
        <f ca="1">Valintaohjelma!$F48</f>
        <v/>
      </c>
      <c r="GA172" s="67" t="str">
        <f>""</f>
        <v/>
      </c>
      <c r="GB172" s="67" t="str">
        <f>Valintaohjelma!$I48</f>
        <v>-</v>
      </c>
      <c r="GE172" s="67" t="str">
        <f ca="1">Valintaohjelma!$C48</f>
        <v>0</v>
      </c>
      <c r="GF172" s="67" t="str">
        <f ca="1">Valintaohjelma!$F48</f>
        <v/>
      </c>
      <c r="GG172" s="67" t="str">
        <f>""</f>
        <v/>
      </c>
      <c r="GH172" s="67" t="str">
        <f>Valintaohjelma!$I48</f>
        <v>-</v>
      </c>
    </row>
    <row r="173" spans="1:190" ht="15.75" thickBot="1" x14ac:dyDescent="0.3">
      <c r="A173">
        <v>173</v>
      </c>
      <c r="B173">
        <f>IF(AND(Valintaohjelma!D49&lt;&gt;"-",Valintaohjelma!D49&lt;&gt;""),A173,0)</f>
        <v>0</v>
      </c>
      <c r="C173" s="240" t="str">
        <f t="shared" ca="1" si="22"/>
        <v>0</v>
      </c>
      <c r="D173" s="240" t="str">
        <f t="shared" ca="1" si="23"/>
        <v/>
      </c>
      <c r="E173" s="240" t="str">
        <f t="shared" ca="1" si="24"/>
        <v/>
      </c>
      <c r="F173" s="240" t="str">
        <f t="shared" ca="1" si="25"/>
        <v>-</v>
      </c>
      <c r="G173" s="47" t="e">
        <f>INDEX($I$2:$FN$2,ROWS(G$2:G173))</f>
        <v>#REF!</v>
      </c>
      <c r="H173">
        <v>0</v>
      </c>
      <c r="I173">
        <f ca="1">IF(AND($B173&gt;0,SUM(I$3:I172)=0,SUM($H173:H173)=0),$B173,0)</f>
        <v>0</v>
      </c>
      <c r="J173">
        <f ca="1">IF(AND($B173&gt;0,SUM(J$3:J172)=0,SUM($H173:I173)=0),$B173,0)</f>
        <v>0</v>
      </c>
      <c r="K173">
        <f ca="1">IF(AND($B173&gt;0,SUM(K$3:K172)=0,SUM($H173:J173)=0),$B173,0)</f>
        <v>0</v>
      </c>
      <c r="L173">
        <f ca="1">IF(AND($B173&gt;0,SUM(L$3:L172)=0,SUM($H173:K173)=0),$B173,0)</f>
        <v>0</v>
      </c>
      <c r="M173">
        <f ca="1">IF(AND($B173&gt;0,SUM(M$3:M172)=0,SUM($H173:L173)=0),$B173,0)</f>
        <v>0</v>
      </c>
      <c r="N173">
        <f ca="1">IF(AND($B173&gt;0,SUM(N$3:N172)=0,SUM($H173:M173)=0),$B173,0)</f>
        <v>0</v>
      </c>
      <c r="O173">
        <f ca="1">IF(AND($B173&gt;0,SUM(O$3:O172)=0,SUM($H173:N173)=0),$B173,0)</f>
        <v>0</v>
      </c>
      <c r="P173">
        <f ca="1">IF(AND($B173&gt;0,SUM(P$3:P172)=0,SUM($H173:O173)=0),$B173,0)</f>
        <v>0</v>
      </c>
      <c r="Q173">
        <f ca="1">IF(AND($B173&gt;0,SUM(Q$3:Q172)=0,SUM($H173:P173)=0),$B173,0)</f>
        <v>0</v>
      </c>
      <c r="R173">
        <f ca="1">IF(AND($B173&gt;0,SUM(R$3:R172)=0,SUM($H173:Q173)=0),$B173,0)</f>
        <v>0</v>
      </c>
      <c r="S173">
        <f ca="1">IF(AND($B173&gt;0,SUM(S$3:S172)=0,SUM($H173:R173)=0),$B173,0)</f>
        <v>0</v>
      </c>
      <c r="T173">
        <f ca="1">IF(AND($B173&gt;0,SUM(T$3:T172)=0,SUM($H173:S173)=0),$B173,0)</f>
        <v>0</v>
      </c>
      <c r="U173">
        <f ca="1">IF(AND($B173&gt;0,SUM(U$3:U172)=0,SUM($H173:T173)=0),$B173,0)</f>
        <v>0</v>
      </c>
      <c r="V173">
        <f ca="1">IF(AND($B173&gt;0,SUM(V$3:V172)=0,SUM($H173:U173)=0),$B173,0)</f>
        <v>0</v>
      </c>
      <c r="W173">
        <f ca="1">IF(AND($B173&gt;0,SUM(W$3:W172)=0,SUM($H173:V173)=0),$B173,0)</f>
        <v>0</v>
      </c>
      <c r="X173">
        <f ca="1">IF(AND($B173&gt;0,SUM(X$3:X172)=0,SUM($H173:W173)=0),$B173,0)</f>
        <v>0</v>
      </c>
      <c r="Y173">
        <f ca="1">IF(AND($B173&gt;0,SUM(Y$3:Y172)=0,SUM($H173:X173)=0),$B173,0)</f>
        <v>0</v>
      </c>
      <c r="Z173">
        <f ca="1">IF(AND($B173&gt;0,SUM(Z$3:Z172)=0,SUM($H173:Y173)=0),$B173,0)</f>
        <v>0</v>
      </c>
      <c r="AA173">
        <f ca="1">IF(AND($B173&gt;0,SUM(AA$3:AA172)=0,SUM($H173:Z173)=0),$B173,0)</f>
        <v>0</v>
      </c>
      <c r="AB173">
        <f ca="1">IF(AND($B173&gt;0,SUM(AB$3:AB172)=0,SUM($H173:AA173)=0),$B173,0)</f>
        <v>0</v>
      </c>
      <c r="AC173">
        <f ca="1">IF(AND($B173&gt;0,SUM(AC$3:AC172)=0,SUM($H173:AB173)=0),$B173,0)</f>
        <v>0</v>
      </c>
      <c r="AD173">
        <f ca="1">IF(AND($B173&gt;0,SUM(AD$3:AD172)=0,SUM($H173:AC173)=0),$B173,0)</f>
        <v>0</v>
      </c>
      <c r="AE173">
        <f ca="1">IF(AND($B173&gt;0,SUM(AE$3:AE172)=0,SUM($H173:AD173)=0),$B173,0)</f>
        <v>0</v>
      </c>
      <c r="AF173">
        <f ca="1">IF(AND($B173&gt;0,SUM(AF$3:AF172)=0,SUM($H173:AE173)=0),$B173,0)</f>
        <v>0</v>
      </c>
      <c r="AG173">
        <f ca="1">IF(AND($B173&gt;0,SUM(AG$3:AG172)=0,SUM($H173:AF173)=0),$B173,0)</f>
        <v>0</v>
      </c>
      <c r="AH173">
        <f ca="1">IF(AND($B173&gt;0,SUM(AH$3:AH172)=0,SUM($H173:AG173)=0),$B173,0)</f>
        <v>0</v>
      </c>
      <c r="AI173">
        <f ca="1">IF(AND($B173&gt;0,SUM(AI$3:AI172)=0,SUM($H173:AH173)=0),$B173,0)</f>
        <v>0</v>
      </c>
      <c r="AJ173">
        <f ca="1">IF(AND($B173&gt;0,SUM(AJ$3:AJ172)=0,SUM($H173:AI173)=0),$B173,0)</f>
        <v>0</v>
      </c>
      <c r="AK173">
        <f ca="1">IF(AND($B173&gt;0,SUM(AK$3:AK172)=0,SUM($H173:AJ173)=0),$B173,0)</f>
        <v>0</v>
      </c>
      <c r="AL173">
        <f ca="1">IF(AND($B173&gt;0,SUM(AL$3:AL172)=0,SUM($H173:AK173)=0),$B173,0)</f>
        <v>0</v>
      </c>
      <c r="AM173">
        <f ca="1">IF(AND($B173&gt;0,SUM(AM$3:AM172)=0,SUM($H173:AL173)=0),$B173,0)</f>
        <v>0</v>
      </c>
      <c r="AN173">
        <f ca="1">IF(AND($B173&gt;0,SUM(AN$3:AN172)=0,SUM($H173:AM173)=0),$B173,0)</f>
        <v>0</v>
      </c>
      <c r="AO173">
        <f ca="1">IF(AND($B173&gt;0,SUM(AO$3:AO172)=0,SUM($H173:AN173)=0),$B173,0)</f>
        <v>0</v>
      </c>
      <c r="AP173">
        <f ca="1">IF(AND($B173&gt;0,SUM(AP$3:AP172)=0,SUM($H173:AO173)=0),$B173,0)</f>
        <v>0</v>
      </c>
      <c r="AQ173">
        <f ca="1">IF(AND($B173&gt;0,SUM(AQ$3:AQ172)=0,SUM($H173:AP173)=0),$B173,0)</f>
        <v>0</v>
      </c>
      <c r="AR173">
        <f ca="1">IF(AND($B173&gt;0,SUM(AR$3:AR172)=0,SUM($H173:AQ173)=0),$B173,0)</f>
        <v>0</v>
      </c>
      <c r="AS173">
        <f ca="1">IF(AND($B173&gt;0,SUM(AS$3:AS172)=0,SUM($H173:AR173)=0),$B173,0)</f>
        <v>0</v>
      </c>
      <c r="AT173">
        <f ca="1">IF(AND($B173&gt;0,SUM(AT$3:AT172)=0,SUM($H173:AS173)=0),$B173,0)</f>
        <v>0</v>
      </c>
      <c r="AU173">
        <f ca="1">IF(AND($B173&gt;0,SUM(AU$3:AU172)=0,SUM($H173:AT173)=0),$B173,0)</f>
        <v>0</v>
      </c>
      <c r="AV173">
        <f ca="1">IF(AND($B173&gt;0,SUM(AV$3:AV172)=0,SUM($H173:AU173)=0),$B173,0)</f>
        <v>0</v>
      </c>
      <c r="AW173">
        <f ca="1">IF(AND($B173&gt;0,SUM(AW$3:AW172)=0,SUM($H173:AV173)=0),$B173,0)</f>
        <v>0</v>
      </c>
      <c r="AX173">
        <f ca="1">IF(AND($B173&gt;0,SUM(AX$3:AX172)=0,SUM($H173:AW173)=0),$B173,0)</f>
        <v>0</v>
      </c>
      <c r="AY173">
        <f ca="1">IF(AND($B173&gt;0,SUM(AY$3:AY172)=0,SUM($H173:AX173)=0),$B173,0)</f>
        <v>0</v>
      </c>
      <c r="AZ173">
        <f ca="1">IF(AND($B173&gt;0,SUM(AZ$3:AZ172)=0,SUM($H173:AY173)=0),$B173,0)</f>
        <v>0</v>
      </c>
      <c r="BA173">
        <f ca="1">IF(AND($B173&gt;0,SUM(BA$3:BA172)=0,SUM($H173:AZ173)=0),$B173,0)</f>
        <v>0</v>
      </c>
      <c r="BB173">
        <f ca="1">IF(AND($B173&gt;0,SUM(BB$3:BB172)=0,SUM($H173:BA173)=0),$B173,0)</f>
        <v>0</v>
      </c>
      <c r="BC173">
        <f ca="1">IF(AND($B173&gt;0,SUM(BC$3:BC172)=0,SUM($H173:BB173)=0),$B173,0)</f>
        <v>0</v>
      </c>
      <c r="BD173">
        <f ca="1">IF(AND($B173&gt;0,SUM(BD$3:BD172)=0,SUM($H173:BC173)=0),$B173,0)</f>
        <v>0</v>
      </c>
      <c r="BE173">
        <f ca="1">IF(AND($B173&gt;0,SUM(BE$3:BE172)=0,SUM($H173:BD173)=0),$B173,0)</f>
        <v>0</v>
      </c>
      <c r="BF173">
        <f ca="1">IF(AND($B173&gt;0,SUM(BF$3:BF172)=0,SUM($H173:BE173)=0),$B173,0)</f>
        <v>0</v>
      </c>
      <c r="BG173">
        <f ca="1">IF(AND($B173&gt;0,SUM(BG$3:BG172)=0,SUM($H173:BF173)=0),$B173,0)</f>
        <v>0</v>
      </c>
      <c r="BH173">
        <f ca="1">IF(AND($B173&gt;0,SUM(BH$3:BH172)=0,SUM($H173:BG173)=0),$B173,0)</f>
        <v>0</v>
      </c>
      <c r="BI173">
        <f ca="1">IF(AND($B173&gt;0,SUM(BI$3:BI172)=0,SUM($H173:BH173)=0),$B173,0)</f>
        <v>0</v>
      </c>
      <c r="BJ173">
        <f ca="1">IF(AND($B173&gt;0,SUM(BJ$3:BJ172)=0,SUM($H173:BI173)=0),$B173,0)</f>
        <v>0</v>
      </c>
      <c r="BK173">
        <f ca="1">IF(AND($B173&gt;0,SUM(BK$3:BK172)=0,SUM($H173:BJ173)=0),$B173,0)</f>
        <v>0</v>
      </c>
      <c r="BL173">
        <f ca="1">IF(AND($B173&gt;0,SUM(BL$3:BL172)=0,SUM($H173:BK173)=0),$B173,0)</f>
        <v>0</v>
      </c>
      <c r="BM173">
        <f ca="1">IF(AND($B173&gt;0,SUM(BM$3:BM172)=0,SUM($H173:BL173)=0),$B173,0)</f>
        <v>0</v>
      </c>
      <c r="BN173">
        <f ca="1">IF(AND($B173&gt;0,SUM(BN$3:BN172)=0,SUM($H173:BM173)=0),$B173,0)</f>
        <v>0</v>
      </c>
      <c r="BO173">
        <f ca="1">IF(AND($B173&gt;0,SUM(BO$3:BO172)=0,SUM($H173:BN173)=0),$B173,0)</f>
        <v>0</v>
      </c>
      <c r="BP173">
        <f ca="1">IF(AND($B173&gt;0,SUM(BP$3:BP172)=0,SUM($H173:BO173)=0),$B173,0)</f>
        <v>0</v>
      </c>
      <c r="BQ173">
        <f ca="1">IF(AND($B173&gt;0,SUM(BQ$3:BQ172)=0,SUM($H173:BP173)=0),$B173,0)</f>
        <v>0</v>
      </c>
      <c r="BR173">
        <f ca="1">IF(AND($B173&gt;0,SUM(BR$3:BR172)=0,SUM($H173:BQ173)=0),$B173,0)</f>
        <v>0</v>
      </c>
      <c r="BS173">
        <f ca="1">IF(AND($B173&gt;0,SUM(BS$3:BS172)=0,SUM($H173:BR173)=0),$B173,0)</f>
        <v>0</v>
      </c>
      <c r="BT173">
        <f ca="1">IF(AND($B173&gt;0,SUM(BT$3:BT172)=0,SUM($H173:BS173)=0),$B173,0)</f>
        <v>0</v>
      </c>
      <c r="BU173">
        <f ca="1">IF(AND($B173&gt;0,SUM(BU$3:BU172)=0,SUM($H173:BT173)=0),$B173,0)</f>
        <v>0</v>
      </c>
      <c r="BV173">
        <f ca="1">IF(AND($B173&gt;0,SUM(BV$3:BV172)=0,SUM($H173:BU173)=0),$B173,0)</f>
        <v>0</v>
      </c>
      <c r="BW173">
        <f ca="1">IF(AND($B173&gt;0,SUM(BW$3:BW172)=0,SUM($H173:BV173)=0),$B173,0)</f>
        <v>0</v>
      </c>
      <c r="BX173">
        <f ca="1">IF(AND($B173&gt;0,SUM(BX$3:BX172)=0,SUM($H173:BW173)=0),$B173,0)</f>
        <v>0</v>
      </c>
      <c r="BY173">
        <f ca="1">IF(AND($B173&gt;0,SUM(BY$3:BY172)=0,SUM($H173:BX173)=0),$B173,0)</f>
        <v>0</v>
      </c>
      <c r="BZ173">
        <f ca="1">IF(AND($B173&gt;0,SUM(BZ$3:BZ172)=0,SUM($H173:BY173)=0),$B173,0)</f>
        <v>0</v>
      </c>
      <c r="CA173">
        <f ca="1">IF(AND($B173&gt;0,SUM(CA$3:CA172)=0,SUM($H173:BZ173)=0),$B173,0)</f>
        <v>0</v>
      </c>
      <c r="CB173">
        <f ca="1">IF(AND($B173&gt;0,SUM(CB$3:CB172)=0,SUM($H173:CA173)=0),$B173,0)</f>
        <v>0</v>
      </c>
      <c r="CC173">
        <f ca="1">IF(AND($B173&gt;0,SUM(CC$3:CC172)=0,SUM($H173:CB173)=0),$B173,0)</f>
        <v>0</v>
      </c>
      <c r="CD173">
        <f ca="1">IF(AND($B173&gt;0,SUM(CD$3:CD172)=0,SUM($H173:CC173)=0),$B173,0)</f>
        <v>0</v>
      </c>
      <c r="CE173">
        <f ca="1">IF(AND($B173&gt;0,SUM(CE$3:CE172)=0,SUM($H173:CD173)=0),$B173,0)</f>
        <v>0</v>
      </c>
      <c r="CF173">
        <f ca="1">IF(AND($B173&gt;0,SUM(CF$3:CF172)=0,SUM($H173:CE173)=0),$B173,0)</f>
        <v>0</v>
      </c>
      <c r="CG173">
        <f ca="1">IF(AND($B173&gt;0,SUM(CG$3:CG172)=0,SUM($H173:CF173)=0),$B173,0)</f>
        <v>0</v>
      </c>
      <c r="CH173">
        <f ca="1">IF(AND($B173&gt;0,SUM(CH$3:CH172)=0,SUM($H173:CG173)=0),$B173,0)</f>
        <v>0</v>
      </c>
      <c r="CI173">
        <f ca="1">IF(AND($B173&gt;0,SUM(CI$3:CI172)=0,SUM($H173:CH173)=0),$B173,0)</f>
        <v>0</v>
      </c>
      <c r="CJ173">
        <f ca="1">IF(AND($B173&gt;0,SUM(CJ$3:CJ172)=0,SUM($H173:CI173)=0),$B173,0)</f>
        <v>0</v>
      </c>
      <c r="CK173">
        <f ca="1">IF(AND($B173&gt;0,SUM(CK$3:CK172)=0,SUM($H173:CJ173)=0),$B173,0)</f>
        <v>0</v>
      </c>
      <c r="CL173">
        <f ca="1">IF(AND($B173&gt;0,SUM(CL$3:CL172)=0,SUM($H173:CK173)=0),$B173,0)</f>
        <v>0</v>
      </c>
      <c r="CM173">
        <f ca="1">IF(AND($B173&gt;0,SUM(CM$3:CM172)=0,SUM($H173:CL173)=0),$B173,0)</f>
        <v>0</v>
      </c>
      <c r="CN173">
        <f ca="1">IF(AND($B173&gt;0,SUM(CN$3:CN172)=0,SUM($H173:CM173)=0),$B173,0)</f>
        <v>0</v>
      </c>
      <c r="CO173">
        <f ca="1">IF(AND($B173&gt;0,SUM(CO$3:CO172)=0,SUM($H173:CN173)=0),$B173,0)</f>
        <v>0</v>
      </c>
      <c r="CP173">
        <f ca="1">IF(AND($B173&gt;0,SUM(CP$3:CP172)=0,SUM($H173:CO173)=0),$B173,0)</f>
        <v>0</v>
      </c>
      <c r="CQ173">
        <f ca="1">IF(AND($B173&gt;0,SUM(CQ$3:CQ172)=0,SUM($H173:CP173)=0),$B173,0)</f>
        <v>0</v>
      </c>
      <c r="CR173">
        <f ca="1">IF(AND($B173&gt;0,SUM(CR$3:CR172)=0,SUM($H173:CQ173)=0),$B173,0)</f>
        <v>0</v>
      </c>
      <c r="CS173">
        <f ca="1">IF(AND($B173&gt;0,SUM(CS$3:CS172)=0,SUM($H173:CR173)=0),$B173,0)</f>
        <v>0</v>
      </c>
      <c r="CT173">
        <f ca="1">IF(AND($B173&gt;0,SUM(CT$3:CT172)=0,SUM($H173:CS173)=0),$B173,0)</f>
        <v>0</v>
      </c>
      <c r="CU173">
        <f ca="1">IF(AND($B173&gt;0,SUM(CU$3:CU172)=0,SUM($H173:CT173)=0),$B173,0)</f>
        <v>0</v>
      </c>
      <c r="CV173">
        <f ca="1">IF(AND($B173&gt;0,SUM(CV$3:CV172)=0,SUM($H173:CU173)=0),$B173,0)</f>
        <v>0</v>
      </c>
      <c r="CW173">
        <f ca="1">IF(AND($B173&gt;0,SUM(CW$3:CW172)=0,SUM($H173:CV173)=0),$B173,0)</f>
        <v>0</v>
      </c>
      <c r="CX173">
        <f ca="1">IF(AND($B173&gt;0,SUM(CX$3:CX172)=0,SUM($H173:CW173)=0),$B173,0)</f>
        <v>0</v>
      </c>
      <c r="CY173">
        <f ca="1">IF(AND($B173&gt;0,SUM(CY$3:CY172)=0,SUM($H173:CX173)=0),$B173,0)</f>
        <v>0</v>
      </c>
      <c r="CZ173">
        <f ca="1">IF(AND($B173&gt;0,SUM(CZ$3:CZ172)=0,SUM($H173:CY173)=0),$B173,0)</f>
        <v>0</v>
      </c>
      <c r="DA173">
        <f ca="1">IF(AND($B173&gt;0,SUM(DA$3:DA172)=0,SUM($H173:CZ173)=0),$B173,0)</f>
        <v>0</v>
      </c>
      <c r="DB173">
        <f ca="1">IF(AND($B173&gt;0,SUM(DB$3:DB172)=0,SUM($H173:DA173)=0),$B173,0)</f>
        <v>0</v>
      </c>
      <c r="DC173">
        <f ca="1">IF(AND($B173&gt;0,SUM(DC$3:DC172)=0,SUM($H173:DB173)=0),$B173,0)</f>
        <v>0</v>
      </c>
      <c r="DD173">
        <f ca="1">IF(AND($B173&gt;0,SUM(DD$3:DD172)=0,SUM($H173:DC173)=0),$B173,0)</f>
        <v>0</v>
      </c>
      <c r="DE173">
        <f ca="1">IF(AND($B173&gt;0,SUM(DE$3:DE172)=0,SUM($H173:DD173)=0),$B173,0)</f>
        <v>0</v>
      </c>
      <c r="DF173">
        <f ca="1">IF(AND($B173&gt;0,SUM(DF$3:DF172)=0,SUM($H173:DE173)=0),$B173,0)</f>
        <v>0</v>
      </c>
      <c r="DG173">
        <f ca="1">IF(AND($B173&gt;0,SUM(DG$3:DG172)=0,SUM($H173:DF173)=0),$B173,0)</f>
        <v>0</v>
      </c>
      <c r="DH173">
        <f ca="1">IF(AND($B173&gt;0,SUM(DH$3:DH172)=0,SUM($H173:DG173)=0),$B173,0)</f>
        <v>0</v>
      </c>
      <c r="DI173">
        <f ca="1">IF(AND($B173&gt;0,SUM(DI$3:DI172)=0,SUM($H173:DH173)=0),$B173,0)</f>
        <v>0</v>
      </c>
      <c r="DJ173">
        <f ca="1">IF(AND($B173&gt;0,SUM(DJ$3:DJ172)=0,SUM($H173:DI173)=0),$B173,0)</f>
        <v>0</v>
      </c>
      <c r="DK173">
        <f ca="1">IF(AND($B173&gt;0,SUM(DK$3:DK172)=0,SUM($H173:DJ173)=0),$B173,0)</f>
        <v>0</v>
      </c>
      <c r="DL173">
        <f ca="1">IF(AND($B173&gt;0,SUM(DL$3:DL172)=0,SUM($H173:DK173)=0),$B173,0)</f>
        <v>0</v>
      </c>
      <c r="DM173">
        <f ca="1">IF(AND($B173&gt;0,SUM(DM$3:DM172)=0,SUM($H173:DL173)=0),$B173,0)</f>
        <v>0</v>
      </c>
      <c r="DN173">
        <f ca="1">IF(AND($B173&gt;0,SUM(DN$3:DN172)=0,SUM($H173:DM173)=0),$B173,0)</f>
        <v>0</v>
      </c>
      <c r="DO173">
        <f ca="1">IF(AND($B173&gt;0,SUM(DO$3:DO172)=0,SUM($H173:DN173)=0),$B173,0)</f>
        <v>0</v>
      </c>
      <c r="DP173">
        <f ca="1">IF(AND($B173&gt;0,SUM(DP$3:DP172)=0,SUM($H173:DO173)=0),$B173,0)</f>
        <v>0</v>
      </c>
      <c r="DQ173">
        <f ca="1">IF(AND($B173&gt;0,SUM(DQ$3:DQ172)=0,SUM($H173:DP173)=0),$B173,0)</f>
        <v>0</v>
      </c>
      <c r="DR173">
        <f ca="1">IF(AND($B173&gt;0,SUM(DR$3:DR172)=0,SUM($H173:DQ173)=0),$B173,0)</f>
        <v>0</v>
      </c>
      <c r="DS173">
        <f ca="1">IF(AND($B173&gt;0,SUM(DS$3:DS172)=0,SUM($H173:DR173)=0),$B173,0)</f>
        <v>0</v>
      </c>
      <c r="DT173">
        <f ca="1">IF(AND($B173&gt;0,SUM(DT$3:DT172)=0,SUM($H173:DS173)=0),$B173,0)</f>
        <v>0</v>
      </c>
      <c r="DU173">
        <f ca="1">IF(AND($B173&gt;0,SUM(DU$3:DU172)=0,SUM($H173:DT173)=0),$B173,0)</f>
        <v>0</v>
      </c>
      <c r="DV173">
        <f ca="1">IF(AND($B173&gt;0,SUM(DV$3:DV172)=0,SUM($H173:DU173)=0),$B173,0)</f>
        <v>0</v>
      </c>
      <c r="DW173">
        <f ca="1">IF(AND($B173&gt;0,SUM(DW$3:DW172)=0,SUM($H173:DV173)=0),$B173,0)</f>
        <v>0</v>
      </c>
      <c r="DX173">
        <f ca="1">IF(AND($B173&gt;0,SUM(DX$3:DX172)=0,SUM($H173:DW173)=0),$B173,0)</f>
        <v>0</v>
      </c>
      <c r="DY173">
        <f ca="1">IF(AND($B173&gt;0,SUM(DY$3:DY172)=0,SUM($H173:DX173)=0),$B173,0)</f>
        <v>0</v>
      </c>
      <c r="DZ173">
        <f ca="1">IF(AND($B173&gt;0,SUM(DZ$3:DZ172)=0,SUM($H173:DY173)=0),$B173,0)</f>
        <v>0</v>
      </c>
      <c r="EA173">
        <f ca="1">IF(AND($B173&gt;0,SUM(EA$3:EA172)=0,SUM($H173:DZ173)=0),$B173,0)</f>
        <v>0</v>
      </c>
      <c r="EB173">
        <f ca="1">IF(AND($B173&gt;0,SUM(EB$3:EB172)=0,SUM($H173:EA173)=0),$B173,0)</f>
        <v>0</v>
      </c>
      <c r="EC173">
        <f ca="1">IF(AND($B173&gt;0,SUM(EC$3:EC172)=0,SUM($H173:EB173)=0),$B173,0)</f>
        <v>0</v>
      </c>
      <c r="ED173">
        <f ca="1">IF(AND($B173&gt;0,SUM(ED$3:ED172)=0,SUM($H173:EC173)=0),$B173,0)</f>
        <v>0</v>
      </c>
      <c r="EE173">
        <f ca="1">IF(AND($B173&gt;0,SUM(EE$3:EE172)=0,SUM($H173:ED173)=0),$B173,0)</f>
        <v>0</v>
      </c>
      <c r="EF173">
        <f ca="1">IF(AND($B173&gt;0,SUM(EF$3:EF172)=0,SUM($H173:EE173)=0),$B173,0)</f>
        <v>0</v>
      </c>
      <c r="EG173">
        <f ca="1">IF(AND($B173&gt;0,SUM(EG$3:EG172)=0,SUM($H173:EF173)=0),$B173,0)</f>
        <v>0</v>
      </c>
      <c r="EH173">
        <f ca="1">IF(AND($B173&gt;0,SUM(EH$3:EH172)=0,SUM($H173:EG173)=0),$B173,0)</f>
        <v>0</v>
      </c>
      <c r="EI173">
        <f ca="1">IF(AND($B173&gt;0,SUM(EI$3:EI172)=0,SUM($H173:EH173)=0),$B173,0)</f>
        <v>0</v>
      </c>
      <c r="EJ173">
        <f ca="1">IF(AND($B173&gt;0,SUM(EJ$3:EJ172)=0,SUM($H173:EI173)=0),$B173,0)</f>
        <v>0</v>
      </c>
      <c r="EK173">
        <f ca="1">IF(AND($B173&gt;0,SUM(EK$3:EK172)=0,SUM($H173:EJ173)=0),$B173,0)</f>
        <v>0</v>
      </c>
      <c r="EL173">
        <f ca="1">IF(AND($B173&gt;0,SUM(EL$3:EL172)=0,SUM($H173:EK173)=0),$B173,0)</f>
        <v>0</v>
      </c>
      <c r="EM173">
        <f ca="1">IF(AND($B173&gt;0,SUM(EM$3:EM172)=0,SUM($H173:EL173)=0),$B173,0)</f>
        <v>0</v>
      </c>
      <c r="EN173">
        <f ca="1">IF(AND($B173&gt;0,SUM(EN$3:EN172)=0,SUM($H173:EM173)=0),$B173,0)</f>
        <v>0</v>
      </c>
      <c r="EO173">
        <f ca="1">IF(AND($B173&gt;0,SUM(EO$3:EO172)=0,SUM($H173:EN173)=0),$B173,0)</f>
        <v>0</v>
      </c>
      <c r="EP173">
        <f ca="1">IF(AND($B173&gt;0,SUM(EP$3:EP172)=0,SUM($H173:EO173)=0),$B173,0)</f>
        <v>0</v>
      </c>
      <c r="EQ173">
        <f ca="1">IF(AND($B173&gt;0,SUM(EQ$3:EQ172)=0,SUM($H173:EP173)=0),$B173,0)</f>
        <v>0</v>
      </c>
      <c r="ER173">
        <f ca="1">IF(AND($B173&gt;0,SUM(ER$3:ER172)=0,SUM($H173:EQ173)=0),$B173,0)</f>
        <v>0</v>
      </c>
      <c r="ES173">
        <f ca="1">IF(AND($B173&gt;0,SUM(ES$3:ES172)=0,SUM($H173:ER173)=0),$B173,0)</f>
        <v>0</v>
      </c>
      <c r="ET173">
        <f ca="1">IF(AND($B173&gt;0,SUM(ET$3:ET172)=0,SUM($H173:ES173)=0),$B173,0)</f>
        <v>0</v>
      </c>
      <c r="EU173">
        <f ca="1">IF(AND($B173&gt;0,SUM(EU$3:EU172)=0,SUM($H173:ET173)=0),$B173,0)</f>
        <v>0</v>
      </c>
      <c r="EV173">
        <f ca="1">IF(AND($B173&gt;0,SUM(EV$3:EV172)=0,SUM($H173:EU173)=0),$B173,0)</f>
        <v>0</v>
      </c>
      <c r="EW173">
        <f ca="1">IF(AND($B173&gt;0,SUM(EW$3:EW172)=0,SUM($H173:EV173)=0),$B173,0)</f>
        <v>0</v>
      </c>
      <c r="EX173">
        <f ca="1">IF(AND($B173&gt;0,SUM(EX$3:EX172)=0,SUM($H173:EW173)=0),$B173,0)</f>
        <v>0</v>
      </c>
      <c r="EY173">
        <f ca="1">IF(AND($B173&gt;0,SUM(EY$3:EY172)=0,SUM($H173:EX173)=0),$B173,0)</f>
        <v>0</v>
      </c>
      <c r="EZ173">
        <f ca="1">IF(AND($B173&gt;0,SUM(EZ$3:EZ172)=0,SUM($H173:EY173)=0),$B173,0)</f>
        <v>0</v>
      </c>
      <c r="FA173">
        <f ca="1">IF(AND($B173&gt;0,SUM(FA$3:FA172)=0,SUM($H173:EZ173)=0),$B173,0)</f>
        <v>0</v>
      </c>
      <c r="FB173">
        <f ca="1">IF(AND($B173&gt;0,SUM(FB$3:FB172)=0,SUM($H173:FA173)=0),$B173,0)</f>
        <v>0</v>
      </c>
      <c r="FC173">
        <f ca="1">IF(AND($B173&gt;0,SUM(FC$3:FC172)=0,SUM($H173:FB173)=0),$B173,0)</f>
        <v>0</v>
      </c>
      <c r="FD173">
        <f ca="1">IF(AND($B173&gt;0,SUM(FD$3:FD172)=0,SUM($H173:FC173)=0),$B173,0)</f>
        <v>0</v>
      </c>
      <c r="FE173">
        <f ca="1">IF(AND($B173&gt;0,SUM(FE$3:FE172)=0,SUM($H173:FD173)=0),$B173,0)</f>
        <v>0</v>
      </c>
      <c r="FF173">
        <f ca="1">IF(AND($B173&gt;0,SUM(FF$3:FF172)=0,SUM($H173:FE173)=0),$B173,0)</f>
        <v>0</v>
      </c>
      <c r="FG173">
        <f ca="1">IF(AND($B173&gt;0,SUM(FG$3:FG172)=0,SUM($H173:FF173)=0),$B173,0)</f>
        <v>0</v>
      </c>
      <c r="FH173">
        <f ca="1">IF(AND($B173&gt;0,SUM(FH$3:FH172)=0,SUM($H173:FG173)=0),$B173,0)</f>
        <v>0</v>
      </c>
      <c r="FI173">
        <f ca="1">IF(AND($B173&gt;0,SUM(FI$3:FI172)=0,SUM($H173:FH173)=0),$B173,0)</f>
        <v>0</v>
      </c>
      <c r="FJ173">
        <f ca="1">IF(AND($B173&gt;0,SUM(FJ$3:FJ172)=0,SUM($H173:FI173)=0),$B173,0)</f>
        <v>0</v>
      </c>
      <c r="FK173">
        <f ca="1">IF(AND($B173&gt;0,SUM(FK$3:FK172)=0,SUM($H173:FJ173)=0),$B173,0)</f>
        <v>0</v>
      </c>
      <c r="FL173">
        <f ca="1">IF(AND($B173&gt;0,SUM(FL$3:FL172)=0,SUM($H173:FK173)=0),$B173,0)</f>
        <v>0</v>
      </c>
      <c r="FM173">
        <f ca="1">IF(AND($B173&gt;0,SUM(FM$3:FM172)=0,SUM($H173:FL173)=0),$B173,0)</f>
        <v>0</v>
      </c>
      <c r="FN173">
        <f ca="1">IF(AND($B173&gt;0,SUM(FN$3:FN172)=0,SUM($H173:FM173)=0),$B173,0)</f>
        <v>0</v>
      </c>
      <c r="FS173" s="67" t="str">
        <f ca="1">Valintaohjelma!$C49</f>
        <v>0</v>
      </c>
      <c r="FT173" s="67" t="str">
        <f ca="1">Valintaohjelma!$F49</f>
        <v/>
      </c>
      <c r="FU173" s="342" t="str">
        <f>""</f>
        <v/>
      </c>
      <c r="FV173" s="67" t="str">
        <f>Valintaohjelma!$I49</f>
        <v>-</v>
      </c>
      <c r="FY173" s="67" t="str">
        <f ca="1">Valintaohjelma!$C49</f>
        <v>0</v>
      </c>
      <c r="FZ173" s="67" t="str">
        <f ca="1">Valintaohjelma!$F49</f>
        <v/>
      </c>
      <c r="GA173" s="67" t="str">
        <f>""</f>
        <v/>
      </c>
      <c r="GB173" s="67" t="str">
        <f>Valintaohjelma!$I49</f>
        <v>-</v>
      </c>
      <c r="GE173" s="67" t="str">
        <f ca="1">Valintaohjelma!$C49</f>
        <v>0</v>
      </c>
      <c r="GF173" s="67" t="str">
        <f ca="1">Valintaohjelma!$F49</f>
        <v/>
      </c>
      <c r="GG173" s="67" t="str">
        <f>""</f>
        <v/>
      </c>
      <c r="GH173" s="67" t="str">
        <f>Valintaohjelma!$I49</f>
        <v>-</v>
      </c>
    </row>
    <row r="174" spans="1:190" ht="15.75" thickBot="1" x14ac:dyDescent="0.3">
      <c r="A174">
        <v>174</v>
      </c>
      <c r="B174">
        <f>IF(AND(Valintaohjelma!D50&lt;&gt;"-",Valintaohjelma!D50&lt;&gt;""),A174,0)</f>
        <v>0</v>
      </c>
      <c r="C174" s="240" t="str">
        <f t="shared" ca="1" si="22"/>
        <v>0</v>
      </c>
      <c r="D174" s="240" t="str">
        <f t="shared" ca="1" si="23"/>
        <v/>
      </c>
      <c r="E174" s="240" t="str">
        <f t="shared" ca="1" si="24"/>
        <v/>
      </c>
      <c r="F174" s="240" t="str">
        <f t="shared" ca="1" si="25"/>
        <v>-</v>
      </c>
      <c r="G174" s="47" t="e">
        <f>INDEX($I$2:$FN$2,ROWS(G$2:G174))</f>
        <v>#REF!</v>
      </c>
      <c r="H174">
        <v>0</v>
      </c>
      <c r="I174">
        <f ca="1">IF(AND($B174&gt;0,SUM(I$3:I173)=0,SUM($H174:H174)=0),$B174,0)</f>
        <v>0</v>
      </c>
      <c r="J174">
        <f ca="1">IF(AND($B174&gt;0,SUM(J$3:J173)=0,SUM($H174:I174)=0),$B174,0)</f>
        <v>0</v>
      </c>
      <c r="K174">
        <f ca="1">IF(AND($B174&gt;0,SUM(K$3:K173)=0,SUM($H174:J174)=0),$B174,0)</f>
        <v>0</v>
      </c>
      <c r="L174">
        <f ca="1">IF(AND($B174&gt;0,SUM(L$3:L173)=0,SUM($H174:K174)=0),$B174,0)</f>
        <v>0</v>
      </c>
      <c r="M174">
        <f ca="1">IF(AND($B174&gt;0,SUM(M$3:M173)=0,SUM($H174:L174)=0),$B174,0)</f>
        <v>0</v>
      </c>
      <c r="N174">
        <f ca="1">IF(AND($B174&gt;0,SUM(N$3:N173)=0,SUM($H174:M174)=0),$B174,0)</f>
        <v>0</v>
      </c>
      <c r="O174">
        <f ca="1">IF(AND($B174&gt;0,SUM(O$3:O173)=0,SUM($H174:N174)=0),$B174,0)</f>
        <v>0</v>
      </c>
      <c r="P174">
        <f ca="1">IF(AND($B174&gt;0,SUM(P$3:P173)=0,SUM($H174:O174)=0),$B174,0)</f>
        <v>0</v>
      </c>
      <c r="Q174">
        <f ca="1">IF(AND($B174&gt;0,SUM(Q$3:Q173)=0,SUM($H174:P174)=0),$B174,0)</f>
        <v>0</v>
      </c>
      <c r="R174">
        <f ca="1">IF(AND($B174&gt;0,SUM(R$3:R173)=0,SUM($H174:Q174)=0),$B174,0)</f>
        <v>0</v>
      </c>
      <c r="S174">
        <f ca="1">IF(AND($B174&gt;0,SUM(S$3:S173)=0,SUM($H174:R174)=0),$B174,0)</f>
        <v>0</v>
      </c>
      <c r="T174">
        <f ca="1">IF(AND($B174&gt;0,SUM(T$3:T173)=0,SUM($H174:S174)=0),$B174,0)</f>
        <v>0</v>
      </c>
      <c r="U174">
        <f ca="1">IF(AND($B174&gt;0,SUM(U$3:U173)=0,SUM($H174:T174)=0),$B174,0)</f>
        <v>0</v>
      </c>
      <c r="V174">
        <f ca="1">IF(AND($B174&gt;0,SUM(V$3:V173)=0,SUM($H174:U174)=0),$B174,0)</f>
        <v>0</v>
      </c>
      <c r="W174">
        <f ca="1">IF(AND($B174&gt;0,SUM(W$3:W173)=0,SUM($H174:V174)=0),$B174,0)</f>
        <v>0</v>
      </c>
      <c r="X174">
        <f ca="1">IF(AND($B174&gt;0,SUM(X$3:X173)=0,SUM($H174:W174)=0),$B174,0)</f>
        <v>0</v>
      </c>
      <c r="Y174">
        <f ca="1">IF(AND($B174&gt;0,SUM(Y$3:Y173)=0,SUM($H174:X174)=0),$B174,0)</f>
        <v>0</v>
      </c>
      <c r="Z174">
        <f ca="1">IF(AND($B174&gt;0,SUM(Z$3:Z173)=0,SUM($H174:Y174)=0),$B174,0)</f>
        <v>0</v>
      </c>
      <c r="AA174">
        <f ca="1">IF(AND($B174&gt;0,SUM(AA$3:AA173)=0,SUM($H174:Z174)=0),$B174,0)</f>
        <v>0</v>
      </c>
      <c r="AB174">
        <f ca="1">IF(AND($B174&gt;0,SUM(AB$3:AB173)=0,SUM($H174:AA174)=0),$B174,0)</f>
        <v>0</v>
      </c>
      <c r="AC174">
        <f ca="1">IF(AND($B174&gt;0,SUM(AC$3:AC173)=0,SUM($H174:AB174)=0),$B174,0)</f>
        <v>0</v>
      </c>
      <c r="AD174">
        <f ca="1">IF(AND($B174&gt;0,SUM(AD$3:AD173)=0,SUM($H174:AC174)=0),$B174,0)</f>
        <v>0</v>
      </c>
      <c r="AE174">
        <f ca="1">IF(AND($B174&gt;0,SUM(AE$3:AE173)=0,SUM($H174:AD174)=0),$B174,0)</f>
        <v>0</v>
      </c>
      <c r="AF174">
        <f ca="1">IF(AND($B174&gt;0,SUM(AF$3:AF173)=0,SUM($H174:AE174)=0),$B174,0)</f>
        <v>0</v>
      </c>
      <c r="AG174">
        <f ca="1">IF(AND($B174&gt;0,SUM(AG$3:AG173)=0,SUM($H174:AF174)=0),$B174,0)</f>
        <v>0</v>
      </c>
      <c r="AH174">
        <f ca="1">IF(AND($B174&gt;0,SUM(AH$3:AH173)=0,SUM($H174:AG174)=0),$B174,0)</f>
        <v>0</v>
      </c>
      <c r="AI174">
        <f ca="1">IF(AND($B174&gt;0,SUM(AI$3:AI173)=0,SUM($H174:AH174)=0),$B174,0)</f>
        <v>0</v>
      </c>
      <c r="AJ174">
        <f ca="1">IF(AND($B174&gt;0,SUM(AJ$3:AJ173)=0,SUM($H174:AI174)=0),$B174,0)</f>
        <v>0</v>
      </c>
      <c r="AK174">
        <f ca="1">IF(AND($B174&gt;0,SUM(AK$3:AK173)=0,SUM($H174:AJ174)=0),$B174,0)</f>
        <v>0</v>
      </c>
      <c r="AL174">
        <f ca="1">IF(AND($B174&gt;0,SUM(AL$3:AL173)=0,SUM($H174:AK174)=0),$B174,0)</f>
        <v>0</v>
      </c>
      <c r="AM174">
        <f ca="1">IF(AND($B174&gt;0,SUM(AM$3:AM173)=0,SUM($H174:AL174)=0),$B174,0)</f>
        <v>0</v>
      </c>
      <c r="AN174">
        <f ca="1">IF(AND($B174&gt;0,SUM(AN$3:AN173)=0,SUM($H174:AM174)=0),$B174,0)</f>
        <v>0</v>
      </c>
      <c r="AO174">
        <f ca="1">IF(AND($B174&gt;0,SUM(AO$3:AO173)=0,SUM($H174:AN174)=0),$B174,0)</f>
        <v>0</v>
      </c>
      <c r="AP174">
        <f ca="1">IF(AND($B174&gt;0,SUM(AP$3:AP173)=0,SUM($H174:AO174)=0),$B174,0)</f>
        <v>0</v>
      </c>
      <c r="AQ174">
        <f ca="1">IF(AND($B174&gt;0,SUM(AQ$3:AQ173)=0,SUM($H174:AP174)=0),$B174,0)</f>
        <v>0</v>
      </c>
      <c r="AR174">
        <f ca="1">IF(AND($B174&gt;0,SUM(AR$3:AR173)=0,SUM($H174:AQ174)=0),$B174,0)</f>
        <v>0</v>
      </c>
      <c r="AS174">
        <f ca="1">IF(AND($B174&gt;0,SUM(AS$3:AS173)=0,SUM($H174:AR174)=0),$B174,0)</f>
        <v>0</v>
      </c>
      <c r="AT174">
        <f ca="1">IF(AND($B174&gt;0,SUM(AT$3:AT173)=0,SUM($H174:AS174)=0),$B174,0)</f>
        <v>0</v>
      </c>
      <c r="AU174">
        <f ca="1">IF(AND($B174&gt;0,SUM(AU$3:AU173)=0,SUM($H174:AT174)=0),$B174,0)</f>
        <v>0</v>
      </c>
      <c r="AV174">
        <f ca="1">IF(AND($B174&gt;0,SUM(AV$3:AV173)=0,SUM($H174:AU174)=0),$B174,0)</f>
        <v>0</v>
      </c>
      <c r="AW174">
        <f ca="1">IF(AND($B174&gt;0,SUM(AW$3:AW173)=0,SUM($H174:AV174)=0),$B174,0)</f>
        <v>0</v>
      </c>
      <c r="AX174">
        <f ca="1">IF(AND($B174&gt;0,SUM(AX$3:AX173)=0,SUM($H174:AW174)=0),$B174,0)</f>
        <v>0</v>
      </c>
      <c r="AY174">
        <f ca="1">IF(AND($B174&gt;0,SUM(AY$3:AY173)=0,SUM($H174:AX174)=0),$B174,0)</f>
        <v>0</v>
      </c>
      <c r="AZ174">
        <f ca="1">IF(AND($B174&gt;0,SUM(AZ$3:AZ173)=0,SUM($H174:AY174)=0),$B174,0)</f>
        <v>0</v>
      </c>
      <c r="BA174">
        <f ca="1">IF(AND($B174&gt;0,SUM(BA$3:BA173)=0,SUM($H174:AZ174)=0),$B174,0)</f>
        <v>0</v>
      </c>
      <c r="BB174">
        <f ca="1">IF(AND($B174&gt;0,SUM(BB$3:BB173)=0,SUM($H174:BA174)=0),$B174,0)</f>
        <v>0</v>
      </c>
      <c r="BC174">
        <f ca="1">IF(AND($B174&gt;0,SUM(BC$3:BC173)=0,SUM($H174:BB174)=0),$B174,0)</f>
        <v>0</v>
      </c>
      <c r="BD174">
        <f ca="1">IF(AND($B174&gt;0,SUM(BD$3:BD173)=0,SUM($H174:BC174)=0),$B174,0)</f>
        <v>0</v>
      </c>
      <c r="BE174">
        <f ca="1">IF(AND($B174&gt;0,SUM(BE$3:BE173)=0,SUM($H174:BD174)=0),$B174,0)</f>
        <v>0</v>
      </c>
      <c r="BF174">
        <f ca="1">IF(AND($B174&gt;0,SUM(BF$3:BF173)=0,SUM($H174:BE174)=0),$B174,0)</f>
        <v>0</v>
      </c>
      <c r="BG174">
        <f ca="1">IF(AND($B174&gt;0,SUM(BG$3:BG173)=0,SUM($H174:BF174)=0),$B174,0)</f>
        <v>0</v>
      </c>
      <c r="BH174">
        <f ca="1">IF(AND($B174&gt;0,SUM(BH$3:BH173)=0,SUM($H174:BG174)=0),$B174,0)</f>
        <v>0</v>
      </c>
      <c r="BI174">
        <f ca="1">IF(AND($B174&gt;0,SUM(BI$3:BI173)=0,SUM($H174:BH174)=0),$B174,0)</f>
        <v>0</v>
      </c>
      <c r="BJ174">
        <f ca="1">IF(AND($B174&gt;0,SUM(BJ$3:BJ173)=0,SUM($H174:BI174)=0),$B174,0)</f>
        <v>0</v>
      </c>
      <c r="BK174">
        <f ca="1">IF(AND($B174&gt;0,SUM(BK$3:BK173)=0,SUM($H174:BJ174)=0),$B174,0)</f>
        <v>0</v>
      </c>
      <c r="BL174">
        <f ca="1">IF(AND($B174&gt;0,SUM(BL$3:BL173)=0,SUM($H174:BK174)=0),$B174,0)</f>
        <v>0</v>
      </c>
      <c r="BM174">
        <f ca="1">IF(AND($B174&gt;0,SUM(BM$3:BM173)=0,SUM($H174:BL174)=0),$B174,0)</f>
        <v>0</v>
      </c>
      <c r="BN174">
        <f ca="1">IF(AND($B174&gt;0,SUM(BN$3:BN173)=0,SUM($H174:BM174)=0),$B174,0)</f>
        <v>0</v>
      </c>
      <c r="BO174">
        <f ca="1">IF(AND($B174&gt;0,SUM(BO$3:BO173)=0,SUM($H174:BN174)=0),$B174,0)</f>
        <v>0</v>
      </c>
      <c r="BP174">
        <f ca="1">IF(AND($B174&gt;0,SUM(BP$3:BP173)=0,SUM($H174:BO174)=0),$B174,0)</f>
        <v>0</v>
      </c>
      <c r="BQ174">
        <f ca="1">IF(AND($B174&gt;0,SUM(BQ$3:BQ173)=0,SUM($H174:BP174)=0),$B174,0)</f>
        <v>0</v>
      </c>
      <c r="BR174">
        <f ca="1">IF(AND($B174&gt;0,SUM(BR$3:BR173)=0,SUM($H174:BQ174)=0),$B174,0)</f>
        <v>0</v>
      </c>
      <c r="BS174">
        <f ca="1">IF(AND($B174&gt;0,SUM(BS$3:BS173)=0,SUM($H174:BR174)=0),$B174,0)</f>
        <v>0</v>
      </c>
      <c r="BT174">
        <f ca="1">IF(AND($B174&gt;0,SUM(BT$3:BT173)=0,SUM($H174:BS174)=0),$B174,0)</f>
        <v>0</v>
      </c>
      <c r="BU174">
        <f ca="1">IF(AND($B174&gt;0,SUM(BU$3:BU173)=0,SUM($H174:BT174)=0),$B174,0)</f>
        <v>0</v>
      </c>
      <c r="BV174">
        <f ca="1">IF(AND($B174&gt;0,SUM(BV$3:BV173)=0,SUM($H174:BU174)=0),$B174,0)</f>
        <v>0</v>
      </c>
      <c r="BW174">
        <f ca="1">IF(AND($B174&gt;0,SUM(BW$3:BW173)=0,SUM($H174:BV174)=0),$B174,0)</f>
        <v>0</v>
      </c>
      <c r="BX174">
        <f ca="1">IF(AND($B174&gt;0,SUM(BX$3:BX173)=0,SUM($H174:BW174)=0),$B174,0)</f>
        <v>0</v>
      </c>
      <c r="BY174">
        <f ca="1">IF(AND($B174&gt;0,SUM(BY$3:BY173)=0,SUM($H174:BX174)=0),$B174,0)</f>
        <v>0</v>
      </c>
      <c r="BZ174">
        <f ca="1">IF(AND($B174&gt;0,SUM(BZ$3:BZ173)=0,SUM($H174:BY174)=0),$B174,0)</f>
        <v>0</v>
      </c>
      <c r="CA174">
        <f ca="1">IF(AND($B174&gt;0,SUM(CA$3:CA173)=0,SUM($H174:BZ174)=0),$B174,0)</f>
        <v>0</v>
      </c>
      <c r="CB174">
        <f ca="1">IF(AND($B174&gt;0,SUM(CB$3:CB173)=0,SUM($H174:CA174)=0),$B174,0)</f>
        <v>0</v>
      </c>
      <c r="CC174">
        <f ca="1">IF(AND($B174&gt;0,SUM(CC$3:CC173)=0,SUM($H174:CB174)=0),$B174,0)</f>
        <v>0</v>
      </c>
      <c r="CD174">
        <f ca="1">IF(AND($B174&gt;0,SUM(CD$3:CD173)=0,SUM($H174:CC174)=0),$B174,0)</f>
        <v>0</v>
      </c>
      <c r="CE174">
        <f ca="1">IF(AND($B174&gt;0,SUM(CE$3:CE173)=0,SUM($H174:CD174)=0),$B174,0)</f>
        <v>0</v>
      </c>
      <c r="CF174">
        <f ca="1">IF(AND($B174&gt;0,SUM(CF$3:CF173)=0,SUM($H174:CE174)=0),$B174,0)</f>
        <v>0</v>
      </c>
      <c r="CG174">
        <f ca="1">IF(AND($B174&gt;0,SUM(CG$3:CG173)=0,SUM($H174:CF174)=0),$B174,0)</f>
        <v>0</v>
      </c>
      <c r="CH174">
        <f ca="1">IF(AND($B174&gt;0,SUM(CH$3:CH173)=0,SUM($H174:CG174)=0),$B174,0)</f>
        <v>0</v>
      </c>
      <c r="CI174">
        <f ca="1">IF(AND($B174&gt;0,SUM(CI$3:CI173)=0,SUM($H174:CH174)=0),$B174,0)</f>
        <v>0</v>
      </c>
      <c r="CJ174">
        <f ca="1">IF(AND($B174&gt;0,SUM(CJ$3:CJ173)=0,SUM($H174:CI174)=0),$B174,0)</f>
        <v>0</v>
      </c>
      <c r="CK174">
        <f ca="1">IF(AND($B174&gt;0,SUM(CK$3:CK173)=0,SUM($H174:CJ174)=0),$B174,0)</f>
        <v>0</v>
      </c>
      <c r="CL174">
        <f ca="1">IF(AND($B174&gt;0,SUM(CL$3:CL173)=0,SUM($H174:CK174)=0),$B174,0)</f>
        <v>0</v>
      </c>
      <c r="CM174">
        <f ca="1">IF(AND($B174&gt;0,SUM(CM$3:CM173)=0,SUM($H174:CL174)=0),$B174,0)</f>
        <v>0</v>
      </c>
      <c r="CN174">
        <f ca="1">IF(AND($B174&gt;0,SUM(CN$3:CN173)=0,SUM($H174:CM174)=0),$B174,0)</f>
        <v>0</v>
      </c>
      <c r="CO174">
        <f ca="1">IF(AND($B174&gt;0,SUM(CO$3:CO173)=0,SUM($H174:CN174)=0),$B174,0)</f>
        <v>0</v>
      </c>
      <c r="CP174">
        <f ca="1">IF(AND($B174&gt;0,SUM(CP$3:CP173)=0,SUM($H174:CO174)=0),$B174,0)</f>
        <v>0</v>
      </c>
      <c r="CQ174">
        <f ca="1">IF(AND($B174&gt;0,SUM(CQ$3:CQ173)=0,SUM($H174:CP174)=0),$B174,0)</f>
        <v>0</v>
      </c>
      <c r="CR174">
        <f ca="1">IF(AND($B174&gt;0,SUM(CR$3:CR173)=0,SUM($H174:CQ174)=0),$B174,0)</f>
        <v>0</v>
      </c>
      <c r="CS174">
        <f ca="1">IF(AND($B174&gt;0,SUM(CS$3:CS173)=0,SUM($H174:CR174)=0),$B174,0)</f>
        <v>0</v>
      </c>
      <c r="CT174">
        <f ca="1">IF(AND($B174&gt;0,SUM(CT$3:CT173)=0,SUM($H174:CS174)=0),$B174,0)</f>
        <v>0</v>
      </c>
      <c r="CU174">
        <f ca="1">IF(AND($B174&gt;0,SUM(CU$3:CU173)=0,SUM($H174:CT174)=0),$B174,0)</f>
        <v>0</v>
      </c>
      <c r="CV174">
        <f ca="1">IF(AND($B174&gt;0,SUM(CV$3:CV173)=0,SUM($H174:CU174)=0),$B174,0)</f>
        <v>0</v>
      </c>
      <c r="CW174">
        <f ca="1">IF(AND($B174&gt;0,SUM(CW$3:CW173)=0,SUM($H174:CV174)=0),$B174,0)</f>
        <v>0</v>
      </c>
      <c r="CX174">
        <f ca="1">IF(AND($B174&gt;0,SUM(CX$3:CX173)=0,SUM($H174:CW174)=0),$B174,0)</f>
        <v>0</v>
      </c>
      <c r="CY174">
        <f ca="1">IF(AND($B174&gt;0,SUM(CY$3:CY173)=0,SUM($H174:CX174)=0),$B174,0)</f>
        <v>0</v>
      </c>
      <c r="CZ174">
        <f ca="1">IF(AND($B174&gt;0,SUM(CZ$3:CZ173)=0,SUM($H174:CY174)=0),$B174,0)</f>
        <v>0</v>
      </c>
      <c r="DA174">
        <f ca="1">IF(AND($B174&gt;0,SUM(DA$3:DA173)=0,SUM($H174:CZ174)=0),$B174,0)</f>
        <v>0</v>
      </c>
      <c r="DB174">
        <f ca="1">IF(AND($B174&gt;0,SUM(DB$3:DB173)=0,SUM($H174:DA174)=0),$B174,0)</f>
        <v>0</v>
      </c>
      <c r="DC174">
        <f ca="1">IF(AND($B174&gt;0,SUM(DC$3:DC173)=0,SUM($H174:DB174)=0),$B174,0)</f>
        <v>0</v>
      </c>
      <c r="DD174">
        <f ca="1">IF(AND($B174&gt;0,SUM(DD$3:DD173)=0,SUM($H174:DC174)=0),$B174,0)</f>
        <v>0</v>
      </c>
      <c r="DE174">
        <f ca="1">IF(AND($B174&gt;0,SUM(DE$3:DE173)=0,SUM($H174:DD174)=0),$B174,0)</f>
        <v>0</v>
      </c>
      <c r="DF174">
        <f ca="1">IF(AND($B174&gt;0,SUM(DF$3:DF173)=0,SUM($H174:DE174)=0),$B174,0)</f>
        <v>0</v>
      </c>
      <c r="DG174">
        <f ca="1">IF(AND($B174&gt;0,SUM(DG$3:DG173)=0,SUM($H174:DF174)=0),$B174,0)</f>
        <v>0</v>
      </c>
      <c r="DH174">
        <f ca="1">IF(AND($B174&gt;0,SUM(DH$3:DH173)=0,SUM($H174:DG174)=0),$B174,0)</f>
        <v>0</v>
      </c>
      <c r="DI174">
        <f ca="1">IF(AND($B174&gt;0,SUM(DI$3:DI173)=0,SUM($H174:DH174)=0),$B174,0)</f>
        <v>0</v>
      </c>
      <c r="DJ174">
        <f ca="1">IF(AND($B174&gt;0,SUM(DJ$3:DJ173)=0,SUM($H174:DI174)=0),$B174,0)</f>
        <v>0</v>
      </c>
      <c r="DK174">
        <f ca="1">IF(AND($B174&gt;0,SUM(DK$3:DK173)=0,SUM($H174:DJ174)=0),$B174,0)</f>
        <v>0</v>
      </c>
      <c r="DL174">
        <f ca="1">IF(AND($B174&gt;0,SUM(DL$3:DL173)=0,SUM($H174:DK174)=0),$B174,0)</f>
        <v>0</v>
      </c>
      <c r="DM174">
        <f ca="1">IF(AND($B174&gt;0,SUM(DM$3:DM173)=0,SUM($H174:DL174)=0),$B174,0)</f>
        <v>0</v>
      </c>
      <c r="DN174">
        <f ca="1">IF(AND($B174&gt;0,SUM(DN$3:DN173)=0,SUM($H174:DM174)=0),$B174,0)</f>
        <v>0</v>
      </c>
      <c r="DO174">
        <f ca="1">IF(AND($B174&gt;0,SUM(DO$3:DO173)=0,SUM($H174:DN174)=0),$B174,0)</f>
        <v>0</v>
      </c>
      <c r="DP174">
        <f ca="1">IF(AND($B174&gt;0,SUM(DP$3:DP173)=0,SUM($H174:DO174)=0),$B174,0)</f>
        <v>0</v>
      </c>
      <c r="DQ174">
        <f ca="1">IF(AND($B174&gt;0,SUM(DQ$3:DQ173)=0,SUM($H174:DP174)=0),$B174,0)</f>
        <v>0</v>
      </c>
      <c r="DR174">
        <f ca="1">IF(AND($B174&gt;0,SUM(DR$3:DR173)=0,SUM($H174:DQ174)=0),$B174,0)</f>
        <v>0</v>
      </c>
      <c r="DS174">
        <f ca="1">IF(AND($B174&gt;0,SUM(DS$3:DS173)=0,SUM($H174:DR174)=0),$B174,0)</f>
        <v>0</v>
      </c>
      <c r="DT174">
        <f ca="1">IF(AND($B174&gt;0,SUM(DT$3:DT173)=0,SUM($H174:DS174)=0),$B174,0)</f>
        <v>0</v>
      </c>
      <c r="DU174">
        <f ca="1">IF(AND($B174&gt;0,SUM(DU$3:DU173)=0,SUM($H174:DT174)=0),$B174,0)</f>
        <v>0</v>
      </c>
      <c r="DV174">
        <f ca="1">IF(AND($B174&gt;0,SUM(DV$3:DV173)=0,SUM($H174:DU174)=0),$B174,0)</f>
        <v>0</v>
      </c>
      <c r="DW174">
        <f ca="1">IF(AND($B174&gt;0,SUM(DW$3:DW173)=0,SUM($H174:DV174)=0),$B174,0)</f>
        <v>0</v>
      </c>
      <c r="DX174">
        <f ca="1">IF(AND($B174&gt;0,SUM(DX$3:DX173)=0,SUM($H174:DW174)=0),$B174,0)</f>
        <v>0</v>
      </c>
      <c r="DY174">
        <f ca="1">IF(AND($B174&gt;0,SUM(DY$3:DY173)=0,SUM($H174:DX174)=0),$B174,0)</f>
        <v>0</v>
      </c>
      <c r="DZ174">
        <f ca="1">IF(AND($B174&gt;0,SUM(DZ$3:DZ173)=0,SUM($H174:DY174)=0),$B174,0)</f>
        <v>0</v>
      </c>
      <c r="EA174">
        <f ca="1">IF(AND($B174&gt;0,SUM(EA$3:EA173)=0,SUM($H174:DZ174)=0),$B174,0)</f>
        <v>0</v>
      </c>
      <c r="EB174">
        <f ca="1">IF(AND($B174&gt;0,SUM(EB$3:EB173)=0,SUM($H174:EA174)=0),$B174,0)</f>
        <v>0</v>
      </c>
      <c r="EC174">
        <f ca="1">IF(AND($B174&gt;0,SUM(EC$3:EC173)=0,SUM($H174:EB174)=0),$B174,0)</f>
        <v>0</v>
      </c>
      <c r="ED174">
        <f ca="1">IF(AND($B174&gt;0,SUM(ED$3:ED173)=0,SUM($H174:EC174)=0),$B174,0)</f>
        <v>0</v>
      </c>
      <c r="EE174">
        <f ca="1">IF(AND($B174&gt;0,SUM(EE$3:EE173)=0,SUM($H174:ED174)=0),$B174,0)</f>
        <v>0</v>
      </c>
      <c r="EF174">
        <f ca="1">IF(AND($B174&gt;0,SUM(EF$3:EF173)=0,SUM($H174:EE174)=0),$B174,0)</f>
        <v>0</v>
      </c>
      <c r="EG174">
        <f ca="1">IF(AND($B174&gt;0,SUM(EG$3:EG173)=0,SUM($H174:EF174)=0),$B174,0)</f>
        <v>0</v>
      </c>
      <c r="EH174">
        <f ca="1">IF(AND($B174&gt;0,SUM(EH$3:EH173)=0,SUM($H174:EG174)=0),$B174,0)</f>
        <v>0</v>
      </c>
      <c r="EI174">
        <f ca="1">IF(AND($B174&gt;0,SUM(EI$3:EI173)=0,SUM($H174:EH174)=0),$B174,0)</f>
        <v>0</v>
      </c>
      <c r="EJ174">
        <f ca="1">IF(AND($B174&gt;0,SUM(EJ$3:EJ173)=0,SUM($H174:EI174)=0),$B174,0)</f>
        <v>0</v>
      </c>
      <c r="EK174">
        <f ca="1">IF(AND($B174&gt;0,SUM(EK$3:EK173)=0,SUM($H174:EJ174)=0),$B174,0)</f>
        <v>0</v>
      </c>
      <c r="EL174">
        <f ca="1">IF(AND($B174&gt;0,SUM(EL$3:EL173)=0,SUM($H174:EK174)=0),$B174,0)</f>
        <v>0</v>
      </c>
      <c r="EM174">
        <f ca="1">IF(AND($B174&gt;0,SUM(EM$3:EM173)=0,SUM($H174:EL174)=0),$B174,0)</f>
        <v>0</v>
      </c>
      <c r="EN174">
        <f ca="1">IF(AND($B174&gt;0,SUM(EN$3:EN173)=0,SUM($H174:EM174)=0),$B174,0)</f>
        <v>0</v>
      </c>
      <c r="EO174">
        <f ca="1">IF(AND($B174&gt;0,SUM(EO$3:EO173)=0,SUM($H174:EN174)=0),$B174,0)</f>
        <v>0</v>
      </c>
      <c r="EP174">
        <f ca="1">IF(AND($B174&gt;0,SUM(EP$3:EP173)=0,SUM($H174:EO174)=0),$B174,0)</f>
        <v>0</v>
      </c>
      <c r="EQ174">
        <f ca="1">IF(AND($B174&gt;0,SUM(EQ$3:EQ173)=0,SUM($H174:EP174)=0),$B174,0)</f>
        <v>0</v>
      </c>
      <c r="ER174">
        <f ca="1">IF(AND($B174&gt;0,SUM(ER$3:ER173)=0,SUM($H174:EQ174)=0),$B174,0)</f>
        <v>0</v>
      </c>
      <c r="ES174">
        <f ca="1">IF(AND($B174&gt;0,SUM(ES$3:ES173)=0,SUM($H174:ER174)=0),$B174,0)</f>
        <v>0</v>
      </c>
      <c r="ET174">
        <f ca="1">IF(AND($B174&gt;0,SUM(ET$3:ET173)=0,SUM($H174:ES174)=0),$B174,0)</f>
        <v>0</v>
      </c>
      <c r="EU174">
        <f ca="1">IF(AND($B174&gt;0,SUM(EU$3:EU173)=0,SUM($H174:ET174)=0),$B174,0)</f>
        <v>0</v>
      </c>
      <c r="EV174">
        <f ca="1">IF(AND($B174&gt;0,SUM(EV$3:EV173)=0,SUM($H174:EU174)=0),$B174,0)</f>
        <v>0</v>
      </c>
      <c r="EW174">
        <f ca="1">IF(AND($B174&gt;0,SUM(EW$3:EW173)=0,SUM($H174:EV174)=0),$B174,0)</f>
        <v>0</v>
      </c>
      <c r="EX174">
        <f ca="1">IF(AND($B174&gt;0,SUM(EX$3:EX173)=0,SUM($H174:EW174)=0),$B174,0)</f>
        <v>0</v>
      </c>
      <c r="EY174">
        <f ca="1">IF(AND($B174&gt;0,SUM(EY$3:EY173)=0,SUM($H174:EX174)=0),$B174,0)</f>
        <v>0</v>
      </c>
      <c r="EZ174">
        <f ca="1">IF(AND($B174&gt;0,SUM(EZ$3:EZ173)=0,SUM($H174:EY174)=0),$B174,0)</f>
        <v>0</v>
      </c>
      <c r="FA174">
        <f ca="1">IF(AND($B174&gt;0,SUM(FA$3:FA173)=0,SUM($H174:EZ174)=0),$B174,0)</f>
        <v>0</v>
      </c>
      <c r="FB174">
        <f ca="1">IF(AND($B174&gt;0,SUM(FB$3:FB173)=0,SUM($H174:FA174)=0),$B174,0)</f>
        <v>0</v>
      </c>
      <c r="FC174">
        <f ca="1">IF(AND($B174&gt;0,SUM(FC$3:FC173)=0,SUM($H174:FB174)=0),$B174,0)</f>
        <v>0</v>
      </c>
      <c r="FD174">
        <f ca="1">IF(AND($B174&gt;0,SUM(FD$3:FD173)=0,SUM($H174:FC174)=0),$B174,0)</f>
        <v>0</v>
      </c>
      <c r="FE174">
        <f ca="1">IF(AND($B174&gt;0,SUM(FE$3:FE173)=0,SUM($H174:FD174)=0),$B174,0)</f>
        <v>0</v>
      </c>
      <c r="FF174">
        <f ca="1">IF(AND($B174&gt;0,SUM(FF$3:FF173)=0,SUM($H174:FE174)=0),$B174,0)</f>
        <v>0</v>
      </c>
      <c r="FG174">
        <f ca="1">IF(AND($B174&gt;0,SUM(FG$3:FG173)=0,SUM($H174:FF174)=0),$B174,0)</f>
        <v>0</v>
      </c>
      <c r="FH174">
        <f ca="1">IF(AND($B174&gt;0,SUM(FH$3:FH173)=0,SUM($H174:FG174)=0),$B174,0)</f>
        <v>0</v>
      </c>
      <c r="FI174">
        <f ca="1">IF(AND($B174&gt;0,SUM(FI$3:FI173)=0,SUM($H174:FH174)=0),$B174,0)</f>
        <v>0</v>
      </c>
      <c r="FJ174">
        <f ca="1">IF(AND($B174&gt;0,SUM(FJ$3:FJ173)=0,SUM($H174:FI174)=0),$B174,0)</f>
        <v>0</v>
      </c>
      <c r="FK174">
        <f ca="1">IF(AND($B174&gt;0,SUM(FK$3:FK173)=0,SUM($H174:FJ174)=0),$B174,0)</f>
        <v>0</v>
      </c>
      <c r="FL174">
        <f ca="1">IF(AND($B174&gt;0,SUM(FL$3:FL173)=0,SUM($H174:FK174)=0),$B174,0)</f>
        <v>0</v>
      </c>
      <c r="FM174">
        <f ca="1">IF(AND($B174&gt;0,SUM(FM$3:FM173)=0,SUM($H174:FL174)=0),$B174,0)</f>
        <v>0</v>
      </c>
      <c r="FN174">
        <f ca="1">IF(AND($B174&gt;0,SUM(FN$3:FN173)=0,SUM($H174:FM174)=0),$B174,0)</f>
        <v>0</v>
      </c>
      <c r="FS174" s="67" t="str">
        <f ca="1">Valintaohjelma!$C50</f>
        <v>0</v>
      </c>
      <c r="FT174" s="67" t="str">
        <f ca="1">Valintaohjelma!$F50</f>
        <v/>
      </c>
      <c r="FU174" s="342" t="str">
        <f>""</f>
        <v/>
      </c>
      <c r="FV174" s="67" t="str">
        <f>Valintaohjelma!$I50</f>
        <v>-</v>
      </c>
      <c r="FY174" s="67" t="str">
        <f ca="1">Valintaohjelma!$C50</f>
        <v>0</v>
      </c>
      <c r="FZ174" s="67" t="str">
        <f ca="1">Valintaohjelma!$F50</f>
        <v/>
      </c>
      <c r="GA174" s="67" t="str">
        <f>""</f>
        <v/>
      </c>
      <c r="GB174" s="67" t="str">
        <f>Valintaohjelma!$I50</f>
        <v>-</v>
      </c>
      <c r="GE174" s="67" t="str">
        <f ca="1">Valintaohjelma!$C50</f>
        <v>0</v>
      </c>
      <c r="GF174" s="67" t="str">
        <f ca="1">Valintaohjelma!$F50</f>
        <v/>
      </c>
      <c r="GG174" s="67" t="str">
        <f>""</f>
        <v/>
      </c>
      <c r="GH174" s="67" t="str">
        <f>Valintaohjelma!$I50</f>
        <v>-</v>
      </c>
    </row>
    <row r="175" spans="1:190" ht="15.75" thickBot="1" x14ac:dyDescent="0.3">
      <c r="A175">
        <v>175</v>
      </c>
      <c r="B175">
        <f>IF(AND(Valintaohjelma!D51&lt;&gt;"-",Valintaohjelma!D51&lt;&gt;""),A175,0)</f>
        <v>0</v>
      </c>
      <c r="C175" s="240" t="str">
        <f t="shared" ca="1" si="22"/>
        <v>0</v>
      </c>
      <c r="D175" s="240" t="str">
        <f t="shared" ca="1" si="23"/>
        <v/>
      </c>
      <c r="E175" s="240" t="str">
        <f t="shared" ca="1" si="24"/>
        <v/>
      </c>
      <c r="F175" s="240" t="str">
        <f t="shared" ca="1" si="25"/>
        <v>-</v>
      </c>
      <c r="G175" s="47" t="e">
        <f>INDEX($I$2:$FN$2,ROWS(G$2:G175))</f>
        <v>#REF!</v>
      </c>
      <c r="H175">
        <v>0</v>
      </c>
      <c r="I175">
        <f ca="1">IF(AND($B175&gt;0,SUM(I$3:I174)=0,SUM($H175:H175)=0),$B175,0)</f>
        <v>0</v>
      </c>
      <c r="J175">
        <f ca="1">IF(AND($B175&gt;0,SUM(J$3:J174)=0,SUM($H175:I175)=0),$B175,0)</f>
        <v>0</v>
      </c>
      <c r="K175">
        <f ca="1">IF(AND($B175&gt;0,SUM(K$3:K174)=0,SUM($H175:J175)=0),$B175,0)</f>
        <v>0</v>
      </c>
      <c r="L175">
        <f ca="1">IF(AND($B175&gt;0,SUM(L$3:L174)=0,SUM($H175:K175)=0),$B175,0)</f>
        <v>0</v>
      </c>
      <c r="M175">
        <f ca="1">IF(AND($B175&gt;0,SUM(M$3:M174)=0,SUM($H175:L175)=0),$B175,0)</f>
        <v>0</v>
      </c>
      <c r="N175">
        <f ca="1">IF(AND($B175&gt;0,SUM(N$3:N174)=0,SUM($H175:M175)=0),$B175,0)</f>
        <v>0</v>
      </c>
      <c r="O175">
        <f ca="1">IF(AND($B175&gt;0,SUM(O$3:O174)=0,SUM($H175:N175)=0),$B175,0)</f>
        <v>0</v>
      </c>
      <c r="P175">
        <f ca="1">IF(AND($B175&gt;0,SUM(P$3:P174)=0,SUM($H175:O175)=0),$B175,0)</f>
        <v>0</v>
      </c>
      <c r="Q175">
        <f ca="1">IF(AND($B175&gt;0,SUM(Q$3:Q174)=0,SUM($H175:P175)=0),$B175,0)</f>
        <v>0</v>
      </c>
      <c r="R175">
        <f ca="1">IF(AND($B175&gt;0,SUM(R$3:R174)=0,SUM($H175:Q175)=0),$B175,0)</f>
        <v>0</v>
      </c>
      <c r="S175">
        <f ca="1">IF(AND($B175&gt;0,SUM(S$3:S174)=0,SUM($H175:R175)=0),$B175,0)</f>
        <v>0</v>
      </c>
      <c r="T175">
        <f ca="1">IF(AND($B175&gt;0,SUM(T$3:T174)=0,SUM($H175:S175)=0),$B175,0)</f>
        <v>0</v>
      </c>
      <c r="U175">
        <f ca="1">IF(AND($B175&gt;0,SUM(U$3:U174)=0,SUM($H175:T175)=0),$B175,0)</f>
        <v>0</v>
      </c>
      <c r="V175">
        <f ca="1">IF(AND($B175&gt;0,SUM(V$3:V174)=0,SUM($H175:U175)=0),$B175,0)</f>
        <v>0</v>
      </c>
      <c r="W175">
        <f ca="1">IF(AND($B175&gt;0,SUM(W$3:W174)=0,SUM($H175:V175)=0),$B175,0)</f>
        <v>0</v>
      </c>
      <c r="X175">
        <f ca="1">IF(AND($B175&gt;0,SUM(X$3:X174)=0,SUM($H175:W175)=0),$B175,0)</f>
        <v>0</v>
      </c>
      <c r="Y175">
        <f ca="1">IF(AND($B175&gt;0,SUM(Y$3:Y174)=0,SUM($H175:X175)=0),$B175,0)</f>
        <v>0</v>
      </c>
      <c r="Z175">
        <f ca="1">IF(AND($B175&gt;0,SUM(Z$3:Z174)=0,SUM($H175:Y175)=0),$B175,0)</f>
        <v>0</v>
      </c>
      <c r="AA175">
        <f ca="1">IF(AND($B175&gt;0,SUM(AA$3:AA174)=0,SUM($H175:Z175)=0),$B175,0)</f>
        <v>0</v>
      </c>
      <c r="AB175">
        <f ca="1">IF(AND($B175&gt;0,SUM(AB$3:AB174)=0,SUM($H175:AA175)=0),$B175,0)</f>
        <v>0</v>
      </c>
      <c r="AC175">
        <f ca="1">IF(AND($B175&gt;0,SUM(AC$3:AC174)=0,SUM($H175:AB175)=0),$B175,0)</f>
        <v>0</v>
      </c>
      <c r="AD175">
        <f ca="1">IF(AND($B175&gt;0,SUM(AD$3:AD174)=0,SUM($H175:AC175)=0),$B175,0)</f>
        <v>0</v>
      </c>
      <c r="AE175">
        <f ca="1">IF(AND($B175&gt;0,SUM(AE$3:AE174)=0,SUM($H175:AD175)=0),$B175,0)</f>
        <v>0</v>
      </c>
      <c r="AF175">
        <f ca="1">IF(AND($B175&gt;0,SUM(AF$3:AF174)=0,SUM($H175:AE175)=0),$B175,0)</f>
        <v>0</v>
      </c>
      <c r="AG175">
        <f ca="1">IF(AND($B175&gt;0,SUM(AG$3:AG174)=0,SUM($H175:AF175)=0),$B175,0)</f>
        <v>0</v>
      </c>
      <c r="AH175">
        <f ca="1">IF(AND($B175&gt;0,SUM(AH$3:AH174)=0,SUM($H175:AG175)=0),$B175,0)</f>
        <v>0</v>
      </c>
      <c r="AI175">
        <f ca="1">IF(AND($B175&gt;0,SUM(AI$3:AI174)=0,SUM($H175:AH175)=0),$B175,0)</f>
        <v>0</v>
      </c>
      <c r="AJ175">
        <f ca="1">IF(AND($B175&gt;0,SUM(AJ$3:AJ174)=0,SUM($H175:AI175)=0),$B175,0)</f>
        <v>0</v>
      </c>
      <c r="AK175">
        <f ca="1">IF(AND($B175&gt;0,SUM(AK$3:AK174)=0,SUM($H175:AJ175)=0),$B175,0)</f>
        <v>0</v>
      </c>
      <c r="AL175">
        <f ca="1">IF(AND($B175&gt;0,SUM(AL$3:AL174)=0,SUM($H175:AK175)=0),$B175,0)</f>
        <v>0</v>
      </c>
      <c r="AM175">
        <f ca="1">IF(AND($B175&gt;0,SUM(AM$3:AM174)=0,SUM($H175:AL175)=0),$B175,0)</f>
        <v>0</v>
      </c>
      <c r="AN175">
        <f ca="1">IF(AND($B175&gt;0,SUM(AN$3:AN174)=0,SUM($H175:AM175)=0),$B175,0)</f>
        <v>0</v>
      </c>
      <c r="AO175">
        <f ca="1">IF(AND($B175&gt;0,SUM(AO$3:AO174)=0,SUM($H175:AN175)=0),$B175,0)</f>
        <v>0</v>
      </c>
      <c r="AP175">
        <f ca="1">IF(AND($B175&gt;0,SUM(AP$3:AP174)=0,SUM($H175:AO175)=0),$B175,0)</f>
        <v>0</v>
      </c>
      <c r="AQ175">
        <f ca="1">IF(AND($B175&gt;0,SUM(AQ$3:AQ174)=0,SUM($H175:AP175)=0),$B175,0)</f>
        <v>0</v>
      </c>
      <c r="AR175">
        <f ca="1">IF(AND($B175&gt;0,SUM(AR$3:AR174)=0,SUM($H175:AQ175)=0),$B175,0)</f>
        <v>0</v>
      </c>
      <c r="AS175">
        <f ca="1">IF(AND($B175&gt;0,SUM(AS$3:AS174)=0,SUM($H175:AR175)=0),$B175,0)</f>
        <v>0</v>
      </c>
      <c r="AT175">
        <f ca="1">IF(AND($B175&gt;0,SUM(AT$3:AT174)=0,SUM($H175:AS175)=0),$B175,0)</f>
        <v>0</v>
      </c>
      <c r="AU175">
        <f ca="1">IF(AND($B175&gt;0,SUM(AU$3:AU174)=0,SUM($H175:AT175)=0),$B175,0)</f>
        <v>0</v>
      </c>
      <c r="AV175">
        <f ca="1">IF(AND($B175&gt;0,SUM(AV$3:AV174)=0,SUM($H175:AU175)=0),$B175,0)</f>
        <v>0</v>
      </c>
      <c r="AW175">
        <f ca="1">IF(AND($B175&gt;0,SUM(AW$3:AW174)=0,SUM($H175:AV175)=0),$B175,0)</f>
        <v>0</v>
      </c>
      <c r="AX175">
        <f ca="1">IF(AND($B175&gt;0,SUM(AX$3:AX174)=0,SUM($H175:AW175)=0),$B175,0)</f>
        <v>0</v>
      </c>
      <c r="AY175">
        <f ca="1">IF(AND($B175&gt;0,SUM(AY$3:AY174)=0,SUM($H175:AX175)=0),$B175,0)</f>
        <v>0</v>
      </c>
      <c r="AZ175">
        <f ca="1">IF(AND($B175&gt;0,SUM(AZ$3:AZ174)=0,SUM($H175:AY175)=0),$B175,0)</f>
        <v>0</v>
      </c>
      <c r="BA175">
        <f ca="1">IF(AND($B175&gt;0,SUM(BA$3:BA174)=0,SUM($H175:AZ175)=0),$B175,0)</f>
        <v>0</v>
      </c>
      <c r="BB175">
        <f ca="1">IF(AND($B175&gt;0,SUM(BB$3:BB174)=0,SUM($H175:BA175)=0),$B175,0)</f>
        <v>0</v>
      </c>
      <c r="BC175">
        <f ca="1">IF(AND($B175&gt;0,SUM(BC$3:BC174)=0,SUM($H175:BB175)=0),$B175,0)</f>
        <v>0</v>
      </c>
      <c r="BD175">
        <f ca="1">IF(AND($B175&gt;0,SUM(BD$3:BD174)=0,SUM($H175:BC175)=0),$B175,0)</f>
        <v>0</v>
      </c>
      <c r="BE175">
        <f ca="1">IF(AND($B175&gt;0,SUM(BE$3:BE174)=0,SUM($H175:BD175)=0),$B175,0)</f>
        <v>0</v>
      </c>
      <c r="BF175">
        <f ca="1">IF(AND($B175&gt;0,SUM(BF$3:BF174)=0,SUM($H175:BE175)=0),$B175,0)</f>
        <v>0</v>
      </c>
      <c r="BG175">
        <f ca="1">IF(AND($B175&gt;0,SUM(BG$3:BG174)=0,SUM($H175:BF175)=0),$B175,0)</f>
        <v>0</v>
      </c>
      <c r="BH175">
        <f ca="1">IF(AND($B175&gt;0,SUM(BH$3:BH174)=0,SUM($H175:BG175)=0),$B175,0)</f>
        <v>0</v>
      </c>
      <c r="BI175">
        <f ca="1">IF(AND($B175&gt;0,SUM(BI$3:BI174)=0,SUM($H175:BH175)=0),$B175,0)</f>
        <v>0</v>
      </c>
      <c r="BJ175">
        <f ca="1">IF(AND($B175&gt;0,SUM(BJ$3:BJ174)=0,SUM($H175:BI175)=0),$B175,0)</f>
        <v>0</v>
      </c>
      <c r="BK175">
        <f ca="1">IF(AND($B175&gt;0,SUM(BK$3:BK174)=0,SUM($H175:BJ175)=0),$B175,0)</f>
        <v>0</v>
      </c>
      <c r="BL175">
        <f ca="1">IF(AND($B175&gt;0,SUM(BL$3:BL174)=0,SUM($H175:BK175)=0),$B175,0)</f>
        <v>0</v>
      </c>
      <c r="BM175">
        <f ca="1">IF(AND($B175&gt;0,SUM(BM$3:BM174)=0,SUM($H175:BL175)=0),$B175,0)</f>
        <v>0</v>
      </c>
      <c r="BN175">
        <f ca="1">IF(AND($B175&gt;0,SUM(BN$3:BN174)=0,SUM($H175:BM175)=0),$B175,0)</f>
        <v>0</v>
      </c>
      <c r="BO175">
        <f ca="1">IF(AND($B175&gt;0,SUM(BO$3:BO174)=0,SUM($H175:BN175)=0),$B175,0)</f>
        <v>0</v>
      </c>
      <c r="BP175">
        <f ca="1">IF(AND($B175&gt;0,SUM(BP$3:BP174)=0,SUM($H175:BO175)=0),$B175,0)</f>
        <v>0</v>
      </c>
      <c r="BQ175">
        <f ca="1">IF(AND($B175&gt;0,SUM(BQ$3:BQ174)=0,SUM($H175:BP175)=0),$B175,0)</f>
        <v>0</v>
      </c>
      <c r="BR175">
        <f ca="1">IF(AND($B175&gt;0,SUM(BR$3:BR174)=0,SUM($H175:BQ175)=0),$B175,0)</f>
        <v>0</v>
      </c>
      <c r="BS175">
        <f ca="1">IF(AND($B175&gt;0,SUM(BS$3:BS174)=0,SUM($H175:BR175)=0),$B175,0)</f>
        <v>0</v>
      </c>
      <c r="BT175">
        <f ca="1">IF(AND($B175&gt;0,SUM(BT$3:BT174)=0,SUM($H175:BS175)=0),$B175,0)</f>
        <v>0</v>
      </c>
      <c r="BU175">
        <f ca="1">IF(AND($B175&gt;0,SUM(BU$3:BU174)=0,SUM($H175:BT175)=0),$B175,0)</f>
        <v>0</v>
      </c>
      <c r="BV175">
        <f ca="1">IF(AND($B175&gt;0,SUM(BV$3:BV174)=0,SUM($H175:BU175)=0),$B175,0)</f>
        <v>0</v>
      </c>
      <c r="BW175">
        <f ca="1">IF(AND($B175&gt;0,SUM(BW$3:BW174)=0,SUM($H175:BV175)=0),$B175,0)</f>
        <v>0</v>
      </c>
      <c r="BX175">
        <f ca="1">IF(AND($B175&gt;0,SUM(BX$3:BX174)=0,SUM($H175:BW175)=0),$B175,0)</f>
        <v>0</v>
      </c>
      <c r="BY175">
        <f ca="1">IF(AND($B175&gt;0,SUM(BY$3:BY174)=0,SUM($H175:BX175)=0),$B175,0)</f>
        <v>0</v>
      </c>
      <c r="BZ175">
        <f ca="1">IF(AND($B175&gt;0,SUM(BZ$3:BZ174)=0,SUM($H175:BY175)=0),$B175,0)</f>
        <v>0</v>
      </c>
      <c r="CA175">
        <f ca="1">IF(AND($B175&gt;0,SUM(CA$3:CA174)=0,SUM($H175:BZ175)=0),$B175,0)</f>
        <v>0</v>
      </c>
      <c r="CB175">
        <f ca="1">IF(AND($B175&gt;0,SUM(CB$3:CB174)=0,SUM($H175:CA175)=0),$B175,0)</f>
        <v>0</v>
      </c>
      <c r="CC175">
        <f ca="1">IF(AND($B175&gt;0,SUM(CC$3:CC174)=0,SUM($H175:CB175)=0),$B175,0)</f>
        <v>0</v>
      </c>
      <c r="CD175">
        <f ca="1">IF(AND($B175&gt;0,SUM(CD$3:CD174)=0,SUM($H175:CC175)=0),$B175,0)</f>
        <v>0</v>
      </c>
      <c r="CE175">
        <f ca="1">IF(AND($B175&gt;0,SUM(CE$3:CE174)=0,SUM($H175:CD175)=0),$B175,0)</f>
        <v>0</v>
      </c>
      <c r="CF175">
        <f ca="1">IF(AND($B175&gt;0,SUM(CF$3:CF174)=0,SUM($H175:CE175)=0),$B175,0)</f>
        <v>0</v>
      </c>
      <c r="CG175">
        <f ca="1">IF(AND($B175&gt;0,SUM(CG$3:CG174)=0,SUM($H175:CF175)=0),$B175,0)</f>
        <v>0</v>
      </c>
      <c r="CH175">
        <f ca="1">IF(AND($B175&gt;0,SUM(CH$3:CH174)=0,SUM($H175:CG175)=0),$B175,0)</f>
        <v>0</v>
      </c>
      <c r="CI175">
        <f ca="1">IF(AND($B175&gt;0,SUM(CI$3:CI174)=0,SUM($H175:CH175)=0),$B175,0)</f>
        <v>0</v>
      </c>
      <c r="CJ175">
        <f ca="1">IF(AND($B175&gt;0,SUM(CJ$3:CJ174)=0,SUM($H175:CI175)=0),$B175,0)</f>
        <v>0</v>
      </c>
      <c r="CK175">
        <f ca="1">IF(AND($B175&gt;0,SUM(CK$3:CK174)=0,SUM($H175:CJ175)=0),$B175,0)</f>
        <v>0</v>
      </c>
      <c r="CL175">
        <f ca="1">IF(AND($B175&gt;0,SUM(CL$3:CL174)=0,SUM($H175:CK175)=0),$B175,0)</f>
        <v>0</v>
      </c>
      <c r="CM175">
        <f ca="1">IF(AND($B175&gt;0,SUM(CM$3:CM174)=0,SUM($H175:CL175)=0),$B175,0)</f>
        <v>0</v>
      </c>
      <c r="CN175">
        <f ca="1">IF(AND($B175&gt;0,SUM(CN$3:CN174)=0,SUM($H175:CM175)=0),$B175,0)</f>
        <v>0</v>
      </c>
      <c r="CO175">
        <f ca="1">IF(AND($B175&gt;0,SUM(CO$3:CO174)=0,SUM($H175:CN175)=0),$B175,0)</f>
        <v>0</v>
      </c>
      <c r="CP175">
        <f ca="1">IF(AND($B175&gt;0,SUM(CP$3:CP174)=0,SUM($H175:CO175)=0),$B175,0)</f>
        <v>0</v>
      </c>
      <c r="CQ175">
        <f ca="1">IF(AND($B175&gt;0,SUM(CQ$3:CQ174)=0,SUM($H175:CP175)=0),$B175,0)</f>
        <v>0</v>
      </c>
      <c r="CR175">
        <f ca="1">IF(AND($B175&gt;0,SUM(CR$3:CR174)=0,SUM($H175:CQ175)=0),$B175,0)</f>
        <v>0</v>
      </c>
      <c r="CS175">
        <f ca="1">IF(AND($B175&gt;0,SUM(CS$3:CS174)=0,SUM($H175:CR175)=0),$B175,0)</f>
        <v>0</v>
      </c>
      <c r="CT175">
        <f ca="1">IF(AND($B175&gt;0,SUM(CT$3:CT174)=0,SUM($H175:CS175)=0),$B175,0)</f>
        <v>0</v>
      </c>
      <c r="CU175">
        <f ca="1">IF(AND($B175&gt;0,SUM(CU$3:CU174)=0,SUM($H175:CT175)=0),$B175,0)</f>
        <v>0</v>
      </c>
      <c r="CV175">
        <f ca="1">IF(AND($B175&gt;0,SUM(CV$3:CV174)=0,SUM($H175:CU175)=0),$B175,0)</f>
        <v>0</v>
      </c>
      <c r="CW175">
        <f ca="1">IF(AND($B175&gt;0,SUM(CW$3:CW174)=0,SUM($H175:CV175)=0),$B175,0)</f>
        <v>0</v>
      </c>
      <c r="CX175">
        <f ca="1">IF(AND($B175&gt;0,SUM(CX$3:CX174)=0,SUM($H175:CW175)=0),$B175,0)</f>
        <v>0</v>
      </c>
      <c r="CY175">
        <f ca="1">IF(AND($B175&gt;0,SUM(CY$3:CY174)=0,SUM($H175:CX175)=0),$B175,0)</f>
        <v>0</v>
      </c>
      <c r="CZ175">
        <f ca="1">IF(AND($B175&gt;0,SUM(CZ$3:CZ174)=0,SUM($H175:CY175)=0),$B175,0)</f>
        <v>0</v>
      </c>
      <c r="DA175">
        <f ca="1">IF(AND($B175&gt;0,SUM(DA$3:DA174)=0,SUM($H175:CZ175)=0),$B175,0)</f>
        <v>0</v>
      </c>
      <c r="DB175">
        <f ca="1">IF(AND($B175&gt;0,SUM(DB$3:DB174)=0,SUM($H175:DA175)=0),$B175,0)</f>
        <v>0</v>
      </c>
      <c r="DC175">
        <f ca="1">IF(AND($B175&gt;0,SUM(DC$3:DC174)=0,SUM($H175:DB175)=0),$B175,0)</f>
        <v>0</v>
      </c>
      <c r="DD175">
        <f ca="1">IF(AND($B175&gt;0,SUM(DD$3:DD174)=0,SUM($H175:DC175)=0),$B175,0)</f>
        <v>0</v>
      </c>
      <c r="DE175">
        <f ca="1">IF(AND($B175&gt;0,SUM(DE$3:DE174)=0,SUM($H175:DD175)=0),$B175,0)</f>
        <v>0</v>
      </c>
      <c r="DF175">
        <f ca="1">IF(AND($B175&gt;0,SUM(DF$3:DF174)=0,SUM($H175:DE175)=0),$B175,0)</f>
        <v>0</v>
      </c>
      <c r="DG175">
        <f ca="1">IF(AND($B175&gt;0,SUM(DG$3:DG174)=0,SUM($H175:DF175)=0),$B175,0)</f>
        <v>0</v>
      </c>
      <c r="DH175">
        <f ca="1">IF(AND($B175&gt;0,SUM(DH$3:DH174)=0,SUM($H175:DG175)=0),$B175,0)</f>
        <v>0</v>
      </c>
      <c r="DI175">
        <f ca="1">IF(AND($B175&gt;0,SUM(DI$3:DI174)=0,SUM($H175:DH175)=0),$B175,0)</f>
        <v>0</v>
      </c>
      <c r="DJ175">
        <f ca="1">IF(AND($B175&gt;0,SUM(DJ$3:DJ174)=0,SUM($H175:DI175)=0),$B175,0)</f>
        <v>0</v>
      </c>
      <c r="DK175">
        <f ca="1">IF(AND($B175&gt;0,SUM(DK$3:DK174)=0,SUM($H175:DJ175)=0),$B175,0)</f>
        <v>0</v>
      </c>
      <c r="DL175">
        <f ca="1">IF(AND($B175&gt;0,SUM(DL$3:DL174)=0,SUM($H175:DK175)=0),$B175,0)</f>
        <v>0</v>
      </c>
      <c r="DM175">
        <f ca="1">IF(AND($B175&gt;0,SUM(DM$3:DM174)=0,SUM($H175:DL175)=0),$B175,0)</f>
        <v>0</v>
      </c>
      <c r="DN175">
        <f ca="1">IF(AND($B175&gt;0,SUM(DN$3:DN174)=0,SUM($H175:DM175)=0),$B175,0)</f>
        <v>0</v>
      </c>
      <c r="DO175">
        <f ca="1">IF(AND($B175&gt;0,SUM(DO$3:DO174)=0,SUM($H175:DN175)=0),$B175,0)</f>
        <v>0</v>
      </c>
      <c r="DP175">
        <f ca="1">IF(AND($B175&gt;0,SUM(DP$3:DP174)=0,SUM($H175:DO175)=0),$B175,0)</f>
        <v>0</v>
      </c>
      <c r="DQ175">
        <f ca="1">IF(AND($B175&gt;0,SUM(DQ$3:DQ174)=0,SUM($H175:DP175)=0),$B175,0)</f>
        <v>0</v>
      </c>
      <c r="DR175">
        <f ca="1">IF(AND($B175&gt;0,SUM(DR$3:DR174)=0,SUM($H175:DQ175)=0),$B175,0)</f>
        <v>0</v>
      </c>
      <c r="DS175">
        <f ca="1">IF(AND($B175&gt;0,SUM(DS$3:DS174)=0,SUM($H175:DR175)=0),$B175,0)</f>
        <v>0</v>
      </c>
      <c r="DT175">
        <f ca="1">IF(AND($B175&gt;0,SUM(DT$3:DT174)=0,SUM($H175:DS175)=0),$B175,0)</f>
        <v>0</v>
      </c>
      <c r="DU175">
        <f ca="1">IF(AND($B175&gt;0,SUM(DU$3:DU174)=0,SUM($H175:DT175)=0),$B175,0)</f>
        <v>0</v>
      </c>
      <c r="DV175">
        <f ca="1">IF(AND($B175&gt;0,SUM(DV$3:DV174)=0,SUM($H175:DU175)=0),$B175,0)</f>
        <v>0</v>
      </c>
      <c r="DW175">
        <f ca="1">IF(AND($B175&gt;0,SUM(DW$3:DW174)=0,SUM($H175:DV175)=0),$B175,0)</f>
        <v>0</v>
      </c>
      <c r="DX175">
        <f ca="1">IF(AND($B175&gt;0,SUM(DX$3:DX174)=0,SUM($H175:DW175)=0),$B175,0)</f>
        <v>0</v>
      </c>
      <c r="DY175">
        <f ca="1">IF(AND($B175&gt;0,SUM(DY$3:DY174)=0,SUM($H175:DX175)=0),$B175,0)</f>
        <v>0</v>
      </c>
      <c r="DZ175">
        <f ca="1">IF(AND($B175&gt;0,SUM(DZ$3:DZ174)=0,SUM($H175:DY175)=0),$B175,0)</f>
        <v>0</v>
      </c>
      <c r="EA175">
        <f ca="1">IF(AND($B175&gt;0,SUM(EA$3:EA174)=0,SUM($H175:DZ175)=0),$B175,0)</f>
        <v>0</v>
      </c>
      <c r="EB175">
        <f ca="1">IF(AND($B175&gt;0,SUM(EB$3:EB174)=0,SUM($H175:EA175)=0),$B175,0)</f>
        <v>0</v>
      </c>
      <c r="EC175">
        <f ca="1">IF(AND($B175&gt;0,SUM(EC$3:EC174)=0,SUM($H175:EB175)=0),$B175,0)</f>
        <v>0</v>
      </c>
      <c r="ED175">
        <f ca="1">IF(AND($B175&gt;0,SUM(ED$3:ED174)=0,SUM($H175:EC175)=0),$B175,0)</f>
        <v>0</v>
      </c>
      <c r="EE175">
        <f ca="1">IF(AND($B175&gt;0,SUM(EE$3:EE174)=0,SUM($H175:ED175)=0),$B175,0)</f>
        <v>0</v>
      </c>
      <c r="EF175">
        <f ca="1">IF(AND($B175&gt;0,SUM(EF$3:EF174)=0,SUM($H175:EE175)=0),$B175,0)</f>
        <v>0</v>
      </c>
      <c r="EG175">
        <f ca="1">IF(AND($B175&gt;0,SUM(EG$3:EG174)=0,SUM($H175:EF175)=0),$B175,0)</f>
        <v>0</v>
      </c>
      <c r="EH175">
        <f ca="1">IF(AND($B175&gt;0,SUM(EH$3:EH174)=0,SUM($H175:EG175)=0),$B175,0)</f>
        <v>0</v>
      </c>
      <c r="EI175">
        <f ca="1">IF(AND($B175&gt;0,SUM(EI$3:EI174)=0,SUM($H175:EH175)=0),$B175,0)</f>
        <v>0</v>
      </c>
      <c r="EJ175">
        <f ca="1">IF(AND($B175&gt;0,SUM(EJ$3:EJ174)=0,SUM($H175:EI175)=0),$B175,0)</f>
        <v>0</v>
      </c>
      <c r="EK175">
        <f ca="1">IF(AND($B175&gt;0,SUM(EK$3:EK174)=0,SUM($H175:EJ175)=0),$B175,0)</f>
        <v>0</v>
      </c>
      <c r="EL175">
        <f ca="1">IF(AND($B175&gt;0,SUM(EL$3:EL174)=0,SUM($H175:EK175)=0),$B175,0)</f>
        <v>0</v>
      </c>
      <c r="EM175">
        <f ca="1">IF(AND($B175&gt;0,SUM(EM$3:EM174)=0,SUM($H175:EL175)=0),$B175,0)</f>
        <v>0</v>
      </c>
      <c r="EN175">
        <f ca="1">IF(AND($B175&gt;0,SUM(EN$3:EN174)=0,SUM($H175:EM175)=0),$B175,0)</f>
        <v>0</v>
      </c>
      <c r="EO175">
        <f ca="1">IF(AND($B175&gt;0,SUM(EO$3:EO174)=0,SUM($H175:EN175)=0),$B175,0)</f>
        <v>0</v>
      </c>
      <c r="EP175">
        <f ca="1">IF(AND($B175&gt;0,SUM(EP$3:EP174)=0,SUM($H175:EO175)=0),$B175,0)</f>
        <v>0</v>
      </c>
      <c r="EQ175">
        <f ca="1">IF(AND($B175&gt;0,SUM(EQ$3:EQ174)=0,SUM($H175:EP175)=0),$B175,0)</f>
        <v>0</v>
      </c>
      <c r="ER175">
        <f ca="1">IF(AND($B175&gt;0,SUM(ER$3:ER174)=0,SUM($H175:EQ175)=0),$B175,0)</f>
        <v>0</v>
      </c>
      <c r="ES175">
        <f ca="1">IF(AND($B175&gt;0,SUM(ES$3:ES174)=0,SUM($H175:ER175)=0),$B175,0)</f>
        <v>0</v>
      </c>
      <c r="ET175">
        <f ca="1">IF(AND($B175&gt;0,SUM(ET$3:ET174)=0,SUM($H175:ES175)=0),$B175,0)</f>
        <v>0</v>
      </c>
      <c r="EU175">
        <f ca="1">IF(AND($B175&gt;0,SUM(EU$3:EU174)=0,SUM($H175:ET175)=0),$B175,0)</f>
        <v>0</v>
      </c>
      <c r="EV175">
        <f ca="1">IF(AND($B175&gt;0,SUM(EV$3:EV174)=0,SUM($H175:EU175)=0),$B175,0)</f>
        <v>0</v>
      </c>
      <c r="EW175">
        <f ca="1">IF(AND($B175&gt;0,SUM(EW$3:EW174)=0,SUM($H175:EV175)=0),$B175,0)</f>
        <v>0</v>
      </c>
      <c r="EX175">
        <f ca="1">IF(AND($B175&gt;0,SUM(EX$3:EX174)=0,SUM($H175:EW175)=0),$B175,0)</f>
        <v>0</v>
      </c>
      <c r="EY175">
        <f ca="1">IF(AND($B175&gt;0,SUM(EY$3:EY174)=0,SUM($H175:EX175)=0),$B175,0)</f>
        <v>0</v>
      </c>
      <c r="EZ175">
        <f ca="1">IF(AND($B175&gt;0,SUM(EZ$3:EZ174)=0,SUM($H175:EY175)=0),$B175,0)</f>
        <v>0</v>
      </c>
      <c r="FA175">
        <f ca="1">IF(AND($B175&gt;0,SUM(FA$3:FA174)=0,SUM($H175:EZ175)=0),$B175,0)</f>
        <v>0</v>
      </c>
      <c r="FB175">
        <f ca="1">IF(AND($B175&gt;0,SUM(FB$3:FB174)=0,SUM($H175:FA175)=0),$B175,0)</f>
        <v>0</v>
      </c>
      <c r="FC175">
        <f ca="1">IF(AND($B175&gt;0,SUM(FC$3:FC174)=0,SUM($H175:FB175)=0),$B175,0)</f>
        <v>0</v>
      </c>
      <c r="FD175">
        <f ca="1">IF(AND($B175&gt;0,SUM(FD$3:FD174)=0,SUM($H175:FC175)=0),$B175,0)</f>
        <v>0</v>
      </c>
      <c r="FE175">
        <f ca="1">IF(AND($B175&gt;0,SUM(FE$3:FE174)=0,SUM($H175:FD175)=0),$B175,0)</f>
        <v>0</v>
      </c>
      <c r="FF175">
        <f ca="1">IF(AND($B175&gt;0,SUM(FF$3:FF174)=0,SUM($H175:FE175)=0),$B175,0)</f>
        <v>0</v>
      </c>
      <c r="FG175">
        <f ca="1">IF(AND($B175&gt;0,SUM(FG$3:FG174)=0,SUM($H175:FF175)=0),$B175,0)</f>
        <v>0</v>
      </c>
      <c r="FH175">
        <f ca="1">IF(AND($B175&gt;0,SUM(FH$3:FH174)=0,SUM($H175:FG175)=0),$B175,0)</f>
        <v>0</v>
      </c>
      <c r="FI175">
        <f ca="1">IF(AND($B175&gt;0,SUM(FI$3:FI174)=0,SUM($H175:FH175)=0),$B175,0)</f>
        <v>0</v>
      </c>
      <c r="FJ175">
        <f ca="1">IF(AND($B175&gt;0,SUM(FJ$3:FJ174)=0,SUM($H175:FI175)=0),$B175,0)</f>
        <v>0</v>
      </c>
      <c r="FK175">
        <f ca="1">IF(AND($B175&gt;0,SUM(FK$3:FK174)=0,SUM($H175:FJ175)=0),$B175,0)</f>
        <v>0</v>
      </c>
      <c r="FL175">
        <f ca="1">IF(AND($B175&gt;0,SUM(FL$3:FL174)=0,SUM($H175:FK175)=0),$B175,0)</f>
        <v>0</v>
      </c>
      <c r="FM175">
        <f ca="1">IF(AND($B175&gt;0,SUM(FM$3:FM174)=0,SUM($H175:FL175)=0),$B175,0)</f>
        <v>0</v>
      </c>
      <c r="FN175">
        <f ca="1">IF(AND($B175&gt;0,SUM(FN$3:FN174)=0,SUM($H175:FM175)=0),$B175,0)</f>
        <v>0</v>
      </c>
      <c r="FS175" s="67" t="str">
        <f ca="1">Valintaohjelma!$C51</f>
        <v>0</v>
      </c>
      <c r="FT175" s="67" t="str">
        <f ca="1">Valintaohjelma!$F51</f>
        <v/>
      </c>
      <c r="FU175" s="342" t="str">
        <f>""</f>
        <v/>
      </c>
      <c r="FV175" s="67" t="str">
        <f>Valintaohjelma!$I51</f>
        <v>-</v>
      </c>
      <c r="FY175" s="67" t="str">
        <f ca="1">Valintaohjelma!$C51</f>
        <v>0</v>
      </c>
      <c r="FZ175" s="67" t="str">
        <f ca="1">Valintaohjelma!$F51</f>
        <v/>
      </c>
      <c r="GA175" s="67" t="str">
        <f>""</f>
        <v/>
      </c>
      <c r="GB175" s="67" t="str">
        <f>Valintaohjelma!$I51</f>
        <v>-</v>
      </c>
      <c r="GE175" s="67" t="str">
        <f ca="1">Valintaohjelma!$C51</f>
        <v>0</v>
      </c>
      <c r="GF175" s="67" t="str">
        <f ca="1">Valintaohjelma!$F51</f>
        <v/>
      </c>
      <c r="GG175" s="67" t="str">
        <f>""</f>
        <v/>
      </c>
      <c r="GH175" s="67" t="str">
        <f>Valintaohjelma!$I51</f>
        <v>-</v>
      </c>
    </row>
    <row r="176" spans="1:190" ht="15.75" thickBot="1" x14ac:dyDescent="0.3">
      <c r="A176">
        <v>176</v>
      </c>
      <c r="B176">
        <f>IF(AND(Valintaohjelma!D52&lt;&gt;"-",Valintaohjelma!D52&lt;&gt;""),A176,0)</f>
        <v>0</v>
      </c>
      <c r="C176" s="240" t="str">
        <f t="shared" ca="1" si="22"/>
        <v>0</v>
      </c>
      <c r="D176" s="240" t="str">
        <f t="shared" ca="1" si="23"/>
        <v/>
      </c>
      <c r="E176" s="240" t="str">
        <f t="shared" ca="1" si="24"/>
        <v/>
      </c>
      <c r="F176" s="240" t="str">
        <f t="shared" ca="1" si="25"/>
        <v>-</v>
      </c>
      <c r="G176" s="47" t="e">
        <f>INDEX($I$2:$FN$2,ROWS(G$2:G176))</f>
        <v>#REF!</v>
      </c>
      <c r="H176">
        <v>0</v>
      </c>
      <c r="I176">
        <f ca="1">IF(AND($B176&gt;0,SUM(I$3:I175)=0,SUM($H176:H176)=0),$B176,0)</f>
        <v>0</v>
      </c>
      <c r="J176">
        <f ca="1">IF(AND($B176&gt;0,SUM(J$3:J175)=0,SUM($H176:I176)=0),$B176,0)</f>
        <v>0</v>
      </c>
      <c r="K176">
        <f ca="1">IF(AND($B176&gt;0,SUM(K$3:K175)=0,SUM($H176:J176)=0),$B176,0)</f>
        <v>0</v>
      </c>
      <c r="L176">
        <f ca="1">IF(AND($B176&gt;0,SUM(L$3:L175)=0,SUM($H176:K176)=0),$B176,0)</f>
        <v>0</v>
      </c>
      <c r="M176">
        <f ca="1">IF(AND($B176&gt;0,SUM(M$3:M175)=0,SUM($H176:L176)=0),$B176,0)</f>
        <v>0</v>
      </c>
      <c r="N176">
        <f ca="1">IF(AND($B176&gt;0,SUM(N$3:N175)=0,SUM($H176:M176)=0),$B176,0)</f>
        <v>0</v>
      </c>
      <c r="O176">
        <f ca="1">IF(AND($B176&gt;0,SUM(O$3:O175)=0,SUM($H176:N176)=0),$B176,0)</f>
        <v>0</v>
      </c>
      <c r="P176">
        <f ca="1">IF(AND($B176&gt;0,SUM(P$3:P175)=0,SUM($H176:O176)=0),$B176,0)</f>
        <v>0</v>
      </c>
      <c r="Q176">
        <f ca="1">IF(AND($B176&gt;0,SUM(Q$3:Q175)=0,SUM($H176:P176)=0),$B176,0)</f>
        <v>0</v>
      </c>
      <c r="R176">
        <f ca="1">IF(AND($B176&gt;0,SUM(R$3:R175)=0,SUM($H176:Q176)=0),$B176,0)</f>
        <v>0</v>
      </c>
      <c r="S176">
        <f ca="1">IF(AND($B176&gt;0,SUM(S$3:S175)=0,SUM($H176:R176)=0),$B176,0)</f>
        <v>0</v>
      </c>
      <c r="T176">
        <f ca="1">IF(AND($B176&gt;0,SUM(T$3:T175)=0,SUM($H176:S176)=0),$B176,0)</f>
        <v>0</v>
      </c>
      <c r="U176">
        <f ca="1">IF(AND($B176&gt;0,SUM(U$3:U175)=0,SUM($H176:T176)=0),$B176,0)</f>
        <v>0</v>
      </c>
      <c r="V176">
        <f ca="1">IF(AND($B176&gt;0,SUM(V$3:V175)=0,SUM($H176:U176)=0),$B176,0)</f>
        <v>0</v>
      </c>
      <c r="W176">
        <f ca="1">IF(AND($B176&gt;0,SUM(W$3:W175)=0,SUM($H176:V176)=0),$B176,0)</f>
        <v>0</v>
      </c>
      <c r="X176">
        <f ca="1">IF(AND($B176&gt;0,SUM(X$3:X175)=0,SUM($H176:W176)=0),$B176,0)</f>
        <v>0</v>
      </c>
      <c r="Y176">
        <f ca="1">IF(AND($B176&gt;0,SUM(Y$3:Y175)=0,SUM($H176:X176)=0),$B176,0)</f>
        <v>0</v>
      </c>
      <c r="Z176">
        <f ca="1">IF(AND($B176&gt;0,SUM(Z$3:Z175)=0,SUM($H176:Y176)=0),$B176,0)</f>
        <v>0</v>
      </c>
      <c r="AA176">
        <f ca="1">IF(AND($B176&gt;0,SUM(AA$3:AA175)=0,SUM($H176:Z176)=0),$B176,0)</f>
        <v>0</v>
      </c>
      <c r="AB176">
        <f ca="1">IF(AND($B176&gt;0,SUM(AB$3:AB175)=0,SUM($H176:AA176)=0),$B176,0)</f>
        <v>0</v>
      </c>
      <c r="AC176">
        <f ca="1">IF(AND($B176&gt;0,SUM(AC$3:AC175)=0,SUM($H176:AB176)=0),$B176,0)</f>
        <v>0</v>
      </c>
      <c r="AD176">
        <f ca="1">IF(AND($B176&gt;0,SUM(AD$3:AD175)=0,SUM($H176:AC176)=0),$B176,0)</f>
        <v>0</v>
      </c>
      <c r="AE176">
        <f ca="1">IF(AND($B176&gt;0,SUM(AE$3:AE175)=0,SUM($H176:AD176)=0),$B176,0)</f>
        <v>0</v>
      </c>
      <c r="AF176">
        <f ca="1">IF(AND($B176&gt;0,SUM(AF$3:AF175)=0,SUM($H176:AE176)=0),$B176,0)</f>
        <v>0</v>
      </c>
      <c r="AG176">
        <f ca="1">IF(AND($B176&gt;0,SUM(AG$3:AG175)=0,SUM($H176:AF176)=0),$B176,0)</f>
        <v>0</v>
      </c>
      <c r="AH176">
        <f ca="1">IF(AND($B176&gt;0,SUM(AH$3:AH175)=0,SUM($H176:AG176)=0),$B176,0)</f>
        <v>0</v>
      </c>
      <c r="AI176">
        <f ca="1">IF(AND($B176&gt;0,SUM(AI$3:AI175)=0,SUM($H176:AH176)=0),$B176,0)</f>
        <v>0</v>
      </c>
      <c r="AJ176">
        <f ca="1">IF(AND($B176&gt;0,SUM(AJ$3:AJ175)=0,SUM($H176:AI176)=0),$B176,0)</f>
        <v>0</v>
      </c>
      <c r="AK176">
        <f ca="1">IF(AND($B176&gt;0,SUM(AK$3:AK175)=0,SUM($H176:AJ176)=0),$B176,0)</f>
        <v>0</v>
      </c>
      <c r="AL176">
        <f ca="1">IF(AND($B176&gt;0,SUM(AL$3:AL175)=0,SUM($H176:AK176)=0),$B176,0)</f>
        <v>0</v>
      </c>
      <c r="AM176">
        <f ca="1">IF(AND($B176&gt;0,SUM(AM$3:AM175)=0,SUM($H176:AL176)=0),$B176,0)</f>
        <v>0</v>
      </c>
      <c r="AN176">
        <f ca="1">IF(AND($B176&gt;0,SUM(AN$3:AN175)=0,SUM($H176:AM176)=0),$B176,0)</f>
        <v>0</v>
      </c>
      <c r="AO176">
        <f ca="1">IF(AND($B176&gt;0,SUM(AO$3:AO175)=0,SUM($H176:AN176)=0),$B176,0)</f>
        <v>0</v>
      </c>
      <c r="AP176">
        <f ca="1">IF(AND($B176&gt;0,SUM(AP$3:AP175)=0,SUM($H176:AO176)=0),$B176,0)</f>
        <v>0</v>
      </c>
      <c r="AQ176">
        <f ca="1">IF(AND($B176&gt;0,SUM(AQ$3:AQ175)=0,SUM($H176:AP176)=0),$B176,0)</f>
        <v>0</v>
      </c>
      <c r="AR176">
        <f ca="1">IF(AND($B176&gt;0,SUM(AR$3:AR175)=0,SUM($H176:AQ176)=0),$B176,0)</f>
        <v>0</v>
      </c>
      <c r="AS176">
        <f ca="1">IF(AND($B176&gt;0,SUM(AS$3:AS175)=0,SUM($H176:AR176)=0),$B176,0)</f>
        <v>0</v>
      </c>
      <c r="AT176">
        <f ca="1">IF(AND($B176&gt;0,SUM(AT$3:AT175)=0,SUM($H176:AS176)=0),$B176,0)</f>
        <v>0</v>
      </c>
      <c r="AU176">
        <f ca="1">IF(AND($B176&gt;0,SUM(AU$3:AU175)=0,SUM($H176:AT176)=0),$B176,0)</f>
        <v>0</v>
      </c>
      <c r="AV176">
        <f ca="1">IF(AND($B176&gt;0,SUM(AV$3:AV175)=0,SUM($H176:AU176)=0),$B176,0)</f>
        <v>0</v>
      </c>
      <c r="AW176">
        <f ca="1">IF(AND($B176&gt;0,SUM(AW$3:AW175)=0,SUM($H176:AV176)=0),$B176,0)</f>
        <v>0</v>
      </c>
      <c r="AX176">
        <f ca="1">IF(AND($B176&gt;0,SUM(AX$3:AX175)=0,SUM($H176:AW176)=0),$B176,0)</f>
        <v>0</v>
      </c>
      <c r="AY176">
        <f ca="1">IF(AND($B176&gt;0,SUM(AY$3:AY175)=0,SUM($H176:AX176)=0),$B176,0)</f>
        <v>0</v>
      </c>
      <c r="AZ176">
        <f ca="1">IF(AND($B176&gt;0,SUM(AZ$3:AZ175)=0,SUM($H176:AY176)=0),$B176,0)</f>
        <v>0</v>
      </c>
      <c r="BA176">
        <f ca="1">IF(AND($B176&gt;0,SUM(BA$3:BA175)=0,SUM($H176:AZ176)=0),$B176,0)</f>
        <v>0</v>
      </c>
      <c r="BB176">
        <f ca="1">IF(AND($B176&gt;0,SUM(BB$3:BB175)=0,SUM($H176:BA176)=0),$B176,0)</f>
        <v>0</v>
      </c>
      <c r="BC176">
        <f ca="1">IF(AND($B176&gt;0,SUM(BC$3:BC175)=0,SUM($H176:BB176)=0),$B176,0)</f>
        <v>0</v>
      </c>
      <c r="BD176">
        <f ca="1">IF(AND($B176&gt;0,SUM(BD$3:BD175)=0,SUM($H176:BC176)=0),$B176,0)</f>
        <v>0</v>
      </c>
      <c r="BE176">
        <f ca="1">IF(AND($B176&gt;0,SUM(BE$3:BE175)=0,SUM($H176:BD176)=0),$B176,0)</f>
        <v>0</v>
      </c>
      <c r="BF176">
        <f ca="1">IF(AND($B176&gt;0,SUM(BF$3:BF175)=0,SUM($H176:BE176)=0),$B176,0)</f>
        <v>0</v>
      </c>
      <c r="BG176">
        <f ca="1">IF(AND($B176&gt;0,SUM(BG$3:BG175)=0,SUM($H176:BF176)=0),$B176,0)</f>
        <v>0</v>
      </c>
      <c r="BH176">
        <f ca="1">IF(AND($B176&gt;0,SUM(BH$3:BH175)=0,SUM($H176:BG176)=0),$B176,0)</f>
        <v>0</v>
      </c>
      <c r="BI176">
        <f ca="1">IF(AND($B176&gt;0,SUM(BI$3:BI175)=0,SUM($H176:BH176)=0),$B176,0)</f>
        <v>0</v>
      </c>
      <c r="BJ176">
        <f ca="1">IF(AND($B176&gt;0,SUM(BJ$3:BJ175)=0,SUM($H176:BI176)=0),$B176,0)</f>
        <v>0</v>
      </c>
      <c r="BK176">
        <f ca="1">IF(AND($B176&gt;0,SUM(BK$3:BK175)=0,SUM($H176:BJ176)=0),$B176,0)</f>
        <v>0</v>
      </c>
      <c r="BL176">
        <f ca="1">IF(AND($B176&gt;0,SUM(BL$3:BL175)=0,SUM($H176:BK176)=0),$B176,0)</f>
        <v>0</v>
      </c>
      <c r="BM176">
        <f ca="1">IF(AND($B176&gt;0,SUM(BM$3:BM175)=0,SUM($H176:BL176)=0),$B176,0)</f>
        <v>0</v>
      </c>
      <c r="BN176">
        <f ca="1">IF(AND($B176&gt;0,SUM(BN$3:BN175)=0,SUM($H176:BM176)=0),$B176,0)</f>
        <v>0</v>
      </c>
      <c r="BO176">
        <f ca="1">IF(AND($B176&gt;0,SUM(BO$3:BO175)=0,SUM($H176:BN176)=0),$B176,0)</f>
        <v>0</v>
      </c>
      <c r="BP176">
        <f ca="1">IF(AND($B176&gt;0,SUM(BP$3:BP175)=0,SUM($H176:BO176)=0),$B176,0)</f>
        <v>0</v>
      </c>
      <c r="BQ176">
        <f ca="1">IF(AND($B176&gt;0,SUM(BQ$3:BQ175)=0,SUM($H176:BP176)=0),$B176,0)</f>
        <v>0</v>
      </c>
      <c r="BR176">
        <f ca="1">IF(AND($B176&gt;0,SUM(BR$3:BR175)=0,SUM($H176:BQ176)=0),$B176,0)</f>
        <v>0</v>
      </c>
      <c r="BS176">
        <f ca="1">IF(AND($B176&gt;0,SUM(BS$3:BS175)=0,SUM($H176:BR176)=0),$B176,0)</f>
        <v>0</v>
      </c>
      <c r="BT176">
        <f ca="1">IF(AND($B176&gt;0,SUM(BT$3:BT175)=0,SUM($H176:BS176)=0),$B176,0)</f>
        <v>0</v>
      </c>
      <c r="BU176">
        <f ca="1">IF(AND($B176&gt;0,SUM(BU$3:BU175)=0,SUM($H176:BT176)=0),$B176,0)</f>
        <v>0</v>
      </c>
      <c r="BV176">
        <f ca="1">IF(AND($B176&gt;0,SUM(BV$3:BV175)=0,SUM($H176:BU176)=0),$B176,0)</f>
        <v>0</v>
      </c>
      <c r="BW176">
        <f ca="1">IF(AND($B176&gt;0,SUM(BW$3:BW175)=0,SUM($H176:BV176)=0),$B176,0)</f>
        <v>0</v>
      </c>
      <c r="BX176">
        <f ca="1">IF(AND($B176&gt;0,SUM(BX$3:BX175)=0,SUM($H176:BW176)=0),$B176,0)</f>
        <v>0</v>
      </c>
      <c r="BY176">
        <f ca="1">IF(AND($B176&gt;0,SUM(BY$3:BY175)=0,SUM($H176:BX176)=0),$B176,0)</f>
        <v>0</v>
      </c>
      <c r="BZ176">
        <f ca="1">IF(AND($B176&gt;0,SUM(BZ$3:BZ175)=0,SUM($H176:BY176)=0),$B176,0)</f>
        <v>0</v>
      </c>
      <c r="CA176">
        <f ca="1">IF(AND($B176&gt;0,SUM(CA$3:CA175)=0,SUM($H176:BZ176)=0),$B176,0)</f>
        <v>0</v>
      </c>
      <c r="CB176">
        <f ca="1">IF(AND($B176&gt;0,SUM(CB$3:CB175)=0,SUM($H176:CA176)=0),$B176,0)</f>
        <v>0</v>
      </c>
      <c r="CC176">
        <f ca="1">IF(AND($B176&gt;0,SUM(CC$3:CC175)=0,SUM($H176:CB176)=0),$B176,0)</f>
        <v>0</v>
      </c>
      <c r="CD176">
        <f ca="1">IF(AND($B176&gt;0,SUM(CD$3:CD175)=0,SUM($H176:CC176)=0),$B176,0)</f>
        <v>0</v>
      </c>
      <c r="CE176">
        <f ca="1">IF(AND($B176&gt;0,SUM(CE$3:CE175)=0,SUM($H176:CD176)=0),$B176,0)</f>
        <v>0</v>
      </c>
      <c r="CF176">
        <f ca="1">IF(AND($B176&gt;0,SUM(CF$3:CF175)=0,SUM($H176:CE176)=0),$B176,0)</f>
        <v>0</v>
      </c>
      <c r="CG176">
        <f ca="1">IF(AND($B176&gt;0,SUM(CG$3:CG175)=0,SUM($H176:CF176)=0),$B176,0)</f>
        <v>0</v>
      </c>
      <c r="CH176">
        <f ca="1">IF(AND($B176&gt;0,SUM(CH$3:CH175)=0,SUM($H176:CG176)=0),$B176,0)</f>
        <v>0</v>
      </c>
      <c r="CI176">
        <f ca="1">IF(AND($B176&gt;0,SUM(CI$3:CI175)=0,SUM($H176:CH176)=0),$B176,0)</f>
        <v>0</v>
      </c>
      <c r="CJ176">
        <f ca="1">IF(AND($B176&gt;0,SUM(CJ$3:CJ175)=0,SUM($H176:CI176)=0),$B176,0)</f>
        <v>0</v>
      </c>
      <c r="CK176">
        <f ca="1">IF(AND($B176&gt;0,SUM(CK$3:CK175)=0,SUM($H176:CJ176)=0),$B176,0)</f>
        <v>0</v>
      </c>
      <c r="CL176">
        <f ca="1">IF(AND($B176&gt;0,SUM(CL$3:CL175)=0,SUM($H176:CK176)=0),$B176,0)</f>
        <v>0</v>
      </c>
      <c r="CM176">
        <f ca="1">IF(AND($B176&gt;0,SUM(CM$3:CM175)=0,SUM($H176:CL176)=0),$B176,0)</f>
        <v>0</v>
      </c>
      <c r="CN176">
        <f ca="1">IF(AND($B176&gt;0,SUM(CN$3:CN175)=0,SUM($H176:CM176)=0),$B176,0)</f>
        <v>0</v>
      </c>
      <c r="CO176">
        <f ca="1">IF(AND($B176&gt;0,SUM(CO$3:CO175)=0,SUM($H176:CN176)=0),$B176,0)</f>
        <v>0</v>
      </c>
      <c r="CP176">
        <f ca="1">IF(AND($B176&gt;0,SUM(CP$3:CP175)=0,SUM($H176:CO176)=0),$B176,0)</f>
        <v>0</v>
      </c>
      <c r="CQ176">
        <f ca="1">IF(AND($B176&gt;0,SUM(CQ$3:CQ175)=0,SUM($H176:CP176)=0),$B176,0)</f>
        <v>0</v>
      </c>
      <c r="CR176">
        <f ca="1">IF(AND($B176&gt;0,SUM(CR$3:CR175)=0,SUM($H176:CQ176)=0),$B176,0)</f>
        <v>0</v>
      </c>
      <c r="CS176">
        <f ca="1">IF(AND($B176&gt;0,SUM(CS$3:CS175)=0,SUM($H176:CR176)=0),$B176,0)</f>
        <v>0</v>
      </c>
      <c r="CT176">
        <f ca="1">IF(AND($B176&gt;0,SUM(CT$3:CT175)=0,SUM($H176:CS176)=0),$B176,0)</f>
        <v>0</v>
      </c>
      <c r="CU176">
        <f ca="1">IF(AND($B176&gt;0,SUM(CU$3:CU175)=0,SUM($H176:CT176)=0),$B176,0)</f>
        <v>0</v>
      </c>
      <c r="CV176">
        <f ca="1">IF(AND($B176&gt;0,SUM(CV$3:CV175)=0,SUM($H176:CU176)=0),$B176,0)</f>
        <v>0</v>
      </c>
      <c r="CW176">
        <f ca="1">IF(AND($B176&gt;0,SUM(CW$3:CW175)=0,SUM($H176:CV176)=0),$B176,0)</f>
        <v>0</v>
      </c>
      <c r="CX176">
        <f ca="1">IF(AND($B176&gt;0,SUM(CX$3:CX175)=0,SUM($H176:CW176)=0),$B176,0)</f>
        <v>0</v>
      </c>
      <c r="CY176">
        <f ca="1">IF(AND($B176&gt;0,SUM(CY$3:CY175)=0,SUM($H176:CX176)=0),$B176,0)</f>
        <v>0</v>
      </c>
      <c r="CZ176">
        <f ca="1">IF(AND($B176&gt;0,SUM(CZ$3:CZ175)=0,SUM($H176:CY176)=0),$B176,0)</f>
        <v>0</v>
      </c>
      <c r="DA176">
        <f ca="1">IF(AND($B176&gt;0,SUM(DA$3:DA175)=0,SUM($H176:CZ176)=0),$B176,0)</f>
        <v>0</v>
      </c>
      <c r="DB176">
        <f ca="1">IF(AND($B176&gt;0,SUM(DB$3:DB175)=0,SUM($H176:DA176)=0),$B176,0)</f>
        <v>0</v>
      </c>
      <c r="DC176">
        <f ca="1">IF(AND($B176&gt;0,SUM(DC$3:DC175)=0,SUM($H176:DB176)=0),$B176,0)</f>
        <v>0</v>
      </c>
      <c r="DD176">
        <f ca="1">IF(AND($B176&gt;0,SUM(DD$3:DD175)=0,SUM($H176:DC176)=0),$B176,0)</f>
        <v>0</v>
      </c>
      <c r="DE176">
        <f ca="1">IF(AND($B176&gt;0,SUM(DE$3:DE175)=0,SUM($H176:DD176)=0),$B176,0)</f>
        <v>0</v>
      </c>
      <c r="DF176">
        <f ca="1">IF(AND($B176&gt;0,SUM(DF$3:DF175)=0,SUM($H176:DE176)=0),$B176,0)</f>
        <v>0</v>
      </c>
      <c r="DG176">
        <f ca="1">IF(AND($B176&gt;0,SUM(DG$3:DG175)=0,SUM($H176:DF176)=0),$B176,0)</f>
        <v>0</v>
      </c>
      <c r="DH176">
        <f ca="1">IF(AND($B176&gt;0,SUM(DH$3:DH175)=0,SUM($H176:DG176)=0),$B176,0)</f>
        <v>0</v>
      </c>
      <c r="DI176">
        <f ca="1">IF(AND($B176&gt;0,SUM(DI$3:DI175)=0,SUM($H176:DH176)=0),$B176,0)</f>
        <v>0</v>
      </c>
      <c r="DJ176">
        <f ca="1">IF(AND($B176&gt;0,SUM(DJ$3:DJ175)=0,SUM($H176:DI176)=0),$B176,0)</f>
        <v>0</v>
      </c>
      <c r="DK176">
        <f ca="1">IF(AND($B176&gt;0,SUM(DK$3:DK175)=0,SUM($H176:DJ176)=0),$B176,0)</f>
        <v>0</v>
      </c>
      <c r="DL176">
        <f ca="1">IF(AND($B176&gt;0,SUM(DL$3:DL175)=0,SUM($H176:DK176)=0),$B176,0)</f>
        <v>0</v>
      </c>
      <c r="DM176">
        <f ca="1">IF(AND($B176&gt;0,SUM(DM$3:DM175)=0,SUM($H176:DL176)=0),$B176,0)</f>
        <v>0</v>
      </c>
      <c r="DN176">
        <f ca="1">IF(AND($B176&gt;0,SUM(DN$3:DN175)=0,SUM($H176:DM176)=0),$B176,0)</f>
        <v>0</v>
      </c>
      <c r="DO176">
        <f ca="1">IF(AND($B176&gt;0,SUM(DO$3:DO175)=0,SUM($H176:DN176)=0),$B176,0)</f>
        <v>0</v>
      </c>
      <c r="DP176">
        <f ca="1">IF(AND($B176&gt;0,SUM(DP$3:DP175)=0,SUM($H176:DO176)=0),$B176,0)</f>
        <v>0</v>
      </c>
      <c r="DQ176">
        <f ca="1">IF(AND($B176&gt;0,SUM(DQ$3:DQ175)=0,SUM($H176:DP176)=0),$B176,0)</f>
        <v>0</v>
      </c>
      <c r="DR176">
        <f ca="1">IF(AND($B176&gt;0,SUM(DR$3:DR175)=0,SUM($H176:DQ176)=0),$B176,0)</f>
        <v>0</v>
      </c>
      <c r="DS176">
        <f ca="1">IF(AND($B176&gt;0,SUM(DS$3:DS175)=0,SUM($H176:DR176)=0),$B176,0)</f>
        <v>0</v>
      </c>
      <c r="DT176">
        <f ca="1">IF(AND($B176&gt;0,SUM(DT$3:DT175)=0,SUM($H176:DS176)=0),$B176,0)</f>
        <v>0</v>
      </c>
      <c r="DU176">
        <f ca="1">IF(AND($B176&gt;0,SUM(DU$3:DU175)=0,SUM($H176:DT176)=0),$B176,0)</f>
        <v>0</v>
      </c>
      <c r="DV176">
        <f ca="1">IF(AND($B176&gt;0,SUM(DV$3:DV175)=0,SUM($H176:DU176)=0),$B176,0)</f>
        <v>0</v>
      </c>
      <c r="DW176">
        <f ca="1">IF(AND($B176&gt;0,SUM(DW$3:DW175)=0,SUM($H176:DV176)=0),$B176,0)</f>
        <v>0</v>
      </c>
      <c r="DX176">
        <f ca="1">IF(AND($B176&gt;0,SUM(DX$3:DX175)=0,SUM($H176:DW176)=0),$B176,0)</f>
        <v>0</v>
      </c>
      <c r="DY176">
        <f ca="1">IF(AND($B176&gt;0,SUM(DY$3:DY175)=0,SUM($H176:DX176)=0),$B176,0)</f>
        <v>0</v>
      </c>
      <c r="DZ176">
        <f ca="1">IF(AND($B176&gt;0,SUM(DZ$3:DZ175)=0,SUM($H176:DY176)=0),$B176,0)</f>
        <v>0</v>
      </c>
      <c r="EA176">
        <f ca="1">IF(AND($B176&gt;0,SUM(EA$3:EA175)=0,SUM($H176:DZ176)=0),$B176,0)</f>
        <v>0</v>
      </c>
      <c r="EB176">
        <f ca="1">IF(AND($B176&gt;0,SUM(EB$3:EB175)=0,SUM($H176:EA176)=0),$B176,0)</f>
        <v>0</v>
      </c>
      <c r="EC176">
        <f ca="1">IF(AND($B176&gt;0,SUM(EC$3:EC175)=0,SUM($H176:EB176)=0),$B176,0)</f>
        <v>0</v>
      </c>
      <c r="ED176">
        <f ca="1">IF(AND($B176&gt;0,SUM(ED$3:ED175)=0,SUM($H176:EC176)=0),$B176,0)</f>
        <v>0</v>
      </c>
      <c r="EE176">
        <f ca="1">IF(AND($B176&gt;0,SUM(EE$3:EE175)=0,SUM($H176:ED176)=0),$B176,0)</f>
        <v>0</v>
      </c>
      <c r="EF176">
        <f ca="1">IF(AND($B176&gt;0,SUM(EF$3:EF175)=0,SUM($H176:EE176)=0),$B176,0)</f>
        <v>0</v>
      </c>
      <c r="EG176">
        <f ca="1">IF(AND($B176&gt;0,SUM(EG$3:EG175)=0,SUM($H176:EF176)=0),$B176,0)</f>
        <v>0</v>
      </c>
      <c r="EH176">
        <f ca="1">IF(AND($B176&gt;0,SUM(EH$3:EH175)=0,SUM($H176:EG176)=0),$B176,0)</f>
        <v>0</v>
      </c>
      <c r="EI176">
        <f ca="1">IF(AND($B176&gt;0,SUM(EI$3:EI175)=0,SUM($H176:EH176)=0),$B176,0)</f>
        <v>0</v>
      </c>
      <c r="EJ176">
        <f ca="1">IF(AND($B176&gt;0,SUM(EJ$3:EJ175)=0,SUM($H176:EI176)=0),$B176,0)</f>
        <v>0</v>
      </c>
      <c r="EK176">
        <f ca="1">IF(AND($B176&gt;0,SUM(EK$3:EK175)=0,SUM($H176:EJ176)=0),$B176,0)</f>
        <v>0</v>
      </c>
      <c r="EL176">
        <f ca="1">IF(AND($B176&gt;0,SUM(EL$3:EL175)=0,SUM($H176:EK176)=0),$B176,0)</f>
        <v>0</v>
      </c>
      <c r="EM176">
        <f ca="1">IF(AND($B176&gt;0,SUM(EM$3:EM175)=0,SUM($H176:EL176)=0),$B176,0)</f>
        <v>0</v>
      </c>
      <c r="EN176">
        <f ca="1">IF(AND($B176&gt;0,SUM(EN$3:EN175)=0,SUM($H176:EM176)=0),$B176,0)</f>
        <v>0</v>
      </c>
      <c r="EO176">
        <f ca="1">IF(AND($B176&gt;0,SUM(EO$3:EO175)=0,SUM($H176:EN176)=0),$B176,0)</f>
        <v>0</v>
      </c>
      <c r="EP176">
        <f ca="1">IF(AND($B176&gt;0,SUM(EP$3:EP175)=0,SUM($H176:EO176)=0),$B176,0)</f>
        <v>0</v>
      </c>
      <c r="EQ176">
        <f ca="1">IF(AND($B176&gt;0,SUM(EQ$3:EQ175)=0,SUM($H176:EP176)=0),$B176,0)</f>
        <v>0</v>
      </c>
      <c r="ER176">
        <f ca="1">IF(AND($B176&gt;0,SUM(ER$3:ER175)=0,SUM($H176:EQ176)=0),$B176,0)</f>
        <v>0</v>
      </c>
      <c r="ES176">
        <f ca="1">IF(AND($B176&gt;0,SUM(ES$3:ES175)=0,SUM($H176:ER176)=0),$B176,0)</f>
        <v>0</v>
      </c>
      <c r="ET176">
        <f ca="1">IF(AND($B176&gt;0,SUM(ET$3:ET175)=0,SUM($H176:ES176)=0),$B176,0)</f>
        <v>0</v>
      </c>
      <c r="EU176">
        <f ca="1">IF(AND($B176&gt;0,SUM(EU$3:EU175)=0,SUM($H176:ET176)=0),$B176,0)</f>
        <v>0</v>
      </c>
      <c r="EV176">
        <f ca="1">IF(AND($B176&gt;0,SUM(EV$3:EV175)=0,SUM($H176:EU176)=0),$B176,0)</f>
        <v>0</v>
      </c>
      <c r="EW176">
        <f ca="1">IF(AND($B176&gt;0,SUM(EW$3:EW175)=0,SUM($H176:EV176)=0),$B176,0)</f>
        <v>0</v>
      </c>
      <c r="EX176">
        <f ca="1">IF(AND($B176&gt;0,SUM(EX$3:EX175)=0,SUM($H176:EW176)=0),$B176,0)</f>
        <v>0</v>
      </c>
      <c r="EY176">
        <f ca="1">IF(AND($B176&gt;0,SUM(EY$3:EY175)=0,SUM($H176:EX176)=0),$B176,0)</f>
        <v>0</v>
      </c>
      <c r="EZ176">
        <f ca="1">IF(AND($B176&gt;0,SUM(EZ$3:EZ175)=0,SUM($H176:EY176)=0),$B176,0)</f>
        <v>0</v>
      </c>
      <c r="FA176">
        <f ca="1">IF(AND($B176&gt;0,SUM(FA$3:FA175)=0,SUM($H176:EZ176)=0),$B176,0)</f>
        <v>0</v>
      </c>
      <c r="FB176">
        <f ca="1">IF(AND($B176&gt;0,SUM(FB$3:FB175)=0,SUM($H176:FA176)=0),$B176,0)</f>
        <v>0</v>
      </c>
      <c r="FC176">
        <f ca="1">IF(AND($B176&gt;0,SUM(FC$3:FC175)=0,SUM($H176:FB176)=0),$B176,0)</f>
        <v>0</v>
      </c>
      <c r="FD176">
        <f ca="1">IF(AND($B176&gt;0,SUM(FD$3:FD175)=0,SUM($H176:FC176)=0),$B176,0)</f>
        <v>0</v>
      </c>
      <c r="FE176">
        <f ca="1">IF(AND($B176&gt;0,SUM(FE$3:FE175)=0,SUM($H176:FD176)=0),$B176,0)</f>
        <v>0</v>
      </c>
      <c r="FF176">
        <f ca="1">IF(AND($B176&gt;0,SUM(FF$3:FF175)=0,SUM($H176:FE176)=0),$B176,0)</f>
        <v>0</v>
      </c>
      <c r="FG176">
        <f ca="1">IF(AND($B176&gt;0,SUM(FG$3:FG175)=0,SUM($H176:FF176)=0),$B176,0)</f>
        <v>0</v>
      </c>
      <c r="FH176">
        <f ca="1">IF(AND($B176&gt;0,SUM(FH$3:FH175)=0,SUM($H176:FG176)=0),$B176,0)</f>
        <v>0</v>
      </c>
      <c r="FI176">
        <f ca="1">IF(AND($B176&gt;0,SUM(FI$3:FI175)=0,SUM($H176:FH176)=0),$B176,0)</f>
        <v>0</v>
      </c>
      <c r="FJ176">
        <f ca="1">IF(AND($B176&gt;0,SUM(FJ$3:FJ175)=0,SUM($H176:FI176)=0),$B176,0)</f>
        <v>0</v>
      </c>
      <c r="FK176">
        <f ca="1">IF(AND($B176&gt;0,SUM(FK$3:FK175)=0,SUM($H176:FJ176)=0),$B176,0)</f>
        <v>0</v>
      </c>
      <c r="FL176">
        <f ca="1">IF(AND($B176&gt;0,SUM(FL$3:FL175)=0,SUM($H176:FK176)=0),$B176,0)</f>
        <v>0</v>
      </c>
      <c r="FM176">
        <f ca="1">IF(AND($B176&gt;0,SUM(FM$3:FM175)=0,SUM($H176:FL176)=0),$B176,0)</f>
        <v>0</v>
      </c>
      <c r="FN176">
        <f ca="1">IF(AND($B176&gt;0,SUM(FN$3:FN175)=0,SUM($H176:FM176)=0),$B176,0)</f>
        <v>0</v>
      </c>
      <c r="FS176" s="67" t="str">
        <f ca="1">Valintaohjelma!$C52</f>
        <v>0</v>
      </c>
      <c r="FT176" s="67" t="str">
        <f ca="1">Valintaohjelma!$F52</f>
        <v/>
      </c>
      <c r="FU176" s="342" t="str">
        <f>""</f>
        <v/>
      </c>
      <c r="FV176" s="67" t="str">
        <f>Valintaohjelma!$I52</f>
        <v>-</v>
      </c>
      <c r="FY176" s="67" t="str">
        <f ca="1">Valintaohjelma!$C52</f>
        <v>0</v>
      </c>
      <c r="FZ176" s="67" t="str">
        <f ca="1">Valintaohjelma!$F52</f>
        <v/>
      </c>
      <c r="GA176" s="67" t="str">
        <f>""</f>
        <v/>
      </c>
      <c r="GB176" s="67" t="str">
        <f>Valintaohjelma!$I52</f>
        <v>-</v>
      </c>
      <c r="GE176" s="67" t="str">
        <f ca="1">Valintaohjelma!$C52</f>
        <v>0</v>
      </c>
      <c r="GF176" s="67" t="str">
        <f ca="1">Valintaohjelma!$F52</f>
        <v/>
      </c>
      <c r="GG176" s="67" t="str">
        <f>""</f>
        <v/>
      </c>
      <c r="GH176" s="67" t="str">
        <f>Valintaohjelma!$I52</f>
        <v>-</v>
      </c>
    </row>
    <row r="177" spans="1:190" ht="15.75" thickBot="1" x14ac:dyDescent="0.3">
      <c r="A177">
        <v>177</v>
      </c>
      <c r="B177">
        <f>IF(AND(Valintaohjelma!D53&lt;&gt;"-",Valintaohjelma!D53&lt;&gt;""),A177,0)</f>
        <v>0</v>
      </c>
      <c r="C177" s="240" t="str">
        <f t="shared" ca="1" si="22"/>
        <v>0</v>
      </c>
      <c r="D177" s="240" t="str">
        <f t="shared" ca="1" si="23"/>
        <v/>
      </c>
      <c r="E177" s="240" t="str">
        <f t="shared" ca="1" si="24"/>
        <v/>
      </c>
      <c r="F177" s="240" t="str">
        <f t="shared" ca="1" si="25"/>
        <v>-</v>
      </c>
      <c r="G177" s="47" t="e">
        <f>INDEX($I$2:$FN$2,ROWS(G$2:G177))</f>
        <v>#REF!</v>
      </c>
      <c r="H177">
        <v>0</v>
      </c>
      <c r="I177">
        <f ca="1">IF(AND($B177&gt;0,SUM(I$3:I176)=0,SUM($H177:H177)=0),$B177,0)</f>
        <v>0</v>
      </c>
      <c r="J177">
        <f ca="1">IF(AND($B177&gt;0,SUM(J$3:J176)=0,SUM($H177:I177)=0),$B177,0)</f>
        <v>0</v>
      </c>
      <c r="K177">
        <f ca="1">IF(AND($B177&gt;0,SUM(K$3:K176)=0,SUM($H177:J177)=0),$B177,0)</f>
        <v>0</v>
      </c>
      <c r="L177">
        <f ca="1">IF(AND($B177&gt;0,SUM(L$3:L176)=0,SUM($H177:K177)=0),$B177,0)</f>
        <v>0</v>
      </c>
      <c r="M177">
        <f ca="1">IF(AND($B177&gt;0,SUM(M$3:M176)=0,SUM($H177:L177)=0),$B177,0)</f>
        <v>0</v>
      </c>
      <c r="N177">
        <f ca="1">IF(AND($B177&gt;0,SUM(N$3:N176)=0,SUM($H177:M177)=0),$B177,0)</f>
        <v>0</v>
      </c>
      <c r="O177">
        <f ca="1">IF(AND($B177&gt;0,SUM(O$3:O176)=0,SUM($H177:N177)=0),$B177,0)</f>
        <v>0</v>
      </c>
      <c r="P177">
        <f ca="1">IF(AND($B177&gt;0,SUM(P$3:P176)=0,SUM($H177:O177)=0),$B177,0)</f>
        <v>0</v>
      </c>
      <c r="Q177">
        <f ca="1">IF(AND($B177&gt;0,SUM(Q$3:Q176)=0,SUM($H177:P177)=0),$B177,0)</f>
        <v>0</v>
      </c>
      <c r="R177">
        <f ca="1">IF(AND($B177&gt;0,SUM(R$3:R176)=0,SUM($H177:Q177)=0),$B177,0)</f>
        <v>0</v>
      </c>
      <c r="S177">
        <f ca="1">IF(AND($B177&gt;0,SUM(S$3:S176)=0,SUM($H177:R177)=0),$B177,0)</f>
        <v>0</v>
      </c>
      <c r="T177">
        <f ca="1">IF(AND($B177&gt;0,SUM(T$3:T176)=0,SUM($H177:S177)=0),$B177,0)</f>
        <v>0</v>
      </c>
      <c r="U177">
        <f ca="1">IF(AND($B177&gt;0,SUM(U$3:U176)=0,SUM($H177:T177)=0),$B177,0)</f>
        <v>0</v>
      </c>
      <c r="V177">
        <f ca="1">IF(AND($B177&gt;0,SUM(V$3:V176)=0,SUM($H177:U177)=0),$B177,0)</f>
        <v>0</v>
      </c>
      <c r="W177">
        <f ca="1">IF(AND($B177&gt;0,SUM(W$3:W176)=0,SUM($H177:V177)=0),$B177,0)</f>
        <v>0</v>
      </c>
      <c r="X177">
        <f ca="1">IF(AND($B177&gt;0,SUM(X$3:X176)=0,SUM($H177:W177)=0),$B177,0)</f>
        <v>0</v>
      </c>
      <c r="Y177">
        <f ca="1">IF(AND($B177&gt;0,SUM(Y$3:Y176)=0,SUM($H177:X177)=0),$B177,0)</f>
        <v>0</v>
      </c>
      <c r="Z177">
        <f ca="1">IF(AND($B177&gt;0,SUM(Z$3:Z176)=0,SUM($H177:Y177)=0),$B177,0)</f>
        <v>0</v>
      </c>
      <c r="AA177">
        <f ca="1">IF(AND($B177&gt;0,SUM(AA$3:AA176)=0,SUM($H177:Z177)=0),$B177,0)</f>
        <v>0</v>
      </c>
      <c r="AB177">
        <f ca="1">IF(AND($B177&gt;0,SUM(AB$3:AB176)=0,SUM($H177:AA177)=0),$B177,0)</f>
        <v>0</v>
      </c>
      <c r="AC177">
        <f ca="1">IF(AND($B177&gt;0,SUM(AC$3:AC176)=0,SUM($H177:AB177)=0),$B177,0)</f>
        <v>0</v>
      </c>
      <c r="AD177">
        <f ca="1">IF(AND($B177&gt;0,SUM(AD$3:AD176)=0,SUM($H177:AC177)=0),$B177,0)</f>
        <v>0</v>
      </c>
      <c r="AE177">
        <f ca="1">IF(AND($B177&gt;0,SUM(AE$3:AE176)=0,SUM($H177:AD177)=0),$B177,0)</f>
        <v>0</v>
      </c>
      <c r="AF177">
        <f ca="1">IF(AND($B177&gt;0,SUM(AF$3:AF176)=0,SUM($H177:AE177)=0),$B177,0)</f>
        <v>0</v>
      </c>
      <c r="AG177">
        <f ca="1">IF(AND($B177&gt;0,SUM(AG$3:AG176)=0,SUM($H177:AF177)=0),$B177,0)</f>
        <v>0</v>
      </c>
      <c r="AH177">
        <f ca="1">IF(AND($B177&gt;0,SUM(AH$3:AH176)=0,SUM($H177:AG177)=0),$B177,0)</f>
        <v>0</v>
      </c>
      <c r="AI177">
        <f ca="1">IF(AND($B177&gt;0,SUM(AI$3:AI176)=0,SUM($H177:AH177)=0),$B177,0)</f>
        <v>0</v>
      </c>
      <c r="AJ177">
        <f ca="1">IF(AND($B177&gt;0,SUM(AJ$3:AJ176)=0,SUM($H177:AI177)=0),$B177,0)</f>
        <v>0</v>
      </c>
      <c r="AK177">
        <f ca="1">IF(AND($B177&gt;0,SUM(AK$3:AK176)=0,SUM($H177:AJ177)=0),$B177,0)</f>
        <v>0</v>
      </c>
      <c r="AL177">
        <f ca="1">IF(AND($B177&gt;0,SUM(AL$3:AL176)=0,SUM($H177:AK177)=0),$B177,0)</f>
        <v>0</v>
      </c>
      <c r="AM177">
        <f ca="1">IF(AND($B177&gt;0,SUM(AM$3:AM176)=0,SUM($H177:AL177)=0),$B177,0)</f>
        <v>0</v>
      </c>
      <c r="AN177">
        <f ca="1">IF(AND($B177&gt;0,SUM(AN$3:AN176)=0,SUM($H177:AM177)=0),$B177,0)</f>
        <v>0</v>
      </c>
      <c r="AO177">
        <f ca="1">IF(AND($B177&gt;0,SUM(AO$3:AO176)=0,SUM($H177:AN177)=0),$B177,0)</f>
        <v>0</v>
      </c>
      <c r="AP177">
        <f ca="1">IF(AND($B177&gt;0,SUM(AP$3:AP176)=0,SUM($H177:AO177)=0),$B177,0)</f>
        <v>0</v>
      </c>
      <c r="AQ177">
        <f ca="1">IF(AND($B177&gt;0,SUM(AQ$3:AQ176)=0,SUM($H177:AP177)=0),$B177,0)</f>
        <v>0</v>
      </c>
      <c r="AR177">
        <f ca="1">IF(AND($B177&gt;0,SUM(AR$3:AR176)=0,SUM($H177:AQ177)=0),$B177,0)</f>
        <v>0</v>
      </c>
      <c r="AS177">
        <f ca="1">IF(AND($B177&gt;0,SUM(AS$3:AS176)=0,SUM($H177:AR177)=0),$B177,0)</f>
        <v>0</v>
      </c>
      <c r="AT177">
        <f ca="1">IF(AND($B177&gt;0,SUM(AT$3:AT176)=0,SUM($H177:AS177)=0),$B177,0)</f>
        <v>0</v>
      </c>
      <c r="AU177">
        <f ca="1">IF(AND($B177&gt;0,SUM(AU$3:AU176)=0,SUM($H177:AT177)=0),$B177,0)</f>
        <v>0</v>
      </c>
      <c r="AV177">
        <f ca="1">IF(AND($B177&gt;0,SUM(AV$3:AV176)=0,SUM($H177:AU177)=0),$B177,0)</f>
        <v>0</v>
      </c>
      <c r="AW177">
        <f ca="1">IF(AND($B177&gt;0,SUM(AW$3:AW176)=0,SUM($H177:AV177)=0),$B177,0)</f>
        <v>0</v>
      </c>
      <c r="AX177">
        <f ca="1">IF(AND($B177&gt;0,SUM(AX$3:AX176)=0,SUM($H177:AW177)=0),$B177,0)</f>
        <v>0</v>
      </c>
      <c r="AY177">
        <f ca="1">IF(AND($B177&gt;0,SUM(AY$3:AY176)=0,SUM($H177:AX177)=0),$B177,0)</f>
        <v>0</v>
      </c>
      <c r="AZ177">
        <f ca="1">IF(AND($B177&gt;0,SUM(AZ$3:AZ176)=0,SUM($H177:AY177)=0),$B177,0)</f>
        <v>0</v>
      </c>
      <c r="BA177">
        <f ca="1">IF(AND($B177&gt;0,SUM(BA$3:BA176)=0,SUM($H177:AZ177)=0),$B177,0)</f>
        <v>0</v>
      </c>
      <c r="BB177">
        <f ca="1">IF(AND($B177&gt;0,SUM(BB$3:BB176)=0,SUM($H177:BA177)=0),$B177,0)</f>
        <v>0</v>
      </c>
      <c r="BC177">
        <f ca="1">IF(AND($B177&gt;0,SUM(BC$3:BC176)=0,SUM($H177:BB177)=0),$B177,0)</f>
        <v>0</v>
      </c>
      <c r="BD177">
        <f ca="1">IF(AND($B177&gt;0,SUM(BD$3:BD176)=0,SUM($H177:BC177)=0),$B177,0)</f>
        <v>0</v>
      </c>
      <c r="BE177">
        <f ca="1">IF(AND($B177&gt;0,SUM(BE$3:BE176)=0,SUM($H177:BD177)=0),$B177,0)</f>
        <v>0</v>
      </c>
      <c r="BF177">
        <f ca="1">IF(AND($B177&gt;0,SUM(BF$3:BF176)=0,SUM($H177:BE177)=0),$B177,0)</f>
        <v>0</v>
      </c>
      <c r="BG177">
        <f ca="1">IF(AND($B177&gt;0,SUM(BG$3:BG176)=0,SUM($H177:BF177)=0),$B177,0)</f>
        <v>0</v>
      </c>
      <c r="BH177">
        <f ca="1">IF(AND($B177&gt;0,SUM(BH$3:BH176)=0,SUM($H177:BG177)=0),$B177,0)</f>
        <v>0</v>
      </c>
      <c r="BI177">
        <f ca="1">IF(AND($B177&gt;0,SUM(BI$3:BI176)=0,SUM($H177:BH177)=0),$B177,0)</f>
        <v>0</v>
      </c>
      <c r="BJ177">
        <f ca="1">IF(AND($B177&gt;0,SUM(BJ$3:BJ176)=0,SUM($H177:BI177)=0),$B177,0)</f>
        <v>0</v>
      </c>
      <c r="BK177">
        <f ca="1">IF(AND($B177&gt;0,SUM(BK$3:BK176)=0,SUM($H177:BJ177)=0),$B177,0)</f>
        <v>0</v>
      </c>
      <c r="BL177">
        <f ca="1">IF(AND($B177&gt;0,SUM(BL$3:BL176)=0,SUM($H177:BK177)=0),$B177,0)</f>
        <v>0</v>
      </c>
      <c r="BM177">
        <f ca="1">IF(AND($B177&gt;0,SUM(BM$3:BM176)=0,SUM($H177:BL177)=0),$B177,0)</f>
        <v>0</v>
      </c>
      <c r="BN177">
        <f ca="1">IF(AND($B177&gt;0,SUM(BN$3:BN176)=0,SUM($H177:BM177)=0),$B177,0)</f>
        <v>0</v>
      </c>
      <c r="BO177">
        <f ca="1">IF(AND($B177&gt;0,SUM(BO$3:BO176)=0,SUM($H177:BN177)=0),$B177,0)</f>
        <v>0</v>
      </c>
      <c r="BP177">
        <f ca="1">IF(AND($B177&gt;0,SUM(BP$3:BP176)=0,SUM($H177:BO177)=0),$B177,0)</f>
        <v>0</v>
      </c>
      <c r="BQ177">
        <f ca="1">IF(AND($B177&gt;0,SUM(BQ$3:BQ176)=0,SUM($H177:BP177)=0),$B177,0)</f>
        <v>0</v>
      </c>
      <c r="BR177">
        <f ca="1">IF(AND($B177&gt;0,SUM(BR$3:BR176)=0,SUM($H177:BQ177)=0),$B177,0)</f>
        <v>0</v>
      </c>
      <c r="BS177">
        <f ca="1">IF(AND($B177&gt;0,SUM(BS$3:BS176)=0,SUM($H177:BR177)=0),$B177,0)</f>
        <v>0</v>
      </c>
      <c r="BT177">
        <f ca="1">IF(AND($B177&gt;0,SUM(BT$3:BT176)=0,SUM($H177:BS177)=0),$B177,0)</f>
        <v>0</v>
      </c>
      <c r="BU177">
        <f ca="1">IF(AND($B177&gt;0,SUM(BU$3:BU176)=0,SUM($H177:BT177)=0),$B177,0)</f>
        <v>0</v>
      </c>
      <c r="BV177">
        <f ca="1">IF(AND($B177&gt;0,SUM(BV$3:BV176)=0,SUM($H177:BU177)=0),$B177,0)</f>
        <v>0</v>
      </c>
      <c r="BW177">
        <f ca="1">IF(AND($B177&gt;0,SUM(BW$3:BW176)=0,SUM($H177:BV177)=0),$B177,0)</f>
        <v>0</v>
      </c>
      <c r="BX177">
        <f ca="1">IF(AND($B177&gt;0,SUM(BX$3:BX176)=0,SUM($H177:BW177)=0),$B177,0)</f>
        <v>0</v>
      </c>
      <c r="BY177">
        <f ca="1">IF(AND($B177&gt;0,SUM(BY$3:BY176)=0,SUM($H177:BX177)=0),$B177,0)</f>
        <v>0</v>
      </c>
      <c r="BZ177">
        <f ca="1">IF(AND($B177&gt;0,SUM(BZ$3:BZ176)=0,SUM($H177:BY177)=0),$B177,0)</f>
        <v>0</v>
      </c>
      <c r="CA177">
        <f ca="1">IF(AND($B177&gt;0,SUM(CA$3:CA176)=0,SUM($H177:BZ177)=0),$B177,0)</f>
        <v>0</v>
      </c>
      <c r="CB177">
        <f ca="1">IF(AND($B177&gt;0,SUM(CB$3:CB176)=0,SUM($H177:CA177)=0),$B177,0)</f>
        <v>0</v>
      </c>
      <c r="CC177">
        <f ca="1">IF(AND($B177&gt;0,SUM(CC$3:CC176)=0,SUM($H177:CB177)=0),$B177,0)</f>
        <v>0</v>
      </c>
      <c r="CD177">
        <f ca="1">IF(AND($B177&gt;0,SUM(CD$3:CD176)=0,SUM($H177:CC177)=0),$B177,0)</f>
        <v>0</v>
      </c>
      <c r="CE177">
        <f ca="1">IF(AND($B177&gt;0,SUM(CE$3:CE176)=0,SUM($H177:CD177)=0),$B177,0)</f>
        <v>0</v>
      </c>
      <c r="CF177">
        <f ca="1">IF(AND($B177&gt;0,SUM(CF$3:CF176)=0,SUM($H177:CE177)=0),$B177,0)</f>
        <v>0</v>
      </c>
      <c r="CG177">
        <f ca="1">IF(AND($B177&gt;0,SUM(CG$3:CG176)=0,SUM($H177:CF177)=0),$B177,0)</f>
        <v>0</v>
      </c>
      <c r="CH177">
        <f ca="1">IF(AND($B177&gt;0,SUM(CH$3:CH176)=0,SUM($H177:CG177)=0),$B177,0)</f>
        <v>0</v>
      </c>
      <c r="CI177">
        <f ca="1">IF(AND($B177&gt;0,SUM(CI$3:CI176)=0,SUM($H177:CH177)=0),$B177,0)</f>
        <v>0</v>
      </c>
      <c r="CJ177">
        <f ca="1">IF(AND($B177&gt;0,SUM(CJ$3:CJ176)=0,SUM($H177:CI177)=0),$B177,0)</f>
        <v>0</v>
      </c>
      <c r="CK177">
        <f ca="1">IF(AND($B177&gt;0,SUM(CK$3:CK176)=0,SUM($H177:CJ177)=0),$B177,0)</f>
        <v>0</v>
      </c>
      <c r="CL177">
        <f ca="1">IF(AND($B177&gt;0,SUM(CL$3:CL176)=0,SUM($H177:CK177)=0),$B177,0)</f>
        <v>0</v>
      </c>
      <c r="CM177">
        <f ca="1">IF(AND($B177&gt;0,SUM(CM$3:CM176)=0,SUM($H177:CL177)=0),$B177,0)</f>
        <v>0</v>
      </c>
      <c r="CN177">
        <f ca="1">IF(AND($B177&gt;0,SUM(CN$3:CN176)=0,SUM($H177:CM177)=0),$B177,0)</f>
        <v>0</v>
      </c>
      <c r="CO177">
        <f ca="1">IF(AND($B177&gt;0,SUM(CO$3:CO176)=0,SUM($H177:CN177)=0),$B177,0)</f>
        <v>0</v>
      </c>
      <c r="CP177">
        <f ca="1">IF(AND($B177&gt;0,SUM(CP$3:CP176)=0,SUM($H177:CO177)=0),$B177,0)</f>
        <v>0</v>
      </c>
      <c r="CQ177">
        <f ca="1">IF(AND($B177&gt;0,SUM(CQ$3:CQ176)=0,SUM($H177:CP177)=0),$B177,0)</f>
        <v>0</v>
      </c>
      <c r="CR177">
        <f ca="1">IF(AND($B177&gt;0,SUM(CR$3:CR176)=0,SUM($H177:CQ177)=0),$B177,0)</f>
        <v>0</v>
      </c>
      <c r="CS177">
        <f ca="1">IF(AND($B177&gt;0,SUM(CS$3:CS176)=0,SUM($H177:CR177)=0),$B177,0)</f>
        <v>0</v>
      </c>
      <c r="CT177">
        <f ca="1">IF(AND($B177&gt;0,SUM(CT$3:CT176)=0,SUM($H177:CS177)=0),$B177,0)</f>
        <v>0</v>
      </c>
      <c r="CU177">
        <f ca="1">IF(AND($B177&gt;0,SUM(CU$3:CU176)=0,SUM($H177:CT177)=0),$B177,0)</f>
        <v>0</v>
      </c>
      <c r="CV177">
        <f ca="1">IF(AND($B177&gt;0,SUM(CV$3:CV176)=0,SUM($H177:CU177)=0),$B177,0)</f>
        <v>0</v>
      </c>
      <c r="CW177">
        <f ca="1">IF(AND($B177&gt;0,SUM(CW$3:CW176)=0,SUM($H177:CV177)=0),$B177,0)</f>
        <v>0</v>
      </c>
      <c r="CX177">
        <f ca="1">IF(AND($B177&gt;0,SUM(CX$3:CX176)=0,SUM($H177:CW177)=0),$B177,0)</f>
        <v>0</v>
      </c>
      <c r="CY177">
        <f ca="1">IF(AND($B177&gt;0,SUM(CY$3:CY176)=0,SUM($H177:CX177)=0),$B177,0)</f>
        <v>0</v>
      </c>
      <c r="CZ177">
        <f ca="1">IF(AND($B177&gt;0,SUM(CZ$3:CZ176)=0,SUM($H177:CY177)=0),$B177,0)</f>
        <v>0</v>
      </c>
      <c r="DA177">
        <f ca="1">IF(AND($B177&gt;0,SUM(DA$3:DA176)=0,SUM($H177:CZ177)=0),$B177,0)</f>
        <v>0</v>
      </c>
      <c r="DB177">
        <f ca="1">IF(AND($B177&gt;0,SUM(DB$3:DB176)=0,SUM($H177:DA177)=0),$B177,0)</f>
        <v>0</v>
      </c>
      <c r="DC177">
        <f ca="1">IF(AND($B177&gt;0,SUM(DC$3:DC176)=0,SUM($H177:DB177)=0),$B177,0)</f>
        <v>0</v>
      </c>
      <c r="DD177">
        <f ca="1">IF(AND($B177&gt;0,SUM(DD$3:DD176)=0,SUM($H177:DC177)=0),$B177,0)</f>
        <v>0</v>
      </c>
      <c r="DE177">
        <f ca="1">IF(AND($B177&gt;0,SUM(DE$3:DE176)=0,SUM($H177:DD177)=0),$B177,0)</f>
        <v>0</v>
      </c>
      <c r="DF177">
        <f ca="1">IF(AND($B177&gt;0,SUM(DF$3:DF176)=0,SUM($H177:DE177)=0),$B177,0)</f>
        <v>0</v>
      </c>
      <c r="DG177">
        <f ca="1">IF(AND($B177&gt;0,SUM(DG$3:DG176)=0,SUM($H177:DF177)=0),$B177,0)</f>
        <v>0</v>
      </c>
      <c r="DH177">
        <f ca="1">IF(AND($B177&gt;0,SUM(DH$3:DH176)=0,SUM($H177:DG177)=0),$B177,0)</f>
        <v>0</v>
      </c>
      <c r="DI177">
        <f ca="1">IF(AND($B177&gt;0,SUM(DI$3:DI176)=0,SUM($H177:DH177)=0),$B177,0)</f>
        <v>0</v>
      </c>
      <c r="DJ177">
        <f ca="1">IF(AND($B177&gt;0,SUM(DJ$3:DJ176)=0,SUM($H177:DI177)=0),$B177,0)</f>
        <v>0</v>
      </c>
      <c r="DK177">
        <f ca="1">IF(AND($B177&gt;0,SUM(DK$3:DK176)=0,SUM($H177:DJ177)=0),$B177,0)</f>
        <v>0</v>
      </c>
      <c r="DL177">
        <f ca="1">IF(AND($B177&gt;0,SUM(DL$3:DL176)=0,SUM($H177:DK177)=0),$B177,0)</f>
        <v>0</v>
      </c>
      <c r="DM177">
        <f ca="1">IF(AND($B177&gt;0,SUM(DM$3:DM176)=0,SUM($H177:DL177)=0),$B177,0)</f>
        <v>0</v>
      </c>
      <c r="DN177">
        <f ca="1">IF(AND($B177&gt;0,SUM(DN$3:DN176)=0,SUM($H177:DM177)=0),$B177,0)</f>
        <v>0</v>
      </c>
      <c r="DO177">
        <f ca="1">IF(AND($B177&gt;0,SUM(DO$3:DO176)=0,SUM($H177:DN177)=0),$B177,0)</f>
        <v>0</v>
      </c>
      <c r="DP177">
        <f ca="1">IF(AND($B177&gt;0,SUM(DP$3:DP176)=0,SUM($H177:DO177)=0),$B177,0)</f>
        <v>0</v>
      </c>
      <c r="DQ177">
        <f ca="1">IF(AND($B177&gt;0,SUM(DQ$3:DQ176)=0,SUM($H177:DP177)=0),$B177,0)</f>
        <v>0</v>
      </c>
      <c r="DR177">
        <f ca="1">IF(AND($B177&gt;0,SUM(DR$3:DR176)=0,SUM($H177:DQ177)=0),$B177,0)</f>
        <v>0</v>
      </c>
      <c r="DS177">
        <f ca="1">IF(AND($B177&gt;0,SUM(DS$3:DS176)=0,SUM($H177:DR177)=0),$B177,0)</f>
        <v>0</v>
      </c>
      <c r="DT177">
        <f ca="1">IF(AND($B177&gt;0,SUM(DT$3:DT176)=0,SUM($H177:DS177)=0),$B177,0)</f>
        <v>0</v>
      </c>
      <c r="DU177">
        <f ca="1">IF(AND($B177&gt;0,SUM(DU$3:DU176)=0,SUM($H177:DT177)=0),$B177,0)</f>
        <v>0</v>
      </c>
      <c r="DV177">
        <f ca="1">IF(AND($B177&gt;0,SUM(DV$3:DV176)=0,SUM($H177:DU177)=0),$B177,0)</f>
        <v>0</v>
      </c>
      <c r="DW177">
        <f ca="1">IF(AND($B177&gt;0,SUM(DW$3:DW176)=0,SUM($H177:DV177)=0),$B177,0)</f>
        <v>0</v>
      </c>
      <c r="DX177">
        <f ca="1">IF(AND($B177&gt;0,SUM(DX$3:DX176)=0,SUM($H177:DW177)=0),$B177,0)</f>
        <v>0</v>
      </c>
      <c r="DY177">
        <f ca="1">IF(AND($B177&gt;0,SUM(DY$3:DY176)=0,SUM($H177:DX177)=0),$B177,0)</f>
        <v>0</v>
      </c>
      <c r="DZ177">
        <f ca="1">IF(AND($B177&gt;0,SUM(DZ$3:DZ176)=0,SUM($H177:DY177)=0),$B177,0)</f>
        <v>0</v>
      </c>
      <c r="EA177">
        <f ca="1">IF(AND($B177&gt;0,SUM(EA$3:EA176)=0,SUM($H177:DZ177)=0),$B177,0)</f>
        <v>0</v>
      </c>
      <c r="EB177">
        <f ca="1">IF(AND($B177&gt;0,SUM(EB$3:EB176)=0,SUM($H177:EA177)=0),$B177,0)</f>
        <v>0</v>
      </c>
      <c r="EC177">
        <f ca="1">IF(AND($B177&gt;0,SUM(EC$3:EC176)=0,SUM($H177:EB177)=0),$B177,0)</f>
        <v>0</v>
      </c>
      <c r="ED177">
        <f ca="1">IF(AND($B177&gt;0,SUM(ED$3:ED176)=0,SUM($H177:EC177)=0),$B177,0)</f>
        <v>0</v>
      </c>
      <c r="EE177">
        <f ca="1">IF(AND($B177&gt;0,SUM(EE$3:EE176)=0,SUM($H177:ED177)=0),$B177,0)</f>
        <v>0</v>
      </c>
      <c r="EF177">
        <f ca="1">IF(AND($B177&gt;0,SUM(EF$3:EF176)=0,SUM($H177:EE177)=0),$B177,0)</f>
        <v>0</v>
      </c>
      <c r="EG177">
        <f ca="1">IF(AND($B177&gt;0,SUM(EG$3:EG176)=0,SUM($H177:EF177)=0),$B177,0)</f>
        <v>0</v>
      </c>
      <c r="EH177">
        <f ca="1">IF(AND($B177&gt;0,SUM(EH$3:EH176)=0,SUM($H177:EG177)=0),$B177,0)</f>
        <v>0</v>
      </c>
      <c r="EI177">
        <f ca="1">IF(AND($B177&gt;0,SUM(EI$3:EI176)=0,SUM($H177:EH177)=0),$B177,0)</f>
        <v>0</v>
      </c>
      <c r="EJ177">
        <f ca="1">IF(AND($B177&gt;0,SUM(EJ$3:EJ176)=0,SUM($H177:EI177)=0),$B177,0)</f>
        <v>0</v>
      </c>
      <c r="EK177">
        <f ca="1">IF(AND($B177&gt;0,SUM(EK$3:EK176)=0,SUM($H177:EJ177)=0),$B177,0)</f>
        <v>0</v>
      </c>
      <c r="EL177">
        <f ca="1">IF(AND($B177&gt;0,SUM(EL$3:EL176)=0,SUM($H177:EK177)=0),$B177,0)</f>
        <v>0</v>
      </c>
      <c r="EM177">
        <f ca="1">IF(AND($B177&gt;0,SUM(EM$3:EM176)=0,SUM($H177:EL177)=0),$B177,0)</f>
        <v>0</v>
      </c>
      <c r="EN177">
        <f ca="1">IF(AND($B177&gt;0,SUM(EN$3:EN176)=0,SUM($H177:EM177)=0),$B177,0)</f>
        <v>0</v>
      </c>
      <c r="EO177">
        <f ca="1">IF(AND($B177&gt;0,SUM(EO$3:EO176)=0,SUM($H177:EN177)=0),$B177,0)</f>
        <v>0</v>
      </c>
      <c r="EP177">
        <f ca="1">IF(AND($B177&gt;0,SUM(EP$3:EP176)=0,SUM($H177:EO177)=0),$B177,0)</f>
        <v>0</v>
      </c>
      <c r="EQ177">
        <f ca="1">IF(AND($B177&gt;0,SUM(EQ$3:EQ176)=0,SUM($H177:EP177)=0),$B177,0)</f>
        <v>0</v>
      </c>
      <c r="ER177">
        <f ca="1">IF(AND($B177&gt;0,SUM(ER$3:ER176)=0,SUM($H177:EQ177)=0),$B177,0)</f>
        <v>0</v>
      </c>
      <c r="ES177">
        <f ca="1">IF(AND($B177&gt;0,SUM(ES$3:ES176)=0,SUM($H177:ER177)=0),$B177,0)</f>
        <v>0</v>
      </c>
      <c r="ET177">
        <f ca="1">IF(AND($B177&gt;0,SUM(ET$3:ET176)=0,SUM($H177:ES177)=0),$B177,0)</f>
        <v>0</v>
      </c>
      <c r="EU177">
        <f ca="1">IF(AND($B177&gt;0,SUM(EU$3:EU176)=0,SUM($H177:ET177)=0),$B177,0)</f>
        <v>0</v>
      </c>
      <c r="EV177">
        <f ca="1">IF(AND($B177&gt;0,SUM(EV$3:EV176)=0,SUM($H177:EU177)=0),$B177,0)</f>
        <v>0</v>
      </c>
      <c r="EW177">
        <f ca="1">IF(AND($B177&gt;0,SUM(EW$3:EW176)=0,SUM($H177:EV177)=0),$B177,0)</f>
        <v>0</v>
      </c>
      <c r="EX177">
        <f ca="1">IF(AND($B177&gt;0,SUM(EX$3:EX176)=0,SUM($H177:EW177)=0),$B177,0)</f>
        <v>0</v>
      </c>
      <c r="EY177">
        <f ca="1">IF(AND($B177&gt;0,SUM(EY$3:EY176)=0,SUM($H177:EX177)=0),$B177,0)</f>
        <v>0</v>
      </c>
      <c r="EZ177">
        <f ca="1">IF(AND($B177&gt;0,SUM(EZ$3:EZ176)=0,SUM($H177:EY177)=0),$B177,0)</f>
        <v>0</v>
      </c>
      <c r="FA177">
        <f ca="1">IF(AND($B177&gt;0,SUM(FA$3:FA176)=0,SUM($H177:EZ177)=0),$B177,0)</f>
        <v>0</v>
      </c>
      <c r="FB177">
        <f ca="1">IF(AND($B177&gt;0,SUM(FB$3:FB176)=0,SUM($H177:FA177)=0),$B177,0)</f>
        <v>0</v>
      </c>
      <c r="FC177">
        <f ca="1">IF(AND($B177&gt;0,SUM(FC$3:FC176)=0,SUM($H177:FB177)=0),$B177,0)</f>
        <v>0</v>
      </c>
      <c r="FD177">
        <f ca="1">IF(AND($B177&gt;0,SUM(FD$3:FD176)=0,SUM($H177:FC177)=0),$B177,0)</f>
        <v>0</v>
      </c>
      <c r="FE177">
        <f ca="1">IF(AND($B177&gt;0,SUM(FE$3:FE176)=0,SUM($H177:FD177)=0),$B177,0)</f>
        <v>0</v>
      </c>
      <c r="FF177">
        <f ca="1">IF(AND($B177&gt;0,SUM(FF$3:FF176)=0,SUM($H177:FE177)=0),$B177,0)</f>
        <v>0</v>
      </c>
      <c r="FG177">
        <f ca="1">IF(AND($B177&gt;0,SUM(FG$3:FG176)=0,SUM($H177:FF177)=0),$B177,0)</f>
        <v>0</v>
      </c>
      <c r="FH177">
        <f ca="1">IF(AND($B177&gt;0,SUM(FH$3:FH176)=0,SUM($H177:FG177)=0),$B177,0)</f>
        <v>0</v>
      </c>
      <c r="FI177">
        <f ca="1">IF(AND($B177&gt;0,SUM(FI$3:FI176)=0,SUM($H177:FH177)=0),$B177,0)</f>
        <v>0</v>
      </c>
      <c r="FJ177">
        <f ca="1">IF(AND($B177&gt;0,SUM(FJ$3:FJ176)=0,SUM($H177:FI177)=0),$B177,0)</f>
        <v>0</v>
      </c>
      <c r="FK177">
        <f ca="1">IF(AND($B177&gt;0,SUM(FK$3:FK176)=0,SUM($H177:FJ177)=0),$B177,0)</f>
        <v>0</v>
      </c>
      <c r="FL177">
        <f ca="1">IF(AND($B177&gt;0,SUM(FL$3:FL176)=0,SUM($H177:FK177)=0),$B177,0)</f>
        <v>0</v>
      </c>
      <c r="FM177">
        <f ca="1">IF(AND($B177&gt;0,SUM(FM$3:FM176)=0,SUM($H177:FL177)=0),$B177,0)</f>
        <v>0</v>
      </c>
      <c r="FN177">
        <f ca="1">IF(AND($B177&gt;0,SUM(FN$3:FN176)=0,SUM($H177:FM177)=0),$B177,0)</f>
        <v>0</v>
      </c>
      <c r="FS177" s="67" t="str">
        <f ca="1">Valintaohjelma!$C53</f>
        <v>0</v>
      </c>
      <c r="FT177" s="67" t="str">
        <f ca="1">Valintaohjelma!$F53</f>
        <v/>
      </c>
      <c r="FU177" s="342" t="str">
        <f>""</f>
        <v/>
      </c>
      <c r="FV177" s="67" t="str">
        <f>Valintaohjelma!$I53</f>
        <v>-</v>
      </c>
      <c r="FY177" s="67" t="str">
        <f ca="1">Valintaohjelma!$C53</f>
        <v>0</v>
      </c>
      <c r="FZ177" s="67" t="str">
        <f ca="1">Valintaohjelma!$F53</f>
        <v/>
      </c>
      <c r="GA177" s="67" t="str">
        <f>""</f>
        <v/>
      </c>
      <c r="GB177" s="67" t="str">
        <f>Valintaohjelma!$I53</f>
        <v>-</v>
      </c>
      <c r="GE177" s="67" t="str">
        <f ca="1">Valintaohjelma!$C53</f>
        <v>0</v>
      </c>
      <c r="GF177" s="67" t="str">
        <f ca="1">Valintaohjelma!$F53</f>
        <v/>
      </c>
      <c r="GG177" s="67" t="str">
        <f>""</f>
        <v/>
      </c>
      <c r="GH177" s="67" t="str">
        <f>Valintaohjelma!$I53</f>
        <v>-</v>
      </c>
    </row>
    <row r="178" spans="1:190" ht="15.75" thickBot="1" x14ac:dyDescent="0.3">
      <c r="A178">
        <v>178</v>
      </c>
      <c r="B178">
        <f>IF(AND(Valintaohjelma!D54&lt;&gt;"-",Valintaohjelma!D54&lt;&gt;""),A178,0)</f>
        <v>0</v>
      </c>
      <c r="C178" s="240" t="str">
        <f t="shared" ca="1" si="22"/>
        <v>0</v>
      </c>
      <c r="D178" s="240" t="str">
        <f t="shared" ca="1" si="23"/>
        <v/>
      </c>
      <c r="E178" s="240" t="str">
        <f t="shared" ca="1" si="24"/>
        <v/>
      </c>
      <c r="F178" s="240" t="str">
        <f t="shared" ca="1" si="25"/>
        <v>-</v>
      </c>
      <c r="G178" s="47" t="e">
        <f>INDEX($I$2:$FN$2,ROWS(G$2:G178))</f>
        <v>#REF!</v>
      </c>
      <c r="H178">
        <v>0</v>
      </c>
      <c r="I178">
        <f ca="1">IF(AND($B178&gt;0,SUM(I$3:I177)=0,SUM($H178:H178)=0),$B178,0)</f>
        <v>0</v>
      </c>
      <c r="J178">
        <f ca="1">IF(AND($B178&gt;0,SUM(J$3:J177)=0,SUM($H178:I178)=0),$B178,0)</f>
        <v>0</v>
      </c>
      <c r="K178">
        <f ca="1">IF(AND($B178&gt;0,SUM(K$3:K177)=0,SUM($H178:J178)=0),$B178,0)</f>
        <v>0</v>
      </c>
      <c r="L178">
        <f ca="1">IF(AND($B178&gt;0,SUM(L$3:L177)=0,SUM($H178:K178)=0),$B178,0)</f>
        <v>0</v>
      </c>
      <c r="M178">
        <f ca="1">IF(AND($B178&gt;0,SUM(M$3:M177)=0,SUM($H178:L178)=0),$B178,0)</f>
        <v>0</v>
      </c>
      <c r="N178">
        <f ca="1">IF(AND($B178&gt;0,SUM(N$3:N177)=0,SUM($H178:M178)=0),$B178,0)</f>
        <v>0</v>
      </c>
      <c r="O178">
        <f ca="1">IF(AND($B178&gt;0,SUM(O$3:O177)=0,SUM($H178:N178)=0),$B178,0)</f>
        <v>0</v>
      </c>
      <c r="P178">
        <f ca="1">IF(AND($B178&gt;0,SUM(P$3:P177)=0,SUM($H178:O178)=0),$B178,0)</f>
        <v>0</v>
      </c>
      <c r="Q178">
        <f ca="1">IF(AND($B178&gt;0,SUM(Q$3:Q177)=0,SUM($H178:P178)=0),$B178,0)</f>
        <v>0</v>
      </c>
      <c r="R178">
        <f ca="1">IF(AND($B178&gt;0,SUM(R$3:R177)=0,SUM($H178:Q178)=0),$B178,0)</f>
        <v>0</v>
      </c>
      <c r="S178">
        <f ca="1">IF(AND($B178&gt;0,SUM(S$3:S177)=0,SUM($H178:R178)=0),$B178,0)</f>
        <v>0</v>
      </c>
      <c r="T178">
        <f ca="1">IF(AND($B178&gt;0,SUM(T$3:T177)=0,SUM($H178:S178)=0),$B178,0)</f>
        <v>0</v>
      </c>
      <c r="U178">
        <f ca="1">IF(AND($B178&gt;0,SUM(U$3:U177)=0,SUM($H178:T178)=0),$B178,0)</f>
        <v>0</v>
      </c>
      <c r="V178">
        <f ca="1">IF(AND($B178&gt;0,SUM(V$3:V177)=0,SUM($H178:U178)=0),$B178,0)</f>
        <v>0</v>
      </c>
      <c r="W178">
        <f ca="1">IF(AND($B178&gt;0,SUM(W$3:W177)=0,SUM($H178:V178)=0),$B178,0)</f>
        <v>0</v>
      </c>
      <c r="X178">
        <f ca="1">IF(AND($B178&gt;0,SUM(X$3:X177)=0,SUM($H178:W178)=0),$B178,0)</f>
        <v>0</v>
      </c>
      <c r="Y178">
        <f ca="1">IF(AND($B178&gt;0,SUM(Y$3:Y177)=0,SUM($H178:X178)=0),$B178,0)</f>
        <v>0</v>
      </c>
      <c r="Z178">
        <f ca="1">IF(AND($B178&gt;0,SUM(Z$3:Z177)=0,SUM($H178:Y178)=0),$B178,0)</f>
        <v>0</v>
      </c>
      <c r="AA178">
        <f ca="1">IF(AND($B178&gt;0,SUM(AA$3:AA177)=0,SUM($H178:Z178)=0),$B178,0)</f>
        <v>0</v>
      </c>
      <c r="AB178">
        <f ca="1">IF(AND($B178&gt;0,SUM(AB$3:AB177)=0,SUM($H178:AA178)=0),$B178,0)</f>
        <v>0</v>
      </c>
      <c r="AC178">
        <f ca="1">IF(AND($B178&gt;0,SUM(AC$3:AC177)=0,SUM($H178:AB178)=0),$B178,0)</f>
        <v>0</v>
      </c>
      <c r="AD178">
        <f ca="1">IF(AND($B178&gt;0,SUM(AD$3:AD177)=0,SUM($H178:AC178)=0),$B178,0)</f>
        <v>0</v>
      </c>
      <c r="AE178">
        <f ca="1">IF(AND($B178&gt;0,SUM(AE$3:AE177)=0,SUM($H178:AD178)=0),$B178,0)</f>
        <v>0</v>
      </c>
      <c r="AF178">
        <f ca="1">IF(AND($B178&gt;0,SUM(AF$3:AF177)=0,SUM($H178:AE178)=0),$B178,0)</f>
        <v>0</v>
      </c>
      <c r="AG178">
        <f ca="1">IF(AND($B178&gt;0,SUM(AG$3:AG177)=0,SUM($H178:AF178)=0),$B178,0)</f>
        <v>0</v>
      </c>
      <c r="AH178">
        <f ca="1">IF(AND($B178&gt;0,SUM(AH$3:AH177)=0,SUM($H178:AG178)=0),$B178,0)</f>
        <v>0</v>
      </c>
      <c r="AI178">
        <f ca="1">IF(AND($B178&gt;0,SUM(AI$3:AI177)=0,SUM($H178:AH178)=0),$B178,0)</f>
        <v>0</v>
      </c>
      <c r="AJ178">
        <f ca="1">IF(AND($B178&gt;0,SUM(AJ$3:AJ177)=0,SUM($H178:AI178)=0),$B178,0)</f>
        <v>0</v>
      </c>
      <c r="AK178">
        <f ca="1">IF(AND($B178&gt;0,SUM(AK$3:AK177)=0,SUM($H178:AJ178)=0),$B178,0)</f>
        <v>0</v>
      </c>
      <c r="AL178">
        <f ca="1">IF(AND($B178&gt;0,SUM(AL$3:AL177)=0,SUM($H178:AK178)=0),$B178,0)</f>
        <v>0</v>
      </c>
      <c r="AM178">
        <f ca="1">IF(AND($B178&gt;0,SUM(AM$3:AM177)=0,SUM($H178:AL178)=0),$B178,0)</f>
        <v>0</v>
      </c>
      <c r="AN178">
        <f ca="1">IF(AND($B178&gt;0,SUM(AN$3:AN177)=0,SUM($H178:AM178)=0),$B178,0)</f>
        <v>0</v>
      </c>
      <c r="AO178">
        <f ca="1">IF(AND($B178&gt;0,SUM(AO$3:AO177)=0,SUM($H178:AN178)=0),$B178,0)</f>
        <v>0</v>
      </c>
      <c r="AP178">
        <f ca="1">IF(AND($B178&gt;0,SUM(AP$3:AP177)=0,SUM($H178:AO178)=0),$B178,0)</f>
        <v>0</v>
      </c>
      <c r="AQ178">
        <f ca="1">IF(AND($B178&gt;0,SUM(AQ$3:AQ177)=0,SUM($H178:AP178)=0),$B178,0)</f>
        <v>0</v>
      </c>
      <c r="AR178">
        <f ca="1">IF(AND($B178&gt;0,SUM(AR$3:AR177)=0,SUM($H178:AQ178)=0),$B178,0)</f>
        <v>0</v>
      </c>
      <c r="AS178">
        <f ca="1">IF(AND($B178&gt;0,SUM(AS$3:AS177)=0,SUM($H178:AR178)=0),$B178,0)</f>
        <v>0</v>
      </c>
      <c r="AT178">
        <f ca="1">IF(AND($B178&gt;0,SUM(AT$3:AT177)=0,SUM($H178:AS178)=0),$B178,0)</f>
        <v>0</v>
      </c>
      <c r="AU178">
        <f ca="1">IF(AND($B178&gt;0,SUM(AU$3:AU177)=0,SUM($H178:AT178)=0),$B178,0)</f>
        <v>0</v>
      </c>
      <c r="AV178">
        <f ca="1">IF(AND($B178&gt;0,SUM(AV$3:AV177)=0,SUM($H178:AU178)=0),$B178,0)</f>
        <v>0</v>
      </c>
      <c r="AW178">
        <f ca="1">IF(AND($B178&gt;0,SUM(AW$3:AW177)=0,SUM($H178:AV178)=0),$B178,0)</f>
        <v>0</v>
      </c>
      <c r="AX178">
        <f ca="1">IF(AND($B178&gt;0,SUM(AX$3:AX177)=0,SUM($H178:AW178)=0),$B178,0)</f>
        <v>0</v>
      </c>
      <c r="AY178">
        <f ca="1">IF(AND($B178&gt;0,SUM(AY$3:AY177)=0,SUM($H178:AX178)=0),$B178,0)</f>
        <v>0</v>
      </c>
      <c r="AZ178">
        <f ca="1">IF(AND($B178&gt;0,SUM(AZ$3:AZ177)=0,SUM($H178:AY178)=0),$B178,0)</f>
        <v>0</v>
      </c>
      <c r="BA178">
        <f ca="1">IF(AND($B178&gt;0,SUM(BA$3:BA177)=0,SUM($H178:AZ178)=0),$B178,0)</f>
        <v>0</v>
      </c>
      <c r="BB178">
        <f ca="1">IF(AND($B178&gt;0,SUM(BB$3:BB177)=0,SUM($H178:BA178)=0),$B178,0)</f>
        <v>0</v>
      </c>
      <c r="BC178">
        <f ca="1">IF(AND($B178&gt;0,SUM(BC$3:BC177)=0,SUM($H178:BB178)=0),$B178,0)</f>
        <v>0</v>
      </c>
      <c r="BD178">
        <f ca="1">IF(AND($B178&gt;0,SUM(BD$3:BD177)=0,SUM($H178:BC178)=0),$B178,0)</f>
        <v>0</v>
      </c>
      <c r="BE178">
        <f ca="1">IF(AND($B178&gt;0,SUM(BE$3:BE177)=0,SUM($H178:BD178)=0),$B178,0)</f>
        <v>0</v>
      </c>
      <c r="BF178">
        <f ca="1">IF(AND($B178&gt;0,SUM(BF$3:BF177)=0,SUM($H178:BE178)=0),$B178,0)</f>
        <v>0</v>
      </c>
      <c r="BG178">
        <f ca="1">IF(AND($B178&gt;0,SUM(BG$3:BG177)=0,SUM($H178:BF178)=0),$B178,0)</f>
        <v>0</v>
      </c>
      <c r="BH178">
        <f ca="1">IF(AND($B178&gt;0,SUM(BH$3:BH177)=0,SUM($H178:BG178)=0),$B178,0)</f>
        <v>0</v>
      </c>
      <c r="BI178">
        <f ca="1">IF(AND($B178&gt;0,SUM(BI$3:BI177)=0,SUM($H178:BH178)=0),$B178,0)</f>
        <v>0</v>
      </c>
      <c r="BJ178">
        <f ca="1">IF(AND($B178&gt;0,SUM(BJ$3:BJ177)=0,SUM($H178:BI178)=0),$B178,0)</f>
        <v>0</v>
      </c>
      <c r="BK178">
        <f ca="1">IF(AND($B178&gt;0,SUM(BK$3:BK177)=0,SUM($H178:BJ178)=0),$B178,0)</f>
        <v>0</v>
      </c>
      <c r="BL178">
        <f ca="1">IF(AND($B178&gt;0,SUM(BL$3:BL177)=0,SUM($H178:BK178)=0),$B178,0)</f>
        <v>0</v>
      </c>
      <c r="BM178">
        <f ca="1">IF(AND($B178&gt;0,SUM(BM$3:BM177)=0,SUM($H178:BL178)=0),$B178,0)</f>
        <v>0</v>
      </c>
      <c r="BN178">
        <f ca="1">IF(AND($B178&gt;0,SUM(BN$3:BN177)=0,SUM($H178:BM178)=0),$B178,0)</f>
        <v>0</v>
      </c>
      <c r="BO178">
        <f ca="1">IF(AND($B178&gt;0,SUM(BO$3:BO177)=0,SUM($H178:BN178)=0),$B178,0)</f>
        <v>0</v>
      </c>
      <c r="BP178">
        <f ca="1">IF(AND($B178&gt;0,SUM(BP$3:BP177)=0,SUM($H178:BO178)=0),$B178,0)</f>
        <v>0</v>
      </c>
      <c r="BQ178">
        <f ca="1">IF(AND($B178&gt;0,SUM(BQ$3:BQ177)=0,SUM($H178:BP178)=0),$B178,0)</f>
        <v>0</v>
      </c>
      <c r="BR178">
        <f ca="1">IF(AND($B178&gt;0,SUM(BR$3:BR177)=0,SUM($H178:BQ178)=0),$B178,0)</f>
        <v>0</v>
      </c>
      <c r="BS178">
        <f ca="1">IF(AND($B178&gt;0,SUM(BS$3:BS177)=0,SUM($H178:BR178)=0),$B178,0)</f>
        <v>0</v>
      </c>
      <c r="BT178">
        <f ca="1">IF(AND($B178&gt;0,SUM(BT$3:BT177)=0,SUM($H178:BS178)=0),$B178,0)</f>
        <v>0</v>
      </c>
      <c r="BU178">
        <f ca="1">IF(AND($B178&gt;0,SUM(BU$3:BU177)=0,SUM($H178:BT178)=0),$B178,0)</f>
        <v>0</v>
      </c>
      <c r="BV178">
        <f ca="1">IF(AND($B178&gt;0,SUM(BV$3:BV177)=0,SUM($H178:BU178)=0),$B178,0)</f>
        <v>0</v>
      </c>
      <c r="BW178">
        <f ca="1">IF(AND($B178&gt;0,SUM(BW$3:BW177)=0,SUM($H178:BV178)=0),$B178,0)</f>
        <v>0</v>
      </c>
      <c r="BX178">
        <f ca="1">IF(AND($B178&gt;0,SUM(BX$3:BX177)=0,SUM($H178:BW178)=0),$B178,0)</f>
        <v>0</v>
      </c>
      <c r="BY178">
        <f ca="1">IF(AND($B178&gt;0,SUM(BY$3:BY177)=0,SUM($H178:BX178)=0),$B178,0)</f>
        <v>0</v>
      </c>
      <c r="BZ178">
        <f ca="1">IF(AND($B178&gt;0,SUM(BZ$3:BZ177)=0,SUM($H178:BY178)=0),$B178,0)</f>
        <v>0</v>
      </c>
      <c r="CA178">
        <f ca="1">IF(AND($B178&gt;0,SUM(CA$3:CA177)=0,SUM($H178:BZ178)=0),$B178,0)</f>
        <v>0</v>
      </c>
      <c r="CB178">
        <f ca="1">IF(AND($B178&gt;0,SUM(CB$3:CB177)=0,SUM($H178:CA178)=0),$B178,0)</f>
        <v>0</v>
      </c>
      <c r="CC178">
        <f ca="1">IF(AND($B178&gt;0,SUM(CC$3:CC177)=0,SUM($H178:CB178)=0),$B178,0)</f>
        <v>0</v>
      </c>
      <c r="CD178">
        <f ca="1">IF(AND($B178&gt;0,SUM(CD$3:CD177)=0,SUM($H178:CC178)=0),$B178,0)</f>
        <v>0</v>
      </c>
      <c r="CE178">
        <f ca="1">IF(AND($B178&gt;0,SUM(CE$3:CE177)=0,SUM($H178:CD178)=0),$B178,0)</f>
        <v>0</v>
      </c>
      <c r="CF178">
        <f ca="1">IF(AND($B178&gt;0,SUM(CF$3:CF177)=0,SUM($H178:CE178)=0),$B178,0)</f>
        <v>0</v>
      </c>
      <c r="CG178">
        <f ca="1">IF(AND($B178&gt;0,SUM(CG$3:CG177)=0,SUM($H178:CF178)=0),$B178,0)</f>
        <v>0</v>
      </c>
      <c r="CH178">
        <f ca="1">IF(AND($B178&gt;0,SUM(CH$3:CH177)=0,SUM($H178:CG178)=0),$B178,0)</f>
        <v>0</v>
      </c>
      <c r="CI178">
        <f ca="1">IF(AND($B178&gt;0,SUM(CI$3:CI177)=0,SUM($H178:CH178)=0),$B178,0)</f>
        <v>0</v>
      </c>
      <c r="CJ178">
        <f ca="1">IF(AND($B178&gt;0,SUM(CJ$3:CJ177)=0,SUM($H178:CI178)=0),$B178,0)</f>
        <v>0</v>
      </c>
      <c r="CK178">
        <f ca="1">IF(AND($B178&gt;0,SUM(CK$3:CK177)=0,SUM($H178:CJ178)=0),$B178,0)</f>
        <v>0</v>
      </c>
      <c r="CL178">
        <f ca="1">IF(AND($B178&gt;0,SUM(CL$3:CL177)=0,SUM($H178:CK178)=0),$B178,0)</f>
        <v>0</v>
      </c>
      <c r="CM178">
        <f ca="1">IF(AND($B178&gt;0,SUM(CM$3:CM177)=0,SUM($H178:CL178)=0),$B178,0)</f>
        <v>0</v>
      </c>
      <c r="CN178">
        <f ca="1">IF(AND($B178&gt;0,SUM(CN$3:CN177)=0,SUM($H178:CM178)=0),$B178,0)</f>
        <v>0</v>
      </c>
      <c r="CO178">
        <f ca="1">IF(AND($B178&gt;0,SUM(CO$3:CO177)=0,SUM($H178:CN178)=0),$B178,0)</f>
        <v>0</v>
      </c>
      <c r="CP178">
        <f ca="1">IF(AND($B178&gt;0,SUM(CP$3:CP177)=0,SUM($H178:CO178)=0),$B178,0)</f>
        <v>0</v>
      </c>
      <c r="CQ178">
        <f ca="1">IF(AND($B178&gt;0,SUM(CQ$3:CQ177)=0,SUM($H178:CP178)=0),$B178,0)</f>
        <v>0</v>
      </c>
      <c r="CR178">
        <f ca="1">IF(AND($B178&gt;0,SUM(CR$3:CR177)=0,SUM($H178:CQ178)=0),$B178,0)</f>
        <v>0</v>
      </c>
      <c r="CS178">
        <f ca="1">IF(AND($B178&gt;0,SUM(CS$3:CS177)=0,SUM($H178:CR178)=0),$B178,0)</f>
        <v>0</v>
      </c>
      <c r="CT178">
        <f ca="1">IF(AND($B178&gt;0,SUM(CT$3:CT177)=0,SUM($H178:CS178)=0),$B178,0)</f>
        <v>0</v>
      </c>
      <c r="CU178">
        <f ca="1">IF(AND($B178&gt;0,SUM(CU$3:CU177)=0,SUM($H178:CT178)=0),$B178,0)</f>
        <v>0</v>
      </c>
      <c r="CV178">
        <f ca="1">IF(AND($B178&gt;0,SUM(CV$3:CV177)=0,SUM($H178:CU178)=0),$B178,0)</f>
        <v>0</v>
      </c>
      <c r="CW178">
        <f ca="1">IF(AND($B178&gt;0,SUM(CW$3:CW177)=0,SUM($H178:CV178)=0),$B178,0)</f>
        <v>0</v>
      </c>
      <c r="CX178">
        <f ca="1">IF(AND($B178&gt;0,SUM(CX$3:CX177)=0,SUM($H178:CW178)=0),$B178,0)</f>
        <v>0</v>
      </c>
      <c r="CY178">
        <f ca="1">IF(AND($B178&gt;0,SUM(CY$3:CY177)=0,SUM($H178:CX178)=0),$B178,0)</f>
        <v>0</v>
      </c>
      <c r="CZ178">
        <f ca="1">IF(AND($B178&gt;0,SUM(CZ$3:CZ177)=0,SUM($H178:CY178)=0),$B178,0)</f>
        <v>0</v>
      </c>
      <c r="DA178">
        <f ca="1">IF(AND($B178&gt;0,SUM(DA$3:DA177)=0,SUM($H178:CZ178)=0),$B178,0)</f>
        <v>0</v>
      </c>
      <c r="DB178">
        <f ca="1">IF(AND($B178&gt;0,SUM(DB$3:DB177)=0,SUM($H178:DA178)=0),$B178,0)</f>
        <v>0</v>
      </c>
      <c r="DC178">
        <f ca="1">IF(AND($B178&gt;0,SUM(DC$3:DC177)=0,SUM($H178:DB178)=0),$B178,0)</f>
        <v>0</v>
      </c>
      <c r="DD178">
        <f ca="1">IF(AND($B178&gt;0,SUM(DD$3:DD177)=0,SUM($H178:DC178)=0),$B178,0)</f>
        <v>0</v>
      </c>
      <c r="DE178">
        <f ca="1">IF(AND($B178&gt;0,SUM(DE$3:DE177)=0,SUM($H178:DD178)=0),$B178,0)</f>
        <v>0</v>
      </c>
      <c r="DF178">
        <f ca="1">IF(AND($B178&gt;0,SUM(DF$3:DF177)=0,SUM($H178:DE178)=0),$B178,0)</f>
        <v>0</v>
      </c>
      <c r="DG178">
        <f ca="1">IF(AND($B178&gt;0,SUM(DG$3:DG177)=0,SUM($H178:DF178)=0),$B178,0)</f>
        <v>0</v>
      </c>
      <c r="DH178">
        <f ca="1">IF(AND($B178&gt;0,SUM(DH$3:DH177)=0,SUM($H178:DG178)=0),$B178,0)</f>
        <v>0</v>
      </c>
      <c r="DI178">
        <f ca="1">IF(AND($B178&gt;0,SUM(DI$3:DI177)=0,SUM($H178:DH178)=0),$B178,0)</f>
        <v>0</v>
      </c>
      <c r="DJ178">
        <f ca="1">IF(AND($B178&gt;0,SUM(DJ$3:DJ177)=0,SUM($H178:DI178)=0),$B178,0)</f>
        <v>0</v>
      </c>
      <c r="DK178">
        <f ca="1">IF(AND($B178&gt;0,SUM(DK$3:DK177)=0,SUM($H178:DJ178)=0),$B178,0)</f>
        <v>0</v>
      </c>
      <c r="DL178">
        <f ca="1">IF(AND($B178&gt;0,SUM(DL$3:DL177)=0,SUM($H178:DK178)=0),$B178,0)</f>
        <v>0</v>
      </c>
      <c r="DM178">
        <f ca="1">IF(AND($B178&gt;0,SUM(DM$3:DM177)=0,SUM($H178:DL178)=0),$B178,0)</f>
        <v>0</v>
      </c>
      <c r="DN178">
        <f ca="1">IF(AND($B178&gt;0,SUM(DN$3:DN177)=0,SUM($H178:DM178)=0),$B178,0)</f>
        <v>0</v>
      </c>
      <c r="DO178">
        <f ca="1">IF(AND($B178&gt;0,SUM(DO$3:DO177)=0,SUM($H178:DN178)=0),$B178,0)</f>
        <v>0</v>
      </c>
      <c r="DP178">
        <f ca="1">IF(AND($B178&gt;0,SUM(DP$3:DP177)=0,SUM($H178:DO178)=0),$B178,0)</f>
        <v>0</v>
      </c>
      <c r="DQ178">
        <f ca="1">IF(AND($B178&gt;0,SUM(DQ$3:DQ177)=0,SUM($H178:DP178)=0),$B178,0)</f>
        <v>0</v>
      </c>
      <c r="DR178">
        <f ca="1">IF(AND($B178&gt;0,SUM(DR$3:DR177)=0,SUM($H178:DQ178)=0),$B178,0)</f>
        <v>0</v>
      </c>
      <c r="DS178">
        <f ca="1">IF(AND($B178&gt;0,SUM(DS$3:DS177)=0,SUM($H178:DR178)=0),$B178,0)</f>
        <v>0</v>
      </c>
      <c r="DT178">
        <f ca="1">IF(AND($B178&gt;0,SUM(DT$3:DT177)=0,SUM($H178:DS178)=0),$B178,0)</f>
        <v>0</v>
      </c>
      <c r="DU178">
        <f ca="1">IF(AND($B178&gt;0,SUM(DU$3:DU177)=0,SUM($H178:DT178)=0),$B178,0)</f>
        <v>0</v>
      </c>
      <c r="DV178">
        <f ca="1">IF(AND($B178&gt;0,SUM(DV$3:DV177)=0,SUM($H178:DU178)=0),$B178,0)</f>
        <v>0</v>
      </c>
      <c r="DW178">
        <f ca="1">IF(AND($B178&gt;0,SUM(DW$3:DW177)=0,SUM($H178:DV178)=0),$B178,0)</f>
        <v>0</v>
      </c>
      <c r="DX178">
        <f ca="1">IF(AND($B178&gt;0,SUM(DX$3:DX177)=0,SUM($H178:DW178)=0),$B178,0)</f>
        <v>0</v>
      </c>
      <c r="DY178">
        <f ca="1">IF(AND($B178&gt;0,SUM(DY$3:DY177)=0,SUM($H178:DX178)=0),$B178,0)</f>
        <v>0</v>
      </c>
      <c r="DZ178">
        <f ca="1">IF(AND($B178&gt;0,SUM(DZ$3:DZ177)=0,SUM($H178:DY178)=0),$B178,0)</f>
        <v>0</v>
      </c>
      <c r="EA178">
        <f ca="1">IF(AND($B178&gt;0,SUM(EA$3:EA177)=0,SUM($H178:DZ178)=0),$B178,0)</f>
        <v>0</v>
      </c>
      <c r="EB178">
        <f ca="1">IF(AND($B178&gt;0,SUM(EB$3:EB177)=0,SUM($H178:EA178)=0),$B178,0)</f>
        <v>0</v>
      </c>
      <c r="EC178">
        <f ca="1">IF(AND($B178&gt;0,SUM(EC$3:EC177)=0,SUM($H178:EB178)=0),$B178,0)</f>
        <v>0</v>
      </c>
      <c r="ED178">
        <f ca="1">IF(AND($B178&gt;0,SUM(ED$3:ED177)=0,SUM($H178:EC178)=0),$B178,0)</f>
        <v>0</v>
      </c>
      <c r="EE178">
        <f ca="1">IF(AND($B178&gt;0,SUM(EE$3:EE177)=0,SUM($H178:ED178)=0),$B178,0)</f>
        <v>0</v>
      </c>
      <c r="EF178">
        <f ca="1">IF(AND($B178&gt;0,SUM(EF$3:EF177)=0,SUM($H178:EE178)=0),$B178,0)</f>
        <v>0</v>
      </c>
      <c r="EG178">
        <f ca="1">IF(AND($B178&gt;0,SUM(EG$3:EG177)=0,SUM($H178:EF178)=0),$B178,0)</f>
        <v>0</v>
      </c>
      <c r="EH178">
        <f ca="1">IF(AND($B178&gt;0,SUM(EH$3:EH177)=0,SUM($H178:EG178)=0),$B178,0)</f>
        <v>0</v>
      </c>
      <c r="EI178">
        <f ca="1">IF(AND($B178&gt;0,SUM(EI$3:EI177)=0,SUM($H178:EH178)=0),$B178,0)</f>
        <v>0</v>
      </c>
      <c r="EJ178">
        <f ca="1">IF(AND($B178&gt;0,SUM(EJ$3:EJ177)=0,SUM($H178:EI178)=0),$B178,0)</f>
        <v>0</v>
      </c>
      <c r="EK178">
        <f ca="1">IF(AND($B178&gt;0,SUM(EK$3:EK177)=0,SUM($H178:EJ178)=0),$B178,0)</f>
        <v>0</v>
      </c>
      <c r="EL178">
        <f ca="1">IF(AND($B178&gt;0,SUM(EL$3:EL177)=0,SUM($H178:EK178)=0),$B178,0)</f>
        <v>0</v>
      </c>
      <c r="EM178">
        <f ca="1">IF(AND($B178&gt;0,SUM(EM$3:EM177)=0,SUM($H178:EL178)=0),$B178,0)</f>
        <v>0</v>
      </c>
      <c r="EN178">
        <f ca="1">IF(AND($B178&gt;0,SUM(EN$3:EN177)=0,SUM($H178:EM178)=0),$B178,0)</f>
        <v>0</v>
      </c>
      <c r="EO178">
        <f ca="1">IF(AND($B178&gt;0,SUM(EO$3:EO177)=0,SUM($H178:EN178)=0),$B178,0)</f>
        <v>0</v>
      </c>
      <c r="EP178">
        <f ca="1">IF(AND($B178&gt;0,SUM(EP$3:EP177)=0,SUM($H178:EO178)=0),$B178,0)</f>
        <v>0</v>
      </c>
      <c r="EQ178">
        <f ca="1">IF(AND($B178&gt;0,SUM(EQ$3:EQ177)=0,SUM($H178:EP178)=0),$B178,0)</f>
        <v>0</v>
      </c>
      <c r="ER178">
        <f ca="1">IF(AND($B178&gt;0,SUM(ER$3:ER177)=0,SUM($H178:EQ178)=0),$B178,0)</f>
        <v>0</v>
      </c>
      <c r="ES178">
        <f ca="1">IF(AND($B178&gt;0,SUM(ES$3:ES177)=0,SUM($H178:ER178)=0),$B178,0)</f>
        <v>0</v>
      </c>
      <c r="ET178">
        <f ca="1">IF(AND($B178&gt;0,SUM(ET$3:ET177)=0,SUM($H178:ES178)=0),$B178,0)</f>
        <v>0</v>
      </c>
      <c r="EU178">
        <f ca="1">IF(AND($B178&gt;0,SUM(EU$3:EU177)=0,SUM($H178:ET178)=0),$B178,0)</f>
        <v>0</v>
      </c>
      <c r="EV178">
        <f ca="1">IF(AND($B178&gt;0,SUM(EV$3:EV177)=0,SUM($H178:EU178)=0),$B178,0)</f>
        <v>0</v>
      </c>
      <c r="EW178">
        <f ca="1">IF(AND($B178&gt;0,SUM(EW$3:EW177)=0,SUM($H178:EV178)=0),$B178,0)</f>
        <v>0</v>
      </c>
      <c r="EX178">
        <f ca="1">IF(AND($B178&gt;0,SUM(EX$3:EX177)=0,SUM($H178:EW178)=0),$B178,0)</f>
        <v>0</v>
      </c>
      <c r="EY178">
        <f ca="1">IF(AND($B178&gt;0,SUM(EY$3:EY177)=0,SUM($H178:EX178)=0),$B178,0)</f>
        <v>0</v>
      </c>
      <c r="EZ178">
        <f ca="1">IF(AND($B178&gt;0,SUM(EZ$3:EZ177)=0,SUM($H178:EY178)=0),$B178,0)</f>
        <v>0</v>
      </c>
      <c r="FA178">
        <f ca="1">IF(AND($B178&gt;0,SUM(FA$3:FA177)=0,SUM($H178:EZ178)=0),$B178,0)</f>
        <v>0</v>
      </c>
      <c r="FB178">
        <f ca="1">IF(AND($B178&gt;0,SUM(FB$3:FB177)=0,SUM($H178:FA178)=0),$B178,0)</f>
        <v>0</v>
      </c>
      <c r="FC178">
        <f ca="1">IF(AND($B178&gt;0,SUM(FC$3:FC177)=0,SUM($H178:FB178)=0),$B178,0)</f>
        <v>0</v>
      </c>
      <c r="FD178">
        <f ca="1">IF(AND($B178&gt;0,SUM(FD$3:FD177)=0,SUM($H178:FC178)=0),$B178,0)</f>
        <v>0</v>
      </c>
      <c r="FE178">
        <f ca="1">IF(AND($B178&gt;0,SUM(FE$3:FE177)=0,SUM($H178:FD178)=0),$B178,0)</f>
        <v>0</v>
      </c>
      <c r="FF178">
        <f ca="1">IF(AND($B178&gt;0,SUM(FF$3:FF177)=0,SUM($H178:FE178)=0),$B178,0)</f>
        <v>0</v>
      </c>
      <c r="FG178">
        <f ca="1">IF(AND($B178&gt;0,SUM(FG$3:FG177)=0,SUM($H178:FF178)=0),$B178,0)</f>
        <v>0</v>
      </c>
      <c r="FH178">
        <f ca="1">IF(AND($B178&gt;0,SUM(FH$3:FH177)=0,SUM($H178:FG178)=0),$B178,0)</f>
        <v>0</v>
      </c>
      <c r="FI178">
        <f ca="1">IF(AND($B178&gt;0,SUM(FI$3:FI177)=0,SUM($H178:FH178)=0),$B178,0)</f>
        <v>0</v>
      </c>
      <c r="FJ178">
        <f ca="1">IF(AND($B178&gt;0,SUM(FJ$3:FJ177)=0,SUM($H178:FI178)=0),$B178,0)</f>
        <v>0</v>
      </c>
      <c r="FK178">
        <f ca="1">IF(AND($B178&gt;0,SUM(FK$3:FK177)=0,SUM($H178:FJ178)=0),$B178,0)</f>
        <v>0</v>
      </c>
      <c r="FL178">
        <f ca="1">IF(AND($B178&gt;0,SUM(FL$3:FL177)=0,SUM($H178:FK178)=0),$B178,0)</f>
        <v>0</v>
      </c>
      <c r="FM178">
        <f ca="1">IF(AND($B178&gt;0,SUM(FM$3:FM177)=0,SUM($H178:FL178)=0),$B178,0)</f>
        <v>0</v>
      </c>
      <c r="FN178">
        <f ca="1">IF(AND($B178&gt;0,SUM(FN$3:FN177)=0,SUM($H178:FM178)=0),$B178,0)</f>
        <v>0</v>
      </c>
      <c r="FS178" s="67" t="str">
        <f ca="1">Valintaohjelma!$C54</f>
        <v>0</v>
      </c>
      <c r="FT178" s="67" t="str">
        <f ca="1">Valintaohjelma!$F54</f>
        <v/>
      </c>
      <c r="FU178" s="342" t="str">
        <f>""</f>
        <v/>
      </c>
      <c r="FV178" s="67" t="str">
        <f>Valintaohjelma!$I54</f>
        <v>-</v>
      </c>
      <c r="FY178" s="67" t="str">
        <f ca="1">Valintaohjelma!$C54</f>
        <v>0</v>
      </c>
      <c r="FZ178" s="67" t="str">
        <f ca="1">Valintaohjelma!$F54</f>
        <v/>
      </c>
      <c r="GA178" s="67" t="str">
        <f>""</f>
        <v/>
      </c>
      <c r="GB178" s="67" t="str">
        <f>Valintaohjelma!$I54</f>
        <v>-</v>
      </c>
      <c r="GE178" s="67" t="str">
        <f ca="1">Valintaohjelma!$C54</f>
        <v>0</v>
      </c>
      <c r="GF178" s="67" t="str">
        <f ca="1">Valintaohjelma!$F54</f>
        <v/>
      </c>
      <c r="GG178" s="67" t="str">
        <f>""</f>
        <v/>
      </c>
      <c r="GH178" s="67" t="str">
        <f>Valintaohjelma!$I54</f>
        <v>-</v>
      </c>
    </row>
    <row r="179" spans="1:190" ht="15.75" thickBot="1" x14ac:dyDescent="0.3">
      <c r="A179">
        <v>179</v>
      </c>
      <c r="B179">
        <f>IF(AND(Valintaohjelma!D55&lt;&gt;"-",Valintaohjelma!D55&lt;&gt;""),A179,0)</f>
        <v>0</v>
      </c>
      <c r="C179" s="240" t="str">
        <f t="shared" ca="1" si="22"/>
        <v>0</v>
      </c>
      <c r="D179" s="240" t="str">
        <f t="shared" ca="1" si="23"/>
        <v/>
      </c>
      <c r="E179" s="240" t="str">
        <f t="shared" ca="1" si="24"/>
        <v/>
      </c>
      <c r="F179" s="240" t="str">
        <f t="shared" ca="1" si="25"/>
        <v>-</v>
      </c>
      <c r="G179" s="47" t="e">
        <f>INDEX($I$2:$FN$2,ROWS(G$2:G179))</f>
        <v>#REF!</v>
      </c>
      <c r="H179">
        <v>0</v>
      </c>
      <c r="I179">
        <f ca="1">IF(AND($B179&gt;0,SUM(I$3:I178)=0,SUM($H179:H179)=0),$B179,0)</f>
        <v>0</v>
      </c>
      <c r="J179">
        <f ca="1">IF(AND($B179&gt;0,SUM(J$3:J178)=0,SUM($H179:I179)=0),$B179,0)</f>
        <v>0</v>
      </c>
      <c r="K179">
        <f ca="1">IF(AND($B179&gt;0,SUM(K$3:K178)=0,SUM($H179:J179)=0),$B179,0)</f>
        <v>0</v>
      </c>
      <c r="L179">
        <f ca="1">IF(AND($B179&gt;0,SUM(L$3:L178)=0,SUM($H179:K179)=0),$B179,0)</f>
        <v>0</v>
      </c>
      <c r="M179">
        <f ca="1">IF(AND($B179&gt;0,SUM(M$3:M178)=0,SUM($H179:L179)=0),$B179,0)</f>
        <v>0</v>
      </c>
      <c r="N179">
        <f ca="1">IF(AND($B179&gt;0,SUM(N$3:N178)=0,SUM($H179:M179)=0),$B179,0)</f>
        <v>0</v>
      </c>
      <c r="O179">
        <f ca="1">IF(AND($B179&gt;0,SUM(O$3:O178)=0,SUM($H179:N179)=0),$B179,0)</f>
        <v>0</v>
      </c>
      <c r="P179">
        <f ca="1">IF(AND($B179&gt;0,SUM(P$3:P178)=0,SUM($H179:O179)=0),$B179,0)</f>
        <v>0</v>
      </c>
      <c r="Q179">
        <f ca="1">IF(AND($B179&gt;0,SUM(Q$3:Q178)=0,SUM($H179:P179)=0),$B179,0)</f>
        <v>0</v>
      </c>
      <c r="R179">
        <f ca="1">IF(AND($B179&gt;0,SUM(R$3:R178)=0,SUM($H179:Q179)=0),$B179,0)</f>
        <v>0</v>
      </c>
      <c r="S179">
        <f ca="1">IF(AND($B179&gt;0,SUM(S$3:S178)=0,SUM($H179:R179)=0),$B179,0)</f>
        <v>0</v>
      </c>
      <c r="T179">
        <f ca="1">IF(AND($B179&gt;0,SUM(T$3:T178)=0,SUM($H179:S179)=0),$B179,0)</f>
        <v>0</v>
      </c>
      <c r="U179">
        <f ca="1">IF(AND($B179&gt;0,SUM(U$3:U178)=0,SUM($H179:T179)=0),$B179,0)</f>
        <v>0</v>
      </c>
      <c r="V179">
        <f ca="1">IF(AND($B179&gt;0,SUM(V$3:V178)=0,SUM($H179:U179)=0),$B179,0)</f>
        <v>0</v>
      </c>
      <c r="W179">
        <f ca="1">IF(AND($B179&gt;0,SUM(W$3:W178)=0,SUM($H179:V179)=0),$B179,0)</f>
        <v>0</v>
      </c>
      <c r="X179">
        <f ca="1">IF(AND($B179&gt;0,SUM(X$3:X178)=0,SUM($H179:W179)=0),$B179,0)</f>
        <v>0</v>
      </c>
      <c r="Y179">
        <f ca="1">IF(AND($B179&gt;0,SUM(Y$3:Y178)=0,SUM($H179:X179)=0),$B179,0)</f>
        <v>0</v>
      </c>
      <c r="Z179">
        <f ca="1">IF(AND($B179&gt;0,SUM(Z$3:Z178)=0,SUM($H179:Y179)=0),$B179,0)</f>
        <v>0</v>
      </c>
      <c r="AA179">
        <f ca="1">IF(AND($B179&gt;0,SUM(AA$3:AA178)=0,SUM($H179:Z179)=0),$B179,0)</f>
        <v>0</v>
      </c>
      <c r="AB179">
        <f ca="1">IF(AND($B179&gt;0,SUM(AB$3:AB178)=0,SUM($H179:AA179)=0),$B179,0)</f>
        <v>0</v>
      </c>
      <c r="AC179">
        <f ca="1">IF(AND($B179&gt;0,SUM(AC$3:AC178)=0,SUM($H179:AB179)=0),$B179,0)</f>
        <v>0</v>
      </c>
      <c r="AD179">
        <f ca="1">IF(AND($B179&gt;0,SUM(AD$3:AD178)=0,SUM($H179:AC179)=0),$B179,0)</f>
        <v>0</v>
      </c>
      <c r="AE179">
        <f ca="1">IF(AND($B179&gt;0,SUM(AE$3:AE178)=0,SUM($H179:AD179)=0),$B179,0)</f>
        <v>0</v>
      </c>
      <c r="AF179">
        <f ca="1">IF(AND($B179&gt;0,SUM(AF$3:AF178)=0,SUM($H179:AE179)=0),$B179,0)</f>
        <v>0</v>
      </c>
      <c r="AG179">
        <f ca="1">IF(AND($B179&gt;0,SUM(AG$3:AG178)=0,SUM($H179:AF179)=0),$B179,0)</f>
        <v>0</v>
      </c>
      <c r="AH179">
        <f ca="1">IF(AND($B179&gt;0,SUM(AH$3:AH178)=0,SUM($H179:AG179)=0),$B179,0)</f>
        <v>0</v>
      </c>
      <c r="AI179">
        <f ca="1">IF(AND($B179&gt;0,SUM(AI$3:AI178)=0,SUM($H179:AH179)=0),$B179,0)</f>
        <v>0</v>
      </c>
      <c r="AJ179">
        <f ca="1">IF(AND($B179&gt;0,SUM(AJ$3:AJ178)=0,SUM($H179:AI179)=0),$B179,0)</f>
        <v>0</v>
      </c>
      <c r="AK179">
        <f ca="1">IF(AND($B179&gt;0,SUM(AK$3:AK178)=0,SUM($H179:AJ179)=0),$B179,0)</f>
        <v>0</v>
      </c>
      <c r="AL179">
        <f ca="1">IF(AND($B179&gt;0,SUM(AL$3:AL178)=0,SUM($H179:AK179)=0),$B179,0)</f>
        <v>0</v>
      </c>
      <c r="AM179">
        <f ca="1">IF(AND($B179&gt;0,SUM(AM$3:AM178)=0,SUM($H179:AL179)=0),$B179,0)</f>
        <v>0</v>
      </c>
      <c r="AN179">
        <f ca="1">IF(AND($B179&gt;0,SUM(AN$3:AN178)=0,SUM($H179:AM179)=0),$B179,0)</f>
        <v>0</v>
      </c>
      <c r="AO179">
        <f ca="1">IF(AND($B179&gt;0,SUM(AO$3:AO178)=0,SUM($H179:AN179)=0),$B179,0)</f>
        <v>0</v>
      </c>
      <c r="AP179">
        <f ca="1">IF(AND($B179&gt;0,SUM(AP$3:AP178)=0,SUM($H179:AO179)=0),$B179,0)</f>
        <v>0</v>
      </c>
      <c r="AQ179">
        <f ca="1">IF(AND($B179&gt;0,SUM(AQ$3:AQ178)=0,SUM($H179:AP179)=0),$B179,0)</f>
        <v>0</v>
      </c>
      <c r="AR179">
        <f ca="1">IF(AND($B179&gt;0,SUM(AR$3:AR178)=0,SUM($H179:AQ179)=0),$B179,0)</f>
        <v>0</v>
      </c>
      <c r="AS179">
        <f ca="1">IF(AND($B179&gt;0,SUM(AS$3:AS178)=0,SUM($H179:AR179)=0),$B179,0)</f>
        <v>0</v>
      </c>
      <c r="AT179">
        <f ca="1">IF(AND($B179&gt;0,SUM(AT$3:AT178)=0,SUM($H179:AS179)=0),$B179,0)</f>
        <v>0</v>
      </c>
      <c r="AU179">
        <f ca="1">IF(AND($B179&gt;0,SUM(AU$3:AU178)=0,SUM($H179:AT179)=0),$B179,0)</f>
        <v>0</v>
      </c>
      <c r="AV179">
        <f ca="1">IF(AND($B179&gt;0,SUM(AV$3:AV178)=0,SUM($H179:AU179)=0),$B179,0)</f>
        <v>0</v>
      </c>
      <c r="AW179">
        <f ca="1">IF(AND($B179&gt;0,SUM(AW$3:AW178)=0,SUM($H179:AV179)=0),$B179,0)</f>
        <v>0</v>
      </c>
      <c r="AX179">
        <f ca="1">IF(AND($B179&gt;0,SUM(AX$3:AX178)=0,SUM($H179:AW179)=0),$B179,0)</f>
        <v>0</v>
      </c>
      <c r="AY179">
        <f ca="1">IF(AND($B179&gt;0,SUM(AY$3:AY178)=0,SUM($H179:AX179)=0),$B179,0)</f>
        <v>0</v>
      </c>
      <c r="AZ179">
        <f ca="1">IF(AND($B179&gt;0,SUM(AZ$3:AZ178)=0,SUM($H179:AY179)=0),$B179,0)</f>
        <v>0</v>
      </c>
      <c r="BA179">
        <f ca="1">IF(AND($B179&gt;0,SUM(BA$3:BA178)=0,SUM($H179:AZ179)=0),$B179,0)</f>
        <v>0</v>
      </c>
      <c r="BB179">
        <f ca="1">IF(AND($B179&gt;0,SUM(BB$3:BB178)=0,SUM($H179:BA179)=0),$B179,0)</f>
        <v>0</v>
      </c>
      <c r="BC179">
        <f ca="1">IF(AND($B179&gt;0,SUM(BC$3:BC178)=0,SUM($H179:BB179)=0),$B179,0)</f>
        <v>0</v>
      </c>
      <c r="BD179">
        <f ca="1">IF(AND($B179&gt;0,SUM(BD$3:BD178)=0,SUM($H179:BC179)=0),$B179,0)</f>
        <v>0</v>
      </c>
      <c r="BE179">
        <f ca="1">IF(AND($B179&gt;0,SUM(BE$3:BE178)=0,SUM($H179:BD179)=0),$B179,0)</f>
        <v>0</v>
      </c>
      <c r="BF179">
        <f ca="1">IF(AND($B179&gt;0,SUM(BF$3:BF178)=0,SUM($H179:BE179)=0),$B179,0)</f>
        <v>0</v>
      </c>
      <c r="BG179">
        <f ca="1">IF(AND($B179&gt;0,SUM(BG$3:BG178)=0,SUM($H179:BF179)=0),$B179,0)</f>
        <v>0</v>
      </c>
      <c r="BH179">
        <f ca="1">IF(AND($B179&gt;0,SUM(BH$3:BH178)=0,SUM($H179:BG179)=0),$B179,0)</f>
        <v>0</v>
      </c>
      <c r="BI179">
        <f ca="1">IF(AND($B179&gt;0,SUM(BI$3:BI178)=0,SUM($H179:BH179)=0),$B179,0)</f>
        <v>0</v>
      </c>
      <c r="BJ179">
        <f ca="1">IF(AND($B179&gt;0,SUM(BJ$3:BJ178)=0,SUM($H179:BI179)=0),$B179,0)</f>
        <v>0</v>
      </c>
      <c r="BK179">
        <f ca="1">IF(AND($B179&gt;0,SUM(BK$3:BK178)=0,SUM($H179:BJ179)=0),$B179,0)</f>
        <v>0</v>
      </c>
      <c r="BL179">
        <f ca="1">IF(AND($B179&gt;0,SUM(BL$3:BL178)=0,SUM($H179:BK179)=0),$B179,0)</f>
        <v>0</v>
      </c>
      <c r="BM179">
        <f ca="1">IF(AND($B179&gt;0,SUM(BM$3:BM178)=0,SUM($H179:BL179)=0),$B179,0)</f>
        <v>0</v>
      </c>
      <c r="BN179">
        <f ca="1">IF(AND($B179&gt;0,SUM(BN$3:BN178)=0,SUM($H179:BM179)=0),$B179,0)</f>
        <v>0</v>
      </c>
      <c r="BO179">
        <f ca="1">IF(AND($B179&gt;0,SUM(BO$3:BO178)=0,SUM($H179:BN179)=0),$B179,0)</f>
        <v>0</v>
      </c>
      <c r="BP179">
        <f ca="1">IF(AND($B179&gt;0,SUM(BP$3:BP178)=0,SUM($H179:BO179)=0),$B179,0)</f>
        <v>0</v>
      </c>
      <c r="BQ179">
        <f ca="1">IF(AND($B179&gt;0,SUM(BQ$3:BQ178)=0,SUM($H179:BP179)=0),$B179,0)</f>
        <v>0</v>
      </c>
      <c r="BR179">
        <f ca="1">IF(AND($B179&gt;0,SUM(BR$3:BR178)=0,SUM($H179:BQ179)=0),$B179,0)</f>
        <v>0</v>
      </c>
      <c r="BS179">
        <f ca="1">IF(AND($B179&gt;0,SUM(BS$3:BS178)=0,SUM($H179:BR179)=0),$B179,0)</f>
        <v>0</v>
      </c>
      <c r="BT179">
        <f ca="1">IF(AND($B179&gt;0,SUM(BT$3:BT178)=0,SUM($H179:BS179)=0),$B179,0)</f>
        <v>0</v>
      </c>
      <c r="BU179">
        <f ca="1">IF(AND($B179&gt;0,SUM(BU$3:BU178)=0,SUM($H179:BT179)=0),$B179,0)</f>
        <v>0</v>
      </c>
      <c r="BV179">
        <f ca="1">IF(AND($B179&gt;0,SUM(BV$3:BV178)=0,SUM($H179:BU179)=0),$B179,0)</f>
        <v>0</v>
      </c>
      <c r="BW179">
        <f ca="1">IF(AND($B179&gt;0,SUM(BW$3:BW178)=0,SUM($H179:BV179)=0),$B179,0)</f>
        <v>0</v>
      </c>
      <c r="BX179">
        <f ca="1">IF(AND($B179&gt;0,SUM(BX$3:BX178)=0,SUM($H179:BW179)=0),$B179,0)</f>
        <v>0</v>
      </c>
      <c r="BY179">
        <f ca="1">IF(AND($B179&gt;0,SUM(BY$3:BY178)=0,SUM($H179:BX179)=0),$B179,0)</f>
        <v>0</v>
      </c>
      <c r="BZ179">
        <f ca="1">IF(AND($B179&gt;0,SUM(BZ$3:BZ178)=0,SUM($H179:BY179)=0),$B179,0)</f>
        <v>0</v>
      </c>
      <c r="CA179">
        <f ca="1">IF(AND($B179&gt;0,SUM(CA$3:CA178)=0,SUM($H179:BZ179)=0),$B179,0)</f>
        <v>0</v>
      </c>
      <c r="CB179">
        <f ca="1">IF(AND($B179&gt;0,SUM(CB$3:CB178)=0,SUM($H179:CA179)=0),$B179,0)</f>
        <v>0</v>
      </c>
      <c r="CC179">
        <f ca="1">IF(AND($B179&gt;0,SUM(CC$3:CC178)=0,SUM($H179:CB179)=0),$B179,0)</f>
        <v>0</v>
      </c>
      <c r="CD179">
        <f ca="1">IF(AND($B179&gt;0,SUM(CD$3:CD178)=0,SUM($H179:CC179)=0),$B179,0)</f>
        <v>0</v>
      </c>
      <c r="CE179">
        <f ca="1">IF(AND($B179&gt;0,SUM(CE$3:CE178)=0,SUM($H179:CD179)=0),$B179,0)</f>
        <v>0</v>
      </c>
      <c r="CF179">
        <f ca="1">IF(AND($B179&gt;0,SUM(CF$3:CF178)=0,SUM($H179:CE179)=0),$B179,0)</f>
        <v>0</v>
      </c>
      <c r="CG179">
        <f ca="1">IF(AND($B179&gt;0,SUM(CG$3:CG178)=0,SUM($H179:CF179)=0),$B179,0)</f>
        <v>0</v>
      </c>
      <c r="CH179">
        <f ca="1">IF(AND($B179&gt;0,SUM(CH$3:CH178)=0,SUM($H179:CG179)=0),$B179,0)</f>
        <v>0</v>
      </c>
      <c r="CI179">
        <f ca="1">IF(AND($B179&gt;0,SUM(CI$3:CI178)=0,SUM($H179:CH179)=0),$B179,0)</f>
        <v>0</v>
      </c>
      <c r="CJ179">
        <f ca="1">IF(AND($B179&gt;0,SUM(CJ$3:CJ178)=0,SUM($H179:CI179)=0),$B179,0)</f>
        <v>0</v>
      </c>
      <c r="CK179">
        <f ca="1">IF(AND($B179&gt;0,SUM(CK$3:CK178)=0,SUM($H179:CJ179)=0),$B179,0)</f>
        <v>0</v>
      </c>
      <c r="CL179">
        <f ca="1">IF(AND($B179&gt;0,SUM(CL$3:CL178)=0,SUM($H179:CK179)=0),$B179,0)</f>
        <v>0</v>
      </c>
      <c r="CM179">
        <f ca="1">IF(AND($B179&gt;0,SUM(CM$3:CM178)=0,SUM($H179:CL179)=0),$B179,0)</f>
        <v>0</v>
      </c>
      <c r="CN179">
        <f ca="1">IF(AND($B179&gt;0,SUM(CN$3:CN178)=0,SUM($H179:CM179)=0),$B179,0)</f>
        <v>0</v>
      </c>
      <c r="CO179">
        <f ca="1">IF(AND($B179&gt;0,SUM(CO$3:CO178)=0,SUM($H179:CN179)=0),$B179,0)</f>
        <v>0</v>
      </c>
      <c r="CP179">
        <f ca="1">IF(AND($B179&gt;0,SUM(CP$3:CP178)=0,SUM($H179:CO179)=0),$B179,0)</f>
        <v>0</v>
      </c>
      <c r="CQ179">
        <f ca="1">IF(AND($B179&gt;0,SUM(CQ$3:CQ178)=0,SUM($H179:CP179)=0),$B179,0)</f>
        <v>0</v>
      </c>
      <c r="CR179">
        <f ca="1">IF(AND($B179&gt;0,SUM(CR$3:CR178)=0,SUM($H179:CQ179)=0),$B179,0)</f>
        <v>0</v>
      </c>
      <c r="CS179">
        <f ca="1">IF(AND($B179&gt;0,SUM(CS$3:CS178)=0,SUM($H179:CR179)=0),$B179,0)</f>
        <v>0</v>
      </c>
      <c r="CT179">
        <f ca="1">IF(AND($B179&gt;0,SUM(CT$3:CT178)=0,SUM($H179:CS179)=0),$B179,0)</f>
        <v>0</v>
      </c>
      <c r="CU179">
        <f ca="1">IF(AND($B179&gt;0,SUM(CU$3:CU178)=0,SUM($H179:CT179)=0),$B179,0)</f>
        <v>0</v>
      </c>
      <c r="CV179">
        <f ca="1">IF(AND($B179&gt;0,SUM(CV$3:CV178)=0,SUM($H179:CU179)=0),$B179,0)</f>
        <v>0</v>
      </c>
      <c r="CW179">
        <f ca="1">IF(AND($B179&gt;0,SUM(CW$3:CW178)=0,SUM($H179:CV179)=0),$B179,0)</f>
        <v>0</v>
      </c>
      <c r="CX179">
        <f ca="1">IF(AND($B179&gt;0,SUM(CX$3:CX178)=0,SUM($H179:CW179)=0),$B179,0)</f>
        <v>0</v>
      </c>
      <c r="CY179">
        <f ca="1">IF(AND($B179&gt;0,SUM(CY$3:CY178)=0,SUM($H179:CX179)=0),$B179,0)</f>
        <v>0</v>
      </c>
      <c r="CZ179">
        <f ca="1">IF(AND($B179&gt;0,SUM(CZ$3:CZ178)=0,SUM($H179:CY179)=0),$B179,0)</f>
        <v>0</v>
      </c>
      <c r="DA179">
        <f ca="1">IF(AND($B179&gt;0,SUM(DA$3:DA178)=0,SUM($H179:CZ179)=0),$B179,0)</f>
        <v>0</v>
      </c>
      <c r="DB179">
        <f ca="1">IF(AND($B179&gt;0,SUM(DB$3:DB178)=0,SUM($H179:DA179)=0),$B179,0)</f>
        <v>0</v>
      </c>
      <c r="DC179">
        <f ca="1">IF(AND($B179&gt;0,SUM(DC$3:DC178)=0,SUM($H179:DB179)=0),$B179,0)</f>
        <v>0</v>
      </c>
      <c r="DD179">
        <f ca="1">IF(AND($B179&gt;0,SUM(DD$3:DD178)=0,SUM($H179:DC179)=0),$B179,0)</f>
        <v>0</v>
      </c>
      <c r="DE179">
        <f ca="1">IF(AND($B179&gt;0,SUM(DE$3:DE178)=0,SUM($H179:DD179)=0),$B179,0)</f>
        <v>0</v>
      </c>
      <c r="DF179">
        <f ca="1">IF(AND($B179&gt;0,SUM(DF$3:DF178)=0,SUM($H179:DE179)=0),$B179,0)</f>
        <v>0</v>
      </c>
      <c r="DG179">
        <f ca="1">IF(AND($B179&gt;0,SUM(DG$3:DG178)=0,SUM($H179:DF179)=0),$B179,0)</f>
        <v>0</v>
      </c>
      <c r="DH179">
        <f ca="1">IF(AND($B179&gt;0,SUM(DH$3:DH178)=0,SUM($H179:DG179)=0),$B179,0)</f>
        <v>0</v>
      </c>
      <c r="DI179">
        <f ca="1">IF(AND($B179&gt;0,SUM(DI$3:DI178)=0,SUM($H179:DH179)=0),$B179,0)</f>
        <v>0</v>
      </c>
      <c r="DJ179">
        <f ca="1">IF(AND($B179&gt;0,SUM(DJ$3:DJ178)=0,SUM($H179:DI179)=0),$B179,0)</f>
        <v>0</v>
      </c>
      <c r="DK179">
        <f ca="1">IF(AND($B179&gt;0,SUM(DK$3:DK178)=0,SUM($H179:DJ179)=0),$B179,0)</f>
        <v>0</v>
      </c>
      <c r="DL179">
        <f ca="1">IF(AND($B179&gt;0,SUM(DL$3:DL178)=0,SUM($H179:DK179)=0),$B179,0)</f>
        <v>0</v>
      </c>
      <c r="DM179">
        <f ca="1">IF(AND($B179&gt;0,SUM(DM$3:DM178)=0,SUM($H179:DL179)=0),$B179,0)</f>
        <v>0</v>
      </c>
      <c r="DN179">
        <f ca="1">IF(AND($B179&gt;0,SUM(DN$3:DN178)=0,SUM($H179:DM179)=0),$B179,0)</f>
        <v>0</v>
      </c>
      <c r="DO179">
        <f ca="1">IF(AND($B179&gt;0,SUM(DO$3:DO178)=0,SUM($H179:DN179)=0),$B179,0)</f>
        <v>0</v>
      </c>
      <c r="DP179">
        <f ca="1">IF(AND($B179&gt;0,SUM(DP$3:DP178)=0,SUM($H179:DO179)=0),$B179,0)</f>
        <v>0</v>
      </c>
      <c r="DQ179">
        <f ca="1">IF(AND($B179&gt;0,SUM(DQ$3:DQ178)=0,SUM($H179:DP179)=0),$B179,0)</f>
        <v>0</v>
      </c>
      <c r="DR179">
        <f ca="1">IF(AND($B179&gt;0,SUM(DR$3:DR178)=0,SUM($H179:DQ179)=0),$B179,0)</f>
        <v>0</v>
      </c>
      <c r="DS179">
        <f ca="1">IF(AND($B179&gt;0,SUM(DS$3:DS178)=0,SUM($H179:DR179)=0),$B179,0)</f>
        <v>0</v>
      </c>
      <c r="DT179">
        <f ca="1">IF(AND($B179&gt;0,SUM(DT$3:DT178)=0,SUM($H179:DS179)=0),$B179,0)</f>
        <v>0</v>
      </c>
      <c r="DU179">
        <f ca="1">IF(AND($B179&gt;0,SUM(DU$3:DU178)=0,SUM($H179:DT179)=0),$B179,0)</f>
        <v>0</v>
      </c>
      <c r="DV179">
        <f ca="1">IF(AND($B179&gt;0,SUM(DV$3:DV178)=0,SUM($H179:DU179)=0),$B179,0)</f>
        <v>0</v>
      </c>
      <c r="DW179">
        <f ca="1">IF(AND($B179&gt;0,SUM(DW$3:DW178)=0,SUM($H179:DV179)=0),$B179,0)</f>
        <v>0</v>
      </c>
      <c r="DX179">
        <f ca="1">IF(AND($B179&gt;0,SUM(DX$3:DX178)=0,SUM($H179:DW179)=0),$B179,0)</f>
        <v>0</v>
      </c>
      <c r="DY179">
        <f ca="1">IF(AND($B179&gt;0,SUM(DY$3:DY178)=0,SUM($H179:DX179)=0),$B179,0)</f>
        <v>0</v>
      </c>
      <c r="DZ179">
        <f ca="1">IF(AND($B179&gt;0,SUM(DZ$3:DZ178)=0,SUM($H179:DY179)=0),$B179,0)</f>
        <v>0</v>
      </c>
      <c r="EA179">
        <f ca="1">IF(AND($B179&gt;0,SUM(EA$3:EA178)=0,SUM($H179:DZ179)=0),$B179,0)</f>
        <v>0</v>
      </c>
      <c r="EB179">
        <f ca="1">IF(AND($B179&gt;0,SUM(EB$3:EB178)=0,SUM($H179:EA179)=0),$B179,0)</f>
        <v>0</v>
      </c>
      <c r="EC179">
        <f ca="1">IF(AND($B179&gt;0,SUM(EC$3:EC178)=0,SUM($H179:EB179)=0),$B179,0)</f>
        <v>0</v>
      </c>
      <c r="ED179">
        <f ca="1">IF(AND($B179&gt;0,SUM(ED$3:ED178)=0,SUM($H179:EC179)=0),$B179,0)</f>
        <v>0</v>
      </c>
      <c r="EE179">
        <f ca="1">IF(AND($B179&gt;0,SUM(EE$3:EE178)=0,SUM($H179:ED179)=0),$B179,0)</f>
        <v>0</v>
      </c>
      <c r="EF179">
        <f ca="1">IF(AND($B179&gt;0,SUM(EF$3:EF178)=0,SUM($H179:EE179)=0),$B179,0)</f>
        <v>0</v>
      </c>
      <c r="EG179">
        <f ca="1">IF(AND($B179&gt;0,SUM(EG$3:EG178)=0,SUM($H179:EF179)=0),$B179,0)</f>
        <v>0</v>
      </c>
      <c r="EH179">
        <f ca="1">IF(AND($B179&gt;0,SUM(EH$3:EH178)=0,SUM($H179:EG179)=0),$B179,0)</f>
        <v>0</v>
      </c>
      <c r="EI179">
        <f ca="1">IF(AND($B179&gt;0,SUM(EI$3:EI178)=0,SUM($H179:EH179)=0),$B179,0)</f>
        <v>0</v>
      </c>
      <c r="EJ179">
        <f ca="1">IF(AND($B179&gt;0,SUM(EJ$3:EJ178)=0,SUM($H179:EI179)=0),$B179,0)</f>
        <v>0</v>
      </c>
      <c r="EK179">
        <f ca="1">IF(AND($B179&gt;0,SUM(EK$3:EK178)=0,SUM($H179:EJ179)=0),$B179,0)</f>
        <v>0</v>
      </c>
      <c r="EL179">
        <f ca="1">IF(AND($B179&gt;0,SUM(EL$3:EL178)=0,SUM($H179:EK179)=0),$B179,0)</f>
        <v>0</v>
      </c>
      <c r="EM179">
        <f ca="1">IF(AND($B179&gt;0,SUM(EM$3:EM178)=0,SUM($H179:EL179)=0),$B179,0)</f>
        <v>0</v>
      </c>
      <c r="EN179">
        <f ca="1">IF(AND($B179&gt;0,SUM(EN$3:EN178)=0,SUM($H179:EM179)=0),$B179,0)</f>
        <v>0</v>
      </c>
      <c r="EO179">
        <f ca="1">IF(AND($B179&gt;0,SUM(EO$3:EO178)=0,SUM($H179:EN179)=0),$B179,0)</f>
        <v>0</v>
      </c>
      <c r="EP179">
        <f ca="1">IF(AND($B179&gt;0,SUM(EP$3:EP178)=0,SUM($H179:EO179)=0),$B179,0)</f>
        <v>0</v>
      </c>
      <c r="EQ179">
        <f ca="1">IF(AND($B179&gt;0,SUM(EQ$3:EQ178)=0,SUM($H179:EP179)=0),$B179,0)</f>
        <v>0</v>
      </c>
      <c r="ER179">
        <f ca="1">IF(AND($B179&gt;0,SUM(ER$3:ER178)=0,SUM($H179:EQ179)=0),$B179,0)</f>
        <v>0</v>
      </c>
      <c r="ES179">
        <f ca="1">IF(AND($B179&gt;0,SUM(ES$3:ES178)=0,SUM($H179:ER179)=0),$B179,0)</f>
        <v>0</v>
      </c>
      <c r="ET179">
        <f ca="1">IF(AND($B179&gt;0,SUM(ET$3:ET178)=0,SUM($H179:ES179)=0),$B179,0)</f>
        <v>0</v>
      </c>
      <c r="EU179">
        <f ca="1">IF(AND($B179&gt;0,SUM(EU$3:EU178)=0,SUM($H179:ET179)=0),$B179,0)</f>
        <v>0</v>
      </c>
      <c r="EV179">
        <f ca="1">IF(AND($B179&gt;0,SUM(EV$3:EV178)=0,SUM($H179:EU179)=0),$B179,0)</f>
        <v>0</v>
      </c>
      <c r="EW179">
        <f ca="1">IF(AND($B179&gt;0,SUM(EW$3:EW178)=0,SUM($H179:EV179)=0),$B179,0)</f>
        <v>0</v>
      </c>
      <c r="EX179">
        <f ca="1">IF(AND($B179&gt;0,SUM(EX$3:EX178)=0,SUM($H179:EW179)=0),$B179,0)</f>
        <v>0</v>
      </c>
      <c r="EY179">
        <f ca="1">IF(AND($B179&gt;0,SUM(EY$3:EY178)=0,SUM($H179:EX179)=0),$B179,0)</f>
        <v>0</v>
      </c>
      <c r="EZ179">
        <f ca="1">IF(AND($B179&gt;0,SUM(EZ$3:EZ178)=0,SUM($H179:EY179)=0),$B179,0)</f>
        <v>0</v>
      </c>
      <c r="FA179">
        <f ca="1">IF(AND($B179&gt;0,SUM(FA$3:FA178)=0,SUM($H179:EZ179)=0),$B179,0)</f>
        <v>0</v>
      </c>
      <c r="FB179">
        <f ca="1">IF(AND($B179&gt;0,SUM(FB$3:FB178)=0,SUM($H179:FA179)=0),$B179,0)</f>
        <v>0</v>
      </c>
      <c r="FC179">
        <f ca="1">IF(AND($B179&gt;0,SUM(FC$3:FC178)=0,SUM($H179:FB179)=0),$B179,0)</f>
        <v>0</v>
      </c>
      <c r="FD179">
        <f ca="1">IF(AND($B179&gt;0,SUM(FD$3:FD178)=0,SUM($H179:FC179)=0),$B179,0)</f>
        <v>0</v>
      </c>
      <c r="FE179">
        <f ca="1">IF(AND($B179&gt;0,SUM(FE$3:FE178)=0,SUM($H179:FD179)=0),$B179,0)</f>
        <v>0</v>
      </c>
      <c r="FF179">
        <f ca="1">IF(AND($B179&gt;0,SUM(FF$3:FF178)=0,SUM($H179:FE179)=0),$B179,0)</f>
        <v>0</v>
      </c>
      <c r="FG179">
        <f ca="1">IF(AND($B179&gt;0,SUM(FG$3:FG178)=0,SUM($H179:FF179)=0),$B179,0)</f>
        <v>0</v>
      </c>
      <c r="FH179">
        <f ca="1">IF(AND($B179&gt;0,SUM(FH$3:FH178)=0,SUM($H179:FG179)=0),$B179,0)</f>
        <v>0</v>
      </c>
      <c r="FI179">
        <f ca="1">IF(AND($B179&gt;0,SUM(FI$3:FI178)=0,SUM($H179:FH179)=0),$B179,0)</f>
        <v>0</v>
      </c>
      <c r="FJ179">
        <f ca="1">IF(AND($B179&gt;0,SUM(FJ$3:FJ178)=0,SUM($H179:FI179)=0),$B179,0)</f>
        <v>0</v>
      </c>
      <c r="FK179">
        <f ca="1">IF(AND($B179&gt;0,SUM(FK$3:FK178)=0,SUM($H179:FJ179)=0),$B179,0)</f>
        <v>0</v>
      </c>
      <c r="FL179">
        <f ca="1">IF(AND($B179&gt;0,SUM(FL$3:FL178)=0,SUM($H179:FK179)=0),$B179,0)</f>
        <v>0</v>
      </c>
      <c r="FM179">
        <f ca="1">IF(AND($B179&gt;0,SUM(FM$3:FM178)=0,SUM($H179:FL179)=0),$B179,0)</f>
        <v>0</v>
      </c>
      <c r="FN179">
        <f ca="1">IF(AND($B179&gt;0,SUM(FN$3:FN178)=0,SUM($H179:FM179)=0),$B179,0)</f>
        <v>0</v>
      </c>
      <c r="FS179" s="67" t="str">
        <f ca="1">Valintaohjelma!$C55</f>
        <v>0</v>
      </c>
      <c r="FT179" s="67" t="str">
        <f ca="1">Valintaohjelma!$F55</f>
        <v/>
      </c>
      <c r="FU179" s="342" t="str">
        <f>""</f>
        <v/>
      </c>
      <c r="FV179" s="67" t="str">
        <f>Valintaohjelma!$I55</f>
        <v>-</v>
      </c>
      <c r="FY179" s="67" t="str">
        <f ca="1">Valintaohjelma!$C55</f>
        <v>0</v>
      </c>
      <c r="FZ179" s="67" t="str">
        <f ca="1">Valintaohjelma!$F55</f>
        <v/>
      </c>
      <c r="GA179" s="67" t="str">
        <f>""</f>
        <v/>
      </c>
      <c r="GB179" s="67" t="str">
        <f>Valintaohjelma!$I55</f>
        <v>-</v>
      </c>
      <c r="GE179" s="67" t="str">
        <f ca="1">Valintaohjelma!$C55</f>
        <v>0</v>
      </c>
      <c r="GF179" s="67" t="str">
        <f ca="1">Valintaohjelma!$F55</f>
        <v/>
      </c>
      <c r="GG179" s="67" t="str">
        <f>""</f>
        <v/>
      </c>
      <c r="GH179" s="67" t="str">
        <f>Valintaohjelma!$I55</f>
        <v>-</v>
      </c>
    </row>
    <row r="180" spans="1:190" ht="15.75" thickBot="1" x14ac:dyDescent="0.3">
      <c r="A180">
        <v>180</v>
      </c>
      <c r="B180">
        <f>IF(AND(Valintaohjelma!D56&lt;&gt;"-",Valintaohjelma!D56&lt;&gt;""),A180,0)</f>
        <v>0</v>
      </c>
      <c r="C180" s="240" t="str">
        <f t="shared" ca="1" si="22"/>
        <v>0</v>
      </c>
      <c r="D180" s="240" t="str">
        <f t="shared" ca="1" si="23"/>
        <v/>
      </c>
      <c r="E180" s="240" t="str">
        <f t="shared" ca="1" si="24"/>
        <v/>
      </c>
      <c r="F180" s="240" t="str">
        <f t="shared" ca="1" si="25"/>
        <v>-</v>
      </c>
      <c r="G180" s="47" t="e">
        <f>INDEX($I$2:$FN$2,ROWS(G$2:G180))</f>
        <v>#REF!</v>
      </c>
      <c r="H180">
        <v>0</v>
      </c>
      <c r="I180">
        <f ca="1">IF(AND($B180&gt;0,SUM(I$3:I179)=0,SUM($H180:H180)=0),$B180,0)</f>
        <v>0</v>
      </c>
      <c r="J180">
        <f ca="1">IF(AND($B180&gt;0,SUM(J$3:J179)=0,SUM($H180:I180)=0),$B180,0)</f>
        <v>0</v>
      </c>
      <c r="K180">
        <f ca="1">IF(AND($B180&gt;0,SUM(K$3:K179)=0,SUM($H180:J180)=0),$B180,0)</f>
        <v>0</v>
      </c>
      <c r="L180">
        <f ca="1">IF(AND($B180&gt;0,SUM(L$3:L179)=0,SUM($H180:K180)=0),$B180,0)</f>
        <v>0</v>
      </c>
      <c r="M180">
        <f ca="1">IF(AND($B180&gt;0,SUM(M$3:M179)=0,SUM($H180:L180)=0),$B180,0)</f>
        <v>0</v>
      </c>
      <c r="N180">
        <f ca="1">IF(AND($B180&gt;0,SUM(N$3:N179)=0,SUM($H180:M180)=0),$B180,0)</f>
        <v>0</v>
      </c>
      <c r="O180">
        <f ca="1">IF(AND($B180&gt;0,SUM(O$3:O179)=0,SUM($H180:N180)=0),$B180,0)</f>
        <v>0</v>
      </c>
      <c r="P180">
        <f ca="1">IF(AND($B180&gt;0,SUM(P$3:P179)=0,SUM($H180:O180)=0),$B180,0)</f>
        <v>0</v>
      </c>
      <c r="Q180">
        <f ca="1">IF(AND($B180&gt;0,SUM(Q$3:Q179)=0,SUM($H180:P180)=0),$B180,0)</f>
        <v>0</v>
      </c>
      <c r="R180">
        <f ca="1">IF(AND($B180&gt;0,SUM(R$3:R179)=0,SUM($H180:Q180)=0),$B180,0)</f>
        <v>0</v>
      </c>
      <c r="S180">
        <f ca="1">IF(AND($B180&gt;0,SUM(S$3:S179)=0,SUM($H180:R180)=0),$B180,0)</f>
        <v>0</v>
      </c>
      <c r="T180">
        <f ca="1">IF(AND($B180&gt;0,SUM(T$3:T179)=0,SUM($H180:S180)=0),$B180,0)</f>
        <v>0</v>
      </c>
      <c r="U180">
        <f ca="1">IF(AND($B180&gt;0,SUM(U$3:U179)=0,SUM($H180:T180)=0),$B180,0)</f>
        <v>0</v>
      </c>
      <c r="V180">
        <f ca="1">IF(AND($B180&gt;0,SUM(V$3:V179)=0,SUM($H180:U180)=0),$B180,0)</f>
        <v>0</v>
      </c>
      <c r="W180">
        <f ca="1">IF(AND($B180&gt;0,SUM(W$3:W179)=0,SUM($H180:V180)=0),$B180,0)</f>
        <v>0</v>
      </c>
      <c r="X180">
        <f ca="1">IF(AND($B180&gt;0,SUM(X$3:X179)=0,SUM($H180:W180)=0),$B180,0)</f>
        <v>0</v>
      </c>
      <c r="Y180">
        <f ca="1">IF(AND($B180&gt;0,SUM(Y$3:Y179)=0,SUM($H180:X180)=0),$B180,0)</f>
        <v>0</v>
      </c>
      <c r="Z180">
        <f ca="1">IF(AND($B180&gt;0,SUM(Z$3:Z179)=0,SUM($H180:Y180)=0),$B180,0)</f>
        <v>0</v>
      </c>
      <c r="AA180">
        <f ca="1">IF(AND($B180&gt;0,SUM(AA$3:AA179)=0,SUM($H180:Z180)=0),$B180,0)</f>
        <v>0</v>
      </c>
      <c r="AB180">
        <f ca="1">IF(AND($B180&gt;0,SUM(AB$3:AB179)=0,SUM($H180:AA180)=0),$B180,0)</f>
        <v>0</v>
      </c>
      <c r="AC180">
        <f ca="1">IF(AND($B180&gt;0,SUM(AC$3:AC179)=0,SUM($H180:AB180)=0),$B180,0)</f>
        <v>0</v>
      </c>
      <c r="AD180">
        <f ca="1">IF(AND($B180&gt;0,SUM(AD$3:AD179)=0,SUM($H180:AC180)=0),$B180,0)</f>
        <v>0</v>
      </c>
      <c r="AE180">
        <f ca="1">IF(AND($B180&gt;0,SUM(AE$3:AE179)=0,SUM($H180:AD180)=0),$B180,0)</f>
        <v>0</v>
      </c>
      <c r="AF180">
        <f ca="1">IF(AND($B180&gt;0,SUM(AF$3:AF179)=0,SUM($H180:AE180)=0),$B180,0)</f>
        <v>0</v>
      </c>
      <c r="AG180">
        <f ca="1">IF(AND($B180&gt;0,SUM(AG$3:AG179)=0,SUM($H180:AF180)=0),$B180,0)</f>
        <v>0</v>
      </c>
      <c r="AH180">
        <f ca="1">IF(AND($B180&gt;0,SUM(AH$3:AH179)=0,SUM($H180:AG180)=0),$B180,0)</f>
        <v>0</v>
      </c>
      <c r="AI180">
        <f ca="1">IF(AND($B180&gt;0,SUM(AI$3:AI179)=0,SUM($H180:AH180)=0),$B180,0)</f>
        <v>0</v>
      </c>
      <c r="AJ180">
        <f ca="1">IF(AND($B180&gt;0,SUM(AJ$3:AJ179)=0,SUM($H180:AI180)=0),$B180,0)</f>
        <v>0</v>
      </c>
      <c r="AK180">
        <f ca="1">IF(AND($B180&gt;0,SUM(AK$3:AK179)=0,SUM($H180:AJ180)=0),$B180,0)</f>
        <v>0</v>
      </c>
      <c r="AL180">
        <f ca="1">IF(AND($B180&gt;0,SUM(AL$3:AL179)=0,SUM($H180:AK180)=0),$B180,0)</f>
        <v>0</v>
      </c>
      <c r="AM180">
        <f ca="1">IF(AND($B180&gt;0,SUM(AM$3:AM179)=0,SUM($H180:AL180)=0),$B180,0)</f>
        <v>0</v>
      </c>
      <c r="AN180">
        <f ca="1">IF(AND($B180&gt;0,SUM(AN$3:AN179)=0,SUM($H180:AM180)=0),$B180,0)</f>
        <v>0</v>
      </c>
      <c r="AO180">
        <f ca="1">IF(AND($B180&gt;0,SUM(AO$3:AO179)=0,SUM($H180:AN180)=0),$B180,0)</f>
        <v>0</v>
      </c>
      <c r="AP180">
        <f ca="1">IF(AND($B180&gt;0,SUM(AP$3:AP179)=0,SUM($H180:AO180)=0),$B180,0)</f>
        <v>0</v>
      </c>
      <c r="AQ180">
        <f ca="1">IF(AND($B180&gt;0,SUM(AQ$3:AQ179)=0,SUM($H180:AP180)=0),$B180,0)</f>
        <v>0</v>
      </c>
      <c r="AR180">
        <f ca="1">IF(AND($B180&gt;0,SUM(AR$3:AR179)=0,SUM($H180:AQ180)=0),$B180,0)</f>
        <v>0</v>
      </c>
      <c r="AS180">
        <f ca="1">IF(AND($B180&gt;0,SUM(AS$3:AS179)=0,SUM($H180:AR180)=0),$B180,0)</f>
        <v>0</v>
      </c>
      <c r="AT180">
        <f ca="1">IF(AND($B180&gt;0,SUM(AT$3:AT179)=0,SUM($H180:AS180)=0),$B180,0)</f>
        <v>0</v>
      </c>
      <c r="AU180">
        <f ca="1">IF(AND($B180&gt;0,SUM(AU$3:AU179)=0,SUM($H180:AT180)=0),$B180,0)</f>
        <v>0</v>
      </c>
      <c r="AV180">
        <f ca="1">IF(AND($B180&gt;0,SUM(AV$3:AV179)=0,SUM($H180:AU180)=0),$B180,0)</f>
        <v>0</v>
      </c>
      <c r="AW180">
        <f ca="1">IF(AND($B180&gt;0,SUM(AW$3:AW179)=0,SUM($H180:AV180)=0),$B180,0)</f>
        <v>0</v>
      </c>
      <c r="AX180">
        <f ca="1">IF(AND($B180&gt;0,SUM(AX$3:AX179)=0,SUM($H180:AW180)=0),$B180,0)</f>
        <v>0</v>
      </c>
      <c r="AY180">
        <f ca="1">IF(AND($B180&gt;0,SUM(AY$3:AY179)=0,SUM($H180:AX180)=0),$B180,0)</f>
        <v>0</v>
      </c>
      <c r="AZ180">
        <f ca="1">IF(AND($B180&gt;0,SUM(AZ$3:AZ179)=0,SUM($H180:AY180)=0),$B180,0)</f>
        <v>0</v>
      </c>
      <c r="BA180">
        <f ca="1">IF(AND($B180&gt;0,SUM(BA$3:BA179)=0,SUM($H180:AZ180)=0),$B180,0)</f>
        <v>0</v>
      </c>
      <c r="BB180">
        <f ca="1">IF(AND($B180&gt;0,SUM(BB$3:BB179)=0,SUM($H180:BA180)=0),$B180,0)</f>
        <v>0</v>
      </c>
      <c r="BC180">
        <f ca="1">IF(AND($B180&gt;0,SUM(BC$3:BC179)=0,SUM($H180:BB180)=0),$B180,0)</f>
        <v>0</v>
      </c>
      <c r="BD180">
        <f ca="1">IF(AND($B180&gt;0,SUM(BD$3:BD179)=0,SUM($H180:BC180)=0),$B180,0)</f>
        <v>0</v>
      </c>
      <c r="BE180">
        <f ca="1">IF(AND($B180&gt;0,SUM(BE$3:BE179)=0,SUM($H180:BD180)=0),$B180,0)</f>
        <v>0</v>
      </c>
      <c r="BF180">
        <f ca="1">IF(AND($B180&gt;0,SUM(BF$3:BF179)=0,SUM($H180:BE180)=0),$B180,0)</f>
        <v>0</v>
      </c>
      <c r="BG180">
        <f ca="1">IF(AND($B180&gt;0,SUM(BG$3:BG179)=0,SUM($H180:BF180)=0),$B180,0)</f>
        <v>0</v>
      </c>
      <c r="BH180">
        <f ca="1">IF(AND($B180&gt;0,SUM(BH$3:BH179)=0,SUM($H180:BG180)=0),$B180,0)</f>
        <v>0</v>
      </c>
      <c r="BI180">
        <f ca="1">IF(AND($B180&gt;0,SUM(BI$3:BI179)=0,SUM($H180:BH180)=0),$B180,0)</f>
        <v>0</v>
      </c>
      <c r="BJ180">
        <f ca="1">IF(AND($B180&gt;0,SUM(BJ$3:BJ179)=0,SUM($H180:BI180)=0),$B180,0)</f>
        <v>0</v>
      </c>
      <c r="BK180">
        <f ca="1">IF(AND($B180&gt;0,SUM(BK$3:BK179)=0,SUM($H180:BJ180)=0),$B180,0)</f>
        <v>0</v>
      </c>
      <c r="BL180">
        <f ca="1">IF(AND($B180&gt;0,SUM(BL$3:BL179)=0,SUM($H180:BK180)=0),$B180,0)</f>
        <v>0</v>
      </c>
      <c r="BM180">
        <f ca="1">IF(AND($B180&gt;0,SUM(BM$3:BM179)=0,SUM($H180:BL180)=0),$B180,0)</f>
        <v>0</v>
      </c>
      <c r="BN180">
        <f ca="1">IF(AND($B180&gt;0,SUM(BN$3:BN179)=0,SUM($H180:BM180)=0),$B180,0)</f>
        <v>0</v>
      </c>
      <c r="BO180">
        <f ca="1">IF(AND($B180&gt;0,SUM(BO$3:BO179)=0,SUM($H180:BN180)=0),$B180,0)</f>
        <v>0</v>
      </c>
      <c r="BP180">
        <f ca="1">IF(AND($B180&gt;0,SUM(BP$3:BP179)=0,SUM($H180:BO180)=0),$B180,0)</f>
        <v>0</v>
      </c>
      <c r="BQ180">
        <f ca="1">IF(AND($B180&gt;0,SUM(BQ$3:BQ179)=0,SUM($H180:BP180)=0),$B180,0)</f>
        <v>0</v>
      </c>
      <c r="BR180">
        <f ca="1">IF(AND($B180&gt;0,SUM(BR$3:BR179)=0,SUM($H180:BQ180)=0),$B180,0)</f>
        <v>0</v>
      </c>
      <c r="BS180">
        <f ca="1">IF(AND($B180&gt;0,SUM(BS$3:BS179)=0,SUM($H180:BR180)=0),$B180,0)</f>
        <v>0</v>
      </c>
      <c r="BT180">
        <f ca="1">IF(AND($B180&gt;0,SUM(BT$3:BT179)=0,SUM($H180:BS180)=0),$B180,0)</f>
        <v>0</v>
      </c>
      <c r="BU180">
        <f ca="1">IF(AND($B180&gt;0,SUM(BU$3:BU179)=0,SUM($H180:BT180)=0),$B180,0)</f>
        <v>0</v>
      </c>
      <c r="BV180">
        <f ca="1">IF(AND($B180&gt;0,SUM(BV$3:BV179)=0,SUM($H180:BU180)=0),$B180,0)</f>
        <v>0</v>
      </c>
      <c r="BW180">
        <f ca="1">IF(AND($B180&gt;0,SUM(BW$3:BW179)=0,SUM($H180:BV180)=0),$B180,0)</f>
        <v>0</v>
      </c>
      <c r="BX180">
        <f ca="1">IF(AND($B180&gt;0,SUM(BX$3:BX179)=0,SUM($H180:BW180)=0),$B180,0)</f>
        <v>0</v>
      </c>
      <c r="BY180">
        <f ca="1">IF(AND($B180&gt;0,SUM(BY$3:BY179)=0,SUM($H180:BX180)=0),$B180,0)</f>
        <v>0</v>
      </c>
      <c r="BZ180">
        <f ca="1">IF(AND($B180&gt;0,SUM(BZ$3:BZ179)=0,SUM($H180:BY180)=0),$B180,0)</f>
        <v>0</v>
      </c>
      <c r="CA180">
        <f ca="1">IF(AND($B180&gt;0,SUM(CA$3:CA179)=0,SUM($H180:BZ180)=0),$B180,0)</f>
        <v>0</v>
      </c>
      <c r="CB180">
        <f ca="1">IF(AND($B180&gt;0,SUM(CB$3:CB179)=0,SUM($H180:CA180)=0),$B180,0)</f>
        <v>0</v>
      </c>
      <c r="CC180">
        <f ca="1">IF(AND($B180&gt;0,SUM(CC$3:CC179)=0,SUM($H180:CB180)=0),$B180,0)</f>
        <v>0</v>
      </c>
      <c r="CD180">
        <f ca="1">IF(AND($B180&gt;0,SUM(CD$3:CD179)=0,SUM($H180:CC180)=0),$B180,0)</f>
        <v>0</v>
      </c>
      <c r="CE180">
        <f ca="1">IF(AND($B180&gt;0,SUM(CE$3:CE179)=0,SUM($H180:CD180)=0),$B180,0)</f>
        <v>0</v>
      </c>
      <c r="CF180">
        <f ca="1">IF(AND($B180&gt;0,SUM(CF$3:CF179)=0,SUM($H180:CE180)=0),$B180,0)</f>
        <v>0</v>
      </c>
      <c r="CG180">
        <f ca="1">IF(AND($B180&gt;0,SUM(CG$3:CG179)=0,SUM($H180:CF180)=0),$B180,0)</f>
        <v>0</v>
      </c>
      <c r="CH180">
        <f ca="1">IF(AND($B180&gt;0,SUM(CH$3:CH179)=0,SUM($H180:CG180)=0),$B180,0)</f>
        <v>0</v>
      </c>
      <c r="CI180">
        <f ca="1">IF(AND($B180&gt;0,SUM(CI$3:CI179)=0,SUM($H180:CH180)=0),$B180,0)</f>
        <v>0</v>
      </c>
      <c r="CJ180">
        <f ca="1">IF(AND($B180&gt;0,SUM(CJ$3:CJ179)=0,SUM($H180:CI180)=0),$B180,0)</f>
        <v>0</v>
      </c>
      <c r="CK180">
        <f ca="1">IF(AND($B180&gt;0,SUM(CK$3:CK179)=0,SUM($H180:CJ180)=0),$B180,0)</f>
        <v>0</v>
      </c>
      <c r="CL180">
        <f ca="1">IF(AND($B180&gt;0,SUM(CL$3:CL179)=0,SUM($H180:CK180)=0),$B180,0)</f>
        <v>0</v>
      </c>
      <c r="CM180">
        <f ca="1">IF(AND($B180&gt;0,SUM(CM$3:CM179)=0,SUM($H180:CL180)=0),$B180,0)</f>
        <v>0</v>
      </c>
      <c r="CN180">
        <f ca="1">IF(AND($B180&gt;0,SUM(CN$3:CN179)=0,SUM($H180:CM180)=0),$B180,0)</f>
        <v>0</v>
      </c>
      <c r="CO180">
        <f ca="1">IF(AND($B180&gt;0,SUM(CO$3:CO179)=0,SUM($H180:CN180)=0),$B180,0)</f>
        <v>0</v>
      </c>
      <c r="CP180">
        <f ca="1">IF(AND($B180&gt;0,SUM(CP$3:CP179)=0,SUM($H180:CO180)=0),$B180,0)</f>
        <v>0</v>
      </c>
      <c r="CQ180">
        <f ca="1">IF(AND($B180&gt;0,SUM(CQ$3:CQ179)=0,SUM($H180:CP180)=0),$B180,0)</f>
        <v>0</v>
      </c>
      <c r="CR180">
        <f ca="1">IF(AND($B180&gt;0,SUM(CR$3:CR179)=0,SUM($H180:CQ180)=0),$B180,0)</f>
        <v>0</v>
      </c>
      <c r="CS180">
        <f ca="1">IF(AND($B180&gt;0,SUM(CS$3:CS179)=0,SUM($H180:CR180)=0),$B180,0)</f>
        <v>0</v>
      </c>
      <c r="CT180">
        <f ca="1">IF(AND($B180&gt;0,SUM(CT$3:CT179)=0,SUM($H180:CS180)=0),$B180,0)</f>
        <v>0</v>
      </c>
      <c r="CU180">
        <f ca="1">IF(AND($B180&gt;0,SUM(CU$3:CU179)=0,SUM($H180:CT180)=0),$B180,0)</f>
        <v>0</v>
      </c>
      <c r="CV180">
        <f ca="1">IF(AND($B180&gt;0,SUM(CV$3:CV179)=0,SUM($H180:CU180)=0),$B180,0)</f>
        <v>0</v>
      </c>
      <c r="CW180">
        <f ca="1">IF(AND($B180&gt;0,SUM(CW$3:CW179)=0,SUM($H180:CV180)=0),$B180,0)</f>
        <v>0</v>
      </c>
      <c r="CX180">
        <f ca="1">IF(AND($B180&gt;0,SUM(CX$3:CX179)=0,SUM($H180:CW180)=0),$B180,0)</f>
        <v>0</v>
      </c>
      <c r="CY180">
        <f ca="1">IF(AND($B180&gt;0,SUM(CY$3:CY179)=0,SUM($H180:CX180)=0),$B180,0)</f>
        <v>0</v>
      </c>
      <c r="CZ180">
        <f ca="1">IF(AND($B180&gt;0,SUM(CZ$3:CZ179)=0,SUM($H180:CY180)=0),$B180,0)</f>
        <v>0</v>
      </c>
      <c r="DA180">
        <f ca="1">IF(AND($B180&gt;0,SUM(DA$3:DA179)=0,SUM($H180:CZ180)=0),$B180,0)</f>
        <v>0</v>
      </c>
      <c r="DB180">
        <f ca="1">IF(AND($B180&gt;0,SUM(DB$3:DB179)=0,SUM($H180:DA180)=0),$B180,0)</f>
        <v>0</v>
      </c>
      <c r="DC180">
        <f ca="1">IF(AND($B180&gt;0,SUM(DC$3:DC179)=0,SUM($H180:DB180)=0),$B180,0)</f>
        <v>0</v>
      </c>
      <c r="DD180">
        <f ca="1">IF(AND($B180&gt;0,SUM(DD$3:DD179)=0,SUM($H180:DC180)=0),$B180,0)</f>
        <v>0</v>
      </c>
      <c r="DE180">
        <f ca="1">IF(AND($B180&gt;0,SUM(DE$3:DE179)=0,SUM($H180:DD180)=0),$B180,0)</f>
        <v>0</v>
      </c>
      <c r="DF180">
        <f ca="1">IF(AND($B180&gt;0,SUM(DF$3:DF179)=0,SUM($H180:DE180)=0),$B180,0)</f>
        <v>0</v>
      </c>
      <c r="DG180">
        <f ca="1">IF(AND($B180&gt;0,SUM(DG$3:DG179)=0,SUM($H180:DF180)=0),$B180,0)</f>
        <v>0</v>
      </c>
      <c r="DH180">
        <f ca="1">IF(AND($B180&gt;0,SUM(DH$3:DH179)=0,SUM($H180:DG180)=0),$B180,0)</f>
        <v>0</v>
      </c>
      <c r="DI180">
        <f ca="1">IF(AND($B180&gt;0,SUM(DI$3:DI179)=0,SUM($H180:DH180)=0),$B180,0)</f>
        <v>0</v>
      </c>
      <c r="DJ180">
        <f ca="1">IF(AND($B180&gt;0,SUM(DJ$3:DJ179)=0,SUM($H180:DI180)=0),$B180,0)</f>
        <v>0</v>
      </c>
      <c r="DK180">
        <f ca="1">IF(AND($B180&gt;0,SUM(DK$3:DK179)=0,SUM($H180:DJ180)=0),$B180,0)</f>
        <v>0</v>
      </c>
      <c r="DL180">
        <f ca="1">IF(AND($B180&gt;0,SUM(DL$3:DL179)=0,SUM($H180:DK180)=0),$B180,0)</f>
        <v>0</v>
      </c>
      <c r="DM180">
        <f ca="1">IF(AND($B180&gt;0,SUM(DM$3:DM179)=0,SUM($H180:DL180)=0),$B180,0)</f>
        <v>0</v>
      </c>
      <c r="DN180">
        <f ca="1">IF(AND($B180&gt;0,SUM(DN$3:DN179)=0,SUM($H180:DM180)=0),$B180,0)</f>
        <v>0</v>
      </c>
      <c r="DO180">
        <f ca="1">IF(AND($B180&gt;0,SUM(DO$3:DO179)=0,SUM($H180:DN180)=0),$B180,0)</f>
        <v>0</v>
      </c>
      <c r="DP180">
        <f ca="1">IF(AND($B180&gt;0,SUM(DP$3:DP179)=0,SUM($H180:DO180)=0),$B180,0)</f>
        <v>0</v>
      </c>
      <c r="DQ180">
        <f ca="1">IF(AND($B180&gt;0,SUM(DQ$3:DQ179)=0,SUM($H180:DP180)=0),$B180,0)</f>
        <v>0</v>
      </c>
      <c r="DR180">
        <f ca="1">IF(AND($B180&gt;0,SUM(DR$3:DR179)=0,SUM($H180:DQ180)=0),$B180,0)</f>
        <v>0</v>
      </c>
      <c r="DS180">
        <f ca="1">IF(AND($B180&gt;0,SUM(DS$3:DS179)=0,SUM($H180:DR180)=0),$B180,0)</f>
        <v>0</v>
      </c>
      <c r="DT180">
        <f ca="1">IF(AND($B180&gt;0,SUM(DT$3:DT179)=0,SUM($H180:DS180)=0),$B180,0)</f>
        <v>0</v>
      </c>
      <c r="DU180">
        <f ca="1">IF(AND($B180&gt;0,SUM(DU$3:DU179)=0,SUM($H180:DT180)=0),$B180,0)</f>
        <v>0</v>
      </c>
      <c r="DV180">
        <f ca="1">IF(AND($B180&gt;0,SUM(DV$3:DV179)=0,SUM($H180:DU180)=0),$B180,0)</f>
        <v>0</v>
      </c>
      <c r="DW180">
        <f ca="1">IF(AND($B180&gt;0,SUM(DW$3:DW179)=0,SUM($H180:DV180)=0),$B180,0)</f>
        <v>0</v>
      </c>
      <c r="DX180">
        <f ca="1">IF(AND($B180&gt;0,SUM(DX$3:DX179)=0,SUM($H180:DW180)=0),$B180,0)</f>
        <v>0</v>
      </c>
      <c r="DY180">
        <f ca="1">IF(AND($B180&gt;0,SUM(DY$3:DY179)=0,SUM($H180:DX180)=0),$B180,0)</f>
        <v>0</v>
      </c>
      <c r="DZ180">
        <f ca="1">IF(AND($B180&gt;0,SUM(DZ$3:DZ179)=0,SUM($H180:DY180)=0),$B180,0)</f>
        <v>0</v>
      </c>
      <c r="EA180">
        <f ca="1">IF(AND($B180&gt;0,SUM(EA$3:EA179)=0,SUM($H180:DZ180)=0),$B180,0)</f>
        <v>0</v>
      </c>
      <c r="EB180">
        <f ca="1">IF(AND($B180&gt;0,SUM(EB$3:EB179)=0,SUM($H180:EA180)=0),$B180,0)</f>
        <v>0</v>
      </c>
      <c r="EC180">
        <f ca="1">IF(AND($B180&gt;0,SUM(EC$3:EC179)=0,SUM($H180:EB180)=0),$B180,0)</f>
        <v>0</v>
      </c>
      <c r="ED180">
        <f ca="1">IF(AND($B180&gt;0,SUM(ED$3:ED179)=0,SUM($H180:EC180)=0),$B180,0)</f>
        <v>0</v>
      </c>
      <c r="EE180">
        <f ca="1">IF(AND($B180&gt;0,SUM(EE$3:EE179)=0,SUM($H180:ED180)=0),$B180,0)</f>
        <v>0</v>
      </c>
      <c r="EF180">
        <f ca="1">IF(AND($B180&gt;0,SUM(EF$3:EF179)=0,SUM($H180:EE180)=0),$B180,0)</f>
        <v>0</v>
      </c>
      <c r="EG180">
        <f ca="1">IF(AND($B180&gt;0,SUM(EG$3:EG179)=0,SUM($H180:EF180)=0),$B180,0)</f>
        <v>0</v>
      </c>
      <c r="EH180">
        <f ca="1">IF(AND($B180&gt;0,SUM(EH$3:EH179)=0,SUM($H180:EG180)=0),$B180,0)</f>
        <v>0</v>
      </c>
      <c r="EI180">
        <f ca="1">IF(AND($B180&gt;0,SUM(EI$3:EI179)=0,SUM($H180:EH180)=0),$B180,0)</f>
        <v>0</v>
      </c>
      <c r="EJ180">
        <f ca="1">IF(AND($B180&gt;0,SUM(EJ$3:EJ179)=0,SUM($H180:EI180)=0),$B180,0)</f>
        <v>0</v>
      </c>
      <c r="EK180">
        <f ca="1">IF(AND($B180&gt;0,SUM(EK$3:EK179)=0,SUM($H180:EJ180)=0),$B180,0)</f>
        <v>0</v>
      </c>
      <c r="EL180">
        <f ca="1">IF(AND($B180&gt;0,SUM(EL$3:EL179)=0,SUM($H180:EK180)=0),$B180,0)</f>
        <v>0</v>
      </c>
      <c r="EM180">
        <f ca="1">IF(AND($B180&gt;0,SUM(EM$3:EM179)=0,SUM($H180:EL180)=0),$B180,0)</f>
        <v>0</v>
      </c>
      <c r="EN180">
        <f ca="1">IF(AND($B180&gt;0,SUM(EN$3:EN179)=0,SUM($H180:EM180)=0),$B180,0)</f>
        <v>0</v>
      </c>
      <c r="EO180">
        <f ca="1">IF(AND($B180&gt;0,SUM(EO$3:EO179)=0,SUM($H180:EN180)=0),$B180,0)</f>
        <v>0</v>
      </c>
      <c r="EP180">
        <f ca="1">IF(AND($B180&gt;0,SUM(EP$3:EP179)=0,SUM($H180:EO180)=0),$B180,0)</f>
        <v>0</v>
      </c>
      <c r="EQ180">
        <f ca="1">IF(AND($B180&gt;0,SUM(EQ$3:EQ179)=0,SUM($H180:EP180)=0),$B180,0)</f>
        <v>0</v>
      </c>
      <c r="ER180">
        <f ca="1">IF(AND($B180&gt;0,SUM(ER$3:ER179)=0,SUM($H180:EQ180)=0),$B180,0)</f>
        <v>0</v>
      </c>
      <c r="ES180">
        <f ca="1">IF(AND($B180&gt;0,SUM(ES$3:ES179)=0,SUM($H180:ER180)=0),$B180,0)</f>
        <v>0</v>
      </c>
      <c r="ET180">
        <f ca="1">IF(AND($B180&gt;0,SUM(ET$3:ET179)=0,SUM($H180:ES180)=0),$B180,0)</f>
        <v>0</v>
      </c>
      <c r="EU180">
        <f ca="1">IF(AND($B180&gt;0,SUM(EU$3:EU179)=0,SUM($H180:ET180)=0),$B180,0)</f>
        <v>0</v>
      </c>
      <c r="EV180">
        <f ca="1">IF(AND($B180&gt;0,SUM(EV$3:EV179)=0,SUM($H180:EU180)=0),$B180,0)</f>
        <v>0</v>
      </c>
      <c r="EW180">
        <f ca="1">IF(AND($B180&gt;0,SUM(EW$3:EW179)=0,SUM($H180:EV180)=0),$B180,0)</f>
        <v>0</v>
      </c>
      <c r="EX180">
        <f ca="1">IF(AND($B180&gt;0,SUM(EX$3:EX179)=0,SUM($H180:EW180)=0),$B180,0)</f>
        <v>0</v>
      </c>
      <c r="EY180">
        <f ca="1">IF(AND($B180&gt;0,SUM(EY$3:EY179)=0,SUM($H180:EX180)=0),$B180,0)</f>
        <v>0</v>
      </c>
      <c r="EZ180">
        <f ca="1">IF(AND($B180&gt;0,SUM(EZ$3:EZ179)=0,SUM($H180:EY180)=0),$B180,0)</f>
        <v>0</v>
      </c>
      <c r="FA180">
        <f ca="1">IF(AND($B180&gt;0,SUM(FA$3:FA179)=0,SUM($H180:EZ180)=0),$B180,0)</f>
        <v>0</v>
      </c>
      <c r="FB180">
        <f ca="1">IF(AND($B180&gt;0,SUM(FB$3:FB179)=0,SUM($H180:FA180)=0),$B180,0)</f>
        <v>0</v>
      </c>
      <c r="FC180">
        <f ca="1">IF(AND($B180&gt;0,SUM(FC$3:FC179)=0,SUM($H180:FB180)=0),$B180,0)</f>
        <v>0</v>
      </c>
      <c r="FD180">
        <f ca="1">IF(AND($B180&gt;0,SUM(FD$3:FD179)=0,SUM($H180:FC180)=0),$B180,0)</f>
        <v>0</v>
      </c>
      <c r="FE180">
        <f ca="1">IF(AND($B180&gt;0,SUM(FE$3:FE179)=0,SUM($H180:FD180)=0),$B180,0)</f>
        <v>0</v>
      </c>
      <c r="FF180">
        <f ca="1">IF(AND($B180&gt;0,SUM(FF$3:FF179)=0,SUM($H180:FE180)=0),$B180,0)</f>
        <v>0</v>
      </c>
      <c r="FG180">
        <f ca="1">IF(AND($B180&gt;0,SUM(FG$3:FG179)=0,SUM($H180:FF180)=0),$B180,0)</f>
        <v>0</v>
      </c>
      <c r="FH180">
        <f ca="1">IF(AND($B180&gt;0,SUM(FH$3:FH179)=0,SUM($H180:FG180)=0),$B180,0)</f>
        <v>0</v>
      </c>
      <c r="FI180">
        <f ca="1">IF(AND($B180&gt;0,SUM(FI$3:FI179)=0,SUM($H180:FH180)=0),$B180,0)</f>
        <v>0</v>
      </c>
      <c r="FJ180">
        <f ca="1">IF(AND($B180&gt;0,SUM(FJ$3:FJ179)=0,SUM($H180:FI180)=0),$B180,0)</f>
        <v>0</v>
      </c>
      <c r="FK180">
        <f ca="1">IF(AND($B180&gt;0,SUM(FK$3:FK179)=0,SUM($H180:FJ180)=0),$B180,0)</f>
        <v>0</v>
      </c>
      <c r="FL180">
        <f ca="1">IF(AND($B180&gt;0,SUM(FL$3:FL179)=0,SUM($H180:FK180)=0),$B180,0)</f>
        <v>0</v>
      </c>
      <c r="FM180">
        <f ca="1">IF(AND($B180&gt;0,SUM(FM$3:FM179)=0,SUM($H180:FL180)=0),$B180,0)</f>
        <v>0</v>
      </c>
      <c r="FN180">
        <f ca="1">IF(AND($B180&gt;0,SUM(FN$3:FN179)=0,SUM($H180:FM180)=0),$B180,0)</f>
        <v>0</v>
      </c>
      <c r="FS180" s="67" t="str">
        <f ca="1">Valintaohjelma!$C56</f>
        <v>0</v>
      </c>
      <c r="FT180" s="67" t="str">
        <f ca="1">Valintaohjelma!$F56</f>
        <v/>
      </c>
      <c r="FU180" s="342" t="str">
        <f>""</f>
        <v/>
      </c>
      <c r="FV180" s="67" t="str">
        <f>Valintaohjelma!$I56</f>
        <v>-</v>
      </c>
      <c r="FY180" s="67" t="str">
        <f ca="1">Valintaohjelma!$C56</f>
        <v>0</v>
      </c>
      <c r="FZ180" s="67" t="str">
        <f ca="1">Valintaohjelma!$F56</f>
        <v/>
      </c>
      <c r="GA180" s="67" t="str">
        <f>""</f>
        <v/>
      </c>
      <c r="GB180" s="67" t="str">
        <f>Valintaohjelma!$I56</f>
        <v>-</v>
      </c>
      <c r="GE180" s="67" t="str">
        <f ca="1">Valintaohjelma!$C56</f>
        <v>0</v>
      </c>
      <c r="GF180" s="67" t="str">
        <f ca="1">Valintaohjelma!$F56</f>
        <v/>
      </c>
      <c r="GG180" s="67" t="str">
        <f>""</f>
        <v/>
      </c>
      <c r="GH180" s="67" t="str">
        <f>Valintaohjelma!$I56</f>
        <v>-</v>
      </c>
    </row>
    <row r="181" spans="1:190" ht="15.75" thickBot="1" x14ac:dyDescent="0.3">
      <c r="A181">
        <v>181</v>
      </c>
      <c r="B181">
        <f>IF(AND(Valintaohjelma!D57&lt;&gt;"-",Valintaohjelma!D57&lt;&gt;""),A181,0)</f>
        <v>0</v>
      </c>
      <c r="C181" s="240" t="str">
        <f t="shared" ca="1" si="22"/>
        <v>0</v>
      </c>
      <c r="D181" s="240" t="str">
        <f t="shared" ca="1" si="23"/>
        <v/>
      </c>
      <c r="E181" s="240" t="str">
        <f t="shared" ca="1" si="24"/>
        <v/>
      </c>
      <c r="F181" s="240" t="str">
        <f t="shared" ca="1" si="25"/>
        <v>-</v>
      </c>
      <c r="G181" s="47" t="e">
        <f>INDEX($I$2:$FN$2,ROWS(G$2:G181))</f>
        <v>#REF!</v>
      </c>
      <c r="H181">
        <v>0</v>
      </c>
      <c r="I181">
        <f ca="1">IF(AND($B181&gt;0,SUM(I$3:I180)=0,SUM($H181:H181)=0),$B181,0)</f>
        <v>0</v>
      </c>
      <c r="J181">
        <f ca="1">IF(AND($B181&gt;0,SUM(J$3:J180)=0,SUM($H181:I181)=0),$B181,0)</f>
        <v>0</v>
      </c>
      <c r="K181">
        <f ca="1">IF(AND($B181&gt;0,SUM(K$3:K180)=0,SUM($H181:J181)=0),$B181,0)</f>
        <v>0</v>
      </c>
      <c r="L181">
        <f ca="1">IF(AND($B181&gt;0,SUM(L$3:L180)=0,SUM($H181:K181)=0),$B181,0)</f>
        <v>0</v>
      </c>
      <c r="M181">
        <f ca="1">IF(AND($B181&gt;0,SUM(M$3:M180)=0,SUM($H181:L181)=0),$B181,0)</f>
        <v>0</v>
      </c>
      <c r="N181">
        <f ca="1">IF(AND($B181&gt;0,SUM(N$3:N180)=0,SUM($H181:M181)=0),$B181,0)</f>
        <v>0</v>
      </c>
      <c r="O181">
        <f ca="1">IF(AND($B181&gt;0,SUM(O$3:O180)=0,SUM($H181:N181)=0),$B181,0)</f>
        <v>0</v>
      </c>
      <c r="P181">
        <f ca="1">IF(AND($B181&gt;0,SUM(P$3:P180)=0,SUM($H181:O181)=0),$B181,0)</f>
        <v>0</v>
      </c>
      <c r="Q181">
        <f ca="1">IF(AND($B181&gt;0,SUM(Q$3:Q180)=0,SUM($H181:P181)=0),$B181,0)</f>
        <v>0</v>
      </c>
      <c r="R181">
        <f ca="1">IF(AND($B181&gt;0,SUM(R$3:R180)=0,SUM($H181:Q181)=0),$B181,0)</f>
        <v>0</v>
      </c>
      <c r="S181">
        <f ca="1">IF(AND($B181&gt;0,SUM(S$3:S180)=0,SUM($H181:R181)=0),$B181,0)</f>
        <v>0</v>
      </c>
      <c r="T181">
        <f ca="1">IF(AND($B181&gt;0,SUM(T$3:T180)=0,SUM($H181:S181)=0),$B181,0)</f>
        <v>0</v>
      </c>
      <c r="U181">
        <f ca="1">IF(AND($B181&gt;0,SUM(U$3:U180)=0,SUM($H181:T181)=0),$B181,0)</f>
        <v>0</v>
      </c>
      <c r="V181">
        <f ca="1">IF(AND($B181&gt;0,SUM(V$3:V180)=0,SUM($H181:U181)=0),$B181,0)</f>
        <v>0</v>
      </c>
      <c r="W181">
        <f ca="1">IF(AND($B181&gt;0,SUM(W$3:W180)=0,SUM($H181:V181)=0),$B181,0)</f>
        <v>0</v>
      </c>
      <c r="X181">
        <f ca="1">IF(AND($B181&gt;0,SUM(X$3:X180)=0,SUM($H181:W181)=0),$B181,0)</f>
        <v>0</v>
      </c>
      <c r="Y181">
        <f ca="1">IF(AND($B181&gt;0,SUM(Y$3:Y180)=0,SUM($H181:X181)=0),$B181,0)</f>
        <v>0</v>
      </c>
      <c r="Z181">
        <f ca="1">IF(AND($B181&gt;0,SUM(Z$3:Z180)=0,SUM($H181:Y181)=0),$B181,0)</f>
        <v>0</v>
      </c>
      <c r="AA181">
        <f ca="1">IF(AND($B181&gt;0,SUM(AA$3:AA180)=0,SUM($H181:Z181)=0),$B181,0)</f>
        <v>0</v>
      </c>
      <c r="AB181">
        <f ca="1">IF(AND($B181&gt;0,SUM(AB$3:AB180)=0,SUM($H181:AA181)=0),$B181,0)</f>
        <v>0</v>
      </c>
      <c r="AC181">
        <f ca="1">IF(AND($B181&gt;0,SUM(AC$3:AC180)=0,SUM($H181:AB181)=0),$B181,0)</f>
        <v>0</v>
      </c>
      <c r="AD181">
        <f ca="1">IF(AND($B181&gt;0,SUM(AD$3:AD180)=0,SUM($H181:AC181)=0),$B181,0)</f>
        <v>0</v>
      </c>
      <c r="AE181">
        <f ca="1">IF(AND($B181&gt;0,SUM(AE$3:AE180)=0,SUM($H181:AD181)=0),$B181,0)</f>
        <v>0</v>
      </c>
      <c r="AF181">
        <f ca="1">IF(AND($B181&gt;0,SUM(AF$3:AF180)=0,SUM($H181:AE181)=0),$B181,0)</f>
        <v>0</v>
      </c>
      <c r="AG181">
        <f ca="1">IF(AND($B181&gt;0,SUM(AG$3:AG180)=0,SUM($H181:AF181)=0),$B181,0)</f>
        <v>0</v>
      </c>
      <c r="AH181">
        <f ca="1">IF(AND($B181&gt;0,SUM(AH$3:AH180)=0,SUM($H181:AG181)=0),$B181,0)</f>
        <v>0</v>
      </c>
      <c r="AI181">
        <f ca="1">IF(AND($B181&gt;0,SUM(AI$3:AI180)=0,SUM($H181:AH181)=0),$B181,0)</f>
        <v>0</v>
      </c>
      <c r="AJ181">
        <f ca="1">IF(AND($B181&gt;0,SUM(AJ$3:AJ180)=0,SUM($H181:AI181)=0),$B181,0)</f>
        <v>0</v>
      </c>
      <c r="AK181">
        <f ca="1">IF(AND($B181&gt;0,SUM(AK$3:AK180)=0,SUM($H181:AJ181)=0),$B181,0)</f>
        <v>0</v>
      </c>
      <c r="AL181">
        <f ca="1">IF(AND($B181&gt;0,SUM(AL$3:AL180)=0,SUM($H181:AK181)=0),$B181,0)</f>
        <v>0</v>
      </c>
      <c r="AM181">
        <f ca="1">IF(AND($B181&gt;0,SUM(AM$3:AM180)=0,SUM($H181:AL181)=0),$B181,0)</f>
        <v>0</v>
      </c>
      <c r="AN181">
        <f ca="1">IF(AND($B181&gt;0,SUM(AN$3:AN180)=0,SUM($H181:AM181)=0),$B181,0)</f>
        <v>0</v>
      </c>
      <c r="AO181">
        <f ca="1">IF(AND($B181&gt;0,SUM(AO$3:AO180)=0,SUM($H181:AN181)=0),$B181,0)</f>
        <v>0</v>
      </c>
      <c r="AP181">
        <f ca="1">IF(AND($B181&gt;0,SUM(AP$3:AP180)=0,SUM($H181:AO181)=0),$B181,0)</f>
        <v>0</v>
      </c>
      <c r="AQ181">
        <f ca="1">IF(AND($B181&gt;0,SUM(AQ$3:AQ180)=0,SUM($H181:AP181)=0),$B181,0)</f>
        <v>0</v>
      </c>
      <c r="AR181">
        <f ca="1">IF(AND($B181&gt;0,SUM(AR$3:AR180)=0,SUM($H181:AQ181)=0),$B181,0)</f>
        <v>0</v>
      </c>
      <c r="AS181">
        <f ca="1">IF(AND($B181&gt;0,SUM(AS$3:AS180)=0,SUM($H181:AR181)=0),$B181,0)</f>
        <v>0</v>
      </c>
      <c r="AT181">
        <f ca="1">IF(AND($B181&gt;0,SUM(AT$3:AT180)=0,SUM($H181:AS181)=0),$B181,0)</f>
        <v>0</v>
      </c>
      <c r="AU181">
        <f ca="1">IF(AND($B181&gt;0,SUM(AU$3:AU180)=0,SUM($H181:AT181)=0),$B181,0)</f>
        <v>0</v>
      </c>
      <c r="AV181">
        <f ca="1">IF(AND($B181&gt;0,SUM(AV$3:AV180)=0,SUM($H181:AU181)=0),$B181,0)</f>
        <v>0</v>
      </c>
      <c r="AW181">
        <f ca="1">IF(AND($B181&gt;0,SUM(AW$3:AW180)=0,SUM($H181:AV181)=0),$B181,0)</f>
        <v>0</v>
      </c>
      <c r="AX181">
        <f ca="1">IF(AND($B181&gt;0,SUM(AX$3:AX180)=0,SUM($H181:AW181)=0),$B181,0)</f>
        <v>0</v>
      </c>
      <c r="AY181">
        <f ca="1">IF(AND($B181&gt;0,SUM(AY$3:AY180)=0,SUM($H181:AX181)=0),$B181,0)</f>
        <v>0</v>
      </c>
      <c r="AZ181">
        <f ca="1">IF(AND($B181&gt;0,SUM(AZ$3:AZ180)=0,SUM($H181:AY181)=0),$B181,0)</f>
        <v>0</v>
      </c>
      <c r="BA181">
        <f ca="1">IF(AND($B181&gt;0,SUM(BA$3:BA180)=0,SUM($H181:AZ181)=0),$B181,0)</f>
        <v>0</v>
      </c>
      <c r="BB181">
        <f ca="1">IF(AND($B181&gt;0,SUM(BB$3:BB180)=0,SUM($H181:BA181)=0),$B181,0)</f>
        <v>0</v>
      </c>
      <c r="BC181">
        <f ca="1">IF(AND($B181&gt;0,SUM(BC$3:BC180)=0,SUM($H181:BB181)=0),$B181,0)</f>
        <v>0</v>
      </c>
      <c r="BD181">
        <f ca="1">IF(AND($B181&gt;0,SUM(BD$3:BD180)=0,SUM($H181:BC181)=0),$B181,0)</f>
        <v>0</v>
      </c>
      <c r="BE181">
        <f ca="1">IF(AND($B181&gt;0,SUM(BE$3:BE180)=0,SUM($H181:BD181)=0),$B181,0)</f>
        <v>0</v>
      </c>
      <c r="BF181">
        <f ca="1">IF(AND($B181&gt;0,SUM(BF$3:BF180)=0,SUM($H181:BE181)=0),$B181,0)</f>
        <v>0</v>
      </c>
      <c r="BG181">
        <f ca="1">IF(AND($B181&gt;0,SUM(BG$3:BG180)=0,SUM($H181:BF181)=0),$B181,0)</f>
        <v>0</v>
      </c>
      <c r="BH181">
        <f ca="1">IF(AND($B181&gt;0,SUM(BH$3:BH180)=0,SUM($H181:BG181)=0),$B181,0)</f>
        <v>0</v>
      </c>
      <c r="BI181">
        <f ca="1">IF(AND($B181&gt;0,SUM(BI$3:BI180)=0,SUM($H181:BH181)=0),$B181,0)</f>
        <v>0</v>
      </c>
      <c r="BJ181">
        <f ca="1">IF(AND($B181&gt;0,SUM(BJ$3:BJ180)=0,SUM($H181:BI181)=0),$B181,0)</f>
        <v>0</v>
      </c>
      <c r="BK181">
        <f ca="1">IF(AND($B181&gt;0,SUM(BK$3:BK180)=0,SUM($H181:BJ181)=0),$B181,0)</f>
        <v>0</v>
      </c>
      <c r="BL181">
        <f ca="1">IF(AND($B181&gt;0,SUM(BL$3:BL180)=0,SUM($H181:BK181)=0),$B181,0)</f>
        <v>0</v>
      </c>
      <c r="BM181">
        <f ca="1">IF(AND($B181&gt;0,SUM(BM$3:BM180)=0,SUM($H181:BL181)=0),$B181,0)</f>
        <v>0</v>
      </c>
      <c r="BN181">
        <f ca="1">IF(AND($B181&gt;0,SUM(BN$3:BN180)=0,SUM($H181:BM181)=0),$B181,0)</f>
        <v>0</v>
      </c>
      <c r="BO181">
        <f ca="1">IF(AND($B181&gt;0,SUM(BO$3:BO180)=0,SUM($H181:BN181)=0),$B181,0)</f>
        <v>0</v>
      </c>
      <c r="BP181">
        <f ca="1">IF(AND($B181&gt;0,SUM(BP$3:BP180)=0,SUM($H181:BO181)=0),$B181,0)</f>
        <v>0</v>
      </c>
      <c r="BQ181">
        <f ca="1">IF(AND($B181&gt;0,SUM(BQ$3:BQ180)=0,SUM($H181:BP181)=0),$B181,0)</f>
        <v>0</v>
      </c>
      <c r="BR181">
        <f ca="1">IF(AND($B181&gt;0,SUM(BR$3:BR180)=0,SUM($H181:BQ181)=0),$B181,0)</f>
        <v>0</v>
      </c>
      <c r="BS181">
        <f ca="1">IF(AND($B181&gt;0,SUM(BS$3:BS180)=0,SUM($H181:BR181)=0),$B181,0)</f>
        <v>0</v>
      </c>
      <c r="BT181">
        <f ca="1">IF(AND($B181&gt;0,SUM(BT$3:BT180)=0,SUM($H181:BS181)=0),$B181,0)</f>
        <v>0</v>
      </c>
      <c r="BU181">
        <f ca="1">IF(AND($B181&gt;0,SUM(BU$3:BU180)=0,SUM($H181:BT181)=0),$B181,0)</f>
        <v>0</v>
      </c>
      <c r="BV181">
        <f ca="1">IF(AND($B181&gt;0,SUM(BV$3:BV180)=0,SUM($H181:BU181)=0),$B181,0)</f>
        <v>0</v>
      </c>
      <c r="BW181">
        <f ca="1">IF(AND($B181&gt;0,SUM(BW$3:BW180)=0,SUM($H181:BV181)=0),$B181,0)</f>
        <v>0</v>
      </c>
      <c r="BX181">
        <f ca="1">IF(AND($B181&gt;0,SUM(BX$3:BX180)=0,SUM($H181:BW181)=0),$B181,0)</f>
        <v>0</v>
      </c>
      <c r="BY181">
        <f ca="1">IF(AND($B181&gt;0,SUM(BY$3:BY180)=0,SUM($H181:BX181)=0),$B181,0)</f>
        <v>0</v>
      </c>
      <c r="BZ181">
        <f ca="1">IF(AND($B181&gt;0,SUM(BZ$3:BZ180)=0,SUM($H181:BY181)=0),$B181,0)</f>
        <v>0</v>
      </c>
      <c r="CA181">
        <f ca="1">IF(AND($B181&gt;0,SUM(CA$3:CA180)=0,SUM($H181:BZ181)=0),$B181,0)</f>
        <v>0</v>
      </c>
      <c r="CB181">
        <f ca="1">IF(AND($B181&gt;0,SUM(CB$3:CB180)=0,SUM($H181:CA181)=0),$B181,0)</f>
        <v>0</v>
      </c>
      <c r="CC181">
        <f ca="1">IF(AND($B181&gt;0,SUM(CC$3:CC180)=0,SUM($H181:CB181)=0),$B181,0)</f>
        <v>0</v>
      </c>
      <c r="CD181">
        <f ca="1">IF(AND($B181&gt;0,SUM(CD$3:CD180)=0,SUM($H181:CC181)=0),$B181,0)</f>
        <v>0</v>
      </c>
      <c r="CE181">
        <f ca="1">IF(AND($B181&gt;0,SUM(CE$3:CE180)=0,SUM($H181:CD181)=0),$B181,0)</f>
        <v>0</v>
      </c>
      <c r="CF181">
        <f ca="1">IF(AND($B181&gt;0,SUM(CF$3:CF180)=0,SUM($H181:CE181)=0),$B181,0)</f>
        <v>0</v>
      </c>
      <c r="CG181">
        <f ca="1">IF(AND($B181&gt;0,SUM(CG$3:CG180)=0,SUM($H181:CF181)=0),$B181,0)</f>
        <v>0</v>
      </c>
      <c r="CH181">
        <f ca="1">IF(AND($B181&gt;0,SUM(CH$3:CH180)=0,SUM($H181:CG181)=0),$B181,0)</f>
        <v>0</v>
      </c>
      <c r="CI181">
        <f ca="1">IF(AND($B181&gt;0,SUM(CI$3:CI180)=0,SUM($H181:CH181)=0),$B181,0)</f>
        <v>0</v>
      </c>
      <c r="CJ181">
        <f ca="1">IF(AND($B181&gt;0,SUM(CJ$3:CJ180)=0,SUM($H181:CI181)=0),$B181,0)</f>
        <v>0</v>
      </c>
      <c r="CK181">
        <f ca="1">IF(AND($B181&gt;0,SUM(CK$3:CK180)=0,SUM($H181:CJ181)=0),$B181,0)</f>
        <v>0</v>
      </c>
      <c r="CL181">
        <f ca="1">IF(AND($B181&gt;0,SUM(CL$3:CL180)=0,SUM($H181:CK181)=0),$B181,0)</f>
        <v>0</v>
      </c>
      <c r="CM181">
        <f ca="1">IF(AND($B181&gt;0,SUM(CM$3:CM180)=0,SUM($H181:CL181)=0),$B181,0)</f>
        <v>0</v>
      </c>
      <c r="CN181">
        <f ca="1">IF(AND($B181&gt;0,SUM(CN$3:CN180)=0,SUM($H181:CM181)=0),$B181,0)</f>
        <v>0</v>
      </c>
      <c r="CO181">
        <f ca="1">IF(AND($B181&gt;0,SUM(CO$3:CO180)=0,SUM($H181:CN181)=0),$B181,0)</f>
        <v>0</v>
      </c>
      <c r="CP181">
        <f ca="1">IF(AND($B181&gt;0,SUM(CP$3:CP180)=0,SUM($H181:CO181)=0),$B181,0)</f>
        <v>0</v>
      </c>
      <c r="CQ181">
        <f ca="1">IF(AND($B181&gt;0,SUM(CQ$3:CQ180)=0,SUM($H181:CP181)=0),$B181,0)</f>
        <v>0</v>
      </c>
      <c r="CR181">
        <f ca="1">IF(AND($B181&gt;0,SUM(CR$3:CR180)=0,SUM($H181:CQ181)=0),$B181,0)</f>
        <v>0</v>
      </c>
      <c r="CS181">
        <f ca="1">IF(AND($B181&gt;0,SUM(CS$3:CS180)=0,SUM($H181:CR181)=0),$B181,0)</f>
        <v>0</v>
      </c>
      <c r="CT181">
        <f ca="1">IF(AND($B181&gt;0,SUM(CT$3:CT180)=0,SUM($H181:CS181)=0),$B181,0)</f>
        <v>0</v>
      </c>
      <c r="CU181">
        <f ca="1">IF(AND($B181&gt;0,SUM(CU$3:CU180)=0,SUM($H181:CT181)=0),$B181,0)</f>
        <v>0</v>
      </c>
      <c r="CV181">
        <f ca="1">IF(AND($B181&gt;0,SUM(CV$3:CV180)=0,SUM($H181:CU181)=0),$B181,0)</f>
        <v>0</v>
      </c>
      <c r="CW181">
        <f ca="1">IF(AND($B181&gt;0,SUM(CW$3:CW180)=0,SUM($H181:CV181)=0),$B181,0)</f>
        <v>0</v>
      </c>
      <c r="CX181">
        <f ca="1">IF(AND($B181&gt;0,SUM(CX$3:CX180)=0,SUM($H181:CW181)=0),$B181,0)</f>
        <v>0</v>
      </c>
      <c r="CY181">
        <f ca="1">IF(AND($B181&gt;0,SUM(CY$3:CY180)=0,SUM($H181:CX181)=0),$B181,0)</f>
        <v>0</v>
      </c>
      <c r="CZ181">
        <f ca="1">IF(AND($B181&gt;0,SUM(CZ$3:CZ180)=0,SUM($H181:CY181)=0),$B181,0)</f>
        <v>0</v>
      </c>
      <c r="DA181">
        <f ca="1">IF(AND($B181&gt;0,SUM(DA$3:DA180)=0,SUM($H181:CZ181)=0),$B181,0)</f>
        <v>0</v>
      </c>
      <c r="DB181">
        <f ca="1">IF(AND($B181&gt;0,SUM(DB$3:DB180)=0,SUM($H181:DA181)=0),$B181,0)</f>
        <v>0</v>
      </c>
      <c r="DC181">
        <f ca="1">IF(AND($B181&gt;0,SUM(DC$3:DC180)=0,SUM($H181:DB181)=0),$B181,0)</f>
        <v>0</v>
      </c>
      <c r="DD181">
        <f ca="1">IF(AND($B181&gt;0,SUM(DD$3:DD180)=0,SUM($H181:DC181)=0),$B181,0)</f>
        <v>0</v>
      </c>
      <c r="DE181">
        <f ca="1">IF(AND($B181&gt;0,SUM(DE$3:DE180)=0,SUM($H181:DD181)=0),$B181,0)</f>
        <v>0</v>
      </c>
      <c r="DF181">
        <f ca="1">IF(AND($B181&gt;0,SUM(DF$3:DF180)=0,SUM($H181:DE181)=0),$B181,0)</f>
        <v>0</v>
      </c>
      <c r="DG181">
        <f ca="1">IF(AND($B181&gt;0,SUM(DG$3:DG180)=0,SUM($H181:DF181)=0),$B181,0)</f>
        <v>0</v>
      </c>
      <c r="DH181">
        <f ca="1">IF(AND($B181&gt;0,SUM(DH$3:DH180)=0,SUM($H181:DG181)=0),$B181,0)</f>
        <v>0</v>
      </c>
      <c r="DI181">
        <f ca="1">IF(AND($B181&gt;0,SUM(DI$3:DI180)=0,SUM($H181:DH181)=0),$B181,0)</f>
        <v>0</v>
      </c>
      <c r="DJ181">
        <f ca="1">IF(AND($B181&gt;0,SUM(DJ$3:DJ180)=0,SUM($H181:DI181)=0),$B181,0)</f>
        <v>0</v>
      </c>
      <c r="DK181">
        <f ca="1">IF(AND($B181&gt;0,SUM(DK$3:DK180)=0,SUM($H181:DJ181)=0),$B181,0)</f>
        <v>0</v>
      </c>
      <c r="DL181">
        <f ca="1">IF(AND($B181&gt;0,SUM(DL$3:DL180)=0,SUM($H181:DK181)=0),$B181,0)</f>
        <v>0</v>
      </c>
      <c r="DM181">
        <f ca="1">IF(AND($B181&gt;0,SUM(DM$3:DM180)=0,SUM($H181:DL181)=0),$B181,0)</f>
        <v>0</v>
      </c>
      <c r="DN181">
        <f ca="1">IF(AND($B181&gt;0,SUM(DN$3:DN180)=0,SUM($H181:DM181)=0),$B181,0)</f>
        <v>0</v>
      </c>
      <c r="DO181">
        <f ca="1">IF(AND($B181&gt;0,SUM(DO$3:DO180)=0,SUM($H181:DN181)=0),$B181,0)</f>
        <v>0</v>
      </c>
      <c r="DP181">
        <f ca="1">IF(AND($B181&gt;0,SUM(DP$3:DP180)=0,SUM($H181:DO181)=0),$B181,0)</f>
        <v>0</v>
      </c>
      <c r="DQ181">
        <f ca="1">IF(AND($B181&gt;0,SUM(DQ$3:DQ180)=0,SUM($H181:DP181)=0),$B181,0)</f>
        <v>0</v>
      </c>
      <c r="DR181">
        <f ca="1">IF(AND($B181&gt;0,SUM(DR$3:DR180)=0,SUM($H181:DQ181)=0),$B181,0)</f>
        <v>0</v>
      </c>
      <c r="DS181">
        <f ca="1">IF(AND($B181&gt;0,SUM(DS$3:DS180)=0,SUM($H181:DR181)=0),$B181,0)</f>
        <v>0</v>
      </c>
      <c r="DT181">
        <f ca="1">IF(AND($B181&gt;0,SUM(DT$3:DT180)=0,SUM($H181:DS181)=0),$B181,0)</f>
        <v>0</v>
      </c>
      <c r="DU181">
        <f ca="1">IF(AND($B181&gt;0,SUM(DU$3:DU180)=0,SUM($H181:DT181)=0),$B181,0)</f>
        <v>0</v>
      </c>
      <c r="DV181">
        <f ca="1">IF(AND($B181&gt;0,SUM(DV$3:DV180)=0,SUM($H181:DU181)=0),$B181,0)</f>
        <v>0</v>
      </c>
      <c r="DW181">
        <f ca="1">IF(AND($B181&gt;0,SUM(DW$3:DW180)=0,SUM($H181:DV181)=0),$B181,0)</f>
        <v>0</v>
      </c>
      <c r="DX181">
        <f ca="1">IF(AND($B181&gt;0,SUM(DX$3:DX180)=0,SUM($H181:DW181)=0),$B181,0)</f>
        <v>0</v>
      </c>
      <c r="DY181">
        <f ca="1">IF(AND($B181&gt;0,SUM(DY$3:DY180)=0,SUM($H181:DX181)=0),$B181,0)</f>
        <v>0</v>
      </c>
      <c r="DZ181">
        <f ca="1">IF(AND($B181&gt;0,SUM(DZ$3:DZ180)=0,SUM($H181:DY181)=0),$B181,0)</f>
        <v>0</v>
      </c>
      <c r="EA181">
        <f ca="1">IF(AND($B181&gt;0,SUM(EA$3:EA180)=0,SUM($H181:DZ181)=0),$B181,0)</f>
        <v>0</v>
      </c>
      <c r="EB181">
        <f ca="1">IF(AND($B181&gt;0,SUM(EB$3:EB180)=0,SUM($H181:EA181)=0),$B181,0)</f>
        <v>0</v>
      </c>
      <c r="EC181">
        <f ca="1">IF(AND($B181&gt;0,SUM(EC$3:EC180)=0,SUM($H181:EB181)=0),$B181,0)</f>
        <v>0</v>
      </c>
      <c r="ED181">
        <f ca="1">IF(AND($B181&gt;0,SUM(ED$3:ED180)=0,SUM($H181:EC181)=0),$B181,0)</f>
        <v>0</v>
      </c>
      <c r="EE181">
        <f ca="1">IF(AND($B181&gt;0,SUM(EE$3:EE180)=0,SUM($H181:ED181)=0),$B181,0)</f>
        <v>0</v>
      </c>
      <c r="EF181">
        <f ca="1">IF(AND($B181&gt;0,SUM(EF$3:EF180)=0,SUM($H181:EE181)=0),$B181,0)</f>
        <v>0</v>
      </c>
      <c r="EG181">
        <f ca="1">IF(AND($B181&gt;0,SUM(EG$3:EG180)=0,SUM($H181:EF181)=0),$B181,0)</f>
        <v>0</v>
      </c>
      <c r="EH181">
        <f ca="1">IF(AND($B181&gt;0,SUM(EH$3:EH180)=0,SUM($H181:EG181)=0),$B181,0)</f>
        <v>0</v>
      </c>
      <c r="EI181">
        <f ca="1">IF(AND($B181&gt;0,SUM(EI$3:EI180)=0,SUM($H181:EH181)=0),$B181,0)</f>
        <v>0</v>
      </c>
      <c r="EJ181">
        <f ca="1">IF(AND($B181&gt;0,SUM(EJ$3:EJ180)=0,SUM($H181:EI181)=0),$B181,0)</f>
        <v>0</v>
      </c>
      <c r="EK181">
        <f ca="1">IF(AND($B181&gt;0,SUM(EK$3:EK180)=0,SUM($H181:EJ181)=0),$B181,0)</f>
        <v>0</v>
      </c>
      <c r="EL181">
        <f ca="1">IF(AND($B181&gt;0,SUM(EL$3:EL180)=0,SUM($H181:EK181)=0),$B181,0)</f>
        <v>0</v>
      </c>
      <c r="EM181">
        <f ca="1">IF(AND($B181&gt;0,SUM(EM$3:EM180)=0,SUM($H181:EL181)=0),$B181,0)</f>
        <v>0</v>
      </c>
      <c r="EN181">
        <f ca="1">IF(AND($B181&gt;0,SUM(EN$3:EN180)=0,SUM($H181:EM181)=0),$B181,0)</f>
        <v>0</v>
      </c>
      <c r="EO181">
        <f ca="1">IF(AND($B181&gt;0,SUM(EO$3:EO180)=0,SUM($H181:EN181)=0),$B181,0)</f>
        <v>0</v>
      </c>
      <c r="EP181">
        <f ca="1">IF(AND($B181&gt;0,SUM(EP$3:EP180)=0,SUM($H181:EO181)=0),$B181,0)</f>
        <v>0</v>
      </c>
      <c r="EQ181">
        <f ca="1">IF(AND($B181&gt;0,SUM(EQ$3:EQ180)=0,SUM($H181:EP181)=0),$B181,0)</f>
        <v>0</v>
      </c>
      <c r="ER181">
        <f ca="1">IF(AND($B181&gt;0,SUM(ER$3:ER180)=0,SUM($H181:EQ181)=0),$B181,0)</f>
        <v>0</v>
      </c>
      <c r="ES181">
        <f ca="1">IF(AND($B181&gt;0,SUM(ES$3:ES180)=0,SUM($H181:ER181)=0),$B181,0)</f>
        <v>0</v>
      </c>
      <c r="ET181">
        <f ca="1">IF(AND($B181&gt;0,SUM(ET$3:ET180)=0,SUM($H181:ES181)=0),$B181,0)</f>
        <v>0</v>
      </c>
      <c r="EU181">
        <f ca="1">IF(AND($B181&gt;0,SUM(EU$3:EU180)=0,SUM($H181:ET181)=0),$B181,0)</f>
        <v>0</v>
      </c>
      <c r="EV181">
        <f ca="1">IF(AND($B181&gt;0,SUM(EV$3:EV180)=0,SUM($H181:EU181)=0),$B181,0)</f>
        <v>0</v>
      </c>
      <c r="EW181">
        <f ca="1">IF(AND($B181&gt;0,SUM(EW$3:EW180)=0,SUM($H181:EV181)=0),$B181,0)</f>
        <v>0</v>
      </c>
      <c r="EX181">
        <f ca="1">IF(AND($B181&gt;0,SUM(EX$3:EX180)=0,SUM($H181:EW181)=0),$B181,0)</f>
        <v>0</v>
      </c>
      <c r="EY181">
        <f ca="1">IF(AND($B181&gt;0,SUM(EY$3:EY180)=0,SUM($H181:EX181)=0),$B181,0)</f>
        <v>0</v>
      </c>
      <c r="EZ181">
        <f ca="1">IF(AND($B181&gt;0,SUM(EZ$3:EZ180)=0,SUM($H181:EY181)=0),$B181,0)</f>
        <v>0</v>
      </c>
      <c r="FA181">
        <f ca="1">IF(AND($B181&gt;0,SUM(FA$3:FA180)=0,SUM($H181:EZ181)=0),$B181,0)</f>
        <v>0</v>
      </c>
      <c r="FB181">
        <f ca="1">IF(AND($B181&gt;0,SUM(FB$3:FB180)=0,SUM($H181:FA181)=0),$B181,0)</f>
        <v>0</v>
      </c>
      <c r="FC181">
        <f ca="1">IF(AND($B181&gt;0,SUM(FC$3:FC180)=0,SUM($H181:FB181)=0),$B181,0)</f>
        <v>0</v>
      </c>
      <c r="FD181">
        <f ca="1">IF(AND($B181&gt;0,SUM(FD$3:FD180)=0,SUM($H181:FC181)=0),$B181,0)</f>
        <v>0</v>
      </c>
      <c r="FE181">
        <f ca="1">IF(AND($B181&gt;0,SUM(FE$3:FE180)=0,SUM($H181:FD181)=0),$B181,0)</f>
        <v>0</v>
      </c>
      <c r="FF181">
        <f ca="1">IF(AND($B181&gt;0,SUM(FF$3:FF180)=0,SUM($H181:FE181)=0),$B181,0)</f>
        <v>0</v>
      </c>
      <c r="FG181">
        <f ca="1">IF(AND($B181&gt;0,SUM(FG$3:FG180)=0,SUM($H181:FF181)=0),$B181,0)</f>
        <v>0</v>
      </c>
      <c r="FH181">
        <f ca="1">IF(AND($B181&gt;0,SUM(FH$3:FH180)=0,SUM($H181:FG181)=0),$B181,0)</f>
        <v>0</v>
      </c>
      <c r="FI181">
        <f ca="1">IF(AND($B181&gt;0,SUM(FI$3:FI180)=0,SUM($H181:FH181)=0),$B181,0)</f>
        <v>0</v>
      </c>
      <c r="FJ181">
        <f ca="1">IF(AND($B181&gt;0,SUM(FJ$3:FJ180)=0,SUM($H181:FI181)=0),$B181,0)</f>
        <v>0</v>
      </c>
      <c r="FK181">
        <f ca="1">IF(AND($B181&gt;0,SUM(FK$3:FK180)=0,SUM($H181:FJ181)=0),$B181,0)</f>
        <v>0</v>
      </c>
      <c r="FL181">
        <f ca="1">IF(AND($B181&gt;0,SUM(FL$3:FL180)=0,SUM($H181:FK181)=0),$B181,0)</f>
        <v>0</v>
      </c>
      <c r="FM181">
        <f ca="1">IF(AND($B181&gt;0,SUM(FM$3:FM180)=0,SUM($H181:FL181)=0),$B181,0)</f>
        <v>0</v>
      </c>
      <c r="FN181">
        <f ca="1">IF(AND($B181&gt;0,SUM(FN$3:FN180)=0,SUM($H181:FM181)=0),$B181,0)</f>
        <v>0</v>
      </c>
      <c r="FS181" s="67" t="str">
        <f ca="1">Valintaohjelma!$C57</f>
        <v>0</v>
      </c>
      <c r="FT181" s="67" t="str">
        <f ca="1">Valintaohjelma!$F57</f>
        <v/>
      </c>
      <c r="FU181" s="342" t="str">
        <f>""</f>
        <v/>
      </c>
      <c r="FV181" s="67" t="str">
        <f>Valintaohjelma!$I57</f>
        <v>-</v>
      </c>
      <c r="FY181" s="67" t="str">
        <f ca="1">Valintaohjelma!$C57</f>
        <v>0</v>
      </c>
      <c r="FZ181" s="67" t="str">
        <f ca="1">Valintaohjelma!$F57</f>
        <v/>
      </c>
      <c r="GA181" s="67" t="str">
        <f>""</f>
        <v/>
      </c>
      <c r="GB181" s="67" t="str">
        <f>Valintaohjelma!$I57</f>
        <v>-</v>
      </c>
      <c r="GE181" s="67" t="str">
        <f ca="1">Valintaohjelma!$C57</f>
        <v>0</v>
      </c>
      <c r="GF181" s="67" t="str">
        <f ca="1">Valintaohjelma!$F57</f>
        <v/>
      </c>
      <c r="GG181" s="67" t="str">
        <f>""</f>
        <v/>
      </c>
      <c r="GH181" s="67" t="str">
        <f>Valintaohjelma!$I57</f>
        <v>-</v>
      </c>
    </row>
    <row r="182" spans="1:190" ht="15.75" thickBot="1" x14ac:dyDescent="0.3">
      <c r="A182">
        <v>182</v>
      </c>
      <c r="B182">
        <f>IF(AND(Valintaohjelma!D58&lt;&gt;"-",Valintaohjelma!D58&lt;&gt;""),A182,0)</f>
        <v>0</v>
      </c>
      <c r="C182" s="240" t="str">
        <f t="shared" ca="1" si="22"/>
        <v/>
      </c>
      <c r="D182" s="240" t="str">
        <f t="shared" ca="1" si="23"/>
        <v/>
      </c>
      <c r="E182" s="240" t="str">
        <f t="shared" ca="1" si="24"/>
        <v/>
      </c>
      <c r="F182" s="240">
        <f t="shared" ca="1" si="25"/>
        <v>0</v>
      </c>
      <c r="G182" s="47" t="e">
        <f>INDEX($I$2:$FN$2,ROWS(G$2:G182))</f>
        <v>#REF!</v>
      </c>
      <c r="H182">
        <v>0</v>
      </c>
      <c r="I182">
        <f ca="1">IF(AND($B182&gt;0,SUM(I$3:I181)=0,SUM($H182:H182)=0),$B182,0)</f>
        <v>0</v>
      </c>
      <c r="J182">
        <f ca="1">IF(AND($B182&gt;0,SUM(J$3:J181)=0,SUM($H182:I182)=0),$B182,0)</f>
        <v>0</v>
      </c>
      <c r="K182">
        <f ca="1">IF(AND($B182&gt;0,SUM(K$3:K181)=0,SUM($H182:J182)=0),$B182,0)</f>
        <v>0</v>
      </c>
      <c r="L182">
        <f ca="1">IF(AND($B182&gt;0,SUM(L$3:L181)=0,SUM($H182:K182)=0),$B182,0)</f>
        <v>0</v>
      </c>
      <c r="M182">
        <f ca="1">IF(AND($B182&gt;0,SUM(M$3:M181)=0,SUM($H182:L182)=0),$B182,0)</f>
        <v>0</v>
      </c>
      <c r="N182">
        <f ca="1">IF(AND($B182&gt;0,SUM(N$3:N181)=0,SUM($H182:M182)=0),$B182,0)</f>
        <v>0</v>
      </c>
      <c r="O182">
        <f ca="1">IF(AND($B182&gt;0,SUM(O$3:O181)=0,SUM($H182:N182)=0),$B182,0)</f>
        <v>0</v>
      </c>
      <c r="P182">
        <f ca="1">IF(AND($B182&gt;0,SUM(P$3:P181)=0,SUM($H182:O182)=0),$B182,0)</f>
        <v>0</v>
      </c>
      <c r="Q182">
        <f ca="1">IF(AND($B182&gt;0,SUM(Q$3:Q181)=0,SUM($H182:P182)=0),$B182,0)</f>
        <v>0</v>
      </c>
      <c r="R182">
        <f ca="1">IF(AND($B182&gt;0,SUM(R$3:R181)=0,SUM($H182:Q182)=0),$B182,0)</f>
        <v>0</v>
      </c>
      <c r="S182">
        <f ca="1">IF(AND($B182&gt;0,SUM(S$3:S181)=0,SUM($H182:R182)=0),$B182,0)</f>
        <v>0</v>
      </c>
      <c r="T182">
        <f ca="1">IF(AND($B182&gt;0,SUM(T$3:T181)=0,SUM($H182:S182)=0),$B182,0)</f>
        <v>0</v>
      </c>
      <c r="U182">
        <f ca="1">IF(AND($B182&gt;0,SUM(U$3:U181)=0,SUM($H182:T182)=0),$B182,0)</f>
        <v>0</v>
      </c>
      <c r="V182">
        <f ca="1">IF(AND($B182&gt;0,SUM(V$3:V181)=0,SUM($H182:U182)=0),$B182,0)</f>
        <v>0</v>
      </c>
      <c r="W182">
        <f ca="1">IF(AND($B182&gt;0,SUM(W$3:W181)=0,SUM($H182:V182)=0),$B182,0)</f>
        <v>0</v>
      </c>
      <c r="X182">
        <f ca="1">IF(AND($B182&gt;0,SUM(X$3:X181)=0,SUM($H182:W182)=0),$B182,0)</f>
        <v>0</v>
      </c>
      <c r="Y182">
        <f ca="1">IF(AND($B182&gt;0,SUM(Y$3:Y181)=0,SUM($H182:X182)=0),$B182,0)</f>
        <v>0</v>
      </c>
      <c r="Z182">
        <f ca="1">IF(AND($B182&gt;0,SUM(Z$3:Z181)=0,SUM($H182:Y182)=0),$B182,0)</f>
        <v>0</v>
      </c>
      <c r="AA182">
        <f ca="1">IF(AND($B182&gt;0,SUM(AA$3:AA181)=0,SUM($H182:Z182)=0),$B182,0)</f>
        <v>0</v>
      </c>
      <c r="AB182">
        <f ca="1">IF(AND($B182&gt;0,SUM(AB$3:AB181)=0,SUM($H182:AA182)=0),$B182,0)</f>
        <v>0</v>
      </c>
      <c r="AC182">
        <f ca="1">IF(AND($B182&gt;0,SUM(AC$3:AC181)=0,SUM($H182:AB182)=0),$B182,0)</f>
        <v>0</v>
      </c>
      <c r="AD182">
        <f ca="1">IF(AND($B182&gt;0,SUM(AD$3:AD181)=0,SUM($H182:AC182)=0),$B182,0)</f>
        <v>0</v>
      </c>
      <c r="AE182">
        <f ca="1">IF(AND($B182&gt;0,SUM(AE$3:AE181)=0,SUM($H182:AD182)=0),$B182,0)</f>
        <v>0</v>
      </c>
      <c r="AF182">
        <f ca="1">IF(AND($B182&gt;0,SUM(AF$3:AF181)=0,SUM($H182:AE182)=0),$B182,0)</f>
        <v>0</v>
      </c>
      <c r="AG182">
        <f ca="1">IF(AND($B182&gt;0,SUM(AG$3:AG181)=0,SUM($H182:AF182)=0),$B182,0)</f>
        <v>0</v>
      </c>
      <c r="AH182">
        <f ca="1">IF(AND($B182&gt;0,SUM(AH$3:AH181)=0,SUM($H182:AG182)=0),$B182,0)</f>
        <v>0</v>
      </c>
      <c r="AI182">
        <f ca="1">IF(AND($B182&gt;0,SUM(AI$3:AI181)=0,SUM($H182:AH182)=0),$B182,0)</f>
        <v>0</v>
      </c>
      <c r="AJ182">
        <f ca="1">IF(AND($B182&gt;0,SUM(AJ$3:AJ181)=0,SUM($H182:AI182)=0),$B182,0)</f>
        <v>0</v>
      </c>
      <c r="AK182">
        <f ca="1">IF(AND($B182&gt;0,SUM(AK$3:AK181)=0,SUM($H182:AJ182)=0),$B182,0)</f>
        <v>0</v>
      </c>
      <c r="AL182">
        <f ca="1">IF(AND($B182&gt;0,SUM(AL$3:AL181)=0,SUM($H182:AK182)=0),$B182,0)</f>
        <v>0</v>
      </c>
      <c r="AM182">
        <f ca="1">IF(AND($B182&gt;0,SUM(AM$3:AM181)=0,SUM($H182:AL182)=0),$B182,0)</f>
        <v>0</v>
      </c>
      <c r="AN182">
        <f ca="1">IF(AND($B182&gt;0,SUM(AN$3:AN181)=0,SUM($H182:AM182)=0),$B182,0)</f>
        <v>0</v>
      </c>
      <c r="AO182">
        <f ca="1">IF(AND($B182&gt;0,SUM(AO$3:AO181)=0,SUM($H182:AN182)=0),$B182,0)</f>
        <v>0</v>
      </c>
      <c r="AP182">
        <f ca="1">IF(AND($B182&gt;0,SUM(AP$3:AP181)=0,SUM($H182:AO182)=0),$B182,0)</f>
        <v>0</v>
      </c>
      <c r="AQ182">
        <f ca="1">IF(AND($B182&gt;0,SUM(AQ$3:AQ181)=0,SUM($H182:AP182)=0),$B182,0)</f>
        <v>0</v>
      </c>
      <c r="AR182">
        <f ca="1">IF(AND($B182&gt;0,SUM(AR$3:AR181)=0,SUM($H182:AQ182)=0),$B182,0)</f>
        <v>0</v>
      </c>
      <c r="AS182">
        <f ca="1">IF(AND($B182&gt;0,SUM(AS$3:AS181)=0,SUM($H182:AR182)=0),$B182,0)</f>
        <v>0</v>
      </c>
      <c r="AT182">
        <f ca="1">IF(AND($B182&gt;0,SUM(AT$3:AT181)=0,SUM($H182:AS182)=0),$B182,0)</f>
        <v>0</v>
      </c>
      <c r="AU182">
        <f ca="1">IF(AND($B182&gt;0,SUM(AU$3:AU181)=0,SUM($H182:AT182)=0),$B182,0)</f>
        <v>0</v>
      </c>
      <c r="AV182">
        <f ca="1">IF(AND($B182&gt;0,SUM(AV$3:AV181)=0,SUM($H182:AU182)=0),$B182,0)</f>
        <v>0</v>
      </c>
      <c r="AW182">
        <f ca="1">IF(AND($B182&gt;0,SUM(AW$3:AW181)=0,SUM($H182:AV182)=0),$B182,0)</f>
        <v>0</v>
      </c>
      <c r="AX182">
        <f ca="1">IF(AND($B182&gt;0,SUM(AX$3:AX181)=0,SUM($H182:AW182)=0),$B182,0)</f>
        <v>0</v>
      </c>
      <c r="AY182">
        <f ca="1">IF(AND($B182&gt;0,SUM(AY$3:AY181)=0,SUM($H182:AX182)=0),$B182,0)</f>
        <v>0</v>
      </c>
      <c r="AZ182">
        <f ca="1">IF(AND($B182&gt;0,SUM(AZ$3:AZ181)=0,SUM($H182:AY182)=0),$B182,0)</f>
        <v>0</v>
      </c>
      <c r="BA182">
        <f ca="1">IF(AND($B182&gt;0,SUM(BA$3:BA181)=0,SUM($H182:AZ182)=0),$B182,0)</f>
        <v>0</v>
      </c>
      <c r="BB182">
        <f ca="1">IF(AND($B182&gt;0,SUM(BB$3:BB181)=0,SUM($H182:BA182)=0),$B182,0)</f>
        <v>0</v>
      </c>
      <c r="BC182">
        <f ca="1">IF(AND($B182&gt;0,SUM(BC$3:BC181)=0,SUM($H182:BB182)=0),$B182,0)</f>
        <v>0</v>
      </c>
      <c r="BD182">
        <f ca="1">IF(AND($B182&gt;0,SUM(BD$3:BD181)=0,SUM($H182:BC182)=0),$B182,0)</f>
        <v>0</v>
      </c>
      <c r="BE182">
        <f ca="1">IF(AND($B182&gt;0,SUM(BE$3:BE181)=0,SUM($H182:BD182)=0),$B182,0)</f>
        <v>0</v>
      </c>
      <c r="BF182">
        <f ca="1">IF(AND($B182&gt;0,SUM(BF$3:BF181)=0,SUM($H182:BE182)=0),$B182,0)</f>
        <v>0</v>
      </c>
      <c r="BG182">
        <f ca="1">IF(AND($B182&gt;0,SUM(BG$3:BG181)=0,SUM($H182:BF182)=0),$B182,0)</f>
        <v>0</v>
      </c>
      <c r="BH182">
        <f ca="1">IF(AND($B182&gt;0,SUM(BH$3:BH181)=0,SUM($H182:BG182)=0),$B182,0)</f>
        <v>0</v>
      </c>
      <c r="BI182">
        <f ca="1">IF(AND($B182&gt;0,SUM(BI$3:BI181)=0,SUM($H182:BH182)=0),$B182,0)</f>
        <v>0</v>
      </c>
      <c r="BJ182">
        <f ca="1">IF(AND($B182&gt;0,SUM(BJ$3:BJ181)=0,SUM($H182:BI182)=0),$B182,0)</f>
        <v>0</v>
      </c>
      <c r="BK182">
        <f ca="1">IF(AND($B182&gt;0,SUM(BK$3:BK181)=0,SUM($H182:BJ182)=0),$B182,0)</f>
        <v>0</v>
      </c>
      <c r="BL182">
        <f ca="1">IF(AND($B182&gt;0,SUM(BL$3:BL181)=0,SUM($H182:BK182)=0),$B182,0)</f>
        <v>0</v>
      </c>
      <c r="BM182">
        <f ca="1">IF(AND($B182&gt;0,SUM(BM$3:BM181)=0,SUM($H182:BL182)=0),$B182,0)</f>
        <v>0</v>
      </c>
      <c r="BN182">
        <f ca="1">IF(AND($B182&gt;0,SUM(BN$3:BN181)=0,SUM($H182:BM182)=0),$B182,0)</f>
        <v>0</v>
      </c>
      <c r="BO182">
        <f ca="1">IF(AND($B182&gt;0,SUM(BO$3:BO181)=0,SUM($H182:BN182)=0),$B182,0)</f>
        <v>0</v>
      </c>
      <c r="BP182">
        <f ca="1">IF(AND($B182&gt;0,SUM(BP$3:BP181)=0,SUM($H182:BO182)=0),$B182,0)</f>
        <v>0</v>
      </c>
      <c r="BQ182">
        <f ca="1">IF(AND($B182&gt;0,SUM(BQ$3:BQ181)=0,SUM($H182:BP182)=0),$B182,0)</f>
        <v>0</v>
      </c>
      <c r="BR182">
        <f ca="1">IF(AND($B182&gt;0,SUM(BR$3:BR181)=0,SUM($H182:BQ182)=0),$B182,0)</f>
        <v>0</v>
      </c>
      <c r="BS182">
        <f ca="1">IF(AND($B182&gt;0,SUM(BS$3:BS181)=0,SUM($H182:BR182)=0),$B182,0)</f>
        <v>0</v>
      </c>
      <c r="BT182">
        <f ca="1">IF(AND($B182&gt;0,SUM(BT$3:BT181)=0,SUM($H182:BS182)=0),$B182,0)</f>
        <v>0</v>
      </c>
      <c r="BU182">
        <f ca="1">IF(AND($B182&gt;0,SUM(BU$3:BU181)=0,SUM($H182:BT182)=0),$B182,0)</f>
        <v>0</v>
      </c>
      <c r="BV182">
        <f ca="1">IF(AND($B182&gt;0,SUM(BV$3:BV181)=0,SUM($H182:BU182)=0),$B182,0)</f>
        <v>0</v>
      </c>
      <c r="BW182">
        <f ca="1">IF(AND($B182&gt;0,SUM(BW$3:BW181)=0,SUM($H182:BV182)=0),$B182,0)</f>
        <v>0</v>
      </c>
      <c r="BX182">
        <f ca="1">IF(AND($B182&gt;0,SUM(BX$3:BX181)=0,SUM($H182:BW182)=0),$B182,0)</f>
        <v>0</v>
      </c>
      <c r="BY182">
        <f ca="1">IF(AND($B182&gt;0,SUM(BY$3:BY181)=0,SUM($H182:BX182)=0),$B182,0)</f>
        <v>0</v>
      </c>
      <c r="BZ182">
        <f ca="1">IF(AND($B182&gt;0,SUM(BZ$3:BZ181)=0,SUM($H182:BY182)=0),$B182,0)</f>
        <v>0</v>
      </c>
      <c r="CA182">
        <f ca="1">IF(AND($B182&gt;0,SUM(CA$3:CA181)=0,SUM($H182:BZ182)=0),$B182,0)</f>
        <v>0</v>
      </c>
      <c r="CB182">
        <f ca="1">IF(AND($B182&gt;0,SUM(CB$3:CB181)=0,SUM($H182:CA182)=0),$B182,0)</f>
        <v>0</v>
      </c>
      <c r="CC182">
        <f ca="1">IF(AND($B182&gt;0,SUM(CC$3:CC181)=0,SUM($H182:CB182)=0),$B182,0)</f>
        <v>0</v>
      </c>
      <c r="CD182">
        <f ca="1">IF(AND($B182&gt;0,SUM(CD$3:CD181)=0,SUM($H182:CC182)=0),$B182,0)</f>
        <v>0</v>
      </c>
      <c r="CE182">
        <f ca="1">IF(AND($B182&gt;0,SUM(CE$3:CE181)=0,SUM($H182:CD182)=0),$B182,0)</f>
        <v>0</v>
      </c>
      <c r="CF182">
        <f ca="1">IF(AND($B182&gt;0,SUM(CF$3:CF181)=0,SUM($H182:CE182)=0),$B182,0)</f>
        <v>0</v>
      </c>
      <c r="CG182">
        <f ca="1">IF(AND($B182&gt;0,SUM(CG$3:CG181)=0,SUM($H182:CF182)=0),$B182,0)</f>
        <v>0</v>
      </c>
      <c r="CH182">
        <f ca="1">IF(AND($B182&gt;0,SUM(CH$3:CH181)=0,SUM($H182:CG182)=0),$B182,0)</f>
        <v>0</v>
      </c>
      <c r="CI182">
        <f ca="1">IF(AND($B182&gt;0,SUM(CI$3:CI181)=0,SUM($H182:CH182)=0),$B182,0)</f>
        <v>0</v>
      </c>
      <c r="CJ182">
        <f ca="1">IF(AND($B182&gt;0,SUM(CJ$3:CJ181)=0,SUM($H182:CI182)=0),$B182,0)</f>
        <v>0</v>
      </c>
      <c r="CK182">
        <f ca="1">IF(AND($B182&gt;0,SUM(CK$3:CK181)=0,SUM($H182:CJ182)=0),$B182,0)</f>
        <v>0</v>
      </c>
      <c r="CL182">
        <f ca="1">IF(AND($B182&gt;0,SUM(CL$3:CL181)=0,SUM($H182:CK182)=0),$B182,0)</f>
        <v>0</v>
      </c>
      <c r="CM182">
        <f ca="1">IF(AND($B182&gt;0,SUM(CM$3:CM181)=0,SUM($H182:CL182)=0),$B182,0)</f>
        <v>0</v>
      </c>
      <c r="CN182">
        <f ca="1">IF(AND($B182&gt;0,SUM(CN$3:CN181)=0,SUM($H182:CM182)=0),$B182,0)</f>
        <v>0</v>
      </c>
      <c r="CO182">
        <f ca="1">IF(AND($B182&gt;0,SUM(CO$3:CO181)=0,SUM($H182:CN182)=0),$B182,0)</f>
        <v>0</v>
      </c>
      <c r="CP182">
        <f ca="1">IF(AND($B182&gt;0,SUM(CP$3:CP181)=0,SUM($H182:CO182)=0),$B182,0)</f>
        <v>0</v>
      </c>
      <c r="CQ182">
        <f ca="1">IF(AND($B182&gt;0,SUM(CQ$3:CQ181)=0,SUM($H182:CP182)=0),$B182,0)</f>
        <v>0</v>
      </c>
      <c r="CR182">
        <f ca="1">IF(AND($B182&gt;0,SUM(CR$3:CR181)=0,SUM($H182:CQ182)=0),$B182,0)</f>
        <v>0</v>
      </c>
      <c r="CS182">
        <f ca="1">IF(AND($B182&gt;0,SUM(CS$3:CS181)=0,SUM($H182:CR182)=0),$B182,0)</f>
        <v>0</v>
      </c>
      <c r="CT182">
        <f ca="1">IF(AND($B182&gt;0,SUM(CT$3:CT181)=0,SUM($H182:CS182)=0),$B182,0)</f>
        <v>0</v>
      </c>
      <c r="CU182">
        <f ca="1">IF(AND($B182&gt;0,SUM(CU$3:CU181)=0,SUM($H182:CT182)=0),$B182,0)</f>
        <v>0</v>
      </c>
      <c r="CV182">
        <f ca="1">IF(AND($B182&gt;0,SUM(CV$3:CV181)=0,SUM($H182:CU182)=0),$B182,0)</f>
        <v>0</v>
      </c>
      <c r="CW182">
        <f ca="1">IF(AND($B182&gt;0,SUM(CW$3:CW181)=0,SUM($H182:CV182)=0),$B182,0)</f>
        <v>0</v>
      </c>
      <c r="CX182">
        <f ca="1">IF(AND($B182&gt;0,SUM(CX$3:CX181)=0,SUM($H182:CW182)=0),$B182,0)</f>
        <v>0</v>
      </c>
      <c r="CY182">
        <f ca="1">IF(AND($B182&gt;0,SUM(CY$3:CY181)=0,SUM($H182:CX182)=0),$B182,0)</f>
        <v>0</v>
      </c>
      <c r="CZ182">
        <f ca="1">IF(AND($B182&gt;0,SUM(CZ$3:CZ181)=0,SUM($H182:CY182)=0),$B182,0)</f>
        <v>0</v>
      </c>
      <c r="DA182">
        <f ca="1">IF(AND($B182&gt;0,SUM(DA$3:DA181)=0,SUM($H182:CZ182)=0),$B182,0)</f>
        <v>0</v>
      </c>
      <c r="DB182">
        <f ca="1">IF(AND($B182&gt;0,SUM(DB$3:DB181)=0,SUM($H182:DA182)=0),$B182,0)</f>
        <v>0</v>
      </c>
      <c r="DC182">
        <f ca="1">IF(AND($B182&gt;0,SUM(DC$3:DC181)=0,SUM($H182:DB182)=0),$B182,0)</f>
        <v>0</v>
      </c>
      <c r="DD182">
        <f ca="1">IF(AND($B182&gt;0,SUM(DD$3:DD181)=0,SUM($H182:DC182)=0),$B182,0)</f>
        <v>0</v>
      </c>
      <c r="DE182">
        <f ca="1">IF(AND($B182&gt;0,SUM(DE$3:DE181)=0,SUM($H182:DD182)=0),$B182,0)</f>
        <v>0</v>
      </c>
      <c r="DF182">
        <f ca="1">IF(AND($B182&gt;0,SUM(DF$3:DF181)=0,SUM($H182:DE182)=0),$B182,0)</f>
        <v>0</v>
      </c>
      <c r="DG182">
        <f ca="1">IF(AND($B182&gt;0,SUM(DG$3:DG181)=0,SUM($H182:DF182)=0),$B182,0)</f>
        <v>0</v>
      </c>
      <c r="DH182">
        <f ca="1">IF(AND($B182&gt;0,SUM(DH$3:DH181)=0,SUM($H182:DG182)=0),$B182,0)</f>
        <v>0</v>
      </c>
      <c r="DI182">
        <f ca="1">IF(AND($B182&gt;0,SUM(DI$3:DI181)=0,SUM($H182:DH182)=0),$B182,0)</f>
        <v>0</v>
      </c>
      <c r="DJ182">
        <f ca="1">IF(AND($B182&gt;0,SUM(DJ$3:DJ181)=0,SUM($H182:DI182)=0),$B182,0)</f>
        <v>0</v>
      </c>
      <c r="DK182">
        <f ca="1">IF(AND($B182&gt;0,SUM(DK$3:DK181)=0,SUM($H182:DJ182)=0),$B182,0)</f>
        <v>0</v>
      </c>
      <c r="DL182">
        <f ca="1">IF(AND($B182&gt;0,SUM(DL$3:DL181)=0,SUM($H182:DK182)=0),$B182,0)</f>
        <v>0</v>
      </c>
      <c r="DM182">
        <f ca="1">IF(AND($B182&gt;0,SUM(DM$3:DM181)=0,SUM($H182:DL182)=0),$B182,0)</f>
        <v>0</v>
      </c>
      <c r="DN182">
        <f ca="1">IF(AND($B182&gt;0,SUM(DN$3:DN181)=0,SUM($H182:DM182)=0),$B182,0)</f>
        <v>0</v>
      </c>
      <c r="DO182">
        <f ca="1">IF(AND($B182&gt;0,SUM(DO$3:DO181)=0,SUM($H182:DN182)=0),$B182,0)</f>
        <v>0</v>
      </c>
      <c r="DP182">
        <f ca="1">IF(AND($B182&gt;0,SUM(DP$3:DP181)=0,SUM($H182:DO182)=0),$B182,0)</f>
        <v>0</v>
      </c>
      <c r="DQ182">
        <f ca="1">IF(AND($B182&gt;0,SUM(DQ$3:DQ181)=0,SUM($H182:DP182)=0),$B182,0)</f>
        <v>0</v>
      </c>
      <c r="DR182">
        <f ca="1">IF(AND($B182&gt;0,SUM(DR$3:DR181)=0,SUM($H182:DQ182)=0),$B182,0)</f>
        <v>0</v>
      </c>
      <c r="DS182">
        <f ca="1">IF(AND($B182&gt;0,SUM(DS$3:DS181)=0,SUM($H182:DR182)=0),$B182,0)</f>
        <v>0</v>
      </c>
      <c r="DT182">
        <f ca="1">IF(AND($B182&gt;0,SUM(DT$3:DT181)=0,SUM($H182:DS182)=0),$B182,0)</f>
        <v>0</v>
      </c>
      <c r="DU182">
        <f ca="1">IF(AND($B182&gt;0,SUM(DU$3:DU181)=0,SUM($H182:DT182)=0),$B182,0)</f>
        <v>0</v>
      </c>
      <c r="DV182">
        <f ca="1">IF(AND($B182&gt;0,SUM(DV$3:DV181)=0,SUM($H182:DU182)=0),$B182,0)</f>
        <v>0</v>
      </c>
      <c r="DW182">
        <f ca="1">IF(AND($B182&gt;0,SUM(DW$3:DW181)=0,SUM($H182:DV182)=0),$B182,0)</f>
        <v>0</v>
      </c>
      <c r="DX182">
        <f ca="1">IF(AND($B182&gt;0,SUM(DX$3:DX181)=0,SUM($H182:DW182)=0),$B182,0)</f>
        <v>0</v>
      </c>
      <c r="DY182">
        <f ca="1">IF(AND($B182&gt;0,SUM(DY$3:DY181)=0,SUM($H182:DX182)=0),$B182,0)</f>
        <v>0</v>
      </c>
      <c r="DZ182">
        <f ca="1">IF(AND($B182&gt;0,SUM(DZ$3:DZ181)=0,SUM($H182:DY182)=0),$B182,0)</f>
        <v>0</v>
      </c>
      <c r="EA182">
        <f ca="1">IF(AND($B182&gt;0,SUM(EA$3:EA181)=0,SUM($H182:DZ182)=0),$B182,0)</f>
        <v>0</v>
      </c>
      <c r="EB182">
        <f ca="1">IF(AND($B182&gt;0,SUM(EB$3:EB181)=0,SUM($H182:EA182)=0),$B182,0)</f>
        <v>0</v>
      </c>
      <c r="EC182">
        <f ca="1">IF(AND($B182&gt;0,SUM(EC$3:EC181)=0,SUM($H182:EB182)=0),$B182,0)</f>
        <v>0</v>
      </c>
      <c r="ED182">
        <f ca="1">IF(AND($B182&gt;0,SUM(ED$3:ED181)=0,SUM($H182:EC182)=0),$B182,0)</f>
        <v>0</v>
      </c>
      <c r="EE182">
        <f ca="1">IF(AND($B182&gt;0,SUM(EE$3:EE181)=0,SUM($H182:ED182)=0),$B182,0)</f>
        <v>0</v>
      </c>
      <c r="EF182">
        <f ca="1">IF(AND($B182&gt;0,SUM(EF$3:EF181)=0,SUM($H182:EE182)=0),$B182,0)</f>
        <v>0</v>
      </c>
      <c r="EG182">
        <f ca="1">IF(AND($B182&gt;0,SUM(EG$3:EG181)=0,SUM($H182:EF182)=0),$B182,0)</f>
        <v>0</v>
      </c>
      <c r="EH182">
        <f ca="1">IF(AND($B182&gt;0,SUM(EH$3:EH181)=0,SUM($H182:EG182)=0),$B182,0)</f>
        <v>0</v>
      </c>
      <c r="EI182">
        <f ca="1">IF(AND($B182&gt;0,SUM(EI$3:EI181)=0,SUM($H182:EH182)=0),$B182,0)</f>
        <v>0</v>
      </c>
      <c r="EJ182">
        <f ca="1">IF(AND($B182&gt;0,SUM(EJ$3:EJ181)=0,SUM($H182:EI182)=0),$B182,0)</f>
        <v>0</v>
      </c>
      <c r="EK182">
        <f ca="1">IF(AND($B182&gt;0,SUM(EK$3:EK181)=0,SUM($H182:EJ182)=0),$B182,0)</f>
        <v>0</v>
      </c>
      <c r="EL182">
        <f ca="1">IF(AND($B182&gt;0,SUM(EL$3:EL181)=0,SUM($H182:EK182)=0),$B182,0)</f>
        <v>0</v>
      </c>
      <c r="EM182">
        <f ca="1">IF(AND($B182&gt;0,SUM(EM$3:EM181)=0,SUM($H182:EL182)=0),$B182,0)</f>
        <v>0</v>
      </c>
      <c r="EN182">
        <f ca="1">IF(AND($B182&gt;0,SUM(EN$3:EN181)=0,SUM($H182:EM182)=0),$B182,0)</f>
        <v>0</v>
      </c>
      <c r="EO182">
        <f ca="1">IF(AND($B182&gt;0,SUM(EO$3:EO181)=0,SUM($H182:EN182)=0),$B182,0)</f>
        <v>0</v>
      </c>
      <c r="EP182">
        <f ca="1">IF(AND($B182&gt;0,SUM(EP$3:EP181)=0,SUM($H182:EO182)=0),$B182,0)</f>
        <v>0</v>
      </c>
      <c r="EQ182">
        <f ca="1">IF(AND($B182&gt;0,SUM(EQ$3:EQ181)=0,SUM($H182:EP182)=0),$B182,0)</f>
        <v>0</v>
      </c>
      <c r="ER182">
        <f ca="1">IF(AND($B182&gt;0,SUM(ER$3:ER181)=0,SUM($H182:EQ182)=0),$B182,0)</f>
        <v>0</v>
      </c>
      <c r="ES182">
        <f ca="1">IF(AND($B182&gt;0,SUM(ES$3:ES181)=0,SUM($H182:ER182)=0),$B182,0)</f>
        <v>0</v>
      </c>
      <c r="ET182">
        <f ca="1">IF(AND($B182&gt;0,SUM(ET$3:ET181)=0,SUM($H182:ES182)=0),$B182,0)</f>
        <v>0</v>
      </c>
      <c r="EU182">
        <f ca="1">IF(AND($B182&gt;0,SUM(EU$3:EU181)=0,SUM($H182:ET182)=0),$B182,0)</f>
        <v>0</v>
      </c>
      <c r="EV182">
        <f ca="1">IF(AND($B182&gt;0,SUM(EV$3:EV181)=0,SUM($H182:EU182)=0),$B182,0)</f>
        <v>0</v>
      </c>
      <c r="EW182">
        <f ca="1">IF(AND($B182&gt;0,SUM(EW$3:EW181)=0,SUM($H182:EV182)=0),$B182,0)</f>
        <v>0</v>
      </c>
      <c r="EX182">
        <f ca="1">IF(AND($B182&gt;0,SUM(EX$3:EX181)=0,SUM($H182:EW182)=0),$B182,0)</f>
        <v>0</v>
      </c>
      <c r="EY182">
        <f ca="1">IF(AND($B182&gt;0,SUM(EY$3:EY181)=0,SUM($H182:EX182)=0),$B182,0)</f>
        <v>0</v>
      </c>
      <c r="EZ182">
        <f ca="1">IF(AND($B182&gt;0,SUM(EZ$3:EZ181)=0,SUM($H182:EY182)=0),$B182,0)</f>
        <v>0</v>
      </c>
      <c r="FA182">
        <f ca="1">IF(AND($B182&gt;0,SUM(FA$3:FA181)=0,SUM($H182:EZ182)=0),$B182,0)</f>
        <v>0</v>
      </c>
      <c r="FB182">
        <f ca="1">IF(AND($B182&gt;0,SUM(FB$3:FB181)=0,SUM($H182:FA182)=0),$B182,0)</f>
        <v>0</v>
      </c>
      <c r="FC182">
        <f ca="1">IF(AND($B182&gt;0,SUM(FC$3:FC181)=0,SUM($H182:FB182)=0),$B182,0)</f>
        <v>0</v>
      </c>
      <c r="FD182">
        <f ca="1">IF(AND($B182&gt;0,SUM(FD$3:FD181)=0,SUM($H182:FC182)=0),$B182,0)</f>
        <v>0</v>
      </c>
      <c r="FE182">
        <f ca="1">IF(AND($B182&gt;0,SUM(FE$3:FE181)=0,SUM($H182:FD182)=0),$B182,0)</f>
        <v>0</v>
      </c>
      <c r="FF182">
        <f ca="1">IF(AND($B182&gt;0,SUM(FF$3:FF181)=0,SUM($H182:FE182)=0),$B182,0)</f>
        <v>0</v>
      </c>
      <c r="FG182">
        <f ca="1">IF(AND($B182&gt;0,SUM(FG$3:FG181)=0,SUM($H182:FF182)=0),$B182,0)</f>
        <v>0</v>
      </c>
      <c r="FH182">
        <f ca="1">IF(AND($B182&gt;0,SUM(FH$3:FH181)=0,SUM($H182:FG182)=0),$B182,0)</f>
        <v>0</v>
      </c>
      <c r="FI182">
        <f ca="1">IF(AND($B182&gt;0,SUM(FI$3:FI181)=0,SUM($H182:FH182)=0),$B182,0)</f>
        <v>0</v>
      </c>
      <c r="FJ182">
        <f ca="1">IF(AND($B182&gt;0,SUM(FJ$3:FJ181)=0,SUM($H182:FI182)=0),$B182,0)</f>
        <v>0</v>
      </c>
      <c r="FK182">
        <f ca="1">IF(AND($B182&gt;0,SUM(FK$3:FK181)=0,SUM($H182:FJ182)=0),$B182,0)</f>
        <v>0</v>
      </c>
      <c r="FL182">
        <f ca="1">IF(AND($B182&gt;0,SUM(FL$3:FL181)=0,SUM($H182:FK182)=0),$B182,0)</f>
        <v>0</v>
      </c>
      <c r="FM182">
        <f ca="1">IF(AND($B182&gt;0,SUM(FM$3:FM181)=0,SUM($H182:FL182)=0),$B182,0)</f>
        <v>0</v>
      </c>
      <c r="FN182">
        <f ca="1">IF(AND($B182&gt;0,SUM(FN$3:FN181)=0,SUM($H182:FM182)=0),$B182,0)</f>
        <v>0</v>
      </c>
      <c r="FS182" s="67" t="str">
        <f ca="1">Valintaohjelma!$C58</f>
        <v/>
      </c>
      <c r="FT182" s="67" t="str">
        <f ca="1">Valintaohjelma!$F58</f>
        <v/>
      </c>
      <c r="FU182" s="342" t="str">
        <f>""</f>
        <v/>
      </c>
      <c r="FV182" s="67">
        <f>Valintaohjelma!$I58</f>
        <v>0</v>
      </c>
      <c r="FY182" s="67" t="str">
        <f ca="1">Valintaohjelma!$C58</f>
        <v/>
      </c>
      <c r="FZ182" s="67" t="str">
        <f ca="1">Valintaohjelma!$F58</f>
        <v/>
      </c>
      <c r="GA182" s="67" t="str">
        <f>""</f>
        <v/>
      </c>
      <c r="GB182" s="67">
        <f>Valintaohjelma!$I58</f>
        <v>0</v>
      </c>
      <c r="GE182" s="67" t="str">
        <f ca="1">Valintaohjelma!$C58</f>
        <v/>
      </c>
      <c r="GF182" s="67" t="str">
        <f ca="1">Valintaohjelma!$F58</f>
        <v/>
      </c>
      <c r="GG182" s="67" t="str">
        <f>""</f>
        <v/>
      </c>
      <c r="GH182" s="67">
        <f>Valintaohjelma!$I58</f>
        <v>0</v>
      </c>
    </row>
    <row r="183" spans="1:190" ht="15.75" thickBot="1" x14ac:dyDescent="0.3">
      <c r="A183">
        <v>183</v>
      </c>
      <c r="B183">
        <v>0</v>
      </c>
      <c r="C183" s="240" t="str">
        <f t="shared" ca="1" si="22"/>
        <v>Smart Automatiikka</v>
      </c>
      <c r="D183" s="240" t="str">
        <f t="shared" ca="1" si="23"/>
        <v/>
      </c>
      <c r="E183" s="240" t="str">
        <f t="shared" ca="1" si="24"/>
        <v/>
      </c>
      <c r="F183" s="240" t="str">
        <f t="shared" ca="1" si="25"/>
        <v>Toimintakaavio Layer</v>
      </c>
      <c r="G183" s="47" t="e">
        <f>INDEX($I$2:$FN$2,ROWS(G$2:G183))</f>
        <v>#REF!</v>
      </c>
      <c r="H183">
        <v>0</v>
      </c>
      <c r="I183">
        <f ca="1">IF(AND($B183&gt;0,SUM(I$3:I182)=0,SUM($H183:H183)=0),$B183,0)</f>
        <v>0</v>
      </c>
      <c r="J183">
        <f ca="1">IF(AND($B183&gt;0,SUM(J$3:J182)=0,SUM($H183:I183)=0),$B183,0)</f>
        <v>0</v>
      </c>
      <c r="K183">
        <f ca="1">IF(AND($B183&gt;0,SUM(K$3:K182)=0,SUM($H183:J183)=0),$B183,0)</f>
        <v>0</v>
      </c>
      <c r="L183">
        <f ca="1">IF(AND($B183&gt;0,SUM(L$3:L182)=0,SUM($H183:K183)=0),$B183,0)</f>
        <v>0</v>
      </c>
      <c r="M183">
        <f ca="1">IF(AND($B183&gt;0,SUM(M$3:M182)=0,SUM($H183:L183)=0),$B183,0)</f>
        <v>0</v>
      </c>
      <c r="N183">
        <f ca="1">IF(AND($B183&gt;0,SUM(N$3:N182)=0,SUM($H183:M183)=0),$B183,0)</f>
        <v>0</v>
      </c>
      <c r="O183">
        <f ca="1">IF(AND($B183&gt;0,SUM(O$3:O182)=0,SUM($H183:N183)=0),$B183,0)</f>
        <v>0</v>
      </c>
      <c r="P183">
        <f ca="1">IF(AND($B183&gt;0,SUM(P$3:P182)=0,SUM($H183:O183)=0),$B183,0)</f>
        <v>0</v>
      </c>
      <c r="Q183">
        <f ca="1">IF(AND($B183&gt;0,SUM(Q$3:Q182)=0,SUM($H183:P183)=0),$B183,0)</f>
        <v>0</v>
      </c>
      <c r="R183">
        <f ca="1">IF(AND($B183&gt;0,SUM(R$3:R182)=0,SUM($H183:Q183)=0),$B183,0)</f>
        <v>0</v>
      </c>
      <c r="S183">
        <f ca="1">IF(AND($B183&gt;0,SUM(S$3:S182)=0,SUM($H183:R183)=0),$B183,0)</f>
        <v>0</v>
      </c>
      <c r="T183">
        <f ca="1">IF(AND($B183&gt;0,SUM(T$3:T182)=0,SUM($H183:S183)=0),$B183,0)</f>
        <v>0</v>
      </c>
      <c r="U183">
        <f ca="1">IF(AND($B183&gt;0,SUM(U$3:U182)=0,SUM($H183:T183)=0),$B183,0)</f>
        <v>0</v>
      </c>
      <c r="V183">
        <f ca="1">IF(AND($B183&gt;0,SUM(V$3:V182)=0,SUM($H183:U183)=0),$B183,0)</f>
        <v>0</v>
      </c>
      <c r="W183">
        <f ca="1">IF(AND($B183&gt;0,SUM(W$3:W182)=0,SUM($H183:V183)=0),$B183,0)</f>
        <v>0</v>
      </c>
      <c r="X183">
        <f ca="1">IF(AND($B183&gt;0,SUM(X$3:X182)=0,SUM($H183:W183)=0),$B183,0)</f>
        <v>0</v>
      </c>
      <c r="Y183">
        <f ca="1">IF(AND($B183&gt;0,SUM(Y$3:Y182)=0,SUM($H183:X183)=0),$B183,0)</f>
        <v>0</v>
      </c>
      <c r="Z183">
        <f ca="1">IF(AND($B183&gt;0,SUM(Z$3:Z182)=0,SUM($H183:Y183)=0),$B183,0)</f>
        <v>0</v>
      </c>
      <c r="AA183">
        <f ca="1">IF(AND($B183&gt;0,SUM(AA$3:AA182)=0,SUM($H183:Z183)=0),$B183,0)</f>
        <v>0</v>
      </c>
      <c r="AB183">
        <f ca="1">IF(AND($B183&gt;0,SUM(AB$3:AB182)=0,SUM($H183:AA183)=0),$B183,0)</f>
        <v>0</v>
      </c>
      <c r="AC183">
        <f ca="1">IF(AND($B183&gt;0,SUM(AC$3:AC182)=0,SUM($H183:AB183)=0),$B183,0)</f>
        <v>0</v>
      </c>
      <c r="AD183">
        <f ca="1">IF(AND($B183&gt;0,SUM(AD$3:AD182)=0,SUM($H183:AC183)=0),$B183,0)</f>
        <v>0</v>
      </c>
      <c r="AE183">
        <f ca="1">IF(AND($B183&gt;0,SUM(AE$3:AE182)=0,SUM($H183:AD183)=0),$B183,0)</f>
        <v>0</v>
      </c>
      <c r="AF183">
        <f ca="1">IF(AND($B183&gt;0,SUM(AF$3:AF182)=0,SUM($H183:AE183)=0),$B183,0)</f>
        <v>0</v>
      </c>
      <c r="AG183">
        <f ca="1">IF(AND($B183&gt;0,SUM(AG$3:AG182)=0,SUM($H183:AF183)=0),$B183,0)</f>
        <v>0</v>
      </c>
      <c r="AH183">
        <f ca="1">IF(AND($B183&gt;0,SUM(AH$3:AH182)=0,SUM($H183:AG183)=0),$B183,0)</f>
        <v>0</v>
      </c>
      <c r="AI183">
        <f ca="1">IF(AND($B183&gt;0,SUM(AI$3:AI182)=0,SUM($H183:AH183)=0),$B183,0)</f>
        <v>0</v>
      </c>
      <c r="AJ183">
        <f ca="1">IF(AND($B183&gt;0,SUM(AJ$3:AJ182)=0,SUM($H183:AI183)=0),$B183,0)</f>
        <v>0</v>
      </c>
      <c r="AK183">
        <f ca="1">IF(AND($B183&gt;0,SUM(AK$3:AK182)=0,SUM($H183:AJ183)=0),$B183,0)</f>
        <v>0</v>
      </c>
      <c r="AL183">
        <f ca="1">IF(AND($B183&gt;0,SUM(AL$3:AL182)=0,SUM($H183:AK183)=0),$B183,0)</f>
        <v>0</v>
      </c>
      <c r="AM183">
        <f ca="1">IF(AND($B183&gt;0,SUM(AM$3:AM182)=0,SUM($H183:AL183)=0),$B183,0)</f>
        <v>0</v>
      </c>
      <c r="AN183">
        <f ca="1">IF(AND($B183&gt;0,SUM(AN$3:AN182)=0,SUM($H183:AM183)=0),$B183,0)</f>
        <v>0</v>
      </c>
      <c r="AO183">
        <f ca="1">IF(AND($B183&gt;0,SUM(AO$3:AO182)=0,SUM($H183:AN183)=0),$B183,0)</f>
        <v>0</v>
      </c>
      <c r="AP183">
        <f ca="1">IF(AND($B183&gt;0,SUM(AP$3:AP182)=0,SUM($H183:AO183)=0),$B183,0)</f>
        <v>0</v>
      </c>
      <c r="AQ183">
        <f ca="1">IF(AND($B183&gt;0,SUM(AQ$3:AQ182)=0,SUM($H183:AP183)=0),$B183,0)</f>
        <v>0</v>
      </c>
      <c r="AR183">
        <f ca="1">IF(AND($B183&gt;0,SUM(AR$3:AR182)=0,SUM($H183:AQ183)=0),$B183,0)</f>
        <v>0</v>
      </c>
      <c r="AS183">
        <f ca="1">IF(AND($B183&gt;0,SUM(AS$3:AS182)=0,SUM($H183:AR183)=0),$B183,0)</f>
        <v>0</v>
      </c>
      <c r="AT183">
        <f ca="1">IF(AND($B183&gt;0,SUM(AT$3:AT182)=0,SUM($H183:AS183)=0),$B183,0)</f>
        <v>0</v>
      </c>
      <c r="AU183">
        <f ca="1">IF(AND($B183&gt;0,SUM(AU$3:AU182)=0,SUM($H183:AT183)=0),$B183,0)</f>
        <v>0</v>
      </c>
      <c r="AV183">
        <f ca="1">IF(AND($B183&gt;0,SUM(AV$3:AV182)=0,SUM($H183:AU183)=0),$B183,0)</f>
        <v>0</v>
      </c>
      <c r="AW183">
        <f ca="1">IF(AND($B183&gt;0,SUM(AW$3:AW182)=0,SUM($H183:AV183)=0),$B183,0)</f>
        <v>0</v>
      </c>
      <c r="AX183">
        <f ca="1">IF(AND($B183&gt;0,SUM(AX$3:AX182)=0,SUM($H183:AW183)=0),$B183,0)</f>
        <v>0</v>
      </c>
      <c r="AY183">
        <f ca="1">IF(AND($B183&gt;0,SUM(AY$3:AY182)=0,SUM($H183:AX183)=0),$B183,0)</f>
        <v>0</v>
      </c>
      <c r="AZ183">
        <f ca="1">IF(AND($B183&gt;0,SUM(AZ$3:AZ182)=0,SUM($H183:AY183)=0),$B183,0)</f>
        <v>0</v>
      </c>
      <c r="BA183">
        <f ca="1">IF(AND($B183&gt;0,SUM(BA$3:BA182)=0,SUM($H183:AZ183)=0),$B183,0)</f>
        <v>0</v>
      </c>
      <c r="BB183">
        <f ca="1">IF(AND($B183&gt;0,SUM(BB$3:BB182)=0,SUM($H183:BA183)=0),$B183,0)</f>
        <v>0</v>
      </c>
      <c r="BC183">
        <f ca="1">IF(AND($B183&gt;0,SUM(BC$3:BC182)=0,SUM($H183:BB183)=0),$B183,0)</f>
        <v>0</v>
      </c>
      <c r="BD183">
        <f ca="1">IF(AND($B183&gt;0,SUM(BD$3:BD182)=0,SUM($H183:BC183)=0),$B183,0)</f>
        <v>0</v>
      </c>
      <c r="BE183">
        <f ca="1">IF(AND($B183&gt;0,SUM(BE$3:BE182)=0,SUM($H183:BD183)=0),$B183,0)</f>
        <v>0</v>
      </c>
      <c r="BF183">
        <f ca="1">IF(AND($B183&gt;0,SUM(BF$3:BF182)=0,SUM($H183:BE183)=0),$B183,0)</f>
        <v>0</v>
      </c>
      <c r="BG183">
        <f ca="1">IF(AND($B183&gt;0,SUM(BG$3:BG182)=0,SUM($H183:BF183)=0),$B183,0)</f>
        <v>0</v>
      </c>
      <c r="BH183">
        <f ca="1">IF(AND($B183&gt;0,SUM(BH$3:BH182)=0,SUM($H183:BG183)=0),$B183,0)</f>
        <v>0</v>
      </c>
      <c r="BI183">
        <f ca="1">IF(AND($B183&gt;0,SUM(BI$3:BI182)=0,SUM($H183:BH183)=0),$B183,0)</f>
        <v>0</v>
      </c>
      <c r="BJ183">
        <f ca="1">IF(AND($B183&gt;0,SUM(BJ$3:BJ182)=0,SUM($H183:BI183)=0),$B183,0)</f>
        <v>0</v>
      </c>
      <c r="BK183">
        <f ca="1">IF(AND($B183&gt;0,SUM(BK$3:BK182)=0,SUM($H183:BJ183)=0),$B183,0)</f>
        <v>0</v>
      </c>
      <c r="BL183">
        <f ca="1">IF(AND($B183&gt;0,SUM(BL$3:BL182)=0,SUM($H183:BK183)=0),$B183,0)</f>
        <v>0</v>
      </c>
      <c r="BM183">
        <f ca="1">IF(AND($B183&gt;0,SUM(BM$3:BM182)=0,SUM($H183:BL183)=0),$B183,0)</f>
        <v>0</v>
      </c>
      <c r="BN183">
        <f ca="1">IF(AND($B183&gt;0,SUM(BN$3:BN182)=0,SUM($H183:BM183)=0),$B183,0)</f>
        <v>0</v>
      </c>
      <c r="BO183">
        <f ca="1">IF(AND($B183&gt;0,SUM(BO$3:BO182)=0,SUM($H183:BN183)=0),$B183,0)</f>
        <v>0</v>
      </c>
      <c r="BP183">
        <f ca="1">IF(AND($B183&gt;0,SUM(BP$3:BP182)=0,SUM($H183:BO183)=0),$B183,0)</f>
        <v>0</v>
      </c>
      <c r="BQ183">
        <f ca="1">IF(AND($B183&gt;0,SUM(BQ$3:BQ182)=0,SUM($H183:BP183)=0),$B183,0)</f>
        <v>0</v>
      </c>
      <c r="BR183">
        <f ca="1">IF(AND($B183&gt;0,SUM(BR$3:BR182)=0,SUM($H183:BQ183)=0),$B183,0)</f>
        <v>0</v>
      </c>
      <c r="BS183">
        <f ca="1">IF(AND($B183&gt;0,SUM(BS$3:BS182)=0,SUM($H183:BR183)=0),$B183,0)</f>
        <v>0</v>
      </c>
      <c r="BT183">
        <f ca="1">IF(AND($B183&gt;0,SUM(BT$3:BT182)=0,SUM($H183:BS183)=0),$B183,0)</f>
        <v>0</v>
      </c>
      <c r="BU183">
        <f ca="1">IF(AND($B183&gt;0,SUM(BU$3:BU182)=0,SUM($H183:BT183)=0),$B183,0)</f>
        <v>0</v>
      </c>
      <c r="BV183">
        <f ca="1">IF(AND($B183&gt;0,SUM(BV$3:BV182)=0,SUM($H183:BU183)=0),$B183,0)</f>
        <v>0</v>
      </c>
      <c r="BW183">
        <f ca="1">IF(AND($B183&gt;0,SUM(BW$3:BW182)=0,SUM($H183:BV183)=0),$B183,0)</f>
        <v>0</v>
      </c>
      <c r="BX183">
        <f ca="1">IF(AND($B183&gt;0,SUM(BX$3:BX182)=0,SUM($H183:BW183)=0),$B183,0)</f>
        <v>0</v>
      </c>
      <c r="BY183">
        <f ca="1">IF(AND($B183&gt;0,SUM(BY$3:BY182)=0,SUM($H183:BX183)=0),$B183,0)</f>
        <v>0</v>
      </c>
      <c r="BZ183">
        <f ca="1">IF(AND($B183&gt;0,SUM(BZ$3:BZ182)=0,SUM($H183:BY183)=0),$B183,0)</f>
        <v>0</v>
      </c>
      <c r="CA183">
        <f ca="1">IF(AND($B183&gt;0,SUM(CA$3:CA182)=0,SUM($H183:BZ183)=0),$B183,0)</f>
        <v>0</v>
      </c>
      <c r="CB183">
        <f ca="1">IF(AND($B183&gt;0,SUM(CB$3:CB182)=0,SUM($H183:CA183)=0),$B183,0)</f>
        <v>0</v>
      </c>
      <c r="CC183">
        <f ca="1">IF(AND($B183&gt;0,SUM(CC$3:CC182)=0,SUM($H183:CB183)=0),$B183,0)</f>
        <v>0</v>
      </c>
      <c r="CD183">
        <f ca="1">IF(AND($B183&gt;0,SUM(CD$3:CD182)=0,SUM($H183:CC183)=0),$B183,0)</f>
        <v>0</v>
      </c>
      <c r="CE183">
        <f ca="1">IF(AND($B183&gt;0,SUM(CE$3:CE182)=0,SUM($H183:CD183)=0),$B183,0)</f>
        <v>0</v>
      </c>
      <c r="CF183">
        <f ca="1">IF(AND($B183&gt;0,SUM(CF$3:CF182)=0,SUM($H183:CE183)=0),$B183,0)</f>
        <v>0</v>
      </c>
      <c r="CG183">
        <f ca="1">IF(AND($B183&gt;0,SUM(CG$3:CG182)=0,SUM($H183:CF183)=0),$B183,0)</f>
        <v>0</v>
      </c>
      <c r="CH183">
        <f ca="1">IF(AND($B183&gt;0,SUM(CH$3:CH182)=0,SUM($H183:CG183)=0),$B183,0)</f>
        <v>0</v>
      </c>
      <c r="CI183">
        <f ca="1">IF(AND($B183&gt;0,SUM(CI$3:CI182)=0,SUM($H183:CH183)=0),$B183,0)</f>
        <v>0</v>
      </c>
      <c r="CJ183">
        <f ca="1">IF(AND($B183&gt;0,SUM(CJ$3:CJ182)=0,SUM($H183:CI183)=0),$B183,0)</f>
        <v>0</v>
      </c>
      <c r="CK183">
        <f ca="1">IF(AND($B183&gt;0,SUM(CK$3:CK182)=0,SUM($H183:CJ183)=0),$B183,0)</f>
        <v>0</v>
      </c>
      <c r="CL183">
        <f ca="1">IF(AND($B183&gt;0,SUM(CL$3:CL182)=0,SUM($H183:CK183)=0),$B183,0)</f>
        <v>0</v>
      </c>
      <c r="CM183">
        <f ca="1">IF(AND($B183&gt;0,SUM(CM$3:CM182)=0,SUM($H183:CL183)=0),$B183,0)</f>
        <v>0</v>
      </c>
      <c r="CN183">
        <f ca="1">IF(AND($B183&gt;0,SUM(CN$3:CN182)=0,SUM($H183:CM183)=0),$B183,0)</f>
        <v>0</v>
      </c>
      <c r="CO183">
        <f ca="1">IF(AND($B183&gt;0,SUM(CO$3:CO182)=0,SUM($H183:CN183)=0),$B183,0)</f>
        <v>0</v>
      </c>
      <c r="CP183">
        <f ca="1">IF(AND($B183&gt;0,SUM(CP$3:CP182)=0,SUM($H183:CO183)=0),$B183,0)</f>
        <v>0</v>
      </c>
      <c r="CQ183">
        <f ca="1">IF(AND($B183&gt;0,SUM(CQ$3:CQ182)=0,SUM($H183:CP183)=0),$B183,0)</f>
        <v>0</v>
      </c>
      <c r="CR183">
        <f ca="1">IF(AND($B183&gt;0,SUM(CR$3:CR182)=0,SUM($H183:CQ183)=0),$B183,0)</f>
        <v>0</v>
      </c>
      <c r="CS183">
        <f ca="1">IF(AND($B183&gt;0,SUM(CS$3:CS182)=0,SUM($H183:CR183)=0),$B183,0)</f>
        <v>0</v>
      </c>
      <c r="CT183">
        <f ca="1">IF(AND($B183&gt;0,SUM(CT$3:CT182)=0,SUM($H183:CS183)=0),$B183,0)</f>
        <v>0</v>
      </c>
      <c r="CU183">
        <f ca="1">IF(AND($B183&gt;0,SUM(CU$3:CU182)=0,SUM($H183:CT183)=0),$B183,0)</f>
        <v>0</v>
      </c>
      <c r="CV183">
        <f ca="1">IF(AND($B183&gt;0,SUM(CV$3:CV182)=0,SUM($H183:CU183)=0),$B183,0)</f>
        <v>0</v>
      </c>
      <c r="CW183">
        <f ca="1">IF(AND($B183&gt;0,SUM(CW$3:CW182)=0,SUM($H183:CV183)=0),$B183,0)</f>
        <v>0</v>
      </c>
      <c r="CX183">
        <f ca="1">IF(AND($B183&gt;0,SUM(CX$3:CX182)=0,SUM($H183:CW183)=0),$B183,0)</f>
        <v>0</v>
      </c>
      <c r="CY183">
        <f ca="1">IF(AND($B183&gt;0,SUM(CY$3:CY182)=0,SUM($H183:CX183)=0),$B183,0)</f>
        <v>0</v>
      </c>
      <c r="CZ183">
        <f ca="1">IF(AND($B183&gt;0,SUM(CZ$3:CZ182)=0,SUM($H183:CY183)=0),$B183,0)</f>
        <v>0</v>
      </c>
      <c r="DA183">
        <f ca="1">IF(AND($B183&gt;0,SUM(DA$3:DA182)=0,SUM($H183:CZ183)=0),$B183,0)</f>
        <v>0</v>
      </c>
      <c r="DB183">
        <f ca="1">IF(AND($B183&gt;0,SUM(DB$3:DB182)=0,SUM($H183:DA183)=0),$B183,0)</f>
        <v>0</v>
      </c>
      <c r="DC183">
        <f ca="1">IF(AND($B183&gt;0,SUM(DC$3:DC182)=0,SUM($H183:DB183)=0),$B183,0)</f>
        <v>0</v>
      </c>
      <c r="DD183">
        <f ca="1">IF(AND($B183&gt;0,SUM(DD$3:DD182)=0,SUM($H183:DC183)=0),$B183,0)</f>
        <v>0</v>
      </c>
      <c r="DE183">
        <f ca="1">IF(AND($B183&gt;0,SUM(DE$3:DE182)=0,SUM($H183:DD183)=0),$B183,0)</f>
        <v>0</v>
      </c>
      <c r="DF183">
        <f ca="1">IF(AND($B183&gt;0,SUM(DF$3:DF182)=0,SUM($H183:DE183)=0),$B183,0)</f>
        <v>0</v>
      </c>
      <c r="DG183">
        <f ca="1">IF(AND($B183&gt;0,SUM(DG$3:DG182)=0,SUM($H183:DF183)=0),$B183,0)</f>
        <v>0</v>
      </c>
      <c r="DH183">
        <f ca="1">IF(AND($B183&gt;0,SUM(DH$3:DH182)=0,SUM($H183:DG183)=0),$B183,0)</f>
        <v>0</v>
      </c>
      <c r="DI183">
        <f ca="1">IF(AND($B183&gt;0,SUM(DI$3:DI182)=0,SUM($H183:DH183)=0),$B183,0)</f>
        <v>0</v>
      </c>
      <c r="DJ183">
        <f ca="1">IF(AND($B183&gt;0,SUM(DJ$3:DJ182)=0,SUM($H183:DI183)=0),$B183,0)</f>
        <v>0</v>
      </c>
      <c r="DK183">
        <f ca="1">IF(AND($B183&gt;0,SUM(DK$3:DK182)=0,SUM($H183:DJ183)=0),$B183,0)</f>
        <v>0</v>
      </c>
      <c r="DL183">
        <f ca="1">IF(AND($B183&gt;0,SUM(DL$3:DL182)=0,SUM($H183:DK183)=0),$B183,0)</f>
        <v>0</v>
      </c>
      <c r="DM183">
        <f ca="1">IF(AND($B183&gt;0,SUM(DM$3:DM182)=0,SUM($H183:DL183)=0),$B183,0)</f>
        <v>0</v>
      </c>
      <c r="DN183">
        <f ca="1">IF(AND($B183&gt;0,SUM(DN$3:DN182)=0,SUM($H183:DM183)=0),$B183,0)</f>
        <v>0</v>
      </c>
      <c r="DO183">
        <f ca="1">IF(AND($B183&gt;0,SUM(DO$3:DO182)=0,SUM($H183:DN183)=0),$B183,0)</f>
        <v>0</v>
      </c>
      <c r="DP183">
        <f ca="1">IF(AND($B183&gt;0,SUM(DP$3:DP182)=0,SUM($H183:DO183)=0),$B183,0)</f>
        <v>0</v>
      </c>
      <c r="DQ183">
        <f ca="1">IF(AND($B183&gt;0,SUM(DQ$3:DQ182)=0,SUM($H183:DP183)=0),$B183,0)</f>
        <v>0</v>
      </c>
      <c r="DR183">
        <f ca="1">IF(AND($B183&gt;0,SUM(DR$3:DR182)=0,SUM($H183:DQ183)=0),$B183,0)</f>
        <v>0</v>
      </c>
      <c r="DS183">
        <f ca="1">IF(AND($B183&gt;0,SUM(DS$3:DS182)=0,SUM($H183:DR183)=0),$B183,0)</f>
        <v>0</v>
      </c>
      <c r="DT183">
        <f ca="1">IF(AND($B183&gt;0,SUM(DT$3:DT182)=0,SUM($H183:DS183)=0),$B183,0)</f>
        <v>0</v>
      </c>
      <c r="DU183">
        <f ca="1">IF(AND($B183&gt;0,SUM(DU$3:DU182)=0,SUM($H183:DT183)=0),$B183,0)</f>
        <v>0</v>
      </c>
      <c r="DV183">
        <f ca="1">IF(AND($B183&gt;0,SUM(DV$3:DV182)=0,SUM($H183:DU183)=0),$B183,0)</f>
        <v>0</v>
      </c>
      <c r="DW183">
        <f ca="1">IF(AND($B183&gt;0,SUM(DW$3:DW182)=0,SUM($H183:DV183)=0),$B183,0)</f>
        <v>0</v>
      </c>
      <c r="DX183">
        <f ca="1">IF(AND($B183&gt;0,SUM(DX$3:DX182)=0,SUM($H183:DW183)=0),$B183,0)</f>
        <v>0</v>
      </c>
      <c r="DY183">
        <f ca="1">IF(AND($B183&gt;0,SUM(DY$3:DY182)=0,SUM($H183:DX183)=0),$B183,0)</f>
        <v>0</v>
      </c>
      <c r="DZ183">
        <f ca="1">IF(AND($B183&gt;0,SUM(DZ$3:DZ182)=0,SUM($H183:DY183)=0),$B183,0)</f>
        <v>0</v>
      </c>
      <c r="EA183">
        <f ca="1">IF(AND($B183&gt;0,SUM(EA$3:EA182)=0,SUM($H183:DZ183)=0),$B183,0)</f>
        <v>0</v>
      </c>
      <c r="EB183">
        <f ca="1">IF(AND($B183&gt;0,SUM(EB$3:EB182)=0,SUM($H183:EA183)=0),$B183,0)</f>
        <v>0</v>
      </c>
      <c r="EC183">
        <f ca="1">IF(AND($B183&gt;0,SUM(EC$3:EC182)=0,SUM($H183:EB183)=0),$B183,0)</f>
        <v>0</v>
      </c>
      <c r="ED183">
        <f ca="1">IF(AND($B183&gt;0,SUM(ED$3:ED182)=0,SUM($H183:EC183)=0),$B183,0)</f>
        <v>0</v>
      </c>
      <c r="EE183">
        <f ca="1">IF(AND($B183&gt;0,SUM(EE$3:EE182)=0,SUM($H183:ED183)=0),$B183,0)</f>
        <v>0</v>
      </c>
      <c r="EF183">
        <f ca="1">IF(AND($B183&gt;0,SUM(EF$3:EF182)=0,SUM($H183:EE183)=0),$B183,0)</f>
        <v>0</v>
      </c>
      <c r="EG183">
        <f ca="1">IF(AND($B183&gt;0,SUM(EG$3:EG182)=0,SUM($H183:EF183)=0),$B183,0)</f>
        <v>0</v>
      </c>
      <c r="EH183">
        <f ca="1">IF(AND($B183&gt;0,SUM(EH$3:EH182)=0,SUM($H183:EG183)=0),$B183,0)</f>
        <v>0</v>
      </c>
      <c r="EI183">
        <f ca="1">IF(AND($B183&gt;0,SUM(EI$3:EI182)=0,SUM($H183:EH183)=0),$B183,0)</f>
        <v>0</v>
      </c>
      <c r="EJ183">
        <f ca="1">IF(AND($B183&gt;0,SUM(EJ$3:EJ182)=0,SUM($H183:EI183)=0),$B183,0)</f>
        <v>0</v>
      </c>
      <c r="EK183">
        <f ca="1">IF(AND($B183&gt;0,SUM(EK$3:EK182)=0,SUM($H183:EJ183)=0),$B183,0)</f>
        <v>0</v>
      </c>
      <c r="EL183">
        <f ca="1">IF(AND($B183&gt;0,SUM(EL$3:EL182)=0,SUM($H183:EK183)=0),$B183,0)</f>
        <v>0</v>
      </c>
      <c r="EM183">
        <f ca="1">IF(AND($B183&gt;0,SUM(EM$3:EM182)=0,SUM($H183:EL183)=0),$B183,0)</f>
        <v>0</v>
      </c>
      <c r="EN183">
        <f ca="1">IF(AND($B183&gt;0,SUM(EN$3:EN182)=0,SUM($H183:EM183)=0),$B183,0)</f>
        <v>0</v>
      </c>
      <c r="EO183">
        <f ca="1">IF(AND($B183&gt;0,SUM(EO$3:EO182)=0,SUM($H183:EN183)=0),$B183,0)</f>
        <v>0</v>
      </c>
      <c r="EP183">
        <f ca="1">IF(AND($B183&gt;0,SUM(EP$3:EP182)=0,SUM($H183:EO183)=0),$B183,0)</f>
        <v>0</v>
      </c>
      <c r="EQ183">
        <f ca="1">IF(AND($B183&gt;0,SUM(EQ$3:EQ182)=0,SUM($H183:EP183)=0),$B183,0)</f>
        <v>0</v>
      </c>
      <c r="ER183">
        <f ca="1">IF(AND($B183&gt;0,SUM(ER$3:ER182)=0,SUM($H183:EQ183)=0),$B183,0)</f>
        <v>0</v>
      </c>
      <c r="ES183">
        <f ca="1">IF(AND($B183&gt;0,SUM(ES$3:ES182)=0,SUM($H183:ER183)=0),$B183,0)</f>
        <v>0</v>
      </c>
      <c r="ET183">
        <f ca="1">IF(AND($B183&gt;0,SUM(ET$3:ET182)=0,SUM($H183:ES183)=0),$B183,0)</f>
        <v>0</v>
      </c>
      <c r="EU183">
        <f ca="1">IF(AND($B183&gt;0,SUM(EU$3:EU182)=0,SUM($H183:ET183)=0),$B183,0)</f>
        <v>0</v>
      </c>
      <c r="EV183">
        <f ca="1">IF(AND($B183&gt;0,SUM(EV$3:EV182)=0,SUM($H183:EU183)=0),$B183,0)</f>
        <v>0</v>
      </c>
      <c r="EW183">
        <f ca="1">IF(AND($B183&gt;0,SUM(EW$3:EW182)=0,SUM($H183:EV183)=0),$B183,0)</f>
        <v>0</v>
      </c>
      <c r="EX183">
        <f ca="1">IF(AND($B183&gt;0,SUM(EX$3:EX182)=0,SUM($H183:EW183)=0),$B183,0)</f>
        <v>0</v>
      </c>
      <c r="EY183">
        <f ca="1">IF(AND($B183&gt;0,SUM(EY$3:EY182)=0,SUM($H183:EX183)=0),$B183,0)</f>
        <v>0</v>
      </c>
      <c r="EZ183">
        <f ca="1">IF(AND($B183&gt;0,SUM(EZ$3:EZ182)=0,SUM($H183:EY183)=0),$B183,0)</f>
        <v>0</v>
      </c>
      <c r="FA183">
        <f ca="1">IF(AND($B183&gt;0,SUM(FA$3:FA182)=0,SUM($H183:EZ183)=0),$B183,0)</f>
        <v>0</v>
      </c>
      <c r="FB183">
        <f ca="1">IF(AND($B183&gt;0,SUM(FB$3:FB182)=0,SUM($H183:FA183)=0),$B183,0)</f>
        <v>0</v>
      </c>
      <c r="FC183">
        <f ca="1">IF(AND($B183&gt;0,SUM(FC$3:FC182)=0,SUM($H183:FB183)=0),$B183,0)</f>
        <v>0</v>
      </c>
      <c r="FD183">
        <f ca="1">IF(AND($B183&gt;0,SUM(FD$3:FD182)=0,SUM($H183:FC183)=0),$B183,0)</f>
        <v>0</v>
      </c>
      <c r="FE183">
        <f ca="1">IF(AND($B183&gt;0,SUM(FE$3:FE182)=0,SUM($H183:FD183)=0),$B183,0)</f>
        <v>0</v>
      </c>
      <c r="FF183">
        <f ca="1">IF(AND($B183&gt;0,SUM(FF$3:FF182)=0,SUM($H183:FE183)=0),$B183,0)</f>
        <v>0</v>
      </c>
      <c r="FG183">
        <f ca="1">IF(AND($B183&gt;0,SUM(FG$3:FG182)=0,SUM($H183:FF183)=0),$B183,0)</f>
        <v>0</v>
      </c>
      <c r="FH183">
        <f ca="1">IF(AND($B183&gt;0,SUM(FH$3:FH182)=0,SUM($H183:FG183)=0),$B183,0)</f>
        <v>0</v>
      </c>
      <c r="FI183">
        <f ca="1">IF(AND($B183&gt;0,SUM(FI$3:FI182)=0,SUM($H183:FH183)=0),$B183,0)</f>
        <v>0</v>
      </c>
      <c r="FJ183">
        <f ca="1">IF(AND($B183&gt;0,SUM(FJ$3:FJ182)=0,SUM($H183:FI183)=0),$B183,0)</f>
        <v>0</v>
      </c>
      <c r="FK183">
        <f ca="1">IF(AND($B183&gt;0,SUM(FK$3:FK182)=0,SUM($H183:FJ183)=0),$B183,0)</f>
        <v>0</v>
      </c>
      <c r="FL183">
        <f ca="1">IF(AND($B183&gt;0,SUM(FL$3:FL182)=0,SUM($H183:FK183)=0),$B183,0)</f>
        <v>0</v>
      </c>
      <c r="FM183">
        <f ca="1">IF(AND($B183&gt;0,SUM(FM$3:FM182)=0,SUM($H183:FL183)=0),$B183,0)</f>
        <v>0</v>
      </c>
      <c r="FN183">
        <f ca="1">IF(AND($B183&gt;0,SUM(FN$3:FN182)=0,SUM($H183:FM183)=0),$B183,0)</f>
        <v>0</v>
      </c>
      <c r="FS183" s="67" t="str">
        <f ca="1">Valintaohjelma!$C59</f>
        <v>Smart Automatiikka</v>
      </c>
      <c r="FT183" s="67" t="str">
        <f ca="1">Valintaohjelma!$F59</f>
        <v/>
      </c>
      <c r="FU183" s="342" t="str">
        <f>""</f>
        <v/>
      </c>
      <c r="FV183" s="67" t="str">
        <f ca="1">Valintaohjelma!$I59</f>
        <v>Toimintakaavio Layer</v>
      </c>
      <c r="FY183" s="67" t="str">
        <f ca="1">Valintaohjelma!$C59</f>
        <v>Smart Automatiikka</v>
      </c>
      <c r="FZ183" s="67" t="str">
        <f ca="1">Valintaohjelma!$F59</f>
        <v/>
      </c>
      <c r="GA183" s="67" t="str">
        <f>""</f>
        <v/>
      </c>
      <c r="GB183" s="67" t="str">
        <f ca="1">Valintaohjelma!$I59</f>
        <v>Toimintakaavio Layer</v>
      </c>
      <c r="GE183" s="67" t="str">
        <f ca="1">Valintaohjelma!$C59</f>
        <v>Smart Automatiikka</v>
      </c>
      <c r="GF183" s="67" t="str">
        <f ca="1">Valintaohjelma!$F59</f>
        <v/>
      </c>
      <c r="GG183" s="67" t="str">
        <f>""</f>
        <v/>
      </c>
      <c r="GH183" s="67" t="str">
        <f ca="1">Valintaohjelma!$I59</f>
        <v>Toimintakaavio Layer</v>
      </c>
    </row>
    <row r="184" spans="1:190" ht="15.75" thickBot="1" x14ac:dyDescent="0.3">
      <c r="A184">
        <v>184</v>
      </c>
      <c r="B184">
        <f ca="1">IF(AND(Valintaohjelma!D60&lt;&gt;"-",Valintaohjelma!D60&lt;&gt;""),A184,0)</f>
        <v>0</v>
      </c>
      <c r="C184" s="240" t="str">
        <f t="shared" ca="1" si="22"/>
        <v/>
      </c>
      <c r="D184" s="240" t="str">
        <f t="shared" ca="1" si="23"/>
        <v/>
      </c>
      <c r="E184" s="240" t="str">
        <f t="shared" ca="1" si="24"/>
        <v/>
      </c>
      <c r="F184" s="240" t="str">
        <f t="shared" ca="1" si="25"/>
        <v/>
      </c>
      <c r="G184" s="47" t="e">
        <f>INDEX($I$2:$FN$2,ROWS(G$2:G184))</f>
        <v>#REF!</v>
      </c>
      <c r="H184">
        <v>0</v>
      </c>
      <c r="I184">
        <f ca="1">IF(AND($B184&gt;0,SUM(I$3:I183)=0,SUM($H184:H184)=0),$B184,0)</f>
        <v>0</v>
      </c>
      <c r="J184">
        <f ca="1">IF(AND($B184&gt;0,SUM(J$3:J183)=0,SUM($H184:I184)=0),$B184,0)</f>
        <v>0</v>
      </c>
      <c r="K184">
        <f ca="1">IF(AND($B184&gt;0,SUM(K$3:K183)=0,SUM($H184:J184)=0),$B184,0)</f>
        <v>0</v>
      </c>
      <c r="L184">
        <f ca="1">IF(AND($B184&gt;0,SUM(L$3:L183)=0,SUM($H184:K184)=0),$B184,0)</f>
        <v>0</v>
      </c>
      <c r="M184">
        <f ca="1">IF(AND($B184&gt;0,SUM(M$3:M183)=0,SUM($H184:L184)=0),$B184,0)</f>
        <v>0</v>
      </c>
      <c r="N184">
        <f ca="1">IF(AND($B184&gt;0,SUM(N$3:N183)=0,SUM($H184:M184)=0),$B184,0)</f>
        <v>0</v>
      </c>
      <c r="O184">
        <f ca="1">IF(AND($B184&gt;0,SUM(O$3:O183)=0,SUM($H184:N184)=0),$B184,0)</f>
        <v>0</v>
      </c>
      <c r="P184">
        <f ca="1">IF(AND($B184&gt;0,SUM(P$3:P183)=0,SUM($H184:O184)=0),$B184,0)</f>
        <v>0</v>
      </c>
      <c r="Q184">
        <f ca="1">IF(AND($B184&gt;0,SUM(Q$3:Q183)=0,SUM($H184:P184)=0),$B184,0)</f>
        <v>0</v>
      </c>
      <c r="R184">
        <f ca="1">IF(AND($B184&gt;0,SUM(R$3:R183)=0,SUM($H184:Q184)=0),$B184,0)</f>
        <v>0</v>
      </c>
      <c r="S184">
        <f ca="1">IF(AND($B184&gt;0,SUM(S$3:S183)=0,SUM($H184:R184)=0),$B184,0)</f>
        <v>0</v>
      </c>
      <c r="T184">
        <f ca="1">IF(AND($B184&gt;0,SUM(T$3:T183)=0,SUM($H184:S184)=0),$B184,0)</f>
        <v>0</v>
      </c>
      <c r="U184">
        <f ca="1">IF(AND($B184&gt;0,SUM(U$3:U183)=0,SUM($H184:T184)=0),$B184,0)</f>
        <v>0</v>
      </c>
      <c r="V184">
        <f ca="1">IF(AND($B184&gt;0,SUM(V$3:V183)=0,SUM($H184:U184)=0),$B184,0)</f>
        <v>0</v>
      </c>
      <c r="W184">
        <f ca="1">IF(AND($B184&gt;0,SUM(W$3:W183)=0,SUM($H184:V184)=0),$B184,0)</f>
        <v>0</v>
      </c>
      <c r="X184">
        <f ca="1">IF(AND($B184&gt;0,SUM(X$3:X183)=0,SUM($H184:W184)=0),$B184,0)</f>
        <v>0</v>
      </c>
      <c r="Y184">
        <f ca="1">IF(AND($B184&gt;0,SUM(Y$3:Y183)=0,SUM($H184:X184)=0),$B184,0)</f>
        <v>0</v>
      </c>
      <c r="Z184">
        <f ca="1">IF(AND($B184&gt;0,SUM(Z$3:Z183)=0,SUM($H184:Y184)=0),$B184,0)</f>
        <v>0</v>
      </c>
      <c r="AA184">
        <f ca="1">IF(AND($B184&gt;0,SUM(AA$3:AA183)=0,SUM($H184:Z184)=0),$B184,0)</f>
        <v>0</v>
      </c>
      <c r="AB184">
        <f ca="1">IF(AND($B184&gt;0,SUM(AB$3:AB183)=0,SUM($H184:AA184)=0),$B184,0)</f>
        <v>0</v>
      </c>
      <c r="AC184">
        <f ca="1">IF(AND($B184&gt;0,SUM(AC$3:AC183)=0,SUM($H184:AB184)=0),$B184,0)</f>
        <v>0</v>
      </c>
      <c r="AD184">
        <f ca="1">IF(AND($B184&gt;0,SUM(AD$3:AD183)=0,SUM($H184:AC184)=0),$B184,0)</f>
        <v>0</v>
      </c>
      <c r="AE184">
        <f ca="1">IF(AND($B184&gt;0,SUM(AE$3:AE183)=0,SUM($H184:AD184)=0),$B184,0)</f>
        <v>0</v>
      </c>
      <c r="AF184">
        <f ca="1">IF(AND($B184&gt;0,SUM(AF$3:AF183)=0,SUM($H184:AE184)=0),$B184,0)</f>
        <v>0</v>
      </c>
      <c r="AG184">
        <f ca="1">IF(AND($B184&gt;0,SUM(AG$3:AG183)=0,SUM($H184:AF184)=0),$B184,0)</f>
        <v>0</v>
      </c>
      <c r="AH184">
        <f ca="1">IF(AND($B184&gt;0,SUM(AH$3:AH183)=0,SUM($H184:AG184)=0),$B184,0)</f>
        <v>0</v>
      </c>
      <c r="AI184">
        <f ca="1">IF(AND($B184&gt;0,SUM(AI$3:AI183)=0,SUM($H184:AH184)=0),$B184,0)</f>
        <v>0</v>
      </c>
      <c r="AJ184">
        <f ca="1">IF(AND($B184&gt;0,SUM(AJ$3:AJ183)=0,SUM($H184:AI184)=0),$B184,0)</f>
        <v>0</v>
      </c>
      <c r="AK184">
        <f ca="1">IF(AND($B184&gt;0,SUM(AK$3:AK183)=0,SUM($H184:AJ184)=0),$B184,0)</f>
        <v>0</v>
      </c>
      <c r="AL184">
        <f ca="1">IF(AND($B184&gt;0,SUM(AL$3:AL183)=0,SUM($H184:AK184)=0),$B184,0)</f>
        <v>0</v>
      </c>
      <c r="AM184">
        <f ca="1">IF(AND($B184&gt;0,SUM(AM$3:AM183)=0,SUM($H184:AL184)=0),$B184,0)</f>
        <v>0</v>
      </c>
      <c r="AN184">
        <f ca="1">IF(AND($B184&gt;0,SUM(AN$3:AN183)=0,SUM($H184:AM184)=0),$B184,0)</f>
        <v>0</v>
      </c>
      <c r="AO184">
        <f ca="1">IF(AND($B184&gt;0,SUM(AO$3:AO183)=0,SUM($H184:AN184)=0),$B184,0)</f>
        <v>0</v>
      </c>
      <c r="AP184">
        <f ca="1">IF(AND($B184&gt;0,SUM(AP$3:AP183)=0,SUM($H184:AO184)=0),$B184,0)</f>
        <v>0</v>
      </c>
      <c r="AQ184">
        <f ca="1">IF(AND($B184&gt;0,SUM(AQ$3:AQ183)=0,SUM($H184:AP184)=0),$B184,0)</f>
        <v>0</v>
      </c>
      <c r="AR184">
        <f ca="1">IF(AND($B184&gt;0,SUM(AR$3:AR183)=0,SUM($H184:AQ184)=0),$B184,0)</f>
        <v>0</v>
      </c>
      <c r="AS184">
        <f ca="1">IF(AND($B184&gt;0,SUM(AS$3:AS183)=0,SUM($H184:AR184)=0),$B184,0)</f>
        <v>0</v>
      </c>
      <c r="AT184">
        <f ca="1">IF(AND($B184&gt;0,SUM(AT$3:AT183)=0,SUM($H184:AS184)=0),$B184,0)</f>
        <v>0</v>
      </c>
      <c r="AU184">
        <f ca="1">IF(AND($B184&gt;0,SUM(AU$3:AU183)=0,SUM($H184:AT184)=0),$B184,0)</f>
        <v>0</v>
      </c>
      <c r="AV184">
        <f ca="1">IF(AND($B184&gt;0,SUM(AV$3:AV183)=0,SUM($H184:AU184)=0),$B184,0)</f>
        <v>0</v>
      </c>
      <c r="AW184">
        <f ca="1">IF(AND($B184&gt;0,SUM(AW$3:AW183)=0,SUM($H184:AV184)=0),$B184,0)</f>
        <v>0</v>
      </c>
      <c r="AX184">
        <f ca="1">IF(AND($B184&gt;0,SUM(AX$3:AX183)=0,SUM($H184:AW184)=0),$B184,0)</f>
        <v>0</v>
      </c>
      <c r="AY184">
        <f ca="1">IF(AND($B184&gt;0,SUM(AY$3:AY183)=0,SUM($H184:AX184)=0),$B184,0)</f>
        <v>0</v>
      </c>
      <c r="AZ184">
        <f ca="1">IF(AND($B184&gt;0,SUM(AZ$3:AZ183)=0,SUM($H184:AY184)=0),$B184,0)</f>
        <v>0</v>
      </c>
      <c r="BA184">
        <f ca="1">IF(AND($B184&gt;0,SUM(BA$3:BA183)=0,SUM($H184:AZ184)=0),$B184,0)</f>
        <v>0</v>
      </c>
      <c r="BB184">
        <f ca="1">IF(AND($B184&gt;0,SUM(BB$3:BB183)=0,SUM($H184:BA184)=0),$B184,0)</f>
        <v>0</v>
      </c>
      <c r="BC184">
        <f ca="1">IF(AND($B184&gt;0,SUM(BC$3:BC183)=0,SUM($H184:BB184)=0),$B184,0)</f>
        <v>0</v>
      </c>
      <c r="BD184">
        <f ca="1">IF(AND($B184&gt;0,SUM(BD$3:BD183)=0,SUM($H184:BC184)=0),$B184,0)</f>
        <v>0</v>
      </c>
      <c r="BE184">
        <f ca="1">IF(AND($B184&gt;0,SUM(BE$3:BE183)=0,SUM($H184:BD184)=0),$B184,0)</f>
        <v>0</v>
      </c>
      <c r="BF184">
        <f ca="1">IF(AND($B184&gt;0,SUM(BF$3:BF183)=0,SUM($H184:BE184)=0),$B184,0)</f>
        <v>0</v>
      </c>
      <c r="BG184">
        <f ca="1">IF(AND($B184&gt;0,SUM(BG$3:BG183)=0,SUM($H184:BF184)=0),$B184,0)</f>
        <v>0</v>
      </c>
      <c r="BH184">
        <f ca="1">IF(AND($B184&gt;0,SUM(BH$3:BH183)=0,SUM($H184:BG184)=0),$B184,0)</f>
        <v>0</v>
      </c>
      <c r="BI184">
        <f ca="1">IF(AND($B184&gt;0,SUM(BI$3:BI183)=0,SUM($H184:BH184)=0),$B184,0)</f>
        <v>0</v>
      </c>
      <c r="BJ184">
        <f ca="1">IF(AND($B184&gt;0,SUM(BJ$3:BJ183)=0,SUM($H184:BI184)=0),$B184,0)</f>
        <v>0</v>
      </c>
      <c r="BK184">
        <f ca="1">IF(AND($B184&gt;0,SUM(BK$3:BK183)=0,SUM($H184:BJ184)=0),$B184,0)</f>
        <v>0</v>
      </c>
      <c r="BL184">
        <f ca="1">IF(AND($B184&gt;0,SUM(BL$3:BL183)=0,SUM($H184:BK184)=0),$B184,0)</f>
        <v>0</v>
      </c>
      <c r="BM184">
        <f ca="1">IF(AND($B184&gt;0,SUM(BM$3:BM183)=0,SUM($H184:BL184)=0),$B184,0)</f>
        <v>0</v>
      </c>
      <c r="BN184">
        <f ca="1">IF(AND($B184&gt;0,SUM(BN$3:BN183)=0,SUM($H184:BM184)=0),$B184,0)</f>
        <v>0</v>
      </c>
      <c r="BO184">
        <f ca="1">IF(AND($B184&gt;0,SUM(BO$3:BO183)=0,SUM($H184:BN184)=0),$B184,0)</f>
        <v>0</v>
      </c>
      <c r="BP184">
        <f ca="1">IF(AND($B184&gt;0,SUM(BP$3:BP183)=0,SUM($H184:BO184)=0),$B184,0)</f>
        <v>0</v>
      </c>
      <c r="BQ184">
        <f ca="1">IF(AND($B184&gt;0,SUM(BQ$3:BQ183)=0,SUM($H184:BP184)=0),$B184,0)</f>
        <v>0</v>
      </c>
      <c r="BR184">
        <f ca="1">IF(AND($B184&gt;0,SUM(BR$3:BR183)=0,SUM($H184:BQ184)=0),$B184,0)</f>
        <v>0</v>
      </c>
      <c r="BS184">
        <f ca="1">IF(AND($B184&gt;0,SUM(BS$3:BS183)=0,SUM($H184:BR184)=0),$B184,0)</f>
        <v>0</v>
      </c>
      <c r="BT184">
        <f ca="1">IF(AND($B184&gt;0,SUM(BT$3:BT183)=0,SUM($H184:BS184)=0),$B184,0)</f>
        <v>0</v>
      </c>
      <c r="BU184">
        <f ca="1">IF(AND($B184&gt;0,SUM(BU$3:BU183)=0,SUM($H184:BT184)=0),$B184,0)</f>
        <v>0</v>
      </c>
      <c r="BV184">
        <f ca="1">IF(AND($B184&gt;0,SUM(BV$3:BV183)=0,SUM($H184:BU184)=0),$B184,0)</f>
        <v>0</v>
      </c>
      <c r="BW184">
        <f ca="1">IF(AND($B184&gt;0,SUM(BW$3:BW183)=0,SUM($H184:BV184)=0),$B184,0)</f>
        <v>0</v>
      </c>
      <c r="BX184">
        <f ca="1">IF(AND($B184&gt;0,SUM(BX$3:BX183)=0,SUM($H184:BW184)=0),$B184,0)</f>
        <v>0</v>
      </c>
      <c r="BY184">
        <f ca="1">IF(AND($B184&gt;0,SUM(BY$3:BY183)=0,SUM($H184:BX184)=0),$B184,0)</f>
        <v>0</v>
      </c>
      <c r="BZ184">
        <f ca="1">IF(AND($B184&gt;0,SUM(BZ$3:BZ183)=0,SUM($H184:BY184)=0),$B184,0)</f>
        <v>0</v>
      </c>
      <c r="CA184">
        <f ca="1">IF(AND($B184&gt;0,SUM(CA$3:CA183)=0,SUM($H184:BZ184)=0),$B184,0)</f>
        <v>0</v>
      </c>
      <c r="CB184">
        <f ca="1">IF(AND($B184&gt;0,SUM(CB$3:CB183)=0,SUM($H184:CA184)=0),$B184,0)</f>
        <v>0</v>
      </c>
      <c r="CC184">
        <f ca="1">IF(AND($B184&gt;0,SUM(CC$3:CC183)=0,SUM($H184:CB184)=0),$B184,0)</f>
        <v>0</v>
      </c>
      <c r="CD184">
        <f ca="1">IF(AND($B184&gt;0,SUM(CD$3:CD183)=0,SUM($H184:CC184)=0),$B184,0)</f>
        <v>0</v>
      </c>
      <c r="CE184">
        <f ca="1">IF(AND($B184&gt;0,SUM(CE$3:CE183)=0,SUM($H184:CD184)=0),$B184,0)</f>
        <v>0</v>
      </c>
      <c r="CF184">
        <f ca="1">IF(AND($B184&gt;0,SUM(CF$3:CF183)=0,SUM($H184:CE184)=0),$B184,0)</f>
        <v>0</v>
      </c>
      <c r="CG184">
        <f ca="1">IF(AND($B184&gt;0,SUM(CG$3:CG183)=0,SUM($H184:CF184)=0),$B184,0)</f>
        <v>0</v>
      </c>
      <c r="CH184">
        <f ca="1">IF(AND($B184&gt;0,SUM(CH$3:CH183)=0,SUM($H184:CG184)=0),$B184,0)</f>
        <v>0</v>
      </c>
      <c r="CI184">
        <f ca="1">IF(AND($B184&gt;0,SUM(CI$3:CI183)=0,SUM($H184:CH184)=0),$B184,0)</f>
        <v>0</v>
      </c>
      <c r="CJ184">
        <f ca="1">IF(AND($B184&gt;0,SUM(CJ$3:CJ183)=0,SUM($H184:CI184)=0),$B184,0)</f>
        <v>0</v>
      </c>
      <c r="CK184">
        <f ca="1">IF(AND($B184&gt;0,SUM(CK$3:CK183)=0,SUM($H184:CJ184)=0),$B184,0)</f>
        <v>0</v>
      </c>
      <c r="CL184">
        <f ca="1">IF(AND($B184&gt;0,SUM(CL$3:CL183)=0,SUM($H184:CK184)=0),$B184,0)</f>
        <v>0</v>
      </c>
      <c r="CM184">
        <f ca="1">IF(AND($B184&gt;0,SUM(CM$3:CM183)=0,SUM($H184:CL184)=0),$B184,0)</f>
        <v>0</v>
      </c>
      <c r="CN184">
        <f ca="1">IF(AND($B184&gt;0,SUM(CN$3:CN183)=0,SUM($H184:CM184)=0),$B184,0)</f>
        <v>0</v>
      </c>
      <c r="CO184">
        <f ca="1">IF(AND($B184&gt;0,SUM(CO$3:CO183)=0,SUM($H184:CN184)=0),$B184,0)</f>
        <v>0</v>
      </c>
      <c r="CP184">
        <f ca="1">IF(AND($B184&gt;0,SUM(CP$3:CP183)=0,SUM($H184:CO184)=0),$B184,0)</f>
        <v>0</v>
      </c>
      <c r="CQ184">
        <f ca="1">IF(AND($B184&gt;0,SUM(CQ$3:CQ183)=0,SUM($H184:CP184)=0),$B184,0)</f>
        <v>0</v>
      </c>
      <c r="CR184">
        <f ca="1">IF(AND($B184&gt;0,SUM(CR$3:CR183)=0,SUM($H184:CQ184)=0),$B184,0)</f>
        <v>0</v>
      </c>
      <c r="CS184">
        <f ca="1">IF(AND($B184&gt;0,SUM(CS$3:CS183)=0,SUM($H184:CR184)=0),$B184,0)</f>
        <v>0</v>
      </c>
      <c r="CT184">
        <f ca="1">IF(AND($B184&gt;0,SUM(CT$3:CT183)=0,SUM($H184:CS184)=0),$B184,0)</f>
        <v>0</v>
      </c>
      <c r="CU184">
        <f ca="1">IF(AND($B184&gt;0,SUM(CU$3:CU183)=0,SUM($H184:CT184)=0),$B184,0)</f>
        <v>0</v>
      </c>
      <c r="CV184">
        <f ca="1">IF(AND($B184&gt;0,SUM(CV$3:CV183)=0,SUM($H184:CU184)=0),$B184,0)</f>
        <v>0</v>
      </c>
      <c r="CW184">
        <f ca="1">IF(AND($B184&gt;0,SUM(CW$3:CW183)=0,SUM($H184:CV184)=0),$B184,0)</f>
        <v>0</v>
      </c>
      <c r="CX184">
        <f ca="1">IF(AND($B184&gt;0,SUM(CX$3:CX183)=0,SUM($H184:CW184)=0),$B184,0)</f>
        <v>0</v>
      </c>
      <c r="CY184">
        <f ca="1">IF(AND($B184&gt;0,SUM(CY$3:CY183)=0,SUM($H184:CX184)=0),$B184,0)</f>
        <v>0</v>
      </c>
      <c r="CZ184">
        <f ca="1">IF(AND($B184&gt;0,SUM(CZ$3:CZ183)=0,SUM($H184:CY184)=0),$B184,0)</f>
        <v>0</v>
      </c>
      <c r="DA184">
        <f ca="1">IF(AND($B184&gt;0,SUM(DA$3:DA183)=0,SUM($H184:CZ184)=0),$B184,0)</f>
        <v>0</v>
      </c>
      <c r="DB184">
        <f ca="1">IF(AND($B184&gt;0,SUM(DB$3:DB183)=0,SUM($H184:DA184)=0),$B184,0)</f>
        <v>0</v>
      </c>
      <c r="DC184">
        <f ca="1">IF(AND($B184&gt;0,SUM(DC$3:DC183)=0,SUM($H184:DB184)=0),$B184,0)</f>
        <v>0</v>
      </c>
      <c r="DD184">
        <f ca="1">IF(AND($B184&gt;0,SUM(DD$3:DD183)=0,SUM($H184:DC184)=0),$B184,0)</f>
        <v>0</v>
      </c>
      <c r="DE184">
        <f ca="1">IF(AND($B184&gt;0,SUM(DE$3:DE183)=0,SUM($H184:DD184)=0),$B184,0)</f>
        <v>0</v>
      </c>
      <c r="DF184">
        <f ca="1">IF(AND($B184&gt;0,SUM(DF$3:DF183)=0,SUM($H184:DE184)=0),$B184,0)</f>
        <v>0</v>
      </c>
      <c r="DG184">
        <f ca="1">IF(AND($B184&gt;0,SUM(DG$3:DG183)=0,SUM($H184:DF184)=0),$B184,0)</f>
        <v>0</v>
      </c>
      <c r="DH184">
        <f ca="1">IF(AND($B184&gt;0,SUM(DH$3:DH183)=0,SUM($H184:DG184)=0),$B184,0)</f>
        <v>0</v>
      </c>
      <c r="DI184">
        <f ca="1">IF(AND($B184&gt;0,SUM(DI$3:DI183)=0,SUM($H184:DH184)=0),$B184,0)</f>
        <v>0</v>
      </c>
      <c r="DJ184">
        <f ca="1">IF(AND($B184&gt;0,SUM(DJ$3:DJ183)=0,SUM($H184:DI184)=0),$B184,0)</f>
        <v>0</v>
      </c>
      <c r="DK184">
        <f ca="1">IF(AND($B184&gt;0,SUM(DK$3:DK183)=0,SUM($H184:DJ184)=0),$B184,0)</f>
        <v>0</v>
      </c>
      <c r="DL184">
        <f ca="1">IF(AND($B184&gt;0,SUM(DL$3:DL183)=0,SUM($H184:DK184)=0),$B184,0)</f>
        <v>0</v>
      </c>
      <c r="DM184">
        <f ca="1">IF(AND($B184&gt;0,SUM(DM$3:DM183)=0,SUM($H184:DL184)=0),$B184,0)</f>
        <v>0</v>
      </c>
      <c r="DN184">
        <f ca="1">IF(AND($B184&gt;0,SUM(DN$3:DN183)=0,SUM($H184:DM184)=0),$B184,0)</f>
        <v>0</v>
      </c>
      <c r="DO184">
        <f ca="1">IF(AND($B184&gt;0,SUM(DO$3:DO183)=0,SUM($H184:DN184)=0),$B184,0)</f>
        <v>0</v>
      </c>
      <c r="DP184">
        <f ca="1">IF(AND($B184&gt;0,SUM(DP$3:DP183)=0,SUM($H184:DO184)=0),$B184,0)</f>
        <v>0</v>
      </c>
      <c r="DQ184">
        <f ca="1">IF(AND($B184&gt;0,SUM(DQ$3:DQ183)=0,SUM($H184:DP184)=0),$B184,0)</f>
        <v>0</v>
      </c>
      <c r="DR184">
        <f ca="1">IF(AND($B184&gt;0,SUM(DR$3:DR183)=0,SUM($H184:DQ184)=0),$B184,0)</f>
        <v>0</v>
      </c>
      <c r="DS184">
        <f ca="1">IF(AND($B184&gt;0,SUM(DS$3:DS183)=0,SUM($H184:DR184)=0),$B184,0)</f>
        <v>0</v>
      </c>
      <c r="DT184">
        <f ca="1">IF(AND($B184&gt;0,SUM(DT$3:DT183)=0,SUM($H184:DS184)=0),$B184,0)</f>
        <v>0</v>
      </c>
      <c r="DU184">
        <f ca="1">IF(AND($B184&gt;0,SUM(DU$3:DU183)=0,SUM($H184:DT184)=0),$B184,0)</f>
        <v>0</v>
      </c>
      <c r="DV184">
        <f ca="1">IF(AND($B184&gt;0,SUM(DV$3:DV183)=0,SUM($H184:DU184)=0),$B184,0)</f>
        <v>0</v>
      </c>
      <c r="DW184">
        <f ca="1">IF(AND($B184&gt;0,SUM(DW$3:DW183)=0,SUM($H184:DV184)=0),$B184,0)</f>
        <v>0</v>
      </c>
      <c r="DX184">
        <f ca="1">IF(AND($B184&gt;0,SUM(DX$3:DX183)=0,SUM($H184:DW184)=0),$B184,0)</f>
        <v>0</v>
      </c>
      <c r="DY184">
        <f ca="1">IF(AND($B184&gt;0,SUM(DY$3:DY183)=0,SUM($H184:DX184)=0),$B184,0)</f>
        <v>0</v>
      </c>
      <c r="DZ184">
        <f ca="1">IF(AND($B184&gt;0,SUM(DZ$3:DZ183)=0,SUM($H184:DY184)=0),$B184,0)</f>
        <v>0</v>
      </c>
      <c r="EA184">
        <f ca="1">IF(AND($B184&gt;0,SUM(EA$3:EA183)=0,SUM($H184:DZ184)=0),$B184,0)</f>
        <v>0</v>
      </c>
      <c r="EB184">
        <f ca="1">IF(AND($B184&gt;0,SUM(EB$3:EB183)=0,SUM($H184:EA184)=0),$B184,0)</f>
        <v>0</v>
      </c>
      <c r="EC184">
        <f ca="1">IF(AND($B184&gt;0,SUM(EC$3:EC183)=0,SUM($H184:EB184)=0),$B184,0)</f>
        <v>0</v>
      </c>
      <c r="ED184">
        <f ca="1">IF(AND($B184&gt;0,SUM(ED$3:ED183)=0,SUM($H184:EC184)=0),$B184,0)</f>
        <v>0</v>
      </c>
      <c r="EE184">
        <f ca="1">IF(AND($B184&gt;0,SUM(EE$3:EE183)=0,SUM($H184:ED184)=0),$B184,0)</f>
        <v>0</v>
      </c>
      <c r="EF184">
        <f ca="1">IF(AND($B184&gt;0,SUM(EF$3:EF183)=0,SUM($H184:EE184)=0),$B184,0)</f>
        <v>0</v>
      </c>
      <c r="EG184">
        <f ca="1">IF(AND($B184&gt;0,SUM(EG$3:EG183)=0,SUM($H184:EF184)=0),$B184,0)</f>
        <v>0</v>
      </c>
      <c r="EH184">
        <f ca="1">IF(AND($B184&gt;0,SUM(EH$3:EH183)=0,SUM($H184:EG184)=0),$B184,0)</f>
        <v>0</v>
      </c>
      <c r="EI184">
        <f ca="1">IF(AND($B184&gt;0,SUM(EI$3:EI183)=0,SUM($H184:EH184)=0),$B184,0)</f>
        <v>0</v>
      </c>
      <c r="EJ184">
        <f ca="1">IF(AND($B184&gt;0,SUM(EJ$3:EJ183)=0,SUM($H184:EI184)=0),$B184,0)</f>
        <v>0</v>
      </c>
      <c r="EK184">
        <f ca="1">IF(AND($B184&gt;0,SUM(EK$3:EK183)=0,SUM($H184:EJ184)=0),$B184,0)</f>
        <v>0</v>
      </c>
      <c r="EL184">
        <f ca="1">IF(AND($B184&gt;0,SUM(EL$3:EL183)=0,SUM($H184:EK184)=0),$B184,0)</f>
        <v>0</v>
      </c>
      <c r="EM184">
        <f ca="1">IF(AND($B184&gt;0,SUM(EM$3:EM183)=0,SUM($H184:EL184)=0),$B184,0)</f>
        <v>0</v>
      </c>
      <c r="EN184">
        <f ca="1">IF(AND($B184&gt;0,SUM(EN$3:EN183)=0,SUM($H184:EM184)=0),$B184,0)</f>
        <v>0</v>
      </c>
      <c r="EO184">
        <f ca="1">IF(AND($B184&gt;0,SUM(EO$3:EO183)=0,SUM($H184:EN184)=0),$B184,0)</f>
        <v>0</v>
      </c>
      <c r="EP184">
        <f ca="1">IF(AND($B184&gt;0,SUM(EP$3:EP183)=0,SUM($H184:EO184)=0),$B184,0)</f>
        <v>0</v>
      </c>
      <c r="EQ184">
        <f ca="1">IF(AND($B184&gt;0,SUM(EQ$3:EQ183)=0,SUM($H184:EP184)=0),$B184,0)</f>
        <v>0</v>
      </c>
      <c r="ER184">
        <f ca="1">IF(AND($B184&gt;0,SUM(ER$3:ER183)=0,SUM($H184:EQ184)=0),$B184,0)</f>
        <v>0</v>
      </c>
      <c r="ES184">
        <f ca="1">IF(AND($B184&gt;0,SUM(ES$3:ES183)=0,SUM($H184:ER184)=0),$B184,0)</f>
        <v>0</v>
      </c>
      <c r="ET184">
        <f ca="1">IF(AND($B184&gt;0,SUM(ET$3:ET183)=0,SUM($H184:ES184)=0),$B184,0)</f>
        <v>0</v>
      </c>
      <c r="EU184">
        <f ca="1">IF(AND($B184&gt;0,SUM(EU$3:EU183)=0,SUM($H184:ET184)=0),$B184,0)</f>
        <v>0</v>
      </c>
      <c r="EV184">
        <f ca="1">IF(AND($B184&gt;0,SUM(EV$3:EV183)=0,SUM($H184:EU184)=0),$B184,0)</f>
        <v>0</v>
      </c>
      <c r="EW184">
        <f ca="1">IF(AND($B184&gt;0,SUM(EW$3:EW183)=0,SUM($H184:EV184)=0),$B184,0)</f>
        <v>0</v>
      </c>
      <c r="EX184">
        <f ca="1">IF(AND($B184&gt;0,SUM(EX$3:EX183)=0,SUM($H184:EW184)=0),$B184,0)</f>
        <v>0</v>
      </c>
      <c r="EY184">
        <f ca="1">IF(AND($B184&gt;0,SUM(EY$3:EY183)=0,SUM($H184:EX184)=0),$B184,0)</f>
        <v>0</v>
      </c>
      <c r="EZ184">
        <f ca="1">IF(AND($B184&gt;0,SUM(EZ$3:EZ183)=0,SUM($H184:EY184)=0),$B184,0)</f>
        <v>0</v>
      </c>
      <c r="FA184">
        <f ca="1">IF(AND($B184&gt;0,SUM(FA$3:FA183)=0,SUM($H184:EZ184)=0),$B184,0)</f>
        <v>0</v>
      </c>
      <c r="FB184">
        <f ca="1">IF(AND($B184&gt;0,SUM(FB$3:FB183)=0,SUM($H184:FA184)=0),$B184,0)</f>
        <v>0</v>
      </c>
      <c r="FC184">
        <f ca="1">IF(AND($B184&gt;0,SUM(FC$3:FC183)=0,SUM($H184:FB184)=0),$B184,0)</f>
        <v>0</v>
      </c>
      <c r="FD184">
        <f ca="1">IF(AND($B184&gt;0,SUM(FD$3:FD183)=0,SUM($H184:FC184)=0),$B184,0)</f>
        <v>0</v>
      </c>
      <c r="FE184">
        <f ca="1">IF(AND($B184&gt;0,SUM(FE$3:FE183)=0,SUM($H184:FD184)=0),$B184,0)</f>
        <v>0</v>
      </c>
      <c r="FF184">
        <f ca="1">IF(AND($B184&gt;0,SUM(FF$3:FF183)=0,SUM($H184:FE184)=0),$B184,0)</f>
        <v>0</v>
      </c>
      <c r="FG184">
        <f ca="1">IF(AND($B184&gt;0,SUM(FG$3:FG183)=0,SUM($H184:FF184)=0),$B184,0)</f>
        <v>0</v>
      </c>
      <c r="FH184">
        <f ca="1">IF(AND($B184&gt;0,SUM(FH$3:FH183)=0,SUM($H184:FG184)=0),$B184,0)</f>
        <v>0</v>
      </c>
      <c r="FI184">
        <f ca="1">IF(AND($B184&gt;0,SUM(FI$3:FI183)=0,SUM($H184:FH184)=0),$B184,0)</f>
        <v>0</v>
      </c>
      <c r="FJ184">
        <f ca="1">IF(AND($B184&gt;0,SUM(FJ$3:FJ183)=0,SUM($H184:FI184)=0),$B184,0)</f>
        <v>0</v>
      </c>
      <c r="FK184">
        <f ca="1">IF(AND($B184&gt;0,SUM(FK$3:FK183)=0,SUM($H184:FJ184)=0),$B184,0)</f>
        <v>0</v>
      </c>
      <c r="FL184">
        <f ca="1">IF(AND($B184&gt;0,SUM(FL$3:FL183)=0,SUM($H184:FK184)=0),$B184,0)</f>
        <v>0</v>
      </c>
      <c r="FM184">
        <f ca="1">IF(AND($B184&gt;0,SUM(FM$3:FM183)=0,SUM($H184:FL184)=0),$B184,0)</f>
        <v>0</v>
      </c>
      <c r="FN184">
        <f ca="1">IF(AND($B184&gt;0,SUM(FN$3:FN183)=0,SUM($H184:FM184)=0),$B184,0)</f>
        <v>0</v>
      </c>
      <c r="FS184" s="67" t="str">
        <f ca="1">Valintaohjelma!$C60</f>
        <v/>
      </c>
      <c r="FT184" s="67" t="str">
        <f ca="1">Valintaohjelma!$F60</f>
        <v/>
      </c>
      <c r="FU184" s="342" t="str">
        <f>""</f>
        <v/>
      </c>
      <c r="FV184" s="67" t="str">
        <f ca="1">Valintaohjelma!$I60</f>
        <v/>
      </c>
      <c r="FY184" s="67" t="str">
        <f ca="1">Valintaohjelma!$C60</f>
        <v/>
      </c>
      <c r="FZ184" s="67" t="str">
        <f ca="1">Valintaohjelma!$F60</f>
        <v/>
      </c>
      <c r="GA184" s="67" t="str">
        <f>""</f>
        <v/>
      </c>
      <c r="GB184" s="67" t="str">
        <f ca="1">Valintaohjelma!$I60</f>
        <v/>
      </c>
      <c r="GE184" s="67" t="str">
        <f ca="1">Valintaohjelma!$C60</f>
        <v/>
      </c>
      <c r="GF184" s="67" t="str">
        <f ca="1">Valintaohjelma!$F60</f>
        <v/>
      </c>
      <c r="GG184" s="67" t="str">
        <f>""</f>
        <v/>
      </c>
      <c r="GH184" s="67" t="str">
        <f ca="1">Valintaohjelma!$I60</f>
        <v/>
      </c>
    </row>
    <row r="185" spans="1:190" ht="15.75" thickBot="1" x14ac:dyDescent="0.3">
      <c r="A185">
        <v>185</v>
      </c>
      <c r="B185">
        <f>IF(AND(Valintaohjelma!D61&lt;&gt;"-",Valintaohjelma!D61&lt;&gt;""),A185,0)</f>
        <v>0</v>
      </c>
      <c r="C185" s="240" t="str">
        <f t="shared" ca="1" si="22"/>
        <v>Kotona/poissa/Tehostus automatiikka (CO2)</v>
      </c>
      <c r="D185" s="240" t="str">
        <f t="shared" ca="1" si="23"/>
        <v>SP Cable</v>
      </c>
      <c r="E185" s="240" t="str">
        <f t="shared" ca="1" si="24"/>
        <v>Kotona/poissa/tehostusautomatiikka</v>
      </c>
      <c r="F185" s="240" t="str">
        <f t="shared" ca="1" si="25"/>
        <v>-</v>
      </c>
      <c r="G185" s="47" t="e">
        <f>INDEX($I$2:$FN$2,ROWS(G$2:G185))</f>
        <v>#REF!</v>
      </c>
      <c r="H185">
        <v>0</v>
      </c>
      <c r="I185">
        <f ca="1">IF(AND($B185&gt;0,SUM(I$3:I184)=0,SUM($H185:H185)=0),$B185,0)</f>
        <v>0</v>
      </c>
      <c r="J185">
        <f ca="1">IF(AND($B185&gt;0,SUM(J$3:J184)=0,SUM($H185:I185)=0),$B185,0)</f>
        <v>0</v>
      </c>
      <c r="K185">
        <f ca="1">IF(AND($B185&gt;0,SUM(K$3:K184)=0,SUM($H185:J185)=0),$B185,0)</f>
        <v>0</v>
      </c>
      <c r="L185">
        <f ca="1">IF(AND($B185&gt;0,SUM(L$3:L184)=0,SUM($H185:K185)=0),$B185,0)</f>
        <v>0</v>
      </c>
      <c r="M185">
        <f ca="1">IF(AND($B185&gt;0,SUM(M$3:M184)=0,SUM($H185:L185)=0),$B185,0)</f>
        <v>0</v>
      </c>
      <c r="N185">
        <f ca="1">IF(AND($B185&gt;0,SUM(N$3:N184)=0,SUM($H185:M185)=0),$B185,0)</f>
        <v>0</v>
      </c>
      <c r="O185">
        <f ca="1">IF(AND($B185&gt;0,SUM(O$3:O184)=0,SUM($H185:N185)=0),$B185,0)</f>
        <v>0</v>
      </c>
      <c r="P185">
        <f ca="1">IF(AND($B185&gt;0,SUM(P$3:P184)=0,SUM($H185:O185)=0),$B185,0)</f>
        <v>0</v>
      </c>
      <c r="Q185">
        <f ca="1">IF(AND($B185&gt;0,SUM(Q$3:Q184)=0,SUM($H185:P185)=0),$B185,0)</f>
        <v>0</v>
      </c>
      <c r="R185">
        <f ca="1">IF(AND($B185&gt;0,SUM(R$3:R184)=0,SUM($H185:Q185)=0),$B185,0)</f>
        <v>0</v>
      </c>
      <c r="S185">
        <f ca="1">IF(AND($B185&gt;0,SUM(S$3:S184)=0,SUM($H185:R185)=0),$B185,0)</f>
        <v>0</v>
      </c>
      <c r="T185">
        <f ca="1">IF(AND($B185&gt;0,SUM(T$3:T184)=0,SUM($H185:S185)=0),$B185,0)</f>
        <v>0</v>
      </c>
      <c r="U185">
        <f ca="1">IF(AND($B185&gt;0,SUM(U$3:U184)=0,SUM($H185:T185)=0),$B185,0)</f>
        <v>0</v>
      </c>
      <c r="V185">
        <f ca="1">IF(AND($B185&gt;0,SUM(V$3:V184)=0,SUM($H185:U185)=0),$B185,0)</f>
        <v>0</v>
      </c>
      <c r="W185">
        <f ca="1">IF(AND($B185&gt;0,SUM(W$3:W184)=0,SUM($H185:V185)=0),$B185,0)</f>
        <v>0</v>
      </c>
      <c r="X185">
        <f ca="1">IF(AND($B185&gt;0,SUM(X$3:X184)=0,SUM($H185:W185)=0),$B185,0)</f>
        <v>0</v>
      </c>
      <c r="Y185">
        <f ca="1">IF(AND($B185&gt;0,SUM(Y$3:Y184)=0,SUM($H185:X185)=0),$B185,0)</f>
        <v>0</v>
      </c>
      <c r="Z185">
        <f ca="1">IF(AND($B185&gt;0,SUM(Z$3:Z184)=0,SUM($H185:Y185)=0),$B185,0)</f>
        <v>0</v>
      </c>
      <c r="AA185">
        <f ca="1">IF(AND($B185&gt;0,SUM(AA$3:AA184)=0,SUM($H185:Z185)=0),$B185,0)</f>
        <v>0</v>
      </c>
      <c r="AB185">
        <f ca="1">IF(AND($B185&gt;0,SUM(AB$3:AB184)=0,SUM($H185:AA185)=0),$B185,0)</f>
        <v>0</v>
      </c>
      <c r="AC185">
        <f ca="1">IF(AND($B185&gt;0,SUM(AC$3:AC184)=0,SUM($H185:AB185)=0),$B185,0)</f>
        <v>0</v>
      </c>
      <c r="AD185">
        <f ca="1">IF(AND($B185&gt;0,SUM(AD$3:AD184)=0,SUM($H185:AC185)=0),$B185,0)</f>
        <v>0</v>
      </c>
      <c r="AE185">
        <f ca="1">IF(AND($B185&gt;0,SUM(AE$3:AE184)=0,SUM($H185:AD185)=0),$B185,0)</f>
        <v>0</v>
      </c>
      <c r="AF185">
        <f ca="1">IF(AND($B185&gt;0,SUM(AF$3:AF184)=0,SUM($H185:AE185)=0),$B185,0)</f>
        <v>0</v>
      </c>
      <c r="AG185">
        <f ca="1">IF(AND($B185&gt;0,SUM(AG$3:AG184)=0,SUM($H185:AF185)=0),$B185,0)</f>
        <v>0</v>
      </c>
      <c r="AH185">
        <f ca="1">IF(AND($B185&gt;0,SUM(AH$3:AH184)=0,SUM($H185:AG185)=0),$B185,0)</f>
        <v>0</v>
      </c>
      <c r="AI185">
        <f ca="1">IF(AND($B185&gt;0,SUM(AI$3:AI184)=0,SUM($H185:AH185)=0),$B185,0)</f>
        <v>0</v>
      </c>
      <c r="AJ185">
        <f ca="1">IF(AND($B185&gt;0,SUM(AJ$3:AJ184)=0,SUM($H185:AI185)=0),$B185,0)</f>
        <v>0</v>
      </c>
      <c r="AK185">
        <f ca="1">IF(AND($B185&gt;0,SUM(AK$3:AK184)=0,SUM($H185:AJ185)=0),$B185,0)</f>
        <v>0</v>
      </c>
      <c r="AL185">
        <f ca="1">IF(AND($B185&gt;0,SUM(AL$3:AL184)=0,SUM($H185:AK185)=0),$B185,0)</f>
        <v>0</v>
      </c>
      <c r="AM185">
        <f ca="1">IF(AND($B185&gt;0,SUM(AM$3:AM184)=0,SUM($H185:AL185)=0),$B185,0)</f>
        <v>0</v>
      </c>
      <c r="AN185">
        <f ca="1">IF(AND($B185&gt;0,SUM(AN$3:AN184)=0,SUM($H185:AM185)=0),$B185,0)</f>
        <v>0</v>
      </c>
      <c r="AO185">
        <f ca="1">IF(AND($B185&gt;0,SUM(AO$3:AO184)=0,SUM($H185:AN185)=0),$B185,0)</f>
        <v>0</v>
      </c>
      <c r="AP185">
        <f ca="1">IF(AND($B185&gt;0,SUM(AP$3:AP184)=0,SUM($H185:AO185)=0),$B185,0)</f>
        <v>0</v>
      </c>
      <c r="AQ185">
        <f ca="1">IF(AND($B185&gt;0,SUM(AQ$3:AQ184)=0,SUM($H185:AP185)=0),$B185,0)</f>
        <v>0</v>
      </c>
      <c r="AR185">
        <f ca="1">IF(AND($B185&gt;0,SUM(AR$3:AR184)=0,SUM($H185:AQ185)=0),$B185,0)</f>
        <v>0</v>
      </c>
      <c r="AS185">
        <f ca="1">IF(AND($B185&gt;0,SUM(AS$3:AS184)=0,SUM($H185:AR185)=0),$B185,0)</f>
        <v>0</v>
      </c>
      <c r="AT185">
        <f ca="1">IF(AND($B185&gt;0,SUM(AT$3:AT184)=0,SUM($H185:AS185)=0),$B185,0)</f>
        <v>0</v>
      </c>
      <c r="AU185">
        <f ca="1">IF(AND($B185&gt;0,SUM(AU$3:AU184)=0,SUM($H185:AT185)=0),$B185,0)</f>
        <v>0</v>
      </c>
      <c r="AV185">
        <f ca="1">IF(AND($B185&gt;0,SUM(AV$3:AV184)=0,SUM($H185:AU185)=0),$B185,0)</f>
        <v>0</v>
      </c>
      <c r="AW185">
        <f ca="1">IF(AND($B185&gt;0,SUM(AW$3:AW184)=0,SUM($H185:AV185)=0),$B185,0)</f>
        <v>0</v>
      </c>
      <c r="AX185">
        <f ca="1">IF(AND($B185&gt;0,SUM(AX$3:AX184)=0,SUM($H185:AW185)=0),$B185,0)</f>
        <v>0</v>
      </c>
      <c r="AY185">
        <f ca="1">IF(AND($B185&gt;0,SUM(AY$3:AY184)=0,SUM($H185:AX185)=0),$B185,0)</f>
        <v>0</v>
      </c>
      <c r="AZ185">
        <f ca="1">IF(AND($B185&gt;0,SUM(AZ$3:AZ184)=0,SUM($H185:AY185)=0),$B185,0)</f>
        <v>0</v>
      </c>
      <c r="BA185">
        <f ca="1">IF(AND($B185&gt;0,SUM(BA$3:BA184)=0,SUM($H185:AZ185)=0),$B185,0)</f>
        <v>0</v>
      </c>
      <c r="BB185">
        <f ca="1">IF(AND($B185&gt;0,SUM(BB$3:BB184)=0,SUM($H185:BA185)=0),$B185,0)</f>
        <v>0</v>
      </c>
      <c r="BC185">
        <f ca="1">IF(AND($B185&gt;0,SUM(BC$3:BC184)=0,SUM($H185:BB185)=0),$B185,0)</f>
        <v>0</v>
      </c>
      <c r="BD185">
        <f ca="1">IF(AND($B185&gt;0,SUM(BD$3:BD184)=0,SUM($H185:BC185)=0),$B185,0)</f>
        <v>0</v>
      </c>
      <c r="BE185">
        <f ca="1">IF(AND($B185&gt;0,SUM(BE$3:BE184)=0,SUM($H185:BD185)=0),$B185,0)</f>
        <v>0</v>
      </c>
      <c r="BF185">
        <f ca="1">IF(AND($B185&gt;0,SUM(BF$3:BF184)=0,SUM($H185:BE185)=0),$B185,0)</f>
        <v>0</v>
      </c>
      <c r="BG185">
        <f ca="1">IF(AND($B185&gt;0,SUM(BG$3:BG184)=0,SUM($H185:BF185)=0),$B185,0)</f>
        <v>0</v>
      </c>
      <c r="BH185">
        <f ca="1">IF(AND($B185&gt;0,SUM(BH$3:BH184)=0,SUM($H185:BG185)=0),$B185,0)</f>
        <v>0</v>
      </c>
      <c r="BI185">
        <f ca="1">IF(AND($B185&gt;0,SUM(BI$3:BI184)=0,SUM($H185:BH185)=0),$B185,0)</f>
        <v>0</v>
      </c>
      <c r="BJ185">
        <f ca="1">IF(AND($B185&gt;0,SUM(BJ$3:BJ184)=0,SUM($H185:BI185)=0),$B185,0)</f>
        <v>0</v>
      </c>
      <c r="BK185">
        <f ca="1">IF(AND($B185&gt;0,SUM(BK$3:BK184)=0,SUM($H185:BJ185)=0),$B185,0)</f>
        <v>0</v>
      </c>
      <c r="BL185">
        <f ca="1">IF(AND($B185&gt;0,SUM(BL$3:BL184)=0,SUM($H185:BK185)=0),$B185,0)</f>
        <v>0</v>
      </c>
      <c r="BM185">
        <f ca="1">IF(AND($B185&gt;0,SUM(BM$3:BM184)=0,SUM($H185:BL185)=0),$B185,0)</f>
        <v>0</v>
      </c>
      <c r="BN185">
        <f ca="1">IF(AND($B185&gt;0,SUM(BN$3:BN184)=0,SUM($H185:BM185)=0),$B185,0)</f>
        <v>0</v>
      </c>
      <c r="BO185">
        <f ca="1">IF(AND($B185&gt;0,SUM(BO$3:BO184)=0,SUM($H185:BN185)=0),$B185,0)</f>
        <v>0</v>
      </c>
      <c r="BP185">
        <f ca="1">IF(AND($B185&gt;0,SUM(BP$3:BP184)=0,SUM($H185:BO185)=0),$B185,0)</f>
        <v>0</v>
      </c>
      <c r="BQ185">
        <f ca="1">IF(AND($B185&gt;0,SUM(BQ$3:BQ184)=0,SUM($H185:BP185)=0),$B185,0)</f>
        <v>0</v>
      </c>
      <c r="BR185">
        <f ca="1">IF(AND($B185&gt;0,SUM(BR$3:BR184)=0,SUM($H185:BQ185)=0),$B185,0)</f>
        <v>0</v>
      </c>
      <c r="BS185">
        <f ca="1">IF(AND($B185&gt;0,SUM(BS$3:BS184)=0,SUM($H185:BR185)=0),$B185,0)</f>
        <v>0</v>
      </c>
      <c r="BT185">
        <f ca="1">IF(AND($B185&gt;0,SUM(BT$3:BT184)=0,SUM($H185:BS185)=0),$B185,0)</f>
        <v>0</v>
      </c>
      <c r="BU185">
        <f ca="1">IF(AND($B185&gt;0,SUM(BU$3:BU184)=0,SUM($H185:BT185)=0),$B185,0)</f>
        <v>0</v>
      </c>
      <c r="BV185">
        <f ca="1">IF(AND($B185&gt;0,SUM(BV$3:BV184)=0,SUM($H185:BU185)=0),$B185,0)</f>
        <v>0</v>
      </c>
      <c r="BW185">
        <f ca="1">IF(AND($B185&gt;0,SUM(BW$3:BW184)=0,SUM($H185:BV185)=0),$B185,0)</f>
        <v>0</v>
      </c>
      <c r="BX185">
        <f ca="1">IF(AND($B185&gt;0,SUM(BX$3:BX184)=0,SUM($H185:BW185)=0),$B185,0)</f>
        <v>0</v>
      </c>
      <c r="BY185">
        <f ca="1">IF(AND($B185&gt;0,SUM(BY$3:BY184)=0,SUM($H185:BX185)=0),$B185,0)</f>
        <v>0</v>
      </c>
      <c r="BZ185">
        <f ca="1">IF(AND($B185&gt;0,SUM(BZ$3:BZ184)=0,SUM($H185:BY185)=0),$B185,0)</f>
        <v>0</v>
      </c>
      <c r="CA185">
        <f ca="1">IF(AND($B185&gt;0,SUM(CA$3:CA184)=0,SUM($H185:BZ185)=0),$B185,0)</f>
        <v>0</v>
      </c>
      <c r="CB185">
        <f ca="1">IF(AND($B185&gt;0,SUM(CB$3:CB184)=0,SUM($H185:CA185)=0),$B185,0)</f>
        <v>0</v>
      </c>
      <c r="CC185">
        <f ca="1">IF(AND($B185&gt;0,SUM(CC$3:CC184)=0,SUM($H185:CB185)=0),$B185,0)</f>
        <v>0</v>
      </c>
      <c r="CD185">
        <f ca="1">IF(AND($B185&gt;0,SUM(CD$3:CD184)=0,SUM($H185:CC185)=0),$B185,0)</f>
        <v>0</v>
      </c>
      <c r="CE185">
        <f ca="1">IF(AND($B185&gt;0,SUM(CE$3:CE184)=0,SUM($H185:CD185)=0),$B185,0)</f>
        <v>0</v>
      </c>
      <c r="CF185">
        <f ca="1">IF(AND($B185&gt;0,SUM(CF$3:CF184)=0,SUM($H185:CE185)=0),$B185,0)</f>
        <v>0</v>
      </c>
      <c r="CG185">
        <f ca="1">IF(AND($B185&gt;0,SUM(CG$3:CG184)=0,SUM($H185:CF185)=0),$B185,0)</f>
        <v>0</v>
      </c>
      <c r="CH185">
        <f ca="1">IF(AND($B185&gt;0,SUM(CH$3:CH184)=0,SUM($H185:CG185)=0),$B185,0)</f>
        <v>0</v>
      </c>
      <c r="CI185">
        <f ca="1">IF(AND($B185&gt;0,SUM(CI$3:CI184)=0,SUM($H185:CH185)=0),$B185,0)</f>
        <v>0</v>
      </c>
      <c r="CJ185">
        <f ca="1">IF(AND($B185&gt;0,SUM(CJ$3:CJ184)=0,SUM($H185:CI185)=0),$B185,0)</f>
        <v>0</v>
      </c>
      <c r="CK185">
        <f ca="1">IF(AND($B185&gt;0,SUM(CK$3:CK184)=0,SUM($H185:CJ185)=0),$B185,0)</f>
        <v>0</v>
      </c>
      <c r="CL185">
        <f ca="1">IF(AND($B185&gt;0,SUM(CL$3:CL184)=0,SUM($H185:CK185)=0),$B185,0)</f>
        <v>0</v>
      </c>
      <c r="CM185">
        <f ca="1">IF(AND($B185&gt;0,SUM(CM$3:CM184)=0,SUM($H185:CL185)=0),$B185,0)</f>
        <v>0</v>
      </c>
      <c r="CN185">
        <f ca="1">IF(AND($B185&gt;0,SUM(CN$3:CN184)=0,SUM($H185:CM185)=0),$B185,0)</f>
        <v>0</v>
      </c>
      <c r="CO185">
        <f ca="1">IF(AND($B185&gt;0,SUM(CO$3:CO184)=0,SUM($H185:CN185)=0),$B185,0)</f>
        <v>0</v>
      </c>
      <c r="CP185">
        <f ca="1">IF(AND($B185&gt;0,SUM(CP$3:CP184)=0,SUM($H185:CO185)=0),$B185,0)</f>
        <v>0</v>
      </c>
      <c r="CQ185">
        <f ca="1">IF(AND($B185&gt;0,SUM(CQ$3:CQ184)=0,SUM($H185:CP185)=0),$B185,0)</f>
        <v>0</v>
      </c>
      <c r="CR185">
        <f ca="1">IF(AND($B185&gt;0,SUM(CR$3:CR184)=0,SUM($H185:CQ185)=0),$B185,0)</f>
        <v>0</v>
      </c>
      <c r="CS185">
        <f ca="1">IF(AND($B185&gt;0,SUM(CS$3:CS184)=0,SUM($H185:CR185)=0),$B185,0)</f>
        <v>0</v>
      </c>
      <c r="CT185">
        <f ca="1">IF(AND($B185&gt;0,SUM(CT$3:CT184)=0,SUM($H185:CS185)=0),$B185,0)</f>
        <v>0</v>
      </c>
      <c r="CU185">
        <f ca="1">IF(AND($B185&gt;0,SUM(CU$3:CU184)=0,SUM($H185:CT185)=0),$B185,0)</f>
        <v>0</v>
      </c>
      <c r="CV185">
        <f ca="1">IF(AND($B185&gt;0,SUM(CV$3:CV184)=0,SUM($H185:CU185)=0),$B185,0)</f>
        <v>0</v>
      </c>
      <c r="CW185">
        <f ca="1">IF(AND($B185&gt;0,SUM(CW$3:CW184)=0,SUM($H185:CV185)=0),$B185,0)</f>
        <v>0</v>
      </c>
      <c r="CX185">
        <f ca="1">IF(AND($B185&gt;0,SUM(CX$3:CX184)=0,SUM($H185:CW185)=0),$B185,0)</f>
        <v>0</v>
      </c>
      <c r="CY185">
        <f ca="1">IF(AND($B185&gt;0,SUM(CY$3:CY184)=0,SUM($H185:CX185)=0),$B185,0)</f>
        <v>0</v>
      </c>
      <c r="CZ185">
        <f ca="1">IF(AND($B185&gt;0,SUM(CZ$3:CZ184)=0,SUM($H185:CY185)=0),$B185,0)</f>
        <v>0</v>
      </c>
      <c r="DA185">
        <f ca="1">IF(AND($B185&gt;0,SUM(DA$3:DA184)=0,SUM($H185:CZ185)=0),$B185,0)</f>
        <v>0</v>
      </c>
      <c r="DB185">
        <f ca="1">IF(AND($B185&gt;0,SUM(DB$3:DB184)=0,SUM($H185:DA185)=0),$B185,0)</f>
        <v>0</v>
      </c>
      <c r="DC185">
        <f ca="1">IF(AND($B185&gt;0,SUM(DC$3:DC184)=0,SUM($H185:DB185)=0),$B185,0)</f>
        <v>0</v>
      </c>
      <c r="DD185">
        <f ca="1">IF(AND($B185&gt;0,SUM(DD$3:DD184)=0,SUM($H185:DC185)=0),$B185,0)</f>
        <v>0</v>
      </c>
      <c r="DE185">
        <f ca="1">IF(AND($B185&gt;0,SUM(DE$3:DE184)=0,SUM($H185:DD185)=0),$B185,0)</f>
        <v>0</v>
      </c>
      <c r="DF185">
        <f ca="1">IF(AND($B185&gt;0,SUM(DF$3:DF184)=0,SUM($H185:DE185)=0),$B185,0)</f>
        <v>0</v>
      </c>
      <c r="DG185">
        <f ca="1">IF(AND($B185&gt;0,SUM(DG$3:DG184)=0,SUM($H185:DF185)=0),$B185,0)</f>
        <v>0</v>
      </c>
      <c r="DH185">
        <f ca="1">IF(AND($B185&gt;0,SUM(DH$3:DH184)=0,SUM($H185:DG185)=0),$B185,0)</f>
        <v>0</v>
      </c>
      <c r="DI185">
        <f ca="1">IF(AND($B185&gt;0,SUM(DI$3:DI184)=0,SUM($H185:DH185)=0),$B185,0)</f>
        <v>0</v>
      </c>
      <c r="DJ185">
        <f ca="1">IF(AND($B185&gt;0,SUM(DJ$3:DJ184)=0,SUM($H185:DI185)=0),$B185,0)</f>
        <v>0</v>
      </c>
      <c r="DK185">
        <f ca="1">IF(AND($B185&gt;0,SUM(DK$3:DK184)=0,SUM($H185:DJ185)=0),$B185,0)</f>
        <v>0</v>
      </c>
      <c r="DL185">
        <f ca="1">IF(AND($B185&gt;0,SUM(DL$3:DL184)=0,SUM($H185:DK185)=0),$B185,0)</f>
        <v>0</v>
      </c>
      <c r="DM185">
        <f ca="1">IF(AND($B185&gt;0,SUM(DM$3:DM184)=0,SUM($H185:DL185)=0),$B185,0)</f>
        <v>0</v>
      </c>
      <c r="DN185">
        <f ca="1">IF(AND($B185&gt;0,SUM(DN$3:DN184)=0,SUM($H185:DM185)=0),$B185,0)</f>
        <v>0</v>
      </c>
      <c r="DO185">
        <f ca="1">IF(AND($B185&gt;0,SUM(DO$3:DO184)=0,SUM($H185:DN185)=0),$B185,0)</f>
        <v>0</v>
      </c>
      <c r="DP185">
        <f ca="1">IF(AND($B185&gt;0,SUM(DP$3:DP184)=0,SUM($H185:DO185)=0),$B185,0)</f>
        <v>0</v>
      </c>
      <c r="DQ185">
        <f ca="1">IF(AND($B185&gt;0,SUM(DQ$3:DQ184)=0,SUM($H185:DP185)=0),$B185,0)</f>
        <v>0</v>
      </c>
      <c r="DR185">
        <f ca="1">IF(AND($B185&gt;0,SUM(DR$3:DR184)=0,SUM($H185:DQ185)=0),$B185,0)</f>
        <v>0</v>
      </c>
      <c r="DS185">
        <f ca="1">IF(AND($B185&gt;0,SUM(DS$3:DS184)=0,SUM($H185:DR185)=0),$B185,0)</f>
        <v>0</v>
      </c>
      <c r="DT185">
        <f ca="1">IF(AND($B185&gt;0,SUM(DT$3:DT184)=0,SUM($H185:DS185)=0),$B185,0)</f>
        <v>0</v>
      </c>
      <c r="DU185">
        <f ca="1">IF(AND($B185&gt;0,SUM(DU$3:DU184)=0,SUM($H185:DT185)=0),$B185,0)</f>
        <v>0</v>
      </c>
      <c r="DV185">
        <f ca="1">IF(AND($B185&gt;0,SUM(DV$3:DV184)=0,SUM($H185:DU185)=0),$B185,0)</f>
        <v>0</v>
      </c>
      <c r="DW185">
        <f ca="1">IF(AND($B185&gt;0,SUM(DW$3:DW184)=0,SUM($H185:DV185)=0),$B185,0)</f>
        <v>0</v>
      </c>
      <c r="DX185">
        <f ca="1">IF(AND($B185&gt;0,SUM(DX$3:DX184)=0,SUM($H185:DW185)=0),$B185,0)</f>
        <v>0</v>
      </c>
      <c r="DY185">
        <f ca="1">IF(AND($B185&gt;0,SUM(DY$3:DY184)=0,SUM($H185:DX185)=0),$B185,0)</f>
        <v>0</v>
      </c>
      <c r="DZ185">
        <f ca="1">IF(AND($B185&gt;0,SUM(DZ$3:DZ184)=0,SUM($H185:DY185)=0),$B185,0)</f>
        <v>0</v>
      </c>
      <c r="EA185">
        <f ca="1">IF(AND($B185&gt;0,SUM(EA$3:EA184)=0,SUM($H185:DZ185)=0),$B185,0)</f>
        <v>0</v>
      </c>
      <c r="EB185">
        <f ca="1">IF(AND($B185&gt;0,SUM(EB$3:EB184)=0,SUM($H185:EA185)=0),$B185,0)</f>
        <v>0</v>
      </c>
      <c r="EC185">
        <f ca="1">IF(AND($B185&gt;0,SUM(EC$3:EC184)=0,SUM($H185:EB185)=0),$B185,0)</f>
        <v>0</v>
      </c>
      <c r="ED185">
        <f ca="1">IF(AND($B185&gt;0,SUM(ED$3:ED184)=0,SUM($H185:EC185)=0),$B185,0)</f>
        <v>0</v>
      </c>
      <c r="EE185">
        <f ca="1">IF(AND($B185&gt;0,SUM(EE$3:EE184)=0,SUM($H185:ED185)=0),$B185,0)</f>
        <v>0</v>
      </c>
      <c r="EF185">
        <f ca="1">IF(AND($B185&gt;0,SUM(EF$3:EF184)=0,SUM($H185:EE185)=0),$B185,0)</f>
        <v>0</v>
      </c>
      <c r="EG185">
        <f ca="1">IF(AND($B185&gt;0,SUM(EG$3:EG184)=0,SUM($H185:EF185)=0),$B185,0)</f>
        <v>0</v>
      </c>
      <c r="EH185">
        <f ca="1">IF(AND($B185&gt;0,SUM(EH$3:EH184)=0,SUM($H185:EG185)=0),$B185,0)</f>
        <v>0</v>
      </c>
      <c r="EI185">
        <f ca="1">IF(AND($B185&gt;0,SUM(EI$3:EI184)=0,SUM($H185:EH185)=0),$B185,0)</f>
        <v>0</v>
      </c>
      <c r="EJ185">
        <f ca="1">IF(AND($B185&gt;0,SUM(EJ$3:EJ184)=0,SUM($H185:EI185)=0),$B185,0)</f>
        <v>0</v>
      </c>
      <c r="EK185">
        <f ca="1">IF(AND($B185&gt;0,SUM(EK$3:EK184)=0,SUM($H185:EJ185)=0),$B185,0)</f>
        <v>0</v>
      </c>
      <c r="EL185">
        <f ca="1">IF(AND($B185&gt;0,SUM(EL$3:EL184)=0,SUM($H185:EK185)=0),$B185,0)</f>
        <v>0</v>
      </c>
      <c r="EM185">
        <f ca="1">IF(AND($B185&gt;0,SUM(EM$3:EM184)=0,SUM($H185:EL185)=0),$B185,0)</f>
        <v>0</v>
      </c>
      <c r="EN185">
        <f ca="1">IF(AND($B185&gt;0,SUM(EN$3:EN184)=0,SUM($H185:EM185)=0),$B185,0)</f>
        <v>0</v>
      </c>
      <c r="EO185">
        <f ca="1">IF(AND($B185&gt;0,SUM(EO$3:EO184)=0,SUM($H185:EN185)=0),$B185,0)</f>
        <v>0</v>
      </c>
      <c r="EP185">
        <f ca="1">IF(AND($B185&gt;0,SUM(EP$3:EP184)=0,SUM($H185:EO185)=0),$B185,0)</f>
        <v>0</v>
      </c>
      <c r="EQ185">
        <f ca="1">IF(AND($B185&gt;0,SUM(EQ$3:EQ184)=0,SUM($H185:EP185)=0),$B185,0)</f>
        <v>0</v>
      </c>
      <c r="ER185">
        <f ca="1">IF(AND($B185&gt;0,SUM(ER$3:ER184)=0,SUM($H185:EQ185)=0),$B185,0)</f>
        <v>0</v>
      </c>
      <c r="ES185">
        <f ca="1">IF(AND($B185&gt;0,SUM(ES$3:ES184)=0,SUM($H185:ER185)=0),$B185,0)</f>
        <v>0</v>
      </c>
      <c r="ET185">
        <f ca="1">IF(AND($B185&gt;0,SUM(ET$3:ET184)=0,SUM($H185:ES185)=0),$B185,0)</f>
        <v>0</v>
      </c>
      <c r="EU185">
        <f ca="1">IF(AND($B185&gt;0,SUM(EU$3:EU184)=0,SUM($H185:ET185)=0),$B185,0)</f>
        <v>0</v>
      </c>
      <c r="EV185">
        <f ca="1">IF(AND($B185&gt;0,SUM(EV$3:EV184)=0,SUM($H185:EU185)=0),$B185,0)</f>
        <v>0</v>
      </c>
      <c r="EW185">
        <f ca="1">IF(AND($B185&gt;0,SUM(EW$3:EW184)=0,SUM($H185:EV185)=0),$B185,0)</f>
        <v>0</v>
      </c>
      <c r="EX185">
        <f ca="1">IF(AND($B185&gt;0,SUM(EX$3:EX184)=0,SUM($H185:EW185)=0),$B185,0)</f>
        <v>0</v>
      </c>
      <c r="EY185">
        <f ca="1">IF(AND($B185&gt;0,SUM(EY$3:EY184)=0,SUM($H185:EX185)=0),$B185,0)</f>
        <v>0</v>
      </c>
      <c r="EZ185">
        <f ca="1">IF(AND($B185&gt;0,SUM(EZ$3:EZ184)=0,SUM($H185:EY185)=0),$B185,0)</f>
        <v>0</v>
      </c>
      <c r="FA185">
        <f ca="1">IF(AND($B185&gt;0,SUM(FA$3:FA184)=0,SUM($H185:EZ185)=0),$B185,0)</f>
        <v>0</v>
      </c>
      <c r="FB185">
        <f ca="1">IF(AND($B185&gt;0,SUM(FB$3:FB184)=0,SUM($H185:FA185)=0),$B185,0)</f>
        <v>0</v>
      </c>
      <c r="FC185">
        <f ca="1">IF(AND($B185&gt;0,SUM(FC$3:FC184)=0,SUM($H185:FB185)=0),$B185,0)</f>
        <v>0</v>
      </c>
      <c r="FD185">
        <f ca="1">IF(AND($B185&gt;0,SUM(FD$3:FD184)=0,SUM($H185:FC185)=0),$B185,0)</f>
        <v>0</v>
      </c>
      <c r="FE185">
        <f ca="1">IF(AND($B185&gt;0,SUM(FE$3:FE184)=0,SUM($H185:FD185)=0),$B185,0)</f>
        <v>0</v>
      </c>
      <c r="FF185">
        <f ca="1">IF(AND($B185&gt;0,SUM(FF$3:FF184)=0,SUM($H185:FE185)=0),$B185,0)</f>
        <v>0</v>
      </c>
      <c r="FG185">
        <f ca="1">IF(AND($B185&gt;0,SUM(FG$3:FG184)=0,SUM($H185:FF185)=0),$B185,0)</f>
        <v>0</v>
      </c>
      <c r="FH185">
        <f ca="1">IF(AND($B185&gt;0,SUM(FH$3:FH184)=0,SUM($H185:FG185)=0),$B185,0)</f>
        <v>0</v>
      </c>
      <c r="FI185">
        <f ca="1">IF(AND($B185&gt;0,SUM(FI$3:FI184)=0,SUM($H185:FH185)=0),$B185,0)</f>
        <v>0</v>
      </c>
      <c r="FJ185">
        <f ca="1">IF(AND($B185&gt;0,SUM(FJ$3:FJ184)=0,SUM($H185:FI185)=0),$B185,0)</f>
        <v>0</v>
      </c>
      <c r="FK185">
        <f ca="1">IF(AND($B185&gt;0,SUM(FK$3:FK184)=0,SUM($H185:FJ185)=0),$B185,0)</f>
        <v>0</v>
      </c>
      <c r="FL185">
        <f ca="1">IF(AND($B185&gt;0,SUM(FL$3:FL184)=0,SUM($H185:FK185)=0),$B185,0)</f>
        <v>0</v>
      </c>
      <c r="FM185">
        <f ca="1">IF(AND($B185&gt;0,SUM(FM$3:FM184)=0,SUM($H185:FL185)=0),$B185,0)</f>
        <v>0</v>
      </c>
      <c r="FN185">
        <f ca="1">IF(AND($B185&gt;0,SUM(FN$3:FN184)=0,SUM($H185:FM185)=0),$B185,0)</f>
        <v>0</v>
      </c>
      <c r="FS185" s="67" t="str">
        <f ca="1">Valintaohjelma!$C61</f>
        <v>Kotona/poissa/Tehostus automatiikka (CO2)</v>
      </c>
      <c r="FT185" s="67" t="str">
        <f ca="1">Valintaohjelma!$F61</f>
        <v>SP Cable</v>
      </c>
      <c r="FU185" s="343" t="s">
        <v>378</v>
      </c>
      <c r="FV185" s="67" t="str">
        <f>Valintaohjelma!$I61</f>
        <v>-</v>
      </c>
      <c r="FY185" s="67" t="str">
        <f ca="1">Valintaohjelma!$C61</f>
        <v>Kotona/poissa/Tehostus automatiikka (CO2)</v>
      </c>
      <c r="FZ185" s="67" t="str">
        <f ca="1">Valintaohjelma!$F61</f>
        <v>SP Cable</v>
      </c>
      <c r="GA185" s="293" t="s">
        <v>612</v>
      </c>
      <c r="GB185" s="67" t="str">
        <f>Valintaohjelma!$I61</f>
        <v>-</v>
      </c>
      <c r="GE185" s="67" t="str">
        <f ca="1">Valintaohjelma!$C61</f>
        <v>Kotona/poissa/Tehostus automatiikka (CO2)</v>
      </c>
      <c r="GF185" s="67" t="str">
        <f ca="1">Valintaohjelma!$F61</f>
        <v>SP Cable</v>
      </c>
      <c r="GG185" s="293" t="s">
        <v>865</v>
      </c>
      <c r="GH185" s="67" t="str">
        <f>Valintaohjelma!$I61</f>
        <v>-</v>
      </c>
    </row>
    <row r="186" spans="1:190" ht="15.75" thickBot="1" x14ac:dyDescent="0.3">
      <c r="A186">
        <v>186</v>
      </c>
      <c r="B186">
        <f>IF(AND(Valintaohjelma!D62&lt;&gt;"-",Valintaohjelma!D62&lt;&gt;""),A186,0)</f>
        <v>0</v>
      </c>
      <c r="C186" s="240" t="str">
        <f t="shared" ca="1" si="22"/>
        <v>Ilmanlaatuautomatiikka (VOC)</v>
      </c>
      <c r="D186" s="240" t="str">
        <f t="shared" ca="1" si="23"/>
        <v>SP Cable</v>
      </c>
      <c r="E186" s="240" t="str">
        <f t="shared" ca="1" si="24"/>
        <v>Ilmanlaatuautomatiikka</v>
      </c>
      <c r="F186" s="240" t="str">
        <f t="shared" ca="1" si="25"/>
        <v>-</v>
      </c>
      <c r="G186" s="47" t="e">
        <f>INDEX($I$2:$FN$2,ROWS(G$2:G186))</f>
        <v>#REF!</v>
      </c>
      <c r="H186">
        <v>0</v>
      </c>
      <c r="I186">
        <f ca="1">IF(AND($B186&gt;0,SUM(I$3:I185)=0,SUM($H186:H186)=0),$B186,0)</f>
        <v>0</v>
      </c>
      <c r="J186">
        <f ca="1">IF(AND($B186&gt;0,SUM(J$3:J185)=0,SUM($H186:I186)=0),$B186,0)</f>
        <v>0</v>
      </c>
      <c r="K186">
        <f ca="1">IF(AND($B186&gt;0,SUM(K$3:K185)=0,SUM($H186:J186)=0),$B186,0)</f>
        <v>0</v>
      </c>
      <c r="L186">
        <f ca="1">IF(AND($B186&gt;0,SUM(L$3:L185)=0,SUM($H186:K186)=0),$B186,0)</f>
        <v>0</v>
      </c>
      <c r="M186">
        <f ca="1">IF(AND($B186&gt;0,SUM(M$3:M185)=0,SUM($H186:L186)=0),$B186,0)</f>
        <v>0</v>
      </c>
      <c r="N186">
        <f ca="1">IF(AND($B186&gt;0,SUM(N$3:N185)=0,SUM($H186:M186)=0),$B186,0)</f>
        <v>0</v>
      </c>
      <c r="O186">
        <f ca="1">IF(AND($B186&gt;0,SUM(O$3:O185)=0,SUM($H186:N186)=0),$B186,0)</f>
        <v>0</v>
      </c>
      <c r="P186">
        <f ca="1">IF(AND($B186&gt;0,SUM(P$3:P185)=0,SUM($H186:O186)=0),$B186,0)</f>
        <v>0</v>
      </c>
      <c r="Q186">
        <f ca="1">IF(AND($B186&gt;0,SUM(Q$3:Q185)=0,SUM($H186:P186)=0),$B186,0)</f>
        <v>0</v>
      </c>
      <c r="R186">
        <f ca="1">IF(AND($B186&gt;0,SUM(R$3:R185)=0,SUM($H186:Q186)=0),$B186,0)</f>
        <v>0</v>
      </c>
      <c r="S186">
        <f ca="1">IF(AND($B186&gt;0,SUM(S$3:S185)=0,SUM($H186:R186)=0),$B186,0)</f>
        <v>0</v>
      </c>
      <c r="T186">
        <f ca="1">IF(AND($B186&gt;0,SUM(T$3:T185)=0,SUM($H186:S186)=0),$B186,0)</f>
        <v>0</v>
      </c>
      <c r="U186">
        <f ca="1">IF(AND($B186&gt;0,SUM(U$3:U185)=0,SUM($H186:T186)=0),$B186,0)</f>
        <v>0</v>
      </c>
      <c r="V186">
        <f ca="1">IF(AND($B186&gt;0,SUM(V$3:V185)=0,SUM($H186:U186)=0),$B186,0)</f>
        <v>0</v>
      </c>
      <c r="W186">
        <f ca="1">IF(AND($B186&gt;0,SUM(W$3:W185)=0,SUM($H186:V186)=0),$B186,0)</f>
        <v>0</v>
      </c>
      <c r="X186">
        <f ca="1">IF(AND($B186&gt;0,SUM(X$3:X185)=0,SUM($H186:W186)=0),$B186,0)</f>
        <v>0</v>
      </c>
      <c r="Y186">
        <f ca="1">IF(AND($B186&gt;0,SUM(Y$3:Y185)=0,SUM($H186:X186)=0),$B186,0)</f>
        <v>0</v>
      </c>
      <c r="Z186">
        <f ca="1">IF(AND($B186&gt;0,SUM(Z$3:Z185)=0,SUM($H186:Y186)=0),$B186,0)</f>
        <v>0</v>
      </c>
      <c r="AA186">
        <f ca="1">IF(AND($B186&gt;0,SUM(AA$3:AA185)=0,SUM($H186:Z186)=0),$B186,0)</f>
        <v>0</v>
      </c>
      <c r="AB186">
        <f ca="1">IF(AND($B186&gt;0,SUM(AB$3:AB185)=0,SUM($H186:AA186)=0),$B186,0)</f>
        <v>0</v>
      </c>
      <c r="AC186">
        <f ca="1">IF(AND($B186&gt;0,SUM(AC$3:AC185)=0,SUM($H186:AB186)=0),$B186,0)</f>
        <v>0</v>
      </c>
      <c r="AD186">
        <f ca="1">IF(AND($B186&gt;0,SUM(AD$3:AD185)=0,SUM($H186:AC186)=0),$B186,0)</f>
        <v>0</v>
      </c>
      <c r="AE186">
        <f ca="1">IF(AND($B186&gt;0,SUM(AE$3:AE185)=0,SUM($H186:AD186)=0),$B186,0)</f>
        <v>0</v>
      </c>
      <c r="AF186">
        <f ca="1">IF(AND($B186&gt;0,SUM(AF$3:AF185)=0,SUM($H186:AE186)=0),$B186,0)</f>
        <v>0</v>
      </c>
      <c r="AG186">
        <f ca="1">IF(AND($B186&gt;0,SUM(AG$3:AG185)=0,SUM($H186:AF186)=0),$B186,0)</f>
        <v>0</v>
      </c>
      <c r="AH186">
        <f ca="1">IF(AND($B186&gt;0,SUM(AH$3:AH185)=0,SUM($H186:AG186)=0),$B186,0)</f>
        <v>0</v>
      </c>
      <c r="AI186">
        <f ca="1">IF(AND($B186&gt;0,SUM(AI$3:AI185)=0,SUM($H186:AH186)=0),$B186,0)</f>
        <v>0</v>
      </c>
      <c r="AJ186">
        <f ca="1">IF(AND($B186&gt;0,SUM(AJ$3:AJ185)=0,SUM($H186:AI186)=0),$B186,0)</f>
        <v>0</v>
      </c>
      <c r="AK186">
        <f ca="1">IF(AND($B186&gt;0,SUM(AK$3:AK185)=0,SUM($H186:AJ186)=0),$B186,0)</f>
        <v>0</v>
      </c>
      <c r="AL186">
        <f ca="1">IF(AND($B186&gt;0,SUM(AL$3:AL185)=0,SUM($H186:AK186)=0),$B186,0)</f>
        <v>0</v>
      </c>
      <c r="AM186">
        <f ca="1">IF(AND($B186&gt;0,SUM(AM$3:AM185)=0,SUM($H186:AL186)=0),$B186,0)</f>
        <v>0</v>
      </c>
      <c r="AN186">
        <f ca="1">IF(AND($B186&gt;0,SUM(AN$3:AN185)=0,SUM($H186:AM186)=0),$B186,0)</f>
        <v>0</v>
      </c>
      <c r="AO186">
        <f ca="1">IF(AND($B186&gt;0,SUM(AO$3:AO185)=0,SUM($H186:AN186)=0),$B186,0)</f>
        <v>0</v>
      </c>
      <c r="AP186">
        <f ca="1">IF(AND($B186&gt;0,SUM(AP$3:AP185)=0,SUM($H186:AO186)=0),$B186,0)</f>
        <v>0</v>
      </c>
      <c r="AQ186">
        <f ca="1">IF(AND($B186&gt;0,SUM(AQ$3:AQ185)=0,SUM($H186:AP186)=0),$B186,0)</f>
        <v>0</v>
      </c>
      <c r="AR186">
        <f ca="1">IF(AND($B186&gt;0,SUM(AR$3:AR185)=0,SUM($H186:AQ186)=0),$B186,0)</f>
        <v>0</v>
      </c>
      <c r="AS186">
        <f ca="1">IF(AND($B186&gt;0,SUM(AS$3:AS185)=0,SUM($H186:AR186)=0),$B186,0)</f>
        <v>0</v>
      </c>
      <c r="AT186">
        <f ca="1">IF(AND($B186&gt;0,SUM(AT$3:AT185)=0,SUM($H186:AS186)=0),$B186,0)</f>
        <v>0</v>
      </c>
      <c r="AU186">
        <f ca="1">IF(AND($B186&gt;0,SUM(AU$3:AU185)=0,SUM($H186:AT186)=0),$B186,0)</f>
        <v>0</v>
      </c>
      <c r="AV186">
        <f ca="1">IF(AND($B186&gt;0,SUM(AV$3:AV185)=0,SUM($H186:AU186)=0),$B186,0)</f>
        <v>0</v>
      </c>
      <c r="AW186">
        <f ca="1">IF(AND($B186&gt;0,SUM(AW$3:AW185)=0,SUM($H186:AV186)=0),$B186,0)</f>
        <v>0</v>
      </c>
      <c r="AX186">
        <f ca="1">IF(AND($B186&gt;0,SUM(AX$3:AX185)=0,SUM($H186:AW186)=0),$B186,0)</f>
        <v>0</v>
      </c>
      <c r="AY186">
        <f ca="1">IF(AND($B186&gt;0,SUM(AY$3:AY185)=0,SUM($H186:AX186)=0),$B186,0)</f>
        <v>0</v>
      </c>
      <c r="AZ186">
        <f ca="1">IF(AND($B186&gt;0,SUM(AZ$3:AZ185)=0,SUM($H186:AY186)=0),$B186,0)</f>
        <v>0</v>
      </c>
      <c r="BA186">
        <f ca="1">IF(AND($B186&gt;0,SUM(BA$3:BA185)=0,SUM($H186:AZ186)=0),$B186,0)</f>
        <v>0</v>
      </c>
      <c r="BB186">
        <f ca="1">IF(AND($B186&gt;0,SUM(BB$3:BB185)=0,SUM($H186:BA186)=0),$B186,0)</f>
        <v>0</v>
      </c>
      <c r="BC186">
        <f ca="1">IF(AND($B186&gt;0,SUM(BC$3:BC185)=0,SUM($H186:BB186)=0),$B186,0)</f>
        <v>0</v>
      </c>
      <c r="BD186">
        <f ca="1">IF(AND($B186&gt;0,SUM(BD$3:BD185)=0,SUM($H186:BC186)=0),$B186,0)</f>
        <v>0</v>
      </c>
      <c r="BE186">
        <f ca="1">IF(AND($B186&gt;0,SUM(BE$3:BE185)=0,SUM($H186:BD186)=0),$B186,0)</f>
        <v>0</v>
      </c>
      <c r="BF186">
        <f ca="1">IF(AND($B186&gt;0,SUM(BF$3:BF185)=0,SUM($H186:BE186)=0),$B186,0)</f>
        <v>0</v>
      </c>
      <c r="BG186">
        <f ca="1">IF(AND($B186&gt;0,SUM(BG$3:BG185)=0,SUM($H186:BF186)=0),$B186,0)</f>
        <v>0</v>
      </c>
      <c r="BH186">
        <f ca="1">IF(AND($B186&gt;0,SUM(BH$3:BH185)=0,SUM($H186:BG186)=0),$B186,0)</f>
        <v>0</v>
      </c>
      <c r="BI186">
        <f ca="1">IF(AND($B186&gt;0,SUM(BI$3:BI185)=0,SUM($H186:BH186)=0),$B186,0)</f>
        <v>0</v>
      </c>
      <c r="BJ186">
        <f ca="1">IF(AND($B186&gt;0,SUM(BJ$3:BJ185)=0,SUM($H186:BI186)=0),$B186,0)</f>
        <v>0</v>
      </c>
      <c r="BK186">
        <f ca="1">IF(AND($B186&gt;0,SUM(BK$3:BK185)=0,SUM($H186:BJ186)=0),$B186,0)</f>
        <v>0</v>
      </c>
      <c r="BL186">
        <f ca="1">IF(AND($B186&gt;0,SUM(BL$3:BL185)=0,SUM($H186:BK186)=0),$B186,0)</f>
        <v>0</v>
      </c>
      <c r="BM186">
        <f ca="1">IF(AND($B186&gt;0,SUM(BM$3:BM185)=0,SUM($H186:BL186)=0),$B186,0)</f>
        <v>0</v>
      </c>
      <c r="BN186">
        <f ca="1">IF(AND($B186&gt;0,SUM(BN$3:BN185)=0,SUM($H186:BM186)=0),$B186,0)</f>
        <v>0</v>
      </c>
      <c r="BO186">
        <f ca="1">IF(AND($B186&gt;0,SUM(BO$3:BO185)=0,SUM($H186:BN186)=0),$B186,0)</f>
        <v>0</v>
      </c>
      <c r="BP186">
        <f ca="1">IF(AND($B186&gt;0,SUM(BP$3:BP185)=0,SUM($H186:BO186)=0),$B186,0)</f>
        <v>0</v>
      </c>
      <c r="BQ186">
        <f ca="1">IF(AND($B186&gt;0,SUM(BQ$3:BQ185)=0,SUM($H186:BP186)=0),$B186,0)</f>
        <v>0</v>
      </c>
      <c r="BR186">
        <f ca="1">IF(AND($B186&gt;0,SUM(BR$3:BR185)=0,SUM($H186:BQ186)=0),$B186,0)</f>
        <v>0</v>
      </c>
      <c r="BS186">
        <f ca="1">IF(AND($B186&gt;0,SUM(BS$3:BS185)=0,SUM($H186:BR186)=0),$B186,0)</f>
        <v>0</v>
      </c>
      <c r="BT186">
        <f ca="1">IF(AND($B186&gt;0,SUM(BT$3:BT185)=0,SUM($H186:BS186)=0),$B186,0)</f>
        <v>0</v>
      </c>
      <c r="BU186">
        <f ca="1">IF(AND($B186&gt;0,SUM(BU$3:BU185)=0,SUM($H186:BT186)=0),$B186,0)</f>
        <v>0</v>
      </c>
      <c r="BV186">
        <f ca="1">IF(AND($B186&gt;0,SUM(BV$3:BV185)=0,SUM($H186:BU186)=0),$B186,0)</f>
        <v>0</v>
      </c>
      <c r="BW186">
        <f ca="1">IF(AND($B186&gt;0,SUM(BW$3:BW185)=0,SUM($H186:BV186)=0),$B186,0)</f>
        <v>0</v>
      </c>
      <c r="BX186">
        <f ca="1">IF(AND($B186&gt;0,SUM(BX$3:BX185)=0,SUM($H186:BW186)=0),$B186,0)</f>
        <v>0</v>
      </c>
      <c r="BY186">
        <f ca="1">IF(AND($B186&gt;0,SUM(BY$3:BY185)=0,SUM($H186:BX186)=0),$B186,0)</f>
        <v>0</v>
      </c>
      <c r="BZ186">
        <f ca="1">IF(AND($B186&gt;0,SUM(BZ$3:BZ185)=0,SUM($H186:BY186)=0),$B186,0)</f>
        <v>0</v>
      </c>
      <c r="CA186">
        <f ca="1">IF(AND($B186&gt;0,SUM(CA$3:CA185)=0,SUM($H186:BZ186)=0),$B186,0)</f>
        <v>0</v>
      </c>
      <c r="CB186">
        <f ca="1">IF(AND($B186&gt;0,SUM(CB$3:CB185)=0,SUM($H186:CA186)=0),$B186,0)</f>
        <v>0</v>
      </c>
      <c r="CC186">
        <f ca="1">IF(AND($B186&gt;0,SUM(CC$3:CC185)=0,SUM($H186:CB186)=0),$B186,0)</f>
        <v>0</v>
      </c>
      <c r="CD186">
        <f ca="1">IF(AND($B186&gt;0,SUM(CD$3:CD185)=0,SUM($H186:CC186)=0),$B186,0)</f>
        <v>0</v>
      </c>
      <c r="CE186">
        <f ca="1">IF(AND($B186&gt;0,SUM(CE$3:CE185)=0,SUM($H186:CD186)=0),$B186,0)</f>
        <v>0</v>
      </c>
      <c r="CF186">
        <f ca="1">IF(AND($B186&gt;0,SUM(CF$3:CF185)=0,SUM($H186:CE186)=0),$B186,0)</f>
        <v>0</v>
      </c>
      <c r="CG186">
        <f ca="1">IF(AND($B186&gt;0,SUM(CG$3:CG185)=0,SUM($H186:CF186)=0),$B186,0)</f>
        <v>0</v>
      </c>
      <c r="CH186">
        <f ca="1">IF(AND($B186&gt;0,SUM(CH$3:CH185)=0,SUM($H186:CG186)=0),$B186,0)</f>
        <v>0</v>
      </c>
      <c r="CI186">
        <f ca="1">IF(AND($B186&gt;0,SUM(CI$3:CI185)=0,SUM($H186:CH186)=0),$B186,0)</f>
        <v>0</v>
      </c>
      <c r="CJ186">
        <f ca="1">IF(AND($B186&gt;0,SUM(CJ$3:CJ185)=0,SUM($H186:CI186)=0),$B186,0)</f>
        <v>0</v>
      </c>
      <c r="CK186">
        <f ca="1">IF(AND($B186&gt;0,SUM(CK$3:CK185)=0,SUM($H186:CJ186)=0),$B186,0)</f>
        <v>0</v>
      </c>
      <c r="CL186">
        <f ca="1">IF(AND($B186&gt;0,SUM(CL$3:CL185)=0,SUM($H186:CK186)=0),$B186,0)</f>
        <v>0</v>
      </c>
      <c r="CM186">
        <f ca="1">IF(AND($B186&gt;0,SUM(CM$3:CM185)=0,SUM($H186:CL186)=0),$B186,0)</f>
        <v>0</v>
      </c>
      <c r="CN186">
        <f ca="1">IF(AND($B186&gt;0,SUM(CN$3:CN185)=0,SUM($H186:CM186)=0),$B186,0)</f>
        <v>0</v>
      </c>
      <c r="CO186">
        <f ca="1">IF(AND($B186&gt;0,SUM(CO$3:CO185)=0,SUM($H186:CN186)=0),$B186,0)</f>
        <v>0</v>
      </c>
      <c r="CP186">
        <f ca="1">IF(AND($B186&gt;0,SUM(CP$3:CP185)=0,SUM($H186:CO186)=0),$B186,0)</f>
        <v>0</v>
      </c>
      <c r="CQ186">
        <f ca="1">IF(AND($B186&gt;0,SUM(CQ$3:CQ185)=0,SUM($H186:CP186)=0),$B186,0)</f>
        <v>0</v>
      </c>
      <c r="CR186">
        <f ca="1">IF(AND($B186&gt;0,SUM(CR$3:CR185)=0,SUM($H186:CQ186)=0),$B186,0)</f>
        <v>0</v>
      </c>
      <c r="CS186">
        <f ca="1">IF(AND($B186&gt;0,SUM(CS$3:CS185)=0,SUM($H186:CR186)=0),$B186,0)</f>
        <v>0</v>
      </c>
      <c r="CT186">
        <f ca="1">IF(AND($B186&gt;0,SUM(CT$3:CT185)=0,SUM($H186:CS186)=0),$B186,0)</f>
        <v>0</v>
      </c>
      <c r="CU186">
        <f ca="1">IF(AND($B186&gt;0,SUM(CU$3:CU185)=0,SUM($H186:CT186)=0),$B186,0)</f>
        <v>0</v>
      </c>
      <c r="CV186">
        <f ca="1">IF(AND($B186&gt;0,SUM(CV$3:CV185)=0,SUM($H186:CU186)=0),$B186,0)</f>
        <v>0</v>
      </c>
      <c r="CW186">
        <f ca="1">IF(AND($B186&gt;0,SUM(CW$3:CW185)=0,SUM($H186:CV186)=0),$B186,0)</f>
        <v>0</v>
      </c>
      <c r="CX186">
        <f ca="1">IF(AND($B186&gt;0,SUM(CX$3:CX185)=0,SUM($H186:CW186)=0),$B186,0)</f>
        <v>0</v>
      </c>
      <c r="CY186">
        <f ca="1">IF(AND($B186&gt;0,SUM(CY$3:CY185)=0,SUM($H186:CX186)=0),$B186,0)</f>
        <v>0</v>
      </c>
      <c r="CZ186">
        <f ca="1">IF(AND($B186&gt;0,SUM(CZ$3:CZ185)=0,SUM($H186:CY186)=0),$B186,0)</f>
        <v>0</v>
      </c>
      <c r="DA186">
        <f ca="1">IF(AND($B186&gt;0,SUM(DA$3:DA185)=0,SUM($H186:CZ186)=0),$B186,0)</f>
        <v>0</v>
      </c>
      <c r="DB186">
        <f ca="1">IF(AND($B186&gt;0,SUM(DB$3:DB185)=0,SUM($H186:DA186)=0),$B186,0)</f>
        <v>0</v>
      </c>
      <c r="DC186">
        <f ca="1">IF(AND($B186&gt;0,SUM(DC$3:DC185)=0,SUM($H186:DB186)=0),$B186,0)</f>
        <v>0</v>
      </c>
      <c r="DD186">
        <f ca="1">IF(AND($B186&gt;0,SUM(DD$3:DD185)=0,SUM($H186:DC186)=0),$B186,0)</f>
        <v>0</v>
      </c>
      <c r="DE186">
        <f ca="1">IF(AND($B186&gt;0,SUM(DE$3:DE185)=0,SUM($H186:DD186)=0),$B186,0)</f>
        <v>0</v>
      </c>
      <c r="DF186">
        <f ca="1">IF(AND($B186&gt;0,SUM(DF$3:DF185)=0,SUM($H186:DE186)=0),$B186,0)</f>
        <v>0</v>
      </c>
      <c r="DG186">
        <f ca="1">IF(AND($B186&gt;0,SUM(DG$3:DG185)=0,SUM($H186:DF186)=0),$B186,0)</f>
        <v>0</v>
      </c>
      <c r="DH186">
        <f ca="1">IF(AND($B186&gt;0,SUM(DH$3:DH185)=0,SUM($H186:DG186)=0),$B186,0)</f>
        <v>0</v>
      </c>
      <c r="DI186">
        <f ca="1">IF(AND($B186&gt;0,SUM(DI$3:DI185)=0,SUM($H186:DH186)=0),$B186,0)</f>
        <v>0</v>
      </c>
      <c r="DJ186">
        <f ca="1">IF(AND($B186&gt;0,SUM(DJ$3:DJ185)=0,SUM($H186:DI186)=0),$B186,0)</f>
        <v>0</v>
      </c>
      <c r="DK186">
        <f ca="1">IF(AND($B186&gt;0,SUM(DK$3:DK185)=0,SUM($H186:DJ186)=0),$B186,0)</f>
        <v>0</v>
      </c>
      <c r="DL186">
        <f ca="1">IF(AND($B186&gt;0,SUM(DL$3:DL185)=0,SUM($H186:DK186)=0),$B186,0)</f>
        <v>0</v>
      </c>
      <c r="DM186">
        <f ca="1">IF(AND($B186&gt;0,SUM(DM$3:DM185)=0,SUM($H186:DL186)=0),$B186,0)</f>
        <v>0</v>
      </c>
      <c r="DN186">
        <f ca="1">IF(AND($B186&gt;0,SUM(DN$3:DN185)=0,SUM($H186:DM186)=0),$B186,0)</f>
        <v>0</v>
      </c>
      <c r="DO186">
        <f ca="1">IF(AND($B186&gt;0,SUM(DO$3:DO185)=0,SUM($H186:DN186)=0),$B186,0)</f>
        <v>0</v>
      </c>
      <c r="DP186">
        <f ca="1">IF(AND($B186&gt;0,SUM(DP$3:DP185)=0,SUM($H186:DO186)=0),$B186,0)</f>
        <v>0</v>
      </c>
      <c r="DQ186">
        <f ca="1">IF(AND($B186&gt;0,SUM(DQ$3:DQ185)=0,SUM($H186:DP186)=0),$B186,0)</f>
        <v>0</v>
      </c>
      <c r="DR186">
        <f ca="1">IF(AND($B186&gt;0,SUM(DR$3:DR185)=0,SUM($H186:DQ186)=0),$B186,0)</f>
        <v>0</v>
      </c>
      <c r="DS186">
        <f ca="1">IF(AND($B186&gt;0,SUM(DS$3:DS185)=0,SUM($H186:DR186)=0),$B186,0)</f>
        <v>0</v>
      </c>
      <c r="DT186">
        <f ca="1">IF(AND($B186&gt;0,SUM(DT$3:DT185)=0,SUM($H186:DS186)=0),$B186,0)</f>
        <v>0</v>
      </c>
      <c r="DU186">
        <f ca="1">IF(AND($B186&gt;0,SUM(DU$3:DU185)=0,SUM($H186:DT186)=0),$B186,0)</f>
        <v>0</v>
      </c>
      <c r="DV186">
        <f ca="1">IF(AND($B186&gt;0,SUM(DV$3:DV185)=0,SUM($H186:DU186)=0),$B186,0)</f>
        <v>0</v>
      </c>
      <c r="DW186">
        <f ca="1">IF(AND($B186&gt;0,SUM(DW$3:DW185)=0,SUM($H186:DV186)=0),$B186,0)</f>
        <v>0</v>
      </c>
      <c r="DX186">
        <f ca="1">IF(AND($B186&gt;0,SUM(DX$3:DX185)=0,SUM($H186:DW186)=0),$B186,0)</f>
        <v>0</v>
      </c>
      <c r="DY186">
        <f ca="1">IF(AND($B186&gt;0,SUM(DY$3:DY185)=0,SUM($H186:DX186)=0),$B186,0)</f>
        <v>0</v>
      </c>
      <c r="DZ186">
        <f ca="1">IF(AND($B186&gt;0,SUM(DZ$3:DZ185)=0,SUM($H186:DY186)=0),$B186,0)</f>
        <v>0</v>
      </c>
      <c r="EA186">
        <f ca="1">IF(AND($B186&gt;0,SUM(EA$3:EA185)=0,SUM($H186:DZ186)=0),$B186,0)</f>
        <v>0</v>
      </c>
      <c r="EB186">
        <f ca="1">IF(AND($B186&gt;0,SUM(EB$3:EB185)=0,SUM($H186:EA186)=0),$B186,0)</f>
        <v>0</v>
      </c>
      <c r="EC186">
        <f ca="1">IF(AND($B186&gt;0,SUM(EC$3:EC185)=0,SUM($H186:EB186)=0),$B186,0)</f>
        <v>0</v>
      </c>
      <c r="ED186">
        <f ca="1">IF(AND($B186&gt;0,SUM(ED$3:ED185)=0,SUM($H186:EC186)=0),$B186,0)</f>
        <v>0</v>
      </c>
      <c r="EE186">
        <f ca="1">IF(AND($B186&gt;0,SUM(EE$3:EE185)=0,SUM($H186:ED186)=0),$B186,0)</f>
        <v>0</v>
      </c>
      <c r="EF186">
        <f ca="1">IF(AND($B186&gt;0,SUM(EF$3:EF185)=0,SUM($H186:EE186)=0),$B186,0)</f>
        <v>0</v>
      </c>
      <c r="EG186">
        <f ca="1">IF(AND($B186&gt;0,SUM(EG$3:EG185)=0,SUM($H186:EF186)=0),$B186,0)</f>
        <v>0</v>
      </c>
      <c r="EH186">
        <f ca="1">IF(AND($B186&gt;0,SUM(EH$3:EH185)=0,SUM($H186:EG186)=0),$B186,0)</f>
        <v>0</v>
      </c>
      <c r="EI186">
        <f ca="1">IF(AND($B186&gt;0,SUM(EI$3:EI185)=0,SUM($H186:EH186)=0),$B186,0)</f>
        <v>0</v>
      </c>
      <c r="EJ186">
        <f ca="1">IF(AND($B186&gt;0,SUM(EJ$3:EJ185)=0,SUM($H186:EI186)=0),$B186,0)</f>
        <v>0</v>
      </c>
      <c r="EK186">
        <f ca="1">IF(AND($B186&gt;0,SUM(EK$3:EK185)=0,SUM($H186:EJ186)=0),$B186,0)</f>
        <v>0</v>
      </c>
      <c r="EL186">
        <f ca="1">IF(AND($B186&gt;0,SUM(EL$3:EL185)=0,SUM($H186:EK186)=0),$B186,0)</f>
        <v>0</v>
      </c>
      <c r="EM186">
        <f ca="1">IF(AND($B186&gt;0,SUM(EM$3:EM185)=0,SUM($H186:EL186)=0),$B186,0)</f>
        <v>0</v>
      </c>
      <c r="EN186">
        <f ca="1">IF(AND($B186&gt;0,SUM(EN$3:EN185)=0,SUM($H186:EM186)=0),$B186,0)</f>
        <v>0</v>
      </c>
      <c r="EO186">
        <f ca="1">IF(AND($B186&gt;0,SUM(EO$3:EO185)=0,SUM($H186:EN186)=0),$B186,0)</f>
        <v>0</v>
      </c>
      <c r="EP186">
        <f ca="1">IF(AND($B186&gt;0,SUM(EP$3:EP185)=0,SUM($H186:EO186)=0),$B186,0)</f>
        <v>0</v>
      </c>
      <c r="EQ186">
        <f ca="1">IF(AND($B186&gt;0,SUM(EQ$3:EQ185)=0,SUM($H186:EP186)=0),$B186,0)</f>
        <v>0</v>
      </c>
      <c r="ER186">
        <f ca="1">IF(AND($B186&gt;0,SUM(ER$3:ER185)=0,SUM($H186:EQ186)=0),$B186,0)</f>
        <v>0</v>
      </c>
      <c r="ES186">
        <f ca="1">IF(AND($B186&gt;0,SUM(ES$3:ES185)=0,SUM($H186:ER186)=0),$B186,0)</f>
        <v>0</v>
      </c>
      <c r="ET186">
        <f ca="1">IF(AND($B186&gt;0,SUM(ET$3:ET185)=0,SUM($H186:ES186)=0),$B186,0)</f>
        <v>0</v>
      </c>
      <c r="EU186">
        <f ca="1">IF(AND($B186&gt;0,SUM(EU$3:EU185)=0,SUM($H186:ET186)=0),$B186,0)</f>
        <v>0</v>
      </c>
      <c r="EV186">
        <f ca="1">IF(AND($B186&gt;0,SUM(EV$3:EV185)=0,SUM($H186:EU186)=0),$B186,0)</f>
        <v>0</v>
      </c>
      <c r="EW186">
        <f ca="1">IF(AND($B186&gt;0,SUM(EW$3:EW185)=0,SUM($H186:EV186)=0),$B186,0)</f>
        <v>0</v>
      </c>
      <c r="EX186">
        <f ca="1">IF(AND($B186&gt;0,SUM(EX$3:EX185)=0,SUM($H186:EW186)=0),$B186,0)</f>
        <v>0</v>
      </c>
      <c r="EY186">
        <f ca="1">IF(AND($B186&gt;0,SUM(EY$3:EY185)=0,SUM($H186:EX186)=0),$B186,0)</f>
        <v>0</v>
      </c>
      <c r="EZ186">
        <f ca="1">IF(AND($B186&gt;0,SUM(EZ$3:EZ185)=0,SUM($H186:EY186)=0),$B186,0)</f>
        <v>0</v>
      </c>
      <c r="FA186">
        <f ca="1">IF(AND($B186&gt;0,SUM(FA$3:FA185)=0,SUM($H186:EZ186)=0),$B186,0)</f>
        <v>0</v>
      </c>
      <c r="FB186">
        <f ca="1">IF(AND($B186&gt;0,SUM(FB$3:FB185)=0,SUM($H186:FA186)=0),$B186,0)</f>
        <v>0</v>
      </c>
      <c r="FC186">
        <f ca="1">IF(AND($B186&gt;0,SUM(FC$3:FC185)=0,SUM($H186:FB186)=0),$B186,0)</f>
        <v>0</v>
      </c>
      <c r="FD186">
        <f ca="1">IF(AND($B186&gt;0,SUM(FD$3:FD185)=0,SUM($H186:FC186)=0),$B186,0)</f>
        <v>0</v>
      </c>
      <c r="FE186">
        <f ca="1">IF(AND($B186&gt;0,SUM(FE$3:FE185)=0,SUM($H186:FD186)=0),$B186,0)</f>
        <v>0</v>
      </c>
      <c r="FF186">
        <f ca="1">IF(AND($B186&gt;0,SUM(FF$3:FF185)=0,SUM($H186:FE186)=0),$B186,0)</f>
        <v>0</v>
      </c>
      <c r="FG186">
        <f ca="1">IF(AND($B186&gt;0,SUM(FG$3:FG185)=0,SUM($H186:FF186)=0),$B186,0)</f>
        <v>0</v>
      </c>
      <c r="FH186">
        <f ca="1">IF(AND($B186&gt;0,SUM(FH$3:FH185)=0,SUM($H186:FG186)=0),$B186,0)</f>
        <v>0</v>
      </c>
      <c r="FI186">
        <f ca="1">IF(AND($B186&gt;0,SUM(FI$3:FI185)=0,SUM($H186:FH186)=0),$B186,0)</f>
        <v>0</v>
      </c>
      <c r="FJ186">
        <f ca="1">IF(AND($B186&gt;0,SUM(FJ$3:FJ185)=0,SUM($H186:FI186)=0),$B186,0)</f>
        <v>0</v>
      </c>
      <c r="FK186">
        <f ca="1">IF(AND($B186&gt;0,SUM(FK$3:FK185)=0,SUM($H186:FJ186)=0),$B186,0)</f>
        <v>0</v>
      </c>
      <c r="FL186">
        <f ca="1">IF(AND($B186&gt;0,SUM(FL$3:FL185)=0,SUM($H186:FK186)=0),$B186,0)</f>
        <v>0</v>
      </c>
      <c r="FM186">
        <f ca="1">IF(AND($B186&gt;0,SUM(FM$3:FM185)=0,SUM($H186:FL186)=0),$B186,0)</f>
        <v>0</v>
      </c>
      <c r="FN186">
        <f ca="1">IF(AND($B186&gt;0,SUM(FN$3:FN185)=0,SUM($H186:FM186)=0),$B186,0)</f>
        <v>0</v>
      </c>
      <c r="FS186" s="67" t="str">
        <f ca="1">Valintaohjelma!$C62</f>
        <v>Ilmanlaatuautomatiikka (VOC)</v>
      </c>
      <c r="FT186" s="67" t="str">
        <f ca="1">Valintaohjelma!$F62</f>
        <v>SP Cable</v>
      </c>
      <c r="FU186" s="343" t="s">
        <v>16</v>
      </c>
      <c r="FV186" s="67" t="str">
        <f>Valintaohjelma!$I62</f>
        <v>-</v>
      </c>
      <c r="FY186" s="67" t="str">
        <f ca="1">Valintaohjelma!$C62</f>
        <v>Ilmanlaatuautomatiikka (VOC)</v>
      </c>
      <c r="FZ186" s="67" t="str">
        <f ca="1">Valintaohjelma!$F62</f>
        <v>SP Cable</v>
      </c>
      <c r="GA186" s="293" t="s">
        <v>613</v>
      </c>
      <c r="GB186" s="67" t="str">
        <f>Valintaohjelma!$I62</f>
        <v>-</v>
      </c>
      <c r="GE186" s="67" t="str">
        <f ca="1">Valintaohjelma!$C62</f>
        <v>Ilmanlaatuautomatiikka (VOC)</v>
      </c>
      <c r="GF186" s="67" t="str">
        <f ca="1">Valintaohjelma!$F62</f>
        <v>SP Cable</v>
      </c>
      <c r="GG186" s="293" t="s">
        <v>866</v>
      </c>
      <c r="GH186" s="67" t="str">
        <f>Valintaohjelma!$I62</f>
        <v>-</v>
      </c>
    </row>
    <row r="187" spans="1:190" ht="15.75" thickBot="1" x14ac:dyDescent="0.3">
      <c r="A187">
        <v>187</v>
      </c>
      <c r="B187">
        <f>IF(AND(Valintaohjelma!D63&lt;&gt;"-",Valintaohjelma!D63&lt;&gt;""),A187,0)</f>
        <v>0</v>
      </c>
      <c r="C187" s="240" t="str">
        <f t="shared" ca="1" si="22"/>
        <v>Wall sensor temp cable KIT (WSTC)     *** Ei Saatavilla***</v>
      </c>
      <c r="D187" s="240" t="str">
        <f t="shared" ca="1" si="23"/>
        <v>SET T6 - T9</v>
      </c>
      <c r="E187" s="240" t="str">
        <f t="shared" ca="1" si="24"/>
        <v>Huoneilma-anturi</v>
      </c>
      <c r="F187" s="240" t="str">
        <f t="shared" ca="1" si="25"/>
        <v xml:space="preserve">     *** Ei Saatavilla***</v>
      </c>
      <c r="G187" s="47" t="e">
        <f>INDEX($I$2:$FN$2,ROWS(G$2:G187))</f>
        <v>#REF!</v>
      </c>
      <c r="H187">
        <v>0</v>
      </c>
      <c r="I187">
        <f ca="1">IF(AND($B187&gt;0,SUM(I$3:I186)=0,SUM($H187:H187)=0),$B187,0)</f>
        <v>0</v>
      </c>
      <c r="J187">
        <f ca="1">IF(AND($B187&gt;0,SUM(J$3:J186)=0,SUM($H187:I187)=0),$B187,0)</f>
        <v>0</v>
      </c>
      <c r="K187">
        <f ca="1">IF(AND($B187&gt;0,SUM(K$3:K186)=0,SUM($H187:J187)=0),$B187,0)</f>
        <v>0</v>
      </c>
      <c r="L187">
        <f ca="1">IF(AND($B187&gt;0,SUM(L$3:L186)=0,SUM($H187:K187)=0),$B187,0)</f>
        <v>0</v>
      </c>
      <c r="M187">
        <f ca="1">IF(AND($B187&gt;0,SUM(M$3:M186)=0,SUM($H187:L187)=0),$B187,0)</f>
        <v>0</v>
      </c>
      <c r="N187">
        <f ca="1">IF(AND($B187&gt;0,SUM(N$3:N186)=0,SUM($H187:M187)=0),$B187,0)</f>
        <v>0</v>
      </c>
      <c r="O187">
        <f ca="1">IF(AND($B187&gt;0,SUM(O$3:O186)=0,SUM($H187:N187)=0),$B187,0)</f>
        <v>0</v>
      </c>
      <c r="P187">
        <f ca="1">IF(AND($B187&gt;0,SUM(P$3:P186)=0,SUM($H187:O187)=0),$B187,0)</f>
        <v>0</v>
      </c>
      <c r="Q187">
        <f ca="1">IF(AND($B187&gt;0,SUM(Q$3:Q186)=0,SUM($H187:P187)=0),$B187,0)</f>
        <v>0</v>
      </c>
      <c r="R187">
        <f ca="1">IF(AND($B187&gt;0,SUM(R$3:R186)=0,SUM($H187:Q187)=0),$B187,0)</f>
        <v>0</v>
      </c>
      <c r="S187">
        <f ca="1">IF(AND($B187&gt;0,SUM(S$3:S186)=0,SUM($H187:R187)=0),$B187,0)</f>
        <v>0</v>
      </c>
      <c r="T187">
        <f ca="1">IF(AND($B187&gt;0,SUM(T$3:T186)=0,SUM($H187:S187)=0),$B187,0)</f>
        <v>0</v>
      </c>
      <c r="U187">
        <f ca="1">IF(AND($B187&gt;0,SUM(U$3:U186)=0,SUM($H187:T187)=0),$B187,0)</f>
        <v>0</v>
      </c>
      <c r="V187">
        <f ca="1">IF(AND($B187&gt;0,SUM(V$3:V186)=0,SUM($H187:U187)=0),$B187,0)</f>
        <v>0</v>
      </c>
      <c r="W187">
        <f ca="1">IF(AND($B187&gt;0,SUM(W$3:W186)=0,SUM($H187:V187)=0),$B187,0)</f>
        <v>0</v>
      </c>
      <c r="X187">
        <f ca="1">IF(AND($B187&gt;0,SUM(X$3:X186)=0,SUM($H187:W187)=0),$B187,0)</f>
        <v>0</v>
      </c>
      <c r="Y187">
        <f ca="1">IF(AND($B187&gt;0,SUM(Y$3:Y186)=0,SUM($H187:X187)=0),$B187,0)</f>
        <v>0</v>
      </c>
      <c r="Z187">
        <f ca="1">IF(AND($B187&gt;0,SUM(Z$3:Z186)=0,SUM($H187:Y187)=0),$B187,0)</f>
        <v>0</v>
      </c>
      <c r="AA187">
        <f ca="1">IF(AND($B187&gt;0,SUM(AA$3:AA186)=0,SUM($H187:Z187)=0),$B187,0)</f>
        <v>0</v>
      </c>
      <c r="AB187">
        <f ca="1">IF(AND($B187&gt;0,SUM(AB$3:AB186)=0,SUM($H187:AA187)=0),$B187,0)</f>
        <v>0</v>
      </c>
      <c r="AC187">
        <f ca="1">IF(AND($B187&gt;0,SUM(AC$3:AC186)=0,SUM($H187:AB187)=0),$B187,0)</f>
        <v>0</v>
      </c>
      <c r="AD187">
        <f ca="1">IF(AND($B187&gt;0,SUM(AD$3:AD186)=0,SUM($H187:AC187)=0),$B187,0)</f>
        <v>0</v>
      </c>
      <c r="AE187">
        <f ca="1">IF(AND($B187&gt;0,SUM(AE$3:AE186)=0,SUM($H187:AD187)=0),$B187,0)</f>
        <v>0</v>
      </c>
      <c r="AF187">
        <f ca="1">IF(AND($B187&gt;0,SUM(AF$3:AF186)=0,SUM($H187:AE187)=0),$B187,0)</f>
        <v>0</v>
      </c>
      <c r="AG187">
        <f ca="1">IF(AND($B187&gt;0,SUM(AG$3:AG186)=0,SUM($H187:AF187)=0),$B187,0)</f>
        <v>0</v>
      </c>
      <c r="AH187">
        <f ca="1">IF(AND($B187&gt;0,SUM(AH$3:AH186)=0,SUM($H187:AG187)=0),$B187,0)</f>
        <v>0</v>
      </c>
      <c r="AI187">
        <f ca="1">IF(AND($B187&gt;0,SUM(AI$3:AI186)=0,SUM($H187:AH187)=0),$B187,0)</f>
        <v>0</v>
      </c>
      <c r="AJ187">
        <f ca="1">IF(AND($B187&gt;0,SUM(AJ$3:AJ186)=0,SUM($H187:AI187)=0),$B187,0)</f>
        <v>0</v>
      </c>
      <c r="AK187">
        <f ca="1">IF(AND($B187&gt;0,SUM(AK$3:AK186)=0,SUM($H187:AJ187)=0),$B187,0)</f>
        <v>0</v>
      </c>
      <c r="AL187">
        <f ca="1">IF(AND($B187&gt;0,SUM(AL$3:AL186)=0,SUM($H187:AK187)=0),$B187,0)</f>
        <v>0</v>
      </c>
      <c r="AM187">
        <f ca="1">IF(AND($B187&gt;0,SUM(AM$3:AM186)=0,SUM($H187:AL187)=0),$B187,0)</f>
        <v>0</v>
      </c>
      <c r="AN187">
        <f ca="1">IF(AND($B187&gt;0,SUM(AN$3:AN186)=0,SUM($H187:AM187)=0),$B187,0)</f>
        <v>0</v>
      </c>
      <c r="AO187">
        <f ca="1">IF(AND($B187&gt;0,SUM(AO$3:AO186)=0,SUM($H187:AN187)=0),$B187,0)</f>
        <v>0</v>
      </c>
      <c r="AP187">
        <f ca="1">IF(AND($B187&gt;0,SUM(AP$3:AP186)=0,SUM($H187:AO187)=0),$B187,0)</f>
        <v>0</v>
      </c>
      <c r="AQ187">
        <f ca="1">IF(AND($B187&gt;0,SUM(AQ$3:AQ186)=0,SUM($H187:AP187)=0),$B187,0)</f>
        <v>0</v>
      </c>
      <c r="AR187">
        <f ca="1">IF(AND($B187&gt;0,SUM(AR$3:AR186)=0,SUM($H187:AQ187)=0),$B187,0)</f>
        <v>0</v>
      </c>
      <c r="AS187">
        <f ca="1">IF(AND($B187&gt;0,SUM(AS$3:AS186)=0,SUM($H187:AR187)=0),$B187,0)</f>
        <v>0</v>
      </c>
      <c r="AT187">
        <f ca="1">IF(AND($B187&gt;0,SUM(AT$3:AT186)=0,SUM($H187:AS187)=0),$B187,0)</f>
        <v>0</v>
      </c>
      <c r="AU187">
        <f ca="1">IF(AND($B187&gt;0,SUM(AU$3:AU186)=0,SUM($H187:AT187)=0),$B187,0)</f>
        <v>0</v>
      </c>
      <c r="AV187">
        <f ca="1">IF(AND($B187&gt;0,SUM(AV$3:AV186)=0,SUM($H187:AU187)=0),$B187,0)</f>
        <v>0</v>
      </c>
      <c r="AW187">
        <f ca="1">IF(AND($B187&gt;0,SUM(AW$3:AW186)=0,SUM($H187:AV187)=0),$B187,0)</f>
        <v>0</v>
      </c>
      <c r="AX187">
        <f ca="1">IF(AND($B187&gt;0,SUM(AX$3:AX186)=0,SUM($H187:AW187)=0),$B187,0)</f>
        <v>0</v>
      </c>
      <c r="AY187">
        <f ca="1">IF(AND($B187&gt;0,SUM(AY$3:AY186)=0,SUM($H187:AX187)=0),$B187,0)</f>
        <v>0</v>
      </c>
      <c r="AZ187">
        <f ca="1">IF(AND($B187&gt;0,SUM(AZ$3:AZ186)=0,SUM($H187:AY187)=0),$B187,0)</f>
        <v>0</v>
      </c>
      <c r="BA187">
        <f ca="1">IF(AND($B187&gt;0,SUM(BA$3:BA186)=0,SUM($H187:AZ187)=0),$B187,0)</f>
        <v>0</v>
      </c>
      <c r="BB187">
        <f ca="1">IF(AND($B187&gt;0,SUM(BB$3:BB186)=0,SUM($H187:BA187)=0),$B187,0)</f>
        <v>0</v>
      </c>
      <c r="BC187">
        <f ca="1">IF(AND($B187&gt;0,SUM(BC$3:BC186)=0,SUM($H187:BB187)=0),$B187,0)</f>
        <v>0</v>
      </c>
      <c r="BD187">
        <f ca="1">IF(AND($B187&gt;0,SUM(BD$3:BD186)=0,SUM($H187:BC187)=0),$B187,0)</f>
        <v>0</v>
      </c>
      <c r="BE187">
        <f ca="1">IF(AND($B187&gt;0,SUM(BE$3:BE186)=0,SUM($H187:BD187)=0),$B187,0)</f>
        <v>0</v>
      </c>
      <c r="BF187">
        <f ca="1">IF(AND($B187&gt;0,SUM(BF$3:BF186)=0,SUM($H187:BE187)=0),$B187,0)</f>
        <v>0</v>
      </c>
      <c r="BG187">
        <f ca="1">IF(AND($B187&gt;0,SUM(BG$3:BG186)=0,SUM($H187:BF187)=0),$B187,0)</f>
        <v>0</v>
      </c>
      <c r="BH187">
        <f ca="1">IF(AND($B187&gt;0,SUM(BH$3:BH186)=0,SUM($H187:BG187)=0),$B187,0)</f>
        <v>0</v>
      </c>
      <c r="BI187">
        <f ca="1">IF(AND($B187&gt;0,SUM(BI$3:BI186)=0,SUM($H187:BH187)=0),$B187,0)</f>
        <v>0</v>
      </c>
      <c r="BJ187">
        <f ca="1">IF(AND($B187&gt;0,SUM(BJ$3:BJ186)=0,SUM($H187:BI187)=0),$B187,0)</f>
        <v>0</v>
      </c>
      <c r="BK187">
        <f ca="1">IF(AND($B187&gt;0,SUM(BK$3:BK186)=0,SUM($H187:BJ187)=0),$B187,0)</f>
        <v>0</v>
      </c>
      <c r="BL187">
        <f ca="1">IF(AND($B187&gt;0,SUM(BL$3:BL186)=0,SUM($H187:BK187)=0),$B187,0)</f>
        <v>0</v>
      </c>
      <c r="BM187">
        <f ca="1">IF(AND($B187&gt;0,SUM(BM$3:BM186)=0,SUM($H187:BL187)=0),$B187,0)</f>
        <v>0</v>
      </c>
      <c r="BN187">
        <f ca="1">IF(AND($B187&gt;0,SUM(BN$3:BN186)=0,SUM($H187:BM187)=0),$B187,0)</f>
        <v>0</v>
      </c>
      <c r="BO187">
        <f ca="1">IF(AND($B187&gt;0,SUM(BO$3:BO186)=0,SUM($H187:BN187)=0),$B187,0)</f>
        <v>0</v>
      </c>
      <c r="BP187">
        <f ca="1">IF(AND($B187&gt;0,SUM(BP$3:BP186)=0,SUM($H187:BO187)=0),$B187,0)</f>
        <v>0</v>
      </c>
      <c r="BQ187">
        <f ca="1">IF(AND($B187&gt;0,SUM(BQ$3:BQ186)=0,SUM($H187:BP187)=0),$B187,0)</f>
        <v>0</v>
      </c>
      <c r="BR187">
        <f ca="1">IF(AND($B187&gt;0,SUM(BR$3:BR186)=0,SUM($H187:BQ187)=0),$B187,0)</f>
        <v>0</v>
      </c>
      <c r="BS187">
        <f ca="1">IF(AND($B187&gt;0,SUM(BS$3:BS186)=0,SUM($H187:BR187)=0),$B187,0)</f>
        <v>0</v>
      </c>
      <c r="BT187">
        <f ca="1">IF(AND($B187&gt;0,SUM(BT$3:BT186)=0,SUM($H187:BS187)=0),$B187,0)</f>
        <v>0</v>
      </c>
      <c r="BU187">
        <f ca="1">IF(AND($B187&gt;0,SUM(BU$3:BU186)=0,SUM($H187:BT187)=0),$B187,0)</f>
        <v>0</v>
      </c>
      <c r="BV187">
        <f ca="1">IF(AND($B187&gt;0,SUM(BV$3:BV186)=0,SUM($H187:BU187)=0),$B187,0)</f>
        <v>0</v>
      </c>
      <c r="BW187">
        <f ca="1">IF(AND($B187&gt;0,SUM(BW$3:BW186)=0,SUM($H187:BV187)=0),$B187,0)</f>
        <v>0</v>
      </c>
      <c r="BX187">
        <f ca="1">IF(AND($B187&gt;0,SUM(BX$3:BX186)=0,SUM($H187:BW187)=0),$B187,0)</f>
        <v>0</v>
      </c>
      <c r="BY187">
        <f ca="1">IF(AND($B187&gt;0,SUM(BY$3:BY186)=0,SUM($H187:BX187)=0),$B187,0)</f>
        <v>0</v>
      </c>
      <c r="BZ187">
        <f ca="1">IF(AND($B187&gt;0,SUM(BZ$3:BZ186)=0,SUM($H187:BY187)=0),$B187,0)</f>
        <v>0</v>
      </c>
      <c r="CA187">
        <f ca="1">IF(AND($B187&gt;0,SUM(CA$3:CA186)=0,SUM($H187:BZ187)=0),$B187,0)</f>
        <v>0</v>
      </c>
      <c r="CB187">
        <f ca="1">IF(AND($B187&gt;0,SUM(CB$3:CB186)=0,SUM($H187:CA187)=0),$B187,0)</f>
        <v>0</v>
      </c>
      <c r="CC187">
        <f ca="1">IF(AND($B187&gt;0,SUM(CC$3:CC186)=0,SUM($H187:CB187)=0),$B187,0)</f>
        <v>0</v>
      </c>
      <c r="CD187">
        <f ca="1">IF(AND($B187&gt;0,SUM(CD$3:CD186)=0,SUM($H187:CC187)=0),$B187,0)</f>
        <v>0</v>
      </c>
      <c r="CE187">
        <f ca="1">IF(AND($B187&gt;0,SUM(CE$3:CE186)=0,SUM($H187:CD187)=0),$B187,0)</f>
        <v>0</v>
      </c>
      <c r="CF187">
        <f ca="1">IF(AND($B187&gt;0,SUM(CF$3:CF186)=0,SUM($H187:CE187)=0),$B187,0)</f>
        <v>0</v>
      </c>
      <c r="CG187">
        <f ca="1">IF(AND($B187&gt;0,SUM(CG$3:CG186)=0,SUM($H187:CF187)=0),$B187,0)</f>
        <v>0</v>
      </c>
      <c r="CH187">
        <f ca="1">IF(AND($B187&gt;0,SUM(CH$3:CH186)=0,SUM($H187:CG187)=0),$B187,0)</f>
        <v>0</v>
      </c>
      <c r="CI187">
        <f ca="1">IF(AND($B187&gt;0,SUM(CI$3:CI186)=0,SUM($H187:CH187)=0),$B187,0)</f>
        <v>0</v>
      </c>
      <c r="CJ187">
        <f ca="1">IF(AND($B187&gt;0,SUM(CJ$3:CJ186)=0,SUM($H187:CI187)=0),$B187,0)</f>
        <v>0</v>
      </c>
      <c r="CK187">
        <f ca="1">IF(AND($B187&gt;0,SUM(CK$3:CK186)=0,SUM($H187:CJ187)=0),$B187,0)</f>
        <v>0</v>
      </c>
      <c r="CL187">
        <f ca="1">IF(AND($B187&gt;0,SUM(CL$3:CL186)=0,SUM($H187:CK187)=0),$B187,0)</f>
        <v>0</v>
      </c>
      <c r="CM187">
        <f ca="1">IF(AND($B187&gt;0,SUM(CM$3:CM186)=0,SUM($H187:CL187)=0),$B187,0)</f>
        <v>0</v>
      </c>
      <c r="CN187">
        <f ca="1">IF(AND($B187&gt;0,SUM(CN$3:CN186)=0,SUM($H187:CM187)=0),$B187,0)</f>
        <v>0</v>
      </c>
      <c r="CO187">
        <f ca="1">IF(AND($B187&gt;0,SUM(CO$3:CO186)=0,SUM($H187:CN187)=0),$B187,0)</f>
        <v>0</v>
      </c>
      <c r="CP187">
        <f ca="1">IF(AND($B187&gt;0,SUM(CP$3:CP186)=0,SUM($H187:CO187)=0),$B187,0)</f>
        <v>0</v>
      </c>
      <c r="CQ187">
        <f ca="1">IF(AND($B187&gt;0,SUM(CQ$3:CQ186)=0,SUM($H187:CP187)=0),$B187,0)</f>
        <v>0</v>
      </c>
      <c r="CR187">
        <f ca="1">IF(AND($B187&gt;0,SUM(CR$3:CR186)=0,SUM($H187:CQ187)=0),$B187,0)</f>
        <v>0</v>
      </c>
      <c r="CS187">
        <f ca="1">IF(AND($B187&gt;0,SUM(CS$3:CS186)=0,SUM($H187:CR187)=0),$B187,0)</f>
        <v>0</v>
      </c>
      <c r="CT187">
        <f ca="1">IF(AND($B187&gt;0,SUM(CT$3:CT186)=0,SUM($H187:CS187)=0),$B187,0)</f>
        <v>0</v>
      </c>
      <c r="CU187">
        <f ca="1">IF(AND($B187&gt;0,SUM(CU$3:CU186)=0,SUM($H187:CT187)=0),$B187,0)</f>
        <v>0</v>
      </c>
      <c r="CV187">
        <f ca="1">IF(AND($B187&gt;0,SUM(CV$3:CV186)=0,SUM($H187:CU187)=0),$B187,0)</f>
        <v>0</v>
      </c>
      <c r="CW187">
        <f ca="1">IF(AND($B187&gt;0,SUM(CW$3:CW186)=0,SUM($H187:CV187)=0),$B187,0)</f>
        <v>0</v>
      </c>
      <c r="CX187">
        <f ca="1">IF(AND($B187&gt;0,SUM(CX$3:CX186)=0,SUM($H187:CW187)=0),$B187,0)</f>
        <v>0</v>
      </c>
      <c r="CY187">
        <f ca="1">IF(AND($B187&gt;0,SUM(CY$3:CY186)=0,SUM($H187:CX187)=0),$B187,0)</f>
        <v>0</v>
      </c>
      <c r="CZ187">
        <f ca="1">IF(AND($B187&gt;0,SUM(CZ$3:CZ186)=0,SUM($H187:CY187)=0),$B187,0)</f>
        <v>0</v>
      </c>
      <c r="DA187">
        <f ca="1">IF(AND($B187&gt;0,SUM(DA$3:DA186)=0,SUM($H187:CZ187)=0),$B187,0)</f>
        <v>0</v>
      </c>
      <c r="DB187">
        <f ca="1">IF(AND($B187&gt;0,SUM(DB$3:DB186)=0,SUM($H187:DA187)=0),$B187,0)</f>
        <v>0</v>
      </c>
      <c r="DC187">
        <f ca="1">IF(AND($B187&gt;0,SUM(DC$3:DC186)=0,SUM($H187:DB187)=0),$B187,0)</f>
        <v>0</v>
      </c>
      <c r="DD187">
        <f ca="1">IF(AND($B187&gt;0,SUM(DD$3:DD186)=0,SUM($H187:DC187)=0),$B187,0)</f>
        <v>0</v>
      </c>
      <c r="DE187">
        <f ca="1">IF(AND($B187&gt;0,SUM(DE$3:DE186)=0,SUM($H187:DD187)=0),$B187,0)</f>
        <v>0</v>
      </c>
      <c r="DF187">
        <f ca="1">IF(AND($B187&gt;0,SUM(DF$3:DF186)=0,SUM($H187:DE187)=0),$B187,0)</f>
        <v>0</v>
      </c>
      <c r="DG187">
        <f ca="1">IF(AND($B187&gt;0,SUM(DG$3:DG186)=0,SUM($H187:DF187)=0),$B187,0)</f>
        <v>0</v>
      </c>
      <c r="DH187">
        <f ca="1">IF(AND($B187&gt;0,SUM(DH$3:DH186)=0,SUM($H187:DG187)=0),$B187,0)</f>
        <v>0</v>
      </c>
      <c r="DI187">
        <f ca="1">IF(AND($B187&gt;0,SUM(DI$3:DI186)=0,SUM($H187:DH187)=0),$B187,0)</f>
        <v>0</v>
      </c>
      <c r="DJ187">
        <f ca="1">IF(AND($B187&gt;0,SUM(DJ$3:DJ186)=0,SUM($H187:DI187)=0),$B187,0)</f>
        <v>0</v>
      </c>
      <c r="DK187">
        <f ca="1">IF(AND($B187&gt;0,SUM(DK$3:DK186)=0,SUM($H187:DJ187)=0),$B187,0)</f>
        <v>0</v>
      </c>
      <c r="DL187">
        <f ca="1">IF(AND($B187&gt;0,SUM(DL$3:DL186)=0,SUM($H187:DK187)=0),$B187,0)</f>
        <v>0</v>
      </c>
      <c r="DM187">
        <f ca="1">IF(AND($B187&gt;0,SUM(DM$3:DM186)=0,SUM($H187:DL187)=0),$B187,0)</f>
        <v>0</v>
      </c>
      <c r="DN187">
        <f ca="1">IF(AND($B187&gt;0,SUM(DN$3:DN186)=0,SUM($H187:DM187)=0),$B187,0)</f>
        <v>0</v>
      </c>
      <c r="DO187">
        <f ca="1">IF(AND($B187&gt;0,SUM(DO$3:DO186)=0,SUM($H187:DN187)=0),$B187,0)</f>
        <v>0</v>
      </c>
      <c r="DP187">
        <f ca="1">IF(AND($B187&gt;0,SUM(DP$3:DP186)=0,SUM($H187:DO187)=0),$B187,0)</f>
        <v>0</v>
      </c>
      <c r="DQ187">
        <f ca="1">IF(AND($B187&gt;0,SUM(DQ$3:DQ186)=0,SUM($H187:DP187)=0),$B187,0)</f>
        <v>0</v>
      </c>
      <c r="DR187">
        <f ca="1">IF(AND($B187&gt;0,SUM(DR$3:DR186)=0,SUM($H187:DQ187)=0),$B187,0)</f>
        <v>0</v>
      </c>
      <c r="DS187">
        <f ca="1">IF(AND($B187&gt;0,SUM(DS$3:DS186)=0,SUM($H187:DR187)=0),$B187,0)</f>
        <v>0</v>
      </c>
      <c r="DT187">
        <f ca="1">IF(AND($B187&gt;0,SUM(DT$3:DT186)=0,SUM($H187:DS187)=0),$B187,0)</f>
        <v>0</v>
      </c>
      <c r="DU187">
        <f ca="1">IF(AND($B187&gt;0,SUM(DU$3:DU186)=0,SUM($H187:DT187)=0),$B187,0)</f>
        <v>0</v>
      </c>
      <c r="DV187">
        <f ca="1">IF(AND($B187&gt;0,SUM(DV$3:DV186)=0,SUM($H187:DU187)=0),$B187,0)</f>
        <v>0</v>
      </c>
      <c r="DW187">
        <f ca="1">IF(AND($B187&gt;0,SUM(DW$3:DW186)=0,SUM($H187:DV187)=0),$B187,0)</f>
        <v>0</v>
      </c>
      <c r="DX187">
        <f ca="1">IF(AND($B187&gt;0,SUM(DX$3:DX186)=0,SUM($H187:DW187)=0),$B187,0)</f>
        <v>0</v>
      </c>
      <c r="DY187">
        <f ca="1">IF(AND($B187&gt;0,SUM(DY$3:DY186)=0,SUM($H187:DX187)=0),$B187,0)</f>
        <v>0</v>
      </c>
      <c r="DZ187">
        <f ca="1">IF(AND($B187&gt;0,SUM(DZ$3:DZ186)=0,SUM($H187:DY187)=0),$B187,0)</f>
        <v>0</v>
      </c>
      <c r="EA187">
        <f ca="1">IF(AND($B187&gt;0,SUM(EA$3:EA186)=0,SUM($H187:DZ187)=0),$B187,0)</f>
        <v>0</v>
      </c>
      <c r="EB187">
        <f ca="1">IF(AND($B187&gt;0,SUM(EB$3:EB186)=0,SUM($H187:EA187)=0),$B187,0)</f>
        <v>0</v>
      </c>
      <c r="EC187">
        <f ca="1">IF(AND($B187&gt;0,SUM(EC$3:EC186)=0,SUM($H187:EB187)=0),$B187,0)</f>
        <v>0</v>
      </c>
      <c r="ED187">
        <f ca="1">IF(AND($B187&gt;0,SUM(ED$3:ED186)=0,SUM($H187:EC187)=0),$B187,0)</f>
        <v>0</v>
      </c>
      <c r="EE187">
        <f ca="1">IF(AND($B187&gt;0,SUM(EE$3:EE186)=0,SUM($H187:ED187)=0),$B187,0)</f>
        <v>0</v>
      </c>
      <c r="EF187">
        <f ca="1">IF(AND($B187&gt;0,SUM(EF$3:EF186)=0,SUM($H187:EE187)=0),$B187,0)</f>
        <v>0</v>
      </c>
      <c r="EG187">
        <f ca="1">IF(AND($B187&gt;0,SUM(EG$3:EG186)=0,SUM($H187:EF187)=0),$B187,0)</f>
        <v>0</v>
      </c>
      <c r="EH187">
        <f ca="1">IF(AND($B187&gt;0,SUM(EH$3:EH186)=0,SUM($H187:EG187)=0),$B187,0)</f>
        <v>0</v>
      </c>
      <c r="EI187">
        <f ca="1">IF(AND($B187&gt;0,SUM(EI$3:EI186)=0,SUM($H187:EH187)=0),$B187,0)</f>
        <v>0</v>
      </c>
      <c r="EJ187">
        <f ca="1">IF(AND($B187&gt;0,SUM(EJ$3:EJ186)=0,SUM($H187:EI187)=0),$B187,0)</f>
        <v>0</v>
      </c>
      <c r="EK187">
        <f ca="1">IF(AND($B187&gt;0,SUM(EK$3:EK186)=0,SUM($H187:EJ187)=0),$B187,0)</f>
        <v>0</v>
      </c>
      <c r="EL187">
        <f ca="1">IF(AND($B187&gt;0,SUM(EL$3:EL186)=0,SUM($H187:EK187)=0),$B187,0)</f>
        <v>0</v>
      </c>
      <c r="EM187">
        <f ca="1">IF(AND($B187&gt;0,SUM(EM$3:EM186)=0,SUM($H187:EL187)=0),$B187,0)</f>
        <v>0</v>
      </c>
      <c r="EN187">
        <f ca="1">IF(AND($B187&gt;0,SUM(EN$3:EN186)=0,SUM($H187:EM187)=0),$B187,0)</f>
        <v>0</v>
      </c>
      <c r="EO187">
        <f ca="1">IF(AND($B187&gt;0,SUM(EO$3:EO186)=0,SUM($H187:EN187)=0),$B187,0)</f>
        <v>0</v>
      </c>
      <c r="EP187">
        <f ca="1">IF(AND($B187&gt;0,SUM(EP$3:EP186)=0,SUM($H187:EO187)=0),$B187,0)</f>
        <v>0</v>
      </c>
      <c r="EQ187">
        <f ca="1">IF(AND($B187&gt;0,SUM(EQ$3:EQ186)=0,SUM($H187:EP187)=0),$B187,0)</f>
        <v>0</v>
      </c>
      <c r="ER187">
        <f ca="1">IF(AND($B187&gt;0,SUM(ER$3:ER186)=0,SUM($H187:EQ187)=0),$B187,0)</f>
        <v>0</v>
      </c>
      <c r="ES187">
        <f ca="1">IF(AND($B187&gt;0,SUM(ES$3:ES186)=0,SUM($H187:ER187)=0),$B187,0)</f>
        <v>0</v>
      </c>
      <c r="ET187">
        <f ca="1">IF(AND($B187&gt;0,SUM(ET$3:ET186)=0,SUM($H187:ES187)=0),$B187,0)</f>
        <v>0</v>
      </c>
      <c r="EU187">
        <f ca="1">IF(AND($B187&gt;0,SUM(EU$3:EU186)=0,SUM($H187:ET187)=0),$B187,0)</f>
        <v>0</v>
      </c>
      <c r="EV187">
        <f ca="1">IF(AND($B187&gt;0,SUM(EV$3:EV186)=0,SUM($H187:EU187)=0),$B187,0)</f>
        <v>0</v>
      </c>
      <c r="EW187">
        <f ca="1">IF(AND($B187&gt;0,SUM(EW$3:EW186)=0,SUM($H187:EV187)=0),$B187,0)</f>
        <v>0</v>
      </c>
      <c r="EX187">
        <f ca="1">IF(AND($B187&gt;0,SUM(EX$3:EX186)=0,SUM($H187:EW187)=0),$B187,0)</f>
        <v>0</v>
      </c>
      <c r="EY187">
        <f ca="1">IF(AND($B187&gt;0,SUM(EY$3:EY186)=0,SUM($H187:EX187)=0),$B187,0)</f>
        <v>0</v>
      </c>
      <c r="EZ187">
        <f ca="1">IF(AND($B187&gt;0,SUM(EZ$3:EZ186)=0,SUM($H187:EY187)=0),$B187,0)</f>
        <v>0</v>
      </c>
      <c r="FA187">
        <f ca="1">IF(AND($B187&gt;0,SUM(FA$3:FA186)=0,SUM($H187:EZ187)=0),$B187,0)</f>
        <v>0</v>
      </c>
      <c r="FB187">
        <f ca="1">IF(AND($B187&gt;0,SUM(FB$3:FB186)=0,SUM($H187:FA187)=0),$B187,0)</f>
        <v>0</v>
      </c>
      <c r="FC187">
        <f ca="1">IF(AND($B187&gt;0,SUM(FC$3:FC186)=0,SUM($H187:FB187)=0),$B187,0)</f>
        <v>0</v>
      </c>
      <c r="FD187">
        <f ca="1">IF(AND($B187&gt;0,SUM(FD$3:FD186)=0,SUM($H187:FC187)=0),$B187,0)</f>
        <v>0</v>
      </c>
      <c r="FE187">
        <f ca="1">IF(AND($B187&gt;0,SUM(FE$3:FE186)=0,SUM($H187:FD187)=0),$B187,0)</f>
        <v>0</v>
      </c>
      <c r="FF187">
        <f ca="1">IF(AND($B187&gt;0,SUM(FF$3:FF186)=0,SUM($H187:FE187)=0),$B187,0)</f>
        <v>0</v>
      </c>
      <c r="FG187">
        <f ca="1">IF(AND($B187&gt;0,SUM(FG$3:FG186)=0,SUM($H187:FF187)=0),$B187,0)</f>
        <v>0</v>
      </c>
      <c r="FH187">
        <f ca="1">IF(AND($B187&gt;0,SUM(FH$3:FH186)=0,SUM($H187:FG187)=0),$B187,0)</f>
        <v>0</v>
      </c>
      <c r="FI187">
        <f ca="1">IF(AND($B187&gt;0,SUM(FI$3:FI186)=0,SUM($H187:FH187)=0),$B187,0)</f>
        <v>0</v>
      </c>
      <c r="FJ187">
        <f ca="1">IF(AND($B187&gt;0,SUM(FJ$3:FJ186)=0,SUM($H187:FI187)=0),$B187,0)</f>
        <v>0</v>
      </c>
      <c r="FK187">
        <f ca="1">IF(AND($B187&gt;0,SUM(FK$3:FK186)=0,SUM($H187:FJ187)=0),$B187,0)</f>
        <v>0</v>
      </c>
      <c r="FL187">
        <f ca="1">IF(AND($B187&gt;0,SUM(FL$3:FL186)=0,SUM($H187:FK187)=0),$B187,0)</f>
        <v>0</v>
      </c>
      <c r="FM187">
        <f ca="1">IF(AND($B187&gt;0,SUM(FM$3:FM186)=0,SUM($H187:FL187)=0),$B187,0)</f>
        <v>0</v>
      </c>
      <c r="FN187">
        <f ca="1">IF(AND($B187&gt;0,SUM(FN$3:FN186)=0,SUM($H187:FM187)=0),$B187,0)</f>
        <v>0</v>
      </c>
      <c r="FS187" s="67" t="str">
        <f ca="1">Valintaohjelma!$C63</f>
        <v>Wall sensor temp cable KIT (WSTC)     *** Ei Saatavilla***</v>
      </c>
      <c r="FT187" s="67" t="str">
        <f ca="1">Valintaohjelma!$F63</f>
        <v>SET T6 - T9</v>
      </c>
      <c r="FU187" s="343" t="s">
        <v>517</v>
      </c>
      <c r="FV187" s="67" t="str">
        <f ca="1">Valintaohjelma!$I63</f>
        <v xml:space="preserve">     *** Ei Saatavilla***</v>
      </c>
      <c r="FY187" s="67" t="str">
        <f ca="1">Valintaohjelma!$C63</f>
        <v>Wall sensor temp cable KIT (WSTC)     *** Ei Saatavilla***</v>
      </c>
      <c r="FZ187" s="67" t="str">
        <f ca="1">Valintaohjelma!$F63</f>
        <v>SET T6 - T9</v>
      </c>
      <c r="GA187" s="293" t="s">
        <v>614</v>
      </c>
      <c r="GB187" s="67" t="str">
        <f ca="1">Valintaohjelma!$I63</f>
        <v xml:space="preserve">     *** Ei Saatavilla***</v>
      </c>
      <c r="GE187" s="67" t="str">
        <f ca="1">Valintaohjelma!$C63</f>
        <v>Wall sensor temp cable KIT (WSTC)     *** Ei Saatavilla***</v>
      </c>
      <c r="GF187" s="67" t="str">
        <f ca="1">Valintaohjelma!$F63</f>
        <v>SET T6 - T9</v>
      </c>
      <c r="GG187" s="293" t="s">
        <v>867</v>
      </c>
      <c r="GH187" s="67" t="str">
        <f ca="1">Valintaohjelma!$I63</f>
        <v xml:space="preserve">     *** Ei Saatavilla***</v>
      </c>
    </row>
    <row r="188" spans="1:190" ht="15.75" thickBot="1" x14ac:dyDescent="0.3">
      <c r="A188">
        <v>188</v>
      </c>
      <c r="B188">
        <f>IF(AND(Valintaohjelma!D64&lt;&gt;"-",Valintaohjelma!D64&lt;&gt;""),A188,0)</f>
        <v>0</v>
      </c>
      <c r="C188" s="240" t="str">
        <f t="shared" ca="1" si="22"/>
        <v>0</v>
      </c>
      <c r="D188" s="240" t="str">
        <f t="shared" ca="1" si="23"/>
        <v/>
      </c>
      <c r="E188" s="240" t="str">
        <f t="shared" ca="1" si="24"/>
        <v/>
      </c>
      <c r="F188" s="240" t="str">
        <f t="shared" ca="1" si="25"/>
        <v>-</v>
      </c>
      <c r="G188" s="47" t="e">
        <f>INDEX($I$2:$FN$2,ROWS(G$2:G188))</f>
        <v>#REF!</v>
      </c>
      <c r="H188">
        <v>0</v>
      </c>
      <c r="I188">
        <f ca="1">IF(AND($B188&gt;0,SUM(I$3:I187)=0,SUM($H188:H188)=0),$B188,0)</f>
        <v>0</v>
      </c>
      <c r="J188">
        <f ca="1">IF(AND($B188&gt;0,SUM(J$3:J187)=0,SUM($H188:I188)=0),$B188,0)</f>
        <v>0</v>
      </c>
      <c r="K188">
        <f ca="1">IF(AND($B188&gt;0,SUM(K$3:K187)=0,SUM($H188:J188)=0),$B188,0)</f>
        <v>0</v>
      </c>
      <c r="L188">
        <f ca="1">IF(AND($B188&gt;0,SUM(L$3:L187)=0,SUM($H188:K188)=0),$B188,0)</f>
        <v>0</v>
      </c>
      <c r="M188">
        <f ca="1">IF(AND($B188&gt;0,SUM(M$3:M187)=0,SUM($H188:L188)=0),$B188,0)</f>
        <v>0</v>
      </c>
      <c r="N188">
        <f ca="1">IF(AND($B188&gt;0,SUM(N$3:N187)=0,SUM($H188:M188)=0),$B188,0)</f>
        <v>0</v>
      </c>
      <c r="O188">
        <f ca="1">IF(AND($B188&gt;0,SUM(O$3:O187)=0,SUM($H188:N188)=0),$B188,0)</f>
        <v>0</v>
      </c>
      <c r="P188">
        <f ca="1">IF(AND($B188&gt;0,SUM(P$3:P187)=0,SUM($H188:O188)=0),$B188,0)</f>
        <v>0</v>
      </c>
      <c r="Q188">
        <f ca="1">IF(AND($B188&gt;0,SUM(Q$3:Q187)=0,SUM($H188:P188)=0),$B188,0)</f>
        <v>0</v>
      </c>
      <c r="R188">
        <f ca="1">IF(AND($B188&gt;0,SUM(R$3:R187)=0,SUM($H188:Q188)=0),$B188,0)</f>
        <v>0</v>
      </c>
      <c r="S188">
        <f ca="1">IF(AND($B188&gt;0,SUM(S$3:S187)=0,SUM($H188:R188)=0),$B188,0)</f>
        <v>0</v>
      </c>
      <c r="T188">
        <f ca="1">IF(AND($B188&gt;0,SUM(T$3:T187)=0,SUM($H188:S188)=0),$B188,0)</f>
        <v>0</v>
      </c>
      <c r="U188">
        <f ca="1">IF(AND($B188&gt;0,SUM(U$3:U187)=0,SUM($H188:T188)=0),$B188,0)</f>
        <v>0</v>
      </c>
      <c r="V188">
        <f ca="1">IF(AND($B188&gt;0,SUM(V$3:V187)=0,SUM($H188:U188)=0),$B188,0)</f>
        <v>0</v>
      </c>
      <c r="W188">
        <f ca="1">IF(AND($B188&gt;0,SUM(W$3:W187)=0,SUM($H188:V188)=0),$B188,0)</f>
        <v>0</v>
      </c>
      <c r="X188">
        <f ca="1">IF(AND($B188&gt;0,SUM(X$3:X187)=0,SUM($H188:W188)=0),$B188,0)</f>
        <v>0</v>
      </c>
      <c r="Y188">
        <f ca="1">IF(AND($B188&gt;0,SUM(Y$3:Y187)=0,SUM($H188:X188)=0),$B188,0)</f>
        <v>0</v>
      </c>
      <c r="Z188">
        <f ca="1">IF(AND($B188&gt;0,SUM(Z$3:Z187)=0,SUM($H188:Y188)=0),$B188,0)</f>
        <v>0</v>
      </c>
      <c r="AA188">
        <f ca="1">IF(AND($B188&gt;0,SUM(AA$3:AA187)=0,SUM($H188:Z188)=0),$B188,0)</f>
        <v>0</v>
      </c>
      <c r="AB188">
        <f ca="1">IF(AND($B188&gt;0,SUM(AB$3:AB187)=0,SUM($H188:AA188)=0),$B188,0)</f>
        <v>0</v>
      </c>
      <c r="AC188">
        <f ca="1">IF(AND($B188&gt;0,SUM(AC$3:AC187)=0,SUM($H188:AB188)=0),$B188,0)</f>
        <v>0</v>
      </c>
      <c r="AD188">
        <f ca="1">IF(AND($B188&gt;0,SUM(AD$3:AD187)=0,SUM($H188:AC188)=0),$B188,0)</f>
        <v>0</v>
      </c>
      <c r="AE188">
        <f ca="1">IF(AND($B188&gt;0,SUM(AE$3:AE187)=0,SUM($H188:AD188)=0),$B188,0)</f>
        <v>0</v>
      </c>
      <c r="AF188">
        <f ca="1">IF(AND($B188&gt;0,SUM(AF$3:AF187)=0,SUM($H188:AE188)=0),$B188,0)</f>
        <v>0</v>
      </c>
      <c r="AG188">
        <f ca="1">IF(AND($B188&gt;0,SUM(AG$3:AG187)=0,SUM($H188:AF188)=0),$B188,0)</f>
        <v>0</v>
      </c>
      <c r="AH188">
        <f ca="1">IF(AND($B188&gt;0,SUM(AH$3:AH187)=0,SUM($H188:AG188)=0),$B188,0)</f>
        <v>0</v>
      </c>
      <c r="AI188">
        <f ca="1">IF(AND($B188&gt;0,SUM(AI$3:AI187)=0,SUM($H188:AH188)=0),$B188,0)</f>
        <v>0</v>
      </c>
      <c r="AJ188">
        <f ca="1">IF(AND($B188&gt;0,SUM(AJ$3:AJ187)=0,SUM($H188:AI188)=0),$B188,0)</f>
        <v>0</v>
      </c>
      <c r="AK188">
        <f ca="1">IF(AND($B188&gt;0,SUM(AK$3:AK187)=0,SUM($H188:AJ188)=0),$B188,0)</f>
        <v>0</v>
      </c>
      <c r="AL188">
        <f ca="1">IF(AND($B188&gt;0,SUM(AL$3:AL187)=0,SUM($H188:AK188)=0),$B188,0)</f>
        <v>0</v>
      </c>
      <c r="AM188">
        <f ca="1">IF(AND($B188&gt;0,SUM(AM$3:AM187)=0,SUM($H188:AL188)=0),$B188,0)</f>
        <v>0</v>
      </c>
      <c r="AN188">
        <f ca="1">IF(AND($B188&gt;0,SUM(AN$3:AN187)=0,SUM($H188:AM188)=0),$B188,0)</f>
        <v>0</v>
      </c>
      <c r="AO188">
        <f ca="1">IF(AND($B188&gt;0,SUM(AO$3:AO187)=0,SUM($H188:AN188)=0),$B188,0)</f>
        <v>0</v>
      </c>
      <c r="AP188">
        <f ca="1">IF(AND($B188&gt;0,SUM(AP$3:AP187)=0,SUM($H188:AO188)=0),$B188,0)</f>
        <v>0</v>
      </c>
      <c r="AQ188">
        <f ca="1">IF(AND($B188&gt;0,SUM(AQ$3:AQ187)=0,SUM($H188:AP188)=0),$B188,0)</f>
        <v>0</v>
      </c>
      <c r="AR188">
        <f ca="1">IF(AND($B188&gt;0,SUM(AR$3:AR187)=0,SUM($H188:AQ188)=0),$B188,0)</f>
        <v>0</v>
      </c>
      <c r="AS188">
        <f ca="1">IF(AND($B188&gt;0,SUM(AS$3:AS187)=0,SUM($H188:AR188)=0),$B188,0)</f>
        <v>0</v>
      </c>
      <c r="AT188">
        <f ca="1">IF(AND($B188&gt;0,SUM(AT$3:AT187)=0,SUM($H188:AS188)=0),$B188,0)</f>
        <v>0</v>
      </c>
      <c r="AU188">
        <f ca="1">IF(AND($B188&gt;0,SUM(AU$3:AU187)=0,SUM($H188:AT188)=0),$B188,0)</f>
        <v>0</v>
      </c>
      <c r="AV188">
        <f ca="1">IF(AND($B188&gt;0,SUM(AV$3:AV187)=0,SUM($H188:AU188)=0),$B188,0)</f>
        <v>0</v>
      </c>
      <c r="AW188">
        <f ca="1">IF(AND($B188&gt;0,SUM(AW$3:AW187)=0,SUM($H188:AV188)=0),$B188,0)</f>
        <v>0</v>
      </c>
      <c r="AX188">
        <f ca="1">IF(AND($B188&gt;0,SUM(AX$3:AX187)=0,SUM($H188:AW188)=0),$B188,0)</f>
        <v>0</v>
      </c>
      <c r="AY188">
        <f ca="1">IF(AND($B188&gt;0,SUM(AY$3:AY187)=0,SUM($H188:AX188)=0),$B188,0)</f>
        <v>0</v>
      </c>
      <c r="AZ188">
        <f ca="1">IF(AND($B188&gt;0,SUM(AZ$3:AZ187)=0,SUM($H188:AY188)=0),$B188,0)</f>
        <v>0</v>
      </c>
      <c r="BA188">
        <f ca="1">IF(AND($B188&gt;0,SUM(BA$3:BA187)=0,SUM($H188:AZ188)=0),$B188,0)</f>
        <v>0</v>
      </c>
      <c r="BB188">
        <f ca="1">IF(AND($B188&gt;0,SUM(BB$3:BB187)=0,SUM($H188:BA188)=0),$B188,0)</f>
        <v>0</v>
      </c>
      <c r="BC188">
        <f ca="1">IF(AND($B188&gt;0,SUM(BC$3:BC187)=0,SUM($H188:BB188)=0),$B188,0)</f>
        <v>0</v>
      </c>
      <c r="BD188">
        <f ca="1">IF(AND($B188&gt;0,SUM(BD$3:BD187)=0,SUM($H188:BC188)=0),$B188,0)</f>
        <v>0</v>
      </c>
      <c r="BE188">
        <f ca="1">IF(AND($B188&gt;0,SUM(BE$3:BE187)=0,SUM($H188:BD188)=0),$B188,0)</f>
        <v>0</v>
      </c>
      <c r="BF188">
        <f ca="1">IF(AND($B188&gt;0,SUM(BF$3:BF187)=0,SUM($H188:BE188)=0),$B188,0)</f>
        <v>0</v>
      </c>
      <c r="BG188">
        <f ca="1">IF(AND($B188&gt;0,SUM(BG$3:BG187)=0,SUM($H188:BF188)=0),$B188,0)</f>
        <v>0</v>
      </c>
      <c r="BH188">
        <f ca="1">IF(AND($B188&gt;0,SUM(BH$3:BH187)=0,SUM($H188:BG188)=0),$B188,0)</f>
        <v>0</v>
      </c>
      <c r="BI188">
        <f ca="1">IF(AND($B188&gt;0,SUM(BI$3:BI187)=0,SUM($H188:BH188)=0),$B188,0)</f>
        <v>0</v>
      </c>
      <c r="BJ188">
        <f ca="1">IF(AND($B188&gt;0,SUM(BJ$3:BJ187)=0,SUM($H188:BI188)=0),$B188,0)</f>
        <v>0</v>
      </c>
      <c r="BK188">
        <f ca="1">IF(AND($B188&gt;0,SUM(BK$3:BK187)=0,SUM($H188:BJ188)=0),$B188,0)</f>
        <v>0</v>
      </c>
      <c r="BL188">
        <f ca="1">IF(AND($B188&gt;0,SUM(BL$3:BL187)=0,SUM($H188:BK188)=0),$B188,0)</f>
        <v>0</v>
      </c>
      <c r="BM188">
        <f ca="1">IF(AND($B188&gt;0,SUM(BM$3:BM187)=0,SUM($H188:BL188)=0),$B188,0)</f>
        <v>0</v>
      </c>
      <c r="BN188">
        <f ca="1">IF(AND($B188&gt;0,SUM(BN$3:BN187)=0,SUM($H188:BM188)=0),$B188,0)</f>
        <v>0</v>
      </c>
      <c r="BO188">
        <f ca="1">IF(AND($B188&gt;0,SUM(BO$3:BO187)=0,SUM($H188:BN188)=0),$B188,0)</f>
        <v>0</v>
      </c>
      <c r="BP188">
        <f ca="1">IF(AND($B188&gt;0,SUM(BP$3:BP187)=0,SUM($H188:BO188)=0),$B188,0)</f>
        <v>0</v>
      </c>
      <c r="BQ188">
        <f ca="1">IF(AND($B188&gt;0,SUM(BQ$3:BQ187)=0,SUM($H188:BP188)=0),$B188,0)</f>
        <v>0</v>
      </c>
      <c r="BR188">
        <f ca="1">IF(AND($B188&gt;0,SUM(BR$3:BR187)=0,SUM($H188:BQ188)=0),$B188,0)</f>
        <v>0</v>
      </c>
      <c r="BS188">
        <f ca="1">IF(AND($B188&gt;0,SUM(BS$3:BS187)=0,SUM($H188:BR188)=0),$B188,0)</f>
        <v>0</v>
      </c>
      <c r="BT188">
        <f ca="1">IF(AND($B188&gt;0,SUM(BT$3:BT187)=0,SUM($H188:BS188)=0),$B188,0)</f>
        <v>0</v>
      </c>
      <c r="BU188">
        <f ca="1">IF(AND($B188&gt;0,SUM(BU$3:BU187)=0,SUM($H188:BT188)=0),$B188,0)</f>
        <v>0</v>
      </c>
      <c r="BV188">
        <f ca="1">IF(AND($B188&gt;0,SUM(BV$3:BV187)=0,SUM($H188:BU188)=0),$B188,0)</f>
        <v>0</v>
      </c>
      <c r="BW188">
        <f ca="1">IF(AND($B188&gt;0,SUM(BW$3:BW187)=0,SUM($H188:BV188)=0),$B188,0)</f>
        <v>0</v>
      </c>
      <c r="BX188">
        <f ca="1">IF(AND($B188&gt;0,SUM(BX$3:BX187)=0,SUM($H188:BW188)=0),$B188,0)</f>
        <v>0</v>
      </c>
      <c r="BY188">
        <f ca="1">IF(AND($B188&gt;0,SUM(BY$3:BY187)=0,SUM($H188:BX188)=0),$B188,0)</f>
        <v>0</v>
      </c>
      <c r="BZ188">
        <f ca="1">IF(AND($B188&gt;0,SUM(BZ$3:BZ187)=0,SUM($H188:BY188)=0),$B188,0)</f>
        <v>0</v>
      </c>
      <c r="CA188">
        <f ca="1">IF(AND($B188&gt;0,SUM(CA$3:CA187)=0,SUM($H188:BZ188)=0),$B188,0)</f>
        <v>0</v>
      </c>
      <c r="CB188">
        <f ca="1">IF(AND($B188&gt;0,SUM(CB$3:CB187)=0,SUM($H188:CA188)=0),$B188,0)</f>
        <v>0</v>
      </c>
      <c r="CC188">
        <f ca="1">IF(AND($B188&gt;0,SUM(CC$3:CC187)=0,SUM($H188:CB188)=0),$B188,0)</f>
        <v>0</v>
      </c>
      <c r="CD188">
        <f ca="1">IF(AND($B188&gt;0,SUM(CD$3:CD187)=0,SUM($H188:CC188)=0),$B188,0)</f>
        <v>0</v>
      </c>
      <c r="CE188">
        <f ca="1">IF(AND($B188&gt;0,SUM(CE$3:CE187)=0,SUM($H188:CD188)=0),$B188,0)</f>
        <v>0</v>
      </c>
      <c r="CF188">
        <f ca="1">IF(AND($B188&gt;0,SUM(CF$3:CF187)=0,SUM($H188:CE188)=0),$B188,0)</f>
        <v>0</v>
      </c>
      <c r="CG188">
        <f ca="1">IF(AND($B188&gt;0,SUM(CG$3:CG187)=0,SUM($H188:CF188)=0),$B188,0)</f>
        <v>0</v>
      </c>
      <c r="CH188">
        <f ca="1">IF(AND($B188&gt;0,SUM(CH$3:CH187)=0,SUM($H188:CG188)=0),$B188,0)</f>
        <v>0</v>
      </c>
      <c r="CI188">
        <f ca="1">IF(AND($B188&gt;0,SUM(CI$3:CI187)=0,SUM($H188:CH188)=0),$B188,0)</f>
        <v>0</v>
      </c>
      <c r="CJ188">
        <f ca="1">IF(AND($B188&gt;0,SUM(CJ$3:CJ187)=0,SUM($H188:CI188)=0),$B188,0)</f>
        <v>0</v>
      </c>
      <c r="CK188">
        <f ca="1">IF(AND($B188&gt;0,SUM(CK$3:CK187)=0,SUM($H188:CJ188)=0),$B188,0)</f>
        <v>0</v>
      </c>
      <c r="CL188">
        <f ca="1">IF(AND($B188&gt;0,SUM(CL$3:CL187)=0,SUM($H188:CK188)=0),$B188,0)</f>
        <v>0</v>
      </c>
      <c r="CM188">
        <f ca="1">IF(AND($B188&gt;0,SUM(CM$3:CM187)=0,SUM($H188:CL188)=0),$B188,0)</f>
        <v>0</v>
      </c>
      <c r="CN188">
        <f ca="1">IF(AND($B188&gt;0,SUM(CN$3:CN187)=0,SUM($H188:CM188)=0),$B188,0)</f>
        <v>0</v>
      </c>
      <c r="CO188">
        <f ca="1">IF(AND($B188&gt;0,SUM(CO$3:CO187)=0,SUM($H188:CN188)=0),$B188,0)</f>
        <v>0</v>
      </c>
      <c r="CP188">
        <f ca="1">IF(AND($B188&gt;0,SUM(CP$3:CP187)=0,SUM($H188:CO188)=0),$B188,0)</f>
        <v>0</v>
      </c>
      <c r="CQ188">
        <f ca="1">IF(AND($B188&gt;0,SUM(CQ$3:CQ187)=0,SUM($H188:CP188)=0),$B188,0)</f>
        <v>0</v>
      </c>
      <c r="CR188">
        <f ca="1">IF(AND($B188&gt;0,SUM(CR$3:CR187)=0,SUM($H188:CQ188)=0),$B188,0)</f>
        <v>0</v>
      </c>
      <c r="CS188">
        <f ca="1">IF(AND($B188&gt;0,SUM(CS$3:CS187)=0,SUM($H188:CR188)=0),$B188,0)</f>
        <v>0</v>
      </c>
      <c r="CT188">
        <f ca="1">IF(AND($B188&gt;0,SUM(CT$3:CT187)=0,SUM($H188:CS188)=0),$B188,0)</f>
        <v>0</v>
      </c>
      <c r="CU188">
        <f ca="1">IF(AND($B188&gt;0,SUM(CU$3:CU187)=0,SUM($H188:CT188)=0),$B188,0)</f>
        <v>0</v>
      </c>
      <c r="CV188">
        <f ca="1">IF(AND($B188&gt;0,SUM(CV$3:CV187)=0,SUM($H188:CU188)=0),$B188,0)</f>
        <v>0</v>
      </c>
      <c r="CW188">
        <f ca="1">IF(AND($B188&gt;0,SUM(CW$3:CW187)=0,SUM($H188:CV188)=0),$B188,0)</f>
        <v>0</v>
      </c>
      <c r="CX188">
        <f ca="1">IF(AND($B188&gt;0,SUM(CX$3:CX187)=0,SUM($H188:CW188)=0),$B188,0)</f>
        <v>0</v>
      </c>
      <c r="CY188">
        <f ca="1">IF(AND($B188&gt;0,SUM(CY$3:CY187)=0,SUM($H188:CX188)=0),$B188,0)</f>
        <v>0</v>
      </c>
      <c r="CZ188">
        <f ca="1">IF(AND($B188&gt;0,SUM(CZ$3:CZ187)=0,SUM($H188:CY188)=0),$B188,0)</f>
        <v>0</v>
      </c>
      <c r="DA188">
        <f ca="1">IF(AND($B188&gt;0,SUM(DA$3:DA187)=0,SUM($H188:CZ188)=0),$B188,0)</f>
        <v>0</v>
      </c>
      <c r="DB188">
        <f ca="1">IF(AND($B188&gt;0,SUM(DB$3:DB187)=0,SUM($H188:DA188)=0),$B188,0)</f>
        <v>0</v>
      </c>
      <c r="DC188">
        <f ca="1">IF(AND($B188&gt;0,SUM(DC$3:DC187)=0,SUM($H188:DB188)=0),$B188,0)</f>
        <v>0</v>
      </c>
      <c r="DD188">
        <f ca="1">IF(AND($B188&gt;0,SUM(DD$3:DD187)=0,SUM($H188:DC188)=0),$B188,0)</f>
        <v>0</v>
      </c>
      <c r="DE188">
        <f ca="1">IF(AND($B188&gt;0,SUM(DE$3:DE187)=0,SUM($H188:DD188)=0),$B188,0)</f>
        <v>0</v>
      </c>
      <c r="DF188">
        <f ca="1">IF(AND($B188&gt;0,SUM(DF$3:DF187)=0,SUM($H188:DE188)=0),$B188,0)</f>
        <v>0</v>
      </c>
      <c r="DG188">
        <f ca="1">IF(AND($B188&gt;0,SUM(DG$3:DG187)=0,SUM($H188:DF188)=0),$B188,0)</f>
        <v>0</v>
      </c>
      <c r="DH188">
        <f ca="1">IF(AND($B188&gt;0,SUM(DH$3:DH187)=0,SUM($H188:DG188)=0),$B188,0)</f>
        <v>0</v>
      </c>
      <c r="DI188">
        <f ca="1">IF(AND($B188&gt;0,SUM(DI$3:DI187)=0,SUM($H188:DH188)=0),$B188,0)</f>
        <v>0</v>
      </c>
      <c r="DJ188">
        <f ca="1">IF(AND($B188&gt;0,SUM(DJ$3:DJ187)=0,SUM($H188:DI188)=0),$B188,0)</f>
        <v>0</v>
      </c>
      <c r="DK188">
        <f ca="1">IF(AND($B188&gt;0,SUM(DK$3:DK187)=0,SUM($H188:DJ188)=0),$B188,0)</f>
        <v>0</v>
      </c>
      <c r="DL188">
        <f ca="1">IF(AND($B188&gt;0,SUM(DL$3:DL187)=0,SUM($H188:DK188)=0),$B188,0)</f>
        <v>0</v>
      </c>
      <c r="DM188">
        <f ca="1">IF(AND($B188&gt;0,SUM(DM$3:DM187)=0,SUM($H188:DL188)=0),$B188,0)</f>
        <v>0</v>
      </c>
      <c r="DN188">
        <f ca="1">IF(AND($B188&gt;0,SUM(DN$3:DN187)=0,SUM($H188:DM188)=0),$B188,0)</f>
        <v>0</v>
      </c>
      <c r="DO188">
        <f ca="1">IF(AND($B188&gt;0,SUM(DO$3:DO187)=0,SUM($H188:DN188)=0),$B188,0)</f>
        <v>0</v>
      </c>
      <c r="DP188">
        <f ca="1">IF(AND($B188&gt;0,SUM(DP$3:DP187)=0,SUM($H188:DO188)=0),$B188,0)</f>
        <v>0</v>
      </c>
      <c r="DQ188">
        <f ca="1">IF(AND($B188&gt;0,SUM(DQ$3:DQ187)=0,SUM($H188:DP188)=0),$B188,0)</f>
        <v>0</v>
      </c>
      <c r="DR188">
        <f ca="1">IF(AND($B188&gt;0,SUM(DR$3:DR187)=0,SUM($H188:DQ188)=0),$B188,0)</f>
        <v>0</v>
      </c>
      <c r="DS188">
        <f ca="1">IF(AND($B188&gt;0,SUM(DS$3:DS187)=0,SUM($H188:DR188)=0),$B188,0)</f>
        <v>0</v>
      </c>
      <c r="DT188">
        <f ca="1">IF(AND($B188&gt;0,SUM(DT$3:DT187)=0,SUM($H188:DS188)=0),$B188,0)</f>
        <v>0</v>
      </c>
      <c r="DU188">
        <f ca="1">IF(AND($B188&gt;0,SUM(DU$3:DU187)=0,SUM($H188:DT188)=0),$B188,0)</f>
        <v>0</v>
      </c>
      <c r="DV188">
        <f ca="1">IF(AND($B188&gt;0,SUM(DV$3:DV187)=0,SUM($H188:DU188)=0),$B188,0)</f>
        <v>0</v>
      </c>
      <c r="DW188">
        <f ca="1">IF(AND($B188&gt;0,SUM(DW$3:DW187)=0,SUM($H188:DV188)=0),$B188,0)</f>
        <v>0</v>
      </c>
      <c r="DX188">
        <f ca="1">IF(AND($B188&gt;0,SUM(DX$3:DX187)=0,SUM($H188:DW188)=0),$B188,0)</f>
        <v>0</v>
      </c>
      <c r="DY188">
        <f ca="1">IF(AND($B188&gt;0,SUM(DY$3:DY187)=0,SUM($H188:DX188)=0),$B188,0)</f>
        <v>0</v>
      </c>
      <c r="DZ188">
        <f ca="1">IF(AND($B188&gt;0,SUM(DZ$3:DZ187)=0,SUM($H188:DY188)=0),$B188,0)</f>
        <v>0</v>
      </c>
      <c r="EA188">
        <f ca="1">IF(AND($B188&gt;0,SUM(EA$3:EA187)=0,SUM($H188:DZ188)=0),$B188,0)</f>
        <v>0</v>
      </c>
      <c r="EB188">
        <f ca="1">IF(AND($B188&gt;0,SUM(EB$3:EB187)=0,SUM($H188:EA188)=0),$B188,0)</f>
        <v>0</v>
      </c>
      <c r="EC188">
        <f ca="1">IF(AND($B188&gt;0,SUM(EC$3:EC187)=0,SUM($H188:EB188)=0),$B188,0)</f>
        <v>0</v>
      </c>
      <c r="ED188">
        <f ca="1">IF(AND($B188&gt;0,SUM(ED$3:ED187)=0,SUM($H188:EC188)=0),$B188,0)</f>
        <v>0</v>
      </c>
      <c r="EE188">
        <f ca="1">IF(AND($B188&gt;0,SUM(EE$3:EE187)=0,SUM($H188:ED188)=0),$B188,0)</f>
        <v>0</v>
      </c>
      <c r="EF188">
        <f ca="1">IF(AND($B188&gt;0,SUM(EF$3:EF187)=0,SUM($H188:EE188)=0),$B188,0)</f>
        <v>0</v>
      </c>
      <c r="EG188">
        <f ca="1">IF(AND($B188&gt;0,SUM(EG$3:EG187)=0,SUM($H188:EF188)=0),$B188,0)</f>
        <v>0</v>
      </c>
      <c r="EH188">
        <f ca="1">IF(AND($B188&gt;0,SUM(EH$3:EH187)=0,SUM($H188:EG188)=0),$B188,0)</f>
        <v>0</v>
      </c>
      <c r="EI188">
        <f ca="1">IF(AND($B188&gt;0,SUM(EI$3:EI187)=0,SUM($H188:EH188)=0),$B188,0)</f>
        <v>0</v>
      </c>
      <c r="EJ188">
        <f ca="1">IF(AND($B188&gt;0,SUM(EJ$3:EJ187)=0,SUM($H188:EI188)=0),$B188,0)</f>
        <v>0</v>
      </c>
      <c r="EK188">
        <f ca="1">IF(AND($B188&gt;0,SUM(EK$3:EK187)=0,SUM($H188:EJ188)=0),$B188,0)</f>
        <v>0</v>
      </c>
      <c r="EL188">
        <f ca="1">IF(AND($B188&gt;0,SUM(EL$3:EL187)=0,SUM($H188:EK188)=0),$B188,0)</f>
        <v>0</v>
      </c>
      <c r="EM188">
        <f ca="1">IF(AND($B188&gt;0,SUM(EM$3:EM187)=0,SUM($H188:EL188)=0),$B188,0)</f>
        <v>0</v>
      </c>
      <c r="EN188">
        <f ca="1">IF(AND($B188&gt;0,SUM(EN$3:EN187)=0,SUM($H188:EM188)=0),$B188,0)</f>
        <v>0</v>
      </c>
      <c r="EO188">
        <f ca="1">IF(AND($B188&gt;0,SUM(EO$3:EO187)=0,SUM($H188:EN188)=0),$B188,0)</f>
        <v>0</v>
      </c>
      <c r="EP188">
        <f ca="1">IF(AND($B188&gt;0,SUM(EP$3:EP187)=0,SUM($H188:EO188)=0),$B188,0)</f>
        <v>0</v>
      </c>
      <c r="EQ188">
        <f ca="1">IF(AND($B188&gt;0,SUM(EQ$3:EQ187)=0,SUM($H188:EP188)=0),$B188,0)</f>
        <v>0</v>
      </c>
      <c r="ER188">
        <f ca="1">IF(AND($B188&gt;0,SUM(ER$3:ER187)=0,SUM($H188:EQ188)=0),$B188,0)</f>
        <v>0</v>
      </c>
      <c r="ES188">
        <f ca="1">IF(AND($B188&gt;0,SUM(ES$3:ES187)=0,SUM($H188:ER188)=0),$B188,0)</f>
        <v>0</v>
      </c>
      <c r="ET188">
        <f ca="1">IF(AND($B188&gt;0,SUM(ET$3:ET187)=0,SUM($H188:ES188)=0),$B188,0)</f>
        <v>0</v>
      </c>
      <c r="EU188">
        <f ca="1">IF(AND($B188&gt;0,SUM(EU$3:EU187)=0,SUM($H188:ET188)=0),$B188,0)</f>
        <v>0</v>
      </c>
      <c r="EV188">
        <f ca="1">IF(AND($B188&gt;0,SUM(EV$3:EV187)=0,SUM($H188:EU188)=0),$B188,0)</f>
        <v>0</v>
      </c>
      <c r="EW188">
        <f ca="1">IF(AND($B188&gt;0,SUM(EW$3:EW187)=0,SUM($H188:EV188)=0),$B188,0)</f>
        <v>0</v>
      </c>
      <c r="EX188">
        <f ca="1">IF(AND($B188&gt;0,SUM(EX$3:EX187)=0,SUM($H188:EW188)=0),$B188,0)</f>
        <v>0</v>
      </c>
      <c r="EY188">
        <f ca="1">IF(AND($B188&gt;0,SUM(EY$3:EY187)=0,SUM($H188:EX188)=0),$B188,0)</f>
        <v>0</v>
      </c>
      <c r="EZ188">
        <f ca="1">IF(AND($B188&gt;0,SUM(EZ$3:EZ187)=0,SUM($H188:EY188)=0),$B188,0)</f>
        <v>0</v>
      </c>
      <c r="FA188">
        <f ca="1">IF(AND($B188&gt;0,SUM(FA$3:FA187)=0,SUM($H188:EZ188)=0),$B188,0)</f>
        <v>0</v>
      </c>
      <c r="FB188">
        <f ca="1">IF(AND($B188&gt;0,SUM(FB$3:FB187)=0,SUM($H188:FA188)=0),$B188,0)</f>
        <v>0</v>
      </c>
      <c r="FC188">
        <f ca="1">IF(AND($B188&gt;0,SUM(FC$3:FC187)=0,SUM($H188:FB188)=0),$B188,0)</f>
        <v>0</v>
      </c>
      <c r="FD188">
        <f ca="1">IF(AND($B188&gt;0,SUM(FD$3:FD187)=0,SUM($H188:FC188)=0),$B188,0)</f>
        <v>0</v>
      </c>
      <c r="FE188">
        <f ca="1">IF(AND($B188&gt;0,SUM(FE$3:FE187)=0,SUM($H188:FD188)=0),$B188,0)</f>
        <v>0</v>
      </c>
      <c r="FF188">
        <f ca="1">IF(AND($B188&gt;0,SUM(FF$3:FF187)=0,SUM($H188:FE188)=0),$B188,0)</f>
        <v>0</v>
      </c>
      <c r="FG188">
        <f ca="1">IF(AND($B188&gt;0,SUM(FG$3:FG187)=0,SUM($H188:FF188)=0),$B188,0)</f>
        <v>0</v>
      </c>
      <c r="FH188">
        <f ca="1">IF(AND($B188&gt;0,SUM(FH$3:FH187)=0,SUM($H188:FG188)=0),$B188,0)</f>
        <v>0</v>
      </c>
      <c r="FI188">
        <f ca="1">IF(AND($B188&gt;0,SUM(FI$3:FI187)=0,SUM($H188:FH188)=0),$B188,0)</f>
        <v>0</v>
      </c>
      <c r="FJ188">
        <f ca="1">IF(AND($B188&gt;0,SUM(FJ$3:FJ187)=0,SUM($H188:FI188)=0),$B188,0)</f>
        <v>0</v>
      </c>
      <c r="FK188">
        <f ca="1">IF(AND($B188&gt;0,SUM(FK$3:FK187)=0,SUM($H188:FJ188)=0),$B188,0)</f>
        <v>0</v>
      </c>
      <c r="FL188">
        <f ca="1">IF(AND($B188&gt;0,SUM(FL$3:FL187)=0,SUM($H188:FK188)=0),$B188,0)</f>
        <v>0</v>
      </c>
      <c r="FM188">
        <f ca="1">IF(AND($B188&gt;0,SUM(FM$3:FM187)=0,SUM($H188:FL188)=0),$B188,0)</f>
        <v>0</v>
      </c>
      <c r="FN188">
        <f ca="1">IF(AND($B188&gt;0,SUM(FN$3:FN187)=0,SUM($H188:FM188)=0),$B188,0)</f>
        <v>0</v>
      </c>
      <c r="FS188" s="67" t="str">
        <f ca="1">Valintaohjelma!$C64</f>
        <v>0</v>
      </c>
      <c r="FT188" s="67" t="str">
        <f ca="1">Valintaohjelma!$F64</f>
        <v/>
      </c>
      <c r="FU188" s="342" t="str">
        <f>""</f>
        <v/>
      </c>
      <c r="FV188" s="67" t="str">
        <f>Valintaohjelma!$I64</f>
        <v>-</v>
      </c>
      <c r="FY188" s="67" t="str">
        <f ca="1">Valintaohjelma!$C64</f>
        <v>0</v>
      </c>
      <c r="FZ188" s="67" t="str">
        <f ca="1">Valintaohjelma!$F64</f>
        <v/>
      </c>
      <c r="GA188" s="67" t="str">
        <f>""</f>
        <v/>
      </c>
      <c r="GB188" s="67" t="str">
        <f>Valintaohjelma!$I64</f>
        <v>-</v>
      </c>
      <c r="GE188" s="67" t="str">
        <f ca="1">Valintaohjelma!$C64</f>
        <v>0</v>
      </c>
      <c r="GF188" s="67" t="str">
        <f ca="1">Valintaohjelma!$F64</f>
        <v/>
      </c>
      <c r="GG188" s="67" t="str">
        <f>""</f>
        <v/>
      </c>
      <c r="GH188" s="67" t="str">
        <f>Valintaohjelma!$I64</f>
        <v>-</v>
      </c>
    </row>
    <row r="189" spans="1:190" ht="15.75" thickBot="1" x14ac:dyDescent="0.3">
      <c r="A189">
        <v>189</v>
      </c>
      <c r="B189">
        <f>IF(AND(Valintaohjelma!D65&lt;&gt;"-",Valintaohjelma!D65&lt;&gt;""),A189,0)</f>
        <v>0</v>
      </c>
      <c r="C189" s="240" t="str">
        <f t="shared" ca="1" si="22"/>
        <v>0</v>
      </c>
      <c r="D189" s="240" t="str">
        <f t="shared" ca="1" si="23"/>
        <v/>
      </c>
      <c r="E189" s="240" t="str">
        <f t="shared" ca="1" si="24"/>
        <v/>
      </c>
      <c r="F189" s="240" t="str">
        <f t="shared" ca="1" si="25"/>
        <v>-</v>
      </c>
      <c r="G189" s="47" t="e">
        <f>INDEX($I$2:$FN$2,ROWS(G$2:G189))</f>
        <v>#REF!</v>
      </c>
      <c r="H189">
        <v>0</v>
      </c>
      <c r="I189">
        <f ca="1">IF(AND($B189&gt;0,SUM(I$3:I188)=0,SUM($H189:H189)=0),$B189,0)</f>
        <v>0</v>
      </c>
      <c r="J189">
        <f ca="1">IF(AND($B189&gt;0,SUM(J$3:J188)=0,SUM($H189:I189)=0),$B189,0)</f>
        <v>0</v>
      </c>
      <c r="K189">
        <f ca="1">IF(AND($B189&gt;0,SUM(K$3:K188)=0,SUM($H189:J189)=0),$B189,0)</f>
        <v>0</v>
      </c>
      <c r="L189">
        <f ca="1">IF(AND($B189&gt;0,SUM(L$3:L188)=0,SUM($H189:K189)=0),$B189,0)</f>
        <v>0</v>
      </c>
      <c r="M189">
        <f ca="1">IF(AND($B189&gt;0,SUM(M$3:M188)=0,SUM($H189:L189)=0),$B189,0)</f>
        <v>0</v>
      </c>
      <c r="N189">
        <f ca="1">IF(AND($B189&gt;0,SUM(N$3:N188)=0,SUM($H189:M189)=0),$B189,0)</f>
        <v>0</v>
      </c>
      <c r="O189">
        <f ca="1">IF(AND($B189&gt;0,SUM(O$3:O188)=0,SUM($H189:N189)=0),$B189,0)</f>
        <v>0</v>
      </c>
      <c r="P189">
        <f ca="1">IF(AND($B189&gt;0,SUM(P$3:P188)=0,SUM($H189:O189)=0),$B189,0)</f>
        <v>0</v>
      </c>
      <c r="Q189">
        <f ca="1">IF(AND($B189&gt;0,SUM(Q$3:Q188)=0,SUM($H189:P189)=0),$B189,0)</f>
        <v>0</v>
      </c>
      <c r="R189">
        <f ca="1">IF(AND($B189&gt;0,SUM(R$3:R188)=0,SUM($H189:Q189)=0),$B189,0)</f>
        <v>0</v>
      </c>
      <c r="S189">
        <f ca="1">IF(AND($B189&gt;0,SUM(S$3:S188)=0,SUM($H189:R189)=0),$B189,0)</f>
        <v>0</v>
      </c>
      <c r="T189">
        <f ca="1">IF(AND($B189&gt;0,SUM(T$3:T188)=0,SUM($H189:S189)=0),$B189,0)</f>
        <v>0</v>
      </c>
      <c r="U189">
        <f ca="1">IF(AND($B189&gt;0,SUM(U$3:U188)=0,SUM($H189:T189)=0),$B189,0)</f>
        <v>0</v>
      </c>
      <c r="V189">
        <f ca="1">IF(AND($B189&gt;0,SUM(V$3:V188)=0,SUM($H189:U189)=0),$B189,0)</f>
        <v>0</v>
      </c>
      <c r="W189">
        <f ca="1">IF(AND($B189&gt;0,SUM(W$3:W188)=0,SUM($H189:V189)=0),$B189,0)</f>
        <v>0</v>
      </c>
      <c r="X189">
        <f ca="1">IF(AND($B189&gt;0,SUM(X$3:X188)=0,SUM($H189:W189)=0),$B189,0)</f>
        <v>0</v>
      </c>
      <c r="Y189">
        <f ca="1">IF(AND($B189&gt;0,SUM(Y$3:Y188)=0,SUM($H189:X189)=0),$B189,0)</f>
        <v>0</v>
      </c>
      <c r="Z189">
        <f ca="1">IF(AND($B189&gt;0,SUM(Z$3:Z188)=0,SUM($H189:Y189)=0),$B189,0)</f>
        <v>0</v>
      </c>
      <c r="AA189">
        <f ca="1">IF(AND($B189&gt;0,SUM(AA$3:AA188)=0,SUM($H189:Z189)=0),$B189,0)</f>
        <v>0</v>
      </c>
      <c r="AB189">
        <f ca="1">IF(AND($B189&gt;0,SUM(AB$3:AB188)=0,SUM($H189:AA189)=0),$B189,0)</f>
        <v>0</v>
      </c>
      <c r="AC189">
        <f ca="1">IF(AND($B189&gt;0,SUM(AC$3:AC188)=0,SUM($H189:AB189)=0),$B189,0)</f>
        <v>0</v>
      </c>
      <c r="AD189">
        <f ca="1">IF(AND($B189&gt;0,SUM(AD$3:AD188)=0,SUM($H189:AC189)=0),$B189,0)</f>
        <v>0</v>
      </c>
      <c r="AE189">
        <f ca="1">IF(AND($B189&gt;0,SUM(AE$3:AE188)=0,SUM($H189:AD189)=0),$B189,0)</f>
        <v>0</v>
      </c>
      <c r="AF189">
        <f ca="1">IF(AND($B189&gt;0,SUM(AF$3:AF188)=0,SUM($H189:AE189)=0),$B189,0)</f>
        <v>0</v>
      </c>
      <c r="AG189">
        <f ca="1">IF(AND($B189&gt;0,SUM(AG$3:AG188)=0,SUM($H189:AF189)=0),$B189,0)</f>
        <v>0</v>
      </c>
      <c r="AH189">
        <f ca="1">IF(AND($B189&gt;0,SUM(AH$3:AH188)=0,SUM($H189:AG189)=0),$B189,0)</f>
        <v>0</v>
      </c>
      <c r="AI189">
        <f ca="1">IF(AND($B189&gt;0,SUM(AI$3:AI188)=0,SUM($H189:AH189)=0),$B189,0)</f>
        <v>0</v>
      </c>
      <c r="AJ189">
        <f ca="1">IF(AND($B189&gt;0,SUM(AJ$3:AJ188)=0,SUM($H189:AI189)=0),$B189,0)</f>
        <v>0</v>
      </c>
      <c r="AK189">
        <f ca="1">IF(AND($B189&gt;0,SUM(AK$3:AK188)=0,SUM($H189:AJ189)=0),$B189,0)</f>
        <v>0</v>
      </c>
      <c r="AL189">
        <f ca="1">IF(AND($B189&gt;0,SUM(AL$3:AL188)=0,SUM($H189:AK189)=0),$B189,0)</f>
        <v>0</v>
      </c>
      <c r="AM189">
        <f ca="1">IF(AND($B189&gt;0,SUM(AM$3:AM188)=0,SUM($H189:AL189)=0),$B189,0)</f>
        <v>0</v>
      </c>
      <c r="AN189">
        <f ca="1">IF(AND($B189&gt;0,SUM(AN$3:AN188)=0,SUM($H189:AM189)=0),$B189,0)</f>
        <v>0</v>
      </c>
      <c r="AO189">
        <f ca="1">IF(AND($B189&gt;0,SUM(AO$3:AO188)=0,SUM($H189:AN189)=0),$B189,0)</f>
        <v>0</v>
      </c>
      <c r="AP189">
        <f ca="1">IF(AND($B189&gt;0,SUM(AP$3:AP188)=0,SUM($H189:AO189)=0),$B189,0)</f>
        <v>0</v>
      </c>
      <c r="AQ189">
        <f ca="1">IF(AND($B189&gt;0,SUM(AQ$3:AQ188)=0,SUM($H189:AP189)=0),$B189,0)</f>
        <v>0</v>
      </c>
      <c r="AR189">
        <f ca="1">IF(AND($B189&gt;0,SUM(AR$3:AR188)=0,SUM($H189:AQ189)=0),$B189,0)</f>
        <v>0</v>
      </c>
      <c r="AS189">
        <f ca="1">IF(AND($B189&gt;0,SUM(AS$3:AS188)=0,SUM($H189:AR189)=0),$B189,0)</f>
        <v>0</v>
      </c>
      <c r="AT189">
        <f ca="1">IF(AND($B189&gt;0,SUM(AT$3:AT188)=0,SUM($H189:AS189)=0),$B189,0)</f>
        <v>0</v>
      </c>
      <c r="AU189">
        <f ca="1">IF(AND($B189&gt;0,SUM(AU$3:AU188)=0,SUM($H189:AT189)=0),$B189,0)</f>
        <v>0</v>
      </c>
      <c r="AV189">
        <f ca="1">IF(AND($B189&gt;0,SUM(AV$3:AV188)=0,SUM($H189:AU189)=0),$B189,0)</f>
        <v>0</v>
      </c>
      <c r="AW189">
        <f ca="1">IF(AND($B189&gt;0,SUM(AW$3:AW188)=0,SUM($H189:AV189)=0),$B189,0)</f>
        <v>0</v>
      </c>
      <c r="AX189">
        <f ca="1">IF(AND($B189&gt;0,SUM(AX$3:AX188)=0,SUM($H189:AW189)=0),$B189,0)</f>
        <v>0</v>
      </c>
      <c r="AY189">
        <f ca="1">IF(AND($B189&gt;0,SUM(AY$3:AY188)=0,SUM($H189:AX189)=0),$B189,0)</f>
        <v>0</v>
      </c>
      <c r="AZ189">
        <f ca="1">IF(AND($B189&gt;0,SUM(AZ$3:AZ188)=0,SUM($H189:AY189)=0),$B189,0)</f>
        <v>0</v>
      </c>
      <c r="BA189">
        <f ca="1">IF(AND($B189&gt;0,SUM(BA$3:BA188)=0,SUM($H189:AZ189)=0),$B189,0)</f>
        <v>0</v>
      </c>
      <c r="BB189">
        <f ca="1">IF(AND($B189&gt;0,SUM(BB$3:BB188)=0,SUM($H189:BA189)=0),$B189,0)</f>
        <v>0</v>
      </c>
      <c r="BC189">
        <f ca="1">IF(AND($B189&gt;0,SUM(BC$3:BC188)=0,SUM($H189:BB189)=0),$B189,0)</f>
        <v>0</v>
      </c>
      <c r="BD189">
        <f ca="1">IF(AND($B189&gt;0,SUM(BD$3:BD188)=0,SUM($H189:BC189)=0),$B189,0)</f>
        <v>0</v>
      </c>
      <c r="BE189">
        <f ca="1">IF(AND($B189&gt;0,SUM(BE$3:BE188)=0,SUM($H189:BD189)=0),$B189,0)</f>
        <v>0</v>
      </c>
      <c r="BF189">
        <f ca="1">IF(AND($B189&gt;0,SUM(BF$3:BF188)=0,SUM($H189:BE189)=0),$B189,0)</f>
        <v>0</v>
      </c>
      <c r="BG189">
        <f ca="1">IF(AND($B189&gt;0,SUM(BG$3:BG188)=0,SUM($H189:BF189)=0),$B189,0)</f>
        <v>0</v>
      </c>
      <c r="BH189">
        <f ca="1">IF(AND($B189&gt;0,SUM(BH$3:BH188)=0,SUM($H189:BG189)=0),$B189,0)</f>
        <v>0</v>
      </c>
      <c r="BI189">
        <f ca="1">IF(AND($B189&gt;0,SUM(BI$3:BI188)=0,SUM($H189:BH189)=0),$B189,0)</f>
        <v>0</v>
      </c>
      <c r="BJ189">
        <f ca="1">IF(AND($B189&gt;0,SUM(BJ$3:BJ188)=0,SUM($H189:BI189)=0),$B189,0)</f>
        <v>0</v>
      </c>
      <c r="BK189">
        <f ca="1">IF(AND($B189&gt;0,SUM(BK$3:BK188)=0,SUM($H189:BJ189)=0),$B189,0)</f>
        <v>0</v>
      </c>
      <c r="BL189">
        <f ca="1">IF(AND($B189&gt;0,SUM(BL$3:BL188)=0,SUM($H189:BK189)=0),$B189,0)</f>
        <v>0</v>
      </c>
      <c r="BM189">
        <f ca="1">IF(AND($B189&gt;0,SUM(BM$3:BM188)=0,SUM($H189:BL189)=0),$B189,0)</f>
        <v>0</v>
      </c>
      <c r="BN189">
        <f ca="1">IF(AND($B189&gt;0,SUM(BN$3:BN188)=0,SUM($H189:BM189)=0),$B189,0)</f>
        <v>0</v>
      </c>
      <c r="BO189">
        <f ca="1">IF(AND($B189&gt;0,SUM(BO$3:BO188)=0,SUM($H189:BN189)=0),$B189,0)</f>
        <v>0</v>
      </c>
      <c r="BP189">
        <f ca="1">IF(AND($B189&gt;0,SUM(BP$3:BP188)=0,SUM($H189:BO189)=0),$B189,0)</f>
        <v>0</v>
      </c>
      <c r="BQ189">
        <f ca="1">IF(AND($B189&gt;0,SUM(BQ$3:BQ188)=0,SUM($H189:BP189)=0),$B189,0)</f>
        <v>0</v>
      </c>
      <c r="BR189">
        <f ca="1">IF(AND($B189&gt;0,SUM(BR$3:BR188)=0,SUM($H189:BQ189)=0),$B189,0)</f>
        <v>0</v>
      </c>
      <c r="BS189">
        <f ca="1">IF(AND($B189&gt;0,SUM(BS$3:BS188)=0,SUM($H189:BR189)=0),$B189,0)</f>
        <v>0</v>
      </c>
      <c r="BT189">
        <f ca="1">IF(AND($B189&gt;0,SUM(BT$3:BT188)=0,SUM($H189:BS189)=0),$B189,0)</f>
        <v>0</v>
      </c>
      <c r="BU189">
        <f ca="1">IF(AND($B189&gt;0,SUM(BU$3:BU188)=0,SUM($H189:BT189)=0),$B189,0)</f>
        <v>0</v>
      </c>
      <c r="BV189">
        <f ca="1">IF(AND($B189&gt;0,SUM(BV$3:BV188)=0,SUM($H189:BU189)=0),$B189,0)</f>
        <v>0</v>
      </c>
      <c r="BW189">
        <f ca="1">IF(AND($B189&gt;0,SUM(BW$3:BW188)=0,SUM($H189:BV189)=0),$B189,0)</f>
        <v>0</v>
      </c>
      <c r="BX189">
        <f ca="1">IF(AND($B189&gt;0,SUM(BX$3:BX188)=0,SUM($H189:BW189)=0),$B189,0)</f>
        <v>0</v>
      </c>
      <c r="BY189">
        <f ca="1">IF(AND($B189&gt;0,SUM(BY$3:BY188)=0,SUM($H189:BX189)=0),$B189,0)</f>
        <v>0</v>
      </c>
      <c r="BZ189">
        <f ca="1">IF(AND($B189&gt;0,SUM(BZ$3:BZ188)=0,SUM($H189:BY189)=0),$B189,0)</f>
        <v>0</v>
      </c>
      <c r="CA189">
        <f ca="1">IF(AND($B189&gt;0,SUM(CA$3:CA188)=0,SUM($H189:BZ189)=0),$B189,0)</f>
        <v>0</v>
      </c>
      <c r="CB189">
        <f ca="1">IF(AND($B189&gt;0,SUM(CB$3:CB188)=0,SUM($H189:CA189)=0),$B189,0)</f>
        <v>0</v>
      </c>
      <c r="CC189">
        <f ca="1">IF(AND($B189&gt;0,SUM(CC$3:CC188)=0,SUM($H189:CB189)=0),$B189,0)</f>
        <v>0</v>
      </c>
      <c r="CD189">
        <f ca="1">IF(AND($B189&gt;0,SUM(CD$3:CD188)=0,SUM($H189:CC189)=0),$B189,0)</f>
        <v>0</v>
      </c>
      <c r="CE189">
        <f ca="1">IF(AND($B189&gt;0,SUM(CE$3:CE188)=0,SUM($H189:CD189)=0),$B189,0)</f>
        <v>0</v>
      </c>
      <c r="CF189">
        <f ca="1">IF(AND($B189&gt;0,SUM(CF$3:CF188)=0,SUM($H189:CE189)=0),$B189,0)</f>
        <v>0</v>
      </c>
      <c r="CG189">
        <f ca="1">IF(AND($B189&gt;0,SUM(CG$3:CG188)=0,SUM($H189:CF189)=0),$B189,0)</f>
        <v>0</v>
      </c>
      <c r="CH189">
        <f ca="1">IF(AND($B189&gt;0,SUM(CH$3:CH188)=0,SUM($H189:CG189)=0),$B189,0)</f>
        <v>0</v>
      </c>
      <c r="CI189">
        <f ca="1">IF(AND($B189&gt;0,SUM(CI$3:CI188)=0,SUM($H189:CH189)=0),$B189,0)</f>
        <v>0</v>
      </c>
      <c r="CJ189">
        <f ca="1">IF(AND($B189&gt;0,SUM(CJ$3:CJ188)=0,SUM($H189:CI189)=0),$B189,0)</f>
        <v>0</v>
      </c>
      <c r="CK189">
        <f ca="1">IF(AND($B189&gt;0,SUM(CK$3:CK188)=0,SUM($H189:CJ189)=0),$B189,0)</f>
        <v>0</v>
      </c>
      <c r="CL189">
        <f ca="1">IF(AND($B189&gt;0,SUM(CL$3:CL188)=0,SUM($H189:CK189)=0),$B189,0)</f>
        <v>0</v>
      </c>
      <c r="CM189">
        <f ca="1">IF(AND($B189&gt;0,SUM(CM$3:CM188)=0,SUM($H189:CL189)=0),$B189,0)</f>
        <v>0</v>
      </c>
      <c r="CN189">
        <f ca="1">IF(AND($B189&gt;0,SUM(CN$3:CN188)=0,SUM($H189:CM189)=0),$B189,0)</f>
        <v>0</v>
      </c>
      <c r="CO189">
        <f ca="1">IF(AND($B189&gt;0,SUM(CO$3:CO188)=0,SUM($H189:CN189)=0),$B189,0)</f>
        <v>0</v>
      </c>
      <c r="CP189">
        <f ca="1">IF(AND($B189&gt;0,SUM(CP$3:CP188)=0,SUM($H189:CO189)=0),$B189,0)</f>
        <v>0</v>
      </c>
      <c r="CQ189">
        <f ca="1">IF(AND($B189&gt;0,SUM(CQ$3:CQ188)=0,SUM($H189:CP189)=0),$B189,0)</f>
        <v>0</v>
      </c>
      <c r="CR189">
        <f ca="1">IF(AND($B189&gt;0,SUM(CR$3:CR188)=0,SUM($H189:CQ189)=0),$B189,0)</f>
        <v>0</v>
      </c>
      <c r="CS189">
        <f ca="1">IF(AND($B189&gt;0,SUM(CS$3:CS188)=0,SUM($H189:CR189)=0),$B189,0)</f>
        <v>0</v>
      </c>
      <c r="CT189">
        <f ca="1">IF(AND($B189&gt;0,SUM(CT$3:CT188)=0,SUM($H189:CS189)=0),$B189,0)</f>
        <v>0</v>
      </c>
      <c r="CU189">
        <f ca="1">IF(AND($B189&gt;0,SUM(CU$3:CU188)=0,SUM($H189:CT189)=0),$B189,0)</f>
        <v>0</v>
      </c>
      <c r="CV189">
        <f ca="1">IF(AND($B189&gt;0,SUM(CV$3:CV188)=0,SUM($H189:CU189)=0),$B189,0)</f>
        <v>0</v>
      </c>
      <c r="CW189">
        <f ca="1">IF(AND($B189&gt;0,SUM(CW$3:CW188)=0,SUM($H189:CV189)=0),$B189,0)</f>
        <v>0</v>
      </c>
      <c r="CX189">
        <f ca="1">IF(AND($B189&gt;0,SUM(CX$3:CX188)=0,SUM($H189:CW189)=0),$B189,0)</f>
        <v>0</v>
      </c>
      <c r="CY189">
        <f ca="1">IF(AND($B189&gt;0,SUM(CY$3:CY188)=0,SUM($H189:CX189)=0),$B189,0)</f>
        <v>0</v>
      </c>
      <c r="CZ189">
        <f ca="1">IF(AND($B189&gt;0,SUM(CZ$3:CZ188)=0,SUM($H189:CY189)=0),$B189,0)</f>
        <v>0</v>
      </c>
      <c r="DA189">
        <f ca="1">IF(AND($B189&gt;0,SUM(DA$3:DA188)=0,SUM($H189:CZ189)=0),$B189,0)</f>
        <v>0</v>
      </c>
      <c r="DB189">
        <f ca="1">IF(AND($B189&gt;0,SUM(DB$3:DB188)=0,SUM($H189:DA189)=0),$B189,0)</f>
        <v>0</v>
      </c>
      <c r="DC189">
        <f ca="1">IF(AND($B189&gt;0,SUM(DC$3:DC188)=0,SUM($H189:DB189)=0),$B189,0)</f>
        <v>0</v>
      </c>
      <c r="DD189">
        <f ca="1">IF(AND($B189&gt;0,SUM(DD$3:DD188)=0,SUM($H189:DC189)=0),$B189,0)</f>
        <v>0</v>
      </c>
      <c r="DE189">
        <f ca="1">IF(AND($B189&gt;0,SUM(DE$3:DE188)=0,SUM($H189:DD189)=0),$B189,0)</f>
        <v>0</v>
      </c>
      <c r="DF189">
        <f ca="1">IF(AND($B189&gt;0,SUM(DF$3:DF188)=0,SUM($H189:DE189)=0),$B189,0)</f>
        <v>0</v>
      </c>
      <c r="DG189">
        <f ca="1">IF(AND($B189&gt;0,SUM(DG$3:DG188)=0,SUM($H189:DF189)=0),$B189,0)</f>
        <v>0</v>
      </c>
      <c r="DH189">
        <f ca="1">IF(AND($B189&gt;0,SUM(DH$3:DH188)=0,SUM($H189:DG189)=0),$B189,0)</f>
        <v>0</v>
      </c>
      <c r="DI189">
        <f ca="1">IF(AND($B189&gt;0,SUM(DI$3:DI188)=0,SUM($H189:DH189)=0),$B189,0)</f>
        <v>0</v>
      </c>
      <c r="DJ189">
        <f ca="1">IF(AND($B189&gt;0,SUM(DJ$3:DJ188)=0,SUM($H189:DI189)=0),$B189,0)</f>
        <v>0</v>
      </c>
      <c r="DK189">
        <f ca="1">IF(AND($B189&gt;0,SUM(DK$3:DK188)=0,SUM($H189:DJ189)=0),$B189,0)</f>
        <v>0</v>
      </c>
      <c r="DL189">
        <f ca="1">IF(AND($B189&gt;0,SUM(DL$3:DL188)=0,SUM($H189:DK189)=0),$B189,0)</f>
        <v>0</v>
      </c>
      <c r="DM189">
        <f ca="1">IF(AND($B189&gt;0,SUM(DM$3:DM188)=0,SUM($H189:DL189)=0),$B189,0)</f>
        <v>0</v>
      </c>
      <c r="DN189">
        <f ca="1">IF(AND($B189&gt;0,SUM(DN$3:DN188)=0,SUM($H189:DM189)=0),$B189,0)</f>
        <v>0</v>
      </c>
      <c r="DO189">
        <f ca="1">IF(AND($B189&gt;0,SUM(DO$3:DO188)=0,SUM($H189:DN189)=0),$B189,0)</f>
        <v>0</v>
      </c>
      <c r="DP189">
        <f ca="1">IF(AND($B189&gt;0,SUM(DP$3:DP188)=0,SUM($H189:DO189)=0),$B189,0)</f>
        <v>0</v>
      </c>
      <c r="DQ189">
        <f ca="1">IF(AND($B189&gt;0,SUM(DQ$3:DQ188)=0,SUM($H189:DP189)=0),$B189,0)</f>
        <v>0</v>
      </c>
      <c r="DR189">
        <f ca="1">IF(AND($B189&gt;0,SUM(DR$3:DR188)=0,SUM($H189:DQ189)=0),$B189,0)</f>
        <v>0</v>
      </c>
      <c r="DS189">
        <f ca="1">IF(AND($B189&gt;0,SUM(DS$3:DS188)=0,SUM($H189:DR189)=0),$B189,0)</f>
        <v>0</v>
      </c>
      <c r="DT189">
        <f ca="1">IF(AND($B189&gt;0,SUM(DT$3:DT188)=0,SUM($H189:DS189)=0),$B189,0)</f>
        <v>0</v>
      </c>
      <c r="DU189">
        <f ca="1">IF(AND($B189&gt;0,SUM(DU$3:DU188)=0,SUM($H189:DT189)=0),$B189,0)</f>
        <v>0</v>
      </c>
      <c r="DV189">
        <f ca="1">IF(AND($B189&gt;0,SUM(DV$3:DV188)=0,SUM($H189:DU189)=0),$B189,0)</f>
        <v>0</v>
      </c>
      <c r="DW189">
        <f ca="1">IF(AND($B189&gt;0,SUM(DW$3:DW188)=0,SUM($H189:DV189)=0),$B189,0)</f>
        <v>0</v>
      </c>
      <c r="DX189">
        <f ca="1">IF(AND($B189&gt;0,SUM(DX$3:DX188)=0,SUM($H189:DW189)=0),$B189,0)</f>
        <v>0</v>
      </c>
      <c r="DY189">
        <f ca="1">IF(AND($B189&gt;0,SUM(DY$3:DY188)=0,SUM($H189:DX189)=0),$B189,0)</f>
        <v>0</v>
      </c>
      <c r="DZ189">
        <f ca="1">IF(AND($B189&gt;0,SUM(DZ$3:DZ188)=0,SUM($H189:DY189)=0),$B189,0)</f>
        <v>0</v>
      </c>
      <c r="EA189">
        <f ca="1">IF(AND($B189&gt;0,SUM(EA$3:EA188)=0,SUM($H189:DZ189)=0),$B189,0)</f>
        <v>0</v>
      </c>
      <c r="EB189">
        <f ca="1">IF(AND($B189&gt;0,SUM(EB$3:EB188)=0,SUM($H189:EA189)=0),$B189,0)</f>
        <v>0</v>
      </c>
      <c r="EC189">
        <f ca="1">IF(AND($B189&gt;0,SUM(EC$3:EC188)=0,SUM($H189:EB189)=0),$B189,0)</f>
        <v>0</v>
      </c>
      <c r="ED189">
        <f ca="1">IF(AND($B189&gt;0,SUM(ED$3:ED188)=0,SUM($H189:EC189)=0),$B189,0)</f>
        <v>0</v>
      </c>
      <c r="EE189">
        <f ca="1">IF(AND($B189&gt;0,SUM(EE$3:EE188)=0,SUM($H189:ED189)=0),$B189,0)</f>
        <v>0</v>
      </c>
      <c r="EF189">
        <f ca="1">IF(AND($B189&gt;0,SUM(EF$3:EF188)=0,SUM($H189:EE189)=0),$B189,0)</f>
        <v>0</v>
      </c>
      <c r="EG189">
        <f ca="1">IF(AND($B189&gt;0,SUM(EG$3:EG188)=0,SUM($H189:EF189)=0),$B189,0)</f>
        <v>0</v>
      </c>
      <c r="EH189">
        <f ca="1">IF(AND($B189&gt;0,SUM(EH$3:EH188)=0,SUM($H189:EG189)=0),$B189,0)</f>
        <v>0</v>
      </c>
      <c r="EI189">
        <f ca="1">IF(AND($B189&gt;0,SUM(EI$3:EI188)=0,SUM($H189:EH189)=0),$B189,0)</f>
        <v>0</v>
      </c>
      <c r="EJ189">
        <f ca="1">IF(AND($B189&gt;0,SUM(EJ$3:EJ188)=0,SUM($H189:EI189)=0),$B189,0)</f>
        <v>0</v>
      </c>
      <c r="EK189">
        <f ca="1">IF(AND($B189&gt;0,SUM(EK$3:EK188)=0,SUM($H189:EJ189)=0),$B189,0)</f>
        <v>0</v>
      </c>
      <c r="EL189">
        <f ca="1">IF(AND($B189&gt;0,SUM(EL$3:EL188)=0,SUM($H189:EK189)=0),$B189,0)</f>
        <v>0</v>
      </c>
      <c r="EM189">
        <f ca="1">IF(AND($B189&gt;0,SUM(EM$3:EM188)=0,SUM($H189:EL189)=0),$B189,0)</f>
        <v>0</v>
      </c>
      <c r="EN189">
        <f ca="1">IF(AND($B189&gt;0,SUM(EN$3:EN188)=0,SUM($H189:EM189)=0),$B189,0)</f>
        <v>0</v>
      </c>
      <c r="EO189">
        <f ca="1">IF(AND($B189&gt;0,SUM(EO$3:EO188)=0,SUM($H189:EN189)=0),$B189,0)</f>
        <v>0</v>
      </c>
      <c r="EP189">
        <f ca="1">IF(AND($B189&gt;0,SUM(EP$3:EP188)=0,SUM($H189:EO189)=0),$B189,0)</f>
        <v>0</v>
      </c>
      <c r="EQ189">
        <f ca="1">IF(AND($B189&gt;0,SUM(EQ$3:EQ188)=0,SUM($H189:EP189)=0),$B189,0)</f>
        <v>0</v>
      </c>
      <c r="ER189">
        <f ca="1">IF(AND($B189&gt;0,SUM(ER$3:ER188)=0,SUM($H189:EQ189)=0),$B189,0)</f>
        <v>0</v>
      </c>
      <c r="ES189">
        <f ca="1">IF(AND($B189&gt;0,SUM(ES$3:ES188)=0,SUM($H189:ER189)=0),$B189,0)</f>
        <v>0</v>
      </c>
      <c r="ET189">
        <f ca="1">IF(AND($B189&gt;0,SUM(ET$3:ET188)=0,SUM($H189:ES189)=0),$B189,0)</f>
        <v>0</v>
      </c>
      <c r="EU189">
        <f ca="1">IF(AND($B189&gt;0,SUM(EU$3:EU188)=0,SUM($H189:ET189)=0),$B189,0)</f>
        <v>0</v>
      </c>
      <c r="EV189">
        <f ca="1">IF(AND($B189&gt;0,SUM(EV$3:EV188)=0,SUM($H189:EU189)=0),$B189,0)</f>
        <v>0</v>
      </c>
      <c r="EW189">
        <f ca="1">IF(AND($B189&gt;0,SUM(EW$3:EW188)=0,SUM($H189:EV189)=0),$B189,0)</f>
        <v>0</v>
      </c>
      <c r="EX189">
        <f ca="1">IF(AND($B189&gt;0,SUM(EX$3:EX188)=0,SUM($H189:EW189)=0),$B189,0)</f>
        <v>0</v>
      </c>
      <c r="EY189">
        <f ca="1">IF(AND($B189&gt;0,SUM(EY$3:EY188)=0,SUM($H189:EX189)=0),$B189,0)</f>
        <v>0</v>
      </c>
      <c r="EZ189">
        <f ca="1">IF(AND($B189&gt;0,SUM(EZ$3:EZ188)=0,SUM($H189:EY189)=0),$B189,0)</f>
        <v>0</v>
      </c>
      <c r="FA189">
        <f ca="1">IF(AND($B189&gt;0,SUM(FA$3:FA188)=0,SUM($H189:EZ189)=0),$B189,0)</f>
        <v>0</v>
      </c>
      <c r="FB189">
        <f ca="1">IF(AND($B189&gt;0,SUM(FB$3:FB188)=0,SUM($H189:FA189)=0),$B189,0)</f>
        <v>0</v>
      </c>
      <c r="FC189">
        <f ca="1">IF(AND($B189&gt;0,SUM(FC$3:FC188)=0,SUM($H189:FB189)=0),$B189,0)</f>
        <v>0</v>
      </c>
      <c r="FD189">
        <f ca="1">IF(AND($B189&gt;0,SUM(FD$3:FD188)=0,SUM($H189:FC189)=0),$B189,0)</f>
        <v>0</v>
      </c>
      <c r="FE189">
        <f ca="1">IF(AND($B189&gt;0,SUM(FE$3:FE188)=0,SUM($H189:FD189)=0),$B189,0)</f>
        <v>0</v>
      </c>
      <c r="FF189">
        <f ca="1">IF(AND($B189&gt;0,SUM(FF$3:FF188)=0,SUM($H189:FE189)=0),$B189,0)</f>
        <v>0</v>
      </c>
      <c r="FG189">
        <f ca="1">IF(AND($B189&gt;0,SUM(FG$3:FG188)=0,SUM($H189:FF189)=0),$B189,0)</f>
        <v>0</v>
      </c>
      <c r="FH189">
        <f ca="1">IF(AND($B189&gt;0,SUM(FH$3:FH188)=0,SUM($H189:FG189)=0),$B189,0)</f>
        <v>0</v>
      </c>
      <c r="FI189">
        <f ca="1">IF(AND($B189&gt;0,SUM(FI$3:FI188)=0,SUM($H189:FH189)=0),$B189,0)</f>
        <v>0</v>
      </c>
      <c r="FJ189">
        <f ca="1">IF(AND($B189&gt;0,SUM(FJ$3:FJ188)=0,SUM($H189:FI189)=0),$B189,0)</f>
        <v>0</v>
      </c>
      <c r="FK189">
        <f ca="1">IF(AND($B189&gt;0,SUM(FK$3:FK188)=0,SUM($H189:FJ189)=0),$B189,0)</f>
        <v>0</v>
      </c>
      <c r="FL189">
        <f ca="1">IF(AND($B189&gt;0,SUM(FL$3:FL188)=0,SUM($H189:FK189)=0),$B189,0)</f>
        <v>0</v>
      </c>
      <c r="FM189">
        <f ca="1">IF(AND($B189&gt;0,SUM(FM$3:FM188)=0,SUM($H189:FL189)=0),$B189,0)</f>
        <v>0</v>
      </c>
      <c r="FN189">
        <f ca="1">IF(AND($B189&gt;0,SUM(FN$3:FN188)=0,SUM($H189:FM189)=0),$B189,0)</f>
        <v>0</v>
      </c>
      <c r="FS189" s="67" t="str">
        <f ca="1">Valintaohjelma!$C65</f>
        <v>0</v>
      </c>
      <c r="FT189" s="67" t="str">
        <f ca="1">Valintaohjelma!$F65</f>
        <v/>
      </c>
      <c r="FU189" s="342" t="str">
        <f>""</f>
        <v/>
      </c>
      <c r="FV189" s="67" t="str">
        <f>Valintaohjelma!$I65</f>
        <v>-</v>
      </c>
      <c r="FY189" s="67" t="str">
        <f ca="1">Valintaohjelma!$C65</f>
        <v>0</v>
      </c>
      <c r="FZ189" s="67" t="str">
        <f ca="1">Valintaohjelma!$F65</f>
        <v/>
      </c>
      <c r="GA189" s="67" t="str">
        <f>""</f>
        <v/>
      </c>
      <c r="GB189" s="67" t="str">
        <f>Valintaohjelma!$I65</f>
        <v>-</v>
      </c>
      <c r="GE189" s="67" t="str">
        <f ca="1">Valintaohjelma!$C65</f>
        <v>0</v>
      </c>
      <c r="GF189" s="67" t="str">
        <f ca="1">Valintaohjelma!$F65</f>
        <v/>
      </c>
      <c r="GG189" s="67" t="str">
        <f>""</f>
        <v/>
      </c>
      <c r="GH189" s="67" t="str">
        <f>Valintaohjelma!$I65</f>
        <v>-</v>
      </c>
    </row>
    <row r="190" spans="1:190" ht="15.75" thickBot="1" x14ac:dyDescent="0.3">
      <c r="A190">
        <v>190</v>
      </c>
      <c r="B190">
        <f>IF(AND(Valintaohjelma!D66&lt;&gt;"-",Valintaohjelma!D66&lt;&gt;""),A190,0)</f>
        <v>0</v>
      </c>
      <c r="C190" s="240" t="str">
        <f t="shared" ca="1" si="22"/>
        <v>0</v>
      </c>
      <c r="D190" s="240" t="str">
        <f t="shared" ca="1" si="23"/>
        <v/>
      </c>
      <c r="E190" s="240" t="str">
        <f t="shared" ca="1" si="24"/>
        <v/>
      </c>
      <c r="F190" s="240" t="str">
        <f t="shared" ca="1" si="25"/>
        <v>-</v>
      </c>
      <c r="G190" s="47" t="e">
        <f>INDEX($I$2:$FN$2,ROWS(G$2:G190))</f>
        <v>#REF!</v>
      </c>
      <c r="H190">
        <v>0</v>
      </c>
      <c r="I190">
        <f ca="1">IF(AND($B190&gt;0,SUM(I$3:I189)=0,SUM($H190:H190)=0),$B190,0)</f>
        <v>0</v>
      </c>
      <c r="J190">
        <f ca="1">IF(AND($B190&gt;0,SUM(J$3:J189)=0,SUM($H190:I190)=0),$B190,0)</f>
        <v>0</v>
      </c>
      <c r="K190">
        <f ca="1">IF(AND($B190&gt;0,SUM(K$3:K189)=0,SUM($H190:J190)=0),$B190,0)</f>
        <v>0</v>
      </c>
      <c r="L190">
        <f ca="1">IF(AND($B190&gt;0,SUM(L$3:L189)=0,SUM($H190:K190)=0),$B190,0)</f>
        <v>0</v>
      </c>
      <c r="M190">
        <f ca="1">IF(AND($B190&gt;0,SUM(M$3:M189)=0,SUM($H190:L190)=0),$B190,0)</f>
        <v>0</v>
      </c>
      <c r="N190">
        <f ca="1">IF(AND($B190&gt;0,SUM(N$3:N189)=0,SUM($H190:M190)=0),$B190,0)</f>
        <v>0</v>
      </c>
      <c r="O190">
        <f ca="1">IF(AND($B190&gt;0,SUM(O$3:O189)=0,SUM($H190:N190)=0),$B190,0)</f>
        <v>0</v>
      </c>
      <c r="P190">
        <f ca="1">IF(AND($B190&gt;0,SUM(P$3:P189)=0,SUM($H190:O190)=0),$B190,0)</f>
        <v>0</v>
      </c>
      <c r="Q190">
        <f ca="1">IF(AND($B190&gt;0,SUM(Q$3:Q189)=0,SUM($H190:P190)=0),$B190,0)</f>
        <v>0</v>
      </c>
      <c r="R190">
        <f ca="1">IF(AND($B190&gt;0,SUM(R$3:R189)=0,SUM($H190:Q190)=0),$B190,0)</f>
        <v>0</v>
      </c>
      <c r="S190">
        <f ca="1">IF(AND($B190&gt;0,SUM(S$3:S189)=0,SUM($H190:R190)=0),$B190,0)</f>
        <v>0</v>
      </c>
      <c r="T190">
        <f ca="1">IF(AND($B190&gt;0,SUM(T$3:T189)=0,SUM($H190:S190)=0),$B190,0)</f>
        <v>0</v>
      </c>
      <c r="U190">
        <f ca="1">IF(AND($B190&gt;0,SUM(U$3:U189)=0,SUM($H190:T190)=0),$B190,0)</f>
        <v>0</v>
      </c>
      <c r="V190">
        <f ca="1">IF(AND($B190&gt;0,SUM(V$3:V189)=0,SUM($H190:U190)=0),$B190,0)</f>
        <v>0</v>
      </c>
      <c r="W190">
        <f ca="1">IF(AND($B190&gt;0,SUM(W$3:W189)=0,SUM($H190:V190)=0),$B190,0)</f>
        <v>0</v>
      </c>
      <c r="X190">
        <f ca="1">IF(AND($B190&gt;0,SUM(X$3:X189)=0,SUM($H190:W190)=0),$B190,0)</f>
        <v>0</v>
      </c>
      <c r="Y190">
        <f ca="1">IF(AND($B190&gt;0,SUM(Y$3:Y189)=0,SUM($H190:X190)=0),$B190,0)</f>
        <v>0</v>
      </c>
      <c r="Z190">
        <f ca="1">IF(AND($B190&gt;0,SUM(Z$3:Z189)=0,SUM($H190:Y190)=0),$B190,0)</f>
        <v>0</v>
      </c>
      <c r="AA190">
        <f ca="1">IF(AND($B190&gt;0,SUM(AA$3:AA189)=0,SUM($H190:Z190)=0),$B190,0)</f>
        <v>0</v>
      </c>
      <c r="AB190">
        <f ca="1">IF(AND($B190&gt;0,SUM(AB$3:AB189)=0,SUM($H190:AA190)=0),$B190,0)</f>
        <v>0</v>
      </c>
      <c r="AC190">
        <f ca="1">IF(AND($B190&gt;0,SUM(AC$3:AC189)=0,SUM($H190:AB190)=0),$B190,0)</f>
        <v>0</v>
      </c>
      <c r="AD190">
        <f ca="1">IF(AND($B190&gt;0,SUM(AD$3:AD189)=0,SUM($H190:AC190)=0),$B190,0)</f>
        <v>0</v>
      </c>
      <c r="AE190">
        <f ca="1">IF(AND($B190&gt;0,SUM(AE$3:AE189)=0,SUM($H190:AD190)=0),$B190,0)</f>
        <v>0</v>
      </c>
      <c r="AF190">
        <f ca="1">IF(AND($B190&gt;0,SUM(AF$3:AF189)=0,SUM($H190:AE190)=0),$B190,0)</f>
        <v>0</v>
      </c>
      <c r="AG190">
        <f ca="1">IF(AND($B190&gt;0,SUM(AG$3:AG189)=0,SUM($H190:AF190)=0),$B190,0)</f>
        <v>0</v>
      </c>
      <c r="AH190">
        <f ca="1">IF(AND($B190&gt;0,SUM(AH$3:AH189)=0,SUM($H190:AG190)=0),$B190,0)</f>
        <v>0</v>
      </c>
      <c r="AI190">
        <f ca="1">IF(AND($B190&gt;0,SUM(AI$3:AI189)=0,SUM($H190:AH190)=0),$B190,0)</f>
        <v>0</v>
      </c>
      <c r="AJ190">
        <f ca="1">IF(AND($B190&gt;0,SUM(AJ$3:AJ189)=0,SUM($H190:AI190)=0),$B190,0)</f>
        <v>0</v>
      </c>
      <c r="AK190">
        <f ca="1">IF(AND($B190&gt;0,SUM(AK$3:AK189)=0,SUM($H190:AJ190)=0),$B190,0)</f>
        <v>0</v>
      </c>
      <c r="AL190">
        <f ca="1">IF(AND($B190&gt;0,SUM(AL$3:AL189)=0,SUM($H190:AK190)=0),$B190,0)</f>
        <v>0</v>
      </c>
      <c r="AM190">
        <f ca="1">IF(AND($B190&gt;0,SUM(AM$3:AM189)=0,SUM($H190:AL190)=0),$B190,0)</f>
        <v>0</v>
      </c>
      <c r="AN190">
        <f ca="1">IF(AND($B190&gt;0,SUM(AN$3:AN189)=0,SUM($H190:AM190)=0),$B190,0)</f>
        <v>0</v>
      </c>
      <c r="AO190">
        <f ca="1">IF(AND($B190&gt;0,SUM(AO$3:AO189)=0,SUM($H190:AN190)=0),$B190,0)</f>
        <v>0</v>
      </c>
      <c r="AP190">
        <f ca="1">IF(AND($B190&gt;0,SUM(AP$3:AP189)=0,SUM($H190:AO190)=0),$B190,0)</f>
        <v>0</v>
      </c>
      <c r="AQ190">
        <f ca="1">IF(AND($B190&gt;0,SUM(AQ$3:AQ189)=0,SUM($H190:AP190)=0),$B190,0)</f>
        <v>0</v>
      </c>
      <c r="AR190">
        <f ca="1">IF(AND($B190&gt;0,SUM(AR$3:AR189)=0,SUM($H190:AQ190)=0),$B190,0)</f>
        <v>0</v>
      </c>
      <c r="AS190">
        <f ca="1">IF(AND($B190&gt;0,SUM(AS$3:AS189)=0,SUM($H190:AR190)=0),$B190,0)</f>
        <v>0</v>
      </c>
      <c r="AT190">
        <f ca="1">IF(AND($B190&gt;0,SUM(AT$3:AT189)=0,SUM($H190:AS190)=0),$B190,0)</f>
        <v>0</v>
      </c>
      <c r="AU190">
        <f ca="1">IF(AND($B190&gt;0,SUM(AU$3:AU189)=0,SUM($H190:AT190)=0),$B190,0)</f>
        <v>0</v>
      </c>
      <c r="AV190">
        <f ca="1">IF(AND($B190&gt;0,SUM(AV$3:AV189)=0,SUM($H190:AU190)=0),$B190,0)</f>
        <v>0</v>
      </c>
      <c r="AW190">
        <f ca="1">IF(AND($B190&gt;0,SUM(AW$3:AW189)=0,SUM($H190:AV190)=0),$B190,0)</f>
        <v>0</v>
      </c>
      <c r="AX190">
        <f ca="1">IF(AND($B190&gt;0,SUM(AX$3:AX189)=0,SUM($H190:AW190)=0),$B190,0)</f>
        <v>0</v>
      </c>
      <c r="AY190">
        <f ca="1">IF(AND($B190&gt;0,SUM(AY$3:AY189)=0,SUM($H190:AX190)=0),$B190,0)</f>
        <v>0</v>
      </c>
      <c r="AZ190">
        <f ca="1">IF(AND($B190&gt;0,SUM(AZ$3:AZ189)=0,SUM($H190:AY190)=0),$B190,0)</f>
        <v>0</v>
      </c>
      <c r="BA190">
        <f ca="1">IF(AND($B190&gt;0,SUM(BA$3:BA189)=0,SUM($H190:AZ190)=0),$B190,0)</f>
        <v>0</v>
      </c>
      <c r="BB190">
        <f ca="1">IF(AND($B190&gt;0,SUM(BB$3:BB189)=0,SUM($H190:BA190)=0),$B190,0)</f>
        <v>0</v>
      </c>
      <c r="BC190">
        <f ca="1">IF(AND($B190&gt;0,SUM(BC$3:BC189)=0,SUM($H190:BB190)=0),$B190,0)</f>
        <v>0</v>
      </c>
      <c r="BD190">
        <f ca="1">IF(AND($B190&gt;0,SUM(BD$3:BD189)=0,SUM($H190:BC190)=0),$B190,0)</f>
        <v>0</v>
      </c>
      <c r="BE190">
        <f ca="1">IF(AND($B190&gt;0,SUM(BE$3:BE189)=0,SUM($H190:BD190)=0),$B190,0)</f>
        <v>0</v>
      </c>
      <c r="BF190">
        <f ca="1">IF(AND($B190&gt;0,SUM(BF$3:BF189)=0,SUM($H190:BE190)=0),$B190,0)</f>
        <v>0</v>
      </c>
      <c r="BG190">
        <f ca="1">IF(AND($B190&gt;0,SUM(BG$3:BG189)=0,SUM($H190:BF190)=0),$B190,0)</f>
        <v>0</v>
      </c>
      <c r="BH190">
        <f ca="1">IF(AND($B190&gt;0,SUM(BH$3:BH189)=0,SUM($H190:BG190)=0),$B190,0)</f>
        <v>0</v>
      </c>
      <c r="BI190">
        <f ca="1">IF(AND($B190&gt;0,SUM(BI$3:BI189)=0,SUM($H190:BH190)=0),$B190,0)</f>
        <v>0</v>
      </c>
      <c r="BJ190">
        <f ca="1">IF(AND($B190&gt;0,SUM(BJ$3:BJ189)=0,SUM($H190:BI190)=0),$B190,0)</f>
        <v>0</v>
      </c>
      <c r="BK190">
        <f ca="1">IF(AND($B190&gt;0,SUM(BK$3:BK189)=0,SUM($H190:BJ190)=0),$B190,0)</f>
        <v>0</v>
      </c>
      <c r="BL190">
        <f ca="1">IF(AND($B190&gt;0,SUM(BL$3:BL189)=0,SUM($H190:BK190)=0),$B190,0)</f>
        <v>0</v>
      </c>
      <c r="BM190">
        <f ca="1">IF(AND($B190&gt;0,SUM(BM$3:BM189)=0,SUM($H190:BL190)=0),$B190,0)</f>
        <v>0</v>
      </c>
      <c r="BN190">
        <f ca="1">IF(AND($B190&gt;0,SUM(BN$3:BN189)=0,SUM($H190:BM190)=0),$B190,0)</f>
        <v>0</v>
      </c>
      <c r="BO190">
        <f ca="1">IF(AND($B190&gt;0,SUM(BO$3:BO189)=0,SUM($H190:BN190)=0),$B190,0)</f>
        <v>0</v>
      </c>
      <c r="BP190">
        <f ca="1">IF(AND($B190&gt;0,SUM(BP$3:BP189)=0,SUM($H190:BO190)=0),$B190,0)</f>
        <v>0</v>
      </c>
      <c r="BQ190">
        <f ca="1">IF(AND($B190&gt;0,SUM(BQ$3:BQ189)=0,SUM($H190:BP190)=0),$B190,0)</f>
        <v>0</v>
      </c>
      <c r="BR190">
        <f ca="1">IF(AND($B190&gt;0,SUM(BR$3:BR189)=0,SUM($H190:BQ190)=0),$B190,0)</f>
        <v>0</v>
      </c>
      <c r="BS190">
        <f ca="1">IF(AND($B190&gt;0,SUM(BS$3:BS189)=0,SUM($H190:BR190)=0),$B190,0)</f>
        <v>0</v>
      </c>
      <c r="BT190">
        <f ca="1">IF(AND($B190&gt;0,SUM(BT$3:BT189)=0,SUM($H190:BS190)=0),$B190,0)</f>
        <v>0</v>
      </c>
      <c r="BU190">
        <f ca="1">IF(AND($B190&gt;0,SUM(BU$3:BU189)=0,SUM($H190:BT190)=0),$B190,0)</f>
        <v>0</v>
      </c>
      <c r="BV190">
        <f ca="1">IF(AND($B190&gt;0,SUM(BV$3:BV189)=0,SUM($H190:BU190)=0),$B190,0)</f>
        <v>0</v>
      </c>
      <c r="BW190">
        <f ca="1">IF(AND($B190&gt;0,SUM(BW$3:BW189)=0,SUM($H190:BV190)=0),$B190,0)</f>
        <v>0</v>
      </c>
      <c r="BX190">
        <f ca="1">IF(AND($B190&gt;0,SUM(BX$3:BX189)=0,SUM($H190:BW190)=0),$B190,0)</f>
        <v>0</v>
      </c>
      <c r="BY190">
        <f ca="1">IF(AND($B190&gt;0,SUM(BY$3:BY189)=0,SUM($H190:BX190)=0),$B190,0)</f>
        <v>0</v>
      </c>
      <c r="BZ190">
        <f ca="1">IF(AND($B190&gt;0,SUM(BZ$3:BZ189)=0,SUM($H190:BY190)=0),$B190,0)</f>
        <v>0</v>
      </c>
      <c r="CA190">
        <f ca="1">IF(AND($B190&gt;0,SUM(CA$3:CA189)=0,SUM($H190:BZ190)=0),$B190,0)</f>
        <v>0</v>
      </c>
      <c r="CB190">
        <f ca="1">IF(AND($B190&gt;0,SUM(CB$3:CB189)=0,SUM($H190:CA190)=0),$B190,0)</f>
        <v>0</v>
      </c>
      <c r="CC190">
        <f ca="1">IF(AND($B190&gt;0,SUM(CC$3:CC189)=0,SUM($H190:CB190)=0),$B190,0)</f>
        <v>0</v>
      </c>
      <c r="CD190">
        <f ca="1">IF(AND($B190&gt;0,SUM(CD$3:CD189)=0,SUM($H190:CC190)=0),$B190,0)</f>
        <v>0</v>
      </c>
      <c r="CE190">
        <f ca="1">IF(AND($B190&gt;0,SUM(CE$3:CE189)=0,SUM($H190:CD190)=0),$B190,0)</f>
        <v>0</v>
      </c>
      <c r="CF190">
        <f ca="1">IF(AND($B190&gt;0,SUM(CF$3:CF189)=0,SUM($H190:CE190)=0),$B190,0)</f>
        <v>0</v>
      </c>
      <c r="CG190">
        <f ca="1">IF(AND($B190&gt;0,SUM(CG$3:CG189)=0,SUM($H190:CF190)=0),$B190,0)</f>
        <v>0</v>
      </c>
      <c r="CH190">
        <f ca="1">IF(AND($B190&gt;0,SUM(CH$3:CH189)=0,SUM($H190:CG190)=0),$B190,0)</f>
        <v>0</v>
      </c>
      <c r="CI190">
        <f ca="1">IF(AND($B190&gt;0,SUM(CI$3:CI189)=0,SUM($H190:CH190)=0),$B190,0)</f>
        <v>0</v>
      </c>
      <c r="CJ190">
        <f ca="1">IF(AND($B190&gt;0,SUM(CJ$3:CJ189)=0,SUM($H190:CI190)=0),$B190,0)</f>
        <v>0</v>
      </c>
      <c r="CK190">
        <f ca="1">IF(AND($B190&gt;0,SUM(CK$3:CK189)=0,SUM($H190:CJ190)=0),$B190,0)</f>
        <v>0</v>
      </c>
      <c r="CL190">
        <f ca="1">IF(AND($B190&gt;0,SUM(CL$3:CL189)=0,SUM($H190:CK190)=0),$B190,0)</f>
        <v>0</v>
      </c>
      <c r="CM190">
        <f ca="1">IF(AND($B190&gt;0,SUM(CM$3:CM189)=0,SUM($H190:CL190)=0),$B190,0)</f>
        <v>0</v>
      </c>
      <c r="CN190">
        <f ca="1">IF(AND($B190&gt;0,SUM(CN$3:CN189)=0,SUM($H190:CM190)=0),$B190,0)</f>
        <v>0</v>
      </c>
      <c r="CO190">
        <f ca="1">IF(AND($B190&gt;0,SUM(CO$3:CO189)=0,SUM($H190:CN190)=0),$B190,0)</f>
        <v>0</v>
      </c>
      <c r="CP190">
        <f ca="1">IF(AND($B190&gt;0,SUM(CP$3:CP189)=0,SUM($H190:CO190)=0),$B190,0)</f>
        <v>0</v>
      </c>
      <c r="CQ190">
        <f ca="1">IF(AND($B190&gt;0,SUM(CQ$3:CQ189)=0,SUM($H190:CP190)=0),$B190,0)</f>
        <v>0</v>
      </c>
      <c r="CR190">
        <f ca="1">IF(AND($B190&gt;0,SUM(CR$3:CR189)=0,SUM($H190:CQ190)=0),$B190,0)</f>
        <v>0</v>
      </c>
      <c r="CS190">
        <f ca="1">IF(AND($B190&gt;0,SUM(CS$3:CS189)=0,SUM($H190:CR190)=0),$B190,0)</f>
        <v>0</v>
      </c>
      <c r="CT190">
        <f ca="1">IF(AND($B190&gt;0,SUM(CT$3:CT189)=0,SUM($H190:CS190)=0),$B190,0)</f>
        <v>0</v>
      </c>
      <c r="CU190">
        <f ca="1">IF(AND($B190&gt;0,SUM(CU$3:CU189)=0,SUM($H190:CT190)=0),$B190,0)</f>
        <v>0</v>
      </c>
      <c r="CV190">
        <f ca="1">IF(AND($B190&gt;0,SUM(CV$3:CV189)=0,SUM($H190:CU190)=0),$B190,0)</f>
        <v>0</v>
      </c>
      <c r="CW190">
        <f ca="1">IF(AND($B190&gt;0,SUM(CW$3:CW189)=0,SUM($H190:CV190)=0),$B190,0)</f>
        <v>0</v>
      </c>
      <c r="CX190">
        <f ca="1">IF(AND($B190&gt;0,SUM(CX$3:CX189)=0,SUM($H190:CW190)=0),$B190,0)</f>
        <v>0</v>
      </c>
      <c r="CY190">
        <f ca="1">IF(AND($B190&gt;0,SUM(CY$3:CY189)=0,SUM($H190:CX190)=0),$B190,0)</f>
        <v>0</v>
      </c>
      <c r="CZ190">
        <f ca="1">IF(AND($B190&gt;0,SUM(CZ$3:CZ189)=0,SUM($H190:CY190)=0),$B190,0)</f>
        <v>0</v>
      </c>
      <c r="DA190">
        <f ca="1">IF(AND($B190&gt;0,SUM(DA$3:DA189)=0,SUM($H190:CZ190)=0),$B190,0)</f>
        <v>0</v>
      </c>
      <c r="DB190">
        <f ca="1">IF(AND($B190&gt;0,SUM(DB$3:DB189)=0,SUM($H190:DA190)=0),$B190,0)</f>
        <v>0</v>
      </c>
      <c r="DC190">
        <f ca="1">IF(AND($B190&gt;0,SUM(DC$3:DC189)=0,SUM($H190:DB190)=0),$B190,0)</f>
        <v>0</v>
      </c>
      <c r="DD190">
        <f ca="1">IF(AND($B190&gt;0,SUM(DD$3:DD189)=0,SUM($H190:DC190)=0),$B190,0)</f>
        <v>0</v>
      </c>
      <c r="DE190">
        <f ca="1">IF(AND($B190&gt;0,SUM(DE$3:DE189)=0,SUM($H190:DD190)=0),$B190,0)</f>
        <v>0</v>
      </c>
      <c r="DF190">
        <f ca="1">IF(AND($B190&gt;0,SUM(DF$3:DF189)=0,SUM($H190:DE190)=0),$B190,0)</f>
        <v>0</v>
      </c>
      <c r="DG190">
        <f ca="1">IF(AND($B190&gt;0,SUM(DG$3:DG189)=0,SUM($H190:DF190)=0),$B190,0)</f>
        <v>0</v>
      </c>
      <c r="DH190">
        <f ca="1">IF(AND($B190&gt;0,SUM(DH$3:DH189)=0,SUM($H190:DG190)=0),$B190,0)</f>
        <v>0</v>
      </c>
      <c r="DI190">
        <f ca="1">IF(AND($B190&gt;0,SUM(DI$3:DI189)=0,SUM($H190:DH190)=0),$B190,0)</f>
        <v>0</v>
      </c>
      <c r="DJ190">
        <f ca="1">IF(AND($B190&gt;0,SUM(DJ$3:DJ189)=0,SUM($H190:DI190)=0),$B190,0)</f>
        <v>0</v>
      </c>
      <c r="DK190">
        <f ca="1">IF(AND($B190&gt;0,SUM(DK$3:DK189)=0,SUM($H190:DJ190)=0),$B190,0)</f>
        <v>0</v>
      </c>
      <c r="DL190">
        <f ca="1">IF(AND($B190&gt;0,SUM(DL$3:DL189)=0,SUM($H190:DK190)=0),$B190,0)</f>
        <v>0</v>
      </c>
      <c r="DM190">
        <f ca="1">IF(AND($B190&gt;0,SUM(DM$3:DM189)=0,SUM($H190:DL190)=0),$B190,0)</f>
        <v>0</v>
      </c>
      <c r="DN190">
        <f ca="1">IF(AND($B190&gt;0,SUM(DN$3:DN189)=0,SUM($H190:DM190)=0),$B190,0)</f>
        <v>0</v>
      </c>
      <c r="DO190">
        <f ca="1">IF(AND($B190&gt;0,SUM(DO$3:DO189)=0,SUM($H190:DN190)=0),$B190,0)</f>
        <v>0</v>
      </c>
      <c r="DP190">
        <f ca="1">IF(AND($B190&gt;0,SUM(DP$3:DP189)=0,SUM($H190:DO190)=0),$B190,0)</f>
        <v>0</v>
      </c>
      <c r="DQ190">
        <f ca="1">IF(AND($B190&gt;0,SUM(DQ$3:DQ189)=0,SUM($H190:DP190)=0),$B190,0)</f>
        <v>0</v>
      </c>
      <c r="DR190">
        <f ca="1">IF(AND($B190&gt;0,SUM(DR$3:DR189)=0,SUM($H190:DQ190)=0),$B190,0)</f>
        <v>0</v>
      </c>
      <c r="DS190">
        <f ca="1">IF(AND($B190&gt;0,SUM(DS$3:DS189)=0,SUM($H190:DR190)=0),$B190,0)</f>
        <v>0</v>
      </c>
      <c r="DT190">
        <f ca="1">IF(AND($B190&gt;0,SUM(DT$3:DT189)=0,SUM($H190:DS190)=0),$B190,0)</f>
        <v>0</v>
      </c>
      <c r="DU190">
        <f ca="1">IF(AND($B190&gt;0,SUM(DU$3:DU189)=0,SUM($H190:DT190)=0),$B190,0)</f>
        <v>0</v>
      </c>
      <c r="DV190">
        <f ca="1">IF(AND($B190&gt;0,SUM(DV$3:DV189)=0,SUM($H190:DU190)=0),$B190,0)</f>
        <v>0</v>
      </c>
      <c r="DW190">
        <f ca="1">IF(AND($B190&gt;0,SUM(DW$3:DW189)=0,SUM($H190:DV190)=0),$B190,0)</f>
        <v>0</v>
      </c>
      <c r="DX190">
        <f ca="1">IF(AND($B190&gt;0,SUM(DX$3:DX189)=0,SUM($H190:DW190)=0),$B190,0)</f>
        <v>0</v>
      </c>
      <c r="DY190">
        <f ca="1">IF(AND($B190&gt;0,SUM(DY$3:DY189)=0,SUM($H190:DX190)=0),$B190,0)</f>
        <v>0</v>
      </c>
      <c r="DZ190">
        <f ca="1">IF(AND($B190&gt;0,SUM(DZ$3:DZ189)=0,SUM($H190:DY190)=0),$B190,0)</f>
        <v>0</v>
      </c>
      <c r="EA190">
        <f ca="1">IF(AND($B190&gt;0,SUM(EA$3:EA189)=0,SUM($H190:DZ190)=0),$B190,0)</f>
        <v>0</v>
      </c>
      <c r="EB190">
        <f ca="1">IF(AND($B190&gt;0,SUM(EB$3:EB189)=0,SUM($H190:EA190)=0),$B190,0)</f>
        <v>0</v>
      </c>
      <c r="EC190">
        <f ca="1">IF(AND($B190&gt;0,SUM(EC$3:EC189)=0,SUM($H190:EB190)=0),$B190,0)</f>
        <v>0</v>
      </c>
      <c r="ED190">
        <f ca="1">IF(AND($B190&gt;0,SUM(ED$3:ED189)=0,SUM($H190:EC190)=0),$B190,0)</f>
        <v>0</v>
      </c>
      <c r="EE190">
        <f ca="1">IF(AND($B190&gt;0,SUM(EE$3:EE189)=0,SUM($H190:ED190)=0),$B190,0)</f>
        <v>0</v>
      </c>
      <c r="EF190">
        <f ca="1">IF(AND($B190&gt;0,SUM(EF$3:EF189)=0,SUM($H190:EE190)=0),$B190,0)</f>
        <v>0</v>
      </c>
      <c r="EG190">
        <f ca="1">IF(AND($B190&gt;0,SUM(EG$3:EG189)=0,SUM($H190:EF190)=0),$B190,0)</f>
        <v>0</v>
      </c>
      <c r="EH190">
        <f ca="1">IF(AND($B190&gt;0,SUM(EH$3:EH189)=0,SUM($H190:EG190)=0),$B190,0)</f>
        <v>0</v>
      </c>
      <c r="EI190">
        <f ca="1">IF(AND($B190&gt;0,SUM(EI$3:EI189)=0,SUM($H190:EH190)=0),$B190,0)</f>
        <v>0</v>
      </c>
      <c r="EJ190">
        <f ca="1">IF(AND($B190&gt;0,SUM(EJ$3:EJ189)=0,SUM($H190:EI190)=0),$B190,0)</f>
        <v>0</v>
      </c>
      <c r="EK190">
        <f ca="1">IF(AND($B190&gt;0,SUM(EK$3:EK189)=0,SUM($H190:EJ190)=0),$B190,0)</f>
        <v>0</v>
      </c>
      <c r="EL190">
        <f ca="1">IF(AND($B190&gt;0,SUM(EL$3:EL189)=0,SUM($H190:EK190)=0),$B190,0)</f>
        <v>0</v>
      </c>
      <c r="EM190">
        <f ca="1">IF(AND($B190&gt;0,SUM(EM$3:EM189)=0,SUM($H190:EL190)=0),$B190,0)</f>
        <v>0</v>
      </c>
      <c r="EN190">
        <f ca="1">IF(AND($B190&gt;0,SUM(EN$3:EN189)=0,SUM($H190:EM190)=0),$B190,0)</f>
        <v>0</v>
      </c>
      <c r="EO190">
        <f ca="1">IF(AND($B190&gt;0,SUM(EO$3:EO189)=0,SUM($H190:EN190)=0),$B190,0)</f>
        <v>0</v>
      </c>
      <c r="EP190">
        <f ca="1">IF(AND($B190&gt;0,SUM(EP$3:EP189)=0,SUM($H190:EO190)=0),$B190,0)</f>
        <v>0</v>
      </c>
      <c r="EQ190">
        <f ca="1">IF(AND($B190&gt;0,SUM(EQ$3:EQ189)=0,SUM($H190:EP190)=0),$B190,0)</f>
        <v>0</v>
      </c>
      <c r="ER190">
        <f ca="1">IF(AND($B190&gt;0,SUM(ER$3:ER189)=0,SUM($H190:EQ190)=0),$B190,0)</f>
        <v>0</v>
      </c>
      <c r="ES190">
        <f ca="1">IF(AND($B190&gt;0,SUM(ES$3:ES189)=0,SUM($H190:ER190)=0),$B190,0)</f>
        <v>0</v>
      </c>
      <c r="ET190">
        <f ca="1">IF(AND($B190&gt;0,SUM(ET$3:ET189)=0,SUM($H190:ES190)=0),$B190,0)</f>
        <v>0</v>
      </c>
      <c r="EU190">
        <f ca="1">IF(AND($B190&gt;0,SUM(EU$3:EU189)=0,SUM($H190:ET190)=0),$B190,0)</f>
        <v>0</v>
      </c>
      <c r="EV190">
        <f ca="1">IF(AND($B190&gt;0,SUM(EV$3:EV189)=0,SUM($H190:EU190)=0),$B190,0)</f>
        <v>0</v>
      </c>
      <c r="EW190">
        <f ca="1">IF(AND($B190&gt;0,SUM(EW$3:EW189)=0,SUM($H190:EV190)=0),$B190,0)</f>
        <v>0</v>
      </c>
      <c r="EX190">
        <f ca="1">IF(AND($B190&gt;0,SUM(EX$3:EX189)=0,SUM($H190:EW190)=0),$B190,0)</f>
        <v>0</v>
      </c>
      <c r="EY190">
        <f ca="1">IF(AND($B190&gt;0,SUM(EY$3:EY189)=0,SUM($H190:EX190)=0),$B190,0)</f>
        <v>0</v>
      </c>
      <c r="EZ190">
        <f ca="1">IF(AND($B190&gt;0,SUM(EZ$3:EZ189)=0,SUM($H190:EY190)=0),$B190,0)</f>
        <v>0</v>
      </c>
      <c r="FA190">
        <f ca="1">IF(AND($B190&gt;0,SUM(FA$3:FA189)=0,SUM($H190:EZ190)=0),$B190,0)</f>
        <v>0</v>
      </c>
      <c r="FB190">
        <f ca="1">IF(AND($B190&gt;0,SUM(FB$3:FB189)=0,SUM($H190:FA190)=0),$B190,0)</f>
        <v>0</v>
      </c>
      <c r="FC190">
        <f ca="1">IF(AND($B190&gt;0,SUM(FC$3:FC189)=0,SUM($H190:FB190)=0),$B190,0)</f>
        <v>0</v>
      </c>
      <c r="FD190">
        <f ca="1">IF(AND($B190&gt;0,SUM(FD$3:FD189)=0,SUM($H190:FC190)=0),$B190,0)</f>
        <v>0</v>
      </c>
      <c r="FE190">
        <f ca="1">IF(AND($B190&gt;0,SUM(FE$3:FE189)=0,SUM($H190:FD190)=0),$B190,0)</f>
        <v>0</v>
      </c>
      <c r="FF190">
        <f ca="1">IF(AND($B190&gt;0,SUM(FF$3:FF189)=0,SUM($H190:FE190)=0),$B190,0)</f>
        <v>0</v>
      </c>
      <c r="FG190">
        <f ca="1">IF(AND($B190&gt;0,SUM(FG$3:FG189)=0,SUM($H190:FF190)=0),$B190,0)</f>
        <v>0</v>
      </c>
      <c r="FH190">
        <f ca="1">IF(AND($B190&gt;0,SUM(FH$3:FH189)=0,SUM($H190:FG190)=0),$B190,0)</f>
        <v>0</v>
      </c>
      <c r="FI190">
        <f ca="1">IF(AND($B190&gt;0,SUM(FI$3:FI189)=0,SUM($H190:FH190)=0),$B190,0)</f>
        <v>0</v>
      </c>
      <c r="FJ190">
        <f ca="1">IF(AND($B190&gt;0,SUM(FJ$3:FJ189)=0,SUM($H190:FI190)=0),$B190,0)</f>
        <v>0</v>
      </c>
      <c r="FK190">
        <f ca="1">IF(AND($B190&gt;0,SUM(FK$3:FK189)=0,SUM($H190:FJ190)=0),$B190,0)</f>
        <v>0</v>
      </c>
      <c r="FL190">
        <f ca="1">IF(AND($B190&gt;0,SUM(FL$3:FL189)=0,SUM($H190:FK190)=0),$B190,0)</f>
        <v>0</v>
      </c>
      <c r="FM190">
        <f ca="1">IF(AND($B190&gt;0,SUM(FM$3:FM189)=0,SUM($H190:FL190)=0),$B190,0)</f>
        <v>0</v>
      </c>
      <c r="FN190">
        <f ca="1">IF(AND($B190&gt;0,SUM(FN$3:FN189)=0,SUM($H190:FM190)=0),$B190,0)</f>
        <v>0</v>
      </c>
      <c r="FS190" s="67" t="str">
        <f ca="1">Valintaohjelma!$C66</f>
        <v>0</v>
      </c>
      <c r="FT190" s="67" t="str">
        <f ca="1">Valintaohjelma!$F66</f>
        <v/>
      </c>
      <c r="FU190" s="342" t="str">
        <f>""</f>
        <v/>
      </c>
      <c r="FV190" s="67" t="str">
        <f>Valintaohjelma!$I66</f>
        <v>-</v>
      </c>
      <c r="FY190" s="67" t="str">
        <f ca="1">Valintaohjelma!$C66</f>
        <v>0</v>
      </c>
      <c r="FZ190" s="67" t="str">
        <f ca="1">Valintaohjelma!$F66</f>
        <v/>
      </c>
      <c r="GA190" s="67" t="str">
        <f>""</f>
        <v/>
      </c>
      <c r="GB190" s="67" t="str">
        <f>Valintaohjelma!$I66</f>
        <v>-</v>
      </c>
      <c r="GE190" s="67" t="str">
        <f ca="1">Valintaohjelma!$C66</f>
        <v>0</v>
      </c>
      <c r="GF190" s="67" t="str">
        <f ca="1">Valintaohjelma!$F66</f>
        <v/>
      </c>
      <c r="GG190" s="67" t="str">
        <f>""</f>
        <v/>
      </c>
      <c r="GH190" s="67" t="str">
        <f>Valintaohjelma!$I66</f>
        <v>-</v>
      </c>
    </row>
    <row r="191" spans="1:190" ht="15.75" thickBot="1" x14ac:dyDescent="0.3">
      <c r="A191">
        <v>191</v>
      </c>
      <c r="B191">
        <f>IF(AND(Valintaohjelma!D67&lt;&gt;"-",Valintaohjelma!D67&lt;&gt;""),A191,0)</f>
        <v>0</v>
      </c>
      <c r="C191" s="240" t="str">
        <f t="shared" ca="1" si="22"/>
        <v/>
      </c>
      <c r="D191" s="240" t="str">
        <f t="shared" ca="1" si="23"/>
        <v/>
      </c>
      <c r="E191" s="240" t="str">
        <f t="shared" ca="1" si="24"/>
        <v/>
      </c>
      <c r="F191" s="240">
        <f t="shared" ca="1" si="25"/>
        <v>0</v>
      </c>
      <c r="G191" s="47" t="e">
        <f>INDEX($I$2:$FN$2,ROWS(G$2:G191))</f>
        <v>#REF!</v>
      </c>
      <c r="H191">
        <v>0</v>
      </c>
      <c r="I191">
        <f ca="1">IF(AND($B191&gt;0,SUM(I$3:I190)=0,SUM($H191:H191)=0),$B191,0)</f>
        <v>0</v>
      </c>
      <c r="J191">
        <f ca="1">IF(AND($B191&gt;0,SUM(J$3:J190)=0,SUM($H191:I191)=0),$B191,0)</f>
        <v>0</v>
      </c>
      <c r="K191">
        <f ca="1">IF(AND($B191&gt;0,SUM(K$3:K190)=0,SUM($H191:J191)=0),$B191,0)</f>
        <v>0</v>
      </c>
      <c r="L191">
        <f ca="1">IF(AND($B191&gt;0,SUM(L$3:L190)=0,SUM($H191:K191)=0),$B191,0)</f>
        <v>0</v>
      </c>
      <c r="M191">
        <f ca="1">IF(AND($B191&gt;0,SUM(M$3:M190)=0,SUM($H191:L191)=0),$B191,0)</f>
        <v>0</v>
      </c>
      <c r="N191">
        <f ca="1">IF(AND($B191&gt;0,SUM(N$3:N190)=0,SUM($H191:M191)=0),$B191,0)</f>
        <v>0</v>
      </c>
      <c r="O191">
        <f ca="1">IF(AND($B191&gt;0,SUM(O$3:O190)=0,SUM($H191:N191)=0),$B191,0)</f>
        <v>0</v>
      </c>
      <c r="P191">
        <f ca="1">IF(AND($B191&gt;0,SUM(P$3:P190)=0,SUM($H191:O191)=0),$B191,0)</f>
        <v>0</v>
      </c>
      <c r="Q191">
        <f ca="1">IF(AND($B191&gt;0,SUM(Q$3:Q190)=0,SUM($H191:P191)=0),$B191,0)</f>
        <v>0</v>
      </c>
      <c r="R191">
        <f ca="1">IF(AND($B191&gt;0,SUM(R$3:R190)=0,SUM($H191:Q191)=0),$B191,0)</f>
        <v>0</v>
      </c>
      <c r="S191">
        <f ca="1">IF(AND($B191&gt;0,SUM(S$3:S190)=0,SUM($H191:R191)=0),$B191,0)</f>
        <v>0</v>
      </c>
      <c r="T191">
        <f ca="1">IF(AND($B191&gt;0,SUM(T$3:T190)=0,SUM($H191:S191)=0),$B191,0)</f>
        <v>0</v>
      </c>
      <c r="U191">
        <f ca="1">IF(AND($B191&gt;0,SUM(U$3:U190)=0,SUM($H191:T191)=0),$B191,0)</f>
        <v>0</v>
      </c>
      <c r="V191">
        <f ca="1">IF(AND($B191&gt;0,SUM(V$3:V190)=0,SUM($H191:U191)=0),$B191,0)</f>
        <v>0</v>
      </c>
      <c r="W191">
        <f ca="1">IF(AND($B191&gt;0,SUM(W$3:W190)=0,SUM($H191:V191)=0),$B191,0)</f>
        <v>0</v>
      </c>
      <c r="X191">
        <f ca="1">IF(AND($B191&gt;0,SUM(X$3:X190)=0,SUM($H191:W191)=0),$B191,0)</f>
        <v>0</v>
      </c>
      <c r="Y191">
        <f ca="1">IF(AND($B191&gt;0,SUM(Y$3:Y190)=0,SUM($H191:X191)=0),$B191,0)</f>
        <v>0</v>
      </c>
      <c r="Z191">
        <f ca="1">IF(AND($B191&gt;0,SUM(Z$3:Z190)=0,SUM($H191:Y191)=0),$B191,0)</f>
        <v>0</v>
      </c>
      <c r="AA191">
        <f ca="1">IF(AND($B191&gt;0,SUM(AA$3:AA190)=0,SUM($H191:Z191)=0),$B191,0)</f>
        <v>0</v>
      </c>
      <c r="AB191">
        <f ca="1">IF(AND($B191&gt;0,SUM(AB$3:AB190)=0,SUM($H191:AA191)=0),$B191,0)</f>
        <v>0</v>
      </c>
      <c r="AC191">
        <f ca="1">IF(AND($B191&gt;0,SUM(AC$3:AC190)=0,SUM($H191:AB191)=0),$B191,0)</f>
        <v>0</v>
      </c>
      <c r="AD191">
        <f ca="1">IF(AND($B191&gt;0,SUM(AD$3:AD190)=0,SUM($H191:AC191)=0),$B191,0)</f>
        <v>0</v>
      </c>
      <c r="AE191">
        <f ca="1">IF(AND($B191&gt;0,SUM(AE$3:AE190)=0,SUM($H191:AD191)=0),$B191,0)</f>
        <v>0</v>
      </c>
      <c r="AF191">
        <f ca="1">IF(AND($B191&gt;0,SUM(AF$3:AF190)=0,SUM($H191:AE191)=0),$B191,0)</f>
        <v>0</v>
      </c>
      <c r="AG191">
        <f ca="1">IF(AND($B191&gt;0,SUM(AG$3:AG190)=0,SUM($H191:AF191)=0),$B191,0)</f>
        <v>0</v>
      </c>
      <c r="AH191">
        <f ca="1">IF(AND($B191&gt;0,SUM(AH$3:AH190)=0,SUM($H191:AG191)=0),$B191,0)</f>
        <v>0</v>
      </c>
      <c r="AI191">
        <f ca="1">IF(AND($B191&gt;0,SUM(AI$3:AI190)=0,SUM($H191:AH191)=0),$B191,0)</f>
        <v>0</v>
      </c>
      <c r="AJ191">
        <f ca="1">IF(AND($B191&gt;0,SUM(AJ$3:AJ190)=0,SUM($H191:AI191)=0),$B191,0)</f>
        <v>0</v>
      </c>
      <c r="AK191">
        <f ca="1">IF(AND($B191&gt;0,SUM(AK$3:AK190)=0,SUM($H191:AJ191)=0),$B191,0)</f>
        <v>0</v>
      </c>
      <c r="AL191">
        <f ca="1">IF(AND($B191&gt;0,SUM(AL$3:AL190)=0,SUM($H191:AK191)=0),$B191,0)</f>
        <v>0</v>
      </c>
      <c r="AM191">
        <f ca="1">IF(AND($B191&gt;0,SUM(AM$3:AM190)=0,SUM($H191:AL191)=0),$B191,0)</f>
        <v>0</v>
      </c>
      <c r="AN191">
        <f ca="1">IF(AND($B191&gt;0,SUM(AN$3:AN190)=0,SUM($H191:AM191)=0),$B191,0)</f>
        <v>0</v>
      </c>
      <c r="AO191">
        <f ca="1">IF(AND($B191&gt;0,SUM(AO$3:AO190)=0,SUM($H191:AN191)=0),$B191,0)</f>
        <v>0</v>
      </c>
      <c r="AP191">
        <f ca="1">IF(AND($B191&gt;0,SUM(AP$3:AP190)=0,SUM($H191:AO191)=0),$B191,0)</f>
        <v>0</v>
      </c>
      <c r="AQ191">
        <f ca="1">IF(AND($B191&gt;0,SUM(AQ$3:AQ190)=0,SUM($H191:AP191)=0),$B191,0)</f>
        <v>0</v>
      </c>
      <c r="AR191">
        <f ca="1">IF(AND($B191&gt;0,SUM(AR$3:AR190)=0,SUM($H191:AQ191)=0),$B191,0)</f>
        <v>0</v>
      </c>
      <c r="AS191">
        <f ca="1">IF(AND($B191&gt;0,SUM(AS$3:AS190)=0,SUM($H191:AR191)=0),$B191,0)</f>
        <v>0</v>
      </c>
      <c r="AT191">
        <f ca="1">IF(AND($B191&gt;0,SUM(AT$3:AT190)=0,SUM($H191:AS191)=0),$B191,0)</f>
        <v>0</v>
      </c>
      <c r="AU191">
        <f ca="1">IF(AND($B191&gt;0,SUM(AU$3:AU190)=0,SUM($H191:AT191)=0),$B191,0)</f>
        <v>0</v>
      </c>
      <c r="AV191">
        <f ca="1">IF(AND($B191&gt;0,SUM(AV$3:AV190)=0,SUM($H191:AU191)=0),$B191,0)</f>
        <v>0</v>
      </c>
      <c r="AW191">
        <f ca="1">IF(AND($B191&gt;0,SUM(AW$3:AW190)=0,SUM($H191:AV191)=0),$B191,0)</f>
        <v>0</v>
      </c>
      <c r="AX191">
        <f ca="1">IF(AND($B191&gt;0,SUM(AX$3:AX190)=0,SUM($H191:AW191)=0),$B191,0)</f>
        <v>0</v>
      </c>
      <c r="AY191">
        <f ca="1">IF(AND($B191&gt;0,SUM(AY$3:AY190)=0,SUM($H191:AX191)=0),$B191,0)</f>
        <v>0</v>
      </c>
      <c r="AZ191">
        <f ca="1">IF(AND($B191&gt;0,SUM(AZ$3:AZ190)=0,SUM($H191:AY191)=0),$B191,0)</f>
        <v>0</v>
      </c>
      <c r="BA191">
        <f ca="1">IF(AND($B191&gt;0,SUM(BA$3:BA190)=0,SUM($H191:AZ191)=0),$B191,0)</f>
        <v>0</v>
      </c>
      <c r="BB191">
        <f ca="1">IF(AND($B191&gt;0,SUM(BB$3:BB190)=0,SUM($H191:BA191)=0),$B191,0)</f>
        <v>0</v>
      </c>
      <c r="BC191">
        <f ca="1">IF(AND($B191&gt;0,SUM(BC$3:BC190)=0,SUM($H191:BB191)=0),$B191,0)</f>
        <v>0</v>
      </c>
      <c r="BD191">
        <f ca="1">IF(AND($B191&gt;0,SUM(BD$3:BD190)=0,SUM($H191:BC191)=0),$B191,0)</f>
        <v>0</v>
      </c>
      <c r="BE191">
        <f ca="1">IF(AND($B191&gt;0,SUM(BE$3:BE190)=0,SUM($H191:BD191)=0),$B191,0)</f>
        <v>0</v>
      </c>
      <c r="BF191">
        <f ca="1">IF(AND($B191&gt;0,SUM(BF$3:BF190)=0,SUM($H191:BE191)=0),$B191,0)</f>
        <v>0</v>
      </c>
      <c r="BG191">
        <f ca="1">IF(AND($B191&gt;0,SUM(BG$3:BG190)=0,SUM($H191:BF191)=0),$B191,0)</f>
        <v>0</v>
      </c>
      <c r="BH191">
        <f ca="1">IF(AND($B191&gt;0,SUM(BH$3:BH190)=0,SUM($H191:BG191)=0),$B191,0)</f>
        <v>0</v>
      </c>
      <c r="BI191">
        <f ca="1">IF(AND($B191&gt;0,SUM(BI$3:BI190)=0,SUM($H191:BH191)=0),$B191,0)</f>
        <v>0</v>
      </c>
      <c r="BJ191">
        <f ca="1">IF(AND($B191&gt;0,SUM(BJ$3:BJ190)=0,SUM($H191:BI191)=0),$B191,0)</f>
        <v>0</v>
      </c>
      <c r="BK191">
        <f ca="1">IF(AND($B191&gt;0,SUM(BK$3:BK190)=0,SUM($H191:BJ191)=0),$B191,0)</f>
        <v>0</v>
      </c>
      <c r="BL191">
        <f ca="1">IF(AND($B191&gt;0,SUM(BL$3:BL190)=0,SUM($H191:BK191)=0),$B191,0)</f>
        <v>0</v>
      </c>
      <c r="BM191">
        <f ca="1">IF(AND($B191&gt;0,SUM(BM$3:BM190)=0,SUM($H191:BL191)=0),$B191,0)</f>
        <v>0</v>
      </c>
      <c r="BN191">
        <f ca="1">IF(AND($B191&gt;0,SUM(BN$3:BN190)=0,SUM($H191:BM191)=0),$B191,0)</f>
        <v>0</v>
      </c>
      <c r="BO191">
        <f ca="1">IF(AND($B191&gt;0,SUM(BO$3:BO190)=0,SUM($H191:BN191)=0),$B191,0)</f>
        <v>0</v>
      </c>
      <c r="BP191">
        <f ca="1">IF(AND($B191&gt;0,SUM(BP$3:BP190)=0,SUM($H191:BO191)=0),$B191,0)</f>
        <v>0</v>
      </c>
      <c r="BQ191">
        <f ca="1">IF(AND($B191&gt;0,SUM(BQ$3:BQ190)=0,SUM($H191:BP191)=0),$B191,0)</f>
        <v>0</v>
      </c>
      <c r="BR191">
        <f ca="1">IF(AND($B191&gt;0,SUM(BR$3:BR190)=0,SUM($H191:BQ191)=0),$B191,0)</f>
        <v>0</v>
      </c>
      <c r="BS191">
        <f ca="1">IF(AND($B191&gt;0,SUM(BS$3:BS190)=0,SUM($H191:BR191)=0),$B191,0)</f>
        <v>0</v>
      </c>
      <c r="BT191">
        <f ca="1">IF(AND($B191&gt;0,SUM(BT$3:BT190)=0,SUM($H191:BS191)=0),$B191,0)</f>
        <v>0</v>
      </c>
      <c r="BU191">
        <f ca="1">IF(AND($B191&gt;0,SUM(BU$3:BU190)=0,SUM($H191:BT191)=0),$B191,0)</f>
        <v>0</v>
      </c>
      <c r="BV191">
        <f ca="1">IF(AND($B191&gt;0,SUM(BV$3:BV190)=0,SUM($H191:BU191)=0),$B191,0)</f>
        <v>0</v>
      </c>
      <c r="BW191">
        <f ca="1">IF(AND($B191&gt;0,SUM(BW$3:BW190)=0,SUM($H191:BV191)=0),$B191,0)</f>
        <v>0</v>
      </c>
      <c r="BX191">
        <f ca="1">IF(AND($B191&gt;0,SUM(BX$3:BX190)=0,SUM($H191:BW191)=0),$B191,0)</f>
        <v>0</v>
      </c>
      <c r="BY191">
        <f ca="1">IF(AND($B191&gt;0,SUM(BY$3:BY190)=0,SUM($H191:BX191)=0),$B191,0)</f>
        <v>0</v>
      </c>
      <c r="BZ191">
        <f ca="1">IF(AND($B191&gt;0,SUM(BZ$3:BZ190)=0,SUM($H191:BY191)=0),$B191,0)</f>
        <v>0</v>
      </c>
      <c r="CA191">
        <f ca="1">IF(AND($B191&gt;0,SUM(CA$3:CA190)=0,SUM($H191:BZ191)=0),$B191,0)</f>
        <v>0</v>
      </c>
      <c r="CB191">
        <f ca="1">IF(AND($B191&gt;0,SUM(CB$3:CB190)=0,SUM($H191:CA191)=0),$B191,0)</f>
        <v>0</v>
      </c>
      <c r="CC191">
        <f ca="1">IF(AND($B191&gt;0,SUM(CC$3:CC190)=0,SUM($H191:CB191)=0),$B191,0)</f>
        <v>0</v>
      </c>
      <c r="CD191">
        <f ca="1">IF(AND($B191&gt;0,SUM(CD$3:CD190)=0,SUM($H191:CC191)=0),$B191,0)</f>
        <v>0</v>
      </c>
      <c r="CE191">
        <f ca="1">IF(AND($B191&gt;0,SUM(CE$3:CE190)=0,SUM($H191:CD191)=0),$B191,0)</f>
        <v>0</v>
      </c>
      <c r="CF191">
        <f ca="1">IF(AND($B191&gt;0,SUM(CF$3:CF190)=0,SUM($H191:CE191)=0),$B191,0)</f>
        <v>0</v>
      </c>
      <c r="CG191">
        <f ca="1">IF(AND($B191&gt;0,SUM(CG$3:CG190)=0,SUM($H191:CF191)=0),$B191,0)</f>
        <v>0</v>
      </c>
      <c r="CH191">
        <f ca="1">IF(AND($B191&gt;0,SUM(CH$3:CH190)=0,SUM($H191:CG191)=0),$B191,0)</f>
        <v>0</v>
      </c>
      <c r="CI191">
        <f ca="1">IF(AND($B191&gt;0,SUM(CI$3:CI190)=0,SUM($H191:CH191)=0),$B191,0)</f>
        <v>0</v>
      </c>
      <c r="CJ191">
        <f ca="1">IF(AND($B191&gt;0,SUM(CJ$3:CJ190)=0,SUM($H191:CI191)=0),$B191,0)</f>
        <v>0</v>
      </c>
      <c r="CK191">
        <f ca="1">IF(AND($B191&gt;0,SUM(CK$3:CK190)=0,SUM($H191:CJ191)=0),$B191,0)</f>
        <v>0</v>
      </c>
      <c r="CL191">
        <f ca="1">IF(AND($B191&gt;0,SUM(CL$3:CL190)=0,SUM($H191:CK191)=0),$B191,0)</f>
        <v>0</v>
      </c>
      <c r="CM191">
        <f ca="1">IF(AND($B191&gt;0,SUM(CM$3:CM190)=0,SUM($H191:CL191)=0),$B191,0)</f>
        <v>0</v>
      </c>
      <c r="CN191">
        <f ca="1">IF(AND($B191&gt;0,SUM(CN$3:CN190)=0,SUM($H191:CM191)=0),$B191,0)</f>
        <v>0</v>
      </c>
      <c r="CO191">
        <f ca="1">IF(AND($B191&gt;0,SUM(CO$3:CO190)=0,SUM($H191:CN191)=0),$B191,0)</f>
        <v>0</v>
      </c>
      <c r="CP191">
        <f ca="1">IF(AND($B191&gt;0,SUM(CP$3:CP190)=0,SUM($H191:CO191)=0),$B191,0)</f>
        <v>0</v>
      </c>
      <c r="CQ191">
        <f ca="1">IF(AND($B191&gt;0,SUM(CQ$3:CQ190)=0,SUM($H191:CP191)=0),$B191,0)</f>
        <v>0</v>
      </c>
      <c r="CR191">
        <f ca="1">IF(AND($B191&gt;0,SUM(CR$3:CR190)=0,SUM($H191:CQ191)=0),$B191,0)</f>
        <v>0</v>
      </c>
      <c r="CS191">
        <f ca="1">IF(AND($B191&gt;0,SUM(CS$3:CS190)=0,SUM($H191:CR191)=0),$B191,0)</f>
        <v>0</v>
      </c>
      <c r="CT191">
        <f ca="1">IF(AND($B191&gt;0,SUM(CT$3:CT190)=0,SUM($H191:CS191)=0),$B191,0)</f>
        <v>0</v>
      </c>
      <c r="CU191">
        <f ca="1">IF(AND($B191&gt;0,SUM(CU$3:CU190)=0,SUM($H191:CT191)=0),$B191,0)</f>
        <v>0</v>
      </c>
      <c r="CV191">
        <f ca="1">IF(AND($B191&gt;0,SUM(CV$3:CV190)=0,SUM($H191:CU191)=0),$B191,0)</f>
        <v>0</v>
      </c>
      <c r="CW191">
        <f ca="1">IF(AND($B191&gt;0,SUM(CW$3:CW190)=0,SUM($H191:CV191)=0),$B191,0)</f>
        <v>0</v>
      </c>
      <c r="CX191">
        <f ca="1">IF(AND($B191&gt;0,SUM(CX$3:CX190)=0,SUM($H191:CW191)=0),$B191,0)</f>
        <v>0</v>
      </c>
      <c r="CY191">
        <f ca="1">IF(AND($B191&gt;0,SUM(CY$3:CY190)=0,SUM($H191:CX191)=0),$B191,0)</f>
        <v>0</v>
      </c>
      <c r="CZ191">
        <f ca="1">IF(AND($B191&gt;0,SUM(CZ$3:CZ190)=0,SUM($H191:CY191)=0),$B191,0)</f>
        <v>0</v>
      </c>
      <c r="DA191">
        <f ca="1">IF(AND($B191&gt;0,SUM(DA$3:DA190)=0,SUM($H191:CZ191)=0),$B191,0)</f>
        <v>0</v>
      </c>
      <c r="DB191">
        <f ca="1">IF(AND($B191&gt;0,SUM(DB$3:DB190)=0,SUM($H191:DA191)=0),$B191,0)</f>
        <v>0</v>
      </c>
      <c r="DC191">
        <f ca="1">IF(AND($B191&gt;0,SUM(DC$3:DC190)=0,SUM($H191:DB191)=0),$B191,0)</f>
        <v>0</v>
      </c>
      <c r="DD191">
        <f ca="1">IF(AND($B191&gt;0,SUM(DD$3:DD190)=0,SUM($H191:DC191)=0),$B191,0)</f>
        <v>0</v>
      </c>
      <c r="DE191">
        <f ca="1">IF(AND($B191&gt;0,SUM(DE$3:DE190)=0,SUM($H191:DD191)=0),$B191,0)</f>
        <v>0</v>
      </c>
      <c r="DF191">
        <f ca="1">IF(AND($B191&gt;0,SUM(DF$3:DF190)=0,SUM($H191:DE191)=0),$B191,0)</f>
        <v>0</v>
      </c>
      <c r="DG191">
        <f ca="1">IF(AND($B191&gt;0,SUM(DG$3:DG190)=0,SUM($H191:DF191)=0),$B191,0)</f>
        <v>0</v>
      </c>
      <c r="DH191">
        <f ca="1">IF(AND($B191&gt;0,SUM(DH$3:DH190)=0,SUM($H191:DG191)=0),$B191,0)</f>
        <v>0</v>
      </c>
      <c r="DI191">
        <f ca="1">IF(AND($B191&gt;0,SUM(DI$3:DI190)=0,SUM($H191:DH191)=0),$B191,0)</f>
        <v>0</v>
      </c>
      <c r="DJ191">
        <f ca="1">IF(AND($B191&gt;0,SUM(DJ$3:DJ190)=0,SUM($H191:DI191)=0),$B191,0)</f>
        <v>0</v>
      </c>
      <c r="DK191">
        <f ca="1">IF(AND($B191&gt;0,SUM(DK$3:DK190)=0,SUM($H191:DJ191)=0),$B191,0)</f>
        <v>0</v>
      </c>
      <c r="DL191">
        <f ca="1">IF(AND($B191&gt;0,SUM(DL$3:DL190)=0,SUM($H191:DK191)=0),$B191,0)</f>
        <v>0</v>
      </c>
      <c r="DM191">
        <f ca="1">IF(AND($B191&gt;0,SUM(DM$3:DM190)=0,SUM($H191:DL191)=0),$B191,0)</f>
        <v>0</v>
      </c>
      <c r="DN191">
        <f ca="1">IF(AND($B191&gt;0,SUM(DN$3:DN190)=0,SUM($H191:DM191)=0),$B191,0)</f>
        <v>0</v>
      </c>
      <c r="DO191">
        <f ca="1">IF(AND($B191&gt;0,SUM(DO$3:DO190)=0,SUM($H191:DN191)=0),$B191,0)</f>
        <v>0</v>
      </c>
      <c r="DP191">
        <f ca="1">IF(AND($B191&gt;0,SUM(DP$3:DP190)=0,SUM($H191:DO191)=0),$B191,0)</f>
        <v>0</v>
      </c>
      <c r="DQ191">
        <f ca="1">IF(AND($B191&gt;0,SUM(DQ$3:DQ190)=0,SUM($H191:DP191)=0),$B191,0)</f>
        <v>0</v>
      </c>
      <c r="DR191">
        <f ca="1">IF(AND($B191&gt;0,SUM(DR$3:DR190)=0,SUM($H191:DQ191)=0),$B191,0)</f>
        <v>0</v>
      </c>
      <c r="DS191">
        <f ca="1">IF(AND($B191&gt;0,SUM(DS$3:DS190)=0,SUM($H191:DR191)=0),$B191,0)</f>
        <v>0</v>
      </c>
      <c r="DT191">
        <f ca="1">IF(AND($B191&gt;0,SUM(DT$3:DT190)=0,SUM($H191:DS191)=0),$B191,0)</f>
        <v>0</v>
      </c>
      <c r="DU191">
        <f ca="1">IF(AND($B191&gt;0,SUM(DU$3:DU190)=0,SUM($H191:DT191)=0),$B191,0)</f>
        <v>0</v>
      </c>
      <c r="DV191">
        <f ca="1">IF(AND($B191&gt;0,SUM(DV$3:DV190)=0,SUM($H191:DU191)=0),$B191,0)</f>
        <v>0</v>
      </c>
      <c r="DW191">
        <f ca="1">IF(AND($B191&gt;0,SUM(DW$3:DW190)=0,SUM($H191:DV191)=0),$B191,0)</f>
        <v>0</v>
      </c>
      <c r="DX191">
        <f ca="1">IF(AND($B191&gt;0,SUM(DX$3:DX190)=0,SUM($H191:DW191)=0),$B191,0)</f>
        <v>0</v>
      </c>
      <c r="DY191">
        <f ca="1">IF(AND($B191&gt;0,SUM(DY$3:DY190)=0,SUM($H191:DX191)=0),$B191,0)</f>
        <v>0</v>
      </c>
      <c r="DZ191">
        <f ca="1">IF(AND($B191&gt;0,SUM(DZ$3:DZ190)=0,SUM($H191:DY191)=0),$B191,0)</f>
        <v>0</v>
      </c>
      <c r="EA191">
        <f ca="1">IF(AND($B191&gt;0,SUM(EA$3:EA190)=0,SUM($H191:DZ191)=0),$B191,0)</f>
        <v>0</v>
      </c>
      <c r="EB191">
        <f ca="1">IF(AND($B191&gt;0,SUM(EB$3:EB190)=0,SUM($H191:EA191)=0),$B191,0)</f>
        <v>0</v>
      </c>
      <c r="EC191">
        <f ca="1">IF(AND($B191&gt;0,SUM(EC$3:EC190)=0,SUM($H191:EB191)=0),$B191,0)</f>
        <v>0</v>
      </c>
      <c r="ED191">
        <f ca="1">IF(AND($B191&gt;0,SUM(ED$3:ED190)=0,SUM($H191:EC191)=0),$B191,0)</f>
        <v>0</v>
      </c>
      <c r="EE191">
        <f ca="1">IF(AND($B191&gt;0,SUM(EE$3:EE190)=0,SUM($H191:ED191)=0),$B191,0)</f>
        <v>0</v>
      </c>
      <c r="EF191">
        <f ca="1">IF(AND($B191&gt;0,SUM(EF$3:EF190)=0,SUM($H191:EE191)=0),$B191,0)</f>
        <v>0</v>
      </c>
      <c r="EG191">
        <f ca="1">IF(AND($B191&gt;0,SUM(EG$3:EG190)=0,SUM($H191:EF191)=0),$B191,0)</f>
        <v>0</v>
      </c>
      <c r="EH191">
        <f ca="1">IF(AND($B191&gt;0,SUM(EH$3:EH190)=0,SUM($H191:EG191)=0),$B191,0)</f>
        <v>0</v>
      </c>
      <c r="EI191">
        <f ca="1">IF(AND($B191&gt;0,SUM(EI$3:EI190)=0,SUM($H191:EH191)=0),$B191,0)</f>
        <v>0</v>
      </c>
      <c r="EJ191">
        <f ca="1">IF(AND($B191&gt;0,SUM(EJ$3:EJ190)=0,SUM($H191:EI191)=0),$B191,0)</f>
        <v>0</v>
      </c>
      <c r="EK191">
        <f ca="1">IF(AND($B191&gt;0,SUM(EK$3:EK190)=0,SUM($H191:EJ191)=0),$B191,0)</f>
        <v>0</v>
      </c>
      <c r="EL191">
        <f ca="1">IF(AND($B191&gt;0,SUM(EL$3:EL190)=0,SUM($H191:EK191)=0),$B191,0)</f>
        <v>0</v>
      </c>
      <c r="EM191">
        <f ca="1">IF(AND($B191&gt;0,SUM(EM$3:EM190)=0,SUM($H191:EL191)=0),$B191,0)</f>
        <v>0</v>
      </c>
      <c r="EN191">
        <f ca="1">IF(AND($B191&gt;0,SUM(EN$3:EN190)=0,SUM($H191:EM191)=0),$B191,0)</f>
        <v>0</v>
      </c>
      <c r="EO191">
        <f ca="1">IF(AND($B191&gt;0,SUM(EO$3:EO190)=0,SUM($H191:EN191)=0),$B191,0)</f>
        <v>0</v>
      </c>
      <c r="EP191">
        <f ca="1">IF(AND($B191&gt;0,SUM(EP$3:EP190)=0,SUM($H191:EO191)=0),$B191,0)</f>
        <v>0</v>
      </c>
      <c r="EQ191">
        <f ca="1">IF(AND($B191&gt;0,SUM(EQ$3:EQ190)=0,SUM($H191:EP191)=0),$B191,0)</f>
        <v>0</v>
      </c>
      <c r="ER191">
        <f ca="1">IF(AND($B191&gt;0,SUM(ER$3:ER190)=0,SUM($H191:EQ191)=0),$B191,0)</f>
        <v>0</v>
      </c>
      <c r="ES191">
        <f ca="1">IF(AND($B191&gt;0,SUM(ES$3:ES190)=0,SUM($H191:ER191)=0),$B191,0)</f>
        <v>0</v>
      </c>
      <c r="ET191">
        <f ca="1">IF(AND($B191&gt;0,SUM(ET$3:ET190)=0,SUM($H191:ES191)=0),$B191,0)</f>
        <v>0</v>
      </c>
      <c r="EU191">
        <f ca="1">IF(AND($B191&gt;0,SUM(EU$3:EU190)=0,SUM($H191:ET191)=0),$B191,0)</f>
        <v>0</v>
      </c>
      <c r="EV191">
        <f ca="1">IF(AND($B191&gt;0,SUM(EV$3:EV190)=0,SUM($H191:EU191)=0),$B191,0)</f>
        <v>0</v>
      </c>
      <c r="EW191">
        <f ca="1">IF(AND($B191&gt;0,SUM(EW$3:EW190)=0,SUM($H191:EV191)=0),$B191,0)</f>
        <v>0</v>
      </c>
      <c r="EX191">
        <f ca="1">IF(AND($B191&gt;0,SUM(EX$3:EX190)=0,SUM($H191:EW191)=0),$B191,0)</f>
        <v>0</v>
      </c>
      <c r="EY191">
        <f ca="1">IF(AND($B191&gt;0,SUM(EY$3:EY190)=0,SUM($H191:EX191)=0),$B191,0)</f>
        <v>0</v>
      </c>
      <c r="EZ191">
        <f ca="1">IF(AND($B191&gt;0,SUM(EZ$3:EZ190)=0,SUM($H191:EY191)=0),$B191,0)</f>
        <v>0</v>
      </c>
      <c r="FA191">
        <f ca="1">IF(AND($B191&gt;0,SUM(FA$3:FA190)=0,SUM($H191:EZ191)=0),$B191,0)</f>
        <v>0</v>
      </c>
      <c r="FB191">
        <f ca="1">IF(AND($B191&gt;0,SUM(FB$3:FB190)=0,SUM($H191:FA191)=0),$B191,0)</f>
        <v>0</v>
      </c>
      <c r="FC191">
        <f ca="1">IF(AND($B191&gt;0,SUM(FC$3:FC190)=0,SUM($H191:FB191)=0),$B191,0)</f>
        <v>0</v>
      </c>
      <c r="FD191">
        <f ca="1">IF(AND($B191&gt;0,SUM(FD$3:FD190)=0,SUM($H191:FC191)=0),$B191,0)</f>
        <v>0</v>
      </c>
      <c r="FE191">
        <f ca="1">IF(AND($B191&gt;0,SUM(FE$3:FE190)=0,SUM($H191:FD191)=0),$B191,0)</f>
        <v>0</v>
      </c>
      <c r="FF191">
        <f ca="1">IF(AND($B191&gt;0,SUM(FF$3:FF190)=0,SUM($H191:FE191)=0),$B191,0)</f>
        <v>0</v>
      </c>
      <c r="FG191">
        <f ca="1">IF(AND($B191&gt;0,SUM(FG$3:FG190)=0,SUM($H191:FF191)=0),$B191,0)</f>
        <v>0</v>
      </c>
      <c r="FH191">
        <f ca="1">IF(AND($B191&gt;0,SUM(FH$3:FH190)=0,SUM($H191:FG191)=0),$B191,0)</f>
        <v>0</v>
      </c>
      <c r="FI191">
        <f ca="1">IF(AND($B191&gt;0,SUM(FI$3:FI190)=0,SUM($H191:FH191)=0),$B191,0)</f>
        <v>0</v>
      </c>
      <c r="FJ191">
        <f ca="1">IF(AND($B191&gt;0,SUM(FJ$3:FJ190)=0,SUM($H191:FI191)=0),$B191,0)</f>
        <v>0</v>
      </c>
      <c r="FK191">
        <f ca="1">IF(AND($B191&gt;0,SUM(FK$3:FK190)=0,SUM($H191:FJ191)=0),$B191,0)</f>
        <v>0</v>
      </c>
      <c r="FL191">
        <f ca="1">IF(AND($B191&gt;0,SUM(FL$3:FL190)=0,SUM($H191:FK191)=0),$B191,0)</f>
        <v>0</v>
      </c>
      <c r="FM191">
        <f ca="1">IF(AND($B191&gt;0,SUM(FM$3:FM190)=0,SUM($H191:FL191)=0),$B191,0)</f>
        <v>0</v>
      </c>
      <c r="FN191">
        <f ca="1">IF(AND($B191&gt;0,SUM(FN$3:FN190)=0,SUM($H191:FM191)=0),$B191,0)</f>
        <v>0</v>
      </c>
      <c r="FS191" s="67" t="str">
        <f ca="1">Valintaohjelma!$C67</f>
        <v/>
      </c>
      <c r="FT191" s="67" t="str">
        <f ca="1">Valintaohjelma!$F67</f>
        <v/>
      </c>
      <c r="FU191" s="342" t="str">
        <f>""</f>
        <v/>
      </c>
      <c r="FV191" s="67">
        <f>Valintaohjelma!$I67</f>
        <v>0</v>
      </c>
      <c r="FY191" s="67" t="str">
        <f ca="1">Valintaohjelma!$C67</f>
        <v/>
      </c>
      <c r="FZ191" s="67" t="str">
        <f ca="1">Valintaohjelma!$F67</f>
        <v/>
      </c>
      <c r="GA191" s="67" t="str">
        <f>""</f>
        <v/>
      </c>
      <c r="GB191" s="67">
        <f>Valintaohjelma!$I67</f>
        <v>0</v>
      </c>
      <c r="GE191" s="67" t="str">
        <f ca="1">Valintaohjelma!$C67</f>
        <v/>
      </c>
      <c r="GF191" s="67" t="str">
        <f ca="1">Valintaohjelma!$F67</f>
        <v/>
      </c>
      <c r="GG191" s="67" t="str">
        <f>""</f>
        <v/>
      </c>
      <c r="GH191" s="67">
        <f>Valintaohjelma!$I67</f>
        <v>0</v>
      </c>
    </row>
    <row r="192" spans="1:190" ht="15.75" thickBot="1" x14ac:dyDescent="0.3">
      <c r="A192">
        <v>192</v>
      </c>
      <c r="B192">
        <v>0</v>
      </c>
      <c r="C192" s="240" t="str">
        <f t="shared" ref="C192:C255" ca="1" si="26">OFFSET(FS192,0,$A$1,1,1)</f>
        <v>Ohjaus</v>
      </c>
      <c r="D192" s="240" t="str">
        <f t="shared" ref="D192:D255" ca="1" si="27">OFFSET(FT192,0,$A$1,1,1)</f>
        <v/>
      </c>
      <c r="E192" s="240" t="str">
        <f t="shared" ref="E192:E255" ca="1" si="28">OFFSET(FU192,0,$A$1,1,1)</f>
        <v/>
      </c>
      <c r="F192" s="240" t="str">
        <f t="shared" ref="F192:F255" ca="1" si="29">OFFSET(FV192,0,$A$1,1,1)</f>
        <v>Toimintakaavio Layer</v>
      </c>
      <c r="G192" s="47" t="e">
        <f>INDEX($I$2:$FN$2,ROWS(G$2:G192))</f>
        <v>#REF!</v>
      </c>
      <c r="H192">
        <v>0</v>
      </c>
      <c r="I192">
        <f ca="1">IF(AND($B192&gt;0,SUM(I$3:I191)=0,SUM($H192:H192)=0),$B192,0)</f>
        <v>0</v>
      </c>
      <c r="J192">
        <f ca="1">IF(AND($B192&gt;0,SUM(J$3:J191)=0,SUM($H192:I192)=0),$B192,0)</f>
        <v>0</v>
      </c>
      <c r="K192">
        <f ca="1">IF(AND($B192&gt;0,SUM(K$3:K191)=0,SUM($H192:J192)=0),$B192,0)</f>
        <v>0</v>
      </c>
      <c r="L192">
        <f ca="1">IF(AND($B192&gt;0,SUM(L$3:L191)=0,SUM($H192:K192)=0),$B192,0)</f>
        <v>0</v>
      </c>
      <c r="M192">
        <f ca="1">IF(AND($B192&gt;0,SUM(M$3:M191)=0,SUM($H192:L192)=0),$B192,0)</f>
        <v>0</v>
      </c>
      <c r="N192">
        <f ca="1">IF(AND($B192&gt;0,SUM(N$3:N191)=0,SUM($H192:M192)=0),$B192,0)</f>
        <v>0</v>
      </c>
      <c r="O192">
        <f ca="1">IF(AND($B192&gt;0,SUM(O$3:O191)=0,SUM($H192:N192)=0),$B192,0)</f>
        <v>0</v>
      </c>
      <c r="P192">
        <f ca="1">IF(AND($B192&gt;0,SUM(P$3:P191)=0,SUM($H192:O192)=0),$B192,0)</f>
        <v>0</v>
      </c>
      <c r="Q192">
        <f ca="1">IF(AND($B192&gt;0,SUM(Q$3:Q191)=0,SUM($H192:P192)=0),$B192,0)</f>
        <v>0</v>
      </c>
      <c r="R192">
        <f ca="1">IF(AND($B192&gt;0,SUM(R$3:R191)=0,SUM($H192:Q192)=0),$B192,0)</f>
        <v>0</v>
      </c>
      <c r="S192">
        <f ca="1">IF(AND($B192&gt;0,SUM(S$3:S191)=0,SUM($H192:R192)=0),$B192,0)</f>
        <v>0</v>
      </c>
      <c r="T192">
        <f ca="1">IF(AND($B192&gt;0,SUM(T$3:T191)=0,SUM($H192:S192)=0),$B192,0)</f>
        <v>0</v>
      </c>
      <c r="U192">
        <f ca="1">IF(AND($B192&gt;0,SUM(U$3:U191)=0,SUM($H192:T192)=0),$B192,0)</f>
        <v>0</v>
      </c>
      <c r="V192">
        <f ca="1">IF(AND($B192&gt;0,SUM(V$3:V191)=0,SUM($H192:U192)=0),$B192,0)</f>
        <v>0</v>
      </c>
      <c r="W192">
        <f ca="1">IF(AND($B192&gt;0,SUM(W$3:W191)=0,SUM($H192:V192)=0),$B192,0)</f>
        <v>0</v>
      </c>
      <c r="X192">
        <f ca="1">IF(AND($B192&gt;0,SUM(X$3:X191)=0,SUM($H192:W192)=0),$B192,0)</f>
        <v>0</v>
      </c>
      <c r="Y192">
        <f ca="1">IF(AND($B192&gt;0,SUM(Y$3:Y191)=0,SUM($H192:X192)=0),$B192,0)</f>
        <v>0</v>
      </c>
      <c r="Z192">
        <f ca="1">IF(AND($B192&gt;0,SUM(Z$3:Z191)=0,SUM($H192:Y192)=0),$B192,0)</f>
        <v>0</v>
      </c>
      <c r="AA192">
        <f ca="1">IF(AND($B192&gt;0,SUM(AA$3:AA191)=0,SUM($H192:Z192)=0),$B192,0)</f>
        <v>0</v>
      </c>
      <c r="AB192">
        <f ca="1">IF(AND($B192&gt;0,SUM(AB$3:AB191)=0,SUM($H192:AA192)=0),$B192,0)</f>
        <v>0</v>
      </c>
      <c r="AC192">
        <f ca="1">IF(AND($B192&gt;0,SUM(AC$3:AC191)=0,SUM($H192:AB192)=0),$B192,0)</f>
        <v>0</v>
      </c>
      <c r="AD192">
        <f ca="1">IF(AND($B192&gt;0,SUM(AD$3:AD191)=0,SUM($H192:AC192)=0),$B192,0)</f>
        <v>0</v>
      </c>
      <c r="AE192">
        <f ca="1">IF(AND($B192&gt;0,SUM(AE$3:AE191)=0,SUM($H192:AD192)=0),$B192,0)</f>
        <v>0</v>
      </c>
      <c r="AF192">
        <f ca="1">IF(AND($B192&gt;0,SUM(AF$3:AF191)=0,SUM($H192:AE192)=0),$B192,0)</f>
        <v>0</v>
      </c>
      <c r="AG192">
        <f ca="1">IF(AND($B192&gt;0,SUM(AG$3:AG191)=0,SUM($H192:AF192)=0),$B192,0)</f>
        <v>0</v>
      </c>
      <c r="AH192">
        <f ca="1">IF(AND($B192&gt;0,SUM(AH$3:AH191)=0,SUM($H192:AG192)=0),$B192,0)</f>
        <v>0</v>
      </c>
      <c r="AI192">
        <f ca="1">IF(AND($B192&gt;0,SUM(AI$3:AI191)=0,SUM($H192:AH192)=0),$B192,0)</f>
        <v>0</v>
      </c>
      <c r="AJ192">
        <f ca="1">IF(AND($B192&gt;0,SUM(AJ$3:AJ191)=0,SUM($H192:AI192)=0),$B192,0)</f>
        <v>0</v>
      </c>
      <c r="AK192">
        <f ca="1">IF(AND($B192&gt;0,SUM(AK$3:AK191)=0,SUM($H192:AJ192)=0),$B192,0)</f>
        <v>0</v>
      </c>
      <c r="AL192">
        <f ca="1">IF(AND($B192&gt;0,SUM(AL$3:AL191)=0,SUM($H192:AK192)=0),$B192,0)</f>
        <v>0</v>
      </c>
      <c r="AM192">
        <f ca="1">IF(AND($B192&gt;0,SUM(AM$3:AM191)=0,SUM($H192:AL192)=0),$B192,0)</f>
        <v>0</v>
      </c>
      <c r="AN192">
        <f ca="1">IF(AND($B192&gt;0,SUM(AN$3:AN191)=0,SUM($H192:AM192)=0),$B192,0)</f>
        <v>0</v>
      </c>
      <c r="AO192">
        <f ca="1">IF(AND($B192&gt;0,SUM(AO$3:AO191)=0,SUM($H192:AN192)=0),$B192,0)</f>
        <v>0</v>
      </c>
      <c r="AP192">
        <f ca="1">IF(AND($B192&gt;0,SUM(AP$3:AP191)=0,SUM($H192:AO192)=0),$B192,0)</f>
        <v>0</v>
      </c>
      <c r="AQ192">
        <f ca="1">IF(AND($B192&gt;0,SUM(AQ$3:AQ191)=0,SUM($H192:AP192)=0),$B192,0)</f>
        <v>0</v>
      </c>
      <c r="AR192">
        <f ca="1">IF(AND($B192&gt;0,SUM(AR$3:AR191)=0,SUM($H192:AQ192)=0),$B192,0)</f>
        <v>0</v>
      </c>
      <c r="AS192">
        <f ca="1">IF(AND($B192&gt;0,SUM(AS$3:AS191)=0,SUM($H192:AR192)=0),$B192,0)</f>
        <v>0</v>
      </c>
      <c r="AT192">
        <f ca="1">IF(AND($B192&gt;0,SUM(AT$3:AT191)=0,SUM($H192:AS192)=0),$B192,0)</f>
        <v>0</v>
      </c>
      <c r="AU192">
        <f ca="1">IF(AND($B192&gt;0,SUM(AU$3:AU191)=0,SUM($H192:AT192)=0),$B192,0)</f>
        <v>0</v>
      </c>
      <c r="AV192">
        <f ca="1">IF(AND($B192&gt;0,SUM(AV$3:AV191)=0,SUM($H192:AU192)=0),$B192,0)</f>
        <v>0</v>
      </c>
      <c r="AW192">
        <f ca="1">IF(AND($B192&gt;0,SUM(AW$3:AW191)=0,SUM($H192:AV192)=0),$B192,0)</f>
        <v>0</v>
      </c>
      <c r="AX192">
        <f ca="1">IF(AND($B192&gt;0,SUM(AX$3:AX191)=0,SUM($H192:AW192)=0),$B192,0)</f>
        <v>0</v>
      </c>
      <c r="AY192">
        <f ca="1">IF(AND($B192&gt;0,SUM(AY$3:AY191)=0,SUM($H192:AX192)=0),$B192,0)</f>
        <v>0</v>
      </c>
      <c r="AZ192">
        <f ca="1">IF(AND($B192&gt;0,SUM(AZ$3:AZ191)=0,SUM($H192:AY192)=0),$B192,0)</f>
        <v>0</v>
      </c>
      <c r="BA192">
        <f ca="1">IF(AND($B192&gt;0,SUM(BA$3:BA191)=0,SUM($H192:AZ192)=0),$B192,0)</f>
        <v>0</v>
      </c>
      <c r="BB192">
        <f ca="1">IF(AND($B192&gt;0,SUM(BB$3:BB191)=0,SUM($H192:BA192)=0),$B192,0)</f>
        <v>0</v>
      </c>
      <c r="BC192">
        <f ca="1">IF(AND($B192&gt;0,SUM(BC$3:BC191)=0,SUM($H192:BB192)=0),$B192,0)</f>
        <v>0</v>
      </c>
      <c r="BD192">
        <f ca="1">IF(AND($B192&gt;0,SUM(BD$3:BD191)=0,SUM($H192:BC192)=0),$B192,0)</f>
        <v>0</v>
      </c>
      <c r="BE192">
        <f ca="1">IF(AND($B192&gt;0,SUM(BE$3:BE191)=0,SUM($H192:BD192)=0),$B192,0)</f>
        <v>0</v>
      </c>
      <c r="BF192">
        <f ca="1">IF(AND($B192&gt;0,SUM(BF$3:BF191)=0,SUM($H192:BE192)=0),$B192,0)</f>
        <v>0</v>
      </c>
      <c r="BG192">
        <f ca="1">IF(AND($B192&gt;0,SUM(BG$3:BG191)=0,SUM($H192:BF192)=0),$B192,0)</f>
        <v>0</v>
      </c>
      <c r="BH192">
        <f ca="1">IF(AND($B192&gt;0,SUM(BH$3:BH191)=0,SUM($H192:BG192)=0),$B192,0)</f>
        <v>0</v>
      </c>
      <c r="BI192">
        <f ca="1">IF(AND($B192&gt;0,SUM(BI$3:BI191)=0,SUM($H192:BH192)=0),$B192,0)</f>
        <v>0</v>
      </c>
      <c r="BJ192">
        <f ca="1">IF(AND($B192&gt;0,SUM(BJ$3:BJ191)=0,SUM($H192:BI192)=0),$B192,0)</f>
        <v>0</v>
      </c>
      <c r="BK192">
        <f ca="1">IF(AND($B192&gt;0,SUM(BK$3:BK191)=0,SUM($H192:BJ192)=0),$B192,0)</f>
        <v>0</v>
      </c>
      <c r="BL192">
        <f ca="1">IF(AND($B192&gt;0,SUM(BL$3:BL191)=0,SUM($H192:BK192)=0),$B192,0)</f>
        <v>0</v>
      </c>
      <c r="BM192">
        <f ca="1">IF(AND($B192&gt;0,SUM(BM$3:BM191)=0,SUM($H192:BL192)=0),$B192,0)</f>
        <v>0</v>
      </c>
      <c r="BN192">
        <f ca="1">IF(AND($B192&gt;0,SUM(BN$3:BN191)=0,SUM($H192:BM192)=0),$B192,0)</f>
        <v>0</v>
      </c>
      <c r="BO192">
        <f ca="1">IF(AND($B192&gt;0,SUM(BO$3:BO191)=0,SUM($H192:BN192)=0),$B192,0)</f>
        <v>0</v>
      </c>
      <c r="BP192">
        <f ca="1">IF(AND($B192&gt;0,SUM(BP$3:BP191)=0,SUM($H192:BO192)=0),$B192,0)</f>
        <v>0</v>
      </c>
      <c r="BQ192">
        <f ca="1">IF(AND($B192&gt;0,SUM(BQ$3:BQ191)=0,SUM($H192:BP192)=0),$B192,0)</f>
        <v>0</v>
      </c>
      <c r="BR192">
        <f ca="1">IF(AND($B192&gt;0,SUM(BR$3:BR191)=0,SUM($H192:BQ192)=0),$B192,0)</f>
        <v>0</v>
      </c>
      <c r="BS192">
        <f ca="1">IF(AND($B192&gt;0,SUM(BS$3:BS191)=0,SUM($H192:BR192)=0),$B192,0)</f>
        <v>0</v>
      </c>
      <c r="BT192">
        <f ca="1">IF(AND($B192&gt;0,SUM(BT$3:BT191)=0,SUM($H192:BS192)=0),$B192,0)</f>
        <v>0</v>
      </c>
      <c r="BU192">
        <f ca="1">IF(AND($B192&gt;0,SUM(BU$3:BU191)=0,SUM($H192:BT192)=0),$B192,0)</f>
        <v>0</v>
      </c>
      <c r="BV192">
        <f ca="1">IF(AND($B192&gt;0,SUM(BV$3:BV191)=0,SUM($H192:BU192)=0),$B192,0)</f>
        <v>0</v>
      </c>
      <c r="BW192">
        <f ca="1">IF(AND($B192&gt;0,SUM(BW$3:BW191)=0,SUM($H192:BV192)=0),$B192,0)</f>
        <v>0</v>
      </c>
      <c r="BX192">
        <f ca="1">IF(AND($B192&gt;0,SUM(BX$3:BX191)=0,SUM($H192:BW192)=0),$B192,0)</f>
        <v>0</v>
      </c>
      <c r="BY192">
        <f ca="1">IF(AND($B192&gt;0,SUM(BY$3:BY191)=0,SUM($H192:BX192)=0),$B192,0)</f>
        <v>0</v>
      </c>
      <c r="BZ192">
        <f ca="1">IF(AND($B192&gt;0,SUM(BZ$3:BZ191)=0,SUM($H192:BY192)=0),$B192,0)</f>
        <v>0</v>
      </c>
      <c r="CA192">
        <f ca="1">IF(AND($B192&gt;0,SUM(CA$3:CA191)=0,SUM($H192:BZ192)=0),$B192,0)</f>
        <v>0</v>
      </c>
      <c r="CB192">
        <f ca="1">IF(AND($B192&gt;0,SUM(CB$3:CB191)=0,SUM($H192:CA192)=0),$B192,0)</f>
        <v>0</v>
      </c>
      <c r="CC192">
        <f ca="1">IF(AND($B192&gt;0,SUM(CC$3:CC191)=0,SUM($H192:CB192)=0),$B192,0)</f>
        <v>0</v>
      </c>
      <c r="CD192">
        <f ca="1">IF(AND($B192&gt;0,SUM(CD$3:CD191)=0,SUM($H192:CC192)=0),$B192,0)</f>
        <v>0</v>
      </c>
      <c r="CE192">
        <f ca="1">IF(AND($B192&gt;0,SUM(CE$3:CE191)=0,SUM($H192:CD192)=0),$B192,0)</f>
        <v>0</v>
      </c>
      <c r="CF192">
        <f ca="1">IF(AND($B192&gt;0,SUM(CF$3:CF191)=0,SUM($H192:CE192)=0),$B192,0)</f>
        <v>0</v>
      </c>
      <c r="CG192">
        <f ca="1">IF(AND($B192&gt;0,SUM(CG$3:CG191)=0,SUM($H192:CF192)=0),$B192,0)</f>
        <v>0</v>
      </c>
      <c r="CH192">
        <f ca="1">IF(AND($B192&gt;0,SUM(CH$3:CH191)=0,SUM($H192:CG192)=0),$B192,0)</f>
        <v>0</v>
      </c>
      <c r="CI192">
        <f ca="1">IF(AND($B192&gt;0,SUM(CI$3:CI191)=0,SUM($H192:CH192)=0),$B192,0)</f>
        <v>0</v>
      </c>
      <c r="CJ192">
        <f ca="1">IF(AND($B192&gt;0,SUM(CJ$3:CJ191)=0,SUM($H192:CI192)=0),$B192,0)</f>
        <v>0</v>
      </c>
      <c r="CK192">
        <f ca="1">IF(AND($B192&gt;0,SUM(CK$3:CK191)=0,SUM($H192:CJ192)=0),$B192,0)</f>
        <v>0</v>
      </c>
      <c r="CL192">
        <f ca="1">IF(AND($B192&gt;0,SUM(CL$3:CL191)=0,SUM($H192:CK192)=0),$B192,0)</f>
        <v>0</v>
      </c>
      <c r="CM192">
        <f ca="1">IF(AND($B192&gt;0,SUM(CM$3:CM191)=0,SUM($H192:CL192)=0),$B192,0)</f>
        <v>0</v>
      </c>
      <c r="CN192">
        <f ca="1">IF(AND($B192&gt;0,SUM(CN$3:CN191)=0,SUM($H192:CM192)=0),$B192,0)</f>
        <v>0</v>
      </c>
      <c r="CO192">
        <f ca="1">IF(AND($B192&gt;0,SUM(CO$3:CO191)=0,SUM($H192:CN192)=0),$B192,0)</f>
        <v>0</v>
      </c>
      <c r="CP192">
        <f ca="1">IF(AND($B192&gt;0,SUM(CP$3:CP191)=0,SUM($H192:CO192)=0),$B192,0)</f>
        <v>0</v>
      </c>
      <c r="CQ192">
        <f ca="1">IF(AND($B192&gt;0,SUM(CQ$3:CQ191)=0,SUM($H192:CP192)=0),$B192,0)</f>
        <v>0</v>
      </c>
      <c r="CR192">
        <f ca="1">IF(AND($B192&gt;0,SUM(CR$3:CR191)=0,SUM($H192:CQ192)=0),$B192,0)</f>
        <v>0</v>
      </c>
      <c r="CS192">
        <f ca="1">IF(AND($B192&gt;0,SUM(CS$3:CS191)=0,SUM($H192:CR192)=0),$B192,0)</f>
        <v>0</v>
      </c>
      <c r="CT192">
        <f ca="1">IF(AND($B192&gt;0,SUM(CT$3:CT191)=0,SUM($H192:CS192)=0),$B192,0)</f>
        <v>0</v>
      </c>
      <c r="CU192">
        <f ca="1">IF(AND($B192&gt;0,SUM(CU$3:CU191)=0,SUM($H192:CT192)=0),$B192,0)</f>
        <v>0</v>
      </c>
      <c r="CV192">
        <f ca="1">IF(AND($B192&gt;0,SUM(CV$3:CV191)=0,SUM($H192:CU192)=0),$B192,0)</f>
        <v>0</v>
      </c>
      <c r="CW192">
        <f ca="1">IF(AND($B192&gt;0,SUM(CW$3:CW191)=0,SUM($H192:CV192)=0),$B192,0)</f>
        <v>0</v>
      </c>
      <c r="CX192">
        <f ca="1">IF(AND($B192&gt;0,SUM(CX$3:CX191)=0,SUM($H192:CW192)=0),$B192,0)</f>
        <v>0</v>
      </c>
      <c r="CY192">
        <f ca="1">IF(AND($B192&gt;0,SUM(CY$3:CY191)=0,SUM($H192:CX192)=0),$B192,0)</f>
        <v>0</v>
      </c>
      <c r="CZ192">
        <f ca="1">IF(AND($B192&gt;0,SUM(CZ$3:CZ191)=0,SUM($H192:CY192)=0),$B192,0)</f>
        <v>0</v>
      </c>
      <c r="DA192">
        <f ca="1">IF(AND($B192&gt;0,SUM(DA$3:DA191)=0,SUM($H192:CZ192)=0),$B192,0)</f>
        <v>0</v>
      </c>
      <c r="DB192">
        <f ca="1">IF(AND($B192&gt;0,SUM(DB$3:DB191)=0,SUM($H192:DA192)=0),$B192,0)</f>
        <v>0</v>
      </c>
      <c r="DC192">
        <f ca="1">IF(AND($B192&gt;0,SUM(DC$3:DC191)=0,SUM($H192:DB192)=0),$B192,0)</f>
        <v>0</v>
      </c>
      <c r="DD192">
        <f ca="1">IF(AND($B192&gt;0,SUM(DD$3:DD191)=0,SUM($H192:DC192)=0),$B192,0)</f>
        <v>0</v>
      </c>
      <c r="DE192">
        <f ca="1">IF(AND($B192&gt;0,SUM(DE$3:DE191)=0,SUM($H192:DD192)=0),$B192,0)</f>
        <v>0</v>
      </c>
      <c r="DF192">
        <f ca="1">IF(AND($B192&gt;0,SUM(DF$3:DF191)=0,SUM($H192:DE192)=0),$B192,0)</f>
        <v>0</v>
      </c>
      <c r="DG192">
        <f ca="1">IF(AND($B192&gt;0,SUM(DG$3:DG191)=0,SUM($H192:DF192)=0),$B192,0)</f>
        <v>0</v>
      </c>
      <c r="DH192">
        <f ca="1">IF(AND($B192&gt;0,SUM(DH$3:DH191)=0,SUM($H192:DG192)=0),$B192,0)</f>
        <v>0</v>
      </c>
      <c r="DI192">
        <f ca="1">IF(AND($B192&gt;0,SUM(DI$3:DI191)=0,SUM($H192:DH192)=0),$B192,0)</f>
        <v>0</v>
      </c>
      <c r="DJ192">
        <f ca="1">IF(AND($B192&gt;0,SUM(DJ$3:DJ191)=0,SUM($H192:DI192)=0),$B192,0)</f>
        <v>0</v>
      </c>
      <c r="DK192">
        <f ca="1">IF(AND($B192&gt;0,SUM(DK$3:DK191)=0,SUM($H192:DJ192)=0),$B192,0)</f>
        <v>0</v>
      </c>
      <c r="DL192">
        <f ca="1">IF(AND($B192&gt;0,SUM(DL$3:DL191)=0,SUM($H192:DK192)=0),$B192,0)</f>
        <v>0</v>
      </c>
      <c r="DM192">
        <f ca="1">IF(AND($B192&gt;0,SUM(DM$3:DM191)=0,SUM($H192:DL192)=0),$B192,0)</f>
        <v>0</v>
      </c>
      <c r="DN192">
        <f ca="1">IF(AND($B192&gt;0,SUM(DN$3:DN191)=0,SUM($H192:DM192)=0),$B192,0)</f>
        <v>0</v>
      </c>
      <c r="DO192">
        <f ca="1">IF(AND($B192&gt;0,SUM(DO$3:DO191)=0,SUM($H192:DN192)=0),$B192,0)</f>
        <v>0</v>
      </c>
      <c r="DP192">
        <f ca="1">IF(AND($B192&gt;0,SUM(DP$3:DP191)=0,SUM($H192:DO192)=0),$B192,0)</f>
        <v>0</v>
      </c>
      <c r="DQ192">
        <f ca="1">IF(AND($B192&gt;0,SUM(DQ$3:DQ191)=0,SUM($H192:DP192)=0),$B192,0)</f>
        <v>0</v>
      </c>
      <c r="DR192">
        <f ca="1">IF(AND($B192&gt;0,SUM(DR$3:DR191)=0,SUM($H192:DQ192)=0),$B192,0)</f>
        <v>0</v>
      </c>
      <c r="DS192">
        <f ca="1">IF(AND($B192&gt;0,SUM(DS$3:DS191)=0,SUM($H192:DR192)=0),$B192,0)</f>
        <v>0</v>
      </c>
      <c r="DT192">
        <f ca="1">IF(AND($B192&gt;0,SUM(DT$3:DT191)=0,SUM($H192:DS192)=0),$B192,0)</f>
        <v>0</v>
      </c>
      <c r="DU192">
        <f ca="1">IF(AND($B192&gt;0,SUM(DU$3:DU191)=0,SUM($H192:DT192)=0),$B192,0)</f>
        <v>0</v>
      </c>
      <c r="DV192">
        <f ca="1">IF(AND($B192&gt;0,SUM(DV$3:DV191)=0,SUM($H192:DU192)=0),$B192,0)</f>
        <v>0</v>
      </c>
      <c r="DW192">
        <f ca="1">IF(AND($B192&gt;0,SUM(DW$3:DW191)=0,SUM($H192:DV192)=0),$B192,0)</f>
        <v>0</v>
      </c>
      <c r="DX192">
        <f ca="1">IF(AND($B192&gt;0,SUM(DX$3:DX191)=0,SUM($H192:DW192)=0),$B192,0)</f>
        <v>0</v>
      </c>
      <c r="DY192">
        <f ca="1">IF(AND($B192&gt;0,SUM(DY$3:DY191)=0,SUM($H192:DX192)=0),$B192,0)</f>
        <v>0</v>
      </c>
      <c r="DZ192">
        <f ca="1">IF(AND($B192&gt;0,SUM(DZ$3:DZ191)=0,SUM($H192:DY192)=0),$B192,0)</f>
        <v>0</v>
      </c>
      <c r="EA192">
        <f ca="1">IF(AND($B192&gt;0,SUM(EA$3:EA191)=0,SUM($H192:DZ192)=0),$B192,0)</f>
        <v>0</v>
      </c>
      <c r="EB192">
        <f ca="1">IF(AND($B192&gt;0,SUM(EB$3:EB191)=0,SUM($H192:EA192)=0),$B192,0)</f>
        <v>0</v>
      </c>
      <c r="EC192">
        <f ca="1">IF(AND($B192&gt;0,SUM(EC$3:EC191)=0,SUM($H192:EB192)=0),$B192,0)</f>
        <v>0</v>
      </c>
      <c r="ED192">
        <f ca="1">IF(AND($B192&gt;0,SUM(ED$3:ED191)=0,SUM($H192:EC192)=0),$B192,0)</f>
        <v>0</v>
      </c>
      <c r="EE192">
        <f ca="1">IF(AND($B192&gt;0,SUM(EE$3:EE191)=0,SUM($H192:ED192)=0),$B192,0)</f>
        <v>0</v>
      </c>
      <c r="EF192">
        <f ca="1">IF(AND($B192&gt;0,SUM(EF$3:EF191)=0,SUM($H192:EE192)=0),$B192,0)</f>
        <v>0</v>
      </c>
      <c r="EG192">
        <f ca="1">IF(AND($B192&gt;0,SUM(EG$3:EG191)=0,SUM($H192:EF192)=0),$B192,0)</f>
        <v>0</v>
      </c>
      <c r="EH192">
        <f ca="1">IF(AND($B192&gt;0,SUM(EH$3:EH191)=0,SUM($H192:EG192)=0),$B192,0)</f>
        <v>0</v>
      </c>
      <c r="EI192">
        <f ca="1">IF(AND($B192&gt;0,SUM(EI$3:EI191)=0,SUM($H192:EH192)=0),$B192,0)</f>
        <v>0</v>
      </c>
      <c r="EJ192">
        <f ca="1">IF(AND($B192&gt;0,SUM(EJ$3:EJ191)=0,SUM($H192:EI192)=0),$B192,0)</f>
        <v>0</v>
      </c>
      <c r="EK192">
        <f ca="1">IF(AND($B192&gt;0,SUM(EK$3:EK191)=0,SUM($H192:EJ192)=0),$B192,0)</f>
        <v>0</v>
      </c>
      <c r="EL192">
        <f ca="1">IF(AND($B192&gt;0,SUM(EL$3:EL191)=0,SUM($H192:EK192)=0),$B192,0)</f>
        <v>0</v>
      </c>
      <c r="EM192">
        <f ca="1">IF(AND($B192&gt;0,SUM(EM$3:EM191)=0,SUM($H192:EL192)=0),$B192,0)</f>
        <v>0</v>
      </c>
      <c r="EN192">
        <f ca="1">IF(AND($B192&gt;0,SUM(EN$3:EN191)=0,SUM($H192:EM192)=0),$B192,0)</f>
        <v>0</v>
      </c>
      <c r="EO192">
        <f ca="1">IF(AND($B192&gt;0,SUM(EO$3:EO191)=0,SUM($H192:EN192)=0),$B192,0)</f>
        <v>0</v>
      </c>
      <c r="EP192">
        <f ca="1">IF(AND($B192&gt;0,SUM(EP$3:EP191)=0,SUM($H192:EO192)=0),$B192,0)</f>
        <v>0</v>
      </c>
      <c r="EQ192">
        <f ca="1">IF(AND($B192&gt;0,SUM(EQ$3:EQ191)=0,SUM($H192:EP192)=0),$B192,0)</f>
        <v>0</v>
      </c>
      <c r="ER192">
        <f ca="1">IF(AND($B192&gt;0,SUM(ER$3:ER191)=0,SUM($H192:EQ192)=0),$B192,0)</f>
        <v>0</v>
      </c>
      <c r="ES192">
        <f ca="1">IF(AND($B192&gt;0,SUM(ES$3:ES191)=0,SUM($H192:ER192)=0),$B192,0)</f>
        <v>0</v>
      </c>
      <c r="ET192">
        <f ca="1">IF(AND($B192&gt;0,SUM(ET$3:ET191)=0,SUM($H192:ES192)=0),$B192,0)</f>
        <v>0</v>
      </c>
      <c r="EU192">
        <f ca="1">IF(AND($B192&gt;0,SUM(EU$3:EU191)=0,SUM($H192:ET192)=0),$B192,0)</f>
        <v>0</v>
      </c>
      <c r="EV192">
        <f ca="1">IF(AND($B192&gt;0,SUM(EV$3:EV191)=0,SUM($H192:EU192)=0),$B192,0)</f>
        <v>0</v>
      </c>
      <c r="EW192">
        <f ca="1">IF(AND($B192&gt;0,SUM(EW$3:EW191)=0,SUM($H192:EV192)=0),$B192,0)</f>
        <v>0</v>
      </c>
      <c r="EX192">
        <f ca="1">IF(AND($B192&gt;0,SUM(EX$3:EX191)=0,SUM($H192:EW192)=0),$B192,0)</f>
        <v>0</v>
      </c>
      <c r="EY192">
        <f ca="1">IF(AND($B192&gt;0,SUM(EY$3:EY191)=0,SUM($H192:EX192)=0),$B192,0)</f>
        <v>0</v>
      </c>
      <c r="EZ192">
        <f ca="1">IF(AND($B192&gt;0,SUM(EZ$3:EZ191)=0,SUM($H192:EY192)=0),$B192,0)</f>
        <v>0</v>
      </c>
      <c r="FA192">
        <f ca="1">IF(AND($B192&gt;0,SUM(FA$3:FA191)=0,SUM($H192:EZ192)=0),$B192,0)</f>
        <v>0</v>
      </c>
      <c r="FB192">
        <f ca="1">IF(AND($B192&gt;0,SUM(FB$3:FB191)=0,SUM($H192:FA192)=0),$B192,0)</f>
        <v>0</v>
      </c>
      <c r="FC192">
        <f ca="1">IF(AND($B192&gt;0,SUM(FC$3:FC191)=0,SUM($H192:FB192)=0),$B192,0)</f>
        <v>0</v>
      </c>
      <c r="FD192">
        <f ca="1">IF(AND($B192&gt;0,SUM(FD$3:FD191)=0,SUM($H192:FC192)=0),$B192,0)</f>
        <v>0</v>
      </c>
      <c r="FE192">
        <f ca="1">IF(AND($B192&gt;0,SUM(FE$3:FE191)=0,SUM($H192:FD192)=0),$B192,0)</f>
        <v>0</v>
      </c>
      <c r="FF192">
        <f ca="1">IF(AND($B192&gt;0,SUM(FF$3:FF191)=0,SUM($H192:FE192)=0),$B192,0)</f>
        <v>0</v>
      </c>
      <c r="FG192">
        <f ca="1">IF(AND($B192&gt;0,SUM(FG$3:FG191)=0,SUM($H192:FF192)=0),$B192,0)</f>
        <v>0</v>
      </c>
      <c r="FH192">
        <f ca="1">IF(AND($B192&gt;0,SUM(FH$3:FH191)=0,SUM($H192:FG192)=0),$B192,0)</f>
        <v>0</v>
      </c>
      <c r="FI192">
        <f ca="1">IF(AND($B192&gt;0,SUM(FI$3:FI191)=0,SUM($H192:FH192)=0),$B192,0)</f>
        <v>0</v>
      </c>
      <c r="FJ192">
        <f ca="1">IF(AND($B192&gt;0,SUM(FJ$3:FJ191)=0,SUM($H192:FI192)=0),$B192,0)</f>
        <v>0</v>
      </c>
      <c r="FK192">
        <f ca="1">IF(AND($B192&gt;0,SUM(FK$3:FK191)=0,SUM($H192:FJ192)=0),$B192,0)</f>
        <v>0</v>
      </c>
      <c r="FL192">
        <f ca="1">IF(AND($B192&gt;0,SUM(FL$3:FL191)=0,SUM($H192:FK192)=0),$B192,0)</f>
        <v>0</v>
      </c>
      <c r="FM192">
        <f ca="1">IF(AND($B192&gt;0,SUM(FM$3:FM191)=0,SUM($H192:FL192)=0),$B192,0)</f>
        <v>0</v>
      </c>
      <c r="FN192">
        <f ca="1">IF(AND($B192&gt;0,SUM(FN$3:FN191)=0,SUM($H192:FM192)=0),$B192,0)</f>
        <v>0</v>
      </c>
      <c r="FS192" s="67" t="str">
        <f ca="1">Valintaohjelma!$C68</f>
        <v>Ohjaus</v>
      </c>
      <c r="FT192" s="67" t="str">
        <f ca="1">Valintaohjelma!$F68</f>
        <v/>
      </c>
      <c r="FU192" s="342" t="str">
        <f>""</f>
        <v/>
      </c>
      <c r="FV192" s="67" t="str">
        <f ca="1">Valintaohjelma!$I68</f>
        <v>Toimintakaavio Layer</v>
      </c>
      <c r="FY192" s="67" t="str">
        <f ca="1">Valintaohjelma!$C68</f>
        <v>Ohjaus</v>
      </c>
      <c r="FZ192" s="67" t="str">
        <f ca="1">Valintaohjelma!$F68</f>
        <v/>
      </c>
      <c r="GA192" s="67" t="str">
        <f>""</f>
        <v/>
      </c>
      <c r="GB192" s="67" t="str">
        <f ca="1">Valintaohjelma!$I68</f>
        <v>Toimintakaavio Layer</v>
      </c>
      <c r="GE192" s="67" t="str">
        <f ca="1">Valintaohjelma!$C68</f>
        <v>Ohjaus</v>
      </c>
      <c r="GF192" s="67" t="str">
        <f ca="1">Valintaohjelma!$F68</f>
        <v/>
      </c>
      <c r="GG192" s="67" t="str">
        <f>""</f>
        <v/>
      </c>
      <c r="GH192" s="67" t="str">
        <f ca="1">Valintaohjelma!$I68</f>
        <v>Toimintakaavio Layer</v>
      </c>
    </row>
    <row r="193" spans="1:190" ht="15.75" thickBot="1" x14ac:dyDescent="0.3">
      <c r="A193">
        <v>193</v>
      </c>
      <c r="B193">
        <f ca="1">IF(AND(Valintaohjelma!D69&lt;&gt;"-",Valintaohjelma!D69&lt;&gt;""),A193,0)</f>
        <v>0</v>
      </c>
      <c r="C193" s="240" t="str">
        <f t="shared" ca="1" si="26"/>
        <v/>
      </c>
      <c r="D193" s="240" t="str">
        <f t="shared" ca="1" si="27"/>
        <v/>
      </c>
      <c r="E193" s="240" t="str">
        <f t="shared" ca="1" si="28"/>
        <v/>
      </c>
      <c r="F193" s="240" t="str">
        <f t="shared" ca="1" si="29"/>
        <v/>
      </c>
      <c r="G193" s="47" t="e">
        <f>INDEX($I$2:$FN$2,ROWS(G$2:G193))</f>
        <v>#REF!</v>
      </c>
      <c r="H193">
        <v>0</v>
      </c>
      <c r="I193">
        <f ca="1">IF(AND($B193&gt;0,SUM(I$3:I192)=0,SUM($H193:H193)=0),$B193,0)</f>
        <v>0</v>
      </c>
      <c r="J193">
        <f ca="1">IF(AND($B193&gt;0,SUM(J$3:J192)=0,SUM($H193:I193)=0),$B193,0)</f>
        <v>0</v>
      </c>
      <c r="K193">
        <f ca="1">IF(AND($B193&gt;0,SUM(K$3:K192)=0,SUM($H193:J193)=0),$B193,0)</f>
        <v>0</v>
      </c>
      <c r="L193">
        <f ca="1">IF(AND($B193&gt;0,SUM(L$3:L192)=0,SUM($H193:K193)=0),$B193,0)</f>
        <v>0</v>
      </c>
      <c r="M193">
        <f ca="1">IF(AND($B193&gt;0,SUM(M$3:M192)=0,SUM($H193:L193)=0),$B193,0)</f>
        <v>0</v>
      </c>
      <c r="N193">
        <f ca="1">IF(AND($B193&gt;0,SUM(N$3:N192)=0,SUM($H193:M193)=0),$B193,0)</f>
        <v>0</v>
      </c>
      <c r="O193">
        <f ca="1">IF(AND($B193&gt;0,SUM(O$3:O192)=0,SUM($H193:N193)=0),$B193,0)</f>
        <v>0</v>
      </c>
      <c r="P193">
        <f ca="1">IF(AND($B193&gt;0,SUM(P$3:P192)=0,SUM($H193:O193)=0),$B193,0)</f>
        <v>0</v>
      </c>
      <c r="Q193">
        <f ca="1">IF(AND($B193&gt;0,SUM(Q$3:Q192)=0,SUM($H193:P193)=0),$B193,0)</f>
        <v>0</v>
      </c>
      <c r="R193">
        <f ca="1">IF(AND($B193&gt;0,SUM(R$3:R192)=0,SUM($H193:Q193)=0),$B193,0)</f>
        <v>0</v>
      </c>
      <c r="S193">
        <f ca="1">IF(AND($B193&gt;0,SUM(S$3:S192)=0,SUM($H193:R193)=0),$B193,0)</f>
        <v>0</v>
      </c>
      <c r="T193">
        <f ca="1">IF(AND($B193&gt;0,SUM(T$3:T192)=0,SUM($H193:S193)=0),$B193,0)</f>
        <v>0</v>
      </c>
      <c r="U193">
        <f ca="1">IF(AND($B193&gt;0,SUM(U$3:U192)=0,SUM($H193:T193)=0),$B193,0)</f>
        <v>0</v>
      </c>
      <c r="V193">
        <f ca="1">IF(AND($B193&gt;0,SUM(V$3:V192)=0,SUM($H193:U193)=0),$B193,0)</f>
        <v>0</v>
      </c>
      <c r="W193">
        <f ca="1">IF(AND($B193&gt;0,SUM(W$3:W192)=0,SUM($H193:V193)=0),$B193,0)</f>
        <v>0</v>
      </c>
      <c r="X193">
        <f ca="1">IF(AND($B193&gt;0,SUM(X$3:X192)=0,SUM($H193:W193)=0),$B193,0)</f>
        <v>0</v>
      </c>
      <c r="Y193">
        <f ca="1">IF(AND($B193&gt;0,SUM(Y$3:Y192)=0,SUM($H193:X193)=0),$B193,0)</f>
        <v>0</v>
      </c>
      <c r="Z193">
        <f ca="1">IF(AND($B193&gt;0,SUM(Z$3:Z192)=0,SUM($H193:Y193)=0),$B193,0)</f>
        <v>0</v>
      </c>
      <c r="AA193">
        <f ca="1">IF(AND($B193&gt;0,SUM(AA$3:AA192)=0,SUM($H193:Z193)=0),$B193,0)</f>
        <v>0</v>
      </c>
      <c r="AB193">
        <f ca="1">IF(AND($B193&gt;0,SUM(AB$3:AB192)=0,SUM($H193:AA193)=0),$B193,0)</f>
        <v>0</v>
      </c>
      <c r="AC193">
        <f ca="1">IF(AND($B193&gt;0,SUM(AC$3:AC192)=0,SUM($H193:AB193)=0),$B193,0)</f>
        <v>0</v>
      </c>
      <c r="AD193">
        <f ca="1">IF(AND($B193&gt;0,SUM(AD$3:AD192)=0,SUM($H193:AC193)=0),$B193,0)</f>
        <v>0</v>
      </c>
      <c r="AE193">
        <f ca="1">IF(AND($B193&gt;0,SUM(AE$3:AE192)=0,SUM($H193:AD193)=0),$B193,0)</f>
        <v>0</v>
      </c>
      <c r="AF193">
        <f ca="1">IF(AND($B193&gt;0,SUM(AF$3:AF192)=0,SUM($H193:AE193)=0),$B193,0)</f>
        <v>0</v>
      </c>
      <c r="AG193">
        <f ca="1">IF(AND($B193&gt;0,SUM(AG$3:AG192)=0,SUM($H193:AF193)=0),$B193,0)</f>
        <v>0</v>
      </c>
      <c r="AH193">
        <f ca="1">IF(AND($B193&gt;0,SUM(AH$3:AH192)=0,SUM($H193:AG193)=0),$B193,0)</f>
        <v>0</v>
      </c>
      <c r="AI193">
        <f ca="1">IF(AND($B193&gt;0,SUM(AI$3:AI192)=0,SUM($H193:AH193)=0),$B193,0)</f>
        <v>0</v>
      </c>
      <c r="AJ193">
        <f ca="1">IF(AND($B193&gt;0,SUM(AJ$3:AJ192)=0,SUM($H193:AI193)=0),$B193,0)</f>
        <v>0</v>
      </c>
      <c r="AK193">
        <f ca="1">IF(AND($B193&gt;0,SUM(AK$3:AK192)=0,SUM($H193:AJ193)=0),$B193,0)</f>
        <v>0</v>
      </c>
      <c r="AL193">
        <f ca="1">IF(AND($B193&gt;0,SUM(AL$3:AL192)=0,SUM($H193:AK193)=0),$B193,0)</f>
        <v>0</v>
      </c>
      <c r="AM193">
        <f ca="1">IF(AND($B193&gt;0,SUM(AM$3:AM192)=0,SUM($H193:AL193)=0),$B193,0)</f>
        <v>0</v>
      </c>
      <c r="AN193">
        <f ca="1">IF(AND($B193&gt;0,SUM(AN$3:AN192)=0,SUM($H193:AM193)=0),$B193,0)</f>
        <v>0</v>
      </c>
      <c r="AO193">
        <f ca="1">IF(AND($B193&gt;0,SUM(AO$3:AO192)=0,SUM($H193:AN193)=0),$B193,0)</f>
        <v>0</v>
      </c>
      <c r="AP193">
        <f ca="1">IF(AND($B193&gt;0,SUM(AP$3:AP192)=0,SUM($H193:AO193)=0),$B193,0)</f>
        <v>0</v>
      </c>
      <c r="AQ193">
        <f ca="1">IF(AND($B193&gt;0,SUM(AQ$3:AQ192)=0,SUM($H193:AP193)=0),$B193,0)</f>
        <v>0</v>
      </c>
      <c r="AR193">
        <f ca="1">IF(AND($B193&gt;0,SUM(AR$3:AR192)=0,SUM($H193:AQ193)=0),$B193,0)</f>
        <v>0</v>
      </c>
      <c r="AS193">
        <f ca="1">IF(AND($B193&gt;0,SUM(AS$3:AS192)=0,SUM($H193:AR193)=0),$B193,0)</f>
        <v>0</v>
      </c>
      <c r="AT193">
        <f ca="1">IF(AND($B193&gt;0,SUM(AT$3:AT192)=0,SUM($H193:AS193)=0),$B193,0)</f>
        <v>0</v>
      </c>
      <c r="AU193">
        <f ca="1">IF(AND($B193&gt;0,SUM(AU$3:AU192)=0,SUM($H193:AT193)=0),$B193,0)</f>
        <v>0</v>
      </c>
      <c r="AV193">
        <f ca="1">IF(AND($B193&gt;0,SUM(AV$3:AV192)=0,SUM($H193:AU193)=0),$B193,0)</f>
        <v>0</v>
      </c>
      <c r="AW193">
        <f ca="1">IF(AND($B193&gt;0,SUM(AW$3:AW192)=0,SUM($H193:AV193)=0),$B193,0)</f>
        <v>0</v>
      </c>
      <c r="AX193">
        <f ca="1">IF(AND($B193&gt;0,SUM(AX$3:AX192)=0,SUM($H193:AW193)=0),$B193,0)</f>
        <v>0</v>
      </c>
      <c r="AY193">
        <f ca="1">IF(AND($B193&gt;0,SUM(AY$3:AY192)=0,SUM($H193:AX193)=0),$B193,0)</f>
        <v>0</v>
      </c>
      <c r="AZ193">
        <f ca="1">IF(AND($B193&gt;0,SUM(AZ$3:AZ192)=0,SUM($H193:AY193)=0),$B193,0)</f>
        <v>0</v>
      </c>
      <c r="BA193">
        <f ca="1">IF(AND($B193&gt;0,SUM(BA$3:BA192)=0,SUM($H193:AZ193)=0),$B193,0)</f>
        <v>0</v>
      </c>
      <c r="BB193">
        <f ca="1">IF(AND($B193&gt;0,SUM(BB$3:BB192)=0,SUM($H193:BA193)=0),$B193,0)</f>
        <v>0</v>
      </c>
      <c r="BC193">
        <f ca="1">IF(AND($B193&gt;0,SUM(BC$3:BC192)=0,SUM($H193:BB193)=0),$B193,0)</f>
        <v>0</v>
      </c>
      <c r="BD193">
        <f ca="1">IF(AND($B193&gt;0,SUM(BD$3:BD192)=0,SUM($H193:BC193)=0),$B193,0)</f>
        <v>0</v>
      </c>
      <c r="BE193">
        <f ca="1">IF(AND($B193&gt;0,SUM(BE$3:BE192)=0,SUM($H193:BD193)=0),$B193,0)</f>
        <v>0</v>
      </c>
      <c r="BF193">
        <f ca="1">IF(AND($B193&gt;0,SUM(BF$3:BF192)=0,SUM($H193:BE193)=0),$B193,0)</f>
        <v>0</v>
      </c>
      <c r="BG193">
        <f ca="1">IF(AND($B193&gt;0,SUM(BG$3:BG192)=0,SUM($H193:BF193)=0),$B193,0)</f>
        <v>0</v>
      </c>
      <c r="BH193">
        <f ca="1">IF(AND($B193&gt;0,SUM(BH$3:BH192)=0,SUM($H193:BG193)=0),$B193,0)</f>
        <v>0</v>
      </c>
      <c r="BI193">
        <f ca="1">IF(AND($B193&gt;0,SUM(BI$3:BI192)=0,SUM($H193:BH193)=0),$B193,0)</f>
        <v>0</v>
      </c>
      <c r="BJ193">
        <f ca="1">IF(AND($B193&gt;0,SUM(BJ$3:BJ192)=0,SUM($H193:BI193)=0),$B193,0)</f>
        <v>0</v>
      </c>
      <c r="BK193">
        <f ca="1">IF(AND($B193&gt;0,SUM(BK$3:BK192)=0,SUM($H193:BJ193)=0),$B193,0)</f>
        <v>0</v>
      </c>
      <c r="BL193">
        <f ca="1">IF(AND($B193&gt;0,SUM(BL$3:BL192)=0,SUM($H193:BK193)=0),$B193,0)</f>
        <v>0</v>
      </c>
      <c r="BM193">
        <f ca="1">IF(AND($B193&gt;0,SUM(BM$3:BM192)=0,SUM($H193:BL193)=0),$B193,0)</f>
        <v>0</v>
      </c>
      <c r="BN193">
        <f ca="1">IF(AND($B193&gt;0,SUM(BN$3:BN192)=0,SUM($H193:BM193)=0),$B193,0)</f>
        <v>0</v>
      </c>
      <c r="BO193">
        <f ca="1">IF(AND($B193&gt;0,SUM(BO$3:BO192)=0,SUM($H193:BN193)=0),$B193,0)</f>
        <v>0</v>
      </c>
      <c r="BP193">
        <f ca="1">IF(AND($B193&gt;0,SUM(BP$3:BP192)=0,SUM($H193:BO193)=0),$B193,0)</f>
        <v>0</v>
      </c>
      <c r="BQ193">
        <f ca="1">IF(AND($B193&gt;0,SUM(BQ$3:BQ192)=0,SUM($H193:BP193)=0),$B193,0)</f>
        <v>0</v>
      </c>
      <c r="BR193">
        <f ca="1">IF(AND($B193&gt;0,SUM(BR$3:BR192)=0,SUM($H193:BQ193)=0),$B193,0)</f>
        <v>0</v>
      </c>
      <c r="BS193">
        <f ca="1">IF(AND($B193&gt;0,SUM(BS$3:BS192)=0,SUM($H193:BR193)=0),$B193,0)</f>
        <v>0</v>
      </c>
      <c r="BT193">
        <f ca="1">IF(AND($B193&gt;0,SUM(BT$3:BT192)=0,SUM($H193:BS193)=0),$B193,0)</f>
        <v>0</v>
      </c>
      <c r="BU193">
        <f ca="1">IF(AND($B193&gt;0,SUM(BU$3:BU192)=0,SUM($H193:BT193)=0),$B193,0)</f>
        <v>0</v>
      </c>
      <c r="BV193">
        <f ca="1">IF(AND($B193&gt;0,SUM(BV$3:BV192)=0,SUM($H193:BU193)=0),$B193,0)</f>
        <v>0</v>
      </c>
      <c r="BW193">
        <f ca="1">IF(AND($B193&gt;0,SUM(BW$3:BW192)=0,SUM($H193:BV193)=0),$B193,0)</f>
        <v>0</v>
      </c>
      <c r="BX193">
        <f ca="1">IF(AND($B193&gt;0,SUM(BX$3:BX192)=0,SUM($H193:BW193)=0),$B193,0)</f>
        <v>0</v>
      </c>
      <c r="BY193">
        <f ca="1">IF(AND($B193&gt;0,SUM(BY$3:BY192)=0,SUM($H193:BX193)=0),$B193,0)</f>
        <v>0</v>
      </c>
      <c r="BZ193">
        <f ca="1">IF(AND($B193&gt;0,SUM(BZ$3:BZ192)=0,SUM($H193:BY193)=0),$B193,0)</f>
        <v>0</v>
      </c>
      <c r="CA193">
        <f ca="1">IF(AND($B193&gt;0,SUM(CA$3:CA192)=0,SUM($H193:BZ193)=0),$B193,0)</f>
        <v>0</v>
      </c>
      <c r="CB193">
        <f ca="1">IF(AND($B193&gt;0,SUM(CB$3:CB192)=0,SUM($H193:CA193)=0),$B193,0)</f>
        <v>0</v>
      </c>
      <c r="CC193">
        <f ca="1">IF(AND($B193&gt;0,SUM(CC$3:CC192)=0,SUM($H193:CB193)=0),$B193,0)</f>
        <v>0</v>
      </c>
      <c r="CD193">
        <f ca="1">IF(AND($B193&gt;0,SUM(CD$3:CD192)=0,SUM($H193:CC193)=0),$B193,0)</f>
        <v>0</v>
      </c>
      <c r="CE193">
        <f ca="1">IF(AND($B193&gt;0,SUM(CE$3:CE192)=0,SUM($H193:CD193)=0),$B193,0)</f>
        <v>0</v>
      </c>
      <c r="CF193">
        <f ca="1">IF(AND($B193&gt;0,SUM(CF$3:CF192)=0,SUM($H193:CE193)=0),$B193,0)</f>
        <v>0</v>
      </c>
      <c r="CG193">
        <f ca="1">IF(AND($B193&gt;0,SUM(CG$3:CG192)=0,SUM($H193:CF193)=0),$B193,0)</f>
        <v>0</v>
      </c>
      <c r="CH193">
        <f ca="1">IF(AND($B193&gt;0,SUM(CH$3:CH192)=0,SUM($H193:CG193)=0),$B193,0)</f>
        <v>0</v>
      </c>
      <c r="CI193">
        <f ca="1">IF(AND($B193&gt;0,SUM(CI$3:CI192)=0,SUM($H193:CH193)=0),$B193,0)</f>
        <v>0</v>
      </c>
      <c r="CJ193">
        <f ca="1">IF(AND($B193&gt;0,SUM(CJ$3:CJ192)=0,SUM($H193:CI193)=0),$B193,0)</f>
        <v>0</v>
      </c>
      <c r="CK193">
        <f ca="1">IF(AND($B193&gt;0,SUM(CK$3:CK192)=0,SUM($H193:CJ193)=0),$B193,0)</f>
        <v>0</v>
      </c>
      <c r="CL193">
        <f ca="1">IF(AND($B193&gt;0,SUM(CL$3:CL192)=0,SUM($H193:CK193)=0),$B193,0)</f>
        <v>0</v>
      </c>
      <c r="CM193">
        <f ca="1">IF(AND($B193&gt;0,SUM(CM$3:CM192)=0,SUM($H193:CL193)=0),$B193,0)</f>
        <v>0</v>
      </c>
      <c r="CN193">
        <f ca="1">IF(AND($B193&gt;0,SUM(CN$3:CN192)=0,SUM($H193:CM193)=0),$B193,0)</f>
        <v>0</v>
      </c>
      <c r="CO193">
        <f ca="1">IF(AND($B193&gt;0,SUM(CO$3:CO192)=0,SUM($H193:CN193)=0),$B193,0)</f>
        <v>0</v>
      </c>
      <c r="CP193">
        <f ca="1">IF(AND($B193&gt;0,SUM(CP$3:CP192)=0,SUM($H193:CO193)=0),$B193,0)</f>
        <v>0</v>
      </c>
      <c r="CQ193">
        <f ca="1">IF(AND($B193&gt;0,SUM(CQ$3:CQ192)=0,SUM($H193:CP193)=0),$B193,0)</f>
        <v>0</v>
      </c>
      <c r="CR193">
        <f ca="1">IF(AND($B193&gt;0,SUM(CR$3:CR192)=0,SUM($H193:CQ193)=0),$B193,0)</f>
        <v>0</v>
      </c>
      <c r="CS193">
        <f ca="1">IF(AND($B193&gt;0,SUM(CS$3:CS192)=0,SUM($H193:CR193)=0),$B193,0)</f>
        <v>0</v>
      </c>
      <c r="CT193">
        <f ca="1">IF(AND($B193&gt;0,SUM(CT$3:CT192)=0,SUM($H193:CS193)=0),$B193,0)</f>
        <v>0</v>
      </c>
      <c r="CU193">
        <f ca="1">IF(AND($B193&gt;0,SUM(CU$3:CU192)=0,SUM($H193:CT193)=0),$B193,0)</f>
        <v>0</v>
      </c>
      <c r="CV193">
        <f ca="1">IF(AND($B193&gt;0,SUM(CV$3:CV192)=0,SUM($H193:CU193)=0),$B193,0)</f>
        <v>0</v>
      </c>
      <c r="CW193">
        <f ca="1">IF(AND($B193&gt;0,SUM(CW$3:CW192)=0,SUM($H193:CV193)=0),$B193,0)</f>
        <v>0</v>
      </c>
      <c r="CX193">
        <f ca="1">IF(AND($B193&gt;0,SUM(CX$3:CX192)=0,SUM($H193:CW193)=0),$B193,0)</f>
        <v>0</v>
      </c>
      <c r="CY193">
        <f ca="1">IF(AND($B193&gt;0,SUM(CY$3:CY192)=0,SUM($H193:CX193)=0),$B193,0)</f>
        <v>0</v>
      </c>
      <c r="CZ193">
        <f ca="1">IF(AND($B193&gt;0,SUM(CZ$3:CZ192)=0,SUM($H193:CY193)=0),$B193,0)</f>
        <v>0</v>
      </c>
      <c r="DA193">
        <f ca="1">IF(AND($B193&gt;0,SUM(DA$3:DA192)=0,SUM($H193:CZ193)=0),$B193,0)</f>
        <v>0</v>
      </c>
      <c r="DB193">
        <f ca="1">IF(AND($B193&gt;0,SUM(DB$3:DB192)=0,SUM($H193:DA193)=0),$B193,0)</f>
        <v>0</v>
      </c>
      <c r="DC193">
        <f ca="1">IF(AND($B193&gt;0,SUM(DC$3:DC192)=0,SUM($H193:DB193)=0),$B193,0)</f>
        <v>0</v>
      </c>
      <c r="DD193">
        <f ca="1">IF(AND($B193&gt;0,SUM(DD$3:DD192)=0,SUM($H193:DC193)=0),$B193,0)</f>
        <v>0</v>
      </c>
      <c r="DE193">
        <f ca="1">IF(AND($B193&gt;0,SUM(DE$3:DE192)=0,SUM($H193:DD193)=0),$B193,0)</f>
        <v>0</v>
      </c>
      <c r="DF193">
        <f ca="1">IF(AND($B193&gt;0,SUM(DF$3:DF192)=0,SUM($H193:DE193)=0),$B193,0)</f>
        <v>0</v>
      </c>
      <c r="DG193">
        <f ca="1">IF(AND($B193&gt;0,SUM(DG$3:DG192)=0,SUM($H193:DF193)=0),$B193,0)</f>
        <v>0</v>
      </c>
      <c r="DH193">
        <f ca="1">IF(AND($B193&gt;0,SUM(DH$3:DH192)=0,SUM($H193:DG193)=0),$B193,0)</f>
        <v>0</v>
      </c>
      <c r="DI193">
        <f ca="1">IF(AND($B193&gt;0,SUM(DI$3:DI192)=0,SUM($H193:DH193)=0),$B193,0)</f>
        <v>0</v>
      </c>
      <c r="DJ193">
        <f ca="1">IF(AND($B193&gt;0,SUM(DJ$3:DJ192)=0,SUM($H193:DI193)=0),$B193,0)</f>
        <v>0</v>
      </c>
      <c r="DK193">
        <f ca="1">IF(AND($B193&gt;0,SUM(DK$3:DK192)=0,SUM($H193:DJ193)=0),$B193,0)</f>
        <v>0</v>
      </c>
      <c r="DL193">
        <f ca="1">IF(AND($B193&gt;0,SUM(DL$3:DL192)=0,SUM($H193:DK193)=0),$B193,0)</f>
        <v>0</v>
      </c>
      <c r="DM193">
        <f ca="1">IF(AND($B193&gt;0,SUM(DM$3:DM192)=0,SUM($H193:DL193)=0),$B193,0)</f>
        <v>0</v>
      </c>
      <c r="DN193">
        <f ca="1">IF(AND($B193&gt;0,SUM(DN$3:DN192)=0,SUM($H193:DM193)=0),$B193,0)</f>
        <v>0</v>
      </c>
      <c r="DO193">
        <f ca="1">IF(AND($B193&gt;0,SUM(DO$3:DO192)=0,SUM($H193:DN193)=0),$B193,0)</f>
        <v>0</v>
      </c>
      <c r="DP193">
        <f ca="1">IF(AND($B193&gt;0,SUM(DP$3:DP192)=0,SUM($H193:DO193)=0),$B193,0)</f>
        <v>0</v>
      </c>
      <c r="DQ193">
        <f ca="1">IF(AND($B193&gt;0,SUM(DQ$3:DQ192)=0,SUM($H193:DP193)=0),$B193,0)</f>
        <v>0</v>
      </c>
      <c r="DR193">
        <f ca="1">IF(AND($B193&gt;0,SUM(DR$3:DR192)=0,SUM($H193:DQ193)=0),$B193,0)</f>
        <v>0</v>
      </c>
      <c r="DS193">
        <f ca="1">IF(AND($B193&gt;0,SUM(DS$3:DS192)=0,SUM($H193:DR193)=0),$B193,0)</f>
        <v>0</v>
      </c>
      <c r="DT193">
        <f ca="1">IF(AND($B193&gt;0,SUM(DT$3:DT192)=0,SUM($H193:DS193)=0),$B193,0)</f>
        <v>0</v>
      </c>
      <c r="DU193">
        <f ca="1">IF(AND($B193&gt;0,SUM(DU$3:DU192)=0,SUM($H193:DT193)=0),$B193,0)</f>
        <v>0</v>
      </c>
      <c r="DV193">
        <f ca="1">IF(AND($B193&gt;0,SUM(DV$3:DV192)=0,SUM($H193:DU193)=0),$B193,0)</f>
        <v>0</v>
      </c>
      <c r="DW193">
        <f ca="1">IF(AND($B193&gt;0,SUM(DW$3:DW192)=0,SUM($H193:DV193)=0),$B193,0)</f>
        <v>0</v>
      </c>
      <c r="DX193">
        <f ca="1">IF(AND($B193&gt;0,SUM(DX$3:DX192)=0,SUM($H193:DW193)=0),$B193,0)</f>
        <v>0</v>
      </c>
      <c r="DY193">
        <f ca="1">IF(AND($B193&gt;0,SUM(DY$3:DY192)=0,SUM($H193:DX193)=0),$B193,0)</f>
        <v>0</v>
      </c>
      <c r="DZ193">
        <f ca="1">IF(AND($B193&gt;0,SUM(DZ$3:DZ192)=0,SUM($H193:DY193)=0),$B193,0)</f>
        <v>0</v>
      </c>
      <c r="EA193">
        <f ca="1">IF(AND($B193&gt;0,SUM(EA$3:EA192)=0,SUM($H193:DZ193)=0),$B193,0)</f>
        <v>0</v>
      </c>
      <c r="EB193">
        <f ca="1">IF(AND($B193&gt;0,SUM(EB$3:EB192)=0,SUM($H193:EA193)=0),$B193,0)</f>
        <v>0</v>
      </c>
      <c r="EC193">
        <f ca="1">IF(AND($B193&gt;0,SUM(EC$3:EC192)=0,SUM($H193:EB193)=0),$B193,0)</f>
        <v>0</v>
      </c>
      <c r="ED193">
        <f ca="1">IF(AND($B193&gt;0,SUM(ED$3:ED192)=0,SUM($H193:EC193)=0),$B193,0)</f>
        <v>0</v>
      </c>
      <c r="EE193">
        <f ca="1">IF(AND($B193&gt;0,SUM(EE$3:EE192)=0,SUM($H193:ED193)=0),$B193,0)</f>
        <v>0</v>
      </c>
      <c r="EF193">
        <f ca="1">IF(AND($B193&gt;0,SUM(EF$3:EF192)=0,SUM($H193:EE193)=0),$B193,0)</f>
        <v>0</v>
      </c>
      <c r="EG193">
        <f ca="1">IF(AND($B193&gt;0,SUM(EG$3:EG192)=0,SUM($H193:EF193)=0),$B193,0)</f>
        <v>0</v>
      </c>
      <c r="EH193">
        <f ca="1">IF(AND($B193&gt;0,SUM(EH$3:EH192)=0,SUM($H193:EG193)=0),$B193,0)</f>
        <v>0</v>
      </c>
      <c r="EI193">
        <f ca="1">IF(AND($B193&gt;0,SUM(EI$3:EI192)=0,SUM($H193:EH193)=0),$B193,0)</f>
        <v>0</v>
      </c>
      <c r="EJ193">
        <f ca="1">IF(AND($B193&gt;0,SUM(EJ$3:EJ192)=0,SUM($H193:EI193)=0),$B193,0)</f>
        <v>0</v>
      </c>
      <c r="EK193">
        <f ca="1">IF(AND($B193&gt;0,SUM(EK$3:EK192)=0,SUM($H193:EJ193)=0),$B193,0)</f>
        <v>0</v>
      </c>
      <c r="EL193">
        <f ca="1">IF(AND($B193&gt;0,SUM(EL$3:EL192)=0,SUM($H193:EK193)=0),$B193,0)</f>
        <v>0</v>
      </c>
      <c r="EM193">
        <f ca="1">IF(AND($B193&gt;0,SUM(EM$3:EM192)=0,SUM($H193:EL193)=0),$B193,0)</f>
        <v>0</v>
      </c>
      <c r="EN193">
        <f ca="1">IF(AND($B193&gt;0,SUM(EN$3:EN192)=0,SUM($H193:EM193)=0),$B193,0)</f>
        <v>0</v>
      </c>
      <c r="EO193">
        <f ca="1">IF(AND($B193&gt;0,SUM(EO$3:EO192)=0,SUM($H193:EN193)=0),$B193,0)</f>
        <v>0</v>
      </c>
      <c r="EP193">
        <f ca="1">IF(AND($B193&gt;0,SUM(EP$3:EP192)=0,SUM($H193:EO193)=0),$B193,0)</f>
        <v>0</v>
      </c>
      <c r="EQ193">
        <f ca="1">IF(AND($B193&gt;0,SUM(EQ$3:EQ192)=0,SUM($H193:EP193)=0),$B193,0)</f>
        <v>0</v>
      </c>
      <c r="ER193">
        <f ca="1">IF(AND($B193&gt;0,SUM(ER$3:ER192)=0,SUM($H193:EQ193)=0),$B193,0)</f>
        <v>0</v>
      </c>
      <c r="ES193">
        <f ca="1">IF(AND($B193&gt;0,SUM(ES$3:ES192)=0,SUM($H193:ER193)=0),$B193,0)</f>
        <v>0</v>
      </c>
      <c r="ET193">
        <f ca="1">IF(AND($B193&gt;0,SUM(ET$3:ET192)=0,SUM($H193:ES193)=0),$B193,0)</f>
        <v>0</v>
      </c>
      <c r="EU193">
        <f ca="1">IF(AND($B193&gt;0,SUM(EU$3:EU192)=0,SUM($H193:ET193)=0),$B193,0)</f>
        <v>0</v>
      </c>
      <c r="EV193">
        <f ca="1">IF(AND($B193&gt;0,SUM(EV$3:EV192)=0,SUM($H193:EU193)=0),$B193,0)</f>
        <v>0</v>
      </c>
      <c r="EW193">
        <f ca="1">IF(AND($B193&gt;0,SUM(EW$3:EW192)=0,SUM($H193:EV193)=0),$B193,0)</f>
        <v>0</v>
      </c>
      <c r="EX193">
        <f ca="1">IF(AND($B193&gt;0,SUM(EX$3:EX192)=0,SUM($H193:EW193)=0),$B193,0)</f>
        <v>0</v>
      </c>
      <c r="EY193">
        <f ca="1">IF(AND($B193&gt;0,SUM(EY$3:EY192)=0,SUM($H193:EX193)=0),$B193,0)</f>
        <v>0</v>
      </c>
      <c r="EZ193">
        <f ca="1">IF(AND($B193&gt;0,SUM(EZ$3:EZ192)=0,SUM($H193:EY193)=0),$B193,0)</f>
        <v>0</v>
      </c>
      <c r="FA193">
        <f ca="1">IF(AND($B193&gt;0,SUM(FA$3:FA192)=0,SUM($H193:EZ193)=0),$B193,0)</f>
        <v>0</v>
      </c>
      <c r="FB193">
        <f ca="1">IF(AND($B193&gt;0,SUM(FB$3:FB192)=0,SUM($H193:FA193)=0),$B193,0)</f>
        <v>0</v>
      </c>
      <c r="FC193">
        <f ca="1">IF(AND($B193&gt;0,SUM(FC$3:FC192)=0,SUM($H193:FB193)=0),$B193,0)</f>
        <v>0</v>
      </c>
      <c r="FD193">
        <f ca="1">IF(AND($B193&gt;0,SUM(FD$3:FD192)=0,SUM($H193:FC193)=0),$B193,0)</f>
        <v>0</v>
      </c>
      <c r="FE193">
        <f ca="1">IF(AND($B193&gt;0,SUM(FE$3:FE192)=0,SUM($H193:FD193)=0),$B193,0)</f>
        <v>0</v>
      </c>
      <c r="FF193">
        <f ca="1">IF(AND($B193&gt;0,SUM(FF$3:FF192)=0,SUM($H193:FE193)=0),$B193,0)</f>
        <v>0</v>
      </c>
      <c r="FG193">
        <f ca="1">IF(AND($B193&gt;0,SUM(FG$3:FG192)=0,SUM($H193:FF193)=0),$B193,0)</f>
        <v>0</v>
      </c>
      <c r="FH193">
        <f ca="1">IF(AND($B193&gt;0,SUM(FH$3:FH192)=0,SUM($H193:FG193)=0),$B193,0)</f>
        <v>0</v>
      </c>
      <c r="FI193">
        <f ca="1">IF(AND($B193&gt;0,SUM(FI$3:FI192)=0,SUM($H193:FH193)=0),$B193,0)</f>
        <v>0</v>
      </c>
      <c r="FJ193">
        <f ca="1">IF(AND($B193&gt;0,SUM(FJ$3:FJ192)=0,SUM($H193:FI193)=0),$B193,0)</f>
        <v>0</v>
      </c>
      <c r="FK193">
        <f ca="1">IF(AND($B193&gt;0,SUM(FK$3:FK192)=0,SUM($H193:FJ193)=0),$B193,0)</f>
        <v>0</v>
      </c>
      <c r="FL193">
        <f ca="1">IF(AND($B193&gt;0,SUM(FL$3:FL192)=0,SUM($H193:FK193)=0),$B193,0)</f>
        <v>0</v>
      </c>
      <c r="FM193">
        <f ca="1">IF(AND($B193&gt;0,SUM(FM$3:FM192)=0,SUM($H193:FL193)=0),$B193,0)</f>
        <v>0</v>
      </c>
      <c r="FN193">
        <f ca="1">IF(AND($B193&gt;0,SUM(FN$3:FN192)=0,SUM($H193:FM193)=0),$B193,0)</f>
        <v>0</v>
      </c>
      <c r="FS193" s="67" t="str">
        <f ca="1">Valintaohjelma!$C69</f>
        <v/>
      </c>
      <c r="FT193" s="67" t="str">
        <f ca="1">Valintaohjelma!$F69</f>
        <v/>
      </c>
      <c r="FU193" s="342" t="str">
        <f>""</f>
        <v/>
      </c>
      <c r="FV193" s="67" t="str">
        <f ca="1">Valintaohjelma!$I69</f>
        <v/>
      </c>
      <c r="FY193" s="67" t="str">
        <f ca="1">Valintaohjelma!$C69</f>
        <v/>
      </c>
      <c r="FZ193" s="67" t="str">
        <f ca="1">Valintaohjelma!$F69</f>
        <v/>
      </c>
      <c r="GA193" s="67" t="str">
        <f>""</f>
        <v/>
      </c>
      <c r="GB193" s="67" t="str">
        <f ca="1">Valintaohjelma!$I69</f>
        <v/>
      </c>
      <c r="GE193" s="67" t="str">
        <f ca="1">Valintaohjelma!$C69</f>
        <v/>
      </c>
      <c r="GF193" s="67" t="str">
        <f ca="1">Valintaohjelma!$F69</f>
        <v/>
      </c>
      <c r="GG193" s="67" t="str">
        <f>""</f>
        <v/>
      </c>
      <c r="GH193" s="67" t="str">
        <f ca="1">Valintaohjelma!$I69</f>
        <v/>
      </c>
    </row>
    <row r="194" spans="1:190" ht="15.75" thickBot="1" x14ac:dyDescent="0.3">
      <c r="A194">
        <v>194</v>
      </c>
      <c r="B194">
        <f>IF(AND(Valintaohjelma!D70&lt;&gt;"-",Valintaohjelma!D70&lt;&gt;""),A194,0)</f>
        <v>0</v>
      </c>
      <c r="C194" s="240" t="str">
        <f t="shared" ca="1" si="26"/>
        <v>Käyttöpaneeli</v>
      </c>
      <c r="D194" s="240" t="str">
        <f t="shared" ca="1" si="27"/>
        <v>UI</v>
      </c>
      <c r="E194" s="240" t="str">
        <f t="shared" ca="1" si="28"/>
        <v/>
      </c>
      <c r="F194" s="240" t="str">
        <f t="shared" ca="1" si="29"/>
        <v>-</v>
      </c>
      <c r="G194" s="47" t="e">
        <f>INDEX($I$2:$FN$2,ROWS(G$2:G194))</f>
        <v>#REF!</v>
      </c>
      <c r="H194">
        <v>0</v>
      </c>
      <c r="I194">
        <f ca="1">IF(AND($B194&gt;0,SUM(I$3:I193)=0,SUM($H194:H194)=0),$B194,0)</f>
        <v>0</v>
      </c>
      <c r="J194">
        <f ca="1">IF(AND($B194&gt;0,SUM(J$3:J193)=0,SUM($H194:I194)=0),$B194,0)</f>
        <v>0</v>
      </c>
      <c r="K194">
        <f ca="1">IF(AND($B194&gt;0,SUM(K$3:K193)=0,SUM($H194:J194)=0),$B194,0)</f>
        <v>0</v>
      </c>
      <c r="L194">
        <f ca="1">IF(AND($B194&gt;0,SUM(L$3:L193)=0,SUM($H194:K194)=0),$B194,0)</f>
        <v>0</v>
      </c>
      <c r="M194">
        <f ca="1">IF(AND($B194&gt;0,SUM(M$3:M193)=0,SUM($H194:L194)=0),$B194,0)</f>
        <v>0</v>
      </c>
      <c r="N194">
        <f ca="1">IF(AND($B194&gt;0,SUM(N$3:N193)=0,SUM($H194:M194)=0),$B194,0)</f>
        <v>0</v>
      </c>
      <c r="O194">
        <f ca="1">IF(AND($B194&gt;0,SUM(O$3:O193)=0,SUM($H194:N194)=0),$B194,0)</f>
        <v>0</v>
      </c>
      <c r="P194">
        <f ca="1">IF(AND($B194&gt;0,SUM(P$3:P193)=0,SUM($H194:O194)=0),$B194,0)</f>
        <v>0</v>
      </c>
      <c r="Q194">
        <f ca="1">IF(AND($B194&gt;0,SUM(Q$3:Q193)=0,SUM($H194:P194)=0),$B194,0)</f>
        <v>0</v>
      </c>
      <c r="R194">
        <f ca="1">IF(AND($B194&gt;0,SUM(R$3:R193)=0,SUM($H194:Q194)=0),$B194,0)</f>
        <v>0</v>
      </c>
      <c r="S194">
        <f ca="1">IF(AND($B194&gt;0,SUM(S$3:S193)=0,SUM($H194:R194)=0),$B194,0)</f>
        <v>0</v>
      </c>
      <c r="T194">
        <f ca="1">IF(AND($B194&gt;0,SUM(T$3:T193)=0,SUM($H194:S194)=0),$B194,0)</f>
        <v>0</v>
      </c>
      <c r="U194">
        <f ca="1">IF(AND($B194&gt;0,SUM(U$3:U193)=0,SUM($H194:T194)=0),$B194,0)</f>
        <v>0</v>
      </c>
      <c r="V194">
        <f ca="1">IF(AND($B194&gt;0,SUM(V$3:V193)=0,SUM($H194:U194)=0),$B194,0)</f>
        <v>0</v>
      </c>
      <c r="W194">
        <f ca="1">IF(AND($B194&gt;0,SUM(W$3:W193)=0,SUM($H194:V194)=0),$B194,0)</f>
        <v>0</v>
      </c>
      <c r="X194">
        <f ca="1">IF(AND($B194&gt;0,SUM(X$3:X193)=0,SUM($H194:W194)=0),$B194,0)</f>
        <v>0</v>
      </c>
      <c r="Y194">
        <f ca="1">IF(AND($B194&gt;0,SUM(Y$3:Y193)=0,SUM($H194:X194)=0),$B194,0)</f>
        <v>0</v>
      </c>
      <c r="Z194">
        <f ca="1">IF(AND($B194&gt;0,SUM(Z$3:Z193)=0,SUM($H194:Y194)=0),$B194,0)</f>
        <v>0</v>
      </c>
      <c r="AA194">
        <f ca="1">IF(AND($B194&gt;0,SUM(AA$3:AA193)=0,SUM($H194:Z194)=0),$B194,0)</f>
        <v>0</v>
      </c>
      <c r="AB194">
        <f ca="1">IF(AND($B194&gt;0,SUM(AB$3:AB193)=0,SUM($H194:AA194)=0),$B194,0)</f>
        <v>0</v>
      </c>
      <c r="AC194">
        <f ca="1">IF(AND($B194&gt;0,SUM(AC$3:AC193)=0,SUM($H194:AB194)=0),$B194,0)</f>
        <v>0</v>
      </c>
      <c r="AD194">
        <f ca="1">IF(AND($B194&gt;0,SUM(AD$3:AD193)=0,SUM($H194:AC194)=0),$B194,0)</f>
        <v>0</v>
      </c>
      <c r="AE194">
        <f ca="1">IF(AND($B194&gt;0,SUM(AE$3:AE193)=0,SUM($H194:AD194)=0),$B194,0)</f>
        <v>0</v>
      </c>
      <c r="AF194">
        <f ca="1">IF(AND($B194&gt;0,SUM(AF$3:AF193)=0,SUM($H194:AE194)=0),$B194,0)</f>
        <v>0</v>
      </c>
      <c r="AG194">
        <f ca="1">IF(AND($B194&gt;0,SUM(AG$3:AG193)=0,SUM($H194:AF194)=0),$B194,0)</f>
        <v>0</v>
      </c>
      <c r="AH194">
        <f ca="1">IF(AND($B194&gt;0,SUM(AH$3:AH193)=0,SUM($H194:AG194)=0),$B194,0)</f>
        <v>0</v>
      </c>
      <c r="AI194">
        <f ca="1">IF(AND($B194&gt;0,SUM(AI$3:AI193)=0,SUM($H194:AH194)=0),$B194,0)</f>
        <v>0</v>
      </c>
      <c r="AJ194">
        <f ca="1">IF(AND($B194&gt;0,SUM(AJ$3:AJ193)=0,SUM($H194:AI194)=0),$B194,0)</f>
        <v>0</v>
      </c>
      <c r="AK194">
        <f ca="1">IF(AND($B194&gt;0,SUM(AK$3:AK193)=0,SUM($H194:AJ194)=0),$B194,0)</f>
        <v>0</v>
      </c>
      <c r="AL194">
        <f ca="1">IF(AND($B194&gt;0,SUM(AL$3:AL193)=0,SUM($H194:AK194)=0),$B194,0)</f>
        <v>0</v>
      </c>
      <c r="AM194">
        <f ca="1">IF(AND($B194&gt;0,SUM(AM$3:AM193)=0,SUM($H194:AL194)=0),$B194,0)</f>
        <v>0</v>
      </c>
      <c r="AN194">
        <f ca="1">IF(AND($B194&gt;0,SUM(AN$3:AN193)=0,SUM($H194:AM194)=0),$B194,0)</f>
        <v>0</v>
      </c>
      <c r="AO194">
        <f ca="1">IF(AND($B194&gt;0,SUM(AO$3:AO193)=0,SUM($H194:AN194)=0),$B194,0)</f>
        <v>0</v>
      </c>
      <c r="AP194">
        <f ca="1">IF(AND($B194&gt;0,SUM(AP$3:AP193)=0,SUM($H194:AO194)=0),$B194,0)</f>
        <v>0</v>
      </c>
      <c r="AQ194">
        <f ca="1">IF(AND($B194&gt;0,SUM(AQ$3:AQ193)=0,SUM($H194:AP194)=0),$B194,0)</f>
        <v>0</v>
      </c>
      <c r="AR194">
        <f ca="1">IF(AND($B194&gt;0,SUM(AR$3:AR193)=0,SUM($H194:AQ194)=0),$B194,0)</f>
        <v>0</v>
      </c>
      <c r="AS194">
        <f ca="1">IF(AND($B194&gt;0,SUM(AS$3:AS193)=0,SUM($H194:AR194)=0),$B194,0)</f>
        <v>0</v>
      </c>
      <c r="AT194">
        <f ca="1">IF(AND($B194&gt;0,SUM(AT$3:AT193)=0,SUM($H194:AS194)=0),$B194,0)</f>
        <v>0</v>
      </c>
      <c r="AU194">
        <f ca="1">IF(AND($B194&gt;0,SUM(AU$3:AU193)=0,SUM($H194:AT194)=0),$B194,0)</f>
        <v>0</v>
      </c>
      <c r="AV194">
        <f ca="1">IF(AND($B194&gt;0,SUM(AV$3:AV193)=0,SUM($H194:AU194)=0),$B194,0)</f>
        <v>0</v>
      </c>
      <c r="AW194">
        <f ca="1">IF(AND($B194&gt;0,SUM(AW$3:AW193)=0,SUM($H194:AV194)=0),$B194,0)</f>
        <v>0</v>
      </c>
      <c r="AX194">
        <f ca="1">IF(AND($B194&gt;0,SUM(AX$3:AX193)=0,SUM($H194:AW194)=0),$B194,0)</f>
        <v>0</v>
      </c>
      <c r="AY194">
        <f ca="1">IF(AND($B194&gt;0,SUM(AY$3:AY193)=0,SUM($H194:AX194)=0),$B194,0)</f>
        <v>0</v>
      </c>
      <c r="AZ194">
        <f ca="1">IF(AND($B194&gt;0,SUM(AZ$3:AZ193)=0,SUM($H194:AY194)=0),$B194,0)</f>
        <v>0</v>
      </c>
      <c r="BA194">
        <f ca="1">IF(AND($B194&gt;0,SUM(BA$3:BA193)=0,SUM($H194:AZ194)=0),$B194,0)</f>
        <v>0</v>
      </c>
      <c r="BB194">
        <f ca="1">IF(AND($B194&gt;0,SUM(BB$3:BB193)=0,SUM($H194:BA194)=0),$B194,0)</f>
        <v>0</v>
      </c>
      <c r="BC194">
        <f ca="1">IF(AND($B194&gt;0,SUM(BC$3:BC193)=0,SUM($H194:BB194)=0),$B194,0)</f>
        <v>0</v>
      </c>
      <c r="BD194">
        <f ca="1">IF(AND($B194&gt;0,SUM(BD$3:BD193)=0,SUM($H194:BC194)=0),$B194,0)</f>
        <v>0</v>
      </c>
      <c r="BE194">
        <f ca="1">IF(AND($B194&gt;0,SUM(BE$3:BE193)=0,SUM($H194:BD194)=0),$B194,0)</f>
        <v>0</v>
      </c>
      <c r="BF194">
        <f ca="1">IF(AND($B194&gt;0,SUM(BF$3:BF193)=0,SUM($H194:BE194)=0),$B194,0)</f>
        <v>0</v>
      </c>
      <c r="BG194">
        <f ca="1">IF(AND($B194&gt;0,SUM(BG$3:BG193)=0,SUM($H194:BF194)=0),$B194,0)</f>
        <v>0</v>
      </c>
      <c r="BH194">
        <f ca="1">IF(AND($B194&gt;0,SUM(BH$3:BH193)=0,SUM($H194:BG194)=0),$B194,0)</f>
        <v>0</v>
      </c>
      <c r="BI194">
        <f ca="1">IF(AND($B194&gt;0,SUM(BI$3:BI193)=0,SUM($H194:BH194)=0),$B194,0)</f>
        <v>0</v>
      </c>
      <c r="BJ194">
        <f ca="1">IF(AND($B194&gt;0,SUM(BJ$3:BJ193)=0,SUM($H194:BI194)=0),$B194,0)</f>
        <v>0</v>
      </c>
      <c r="BK194">
        <f ca="1">IF(AND($B194&gt;0,SUM(BK$3:BK193)=0,SUM($H194:BJ194)=0),$B194,0)</f>
        <v>0</v>
      </c>
      <c r="BL194">
        <f ca="1">IF(AND($B194&gt;0,SUM(BL$3:BL193)=0,SUM($H194:BK194)=0),$B194,0)</f>
        <v>0</v>
      </c>
      <c r="BM194">
        <f ca="1">IF(AND($B194&gt;0,SUM(BM$3:BM193)=0,SUM($H194:BL194)=0),$B194,0)</f>
        <v>0</v>
      </c>
      <c r="BN194">
        <f ca="1">IF(AND($B194&gt;0,SUM(BN$3:BN193)=0,SUM($H194:BM194)=0),$B194,0)</f>
        <v>0</v>
      </c>
      <c r="BO194">
        <f ca="1">IF(AND($B194&gt;0,SUM(BO$3:BO193)=0,SUM($H194:BN194)=0),$B194,0)</f>
        <v>0</v>
      </c>
      <c r="BP194">
        <f ca="1">IF(AND($B194&gt;0,SUM(BP$3:BP193)=0,SUM($H194:BO194)=0),$B194,0)</f>
        <v>0</v>
      </c>
      <c r="BQ194">
        <f ca="1">IF(AND($B194&gt;0,SUM(BQ$3:BQ193)=0,SUM($H194:BP194)=0),$B194,0)</f>
        <v>0</v>
      </c>
      <c r="BR194">
        <f ca="1">IF(AND($B194&gt;0,SUM(BR$3:BR193)=0,SUM($H194:BQ194)=0),$B194,0)</f>
        <v>0</v>
      </c>
      <c r="BS194">
        <f ca="1">IF(AND($B194&gt;0,SUM(BS$3:BS193)=0,SUM($H194:BR194)=0),$B194,0)</f>
        <v>0</v>
      </c>
      <c r="BT194">
        <f ca="1">IF(AND($B194&gt;0,SUM(BT$3:BT193)=0,SUM($H194:BS194)=0),$B194,0)</f>
        <v>0</v>
      </c>
      <c r="BU194">
        <f ca="1">IF(AND($B194&gt;0,SUM(BU$3:BU193)=0,SUM($H194:BT194)=0),$B194,0)</f>
        <v>0</v>
      </c>
      <c r="BV194">
        <f ca="1">IF(AND($B194&gt;0,SUM(BV$3:BV193)=0,SUM($H194:BU194)=0),$B194,0)</f>
        <v>0</v>
      </c>
      <c r="BW194">
        <f ca="1">IF(AND($B194&gt;0,SUM(BW$3:BW193)=0,SUM($H194:BV194)=0),$B194,0)</f>
        <v>0</v>
      </c>
      <c r="BX194">
        <f ca="1">IF(AND($B194&gt;0,SUM(BX$3:BX193)=0,SUM($H194:BW194)=0),$B194,0)</f>
        <v>0</v>
      </c>
      <c r="BY194">
        <f ca="1">IF(AND($B194&gt;0,SUM(BY$3:BY193)=0,SUM($H194:BX194)=0),$B194,0)</f>
        <v>0</v>
      </c>
      <c r="BZ194">
        <f ca="1">IF(AND($B194&gt;0,SUM(BZ$3:BZ193)=0,SUM($H194:BY194)=0),$B194,0)</f>
        <v>0</v>
      </c>
      <c r="CA194">
        <f ca="1">IF(AND($B194&gt;0,SUM(CA$3:CA193)=0,SUM($H194:BZ194)=0),$B194,0)</f>
        <v>0</v>
      </c>
      <c r="CB194">
        <f ca="1">IF(AND($B194&gt;0,SUM(CB$3:CB193)=0,SUM($H194:CA194)=0),$B194,0)</f>
        <v>0</v>
      </c>
      <c r="CC194">
        <f ca="1">IF(AND($B194&gt;0,SUM(CC$3:CC193)=0,SUM($H194:CB194)=0),$B194,0)</f>
        <v>0</v>
      </c>
      <c r="CD194">
        <f ca="1">IF(AND($B194&gt;0,SUM(CD$3:CD193)=0,SUM($H194:CC194)=0),$B194,0)</f>
        <v>0</v>
      </c>
      <c r="CE194">
        <f ca="1">IF(AND($B194&gt;0,SUM(CE$3:CE193)=0,SUM($H194:CD194)=0),$B194,0)</f>
        <v>0</v>
      </c>
      <c r="CF194">
        <f ca="1">IF(AND($B194&gt;0,SUM(CF$3:CF193)=0,SUM($H194:CE194)=0),$B194,0)</f>
        <v>0</v>
      </c>
      <c r="CG194">
        <f ca="1">IF(AND($B194&gt;0,SUM(CG$3:CG193)=0,SUM($H194:CF194)=0),$B194,0)</f>
        <v>0</v>
      </c>
      <c r="CH194">
        <f ca="1">IF(AND($B194&gt;0,SUM(CH$3:CH193)=0,SUM($H194:CG194)=0),$B194,0)</f>
        <v>0</v>
      </c>
      <c r="CI194">
        <f ca="1">IF(AND($B194&gt;0,SUM(CI$3:CI193)=0,SUM($H194:CH194)=0),$B194,0)</f>
        <v>0</v>
      </c>
      <c r="CJ194">
        <f ca="1">IF(AND($B194&gt;0,SUM(CJ$3:CJ193)=0,SUM($H194:CI194)=0),$B194,0)</f>
        <v>0</v>
      </c>
      <c r="CK194">
        <f ca="1">IF(AND($B194&gt;0,SUM(CK$3:CK193)=0,SUM($H194:CJ194)=0),$B194,0)</f>
        <v>0</v>
      </c>
      <c r="CL194">
        <f ca="1">IF(AND($B194&gt;0,SUM(CL$3:CL193)=0,SUM($H194:CK194)=0),$B194,0)</f>
        <v>0</v>
      </c>
      <c r="CM194">
        <f ca="1">IF(AND($B194&gt;0,SUM(CM$3:CM193)=0,SUM($H194:CL194)=0),$B194,0)</f>
        <v>0</v>
      </c>
      <c r="CN194">
        <f ca="1">IF(AND($B194&gt;0,SUM(CN$3:CN193)=0,SUM($H194:CM194)=0),$B194,0)</f>
        <v>0</v>
      </c>
      <c r="CO194">
        <f ca="1">IF(AND($B194&gt;0,SUM(CO$3:CO193)=0,SUM($H194:CN194)=0),$B194,0)</f>
        <v>0</v>
      </c>
      <c r="CP194">
        <f ca="1">IF(AND($B194&gt;0,SUM(CP$3:CP193)=0,SUM($H194:CO194)=0),$B194,0)</f>
        <v>0</v>
      </c>
      <c r="CQ194">
        <f ca="1">IF(AND($B194&gt;0,SUM(CQ$3:CQ193)=0,SUM($H194:CP194)=0),$B194,0)</f>
        <v>0</v>
      </c>
      <c r="CR194">
        <f ca="1">IF(AND($B194&gt;0,SUM(CR$3:CR193)=0,SUM($H194:CQ194)=0),$B194,0)</f>
        <v>0</v>
      </c>
      <c r="CS194">
        <f ca="1">IF(AND($B194&gt;0,SUM(CS$3:CS193)=0,SUM($H194:CR194)=0),$B194,0)</f>
        <v>0</v>
      </c>
      <c r="CT194">
        <f ca="1">IF(AND($B194&gt;0,SUM(CT$3:CT193)=0,SUM($H194:CS194)=0),$B194,0)</f>
        <v>0</v>
      </c>
      <c r="CU194">
        <f ca="1">IF(AND($B194&gt;0,SUM(CU$3:CU193)=0,SUM($H194:CT194)=0),$B194,0)</f>
        <v>0</v>
      </c>
      <c r="CV194">
        <f ca="1">IF(AND($B194&gt;0,SUM(CV$3:CV193)=0,SUM($H194:CU194)=0),$B194,0)</f>
        <v>0</v>
      </c>
      <c r="CW194">
        <f ca="1">IF(AND($B194&gt;0,SUM(CW$3:CW193)=0,SUM($H194:CV194)=0),$B194,0)</f>
        <v>0</v>
      </c>
      <c r="CX194">
        <f ca="1">IF(AND($B194&gt;0,SUM(CX$3:CX193)=0,SUM($H194:CW194)=0),$B194,0)</f>
        <v>0</v>
      </c>
      <c r="CY194">
        <f ca="1">IF(AND($B194&gt;0,SUM(CY$3:CY193)=0,SUM($H194:CX194)=0),$B194,0)</f>
        <v>0</v>
      </c>
      <c r="CZ194">
        <f ca="1">IF(AND($B194&gt;0,SUM(CZ$3:CZ193)=0,SUM($H194:CY194)=0),$B194,0)</f>
        <v>0</v>
      </c>
      <c r="DA194">
        <f ca="1">IF(AND($B194&gt;0,SUM(DA$3:DA193)=0,SUM($H194:CZ194)=0),$B194,0)</f>
        <v>0</v>
      </c>
      <c r="DB194">
        <f ca="1">IF(AND($B194&gt;0,SUM(DB$3:DB193)=0,SUM($H194:DA194)=0),$B194,0)</f>
        <v>0</v>
      </c>
      <c r="DC194">
        <f ca="1">IF(AND($B194&gt;0,SUM(DC$3:DC193)=0,SUM($H194:DB194)=0),$B194,0)</f>
        <v>0</v>
      </c>
      <c r="DD194">
        <f ca="1">IF(AND($B194&gt;0,SUM(DD$3:DD193)=0,SUM($H194:DC194)=0),$B194,0)</f>
        <v>0</v>
      </c>
      <c r="DE194">
        <f ca="1">IF(AND($B194&gt;0,SUM(DE$3:DE193)=0,SUM($H194:DD194)=0),$B194,0)</f>
        <v>0</v>
      </c>
      <c r="DF194">
        <f ca="1">IF(AND($B194&gt;0,SUM(DF$3:DF193)=0,SUM($H194:DE194)=0),$B194,0)</f>
        <v>0</v>
      </c>
      <c r="DG194">
        <f ca="1">IF(AND($B194&gt;0,SUM(DG$3:DG193)=0,SUM($H194:DF194)=0),$B194,0)</f>
        <v>0</v>
      </c>
      <c r="DH194">
        <f ca="1">IF(AND($B194&gt;0,SUM(DH$3:DH193)=0,SUM($H194:DG194)=0),$B194,0)</f>
        <v>0</v>
      </c>
      <c r="DI194">
        <f ca="1">IF(AND($B194&gt;0,SUM(DI$3:DI193)=0,SUM($H194:DH194)=0),$B194,0)</f>
        <v>0</v>
      </c>
      <c r="DJ194">
        <f ca="1">IF(AND($B194&gt;0,SUM(DJ$3:DJ193)=0,SUM($H194:DI194)=0),$B194,0)</f>
        <v>0</v>
      </c>
      <c r="DK194">
        <f ca="1">IF(AND($B194&gt;0,SUM(DK$3:DK193)=0,SUM($H194:DJ194)=0),$B194,0)</f>
        <v>0</v>
      </c>
      <c r="DL194">
        <f ca="1">IF(AND($B194&gt;0,SUM(DL$3:DL193)=0,SUM($H194:DK194)=0),$B194,0)</f>
        <v>0</v>
      </c>
      <c r="DM194">
        <f ca="1">IF(AND($B194&gt;0,SUM(DM$3:DM193)=0,SUM($H194:DL194)=0),$B194,0)</f>
        <v>0</v>
      </c>
      <c r="DN194">
        <f ca="1">IF(AND($B194&gt;0,SUM(DN$3:DN193)=0,SUM($H194:DM194)=0),$B194,0)</f>
        <v>0</v>
      </c>
      <c r="DO194">
        <f ca="1">IF(AND($B194&gt;0,SUM(DO$3:DO193)=0,SUM($H194:DN194)=0),$B194,0)</f>
        <v>0</v>
      </c>
      <c r="DP194">
        <f ca="1">IF(AND($B194&gt;0,SUM(DP$3:DP193)=0,SUM($H194:DO194)=0),$B194,0)</f>
        <v>0</v>
      </c>
      <c r="DQ194">
        <f ca="1">IF(AND($B194&gt;0,SUM(DQ$3:DQ193)=0,SUM($H194:DP194)=0),$B194,0)</f>
        <v>0</v>
      </c>
      <c r="DR194">
        <f ca="1">IF(AND($B194&gt;0,SUM(DR$3:DR193)=0,SUM($H194:DQ194)=0),$B194,0)</f>
        <v>0</v>
      </c>
      <c r="DS194">
        <f ca="1">IF(AND($B194&gt;0,SUM(DS$3:DS193)=0,SUM($H194:DR194)=0),$B194,0)</f>
        <v>0</v>
      </c>
      <c r="DT194">
        <f ca="1">IF(AND($B194&gt;0,SUM(DT$3:DT193)=0,SUM($H194:DS194)=0),$B194,0)</f>
        <v>0</v>
      </c>
      <c r="DU194">
        <f ca="1">IF(AND($B194&gt;0,SUM(DU$3:DU193)=0,SUM($H194:DT194)=0),$B194,0)</f>
        <v>0</v>
      </c>
      <c r="DV194">
        <f ca="1">IF(AND($B194&gt;0,SUM(DV$3:DV193)=0,SUM($H194:DU194)=0),$B194,0)</f>
        <v>0</v>
      </c>
      <c r="DW194">
        <f ca="1">IF(AND($B194&gt;0,SUM(DW$3:DW193)=0,SUM($H194:DV194)=0),$B194,0)</f>
        <v>0</v>
      </c>
      <c r="DX194">
        <f ca="1">IF(AND($B194&gt;0,SUM(DX$3:DX193)=0,SUM($H194:DW194)=0),$B194,0)</f>
        <v>0</v>
      </c>
      <c r="DY194">
        <f ca="1">IF(AND($B194&gt;0,SUM(DY$3:DY193)=0,SUM($H194:DX194)=0),$B194,0)</f>
        <v>0</v>
      </c>
      <c r="DZ194">
        <f ca="1">IF(AND($B194&gt;0,SUM(DZ$3:DZ193)=0,SUM($H194:DY194)=0),$B194,0)</f>
        <v>0</v>
      </c>
      <c r="EA194">
        <f ca="1">IF(AND($B194&gt;0,SUM(EA$3:EA193)=0,SUM($H194:DZ194)=0),$B194,0)</f>
        <v>0</v>
      </c>
      <c r="EB194">
        <f ca="1">IF(AND($B194&gt;0,SUM(EB$3:EB193)=0,SUM($H194:EA194)=0),$B194,0)</f>
        <v>0</v>
      </c>
      <c r="EC194">
        <f ca="1">IF(AND($B194&gt;0,SUM(EC$3:EC193)=0,SUM($H194:EB194)=0),$B194,0)</f>
        <v>0</v>
      </c>
      <c r="ED194">
        <f ca="1">IF(AND($B194&gt;0,SUM(ED$3:ED193)=0,SUM($H194:EC194)=0),$B194,0)</f>
        <v>0</v>
      </c>
      <c r="EE194">
        <f ca="1">IF(AND($B194&gt;0,SUM(EE$3:EE193)=0,SUM($H194:ED194)=0),$B194,0)</f>
        <v>0</v>
      </c>
      <c r="EF194">
        <f ca="1">IF(AND($B194&gt;0,SUM(EF$3:EF193)=0,SUM($H194:EE194)=0),$B194,0)</f>
        <v>0</v>
      </c>
      <c r="EG194">
        <f ca="1">IF(AND($B194&gt;0,SUM(EG$3:EG193)=0,SUM($H194:EF194)=0),$B194,0)</f>
        <v>0</v>
      </c>
      <c r="EH194">
        <f ca="1">IF(AND($B194&gt;0,SUM(EH$3:EH193)=0,SUM($H194:EG194)=0),$B194,0)</f>
        <v>0</v>
      </c>
      <c r="EI194">
        <f ca="1">IF(AND($B194&gt;0,SUM(EI$3:EI193)=0,SUM($H194:EH194)=0),$B194,0)</f>
        <v>0</v>
      </c>
      <c r="EJ194">
        <f ca="1">IF(AND($B194&gt;0,SUM(EJ$3:EJ193)=0,SUM($H194:EI194)=0),$B194,0)</f>
        <v>0</v>
      </c>
      <c r="EK194">
        <f ca="1">IF(AND($B194&gt;0,SUM(EK$3:EK193)=0,SUM($H194:EJ194)=0),$B194,0)</f>
        <v>0</v>
      </c>
      <c r="EL194">
        <f ca="1">IF(AND($B194&gt;0,SUM(EL$3:EL193)=0,SUM($H194:EK194)=0),$B194,0)</f>
        <v>0</v>
      </c>
      <c r="EM194">
        <f ca="1">IF(AND($B194&gt;0,SUM(EM$3:EM193)=0,SUM($H194:EL194)=0),$B194,0)</f>
        <v>0</v>
      </c>
      <c r="EN194">
        <f ca="1">IF(AND($B194&gt;0,SUM(EN$3:EN193)=0,SUM($H194:EM194)=0),$B194,0)</f>
        <v>0</v>
      </c>
      <c r="EO194">
        <f ca="1">IF(AND($B194&gt;0,SUM(EO$3:EO193)=0,SUM($H194:EN194)=0),$B194,0)</f>
        <v>0</v>
      </c>
      <c r="EP194">
        <f ca="1">IF(AND($B194&gt;0,SUM(EP$3:EP193)=0,SUM($H194:EO194)=0),$B194,0)</f>
        <v>0</v>
      </c>
      <c r="EQ194">
        <f ca="1">IF(AND($B194&gt;0,SUM(EQ$3:EQ193)=0,SUM($H194:EP194)=0),$B194,0)</f>
        <v>0</v>
      </c>
      <c r="ER194">
        <f ca="1">IF(AND($B194&gt;0,SUM(ER$3:ER193)=0,SUM($H194:EQ194)=0),$B194,0)</f>
        <v>0</v>
      </c>
      <c r="ES194">
        <f ca="1">IF(AND($B194&gt;0,SUM(ES$3:ES193)=0,SUM($H194:ER194)=0),$B194,0)</f>
        <v>0</v>
      </c>
      <c r="ET194">
        <f ca="1">IF(AND($B194&gt;0,SUM(ET$3:ET193)=0,SUM($H194:ES194)=0),$B194,0)</f>
        <v>0</v>
      </c>
      <c r="EU194">
        <f ca="1">IF(AND($B194&gt;0,SUM(EU$3:EU193)=0,SUM($H194:ET194)=0),$B194,0)</f>
        <v>0</v>
      </c>
      <c r="EV194">
        <f ca="1">IF(AND($B194&gt;0,SUM(EV$3:EV193)=0,SUM($H194:EU194)=0),$B194,0)</f>
        <v>0</v>
      </c>
      <c r="EW194">
        <f ca="1">IF(AND($B194&gt;0,SUM(EW$3:EW193)=0,SUM($H194:EV194)=0),$B194,0)</f>
        <v>0</v>
      </c>
      <c r="EX194">
        <f ca="1">IF(AND($B194&gt;0,SUM(EX$3:EX193)=0,SUM($H194:EW194)=0),$B194,0)</f>
        <v>0</v>
      </c>
      <c r="EY194">
        <f ca="1">IF(AND($B194&gt;0,SUM(EY$3:EY193)=0,SUM($H194:EX194)=0),$B194,0)</f>
        <v>0</v>
      </c>
      <c r="EZ194">
        <f ca="1">IF(AND($B194&gt;0,SUM(EZ$3:EZ193)=0,SUM($H194:EY194)=0),$B194,0)</f>
        <v>0</v>
      </c>
      <c r="FA194">
        <f ca="1">IF(AND($B194&gt;0,SUM(FA$3:FA193)=0,SUM($H194:EZ194)=0),$B194,0)</f>
        <v>0</v>
      </c>
      <c r="FB194">
        <f ca="1">IF(AND($B194&gt;0,SUM(FB$3:FB193)=0,SUM($H194:FA194)=0),$B194,0)</f>
        <v>0</v>
      </c>
      <c r="FC194">
        <f ca="1">IF(AND($B194&gt;0,SUM(FC$3:FC193)=0,SUM($H194:FB194)=0),$B194,0)</f>
        <v>0</v>
      </c>
      <c r="FD194">
        <f ca="1">IF(AND($B194&gt;0,SUM(FD$3:FD193)=0,SUM($H194:FC194)=0),$B194,0)</f>
        <v>0</v>
      </c>
      <c r="FE194">
        <f ca="1">IF(AND($B194&gt;0,SUM(FE$3:FE193)=0,SUM($H194:FD194)=0),$B194,0)</f>
        <v>0</v>
      </c>
      <c r="FF194">
        <f ca="1">IF(AND($B194&gt;0,SUM(FF$3:FF193)=0,SUM($H194:FE194)=0),$B194,0)</f>
        <v>0</v>
      </c>
      <c r="FG194">
        <f ca="1">IF(AND($B194&gt;0,SUM(FG$3:FG193)=0,SUM($H194:FF194)=0),$B194,0)</f>
        <v>0</v>
      </c>
      <c r="FH194">
        <f ca="1">IF(AND($B194&gt;0,SUM(FH$3:FH193)=0,SUM($H194:FG194)=0),$B194,0)</f>
        <v>0</v>
      </c>
      <c r="FI194">
        <f ca="1">IF(AND($B194&gt;0,SUM(FI$3:FI193)=0,SUM($H194:FH194)=0),$B194,0)</f>
        <v>0</v>
      </c>
      <c r="FJ194">
        <f ca="1">IF(AND($B194&gt;0,SUM(FJ$3:FJ193)=0,SUM($H194:FI194)=0),$B194,0)</f>
        <v>0</v>
      </c>
      <c r="FK194">
        <f ca="1">IF(AND($B194&gt;0,SUM(FK$3:FK193)=0,SUM($H194:FJ194)=0),$B194,0)</f>
        <v>0</v>
      </c>
      <c r="FL194">
        <f ca="1">IF(AND($B194&gt;0,SUM(FL$3:FL193)=0,SUM($H194:FK194)=0),$B194,0)</f>
        <v>0</v>
      </c>
      <c r="FM194">
        <f ca="1">IF(AND($B194&gt;0,SUM(FM$3:FM193)=0,SUM($H194:FL194)=0),$B194,0)</f>
        <v>0</v>
      </c>
      <c r="FN194">
        <f ca="1">IF(AND($B194&gt;0,SUM(FN$3:FN193)=0,SUM($H194:FM194)=0),$B194,0)</f>
        <v>0</v>
      </c>
      <c r="FS194" s="67" t="str">
        <f ca="1">Valintaohjelma!$C70</f>
        <v>Käyttöpaneeli</v>
      </c>
      <c r="FT194" s="67" t="str">
        <f ca="1">Valintaohjelma!$F70</f>
        <v>UI</v>
      </c>
      <c r="FU194" s="342" t="str">
        <f>""</f>
        <v/>
      </c>
      <c r="FV194" s="67" t="str">
        <f>Valintaohjelma!$I70</f>
        <v>-</v>
      </c>
      <c r="FY194" s="67" t="str">
        <f ca="1">Valintaohjelma!$C70</f>
        <v>Käyttöpaneeli</v>
      </c>
      <c r="FZ194" s="67" t="str">
        <f ca="1">Valintaohjelma!$F70</f>
        <v>UI</v>
      </c>
      <c r="GA194" s="67" t="str">
        <f>""</f>
        <v/>
      </c>
      <c r="GB194" s="67" t="str">
        <f>Valintaohjelma!$I70</f>
        <v>-</v>
      </c>
      <c r="GE194" s="67" t="str">
        <f ca="1">Valintaohjelma!$C70</f>
        <v>Käyttöpaneeli</v>
      </c>
      <c r="GF194" s="67" t="str">
        <f ca="1">Valintaohjelma!$F70</f>
        <v>UI</v>
      </c>
      <c r="GG194" s="67" t="str">
        <f>""</f>
        <v/>
      </c>
      <c r="GH194" s="67" t="str">
        <f>Valintaohjelma!$I70</f>
        <v>-</v>
      </c>
    </row>
    <row r="195" spans="1:190" ht="15.75" thickBot="1" x14ac:dyDescent="0.3">
      <c r="A195">
        <v>195</v>
      </c>
      <c r="B195" s="71">
        <v>0</v>
      </c>
      <c r="C195" s="240" t="str">
        <f t="shared" ca="1" si="26"/>
        <v>Modulaarikaapeli 20m Käyttöpaneelille/Kuvulle</v>
      </c>
      <c r="D195" s="240" t="str">
        <f t="shared" ca="1" si="27"/>
        <v/>
      </c>
      <c r="E195" s="240" t="str">
        <f t="shared" ca="1" si="28"/>
        <v/>
      </c>
      <c r="F195" s="240" t="str">
        <f t="shared" ca="1" si="29"/>
        <v>-</v>
      </c>
      <c r="G195" s="47" t="e">
        <f>INDEX($I$2:$FN$2,ROWS(G$2:G195))</f>
        <v>#REF!</v>
      </c>
      <c r="H195">
        <v>0</v>
      </c>
      <c r="I195">
        <f ca="1">IF(AND($B195&gt;0,SUM(I$3:I194)=0,SUM($H195:H195)=0),$B195,0)</f>
        <v>0</v>
      </c>
      <c r="J195">
        <f ca="1">IF(AND($B195&gt;0,SUM(J$3:J194)=0,SUM($H195:I195)=0),$B195,0)</f>
        <v>0</v>
      </c>
      <c r="K195">
        <f ca="1">IF(AND($B195&gt;0,SUM(K$3:K194)=0,SUM($H195:J195)=0),$B195,0)</f>
        <v>0</v>
      </c>
      <c r="L195">
        <f ca="1">IF(AND($B195&gt;0,SUM(L$3:L194)=0,SUM($H195:K195)=0),$B195,0)</f>
        <v>0</v>
      </c>
      <c r="M195">
        <f ca="1">IF(AND($B195&gt;0,SUM(M$3:M194)=0,SUM($H195:L195)=0),$B195,0)</f>
        <v>0</v>
      </c>
      <c r="N195">
        <f ca="1">IF(AND($B195&gt;0,SUM(N$3:N194)=0,SUM($H195:M195)=0),$B195,0)</f>
        <v>0</v>
      </c>
      <c r="O195">
        <f ca="1">IF(AND($B195&gt;0,SUM(O$3:O194)=0,SUM($H195:N195)=0),$B195,0)</f>
        <v>0</v>
      </c>
      <c r="P195">
        <f ca="1">IF(AND($B195&gt;0,SUM(P$3:P194)=0,SUM($H195:O195)=0),$B195,0)</f>
        <v>0</v>
      </c>
      <c r="Q195">
        <f ca="1">IF(AND($B195&gt;0,SUM(Q$3:Q194)=0,SUM($H195:P195)=0),$B195,0)</f>
        <v>0</v>
      </c>
      <c r="R195">
        <f ca="1">IF(AND($B195&gt;0,SUM(R$3:R194)=0,SUM($H195:Q195)=0),$B195,0)</f>
        <v>0</v>
      </c>
      <c r="S195">
        <f ca="1">IF(AND($B195&gt;0,SUM(S$3:S194)=0,SUM($H195:R195)=0),$B195,0)</f>
        <v>0</v>
      </c>
      <c r="T195">
        <f ca="1">IF(AND($B195&gt;0,SUM(T$3:T194)=0,SUM($H195:S195)=0),$B195,0)</f>
        <v>0</v>
      </c>
      <c r="U195">
        <f ca="1">IF(AND($B195&gt;0,SUM(U$3:U194)=0,SUM($H195:T195)=0),$B195,0)</f>
        <v>0</v>
      </c>
      <c r="V195">
        <f ca="1">IF(AND($B195&gt;0,SUM(V$3:V194)=0,SUM($H195:U195)=0),$B195,0)</f>
        <v>0</v>
      </c>
      <c r="W195">
        <f ca="1">IF(AND($B195&gt;0,SUM(W$3:W194)=0,SUM($H195:V195)=0),$B195,0)</f>
        <v>0</v>
      </c>
      <c r="X195">
        <f ca="1">IF(AND($B195&gt;0,SUM(X$3:X194)=0,SUM($H195:W195)=0),$B195,0)</f>
        <v>0</v>
      </c>
      <c r="Y195">
        <f ca="1">IF(AND($B195&gt;0,SUM(Y$3:Y194)=0,SUM($H195:X195)=0),$B195,0)</f>
        <v>0</v>
      </c>
      <c r="Z195">
        <f ca="1">IF(AND($B195&gt;0,SUM(Z$3:Z194)=0,SUM($H195:Y195)=0),$B195,0)</f>
        <v>0</v>
      </c>
      <c r="AA195">
        <f ca="1">IF(AND($B195&gt;0,SUM(AA$3:AA194)=0,SUM($H195:Z195)=0),$B195,0)</f>
        <v>0</v>
      </c>
      <c r="AB195">
        <f ca="1">IF(AND($B195&gt;0,SUM(AB$3:AB194)=0,SUM($H195:AA195)=0),$B195,0)</f>
        <v>0</v>
      </c>
      <c r="AC195">
        <f ca="1">IF(AND($B195&gt;0,SUM(AC$3:AC194)=0,SUM($H195:AB195)=0),$B195,0)</f>
        <v>0</v>
      </c>
      <c r="AD195">
        <f ca="1">IF(AND($B195&gt;0,SUM(AD$3:AD194)=0,SUM($H195:AC195)=0),$B195,0)</f>
        <v>0</v>
      </c>
      <c r="AE195">
        <f ca="1">IF(AND($B195&gt;0,SUM(AE$3:AE194)=0,SUM($H195:AD195)=0),$B195,0)</f>
        <v>0</v>
      </c>
      <c r="AF195">
        <f ca="1">IF(AND($B195&gt;0,SUM(AF$3:AF194)=0,SUM($H195:AE195)=0),$B195,0)</f>
        <v>0</v>
      </c>
      <c r="AG195">
        <f ca="1">IF(AND($B195&gt;0,SUM(AG$3:AG194)=0,SUM($H195:AF195)=0),$B195,0)</f>
        <v>0</v>
      </c>
      <c r="AH195">
        <f ca="1">IF(AND($B195&gt;0,SUM(AH$3:AH194)=0,SUM($H195:AG195)=0),$B195,0)</f>
        <v>0</v>
      </c>
      <c r="AI195">
        <f ca="1">IF(AND($B195&gt;0,SUM(AI$3:AI194)=0,SUM($H195:AH195)=0),$B195,0)</f>
        <v>0</v>
      </c>
      <c r="AJ195">
        <f ca="1">IF(AND($B195&gt;0,SUM(AJ$3:AJ194)=0,SUM($H195:AI195)=0),$B195,0)</f>
        <v>0</v>
      </c>
      <c r="AK195">
        <f ca="1">IF(AND($B195&gt;0,SUM(AK$3:AK194)=0,SUM($H195:AJ195)=0),$B195,0)</f>
        <v>0</v>
      </c>
      <c r="AL195">
        <f ca="1">IF(AND($B195&gt;0,SUM(AL$3:AL194)=0,SUM($H195:AK195)=0),$B195,0)</f>
        <v>0</v>
      </c>
      <c r="AM195">
        <f ca="1">IF(AND($B195&gt;0,SUM(AM$3:AM194)=0,SUM($H195:AL195)=0),$B195,0)</f>
        <v>0</v>
      </c>
      <c r="AN195">
        <f ca="1">IF(AND($B195&gt;0,SUM(AN$3:AN194)=0,SUM($H195:AM195)=0),$B195,0)</f>
        <v>0</v>
      </c>
      <c r="AO195">
        <f ca="1">IF(AND($B195&gt;0,SUM(AO$3:AO194)=0,SUM($H195:AN195)=0),$B195,0)</f>
        <v>0</v>
      </c>
      <c r="AP195">
        <f ca="1">IF(AND($B195&gt;0,SUM(AP$3:AP194)=0,SUM($H195:AO195)=0),$B195,0)</f>
        <v>0</v>
      </c>
      <c r="AQ195">
        <f ca="1">IF(AND($B195&gt;0,SUM(AQ$3:AQ194)=0,SUM($H195:AP195)=0),$B195,0)</f>
        <v>0</v>
      </c>
      <c r="AR195">
        <f ca="1">IF(AND($B195&gt;0,SUM(AR$3:AR194)=0,SUM($H195:AQ195)=0),$B195,0)</f>
        <v>0</v>
      </c>
      <c r="AS195">
        <f ca="1">IF(AND($B195&gt;0,SUM(AS$3:AS194)=0,SUM($H195:AR195)=0),$B195,0)</f>
        <v>0</v>
      </c>
      <c r="AT195">
        <f ca="1">IF(AND($B195&gt;0,SUM(AT$3:AT194)=0,SUM($H195:AS195)=0),$B195,0)</f>
        <v>0</v>
      </c>
      <c r="AU195">
        <f ca="1">IF(AND($B195&gt;0,SUM(AU$3:AU194)=0,SUM($H195:AT195)=0),$B195,0)</f>
        <v>0</v>
      </c>
      <c r="AV195">
        <f ca="1">IF(AND($B195&gt;0,SUM(AV$3:AV194)=0,SUM($H195:AU195)=0),$B195,0)</f>
        <v>0</v>
      </c>
      <c r="AW195">
        <f ca="1">IF(AND($B195&gt;0,SUM(AW$3:AW194)=0,SUM($H195:AV195)=0),$B195,0)</f>
        <v>0</v>
      </c>
      <c r="AX195">
        <f ca="1">IF(AND($B195&gt;0,SUM(AX$3:AX194)=0,SUM($H195:AW195)=0),$B195,0)</f>
        <v>0</v>
      </c>
      <c r="AY195">
        <f ca="1">IF(AND($B195&gt;0,SUM(AY$3:AY194)=0,SUM($H195:AX195)=0),$B195,0)</f>
        <v>0</v>
      </c>
      <c r="AZ195">
        <f ca="1">IF(AND($B195&gt;0,SUM(AZ$3:AZ194)=0,SUM($H195:AY195)=0),$B195,0)</f>
        <v>0</v>
      </c>
      <c r="BA195">
        <f ca="1">IF(AND($B195&gt;0,SUM(BA$3:BA194)=0,SUM($H195:AZ195)=0),$B195,0)</f>
        <v>0</v>
      </c>
      <c r="BB195">
        <f ca="1">IF(AND($B195&gt;0,SUM(BB$3:BB194)=0,SUM($H195:BA195)=0),$B195,0)</f>
        <v>0</v>
      </c>
      <c r="BC195">
        <f ca="1">IF(AND($B195&gt;0,SUM(BC$3:BC194)=0,SUM($H195:BB195)=0),$B195,0)</f>
        <v>0</v>
      </c>
      <c r="BD195">
        <f ca="1">IF(AND($B195&gt;0,SUM(BD$3:BD194)=0,SUM($H195:BC195)=0),$B195,0)</f>
        <v>0</v>
      </c>
      <c r="BE195">
        <f ca="1">IF(AND($B195&gt;0,SUM(BE$3:BE194)=0,SUM($H195:BD195)=0),$B195,0)</f>
        <v>0</v>
      </c>
      <c r="BF195">
        <f ca="1">IF(AND($B195&gt;0,SUM(BF$3:BF194)=0,SUM($H195:BE195)=0),$B195,0)</f>
        <v>0</v>
      </c>
      <c r="BG195">
        <f ca="1">IF(AND($B195&gt;0,SUM(BG$3:BG194)=0,SUM($H195:BF195)=0),$B195,0)</f>
        <v>0</v>
      </c>
      <c r="BH195">
        <f ca="1">IF(AND($B195&gt;0,SUM(BH$3:BH194)=0,SUM($H195:BG195)=0),$B195,0)</f>
        <v>0</v>
      </c>
      <c r="BI195">
        <f ca="1">IF(AND($B195&gt;0,SUM(BI$3:BI194)=0,SUM($H195:BH195)=0),$B195,0)</f>
        <v>0</v>
      </c>
      <c r="BJ195">
        <f ca="1">IF(AND($B195&gt;0,SUM(BJ$3:BJ194)=0,SUM($H195:BI195)=0),$B195,0)</f>
        <v>0</v>
      </c>
      <c r="BK195">
        <f ca="1">IF(AND($B195&gt;0,SUM(BK$3:BK194)=0,SUM($H195:BJ195)=0),$B195,0)</f>
        <v>0</v>
      </c>
      <c r="BL195">
        <f ca="1">IF(AND($B195&gt;0,SUM(BL$3:BL194)=0,SUM($H195:BK195)=0),$B195,0)</f>
        <v>0</v>
      </c>
      <c r="BM195">
        <f ca="1">IF(AND($B195&gt;0,SUM(BM$3:BM194)=0,SUM($H195:BL195)=0),$B195,0)</f>
        <v>0</v>
      </c>
      <c r="BN195">
        <f ca="1">IF(AND($B195&gt;0,SUM(BN$3:BN194)=0,SUM($H195:BM195)=0),$B195,0)</f>
        <v>0</v>
      </c>
      <c r="BO195">
        <f ca="1">IF(AND($B195&gt;0,SUM(BO$3:BO194)=0,SUM($H195:BN195)=0),$B195,0)</f>
        <v>0</v>
      </c>
      <c r="BP195">
        <f ca="1">IF(AND($B195&gt;0,SUM(BP$3:BP194)=0,SUM($H195:BO195)=0),$B195,0)</f>
        <v>0</v>
      </c>
      <c r="BQ195">
        <f ca="1">IF(AND($B195&gt;0,SUM(BQ$3:BQ194)=0,SUM($H195:BP195)=0),$B195,0)</f>
        <v>0</v>
      </c>
      <c r="BR195">
        <f ca="1">IF(AND($B195&gt;0,SUM(BR$3:BR194)=0,SUM($H195:BQ195)=0),$B195,0)</f>
        <v>0</v>
      </c>
      <c r="BS195">
        <f ca="1">IF(AND($B195&gt;0,SUM(BS$3:BS194)=0,SUM($H195:BR195)=0),$B195,0)</f>
        <v>0</v>
      </c>
      <c r="BT195">
        <f ca="1">IF(AND($B195&gt;0,SUM(BT$3:BT194)=0,SUM($H195:BS195)=0),$B195,0)</f>
        <v>0</v>
      </c>
      <c r="BU195">
        <f ca="1">IF(AND($B195&gt;0,SUM(BU$3:BU194)=0,SUM($H195:BT195)=0),$B195,0)</f>
        <v>0</v>
      </c>
      <c r="BV195">
        <f ca="1">IF(AND($B195&gt;0,SUM(BV$3:BV194)=0,SUM($H195:BU195)=0),$B195,0)</f>
        <v>0</v>
      </c>
      <c r="BW195">
        <f ca="1">IF(AND($B195&gt;0,SUM(BW$3:BW194)=0,SUM($H195:BV195)=0),$B195,0)</f>
        <v>0</v>
      </c>
      <c r="BX195">
        <f ca="1">IF(AND($B195&gt;0,SUM(BX$3:BX194)=0,SUM($H195:BW195)=0),$B195,0)</f>
        <v>0</v>
      </c>
      <c r="BY195">
        <f ca="1">IF(AND($B195&gt;0,SUM(BY$3:BY194)=0,SUM($H195:BX195)=0),$B195,0)</f>
        <v>0</v>
      </c>
      <c r="BZ195">
        <f ca="1">IF(AND($B195&gt;0,SUM(BZ$3:BZ194)=0,SUM($H195:BY195)=0),$B195,0)</f>
        <v>0</v>
      </c>
      <c r="CA195">
        <f ca="1">IF(AND($B195&gt;0,SUM(CA$3:CA194)=0,SUM($H195:BZ195)=0),$B195,0)</f>
        <v>0</v>
      </c>
      <c r="CB195">
        <f ca="1">IF(AND($B195&gt;0,SUM(CB$3:CB194)=0,SUM($H195:CA195)=0),$B195,0)</f>
        <v>0</v>
      </c>
      <c r="CC195">
        <f ca="1">IF(AND($B195&gt;0,SUM(CC$3:CC194)=0,SUM($H195:CB195)=0),$B195,0)</f>
        <v>0</v>
      </c>
      <c r="CD195">
        <f ca="1">IF(AND($B195&gt;0,SUM(CD$3:CD194)=0,SUM($H195:CC195)=0),$B195,0)</f>
        <v>0</v>
      </c>
      <c r="CE195">
        <f ca="1">IF(AND($B195&gt;0,SUM(CE$3:CE194)=0,SUM($H195:CD195)=0),$B195,0)</f>
        <v>0</v>
      </c>
      <c r="CF195">
        <f ca="1">IF(AND($B195&gt;0,SUM(CF$3:CF194)=0,SUM($H195:CE195)=0),$B195,0)</f>
        <v>0</v>
      </c>
      <c r="CG195">
        <f ca="1">IF(AND($B195&gt;0,SUM(CG$3:CG194)=0,SUM($H195:CF195)=0),$B195,0)</f>
        <v>0</v>
      </c>
      <c r="CH195">
        <f ca="1">IF(AND($B195&gt;0,SUM(CH$3:CH194)=0,SUM($H195:CG195)=0),$B195,0)</f>
        <v>0</v>
      </c>
      <c r="CI195">
        <f ca="1">IF(AND($B195&gt;0,SUM(CI$3:CI194)=0,SUM($H195:CH195)=0),$B195,0)</f>
        <v>0</v>
      </c>
      <c r="CJ195">
        <f ca="1">IF(AND($B195&gt;0,SUM(CJ$3:CJ194)=0,SUM($H195:CI195)=0),$B195,0)</f>
        <v>0</v>
      </c>
      <c r="CK195">
        <f ca="1">IF(AND($B195&gt;0,SUM(CK$3:CK194)=0,SUM($H195:CJ195)=0),$B195,0)</f>
        <v>0</v>
      </c>
      <c r="CL195">
        <f ca="1">IF(AND($B195&gt;0,SUM(CL$3:CL194)=0,SUM($H195:CK195)=0),$B195,0)</f>
        <v>0</v>
      </c>
      <c r="CM195">
        <f ca="1">IF(AND($B195&gt;0,SUM(CM$3:CM194)=0,SUM($H195:CL195)=0),$B195,0)</f>
        <v>0</v>
      </c>
      <c r="CN195">
        <f ca="1">IF(AND($B195&gt;0,SUM(CN$3:CN194)=0,SUM($H195:CM195)=0),$B195,0)</f>
        <v>0</v>
      </c>
      <c r="CO195">
        <f ca="1">IF(AND($B195&gt;0,SUM(CO$3:CO194)=0,SUM($H195:CN195)=0),$B195,0)</f>
        <v>0</v>
      </c>
      <c r="CP195">
        <f ca="1">IF(AND($B195&gt;0,SUM(CP$3:CP194)=0,SUM($H195:CO195)=0),$B195,0)</f>
        <v>0</v>
      </c>
      <c r="CQ195">
        <f ca="1">IF(AND($B195&gt;0,SUM(CQ$3:CQ194)=0,SUM($H195:CP195)=0),$B195,0)</f>
        <v>0</v>
      </c>
      <c r="CR195">
        <f ca="1">IF(AND($B195&gt;0,SUM(CR$3:CR194)=0,SUM($H195:CQ195)=0),$B195,0)</f>
        <v>0</v>
      </c>
      <c r="CS195">
        <f ca="1">IF(AND($B195&gt;0,SUM(CS$3:CS194)=0,SUM($H195:CR195)=0),$B195,0)</f>
        <v>0</v>
      </c>
      <c r="CT195">
        <f ca="1">IF(AND($B195&gt;0,SUM(CT$3:CT194)=0,SUM($H195:CS195)=0),$B195,0)</f>
        <v>0</v>
      </c>
      <c r="CU195">
        <f ca="1">IF(AND($B195&gt;0,SUM(CU$3:CU194)=0,SUM($H195:CT195)=0),$B195,0)</f>
        <v>0</v>
      </c>
      <c r="CV195">
        <f ca="1">IF(AND($B195&gt;0,SUM(CV$3:CV194)=0,SUM($H195:CU195)=0),$B195,0)</f>
        <v>0</v>
      </c>
      <c r="CW195">
        <f ca="1">IF(AND($B195&gt;0,SUM(CW$3:CW194)=0,SUM($H195:CV195)=0),$B195,0)</f>
        <v>0</v>
      </c>
      <c r="CX195">
        <f ca="1">IF(AND($B195&gt;0,SUM(CX$3:CX194)=0,SUM($H195:CW195)=0),$B195,0)</f>
        <v>0</v>
      </c>
      <c r="CY195">
        <f ca="1">IF(AND($B195&gt;0,SUM(CY$3:CY194)=0,SUM($H195:CX195)=0),$B195,0)</f>
        <v>0</v>
      </c>
      <c r="CZ195">
        <f ca="1">IF(AND($B195&gt;0,SUM(CZ$3:CZ194)=0,SUM($H195:CY195)=0),$B195,0)</f>
        <v>0</v>
      </c>
      <c r="DA195">
        <f ca="1">IF(AND($B195&gt;0,SUM(DA$3:DA194)=0,SUM($H195:CZ195)=0),$B195,0)</f>
        <v>0</v>
      </c>
      <c r="DB195">
        <f ca="1">IF(AND($B195&gt;0,SUM(DB$3:DB194)=0,SUM($H195:DA195)=0),$B195,0)</f>
        <v>0</v>
      </c>
      <c r="DC195">
        <f ca="1">IF(AND($B195&gt;0,SUM(DC$3:DC194)=0,SUM($H195:DB195)=0),$B195,0)</f>
        <v>0</v>
      </c>
      <c r="DD195">
        <f ca="1">IF(AND($B195&gt;0,SUM(DD$3:DD194)=0,SUM($H195:DC195)=0),$B195,0)</f>
        <v>0</v>
      </c>
      <c r="DE195">
        <f ca="1">IF(AND($B195&gt;0,SUM(DE$3:DE194)=0,SUM($H195:DD195)=0),$B195,0)</f>
        <v>0</v>
      </c>
      <c r="DF195">
        <f ca="1">IF(AND($B195&gt;0,SUM(DF$3:DF194)=0,SUM($H195:DE195)=0),$B195,0)</f>
        <v>0</v>
      </c>
      <c r="DG195">
        <f ca="1">IF(AND($B195&gt;0,SUM(DG$3:DG194)=0,SUM($H195:DF195)=0),$B195,0)</f>
        <v>0</v>
      </c>
      <c r="DH195">
        <f ca="1">IF(AND($B195&gt;0,SUM(DH$3:DH194)=0,SUM($H195:DG195)=0),$B195,0)</f>
        <v>0</v>
      </c>
      <c r="DI195">
        <f ca="1">IF(AND($B195&gt;0,SUM(DI$3:DI194)=0,SUM($H195:DH195)=0),$B195,0)</f>
        <v>0</v>
      </c>
      <c r="DJ195">
        <f ca="1">IF(AND($B195&gt;0,SUM(DJ$3:DJ194)=0,SUM($H195:DI195)=0),$B195,0)</f>
        <v>0</v>
      </c>
      <c r="DK195">
        <f ca="1">IF(AND($B195&gt;0,SUM(DK$3:DK194)=0,SUM($H195:DJ195)=0),$B195,0)</f>
        <v>0</v>
      </c>
      <c r="DL195">
        <f ca="1">IF(AND($B195&gt;0,SUM(DL$3:DL194)=0,SUM($H195:DK195)=0),$B195,0)</f>
        <v>0</v>
      </c>
      <c r="DM195">
        <f ca="1">IF(AND($B195&gt;0,SUM(DM$3:DM194)=0,SUM($H195:DL195)=0),$B195,0)</f>
        <v>0</v>
      </c>
      <c r="DN195">
        <f ca="1">IF(AND($B195&gt;0,SUM(DN$3:DN194)=0,SUM($H195:DM195)=0),$B195,0)</f>
        <v>0</v>
      </c>
      <c r="DO195">
        <f ca="1">IF(AND($B195&gt;0,SUM(DO$3:DO194)=0,SUM($H195:DN195)=0),$B195,0)</f>
        <v>0</v>
      </c>
      <c r="DP195">
        <f ca="1">IF(AND($B195&gt;0,SUM(DP$3:DP194)=0,SUM($H195:DO195)=0),$B195,0)</f>
        <v>0</v>
      </c>
      <c r="DQ195">
        <f ca="1">IF(AND($B195&gt;0,SUM(DQ$3:DQ194)=0,SUM($H195:DP195)=0),$B195,0)</f>
        <v>0</v>
      </c>
      <c r="DR195">
        <f ca="1">IF(AND($B195&gt;0,SUM(DR$3:DR194)=0,SUM($H195:DQ195)=0),$B195,0)</f>
        <v>0</v>
      </c>
      <c r="DS195">
        <f ca="1">IF(AND($B195&gt;0,SUM(DS$3:DS194)=0,SUM($H195:DR195)=0),$B195,0)</f>
        <v>0</v>
      </c>
      <c r="DT195">
        <f ca="1">IF(AND($B195&gt;0,SUM(DT$3:DT194)=0,SUM($H195:DS195)=0),$B195,0)</f>
        <v>0</v>
      </c>
      <c r="DU195">
        <f ca="1">IF(AND($B195&gt;0,SUM(DU$3:DU194)=0,SUM($H195:DT195)=0),$B195,0)</f>
        <v>0</v>
      </c>
      <c r="DV195">
        <f ca="1">IF(AND($B195&gt;0,SUM(DV$3:DV194)=0,SUM($H195:DU195)=0),$B195,0)</f>
        <v>0</v>
      </c>
      <c r="DW195">
        <f ca="1">IF(AND($B195&gt;0,SUM(DW$3:DW194)=0,SUM($H195:DV195)=0),$B195,0)</f>
        <v>0</v>
      </c>
      <c r="DX195">
        <f ca="1">IF(AND($B195&gt;0,SUM(DX$3:DX194)=0,SUM($H195:DW195)=0),$B195,0)</f>
        <v>0</v>
      </c>
      <c r="DY195">
        <f ca="1">IF(AND($B195&gt;0,SUM(DY$3:DY194)=0,SUM($H195:DX195)=0),$B195,0)</f>
        <v>0</v>
      </c>
      <c r="DZ195">
        <f ca="1">IF(AND($B195&gt;0,SUM(DZ$3:DZ194)=0,SUM($H195:DY195)=0),$B195,0)</f>
        <v>0</v>
      </c>
      <c r="EA195">
        <f ca="1">IF(AND($B195&gt;0,SUM(EA$3:EA194)=0,SUM($H195:DZ195)=0),$B195,0)</f>
        <v>0</v>
      </c>
      <c r="EB195">
        <f ca="1">IF(AND($B195&gt;0,SUM(EB$3:EB194)=0,SUM($H195:EA195)=0),$B195,0)</f>
        <v>0</v>
      </c>
      <c r="EC195">
        <f ca="1">IF(AND($B195&gt;0,SUM(EC$3:EC194)=0,SUM($H195:EB195)=0),$B195,0)</f>
        <v>0</v>
      </c>
      <c r="ED195">
        <f ca="1">IF(AND($B195&gt;0,SUM(ED$3:ED194)=0,SUM($H195:EC195)=0),$B195,0)</f>
        <v>0</v>
      </c>
      <c r="EE195">
        <f ca="1">IF(AND($B195&gt;0,SUM(EE$3:EE194)=0,SUM($H195:ED195)=0),$B195,0)</f>
        <v>0</v>
      </c>
      <c r="EF195">
        <f ca="1">IF(AND($B195&gt;0,SUM(EF$3:EF194)=0,SUM($H195:EE195)=0),$B195,0)</f>
        <v>0</v>
      </c>
      <c r="EG195">
        <f ca="1">IF(AND($B195&gt;0,SUM(EG$3:EG194)=0,SUM($H195:EF195)=0),$B195,0)</f>
        <v>0</v>
      </c>
      <c r="EH195">
        <f ca="1">IF(AND($B195&gt;0,SUM(EH$3:EH194)=0,SUM($H195:EG195)=0),$B195,0)</f>
        <v>0</v>
      </c>
      <c r="EI195">
        <f ca="1">IF(AND($B195&gt;0,SUM(EI$3:EI194)=0,SUM($H195:EH195)=0),$B195,0)</f>
        <v>0</v>
      </c>
      <c r="EJ195">
        <f ca="1">IF(AND($B195&gt;0,SUM(EJ$3:EJ194)=0,SUM($H195:EI195)=0),$B195,0)</f>
        <v>0</v>
      </c>
      <c r="EK195">
        <f ca="1">IF(AND($B195&gt;0,SUM(EK$3:EK194)=0,SUM($H195:EJ195)=0),$B195,0)</f>
        <v>0</v>
      </c>
      <c r="EL195">
        <f ca="1">IF(AND($B195&gt;0,SUM(EL$3:EL194)=0,SUM($H195:EK195)=0),$B195,0)</f>
        <v>0</v>
      </c>
      <c r="EM195">
        <f ca="1">IF(AND($B195&gt;0,SUM(EM$3:EM194)=0,SUM($H195:EL195)=0),$B195,0)</f>
        <v>0</v>
      </c>
      <c r="EN195">
        <f ca="1">IF(AND($B195&gt;0,SUM(EN$3:EN194)=0,SUM($H195:EM195)=0),$B195,0)</f>
        <v>0</v>
      </c>
      <c r="EO195">
        <f ca="1">IF(AND($B195&gt;0,SUM(EO$3:EO194)=0,SUM($H195:EN195)=0),$B195,0)</f>
        <v>0</v>
      </c>
      <c r="EP195">
        <f ca="1">IF(AND($B195&gt;0,SUM(EP$3:EP194)=0,SUM($H195:EO195)=0),$B195,0)</f>
        <v>0</v>
      </c>
      <c r="EQ195">
        <f ca="1">IF(AND($B195&gt;0,SUM(EQ$3:EQ194)=0,SUM($H195:EP195)=0),$B195,0)</f>
        <v>0</v>
      </c>
      <c r="ER195">
        <f ca="1">IF(AND($B195&gt;0,SUM(ER$3:ER194)=0,SUM($H195:EQ195)=0),$B195,0)</f>
        <v>0</v>
      </c>
      <c r="ES195">
        <f ca="1">IF(AND($B195&gt;0,SUM(ES$3:ES194)=0,SUM($H195:ER195)=0),$B195,0)</f>
        <v>0</v>
      </c>
      <c r="ET195">
        <f ca="1">IF(AND($B195&gt;0,SUM(ET$3:ET194)=0,SUM($H195:ES195)=0),$B195,0)</f>
        <v>0</v>
      </c>
      <c r="EU195">
        <f ca="1">IF(AND($B195&gt;0,SUM(EU$3:EU194)=0,SUM($H195:ET195)=0),$B195,0)</f>
        <v>0</v>
      </c>
      <c r="EV195">
        <f ca="1">IF(AND($B195&gt;0,SUM(EV$3:EV194)=0,SUM($H195:EU195)=0),$B195,0)</f>
        <v>0</v>
      </c>
      <c r="EW195">
        <f ca="1">IF(AND($B195&gt;0,SUM(EW$3:EW194)=0,SUM($H195:EV195)=0),$B195,0)</f>
        <v>0</v>
      </c>
      <c r="EX195">
        <f ca="1">IF(AND($B195&gt;0,SUM(EX$3:EX194)=0,SUM($H195:EW195)=0),$B195,0)</f>
        <v>0</v>
      </c>
      <c r="EY195">
        <f ca="1">IF(AND($B195&gt;0,SUM(EY$3:EY194)=0,SUM($H195:EX195)=0),$B195,0)</f>
        <v>0</v>
      </c>
      <c r="EZ195">
        <f ca="1">IF(AND($B195&gt;0,SUM(EZ$3:EZ194)=0,SUM($H195:EY195)=0),$B195,0)</f>
        <v>0</v>
      </c>
      <c r="FA195">
        <f ca="1">IF(AND($B195&gt;0,SUM(FA$3:FA194)=0,SUM($H195:EZ195)=0),$B195,0)</f>
        <v>0</v>
      </c>
      <c r="FB195">
        <f ca="1">IF(AND($B195&gt;0,SUM(FB$3:FB194)=0,SUM($H195:FA195)=0),$B195,0)</f>
        <v>0</v>
      </c>
      <c r="FC195">
        <f ca="1">IF(AND($B195&gt;0,SUM(FC$3:FC194)=0,SUM($H195:FB195)=0),$B195,0)</f>
        <v>0</v>
      </c>
      <c r="FD195">
        <f ca="1">IF(AND($B195&gt;0,SUM(FD$3:FD194)=0,SUM($H195:FC195)=0),$B195,0)</f>
        <v>0</v>
      </c>
      <c r="FE195">
        <f ca="1">IF(AND($B195&gt;0,SUM(FE$3:FE194)=0,SUM($H195:FD195)=0),$B195,0)</f>
        <v>0</v>
      </c>
      <c r="FF195">
        <f ca="1">IF(AND($B195&gt;0,SUM(FF$3:FF194)=0,SUM($H195:FE195)=0),$B195,0)</f>
        <v>0</v>
      </c>
      <c r="FG195">
        <f ca="1">IF(AND($B195&gt;0,SUM(FG$3:FG194)=0,SUM($H195:FF195)=0),$B195,0)</f>
        <v>0</v>
      </c>
      <c r="FH195">
        <f ca="1">IF(AND($B195&gt;0,SUM(FH$3:FH194)=0,SUM($H195:FG195)=0),$B195,0)</f>
        <v>0</v>
      </c>
      <c r="FI195">
        <f ca="1">IF(AND($B195&gt;0,SUM(FI$3:FI194)=0,SUM($H195:FH195)=0),$B195,0)</f>
        <v>0</v>
      </c>
      <c r="FJ195">
        <f ca="1">IF(AND($B195&gt;0,SUM(FJ$3:FJ194)=0,SUM($H195:FI195)=0),$B195,0)</f>
        <v>0</v>
      </c>
      <c r="FK195">
        <f ca="1">IF(AND($B195&gt;0,SUM(FK$3:FK194)=0,SUM($H195:FJ195)=0),$B195,0)</f>
        <v>0</v>
      </c>
      <c r="FL195">
        <f ca="1">IF(AND($B195&gt;0,SUM(FL$3:FL194)=0,SUM($H195:FK195)=0),$B195,0)</f>
        <v>0</v>
      </c>
      <c r="FM195">
        <f ca="1">IF(AND($B195&gt;0,SUM(FM$3:FM194)=0,SUM($H195:FL195)=0),$B195,0)</f>
        <v>0</v>
      </c>
      <c r="FN195">
        <f ca="1">IF(AND($B195&gt;0,SUM(FN$3:FN194)=0,SUM($H195:FM195)=0),$B195,0)</f>
        <v>0</v>
      </c>
      <c r="FS195" s="67" t="str">
        <f ca="1">Valintaohjelma!$C71</f>
        <v>Modulaarikaapeli 20m Käyttöpaneelille/Kuvulle</v>
      </c>
      <c r="FT195" s="67" t="str">
        <f ca="1">Valintaohjelma!$F71</f>
        <v/>
      </c>
      <c r="FU195" s="342" t="str">
        <f>""</f>
        <v/>
      </c>
      <c r="FV195" s="67" t="str">
        <f ca="1">Valintaohjelma!$I71</f>
        <v>-</v>
      </c>
      <c r="FY195" s="67" t="str">
        <f ca="1">Valintaohjelma!$C71</f>
        <v>Modulaarikaapeli 20m Käyttöpaneelille/Kuvulle</v>
      </c>
      <c r="FZ195" s="67" t="str">
        <f ca="1">Valintaohjelma!$F71</f>
        <v/>
      </c>
      <c r="GA195" s="67" t="str">
        <f>""</f>
        <v/>
      </c>
      <c r="GB195" s="67" t="str">
        <f ca="1">Valintaohjelma!$I71</f>
        <v>-</v>
      </c>
      <c r="GE195" s="67" t="str">
        <f ca="1">Valintaohjelma!$C71</f>
        <v>Modulaarikaapeli 20m Käyttöpaneelille/Kuvulle</v>
      </c>
      <c r="GF195" s="67" t="str">
        <f ca="1">Valintaohjelma!$F71</f>
        <v/>
      </c>
      <c r="GG195" s="67" t="str">
        <f>""</f>
        <v/>
      </c>
      <c r="GH195" s="67" t="str">
        <f ca="1">Valintaohjelma!$I71</f>
        <v>-</v>
      </c>
    </row>
    <row r="196" spans="1:190" ht="15.75" thickBot="1" x14ac:dyDescent="0.3">
      <c r="A196">
        <v>196</v>
      </c>
      <c r="B196">
        <f>IF(AND(Valintaohjelma!D72&lt;&gt;"-",Valintaohjelma!D72&lt;&gt;""),A196,0)</f>
        <v>0</v>
      </c>
      <c r="C196" s="240" t="str">
        <f t="shared" ca="1" si="26"/>
        <v>Liesikupu</v>
      </c>
      <c r="D196" s="240" t="str">
        <f t="shared" ca="1" si="27"/>
        <v/>
      </c>
      <c r="E196" s="240" t="str">
        <f t="shared" ca="1" si="28"/>
        <v>Liesikupu</v>
      </c>
      <c r="F196" s="240" t="str">
        <f ca="1">OFFSET(FV196,0,$A$1,1,1)</f>
        <v>-</v>
      </c>
      <c r="G196" s="47" t="e">
        <f>INDEX($I$2:$FN$2,ROWS(G$2:G196))</f>
        <v>#REF!</v>
      </c>
      <c r="H196">
        <v>0</v>
      </c>
      <c r="I196">
        <f ca="1">IF(AND($B196&gt;0,SUM(I$3:I195)=0,SUM($H196:H196)=0),$B196,0)</f>
        <v>0</v>
      </c>
      <c r="J196">
        <f ca="1">IF(AND($B196&gt;0,SUM(J$3:J195)=0,SUM($H196:I196)=0),$B196,0)</f>
        <v>0</v>
      </c>
      <c r="K196">
        <f ca="1">IF(AND($B196&gt;0,SUM(K$3:K195)=0,SUM($H196:J196)=0),$B196,0)</f>
        <v>0</v>
      </c>
      <c r="L196">
        <f ca="1">IF(AND($B196&gt;0,SUM(L$3:L195)=0,SUM($H196:K196)=0),$B196,0)</f>
        <v>0</v>
      </c>
      <c r="M196">
        <f ca="1">IF(AND($B196&gt;0,SUM(M$3:M195)=0,SUM($H196:L196)=0),$B196,0)</f>
        <v>0</v>
      </c>
      <c r="N196">
        <f ca="1">IF(AND($B196&gt;0,SUM(N$3:N195)=0,SUM($H196:M196)=0),$B196,0)</f>
        <v>0</v>
      </c>
      <c r="O196">
        <f ca="1">IF(AND($B196&gt;0,SUM(O$3:O195)=0,SUM($H196:N196)=0),$B196,0)</f>
        <v>0</v>
      </c>
      <c r="P196">
        <f ca="1">IF(AND($B196&gt;0,SUM(P$3:P195)=0,SUM($H196:O196)=0),$B196,0)</f>
        <v>0</v>
      </c>
      <c r="Q196">
        <f ca="1">IF(AND($B196&gt;0,SUM(Q$3:Q195)=0,SUM($H196:P196)=0),$B196,0)</f>
        <v>0</v>
      </c>
      <c r="R196">
        <f ca="1">IF(AND($B196&gt;0,SUM(R$3:R195)=0,SUM($H196:Q196)=0),$B196,0)</f>
        <v>0</v>
      </c>
      <c r="S196">
        <f ca="1">IF(AND($B196&gt;0,SUM(S$3:S195)=0,SUM($H196:R196)=0),$B196,0)</f>
        <v>0</v>
      </c>
      <c r="T196">
        <f ca="1">IF(AND($B196&gt;0,SUM(T$3:T195)=0,SUM($H196:S196)=0),$B196,0)</f>
        <v>0</v>
      </c>
      <c r="U196">
        <f ca="1">IF(AND($B196&gt;0,SUM(U$3:U195)=0,SUM($H196:T196)=0),$B196,0)</f>
        <v>0</v>
      </c>
      <c r="V196">
        <f ca="1">IF(AND($B196&gt;0,SUM(V$3:V195)=0,SUM($H196:U196)=0),$B196,0)</f>
        <v>0</v>
      </c>
      <c r="W196">
        <f ca="1">IF(AND($B196&gt;0,SUM(W$3:W195)=0,SUM($H196:V196)=0),$B196,0)</f>
        <v>0</v>
      </c>
      <c r="X196">
        <f ca="1">IF(AND($B196&gt;0,SUM(X$3:X195)=0,SUM($H196:W196)=0),$B196,0)</f>
        <v>0</v>
      </c>
      <c r="Y196">
        <f ca="1">IF(AND($B196&gt;0,SUM(Y$3:Y195)=0,SUM($H196:X196)=0),$B196,0)</f>
        <v>0</v>
      </c>
      <c r="Z196">
        <f ca="1">IF(AND($B196&gt;0,SUM(Z$3:Z195)=0,SUM($H196:Y196)=0),$B196,0)</f>
        <v>0</v>
      </c>
      <c r="AA196">
        <f ca="1">IF(AND($B196&gt;0,SUM(AA$3:AA195)=0,SUM($H196:Z196)=0),$B196,0)</f>
        <v>0</v>
      </c>
      <c r="AB196">
        <f ca="1">IF(AND($B196&gt;0,SUM(AB$3:AB195)=0,SUM($H196:AA196)=0),$B196,0)</f>
        <v>0</v>
      </c>
      <c r="AC196">
        <f ca="1">IF(AND($B196&gt;0,SUM(AC$3:AC195)=0,SUM($H196:AB196)=0),$B196,0)</f>
        <v>0</v>
      </c>
      <c r="AD196">
        <f ca="1">IF(AND($B196&gt;0,SUM(AD$3:AD195)=0,SUM($H196:AC196)=0),$B196,0)</f>
        <v>0</v>
      </c>
      <c r="AE196">
        <f ca="1">IF(AND($B196&gt;0,SUM(AE$3:AE195)=0,SUM($H196:AD196)=0),$B196,0)</f>
        <v>0</v>
      </c>
      <c r="AF196">
        <f ca="1">IF(AND($B196&gt;0,SUM(AF$3:AF195)=0,SUM($H196:AE196)=0),$B196,0)</f>
        <v>0</v>
      </c>
      <c r="AG196">
        <f ca="1">IF(AND($B196&gt;0,SUM(AG$3:AG195)=0,SUM($H196:AF196)=0),$B196,0)</f>
        <v>0</v>
      </c>
      <c r="AH196">
        <f ca="1">IF(AND($B196&gt;0,SUM(AH$3:AH195)=0,SUM($H196:AG196)=0),$B196,0)</f>
        <v>0</v>
      </c>
      <c r="AI196">
        <f ca="1">IF(AND($B196&gt;0,SUM(AI$3:AI195)=0,SUM($H196:AH196)=0),$B196,0)</f>
        <v>0</v>
      </c>
      <c r="AJ196">
        <f ca="1">IF(AND($B196&gt;0,SUM(AJ$3:AJ195)=0,SUM($H196:AI196)=0),$B196,0)</f>
        <v>0</v>
      </c>
      <c r="AK196">
        <f ca="1">IF(AND($B196&gt;0,SUM(AK$3:AK195)=0,SUM($H196:AJ196)=0),$B196,0)</f>
        <v>0</v>
      </c>
      <c r="AL196">
        <f ca="1">IF(AND($B196&gt;0,SUM(AL$3:AL195)=0,SUM($H196:AK196)=0),$B196,0)</f>
        <v>0</v>
      </c>
      <c r="AM196">
        <f ca="1">IF(AND($B196&gt;0,SUM(AM$3:AM195)=0,SUM($H196:AL196)=0),$B196,0)</f>
        <v>0</v>
      </c>
      <c r="AN196">
        <f ca="1">IF(AND($B196&gt;0,SUM(AN$3:AN195)=0,SUM($H196:AM196)=0),$B196,0)</f>
        <v>0</v>
      </c>
      <c r="AO196">
        <f ca="1">IF(AND($B196&gt;0,SUM(AO$3:AO195)=0,SUM($H196:AN196)=0),$B196,0)</f>
        <v>0</v>
      </c>
      <c r="AP196">
        <f ca="1">IF(AND($B196&gt;0,SUM(AP$3:AP195)=0,SUM($H196:AO196)=0),$B196,0)</f>
        <v>0</v>
      </c>
      <c r="AQ196">
        <f ca="1">IF(AND($B196&gt;0,SUM(AQ$3:AQ195)=0,SUM($H196:AP196)=0),$B196,0)</f>
        <v>0</v>
      </c>
      <c r="AR196">
        <f ca="1">IF(AND($B196&gt;0,SUM(AR$3:AR195)=0,SUM($H196:AQ196)=0),$B196,0)</f>
        <v>0</v>
      </c>
      <c r="AS196">
        <f ca="1">IF(AND($B196&gt;0,SUM(AS$3:AS195)=0,SUM($H196:AR196)=0),$B196,0)</f>
        <v>0</v>
      </c>
      <c r="AT196">
        <f ca="1">IF(AND($B196&gt;0,SUM(AT$3:AT195)=0,SUM($H196:AS196)=0),$B196,0)</f>
        <v>0</v>
      </c>
      <c r="AU196">
        <f ca="1">IF(AND($B196&gt;0,SUM(AU$3:AU195)=0,SUM($H196:AT196)=0),$B196,0)</f>
        <v>0</v>
      </c>
      <c r="AV196">
        <f ca="1">IF(AND($B196&gt;0,SUM(AV$3:AV195)=0,SUM($H196:AU196)=0),$B196,0)</f>
        <v>0</v>
      </c>
      <c r="AW196">
        <f ca="1">IF(AND($B196&gt;0,SUM(AW$3:AW195)=0,SUM($H196:AV196)=0),$B196,0)</f>
        <v>0</v>
      </c>
      <c r="AX196">
        <f ca="1">IF(AND($B196&gt;0,SUM(AX$3:AX195)=0,SUM($H196:AW196)=0),$B196,0)</f>
        <v>0</v>
      </c>
      <c r="AY196">
        <f ca="1">IF(AND($B196&gt;0,SUM(AY$3:AY195)=0,SUM($H196:AX196)=0),$B196,0)</f>
        <v>0</v>
      </c>
      <c r="AZ196">
        <f ca="1">IF(AND($B196&gt;0,SUM(AZ$3:AZ195)=0,SUM($H196:AY196)=0),$B196,0)</f>
        <v>0</v>
      </c>
      <c r="BA196">
        <f ca="1">IF(AND($B196&gt;0,SUM(BA$3:BA195)=0,SUM($H196:AZ196)=0),$B196,0)</f>
        <v>0</v>
      </c>
      <c r="BB196">
        <f ca="1">IF(AND($B196&gt;0,SUM(BB$3:BB195)=0,SUM($H196:BA196)=0),$B196,0)</f>
        <v>0</v>
      </c>
      <c r="BC196">
        <f ca="1">IF(AND($B196&gt;0,SUM(BC$3:BC195)=0,SUM($H196:BB196)=0),$B196,0)</f>
        <v>0</v>
      </c>
      <c r="BD196">
        <f ca="1">IF(AND($B196&gt;0,SUM(BD$3:BD195)=0,SUM($H196:BC196)=0),$B196,0)</f>
        <v>0</v>
      </c>
      <c r="BE196">
        <f ca="1">IF(AND($B196&gt;0,SUM(BE$3:BE195)=0,SUM($H196:BD196)=0),$B196,0)</f>
        <v>0</v>
      </c>
      <c r="BF196">
        <f ca="1">IF(AND($B196&gt;0,SUM(BF$3:BF195)=0,SUM($H196:BE196)=0),$B196,0)</f>
        <v>0</v>
      </c>
      <c r="BG196">
        <f ca="1">IF(AND($B196&gt;0,SUM(BG$3:BG195)=0,SUM($H196:BF196)=0),$B196,0)</f>
        <v>0</v>
      </c>
      <c r="BH196">
        <f ca="1">IF(AND($B196&gt;0,SUM(BH$3:BH195)=0,SUM($H196:BG196)=0),$B196,0)</f>
        <v>0</v>
      </c>
      <c r="BI196">
        <f ca="1">IF(AND($B196&gt;0,SUM(BI$3:BI195)=0,SUM($H196:BH196)=0),$B196,0)</f>
        <v>0</v>
      </c>
      <c r="BJ196">
        <f ca="1">IF(AND($B196&gt;0,SUM(BJ$3:BJ195)=0,SUM($H196:BI196)=0),$B196,0)</f>
        <v>0</v>
      </c>
      <c r="BK196">
        <f ca="1">IF(AND($B196&gt;0,SUM(BK$3:BK195)=0,SUM($H196:BJ196)=0),$B196,0)</f>
        <v>0</v>
      </c>
      <c r="BL196">
        <f ca="1">IF(AND($B196&gt;0,SUM(BL$3:BL195)=0,SUM($H196:BK196)=0),$B196,0)</f>
        <v>0</v>
      </c>
      <c r="BM196">
        <f ca="1">IF(AND($B196&gt;0,SUM(BM$3:BM195)=0,SUM($H196:BL196)=0),$B196,0)</f>
        <v>0</v>
      </c>
      <c r="BN196">
        <f ca="1">IF(AND($B196&gt;0,SUM(BN$3:BN195)=0,SUM($H196:BM196)=0),$B196,0)</f>
        <v>0</v>
      </c>
      <c r="BO196">
        <f ca="1">IF(AND($B196&gt;0,SUM(BO$3:BO195)=0,SUM($H196:BN196)=0),$B196,0)</f>
        <v>0</v>
      </c>
      <c r="BP196">
        <f ca="1">IF(AND($B196&gt;0,SUM(BP$3:BP195)=0,SUM($H196:BO196)=0),$B196,0)</f>
        <v>0</v>
      </c>
      <c r="BQ196">
        <f ca="1">IF(AND($B196&gt;0,SUM(BQ$3:BQ195)=0,SUM($H196:BP196)=0),$B196,0)</f>
        <v>0</v>
      </c>
      <c r="BR196">
        <f ca="1">IF(AND($B196&gt;0,SUM(BR$3:BR195)=0,SUM($H196:BQ196)=0),$B196,0)</f>
        <v>0</v>
      </c>
      <c r="BS196">
        <f ca="1">IF(AND($B196&gt;0,SUM(BS$3:BS195)=0,SUM($H196:BR196)=0),$B196,0)</f>
        <v>0</v>
      </c>
      <c r="BT196">
        <f ca="1">IF(AND($B196&gt;0,SUM(BT$3:BT195)=0,SUM($H196:BS196)=0),$B196,0)</f>
        <v>0</v>
      </c>
      <c r="BU196">
        <f ca="1">IF(AND($B196&gt;0,SUM(BU$3:BU195)=0,SUM($H196:BT196)=0),$B196,0)</f>
        <v>0</v>
      </c>
      <c r="BV196">
        <f ca="1">IF(AND($B196&gt;0,SUM(BV$3:BV195)=0,SUM($H196:BU196)=0),$B196,0)</f>
        <v>0</v>
      </c>
      <c r="BW196">
        <f ca="1">IF(AND($B196&gt;0,SUM(BW$3:BW195)=0,SUM($H196:BV196)=0),$B196,0)</f>
        <v>0</v>
      </c>
      <c r="BX196">
        <f ca="1">IF(AND($B196&gt;0,SUM(BX$3:BX195)=0,SUM($H196:BW196)=0),$B196,0)</f>
        <v>0</v>
      </c>
      <c r="BY196">
        <f ca="1">IF(AND($B196&gt;0,SUM(BY$3:BY195)=0,SUM($H196:BX196)=0),$B196,0)</f>
        <v>0</v>
      </c>
      <c r="BZ196">
        <f ca="1">IF(AND($B196&gt;0,SUM(BZ$3:BZ195)=0,SUM($H196:BY196)=0),$B196,0)</f>
        <v>0</v>
      </c>
      <c r="CA196">
        <f ca="1">IF(AND($B196&gt;0,SUM(CA$3:CA195)=0,SUM($H196:BZ196)=0),$B196,0)</f>
        <v>0</v>
      </c>
      <c r="CB196">
        <f ca="1">IF(AND($B196&gt;0,SUM(CB$3:CB195)=0,SUM($H196:CA196)=0),$B196,0)</f>
        <v>0</v>
      </c>
      <c r="CC196">
        <f ca="1">IF(AND($B196&gt;0,SUM(CC$3:CC195)=0,SUM($H196:CB196)=0),$B196,0)</f>
        <v>0</v>
      </c>
      <c r="CD196">
        <f ca="1">IF(AND($B196&gt;0,SUM(CD$3:CD195)=0,SUM($H196:CC196)=0),$B196,0)</f>
        <v>0</v>
      </c>
      <c r="CE196">
        <f ca="1">IF(AND($B196&gt;0,SUM(CE$3:CE195)=0,SUM($H196:CD196)=0),$B196,0)</f>
        <v>0</v>
      </c>
      <c r="CF196">
        <f ca="1">IF(AND($B196&gt;0,SUM(CF$3:CF195)=0,SUM($H196:CE196)=0),$B196,0)</f>
        <v>0</v>
      </c>
      <c r="CG196">
        <f ca="1">IF(AND($B196&gt;0,SUM(CG$3:CG195)=0,SUM($H196:CF196)=0),$B196,0)</f>
        <v>0</v>
      </c>
      <c r="CH196">
        <f ca="1">IF(AND($B196&gt;0,SUM(CH$3:CH195)=0,SUM($H196:CG196)=0),$B196,0)</f>
        <v>0</v>
      </c>
      <c r="CI196">
        <f ca="1">IF(AND($B196&gt;0,SUM(CI$3:CI195)=0,SUM($H196:CH196)=0),$B196,0)</f>
        <v>0</v>
      </c>
      <c r="CJ196">
        <f ca="1">IF(AND($B196&gt;0,SUM(CJ$3:CJ195)=0,SUM($H196:CI196)=0),$B196,0)</f>
        <v>0</v>
      </c>
      <c r="CK196">
        <f ca="1">IF(AND($B196&gt;0,SUM(CK$3:CK195)=0,SUM($H196:CJ196)=0),$B196,0)</f>
        <v>0</v>
      </c>
      <c r="CL196">
        <f ca="1">IF(AND($B196&gt;0,SUM(CL$3:CL195)=0,SUM($H196:CK196)=0),$B196,0)</f>
        <v>0</v>
      </c>
      <c r="CM196">
        <f ca="1">IF(AND($B196&gt;0,SUM(CM$3:CM195)=0,SUM($H196:CL196)=0),$B196,0)</f>
        <v>0</v>
      </c>
      <c r="CN196">
        <f ca="1">IF(AND($B196&gt;0,SUM(CN$3:CN195)=0,SUM($H196:CM196)=0),$B196,0)</f>
        <v>0</v>
      </c>
      <c r="CO196">
        <f ca="1">IF(AND($B196&gt;0,SUM(CO$3:CO195)=0,SUM($H196:CN196)=0),$B196,0)</f>
        <v>0</v>
      </c>
      <c r="CP196">
        <f ca="1">IF(AND($B196&gt;0,SUM(CP$3:CP195)=0,SUM($H196:CO196)=0),$B196,0)</f>
        <v>0</v>
      </c>
      <c r="CQ196">
        <f ca="1">IF(AND($B196&gt;0,SUM(CQ$3:CQ195)=0,SUM($H196:CP196)=0),$B196,0)</f>
        <v>0</v>
      </c>
      <c r="CR196">
        <f ca="1">IF(AND($B196&gt;0,SUM(CR$3:CR195)=0,SUM($H196:CQ196)=0),$B196,0)</f>
        <v>0</v>
      </c>
      <c r="CS196">
        <f ca="1">IF(AND($B196&gt;0,SUM(CS$3:CS195)=0,SUM($H196:CR196)=0),$B196,0)</f>
        <v>0</v>
      </c>
      <c r="CT196">
        <f ca="1">IF(AND($B196&gt;0,SUM(CT$3:CT195)=0,SUM($H196:CS196)=0),$B196,0)</f>
        <v>0</v>
      </c>
      <c r="CU196">
        <f ca="1">IF(AND($B196&gt;0,SUM(CU$3:CU195)=0,SUM($H196:CT196)=0),$B196,0)</f>
        <v>0</v>
      </c>
      <c r="CV196">
        <f ca="1">IF(AND($B196&gt;0,SUM(CV$3:CV195)=0,SUM($H196:CU196)=0),$B196,0)</f>
        <v>0</v>
      </c>
      <c r="CW196">
        <f ca="1">IF(AND($B196&gt;0,SUM(CW$3:CW195)=0,SUM($H196:CV196)=0),$B196,0)</f>
        <v>0</v>
      </c>
      <c r="CX196">
        <f ca="1">IF(AND($B196&gt;0,SUM(CX$3:CX195)=0,SUM($H196:CW196)=0),$B196,0)</f>
        <v>0</v>
      </c>
      <c r="CY196">
        <f ca="1">IF(AND($B196&gt;0,SUM(CY$3:CY195)=0,SUM($H196:CX196)=0),$B196,0)</f>
        <v>0</v>
      </c>
      <c r="CZ196">
        <f ca="1">IF(AND($B196&gt;0,SUM(CZ$3:CZ195)=0,SUM($H196:CY196)=0),$B196,0)</f>
        <v>0</v>
      </c>
      <c r="DA196">
        <f ca="1">IF(AND($B196&gt;0,SUM(DA$3:DA195)=0,SUM($H196:CZ196)=0),$B196,0)</f>
        <v>0</v>
      </c>
      <c r="DB196">
        <f ca="1">IF(AND($B196&gt;0,SUM(DB$3:DB195)=0,SUM($H196:DA196)=0),$B196,0)</f>
        <v>0</v>
      </c>
      <c r="DC196">
        <f ca="1">IF(AND($B196&gt;0,SUM(DC$3:DC195)=0,SUM($H196:DB196)=0),$B196,0)</f>
        <v>0</v>
      </c>
      <c r="DD196">
        <f ca="1">IF(AND($B196&gt;0,SUM(DD$3:DD195)=0,SUM($H196:DC196)=0),$B196,0)</f>
        <v>0</v>
      </c>
      <c r="DE196">
        <f ca="1">IF(AND($B196&gt;0,SUM(DE$3:DE195)=0,SUM($H196:DD196)=0),$B196,0)</f>
        <v>0</v>
      </c>
      <c r="DF196">
        <f ca="1">IF(AND($B196&gt;0,SUM(DF$3:DF195)=0,SUM($H196:DE196)=0),$B196,0)</f>
        <v>0</v>
      </c>
      <c r="DG196">
        <f ca="1">IF(AND($B196&gt;0,SUM(DG$3:DG195)=0,SUM($H196:DF196)=0),$B196,0)</f>
        <v>0</v>
      </c>
      <c r="DH196">
        <f ca="1">IF(AND($B196&gt;0,SUM(DH$3:DH195)=0,SUM($H196:DG196)=0),$B196,0)</f>
        <v>0</v>
      </c>
      <c r="DI196">
        <f ca="1">IF(AND($B196&gt;0,SUM(DI$3:DI195)=0,SUM($H196:DH196)=0),$B196,0)</f>
        <v>0</v>
      </c>
      <c r="DJ196">
        <f ca="1">IF(AND($B196&gt;0,SUM(DJ$3:DJ195)=0,SUM($H196:DI196)=0),$B196,0)</f>
        <v>0</v>
      </c>
      <c r="DK196">
        <f ca="1">IF(AND($B196&gt;0,SUM(DK$3:DK195)=0,SUM($H196:DJ196)=0),$B196,0)</f>
        <v>0</v>
      </c>
      <c r="DL196">
        <f ca="1">IF(AND($B196&gt;0,SUM(DL$3:DL195)=0,SUM($H196:DK196)=0),$B196,0)</f>
        <v>0</v>
      </c>
      <c r="DM196">
        <f ca="1">IF(AND($B196&gt;0,SUM(DM$3:DM195)=0,SUM($H196:DL196)=0),$B196,0)</f>
        <v>0</v>
      </c>
      <c r="DN196">
        <f ca="1">IF(AND($B196&gt;0,SUM(DN$3:DN195)=0,SUM($H196:DM196)=0),$B196,0)</f>
        <v>0</v>
      </c>
      <c r="DO196">
        <f ca="1">IF(AND($B196&gt;0,SUM(DO$3:DO195)=0,SUM($H196:DN196)=0),$B196,0)</f>
        <v>0</v>
      </c>
      <c r="DP196">
        <f ca="1">IF(AND($B196&gt;0,SUM(DP$3:DP195)=0,SUM($H196:DO196)=0),$B196,0)</f>
        <v>0</v>
      </c>
      <c r="DQ196">
        <f ca="1">IF(AND($B196&gt;0,SUM(DQ$3:DQ195)=0,SUM($H196:DP196)=0),$B196,0)</f>
        <v>0</v>
      </c>
      <c r="DR196">
        <f ca="1">IF(AND($B196&gt;0,SUM(DR$3:DR195)=0,SUM($H196:DQ196)=0),$B196,0)</f>
        <v>0</v>
      </c>
      <c r="DS196">
        <f ca="1">IF(AND($B196&gt;0,SUM(DS$3:DS195)=0,SUM($H196:DR196)=0),$B196,0)</f>
        <v>0</v>
      </c>
      <c r="DT196">
        <f ca="1">IF(AND($B196&gt;0,SUM(DT$3:DT195)=0,SUM($H196:DS196)=0),$B196,0)</f>
        <v>0</v>
      </c>
      <c r="DU196">
        <f ca="1">IF(AND($B196&gt;0,SUM(DU$3:DU195)=0,SUM($H196:DT196)=0),$B196,0)</f>
        <v>0</v>
      </c>
      <c r="DV196">
        <f ca="1">IF(AND($B196&gt;0,SUM(DV$3:DV195)=0,SUM($H196:DU196)=0),$B196,0)</f>
        <v>0</v>
      </c>
      <c r="DW196">
        <f ca="1">IF(AND($B196&gt;0,SUM(DW$3:DW195)=0,SUM($H196:DV196)=0),$B196,0)</f>
        <v>0</v>
      </c>
      <c r="DX196">
        <f ca="1">IF(AND($B196&gt;0,SUM(DX$3:DX195)=0,SUM($H196:DW196)=0),$B196,0)</f>
        <v>0</v>
      </c>
      <c r="DY196">
        <f ca="1">IF(AND($B196&gt;0,SUM(DY$3:DY195)=0,SUM($H196:DX196)=0),$B196,0)</f>
        <v>0</v>
      </c>
      <c r="DZ196">
        <f ca="1">IF(AND($B196&gt;0,SUM(DZ$3:DZ195)=0,SUM($H196:DY196)=0),$B196,0)</f>
        <v>0</v>
      </c>
      <c r="EA196">
        <f ca="1">IF(AND($B196&gt;0,SUM(EA$3:EA195)=0,SUM($H196:DZ196)=0),$B196,0)</f>
        <v>0</v>
      </c>
      <c r="EB196">
        <f ca="1">IF(AND($B196&gt;0,SUM(EB$3:EB195)=0,SUM($H196:EA196)=0),$B196,0)</f>
        <v>0</v>
      </c>
      <c r="EC196">
        <f ca="1">IF(AND($B196&gt;0,SUM(EC$3:EC195)=0,SUM($H196:EB196)=0),$B196,0)</f>
        <v>0</v>
      </c>
      <c r="ED196">
        <f ca="1">IF(AND($B196&gt;0,SUM(ED$3:ED195)=0,SUM($H196:EC196)=0),$B196,0)</f>
        <v>0</v>
      </c>
      <c r="EE196">
        <f ca="1">IF(AND($B196&gt;0,SUM(EE$3:EE195)=0,SUM($H196:ED196)=0),$B196,0)</f>
        <v>0</v>
      </c>
      <c r="EF196">
        <f ca="1">IF(AND($B196&gt;0,SUM(EF$3:EF195)=0,SUM($H196:EE196)=0),$B196,0)</f>
        <v>0</v>
      </c>
      <c r="EG196">
        <f ca="1">IF(AND($B196&gt;0,SUM(EG$3:EG195)=0,SUM($H196:EF196)=0),$B196,0)</f>
        <v>0</v>
      </c>
      <c r="EH196">
        <f ca="1">IF(AND($B196&gt;0,SUM(EH$3:EH195)=0,SUM($H196:EG196)=0),$B196,0)</f>
        <v>0</v>
      </c>
      <c r="EI196">
        <f ca="1">IF(AND($B196&gt;0,SUM(EI$3:EI195)=0,SUM($H196:EH196)=0),$B196,0)</f>
        <v>0</v>
      </c>
      <c r="EJ196">
        <f ca="1">IF(AND($B196&gt;0,SUM(EJ$3:EJ195)=0,SUM($H196:EI196)=0),$B196,0)</f>
        <v>0</v>
      </c>
      <c r="EK196">
        <f ca="1">IF(AND($B196&gt;0,SUM(EK$3:EK195)=0,SUM($H196:EJ196)=0),$B196,0)</f>
        <v>0</v>
      </c>
      <c r="EL196">
        <f ca="1">IF(AND($B196&gt;0,SUM(EL$3:EL195)=0,SUM($H196:EK196)=0),$B196,0)</f>
        <v>0</v>
      </c>
      <c r="EM196">
        <f ca="1">IF(AND($B196&gt;0,SUM(EM$3:EM195)=0,SUM($H196:EL196)=0),$B196,0)</f>
        <v>0</v>
      </c>
      <c r="EN196">
        <f ca="1">IF(AND($B196&gt;0,SUM(EN$3:EN195)=0,SUM($H196:EM196)=0),$B196,0)</f>
        <v>0</v>
      </c>
      <c r="EO196">
        <f ca="1">IF(AND($B196&gt;0,SUM(EO$3:EO195)=0,SUM($H196:EN196)=0),$B196,0)</f>
        <v>0</v>
      </c>
      <c r="EP196">
        <f ca="1">IF(AND($B196&gt;0,SUM(EP$3:EP195)=0,SUM($H196:EO196)=0),$B196,0)</f>
        <v>0</v>
      </c>
      <c r="EQ196">
        <f ca="1">IF(AND($B196&gt;0,SUM(EQ$3:EQ195)=0,SUM($H196:EP196)=0),$B196,0)</f>
        <v>0</v>
      </c>
      <c r="ER196">
        <f ca="1">IF(AND($B196&gt;0,SUM(ER$3:ER195)=0,SUM($H196:EQ196)=0),$B196,0)</f>
        <v>0</v>
      </c>
      <c r="ES196">
        <f ca="1">IF(AND($B196&gt;0,SUM(ES$3:ES195)=0,SUM($H196:ER196)=0),$B196,0)</f>
        <v>0</v>
      </c>
      <c r="ET196">
        <f ca="1">IF(AND($B196&gt;0,SUM(ET$3:ET195)=0,SUM($H196:ES196)=0),$B196,0)</f>
        <v>0</v>
      </c>
      <c r="EU196">
        <f ca="1">IF(AND($B196&gt;0,SUM(EU$3:EU195)=0,SUM($H196:ET196)=0),$B196,0)</f>
        <v>0</v>
      </c>
      <c r="EV196">
        <f ca="1">IF(AND($B196&gt;0,SUM(EV$3:EV195)=0,SUM($H196:EU196)=0),$B196,0)</f>
        <v>0</v>
      </c>
      <c r="EW196">
        <f ca="1">IF(AND($B196&gt;0,SUM(EW$3:EW195)=0,SUM($H196:EV196)=0),$B196,0)</f>
        <v>0</v>
      </c>
      <c r="EX196">
        <f ca="1">IF(AND($B196&gt;0,SUM(EX$3:EX195)=0,SUM($H196:EW196)=0),$B196,0)</f>
        <v>0</v>
      </c>
      <c r="EY196">
        <f ca="1">IF(AND($B196&gt;0,SUM(EY$3:EY195)=0,SUM($H196:EX196)=0),$B196,0)</f>
        <v>0</v>
      </c>
      <c r="EZ196">
        <f ca="1">IF(AND($B196&gt;0,SUM(EZ$3:EZ195)=0,SUM($H196:EY196)=0),$B196,0)</f>
        <v>0</v>
      </c>
      <c r="FA196">
        <f ca="1">IF(AND($B196&gt;0,SUM(FA$3:FA195)=0,SUM($H196:EZ196)=0),$B196,0)</f>
        <v>0</v>
      </c>
      <c r="FB196">
        <f ca="1">IF(AND($B196&gt;0,SUM(FB$3:FB195)=0,SUM($H196:FA196)=0),$B196,0)</f>
        <v>0</v>
      </c>
      <c r="FC196">
        <f ca="1">IF(AND($B196&gt;0,SUM(FC$3:FC195)=0,SUM($H196:FB196)=0),$B196,0)</f>
        <v>0</v>
      </c>
      <c r="FD196">
        <f ca="1">IF(AND($B196&gt;0,SUM(FD$3:FD195)=0,SUM($H196:FC196)=0),$B196,0)</f>
        <v>0</v>
      </c>
      <c r="FE196">
        <f ca="1">IF(AND($B196&gt;0,SUM(FE$3:FE195)=0,SUM($H196:FD196)=0),$B196,0)</f>
        <v>0</v>
      </c>
      <c r="FF196">
        <f ca="1">IF(AND($B196&gt;0,SUM(FF$3:FF195)=0,SUM($H196:FE196)=0),$B196,0)</f>
        <v>0</v>
      </c>
      <c r="FG196">
        <f ca="1">IF(AND($B196&gt;0,SUM(FG$3:FG195)=0,SUM($H196:FF196)=0),$B196,0)</f>
        <v>0</v>
      </c>
      <c r="FH196">
        <f ca="1">IF(AND($B196&gt;0,SUM(FH$3:FH195)=0,SUM($H196:FG196)=0),$B196,0)</f>
        <v>0</v>
      </c>
      <c r="FI196">
        <f ca="1">IF(AND($B196&gt;0,SUM(FI$3:FI195)=0,SUM($H196:FH196)=0),$B196,0)</f>
        <v>0</v>
      </c>
      <c r="FJ196">
        <f ca="1">IF(AND($B196&gt;0,SUM(FJ$3:FJ195)=0,SUM($H196:FI196)=0),$B196,0)</f>
        <v>0</v>
      </c>
      <c r="FK196">
        <f ca="1">IF(AND($B196&gt;0,SUM(FK$3:FK195)=0,SUM($H196:FJ196)=0),$B196,0)</f>
        <v>0</v>
      </c>
      <c r="FL196">
        <f ca="1">IF(AND($B196&gt;0,SUM(FL$3:FL195)=0,SUM($H196:FK196)=0),$B196,0)</f>
        <v>0</v>
      </c>
      <c r="FM196">
        <f ca="1">IF(AND($B196&gt;0,SUM(FM$3:FM195)=0,SUM($H196:FL196)=0),$B196,0)</f>
        <v>0</v>
      </c>
      <c r="FN196">
        <f ca="1">IF(AND($B196&gt;0,SUM(FN$3:FN195)=0,SUM($H196:FM196)=0),$B196,0)</f>
        <v>0</v>
      </c>
      <c r="FS196" s="67" t="str">
        <f ca="1">Valintaohjelma!$C72</f>
        <v>Liesikupu</v>
      </c>
      <c r="FT196" s="67" t="str">
        <f ca="1">Valintaohjelma!$F72</f>
        <v/>
      </c>
      <c r="FU196" s="342" t="s">
        <v>2</v>
      </c>
      <c r="FV196" s="67" t="str">
        <f>Valintaohjelma!$I72</f>
        <v>-</v>
      </c>
      <c r="FY196" s="67" t="str">
        <f ca="1">Valintaohjelma!$C72</f>
        <v>Liesikupu</v>
      </c>
      <c r="FZ196" s="67" t="str">
        <f ca="1">Valintaohjelma!$F72</f>
        <v/>
      </c>
      <c r="GA196" s="67" t="s">
        <v>649</v>
      </c>
      <c r="GB196" s="67" t="str">
        <f>Valintaohjelma!$I72</f>
        <v>-</v>
      </c>
      <c r="GE196" s="67" t="str">
        <f ca="1">Valintaohjelma!$C72</f>
        <v>Liesikupu</v>
      </c>
      <c r="GF196" s="67" t="str">
        <f ca="1">Valintaohjelma!$F72</f>
        <v/>
      </c>
      <c r="GG196" s="67" t="s">
        <v>717</v>
      </c>
      <c r="GH196" s="67" t="str">
        <f>Valintaohjelma!$I72</f>
        <v>-</v>
      </c>
    </row>
    <row r="197" spans="1:190" ht="15.75" thickBot="1" x14ac:dyDescent="0.3">
      <c r="A197">
        <v>197</v>
      </c>
      <c r="B197">
        <f>IF(AND(Valintaohjelma!D73&lt;&gt;"-",Valintaohjelma!D73&lt;&gt;""),A197,0)</f>
        <v>0</v>
      </c>
      <c r="C197" s="240" t="str">
        <f t="shared" ca="1" si="26"/>
        <v>Smart Access (Mobiili käyttöliittymä)</v>
      </c>
      <c r="D197" s="240" t="str">
        <f t="shared" ca="1" si="27"/>
        <v>SEC/SEM</v>
      </c>
      <c r="E197" s="240" t="str">
        <f t="shared" ca="1" si="28"/>
        <v/>
      </c>
      <c r="F197" s="240" t="str">
        <f t="shared" ca="1" si="29"/>
        <v>-</v>
      </c>
      <c r="G197" s="47" t="e">
        <f>INDEX($I$2:$FN$2,ROWS(G$2:G197))</f>
        <v>#REF!</v>
      </c>
      <c r="H197">
        <v>0</v>
      </c>
      <c r="I197">
        <f ca="1">IF(AND($B197&gt;0,SUM(I$3:I196)=0,SUM($H197:H197)=0),$B197,0)</f>
        <v>0</v>
      </c>
      <c r="J197">
        <f ca="1">IF(AND($B197&gt;0,SUM(J$3:J196)=0,SUM($H197:I197)=0),$B197,0)</f>
        <v>0</v>
      </c>
      <c r="K197">
        <f ca="1">IF(AND($B197&gt;0,SUM(K$3:K196)=0,SUM($H197:J197)=0),$B197,0)</f>
        <v>0</v>
      </c>
      <c r="L197">
        <f ca="1">IF(AND($B197&gt;0,SUM(L$3:L196)=0,SUM($H197:K197)=0),$B197,0)</f>
        <v>0</v>
      </c>
      <c r="M197">
        <f ca="1">IF(AND($B197&gt;0,SUM(M$3:M196)=0,SUM($H197:L197)=0),$B197,0)</f>
        <v>0</v>
      </c>
      <c r="N197">
        <f ca="1">IF(AND($B197&gt;0,SUM(N$3:N196)=0,SUM($H197:M197)=0),$B197,0)</f>
        <v>0</v>
      </c>
      <c r="O197">
        <f ca="1">IF(AND($B197&gt;0,SUM(O$3:O196)=0,SUM($H197:N197)=0),$B197,0)</f>
        <v>0</v>
      </c>
      <c r="P197">
        <f ca="1">IF(AND($B197&gt;0,SUM(P$3:P196)=0,SUM($H197:O197)=0),$B197,0)</f>
        <v>0</v>
      </c>
      <c r="Q197">
        <f ca="1">IF(AND($B197&gt;0,SUM(Q$3:Q196)=0,SUM($H197:P197)=0),$B197,0)</f>
        <v>0</v>
      </c>
      <c r="R197">
        <f ca="1">IF(AND($B197&gt;0,SUM(R$3:R196)=0,SUM($H197:Q197)=0),$B197,0)</f>
        <v>0</v>
      </c>
      <c r="S197">
        <f ca="1">IF(AND($B197&gt;0,SUM(S$3:S196)=0,SUM($H197:R197)=0),$B197,0)</f>
        <v>0</v>
      </c>
      <c r="T197">
        <f ca="1">IF(AND($B197&gt;0,SUM(T$3:T196)=0,SUM($H197:S197)=0),$B197,0)</f>
        <v>0</v>
      </c>
      <c r="U197">
        <f ca="1">IF(AND($B197&gt;0,SUM(U$3:U196)=0,SUM($H197:T197)=0),$B197,0)</f>
        <v>0</v>
      </c>
      <c r="V197">
        <f ca="1">IF(AND($B197&gt;0,SUM(V$3:V196)=0,SUM($H197:U197)=0),$B197,0)</f>
        <v>0</v>
      </c>
      <c r="W197">
        <f ca="1">IF(AND($B197&gt;0,SUM(W$3:W196)=0,SUM($H197:V197)=0),$B197,0)</f>
        <v>0</v>
      </c>
      <c r="X197">
        <f ca="1">IF(AND($B197&gt;0,SUM(X$3:X196)=0,SUM($H197:W197)=0),$B197,0)</f>
        <v>0</v>
      </c>
      <c r="Y197">
        <f ca="1">IF(AND($B197&gt;0,SUM(Y$3:Y196)=0,SUM($H197:X197)=0),$B197,0)</f>
        <v>0</v>
      </c>
      <c r="Z197">
        <f ca="1">IF(AND($B197&gt;0,SUM(Z$3:Z196)=0,SUM($H197:Y197)=0),$B197,0)</f>
        <v>0</v>
      </c>
      <c r="AA197">
        <f ca="1">IF(AND($B197&gt;0,SUM(AA$3:AA196)=0,SUM($H197:Z197)=0),$B197,0)</f>
        <v>0</v>
      </c>
      <c r="AB197">
        <f ca="1">IF(AND($B197&gt;0,SUM(AB$3:AB196)=0,SUM($H197:AA197)=0),$B197,0)</f>
        <v>0</v>
      </c>
      <c r="AC197">
        <f ca="1">IF(AND($B197&gt;0,SUM(AC$3:AC196)=0,SUM($H197:AB197)=0),$B197,0)</f>
        <v>0</v>
      </c>
      <c r="AD197">
        <f ca="1">IF(AND($B197&gt;0,SUM(AD$3:AD196)=0,SUM($H197:AC197)=0),$B197,0)</f>
        <v>0</v>
      </c>
      <c r="AE197">
        <f ca="1">IF(AND($B197&gt;0,SUM(AE$3:AE196)=0,SUM($H197:AD197)=0),$B197,0)</f>
        <v>0</v>
      </c>
      <c r="AF197">
        <f ca="1">IF(AND($B197&gt;0,SUM(AF$3:AF196)=0,SUM($H197:AE197)=0),$B197,0)</f>
        <v>0</v>
      </c>
      <c r="AG197">
        <f ca="1">IF(AND($B197&gt;0,SUM(AG$3:AG196)=0,SUM($H197:AF197)=0),$B197,0)</f>
        <v>0</v>
      </c>
      <c r="AH197">
        <f ca="1">IF(AND($B197&gt;0,SUM(AH$3:AH196)=0,SUM($H197:AG197)=0),$B197,0)</f>
        <v>0</v>
      </c>
      <c r="AI197">
        <f ca="1">IF(AND($B197&gt;0,SUM(AI$3:AI196)=0,SUM($H197:AH197)=0),$B197,0)</f>
        <v>0</v>
      </c>
      <c r="AJ197">
        <f ca="1">IF(AND($B197&gt;0,SUM(AJ$3:AJ196)=0,SUM($H197:AI197)=0),$B197,0)</f>
        <v>0</v>
      </c>
      <c r="AK197">
        <f ca="1">IF(AND($B197&gt;0,SUM(AK$3:AK196)=0,SUM($H197:AJ197)=0),$B197,0)</f>
        <v>0</v>
      </c>
      <c r="AL197">
        <f ca="1">IF(AND($B197&gt;0,SUM(AL$3:AL196)=0,SUM($H197:AK197)=0),$B197,0)</f>
        <v>0</v>
      </c>
      <c r="AM197">
        <f ca="1">IF(AND($B197&gt;0,SUM(AM$3:AM196)=0,SUM($H197:AL197)=0),$B197,0)</f>
        <v>0</v>
      </c>
      <c r="AN197">
        <f ca="1">IF(AND($B197&gt;0,SUM(AN$3:AN196)=0,SUM($H197:AM197)=0),$B197,0)</f>
        <v>0</v>
      </c>
      <c r="AO197">
        <f ca="1">IF(AND($B197&gt;0,SUM(AO$3:AO196)=0,SUM($H197:AN197)=0),$B197,0)</f>
        <v>0</v>
      </c>
      <c r="AP197">
        <f ca="1">IF(AND($B197&gt;0,SUM(AP$3:AP196)=0,SUM($H197:AO197)=0),$B197,0)</f>
        <v>0</v>
      </c>
      <c r="AQ197">
        <f ca="1">IF(AND($B197&gt;0,SUM(AQ$3:AQ196)=0,SUM($H197:AP197)=0),$B197,0)</f>
        <v>0</v>
      </c>
      <c r="AR197">
        <f ca="1">IF(AND($B197&gt;0,SUM(AR$3:AR196)=0,SUM($H197:AQ197)=0),$B197,0)</f>
        <v>0</v>
      </c>
      <c r="AS197">
        <f ca="1">IF(AND($B197&gt;0,SUM(AS$3:AS196)=0,SUM($H197:AR197)=0),$B197,0)</f>
        <v>0</v>
      </c>
      <c r="AT197">
        <f ca="1">IF(AND($B197&gt;0,SUM(AT$3:AT196)=0,SUM($H197:AS197)=0),$B197,0)</f>
        <v>0</v>
      </c>
      <c r="AU197">
        <f ca="1">IF(AND($B197&gt;0,SUM(AU$3:AU196)=0,SUM($H197:AT197)=0),$B197,0)</f>
        <v>0</v>
      </c>
      <c r="AV197">
        <f ca="1">IF(AND($B197&gt;0,SUM(AV$3:AV196)=0,SUM($H197:AU197)=0),$B197,0)</f>
        <v>0</v>
      </c>
      <c r="AW197">
        <f ca="1">IF(AND($B197&gt;0,SUM(AW$3:AW196)=0,SUM($H197:AV197)=0),$B197,0)</f>
        <v>0</v>
      </c>
      <c r="AX197">
        <f ca="1">IF(AND($B197&gt;0,SUM(AX$3:AX196)=0,SUM($H197:AW197)=0),$B197,0)</f>
        <v>0</v>
      </c>
      <c r="AY197">
        <f ca="1">IF(AND($B197&gt;0,SUM(AY$3:AY196)=0,SUM($H197:AX197)=0),$B197,0)</f>
        <v>0</v>
      </c>
      <c r="AZ197">
        <f ca="1">IF(AND($B197&gt;0,SUM(AZ$3:AZ196)=0,SUM($H197:AY197)=0),$B197,0)</f>
        <v>0</v>
      </c>
      <c r="BA197">
        <f ca="1">IF(AND($B197&gt;0,SUM(BA$3:BA196)=0,SUM($H197:AZ197)=0),$B197,0)</f>
        <v>0</v>
      </c>
      <c r="BB197">
        <f ca="1">IF(AND($B197&gt;0,SUM(BB$3:BB196)=0,SUM($H197:BA197)=0),$B197,0)</f>
        <v>0</v>
      </c>
      <c r="BC197">
        <f ca="1">IF(AND($B197&gt;0,SUM(BC$3:BC196)=0,SUM($H197:BB197)=0),$B197,0)</f>
        <v>0</v>
      </c>
      <c r="BD197">
        <f ca="1">IF(AND($B197&gt;0,SUM(BD$3:BD196)=0,SUM($H197:BC197)=0),$B197,0)</f>
        <v>0</v>
      </c>
      <c r="BE197">
        <f ca="1">IF(AND($B197&gt;0,SUM(BE$3:BE196)=0,SUM($H197:BD197)=0),$B197,0)</f>
        <v>0</v>
      </c>
      <c r="BF197">
        <f ca="1">IF(AND($B197&gt;0,SUM(BF$3:BF196)=0,SUM($H197:BE197)=0),$B197,0)</f>
        <v>0</v>
      </c>
      <c r="BG197">
        <f ca="1">IF(AND($B197&gt;0,SUM(BG$3:BG196)=0,SUM($H197:BF197)=0),$B197,0)</f>
        <v>0</v>
      </c>
      <c r="BH197">
        <f ca="1">IF(AND($B197&gt;0,SUM(BH$3:BH196)=0,SUM($H197:BG197)=0),$B197,0)</f>
        <v>0</v>
      </c>
      <c r="BI197">
        <f ca="1">IF(AND($B197&gt;0,SUM(BI$3:BI196)=0,SUM($H197:BH197)=0),$B197,0)</f>
        <v>0</v>
      </c>
      <c r="BJ197">
        <f ca="1">IF(AND($B197&gt;0,SUM(BJ$3:BJ196)=0,SUM($H197:BI197)=0),$B197,0)</f>
        <v>0</v>
      </c>
      <c r="BK197">
        <f ca="1">IF(AND($B197&gt;0,SUM(BK$3:BK196)=0,SUM($H197:BJ197)=0),$B197,0)</f>
        <v>0</v>
      </c>
      <c r="BL197">
        <f ca="1">IF(AND($B197&gt;0,SUM(BL$3:BL196)=0,SUM($H197:BK197)=0),$B197,0)</f>
        <v>0</v>
      </c>
      <c r="BM197">
        <f ca="1">IF(AND($B197&gt;0,SUM(BM$3:BM196)=0,SUM($H197:BL197)=0),$B197,0)</f>
        <v>0</v>
      </c>
      <c r="BN197">
        <f ca="1">IF(AND($B197&gt;0,SUM(BN$3:BN196)=0,SUM($H197:BM197)=0),$B197,0)</f>
        <v>0</v>
      </c>
      <c r="BO197">
        <f ca="1">IF(AND($B197&gt;0,SUM(BO$3:BO196)=0,SUM($H197:BN197)=0),$B197,0)</f>
        <v>0</v>
      </c>
      <c r="BP197">
        <f ca="1">IF(AND($B197&gt;0,SUM(BP$3:BP196)=0,SUM($H197:BO197)=0),$B197,0)</f>
        <v>0</v>
      </c>
      <c r="BQ197">
        <f ca="1">IF(AND($B197&gt;0,SUM(BQ$3:BQ196)=0,SUM($H197:BP197)=0),$B197,0)</f>
        <v>0</v>
      </c>
      <c r="BR197">
        <f ca="1">IF(AND($B197&gt;0,SUM(BR$3:BR196)=0,SUM($H197:BQ197)=0),$B197,0)</f>
        <v>0</v>
      </c>
      <c r="BS197">
        <f ca="1">IF(AND($B197&gt;0,SUM(BS$3:BS196)=0,SUM($H197:BR197)=0),$B197,0)</f>
        <v>0</v>
      </c>
      <c r="BT197">
        <f ca="1">IF(AND($B197&gt;0,SUM(BT$3:BT196)=0,SUM($H197:BS197)=0),$B197,0)</f>
        <v>0</v>
      </c>
      <c r="BU197">
        <f ca="1">IF(AND($B197&gt;0,SUM(BU$3:BU196)=0,SUM($H197:BT197)=0),$B197,0)</f>
        <v>0</v>
      </c>
      <c r="BV197">
        <f ca="1">IF(AND($B197&gt;0,SUM(BV$3:BV196)=0,SUM($H197:BU197)=0),$B197,0)</f>
        <v>0</v>
      </c>
      <c r="BW197">
        <f ca="1">IF(AND($B197&gt;0,SUM(BW$3:BW196)=0,SUM($H197:BV197)=0),$B197,0)</f>
        <v>0</v>
      </c>
      <c r="BX197">
        <f ca="1">IF(AND($B197&gt;0,SUM(BX$3:BX196)=0,SUM($H197:BW197)=0),$B197,0)</f>
        <v>0</v>
      </c>
      <c r="BY197">
        <f ca="1">IF(AND($B197&gt;0,SUM(BY$3:BY196)=0,SUM($H197:BX197)=0),$B197,0)</f>
        <v>0</v>
      </c>
      <c r="BZ197">
        <f ca="1">IF(AND($B197&gt;0,SUM(BZ$3:BZ196)=0,SUM($H197:BY197)=0),$B197,0)</f>
        <v>0</v>
      </c>
      <c r="CA197">
        <f ca="1">IF(AND($B197&gt;0,SUM(CA$3:CA196)=0,SUM($H197:BZ197)=0),$B197,0)</f>
        <v>0</v>
      </c>
      <c r="CB197">
        <f ca="1">IF(AND($B197&gt;0,SUM(CB$3:CB196)=0,SUM($H197:CA197)=0),$B197,0)</f>
        <v>0</v>
      </c>
      <c r="CC197">
        <f ca="1">IF(AND($B197&gt;0,SUM(CC$3:CC196)=0,SUM($H197:CB197)=0),$B197,0)</f>
        <v>0</v>
      </c>
      <c r="CD197">
        <f ca="1">IF(AND($B197&gt;0,SUM(CD$3:CD196)=0,SUM($H197:CC197)=0),$B197,0)</f>
        <v>0</v>
      </c>
      <c r="CE197">
        <f ca="1">IF(AND($B197&gt;0,SUM(CE$3:CE196)=0,SUM($H197:CD197)=0),$B197,0)</f>
        <v>0</v>
      </c>
      <c r="CF197">
        <f ca="1">IF(AND($B197&gt;0,SUM(CF$3:CF196)=0,SUM($H197:CE197)=0),$B197,0)</f>
        <v>0</v>
      </c>
      <c r="CG197">
        <f ca="1">IF(AND($B197&gt;0,SUM(CG$3:CG196)=0,SUM($H197:CF197)=0),$B197,0)</f>
        <v>0</v>
      </c>
      <c r="CH197">
        <f ca="1">IF(AND($B197&gt;0,SUM(CH$3:CH196)=0,SUM($H197:CG197)=0),$B197,0)</f>
        <v>0</v>
      </c>
      <c r="CI197">
        <f ca="1">IF(AND($B197&gt;0,SUM(CI$3:CI196)=0,SUM($H197:CH197)=0),$B197,0)</f>
        <v>0</v>
      </c>
      <c r="CJ197">
        <f ca="1">IF(AND($B197&gt;0,SUM(CJ$3:CJ196)=0,SUM($H197:CI197)=0),$B197,0)</f>
        <v>0</v>
      </c>
      <c r="CK197">
        <f ca="1">IF(AND($B197&gt;0,SUM(CK$3:CK196)=0,SUM($H197:CJ197)=0),$B197,0)</f>
        <v>0</v>
      </c>
      <c r="CL197">
        <f ca="1">IF(AND($B197&gt;0,SUM(CL$3:CL196)=0,SUM($H197:CK197)=0),$B197,0)</f>
        <v>0</v>
      </c>
      <c r="CM197">
        <f ca="1">IF(AND($B197&gt;0,SUM(CM$3:CM196)=0,SUM($H197:CL197)=0),$B197,0)</f>
        <v>0</v>
      </c>
      <c r="CN197">
        <f ca="1">IF(AND($B197&gt;0,SUM(CN$3:CN196)=0,SUM($H197:CM197)=0),$B197,0)</f>
        <v>0</v>
      </c>
      <c r="CO197">
        <f ca="1">IF(AND($B197&gt;0,SUM(CO$3:CO196)=0,SUM($H197:CN197)=0),$B197,0)</f>
        <v>0</v>
      </c>
      <c r="CP197">
        <f ca="1">IF(AND($B197&gt;0,SUM(CP$3:CP196)=0,SUM($H197:CO197)=0),$B197,0)</f>
        <v>0</v>
      </c>
      <c r="CQ197">
        <f ca="1">IF(AND($B197&gt;0,SUM(CQ$3:CQ196)=0,SUM($H197:CP197)=0),$B197,0)</f>
        <v>0</v>
      </c>
      <c r="CR197">
        <f ca="1">IF(AND($B197&gt;0,SUM(CR$3:CR196)=0,SUM($H197:CQ197)=0),$B197,0)</f>
        <v>0</v>
      </c>
      <c r="CS197">
        <f ca="1">IF(AND($B197&gt;0,SUM(CS$3:CS196)=0,SUM($H197:CR197)=0),$B197,0)</f>
        <v>0</v>
      </c>
      <c r="CT197">
        <f ca="1">IF(AND($B197&gt;0,SUM(CT$3:CT196)=0,SUM($H197:CS197)=0),$B197,0)</f>
        <v>0</v>
      </c>
      <c r="CU197">
        <f ca="1">IF(AND($B197&gt;0,SUM(CU$3:CU196)=0,SUM($H197:CT197)=0),$B197,0)</f>
        <v>0</v>
      </c>
      <c r="CV197">
        <f ca="1">IF(AND($B197&gt;0,SUM(CV$3:CV196)=0,SUM($H197:CU197)=0),$B197,0)</f>
        <v>0</v>
      </c>
      <c r="CW197">
        <f ca="1">IF(AND($B197&gt;0,SUM(CW$3:CW196)=0,SUM($H197:CV197)=0),$B197,0)</f>
        <v>0</v>
      </c>
      <c r="CX197">
        <f ca="1">IF(AND($B197&gt;0,SUM(CX$3:CX196)=0,SUM($H197:CW197)=0),$B197,0)</f>
        <v>0</v>
      </c>
      <c r="CY197">
        <f ca="1">IF(AND($B197&gt;0,SUM(CY$3:CY196)=0,SUM($H197:CX197)=0),$B197,0)</f>
        <v>0</v>
      </c>
      <c r="CZ197">
        <f ca="1">IF(AND($B197&gt;0,SUM(CZ$3:CZ196)=0,SUM($H197:CY197)=0),$B197,0)</f>
        <v>0</v>
      </c>
      <c r="DA197">
        <f ca="1">IF(AND($B197&gt;0,SUM(DA$3:DA196)=0,SUM($H197:CZ197)=0),$B197,0)</f>
        <v>0</v>
      </c>
      <c r="DB197">
        <f ca="1">IF(AND($B197&gt;0,SUM(DB$3:DB196)=0,SUM($H197:DA197)=0),$B197,0)</f>
        <v>0</v>
      </c>
      <c r="DC197">
        <f ca="1">IF(AND($B197&gt;0,SUM(DC$3:DC196)=0,SUM($H197:DB197)=0),$B197,0)</f>
        <v>0</v>
      </c>
      <c r="DD197">
        <f ca="1">IF(AND($B197&gt;0,SUM(DD$3:DD196)=0,SUM($H197:DC197)=0),$B197,0)</f>
        <v>0</v>
      </c>
      <c r="DE197">
        <f ca="1">IF(AND($B197&gt;0,SUM(DE$3:DE196)=0,SUM($H197:DD197)=0),$B197,0)</f>
        <v>0</v>
      </c>
      <c r="DF197">
        <f ca="1">IF(AND($B197&gt;0,SUM(DF$3:DF196)=0,SUM($H197:DE197)=0),$B197,0)</f>
        <v>0</v>
      </c>
      <c r="DG197">
        <f ca="1">IF(AND($B197&gt;0,SUM(DG$3:DG196)=0,SUM($H197:DF197)=0),$B197,0)</f>
        <v>0</v>
      </c>
      <c r="DH197">
        <f ca="1">IF(AND($B197&gt;0,SUM(DH$3:DH196)=0,SUM($H197:DG197)=0),$B197,0)</f>
        <v>0</v>
      </c>
      <c r="DI197">
        <f ca="1">IF(AND($B197&gt;0,SUM(DI$3:DI196)=0,SUM($H197:DH197)=0),$B197,0)</f>
        <v>0</v>
      </c>
      <c r="DJ197">
        <f ca="1">IF(AND($B197&gt;0,SUM(DJ$3:DJ196)=0,SUM($H197:DI197)=0),$B197,0)</f>
        <v>0</v>
      </c>
      <c r="DK197">
        <f ca="1">IF(AND($B197&gt;0,SUM(DK$3:DK196)=0,SUM($H197:DJ197)=0),$B197,0)</f>
        <v>0</v>
      </c>
      <c r="DL197">
        <f ca="1">IF(AND($B197&gt;0,SUM(DL$3:DL196)=0,SUM($H197:DK197)=0),$B197,0)</f>
        <v>0</v>
      </c>
      <c r="DM197">
        <f ca="1">IF(AND($B197&gt;0,SUM(DM$3:DM196)=0,SUM($H197:DL197)=0),$B197,0)</f>
        <v>0</v>
      </c>
      <c r="DN197">
        <f ca="1">IF(AND($B197&gt;0,SUM(DN$3:DN196)=0,SUM($H197:DM197)=0),$B197,0)</f>
        <v>0</v>
      </c>
      <c r="DO197">
        <f ca="1">IF(AND($B197&gt;0,SUM(DO$3:DO196)=0,SUM($H197:DN197)=0),$B197,0)</f>
        <v>0</v>
      </c>
      <c r="DP197">
        <f ca="1">IF(AND($B197&gt;0,SUM(DP$3:DP196)=0,SUM($H197:DO197)=0),$B197,0)</f>
        <v>0</v>
      </c>
      <c r="DQ197">
        <f ca="1">IF(AND($B197&gt;0,SUM(DQ$3:DQ196)=0,SUM($H197:DP197)=0),$B197,0)</f>
        <v>0</v>
      </c>
      <c r="DR197">
        <f ca="1">IF(AND($B197&gt;0,SUM(DR$3:DR196)=0,SUM($H197:DQ197)=0),$B197,0)</f>
        <v>0</v>
      </c>
      <c r="DS197">
        <f ca="1">IF(AND($B197&gt;0,SUM(DS$3:DS196)=0,SUM($H197:DR197)=0),$B197,0)</f>
        <v>0</v>
      </c>
      <c r="DT197">
        <f ca="1">IF(AND($B197&gt;0,SUM(DT$3:DT196)=0,SUM($H197:DS197)=0),$B197,0)</f>
        <v>0</v>
      </c>
      <c r="DU197">
        <f ca="1">IF(AND($B197&gt;0,SUM(DU$3:DU196)=0,SUM($H197:DT197)=0),$B197,0)</f>
        <v>0</v>
      </c>
      <c r="DV197">
        <f ca="1">IF(AND($B197&gt;0,SUM(DV$3:DV196)=0,SUM($H197:DU197)=0),$B197,0)</f>
        <v>0</v>
      </c>
      <c r="DW197">
        <f ca="1">IF(AND($B197&gt;0,SUM(DW$3:DW196)=0,SUM($H197:DV197)=0),$B197,0)</f>
        <v>0</v>
      </c>
      <c r="DX197">
        <f ca="1">IF(AND($B197&gt;0,SUM(DX$3:DX196)=0,SUM($H197:DW197)=0),$B197,0)</f>
        <v>0</v>
      </c>
      <c r="DY197">
        <f ca="1">IF(AND($B197&gt;0,SUM(DY$3:DY196)=0,SUM($H197:DX197)=0),$B197,0)</f>
        <v>0</v>
      </c>
      <c r="DZ197">
        <f ca="1">IF(AND($B197&gt;0,SUM(DZ$3:DZ196)=0,SUM($H197:DY197)=0),$B197,0)</f>
        <v>0</v>
      </c>
      <c r="EA197">
        <f ca="1">IF(AND($B197&gt;0,SUM(EA$3:EA196)=0,SUM($H197:DZ197)=0),$B197,0)</f>
        <v>0</v>
      </c>
      <c r="EB197">
        <f ca="1">IF(AND($B197&gt;0,SUM(EB$3:EB196)=0,SUM($H197:EA197)=0),$B197,0)</f>
        <v>0</v>
      </c>
      <c r="EC197">
        <f ca="1">IF(AND($B197&gt;0,SUM(EC$3:EC196)=0,SUM($H197:EB197)=0),$B197,0)</f>
        <v>0</v>
      </c>
      <c r="ED197">
        <f ca="1">IF(AND($B197&gt;0,SUM(ED$3:ED196)=0,SUM($H197:EC197)=0),$B197,0)</f>
        <v>0</v>
      </c>
      <c r="EE197">
        <f ca="1">IF(AND($B197&gt;0,SUM(EE$3:EE196)=0,SUM($H197:ED197)=0),$B197,0)</f>
        <v>0</v>
      </c>
      <c r="EF197">
        <f ca="1">IF(AND($B197&gt;0,SUM(EF$3:EF196)=0,SUM($H197:EE197)=0),$B197,0)</f>
        <v>0</v>
      </c>
      <c r="EG197">
        <f ca="1">IF(AND($B197&gt;0,SUM(EG$3:EG196)=0,SUM($H197:EF197)=0),$B197,0)</f>
        <v>0</v>
      </c>
      <c r="EH197">
        <f ca="1">IF(AND($B197&gt;0,SUM(EH$3:EH196)=0,SUM($H197:EG197)=0),$B197,0)</f>
        <v>0</v>
      </c>
      <c r="EI197">
        <f ca="1">IF(AND($B197&gt;0,SUM(EI$3:EI196)=0,SUM($H197:EH197)=0),$B197,0)</f>
        <v>0</v>
      </c>
      <c r="EJ197">
        <f ca="1">IF(AND($B197&gt;0,SUM(EJ$3:EJ196)=0,SUM($H197:EI197)=0),$B197,0)</f>
        <v>0</v>
      </c>
      <c r="EK197">
        <f ca="1">IF(AND($B197&gt;0,SUM(EK$3:EK196)=0,SUM($H197:EJ197)=0),$B197,0)</f>
        <v>0</v>
      </c>
      <c r="EL197">
        <f ca="1">IF(AND($B197&gt;0,SUM(EL$3:EL196)=0,SUM($H197:EK197)=0),$B197,0)</f>
        <v>0</v>
      </c>
      <c r="EM197">
        <f ca="1">IF(AND($B197&gt;0,SUM(EM$3:EM196)=0,SUM($H197:EL197)=0),$B197,0)</f>
        <v>0</v>
      </c>
      <c r="EN197">
        <f ca="1">IF(AND($B197&gt;0,SUM(EN$3:EN196)=0,SUM($H197:EM197)=0),$B197,0)</f>
        <v>0</v>
      </c>
      <c r="EO197">
        <f ca="1">IF(AND($B197&gt;0,SUM(EO$3:EO196)=0,SUM($H197:EN197)=0),$B197,0)</f>
        <v>0</v>
      </c>
      <c r="EP197">
        <f ca="1">IF(AND($B197&gt;0,SUM(EP$3:EP196)=0,SUM($H197:EO197)=0),$B197,0)</f>
        <v>0</v>
      </c>
      <c r="EQ197">
        <f ca="1">IF(AND($B197&gt;0,SUM(EQ$3:EQ196)=0,SUM($H197:EP197)=0),$B197,0)</f>
        <v>0</v>
      </c>
      <c r="ER197">
        <f ca="1">IF(AND($B197&gt;0,SUM(ER$3:ER196)=0,SUM($H197:EQ197)=0),$B197,0)</f>
        <v>0</v>
      </c>
      <c r="ES197">
        <f ca="1">IF(AND($B197&gt;0,SUM(ES$3:ES196)=0,SUM($H197:ER197)=0),$B197,0)</f>
        <v>0</v>
      </c>
      <c r="ET197">
        <f ca="1">IF(AND($B197&gt;0,SUM(ET$3:ET196)=0,SUM($H197:ES197)=0),$B197,0)</f>
        <v>0</v>
      </c>
      <c r="EU197">
        <f ca="1">IF(AND($B197&gt;0,SUM(EU$3:EU196)=0,SUM($H197:ET197)=0),$B197,0)</f>
        <v>0</v>
      </c>
      <c r="EV197">
        <f ca="1">IF(AND($B197&gt;0,SUM(EV$3:EV196)=0,SUM($H197:EU197)=0),$B197,0)</f>
        <v>0</v>
      </c>
      <c r="EW197">
        <f ca="1">IF(AND($B197&gt;0,SUM(EW$3:EW196)=0,SUM($H197:EV197)=0),$B197,0)</f>
        <v>0</v>
      </c>
      <c r="EX197">
        <f ca="1">IF(AND($B197&gt;0,SUM(EX$3:EX196)=0,SUM($H197:EW197)=0),$B197,0)</f>
        <v>0</v>
      </c>
      <c r="EY197">
        <f ca="1">IF(AND($B197&gt;0,SUM(EY$3:EY196)=0,SUM($H197:EX197)=0),$B197,0)</f>
        <v>0</v>
      </c>
      <c r="EZ197">
        <f ca="1">IF(AND($B197&gt;0,SUM(EZ$3:EZ196)=0,SUM($H197:EY197)=0),$B197,0)</f>
        <v>0</v>
      </c>
      <c r="FA197">
        <f ca="1">IF(AND($B197&gt;0,SUM(FA$3:FA196)=0,SUM($H197:EZ197)=0),$B197,0)</f>
        <v>0</v>
      </c>
      <c r="FB197">
        <f ca="1">IF(AND($B197&gt;0,SUM(FB$3:FB196)=0,SUM($H197:FA197)=0),$B197,0)</f>
        <v>0</v>
      </c>
      <c r="FC197">
        <f ca="1">IF(AND($B197&gt;0,SUM(FC$3:FC196)=0,SUM($H197:FB197)=0),$B197,0)</f>
        <v>0</v>
      </c>
      <c r="FD197">
        <f ca="1">IF(AND($B197&gt;0,SUM(FD$3:FD196)=0,SUM($H197:FC197)=0),$B197,0)</f>
        <v>0</v>
      </c>
      <c r="FE197">
        <f ca="1">IF(AND($B197&gt;0,SUM(FE$3:FE196)=0,SUM($H197:FD197)=0),$B197,0)</f>
        <v>0</v>
      </c>
      <c r="FF197">
        <f ca="1">IF(AND($B197&gt;0,SUM(FF$3:FF196)=0,SUM($H197:FE197)=0),$B197,0)</f>
        <v>0</v>
      </c>
      <c r="FG197">
        <f ca="1">IF(AND($B197&gt;0,SUM(FG$3:FG196)=0,SUM($H197:FF197)=0),$B197,0)</f>
        <v>0</v>
      </c>
      <c r="FH197">
        <f ca="1">IF(AND($B197&gt;0,SUM(FH$3:FH196)=0,SUM($H197:FG197)=0),$B197,0)</f>
        <v>0</v>
      </c>
      <c r="FI197">
        <f ca="1">IF(AND($B197&gt;0,SUM(FI$3:FI196)=0,SUM($H197:FH197)=0),$B197,0)</f>
        <v>0</v>
      </c>
      <c r="FJ197">
        <f ca="1">IF(AND($B197&gt;0,SUM(FJ$3:FJ196)=0,SUM($H197:FI197)=0),$B197,0)</f>
        <v>0</v>
      </c>
      <c r="FK197">
        <f ca="1">IF(AND($B197&gt;0,SUM(FK$3:FK196)=0,SUM($H197:FJ197)=0),$B197,0)</f>
        <v>0</v>
      </c>
      <c r="FL197">
        <f ca="1">IF(AND($B197&gt;0,SUM(FL$3:FL196)=0,SUM($H197:FK197)=0),$B197,0)</f>
        <v>0</v>
      </c>
      <c r="FM197">
        <f ca="1">IF(AND($B197&gt;0,SUM(FM$3:FM196)=0,SUM($H197:FL197)=0),$B197,0)</f>
        <v>0</v>
      </c>
      <c r="FN197">
        <f ca="1">IF(AND($B197&gt;0,SUM(FN$3:FN196)=0,SUM($H197:FM197)=0),$B197,0)</f>
        <v>0</v>
      </c>
      <c r="FS197" s="67" t="str">
        <f ca="1">Valintaohjelma!$C73</f>
        <v>Smart Access (Mobiili käyttöliittymä)</v>
      </c>
      <c r="FT197" s="67" t="str">
        <f ca="1">Valintaohjelma!$F73</f>
        <v>SEC/SEM</v>
      </c>
      <c r="FU197" s="342" t="str">
        <f>""</f>
        <v/>
      </c>
      <c r="FV197" s="67" t="str">
        <f>Valintaohjelma!$I73</f>
        <v>-</v>
      </c>
      <c r="FY197" s="67" t="str">
        <f ca="1">Valintaohjelma!$C73</f>
        <v>Smart Access (Mobiili käyttöliittymä)</v>
      </c>
      <c r="FZ197" s="67" t="str">
        <f ca="1">Valintaohjelma!$F73</f>
        <v>SEC/SEM</v>
      </c>
      <c r="GA197" s="67" t="str">
        <f>""</f>
        <v/>
      </c>
      <c r="GB197" s="67" t="str">
        <f>Valintaohjelma!$I73</f>
        <v>-</v>
      </c>
      <c r="GE197" s="67" t="str">
        <f ca="1">Valintaohjelma!$C73</f>
        <v>Smart Access (Mobiili käyttöliittymä)</v>
      </c>
      <c r="GF197" s="67" t="str">
        <f ca="1">Valintaohjelma!$F73</f>
        <v>SEC/SEM</v>
      </c>
      <c r="GG197" s="67" t="str">
        <f>""</f>
        <v/>
      </c>
      <c r="GH197" s="67" t="str">
        <f>Valintaohjelma!$I73</f>
        <v>-</v>
      </c>
    </row>
    <row r="198" spans="1:190" ht="15.75" thickBot="1" x14ac:dyDescent="0.3">
      <c r="A198">
        <v>198</v>
      </c>
      <c r="B198">
        <f>IF(AND(Valintaohjelma!D74&lt;&gt;"-",Valintaohjelma!D74&lt;&gt;""),A198,0)</f>
        <v>0</v>
      </c>
      <c r="C198" s="240" t="str">
        <f t="shared" ca="1" si="26"/>
        <v>Poissa-tila ohjaus (DI)</v>
      </c>
      <c r="D198" s="240" t="str">
        <f t="shared" ca="1" si="27"/>
        <v/>
      </c>
      <c r="E198" s="240" t="str">
        <f t="shared" ca="1" si="28"/>
        <v>Poissa</v>
      </c>
      <c r="F198" s="240" t="str">
        <f t="shared" ca="1" si="29"/>
        <v>-</v>
      </c>
      <c r="G198" s="47" t="e">
        <f>INDEX($I$2:$FN$2,ROWS(G$2:G198))</f>
        <v>#REF!</v>
      </c>
      <c r="H198">
        <v>0</v>
      </c>
      <c r="I198">
        <f ca="1">IF(AND($B198&gt;0,SUM(I$3:I197)=0,SUM($H198:H198)=0),$B198,0)</f>
        <v>0</v>
      </c>
      <c r="J198">
        <f ca="1">IF(AND($B198&gt;0,SUM(J$3:J197)=0,SUM($H198:I198)=0),$B198,0)</f>
        <v>0</v>
      </c>
      <c r="K198">
        <f ca="1">IF(AND($B198&gt;0,SUM(K$3:K197)=0,SUM($H198:J198)=0),$B198,0)</f>
        <v>0</v>
      </c>
      <c r="L198">
        <f ca="1">IF(AND($B198&gt;0,SUM(L$3:L197)=0,SUM($H198:K198)=0),$B198,0)</f>
        <v>0</v>
      </c>
      <c r="M198">
        <f ca="1">IF(AND($B198&gt;0,SUM(M$3:M197)=0,SUM($H198:L198)=0),$B198,0)</f>
        <v>0</v>
      </c>
      <c r="N198">
        <f ca="1">IF(AND($B198&gt;0,SUM(N$3:N197)=0,SUM($H198:M198)=0),$B198,0)</f>
        <v>0</v>
      </c>
      <c r="O198">
        <f ca="1">IF(AND($B198&gt;0,SUM(O$3:O197)=0,SUM($H198:N198)=0),$B198,0)</f>
        <v>0</v>
      </c>
      <c r="P198">
        <f ca="1">IF(AND($B198&gt;0,SUM(P$3:P197)=0,SUM($H198:O198)=0),$B198,0)</f>
        <v>0</v>
      </c>
      <c r="Q198">
        <f ca="1">IF(AND($B198&gt;0,SUM(Q$3:Q197)=0,SUM($H198:P198)=0),$B198,0)</f>
        <v>0</v>
      </c>
      <c r="R198">
        <f ca="1">IF(AND($B198&gt;0,SUM(R$3:R197)=0,SUM($H198:Q198)=0),$B198,0)</f>
        <v>0</v>
      </c>
      <c r="S198">
        <f ca="1">IF(AND($B198&gt;0,SUM(S$3:S197)=0,SUM($H198:R198)=0),$B198,0)</f>
        <v>0</v>
      </c>
      <c r="T198">
        <f ca="1">IF(AND($B198&gt;0,SUM(T$3:T197)=0,SUM($H198:S198)=0),$B198,0)</f>
        <v>0</v>
      </c>
      <c r="U198">
        <f ca="1">IF(AND($B198&gt;0,SUM(U$3:U197)=0,SUM($H198:T198)=0),$B198,0)</f>
        <v>0</v>
      </c>
      <c r="V198">
        <f ca="1">IF(AND($B198&gt;0,SUM(V$3:V197)=0,SUM($H198:U198)=0),$B198,0)</f>
        <v>0</v>
      </c>
      <c r="W198">
        <f ca="1">IF(AND($B198&gt;0,SUM(W$3:W197)=0,SUM($H198:V198)=0),$B198,0)</f>
        <v>0</v>
      </c>
      <c r="X198">
        <f ca="1">IF(AND($B198&gt;0,SUM(X$3:X197)=0,SUM($H198:W198)=0),$B198,0)</f>
        <v>0</v>
      </c>
      <c r="Y198">
        <f ca="1">IF(AND($B198&gt;0,SUM(Y$3:Y197)=0,SUM($H198:X198)=0),$B198,0)</f>
        <v>0</v>
      </c>
      <c r="Z198">
        <f ca="1">IF(AND($B198&gt;0,SUM(Z$3:Z197)=0,SUM($H198:Y198)=0),$B198,0)</f>
        <v>0</v>
      </c>
      <c r="AA198">
        <f ca="1">IF(AND($B198&gt;0,SUM(AA$3:AA197)=0,SUM($H198:Z198)=0),$B198,0)</f>
        <v>0</v>
      </c>
      <c r="AB198">
        <f ca="1">IF(AND($B198&gt;0,SUM(AB$3:AB197)=0,SUM($H198:AA198)=0),$B198,0)</f>
        <v>0</v>
      </c>
      <c r="AC198">
        <f ca="1">IF(AND($B198&gt;0,SUM(AC$3:AC197)=0,SUM($H198:AB198)=0),$B198,0)</f>
        <v>0</v>
      </c>
      <c r="AD198">
        <f ca="1">IF(AND($B198&gt;0,SUM(AD$3:AD197)=0,SUM($H198:AC198)=0),$B198,0)</f>
        <v>0</v>
      </c>
      <c r="AE198">
        <f ca="1">IF(AND($B198&gt;0,SUM(AE$3:AE197)=0,SUM($H198:AD198)=0),$B198,0)</f>
        <v>0</v>
      </c>
      <c r="AF198">
        <f ca="1">IF(AND($B198&gt;0,SUM(AF$3:AF197)=0,SUM($H198:AE198)=0),$B198,0)</f>
        <v>0</v>
      </c>
      <c r="AG198">
        <f ca="1">IF(AND($B198&gt;0,SUM(AG$3:AG197)=0,SUM($H198:AF198)=0),$B198,0)</f>
        <v>0</v>
      </c>
      <c r="AH198">
        <f ca="1">IF(AND($B198&gt;0,SUM(AH$3:AH197)=0,SUM($H198:AG198)=0),$B198,0)</f>
        <v>0</v>
      </c>
      <c r="AI198">
        <f ca="1">IF(AND($B198&gt;0,SUM(AI$3:AI197)=0,SUM($H198:AH198)=0),$B198,0)</f>
        <v>0</v>
      </c>
      <c r="AJ198">
        <f ca="1">IF(AND($B198&gt;0,SUM(AJ$3:AJ197)=0,SUM($H198:AI198)=0),$B198,0)</f>
        <v>0</v>
      </c>
      <c r="AK198">
        <f ca="1">IF(AND($B198&gt;0,SUM(AK$3:AK197)=0,SUM($H198:AJ198)=0),$B198,0)</f>
        <v>0</v>
      </c>
      <c r="AL198">
        <f ca="1">IF(AND($B198&gt;0,SUM(AL$3:AL197)=0,SUM($H198:AK198)=0),$B198,0)</f>
        <v>0</v>
      </c>
      <c r="AM198">
        <f ca="1">IF(AND($B198&gt;0,SUM(AM$3:AM197)=0,SUM($H198:AL198)=0),$B198,0)</f>
        <v>0</v>
      </c>
      <c r="AN198">
        <f ca="1">IF(AND($B198&gt;0,SUM(AN$3:AN197)=0,SUM($H198:AM198)=0),$B198,0)</f>
        <v>0</v>
      </c>
      <c r="AO198">
        <f ca="1">IF(AND($B198&gt;0,SUM(AO$3:AO197)=0,SUM($H198:AN198)=0),$B198,0)</f>
        <v>0</v>
      </c>
      <c r="AP198">
        <f ca="1">IF(AND($B198&gt;0,SUM(AP$3:AP197)=0,SUM($H198:AO198)=0),$B198,0)</f>
        <v>0</v>
      </c>
      <c r="AQ198">
        <f ca="1">IF(AND($B198&gt;0,SUM(AQ$3:AQ197)=0,SUM($H198:AP198)=0),$B198,0)</f>
        <v>0</v>
      </c>
      <c r="AR198">
        <f ca="1">IF(AND($B198&gt;0,SUM(AR$3:AR197)=0,SUM($H198:AQ198)=0),$B198,0)</f>
        <v>0</v>
      </c>
      <c r="AS198">
        <f ca="1">IF(AND($B198&gt;0,SUM(AS$3:AS197)=0,SUM($H198:AR198)=0),$B198,0)</f>
        <v>0</v>
      </c>
      <c r="AT198">
        <f ca="1">IF(AND($B198&gt;0,SUM(AT$3:AT197)=0,SUM($H198:AS198)=0),$B198,0)</f>
        <v>0</v>
      </c>
      <c r="AU198">
        <f ca="1">IF(AND($B198&gt;0,SUM(AU$3:AU197)=0,SUM($H198:AT198)=0),$B198,0)</f>
        <v>0</v>
      </c>
      <c r="AV198">
        <f ca="1">IF(AND($B198&gt;0,SUM(AV$3:AV197)=0,SUM($H198:AU198)=0),$B198,0)</f>
        <v>0</v>
      </c>
      <c r="AW198">
        <f ca="1">IF(AND($B198&gt;0,SUM(AW$3:AW197)=0,SUM($H198:AV198)=0),$B198,0)</f>
        <v>0</v>
      </c>
      <c r="AX198">
        <f ca="1">IF(AND($B198&gt;0,SUM(AX$3:AX197)=0,SUM($H198:AW198)=0),$B198,0)</f>
        <v>0</v>
      </c>
      <c r="AY198">
        <f ca="1">IF(AND($B198&gt;0,SUM(AY$3:AY197)=0,SUM($H198:AX198)=0),$B198,0)</f>
        <v>0</v>
      </c>
      <c r="AZ198">
        <f ca="1">IF(AND($B198&gt;0,SUM(AZ$3:AZ197)=0,SUM($H198:AY198)=0),$B198,0)</f>
        <v>0</v>
      </c>
      <c r="BA198">
        <f ca="1">IF(AND($B198&gt;0,SUM(BA$3:BA197)=0,SUM($H198:AZ198)=0),$B198,0)</f>
        <v>0</v>
      </c>
      <c r="BB198">
        <f ca="1">IF(AND($B198&gt;0,SUM(BB$3:BB197)=0,SUM($H198:BA198)=0),$B198,0)</f>
        <v>0</v>
      </c>
      <c r="BC198">
        <f ca="1">IF(AND($B198&gt;0,SUM(BC$3:BC197)=0,SUM($H198:BB198)=0),$B198,0)</f>
        <v>0</v>
      </c>
      <c r="BD198">
        <f ca="1">IF(AND($B198&gt;0,SUM(BD$3:BD197)=0,SUM($H198:BC198)=0),$B198,0)</f>
        <v>0</v>
      </c>
      <c r="BE198">
        <f ca="1">IF(AND($B198&gt;0,SUM(BE$3:BE197)=0,SUM($H198:BD198)=0),$B198,0)</f>
        <v>0</v>
      </c>
      <c r="BF198">
        <f ca="1">IF(AND($B198&gt;0,SUM(BF$3:BF197)=0,SUM($H198:BE198)=0),$B198,0)</f>
        <v>0</v>
      </c>
      <c r="BG198">
        <f ca="1">IF(AND($B198&gt;0,SUM(BG$3:BG197)=0,SUM($H198:BF198)=0),$B198,0)</f>
        <v>0</v>
      </c>
      <c r="BH198">
        <f ca="1">IF(AND($B198&gt;0,SUM(BH$3:BH197)=0,SUM($H198:BG198)=0),$B198,0)</f>
        <v>0</v>
      </c>
      <c r="BI198">
        <f ca="1">IF(AND($B198&gt;0,SUM(BI$3:BI197)=0,SUM($H198:BH198)=0),$B198,0)</f>
        <v>0</v>
      </c>
      <c r="BJ198">
        <f ca="1">IF(AND($B198&gt;0,SUM(BJ$3:BJ197)=0,SUM($H198:BI198)=0),$B198,0)</f>
        <v>0</v>
      </c>
      <c r="BK198">
        <f ca="1">IF(AND($B198&gt;0,SUM(BK$3:BK197)=0,SUM($H198:BJ198)=0),$B198,0)</f>
        <v>0</v>
      </c>
      <c r="BL198">
        <f ca="1">IF(AND($B198&gt;0,SUM(BL$3:BL197)=0,SUM($H198:BK198)=0),$B198,0)</f>
        <v>0</v>
      </c>
      <c r="BM198">
        <f ca="1">IF(AND($B198&gt;0,SUM(BM$3:BM197)=0,SUM($H198:BL198)=0),$B198,0)</f>
        <v>0</v>
      </c>
      <c r="BN198">
        <f ca="1">IF(AND($B198&gt;0,SUM(BN$3:BN197)=0,SUM($H198:BM198)=0),$B198,0)</f>
        <v>0</v>
      </c>
      <c r="BO198">
        <f ca="1">IF(AND($B198&gt;0,SUM(BO$3:BO197)=0,SUM($H198:BN198)=0),$B198,0)</f>
        <v>0</v>
      </c>
      <c r="BP198">
        <f ca="1">IF(AND($B198&gt;0,SUM(BP$3:BP197)=0,SUM($H198:BO198)=0),$B198,0)</f>
        <v>0</v>
      </c>
      <c r="BQ198">
        <f ca="1">IF(AND($B198&gt;0,SUM(BQ$3:BQ197)=0,SUM($H198:BP198)=0),$B198,0)</f>
        <v>0</v>
      </c>
      <c r="BR198">
        <f ca="1">IF(AND($B198&gt;0,SUM(BR$3:BR197)=0,SUM($H198:BQ198)=0),$B198,0)</f>
        <v>0</v>
      </c>
      <c r="BS198">
        <f ca="1">IF(AND($B198&gt;0,SUM(BS$3:BS197)=0,SUM($H198:BR198)=0),$B198,0)</f>
        <v>0</v>
      </c>
      <c r="BT198">
        <f ca="1">IF(AND($B198&gt;0,SUM(BT$3:BT197)=0,SUM($H198:BS198)=0),$B198,0)</f>
        <v>0</v>
      </c>
      <c r="BU198">
        <f ca="1">IF(AND($B198&gt;0,SUM(BU$3:BU197)=0,SUM($H198:BT198)=0),$B198,0)</f>
        <v>0</v>
      </c>
      <c r="BV198">
        <f ca="1">IF(AND($B198&gt;0,SUM(BV$3:BV197)=0,SUM($H198:BU198)=0),$B198,0)</f>
        <v>0</v>
      </c>
      <c r="BW198">
        <f ca="1">IF(AND($B198&gt;0,SUM(BW$3:BW197)=0,SUM($H198:BV198)=0),$B198,0)</f>
        <v>0</v>
      </c>
      <c r="BX198">
        <f ca="1">IF(AND($B198&gt;0,SUM(BX$3:BX197)=0,SUM($H198:BW198)=0),$B198,0)</f>
        <v>0</v>
      </c>
      <c r="BY198">
        <f ca="1">IF(AND($B198&gt;0,SUM(BY$3:BY197)=0,SUM($H198:BX198)=0),$B198,0)</f>
        <v>0</v>
      </c>
      <c r="BZ198">
        <f ca="1">IF(AND($B198&gt;0,SUM(BZ$3:BZ197)=0,SUM($H198:BY198)=0),$B198,0)</f>
        <v>0</v>
      </c>
      <c r="CA198">
        <f ca="1">IF(AND($B198&gt;0,SUM(CA$3:CA197)=0,SUM($H198:BZ198)=0),$B198,0)</f>
        <v>0</v>
      </c>
      <c r="CB198">
        <f ca="1">IF(AND($B198&gt;0,SUM(CB$3:CB197)=0,SUM($H198:CA198)=0),$B198,0)</f>
        <v>0</v>
      </c>
      <c r="CC198">
        <f ca="1">IF(AND($B198&gt;0,SUM(CC$3:CC197)=0,SUM($H198:CB198)=0),$B198,0)</f>
        <v>0</v>
      </c>
      <c r="CD198">
        <f ca="1">IF(AND($B198&gt;0,SUM(CD$3:CD197)=0,SUM($H198:CC198)=0),$B198,0)</f>
        <v>0</v>
      </c>
      <c r="CE198">
        <f ca="1">IF(AND($B198&gt;0,SUM(CE$3:CE197)=0,SUM($H198:CD198)=0),$B198,0)</f>
        <v>0</v>
      </c>
      <c r="CF198">
        <f ca="1">IF(AND($B198&gt;0,SUM(CF$3:CF197)=0,SUM($H198:CE198)=0),$B198,0)</f>
        <v>0</v>
      </c>
      <c r="CG198">
        <f ca="1">IF(AND($B198&gt;0,SUM(CG$3:CG197)=0,SUM($H198:CF198)=0),$B198,0)</f>
        <v>0</v>
      </c>
      <c r="CH198">
        <f ca="1">IF(AND($B198&gt;0,SUM(CH$3:CH197)=0,SUM($H198:CG198)=0),$B198,0)</f>
        <v>0</v>
      </c>
      <c r="CI198">
        <f ca="1">IF(AND($B198&gt;0,SUM(CI$3:CI197)=0,SUM($H198:CH198)=0),$B198,0)</f>
        <v>0</v>
      </c>
      <c r="CJ198">
        <f ca="1">IF(AND($B198&gt;0,SUM(CJ$3:CJ197)=0,SUM($H198:CI198)=0),$B198,0)</f>
        <v>0</v>
      </c>
      <c r="CK198">
        <f ca="1">IF(AND($B198&gt;0,SUM(CK$3:CK197)=0,SUM($H198:CJ198)=0),$B198,0)</f>
        <v>0</v>
      </c>
      <c r="CL198">
        <f ca="1">IF(AND($B198&gt;0,SUM(CL$3:CL197)=0,SUM($H198:CK198)=0),$B198,0)</f>
        <v>0</v>
      </c>
      <c r="CM198">
        <f ca="1">IF(AND($B198&gt;0,SUM(CM$3:CM197)=0,SUM($H198:CL198)=0),$B198,0)</f>
        <v>0</v>
      </c>
      <c r="CN198">
        <f ca="1">IF(AND($B198&gt;0,SUM(CN$3:CN197)=0,SUM($H198:CM198)=0),$B198,0)</f>
        <v>0</v>
      </c>
      <c r="CO198">
        <f ca="1">IF(AND($B198&gt;0,SUM(CO$3:CO197)=0,SUM($H198:CN198)=0),$B198,0)</f>
        <v>0</v>
      </c>
      <c r="CP198">
        <f ca="1">IF(AND($B198&gt;0,SUM(CP$3:CP197)=0,SUM($H198:CO198)=0),$B198,0)</f>
        <v>0</v>
      </c>
      <c r="CQ198">
        <f ca="1">IF(AND($B198&gt;0,SUM(CQ$3:CQ197)=0,SUM($H198:CP198)=0),$B198,0)</f>
        <v>0</v>
      </c>
      <c r="CR198">
        <f ca="1">IF(AND($B198&gt;0,SUM(CR$3:CR197)=0,SUM($H198:CQ198)=0),$B198,0)</f>
        <v>0</v>
      </c>
      <c r="CS198">
        <f ca="1">IF(AND($B198&gt;0,SUM(CS$3:CS197)=0,SUM($H198:CR198)=0),$B198,0)</f>
        <v>0</v>
      </c>
      <c r="CT198">
        <f ca="1">IF(AND($B198&gt;0,SUM(CT$3:CT197)=0,SUM($H198:CS198)=0),$B198,0)</f>
        <v>0</v>
      </c>
      <c r="CU198">
        <f ca="1">IF(AND($B198&gt;0,SUM(CU$3:CU197)=0,SUM($H198:CT198)=0),$B198,0)</f>
        <v>0</v>
      </c>
      <c r="CV198">
        <f ca="1">IF(AND($B198&gt;0,SUM(CV$3:CV197)=0,SUM($H198:CU198)=0),$B198,0)</f>
        <v>0</v>
      </c>
      <c r="CW198">
        <f ca="1">IF(AND($B198&gt;0,SUM(CW$3:CW197)=0,SUM($H198:CV198)=0),$B198,0)</f>
        <v>0</v>
      </c>
      <c r="CX198">
        <f ca="1">IF(AND($B198&gt;0,SUM(CX$3:CX197)=0,SUM($H198:CW198)=0),$B198,0)</f>
        <v>0</v>
      </c>
      <c r="CY198">
        <f ca="1">IF(AND($B198&gt;0,SUM(CY$3:CY197)=0,SUM($H198:CX198)=0),$B198,0)</f>
        <v>0</v>
      </c>
      <c r="CZ198">
        <f ca="1">IF(AND($B198&gt;0,SUM(CZ$3:CZ197)=0,SUM($H198:CY198)=0),$B198,0)</f>
        <v>0</v>
      </c>
      <c r="DA198">
        <f ca="1">IF(AND($B198&gt;0,SUM(DA$3:DA197)=0,SUM($H198:CZ198)=0),$B198,0)</f>
        <v>0</v>
      </c>
      <c r="DB198">
        <f ca="1">IF(AND($B198&gt;0,SUM(DB$3:DB197)=0,SUM($H198:DA198)=0),$B198,0)</f>
        <v>0</v>
      </c>
      <c r="DC198">
        <f ca="1">IF(AND($B198&gt;0,SUM(DC$3:DC197)=0,SUM($H198:DB198)=0),$B198,0)</f>
        <v>0</v>
      </c>
      <c r="DD198">
        <f ca="1">IF(AND($B198&gt;0,SUM(DD$3:DD197)=0,SUM($H198:DC198)=0),$B198,0)</f>
        <v>0</v>
      </c>
      <c r="DE198">
        <f ca="1">IF(AND($B198&gt;0,SUM(DE$3:DE197)=0,SUM($H198:DD198)=0),$B198,0)</f>
        <v>0</v>
      </c>
      <c r="DF198">
        <f ca="1">IF(AND($B198&gt;0,SUM(DF$3:DF197)=0,SUM($H198:DE198)=0),$B198,0)</f>
        <v>0</v>
      </c>
      <c r="DG198">
        <f ca="1">IF(AND($B198&gt;0,SUM(DG$3:DG197)=0,SUM($H198:DF198)=0),$B198,0)</f>
        <v>0</v>
      </c>
      <c r="DH198">
        <f ca="1">IF(AND($B198&gt;0,SUM(DH$3:DH197)=0,SUM($H198:DG198)=0),$B198,0)</f>
        <v>0</v>
      </c>
      <c r="DI198">
        <f ca="1">IF(AND($B198&gt;0,SUM(DI$3:DI197)=0,SUM($H198:DH198)=0),$B198,0)</f>
        <v>0</v>
      </c>
      <c r="DJ198">
        <f ca="1">IF(AND($B198&gt;0,SUM(DJ$3:DJ197)=0,SUM($H198:DI198)=0),$B198,0)</f>
        <v>0</v>
      </c>
      <c r="DK198">
        <f ca="1">IF(AND($B198&gt;0,SUM(DK$3:DK197)=0,SUM($H198:DJ198)=0),$B198,0)</f>
        <v>0</v>
      </c>
      <c r="DL198">
        <f ca="1">IF(AND($B198&gt;0,SUM(DL$3:DL197)=0,SUM($H198:DK198)=0),$B198,0)</f>
        <v>0</v>
      </c>
      <c r="DM198">
        <f ca="1">IF(AND($B198&gt;0,SUM(DM$3:DM197)=0,SUM($H198:DL198)=0),$B198,0)</f>
        <v>0</v>
      </c>
      <c r="DN198">
        <f ca="1">IF(AND($B198&gt;0,SUM(DN$3:DN197)=0,SUM($H198:DM198)=0),$B198,0)</f>
        <v>0</v>
      </c>
      <c r="DO198">
        <f ca="1">IF(AND($B198&gt;0,SUM(DO$3:DO197)=0,SUM($H198:DN198)=0),$B198,0)</f>
        <v>0</v>
      </c>
      <c r="DP198">
        <f ca="1">IF(AND($B198&gt;0,SUM(DP$3:DP197)=0,SUM($H198:DO198)=0),$B198,0)</f>
        <v>0</v>
      </c>
      <c r="DQ198">
        <f ca="1">IF(AND($B198&gt;0,SUM(DQ$3:DQ197)=0,SUM($H198:DP198)=0),$B198,0)</f>
        <v>0</v>
      </c>
      <c r="DR198">
        <f ca="1">IF(AND($B198&gt;0,SUM(DR$3:DR197)=0,SUM($H198:DQ198)=0),$B198,0)</f>
        <v>0</v>
      </c>
      <c r="DS198">
        <f ca="1">IF(AND($B198&gt;0,SUM(DS$3:DS197)=0,SUM($H198:DR198)=0),$B198,0)</f>
        <v>0</v>
      </c>
      <c r="DT198">
        <f ca="1">IF(AND($B198&gt;0,SUM(DT$3:DT197)=0,SUM($H198:DS198)=0),$B198,0)</f>
        <v>0</v>
      </c>
      <c r="DU198">
        <f ca="1">IF(AND($B198&gt;0,SUM(DU$3:DU197)=0,SUM($H198:DT198)=0),$B198,0)</f>
        <v>0</v>
      </c>
      <c r="DV198">
        <f ca="1">IF(AND($B198&gt;0,SUM(DV$3:DV197)=0,SUM($H198:DU198)=0),$B198,0)</f>
        <v>0</v>
      </c>
      <c r="DW198">
        <f ca="1">IF(AND($B198&gt;0,SUM(DW$3:DW197)=0,SUM($H198:DV198)=0),$B198,0)</f>
        <v>0</v>
      </c>
      <c r="DX198">
        <f ca="1">IF(AND($B198&gt;0,SUM(DX$3:DX197)=0,SUM($H198:DW198)=0),$B198,0)</f>
        <v>0</v>
      </c>
      <c r="DY198">
        <f ca="1">IF(AND($B198&gt;0,SUM(DY$3:DY197)=0,SUM($H198:DX198)=0),$B198,0)</f>
        <v>0</v>
      </c>
      <c r="DZ198">
        <f ca="1">IF(AND($B198&gt;0,SUM(DZ$3:DZ197)=0,SUM($H198:DY198)=0),$B198,0)</f>
        <v>0</v>
      </c>
      <c r="EA198">
        <f ca="1">IF(AND($B198&gt;0,SUM(EA$3:EA197)=0,SUM($H198:DZ198)=0),$B198,0)</f>
        <v>0</v>
      </c>
      <c r="EB198">
        <f ca="1">IF(AND($B198&gt;0,SUM(EB$3:EB197)=0,SUM($H198:EA198)=0),$B198,0)</f>
        <v>0</v>
      </c>
      <c r="EC198">
        <f ca="1">IF(AND($B198&gt;0,SUM(EC$3:EC197)=0,SUM($H198:EB198)=0),$B198,0)</f>
        <v>0</v>
      </c>
      <c r="ED198">
        <f ca="1">IF(AND($B198&gt;0,SUM(ED$3:ED197)=0,SUM($H198:EC198)=0),$B198,0)</f>
        <v>0</v>
      </c>
      <c r="EE198">
        <f ca="1">IF(AND($B198&gt;0,SUM(EE$3:EE197)=0,SUM($H198:ED198)=0),$B198,0)</f>
        <v>0</v>
      </c>
      <c r="EF198">
        <f ca="1">IF(AND($B198&gt;0,SUM(EF$3:EF197)=0,SUM($H198:EE198)=0),$B198,0)</f>
        <v>0</v>
      </c>
      <c r="EG198">
        <f ca="1">IF(AND($B198&gt;0,SUM(EG$3:EG197)=0,SUM($H198:EF198)=0),$B198,0)</f>
        <v>0</v>
      </c>
      <c r="EH198">
        <f ca="1">IF(AND($B198&gt;0,SUM(EH$3:EH197)=0,SUM($H198:EG198)=0),$B198,0)</f>
        <v>0</v>
      </c>
      <c r="EI198">
        <f ca="1">IF(AND($B198&gt;0,SUM(EI$3:EI197)=0,SUM($H198:EH198)=0),$B198,0)</f>
        <v>0</v>
      </c>
      <c r="EJ198">
        <f ca="1">IF(AND($B198&gt;0,SUM(EJ$3:EJ197)=0,SUM($H198:EI198)=0),$B198,0)</f>
        <v>0</v>
      </c>
      <c r="EK198">
        <f ca="1">IF(AND($B198&gt;0,SUM(EK$3:EK197)=0,SUM($H198:EJ198)=0),$B198,0)</f>
        <v>0</v>
      </c>
      <c r="EL198">
        <f ca="1">IF(AND($B198&gt;0,SUM(EL$3:EL197)=0,SUM($H198:EK198)=0),$B198,0)</f>
        <v>0</v>
      </c>
      <c r="EM198">
        <f ca="1">IF(AND($B198&gt;0,SUM(EM$3:EM197)=0,SUM($H198:EL198)=0),$B198,0)</f>
        <v>0</v>
      </c>
      <c r="EN198">
        <f ca="1">IF(AND($B198&gt;0,SUM(EN$3:EN197)=0,SUM($H198:EM198)=0),$B198,0)</f>
        <v>0</v>
      </c>
      <c r="EO198">
        <f ca="1">IF(AND($B198&gt;0,SUM(EO$3:EO197)=0,SUM($H198:EN198)=0),$B198,0)</f>
        <v>0</v>
      </c>
      <c r="EP198">
        <f ca="1">IF(AND($B198&gt;0,SUM(EP$3:EP197)=0,SUM($H198:EO198)=0),$B198,0)</f>
        <v>0</v>
      </c>
      <c r="EQ198">
        <f ca="1">IF(AND($B198&gt;0,SUM(EQ$3:EQ197)=0,SUM($H198:EP198)=0),$B198,0)</f>
        <v>0</v>
      </c>
      <c r="ER198">
        <f ca="1">IF(AND($B198&gt;0,SUM(ER$3:ER197)=0,SUM($H198:EQ198)=0),$B198,0)</f>
        <v>0</v>
      </c>
      <c r="ES198">
        <f ca="1">IF(AND($B198&gt;0,SUM(ES$3:ES197)=0,SUM($H198:ER198)=0),$B198,0)</f>
        <v>0</v>
      </c>
      <c r="ET198">
        <f ca="1">IF(AND($B198&gt;0,SUM(ET$3:ET197)=0,SUM($H198:ES198)=0),$B198,0)</f>
        <v>0</v>
      </c>
      <c r="EU198">
        <f ca="1">IF(AND($B198&gt;0,SUM(EU$3:EU197)=0,SUM($H198:ET198)=0),$B198,0)</f>
        <v>0</v>
      </c>
      <c r="EV198">
        <f ca="1">IF(AND($B198&gt;0,SUM(EV$3:EV197)=0,SUM($H198:EU198)=0),$B198,0)</f>
        <v>0</v>
      </c>
      <c r="EW198">
        <f ca="1">IF(AND($B198&gt;0,SUM(EW$3:EW197)=0,SUM($H198:EV198)=0),$B198,0)</f>
        <v>0</v>
      </c>
      <c r="EX198">
        <f ca="1">IF(AND($B198&gt;0,SUM(EX$3:EX197)=0,SUM($H198:EW198)=0),$B198,0)</f>
        <v>0</v>
      </c>
      <c r="EY198">
        <f ca="1">IF(AND($B198&gt;0,SUM(EY$3:EY197)=0,SUM($H198:EX198)=0),$B198,0)</f>
        <v>0</v>
      </c>
      <c r="EZ198">
        <f ca="1">IF(AND($B198&gt;0,SUM(EZ$3:EZ197)=0,SUM($H198:EY198)=0),$B198,0)</f>
        <v>0</v>
      </c>
      <c r="FA198">
        <f ca="1">IF(AND($B198&gt;0,SUM(FA$3:FA197)=0,SUM($H198:EZ198)=0),$B198,0)</f>
        <v>0</v>
      </c>
      <c r="FB198">
        <f ca="1">IF(AND($B198&gt;0,SUM(FB$3:FB197)=0,SUM($H198:FA198)=0),$B198,0)</f>
        <v>0</v>
      </c>
      <c r="FC198">
        <f ca="1">IF(AND($B198&gt;0,SUM(FC$3:FC197)=0,SUM($H198:FB198)=0),$B198,0)</f>
        <v>0</v>
      </c>
      <c r="FD198">
        <f ca="1">IF(AND($B198&gt;0,SUM(FD$3:FD197)=0,SUM($H198:FC198)=0),$B198,0)</f>
        <v>0</v>
      </c>
      <c r="FE198">
        <f ca="1">IF(AND($B198&gt;0,SUM(FE$3:FE197)=0,SUM($H198:FD198)=0),$B198,0)</f>
        <v>0</v>
      </c>
      <c r="FF198">
        <f ca="1">IF(AND($B198&gt;0,SUM(FF$3:FF197)=0,SUM($H198:FE198)=0),$B198,0)</f>
        <v>0</v>
      </c>
      <c r="FG198">
        <f ca="1">IF(AND($B198&gt;0,SUM(FG$3:FG197)=0,SUM($H198:FF198)=0),$B198,0)</f>
        <v>0</v>
      </c>
      <c r="FH198">
        <f ca="1">IF(AND($B198&gt;0,SUM(FH$3:FH197)=0,SUM($H198:FG198)=0),$B198,0)</f>
        <v>0</v>
      </c>
      <c r="FI198">
        <f ca="1">IF(AND($B198&gt;0,SUM(FI$3:FI197)=0,SUM($H198:FH198)=0),$B198,0)</f>
        <v>0</v>
      </c>
      <c r="FJ198">
        <f ca="1">IF(AND($B198&gt;0,SUM(FJ$3:FJ197)=0,SUM($H198:FI198)=0),$B198,0)</f>
        <v>0</v>
      </c>
      <c r="FK198">
        <f ca="1">IF(AND($B198&gt;0,SUM(FK$3:FK197)=0,SUM($H198:FJ198)=0),$B198,0)</f>
        <v>0</v>
      </c>
      <c r="FL198">
        <f ca="1">IF(AND($B198&gt;0,SUM(FL$3:FL197)=0,SUM($H198:FK198)=0),$B198,0)</f>
        <v>0</v>
      </c>
      <c r="FM198">
        <f ca="1">IF(AND($B198&gt;0,SUM(FM$3:FM197)=0,SUM($H198:FL198)=0),$B198,0)</f>
        <v>0</v>
      </c>
      <c r="FN198">
        <f ca="1">IF(AND($B198&gt;0,SUM(FN$3:FN197)=0,SUM($H198:FM198)=0),$B198,0)</f>
        <v>0</v>
      </c>
      <c r="FS198" s="67" t="str">
        <f ca="1">Valintaohjelma!$C74</f>
        <v>Poissa-tila ohjaus (DI)</v>
      </c>
      <c r="FT198" s="67" t="str">
        <f ca="1">Valintaohjelma!$F74</f>
        <v/>
      </c>
      <c r="FU198" s="342" t="s">
        <v>379</v>
      </c>
      <c r="FV198" s="67" t="str">
        <f>Valintaohjelma!$I74</f>
        <v>-</v>
      </c>
      <c r="FY198" s="67" t="str">
        <f ca="1">Valintaohjelma!$C74</f>
        <v>Poissa-tila ohjaus (DI)</v>
      </c>
      <c r="FZ198" s="67" t="str">
        <f ca="1">Valintaohjelma!$F74</f>
        <v/>
      </c>
      <c r="GA198" s="67" t="s">
        <v>222</v>
      </c>
      <c r="GB198" s="67" t="str">
        <f>Valintaohjelma!$I74</f>
        <v>-</v>
      </c>
      <c r="GE198" s="67" t="str">
        <f ca="1">Valintaohjelma!$C74</f>
        <v>Poissa-tila ohjaus (DI)</v>
      </c>
      <c r="GF198" s="67" t="str">
        <f ca="1">Valintaohjelma!$F74</f>
        <v/>
      </c>
      <c r="GG198" s="67" t="s">
        <v>894</v>
      </c>
      <c r="GH198" s="67" t="str">
        <f>Valintaohjelma!$I74</f>
        <v>-</v>
      </c>
    </row>
    <row r="199" spans="1:190" ht="15.75" thickBot="1" x14ac:dyDescent="0.3">
      <c r="A199">
        <v>199</v>
      </c>
      <c r="B199">
        <f>IF(AND(Valintaohjelma!D75&lt;&gt;"-",Valintaohjelma!D75&lt;&gt;""),A199,0)</f>
        <v>0</v>
      </c>
      <c r="C199" s="240" t="str">
        <f t="shared" ca="1" si="26"/>
        <v>Tehostus-tila ohjaus (DI)</v>
      </c>
      <c r="D199" s="240" t="str">
        <f t="shared" ca="1" si="27"/>
        <v/>
      </c>
      <c r="E199" s="240" t="str">
        <f t="shared" ca="1" si="28"/>
        <v>Tehostus</v>
      </c>
      <c r="F199" s="240" t="str">
        <f t="shared" ca="1" si="29"/>
        <v>-</v>
      </c>
      <c r="G199" s="47" t="e">
        <f>INDEX($I$2:$FN$2,ROWS(G$2:G199))</f>
        <v>#REF!</v>
      </c>
      <c r="H199">
        <v>0</v>
      </c>
      <c r="I199">
        <f ca="1">IF(AND($B199&gt;0,SUM(I$3:I198)=0,SUM($H199:H199)=0),$B199,0)</f>
        <v>0</v>
      </c>
      <c r="J199">
        <f ca="1">IF(AND($B199&gt;0,SUM(J$3:J198)=0,SUM($H199:I199)=0),$B199,0)</f>
        <v>0</v>
      </c>
      <c r="K199">
        <f ca="1">IF(AND($B199&gt;0,SUM(K$3:K198)=0,SUM($H199:J199)=0),$B199,0)</f>
        <v>0</v>
      </c>
      <c r="L199">
        <f ca="1">IF(AND($B199&gt;0,SUM(L$3:L198)=0,SUM($H199:K199)=0),$B199,0)</f>
        <v>0</v>
      </c>
      <c r="M199">
        <f ca="1">IF(AND($B199&gt;0,SUM(M$3:M198)=0,SUM($H199:L199)=0),$B199,0)</f>
        <v>0</v>
      </c>
      <c r="N199">
        <f ca="1">IF(AND($B199&gt;0,SUM(N$3:N198)=0,SUM($H199:M199)=0),$B199,0)</f>
        <v>0</v>
      </c>
      <c r="O199">
        <f ca="1">IF(AND($B199&gt;0,SUM(O$3:O198)=0,SUM($H199:N199)=0),$B199,0)</f>
        <v>0</v>
      </c>
      <c r="P199">
        <f ca="1">IF(AND($B199&gt;0,SUM(P$3:P198)=0,SUM($H199:O199)=0),$B199,0)</f>
        <v>0</v>
      </c>
      <c r="Q199">
        <f ca="1">IF(AND($B199&gt;0,SUM(Q$3:Q198)=0,SUM($H199:P199)=0),$B199,0)</f>
        <v>0</v>
      </c>
      <c r="R199">
        <f ca="1">IF(AND($B199&gt;0,SUM(R$3:R198)=0,SUM($H199:Q199)=0),$B199,0)</f>
        <v>0</v>
      </c>
      <c r="S199">
        <f ca="1">IF(AND($B199&gt;0,SUM(S$3:S198)=0,SUM($H199:R199)=0),$B199,0)</f>
        <v>0</v>
      </c>
      <c r="T199">
        <f ca="1">IF(AND($B199&gt;0,SUM(T$3:T198)=0,SUM($H199:S199)=0),$B199,0)</f>
        <v>0</v>
      </c>
      <c r="U199">
        <f ca="1">IF(AND($B199&gt;0,SUM(U$3:U198)=0,SUM($H199:T199)=0),$B199,0)</f>
        <v>0</v>
      </c>
      <c r="V199">
        <f ca="1">IF(AND($B199&gt;0,SUM(V$3:V198)=0,SUM($H199:U199)=0),$B199,0)</f>
        <v>0</v>
      </c>
      <c r="W199">
        <f ca="1">IF(AND($B199&gt;0,SUM(W$3:W198)=0,SUM($H199:V199)=0),$B199,0)</f>
        <v>0</v>
      </c>
      <c r="X199">
        <f ca="1">IF(AND($B199&gt;0,SUM(X$3:X198)=0,SUM($H199:W199)=0),$B199,0)</f>
        <v>0</v>
      </c>
      <c r="Y199">
        <f ca="1">IF(AND($B199&gt;0,SUM(Y$3:Y198)=0,SUM($H199:X199)=0),$B199,0)</f>
        <v>0</v>
      </c>
      <c r="Z199">
        <f ca="1">IF(AND($B199&gt;0,SUM(Z$3:Z198)=0,SUM($H199:Y199)=0),$B199,0)</f>
        <v>0</v>
      </c>
      <c r="AA199">
        <f ca="1">IF(AND($B199&gt;0,SUM(AA$3:AA198)=0,SUM($H199:Z199)=0),$B199,0)</f>
        <v>0</v>
      </c>
      <c r="AB199">
        <f ca="1">IF(AND($B199&gt;0,SUM(AB$3:AB198)=0,SUM($H199:AA199)=0),$B199,0)</f>
        <v>0</v>
      </c>
      <c r="AC199">
        <f ca="1">IF(AND($B199&gt;0,SUM(AC$3:AC198)=0,SUM($H199:AB199)=0),$B199,0)</f>
        <v>0</v>
      </c>
      <c r="AD199">
        <f ca="1">IF(AND($B199&gt;0,SUM(AD$3:AD198)=0,SUM($H199:AC199)=0),$B199,0)</f>
        <v>0</v>
      </c>
      <c r="AE199">
        <f ca="1">IF(AND($B199&gt;0,SUM(AE$3:AE198)=0,SUM($H199:AD199)=0),$B199,0)</f>
        <v>0</v>
      </c>
      <c r="AF199">
        <f ca="1">IF(AND($B199&gt;0,SUM(AF$3:AF198)=0,SUM($H199:AE199)=0),$B199,0)</f>
        <v>0</v>
      </c>
      <c r="AG199">
        <f ca="1">IF(AND($B199&gt;0,SUM(AG$3:AG198)=0,SUM($H199:AF199)=0),$B199,0)</f>
        <v>0</v>
      </c>
      <c r="AH199">
        <f ca="1">IF(AND($B199&gt;0,SUM(AH$3:AH198)=0,SUM($H199:AG199)=0),$B199,0)</f>
        <v>0</v>
      </c>
      <c r="AI199">
        <f ca="1">IF(AND($B199&gt;0,SUM(AI$3:AI198)=0,SUM($H199:AH199)=0),$B199,0)</f>
        <v>0</v>
      </c>
      <c r="AJ199">
        <f ca="1">IF(AND($B199&gt;0,SUM(AJ$3:AJ198)=0,SUM($H199:AI199)=0),$B199,0)</f>
        <v>0</v>
      </c>
      <c r="AK199">
        <f ca="1">IF(AND($B199&gt;0,SUM(AK$3:AK198)=0,SUM($H199:AJ199)=0),$B199,0)</f>
        <v>0</v>
      </c>
      <c r="AL199">
        <f ca="1">IF(AND($B199&gt;0,SUM(AL$3:AL198)=0,SUM($H199:AK199)=0),$B199,0)</f>
        <v>0</v>
      </c>
      <c r="AM199">
        <f ca="1">IF(AND($B199&gt;0,SUM(AM$3:AM198)=0,SUM($H199:AL199)=0),$B199,0)</f>
        <v>0</v>
      </c>
      <c r="AN199">
        <f ca="1">IF(AND($B199&gt;0,SUM(AN$3:AN198)=0,SUM($H199:AM199)=0),$B199,0)</f>
        <v>0</v>
      </c>
      <c r="AO199">
        <f ca="1">IF(AND($B199&gt;0,SUM(AO$3:AO198)=0,SUM($H199:AN199)=0),$B199,0)</f>
        <v>0</v>
      </c>
      <c r="AP199">
        <f ca="1">IF(AND($B199&gt;0,SUM(AP$3:AP198)=0,SUM($H199:AO199)=0),$B199,0)</f>
        <v>0</v>
      </c>
      <c r="AQ199">
        <f ca="1">IF(AND($B199&gt;0,SUM(AQ$3:AQ198)=0,SUM($H199:AP199)=0),$B199,0)</f>
        <v>0</v>
      </c>
      <c r="AR199">
        <f ca="1">IF(AND($B199&gt;0,SUM(AR$3:AR198)=0,SUM($H199:AQ199)=0),$B199,0)</f>
        <v>0</v>
      </c>
      <c r="AS199">
        <f ca="1">IF(AND($B199&gt;0,SUM(AS$3:AS198)=0,SUM($H199:AR199)=0),$B199,0)</f>
        <v>0</v>
      </c>
      <c r="AT199">
        <f ca="1">IF(AND($B199&gt;0,SUM(AT$3:AT198)=0,SUM($H199:AS199)=0),$B199,0)</f>
        <v>0</v>
      </c>
      <c r="AU199">
        <f ca="1">IF(AND($B199&gt;0,SUM(AU$3:AU198)=0,SUM($H199:AT199)=0),$B199,0)</f>
        <v>0</v>
      </c>
      <c r="AV199">
        <f ca="1">IF(AND($B199&gt;0,SUM(AV$3:AV198)=0,SUM($H199:AU199)=0),$B199,0)</f>
        <v>0</v>
      </c>
      <c r="AW199">
        <f ca="1">IF(AND($B199&gt;0,SUM(AW$3:AW198)=0,SUM($H199:AV199)=0),$B199,0)</f>
        <v>0</v>
      </c>
      <c r="AX199">
        <f ca="1">IF(AND($B199&gt;0,SUM(AX$3:AX198)=0,SUM($H199:AW199)=0),$B199,0)</f>
        <v>0</v>
      </c>
      <c r="AY199">
        <f ca="1">IF(AND($B199&gt;0,SUM(AY$3:AY198)=0,SUM($H199:AX199)=0),$B199,0)</f>
        <v>0</v>
      </c>
      <c r="AZ199">
        <f ca="1">IF(AND($B199&gt;0,SUM(AZ$3:AZ198)=0,SUM($H199:AY199)=0),$B199,0)</f>
        <v>0</v>
      </c>
      <c r="BA199">
        <f ca="1">IF(AND($B199&gt;0,SUM(BA$3:BA198)=0,SUM($H199:AZ199)=0),$B199,0)</f>
        <v>0</v>
      </c>
      <c r="BB199">
        <f ca="1">IF(AND($B199&gt;0,SUM(BB$3:BB198)=0,SUM($H199:BA199)=0),$B199,0)</f>
        <v>0</v>
      </c>
      <c r="BC199">
        <f ca="1">IF(AND($B199&gt;0,SUM(BC$3:BC198)=0,SUM($H199:BB199)=0),$B199,0)</f>
        <v>0</v>
      </c>
      <c r="BD199">
        <f ca="1">IF(AND($B199&gt;0,SUM(BD$3:BD198)=0,SUM($H199:BC199)=0),$B199,0)</f>
        <v>0</v>
      </c>
      <c r="BE199">
        <f ca="1">IF(AND($B199&gt;0,SUM(BE$3:BE198)=0,SUM($H199:BD199)=0),$B199,0)</f>
        <v>0</v>
      </c>
      <c r="BF199">
        <f ca="1">IF(AND($B199&gt;0,SUM(BF$3:BF198)=0,SUM($H199:BE199)=0),$B199,0)</f>
        <v>0</v>
      </c>
      <c r="BG199">
        <f ca="1">IF(AND($B199&gt;0,SUM(BG$3:BG198)=0,SUM($H199:BF199)=0),$B199,0)</f>
        <v>0</v>
      </c>
      <c r="BH199">
        <f ca="1">IF(AND($B199&gt;0,SUM(BH$3:BH198)=0,SUM($H199:BG199)=0),$B199,0)</f>
        <v>0</v>
      </c>
      <c r="BI199">
        <f ca="1">IF(AND($B199&gt;0,SUM(BI$3:BI198)=0,SUM($H199:BH199)=0),$B199,0)</f>
        <v>0</v>
      </c>
      <c r="BJ199">
        <f ca="1">IF(AND($B199&gt;0,SUM(BJ$3:BJ198)=0,SUM($H199:BI199)=0),$B199,0)</f>
        <v>0</v>
      </c>
      <c r="BK199">
        <f ca="1">IF(AND($B199&gt;0,SUM(BK$3:BK198)=0,SUM($H199:BJ199)=0),$B199,0)</f>
        <v>0</v>
      </c>
      <c r="BL199">
        <f ca="1">IF(AND($B199&gt;0,SUM(BL$3:BL198)=0,SUM($H199:BK199)=0),$B199,0)</f>
        <v>0</v>
      </c>
      <c r="BM199">
        <f ca="1">IF(AND($B199&gt;0,SUM(BM$3:BM198)=0,SUM($H199:BL199)=0),$B199,0)</f>
        <v>0</v>
      </c>
      <c r="BN199">
        <f ca="1">IF(AND($B199&gt;0,SUM(BN$3:BN198)=0,SUM($H199:BM199)=0),$B199,0)</f>
        <v>0</v>
      </c>
      <c r="BO199">
        <f ca="1">IF(AND($B199&gt;0,SUM(BO$3:BO198)=0,SUM($H199:BN199)=0),$B199,0)</f>
        <v>0</v>
      </c>
      <c r="BP199">
        <f ca="1">IF(AND($B199&gt;0,SUM(BP$3:BP198)=0,SUM($H199:BO199)=0),$B199,0)</f>
        <v>0</v>
      </c>
      <c r="BQ199">
        <f ca="1">IF(AND($B199&gt;0,SUM(BQ$3:BQ198)=0,SUM($H199:BP199)=0),$B199,0)</f>
        <v>0</v>
      </c>
      <c r="BR199">
        <f ca="1">IF(AND($B199&gt;0,SUM(BR$3:BR198)=0,SUM($H199:BQ199)=0),$B199,0)</f>
        <v>0</v>
      </c>
      <c r="BS199">
        <f ca="1">IF(AND($B199&gt;0,SUM(BS$3:BS198)=0,SUM($H199:BR199)=0),$B199,0)</f>
        <v>0</v>
      </c>
      <c r="BT199">
        <f ca="1">IF(AND($B199&gt;0,SUM(BT$3:BT198)=0,SUM($H199:BS199)=0),$B199,0)</f>
        <v>0</v>
      </c>
      <c r="BU199">
        <f ca="1">IF(AND($B199&gt;0,SUM(BU$3:BU198)=0,SUM($H199:BT199)=0),$B199,0)</f>
        <v>0</v>
      </c>
      <c r="BV199">
        <f ca="1">IF(AND($B199&gt;0,SUM(BV$3:BV198)=0,SUM($H199:BU199)=0),$B199,0)</f>
        <v>0</v>
      </c>
      <c r="BW199">
        <f ca="1">IF(AND($B199&gt;0,SUM(BW$3:BW198)=0,SUM($H199:BV199)=0),$B199,0)</f>
        <v>0</v>
      </c>
      <c r="BX199">
        <f ca="1">IF(AND($B199&gt;0,SUM(BX$3:BX198)=0,SUM($H199:BW199)=0),$B199,0)</f>
        <v>0</v>
      </c>
      <c r="BY199">
        <f ca="1">IF(AND($B199&gt;0,SUM(BY$3:BY198)=0,SUM($H199:BX199)=0),$B199,0)</f>
        <v>0</v>
      </c>
      <c r="BZ199">
        <f ca="1">IF(AND($B199&gt;0,SUM(BZ$3:BZ198)=0,SUM($H199:BY199)=0),$B199,0)</f>
        <v>0</v>
      </c>
      <c r="CA199">
        <f ca="1">IF(AND($B199&gt;0,SUM(CA$3:CA198)=0,SUM($H199:BZ199)=0),$B199,0)</f>
        <v>0</v>
      </c>
      <c r="CB199">
        <f ca="1">IF(AND($B199&gt;0,SUM(CB$3:CB198)=0,SUM($H199:CA199)=0),$B199,0)</f>
        <v>0</v>
      </c>
      <c r="CC199">
        <f ca="1">IF(AND($B199&gt;0,SUM(CC$3:CC198)=0,SUM($H199:CB199)=0),$B199,0)</f>
        <v>0</v>
      </c>
      <c r="CD199">
        <f ca="1">IF(AND($B199&gt;0,SUM(CD$3:CD198)=0,SUM($H199:CC199)=0),$B199,0)</f>
        <v>0</v>
      </c>
      <c r="CE199">
        <f ca="1">IF(AND($B199&gt;0,SUM(CE$3:CE198)=0,SUM($H199:CD199)=0),$B199,0)</f>
        <v>0</v>
      </c>
      <c r="CF199">
        <f ca="1">IF(AND($B199&gt;0,SUM(CF$3:CF198)=0,SUM($H199:CE199)=0),$B199,0)</f>
        <v>0</v>
      </c>
      <c r="CG199">
        <f ca="1">IF(AND($B199&gt;0,SUM(CG$3:CG198)=0,SUM($H199:CF199)=0),$B199,0)</f>
        <v>0</v>
      </c>
      <c r="CH199">
        <f ca="1">IF(AND($B199&gt;0,SUM(CH$3:CH198)=0,SUM($H199:CG199)=0),$B199,0)</f>
        <v>0</v>
      </c>
      <c r="CI199">
        <f ca="1">IF(AND($B199&gt;0,SUM(CI$3:CI198)=0,SUM($H199:CH199)=0),$B199,0)</f>
        <v>0</v>
      </c>
      <c r="CJ199">
        <f ca="1">IF(AND($B199&gt;0,SUM(CJ$3:CJ198)=0,SUM($H199:CI199)=0),$B199,0)</f>
        <v>0</v>
      </c>
      <c r="CK199">
        <f ca="1">IF(AND($B199&gt;0,SUM(CK$3:CK198)=0,SUM($H199:CJ199)=0),$B199,0)</f>
        <v>0</v>
      </c>
      <c r="CL199">
        <f ca="1">IF(AND($B199&gt;0,SUM(CL$3:CL198)=0,SUM($H199:CK199)=0),$B199,0)</f>
        <v>0</v>
      </c>
      <c r="CM199">
        <f ca="1">IF(AND($B199&gt;0,SUM(CM$3:CM198)=0,SUM($H199:CL199)=0),$B199,0)</f>
        <v>0</v>
      </c>
      <c r="CN199">
        <f ca="1">IF(AND($B199&gt;0,SUM(CN$3:CN198)=0,SUM($H199:CM199)=0),$B199,0)</f>
        <v>0</v>
      </c>
      <c r="CO199">
        <f ca="1">IF(AND($B199&gt;0,SUM(CO$3:CO198)=0,SUM($H199:CN199)=0),$B199,0)</f>
        <v>0</v>
      </c>
      <c r="CP199">
        <f ca="1">IF(AND($B199&gt;0,SUM(CP$3:CP198)=0,SUM($H199:CO199)=0),$B199,0)</f>
        <v>0</v>
      </c>
      <c r="CQ199">
        <f ca="1">IF(AND($B199&gt;0,SUM(CQ$3:CQ198)=0,SUM($H199:CP199)=0),$B199,0)</f>
        <v>0</v>
      </c>
      <c r="CR199">
        <f ca="1">IF(AND($B199&gt;0,SUM(CR$3:CR198)=0,SUM($H199:CQ199)=0),$B199,0)</f>
        <v>0</v>
      </c>
      <c r="CS199">
        <f ca="1">IF(AND($B199&gt;0,SUM(CS$3:CS198)=0,SUM($H199:CR199)=0),$B199,0)</f>
        <v>0</v>
      </c>
      <c r="CT199">
        <f ca="1">IF(AND($B199&gt;0,SUM(CT$3:CT198)=0,SUM($H199:CS199)=0),$B199,0)</f>
        <v>0</v>
      </c>
      <c r="CU199">
        <f ca="1">IF(AND($B199&gt;0,SUM(CU$3:CU198)=0,SUM($H199:CT199)=0),$B199,0)</f>
        <v>0</v>
      </c>
      <c r="CV199">
        <f ca="1">IF(AND($B199&gt;0,SUM(CV$3:CV198)=0,SUM($H199:CU199)=0),$B199,0)</f>
        <v>0</v>
      </c>
      <c r="CW199">
        <f ca="1">IF(AND($B199&gt;0,SUM(CW$3:CW198)=0,SUM($H199:CV199)=0),$B199,0)</f>
        <v>0</v>
      </c>
      <c r="CX199">
        <f ca="1">IF(AND($B199&gt;0,SUM(CX$3:CX198)=0,SUM($H199:CW199)=0),$B199,0)</f>
        <v>0</v>
      </c>
      <c r="CY199">
        <f ca="1">IF(AND($B199&gt;0,SUM(CY$3:CY198)=0,SUM($H199:CX199)=0),$B199,0)</f>
        <v>0</v>
      </c>
      <c r="CZ199">
        <f ca="1">IF(AND($B199&gt;0,SUM(CZ$3:CZ198)=0,SUM($H199:CY199)=0),$B199,0)</f>
        <v>0</v>
      </c>
      <c r="DA199">
        <f ca="1">IF(AND($B199&gt;0,SUM(DA$3:DA198)=0,SUM($H199:CZ199)=0),$B199,0)</f>
        <v>0</v>
      </c>
      <c r="DB199">
        <f ca="1">IF(AND($B199&gt;0,SUM(DB$3:DB198)=0,SUM($H199:DA199)=0),$B199,0)</f>
        <v>0</v>
      </c>
      <c r="DC199">
        <f ca="1">IF(AND($B199&gt;0,SUM(DC$3:DC198)=0,SUM($H199:DB199)=0),$B199,0)</f>
        <v>0</v>
      </c>
      <c r="DD199">
        <f ca="1">IF(AND($B199&gt;0,SUM(DD$3:DD198)=0,SUM($H199:DC199)=0),$B199,0)</f>
        <v>0</v>
      </c>
      <c r="DE199">
        <f ca="1">IF(AND($B199&gt;0,SUM(DE$3:DE198)=0,SUM($H199:DD199)=0),$B199,0)</f>
        <v>0</v>
      </c>
      <c r="DF199">
        <f ca="1">IF(AND($B199&gt;0,SUM(DF$3:DF198)=0,SUM($H199:DE199)=0),$B199,0)</f>
        <v>0</v>
      </c>
      <c r="DG199">
        <f ca="1">IF(AND($B199&gt;0,SUM(DG$3:DG198)=0,SUM($H199:DF199)=0),$B199,0)</f>
        <v>0</v>
      </c>
      <c r="DH199">
        <f ca="1">IF(AND($B199&gt;0,SUM(DH$3:DH198)=0,SUM($H199:DG199)=0),$B199,0)</f>
        <v>0</v>
      </c>
      <c r="DI199">
        <f ca="1">IF(AND($B199&gt;0,SUM(DI$3:DI198)=0,SUM($H199:DH199)=0),$B199,0)</f>
        <v>0</v>
      </c>
      <c r="DJ199">
        <f ca="1">IF(AND($B199&gt;0,SUM(DJ$3:DJ198)=0,SUM($H199:DI199)=0),$B199,0)</f>
        <v>0</v>
      </c>
      <c r="DK199">
        <f ca="1">IF(AND($B199&gt;0,SUM(DK$3:DK198)=0,SUM($H199:DJ199)=0),$B199,0)</f>
        <v>0</v>
      </c>
      <c r="DL199">
        <f ca="1">IF(AND($B199&gt;0,SUM(DL$3:DL198)=0,SUM($H199:DK199)=0),$B199,0)</f>
        <v>0</v>
      </c>
      <c r="DM199">
        <f ca="1">IF(AND($B199&gt;0,SUM(DM$3:DM198)=0,SUM($H199:DL199)=0),$B199,0)</f>
        <v>0</v>
      </c>
      <c r="DN199">
        <f ca="1">IF(AND($B199&gt;0,SUM(DN$3:DN198)=0,SUM($H199:DM199)=0),$B199,0)</f>
        <v>0</v>
      </c>
      <c r="DO199">
        <f ca="1">IF(AND($B199&gt;0,SUM(DO$3:DO198)=0,SUM($H199:DN199)=0),$B199,0)</f>
        <v>0</v>
      </c>
      <c r="DP199">
        <f ca="1">IF(AND($B199&gt;0,SUM(DP$3:DP198)=0,SUM($H199:DO199)=0),$B199,0)</f>
        <v>0</v>
      </c>
      <c r="DQ199">
        <f ca="1">IF(AND($B199&gt;0,SUM(DQ$3:DQ198)=0,SUM($H199:DP199)=0),$B199,0)</f>
        <v>0</v>
      </c>
      <c r="DR199">
        <f ca="1">IF(AND($B199&gt;0,SUM(DR$3:DR198)=0,SUM($H199:DQ199)=0),$B199,0)</f>
        <v>0</v>
      </c>
      <c r="DS199">
        <f ca="1">IF(AND($B199&gt;0,SUM(DS$3:DS198)=0,SUM($H199:DR199)=0),$B199,0)</f>
        <v>0</v>
      </c>
      <c r="DT199">
        <f ca="1">IF(AND($B199&gt;0,SUM(DT$3:DT198)=0,SUM($H199:DS199)=0),$B199,0)</f>
        <v>0</v>
      </c>
      <c r="DU199">
        <f ca="1">IF(AND($B199&gt;0,SUM(DU$3:DU198)=0,SUM($H199:DT199)=0),$B199,0)</f>
        <v>0</v>
      </c>
      <c r="DV199">
        <f ca="1">IF(AND($B199&gt;0,SUM(DV$3:DV198)=0,SUM($H199:DU199)=0),$B199,0)</f>
        <v>0</v>
      </c>
      <c r="DW199">
        <f ca="1">IF(AND($B199&gt;0,SUM(DW$3:DW198)=0,SUM($H199:DV199)=0),$B199,0)</f>
        <v>0</v>
      </c>
      <c r="DX199">
        <f ca="1">IF(AND($B199&gt;0,SUM(DX$3:DX198)=0,SUM($H199:DW199)=0),$B199,0)</f>
        <v>0</v>
      </c>
      <c r="DY199">
        <f ca="1">IF(AND($B199&gt;0,SUM(DY$3:DY198)=0,SUM($H199:DX199)=0),$B199,0)</f>
        <v>0</v>
      </c>
      <c r="DZ199">
        <f ca="1">IF(AND($B199&gt;0,SUM(DZ$3:DZ198)=0,SUM($H199:DY199)=0),$B199,0)</f>
        <v>0</v>
      </c>
      <c r="EA199">
        <f ca="1">IF(AND($B199&gt;0,SUM(EA$3:EA198)=0,SUM($H199:DZ199)=0),$B199,0)</f>
        <v>0</v>
      </c>
      <c r="EB199">
        <f ca="1">IF(AND($B199&gt;0,SUM(EB$3:EB198)=0,SUM($H199:EA199)=0),$B199,0)</f>
        <v>0</v>
      </c>
      <c r="EC199">
        <f ca="1">IF(AND($B199&gt;0,SUM(EC$3:EC198)=0,SUM($H199:EB199)=0),$B199,0)</f>
        <v>0</v>
      </c>
      <c r="ED199">
        <f ca="1">IF(AND($B199&gt;0,SUM(ED$3:ED198)=0,SUM($H199:EC199)=0),$B199,0)</f>
        <v>0</v>
      </c>
      <c r="EE199">
        <f ca="1">IF(AND($B199&gt;0,SUM(EE$3:EE198)=0,SUM($H199:ED199)=0),$B199,0)</f>
        <v>0</v>
      </c>
      <c r="EF199">
        <f ca="1">IF(AND($B199&gt;0,SUM(EF$3:EF198)=0,SUM($H199:EE199)=0),$B199,0)</f>
        <v>0</v>
      </c>
      <c r="EG199">
        <f ca="1">IF(AND($B199&gt;0,SUM(EG$3:EG198)=0,SUM($H199:EF199)=0),$B199,0)</f>
        <v>0</v>
      </c>
      <c r="EH199">
        <f ca="1">IF(AND($B199&gt;0,SUM(EH$3:EH198)=0,SUM($H199:EG199)=0),$B199,0)</f>
        <v>0</v>
      </c>
      <c r="EI199">
        <f ca="1">IF(AND($B199&gt;0,SUM(EI$3:EI198)=0,SUM($H199:EH199)=0),$B199,0)</f>
        <v>0</v>
      </c>
      <c r="EJ199">
        <f ca="1">IF(AND($B199&gt;0,SUM(EJ$3:EJ198)=0,SUM($H199:EI199)=0),$B199,0)</f>
        <v>0</v>
      </c>
      <c r="EK199">
        <f ca="1">IF(AND($B199&gt;0,SUM(EK$3:EK198)=0,SUM($H199:EJ199)=0),$B199,0)</f>
        <v>0</v>
      </c>
      <c r="EL199">
        <f ca="1">IF(AND($B199&gt;0,SUM(EL$3:EL198)=0,SUM($H199:EK199)=0),$B199,0)</f>
        <v>0</v>
      </c>
      <c r="EM199">
        <f ca="1">IF(AND($B199&gt;0,SUM(EM$3:EM198)=0,SUM($H199:EL199)=0),$B199,0)</f>
        <v>0</v>
      </c>
      <c r="EN199">
        <f ca="1">IF(AND($B199&gt;0,SUM(EN$3:EN198)=0,SUM($H199:EM199)=0),$B199,0)</f>
        <v>0</v>
      </c>
      <c r="EO199">
        <f ca="1">IF(AND($B199&gt;0,SUM(EO$3:EO198)=0,SUM($H199:EN199)=0),$B199,0)</f>
        <v>0</v>
      </c>
      <c r="EP199">
        <f ca="1">IF(AND($B199&gt;0,SUM(EP$3:EP198)=0,SUM($H199:EO199)=0),$B199,0)</f>
        <v>0</v>
      </c>
      <c r="EQ199">
        <f ca="1">IF(AND($B199&gt;0,SUM(EQ$3:EQ198)=0,SUM($H199:EP199)=0),$B199,0)</f>
        <v>0</v>
      </c>
      <c r="ER199">
        <f ca="1">IF(AND($B199&gt;0,SUM(ER$3:ER198)=0,SUM($H199:EQ199)=0),$B199,0)</f>
        <v>0</v>
      </c>
      <c r="ES199">
        <f ca="1">IF(AND($B199&gt;0,SUM(ES$3:ES198)=0,SUM($H199:ER199)=0),$B199,0)</f>
        <v>0</v>
      </c>
      <c r="ET199">
        <f ca="1">IF(AND($B199&gt;0,SUM(ET$3:ET198)=0,SUM($H199:ES199)=0),$B199,0)</f>
        <v>0</v>
      </c>
      <c r="EU199">
        <f ca="1">IF(AND($B199&gt;0,SUM(EU$3:EU198)=0,SUM($H199:ET199)=0),$B199,0)</f>
        <v>0</v>
      </c>
      <c r="EV199">
        <f ca="1">IF(AND($B199&gt;0,SUM(EV$3:EV198)=0,SUM($H199:EU199)=0),$B199,0)</f>
        <v>0</v>
      </c>
      <c r="EW199">
        <f ca="1">IF(AND($B199&gt;0,SUM(EW$3:EW198)=0,SUM($H199:EV199)=0),$B199,0)</f>
        <v>0</v>
      </c>
      <c r="EX199">
        <f ca="1">IF(AND($B199&gt;0,SUM(EX$3:EX198)=0,SUM($H199:EW199)=0),$B199,0)</f>
        <v>0</v>
      </c>
      <c r="EY199">
        <f ca="1">IF(AND($B199&gt;0,SUM(EY$3:EY198)=0,SUM($H199:EX199)=0),$B199,0)</f>
        <v>0</v>
      </c>
      <c r="EZ199">
        <f ca="1">IF(AND($B199&gt;0,SUM(EZ$3:EZ198)=0,SUM($H199:EY199)=0),$B199,0)</f>
        <v>0</v>
      </c>
      <c r="FA199">
        <f ca="1">IF(AND($B199&gt;0,SUM(FA$3:FA198)=0,SUM($H199:EZ199)=0),$B199,0)</f>
        <v>0</v>
      </c>
      <c r="FB199">
        <f ca="1">IF(AND($B199&gt;0,SUM(FB$3:FB198)=0,SUM($H199:FA199)=0),$B199,0)</f>
        <v>0</v>
      </c>
      <c r="FC199">
        <f ca="1">IF(AND($B199&gt;0,SUM(FC$3:FC198)=0,SUM($H199:FB199)=0),$B199,0)</f>
        <v>0</v>
      </c>
      <c r="FD199">
        <f ca="1">IF(AND($B199&gt;0,SUM(FD$3:FD198)=0,SUM($H199:FC199)=0),$B199,0)</f>
        <v>0</v>
      </c>
      <c r="FE199">
        <f ca="1">IF(AND($B199&gt;0,SUM(FE$3:FE198)=0,SUM($H199:FD199)=0),$B199,0)</f>
        <v>0</v>
      </c>
      <c r="FF199">
        <f ca="1">IF(AND($B199&gt;0,SUM(FF$3:FF198)=0,SUM($H199:FE199)=0),$B199,0)</f>
        <v>0</v>
      </c>
      <c r="FG199">
        <f ca="1">IF(AND($B199&gt;0,SUM(FG$3:FG198)=0,SUM($H199:FF199)=0),$B199,0)</f>
        <v>0</v>
      </c>
      <c r="FH199">
        <f ca="1">IF(AND($B199&gt;0,SUM(FH$3:FH198)=0,SUM($H199:FG199)=0),$B199,0)</f>
        <v>0</v>
      </c>
      <c r="FI199">
        <f ca="1">IF(AND($B199&gt;0,SUM(FI$3:FI198)=0,SUM($H199:FH199)=0),$B199,0)</f>
        <v>0</v>
      </c>
      <c r="FJ199">
        <f ca="1">IF(AND($B199&gt;0,SUM(FJ$3:FJ198)=0,SUM($H199:FI199)=0),$B199,0)</f>
        <v>0</v>
      </c>
      <c r="FK199">
        <f ca="1">IF(AND($B199&gt;0,SUM(FK$3:FK198)=0,SUM($H199:FJ199)=0),$B199,0)</f>
        <v>0</v>
      </c>
      <c r="FL199">
        <f ca="1">IF(AND($B199&gt;0,SUM(FL$3:FL198)=0,SUM($H199:FK199)=0),$B199,0)</f>
        <v>0</v>
      </c>
      <c r="FM199">
        <f ca="1">IF(AND($B199&gt;0,SUM(FM$3:FM198)=0,SUM($H199:FL199)=0),$B199,0)</f>
        <v>0</v>
      </c>
      <c r="FN199">
        <f ca="1">IF(AND($B199&gt;0,SUM(FN$3:FN198)=0,SUM($H199:FM199)=0),$B199,0)</f>
        <v>0</v>
      </c>
      <c r="FS199" s="67" t="str">
        <f ca="1">Valintaohjelma!$C75</f>
        <v>Tehostus-tila ohjaus (DI)</v>
      </c>
      <c r="FT199" s="67" t="str">
        <f ca="1">Valintaohjelma!$F75</f>
        <v/>
      </c>
      <c r="FU199" s="342" t="s">
        <v>380</v>
      </c>
      <c r="FV199" s="67" t="str">
        <f>Valintaohjelma!$I75</f>
        <v>-</v>
      </c>
      <c r="FY199" s="67" t="str">
        <f ca="1">Valintaohjelma!$C75</f>
        <v>Tehostus-tila ohjaus (DI)</v>
      </c>
      <c r="FZ199" s="67" t="str">
        <f ca="1">Valintaohjelma!$F75</f>
        <v/>
      </c>
      <c r="GA199" s="67" t="s">
        <v>223</v>
      </c>
      <c r="GB199" s="67" t="str">
        <f>Valintaohjelma!$I75</f>
        <v>-</v>
      </c>
      <c r="GE199" s="67" t="str">
        <f ca="1">Valintaohjelma!$C75</f>
        <v>Tehostus-tila ohjaus (DI)</v>
      </c>
      <c r="GF199" s="67" t="str">
        <f ca="1">Valintaohjelma!$F75</f>
        <v/>
      </c>
      <c r="GG199" s="67" t="s">
        <v>895</v>
      </c>
      <c r="GH199" s="67" t="str">
        <f>Valintaohjelma!$I75</f>
        <v>-</v>
      </c>
    </row>
    <row r="200" spans="1:190" ht="15.75" thickBot="1" x14ac:dyDescent="0.3">
      <c r="A200">
        <v>200</v>
      </c>
      <c r="B200">
        <f>IF(AND(Valintaohjelma!D76&lt;&gt;"-",Valintaohjelma!D76&lt;&gt;""),A200,0)</f>
        <v>0</v>
      </c>
      <c r="C200" s="240" t="str">
        <f t="shared" ca="1" si="26"/>
        <v>Takka toiminto aktivointi (DI)</v>
      </c>
      <c r="D200" s="240" t="str">
        <f t="shared" ca="1" si="27"/>
        <v/>
      </c>
      <c r="E200" s="240" t="str">
        <f t="shared" ca="1" si="28"/>
        <v>Takka</v>
      </c>
      <c r="F200" s="240" t="str">
        <f t="shared" ca="1" si="29"/>
        <v>-</v>
      </c>
      <c r="G200" s="47" t="e">
        <f>INDEX($I$2:$FN$2,ROWS(G$2:G200))</f>
        <v>#REF!</v>
      </c>
      <c r="H200">
        <v>0</v>
      </c>
      <c r="I200">
        <f ca="1">IF(AND($B200&gt;0,SUM(I$3:I199)=0,SUM($H200:H200)=0),$B200,0)</f>
        <v>0</v>
      </c>
      <c r="J200">
        <f ca="1">IF(AND($B200&gt;0,SUM(J$3:J199)=0,SUM($H200:I200)=0),$B200,0)</f>
        <v>0</v>
      </c>
      <c r="K200">
        <f ca="1">IF(AND($B200&gt;0,SUM(K$3:K199)=0,SUM($H200:J200)=0),$B200,0)</f>
        <v>0</v>
      </c>
      <c r="L200">
        <f ca="1">IF(AND($B200&gt;0,SUM(L$3:L199)=0,SUM($H200:K200)=0),$B200,0)</f>
        <v>0</v>
      </c>
      <c r="M200">
        <f ca="1">IF(AND($B200&gt;0,SUM(M$3:M199)=0,SUM($H200:L200)=0),$B200,0)</f>
        <v>0</v>
      </c>
      <c r="N200">
        <f ca="1">IF(AND($B200&gt;0,SUM(N$3:N199)=0,SUM($H200:M200)=0),$B200,0)</f>
        <v>0</v>
      </c>
      <c r="O200">
        <f ca="1">IF(AND($B200&gt;0,SUM(O$3:O199)=0,SUM($H200:N200)=0),$B200,0)</f>
        <v>0</v>
      </c>
      <c r="P200">
        <f ca="1">IF(AND($B200&gt;0,SUM(P$3:P199)=0,SUM($H200:O200)=0),$B200,0)</f>
        <v>0</v>
      </c>
      <c r="Q200">
        <f ca="1">IF(AND($B200&gt;0,SUM(Q$3:Q199)=0,SUM($H200:P200)=0),$B200,0)</f>
        <v>0</v>
      </c>
      <c r="R200">
        <f ca="1">IF(AND($B200&gt;0,SUM(R$3:R199)=0,SUM($H200:Q200)=0),$B200,0)</f>
        <v>0</v>
      </c>
      <c r="S200">
        <f ca="1">IF(AND($B200&gt;0,SUM(S$3:S199)=0,SUM($H200:R200)=0),$B200,0)</f>
        <v>0</v>
      </c>
      <c r="T200">
        <f ca="1">IF(AND($B200&gt;0,SUM(T$3:T199)=0,SUM($H200:S200)=0),$B200,0)</f>
        <v>0</v>
      </c>
      <c r="U200">
        <f ca="1">IF(AND($B200&gt;0,SUM(U$3:U199)=0,SUM($H200:T200)=0),$B200,0)</f>
        <v>0</v>
      </c>
      <c r="V200">
        <f ca="1">IF(AND($B200&gt;0,SUM(V$3:V199)=0,SUM($H200:U200)=0),$B200,0)</f>
        <v>0</v>
      </c>
      <c r="W200">
        <f ca="1">IF(AND($B200&gt;0,SUM(W$3:W199)=0,SUM($H200:V200)=0),$B200,0)</f>
        <v>0</v>
      </c>
      <c r="X200">
        <f ca="1">IF(AND($B200&gt;0,SUM(X$3:X199)=0,SUM($H200:W200)=0),$B200,0)</f>
        <v>0</v>
      </c>
      <c r="Y200">
        <f ca="1">IF(AND($B200&gt;0,SUM(Y$3:Y199)=0,SUM($H200:X200)=0),$B200,0)</f>
        <v>0</v>
      </c>
      <c r="Z200">
        <f ca="1">IF(AND($B200&gt;0,SUM(Z$3:Z199)=0,SUM($H200:Y200)=0),$B200,0)</f>
        <v>0</v>
      </c>
      <c r="AA200">
        <f ca="1">IF(AND($B200&gt;0,SUM(AA$3:AA199)=0,SUM($H200:Z200)=0),$B200,0)</f>
        <v>0</v>
      </c>
      <c r="AB200">
        <f ca="1">IF(AND($B200&gt;0,SUM(AB$3:AB199)=0,SUM($H200:AA200)=0),$B200,0)</f>
        <v>0</v>
      </c>
      <c r="AC200">
        <f ca="1">IF(AND($B200&gt;0,SUM(AC$3:AC199)=0,SUM($H200:AB200)=0),$B200,0)</f>
        <v>0</v>
      </c>
      <c r="AD200">
        <f ca="1">IF(AND($B200&gt;0,SUM(AD$3:AD199)=0,SUM($H200:AC200)=0),$B200,0)</f>
        <v>0</v>
      </c>
      <c r="AE200">
        <f ca="1">IF(AND($B200&gt;0,SUM(AE$3:AE199)=0,SUM($H200:AD200)=0),$B200,0)</f>
        <v>0</v>
      </c>
      <c r="AF200">
        <f ca="1">IF(AND($B200&gt;0,SUM(AF$3:AF199)=0,SUM($H200:AE200)=0),$B200,0)</f>
        <v>0</v>
      </c>
      <c r="AG200">
        <f ca="1">IF(AND($B200&gt;0,SUM(AG$3:AG199)=0,SUM($H200:AF200)=0),$B200,0)</f>
        <v>0</v>
      </c>
      <c r="AH200">
        <f ca="1">IF(AND($B200&gt;0,SUM(AH$3:AH199)=0,SUM($H200:AG200)=0),$B200,0)</f>
        <v>0</v>
      </c>
      <c r="AI200">
        <f ca="1">IF(AND($B200&gt;0,SUM(AI$3:AI199)=0,SUM($H200:AH200)=0),$B200,0)</f>
        <v>0</v>
      </c>
      <c r="AJ200">
        <f ca="1">IF(AND($B200&gt;0,SUM(AJ$3:AJ199)=0,SUM($H200:AI200)=0),$B200,0)</f>
        <v>0</v>
      </c>
      <c r="AK200">
        <f ca="1">IF(AND($B200&gt;0,SUM(AK$3:AK199)=0,SUM($H200:AJ200)=0),$B200,0)</f>
        <v>0</v>
      </c>
      <c r="AL200">
        <f ca="1">IF(AND($B200&gt;0,SUM(AL$3:AL199)=0,SUM($H200:AK200)=0),$B200,0)</f>
        <v>0</v>
      </c>
      <c r="AM200">
        <f ca="1">IF(AND($B200&gt;0,SUM(AM$3:AM199)=0,SUM($H200:AL200)=0),$B200,0)</f>
        <v>0</v>
      </c>
      <c r="AN200">
        <f ca="1">IF(AND($B200&gt;0,SUM(AN$3:AN199)=0,SUM($H200:AM200)=0),$B200,0)</f>
        <v>0</v>
      </c>
      <c r="AO200">
        <f ca="1">IF(AND($B200&gt;0,SUM(AO$3:AO199)=0,SUM($H200:AN200)=0),$B200,0)</f>
        <v>0</v>
      </c>
      <c r="AP200">
        <f ca="1">IF(AND($B200&gt;0,SUM(AP$3:AP199)=0,SUM($H200:AO200)=0),$B200,0)</f>
        <v>0</v>
      </c>
      <c r="AQ200">
        <f ca="1">IF(AND($B200&gt;0,SUM(AQ$3:AQ199)=0,SUM($H200:AP200)=0),$B200,0)</f>
        <v>0</v>
      </c>
      <c r="AR200">
        <f ca="1">IF(AND($B200&gt;0,SUM(AR$3:AR199)=0,SUM($H200:AQ200)=0),$B200,0)</f>
        <v>0</v>
      </c>
      <c r="AS200">
        <f ca="1">IF(AND($B200&gt;0,SUM(AS$3:AS199)=0,SUM($H200:AR200)=0),$B200,0)</f>
        <v>0</v>
      </c>
      <c r="AT200">
        <f ca="1">IF(AND($B200&gt;0,SUM(AT$3:AT199)=0,SUM($H200:AS200)=0),$B200,0)</f>
        <v>0</v>
      </c>
      <c r="AU200">
        <f ca="1">IF(AND($B200&gt;0,SUM(AU$3:AU199)=0,SUM($H200:AT200)=0),$B200,0)</f>
        <v>0</v>
      </c>
      <c r="AV200">
        <f ca="1">IF(AND($B200&gt;0,SUM(AV$3:AV199)=0,SUM($H200:AU200)=0),$B200,0)</f>
        <v>0</v>
      </c>
      <c r="AW200">
        <f ca="1">IF(AND($B200&gt;0,SUM(AW$3:AW199)=0,SUM($H200:AV200)=0),$B200,0)</f>
        <v>0</v>
      </c>
      <c r="AX200">
        <f ca="1">IF(AND($B200&gt;0,SUM(AX$3:AX199)=0,SUM($H200:AW200)=0),$B200,0)</f>
        <v>0</v>
      </c>
      <c r="AY200">
        <f ca="1">IF(AND($B200&gt;0,SUM(AY$3:AY199)=0,SUM($H200:AX200)=0),$B200,0)</f>
        <v>0</v>
      </c>
      <c r="AZ200">
        <f ca="1">IF(AND($B200&gt;0,SUM(AZ$3:AZ199)=0,SUM($H200:AY200)=0),$B200,0)</f>
        <v>0</v>
      </c>
      <c r="BA200">
        <f ca="1">IF(AND($B200&gt;0,SUM(BA$3:BA199)=0,SUM($H200:AZ200)=0),$B200,0)</f>
        <v>0</v>
      </c>
      <c r="BB200">
        <f ca="1">IF(AND($B200&gt;0,SUM(BB$3:BB199)=0,SUM($H200:BA200)=0),$B200,0)</f>
        <v>0</v>
      </c>
      <c r="BC200">
        <f ca="1">IF(AND($B200&gt;0,SUM(BC$3:BC199)=0,SUM($H200:BB200)=0),$B200,0)</f>
        <v>0</v>
      </c>
      <c r="BD200">
        <f ca="1">IF(AND($B200&gt;0,SUM(BD$3:BD199)=0,SUM($H200:BC200)=0),$B200,0)</f>
        <v>0</v>
      </c>
      <c r="BE200">
        <f ca="1">IF(AND($B200&gt;0,SUM(BE$3:BE199)=0,SUM($H200:BD200)=0),$B200,0)</f>
        <v>0</v>
      </c>
      <c r="BF200">
        <f ca="1">IF(AND($B200&gt;0,SUM(BF$3:BF199)=0,SUM($H200:BE200)=0),$B200,0)</f>
        <v>0</v>
      </c>
      <c r="BG200">
        <f ca="1">IF(AND($B200&gt;0,SUM(BG$3:BG199)=0,SUM($H200:BF200)=0),$B200,0)</f>
        <v>0</v>
      </c>
      <c r="BH200">
        <f ca="1">IF(AND($B200&gt;0,SUM(BH$3:BH199)=0,SUM($H200:BG200)=0),$B200,0)</f>
        <v>0</v>
      </c>
      <c r="BI200">
        <f ca="1">IF(AND($B200&gt;0,SUM(BI$3:BI199)=0,SUM($H200:BH200)=0),$B200,0)</f>
        <v>0</v>
      </c>
      <c r="BJ200">
        <f ca="1">IF(AND($B200&gt;0,SUM(BJ$3:BJ199)=0,SUM($H200:BI200)=0),$B200,0)</f>
        <v>0</v>
      </c>
      <c r="BK200">
        <f ca="1">IF(AND($B200&gt;0,SUM(BK$3:BK199)=0,SUM($H200:BJ200)=0),$B200,0)</f>
        <v>0</v>
      </c>
      <c r="BL200">
        <f ca="1">IF(AND($B200&gt;0,SUM(BL$3:BL199)=0,SUM($H200:BK200)=0),$B200,0)</f>
        <v>0</v>
      </c>
      <c r="BM200">
        <f ca="1">IF(AND($B200&gt;0,SUM(BM$3:BM199)=0,SUM($H200:BL200)=0),$B200,0)</f>
        <v>0</v>
      </c>
      <c r="BN200">
        <f ca="1">IF(AND($B200&gt;0,SUM(BN$3:BN199)=0,SUM($H200:BM200)=0),$B200,0)</f>
        <v>0</v>
      </c>
      <c r="BO200">
        <f ca="1">IF(AND($B200&gt;0,SUM(BO$3:BO199)=0,SUM($H200:BN200)=0),$B200,0)</f>
        <v>0</v>
      </c>
      <c r="BP200">
        <f ca="1">IF(AND($B200&gt;0,SUM(BP$3:BP199)=0,SUM($H200:BO200)=0),$B200,0)</f>
        <v>0</v>
      </c>
      <c r="BQ200">
        <f ca="1">IF(AND($B200&gt;0,SUM(BQ$3:BQ199)=0,SUM($H200:BP200)=0),$B200,0)</f>
        <v>0</v>
      </c>
      <c r="BR200">
        <f ca="1">IF(AND($B200&gt;0,SUM(BR$3:BR199)=0,SUM($H200:BQ200)=0),$B200,0)</f>
        <v>0</v>
      </c>
      <c r="BS200">
        <f ca="1">IF(AND($B200&gt;0,SUM(BS$3:BS199)=0,SUM($H200:BR200)=0),$B200,0)</f>
        <v>0</v>
      </c>
      <c r="BT200">
        <f ca="1">IF(AND($B200&gt;0,SUM(BT$3:BT199)=0,SUM($H200:BS200)=0),$B200,0)</f>
        <v>0</v>
      </c>
      <c r="BU200">
        <f ca="1">IF(AND($B200&gt;0,SUM(BU$3:BU199)=0,SUM($H200:BT200)=0),$B200,0)</f>
        <v>0</v>
      </c>
      <c r="BV200">
        <f ca="1">IF(AND($B200&gt;0,SUM(BV$3:BV199)=0,SUM($H200:BU200)=0),$B200,0)</f>
        <v>0</v>
      </c>
      <c r="BW200">
        <f ca="1">IF(AND($B200&gt;0,SUM(BW$3:BW199)=0,SUM($H200:BV200)=0),$B200,0)</f>
        <v>0</v>
      </c>
      <c r="BX200">
        <f ca="1">IF(AND($B200&gt;0,SUM(BX$3:BX199)=0,SUM($H200:BW200)=0),$B200,0)</f>
        <v>0</v>
      </c>
      <c r="BY200">
        <f ca="1">IF(AND($B200&gt;0,SUM(BY$3:BY199)=0,SUM($H200:BX200)=0),$B200,0)</f>
        <v>0</v>
      </c>
      <c r="BZ200">
        <f ca="1">IF(AND($B200&gt;0,SUM(BZ$3:BZ199)=0,SUM($H200:BY200)=0),$B200,0)</f>
        <v>0</v>
      </c>
      <c r="CA200">
        <f ca="1">IF(AND($B200&gt;0,SUM(CA$3:CA199)=0,SUM($H200:BZ200)=0),$B200,0)</f>
        <v>0</v>
      </c>
      <c r="CB200">
        <f ca="1">IF(AND($B200&gt;0,SUM(CB$3:CB199)=0,SUM($H200:CA200)=0),$B200,0)</f>
        <v>0</v>
      </c>
      <c r="CC200">
        <f ca="1">IF(AND($B200&gt;0,SUM(CC$3:CC199)=0,SUM($H200:CB200)=0),$B200,0)</f>
        <v>0</v>
      </c>
      <c r="CD200">
        <f ca="1">IF(AND($B200&gt;0,SUM(CD$3:CD199)=0,SUM($H200:CC200)=0),$B200,0)</f>
        <v>0</v>
      </c>
      <c r="CE200">
        <f ca="1">IF(AND($B200&gt;0,SUM(CE$3:CE199)=0,SUM($H200:CD200)=0),$B200,0)</f>
        <v>0</v>
      </c>
      <c r="CF200">
        <f ca="1">IF(AND($B200&gt;0,SUM(CF$3:CF199)=0,SUM($H200:CE200)=0),$B200,0)</f>
        <v>0</v>
      </c>
      <c r="CG200">
        <f ca="1">IF(AND($B200&gt;0,SUM(CG$3:CG199)=0,SUM($H200:CF200)=0),$B200,0)</f>
        <v>0</v>
      </c>
      <c r="CH200">
        <f ca="1">IF(AND($B200&gt;0,SUM(CH$3:CH199)=0,SUM($H200:CG200)=0),$B200,0)</f>
        <v>0</v>
      </c>
      <c r="CI200">
        <f ca="1">IF(AND($B200&gt;0,SUM(CI$3:CI199)=0,SUM($H200:CH200)=0),$B200,0)</f>
        <v>0</v>
      </c>
      <c r="CJ200">
        <f ca="1">IF(AND($B200&gt;0,SUM(CJ$3:CJ199)=0,SUM($H200:CI200)=0),$B200,0)</f>
        <v>0</v>
      </c>
      <c r="CK200">
        <f ca="1">IF(AND($B200&gt;0,SUM(CK$3:CK199)=0,SUM($H200:CJ200)=0),$B200,0)</f>
        <v>0</v>
      </c>
      <c r="CL200">
        <f ca="1">IF(AND($B200&gt;0,SUM(CL$3:CL199)=0,SUM($H200:CK200)=0),$B200,0)</f>
        <v>0</v>
      </c>
      <c r="CM200">
        <f ca="1">IF(AND($B200&gt;0,SUM(CM$3:CM199)=0,SUM($H200:CL200)=0),$B200,0)</f>
        <v>0</v>
      </c>
      <c r="CN200">
        <f ca="1">IF(AND($B200&gt;0,SUM(CN$3:CN199)=0,SUM($H200:CM200)=0),$B200,0)</f>
        <v>0</v>
      </c>
      <c r="CO200">
        <f ca="1">IF(AND($B200&gt;0,SUM(CO$3:CO199)=0,SUM($H200:CN200)=0),$B200,0)</f>
        <v>0</v>
      </c>
      <c r="CP200">
        <f ca="1">IF(AND($B200&gt;0,SUM(CP$3:CP199)=0,SUM($H200:CO200)=0),$B200,0)</f>
        <v>0</v>
      </c>
      <c r="CQ200">
        <f ca="1">IF(AND($B200&gt;0,SUM(CQ$3:CQ199)=0,SUM($H200:CP200)=0),$B200,0)</f>
        <v>0</v>
      </c>
      <c r="CR200">
        <f ca="1">IF(AND($B200&gt;0,SUM(CR$3:CR199)=0,SUM($H200:CQ200)=0),$B200,0)</f>
        <v>0</v>
      </c>
      <c r="CS200">
        <f ca="1">IF(AND($B200&gt;0,SUM(CS$3:CS199)=0,SUM($H200:CR200)=0),$B200,0)</f>
        <v>0</v>
      </c>
      <c r="CT200">
        <f ca="1">IF(AND($B200&gt;0,SUM(CT$3:CT199)=0,SUM($H200:CS200)=0),$B200,0)</f>
        <v>0</v>
      </c>
      <c r="CU200">
        <f ca="1">IF(AND($B200&gt;0,SUM(CU$3:CU199)=0,SUM($H200:CT200)=0),$B200,0)</f>
        <v>0</v>
      </c>
      <c r="CV200">
        <f ca="1">IF(AND($B200&gt;0,SUM(CV$3:CV199)=0,SUM($H200:CU200)=0),$B200,0)</f>
        <v>0</v>
      </c>
      <c r="CW200">
        <f ca="1">IF(AND($B200&gt;0,SUM(CW$3:CW199)=0,SUM($H200:CV200)=0),$B200,0)</f>
        <v>0</v>
      </c>
      <c r="CX200">
        <f ca="1">IF(AND($B200&gt;0,SUM(CX$3:CX199)=0,SUM($H200:CW200)=0),$B200,0)</f>
        <v>0</v>
      </c>
      <c r="CY200">
        <f ca="1">IF(AND($B200&gt;0,SUM(CY$3:CY199)=0,SUM($H200:CX200)=0),$B200,0)</f>
        <v>0</v>
      </c>
      <c r="CZ200">
        <f ca="1">IF(AND($B200&gt;0,SUM(CZ$3:CZ199)=0,SUM($H200:CY200)=0),$B200,0)</f>
        <v>0</v>
      </c>
      <c r="DA200">
        <f ca="1">IF(AND($B200&gt;0,SUM(DA$3:DA199)=0,SUM($H200:CZ200)=0),$B200,0)</f>
        <v>0</v>
      </c>
      <c r="DB200">
        <f ca="1">IF(AND($B200&gt;0,SUM(DB$3:DB199)=0,SUM($H200:DA200)=0),$B200,0)</f>
        <v>0</v>
      </c>
      <c r="DC200">
        <f ca="1">IF(AND($B200&gt;0,SUM(DC$3:DC199)=0,SUM($H200:DB200)=0),$B200,0)</f>
        <v>0</v>
      </c>
      <c r="DD200">
        <f ca="1">IF(AND($B200&gt;0,SUM(DD$3:DD199)=0,SUM($H200:DC200)=0),$B200,0)</f>
        <v>0</v>
      </c>
      <c r="DE200">
        <f ca="1">IF(AND($B200&gt;0,SUM(DE$3:DE199)=0,SUM($H200:DD200)=0),$B200,0)</f>
        <v>0</v>
      </c>
      <c r="DF200">
        <f ca="1">IF(AND($B200&gt;0,SUM(DF$3:DF199)=0,SUM($H200:DE200)=0),$B200,0)</f>
        <v>0</v>
      </c>
      <c r="DG200">
        <f ca="1">IF(AND($B200&gt;0,SUM(DG$3:DG199)=0,SUM($H200:DF200)=0),$B200,0)</f>
        <v>0</v>
      </c>
      <c r="DH200">
        <f ca="1">IF(AND($B200&gt;0,SUM(DH$3:DH199)=0,SUM($H200:DG200)=0),$B200,0)</f>
        <v>0</v>
      </c>
      <c r="DI200">
        <f ca="1">IF(AND($B200&gt;0,SUM(DI$3:DI199)=0,SUM($H200:DH200)=0),$B200,0)</f>
        <v>0</v>
      </c>
      <c r="DJ200">
        <f ca="1">IF(AND($B200&gt;0,SUM(DJ$3:DJ199)=0,SUM($H200:DI200)=0),$B200,0)</f>
        <v>0</v>
      </c>
      <c r="DK200">
        <f ca="1">IF(AND($B200&gt;0,SUM(DK$3:DK199)=0,SUM($H200:DJ200)=0),$B200,0)</f>
        <v>0</v>
      </c>
      <c r="DL200">
        <f ca="1">IF(AND($B200&gt;0,SUM(DL$3:DL199)=0,SUM($H200:DK200)=0),$B200,0)</f>
        <v>0</v>
      </c>
      <c r="DM200">
        <f ca="1">IF(AND($B200&gt;0,SUM(DM$3:DM199)=0,SUM($H200:DL200)=0),$B200,0)</f>
        <v>0</v>
      </c>
      <c r="DN200">
        <f ca="1">IF(AND($B200&gt;0,SUM(DN$3:DN199)=0,SUM($H200:DM200)=0),$B200,0)</f>
        <v>0</v>
      </c>
      <c r="DO200">
        <f ca="1">IF(AND($B200&gt;0,SUM(DO$3:DO199)=0,SUM($H200:DN200)=0),$B200,0)</f>
        <v>0</v>
      </c>
      <c r="DP200">
        <f ca="1">IF(AND($B200&gt;0,SUM(DP$3:DP199)=0,SUM($H200:DO200)=0),$B200,0)</f>
        <v>0</v>
      </c>
      <c r="DQ200">
        <f ca="1">IF(AND($B200&gt;0,SUM(DQ$3:DQ199)=0,SUM($H200:DP200)=0),$B200,0)</f>
        <v>0</v>
      </c>
      <c r="DR200">
        <f ca="1">IF(AND($B200&gt;0,SUM(DR$3:DR199)=0,SUM($H200:DQ200)=0),$B200,0)</f>
        <v>0</v>
      </c>
      <c r="DS200">
        <f ca="1">IF(AND($B200&gt;0,SUM(DS$3:DS199)=0,SUM($H200:DR200)=0),$B200,0)</f>
        <v>0</v>
      </c>
      <c r="DT200">
        <f ca="1">IF(AND($B200&gt;0,SUM(DT$3:DT199)=0,SUM($H200:DS200)=0),$B200,0)</f>
        <v>0</v>
      </c>
      <c r="DU200">
        <f ca="1">IF(AND($B200&gt;0,SUM(DU$3:DU199)=0,SUM($H200:DT200)=0),$B200,0)</f>
        <v>0</v>
      </c>
      <c r="DV200">
        <f ca="1">IF(AND($B200&gt;0,SUM(DV$3:DV199)=0,SUM($H200:DU200)=0),$B200,0)</f>
        <v>0</v>
      </c>
      <c r="DW200">
        <f ca="1">IF(AND($B200&gt;0,SUM(DW$3:DW199)=0,SUM($H200:DV200)=0),$B200,0)</f>
        <v>0</v>
      </c>
      <c r="DX200">
        <f ca="1">IF(AND($B200&gt;0,SUM(DX$3:DX199)=0,SUM($H200:DW200)=0),$B200,0)</f>
        <v>0</v>
      </c>
      <c r="DY200">
        <f ca="1">IF(AND($B200&gt;0,SUM(DY$3:DY199)=0,SUM($H200:DX200)=0),$B200,0)</f>
        <v>0</v>
      </c>
      <c r="DZ200">
        <f ca="1">IF(AND($B200&gt;0,SUM(DZ$3:DZ199)=0,SUM($H200:DY200)=0),$B200,0)</f>
        <v>0</v>
      </c>
      <c r="EA200">
        <f ca="1">IF(AND($B200&gt;0,SUM(EA$3:EA199)=0,SUM($H200:DZ200)=0),$B200,0)</f>
        <v>0</v>
      </c>
      <c r="EB200">
        <f ca="1">IF(AND($B200&gt;0,SUM(EB$3:EB199)=0,SUM($H200:EA200)=0),$B200,0)</f>
        <v>0</v>
      </c>
      <c r="EC200">
        <f ca="1">IF(AND($B200&gt;0,SUM(EC$3:EC199)=0,SUM($H200:EB200)=0),$B200,0)</f>
        <v>0</v>
      </c>
      <c r="ED200">
        <f ca="1">IF(AND($B200&gt;0,SUM(ED$3:ED199)=0,SUM($H200:EC200)=0),$B200,0)</f>
        <v>0</v>
      </c>
      <c r="EE200">
        <f ca="1">IF(AND($B200&gt;0,SUM(EE$3:EE199)=0,SUM($H200:ED200)=0),$B200,0)</f>
        <v>0</v>
      </c>
      <c r="EF200">
        <f ca="1">IF(AND($B200&gt;0,SUM(EF$3:EF199)=0,SUM($H200:EE200)=0),$B200,0)</f>
        <v>0</v>
      </c>
      <c r="EG200">
        <f ca="1">IF(AND($B200&gt;0,SUM(EG$3:EG199)=0,SUM($H200:EF200)=0),$B200,0)</f>
        <v>0</v>
      </c>
      <c r="EH200">
        <f ca="1">IF(AND($B200&gt;0,SUM(EH$3:EH199)=0,SUM($H200:EG200)=0),$B200,0)</f>
        <v>0</v>
      </c>
      <c r="EI200">
        <f ca="1">IF(AND($B200&gt;0,SUM(EI$3:EI199)=0,SUM($H200:EH200)=0),$B200,0)</f>
        <v>0</v>
      </c>
      <c r="EJ200">
        <f ca="1">IF(AND($B200&gt;0,SUM(EJ$3:EJ199)=0,SUM($H200:EI200)=0),$B200,0)</f>
        <v>0</v>
      </c>
      <c r="EK200">
        <f ca="1">IF(AND($B200&gt;0,SUM(EK$3:EK199)=0,SUM($H200:EJ200)=0),$B200,0)</f>
        <v>0</v>
      </c>
      <c r="EL200">
        <f ca="1">IF(AND($B200&gt;0,SUM(EL$3:EL199)=0,SUM($H200:EK200)=0),$B200,0)</f>
        <v>0</v>
      </c>
      <c r="EM200">
        <f ca="1">IF(AND($B200&gt;0,SUM(EM$3:EM199)=0,SUM($H200:EL200)=0),$B200,0)</f>
        <v>0</v>
      </c>
      <c r="EN200">
        <f ca="1">IF(AND($B200&gt;0,SUM(EN$3:EN199)=0,SUM($H200:EM200)=0),$B200,0)</f>
        <v>0</v>
      </c>
      <c r="EO200">
        <f ca="1">IF(AND($B200&gt;0,SUM(EO$3:EO199)=0,SUM($H200:EN200)=0),$B200,0)</f>
        <v>0</v>
      </c>
      <c r="EP200">
        <f ca="1">IF(AND($B200&gt;0,SUM(EP$3:EP199)=0,SUM($H200:EO200)=0),$B200,0)</f>
        <v>0</v>
      </c>
      <c r="EQ200">
        <f ca="1">IF(AND($B200&gt;0,SUM(EQ$3:EQ199)=0,SUM($H200:EP200)=0),$B200,0)</f>
        <v>0</v>
      </c>
      <c r="ER200">
        <f ca="1">IF(AND($B200&gt;0,SUM(ER$3:ER199)=0,SUM($H200:EQ200)=0),$B200,0)</f>
        <v>0</v>
      </c>
      <c r="ES200">
        <f ca="1">IF(AND($B200&gt;0,SUM(ES$3:ES199)=0,SUM($H200:ER200)=0),$B200,0)</f>
        <v>0</v>
      </c>
      <c r="ET200">
        <f ca="1">IF(AND($B200&gt;0,SUM(ET$3:ET199)=0,SUM($H200:ES200)=0),$B200,0)</f>
        <v>0</v>
      </c>
      <c r="EU200">
        <f ca="1">IF(AND($B200&gt;0,SUM(EU$3:EU199)=0,SUM($H200:ET200)=0),$B200,0)</f>
        <v>0</v>
      </c>
      <c r="EV200">
        <f ca="1">IF(AND($B200&gt;0,SUM(EV$3:EV199)=0,SUM($H200:EU200)=0),$B200,0)</f>
        <v>0</v>
      </c>
      <c r="EW200">
        <f ca="1">IF(AND($B200&gt;0,SUM(EW$3:EW199)=0,SUM($H200:EV200)=0),$B200,0)</f>
        <v>0</v>
      </c>
      <c r="EX200">
        <f ca="1">IF(AND($B200&gt;0,SUM(EX$3:EX199)=0,SUM($H200:EW200)=0),$B200,0)</f>
        <v>0</v>
      </c>
      <c r="EY200">
        <f ca="1">IF(AND($B200&gt;0,SUM(EY$3:EY199)=0,SUM($H200:EX200)=0),$B200,0)</f>
        <v>0</v>
      </c>
      <c r="EZ200">
        <f ca="1">IF(AND($B200&gt;0,SUM(EZ$3:EZ199)=0,SUM($H200:EY200)=0),$B200,0)</f>
        <v>0</v>
      </c>
      <c r="FA200">
        <f ca="1">IF(AND($B200&gt;0,SUM(FA$3:FA199)=0,SUM($H200:EZ200)=0),$B200,0)</f>
        <v>0</v>
      </c>
      <c r="FB200">
        <f ca="1">IF(AND($B200&gt;0,SUM(FB$3:FB199)=0,SUM($H200:FA200)=0),$B200,0)</f>
        <v>0</v>
      </c>
      <c r="FC200">
        <f ca="1">IF(AND($B200&gt;0,SUM(FC$3:FC199)=0,SUM($H200:FB200)=0),$B200,0)</f>
        <v>0</v>
      </c>
      <c r="FD200">
        <f ca="1">IF(AND($B200&gt;0,SUM(FD$3:FD199)=0,SUM($H200:FC200)=0),$B200,0)</f>
        <v>0</v>
      </c>
      <c r="FE200">
        <f ca="1">IF(AND($B200&gt;0,SUM(FE$3:FE199)=0,SUM($H200:FD200)=0),$B200,0)</f>
        <v>0</v>
      </c>
      <c r="FF200">
        <f ca="1">IF(AND($B200&gt;0,SUM(FF$3:FF199)=0,SUM($H200:FE200)=0),$B200,0)</f>
        <v>0</v>
      </c>
      <c r="FG200">
        <f ca="1">IF(AND($B200&gt;0,SUM(FG$3:FG199)=0,SUM($H200:FF200)=0),$B200,0)</f>
        <v>0</v>
      </c>
      <c r="FH200">
        <f ca="1">IF(AND($B200&gt;0,SUM(FH$3:FH199)=0,SUM($H200:FG200)=0),$B200,0)</f>
        <v>0</v>
      </c>
      <c r="FI200">
        <f ca="1">IF(AND($B200&gt;0,SUM(FI$3:FI199)=0,SUM($H200:FH200)=0),$B200,0)</f>
        <v>0</v>
      </c>
      <c r="FJ200">
        <f ca="1">IF(AND($B200&gt;0,SUM(FJ$3:FJ199)=0,SUM($H200:FI200)=0),$B200,0)</f>
        <v>0</v>
      </c>
      <c r="FK200">
        <f ca="1">IF(AND($B200&gt;0,SUM(FK$3:FK199)=0,SUM($H200:FJ200)=0),$B200,0)</f>
        <v>0</v>
      </c>
      <c r="FL200">
        <f ca="1">IF(AND($B200&gt;0,SUM(FL$3:FL199)=0,SUM($H200:FK200)=0),$B200,0)</f>
        <v>0</v>
      </c>
      <c r="FM200">
        <f ca="1">IF(AND($B200&gt;0,SUM(FM$3:FM199)=0,SUM($H200:FL200)=0),$B200,0)</f>
        <v>0</v>
      </c>
      <c r="FN200">
        <f ca="1">IF(AND($B200&gt;0,SUM(FN$3:FN199)=0,SUM($H200:FM200)=0),$B200,0)</f>
        <v>0</v>
      </c>
      <c r="FS200" s="67" t="str">
        <f ca="1">Valintaohjelma!$C76</f>
        <v>Takka toiminto aktivointi (DI)</v>
      </c>
      <c r="FT200" s="67" t="str">
        <f ca="1">Valintaohjelma!$F76</f>
        <v/>
      </c>
      <c r="FU200" s="342" t="s">
        <v>381</v>
      </c>
      <c r="FV200" s="67" t="str">
        <f>Valintaohjelma!$I76</f>
        <v>-</v>
      </c>
      <c r="FY200" s="67" t="str">
        <f ca="1">Valintaohjelma!$C76</f>
        <v>Takka toiminto aktivointi (DI)</v>
      </c>
      <c r="FZ200" s="67" t="str">
        <f ca="1">Valintaohjelma!$F76</f>
        <v/>
      </c>
      <c r="GA200" s="67" t="s">
        <v>650</v>
      </c>
      <c r="GB200" s="67" t="str">
        <f>Valintaohjelma!$I76</f>
        <v>-</v>
      </c>
      <c r="GE200" s="67" t="str">
        <f ca="1">Valintaohjelma!$C76</f>
        <v>Takka toiminto aktivointi (DI)</v>
      </c>
      <c r="GF200" s="67" t="str">
        <f ca="1">Valintaohjelma!$F76</f>
        <v/>
      </c>
      <c r="GG200" s="67" t="s">
        <v>896</v>
      </c>
      <c r="GH200" s="67" t="str">
        <f>Valintaohjelma!$I76</f>
        <v>-</v>
      </c>
    </row>
    <row r="201" spans="1:190" ht="15.75" thickBot="1" x14ac:dyDescent="0.3">
      <c r="A201">
        <v>201</v>
      </c>
      <c r="B201">
        <f>IF(AND(Valintaohjelma!D77&lt;&gt;"-",Valintaohjelma!D77&lt;&gt;""),A201,0)</f>
        <v>0</v>
      </c>
      <c r="C201" s="240" t="str">
        <f t="shared" ca="1" si="26"/>
        <v>Liesikuputoiminto ohjaus (DI)</v>
      </c>
      <c r="D201" s="240" t="str">
        <f t="shared" ca="1" si="27"/>
        <v/>
      </c>
      <c r="E201" s="240" t="str">
        <f t="shared" ca="1" si="28"/>
        <v>Liesikupu</v>
      </c>
      <c r="F201" s="240" t="str">
        <f t="shared" ca="1" si="29"/>
        <v>-</v>
      </c>
      <c r="G201" s="47" t="e">
        <f>INDEX($I$2:$FN$2,ROWS(G$2:G201))</f>
        <v>#REF!</v>
      </c>
      <c r="H201">
        <v>0</v>
      </c>
      <c r="I201">
        <f ca="1">IF(AND($B201&gt;0,SUM(I$3:I200)=0,SUM($H201:H201)=0),$B201,0)</f>
        <v>0</v>
      </c>
      <c r="J201">
        <f ca="1">IF(AND($B201&gt;0,SUM(J$3:J200)=0,SUM($H201:I201)=0),$B201,0)</f>
        <v>0</v>
      </c>
      <c r="K201">
        <f ca="1">IF(AND($B201&gt;0,SUM(K$3:K200)=0,SUM($H201:J201)=0),$B201,0)</f>
        <v>0</v>
      </c>
      <c r="L201">
        <f ca="1">IF(AND($B201&gt;0,SUM(L$3:L200)=0,SUM($H201:K201)=0),$B201,0)</f>
        <v>0</v>
      </c>
      <c r="M201">
        <f ca="1">IF(AND($B201&gt;0,SUM(M$3:M200)=0,SUM($H201:L201)=0),$B201,0)</f>
        <v>0</v>
      </c>
      <c r="N201">
        <f ca="1">IF(AND($B201&gt;0,SUM(N$3:N200)=0,SUM($H201:M201)=0),$B201,0)</f>
        <v>0</v>
      </c>
      <c r="O201">
        <f ca="1">IF(AND($B201&gt;0,SUM(O$3:O200)=0,SUM($H201:N201)=0),$B201,0)</f>
        <v>0</v>
      </c>
      <c r="P201">
        <f ca="1">IF(AND($B201&gt;0,SUM(P$3:P200)=0,SUM($H201:O201)=0),$B201,0)</f>
        <v>0</v>
      </c>
      <c r="Q201">
        <f ca="1">IF(AND($B201&gt;0,SUM(Q$3:Q200)=0,SUM($H201:P201)=0),$B201,0)</f>
        <v>0</v>
      </c>
      <c r="R201">
        <f ca="1">IF(AND($B201&gt;0,SUM(R$3:R200)=0,SUM($H201:Q201)=0),$B201,0)</f>
        <v>0</v>
      </c>
      <c r="S201">
        <f ca="1">IF(AND($B201&gt;0,SUM(S$3:S200)=0,SUM($H201:R201)=0),$B201,0)</f>
        <v>0</v>
      </c>
      <c r="T201">
        <f ca="1">IF(AND($B201&gt;0,SUM(T$3:T200)=0,SUM($H201:S201)=0),$B201,0)</f>
        <v>0</v>
      </c>
      <c r="U201">
        <f ca="1">IF(AND($B201&gt;0,SUM(U$3:U200)=0,SUM($H201:T201)=0),$B201,0)</f>
        <v>0</v>
      </c>
      <c r="V201">
        <f ca="1">IF(AND($B201&gt;0,SUM(V$3:V200)=0,SUM($H201:U201)=0),$B201,0)</f>
        <v>0</v>
      </c>
      <c r="W201">
        <f ca="1">IF(AND($B201&gt;0,SUM(W$3:W200)=0,SUM($H201:V201)=0),$B201,0)</f>
        <v>0</v>
      </c>
      <c r="X201">
        <f ca="1">IF(AND($B201&gt;0,SUM(X$3:X200)=0,SUM($H201:W201)=0),$B201,0)</f>
        <v>0</v>
      </c>
      <c r="Y201">
        <f ca="1">IF(AND($B201&gt;0,SUM(Y$3:Y200)=0,SUM($H201:X201)=0),$B201,0)</f>
        <v>0</v>
      </c>
      <c r="Z201">
        <f ca="1">IF(AND($B201&gt;0,SUM(Z$3:Z200)=0,SUM($H201:Y201)=0),$B201,0)</f>
        <v>0</v>
      </c>
      <c r="AA201">
        <f ca="1">IF(AND($B201&gt;0,SUM(AA$3:AA200)=0,SUM($H201:Z201)=0),$B201,0)</f>
        <v>0</v>
      </c>
      <c r="AB201">
        <f ca="1">IF(AND($B201&gt;0,SUM(AB$3:AB200)=0,SUM($H201:AA201)=0),$B201,0)</f>
        <v>0</v>
      </c>
      <c r="AC201">
        <f ca="1">IF(AND($B201&gt;0,SUM(AC$3:AC200)=0,SUM($H201:AB201)=0),$B201,0)</f>
        <v>0</v>
      </c>
      <c r="AD201">
        <f ca="1">IF(AND($B201&gt;0,SUM(AD$3:AD200)=0,SUM($H201:AC201)=0),$B201,0)</f>
        <v>0</v>
      </c>
      <c r="AE201">
        <f ca="1">IF(AND($B201&gt;0,SUM(AE$3:AE200)=0,SUM($H201:AD201)=0),$B201,0)</f>
        <v>0</v>
      </c>
      <c r="AF201">
        <f ca="1">IF(AND($B201&gt;0,SUM(AF$3:AF200)=0,SUM($H201:AE201)=0),$B201,0)</f>
        <v>0</v>
      </c>
      <c r="AG201">
        <f ca="1">IF(AND($B201&gt;0,SUM(AG$3:AG200)=0,SUM($H201:AF201)=0),$B201,0)</f>
        <v>0</v>
      </c>
      <c r="AH201">
        <f ca="1">IF(AND($B201&gt;0,SUM(AH$3:AH200)=0,SUM($H201:AG201)=0),$B201,0)</f>
        <v>0</v>
      </c>
      <c r="AI201">
        <f ca="1">IF(AND($B201&gt;0,SUM(AI$3:AI200)=0,SUM($H201:AH201)=0),$B201,0)</f>
        <v>0</v>
      </c>
      <c r="AJ201">
        <f ca="1">IF(AND($B201&gt;0,SUM(AJ$3:AJ200)=0,SUM($H201:AI201)=0),$B201,0)</f>
        <v>0</v>
      </c>
      <c r="AK201">
        <f ca="1">IF(AND($B201&gt;0,SUM(AK$3:AK200)=0,SUM($H201:AJ201)=0),$B201,0)</f>
        <v>0</v>
      </c>
      <c r="AL201">
        <f ca="1">IF(AND($B201&gt;0,SUM(AL$3:AL200)=0,SUM($H201:AK201)=0),$B201,0)</f>
        <v>0</v>
      </c>
      <c r="AM201">
        <f ca="1">IF(AND($B201&gt;0,SUM(AM$3:AM200)=0,SUM($H201:AL201)=0),$B201,0)</f>
        <v>0</v>
      </c>
      <c r="AN201">
        <f ca="1">IF(AND($B201&gt;0,SUM(AN$3:AN200)=0,SUM($H201:AM201)=0),$B201,0)</f>
        <v>0</v>
      </c>
      <c r="AO201">
        <f ca="1">IF(AND($B201&gt;0,SUM(AO$3:AO200)=0,SUM($H201:AN201)=0),$B201,0)</f>
        <v>0</v>
      </c>
      <c r="AP201">
        <f ca="1">IF(AND($B201&gt;0,SUM(AP$3:AP200)=0,SUM($H201:AO201)=0),$B201,0)</f>
        <v>0</v>
      </c>
      <c r="AQ201">
        <f ca="1">IF(AND($B201&gt;0,SUM(AQ$3:AQ200)=0,SUM($H201:AP201)=0),$B201,0)</f>
        <v>0</v>
      </c>
      <c r="AR201">
        <f ca="1">IF(AND($B201&gt;0,SUM(AR$3:AR200)=0,SUM($H201:AQ201)=0),$B201,0)</f>
        <v>0</v>
      </c>
      <c r="AS201">
        <f ca="1">IF(AND($B201&gt;0,SUM(AS$3:AS200)=0,SUM($H201:AR201)=0),$B201,0)</f>
        <v>0</v>
      </c>
      <c r="AT201">
        <f ca="1">IF(AND($B201&gt;0,SUM(AT$3:AT200)=0,SUM($H201:AS201)=0),$B201,0)</f>
        <v>0</v>
      </c>
      <c r="AU201">
        <f ca="1">IF(AND($B201&gt;0,SUM(AU$3:AU200)=0,SUM($H201:AT201)=0),$B201,0)</f>
        <v>0</v>
      </c>
      <c r="AV201">
        <f ca="1">IF(AND($B201&gt;0,SUM(AV$3:AV200)=0,SUM($H201:AU201)=0),$B201,0)</f>
        <v>0</v>
      </c>
      <c r="AW201">
        <f ca="1">IF(AND($B201&gt;0,SUM(AW$3:AW200)=0,SUM($H201:AV201)=0),$B201,0)</f>
        <v>0</v>
      </c>
      <c r="AX201">
        <f ca="1">IF(AND($B201&gt;0,SUM(AX$3:AX200)=0,SUM($H201:AW201)=0),$B201,0)</f>
        <v>0</v>
      </c>
      <c r="AY201">
        <f ca="1">IF(AND($B201&gt;0,SUM(AY$3:AY200)=0,SUM($H201:AX201)=0),$B201,0)</f>
        <v>0</v>
      </c>
      <c r="AZ201">
        <f ca="1">IF(AND($B201&gt;0,SUM(AZ$3:AZ200)=0,SUM($H201:AY201)=0),$B201,0)</f>
        <v>0</v>
      </c>
      <c r="BA201">
        <f ca="1">IF(AND($B201&gt;0,SUM(BA$3:BA200)=0,SUM($H201:AZ201)=0),$B201,0)</f>
        <v>0</v>
      </c>
      <c r="BB201">
        <f ca="1">IF(AND($B201&gt;0,SUM(BB$3:BB200)=0,SUM($H201:BA201)=0),$B201,0)</f>
        <v>0</v>
      </c>
      <c r="BC201">
        <f ca="1">IF(AND($B201&gt;0,SUM(BC$3:BC200)=0,SUM($H201:BB201)=0),$B201,0)</f>
        <v>0</v>
      </c>
      <c r="BD201">
        <f ca="1">IF(AND($B201&gt;0,SUM(BD$3:BD200)=0,SUM($H201:BC201)=0),$B201,0)</f>
        <v>0</v>
      </c>
      <c r="BE201">
        <f ca="1">IF(AND($B201&gt;0,SUM(BE$3:BE200)=0,SUM($H201:BD201)=0),$B201,0)</f>
        <v>0</v>
      </c>
      <c r="BF201">
        <f ca="1">IF(AND($B201&gt;0,SUM(BF$3:BF200)=0,SUM($H201:BE201)=0),$B201,0)</f>
        <v>0</v>
      </c>
      <c r="BG201">
        <f ca="1">IF(AND($B201&gt;0,SUM(BG$3:BG200)=0,SUM($H201:BF201)=0),$B201,0)</f>
        <v>0</v>
      </c>
      <c r="BH201">
        <f ca="1">IF(AND($B201&gt;0,SUM(BH$3:BH200)=0,SUM($H201:BG201)=0),$B201,0)</f>
        <v>0</v>
      </c>
      <c r="BI201">
        <f ca="1">IF(AND($B201&gt;0,SUM(BI$3:BI200)=0,SUM($H201:BH201)=0),$B201,0)</f>
        <v>0</v>
      </c>
      <c r="BJ201">
        <f ca="1">IF(AND($B201&gt;0,SUM(BJ$3:BJ200)=0,SUM($H201:BI201)=0),$B201,0)</f>
        <v>0</v>
      </c>
      <c r="BK201">
        <f ca="1">IF(AND($B201&gt;0,SUM(BK$3:BK200)=0,SUM($H201:BJ201)=0),$B201,0)</f>
        <v>0</v>
      </c>
      <c r="BL201">
        <f ca="1">IF(AND($B201&gt;0,SUM(BL$3:BL200)=0,SUM($H201:BK201)=0),$B201,0)</f>
        <v>0</v>
      </c>
      <c r="BM201">
        <f ca="1">IF(AND($B201&gt;0,SUM(BM$3:BM200)=0,SUM($H201:BL201)=0),$B201,0)</f>
        <v>0</v>
      </c>
      <c r="BN201">
        <f ca="1">IF(AND($B201&gt;0,SUM(BN$3:BN200)=0,SUM($H201:BM201)=0),$B201,0)</f>
        <v>0</v>
      </c>
      <c r="BO201">
        <f ca="1">IF(AND($B201&gt;0,SUM(BO$3:BO200)=0,SUM($H201:BN201)=0),$B201,0)</f>
        <v>0</v>
      </c>
      <c r="BP201">
        <f ca="1">IF(AND($B201&gt;0,SUM(BP$3:BP200)=0,SUM($H201:BO201)=0),$B201,0)</f>
        <v>0</v>
      </c>
      <c r="BQ201">
        <f ca="1">IF(AND($B201&gt;0,SUM(BQ$3:BQ200)=0,SUM($H201:BP201)=0),$B201,0)</f>
        <v>0</v>
      </c>
      <c r="BR201">
        <f ca="1">IF(AND($B201&gt;0,SUM(BR$3:BR200)=0,SUM($H201:BQ201)=0),$B201,0)</f>
        <v>0</v>
      </c>
      <c r="BS201">
        <f ca="1">IF(AND($B201&gt;0,SUM(BS$3:BS200)=0,SUM($H201:BR201)=0),$B201,0)</f>
        <v>0</v>
      </c>
      <c r="BT201">
        <f ca="1">IF(AND($B201&gt;0,SUM(BT$3:BT200)=0,SUM($H201:BS201)=0),$B201,0)</f>
        <v>0</v>
      </c>
      <c r="BU201">
        <f ca="1">IF(AND($B201&gt;0,SUM(BU$3:BU200)=0,SUM($H201:BT201)=0),$B201,0)</f>
        <v>0</v>
      </c>
      <c r="BV201">
        <f ca="1">IF(AND($B201&gt;0,SUM(BV$3:BV200)=0,SUM($H201:BU201)=0),$B201,0)</f>
        <v>0</v>
      </c>
      <c r="BW201">
        <f ca="1">IF(AND($B201&gt;0,SUM(BW$3:BW200)=0,SUM($H201:BV201)=0),$B201,0)</f>
        <v>0</v>
      </c>
      <c r="BX201">
        <f ca="1">IF(AND($B201&gt;0,SUM(BX$3:BX200)=0,SUM($H201:BW201)=0),$B201,0)</f>
        <v>0</v>
      </c>
      <c r="BY201">
        <f ca="1">IF(AND($B201&gt;0,SUM(BY$3:BY200)=0,SUM($H201:BX201)=0),$B201,0)</f>
        <v>0</v>
      </c>
      <c r="BZ201">
        <f ca="1">IF(AND($B201&gt;0,SUM(BZ$3:BZ200)=0,SUM($H201:BY201)=0),$B201,0)</f>
        <v>0</v>
      </c>
      <c r="CA201">
        <f ca="1">IF(AND($B201&gt;0,SUM(CA$3:CA200)=0,SUM($H201:BZ201)=0),$B201,0)</f>
        <v>0</v>
      </c>
      <c r="CB201">
        <f ca="1">IF(AND($B201&gt;0,SUM(CB$3:CB200)=0,SUM($H201:CA201)=0),$B201,0)</f>
        <v>0</v>
      </c>
      <c r="CC201">
        <f ca="1">IF(AND($B201&gt;0,SUM(CC$3:CC200)=0,SUM($H201:CB201)=0),$B201,0)</f>
        <v>0</v>
      </c>
      <c r="CD201">
        <f ca="1">IF(AND($B201&gt;0,SUM(CD$3:CD200)=0,SUM($H201:CC201)=0),$B201,0)</f>
        <v>0</v>
      </c>
      <c r="CE201">
        <f ca="1">IF(AND($B201&gt;0,SUM(CE$3:CE200)=0,SUM($H201:CD201)=0),$B201,0)</f>
        <v>0</v>
      </c>
      <c r="CF201">
        <f ca="1">IF(AND($B201&gt;0,SUM(CF$3:CF200)=0,SUM($H201:CE201)=0),$B201,0)</f>
        <v>0</v>
      </c>
      <c r="CG201">
        <f ca="1">IF(AND($B201&gt;0,SUM(CG$3:CG200)=0,SUM($H201:CF201)=0),$B201,0)</f>
        <v>0</v>
      </c>
      <c r="CH201">
        <f ca="1">IF(AND($B201&gt;0,SUM(CH$3:CH200)=0,SUM($H201:CG201)=0),$B201,0)</f>
        <v>0</v>
      </c>
      <c r="CI201">
        <f ca="1">IF(AND($B201&gt;0,SUM(CI$3:CI200)=0,SUM($H201:CH201)=0),$B201,0)</f>
        <v>0</v>
      </c>
      <c r="CJ201">
        <f ca="1">IF(AND($B201&gt;0,SUM(CJ$3:CJ200)=0,SUM($H201:CI201)=0),$B201,0)</f>
        <v>0</v>
      </c>
      <c r="CK201">
        <f ca="1">IF(AND($B201&gt;0,SUM(CK$3:CK200)=0,SUM($H201:CJ201)=0),$B201,0)</f>
        <v>0</v>
      </c>
      <c r="CL201">
        <f ca="1">IF(AND($B201&gt;0,SUM(CL$3:CL200)=0,SUM($H201:CK201)=0),$B201,0)</f>
        <v>0</v>
      </c>
      <c r="CM201">
        <f ca="1">IF(AND($B201&gt;0,SUM(CM$3:CM200)=0,SUM($H201:CL201)=0),$B201,0)</f>
        <v>0</v>
      </c>
      <c r="CN201">
        <f ca="1">IF(AND($B201&gt;0,SUM(CN$3:CN200)=0,SUM($H201:CM201)=0),$B201,0)</f>
        <v>0</v>
      </c>
      <c r="CO201">
        <f ca="1">IF(AND($B201&gt;0,SUM(CO$3:CO200)=0,SUM($H201:CN201)=0),$B201,0)</f>
        <v>0</v>
      </c>
      <c r="CP201">
        <f ca="1">IF(AND($B201&gt;0,SUM(CP$3:CP200)=0,SUM($H201:CO201)=0),$B201,0)</f>
        <v>0</v>
      </c>
      <c r="CQ201">
        <f ca="1">IF(AND($B201&gt;0,SUM(CQ$3:CQ200)=0,SUM($H201:CP201)=0),$B201,0)</f>
        <v>0</v>
      </c>
      <c r="CR201">
        <f ca="1">IF(AND($B201&gt;0,SUM(CR$3:CR200)=0,SUM($H201:CQ201)=0),$B201,0)</f>
        <v>0</v>
      </c>
      <c r="CS201">
        <f ca="1">IF(AND($B201&gt;0,SUM(CS$3:CS200)=0,SUM($H201:CR201)=0),$B201,0)</f>
        <v>0</v>
      </c>
      <c r="CT201">
        <f ca="1">IF(AND($B201&gt;0,SUM(CT$3:CT200)=0,SUM($H201:CS201)=0),$B201,0)</f>
        <v>0</v>
      </c>
      <c r="CU201">
        <f ca="1">IF(AND($B201&gt;0,SUM(CU$3:CU200)=0,SUM($H201:CT201)=0),$B201,0)</f>
        <v>0</v>
      </c>
      <c r="CV201">
        <f ca="1">IF(AND($B201&gt;0,SUM(CV$3:CV200)=0,SUM($H201:CU201)=0),$B201,0)</f>
        <v>0</v>
      </c>
      <c r="CW201">
        <f ca="1">IF(AND($B201&gt;0,SUM(CW$3:CW200)=0,SUM($H201:CV201)=0),$B201,0)</f>
        <v>0</v>
      </c>
      <c r="CX201">
        <f ca="1">IF(AND($B201&gt;0,SUM(CX$3:CX200)=0,SUM($H201:CW201)=0),$B201,0)</f>
        <v>0</v>
      </c>
      <c r="CY201">
        <f ca="1">IF(AND($B201&gt;0,SUM(CY$3:CY200)=0,SUM($H201:CX201)=0),$B201,0)</f>
        <v>0</v>
      </c>
      <c r="CZ201">
        <f ca="1">IF(AND($B201&gt;0,SUM(CZ$3:CZ200)=0,SUM($H201:CY201)=0),$B201,0)</f>
        <v>0</v>
      </c>
      <c r="DA201">
        <f ca="1">IF(AND($B201&gt;0,SUM(DA$3:DA200)=0,SUM($H201:CZ201)=0),$B201,0)</f>
        <v>0</v>
      </c>
      <c r="DB201">
        <f ca="1">IF(AND($B201&gt;0,SUM(DB$3:DB200)=0,SUM($H201:DA201)=0),$B201,0)</f>
        <v>0</v>
      </c>
      <c r="DC201">
        <f ca="1">IF(AND($B201&gt;0,SUM(DC$3:DC200)=0,SUM($H201:DB201)=0),$B201,0)</f>
        <v>0</v>
      </c>
      <c r="DD201">
        <f ca="1">IF(AND($B201&gt;0,SUM(DD$3:DD200)=0,SUM($H201:DC201)=0),$B201,0)</f>
        <v>0</v>
      </c>
      <c r="DE201">
        <f ca="1">IF(AND($B201&gt;0,SUM(DE$3:DE200)=0,SUM($H201:DD201)=0),$B201,0)</f>
        <v>0</v>
      </c>
      <c r="DF201">
        <f ca="1">IF(AND($B201&gt;0,SUM(DF$3:DF200)=0,SUM($H201:DE201)=0),$B201,0)</f>
        <v>0</v>
      </c>
      <c r="DG201">
        <f ca="1">IF(AND($B201&gt;0,SUM(DG$3:DG200)=0,SUM($H201:DF201)=0),$B201,0)</f>
        <v>0</v>
      </c>
      <c r="DH201">
        <f ca="1">IF(AND($B201&gt;0,SUM(DH$3:DH200)=0,SUM($H201:DG201)=0),$B201,0)</f>
        <v>0</v>
      </c>
      <c r="DI201">
        <f ca="1">IF(AND($B201&gt;0,SUM(DI$3:DI200)=0,SUM($H201:DH201)=0),$B201,0)</f>
        <v>0</v>
      </c>
      <c r="DJ201">
        <f ca="1">IF(AND($B201&gt;0,SUM(DJ$3:DJ200)=0,SUM($H201:DI201)=0),$B201,0)</f>
        <v>0</v>
      </c>
      <c r="DK201">
        <f ca="1">IF(AND($B201&gt;0,SUM(DK$3:DK200)=0,SUM($H201:DJ201)=0),$B201,0)</f>
        <v>0</v>
      </c>
      <c r="DL201">
        <f ca="1">IF(AND($B201&gt;0,SUM(DL$3:DL200)=0,SUM($H201:DK201)=0),$B201,0)</f>
        <v>0</v>
      </c>
      <c r="DM201">
        <f ca="1">IF(AND($B201&gt;0,SUM(DM$3:DM200)=0,SUM($H201:DL201)=0),$B201,0)</f>
        <v>0</v>
      </c>
      <c r="DN201">
        <f ca="1">IF(AND($B201&gt;0,SUM(DN$3:DN200)=0,SUM($H201:DM201)=0),$B201,0)</f>
        <v>0</v>
      </c>
      <c r="DO201">
        <f ca="1">IF(AND($B201&gt;0,SUM(DO$3:DO200)=0,SUM($H201:DN201)=0),$B201,0)</f>
        <v>0</v>
      </c>
      <c r="DP201">
        <f ca="1">IF(AND($B201&gt;0,SUM(DP$3:DP200)=0,SUM($H201:DO201)=0),$B201,0)</f>
        <v>0</v>
      </c>
      <c r="DQ201">
        <f ca="1">IF(AND($B201&gt;0,SUM(DQ$3:DQ200)=0,SUM($H201:DP201)=0),$B201,0)</f>
        <v>0</v>
      </c>
      <c r="DR201">
        <f ca="1">IF(AND($B201&gt;0,SUM(DR$3:DR200)=0,SUM($H201:DQ201)=0),$B201,0)</f>
        <v>0</v>
      </c>
      <c r="DS201">
        <f ca="1">IF(AND($B201&gt;0,SUM(DS$3:DS200)=0,SUM($H201:DR201)=0),$B201,0)</f>
        <v>0</v>
      </c>
      <c r="DT201">
        <f ca="1">IF(AND($B201&gt;0,SUM(DT$3:DT200)=0,SUM($H201:DS201)=0),$B201,0)</f>
        <v>0</v>
      </c>
      <c r="DU201">
        <f ca="1">IF(AND($B201&gt;0,SUM(DU$3:DU200)=0,SUM($H201:DT201)=0),$B201,0)</f>
        <v>0</v>
      </c>
      <c r="DV201">
        <f ca="1">IF(AND($B201&gt;0,SUM(DV$3:DV200)=0,SUM($H201:DU201)=0),$B201,0)</f>
        <v>0</v>
      </c>
      <c r="DW201">
        <f ca="1">IF(AND($B201&gt;0,SUM(DW$3:DW200)=0,SUM($H201:DV201)=0),$B201,0)</f>
        <v>0</v>
      </c>
      <c r="DX201">
        <f ca="1">IF(AND($B201&gt;0,SUM(DX$3:DX200)=0,SUM($H201:DW201)=0),$B201,0)</f>
        <v>0</v>
      </c>
      <c r="DY201">
        <f ca="1">IF(AND($B201&gt;0,SUM(DY$3:DY200)=0,SUM($H201:DX201)=0),$B201,0)</f>
        <v>0</v>
      </c>
      <c r="DZ201">
        <f ca="1">IF(AND($B201&gt;0,SUM(DZ$3:DZ200)=0,SUM($H201:DY201)=0),$B201,0)</f>
        <v>0</v>
      </c>
      <c r="EA201">
        <f ca="1">IF(AND($B201&gt;0,SUM(EA$3:EA200)=0,SUM($H201:DZ201)=0),$B201,0)</f>
        <v>0</v>
      </c>
      <c r="EB201">
        <f ca="1">IF(AND($B201&gt;0,SUM(EB$3:EB200)=0,SUM($H201:EA201)=0),$B201,0)</f>
        <v>0</v>
      </c>
      <c r="EC201">
        <f ca="1">IF(AND($B201&gt;0,SUM(EC$3:EC200)=0,SUM($H201:EB201)=0),$B201,0)</f>
        <v>0</v>
      </c>
      <c r="ED201">
        <f ca="1">IF(AND($B201&gt;0,SUM(ED$3:ED200)=0,SUM($H201:EC201)=0),$B201,0)</f>
        <v>0</v>
      </c>
      <c r="EE201">
        <f ca="1">IF(AND($B201&gt;0,SUM(EE$3:EE200)=0,SUM($H201:ED201)=0),$B201,0)</f>
        <v>0</v>
      </c>
      <c r="EF201">
        <f ca="1">IF(AND($B201&gt;0,SUM(EF$3:EF200)=0,SUM($H201:EE201)=0),$B201,0)</f>
        <v>0</v>
      </c>
      <c r="EG201">
        <f ca="1">IF(AND($B201&gt;0,SUM(EG$3:EG200)=0,SUM($H201:EF201)=0),$B201,0)</f>
        <v>0</v>
      </c>
      <c r="EH201">
        <f ca="1">IF(AND($B201&gt;0,SUM(EH$3:EH200)=0,SUM($H201:EG201)=0),$B201,0)</f>
        <v>0</v>
      </c>
      <c r="EI201">
        <f ca="1">IF(AND($B201&gt;0,SUM(EI$3:EI200)=0,SUM($H201:EH201)=0),$B201,0)</f>
        <v>0</v>
      </c>
      <c r="EJ201">
        <f ca="1">IF(AND($B201&gt;0,SUM(EJ$3:EJ200)=0,SUM($H201:EI201)=0),$B201,0)</f>
        <v>0</v>
      </c>
      <c r="EK201">
        <f ca="1">IF(AND($B201&gt;0,SUM(EK$3:EK200)=0,SUM($H201:EJ201)=0),$B201,0)</f>
        <v>0</v>
      </c>
      <c r="EL201">
        <f ca="1">IF(AND($B201&gt;0,SUM(EL$3:EL200)=0,SUM($H201:EK201)=0),$B201,0)</f>
        <v>0</v>
      </c>
      <c r="EM201">
        <f ca="1">IF(AND($B201&gt;0,SUM(EM$3:EM200)=0,SUM($H201:EL201)=0),$B201,0)</f>
        <v>0</v>
      </c>
      <c r="EN201">
        <f ca="1">IF(AND($B201&gt;0,SUM(EN$3:EN200)=0,SUM($H201:EM201)=0),$B201,0)</f>
        <v>0</v>
      </c>
      <c r="EO201">
        <f ca="1">IF(AND($B201&gt;0,SUM(EO$3:EO200)=0,SUM($H201:EN201)=0),$B201,0)</f>
        <v>0</v>
      </c>
      <c r="EP201">
        <f ca="1">IF(AND($B201&gt;0,SUM(EP$3:EP200)=0,SUM($H201:EO201)=0),$B201,0)</f>
        <v>0</v>
      </c>
      <c r="EQ201">
        <f ca="1">IF(AND($B201&gt;0,SUM(EQ$3:EQ200)=0,SUM($H201:EP201)=0),$B201,0)</f>
        <v>0</v>
      </c>
      <c r="ER201">
        <f ca="1">IF(AND($B201&gt;0,SUM(ER$3:ER200)=0,SUM($H201:EQ201)=0),$B201,0)</f>
        <v>0</v>
      </c>
      <c r="ES201">
        <f ca="1">IF(AND($B201&gt;0,SUM(ES$3:ES200)=0,SUM($H201:ER201)=0),$B201,0)</f>
        <v>0</v>
      </c>
      <c r="ET201">
        <f ca="1">IF(AND($B201&gt;0,SUM(ET$3:ET200)=0,SUM($H201:ES201)=0),$B201,0)</f>
        <v>0</v>
      </c>
      <c r="EU201">
        <f ca="1">IF(AND($B201&gt;0,SUM(EU$3:EU200)=0,SUM($H201:ET201)=0),$B201,0)</f>
        <v>0</v>
      </c>
      <c r="EV201">
        <f ca="1">IF(AND($B201&gt;0,SUM(EV$3:EV200)=0,SUM($H201:EU201)=0),$B201,0)</f>
        <v>0</v>
      </c>
      <c r="EW201">
        <f ca="1">IF(AND($B201&gt;0,SUM(EW$3:EW200)=0,SUM($H201:EV201)=0),$B201,0)</f>
        <v>0</v>
      </c>
      <c r="EX201">
        <f ca="1">IF(AND($B201&gt;0,SUM(EX$3:EX200)=0,SUM($H201:EW201)=0),$B201,0)</f>
        <v>0</v>
      </c>
      <c r="EY201">
        <f ca="1">IF(AND($B201&gt;0,SUM(EY$3:EY200)=0,SUM($H201:EX201)=0),$B201,0)</f>
        <v>0</v>
      </c>
      <c r="EZ201">
        <f ca="1">IF(AND($B201&gt;0,SUM(EZ$3:EZ200)=0,SUM($H201:EY201)=0),$B201,0)</f>
        <v>0</v>
      </c>
      <c r="FA201">
        <f ca="1">IF(AND($B201&gt;0,SUM(FA$3:FA200)=0,SUM($H201:EZ201)=0),$B201,0)</f>
        <v>0</v>
      </c>
      <c r="FB201">
        <f ca="1">IF(AND($B201&gt;0,SUM(FB$3:FB200)=0,SUM($H201:FA201)=0),$B201,0)</f>
        <v>0</v>
      </c>
      <c r="FC201">
        <f ca="1">IF(AND($B201&gt;0,SUM(FC$3:FC200)=0,SUM($H201:FB201)=0),$B201,0)</f>
        <v>0</v>
      </c>
      <c r="FD201">
        <f ca="1">IF(AND($B201&gt;0,SUM(FD$3:FD200)=0,SUM($H201:FC201)=0),$B201,0)</f>
        <v>0</v>
      </c>
      <c r="FE201">
        <f ca="1">IF(AND($B201&gt;0,SUM(FE$3:FE200)=0,SUM($H201:FD201)=0),$B201,0)</f>
        <v>0</v>
      </c>
      <c r="FF201">
        <f ca="1">IF(AND($B201&gt;0,SUM(FF$3:FF200)=0,SUM($H201:FE201)=0),$B201,0)</f>
        <v>0</v>
      </c>
      <c r="FG201">
        <f ca="1">IF(AND($B201&gt;0,SUM(FG$3:FG200)=0,SUM($H201:FF201)=0),$B201,0)</f>
        <v>0</v>
      </c>
      <c r="FH201">
        <f ca="1">IF(AND($B201&gt;0,SUM(FH$3:FH200)=0,SUM($H201:FG201)=0),$B201,0)</f>
        <v>0</v>
      </c>
      <c r="FI201">
        <f ca="1">IF(AND($B201&gt;0,SUM(FI$3:FI200)=0,SUM($H201:FH201)=0),$B201,0)</f>
        <v>0</v>
      </c>
      <c r="FJ201">
        <f ca="1">IF(AND($B201&gt;0,SUM(FJ$3:FJ200)=0,SUM($H201:FI201)=0),$B201,0)</f>
        <v>0</v>
      </c>
      <c r="FK201">
        <f ca="1">IF(AND($B201&gt;0,SUM(FK$3:FK200)=0,SUM($H201:FJ201)=0),$B201,0)</f>
        <v>0</v>
      </c>
      <c r="FL201">
        <f ca="1">IF(AND($B201&gt;0,SUM(FL$3:FL200)=0,SUM($H201:FK201)=0),$B201,0)</f>
        <v>0</v>
      </c>
      <c r="FM201">
        <f ca="1">IF(AND($B201&gt;0,SUM(FM$3:FM200)=0,SUM($H201:FL201)=0),$B201,0)</f>
        <v>0</v>
      </c>
      <c r="FN201">
        <f ca="1">IF(AND($B201&gt;0,SUM(FN$3:FN200)=0,SUM($H201:FM201)=0),$B201,0)</f>
        <v>0</v>
      </c>
      <c r="FS201" s="67" t="str">
        <f ca="1">Valintaohjelma!$C77</f>
        <v>Liesikuputoiminto ohjaus (DI)</v>
      </c>
      <c r="FT201" s="67" t="str">
        <f ca="1">Valintaohjelma!$F77</f>
        <v/>
      </c>
      <c r="FU201" s="342" t="s">
        <v>2</v>
      </c>
      <c r="FV201" s="67" t="str">
        <f ca="1">Valintaohjelma!$I77</f>
        <v>-</v>
      </c>
      <c r="FY201" s="67" t="str">
        <f ca="1">Valintaohjelma!$C77</f>
        <v>Liesikuputoiminto ohjaus (DI)</v>
      </c>
      <c r="FZ201" s="67" t="str">
        <f ca="1">Valintaohjelma!$F77</f>
        <v/>
      </c>
      <c r="GA201" s="67" t="s">
        <v>649</v>
      </c>
      <c r="GB201" s="67" t="str">
        <f ca="1">Valintaohjelma!$I77</f>
        <v>-</v>
      </c>
      <c r="GE201" s="67" t="str">
        <f ca="1">Valintaohjelma!$C77</f>
        <v>Liesikuputoiminto ohjaus (DI)</v>
      </c>
      <c r="GF201" s="67" t="str">
        <f ca="1">Valintaohjelma!$F77</f>
        <v/>
      </c>
      <c r="GG201" s="67" t="s">
        <v>717</v>
      </c>
      <c r="GH201" s="67" t="str">
        <f ca="1">Valintaohjelma!$I77</f>
        <v>-</v>
      </c>
    </row>
    <row r="202" spans="1:190" ht="15.75" thickBot="1" x14ac:dyDescent="0.3">
      <c r="A202">
        <v>202</v>
      </c>
      <c r="B202">
        <f>IF(AND(Valintaohjelma!D78&lt;&gt;"-",Valintaohjelma!D78&lt;&gt;""),A202,0)</f>
        <v>0</v>
      </c>
      <c r="C202" s="240" t="str">
        <f t="shared" ca="1" si="26"/>
        <v>Keskuspölynimuritoiminto ohjaus (DI)</v>
      </c>
      <c r="D202" s="240" t="str">
        <f t="shared" ca="1" si="27"/>
        <v/>
      </c>
      <c r="E202" s="240" t="str">
        <f t="shared" ca="1" si="28"/>
        <v>Imuri</v>
      </c>
      <c r="F202" s="240" t="str">
        <f t="shared" ca="1" si="29"/>
        <v>-</v>
      </c>
      <c r="G202" s="47" t="e">
        <f>INDEX($I$2:$FN$2,ROWS(G$2:G202))</f>
        <v>#REF!</v>
      </c>
      <c r="H202">
        <v>0</v>
      </c>
      <c r="I202">
        <f ca="1">IF(AND($B202&gt;0,SUM(I$3:I201)=0,SUM($H202:H202)=0),$B202,0)</f>
        <v>0</v>
      </c>
      <c r="J202">
        <f ca="1">IF(AND($B202&gt;0,SUM(J$3:J201)=0,SUM($H202:I202)=0),$B202,0)</f>
        <v>0</v>
      </c>
      <c r="K202">
        <f ca="1">IF(AND($B202&gt;0,SUM(K$3:K201)=0,SUM($H202:J202)=0),$B202,0)</f>
        <v>0</v>
      </c>
      <c r="L202">
        <f ca="1">IF(AND($B202&gt;0,SUM(L$3:L201)=0,SUM($H202:K202)=0),$B202,0)</f>
        <v>0</v>
      </c>
      <c r="M202">
        <f ca="1">IF(AND($B202&gt;0,SUM(M$3:M201)=0,SUM($H202:L202)=0),$B202,0)</f>
        <v>0</v>
      </c>
      <c r="N202">
        <f ca="1">IF(AND($B202&gt;0,SUM(N$3:N201)=0,SUM($H202:M202)=0),$B202,0)</f>
        <v>0</v>
      </c>
      <c r="O202">
        <f ca="1">IF(AND($B202&gt;0,SUM(O$3:O201)=0,SUM($H202:N202)=0),$B202,0)</f>
        <v>0</v>
      </c>
      <c r="P202">
        <f ca="1">IF(AND($B202&gt;0,SUM(P$3:P201)=0,SUM($H202:O202)=0),$B202,0)</f>
        <v>0</v>
      </c>
      <c r="Q202">
        <f ca="1">IF(AND($B202&gt;0,SUM(Q$3:Q201)=0,SUM($H202:P202)=0),$B202,0)</f>
        <v>0</v>
      </c>
      <c r="R202">
        <f ca="1">IF(AND($B202&gt;0,SUM(R$3:R201)=0,SUM($H202:Q202)=0),$B202,0)</f>
        <v>0</v>
      </c>
      <c r="S202">
        <f ca="1">IF(AND($B202&gt;0,SUM(S$3:S201)=0,SUM($H202:R202)=0),$B202,0)</f>
        <v>0</v>
      </c>
      <c r="T202">
        <f ca="1">IF(AND($B202&gt;0,SUM(T$3:T201)=0,SUM($H202:S202)=0),$B202,0)</f>
        <v>0</v>
      </c>
      <c r="U202">
        <f ca="1">IF(AND($B202&gt;0,SUM(U$3:U201)=0,SUM($H202:T202)=0),$B202,0)</f>
        <v>0</v>
      </c>
      <c r="V202">
        <f ca="1">IF(AND($B202&gt;0,SUM(V$3:V201)=0,SUM($H202:U202)=0),$B202,0)</f>
        <v>0</v>
      </c>
      <c r="W202">
        <f ca="1">IF(AND($B202&gt;0,SUM(W$3:W201)=0,SUM($H202:V202)=0),$B202,0)</f>
        <v>0</v>
      </c>
      <c r="X202">
        <f ca="1">IF(AND($B202&gt;0,SUM(X$3:X201)=0,SUM($H202:W202)=0),$B202,0)</f>
        <v>0</v>
      </c>
      <c r="Y202">
        <f ca="1">IF(AND($B202&gt;0,SUM(Y$3:Y201)=0,SUM($H202:X202)=0),$B202,0)</f>
        <v>0</v>
      </c>
      <c r="Z202">
        <f ca="1">IF(AND($B202&gt;0,SUM(Z$3:Z201)=0,SUM($H202:Y202)=0),$B202,0)</f>
        <v>0</v>
      </c>
      <c r="AA202">
        <f ca="1">IF(AND($B202&gt;0,SUM(AA$3:AA201)=0,SUM($H202:Z202)=0),$B202,0)</f>
        <v>0</v>
      </c>
      <c r="AB202">
        <f ca="1">IF(AND($B202&gt;0,SUM(AB$3:AB201)=0,SUM($H202:AA202)=0),$B202,0)</f>
        <v>0</v>
      </c>
      <c r="AC202">
        <f ca="1">IF(AND($B202&gt;0,SUM(AC$3:AC201)=0,SUM($H202:AB202)=0),$B202,0)</f>
        <v>0</v>
      </c>
      <c r="AD202">
        <f ca="1">IF(AND($B202&gt;0,SUM(AD$3:AD201)=0,SUM($H202:AC202)=0),$B202,0)</f>
        <v>0</v>
      </c>
      <c r="AE202">
        <f ca="1">IF(AND($B202&gt;0,SUM(AE$3:AE201)=0,SUM($H202:AD202)=0),$B202,0)</f>
        <v>0</v>
      </c>
      <c r="AF202">
        <f ca="1">IF(AND($B202&gt;0,SUM(AF$3:AF201)=0,SUM($H202:AE202)=0),$B202,0)</f>
        <v>0</v>
      </c>
      <c r="AG202">
        <f ca="1">IF(AND($B202&gt;0,SUM(AG$3:AG201)=0,SUM($H202:AF202)=0),$B202,0)</f>
        <v>0</v>
      </c>
      <c r="AH202">
        <f ca="1">IF(AND($B202&gt;0,SUM(AH$3:AH201)=0,SUM($H202:AG202)=0),$B202,0)</f>
        <v>0</v>
      </c>
      <c r="AI202">
        <f ca="1">IF(AND($B202&gt;0,SUM(AI$3:AI201)=0,SUM($H202:AH202)=0),$B202,0)</f>
        <v>0</v>
      </c>
      <c r="AJ202">
        <f ca="1">IF(AND($B202&gt;0,SUM(AJ$3:AJ201)=0,SUM($H202:AI202)=0),$B202,0)</f>
        <v>0</v>
      </c>
      <c r="AK202">
        <f ca="1">IF(AND($B202&gt;0,SUM(AK$3:AK201)=0,SUM($H202:AJ202)=0),$B202,0)</f>
        <v>0</v>
      </c>
      <c r="AL202">
        <f ca="1">IF(AND($B202&gt;0,SUM(AL$3:AL201)=0,SUM($H202:AK202)=0),$B202,0)</f>
        <v>0</v>
      </c>
      <c r="AM202">
        <f ca="1">IF(AND($B202&gt;0,SUM(AM$3:AM201)=0,SUM($H202:AL202)=0),$B202,0)</f>
        <v>0</v>
      </c>
      <c r="AN202">
        <f ca="1">IF(AND($B202&gt;0,SUM(AN$3:AN201)=0,SUM($H202:AM202)=0),$B202,0)</f>
        <v>0</v>
      </c>
      <c r="AO202">
        <f ca="1">IF(AND($B202&gt;0,SUM(AO$3:AO201)=0,SUM($H202:AN202)=0),$B202,0)</f>
        <v>0</v>
      </c>
      <c r="AP202">
        <f ca="1">IF(AND($B202&gt;0,SUM(AP$3:AP201)=0,SUM($H202:AO202)=0),$B202,0)</f>
        <v>0</v>
      </c>
      <c r="AQ202">
        <f ca="1">IF(AND($B202&gt;0,SUM(AQ$3:AQ201)=0,SUM($H202:AP202)=0),$B202,0)</f>
        <v>0</v>
      </c>
      <c r="AR202">
        <f ca="1">IF(AND($B202&gt;0,SUM(AR$3:AR201)=0,SUM($H202:AQ202)=0),$B202,0)</f>
        <v>0</v>
      </c>
      <c r="AS202">
        <f ca="1">IF(AND($B202&gt;0,SUM(AS$3:AS201)=0,SUM($H202:AR202)=0),$B202,0)</f>
        <v>0</v>
      </c>
      <c r="AT202">
        <f ca="1">IF(AND($B202&gt;0,SUM(AT$3:AT201)=0,SUM($H202:AS202)=0),$B202,0)</f>
        <v>0</v>
      </c>
      <c r="AU202">
        <f ca="1">IF(AND($B202&gt;0,SUM(AU$3:AU201)=0,SUM($H202:AT202)=0),$B202,0)</f>
        <v>0</v>
      </c>
      <c r="AV202">
        <f ca="1">IF(AND($B202&gt;0,SUM(AV$3:AV201)=0,SUM($H202:AU202)=0),$B202,0)</f>
        <v>0</v>
      </c>
      <c r="AW202">
        <f ca="1">IF(AND($B202&gt;0,SUM(AW$3:AW201)=0,SUM($H202:AV202)=0),$B202,0)</f>
        <v>0</v>
      </c>
      <c r="AX202">
        <f ca="1">IF(AND($B202&gt;0,SUM(AX$3:AX201)=0,SUM($H202:AW202)=0),$B202,0)</f>
        <v>0</v>
      </c>
      <c r="AY202">
        <f ca="1">IF(AND($B202&gt;0,SUM(AY$3:AY201)=0,SUM($H202:AX202)=0),$B202,0)</f>
        <v>0</v>
      </c>
      <c r="AZ202">
        <f ca="1">IF(AND($B202&gt;0,SUM(AZ$3:AZ201)=0,SUM($H202:AY202)=0),$B202,0)</f>
        <v>0</v>
      </c>
      <c r="BA202">
        <f ca="1">IF(AND($B202&gt;0,SUM(BA$3:BA201)=0,SUM($H202:AZ202)=0),$B202,0)</f>
        <v>0</v>
      </c>
      <c r="BB202">
        <f ca="1">IF(AND($B202&gt;0,SUM(BB$3:BB201)=0,SUM($H202:BA202)=0),$B202,0)</f>
        <v>0</v>
      </c>
      <c r="BC202">
        <f ca="1">IF(AND($B202&gt;0,SUM(BC$3:BC201)=0,SUM($H202:BB202)=0),$B202,0)</f>
        <v>0</v>
      </c>
      <c r="BD202">
        <f ca="1">IF(AND($B202&gt;0,SUM(BD$3:BD201)=0,SUM($H202:BC202)=0),$B202,0)</f>
        <v>0</v>
      </c>
      <c r="BE202">
        <f ca="1">IF(AND($B202&gt;0,SUM(BE$3:BE201)=0,SUM($H202:BD202)=0),$B202,0)</f>
        <v>0</v>
      </c>
      <c r="BF202">
        <f ca="1">IF(AND($B202&gt;0,SUM(BF$3:BF201)=0,SUM($H202:BE202)=0),$B202,0)</f>
        <v>0</v>
      </c>
      <c r="BG202">
        <f ca="1">IF(AND($B202&gt;0,SUM(BG$3:BG201)=0,SUM($H202:BF202)=0),$B202,0)</f>
        <v>0</v>
      </c>
      <c r="BH202">
        <f ca="1">IF(AND($B202&gt;0,SUM(BH$3:BH201)=0,SUM($H202:BG202)=0),$B202,0)</f>
        <v>0</v>
      </c>
      <c r="BI202">
        <f ca="1">IF(AND($B202&gt;0,SUM(BI$3:BI201)=0,SUM($H202:BH202)=0),$B202,0)</f>
        <v>0</v>
      </c>
      <c r="BJ202">
        <f ca="1">IF(AND($B202&gt;0,SUM(BJ$3:BJ201)=0,SUM($H202:BI202)=0),$B202,0)</f>
        <v>0</v>
      </c>
      <c r="BK202">
        <f ca="1">IF(AND($B202&gt;0,SUM(BK$3:BK201)=0,SUM($H202:BJ202)=0),$B202,0)</f>
        <v>0</v>
      </c>
      <c r="BL202">
        <f ca="1">IF(AND($B202&gt;0,SUM(BL$3:BL201)=0,SUM($H202:BK202)=0),$B202,0)</f>
        <v>0</v>
      </c>
      <c r="BM202">
        <f ca="1">IF(AND($B202&gt;0,SUM(BM$3:BM201)=0,SUM($H202:BL202)=0),$B202,0)</f>
        <v>0</v>
      </c>
      <c r="BN202">
        <f ca="1">IF(AND($B202&gt;0,SUM(BN$3:BN201)=0,SUM($H202:BM202)=0),$B202,0)</f>
        <v>0</v>
      </c>
      <c r="BO202">
        <f ca="1">IF(AND($B202&gt;0,SUM(BO$3:BO201)=0,SUM($H202:BN202)=0),$B202,0)</f>
        <v>0</v>
      </c>
      <c r="BP202">
        <f ca="1">IF(AND($B202&gt;0,SUM(BP$3:BP201)=0,SUM($H202:BO202)=0),$B202,0)</f>
        <v>0</v>
      </c>
      <c r="BQ202">
        <f ca="1">IF(AND($B202&gt;0,SUM(BQ$3:BQ201)=0,SUM($H202:BP202)=0),$B202,0)</f>
        <v>0</v>
      </c>
      <c r="BR202">
        <f ca="1">IF(AND($B202&gt;0,SUM(BR$3:BR201)=0,SUM($H202:BQ202)=0),$B202,0)</f>
        <v>0</v>
      </c>
      <c r="BS202">
        <f ca="1">IF(AND($B202&gt;0,SUM(BS$3:BS201)=0,SUM($H202:BR202)=0),$B202,0)</f>
        <v>0</v>
      </c>
      <c r="BT202">
        <f ca="1">IF(AND($B202&gt;0,SUM(BT$3:BT201)=0,SUM($H202:BS202)=0),$B202,0)</f>
        <v>0</v>
      </c>
      <c r="BU202">
        <f ca="1">IF(AND($B202&gt;0,SUM(BU$3:BU201)=0,SUM($H202:BT202)=0),$B202,0)</f>
        <v>0</v>
      </c>
      <c r="BV202">
        <f ca="1">IF(AND($B202&gt;0,SUM(BV$3:BV201)=0,SUM($H202:BU202)=0),$B202,0)</f>
        <v>0</v>
      </c>
      <c r="BW202">
        <f ca="1">IF(AND($B202&gt;0,SUM(BW$3:BW201)=0,SUM($H202:BV202)=0),$B202,0)</f>
        <v>0</v>
      </c>
      <c r="BX202">
        <f ca="1">IF(AND($B202&gt;0,SUM(BX$3:BX201)=0,SUM($H202:BW202)=0),$B202,0)</f>
        <v>0</v>
      </c>
      <c r="BY202">
        <f ca="1">IF(AND($B202&gt;0,SUM(BY$3:BY201)=0,SUM($H202:BX202)=0),$B202,0)</f>
        <v>0</v>
      </c>
      <c r="BZ202">
        <f ca="1">IF(AND($B202&gt;0,SUM(BZ$3:BZ201)=0,SUM($H202:BY202)=0),$B202,0)</f>
        <v>0</v>
      </c>
      <c r="CA202">
        <f ca="1">IF(AND($B202&gt;0,SUM(CA$3:CA201)=0,SUM($H202:BZ202)=0),$B202,0)</f>
        <v>0</v>
      </c>
      <c r="CB202">
        <f ca="1">IF(AND($B202&gt;0,SUM(CB$3:CB201)=0,SUM($H202:CA202)=0),$B202,0)</f>
        <v>0</v>
      </c>
      <c r="CC202">
        <f ca="1">IF(AND($B202&gt;0,SUM(CC$3:CC201)=0,SUM($H202:CB202)=0),$B202,0)</f>
        <v>0</v>
      </c>
      <c r="CD202">
        <f ca="1">IF(AND($B202&gt;0,SUM(CD$3:CD201)=0,SUM($H202:CC202)=0),$B202,0)</f>
        <v>0</v>
      </c>
      <c r="CE202">
        <f ca="1">IF(AND($B202&gt;0,SUM(CE$3:CE201)=0,SUM($H202:CD202)=0),$B202,0)</f>
        <v>0</v>
      </c>
      <c r="CF202">
        <f ca="1">IF(AND($B202&gt;0,SUM(CF$3:CF201)=0,SUM($H202:CE202)=0),$B202,0)</f>
        <v>0</v>
      </c>
      <c r="CG202">
        <f ca="1">IF(AND($B202&gt;0,SUM(CG$3:CG201)=0,SUM($H202:CF202)=0),$B202,0)</f>
        <v>0</v>
      </c>
      <c r="CH202">
        <f ca="1">IF(AND($B202&gt;0,SUM(CH$3:CH201)=0,SUM($H202:CG202)=0),$B202,0)</f>
        <v>0</v>
      </c>
      <c r="CI202">
        <f ca="1">IF(AND($B202&gt;0,SUM(CI$3:CI201)=0,SUM($H202:CH202)=0),$B202,0)</f>
        <v>0</v>
      </c>
      <c r="CJ202">
        <f ca="1">IF(AND($B202&gt;0,SUM(CJ$3:CJ201)=0,SUM($H202:CI202)=0),$B202,0)</f>
        <v>0</v>
      </c>
      <c r="CK202">
        <f ca="1">IF(AND($B202&gt;0,SUM(CK$3:CK201)=0,SUM($H202:CJ202)=0),$B202,0)</f>
        <v>0</v>
      </c>
      <c r="CL202">
        <f ca="1">IF(AND($B202&gt;0,SUM(CL$3:CL201)=0,SUM($H202:CK202)=0),$B202,0)</f>
        <v>0</v>
      </c>
      <c r="CM202">
        <f ca="1">IF(AND($B202&gt;0,SUM(CM$3:CM201)=0,SUM($H202:CL202)=0),$B202,0)</f>
        <v>0</v>
      </c>
      <c r="CN202">
        <f ca="1">IF(AND($B202&gt;0,SUM(CN$3:CN201)=0,SUM($H202:CM202)=0),$B202,0)</f>
        <v>0</v>
      </c>
      <c r="CO202">
        <f ca="1">IF(AND($B202&gt;0,SUM(CO$3:CO201)=0,SUM($H202:CN202)=0),$B202,0)</f>
        <v>0</v>
      </c>
      <c r="CP202">
        <f ca="1">IF(AND($B202&gt;0,SUM(CP$3:CP201)=0,SUM($H202:CO202)=0),$B202,0)</f>
        <v>0</v>
      </c>
      <c r="CQ202">
        <f ca="1">IF(AND($B202&gt;0,SUM(CQ$3:CQ201)=0,SUM($H202:CP202)=0),$B202,0)</f>
        <v>0</v>
      </c>
      <c r="CR202">
        <f ca="1">IF(AND($B202&gt;0,SUM(CR$3:CR201)=0,SUM($H202:CQ202)=0),$B202,0)</f>
        <v>0</v>
      </c>
      <c r="CS202">
        <f ca="1">IF(AND($B202&gt;0,SUM(CS$3:CS201)=0,SUM($H202:CR202)=0),$B202,0)</f>
        <v>0</v>
      </c>
      <c r="CT202">
        <f ca="1">IF(AND($B202&gt;0,SUM(CT$3:CT201)=0,SUM($H202:CS202)=0),$B202,0)</f>
        <v>0</v>
      </c>
      <c r="CU202">
        <f ca="1">IF(AND($B202&gt;0,SUM(CU$3:CU201)=0,SUM($H202:CT202)=0),$B202,0)</f>
        <v>0</v>
      </c>
      <c r="CV202">
        <f ca="1">IF(AND($B202&gt;0,SUM(CV$3:CV201)=0,SUM($H202:CU202)=0),$B202,0)</f>
        <v>0</v>
      </c>
      <c r="CW202">
        <f ca="1">IF(AND($B202&gt;0,SUM(CW$3:CW201)=0,SUM($H202:CV202)=0),$B202,0)</f>
        <v>0</v>
      </c>
      <c r="CX202">
        <f ca="1">IF(AND($B202&gt;0,SUM(CX$3:CX201)=0,SUM($H202:CW202)=0),$B202,0)</f>
        <v>0</v>
      </c>
      <c r="CY202">
        <f ca="1">IF(AND($B202&gt;0,SUM(CY$3:CY201)=0,SUM($H202:CX202)=0),$B202,0)</f>
        <v>0</v>
      </c>
      <c r="CZ202">
        <f ca="1">IF(AND($B202&gt;0,SUM(CZ$3:CZ201)=0,SUM($H202:CY202)=0),$B202,0)</f>
        <v>0</v>
      </c>
      <c r="DA202">
        <f ca="1">IF(AND($B202&gt;0,SUM(DA$3:DA201)=0,SUM($H202:CZ202)=0),$B202,0)</f>
        <v>0</v>
      </c>
      <c r="DB202">
        <f ca="1">IF(AND($B202&gt;0,SUM(DB$3:DB201)=0,SUM($H202:DA202)=0),$B202,0)</f>
        <v>0</v>
      </c>
      <c r="DC202">
        <f ca="1">IF(AND($B202&gt;0,SUM(DC$3:DC201)=0,SUM($H202:DB202)=0),$B202,0)</f>
        <v>0</v>
      </c>
      <c r="DD202">
        <f ca="1">IF(AND($B202&gt;0,SUM(DD$3:DD201)=0,SUM($H202:DC202)=0),$B202,0)</f>
        <v>0</v>
      </c>
      <c r="DE202">
        <f ca="1">IF(AND($B202&gt;0,SUM(DE$3:DE201)=0,SUM($H202:DD202)=0),$B202,0)</f>
        <v>0</v>
      </c>
      <c r="DF202">
        <f ca="1">IF(AND($B202&gt;0,SUM(DF$3:DF201)=0,SUM($H202:DE202)=0),$B202,0)</f>
        <v>0</v>
      </c>
      <c r="DG202">
        <f ca="1">IF(AND($B202&gt;0,SUM(DG$3:DG201)=0,SUM($H202:DF202)=0),$B202,0)</f>
        <v>0</v>
      </c>
      <c r="DH202">
        <f ca="1">IF(AND($B202&gt;0,SUM(DH$3:DH201)=0,SUM($H202:DG202)=0),$B202,0)</f>
        <v>0</v>
      </c>
      <c r="DI202">
        <f ca="1">IF(AND($B202&gt;0,SUM(DI$3:DI201)=0,SUM($H202:DH202)=0),$B202,0)</f>
        <v>0</v>
      </c>
      <c r="DJ202">
        <f ca="1">IF(AND($B202&gt;0,SUM(DJ$3:DJ201)=0,SUM($H202:DI202)=0),$B202,0)</f>
        <v>0</v>
      </c>
      <c r="DK202">
        <f ca="1">IF(AND($B202&gt;0,SUM(DK$3:DK201)=0,SUM($H202:DJ202)=0),$B202,0)</f>
        <v>0</v>
      </c>
      <c r="DL202">
        <f ca="1">IF(AND($B202&gt;0,SUM(DL$3:DL201)=0,SUM($H202:DK202)=0),$B202,0)</f>
        <v>0</v>
      </c>
      <c r="DM202">
        <f ca="1">IF(AND($B202&gt;0,SUM(DM$3:DM201)=0,SUM($H202:DL202)=0),$B202,0)</f>
        <v>0</v>
      </c>
      <c r="DN202">
        <f ca="1">IF(AND($B202&gt;0,SUM(DN$3:DN201)=0,SUM($H202:DM202)=0),$B202,0)</f>
        <v>0</v>
      </c>
      <c r="DO202">
        <f ca="1">IF(AND($B202&gt;0,SUM(DO$3:DO201)=0,SUM($H202:DN202)=0),$B202,0)</f>
        <v>0</v>
      </c>
      <c r="DP202">
        <f ca="1">IF(AND($B202&gt;0,SUM(DP$3:DP201)=0,SUM($H202:DO202)=0),$B202,0)</f>
        <v>0</v>
      </c>
      <c r="DQ202">
        <f ca="1">IF(AND($B202&gt;0,SUM(DQ$3:DQ201)=0,SUM($H202:DP202)=0),$B202,0)</f>
        <v>0</v>
      </c>
      <c r="DR202">
        <f ca="1">IF(AND($B202&gt;0,SUM(DR$3:DR201)=0,SUM($H202:DQ202)=0),$B202,0)</f>
        <v>0</v>
      </c>
      <c r="DS202">
        <f ca="1">IF(AND($B202&gt;0,SUM(DS$3:DS201)=0,SUM($H202:DR202)=0),$B202,0)</f>
        <v>0</v>
      </c>
      <c r="DT202">
        <f ca="1">IF(AND($B202&gt;0,SUM(DT$3:DT201)=0,SUM($H202:DS202)=0),$B202,0)</f>
        <v>0</v>
      </c>
      <c r="DU202">
        <f ca="1">IF(AND($B202&gt;0,SUM(DU$3:DU201)=0,SUM($H202:DT202)=0),$B202,0)</f>
        <v>0</v>
      </c>
      <c r="DV202">
        <f ca="1">IF(AND($B202&gt;0,SUM(DV$3:DV201)=0,SUM($H202:DU202)=0),$B202,0)</f>
        <v>0</v>
      </c>
      <c r="DW202">
        <f ca="1">IF(AND($B202&gt;0,SUM(DW$3:DW201)=0,SUM($H202:DV202)=0),$B202,0)</f>
        <v>0</v>
      </c>
      <c r="DX202">
        <f ca="1">IF(AND($B202&gt;0,SUM(DX$3:DX201)=0,SUM($H202:DW202)=0),$B202,0)</f>
        <v>0</v>
      </c>
      <c r="DY202">
        <f ca="1">IF(AND($B202&gt;0,SUM(DY$3:DY201)=0,SUM($H202:DX202)=0),$B202,0)</f>
        <v>0</v>
      </c>
      <c r="DZ202">
        <f ca="1">IF(AND($B202&gt;0,SUM(DZ$3:DZ201)=0,SUM($H202:DY202)=0),$B202,0)</f>
        <v>0</v>
      </c>
      <c r="EA202">
        <f ca="1">IF(AND($B202&gt;0,SUM(EA$3:EA201)=0,SUM($H202:DZ202)=0),$B202,0)</f>
        <v>0</v>
      </c>
      <c r="EB202">
        <f ca="1">IF(AND($B202&gt;0,SUM(EB$3:EB201)=0,SUM($H202:EA202)=0),$B202,0)</f>
        <v>0</v>
      </c>
      <c r="EC202">
        <f ca="1">IF(AND($B202&gt;0,SUM(EC$3:EC201)=0,SUM($H202:EB202)=0),$B202,0)</f>
        <v>0</v>
      </c>
      <c r="ED202">
        <f ca="1">IF(AND($B202&gt;0,SUM(ED$3:ED201)=0,SUM($H202:EC202)=0),$B202,0)</f>
        <v>0</v>
      </c>
      <c r="EE202">
        <f ca="1">IF(AND($B202&gt;0,SUM(EE$3:EE201)=0,SUM($H202:ED202)=0),$B202,0)</f>
        <v>0</v>
      </c>
      <c r="EF202">
        <f ca="1">IF(AND($B202&gt;0,SUM(EF$3:EF201)=0,SUM($H202:EE202)=0),$B202,0)</f>
        <v>0</v>
      </c>
      <c r="EG202">
        <f ca="1">IF(AND($B202&gt;0,SUM(EG$3:EG201)=0,SUM($H202:EF202)=0),$B202,0)</f>
        <v>0</v>
      </c>
      <c r="EH202">
        <f ca="1">IF(AND($B202&gt;0,SUM(EH$3:EH201)=0,SUM($H202:EG202)=0),$B202,0)</f>
        <v>0</v>
      </c>
      <c r="EI202">
        <f ca="1">IF(AND($B202&gt;0,SUM(EI$3:EI201)=0,SUM($H202:EH202)=0),$B202,0)</f>
        <v>0</v>
      </c>
      <c r="EJ202">
        <f ca="1">IF(AND($B202&gt;0,SUM(EJ$3:EJ201)=0,SUM($H202:EI202)=0),$B202,0)</f>
        <v>0</v>
      </c>
      <c r="EK202">
        <f ca="1">IF(AND($B202&gt;0,SUM(EK$3:EK201)=0,SUM($H202:EJ202)=0),$B202,0)</f>
        <v>0</v>
      </c>
      <c r="EL202">
        <f ca="1">IF(AND($B202&gt;0,SUM(EL$3:EL201)=0,SUM($H202:EK202)=0),$B202,0)</f>
        <v>0</v>
      </c>
      <c r="EM202">
        <f ca="1">IF(AND($B202&gt;0,SUM(EM$3:EM201)=0,SUM($H202:EL202)=0),$B202,0)</f>
        <v>0</v>
      </c>
      <c r="EN202">
        <f ca="1">IF(AND($B202&gt;0,SUM(EN$3:EN201)=0,SUM($H202:EM202)=0),$B202,0)</f>
        <v>0</v>
      </c>
      <c r="EO202">
        <f ca="1">IF(AND($B202&gt;0,SUM(EO$3:EO201)=0,SUM($H202:EN202)=0),$B202,0)</f>
        <v>0</v>
      </c>
      <c r="EP202">
        <f ca="1">IF(AND($B202&gt;0,SUM(EP$3:EP201)=0,SUM($H202:EO202)=0),$B202,0)</f>
        <v>0</v>
      </c>
      <c r="EQ202">
        <f ca="1">IF(AND($B202&gt;0,SUM(EQ$3:EQ201)=0,SUM($H202:EP202)=0),$B202,0)</f>
        <v>0</v>
      </c>
      <c r="ER202">
        <f ca="1">IF(AND($B202&gt;0,SUM(ER$3:ER201)=0,SUM($H202:EQ202)=0),$B202,0)</f>
        <v>0</v>
      </c>
      <c r="ES202">
        <f ca="1">IF(AND($B202&gt;0,SUM(ES$3:ES201)=0,SUM($H202:ER202)=0),$B202,0)</f>
        <v>0</v>
      </c>
      <c r="ET202">
        <f ca="1">IF(AND($B202&gt;0,SUM(ET$3:ET201)=0,SUM($H202:ES202)=0),$B202,0)</f>
        <v>0</v>
      </c>
      <c r="EU202">
        <f ca="1">IF(AND($B202&gt;0,SUM(EU$3:EU201)=0,SUM($H202:ET202)=0),$B202,0)</f>
        <v>0</v>
      </c>
      <c r="EV202">
        <f ca="1">IF(AND($B202&gt;0,SUM(EV$3:EV201)=0,SUM($H202:EU202)=0),$B202,0)</f>
        <v>0</v>
      </c>
      <c r="EW202">
        <f ca="1">IF(AND($B202&gt;0,SUM(EW$3:EW201)=0,SUM($H202:EV202)=0),$B202,0)</f>
        <v>0</v>
      </c>
      <c r="EX202">
        <f ca="1">IF(AND($B202&gt;0,SUM(EX$3:EX201)=0,SUM($H202:EW202)=0),$B202,0)</f>
        <v>0</v>
      </c>
      <c r="EY202">
        <f ca="1">IF(AND($B202&gt;0,SUM(EY$3:EY201)=0,SUM($H202:EX202)=0),$B202,0)</f>
        <v>0</v>
      </c>
      <c r="EZ202">
        <f ca="1">IF(AND($B202&gt;0,SUM(EZ$3:EZ201)=0,SUM($H202:EY202)=0),$B202,0)</f>
        <v>0</v>
      </c>
      <c r="FA202">
        <f ca="1">IF(AND($B202&gt;0,SUM(FA$3:FA201)=0,SUM($H202:EZ202)=0),$B202,0)</f>
        <v>0</v>
      </c>
      <c r="FB202">
        <f ca="1">IF(AND($B202&gt;0,SUM(FB$3:FB201)=0,SUM($H202:FA202)=0),$B202,0)</f>
        <v>0</v>
      </c>
      <c r="FC202">
        <f ca="1">IF(AND($B202&gt;0,SUM(FC$3:FC201)=0,SUM($H202:FB202)=0),$B202,0)</f>
        <v>0</v>
      </c>
      <c r="FD202">
        <f ca="1">IF(AND($B202&gt;0,SUM(FD$3:FD201)=0,SUM($H202:FC202)=0),$B202,0)</f>
        <v>0</v>
      </c>
      <c r="FE202">
        <f ca="1">IF(AND($B202&gt;0,SUM(FE$3:FE201)=0,SUM($H202:FD202)=0),$B202,0)</f>
        <v>0</v>
      </c>
      <c r="FF202">
        <f ca="1">IF(AND($B202&gt;0,SUM(FF$3:FF201)=0,SUM($H202:FE202)=0),$B202,0)</f>
        <v>0</v>
      </c>
      <c r="FG202">
        <f ca="1">IF(AND($B202&gt;0,SUM(FG$3:FG201)=0,SUM($H202:FF202)=0),$B202,0)</f>
        <v>0</v>
      </c>
      <c r="FH202">
        <f ca="1">IF(AND($B202&gt;0,SUM(FH$3:FH201)=0,SUM($H202:FG202)=0),$B202,0)</f>
        <v>0</v>
      </c>
      <c r="FI202">
        <f ca="1">IF(AND($B202&gt;0,SUM(FI$3:FI201)=0,SUM($H202:FH202)=0),$B202,0)</f>
        <v>0</v>
      </c>
      <c r="FJ202">
        <f ca="1">IF(AND($B202&gt;0,SUM(FJ$3:FJ201)=0,SUM($H202:FI202)=0),$B202,0)</f>
        <v>0</v>
      </c>
      <c r="FK202">
        <f ca="1">IF(AND($B202&gt;0,SUM(FK$3:FK201)=0,SUM($H202:FJ202)=0),$B202,0)</f>
        <v>0</v>
      </c>
      <c r="FL202">
        <f ca="1">IF(AND($B202&gt;0,SUM(FL$3:FL201)=0,SUM($H202:FK202)=0),$B202,0)</f>
        <v>0</v>
      </c>
      <c r="FM202">
        <f ca="1">IF(AND($B202&gt;0,SUM(FM$3:FM201)=0,SUM($H202:FL202)=0),$B202,0)</f>
        <v>0</v>
      </c>
      <c r="FN202">
        <f ca="1">IF(AND($B202&gt;0,SUM(FN$3:FN201)=0,SUM($H202:FM202)=0),$B202,0)</f>
        <v>0</v>
      </c>
      <c r="FS202" s="67" t="str">
        <f ca="1">Valintaohjelma!$C78</f>
        <v>Keskuspölynimuritoiminto ohjaus (DI)</v>
      </c>
      <c r="FT202" s="67" t="str">
        <f ca="1">Valintaohjelma!$F78</f>
        <v/>
      </c>
      <c r="FU202" s="342" t="s">
        <v>382</v>
      </c>
      <c r="FV202" s="67" t="str">
        <f>Valintaohjelma!$I78</f>
        <v>-</v>
      </c>
      <c r="FY202" s="67" t="str">
        <f ca="1">Valintaohjelma!$C78</f>
        <v>Keskuspölynimuritoiminto ohjaus (DI)</v>
      </c>
      <c r="FZ202" s="67" t="str">
        <f ca="1">Valintaohjelma!$F78</f>
        <v/>
      </c>
      <c r="GA202" s="67" t="s">
        <v>651</v>
      </c>
      <c r="GB202" s="67" t="str">
        <f>Valintaohjelma!$I78</f>
        <v>-</v>
      </c>
      <c r="GE202" s="67" t="str">
        <f ca="1">Valintaohjelma!$C78</f>
        <v>Keskuspölynimuritoiminto ohjaus (DI)</v>
      </c>
      <c r="GF202" s="67" t="str">
        <f ca="1">Valintaohjelma!$F78</f>
        <v/>
      </c>
      <c r="GG202" s="67" t="s">
        <v>897</v>
      </c>
      <c r="GH202" s="67" t="str">
        <f>Valintaohjelma!$I78</f>
        <v>-</v>
      </c>
    </row>
    <row r="203" spans="1:190" ht="15.75" thickBot="1" x14ac:dyDescent="0.3">
      <c r="A203">
        <v>203</v>
      </c>
      <c r="B203">
        <f>IF(AND(Valintaohjelma!D79&lt;&gt;"-",Valintaohjelma!D79&lt;&gt;""),A203,0)</f>
        <v>0</v>
      </c>
      <c r="C203" s="240" t="str">
        <f t="shared" ca="1" si="26"/>
        <v>Seis  ohjaus (DI)</v>
      </c>
      <c r="D203" s="240" t="str">
        <f t="shared" ca="1" si="27"/>
        <v/>
      </c>
      <c r="E203" s="240" t="str">
        <f t="shared" ca="1" si="28"/>
        <v>Seis</v>
      </c>
      <c r="F203" s="240" t="str">
        <f t="shared" ca="1" si="29"/>
        <v>-</v>
      </c>
      <c r="G203" s="47" t="e">
        <f>INDEX($I$2:$FN$2,ROWS(G$2:G203))</f>
        <v>#REF!</v>
      </c>
      <c r="H203">
        <v>0</v>
      </c>
      <c r="I203">
        <f ca="1">IF(AND($B203&gt;0,SUM(I$3:I202)=0,SUM($H203:H203)=0),$B203,0)</f>
        <v>0</v>
      </c>
      <c r="J203">
        <f ca="1">IF(AND($B203&gt;0,SUM(J$3:J202)=0,SUM($H203:I203)=0),$B203,0)</f>
        <v>0</v>
      </c>
      <c r="K203">
        <f ca="1">IF(AND($B203&gt;0,SUM(K$3:K202)=0,SUM($H203:J203)=0),$B203,0)</f>
        <v>0</v>
      </c>
      <c r="L203">
        <f ca="1">IF(AND($B203&gt;0,SUM(L$3:L202)=0,SUM($H203:K203)=0),$B203,0)</f>
        <v>0</v>
      </c>
      <c r="M203">
        <f ca="1">IF(AND($B203&gt;0,SUM(M$3:M202)=0,SUM($H203:L203)=0),$B203,0)</f>
        <v>0</v>
      </c>
      <c r="N203">
        <f ca="1">IF(AND($B203&gt;0,SUM(N$3:N202)=0,SUM($H203:M203)=0),$B203,0)</f>
        <v>0</v>
      </c>
      <c r="O203">
        <f ca="1">IF(AND($B203&gt;0,SUM(O$3:O202)=0,SUM($H203:N203)=0),$B203,0)</f>
        <v>0</v>
      </c>
      <c r="P203">
        <f ca="1">IF(AND($B203&gt;0,SUM(P$3:P202)=0,SUM($H203:O203)=0),$B203,0)</f>
        <v>0</v>
      </c>
      <c r="Q203">
        <f ca="1">IF(AND($B203&gt;0,SUM(Q$3:Q202)=0,SUM($H203:P203)=0),$B203,0)</f>
        <v>0</v>
      </c>
      <c r="R203">
        <f ca="1">IF(AND($B203&gt;0,SUM(R$3:R202)=0,SUM($H203:Q203)=0),$B203,0)</f>
        <v>0</v>
      </c>
      <c r="S203">
        <f ca="1">IF(AND($B203&gt;0,SUM(S$3:S202)=0,SUM($H203:R203)=0),$B203,0)</f>
        <v>0</v>
      </c>
      <c r="T203">
        <f ca="1">IF(AND($B203&gt;0,SUM(T$3:T202)=0,SUM($H203:S203)=0),$B203,0)</f>
        <v>0</v>
      </c>
      <c r="U203">
        <f ca="1">IF(AND($B203&gt;0,SUM(U$3:U202)=0,SUM($H203:T203)=0),$B203,0)</f>
        <v>0</v>
      </c>
      <c r="V203">
        <f ca="1">IF(AND($B203&gt;0,SUM(V$3:V202)=0,SUM($H203:U203)=0),$B203,0)</f>
        <v>0</v>
      </c>
      <c r="W203">
        <f ca="1">IF(AND($B203&gt;0,SUM(W$3:W202)=0,SUM($H203:V203)=0),$B203,0)</f>
        <v>0</v>
      </c>
      <c r="X203">
        <f ca="1">IF(AND($B203&gt;0,SUM(X$3:X202)=0,SUM($H203:W203)=0),$B203,0)</f>
        <v>0</v>
      </c>
      <c r="Y203">
        <f ca="1">IF(AND($B203&gt;0,SUM(Y$3:Y202)=0,SUM($H203:X203)=0),$B203,0)</f>
        <v>0</v>
      </c>
      <c r="Z203">
        <f ca="1">IF(AND($B203&gt;0,SUM(Z$3:Z202)=0,SUM($H203:Y203)=0),$B203,0)</f>
        <v>0</v>
      </c>
      <c r="AA203">
        <f ca="1">IF(AND($B203&gt;0,SUM(AA$3:AA202)=0,SUM($H203:Z203)=0),$B203,0)</f>
        <v>0</v>
      </c>
      <c r="AB203">
        <f ca="1">IF(AND($B203&gt;0,SUM(AB$3:AB202)=0,SUM($H203:AA203)=0),$B203,0)</f>
        <v>0</v>
      </c>
      <c r="AC203">
        <f ca="1">IF(AND($B203&gt;0,SUM(AC$3:AC202)=0,SUM($H203:AB203)=0),$B203,0)</f>
        <v>0</v>
      </c>
      <c r="AD203">
        <f ca="1">IF(AND($B203&gt;0,SUM(AD$3:AD202)=0,SUM($H203:AC203)=0),$B203,0)</f>
        <v>0</v>
      </c>
      <c r="AE203">
        <f ca="1">IF(AND($B203&gt;0,SUM(AE$3:AE202)=0,SUM($H203:AD203)=0),$B203,0)</f>
        <v>0</v>
      </c>
      <c r="AF203">
        <f ca="1">IF(AND($B203&gt;0,SUM(AF$3:AF202)=0,SUM($H203:AE203)=0),$B203,0)</f>
        <v>0</v>
      </c>
      <c r="AG203">
        <f ca="1">IF(AND($B203&gt;0,SUM(AG$3:AG202)=0,SUM($H203:AF203)=0),$B203,0)</f>
        <v>0</v>
      </c>
      <c r="AH203">
        <f ca="1">IF(AND($B203&gt;0,SUM(AH$3:AH202)=0,SUM($H203:AG203)=0),$B203,0)</f>
        <v>0</v>
      </c>
      <c r="AI203">
        <f ca="1">IF(AND($B203&gt;0,SUM(AI$3:AI202)=0,SUM($H203:AH203)=0),$B203,0)</f>
        <v>0</v>
      </c>
      <c r="AJ203">
        <f ca="1">IF(AND($B203&gt;0,SUM(AJ$3:AJ202)=0,SUM($H203:AI203)=0),$B203,0)</f>
        <v>0</v>
      </c>
      <c r="AK203">
        <f ca="1">IF(AND($B203&gt;0,SUM(AK$3:AK202)=0,SUM($H203:AJ203)=0),$B203,0)</f>
        <v>0</v>
      </c>
      <c r="AL203">
        <f ca="1">IF(AND($B203&gt;0,SUM(AL$3:AL202)=0,SUM($H203:AK203)=0),$B203,0)</f>
        <v>0</v>
      </c>
      <c r="AM203">
        <f ca="1">IF(AND($B203&gt;0,SUM(AM$3:AM202)=0,SUM($H203:AL203)=0),$B203,0)</f>
        <v>0</v>
      </c>
      <c r="AN203">
        <f ca="1">IF(AND($B203&gt;0,SUM(AN$3:AN202)=0,SUM($H203:AM203)=0),$B203,0)</f>
        <v>0</v>
      </c>
      <c r="AO203">
        <f ca="1">IF(AND($B203&gt;0,SUM(AO$3:AO202)=0,SUM($H203:AN203)=0),$B203,0)</f>
        <v>0</v>
      </c>
      <c r="AP203">
        <f ca="1">IF(AND($B203&gt;0,SUM(AP$3:AP202)=0,SUM($H203:AO203)=0),$B203,0)</f>
        <v>0</v>
      </c>
      <c r="AQ203">
        <f ca="1">IF(AND($B203&gt;0,SUM(AQ$3:AQ202)=0,SUM($H203:AP203)=0),$B203,0)</f>
        <v>0</v>
      </c>
      <c r="AR203">
        <f ca="1">IF(AND($B203&gt;0,SUM(AR$3:AR202)=0,SUM($H203:AQ203)=0),$B203,0)</f>
        <v>0</v>
      </c>
      <c r="AS203">
        <f ca="1">IF(AND($B203&gt;0,SUM(AS$3:AS202)=0,SUM($H203:AR203)=0),$B203,0)</f>
        <v>0</v>
      </c>
      <c r="AT203">
        <f ca="1">IF(AND($B203&gt;0,SUM(AT$3:AT202)=0,SUM($H203:AS203)=0),$B203,0)</f>
        <v>0</v>
      </c>
      <c r="AU203">
        <f ca="1">IF(AND($B203&gt;0,SUM(AU$3:AU202)=0,SUM($H203:AT203)=0),$B203,0)</f>
        <v>0</v>
      </c>
      <c r="AV203">
        <f ca="1">IF(AND($B203&gt;0,SUM(AV$3:AV202)=0,SUM($H203:AU203)=0),$B203,0)</f>
        <v>0</v>
      </c>
      <c r="AW203">
        <f ca="1">IF(AND($B203&gt;0,SUM(AW$3:AW202)=0,SUM($H203:AV203)=0),$B203,0)</f>
        <v>0</v>
      </c>
      <c r="AX203">
        <f ca="1">IF(AND($B203&gt;0,SUM(AX$3:AX202)=0,SUM($H203:AW203)=0),$B203,0)</f>
        <v>0</v>
      </c>
      <c r="AY203">
        <f ca="1">IF(AND($B203&gt;0,SUM(AY$3:AY202)=0,SUM($H203:AX203)=0),$B203,0)</f>
        <v>0</v>
      </c>
      <c r="AZ203">
        <f ca="1">IF(AND($B203&gt;0,SUM(AZ$3:AZ202)=0,SUM($H203:AY203)=0),$B203,0)</f>
        <v>0</v>
      </c>
      <c r="BA203">
        <f ca="1">IF(AND($B203&gt;0,SUM(BA$3:BA202)=0,SUM($H203:AZ203)=0),$B203,0)</f>
        <v>0</v>
      </c>
      <c r="BB203">
        <f ca="1">IF(AND($B203&gt;0,SUM(BB$3:BB202)=0,SUM($H203:BA203)=0),$B203,0)</f>
        <v>0</v>
      </c>
      <c r="BC203">
        <f ca="1">IF(AND($B203&gt;0,SUM(BC$3:BC202)=0,SUM($H203:BB203)=0),$B203,0)</f>
        <v>0</v>
      </c>
      <c r="BD203">
        <f ca="1">IF(AND($B203&gt;0,SUM(BD$3:BD202)=0,SUM($H203:BC203)=0),$B203,0)</f>
        <v>0</v>
      </c>
      <c r="BE203">
        <f ca="1">IF(AND($B203&gt;0,SUM(BE$3:BE202)=0,SUM($H203:BD203)=0),$B203,0)</f>
        <v>0</v>
      </c>
      <c r="BF203">
        <f ca="1">IF(AND($B203&gt;0,SUM(BF$3:BF202)=0,SUM($H203:BE203)=0),$B203,0)</f>
        <v>0</v>
      </c>
      <c r="BG203">
        <f ca="1">IF(AND($B203&gt;0,SUM(BG$3:BG202)=0,SUM($H203:BF203)=0),$B203,0)</f>
        <v>0</v>
      </c>
      <c r="BH203">
        <f ca="1">IF(AND($B203&gt;0,SUM(BH$3:BH202)=0,SUM($H203:BG203)=0),$B203,0)</f>
        <v>0</v>
      </c>
      <c r="BI203">
        <f ca="1">IF(AND($B203&gt;0,SUM(BI$3:BI202)=0,SUM($H203:BH203)=0),$B203,0)</f>
        <v>0</v>
      </c>
      <c r="BJ203">
        <f ca="1">IF(AND($B203&gt;0,SUM(BJ$3:BJ202)=0,SUM($H203:BI203)=0),$B203,0)</f>
        <v>0</v>
      </c>
      <c r="BK203">
        <f ca="1">IF(AND($B203&gt;0,SUM(BK$3:BK202)=0,SUM($H203:BJ203)=0),$B203,0)</f>
        <v>0</v>
      </c>
      <c r="BL203">
        <f ca="1">IF(AND($B203&gt;0,SUM(BL$3:BL202)=0,SUM($H203:BK203)=0),$B203,0)</f>
        <v>0</v>
      </c>
      <c r="BM203">
        <f ca="1">IF(AND($B203&gt;0,SUM(BM$3:BM202)=0,SUM($H203:BL203)=0),$B203,0)</f>
        <v>0</v>
      </c>
      <c r="BN203">
        <f ca="1">IF(AND($B203&gt;0,SUM(BN$3:BN202)=0,SUM($H203:BM203)=0),$B203,0)</f>
        <v>0</v>
      </c>
      <c r="BO203">
        <f ca="1">IF(AND($B203&gt;0,SUM(BO$3:BO202)=0,SUM($H203:BN203)=0),$B203,0)</f>
        <v>0</v>
      </c>
      <c r="BP203">
        <f ca="1">IF(AND($B203&gt;0,SUM(BP$3:BP202)=0,SUM($H203:BO203)=0),$B203,0)</f>
        <v>0</v>
      </c>
      <c r="BQ203">
        <f ca="1">IF(AND($B203&gt;0,SUM(BQ$3:BQ202)=0,SUM($H203:BP203)=0),$B203,0)</f>
        <v>0</v>
      </c>
      <c r="BR203">
        <f ca="1">IF(AND($B203&gt;0,SUM(BR$3:BR202)=0,SUM($H203:BQ203)=0),$B203,0)</f>
        <v>0</v>
      </c>
      <c r="BS203">
        <f ca="1">IF(AND($B203&gt;0,SUM(BS$3:BS202)=0,SUM($H203:BR203)=0),$B203,0)</f>
        <v>0</v>
      </c>
      <c r="BT203">
        <f ca="1">IF(AND($B203&gt;0,SUM(BT$3:BT202)=0,SUM($H203:BS203)=0),$B203,0)</f>
        <v>0</v>
      </c>
      <c r="BU203">
        <f ca="1">IF(AND($B203&gt;0,SUM(BU$3:BU202)=0,SUM($H203:BT203)=0),$B203,0)</f>
        <v>0</v>
      </c>
      <c r="BV203">
        <f ca="1">IF(AND($B203&gt;0,SUM(BV$3:BV202)=0,SUM($H203:BU203)=0),$B203,0)</f>
        <v>0</v>
      </c>
      <c r="BW203">
        <f ca="1">IF(AND($B203&gt;0,SUM(BW$3:BW202)=0,SUM($H203:BV203)=0),$B203,0)</f>
        <v>0</v>
      </c>
      <c r="BX203">
        <f ca="1">IF(AND($B203&gt;0,SUM(BX$3:BX202)=0,SUM($H203:BW203)=0),$B203,0)</f>
        <v>0</v>
      </c>
      <c r="BY203">
        <f ca="1">IF(AND($B203&gt;0,SUM(BY$3:BY202)=0,SUM($H203:BX203)=0),$B203,0)</f>
        <v>0</v>
      </c>
      <c r="BZ203">
        <f ca="1">IF(AND($B203&gt;0,SUM(BZ$3:BZ202)=0,SUM($H203:BY203)=0),$B203,0)</f>
        <v>0</v>
      </c>
      <c r="CA203">
        <f ca="1">IF(AND($B203&gt;0,SUM(CA$3:CA202)=0,SUM($H203:BZ203)=0),$B203,0)</f>
        <v>0</v>
      </c>
      <c r="CB203">
        <f ca="1">IF(AND($B203&gt;0,SUM(CB$3:CB202)=0,SUM($H203:CA203)=0),$B203,0)</f>
        <v>0</v>
      </c>
      <c r="CC203">
        <f ca="1">IF(AND($B203&gt;0,SUM(CC$3:CC202)=0,SUM($H203:CB203)=0),$B203,0)</f>
        <v>0</v>
      </c>
      <c r="CD203">
        <f ca="1">IF(AND($B203&gt;0,SUM(CD$3:CD202)=0,SUM($H203:CC203)=0),$B203,0)</f>
        <v>0</v>
      </c>
      <c r="CE203">
        <f ca="1">IF(AND($B203&gt;0,SUM(CE$3:CE202)=0,SUM($H203:CD203)=0),$B203,0)</f>
        <v>0</v>
      </c>
      <c r="CF203">
        <f ca="1">IF(AND($B203&gt;0,SUM(CF$3:CF202)=0,SUM($H203:CE203)=0),$B203,0)</f>
        <v>0</v>
      </c>
      <c r="CG203">
        <f ca="1">IF(AND($B203&gt;0,SUM(CG$3:CG202)=0,SUM($H203:CF203)=0),$B203,0)</f>
        <v>0</v>
      </c>
      <c r="CH203">
        <f ca="1">IF(AND($B203&gt;0,SUM(CH$3:CH202)=0,SUM($H203:CG203)=0),$B203,0)</f>
        <v>0</v>
      </c>
      <c r="CI203">
        <f ca="1">IF(AND($B203&gt;0,SUM(CI$3:CI202)=0,SUM($H203:CH203)=0),$B203,0)</f>
        <v>0</v>
      </c>
      <c r="CJ203">
        <f ca="1">IF(AND($B203&gt;0,SUM(CJ$3:CJ202)=0,SUM($H203:CI203)=0),$B203,0)</f>
        <v>0</v>
      </c>
      <c r="CK203">
        <f ca="1">IF(AND($B203&gt;0,SUM(CK$3:CK202)=0,SUM($H203:CJ203)=0),$B203,0)</f>
        <v>0</v>
      </c>
      <c r="CL203">
        <f ca="1">IF(AND($B203&gt;0,SUM(CL$3:CL202)=0,SUM($H203:CK203)=0),$B203,0)</f>
        <v>0</v>
      </c>
      <c r="CM203">
        <f ca="1">IF(AND($B203&gt;0,SUM(CM$3:CM202)=0,SUM($H203:CL203)=0),$B203,0)</f>
        <v>0</v>
      </c>
      <c r="CN203">
        <f ca="1">IF(AND($B203&gt;0,SUM(CN$3:CN202)=0,SUM($H203:CM203)=0),$B203,0)</f>
        <v>0</v>
      </c>
      <c r="CO203">
        <f ca="1">IF(AND($B203&gt;0,SUM(CO$3:CO202)=0,SUM($H203:CN203)=0),$B203,0)</f>
        <v>0</v>
      </c>
      <c r="CP203">
        <f ca="1">IF(AND($B203&gt;0,SUM(CP$3:CP202)=0,SUM($H203:CO203)=0),$B203,0)</f>
        <v>0</v>
      </c>
      <c r="CQ203">
        <f ca="1">IF(AND($B203&gt;0,SUM(CQ$3:CQ202)=0,SUM($H203:CP203)=0),$B203,0)</f>
        <v>0</v>
      </c>
      <c r="CR203">
        <f ca="1">IF(AND($B203&gt;0,SUM(CR$3:CR202)=0,SUM($H203:CQ203)=0),$B203,0)</f>
        <v>0</v>
      </c>
      <c r="CS203">
        <f ca="1">IF(AND($B203&gt;0,SUM(CS$3:CS202)=0,SUM($H203:CR203)=0),$B203,0)</f>
        <v>0</v>
      </c>
      <c r="CT203">
        <f ca="1">IF(AND($B203&gt;0,SUM(CT$3:CT202)=0,SUM($H203:CS203)=0),$B203,0)</f>
        <v>0</v>
      </c>
      <c r="CU203">
        <f ca="1">IF(AND($B203&gt;0,SUM(CU$3:CU202)=0,SUM($H203:CT203)=0),$B203,0)</f>
        <v>0</v>
      </c>
      <c r="CV203">
        <f ca="1">IF(AND($B203&gt;0,SUM(CV$3:CV202)=0,SUM($H203:CU203)=0),$B203,0)</f>
        <v>0</v>
      </c>
      <c r="CW203">
        <f ca="1">IF(AND($B203&gt;0,SUM(CW$3:CW202)=0,SUM($H203:CV203)=0),$B203,0)</f>
        <v>0</v>
      </c>
      <c r="CX203">
        <f ca="1">IF(AND($B203&gt;0,SUM(CX$3:CX202)=0,SUM($H203:CW203)=0),$B203,0)</f>
        <v>0</v>
      </c>
      <c r="CY203">
        <f ca="1">IF(AND($B203&gt;0,SUM(CY$3:CY202)=0,SUM($H203:CX203)=0),$B203,0)</f>
        <v>0</v>
      </c>
      <c r="CZ203">
        <f ca="1">IF(AND($B203&gt;0,SUM(CZ$3:CZ202)=0,SUM($H203:CY203)=0),$B203,0)</f>
        <v>0</v>
      </c>
      <c r="DA203">
        <f ca="1">IF(AND($B203&gt;0,SUM(DA$3:DA202)=0,SUM($H203:CZ203)=0),$B203,0)</f>
        <v>0</v>
      </c>
      <c r="DB203">
        <f ca="1">IF(AND($B203&gt;0,SUM(DB$3:DB202)=0,SUM($H203:DA203)=0),$B203,0)</f>
        <v>0</v>
      </c>
      <c r="DC203">
        <f ca="1">IF(AND($B203&gt;0,SUM(DC$3:DC202)=0,SUM($H203:DB203)=0),$B203,0)</f>
        <v>0</v>
      </c>
      <c r="DD203">
        <f ca="1">IF(AND($B203&gt;0,SUM(DD$3:DD202)=0,SUM($H203:DC203)=0),$B203,0)</f>
        <v>0</v>
      </c>
      <c r="DE203">
        <f ca="1">IF(AND($B203&gt;0,SUM(DE$3:DE202)=0,SUM($H203:DD203)=0),$B203,0)</f>
        <v>0</v>
      </c>
      <c r="DF203">
        <f ca="1">IF(AND($B203&gt;0,SUM(DF$3:DF202)=0,SUM($H203:DE203)=0),$B203,0)</f>
        <v>0</v>
      </c>
      <c r="DG203">
        <f ca="1">IF(AND($B203&gt;0,SUM(DG$3:DG202)=0,SUM($H203:DF203)=0),$B203,0)</f>
        <v>0</v>
      </c>
      <c r="DH203">
        <f ca="1">IF(AND($B203&gt;0,SUM(DH$3:DH202)=0,SUM($H203:DG203)=0),$B203,0)</f>
        <v>0</v>
      </c>
      <c r="DI203">
        <f ca="1">IF(AND($B203&gt;0,SUM(DI$3:DI202)=0,SUM($H203:DH203)=0),$B203,0)</f>
        <v>0</v>
      </c>
      <c r="DJ203">
        <f ca="1">IF(AND($B203&gt;0,SUM(DJ$3:DJ202)=0,SUM($H203:DI203)=0),$B203,0)</f>
        <v>0</v>
      </c>
      <c r="DK203">
        <f ca="1">IF(AND($B203&gt;0,SUM(DK$3:DK202)=0,SUM($H203:DJ203)=0),$B203,0)</f>
        <v>0</v>
      </c>
      <c r="DL203">
        <f ca="1">IF(AND($B203&gt;0,SUM(DL$3:DL202)=0,SUM($H203:DK203)=0),$B203,0)</f>
        <v>0</v>
      </c>
      <c r="DM203">
        <f ca="1">IF(AND($B203&gt;0,SUM(DM$3:DM202)=0,SUM($H203:DL203)=0),$B203,0)</f>
        <v>0</v>
      </c>
      <c r="DN203">
        <f ca="1">IF(AND($B203&gt;0,SUM(DN$3:DN202)=0,SUM($H203:DM203)=0),$B203,0)</f>
        <v>0</v>
      </c>
      <c r="DO203">
        <f ca="1">IF(AND($B203&gt;0,SUM(DO$3:DO202)=0,SUM($H203:DN203)=0),$B203,0)</f>
        <v>0</v>
      </c>
      <c r="DP203">
        <f ca="1">IF(AND($B203&gt;0,SUM(DP$3:DP202)=0,SUM($H203:DO203)=0),$B203,0)</f>
        <v>0</v>
      </c>
      <c r="DQ203">
        <f ca="1">IF(AND($B203&gt;0,SUM(DQ$3:DQ202)=0,SUM($H203:DP203)=0),$B203,0)</f>
        <v>0</v>
      </c>
      <c r="DR203">
        <f ca="1">IF(AND($B203&gt;0,SUM(DR$3:DR202)=0,SUM($H203:DQ203)=0),$B203,0)</f>
        <v>0</v>
      </c>
      <c r="DS203">
        <f ca="1">IF(AND($B203&gt;0,SUM(DS$3:DS202)=0,SUM($H203:DR203)=0),$B203,0)</f>
        <v>0</v>
      </c>
      <c r="DT203">
        <f ca="1">IF(AND($B203&gt;0,SUM(DT$3:DT202)=0,SUM($H203:DS203)=0),$B203,0)</f>
        <v>0</v>
      </c>
      <c r="DU203">
        <f ca="1">IF(AND($B203&gt;0,SUM(DU$3:DU202)=0,SUM($H203:DT203)=0),$B203,0)</f>
        <v>0</v>
      </c>
      <c r="DV203">
        <f ca="1">IF(AND($B203&gt;0,SUM(DV$3:DV202)=0,SUM($H203:DU203)=0),$B203,0)</f>
        <v>0</v>
      </c>
      <c r="DW203">
        <f ca="1">IF(AND($B203&gt;0,SUM(DW$3:DW202)=0,SUM($H203:DV203)=0),$B203,0)</f>
        <v>0</v>
      </c>
      <c r="DX203">
        <f ca="1">IF(AND($B203&gt;0,SUM(DX$3:DX202)=0,SUM($H203:DW203)=0),$B203,0)</f>
        <v>0</v>
      </c>
      <c r="DY203">
        <f ca="1">IF(AND($B203&gt;0,SUM(DY$3:DY202)=0,SUM($H203:DX203)=0),$B203,0)</f>
        <v>0</v>
      </c>
      <c r="DZ203">
        <f ca="1">IF(AND($B203&gt;0,SUM(DZ$3:DZ202)=0,SUM($H203:DY203)=0),$B203,0)</f>
        <v>0</v>
      </c>
      <c r="EA203">
        <f ca="1">IF(AND($B203&gt;0,SUM(EA$3:EA202)=0,SUM($H203:DZ203)=0),$B203,0)</f>
        <v>0</v>
      </c>
      <c r="EB203">
        <f ca="1">IF(AND($B203&gt;0,SUM(EB$3:EB202)=0,SUM($H203:EA203)=0),$B203,0)</f>
        <v>0</v>
      </c>
      <c r="EC203">
        <f ca="1">IF(AND($B203&gt;0,SUM(EC$3:EC202)=0,SUM($H203:EB203)=0),$B203,0)</f>
        <v>0</v>
      </c>
      <c r="ED203">
        <f ca="1">IF(AND($B203&gt;0,SUM(ED$3:ED202)=0,SUM($H203:EC203)=0),$B203,0)</f>
        <v>0</v>
      </c>
      <c r="EE203">
        <f ca="1">IF(AND($B203&gt;0,SUM(EE$3:EE202)=0,SUM($H203:ED203)=0),$B203,0)</f>
        <v>0</v>
      </c>
      <c r="EF203">
        <f ca="1">IF(AND($B203&gt;0,SUM(EF$3:EF202)=0,SUM($H203:EE203)=0),$B203,0)</f>
        <v>0</v>
      </c>
      <c r="EG203">
        <f ca="1">IF(AND($B203&gt;0,SUM(EG$3:EG202)=0,SUM($H203:EF203)=0),$B203,0)</f>
        <v>0</v>
      </c>
      <c r="EH203">
        <f ca="1">IF(AND($B203&gt;0,SUM(EH$3:EH202)=0,SUM($H203:EG203)=0),$B203,0)</f>
        <v>0</v>
      </c>
      <c r="EI203">
        <f ca="1">IF(AND($B203&gt;0,SUM(EI$3:EI202)=0,SUM($H203:EH203)=0),$B203,0)</f>
        <v>0</v>
      </c>
      <c r="EJ203">
        <f ca="1">IF(AND($B203&gt;0,SUM(EJ$3:EJ202)=0,SUM($H203:EI203)=0),$B203,0)</f>
        <v>0</v>
      </c>
      <c r="EK203">
        <f ca="1">IF(AND($B203&gt;0,SUM(EK$3:EK202)=0,SUM($H203:EJ203)=0),$B203,0)</f>
        <v>0</v>
      </c>
      <c r="EL203">
        <f ca="1">IF(AND($B203&gt;0,SUM(EL$3:EL202)=0,SUM($H203:EK203)=0),$B203,0)</f>
        <v>0</v>
      </c>
      <c r="EM203">
        <f ca="1">IF(AND($B203&gt;0,SUM(EM$3:EM202)=0,SUM($H203:EL203)=0),$B203,0)</f>
        <v>0</v>
      </c>
      <c r="EN203">
        <f ca="1">IF(AND($B203&gt;0,SUM(EN$3:EN202)=0,SUM($H203:EM203)=0),$B203,0)</f>
        <v>0</v>
      </c>
      <c r="EO203">
        <f ca="1">IF(AND($B203&gt;0,SUM(EO$3:EO202)=0,SUM($H203:EN203)=0),$B203,0)</f>
        <v>0</v>
      </c>
      <c r="EP203">
        <f ca="1">IF(AND($B203&gt;0,SUM(EP$3:EP202)=0,SUM($H203:EO203)=0),$B203,0)</f>
        <v>0</v>
      </c>
      <c r="EQ203">
        <f ca="1">IF(AND($B203&gt;0,SUM(EQ$3:EQ202)=0,SUM($H203:EP203)=0),$B203,0)</f>
        <v>0</v>
      </c>
      <c r="ER203">
        <f ca="1">IF(AND($B203&gt;0,SUM(ER$3:ER202)=0,SUM($H203:EQ203)=0),$B203,0)</f>
        <v>0</v>
      </c>
      <c r="ES203">
        <f ca="1">IF(AND($B203&gt;0,SUM(ES$3:ES202)=0,SUM($H203:ER203)=0),$B203,0)</f>
        <v>0</v>
      </c>
      <c r="ET203">
        <f ca="1">IF(AND($B203&gt;0,SUM(ET$3:ET202)=0,SUM($H203:ES203)=0),$B203,0)</f>
        <v>0</v>
      </c>
      <c r="EU203">
        <f ca="1">IF(AND($B203&gt;0,SUM(EU$3:EU202)=0,SUM($H203:ET203)=0),$B203,0)</f>
        <v>0</v>
      </c>
      <c r="EV203">
        <f ca="1">IF(AND($B203&gt;0,SUM(EV$3:EV202)=0,SUM($H203:EU203)=0),$B203,0)</f>
        <v>0</v>
      </c>
      <c r="EW203">
        <f ca="1">IF(AND($B203&gt;0,SUM(EW$3:EW202)=0,SUM($H203:EV203)=0),$B203,0)</f>
        <v>0</v>
      </c>
      <c r="EX203">
        <f ca="1">IF(AND($B203&gt;0,SUM(EX$3:EX202)=0,SUM($H203:EW203)=0),$B203,0)</f>
        <v>0</v>
      </c>
      <c r="EY203">
        <f ca="1">IF(AND($B203&gt;0,SUM(EY$3:EY202)=0,SUM($H203:EX203)=0),$B203,0)</f>
        <v>0</v>
      </c>
      <c r="EZ203">
        <f ca="1">IF(AND($B203&gt;0,SUM(EZ$3:EZ202)=0,SUM($H203:EY203)=0),$B203,0)</f>
        <v>0</v>
      </c>
      <c r="FA203">
        <f ca="1">IF(AND($B203&gt;0,SUM(FA$3:FA202)=0,SUM($H203:EZ203)=0),$B203,0)</f>
        <v>0</v>
      </c>
      <c r="FB203">
        <f ca="1">IF(AND($B203&gt;0,SUM(FB$3:FB202)=0,SUM($H203:FA203)=0),$B203,0)</f>
        <v>0</v>
      </c>
      <c r="FC203">
        <f ca="1">IF(AND($B203&gt;0,SUM(FC$3:FC202)=0,SUM($H203:FB203)=0),$B203,0)</f>
        <v>0</v>
      </c>
      <c r="FD203">
        <f ca="1">IF(AND($B203&gt;0,SUM(FD$3:FD202)=0,SUM($H203:FC203)=0),$B203,0)</f>
        <v>0</v>
      </c>
      <c r="FE203">
        <f ca="1">IF(AND($B203&gt;0,SUM(FE$3:FE202)=0,SUM($H203:FD203)=0),$B203,0)</f>
        <v>0</v>
      </c>
      <c r="FF203">
        <f ca="1">IF(AND($B203&gt;0,SUM(FF$3:FF202)=0,SUM($H203:FE203)=0),$B203,0)</f>
        <v>0</v>
      </c>
      <c r="FG203">
        <f ca="1">IF(AND($B203&gt;0,SUM(FG$3:FG202)=0,SUM($H203:FF203)=0),$B203,0)</f>
        <v>0</v>
      </c>
      <c r="FH203">
        <f ca="1">IF(AND($B203&gt;0,SUM(FH$3:FH202)=0,SUM($H203:FG203)=0),$B203,0)</f>
        <v>0</v>
      </c>
      <c r="FI203">
        <f ca="1">IF(AND($B203&gt;0,SUM(FI$3:FI202)=0,SUM($H203:FH203)=0),$B203,0)</f>
        <v>0</v>
      </c>
      <c r="FJ203">
        <f ca="1">IF(AND($B203&gt;0,SUM(FJ$3:FJ202)=0,SUM($H203:FI203)=0),$B203,0)</f>
        <v>0</v>
      </c>
      <c r="FK203">
        <f ca="1">IF(AND($B203&gt;0,SUM(FK$3:FK202)=0,SUM($H203:FJ203)=0),$B203,0)</f>
        <v>0</v>
      </c>
      <c r="FL203">
        <f ca="1">IF(AND($B203&gt;0,SUM(FL$3:FL202)=0,SUM($H203:FK203)=0),$B203,0)</f>
        <v>0</v>
      </c>
      <c r="FM203">
        <f ca="1">IF(AND($B203&gt;0,SUM(FM$3:FM202)=0,SUM($H203:FL203)=0),$B203,0)</f>
        <v>0</v>
      </c>
      <c r="FN203">
        <f ca="1">IF(AND($B203&gt;0,SUM(FN$3:FN202)=0,SUM($H203:FM203)=0),$B203,0)</f>
        <v>0</v>
      </c>
      <c r="FS203" s="67" t="str">
        <f ca="1">Valintaohjelma!$C79</f>
        <v>Seis  ohjaus (DI)</v>
      </c>
      <c r="FT203" s="67" t="str">
        <f ca="1">Valintaohjelma!$F79</f>
        <v/>
      </c>
      <c r="FU203" s="342" t="s">
        <v>383</v>
      </c>
      <c r="FV203" s="67" t="str">
        <f>Valintaohjelma!$I79</f>
        <v>-</v>
      </c>
      <c r="FY203" s="67" t="str">
        <f ca="1">Valintaohjelma!$C79</f>
        <v>Seis  ohjaus (DI)</v>
      </c>
      <c r="FZ203" s="67" t="str">
        <f ca="1">Valintaohjelma!$F79</f>
        <v/>
      </c>
      <c r="GA203" s="67" t="s">
        <v>224</v>
      </c>
      <c r="GB203" s="67" t="str">
        <f>Valintaohjelma!$I79</f>
        <v>-</v>
      </c>
      <c r="GE203" s="67" t="str">
        <f ca="1">Valintaohjelma!$C79</f>
        <v>Seis  ohjaus (DI)</v>
      </c>
      <c r="GF203" s="67" t="str">
        <f ca="1">Valintaohjelma!$F79</f>
        <v/>
      </c>
      <c r="GG203" s="67" t="s">
        <v>898</v>
      </c>
      <c r="GH203" s="67" t="str">
        <f>Valintaohjelma!$I79</f>
        <v>-</v>
      </c>
    </row>
    <row r="204" spans="1:190" ht="15.75" thickBot="1" x14ac:dyDescent="0.3">
      <c r="A204">
        <v>204</v>
      </c>
      <c r="B204">
        <f>IF(AND(Valintaohjelma!D80&lt;&gt;"-",Valintaohjelma!D80&lt;&gt;""),A204,0)</f>
        <v>0</v>
      </c>
      <c r="C204" s="240" t="str">
        <f t="shared" ca="1" si="26"/>
        <v>0</v>
      </c>
      <c r="D204" s="240" t="str">
        <f t="shared" ca="1" si="27"/>
        <v/>
      </c>
      <c r="E204" s="240" t="str">
        <f t="shared" ca="1" si="28"/>
        <v/>
      </c>
      <c r="F204" s="240" t="str">
        <f t="shared" ca="1" si="29"/>
        <v>-</v>
      </c>
      <c r="G204" s="47" t="e">
        <f>INDEX($I$2:$FN$2,ROWS(G$2:G204))</f>
        <v>#REF!</v>
      </c>
      <c r="H204">
        <v>0</v>
      </c>
      <c r="I204">
        <f ca="1">IF(AND($B204&gt;0,SUM(I$3:I203)=0,SUM($H204:H204)=0),$B204,0)</f>
        <v>0</v>
      </c>
      <c r="J204">
        <f ca="1">IF(AND($B204&gt;0,SUM(J$3:J203)=0,SUM($H204:I204)=0),$B204,0)</f>
        <v>0</v>
      </c>
      <c r="K204">
        <f ca="1">IF(AND($B204&gt;0,SUM(K$3:K203)=0,SUM($H204:J204)=0),$B204,0)</f>
        <v>0</v>
      </c>
      <c r="L204">
        <f ca="1">IF(AND($B204&gt;0,SUM(L$3:L203)=0,SUM($H204:K204)=0),$B204,0)</f>
        <v>0</v>
      </c>
      <c r="M204">
        <f ca="1">IF(AND($B204&gt;0,SUM(M$3:M203)=0,SUM($H204:L204)=0),$B204,0)</f>
        <v>0</v>
      </c>
      <c r="N204">
        <f ca="1">IF(AND($B204&gt;0,SUM(N$3:N203)=0,SUM($H204:M204)=0),$B204,0)</f>
        <v>0</v>
      </c>
      <c r="O204">
        <f ca="1">IF(AND($B204&gt;0,SUM(O$3:O203)=0,SUM($H204:N204)=0),$B204,0)</f>
        <v>0</v>
      </c>
      <c r="P204">
        <f ca="1">IF(AND($B204&gt;0,SUM(P$3:P203)=0,SUM($H204:O204)=0),$B204,0)</f>
        <v>0</v>
      </c>
      <c r="Q204">
        <f ca="1">IF(AND($B204&gt;0,SUM(Q$3:Q203)=0,SUM($H204:P204)=0),$B204,0)</f>
        <v>0</v>
      </c>
      <c r="R204">
        <f ca="1">IF(AND($B204&gt;0,SUM(R$3:R203)=0,SUM($H204:Q204)=0),$B204,0)</f>
        <v>0</v>
      </c>
      <c r="S204">
        <f ca="1">IF(AND($B204&gt;0,SUM(S$3:S203)=0,SUM($H204:R204)=0),$B204,0)</f>
        <v>0</v>
      </c>
      <c r="T204">
        <f ca="1">IF(AND($B204&gt;0,SUM(T$3:T203)=0,SUM($H204:S204)=0),$B204,0)</f>
        <v>0</v>
      </c>
      <c r="U204">
        <f ca="1">IF(AND($B204&gt;0,SUM(U$3:U203)=0,SUM($H204:T204)=0),$B204,0)</f>
        <v>0</v>
      </c>
      <c r="V204">
        <f ca="1">IF(AND($B204&gt;0,SUM(V$3:V203)=0,SUM($H204:U204)=0),$B204,0)</f>
        <v>0</v>
      </c>
      <c r="W204">
        <f ca="1">IF(AND($B204&gt;0,SUM(W$3:W203)=0,SUM($H204:V204)=0),$B204,0)</f>
        <v>0</v>
      </c>
      <c r="X204">
        <f ca="1">IF(AND($B204&gt;0,SUM(X$3:X203)=0,SUM($H204:W204)=0),$B204,0)</f>
        <v>0</v>
      </c>
      <c r="Y204">
        <f ca="1">IF(AND($B204&gt;0,SUM(Y$3:Y203)=0,SUM($H204:X204)=0),$B204,0)</f>
        <v>0</v>
      </c>
      <c r="Z204">
        <f ca="1">IF(AND($B204&gt;0,SUM(Z$3:Z203)=0,SUM($H204:Y204)=0),$B204,0)</f>
        <v>0</v>
      </c>
      <c r="AA204">
        <f ca="1">IF(AND($B204&gt;0,SUM(AA$3:AA203)=0,SUM($H204:Z204)=0),$B204,0)</f>
        <v>0</v>
      </c>
      <c r="AB204">
        <f ca="1">IF(AND($B204&gt;0,SUM(AB$3:AB203)=0,SUM($H204:AA204)=0),$B204,0)</f>
        <v>0</v>
      </c>
      <c r="AC204">
        <f ca="1">IF(AND($B204&gt;0,SUM(AC$3:AC203)=0,SUM($H204:AB204)=0),$B204,0)</f>
        <v>0</v>
      </c>
      <c r="AD204">
        <f ca="1">IF(AND($B204&gt;0,SUM(AD$3:AD203)=0,SUM($H204:AC204)=0),$B204,0)</f>
        <v>0</v>
      </c>
      <c r="AE204">
        <f ca="1">IF(AND($B204&gt;0,SUM(AE$3:AE203)=0,SUM($H204:AD204)=0),$B204,0)</f>
        <v>0</v>
      </c>
      <c r="AF204">
        <f ca="1">IF(AND($B204&gt;0,SUM(AF$3:AF203)=0,SUM($H204:AE204)=0),$B204,0)</f>
        <v>0</v>
      </c>
      <c r="AG204">
        <f ca="1">IF(AND($B204&gt;0,SUM(AG$3:AG203)=0,SUM($H204:AF204)=0),$B204,0)</f>
        <v>0</v>
      </c>
      <c r="AH204">
        <f ca="1">IF(AND($B204&gt;0,SUM(AH$3:AH203)=0,SUM($H204:AG204)=0),$B204,0)</f>
        <v>0</v>
      </c>
      <c r="AI204">
        <f ca="1">IF(AND($B204&gt;0,SUM(AI$3:AI203)=0,SUM($H204:AH204)=0),$B204,0)</f>
        <v>0</v>
      </c>
      <c r="AJ204">
        <f ca="1">IF(AND($B204&gt;0,SUM(AJ$3:AJ203)=0,SUM($H204:AI204)=0),$B204,0)</f>
        <v>0</v>
      </c>
      <c r="AK204">
        <f ca="1">IF(AND($B204&gt;0,SUM(AK$3:AK203)=0,SUM($H204:AJ204)=0),$B204,0)</f>
        <v>0</v>
      </c>
      <c r="AL204">
        <f ca="1">IF(AND($B204&gt;0,SUM(AL$3:AL203)=0,SUM($H204:AK204)=0),$B204,0)</f>
        <v>0</v>
      </c>
      <c r="AM204">
        <f ca="1">IF(AND($B204&gt;0,SUM(AM$3:AM203)=0,SUM($H204:AL204)=0),$B204,0)</f>
        <v>0</v>
      </c>
      <c r="AN204">
        <f ca="1">IF(AND($B204&gt;0,SUM(AN$3:AN203)=0,SUM($H204:AM204)=0),$B204,0)</f>
        <v>0</v>
      </c>
      <c r="AO204">
        <f ca="1">IF(AND($B204&gt;0,SUM(AO$3:AO203)=0,SUM($H204:AN204)=0),$B204,0)</f>
        <v>0</v>
      </c>
      <c r="AP204">
        <f ca="1">IF(AND($B204&gt;0,SUM(AP$3:AP203)=0,SUM($H204:AO204)=0),$B204,0)</f>
        <v>0</v>
      </c>
      <c r="AQ204">
        <f ca="1">IF(AND($B204&gt;0,SUM(AQ$3:AQ203)=0,SUM($H204:AP204)=0),$B204,0)</f>
        <v>0</v>
      </c>
      <c r="AR204">
        <f ca="1">IF(AND($B204&gt;0,SUM(AR$3:AR203)=0,SUM($H204:AQ204)=0),$B204,0)</f>
        <v>0</v>
      </c>
      <c r="AS204">
        <f ca="1">IF(AND($B204&gt;0,SUM(AS$3:AS203)=0,SUM($H204:AR204)=0),$B204,0)</f>
        <v>0</v>
      </c>
      <c r="AT204">
        <f ca="1">IF(AND($B204&gt;0,SUM(AT$3:AT203)=0,SUM($H204:AS204)=0),$B204,0)</f>
        <v>0</v>
      </c>
      <c r="AU204">
        <f ca="1">IF(AND($B204&gt;0,SUM(AU$3:AU203)=0,SUM($H204:AT204)=0),$B204,0)</f>
        <v>0</v>
      </c>
      <c r="AV204">
        <f ca="1">IF(AND($B204&gt;0,SUM(AV$3:AV203)=0,SUM($H204:AU204)=0),$B204,0)</f>
        <v>0</v>
      </c>
      <c r="AW204">
        <f ca="1">IF(AND($B204&gt;0,SUM(AW$3:AW203)=0,SUM($H204:AV204)=0),$B204,0)</f>
        <v>0</v>
      </c>
      <c r="AX204">
        <f ca="1">IF(AND($B204&gt;0,SUM(AX$3:AX203)=0,SUM($H204:AW204)=0),$B204,0)</f>
        <v>0</v>
      </c>
      <c r="AY204">
        <f ca="1">IF(AND($B204&gt;0,SUM(AY$3:AY203)=0,SUM($H204:AX204)=0),$B204,0)</f>
        <v>0</v>
      </c>
      <c r="AZ204">
        <f ca="1">IF(AND($B204&gt;0,SUM(AZ$3:AZ203)=0,SUM($H204:AY204)=0),$B204,0)</f>
        <v>0</v>
      </c>
      <c r="BA204">
        <f ca="1">IF(AND($B204&gt;0,SUM(BA$3:BA203)=0,SUM($H204:AZ204)=0),$B204,0)</f>
        <v>0</v>
      </c>
      <c r="BB204">
        <f ca="1">IF(AND($B204&gt;0,SUM(BB$3:BB203)=0,SUM($H204:BA204)=0),$B204,0)</f>
        <v>0</v>
      </c>
      <c r="BC204">
        <f ca="1">IF(AND($B204&gt;0,SUM(BC$3:BC203)=0,SUM($H204:BB204)=0),$B204,0)</f>
        <v>0</v>
      </c>
      <c r="BD204">
        <f ca="1">IF(AND($B204&gt;0,SUM(BD$3:BD203)=0,SUM($H204:BC204)=0),$B204,0)</f>
        <v>0</v>
      </c>
      <c r="BE204">
        <f ca="1">IF(AND($B204&gt;0,SUM(BE$3:BE203)=0,SUM($H204:BD204)=0),$B204,0)</f>
        <v>0</v>
      </c>
      <c r="BF204">
        <f ca="1">IF(AND($B204&gt;0,SUM(BF$3:BF203)=0,SUM($H204:BE204)=0),$B204,0)</f>
        <v>0</v>
      </c>
      <c r="BG204">
        <f ca="1">IF(AND($B204&gt;0,SUM(BG$3:BG203)=0,SUM($H204:BF204)=0),$B204,0)</f>
        <v>0</v>
      </c>
      <c r="BH204">
        <f ca="1">IF(AND($B204&gt;0,SUM(BH$3:BH203)=0,SUM($H204:BG204)=0),$B204,0)</f>
        <v>0</v>
      </c>
      <c r="BI204">
        <f ca="1">IF(AND($B204&gt;0,SUM(BI$3:BI203)=0,SUM($H204:BH204)=0),$B204,0)</f>
        <v>0</v>
      </c>
      <c r="BJ204">
        <f ca="1">IF(AND($B204&gt;0,SUM(BJ$3:BJ203)=0,SUM($H204:BI204)=0),$B204,0)</f>
        <v>0</v>
      </c>
      <c r="BK204">
        <f ca="1">IF(AND($B204&gt;0,SUM(BK$3:BK203)=0,SUM($H204:BJ204)=0),$B204,0)</f>
        <v>0</v>
      </c>
      <c r="BL204">
        <f ca="1">IF(AND($B204&gt;0,SUM(BL$3:BL203)=0,SUM($H204:BK204)=0),$B204,0)</f>
        <v>0</v>
      </c>
      <c r="BM204">
        <f ca="1">IF(AND($B204&gt;0,SUM(BM$3:BM203)=0,SUM($H204:BL204)=0),$B204,0)</f>
        <v>0</v>
      </c>
      <c r="BN204">
        <f ca="1">IF(AND($B204&gt;0,SUM(BN$3:BN203)=0,SUM($H204:BM204)=0),$B204,0)</f>
        <v>0</v>
      </c>
      <c r="BO204">
        <f ca="1">IF(AND($B204&gt;0,SUM(BO$3:BO203)=0,SUM($H204:BN204)=0),$B204,0)</f>
        <v>0</v>
      </c>
      <c r="BP204">
        <f ca="1">IF(AND($B204&gt;0,SUM(BP$3:BP203)=0,SUM($H204:BO204)=0),$B204,0)</f>
        <v>0</v>
      </c>
      <c r="BQ204">
        <f ca="1">IF(AND($B204&gt;0,SUM(BQ$3:BQ203)=0,SUM($H204:BP204)=0),$B204,0)</f>
        <v>0</v>
      </c>
      <c r="BR204">
        <f ca="1">IF(AND($B204&gt;0,SUM(BR$3:BR203)=0,SUM($H204:BQ204)=0),$B204,0)</f>
        <v>0</v>
      </c>
      <c r="BS204">
        <f ca="1">IF(AND($B204&gt;0,SUM(BS$3:BS203)=0,SUM($H204:BR204)=0),$B204,0)</f>
        <v>0</v>
      </c>
      <c r="BT204">
        <f ca="1">IF(AND($B204&gt;0,SUM(BT$3:BT203)=0,SUM($H204:BS204)=0),$B204,0)</f>
        <v>0</v>
      </c>
      <c r="BU204">
        <f ca="1">IF(AND($B204&gt;0,SUM(BU$3:BU203)=0,SUM($H204:BT204)=0),$B204,0)</f>
        <v>0</v>
      </c>
      <c r="BV204">
        <f ca="1">IF(AND($B204&gt;0,SUM(BV$3:BV203)=0,SUM($H204:BU204)=0),$B204,0)</f>
        <v>0</v>
      </c>
      <c r="BW204">
        <f ca="1">IF(AND($B204&gt;0,SUM(BW$3:BW203)=0,SUM($H204:BV204)=0),$B204,0)</f>
        <v>0</v>
      </c>
      <c r="BX204">
        <f ca="1">IF(AND($B204&gt;0,SUM(BX$3:BX203)=0,SUM($H204:BW204)=0),$B204,0)</f>
        <v>0</v>
      </c>
      <c r="BY204">
        <f ca="1">IF(AND($B204&gt;0,SUM(BY$3:BY203)=0,SUM($H204:BX204)=0),$B204,0)</f>
        <v>0</v>
      </c>
      <c r="BZ204">
        <f ca="1">IF(AND($B204&gt;0,SUM(BZ$3:BZ203)=0,SUM($H204:BY204)=0),$B204,0)</f>
        <v>0</v>
      </c>
      <c r="CA204">
        <f ca="1">IF(AND($B204&gt;0,SUM(CA$3:CA203)=0,SUM($H204:BZ204)=0),$B204,0)</f>
        <v>0</v>
      </c>
      <c r="CB204">
        <f ca="1">IF(AND($B204&gt;0,SUM(CB$3:CB203)=0,SUM($H204:CA204)=0),$B204,0)</f>
        <v>0</v>
      </c>
      <c r="CC204">
        <f ca="1">IF(AND($B204&gt;0,SUM(CC$3:CC203)=0,SUM($H204:CB204)=0),$B204,0)</f>
        <v>0</v>
      </c>
      <c r="CD204">
        <f ca="1">IF(AND($B204&gt;0,SUM(CD$3:CD203)=0,SUM($H204:CC204)=0),$B204,0)</f>
        <v>0</v>
      </c>
      <c r="CE204">
        <f ca="1">IF(AND($B204&gt;0,SUM(CE$3:CE203)=0,SUM($H204:CD204)=0),$B204,0)</f>
        <v>0</v>
      </c>
      <c r="CF204">
        <f ca="1">IF(AND($B204&gt;0,SUM(CF$3:CF203)=0,SUM($H204:CE204)=0),$B204,0)</f>
        <v>0</v>
      </c>
      <c r="CG204">
        <f ca="1">IF(AND($B204&gt;0,SUM(CG$3:CG203)=0,SUM($H204:CF204)=0),$B204,0)</f>
        <v>0</v>
      </c>
      <c r="CH204">
        <f ca="1">IF(AND($B204&gt;0,SUM(CH$3:CH203)=0,SUM($H204:CG204)=0),$B204,0)</f>
        <v>0</v>
      </c>
      <c r="CI204">
        <f ca="1">IF(AND($B204&gt;0,SUM(CI$3:CI203)=0,SUM($H204:CH204)=0),$B204,0)</f>
        <v>0</v>
      </c>
      <c r="CJ204">
        <f ca="1">IF(AND($B204&gt;0,SUM(CJ$3:CJ203)=0,SUM($H204:CI204)=0),$B204,0)</f>
        <v>0</v>
      </c>
      <c r="CK204">
        <f ca="1">IF(AND($B204&gt;0,SUM(CK$3:CK203)=0,SUM($H204:CJ204)=0),$B204,0)</f>
        <v>0</v>
      </c>
      <c r="CL204">
        <f ca="1">IF(AND($B204&gt;0,SUM(CL$3:CL203)=0,SUM($H204:CK204)=0),$B204,0)</f>
        <v>0</v>
      </c>
      <c r="CM204">
        <f ca="1">IF(AND($B204&gt;0,SUM(CM$3:CM203)=0,SUM($H204:CL204)=0),$B204,0)</f>
        <v>0</v>
      </c>
      <c r="CN204">
        <f ca="1">IF(AND($B204&gt;0,SUM(CN$3:CN203)=0,SUM($H204:CM204)=0),$B204,0)</f>
        <v>0</v>
      </c>
      <c r="CO204">
        <f ca="1">IF(AND($B204&gt;0,SUM(CO$3:CO203)=0,SUM($H204:CN204)=0),$B204,0)</f>
        <v>0</v>
      </c>
      <c r="CP204">
        <f ca="1">IF(AND($B204&gt;0,SUM(CP$3:CP203)=0,SUM($H204:CO204)=0),$B204,0)</f>
        <v>0</v>
      </c>
      <c r="CQ204">
        <f ca="1">IF(AND($B204&gt;0,SUM(CQ$3:CQ203)=0,SUM($H204:CP204)=0),$B204,0)</f>
        <v>0</v>
      </c>
      <c r="CR204">
        <f ca="1">IF(AND($B204&gt;0,SUM(CR$3:CR203)=0,SUM($H204:CQ204)=0),$B204,0)</f>
        <v>0</v>
      </c>
      <c r="CS204">
        <f ca="1">IF(AND($B204&gt;0,SUM(CS$3:CS203)=0,SUM($H204:CR204)=0),$B204,0)</f>
        <v>0</v>
      </c>
      <c r="CT204">
        <f ca="1">IF(AND($B204&gt;0,SUM(CT$3:CT203)=0,SUM($H204:CS204)=0),$B204,0)</f>
        <v>0</v>
      </c>
      <c r="CU204">
        <f ca="1">IF(AND($B204&gt;0,SUM(CU$3:CU203)=0,SUM($H204:CT204)=0),$B204,0)</f>
        <v>0</v>
      </c>
      <c r="CV204">
        <f ca="1">IF(AND($B204&gt;0,SUM(CV$3:CV203)=0,SUM($H204:CU204)=0),$B204,0)</f>
        <v>0</v>
      </c>
      <c r="CW204">
        <f ca="1">IF(AND($B204&gt;0,SUM(CW$3:CW203)=0,SUM($H204:CV204)=0),$B204,0)</f>
        <v>0</v>
      </c>
      <c r="CX204">
        <f ca="1">IF(AND($B204&gt;0,SUM(CX$3:CX203)=0,SUM($H204:CW204)=0),$B204,0)</f>
        <v>0</v>
      </c>
      <c r="CY204">
        <f ca="1">IF(AND($B204&gt;0,SUM(CY$3:CY203)=0,SUM($H204:CX204)=0),$B204,0)</f>
        <v>0</v>
      </c>
      <c r="CZ204">
        <f ca="1">IF(AND($B204&gt;0,SUM(CZ$3:CZ203)=0,SUM($H204:CY204)=0),$B204,0)</f>
        <v>0</v>
      </c>
      <c r="DA204">
        <f ca="1">IF(AND($B204&gt;0,SUM(DA$3:DA203)=0,SUM($H204:CZ204)=0),$B204,0)</f>
        <v>0</v>
      </c>
      <c r="DB204">
        <f ca="1">IF(AND($B204&gt;0,SUM(DB$3:DB203)=0,SUM($H204:DA204)=0),$B204,0)</f>
        <v>0</v>
      </c>
      <c r="DC204">
        <f ca="1">IF(AND($B204&gt;0,SUM(DC$3:DC203)=0,SUM($H204:DB204)=0),$B204,0)</f>
        <v>0</v>
      </c>
      <c r="DD204">
        <f ca="1">IF(AND($B204&gt;0,SUM(DD$3:DD203)=0,SUM($H204:DC204)=0),$B204,0)</f>
        <v>0</v>
      </c>
      <c r="DE204">
        <f ca="1">IF(AND($B204&gt;0,SUM(DE$3:DE203)=0,SUM($H204:DD204)=0),$B204,0)</f>
        <v>0</v>
      </c>
      <c r="DF204">
        <f ca="1">IF(AND($B204&gt;0,SUM(DF$3:DF203)=0,SUM($H204:DE204)=0),$B204,0)</f>
        <v>0</v>
      </c>
      <c r="DG204">
        <f ca="1">IF(AND($B204&gt;0,SUM(DG$3:DG203)=0,SUM($H204:DF204)=0),$B204,0)</f>
        <v>0</v>
      </c>
      <c r="DH204">
        <f ca="1">IF(AND($B204&gt;0,SUM(DH$3:DH203)=0,SUM($H204:DG204)=0),$B204,0)</f>
        <v>0</v>
      </c>
      <c r="DI204">
        <f ca="1">IF(AND($B204&gt;0,SUM(DI$3:DI203)=0,SUM($H204:DH204)=0),$B204,0)</f>
        <v>0</v>
      </c>
      <c r="DJ204">
        <f ca="1">IF(AND($B204&gt;0,SUM(DJ$3:DJ203)=0,SUM($H204:DI204)=0),$B204,0)</f>
        <v>0</v>
      </c>
      <c r="DK204">
        <f ca="1">IF(AND($B204&gt;0,SUM(DK$3:DK203)=0,SUM($H204:DJ204)=0),$B204,0)</f>
        <v>0</v>
      </c>
      <c r="DL204">
        <f ca="1">IF(AND($B204&gt;0,SUM(DL$3:DL203)=0,SUM($H204:DK204)=0),$B204,0)</f>
        <v>0</v>
      </c>
      <c r="DM204">
        <f ca="1">IF(AND($B204&gt;0,SUM(DM$3:DM203)=0,SUM($H204:DL204)=0),$B204,0)</f>
        <v>0</v>
      </c>
      <c r="DN204">
        <f ca="1">IF(AND($B204&gt;0,SUM(DN$3:DN203)=0,SUM($H204:DM204)=0),$B204,0)</f>
        <v>0</v>
      </c>
      <c r="DO204">
        <f ca="1">IF(AND($B204&gt;0,SUM(DO$3:DO203)=0,SUM($H204:DN204)=0),$B204,0)</f>
        <v>0</v>
      </c>
      <c r="DP204">
        <f ca="1">IF(AND($B204&gt;0,SUM(DP$3:DP203)=0,SUM($H204:DO204)=0),$B204,0)</f>
        <v>0</v>
      </c>
      <c r="DQ204">
        <f ca="1">IF(AND($B204&gt;0,SUM(DQ$3:DQ203)=0,SUM($H204:DP204)=0),$B204,0)</f>
        <v>0</v>
      </c>
      <c r="DR204">
        <f ca="1">IF(AND($B204&gt;0,SUM(DR$3:DR203)=0,SUM($H204:DQ204)=0),$B204,0)</f>
        <v>0</v>
      </c>
      <c r="DS204">
        <f ca="1">IF(AND($B204&gt;0,SUM(DS$3:DS203)=0,SUM($H204:DR204)=0),$B204,0)</f>
        <v>0</v>
      </c>
      <c r="DT204">
        <f ca="1">IF(AND($B204&gt;0,SUM(DT$3:DT203)=0,SUM($H204:DS204)=0),$B204,0)</f>
        <v>0</v>
      </c>
      <c r="DU204">
        <f ca="1">IF(AND($B204&gt;0,SUM(DU$3:DU203)=0,SUM($H204:DT204)=0),$B204,0)</f>
        <v>0</v>
      </c>
      <c r="DV204">
        <f ca="1">IF(AND($B204&gt;0,SUM(DV$3:DV203)=0,SUM($H204:DU204)=0),$B204,0)</f>
        <v>0</v>
      </c>
      <c r="DW204">
        <f ca="1">IF(AND($B204&gt;0,SUM(DW$3:DW203)=0,SUM($H204:DV204)=0),$B204,0)</f>
        <v>0</v>
      </c>
      <c r="DX204">
        <f ca="1">IF(AND($B204&gt;0,SUM(DX$3:DX203)=0,SUM($H204:DW204)=0),$B204,0)</f>
        <v>0</v>
      </c>
      <c r="DY204">
        <f ca="1">IF(AND($B204&gt;0,SUM(DY$3:DY203)=0,SUM($H204:DX204)=0),$B204,0)</f>
        <v>0</v>
      </c>
      <c r="DZ204">
        <f ca="1">IF(AND($B204&gt;0,SUM(DZ$3:DZ203)=0,SUM($H204:DY204)=0),$B204,0)</f>
        <v>0</v>
      </c>
      <c r="EA204">
        <f ca="1">IF(AND($B204&gt;0,SUM(EA$3:EA203)=0,SUM($H204:DZ204)=0),$B204,0)</f>
        <v>0</v>
      </c>
      <c r="EB204">
        <f ca="1">IF(AND($B204&gt;0,SUM(EB$3:EB203)=0,SUM($H204:EA204)=0),$B204,0)</f>
        <v>0</v>
      </c>
      <c r="EC204">
        <f ca="1">IF(AND($B204&gt;0,SUM(EC$3:EC203)=0,SUM($H204:EB204)=0),$B204,0)</f>
        <v>0</v>
      </c>
      <c r="ED204">
        <f ca="1">IF(AND($B204&gt;0,SUM(ED$3:ED203)=0,SUM($H204:EC204)=0),$B204,0)</f>
        <v>0</v>
      </c>
      <c r="EE204">
        <f ca="1">IF(AND($B204&gt;0,SUM(EE$3:EE203)=0,SUM($H204:ED204)=0),$B204,0)</f>
        <v>0</v>
      </c>
      <c r="EF204">
        <f ca="1">IF(AND($B204&gt;0,SUM(EF$3:EF203)=0,SUM($H204:EE204)=0),$B204,0)</f>
        <v>0</v>
      </c>
      <c r="EG204">
        <f ca="1">IF(AND($B204&gt;0,SUM(EG$3:EG203)=0,SUM($H204:EF204)=0),$B204,0)</f>
        <v>0</v>
      </c>
      <c r="EH204">
        <f ca="1">IF(AND($B204&gt;0,SUM(EH$3:EH203)=0,SUM($H204:EG204)=0),$B204,0)</f>
        <v>0</v>
      </c>
      <c r="EI204">
        <f ca="1">IF(AND($B204&gt;0,SUM(EI$3:EI203)=0,SUM($H204:EH204)=0),$B204,0)</f>
        <v>0</v>
      </c>
      <c r="EJ204">
        <f ca="1">IF(AND($B204&gt;0,SUM(EJ$3:EJ203)=0,SUM($H204:EI204)=0),$B204,0)</f>
        <v>0</v>
      </c>
      <c r="EK204">
        <f ca="1">IF(AND($B204&gt;0,SUM(EK$3:EK203)=0,SUM($H204:EJ204)=0),$B204,0)</f>
        <v>0</v>
      </c>
      <c r="EL204">
        <f ca="1">IF(AND($B204&gt;0,SUM(EL$3:EL203)=0,SUM($H204:EK204)=0),$B204,0)</f>
        <v>0</v>
      </c>
      <c r="EM204">
        <f ca="1">IF(AND($B204&gt;0,SUM(EM$3:EM203)=0,SUM($H204:EL204)=0),$B204,0)</f>
        <v>0</v>
      </c>
      <c r="EN204">
        <f ca="1">IF(AND($B204&gt;0,SUM(EN$3:EN203)=0,SUM($H204:EM204)=0),$B204,0)</f>
        <v>0</v>
      </c>
      <c r="EO204">
        <f ca="1">IF(AND($B204&gt;0,SUM(EO$3:EO203)=0,SUM($H204:EN204)=0),$B204,0)</f>
        <v>0</v>
      </c>
      <c r="EP204">
        <f ca="1">IF(AND($B204&gt;0,SUM(EP$3:EP203)=0,SUM($H204:EO204)=0),$B204,0)</f>
        <v>0</v>
      </c>
      <c r="EQ204">
        <f ca="1">IF(AND($B204&gt;0,SUM(EQ$3:EQ203)=0,SUM($H204:EP204)=0),$B204,0)</f>
        <v>0</v>
      </c>
      <c r="ER204">
        <f ca="1">IF(AND($B204&gt;0,SUM(ER$3:ER203)=0,SUM($H204:EQ204)=0),$B204,0)</f>
        <v>0</v>
      </c>
      <c r="ES204">
        <f ca="1">IF(AND($B204&gt;0,SUM(ES$3:ES203)=0,SUM($H204:ER204)=0),$B204,0)</f>
        <v>0</v>
      </c>
      <c r="ET204">
        <f ca="1">IF(AND($B204&gt;0,SUM(ET$3:ET203)=0,SUM($H204:ES204)=0),$B204,0)</f>
        <v>0</v>
      </c>
      <c r="EU204">
        <f ca="1">IF(AND($B204&gt;0,SUM(EU$3:EU203)=0,SUM($H204:ET204)=0),$B204,0)</f>
        <v>0</v>
      </c>
      <c r="EV204">
        <f ca="1">IF(AND($B204&gt;0,SUM(EV$3:EV203)=0,SUM($H204:EU204)=0),$B204,0)</f>
        <v>0</v>
      </c>
      <c r="EW204">
        <f ca="1">IF(AND($B204&gt;0,SUM(EW$3:EW203)=0,SUM($H204:EV204)=0),$B204,0)</f>
        <v>0</v>
      </c>
      <c r="EX204">
        <f ca="1">IF(AND($B204&gt;0,SUM(EX$3:EX203)=0,SUM($H204:EW204)=0),$B204,0)</f>
        <v>0</v>
      </c>
      <c r="EY204">
        <f ca="1">IF(AND($B204&gt;0,SUM(EY$3:EY203)=0,SUM($H204:EX204)=0),$B204,0)</f>
        <v>0</v>
      </c>
      <c r="EZ204">
        <f ca="1">IF(AND($B204&gt;0,SUM(EZ$3:EZ203)=0,SUM($H204:EY204)=0),$B204,0)</f>
        <v>0</v>
      </c>
      <c r="FA204">
        <f ca="1">IF(AND($B204&gt;0,SUM(FA$3:FA203)=0,SUM($H204:EZ204)=0),$B204,0)</f>
        <v>0</v>
      </c>
      <c r="FB204">
        <f ca="1">IF(AND($B204&gt;0,SUM(FB$3:FB203)=0,SUM($H204:FA204)=0),$B204,0)</f>
        <v>0</v>
      </c>
      <c r="FC204">
        <f ca="1">IF(AND($B204&gt;0,SUM(FC$3:FC203)=0,SUM($H204:FB204)=0),$B204,0)</f>
        <v>0</v>
      </c>
      <c r="FD204">
        <f ca="1">IF(AND($B204&gt;0,SUM(FD$3:FD203)=0,SUM($H204:FC204)=0),$B204,0)</f>
        <v>0</v>
      </c>
      <c r="FE204">
        <f ca="1">IF(AND($B204&gt;0,SUM(FE$3:FE203)=0,SUM($H204:FD204)=0),$B204,0)</f>
        <v>0</v>
      </c>
      <c r="FF204">
        <f ca="1">IF(AND($B204&gt;0,SUM(FF$3:FF203)=0,SUM($H204:FE204)=0),$B204,0)</f>
        <v>0</v>
      </c>
      <c r="FG204">
        <f ca="1">IF(AND($B204&gt;0,SUM(FG$3:FG203)=0,SUM($H204:FF204)=0),$B204,0)</f>
        <v>0</v>
      </c>
      <c r="FH204">
        <f ca="1">IF(AND($B204&gt;0,SUM(FH$3:FH203)=0,SUM($H204:FG204)=0),$B204,0)</f>
        <v>0</v>
      </c>
      <c r="FI204">
        <f ca="1">IF(AND($B204&gt;0,SUM(FI$3:FI203)=0,SUM($H204:FH204)=0),$B204,0)</f>
        <v>0</v>
      </c>
      <c r="FJ204">
        <f ca="1">IF(AND($B204&gt;0,SUM(FJ$3:FJ203)=0,SUM($H204:FI204)=0),$B204,0)</f>
        <v>0</v>
      </c>
      <c r="FK204">
        <f ca="1">IF(AND($B204&gt;0,SUM(FK$3:FK203)=0,SUM($H204:FJ204)=0),$B204,0)</f>
        <v>0</v>
      </c>
      <c r="FL204">
        <f ca="1">IF(AND($B204&gt;0,SUM(FL$3:FL203)=0,SUM($H204:FK204)=0),$B204,0)</f>
        <v>0</v>
      </c>
      <c r="FM204">
        <f ca="1">IF(AND($B204&gt;0,SUM(FM$3:FM203)=0,SUM($H204:FL204)=0),$B204,0)</f>
        <v>0</v>
      </c>
      <c r="FN204">
        <f ca="1">IF(AND($B204&gt;0,SUM(FN$3:FN203)=0,SUM($H204:FM204)=0),$B204,0)</f>
        <v>0</v>
      </c>
      <c r="FS204" s="67" t="str">
        <f ca="1">Valintaohjelma!$C80</f>
        <v>0</v>
      </c>
      <c r="FT204" s="67" t="str">
        <f ca="1">Valintaohjelma!$F80</f>
        <v/>
      </c>
      <c r="FU204" s="342" t="str">
        <f>""</f>
        <v/>
      </c>
      <c r="FV204" s="67" t="str">
        <f>Valintaohjelma!$I80</f>
        <v>-</v>
      </c>
      <c r="FY204" s="67" t="str">
        <f ca="1">Valintaohjelma!$C80</f>
        <v>0</v>
      </c>
      <c r="FZ204" s="67" t="str">
        <f ca="1">Valintaohjelma!$F80</f>
        <v/>
      </c>
      <c r="GA204" s="67" t="str">
        <f>""</f>
        <v/>
      </c>
      <c r="GB204" s="67" t="str">
        <f>Valintaohjelma!$I80</f>
        <v>-</v>
      </c>
      <c r="GE204" s="67" t="str">
        <f ca="1">Valintaohjelma!$C80</f>
        <v>0</v>
      </c>
      <c r="GF204" s="67" t="str">
        <f ca="1">Valintaohjelma!$F80</f>
        <v/>
      </c>
      <c r="GG204" s="67" t="str">
        <f>""</f>
        <v/>
      </c>
      <c r="GH204" s="67" t="str">
        <f>Valintaohjelma!$I80</f>
        <v>-</v>
      </c>
    </row>
    <row r="205" spans="1:190" ht="15.75" thickBot="1" x14ac:dyDescent="0.3">
      <c r="A205">
        <v>205</v>
      </c>
      <c r="B205">
        <f>IF(AND(Valintaohjelma!D81&lt;&gt;"-",Valintaohjelma!D81&lt;&gt;""),A205,0)</f>
        <v>0</v>
      </c>
      <c r="C205" s="240" t="str">
        <f t="shared" ca="1" si="26"/>
        <v>0</v>
      </c>
      <c r="D205" s="240" t="str">
        <f t="shared" ca="1" si="27"/>
        <v/>
      </c>
      <c r="E205" s="240" t="str">
        <f t="shared" ca="1" si="28"/>
        <v/>
      </c>
      <c r="F205" s="240" t="str">
        <f t="shared" ca="1" si="29"/>
        <v>-</v>
      </c>
      <c r="G205" s="47" t="e">
        <f>INDEX($I$2:$FN$2,ROWS(G$2:G205))</f>
        <v>#REF!</v>
      </c>
      <c r="H205">
        <v>0</v>
      </c>
      <c r="I205">
        <f ca="1">IF(AND($B205&gt;0,SUM(I$3:I204)=0,SUM($H205:H205)=0),$B205,0)</f>
        <v>0</v>
      </c>
      <c r="J205">
        <f ca="1">IF(AND($B205&gt;0,SUM(J$3:J204)=0,SUM($H205:I205)=0),$B205,0)</f>
        <v>0</v>
      </c>
      <c r="K205">
        <f ca="1">IF(AND($B205&gt;0,SUM(K$3:K204)=0,SUM($H205:J205)=0),$B205,0)</f>
        <v>0</v>
      </c>
      <c r="L205">
        <f ca="1">IF(AND($B205&gt;0,SUM(L$3:L204)=0,SUM($H205:K205)=0),$B205,0)</f>
        <v>0</v>
      </c>
      <c r="M205">
        <f ca="1">IF(AND($B205&gt;0,SUM(M$3:M204)=0,SUM($H205:L205)=0),$B205,0)</f>
        <v>0</v>
      </c>
      <c r="N205">
        <f ca="1">IF(AND($B205&gt;0,SUM(N$3:N204)=0,SUM($H205:M205)=0),$B205,0)</f>
        <v>0</v>
      </c>
      <c r="O205">
        <f ca="1">IF(AND($B205&gt;0,SUM(O$3:O204)=0,SUM($H205:N205)=0),$B205,0)</f>
        <v>0</v>
      </c>
      <c r="P205">
        <f ca="1">IF(AND($B205&gt;0,SUM(P$3:P204)=0,SUM($H205:O205)=0),$B205,0)</f>
        <v>0</v>
      </c>
      <c r="Q205">
        <f ca="1">IF(AND($B205&gt;0,SUM(Q$3:Q204)=0,SUM($H205:P205)=0),$B205,0)</f>
        <v>0</v>
      </c>
      <c r="R205">
        <f ca="1">IF(AND($B205&gt;0,SUM(R$3:R204)=0,SUM($H205:Q205)=0),$B205,0)</f>
        <v>0</v>
      </c>
      <c r="S205">
        <f ca="1">IF(AND($B205&gt;0,SUM(S$3:S204)=0,SUM($H205:R205)=0),$B205,0)</f>
        <v>0</v>
      </c>
      <c r="T205">
        <f ca="1">IF(AND($B205&gt;0,SUM(T$3:T204)=0,SUM($H205:S205)=0),$B205,0)</f>
        <v>0</v>
      </c>
      <c r="U205">
        <f ca="1">IF(AND($B205&gt;0,SUM(U$3:U204)=0,SUM($H205:T205)=0),$B205,0)</f>
        <v>0</v>
      </c>
      <c r="V205">
        <f ca="1">IF(AND($B205&gt;0,SUM(V$3:V204)=0,SUM($H205:U205)=0),$B205,0)</f>
        <v>0</v>
      </c>
      <c r="W205">
        <f ca="1">IF(AND($B205&gt;0,SUM(W$3:W204)=0,SUM($H205:V205)=0),$B205,0)</f>
        <v>0</v>
      </c>
      <c r="X205">
        <f ca="1">IF(AND($B205&gt;0,SUM(X$3:X204)=0,SUM($H205:W205)=0),$B205,0)</f>
        <v>0</v>
      </c>
      <c r="Y205">
        <f ca="1">IF(AND($B205&gt;0,SUM(Y$3:Y204)=0,SUM($H205:X205)=0),$B205,0)</f>
        <v>0</v>
      </c>
      <c r="Z205">
        <f ca="1">IF(AND($B205&gt;0,SUM(Z$3:Z204)=0,SUM($H205:Y205)=0),$B205,0)</f>
        <v>0</v>
      </c>
      <c r="AA205">
        <f ca="1">IF(AND($B205&gt;0,SUM(AA$3:AA204)=0,SUM($H205:Z205)=0),$B205,0)</f>
        <v>0</v>
      </c>
      <c r="AB205">
        <f ca="1">IF(AND($B205&gt;0,SUM(AB$3:AB204)=0,SUM($H205:AA205)=0),$B205,0)</f>
        <v>0</v>
      </c>
      <c r="AC205">
        <f ca="1">IF(AND($B205&gt;0,SUM(AC$3:AC204)=0,SUM($H205:AB205)=0),$B205,0)</f>
        <v>0</v>
      </c>
      <c r="AD205">
        <f ca="1">IF(AND($B205&gt;0,SUM(AD$3:AD204)=0,SUM($H205:AC205)=0),$B205,0)</f>
        <v>0</v>
      </c>
      <c r="AE205">
        <f ca="1">IF(AND($B205&gt;0,SUM(AE$3:AE204)=0,SUM($H205:AD205)=0),$B205,0)</f>
        <v>0</v>
      </c>
      <c r="AF205">
        <f ca="1">IF(AND($B205&gt;0,SUM(AF$3:AF204)=0,SUM($H205:AE205)=0),$B205,0)</f>
        <v>0</v>
      </c>
      <c r="AG205">
        <f ca="1">IF(AND($B205&gt;0,SUM(AG$3:AG204)=0,SUM($H205:AF205)=0),$B205,0)</f>
        <v>0</v>
      </c>
      <c r="AH205">
        <f ca="1">IF(AND($B205&gt;0,SUM(AH$3:AH204)=0,SUM($H205:AG205)=0),$B205,0)</f>
        <v>0</v>
      </c>
      <c r="AI205">
        <f ca="1">IF(AND($B205&gt;0,SUM(AI$3:AI204)=0,SUM($H205:AH205)=0),$B205,0)</f>
        <v>0</v>
      </c>
      <c r="AJ205">
        <f ca="1">IF(AND($B205&gt;0,SUM(AJ$3:AJ204)=0,SUM($H205:AI205)=0),$B205,0)</f>
        <v>0</v>
      </c>
      <c r="AK205">
        <f ca="1">IF(AND($B205&gt;0,SUM(AK$3:AK204)=0,SUM($H205:AJ205)=0),$B205,0)</f>
        <v>0</v>
      </c>
      <c r="AL205">
        <f ca="1">IF(AND($B205&gt;0,SUM(AL$3:AL204)=0,SUM($H205:AK205)=0),$B205,0)</f>
        <v>0</v>
      </c>
      <c r="AM205">
        <f ca="1">IF(AND($B205&gt;0,SUM(AM$3:AM204)=0,SUM($H205:AL205)=0),$B205,0)</f>
        <v>0</v>
      </c>
      <c r="AN205">
        <f ca="1">IF(AND($B205&gt;0,SUM(AN$3:AN204)=0,SUM($H205:AM205)=0),$B205,0)</f>
        <v>0</v>
      </c>
      <c r="AO205">
        <f ca="1">IF(AND($B205&gt;0,SUM(AO$3:AO204)=0,SUM($H205:AN205)=0),$B205,0)</f>
        <v>0</v>
      </c>
      <c r="AP205">
        <f ca="1">IF(AND($B205&gt;0,SUM(AP$3:AP204)=0,SUM($H205:AO205)=0),$B205,0)</f>
        <v>0</v>
      </c>
      <c r="AQ205">
        <f ca="1">IF(AND($B205&gt;0,SUM(AQ$3:AQ204)=0,SUM($H205:AP205)=0),$B205,0)</f>
        <v>0</v>
      </c>
      <c r="AR205">
        <f ca="1">IF(AND($B205&gt;0,SUM(AR$3:AR204)=0,SUM($H205:AQ205)=0),$B205,0)</f>
        <v>0</v>
      </c>
      <c r="AS205">
        <f ca="1">IF(AND($B205&gt;0,SUM(AS$3:AS204)=0,SUM($H205:AR205)=0),$B205,0)</f>
        <v>0</v>
      </c>
      <c r="AT205">
        <f ca="1">IF(AND($B205&gt;0,SUM(AT$3:AT204)=0,SUM($H205:AS205)=0),$B205,0)</f>
        <v>0</v>
      </c>
      <c r="AU205">
        <f ca="1">IF(AND($B205&gt;0,SUM(AU$3:AU204)=0,SUM($H205:AT205)=0),$B205,0)</f>
        <v>0</v>
      </c>
      <c r="AV205">
        <f ca="1">IF(AND($B205&gt;0,SUM(AV$3:AV204)=0,SUM($H205:AU205)=0),$B205,0)</f>
        <v>0</v>
      </c>
      <c r="AW205">
        <f ca="1">IF(AND($B205&gt;0,SUM(AW$3:AW204)=0,SUM($H205:AV205)=0),$B205,0)</f>
        <v>0</v>
      </c>
      <c r="AX205">
        <f ca="1">IF(AND($B205&gt;0,SUM(AX$3:AX204)=0,SUM($H205:AW205)=0),$B205,0)</f>
        <v>0</v>
      </c>
      <c r="AY205">
        <f ca="1">IF(AND($B205&gt;0,SUM(AY$3:AY204)=0,SUM($H205:AX205)=0),$B205,0)</f>
        <v>0</v>
      </c>
      <c r="AZ205">
        <f ca="1">IF(AND($B205&gt;0,SUM(AZ$3:AZ204)=0,SUM($H205:AY205)=0),$B205,0)</f>
        <v>0</v>
      </c>
      <c r="BA205">
        <f ca="1">IF(AND($B205&gt;0,SUM(BA$3:BA204)=0,SUM($H205:AZ205)=0),$B205,0)</f>
        <v>0</v>
      </c>
      <c r="BB205">
        <f ca="1">IF(AND($B205&gt;0,SUM(BB$3:BB204)=0,SUM($H205:BA205)=0),$B205,0)</f>
        <v>0</v>
      </c>
      <c r="BC205">
        <f ca="1">IF(AND($B205&gt;0,SUM(BC$3:BC204)=0,SUM($H205:BB205)=0),$B205,0)</f>
        <v>0</v>
      </c>
      <c r="BD205">
        <f ca="1">IF(AND($B205&gt;0,SUM(BD$3:BD204)=0,SUM($H205:BC205)=0),$B205,0)</f>
        <v>0</v>
      </c>
      <c r="BE205">
        <f ca="1">IF(AND($B205&gt;0,SUM(BE$3:BE204)=0,SUM($H205:BD205)=0),$B205,0)</f>
        <v>0</v>
      </c>
      <c r="BF205">
        <f ca="1">IF(AND($B205&gt;0,SUM(BF$3:BF204)=0,SUM($H205:BE205)=0),$B205,0)</f>
        <v>0</v>
      </c>
      <c r="BG205">
        <f ca="1">IF(AND($B205&gt;0,SUM(BG$3:BG204)=0,SUM($H205:BF205)=0),$B205,0)</f>
        <v>0</v>
      </c>
      <c r="BH205">
        <f ca="1">IF(AND($B205&gt;0,SUM(BH$3:BH204)=0,SUM($H205:BG205)=0),$B205,0)</f>
        <v>0</v>
      </c>
      <c r="BI205">
        <f ca="1">IF(AND($B205&gt;0,SUM(BI$3:BI204)=0,SUM($H205:BH205)=0),$B205,0)</f>
        <v>0</v>
      </c>
      <c r="BJ205">
        <f ca="1">IF(AND($B205&gt;0,SUM(BJ$3:BJ204)=0,SUM($H205:BI205)=0),$B205,0)</f>
        <v>0</v>
      </c>
      <c r="BK205">
        <f ca="1">IF(AND($B205&gt;0,SUM(BK$3:BK204)=0,SUM($H205:BJ205)=0),$B205,0)</f>
        <v>0</v>
      </c>
      <c r="BL205">
        <f ca="1">IF(AND($B205&gt;0,SUM(BL$3:BL204)=0,SUM($H205:BK205)=0),$B205,0)</f>
        <v>0</v>
      </c>
      <c r="BM205">
        <f ca="1">IF(AND($B205&gt;0,SUM(BM$3:BM204)=0,SUM($H205:BL205)=0),$B205,0)</f>
        <v>0</v>
      </c>
      <c r="BN205">
        <f ca="1">IF(AND($B205&gt;0,SUM(BN$3:BN204)=0,SUM($H205:BM205)=0),$B205,0)</f>
        <v>0</v>
      </c>
      <c r="BO205">
        <f ca="1">IF(AND($B205&gt;0,SUM(BO$3:BO204)=0,SUM($H205:BN205)=0),$B205,0)</f>
        <v>0</v>
      </c>
      <c r="BP205">
        <f ca="1">IF(AND($B205&gt;0,SUM(BP$3:BP204)=0,SUM($H205:BO205)=0),$B205,0)</f>
        <v>0</v>
      </c>
      <c r="BQ205">
        <f ca="1">IF(AND($B205&gt;0,SUM(BQ$3:BQ204)=0,SUM($H205:BP205)=0),$B205,0)</f>
        <v>0</v>
      </c>
      <c r="BR205">
        <f ca="1">IF(AND($B205&gt;0,SUM(BR$3:BR204)=0,SUM($H205:BQ205)=0),$B205,0)</f>
        <v>0</v>
      </c>
      <c r="BS205">
        <f ca="1">IF(AND($B205&gt;0,SUM(BS$3:BS204)=0,SUM($H205:BR205)=0),$B205,0)</f>
        <v>0</v>
      </c>
      <c r="BT205">
        <f ca="1">IF(AND($B205&gt;0,SUM(BT$3:BT204)=0,SUM($H205:BS205)=0),$B205,0)</f>
        <v>0</v>
      </c>
      <c r="BU205">
        <f ca="1">IF(AND($B205&gt;0,SUM(BU$3:BU204)=0,SUM($H205:BT205)=0),$B205,0)</f>
        <v>0</v>
      </c>
      <c r="BV205">
        <f ca="1">IF(AND($B205&gt;0,SUM(BV$3:BV204)=0,SUM($H205:BU205)=0),$B205,0)</f>
        <v>0</v>
      </c>
      <c r="BW205">
        <f ca="1">IF(AND($B205&gt;0,SUM(BW$3:BW204)=0,SUM($H205:BV205)=0),$B205,0)</f>
        <v>0</v>
      </c>
      <c r="BX205">
        <f ca="1">IF(AND($B205&gt;0,SUM(BX$3:BX204)=0,SUM($H205:BW205)=0),$B205,0)</f>
        <v>0</v>
      </c>
      <c r="BY205">
        <f ca="1">IF(AND($B205&gt;0,SUM(BY$3:BY204)=0,SUM($H205:BX205)=0),$B205,0)</f>
        <v>0</v>
      </c>
      <c r="BZ205">
        <f ca="1">IF(AND($B205&gt;0,SUM(BZ$3:BZ204)=0,SUM($H205:BY205)=0),$B205,0)</f>
        <v>0</v>
      </c>
      <c r="CA205">
        <f ca="1">IF(AND($B205&gt;0,SUM(CA$3:CA204)=0,SUM($H205:BZ205)=0),$B205,0)</f>
        <v>0</v>
      </c>
      <c r="CB205">
        <f ca="1">IF(AND($B205&gt;0,SUM(CB$3:CB204)=0,SUM($H205:CA205)=0),$B205,0)</f>
        <v>0</v>
      </c>
      <c r="CC205">
        <f ca="1">IF(AND($B205&gt;0,SUM(CC$3:CC204)=0,SUM($H205:CB205)=0),$B205,0)</f>
        <v>0</v>
      </c>
      <c r="CD205">
        <f ca="1">IF(AND($B205&gt;0,SUM(CD$3:CD204)=0,SUM($H205:CC205)=0),$B205,0)</f>
        <v>0</v>
      </c>
      <c r="CE205">
        <f ca="1">IF(AND($B205&gt;0,SUM(CE$3:CE204)=0,SUM($H205:CD205)=0),$B205,0)</f>
        <v>0</v>
      </c>
      <c r="CF205">
        <f ca="1">IF(AND($B205&gt;0,SUM(CF$3:CF204)=0,SUM($H205:CE205)=0),$B205,0)</f>
        <v>0</v>
      </c>
      <c r="CG205">
        <f ca="1">IF(AND($B205&gt;0,SUM(CG$3:CG204)=0,SUM($H205:CF205)=0),$B205,0)</f>
        <v>0</v>
      </c>
      <c r="CH205">
        <f ca="1">IF(AND($B205&gt;0,SUM(CH$3:CH204)=0,SUM($H205:CG205)=0),$B205,0)</f>
        <v>0</v>
      </c>
      <c r="CI205">
        <f ca="1">IF(AND($B205&gt;0,SUM(CI$3:CI204)=0,SUM($H205:CH205)=0),$B205,0)</f>
        <v>0</v>
      </c>
      <c r="CJ205">
        <f ca="1">IF(AND($B205&gt;0,SUM(CJ$3:CJ204)=0,SUM($H205:CI205)=0),$B205,0)</f>
        <v>0</v>
      </c>
      <c r="CK205">
        <f ca="1">IF(AND($B205&gt;0,SUM(CK$3:CK204)=0,SUM($H205:CJ205)=0),$B205,0)</f>
        <v>0</v>
      </c>
      <c r="CL205">
        <f ca="1">IF(AND($B205&gt;0,SUM(CL$3:CL204)=0,SUM($H205:CK205)=0),$B205,0)</f>
        <v>0</v>
      </c>
      <c r="CM205">
        <f ca="1">IF(AND($B205&gt;0,SUM(CM$3:CM204)=0,SUM($H205:CL205)=0),$B205,0)</f>
        <v>0</v>
      </c>
      <c r="CN205">
        <f ca="1">IF(AND($B205&gt;0,SUM(CN$3:CN204)=0,SUM($H205:CM205)=0),$B205,0)</f>
        <v>0</v>
      </c>
      <c r="CO205">
        <f ca="1">IF(AND($B205&gt;0,SUM(CO$3:CO204)=0,SUM($H205:CN205)=0),$B205,0)</f>
        <v>0</v>
      </c>
      <c r="CP205">
        <f ca="1">IF(AND($B205&gt;0,SUM(CP$3:CP204)=0,SUM($H205:CO205)=0),$B205,0)</f>
        <v>0</v>
      </c>
      <c r="CQ205">
        <f ca="1">IF(AND($B205&gt;0,SUM(CQ$3:CQ204)=0,SUM($H205:CP205)=0),$B205,0)</f>
        <v>0</v>
      </c>
      <c r="CR205">
        <f ca="1">IF(AND($B205&gt;0,SUM(CR$3:CR204)=0,SUM($H205:CQ205)=0),$B205,0)</f>
        <v>0</v>
      </c>
      <c r="CS205">
        <f ca="1">IF(AND($B205&gt;0,SUM(CS$3:CS204)=0,SUM($H205:CR205)=0),$B205,0)</f>
        <v>0</v>
      </c>
      <c r="CT205">
        <f ca="1">IF(AND($B205&gt;0,SUM(CT$3:CT204)=0,SUM($H205:CS205)=0),$B205,0)</f>
        <v>0</v>
      </c>
      <c r="CU205">
        <f ca="1">IF(AND($B205&gt;0,SUM(CU$3:CU204)=0,SUM($H205:CT205)=0),$B205,0)</f>
        <v>0</v>
      </c>
      <c r="CV205">
        <f ca="1">IF(AND($B205&gt;0,SUM(CV$3:CV204)=0,SUM($H205:CU205)=0),$B205,0)</f>
        <v>0</v>
      </c>
      <c r="CW205">
        <f ca="1">IF(AND($B205&gt;0,SUM(CW$3:CW204)=0,SUM($H205:CV205)=0),$B205,0)</f>
        <v>0</v>
      </c>
      <c r="CX205">
        <f ca="1">IF(AND($B205&gt;0,SUM(CX$3:CX204)=0,SUM($H205:CW205)=0),$B205,0)</f>
        <v>0</v>
      </c>
      <c r="CY205">
        <f ca="1">IF(AND($B205&gt;0,SUM(CY$3:CY204)=0,SUM($H205:CX205)=0),$B205,0)</f>
        <v>0</v>
      </c>
      <c r="CZ205">
        <f ca="1">IF(AND($B205&gt;0,SUM(CZ$3:CZ204)=0,SUM($H205:CY205)=0),$B205,0)</f>
        <v>0</v>
      </c>
      <c r="DA205">
        <f ca="1">IF(AND($B205&gt;0,SUM(DA$3:DA204)=0,SUM($H205:CZ205)=0),$B205,0)</f>
        <v>0</v>
      </c>
      <c r="DB205">
        <f ca="1">IF(AND($B205&gt;0,SUM(DB$3:DB204)=0,SUM($H205:DA205)=0),$B205,0)</f>
        <v>0</v>
      </c>
      <c r="DC205">
        <f ca="1">IF(AND($B205&gt;0,SUM(DC$3:DC204)=0,SUM($H205:DB205)=0),$B205,0)</f>
        <v>0</v>
      </c>
      <c r="DD205">
        <f ca="1">IF(AND($B205&gt;0,SUM(DD$3:DD204)=0,SUM($H205:DC205)=0),$B205,0)</f>
        <v>0</v>
      </c>
      <c r="DE205">
        <f ca="1">IF(AND($B205&gt;0,SUM(DE$3:DE204)=0,SUM($H205:DD205)=0),$B205,0)</f>
        <v>0</v>
      </c>
      <c r="DF205">
        <f ca="1">IF(AND($B205&gt;0,SUM(DF$3:DF204)=0,SUM($H205:DE205)=0),$B205,0)</f>
        <v>0</v>
      </c>
      <c r="DG205">
        <f ca="1">IF(AND($B205&gt;0,SUM(DG$3:DG204)=0,SUM($H205:DF205)=0),$B205,0)</f>
        <v>0</v>
      </c>
      <c r="DH205">
        <f ca="1">IF(AND($B205&gt;0,SUM(DH$3:DH204)=0,SUM($H205:DG205)=0),$B205,0)</f>
        <v>0</v>
      </c>
      <c r="DI205">
        <f ca="1">IF(AND($B205&gt;0,SUM(DI$3:DI204)=0,SUM($H205:DH205)=0),$B205,0)</f>
        <v>0</v>
      </c>
      <c r="DJ205">
        <f ca="1">IF(AND($B205&gt;0,SUM(DJ$3:DJ204)=0,SUM($H205:DI205)=0),$B205,0)</f>
        <v>0</v>
      </c>
      <c r="DK205">
        <f ca="1">IF(AND($B205&gt;0,SUM(DK$3:DK204)=0,SUM($H205:DJ205)=0),$B205,0)</f>
        <v>0</v>
      </c>
      <c r="DL205">
        <f ca="1">IF(AND($B205&gt;0,SUM(DL$3:DL204)=0,SUM($H205:DK205)=0),$B205,0)</f>
        <v>0</v>
      </c>
      <c r="DM205">
        <f ca="1">IF(AND($B205&gt;0,SUM(DM$3:DM204)=0,SUM($H205:DL205)=0),$B205,0)</f>
        <v>0</v>
      </c>
      <c r="DN205">
        <f ca="1">IF(AND($B205&gt;0,SUM(DN$3:DN204)=0,SUM($H205:DM205)=0),$B205,0)</f>
        <v>0</v>
      </c>
      <c r="DO205">
        <f ca="1">IF(AND($B205&gt;0,SUM(DO$3:DO204)=0,SUM($H205:DN205)=0),$B205,0)</f>
        <v>0</v>
      </c>
      <c r="DP205">
        <f ca="1">IF(AND($B205&gt;0,SUM(DP$3:DP204)=0,SUM($H205:DO205)=0),$B205,0)</f>
        <v>0</v>
      </c>
      <c r="DQ205">
        <f ca="1">IF(AND($B205&gt;0,SUM(DQ$3:DQ204)=0,SUM($H205:DP205)=0),$B205,0)</f>
        <v>0</v>
      </c>
      <c r="DR205">
        <f ca="1">IF(AND($B205&gt;0,SUM(DR$3:DR204)=0,SUM($H205:DQ205)=0),$B205,0)</f>
        <v>0</v>
      </c>
      <c r="DS205">
        <f ca="1">IF(AND($B205&gt;0,SUM(DS$3:DS204)=0,SUM($H205:DR205)=0),$B205,0)</f>
        <v>0</v>
      </c>
      <c r="DT205">
        <f ca="1">IF(AND($B205&gt;0,SUM(DT$3:DT204)=0,SUM($H205:DS205)=0),$B205,0)</f>
        <v>0</v>
      </c>
      <c r="DU205">
        <f ca="1">IF(AND($B205&gt;0,SUM(DU$3:DU204)=0,SUM($H205:DT205)=0),$B205,0)</f>
        <v>0</v>
      </c>
      <c r="DV205">
        <f ca="1">IF(AND($B205&gt;0,SUM(DV$3:DV204)=0,SUM($H205:DU205)=0),$B205,0)</f>
        <v>0</v>
      </c>
      <c r="DW205">
        <f ca="1">IF(AND($B205&gt;0,SUM(DW$3:DW204)=0,SUM($H205:DV205)=0),$B205,0)</f>
        <v>0</v>
      </c>
      <c r="DX205">
        <f ca="1">IF(AND($B205&gt;0,SUM(DX$3:DX204)=0,SUM($H205:DW205)=0),$B205,0)</f>
        <v>0</v>
      </c>
      <c r="DY205">
        <f ca="1">IF(AND($B205&gt;0,SUM(DY$3:DY204)=0,SUM($H205:DX205)=0),$B205,0)</f>
        <v>0</v>
      </c>
      <c r="DZ205">
        <f ca="1">IF(AND($B205&gt;0,SUM(DZ$3:DZ204)=0,SUM($H205:DY205)=0),$B205,0)</f>
        <v>0</v>
      </c>
      <c r="EA205">
        <f ca="1">IF(AND($B205&gt;0,SUM(EA$3:EA204)=0,SUM($H205:DZ205)=0),$B205,0)</f>
        <v>0</v>
      </c>
      <c r="EB205">
        <f ca="1">IF(AND($B205&gt;0,SUM(EB$3:EB204)=0,SUM($H205:EA205)=0),$B205,0)</f>
        <v>0</v>
      </c>
      <c r="EC205">
        <f ca="1">IF(AND($B205&gt;0,SUM(EC$3:EC204)=0,SUM($H205:EB205)=0),$B205,0)</f>
        <v>0</v>
      </c>
      <c r="ED205">
        <f ca="1">IF(AND($B205&gt;0,SUM(ED$3:ED204)=0,SUM($H205:EC205)=0),$B205,0)</f>
        <v>0</v>
      </c>
      <c r="EE205">
        <f ca="1">IF(AND($B205&gt;0,SUM(EE$3:EE204)=0,SUM($H205:ED205)=0),$B205,0)</f>
        <v>0</v>
      </c>
      <c r="EF205">
        <f ca="1">IF(AND($B205&gt;0,SUM(EF$3:EF204)=0,SUM($H205:EE205)=0),$B205,0)</f>
        <v>0</v>
      </c>
      <c r="EG205">
        <f ca="1">IF(AND($B205&gt;0,SUM(EG$3:EG204)=0,SUM($H205:EF205)=0),$B205,0)</f>
        <v>0</v>
      </c>
      <c r="EH205">
        <f ca="1">IF(AND($B205&gt;0,SUM(EH$3:EH204)=0,SUM($H205:EG205)=0),$B205,0)</f>
        <v>0</v>
      </c>
      <c r="EI205">
        <f ca="1">IF(AND($B205&gt;0,SUM(EI$3:EI204)=0,SUM($H205:EH205)=0),$B205,0)</f>
        <v>0</v>
      </c>
      <c r="EJ205">
        <f ca="1">IF(AND($B205&gt;0,SUM(EJ$3:EJ204)=0,SUM($H205:EI205)=0),$B205,0)</f>
        <v>0</v>
      </c>
      <c r="EK205">
        <f ca="1">IF(AND($B205&gt;0,SUM(EK$3:EK204)=0,SUM($H205:EJ205)=0),$B205,0)</f>
        <v>0</v>
      </c>
      <c r="EL205">
        <f ca="1">IF(AND($B205&gt;0,SUM(EL$3:EL204)=0,SUM($H205:EK205)=0),$B205,0)</f>
        <v>0</v>
      </c>
      <c r="EM205">
        <f ca="1">IF(AND($B205&gt;0,SUM(EM$3:EM204)=0,SUM($H205:EL205)=0),$B205,0)</f>
        <v>0</v>
      </c>
      <c r="EN205">
        <f ca="1">IF(AND($B205&gt;0,SUM(EN$3:EN204)=0,SUM($H205:EM205)=0),$B205,0)</f>
        <v>0</v>
      </c>
      <c r="EO205">
        <f ca="1">IF(AND($B205&gt;0,SUM(EO$3:EO204)=0,SUM($H205:EN205)=0),$B205,0)</f>
        <v>0</v>
      </c>
      <c r="EP205">
        <f ca="1">IF(AND($B205&gt;0,SUM(EP$3:EP204)=0,SUM($H205:EO205)=0),$B205,0)</f>
        <v>0</v>
      </c>
      <c r="EQ205">
        <f ca="1">IF(AND($B205&gt;0,SUM(EQ$3:EQ204)=0,SUM($H205:EP205)=0),$B205,0)</f>
        <v>0</v>
      </c>
      <c r="ER205">
        <f ca="1">IF(AND($B205&gt;0,SUM(ER$3:ER204)=0,SUM($H205:EQ205)=0),$B205,0)</f>
        <v>0</v>
      </c>
      <c r="ES205">
        <f ca="1">IF(AND($B205&gt;0,SUM(ES$3:ES204)=0,SUM($H205:ER205)=0),$B205,0)</f>
        <v>0</v>
      </c>
      <c r="ET205">
        <f ca="1">IF(AND($B205&gt;0,SUM(ET$3:ET204)=0,SUM($H205:ES205)=0),$B205,0)</f>
        <v>0</v>
      </c>
      <c r="EU205">
        <f ca="1">IF(AND($B205&gt;0,SUM(EU$3:EU204)=0,SUM($H205:ET205)=0),$B205,0)</f>
        <v>0</v>
      </c>
      <c r="EV205">
        <f ca="1">IF(AND($B205&gt;0,SUM(EV$3:EV204)=0,SUM($H205:EU205)=0),$B205,0)</f>
        <v>0</v>
      </c>
      <c r="EW205">
        <f ca="1">IF(AND($B205&gt;0,SUM(EW$3:EW204)=0,SUM($H205:EV205)=0),$B205,0)</f>
        <v>0</v>
      </c>
      <c r="EX205">
        <f ca="1">IF(AND($B205&gt;0,SUM(EX$3:EX204)=0,SUM($H205:EW205)=0),$B205,0)</f>
        <v>0</v>
      </c>
      <c r="EY205">
        <f ca="1">IF(AND($B205&gt;0,SUM(EY$3:EY204)=0,SUM($H205:EX205)=0),$B205,0)</f>
        <v>0</v>
      </c>
      <c r="EZ205">
        <f ca="1">IF(AND($B205&gt;0,SUM(EZ$3:EZ204)=0,SUM($H205:EY205)=0),$B205,0)</f>
        <v>0</v>
      </c>
      <c r="FA205">
        <f ca="1">IF(AND($B205&gt;0,SUM(FA$3:FA204)=0,SUM($H205:EZ205)=0),$B205,0)</f>
        <v>0</v>
      </c>
      <c r="FB205">
        <f ca="1">IF(AND($B205&gt;0,SUM(FB$3:FB204)=0,SUM($H205:FA205)=0),$B205,0)</f>
        <v>0</v>
      </c>
      <c r="FC205">
        <f ca="1">IF(AND($B205&gt;0,SUM(FC$3:FC204)=0,SUM($H205:FB205)=0),$B205,0)</f>
        <v>0</v>
      </c>
      <c r="FD205">
        <f ca="1">IF(AND($B205&gt;0,SUM(FD$3:FD204)=0,SUM($H205:FC205)=0),$B205,0)</f>
        <v>0</v>
      </c>
      <c r="FE205">
        <f ca="1">IF(AND($B205&gt;0,SUM(FE$3:FE204)=0,SUM($H205:FD205)=0),$B205,0)</f>
        <v>0</v>
      </c>
      <c r="FF205">
        <f ca="1">IF(AND($B205&gt;0,SUM(FF$3:FF204)=0,SUM($H205:FE205)=0),$B205,0)</f>
        <v>0</v>
      </c>
      <c r="FG205">
        <f ca="1">IF(AND($B205&gt;0,SUM(FG$3:FG204)=0,SUM($H205:FF205)=0),$B205,0)</f>
        <v>0</v>
      </c>
      <c r="FH205">
        <f ca="1">IF(AND($B205&gt;0,SUM(FH$3:FH204)=0,SUM($H205:FG205)=0),$B205,0)</f>
        <v>0</v>
      </c>
      <c r="FI205">
        <f ca="1">IF(AND($B205&gt;0,SUM(FI$3:FI204)=0,SUM($H205:FH205)=0),$B205,0)</f>
        <v>0</v>
      </c>
      <c r="FJ205">
        <f ca="1">IF(AND($B205&gt;0,SUM(FJ$3:FJ204)=0,SUM($H205:FI205)=0),$B205,0)</f>
        <v>0</v>
      </c>
      <c r="FK205">
        <f ca="1">IF(AND($B205&gt;0,SUM(FK$3:FK204)=0,SUM($H205:FJ205)=0),$B205,0)</f>
        <v>0</v>
      </c>
      <c r="FL205">
        <f ca="1">IF(AND($B205&gt;0,SUM(FL$3:FL204)=0,SUM($H205:FK205)=0),$B205,0)</f>
        <v>0</v>
      </c>
      <c r="FM205">
        <f ca="1">IF(AND($B205&gt;0,SUM(FM$3:FM204)=0,SUM($H205:FL205)=0),$B205,0)</f>
        <v>0</v>
      </c>
      <c r="FN205">
        <f ca="1">IF(AND($B205&gt;0,SUM(FN$3:FN204)=0,SUM($H205:FM205)=0),$B205,0)</f>
        <v>0</v>
      </c>
      <c r="FS205" s="67" t="str">
        <f ca="1">Valintaohjelma!$C81</f>
        <v>0</v>
      </c>
      <c r="FT205" s="67" t="str">
        <f ca="1">Valintaohjelma!$F81</f>
        <v/>
      </c>
      <c r="FU205" s="342" t="str">
        <f>""</f>
        <v/>
      </c>
      <c r="FV205" s="67" t="str">
        <f>Valintaohjelma!$I81</f>
        <v>-</v>
      </c>
      <c r="FY205" s="67" t="str">
        <f ca="1">Valintaohjelma!$C81</f>
        <v>0</v>
      </c>
      <c r="FZ205" s="67" t="str">
        <f ca="1">Valintaohjelma!$F81</f>
        <v/>
      </c>
      <c r="GA205" s="67" t="str">
        <f>""</f>
        <v/>
      </c>
      <c r="GB205" s="67" t="str">
        <f>Valintaohjelma!$I81</f>
        <v>-</v>
      </c>
      <c r="GE205" s="67" t="str">
        <f ca="1">Valintaohjelma!$C81</f>
        <v>0</v>
      </c>
      <c r="GF205" s="67" t="str">
        <f ca="1">Valintaohjelma!$F81</f>
        <v/>
      </c>
      <c r="GG205" s="67" t="str">
        <f>""</f>
        <v/>
      </c>
      <c r="GH205" s="67" t="str">
        <f>Valintaohjelma!$I81</f>
        <v>-</v>
      </c>
    </row>
    <row r="206" spans="1:190" ht="15.75" thickBot="1" x14ac:dyDescent="0.3">
      <c r="A206">
        <v>206</v>
      </c>
      <c r="B206">
        <f>IF(AND(Valintaohjelma!D82&lt;&gt;"-",Valintaohjelma!D82&lt;&gt;""),A206,0)</f>
        <v>0</v>
      </c>
      <c r="C206" s="240" t="str">
        <f t="shared" ca="1" si="26"/>
        <v>0</v>
      </c>
      <c r="D206" s="240" t="str">
        <f t="shared" ca="1" si="27"/>
        <v/>
      </c>
      <c r="E206" s="240" t="str">
        <f t="shared" ca="1" si="28"/>
        <v/>
      </c>
      <c r="F206" s="240" t="str">
        <f t="shared" ca="1" si="29"/>
        <v>-</v>
      </c>
      <c r="G206" s="47" t="e">
        <f>INDEX($I$2:$FN$2,ROWS(G$2:G206))</f>
        <v>#REF!</v>
      </c>
      <c r="H206">
        <v>0</v>
      </c>
      <c r="I206">
        <f ca="1">IF(AND($B206&gt;0,SUM(I$3:I205)=0,SUM($H206:H206)=0),$B206,0)</f>
        <v>0</v>
      </c>
      <c r="J206">
        <f ca="1">IF(AND($B206&gt;0,SUM(J$3:J205)=0,SUM($H206:I206)=0),$B206,0)</f>
        <v>0</v>
      </c>
      <c r="K206">
        <f ca="1">IF(AND($B206&gt;0,SUM(K$3:K205)=0,SUM($H206:J206)=0),$B206,0)</f>
        <v>0</v>
      </c>
      <c r="L206">
        <f ca="1">IF(AND($B206&gt;0,SUM(L$3:L205)=0,SUM($H206:K206)=0),$B206,0)</f>
        <v>0</v>
      </c>
      <c r="M206">
        <f ca="1">IF(AND($B206&gt;0,SUM(M$3:M205)=0,SUM($H206:L206)=0),$B206,0)</f>
        <v>0</v>
      </c>
      <c r="N206">
        <f ca="1">IF(AND($B206&gt;0,SUM(N$3:N205)=0,SUM($H206:M206)=0),$B206,0)</f>
        <v>0</v>
      </c>
      <c r="O206">
        <f ca="1">IF(AND($B206&gt;0,SUM(O$3:O205)=0,SUM($H206:N206)=0),$B206,0)</f>
        <v>0</v>
      </c>
      <c r="P206">
        <f ca="1">IF(AND($B206&gt;0,SUM(P$3:P205)=0,SUM($H206:O206)=0),$B206,0)</f>
        <v>0</v>
      </c>
      <c r="Q206">
        <f ca="1">IF(AND($B206&gt;0,SUM(Q$3:Q205)=0,SUM($H206:P206)=0),$B206,0)</f>
        <v>0</v>
      </c>
      <c r="R206">
        <f ca="1">IF(AND($B206&gt;0,SUM(R$3:R205)=0,SUM($H206:Q206)=0),$B206,0)</f>
        <v>0</v>
      </c>
      <c r="S206">
        <f ca="1">IF(AND($B206&gt;0,SUM(S$3:S205)=0,SUM($H206:R206)=0),$B206,0)</f>
        <v>0</v>
      </c>
      <c r="T206">
        <f ca="1">IF(AND($B206&gt;0,SUM(T$3:T205)=0,SUM($H206:S206)=0),$B206,0)</f>
        <v>0</v>
      </c>
      <c r="U206">
        <f ca="1">IF(AND($B206&gt;0,SUM(U$3:U205)=0,SUM($H206:T206)=0),$B206,0)</f>
        <v>0</v>
      </c>
      <c r="V206">
        <f ca="1">IF(AND($B206&gt;0,SUM(V$3:V205)=0,SUM($H206:U206)=0),$B206,0)</f>
        <v>0</v>
      </c>
      <c r="W206">
        <f ca="1">IF(AND($B206&gt;0,SUM(W$3:W205)=0,SUM($H206:V206)=0),$B206,0)</f>
        <v>0</v>
      </c>
      <c r="X206">
        <f ca="1">IF(AND($B206&gt;0,SUM(X$3:X205)=0,SUM($H206:W206)=0),$B206,0)</f>
        <v>0</v>
      </c>
      <c r="Y206">
        <f ca="1">IF(AND($B206&gt;0,SUM(Y$3:Y205)=0,SUM($H206:X206)=0),$B206,0)</f>
        <v>0</v>
      </c>
      <c r="Z206">
        <f ca="1">IF(AND($B206&gt;0,SUM(Z$3:Z205)=0,SUM($H206:Y206)=0),$B206,0)</f>
        <v>0</v>
      </c>
      <c r="AA206">
        <f ca="1">IF(AND($B206&gt;0,SUM(AA$3:AA205)=0,SUM($H206:Z206)=0),$B206,0)</f>
        <v>0</v>
      </c>
      <c r="AB206">
        <f ca="1">IF(AND($B206&gt;0,SUM(AB$3:AB205)=0,SUM($H206:AA206)=0),$B206,0)</f>
        <v>0</v>
      </c>
      <c r="AC206">
        <f ca="1">IF(AND($B206&gt;0,SUM(AC$3:AC205)=0,SUM($H206:AB206)=0),$B206,0)</f>
        <v>0</v>
      </c>
      <c r="AD206">
        <f ca="1">IF(AND($B206&gt;0,SUM(AD$3:AD205)=0,SUM($H206:AC206)=0),$B206,0)</f>
        <v>0</v>
      </c>
      <c r="AE206">
        <f ca="1">IF(AND($B206&gt;0,SUM(AE$3:AE205)=0,SUM($H206:AD206)=0),$B206,0)</f>
        <v>0</v>
      </c>
      <c r="AF206">
        <f ca="1">IF(AND($B206&gt;0,SUM(AF$3:AF205)=0,SUM($H206:AE206)=0),$B206,0)</f>
        <v>0</v>
      </c>
      <c r="AG206">
        <f ca="1">IF(AND($B206&gt;0,SUM(AG$3:AG205)=0,SUM($H206:AF206)=0),$B206,0)</f>
        <v>0</v>
      </c>
      <c r="AH206">
        <f ca="1">IF(AND($B206&gt;0,SUM(AH$3:AH205)=0,SUM($H206:AG206)=0),$B206,0)</f>
        <v>0</v>
      </c>
      <c r="AI206">
        <f ca="1">IF(AND($B206&gt;0,SUM(AI$3:AI205)=0,SUM($H206:AH206)=0),$B206,0)</f>
        <v>0</v>
      </c>
      <c r="AJ206">
        <f ca="1">IF(AND($B206&gt;0,SUM(AJ$3:AJ205)=0,SUM($H206:AI206)=0),$B206,0)</f>
        <v>0</v>
      </c>
      <c r="AK206">
        <f ca="1">IF(AND($B206&gt;0,SUM(AK$3:AK205)=0,SUM($H206:AJ206)=0),$B206,0)</f>
        <v>0</v>
      </c>
      <c r="AL206">
        <f ca="1">IF(AND($B206&gt;0,SUM(AL$3:AL205)=0,SUM($H206:AK206)=0),$B206,0)</f>
        <v>0</v>
      </c>
      <c r="AM206">
        <f ca="1">IF(AND($B206&gt;0,SUM(AM$3:AM205)=0,SUM($H206:AL206)=0),$B206,0)</f>
        <v>0</v>
      </c>
      <c r="AN206">
        <f ca="1">IF(AND($B206&gt;0,SUM(AN$3:AN205)=0,SUM($H206:AM206)=0),$B206,0)</f>
        <v>0</v>
      </c>
      <c r="AO206">
        <f ca="1">IF(AND($B206&gt;0,SUM(AO$3:AO205)=0,SUM($H206:AN206)=0),$B206,0)</f>
        <v>0</v>
      </c>
      <c r="AP206">
        <f ca="1">IF(AND($B206&gt;0,SUM(AP$3:AP205)=0,SUM($H206:AO206)=0),$B206,0)</f>
        <v>0</v>
      </c>
      <c r="AQ206">
        <f ca="1">IF(AND($B206&gt;0,SUM(AQ$3:AQ205)=0,SUM($H206:AP206)=0),$B206,0)</f>
        <v>0</v>
      </c>
      <c r="AR206">
        <f ca="1">IF(AND($B206&gt;0,SUM(AR$3:AR205)=0,SUM($H206:AQ206)=0),$B206,0)</f>
        <v>0</v>
      </c>
      <c r="AS206">
        <f ca="1">IF(AND($B206&gt;0,SUM(AS$3:AS205)=0,SUM($H206:AR206)=0),$B206,0)</f>
        <v>0</v>
      </c>
      <c r="AT206">
        <f ca="1">IF(AND($B206&gt;0,SUM(AT$3:AT205)=0,SUM($H206:AS206)=0),$B206,0)</f>
        <v>0</v>
      </c>
      <c r="AU206">
        <f ca="1">IF(AND($B206&gt;0,SUM(AU$3:AU205)=0,SUM($H206:AT206)=0),$B206,0)</f>
        <v>0</v>
      </c>
      <c r="AV206">
        <f ca="1">IF(AND($B206&gt;0,SUM(AV$3:AV205)=0,SUM($H206:AU206)=0),$B206,0)</f>
        <v>0</v>
      </c>
      <c r="AW206">
        <f ca="1">IF(AND($B206&gt;0,SUM(AW$3:AW205)=0,SUM($H206:AV206)=0),$B206,0)</f>
        <v>0</v>
      </c>
      <c r="AX206">
        <f ca="1">IF(AND($B206&gt;0,SUM(AX$3:AX205)=0,SUM($H206:AW206)=0),$B206,0)</f>
        <v>0</v>
      </c>
      <c r="AY206">
        <f ca="1">IF(AND($B206&gt;0,SUM(AY$3:AY205)=0,SUM($H206:AX206)=0),$B206,0)</f>
        <v>0</v>
      </c>
      <c r="AZ206">
        <f ca="1">IF(AND($B206&gt;0,SUM(AZ$3:AZ205)=0,SUM($H206:AY206)=0),$B206,0)</f>
        <v>0</v>
      </c>
      <c r="BA206">
        <f ca="1">IF(AND($B206&gt;0,SUM(BA$3:BA205)=0,SUM($H206:AZ206)=0),$B206,0)</f>
        <v>0</v>
      </c>
      <c r="BB206">
        <f ca="1">IF(AND($B206&gt;0,SUM(BB$3:BB205)=0,SUM($H206:BA206)=0),$B206,0)</f>
        <v>0</v>
      </c>
      <c r="BC206">
        <f ca="1">IF(AND($B206&gt;0,SUM(BC$3:BC205)=0,SUM($H206:BB206)=0),$B206,0)</f>
        <v>0</v>
      </c>
      <c r="BD206">
        <f ca="1">IF(AND($B206&gt;0,SUM(BD$3:BD205)=0,SUM($H206:BC206)=0),$B206,0)</f>
        <v>0</v>
      </c>
      <c r="BE206">
        <f ca="1">IF(AND($B206&gt;0,SUM(BE$3:BE205)=0,SUM($H206:BD206)=0),$B206,0)</f>
        <v>0</v>
      </c>
      <c r="BF206">
        <f ca="1">IF(AND($B206&gt;0,SUM(BF$3:BF205)=0,SUM($H206:BE206)=0),$B206,0)</f>
        <v>0</v>
      </c>
      <c r="BG206">
        <f ca="1">IF(AND($B206&gt;0,SUM(BG$3:BG205)=0,SUM($H206:BF206)=0),$B206,0)</f>
        <v>0</v>
      </c>
      <c r="BH206">
        <f ca="1">IF(AND($B206&gt;0,SUM(BH$3:BH205)=0,SUM($H206:BG206)=0),$B206,0)</f>
        <v>0</v>
      </c>
      <c r="BI206">
        <f ca="1">IF(AND($B206&gt;0,SUM(BI$3:BI205)=0,SUM($H206:BH206)=0),$B206,0)</f>
        <v>0</v>
      </c>
      <c r="BJ206">
        <f ca="1">IF(AND($B206&gt;0,SUM(BJ$3:BJ205)=0,SUM($H206:BI206)=0),$B206,0)</f>
        <v>0</v>
      </c>
      <c r="BK206">
        <f ca="1">IF(AND($B206&gt;0,SUM(BK$3:BK205)=0,SUM($H206:BJ206)=0),$B206,0)</f>
        <v>0</v>
      </c>
      <c r="BL206">
        <f ca="1">IF(AND($B206&gt;0,SUM(BL$3:BL205)=0,SUM($H206:BK206)=0),$B206,0)</f>
        <v>0</v>
      </c>
      <c r="BM206">
        <f ca="1">IF(AND($B206&gt;0,SUM(BM$3:BM205)=0,SUM($H206:BL206)=0),$B206,0)</f>
        <v>0</v>
      </c>
      <c r="BN206">
        <f ca="1">IF(AND($B206&gt;0,SUM(BN$3:BN205)=0,SUM($H206:BM206)=0),$B206,0)</f>
        <v>0</v>
      </c>
      <c r="BO206">
        <f ca="1">IF(AND($B206&gt;0,SUM(BO$3:BO205)=0,SUM($H206:BN206)=0),$B206,0)</f>
        <v>0</v>
      </c>
      <c r="BP206">
        <f ca="1">IF(AND($B206&gt;0,SUM(BP$3:BP205)=0,SUM($H206:BO206)=0),$B206,0)</f>
        <v>0</v>
      </c>
      <c r="BQ206">
        <f ca="1">IF(AND($B206&gt;0,SUM(BQ$3:BQ205)=0,SUM($H206:BP206)=0),$B206,0)</f>
        <v>0</v>
      </c>
      <c r="BR206">
        <f ca="1">IF(AND($B206&gt;0,SUM(BR$3:BR205)=0,SUM($H206:BQ206)=0),$B206,0)</f>
        <v>0</v>
      </c>
      <c r="BS206">
        <f ca="1">IF(AND($B206&gt;0,SUM(BS$3:BS205)=0,SUM($H206:BR206)=0),$B206,0)</f>
        <v>0</v>
      </c>
      <c r="BT206">
        <f ca="1">IF(AND($B206&gt;0,SUM(BT$3:BT205)=0,SUM($H206:BS206)=0),$B206,0)</f>
        <v>0</v>
      </c>
      <c r="BU206">
        <f ca="1">IF(AND($B206&gt;0,SUM(BU$3:BU205)=0,SUM($H206:BT206)=0),$B206,0)</f>
        <v>0</v>
      </c>
      <c r="BV206">
        <f ca="1">IF(AND($B206&gt;0,SUM(BV$3:BV205)=0,SUM($H206:BU206)=0),$B206,0)</f>
        <v>0</v>
      </c>
      <c r="BW206">
        <f ca="1">IF(AND($B206&gt;0,SUM(BW$3:BW205)=0,SUM($H206:BV206)=0),$B206,0)</f>
        <v>0</v>
      </c>
      <c r="BX206">
        <f ca="1">IF(AND($B206&gt;0,SUM(BX$3:BX205)=0,SUM($H206:BW206)=0),$B206,0)</f>
        <v>0</v>
      </c>
      <c r="BY206">
        <f ca="1">IF(AND($B206&gt;0,SUM(BY$3:BY205)=0,SUM($H206:BX206)=0),$B206,0)</f>
        <v>0</v>
      </c>
      <c r="BZ206">
        <f ca="1">IF(AND($B206&gt;0,SUM(BZ$3:BZ205)=0,SUM($H206:BY206)=0),$B206,0)</f>
        <v>0</v>
      </c>
      <c r="CA206">
        <f ca="1">IF(AND($B206&gt;0,SUM(CA$3:CA205)=0,SUM($H206:BZ206)=0),$B206,0)</f>
        <v>0</v>
      </c>
      <c r="CB206">
        <f ca="1">IF(AND($B206&gt;0,SUM(CB$3:CB205)=0,SUM($H206:CA206)=0),$B206,0)</f>
        <v>0</v>
      </c>
      <c r="CC206">
        <f ca="1">IF(AND($B206&gt;0,SUM(CC$3:CC205)=0,SUM($H206:CB206)=0),$B206,0)</f>
        <v>0</v>
      </c>
      <c r="CD206">
        <f ca="1">IF(AND($B206&gt;0,SUM(CD$3:CD205)=0,SUM($H206:CC206)=0),$B206,0)</f>
        <v>0</v>
      </c>
      <c r="CE206">
        <f ca="1">IF(AND($B206&gt;0,SUM(CE$3:CE205)=0,SUM($H206:CD206)=0),$B206,0)</f>
        <v>0</v>
      </c>
      <c r="CF206">
        <f ca="1">IF(AND($B206&gt;0,SUM(CF$3:CF205)=0,SUM($H206:CE206)=0),$B206,0)</f>
        <v>0</v>
      </c>
      <c r="CG206">
        <f ca="1">IF(AND($B206&gt;0,SUM(CG$3:CG205)=0,SUM($H206:CF206)=0),$B206,0)</f>
        <v>0</v>
      </c>
      <c r="CH206">
        <f ca="1">IF(AND($B206&gt;0,SUM(CH$3:CH205)=0,SUM($H206:CG206)=0),$B206,0)</f>
        <v>0</v>
      </c>
      <c r="CI206">
        <f ca="1">IF(AND($B206&gt;0,SUM(CI$3:CI205)=0,SUM($H206:CH206)=0),$B206,0)</f>
        <v>0</v>
      </c>
      <c r="CJ206">
        <f ca="1">IF(AND($B206&gt;0,SUM(CJ$3:CJ205)=0,SUM($H206:CI206)=0),$B206,0)</f>
        <v>0</v>
      </c>
      <c r="CK206">
        <f ca="1">IF(AND($B206&gt;0,SUM(CK$3:CK205)=0,SUM($H206:CJ206)=0),$B206,0)</f>
        <v>0</v>
      </c>
      <c r="CL206">
        <f ca="1">IF(AND($B206&gt;0,SUM(CL$3:CL205)=0,SUM($H206:CK206)=0),$B206,0)</f>
        <v>0</v>
      </c>
      <c r="CM206">
        <f ca="1">IF(AND($B206&gt;0,SUM(CM$3:CM205)=0,SUM($H206:CL206)=0),$B206,0)</f>
        <v>0</v>
      </c>
      <c r="CN206">
        <f ca="1">IF(AND($B206&gt;0,SUM(CN$3:CN205)=0,SUM($H206:CM206)=0),$B206,0)</f>
        <v>0</v>
      </c>
      <c r="CO206">
        <f ca="1">IF(AND($B206&gt;0,SUM(CO$3:CO205)=0,SUM($H206:CN206)=0),$B206,0)</f>
        <v>0</v>
      </c>
      <c r="CP206">
        <f ca="1">IF(AND($B206&gt;0,SUM(CP$3:CP205)=0,SUM($H206:CO206)=0),$B206,0)</f>
        <v>0</v>
      </c>
      <c r="CQ206">
        <f ca="1">IF(AND($B206&gt;0,SUM(CQ$3:CQ205)=0,SUM($H206:CP206)=0),$B206,0)</f>
        <v>0</v>
      </c>
      <c r="CR206">
        <f ca="1">IF(AND($B206&gt;0,SUM(CR$3:CR205)=0,SUM($H206:CQ206)=0),$B206,0)</f>
        <v>0</v>
      </c>
      <c r="CS206">
        <f ca="1">IF(AND($B206&gt;0,SUM(CS$3:CS205)=0,SUM($H206:CR206)=0),$B206,0)</f>
        <v>0</v>
      </c>
      <c r="CT206">
        <f ca="1">IF(AND($B206&gt;0,SUM(CT$3:CT205)=0,SUM($H206:CS206)=0),$B206,0)</f>
        <v>0</v>
      </c>
      <c r="CU206">
        <f ca="1">IF(AND($B206&gt;0,SUM(CU$3:CU205)=0,SUM($H206:CT206)=0),$B206,0)</f>
        <v>0</v>
      </c>
      <c r="CV206">
        <f ca="1">IF(AND($B206&gt;0,SUM(CV$3:CV205)=0,SUM($H206:CU206)=0),$B206,0)</f>
        <v>0</v>
      </c>
      <c r="CW206">
        <f ca="1">IF(AND($B206&gt;0,SUM(CW$3:CW205)=0,SUM($H206:CV206)=0),$B206,0)</f>
        <v>0</v>
      </c>
      <c r="CX206">
        <f ca="1">IF(AND($B206&gt;0,SUM(CX$3:CX205)=0,SUM($H206:CW206)=0),$B206,0)</f>
        <v>0</v>
      </c>
      <c r="CY206">
        <f ca="1">IF(AND($B206&gt;0,SUM(CY$3:CY205)=0,SUM($H206:CX206)=0),$B206,0)</f>
        <v>0</v>
      </c>
      <c r="CZ206">
        <f ca="1">IF(AND($B206&gt;0,SUM(CZ$3:CZ205)=0,SUM($H206:CY206)=0),$B206,0)</f>
        <v>0</v>
      </c>
      <c r="DA206">
        <f ca="1">IF(AND($B206&gt;0,SUM(DA$3:DA205)=0,SUM($H206:CZ206)=0),$B206,0)</f>
        <v>0</v>
      </c>
      <c r="DB206">
        <f ca="1">IF(AND($B206&gt;0,SUM(DB$3:DB205)=0,SUM($H206:DA206)=0),$B206,0)</f>
        <v>0</v>
      </c>
      <c r="DC206">
        <f ca="1">IF(AND($B206&gt;0,SUM(DC$3:DC205)=0,SUM($H206:DB206)=0),$B206,0)</f>
        <v>0</v>
      </c>
      <c r="DD206">
        <f ca="1">IF(AND($B206&gt;0,SUM(DD$3:DD205)=0,SUM($H206:DC206)=0),$B206,0)</f>
        <v>0</v>
      </c>
      <c r="DE206">
        <f ca="1">IF(AND($B206&gt;0,SUM(DE$3:DE205)=0,SUM($H206:DD206)=0),$B206,0)</f>
        <v>0</v>
      </c>
      <c r="DF206">
        <f ca="1">IF(AND($B206&gt;0,SUM(DF$3:DF205)=0,SUM($H206:DE206)=0),$B206,0)</f>
        <v>0</v>
      </c>
      <c r="DG206">
        <f ca="1">IF(AND($B206&gt;0,SUM(DG$3:DG205)=0,SUM($H206:DF206)=0),$B206,0)</f>
        <v>0</v>
      </c>
      <c r="DH206">
        <f ca="1">IF(AND($B206&gt;0,SUM(DH$3:DH205)=0,SUM($H206:DG206)=0),$B206,0)</f>
        <v>0</v>
      </c>
      <c r="DI206">
        <f ca="1">IF(AND($B206&gt;0,SUM(DI$3:DI205)=0,SUM($H206:DH206)=0),$B206,0)</f>
        <v>0</v>
      </c>
      <c r="DJ206">
        <f ca="1">IF(AND($B206&gt;0,SUM(DJ$3:DJ205)=0,SUM($H206:DI206)=0),$B206,0)</f>
        <v>0</v>
      </c>
      <c r="DK206">
        <f ca="1">IF(AND($B206&gt;0,SUM(DK$3:DK205)=0,SUM($H206:DJ206)=0),$B206,0)</f>
        <v>0</v>
      </c>
      <c r="DL206">
        <f ca="1">IF(AND($B206&gt;0,SUM(DL$3:DL205)=0,SUM($H206:DK206)=0),$B206,0)</f>
        <v>0</v>
      </c>
      <c r="DM206">
        <f ca="1">IF(AND($B206&gt;0,SUM(DM$3:DM205)=0,SUM($H206:DL206)=0),$B206,0)</f>
        <v>0</v>
      </c>
      <c r="DN206">
        <f ca="1">IF(AND($B206&gt;0,SUM(DN$3:DN205)=0,SUM($H206:DM206)=0),$B206,0)</f>
        <v>0</v>
      </c>
      <c r="DO206">
        <f ca="1">IF(AND($B206&gt;0,SUM(DO$3:DO205)=0,SUM($H206:DN206)=0),$B206,0)</f>
        <v>0</v>
      </c>
      <c r="DP206">
        <f ca="1">IF(AND($B206&gt;0,SUM(DP$3:DP205)=0,SUM($H206:DO206)=0),$B206,0)</f>
        <v>0</v>
      </c>
      <c r="DQ206">
        <f ca="1">IF(AND($B206&gt;0,SUM(DQ$3:DQ205)=0,SUM($H206:DP206)=0),$B206,0)</f>
        <v>0</v>
      </c>
      <c r="DR206">
        <f ca="1">IF(AND($B206&gt;0,SUM(DR$3:DR205)=0,SUM($H206:DQ206)=0),$B206,0)</f>
        <v>0</v>
      </c>
      <c r="DS206">
        <f ca="1">IF(AND($B206&gt;0,SUM(DS$3:DS205)=0,SUM($H206:DR206)=0),$B206,0)</f>
        <v>0</v>
      </c>
      <c r="DT206">
        <f ca="1">IF(AND($B206&gt;0,SUM(DT$3:DT205)=0,SUM($H206:DS206)=0),$B206,0)</f>
        <v>0</v>
      </c>
      <c r="DU206">
        <f ca="1">IF(AND($B206&gt;0,SUM(DU$3:DU205)=0,SUM($H206:DT206)=0),$B206,0)</f>
        <v>0</v>
      </c>
      <c r="DV206">
        <f ca="1">IF(AND($B206&gt;0,SUM(DV$3:DV205)=0,SUM($H206:DU206)=0),$B206,0)</f>
        <v>0</v>
      </c>
      <c r="DW206">
        <f ca="1">IF(AND($B206&gt;0,SUM(DW$3:DW205)=0,SUM($H206:DV206)=0),$B206,0)</f>
        <v>0</v>
      </c>
      <c r="DX206">
        <f ca="1">IF(AND($B206&gt;0,SUM(DX$3:DX205)=0,SUM($H206:DW206)=0),$B206,0)</f>
        <v>0</v>
      </c>
      <c r="DY206">
        <f ca="1">IF(AND($B206&gt;0,SUM(DY$3:DY205)=0,SUM($H206:DX206)=0),$B206,0)</f>
        <v>0</v>
      </c>
      <c r="DZ206">
        <f ca="1">IF(AND($B206&gt;0,SUM(DZ$3:DZ205)=0,SUM($H206:DY206)=0),$B206,0)</f>
        <v>0</v>
      </c>
      <c r="EA206">
        <f ca="1">IF(AND($B206&gt;0,SUM(EA$3:EA205)=0,SUM($H206:DZ206)=0),$B206,0)</f>
        <v>0</v>
      </c>
      <c r="EB206">
        <f ca="1">IF(AND($B206&gt;0,SUM(EB$3:EB205)=0,SUM($H206:EA206)=0),$B206,0)</f>
        <v>0</v>
      </c>
      <c r="EC206">
        <f ca="1">IF(AND($B206&gt;0,SUM(EC$3:EC205)=0,SUM($H206:EB206)=0),$B206,0)</f>
        <v>0</v>
      </c>
      <c r="ED206">
        <f ca="1">IF(AND($B206&gt;0,SUM(ED$3:ED205)=0,SUM($H206:EC206)=0),$B206,0)</f>
        <v>0</v>
      </c>
      <c r="EE206">
        <f ca="1">IF(AND($B206&gt;0,SUM(EE$3:EE205)=0,SUM($H206:ED206)=0),$B206,0)</f>
        <v>0</v>
      </c>
      <c r="EF206">
        <f ca="1">IF(AND($B206&gt;0,SUM(EF$3:EF205)=0,SUM($H206:EE206)=0),$B206,0)</f>
        <v>0</v>
      </c>
      <c r="EG206">
        <f ca="1">IF(AND($B206&gt;0,SUM(EG$3:EG205)=0,SUM($H206:EF206)=0),$B206,0)</f>
        <v>0</v>
      </c>
      <c r="EH206">
        <f ca="1">IF(AND($B206&gt;0,SUM(EH$3:EH205)=0,SUM($H206:EG206)=0),$B206,0)</f>
        <v>0</v>
      </c>
      <c r="EI206">
        <f ca="1">IF(AND($B206&gt;0,SUM(EI$3:EI205)=0,SUM($H206:EH206)=0),$B206,0)</f>
        <v>0</v>
      </c>
      <c r="EJ206">
        <f ca="1">IF(AND($B206&gt;0,SUM(EJ$3:EJ205)=0,SUM($H206:EI206)=0),$B206,0)</f>
        <v>0</v>
      </c>
      <c r="EK206">
        <f ca="1">IF(AND($B206&gt;0,SUM(EK$3:EK205)=0,SUM($H206:EJ206)=0),$B206,0)</f>
        <v>0</v>
      </c>
      <c r="EL206">
        <f ca="1">IF(AND($B206&gt;0,SUM(EL$3:EL205)=0,SUM($H206:EK206)=0),$B206,0)</f>
        <v>0</v>
      </c>
      <c r="EM206">
        <f ca="1">IF(AND($B206&gt;0,SUM(EM$3:EM205)=0,SUM($H206:EL206)=0),$B206,0)</f>
        <v>0</v>
      </c>
      <c r="EN206">
        <f ca="1">IF(AND($B206&gt;0,SUM(EN$3:EN205)=0,SUM($H206:EM206)=0),$B206,0)</f>
        <v>0</v>
      </c>
      <c r="EO206">
        <f ca="1">IF(AND($B206&gt;0,SUM(EO$3:EO205)=0,SUM($H206:EN206)=0),$B206,0)</f>
        <v>0</v>
      </c>
      <c r="EP206">
        <f ca="1">IF(AND($B206&gt;0,SUM(EP$3:EP205)=0,SUM($H206:EO206)=0),$B206,0)</f>
        <v>0</v>
      </c>
      <c r="EQ206">
        <f ca="1">IF(AND($B206&gt;0,SUM(EQ$3:EQ205)=0,SUM($H206:EP206)=0),$B206,0)</f>
        <v>0</v>
      </c>
      <c r="ER206">
        <f ca="1">IF(AND($B206&gt;0,SUM(ER$3:ER205)=0,SUM($H206:EQ206)=0),$B206,0)</f>
        <v>0</v>
      </c>
      <c r="ES206">
        <f ca="1">IF(AND($B206&gt;0,SUM(ES$3:ES205)=0,SUM($H206:ER206)=0),$B206,0)</f>
        <v>0</v>
      </c>
      <c r="ET206">
        <f ca="1">IF(AND($B206&gt;0,SUM(ET$3:ET205)=0,SUM($H206:ES206)=0),$B206,0)</f>
        <v>0</v>
      </c>
      <c r="EU206">
        <f ca="1">IF(AND($B206&gt;0,SUM(EU$3:EU205)=0,SUM($H206:ET206)=0),$B206,0)</f>
        <v>0</v>
      </c>
      <c r="EV206">
        <f ca="1">IF(AND($B206&gt;0,SUM(EV$3:EV205)=0,SUM($H206:EU206)=0),$B206,0)</f>
        <v>0</v>
      </c>
      <c r="EW206">
        <f ca="1">IF(AND($B206&gt;0,SUM(EW$3:EW205)=0,SUM($H206:EV206)=0),$B206,0)</f>
        <v>0</v>
      </c>
      <c r="EX206">
        <f ca="1">IF(AND($B206&gt;0,SUM(EX$3:EX205)=0,SUM($H206:EW206)=0),$B206,0)</f>
        <v>0</v>
      </c>
      <c r="EY206">
        <f ca="1">IF(AND($B206&gt;0,SUM(EY$3:EY205)=0,SUM($H206:EX206)=0),$B206,0)</f>
        <v>0</v>
      </c>
      <c r="EZ206">
        <f ca="1">IF(AND($B206&gt;0,SUM(EZ$3:EZ205)=0,SUM($H206:EY206)=0),$B206,0)</f>
        <v>0</v>
      </c>
      <c r="FA206">
        <f ca="1">IF(AND($B206&gt;0,SUM(FA$3:FA205)=0,SUM($H206:EZ206)=0),$B206,0)</f>
        <v>0</v>
      </c>
      <c r="FB206">
        <f ca="1">IF(AND($B206&gt;0,SUM(FB$3:FB205)=0,SUM($H206:FA206)=0),$B206,0)</f>
        <v>0</v>
      </c>
      <c r="FC206">
        <f ca="1">IF(AND($B206&gt;0,SUM(FC$3:FC205)=0,SUM($H206:FB206)=0),$B206,0)</f>
        <v>0</v>
      </c>
      <c r="FD206">
        <f ca="1">IF(AND($B206&gt;0,SUM(FD$3:FD205)=0,SUM($H206:FC206)=0),$B206,0)</f>
        <v>0</v>
      </c>
      <c r="FE206">
        <f ca="1">IF(AND($B206&gt;0,SUM(FE$3:FE205)=0,SUM($H206:FD206)=0),$B206,0)</f>
        <v>0</v>
      </c>
      <c r="FF206">
        <f ca="1">IF(AND($B206&gt;0,SUM(FF$3:FF205)=0,SUM($H206:FE206)=0),$B206,0)</f>
        <v>0</v>
      </c>
      <c r="FG206">
        <f ca="1">IF(AND($B206&gt;0,SUM(FG$3:FG205)=0,SUM($H206:FF206)=0),$B206,0)</f>
        <v>0</v>
      </c>
      <c r="FH206">
        <f ca="1">IF(AND($B206&gt;0,SUM(FH$3:FH205)=0,SUM($H206:FG206)=0),$B206,0)</f>
        <v>0</v>
      </c>
      <c r="FI206">
        <f ca="1">IF(AND($B206&gt;0,SUM(FI$3:FI205)=0,SUM($H206:FH206)=0),$B206,0)</f>
        <v>0</v>
      </c>
      <c r="FJ206">
        <f ca="1">IF(AND($B206&gt;0,SUM(FJ$3:FJ205)=0,SUM($H206:FI206)=0),$B206,0)</f>
        <v>0</v>
      </c>
      <c r="FK206">
        <f ca="1">IF(AND($B206&gt;0,SUM(FK$3:FK205)=0,SUM($H206:FJ206)=0),$B206,0)</f>
        <v>0</v>
      </c>
      <c r="FL206">
        <f ca="1">IF(AND($B206&gt;0,SUM(FL$3:FL205)=0,SUM($H206:FK206)=0),$B206,0)</f>
        <v>0</v>
      </c>
      <c r="FM206">
        <f ca="1">IF(AND($B206&gt;0,SUM(FM$3:FM205)=0,SUM($H206:FL206)=0),$B206,0)</f>
        <v>0</v>
      </c>
      <c r="FN206">
        <f ca="1">IF(AND($B206&gt;0,SUM(FN$3:FN205)=0,SUM($H206:FM206)=0),$B206,0)</f>
        <v>0</v>
      </c>
      <c r="FS206" s="67" t="str">
        <f ca="1">Valintaohjelma!$C82</f>
        <v>0</v>
      </c>
      <c r="FT206" s="67" t="str">
        <f ca="1">Valintaohjelma!$F82</f>
        <v/>
      </c>
      <c r="FU206" s="342" t="str">
        <f>""</f>
        <v/>
      </c>
      <c r="FV206" s="67" t="str">
        <f>Valintaohjelma!$I82</f>
        <v>-</v>
      </c>
      <c r="FY206" s="67" t="str">
        <f ca="1">Valintaohjelma!$C82</f>
        <v>0</v>
      </c>
      <c r="FZ206" s="67" t="str">
        <f ca="1">Valintaohjelma!$F82</f>
        <v/>
      </c>
      <c r="GA206" s="67" t="str">
        <f>""</f>
        <v/>
      </c>
      <c r="GB206" s="67" t="str">
        <f>Valintaohjelma!$I82</f>
        <v>-</v>
      </c>
      <c r="GE206" s="67" t="str">
        <f ca="1">Valintaohjelma!$C82</f>
        <v>0</v>
      </c>
      <c r="GF206" s="67" t="str">
        <f ca="1">Valintaohjelma!$F82</f>
        <v/>
      </c>
      <c r="GG206" s="67" t="str">
        <f>""</f>
        <v/>
      </c>
      <c r="GH206" s="67" t="str">
        <f>Valintaohjelma!$I82</f>
        <v>-</v>
      </c>
    </row>
    <row r="207" spans="1:190" ht="15.75" thickBot="1" x14ac:dyDescent="0.3">
      <c r="A207">
        <v>207</v>
      </c>
      <c r="B207">
        <f>IF(AND(Valintaohjelma!D83&lt;&gt;"-",Valintaohjelma!D83&lt;&gt;""),A207,0)</f>
        <v>0</v>
      </c>
      <c r="C207" s="240" t="str">
        <f t="shared" ca="1" si="26"/>
        <v>0</v>
      </c>
      <c r="D207" s="240" t="str">
        <f t="shared" ca="1" si="27"/>
        <v/>
      </c>
      <c r="E207" s="240" t="str">
        <f t="shared" ca="1" si="28"/>
        <v/>
      </c>
      <c r="F207" s="240" t="str">
        <f t="shared" ca="1" si="29"/>
        <v>-</v>
      </c>
      <c r="G207" s="47" t="e">
        <f>INDEX($I$2:$FN$2,ROWS(G$2:G207))</f>
        <v>#REF!</v>
      </c>
      <c r="H207">
        <v>0</v>
      </c>
      <c r="I207">
        <f ca="1">IF(AND($B207&gt;0,SUM(I$3:I206)=0,SUM($H207:H207)=0),$B207,0)</f>
        <v>0</v>
      </c>
      <c r="J207">
        <f ca="1">IF(AND($B207&gt;0,SUM(J$3:J206)=0,SUM($H207:I207)=0),$B207,0)</f>
        <v>0</v>
      </c>
      <c r="K207">
        <f ca="1">IF(AND($B207&gt;0,SUM(K$3:K206)=0,SUM($H207:J207)=0),$B207,0)</f>
        <v>0</v>
      </c>
      <c r="L207">
        <f ca="1">IF(AND($B207&gt;0,SUM(L$3:L206)=0,SUM($H207:K207)=0),$B207,0)</f>
        <v>0</v>
      </c>
      <c r="M207">
        <f ca="1">IF(AND($B207&gt;0,SUM(M$3:M206)=0,SUM($H207:L207)=0),$B207,0)</f>
        <v>0</v>
      </c>
      <c r="N207">
        <f ca="1">IF(AND($B207&gt;0,SUM(N$3:N206)=0,SUM($H207:M207)=0),$B207,0)</f>
        <v>0</v>
      </c>
      <c r="O207">
        <f ca="1">IF(AND($B207&gt;0,SUM(O$3:O206)=0,SUM($H207:N207)=0),$B207,0)</f>
        <v>0</v>
      </c>
      <c r="P207">
        <f ca="1">IF(AND($B207&gt;0,SUM(P$3:P206)=0,SUM($H207:O207)=0),$B207,0)</f>
        <v>0</v>
      </c>
      <c r="Q207">
        <f ca="1">IF(AND($B207&gt;0,SUM(Q$3:Q206)=0,SUM($H207:P207)=0),$B207,0)</f>
        <v>0</v>
      </c>
      <c r="R207">
        <f ca="1">IF(AND($B207&gt;0,SUM(R$3:R206)=0,SUM($H207:Q207)=0),$B207,0)</f>
        <v>0</v>
      </c>
      <c r="S207">
        <f ca="1">IF(AND($B207&gt;0,SUM(S$3:S206)=0,SUM($H207:R207)=0),$B207,0)</f>
        <v>0</v>
      </c>
      <c r="T207">
        <f ca="1">IF(AND($B207&gt;0,SUM(T$3:T206)=0,SUM($H207:S207)=0),$B207,0)</f>
        <v>0</v>
      </c>
      <c r="U207">
        <f ca="1">IF(AND($B207&gt;0,SUM(U$3:U206)=0,SUM($H207:T207)=0),$B207,0)</f>
        <v>0</v>
      </c>
      <c r="V207">
        <f ca="1">IF(AND($B207&gt;0,SUM(V$3:V206)=0,SUM($H207:U207)=0),$B207,0)</f>
        <v>0</v>
      </c>
      <c r="W207">
        <f ca="1">IF(AND($B207&gt;0,SUM(W$3:W206)=0,SUM($H207:V207)=0),$B207,0)</f>
        <v>0</v>
      </c>
      <c r="X207">
        <f ca="1">IF(AND($B207&gt;0,SUM(X$3:X206)=0,SUM($H207:W207)=0),$B207,0)</f>
        <v>0</v>
      </c>
      <c r="Y207">
        <f ca="1">IF(AND($B207&gt;0,SUM(Y$3:Y206)=0,SUM($H207:X207)=0),$B207,0)</f>
        <v>0</v>
      </c>
      <c r="Z207">
        <f ca="1">IF(AND($B207&gt;0,SUM(Z$3:Z206)=0,SUM($H207:Y207)=0),$B207,0)</f>
        <v>0</v>
      </c>
      <c r="AA207">
        <f ca="1">IF(AND($B207&gt;0,SUM(AA$3:AA206)=0,SUM($H207:Z207)=0),$B207,0)</f>
        <v>0</v>
      </c>
      <c r="AB207">
        <f ca="1">IF(AND($B207&gt;0,SUM(AB$3:AB206)=0,SUM($H207:AA207)=0),$B207,0)</f>
        <v>0</v>
      </c>
      <c r="AC207">
        <f ca="1">IF(AND($B207&gt;0,SUM(AC$3:AC206)=0,SUM($H207:AB207)=0),$B207,0)</f>
        <v>0</v>
      </c>
      <c r="AD207">
        <f ca="1">IF(AND($B207&gt;0,SUM(AD$3:AD206)=0,SUM($H207:AC207)=0),$B207,0)</f>
        <v>0</v>
      </c>
      <c r="AE207">
        <f ca="1">IF(AND($B207&gt;0,SUM(AE$3:AE206)=0,SUM($H207:AD207)=0),$B207,0)</f>
        <v>0</v>
      </c>
      <c r="AF207">
        <f ca="1">IF(AND($B207&gt;0,SUM(AF$3:AF206)=0,SUM($H207:AE207)=0),$B207,0)</f>
        <v>0</v>
      </c>
      <c r="AG207">
        <f ca="1">IF(AND($B207&gt;0,SUM(AG$3:AG206)=0,SUM($H207:AF207)=0),$B207,0)</f>
        <v>0</v>
      </c>
      <c r="AH207">
        <f ca="1">IF(AND($B207&gt;0,SUM(AH$3:AH206)=0,SUM($H207:AG207)=0),$B207,0)</f>
        <v>0</v>
      </c>
      <c r="AI207">
        <f ca="1">IF(AND($B207&gt;0,SUM(AI$3:AI206)=0,SUM($H207:AH207)=0),$B207,0)</f>
        <v>0</v>
      </c>
      <c r="AJ207">
        <f ca="1">IF(AND($B207&gt;0,SUM(AJ$3:AJ206)=0,SUM($H207:AI207)=0),$B207,0)</f>
        <v>0</v>
      </c>
      <c r="AK207">
        <f ca="1">IF(AND($B207&gt;0,SUM(AK$3:AK206)=0,SUM($H207:AJ207)=0),$B207,0)</f>
        <v>0</v>
      </c>
      <c r="AL207">
        <f ca="1">IF(AND($B207&gt;0,SUM(AL$3:AL206)=0,SUM($H207:AK207)=0),$B207,0)</f>
        <v>0</v>
      </c>
      <c r="AM207">
        <f ca="1">IF(AND($B207&gt;0,SUM(AM$3:AM206)=0,SUM($H207:AL207)=0),$B207,0)</f>
        <v>0</v>
      </c>
      <c r="AN207">
        <f ca="1">IF(AND($B207&gt;0,SUM(AN$3:AN206)=0,SUM($H207:AM207)=0),$B207,0)</f>
        <v>0</v>
      </c>
      <c r="AO207">
        <f ca="1">IF(AND($B207&gt;0,SUM(AO$3:AO206)=0,SUM($H207:AN207)=0),$B207,0)</f>
        <v>0</v>
      </c>
      <c r="AP207">
        <f ca="1">IF(AND($B207&gt;0,SUM(AP$3:AP206)=0,SUM($H207:AO207)=0),$B207,0)</f>
        <v>0</v>
      </c>
      <c r="AQ207">
        <f ca="1">IF(AND($B207&gt;0,SUM(AQ$3:AQ206)=0,SUM($H207:AP207)=0),$B207,0)</f>
        <v>0</v>
      </c>
      <c r="AR207">
        <f ca="1">IF(AND($B207&gt;0,SUM(AR$3:AR206)=0,SUM($H207:AQ207)=0),$B207,0)</f>
        <v>0</v>
      </c>
      <c r="AS207">
        <f ca="1">IF(AND($B207&gt;0,SUM(AS$3:AS206)=0,SUM($H207:AR207)=0),$B207,0)</f>
        <v>0</v>
      </c>
      <c r="AT207">
        <f ca="1">IF(AND($B207&gt;0,SUM(AT$3:AT206)=0,SUM($H207:AS207)=0),$B207,0)</f>
        <v>0</v>
      </c>
      <c r="AU207">
        <f ca="1">IF(AND($B207&gt;0,SUM(AU$3:AU206)=0,SUM($H207:AT207)=0),$B207,0)</f>
        <v>0</v>
      </c>
      <c r="AV207">
        <f ca="1">IF(AND($B207&gt;0,SUM(AV$3:AV206)=0,SUM($H207:AU207)=0),$B207,0)</f>
        <v>0</v>
      </c>
      <c r="AW207">
        <f ca="1">IF(AND($B207&gt;0,SUM(AW$3:AW206)=0,SUM($H207:AV207)=0),$B207,0)</f>
        <v>0</v>
      </c>
      <c r="AX207">
        <f ca="1">IF(AND($B207&gt;0,SUM(AX$3:AX206)=0,SUM($H207:AW207)=0),$B207,0)</f>
        <v>0</v>
      </c>
      <c r="AY207">
        <f ca="1">IF(AND($B207&gt;0,SUM(AY$3:AY206)=0,SUM($H207:AX207)=0),$B207,0)</f>
        <v>0</v>
      </c>
      <c r="AZ207">
        <f ca="1">IF(AND($B207&gt;0,SUM(AZ$3:AZ206)=0,SUM($H207:AY207)=0),$B207,0)</f>
        <v>0</v>
      </c>
      <c r="BA207">
        <f ca="1">IF(AND($B207&gt;0,SUM(BA$3:BA206)=0,SUM($H207:AZ207)=0),$B207,0)</f>
        <v>0</v>
      </c>
      <c r="BB207">
        <f ca="1">IF(AND($B207&gt;0,SUM(BB$3:BB206)=0,SUM($H207:BA207)=0),$B207,0)</f>
        <v>0</v>
      </c>
      <c r="BC207">
        <f ca="1">IF(AND($B207&gt;0,SUM(BC$3:BC206)=0,SUM($H207:BB207)=0),$B207,0)</f>
        <v>0</v>
      </c>
      <c r="BD207">
        <f ca="1">IF(AND($B207&gt;0,SUM(BD$3:BD206)=0,SUM($H207:BC207)=0),$B207,0)</f>
        <v>0</v>
      </c>
      <c r="BE207">
        <f ca="1">IF(AND($B207&gt;0,SUM(BE$3:BE206)=0,SUM($H207:BD207)=0),$B207,0)</f>
        <v>0</v>
      </c>
      <c r="BF207">
        <f ca="1">IF(AND($B207&gt;0,SUM(BF$3:BF206)=0,SUM($H207:BE207)=0),$B207,0)</f>
        <v>0</v>
      </c>
      <c r="BG207">
        <f ca="1">IF(AND($B207&gt;0,SUM(BG$3:BG206)=0,SUM($H207:BF207)=0),$B207,0)</f>
        <v>0</v>
      </c>
      <c r="BH207">
        <f ca="1">IF(AND($B207&gt;0,SUM(BH$3:BH206)=0,SUM($H207:BG207)=0),$B207,0)</f>
        <v>0</v>
      </c>
      <c r="BI207">
        <f ca="1">IF(AND($B207&gt;0,SUM(BI$3:BI206)=0,SUM($H207:BH207)=0),$B207,0)</f>
        <v>0</v>
      </c>
      <c r="BJ207">
        <f ca="1">IF(AND($B207&gt;0,SUM(BJ$3:BJ206)=0,SUM($H207:BI207)=0),$B207,0)</f>
        <v>0</v>
      </c>
      <c r="BK207">
        <f ca="1">IF(AND($B207&gt;0,SUM(BK$3:BK206)=0,SUM($H207:BJ207)=0),$B207,0)</f>
        <v>0</v>
      </c>
      <c r="BL207">
        <f ca="1">IF(AND($B207&gt;0,SUM(BL$3:BL206)=0,SUM($H207:BK207)=0),$B207,0)</f>
        <v>0</v>
      </c>
      <c r="BM207">
        <f ca="1">IF(AND($B207&gt;0,SUM(BM$3:BM206)=0,SUM($H207:BL207)=0),$B207,0)</f>
        <v>0</v>
      </c>
      <c r="BN207">
        <f ca="1">IF(AND($B207&gt;0,SUM(BN$3:BN206)=0,SUM($H207:BM207)=0),$B207,0)</f>
        <v>0</v>
      </c>
      <c r="BO207">
        <f ca="1">IF(AND($B207&gt;0,SUM(BO$3:BO206)=0,SUM($H207:BN207)=0),$B207,0)</f>
        <v>0</v>
      </c>
      <c r="BP207">
        <f ca="1">IF(AND($B207&gt;0,SUM(BP$3:BP206)=0,SUM($H207:BO207)=0),$B207,0)</f>
        <v>0</v>
      </c>
      <c r="BQ207">
        <f ca="1">IF(AND($B207&gt;0,SUM(BQ$3:BQ206)=0,SUM($H207:BP207)=0),$B207,0)</f>
        <v>0</v>
      </c>
      <c r="BR207">
        <f ca="1">IF(AND($B207&gt;0,SUM(BR$3:BR206)=0,SUM($H207:BQ207)=0),$B207,0)</f>
        <v>0</v>
      </c>
      <c r="BS207">
        <f ca="1">IF(AND($B207&gt;0,SUM(BS$3:BS206)=0,SUM($H207:BR207)=0),$B207,0)</f>
        <v>0</v>
      </c>
      <c r="BT207">
        <f ca="1">IF(AND($B207&gt;0,SUM(BT$3:BT206)=0,SUM($H207:BS207)=0),$B207,0)</f>
        <v>0</v>
      </c>
      <c r="BU207">
        <f ca="1">IF(AND($B207&gt;0,SUM(BU$3:BU206)=0,SUM($H207:BT207)=0),$B207,0)</f>
        <v>0</v>
      </c>
      <c r="BV207">
        <f ca="1">IF(AND($B207&gt;0,SUM(BV$3:BV206)=0,SUM($H207:BU207)=0),$B207,0)</f>
        <v>0</v>
      </c>
      <c r="BW207">
        <f ca="1">IF(AND($B207&gt;0,SUM(BW$3:BW206)=0,SUM($H207:BV207)=0),$B207,0)</f>
        <v>0</v>
      </c>
      <c r="BX207">
        <f ca="1">IF(AND($B207&gt;0,SUM(BX$3:BX206)=0,SUM($H207:BW207)=0),$B207,0)</f>
        <v>0</v>
      </c>
      <c r="BY207">
        <f ca="1">IF(AND($B207&gt;0,SUM(BY$3:BY206)=0,SUM($H207:BX207)=0),$B207,0)</f>
        <v>0</v>
      </c>
      <c r="BZ207">
        <f ca="1">IF(AND($B207&gt;0,SUM(BZ$3:BZ206)=0,SUM($H207:BY207)=0),$B207,0)</f>
        <v>0</v>
      </c>
      <c r="CA207">
        <f ca="1">IF(AND($B207&gt;0,SUM(CA$3:CA206)=0,SUM($H207:BZ207)=0),$B207,0)</f>
        <v>0</v>
      </c>
      <c r="CB207">
        <f ca="1">IF(AND($B207&gt;0,SUM(CB$3:CB206)=0,SUM($H207:CA207)=0),$B207,0)</f>
        <v>0</v>
      </c>
      <c r="CC207">
        <f ca="1">IF(AND($B207&gt;0,SUM(CC$3:CC206)=0,SUM($H207:CB207)=0),$B207,0)</f>
        <v>0</v>
      </c>
      <c r="CD207">
        <f ca="1">IF(AND($B207&gt;0,SUM(CD$3:CD206)=0,SUM($H207:CC207)=0),$B207,0)</f>
        <v>0</v>
      </c>
      <c r="CE207">
        <f ca="1">IF(AND($B207&gt;0,SUM(CE$3:CE206)=0,SUM($H207:CD207)=0),$B207,0)</f>
        <v>0</v>
      </c>
      <c r="CF207">
        <f ca="1">IF(AND($B207&gt;0,SUM(CF$3:CF206)=0,SUM($H207:CE207)=0),$B207,0)</f>
        <v>0</v>
      </c>
      <c r="CG207">
        <f ca="1">IF(AND($B207&gt;0,SUM(CG$3:CG206)=0,SUM($H207:CF207)=0),$B207,0)</f>
        <v>0</v>
      </c>
      <c r="CH207">
        <f ca="1">IF(AND($B207&gt;0,SUM(CH$3:CH206)=0,SUM($H207:CG207)=0),$B207,0)</f>
        <v>0</v>
      </c>
      <c r="CI207">
        <f ca="1">IF(AND($B207&gt;0,SUM(CI$3:CI206)=0,SUM($H207:CH207)=0),$B207,0)</f>
        <v>0</v>
      </c>
      <c r="CJ207">
        <f ca="1">IF(AND($B207&gt;0,SUM(CJ$3:CJ206)=0,SUM($H207:CI207)=0),$B207,0)</f>
        <v>0</v>
      </c>
      <c r="CK207">
        <f ca="1">IF(AND($B207&gt;0,SUM(CK$3:CK206)=0,SUM($H207:CJ207)=0),$B207,0)</f>
        <v>0</v>
      </c>
      <c r="CL207">
        <f ca="1">IF(AND($B207&gt;0,SUM(CL$3:CL206)=0,SUM($H207:CK207)=0),$B207,0)</f>
        <v>0</v>
      </c>
      <c r="CM207">
        <f ca="1">IF(AND($B207&gt;0,SUM(CM$3:CM206)=0,SUM($H207:CL207)=0),$B207,0)</f>
        <v>0</v>
      </c>
      <c r="CN207">
        <f ca="1">IF(AND($B207&gt;0,SUM(CN$3:CN206)=0,SUM($H207:CM207)=0),$B207,0)</f>
        <v>0</v>
      </c>
      <c r="CO207">
        <f ca="1">IF(AND($B207&gt;0,SUM(CO$3:CO206)=0,SUM($H207:CN207)=0),$B207,0)</f>
        <v>0</v>
      </c>
      <c r="CP207">
        <f ca="1">IF(AND($B207&gt;0,SUM(CP$3:CP206)=0,SUM($H207:CO207)=0),$B207,0)</f>
        <v>0</v>
      </c>
      <c r="CQ207">
        <f ca="1">IF(AND($B207&gt;0,SUM(CQ$3:CQ206)=0,SUM($H207:CP207)=0),$B207,0)</f>
        <v>0</v>
      </c>
      <c r="CR207">
        <f ca="1">IF(AND($B207&gt;0,SUM(CR$3:CR206)=0,SUM($H207:CQ207)=0),$B207,0)</f>
        <v>0</v>
      </c>
      <c r="CS207">
        <f ca="1">IF(AND($B207&gt;0,SUM(CS$3:CS206)=0,SUM($H207:CR207)=0),$B207,0)</f>
        <v>0</v>
      </c>
      <c r="CT207">
        <f ca="1">IF(AND($B207&gt;0,SUM(CT$3:CT206)=0,SUM($H207:CS207)=0),$B207,0)</f>
        <v>0</v>
      </c>
      <c r="CU207">
        <f ca="1">IF(AND($B207&gt;0,SUM(CU$3:CU206)=0,SUM($H207:CT207)=0),$B207,0)</f>
        <v>0</v>
      </c>
      <c r="CV207">
        <f ca="1">IF(AND($B207&gt;0,SUM(CV$3:CV206)=0,SUM($H207:CU207)=0),$B207,0)</f>
        <v>0</v>
      </c>
      <c r="CW207">
        <f ca="1">IF(AND($B207&gt;0,SUM(CW$3:CW206)=0,SUM($H207:CV207)=0),$B207,0)</f>
        <v>0</v>
      </c>
      <c r="CX207">
        <f ca="1">IF(AND($B207&gt;0,SUM(CX$3:CX206)=0,SUM($H207:CW207)=0),$B207,0)</f>
        <v>0</v>
      </c>
      <c r="CY207">
        <f ca="1">IF(AND($B207&gt;0,SUM(CY$3:CY206)=0,SUM($H207:CX207)=0),$B207,0)</f>
        <v>0</v>
      </c>
      <c r="CZ207">
        <f ca="1">IF(AND($B207&gt;0,SUM(CZ$3:CZ206)=0,SUM($H207:CY207)=0),$B207,0)</f>
        <v>0</v>
      </c>
      <c r="DA207">
        <f ca="1">IF(AND($B207&gt;0,SUM(DA$3:DA206)=0,SUM($H207:CZ207)=0),$B207,0)</f>
        <v>0</v>
      </c>
      <c r="DB207">
        <f ca="1">IF(AND($B207&gt;0,SUM(DB$3:DB206)=0,SUM($H207:DA207)=0),$B207,0)</f>
        <v>0</v>
      </c>
      <c r="DC207">
        <f ca="1">IF(AND($B207&gt;0,SUM(DC$3:DC206)=0,SUM($H207:DB207)=0),$B207,0)</f>
        <v>0</v>
      </c>
      <c r="DD207">
        <f ca="1">IF(AND($B207&gt;0,SUM(DD$3:DD206)=0,SUM($H207:DC207)=0),$B207,0)</f>
        <v>0</v>
      </c>
      <c r="DE207">
        <f ca="1">IF(AND($B207&gt;0,SUM(DE$3:DE206)=0,SUM($H207:DD207)=0),$B207,0)</f>
        <v>0</v>
      </c>
      <c r="DF207">
        <f ca="1">IF(AND($B207&gt;0,SUM(DF$3:DF206)=0,SUM($H207:DE207)=0),$B207,0)</f>
        <v>0</v>
      </c>
      <c r="DG207">
        <f ca="1">IF(AND($B207&gt;0,SUM(DG$3:DG206)=0,SUM($H207:DF207)=0),$B207,0)</f>
        <v>0</v>
      </c>
      <c r="DH207">
        <f ca="1">IF(AND($B207&gt;0,SUM(DH$3:DH206)=0,SUM($H207:DG207)=0),$B207,0)</f>
        <v>0</v>
      </c>
      <c r="DI207">
        <f ca="1">IF(AND($B207&gt;0,SUM(DI$3:DI206)=0,SUM($H207:DH207)=0),$B207,0)</f>
        <v>0</v>
      </c>
      <c r="DJ207">
        <f ca="1">IF(AND($B207&gt;0,SUM(DJ$3:DJ206)=0,SUM($H207:DI207)=0),$B207,0)</f>
        <v>0</v>
      </c>
      <c r="DK207">
        <f ca="1">IF(AND($B207&gt;0,SUM(DK$3:DK206)=0,SUM($H207:DJ207)=0),$B207,0)</f>
        <v>0</v>
      </c>
      <c r="DL207">
        <f ca="1">IF(AND($B207&gt;0,SUM(DL$3:DL206)=0,SUM($H207:DK207)=0),$B207,0)</f>
        <v>0</v>
      </c>
      <c r="DM207">
        <f ca="1">IF(AND($B207&gt;0,SUM(DM$3:DM206)=0,SUM($H207:DL207)=0),$B207,0)</f>
        <v>0</v>
      </c>
      <c r="DN207">
        <f ca="1">IF(AND($B207&gt;0,SUM(DN$3:DN206)=0,SUM($H207:DM207)=0),$B207,0)</f>
        <v>0</v>
      </c>
      <c r="DO207">
        <f ca="1">IF(AND($B207&gt;0,SUM(DO$3:DO206)=0,SUM($H207:DN207)=0),$B207,0)</f>
        <v>0</v>
      </c>
      <c r="DP207">
        <f ca="1">IF(AND($B207&gt;0,SUM(DP$3:DP206)=0,SUM($H207:DO207)=0),$B207,0)</f>
        <v>0</v>
      </c>
      <c r="DQ207">
        <f ca="1">IF(AND($B207&gt;0,SUM(DQ$3:DQ206)=0,SUM($H207:DP207)=0),$B207,0)</f>
        <v>0</v>
      </c>
      <c r="DR207">
        <f ca="1">IF(AND($B207&gt;0,SUM(DR$3:DR206)=0,SUM($H207:DQ207)=0),$B207,0)</f>
        <v>0</v>
      </c>
      <c r="DS207">
        <f ca="1">IF(AND($B207&gt;0,SUM(DS$3:DS206)=0,SUM($H207:DR207)=0),$B207,0)</f>
        <v>0</v>
      </c>
      <c r="DT207">
        <f ca="1">IF(AND($B207&gt;0,SUM(DT$3:DT206)=0,SUM($H207:DS207)=0),$B207,0)</f>
        <v>0</v>
      </c>
      <c r="DU207">
        <f ca="1">IF(AND($B207&gt;0,SUM(DU$3:DU206)=0,SUM($H207:DT207)=0),$B207,0)</f>
        <v>0</v>
      </c>
      <c r="DV207">
        <f ca="1">IF(AND($B207&gt;0,SUM(DV$3:DV206)=0,SUM($H207:DU207)=0),$B207,0)</f>
        <v>0</v>
      </c>
      <c r="DW207">
        <f ca="1">IF(AND($B207&gt;0,SUM(DW$3:DW206)=0,SUM($H207:DV207)=0),$B207,0)</f>
        <v>0</v>
      </c>
      <c r="DX207">
        <f ca="1">IF(AND($B207&gt;0,SUM(DX$3:DX206)=0,SUM($H207:DW207)=0),$B207,0)</f>
        <v>0</v>
      </c>
      <c r="DY207">
        <f ca="1">IF(AND($B207&gt;0,SUM(DY$3:DY206)=0,SUM($H207:DX207)=0),$B207,0)</f>
        <v>0</v>
      </c>
      <c r="DZ207">
        <f ca="1">IF(AND($B207&gt;0,SUM(DZ$3:DZ206)=0,SUM($H207:DY207)=0),$B207,0)</f>
        <v>0</v>
      </c>
      <c r="EA207">
        <f ca="1">IF(AND($B207&gt;0,SUM(EA$3:EA206)=0,SUM($H207:DZ207)=0),$B207,0)</f>
        <v>0</v>
      </c>
      <c r="EB207">
        <f ca="1">IF(AND($B207&gt;0,SUM(EB$3:EB206)=0,SUM($H207:EA207)=0),$B207,0)</f>
        <v>0</v>
      </c>
      <c r="EC207">
        <f ca="1">IF(AND($B207&gt;0,SUM(EC$3:EC206)=0,SUM($H207:EB207)=0),$B207,0)</f>
        <v>0</v>
      </c>
      <c r="ED207">
        <f ca="1">IF(AND($B207&gt;0,SUM(ED$3:ED206)=0,SUM($H207:EC207)=0),$B207,0)</f>
        <v>0</v>
      </c>
      <c r="EE207">
        <f ca="1">IF(AND($B207&gt;0,SUM(EE$3:EE206)=0,SUM($H207:ED207)=0),$B207,0)</f>
        <v>0</v>
      </c>
      <c r="EF207">
        <f ca="1">IF(AND($B207&gt;0,SUM(EF$3:EF206)=0,SUM($H207:EE207)=0),$B207,0)</f>
        <v>0</v>
      </c>
      <c r="EG207">
        <f ca="1">IF(AND($B207&gt;0,SUM(EG$3:EG206)=0,SUM($H207:EF207)=0),$B207,0)</f>
        <v>0</v>
      </c>
      <c r="EH207">
        <f ca="1">IF(AND($B207&gt;0,SUM(EH$3:EH206)=0,SUM($H207:EG207)=0),$B207,0)</f>
        <v>0</v>
      </c>
      <c r="EI207">
        <f ca="1">IF(AND($B207&gt;0,SUM(EI$3:EI206)=0,SUM($H207:EH207)=0),$B207,0)</f>
        <v>0</v>
      </c>
      <c r="EJ207">
        <f ca="1">IF(AND($B207&gt;0,SUM(EJ$3:EJ206)=0,SUM($H207:EI207)=0),$B207,0)</f>
        <v>0</v>
      </c>
      <c r="EK207">
        <f ca="1">IF(AND($B207&gt;0,SUM(EK$3:EK206)=0,SUM($H207:EJ207)=0),$B207,0)</f>
        <v>0</v>
      </c>
      <c r="EL207">
        <f ca="1">IF(AND($B207&gt;0,SUM(EL$3:EL206)=0,SUM($H207:EK207)=0),$B207,0)</f>
        <v>0</v>
      </c>
      <c r="EM207">
        <f ca="1">IF(AND($B207&gt;0,SUM(EM$3:EM206)=0,SUM($H207:EL207)=0),$B207,0)</f>
        <v>0</v>
      </c>
      <c r="EN207">
        <f ca="1">IF(AND($B207&gt;0,SUM(EN$3:EN206)=0,SUM($H207:EM207)=0),$B207,0)</f>
        <v>0</v>
      </c>
      <c r="EO207">
        <f ca="1">IF(AND($B207&gt;0,SUM(EO$3:EO206)=0,SUM($H207:EN207)=0),$B207,0)</f>
        <v>0</v>
      </c>
      <c r="EP207">
        <f ca="1">IF(AND($B207&gt;0,SUM(EP$3:EP206)=0,SUM($H207:EO207)=0),$B207,0)</f>
        <v>0</v>
      </c>
      <c r="EQ207">
        <f ca="1">IF(AND($B207&gt;0,SUM(EQ$3:EQ206)=0,SUM($H207:EP207)=0),$B207,0)</f>
        <v>0</v>
      </c>
      <c r="ER207">
        <f ca="1">IF(AND($B207&gt;0,SUM(ER$3:ER206)=0,SUM($H207:EQ207)=0),$B207,0)</f>
        <v>0</v>
      </c>
      <c r="ES207">
        <f ca="1">IF(AND($B207&gt;0,SUM(ES$3:ES206)=0,SUM($H207:ER207)=0),$B207,0)</f>
        <v>0</v>
      </c>
      <c r="ET207">
        <f ca="1">IF(AND($B207&gt;0,SUM(ET$3:ET206)=0,SUM($H207:ES207)=0),$B207,0)</f>
        <v>0</v>
      </c>
      <c r="EU207">
        <f ca="1">IF(AND($B207&gt;0,SUM(EU$3:EU206)=0,SUM($H207:ET207)=0),$B207,0)</f>
        <v>0</v>
      </c>
      <c r="EV207">
        <f ca="1">IF(AND($B207&gt;0,SUM(EV$3:EV206)=0,SUM($H207:EU207)=0),$B207,0)</f>
        <v>0</v>
      </c>
      <c r="EW207">
        <f ca="1">IF(AND($B207&gt;0,SUM(EW$3:EW206)=0,SUM($H207:EV207)=0),$B207,0)</f>
        <v>0</v>
      </c>
      <c r="EX207">
        <f ca="1">IF(AND($B207&gt;0,SUM(EX$3:EX206)=0,SUM($H207:EW207)=0),$B207,0)</f>
        <v>0</v>
      </c>
      <c r="EY207">
        <f ca="1">IF(AND($B207&gt;0,SUM(EY$3:EY206)=0,SUM($H207:EX207)=0),$B207,0)</f>
        <v>0</v>
      </c>
      <c r="EZ207">
        <f ca="1">IF(AND($B207&gt;0,SUM(EZ$3:EZ206)=0,SUM($H207:EY207)=0),$B207,0)</f>
        <v>0</v>
      </c>
      <c r="FA207">
        <f ca="1">IF(AND($B207&gt;0,SUM(FA$3:FA206)=0,SUM($H207:EZ207)=0),$B207,0)</f>
        <v>0</v>
      </c>
      <c r="FB207">
        <f ca="1">IF(AND($B207&gt;0,SUM(FB$3:FB206)=0,SUM($H207:FA207)=0),$B207,0)</f>
        <v>0</v>
      </c>
      <c r="FC207">
        <f ca="1">IF(AND($B207&gt;0,SUM(FC$3:FC206)=0,SUM($H207:FB207)=0),$B207,0)</f>
        <v>0</v>
      </c>
      <c r="FD207">
        <f ca="1">IF(AND($B207&gt;0,SUM(FD$3:FD206)=0,SUM($H207:FC207)=0),$B207,0)</f>
        <v>0</v>
      </c>
      <c r="FE207">
        <f ca="1">IF(AND($B207&gt;0,SUM(FE$3:FE206)=0,SUM($H207:FD207)=0),$B207,0)</f>
        <v>0</v>
      </c>
      <c r="FF207">
        <f ca="1">IF(AND($B207&gt;0,SUM(FF$3:FF206)=0,SUM($H207:FE207)=0),$B207,0)</f>
        <v>0</v>
      </c>
      <c r="FG207">
        <f ca="1">IF(AND($B207&gt;0,SUM(FG$3:FG206)=0,SUM($H207:FF207)=0),$B207,0)</f>
        <v>0</v>
      </c>
      <c r="FH207">
        <f ca="1">IF(AND($B207&gt;0,SUM(FH$3:FH206)=0,SUM($H207:FG207)=0),$B207,0)</f>
        <v>0</v>
      </c>
      <c r="FI207">
        <f ca="1">IF(AND($B207&gt;0,SUM(FI$3:FI206)=0,SUM($H207:FH207)=0),$B207,0)</f>
        <v>0</v>
      </c>
      <c r="FJ207">
        <f ca="1">IF(AND($B207&gt;0,SUM(FJ$3:FJ206)=0,SUM($H207:FI207)=0),$B207,0)</f>
        <v>0</v>
      </c>
      <c r="FK207">
        <f ca="1">IF(AND($B207&gt;0,SUM(FK$3:FK206)=0,SUM($H207:FJ207)=0),$B207,0)</f>
        <v>0</v>
      </c>
      <c r="FL207">
        <f ca="1">IF(AND($B207&gt;0,SUM(FL$3:FL206)=0,SUM($H207:FK207)=0),$B207,0)</f>
        <v>0</v>
      </c>
      <c r="FM207">
        <f ca="1">IF(AND($B207&gt;0,SUM(FM$3:FM206)=0,SUM($H207:FL207)=0),$B207,0)</f>
        <v>0</v>
      </c>
      <c r="FN207">
        <f ca="1">IF(AND($B207&gt;0,SUM(FN$3:FN206)=0,SUM($H207:FM207)=0),$B207,0)</f>
        <v>0</v>
      </c>
      <c r="FS207" s="67" t="str">
        <f ca="1">Valintaohjelma!$C83</f>
        <v>0</v>
      </c>
      <c r="FT207" s="67" t="str">
        <f ca="1">Valintaohjelma!$F83</f>
        <v/>
      </c>
      <c r="FU207" s="342" t="str">
        <f>""</f>
        <v/>
      </c>
      <c r="FV207" s="67" t="str">
        <f>Valintaohjelma!$I83</f>
        <v>-</v>
      </c>
      <c r="FY207" s="67" t="str">
        <f ca="1">Valintaohjelma!$C83</f>
        <v>0</v>
      </c>
      <c r="FZ207" s="67" t="str">
        <f ca="1">Valintaohjelma!$F83</f>
        <v/>
      </c>
      <c r="GA207" s="67" t="str">
        <f>""</f>
        <v/>
      </c>
      <c r="GB207" s="67" t="str">
        <f>Valintaohjelma!$I83</f>
        <v>-</v>
      </c>
      <c r="GE207" s="67" t="str">
        <f ca="1">Valintaohjelma!$C83</f>
        <v>0</v>
      </c>
      <c r="GF207" s="67" t="str">
        <f ca="1">Valintaohjelma!$F83</f>
        <v/>
      </c>
      <c r="GG207" s="67" t="str">
        <f>""</f>
        <v/>
      </c>
      <c r="GH207" s="67" t="str">
        <f>Valintaohjelma!$I83</f>
        <v>-</v>
      </c>
    </row>
    <row r="208" spans="1:190" ht="15.75" thickBot="1" x14ac:dyDescent="0.3">
      <c r="A208">
        <v>208</v>
      </c>
      <c r="B208">
        <f>IF(AND(Valintaohjelma!D84&lt;&gt;"-",Valintaohjelma!D84&lt;&gt;""),A208,0)</f>
        <v>0</v>
      </c>
      <c r="C208" s="240" t="str">
        <f t="shared" ca="1" si="26"/>
        <v>0</v>
      </c>
      <c r="D208" s="240" t="str">
        <f t="shared" ca="1" si="27"/>
        <v/>
      </c>
      <c r="E208" s="240" t="str">
        <f t="shared" ca="1" si="28"/>
        <v/>
      </c>
      <c r="F208" s="240" t="str">
        <f t="shared" ca="1" si="29"/>
        <v>-</v>
      </c>
      <c r="G208" s="47" t="e">
        <f>INDEX($I$2:$FN$2,ROWS(G$2:G208))</f>
        <v>#REF!</v>
      </c>
      <c r="H208">
        <v>0</v>
      </c>
      <c r="I208">
        <f ca="1">IF(AND($B208&gt;0,SUM(I$3:I207)=0,SUM($H208:H208)=0),$B208,0)</f>
        <v>0</v>
      </c>
      <c r="J208">
        <f ca="1">IF(AND($B208&gt;0,SUM(J$3:J207)=0,SUM($H208:I208)=0),$B208,0)</f>
        <v>0</v>
      </c>
      <c r="K208">
        <f ca="1">IF(AND($B208&gt;0,SUM(K$3:K207)=0,SUM($H208:J208)=0),$B208,0)</f>
        <v>0</v>
      </c>
      <c r="L208">
        <f ca="1">IF(AND($B208&gt;0,SUM(L$3:L207)=0,SUM($H208:K208)=0),$B208,0)</f>
        <v>0</v>
      </c>
      <c r="M208">
        <f ca="1">IF(AND($B208&gt;0,SUM(M$3:M207)=0,SUM($H208:L208)=0),$B208,0)</f>
        <v>0</v>
      </c>
      <c r="N208">
        <f ca="1">IF(AND($B208&gt;0,SUM(N$3:N207)=0,SUM($H208:M208)=0),$B208,0)</f>
        <v>0</v>
      </c>
      <c r="O208">
        <f ca="1">IF(AND($B208&gt;0,SUM(O$3:O207)=0,SUM($H208:N208)=0),$B208,0)</f>
        <v>0</v>
      </c>
      <c r="P208">
        <f ca="1">IF(AND($B208&gt;0,SUM(P$3:P207)=0,SUM($H208:O208)=0),$B208,0)</f>
        <v>0</v>
      </c>
      <c r="Q208">
        <f ca="1">IF(AND($B208&gt;0,SUM(Q$3:Q207)=0,SUM($H208:P208)=0),$B208,0)</f>
        <v>0</v>
      </c>
      <c r="R208">
        <f ca="1">IF(AND($B208&gt;0,SUM(R$3:R207)=0,SUM($H208:Q208)=0),$B208,0)</f>
        <v>0</v>
      </c>
      <c r="S208">
        <f ca="1">IF(AND($B208&gt;0,SUM(S$3:S207)=0,SUM($H208:R208)=0),$B208,0)</f>
        <v>0</v>
      </c>
      <c r="T208">
        <f ca="1">IF(AND($B208&gt;0,SUM(T$3:T207)=0,SUM($H208:S208)=0),$B208,0)</f>
        <v>0</v>
      </c>
      <c r="U208">
        <f ca="1">IF(AND($B208&gt;0,SUM(U$3:U207)=0,SUM($H208:T208)=0),$B208,0)</f>
        <v>0</v>
      </c>
      <c r="V208">
        <f ca="1">IF(AND($B208&gt;0,SUM(V$3:V207)=0,SUM($H208:U208)=0),$B208,0)</f>
        <v>0</v>
      </c>
      <c r="W208">
        <f ca="1">IF(AND($B208&gt;0,SUM(W$3:W207)=0,SUM($H208:V208)=0),$B208,0)</f>
        <v>0</v>
      </c>
      <c r="X208">
        <f ca="1">IF(AND($B208&gt;0,SUM(X$3:X207)=0,SUM($H208:W208)=0),$B208,0)</f>
        <v>0</v>
      </c>
      <c r="Y208">
        <f ca="1">IF(AND($B208&gt;0,SUM(Y$3:Y207)=0,SUM($H208:X208)=0),$B208,0)</f>
        <v>0</v>
      </c>
      <c r="Z208">
        <f ca="1">IF(AND($B208&gt;0,SUM(Z$3:Z207)=0,SUM($H208:Y208)=0),$B208,0)</f>
        <v>0</v>
      </c>
      <c r="AA208">
        <f ca="1">IF(AND($B208&gt;0,SUM(AA$3:AA207)=0,SUM($H208:Z208)=0),$B208,0)</f>
        <v>0</v>
      </c>
      <c r="AB208">
        <f ca="1">IF(AND($B208&gt;0,SUM(AB$3:AB207)=0,SUM($H208:AA208)=0),$B208,0)</f>
        <v>0</v>
      </c>
      <c r="AC208">
        <f ca="1">IF(AND($B208&gt;0,SUM(AC$3:AC207)=0,SUM($H208:AB208)=0),$B208,0)</f>
        <v>0</v>
      </c>
      <c r="AD208">
        <f ca="1">IF(AND($B208&gt;0,SUM(AD$3:AD207)=0,SUM($H208:AC208)=0),$B208,0)</f>
        <v>0</v>
      </c>
      <c r="AE208">
        <f ca="1">IF(AND($B208&gt;0,SUM(AE$3:AE207)=0,SUM($H208:AD208)=0),$B208,0)</f>
        <v>0</v>
      </c>
      <c r="AF208">
        <f ca="1">IF(AND($B208&gt;0,SUM(AF$3:AF207)=0,SUM($H208:AE208)=0),$B208,0)</f>
        <v>0</v>
      </c>
      <c r="AG208">
        <f ca="1">IF(AND($B208&gt;0,SUM(AG$3:AG207)=0,SUM($H208:AF208)=0),$B208,0)</f>
        <v>0</v>
      </c>
      <c r="AH208">
        <f ca="1">IF(AND($B208&gt;0,SUM(AH$3:AH207)=0,SUM($H208:AG208)=0),$B208,0)</f>
        <v>0</v>
      </c>
      <c r="AI208">
        <f ca="1">IF(AND($B208&gt;0,SUM(AI$3:AI207)=0,SUM($H208:AH208)=0),$B208,0)</f>
        <v>0</v>
      </c>
      <c r="AJ208">
        <f ca="1">IF(AND($B208&gt;0,SUM(AJ$3:AJ207)=0,SUM($H208:AI208)=0),$B208,0)</f>
        <v>0</v>
      </c>
      <c r="AK208">
        <f ca="1">IF(AND($B208&gt;0,SUM(AK$3:AK207)=0,SUM($H208:AJ208)=0),$B208,0)</f>
        <v>0</v>
      </c>
      <c r="AL208">
        <f ca="1">IF(AND($B208&gt;0,SUM(AL$3:AL207)=0,SUM($H208:AK208)=0),$B208,0)</f>
        <v>0</v>
      </c>
      <c r="AM208">
        <f ca="1">IF(AND($B208&gt;0,SUM(AM$3:AM207)=0,SUM($H208:AL208)=0),$B208,0)</f>
        <v>0</v>
      </c>
      <c r="AN208">
        <f ca="1">IF(AND($B208&gt;0,SUM(AN$3:AN207)=0,SUM($H208:AM208)=0),$B208,0)</f>
        <v>0</v>
      </c>
      <c r="AO208">
        <f ca="1">IF(AND($B208&gt;0,SUM(AO$3:AO207)=0,SUM($H208:AN208)=0),$B208,0)</f>
        <v>0</v>
      </c>
      <c r="AP208">
        <f ca="1">IF(AND($B208&gt;0,SUM(AP$3:AP207)=0,SUM($H208:AO208)=0),$B208,0)</f>
        <v>0</v>
      </c>
      <c r="AQ208">
        <f ca="1">IF(AND($B208&gt;0,SUM(AQ$3:AQ207)=0,SUM($H208:AP208)=0),$B208,0)</f>
        <v>0</v>
      </c>
      <c r="AR208">
        <f ca="1">IF(AND($B208&gt;0,SUM(AR$3:AR207)=0,SUM($H208:AQ208)=0),$B208,0)</f>
        <v>0</v>
      </c>
      <c r="AS208">
        <f ca="1">IF(AND($B208&gt;0,SUM(AS$3:AS207)=0,SUM($H208:AR208)=0),$B208,0)</f>
        <v>0</v>
      </c>
      <c r="AT208">
        <f ca="1">IF(AND($B208&gt;0,SUM(AT$3:AT207)=0,SUM($H208:AS208)=0),$B208,0)</f>
        <v>0</v>
      </c>
      <c r="AU208">
        <f ca="1">IF(AND($B208&gt;0,SUM(AU$3:AU207)=0,SUM($H208:AT208)=0),$B208,0)</f>
        <v>0</v>
      </c>
      <c r="AV208">
        <f ca="1">IF(AND($B208&gt;0,SUM(AV$3:AV207)=0,SUM($H208:AU208)=0),$B208,0)</f>
        <v>0</v>
      </c>
      <c r="AW208">
        <f ca="1">IF(AND($B208&gt;0,SUM(AW$3:AW207)=0,SUM($H208:AV208)=0),$B208,0)</f>
        <v>0</v>
      </c>
      <c r="AX208">
        <f ca="1">IF(AND($B208&gt;0,SUM(AX$3:AX207)=0,SUM($H208:AW208)=0),$B208,0)</f>
        <v>0</v>
      </c>
      <c r="AY208">
        <f ca="1">IF(AND($B208&gt;0,SUM(AY$3:AY207)=0,SUM($H208:AX208)=0),$B208,0)</f>
        <v>0</v>
      </c>
      <c r="AZ208">
        <f ca="1">IF(AND($B208&gt;0,SUM(AZ$3:AZ207)=0,SUM($H208:AY208)=0),$B208,0)</f>
        <v>0</v>
      </c>
      <c r="BA208">
        <f ca="1">IF(AND($B208&gt;0,SUM(BA$3:BA207)=0,SUM($H208:AZ208)=0),$B208,0)</f>
        <v>0</v>
      </c>
      <c r="BB208">
        <f ca="1">IF(AND($B208&gt;0,SUM(BB$3:BB207)=0,SUM($H208:BA208)=0),$B208,0)</f>
        <v>0</v>
      </c>
      <c r="BC208">
        <f ca="1">IF(AND($B208&gt;0,SUM(BC$3:BC207)=0,SUM($H208:BB208)=0),$B208,0)</f>
        <v>0</v>
      </c>
      <c r="BD208">
        <f ca="1">IF(AND($B208&gt;0,SUM(BD$3:BD207)=0,SUM($H208:BC208)=0),$B208,0)</f>
        <v>0</v>
      </c>
      <c r="BE208">
        <f ca="1">IF(AND($B208&gt;0,SUM(BE$3:BE207)=0,SUM($H208:BD208)=0),$B208,0)</f>
        <v>0</v>
      </c>
      <c r="BF208">
        <f ca="1">IF(AND($B208&gt;0,SUM(BF$3:BF207)=0,SUM($H208:BE208)=0),$B208,0)</f>
        <v>0</v>
      </c>
      <c r="BG208">
        <f ca="1">IF(AND($B208&gt;0,SUM(BG$3:BG207)=0,SUM($H208:BF208)=0),$B208,0)</f>
        <v>0</v>
      </c>
      <c r="BH208">
        <f ca="1">IF(AND($B208&gt;0,SUM(BH$3:BH207)=0,SUM($H208:BG208)=0),$B208,0)</f>
        <v>0</v>
      </c>
      <c r="BI208">
        <f ca="1">IF(AND($B208&gt;0,SUM(BI$3:BI207)=0,SUM($H208:BH208)=0),$B208,0)</f>
        <v>0</v>
      </c>
      <c r="BJ208">
        <f ca="1">IF(AND($B208&gt;0,SUM(BJ$3:BJ207)=0,SUM($H208:BI208)=0),$B208,0)</f>
        <v>0</v>
      </c>
      <c r="BK208">
        <f ca="1">IF(AND($B208&gt;0,SUM(BK$3:BK207)=0,SUM($H208:BJ208)=0),$B208,0)</f>
        <v>0</v>
      </c>
      <c r="BL208">
        <f ca="1">IF(AND($B208&gt;0,SUM(BL$3:BL207)=0,SUM($H208:BK208)=0),$B208,0)</f>
        <v>0</v>
      </c>
      <c r="BM208">
        <f ca="1">IF(AND($B208&gt;0,SUM(BM$3:BM207)=0,SUM($H208:BL208)=0),$B208,0)</f>
        <v>0</v>
      </c>
      <c r="BN208">
        <f ca="1">IF(AND($B208&gt;0,SUM(BN$3:BN207)=0,SUM($H208:BM208)=0),$B208,0)</f>
        <v>0</v>
      </c>
      <c r="BO208">
        <f ca="1">IF(AND($B208&gt;0,SUM(BO$3:BO207)=0,SUM($H208:BN208)=0),$B208,0)</f>
        <v>0</v>
      </c>
      <c r="BP208">
        <f ca="1">IF(AND($B208&gt;0,SUM(BP$3:BP207)=0,SUM($H208:BO208)=0),$B208,0)</f>
        <v>0</v>
      </c>
      <c r="BQ208">
        <f ca="1">IF(AND($B208&gt;0,SUM(BQ$3:BQ207)=0,SUM($H208:BP208)=0),$B208,0)</f>
        <v>0</v>
      </c>
      <c r="BR208">
        <f ca="1">IF(AND($B208&gt;0,SUM(BR$3:BR207)=0,SUM($H208:BQ208)=0),$B208,0)</f>
        <v>0</v>
      </c>
      <c r="BS208">
        <f ca="1">IF(AND($B208&gt;0,SUM(BS$3:BS207)=0,SUM($H208:BR208)=0),$B208,0)</f>
        <v>0</v>
      </c>
      <c r="BT208">
        <f ca="1">IF(AND($B208&gt;0,SUM(BT$3:BT207)=0,SUM($H208:BS208)=0),$B208,0)</f>
        <v>0</v>
      </c>
      <c r="BU208">
        <f ca="1">IF(AND($B208&gt;0,SUM(BU$3:BU207)=0,SUM($H208:BT208)=0),$B208,0)</f>
        <v>0</v>
      </c>
      <c r="BV208">
        <f ca="1">IF(AND($B208&gt;0,SUM(BV$3:BV207)=0,SUM($H208:BU208)=0),$B208,0)</f>
        <v>0</v>
      </c>
      <c r="BW208">
        <f ca="1">IF(AND($B208&gt;0,SUM(BW$3:BW207)=0,SUM($H208:BV208)=0),$B208,0)</f>
        <v>0</v>
      </c>
      <c r="BX208">
        <f ca="1">IF(AND($B208&gt;0,SUM(BX$3:BX207)=0,SUM($H208:BW208)=0),$B208,0)</f>
        <v>0</v>
      </c>
      <c r="BY208">
        <f ca="1">IF(AND($B208&gt;0,SUM(BY$3:BY207)=0,SUM($H208:BX208)=0),$B208,0)</f>
        <v>0</v>
      </c>
      <c r="BZ208">
        <f ca="1">IF(AND($B208&gt;0,SUM(BZ$3:BZ207)=0,SUM($H208:BY208)=0),$B208,0)</f>
        <v>0</v>
      </c>
      <c r="CA208">
        <f ca="1">IF(AND($B208&gt;0,SUM(CA$3:CA207)=0,SUM($H208:BZ208)=0),$B208,0)</f>
        <v>0</v>
      </c>
      <c r="CB208">
        <f ca="1">IF(AND($B208&gt;0,SUM(CB$3:CB207)=0,SUM($H208:CA208)=0),$B208,0)</f>
        <v>0</v>
      </c>
      <c r="CC208">
        <f ca="1">IF(AND($B208&gt;0,SUM(CC$3:CC207)=0,SUM($H208:CB208)=0),$B208,0)</f>
        <v>0</v>
      </c>
      <c r="CD208">
        <f ca="1">IF(AND($B208&gt;0,SUM(CD$3:CD207)=0,SUM($H208:CC208)=0),$B208,0)</f>
        <v>0</v>
      </c>
      <c r="CE208">
        <f ca="1">IF(AND($B208&gt;0,SUM(CE$3:CE207)=0,SUM($H208:CD208)=0),$B208,0)</f>
        <v>0</v>
      </c>
      <c r="CF208">
        <f ca="1">IF(AND($B208&gt;0,SUM(CF$3:CF207)=0,SUM($H208:CE208)=0),$B208,0)</f>
        <v>0</v>
      </c>
      <c r="CG208">
        <f ca="1">IF(AND($B208&gt;0,SUM(CG$3:CG207)=0,SUM($H208:CF208)=0),$B208,0)</f>
        <v>0</v>
      </c>
      <c r="CH208">
        <f ca="1">IF(AND($B208&gt;0,SUM(CH$3:CH207)=0,SUM($H208:CG208)=0),$B208,0)</f>
        <v>0</v>
      </c>
      <c r="CI208">
        <f ca="1">IF(AND($B208&gt;0,SUM(CI$3:CI207)=0,SUM($H208:CH208)=0),$B208,0)</f>
        <v>0</v>
      </c>
      <c r="CJ208">
        <f ca="1">IF(AND($B208&gt;0,SUM(CJ$3:CJ207)=0,SUM($H208:CI208)=0),$B208,0)</f>
        <v>0</v>
      </c>
      <c r="CK208">
        <f ca="1">IF(AND($B208&gt;0,SUM(CK$3:CK207)=0,SUM($H208:CJ208)=0),$B208,0)</f>
        <v>0</v>
      </c>
      <c r="CL208">
        <f ca="1">IF(AND($B208&gt;0,SUM(CL$3:CL207)=0,SUM($H208:CK208)=0),$B208,0)</f>
        <v>0</v>
      </c>
      <c r="CM208">
        <f ca="1">IF(AND($B208&gt;0,SUM(CM$3:CM207)=0,SUM($H208:CL208)=0),$B208,0)</f>
        <v>0</v>
      </c>
      <c r="CN208">
        <f ca="1">IF(AND($B208&gt;0,SUM(CN$3:CN207)=0,SUM($H208:CM208)=0),$B208,0)</f>
        <v>0</v>
      </c>
      <c r="CO208">
        <f ca="1">IF(AND($B208&gt;0,SUM(CO$3:CO207)=0,SUM($H208:CN208)=0),$B208,0)</f>
        <v>0</v>
      </c>
      <c r="CP208">
        <f ca="1">IF(AND($B208&gt;0,SUM(CP$3:CP207)=0,SUM($H208:CO208)=0),$B208,0)</f>
        <v>0</v>
      </c>
      <c r="CQ208">
        <f ca="1">IF(AND($B208&gt;0,SUM(CQ$3:CQ207)=0,SUM($H208:CP208)=0),$B208,0)</f>
        <v>0</v>
      </c>
      <c r="CR208">
        <f ca="1">IF(AND($B208&gt;0,SUM(CR$3:CR207)=0,SUM($H208:CQ208)=0),$B208,0)</f>
        <v>0</v>
      </c>
      <c r="CS208">
        <f ca="1">IF(AND($B208&gt;0,SUM(CS$3:CS207)=0,SUM($H208:CR208)=0),$B208,0)</f>
        <v>0</v>
      </c>
      <c r="CT208">
        <f ca="1">IF(AND($B208&gt;0,SUM(CT$3:CT207)=0,SUM($H208:CS208)=0),$B208,0)</f>
        <v>0</v>
      </c>
      <c r="CU208">
        <f ca="1">IF(AND($B208&gt;0,SUM(CU$3:CU207)=0,SUM($H208:CT208)=0),$B208,0)</f>
        <v>0</v>
      </c>
      <c r="CV208">
        <f ca="1">IF(AND($B208&gt;0,SUM(CV$3:CV207)=0,SUM($H208:CU208)=0),$B208,0)</f>
        <v>0</v>
      </c>
      <c r="CW208">
        <f ca="1">IF(AND($B208&gt;0,SUM(CW$3:CW207)=0,SUM($H208:CV208)=0),$B208,0)</f>
        <v>0</v>
      </c>
      <c r="CX208">
        <f ca="1">IF(AND($B208&gt;0,SUM(CX$3:CX207)=0,SUM($H208:CW208)=0),$B208,0)</f>
        <v>0</v>
      </c>
      <c r="CY208">
        <f ca="1">IF(AND($B208&gt;0,SUM(CY$3:CY207)=0,SUM($H208:CX208)=0),$B208,0)</f>
        <v>0</v>
      </c>
      <c r="CZ208">
        <f ca="1">IF(AND($B208&gt;0,SUM(CZ$3:CZ207)=0,SUM($H208:CY208)=0),$B208,0)</f>
        <v>0</v>
      </c>
      <c r="DA208">
        <f ca="1">IF(AND($B208&gt;0,SUM(DA$3:DA207)=0,SUM($H208:CZ208)=0),$B208,0)</f>
        <v>0</v>
      </c>
      <c r="DB208">
        <f ca="1">IF(AND($B208&gt;0,SUM(DB$3:DB207)=0,SUM($H208:DA208)=0),$B208,0)</f>
        <v>0</v>
      </c>
      <c r="DC208">
        <f ca="1">IF(AND($B208&gt;0,SUM(DC$3:DC207)=0,SUM($H208:DB208)=0),$B208,0)</f>
        <v>0</v>
      </c>
      <c r="DD208">
        <f ca="1">IF(AND($B208&gt;0,SUM(DD$3:DD207)=0,SUM($H208:DC208)=0),$B208,0)</f>
        <v>0</v>
      </c>
      <c r="DE208">
        <f ca="1">IF(AND($B208&gt;0,SUM(DE$3:DE207)=0,SUM($H208:DD208)=0),$B208,0)</f>
        <v>0</v>
      </c>
      <c r="DF208">
        <f ca="1">IF(AND($B208&gt;0,SUM(DF$3:DF207)=0,SUM($H208:DE208)=0),$B208,0)</f>
        <v>0</v>
      </c>
      <c r="DG208">
        <f ca="1">IF(AND($B208&gt;0,SUM(DG$3:DG207)=0,SUM($H208:DF208)=0),$B208,0)</f>
        <v>0</v>
      </c>
      <c r="DH208">
        <f ca="1">IF(AND($B208&gt;0,SUM(DH$3:DH207)=0,SUM($H208:DG208)=0),$B208,0)</f>
        <v>0</v>
      </c>
      <c r="DI208">
        <f ca="1">IF(AND($B208&gt;0,SUM(DI$3:DI207)=0,SUM($H208:DH208)=0),$B208,0)</f>
        <v>0</v>
      </c>
      <c r="DJ208">
        <f ca="1">IF(AND($B208&gt;0,SUM(DJ$3:DJ207)=0,SUM($H208:DI208)=0),$B208,0)</f>
        <v>0</v>
      </c>
      <c r="DK208">
        <f ca="1">IF(AND($B208&gt;0,SUM(DK$3:DK207)=0,SUM($H208:DJ208)=0),$B208,0)</f>
        <v>0</v>
      </c>
      <c r="DL208">
        <f ca="1">IF(AND($B208&gt;0,SUM(DL$3:DL207)=0,SUM($H208:DK208)=0),$B208,0)</f>
        <v>0</v>
      </c>
      <c r="DM208">
        <f ca="1">IF(AND($B208&gt;0,SUM(DM$3:DM207)=0,SUM($H208:DL208)=0),$B208,0)</f>
        <v>0</v>
      </c>
      <c r="DN208">
        <f ca="1">IF(AND($B208&gt;0,SUM(DN$3:DN207)=0,SUM($H208:DM208)=0),$B208,0)</f>
        <v>0</v>
      </c>
      <c r="DO208">
        <f ca="1">IF(AND($B208&gt;0,SUM(DO$3:DO207)=0,SUM($H208:DN208)=0),$B208,0)</f>
        <v>0</v>
      </c>
      <c r="DP208">
        <f ca="1">IF(AND($B208&gt;0,SUM(DP$3:DP207)=0,SUM($H208:DO208)=0),$B208,0)</f>
        <v>0</v>
      </c>
      <c r="DQ208">
        <f ca="1">IF(AND($B208&gt;0,SUM(DQ$3:DQ207)=0,SUM($H208:DP208)=0),$B208,0)</f>
        <v>0</v>
      </c>
      <c r="DR208">
        <f ca="1">IF(AND($B208&gt;0,SUM(DR$3:DR207)=0,SUM($H208:DQ208)=0),$B208,0)</f>
        <v>0</v>
      </c>
      <c r="DS208">
        <f ca="1">IF(AND($B208&gt;0,SUM(DS$3:DS207)=0,SUM($H208:DR208)=0),$B208,0)</f>
        <v>0</v>
      </c>
      <c r="DT208">
        <f ca="1">IF(AND($B208&gt;0,SUM(DT$3:DT207)=0,SUM($H208:DS208)=0),$B208,0)</f>
        <v>0</v>
      </c>
      <c r="DU208">
        <f ca="1">IF(AND($B208&gt;0,SUM(DU$3:DU207)=0,SUM($H208:DT208)=0),$B208,0)</f>
        <v>0</v>
      </c>
      <c r="DV208">
        <f ca="1">IF(AND($B208&gt;0,SUM(DV$3:DV207)=0,SUM($H208:DU208)=0),$B208,0)</f>
        <v>0</v>
      </c>
      <c r="DW208">
        <f ca="1">IF(AND($B208&gt;0,SUM(DW$3:DW207)=0,SUM($H208:DV208)=0),$B208,0)</f>
        <v>0</v>
      </c>
      <c r="DX208">
        <f ca="1">IF(AND($B208&gt;0,SUM(DX$3:DX207)=0,SUM($H208:DW208)=0),$B208,0)</f>
        <v>0</v>
      </c>
      <c r="DY208">
        <f ca="1">IF(AND($B208&gt;0,SUM(DY$3:DY207)=0,SUM($H208:DX208)=0),$B208,0)</f>
        <v>0</v>
      </c>
      <c r="DZ208">
        <f ca="1">IF(AND($B208&gt;0,SUM(DZ$3:DZ207)=0,SUM($H208:DY208)=0),$B208,0)</f>
        <v>0</v>
      </c>
      <c r="EA208">
        <f ca="1">IF(AND($B208&gt;0,SUM(EA$3:EA207)=0,SUM($H208:DZ208)=0),$B208,0)</f>
        <v>0</v>
      </c>
      <c r="EB208">
        <f ca="1">IF(AND($B208&gt;0,SUM(EB$3:EB207)=0,SUM($H208:EA208)=0),$B208,0)</f>
        <v>0</v>
      </c>
      <c r="EC208">
        <f ca="1">IF(AND($B208&gt;0,SUM(EC$3:EC207)=0,SUM($H208:EB208)=0),$B208,0)</f>
        <v>0</v>
      </c>
      <c r="ED208">
        <f ca="1">IF(AND($B208&gt;0,SUM(ED$3:ED207)=0,SUM($H208:EC208)=0),$B208,0)</f>
        <v>0</v>
      </c>
      <c r="EE208">
        <f ca="1">IF(AND($B208&gt;0,SUM(EE$3:EE207)=0,SUM($H208:ED208)=0),$B208,0)</f>
        <v>0</v>
      </c>
      <c r="EF208">
        <f ca="1">IF(AND($B208&gt;0,SUM(EF$3:EF207)=0,SUM($H208:EE208)=0),$B208,0)</f>
        <v>0</v>
      </c>
      <c r="EG208">
        <f ca="1">IF(AND($B208&gt;0,SUM(EG$3:EG207)=0,SUM($H208:EF208)=0),$B208,0)</f>
        <v>0</v>
      </c>
      <c r="EH208">
        <f ca="1">IF(AND($B208&gt;0,SUM(EH$3:EH207)=0,SUM($H208:EG208)=0),$B208,0)</f>
        <v>0</v>
      </c>
      <c r="EI208">
        <f ca="1">IF(AND($B208&gt;0,SUM(EI$3:EI207)=0,SUM($H208:EH208)=0),$B208,0)</f>
        <v>0</v>
      </c>
      <c r="EJ208">
        <f ca="1">IF(AND($B208&gt;0,SUM(EJ$3:EJ207)=0,SUM($H208:EI208)=0),$B208,0)</f>
        <v>0</v>
      </c>
      <c r="EK208">
        <f ca="1">IF(AND($B208&gt;0,SUM(EK$3:EK207)=0,SUM($H208:EJ208)=0),$B208,0)</f>
        <v>0</v>
      </c>
      <c r="EL208">
        <f ca="1">IF(AND($B208&gt;0,SUM(EL$3:EL207)=0,SUM($H208:EK208)=0),$B208,0)</f>
        <v>0</v>
      </c>
      <c r="EM208">
        <f ca="1">IF(AND($B208&gt;0,SUM(EM$3:EM207)=0,SUM($H208:EL208)=0),$B208,0)</f>
        <v>0</v>
      </c>
      <c r="EN208">
        <f ca="1">IF(AND($B208&gt;0,SUM(EN$3:EN207)=0,SUM($H208:EM208)=0),$B208,0)</f>
        <v>0</v>
      </c>
      <c r="EO208">
        <f ca="1">IF(AND($B208&gt;0,SUM(EO$3:EO207)=0,SUM($H208:EN208)=0),$B208,0)</f>
        <v>0</v>
      </c>
      <c r="EP208">
        <f ca="1">IF(AND($B208&gt;0,SUM(EP$3:EP207)=0,SUM($H208:EO208)=0),$B208,0)</f>
        <v>0</v>
      </c>
      <c r="EQ208">
        <f ca="1">IF(AND($B208&gt;0,SUM(EQ$3:EQ207)=0,SUM($H208:EP208)=0),$B208,0)</f>
        <v>0</v>
      </c>
      <c r="ER208">
        <f ca="1">IF(AND($B208&gt;0,SUM(ER$3:ER207)=0,SUM($H208:EQ208)=0),$B208,0)</f>
        <v>0</v>
      </c>
      <c r="ES208">
        <f ca="1">IF(AND($B208&gt;0,SUM(ES$3:ES207)=0,SUM($H208:ER208)=0),$B208,0)</f>
        <v>0</v>
      </c>
      <c r="ET208">
        <f ca="1">IF(AND($B208&gt;0,SUM(ET$3:ET207)=0,SUM($H208:ES208)=0),$B208,0)</f>
        <v>0</v>
      </c>
      <c r="EU208">
        <f ca="1">IF(AND($B208&gt;0,SUM(EU$3:EU207)=0,SUM($H208:ET208)=0),$B208,0)</f>
        <v>0</v>
      </c>
      <c r="EV208">
        <f ca="1">IF(AND($B208&gt;0,SUM(EV$3:EV207)=0,SUM($H208:EU208)=0),$B208,0)</f>
        <v>0</v>
      </c>
      <c r="EW208">
        <f ca="1">IF(AND($B208&gt;0,SUM(EW$3:EW207)=0,SUM($H208:EV208)=0),$B208,0)</f>
        <v>0</v>
      </c>
      <c r="EX208">
        <f ca="1">IF(AND($B208&gt;0,SUM(EX$3:EX207)=0,SUM($H208:EW208)=0),$B208,0)</f>
        <v>0</v>
      </c>
      <c r="EY208">
        <f ca="1">IF(AND($B208&gt;0,SUM(EY$3:EY207)=0,SUM($H208:EX208)=0),$B208,0)</f>
        <v>0</v>
      </c>
      <c r="EZ208">
        <f ca="1">IF(AND($B208&gt;0,SUM(EZ$3:EZ207)=0,SUM($H208:EY208)=0),$B208,0)</f>
        <v>0</v>
      </c>
      <c r="FA208">
        <f ca="1">IF(AND($B208&gt;0,SUM(FA$3:FA207)=0,SUM($H208:EZ208)=0),$B208,0)</f>
        <v>0</v>
      </c>
      <c r="FB208">
        <f ca="1">IF(AND($B208&gt;0,SUM(FB$3:FB207)=0,SUM($H208:FA208)=0),$B208,0)</f>
        <v>0</v>
      </c>
      <c r="FC208">
        <f ca="1">IF(AND($B208&gt;0,SUM(FC$3:FC207)=0,SUM($H208:FB208)=0),$B208,0)</f>
        <v>0</v>
      </c>
      <c r="FD208">
        <f ca="1">IF(AND($B208&gt;0,SUM(FD$3:FD207)=0,SUM($H208:FC208)=0),$B208,0)</f>
        <v>0</v>
      </c>
      <c r="FE208">
        <f ca="1">IF(AND($B208&gt;0,SUM(FE$3:FE207)=0,SUM($H208:FD208)=0),$B208,0)</f>
        <v>0</v>
      </c>
      <c r="FF208">
        <f ca="1">IF(AND($B208&gt;0,SUM(FF$3:FF207)=0,SUM($H208:FE208)=0),$B208,0)</f>
        <v>0</v>
      </c>
      <c r="FG208">
        <f ca="1">IF(AND($B208&gt;0,SUM(FG$3:FG207)=0,SUM($H208:FF208)=0),$B208,0)</f>
        <v>0</v>
      </c>
      <c r="FH208">
        <f ca="1">IF(AND($B208&gt;0,SUM(FH$3:FH207)=0,SUM($H208:FG208)=0),$B208,0)</f>
        <v>0</v>
      </c>
      <c r="FI208">
        <f ca="1">IF(AND($B208&gt;0,SUM(FI$3:FI207)=0,SUM($H208:FH208)=0),$B208,0)</f>
        <v>0</v>
      </c>
      <c r="FJ208">
        <f ca="1">IF(AND($B208&gt;0,SUM(FJ$3:FJ207)=0,SUM($H208:FI208)=0),$B208,0)</f>
        <v>0</v>
      </c>
      <c r="FK208">
        <f ca="1">IF(AND($B208&gt;0,SUM(FK$3:FK207)=0,SUM($H208:FJ208)=0),$B208,0)</f>
        <v>0</v>
      </c>
      <c r="FL208">
        <f ca="1">IF(AND($B208&gt;0,SUM(FL$3:FL207)=0,SUM($H208:FK208)=0),$B208,0)</f>
        <v>0</v>
      </c>
      <c r="FM208">
        <f ca="1">IF(AND($B208&gt;0,SUM(FM$3:FM207)=0,SUM($H208:FL208)=0),$B208,0)</f>
        <v>0</v>
      </c>
      <c r="FN208">
        <f ca="1">IF(AND($B208&gt;0,SUM(FN$3:FN207)=0,SUM($H208:FM208)=0),$B208,0)</f>
        <v>0</v>
      </c>
      <c r="FS208" s="67" t="str">
        <f ca="1">Valintaohjelma!$C84</f>
        <v>0</v>
      </c>
      <c r="FT208" s="67" t="str">
        <f ca="1">Valintaohjelma!$F84</f>
        <v/>
      </c>
      <c r="FU208" s="342" t="str">
        <f>""</f>
        <v/>
      </c>
      <c r="FV208" s="67" t="str">
        <f>Valintaohjelma!$I84</f>
        <v>-</v>
      </c>
      <c r="FY208" s="67" t="str">
        <f ca="1">Valintaohjelma!$C84</f>
        <v>0</v>
      </c>
      <c r="FZ208" s="67" t="str">
        <f ca="1">Valintaohjelma!$F84</f>
        <v/>
      </c>
      <c r="GA208" s="67" t="str">
        <f>""</f>
        <v/>
      </c>
      <c r="GB208" s="67" t="str">
        <f>Valintaohjelma!$I84</f>
        <v>-</v>
      </c>
      <c r="GE208" s="67" t="str">
        <f ca="1">Valintaohjelma!$C84</f>
        <v>0</v>
      </c>
      <c r="GF208" s="67" t="str">
        <f ca="1">Valintaohjelma!$F84</f>
        <v/>
      </c>
      <c r="GG208" s="67" t="str">
        <f>""</f>
        <v/>
      </c>
      <c r="GH208" s="67" t="str">
        <f>Valintaohjelma!$I84</f>
        <v>-</v>
      </c>
    </row>
    <row r="209" spans="1:190" ht="15.75" thickBot="1" x14ac:dyDescent="0.3">
      <c r="A209">
        <v>209</v>
      </c>
      <c r="B209">
        <f>IF(AND(Valintaohjelma!D85&lt;&gt;"-",Valintaohjelma!D85&lt;&gt;""),A209,0)</f>
        <v>0</v>
      </c>
      <c r="C209" s="240" t="str">
        <f t="shared" ca="1" si="26"/>
        <v>0</v>
      </c>
      <c r="D209" s="240" t="str">
        <f t="shared" ca="1" si="27"/>
        <v/>
      </c>
      <c r="E209" s="240" t="str">
        <f t="shared" ca="1" si="28"/>
        <v/>
      </c>
      <c r="F209" s="240" t="str">
        <f t="shared" ca="1" si="29"/>
        <v>-</v>
      </c>
      <c r="G209" s="47" t="e">
        <f>INDEX($I$2:$FN$2,ROWS(G$2:G209))</f>
        <v>#REF!</v>
      </c>
      <c r="H209">
        <v>0</v>
      </c>
      <c r="I209">
        <f ca="1">IF(AND($B209&gt;0,SUM(I$3:I208)=0,SUM($H209:H209)=0),$B209,0)</f>
        <v>0</v>
      </c>
      <c r="J209">
        <f ca="1">IF(AND($B209&gt;0,SUM(J$3:J208)=0,SUM($H209:I209)=0),$B209,0)</f>
        <v>0</v>
      </c>
      <c r="K209">
        <f ca="1">IF(AND($B209&gt;0,SUM(K$3:K208)=0,SUM($H209:J209)=0),$B209,0)</f>
        <v>0</v>
      </c>
      <c r="L209">
        <f ca="1">IF(AND($B209&gt;0,SUM(L$3:L208)=0,SUM($H209:K209)=0),$B209,0)</f>
        <v>0</v>
      </c>
      <c r="M209">
        <f ca="1">IF(AND($B209&gt;0,SUM(M$3:M208)=0,SUM($H209:L209)=0),$B209,0)</f>
        <v>0</v>
      </c>
      <c r="N209">
        <f ca="1">IF(AND($B209&gt;0,SUM(N$3:N208)=0,SUM($H209:M209)=0),$B209,0)</f>
        <v>0</v>
      </c>
      <c r="O209">
        <f ca="1">IF(AND($B209&gt;0,SUM(O$3:O208)=0,SUM($H209:N209)=0),$B209,0)</f>
        <v>0</v>
      </c>
      <c r="P209">
        <f ca="1">IF(AND($B209&gt;0,SUM(P$3:P208)=0,SUM($H209:O209)=0),$B209,0)</f>
        <v>0</v>
      </c>
      <c r="Q209">
        <f ca="1">IF(AND($B209&gt;0,SUM(Q$3:Q208)=0,SUM($H209:P209)=0),$B209,0)</f>
        <v>0</v>
      </c>
      <c r="R209">
        <f ca="1">IF(AND($B209&gt;0,SUM(R$3:R208)=0,SUM($H209:Q209)=0),$B209,0)</f>
        <v>0</v>
      </c>
      <c r="S209">
        <f ca="1">IF(AND($B209&gt;0,SUM(S$3:S208)=0,SUM($H209:R209)=0),$B209,0)</f>
        <v>0</v>
      </c>
      <c r="T209">
        <f ca="1">IF(AND($B209&gt;0,SUM(T$3:T208)=0,SUM($H209:S209)=0),$B209,0)</f>
        <v>0</v>
      </c>
      <c r="U209">
        <f ca="1">IF(AND($B209&gt;0,SUM(U$3:U208)=0,SUM($H209:T209)=0),$B209,0)</f>
        <v>0</v>
      </c>
      <c r="V209">
        <f ca="1">IF(AND($B209&gt;0,SUM(V$3:V208)=0,SUM($H209:U209)=0),$B209,0)</f>
        <v>0</v>
      </c>
      <c r="W209">
        <f ca="1">IF(AND($B209&gt;0,SUM(W$3:W208)=0,SUM($H209:V209)=0),$B209,0)</f>
        <v>0</v>
      </c>
      <c r="X209">
        <f ca="1">IF(AND($B209&gt;0,SUM(X$3:X208)=0,SUM($H209:W209)=0),$B209,0)</f>
        <v>0</v>
      </c>
      <c r="Y209">
        <f ca="1">IF(AND($B209&gt;0,SUM(Y$3:Y208)=0,SUM($H209:X209)=0),$B209,0)</f>
        <v>0</v>
      </c>
      <c r="Z209">
        <f ca="1">IF(AND($B209&gt;0,SUM(Z$3:Z208)=0,SUM($H209:Y209)=0),$B209,0)</f>
        <v>0</v>
      </c>
      <c r="AA209">
        <f ca="1">IF(AND($B209&gt;0,SUM(AA$3:AA208)=0,SUM($H209:Z209)=0),$B209,0)</f>
        <v>0</v>
      </c>
      <c r="AB209">
        <f ca="1">IF(AND($B209&gt;0,SUM(AB$3:AB208)=0,SUM($H209:AA209)=0),$B209,0)</f>
        <v>0</v>
      </c>
      <c r="AC209">
        <f ca="1">IF(AND($B209&gt;0,SUM(AC$3:AC208)=0,SUM($H209:AB209)=0),$B209,0)</f>
        <v>0</v>
      </c>
      <c r="AD209">
        <f ca="1">IF(AND($B209&gt;0,SUM(AD$3:AD208)=0,SUM($H209:AC209)=0),$B209,0)</f>
        <v>0</v>
      </c>
      <c r="AE209">
        <f ca="1">IF(AND($B209&gt;0,SUM(AE$3:AE208)=0,SUM($H209:AD209)=0),$B209,0)</f>
        <v>0</v>
      </c>
      <c r="AF209">
        <f ca="1">IF(AND($B209&gt;0,SUM(AF$3:AF208)=0,SUM($H209:AE209)=0),$B209,0)</f>
        <v>0</v>
      </c>
      <c r="AG209">
        <f ca="1">IF(AND($B209&gt;0,SUM(AG$3:AG208)=0,SUM($H209:AF209)=0),$B209,0)</f>
        <v>0</v>
      </c>
      <c r="AH209">
        <f ca="1">IF(AND($B209&gt;0,SUM(AH$3:AH208)=0,SUM($H209:AG209)=0),$B209,0)</f>
        <v>0</v>
      </c>
      <c r="AI209">
        <f ca="1">IF(AND($B209&gt;0,SUM(AI$3:AI208)=0,SUM($H209:AH209)=0),$B209,0)</f>
        <v>0</v>
      </c>
      <c r="AJ209">
        <f ca="1">IF(AND($B209&gt;0,SUM(AJ$3:AJ208)=0,SUM($H209:AI209)=0),$B209,0)</f>
        <v>0</v>
      </c>
      <c r="AK209">
        <f ca="1">IF(AND($B209&gt;0,SUM(AK$3:AK208)=0,SUM($H209:AJ209)=0),$B209,0)</f>
        <v>0</v>
      </c>
      <c r="AL209">
        <f ca="1">IF(AND($B209&gt;0,SUM(AL$3:AL208)=0,SUM($H209:AK209)=0),$B209,0)</f>
        <v>0</v>
      </c>
      <c r="AM209">
        <f ca="1">IF(AND($B209&gt;0,SUM(AM$3:AM208)=0,SUM($H209:AL209)=0),$B209,0)</f>
        <v>0</v>
      </c>
      <c r="AN209">
        <f ca="1">IF(AND($B209&gt;0,SUM(AN$3:AN208)=0,SUM($H209:AM209)=0),$B209,0)</f>
        <v>0</v>
      </c>
      <c r="AO209">
        <f ca="1">IF(AND($B209&gt;0,SUM(AO$3:AO208)=0,SUM($H209:AN209)=0),$B209,0)</f>
        <v>0</v>
      </c>
      <c r="AP209">
        <f ca="1">IF(AND($B209&gt;0,SUM(AP$3:AP208)=0,SUM($H209:AO209)=0),$B209,0)</f>
        <v>0</v>
      </c>
      <c r="AQ209">
        <f ca="1">IF(AND($B209&gt;0,SUM(AQ$3:AQ208)=0,SUM($H209:AP209)=0),$B209,0)</f>
        <v>0</v>
      </c>
      <c r="AR209">
        <f ca="1">IF(AND($B209&gt;0,SUM(AR$3:AR208)=0,SUM($H209:AQ209)=0),$B209,0)</f>
        <v>0</v>
      </c>
      <c r="AS209">
        <f ca="1">IF(AND($B209&gt;0,SUM(AS$3:AS208)=0,SUM($H209:AR209)=0),$B209,0)</f>
        <v>0</v>
      </c>
      <c r="AT209">
        <f ca="1">IF(AND($B209&gt;0,SUM(AT$3:AT208)=0,SUM($H209:AS209)=0),$B209,0)</f>
        <v>0</v>
      </c>
      <c r="AU209">
        <f ca="1">IF(AND($B209&gt;0,SUM(AU$3:AU208)=0,SUM($H209:AT209)=0),$B209,0)</f>
        <v>0</v>
      </c>
      <c r="AV209">
        <f ca="1">IF(AND($B209&gt;0,SUM(AV$3:AV208)=0,SUM($H209:AU209)=0),$B209,0)</f>
        <v>0</v>
      </c>
      <c r="AW209">
        <f ca="1">IF(AND($B209&gt;0,SUM(AW$3:AW208)=0,SUM($H209:AV209)=0),$B209,0)</f>
        <v>0</v>
      </c>
      <c r="AX209">
        <f ca="1">IF(AND($B209&gt;0,SUM(AX$3:AX208)=0,SUM($H209:AW209)=0),$B209,0)</f>
        <v>0</v>
      </c>
      <c r="AY209">
        <f ca="1">IF(AND($B209&gt;0,SUM(AY$3:AY208)=0,SUM($H209:AX209)=0),$B209,0)</f>
        <v>0</v>
      </c>
      <c r="AZ209">
        <f ca="1">IF(AND($B209&gt;0,SUM(AZ$3:AZ208)=0,SUM($H209:AY209)=0),$B209,0)</f>
        <v>0</v>
      </c>
      <c r="BA209">
        <f ca="1">IF(AND($B209&gt;0,SUM(BA$3:BA208)=0,SUM($H209:AZ209)=0),$B209,0)</f>
        <v>0</v>
      </c>
      <c r="BB209">
        <f ca="1">IF(AND($B209&gt;0,SUM(BB$3:BB208)=0,SUM($H209:BA209)=0),$B209,0)</f>
        <v>0</v>
      </c>
      <c r="BC209">
        <f ca="1">IF(AND($B209&gt;0,SUM(BC$3:BC208)=0,SUM($H209:BB209)=0),$B209,0)</f>
        <v>0</v>
      </c>
      <c r="BD209">
        <f ca="1">IF(AND($B209&gt;0,SUM(BD$3:BD208)=0,SUM($H209:BC209)=0),$B209,0)</f>
        <v>0</v>
      </c>
      <c r="BE209">
        <f ca="1">IF(AND($B209&gt;0,SUM(BE$3:BE208)=0,SUM($H209:BD209)=0),$B209,0)</f>
        <v>0</v>
      </c>
      <c r="BF209">
        <f ca="1">IF(AND($B209&gt;0,SUM(BF$3:BF208)=0,SUM($H209:BE209)=0),$B209,0)</f>
        <v>0</v>
      </c>
      <c r="BG209">
        <f ca="1">IF(AND($B209&gt;0,SUM(BG$3:BG208)=0,SUM($H209:BF209)=0),$B209,0)</f>
        <v>0</v>
      </c>
      <c r="BH209">
        <f ca="1">IF(AND($B209&gt;0,SUM(BH$3:BH208)=0,SUM($H209:BG209)=0),$B209,0)</f>
        <v>0</v>
      </c>
      <c r="BI209">
        <f ca="1">IF(AND($B209&gt;0,SUM(BI$3:BI208)=0,SUM($H209:BH209)=0),$B209,0)</f>
        <v>0</v>
      </c>
      <c r="BJ209">
        <f ca="1">IF(AND($B209&gt;0,SUM(BJ$3:BJ208)=0,SUM($H209:BI209)=0),$B209,0)</f>
        <v>0</v>
      </c>
      <c r="BK209">
        <f ca="1">IF(AND($B209&gt;0,SUM(BK$3:BK208)=0,SUM($H209:BJ209)=0),$B209,0)</f>
        <v>0</v>
      </c>
      <c r="BL209">
        <f ca="1">IF(AND($B209&gt;0,SUM(BL$3:BL208)=0,SUM($H209:BK209)=0),$B209,0)</f>
        <v>0</v>
      </c>
      <c r="BM209">
        <f ca="1">IF(AND($B209&gt;0,SUM(BM$3:BM208)=0,SUM($H209:BL209)=0),$B209,0)</f>
        <v>0</v>
      </c>
      <c r="BN209">
        <f ca="1">IF(AND($B209&gt;0,SUM(BN$3:BN208)=0,SUM($H209:BM209)=0),$B209,0)</f>
        <v>0</v>
      </c>
      <c r="BO209">
        <f ca="1">IF(AND($B209&gt;0,SUM(BO$3:BO208)=0,SUM($H209:BN209)=0),$B209,0)</f>
        <v>0</v>
      </c>
      <c r="BP209">
        <f ca="1">IF(AND($B209&gt;0,SUM(BP$3:BP208)=0,SUM($H209:BO209)=0),$B209,0)</f>
        <v>0</v>
      </c>
      <c r="BQ209">
        <f ca="1">IF(AND($B209&gt;0,SUM(BQ$3:BQ208)=0,SUM($H209:BP209)=0),$B209,0)</f>
        <v>0</v>
      </c>
      <c r="BR209">
        <f ca="1">IF(AND($B209&gt;0,SUM(BR$3:BR208)=0,SUM($H209:BQ209)=0),$B209,0)</f>
        <v>0</v>
      </c>
      <c r="BS209">
        <f ca="1">IF(AND($B209&gt;0,SUM(BS$3:BS208)=0,SUM($H209:BR209)=0),$B209,0)</f>
        <v>0</v>
      </c>
      <c r="BT209">
        <f ca="1">IF(AND($B209&gt;0,SUM(BT$3:BT208)=0,SUM($H209:BS209)=0),$B209,0)</f>
        <v>0</v>
      </c>
      <c r="BU209">
        <f ca="1">IF(AND($B209&gt;0,SUM(BU$3:BU208)=0,SUM($H209:BT209)=0),$B209,0)</f>
        <v>0</v>
      </c>
      <c r="BV209">
        <f ca="1">IF(AND($B209&gt;0,SUM(BV$3:BV208)=0,SUM($H209:BU209)=0),$B209,0)</f>
        <v>0</v>
      </c>
      <c r="BW209">
        <f ca="1">IF(AND($B209&gt;0,SUM(BW$3:BW208)=0,SUM($H209:BV209)=0),$B209,0)</f>
        <v>0</v>
      </c>
      <c r="BX209">
        <f ca="1">IF(AND($B209&gt;0,SUM(BX$3:BX208)=0,SUM($H209:BW209)=0),$B209,0)</f>
        <v>0</v>
      </c>
      <c r="BY209">
        <f ca="1">IF(AND($B209&gt;0,SUM(BY$3:BY208)=0,SUM($H209:BX209)=0),$B209,0)</f>
        <v>0</v>
      </c>
      <c r="BZ209">
        <f ca="1">IF(AND($B209&gt;0,SUM(BZ$3:BZ208)=0,SUM($H209:BY209)=0),$B209,0)</f>
        <v>0</v>
      </c>
      <c r="CA209">
        <f ca="1">IF(AND($B209&gt;0,SUM(CA$3:CA208)=0,SUM($H209:BZ209)=0),$B209,0)</f>
        <v>0</v>
      </c>
      <c r="CB209">
        <f ca="1">IF(AND($B209&gt;0,SUM(CB$3:CB208)=0,SUM($H209:CA209)=0),$B209,0)</f>
        <v>0</v>
      </c>
      <c r="CC209">
        <f ca="1">IF(AND($B209&gt;0,SUM(CC$3:CC208)=0,SUM($H209:CB209)=0),$B209,0)</f>
        <v>0</v>
      </c>
      <c r="CD209">
        <f ca="1">IF(AND($B209&gt;0,SUM(CD$3:CD208)=0,SUM($H209:CC209)=0),$B209,0)</f>
        <v>0</v>
      </c>
      <c r="CE209">
        <f ca="1">IF(AND($B209&gt;0,SUM(CE$3:CE208)=0,SUM($H209:CD209)=0),$B209,0)</f>
        <v>0</v>
      </c>
      <c r="CF209">
        <f ca="1">IF(AND($B209&gt;0,SUM(CF$3:CF208)=0,SUM($H209:CE209)=0),$B209,0)</f>
        <v>0</v>
      </c>
      <c r="CG209">
        <f ca="1">IF(AND($B209&gt;0,SUM(CG$3:CG208)=0,SUM($H209:CF209)=0),$B209,0)</f>
        <v>0</v>
      </c>
      <c r="CH209">
        <f ca="1">IF(AND($B209&gt;0,SUM(CH$3:CH208)=0,SUM($H209:CG209)=0),$B209,0)</f>
        <v>0</v>
      </c>
      <c r="CI209">
        <f ca="1">IF(AND($B209&gt;0,SUM(CI$3:CI208)=0,SUM($H209:CH209)=0),$B209,0)</f>
        <v>0</v>
      </c>
      <c r="CJ209">
        <f ca="1">IF(AND($B209&gt;0,SUM(CJ$3:CJ208)=0,SUM($H209:CI209)=0),$B209,0)</f>
        <v>0</v>
      </c>
      <c r="CK209">
        <f ca="1">IF(AND($B209&gt;0,SUM(CK$3:CK208)=0,SUM($H209:CJ209)=0),$B209,0)</f>
        <v>0</v>
      </c>
      <c r="CL209">
        <f ca="1">IF(AND($B209&gt;0,SUM(CL$3:CL208)=0,SUM($H209:CK209)=0),$B209,0)</f>
        <v>0</v>
      </c>
      <c r="CM209">
        <f ca="1">IF(AND($B209&gt;0,SUM(CM$3:CM208)=0,SUM($H209:CL209)=0),$B209,0)</f>
        <v>0</v>
      </c>
      <c r="CN209">
        <f ca="1">IF(AND($B209&gt;0,SUM(CN$3:CN208)=0,SUM($H209:CM209)=0),$B209,0)</f>
        <v>0</v>
      </c>
      <c r="CO209">
        <f ca="1">IF(AND($B209&gt;0,SUM(CO$3:CO208)=0,SUM($H209:CN209)=0),$B209,0)</f>
        <v>0</v>
      </c>
      <c r="CP209">
        <f ca="1">IF(AND($B209&gt;0,SUM(CP$3:CP208)=0,SUM($H209:CO209)=0),$B209,0)</f>
        <v>0</v>
      </c>
      <c r="CQ209">
        <f ca="1">IF(AND($B209&gt;0,SUM(CQ$3:CQ208)=0,SUM($H209:CP209)=0),$B209,0)</f>
        <v>0</v>
      </c>
      <c r="CR209">
        <f ca="1">IF(AND($B209&gt;0,SUM(CR$3:CR208)=0,SUM($H209:CQ209)=0),$B209,0)</f>
        <v>0</v>
      </c>
      <c r="CS209">
        <f ca="1">IF(AND($B209&gt;0,SUM(CS$3:CS208)=0,SUM($H209:CR209)=0),$B209,0)</f>
        <v>0</v>
      </c>
      <c r="CT209">
        <f ca="1">IF(AND($B209&gt;0,SUM(CT$3:CT208)=0,SUM($H209:CS209)=0),$B209,0)</f>
        <v>0</v>
      </c>
      <c r="CU209">
        <f ca="1">IF(AND($B209&gt;0,SUM(CU$3:CU208)=0,SUM($H209:CT209)=0),$B209,0)</f>
        <v>0</v>
      </c>
      <c r="CV209">
        <f ca="1">IF(AND($B209&gt;0,SUM(CV$3:CV208)=0,SUM($H209:CU209)=0),$B209,0)</f>
        <v>0</v>
      </c>
      <c r="CW209">
        <f ca="1">IF(AND($B209&gt;0,SUM(CW$3:CW208)=0,SUM($H209:CV209)=0),$B209,0)</f>
        <v>0</v>
      </c>
      <c r="CX209">
        <f ca="1">IF(AND($B209&gt;0,SUM(CX$3:CX208)=0,SUM($H209:CW209)=0),$B209,0)</f>
        <v>0</v>
      </c>
      <c r="CY209">
        <f ca="1">IF(AND($B209&gt;0,SUM(CY$3:CY208)=0,SUM($H209:CX209)=0),$B209,0)</f>
        <v>0</v>
      </c>
      <c r="CZ209">
        <f ca="1">IF(AND($B209&gt;0,SUM(CZ$3:CZ208)=0,SUM($H209:CY209)=0),$B209,0)</f>
        <v>0</v>
      </c>
      <c r="DA209">
        <f ca="1">IF(AND($B209&gt;0,SUM(DA$3:DA208)=0,SUM($H209:CZ209)=0),$B209,0)</f>
        <v>0</v>
      </c>
      <c r="DB209">
        <f ca="1">IF(AND($B209&gt;0,SUM(DB$3:DB208)=0,SUM($H209:DA209)=0),$B209,0)</f>
        <v>0</v>
      </c>
      <c r="DC209">
        <f ca="1">IF(AND($B209&gt;0,SUM(DC$3:DC208)=0,SUM($H209:DB209)=0),$B209,0)</f>
        <v>0</v>
      </c>
      <c r="DD209">
        <f ca="1">IF(AND($B209&gt;0,SUM(DD$3:DD208)=0,SUM($H209:DC209)=0),$B209,0)</f>
        <v>0</v>
      </c>
      <c r="DE209">
        <f ca="1">IF(AND($B209&gt;0,SUM(DE$3:DE208)=0,SUM($H209:DD209)=0),$B209,0)</f>
        <v>0</v>
      </c>
      <c r="DF209">
        <f ca="1">IF(AND($B209&gt;0,SUM(DF$3:DF208)=0,SUM($H209:DE209)=0),$B209,0)</f>
        <v>0</v>
      </c>
      <c r="DG209">
        <f ca="1">IF(AND($B209&gt;0,SUM(DG$3:DG208)=0,SUM($H209:DF209)=0),$B209,0)</f>
        <v>0</v>
      </c>
      <c r="DH209">
        <f ca="1">IF(AND($B209&gt;0,SUM(DH$3:DH208)=0,SUM($H209:DG209)=0),$B209,0)</f>
        <v>0</v>
      </c>
      <c r="DI209">
        <f ca="1">IF(AND($B209&gt;0,SUM(DI$3:DI208)=0,SUM($H209:DH209)=0),$B209,0)</f>
        <v>0</v>
      </c>
      <c r="DJ209">
        <f ca="1">IF(AND($B209&gt;0,SUM(DJ$3:DJ208)=0,SUM($H209:DI209)=0),$B209,0)</f>
        <v>0</v>
      </c>
      <c r="DK209">
        <f ca="1">IF(AND($B209&gt;0,SUM(DK$3:DK208)=0,SUM($H209:DJ209)=0),$B209,0)</f>
        <v>0</v>
      </c>
      <c r="DL209">
        <f ca="1">IF(AND($B209&gt;0,SUM(DL$3:DL208)=0,SUM($H209:DK209)=0),$B209,0)</f>
        <v>0</v>
      </c>
      <c r="DM209">
        <f ca="1">IF(AND($B209&gt;0,SUM(DM$3:DM208)=0,SUM($H209:DL209)=0),$B209,0)</f>
        <v>0</v>
      </c>
      <c r="DN209">
        <f ca="1">IF(AND($B209&gt;0,SUM(DN$3:DN208)=0,SUM($H209:DM209)=0),$B209,0)</f>
        <v>0</v>
      </c>
      <c r="DO209">
        <f ca="1">IF(AND($B209&gt;0,SUM(DO$3:DO208)=0,SUM($H209:DN209)=0),$B209,0)</f>
        <v>0</v>
      </c>
      <c r="DP209">
        <f ca="1">IF(AND($B209&gt;0,SUM(DP$3:DP208)=0,SUM($H209:DO209)=0),$B209,0)</f>
        <v>0</v>
      </c>
      <c r="DQ209">
        <f ca="1">IF(AND($B209&gt;0,SUM(DQ$3:DQ208)=0,SUM($H209:DP209)=0),$B209,0)</f>
        <v>0</v>
      </c>
      <c r="DR209">
        <f ca="1">IF(AND($B209&gt;0,SUM(DR$3:DR208)=0,SUM($H209:DQ209)=0),$B209,0)</f>
        <v>0</v>
      </c>
      <c r="DS209">
        <f ca="1">IF(AND($B209&gt;0,SUM(DS$3:DS208)=0,SUM($H209:DR209)=0),$B209,0)</f>
        <v>0</v>
      </c>
      <c r="DT209">
        <f ca="1">IF(AND($B209&gt;0,SUM(DT$3:DT208)=0,SUM($H209:DS209)=0),$B209,0)</f>
        <v>0</v>
      </c>
      <c r="DU209">
        <f ca="1">IF(AND($B209&gt;0,SUM(DU$3:DU208)=0,SUM($H209:DT209)=0),$B209,0)</f>
        <v>0</v>
      </c>
      <c r="DV209">
        <f ca="1">IF(AND($B209&gt;0,SUM(DV$3:DV208)=0,SUM($H209:DU209)=0),$B209,0)</f>
        <v>0</v>
      </c>
      <c r="DW209">
        <f ca="1">IF(AND($B209&gt;0,SUM(DW$3:DW208)=0,SUM($H209:DV209)=0),$B209,0)</f>
        <v>0</v>
      </c>
      <c r="DX209">
        <f ca="1">IF(AND($B209&gt;0,SUM(DX$3:DX208)=0,SUM($H209:DW209)=0),$B209,0)</f>
        <v>0</v>
      </c>
      <c r="DY209">
        <f ca="1">IF(AND($B209&gt;0,SUM(DY$3:DY208)=0,SUM($H209:DX209)=0),$B209,0)</f>
        <v>0</v>
      </c>
      <c r="DZ209">
        <f ca="1">IF(AND($B209&gt;0,SUM(DZ$3:DZ208)=0,SUM($H209:DY209)=0),$B209,0)</f>
        <v>0</v>
      </c>
      <c r="EA209">
        <f ca="1">IF(AND($B209&gt;0,SUM(EA$3:EA208)=0,SUM($H209:DZ209)=0),$B209,0)</f>
        <v>0</v>
      </c>
      <c r="EB209">
        <f ca="1">IF(AND($B209&gt;0,SUM(EB$3:EB208)=0,SUM($H209:EA209)=0),$B209,0)</f>
        <v>0</v>
      </c>
      <c r="EC209">
        <f ca="1">IF(AND($B209&gt;0,SUM(EC$3:EC208)=0,SUM($H209:EB209)=0),$B209,0)</f>
        <v>0</v>
      </c>
      <c r="ED209">
        <f ca="1">IF(AND($B209&gt;0,SUM(ED$3:ED208)=0,SUM($H209:EC209)=0),$B209,0)</f>
        <v>0</v>
      </c>
      <c r="EE209">
        <f ca="1">IF(AND($B209&gt;0,SUM(EE$3:EE208)=0,SUM($H209:ED209)=0),$B209,0)</f>
        <v>0</v>
      </c>
      <c r="EF209">
        <f ca="1">IF(AND($B209&gt;0,SUM(EF$3:EF208)=0,SUM($H209:EE209)=0),$B209,0)</f>
        <v>0</v>
      </c>
      <c r="EG209">
        <f ca="1">IF(AND($B209&gt;0,SUM(EG$3:EG208)=0,SUM($H209:EF209)=0),$B209,0)</f>
        <v>0</v>
      </c>
      <c r="EH209">
        <f ca="1">IF(AND($B209&gt;0,SUM(EH$3:EH208)=0,SUM($H209:EG209)=0),$B209,0)</f>
        <v>0</v>
      </c>
      <c r="EI209">
        <f ca="1">IF(AND($B209&gt;0,SUM(EI$3:EI208)=0,SUM($H209:EH209)=0),$B209,0)</f>
        <v>0</v>
      </c>
      <c r="EJ209">
        <f ca="1">IF(AND($B209&gt;0,SUM(EJ$3:EJ208)=0,SUM($H209:EI209)=0),$B209,0)</f>
        <v>0</v>
      </c>
      <c r="EK209">
        <f ca="1">IF(AND($B209&gt;0,SUM(EK$3:EK208)=0,SUM($H209:EJ209)=0),$B209,0)</f>
        <v>0</v>
      </c>
      <c r="EL209">
        <f ca="1">IF(AND($B209&gt;0,SUM(EL$3:EL208)=0,SUM($H209:EK209)=0),$B209,0)</f>
        <v>0</v>
      </c>
      <c r="EM209">
        <f ca="1">IF(AND($B209&gt;0,SUM(EM$3:EM208)=0,SUM($H209:EL209)=0),$B209,0)</f>
        <v>0</v>
      </c>
      <c r="EN209">
        <f ca="1">IF(AND($B209&gt;0,SUM(EN$3:EN208)=0,SUM($H209:EM209)=0),$B209,0)</f>
        <v>0</v>
      </c>
      <c r="EO209">
        <f ca="1">IF(AND($B209&gt;0,SUM(EO$3:EO208)=0,SUM($H209:EN209)=0),$B209,0)</f>
        <v>0</v>
      </c>
      <c r="EP209">
        <f ca="1">IF(AND($B209&gt;0,SUM(EP$3:EP208)=0,SUM($H209:EO209)=0),$B209,0)</f>
        <v>0</v>
      </c>
      <c r="EQ209">
        <f ca="1">IF(AND($B209&gt;0,SUM(EQ$3:EQ208)=0,SUM($H209:EP209)=0),$B209,0)</f>
        <v>0</v>
      </c>
      <c r="ER209">
        <f ca="1">IF(AND($B209&gt;0,SUM(ER$3:ER208)=0,SUM($H209:EQ209)=0),$B209,0)</f>
        <v>0</v>
      </c>
      <c r="ES209">
        <f ca="1">IF(AND($B209&gt;0,SUM(ES$3:ES208)=0,SUM($H209:ER209)=0),$B209,0)</f>
        <v>0</v>
      </c>
      <c r="ET209">
        <f ca="1">IF(AND($B209&gt;0,SUM(ET$3:ET208)=0,SUM($H209:ES209)=0),$B209,0)</f>
        <v>0</v>
      </c>
      <c r="EU209">
        <f ca="1">IF(AND($B209&gt;0,SUM(EU$3:EU208)=0,SUM($H209:ET209)=0),$B209,0)</f>
        <v>0</v>
      </c>
      <c r="EV209">
        <f ca="1">IF(AND($B209&gt;0,SUM(EV$3:EV208)=0,SUM($H209:EU209)=0),$B209,0)</f>
        <v>0</v>
      </c>
      <c r="EW209">
        <f ca="1">IF(AND($B209&gt;0,SUM(EW$3:EW208)=0,SUM($H209:EV209)=0),$B209,0)</f>
        <v>0</v>
      </c>
      <c r="EX209">
        <f ca="1">IF(AND($B209&gt;0,SUM(EX$3:EX208)=0,SUM($H209:EW209)=0),$B209,0)</f>
        <v>0</v>
      </c>
      <c r="EY209">
        <f ca="1">IF(AND($B209&gt;0,SUM(EY$3:EY208)=0,SUM($H209:EX209)=0),$B209,0)</f>
        <v>0</v>
      </c>
      <c r="EZ209">
        <f ca="1">IF(AND($B209&gt;0,SUM(EZ$3:EZ208)=0,SUM($H209:EY209)=0),$B209,0)</f>
        <v>0</v>
      </c>
      <c r="FA209">
        <f ca="1">IF(AND($B209&gt;0,SUM(FA$3:FA208)=0,SUM($H209:EZ209)=0),$B209,0)</f>
        <v>0</v>
      </c>
      <c r="FB209">
        <f ca="1">IF(AND($B209&gt;0,SUM(FB$3:FB208)=0,SUM($H209:FA209)=0),$B209,0)</f>
        <v>0</v>
      </c>
      <c r="FC209">
        <f ca="1">IF(AND($B209&gt;0,SUM(FC$3:FC208)=0,SUM($H209:FB209)=0),$B209,0)</f>
        <v>0</v>
      </c>
      <c r="FD209">
        <f ca="1">IF(AND($B209&gt;0,SUM(FD$3:FD208)=0,SUM($H209:FC209)=0),$B209,0)</f>
        <v>0</v>
      </c>
      <c r="FE209">
        <f ca="1">IF(AND($B209&gt;0,SUM(FE$3:FE208)=0,SUM($H209:FD209)=0),$B209,0)</f>
        <v>0</v>
      </c>
      <c r="FF209">
        <f ca="1">IF(AND($B209&gt;0,SUM(FF$3:FF208)=0,SUM($H209:FE209)=0),$B209,0)</f>
        <v>0</v>
      </c>
      <c r="FG209">
        <f ca="1">IF(AND($B209&gt;0,SUM(FG$3:FG208)=0,SUM($H209:FF209)=0),$B209,0)</f>
        <v>0</v>
      </c>
      <c r="FH209">
        <f ca="1">IF(AND($B209&gt;0,SUM(FH$3:FH208)=0,SUM($H209:FG209)=0),$B209,0)</f>
        <v>0</v>
      </c>
      <c r="FI209">
        <f ca="1">IF(AND($B209&gt;0,SUM(FI$3:FI208)=0,SUM($H209:FH209)=0),$B209,0)</f>
        <v>0</v>
      </c>
      <c r="FJ209">
        <f ca="1">IF(AND($B209&gt;0,SUM(FJ$3:FJ208)=0,SUM($H209:FI209)=0),$B209,0)</f>
        <v>0</v>
      </c>
      <c r="FK209">
        <f ca="1">IF(AND($B209&gt;0,SUM(FK$3:FK208)=0,SUM($H209:FJ209)=0),$B209,0)</f>
        <v>0</v>
      </c>
      <c r="FL209">
        <f ca="1">IF(AND($B209&gt;0,SUM(FL$3:FL208)=0,SUM($H209:FK209)=0),$B209,0)</f>
        <v>0</v>
      </c>
      <c r="FM209">
        <f ca="1">IF(AND($B209&gt;0,SUM(FM$3:FM208)=0,SUM($H209:FL209)=0),$B209,0)</f>
        <v>0</v>
      </c>
      <c r="FN209">
        <f ca="1">IF(AND($B209&gt;0,SUM(FN$3:FN208)=0,SUM($H209:FM209)=0),$B209,0)</f>
        <v>0</v>
      </c>
      <c r="FS209" s="67" t="str">
        <f ca="1">Valintaohjelma!$C85</f>
        <v>0</v>
      </c>
      <c r="FT209" s="67" t="str">
        <f ca="1">Valintaohjelma!$F85</f>
        <v/>
      </c>
      <c r="FU209" s="342" t="str">
        <f>""</f>
        <v/>
      </c>
      <c r="FV209" s="67" t="str">
        <f>Valintaohjelma!$I85</f>
        <v>-</v>
      </c>
      <c r="FY209" s="67" t="str">
        <f ca="1">Valintaohjelma!$C85</f>
        <v>0</v>
      </c>
      <c r="FZ209" s="67" t="str">
        <f ca="1">Valintaohjelma!$F85</f>
        <v/>
      </c>
      <c r="GA209" s="67" t="str">
        <f>""</f>
        <v/>
      </c>
      <c r="GB209" s="67" t="str">
        <f>Valintaohjelma!$I85</f>
        <v>-</v>
      </c>
      <c r="GE209" s="67" t="str">
        <f ca="1">Valintaohjelma!$C85</f>
        <v>0</v>
      </c>
      <c r="GF209" s="67" t="str">
        <f ca="1">Valintaohjelma!$F85</f>
        <v/>
      </c>
      <c r="GG209" s="67" t="str">
        <f>""</f>
        <v/>
      </c>
      <c r="GH209" s="67" t="str">
        <f>Valintaohjelma!$I85</f>
        <v>-</v>
      </c>
    </row>
    <row r="210" spans="1:190" ht="15.75" thickBot="1" x14ac:dyDescent="0.3">
      <c r="A210">
        <v>210</v>
      </c>
      <c r="B210">
        <f>IF(AND(Valintaohjelma!D86&lt;&gt;"-",Valintaohjelma!D86&lt;&gt;""),A210,0)</f>
        <v>0</v>
      </c>
      <c r="C210" s="240" t="str">
        <f t="shared" ca="1" si="26"/>
        <v>0</v>
      </c>
      <c r="D210" s="240" t="str">
        <f t="shared" ca="1" si="27"/>
        <v/>
      </c>
      <c r="E210" s="240" t="str">
        <f t="shared" ca="1" si="28"/>
        <v/>
      </c>
      <c r="F210" s="240" t="str">
        <f t="shared" ca="1" si="29"/>
        <v>-</v>
      </c>
      <c r="G210" s="47" t="e">
        <f>INDEX($I$2:$FN$2,ROWS(G$2:G210))</f>
        <v>#REF!</v>
      </c>
      <c r="H210">
        <v>0</v>
      </c>
      <c r="I210">
        <f ca="1">IF(AND($B210&gt;0,SUM(I$3:I209)=0,SUM($H210:H210)=0),$B210,0)</f>
        <v>0</v>
      </c>
      <c r="J210">
        <f ca="1">IF(AND($B210&gt;0,SUM(J$3:J209)=0,SUM($H210:I210)=0),$B210,0)</f>
        <v>0</v>
      </c>
      <c r="K210">
        <f ca="1">IF(AND($B210&gt;0,SUM(K$3:K209)=0,SUM($H210:J210)=0),$B210,0)</f>
        <v>0</v>
      </c>
      <c r="L210">
        <f ca="1">IF(AND($B210&gt;0,SUM(L$3:L209)=0,SUM($H210:K210)=0),$B210,0)</f>
        <v>0</v>
      </c>
      <c r="M210">
        <f ca="1">IF(AND($B210&gt;0,SUM(M$3:M209)=0,SUM($H210:L210)=0),$B210,0)</f>
        <v>0</v>
      </c>
      <c r="N210">
        <f ca="1">IF(AND($B210&gt;0,SUM(N$3:N209)=0,SUM($H210:M210)=0),$B210,0)</f>
        <v>0</v>
      </c>
      <c r="O210">
        <f ca="1">IF(AND($B210&gt;0,SUM(O$3:O209)=0,SUM($H210:N210)=0),$B210,0)</f>
        <v>0</v>
      </c>
      <c r="P210">
        <f ca="1">IF(AND($B210&gt;0,SUM(P$3:P209)=0,SUM($H210:O210)=0),$B210,0)</f>
        <v>0</v>
      </c>
      <c r="Q210">
        <f ca="1">IF(AND($B210&gt;0,SUM(Q$3:Q209)=0,SUM($H210:P210)=0),$B210,0)</f>
        <v>0</v>
      </c>
      <c r="R210">
        <f ca="1">IF(AND($B210&gt;0,SUM(R$3:R209)=0,SUM($H210:Q210)=0),$B210,0)</f>
        <v>0</v>
      </c>
      <c r="S210">
        <f ca="1">IF(AND($B210&gt;0,SUM(S$3:S209)=0,SUM($H210:R210)=0),$B210,0)</f>
        <v>0</v>
      </c>
      <c r="T210">
        <f ca="1">IF(AND($B210&gt;0,SUM(T$3:T209)=0,SUM($H210:S210)=0),$B210,0)</f>
        <v>0</v>
      </c>
      <c r="U210">
        <f ca="1">IF(AND($B210&gt;0,SUM(U$3:U209)=0,SUM($H210:T210)=0),$B210,0)</f>
        <v>0</v>
      </c>
      <c r="V210">
        <f ca="1">IF(AND($B210&gt;0,SUM(V$3:V209)=0,SUM($H210:U210)=0),$B210,0)</f>
        <v>0</v>
      </c>
      <c r="W210">
        <f ca="1">IF(AND($B210&gt;0,SUM(W$3:W209)=0,SUM($H210:V210)=0),$B210,0)</f>
        <v>0</v>
      </c>
      <c r="X210">
        <f ca="1">IF(AND($B210&gt;0,SUM(X$3:X209)=0,SUM($H210:W210)=0),$B210,0)</f>
        <v>0</v>
      </c>
      <c r="Y210">
        <f ca="1">IF(AND($B210&gt;0,SUM(Y$3:Y209)=0,SUM($H210:X210)=0),$B210,0)</f>
        <v>0</v>
      </c>
      <c r="Z210">
        <f ca="1">IF(AND($B210&gt;0,SUM(Z$3:Z209)=0,SUM($H210:Y210)=0),$B210,0)</f>
        <v>0</v>
      </c>
      <c r="AA210">
        <f ca="1">IF(AND($B210&gt;0,SUM(AA$3:AA209)=0,SUM($H210:Z210)=0),$B210,0)</f>
        <v>0</v>
      </c>
      <c r="AB210">
        <f ca="1">IF(AND($B210&gt;0,SUM(AB$3:AB209)=0,SUM($H210:AA210)=0),$B210,0)</f>
        <v>0</v>
      </c>
      <c r="AC210">
        <f ca="1">IF(AND($B210&gt;0,SUM(AC$3:AC209)=0,SUM($H210:AB210)=0),$B210,0)</f>
        <v>0</v>
      </c>
      <c r="AD210">
        <f ca="1">IF(AND($B210&gt;0,SUM(AD$3:AD209)=0,SUM($H210:AC210)=0),$B210,0)</f>
        <v>0</v>
      </c>
      <c r="AE210">
        <f ca="1">IF(AND($B210&gt;0,SUM(AE$3:AE209)=0,SUM($H210:AD210)=0),$B210,0)</f>
        <v>0</v>
      </c>
      <c r="AF210">
        <f ca="1">IF(AND($B210&gt;0,SUM(AF$3:AF209)=0,SUM($H210:AE210)=0),$B210,0)</f>
        <v>0</v>
      </c>
      <c r="AG210">
        <f ca="1">IF(AND($B210&gt;0,SUM(AG$3:AG209)=0,SUM($H210:AF210)=0),$B210,0)</f>
        <v>0</v>
      </c>
      <c r="AH210">
        <f ca="1">IF(AND($B210&gt;0,SUM(AH$3:AH209)=0,SUM($H210:AG210)=0),$B210,0)</f>
        <v>0</v>
      </c>
      <c r="AI210">
        <f ca="1">IF(AND($B210&gt;0,SUM(AI$3:AI209)=0,SUM($H210:AH210)=0),$B210,0)</f>
        <v>0</v>
      </c>
      <c r="AJ210">
        <f ca="1">IF(AND($B210&gt;0,SUM(AJ$3:AJ209)=0,SUM($H210:AI210)=0),$B210,0)</f>
        <v>0</v>
      </c>
      <c r="AK210">
        <f ca="1">IF(AND($B210&gt;0,SUM(AK$3:AK209)=0,SUM($H210:AJ210)=0),$B210,0)</f>
        <v>0</v>
      </c>
      <c r="AL210">
        <f ca="1">IF(AND($B210&gt;0,SUM(AL$3:AL209)=0,SUM($H210:AK210)=0),$B210,0)</f>
        <v>0</v>
      </c>
      <c r="AM210">
        <f ca="1">IF(AND($B210&gt;0,SUM(AM$3:AM209)=0,SUM($H210:AL210)=0),$B210,0)</f>
        <v>0</v>
      </c>
      <c r="AN210">
        <f ca="1">IF(AND($B210&gt;0,SUM(AN$3:AN209)=0,SUM($H210:AM210)=0),$B210,0)</f>
        <v>0</v>
      </c>
      <c r="AO210">
        <f ca="1">IF(AND($B210&gt;0,SUM(AO$3:AO209)=0,SUM($H210:AN210)=0),$B210,0)</f>
        <v>0</v>
      </c>
      <c r="AP210">
        <f ca="1">IF(AND($B210&gt;0,SUM(AP$3:AP209)=0,SUM($H210:AO210)=0),$B210,0)</f>
        <v>0</v>
      </c>
      <c r="AQ210">
        <f ca="1">IF(AND($B210&gt;0,SUM(AQ$3:AQ209)=0,SUM($H210:AP210)=0),$B210,0)</f>
        <v>0</v>
      </c>
      <c r="AR210">
        <f ca="1">IF(AND($B210&gt;0,SUM(AR$3:AR209)=0,SUM($H210:AQ210)=0),$B210,0)</f>
        <v>0</v>
      </c>
      <c r="AS210">
        <f ca="1">IF(AND($B210&gt;0,SUM(AS$3:AS209)=0,SUM($H210:AR210)=0),$B210,0)</f>
        <v>0</v>
      </c>
      <c r="AT210">
        <f ca="1">IF(AND($B210&gt;0,SUM(AT$3:AT209)=0,SUM($H210:AS210)=0),$B210,0)</f>
        <v>0</v>
      </c>
      <c r="AU210">
        <f ca="1">IF(AND($B210&gt;0,SUM(AU$3:AU209)=0,SUM($H210:AT210)=0),$B210,0)</f>
        <v>0</v>
      </c>
      <c r="AV210">
        <f ca="1">IF(AND($B210&gt;0,SUM(AV$3:AV209)=0,SUM($H210:AU210)=0),$B210,0)</f>
        <v>0</v>
      </c>
      <c r="AW210">
        <f ca="1">IF(AND($B210&gt;0,SUM(AW$3:AW209)=0,SUM($H210:AV210)=0),$B210,0)</f>
        <v>0</v>
      </c>
      <c r="AX210">
        <f ca="1">IF(AND($B210&gt;0,SUM(AX$3:AX209)=0,SUM($H210:AW210)=0),$B210,0)</f>
        <v>0</v>
      </c>
      <c r="AY210">
        <f ca="1">IF(AND($B210&gt;0,SUM(AY$3:AY209)=0,SUM($H210:AX210)=0),$B210,0)</f>
        <v>0</v>
      </c>
      <c r="AZ210">
        <f ca="1">IF(AND($B210&gt;0,SUM(AZ$3:AZ209)=0,SUM($H210:AY210)=0),$B210,0)</f>
        <v>0</v>
      </c>
      <c r="BA210">
        <f ca="1">IF(AND($B210&gt;0,SUM(BA$3:BA209)=0,SUM($H210:AZ210)=0),$B210,0)</f>
        <v>0</v>
      </c>
      <c r="BB210">
        <f ca="1">IF(AND($B210&gt;0,SUM(BB$3:BB209)=0,SUM($H210:BA210)=0),$B210,0)</f>
        <v>0</v>
      </c>
      <c r="BC210">
        <f ca="1">IF(AND($B210&gt;0,SUM(BC$3:BC209)=0,SUM($H210:BB210)=0),$B210,0)</f>
        <v>0</v>
      </c>
      <c r="BD210">
        <f ca="1">IF(AND($B210&gt;0,SUM(BD$3:BD209)=0,SUM($H210:BC210)=0),$B210,0)</f>
        <v>0</v>
      </c>
      <c r="BE210">
        <f ca="1">IF(AND($B210&gt;0,SUM(BE$3:BE209)=0,SUM($H210:BD210)=0),$B210,0)</f>
        <v>0</v>
      </c>
      <c r="BF210">
        <f ca="1">IF(AND($B210&gt;0,SUM(BF$3:BF209)=0,SUM($H210:BE210)=0),$B210,0)</f>
        <v>0</v>
      </c>
      <c r="BG210">
        <f ca="1">IF(AND($B210&gt;0,SUM(BG$3:BG209)=0,SUM($H210:BF210)=0),$B210,0)</f>
        <v>0</v>
      </c>
      <c r="BH210">
        <f ca="1">IF(AND($B210&gt;0,SUM(BH$3:BH209)=0,SUM($H210:BG210)=0),$B210,0)</f>
        <v>0</v>
      </c>
      <c r="BI210">
        <f ca="1">IF(AND($B210&gt;0,SUM(BI$3:BI209)=0,SUM($H210:BH210)=0),$B210,0)</f>
        <v>0</v>
      </c>
      <c r="BJ210">
        <f ca="1">IF(AND($B210&gt;0,SUM(BJ$3:BJ209)=0,SUM($H210:BI210)=0),$B210,0)</f>
        <v>0</v>
      </c>
      <c r="BK210">
        <f ca="1">IF(AND($B210&gt;0,SUM(BK$3:BK209)=0,SUM($H210:BJ210)=0),$B210,0)</f>
        <v>0</v>
      </c>
      <c r="BL210">
        <f ca="1">IF(AND($B210&gt;0,SUM(BL$3:BL209)=0,SUM($H210:BK210)=0),$B210,0)</f>
        <v>0</v>
      </c>
      <c r="BM210">
        <f ca="1">IF(AND($B210&gt;0,SUM(BM$3:BM209)=0,SUM($H210:BL210)=0),$B210,0)</f>
        <v>0</v>
      </c>
      <c r="BN210">
        <f ca="1">IF(AND($B210&gt;0,SUM(BN$3:BN209)=0,SUM($H210:BM210)=0),$B210,0)</f>
        <v>0</v>
      </c>
      <c r="BO210">
        <f ca="1">IF(AND($B210&gt;0,SUM(BO$3:BO209)=0,SUM($H210:BN210)=0),$B210,0)</f>
        <v>0</v>
      </c>
      <c r="BP210">
        <f ca="1">IF(AND($B210&gt;0,SUM(BP$3:BP209)=0,SUM($H210:BO210)=0),$B210,0)</f>
        <v>0</v>
      </c>
      <c r="BQ210">
        <f ca="1">IF(AND($B210&gt;0,SUM(BQ$3:BQ209)=0,SUM($H210:BP210)=0),$B210,0)</f>
        <v>0</v>
      </c>
      <c r="BR210">
        <f ca="1">IF(AND($B210&gt;0,SUM(BR$3:BR209)=0,SUM($H210:BQ210)=0),$B210,0)</f>
        <v>0</v>
      </c>
      <c r="BS210">
        <f ca="1">IF(AND($B210&gt;0,SUM(BS$3:BS209)=0,SUM($H210:BR210)=0),$B210,0)</f>
        <v>0</v>
      </c>
      <c r="BT210">
        <f ca="1">IF(AND($B210&gt;0,SUM(BT$3:BT209)=0,SUM($H210:BS210)=0),$B210,0)</f>
        <v>0</v>
      </c>
      <c r="BU210">
        <f ca="1">IF(AND($B210&gt;0,SUM(BU$3:BU209)=0,SUM($H210:BT210)=0),$B210,0)</f>
        <v>0</v>
      </c>
      <c r="BV210">
        <f ca="1">IF(AND($B210&gt;0,SUM(BV$3:BV209)=0,SUM($H210:BU210)=0),$B210,0)</f>
        <v>0</v>
      </c>
      <c r="BW210">
        <f ca="1">IF(AND($B210&gt;0,SUM(BW$3:BW209)=0,SUM($H210:BV210)=0),$B210,0)</f>
        <v>0</v>
      </c>
      <c r="BX210">
        <f ca="1">IF(AND($B210&gt;0,SUM(BX$3:BX209)=0,SUM($H210:BW210)=0),$B210,0)</f>
        <v>0</v>
      </c>
      <c r="BY210">
        <f ca="1">IF(AND($B210&gt;0,SUM(BY$3:BY209)=0,SUM($H210:BX210)=0),$B210,0)</f>
        <v>0</v>
      </c>
      <c r="BZ210">
        <f ca="1">IF(AND($B210&gt;0,SUM(BZ$3:BZ209)=0,SUM($H210:BY210)=0),$B210,0)</f>
        <v>0</v>
      </c>
      <c r="CA210">
        <f ca="1">IF(AND($B210&gt;0,SUM(CA$3:CA209)=0,SUM($H210:BZ210)=0),$B210,0)</f>
        <v>0</v>
      </c>
      <c r="CB210">
        <f ca="1">IF(AND($B210&gt;0,SUM(CB$3:CB209)=0,SUM($H210:CA210)=0),$B210,0)</f>
        <v>0</v>
      </c>
      <c r="CC210">
        <f ca="1">IF(AND($B210&gt;0,SUM(CC$3:CC209)=0,SUM($H210:CB210)=0),$B210,0)</f>
        <v>0</v>
      </c>
      <c r="CD210">
        <f ca="1">IF(AND($B210&gt;0,SUM(CD$3:CD209)=0,SUM($H210:CC210)=0),$B210,0)</f>
        <v>0</v>
      </c>
      <c r="CE210">
        <f ca="1">IF(AND($B210&gt;0,SUM(CE$3:CE209)=0,SUM($H210:CD210)=0),$B210,0)</f>
        <v>0</v>
      </c>
      <c r="CF210">
        <f ca="1">IF(AND($B210&gt;0,SUM(CF$3:CF209)=0,SUM($H210:CE210)=0),$B210,0)</f>
        <v>0</v>
      </c>
      <c r="CG210">
        <f ca="1">IF(AND($B210&gt;0,SUM(CG$3:CG209)=0,SUM($H210:CF210)=0),$B210,0)</f>
        <v>0</v>
      </c>
      <c r="CH210">
        <f ca="1">IF(AND($B210&gt;0,SUM(CH$3:CH209)=0,SUM($H210:CG210)=0),$B210,0)</f>
        <v>0</v>
      </c>
      <c r="CI210">
        <f ca="1">IF(AND($B210&gt;0,SUM(CI$3:CI209)=0,SUM($H210:CH210)=0),$B210,0)</f>
        <v>0</v>
      </c>
      <c r="CJ210">
        <f ca="1">IF(AND($B210&gt;0,SUM(CJ$3:CJ209)=0,SUM($H210:CI210)=0),$B210,0)</f>
        <v>0</v>
      </c>
      <c r="CK210">
        <f ca="1">IF(AND($B210&gt;0,SUM(CK$3:CK209)=0,SUM($H210:CJ210)=0),$B210,0)</f>
        <v>0</v>
      </c>
      <c r="CL210">
        <f ca="1">IF(AND($B210&gt;0,SUM(CL$3:CL209)=0,SUM($H210:CK210)=0),$B210,0)</f>
        <v>0</v>
      </c>
      <c r="CM210">
        <f ca="1">IF(AND($B210&gt;0,SUM(CM$3:CM209)=0,SUM($H210:CL210)=0),$B210,0)</f>
        <v>0</v>
      </c>
      <c r="CN210">
        <f ca="1">IF(AND($B210&gt;0,SUM(CN$3:CN209)=0,SUM($H210:CM210)=0),$B210,0)</f>
        <v>0</v>
      </c>
      <c r="CO210">
        <f ca="1">IF(AND($B210&gt;0,SUM(CO$3:CO209)=0,SUM($H210:CN210)=0),$B210,0)</f>
        <v>0</v>
      </c>
      <c r="CP210">
        <f ca="1">IF(AND($B210&gt;0,SUM(CP$3:CP209)=0,SUM($H210:CO210)=0),$B210,0)</f>
        <v>0</v>
      </c>
      <c r="CQ210">
        <f ca="1">IF(AND($B210&gt;0,SUM(CQ$3:CQ209)=0,SUM($H210:CP210)=0),$B210,0)</f>
        <v>0</v>
      </c>
      <c r="CR210">
        <f ca="1">IF(AND($B210&gt;0,SUM(CR$3:CR209)=0,SUM($H210:CQ210)=0),$B210,0)</f>
        <v>0</v>
      </c>
      <c r="CS210">
        <f ca="1">IF(AND($B210&gt;0,SUM(CS$3:CS209)=0,SUM($H210:CR210)=0),$B210,0)</f>
        <v>0</v>
      </c>
      <c r="CT210">
        <f ca="1">IF(AND($B210&gt;0,SUM(CT$3:CT209)=0,SUM($H210:CS210)=0),$B210,0)</f>
        <v>0</v>
      </c>
      <c r="CU210">
        <f ca="1">IF(AND($B210&gt;0,SUM(CU$3:CU209)=0,SUM($H210:CT210)=0),$B210,0)</f>
        <v>0</v>
      </c>
      <c r="CV210">
        <f ca="1">IF(AND($B210&gt;0,SUM(CV$3:CV209)=0,SUM($H210:CU210)=0),$B210,0)</f>
        <v>0</v>
      </c>
      <c r="CW210">
        <f ca="1">IF(AND($B210&gt;0,SUM(CW$3:CW209)=0,SUM($H210:CV210)=0),$B210,0)</f>
        <v>0</v>
      </c>
      <c r="CX210">
        <f ca="1">IF(AND($B210&gt;0,SUM(CX$3:CX209)=0,SUM($H210:CW210)=0),$B210,0)</f>
        <v>0</v>
      </c>
      <c r="CY210">
        <f ca="1">IF(AND($B210&gt;0,SUM(CY$3:CY209)=0,SUM($H210:CX210)=0),$B210,0)</f>
        <v>0</v>
      </c>
      <c r="CZ210">
        <f ca="1">IF(AND($B210&gt;0,SUM(CZ$3:CZ209)=0,SUM($H210:CY210)=0),$B210,0)</f>
        <v>0</v>
      </c>
      <c r="DA210">
        <f ca="1">IF(AND($B210&gt;0,SUM(DA$3:DA209)=0,SUM($H210:CZ210)=0),$B210,0)</f>
        <v>0</v>
      </c>
      <c r="DB210">
        <f ca="1">IF(AND($B210&gt;0,SUM(DB$3:DB209)=0,SUM($H210:DA210)=0),$B210,0)</f>
        <v>0</v>
      </c>
      <c r="DC210">
        <f ca="1">IF(AND($B210&gt;0,SUM(DC$3:DC209)=0,SUM($H210:DB210)=0),$B210,0)</f>
        <v>0</v>
      </c>
      <c r="DD210">
        <f ca="1">IF(AND($B210&gt;0,SUM(DD$3:DD209)=0,SUM($H210:DC210)=0),$B210,0)</f>
        <v>0</v>
      </c>
      <c r="DE210">
        <f ca="1">IF(AND($B210&gt;0,SUM(DE$3:DE209)=0,SUM($H210:DD210)=0),$B210,0)</f>
        <v>0</v>
      </c>
      <c r="DF210">
        <f ca="1">IF(AND($B210&gt;0,SUM(DF$3:DF209)=0,SUM($H210:DE210)=0),$B210,0)</f>
        <v>0</v>
      </c>
      <c r="DG210">
        <f ca="1">IF(AND($B210&gt;0,SUM(DG$3:DG209)=0,SUM($H210:DF210)=0),$B210,0)</f>
        <v>0</v>
      </c>
      <c r="DH210">
        <f ca="1">IF(AND($B210&gt;0,SUM(DH$3:DH209)=0,SUM($H210:DG210)=0),$B210,0)</f>
        <v>0</v>
      </c>
      <c r="DI210">
        <f ca="1">IF(AND($B210&gt;0,SUM(DI$3:DI209)=0,SUM($H210:DH210)=0),$B210,0)</f>
        <v>0</v>
      </c>
      <c r="DJ210">
        <f ca="1">IF(AND($B210&gt;0,SUM(DJ$3:DJ209)=0,SUM($H210:DI210)=0),$B210,0)</f>
        <v>0</v>
      </c>
      <c r="DK210">
        <f ca="1">IF(AND($B210&gt;0,SUM(DK$3:DK209)=0,SUM($H210:DJ210)=0),$B210,0)</f>
        <v>0</v>
      </c>
      <c r="DL210">
        <f ca="1">IF(AND($B210&gt;0,SUM(DL$3:DL209)=0,SUM($H210:DK210)=0),$B210,0)</f>
        <v>0</v>
      </c>
      <c r="DM210">
        <f ca="1">IF(AND($B210&gt;0,SUM(DM$3:DM209)=0,SUM($H210:DL210)=0),$B210,0)</f>
        <v>0</v>
      </c>
      <c r="DN210">
        <f ca="1">IF(AND($B210&gt;0,SUM(DN$3:DN209)=0,SUM($H210:DM210)=0),$B210,0)</f>
        <v>0</v>
      </c>
      <c r="DO210">
        <f ca="1">IF(AND($B210&gt;0,SUM(DO$3:DO209)=0,SUM($H210:DN210)=0),$B210,0)</f>
        <v>0</v>
      </c>
      <c r="DP210">
        <f ca="1">IF(AND($B210&gt;0,SUM(DP$3:DP209)=0,SUM($H210:DO210)=0),$B210,0)</f>
        <v>0</v>
      </c>
      <c r="DQ210">
        <f ca="1">IF(AND($B210&gt;0,SUM(DQ$3:DQ209)=0,SUM($H210:DP210)=0),$B210,0)</f>
        <v>0</v>
      </c>
      <c r="DR210">
        <f ca="1">IF(AND($B210&gt;0,SUM(DR$3:DR209)=0,SUM($H210:DQ210)=0),$B210,0)</f>
        <v>0</v>
      </c>
      <c r="DS210">
        <f ca="1">IF(AND($B210&gt;0,SUM(DS$3:DS209)=0,SUM($H210:DR210)=0),$B210,0)</f>
        <v>0</v>
      </c>
      <c r="DT210">
        <f ca="1">IF(AND($B210&gt;0,SUM(DT$3:DT209)=0,SUM($H210:DS210)=0),$B210,0)</f>
        <v>0</v>
      </c>
      <c r="DU210">
        <f ca="1">IF(AND($B210&gt;0,SUM(DU$3:DU209)=0,SUM($H210:DT210)=0),$B210,0)</f>
        <v>0</v>
      </c>
      <c r="DV210">
        <f ca="1">IF(AND($B210&gt;0,SUM(DV$3:DV209)=0,SUM($H210:DU210)=0),$B210,0)</f>
        <v>0</v>
      </c>
      <c r="DW210">
        <f ca="1">IF(AND($B210&gt;0,SUM(DW$3:DW209)=0,SUM($H210:DV210)=0),$B210,0)</f>
        <v>0</v>
      </c>
      <c r="DX210">
        <f ca="1">IF(AND($B210&gt;0,SUM(DX$3:DX209)=0,SUM($H210:DW210)=0),$B210,0)</f>
        <v>0</v>
      </c>
      <c r="DY210">
        <f ca="1">IF(AND($B210&gt;0,SUM(DY$3:DY209)=0,SUM($H210:DX210)=0),$B210,0)</f>
        <v>0</v>
      </c>
      <c r="DZ210">
        <f ca="1">IF(AND($B210&gt;0,SUM(DZ$3:DZ209)=0,SUM($H210:DY210)=0),$B210,0)</f>
        <v>0</v>
      </c>
      <c r="EA210">
        <f ca="1">IF(AND($B210&gt;0,SUM(EA$3:EA209)=0,SUM($H210:DZ210)=0),$B210,0)</f>
        <v>0</v>
      </c>
      <c r="EB210">
        <f ca="1">IF(AND($B210&gt;0,SUM(EB$3:EB209)=0,SUM($H210:EA210)=0),$B210,0)</f>
        <v>0</v>
      </c>
      <c r="EC210">
        <f ca="1">IF(AND($B210&gt;0,SUM(EC$3:EC209)=0,SUM($H210:EB210)=0),$B210,0)</f>
        <v>0</v>
      </c>
      <c r="ED210">
        <f ca="1">IF(AND($B210&gt;0,SUM(ED$3:ED209)=0,SUM($H210:EC210)=0),$B210,0)</f>
        <v>0</v>
      </c>
      <c r="EE210">
        <f ca="1">IF(AND($B210&gt;0,SUM(EE$3:EE209)=0,SUM($H210:ED210)=0),$B210,0)</f>
        <v>0</v>
      </c>
      <c r="EF210">
        <f ca="1">IF(AND($B210&gt;0,SUM(EF$3:EF209)=0,SUM($H210:EE210)=0),$B210,0)</f>
        <v>0</v>
      </c>
      <c r="EG210">
        <f ca="1">IF(AND($B210&gt;0,SUM(EG$3:EG209)=0,SUM($H210:EF210)=0),$B210,0)</f>
        <v>0</v>
      </c>
      <c r="EH210">
        <f ca="1">IF(AND($B210&gt;0,SUM(EH$3:EH209)=0,SUM($H210:EG210)=0),$B210,0)</f>
        <v>0</v>
      </c>
      <c r="EI210">
        <f ca="1">IF(AND($B210&gt;0,SUM(EI$3:EI209)=0,SUM($H210:EH210)=0),$B210,0)</f>
        <v>0</v>
      </c>
      <c r="EJ210">
        <f ca="1">IF(AND($B210&gt;0,SUM(EJ$3:EJ209)=0,SUM($H210:EI210)=0),$B210,0)</f>
        <v>0</v>
      </c>
      <c r="EK210">
        <f ca="1">IF(AND($B210&gt;0,SUM(EK$3:EK209)=0,SUM($H210:EJ210)=0),$B210,0)</f>
        <v>0</v>
      </c>
      <c r="EL210">
        <f ca="1">IF(AND($B210&gt;0,SUM(EL$3:EL209)=0,SUM($H210:EK210)=0),$B210,0)</f>
        <v>0</v>
      </c>
      <c r="EM210">
        <f ca="1">IF(AND($B210&gt;0,SUM(EM$3:EM209)=0,SUM($H210:EL210)=0),$B210,0)</f>
        <v>0</v>
      </c>
      <c r="EN210">
        <f ca="1">IF(AND($B210&gt;0,SUM(EN$3:EN209)=0,SUM($H210:EM210)=0),$B210,0)</f>
        <v>0</v>
      </c>
      <c r="EO210">
        <f ca="1">IF(AND($B210&gt;0,SUM(EO$3:EO209)=0,SUM($H210:EN210)=0),$B210,0)</f>
        <v>0</v>
      </c>
      <c r="EP210">
        <f ca="1">IF(AND($B210&gt;0,SUM(EP$3:EP209)=0,SUM($H210:EO210)=0),$B210,0)</f>
        <v>0</v>
      </c>
      <c r="EQ210">
        <f ca="1">IF(AND($B210&gt;0,SUM(EQ$3:EQ209)=0,SUM($H210:EP210)=0),$B210,0)</f>
        <v>0</v>
      </c>
      <c r="ER210">
        <f ca="1">IF(AND($B210&gt;0,SUM(ER$3:ER209)=0,SUM($H210:EQ210)=0),$B210,0)</f>
        <v>0</v>
      </c>
      <c r="ES210">
        <f ca="1">IF(AND($B210&gt;0,SUM(ES$3:ES209)=0,SUM($H210:ER210)=0),$B210,0)</f>
        <v>0</v>
      </c>
      <c r="ET210">
        <f ca="1">IF(AND($B210&gt;0,SUM(ET$3:ET209)=0,SUM($H210:ES210)=0),$B210,0)</f>
        <v>0</v>
      </c>
      <c r="EU210">
        <f ca="1">IF(AND($B210&gt;0,SUM(EU$3:EU209)=0,SUM($H210:ET210)=0),$B210,0)</f>
        <v>0</v>
      </c>
      <c r="EV210">
        <f ca="1">IF(AND($B210&gt;0,SUM(EV$3:EV209)=0,SUM($H210:EU210)=0),$B210,0)</f>
        <v>0</v>
      </c>
      <c r="EW210">
        <f ca="1">IF(AND($B210&gt;0,SUM(EW$3:EW209)=0,SUM($H210:EV210)=0),$B210,0)</f>
        <v>0</v>
      </c>
      <c r="EX210">
        <f ca="1">IF(AND($B210&gt;0,SUM(EX$3:EX209)=0,SUM($H210:EW210)=0),$B210,0)</f>
        <v>0</v>
      </c>
      <c r="EY210">
        <f ca="1">IF(AND($B210&gt;0,SUM(EY$3:EY209)=0,SUM($H210:EX210)=0),$B210,0)</f>
        <v>0</v>
      </c>
      <c r="EZ210">
        <f ca="1">IF(AND($B210&gt;0,SUM(EZ$3:EZ209)=0,SUM($H210:EY210)=0),$B210,0)</f>
        <v>0</v>
      </c>
      <c r="FA210">
        <f ca="1">IF(AND($B210&gt;0,SUM(FA$3:FA209)=0,SUM($H210:EZ210)=0),$B210,0)</f>
        <v>0</v>
      </c>
      <c r="FB210">
        <f ca="1">IF(AND($B210&gt;0,SUM(FB$3:FB209)=0,SUM($H210:FA210)=0),$B210,0)</f>
        <v>0</v>
      </c>
      <c r="FC210">
        <f ca="1">IF(AND($B210&gt;0,SUM(FC$3:FC209)=0,SUM($H210:FB210)=0),$B210,0)</f>
        <v>0</v>
      </c>
      <c r="FD210">
        <f ca="1">IF(AND($B210&gt;0,SUM(FD$3:FD209)=0,SUM($H210:FC210)=0),$B210,0)</f>
        <v>0</v>
      </c>
      <c r="FE210">
        <f ca="1">IF(AND($B210&gt;0,SUM(FE$3:FE209)=0,SUM($H210:FD210)=0),$B210,0)</f>
        <v>0</v>
      </c>
      <c r="FF210">
        <f ca="1">IF(AND($B210&gt;0,SUM(FF$3:FF209)=0,SUM($H210:FE210)=0),$B210,0)</f>
        <v>0</v>
      </c>
      <c r="FG210">
        <f ca="1">IF(AND($B210&gt;0,SUM(FG$3:FG209)=0,SUM($H210:FF210)=0),$B210,0)</f>
        <v>0</v>
      </c>
      <c r="FH210">
        <f ca="1">IF(AND($B210&gt;0,SUM(FH$3:FH209)=0,SUM($H210:FG210)=0),$B210,0)</f>
        <v>0</v>
      </c>
      <c r="FI210">
        <f ca="1">IF(AND($B210&gt;0,SUM(FI$3:FI209)=0,SUM($H210:FH210)=0),$B210,0)</f>
        <v>0</v>
      </c>
      <c r="FJ210">
        <f ca="1">IF(AND($B210&gt;0,SUM(FJ$3:FJ209)=0,SUM($H210:FI210)=0),$B210,0)</f>
        <v>0</v>
      </c>
      <c r="FK210">
        <f ca="1">IF(AND($B210&gt;0,SUM(FK$3:FK209)=0,SUM($H210:FJ210)=0),$B210,0)</f>
        <v>0</v>
      </c>
      <c r="FL210">
        <f ca="1">IF(AND($B210&gt;0,SUM(FL$3:FL209)=0,SUM($H210:FK210)=0),$B210,0)</f>
        <v>0</v>
      </c>
      <c r="FM210">
        <f ca="1">IF(AND($B210&gt;0,SUM(FM$3:FM209)=0,SUM($H210:FL210)=0),$B210,0)</f>
        <v>0</v>
      </c>
      <c r="FN210">
        <f ca="1">IF(AND($B210&gt;0,SUM(FN$3:FN209)=0,SUM($H210:FM210)=0),$B210,0)</f>
        <v>0</v>
      </c>
      <c r="FS210" s="67" t="str">
        <f ca="1">Valintaohjelma!$C86</f>
        <v>0</v>
      </c>
      <c r="FT210" s="67" t="str">
        <f ca="1">Valintaohjelma!$F86</f>
        <v/>
      </c>
      <c r="FU210" s="342" t="str">
        <f>""</f>
        <v/>
      </c>
      <c r="FV210" s="67" t="str">
        <f>Valintaohjelma!$I86</f>
        <v>-</v>
      </c>
      <c r="FY210" s="67" t="str">
        <f ca="1">Valintaohjelma!$C86</f>
        <v>0</v>
      </c>
      <c r="FZ210" s="67" t="str">
        <f ca="1">Valintaohjelma!$F86</f>
        <v/>
      </c>
      <c r="GA210" s="67" t="str">
        <f>""</f>
        <v/>
      </c>
      <c r="GB210" s="67" t="str">
        <f>Valintaohjelma!$I86</f>
        <v>-</v>
      </c>
      <c r="GE210" s="67" t="str">
        <f ca="1">Valintaohjelma!$C86</f>
        <v>0</v>
      </c>
      <c r="GF210" s="67" t="str">
        <f ca="1">Valintaohjelma!$F86</f>
        <v/>
      </c>
      <c r="GG210" s="67" t="str">
        <f>""</f>
        <v/>
      </c>
      <c r="GH210" s="67" t="str">
        <f>Valintaohjelma!$I86</f>
        <v>-</v>
      </c>
    </row>
    <row r="211" spans="1:190" ht="15.75" thickBot="1" x14ac:dyDescent="0.3">
      <c r="A211">
        <v>211</v>
      </c>
      <c r="B211">
        <f>IF(AND(Valintaohjelma!D87&lt;&gt;"-",Valintaohjelma!D87&lt;&gt;""),A211,0)</f>
        <v>0</v>
      </c>
      <c r="C211" s="240" t="str">
        <f t="shared" ca="1" si="26"/>
        <v/>
      </c>
      <c r="D211" s="240" t="str">
        <f t="shared" ca="1" si="27"/>
        <v/>
      </c>
      <c r="E211" s="240" t="str">
        <f t="shared" ca="1" si="28"/>
        <v/>
      </c>
      <c r="F211" s="240">
        <f t="shared" ca="1" si="29"/>
        <v>0</v>
      </c>
      <c r="G211" s="47" t="e">
        <f>INDEX($I$2:$FN$2,ROWS(G$2:G211))</f>
        <v>#REF!</v>
      </c>
      <c r="H211">
        <v>0</v>
      </c>
      <c r="I211">
        <f ca="1">IF(AND($B211&gt;0,SUM(I$3:I210)=0,SUM($H211:H211)=0),$B211,0)</f>
        <v>0</v>
      </c>
      <c r="J211">
        <f ca="1">IF(AND($B211&gt;0,SUM(J$3:J210)=0,SUM($H211:I211)=0),$B211,0)</f>
        <v>0</v>
      </c>
      <c r="K211">
        <f ca="1">IF(AND($B211&gt;0,SUM(K$3:K210)=0,SUM($H211:J211)=0),$B211,0)</f>
        <v>0</v>
      </c>
      <c r="L211">
        <f ca="1">IF(AND($B211&gt;0,SUM(L$3:L210)=0,SUM($H211:K211)=0),$B211,0)</f>
        <v>0</v>
      </c>
      <c r="M211">
        <f ca="1">IF(AND($B211&gt;0,SUM(M$3:M210)=0,SUM($H211:L211)=0),$B211,0)</f>
        <v>0</v>
      </c>
      <c r="N211">
        <f ca="1">IF(AND($B211&gt;0,SUM(N$3:N210)=0,SUM($H211:M211)=0),$B211,0)</f>
        <v>0</v>
      </c>
      <c r="O211">
        <f ca="1">IF(AND($B211&gt;0,SUM(O$3:O210)=0,SUM($H211:N211)=0),$B211,0)</f>
        <v>0</v>
      </c>
      <c r="P211">
        <f ca="1">IF(AND($B211&gt;0,SUM(P$3:P210)=0,SUM($H211:O211)=0),$B211,0)</f>
        <v>0</v>
      </c>
      <c r="Q211">
        <f ca="1">IF(AND($B211&gt;0,SUM(Q$3:Q210)=0,SUM($H211:P211)=0),$B211,0)</f>
        <v>0</v>
      </c>
      <c r="R211">
        <f ca="1">IF(AND($B211&gt;0,SUM(R$3:R210)=0,SUM($H211:Q211)=0),$B211,0)</f>
        <v>0</v>
      </c>
      <c r="S211">
        <f ca="1">IF(AND($B211&gt;0,SUM(S$3:S210)=0,SUM($H211:R211)=0),$B211,0)</f>
        <v>0</v>
      </c>
      <c r="T211">
        <f ca="1">IF(AND($B211&gt;0,SUM(T$3:T210)=0,SUM($H211:S211)=0),$B211,0)</f>
        <v>0</v>
      </c>
      <c r="U211">
        <f ca="1">IF(AND($B211&gt;0,SUM(U$3:U210)=0,SUM($H211:T211)=0),$B211,0)</f>
        <v>0</v>
      </c>
      <c r="V211">
        <f ca="1">IF(AND($B211&gt;0,SUM(V$3:V210)=0,SUM($H211:U211)=0),$B211,0)</f>
        <v>0</v>
      </c>
      <c r="W211">
        <f ca="1">IF(AND($B211&gt;0,SUM(W$3:W210)=0,SUM($H211:V211)=0),$B211,0)</f>
        <v>0</v>
      </c>
      <c r="X211">
        <f ca="1">IF(AND($B211&gt;0,SUM(X$3:X210)=0,SUM($H211:W211)=0),$B211,0)</f>
        <v>0</v>
      </c>
      <c r="Y211">
        <f ca="1">IF(AND($B211&gt;0,SUM(Y$3:Y210)=0,SUM($H211:X211)=0),$B211,0)</f>
        <v>0</v>
      </c>
      <c r="Z211">
        <f ca="1">IF(AND($B211&gt;0,SUM(Z$3:Z210)=0,SUM($H211:Y211)=0),$B211,0)</f>
        <v>0</v>
      </c>
      <c r="AA211">
        <f ca="1">IF(AND($B211&gt;0,SUM(AA$3:AA210)=0,SUM($H211:Z211)=0),$B211,0)</f>
        <v>0</v>
      </c>
      <c r="AB211">
        <f ca="1">IF(AND($B211&gt;0,SUM(AB$3:AB210)=0,SUM($H211:AA211)=0),$B211,0)</f>
        <v>0</v>
      </c>
      <c r="AC211">
        <f ca="1">IF(AND($B211&gt;0,SUM(AC$3:AC210)=0,SUM($H211:AB211)=0),$B211,0)</f>
        <v>0</v>
      </c>
      <c r="AD211">
        <f ca="1">IF(AND($B211&gt;0,SUM(AD$3:AD210)=0,SUM($H211:AC211)=0),$B211,0)</f>
        <v>0</v>
      </c>
      <c r="AE211">
        <f ca="1">IF(AND($B211&gt;0,SUM(AE$3:AE210)=0,SUM($H211:AD211)=0),$B211,0)</f>
        <v>0</v>
      </c>
      <c r="AF211">
        <f ca="1">IF(AND($B211&gt;0,SUM(AF$3:AF210)=0,SUM($H211:AE211)=0),$B211,0)</f>
        <v>0</v>
      </c>
      <c r="AG211">
        <f ca="1">IF(AND($B211&gt;0,SUM(AG$3:AG210)=0,SUM($H211:AF211)=0),$B211,0)</f>
        <v>0</v>
      </c>
      <c r="AH211">
        <f ca="1">IF(AND($B211&gt;0,SUM(AH$3:AH210)=0,SUM($H211:AG211)=0),$B211,0)</f>
        <v>0</v>
      </c>
      <c r="AI211">
        <f ca="1">IF(AND($B211&gt;0,SUM(AI$3:AI210)=0,SUM($H211:AH211)=0),$B211,0)</f>
        <v>0</v>
      </c>
      <c r="AJ211">
        <f ca="1">IF(AND($B211&gt;0,SUM(AJ$3:AJ210)=0,SUM($H211:AI211)=0),$B211,0)</f>
        <v>0</v>
      </c>
      <c r="AK211">
        <f ca="1">IF(AND($B211&gt;0,SUM(AK$3:AK210)=0,SUM($H211:AJ211)=0),$B211,0)</f>
        <v>0</v>
      </c>
      <c r="AL211">
        <f ca="1">IF(AND($B211&gt;0,SUM(AL$3:AL210)=0,SUM($H211:AK211)=0),$B211,0)</f>
        <v>0</v>
      </c>
      <c r="AM211">
        <f ca="1">IF(AND($B211&gt;0,SUM(AM$3:AM210)=0,SUM($H211:AL211)=0),$B211,0)</f>
        <v>0</v>
      </c>
      <c r="AN211">
        <f ca="1">IF(AND($B211&gt;0,SUM(AN$3:AN210)=0,SUM($H211:AM211)=0),$B211,0)</f>
        <v>0</v>
      </c>
      <c r="AO211">
        <f ca="1">IF(AND($B211&gt;0,SUM(AO$3:AO210)=0,SUM($H211:AN211)=0),$B211,0)</f>
        <v>0</v>
      </c>
      <c r="AP211">
        <f ca="1">IF(AND($B211&gt;0,SUM(AP$3:AP210)=0,SUM($H211:AO211)=0),$B211,0)</f>
        <v>0</v>
      </c>
      <c r="AQ211">
        <f ca="1">IF(AND($B211&gt;0,SUM(AQ$3:AQ210)=0,SUM($H211:AP211)=0),$B211,0)</f>
        <v>0</v>
      </c>
      <c r="AR211">
        <f ca="1">IF(AND($B211&gt;0,SUM(AR$3:AR210)=0,SUM($H211:AQ211)=0),$B211,0)</f>
        <v>0</v>
      </c>
      <c r="AS211">
        <f ca="1">IF(AND($B211&gt;0,SUM(AS$3:AS210)=0,SUM($H211:AR211)=0),$B211,0)</f>
        <v>0</v>
      </c>
      <c r="AT211">
        <f ca="1">IF(AND($B211&gt;0,SUM(AT$3:AT210)=0,SUM($H211:AS211)=0),$B211,0)</f>
        <v>0</v>
      </c>
      <c r="AU211">
        <f ca="1">IF(AND($B211&gt;0,SUM(AU$3:AU210)=0,SUM($H211:AT211)=0),$B211,0)</f>
        <v>0</v>
      </c>
      <c r="AV211">
        <f ca="1">IF(AND($B211&gt;0,SUM(AV$3:AV210)=0,SUM($H211:AU211)=0),$B211,0)</f>
        <v>0</v>
      </c>
      <c r="AW211">
        <f ca="1">IF(AND($B211&gt;0,SUM(AW$3:AW210)=0,SUM($H211:AV211)=0),$B211,0)</f>
        <v>0</v>
      </c>
      <c r="AX211">
        <f ca="1">IF(AND($B211&gt;0,SUM(AX$3:AX210)=0,SUM($H211:AW211)=0),$B211,0)</f>
        <v>0</v>
      </c>
      <c r="AY211">
        <f ca="1">IF(AND($B211&gt;0,SUM(AY$3:AY210)=0,SUM($H211:AX211)=0),$B211,0)</f>
        <v>0</v>
      </c>
      <c r="AZ211">
        <f ca="1">IF(AND($B211&gt;0,SUM(AZ$3:AZ210)=0,SUM($H211:AY211)=0),$B211,0)</f>
        <v>0</v>
      </c>
      <c r="BA211">
        <f ca="1">IF(AND($B211&gt;0,SUM(BA$3:BA210)=0,SUM($H211:AZ211)=0),$B211,0)</f>
        <v>0</v>
      </c>
      <c r="BB211">
        <f ca="1">IF(AND($B211&gt;0,SUM(BB$3:BB210)=0,SUM($H211:BA211)=0),$B211,0)</f>
        <v>0</v>
      </c>
      <c r="BC211">
        <f ca="1">IF(AND($B211&gt;0,SUM(BC$3:BC210)=0,SUM($H211:BB211)=0),$B211,0)</f>
        <v>0</v>
      </c>
      <c r="BD211">
        <f ca="1">IF(AND($B211&gt;0,SUM(BD$3:BD210)=0,SUM($H211:BC211)=0),$B211,0)</f>
        <v>0</v>
      </c>
      <c r="BE211">
        <f ca="1">IF(AND($B211&gt;0,SUM(BE$3:BE210)=0,SUM($H211:BD211)=0),$B211,0)</f>
        <v>0</v>
      </c>
      <c r="BF211">
        <f ca="1">IF(AND($B211&gt;0,SUM(BF$3:BF210)=0,SUM($H211:BE211)=0),$B211,0)</f>
        <v>0</v>
      </c>
      <c r="BG211">
        <f ca="1">IF(AND($B211&gt;0,SUM(BG$3:BG210)=0,SUM($H211:BF211)=0),$B211,0)</f>
        <v>0</v>
      </c>
      <c r="BH211">
        <f ca="1">IF(AND($B211&gt;0,SUM(BH$3:BH210)=0,SUM($H211:BG211)=0),$B211,0)</f>
        <v>0</v>
      </c>
      <c r="BI211">
        <f ca="1">IF(AND($B211&gt;0,SUM(BI$3:BI210)=0,SUM($H211:BH211)=0),$B211,0)</f>
        <v>0</v>
      </c>
      <c r="BJ211">
        <f ca="1">IF(AND($B211&gt;0,SUM(BJ$3:BJ210)=0,SUM($H211:BI211)=0),$B211,0)</f>
        <v>0</v>
      </c>
      <c r="BK211">
        <f ca="1">IF(AND($B211&gt;0,SUM(BK$3:BK210)=0,SUM($H211:BJ211)=0),$B211,0)</f>
        <v>0</v>
      </c>
      <c r="BL211">
        <f ca="1">IF(AND($B211&gt;0,SUM(BL$3:BL210)=0,SUM($H211:BK211)=0),$B211,0)</f>
        <v>0</v>
      </c>
      <c r="BM211">
        <f ca="1">IF(AND($B211&gt;0,SUM(BM$3:BM210)=0,SUM($H211:BL211)=0),$B211,0)</f>
        <v>0</v>
      </c>
      <c r="BN211">
        <f ca="1">IF(AND($B211&gt;0,SUM(BN$3:BN210)=0,SUM($H211:BM211)=0),$B211,0)</f>
        <v>0</v>
      </c>
      <c r="BO211">
        <f ca="1">IF(AND($B211&gt;0,SUM(BO$3:BO210)=0,SUM($H211:BN211)=0),$B211,0)</f>
        <v>0</v>
      </c>
      <c r="BP211">
        <f ca="1">IF(AND($B211&gt;0,SUM(BP$3:BP210)=0,SUM($H211:BO211)=0),$B211,0)</f>
        <v>0</v>
      </c>
      <c r="BQ211">
        <f ca="1">IF(AND($B211&gt;0,SUM(BQ$3:BQ210)=0,SUM($H211:BP211)=0),$B211,0)</f>
        <v>0</v>
      </c>
      <c r="BR211">
        <f ca="1">IF(AND($B211&gt;0,SUM(BR$3:BR210)=0,SUM($H211:BQ211)=0),$B211,0)</f>
        <v>0</v>
      </c>
      <c r="BS211">
        <f ca="1">IF(AND($B211&gt;0,SUM(BS$3:BS210)=0,SUM($H211:BR211)=0),$B211,0)</f>
        <v>0</v>
      </c>
      <c r="BT211">
        <f ca="1">IF(AND($B211&gt;0,SUM(BT$3:BT210)=0,SUM($H211:BS211)=0),$B211,0)</f>
        <v>0</v>
      </c>
      <c r="BU211">
        <f ca="1">IF(AND($B211&gt;0,SUM(BU$3:BU210)=0,SUM($H211:BT211)=0),$B211,0)</f>
        <v>0</v>
      </c>
      <c r="BV211">
        <f ca="1">IF(AND($B211&gt;0,SUM(BV$3:BV210)=0,SUM($H211:BU211)=0),$B211,0)</f>
        <v>0</v>
      </c>
      <c r="BW211">
        <f ca="1">IF(AND($B211&gt;0,SUM(BW$3:BW210)=0,SUM($H211:BV211)=0),$B211,0)</f>
        <v>0</v>
      </c>
      <c r="BX211">
        <f ca="1">IF(AND($B211&gt;0,SUM(BX$3:BX210)=0,SUM($H211:BW211)=0),$B211,0)</f>
        <v>0</v>
      </c>
      <c r="BY211">
        <f ca="1">IF(AND($B211&gt;0,SUM(BY$3:BY210)=0,SUM($H211:BX211)=0),$B211,0)</f>
        <v>0</v>
      </c>
      <c r="BZ211">
        <f ca="1">IF(AND($B211&gt;0,SUM(BZ$3:BZ210)=0,SUM($H211:BY211)=0),$B211,0)</f>
        <v>0</v>
      </c>
      <c r="CA211">
        <f ca="1">IF(AND($B211&gt;0,SUM(CA$3:CA210)=0,SUM($H211:BZ211)=0),$B211,0)</f>
        <v>0</v>
      </c>
      <c r="CB211">
        <f ca="1">IF(AND($B211&gt;0,SUM(CB$3:CB210)=0,SUM($H211:CA211)=0),$B211,0)</f>
        <v>0</v>
      </c>
      <c r="CC211">
        <f ca="1">IF(AND($B211&gt;0,SUM(CC$3:CC210)=0,SUM($H211:CB211)=0),$B211,0)</f>
        <v>0</v>
      </c>
      <c r="CD211">
        <f ca="1">IF(AND($B211&gt;0,SUM(CD$3:CD210)=0,SUM($H211:CC211)=0),$B211,0)</f>
        <v>0</v>
      </c>
      <c r="CE211">
        <f ca="1">IF(AND($B211&gt;0,SUM(CE$3:CE210)=0,SUM($H211:CD211)=0),$B211,0)</f>
        <v>0</v>
      </c>
      <c r="CF211">
        <f ca="1">IF(AND($B211&gt;0,SUM(CF$3:CF210)=0,SUM($H211:CE211)=0),$B211,0)</f>
        <v>0</v>
      </c>
      <c r="CG211">
        <f ca="1">IF(AND($B211&gt;0,SUM(CG$3:CG210)=0,SUM($H211:CF211)=0),$B211,0)</f>
        <v>0</v>
      </c>
      <c r="CH211">
        <f ca="1">IF(AND($B211&gt;0,SUM(CH$3:CH210)=0,SUM($H211:CG211)=0),$B211,0)</f>
        <v>0</v>
      </c>
      <c r="CI211">
        <f ca="1">IF(AND($B211&gt;0,SUM(CI$3:CI210)=0,SUM($H211:CH211)=0),$B211,0)</f>
        <v>0</v>
      </c>
      <c r="CJ211">
        <f ca="1">IF(AND($B211&gt;0,SUM(CJ$3:CJ210)=0,SUM($H211:CI211)=0),$B211,0)</f>
        <v>0</v>
      </c>
      <c r="CK211">
        <f ca="1">IF(AND($B211&gt;0,SUM(CK$3:CK210)=0,SUM($H211:CJ211)=0),$B211,0)</f>
        <v>0</v>
      </c>
      <c r="CL211">
        <f ca="1">IF(AND($B211&gt;0,SUM(CL$3:CL210)=0,SUM($H211:CK211)=0),$B211,0)</f>
        <v>0</v>
      </c>
      <c r="CM211">
        <f ca="1">IF(AND($B211&gt;0,SUM(CM$3:CM210)=0,SUM($H211:CL211)=0),$B211,0)</f>
        <v>0</v>
      </c>
      <c r="CN211">
        <f ca="1">IF(AND($B211&gt;0,SUM(CN$3:CN210)=0,SUM($H211:CM211)=0),$B211,0)</f>
        <v>0</v>
      </c>
      <c r="CO211">
        <f ca="1">IF(AND($B211&gt;0,SUM(CO$3:CO210)=0,SUM($H211:CN211)=0),$B211,0)</f>
        <v>0</v>
      </c>
      <c r="CP211">
        <f ca="1">IF(AND($B211&gt;0,SUM(CP$3:CP210)=0,SUM($H211:CO211)=0),$B211,0)</f>
        <v>0</v>
      </c>
      <c r="CQ211">
        <f ca="1">IF(AND($B211&gt;0,SUM(CQ$3:CQ210)=0,SUM($H211:CP211)=0),$B211,0)</f>
        <v>0</v>
      </c>
      <c r="CR211">
        <f ca="1">IF(AND($B211&gt;0,SUM(CR$3:CR210)=0,SUM($H211:CQ211)=0),$B211,0)</f>
        <v>0</v>
      </c>
      <c r="CS211">
        <f ca="1">IF(AND($B211&gt;0,SUM(CS$3:CS210)=0,SUM($H211:CR211)=0),$B211,0)</f>
        <v>0</v>
      </c>
      <c r="CT211">
        <f ca="1">IF(AND($B211&gt;0,SUM(CT$3:CT210)=0,SUM($H211:CS211)=0),$B211,0)</f>
        <v>0</v>
      </c>
      <c r="CU211">
        <f ca="1">IF(AND($B211&gt;0,SUM(CU$3:CU210)=0,SUM($H211:CT211)=0),$B211,0)</f>
        <v>0</v>
      </c>
      <c r="CV211">
        <f ca="1">IF(AND($B211&gt;0,SUM(CV$3:CV210)=0,SUM($H211:CU211)=0),$B211,0)</f>
        <v>0</v>
      </c>
      <c r="CW211">
        <f ca="1">IF(AND($B211&gt;0,SUM(CW$3:CW210)=0,SUM($H211:CV211)=0),$B211,0)</f>
        <v>0</v>
      </c>
      <c r="CX211">
        <f ca="1">IF(AND($B211&gt;0,SUM(CX$3:CX210)=0,SUM($H211:CW211)=0),$B211,0)</f>
        <v>0</v>
      </c>
      <c r="CY211">
        <f ca="1">IF(AND($B211&gt;0,SUM(CY$3:CY210)=0,SUM($H211:CX211)=0),$B211,0)</f>
        <v>0</v>
      </c>
      <c r="CZ211">
        <f ca="1">IF(AND($B211&gt;0,SUM(CZ$3:CZ210)=0,SUM($H211:CY211)=0),$B211,0)</f>
        <v>0</v>
      </c>
      <c r="DA211">
        <f ca="1">IF(AND($B211&gt;0,SUM(DA$3:DA210)=0,SUM($H211:CZ211)=0),$B211,0)</f>
        <v>0</v>
      </c>
      <c r="DB211">
        <f ca="1">IF(AND($B211&gt;0,SUM(DB$3:DB210)=0,SUM($H211:DA211)=0),$B211,0)</f>
        <v>0</v>
      </c>
      <c r="DC211">
        <f ca="1">IF(AND($B211&gt;0,SUM(DC$3:DC210)=0,SUM($H211:DB211)=0),$B211,0)</f>
        <v>0</v>
      </c>
      <c r="DD211">
        <f ca="1">IF(AND($B211&gt;0,SUM(DD$3:DD210)=0,SUM($H211:DC211)=0),$B211,0)</f>
        <v>0</v>
      </c>
      <c r="DE211">
        <f ca="1">IF(AND($B211&gt;0,SUM(DE$3:DE210)=0,SUM($H211:DD211)=0),$B211,0)</f>
        <v>0</v>
      </c>
      <c r="DF211">
        <f ca="1">IF(AND($B211&gt;0,SUM(DF$3:DF210)=0,SUM($H211:DE211)=0),$B211,0)</f>
        <v>0</v>
      </c>
      <c r="DG211">
        <f ca="1">IF(AND($B211&gt;0,SUM(DG$3:DG210)=0,SUM($H211:DF211)=0),$B211,0)</f>
        <v>0</v>
      </c>
      <c r="DH211">
        <f ca="1">IF(AND($B211&gt;0,SUM(DH$3:DH210)=0,SUM($H211:DG211)=0),$B211,0)</f>
        <v>0</v>
      </c>
      <c r="DI211">
        <f ca="1">IF(AND($B211&gt;0,SUM(DI$3:DI210)=0,SUM($H211:DH211)=0),$B211,0)</f>
        <v>0</v>
      </c>
      <c r="DJ211">
        <f ca="1">IF(AND($B211&gt;0,SUM(DJ$3:DJ210)=0,SUM($H211:DI211)=0),$B211,0)</f>
        <v>0</v>
      </c>
      <c r="DK211">
        <f ca="1">IF(AND($B211&gt;0,SUM(DK$3:DK210)=0,SUM($H211:DJ211)=0),$B211,0)</f>
        <v>0</v>
      </c>
      <c r="DL211">
        <f ca="1">IF(AND($B211&gt;0,SUM(DL$3:DL210)=0,SUM($H211:DK211)=0),$B211,0)</f>
        <v>0</v>
      </c>
      <c r="DM211">
        <f ca="1">IF(AND($B211&gt;0,SUM(DM$3:DM210)=0,SUM($H211:DL211)=0),$B211,0)</f>
        <v>0</v>
      </c>
      <c r="DN211">
        <f ca="1">IF(AND($B211&gt;0,SUM(DN$3:DN210)=0,SUM($H211:DM211)=0),$B211,0)</f>
        <v>0</v>
      </c>
      <c r="DO211">
        <f ca="1">IF(AND($B211&gt;0,SUM(DO$3:DO210)=0,SUM($H211:DN211)=0),$B211,0)</f>
        <v>0</v>
      </c>
      <c r="DP211">
        <f ca="1">IF(AND($B211&gt;0,SUM(DP$3:DP210)=0,SUM($H211:DO211)=0),$B211,0)</f>
        <v>0</v>
      </c>
      <c r="DQ211">
        <f ca="1">IF(AND($B211&gt;0,SUM(DQ$3:DQ210)=0,SUM($H211:DP211)=0),$B211,0)</f>
        <v>0</v>
      </c>
      <c r="DR211">
        <f ca="1">IF(AND($B211&gt;0,SUM(DR$3:DR210)=0,SUM($H211:DQ211)=0),$B211,0)</f>
        <v>0</v>
      </c>
      <c r="DS211">
        <f ca="1">IF(AND($B211&gt;0,SUM(DS$3:DS210)=0,SUM($H211:DR211)=0),$B211,0)</f>
        <v>0</v>
      </c>
      <c r="DT211">
        <f ca="1">IF(AND($B211&gt;0,SUM(DT$3:DT210)=0,SUM($H211:DS211)=0),$B211,0)</f>
        <v>0</v>
      </c>
      <c r="DU211">
        <f ca="1">IF(AND($B211&gt;0,SUM(DU$3:DU210)=0,SUM($H211:DT211)=0),$B211,0)</f>
        <v>0</v>
      </c>
      <c r="DV211">
        <f ca="1">IF(AND($B211&gt;0,SUM(DV$3:DV210)=0,SUM($H211:DU211)=0),$B211,0)</f>
        <v>0</v>
      </c>
      <c r="DW211">
        <f ca="1">IF(AND($B211&gt;0,SUM(DW$3:DW210)=0,SUM($H211:DV211)=0),$B211,0)</f>
        <v>0</v>
      </c>
      <c r="DX211">
        <f ca="1">IF(AND($B211&gt;0,SUM(DX$3:DX210)=0,SUM($H211:DW211)=0),$B211,0)</f>
        <v>0</v>
      </c>
      <c r="DY211">
        <f ca="1">IF(AND($B211&gt;0,SUM(DY$3:DY210)=0,SUM($H211:DX211)=0),$B211,0)</f>
        <v>0</v>
      </c>
      <c r="DZ211">
        <f ca="1">IF(AND($B211&gt;0,SUM(DZ$3:DZ210)=0,SUM($H211:DY211)=0),$B211,0)</f>
        <v>0</v>
      </c>
      <c r="EA211">
        <f ca="1">IF(AND($B211&gt;0,SUM(EA$3:EA210)=0,SUM($H211:DZ211)=0),$B211,0)</f>
        <v>0</v>
      </c>
      <c r="EB211">
        <f ca="1">IF(AND($B211&gt;0,SUM(EB$3:EB210)=0,SUM($H211:EA211)=0),$B211,0)</f>
        <v>0</v>
      </c>
      <c r="EC211">
        <f ca="1">IF(AND($B211&gt;0,SUM(EC$3:EC210)=0,SUM($H211:EB211)=0),$B211,0)</f>
        <v>0</v>
      </c>
      <c r="ED211">
        <f ca="1">IF(AND($B211&gt;0,SUM(ED$3:ED210)=0,SUM($H211:EC211)=0),$B211,0)</f>
        <v>0</v>
      </c>
      <c r="EE211">
        <f ca="1">IF(AND($B211&gt;0,SUM(EE$3:EE210)=0,SUM($H211:ED211)=0),$B211,0)</f>
        <v>0</v>
      </c>
      <c r="EF211">
        <f ca="1">IF(AND($B211&gt;0,SUM(EF$3:EF210)=0,SUM($H211:EE211)=0),$B211,0)</f>
        <v>0</v>
      </c>
      <c r="EG211">
        <f ca="1">IF(AND($B211&gt;0,SUM(EG$3:EG210)=0,SUM($H211:EF211)=0),$B211,0)</f>
        <v>0</v>
      </c>
      <c r="EH211">
        <f ca="1">IF(AND($B211&gt;0,SUM(EH$3:EH210)=0,SUM($H211:EG211)=0),$B211,0)</f>
        <v>0</v>
      </c>
      <c r="EI211">
        <f ca="1">IF(AND($B211&gt;0,SUM(EI$3:EI210)=0,SUM($H211:EH211)=0),$B211,0)</f>
        <v>0</v>
      </c>
      <c r="EJ211">
        <f ca="1">IF(AND($B211&gt;0,SUM(EJ$3:EJ210)=0,SUM($H211:EI211)=0),$B211,0)</f>
        <v>0</v>
      </c>
      <c r="EK211">
        <f ca="1">IF(AND($B211&gt;0,SUM(EK$3:EK210)=0,SUM($H211:EJ211)=0),$B211,0)</f>
        <v>0</v>
      </c>
      <c r="EL211">
        <f ca="1">IF(AND($B211&gt;0,SUM(EL$3:EL210)=0,SUM($H211:EK211)=0),$B211,0)</f>
        <v>0</v>
      </c>
      <c r="EM211">
        <f ca="1">IF(AND($B211&gt;0,SUM(EM$3:EM210)=0,SUM($H211:EL211)=0),$B211,0)</f>
        <v>0</v>
      </c>
      <c r="EN211">
        <f ca="1">IF(AND($B211&gt;0,SUM(EN$3:EN210)=0,SUM($H211:EM211)=0),$B211,0)</f>
        <v>0</v>
      </c>
      <c r="EO211">
        <f ca="1">IF(AND($B211&gt;0,SUM(EO$3:EO210)=0,SUM($H211:EN211)=0),$B211,0)</f>
        <v>0</v>
      </c>
      <c r="EP211">
        <f ca="1">IF(AND($B211&gt;0,SUM(EP$3:EP210)=0,SUM($H211:EO211)=0),$B211,0)</f>
        <v>0</v>
      </c>
      <c r="EQ211">
        <f ca="1">IF(AND($B211&gt;0,SUM(EQ$3:EQ210)=0,SUM($H211:EP211)=0),$B211,0)</f>
        <v>0</v>
      </c>
      <c r="ER211">
        <f ca="1">IF(AND($B211&gt;0,SUM(ER$3:ER210)=0,SUM($H211:EQ211)=0),$B211,0)</f>
        <v>0</v>
      </c>
      <c r="ES211">
        <f ca="1">IF(AND($B211&gt;0,SUM(ES$3:ES210)=0,SUM($H211:ER211)=0),$B211,0)</f>
        <v>0</v>
      </c>
      <c r="ET211">
        <f ca="1">IF(AND($B211&gt;0,SUM(ET$3:ET210)=0,SUM($H211:ES211)=0),$B211,0)</f>
        <v>0</v>
      </c>
      <c r="EU211">
        <f ca="1">IF(AND($B211&gt;0,SUM(EU$3:EU210)=0,SUM($H211:ET211)=0),$B211,0)</f>
        <v>0</v>
      </c>
      <c r="EV211">
        <f ca="1">IF(AND($B211&gt;0,SUM(EV$3:EV210)=0,SUM($H211:EU211)=0),$B211,0)</f>
        <v>0</v>
      </c>
      <c r="EW211">
        <f ca="1">IF(AND($B211&gt;0,SUM(EW$3:EW210)=0,SUM($H211:EV211)=0),$B211,0)</f>
        <v>0</v>
      </c>
      <c r="EX211">
        <f ca="1">IF(AND($B211&gt;0,SUM(EX$3:EX210)=0,SUM($H211:EW211)=0),$B211,0)</f>
        <v>0</v>
      </c>
      <c r="EY211">
        <f ca="1">IF(AND($B211&gt;0,SUM(EY$3:EY210)=0,SUM($H211:EX211)=0),$B211,0)</f>
        <v>0</v>
      </c>
      <c r="EZ211">
        <f ca="1">IF(AND($B211&gt;0,SUM(EZ$3:EZ210)=0,SUM($H211:EY211)=0),$B211,0)</f>
        <v>0</v>
      </c>
      <c r="FA211">
        <f ca="1">IF(AND($B211&gt;0,SUM(FA$3:FA210)=0,SUM($H211:EZ211)=0),$B211,0)</f>
        <v>0</v>
      </c>
      <c r="FB211">
        <f ca="1">IF(AND($B211&gt;0,SUM(FB$3:FB210)=0,SUM($H211:FA211)=0),$B211,0)</f>
        <v>0</v>
      </c>
      <c r="FC211">
        <f ca="1">IF(AND($B211&gt;0,SUM(FC$3:FC210)=0,SUM($H211:FB211)=0),$B211,0)</f>
        <v>0</v>
      </c>
      <c r="FD211">
        <f ca="1">IF(AND($B211&gt;0,SUM(FD$3:FD210)=0,SUM($H211:FC211)=0),$B211,0)</f>
        <v>0</v>
      </c>
      <c r="FE211">
        <f ca="1">IF(AND($B211&gt;0,SUM(FE$3:FE210)=0,SUM($H211:FD211)=0),$B211,0)</f>
        <v>0</v>
      </c>
      <c r="FF211">
        <f ca="1">IF(AND($B211&gt;0,SUM(FF$3:FF210)=0,SUM($H211:FE211)=0),$B211,0)</f>
        <v>0</v>
      </c>
      <c r="FG211">
        <f ca="1">IF(AND($B211&gt;0,SUM(FG$3:FG210)=0,SUM($H211:FF211)=0),$B211,0)</f>
        <v>0</v>
      </c>
      <c r="FH211">
        <f ca="1">IF(AND($B211&gt;0,SUM(FH$3:FH210)=0,SUM($H211:FG211)=0),$B211,0)</f>
        <v>0</v>
      </c>
      <c r="FI211">
        <f ca="1">IF(AND($B211&gt;0,SUM(FI$3:FI210)=0,SUM($H211:FH211)=0),$B211,0)</f>
        <v>0</v>
      </c>
      <c r="FJ211">
        <f ca="1">IF(AND($B211&gt;0,SUM(FJ$3:FJ210)=0,SUM($H211:FI211)=0),$B211,0)</f>
        <v>0</v>
      </c>
      <c r="FK211">
        <f ca="1">IF(AND($B211&gt;0,SUM(FK$3:FK210)=0,SUM($H211:FJ211)=0),$B211,0)</f>
        <v>0</v>
      </c>
      <c r="FL211">
        <f ca="1">IF(AND($B211&gt;0,SUM(FL$3:FL210)=0,SUM($H211:FK211)=0),$B211,0)</f>
        <v>0</v>
      </c>
      <c r="FM211">
        <f ca="1">IF(AND($B211&gt;0,SUM(FM$3:FM210)=0,SUM($H211:FL211)=0),$B211,0)</f>
        <v>0</v>
      </c>
      <c r="FN211">
        <f ca="1">IF(AND($B211&gt;0,SUM(FN$3:FN210)=0,SUM($H211:FM211)=0),$B211,0)</f>
        <v>0</v>
      </c>
      <c r="FS211" s="67" t="str">
        <f ca="1">Valintaohjelma!$C87</f>
        <v/>
      </c>
      <c r="FT211" s="67" t="str">
        <f ca="1">Valintaohjelma!$F87</f>
        <v/>
      </c>
      <c r="FU211" s="342" t="str">
        <f>""</f>
        <v/>
      </c>
      <c r="FV211" s="67">
        <f>Valintaohjelma!$I87</f>
        <v>0</v>
      </c>
      <c r="FY211" s="67" t="str">
        <f ca="1">Valintaohjelma!$C87</f>
        <v/>
      </c>
      <c r="FZ211" s="67" t="str">
        <f ca="1">Valintaohjelma!$F87</f>
        <v/>
      </c>
      <c r="GA211" s="67" t="str">
        <f>""</f>
        <v/>
      </c>
      <c r="GB211" s="67">
        <f>Valintaohjelma!$I87</f>
        <v>0</v>
      </c>
      <c r="GE211" s="67" t="str">
        <f ca="1">Valintaohjelma!$C87</f>
        <v/>
      </c>
      <c r="GF211" s="67" t="str">
        <f ca="1">Valintaohjelma!$F87</f>
        <v/>
      </c>
      <c r="GG211" s="67" t="str">
        <f>""</f>
        <v/>
      </c>
      <c r="GH211" s="67">
        <f>Valintaohjelma!$I87</f>
        <v>0</v>
      </c>
    </row>
    <row r="212" spans="1:190" ht="15.75" thickBot="1" x14ac:dyDescent="0.3">
      <c r="A212">
        <v>212</v>
      </c>
      <c r="B212">
        <v>0</v>
      </c>
      <c r="C212" s="240" t="str">
        <f t="shared" ca="1" si="26"/>
        <v>VAK Liityntä / Taloautomaatio</v>
      </c>
      <c r="D212" s="240" t="str">
        <f t="shared" ca="1" si="27"/>
        <v/>
      </c>
      <c r="E212" s="240" t="str">
        <f t="shared" ca="1" si="28"/>
        <v/>
      </c>
      <c r="F212" s="240" t="str">
        <f t="shared" ca="1" si="29"/>
        <v>Toimintakaavio Layer</v>
      </c>
      <c r="G212" s="47" t="e">
        <f>INDEX($I$2:$FN$2,ROWS(G$2:G212))</f>
        <v>#REF!</v>
      </c>
      <c r="H212">
        <v>0</v>
      </c>
      <c r="I212">
        <f ca="1">IF(AND($B212&gt;0,SUM(I$3:I211)=0,SUM($H212:H212)=0),$B212,0)</f>
        <v>0</v>
      </c>
      <c r="J212">
        <f ca="1">IF(AND($B212&gt;0,SUM(J$3:J211)=0,SUM($H212:I212)=0),$B212,0)</f>
        <v>0</v>
      </c>
      <c r="K212">
        <f ca="1">IF(AND($B212&gt;0,SUM(K$3:K211)=0,SUM($H212:J212)=0),$B212,0)</f>
        <v>0</v>
      </c>
      <c r="L212">
        <f ca="1">IF(AND($B212&gt;0,SUM(L$3:L211)=0,SUM($H212:K212)=0),$B212,0)</f>
        <v>0</v>
      </c>
      <c r="M212">
        <f ca="1">IF(AND($B212&gt;0,SUM(M$3:M211)=0,SUM($H212:L212)=0),$B212,0)</f>
        <v>0</v>
      </c>
      <c r="N212">
        <f ca="1">IF(AND($B212&gt;0,SUM(N$3:N211)=0,SUM($H212:M212)=0),$B212,0)</f>
        <v>0</v>
      </c>
      <c r="O212">
        <f ca="1">IF(AND($B212&gt;0,SUM(O$3:O211)=0,SUM($H212:N212)=0),$B212,0)</f>
        <v>0</v>
      </c>
      <c r="P212">
        <f ca="1">IF(AND($B212&gt;0,SUM(P$3:P211)=0,SUM($H212:O212)=0),$B212,0)</f>
        <v>0</v>
      </c>
      <c r="Q212">
        <f ca="1">IF(AND($B212&gt;0,SUM(Q$3:Q211)=0,SUM($H212:P212)=0),$B212,0)</f>
        <v>0</v>
      </c>
      <c r="R212">
        <f ca="1">IF(AND($B212&gt;0,SUM(R$3:R211)=0,SUM($H212:Q212)=0),$B212,0)</f>
        <v>0</v>
      </c>
      <c r="S212">
        <f ca="1">IF(AND($B212&gt;0,SUM(S$3:S211)=0,SUM($H212:R212)=0),$B212,0)</f>
        <v>0</v>
      </c>
      <c r="T212">
        <f ca="1">IF(AND($B212&gt;0,SUM(T$3:T211)=0,SUM($H212:S212)=0),$B212,0)</f>
        <v>0</v>
      </c>
      <c r="U212">
        <f ca="1">IF(AND($B212&gt;0,SUM(U$3:U211)=0,SUM($H212:T212)=0),$B212,0)</f>
        <v>0</v>
      </c>
      <c r="V212">
        <f ca="1">IF(AND($B212&gt;0,SUM(V$3:V211)=0,SUM($H212:U212)=0),$B212,0)</f>
        <v>0</v>
      </c>
      <c r="W212">
        <f ca="1">IF(AND($B212&gt;0,SUM(W$3:W211)=0,SUM($H212:V212)=0),$B212,0)</f>
        <v>0</v>
      </c>
      <c r="X212">
        <f ca="1">IF(AND($B212&gt;0,SUM(X$3:X211)=0,SUM($H212:W212)=0),$B212,0)</f>
        <v>0</v>
      </c>
      <c r="Y212">
        <f ca="1">IF(AND($B212&gt;0,SUM(Y$3:Y211)=0,SUM($H212:X212)=0),$B212,0)</f>
        <v>0</v>
      </c>
      <c r="Z212">
        <f ca="1">IF(AND($B212&gt;0,SUM(Z$3:Z211)=0,SUM($H212:Y212)=0),$B212,0)</f>
        <v>0</v>
      </c>
      <c r="AA212">
        <f ca="1">IF(AND($B212&gt;0,SUM(AA$3:AA211)=0,SUM($H212:Z212)=0),$B212,0)</f>
        <v>0</v>
      </c>
      <c r="AB212">
        <f ca="1">IF(AND($B212&gt;0,SUM(AB$3:AB211)=0,SUM($H212:AA212)=0),$B212,0)</f>
        <v>0</v>
      </c>
      <c r="AC212">
        <f ca="1">IF(AND($B212&gt;0,SUM(AC$3:AC211)=0,SUM($H212:AB212)=0),$B212,0)</f>
        <v>0</v>
      </c>
      <c r="AD212">
        <f ca="1">IF(AND($B212&gt;0,SUM(AD$3:AD211)=0,SUM($H212:AC212)=0),$B212,0)</f>
        <v>0</v>
      </c>
      <c r="AE212">
        <f ca="1">IF(AND($B212&gt;0,SUM(AE$3:AE211)=0,SUM($H212:AD212)=0),$B212,0)</f>
        <v>0</v>
      </c>
      <c r="AF212">
        <f ca="1">IF(AND($B212&gt;0,SUM(AF$3:AF211)=0,SUM($H212:AE212)=0),$B212,0)</f>
        <v>0</v>
      </c>
      <c r="AG212">
        <f ca="1">IF(AND($B212&gt;0,SUM(AG$3:AG211)=0,SUM($H212:AF212)=0),$B212,0)</f>
        <v>0</v>
      </c>
      <c r="AH212">
        <f ca="1">IF(AND($B212&gt;0,SUM(AH$3:AH211)=0,SUM($H212:AG212)=0),$B212,0)</f>
        <v>0</v>
      </c>
      <c r="AI212">
        <f ca="1">IF(AND($B212&gt;0,SUM(AI$3:AI211)=0,SUM($H212:AH212)=0),$B212,0)</f>
        <v>0</v>
      </c>
      <c r="AJ212">
        <f ca="1">IF(AND($B212&gt;0,SUM(AJ$3:AJ211)=0,SUM($H212:AI212)=0),$B212,0)</f>
        <v>0</v>
      </c>
      <c r="AK212">
        <f ca="1">IF(AND($B212&gt;0,SUM(AK$3:AK211)=0,SUM($H212:AJ212)=0),$B212,0)</f>
        <v>0</v>
      </c>
      <c r="AL212">
        <f ca="1">IF(AND($B212&gt;0,SUM(AL$3:AL211)=0,SUM($H212:AK212)=0),$B212,0)</f>
        <v>0</v>
      </c>
      <c r="AM212">
        <f ca="1">IF(AND($B212&gt;0,SUM(AM$3:AM211)=0,SUM($H212:AL212)=0),$B212,0)</f>
        <v>0</v>
      </c>
      <c r="AN212">
        <f ca="1">IF(AND($B212&gt;0,SUM(AN$3:AN211)=0,SUM($H212:AM212)=0),$B212,0)</f>
        <v>0</v>
      </c>
      <c r="AO212">
        <f ca="1">IF(AND($B212&gt;0,SUM(AO$3:AO211)=0,SUM($H212:AN212)=0),$B212,0)</f>
        <v>0</v>
      </c>
      <c r="AP212">
        <f ca="1">IF(AND($B212&gt;0,SUM(AP$3:AP211)=0,SUM($H212:AO212)=0),$B212,0)</f>
        <v>0</v>
      </c>
      <c r="AQ212">
        <f ca="1">IF(AND($B212&gt;0,SUM(AQ$3:AQ211)=0,SUM($H212:AP212)=0),$B212,0)</f>
        <v>0</v>
      </c>
      <c r="AR212">
        <f ca="1">IF(AND($B212&gt;0,SUM(AR$3:AR211)=0,SUM($H212:AQ212)=0),$B212,0)</f>
        <v>0</v>
      </c>
      <c r="AS212">
        <f ca="1">IF(AND($B212&gt;0,SUM(AS$3:AS211)=0,SUM($H212:AR212)=0),$B212,0)</f>
        <v>0</v>
      </c>
      <c r="AT212">
        <f ca="1">IF(AND($B212&gt;0,SUM(AT$3:AT211)=0,SUM($H212:AS212)=0),$B212,0)</f>
        <v>0</v>
      </c>
      <c r="AU212">
        <f ca="1">IF(AND($B212&gt;0,SUM(AU$3:AU211)=0,SUM($H212:AT212)=0),$B212,0)</f>
        <v>0</v>
      </c>
      <c r="AV212">
        <f ca="1">IF(AND($B212&gt;0,SUM(AV$3:AV211)=0,SUM($H212:AU212)=0),$B212,0)</f>
        <v>0</v>
      </c>
      <c r="AW212">
        <f ca="1">IF(AND($B212&gt;0,SUM(AW$3:AW211)=0,SUM($H212:AV212)=0),$B212,0)</f>
        <v>0</v>
      </c>
      <c r="AX212">
        <f ca="1">IF(AND($B212&gt;0,SUM(AX$3:AX211)=0,SUM($H212:AW212)=0),$B212,0)</f>
        <v>0</v>
      </c>
      <c r="AY212">
        <f ca="1">IF(AND($B212&gt;0,SUM(AY$3:AY211)=0,SUM($H212:AX212)=0),$B212,0)</f>
        <v>0</v>
      </c>
      <c r="AZ212">
        <f ca="1">IF(AND($B212&gt;0,SUM(AZ$3:AZ211)=0,SUM($H212:AY212)=0),$B212,0)</f>
        <v>0</v>
      </c>
      <c r="BA212">
        <f ca="1">IF(AND($B212&gt;0,SUM(BA$3:BA211)=0,SUM($H212:AZ212)=0),$B212,0)</f>
        <v>0</v>
      </c>
      <c r="BB212">
        <f ca="1">IF(AND($B212&gt;0,SUM(BB$3:BB211)=0,SUM($H212:BA212)=0),$B212,0)</f>
        <v>0</v>
      </c>
      <c r="BC212">
        <f ca="1">IF(AND($B212&gt;0,SUM(BC$3:BC211)=0,SUM($H212:BB212)=0),$B212,0)</f>
        <v>0</v>
      </c>
      <c r="BD212">
        <f ca="1">IF(AND($B212&gt;0,SUM(BD$3:BD211)=0,SUM($H212:BC212)=0),$B212,0)</f>
        <v>0</v>
      </c>
      <c r="BE212">
        <f ca="1">IF(AND($B212&gt;0,SUM(BE$3:BE211)=0,SUM($H212:BD212)=0),$B212,0)</f>
        <v>0</v>
      </c>
      <c r="BF212">
        <f ca="1">IF(AND($B212&gt;0,SUM(BF$3:BF211)=0,SUM($H212:BE212)=0),$B212,0)</f>
        <v>0</v>
      </c>
      <c r="BG212">
        <f ca="1">IF(AND($B212&gt;0,SUM(BG$3:BG211)=0,SUM($H212:BF212)=0),$B212,0)</f>
        <v>0</v>
      </c>
      <c r="BH212">
        <f ca="1">IF(AND($B212&gt;0,SUM(BH$3:BH211)=0,SUM($H212:BG212)=0),$B212,0)</f>
        <v>0</v>
      </c>
      <c r="BI212">
        <f ca="1">IF(AND($B212&gt;0,SUM(BI$3:BI211)=0,SUM($H212:BH212)=0),$B212,0)</f>
        <v>0</v>
      </c>
      <c r="BJ212">
        <f ca="1">IF(AND($B212&gt;0,SUM(BJ$3:BJ211)=0,SUM($H212:BI212)=0),$B212,0)</f>
        <v>0</v>
      </c>
      <c r="BK212">
        <f ca="1">IF(AND($B212&gt;0,SUM(BK$3:BK211)=0,SUM($H212:BJ212)=0),$B212,0)</f>
        <v>0</v>
      </c>
      <c r="BL212">
        <f ca="1">IF(AND($B212&gt;0,SUM(BL$3:BL211)=0,SUM($H212:BK212)=0),$B212,0)</f>
        <v>0</v>
      </c>
      <c r="BM212">
        <f ca="1">IF(AND($B212&gt;0,SUM(BM$3:BM211)=0,SUM($H212:BL212)=0),$B212,0)</f>
        <v>0</v>
      </c>
      <c r="BN212">
        <f ca="1">IF(AND($B212&gt;0,SUM(BN$3:BN211)=0,SUM($H212:BM212)=0),$B212,0)</f>
        <v>0</v>
      </c>
      <c r="BO212">
        <f ca="1">IF(AND($B212&gt;0,SUM(BO$3:BO211)=0,SUM($H212:BN212)=0),$B212,0)</f>
        <v>0</v>
      </c>
      <c r="BP212">
        <f ca="1">IF(AND($B212&gt;0,SUM(BP$3:BP211)=0,SUM($H212:BO212)=0),$B212,0)</f>
        <v>0</v>
      </c>
      <c r="BQ212">
        <f ca="1">IF(AND($B212&gt;0,SUM(BQ$3:BQ211)=0,SUM($H212:BP212)=0),$B212,0)</f>
        <v>0</v>
      </c>
      <c r="BR212">
        <f ca="1">IF(AND($B212&gt;0,SUM(BR$3:BR211)=0,SUM($H212:BQ212)=0),$B212,0)</f>
        <v>0</v>
      </c>
      <c r="BS212">
        <f ca="1">IF(AND($B212&gt;0,SUM(BS$3:BS211)=0,SUM($H212:BR212)=0),$B212,0)</f>
        <v>0</v>
      </c>
      <c r="BT212">
        <f ca="1">IF(AND($B212&gt;0,SUM(BT$3:BT211)=0,SUM($H212:BS212)=0),$B212,0)</f>
        <v>0</v>
      </c>
      <c r="BU212">
        <f ca="1">IF(AND($B212&gt;0,SUM(BU$3:BU211)=0,SUM($H212:BT212)=0),$B212,0)</f>
        <v>0</v>
      </c>
      <c r="BV212">
        <f ca="1">IF(AND($B212&gt;0,SUM(BV$3:BV211)=0,SUM($H212:BU212)=0),$B212,0)</f>
        <v>0</v>
      </c>
      <c r="BW212">
        <f ca="1">IF(AND($B212&gt;0,SUM(BW$3:BW211)=0,SUM($H212:BV212)=0),$B212,0)</f>
        <v>0</v>
      </c>
      <c r="BX212">
        <f ca="1">IF(AND($B212&gt;0,SUM(BX$3:BX211)=0,SUM($H212:BW212)=0),$B212,0)</f>
        <v>0</v>
      </c>
      <c r="BY212">
        <f ca="1">IF(AND($B212&gt;0,SUM(BY$3:BY211)=0,SUM($H212:BX212)=0),$B212,0)</f>
        <v>0</v>
      </c>
      <c r="BZ212">
        <f ca="1">IF(AND($B212&gt;0,SUM(BZ$3:BZ211)=0,SUM($H212:BY212)=0),$B212,0)</f>
        <v>0</v>
      </c>
      <c r="CA212">
        <f ca="1">IF(AND($B212&gt;0,SUM(CA$3:CA211)=0,SUM($H212:BZ212)=0),$B212,0)</f>
        <v>0</v>
      </c>
      <c r="CB212">
        <f ca="1">IF(AND($B212&gt;0,SUM(CB$3:CB211)=0,SUM($H212:CA212)=0),$B212,0)</f>
        <v>0</v>
      </c>
      <c r="CC212">
        <f ca="1">IF(AND($B212&gt;0,SUM(CC$3:CC211)=0,SUM($H212:CB212)=0),$B212,0)</f>
        <v>0</v>
      </c>
      <c r="CD212">
        <f ca="1">IF(AND($B212&gt;0,SUM(CD$3:CD211)=0,SUM($H212:CC212)=0),$B212,0)</f>
        <v>0</v>
      </c>
      <c r="CE212">
        <f ca="1">IF(AND($B212&gt;0,SUM(CE$3:CE211)=0,SUM($H212:CD212)=0),$B212,0)</f>
        <v>0</v>
      </c>
      <c r="CF212">
        <f ca="1">IF(AND($B212&gt;0,SUM(CF$3:CF211)=0,SUM($H212:CE212)=0),$B212,0)</f>
        <v>0</v>
      </c>
      <c r="CG212">
        <f ca="1">IF(AND($B212&gt;0,SUM(CG$3:CG211)=0,SUM($H212:CF212)=0),$B212,0)</f>
        <v>0</v>
      </c>
      <c r="CH212">
        <f ca="1">IF(AND($B212&gt;0,SUM(CH$3:CH211)=0,SUM($H212:CG212)=0),$B212,0)</f>
        <v>0</v>
      </c>
      <c r="CI212">
        <f ca="1">IF(AND($B212&gt;0,SUM(CI$3:CI211)=0,SUM($H212:CH212)=0),$B212,0)</f>
        <v>0</v>
      </c>
      <c r="CJ212">
        <f ca="1">IF(AND($B212&gt;0,SUM(CJ$3:CJ211)=0,SUM($H212:CI212)=0),$B212,0)</f>
        <v>0</v>
      </c>
      <c r="CK212">
        <f ca="1">IF(AND($B212&gt;0,SUM(CK$3:CK211)=0,SUM($H212:CJ212)=0),$B212,0)</f>
        <v>0</v>
      </c>
      <c r="CL212">
        <f ca="1">IF(AND($B212&gt;0,SUM(CL$3:CL211)=0,SUM($H212:CK212)=0),$B212,0)</f>
        <v>0</v>
      </c>
      <c r="CM212">
        <f ca="1">IF(AND($B212&gt;0,SUM(CM$3:CM211)=0,SUM($H212:CL212)=0),$B212,0)</f>
        <v>0</v>
      </c>
      <c r="CN212">
        <f ca="1">IF(AND($B212&gt;0,SUM(CN$3:CN211)=0,SUM($H212:CM212)=0),$B212,0)</f>
        <v>0</v>
      </c>
      <c r="CO212">
        <f ca="1">IF(AND($B212&gt;0,SUM(CO$3:CO211)=0,SUM($H212:CN212)=0),$B212,0)</f>
        <v>0</v>
      </c>
      <c r="CP212">
        <f ca="1">IF(AND($B212&gt;0,SUM(CP$3:CP211)=0,SUM($H212:CO212)=0),$B212,0)</f>
        <v>0</v>
      </c>
      <c r="CQ212">
        <f ca="1">IF(AND($B212&gt;0,SUM(CQ$3:CQ211)=0,SUM($H212:CP212)=0),$B212,0)</f>
        <v>0</v>
      </c>
      <c r="CR212">
        <f ca="1">IF(AND($B212&gt;0,SUM(CR$3:CR211)=0,SUM($H212:CQ212)=0),$B212,0)</f>
        <v>0</v>
      </c>
      <c r="CS212">
        <f ca="1">IF(AND($B212&gt;0,SUM(CS$3:CS211)=0,SUM($H212:CR212)=0),$B212,0)</f>
        <v>0</v>
      </c>
      <c r="CT212">
        <f ca="1">IF(AND($B212&gt;0,SUM(CT$3:CT211)=0,SUM($H212:CS212)=0),$B212,0)</f>
        <v>0</v>
      </c>
      <c r="CU212">
        <f ca="1">IF(AND($B212&gt;0,SUM(CU$3:CU211)=0,SUM($H212:CT212)=0),$B212,0)</f>
        <v>0</v>
      </c>
      <c r="CV212">
        <f ca="1">IF(AND($B212&gt;0,SUM(CV$3:CV211)=0,SUM($H212:CU212)=0),$B212,0)</f>
        <v>0</v>
      </c>
      <c r="CW212">
        <f ca="1">IF(AND($B212&gt;0,SUM(CW$3:CW211)=0,SUM($H212:CV212)=0),$B212,0)</f>
        <v>0</v>
      </c>
      <c r="CX212">
        <f ca="1">IF(AND($B212&gt;0,SUM(CX$3:CX211)=0,SUM($H212:CW212)=0),$B212,0)</f>
        <v>0</v>
      </c>
      <c r="CY212">
        <f ca="1">IF(AND($B212&gt;0,SUM(CY$3:CY211)=0,SUM($H212:CX212)=0),$B212,0)</f>
        <v>0</v>
      </c>
      <c r="CZ212">
        <f ca="1">IF(AND($B212&gt;0,SUM(CZ$3:CZ211)=0,SUM($H212:CY212)=0),$B212,0)</f>
        <v>0</v>
      </c>
      <c r="DA212">
        <f ca="1">IF(AND($B212&gt;0,SUM(DA$3:DA211)=0,SUM($H212:CZ212)=0),$B212,0)</f>
        <v>0</v>
      </c>
      <c r="DB212">
        <f ca="1">IF(AND($B212&gt;0,SUM(DB$3:DB211)=0,SUM($H212:DA212)=0),$B212,0)</f>
        <v>0</v>
      </c>
      <c r="DC212">
        <f ca="1">IF(AND($B212&gt;0,SUM(DC$3:DC211)=0,SUM($H212:DB212)=0),$B212,0)</f>
        <v>0</v>
      </c>
      <c r="DD212">
        <f ca="1">IF(AND($B212&gt;0,SUM(DD$3:DD211)=0,SUM($H212:DC212)=0),$B212,0)</f>
        <v>0</v>
      </c>
      <c r="DE212">
        <f ca="1">IF(AND($B212&gt;0,SUM(DE$3:DE211)=0,SUM($H212:DD212)=0),$B212,0)</f>
        <v>0</v>
      </c>
      <c r="DF212">
        <f ca="1">IF(AND($B212&gt;0,SUM(DF$3:DF211)=0,SUM($H212:DE212)=0),$B212,0)</f>
        <v>0</v>
      </c>
      <c r="DG212">
        <f ca="1">IF(AND($B212&gt;0,SUM(DG$3:DG211)=0,SUM($H212:DF212)=0),$B212,0)</f>
        <v>0</v>
      </c>
      <c r="DH212">
        <f ca="1">IF(AND($B212&gt;0,SUM(DH$3:DH211)=0,SUM($H212:DG212)=0),$B212,0)</f>
        <v>0</v>
      </c>
      <c r="DI212">
        <f ca="1">IF(AND($B212&gt;0,SUM(DI$3:DI211)=0,SUM($H212:DH212)=0),$B212,0)</f>
        <v>0</v>
      </c>
      <c r="DJ212">
        <f ca="1">IF(AND($B212&gt;0,SUM(DJ$3:DJ211)=0,SUM($H212:DI212)=0),$B212,0)</f>
        <v>0</v>
      </c>
      <c r="DK212">
        <f ca="1">IF(AND($B212&gt;0,SUM(DK$3:DK211)=0,SUM($H212:DJ212)=0),$B212,0)</f>
        <v>0</v>
      </c>
      <c r="DL212">
        <f ca="1">IF(AND($B212&gt;0,SUM(DL$3:DL211)=0,SUM($H212:DK212)=0),$B212,0)</f>
        <v>0</v>
      </c>
      <c r="DM212">
        <f ca="1">IF(AND($B212&gt;0,SUM(DM$3:DM211)=0,SUM($H212:DL212)=0),$B212,0)</f>
        <v>0</v>
      </c>
      <c r="DN212">
        <f ca="1">IF(AND($B212&gt;0,SUM(DN$3:DN211)=0,SUM($H212:DM212)=0),$B212,0)</f>
        <v>0</v>
      </c>
      <c r="DO212">
        <f ca="1">IF(AND($B212&gt;0,SUM(DO$3:DO211)=0,SUM($H212:DN212)=0),$B212,0)</f>
        <v>0</v>
      </c>
      <c r="DP212">
        <f ca="1">IF(AND($B212&gt;0,SUM(DP$3:DP211)=0,SUM($H212:DO212)=0),$B212,0)</f>
        <v>0</v>
      </c>
      <c r="DQ212">
        <f ca="1">IF(AND($B212&gt;0,SUM(DQ$3:DQ211)=0,SUM($H212:DP212)=0),$B212,0)</f>
        <v>0</v>
      </c>
      <c r="DR212">
        <f ca="1">IF(AND($B212&gt;0,SUM(DR$3:DR211)=0,SUM($H212:DQ212)=0),$B212,0)</f>
        <v>0</v>
      </c>
      <c r="DS212">
        <f ca="1">IF(AND($B212&gt;0,SUM(DS$3:DS211)=0,SUM($H212:DR212)=0),$B212,0)</f>
        <v>0</v>
      </c>
      <c r="DT212">
        <f ca="1">IF(AND($B212&gt;0,SUM(DT$3:DT211)=0,SUM($H212:DS212)=0),$B212,0)</f>
        <v>0</v>
      </c>
      <c r="DU212">
        <f ca="1">IF(AND($B212&gt;0,SUM(DU$3:DU211)=0,SUM($H212:DT212)=0),$B212,0)</f>
        <v>0</v>
      </c>
      <c r="DV212">
        <f ca="1">IF(AND($B212&gt;0,SUM(DV$3:DV211)=0,SUM($H212:DU212)=0),$B212,0)</f>
        <v>0</v>
      </c>
      <c r="DW212">
        <f ca="1">IF(AND($B212&gt;0,SUM(DW$3:DW211)=0,SUM($H212:DV212)=0),$B212,0)</f>
        <v>0</v>
      </c>
      <c r="DX212">
        <f ca="1">IF(AND($B212&gt;0,SUM(DX$3:DX211)=0,SUM($H212:DW212)=0),$B212,0)</f>
        <v>0</v>
      </c>
      <c r="DY212">
        <f ca="1">IF(AND($B212&gt;0,SUM(DY$3:DY211)=0,SUM($H212:DX212)=0),$B212,0)</f>
        <v>0</v>
      </c>
      <c r="DZ212">
        <f ca="1">IF(AND($B212&gt;0,SUM(DZ$3:DZ211)=0,SUM($H212:DY212)=0),$B212,0)</f>
        <v>0</v>
      </c>
      <c r="EA212">
        <f ca="1">IF(AND($B212&gt;0,SUM(EA$3:EA211)=0,SUM($H212:DZ212)=0),$B212,0)</f>
        <v>0</v>
      </c>
      <c r="EB212">
        <f ca="1">IF(AND($B212&gt;0,SUM(EB$3:EB211)=0,SUM($H212:EA212)=0),$B212,0)</f>
        <v>0</v>
      </c>
      <c r="EC212">
        <f ca="1">IF(AND($B212&gt;0,SUM(EC$3:EC211)=0,SUM($H212:EB212)=0),$B212,0)</f>
        <v>0</v>
      </c>
      <c r="ED212">
        <f ca="1">IF(AND($B212&gt;0,SUM(ED$3:ED211)=0,SUM($H212:EC212)=0),$B212,0)</f>
        <v>0</v>
      </c>
      <c r="EE212">
        <f ca="1">IF(AND($B212&gt;0,SUM(EE$3:EE211)=0,SUM($H212:ED212)=0),$B212,0)</f>
        <v>0</v>
      </c>
      <c r="EF212">
        <f ca="1">IF(AND($B212&gt;0,SUM(EF$3:EF211)=0,SUM($H212:EE212)=0),$B212,0)</f>
        <v>0</v>
      </c>
      <c r="EG212">
        <f ca="1">IF(AND($B212&gt;0,SUM(EG$3:EG211)=0,SUM($H212:EF212)=0),$B212,0)</f>
        <v>0</v>
      </c>
      <c r="EH212">
        <f ca="1">IF(AND($B212&gt;0,SUM(EH$3:EH211)=0,SUM($H212:EG212)=0),$B212,0)</f>
        <v>0</v>
      </c>
      <c r="EI212">
        <f ca="1">IF(AND($B212&gt;0,SUM(EI$3:EI211)=0,SUM($H212:EH212)=0),$B212,0)</f>
        <v>0</v>
      </c>
      <c r="EJ212">
        <f ca="1">IF(AND($B212&gt;0,SUM(EJ$3:EJ211)=0,SUM($H212:EI212)=0),$B212,0)</f>
        <v>0</v>
      </c>
      <c r="EK212">
        <f ca="1">IF(AND($B212&gt;0,SUM(EK$3:EK211)=0,SUM($H212:EJ212)=0),$B212,0)</f>
        <v>0</v>
      </c>
      <c r="EL212">
        <f ca="1">IF(AND($B212&gt;0,SUM(EL$3:EL211)=0,SUM($H212:EK212)=0),$B212,0)</f>
        <v>0</v>
      </c>
      <c r="EM212">
        <f ca="1">IF(AND($B212&gt;0,SUM(EM$3:EM211)=0,SUM($H212:EL212)=0),$B212,0)</f>
        <v>0</v>
      </c>
      <c r="EN212">
        <f ca="1">IF(AND($B212&gt;0,SUM(EN$3:EN211)=0,SUM($H212:EM212)=0),$B212,0)</f>
        <v>0</v>
      </c>
      <c r="EO212">
        <f ca="1">IF(AND($B212&gt;0,SUM(EO$3:EO211)=0,SUM($H212:EN212)=0),$B212,0)</f>
        <v>0</v>
      </c>
      <c r="EP212">
        <f ca="1">IF(AND($B212&gt;0,SUM(EP$3:EP211)=0,SUM($H212:EO212)=0),$B212,0)</f>
        <v>0</v>
      </c>
      <c r="EQ212">
        <f ca="1">IF(AND($B212&gt;0,SUM(EQ$3:EQ211)=0,SUM($H212:EP212)=0),$B212,0)</f>
        <v>0</v>
      </c>
      <c r="ER212">
        <f ca="1">IF(AND($B212&gt;0,SUM(ER$3:ER211)=0,SUM($H212:EQ212)=0),$B212,0)</f>
        <v>0</v>
      </c>
      <c r="ES212">
        <f ca="1">IF(AND($B212&gt;0,SUM(ES$3:ES211)=0,SUM($H212:ER212)=0),$B212,0)</f>
        <v>0</v>
      </c>
      <c r="ET212">
        <f ca="1">IF(AND($B212&gt;0,SUM(ET$3:ET211)=0,SUM($H212:ES212)=0),$B212,0)</f>
        <v>0</v>
      </c>
      <c r="EU212">
        <f ca="1">IF(AND($B212&gt;0,SUM(EU$3:EU211)=0,SUM($H212:ET212)=0),$B212,0)</f>
        <v>0</v>
      </c>
      <c r="EV212">
        <f ca="1">IF(AND($B212&gt;0,SUM(EV$3:EV211)=0,SUM($H212:EU212)=0),$B212,0)</f>
        <v>0</v>
      </c>
      <c r="EW212">
        <f ca="1">IF(AND($B212&gt;0,SUM(EW$3:EW211)=0,SUM($H212:EV212)=0),$B212,0)</f>
        <v>0</v>
      </c>
      <c r="EX212">
        <f ca="1">IF(AND($B212&gt;0,SUM(EX$3:EX211)=0,SUM($H212:EW212)=0),$B212,0)</f>
        <v>0</v>
      </c>
      <c r="EY212">
        <f ca="1">IF(AND($B212&gt;0,SUM(EY$3:EY211)=0,SUM($H212:EX212)=0),$B212,0)</f>
        <v>0</v>
      </c>
      <c r="EZ212">
        <f ca="1">IF(AND($B212&gt;0,SUM(EZ$3:EZ211)=0,SUM($H212:EY212)=0),$B212,0)</f>
        <v>0</v>
      </c>
      <c r="FA212">
        <f ca="1">IF(AND($B212&gt;0,SUM(FA$3:FA211)=0,SUM($H212:EZ212)=0),$B212,0)</f>
        <v>0</v>
      </c>
      <c r="FB212">
        <f ca="1">IF(AND($B212&gt;0,SUM(FB$3:FB211)=0,SUM($H212:FA212)=0),$B212,0)</f>
        <v>0</v>
      </c>
      <c r="FC212">
        <f ca="1">IF(AND($B212&gt;0,SUM(FC$3:FC211)=0,SUM($H212:FB212)=0),$B212,0)</f>
        <v>0</v>
      </c>
      <c r="FD212">
        <f ca="1">IF(AND($B212&gt;0,SUM(FD$3:FD211)=0,SUM($H212:FC212)=0),$B212,0)</f>
        <v>0</v>
      </c>
      <c r="FE212">
        <f ca="1">IF(AND($B212&gt;0,SUM(FE$3:FE211)=0,SUM($H212:FD212)=0),$B212,0)</f>
        <v>0</v>
      </c>
      <c r="FF212">
        <f ca="1">IF(AND($B212&gt;0,SUM(FF$3:FF211)=0,SUM($H212:FE212)=0),$B212,0)</f>
        <v>0</v>
      </c>
      <c r="FG212">
        <f ca="1">IF(AND($B212&gt;0,SUM(FG$3:FG211)=0,SUM($H212:FF212)=0),$B212,0)</f>
        <v>0</v>
      </c>
      <c r="FH212">
        <f ca="1">IF(AND($B212&gt;0,SUM(FH$3:FH211)=0,SUM($H212:FG212)=0),$B212,0)</f>
        <v>0</v>
      </c>
      <c r="FI212">
        <f ca="1">IF(AND($B212&gt;0,SUM(FI$3:FI211)=0,SUM($H212:FH212)=0),$B212,0)</f>
        <v>0</v>
      </c>
      <c r="FJ212">
        <f ca="1">IF(AND($B212&gt;0,SUM(FJ$3:FJ211)=0,SUM($H212:FI212)=0),$B212,0)</f>
        <v>0</v>
      </c>
      <c r="FK212">
        <f ca="1">IF(AND($B212&gt;0,SUM(FK$3:FK211)=0,SUM($H212:FJ212)=0),$B212,0)</f>
        <v>0</v>
      </c>
      <c r="FL212">
        <f ca="1">IF(AND($B212&gt;0,SUM(FL$3:FL211)=0,SUM($H212:FK212)=0),$B212,0)</f>
        <v>0</v>
      </c>
      <c r="FM212">
        <f ca="1">IF(AND($B212&gt;0,SUM(FM$3:FM211)=0,SUM($H212:FL212)=0),$B212,0)</f>
        <v>0</v>
      </c>
      <c r="FN212">
        <f ca="1">IF(AND($B212&gt;0,SUM(FN$3:FN211)=0,SUM($H212:FM212)=0),$B212,0)</f>
        <v>0</v>
      </c>
      <c r="FS212" s="67" t="str">
        <f ca="1">Valintaohjelma!$C88</f>
        <v>VAK Liityntä / Taloautomaatio</v>
      </c>
      <c r="FT212" s="67" t="str">
        <f ca="1">Valintaohjelma!$F88</f>
        <v/>
      </c>
      <c r="FU212" s="342" t="str">
        <f>""</f>
        <v/>
      </c>
      <c r="FV212" s="67" t="str">
        <f ca="1">Valintaohjelma!$I88</f>
        <v>Toimintakaavio Layer</v>
      </c>
      <c r="FY212" s="67" t="str">
        <f ca="1">Valintaohjelma!$C88</f>
        <v>VAK Liityntä / Taloautomaatio</v>
      </c>
      <c r="FZ212" s="67" t="str">
        <f ca="1">Valintaohjelma!$F88</f>
        <v/>
      </c>
      <c r="GA212" s="67" t="str">
        <f>""</f>
        <v/>
      </c>
      <c r="GB212" s="67" t="str">
        <f ca="1">Valintaohjelma!$I88</f>
        <v>Toimintakaavio Layer</v>
      </c>
      <c r="GE212" s="67" t="str">
        <f ca="1">Valintaohjelma!$C88</f>
        <v>VAK Liityntä / Taloautomaatio</v>
      </c>
      <c r="GF212" s="67" t="str">
        <f ca="1">Valintaohjelma!$F88</f>
        <v/>
      </c>
      <c r="GG212" s="67" t="str">
        <f>""</f>
        <v/>
      </c>
      <c r="GH212" s="67" t="str">
        <f ca="1">Valintaohjelma!$I88</f>
        <v>Toimintakaavio Layer</v>
      </c>
    </row>
    <row r="213" spans="1:190" ht="15.75" thickBot="1" x14ac:dyDescent="0.3">
      <c r="A213">
        <v>213</v>
      </c>
      <c r="B213">
        <f ca="1">IF(AND(Valintaohjelma!D89&lt;&gt;"-",Valintaohjelma!D89&lt;&gt;""),A213,0)</f>
        <v>0</v>
      </c>
      <c r="C213" s="240" t="str">
        <f t="shared" ca="1" si="26"/>
        <v>Väyläliityntä</v>
      </c>
      <c r="D213" s="240" t="str">
        <f t="shared" ca="1" si="27"/>
        <v/>
      </c>
      <c r="E213" s="240" t="str">
        <f t="shared" ca="1" si="28"/>
        <v/>
      </c>
      <c r="F213" s="240" t="str">
        <f t="shared" ca="1" si="29"/>
        <v/>
      </c>
      <c r="G213" s="47" t="e">
        <f>INDEX($I$2:$FN$2,ROWS(G$2:G213))</f>
        <v>#REF!</v>
      </c>
      <c r="H213">
        <v>0</v>
      </c>
      <c r="I213">
        <f ca="1">IF(AND($B213&gt;0,SUM(I$3:I212)=0,SUM($H213:H213)=0),$B213,0)</f>
        <v>0</v>
      </c>
      <c r="J213">
        <f ca="1">IF(AND($B213&gt;0,SUM(J$3:J212)=0,SUM($H213:I213)=0),$B213,0)</f>
        <v>0</v>
      </c>
      <c r="K213">
        <f ca="1">IF(AND($B213&gt;0,SUM(K$3:K212)=0,SUM($H213:J213)=0),$B213,0)</f>
        <v>0</v>
      </c>
      <c r="L213">
        <f ca="1">IF(AND($B213&gt;0,SUM(L$3:L212)=0,SUM($H213:K213)=0),$B213,0)</f>
        <v>0</v>
      </c>
      <c r="M213">
        <f ca="1">IF(AND($B213&gt;0,SUM(M$3:M212)=0,SUM($H213:L213)=0),$B213,0)</f>
        <v>0</v>
      </c>
      <c r="N213">
        <f ca="1">IF(AND($B213&gt;0,SUM(N$3:N212)=0,SUM($H213:M213)=0),$B213,0)</f>
        <v>0</v>
      </c>
      <c r="O213">
        <f ca="1">IF(AND($B213&gt;0,SUM(O$3:O212)=0,SUM($H213:N213)=0),$B213,0)</f>
        <v>0</v>
      </c>
      <c r="P213">
        <f ca="1">IF(AND($B213&gt;0,SUM(P$3:P212)=0,SUM($H213:O213)=0),$B213,0)</f>
        <v>0</v>
      </c>
      <c r="Q213">
        <f ca="1">IF(AND($B213&gt;0,SUM(Q$3:Q212)=0,SUM($H213:P213)=0),$B213,0)</f>
        <v>0</v>
      </c>
      <c r="R213">
        <f ca="1">IF(AND($B213&gt;0,SUM(R$3:R212)=0,SUM($H213:Q213)=0),$B213,0)</f>
        <v>0</v>
      </c>
      <c r="S213">
        <f ca="1">IF(AND($B213&gt;0,SUM(S$3:S212)=0,SUM($H213:R213)=0),$B213,0)</f>
        <v>0</v>
      </c>
      <c r="T213">
        <f ca="1">IF(AND($B213&gt;0,SUM(T$3:T212)=0,SUM($H213:S213)=0),$B213,0)</f>
        <v>0</v>
      </c>
      <c r="U213">
        <f ca="1">IF(AND($B213&gt;0,SUM(U$3:U212)=0,SUM($H213:T213)=0),$B213,0)</f>
        <v>0</v>
      </c>
      <c r="V213">
        <f ca="1">IF(AND($B213&gt;0,SUM(V$3:V212)=0,SUM($H213:U213)=0),$B213,0)</f>
        <v>0</v>
      </c>
      <c r="W213">
        <f ca="1">IF(AND($B213&gt;0,SUM(W$3:W212)=0,SUM($H213:V213)=0),$B213,0)</f>
        <v>0</v>
      </c>
      <c r="X213">
        <f ca="1">IF(AND($B213&gt;0,SUM(X$3:X212)=0,SUM($H213:W213)=0),$B213,0)</f>
        <v>0</v>
      </c>
      <c r="Y213">
        <f ca="1">IF(AND($B213&gt;0,SUM(Y$3:Y212)=0,SUM($H213:X213)=0),$B213,0)</f>
        <v>0</v>
      </c>
      <c r="Z213">
        <f ca="1">IF(AND($B213&gt;0,SUM(Z$3:Z212)=0,SUM($H213:Y213)=0),$B213,0)</f>
        <v>0</v>
      </c>
      <c r="AA213">
        <f ca="1">IF(AND($B213&gt;0,SUM(AA$3:AA212)=0,SUM($H213:Z213)=0),$B213,0)</f>
        <v>0</v>
      </c>
      <c r="AB213">
        <f ca="1">IF(AND($B213&gt;0,SUM(AB$3:AB212)=0,SUM($H213:AA213)=0),$B213,0)</f>
        <v>0</v>
      </c>
      <c r="AC213">
        <f ca="1">IF(AND($B213&gt;0,SUM(AC$3:AC212)=0,SUM($H213:AB213)=0),$B213,0)</f>
        <v>0</v>
      </c>
      <c r="AD213">
        <f ca="1">IF(AND($B213&gt;0,SUM(AD$3:AD212)=0,SUM($H213:AC213)=0),$B213,0)</f>
        <v>0</v>
      </c>
      <c r="AE213">
        <f ca="1">IF(AND($B213&gt;0,SUM(AE$3:AE212)=0,SUM($H213:AD213)=0),$B213,0)</f>
        <v>0</v>
      </c>
      <c r="AF213">
        <f ca="1">IF(AND($B213&gt;0,SUM(AF$3:AF212)=0,SUM($H213:AE213)=0),$B213,0)</f>
        <v>0</v>
      </c>
      <c r="AG213">
        <f ca="1">IF(AND($B213&gt;0,SUM(AG$3:AG212)=0,SUM($H213:AF213)=0),$B213,0)</f>
        <v>0</v>
      </c>
      <c r="AH213">
        <f ca="1">IF(AND($B213&gt;0,SUM(AH$3:AH212)=0,SUM($H213:AG213)=0),$B213,0)</f>
        <v>0</v>
      </c>
      <c r="AI213">
        <f ca="1">IF(AND($B213&gt;0,SUM(AI$3:AI212)=0,SUM($H213:AH213)=0),$B213,0)</f>
        <v>0</v>
      </c>
      <c r="AJ213">
        <f ca="1">IF(AND($B213&gt;0,SUM(AJ$3:AJ212)=0,SUM($H213:AI213)=0),$B213,0)</f>
        <v>0</v>
      </c>
      <c r="AK213">
        <f ca="1">IF(AND($B213&gt;0,SUM(AK$3:AK212)=0,SUM($H213:AJ213)=0),$B213,0)</f>
        <v>0</v>
      </c>
      <c r="AL213">
        <f ca="1">IF(AND($B213&gt;0,SUM(AL$3:AL212)=0,SUM($H213:AK213)=0),$B213,0)</f>
        <v>0</v>
      </c>
      <c r="AM213">
        <f ca="1">IF(AND($B213&gt;0,SUM(AM$3:AM212)=0,SUM($H213:AL213)=0),$B213,0)</f>
        <v>0</v>
      </c>
      <c r="AN213">
        <f ca="1">IF(AND($B213&gt;0,SUM(AN$3:AN212)=0,SUM($H213:AM213)=0),$B213,0)</f>
        <v>0</v>
      </c>
      <c r="AO213">
        <f ca="1">IF(AND($B213&gt;0,SUM(AO$3:AO212)=0,SUM($H213:AN213)=0),$B213,0)</f>
        <v>0</v>
      </c>
      <c r="AP213">
        <f ca="1">IF(AND($B213&gt;0,SUM(AP$3:AP212)=0,SUM($H213:AO213)=0),$B213,0)</f>
        <v>0</v>
      </c>
      <c r="AQ213">
        <f ca="1">IF(AND($B213&gt;0,SUM(AQ$3:AQ212)=0,SUM($H213:AP213)=0),$B213,0)</f>
        <v>0</v>
      </c>
      <c r="AR213">
        <f ca="1">IF(AND($B213&gt;0,SUM(AR$3:AR212)=0,SUM($H213:AQ213)=0),$B213,0)</f>
        <v>0</v>
      </c>
      <c r="AS213">
        <f ca="1">IF(AND($B213&gt;0,SUM(AS$3:AS212)=0,SUM($H213:AR213)=0),$B213,0)</f>
        <v>0</v>
      </c>
      <c r="AT213">
        <f ca="1">IF(AND($B213&gt;0,SUM(AT$3:AT212)=0,SUM($H213:AS213)=0),$B213,0)</f>
        <v>0</v>
      </c>
      <c r="AU213">
        <f ca="1">IF(AND($B213&gt;0,SUM(AU$3:AU212)=0,SUM($H213:AT213)=0),$B213,0)</f>
        <v>0</v>
      </c>
      <c r="AV213">
        <f ca="1">IF(AND($B213&gt;0,SUM(AV$3:AV212)=0,SUM($H213:AU213)=0),$B213,0)</f>
        <v>0</v>
      </c>
      <c r="AW213">
        <f ca="1">IF(AND($B213&gt;0,SUM(AW$3:AW212)=0,SUM($H213:AV213)=0),$B213,0)</f>
        <v>0</v>
      </c>
      <c r="AX213">
        <f ca="1">IF(AND($B213&gt;0,SUM(AX$3:AX212)=0,SUM($H213:AW213)=0),$B213,0)</f>
        <v>0</v>
      </c>
      <c r="AY213">
        <f ca="1">IF(AND($B213&gt;0,SUM(AY$3:AY212)=0,SUM($H213:AX213)=0),$B213,0)</f>
        <v>0</v>
      </c>
      <c r="AZ213">
        <f ca="1">IF(AND($B213&gt;0,SUM(AZ$3:AZ212)=0,SUM($H213:AY213)=0),$B213,0)</f>
        <v>0</v>
      </c>
      <c r="BA213">
        <f ca="1">IF(AND($B213&gt;0,SUM(BA$3:BA212)=0,SUM($H213:AZ213)=0),$B213,0)</f>
        <v>0</v>
      </c>
      <c r="BB213">
        <f ca="1">IF(AND($B213&gt;0,SUM(BB$3:BB212)=0,SUM($H213:BA213)=0),$B213,0)</f>
        <v>0</v>
      </c>
      <c r="BC213">
        <f ca="1">IF(AND($B213&gt;0,SUM(BC$3:BC212)=0,SUM($H213:BB213)=0),$B213,0)</f>
        <v>0</v>
      </c>
      <c r="BD213">
        <f ca="1">IF(AND($B213&gt;0,SUM(BD$3:BD212)=0,SUM($H213:BC213)=0),$B213,0)</f>
        <v>0</v>
      </c>
      <c r="BE213">
        <f ca="1">IF(AND($B213&gt;0,SUM(BE$3:BE212)=0,SUM($H213:BD213)=0),$B213,0)</f>
        <v>0</v>
      </c>
      <c r="BF213">
        <f ca="1">IF(AND($B213&gt;0,SUM(BF$3:BF212)=0,SUM($H213:BE213)=0),$B213,0)</f>
        <v>0</v>
      </c>
      <c r="BG213">
        <f ca="1">IF(AND($B213&gt;0,SUM(BG$3:BG212)=0,SUM($H213:BF213)=0),$B213,0)</f>
        <v>0</v>
      </c>
      <c r="BH213">
        <f ca="1">IF(AND($B213&gt;0,SUM(BH$3:BH212)=0,SUM($H213:BG213)=0),$B213,0)</f>
        <v>0</v>
      </c>
      <c r="BI213">
        <f ca="1">IF(AND($B213&gt;0,SUM(BI$3:BI212)=0,SUM($H213:BH213)=0),$B213,0)</f>
        <v>0</v>
      </c>
      <c r="BJ213">
        <f ca="1">IF(AND($B213&gt;0,SUM(BJ$3:BJ212)=0,SUM($H213:BI213)=0),$B213,0)</f>
        <v>0</v>
      </c>
      <c r="BK213">
        <f ca="1">IF(AND($B213&gt;0,SUM(BK$3:BK212)=0,SUM($H213:BJ213)=0),$B213,0)</f>
        <v>0</v>
      </c>
      <c r="BL213">
        <f ca="1">IF(AND($B213&gt;0,SUM(BL$3:BL212)=0,SUM($H213:BK213)=0),$B213,0)</f>
        <v>0</v>
      </c>
      <c r="BM213">
        <f ca="1">IF(AND($B213&gt;0,SUM(BM$3:BM212)=0,SUM($H213:BL213)=0),$B213,0)</f>
        <v>0</v>
      </c>
      <c r="BN213">
        <f ca="1">IF(AND($B213&gt;0,SUM(BN$3:BN212)=0,SUM($H213:BM213)=0),$B213,0)</f>
        <v>0</v>
      </c>
      <c r="BO213">
        <f ca="1">IF(AND($B213&gt;0,SUM(BO$3:BO212)=0,SUM($H213:BN213)=0),$B213,0)</f>
        <v>0</v>
      </c>
      <c r="BP213">
        <f ca="1">IF(AND($B213&gt;0,SUM(BP$3:BP212)=0,SUM($H213:BO213)=0),$B213,0)</f>
        <v>0</v>
      </c>
      <c r="BQ213">
        <f ca="1">IF(AND($B213&gt;0,SUM(BQ$3:BQ212)=0,SUM($H213:BP213)=0),$B213,0)</f>
        <v>0</v>
      </c>
      <c r="BR213">
        <f ca="1">IF(AND($B213&gt;0,SUM(BR$3:BR212)=0,SUM($H213:BQ213)=0),$B213,0)</f>
        <v>0</v>
      </c>
      <c r="BS213">
        <f ca="1">IF(AND($B213&gt;0,SUM(BS$3:BS212)=0,SUM($H213:BR213)=0),$B213,0)</f>
        <v>0</v>
      </c>
      <c r="BT213">
        <f ca="1">IF(AND($B213&gt;0,SUM(BT$3:BT212)=0,SUM($H213:BS213)=0),$B213,0)</f>
        <v>0</v>
      </c>
      <c r="BU213">
        <f ca="1">IF(AND($B213&gt;0,SUM(BU$3:BU212)=0,SUM($H213:BT213)=0),$B213,0)</f>
        <v>0</v>
      </c>
      <c r="BV213">
        <f ca="1">IF(AND($B213&gt;0,SUM(BV$3:BV212)=0,SUM($H213:BU213)=0),$B213,0)</f>
        <v>0</v>
      </c>
      <c r="BW213">
        <f ca="1">IF(AND($B213&gt;0,SUM(BW$3:BW212)=0,SUM($H213:BV213)=0),$B213,0)</f>
        <v>0</v>
      </c>
      <c r="BX213">
        <f ca="1">IF(AND($B213&gt;0,SUM(BX$3:BX212)=0,SUM($H213:BW213)=0),$B213,0)</f>
        <v>0</v>
      </c>
      <c r="BY213">
        <f ca="1">IF(AND($B213&gt;0,SUM(BY$3:BY212)=0,SUM($H213:BX213)=0),$B213,0)</f>
        <v>0</v>
      </c>
      <c r="BZ213">
        <f ca="1">IF(AND($B213&gt;0,SUM(BZ$3:BZ212)=0,SUM($H213:BY213)=0),$B213,0)</f>
        <v>0</v>
      </c>
      <c r="CA213">
        <f ca="1">IF(AND($B213&gt;0,SUM(CA$3:CA212)=0,SUM($H213:BZ213)=0),$B213,0)</f>
        <v>0</v>
      </c>
      <c r="CB213">
        <f ca="1">IF(AND($B213&gt;0,SUM(CB$3:CB212)=0,SUM($H213:CA213)=0),$B213,0)</f>
        <v>0</v>
      </c>
      <c r="CC213">
        <f ca="1">IF(AND($B213&gt;0,SUM(CC$3:CC212)=0,SUM($H213:CB213)=0),$B213,0)</f>
        <v>0</v>
      </c>
      <c r="CD213">
        <f ca="1">IF(AND($B213&gt;0,SUM(CD$3:CD212)=0,SUM($H213:CC213)=0),$B213,0)</f>
        <v>0</v>
      </c>
      <c r="CE213">
        <f ca="1">IF(AND($B213&gt;0,SUM(CE$3:CE212)=0,SUM($H213:CD213)=0),$B213,0)</f>
        <v>0</v>
      </c>
      <c r="CF213">
        <f ca="1">IF(AND($B213&gt;0,SUM(CF$3:CF212)=0,SUM($H213:CE213)=0),$B213,0)</f>
        <v>0</v>
      </c>
      <c r="CG213">
        <f ca="1">IF(AND($B213&gt;0,SUM(CG$3:CG212)=0,SUM($H213:CF213)=0),$B213,0)</f>
        <v>0</v>
      </c>
      <c r="CH213">
        <f ca="1">IF(AND($B213&gt;0,SUM(CH$3:CH212)=0,SUM($H213:CG213)=0),$B213,0)</f>
        <v>0</v>
      </c>
      <c r="CI213">
        <f ca="1">IF(AND($B213&gt;0,SUM(CI$3:CI212)=0,SUM($H213:CH213)=0),$B213,0)</f>
        <v>0</v>
      </c>
      <c r="CJ213">
        <f ca="1">IF(AND($B213&gt;0,SUM(CJ$3:CJ212)=0,SUM($H213:CI213)=0),$B213,0)</f>
        <v>0</v>
      </c>
      <c r="CK213">
        <f ca="1">IF(AND($B213&gt;0,SUM(CK$3:CK212)=0,SUM($H213:CJ213)=0),$B213,0)</f>
        <v>0</v>
      </c>
      <c r="CL213">
        <f ca="1">IF(AND($B213&gt;0,SUM(CL$3:CL212)=0,SUM($H213:CK213)=0),$B213,0)</f>
        <v>0</v>
      </c>
      <c r="CM213">
        <f ca="1">IF(AND($B213&gt;0,SUM(CM$3:CM212)=0,SUM($H213:CL213)=0),$B213,0)</f>
        <v>0</v>
      </c>
      <c r="CN213">
        <f ca="1">IF(AND($B213&gt;0,SUM(CN$3:CN212)=0,SUM($H213:CM213)=0),$B213,0)</f>
        <v>0</v>
      </c>
      <c r="CO213">
        <f ca="1">IF(AND($B213&gt;0,SUM(CO$3:CO212)=0,SUM($H213:CN213)=0),$B213,0)</f>
        <v>0</v>
      </c>
      <c r="CP213">
        <f ca="1">IF(AND($B213&gt;0,SUM(CP$3:CP212)=0,SUM($H213:CO213)=0),$B213,0)</f>
        <v>0</v>
      </c>
      <c r="CQ213">
        <f ca="1">IF(AND($B213&gt;0,SUM(CQ$3:CQ212)=0,SUM($H213:CP213)=0),$B213,0)</f>
        <v>0</v>
      </c>
      <c r="CR213">
        <f ca="1">IF(AND($B213&gt;0,SUM(CR$3:CR212)=0,SUM($H213:CQ213)=0),$B213,0)</f>
        <v>0</v>
      </c>
      <c r="CS213">
        <f ca="1">IF(AND($B213&gt;0,SUM(CS$3:CS212)=0,SUM($H213:CR213)=0),$B213,0)</f>
        <v>0</v>
      </c>
      <c r="CT213">
        <f ca="1">IF(AND($B213&gt;0,SUM(CT$3:CT212)=0,SUM($H213:CS213)=0),$B213,0)</f>
        <v>0</v>
      </c>
      <c r="CU213">
        <f ca="1">IF(AND($B213&gt;0,SUM(CU$3:CU212)=0,SUM($H213:CT213)=0),$B213,0)</f>
        <v>0</v>
      </c>
      <c r="CV213">
        <f ca="1">IF(AND($B213&gt;0,SUM(CV$3:CV212)=0,SUM($H213:CU213)=0),$B213,0)</f>
        <v>0</v>
      </c>
      <c r="CW213">
        <f ca="1">IF(AND($B213&gt;0,SUM(CW$3:CW212)=0,SUM($H213:CV213)=0),$B213,0)</f>
        <v>0</v>
      </c>
      <c r="CX213">
        <f ca="1">IF(AND($B213&gt;0,SUM(CX$3:CX212)=0,SUM($H213:CW213)=0),$B213,0)</f>
        <v>0</v>
      </c>
      <c r="CY213">
        <f ca="1">IF(AND($B213&gt;0,SUM(CY$3:CY212)=0,SUM($H213:CX213)=0),$B213,0)</f>
        <v>0</v>
      </c>
      <c r="CZ213">
        <f ca="1">IF(AND($B213&gt;0,SUM(CZ$3:CZ212)=0,SUM($H213:CY213)=0),$B213,0)</f>
        <v>0</v>
      </c>
      <c r="DA213">
        <f ca="1">IF(AND($B213&gt;0,SUM(DA$3:DA212)=0,SUM($H213:CZ213)=0),$B213,0)</f>
        <v>0</v>
      </c>
      <c r="DB213">
        <f ca="1">IF(AND($B213&gt;0,SUM(DB$3:DB212)=0,SUM($H213:DA213)=0),$B213,0)</f>
        <v>0</v>
      </c>
      <c r="DC213">
        <f ca="1">IF(AND($B213&gt;0,SUM(DC$3:DC212)=0,SUM($H213:DB213)=0),$B213,0)</f>
        <v>0</v>
      </c>
      <c r="DD213">
        <f ca="1">IF(AND($B213&gt;0,SUM(DD$3:DD212)=0,SUM($H213:DC213)=0),$B213,0)</f>
        <v>0</v>
      </c>
      <c r="DE213">
        <f ca="1">IF(AND($B213&gt;0,SUM(DE$3:DE212)=0,SUM($H213:DD213)=0),$B213,0)</f>
        <v>0</v>
      </c>
      <c r="DF213">
        <f ca="1">IF(AND($B213&gt;0,SUM(DF$3:DF212)=0,SUM($H213:DE213)=0),$B213,0)</f>
        <v>0</v>
      </c>
      <c r="DG213">
        <f ca="1">IF(AND($B213&gt;0,SUM(DG$3:DG212)=0,SUM($H213:DF213)=0),$B213,0)</f>
        <v>0</v>
      </c>
      <c r="DH213">
        <f ca="1">IF(AND($B213&gt;0,SUM(DH$3:DH212)=0,SUM($H213:DG213)=0),$B213,0)</f>
        <v>0</v>
      </c>
      <c r="DI213">
        <f ca="1">IF(AND($B213&gt;0,SUM(DI$3:DI212)=0,SUM($H213:DH213)=0),$B213,0)</f>
        <v>0</v>
      </c>
      <c r="DJ213">
        <f ca="1">IF(AND($B213&gt;0,SUM(DJ$3:DJ212)=0,SUM($H213:DI213)=0),$B213,0)</f>
        <v>0</v>
      </c>
      <c r="DK213">
        <f ca="1">IF(AND($B213&gt;0,SUM(DK$3:DK212)=0,SUM($H213:DJ213)=0),$B213,0)</f>
        <v>0</v>
      </c>
      <c r="DL213">
        <f ca="1">IF(AND($B213&gt;0,SUM(DL$3:DL212)=0,SUM($H213:DK213)=0),$B213,0)</f>
        <v>0</v>
      </c>
      <c r="DM213">
        <f ca="1">IF(AND($B213&gt;0,SUM(DM$3:DM212)=0,SUM($H213:DL213)=0),$B213,0)</f>
        <v>0</v>
      </c>
      <c r="DN213">
        <f ca="1">IF(AND($B213&gt;0,SUM(DN$3:DN212)=0,SUM($H213:DM213)=0),$B213,0)</f>
        <v>0</v>
      </c>
      <c r="DO213">
        <f ca="1">IF(AND($B213&gt;0,SUM(DO$3:DO212)=0,SUM($H213:DN213)=0),$B213,0)</f>
        <v>0</v>
      </c>
      <c r="DP213">
        <f ca="1">IF(AND($B213&gt;0,SUM(DP$3:DP212)=0,SUM($H213:DO213)=0),$B213,0)</f>
        <v>0</v>
      </c>
      <c r="DQ213">
        <f ca="1">IF(AND($B213&gt;0,SUM(DQ$3:DQ212)=0,SUM($H213:DP213)=0),$B213,0)</f>
        <v>0</v>
      </c>
      <c r="DR213">
        <f ca="1">IF(AND($B213&gt;0,SUM(DR$3:DR212)=0,SUM($H213:DQ213)=0),$B213,0)</f>
        <v>0</v>
      </c>
      <c r="DS213">
        <f ca="1">IF(AND($B213&gt;0,SUM(DS$3:DS212)=0,SUM($H213:DR213)=0),$B213,0)</f>
        <v>0</v>
      </c>
      <c r="DT213">
        <f ca="1">IF(AND($B213&gt;0,SUM(DT$3:DT212)=0,SUM($H213:DS213)=0),$B213,0)</f>
        <v>0</v>
      </c>
      <c r="DU213">
        <f ca="1">IF(AND($B213&gt;0,SUM(DU$3:DU212)=0,SUM($H213:DT213)=0),$B213,0)</f>
        <v>0</v>
      </c>
      <c r="DV213">
        <f ca="1">IF(AND($B213&gt;0,SUM(DV$3:DV212)=0,SUM($H213:DU213)=0),$B213,0)</f>
        <v>0</v>
      </c>
      <c r="DW213">
        <f ca="1">IF(AND($B213&gt;0,SUM(DW$3:DW212)=0,SUM($H213:DV213)=0),$B213,0)</f>
        <v>0</v>
      </c>
      <c r="DX213">
        <f ca="1">IF(AND($B213&gt;0,SUM(DX$3:DX212)=0,SUM($H213:DW213)=0),$B213,0)</f>
        <v>0</v>
      </c>
      <c r="DY213">
        <f ca="1">IF(AND($B213&gt;0,SUM(DY$3:DY212)=0,SUM($H213:DX213)=0),$B213,0)</f>
        <v>0</v>
      </c>
      <c r="DZ213">
        <f ca="1">IF(AND($B213&gt;0,SUM(DZ$3:DZ212)=0,SUM($H213:DY213)=0),$B213,0)</f>
        <v>0</v>
      </c>
      <c r="EA213">
        <f ca="1">IF(AND($B213&gt;0,SUM(EA$3:EA212)=0,SUM($H213:DZ213)=0),$B213,0)</f>
        <v>0</v>
      </c>
      <c r="EB213">
        <f ca="1">IF(AND($B213&gt;0,SUM(EB$3:EB212)=0,SUM($H213:EA213)=0),$B213,0)</f>
        <v>0</v>
      </c>
      <c r="EC213">
        <f ca="1">IF(AND($B213&gt;0,SUM(EC$3:EC212)=0,SUM($H213:EB213)=0),$B213,0)</f>
        <v>0</v>
      </c>
      <c r="ED213">
        <f ca="1">IF(AND($B213&gt;0,SUM(ED$3:ED212)=0,SUM($H213:EC213)=0),$B213,0)</f>
        <v>0</v>
      </c>
      <c r="EE213">
        <f ca="1">IF(AND($B213&gt;0,SUM(EE$3:EE212)=0,SUM($H213:ED213)=0),$B213,0)</f>
        <v>0</v>
      </c>
      <c r="EF213">
        <f ca="1">IF(AND($B213&gt;0,SUM(EF$3:EF212)=0,SUM($H213:EE213)=0),$B213,0)</f>
        <v>0</v>
      </c>
      <c r="EG213">
        <f ca="1">IF(AND($B213&gt;0,SUM(EG$3:EG212)=0,SUM($H213:EF213)=0),$B213,0)</f>
        <v>0</v>
      </c>
      <c r="EH213">
        <f ca="1">IF(AND($B213&gt;0,SUM(EH$3:EH212)=0,SUM($H213:EG213)=0),$B213,0)</f>
        <v>0</v>
      </c>
      <c r="EI213">
        <f ca="1">IF(AND($B213&gt;0,SUM(EI$3:EI212)=0,SUM($H213:EH213)=0),$B213,0)</f>
        <v>0</v>
      </c>
      <c r="EJ213">
        <f ca="1">IF(AND($B213&gt;0,SUM(EJ$3:EJ212)=0,SUM($H213:EI213)=0),$B213,0)</f>
        <v>0</v>
      </c>
      <c r="EK213">
        <f ca="1">IF(AND($B213&gt;0,SUM(EK$3:EK212)=0,SUM($H213:EJ213)=0),$B213,0)</f>
        <v>0</v>
      </c>
      <c r="EL213">
        <f ca="1">IF(AND($B213&gt;0,SUM(EL$3:EL212)=0,SUM($H213:EK213)=0),$B213,0)</f>
        <v>0</v>
      </c>
      <c r="EM213">
        <f ca="1">IF(AND($B213&gt;0,SUM(EM$3:EM212)=0,SUM($H213:EL213)=0),$B213,0)</f>
        <v>0</v>
      </c>
      <c r="EN213">
        <f ca="1">IF(AND($B213&gt;0,SUM(EN$3:EN212)=0,SUM($H213:EM213)=0),$B213,0)</f>
        <v>0</v>
      </c>
      <c r="EO213">
        <f ca="1">IF(AND($B213&gt;0,SUM(EO$3:EO212)=0,SUM($H213:EN213)=0),$B213,0)</f>
        <v>0</v>
      </c>
      <c r="EP213">
        <f ca="1">IF(AND($B213&gt;0,SUM(EP$3:EP212)=0,SUM($H213:EO213)=0),$B213,0)</f>
        <v>0</v>
      </c>
      <c r="EQ213">
        <f ca="1">IF(AND($B213&gt;0,SUM(EQ$3:EQ212)=0,SUM($H213:EP213)=0),$B213,0)</f>
        <v>0</v>
      </c>
      <c r="ER213">
        <f ca="1">IF(AND($B213&gt;0,SUM(ER$3:ER212)=0,SUM($H213:EQ213)=0),$B213,0)</f>
        <v>0</v>
      </c>
      <c r="ES213">
        <f ca="1">IF(AND($B213&gt;0,SUM(ES$3:ES212)=0,SUM($H213:ER213)=0),$B213,0)</f>
        <v>0</v>
      </c>
      <c r="ET213">
        <f ca="1">IF(AND($B213&gt;0,SUM(ET$3:ET212)=0,SUM($H213:ES213)=0),$B213,0)</f>
        <v>0</v>
      </c>
      <c r="EU213">
        <f ca="1">IF(AND($B213&gt;0,SUM(EU$3:EU212)=0,SUM($H213:ET213)=0),$B213,0)</f>
        <v>0</v>
      </c>
      <c r="EV213">
        <f ca="1">IF(AND($B213&gt;0,SUM(EV$3:EV212)=0,SUM($H213:EU213)=0),$B213,0)</f>
        <v>0</v>
      </c>
      <c r="EW213">
        <f ca="1">IF(AND($B213&gt;0,SUM(EW$3:EW212)=0,SUM($H213:EV213)=0),$B213,0)</f>
        <v>0</v>
      </c>
      <c r="EX213">
        <f ca="1">IF(AND($B213&gt;0,SUM(EX$3:EX212)=0,SUM($H213:EW213)=0),$B213,0)</f>
        <v>0</v>
      </c>
      <c r="EY213">
        <f ca="1">IF(AND($B213&gt;0,SUM(EY$3:EY212)=0,SUM($H213:EX213)=0),$B213,0)</f>
        <v>0</v>
      </c>
      <c r="EZ213">
        <f ca="1">IF(AND($B213&gt;0,SUM(EZ$3:EZ212)=0,SUM($H213:EY213)=0),$B213,0)</f>
        <v>0</v>
      </c>
      <c r="FA213">
        <f ca="1">IF(AND($B213&gt;0,SUM(FA$3:FA212)=0,SUM($H213:EZ213)=0),$B213,0)</f>
        <v>0</v>
      </c>
      <c r="FB213">
        <f ca="1">IF(AND($B213&gt;0,SUM(FB$3:FB212)=0,SUM($H213:FA213)=0),$B213,0)</f>
        <v>0</v>
      </c>
      <c r="FC213">
        <f ca="1">IF(AND($B213&gt;0,SUM(FC$3:FC212)=0,SUM($H213:FB213)=0),$B213,0)</f>
        <v>0</v>
      </c>
      <c r="FD213">
        <f ca="1">IF(AND($B213&gt;0,SUM(FD$3:FD212)=0,SUM($H213:FC213)=0),$B213,0)</f>
        <v>0</v>
      </c>
      <c r="FE213">
        <f ca="1">IF(AND($B213&gt;0,SUM(FE$3:FE212)=0,SUM($H213:FD213)=0),$B213,0)</f>
        <v>0</v>
      </c>
      <c r="FF213">
        <f ca="1">IF(AND($B213&gt;0,SUM(FF$3:FF212)=0,SUM($H213:FE213)=0),$B213,0)</f>
        <v>0</v>
      </c>
      <c r="FG213">
        <f ca="1">IF(AND($B213&gt;0,SUM(FG$3:FG212)=0,SUM($H213:FF213)=0),$B213,0)</f>
        <v>0</v>
      </c>
      <c r="FH213">
        <f ca="1">IF(AND($B213&gt;0,SUM(FH$3:FH212)=0,SUM($H213:FG213)=0),$B213,0)</f>
        <v>0</v>
      </c>
      <c r="FI213">
        <f ca="1">IF(AND($B213&gt;0,SUM(FI$3:FI212)=0,SUM($H213:FH213)=0),$B213,0)</f>
        <v>0</v>
      </c>
      <c r="FJ213">
        <f ca="1">IF(AND($B213&gt;0,SUM(FJ$3:FJ212)=0,SUM($H213:FI213)=0),$B213,0)</f>
        <v>0</v>
      </c>
      <c r="FK213">
        <f ca="1">IF(AND($B213&gt;0,SUM(FK$3:FK212)=0,SUM($H213:FJ213)=0),$B213,0)</f>
        <v>0</v>
      </c>
      <c r="FL213">
        <f ca="1">IF(AND($B213&gt;0,SUM(FL$3:FL212)=0,SUM($H213:FK213)=0),$B213,0)</f>
        <v>0</v>
      </c>
      <c r="FM213">
        <f ca="1">IF(AND($B213&gt;0,SUM(FM$3:FM212)=0,SUM($H213:FL213)=0),$B213,0)</f>
        <v>0</v>
      </c>
      <c r="FN213">
        <f ca="1">IF(AND($B213&gt;0,SUM(FN$3:FN212)=0,SUM($H213:FM213)=0),$B213,0)</f>
        <v>0</v>
      </c>
      <c r="FS213" s="67" t="str">
        <f ca="1">Valintaohjelma!$C89</f>
        <v>Väyläliityntä</v>
      </c>
      <c r="FT213" s="67" t="str">
        <f ca="1">Valintaohjelma!$F89</f>
        <v/>
      </c>
      <c r="FU213" s="342" t="str">
        <f>""</f>
        <v/>
      </c>
      <c r="FV213" s="67" t="str">
        <f ca="1">Valintaohjelma!$I89</f>
        <v/>
      </c>
      <c r="FY213" s="67" t="str">
        <f ca="1">Valintaohjelma!$C89</f>
        <v>Väyläliityntä</v>
      </c>
      <c r="FZ213" s="67" t="str">
        <f ca="1">Valintaohjelma!$F89</f>
        <v/>
      </c>
      <c r="GA213" s="67" t="str">
        <f>""</f>
        <v/>
      </c>
      <c r="GB213" s="67" t="str">
        <f ca="1">Valintaohjelma!$I89</f>
        <v/>
      </c>
      <c r="GE213" s="67" t="str">
        <f ca="1">Valintaohjelma!$C89</f>
        <v>Väyläliityntä</v>
      </c>
      <c r="GF213" s="67" t="str">
        <f ca="1">Valintaohjelma!$F89</f>
        <v/>
      </c>
      <c r="GG213" s="67" t="str">
        <f>""</f>
        <v/>
      </c>
      <c r="GH213" s="67" t="str">
        <f ca="1">Valintaohjelma!$I89</f>
        <v/>
      </c>
    </row>
    <row r="214" spans="1:190" ht="15.75" thickBot="1" x14ac:dyDescent="0.3">
      <c r="A214">
        <v>214</v>
      </c>
      <c r="B214">
        <f>IF(AND(Valintaohjelma!D90&lt;&gt;"-",Valintaohjelma!D90&lt;&gt;""),A214,0)</f>
        <v>0</v>
      </c>
      <c r="C214" s="240" t="str">
        <f t="shared" ca="1" si="26"/>
        <v>Modbus</v>
      </c>
      <c r="D214" s="240" t="str">
        <f t="shared" ca="1" si="27"/>
        <v/>
      </c>
      <c r="E214" s="240" t="str">
        <f t="shared" ca="1" si="28"/>
        <v/>
      </c>
      <c r="F214" s="240" t="str">
        <f t="shared" ca="1" si="29"/>
        <v>-</v>
      </c>
      <c r="G214" s="47" t="e">
        <f>INDEX($I$2:$FN$2,ROWS(G$2:G214))</f>
        <v>#REF!</v>
      </c>
      <c r="H214">
        <v>0</v>
      </c>
      <c r="I214">
        <f ca="1">IF(AND($B214&gt;0,SUM(I$3:I213)=0,SUM($H214:H214)=0),$B214,0)</f>
        <v>0</v>
      </c>
      <c r="J214">
        <f ca="1">IF(AND($B214&gt;0,SUM(J$3:J213)=0,SUM($H214:I214)=0),$B214,0)</f>
        <v>0</v>
      </c>
      <c r="K214">
        <f ca="1">IF(AND($B214&gt;0,SUM(K$3:K213)=0,SUM($H214:J214)=0),$B214,0)</f>
        <v>0</v>
      </c>
      <c r="L214">
        <f ca="1">IF(AND($B214&gt;0,SUM(L$3:L213)=0,SUM($H214:K214)=0),$B214,0)</f>
        <v>0</v>
      </c>
      <c r="M214">
        <f ca="1">IF(AND($B214&gt;0,SUM(M$3:M213)=0,SUM($H214:L214)=0),$B214,0)</f>
        <v>0</v>
      </c>
      <c r="N214">
        <f ca="1">IF(AND($B214&gt;0,SUM(N$3:N213)=0,SUM($H214:M214)=0),$B214,0)</f>
        <v>0</v>
      </c>
      <c r="O214">
        <f ca="1">IF(AND($B214&gt;0,SUM(O$3:O213)=0,SUM($H214:N214)=0),$B214,0)</f>
        <v>0</v>
      </c>
      <c r="P214">
        <f ca="1">IF(AND($B214&gt;0,SUM(P$3:P213)=0,SUM($H214:O214)=0),$B214,0)</f>
        <v>0</v>
      </c>
      <c r="Q214">
        <f ca="1">IF(AND($B214&gt;0,SUM(Q$3:Q213)=0,SUM($H214:P214)=0),$B214,0)</f>
        <v>0</v>
      </c>
      <c r="R214">
        <f ca="1">IF(AND($B214&gt;0,SUM(R$3:R213)=0,SUM($H214:Q214)=0),$B214,0)</f>
        <v>0</v>
      </c>
      <c r="S214">
        <f ca="1">IF(AND($B214&gt;0,SUM(S$3:S213)=0,SUM($H214:R214)=0),$B214,0)</f>
        <v>0</v>
      </c>
      <c r="T214">
        <f ca="1">IF(AND($B214&gt;0,SUM(T$3:T213)=0,SUM($H214:S214)=0),$B214,0)</f>
        <v>0</v>
      </c>
      <c r="U214">
        <f ca="1">IF(AND($B214&gt;0,SUM(U$3:U213)=0,SUM($H214:T214)=0),$B214,0)</f>
        <v>0</v>
      </c>
      <c r="V214">
        <f ca="1">IF(AND($B214&gt;0,SUM(V$3:V213)=0,SUM($H214:U214)=0),$B214,0)</f>
        <v>0</v>
      </c>
      <c r="W214">
        <f ca="1">IF(AND($B214&gt;0,SUM(W$3:W213)=0,SUM($H214:V214)=0),$B214,0)</f>
        <v>0</v>
      </c>
      <c r="X214">
        <f ca="1">IF(AND($B214&gt;0,SUM(X$3:X213)=0,SUM($H214:W214)=0),$B214,0)</f>
        <v>0</v>
      </c>
      <c r="Y214">
        <f ca="1">IF(AND($B214&gt;0,SUM(Y$3:Y213)=0,SUM($H214:X214)=0),$B214,0)</f>
        <v>0</v>
      </c>
      <c r="Z214">
        <f ca="1">IF(AND($B214&gt;0,SUM(Z$3:Z213)=0,SUM($H214:Y214)=0),$B214,0)</f>
        <v>0</v>
      </c>
      <c r="AA214">
        <f ca="1">IF(AND($B214&gt;0,SUM(AA$3:AA213)=0,SUM($H214:Z214)=0),$B214,0)</f>
        <v>0</v>
      </c>
      <c r="AB214">
        <f ca="1">IF(AND($B214&gt;0,SUM(AB$3:AB213)=0,SUM($H214:AA214)=0),$B214,0)</f>
        <v>0</v>
      </c>
      <c r="AC214">
        <f ca="1">IF(AND($B214&gt;0,SUM(AC$3:AC213)=0,SUM($H214:AB214)=0),$B214,0)</f>
        <v>0</v>
      </c>
      <c r="AD214">
        <f ca="1">IF(AND($B214&gt;0,SUM(AD$3:AD213)=0,SUM($H214:AC214)=0),$B214,0)</f>
        <v>0</v>
      </c>
      <c r="AE214">
        <f ca="1">IF(AND($B214&gt;0,SUM(AE$3:AE213)=0,SUM($H214:AD214)=0),$B214,0)</f>
        <v>0</v>
      </c>
      <c r="AF214">
        <f ca="1">IF(AND($B214&gt;0,SUM(AF$3:AF213)=0,SUM($H214:AE214)=0),$B214,0)</f>
        <v>0</v>
      </c>
      <c r="AG214">
        <f ca="1">IF(AND($B214&gt;0,SUM(AG$3:AG213)=0,SUM($H214:AF214)=0),$B214,0)</f>
        <v>0</v>
      </c>
      <c r="AH214">
        <f ca="1">IF(AND($B214&gt;0,SUM(AH$3:AH213)=0,SUM($H214:AG214)=0),$B214,0)</f>
        <v>0</v>
      </c>
      <c r="AI214">
        <f ca="1">IF(AND($B214&gt;0,SUM(AI$3:AI213)=0,SUM($H214:AH214)=0),$B214,0)</f>
        <v>0</v>
      </c>
      <c r="AJ214">
        <f ca="1">IF(AND($B214&gt;0,SUM(AJ$3:AJ213)=0,SUM($H214:AI214)=0),$B214,0)</f>
        <v>0</v>
      </c>
      <c r="AK214">
        <f ca="1">IF(AND($B214&gt;0,SUM(AK$3:AK213)=0,SUM($H214:AJ214)=0),$B214,0)</f>
        <v>0</v>
      </c>
      <c r="AL214">
        <f ca="1">IF(AND($B214&gt;0,SUM(AL$3:AL213)=0,SUM($H214:AK214)=0),$B214,0)</f>
        <v>0</v>
      </c>
      <c r="AM214">
        <f ca="1">IF(AND($B214&gt;0,SUM(AM$3:AM213)=0,SUM($H214:AL214)=0),$B214,0)</f>
        <v>0</v>
      </c>
      <c r="AN214">
        <f ca="1">IF(AND($B214&gt;0,SUM(AN$3:AN213)=0,SUM($H214:AM214)=0),$B214,0)</f>
        <v>0</v>
      </c>
      <c r="AO214">
        <f ca="1">IF(AND($B214&gt;0,SUM(AO$3:AO213)=0,SUM($H214:AN214)=0),$B214,0)</f>
        <v>0</v>
      </c>
      <c r="AP214">
        <f ca="1">IF(AND($B214&gt;0,SUM(AP$3:AP213)=0,SUM($H214:AO214)=0),$B214,0)</f>
        <v>0</v>
      </c>
      <c r="AQ214">
        <f ca="1">IF(AND($B214&gt;0,SUM(AQ$3:AQ213)=0,SUM($H214:AP214)=0),$B214,0)</f>
        <v>0</v>
      </c>
      <c r="AR214">
        <f ca="1">IF(AND($B214&gt;0,SUM(AR$3:AR213)=0,SUM($H214:AQ214)=0),$B214,0)</f>
        <v>0</v>
      </c>
      <c r="AS214">
        <f ca="1">IF(AND($B214&gt;0,SUM(AS$3:AS213)=0,SUM($H214:AR214)=0),$B214,0)</f>
        <v>0</v>
      </c>
      <c r="AT214">
        <f ca="1">IF(AND($B214&gt;0,SUM(AT$3:AT213)=0,SUM($H214:AS214)=0),$B214,0)</f>
        <v>0</v>
      </c>
      <c r="AU214">
        <f ca="1">IF(AND($B214&gt;0,SUM(AU$3:AU213)=0,SUM($H214:AT214)=0),$B214,0)</f>
        <v>0</v>
      </c>
      <c r="AV214">
        <f ca="1">IF(AND($B214&gt;0,SUM(AV$3:AV213)=0,SUM($H214:AU214)=0),$B214,0)</f>
        <v>0</v>
      </c>
      <c r="AW214">
        <f ca="1">IF(AND($B214&gt;0,SUM(AW$3:AW213)=0,SUM($H214:AV214)=0),$B214,0)</f>
        <v>0</v>
      </c>
      <c r="AX214">
        <f ca="1">IF(AND($B214&gt;0,SUM(AX$3:AX213)=0,SUM($H214:AW214)=0),$B214,0)</f>
        <v>0</v>
      </c>
      <c r="AY214">
        <f ca="1">IF(AND($B214&gt;0,SUM(AY$3:AY213)=0,SUM($H214:AX214)=0),$B214,0)</f>
        <v>0</v>
      </c>
      <c r="AZ214">
        <f ca="1">IF(AND($B214&gt;0,SUM(AZ$3:AZ213)=0,SUM($H214:AY214)=0),$B214,0)</f>
        <v>0</v>
      </c>
      <c r="BA214">
        <f ca="1">IF(AND($B214&gt;0,SUM(BA$3:BA213)=0,SUM($H214:AZ214)=0),$B214,0)</f>
        <v>0</v>
      </c>
      <c r="BB214">
        <f ca="1">IF(AND($B214&gt;0,SUM(BB$3:BB213)=0,SUM($H214:BA214)=0),$B214,0)</f>
        <v>0</v>
      </c>
      <c r="BC214">
        <f ca="1">IF(AND($B214&gt;0,SUM(BC$3:BC213)=0,SUM($H214:BB214)=0),$B214,0)</f>
        <v>0</v>
      </c>
      <c r="BD214">
        <f ca="1">IF(AND($B214&gt;0,SUM(BD$3:BD213)=0,SUM($H214:BC214)=0),$B214,0)</f>
        <v>0</v>
      </c>
      <c r="BE214">
        <f ca="1">IF(AND($B214&gt;0,SUM(BE$3:BE213)=0,SUM($H214:BD214)=0),$B214,0)</f>
        <v>0</v>
      </c>
      <c r="BF214">
        <f ca="1">IF(AND($B214&gt;0,SUM(BF$3:BF213)=0,SUM($H214:BE214)=0),$B214,0)</f>
        <v>0</v>
      </c>
      <c r="BG214">
        <f ca="1">IF(AND($B214&gt;0,SUM(BG$3:BG213)=0,SUM($H214:BF214)=0),$B214,0)</f>
        <v>0</v>
      </c>
      <c r="BH214">
        <f ca="1">IF(AND($B214&gt;0,SUM(BH$3:BH213)=0,SUM($H214:BG214)=0),$B214,0)</f>
        <v>0</v>
      </c>
      <c r="BI214">
        <f ca="1">IF(AND($B214&gt;0,SUM(BI$3:BI213)=0,SUM($H214:BH214)=0),$B214,0)</f>
        <v>0</v>
      </c>
      <c r="BJ214">
        <f ca="1">IF(AND($B214&gt;0,SUM(BJ$3:BJ213)=0,SUM($H214:BI214)=0),$B214,0)</f>
        <v>0</v>
      </c>
      <c r="BK214">
        <f ca="1">IF(AND($B214&gt;0,SUM(BK$3:BK213)=0,SUM($H214:BJ214)=0),$B214,0)</f>
        <v>0</v>
      </c>
      <c r="BL214">
        <f ca="1">IF(AND($B214&gt;0,SUM(BL$3:BL213)=0,SUM($H214:BK214)=0),$B214,0)</f>
        <v>0</v>
      </c>
      <c r="BM214">
        <f ca="1">IF(AND($B214&gt;0,SUM(BM$3:BM213)=0,SUM($H214:BL214)=0),$B214,0)</f>
        <v>0</v>
      </c>
      <c r="BN214">
        <f ca="1">IF(AND($B214&gt;0,SUM(BN$3:BN213)=0,SUM($H214:BM214)=0),$B214,0)</f>
        <v>0</v>
      </c>
      <c r="BO214">
        <f ca="1">IF(AND($B214&gt;0,SUM(BO$3:BO213)=0,SUM($H214:BN214)=0),$B214,0)</f>
        <v>0</v>
      </c>
      <c r="BP214">
        <f ca="1">IF(AND($B214&gt;0,SUM(BP$3:BP213)=0,SUM($H214:BO214)=0),$B214,0)</f>
        <v>0</v>
      </c>
      <c r="BQ214">
        <f ca="1">IF(AND($B214&gt;0,SUM(BQ$3:BQ213)=0,SUM($H214:BP214)=0),$B214,0)</f>
        <v>0</v>
      </c>
      <c r="BR214">
        <f ca="1">IF(AND($B214&gt;0,SUM(BR$3:BR213)=0,SUM($H214:BQ214)=0),$B214,0)</f>
        <v>0</v>
      </c>
      <c r="BS214">
        <f ca="1">IF(AND($B214&gt;0,SUM(BS$3:BS213)=0,SUM($H214:BR214)=0),$B214,0)</f>
        <v>0</v>
      </c>
      <c r="BT214">
        <f ca="1">IF(AND($B214&gt;0,SUM(BT$3:BT213)=0,SUM($H214:BS214)=0),$B214,0)</f>
        <v>0</v>
      </c>
      <c r="BU214">
        <f ca="1">IF(AND($B214&gt;0,SUM(BU$3:BU213)=0,SUM($H214:BT214)=0),$B214,0)</f>
        <v>0</v>
      </c>
      <c r="BV214">
        <f ca="1">IF(AND($B214&gt;0,SUM(BV$3:BV213)=0,SUM($H214:BU214)=0),$B214,0)</f>
        <v>0</v>
      </c>
      <c r="BW214">
        <f ca="1">IF(AND($B214&gt;0,SUM(BW$3:BW213)=0,SUM($H214:BV214)=0),$B214,0)</f>
        <v>0</v>
      </c>
      <c r="BX214">
        <f ca="1">IF(AND($B214&gt;0,SUM(BX$3:BX213)=0,SUM($H214:BW214)=0),$B214,0)</f>
        <v>0</v>
      </c>
      <c r="BY214">
        <f ca="1">IF(AND($B214&gt;0,SUM(BY$3:BY213)=0,SUM($H214:BX214)=0),$B214,0)</f>
        <v>0</v>
      </c>
      <c r="BZ214">
        <f ca="1">IF(AND($B214&gt;0,SUM(BZ$3:BZ213)=0,SUM($H214:BY214)=0),$B214,0)</f>
        <v>0</v>
      </c>
      <c r="CA214">
        <f ca="1">IF(AND($B214&gt;0,SUM(CA$3:CA213)=0,SUM($H214:BZ214)=0),$B214,0)</f>
        <v>0</v>
      </c>
      <c r="CB214">
        <f ca="1">IF(AND($B214&gt;0,SUM(CB$3:CB213)=0,SUM($H214:CA214)=0),$B214,0)</f>
        <v>0</v>
      </c>
      <c r="CC214">
        <f ca="1">IF(AND($B214&gt;0,SUM(CC$3:CC213)=0,SUM($H214:CB214)=0),$B214,0)</f>
        <v>0</v>
      </c>
      <c r="CD214">
        <f ca="1">IF(AND($B214&gt;0,SUM(CD$3:CD213)=0,SUM($H214:CC214)=0),$B214,0)</f>
        <v>0</v>
      </c>
      <c r="CE214">
        <f ca="1">IF(AND($B214&gt;0,SUM(CE$3:CE213)=0,SUM($H214:CD214)=0),$B214,0)</f>
        <v>0</v>
      </c>
      <c r="CF214">
        <f ca="1">IF(AND($B214&gt;0,SUM(CF$3:CF213)=0,SUM($H214:CE214)=0),$B214,0)</f>
        <v>0</v>
      </c>
      <c r="CG214">
        <f ca="1">IF(AND($B214&gt;0,SUM(CG$3:CG213)=0,SUM($H214:CF214)=0),$B214,0)</f>
        <v>0</v>
      </c>
      <c r="CH214">
        <f ca="1">IF(AND($B214&gt;0,SUM(CH$3:CH213)=0,SUM($H214:CG214)=0),$B214,0)</f>
        <v>0</v>
      </c>
      <c r="CI214">
        <f ca="1">IF(AND($B214&gt;0,SUM(CI$3:CI213)=0,SUM($H214:CH214)=0),$B214,0)</f>
        <v>0</v>
      </c>
      <c r="CJ214">
        <f ca="1">IF(AND($B214&gt;0,SUM(CJ$3:CJ213)=0,SUM($H214:CI214)=0),$B214,0)</f>
        <v>0</v>
      </c>
      <c r="CK214">
        <f ca="1">IF(AND($B214&gt;0,SUM(CK$3:CK213)=0,SUM($H214:CJ214)=0),$B214,0)</f>
        <v>0</v>
      </c>
      <c r="CL214">
        <f ca="1">IF(AND($B214&gt;0,SUM(CL$3:CL213)=0,SUM($H214:CK214)=0),$B214,0)</f>
        <v>0</v>
      </c>
      <c r="CM214">
        <f ca="1">IF(AND($B214&gt;0,SUM(CM$3:CM213)=0,SUM($H214:CL214)=0),$B214,0)</f>
        <v>0</v>
      </c>
      <c r="CN214">
        <f ca="1">IF(AND($B214&gt;0,SUM(CN$3:CN213)=0,SUM($H214:CM214)=0),$B214,0)</f>
        <v>0</v>
      </c>
      <c r="CO214">
        <f ca="1">IF(AND($B214&gt;0,SUM(CO$3:CO213)=0,SUM($H214:CN214)=0),$B214,0)</f>
        <v>0</v>
      </c>
      <c r="CP214">
        <f ca="1">IF(AND($B214&gt;0,SUM(CP$3:CP213)=0,SUM($H214:CO214)=0),$B214,0)</f>
        <v>0</v>
      </c>
      <c r="CQ214">
        <f ca="1">IF(AND($B214&gt;0,SUM(CQ$3:CQ213)=0,SUM($H214:CP214)=0),$B214,0)</f>
        <v>0</v>
      </c>
      <c r="CR214">
        <f ca="1">IF(AND($B214&gt;0,SUM(CR$3:CR213)=0,SUM($H214:CQ214)=0),$B214,0)</f>
        <v>0</v>
      </c>
      <c r="CS214">
        <f ca="1">IF(AND($B214&gt;0,SUM(CS$3:CS213)=0,SUM($H214:CR214)=0),$B214,0)</f>
        <v>0</v>
      </c>
      <c r="CT214">
        <f ca="1">IF(AND($B214&gt;0,SUM(CT$3:CT213)=0,SUM($H214:CS214)=0),$B214,0)</f>
        <v>0</v>
      </c>
      <c r="CU214">
        <f ca="1">IF(AND($B214&gt;0,SUM(CU$3:CU213)=0,SUM($H214:CT214)=0),$B214,0)</f>
        <v>0</v>
      </c>
      <c r="CV214">
        <f ca="1">IF(AND($B214&gt;0,SUM(CV$3:CV213)=0,SUM($H214:CU214)=0),$B214,0)</f>
        <v>0</v>
      </c>
      <c r="CW214">
        <f ca="1">IF(AND($B214&gt;0,SUM(CW$3:CW213)=0,SUM($H214:CV214)=0),$B214,0)</f>
        <v>0</v>
      </c>
      <c r="CX214">
        <f ca="1">IF(AND($B214&gt;0,SUM(CX$3:CX213)=0,SUM($H214:CW214)=0),$B214,0)</f>
        <v>0</v>
      </c>
      <c r="CY214">
        <f ca="1">IF(AND($B214&gt;0,SUM(CY$3:CY213)=0,SUM($H214:CX214)=0),$B214,0)</f>
        <v>0</v>
      </c>
      <c r="CZ214">
        <f ca="1">IF(AND($B214&gt;0,SUM(CZ$3:CZ213)=0,SUM($H214:CY214)=0),$B214,0)</f>
        <v>0</v>
      </c>
      <c r="DA214">
        <f ca="1">IF(AND($B214&gt;0,SUM(DA$3:DA213)=0,SUM($H214:CZ214)=0),$B214,0)</f>
        <v>0</v>
      </c>
      <c r="DB214">
        <f ca="1">IF(AND($B214&gt;0,SUM(DB$3:DB213)=0,SUM($H214:DA214)=0),$B214,0)</f>
        <v>0</v>
      </c>
      <c r="DC214">
        <f ca="1">IF(AND($B214&gt;0,SUM(DC$3:DC213)=0,SUM($H214:DB214)=0),$B214,0)</f>
        <v>0</v>
      </c>
      <c r="DD214">
        <f ca="1">IF(AND($B214&gt;0,SUM(DD$3:DD213)=0,SUM($H214:DC214)=0),$B214,0)</f>
        <v>0</v>
      </c>
      <c r="DE214">
        <f ca="1">IF(AND($B214&gt;0,SUM(DE$3:DE213)=0,SUM($H214:DD214)=0),$B214,0)</f>
        <v>0</v>
      </c>
      <c r="DF214">
        <f ca="1">IF(AND($B214&gt;0,SUM(DF$3:DF213)=0,SUM($H214:DE214)=0),$B214,0)</f>
        <v>0</v>
      </c>
      <c r="DG214">
        <f ca="1">IF(AND($B214&gt;0,SUM(DG$3:DG213)=0,SUM($H214:DF214)=0),$B214,0)</f>
        <v>0</v>
      </c>
      <c r="DH214">
        <f ca="1">IF(AND($B214&gt;0,SUM(DH$3:DH213)=0,SUM($H214:DG214)=0),$B214,0)</f>
        <v>0</v>
      </c>
      <c r="DI214">
        <f ca="1">IF(AND($B214&gt;0,SUM(DI$3:DI213)=0,SUM($H214:DH214)=0),$B214,0)</f>
        <v>0</v>
      </c>
      <c r="DJ214">
        <f ca="1">IF(AND($B214&gt;0,SUM(DJ$3:DJ213)=0,SUM($H214:DI214)=0),$B214,0)</f>
        <v>0</v>
      </c>
      <c r="DK214">
        <f ca="1">IF(AND($B214&gt;0,SUM(DK$3:DK213)=0,SUM($H214:DJ214)=0),$B214,0)</f>
        <v>0</v>
      </c>
      <c r="DL214">
        <f ca="1">IF(AND($B214&gt;0,SUM(DL$3:DL213)=0,SUM($H214:DK214)=0),$B214,0)</f>
        <v>0</v>
      </c>
      <c r="DM214">
        <f ca="1">IF(AND($B214&gt;0,SUM(DM$3:DM213)=0,SUM($H214:DL214)=0),$B214,0)</f>
        <v>0</v>
      </c>
      <c r="DN214">
        <f ca="1">IF(AND($B214&gt;0,SUM(DN$3:DN213)=0,SUM($H214:DM214)=0),$B214,0)</f>
        <v>0</v>
      </c>
      <c r="DO214">
        <f ca="1">IF(AND($B214&gt;0,SUM(DO$3:DO213)=0,SUM($H214:DN214)=0),$B214,0)</f>
        <v>0</v>
      </c>
      <c r="DP214">
        <f ca="1">IF(AND($B214&gt;0,SUM(DP$3:DP213)=0,SUM($H214:DO214)=0),$B214,0)</f>
        <v>0</v>
      </c>
      <c r="DQ214">
        <f ca="1">IF(AND($B214&gt;0,SUM(DQ$3:DQ213)=0,SUM($H214:DP214)=0),$B214,0)</f>
        <v>0</v>
      </c>
      <c r="DR214">
        <f ca="1">IF(AND($B214&gt;0,SUM(DR$3:DR213)=0,SUM($H214:DQ214)=0),$B214,0)</f>
        <v>0</v>
      </c>
      <c r="DS214">
        <f ca="1">IF(AND($B214&gt;0,SUM(DS$3:DS213)=0,SUM($H214:DR214)=0),$B214,0)</f>
        <v>0</v>
      </c>
      <c r="DT214">
        <f ca="1">IF(AND($B214&gt;0,SUM(DT$3:DT213)=0,SUM($H214:DS214)=0),$B214,0)</f>
        <v>0</v>
      </c>
      <c r="DU214">
        <f ca="1">IF(AND($B214&gt;0,SUM(DU$3:DU213)=0,SUM($H214:DT214)=0),$B214,0)</f>
        <v>0</v>
      </c>
      <c r="DV214">
        <f ca="1">IF(AND($B214&gt;0,SUM(DV$3:DV213)=0,SUM($H214:DU214)=0),$B214,0)</f>
        <v>0</v>
      </c>
      <c r="DW214">
        <f ca="1">IF(AND($B214&gt;0,SUM(DW$3:DW213)=0,SUM($H214:DV214)=0),$B214,0)</f>
        <v>0</v>
      </c>
      <c r="DX214">
        <f ca="1">IF(AND($B214&gt;0,SUM(DX$3:DX213)=0,SUM($H214:DW214)=0),$B214,0)</f>
        <v>0</v>
      </c>
      <c r="DY214">
        <f ca="1">IF(AND($B214&gt;0,SUM(DY$3:DY213)=0,SUM($H214:DX214)=0),$B214,0)</f>
        <v>0</v>
      </c>
      <c r="DZ214">
        <f ca="1">IF(AND($B214&gt;0,SUM(DZ$3:DZ213)=0,SUM($H214:DY214)=0),$B214,0)</f>
        <v>0</v>
      </c>
      <c r="EA214">
        <f ca="1">IF(AND($B214&gt;0,SUM(EA$3:EA213)=0,SUM($H214:DZ214)=0),$B214,0)</f>
        <v>0</v>
      </c>
      <c r="EB214">
        <f ca="1">IF(AND($B214&gt;0,SUM(EB$3:EB213)=0,SUM($H214:EA214)=0),$B214,0)</f>
        <v>0</v>
      </c>
      <c r="EC214">
        <f ca="1">IF(AND($B214&gt;0,SUM(EC$3:EC213)=0,SUM($H214:EB214)=0),$B214,0)</f>
        <v>0</v>
      </c>
      <c r="ED214">
        <f ca="1">IF(AND($B214&gt;0,SUM(ED$3:ED213)=0,SUM($H214:EC214)=0),$B214,0)</f>
        <v>0</v>
      </c>
      <c r="EE214">
        <f ca="1">IF(AND($B214&gt;0,SUM(EE$3:EE213)=0,SUM($H214:ED214)=0),$B214,0)</f>
        <v>0</v>
      </c>
      <c r="EF214">
        <f ca="1">IF(AND($B214&gt;0,SUM(EF$3:EF213)=0,SUM($H214:EE214)=0),$B214,0)</f>
        <v>0</v>
      </c>
      <c r="EG214">
        <f ca="1">IF(AND($B214&gt;0,SUM(EG$3:EG213)=0,SUM($H214:EF214)=0),$B214,0)</f>
        <v>0</v>
      </c>
      <c r="EH214">
        <f ca="1">IF(AND($B214&gt;0,SUM(EH$3:EH213)=0,SUM($H214:EG214)=0),$B214,0)</f>
        <v>0</v>
      </c>
      <c r="EI214">
        <f ca="1">IF(AND($B214&gt;0,SUM(EI$3:EI213)=0,SUM($H214:EH214)=0),$B214,0)</f>
        <v>0</v>
      </c>
      <c r="EJ214">
        <f ca="1">IF(AND($B214&gt;0,SUM(EJ$3:EJ213)=0,SUM($H214:EI214)=0),$B214,0)</f>
        <v>0</v>
      </c>
      <c r="EK214">
        <f ca="1">IF(AND($B214&gt;0,SUM(EK$3:EK213)=0,SUM($H214:EJ214)=0),$B214,0)</f>
        <v>0</v>
      </c>
      <c r="EL214">
        <f ca="1">IF(AND($B214&gt;0,SUM(EL$3:EL213)=0,SUM($H214:EK214)=0),$B214,0)</f>
        <v>0</v>
      </c>
      <c r="EM214">
        <f ca="1">IF(AND($B214&gt;0,SUM(EM$3:EM213)=0,SUM($H214:EL214)=0),$B214,0)</f>
        <v>0</v>
      </c>
      <c r="EN214">
        <f ca="1">IF(AND($B214&gt;0,SUM(EN$3:EN213)=0,SUM($H214:EM214)=0),$B214,0)</f>
        <v>0</v>
      </c>
      <c r="EO214">
        <f ca="1">IF(AND($B214&gt;0,SUM(EO$3:EO213)=0,SUM($H214:EN214)=0),$B214,0)</f>
        <v>0</v>
      </c>
      <c r="EP214">
        <f ca="1">IF(AND($B214&gt;0,SUM(EP$3:EP213)=0,SUM($H214:EO214)=0),$B214,0)</f>
        <v>0</v>
      </c>
      <c r="EQ214">
        <f ca="1">IF(AND($B214&gt;0,SUM(EQ$3:EQ213)=0,SUM($H214:EP214)=0),$B214,0)</f>
        <v>0</v>
      </c>
      <c r="ER214">
        <f ca="1">IF(AND($B214&gt;0,SUM(ER$3:ER213)=0,SUM($H214:EQ214)=0),$B214,0)</f>
        <v>0</v>
      </c>
      <c r="ES214">
        <f ca="1">IF(AND($B214&gt;0,SUM(ES$3:ES213)=0,SUM($H214:ER214)=0),$B214,0)</f>
        <v>0</v>
      </c>
      <c r="ET214">
        <f ca="1">IF(AND($B214&gt;0,SUM(ET$3:ET213)=0,SUM($H214:ES214)=0),$B214,0)</f>
        <v>0</v>
      </c>
      <c r="EU214">
        <f ca="1">IF(AND($B214&gt;0,SUM(EU$3:EU213)=0,SUM($H214:ET214)=0),$B214,0)</f>
        <v>0</v>
      </c>
      <c r="EV214">
        <f ca="1">IF(AND($B214&gt;0,SUM(EV$3:EV213)=0,SUM($H214:EU214)=0),$B214,0)</f>
        <v>0</v>
      </c>
      <c r="EW214">
        <f ca="1">IF(AND($B214&gt;0,SUM(EW$3:EW213)=0,SUM($H214:EV214)=0),$B214,0)</f>
        <v>0</v>
      </c>
      <c r="EX214">
        <f ca="1">IF(AND($B214&gt;0,SUM(EX$3:EX213)=0,SUM($H214:EW214)=0),$B214,0)</f>
        <v>0</v>
      </c>
      <c r="EY214">
        <f ca="1">IF(AND($B214&gt;0,SUM(EY$3:EY213)=0,SUM($H214:EX214)=0),$B214,0)</f>
        <v>0</v>
      </c>
      <c r="EZ214">
        <f ca="1">IF(AND($B214&gt;0,SUM(EZ$3:EZ213)=0,SUM($H214:EY214)=0),$B214,0)</f>
        <v>0</v>
      </c>
      <c r="FA214">
        <f ca="1">IF(AND($B214&gt;0,SUM(FA$3:FA213)=0,SUM($H214:EZ214)=0),$B214,0)</f>
        <v>0</v>
      </c>
      <c r="FB214">
        <f ca="1">IF(AND($B214&gt;0,SUM(FB$3:FB213)=0,SUM($H214:FA214)=0),$B214,0)</f>
        <v>0</v>
      </c>
      <c r="FC214">
        <f ca="1">IF(AND($B214&gt;0,SUM(FC$3:FC213)=0,SUM($H214:FB214)=0),$B214,0)</f>
        <v>0</v>
      </c>
      <c r="FD214">
        <f ca="1">IF(AND($B214&gt;0,SUM(FD$3:FD213)=0,SUM($H214:FC214)=0),$B214,0)</f>
        <v>0</v>
      </c>
      <c r="FE214">
        <f ca="1">IF(AND($B214&gt;0,SUM(FE$3:FE213)=0,SUM($H214:FD214)=0),$B214,0)</f>
        <v>0</v>
      </c>
      <c r="FF214">
        <f ca="1">IF(AND($B214&gt;0,SUM(FF$3:FF213)=0,SUM($H214:FE214)=0),$B214,0)</f>
        <v>0</v>
      </c>
      <c r="FG214">
        <f ca="1">IF(AND($B214&gt;0,SUM(FG$3:FG213)=0,SUM($H214:FF214)=0),$B214,0)</f>
        <v>0</v>
      </c>
      <c r="FH214">
        <f ca="1">IF(AND($B214&gt;0,SUM(FH$3:FH213)=0,SUM($H214:FG214)=0),$B214,0)</f>
        <v>0</v>
      </c>
      <c r="FI214">
        <f ca="1">IF(AND($B214&gt;0,SUM(FI$3:FI213)=0,SUM($H214:FH214)=0),$B214,0)</f>
        <v>0</v>
      </c>
      <c r="FJ214">
        <f ca="1">IF(AND($B214&gt;0,SUM(FJ$3:FJ213)=0,SUM($H214:FI214)=0),$B214,0)</f>
        <v>0</v>
      </c>
      <c r="FK214">
        <f ca="1">IF(AND($B214&gt;0,SUM(FK$3:FK213)=0,SUM($H214:FJ214)=0),$B214,0)</f>
        <v>0</v>
      </c>
      <c r="FL214">
        <f ca="1">IF(AND($B214&gt;0,SUM(FL$3:FL213)=0,SUM($H214:FK214)=0),$B214,0)</f>
        <v>0</v>
      </c>
      <c r="FM214">
        <f ca="1">IF(AND($B214&gt;0,SUM(FM$3:FM213)=0,SUM($H214:FL214)=0),$B214,0)</f>
        <v>0</v>
      </c>
      <c r="FN214">
        <f ca="1">IF(AND($B214&gt;0,SUM(FN$3:FN213)=0,SUM($H214:FM214)=0),$B214,0)</f>
        <v>0</v>
      </c>
      <c r="FS214" s="67" t="str">
        <f ca="1">Valintaohjelma!$C90</f>
        <v>Modbus</v>
      </c>
      <c r="FT214" s="67" t="str">
        <f ca="1">Valintaohjelma!$F90</f>
        <v/>
      </c>
      <c r="FU214" s="342" t="str">
        <f>""</f>
        <v/>
      </c>
      <c r="FV214" s="67" t="str">
        <f>Valintaohjelma!$I90</f>
        <v>-</v>
      </c>
      <c r="FY214" s="67" t="str">
        <f ca="1">Valintaohjelma!$C90</f>
        <v>Modbus</v>
      </c>
      <c r="FZ214" s="67" t="str">
        <f ca="1">Valintaohjelma!$F90</f>
        <v/>
      </c>
      <c r="GA214" s="67" t="str">
        <f>""</f>
        <v/>
      </c>
      <c r="GB214" s="67" t="str">
        <f>Valintaohjelma!$I90</f>
        <v>-</v>
      </c>
      <c r="GE214" s="67" t="str">
        <f ca="1">Valintaohjelma!$C90</f>
        <v>Modbus</v>
      </c>
      <c r="GF214" s="67" t="str">
        <f ca="1">Valintaohjelma!$F90</f>
        <v/>
      </c>
      <c r="GG214" s="67" t="str">
        <f>""</f>
        <v/>
      </c>
      <c r="GH214" s="67" t="str">
        <f>Valintaohjelma!$I90</f>
        <v>-</v>
      </c>
    </row>
    <row r="215" spans="1:190" ht="15.75" thickBot="1" x14ac:dyDescent="0.3">
      <c r="A215">
        <v>215</v>
      </c>
      <c r="B215">
        <f>IF(AND(Valintaohjelma!D91&lt;&gt;"-",Valintaohjelma!D91&lt;&gt;""),A215,0)</f>
        <v>0</v>
      </c>
      <c r="C215" s="240" t="str">
        <f t="shared" ca="1" si="26"/>
        <v>Potentiaalivapaa tilatieto</v>
      </c>
      <c r="D215" s="240" t="str">
        <f t="shared" ca="1" si="27"/>
        <v/>
      </c>
      <c r="E215" s="240">
        <f t="shared" ca="1" si="28"/>
        <v>0</v>
      </c>
      <c r="F215" s="240" t="str">
        <f t="shared" ca="1" si="29"/>
        <v>-</v>
      </c>
      <c r="G215" s="47" t="e">
        <f>INDEX($I$2:$FN$2,ROWS(G$2:G215))</f>
        <v>#REF!</v>
      </c>
      <c r="H215">
        <v>0</v>
      </c>
      <c r="I215">
        <f ca="1">IF(AND($B215&gt;0,SUM(I$3:I214)=0,SUM($H215:H215)=0),$B215,0)</f>
        <v>0</v>
      </c>
      <c r="J215">
        <f ca="1">IF(AND($B215&gt;0,SUM(J$3:J214)=0,SUM($H215:I215)=0),$B215,0)</f>
        <v>0</v>
      </c>
      <c r="K215">
        <f ca="1">IF(AND($B215&gt;0,SUM(K$3:K214)=0,SUM($H215:J215)=0),$B215,0)</f>
        <v>0</v>
      </c>
      <c r="L215">
        <f ca="1">IF(AND($B215&gt;0,SUM(L$3:L214)=0,SUM($H215:K215)=0),$B215,0)</f>
        <v>0</v>
      </c>
      <c r="M215">
        <f ca="1">IF(AND($B215&gt;0,SUM(M$3:M214)=0,SUM($H215:L215)=0),$B215,0)</f>
        <v>0</v>
      </c>
      <c r="N215">
        <f ca="1">IF(AND($B215&gt;0,SUM(N$3:N214)=0,SUM($H215:M215)=0),$B215,0)</f>
        <v>0</v>
      </c>
      <c r="O215">
        <f ca="1">IF(AND($B215&gt;0,SUM(O$3:O214)=0,SUM($H215:N215)=0),$B215,0)</f>
        <v>0</v>
      </c>
      <c r="P215">
        <f ca="1">IF(AND($B215&gt;0,SUM(P$3:P214)=0,SUM($H215:O215)=0),$B215,0)</f>
        <v>0</v>
      </c>
      <c r="Q215">
        <f ca="1">IF(AND($B215&gt;0,SUM(Q$3:Q214)=0,SUM($H215:P215)=0),$B215,0)</f>
        <v>0</v>
      </c>
      <c r="R215">
        <f ca="1">IF(AND($B215&gt;0,SUM(R$3:R214)=0,SUM($H215:Q215)=0),$B215,0)</f>
        <v>0</v>
      </c>
      <c r="S215">
        <f ca="1">IF(AND($B215&gt;0,SUM(S$3:S214)=0,SUM($H215:R215)=0),$B215,0)</f>
        <v>0</v>
      </c>
      <c r="T215">
        <f ca="1">IF(AND($B215&gt;0,SUM(T$3:T214)=0,SUM($H215:S215)=0),$B215,0)</f>
        <v>0</v>
      </c>
      <c r="U215">
        <f ca="1">IF(AND($B215&gt;0,SUM(U$3:U214)=0,SUM($H215:T215)=0),$B215,0)</f>
        <v>0</v>
      </c>
      <c r="V215">
        <f ca="1">IF(AND($B215&gt;0,SUM(V$3:V214)=0,SUM($H215:U215)=0),$B215,0)</f>
        <v>0</v>
      </c>
      <c r="W215">
        <f ca="1">IF(AND($B215&gt;0,SUM(W$3:W214)=0,SUM($H215:V215)=0),$B215,0)</f>
        <v>0</v>
      </c>
      <c r="X215">
        <f ca="1">IF(AND($B215&gt;0,SUM(X$3:X214)=0,SUM($H215:W215)=0),$B215,0)</f>
        <v>0</v>
      </c>
      <c r="Y215">
        <f ca="1">IF(AND($B215&gt;0,SUM(Y$3:Y214)=0,SUM($H215:X215)=0),$B215,0)</f>
        <v>0</v>
      </c>
      <c r="Z215">
        <f ca="1">IF(AND($B215&gt;0,SUM(Z$3:Z214)=0,SUM($H215:Y215)=0),$B215,0)</f>
        <v>0</v>
      </c>
      <c r="AA215">
        <f ca="1">IF(AND($B215&gt;0,SUM(AA$3:AA214)=0,SUM($H215:Z215)=0),$B215,0)</f>
        <v>0</v>
      </c>
      <c r="AB215">
        <f ca="1">IF(AND($B215&gt;0,SUM(AB$3:AB214)=0,SUM($H215:AA215)=0),$B215,0)</f>
        <v>0</v>
      </c>
      <c r="AC215">
        <f ca="1">IF(AND($B215&gt;0,SUM(AC$3:AC214)=0,SUM($H215:AB215)=0),$B215,0)</f>
        <v>0</v>
      </c>
      <c r="AD215">
        <f ca="1">IF(AND($B215&gt;0,SUM(AD$3:AD214)=0,SUM($H215:AC215)=0),$B215,0)</f>
        <v>0</v>
      </c>
      <c r="AE215">
        <f ca="1">IF(AND($B215&gt;0,SUM(AE$3:AE214)=0,SUM($H215:AD215)=0),$B215,0)</f>
        <v>0</v>
      </c>
      <c r="AF215">
        <f ca="1">IF(AND($B215&gt;0,SUM(AF$3:AF214)=0,SUM($H215:AE215)=0),$B215,0)</f>
        <v>0</v>
      </c>
      <c r="AG215">
        <f ca="1">IF(AND($B215&gt;0,SUM(AG$3:AG214)=0,SUM($H215:AF215)=0),$B215,0)</f>
        <v>0</v>
      </c>
      <c r="AH215">
        <f ca="1">IF(AND($B215&gt;0,SUM(AH$3:AH214)=0,SUM($H215:AG215)=0),$B215,0)</f>
        <v>0</v>
      </c>
      <c r="AI215">
        <f ca="1">IF(AND($B215&gt;0,SUM(AI$3:AI214)=0,SUM($H215:AH215)=0),$B215,0)</f>
        <v>0</v>
      </c>
      <c r="AJ215">
        <f ca="1">IF(AND($B215&gt;0,SUM(AJ$3:AJ214)=0,SUM($H215:AI215)=0),$B215,0)</f>
        <v>0</v>
      </c>
      <c r="AK215">
        <f ca="1">IF(AND($B215&gt;0,SUM(AK$3:AK214)=0,SUM($H215:AJ215)=0),$B215,0)</f>
        <v>0</v>
      </c>
      <c r="AL215">
        <f ca="1">IF(AND($B215&gt;0,SUM(AL$3:AL214)=0,SUM($H215:AK215)=0),$B215,0)</f>
        <v>0</v>
      </c>
      <c r="AM215">
        <f ca="1">IF(AND($B215&gt;0,SUM(AM$3:AM214)=0,SUM($H215:AL215)=0),$B215,0)</f>
        <v>0</v>
      </c>
      <c r="AN215">
        <f ca="1">IF(AND($B215&gt;0,SUM(AN$3:AN214)=0,SUM($H215:AM215)=0),$B215,0)</f>
        <v>0</v>
      </c>
      <c r="AO215">
        <f ca="1">IF(AND($B215&gt;0,SUM(AO$3:AO214)=0,SUM($H215:AN215)=0),$B215,0)</f>
        <v>0</v>
      </c>
      <c r="AP215">
        <f ca="1">IF(AND($B215&gt;0,SUM(AP$3:AP214)=0,SUM($H215:AO215)=0),$B215,0)</f>
        <v>0</v>
      </c>
      <c r="AQ215">
        <f ca="1">IF(AND($B215&gt;0,SUM(AQ$3:AQ214)=0,SUM($H215:AP215)=0),$B215,0)</f>
        <v>0</v>
      </c>
      <c r="AR215">
        <f ca="1">IF(AND($B215&gt;0,SUM(AR$3:AR214)=0,SUM($H215:AQ215)=0),$B215,0)</f>
        <v>0</v>
      </c>
      <c r="AS215">
        <f ca="1">IF(AND($B215&gt;0,SUM(AS$3:AS214)=0,SUM($H215:AR215)=0),$B215,0)</f>
        <v>0</v>
      </c>
      <c r="AT215">
        <f ca="1">IF(AND($B215&gt;0,SUM(AT$3:AT214)=0,SUM($H215:AS215)=0),$B215,0)</f>
        <v>0</v>
      </c>
      <c r="AU215">
        <f ca="1">IF(AND($B215&gt;0,SUM(AU$3:AU214)=0,SUM($H215:AT215)=0),$B215,0)</f>
        <v>0</v>
      </c>
      <c r="AV215">
        <f ca="1">IF(AND($B215&gt;0,SUM(AV$3:AV214)=0,SUM($H215:AU215)=0),$B215,0)</f>
        <v>0</v>
      </c>
      <c r="AW215">
        <f ca="1">IF(AND($B215&gt;0,SUM(AW$3:AW214)=0,SUM($H215:AV215)=0),$B215,0)</f>
        <v>0</v>
      </c>
      <c r="AX215">
        <f ca="1">IF(AND($B215&gt;0,SUM(AX$3:AX214)=0,SUM($H215:AW215)=0),$B215,0)</f>
        <v>0</v>
      </c>
      <c r="AY215">
        <f ca="1">IF(AND($B215&gt;0,SUM(AY$3:AY214)=0,SUM($H215:AX215)=0),$B215,0)</f>
        <v>0</v>
      </c>
      <c r="AZ215">
        <f ca="1">IF(AND($B215&gt;0,SUM(AZ$3:AZ214)=0,SUM($H215:AY215)=0),$B215,0)</f>
        <v>0</v>
      </c>
      <c r="BA215">
        <f ca="1">IF(AND($B215&gt;0,SUM(BA$3:BA214)=0,SUM($H215:AZ215)=0),$B215,0)</f>
        <v>0</v>
      </c>
      <c r="BB215">
        <f ca="1">IF(AND($B215&gt;0,SUM(BB$3:BB214)=0,SUM($H215:BA215)=0),$B215,0)</f>
        <v>0</v>
      </c>
      <c r="BC215">
        <f ca="1">IF(AND($B215&gt;0,SUM(BC$3:BC214)=0,SUM($H215:BB215)=0),$B215,0)</f>
        <v>0</v>
      </c>
      <c r="BD215">
        <f ca="1">IF(AND($B215&gt;0,SUM(BD$3:BD214)=0,SUM($H215:BC215)=0),$B215,0)</f>
        <v>0</v>
      </c>
      <c r="BE215">
        <f ca="1">IF(AND($B215&gt;0,SUM(BE$3:BE214)=0,SUM($H215:BD215)=0),$B215,0)</f>
        <v>0</v>
      </c>
      <c r="BF215">
        <f ca="1">IF(AND($B215&gt;0,SUM(BF$3:BF214)=0,SUM($H215:BE215)=0),$B215,0)</f>
        <v>0</v>
      </c>
      <c r="BG215">
        <f ca="1">IF(AND($B215&gt;0,SUM(BG$3:BG214)=0,SUM($H215:BF215)=0),$B215,0)</f>
        <v>0</v>
      </c>
      <c r="BH215">
        <f ca="1">IF(AND($B215&gt;0,SUM(BH$3:BH214)=0,SUM($H215:BG215)=0),$B215,0)</f>
        <v>0</v>
      </c>
      <c r="BI215">
        <f ca="1">IF(AND($B215&gt;0,SUM(BI$3:BI214)=0,SUM($H215:BH215)=0),$B215,0)</f>
        <v>0</v>
      </c>
      <c r="BJ215">
        <f ca="1">IF(AND($B215&gt;0,SUM(BJ$3:BJ214)=0,SUM($H215:BI215)=0),$B215,0)</f>
        <v>0</v>
      </c>
      <c r="BK215">
        <f ca="1">IF(AND($B215&gt;0,SUM(BK$3:BK214)=0,SUM($H215:BJ215)=0),$B215,0)</f>
        <v>0</v>
      </c>
      <c r="BL215">
        <f ca="1">IF(AND($B215&gt;0,SUM(BL$3:BL214)=0,SUM($H215:BK215)=0),$B215,0)</f>
        <v>0</v>
      </c>
      <c r="BM215">
        <f ca="1">IF(AND($B215&gt;0,SUM(BM$3:BM214)=0,SUM($H215:BL215)=0),$B215,0)</f>
        <v>0</v>
      </c>
      <c r="BN215">
        <f ca="1">IF(AND($B215&gt;0,SUM(BN$3:BN214)=0,SUM($H215:BM215)=0),$B215,0)</f>
        <v>0</v>
      </c>
      <c r="BO215">
        <f ca="1">IF(AND($B215&gt;0,SUM(BO$3:BO214)=0,SUM($H215:BN215)=0),$B215,0)</f>
        <v>0</v>
      </c>
      <c r="BP215">
        <f ca="1">IF(AND($B215&gt;0,SUM(BP$3:BP214)=0,SUM($H215:BO215)=0),$B215,0)</f>
        <v>0</v>
      </c>
      <c r="BQ215">
        <f ca="1">IF(AND($B215&gt;0,SUM(BQ$3:BQ214)=0,SUM($H215:BP215)=0),$B215,0)</f>
        <v>0</v>
      </c>
      <c r="BR215">
        <f ca="1">IF(AND($B215&gt;0,SUM(BR$3:BR214)=0,SUM($H215:BQ215)=0),$B215,0)</f>
        <v>0</v>
      </c>
      <c r="BS215">
        <f ca="1">IF(AND($B215&gt;0,SUM(BS$3:BS214)=0,SUM($H215:BR215)=0),$B215,0)</f>
        <v>0</v>
      </c>
      <c r="BT215">
        <f ca="1">IF(AND($B215&gt;0,SUM(BT$3:BT214)=0,SUM($H215:BS215)=0),$B215,0)</f>
        <v>0</v>
      </c>
      <c r="BU215">
        <f ca="1">IF(AND($B215&gt;0,SUM(BU$3:BU214)=0,SUM($H215:BT215)=0),$B215,0)</f>
        <v>0</v>
      </c>
      <c r="BV215">
        <f ca="1">IF(AND($B215&gt;0,SUM(BV$3:BV214)=0,SUM($H215:BU215)=0),$B215,0)</f>
        <v>0</v>
      </c>
      <c r="BW215">
        <f ca="1">IF(AND($B215&gt;0,SUM(BW$3:BW214)=0,SUM($H215:BV215)=0),$B215,0)</f>
        <v>0</v>
      </c>
      <c r="BX215">
        <f ca="1">IF(AND($B215&gt;0,SUM(BX$3:BX214)=0,SUM($H215:BW215)=0),$B215,0)</f>
        <v>0</v>
      </c>
      <c r="BY215">
        <f ca="1">IF(AND($B215&gt;0,SUM(BY$3:BY214)=0,SUM($H215:BX215)=0),$B215,0)</f>
        <v>0</v>
      </c>
      <c r="BZ215">
        <f ca="1">IF(AND($B215&gt;0,SUM(BZ$3:BZ214)=0,SUM($H215:BY215)=0),$B215,0)</f>
        <v>0</v>
      </c>
      <c r="CA215">
        <f ca="1">IF(AND($B215&gt;0,SUM(CA$3:CA214)=0,SUM($H215:BZ215)=0),$B215,0)</f>
        <v>0</v>
      </c>
      <c r="CB215">
        <f ca="1">IF(AND($B215&gt;0,SUM(CB$3:CB214)=0,SUM($H215:CA215)=0),$B215,0)</f>
        <v>0</v>
      </c>
      <c r="CC215">
        <f ca="1">IF(AND($B215&gt;0,SUM(CC$3:CC214)=0,SUM($H215:CB215)=0),$B215,0)</f>
        <v>0</v>
      </c>
      <c r="CD215">
        <f ca="1">IF(AND($B215&gt;0,SUM(CD$3:CD214)=0,SUM($H215:CC215)=0),$B215,0)</f>
        <v>0</v>
      </c>
      <c r="CE215">
        <f ca="1">IF(AND($B215&gt;0,SUM(CE$3:CE214)=0,SUM($H215:CD215)=0),$B215,0)</f>
        <v>0</v>
      </c>
      <c r="CF215">
        <f ca="1">IF(AND($B215&gt;0,SUM(CF$3:CF214)=0,SUM($H215:CE215)=0),$B215,0)</f>
        <v>0</v>
      </c>
      <c r="CG215">
        <f ca="1">IF(AND($B215&gt;0,SUM(CG$3:CG214)=0,SUM($H215:CF215)=0),$B215,0)</f>
        <v>0</v>
      </c>
      <c r="CH215">
        <f ca="1">IF(AND($B215&gt;0,SUM(CH$3:CH214)=0,SUM($H215:CG215)=0),$B215,0)</f>
        <v>0</v>
      </c>
      <c r="CI215">
        <f ca="1">IF(AND($B215&gt;0,SUM(CI$3:CI214)=0,SUM($H215:CH215)=0),$B215,0)</f>
        <v>0</v>
      </c>
      <c r="CJ215">
        <f ca="1">IF(AND($B215&gt;0,SUM(CJ$3:CJ214)=0,SUM($H215:CI215)=0),$B215,0)</f>
        <v>0</v>
      </c>
      <c r="CK215">
        <f ca="1">IF(AND($B215&gt;0,SUM(CK$3:CK214)=0,SUM($H215:CJ215)=0),$B215,0)</f>
        <v>0</v>
      </c>
      <c r="CL215">
        <f ca="1">IF(AND($B215&gt;0,SUM(CL$3:CL214)=0,SUM($H215:CK215)=0),$B215,0)</f>
        <v>0</v>
      </c>
      <c r="CM215">
        <f ca="1">IF(AND($B215&gt;0,SUM(CM$3:CM214)=0,SUM($H215:CL215)=0),$B215,0)</f>
        <v>0</v>
      </c>
      <c r="CN215">
        <f ca="1">IF(AND($B215&gt;0,SUM(CN$3:CN214)=0,SUM($H215:CM215)=0),$B215,0)</f>
        <v>0</v>
      </c>
      <c r="CO215">
        <f ca="1">IF(AND($B215&gt;0,SUM(CO$3:CO214)=0,SUM($H215:CN215)=0),$B215,0)</f>
        <v>0</v>
      </c>
      <c r="CP215">
        <f ca="1">IF(AND($B215&gt;0,SUM(CP$3:CP214)=0,SUM($H215:CO215)=0),$B215,0)</f>
        <v>0</v>
      </c>
      <c r="CQ215">
        <f ca="1">IF(AND($B215&gt;0,SUM(CQ$3:CQ214)=0,SUM($H215:CP215)=0),$B215,0)</f>
        <v>0</v>
      </c>
      <c r="CR215">
        <f ca="1">IF(AND($B215&gt;0,SUM(CR$3:CR214)=0,SUM($H215:CQ215)=0),$B215,0)</f>
        <v>0</v>
      </c>
      <c r="CS215">
        <f ca="1">IF(AND($B215&gt;0,SUM(CS$3:CS214)=0,SUM($H215:CR215)=0),$B215,0)</f>
        <v>0</v>
      </c>
      <c r="CT215">
        <f ca="1">IF(AND($B215&gt;0,SUM(CT$3:CT214)=0,SUM($H215:CS215)=0),$B215,0)</f>
        <v>0</v>
      </c>
      <c r="CU215">
        <f ca="1">IF(AND($B215&gt;0,SUM(CU$3:CU214)=0,SUM($H215:CT215)=0),$B215,0)</f>
        <v>0</v>
      </c>
      <c r="CV215">
        <f ca="1">IF(AND($B215&gt;0,SUM(CV$3:CV214)=0,SUM($H215:CU215)=0),$B215,0)</f>
        <v>0</v>
      </c>
      <c r="CW215">
        <f ca="1">IF(AND($B215&gt;0,SUM(CW$3:CW214)=0,SUM($H215:CV215)=0),$B215,0)</f>
        <v>0</v>
      </c>
      <c r="CX215">
        <f ca="1">IF(AND($B215&gt;0,SUM(CX$3:CX214)=0,SUM($H215:CW215)=0),$B215,0)</f>
        <v>0</v>
      </c>
      <c r="CY215">
        <f ca="1">IF(AND($B215&gt;0,SUM(CY$3:CY214)=0,SUM($H215:CX215)=0),$B215,0)</f>
        <v>0</v>
      </c>
      <c r="CZ215">
        <f ca="1">IF(AND($B215&gt;0,SUM(CZ$3:CZ214)=0,SUM($H215:CY215)=0),$B215,0)</f>
        <v>0</v>
      </c>
      <c r="DA215">
        <f ca="1">IF(AND($B215&gt;0,SUM(DA$3:DA214)=0,SUM($H215:CZ215)=0),$B215,0)</f>
        <v>0</v>
      </c>
      <c r="DB215">
        <f ca="1">IF(AND($B215&gt;0,SUM(DB$3:DB214)=0,SUM($H215:DA215)=0),$B215,0)</f>
        <v>0</v>
      </c>
      <c r="DC215">
        <f ca="1">IF(AND($B215&gt;0,SUM(DC$3:DC214)=0,SUM($H215:DB215)=0),$B215,0)</f>
        <v>0</v>
      </c>
      <c r="DD215">
        <f ca="1">IF(AND($B215&gt;0,SUM(DD$3:DD214)=0,SUM($H215:DC215)=0),$B215,0)</f>
        <v>0</v>
      </c>
      <c r="DE215">
        <f ca="1">IF(AND($B215&gt;0,SUM(DE$3:DE214)=0,SUM($H215:DD215)=0),$B215,0)</f>
        <v>0</v>
      </c>
      <c r="DF215">
        <f ca="1">IF(AND($B215&gt;0,SUM(DF$3:DF214)=0,SUM($H215:DE215)=0),$B215,0)</f>
        <v>0</v>
      </c>
      <c r="DG215">
        <f ca="1">IF(AND($B215&gt;0,SUM(DG$3:DG214)=0,SUM($H215:DF215)=0),$B215,0)</f>
        <v>0</v>
      </c>
      <c r="DH215">
        <f ca="1">IF(AND($B215&gt;0,SUM(DH$3:DH214)=0,SUM($H215:DG215)=0),$B215,0)</f>
        <v>0</v>
      </c>
      <c r="DI215">
        <f ca="1">IF(AND($B215&gt;0,SUM(DI$3:DI214)=0,SUM($H215:DH215)=0),$B215,0)</f>
        <v>0</v>
      </c>
      <c r="DJ215">
        <f ca="1">IF(AND($B215&gt;0,SUM(DJ$3:DJ214)=0,SUM($H215:DI215)=0),$B215,0)</f>
        <v>0</v>
      </c>
      <c r="DK215">
        <f ca="1">IF(AND($B215&gt;0,SUM(DK$3:DK214)=0,SUM($H215:DJ215)=0),$B215,0)</f>
        <v>0</v>
      </c>
      <c r="DL215">
        <f ca="1">IF(AND($B215&gt;0,SUM(DL$3:DL214)=0,SUM($H215:DK215)=0),$B215,0)</f>
        <v>0</v>
      </c>
      <c r="DM215">
        <f ca="1">IF(AND($B215&gt;0,SUM(DM$3:DM214)=0,SUM($H215:DL215)=0),$B215,0)</f>
        <v>0</v>
      </c>
      <c r="DN215">
        <f ca="1">IF(AND($B215&gt;0,SUM(DN$3:DN214)=0,SUM($H215:DM215)=0),$B215,0)</f>
        <v>0</v>
      </c>
      <c r="DO215">
        <f ca="1">IF(AND($B215&gt;0,SUM(DO$3:DO214)=0,SUM($H215:DN215)=0),$B215,0)</f>
        <v>0</v>
      </c>
      <c r="DP215">
        <f ca="1">IF(AND($B215&gt;0,SUM(DP$3:DP214)=0,SUM($H215:DO215)=0),$B215,0)</f>
        <v>0</v>
      </c>
      <c r="DQ215">
        <f ca="1">IF(AND($B215&gt;0,SUM(DQ$3:DQ214)=0,SUM($H215:DP215)=0),$B215,0)</f>
        <v>0</v>
      </c>
      <c r="DR215">
        <f ca="1">IF(AND($B215&gt;0,SUM(DR$3:DR214)=0,SUM($H215:DQ215)=0),$B215,0)</f>
        <v>0</v>
      </c>
      <c r="DS215">
        <f ca="1">IF(AND($B215&gt;0,SUM(DS$3:DS214)=0,SUM($H215:DR215)=0),$B215,0)</f>
        <v>0</v>
      </c>
      <c r="DT215">
        <f ca="1">IF(AND($B215&gt;0,SUM(DT$3:DT214)=0,SUM($H215:DS215)=0),$B215,0)</f>
        <v>0</v>
      </c>
      <c r="DU215">
        <f ca="1">IF(AND($B215&gt;0,SUM(DU$3:DU214)=0,SUM($H215:DT215)=0),$B215,0)</f>
        <v>0</v>
      </c>
      <c r="DV215">
        <f ca="1">IF(AND($B215&gt;0,SUM(DV$3:DV214)=0,SUM($H215:DU215)=0),$B215,0)</f>
        <v>0</v>
      </c>
      <c r="DW215">
        <f ca="1">IF(AND($B215&gt;0,SUM(DW$3:DW214)=0,SUM($H215:DV215)=0),$B215,0)</f>
        <v>0</v>
      </c>
      <c r="DX215">
        <f ca="1">IF(AND($B215&gt;0,SUM(DX$3:DX214)=0,SUM($H215:DW215)=0),$B215,0)</f>
        <v>0</v>
      </c>
      <c r="DY215">
        <f ca="1">IF(AND($B215&gt;0,SUM(DY$3:DY214)=0,SUM($H215:DX215)=0),$B215,0)</f>
        <v>0</v>
      </c>
      <c r="DZ215">
        <f ca="1">IF(AND($B215&gt;0,SUM(DZ$3:DZ214)=0,SUM($H215:DY215)=0),$B215,0)</f>
        <v>0</v>
      </c>
      <c r="EA215">
        <f ca="1">IF(AND($B215&gt;0,SUM(EA$3:EA214)=0,SUM($H215:DZ215)=0),$B215,0)</f>
        <v>0</v>
      </c>
      <c r="EB215">
        <f ca="1">IF(AND($B215&gt;0,SUM(EB$3:EB214)=0,SUM($H215:EA215)=0),$B215,0)</f>
        <v>0</v>
      </c>
      <c r="EC215">
        <f ca="1">IF(AND($B215&gt;0,SUM(EC$3:EC214)=0,SUM($H215:EB215)=0),$B215,0)</f>
        <v>0</v>
      </c>
      <c r="ED215">
        <f ca="1">IF(AND($B215&gt;0,SUM(ED$3:ED214)=0,SUM($H215:EC215)=0),$B215,0)</f>
        <v>0</v>
      </c>
      <c r="EE215">
        <f ca="1">IF(AND($B215&gt;0,SUM(EE$3:EE214)=0,SUM($H215:ED215)=0),$B215,0)</f>
        <v>0</v>
      </c>
      <c r="EF215">
        <f ca="1">IF(AND($B215&gt;0,SUM(EF$3:EF214)=0,SUM($H215:EE215)=0),$B215,0)</f>
        <v>0</v>
      </c>
      <c r="EG215">
        <f ca="1">IF(AND($B215&gt;0,SUM(EG$3:EG214)=0,SUM($H215:EF215)=0),$B215,0)</f>
        <v>0</v>
      </c>
      <c r="EH215">
        <f ca="1">IF(AND($B215&gt;0,SUM(EH$3:EH214)=0,SUM($H215:EG215)=0),$B215,0)</f>
        <v>0</v>
      </c>
      <c r="EI215">
        <f ca="1">IF(AND($B215&gt;0,SUM(EI$3:EI214)=0,SUM($H215:EH215)=0),$B215,0)</f>
        <v>0</v>
      </c>
      <c r="EJ215">
        <f ca="1">IF(AND($B215&gt;0,SUM(EJ$3:EJ214)=0,SUM($H215:EI215)=0),$B215,0)</f>
        <v>0</v>
      </c>
      <c r="EK215">
        <f ca="1">IF(AND($B215&gt;0,SUM(EK$3:EK214)=0,SUM($H215:EJ215)=0),$B215,0)</f>
        <v>0</v>
      </c>
      <c r="EL215">
        <f ca="1">IF(AND($B215&gt;0,SUM(EL$3:EL214)=0,SUM($H215:EK215)=0),$B215,0)</f>
        <v>0</v>
      </c>
      <c r="EM215">
        <f ca="1">IF(AND($B215&gt;0,SUM(EM$3:EM214)=0,SUM($H215:EL215)=0),$B215,0)</f>
        <v>0</v>
      </c>
      <c r="EN215">
        <f ca="1">IF(AND($B215&gt;0,SUM(EN$3:EN214)=0,SUM($H215:EM215)=0),$B215,0)</f>
        <v>0</v>
      </c>
      <c r="EO215">
        <f ca="1">IF(AND($B215&gt;0,SUM(EO$3:EO214)=0,SUM($H215:EN215)=0),$B215,0)</f>
        <v>0</v>
      </c>
      <c r="EP215">
        <f ca="1">IF(AND($B215&gt;0,SUM(EP$3:EP214)=0,SUM($H215:EO215)=0),$B215,0)</f>
        <v>0</v>
      </c>
      <c r="EQ215">
        <f ca="1">IF(AND($B215&gt;0,SUM(EQ$3:EQ214)=0,SUM($H215:EP215)=0),$B215,0)</f>
        <v>0</v>
      </c>
      <c r="ER215">
        <f ca="1">IF(AND($B215&gt;0,SUM(ER$3:ER214)=0,SUM($H215:EQ215)=0),$B215,0)</f>
        <v>0</v>
      </c>
      <c r="ES215">
        <f ca="1">IF(AND($B215&gt;0,SUM(ES$3:ES214)=0,SUM($H215:ER215)=0),$B215,0)</f>
        <v>0</v>
      </c>
      <c r="ET215">
        <f ca="1">IF(AND($B215&gt;0,SUM(ET$3:ET214)=0,SUM($H215:ES215)=0),$B215,0)</f>
        <v>0</v>
      </c>
      <c r="EU215">
        <f ca="1">IF(AND($B215&gt;0,SUM(EU$3:EU214)=0,SUM($H215:ET215)=0),$B215,0)</f>
        <v>0</v>
      </c>
      <c r="EV215">
        <f ca="1">IF(AND($B215&gt;0,SUM(EV$3:EV214)=0,SUM($H215:EU215)=0),$B215,0)</f>
        <v>0</v>
      </c>
      <c r="EW215">
        <f ca="1">IF(AND($B215&gt;0,SUM(EW$3:EW214)=0,SUM($H215:EV215)=0),$B215,0)</f>
        <v>0</v>
      </c>
      <c r="EX215">
        <f ca="1">IF(AND($B215&gt;0,SUM(EX$3:EX214)=0,SUM($H215:EW215)=0),$B215,0)</f>
        <v>0</v>
      </c>
      <c r="EY215">
        <f ca="1">IF(AND($B215&gt;0,SUM(EY$3:EY214)=0,SUM($H215:EX215)=0),$B215,0)</f>
        <v>0</v>
      </c>
      <c r="EZ215">
        <f ca="1">IF(AND($B215&gt;0,SUM(EZ$3:EZ214)=0,SUM($H215:EY215)=0),$B215,0)</f>
        <v>0</v>
      </c>
      <c r="FA215">
        <f ca="1">IF(AND($B215&gt;0,SUM(FA$3:FA214)=0,SUM($H215:EZ215)=0),$B215,0)</f>
        <v>0</v>
      </c>
      <c r="FB215">
        <f ca="1">IF(AND($B215&gt;0,SUM(FB$3:FB214)=0,SUM($H215:FA215)=0),$B215,0)</f>
        <v>0</v>
      </c>
      <c r="FC215">
        <f ca="1">IF(AND($B215&gt;0,SUM(FC$3:FC214)=0,SUM($H215:FB215)=0),$B215,0)</f>
        <v>0</v>
      </c>
      <c r="FD215">
        <f ca="1">IF(AND($B215&gt;0,SUM(FD$3:FD214)=0,SUM($H215:FC215)=0),$B215,0)</f>
        <v>0</v>
      </c>
      <c r="FE215">
        <f ca="1">IF(AND($B215&gt;0,SUM(FE$3:FE214)=0,SUM($H215:FD215)=0),$B215,0)</f>
        <v>0</v>
      </c>
      <c r="FF215">
        <f ca="1">IF(AND($B215&gt;0,SUM(FF$3:FF214)=0,SUM($H215:FE215)=0),$B215,0)</f>
        <v>0</v>
      </c>
      <c r="FG215">
        <f ca="1">IF(AND($B215&gt;0,SUM(FG$3:FG214)=0,SUM($H215:FF215)=0),$B215,0)</f>
        <v>0</v>
      </c>
      <c r="FH215">
        <f ca="1">IF(AND($B215&gt;0,SUM(FH$3:FH214)=0,SUM($H215:FG215)=0),$B215,0)</f>
        <v>0</v>
      </c>
      <c r="FI215">
        <f ca="1">IF(AND($B215&gt;0,SUM(FI$3:FI214)=0,SUM($H215:FH215)=0),$B215,0)</f>
        <v>0</v>
      </c>
      <c r="FJ215">
        <f ca="1">IF(AND($B215&gt;0,SUM(FJ$3:FJ214)=0,SUM($H215:FI215)=0),$B215,0)</f>
        <v>0</v>
      </c>
      <c r="FK215">
        <f ca="1">IF(AND($B215&gt;0,SUM(FK$3:FK214)=0,SUM($H215:FJ215)=0),$B215,0)</f>
        <v>0</v>
      </c>
      <c r="FL215">
        <f ca="1">IF(AND($B215&gt;0,SUM(FL$3:FL214)=0,SUM($H215:FK215)=0),$B215,0)</f>
        <v>0</v>
      </c>
      <c r="FM215">
        <f ca="1">IF(AND($B215&gt;0,SUM(FM$3:FM214)=0,SUM($H215:FL215)=0),$B215,0)</f>
        <v>0</v>
      </c>
      <c r="FN215">
        <f ca="1">IF(AND($B215&gt;0,SUM(FN$3:FN214)=0,SUM($H215:FM215)=0),$B215,0)</f>
        <v>0</v>
      </c>
      <c r="FS215" s="67" t="str">
        <f ca="1">Valintaohjelma!$C91</f>
        <v>Potentiaalivapaa tilatieto</v>
      </c>
      <c r="FT215" s="67" t="str">
        <f ca="1">Valintaohjelma!$F91</f>
        <v/>
      </c>
      <c r="FU215" s="342"/>
      <c r="FV215" s="67" t="str">
        <f>Valintaohjelma!$I91</f>
        <v>-</v>
      </c>
      <c r="FY215" s="67" t="str">
        <f ca="1">Valintaohjelma!$C91</f>
        <v>Potentiaalivapaa tilatieto</v>
      </c>
      <c r="FZ215" s="67" t="str">
        <f ca="1">Valintaohjelma!$F91</f>
        <v/>
      </c>
      <c r="GA215" s="67"/>
      <c r="GB215" s="67" t="str">
        <f>Valintaohjelma!$I91</f>
        <v>-</v>
      </c>
      <c r="GE215" s="67" t="str">
        <f ca="1">Valintaohjelma!$C91</f>
        <v>Potentiaalivapaa tilatieto</v>
      </c>
      <c r="GF215" s="67" t="str">
        <f ca="1">Valintaohjelma!$F91</f>
        <v/>
      </c>
      <c r="GG215" s="67"/>
      <c r="GH215" s="67" t="str">
        <f>Valintaohjelma!$I91</f>
        <v>-</v>
      </c>
    </row>
    <row r="216" spans="1:190" ht="15.75" thickBot="1" x14ac:dyDescent="0.3">
      <c r="A216">
        <v>216</v>
      </c>
      <c r="B216">
        <f>IF(AND(Valintaohjelma!D92&lt;&gt;"-",Valintaohjelma!D92&lt;&gt;""),A216,0)</f>
        <v>0</v>
      </c>
      <c r="C216" s="240" t="str">
        <f t="shared" ca="1" si="26"/>
        <v>Potentiaali vapaa hälytys (DO)</v>
      </c>
      <c r="D216" s="240" t="str">
        <f t="shared" ca="1" si="27"/>
        <v/>
      </c>
      <c r="E216" s="240" t="str">
        <f t="shared" ca="1" si="28"/>
        <v>Hälytys</v>
      </c>
      <c r="F216" s="240" t="str">
        <f t="shared" ca="1" si="29"/>
        <v>-</v>
      </c>
      <c r="G216" s="47" t="e">
        <f>INDEX($I$2:$FN$2,ROWS(G$2:G216))</f>
        <v>#REF!</v>
      </c>
      <c r="H216">
        <v>0</v>
      </c>
      <c r="I216">
        <f ca="1">IF(AND($B216&gt;0,SUM(I$3:I215)=0,SUM($H216:H216)=0),$B216,0)</f>
        <v>0</v>
      </c>
      <c r="J216">
        <f ca="1">IF(AND($B216&gt;0,SUM(J$3:J215)=0,SUM($H216:I216)=0),$B216,0)</f>
        <v>0</v>
      </c>
      <c r="K216">
        <f ca="1">IF(AND($B216&gt;0,SUM(K$3:K215)=0,SUM($H216:J216)=0),$B216,0)</f>
        <v>0</v>
      </c>
      <c r="L216">
        <f ca="1">IF(AND($B216&gt;0,SUM(L$3:L215)=0,SUM($H216:K216)=0),$B216,0)</f>
        <v>0</v>
      </c>
      <c r="M216">
        <f ca="1">IF(AND($B216&gt;0,SUM(M$3:M215)=0,SUM($H216:L216)=0),$B216,0)</f>
        <v>0</v>
      </c>
      <c r="N216">
        <f ca="1">IF(AND($B216&gt;0,SUM(N$3:N215)=0,SUM($H216:M216)=0),$B216,0)</f>
        <v>0</v>
      </c>
      <c r="O216">
        <f ca="1">IF(AND($B216&gt;0,SUM(O$3:O215)=0,SUM($H216:N216)=0),$B216,0)</f>
        <v>0</v>
      </c>
      <c r="P216">
        <f ca="1">IF(AND($B216&gt;0,SUM(P$3:P215)=0,SUM($H216:O216)=0),$B216,0)</f>
        <v>0</v>
      </c>
      <c r="Q216">
        <f ca="1">IF(AND($B216&gt;0,SUM(Q$3:Q215)=0,SUM($H216:P216)=0),$B216,0)</f>
        <v>0</v>
      </c>
      <c r="R216">
        <f ca="1">IF(AND($B216&gt;0,SUM(R$3:R215)=0,SUM($H216:Q216)=0),$B216,0)</f>
        <v>0</v>
      </c>
      <c r="S216">
        <f ca="1">IF(AND($B216&gt;0,SUM(S$3:S215)=0,SUM($H216:R216)=0),$B216,0)</f>
        <v>0</v>
      </c>
      <c r="T216">
        <f ca="1">IF(AND($B216&gt;0,SUM(T$3:T215)=0,SUM($H216:S216)=0),$B216,0)</f>
        <v>0</v>
      </c>
      <c r="U216">
        <f ca="1">IF(AND($B216&gt;0,SUM(U$3:U215)=0,SUM($H216:T216)=0),$B216,0)</f>
        <v>0</v>
      </c>
      <c r="V216">
        <f ca="1">IF(AND($B216&gt;0,SUM(V$3:V215)=0,SUM($H216:U216)=0),$B216,0)</f>
        <v>0</v>
      </c>
      <c r="W216">
        <f ca="1">IF(AND($B216&gt;0,SUM(W$3:W215)=0,SUM($H216:V216)=0),$B216,0)</f>
        <v>0</v>
      </c>
      <c r="X216">
        <f ca="1">IF(AND($B216&gt;0,SUM(X$3:X215)=0,SUM($H216:W216)=0),$B216,0)</f>
        <v>0</v>
      </c>
      <c r="Y216">
        <f ca="1">IF(AND($B216&gt;0,SUM(Y$3:Y215)=0,SUM($H216:X216)=0),$B216,0)</f>
        <v>0</v>
      </c>
      <c r="Z216">
        <f ca="1">IF(AND($B216&gt;0,SUM(Z$3:Z215)=0,SUM($H216:Y216)=0),$B216,0)</f>
        <v>0</v>
      </c>
      <c r="AA216">
        <f ca="1">IF(AND($B216&gt;0,SUM(AA$3:AA215)=0,SUM($H216:Z216)=0),$B216,0)</f>
        <v>0</v>
      </c>
      <c r="AB216">
        <f ca="1">IF(AND($B216&gt;0,SUM(AB$3:AB215)=0,SUM($H216:AA216)=0),$B216,0)</f>
        <v>0</v>
      </c>
      <c r="AC216">
        <f ca="1">IF(AND($B216&gt;0,SUM(AC$3:AC215)=0,SUM($H216:AB216)=0),$B216,0)</f>
        <v>0</v>
      </c>
      <c r="AD216">
        <f ca="1">IF(AND($B216&gt;0,SUM(AD$3:AD215)=0,SUM($H216:AC216)=0),$B216,0)</f>
        <v>0</v>
      </c>
      <c r="AE216">
        <f ca="1">IF(AND($B216&gt;0,SUM(AE$3:AE215)=0,SUM($H216:AD216)=0),$B216,0)</f>
        <v>0</v>
      </c>
      <c r="AF216">
        <f ca="1">IF(AND($B216&gt;0,SUM(AF$3:AF215)=0,SUM($H216:AE216)=0),$B216,0)</f>
        <v>0</v>
      </c>
      <c r="AG216">
        <f ca="1">IF(AND($B216&gt;0,SUM(AG$3:AG215)=0,SUM($H216:AF216)=0),$B216,0)</f>
        <v>0</v>
      </c>
      <c r="AH216">
        <f ca="1">IF(AND($B216&gt;0,SUM(AH$3:AH215)=0,SUM($H216:AG216)=0),$B216,0)</f>
        <v>0</v>
      </c>
      <c r="AI216">
        <f ca="1">IF(AND($B216&gt;0,SUM(AI$3:AI215)=0,SUM($H216:AH216)=0),$B216,0)</f>
        <v>0</v>
      </c>
      <c r="AJ216">
        <f ca="1">IF(AND($B216&gt;0,SUM(AJ$3:AJ215)=0,SUM($H216:AI216)=0),$B216,0)</f>
        <v>0</v>
      </c>
      <c r="AK216">
        <f ca="1">IF(AND($B216&gt;0,SUM(AK$3:AK215)=0,SUM($H216:AJ216)=0),$B216,0)</f>
        <v>0</v>
      </c>
      <c r="AL216">
        <f ca="1">IF(AND($B216&gt;0,SUM(AL$3:AL215)=0,SUM($H216:AK216)=0),$B216,0)</f>
        <v>0</v>
      </c>
      <c r="AM216">
        <f ca="1">IF(AND($B216&gt;0,SUM(AM$3:AM215)=0,SUM($H216:AL216)=0),$B216,0)</f>
        <v>0</v>
      </c>
      <c r="AN216">
        <f ca="1">IF(AND($B216&gt;0,SUM(AN$3:AN215)=0,SUM($H216:AM216)=0),$B216,0)</f>
        <v>0</v>
      </c>
      <c r="AO216">
        <f ca="1">IF(AND($B216&gt;0,SUM(AO$3:AO215)=0,SUM($H216:AN216)=0),$B216,0)</f>
        <v>0</v>
      </c>
      <c r="AP216">
        <f ca="1">IF(AND($B216&gt;0,SUM(AP$3:AP215)=0,SUM($H216:AO216)=0),$B216,0)</f>
        <v>0</v>
      </c>
      <c r="AQ216">
        <f ca="1">IF(AND($B216&gt;0,SUM(AQ$3:AQ215)=0,SUM($H216:AP216)=0),$B216,0)</f>
        <v>0</v>
      </c>
      <c r="AR216">
        <f ca="1">IF(AND($B216&gt;0,SUM(AR$3:AR215)=0,SUM($H216:AQ216)=0),$B216,0)</f>
        <v>0</v>
      </c>
      <c r="AS216">
        <f ca="1">IF(AND($B216&gt;0,SUM(AS$3:AS215)=0,SUM($H216:AR216)=0),$B216,0)</f>
        <v>0</v>
      </c>
      <c r="AT216">
        <f ca="1">IF(AND($B216&gt;0,SUM(AT$3:AT215)=0,SUM($H216:AS216)=0),$B216,0)</f>
        <v>0</v>
      </c>
      <c r="AU216">
        <f ca="1">IF(AND($B216&gt;0,SUM(AU$3:AU215)=0,SUM($H216:AT216)=0),$B216,0)</f>
        <v>0</v>
      </c>
      <c r="AV216">
        <f ca="1">IF(AND($B216&gt;0,SUM(AV$3:AV215)=0,SUM($H216:AU216)=0),$B216,0)</f>
        <v>0</v>
      </c>
      <c r="AW216">
        <f ca="1">IF(AND($B216&gt;0,SUM(AW$3:AW215)=0,SUM($H216:AV216)=0),$B216,0)</f>
        <v>0</v>
      </c>
      <c r="AX216">
        <f ca="1">IF(AND($B216&gt;0,SUM(AX$3:AX215)=0,SUM($H216:AW216)=0),$B216,0)</f>
        <v>0</v>
      </c>
      <c r="AY216">
        <f ca="1">IF(AND($B216&gt;0,SUM(AY$3:AY215)=0,SUM($H216:AX216)=0),$B216,0)</f>
        <v>0</v>
      </c>
      <c r="AZ216">
        <f ca="1">IF(AND($B216&gt;0,SUM(AZ$3:AZ215)=0,SUM($H216:AY216)=0),$B216,0)</f>
        <v>0</v>
      </c>
      <c r="BA216">
        <f ca="1">IF(AND($B216&gt;0,SUM(BA$3:BA215)=0,SUM($H216:AZ216)=0),$B216,0)</f>
        <v>0</v>
      </c>
      <c r="BB216">
        <f ca="1">IF(AND($B216&gt;0,SUM(BB$3:BB215)=0,SUM($H216:BA216)=0),$B216,0)</f>
        <v>0</v>
      </c>
      <c r="BC216">
        <f ca="1">IF(AND($B216&gt;0,SUM(BC$3:BC215)=0,SUM($H216:BB216)=0),$B216,0)</f>
        <v>0</v>
      </c>
      <c r="BD216">
        <f ca="1">IF(AND($B216&gt;0,SUM(BD$3:BD215)=0,SUM($H216:BC216)=0),$B216,0)</f>
        <v>0</v>
      </c>
      <c r="BE216">
        <f ca="1">IF(AND($B216&gt;0,SUM(BE$3:BE215)=0,SUM($H216:BD216)=0),$B216,0)</f>
        <v>0</v>
      </c>
      <c r="BF216">
        <f ca="1">IF(AND($B216&gt;0,SUM(BF$3:BF215)=0,SUM($H216:BE216)=0),$B216,0)</f>
        <v>0</v>
      </c>
      <c r="BG216">
        <f ca="1">IF(AND($B216&gt;0,SUM(BG$3:BG215)=0,SUM($H216:BF216)=0),$B216,0)</f>
        <v>0</v>
      </c>
      <c r="BH216">
        <f ca="1">IF(AND($B216&gt;0,SUM(BH$3:BH215)=0,SUM($H216:BG216)=0),$B216,0)</f>
        <v>0</v>
      </c>
      <c r="BI216">
        <f ca="1">IF(AND($B216&gt;0,SUM(BI$3:BI215)=0,SUM($H216:BH216)=0),$B216,0)</f>
        <v>0</v>
      </c>
      <c r="BJ216">
        <f ca="1">IF(AND($B216&gt;0,SUM(BJ$3:BJ215)=0,SUM($H216:BI216)=0),$B216,0)</f>
        <v>0</v>
      </c>
      <c r="BK216">
        <f ca="1">IF(AND($B216&gt;0,SUM(BK$3:BK215)=0,SUM($H216:BJ216)=0),$B216,0)</f>
        <v>0</v>
      </c>
      <c r="BL216">
        <f ca="1">IF(AND($B216&gt;0,SUM(BL$3:BL215)=0,SUM($H216:BK216)=0),$B216,0)</f>
        <v>0</v>
      </c>
      <c r="BM216">
        <f ca="1">IF(AND($B216&gt;0,SUM(BM$3:BM215)=0,SUM($H216:BL216)=0),$B216,0)</f>
        <v>0</v>
      </c>
      <c r="BN216">
        <f ca="1">IF(AND($B216&gt;0,SUM(BN$3:BN215)=0,SUM($H216:BM216)=0),$B216,0)</f>
        <v>0</v>
      </c>
      <c r="BO216">
        <f ca="1">IF(AND($B216&gt;0,SUM(BO$3:BO215)=0,SUM($H216:BN216)=0),$B216,0)</f>
        <v>0</v>
      </c>
      <c r="BP216">
        <f ca="1">IF(AND($B216&gt;0,SUM(BP$3:BP215)=0,SUM($H216:BO216)=0),$B216,0)</f>
        <v>0</v>
      </c>
      <c r="BQ216">
        <f ca="1">IF(AND($B216&gt;0,SUM(BQ$3:BQ215)=0,SUM($H216:BP216)=0),$B216,0)</f>
        <v>0</v>
      </c>
      <c r="BR216">
        <f ca="1">IF(AND($B216&gt;0,SUM(BR$3:BR215)=0,SUM($H216:BQ216)=0),$B216,0)</f>
        <v>0</v>
      </c>
      <c r="BS216">
        <f ca="1">IF(AND($B216&gt;0,SUM(BS$3:BS215)=0,SUM($H216:BR216)=0),$B216,0)</f>
        <v>0</v>
      </c>
      <c r="BT216">
        <f ca="1">IF(AND($B216&gt;0,SUM(BT$3:BT215)=0,SUM($H216:BS216)=0),$B216,0)</f>
        <v>0</v>
      </c>
      <c r="BU216">
        <f ca="1">IF(AND($B216&gt;0,SUM(BU$3:BU215)=0,SUM($H216:BT216)=0),$B216,0)</f>
        <v>0</v>
      </c>
      <c r="BV216">
        <f ca="1">IF(AND($B216&gt;0,SUM(BV$3:BV215)=0,SUM($H216:BU216)=0),$B216,0)</f>
        <v>0</v>
      </c>
      <c r="BW216">
        <f ca="1">IF(AND($B216&gt;0,SUM(BW$3:BW215)=0,SUM($H216:BV216)=0),$B216,0)</f>
        <v>0</v>
      </c>
      <c r="BX216">
        <f ca="1">IF(AND($B216&gt;0,SUM(BX$3:BX215)=0,SUM($H216:BW216)=0),$B216,0)</f>
        <v>0</v>
      </c>
      <c r="BY216">
        <f ca="1">IF(AND($B216&gt;0,SUM(BY$3:BY215)=0,SUM($H216:BX216)=0),$B216,0)</f>
        <v>0</v>
      </c>
      <c r="BZ216">
        <f ca="1">IF(AND($B216&gt;0,SUM(BZ$3:BZ215)=0,SUM($H216:BY216)=0),$B216,0)</f>
        <v>0</v>
      </c>
      <c r="CA216">
        <f ca="1">IF(AND($B216&gt;0,SUM(CA$3:CA215)=0,SUM($H216:BZ216)=0),$B216,0)</f>
        <v>0</v>
      </c>
      <c r="CB216">
        <f ca="1">IF(AND($B216&gt;0,SUM(CB$3:CB215)=0,SUM($H216:CA216)=0),$B216,0)</f>
        <v>0</v>
      </c>
      <c r="CC216">
        <f ca="1">IF(AND($B216&gt;0,SUM(CC$3:CC215)=0,SUM($H216:CB216)=0),$B216,0)</f>
        <v>0</v>
      </c>
      <c r="CD216">
        <f ca="1">IF(AND($B216&gt;0,SUM(CD$3:CD215)=0,SUM($H216:CC216)=0),$B216,0)</f>
        <v>0</v>
      </c>
      <c r="CE216">
        <f ca="1">IF(AND($B216&gt;0,SUM(CE$3:CE215)=0,SUM($H216:CD216)=0),$B216,0)</f>
        <v>0</v>
      </c>
      <c r="CF216">
        <f ca="1">IF(AND($B216&gt;0,SUM(CF$3:CF215)=0,SUM($H216:CE216)=0),$B216,0)</f>
        <v>0</v>
      </c>
      <c r="CG216">
        <f ca="1">IF(AND($B216&gt;0,SUM(CG$3:CG215)=0,SUM($H216:CF216)=0),$B216,0)</f>
        <v>0</v>
      </c>
      <c r="CH216">
        <f ca="1">IF(AND($B216&gt;0,SUM(CH$3:CH215)=0,SUM($H216:CG216)=0),$B216,0)</f>
        <v>0</v>
      </c>
      <c r="CI216">
        <f ca="1">IF(AND($B216&gt;0,SUM(CI$3:CI215)=0,SUM($H216:CH216)=0),$B216,0)</f>
        <v>0</v>
      </c>
      <c r="CJ216">
        <f ca="1">IF(AND($B216&gt;0,SUM(CJ$3:CJ215)=0,SUM($H216:CI216)=0),$B216,0)</f>
        <v>0</v>
      </c>
      <c r="CK216">
        <f ca="1">IF(AND($B216&gt;0,SUM(CK$3:CK215)=0,SUM($H216:CJ216)=0),$B216,0)</f>
        <v>0</v>
      </c>
      <c r="CL216">
        <f ca="1">IF(AND($B216&gt;0,SUM(CL$3:CL215)=0,SUM($H216:CK216)=0),$B216,0)</f>
        <v>0</v>
      </c>
      <c r="CM216">
        <f ca="1">IF(AND($B216&gt;0,SUM(CM$3:CM215)=0,SUM($H216:CL216)=0),$B216,0)</f>
        <v>0</v>
      </c>
      <c r="CN216">
        <f ca="1">IF(AND($B216&gt;0,SUM(CN$3:CN215)=0,SUM($H216:CM216)=0),$B216,0)</f>
        <v>0</v>
      </c>
      <c r="CO216">
        <f ca="1">IF(AND($B216&gt;0,SUM(CO$3:CO215)=0,SUM($H216:CN216)=0),$B216,0)</f>
        <v>0</v>
      </c>
      <c r="CP216">
        <f ca="1">IF(AND($B216&gt;0,SUM(CP$3:CP215)=0,SUM($H216:CO216)=0),$B216,0)</f>
        <v>0</v>
      </c>
      <c r="CQ216">
        <f ca="1">IF(AND($B216&gt;0,SUM(CQ$3:CQ215)=0,SUM($H216:CP216)=0),$B216,0)</f>
        <v>0</v>
      </c>
      <c r="CR216">
        <f ca="1">IF(AND($B216&gt;0,SUM(CR$3:CR215)=0,SUM($H216:CQ216)=0),$B216,0)</f>
        <v>0</v>
      </c>
      <c r="CS216">
        <f ca="1">IF(AND($B216&gt;0,SUM(CS$3:CS215)=0,SUM($H216:CR216)=0),$B216,0)</f>
        <v>0</v>
      </c>
      <c r="CT216">
        <f ca="1">IF(AND($B216&gt;0,SUM(CT$3:CT215)=0,SUM($H216:CS216)=0),$B216,0)</f>
        <v>0</v>
      </c>
      <c r="CU216">
        <f ca="1">IF(AND($B216&gt;0,SUM(CU$3:CU215)=0,SUM($H216:CT216)=0),$B216,0)</f>
        <v>0</v>
      </c>
      <c r="CV216">
        <f ca="1">IF(AND($B216&gt;0,SUM(CV$3:CV215)=0,SUM($H216:CU216)=0),$B216,0)</f>
        <v>0</v>
      </c>
      <c r="CW216">
        <f ca="1">IF(AND($B216&gt;0,SUM(CW$3:CW215)=0,SUM($H216:CV216)=0),$B216,0)</f>
        <v>0</v>
      </c>
      <c r="CX216">
        <f ca="1">IF(AND($B216&gt;0,SUM(CX$3:CX215)=0,SUM($H216:CW216)=0),$B216,0)</f>
        <v>0</v>
      </c>
      <c r="CY216">
        <f ca="1">IF(AND($B216&gt;0,SUM(CY$3:CY215)=0,SUM($H216:CX216)=0),$B216,0)</f>
        <v>0</v>
      </c>
      <c r="CZ216">
        <f ca="1">IF(AND($B216&gt;0,SUM(CZ$3:CZ215)=0,SUM($H216:CY216)=0),$B216,0)</f>
        <v>0</v>
      </c>
      <c r="DA216">
        <f ca="1">IF(AND($B216&gt;0,SUM(DA$3:DA215)=0,SUM($H216:CZ216)=0),$B216,0)</f>
        <v>0</v>
      </c>
      <c r="DB216">
        <f ca="1">IF(AND($B216&gt;0,SUM(DB$3:DB215)=0,SUM($H216:DA216)=0),$B216,0)</f>
        <v>0</v>
      </c>
      <c r="DC216">
        <f ca="1">IF(AND($B216&gt;0,SUM(DC$3:DC215)=0,SUM($H216:DB216)=0),$B216,0)</f>
        <v>0</v>
      </c>
      <c r="DD216">
        <f ca="1">IF(AND($B216&gt;0,SUM(DD$3:DD215)=0,SUM($H216:DC216)=0),$B216,0)</f>
        <v>0</v>
      </c>
      <c r="DE216">
        <f ca="1">IF(AND($B216&gt;0,SUM(DE$3:DE215)=0,SUM($H216:DD216)=0),$B216,0)</f>
        <v>0</v>
      </c>
      <c r="DF216">
        <f ca="1">IF(AND($B216&gt;0,SUM(DF$3:DF215)=0,SUM($H216:DE216)=0),$B216,0)</f>
        <v>0</v>
      </c>
      <c r="DG216">
        <f ca="1">IF(AND($B216&gt;0,SUM(DG$3:DG215)=0,SUM($H216:DF216)=0),$B216,0)</f>
        <v>0</v>
      </c>
      <c r="DH216">
        <f ca="1">IF(AND($B216&gt;0,SUM(DH$3:DH215)=0,SUM($H216:DG216)=0),$B216,0)</f>
        <v>0</v>
      </c>
      <c r="DI216">
        <f ca="1">IF(AND($B216&gt;0,SUM(DI$3:DI215)=0,SUM($H216:DH216)=0),$B216,0)</f>
        <v>0</v>
      </c>
      <c r="DJ216">
        <f ca="1">IF(AND($B216&gt;0,SUM(DJ$3:DJ215)=0,SUM($H216:DI216)=0),$B216,0)</f>
        <v>0</v>
      </c>
      <c r="DK216">
        <f ca="1">IF(AND($B216&gt;0,SUM(DK$3:DK215)=0,SUM($H216:DJ216)=0),$B216,0)</f>
        <v>0</v>
      </c>
      <c r="DL216">
        <f ca="1">IF(AND($B216&gt;0,SUM(DL$3:DL215)=0,SUM($H216:DK216)=0),$B216,0)</f>
        <v>0</v>
      </c>
      <c r="DM216">
        <f ca="1">IF(AND($B216&gt;0,SUM(DM$3:DM215)=0,SUM($H216:DL216)=0),$B216,0)</f>
        <v>0</v>
      </c>
      <c r="DN216">
        <f ca="1">IF(AND($B216&gt;0,SUM(DN$3:DN215)=0,SUM($H216:DM216)=0),$B216,0)</f>
        <v>0</v>
      </c>
      <c r="DO216">
        <f ca="1">IF(AND($B216&gt;0,SUM(DO$3:DO215)=0,SUM($H216:DN216)=0),$B216,0)</f>
        <v>0</v>
      </c>
      <c r="DP216">
        <f ca="1">IF(AND($B216&gt;0,SUM(DP$3:DP215)=0,SUM($H216:DO216)=0),$B216,0)</f>
        <v>0</v>
      </c>
      <c r="DQ216">
        <f ca="1">IF(AND($B216&gt;0,SUM(DQ$3:DQ215)=0,SUM($H216:DP216)=0),$B216,0)</f>
        <v>0</v>
      </c>
      <c r="DR216">
        <f ca="1">IF(AND($B216&gt;0,SUM(DR$3:DR215)=0,SUM($H216:DQ216)=0),$B216,0)</f>
        <v>0</v>
      </c>
      <c r="DS216">
        <f ca="1">IF(AND($B216&gt;0,SUM(DS$3:DS215)=0,SUM($H216:DR216)=0),$B216,0)</f>
        <v>0</v>
      </c>
      <c r="DT216">
        <f ca="1">IF(AND($B216&gt;0,SUM(DT$3:DT215)=0,SUM($H216:DS216)=0),$B216,0)</f>
        <v>0</v>
      </c>
      <c r="DU216">
        <f ca="1">IF(AND($B216&gt;0,SUM(DU$3:DU215)=0,SUM($H216:DT216)=0),$B216,0)</f>
        <v>0</v>
      </c>
      <c r="DV216">
        <f ca="1">IF(AND($B216&gt;0,SUM(DV$3:DV215)=0,SUM($H216:DU216)=0),$B216,0)</f>
        <v>0</v>
      </c>
      <c r="DW216">
        <f ca="1">IF(AND($B216&gt;0,SUM(DW$3:DW215)=0,SUM($H216:DV216)=0),$B216,0)</f>
        <v>0</v>
      </c>
      <c r="DX216">
        <f ca="1">IF(AND($B216&gt;0,SUM(DX$3:DX215)=0,SUM($H216:DW216)=0),$B216,0)</f>
        <v>0</v>
      </c>
      <c r="DY216">
        <f ca="1">IF(AND($B216&gt;0,SUM(DY$3:DY215)=0,SUM($H216:DX216)=0),$B216,0)</f>
        <v>0</v>
      </c>
      <c r="DZ216">
        <f ca="1">IF(AND($B216&gt;0,SUM(DZ$3:DZ215)=0,SUM($H216:DY216)=0),$B216,0)</f>
        <v>0</v>
      </c>
      <c r="EA216">
        <f ca="1">IF(AND($B216&gt;0,SUM(EA$3:EA215)=0,SUM($H216:DZ216)=0),$B216,0)</f>
        <v>0</v>
      </c>
      <c r="EB216">
        <f ca="1">IF(AND($B216&gt;0,SUM(EB$3:EB215)=0,SUM($H216:EA216)=0),$B216,0)</f>
        <v>0</v>
      </c>
      <c r="EC216">
        <f ca="1">IF(AND($B216&gt;0,SUM(EC$3:EC215)=0,SUM($H216:EB216)=0),$B216,0)</f>
        <v>0</v>
      </c>
      <c r="ED216">
        <f ca="1">IF(AND($B216&gt;0,SUM(ED$3:ED215)=0,SUM($H216:EC216)=0),$B216,0)</f>
        <v>0</v>
      </c>
      <c r="EE216">
        <f ca="1">IF(AND($B216&gt;0,SUM(EE$3:EE215)=0,SUM($H216:ED216)=0),$B216,0)</f>
        <v>0</v>
      </c>
      <c r="EF216">
        <f ca="1">IF(AND($B216&gt;0,SUM(EF$3:EF215)=0,SUM($H216:EE216)=0),$B216,0)</f>
        <v>0</v>
      </c>
      <c r="EG216">
        <f ca="1">IF(AND($B216&gt;0,SUM(EG$3:EG215)=0,SUM($H216:EF216)=0),$B216,0)</f>
        <v>0</v>
      </c>
      <c r="EH216">
        <f ca="1">IF(AND($B216&gt;0,SUM(EH$3:EH215)=0,SUM($H216:EG216)=0),$B216,0)</f>
        <v>0</v>
      </c>
      <c r="EI216">
        <f ca="1">IF(AND($B216&gt;0,SUM(EI$3:EI215)=0,SUM($H216:EH216)=0),$B216,0)</f>
        <v>0</v>
      </c>
      <c r="EJ216">
        <f ca="1">IF(AND($B216&gt;0,SUM(EJ$3:EJ215)=0,SUM($H216:EI216)=0),$B216,0)</f>
        <v>0</v>
      </c>
      <c r="EK216">
        <f ca="1">IF(AND($B216&gt;0,SUM(EK$3:EK215)=0,SUM($H216:EJ216)=0),$B216,0)</f>
        <v>0</v>
      </c>
      <c r="EL216">
        <f ca="1">IF(AND($B216&gt;0,SUM(EL$3:EL215)=0,SUM($H216:EK216)=0),$B216,0)</f>
        <v>0</v>
      </c>
      <c r="EM216">
        <f ca="1">IF(AND($B216&gt;0,SUM(EM$3:EM215)=0,SUM($H216:EL216)=0),$B216,0)</f>
        <v>0</v>
      </c>
      <c r="EN216">
        <f ca="1">IF(AND($B216&gt;0,SUM(EN$3:EN215)=0,SUM($H216:EM216)=0),$B216,0)</f>
        <v>0</v>
      </c>
      <c r="EO216">
        <f ca="1">IF(AND($B216&gt;0,SUM(EO$3:EO215)=0,SUM($H216:EN216)=0),$B216,0)</f>
        <v>0</v>
      </c>
      <c r="EP216">
        <f ca="1">IF(AND($B216&gt;0,SUM(EP$3:EP215)=0,SUM($H216:EO216)=0),$B216,0)</f>
        <v>0</v>
      </c>
      <c r="EQ216">
        <f ca="1">IF(AND($B216&gt;0,SUM(EQ$3:EQ215)=0,SUM($H216:EP216)=0),$B216,0)</f>
        <v>0</v>
      </c>
      <c r="ER216">
        <f ca="1">IF(AND($B216&gt;0,SUM(ER$3:ER215)=0,SUM($H216:EQ216)=0),$B216,0)</f>
        <v>0</v>
      </c>
      <c r="ES216">
        <f ca="1">IF(AND($B216&gt;0,SUM(ES$3:ES215)=0,SUM($H216:ER216)=0),$B216,0)</f>
        <v>0</v>
      </c>
      <c r="ET216">
        <f ca="1">IF(AND($B216&gt;0,SUM(ET$3:ET215)=0,SUM($H216:ES216)=0),$B216,0)</f>
        <v>0</v>
      </c>
      <c r="EU216">
        <f ca="1">IF(AND($B216&gt;0,SUM(EU$3:EU215)=0,SUM($H216:ET216)=0),$B216,0)</f>
        <v>0</v>
      </c>
      <c r="EV216">
        <f ca="1">IF(AND($B216&gt;0,SUM(EV$3:EV215)=0,SUM($H216:EU216)=0),$B216,0)</f>
        <v>0</v>
      </c>
      <c r="EW216">
        <f ca="1">IF(AND($B216&gt;0,SUM(EW$3:EW215)=0,SUM($H216:EV216)=0),$B216,0)</f>
        <v>0</v>
      </c>
      <c r="EX216">
        <f ca="1">IF(AND($B216&gt;0,SUM(EX$3:EX215)=0,SUM($H216:EW216)=0),$B216,0)</f>
        <v>0</v>
      </c>
      <c r="EY216">
        <f ca="1">IF(AND($B216&gt;0,SUM(EY$3:EY215)=0,SUM($H216:EX216)=0),$B216,0)</f>
        <v>0</v>
      </c>
      <c r="EZ216">
        <f ca="1">IF(AND($B216&gt;0,SUM(EZ$3:EZ215)=0,SUM($H216:EY216)=0),$B216,0)</f>
        <v>0</v>
      </c>
      <c r="FA216">
        <f ca="1">IF(AND($B216&gt;0,SUM(FA$3:FA215)=0,SUM($H216:EZ216)=0),$B216,0)</f>
        <v>0</v>
      </c>
      <c r="FB216">
        <f ca="1">IF(AND($B216&gt;0,SUM(FB$3:FB215)=0,SUM($H216:FA216)=0),$B216,0)</f>
        <v>0</v>
      </c>
      <c r="FC216">
        <f ca="1">IF(AND($B216&gt;0,SUM(FC$3:FC215)=0,SUM($H216:FB216)=0),$B216,0)</f>
        <v>0</v>
      </c>
      <c r="FD216">
        <f ca="1">IF(AND($B216&gt;0,SUM(FD$3:FD215)=0,SUM($H216:FC216)=0),$B216,0)</f>
        <v>0</v>
      </c>
      <c r="FE216">
        <f ca="1">IF(AND($B216&gt;0,SUM(FE$3:FE215)=0,SUM($H216:FD216)=0),$B216,0)</f>
        <v>0</v>
      </c>
      <c r="FF216">
        <f ca="1">IF(AND($B216&gt;0,SUM(FF$3:FF215)=0,SUM($H216:FE216)=0),$B216,0)</f>
        <v>0</v>
      </c>
      <c r="FG216">
        <f ca="1">IF(AND($B216&gt;0,SUM(FG$3:FG215)=0,SUM($H216:FF216)=0),$B216,0)</f>
        <v>0</v>
      </c>
      <c r="FH216">
        <f ca="1">IF(AND($B216&gt;0,SUM(FH$3:FH215)=0,SUM($H216:FG216)=0),$B216,0)</f>
        <v>0</v>
      </c>
      <c r="FI216">
        <f ca="1">IF(AND($B216&gt;0,SUM(FI$3:FI215)=0,SUM($H216:FH216)=0),$B216,0)</f>
        <v>0</v>
      </c>
      <c r="FJ216">
        <f ca="1">IF(AND($B216&gt;0,SUM(FJ$3:FJ215)=0,SUM($H216:FI216)=0),$B216,0)</f>
        <v>0</v>
      </c>
      <c r="FK216">
        <f ca="1">IF(AND($B216&gt;0,SUM(FK$3:FK215)=0,SUM($H216:FJ216)=0),$B216,0)</f>
        <v>0</v>
      </c>
      <c r="FL216">
        <f ca="1">IF(AND($B216&gt;0,SUM(FL$3:FL215)=0,SUM($H216:FK216)=0),$B216,0)</f>
        <v>0</v>
      </c>
      <c r="FM216">
        <f ca="1">IF(AND($B216&gt;0,SUM(FM$3:FM215)=0,SUM($H216:FL216)=0),$B216,0)</f>
        <v>0</v>
      </c>
      <c r="FN216">
        <f ca="1">IF(AND($B216&gt;0,SUM(FN$3:FN215)=0,SUM($H216:FM216)=0),$B216,0)</f>
        <v>0</v>
      </c>
      <c r="FS216" s="67" t="str">
        <f ca="1">Valintaohjelma!$C92</f>
        <v>Potentiaali vapaa hälytys (DO)</v>
      </c>
      <c r="FT216" s="67" t="str">
        <f ca="1">Valintaohjelma!$F92</f>
        <v/>
      </c>
      <c r="FU216" s="342" t="s">
        <v>384</v>
      </c>
      <c r="FV216" s="67" t="str">
        <f>Valintaohjelma!$I92</f>
        <v>-</v>
      </c>
      <c r="FY216" s="67" t="str">
        <f ca="1">Valintaohjelma!$C92</f>
        <v>Potentiaali vapaa hälytys (DO)</v>
      </c>
      <c r="FZ216" s="67" t="str">
        <f ca="1">Valintaohjelma!$F92</f>
        <v/>
      </c>
      <c r="GA216" s="67" t="s">
        <v>652</v>
      </c>
      <c r="GB216" s="67" t="str">
        <f>Valintaohjelma!$I92</f>
        <v>-</v>
      </c>
      <c r="GE216" s="67" t="str">
        <f ca="1">Valintaohjelma!$C92</f>
        <v>Potentiaali vapaa hälytys (DO)</v>
      </c>
      <c r="GF216" s="67" t="str">
        <f ca="1">Valintaohjelma!$F92</f>
        <v/>
      </c>
      <c r="GG216" s="67" t="s">
        <v>899</v>
      </c>
      <c r="GH216" s="67" t="str">
        <f>Valintaohjelma!$I92</f>
        <v>-</v>
      </c>
    </row>
    <row r="217" spans="1:190" ht="15.75" thickBot="1" x14ac:dyDescent="0.3">
      <c r="A217">
        <v>217</v>
      </c>
      <c r="B217">
        <f>IF(AND(Valintaohjelma!D93&lt;&gt;"-",Valintaohjelma!D93&lt;&gt;""),A217,0)</f>
        <v>0</v>
      </c>
      <c r="C217" s="240" t="str">
        <f t="shared" ca="1" si="26"/>
        <v>Potentiaali vapaa Kriittinen hälytys (DO)</v>
      </c>
      <c r="D217" s="240" t="str">
        <f t="shared" ca="1" si="27"/>
        <v/>
      </c>
      <c r="E217" s="240" t="str">
        <f t="shared" ca="1" si="28"/>
        <v>Kriittinen hälytys</v>
      </c>
      <c r="F217" s="240" t="str">
        <f t="shared" ca="1" si="29"/>
        <v>-</v>
      </c>
      <c r="G217" s="47" t="e">
        <f>INDEX($I$2:$FN$2,ROWS(G$2:G217))</f>
        <v>#REF!</v>
      </c>
      <c r="H217">
        <v>0</v>
      </c>
      <c r="I217">
        <f ca="1">IF(AND($B217&gt;0,SUM(I$3:I216)=0,SUM($H217:H217)=0),$B217,0)</f>
        <v>0</v>
      </c>
      <c r="J217">
        <f ca="1">IF(AND($B217&gt;0,SUM(J$3:J216)=0,SUM($H217:I217)=0),$B217,0)</f>
        <v>0</v>
      </c>
      <c r="K217">
        <f ca="1">IF(AND($B217&gt;0,SUM(K$3:K216)=0,SUM($H217:J217)=0),$B217,0)</f>
        <v>0</v>
      </c>
      <c r="L217">
        <f ca="1">IF(AND($B217&gt;0,SUM(L$3:L216)=0,SUM($H217:K217)=0),$B217,0)</f>
        <v>0</v>
      </c>
      <c r="M217">
        <f ca="1">IF(AND($B217&gt;0,SUM(M$3:M216)=0,SUM($H217:L217)=0),$B217,0)</f>
        <v>0</v>
      </c>
      <c r="N217">
        <f ca="1">IF(AND($B217&gt;0,SUM(N$3:N216)=0,SUM($H217:M217)=0),$B217,0)</f>
        <v>0</v>
      </c>
      <c r="O217">
        <f ca="1">IF(AND($B217&gt;0,SUM(O$3:O216)=0,SUM($H217:N217)=0),$B217,0)</f>
        <v>0</v>
      </c>
      <c r="P217">
        <f ca="1">IF(AND($B217&gt;0,SUM(P$3:P216)=0,SUM($H217:O217)=0),$B217,0)</f>
        <v>0</v>
      </c>
      <c r="Q217">
        <f ca="1">IF(AND($B217&gt;0,SUM(Q$3:Q216)=0,SUM($H217:P217)=0),$B217,0)</f>
        <v>0</v>
      </c>
      <c r="R217">
        <f ca="1">IF(AND($B217&gt;0,SUM(R$3:R216)=0,SUM($H217:Q217)=0),$B217,0)</f>
        <v>0</v>
      </c>
      <c r="S217">
        <f ca="1">IF(AND($B217&gt;0,SUM(S$3:S216)=0,SUM($H217:R217)=0),$B217,0)</f>
        <v>0</v>
      </c>
      <c r="T217">
        <f ca="1">IF(AND($B217&gt;0,SUM(T$3:T216)=0,SUM($H217:S217)=0),$B217,0)</f>
        <v>0</v>
      </c>
      <c r="U217">
        <f ca="1">IF(AND($B217&gt;0,SUM(U$3:U216)=0,SUM($H217:T217)=0),$B217,0)</f>
        <v>0</v>
      </c>
      <c r="V217">
        <f ca="1">IF(AND($B217&gt;0,SUM(V$3:V216)=0,SUM($H217:U217)=0),$B217,0)</f>
        <v>0</v>
      </c>
      <c r="W217">
        <f ca="1">IF(AND($B217&gt;0,SUM(W$3:W216)=0,SUM($H217:V217)=0),$B217,0)</f>
        <v>0</v>
      </c>
      <c r="X217">
        <f ca="1">IF(AND($B217&gt;0,SUM(X$3:X216)=0,SUM($H217:W217)=0),$B217,0)</f>
        <v>0</v>
      </c>
      <c r="Y217">
        <f ca="1">IF(AND($B217&gt;0,SUM(Y$3:Y216)=0,SUM($H217:X217)=0),$B217,0)</f>
        <v>0</v>
      </c>
      <c r="Z217">
        <f ca="1">IF(AND($B217&gt;0,SUM(Z$3:Z216)=0,SUM($H217:Y217)=0),$B217,0)</f>
        <v>0</v>
      </c>
      <c r="AA217">
        <f ca="1">IF(AND($B217&gt;0,SUM(AA$3:AA216)=0,SUM($H217:Z217)=0),$B217,0)</f>
        <v>0</v>
      </c>
      <c r="AB217">
        <f ca="1">IF(AND($B217&gt;0,SUM(AB$3:AB216)=0,SUM($H217:AA217)=0),$B217,0)</f>
        <v>0</v>
      </c>
      <c r="AC217">
        <f ca="1">IF(AND($B217&gt;0,SUM(AC$3:AC216)=0,SUM($H217:AB217)=0),$B217,0)</f>
        <v>0</v>
      </c>
      <c r="AD217">
        <f ca="1">IF(AND($B217&gt;0,SUM(AD$3:AD216)=0,SUM($H217:AC217)=0),$B217,0)</f>
        <v>0</v>
      </c>
      <c r="AE217">
        <f ca="1">IF(AND($B217&gt;0,SUM(AE$3:AE216)=0,SUM($H217:AD217)=0),$B217,0)</f>
        <v>0</v>
      </c>
      <c r="AF217">
        <f ca="1">IF(AND($B217&gt;0,SUM(AF$3:AF216)=0,SUM($H217:AE217)=0),$B217,0)</f>
        <v>0</v>
      </c>
      <c r="AG217">
        <f ca="1">IF(AND($B217&gt;0,SUM(AG$3:AG216)=0,SUM($H217:AF217)=0),$B217,0)</f>
        <v>0</v>
      </c>
      <c r="AH217">
        <f ca="1">IF(AND($B217&gt;0,SUM(AH$3:AH216)=0,SUM($H217:AG217)=0),$B217,0)</f>
        <v>0</v>
      </c>
      <c r="AI217">
        <f ca="1">IF(AND($B217&gt;0,SUM(AI$3:AI216)=0,SUM($H217:AH217)=0),$B217,0)</f>
        <v>0</v>
      </c>
      <c r="AJ217">
        <f ca="1">IF(AND($B217&gt;0,SUM(AJ$3:AJ216)=0,SUM($H217:AI217)=0),$B217,0)</f>
        <v>0</v>
      </c>
      <c r="AK217">
        <f ca="1">IF(AND($B217&gt;0,SUM(AK$3:AK216)=0,SUM($H217:AJ217)=0),$B217,0)</f>
        <v>0</v>
      </c>
      <c r="AL217">
        <f ca="1">IF(AND($B217&gt;0,SUM(AL$3:AL216)=0,SUM($H217:AK217)=0),$B217,0)</f>
        <v>0</v>
      </c>
      <c r="AM217">
        <f ca="1">IF(AND($B217&gt;0,SUM(AM$3:AM216)=0,SUM($H217:AL217)=0),$B217,0)</f>
        <v>0</v>
      </c>
      <c r="AN217">
        <f ca="1">IF(AND($B217&gt;0,SUM(AN$3:AN216)=0,SUM($H217:AM217)=0),$B217,0)</f>
        <v>0</v>
      </c>
      <c r="AO217">
        <f ca="1">IF(AND($B217&gt;0,SUM(AO$3:AO216)=0,SUM($H217:AN217)=0),$B217,0)</f>
        <v>0</v>
      </c>
      <c r="AP217">
        <f ca="1">IF(AND($B217&gt;0,SUM(AP$3:AP216)=0,SUM($H217:AO217)=0),$B217,0)</f>
        <v>0</v>
      </c>
      <c r="AQ217">
        <f ca="1">IF(AND($B217&gt;0,SUM(AQ$3:AQ216)=0,SUM($H217:AP217)=0),$B217,0)</f>
        <v>0</v>
      </c>
      <c r="AR217">
        <f ca="1">IF(AND($B217&gt;0,SUM(AR$3:AR216)=0,SUM($H217:AQ217)=0),$B217,0)</f>
        <v>0</v>
      </c>
      <c r="AS217">
        <f ca="1">IF(AND($B217&gt;0,SUM(AS$3:AS216)=0,SUM($H217:AR217)=0),$B217,0)</f>
        <v>0</v>
      </c>
      <c r="AT217">
        <f ca="1">IF(AND($B217&gt;0,SUM(AT$3:AT216)=0,SUM($H217:AS217)=0),$B217,0)</f>
        <v>0</v>
      </c>
      <c r="AU217">
        <f ca="1">IF(AND($B217&gt;0,SUM(AU$3:AU216)=0,SUM($H217:AT217)=0),$B217,0)</f>
        <v>0</v>
      </c>
      <c r="AV217">
        <f ca="1">IF(AND($B217&gt;0,SUM(AV$3:AV216)=0,SUM($H217:AU217)=0),$B217,0)</f>
        <v>0</v>
      </c>
      <c r="AW217">
        <f ca="1">IF(AND($B217&gt;0,SUM(AW$3:AW216)=0,SUM($H217:AV217)=0),$B217,0)</f>
        <v>0</v>
      </c>
      <c r="AX217">
        <f ca="1">IF(AND($B217&gt;0,SUM(AX$3:AX216)=0,SUM($H217:AW217)=0),$B217,0)</f>
        <v>0</v>
      </c>
      <c r="AY217">
        <f ca="1">IF(AND($B217&gt;0,SUM(AY$3:AY216)=0,SUM($H217:AX217)=0),$B217,0)</f>
        <v>0</v>
      </c>
      <c r="AZ217">
        <f ca="1">IF(AND($B217&gt;0,SUM(AZ$3:AZ216)=0,SUM($H217:AY217)=0),$B217,0)</f>
        <v>0</v>
      </c>
      <c r="BA217">
        <f ca="1">IF(AND($B217&gt;0,SUM(BA$3:BA216)=0,SUM($H217:AZ217)=0),$B217,0)</f>
        <v>0</v>
      </c>
      <c r="BB217">
        <f ca="1">IF(AND($B217&gt;0,SUM(BB$3:BB216)=0,SUM($H217:BA217)=0),$B217,0)</f>
        <v>0</v>
      </c>
      <c r="BC217">
        <f ca="1">IF(AND($B217&gt;0,SUM(BC$3:BC216)=0,SUM($H217:BB217)=0),$B217,0)</f>
        <v>0</v>
      </c>
      <c r="BD217">
        <f ca="1">IF(AND($B217&gt;0,SUM(BD$3:BD216)=0,SUM($H217:BC217)=0),$B217,0)</f>
        <v>0</v>
      </c>
      <c r="BE217">
        <f ca="1">IF(AND($B217&gt;0,SUM(BE$3:BE216)=0,SUM($H217:BD217)=0),$B217,0)</f>
        <v>0</v>
      </c>
      <c r="BF217">
        <f ca="1">IF(AND($B217&gt;0,SUM(BF$3:BF216)=0,SUM($H217:BE217)=0),$B217,0)</f>
        <v>0</v>
      </c>
      <c r="BG217">
        <f ca="1">IF(AND($B217&gt;0,SUM(BG$3:BG216)=0,SUM($H217:BF217)=0),$B217,0)</f>
        <v>0</v>
      </c>
      <c r="BH217">
        <f ca="1">IF(AND($B217&gt;0,SUM(BH$3:BH216)=0,SUM($H217:BG217)=0),$B217,0)</f>
        <v>0</v>
      </c>
      <c r="BI217">
        <f ca="1">IF(AND($B217&gt;0,SUM(BI$3:BI216)=0,SUM($H217:BH217)=0),$B217,0)</f>
        <v>0</v>
      </c>
      <c r="BJ217">
        <f ca="1">IF(AND($B217&gt;0,SUM(BJ$3:BJ216)=0,SUM($H217:BI217)=0),$B217,0)</f>
        <v>0</v>
      </c>
      <c r="BK217">
        <f ca="1">IF(AND($B217&gt;0,SUM(BK$3:BK216)=0,SUM($H217:BJ217)=0),$B217,0)</f>
        <v>0</v>
      </c>
      <c r="BL217">
        <f ca="1">IF(AND($B217&gt;0,SUM(BL$3:BL216)=0,SUM($H217:BK217)=0),$B217,0)</f>
        <v>0</v>
      </c>
      <c r="BM217">
        <f ca="1">IF(AND($B217&gt;0,SUM(BM$3:BM216)=0,SUM($H217:BL217)=0),$B217,0)</f>
        <v>0</v>
      </c>
      <c r="BN217">
        <f ca="1">IF(AND($B217&gt;0,SUM(BN$3:BN216)=0,SUM($H217:BM217)=0),$B217,0)</f>
        <v>0</v>
      </c>
      <c r="BO217">
        <f ca="1">IF(AND($B217&gt;0,SUM(BO$3:BO216)=0,SUM($H217:BN217)=0),$B217,0)</f>
        <v>0</v>
      </c>
      <c r="BP217">
        <f ca="1">IF(AND($B217&gt;0,SUM(BP$3:BP216)=0,SUM($H217:BO217)=0),$B217,0)</f>
        <v>0</v>
      </c>
      <c r="BQ217">
        <f ca="1">IF(AND($B217&gt;0,SUM(BQ$3:BQ216)=0,SUM($H217:BP217)=0),$B217,0)</f>
        <v>0</v>
      </c>
      <c r="BR217">
        <f ca="1">IF(AND($B217&gt;0,SUM(BR$3:BR216)=0,SUM($H217:BQ217)=0),$B217,0)</f>
        <v>0</v>
      </c>
      <c r="BS217">
        <f ca="1">IF(AND($B217&gt;0,SUM(BS$3:BS216)=0,SUM($H217:BR217)=0),$B217,0)</f>
        <v>0</v>
      </c>
      <c r="BT217">
        <f ca="1">IF(AND($B217&gt;0,SUM(BT$3:BT216)=0,SUM($H217:BS217)=0),$B217,0)</f>
        <v>0</v>
      </c>
      <c r="BU217">
        <f ca="1">IF(AND($B217&gt;0,SUM(BU$3:BU216)=0,SUM($H217:BT217)=0),$B217,0)</f>
        <v>0</v>
      </c>
      <c r="BV217">
        <f ca="1">IF(AND($B217&gt;0,SUM(BV$3:BV216)=0,SUM($H217:BU217)=0),$B217,0)</f>
        <v>0</v>
      </c>
      <c r="BW217">
        <f ca="1">IF(AND($B217&gt;0,SUM(BW$3:BW216)=0,SUM($H217:BV217)=0),$B217,0)</f>
        <v>0</v>
      </c>
      <c r="BX217">
        <f ca="1">IF(AND($B217&gt;0,SUM(BX$3:BX216)=0,SUM($H217:BW217)=0),$B217,0)</f>
        <v>0</v>
      </c>
      <c r="BY217">
        <f ca="1">IF(AND($B217&gt;0,SUM(BY$3:BY216)=0,SUM($H217:BX217)=0),$B217,0)</f>
        <v>0</v>
      </c>
      <c r="BZ217">
        <f ca="1">IF(AND($B217&gt;0,SUM(BZ$3:BZ216)=0,SUM($H217:BY217)=0),$B217,0)</f>
        <v>0</v>
      </c>
      <c r="CA217">
        <f ca="1">IF(AND($B217&gt;0,SUM(CA$3:CA216)=0,SUM($H217:BZ217)=0),$B217,0)</f>
        <v>0</v>
      </c>
      <c r="CB217">
        <f ca="1">IF(AND($B217&gt;0,SUM(CB$3:CB216)=0,SUM($H217:CA217)=0),$B217,0)</f>
        <v>0</v>
      </c>
      <c r="CC217">
        <f ca="1">IF(AND($B217&gt;0,SUM(CC$3:CC216)=0,SUM($H217:CB217)=0),$B217,0)</f>
        <v>0</v>
      </c>
      <c r="CD217">
        <f ca="1">IF(AND($B217&gt;0,SUM(CD$3:CD216)=0,SUM($H217:CC217)=0),$B217,0)</f>
        <v>0</v>
      </c>
      <c r="CE217">
        <f ca="1">IF(AND($B217&gt;0,SUM(CE$3:CE216)=0,SUM($H217:CD217)=0),$B217,0)</f>
        <v>0</v>
      </c>
      <c r="CF217">
        <f ca="1">IF(AND($B217&gt;0,SUM(CF$3:CF216)=0,SUM($H217:CE217)=0),$B217,0)</f>
        <v>0</v>
      </c>
      <c r="CG217">
        <f ca="1">IF(AND($B217&gt;0,SUM(CG$3:CG216)=0,SUM($H217:CF217)=0),$B217,0)</f>
        <v>0</v>
      </c>
      <c r="CH217">
        <f ca="1">IF(AND($B217&gt;0,SUM(CH$3:CH216)=0,SUM($H217:CG217)=0),$B217,0)</f>
        <v>0</v>
      </c>
      <c r="CI217">
        <f ca="1">IF(AND($B217&gt;0,SUM(CI$3:CI216)=0,SUM($H217:CH217)=0),$B217,0)</f>
        <v>0</v>
      </c>
      <c r="CJ217">
        <f ca="1">IF(AND($B217&gt;0,SUM(CJ$3:CJ216)=0,SUM($H217:CI217)=0),$B217,0)</f>
        <v>0</v>
      </c>
      <c r="CK217">
        <f ca="1">IF(AND($B217&gt;0,SUM(CK$3:CK216)=0,SUM($H217:CJ217)=0),$B217,0)</f>
        <v>0</v>
      </c>
      <c r="CL217">
        <f ca="1">IF(AND($B217&gt;0,SUM(CL$3:CL216)=0,SUM($H217:CK217)=0),$B217,0)</f>
        <v>0</v>
      </c>
      <c r="CM217">
        <f ca="1">IF(AND($B217&gt;0,SUM(CM$3:CM216)=0,SUM($H217:CL217)=0),$B217,0)</f>
        <v>0</v>
      </c>
      <c r="CN217">
        <f ca="1">IF(AND($B217&gt;0,SUM(CN$3:CN216)=0,SUM($H217:CM217)=0),$B217,0)</f>
        <v>0</v>
      </c>
      <c r="CO217">
        <f ca="1">IF(AND($B217&gt;0,SUM(CO$3:CO216)=0,SUM($H217:CN217)=0),$B217,0)</f>
        <v>0</v>
      </c>
      <c r="CP217">
        <f ca="1">IF(AND($B217&gt;0,SUM(CP$3:CP216)=0,SUM($H217:CO217)=0),$B217,0)</f>
        <v>0</v>
      </c>
      <c r="CQ217">
        <f ca="1">IF(AND($B217&gt;0,SUM(CQ$3:CQ216)=0,SUM($H217:CP217)=0),$B217,0)</f>
        <v>0</v>
      </c>
      <c r="CR217">
        <f ca="1">IF(AND($B217&gt;0,SUM(CR$3:CR216)=0,SUM($H217:CQ217)=0),$B217,0)</f>
        <v>0</v>
      </c>
      <c r="CS217">
        <f ca="1">IF(AND($B217&gt;0,SUM(CS$3:CS216)=0,SUM($H217:CR217)=0),$B217,0)</f>
        <v>0</v>
      </c>
      <c r="CT217">
        <f ca="1">IF(AND($B217&gt;0,SUM(CT$3:CT216)=0,SUM($H217:CS217)=0),$B217,0)</f>
        <v>0</v>
      </c>
      <c r="CU217">
        <f ca="1">IF(AND($B217&gt;0,SUM(CU$3:CU216)=0,SUM($H217:CT217)=0),$B217,0)</f>
        <v>0</v>
      </c>
      <c r="CV217">
        <f ca="1">IF(AND($B217&gt;0,SUM(CV$3:CV216)=0,SUM($H217:CU217)=0),$B217,0)</f>
        <v>0</v>
      </c>
      <c r="CW217">
        <f ca="1">IF(AND($B217&gt;0,SUM(CW$3:CW216)=0,SUM($H217:CV217)=0),$B217,0)</f>
        <v>0</v>
      </c>
      <c r="CX217">
        <f ca="1">IF(AND($B217&gt;0,SUM(CX$3:CX216)=0,SUM($H217:CW217)=0),$B217,0)</f>
        <v>0</v>
      </c>
      <c r="CY217">
        <f ca="1">IF(AND($B217&gt;0,SUM(CY$3:CY216)=0,SUM($H217:CX217)=0),$B217,0)</f>
        <v>0</v>
      </c>
      <c r="CZ217">
        <f ca="1">IF(AND($B217&gt;0,SUM(CZ$3:CZ216)=0,SUM($H217:CY217)=0),$B217,0)</f>
        <v>0</v>
      </c>
      <c r="DA217">
        <f ca="1">IF(AND($B217&gt;0,SUM(DA$3:DA216)=0,SUM($H217:CZ217)=0),$B217,0)</f>
        <v>0</v>
      </c>
      <c r="DB217">
        <f ca="1">IF(AND($B217&gt;0,SUM(DB$3:DB216)=0,SUM($H217:DA217)=0),$B217,0)</f>
        <v>0</v>
      </c>
      <c r="DC217">
        <f ca="1">IF(AND($B217&gt;0,SUM(DC$3:DC216)=0,SUM($H217:DB217)=0),$B217,0)</f>
        <v>0</v>
      </c>
      <c r="DD217">
        <f ca="1">IF(AND($B217&gt;0,SUM(DD$3:DD216)=0,SUM($H217:DC217)=0),$B217,0)</f>
        <v>0</v>
      </c>
      <c r="DE217">
        <f ca="1">IF(AND($B217&gt;0,SUM(DE$3:DE216)=0,SUM($H217:DD217)=0),$B217,0)</f>
        <v>0</v>
      </c>
      <c r="DF217">
        <f ca="1">IF(AND($B217&gt;0,SUM(DF$3:DF216)=0,SUM($H217:DE217)=0),$B217,0)</f>
        <v>0</v>
      </c>
      <c r="DG217">
        <f ca="1">IF(AND($B217&gt;0,SUM(DG$3:DG216)=0,SUM($H217:DF217)=0),$B217,0)</f>
        <v>0</v>
      </c>
      <c r="DH217">
        <f ca="1">IF(AND($B217&gt;0,SUM(DH$3:DH216)=0,SUM($H217:DG217)=0),$B217,0)</f>
        <v>0</v>
      </c>
      <c r="DI217">
        <f ca="1">IF(AND($B217&gt;0,SUM(DI$3:DI216)=0,SUM($H217:DH217)=0),$B217,0)</f>
        <v>0</v>
      </c>
      <c r="DJ217">
        <f ca="1">IF(AND($B217&gt;0,SUM(DJ$3:DJ216)=0,SUM($H217:DI217)=0),$B217,0)</f>
        <v>0</v>
      </c>
      <c r="DK217">
        <f ca="1">IF(AND($B217&gt;0,SUM(DK$3:DK216)=0,SUM($H217:DJ217)=0),$B217,0)</f>
        <v>0</v>
      </c>
      <c r="DL217">
        <f ca="1">IF(AND($B217&gt;0,SUM(DL$3:DL216)=0,SUM($H217:DK217)=0),$B217,0)</f>
        <v>0</v>
      </c>
      <c r="DM217">
        <f ca="1">IF(AND($B217&gt;0,SUM(DM$3:DM216)=0,SUM($H217:DL217)=0),$B217,0)</f>
        <v>0</v>
      </c>
      <c r="DN217">
        <f ca="1">IF(AND($B217&gt;0,SUM(DN$3:DN216)=0,SUM($H217:DM217)=0),$B217,0)</f>
        <v>0</v>
      </c>
      <c r="DO217">
        <f ca="1">IF(AND($B217&gt;0,SUM(DO$3:DO216)=0,SUM($H217:DN217)=0),$B217,0)</f>
        <v>0</v>
      </c>
      <c r="DP217">
        <f ca="1">IF(AND($B217&gt;0,SUM(DP$3:DP216)=0,SUM($H217:DO217)=0),$B217,0)</f>
        <v>0</v>
      </c>
      <c r="DQ217">
        <f ca="1">IF(AND($B217&gt;0,SUM(DQ$3:DQ216)=0,SUM($H217:DP217)=0),$B217,0)</f>
        <v>0</v>
      </c>
      <c r="DR217">
        <f ca="1">IF(AND($B217&gt;0,SUM(DR$3:DR216)=0,SUM($H217:DQ217)=0),$B217,0)</f>
        <v>0</v>
      </c>
      <c r="DS217">
        <f ca="1">IF(AND($B217&gt;0,SUM(DS$3:DS216)=0,SUM($H217:DR217)=0),$B217,0)</f>
        <v>0</v>
      </c>
      <c r="DT217">
        <f ca="1">IF(AND($B217&gt;0,SUM(DT$3:DT216)=0,SUM($H217:DS217)=0),$B217,0)</f>
        <v>0</v>
      </c>
      <c r="DU217">
        <f ca="1">IF(AND($B217&gt;0,SUM(DU$3:DU216)=0,SUM($H217:DT217)=0),$B217,0)</f>
        <v>0</v>
      </c>
      <c r="DV217">
        <f ca="1">IF(AND($B217&gt;0,SUM(DV$3:DV216)=0,SUM($H217:DU217)=0),$B217,0)</f>
        <v>0</v>
      </c>
      <c r="DW217">
        <f ca="1">IF(AND($B217&gt;0,SUM(DW$3:DW216)=0,SUM($H217:DV217)=0),$B217,0)</f>
        <v>0</v>
      </c>
      <c r="DX217">
        <f ca="1">IF(AND($B217&gt;0,SUM(DX$3:DX216)=0,SUM($H217:DW217)=0),$B217,0)</f>
        <v>0</v>
      </c>
      <c r="DY217">
        <f ca="1">IF(AND($B217&gt;0,SUM(DY$3:DY216)=0,SUM($H217:DX217)=0),$B217,0)</f>
        <v>0</v>
      </c>
      <c r="DZ217">
        <f ca="1">IF(AND($B217&gt;0,SUM(DZ$3:DZ216)=0,SUM($H217:DY217)=0),$B217,0)</f>
        <v>0</v>
      </c>
      <c r="EA217">
        <f ca="1">IF(AND($B217&gt;0,SUM(EA$3:EA216)=0,SUM($H217:DZ217)=0),$B217,0)</f>
        <v>0</v>
      </c>
      <c r="EB217">
        <f ca="1">IF(AND($B217&gt;0,SUM(EB$3:EB216)=0,SUM($H217:EA217)=0),$B217,0)</f>
        <v>0</v>
      </c>
      <c r="EC217">
        <f ca="1">IF(AND($B217&gt;0,SUM(EC$3:EC216)=0,SUM($H217:EB217)=0),$B217,0)</f>
        <v>0</v>
      </c>
      <c r="ED217">
        <f ca="1">IF(AND($B217&gt;0,SUM(ED$3:ED216)=0,SUM($H217:EC217)=0),$B217,0)</f>
        <v>0</v>
      </c>
      <c r="EE217">
        <f ca="1">IF(AND($B217&gt;0,SUM(EE$3:EE216)=0,SUM($H217:ED217)=0),$B217,0)</f>
        <v>0</v>
      </c>
      <c r="EF217">
        <f ca="1">IF(AND($B217&gt;0,SUM(EF$3:EF216)=0,SUM($H217:EE217)=0),$B217,0)</f>
        <v>0</v>
      </c>
      <c r="EG217">
        <f ca="1">IF(AND($B217&gt;0,SUM(EG$3:EG216)=0,SUM($H217:EF217)=0),$B217,0)</f>
        <v>0</v>
      </c>
      <c r="EH217">
        <f ca="1">IF(AND($B217&gt;0,SUM(EH$3:EH216)=0,SUM($H217:EG217)=0),$B217,0)</f>
        <v>0</v>
      </c>
      <c r="EI217">
        <f ca="1">IF(AND($B217&gt;0,SUM(EI$3:EI216)=0,SUM($H217:EH217)=0),$B217,0)</f>
        <v>0</v>
      </c>
      <c r="EJ217">
        <f ca="1">IF(AND($B217&gt;0,SUM(EJ$3:EJ216)=0,SUM($H217:EI217)=0),$B217,0)</f>
        <v>0</v>
      </c>
      <c r="EK217">
        <f ca="1">IF(AND($B217&gt;0,SUM(EK$3:EK216)=0,SUM($H217:EJ217)=0),$B217,0)</f>
        <v>0</v>
      </c>
      <c r="EL217">
        <f ca="1">IF(AND($B217&gt;0,SUM(EL$3:EL216)=0,SUM($H217:EK217)=0),$B217,0)</f>
        <v>0</v>
      </c>
      <c r="EM217">
        <f ca="1">IF(AND($B217&gt;0,SUM(EM$3:EM216)=0,SUM($H217:EL217)=0),$B217,0)</f>
        <v>0</v>
      </c>
      <c r="EN217">
        <f ca="1">IF(AND($B217&gt;0,SUM(EN$3:EN216)=0,SUM($H217:EM217)=0),$B217,0)</f>
        <v>0</v>
      </c>
      <c r="EO217">
        <f ca="1">IF(AND($B217&gt;0,SUM(EO$3:EO216)=0,SUM($H217:EN217)=0),$B217,0)</f>
        <v>0</v>
      </c>
      <c r="EP217">
        <f ca="1">IF(AND($B217&gt;0,SUM(EP$3:EP216)=0,SUM($H217:EO217)=0),$B217,0)</f>
        <v>0</v>
      </c>
      <c r="EQ217">
        <f ca="1">IF(AND($B217&gt;0,SUM(EQ$3:EQ216)=0,SUM($H217:EP217)=0),$B217,0)</f>
        <v>0</v>
      </c>
      <c r="ER217">
        <f ca="1">IF(AND($B217&gt;0,SUM(ER$3:ER216)=0,SUM($H217:EQ217)=0),$B217,0)</f>
        <v>0</v>
      </c>
      <c r="ES217">
        <f ca="1">IF(AND($B217&gt;0,SUM(ES$3:ES216)=0,SUM($H217:ER217)=0),$B217,0)</f>
        <v>0</v>
      </c>
      <c r="ET217">
        <f ca="1">IF(AND($B217&gt;0,SUM(ET$3:ET216)=0,SUM($H217:ES217)=0),$B217,0)</f>
        <v>0</v>
      </c>
      <c r="EU217">
        <f ca="1">IF(AND($B217&gt;0,SUM(EU$3:EU216)=0,SUM($H217:ET217)=0),$B217,0)</f>
        <v>0</v>
      </c>
      <c r="EV217">
        <f ca="1">IF(AND($B217&gt;0,SUM(EV$3:EV216)=0,SUM($H217:EU217)=0),$B217,0)</f>
        <v>0</v>
      </c>
      <c r="EW217">
        <f ca="1">IF(AND($B217&gt;0,SUM(EW$3:EW216)=0,SUM($H217:EV217)=0),$B217,0)</f>
        <v>0</v>
      </c>
      <c r="EX217">
        <f ca="1">IF(AND($B217&gt;0,SUM(EX$3:EX216)=0,SUM($H217:EW217)=0),$B217,0)</f>
        <v>0</v>
      </c>
      <c r="EY217">
        <f ca="1">IF(AND($B217&gt;0,SUM(EY$3:EY216)=0,SUM($H217:EX217)=0),$B217,0)</f>
        <v>0</v>
      </c>
      <c r="EZ217">
        <f ca="1">IF(AND($B217&gt;0,SUM(EZ$3:EZ216)=0,SUM($H217:EY217)=0),$B217,0)</f>
        <v>0</v>
      </c>
      <c r="FA217">
        <f ca="1">IF(AND($B217&gt;0,SUM(FA$3:FA216)=0,SUM($H217:EZ217)=0),$B217,0)</f>
        <v>0</v>
      </c>
      <c r="FB217">
        <f ca="1">IF(AND($B217&gt;0,SUM(FB$3:FB216)=0,SUM($H217:FA217)=0),$B217,0)</f>
        <v>0</v>
      </c>
      <c r="FC217">
        <f ca="1">IF(AND($B217&gt;0,SUM(FC$3:FC216)=0,SUM($H217:FB217)=0),$B217,0)</f>
        <v>0</v>
      </c>
      <c r="FD217">
        <f ca="1">IF(AND($B217&gt;0,SUM(FD$3:FD216)=0,SUM($H217:FC217)=0),$B217,0)</f>
        <v>0</v>
      </c>
      <c r="FE217">
        <f ca="1">IF(AND($B217&gt;0,SUM(FE$3:FE216)=0,SUM($H217:FD217)=0),$B217,0)</f>
        <v>0</v>
      </c>
      <c r="FF217">
        <f ca="1">IF(AND($B217&gt;0,SUM(FF$3:FF216)=0,SUM($H217:FE217)=0),$B217,0)</f>
        <v>0</v>
      </c>
      <c r="FG217">
        <f ca="1">IF(AND($B217&gt;0,SUM(FG$3:FG216)=0,SUM($H217:FF217)=0),$B217,0)</f>
        <v>0</v>
      </c>
      <c r="FH217">
        <f ca="1">IF(AND($B217&gt;0,SUM(FH$3:FH216)=0,SUM($H217:FG217)=0),$B217,0)</f>
        <v>0</v>
      </c>
      <c r="FI217">
        <f ca="1">IF(AND($B217&gt;0,SUM(FI$3:FI216)=0,SUM($H217:FH217)=0),$B217,0)</f>
        <v>0</v>
      </c>
      <c r="FJ217">
        <f ca="1">IF(AND($B217&gt;0,SUM(FJ$3:FJ216)=0,SUM($H217:FI217)=0),$B217,0)</f>
        <v>0</v>
      </c>
      <c r="FK217">
        <f ca="1">IF(AND($B217&gt;0,SUM(FK$3:FK216)=0,SUM($H217:FJ217)=0),$B217,0)</f>
        <v>0</v>
      </c>
      <c r="FL217">
        <f ca="1">IF(AND($B217&gt;0,SUM(FL$3:FL216)=0,SUM($H217:FK217)=0),$B217,0)</f>
        <v>0</v>
      </c>
      <c r="FM217">
        <f ca="1">IF(AND($B217&gt;0,SUM(FM$3:FM216)=0,SUM($H217:FL217)=0),$B217,0)</f>
        <v>0</v>
      </c>
      <c r="FN217">
        <f ca="1">IF(AND($B217&gt;0,SUM(FN$3:FN216)=0,SUM($H217:FM217)=0),$B217,0)</f>
        <v>0</v>
      </c>
      <c r="FS217" s="67" t="str">
        <f ca="1">Valintaohjelma!$C93</f>
        <v>Potentiaali vapaa Kriittinen hälytys (DO)</v>
      </c>
      <c r="FT217" s="67" t="str">
        <f ca="1">Valintaohjelma!$F93</f>
        <v/>
      </c>
      <c r="FU217" s="342" t="s">
        <v>385</v>
      </c>
      <c r="FV217" s="67" t="str">
        <f ca="1">Valintaohjelma!$I93</f>
        <v>-</v>
      </c>
      <c r="FY217" s="67" t="str">
        <f ca="1">Valintaohjelma!$C93</f>
        <v>Potentiaali vapaa Kriittinen hälytys (DO)</v>
      </c>
      <c r="FZ217" s="67" t="str">
        <f ca="1">Valintaohjelma!$F93</f>
        <v/>
      </c>
      <c r="GA217" s="67" t="s">
        <v>653</v>
      </c>
      <c r="GB217" s="67" t="str">
        <f ca="1">Valintaohjelma!$I93</f>
        <v>-</v>
      </c>
      <c r="GE217" s="67" t="str">
        <f ca="1">Valintaohjelma!$C93</f>
        <v>Potentiaali vapaa Kriittinen hälytys (DO)</v>
      </c>
      <c r="GF217" s="67" t="str">
        <f ca="1">Valintaohjelma!$F93</f>
        <v/>
      </c>
      <c r="GG217" s="67" t="s">
        <v>900</v>
      </c>
      <c r="GH217" s="67" t="str">
        <f ca="1">Valintaohjelma!$I93</f>
        <v>-</v>
      </c>
    </row>
    <row r="218" spans="1:190" ht="15.75" thickBot="1" x14ac:dyDescent="0.3">
      <c r="A218">
        <v>218</v>
      </c>
      <c r="B218">
        <f>IF(AND(Valintaohjelma!D94&lt;&gt;"-",Valintaohjelma!D94&lt;&gt;""),A218,0)</f>
        <v>0</v>
      </c>
      <c r="C218" s="240" t="str">
        <f t="shared" ca="1" si="26"/>
        <v>Potentiaali vapaa  Huolto tieto (DO)</v>
      </c>
      <c r="D218" s="240" t="str">
        <f t="shared" ca="1" si="27"/>
        <v/>
      </c>
      <c r="E218" s="240" t="str">
        <f t="shared" ca="1" si="28"/>
        <v>Huolto</v>
      </c>
      <c r="F218" s="240" t="str">
        <f t="shared" ca="1" si="29"/>
        <v>-</v>
      </c>
      <c r="G218" s="47" t="e">
        <f>INDEX($I$2:$FN$2,ROWS(G$2:G218))</f>
        <v>#REF!</v>
      </c>
      <c r="H218">
        <v>0</v>
      </c>
      <c r="I218">
        <f ca="1">IF(AND($B218&gt;0,SUM(I$3:I217)=0,SUM($H218:H218)=0),$B218,0)</f>
        <v>0</v>
      </c>
      <c r="J218">
        <f ca="1">IF(AND($B218&gt;0,SUM(J$3:J217)=0,SUM($H218:I218)=0),$B218,0)</f>
        <v>0</v>
      </c>
      <c r="K218">
        <f ca="1">IF(AND($B218&gt;0,SUM(K$3:K217)=0,SUM($H218:J218)=0),$B218,0)</f>
        <v>0</v>
      </c>
      <c r="L218">
        <f ca="1">IF(AND($B218&gt;0,SUM(L$3:L217)=0,SUM($H218:K218)=0),$B218,0)</f>
        <v>0</v>
      </c>
      <c r="M218">
        <f ca="1">IF(AND($B218&gt;0,SUM(M$3:M217)=0,SUM($H218:L218)=0),$B218,0)</f>
        <v>0</v>
      </c>
      <c r="N218">
        <f ca="1">IF(AND($B218&gt;0,SUM(N$3:N217)=0,SUM($H218:M218)=0),$B218,0)</f>
        <v>0</v>
      </c>
      <c r="O218">
        <f ca="1">IF(AND($B218&gt;0,SUM(O$3:O217)=0,SUM($H218:N218)=0),$B218,0)</f>
        <v>0</v>
      </c>
      <c r="P218">
        <f ca="1">IF(AND($B218&gt;0,SUM(P$3:P217)=0,SUM($H218:O218)=0),$B218,0)</f>
        <v>0</v>
      </c>
      <c r="Q218">
        <f ca="1">IF(AND($B218&gt;0,SUM(Q$3:Q217)=0,SUM($H218:P218)=0),$B218,0)</f>
        <v>0</v>
      </c>
      <c r="R218">
        <f ca="1">IF(AND($B218&gt;0,SUM(R$3:R217)=0,SUM($H218:Q218)=0),$B218,0)</f>
        <v>0</v>
      </c>
      <c r="S218">
        <f ca="1">IF(AND($B218&gt;0,SUM(S$3:S217)=0,SUM($H218:R218)=0),$B218,0)</f>
        <v>0</v>
      </c>
      <c r="T218">
        <f ca="1">IF(AND($B218&gt;0,SUM(T$3:T217)=0,SUM($H218:S218)=0),$B218,0)</f>
        <v>0</v>
      </c>
      <c r="U218">
        <f ca="1">IF(AND($B218&gt;0,SUM(U$3:U217)=0,SUM($H218:T218)=0),$B218,0)</f>
        <v>0</v>
      </c>
      <c r="V218">
        <f ca="1">IF(AND($B218&gt;0,SUM(V$3:V217)=0,SUM($H218:U218)=0),$B218,0)</f>
        <v>0</v>
      </c>
      <c r="W218">
        <f ca="1">IF(AND($B218&gt;0,SUM(W$3:W217)=0,SUM($H218:V218)=0),$B218,0)</f>
        <v>0</v>
      </c>
      <c r="X218">
        <f ca="1">IF(AND($B218&gt;0,SUM(X$3:X217)=0,SUM($H218:W218)=0),$B218,0)</f>
        <v>0</v>
      </c>
      <c r="Y218">
        <f ca="1">IF(AND($B218&gt;0,SUM(Y$3:Y217)=0,SUM($H218:X218)=0),$B218,0)</f>
        <v>0</v>
      </c>
      <c r="Z218">
        <f ca="1">IF(AND($B218&gt;0,SUM(Z$3:Z217)=0,SUM($H218:Y218)=0),$B218,0)</f>
        <v>0</v>
      </c>
      <c r="AA218">
        <f ca="1">IF(AND($B218&gt;0,SUM(AA$3:AA217)=0,SUM($H218:Z218)=0),$B218,0)</f>
        <v>0</v>
      </c>
      <c r="AB218">
        <f ca="1">IF(AND($B218&gt;0,SUM(AB$3:AB217)=0,SUM($H218:AA218)=0),$B218,0)</f>
        <v>0</v>
      </c>
      <c r="AC218">
        <f ca="1">IF(AND($B218&gt;0,SUM(AC$3:AC217)=0,SUM($H218:AB218)=0),$B218,0)</f>
        <v>0</v>
      </c>
      <c r="AD218">
        <f ca="1">IF(AND($B218&gt;0,SUM(AD$3:AD217)=0,SUM($H218:AC218)=0),$B218,0)</f>
        <v>0</v>
      </c>
      <c r="AE218">
        <f ca="1">IF(AND($B218&gt;0,SUM(AE$3:AE217)=0,SUM($H218:AD218)=0),$B218,0)</f>
        <v>0</v>
      </c>
      <c r="AF218">
        <f ca="1">IF(AND($B218&gt;0,SUM(AF$3:AF217)=0,SUM($H218:AE218)=0),$B218,0)</f>
        <v>0</v>
      </c>
      <c r="AG218">
        <f ca="1">IF(AND($B218&gt;0,SUM(AG$3:AG217)=0,SUM($H218:AF218)=0),$B218,0)</f>
        <v>0</v>
      </c>
      <c r="AH218">
        <f ca="1">IF(AND($B218&gt;0,SUM(AH$3:AH217)=0,SUM($H218:AG218)=0),$B218,0)</f>
        <v>0</v>
      </c>
      <c r="AI218">
        <f ca="1">IF(AND($B218&gt;0,SUM(AI$3:AI217)=0,SUM($H218:AH218)=0),$B218,0)</f>
        <v>0</v>
      </c>
      <c r="AJ218">
        <f ca="1">IF(AND($B218&gt;0,SUM(AJ$3:AJ217)=0,SUM($H218:AI218)=0),$B218,0)</f>
        <v>0</v>
      </c>
      <c r="AK218">
        <f ca="1">IF(AND($B218&gt;0,SUM(AK$3:AK217)=0,SUM($H218:AJ218)=0),$B218,0)</f>
        <v>0</v>
      </c>
      <c r="AL218">
        <f ca="1">IF(AND($B218&gt;0,SUM(AL$3:AL217)=0,SUM($H218:AK218)=0),$B218,0)</f>
        <v>0</v>
      </c>
      <c r="AM218">
        <f ca="1">IF(AND($B218&gt;0,SUM(AM$3:AM217)=0,SUM($H218:AL218)=0),$B218,0)</f>
        <v>0</v>
      </c>
      <c r="AN218">
        <f ca="1">IF(AND($B218&gt;0,SUM(AN$3:AN217)=0,SUM($H218:AM218)=0),$B218,0)</f>
        <v>0</v>
      </c>
      <c r="AO218">
        <f ca="1">IF(AND($B218&gt;0,SUM(AO$3:AO217)=0,SUM($H218:AN218)=0),$B218,0)</f>
        <v>0</v>
      </c>
      <c r="AP218">
        <f ca="1">IF(AND($B218&gt;0,SUM(AP$3:AP217)=0,SUM($H218:AO218)=0),$B218,0)</f>
        <v>0</v>
      </c>
      <c r="AQ218">
        <f ca="1">IF(AND($B218&gt;0,SUM(AQ$3:AQ217)=0,SUM($H218:AP218)=0),$B218,0)</f>
        <v>0</v>
      </c>
      <c r="AR218">
        <f ca="1">IF(AND($B218&gt;0,SUM(AR$3:AR217)=0,SUM($H218:AQ218)=0),$B218,0)</f>
        <v>0</v>
      </c>
      <c r="AS218">
        <f ca="1">IF(AND($B218&gt;0,SUM(AS$3:AS217)=0,SUM($H218:AR218)=0),$B218,0)</f>
        <v>0</v>
      </c>
      <c r="AT218">
        <f ca="1">IF(AND($B218&gt;0,SUM(AT$3:AT217)=0,SUM($H218:AS218)=0),$B218,0)</f>
        <v>0</v>
      </c>
      <c r="AU218">
        <f ca="1">IF(AND($B218&gt;0,SUM(AU$3:AU217)=0,SUM($H218:AT218)=0),$B218,0)</f>
        <v>0</v>
      </c>
      <c r="AV218">
        <f ca="1">IF(AND($B218&gt;0,SUM(AV$3:AV217)=0,SUM($H218:AU218)=0),$B218,0)</f>
        <v>0</v>
      </c>
      <c r="AW218">
        <f ca="1">IF(AND($B218&gt;0,SUM(AW$3:AW217)=0,SUM($H218:AV218)=0),$B218,0)</f>
        <v>0</v>
      </c>
      <c r="AX218">
        <f ca="1">IF(AND($B218&gt;0,SUM(AX$3:AX217)=0,SUM($H218:AW218)=0),$B218,0)</f>
        <v>0</v>
      </c>
      <c r="AY218">
        <f ca="1">IF(AND($B218&gt;0,SUM(AY$3:AY217)=0,SUM($H218:AX218)=0),$B218,0)</f>
        <v>0</v>
      </c>
      <c r="AZ218">
        <f ca="1">IF(AND($B218&gt;0,SUM(AZ$3:AZ217)=0,SUM($H218:AY218)=0),$B218,0)</f>
        <v>0</v>
      </c>
      <c r="BA218">
        <f ca="1">IF(AND($B218&gt;0,SUM(BA$3:BA217)=0,SUM($H218:AZ218)=0),$B218,0)</f>
        <v>0</v>
      </c>
      <c r="BB218">
        <f ca="1">IF(AND($B218&gt;0,SUM(BB$3:BB217)=0,SUM($H218:BA218)=0),$B218,0)</f>
        <v>0</v>
      </c>
      <c r="BC218">
        <f ca="1">IF(AND($B218&gt;0,SUM(BC$3:BC217)=0,SUM($H218:BB218)=0),$B218,0)</f>
        <v>0</v>
      </c>
      <c r="BD218">
        <f ca="1">IF(AND($B218&gt;0,SUM(BD$3:BD217)=0,SUM($H218:BC218)=0),$B218,0)</f>
        <v>0</v>
      </c>
      <c r="BE218">
        <f ca="1">IF(AND($B218&gt;0,SUM(BE$3:BE217)=0,SUM($H218:BD218)=0),$B218,0)</f>
        <v>0</v>
      </c>
      <c r="BF218">
        <f ca="1">IF(AND($B218&gt;0,SUM(BF$3:BF217)=0,SUM($H218:BE218)=0),$B218,0)</f>
        <v>0</v>
      </c>
      <c r="BG218">
        <f ca="1">IF(AND($B218&gt;0,SUM(BG$3:BG217)=0,SUM($H218:BF218)=0),$B218,0)</f>
        <v>0</v>
      </c>
      <c r="BH218">
        <f ca="1">IF(AND($B218&gt;0,SUM(BH$3:BH217)=0,SUM($H218:BG218)=0),$B218,0)</f>
        <v>0</v>
      </c>
      <c r="BI218">
        <f ca="1">IF(AND($B218&gt;0,SUM(BI$3:BI217)=0,SUM($H218:BH218)=0),$B218,0)</f>
        <v>0</v>
      </c>
      <c r="BJ218">
        <f ca="1">IF(AND($B218&gt;0,SUM(BJ$3:BJ217)=0,SUM($H218:BI218)=0),$B218,0)</f>
        <v>0</v>
      </c>
      <c r="BK218">
        <f ca="1">IF(AND($B218&gt;0,SUM(BK$3:BK217)=0,SUM($H218:BJ218)=0),$B218,0)</f>
        <v>0</v>
      </c>
      <c r="BL218">
        <f ca="1">IF(AND($B218&gt;0,SUM(BL$3:BL217)=0,SUM($H218:BK218)=0),$B218,0)</f>
        <v>0</v>
      </c>
      <c r="BM218">
        <f ca="1">IF(AND($B218&gt;0,SUM(BM$3:BM217)=0,SUM($H218:BL218)=0),$B218,0)</f>
        <v>0</v>
      </c>
      <c r="BN218">
        <f ca="1">IF(AND($B218&gt;0,SUM(BN$3:BN217)=0,SUM($H218:BM218)=0),$B218,0)</f>
        <v>0</v>
      </c>
      <c r="BO218">
        <f ca="1">IF(AND($B218&gt;0,SUM(BO$3:BO217)=0,SUM($H218:BN218)=0),$B218,0)</f>
        <v>0</v>
      </c>
      <c r="BP218">
        <f ca="1">IF(AND($B218&gt;0,SUM(BP$3:BP217)=0,SUM($H218:BO218)=0),$B218,0)</f>
        <v>0</v>
      </c>
      <c r="BQ218">
        <f ca="1">IF(AND($B218&gt;0,SUM(BQ$3:BQ217)=0,SUM($H218:BP218)=0),$B218,0)</f>
        <v>0</v>
      </c>
      <c r="BR218">
        <f ca="1">IF(AND($B218&gt;0,SUM(BR$3:BR217)=0,SUM($H218:BQ218)=0),$B218,0)</f>
        <v>0</v>
      </c>
      <c r="BS218">
        <f ca="1">IF(AND($B218&gt;0,SUM(BS$3:BS217)=0,SUM($H218:BR218)=0),$B218,0)</f>
        <v>0</v>
      </c>
      <c r="BT218">
        <f ca="1">IF(AND($B218&gt;0,SUM(BT$3:BT217)=0,SUM($H218:BS218)=0),$B218,0)</f>
        <v>0</v>
      </c>
      <c r="BU218">
        <f ca="1">IF(AND($B218&gt;0,SUM(BU$3:BU217)=0,SUM($H218:BT218)=0),$B218,0)</f>
        <v>0</v>
      </c>
      <c r="BV218">
        <f ca="1">IF(AND($B218&gt;0,SUM(BV$3:BV217)=0,SUM($H218:BU218)=0),$B218,0)</f>
        <v>0</v>
      </c>
      <c r="BW218">
        <f ca="1">IF(AND($B218&gt;0,SUM(BW$3:BW217)=0,SUM($H218:BV218)=0),$B218,0)</f>
        <v>0</v>
      </c>
      <c r="BX218">
        <f ca="1">IF(AND($B218&gt;0,SUM(BX$3:BX217)=0,SUM($H218:BW218)=0),$B218,0)</f>
        <v>0</v>
      </c>
      <c r="BY218">
        <f ca="1">IF(AND($B218&gt;0,SUM(BY$3:BY217)=0,SUM($H218:BX218)=0),$B218,0)</f>
        <v>0</v>
      </c>
      <c r="BZ218">
        <f ca="1">IF(AND($B218&gt;0,SUM(BZ$3:BZ217)=0,SUM($H218:BY218)=0),$B218,0)</f>
        <v>0</v>
      </c>
      <c r="CA218">
        <f ca="1">IF(AND($B218&gt;0,SUM(CA$3:CA217)=0,SUM($H218:BZ218)=0),$B218,0)</f>
        <v>0</v>
      </c>
      <c r="CB218">
        <f ca="1">IF(AND($B218&gt;0,SUM(CB$3:CB217)=0,SUM($H218:CA218)=0),$B218,0)</f>
        <v>0</v>
      </c>
      <c r="CC218">
        <f ca="1">IF(AND($B218&gt;0,SUM(CC$3:CC217)=0,SUM($H218:CB218)=0),$B218,0)</f>
        <v>0</v>
      </c>
      <c r="CD218">
        <f ca="1">IF(AND($B218&gt;0,SUM(CD$3:CD217)=0,SUM($H218:CC218)=0),$B218,0)</f>
        <v>0</v>
      </c>
      <c r="CE218">
        <f ca="1">IF(AND($B218&gt;0,SUM(CE$3:CE217)=0,SUM($H218:CD218)=0),$B218,0)</f>
        <v>0</v>
      </c>
      <c r="CF218">
        <f ca="1">IF(AND($B218&gt;0,SUM(CF$3:CF217)=0,SUM($H218:CE218)=0),$B218,0)</f>
        <v>0</v>
      </c>
      <c r="CG218">
        <f ca="1">IF(AND($B218&gt;0,SUM(CG$3:CG217)=0,SUM($H218:CF218)=0),$B218,0)</f>
        <v>0</v>
      </c>
      <c r="CH218">
        <f ca="1">IF(AND($B218&gt;0,SUM(CH$3:CH217)=0,SUM($H218:CG218)=0),$B218,0)</f>
        <v>0</v>
      </c>
      <c r="CI218">
        <f ca="1">IF(AND($B218&gt;0,SUM(CI$3:CI217)=0,SUM($H218:CH218)=0),$B218,0)</f>
        <v>0</v>
      </c>
      <c r="CJ218">
        <f ca="1">IF(AND($B218&gt;0,SUM(CJ$3:CJ217)=0,SUM($H218:CI218)=0),$B218,0)</f>
        <v>0</v>
      </c>
      <c r="CK218">
        <f ca="1">IF(AND($B218&gt;0,SUM(CK$3:CK217)=0,SUM($H218:CJ218)=0),$B218,0)</f>
        <v>0</v>
      </c>
      <c r="CL218">
        <f ca="1">IF(AND($B218&gt;0,SUM(CL$3:CL217)=0,SUM($H218:CK218)=0),$B218,0)</f>
        <v>0</v>
      </c>
      <c r="CM218">
        <f ca="1">IF(AND($B218&gt;0,SUM(CM$3:CM217)=0,SUM($H218:CL218)=0),$B218,0)</f>
        <v>0</v>
      </c>
      <c r="CN218">
        <f ca="1">IF(AND($B218&gt;0,SUM(CN$3:CN217)=0,SUM($H218:CM218)=0),$B218,0)</f>
        <v>0</v>
      </c>
      <c r="CO218">
        <f ca="1">IF(AND($B218&gt;0,SUM(CO$3:CO217)=0,SUM($H218:CN218)=0),$B218,0)</f>
        <v>0</v>
      </c>
      <c r="CP218">
        <f ca="1">IF(AND($B218&gt;0,SUM(CP$3:CP217)=0,SUM($H218:CO218)=0),$B218,0)</f>
        <v>0</v>
      </c>
      <c r="CQ218">
        <f ca="1">IF(AND($B218&gt;0,SUM(CQ$3:CQ217)=0,SUM($H218:CP218)=0),$B218,0)</f>
        <v>0</v>
      </c>
      <c r="CR218">
        <f ca="1">IF(AND($B218&gt;0,SUM(CR$3:CR217)=0,SUM($H218:CQ218)=0),$B218,0)</f>
        <v>0</v>
      </c>
      <c r="CS218">
        <f ca="1">IF(AND($B218&gt;0,SUM(CS$3:CS217)=0,SUM($H218:CR218)=0),$B218,0)</f>
        <v>0</v>
      </c>
      <c r="CT218">
        <f ca="1">IF(AND($B218&gt;0,SUM(CT$3:CT217)=0,SUM($H218:CS218)=0),$B218,0)</f>
        <v>0</v>
      </c>
      <c r="CU218">
        <f ca="1">IF(AND($B218&gt;0,SUM(CU$3:CU217)=0,SUM($H218:CT218)=0),$B218,0)</f>
        <v>0</v>
      </c>
      <c r="CV218">
        <f ca="1">IF(AND($B218&gt;0,SUM(CV$3:CV217)=0,SUM($H218:CU218)=0),$B218,0)</f>
        <v>0</v>
      </c>
      <c r="CW218">
        <f ca="1">IF(AND($B218&gt;0,SUM(CW$3:CW217)=0,SUM($H218:CV218)=0),$B218,0)</f>
        <v>0</v>
      </c>
      <c r="CX218">
        <f ca="1">IF(AND($B218&gt;0,SUM(CX$3:CX217)=0,SUM($H218:CW218)=0),$B218,0)</f>
        <v>0</v>
      </c>
      <c r="CY218">
        <f ca="1">IF(AND($B218&gt;0,SUM(CY$3:CY217)=0,SUM($H218:CX218)=0),$B218,0)</f>
        <v>0</v>
      </c>
      <c r="CZ218">
        <f ca="1">IF(AND($B218&gt;0,SUM(CZ$3:CZ217)=0,SUM($H218:CY218)=0),$B218,0)</f>
        <v>0</v>
      </c>
      <c r="DA218">
        <f ca="1">IF(AND($B218&gt;0,SUM(DA$3:DA217)=0,SUM($H218:CZ218)=0),$B218,0)</f>
        <v>0</v>
      </c>
      <c r="DB218">
        <f ca="1">IF(AND($B218&gt;0,SUM(DB$3:DB217)=0,SUM($H218:DA218)=0),$B218,0)</f>
        <v>0</v>
      </c>
      <c r="DC218">
        <f ca="1">IF(AND($B218&gt;0,SUM(DC$3:DC217)=0,SUM($H218:DB218)=0),$B218,0)</f>
        <v>0</v>
      </c>
      <c r="DD218">
        <f ca="1">IF(AND($B218&gt;0,SUM(DD$3:DD217)=0,SUM($H218:DC218)=0),$B218,0)</f>
        <v>0</v>
      </c>
      <c r="DE218">
        <f ca="1">IF(AND($B218&gt;0,SUM(DE$3:DE217)=0,SUM($H218:DD218)=0),$B218,0)</f>
        <v>0</v>
      </c>
      <c r="DF218">
        <f ca="1">IF(AND($B218&gt;0,SUM(DF$3:DF217)=0,SUM($H218:DE218)=0),$B218,0)</f>
        <v>0</v>
      </c>
      <c r="DG218">
        <f ca="1">IF(AND($B218&gt;0,SUM(DG$3:DG217)=0,SUM($H218:DF218)=0),$B218,0)</f>
        <v>0</v>
      </c>
      <c r="DH218">
        <f ca="1">IF(AND($B218&gt;0,SUM(DH$3:DH217)=0,SUM($H218:DG218)=0),$B218,0)</f>
        <v>0</v>
      </c>
      <c r="DI218">
        <f ca="1">IF(AND($B218&gt;0,SUM(DI$3:DI217)=0,SUM($H218:DH218)=0),$B218,0)</f>
        <v>0</v>
      </c>
      <c r="DJ218">
        <f ca="1">IF(AND($B218&gt;0,SUM(DJ$3:DJ217)=0,SUM($H218:DI218)=0),$B218,0)</f>
        <v>0</v>
      </c>
      <c r="DK218">
        <f ca="1">IF(AND($B218&gt;0,SUM(DK$3:DK217)=0,SUM($H218:DJ218)=0),$B218,0)</f>
        <v>0</v>
      </c>
      <c r="DL218">
        <f ca="1">IF(AND($B218&gt;0,SUM(DL$3:DL217)=0,SUM($H218:DK218)=0),$B218,0)</f>
        <v>0</v>
      </c>
      <c r="DM218">
        <f ca="1">IF(AND($B218&gt;0,SUM(DM$3:DM217)=0,SUM($H218:DL218)=0),$B218,0)</f>
        <v>0</v>
      </c>
      <c r="DN218">
        <f ca="1">IF(AND($B218&gt;0,SUM(DN$3:DN217)=0,SUM($H218:DM218)=0),$B218,0)</f>
        <v>0</v>
      </c>
      <c r="DO218">
        <f ca="1">IF(AND($B218&gt;0,SUM(DO$3:DO217)=0,SUM($H218:DN218)=0),$B218,0)</f>
        <v>0</v>
      </c>
      <c r="DP218">
        <f ca="1">IF(AND($B218&gt;0,SUM(DP$3:DP217)=0,SUM($H218:DO218)=0),$B218,0)</f>
        <v>0</v>
      </c>
      <c r="DQ218">
        <f ca="1">IF(AND($B218&gt;0,SUM(DQ$3:DQ217)=0,SUM($H218:DP218)=0),$B218,0)</f>
        <v>0</v>
      </c>
      <c r="DR218">
        <f ca="1">IF(AND($B218&gt;0,SUM(DR$3:DR217)=0,SUM($H218:DQ218)=0),$B218,0)</f>
        <v>0</v>
      </c>
      <c r="DS218">
        <f ca="1">IF(AND($B218&gt;0,SUM(DS$3:DS217)=0,SUM($H218:DR218)=0),$B218,0)</f>
        <v>0</v>
      </c>
      <c r="DT218">
        <f ca="1">IF(AND($B218&gt;0,SUM(DT$3:DT217)=0,SUM($H218:DS218)=0),$B218,0)</f>
        <v>0</v>
      </c>
      <c r="DU218">
        <f ca="1">IF(AND($B218&gt;0,SUM(DU$3:DU217)=0,SUM($H218:DT218)=0),$B218,0)</f>
        <v>0</v>
      </c>
      <c r="DV218">
        <f ca="1">IF(AND($B218&gt;0,SUM(DV$3:DV217)=0,SUM($H218:DU218)=0),$B218,0)</f>
        <v>0</v>
      </c>
      <c r="DW218">
        <f ca="1">IF(AND($B218&gt;0,SUM(DW$3:DW217)=0,SUM($H218:DV218)=0),$B218,0)</f>
        <v>0</v>
      </c>
      <c r="DX218">
        <f ca="1">IF(AND($B218&gt;0,SUM(DX$3:DX217)=0,SUM($H218:DW218)=0),$B218,0)</f>
        <v>0</v>
      </c>
      <c r="DY218">
        <f ca="1">IF(AND($B218&gt;0,SUM(DY$3:DY217)=0,SUM($H218:DX218)=0),$B218,0)</f>
        <v>0</v>
      </c>
      <c r="DZ218">
        <f ca="1">IF(AND($B218&gt;0,SUM(DZ$3:DZ217)=0,SUM($H218:DY218)=0),$B218,0)</f>
        <v>0</v>
      </c>
      <c r="EA218">
        <f ca="1">IF(AND($B218&gt;0,SUM(EA$3:EA217)=0,SUM($H218:DZ218)=0),$B218,0)</f>
        <v>0</v>
      </c>
      <c r="EB218">
        <f ca="1">IF(AND($B218&gt;0,SUM(EB$3:EB217)=0,SUM($H218:EA218)=0),$B218,0)</f>
        <v>0</v>
      </c>
      <c r="EC218">
        <f ca="1">IF(AND($B218&gt;0,SUM(EC$3:EC217)=0,SUM($H218:EB218)=0),$B218,0)</f>
        <v>0</v>
      </c>
      <c r="ED218">
        <f ca="1">IF(AND($B218&gt;0,SUM(ED$3:ED217)=0,SUM($H218:EC218)=0),$B218,0)</f>
        <v>0</v>
      </c>
      <c r="EE218">
        <f ca="1">IF(AND($B218&gt;0,SUM(EE$3:EE217)=0,SUM($H218:ED218)=0),$B218,0)</f>
        <v>0</v>
      </c>
      <c r="EF218">
        <f ca="1">IF(AND($B218&gt;0,SUM(EF$3:EF217)=0,SUM($H218:EE218)=0),$B218,0)</f>
        <v>0</v>
      </c>
      <c r="EG218">
        <f ca="1">IF(AND($B218&gt;0,SUM(EG$3:EG217)=0,SUM($H218:EF218)=0),$B218,0)</f>
        <v>0</v>
      </c>
      <c r="EH218">
        <f ca="1">IF(AND($B218&gt;0,SUM(EH$3:EH217)=0,SUM($H218:EG218)=0),$B218,0)</f>
        <v>0</v>
      </c>
      <c r="EI218">
        <f ca="1">IF(AND($B218&gt;0,SUM(EI$3:EI217)=0,SUM($H218:EH218)=0),$B218,0)</f>
        <v>0</v>
      </c>
      <c r="EJ218">
        <f ca="1">IF(AND($B218&gt;0,SUM(EJ$3:EJ217)=0,SUM($H218:EI218)=0),$B218,0)</f>
        <v>0</v>
      </c>
      <c r="EK218">
        <f ca="1">IF(AND($B218&gt;0,SUM(EK$3:EK217)=0,SUM($H218:EJ218)=0),$B218,0)</f>
        <v>0</v>
      </c>
      <c r="EL218">
        <f ca="1">IF(AND($B218&gt;0,SUM(EL$3:EL217)=0,SUM($H218:EK218)=0),$B218,0)</f>
        <v>0</v>
      </c>
      <c r="EM218">
        <f ca="1">IF(AND($B218&gt;0,SUM(EM$3:EM217)=0,SUM($H218:EL218)=0),$B218,0)</f>
        <v>0</v>
      </c>
      <c r="EN218">
        <f ca="1">IF(AND($B218&gt;0,SUM(EN$3:EN217)=0,SUM($H218:EM218)=0),$B218,0)</f>
        <v>0</v>
      </c>
      <c r="EO218">
        <f ca="1">IF(AND($B218&gt;0,SUM(EO$3:EO217)=0,SUM($H218:EN218)=0),$B218,0)</f>
        <v>0</v>
      </c>
      <c r="EP218">
        <f ca="1">IF(AND($B218&gt;0,SUM(EP$3:EP217)=0,SUM($H218:EO218)=0),$B218,0)</f>
        <v>0</v>
      </c>
      <c r="EQ218">
        <f ca="1">IF(AND($B218&gt;0,SUM(EQ$3:EQ217)=0,SUM($H218:EP218)=0),$B218,0)</f>
        <v>0</v>
      </c>
      <c r="ER218">
        <f ca="1">IF(AND($B218&gt;0,SUM(ER$3:ER217)=0,SUM($H218:EQ218)=0),$B218,0)</f>
        <v>0</v>
      </c>
      <c r="ES218">
        <f ca="1">IF(AND($B218&gt;0,SUM(ES$3:ES217)=0,SUM($H218:ER218)=0),$B218,0)</f>
        <v>0</v>
      </c>
      <c r="ET218">
        <f ca="1">IF(AND($B218&gt;0,SUM(ET$3:ET217)=0,SUM($H218:ES218)=0),$B218,0)</f>
        <v>0</v>
      </c>
      <c r="EU218">
        <f ca="1">IF(AND($B218&gt;0,SUM(EU$3:EU217)=0,SUM($H218:ET218)=0),$B218,0)</f>
        <v>0</v>
      </c>
      <c r="EV218">
        <f ca="1">IF(AND($B218&gt;0,SUM(EV$3:EV217)=0,SUM($H218:EU218)=0),$B218,0)</f>
        <v>0</v>
      </c>
      <c r="EW218">
        <f ca="1">IF(AND($B218&gt;0,SUM(EW$3:EW217)=0,SUM($H218:EV218)=0),$B218,0)</f>
        <v>0</v>
      </c>
      <c r="EX218">
        <f ca="1">IF(AND($B218&gt;0,SUM(EX$3:EX217)=0,SUM($H218:EW218)=0),$B218,0)</f>
        <v>0</v>
      </c>
      <c r="EY218">
        <f ca="1">IF(AND($B218&gt;0,SUM(EY$3:EY217)=0,SUM($H218:EX218)=0),$B218,0)</f>
        <v>0</v>
      </c>
      <c r="EZ218">
        <f ca="1">IF(AND($B218&gt;0,SUM(EZ$3:EZ217)=0,SUM($H218:EY218)=0),$B218,0)</f>
        <v>0</v>
      </c>
      <c r="FA218">
        <f ca="1">IF(AND($B218&gt;0,SUM(FA$3:FA217)=0,SUM($H218:EZ218)=0),$B218,0)</f>
        <v>0</v>
      </c>
      <c r="FB218">
        <f ca="1">IF(AND($B218&gt;0,SUM(FB$3:FB217)=0,SUM($H218:FA218)=0),$B218,0)</f>
        <v>0</v>
      </c>
      <c r="FC218">
        <f ca="1">IF(AND($B218&gt;0,SUM(FC$3:FC217)=0,SUM($H218:FB218)=0),$B218,0)</f>
        <v>0</v>
      </c>
      <c r="FD218">
        <f ca="1">IF(AND($B218&gt;0,SUM(FD$3:FD217)=0,SUM($H218:FC218)=0),$B218,0)</f>
        <v>0</v>
      </c>
      <c r="FE218">
        <f ca="1">IF(AND($B218&gt;0,SUM(FE$3:FE217)=0,SUM($H218:FD218)=0),$B218,0)</f>
        <v>0</v>
      </c>
      <c r="FF218">
        <f ca="1">IF(AND($B218&gt;0,SUM(FF$3:FF217)=0,SUM($H218:FE218)=0),$B218,0)</f>
        <v>0</v>
      </c>
      <c r="FG218">
        <f ca="1">IF(AND($B218&gt;0,SUM(FG$3:FG217)=0,SUM($H218:FF218)=0),$B218,0)</f>
        <v>0</v>
      </c>
      <c r="FH218">
        <f ca="1">IF(AND($B218&gt;0,SUM(FH$3:FH217)=0,SUM($H218:FG218)=0),$B218,0)</f>
        <v>0</v>
      </c>
      <c r="FI218">
        <f ca="1">IF(AND($B218&gt;0,SUM(FI$3:FI217)=0,SUM($H218:FH218)=0),$B218,0)</f>
        <v>0</v>
      </c>
      <c r="FJ218">
        <f ca="1">IF(AND($B218&gt;0,SUM(FJ$3:FJ217)=0,SUM($H218:FI218)=0),$B218,0)</f>
        <v>0</v>
      </c>
      <c r="FK218">
        <f ca="1">IF(AND($B218&gt;0,SUM(FK$3:FK217)=0,SUM($H218:FJ218)=0),$B218,0)</f>
        <v>0</v>
      </c>
      <c r="FL218">
        <f ca="1">IF(AND($B218&gt;0,SUM(FL$3:FL217)=0,SUM($H218:FK218)=0),$B218,0)</f>
        <v>0</v>
      </c>
      <c r="FM218">
        <f ca="1">IF(AND($B218&gt;0,SUM(FM$3:FM217)=0,SUM($H218:FL218)=0),$B218,0)</f>
        <v>0</v>
      </c>
      <c r="FN218">
        <f ca="1">IF(AND($B218&gt;0,SUM(FN$3:FN217)=0,SUM($H218:FM218)=0),$B218,0)</f>
        <v>0</v>
      </c>
      <c r="FS218" s="67" t="str">
        <f ca="1">Valintaohjelma!$C94</f>
        <v>Potentiaali vapaa  Huolto tieto (DO)</v>
      </c>
      <c r="FT218" s="67" t="str">
        <f ca="1">Valintaohjelma!$F94</f>
        <v/>
      </c>
      <c r="FU218" s="342" t="s">
        <v>386</v>
      </c>
      <c r="FV218" s="67" t="str">
        <f ca="1">Valintaohjelma!$I94</f>
        <v>-</v>
      </c>
      <c r="FY218" s="67" t="str">
        <f ca="1">Valintaohjelma!$C94</f>
        <v>Potentiaali vapaa  Huolto tieto (DO)</v>
      </c>
      <c r="FZ218" s="67" t="str">
        <f ca="1">Valintaohjelma!$F94</f>
        <v/>
      </c>
      <c r="GA218" s="67" t="s">
        <v>654</v>
      </c>
      <c r="GB218" s="67" t="str">
        <f ca="1">Valintaohjelma!$I94</f>
        <v>-</v>
      </c>
      <c r="GE218" s="67" t="str">
        <f ca="1">Valintaohjelma!$C94</f>
        <v>Potentiaali vapaa  Huolto tieto (DO)</v>
      </c>
      <c r="GF218" s="67" t="str">
        <f ca="1">Valintaohjelma!$F94</f>
        <v/>
      </c>
      <c r="GG218" s="67" t="s">
        <v>654</v>
      </c>
      <c r="GH218" s="67" t="str">
        <f ca="1">Valintaohjelma!$I94</f>
        <v>-</v>
      </c>
    </row>
    <row r="219" spans="1:190" ht="15.75" thickBot="1" x14ac:dyDescent="0.3">
      <c r="A219">
        <v>219</v>
      </c>
      <c r="B219">
        <f>IF(AND(Valintaohjelma!D95&lt;&gt;"-",Valintaohjelma!D95&lt;&gt;""),A219,0)</f>
        <v>0</v>
      </c>
      <c r="C219" s="240" t="str">
        <f t="shared" ca="1" si="26"/>
        <v>Potentiaali vapaa Seis (/ Käynti) tieto (DO)</v>
      </c>
      <c r="D219" s="240" t="str">
        <f t="shared" ca="1" si="27"/>
        <v/>
      </c>
      <c r="E219" s="240" t="str">
        <f t="shared" ca="1" si="28"/>
        <v>Seis</v>
      </c>
      <c r="F219" s="240" t="str">
        <f t="shared" ca="1" si="29"/>
        <v>-</v>
      </c>
      <c r="G219" s="47" t="e">
        <f>INDEX($I$2:$FN$2,ROWS(G$2:G219))</f>
        <v>#REF!</v>
      </c>
      <c r="H219">
        <v>0</v>
      </c>
      <c r="I219">
        <f ca="1">IF(AND($B219&gt;0,SUM(I$3:I218)=0,SUM($H219:H219)=0),$B219,0)</f>
        <v>0</v>
      </c>
      <c r="J219">
        <f ca="1">IF(AND($B219&gt;0,SUM(J$3:J218)=0,SUM($H219:I219)=0),$B219,0)</f>
        <v>0</v>
      </c>
      <c r="K219">
        <f ca="1">IF(AND($B219&gt;0,SUM(K$3:K218)=0,SUM($H219:J219)=0),$B219,0)</f>
        <v>0</v>
      </c>
      <c r="L219">
        <f ca="1">IF(AND($B219&gt;0,SUM(L$3:L218)=0,SUM($H219:K219)=0),$B219,0)</f>
        <v>0</v>
      </c>
      <c r="M219">
        <f ca="1">IF(AND($B219&gt;0,SUM(M$3:M218)=0,SUM($H219:L219)=0),$B219,0)</f>
        <v>0</v>
      </c>
      <c r="N219">
        <f ca="1">IF(AND($B219&gt;0,SUM(N$3:N218)=0,SUM($H219:M219)=0),$B219,0)</f>
        <v>0</v>
      </c>
      <c r="O219">
        <f ca="1">IF(AND($B219&gt;0,SUM(O$3:O218)=0,SUM($H219:N219)=0),$B219,0)</f>
        <v>0</v>
      </c>
      <c r="P219">
        <f ca="1">IF(AND($B219&gt;0,SUM(P$3:P218)=0,SUM($H219:O219)=0),$B219,0)</f>
        <v>0</v>
      </c>
      <c r="Q219">
        <f ca="1">IF(AND($B219&gt;0,SUM(Q$3:Q218)=0,SUM($H219:P219)=0),$B219,0)</f>
        <v>0</v>
      </c>
      <c r="R219">
        <f ca="1">IF(AND($B219&gt;0,SUM(R$3:R218)=0,SUM($H219:Q219)=0),$B219,0)</f>
        <v>0</v>
      </c>
      <c r="S219">
        <f ca="1">IF(AND($B219&gt;0,SUM(S$3:S218)=0,SUM($H219:R219)=0),$B219,0)</f>
        <v>0</v>
      </c>
      <c r="T219">
        <f ca="1">IF(AND($B219&gt;0,SUM(T$3:T218)=0,SUM($H219:S219)=0),$B219,0)</f>
        <v>0</v>
      </c>
      <c r="U219">
        <f ca="1">IF(AND($B219&gt;0,SUM(U$3:U218)=0,SUM($H219:T219)=0),$B219,0)</f>
        <v>0</v>
      </c>
      <c r="V219">
        <f ca="1">IF(AND($B219&gt;0,SUM(V$3:V218)=0,SUM($H219:U219)=0),$B219,0)</f>
        <v>0</v>
      </c>
      <c r="W219">
        <f ca="1">IF(AND($B219&gt;0,SUM(W$3:W218)=0,SUM($H219:V219)=0),$B219,0)</f>
        <v>0</v>
      </c>
      <c r="X219">
        <f ca="1">IF(AND($B219&gt;0,SUM(X$3:X218)=0,SUM($H219:W219)=0),$B219,0)</f>
        <v>0</v>
      </c>
      <c r="Y219">
        <f ca="1">IF(AND($B219&gt;0,SUM(Y$3:Y218)=0,SUM($H219:X219)=0),$B219,0)</f>
        <v>0</v>
      </c>
      <c r="Z219">
        <f ca="1">IF(AND($B219&gt;0,SUM(Z$3:Z218)=0,SUM($H219:Y219)=0),$B219,0)</f>
        <v>0</v>
      </c>
      <c r="AA219">
        <f ca="1">IF(AND($B219&gt;0,SUM(AA$3:AA218)=0,SUM($H219:Z219)=0),$B219,0)</f>
        <v>0</v>
      </c>
      <c r="AB219">
        <f ca="1">IF(AND($B219&gt;0,SUM(AB$3:AB218)=0,SUM($H219:AA219)=0),$B219,0)</f>
        <v>0</v>
      </c>
      <c r="AC219">
        <f ca="1">IF(AND($B219&gt;0,SUM(AC$3:AC218)=0,SUM($H219:AB219)=0),$B219,0)</f>
        <v>0</v>
      </c>
      <c r="AD219">
        <f ca="1">IF(AND($B219&gt;0,SUM(AD$3:AD218)=0,SUM($H219:AC219)=0),$B219,0)</f>
        <v>0</v>
      </c>
      <c r="AE219">
        <f ca="1">IF(AND($B219&gt;0,SUM(AE$3:AE218)=0,SUM($H219:AD219)=0),$B219,0)</f>
        <v>0</v>
      </c>
      <c r="AF219">
        <f ca="1">IF(AND($B219&gt;0,SUM(AF$3:AF218)=0,SUM($H219:AE219)=0),$B219,0)</f>
        <v>0</v>
      </c>
      <c r="AG219">
        <f ca="1">IF(AND($B219&gt;0,SUM(AG$3:AG218)=0,SUM($H219:AF219)=0),$B219,0)</f>
        <v>0</v>
      </c>
      <c r="AH219">
        <f ca="1">IF(AND($B219&gt;0,SUM(AH$3:AH218)=0,SUM($H219:AG219)=0),$B219,0)</f>
        <v>0</v>
      </c>
      <c r="AI219">
        <f ca="1">IF(AND($B219&gt;0,SUM(AI$3:AI218)=0,SUM($H219:AH219)=0),$B219,0)</f>
        <v>0</v>
      </c>
      <c r="AJ219">
        <f ca="1">IF(AND($B219&gt;0,SUM(AJ$3:AJ218)=0,SUM($H219:AI219)=0),$B219,0)</f>
        <v>0</v>
      </c>
      <c r="AK219">
        <f ca="1">IF(AND($B219&gt;0,SUM(AK$3:AK218)=0,SUM($H219:AJ219)=0),$B219,0)</f>
        <v>0</v>
      </c>
      <c r="AL219">
        <f ca="1">IF(AND($B219&gt;0,SUM(AL$3:AL218)=0,SUM($H219:AK219)=0),$B219,0)</f>
        <v>0</v>
      </c>
      <c r="AM219">
        <f ca="1">IF(AND($B219&gt;0,SUM(AM$3:AM218)=0,SUM($H219:AL219)=0),$B219,0)</f>
        <v>0</v>
      </c>
      <c r="AN219">
        <f ca="1">IF(AND($B219&gt;0,SUM(AN$3:AN218)=0,SUM($H219:AM219)=0),$B219,0)</f>
        <v>0</v>
      </c>
      <c r="AO219">
        <f ca="1">IF(AND($B219&gt;0,SUM(AO$3:AO218)=0,SUM($H219:AN219)=0),$B219,0)</f>
        <v>0</v>
      </c>
      <c r="AP219">
        <f ca="1">IF(AND($B219&gt;0,SUM(AP$3:AP218)=0,SUM($H219:AO219)=0),$B219,0)</f>
        <v>0</v>
      </c>
      <c r="AQ219">
        <f ca="1">IF(AND($B219&gt;0,SUM(AQ$3:AQ218)=0,SUM($H219:AP219)=0),$B219,0)</f>
        <v>0</v>
      </c>
      <c r="AR219">
        <f ca="1">IF(AND($B219&gt;0,SUM(AR$3:AR218)=0,SUM($H219:AQ219)=0),$B219,0)</f>
        <v>0</v>
      </c>
      <c r="AS219">
        <f ca="1">IF(AND($B219&gt;0,SUM(AS$3:AS218)=0,SUM($H219:AR219)=0),$B219,0)</f>
        <v>0</v>
      </c>
      <c r="AT219">
        <f ca="1">IF(AND($B219&gt;0,SUM(AT$3:AT218)=0,SUM($H219:AS219)=0),$B219,0)</f>
        <v>0</v>
      </c>
      <c r="AU219">
        <f ca="1">IF(AND($B219&gt;0,SUM(AU$3:AU218)=0,SUM($H219:AT219)=0),$B219,0)</f>
        <v>0</v>
      </c>
      <c r="AV219">
        <f ca="1">IF(AND($B219&gt;0,SUM(AV$3:AV218)=0,SUM($H219:AU219)=0),$B219,0)</f>
        <v>0</v>
      </c>
      <c r="AW219">
        <f ca="1">IF(AND($B219&gt;0,SUM(AW$3:AW218)=0,SUM($H219:AV219)=0),$B219,0)</f>
        <v>0</v>
      </c>
      <c r="AX219">
        <f ca="1">IF(AND($B219&gt;0,SUM(AX$3:AX218)=0,SUM($H219:AW219)=0),$B219,0)</f>
        <v>0</v>
      </c>
      <c r="AY219">
        <f ca="1">IF(AND($B219&gt;0,SUM(AY$3:AY218)=0,SUM($H219:AX219)=0),$B219,0)</f>
        <v>0</v>
      </c>
      <c r="AZ219">
        <f ca="1">IF(AND($B219&gt;0,SUM(AZ$3:AZ218)=0,SUM($H219:AY219)=0),$B219,0)</f>
        <v>0</v>
      </c>
      <c r="BA219">
        <f ca="1">IF(AND($B219&gt;0,SUM(BA$3:BA218)=0,SUM($H219:AZ219)=0),$B219,0)</f>
        <v>0</v>
      </c>
      <c r="BB219">
        <f ca="1">IF(AND($B219&gt;0,SUM(BB$3:BB218)=0,SUM($H219:BA219)=0),$B219,0)</f>
        <v>0</v>
      </c>
      <c r="BC219">
        <f ca="1">IF(AND($B219&gt;0,SUM(BC$3:BC218)=0,SUM($H219:BB219)=0),$B219,0)</f>
        <v>0</v>
      </c>
      <c r="BD219">
        <f ca="1">IF(AND($B219&gt;0,SUM(BD$3:BD218)=0,SUM($H219:BC219)=0),$B219,0)</f>
        <v>0</v>
      </c>
      <c r="BE219">
        <f ca="1">IF(AND($B219&gt;0,SUM(BE$3:BE218)=0,SUM($H219:BD219)=0),$B219,0)</f>
        <v>0</v>
      </c>
      <c r="BF219">
        <f ca="1">IF(AND($B219&gt;0,SUM(BF$3:BF218)=0,SUM($H219:BE219)=0),$B219,0)</f>
        <v>0</v>
      </c>
      <c r="BG219">
        <f ca="1">IF(AND($B219&gt;0,SUM(BG$3:BG218)=0,SUM($H219:BF219)=0),$B219,0)</f>
        <v>0</v>
      </c>
      <c r="BH219">
        <f ca="1">IF(AND($B219&gt;0,SUM(BH$3:BH218)=0,SUM($H219:BG219)=0),$B219,0)</f>
        <v>0</v>
      </c>
      <c r="BI219">
        <f ca="1">IF(AND($B219&gt;0,SUM(BI$3:BI218)=0,SUM($H219:BH219)=0),$B219,0)</f>
        <v>0</v>
      </c>
      <c r="BJ219">
        <f ca="1">IF(AND($B219&gt;0,SUM(BJ$3:BJ218)=0,SUM($H219:BI219)=0),$B219,0)</f>
        <v>0</v>
      </c>
      <c r="BK219">
        <f ca="1">IF(AND($B219&gt;0,SUM(BK$3:BK218)=0,SUM($H219:BJ219)=0),$B219,0)</f>
        <v>0</v>
      </c>
      <c r="BL219">
        <f ca="1">IF(AND($B219&gt;0,SUM(BL$3:BL218)=0,SUM($H219:BK219)=0),$B219,0)</f>
        <v>0</v>
      </c>
      <c r="BM219">
        <f ca="1">IF(AND($B219&gt;0,SUM(BM$3:BM218)=0,SUM($H219:BL219)=0),$B219,0)</f>
        <v>0</v>
      </c>
      <c r="BN219">
        <f ca="1">IF(AND($B219&gt;0,SUM(BN$3:BN218)=0,SUM($H219:BM219)=0),$B219,0)</f>
        <v>0</v>
      </c>
      <c r="BO219">
        <f ca="1">IF(AND($B219&gt;0,SUM(BO$3:BO218)=0,SUM($H219:BN219)=0),$B219,0)</f>
        <v>0</v>
      </c>
      <c r="BP219">
        <f ca="1">IF(AND($B219&gt;0,SUM(BP$3:BP218)=0,SUM($H219:BO219)=0),$B219,0)</f>
        <v>0</v>
      </c>
      <c r="BQ219">
        <f ca="1">IF(AND($B219&gt;0,SUM(BQ$3:BQ218)=0,SUM($H219:BP219)=0),$B219,0)</f>
        <v>0</v>
      </c>
      <c r="BR219">
        <f ca="1">IF(AND($B219&gt;0,SUM(BR$3:BR218)=0,SUM($H219:BQ219)=0),$B219,0)</f>
        <v>0</v>
      </c>
      <c r="BS219">
        <f ca="1">IF(AND($B219&gt;0,SUM(BS$3:BS218)=0,SUM($H219:BR219)=0),$B219,0)</f>
        <v>0</v>
      </c>
      <c r="BT219">
        <f ca="1">IF(AND($B219&gt;0,SUM(BT$3:BT218)=0,SUM($H219:BS219)=0),$B219,0)</f>
        <v>0</v>
      </c>
      <c r="BU219">
        <f ca="1">IF(AND($B219&gt;0,SUM(BU$3:BU218)=0,SUM($H219:BT219)=0),$B219,0)</f>
        <v>0</v>
      </c>
      <c r="BV219">
        <f ca="1">IF(AND($B219&gt;0,SUM(BV$3:BV218)=0,SUM($H219:BU219)=0),$B219,0)</f>
        <v>0</v>
      </c>
      <c r="BW219">
        <f ca="1">IF(AND($B219&gt;0,SUM(BW$3:BW218)=0,SUM($H219:BV219)=0),$B219,0)</f>
        <v>0</v>
      </c>
      <c r="BX219">
        <f ca="1">IF(AND($B219&gt;0,SUM(BX$3:BX218)=0,SUM($H219:BW219)=0),$B219,0)</f>
        <v>0</v>
      </c>
      <c r="BY219">
        <f ca="1">IF(AND($B219&gt;0,SUM(BY$3:BY218)=0,SUM($H219:BX219)=0),$B219,0)</f>
        <v>0</v>
      </c>
      <c r="BZ219">
        <f ca="1">IF(AND($B219&gt;0,SUM(BZ$3:BZ218)=0,SUM($H219:BY219)=0),$B219,0)</f>
        <v>0</v>
      </c>
      <c r="CA219">
        <f ca="1">IF(AND($B219&gt;0,SUM(CA$3:CA218)=0,SUM($H219:BZ219)=0),$B219,0)</f>
        <v>0</v>
      </c>
      <c r="CB219">
        <f ca="1">IF(AND($B219&gt;0,SUM(CB$3:CB218)=0,SUM($H219:CA219)=0),$B219,0)</f>
        <v>0</v>
      </c>
      <c r="CC219">
        <f ca="1">IF(AND($B219&gt;0,SUM(CC$3:CC218)=0,SUM($H219:CB219)=0),$B219,0)</f>
        <v>0</v>
      </c>
      <c r="CD219">
        <f ca="1">IF(AND($B219&gt;0,SUM(CD$3:CD218)=0,SUM($H219:CC219)=0),$B219,0)</f>
        <v>0</v>
      </c>
      <c r="CE219">
        <f ca="1">IF(AND($B219&gt;0,SUM(CE$3:CE218)=0,SUM($H219:CD219)=0),$B219,0)</f>
        <v>0</v>
      </c>
      <c r="CF219">
        <f ca="1">IF(AND($B219&gt;0,SUM(CF$3:CF218)=0,SUM($H219:CE219)=0),$B219,0)</f>
        <v>0</v>
      </c>
      <c r="CG219">
        <f ca="1">IF(AND($B219&gt;0,SUM(CG$3:CG218)=0,SUM($H219:CF219)=0),$B219,0)</f>
        <v>0</v>
      </c>
      <c r="CH219">
        <f ca="1">IF(AND($B219&gt;0,SUM(CH$3:CH218)=0,SUM($H219:CG219)=0),$B219,0)</f>
        <v>0</v>
      </c>
      <c r="CI219">
        <f ca="1">IF(AND($B219&gt;0,SUM(CI$3:CI218)=0,SUM($H219:CH219)=0),$B219,0)</f>
        <v>0</v>
      </c>
      <c r="CJ219">
        <f ca="1">IF(AND($B219&gt;0,SUM(CJ$3:CJ218)=0,SUM($H219:CI219)=0),$B219,0)</f>
        <v>0</v>
      </c>
      <c r="CK219">
        <f ca="1">IF(AND($B219&gt;0,SUM(CK$3:CK218)=0,SUM($H219:CJ219)=0),$B219,0)</f>
        <v>0</v>
      </c>
      <c r="CL219">
        <f ca="1">IF(AND($B219&gt;0,SUM(CL$3:CL218)=0,SUM($H219:CK219)=0),$B219,0)</f>
        <v>0</v>
      </c>
      <c r="CM219">
        <f ca="1">IF(AND($B219&gt;0,SUM(CM$3:CM218)=0,SUM($H219:CL219)=0),$B219,0)</f>
        <v>0</v>
      </c>
      <c r="CN219">
        <f ca="1">IF(AND($B219&gt;0,SUM(CN$3:CN218)=0,SUM($H219:CM219)=0),$B219,0)</f>
        <v>0</v>
      </c>
      <c r="CO219">
        <f ca="1">IF(AND($B219&gt;0,SUM(CO$3:CO218)=0,SUM($H219:CN219)=0),$B219,0)</f>
        <v>0</v>
      </c>
      <c r="CP219">
        <f ca="1">IF(AND($B219&gt;0,SUM(CP$3:CP218)=0,SUM($H219:CO219)=0),$B219,0)</f>
        <v>0</v>
      </c>
      <c r="CQ219">
        <f ca="1">IF(AND($B219&gt;0,SUM(CQ$3:CQ218)=0,SUM($H219:CP219)=0),$B219,0)</f>
        <v>0</v>
      </c>
      <c r="CR219">
        <f ca="1">IF(AND($B219&gt;0,SUM(CR$3:CR218)=0,SUM($H219:CQ219)=0),$B219,0)</f>
        <v>0</v>
      </c>
      <c r="CS219">
        <f ca="1">IF(AND($B219&gt;0,SUM(CS$3:CS218)=0,SUM($H219:CR219)=0),$B219,0)</f>
        <v>0</v>
      </c>
      <c r="CT219">
        <f ca="1">IF(AND($B219&gt;0,SUM(CT$3:CT218)=0,SUM($H219:CS219)=0),$B219,0)</f>
        <v>0</v>
      </c>
      <c r="CU219">
        <f ca="1">IF(AND($B219&gt;0,SUM(CU$3:CU218)=0,SUM($H219:CT219)=0),$B219,0)</f>
        <v>0</v>
      </c>
      <c r="CV219">
        <f ca="1">IF(AND($B219&gt;0,SUM(CV$3:CV218)=0,SUM($H219:CU219)=0),$B219,0)</f>
        <v>0</v>
      </c>
      <c r="CW219">
        <f ca="1">IF(AND($B219&gt;0,SUM(CW$3:CW218)=0,SUM($H219:CV219)=0),$B219,0)</f>
        <v>0</v>
      </c>
      <c r="CX219">
        <f ca="1">IF(AND($B219&gt;0,SUM(CX$3:CX218)=0,SUM($H219:CW219)=0),$B219,0)</f>
        <v>0</v>
      </c>
      <c r="CY219">
        <f ca="1">IF(AND($B219&gt;0,SUM(CY$3:CY218)=0,SUM($H219:CX219)=0),$B219,0)</f>
        <v>0</v>
      </c>
      <c r="CZ219">
        <f ca="1">IF(AND($B219&gt;0,SUM(CZ$3:CZ218)=0,SUM($H219:CY219)=0),$B219,0)</f>
        <v>0</v>
      </c>
      <c r="DA219">
        <f ca="1">IF(AND($B219&gt;0,SUM(DA$3:DA218)=0,SUM($H219:CZ219)=0),$B219,0)</f>
        <v>0</v>
      </c>
      <c r="DB219">
        <f ca="1">IF(AND($B219&gt;0,SUM(DB$3:DB218)=0,SUM($H219:DA219)=0),$B219,0)</f>
        <v>0</v>
      </c>
      <c r="DC219">
        <f ca="1">IF(AND($B219&gt;0,SUM(DC$3:DC218)=0,SUM($H219:DB219)=0),$B219,0)</f>
        <v>0</v>
      </c>
      <c r="DD219">
        <f ca="1">IF(AND($B219&gt;0,SUM(DD$3:DD218)=0,SUM($H219:DC219)=0),$B219,0)</f>
        <v>0</v>
      </c>
      <c r="DE219">
        <f ca="1">IF(AND($B219&gt;0,SUM(DE$3:DE218)=0,SUM($H219:DD219)=0),$B219,0)</f>
        <v>0</v>
      </c>
      <c r="DF219">
        <f ca="1">IF(AND($B219&gt;0,SUM(DF$3:DF218)=0,SUM($H219:DE219)=0),$B219,0)</f>
        <v>0</v>
      </c>
      <c r="DG219">
        <f ca="1">IF(AND($B219&gt;0,SUM(DG$3:DG218)=0,SUM($H219:DF219)=0),$B219,0)</f>
        <v>0</v>
      </c>
      <c r="DH219">
        <f ca="1">IF(AND($B219&gt;0,SUM(DH$3:DH218)=0,SUM($H219:DG219)=0),$B219,0)</f>
        <v>0</v>
      </c>
      <c r="DI219">
        <f ca="1">IF(AND($B219&gt;0,SUM(DI$3:DI218)=0,SUM($H219:DH219)=0),$B219,0)</f>
        <v>0</v>
      </c>
      <c r="DJ219">
        <f ca="1">IF(AND($B219&gt;0,SUM(DJ$3:DJ218)=0,SUM($H219:DI219)=0),$B219,0)</f>
        <v>0</v>
      </c>
      <c r="DK219">
        <f ca="1">IF(AND($B219&gt;0,SUM(DK$3:DK218)=0,SUM($H219:DJ219)=0),$B219,0)</f>
        <v>0</v>
      </c>
      <c r="DL219">
        <f ca="1">IF(AND($B219&gt;0,SUM(DL$3:DL218)=0,SUM($H219:DK219)=0),$B219,0)</f>
        <v>0</v>
      </c>
      <c r="DM219">
        <f ca="1">IF(AND($B219&gt;0,SUM(DM$3:DM218)=0,SUM($H219:DL219)=0),$B219,0)</f>
        <v>0</v>
      </c>
      <c r="DN219">
        <f ca="1">IF(AND($B219&gt;0,SUM(DN$3:DN218)=0,SUM($H219:DM219)=0),$B219,0)</f>
        <v>0</v>
      </c>
      <c r="DO219">
        <f ca="1">IF(AND($B219&gt;0,SUM(DO$3:DO218)=0,SUM($H219:DN219)=0),$B219,0)</f>
        <v>0</v>
      </c>
      <c r="DP219">
        <f ca="1">IF(AND($B219&gt;0,SUM(DP$3:DP218)=0,SUM($H219:DO219)=0),$B219,0)</f>
        <v>0</v>
      </c>
      <c r="DQ219">
        <f ca="1">IF(AND($B219&gt;0,SUM(DQ$3:DQ218)=0,SUM($H219:DP219)=0),$B219,0)</f>
        <v>0</v>
      </c>
      <c r="DR219">
        <f ca="1">IF(AND($B219&gt;0,SUM(DR$3:DR218)=0,SUM($H219:DQ219)=0),$B219,0)</f>
        <v>0</v>
      </c>
      <c r="DS219">
        <f ca="1">IF(AND($B219&gt;0,SUM(DS$3:DS218)=0,SUM($H219:DR219)=0),$B219,0)</f>
        <v>0</v>
      </c>
      <c r="DT219">
        <f ca="1">IF(AND($B219&gt;0,SUM(DT$3:DT218)=0,SUM($H219:DS219)=0),$B219,0)</f>
        <v>0</v>
      </c>
      <c r="DU219">
        <f ca="1">IF(AND($B219&gt;0,SUM(DU$3:DU218)=0,SUM($H219:DT219)=0),$B219,0)</f>
        <v>0</v>
      </c>
      <c r="DV219">
        <f ca="1">IF(AND($B219&gt;0,SUM(DV$3:DV218)=0,SUM($H219:DU219)=0),$B219,0)</f>
        <v>0</v>
      </c>
      <c r="DW219">
        <f ca="1">IF(AND($B219&gt;0,SUM(DW$3:DW218)=0,SUM($H219:DV219)=0),$B219,0)</f>
        <v>0</v>
      </c>
      <c r="DX219">
        <f ca="1">IF(AND($B219&gt;0,SUM(DX$3:DX218)=0,SUM($H219:DW219)=0),$B219,0)</f>
        <v>0</v>
      </c>
      <c r="DY219">
        <f ca="1">IF(AND($B219&gt;0,SUM(DY$3:DY218)=0,SUM($H219:DX219)=0),$B219,0)</f>
        <v>0</v>
      </c>
      <c r="DZ219">
        <f ca="1">IF(AND($B219&gt;0,SUM(DZ$3:DZ218)=0,SUM($H219:DY219)=0),$B219,0)</f>
        <v>0</v>
      </c>
      <c r="EA219">
        <f ca="1">IF(AND($B219&gt;0,SUM(EA$3:EA218)=0,SUM($H219:DZ219)=0),$B219,0)</f>
        <v>0</v>
      </c>
      <c r="EB219">
        <f ca="1">IF(AND($B219&gt;0,SUM(EB$3:EB218)=0,SUM($H219:EA219)=0),$B219,0)</f>
        <v>0</v>
      </c>
      <c r="EC219">
        <f ca="1">IF(AND($B219&gt;0,SUM(EC$3:EC218)=0,SUM($H219:EB219)=0),$B219,0)</f>
        <v>0</v>
      </c>
      <c r="ED219">
        <f ca="1">IF(AND($B219&gt;0,SUM(ED$3:ED218)=0,SUM($H219:EC219)=0),$B219,0)</f>
        <v>0</v>
      </c>
      <c r="EE219">
        <f ca="1">IF(AND($B219&gt;0,SUM(EE$3:EE218)=0,SUM($H219:ED219)=0),$B219,0)</f>
        <v>0</v>
      </c>
      <c r="EF219">
        <f ca="1">IF(AND($B219&gt;0,SUM(EF$3:EF218)=0,SUM($H219:EE219)=0),$B219,0)</f>
        <v>0</v>
      </c>
      <c r="EG219">
        <f ca="1">IF(AND($B219&gt;0,SUM(EG$3:EG218)=0,SUM($H219:EF219)=0),$B219,0)</f>
        <v>0</v>
      </c>
      <c r="EH219">
        <f ca="1">IF(AND($B219&gt;0,SUM(EH$3:EH218)=0,SUM($H219:EG219)=0),$B219,0)</f>
        <v>0</v>
      </c>
      <c r="EI219">
        <f ca="1">IF(AND($B219&gt;0,SUM(EI$3:EI218)=0,SUM($H219:EH219)=0),$B219,0)</f>
        <v>0</v>
      </c>
      <c r="EJ219">
        <f ca="1">IF(AND($B219&gt;0,SUM(EJ$3:EJ218)=0,SUM($H219:EI219)=0),$B219,0)</f>
        <v>0</v>
      </c>
      <c r="EK219">
        <f ca="1">IF(AND($B219&gt;0,SUM(EK$3:EK218)=0,SUM($H219:EJ219)=0),$B219,0)</f>
        <v>0</v>
      </c>
      <c r="EL219">
        <f ca="1">IF(AND($B219&gt;0,SUM(EL$3:EL218)=0,SUM($H219:EK219)=0),$B219,0)</f>
        <v>0</v>
      </c>
      <c r="EM219">
        <f ca="1">IF(AND($B219&gt;0,SUM(EM$3:EM218)=0,SUM($H219:EL219)=0),$B219,0)</f>
        <v>0</v>
      </c>
      <c r="EN219">
        <f ca="1">IF(AND($B219&gt;0,SUM(EN$3:EN218)=0,SUM($H219:EM219)=0),$B219,0)</f>
        <v>0</v>
      </c>
      <c r="EO219">
        <f ca="1">IF(AND($B219&gt;0,SUM(EO$3:EO218)=0,SUM($H219:EN219)=0),$B219,0)</f>
        <v>0</v>
      </c>
      <c r="EP219">
        <f ca="1">IF(AND($B219&gt;0,SUM(EP$3:EP218)=0,SUM($H219:EO219)=0),$B219,0)</f>
        <v>0</v>
      </c>
      <c r="EQ219">
        <f ca="1">IF(AND($B219&gt;0,SUM(EQ$3:EQ218)=0,SUM($H219:EP219)=0),$B219,0)</f>
        <v>0</v>
      </c>
      <c r="ER219">
        <f ca="1">IF(AND($B219&gt;0,SUM(ER$3:ER218)=0,SUM($H219:EQ219)=0),$B219,0)</f>
        <v>0</v>
      </c>
      <c r="ES219">
        <f ca="1">IF(AND($B219&gt;0,SUM(ES$3:ES218)=0,SUM($H219:ER219)=0),$B219,0)</f>
        <v>0</v>
      </c>
      <c r="ET219">
        <f ca="1">IF(AND($B219&gt;0,SUM(ET$3:ET218)=0,SUM($H219:ES219)=0),$B219,0)</f>
        <v>0</v>
      </c>
      <c r="EU219">
        <f ca="1">IF(AND($B219&gt;0,SUM(EU$3:EU218)=0,SUM($H219:ET219)=0),$B219,0)</f>
        <v>0</v>
      </c>
      <c r="EV219">
        <f ca="1">IF(AND($B219&gt;0,SUM(EV$3:EV218)=0,SUM($H219:EU219)=0),$B219,0)</f>
        <v>0</v>
      </c>
      <c r="EW219">
        <f ca="1">IF(AND($B219&gt;0,SUM(EW$3:EW218)=0,SUM($H219:EV219)=0),$B219,0)</f>
        <v>0</v>
      </c>
      <c r="EX219">
        <f ca="1">IF(AND($B219&gt;0,SUM(EX$3:EX218)=0,SUM($H219:EW219)=0),$B219,0)</f>
        <v>0</v>
      </c>
      <c r="EY219">
        <f ca="1">IF(AND($B219&gt;0,SUM(EY$3:EY218)=0,SUM($H219:EX219)=0),$B219,0)</f>
        <v>0</v>
      </c>
      <c r="EZ219">
        <f ca="1">IF(AND($B219&gt;0,SUM(EZ$3:EZ218)=0,SUM($H219:EY219)=0),$B219,0)</f>
        <v>0</v>
      </c>
      <c r="FA219">
        <f ca="1">IF(AND($B219&gt;0,SUM(FA$3:FA218)=0,SUM($H219:EZ219)=0),$B219,0)</f>
        <v>0</v>
      </c>
      <c r="FB219">
        <f ca="1">IF(AND($B219&gt;0,SUM(FB$3:FB218)=0,SUM($H219:FA219)=0),$B219,0)</f>
        <v>0</v>
      </c>
      <c r="FC219">
        <f ca="1">IF(AND($B219&gt;0,SUM(FC$3:FC218)=0,SUM($H219:FB219)=0),$B219,0)</f>
        <v>0</v>
      </c>
      <c r="FD219">
        <f ca="1">IF(AND($B219&gt;0,SUM(FD$3:FD218)=0,SUM($H219:FC219)=0),$B219,0)</f>
        <v>0</v>
      </c>
      <c r="FE219">
        <f ca="1">IF(AND($B219&gt;0,SUM(FE$3:FE218)=0,SUM($H219:FD219)=0),$B219,0)</f>
        <v>0</v>
      </c>
      <c r="FF219">
        <f ca="1">IF(AND($B219&gt;0,SUM(FF$3:FF218)=0,SUM($H219:FE219)=0),$B219,0)</f>
        <v>0</v>
      </c>
      <c r="FG219">
        <f ca="1">IF(AND($B219&gt;0,SUM(FG$3:FG218)=0,SUM($H219:FF219)=0),$B219,0)</f>
        <v>0</v>
      </c>
      <c r="FH219">
        <f ca="1">IF(AND($B219&gt;0,SUM(FH$3:FH218)=0,SUM($H219:FG219)=0),$B219,0)</f>
        <v>0</v>
      </c>
      <c r="FI219">
        <f ca="1">IF(AND($B219&gt;0,SUM(FI$3:FI218)=0,SUM($H219:FH219)=0),$B219,0)</f>
        <v>0</v>
      </c>
      <c r="FJ219">
        <f ca="1">IF(AND($B219&gt;0,SUM(FJ$3:FJ218)=0,SUM($H219:FI219)=0),$B219,0)</f>
        <v>0</v>
      </c>
      <c r="FK219">
        <f ca="1">IF(AND($B219&gt;0,SUM(FK$3:FK218)=0,SUM($H219:FJ219)=0),$B219,0)</f>
        <v>0</v>
      </c>
      <c r="FL219">
        <f ca="1">IF(AND($B219&gt;0,SUM(FL$3:FL218)=0,SUM($H219:FK219)=0),$B219,0)</f>
        <v>0</v>
      </c>
      <c r="FM219">
        <f ca="1">IF(AND($B219&gt;0,SUM(FM$3:FM218)=0,SUM($H219:FL219)=0),$B219,0)</f>
        <v>0</v>
      </c>
      <c r="FN219">
        <f ca="1">IF(AND($B219&gt;0,SUM(FN$3:FN218)=0,SUM($H219:FM219)=0),$B219,0)</f>
        <v>0</v>
      </c>
      <c r="FS219" s="67" t="str">
        <f ca="1">Valintaohjelma!$C95</f>
        <v>Potentiaali vapaa Seis (/ Käynti) tieto (DO)</v>
      </c>
      <c r="FT219" s="67" t="str">
        <f ca="1">Valintaohjelma!$F95</f>
        <v/>
      </c>
      <c r="FU219" s="342" t="s">
        <v>383</v>
      </c>
      <c r="FV219" s="67" t="str">
        <f ca="1">Valintaohjelma!$I95</f>
        <v>-</v>
      </c>
      <c r="FY219" s="67" t="str">
        <f ca="1">Valintaohjelma!$C95</f>
        <v>Potentiaali vapaa Seis (/ Käynti) tieto (DO)</v>
      </c>
      <c r="FZ219" s="67" t="str">
        <f ca="1">Valintaohjelma!$F95</f>
        <v/>
      </c>
      <c r="GA219" s="67" t="s">
        <v>224</v>
      </c>
      <c r="GB219" s="67" t="str">
        <f ca="1">Valintaohjelma!$I95</f>
        <v>-</v>
      </c>
      <c r="GE219" s="67" t="str">
        <f ca="1">Valintaohjelma!$C95</f>
        <v>Potentiaali vapaa Seis (/ Käynti) tieto (DO)</v>
      </c>
      <c r="GF219" s="67" t="str">
        <f ca="1">Valintaohjelma!$F95</f>
        <v/>
      </c>
      <c r="GG219" s="67" t="s">
        <v>898</v>
      </c>
      <c r="GH219" s="67" t="str">
        <f ca="1">Valintaohjelma!$I95</f>
        <v>-</v>
      </c>
    </row>
    <row r="220" spans="1:190" ht="15.75" thickBot="1" x14ac:dyDescent="0.3">
      <c r="A220">
        <v>220</v>
      </c>
      <c r="B220">
        <f>IF(AND(Valintaohjelma!D96&lt;&gt;"-",Valintaohjelma!D96&lt;&gt;""),A220,0)</f>
        <v>0</v>
      </c>
      <c r="C220" s="240" t="str">
        <f t="shared" ca="1" si="26"/>
        <v>Potentiaali vapaa Matkoilla tieto (DO)</v>
      </c>
      <c r="D220" s="240" t="str">
        <f t="shared" ca="1" si="27"/>
        <v/>
      </c>
      <c r="E220" s="240" t="str">
        <f t="shared" ca="1" si="28"/>
        <v>Matkoilla</v>
      </c>
      <c r="F220" s="240" t="str">
        <f t="shared" ca="1" si="29"/>
        <v>-</v>
      </c>
      <c r="G220" s="47" t="e">
        <f>INDEX($I$2:$FN$2,ROWS(G$2:G220))</f>
        <v>#REF!</v>
      </c>
      <c r="H220">
        <v>0</v>
      </c>
      <c r="I220">
        <f ca="1">IF(AND($B220&gt;0,SUM(I$3:I219)=0,SUM($H220:H220)=0),$B220,0)</f>
        <v>0</v>
      </c>
      <c r="J220">
        <f ca="1">IF(AND($B220&gt;0,SUM(J$3:J219)=0,SUM($H220:I220)=0),$B220,0)</f>
        <v>0</v>
      </c>
      <c r="K220">
        <f ca="1">IF(AND($B220&gt;0,SUM(K$3:K219)=0,SUM($H220:J220)=0),$B220,0)</f>
        <v>0</v>
      </c>
      <c r="L220">
        <f ca="1">IF(AND($B220&gt;0,SUM(L$3:L219)=0,SUM($H220:K220)=0),$B220,0)</f>
        <v>0</v>
      </c>
      <c r="M220">
        <f ca="1">IF(AND($B220&gt;0,SUM(M$3:M219)=0,SUM($H220:L220)=0),$B220,0)</f>
        <v>0</v>
      </c>
      <c r="N220">
        <f ca="1">IF(AND($B220&gt;0,SUM(N$3:N219)=0,SUM($H220:M220)=0),$B220,0)</f>
        <v>0</v>
      </c>
      <c r="O220">
        <f ca="1">IF(AND($B220&gt;0,SUM(O$3:O219)=0,SUM($H220:N220)=0),$B220,0)</f>
        <v>0</v>
      </c>
      <c r="P220">
        <f ca="1">IF(AND($B220&gt;0,SUM(P$3:P219)=0,SUM($H220:O220)=0),$B220,0)</f>
        <v>0</v>
      </c>
      <c r="Q220">
        <f ca="1">IF(AND($B220&gt;0,SUM(Q$3:Q219)=0,SUM($H220:P220)=0),$B220,0)</f>
        <v>0</v>
      </c>
      <c r="R220">
        <f ca="1">IF(AND($B220&gt;0,SUM(R$3:R219)=0,SUM($H220:Q220)=0),$B220,0)</f>
        <v>0</v>
      </c>
      <c r="S220">
        <f ca="1">IF(AND($B220&gt;0,SUM(S$3:S219)=0,SUM($H220:R220)=0),$B220,0)</f>
        <v>0</v>
      </c>
      <c r="T220">
        <f ca="1">IF(AND($B220&gt;0,SUM(T$3:T219)=0,SUM($H220:S220)=0),$B220,0)</f>
        <v>0</v>
      </c>
      <c r="U220">
        <f ca="1">IF(AND($B220&gt;0,SUM(U$3:U219)=0,SUM($H220:T220)=0),$B220,0)</f>
        <v>0</v>
      </c>
      <c r="V220">
        <f ca="1">IF(AND($B220&gt;0,SUM(V$3:V219)=0,SUM($H220:U220)=0),$B220,0)</f>
        <v>0</v>
      </c>
      <c r="W220">
        <f ca="1">IF(AND($B220&gt;0,SUM(W$3:W219)=0,SUM($H220:V220)=0),$B220,0)</f>
        <v>0</v>
      </c>
      <c r="X220">
        <f ca="1">IF(AND($B220&gt;0,SUM(X$3:X219)=0,SUM($H220:W220)=0),$B220,0)</f>
        <v>0</v>
      </c>
      <c r="Y220">
        <f ca="1">IF(AND($B220&gt;0,SUM(Y$3:Y219)=0,SUM($H220:X220)=0),$B220,0)</f>
        <v>0</v>
      </c>
      <c r="Z220">
        <f ca="1">IF(AND($B220&gt;0,SUM(Z$3:Z219)=0,SUM($H220:Y220)=0),$B220,0)</f>
        <v>0</v>
      </c>
      <c r="AA220">
        <f ca="1">IF(AND($B220&gt;0,SUM(AA$3:AA219)=0,SUM($H220:Z220)=0),$B220,0)</f>
        <v>0</v>
      </c>
      <c r="AB220">
        <f ca="1">IF(AND($B220&gt;0,SUM(AB$3:AB219)=0,SUM($H220:AA220)=0),$B220,0)</f>
        <v>0</v>
      </c>
      <c r="AC220">
        <f ca="1">IF(AND($B220&gt;0,SUM(AC$3:AC219)=0,SUM($H220:AB220)=0),$B220,0)</f>
        <v>0</v>
      </c>
      <c r="AD220">
        <f ca="1">IF(AND($B220&gt;0,SUM(AD$3:AD219)=0,SUM($H220:AC220)=0),$B220,0)</f>
        <v>0</v>
      </c>
      <c r="AE220">
        <f ca="1">IF(AND($B220&gt;0,SUM(AE$3:AE219)=0,SUM($H220:AD220)=0),$B220,0)</f>
        <v>0</v>
      </c>
      <c r="AF220">
        <f ca="1">IF(AND($B220&gt;0,SUM(AF$3:AF219)=0,SUM($H220:AE220)=0),$B220,0)</f>
        <v>0</v>
      </c>
      <c r="AG220">
        <f ca="1">IF(AND($B220&gt;0,SUM(AG$3:AG219)=0,SUM($H220:AF220)=0),$B220,0)</f>
        <v>0</v>
      </c>
      <c r="AH220">
        <f ca="1">IF(AND($B220&gt;0,SUM(AH$3:AH219)=0,SUM($H220:AG220)=0),$B220,0)</f>
        <v>0</v>
      </c>
      <c r="AI220">
        <f ca="1">IF(AND($B220&gt;0,SUM(AI$3:AI219)=0,SUM($H220:AH220)=0),$B220,0)</f>
        <v>0</v>
      </c>
      <c r="AJ220">
        <f ca="1">IF(AND($B220&gt;0,SUM(AJ$3:AJ219)=0,SUM($H220:AI220)=0),$B220,0)</f>
        <v>0</v>
      </c>
      <c r="AK220">
        <f ca="1">IF(AND($B220&gt;0,SUM(AK$3:AK219)=0,SUM($H220:AJ220)=0),$B220,0)</f>
        <v>0</v>
      </c>
      <c r="AL220">
        <f ca="1">IF(AND($B220&gt;0,SUM(AL$3:AL219)=0,SUM($H220:AK220)=0),$B220,0)</f>
        <v>0</v>
      </c>
      <c r="AM220">
        <f ca="1">IF(AND($B220&gt;0,SUM(AM$3:AM219)=0,SUM($H220:AL220)=0),$B220,0)</f>
        <v>0</v>
      </c>
      <c r="AN220">
        <f ca="1">IF(AND($B220&gt;0,SUM(AN$3:AN219)=0,SUM($H220:AM220)=0),$B220,0)</f>
        <v>0</v>
      </c>
      <c r="AO220">
        <f ca="1">IF(AND($B220&gt;0,SUM(AO$3:AO219)=0,SUM($H220:AN220)=0),$B220,0)</f>
        <v>0</v>
      </c>
      <c r="AP220">
        <f ca="1">IF(AND($B220&gt;0,SUM(AP$3:AP219)=0,SUM($H220:AO220)=0),$B220,0)</f>
        <v>0</v>
      </c>
      <c r="AQ220">
        <f ca="1">IF(AND($B220&gt;0,SUM(AQ$3:AQ219)=0,SUM($H220:AP220)=0),$B220,0)</f>
        <v>0</v>
      </c>
      <c r="AR220">
        <f ca="1">IF(AND($B220&gt;0,SUM(AR$3:AR219)=0,SUM($H220:AQ220)=0),$B220,0)</f>
        <v>0</v>
      </c>
      <c r="AS220">
        <f ca="1">IF(AND($B220&gt;0,SUM(AS$3:AS219)=0,SUM($H220:AR220)=0),$B220,0)</f>
        <v>0</v>
      </c>
      <c r="AT220">
        <f ca="1">IF(AND($B220&gt;0,SUM(AT$3:AT219)=0,SUM($H220:AS220)=0),$B220,0)</f>
        <v>0</v>
      </c>
      <c r="AU220">
        <f ca="1">IF(AND($B220&gt;0,SUM(AU$3:AU219)=0,SUM($H220:AT220)=0),$B220,0)</f>
        <v>0</v>
      </c>
      <c r="AV220">
        <f ca="1">IF(AND($B220&gt;0,SUM(AV$3:AV219)=0,SUM($H220:AU220)=0),$B220,0)</f>
        <v>0</v>
      </c>
      <c r="AW220">
        <f ca="1">IF(AND($B220&gt;0,SUM(AW$3:AW219)=0,SUM($H220:AV220)=0),$B220,0)</f>
        <v>0</v>
      </c>
      <c r="AX220">
        <f ca="1">IF(AND($B220&gt;0,SUM(AX$3:AX219)=0,SUM($H220:AW220)=0),$B220,0)</f>
        <v>0</v>
      </c>
      <c r="AY220">
        <f ca="1">IF(AND($B220&gt;0,SUM(AY$3:AY219)=0,SUM($H220:AX220)=0),$B220,0)</f>
        <v>0</v>
      </c>
      <c r="AZ220">
        <f ca="1">IF(AND($B220&gt;0,SUM(AZ$3:AZ219)=0,SUM($H220:AY220)=0),$B220,0)</f>
        <v>0</v>
      </c>
      <c r="BA220">
        <f ca="1">IF(AND($B220&gt;0,SUM(BA$3:BA219)=0,SUM($H220:AZ220)=0),$B220,0)</f>
        <v>0</v>
      </c>
      <c r="BB220">
        <f ca="1">IF(AND($B220&gt;0,SUM(BB$3:BB219)=0,SUM($H220:BA220)=0),$B220,0)</f>
        <v>0</v>
      </c>
      <c r="BC220">
        <f ca="1">IF(AND($B220&gt;0,SUM(BC$3:BC219)=0,SUM($H220:BB220)=0),$B220,0)</f>
        <v>0</v>
      </c>
      <c r="BD220">
        <f ca="1">IF(AND($B220&gt;0,SUM(BD$3:BD219)=0,SUM($H220:BC220)=0),$B220,0)</f>
        <v>0</v>
      </c>
      <c r="BE220">
        <f ca="1">IF(AND($B220&gt;0,SUM(BE$3:BE219)=0,SUM($H220:BD220)=0),$B220,0)</f>
        <v>0</v>
      </c>
      <c r="BF220">
        <f ca="1">IF(AND($B220&gt;0,SUM(BF$3:BF219)=0,SUM($H220:BE220)=0),$B220,0)</f>
        <v>0</v>
      </c>
      <c r="BG220">
        <f ca="1">IF(AND($B220&gt;0,SUM(BG$3:BG219)=0,SUM($H220:BF220)=0),$B220,0)</f>
        <v>0</v>
      </c>
      <c r="BH220">
        <f ca="1">IF(AND($B220&gt;0,SUM(BH$3:BH219)=0,SUM($H220:BG220)=0),$B220,0)</f>
        <v>0</v>
      </c>
      <c r="BI220">
        <f ca="1">IF(AND($B220&gt;0,SUM(BI$3:BI219)=0,SUM($H220:BH220)=0),$B220,0)</f>
        <v>0</v>
      </c>
      <c r="BJ220">
        <f ca="1">IF(AND($B220&gt;0,SUM(BJ$3:BJ219)=0,SUM($H220:BI220)=0),$B220,0)</f>
        <v>0</v>
      </c>
      <c r="BK220">
        <f ca="1">IF(AND($B220&gt;0,SUM(BK$3:BK219)=0,SUM($H220:BJ220)=0),$B220,0)</f>
        <v>0</v>
      </c>
      <c r="BL220">
        <f ca="1">IF(AND($B220&gt;0,SUM(BL$3:BL219)=0,SUM($H220:BK220)=0),$B220,0)</f>
        <v>0</v>
      </c>
      <c r="BM220">
        <f ca="1">IF(AND($B220&gt;0,SUM(BM$3:BM219)=0,SUM($H220:BL220)=0),$B220,0)</f>
        <v>0</v>
      </c>
      <c r="BN220">
        <f ca="1">IF(AND($B220&gt;0,SUM(BN$3:BN219)=0,SUM($H220:BM220)=0),$B220,0)</f>
        <v>0</v>
      </c>
      <c r="BO220">
        <f ca="1">IF(AND($B220&gt;0,SUM(BO$3:BO219)=0,SUM($H220:BN220)=0),$B220,0)</f>
        <v>0</v>
      </c>
      <c r="BP220">
        <f ca="1">IF(AND($B220&gt;0,SUM(BP$3:BP219)=0,SUM($H220:BO220)=0),$B220,0)</f>
        <v>0</v>
      </c>
      <c r="BQ220">
        <f ca="1">IF(AND($B220&gt;0,SUM(BQ$3:BQ219)=0,SUM($H220:BP220)=0),$B220,0)</f>
        <v>0</v>
      </c>
      <c r="BR220">
        <f ca="1">IF(AND($B220&gt;0,SUM(BR$3:BR219)=0,SUM($H220:BQ220)=0),$B220,0)</f>
        <v>0</v>
      </c>
      <c r="BS220">
        <f ca="1">IF(AND($B220&gt;0,SUM(BS$3:BS219)=0,SUM($H220:BR220)=0),$B220,0)</f>
        <v>0</v>
      </c>
      <c r="BT220">
        <f ca="1">IF(AND($B220&gt;0,SUM(BT$3:BT219)=0,SUM($H220:BS220)=0),$B220,0)</f>
        <v>0</v>
      </c>
      <c r="BU220">
        <f ca="1">IF(AND($B220&gt;0,SUM(BU$3:BU219)=0,SUM($H220:BT220)=0),$B220,0)</f>
        <v>0</v>
      </c>
      <c r="BV220">
        <f ca="1">IF(AND($B220&gt;0,SUM(BV$3:BV219)=0,SUM($H220:BU220)=0),$B220,0)</f>
        <v>0</v>
      </c>
      <c r="BW220">
        <f ca="1">IF(AND($B220&gt;0,SUM(BW$3:BW219)=0,SUM($H220:BV220)=0),$B220,0)</f>
        <v>0</v>
      </c>
      <c r="BX220">
        <f ca="1">IF(AND($B220&gt;0,SUM(BX$3:BX219)=0,SUM($H220:BW220)=0),$B220,0)</f>
        <v>0</v>
      </c>
      <c r="BY220">
        <f ca="1">IF(AND($B220&gt;0,SUM(BY$3:BY219)=0,SUM($H220:BX220)=0),$B220,0)</f>
        <v>0</v>
      </c>
      <c r="BZ220">
        <f ca="1">IF(AND($B220&gt;0,SUM(BZ$3:BZ219)=0,SUM($H220:BY220)=0),$B220,0)</f>
        <v>0</v>
      </c>
      <c r="CA220">
        <f ca="1">IF(AND($B220&gt;0,SUM(CA$3:CA219)=0,SUM($H220:BZ220)=0),$B220,0)</f>
        <v>0</v>
      </c>
      <c r="CB220">
        <f ca="1">IF(AND($B220&gt;0,SUM(CB$3:CB219)=0,SUM($H220:CA220)=0),$B220,0)</f>
        <v>0</v>
      </c>
      <c r="CC220">
        <f ca="1">IF(AND($B220&gt;0,SUM(CC$3:CC219)=0,SUM($H220:CB220)=0),$B220,0)</f>
        <v>0</v>
      </c>
      <c r="CD220">
        <f ca="1">IF(AND($B220&gt;0,SUM(CD$3:CD219)=0,SUM($H220:CC220)=0),$B220,0)</f>
        <v>0</v>
      </c>
      <c r="CE220">
        <f ca="1">IF(AND($B220&gt;0,SUM(CE$3:CE219)=0,SUM($H220:CD220)=0),$B220,0)</f>
        <v>0</v>
      </c>
      <c r="CF220">
        <f ca="1">IF(AND($B220&gt;0,SUM(CF$3:CF219)=0,SUM($H220:CE220)=0),$B220,0)</f>
        <v>0</v>
      </c>
      <c r="CG220">
        <f ca="1">IF(AND($B220&gt;0,SUM(CG$3:CG219)=0,SUM($H220:CF220)=0),$B220,0)</f>
        <v>0</v>
      </c>
      <c r="CH220">
        <f ca="1">IF(AND($B220&gt;0,SUM(CH$3:CH219)=0,SUM($H220:CG220)=0),$B220,0)</f>
        <v>0</v>
      </c>
      <c r="CI220">
        <f ca="1">IF(AND($B220&gt;0,SUM(CI$3:CI219)=0,SUM($H220:CH220)=0),$B220,0)</f>
        <v>0</v>
      </c>
      <c r="CJ220">
        <f ca="1">IF(AND($B220&gt;0,SUM(CJ$3:CJ219)=0,SUM($H220:CI220)=0),$B220,0)</f>
        <v>0</v>
      </c>
      <c r="CK220">
        <f ca="1">IF(AND($B220&gt;0,SUM(CK$3:CK219)=0,SUM($H220:CJ220)=0),$B220,0)</f>
        <v>0</v>
      </c>
      <c r="CL220">
        <f ca="1">IF(AND($B220&gt;0,SUM(CL$3:CL219)=0,SUM($H220:CK220)=0),$B220,0)</f>
        <v>0</v>
      </c>
      <c r="CM220">
        <f ca="1">IF(AND($B220&gt;0,SUM(CM$3:CM219)=0,SUM($H220:CL220)=0),$B220,0)</f>
        <v>0</v>
      </c>
      <c r="CN220">
        <f ca="1">IF(AND($B220&gt;0,SUM(CN$3:CN219)=0,SUM($H220:CM220)=0),$B220,0)</f>
        <v>0</v>
      </c>
      <c r="CO220">
        <f ca="1">IF(AND($B220&gt;0,SUM(CO$3:CO219)=0,SUM($H220:CN220)=0),$B220,0)</f>
        <v>0</v>
      </c>
      <c r="CP220">
        <f ca="1">IF(AND($B220&gt;0,SUM(CP$3:CP219)=0,SUM($H220:CO220)=0),$B220,0)</f>
        <v>0</v>
      </c>
      <c r="CQ220">
        <f ca="1">IF(AND($B220&gt;0,SUM(CQ$3:CQ219)=0,SUM($H220:CP220)=0),$B220,0)</f>
        <v>0</v>
      </c>
      <c r="CR220">
        <f ca="1">IF(AND($B220&gt;0,SUM(CR$3:CR219)=0,SUM($H220:CQ220)=0),$B220,0)</f>
        <v>0</v>
      </c>
      <c r="CS220">
        <f ca="1">IF(AND($B220&gt;0,SUM(CS$3:CS219)=0,SUM($H220:CR220)=0),$B220,0)</f>
        <v>0</v>
      </c>
      <c r="CT220">
        <f ca="1">IF(AND($B220&gt;0,SUM(CT$3:CT219)=0,SUM($H220:CS220)=0),$B220,0)</f>
        <v>0</v>
      </c>
      <c r="CU220">
        <f ca="1">IF(AND($B220&gt;0,SUM(CU$3:CU219)=0,SUM($H220:CT220)=0),$B220,0)</f>
        <v>0</v>
      </c>
      <c r="CV220">
        <f ca="1">IF(AND($B220&gt;0,SUM(CV$3:CV219)=0,SUM($H220:CU220)=0),$B220,0)</f>
        <v>0</v>
      </c>
      <c r="CW220">
        <f ca="1">IF(AND($B220&gt;0,SUM(CW$3:CW219)=0,SUM($H220:CV220)=0),$B220,0)</f>
        <v>0</v>
      </c>
      <c r="CX220">
        <f ca="1">IF(AND($B220&gt;0,SUM(CX$3:CX219)=0,SUM($H220:CW220)=0),$B220,0)</f>
        <v>0</v>
      </c>
      <c r="CY220">
        <f ca="1">IF(AND($B220&gt;0,SUM(CY$3:CY219)=0,SUM($H220:CX220)=0),$B220,0)</f>
        <v>0</v>
      </c>
      <c r="CZ220">
        <f ca="1">IF(AND($B220&gt;0,SUM(CZ$3:CZ219)=0,SUM($H220:CY220)=0),$B220,0)</f>
        <v>0</v>
      </c>
      <c r="DA220">
        <f ca="1">IF(AND($B220&gt;0,SUM(DA$3:DA219)=0,SUM($H220:CZ220)=0),$B220,0)</f>
        <v>0</v>
      </c>
      <c r="DB220">
        <f ca="1">IF(AND($B220&gt;0,SUM(DB$3:DB219)=0,SUM($H220:DA220)=0),$B220,0)</f>
        <v>0</v>
      </c>
      <c r="DC220">
        <f ca="1">IF(AND($B220&gt;0,SUM(DC$3:DC219)=0,SUM($H220:DB220)=0),$B220,0)</f>
        <v>0</v>
      </c>
      <c r="DD220">
        <f ca="1">IF(AND($B220&gt;0,SUM(DD$3:DD219)=0,SUM($H220:DC220)=0),$B220,0)</f>
        <v>0</v>
      </c>
      <c r="DE220">
        <f ca="1">IF(AND($B220&gt;0,SUM(DE$3:DE219)=0,SUM($H220:DD220)=0),$B220,0)</f>
        <v>0</v>
      </c>
      <c r="DF220">
        <f ca="1">IF(AND($B220&gt;0,SUM(DF$3:DF219)=0,SUM($H220:DE220)=0),$B220,0)</f>
        <v>0</v>
      </c>
      <c r="DG220">
        <f ca="1">IF(AND($B220&gt;0,SUM(DG$3:DG219)=0,SUM($H220:DF220)=0),$B220,0)</f>
        <v>0</v>
      </c>
      <c r="DH220">
        <f ca="1">IF(AND($B220&gt;0,SUM(DH$3:DH219)=0,SUM($H220:DG220)=0),$B220,0)</f>
        <v>0</v>
      </c>
      <c r="DI220">
        <f ca="1">IF(AND($B220&gt;0,SUM(DI$3:DI219)=0,SUM($H220:DH220)=0),$B220,0)</f>
        <v>0</v>
      </c>
      <c r="DJ220">
        <f ca="1">IF(AND($B220&gt;0,SUM(DJ$3:DJ219)=0,SUM($H220:DI220)=0),$B220,0)</f>
        <v>0</v>
      </c>
      <c r="DK220">
        <f ca="1">IF(AND($B220&gt;0,SUM(DK$3:DK219)=0,SUM($H220:DJ220)=0),$B220,0)</f>
        <v>0</v>
      </c>
      <c r="DL220">
        <f ca="1">IF(AND($B220&gt;0,SUM(DL$3:DL219)=0,SUM($H220:DK220)=0),$B220,0)</f>
        <v>0</v>
      </c>
      <c r="DM220">
        <f ca="1">IF(AND($B220&gt;0,SUM(DM$3:DM219)=0,SUM($H220:DL220)=0),$B220,0)</f>
        <v>0</v>
      </c>
      <c r="DN220">
        <f ca="1">IF(AND($B220&gt;0,SUM(DN$3:DN219)=0,SUM($H220:DM220)=0),$B220,0)</f>
        <v>0</v>
      </c>
      <c r="DO220">
        <f ca="1">IF(AND($B220&gt;0,SUM(DO$3:DO219)=0,SUM($H220:DN220)=0),$B220,0)</f>
        <v>0</v>
      </c>
      <c r="DP220">
        <f ca="1">IF(AND($B220&gt;0,SUM(DP$3:DP219)=0,SUM($H220:DO220)=0),$B220,0)</f>
        <v>0</v>
      </c>
      <c r="DQ220">
        <f ca="1">IF(AND($B220&gt;0,SUM(DQ$3:DQ219)=0,SUM($H220:DP220)=0),$B220,0)</f>
        <v>0</v>
      </c>
      <c r="DR220">
        <f ca="1">IF(AND($B220&gt;0,SUM(DR$3:DR219)=0,SUM($H220:DQ220)=0),$B220,0)</f>
        <v>0</v>
      </c>
      <c r="DS220">
        <f ca="1">IF(AND($B220&gt;0,SUM(DS$3:DS219)=0,SUM($H220:DR220)=0),$B220,0)</f>
        <v>0</v>
      </c>
      <c r="DT220">
        <f ca="1">IF(AND($B220&gt;0,SUM(DT$3:DT219)=0,SUM($H220:DS220)=0),$B220,0)</f>
        <v>0</v>
      </c>
      <c r="DU220">
        <f ca="1">IF(AND($B220&gt;0,SUM(DU$3:DU219)=0,SUM($H220:DT220)=0),$B220,0)</f>
        <v>0</v>
      </c>
      <c r="DV220">
        <f ca="1">IF(AND($B220&gt;0,SUM(DV$3:DV219)=0,SUM($H220:DU220)=0),$B220,0)</f>
        <v>0</v>
      </c>
      <c r="DW220">
        <f ca="1">IF(AND($B220&gt;0,SUM(DW$3:DW219)=0,SUM($H220:DV220)=0),$B220,0)</f>
        <v>0</v>
      </c>
      <c r="DX220">
        <f ca="1">IF(AND($B220&gt;0,SUM(DX$3:DX219)=0,SUM($H220:DW220)=0),$B220,0)</f>
        <v>0</v>
      </c>
      <c r="DY220">
        <f ca="1">IF(AND($B220&gt;0,SUM(DY$3:DY219)=0,SUM($H220:DX220)=0),$B220,0)</f>
        <v>0</v>
      </c>
      <c r="DZ220">
        <f ca="1">IF(AND($B220&gt;0,SUM(DZ$3:DZ219)=0,SUM($H220:DY220)=0),$B220,0)</f>
        <v>0</v>
      </c>
      <c r="EA220">
        <f ca="1">IF(AND($B220&gt;0,SUM(EA$3:EA219)=0,SUM($H220:DZ220)=0),$B220,0)</f>
        <v>0</v>
      </c>
      <c r="EB220">
        <f ca="1">IF(AND($B220&gt;0,SUM(EB$3:EB219)=0,SUM($H220:EA220)=0),$B220,0)</f>
        <v>0</v>
      </c>
      <c r="EC220">
        <f ca="1">IF(AND($B220&gt;0,SUM(EC$3:EC219)=0,SUM($H220:EB220)=0),$B220,0)</f>
        <v>0</v>
      </c>
      <c r="ED220">
        <f ca="1">IF(AND($B220&gt;0,SUM(ED$3:ED219)=0,SUM($H220:EC220)=0),$B220,0)</f>
        <v>0</v>
      </c>
      <c r="EE220">
        <f ca="1">IF(AND($B220&gt;0,SUM(EE$3:EE219)=0,SUM($H220:ED220)=0),$B220,0)</f>
        <v>0</v>
      </c>
      <c r="EF220">
        <f ca="1">IF(AND($B220&gt;0,SUM(EF$3:EF219)=0,SUM($H220:EE220)=0),$B220,0)</f>
        <v>0</v>
      </c>
      <c r="EG220">
        <f ca="1">IF(AND($B220&gt;0,SUM(EG$3:EG219)=0,SUM($H220:EF220)=0),$B220,0)</f>
        <v>0</v>
      </c>
      <c r="EH220">
        <f ca="1">IF(AND($B220&gt;0,SUM(EH$3:EH219)=0,SUM($H220:EG220)=0),$B220,0)</f>
        <v>0</v>
      </c>
      <c r="EI220">
        <f ca="1">IF(AND($B220&gt;0,SUM(EI$3:EI219)=0,SUM($H220:EH220)=0),$B220,0)</f>
        <v>0</v>
      </c>
      <c r="EJ220">
        <f ca="1">IF(AND($B220&gt;0,SUM(EJ$3:EJ219)=0,SUM($H220:EI220)=0),$B220,0)</f>
        <v>0</v>
      </c>
      <c r="EK220">
        <f ca="1">IF(AND($B220&gt;0,SUM(EK$3:EK219)=0,SUM($H220:EJ220)=0),$B220,0)</f>
        <v>0</v>
      </c>
      <c r="EL220">
        <f ca="1">IF(AND($B220&gt;0,SUM(EL$3:EL219)=0,SUM($H220:EK220)=0),$B220,0)</f>
        <v>0</v>
      </c>
      <c r="EM220">
        <f ca="1">IF(AND($B220&gt;0,SUM(EM$3:EM219)=0,SUM($H220:EL220)=0),$B220,0)</f>
        <v>0</v>
      </c>
      <c r="EN220">
        <f ca="1">IF(AND($B220&gt;0,SUM(EN$3:EN219)=0,SUM($H220:EM220)=0),$B220,0)</f>
        <v>0</v>
      </c>
      <c r="EO220">
        <f ca="1">IF(AND($B220&gt;0,SUM(EO$3:EO219)=0,SUM($H220:EN220)=0),$B220,0)</f>
        <v>0</v>
      </c>
      <c r="EP220">
        <f ca="1">IF(AND($B220&gt;0,SUM(EP$3:EP219)=0,SUM($H220:EO220)=0),$B220,0)</f>
        <v>0</v>
      </c>
      <c r="EQ220">
        <f ca="1">IF(AND($B220&gt;0,SUM(EQ$3:EQ219)=0,SUM($H220:EP220)=0),$B220,0)</f>
        <v>0</v>
      </c>
      <c r="ER220">
        <f ca="1">IF(AND($B220&gt;0,SUM(ER$3:ER219)=0,SUM($H220:EQ220)=0),$B220,0)</f>
        <v>0</v>
      </c>
      <c r="ES220">
        <f ca="1">IF(AND($B220&gt;0,SUM(ES$3:ES219)=0,SUM($H220:ER220)=0),$B220,0)</f>
        <v>0</v>
      </c>
      <c r="ET220">
        <f ca="1">IF(AND($B220&gt;0,SUM(ET$3:ET219)=0,SUM($H220:ES220)=0),$B220,0)</f>
        <v>0</v>
      </c>
      <c r="EU220">
        <f ca="1">IF(AND($B220&gt;0,SUM(EU$3:EU219)=0,SUM($H220:ET220)=0),$B220,0)</f>
        <v>0</v>
      </c>
      <c r="EV220">
        <f ca="1">IF(AND($B220&gt;0,SUM(EV$3:EV219)=0,SUM($H220:EU220)=0),$B220,0)</f>
        <v>0</v>
      </c>
      <c r="EW220">
        <f ca="1">IF(AND($B220&gt;0,SUM(EW$3:EW219)=0,SUM($H220:EV220)=0),$B220,0)</f>
        <v>0</v>
      </c>
      <c r="EX220">
        <f ca="1">IF(AND($B220&gt;0,SUM(EX$3:EX219)=0,SUM($H220:EW220)=0),$B220,0)</f>
        <v>0</v>
      </c>
      <c r="EY220">
        <f ca="1">IF(AND($B220&gt;0,SUM(EY$3:EY219)=0,SUM($H220:EX220)=0),$B220,0)</f>
        <v>0</v>
      </c>
      <c r="EZ220">
        <f ca="1">IF(AND($B220&gt;0,SUM(EZ$3:EZ219)=0,SUM($H220:EY220)=0),$B220,0)</f>
        <v>0</v>
      </c>
      <c r="FA220">
        <f ca="1">IF(AND($B220&gt;0,SUM(FA$3:FA219)=0,SUM($H220:EZ220)=0),$B220,0)</f>
        <v>0</v>
      </c>
      <c r="FB220">
        <f ca="1">IF(AND($B220&gt;0,SUM(FB$3:FB219)=0,SUM($H220:FA220)=0),$B220,0)</f>
        <v>0</v>
      </c>
      <c r="FC220">
        <f ca="1">IF(AND($B220&gt;0,SUM(FC$3:FC219)=0,SUM($H220:FB220)=0),$B220,0)</f>
        <v>0</v>
      </c>
      <c r="FD220">
        <f ca="1">IF(AND($B220&gt;0,SUM(FD$3:FD219)=0,SUM($H220:FC220)=0),$B220,0)</f>
        <v>0</v>
      </c>
      <c r="FE220">
        <f ca="1">IF(AND($B220&gt;0,SUM(FE$3:FE219)=0,SUM($H220:FD220)=0),$B220,0)</f>
        <v>0</v>
      </c>
      <c r="FF220">
        <f ca="1">IF(AND($B220&gt;0,SUM(FF$3:FF219)=0,SUM($H220:FE220)=0),$B220,0)</f>
        <v>0</v>
      </c>
      <c r="FG220">
        <f ca="1">IF(AND($B220&gt;0,SUM(FG$3:FG219)=0,SUM($H220:FF220)=0),$B220,0)</f>
        <v>0</v>
      </c>
      <c r="FH220">
        <f ca="1">IF(AND($B220&gt;0,SUM(FH$3:FH219)=0,SUM($H220:FG220)=0),$B220,0)</f>
        <v>0</v>
      </c>
      <c r="FI220">
        <f ca="1">IF(AND($B220&gt;0,SUM(FI$3:FI219)=0,SUM($H220:FH220)=0),$B220,0)</f>
        <v>0</v>
      </c>
      <c r="FJ220">
        <f ca="1">IF(AND($B220&gt;0,SUM(FJ$3:FJ219)=0,SUM($H220:FI220)=0),$B220,0)</f>
        <v>0</v>
      </c>
      <c r="FK220">
        <f ca="1">IF(AND($B220&gt;0,SUM(FK$3:FK219)=0,SUM($H220:FJ220)=0),$B220,0)</f>
        <v>0</v>
      </c>
      <c r="FL220">
        <f ca="1">IF(AND($B220&gt;0,SUM(FL$3:FL219)=0,SUM($H220:FK220)=0),$B220,0)</f>
        <v>0</v>
      </c>
      <c r="FM220">
        <f ca="1">IF(AND($B220&gt;0,SUM(FM$3:FM219)=0,SUM($H220:FL220)=0),$B220,0)</f>
        <v>0</v>
      </c>
      <c r="FN220">
        <f ca="1">IF(AND($B220&gt;0,SUM(FN$3:FN219)=0,SUM($H220:FM220)=0),$B220,0)</f>
        <v>0</v>
      </c>
      <c r="FS220" s="67" t="str">
        <f ca="1">Valintaohjelma!$C96</f>
        <v>Potentiaali vapaa Matkoilla tieto (DO)</v>
      </c>
      <c r="FT220" s="67" t="str">
        <f ca="1">Valintaohjelma!$F96</f>
        <v/>
      </c>
      <c r="FU220" s="342" t="s">
        <v>387</v>
      </c>
      <c r="FV220" s="67" t="str">
        <f ca="1">Valintaohjelma!$I96</f>
        <v>-</v>
      </c>
      <c r="FY220" s="67" t="str">
        <f ca="1">Valintaohjelma!$C96</f>
        <v>Potentiaali vapaa Matkoilla tieto (DO)</v>
      </c>
      <c r="FZ220" s="67" t="str">
        <f ca="1">Valintaohjelma!$F96</f>
        <v/>
      </c>
      <c r="GA220" s="67" t="s">
        <v>655</v>
      </c>
      <c r="GB220" s="67" t="str">
        <f ca="1">Valintaohjelma!$I96</f>
        <v>-</v>
      </c>
      <c r="GE220" s="67" t="str">
        <f ca="1">Valintaohjelma!$C96</f>
        <v>Potentiaali vapaa Matkoilla tieto (DO)</v>
      </c>
      <c r="GF220" s="67" t="str">
        <f ca="1">Valintaohjelma!$F96</f>
        <v/>
      </c>
      <c r="GG220" s="67" t="s">
        <v>901</v>
      </c>
      <c r="GH220" s="67" t="str">
        <f ca="1">Valintaohjelma!$I96</f>
        <v>-</v>
      </c>
    </row>
    <row r="221" spans="1:190" ht="15.75" thickBot="1" x14ac:dyDescent="0.3">
      <c r="A221">
        <v>221</v>
      </c>
      <c r="B221">
        <f>IF(AND(Valintaohjelma!D97&lt;&gt;"-",Valintaohjelma!D97&lt;&gt;""),A221,0)</f>
        <v>0</v>
      </c>
      <c r="C221" s="240" t="str">
        <f t="shared" ca="1" si="26"/>
        <v>Potentiaali vapaa Poissa tieto (DO)</v>
      </c>
      <c r="D221" s="240" t="str">
        <f t="shared" ca="1" si="27"/>
        <v/>
      </c>
      <c r="E221" s="240" t="str">
        <f t="shared" ca="1" si="28"/>
        <v>Poissa</v>
      </c>
      <c r="F221" s="240" t="str">
        <f t="shared" ca="1" si="29"/>
        <v>-</v>
      </c>
      <c r="G221" s="47" t="e">
        <f>INDEX($I$2:$FN$2,ROWS(G$2:G221))</f>
        <v>#REF!</v>
      </c>
      <c r="H221">
        <v>0</v>
      </c>
      <c r="I221">
        <f ca="1">IF(AND($B221&gt;0,SUM(I$3:I220)=0,SUM($H221:H221)=0),$B221,0)</f>
        <v>0</v>
      </c>
      <c r="J221">
        <f ca="1">IF(AND($B221&gt;0,SUM(J$3:J220)=0,SUM($H221:I221)=0),$B221,0)</f>
        <v>0</v>
      </c>
      <c r="K221">
        <f ca="1">IF(AND($B221&gt;0,SUM(K$3:K220)=0,SUM($H221:J221)=0),$B221,0)</f>
        <v>0</v>
      </c>
      <c r="L221">
        <f ca="1">IF(AND($B221&gt;0,SUM(L$3:L220)=0,SUM($H221:K221)=0),$B221,0)</f>
        <v>0</v>
      </c>
      <c r="M221">
        <f ca="1">IF(AND($B221&gt;0,SUM(M$3:M220)=0,SUM($H221:L221)=0),$B221,0)</f>
        <v>0</v>
      </c>
      <c r="N221">
        <f ca="1">IF(AND($B221&gt;0,SUM(N$3:N220)=0,SUM($H221:M221)=0),$B221,0)</f>
        <v>0</v>
      </c>
      <c r="O221">
        <f ca="1">IF(AND($B221&gt;0,SUM(O$3:O220)=0,SUM($H221:N221)=0),$B221,0)</f>
        <v>0</v>
      </c>
      <c r="P221">
        <f ca="1">IF(AND($B221&gt;0,SUM(P$3:P220)=0,SUM($H221:O221)=0),$B221,0)</f>
        <v>0</v>
      </c>
      <c r="Q221">
        <f ca="1">IF(AND($B221&gt;0,SUM(Q$3:Q220)=0,SUM($H221:P221)=0),$B221,0)</f>
        <v>0</v>
      </c>
      <c r="R221">
        <f ca="1">IF(AND($B221&gt;0,SUM(R$3:R220)=0,SUM($H221:Q221)=0),$B221,0)</f>
        <v>0</v>
      </c>
      <c r="S221">
        <f ca="1">IF(AND($B221&gt;0,SUM(S$3:S220)=0,SUM($H221:R221)=0),$B221,0)</f>
        <v>0</v>
      </c>
      <c r="T221">
        <f ca="1">IF(AND($B221&gt;0,SUM(T$3:T220)=0,SUM($H221:S221)=0),$B221,0)</f>
        <v>0</v>
      </c>
      <c r="U221">
        <f ca="1">IF(AND($B221&gt;0,SUM(U$3:U220)=0,SUM($H221:T221)=0),$B221,0)</f>
        <v>0</v>
      </c>
      <c r="V221">
        <f ca="1">IF(AND($B221&gt;0,SUM(V$3:V220)=0,SUM($H221:U221)=0),$B221,0)</f>
        <v>0</v>
      </c>
      <c r="W221">
        <f ca="1">IF(AND($B221&gt;0,SUM(W$3:W220)=0,SUM($H221:V221)=0),$B221,0)</f>
        <v>0</v>
      </c>
      <c r="X221">
        <f ca="1">IF(AND($B221&gt;0,SUM(X$3:X220)=0,SUM($H221:W221)=0),$B221,0)</f>
        <v>0</v>
      </c>
      <c r="Y221">
        <f ca="1">IF(AND($B221&gt;0,SUM(Y$3:Y220)=0,SUM($H221:X221)=0),$B221,0)</f>
        <v>0</v>
      </c>
      <c r="Z221">
        <f ca="1">IF(AND($B221&gt;0,SUM(Z$3:Z220)=0,SUM($H221:Y221)=0),$B221,0)</f>
        <v>0</v>
      </c>
      <c r="AA221">
        <f ca="1">IF(AND($B221&gt;0,SUM(AA$3:AA220)=0,SUM($H221:Z221)=0),$B221,0)</f>
        <v>0</v>
      </c>
      <c r="AB221">
        <f ca="1">IF(AND($B221&gt;0,SUM(AB$3:AB220)=0,SUM($H221:AA221)=0),$B221,0)</f>
        <v>0</v>
      </c>
      <c r="AC221">
        <f ca="1">IF(AND($B221&gt;0,SUM(AC$3:AC220)=0,SUM($H221:AB221)=0),$B221,0)</f>
        <v>0</v>
      </c>
      <c r="AD221">
        <f ca="1">IF(AND($B221&gt;0,SUM(AD$3:AD220)=0,SUM($H221:AC221)=0),$B221,0)</f>
        <v>0</v>
      </c>
      <c r="AE221">
        <f ca="1">IF(AND($B221&gt;0,SUM(AE$3:AE220)=0,SUM($H221:AD221)=0),$B221,0)</f>
        <v>0</v>
      </c>
      <c r="AF221">
        <f ca="1">IF(AND($B221&gt;0,SUM(AF$3:AF220)=0,SUM($H221:AE221)=0),$B221,0)</f>
        <v>0</v>
      </c>
      <c r="AG221">
        <f ca="1">IF(AND($B221&gt;0,SUM(AG$3:AG220)=0,SUM($H221:AF221)=0),$B221,0)</f>
        <v>0</v>
      </c>
      <c r="AH221">
        <f ca="1">IF(AND($B221&gt;0,SUM(AH$3:AH220)=0,SUM($H221:AG221)=0),$B221,0)</f>
        <v>0</v>
      </c>
      <c r="AI221">
        <f ca="1">IF(AND($B221&gt;0,SUM(AI$3:AI220)=0,SUM($H221:AH221)=0),$B221,0)</f>
        <v>0</v>
      </c>
      <c r="AJ221">
        <f ca="1">IF(AND($B221&gt;0,SUM(AJ$3:AJ220)=0,SUM($H221:AI221)=0),$B221,0)</f>
        <v>0</v>
      </c>
      <c r="AK221">
        <f ca="1">IF(AND($B221&gt;0,SUM(AK$3:AK220)=0,SUM($H221:AJ221)=0),$B221,0)</f>
        <v>0</v>
      </c>
      <c r="AL221">
        <f ca="1">IF(AND($B221&gt;0,SUM(AL$3:AL220)=0,SUM($H221:AK221)=0),$B221,0)</f>
        <v>0</v>
      </c>
      <c r="AM221">
        <f ca="1">IF(AND($B221&gt;0,SUM(AM$3:AM220)=0,SUM($H221:AL221)=0),$B221,0)</f>
        <v>0</v>
      </c>
      <c r="AN221">
        <f ca="1">IF(AND($B221&gt;0,SUM(AN$3:AN220)=0,SUM($H221:AM221)=0),$B221,0)</f>
        <v>0</v>
      </c>
      <c r="AO221">
        <f ca="1">IF(AND($B221&gt;0,SUM(AO$3:AO220)=0,SUM($H221:AN221)=0),$B221,0)</f>
        <v>0</v>
      </c>
      <c r="AP221">
        <f ca="1">IF(AND($B221&gt;0,SUM(AP$3:AP220)=0,SUM($H221:AO221)=0),$B221,0)</f>
        <v>0</v>
      </c>
      <c r="AQ221">
        <f ca="1">IF(AND($B221&gt;0,SUM(AQ$3:AQ220)=0,SUM($H221:AP221)=0),$B221,0)</f>
        <v>0</v>
      </c>
      <c r="AR221">
        <f ca="1">IF(AND($B221&gt;0,SUM(AR$3:AR220)=0,SUM($H221:AQ221)=0),$B221,0)</f>
        <v>0</v>
      </c>
      <c r="AS221">
        <f ca="1">IF(AND($B221&gt;0,SUM(AS$3:AS220)=0,SUM($H221:AR221)=0),$B221,0)</f>
        <v>0</v>
      </c>
      <c r="AT221">
        <f ca="1">IF(AND($B221&gt;0,SUM(AT$3:AT220)=0,SUM($H221:AS221)=0),$B221,0)</f>
        <v>0</v>
      </c>
      <c r="AU221">
        <f ca="1">IF(AND($B221&gt;0,SUM(AU$3:AU220)=0,SUM($H221:AT221)=0),$B221,0)</f>
        <v>0</v>
      </c>
      <c r="AV221">
        <f ca="1">IF(AND($B221&gt;0,SUM(AV$3:AV220)=0,SUM($H221:AU221)=0),$B221,0)</f>
        <v>0</v>
      </c>
      <c r="AW221">
        <f ca="1">IF(AND($B221&gt;0,SUM(AW$3:AW220)=0,SUM($H221:AV221)=0),$B221,0)</f>
        <v>0</v>
      </c>
      <c r="AX221">
        <f ca="1">IF(AND($B221&gt;0,SUM(AX$3:AX220)=0,SUM($H221:AW221)=0),$B221,0)</f>
        <v>0</v>
      </c>
      <c r="AY221">
        <f ca="1">IF(AND($B221&gt;0,SUM(AY$3:AY220)=0,SUM($H221:AX221)=0),$B221,0)</f>
        <v>0</v>
      </c>
      <c r="AZ221">
        <f ca="1">IF(AND($B221&gt;0,SUM(AZ$3:AZ220)=0,SUM($H221:AY221)=0),$B221,0)</f>
        <v>0</v>
      </c>
      <c r="BA221">
        <f ca="1">IF(AND($B221&gt;0,SUM(BA$3:BA220)=0,SUM($H221:AZ221)=0),$B221,0)</f>
        <v>0</v>
      </c>
      <c r="BB221">
        <f ca="1">IF(AND($B221&gt;0,SUM(BB$3:BB220)=0,SUM($H221:BA221)=0),$B221,0)</f>
        <v>0</v>
      </c>
      <c r="BC221">
        <f ca="1">IF(AND($B221&gt;0,SUM(BC$3:BC220)=0,SUM($H221:BB221)=0),$B221,0)</f>
        <v>0</v>
      </c>
      <c r="BD221">
        <f ca="1">IF(AND($B221&gt;0,SUM(BD$3:BD220)=0,SUM($H221:BC221)=0),$B221,0)</f>
        <v>0</v>
      </c>
      <c r="BE221">
        <f ca="1">IF(AND($B221&gt;0,SUM(BE$3:BE220)=0,SUM($H221:BD221)=0),$B221,0)</f>
        <v>0</v>
      </c>
      <c r="BF221">
        <f ca="1">IF(AND($B221&gt;0,SUM(BF$3:BF220)=0,SUM($H221:BE221)=0),$B221,0)</f>
        <v>0</v>
      </c>
      <c r="BG221">
        <f ca="1">IF(AND($B221&gt;0,SUM(BG$3:BG220)=0,SUM($H221:BF221)=0),$B221,0)</f>
        <v>0</v>
      </c>
      <c r="BH221">
        <f ca="1">IF(AND($B221&gt;0,SUM(BH$3:BH220)=0,SUM($H221:BG221)=0),$B221,0)</f>
        <v>0</v>
      </c>
      <c r="BI221">
        <f ca="1">IF(AND($B221&gt;0,SUM(BI$3:BI220)=0,SUM($H221:BH221)=0),$B221,0)</f>
        <v>0</v>
      </c>
      <c r="BJ221">
        <f ca="1">IF(AND($B221&gt;0,SUM(BJ$3:BJ220)=0,SUM($H221:BI221)=0),$B221,0)</f>
        <v>0</v>
      </c>
      <c r="BK221">
        <f ca="1">IF(AND($B221&gt;0,SUM(BK$3:BK220)=0,SUM($H221:BJ221)=0),$B221,0)</f>
        <v>0</v>
      </c>
      <c r="BL221">
        <f ca="1">IF(AND($B221&gt;0,SUM(BL$3:BL220)=0,SUM($H221:BK221)=0),$B221,0)</f>
        <v>0</v>
      </c>
      <c r="BM221">
        <f ca="1">IF(AND($B221&gt;0,SUM(BM$3:BM220)=0,SUM($H221:BL221)=0),$B221,0)</f>
        <v>0</v>
      </c>
      <c r="BN221">
        <f ca="1">IF(AND($B221&gt;0,SUM(BN$3:BN220)=0,SUM($H221:BM221)=0),$B221,0)</f>
        <v>0</v>
      </c>
      <c r="BO221">
        <f ca="1">IF(AND($B221&gt;0,SUM(BO$3:BO220)=0,SUM($H221:BN221)=0),$B221,0)</f>
        <v>0</v>
      </c>
      <c r="BP221">
        <f ca="1">IF(AND($B221&gt;0,SUM(BP$3:BP220)=0,SUM($H221:BO221)=0),$B221,0)</f>
        <v>0</v>
      </c>
      <c r="BQ221">
        <f ca="1">IF(AND($B221&gt;0,SUM(BQ$3:BQ220)=0,SUM($H221:BP221)=0),$B221,0)</f>
        <v>0</v>
      </c>
      <c r="BR221">
        <f ca="1">IF(AND($B221&gt;0,SUM(BR$3:BR220)=0,SUM($H221:BQ221)=0),$B221,0)</f>
        <v>0</v>
      </c>
      <c r="BS221">
        <f ca="1">IF(AND($B221&gt;0,SUM(BS$3:BS220)=0,SUM($H221:BR221)=0),$B221,0)</f>
        <v>0</v>
      </c>
      <c r="BT221">
        <f ca="1">IF(AND($B221&gt;0,SUM(BT$3:BT220)=0,SUM($H221:BS221)=0),$B221,0)</f>
        <v>0</v>
      </c>
      <c r="BU221">
        <f ca="1">IF(AND($B221&gt;0,SUM(BU$3:BU220)=0,SUM($H221:BT221)=0),$B221,0)</f>
        <v>0</v>
      </c>
      <c r="BV221">
        <f ca="1">IF(AND($B221&gt;0,SUM(BV$3:BV220)=0,SUM($H221:BU221)=0),$B221,0)</f>
        <v>0</v>
      </c>
      <c r="BW221">
        <f ca="1">IF(AND($B221&gt;0,SUM(BW$3:BW220)=0,SUM($H221:BV221)=0),$B221,0)</f>
        <v>0</v>
      </c>
      <c r="BX221">
        <f ca="1">IF(AND($B221&gt;0,SUM(BX$3:BX220)=0,SUM($H221:BW221)=0),$B221,0)</f>
        <v>0</v>
      </c>
      <c r="BY221">
        <f ca="1">IF(AND($B221&gt;0,SUM(BY$3:BY220)=0,SUM($H221:BX221)=0),$B221,0)</f>
        <v>0</v>
      </c>
      <c r="BZ221">
        <f ca="1">IF(AND($B221&gt;0,SUM(BZ$3:BZ220)=0,SUM($H221:BY221)=0),$B221,0)</f>
        <v>0</v>
      </c>
      <c r="CA221">
        <f ca="1">IF(AND($B221&gt;0,SUM(CA$3:CA220)=0,SUM($H221:BZ221)=0),$B221,0)</f>
        <v>0</v>
      </c>
      <c r="CB221">
        <f ca="1">IF(AND($B221&gt;0,SUM(CB$3:CB220)=0,SUM($H221:CA221)=0),$B221,0)</f>
        <v>0</v>
      </c>
      <c r="CC221">
        <f ca="1">IF(AND($B221&gt;0,SUM(CC$3:CC220)=0,SUM($H221:CB221)=0),$B221,0)</f>
        <v>0</v>
      </c>
      <c r="CD221">
        <f ca="1">IF(AND($B221&gt;0,SUM(CD$3:CD220)=0,SUM($H221:CC221)=0),$B221,0)</f>
        <v>0</v>
      </c>
      <c r="CE221">
        <f ca="1">IF(AND($B221&gt;0,SUM(CE$3:CE220)=0,SUM($H221:CD221)=0),$B221,0)</f>
        <v>0</v>
      </c>
      <c r="CF221">
        <f ca="1">IF(AND($B221&gt;0,SUM(CF$3:CF220)=0,SUM($H221:CE221)=0),$B221,0)</f>
        <v>0</v>
      </c>
      <c r="CG221">
        <f ca="1">IF(AND($B221&gt;0,SUM(CG$3:CG220)=0,SUM($H221:CF221)=0),$B221,0)</f>
        <v>0</v>
      </c>
      <c r="CH221">
        <f ca="1">IF(AND($B221&gt;0,SUM(CH$3:CH220)=0,SUM($H221:CG221)=0),$B221,0)</f>
        <v>0</v>
      </c>
      <c r="CI221">
        <f ca="1">IF(AND($B221&gt;0,SUM(CI$3:CI220)=0,SUM($H221:CH221)=0),$B221,0)</f>
        <v>0</v>
      </c>
      <c r="CJ221">
        <f ca="1">IF(AND($B221&gt;0,SUM(CJ$3:CJ220)=0,SUM($H221:CI221)=0),$B221,0)</f>
        <v>0</v>
      </c>
      <c r="CK221">
        <f ca="1">IF(AND($B221&gt;0,SUM(CK$3:CK220)=0,SUM($H221:CJ221)=0),$B221,0)</f>
        <v>0</v>
      </c>
      <c r="CL221">
        <f ca="1">IF(AND($B221&gt;0,SUM(CL$3:CL220)=0,SUM($H221:CK221)=0),$B221,0)</f>
        <v>0</v>
      </c>
      <c r="CM221">
        <f ca="1">IF(AND($B221&gt;0,SUM(CM$3:CM220)=0,SUM($H221:CL221)=0),$B221,0)</f>
        <v>0</v>
      </c>
      <c r="CN221">
        <f ca="1">IF(AND($B221&gt;0,SUM(CN$3:CN220)=0,SUM($H221:CM221)=0),$B221,0)</f>
        <v>0</v>
      </c>
      <c r="CO221">
        <f ca="1">IF(AND($B221&gt;0,SUM(CO$3:CO220)=0,SUM($H221:CN221)=0),$B221,0)</f>
        <v>0</v>
      </c>
      <c r="CP221">
        <f ca="1">IF(AND($B221&gt;0,SUM(CP$3:CP220)=0,SUM($H221:CO221)=0),$B221,0)</f>
        <v>0</v>
      </c>
      <c r="CQ221">
        <f ca="1">IF(AND($B221&gt;0,SUM(CQ$3:CQ220)=0,SUM($H221:CP221)=0),$B221,0)</f>
        <v>0</v>
      </c>
      <c r="CR221">
        <f ca="1">IF(AND($B221&gt;0,SUM(CR$3:CR220)=0,SUM($H221:CQ221)=0),$B221,0)</f>
        <v>0</v>
      </c>
      <c r="CS221">
        <f ca="1">IF(AND($B221&gt;0,SUM(CS$3:CS220)=0,SUM($H221:CR221)=0),$B221,0)</f>
        <v>0</v>
      </c>
      <c r="CT221">
        <f ca="1">IF(AND($B221&gt;0,SUM(CT$3:CT220)=0,SUM($H221:CS221)=0),$B221,0)</f>
        <v>0</v>
      </c>
      <c r="CU221">
        <f ca="1">IF(AND($B221&gt;0,SUM(CU$3:CU220)=0,SUM($H221:CT221)=0),$B221,0)</f>
        <v>0</v>
      </c>
      <c r="CV221">
        <f ca="1">IF(AND($B221&gt;0,SUM(CV$3:CV220)=0,SUM($H221:CU221)=0),$B221,0)</f>
        <v>0</v>
      </c>
      <c r="CW221">
        <f ca="1">IF(AND($B221&gt;0,SUM(CW$3:CW220)=0,SUM($H221:CV221)=0),$B221,0)</f>
        <v>0</v>
      </c>
      <c r="CX221">
        <f ca="1">IF(AND($B221&gt;0,SUM(CX$3:CX220)=0,SUM($H221:CW221)=0),$B221,0)</f>
        <v>0</v>
      </c>
      <c r="CY221">
        <f ca="1">IF(AND($B221&gt;0,SUM(CY$3:CY220)=0,SUM($H221:CX221)=0),$B221,0)</f>
        <v>0</v>
      </c>
      <c r="CZ221">
        <f ca="1">IF(AND($B221&gt;0,SUM(CZ$3:CZ220)=0,SUM($H221:CY221)=0),$B221,0)</f>
        <v>0</v>
      </c>
      <c r="DA221">
        <f ca="1">IF(AND($B221&gt;0,SUM(DA$3:DA220)=0,SUM($H221:CZ221)=0),$B221,0)</f>
        <v>0</v>
      </c>
      <c r="DB221">
        <f ca="1">IF(AND($B221&gt;0,SUM(DB$3:DB220)=0,SUM($H221:DA221)=0),$B221,0)</f>
        <v>0</v>
      </c>
      <c r="DC221">
        <f ca="1">IF(AND($B221&gt;0,SUM(DC$3:DC220)=0,SUM($H221:DB221)=0),$B221,0)</f>
        <v>0</v>
      </c>
      <c r="DD221">
        <f ca="1">IF(AND($B221&gt;0,SUM(DD$3:DD220)=0,SUM($H221:DC221)=0),$B221,0)</f>
        <v>0</v>
      </c>
      <c r="DE221">
        <f ca="1">IF(AND($B221&gt;0,SUM(DE$3:DE220)=0,SUM($H221:DD221)=0),$B221,0)</f>
        <v>0</v>
      </c>
      <c r="DF221">
        <f ca="1">IF(AND($B221&gt;0,SUM(DF$3:DF220)=0,SUM($H221:DE221)=0),$B221,0)</f>
        <v>0</v>
      </c>
      <c r="DG221">
        <f ca="1">IF(AND($B221&gt;0,SUM(DG$3:DG220)=0,SUM($H221:DF221)=0),$B221,0)</f>
        <v>0</v>
      </c>
      <c r="DH221">
        <f ca="1">IF(AND($B221&gt;0,SUM(DH$3:DH220)=0,SUM($H221:DG221)=0),$B221,0)</f>
        <v>0</v>
      </c>
      <c r="DI221">
        <f ca="1">IF(AND($B221&gt;0,SUM(DI$3:DI220)=0,SUM($H221:DH221)=0),$B221,0)</f>
        <v>0</v>
      </c>
      <c r="DJ221">
        <f ca="1">IF(AND($B221&gt;0,SUM(DJ$3:DJ220)=0,SUM($H221:DI221)=0),$B221,0)</f>
        <v>0</v>
      </c>
      <c r="DK221">
        <f ca="1">IF(AND($B221&gt;0,SUM(DK$3:DK220)=0,SUM($H221:DJ221)=0),$B221,0)</f>
        <v>0</v>
      </c>
      <c r="DL221">
        <f ca="1">IF(AND($B221&gt;0,SUM(DL$3:DL220)=0,SUM($H221:DK221)=0),$B221,0)</f>
        <v>0</v>
      </c>
      <c r="DM221">
        <f ca="1">IF(AND($B221&gt;0,SUM(DM$3:DM220)=0,SUM($H221:DL221)=0),$B221,0)</f>
        <v>0</v>
      </c>
      <c r="DN221">
        <f ca="1">IF(AND($B221&gt;0,SUM(DN$3:DN220)=0,SUM($H221:DM221)=0),$B221,0)</f>
        <v>0</v>
      </c>
      <c r="DO221">
        <f ca="1">IF(AND($B221&gt;0,SUM(DO$3:DO220)=0,SUM($H221:DN221)=0),$B221,0)</f>
        <v>0</v>
      </c>
      <c r="DP221">
        <f ca="1">IF(AND($B221&gt;0,SUM(DP$3:DP220)=0,SUM($H221:DO221)=0),$B221,0)</f>
        <v>0</v>
      </c>
      <c r="DQ221">
        <f ca="1">IF(AND($B221&gt;0,SUM(DQ$3:DQ220)=0,SUM($H221:DP221)=0),$B221,0)</f>
        <v>0</v>
      </c>
      <c r="DR221">
        <f ca="1">IF(AND($B221&gt;0,SUM(DR$3:DR220)=0,SUM($H221:DQ221)=0),$B221,0)</f>
        <v>0</v>
      </c>
      <c r="DS221">
        <f ca="1">IF(AND($B221&gt;0,SUM(DS$3:DS220)=0,SUM($H221:DR221)=0),$B221,0)</f>
        <v>0</v>
      </c>
      <c r="DT221">
        <f ca="1">IF(AND($B221&gt;0,SUM(DT$3:DT220)=0,SUM($H221:DS221)=0),$B221,0)</f>
        <v>0</v>
      </c>
      <c r="DU221">
        <f ca="1">IF(AND($B221&gt;0,SUM(DU$3:DU220)=0,SUM($H221:DT221)=0),$B221,0)</f>
        <v>0</v>
      </c>
      <c r="DV221">
        <f ca="1">IF(AND($B221&gt;0,SUM(DV$3:DV220)=0,SUM($H221:DU221)=0),$B221,0)</f>
        <v>0</v>
      </c>
      <c r="DW221">
        <f ca="1">IF(AND($B221&gt;0,SUM(DW$3:DW220)=0,SUM($H221:DV221)=0),$B221,0)</f>
        <v>0</v>
      </c>
      <c r="DX221">
        <f ca="1">IF(AND($B221&gt;0,SUM(DX$3:DX220)=0,SUM($H221:DW221)=0),$B221,0)</f>
        <v>0</v>
      </c>
      <c r="DY221">
        <f ca="1">IF(AND($B221&gt;0,SUM(DY$3:DY220)=0,SUM($H221:DX221)=0),$B221,0)</f>
        <v>0</v>
      </c>
      <c r="DZ221">
        <f ca="1">IF(AND($B221&gt;0,SUM(DZ$3:DZ220)=0,SUM($H221:DY221)=0),$B221,0)</f>
        <v>0</v>
      </c>
      <c r="EA221">
        <f ca="1">IF(AND($B221&gt;0,SUM(EA$3:EA220)=0,SUM($H221:DZ221)=0),$B221,0)</f>
        <v>0</v>
      </c>
      <c r="EB221">
        <f ca="1">IF(AND($B221&gt;0,SUM(EB$3:EB220)=0,SUM($H221:EA221)=0),$B221,0)</f>
        <v>0</v>
      </c>
      <c r="EC221">
        <f ca="1">IF(AND($B221&gt;0,SUM(EC$3:EC220)=0,SUM($H221:EB221)=0),$B221,0)</f>
        <v>0</v>
      </c>
      <c r="ED221">
        <f ca="1">IF(AND($B221&gt;0,SUM(ED$3:ED220)=0,SUM($H221:EC221)=0),$B221,0)</f>
        <v>0</v>
      </c>
      <c r="EE221">
        <f ca="1">IF(AND($B221&gt;0,SUM(EE$3:EE220)=0,SUM($H221:ED221)=0),$B221,0)</f>
        <v>0</v>
      </c>
      <c r="EF221">
        <f ca="1">IF(AND($B221&gt;0,SUM(EF$3:EF220)=0,SUM($H221:EE221)=0),$B221,0)</f>
        <v>0</v>
      </c>
      <c r="EG221">
        <f ca="1">IF(AND($B221&gt;0,SUM(EG$3:EG220)=0,SUM($H221:EF221)=0),$B221,0)</f>
        <v>0</v>
      </c>
      <c r="EH221">
        <f ca="1">IF(AND($B221&gt;0,SUM(EH$3:EH220)=0,SUM($H221:EG221)=0),$B221,0)</f>
        <v>0</v>
      </c>
      <c r="EI221">
        <f ca="1">IF(AND($B221&gt;0,SUM(EI$3:EI220)=0,SUM($H221:EH221)=0),$B221,0)</f>
        <v>0</v>
      </c>
      <c r="EJ221">
        <f ca="1">IF(AND($B221&gt;0,SUM(EJ$3:EJ220)=0,SUM($H221:EI221)=0),$B221,0)</f>
        <v>0</v>
      </c>
      <c r="EK221">
        <f ca="1">IF(AND($B221&gt;0,SUM(EK$3:EK220)=0,SUM($H221:EJ221)=0),$B221,0)</f>
        <v>0</v>
      </c>
      <c r="EL221">
        <f ca="1">IF(AND($B221&gt;0,SUM(EL$3:EL220)=0,SUM($H221:EK221)=0),$B221,0)</f>
        <v>0</v>
      </c>
      <c r="EM221">
        <f ca="1">IF(AND($B221&gt;0,SUM(EM$3:EM220)=0,SUM($H221:EL221)=0),$B221,0)</f>
        <v>0</v>
      </c>
      <c r="EN221">
        <f ca="1">IF(AND($B221&gt;0,SUM(EN$3:EN220)=0,SUM($H221:EM221)=0),$B221,0)</f>
        <v>0</v>
      </c>
      <c r="EO221">
        <f ca="1">IF(AND($B221&gt;0,SUM(EO$3:EO220)=0,SUM($H221:EN221)=0),$B221,0)</f>
        <v>0</v>
      </c>
      <c r="EP221">
        <f ca="1">IF(AND($B221&gt;0,SUM(EP$3:EP220)=0,SUM($H221:EO221)=0),$B221,0)</f>
        <v>0</v>
      </c>
      <c r="EQ221">
        <f ca="1">IF(AND($B221&gt;0,SUM(EQ$3:EQ220)=0,SUM($H221:EP221)=0),$B221,0)</f>
        <v>0</v>
      </c>
      <c r="ER221">
        <f ca="1">IF(AND($B221&gt;0,SUM(ER$3:ER220)=0,SUM($H221:EQ221)=0),$B221,0)</f>
        <v>0</v>
      </c>
      <c r="ES221">
        <f ca="1">IF(AND($B221&gt;0,SUM(ES$3:ES220)=0,SUM($H221:ER221)=0),$B221,0)</f>
        <v>0</v>
      </c>
      <c r="ET221">
        <f ca="1">IF(AND($B221&gt;0,SUM(ET$3:ET220)=0,SUM($H221:ES221)=0),$B221,0)</f>
        <v>0</v>
      </c>
      <c r="EU221">
        <f ca="1">IF(AND($B221&gt;0,SUM(EU$3:EU220)=0,SUM($H221:ET221)=0),$B221,0)</f>
        <v>0</v>
      </c>
      <c r="EV221">
        <f ca="1">IF(AND($B221&gt;0,SUM(EV$3:EV220)=0,SUM($H221:EU221)=0),$B221,0)</f>
        <v>0</v>
      </c>
      <c r="EW221">
        <f ca="1">IF(AND($B221&gt;0,SUM(EW$3:EW220)=0,SUM($H221:EV221)=0),$B221,0)</f>
        <v>0</v>
      </c>
      <c r="EX221">
        <f ca="1">IF(AND($B221&gt;0,SUM(EX$3:EX220)=0,SUM($H221:EW221)=0),$B221,0)</f>
        <v>0</v>
      </c>
      <c r="EY221">
        <f ca="1">IF(AND($B221&gt;0,SUM(EY$3:EY220)=0,SUM($H221:EX221)=0),$B221,0)</f>
        <v>0</v>
      </c>
      <c r="EZ221">
        <f ca="1">IF(AND($B221&gt;0,SUM(EZ$3:EZ220)=0,SUM($H221:EY221)=0),$B221,0)</f>
        <v>0</v>
      </c>
      <c r="FA221">
        <f ca="1">IF(AND($B221&gt;0,SUM(FA$3:FA220)=0,SUM($H221:EZ221)=0),$B221,0)</f>
        <v>0</v>
      </c>
      <c r="FB221">
        <f ca="1">IF(AND($B221&gt;0,SUM(FB$3:FB220)=0,SUM($H221:FA221)=0),$B221,0)</f>
        <v>0</v>
      </c>
      <c r="FC221">
        <f ca="1">IF(AND($B221&gt;0,SUM(FC$3:FC220)=0,SUM($H221:FB221)=0),$B221,0)</f>
        <v>0</v>
      </c>
      <c r="FD221">
        <f ca="1">IF(AND($B221&gt;0,SUM(FD$3:FD220)=0,SUM($H221:FC221)=0),$B221,0)</f>
        <v>0</v>
      </c>
      <c r="FE221">
        <f ca="1">IF(AND($B221&gt;0,SUM(FE$3:FE220)=0,SUM($H221:FD221)=0),$B221,0)</f>
        <v>0</v>
      </c>
      <c r="FF221">
        <f ca="1">IF(AND($B221&gt;0,SUM(FF$3:FF220)=0,SUM($H221:FE221)=0),$B221,0)</f>
        <v>0</v>
      </c>
      <c r="FG221">
        <f ca="1">IF(AND($B221&gt;0,SUM(FG$3:FG220)=0,SUM($H221:FF221)=0),$B221,0)</f>
        <v>0</v>
      </c>
      <c r="FH221">
        <f ca="1">IF(AND($B221&gt;0,SUM(FH$3:FH220)=0,SUM($H221:FG221)=0),$B221,0)</f>
        <v>0</v>
      </c>
      <c r="FI221">
        <f ca="1">IF(AND($B221&gt;0,SUM(FI$3:FI220)=0,SUM($H221:FH221)=0),$B221,0)</f>
        <v>0</v>
      </c>
      <c r="FJ221">
        <f ca="1">IF(AND($B221&gt;0,SUM(FJ$3:FJ220)=0,SUM($H221:FI221)=0),$B221,0)</f>
        <v>0</v>
      </c>
      <c r="FK221">
        <f ca="1">IF(AND($B221&gt;0,SUM(FK$3:FK220)=0,SUM($H221:FJ221)=0),$B221,0)</f>
        <v>0</v>
      </c>
      <c r="FL221">
        <f ca="1">IF(AND($B221&gt;0,SUM(FL$3:FL220)=0,SUM($H221:FK221)=0),$B221,0)</f>
        <v>0</v>
      </c>
      <c r="FM221">
        <f ca="1">IF(AND($B221&gt;0,SUM(FM$3:FM220)=0,SUM($H221:FL221)=0),$B221,0)</f>
        <v>0</v>
      </c>
      <c r="FN221">
        <f ca="1">IF(AND($B221&gt;0,SUM(FN$3:FN220)=0,SUM($H221:FM221)=0),$B221,0)</f>
        <v>0</v>
      </c>
      <c r="FS221" s="67" t="str">
        <f ca="1">Valintaohjelma!$C97</f>
        <v>Potentiaali vapaa Poissa tieto (DO)</v>
      </c>
      <c r="FT221" s="67" t="str">
        <f ca="1">Valintaohjelma!$F97</f>
        <v/>
      </c>
      <c r="FU221" s="342" t="s">
        <v>379</v>
      </c>
      <c r="FV221" s="67" t="str">
        <f>Valintaohjelma!$I97</f>
        <v>-</v>
      </c>
      <c r="FY221" s="67" t="str">
        <f ca="1">Valintaohjelma!$C97</f>
        <v>Potentiaali vapaa Poissa tieto (DO)</v>
      </c>
      <c r="FZ221" s="67" t="str">
        <f ca="1">Valintaohjelma!$F97</f>
        <v/>
      </c>
      <c r="GA221" s="67" t="s">
        <v>222</v>
      </c>
      <c r="GB221" s="67" t="str">
        <f>Valintaohjelma!$I97</f>
        <v>-</v>
      </c>
      <c r="GE221" s="67" t="str">
        <f ca="1">Valintaohjelma!$C97</f>
        <v>Potentiaali vapaa Poissa tieto (DO)</v>
      </c>
      <c r="GF221" s="67" t="str">
        <f ca="1">Valintaohjelma!$F97</f>
        <v/>
      </c>
      <c r="GG221" s="67" t="s">
        <v>894</v>
      </c>
      <c r="GH221" s="67" t="str">
        <f>Valintaohjelma!$I97</f>
        <v>-</v>
      </c>
    </row>
    <row r="222" spans="1:190" ht="15.75" thickBot="1" x14ac:dyDescent="0.3">
      <c r="A222">
        <v>222</v>
      </c>
      <c r="B222">
        <f>IF(AND(Valintaohjelma!D98&lt;&gt;"-",Valintaohjelma!D98&lt;&gt;""),A222,0)</f>
        <v>0</v>
      </c>
      <c r="C222" s="240" t="str">
        <f t="shared" ca="1" si="26"/>
        <v>Potentiaali vapaa Tehostus tieto (DO)</v>
      </c>
      <c r="D222" s="240" t="str">
        <f t="shared" ca="1" si="27"/>
        <v/>
      </c>
      <c r="E222" s="240" t="str">
        <f t="shared" ca="1" si="28"/>
        <v>Tehostus</v>
      </c>
      <c r="F222" s="240" t="str">
        <f t="shared" ca="1" si="29"/>
        <v>-</v>
      </c>
      <c r="G222" s="47" t="e">
        <f>INDEX($I$2:$FN$2,ROWS(G$2:G222))</f>
        <v>#REF!</v>
      </c>
      <c r="H222">
        <v>0</v>
      </c>
      <c r="I222">
        <f ca="1">IF(AND($B222&gt;0,SUM(I$3:I221)=0,SUM($H222:H222)=0),$B222,0)</f>
        <v>0</v>
      </c>
      <c r="J222">
        <f ca="1">IF(AND($B222&gt;0,SUM(J$3:J221)=0,SUM($H222:I222)=0),$B222,0)</f>
        <v>0</v>
      </c>
      <c r="K222">
        <f ca="1">IF(AND($B222&gt;0,SUM(K$3:K221)=0,SUM($H222:J222)=0),$B222,0)</f>
        <v>0</v>
      </c>
      <c r="L222">
        <f ca="1">IF(AND($B222&gt;0,SUM(L$3:L221)=0,SUM($H222:K222)=0),$B222,0)</f>
        <v>0</v>
      </c>
      <c r="M222">
        <f ca="1">IF(AND($B222&gt;0,SUM(M$3:M221)=0,SUM($H222:L222)=0),$B222,0)</f>
        <v>0</v>
      </c>
      <c r="N222">
        <f ca="1">IF(AND($B222&gt;0,SUM(N$3:N221)=0,SUM($H222:M222)=0),$B222,0)</f>
        <v>0</v>
      </c>
      <c r="O222">
        <f ca="1">IF(AND($B222&gt;0,SUM(O$3:O221)=0,SUM($H222:N222)=0),$B222,0)</f>
        <v>0</v>
      </c>
      <c r="P222">
        <f ca="1">IF(AND($B222&gt;0,SUM(P$3:P221)=0,SUM($H222:O222)=0),$B222,0)</f>
        <v>0</v>
      </c>
      <c r="Q222">
        <f ca="1">IF(AND($B222&gt;0,SUM(Q$3:Q221)=0,SUM($H222:P222)=0),$B222,0)</f>
        <v>0</v>
      </c>
      <c r="R222">
        <f ca="1">IF(AND($B222&gt;0,SUM(R$3:R221)=0,SUM($H222:Q222)=0),$B222,0)</f>
        <v>0</v>
      </c>
      <c r="S222">
        <f ca="1">IF(AND($B222&gt;0,SUM(S$3:S221)=0,SUM($H222:R222)=0),$B222,0)</f>
        <v>0</v>
      </c>
      <c r="T222">
        <f ca="1">IF(AND($B222&gt;0,SUM(T$3:T221)=0,SUM($H222:S222)=0),$B222,0)</f>
        <v>0</v>
      </c>
      <c r="U222">
        <f ca="1">IF(AND($B222&gt;0,SUM(U$3:U221)=0,SUM($H222:T222)=0),$B222,0)</f>
        <v>0</v>
      </c>
      <c r="V222">
        <f ca="1">IF(AND($B222&gt;0,SUM(V$3:V221)=0,SUM($H222:U222)=0),$B222,0)</f>
        <v>0</v>
      </c>
      <c r="W222">
        <f ca="1">IF(AND($B222&gt;0,SUM(W$3:W221)=0,SUM($H222:V222)=0),$B222,0)</f>
        <v>0</v>
      </c>
      <c r="X222">
        <f ca="1">IF(AND($B222&gt;0,SUM(X$3:X221)=0,SUM($H222:W222)=0),$B222,0)</f>
        <v>0</v>
      </c>
      <c r="Y222">
        <f ca="1">IF(AND($B222&gt;0,SUM(Y$3:Y221)=0,SUM($H222:X222)=0),$B222,0)</f>
        <v>0</v>
      </c>
      <c r="Z222">
        <f ca="1">IF(AND($B222&gt;0,SUM(Z$3:Z221)=0,SUM($H222:Y222)=0),$B222,0)</f>
        <v>0</v>
      </c>
      <c r="AA222">
        <f ca="1">IF(AND($B222&gt;0,SUM(AA$3:AA221)=0,SUM($H222:Z222)=0),$B222,0)</f>
        <v>0</v>
      </c>
      <c r="AB222">
        <f ca="1">IF(AND($B222&gt;0,SUM(AB$3:AB221)=0,SUM($H222:AA222)=0),$B222,0)</f>
        <v>0</v>
      </c>
      <c r="AC222">
        <f ca="1">IF(AND($B222&gt;0,SUM(AC$3:AC221)=0,SUM($H222:AB222)=0),$B222,0)</f>
        <v>0</v>
      </c>
      <c r="AD222">
        <f ca="1">IF(AND($B222&gt;0,SUM(AD$3:AD221)=0,SUM($H222:AC222)=0),$B222,0)</f>
        <v>0</v>
      </c>
      <c r="AE222">
        <f ca="1">IF(AND($B222&gt;0,SUM(AE$3:AE221)=0,SUM($H222:AD222)=0),$B222,0)</f>
        <v>0</v>
      </c>
      <c r="AF222">
        <f ca="1">IF(AND($B222&gt;0,SUM(AF$3:AF221)=0,SUM($H222:AE222)=0),$B222,0)</f>
        <v>0</v>
      </c>
      <c r="AG222">
        <f ca="1">IF(AND($B222&gt;0,SUM(AG$3:AG221)=0,SUM($H222:AF222)=0),$B222,0)</f>
        <v>0</v>
      </c>
      <c r="AH222">
        <f ca="1">IF(AND($B222&gt;0,SUM(AH$3:AH221)=0,SUM($H222:AG222)=0),$B222,0)</f>
        <v>0</v>
      </c>
      <c r="AI222">
        <f ca="1">IF(AND($B222&gt;0,SUM(AI$3:AI221)=0,SUM($H222:AH222)=0),$B222,0)</f>
        <v>0</v>
      </c>
      <c r="AJ222">
        <f ca="1">IF(AND($B222&gt;0,SUM(AJ$3:AJ221)=0,SUM($H222:AI222)=0),$B222,0)</f>
        <v>0</v>
      </c>
      <c r="AK222">
        <f ca="1">IF(AND($B222&gt;0,SUM(AK$3:AK221)=0,SUM($H222:AJ222)=0),$B222,0)</f>
        <v>0</v>
      </c>
      <c r="AL222">
        <f ca="1">IF(AND($B222&gt;0,SUM(AL$3:AL221)=0,SUM($H222:AK222)=0),$B222,0)</f>
        <v>0</v>
      </c>
      <c r="AM222">
        <f ca="1">IF(AND($B222&gt;0,SUM(AM$3:AM221)=0,SUM($H222:AL222)=0),$B222,0)</f>
        <v>0</v>
      </c>
      <c r="AN222">
        <f ca="1">IF(AND($B222&gt;0,SUM(AN$3:AN221)=0,SUM($H222:AM222)=0),$B222,0)</f>
        <v>0</v>
      </c>
      <c r="AO222">
        <f ca="1">IF(AND($B222&gt;0,SUM(AO$3:AO221)=0,SUM($H222:AN222)=0),$B222,0)</f>
        <v>0</v>
      </c>
      <c r="AP222">
        <f ca="1">IF(AND($B222&gt;0,SUM(AP$3:AP221)=0,SUM($H222:AO222)=0),$B222,0)</f>
        <v>0</v>
      </c>
      <c r="AQ222">
        <f ca="1">IF(AND($B222&gt;0,SUM(AQ$3:AQ221)=0,SUM($H222:AP222)=0),$B222,0)</f>
        <v>0</v>
      </c>
      <c r="AR222">
        <f ca="1">IF(AND($B222&gt;0,SUM(AR$3:AR221)=0,SUM($H222:AQ222)=0),$B222,0)</f>
        <v>0</v>
      </c>
      <c r="AS222">
        <f ca="1">IF(AND($B222&gt;0,SUM(AS$3:AS221)=0,SUM($H222:AR222)=0),$B222,0)</f>
        <v>0</v>
      </c>
      <c r="AT222">
        <f ca="1">IF(AND($B222&gt;0,SUM(AT$3:AT221)=0,SUM($H222:AS222)=0),$B222,0)</f>
        <v>0</v>
      </c>
      <c r="AU222">
        <f ca="1">IF(AND($B222&gt;0,SUM(AU$3:AU221)=0,SUM($H222:AT222)=0),$B222,0)</f>
        <v>0</v>
      </c>
      <c r="AV222">
        <f ca="1">IF(AND($B222&gt;0,SUM(AV$3:AV221)=0,SUM($H222:AU222)=0),$B222,0)</f>
        <v>0</v>
      </c>
      <c r="AW222">
        <f ca="1">IF(AND($B222&gt;0,SUM(AW$3:AW221)=0,SUM($H222:AV222)=0),$B222,0)</f>
        <v>0</v>
      </c>
      <c r="AX222">
        <f ca="1">IF(AND($B222&gt;0,SUM(AX$3:AX221)=0,SUM($H222:AW222)=0),$B222,0)</f>
        <v>0</v>
      </c>
      <c r="AY222">
        <f ca="1">IF(AND($B222&gt;0,SUM(AY$3:AY221)=0,SUM($H222:AX222)=0),$B222,0)</f>
        <v>0</v>
      </c>
      <c r="AZ222">
        <f ca="1">IF(AND($B222&gt;0,SUM(AZ$3:AZ221)=0,SUM($H222:AY222)=0),$B222,0)</f>
        <v>0</v>
      </c>
      <c r="BA222">
        <f ca="1">IF(AND($B222&gt;0,SUM(BA$3:BA221)=0,SUM($H222:AZ222)=0),$B222,0)</f>
        <v>0</v>
      </c>
      <c r="BB222">
        <f ca="1">IF(AND($B222&gt;0,SUM(BB$3:BB221)=0,SUM($H222:BA222)=0),$B222,0)</f>
        <v>0</v>
      </c>
      <c r="BC222">
        <f ca="1">IF(AND($B222&gt;0,SUM(BC$3:BC221)=0,SUM($H222:BB222)=0),$B222,0)</f>
        <v>0</v>
      </c>
      <c r="BD222">
        <f ca="1">IF(AND($B222&gt;0,SUM(BD$3:BD221)=0,SUM($H222:BC222)=0),$B222,0)</f>
        <v>0</v>
      </c>
      <c r="BE222">
        <f ca="1">IF(AND($B222&gt;0,SUM(BE$3:BE221)=0,SUM($H222:BD222)=0),$B222,0)</f>
        <v>0</v>
      </c>
      <c r="BF222">
        <f ca="1">IF(AND($B222&gt;0,SUM(BF$3:BF221)=0,SUM($H222:BE222)=0),$B222,0)</f>
        <v>0</v>
      </c>
      <c r="BG222">
        <f ca="1">IF(AND($B222&gt;0,SUM(BG$3:BG221)=0,SUM($H222:BF222)=0),$B222,0)</f>
        <v>0</v>
      </c>
      <c r="BH222">
        <f ca="1">IF(AND($B222&gt;0,SUM(BH$3:BH221)=0,SUM($H222:BG222)=0),$B222,0)</f>
        <v>0</v>
      </c>
      <c r="BI222">
        <f ca="1">IF(AND($B222&gt;0,SUM(BI$3:BI221)=0,SUM($H222:BH222)=0),$B222,0)</f>
        <v>0</v>
      </c>
      <c r="BJ222">
        <f ca="1">IF(AND($B222&gt;0,SUM(BJ$3:BJ221)=0,SUM($H222:BI222)=0),$B222,0)</f>
        <v>0</v>
      </c>
      <c r="BK222">
        <f ca="1">IF(AND($B222&gt;0,SUM(BK$3:BK221)=0,SUM($H222:BJ222)=0),$B222,0)</f>
        <v>0</v>
      </c>
      <c r="BL222">
        <f ca="1">IF(AND($B222&gt;0,SUM(BL$3:BL221)=0,SUM($H222:BK222)=0),$B222,0)</f>
        <v>0</v>
      </c>
      <c r="BM222">
        <f ca="1">IF(AND($B222&gt;0,SUM(BM$3:BM221)=0,SUM($H222:BL222)=0),$B222,0)</f>
        <v>0</v>
      </c>
      <c r="BN222">
        <f ca="1">IF(AND($B222&gt;0,SUM(BN$3:BN221)=0,SUM($H222:BM222)=0),$B222,0)</f>
        <v>0</v>
      </c>
      <c r="BO222">
        <f ca="1">IF(AND($B222&gt;0,SUM(BO$3:BO221)=0,SUM($H222:BN222)=0),$B222,0)</f>
        <v>0</v>
      </c>
      <c r="BP222">
        <f ca="1">IF(AND($B222&gt;0,SUM(BP$3:BP221)=0,SUM($H222:BO222)=0),$B222,0)</f>
        <v>0</v>
      </c>
      <c r="BQ222">
        <f ca="1">IF(AND($B222&gt;0,SUM(BQ$3:BQ221)=0,SUM($H222:BP222)=0),$B222,0)</f>
        <v>0</v>
      </c>
      <c r="BR222">
        <f ca="1">IF(AND($B222&gt;0,SUM(BR$3:BR221)=0,SUM($H222:BQ222)=0),$B222,0)</f>
        <v>0</v>
      </c>
      <c r="BS222">
        <f ca="1">IF(AND($B222&gt;0,SUM(BS$3:BS221)=0,SUM($H222:BR222)=0),$B222,0)</f>
        <v>0</v>
      </c>
      <c r="BT222">
        <f ca="1">IF(AND($B222&gt;0,SUM(BT$3:BT221)=0,SUM($H222:BS222)=0),$B222,0)</f>
        <v>0</v>
      </c>
      <c r="BU222">
        <f ca="1">IF(AND($B222&gt;0,SUM(BU$3:BU221)=0,SUM($H222:BT222)=0),$B222,0)</f>
        <v>0</v>
      </c>
      <c r="BV222">
        <f ca="1">IF(AND($B222&gt;0,SUM(BV$3:BV221)=0,SUM($H222:BU222)=0),$B222,0)</f>
        <v>0</v>
      </c>
      <c r="BW222">
        <f ca="1">IF(AND($B222&gt;0,SUM(BW$3:BW221)=0,SUM($H222:BV222)=0),$B222,0)</f>
        <v>0</v>
      </c>
      <c r="BX222">
        <f ca="1">IF(AND($B222&gt;0,SUM(BX$3:BX221)=0,SUM($H222:BW222)=0),$B222,0)</f>
        <v>0</v>
      </c>
      <c r="BY222">
        <f ca="1">IF(AND($B222&gt;0,SUM(BY$3:BY221)=0,SUM($H222:BX222)=0),$B222,0)</f>
        <v>0</v>
      </c>
      <c r="BZ222">
        <f ca="1">IF(AND($B222&gt;0,SUM(BZ$3:BZ221)=0,SUM($H222:BY222)=0),$B222,0)</f>
        <v>0</v>
      </c>
      <c r="CA222">
        <f ca="1">IF(AND($B222&gt;0,SUM(CA$3:CA221)=0,SUM($H222:BZ222)=0),$B222,0)</f>
        <v>0</v>
      </c>
      <c r="CB222">
        <f ca="1">IF(AND($B222&gt;0,SUM(CB$3:CB221)=0,SUM($H222:CA222)=0),$B222,0)</f>
        <v>0</v>
      </c>
      <c r="CC222">
        <f ca="1">IF(AND($B222&gt;0,SUM(CC$3:CC221)=0,SUM($H222:CB222)=0),$B222,0)</f>
        <v>0</v>
      </c>
      <c r="CD222">
        <f ca="1">IF(AND($B222&gt;0,SUM(CD$3:CD221)=0,SUM($H222:CC222)=0),$B222,0)</f>
        <v>0</v>
      </c>
      <c r="CE222">
        <f ca="1">IF(AND($B222&gt;0,SUM(CE$3:CE221)=0,SUM($H222:CD222)=0),$B222,0)</f>
        <v>0</v>
      </c>
      <c r="CF222">
        <f ca="1">IF(AND($B222&gt;0,SUM(CF$3:CF221)=0,SUM($H222:CE222)=0),$B222,0)</f>
        <v>0</v>
      </c>
      <c r="CG222">
        <f ca="1">IF(AND($B222&gt;0,SUM(CG$3:CG221)=0,SUM($H222:CF222)=0),$B222,0)</f>
        <v>0</v>
      </c>
      <c r="CH222">
        <f ca="1">IF(AND($B222&gt;0,SUM(CH$3:CH221)=0,SUM($H222:CG222)=0),$B222,0)</f>
        <v>0</v>
      </c>
      <c r="CI222">
        <f ca="1">IF(AND($B222&gt;0,SUM(CI$3:CI221)=0,SUM($H222:CH222)=0),$B222,0)</f>
        <v>0</v>
      </c>
      <c r="CJ222">
        <f ca="1">IF(AND($B222&gt;0,SUM(CJ$3:CJ221)=0,SUM($H222:CI222)=0),$B222,0)</f>
        <v>0</v>
      </c>
      <c r="CK222">
        <f ca="1">IF(AND($B222&gt;0,SUM(CK$3:CK221)=0,SUM($H222:CJ222)=0),$B222,0)</f>
        <v>0</v>
      </c>
      <c r="CL222">
        <f ca="1">IF(AND($B222&gt;0,SUM(CL$3:CL221)=0,SUM($H222:CK222)=0),$B222,0)</f>
        <v>0</v>
      </c>
      <c r="CM222">
        <f ca="1">IF(AND($B222&gt;0,SUM(CM$3:CM221)=0,SUM($H222:CL222)=0),$B222,0)</f>
        <v>0</v>
      </c>
      <c r="CN222">
        <f ca="1">IF(AND($B222&gt;0,SUM(CN$3:CN221)=0,SUM($H222:CM222)=0),$B222,0)</f>
        <v>0</v>
      </c>
      <c r="CO222">
        <f ca="1">IF(AND($B222&gt;0,SUM(CO$3:CO221)=0,SUM($H222:CN222)=0),$B222,0)</f>
        <v>0</v>
      </c>
      <c r="CP222">
        <f ca="1">IF(AND($B222&gt;0,SUM(CP$3:CP221)=0,SUM($H222:CO222)=0),$B222,0)</f>
        <v>0</v>
      </c>
      <c r="CQ222">
        <f ca="1">IF(AND($B222&gt;0,SUM(CQ$3:CQ221)=0,SUM($H222:CP222)=0),$B222,0)</f>
        <v>0</v>
      </c>
      <c r="CR222">
        <f ca="1">IF(AND($B222&gt;0,SUM(CR$3:CR221)=0,SUM($H222:CQ222)=0),$B222,0)</f>
        <v>0</v>
      </c>
      <c r="CS222">
        <f ca="1">IF(AND($B222&gt;0,SUM(CS$3:CS221)=0,SUM($H222:CR222)=0),$B222,0)</f>
        <v>0</v>
      </c>
      <c r="CT222">
        <f ca="1">IF(AND($B222&gt;0,SUM(CT$3:CT221)=0,SUM($H222:CS222)=0),$B222,0)</f>
        <v>0</v>
      </c>
      <c r="CU222">
        <f ca="1">IF(AND($B222&gt;0,SUM(CU$3:CU221)=0,SUM($H222:CT222)=0),$B222,0)</f>
        <v>0</v>
      </c>
      <c r="CV222">
        <f ca="1">IF(AND($B222&gt;0,SUM(CV$3:CV221)=0,SUM($H222:CU222)=0),$B222,0)</f>
        <v>0</v>
      </c>
      <c r="CW222">
        <f ca="1">IF(AND($B222&gt;0,SUM(CW$3:CW221)=0,SUM($H222:CV222)=0),$B222,0)</f>
        <v>0</v>
      </c>
      <c r="CX222">
        <f ca="1">IF(AND($B222&gt;0,SUM(CX$3:CX221)=0,SUM($H222:CW222)=0),$B222,0)</f>
        <v>0</v>
      </c>
      <c r="CY222">
        <f ca="1">IF(AND($B222&gt;0,SUM(CY$3:CY221)=0,SUM($H222:CX222)=0),$B222,0)</f>
        <v>0</v>
      </c>
      <c r="CZ222">
        <f ca="1">IF(AND($B222&gt;0,SUM(CZ$3:CZ221)=0,SUM($H222:CY222)=0),$B222,0)</f>
        <v>0</v>
      </c>
      <c r="DA222">
        <f ca="1">IF(AND($B222&gt;0,SUM(DA$3:DA221)=0,SUM($H222:CZ222)=0),$B222,0)</f>
        <v>0</v>
      </c>
      <c r="DB222">
        <f ca="1">IF(AND($B222&gt;0,SUM(DB$3:DB221)=0,SUM($H222:DA222)=0),$B222,0)</f>
        <v>0</v>
      </c>
      <c r="DC222">
        <f ca="1">IF(AND($B222&gt;0,SUM(DC$3:DC221)=0,SUM($H222:DB222)=0),$B222,0)</f>
        <v>0</v>
      </c>
      <c r="DD222">
        <f ca="1">IF(AND($B222&gt;0,SUM(DD$3:DD221)=0,SUM($H222:DC222)=0),$B222,0)</f>
        <v>0</v>
      </c>
      <c r="DE222">
        <f ca="1">IF(AND($B222&gt;0,SUM(DE$3:DE221)=0,SUM($H222:DD222)=0),$B222,0)</f>
        <v>0</v>
      </c>
      <c r="DF222">
        <f ca="1">IF(AND($B222&gt;0,SUM(DF$3:DF221)=0,SUM($H222:DE222)=0),$B222,0)</f>
        <v>0</v>
      </c>
      <c r="DG222">
        <f ca="1">IF(AND($B222&gt;0,SUM(DG$3:DG221)=0,SUM($H222:DF222)=0),$B222,0)</f>
        <v>0</v>
      </c>
      <c r="DH222">
        <f ca="1">IF(AND($B222&gt;0,SUM(DH$3:DH221)=0,SUM($H222:DG222)=0),$B222,0)</f>
        <v>0</v>
      </c>
      <c r="DI222">
        <f ca="1">IF(AND($B222&gt;0,SUM(DI$3:DI221)=0,SUM($H222:DH222)=0),$B222,0)</f>
        <v>0</v>
      </c>
      <c r="DJ222">
        <f ca="1">IF(AND($B222&gt;0,SUM(DJ$3:DJ221)=0,SUM($H222:DI222)=0),$B222,0)</f>
        <v>0</v>
      </c>
      <c r="DK222">
        <f ca="1">IF(AND($B222&gt;0,SUM(DK$3:DK221)=0,SUM($H222:DJ222)=0),$B222,0)</f>
        <v>0</v>
      </c>
      <c r="DL222">
        <f ca="1">IF(AND($B222&gt;0,SUM(DL$3:DL221)=0,SUM($H222:DK222)=0),$B222,0)</f>
        <v>0</v>
      </c>
      <c r="DM222">
        <f ca="1">IF(AND($B222&gt;0,SUM(DM$3:DM221)=0,SUM($H222:DL222)=0),$B222,0)</f>
        <v>0</v>
      </c>
      <c r="DN222">
        <f ca="1">IF(AND($B222&gt;0,SUM(DN$3:DN221)=0,SUM($H222:DM222)=0),$B222,0)</f>
        <v>0</v>
      </c>
      <c r="DO222">
        <f ca="1">IF(AND($B222&gt;0,SUM(DO$3:DO221)=0,SUM($H222:DN222)=0),$B222,0)</f>
        <v>0</v>
      </c>
      <c r="DP222">
        <f ca="1">IF(AND($B222&gt;0,SUM(DP$3:DP221)=0,SUM($H222:DO222)=0),$B222,0)</f>
        <v>0</v>
      </c>
      <c r="DQ222">
        <f ca="1">IF(AND($B222&gt;0,SUM(DQ$3:DQ221)=0,SUM($H222:DP222)=0),$B222,0)</f>
        <v>0</v>
      </c>
      <c r="DR222">
        <f ca="1">IF(AND($B222&gt;0,SUM(DR$3:DR221)=0,SUM($H222:DQ222)=0),$B222,0)</f>
        <v>0</v>
      </c>
      <c r="DS222">
        <f ca="1">IF(AND($B222&gt;0,SUM(DS$3:DS221)=0,SUM($H222:DR222)=0),$B222,0)</f>
        <v>0</v>
      </c>
      <c r="DT222">
        <f ca="1">IF(AND($B222&gt;0,SUM(DT$3:DT221)=0,SUM($H222:DS222)=0),$B222,0)</f>
        <v>0</v>
      </c>
      <c r="DU222">
        <f ca="1">IF(AND($B222&gt;0,SUM(DU$3:DU221)=0,SUM($H222:DT222)=0),$B222,0)</f>
        <v>0</v>
      </c>
      <c r="DV222">
        <f ca="1">IF(AND($B222&gt;0,SUM(DV$3:DV221)=0,SUM($H222:DU222)=0),$B222,0)</f>
        <v>0</v>
      </c>
      <c r="DW222">
        <f ca="1">IF(AND($B222&gt;0,SUM(DW$3:DW221)=0,SUM($H222:DV222)=0),$B222,0)</f>
        <v>0</v>
      </c>
      <c r="DX222">
        <f ca="1">IF(AND($B222&gt;0,SUM(DX$3:DX221)=0,SUM($H222:DW222)=0),$B222,0)</f>
        <v>0</v>
      </c>
      <c r="DY222">
        <f ca="1">IF(AND($B222&gt;0,SUM(DY$3:DY221)=0,SUM($H222:DX222)=0),$B222,0)</f>
        <v>0</v>
      </c>
      <c r="DZ222">
        <f ca="1">IF(AND($B222&gt;0,SUM(DZ$3:DZ221)=0,SUM($H222:DY222)=0),$B222,0)</f>
        <v>0</v>
      </c>
      <c r="EA222">
        <f ca="1">IF(AND($B222&gt;0,SUM(EA$3:EA221)=0,SUM($H222:DZ222)=0),$B222,0)</f>
        <v>0</v>
      </c>
      <c r="EB222">
        <f ca="1">IF(AND($B222&gt;0,SUM(EB$3:EB221)=0,SUM($H222:EA222)=0),$B222,0)</f>
        <v>0</v>
      </c>
      <c r="EC222">
        <f ca="1">IF(AND($B222&gt;0,SUM(EC$3:EC221)=0,SUM($H222:EB222)=0),$B222,0)</f>
        <v>0</v>
      </c>
      <c r="ED222">
        <f ca="1">IF(AND($B222&gt;0,SUM(ED$3:ED221)=0,SUM($H222:EC222)=0),$B222,0)</f>
        <v>0</v>
      </c>
      <c r="EE222">
        <f ca="1">IF(AND($B222&gt;0,SUM(EE$3:EE221)=0,SUM($H222:ED222)=0),$B222,0)</f>
        <v>0</v>
      </c>
      <c r="EF222">
        <f ca="1">IF(AND($B222&gt;0,SUM(EF$3:EF221)=0,SUM($H222:EE222)=0),$B222,0)</f>
        <v>0</v>
      </c>
      <c r="EG222">
        <f ca="1">IF(AND($B222&gt;0,SUM(EG$3:EG221)=0,SUM($H222:EF222)=0),$B222,0)</f>
        <v>0</v>
      </c>
      <c r="EH222">
        <f ca="1">IF(AND($B222&gt;0,SUM(EH$3:EH221)=0,SUM($H222:EG222)=0),$B222,0)</f>
        <v>0</v>
      </c>
      <c r="EI222">
        <f ca="1">IF(AND($B222&gt;0,SUM(EI$3:EI221)=0,SUM($H222:EH222)=0),$B222,0)</f>
        <v>0</v>
      </c>
      <c r="EJ222">
        <f ca="1">IF(AND($B222&gt;0,SUM(EJ$3:EJ221)=0,SUM($H222:EI222)=0),$B222,0)</f>
        <v>0</v>
      </c>
      <c r="EK222">
        <f ca="1">IF(AND($B222&gt;0,SUM(EK$3:EK221)=0,SUM($H222:EJ222)=0),$B222,0)</f>
        <v>0</v>
      </c>
      <c r="EL222">
        <f ca="1">IF(AND($B222&gt;0,SUM(EL$3:EL221)=0,SUM($H222:EK222)=0),$B222,0)</f>
        <v>0</v>
      </c>
      <c r="EM222">
        <f ca="1">IF(AND($B222&gt;0,SUM(EM$3:EM221)=0,SUM($H222:EL222)=0),$B222,0)</f>
        <v>0</v>
      </c>
      <c r="EN222">
        <f ca="1">IF(AND($B222&gt;0,SUM(EN$3:EN221)=0,SUM($H222:EM222)=0),$B222,0)</f>
        <v>0</v>
      </c>
      <c r="EO222">
        <f ca="1">IF(AND($B222&gt;0,SUM(EO$3:EO221)=0,SUM($H222:EN222)=0),$B222,0)</f>
        <v>0</v>
      </c>
      <c r="EP222">
        <f ca="1">IF(AND($B222&gt;0,SUM(EP$3:EP221)=0,SUM($H222:EO222)=0),$B222,0)</f>
        <v>0</v>
      </c>
      <c r="EQ222">
        <f ca="1">IF(AND($B222&gt;0,SUM(EQ$3:EQ221)=0,SUM($H222:EP222)=0),$B222,0)</f>
        <v>0</v>
      </c>
      <c r="ER222">
        <f ca="1">IF(AND($B222&gt;0,SUM(ER$3:ER221)=0,SUM($H222:EQ222)=0),$B222,0)</f>
        <v>0</v>
      </c>
      <c r="ES222">
        <f ca="1">IF(AND($B222&gt;0,SUM(ES$3:ES221)=0,SUM($H222:ER222)=0),$B222,0)</f>
        <v>0</v>
      </c>
      <c r="ET222">
        <f ca="1">IF(AND($B222&gt;0,SUM(ET$3:ET221)=0,SUM($H222:ES222)=0),$B222,0)</f>
        <v>0</v>
      </c>
      <c r="EU222">
        <f ca="1">IF(AND($B222&gt;0,SUM(EU$3:EU221)=0,SUM($H222:ET222)=0),$B222,0)</f>
        <v>0</v>
      </c>
      <c r="EV222">
        <f ca="1">IF(AND($B222&gt;0,SUM(EV$3:EV221)=0,SUM($H222:EU222)=0),$B222,0)</f>
        <v>0</v>
      </c>
      <c r="EW222">
        <f ca="1">IF(AND($B222&gt;0,SUM(EW$3:EW221)=0,SUM($H222:EV222)=0),$B222,0)</f>
        <v>0</v>
      </c>
      <c r="EX222">
        <f ca="1">IF(AND($B222&gt;0,SUM(EX$3:EX221)=0,SUM($H222:EW222)=0),$B222,0)</f>
        <v>0</v>
      </c>
      <c r="EY222">
        <f ca="1">IF(AND($B222&gt;0,SUM(EY$3:EY221)=0,SUM($H222:EX222)=0),$B222,0)</f>
        <v>0</v>
      </c>
      <c r="EZ222">
        <f ca="1">IF(AND($B222&gt;0,SUM(EZ$3:EZ221)=0,SUM($H222:EY222)=0),$B222,0)</f>
        <v>0</v>
      </c>
      <c r="FA222">
        <f ca="1">IF(AND($B222&gt;0,SUM(FA$3:FA221)=0,SUM($H222:EZ222)=0),$B222,0)</f>
        <v>0</v>
      </c>
      <c r="FB222">
        <f ca="1">IF(AND($B222&gt;0,SUM(FB$3:FB221)=0,SUM($H222:FA222)=0),$B222,0)</f>
        <v>0</v>
      </c>
      <c r="FC222">
        <f ca="1">IF(AND($B222&gt;0,SUM(FC$3:FC221)=0,SUM($H222:FB222)=0),$B222,0)</f>
        <v>0</v>
      </c>
      <c r="FD222">
        <f ca="1">IF(AND($B222&gt;0,SUM(FD$3:FD221)=0,SUM($H222:FC222)=0),$B222,0)</f>
        <v>0</v>
      </c>
      <c r="FE222">
        <f ca="1">IF(AND($B222&gt;0,SUM(FE$3:FE221)=0,SUM($H222:FD222)=0),$B222,0)</f>
        <v>0</v>
      </c>
      <c r="FF222">
        <f ca="1">IF(AND($B222&gt;0,SUM(FF$3:FF221)=0,SUM($H222:FE222)=0),$B222,0)</f>
        <v>0</v>
      </c>
      <c r="FG222">
        <f ca="1">IF(AND($B222&gt;0,SUM(FG$3:FG221)=0,SUM($H222:FF222)=0),$B222,0)</f>
        <v>0</v>
      </c>
      <c r="FH222">
        <f ca="1">IF(AND($B222&gt;0,SUM(FH$3:FH221)=0,SUM($H222:FG222)=0),$B222,0)</f>
        <v>0</v>
      </c>
      <c r="FI222">
        <f ca="1">IF(AND($B222&gt;0,SUM(FI$3:FI221)=0,SUM($H222:FH222)=0),$B222,0)</f>
        <v>0</v>
      </c>
      <c r="FJ222">
        <f ca="1">IF(AND($B222&gt;0,SUM(FJ$3:FJ221)=0,SUM($H222:FI222)=0),$B222,0)</f>
        <v>0</v>
      </c>
      <c r="FK222">
        <f ca="1">IF(AND($B222&gt;0,SUM(FK$3:FK221)=0,SUM($H222:FJ222)=0),$B222,0)</f>
        <v>0</v>
      </c>
      <c r="FL222">
        <f ca="1">IF(AND($B222&gt;0,SUM(FL$3:FL221)=0,SUM($H222:FK222)=0),$B222,0)</f>
        <v>0</v>
      </c>
      <c r="FM222">
        <f ca="1">IF(AND($B222&gt;0,SUM(FM$3:FM221)=0,SUM($H222:FL222)=0),$B222,0)</f>
        <v>0</v>
      </c>
      <c r="FN222">
        <f ca="1">IF(AND($B222&gt;0,SUM(FN$3:FN221)=0,SUM($H222:FM222)=0),$B222,0)</f>
        <v>0</v>
      </c>
      <c r="FS222" s="67" t="str">
        <f ca="1">Valintaohjelma!$C98</f>
        <v>Potentiaali vapaa Tehostus tieto (DO)</v>
      </c>
      <c r="FT222" s="67" t="str">
        <f ca="1">Valintaohjelma!$F98</f>
        <v/>
      </c>
      <c r="FU222" s="342" t="s">
        <v>380</v>
      </c>
      <c r="FV222" s="67" t="str">
        <f>Valintaohjelma!$I98</f>
        <v>-</v>
      </c>
      <c r="FY222" s="67" t="str">
        <f ca="1">Valintaohjelma!$C98</f>
        <v>Potentiaali vapaa Tehostus tieto (DO)</v>
      </c>
      <c r="FZ222" s="67" t="str">
        <f ca="1">Valintaohjelma!$F98</f>
        <v/>
      </c>
      <c r="GA222" s="67" t="s">
        <v>223</v>
      </c>
      <c r="GB222" s="67" t="str">
        <f>Valintaohjelma!$I98</f>
        <v>-</v>
      </c>
      <c r="GE222" s="67" t="str">
        <f ca="1">Valintaohjelma!$C98</f>
        <v>Potentiaali vapaa Tehostus tieto (DO)</v>
      </c>
      <c r="GF222" s="67" t="str">
        <f ca="1">Valintaohjelma!$F98</f>
        <v/>
      </c>
      <c r="GG222" s="67" t="s">
        <v>895</v>
      </c>
      <c r="GH222" s="67" t="str">
        <f>Valintaohjelma!$I98</f>
        <v>-</v>
      </c>
    </row>
    <row r="223" spans="1:190" ht="15.75" thickBot="1" x14ac:dyDescent="0.3">
      <c r="A223">
        <v>223</v>
      </c>
      <c r="B223">
        <f>IF(AND(Valintaohjelma!D99&lt;&gt;"-",Valintaohjelma!D99&lt;&gt;""),A223,0)</f>
        <v>0</v>
      </c>
      <c r="C223" s="240" t="str">
        <f t="shared" ca="1" si="26"/>
        <v xml:space="preserve">Tilatieto 0-10V </v>
      </c>
      <c r="D223" s="240" t="str">
        <f t="shared" ca="1" si="27"/>
        <v/>
      </c>
      <c r="E223" s="240">
        <f t="shared" ca="1" si="28"/>
        <v>0</v>
      </c>
      <c r="F223" s="240" t="str">
        <f t="shared" ca="1" si="29"/>
        <v>-</v>
      </c>
      <c r="G223" s="47" t="e">
        <f>INDEX($I$2:$FN$2,ROWS(G$2:G223))</f>
        <v>#REF!</v>
      </c>
      <c r="H223">
        <v>0</v>
      </c>
      <c r="I223">
        <f ca="1">IF(AND($B223&gt;0,SUM(I$3:I222)=0,SUM($H223:H223)=0),$B223,0)</f>
        <v>0</v>
      </c>
      <c r="J223">
        <f ca="1">IF(AND($B223&gt;0,SUM(J$3:J222)=0,SUM($H223:I223)=0),$B223,0)</f>
        <v>0</v>
      </c>
      <c r="K223">
        <f ca="1">IF(AND($B223&gt;0,SUM(K$3:K222)=0,SUM($H223:J223)=0),$B223,0)</f>
        <v>0</v>
      </c>
      <c r="L223">
        <f ca="1">IF(AND($B223&gt;0,SUM(L$3:L222)=0,SUM($H223:K223)=0),$B223,0)</f>
        <v>0</v>
      </c>
      <c r="M223">
        <f ca="1">IF(AND($B223&gt;0,SUM(M$3:M222)=0,SUM($H223:L223)=0),$B223,0)</f>
        <v>0</v>
      </c>
      <c r="N223">
        <f ca="1">IF(AND($B223&gt;0,SUM(N$3:N222)=0,SUM($H223:M223)=0),$B223,0)</f>
        <v>0</v>
      </c>
      <c r="O223">
        <f ca="1">IF(AND($B223&gt;0,SUM(O$3:O222)=0,SUM($H223:N223)=0),$B223,0)</f>
        <v>0</v>
      </c>
      <c r="P223">
        <f ca="1">IF(AND($B223&gt;0,SUM(P$3:P222)=0,SUM($H223:O223)=0),$B223,0)</f>
        <v>0</v>
      </c>
      <c r="Q223">
        <f ca="1">IF(AND($B223&gt;0,SUM(Q$3:Q222)=0,SUM($H223:P223)=0),$B223,0)</f>
        <v>0</v>
      </c>
      <c r="R223">
        <f ca="1">IF(AND($B223&gt;0,SUM(R$3:R222)=0,SUM($H223:Q223)=0),$B223,0)</f>
        <v>0</v>
      </c>
      <c r="S223">
        <f ca="1">IF(AND($B223&gt;0,SUM(S$3:S222)=0,SUM($H223:R223)=0),$B223,0)</f>
        <v>0</v>
      </c>
      <c r="T223">
        <f ca="1">IF(AND($B223&gt;0,SUM(T$3:T222)=0,SUM($H223:S223)=0),$B223,0)</f>
        <v>0</v>
      </c>
      <c r="U223">
        <f ca="1">IF(AND($B223&gt;0,SUM(U$3:U222)=0,SUM($H223:T223)=0),$B223,0)</f>
        <v>0</v>
      </c>
      <c r="V223">
        <f ca="1">IF(AND($B223&gt;0,SUM(V$3:V222)=0,SUM($H223:U223)=0),$B223,0)</f>
        <v>0</v>
      </c>
      <c r="W223">
        <f ca="1">IF(AND($B223&gt;0,SUM(W$3:W222)=0,SUM($H223:V223)=0),$B223,0)</f>
        <v>0</v>
      </c>
      <c r="X223">
        <f ca="1">IF(AND($B223&gt;0,SUM(X$3:X222)=0,SUM($H223:W223)=0),$B223,0)</f>
        <v>0</v>
      </c>
      <c r="Y223">
        <f ca="1">IF(AND($B223&gt;0,SUM(Y$3:Y222)=0,SUM($H223:X223)=0),$B223,0)</f>
        <v>0</v>
      </c>
      <c r="Z223">
        <f ca="1">IF(AND($B223&gt;0,SUM(Z$3:Z222)=0,SUM($H223:Y223)=0),$B223,0)</f>
        <v>0</v>
      </c>
      <c r="AA223">
        <f ca="1">IF(AND($B223&gt;0,SUM(AA$3:AA222)=0,SUM($H223:Z223)=0),$B223,0)</f>
        <v>0</v>
      </c>
      <c r="AB223">
        <f ca="1">IF(AND($B223&gt;0,SUM(AB$3:AB222)=0,SUM($H223:AA223)=0),$B223,0)</f>
        <v>0</v>
      </c>
      <c r="AC223">
        <f ca="1">IF(AND($B223&gt;0,SUM(AC$3:AC222)=0,SUM($H223:AB223)=0),$B223,0)</f>
        <v>0</v>
      </c>
      <c r="AD223">
        <f ca="1">IF(AND($B223&gt;0,SUM(AD$3:AD222)=0,SUM($H223:AC223)=0),$B223,0)</f>
        <v>0</v>
      </c>
      <c r="AE223">
        <f ca="1">IF(AND($B223&gt;0,SUM(AE$3:AE222)=0,SUM($H223:AD223)=0),$B223,0)</f>
        <v>0</v>
      </c>
      <c r="AF223">
        <f ca="1">IF(AND($B223&gt;0,SUM(AF$3:AF222)=0,SUM($H223:AE223)=0),$B223,0)</f>
        <v>0</v>
      </c>
      <c r="AG223">
        <f ca="1">IF(AND($B223&gt;0,SUM(AG$3:AG222)=0,SUM($H223:AF223)=0),$B223,0)</f>
        <v>0</v>
      </c>
      <c r="AH223">
        <f ca="1">IF(AND($B223&gt;0,SUM(AH$3:AH222)=0,SUM($H223:AG223)=0),$B223,0)</f>
        <v>0</v>
      </c>
      <c r="AI223">
        <f ca="1">IF(AND($B223&gt;0,SUM(AI$3:AI222)=0,SUM($H223:AH223)=0),$B223,0)</f>
        <v>0</v>
      </c>
      <c r="AJ223">
        <f ca="1">IF(AND($B223&gt;0,SUM(AJ$3:AJ222)=0,SUM($H223:AI223)=0),$B223,0)</f>
        <v>0</v>
      </c>
      <c r="AK223">
        <f ca="1">IF(AND($B223&gt;0,SUM(AK$3:AK222)=0,SUM($H223:AJ223)=0),$B223,0)</f>
        <v>0</v>
      </c>
      <c r="AL223">
        <f ca="1">IF(AND($B223&gt;0,SUM(AL$3:AL222)=0,SUM($H223:AK223)=0),$B223,0)</f>
        <v>0</v>
      </c>
      <c r="AM223">
        <f ca="1">IF(AND($B223&gt;0,SUM(AM$3:AM222)=0,SUM($H223:AL223)=0),$B223,0)</f>
        <v>0</v>
      </c>
      <c r="AN223">
        <f ca="1">IF(AND($B223&gt;0,SUM(AN$3:AN222)=0,SUM($H223:AM223)=0),$B223,0)</f>
        <v>0</v>
      </c>
      <c r="AO223">
        <f ca="1">IF(AND($B223&gt;0,SUM(AO$3:AO222)=0,SUM($H223:AN223)=0),$B223,0)</f>
        <v>0</v>
      </c>
      <c r="AP223">
        <f ca="1">IF(AND($B223&gt;0,SUM(AP$3:AP222)=0,SUM($H223:AO223)=0),$B223,0)</f>
        <v>0</v>
      </c>
      <c r="AQ223">
        <f ca="1">IF(AND($B223&gt;0,SUM(AQ$3:AQ222)=0,SUM($H223:AP223)=0),$B223,0)</f>
        <v>0</v>
      </c>
      <c r="AR223">
        <f ca="1">IF(AND($B223&gt;0,SUM(AR$3:AR222)=0,SUM($H223:AQ223)=0),$B223,0)</f>
        <v>0</v>
      </c>
      <c r="AS223">
        <f ca="1">IF(AND($B223&gt;0,SUM(AS$3:AS222)=0,SUM($H223:AR223)=0),$B223,0)</f>
        <v>0</v>
      </c>
      <c r="AT223">
        <f ca="1">IF(AND($B223&gt;0,SUM(AT$3:AT222)=0,SUM($H223:AS223)=0),$B223,0)</f>
        <v>0</v>
      </c>
      <c r="AU223">
        <f ca="1">IF(AND($B223&gt;0,SUM(AU$3:AU222)=0,SUM($H223:AT223)=0),$B223,0)</f>
        <v>0</v>
      </c>
      <c r="AV223">
        <f ca="1">IF(AND($B223&gt;0,SUM(AV$3:AV222)=0,SUM($H223:AU223)=0),$B223,0)</f>
        <v>0</v>
      </c>
      <c r="AW223">
        <f ca="1">IF(AND($B223&gt;0,SUM(AW$3:AW222)=0,SUM($H223:AV223)=0),$B223,0)</f>
        <v>0</v>
      </c>
      <c r="AX223">
        <f ca="1">IF(AND($B223&gt;0,SUM(AX$3:AX222)=0,SUM($H223:AW223)=0),$B223,0)</f>
        <v>0</v>
      </c>
      <c r="AY223">
        <f ca="1">IF(AND($B223&gt;0,SUM(AY$3:AY222)=0,SUM($H223:AX223)=0),$B223,0)</f>
        <v>0</v>
      </c>
      <c r="AZ223">
        <f ca="1">IF(AND($B223&gt;0,SUM(AZ$3:AZ222)=0,SUM($H223:AY223)=0),$B223,0)</f>
        <v>0</v>
      </c>
      <c r="BA223">
        <f ca="1">IF(AND($B223&gt;0,SUM(BA$3:BA222)=0,SUM($H223:AZ223)=0),$B223,0)</f>
        <v>0</v>
      </c>
      <c r="BB223">
        <f ca="1">IF(AND($B223&gt;0,SUM(BB$3:BB222)=0,SUM($H223:BA223)=0),$B223,0)</f>
        <v>0</v>
      </c>
      <c r="BC223">
        <f ca="1">IF(AND($B223&gt;0,SUM(BC$3:BC222)=0,SUM($H223:BB223)=0),$B223,0)</f>
        <v>0</v>
      </c>
      <c r="BD223">
        <f ca="1">IF(AND($B223&gt;0,SUM(BD$3:BD222)=0,SUM($H223:BC223)=0),$B223,0)</f>
        <v>0</v>
      </c>
      <c r="BE223">
        <f ca="1">IF(AND($B223&gt;0,SUM(BE$3:BE222)=0,SUM($H223:BD223)=0),$B223,0)</f>
        <v>0</v>
      </c>
      <c r="BF223">
        <f ca="1">IF(AND($B223&gt;0,SUM(BF$3:BF222)=0,SUM($H223:BE223)=0),$B223,0)</f>
        <v>0</v>
      </c>
      <c r="BG223">
        <f ca="1">IF(AND($B223&gt;0,SUM(BG$3:BG222)=0,SUM($H223:BF223)=0),$B223,0)</f>
        <v>0</v>
      </c>
      <c r="BH223">
        <f ca="1">IF(AND($B223&gt;0,SUM(BH$3:BH222)=0,SUM($H223:BG223)=0),$B223,0)</f>
        <v>0</v>
      </c>
      <c r="BI223">
        <f ca="1">IF(AND($B223&gt;0,SUM(BI$3:BI222)=0,SUM($H223:BH223)=0),$B223,0)</f>
        <v>0</v>
      </c>
      <c r="BJ223">
        <f ca="1">IF(AND($B223&gt;0,SUM(BJ$3:BJ222)=0,SUM($H223:BI223)=0),$B223,0)</f>
        <v>0</v>
      </c>
      <c r="BK223">
        <f ca="1">IF(AND($B223&gt;0,SUM(BK$3:BK222)=0,SUM($H223:BJ223)=0),$B223,0)</f>
        <v>0</v>
      </c>
      <c r="BL223">
        <f ca="1">IF(AND($B223&gt;0,SUM(BL$3:BL222)=0,SUM($H223:BK223)=0),$B223,0)</f>
        <v>0</v>
      </c>
      <c r="BM223">
        <f ca="1">IF(AND($B223&gt;0,SUM(BM$3:BM222)=0,SUM($H223:BL223)=0),$B223,0)</f>
        <v>0</v>
      </c>
      <c r="BN223">
        <f ca="1">IF(AND($B223&gt;0,SUM(BN$3:BN222)=0,SUM($H223:BM223)=0),$B223,0)</f>
        <v>0</v>
      </c>
      <c r="BO223">
        <f ca="1">IF(AND($B223&gt;0,SUM(BO$3:BO222)=0,SUM($H223:BN223)=0),$B223,0)</f>
        <v>0</v>
      </c>
      <c r="BP223">
        <f ca="1">IF(AND($B223&gt;0,SUM(BP$3:BP222)=0,SUM($H223:BO223)=0),$B223,0)</f>
        <v>0</v>
      </c>
      <c r="BQ223">
        <f ca="1">IF(AND($B223&gt;0,SUM(BQ$3:BQ222)=0,SUM($H223:BP223)=0),$B223,0)</f>
        <v>0</v>
      </c>
      <c r="BR223">
        <f ca="1">IF(AND($B223&gt;0,SUM(BR$3:BR222)=0,SUM($H223:BQ223)=0),$B223,0)</f>
        <v>0</v>
      </c>
      <c r="BS223">
        <f ca="1">IF(AND($B223&gt;0,SUM(BS$3:BS222)=0,SUM($H223:BR223)=0),$B223,0)</f>
        <v>0</v>
      </c>
      <c r="BT223">
        <f ca="1">IF(AND($B223&gt;0,SUM(BT$3:BT222)=0,SUM($H223:BS223)=0),$B223,0)</f>
        <v>0</v>
      </c>
      <c r="BU223">
        <f ca="1">IF(AND($B223&gt;0,SUM(BU$3:BU222)=0,SUM($H223:BT223)=0),$B223,0)</f>
        <v>0</v>
      </c>
      <c r="BV223">
        <f ca="1">IF(AND($B223&gt;0,SUM(BV$3:BV222)=0,SUM($H223:BU223)=0),$B223,0)</f>
        <v>0</v>
      </c>
      <c r="BW223">
        <f ca="1">IF(AND($B223&gt;0,SUM(BW$3:BW222)=0,SUM($H223:BV223)=0),$B223,0)</f>
        <v>0</v>
      </c>
      <c r="BX223">
        <f ca="1">IF(AND($B223&gt;0,SUM(BX$3:BX222)=0,SUM($H223:BW223)=0),$B223,0)</f>
        <v>0</v>
      </c>
      <c r="BY223">
        <f ca="1">IF(AND($B223&gt;0,SUM(BY$3:BY222)=0,SUM($H223:BX223)=0),$B223,0)</f>
        <v>0</v>
      </c>
      <c r="BZ223">
        <f ca="1">IF(AND($B223&gt;0,SUM(BZ$3:BZ222)=0,SUM($H223:BY223)=0),$B223,0)</f>
        <v>0</v>
      </c>
      <c r="CA223">
        <f ca="1">IF(AND($B223&gt;0,SUM(CA$3:CA222)=0,SUM($H223:BZ223)=0),$B223,0)</f>
        <v>0</v>
      </c>
      <c r="CB223">
        <f ca="1">IF(AND($B223&gt;0,SUM(CB$3:CB222)=0,SUM($H223:CA223)=0),$B223,0)</f>
        <v>0</v>
      </c>
      <c r="CC223">
        <f ca="1">IF(AND($B223&gt;0,SUM(CC$3:CC222)=0,SUM($H223:CB223)=0),$B223,0)</f>
        <v>0</v>
      </c>
      <c r="CD223">
        <f ca="1">IF(AND($B223&gt;0,SUM(CD$3:CD222)=0,SUM($H223:CC223)=0),$B223,0)</f>
        <v>0</v>
      </c>
      <c r="CE223">
        <f ca="1">IF(AND($B223&gt;0,SUM(CE$3:CE222)=0,SUM($H223:CD223)=0),$B223,0)</f>
        <v>0</v>
      </c>
      <c r="CF223">
        <f ca="1">IF(AND($B223&gt;0,SUM(CF$3:CF222)=0,SUM($H223:CE223)=0),$B223,0)</f>
        <v>0</v>
      </c>
      <c r="CG223">
        <f ca="1">IF(AND($B223&gt;0,SUM(CG$3:CG222)=0,SUM($H223:CF223)=0),$B223,0)</f>
        <v>0</v>
      </c>
      <c r="CH223">
        <f ca="1">IF(AND($B223&gt;0,SUM(CH$3:CH222)=0,SUM($H223:CG223)=0),$B223,0)</f>
        <v>0</v>
      </c>
      <c r="CI223">
        <f ca="1">IF(AND($B223&gt;0,SUM(CI$3:CI222)=0,SUM($H223:CH223)=0),$B223,0)</f>
        <v>0</v>
      </c>
      <c r="CJ223">
        <f ca="1">IF(AND($B223&gt;0,SUM(CJ$3:CJ222)=0,SUM($H223:CI223)=0),$B223,0)</f>
        <v>0</v>
      </c>
      <c r="CK223">
        <f ca="1">IF(AND($B223&gt;0,SUM(CK$3:CK222)=0,SUM($H223:CJ223)=0),$B223,0)</f>
        <v>0</v>
      </c>
      <c r="CL223">
        <f ca="1">IF(AND($B223&gt;0,SUM(CL$3:CL222)=0,SUM($H223:CK223)=0),$B223,0)</f>
        <v>0</v>
      </c>
      <c r="CM223">
        <f ca="1">IF(AND($B223&gt;0,SUM(CM$3:CM222)=0,SUM($H223:CL223)=0),$B223,0)</f>
        <v>0</v>
      </c>
      <c r="CN223">
        <f ca="1">IF(AND($B223&gt;0,SUM(CN$3:CN222)=0,SUM($H223:CM223)=0),$B223,0)</f>
        <v>0</v>
      </c>
      <c r="CO223">
        <f ca="1">IF(AND($B223&gt;0,SUM(CO$3:CO222)=0,SUM($H223:CN223)=0),$B223,0)</f>
        <v>0</v>
      </c>
      <c r="CP223">
        <f ca="1">IF(AND($B223&gt;0,SUM(CP$3:CP222)=0,SUM($H223:CO223)=0),$B223,0)</f>
        <v>0</v>
      </c>
      <c r="CQ223">
        <f ca="1">IF(AND($B223&gt;0,SUM(CQ$3:CQ222)=0,SUM($H223:CP223)=0),$B223,0)</f>
        <v>0</v>
      </c>
      <c r="CR223">
        <f ca="1">IF(AND($B223&gt;0,SUM(CR$3:CR222)=0,SUM($H223:CQ223)=0),$B223,0)</f>
        <v>0</v>
      </c>
      <c r="CS223">
        <f ca="1">IF(AND($B223&gt;0,SUM(CS$3:CS222)=0,SUM($H223:CR223)=0),$B223,0)</f>
        <v>0</v>
      </c>
      <c r="CT223">
        <f ca="1">IF(AND($B223&gt;0,SUM(CT$3:CT222)=0,SUM($H223:CS223)=0),$B223,0)</f>
        <v>0</v>
      </c>
      <c r="CU223">
        <f ca="1">IF(AND($B223&gt;0,SUM(CU$3:CU222)=0,SUM($H223:CT223)=0),$B223,0)</f>
        <v>0</v>
      </c>
      <c r="CV223">
        <f ca="1">IF(AND($B223&gt;0,SUM(CV$3:CV222)=0,SUM($H223:CU223)=0),$B223,0)</f>
        <v>0</v>
      </c>
      <c r="CW223">
        <f ca="1">IF(AND($B223&gt;0,SUM(CW$3:CW222)=0,SUM($H223:CV223)=0),$B223,0)</f>
        <v>0</v>
      </c>
      <c r="CX223">
        <f ca="1">IF(AND($B223&gt;0,SUM(CX$3:CX222)=0,SUM($H223:CW223)=0),$B223,0)</f>
        <v>0</v>
      </c>
      <c r="CY223">
        <f ca="1">IF(AND($B223&gt;0,SUM(CY$3:CY222)=0,SUM($H223:CX223)=0),$B223,0)</f>
        <v>0</v>
      </c>
      <c r="CZ223">
        <f ca="1">IF(AND($B223&gt;0,SUM(CZ$3:CZ222)=0,SUM($H223:CY223)=0),$B223,0)</f>
        <v>0</v>
      </c>
      <c r="DA223">
        <f ca="1">IF(AND($B223&gt;0,SUM(DA$3:DA222)=0,SUM($H223:CZ223)=0),$B223,0)</f>
        <v>0</v>
      </c>
      <c r="DB223">
        <f ca="1">IF(AND($B223&gt;0,SUM(DB$3:DB222)=0,SUM($H223:DA223)=0),$B223,0)</f>
        <v>0</v>
      </c>
      <c r="DC223">
        <f ca="1">IF(AND($B223&gt;0,SUM(DC$3:DC222)=0,SUM($H223:DB223)=0),$B223,0)</f>
        <v>0</v>
      </c>
      <c r="DD223">
        <f ca="1">IF(AND($B223&gt;0,SUM(DD$3:DD222)=0,SUM($H223:DC223)=0),$B223,0)</f>
        <v>0</v>
      </c>
      <c r="DE223">
        <f ca="1">IF(AND($B223&gt;0,SUM(DE$3:DE222)=0,SUM($H223:DD223)=0),$B223,0)</f>
        <v>0</v>
      </c>
      <c r="DF223">
        <f ca="1">IF(AND($B223&gt;0,SUM(DF$3:DF222)=0,SUM($H223:DE223)=0),$B223,0)</f>
        <v>0</v>
      </c>
      <c r="DG223">
        <f ca="1">IF(AND($B223&gt;0,SUM(DG$3:DG222)=0,SUM($H223:DF223)=0),$B223,0)</f>
        <v>0</v>
      </c>
      <c r="DH223">
        <f ca="1">IF(AND($B223&gt;0,SUM(DH$3:DH222)=0,SUM($H223:DG223)=0),$B223,0)</f>
        <v>0</v>
      </c>
      <c r="DI223">
        <f ca="1">IF(AND($B223&gt;0,SUM(DI$3:DI222)=0,SUM($H223:DH223)=0),$B223,0)</f>
        <v>0</v>
      </c>
      <c r="DJ223">
        <f ca="1">IF(AND($B223&gt;0,SUM(DJ$3:DJ222)=0,SUM($H223:DI223)=0),$B223,0)</f>
        <v>0</v>
      </c>
      <c r="DK223">
        <f ca="1">IF(AND($B223&gt;0,SUM(DK$3:DK222)=0,SUM($H223:DJ223)=0),$B223,0)</f>
        <v>0</v>
      </c>
      <c r="DL223">
        <f ca="1">IF(AND($B223&gt;0,SUM(DL$3:DL222)=0,SUM($H223:DK223)=0),$B223,0)</f>
        <v>0</v>
      </c>
      <c r="DM223">
        <f ca="1">IF(AND($B223&gt;0,SUM(DM$3:DM222)=0,SUM($H223:DL223)=0),$B223,0)</f>
        <v>0</v>
      </c>
      <c r="DN223">
        <f ca="1">IF(AND($B223&gt;0,SUM(DN$3:DN222)=0,SUM($H223:DM223)=0),$B223,0)</f>
        <v>0</v>
      </c>
      <c r="DO223">
        <f ca="1">IF(AND($B223&gt;0,SUM(DO$3:DO222)=0,SUM($H223:DN223)=0),$B223,0)</f>
        <v>0</v>
      </c>
      <c r="DP223">
        <f ca="1">IF(AND($B223&gt;0,SUM(DP$3:DP222)=0,SUM($H223:DO223)=0),$B223,0)</f>
        <v>0</v>
      </c>
      <c r="DQ223">
        <f ca="1">IF(AND($B223&gt;0,SUM(DQ$3:DQ222)=0,SUM($H223:DP223)=0),$B223,0)</f>
        <v>0</v>
      </c>
      <c r="DR223">
        <f ca="1">IF(AND($B223&gt;0,SUM(DR$3:DR222)=0,SUM($H223:DQ223)=0),$B223,0)</f>
        <v>0</v>
      </c>
      <c r="DS223">
        <f ca="1">IF(AND($B223&gt;0,SUM(DS$3:DS222)=0,SUM($H223:DR223)=0),$B223,0)</f>
        <v>0</v>
      </c>
      <c r="DT223">
        <f ca="1">IF(AND($B223&gt;0,SUM(DT$3:DT222)=0,SUM($H223:DS223)=0),$B223,0)</f>
        <v>0</v>
      </c>
      <c r="DU223">
        <f ca="1">IF(AND($B223&gt;0,SUM(DU$3:DU222)=0,SUM($H223:DT223)=0),$B223,0)</f>
        <v>0</v>
      </c>
      <c r="DV223">
        <f ca="1">IF(AND($B223&gt;0,SUM(DV$3:DV222)=0,SUM($H223:DU223)=0),$B223,0)</f>
        <v>0</v>
      </c>
      <c r="DW223">
        <f ca="1">IF(AND($B223&gt;0,SUM(DW$3:DW222)=0,SUM($H223:DV223)=0),$B223,0)</f>
        <v>0</v>
      </c>
      <c r="DX223">
        <f ca="1">IF(AND($B223&gt;0,SUM(DX$3:DX222)=0,SUM($H223:DW223)=0),$B223,0)</f>
        <v>0</v>
      </c>
      <c r="DY223">
        <f ca="1">IF(AND($B223&gt;0,SUM(DY$3:DY222)=0,SUM($H223:DX223)=0),$B223,0)</f>
        <v>0</v>
      </c>
      <c r="DZ223">
        <f ca="1">IF(AND($B223&gt;0,SUM(DZ$3:DZ222)=0,SUM($H223:DY223)=0),$B223,0)</f>
        <v>0</v>
      </c>
      <c r="EA223">
        <f ca="1">IF(AND($B223&gt;0,SUM(EA$3:EA222)=0,SUM($H223:DZ223)=0),$B223,0)</f>
        <v>0</v>
      </c>
      <c r="EB223">
        <f ca="1">IF(AND($B223&gt;0,SUM(EB$3:EB222)=0,SUM($H223:EA223)=0),$B223,0)</f>
        <v>0</v>
      </c>
      <c r="EC223">
        <f ca="1">IF(AND($B223&gt;0,SUM(EC$3:EC222)=0,SUM($H223:EB223)=0),$B223,0)</f>
        <v>0</v>
      </c>
      <c r="ED223">
        <f ca="1">IF(AND($B223&gt;0,SUM(ED$3:ED222)=0,SUM($H223:EC223)=0),$B223,0)</f>
        <v>0</v>
      </c>
      <c r="EE223">
        <f ca="1">IF(AND($B223&gt;0,SUM(EE$3:EE222)=0,SUM($H223:ED223)=0),$B223,0)</f>
        <v>0</v>
      </c>
      <c r="EF223">
        <f ca="1">IF(AND($B223&gt;0,SUM(EF$3:EF222)=0,SUM($H223:EE223)=0),$B223,0)</f>
        <v>0</v>
      </c>
      <c r="EG223">
        <f ca="1">IF(AND($B223&gt;0,SUM(EG$3:EG222)=0,SUM($H223:EF223)=0),$B223,0)</f>
        <v>0</v>
      </c>
      <c r="EH223">
        <f ca="1">IF(AND($B223&gt;0,SUM(EH$3:EH222)=0,SUM($H223:EG223)=0),$B223,0)</f>
        <v>0</v>
      </c>
      <c r="EI223">
        <f ca="1">IF(AND($B223&gt;0,SUM(EI$3:EI222)=0,SUM($H223:EH223)=0),$B223,0)</f>
        <v>0</v>
      </c>
      <c r="EJ223">
        <f ca="1">IF(AND($B223&gt;0,SUM(EJ$3:EJ222)=0,SUM($H223:EI223)=0),$B223,0)</f>
        <v>0</v>
      </c>
      <c r="EK223">
        <f ca="1">IF(AND($B223&gt;0,SUM(EK$3:EK222)=0,SUM($H223:EJ223)=0),$B223,0)</f>
        <v>0</v>
      </c>
      <c r="EL223">
        <f ca="1">IF(AND($B223&gt;0,SUM(EL$3:EL222)=0,SUM($H223:EK223)=0),$B223,0)</f>
        <v>0</v>
      </c>
      <c r="EM223">
        <f ca="1">IF(AND($B223&gt;0,SUM(EM$3:EM222)=0,SUM($H223:EL223)=0),$B223,0)</f>
        <v>0</v>
      </c>
      <c r="EN223">
        <f ca="1">IF(AND($B223&gt;0,SUM(EN$3:EN222)=0,SUM($H223:EM223)=0),$B223,0)</f>
        <v>0</v>
      </c>
      <c r="EO223">
        <f ca="1">IF(AND($B223&gt;0,SUM(EO$3:EO222)=0,SUM($H223:EN223)=0),$B223,0)</f>
        <v>0</v>
      </c>
      <c r="EP223">
        <f ca="1">IF(AND($B223&gt;0,SUM(EP$3:EP222)=0,SUM($H223:EO223)=0),$B223,0)</f>
        <v>0</v>
      </c>
      <c r="EQ223">
        <f ca="1">IF(AND($B223&gt;0,SUM(EQ$3:EQ222)=0,SUM($H223:EP223)=0),$B223,0)</f>
        <v>0</v>
      </c>
      <c r="ER223">
        <f ca="1">IF(AND($B223&gt;0,SUM(ER$3:ER222)=0,SUM($H223:EQ223)=0),$B223,0)</f>
        <v>0</v>
      </c>
      <c r="ES223">
        <f ca="1">IF(AND($B223&gt;0,SUM(ES$3:ES222)=0,SUM($H223:ER223)=0),$B223,0)</f>
        <v>0</v>
      </c>
      <c r="ET223">
        <f ca="1">IF(AND($B223&gt;0,SUM(ET$3:ET222)=0,SUM($H223:ES223)=0),$B223,0)</f>
        <v>0</v>
      </c>
      <c r="EU223">
        <f ca="1">IF(AND($B223&gt;0,SUM(EU$3:EU222)=0,SUM($H223:ET223)=0),$B223,0)</f>
        <v>0</v>
      </c>
      <c r="EV223">
        <f ca="1">IF(AND($B223&gt;0,SUM(EV$3:EV222)=0,SUM($H223:EU223)=0),$B223,0)</f>
        <v>0</v>
      </c>
      <c r="EW223">
        <f ca="1">IF(AND($B223&gt;0,SUM(EW$3:EW222)=0,SUM($H223:EV223)=0),$B223,0)</f>
        <v>0</v>
      </c>
      <c r="EX223">
        <f ca="1">IF(AND($B223&gt;0,SUM(EX$3:EX222)=0,SUM($H223:EW223)=0),$B223,0)</f>
        <v>0</v>
      </c>
      <c r="EY223">
        <f ca="1">IF(AND($B223&gt;0,SUM(EY$3:EY222)=0,SUM($H223:EX223)=0),$B223,0)</f>
        <v>0</v>
      </c>
      <c r="EZ223">
        <f ca="1">IF(AND($B223&gt;0,SUM(EZ$3:EZ222)=0,SUM($H223:EY223)=0),$B223,0)</f>
        <v>0</v>
      </c>
      <c r="FA223">
        <f ca="1">IF(AND($B223&gt;0,SUM(FA$3:FA222)=0,SUM($H223:EZ223)=0),$B223,0)</f>
        <v>0</v>
      </c>
      <c r="FB223">
        <f ca="1">IF(AND($B223&gt;0,SUM(FB$3:FB222)=0,SUM($H223:FA223)=0),$B223,0)</f>
        <v>0</v>
      </c>
      <c r="FC223">
        <f ca="1">IF(AND($B223&gt;0,SUM(FC$3:FC222)=0,SUM($H223:FB223)=0),$B223,0)</f>
        <v>0</v>
      </c>
      <c r="FD223">
        <f ca="1">IF(AND($B223&gt;0,SUM(FD$3:FD222)=0,SUM($H223:FC223)=0),$B223,0)</f>
        <v>0</v>
      </c>
      <c r="FE223">
        <f ca="1">IF(AND($B223&gt;0,SUM(FE$3:FE222)=0,SUM($H223:FD223)=0),$B223,0)</f>
        <v>0</v>
      </c>
      <c r="FF223">
        <f ca="1">IF(AND($B223&gt;0,SUM(FF$3:FF222)=0,SUM($H223:FE223)=0),$B223,0)</f>
        <v>0</v>
      </c>
      <c r="FG223">
        <f ca="1">IF(AND($B223&gt;0,SUM(FG$3:FG222)=0,SUM($H223:FF223)=0),$B223,0)</f>
        <v>0</v>
      </c>
      <c r="FH223">
        <f ca="1">IF(AND($B223&gt;0,SUM(FH$3:FH222)=0,SUM($H223:FG223)=0),$B223,0)</f>
        <v>0</v>
      </c>
      <c r="FI223">
        <f ca="1">IF(AND($B223&gt;0,SUM(FI$3:FI222)=0,SUM($H223:FH223)=0),$B223,0)</f>
        <v>0</v>
      </c>
      <c r="FJ223">
        <f ca="1">IF(AND($B223&gt;0,SUM(FJ$3:FJ222)=0,SUM($H223:FI223)=0),$B223,0)</f>
        <v>0</v>
      </c>
      <c r="FK223">
        <f ca="1">IF(AND($B223&gt;0,SUM(FK$3:FK222)=0,SUM($H223:FJ223)=0),$B223,0)</f>
        <v>0</v>
      </c>
      <c r="FL223">
        <f ca="1">IF(AND($B223&gt;0,SUM(FL$3:FL222)=0,SUM($H223:FK223)=0),$B223,0)</f>
        <v>0</v>
      </c>
      <c r="FM223">
        <f ca="1">IF(AND($B223&gt;0,SUM(FM$3:FM222)=0,SUM($H223:FL223)=0),$B223,0)</f>
        <v>0</v>
      </c>
      <c r="FN223">
        <f ca="1">IF(AND($B223&gt;0,SUM(FN$3:FN222)=0,SUM($H223:FM223)=0),$B223,0)</f>
        <v>0</v>
      </c>
      <c r="FS223" s="67" t="str">
        <f ca="1">Valintaohjelma!$C99</f>
        <v xml:space="preserve">Tilatieto 0-10V </v>
      </c>
      <c r="FT223" s="67" t="str">
        <f ca="1">Valintaohjelma!$F99</f>
        <v/>
      </c>
      <c r="FU223" s="342"/>
      <c r="FV223" s="67" t="str">
        <f ca="1">Valintaohjelma!$I99</f>
        <v>-</v>
      </c>
      <c r="FY223" s="67" t="str">
        <f ca="1">Valintaohjelma!$C99</f>
        <v xml:space="preserve">Tilatieto 0-10V </v>
      </c>
      <c r="FZ223" s="67" t="str">
        <f ca="1">Valintaohjelma!$F99</f>
        <v/>
      </c>
      <c r="GA223" s="67"/>
      <c r="GB223" s="67" t="str">
        <f ca="1">Valintaohjelma!$I99</f>
        <v>-</v>
      </c>
      <c r="GE223" s="67" t="str">
        <f ca="1">Valintaohjelma!$C99</f>
        <v xml:space="preserve">Tilatieto 0-10V </v>
      </c>
      <c r="GF223" s="67" t="str">
        <f ca="1">Valintaohjelma!$F99</f>
        <v/>
      </c>
      <c r="GG223" s="67"/>
      <c r="GH223" s="67" t="str">
        <f ca="1">Valintaohjelma!$I99</f>
        <v>-</v>
      </c>
    </row>
    <row r="224" spans="1:190" ht="15.75" thickBot="1" x14ac:dyDescent="0.3">
      <c r="A224">
        <v>224</v>
      </c>
      <c r="B224">
        <f>IF(AND(Valintaohjelma!D100&lt;&gt;"-",Valintaohjelma!D100&lt;&gt;""),A224,0)</f>
        <v>0</v>
      </c>
      <c r="C224" s="240" t="str">
        <f t="shared" ca="1" si="26"/>
        <v>Tilatieto (AO)</v>
      </c>
      <c r="D224" s="240" t="str">
        <f t="shared" ca="1" si="27"/>
        <v/>
      </c>
      <c r="E224" s="240" t="str">
        <f t="shared" ca="1" si="28"/>
        <v>Tilaohjaus</v>
      </c>
      <c r="F224" s="240" t="str">
        <f t="shared" ca="1" si="29"/>
        <v>-</v>
      </c>
      <c r="G224" s="47" t="e">
        <f>INDEX($I$2:$FN$2,ROWS(G$2:G224))</f>
        <v>#REF!</v>
      </c>
      <c r="H224">
        <v>0</v>
      </c>
      <c r="I224">
        <f ca="1">IF(AND($B224&gt;0,SUM(I$3:I223)=0,SUM($H224:H224)=0),$B224,0)</f>
        <v>0</v>
      </c>
      <c r="J224">
        <f ca="1">IF(AND($B224&gt;0,SUM(J$3:J223)=0,SUM($H224:I224)=0),$B224,0)</f>
        <v>0</v>
      </c>
      <c r="K224">
        <f ca="1">IF(AND($B224&gt;0,SUM(K$3:K223)=0,SUM($H224:J224)=0),$B224,0)</f>
        <v>0</v>
      </c>
      <c r="L224">
        <f ca="1">IF(AND($B224&gt;0,SUM(L$3:L223)=0,SUM($H224:K224)=0),$B224,0)</f>
        <v>0</v>
      </c>
      <c r="M224">
        <f ca="1">IF(AND($B224&gt;0,SUM(M$3:M223)=0,SUM($H224:L224)=0),$B224,0)</f>
        <v>0</v>
      </c>
      <c r="N224">
        <f ca="1">IF(AND($B224&gt;0,SUM(N$3:N223)=0,SUM($H224:M224)=0),$B224,0)</f>
        <v>0</v>
      </c>
      <c r="O224">
        <f ca="1">IF(AND($B224&gt;0,SUM(O$3:O223)=0,SUM($H224:N224)=0),$B224,0)</f>
        <v>0</v>
      </c>
      <c r="P224">
        <f ca="1">IF(AND($B224&gt;0,SUM(P$3:P223)=0,SUM($H224:O224)=0),$B224,0)</f>
        <v>0</v>
      </c>
      <c r="Q224">
        <f ca="1">IF(AND($B224&gt;0,SUM(Q$3:Q223)=0,SUM($H224:P224)=0),$B224,0)</f>
        <v>0</v>
      </c>
      <c r="R224">
        <f ca="1">IF(AND($B224&gt;0,SUM(R$3:R223)=0,SUM($H224:Q224)=0),$B224,0)</f>
        <v>0</v>
      </c>
      <c r="S224">
        <f ca="1">IF(AND($B224&gt;0,SUM(S$3:S223)=0,SUM($H224:R224)=0),$B224,0)</f>
        <v>0</v>
      </c>
      <c r="T224">
        <f ca="1">IF(AND($B224&gt;0,SUM(T$3:T223)=0,SUM($H224:S224)=0),$B224,0)</f>
        <v>0</v>
      </c>
      <c r="U224">
        <f ca="1">IF(AND($B224&gt;0,SUM(U$3:U223)=0,SUM($H224:T224)=0),$B224,0)</f>
        <v>0</v>
      </c>
      <c r="V224">
        <f ca="1">IF(AND($B224&gt;0,SUM(V$3:V223)=0,SUM($H224:U224)=0),$B224,0)</f>
        <v>0</v>
      </c>
      <c r="W224">
        <f ca="1">IF(AND($B224&gt;0,SUM(W$3:W223)=0,SUM($H224:V224)=0),$B224,0)</f>
        <v>0</v>
      </c>
      <c r="X224">
        <f ca="1">IF(AND($B224&gt;0,SUM(X$3:X223)=0,SUM($H224:W224)=0),$B224,0)</f>
        <v>0</v>
      </c>
      <c r="Y224">
        <f ca="1">IF(AND($B224&gt;0,SUM(Y$3:Y223)=0,SUM($H224:X224)=0),$B224,0)</f>
        <v>0</v>
      </c>
      <c r="Z224">
        <f ca="1">IF(AND($B224&gt;0,SUM(Z$3:Z223)=0,SUM($H224:Y224)=0),$B224,0)</f>
        <v>0</v>
      </c>
      <c r="AA224">
        <f ca="1">IF(AND($B224&gt;0,SUM(AA$3:AA223)=0,SUM($H224:Z224)=0),$B224,0)</f>
        <v>0</v>
      </c>
      <c r="AB224">
        <f ca="1">IF(AND($B224&gt;0,SUM(AB$3:AB223)=0,SUM($H224:AA224)=0),$B224,0)</f>
        <v>0</v>
      </c>
      <c r="AC224">
        <f ca="1">IF(AND($B224&gt;0,SUM(AC$3:AC223)=0,SUM($H224:AB224)=0),$B224,0)</f>
        <v>0</v>
      </c>
      <c r="AD224">
        <f ca="1">IF(AND($B224&gt;0,SUM(AD$3:AD223)=0,SUM($H224:AC224)=0),$B224,0)</f>
        <v>0</v>
      </c>
      <c r="AE224">
        <f ca="1">IF(AND($B224&gt;0,SUM(AE$3:AE223)=0,SUM($H224:AD224)=0),$B224,0)</f>
        <v>0</v>
      </c>
      <c r="AF224">
        <f ca="1">IF(AND($B224&gt;0,SUM(AF$3:AF223)=0,SUM($H224:AE224)=0),$B224,0)</f>
        <v>0</v>
      </c>
      <c r="AG224">
        <f ca="1">IF(AND($B224&gt;0,SUM(AG$3:AG223)=0,SUM($H224:AF224)=0),$B224,0)</f>
        <v>0</v>
      </c>
      <c r="AH224">
        <f ca="1">IF(AND($B224&gt;0,SUM(AH$3:AH223)=0,SUM($H224:AG224)=0),$B224,0)</f>
        <v>0</v>
      </c>
      <c r="AI224">
        <f ca="1">IF(AND($B224&gt;0,SUM(AI$3:AI223)=0,SUM($H224:AH224)=0),$B224,0)</f>
        <v>0</v>
      </c>
      <c r="AJ224">
        <f ca="1">IF(AND($B224&gt;0,SUM(AJ$3:AJ223)=0,SUM($H224:AI224)=0),$B224,0)</f>
        <v>0</v>
      </c>
      <c r="AK224">
        <f ca="1">IF(AND($B224&gt;0,SUM(AK$3:AK223)=0,SUM($H224:AJ224)=0),$B224,0)</f>
        <v>0</v>
      </c>
      <c r="AL224">
        <f ca="1">IF(AND($B224&gt;0,SUM(AL$3:AL223)=0,SUM($H224:AK224)=0),$B224,0)</f>
        <v>0</v>
      </c>
      <c r="AM224">
        <f ca="1">IF(AND($B224&gt;0,SUM(AM$3:AM223)=0,SUM($H224:AL224)=0),$B224,0)</f>
        <v>0</v>
      </c>
      <c r="AN224">
        <f ca="1">IF(AND($B224&gt;0,SUM(AN$3:AN223)=0,SUM($H224:AM224)=0),$B224,0)</f>
        <v>0</v>
      </c>
      <c r="AO224">
        <f ca="1">IF(AND($B224&gt;0,SUM(AO$3:AO223)=0,SUM($H224:AN224)=0),$B224,0)</f>
        <v>0</v>
      </c>
      <c r="AP224">
        <f ca="1">IF(AND($B224&gt;0,SUM(AP$3:AP223)=0,SUM($H224:AO224)=0),$B224,0)</f>
        <v>0</v>
      </c>
      <c r="AQ224">
        <f ca="1">IF(AND($B224&gt;0,SUM(AQ$3:AQ223)=0,SUM($H224:AP224)=0),$B224,0)</f>
        <v>0</v>
      </c>
      <c r="AR224">
        <f ca="1">IF(AND($B224&gt;0,SUM(AR$3:AR223)=0,SUM($H224:AQ224)=0),$B224,0)</f>
        <v>0</v>
      </c>
      <c r="AS224">
        <f ca="1">IF(AND($B224&gt;0,SUM(AS$3:AS223)=0,SUM($H224:AR224)=0),$B224,0)</f>
        <v>0</v>
      </c>
      <c r="AT224">
        <f ca="1">IF(AND($B224&gt;0,SUM(AT$3:AT223)=0,SUM($H224:AS224)=0),$B224,0)</f>
        <v>0</v>
      </c>
      <c r="AU224">
        <f ca="1">IF(AND($B224&gt;0,SUM(AU$3:AU223)=0,SUM($H224:AT224)=0),$B224,0)</f>
        <v>0</v>
      </c>
      <c r="AV224">
        <f ca="1">IF(AND($B224&gt;0,SUM(AV$3:AV223)=0,SUM($H224:AU224)=0),$B224,0)</f>
        <v>0</v>
      </c>
      <c r="AW224">
        <f ca="1">IF(AND($B224&gt;0,SUM(AW$3:AW223)=0,SUM($H224:AV224)=0),$B224,0)</f>
        <v>0</v>
      </c>
      <c r="AX224">
        <f ca="1">IF(AND($B224&gt;0,SUM(AX$3:AX223)=0,SUM($H224:AW224)=0),$B224,0)</f>
        <v>0</v>
      </c>
      <c r="AY224">
        <f ca="1">IF(AND($B224&gt;0,SUM(AY$3:AY223)=0,SUM($H224:AX224)=0),$B224,0)</f>
        <v>0</v>
      </c>
      <c r="AZ224">
        <f ca="1">IF(AND($B224&gt;0,SUM(AZ$3:AZ223)=0,SUM($H224:AY224)=0),$B224,0)</f>
        <v>0</v>
      </c>
      <c r="BA224">
        <f ca="1">IF(AND($B224&gt;0,SUM(BA$3:BA223)=0,SUM($H224:AZ224)=0),$B224,0)</f>
        <v>0</v>
      </c>
      <c r="BB224">
        <f ca="1">IF(AND($B224&gt;0,SUM(BB$3:BB223)=0,SUM($H224:BA224)=0),$B224,0)</f>
        <v>0</v>
      </c>
      <c r="BC224">
        <f ca="1">IF(AND($B224&gt;0,SUM(BC$3:BC223)=0,SUM($H224:BB224)=0),$B224,0)</f>
        <v>0</v>
      </c>
      <c r="BD224">
        <f ca="1">IF(AND($B224&gt;0,SUM(BD$3:BD223)=0,SUM($H224:BC224)=0),$B224,0)</f>
        <v>0</v>
      </c>
      <c r="BE224">
        <f ca="1">IF(AND($B224&gt;0,SUM(BE$3:BE223)=0,SUM($H224:BD224)=0),$B224,0)</f>
        <v>0</v>
      </c>
      <c r="BF224">
        <f ca="1">IF(AND($B224&gt;0,SUM(BF$3:BF223)=0,SUM($H224:BE224)=0),$B224,0)</f>
        <v>0</v>
      </c>
      <c r="BG224">
        <f ca="1">IF(AND($B224&gt;0,SUM(BG$3:BG223)=0,SUM($H224:BF224)=0),$B224,0)</f>
        <v>0</v>
      </c>
      <c r="BH224">
        <f ca="1">IF(AND($B224&gt;0,SUM(BH$3:BH223)=0,SUM($H224:BG224)=0),$B224,0)</f>
        <v>0</v>
      </c>
      <c r="BI224">
        <f ca="1">IF(AND($B224&gt;0,SUM(BI$3:BI223)=0,SUM($H224:BH224)=0),$B224,0)</f>
        <v>0</v>
      </c>
      <c r="BJ224">
        <f ca="1">IF(AND($B224&gt;0,SUM(BJ$3:BJ223)=0,SUM($H224:BI224)=0),$B224,0)</f>
        <v>0</v>
      </c>
      <c r="BK224">
        <f ca="1">IF(AND($B224&gt;0,SUM(BK$3:BK223)=0,SUM($H224:BJ224)=0),$B224,0)</f>
        <v>0</v>
      </c>
      <c r="BL224">
        <f ca="1">IF(AND($B224&gt;0,SUM(BL$3:BL223)=0,SUM($H224:BK224)=0),$B224,0)</f>
        <v>0</v>
      </c>
      <c r="BM224">
        <f ca="1">IF(AND($B224&gt;0,SUM(BM$3:BM223)=0,SUM($H224:BL224)=0),$B224,0)</f>
        <v>0</v>
      </c>
      <c r="BN224">
        <f ca="1">IF(AND($B224&gt;0,SUM(BN$3:BN223)=0,SUM($H224:BM224)=0),$B224,0)</f>
        <v>0</v>
      </c>
      <c r="BO224">
        <f ca="1">IF(AND($B224&gt;0,SUM(BO$3:BO223)=0,SUM($H224:BN224)=0),$B224,0)</f>
        <v>0</v>
      </c>
      <c r="BP224">
        <f ca="1">IF(AND($B224&gt;0,SUM(BP$3:BP223)=0,SUM($H224:BO224)=0),$B224,0)</f>
        <v>0</v>
      </c>
      <c r="BQ224">
        <f ca="1">IF(AND($B224&gt;0,SUM(BQ$3:BQ223)=0,SUM($H224:BP224)=0),$B224,0)</f>
        <v>0</v>
      </c>
      <c r="BR224">
        <f ca="1">IF(AND($B224&gt;0,SUM(BR$3:BR223)=0,SUM($H224:BQ224)=0),$B224,0)</f>
        <v>0</v>
      </c>
      <c r="BS224">
        <f ca="1">IF(AND($B224&gt;0,SUM(BS$3:BS223)=0,SUM($H224:BR224)=0),$B224,0)</f>
        <v>0</v>
      </c>
      <c r="BT224">
        <f ca="1">IF(AND($B224&gt;0,SUM(BT$3:BT223)=0,SUM($H224:BS224)=0),$B224,0)</f>
        <v>0</v>
      </c>
      <c r="BU224">
        <f ca="1">IF(AND($B224&gt;0,SUM(BU$3:BU223)=0,SUM($H224:BT224)=0),$B224,0)</f>
        <v>0</v>
      </c>
      <c r="BV224">
        <f ca="1">IF(AND($B224&gt;0,SUM(BV$3:BV223)=0,SUM($H224:BU224)=0),$B224,0)</f>
        <v>0</v>
      </c>
      <c r="BW224">
        <f ca="1">IF(AND($B224&gt;0,SUM(BW$3:BW223)=0,SUM($H224:BV224)=0),$B224,0)</f>
        <v>0</v>
      </c>
      <c r="BX224">
        <f ca="1">IF(AND($B224&gt;0,SUM(BX$3:BX223)=0,SUM($H224:BW224)=0),$B224,0)</f>
        <v>0</v>
      </c>
      <c r="BY224">
        <f ca="1">IF(AND($B224&gt;0,SUM(BY$3:BY223)=0,SUM($H224:BX224)=0),$B224,0)</f>
        <v>0</v>
      </c>
      <c r="BZ224">
        <f ca="1">IF(AND($B224&gt;0,SUM(BZ$3:BZ223)=0,SUM($H224:BY224)=0),$B224,0)</f>
        <v>0</v>
      </c>
      <c r="CA224">
        <f ca="1">IF(AND($B224&gt;0,SUM(CA$3:CA223)=0,SUM($H224:BZ224)=0),$B224,0)</f>
        <v>0</v>
      </c>
      <c r="CB224">
        <f ca="1">IF(AND($B224&gt;0,SUM(CB$3:CB223)=0,SUM($H224:CA224)=0),$B224,0)</f>
        <v>0</v>
      </c>
      <c r="CC224">
        <f ca="1">IF(AND($B224&gt;0,SUM(CC$3:CC223)=0,SUM($H224:CB224)=0),$B224,0)</f>
        <v>0</v>
      </c>
      <c r="CD224">
        <f ca="1">IF(AND($B224&gt;0,SUM(CD$3:CD223)=0,SUM($H224:CC224)=0),$B224,0)</f>
        <v>0</v>
      </c>
      <c r="CE224">
        <f ca="1">IF(AND($B224&gt;0,SUM(CE$3:CE223)=0,SUM($H224:CD224)=0),$B224,0)</f>
        <v>0</v>
      </c>
      <c r="CF224">
        <f ca="1">IF(AND($B224&gt;0,SUM(CF$3:CF223)=0,SUM($H224:CE224)=0),$B224,0)</f>
        <v>0</v>
      </c>
      <c r="CG224">
        <f ca="1">IF(AND($B224&gt;0,SUM(CG$3:CG223)=0,SUM($H224:CF224)=0),$B224,0)</f>
        <v>0</v>
      </c>
      <c r="CH224">
        <f ca="1">IF(AND($B224&gt;0,SUM(CH$3:CH223)=0,SUM($H224:CG224)=0),$B224,0)</f>
        <v>0</v>
      </c>
      <c r="CI224">
        <f ca="1">IF(AND($B224&gt;0,SUM(CI$3:CI223)=0,SUM($H224:CH224)=0),$B224,0)</f>
        <v>0</v>
      </c>
      <c r="CJ224">
        <f ca="1">IF(AND($B224&gt;0,SUM(CJ$3:CJ223)=0,SUM($H224:CI224)=0),$B224,0)</f>
        <v>0</v>
      </c>
      <c r="CK224">
        <f ca="1">IF(AND($B224&gt;0,SUM(CK$3:CK223)=0,SUM($H224:CJ224)=0),$B224,0)</f>
        <v>0</v>
      </c>
      <c r="CL224">
        <f ca="1">IF(AND($B224&gt;0,SUM(CL$3:CL223)=0,SUM($H224:CK224)=0),$B224,0)</f>
        <v>0</v>
      </c>
      <c r="CM224">
        <f ca="1">IF(AND($B224&gt;0,SUM(CM$3:CM223)=0,SUM($H224:CL224)=0),$B224,0)</f>
        <v>0</v>
      </c>
      <c r="CN224">
        <f ca="1">IF(AND($B224&gt;0,SUM(CN$3:CN223)=0,SUM($H224:CM224)=0),$B224,0)</f>
        <v>0</v>
      </c>
      <c r="CO224">
        <f ca="1">IF(AND($B224&gt;0,SUM(CO$3:CO223)=0,SUM($H224:CN224)=0),$B224,0)</f>
        <v>0</v>
      </c>
      <c r="CP224">
        <f ca="1">IF(AND($B224&gt;0,SUM(CP$3:CP223)=0,SUM($H224:CO224)=0),$B224,0)</f>
        <v>0</v>
      </c>
      <c r="CQ224">
        <f ca="1">IF(AND($B224&gt;0,SUM(CQ$3:CQ223)=0,SUM($H224:CP224)=0),$B224,0)</f>
        <v>0</v>
      </c>
      <c r="CR224">
        <f ca="1">IF(AND($B224&gt;0,SUM(CR$3:CR223)=0,SUM($H224:CQ224)=0),$B224,0)</f>
        <v>0</v>
      </c>
      <c r="CS224">
        <f ca="1">IF(AND($B224&gt;0,SUM(CS$3:CS223)=0,SUM($H224:CR224)=0),$B224,0)</f>
        <v>0</v>
      </c>
      <c r="CT224">
        <f ca="1">IF(AND($B224&gt;0,SUM(CT$3:CT223)=0,SUM($H224:CS224)=0),$B224,0)</f>
        <v>0</v>
      </c>
      <c r="CU224">
        <f ca="1">IF(AND($B224&gt;0,SUM(CU$3:CU223)=0,SUM($H224:CT224)=0),$B224,0)</f>
        <v>0</v>
      </c>
      <c r="CV224">
        <f ca="1">IF(AND($B224&gt;0,SUM(CV$3:CV223)=0,SUM($H224:CU224)=0),$B224,0)</f>
        <v>0</v>
      </c>
      <c r="CW224">
        <f ca="1">IF(AND($B224&gt;0,SUM(CW$3:CW223)=0,SUM($H224:CV224)=0),$B224,0)</f>
        <v>0</v>
      </c>
      <c r="CX224">
        <f ca="1">IF(AND($B224&gt;0,SUM(CX$3:CX223)=0,SUM($H224:CW224)=0),$B224,0)</f>
        <v>0</v>
      </c>
      <c r="CY224">
        <f ca="1">IF(AND($B224&gt;0,SUM(CY$3:CY223)=0,SUM($H224:CX224)=0),$B224,0)</f>
        <v>0</v>
      </c>
      <c r="CZ224">
        <f ca="1">IF(AND($B224&gt;0,SUM(CZ$3:CZ223)=0,SUM($H224:CY224)=0),$B224,0)</f>
        <v>0</v>
      </c>
      <c r="DA224">
        <f ca="1">IF(AND($B224&gt;0,SUM(DA$3:DA223)=0,SUM($H224:CZ224)=0),$B224,0)</f>
        <v>0</v>
      </c>
      <c r="DB224">
        <f ca="1">IF(AND($B224&gt;0,SUM(DB$3:DB223)=0,SUM($H224:DA224)=0),$B224,0)</f>
        <v>0</v>
      </c>
      <c r="DC224">
        <f ca="1">IF(AND($B224&gt;0,SUM(DC$3:DC223)=0,SUM($H224:DB224)=0),$B224,0)</f>
        <v>0</v>
      </c>
      <c r="DD224">
        <f ca="1">IF(AND($B224&gt;0,SUM(DD$3:DD223)=0,SUM($H224:DC224)=0),$B224,0)</f>
        <v>0</v>
      </c>
      <c r="DE224">
        <f ca="1">IF(AND($B224&gt;0,SUM(DE$3:DE223)=0,SUM($H224:DD224)=0),$B224,0)</f>
        <v>0</v>
      </c>
      <c r="DF224">
        <f ca="1">IF(AND($B224&gt;0,SUM(DF$3:DF223)=0,SUM($H224:DE224)=0),$B224,0)</f>
        <v>0</v>
      </c>
      <c r="DG224">
        <f ca="1">IF(AND($B224&gt;0,SUM(DG$3:DG223)=0,SUM($H224:DF224)=0),$B224,0)</f>
        <v>0</v>
      </c>
      <c r="DH224">
        <f ca="1">IF(AND($B224&gt;0,SUM(DH$3:DH223)=0,SUM($H224:DG224)=0),$B224,0)</f>
        <v>0</v>
      </c>
      <c r="DI224">
        <f ca="1">IF(AND($B224&gt;0,SUM(DI$3:DI223)=0,SUM($H224:DH224)=0),$B224,0)</f>
        <v>0</v>
      </c>
      <c r="DJ224">
        <f ca="1">IF(AND($B224&gt;0,SUM(DJ$3:DJ223)=0,SUM($H224:DI224)=0),$B224,0)</f>
        <v>0</v>
      </c>
      <c r="DK224">
        <f ca="1">IF(AND($B224&gt;0,SUM(DK$3:DK223)=0,SUM($H224:DJ224)=0),$B224,0)</f>
        <v>0</v>
      </c>
      <c r="DL224">
        <f ca="1">IF(AND($B224&gt;0,SUM(DL$3:DL223)=0,SUM($H224:DK224)=0),$B224,0)</f>
        <v>0</v>
      </c>
      <c r="DM224">
        <f ca="1">IF(AND($B224&gt;0,SUM(DM$3:DM223)=0,SUM($H224:DL224)=0),$B224,0)</f>
        <v>0</v>
      </c>
      <c r="DN224">
        <f ca="1">IF(AND($B224&gt;0,SUM(DN$3:DN223)=0,SUM($H224:DM224)=0),$B224,0)</f>
        <v>0</v>
      </c>
      <c r="DO224">
        <f ca="1">IF(AND($B224&gt;0,SUM(DO$3:DO223)=0,SUM($H224:DN224)=0),$B224,0)</f>
        <v>0</v>
      </c>
      <c r="DP224">
        <f ca="1">IF(AND($B224&gt;0,SUM(DP$3:DP223)=0,SUM($H224:DO224)=0),$B224,0)</f>
        <v>0</v>
      </c>
      <c r="DQ224">
        <f ca="1">IF(AND($B224&gt;0,SUM(DQ$3:DQ223)=0,SUM($H224:DP224)=0),$B224,0)</f>
        <v>0</v>
      </c>
      <c r="DR224">
        <f ca="1">IF(AND($B224&gt;0,SUM(DR$3:DR223)=0,SUM($H224:DQ224)=0),$B224,0)</f>
        <v>0</v>
      </c>
      <c r="DS224">
        <f ca="1">IF(AND($B224&gt;0,SUM(DS$3:DS223)=0,SUM($H224:DR224)=0),$B224,0)</f>
        <v>0</v>
      </c>
      <c r="DT224">
        <f ca="1">IF(AND($B224&gt;0,SUM(DT$3:DT223)=0,SUM($H224:DS224)=0),$B224,0)</f>
        <v>0</v>
      </c>
      <c r="DU224">
        <f ca="1">IF(AND($B224&gt;0,SUM(DU$3:DU223)=0,SUM($H224:DT224)=0),$B224,0)</f>
        <v>0</v>
      </c>
      <c r="DV224">
        <f ca="1">IF(AND($B224&gt;0,SUM(DV$3:DV223)=0,SUM($H224:DU224)=0),$B224,0)</f>
        <v>0</v>
      </c>
      <c r="DW224">
        <f ca="1">IF(AND($B224&gt;0,SUM(DW$3:DW223)=0,SUM($H224:DV224)=0),$B224,0)</f>
        <v>0</v>
      </c>
      <c r="DX224">
        <f ca="1">IF(AND($B224&gt;0,SUM(DX$3:DX223)=0,SUM($H224:DW224)=0),$B224,0)</f>
        <v>0</v>
      </c>
      <c r="DY224">
        <f ca="1">IF(AND($B224&gt;0,SUM(DY$3:DY223)=0,SUM($H224:DX224)=0),$B224,0)</f>
        <v>0</v>
      </c>
      <c r="DZ224">
        <f ca="1">IF(AND($B224&gt;0,SUM(DZ$3:DZ223)=0,SUM($H224:DY224)=0),$B224,0)</f>
        <v>0</v>
      </c>
      <c r="EA224">
        <f ca="1">IF(AND($B224&gt;0,SUM(EA$3:EA223)=0,SUM($H224:DZ224)=0),$B224,0)</f>
        <v>0</v>
      </c>
      <c r="EB224">
        <f ca="1">IF(AND($B224&gt;0,SUM(EB$3:EB223)=0,SUM($H224:EA224)=0),$B224,0)</f>
        <v>0</v>
      </c>
      <c r="EC224">
        <f ca="1">IF(AND($B224&gt;0,SUM(EC$3:EC223)=0,SUM($H224:EB224)=0),$B224,0)</f>
        <v>0</v>
      </c>
      <c r="ED224">
        <f ca="1">IF(AND($B224&gt;0,SUM(ED$3:ED223)=0,SUM($H224:EC224)=0),$B224,0)</f>
        <v>0</v>
      </c>
      <c r="EE224">
        <f ca="1">IF(AND($B224&gt;0,SUM(EE$3:EE223)=0,SUM($H224:ED224)=0),$B224,0)</f>
        <v>0</v>
      </c>
      <c r="EF224">
        <f ca="1">IF(AND($B224&gt;0,SUM(EF$3:EF223)=0,SUM($H224:EE224)=0),$B224,0)</f>
        <v>0</v>
      </c>
      <c r="EG224">
        <f ca="1">IF(AND($B224&gt;0,SUM(EG$3:EG223)=0,SUM($H224:EF224)=0),$B224,0)</f>
        <v>0</v>
      </c>
      <c r="EH224">
        <f ca="1">IF(AND($B224&gt;0,SUM(EH$3:EH223)=0,SUM($H224:EG224)=0),$B224,0)</f>
        <v>0</v>
      </c>
      <c r="EI224">
        <f ca="1">IF(AND($B224&gt;0,SUM(EI$3:EI223)=0,SUM($H224:EH224)=0),$B224,0)</f>
        <v>0</v>
      </c>
      <c r="EJ224">
        <f ca="1">IF(AND($B224&gt;0,SUM(EJ$3:EJ223)=0,SUM($H224:EI224)=0),$B224,0)</f>
        <v>0</v>
      </c>
      <c r="EK224">
        <f ca="1">IF(AND($B224&gt;0,SUM(EK$3:EK223)=0,SUM($H224:EJ224)=0),$B224,0)</f>
        <v>0</v>
      </c>
      <c r="EL224">
        <f ca="1">IF(AND($B224&gt;0,SUM(EL$3:EL223)=0,SUM($H224:EK224)=0),$B224,0)</f>
        <v>0</v>
      </c>
      <c r="EM224">
        <f ca="1">IF(AND($B224&gt;0,SUM(EM$3:EM223)=0,SUM($H224:EL224)=0),$B224,0)</f>
        <v>0</v>
      </c>
      <c r="EN224">
        <f ca="1">IF(AND($B224&gt;0,SUM(EN$3:EN223)=0,SUM($H224:EM224)=0),$B224,0)</f>
        <v>0</v>
      </c>
      <c r="EO224">
        <f ca="1">IF(AND($B224&gt;0,SUM(EO$3:EO223)=0,SUM($H224:EN224)=0),$B224,0)</f>
        <v>0</v>
      </c>
      <c r="EP224">
        <f ca="1">IF(AND($B224&gt;0,SUM(EP$3:EP223)=0,SUM($H224:EO224)=0),$B224,0)</f>
        <v>0</v>
      </c>
      <c r="EQ224">
        <f ca="1">IF(AND($B224&gt;0,SUM(EQ$3:EQ223)=0,SUM($H224:EP224)=0),$B224,0)</f>
        <v>0</v>
      </c>
      <c r="ER224">
        <f ca="1">IF(AND($B224&gt;0,SUM(ER$3:ER223)=0,SUM($H224:EQ224)=0),$B224,0)</f>
        <v>0</v>
      </c>
      <c r="ES224">
        <f ca="1">IF(AND($B224&gt;0,SUM(ES$3:ES223)=0,SUM($H224:ER224)=0),$B224,0)</f>
        <v>0</v>
      </c>
      <c r="ET224">
        <f ca="1">IF(AND($B224&gt;0,SUM(ET$3:ET223)=0,SUM($H224:ES224)=0),$B224,0)</f>
        <v>0</v>
      </c>
      <c r="EU224">
        <f ca="1">IF(AND($B224&gt;0,SUM(EU$3:EU223)=0,SUM($H224:ET224)=0),$B224,0)</f>
        <v>0</v>
      </c>
      <c r="EV224">
        <f ca="1">IF(AND($B224&gt;0,SUM(EV$3:EV223)=0,SUM($H224:EU224)=0),$B224,0)</f>
        <v>0</v>
      </c>
      <c r="EW224">
        <f ca="1">IF(AND($B224&gt;0,SUM(EW$3:EW223)=0,SUM($H224:EV224)=0),$B224,0)</f>
        <v>0</v>
      </c>
      <c r="EX224">
        <f ca="1">IF(AND($B224&gt;0,SUM(EX$3:EX223)=0,SUM($H224:EW224)=0),$B224,0)</f>
        <v>0</v>
      </c>
      <c r="EY224">
        <f ca="1">IF(AND($B224&gt;0,SUM(EY$3:EY223)=0,SUM($H224:EX224)=0),$B224,0)</f>
        <v>0</v>
      </c>
      <c r="EZ224">
        <f ca="1">IF(AND($B224&gt;0,SUM(EZ$3:EZ223)=0,SUM($H224:EY224)=0),$B224,0)</f>
        <v>0</v>
      </c>
      <c r="FA224">
        <f ca="1">IF(AND($B224&gt;0,SUM(FA$3:FA223)=0,SUM($H224:EZ224)=0),$B224,0)</f>
        <v>0</v>
      </c>
      <c r="FB224">
        <f ca="1">IF(AND($B224&gt;0,SUM(FB$3:FB223)=0,SUM($H224:FA224)=0),$B224,0)</f>
        <v>0</v>
      </c>
      <c r="FC224">
        <f ca="1">IF(AND($B224&gt;0,SUM(FC$3:FC223)=0,SUM($H224:FB224)=0),$B224,0)</f>
        <v>0</v>
      </c>
      <c r="FD224">
        <f ca="1">IF(AND($B224&gt;0,SUM(FD$3:FD223)=0,SUM($H224:FC224)=0),$B224,0)</f>
        <v>0</v>
      </c>
      <c r="FE224">
        <f ca="1">IF(AND($B224&gt;0,SUM(FE$3:FE223)=0,SUM($H224:FD224)=0),$B224,0)</f>
        <v>0</v>
      </c>
      <c r="FF224">
        <f ca="1">IF(AND($B224&gt;0,SUM(FF$3:FF223)=0,SUM($H224:FE224)=0),$B224,0)</f>
        <v>0</v>
      </c>
      <c r="FG224">
        <f ca="1">IF(AND($B224&gt;0,SUM(FG$3:FG223)=0,SUM($H224:FF224)=0),$B224,0)</f>
        <v>0</v>
      </c>
      <c r="FH224">
        <f ca="1">IF(AND($B224&gt;0,SUM(FH$3:FH223)=0,SUM($H224:FG224)=0),$B224,0)</f>
        <v>0</v>
      </c>
      <c r="FI224">
        <f ca="1">IF(AND($B224&gt;0,SUM(FI$3:FI223)=0,SUM($H224:FH224)=0),$B224,0)</f>
        <v>0</v>
      </c>
      <c r="FJ224">
        <f ca="1">IF(AND($B224&gt;0,SUM(FJ$3:FJ223)=0,SUM($H224:FI224)=0),$B224,0)</f>
        <v>0</v>
      </c>
      <c r="FK224">
        <f ca="1">IF(AND($B224&gt;0,SUM(FK$3:FK223)=0,SUM($H224:FJ224)=0),$B224,0)</f>
        <v>0</v>
      </c>
      <c r="FL224">
        <f ca="1">IF(AND($B224&gt;0,SUM(FL$3:FL223)=0,SUM($H224:FK224)=0),$B224,0)</f>
        <v>0</v>
      </c>
      <c r="FM224">
        <f ca="1">IF(AND($B224&gt;0,SUM(FM$3:FM223)=0,SUM($H224:FL224)=0),$B224,0)</f>
        <v>0</v>
      </c>
      <c r="FN224">
        <f ca="1">IF(AND($B224&gt;0,SUM(FN$3:FN223)=0,SUM($H224:FM224)=0),$B224,0)</f>
        <v>0</v>
      </c>
      <c r="FS224" s="67" t="str">
        <f ca="1">Valintaohjelma!$C100</f>
        <v>Tilatieto (AO)</v>
      </c>
      <c r="FT224" s="67" t="str">
        <f ca="1">Valintaohjelma!$F100</f>
        <v/>
      </c>
      <c r="FU224" s="342" t="s">
        <v>388</v>
      </c>
      <c r="FV224" s="67" t="str">
        <f>Valintaohjelma!$I100</f>
        <v>-</v>
      </c>
      <c r="FY224" s="67" t="str">
        <f ca="1">Valintaohjelma!$C100</f>
        <v>Tilatieto (AO)</v>
      </c>
      <c r="FZ224" s="67" t="str">
        <f ca="1">Valintaohjelma!$F100</f>
        <v/>
      </c>
      <c r="GA224" s="67" t="s">
        <v>658</v>
      </c>
      <c r="GB224" s="67" t="str">
        <f>Valintaohjelma!$I100</f>
        <v>-</v>
      </c>
      <c r="GE224" s="67" t="str">
        <f ca="1">Valintaohjelma!$C100</f>
        <v>Tilatieto (AO)</v>
      </c>
      <c r="GF224" s="67" t="str">
        <f ca="1">Valintaohjelma!$F100</f>
        <v/>
      </c>
      <c r="GG224" s="67" t="s">
        <v>902</v>
      </c>
      <c r="GH224" s="67" t="str">
        <f>Valintaohjelma!$I100</f>
        <v>-</v>
      </c>
    </row>
    <row r="225" spans="1:190" ht="15.75" thickBot="1" x14ac:dyDescent="0.3">
      <c r="A225">
        <v>225</v>
      </c>
      <c r="B225">
        <f>IF(AND(Valintaohjelma!D101&lt;&gt;"-",Valintaohjelma!D101&lt;&gt;""),A225,0)</f>
        <v>0</v>
      </c>
      <c r="C225" s="240" t="str">
        <f t="shared" ca="1" si="26"/>
        <v>Portaaton Tilatieto (AO)</v>
      </c>
      <c r="D225" s="240" t="str">
        <f t="shared" ca="1" si="27"/>
        <v/>
      </c>
      <c r="E225" s="240" t="str">
        <f t="shared" ca="1" si="28"/>
        <v>Smart ohjaus</v>
      </c>
      <c r="F225" s="240" t="str">
        <f t="shared" ca="1" si="29"/>
        <v>-</v>
      </c>
      <c r="G225" s="47" t="e">
        <f>INDEX($I$2:$FN$2,ROWS(G$2:G225))</f>
        <v>#REF!</v>
      </c>
      <c r="H225">
        <v>0</v>
      </c>
      <c r="I225">
        <f ca="1">IF(AND($B225&gt;0,SUM(I$3:I224)=0,SUM($H225:H225)=0),$B225,0)</f>
        <v>0</v>
      </c>
      <c r="J225">
        <f ca="1">IF(AND($B225&gt;0,SUM(J$3:J224)=0,SUM($H225:I225)=0),$B225,0)</f>
        <v>0</v>
      </c>
      <c r="K225">
        <f ca="1">IF(AND($B225&gt;0,SUM(K$3:K224)=0,SUM($H225:J225)=0),$B225,0)</f>
        <v>0</v>
      </c>
      <c r="L225">
        <f ca="1">IF(AND($B225&gt;0,SUM(L$3:L224)=0,SUM($H225:K225)=0),$B225,0)</f>
        <v>0</v>
      </c>
      <c r="M225">
        <f ca="1">IF(AND($B225&gt;0,SUM(M$3:M224)=0,SUM($H225:L225)=0),$B225,0)</f>
        <v>0</v>
      </c>
      <c r="N225">
        <f ca="1">IF(AND($B225&gt;0,SUM(N$3:N224)=0,SUM($H225:M225)=0),$B225,0)</f>
        <v>0</v>
      </c>
      <c r="O225">
        <f ca="1">IF(AND($B225&gt;0,SUM(O$3:O224)=0,SUM($H225:N225)=0),$B225,0)</f>
        <v>0</v>
      </c>
      <c r="P225">
        <f ca="1">IF(AND($B225&gt;0,SUM(P$3:P224)=0,SUM($H225:O225)=0),$B225,0)</f>
        <v>0</v>
      </c>
      <c r="Q225">
        <f ca="1">IF(AND($B225&gt;0,SUM(Q$3:Q224)=0,SUM($H225:P225)=0),$B225,0)</f>
        <v>0</v>
      </c>
      <c r="R225">
        <f ca="1">IF(AND($B225&gt;0,SUM(R$3:R224)=0,SUM($H225:Q225)=0),$B225,0)</f>
        <v>0</v>
      </c>
      <c r="S225">
        <f ca="1">IF(AND($B225&gt;0,SUM(S$3:S224)=0,SUM($H225:R225)=0),$B225,0)</f>
        <v>0</v>
      </c>
      <c r="T225">
        <f ca="1">IF(AND($B225&gt;0,SUM(T$3:T224)=0,SUM($H225:S225)=0),$B225,0)</f>
        <v>0</v>
      </c>
      <c r="U225">
        <f ca="1">IF(AND($B225&gt;0,SUM(U$3:U224)=0,SUM($H225:T225)=0),$B225,0)</f>
        <v>0</v>
      </c>
      <c r="V225">
        <f ca="1">IF(AND($B225&gt;0,SUM(V$3:V224)=0,SUM($H225:U225)=0),$B225,0)</f>
        <v>0</v>
      </c>
      <c r="W225">
        <f ca="1">IF(AND($B225&gt;0,SUM(W$3:W224)=0,SUM($H225:V225)=0),$B225,0)</f>
        <v>0</v>
      </c>
      <c r="X225">
        <f ca="1">IF(AND($B225&gt;0,SUM(X$3:X224)=0,SUM($H225:W225)=0),$B225,0)</f>
        <v>0</v>
      </c>
      <c r="Y225">
        <f ca="1">IF(AND($B225&gt;0,SUM(Y$3:Y224)=0,SUM($H225:X225)=0),$B225,0)</f>
        <v>0</v>
      </c>
      <c r="Z225">
        <f ca="1">IF(AND($B225&gt;0,SUM(Z$3:Z224)=0,SUM($H225:Y225)=0),$B225,0)</f>
        <v>0</v>
      </c>
      <c r="AA225">
        <f ca="1">IF(AND($B225&gt;0,SUM(AA$3:AA224)=0,SUM($H225:Z225)=0),$B225,0)</f>
        <v>0</v>
      </c>
      <c r="AB225">
        <f ca="1">IF(AND($B225&gt;0,SUM(AB$3:AB224)=0,SUM($H225:AA225)=0),$B225,0)</f>
        <v>0</v>
      </c>
      <c r="AC225">
        <f ca="1">IF(AND($B225&gt;0,SUM(AC$3:AC224)=0,SUM($H225:AB225)=0),$B225,0)</f>
        <v>0</v>
      </c>
      <c r="AD225">
        <f ca="1">IF(AND($B225&gt;0,SUM(AD$3:AD224)=0,SUM($H225:AC225)=0),$B225,0)</f>
        <v>0</v>
      </c>
      <c r="AE225">
        <f ca="1">IF(AND($B225&gt;0,SUM(AE$3:AE224)=0,SUM($H225:AD225)=0),$B225,0)</f>
        <v>0</v>
      </c>
      <c r="AF225">
        <f ca="1">IF(AND($B225&gt;0,SUM(AF$3:AF224)=0,SUM($H225:AE225)=0),$B225,0)</f>
        <v>0</v>
      </c>
      <c r="AG225">
        <f ca="1">IF(AND($B225&gt;0,SUM(AG$3:AG224)=0,SUM($H225:AF225)=0),$B225,0)</f>
        <v>0</v>
      </c>
      <c r="AH225">
        <f ca="1">IF(AND($B225&gt;0,SUM(AH$3:AH224)=0,SUM($H225:AG225)=0),$B225,0)</f>
        <v>0</v>
      </c>
      <c r="AI225">
        <f ca="1">IF(AND($B225&gt;0,SUM(AI$3:AI224)=0,SUM($H225:AH225)=0),$B225,0)</f>
        <v>0</v>
      </c>
      <c r="AJ225">
        <f ca="1">IF(AND($B225&gt;0,SUM(AJ$3:AJ224)=0,SUM($H225:AI225)=0),$B225,0)</f>
        <v>0</v>
      </c>
      <c r="AK225">
        <f ca="1">IF(AND($B225&gt;0,SUM(AK$3:AK224)=0,SUM($H225:AJ225)=0),$B225,0)</f>
        <v>0</v>
      </c>
      <c r="AL225">
        <f ca="1">IF(AND($B225&gt;0,SUM(AL$3:AL224)=0,SUM($H225:AK225)=0),$B225,0)</f>
        <v>0</v>
      </c>
      <c r="AM225">
        <f ca="1">IF(AND($B225&gt;0,SUM(AM$3:AM224)=0,SUM($H225:AL225)=0),$B225,0)</f>
        <v>0</v>
      </c>
      <c r="AN225">
        <f ca="1">IF(AND($B225&gt;0,SUM(AN$3:AN224)=0,SUM($H225:AM225)=0),$B225,0)</f>
        <v>0</v>
      </c>
      <c r="AO225">
        <f ca="1">IF(AND($B225&gt;0,SUM(AO$3:AO224)=0,SUM($H225:AN225)=0),$B225,0)</f>
        <v>0</v>
      </c>
      <c r="AP225">
        <f ca="1">IF(AND($B225&gt;0,SUM(AP$3:AP224)=0,SUM($H225:AO225)=0),$B225,0)</f>
        <v>0</v>
      </c>
      <c r="AQ225">
        <f ca="1">IF(AND($B225&gt;0,SUM(AQ$3:AQ224)=0,SUM($H225:AP225)=0),$B225,0)</f>
        <v>0</v>
      </c>
      <c r="AR225">
        <f ca="1">IF(AND($B225&gt;0,SUM(AR$3:AR224)=0,SUM($H225:AQ225)=0),$B225,0)</f>
        <v>0</v>
      </c>
      <c r="AS225">
        <f ca="1">IF(AND($B225&gt;0,SUM(AS$3:AS224)=0,SUM($H225:AR225)=0),$B225,0)</f>
        <v>0</v>
      </c>
      <c r="AT225">
        <f ca="1">IF(AND($B225&gt;0,SUM(AT$3:AT224)=0,SUM($H225:AS225)=0),$B225,0)</f>
        <v>0</v>
      </c>
      <c r="AU225">
        <f ca="1">IF(AND($B225&gt;0,SUM(AU$3:AU224)=0,SUM($H225:AT225)=0),$B225,0)</f>
        <v>0</v>
      </c>
      <c r="AV225">
        <f ca="1">IF(AND($B225&gt;0,SUM(AV$3:AV224)=0,SUM($H225:AU225)=0),$B225,0)</f>
        <v>0</v>
      </c>
      <c r="AW225">
        <f ca="1">IF(AND($B225&gt;0,SUM(AW$3:AW224)=0,SUM($H225:AV225)=0),$B225,0)</f>
        <v>0</v>
      </c>
      <c r="AX225">
        <f ca="1">IF(AND($B225&gt;0,SUM(AX$3:AX224)=0,SUM($H225:AW225)=0),$B225,0)</f>
        <v>0</v>
      </c>
      <c r="AY225">
        <f ca="1">IF(AND($B225&gt;0,SUM(AY$3:AY224)=0,SUM($H225:AX225)=0),$B225,0)</f>
        <v>0</v>
      </c>
      <c r="AZ225">
        <f ca="1">IF(AND($B225&gt;0,SUM(AZ$3:AZ224)=0,SUM($H225:AY225)=0),$B225,0)</f>
        <v>0</v>
      </c>
      <c r="BA225">
        <f ca="1">IF(AND($B225&gt;0,SUM(BA$3:BA224)=0,SUM($H225:AZ225)=0),$B225,0)</f>
        <v>0</v>
      </c>
      <c r="BB225">
        <f ca="1">IF(AND($B225&gt;0,SUM(BB$3:BB224)=0,SUM($H225:BA225)=0),$B225,0)</f>
        <v>0</v>
      </c>
      <c r="BC225">
        <f ca="1">IF(AND($B225&gt;0,SUM(BC$3:BC224)=0,SUM($H225:BB225)=0),$B225,0)</f>
        <v>0</v>
      </c>
      <c r="BD225">
        <f ca="1">IF(AND($B225&gt;0,SUM(BD$3:BD224)=0,SUM($H225:BC225)=0),$B225,0)</f>
        <v>0</v>
      </c>
      <c r="BE225">
        <f ca="1">IF(AND($B225&gt;0,SUM(BE$3:BE224)=0,SUM($H225:BD225)=0),$B225,0)</f>
        <v>0</v>
      </c>
      <c r="BF225">
        <f ca="1">IF(AND($B225&gt;0,SUM(BF$3:BF224)=0,SUM($H225:BE225)=0),$B225,0)</f>
        <v>0</v>
      </c>
      <c r="BG225">
        <f ca="1">IF(AND($B225&gt;0,SUM(BG$3:BG224)=0,SUM($H225:BF225)=0),$B225,0)</f>
        <v>0</v>
      </c>
      <c r="BH225">
        <f ca="1">IF(AND($B225&gt;0,SUM(BH$3:BH224)=0,SUM($H225:BG225)=0),$B225,0)</f>
        <v>0</v>
      </c>
      <c r="BI225">
        <f ca="1">IF(AND($B225&gt;0,SUM(BI$3:BI224)=0,SUM($H225:BH225)=0),$B225,0)</f>
        <v>0</v>
      </c>
      <c r="BJ225">
        <f ca="1">IF(AND($B225&gt;0,SUM(BJ$3:BJ224)=0,SUM($H225:BI225)=0),$B225,0)</f>
        <v>0</v>
      </c>
      <c r="BK225">
        <f ca="1">IF(AND($B225&gt;0,SUM(BK$3:BK224)=0,SUM($H225:BJ225)=0),$B225,0)</f>
        <v>0</v>
      </c>
      <c r="BL225">
        <f ca="1">IF(AND($B225&gt;0,SUM(BL$3:BL224)=0,SUM($H225:BK225)=0),$B225,0)</f>
        <v>0</v>
      </c>
      <c r="BM225">
        <f ca="1">IF(AND($B225&gt;0,SUM(BM$3:BM224)=0,SUM($H225:BL225)=0),$B225,0)</f>
        <v>0</v>
      </c>
      <c r="BN225">
        <f ca="1">IF(AND($B225&gt;0,SUM(BN$3:BN224)=0,SUM($H225:BM225)=0),$B225,0)</f>
        <v>0</v>
      </c>
      <c r="BO225">
        <f ca="1">IF(AND($B225&gt;0,SUM(BO$3:BO224)=0,SUM($H225:BN225)=0),$B225,0)</f>
        <v>0</v>
      </c>
      <c r="BP225">
        <f ca="1">IF(AND($B225&gt;0,SUM(BP$3:BP224)=0,SUM($H225:BO225)=0),$B225,0)</f>
        <v>0</v>
      </c>
      <c r="BQ225">
        <f ca="1">IF(AND($B225&gt;0,SUM(BQ$3:BQ224)=0,SUM($H225:BP225)=0),$B225,0)</f>
        <v>0</v>
      </c>
      <c r="BR225">
        <f ca="1">IF(AND($B225&gt;0,SUM(BR$3:BR224)=0,SUM($H225:BQ225)=0),$B225,0)</f>
        <v>0</v>
      </c>
      <c r="BS225">
        <f ca="1">IF(AND($B225&gt;0,SUM(BS$3:BS224)=0,SUM($H225:BR225)=0),$B225,0)</f>
        <v>0</v>
      </c>
      <c r="BT225">
        <f ca="1">IF(AND($B225&gt;0,SUM(BT$3:BT224)=0,SUM($H225:BS225)=0),$B225,0)</f>
        <v>0</v>
      </c>
      <c r="BU225">
        <f ca="1">IF(AND($B225&gt;0,SUM(BU$3:BU224)=0,SUM($H225:BT225)=0),$B225,0)</f>
        <v>0</v>
      </c>
      <c r="BV225">
        <f ca="1">IF(AND($B225&gt;0,SUM(BV$3:BV224)=0,SUM($H225:BU225)=0),$B225,0)</f>
        <v>0</v>
      </c>
      <c r="BW225">
        <f ca="1">IF(AND($B225&gt;0,SUM(BW$3:BW224)=0,SUM($H225:BV225)=0),$B225,0)</f>
        <v>0</v>
      </c>
      <c r="BX225">
        <f ca="1">IF(AND($B225&gt;0,SUM(BX$3:BX224)=0,SUM($H225:BW225)=0),$B225,0)</f>
        <v>0</v>
      </c>
      <c r="BY225">
        <f ca="1">IF(AND($B225&gt;0,SUM(BY$3:BY224)=0,SUM($H225:BX225)=0),$B225,0)</f>
        <v>0</v>
      </c>
      <c r="BZ225">
        <f ca="1">IF(AND($B225&gt;0,SUM(BZ$3:BZ224)=0,SUM($H225:BY225)=0),$B225,0)</f>
        <v>0</v>
      </c>
      <c r="CA225">
        <f ca="1">IF(AND($B225&gt;0,SUM(CA$3:CA224)=0,SUM($H225:BZ225)=0),$B225,0)</f>
        <v>0</v>
      </c>
      <c r="CB225">
        <f ca="1">IF(AND($B225&gt;0,SUM(CB$3:CB224)=0,SUM($H225:CA225)=0),$B225,0)</f>
        <v>0</v>
      </c>
      <c r="CC225">
        <f ca="1">IF(AND($B225&gt;0,SUM(CC$3:CC224)=0,SUM($H225:CB225)=0),$B225,0)</f>
        <v>0</v>
      </c>
      <c r="CD225">
        <f ca="1">IF(AND($B225&gt;0,SUM(CD$3:CD224)=0,SUM($H225:CC225)=0),$B225,0)</f>
        <v>0</v>
      </c>
      <c r="CE225">
        <f ca="1">IF(AND($B225&gt;0,SUM(CE$3:CE224)=0,SUM($H225:CD225)=0),$B225,0)</f>
        <v>0</v>
      </c>
      <c r="CF225">
        <f ca="1">IF(AND($B225&gt;0,SUM(CF$3:CF224)=0,SUM($H225:CE225)=0),$B225,0)</f>
        <v>0</v>
      </c>
      <c r="CG225">
        <f ca="1">IF(AND($B225&gt;0,SUM(CG$3:CG224)=0,SUM($H225:CF225)=0),$B225,0)</f>
        <v>0</v>
      </c>
      <c r="CH225">
        <f ca="1">IF(AND($B225&gt;0,SUM(CH$3:CH224)=0,SUM($H225:CG225)=0),$B225,0)</f>
        <v>0</v>
      </c>
      <c r="CI225">
        <f ca="1">IF(AND($B225&gt;0,SUM(CI$3:CI224)=0,SUM($H225:CH225)=0),$B225,0)</f>
        <v>0</v>
      </c>
      <c r="CJ225">
        <f ca="1">IF(AND($B225&gt;0,SUM(CJ$3:CJ224)=0,SUM($H225:CI225)=0),$B225,0)</f>
        <v>0</v>
      </c>
      <c r="CK225">
        <f ca="1">IF(AND($B225&gt;0,SUM(CK$3:CK224)=0,SUM($H225:CJ225)=0),$B225,0)</f>
        <v>0</v>
      </c>
      <c r="CL225">
        <f ca="1">IF(AND($B225&gt;0,SUM(CL$3:CL224)=0,SUM($H225:CK225)=0),$B225,0)</f>
        <v>0</v>
      </c>
      <c r="CM225">
        <f ca="1">IF(AND($B225&gt;0,SUM(CM$3:CM224)=0,SUM($H225:CL225)=0),$B225,0)</f>
        <v>0</v>
      </c>
      <c r="CN225">
        <f ca="1">IF(AND($B225&gt;0,SUM(CN$3:CN224)=0,SUM($H225:CM225)=0),$B225,0)</f>
        <v>0</v>
      </c>
      <c r="CO225">
        <f ca="1">IF(AND($B225&gt;0,SUM(CO$3:CO224)=0,SUM($H225:CN225)=0),$B225,0)</f>
        <v>0</v>
      </c>
      <c r="CP225">
        <f ca="1">IF(AND($B225&gt;0,SUM(CP$3:CP224)=0,SUM($H225:CO225)=0),$B225,0)</f>
        <v>0</v>
      </c>
      <c r="CQ225">
        <f ca="1">IF(AND($B225&gt;0,SUM(CQ$3:CQ224)=0,SUM($H225:CP225)=0),$B225,0)</f>
        <v>0</v>
      </c>
      <c r="CR225">
        <f ca="1">IF(AND($B225&gt;0,SUM(CR$3:CR224)=0,SUM($H225:CQ225)=0),$B225,0)</f>
        <v>0</v>
      </c>
      <c r="CS225">
        <f ca="1">IF(AND($B225&gt;0,SUM(CS$3:CS224)=0,SUM($H225:CR225)=0),$B225,0)</f>
        <v>0</v>
      </c>
      <c r="CT225">
        <f ca="1">IF(AND($B225&gt;0,SUM(CT$3:CT224)=0,SUM($H225:CS225)=0),$B225,0)</f>
        <v>0</v>
      </c>
      <c r="CU225">
        <f ca="1">IF(AND($B225&gt;0,SUM(CU$3:CU224)=0,SUM($H225:CT225)=0),$B225,0)</f>
        <v>0</v>
      </c>
      <c r="CV225">
        <f ca="1">IF(AND($B225&gt;0,SUM(CV$3:CV224)=0,SUM($H225:CU225)=0),$B225,0)</f>
        <v>0</v>
      </c>
      <c r="CW225">
        <f ca="1">IF(AND($B225&gt;0,SUM(CW$3:CW224)=0,SUM($H225:CV225)=0),$B225,0)</f>
        <v>0</v>
      </c>
      <c r="CX225">
        <f ca="1">IF(AND($B225&gt;0,SUM(CX$3:CX224)=0,SUM($H225:CW225)=0),$B225,0)</f>
        <v>0</v>
      </c>
      <c r="CY225">
        <f ca="1">IF(AND($B225&gt;0,SUM(CY$3:CY224)=0,SUM($H225:CX225)=0),$B225,0)</f>
        <v>0</v>
      </c>
      <c r="CZ225">
        <f ca="1">IF(AND($B225&gt;0,SUM(CZ$3:CZ224)=0,SUM($H225:CY225)=0),$B225,0)</f>
        <v>0</v>
      </c>
      <c r="DA225">
        <f ca="1">IF(AND($B225&gt;0,SUM(DA$3:DA224)=0,SUM($H225:CZ225)=0),$B225,0)</f>
        <v>0</v>
      </c>
      <c r="DB225">
        <f ca="1">IF(AND($B225&gt;0,SUM(DB$3:DB224)=0,SUM($H225:DA225)=0),$B225,0)</f>
        <v>0</v>
      </c>
      <c r="DC225">
        <f ca="1">IF(AND($B225&gt;0,SUM(DC$3:DC224)=0,SUM($H225:DB225)=0),$B225,0)</f>
        <v>0</v>
      </c>
      <c r="DD225">
        <f ca="1">IF(AND($B225&gt;0,SUM(DD$3:DD224)=0,SUM($H225:DC225)=0),$B225,0)</f>
        <v>0</v>
      </c>
      <c r="DE225">
        <f ca="1">IF(AND($B225&gt;0,SUM(DE$3:DE224)=0,SUM($H225:DD225)=0),$B225,0)</f>
        <v>0</v>
      </c>
      <c r="DF225">
        <f ca="1">IF(AND($B225&gt;0,SUM(DF$3:DF224)=0,SUM($H225:DE225)=0),$B225,0)</f>
        <v>0</v>
      </c>
      <c r="DG225">
        <f ca="1">IF(AND($B225&gt;0,SUM(DG$3:DG224)=0,SUM($H225:DF225)=0),$B225,0)</f>
        <v>0</v>
      </c>
      <c r="DH225">
        <f ca="1">IF(AND($B225&gt;0,SUM(DH$3:DH224)=0,SUM($H225:DG225)=0),$B225,0)</f>
        <v>0</v>
      </c>
      <c r="DI225">
        <f ca="1">IF(AND($B225&gt;0,SUM(DI$3:DI224)=0,SUM($H225:DH225)=0),$B225,0)</f>
        <v>0</v>
      </c>
      <c r="DJ225">
        <f ca="1">IF(AND($B225&gt;0,SUM(DJ$3:DJ224)=0,SUM($H225:DI225)=0),$B225,0)</f>
        <v>0</v>
      </c>
      <c r="DK225">
        <f ca="1">IF(AND($B225&gt;0,SUM(DK$3:DK224)=0,SUM($H225:DJ225)=0),$B225,0)</f>
        <v>0</v>
      </c>
      <c r="DL225">
        <f ca="1">IF(AND($B225&gt;0,SUM(DL$3:DL224)=0,SUM($H225:DK225)=0),$B225,0)</f>
        <v>0</v>
      </c>
      <c r="DM225">
        <f ca="1">IF(AND($B225&gt;0,SUM(DM$3:DM224)=0,SUM($H225:DL225)=0),$B225,0)</f>
        <v>0</v>
      </c>
      <c r="DN225">
        <f ca="1">IF(AND($B225&gt;0,SUM(DN$3:DN224)=0,SUM($H225:DM225)=0),$B225,0)</f>
        <v>0</v>
      </c>
      <c r="DO225">
        <f ca="1">IF(AND($B225&gt;0,SUM(DO$3:DO224)=0,SUM($H225:DN225)=0),$B225,0)</f>
        <v>0</v>
      </c>
      <c r="DP225">
        <f ca="1">IF(AND($B225&gt;0,SUM(DP$3:DP224)=0,SUM($H225:DO225)=0),$B225,0)</f>
        <v>0</v>
      </c>
      <c r="DQ225">
        <f ca="1">IF(AND($B225&gt;0,SUM(DQ$3:DQ224)=0,SUM($H225:DP225)=0),$B225,0)</f>
        <v>0</v>
      </c>
      <c r="DR225">
        <f ca="1">IF(AND($B225&gt;0,SUM(DR$3:DR224)=0,SUM($H225:DQ225)=0),$B225,0)</f>
        <v>0</v>
      </c>
      <c r="DS225">
        <f ca="1">IF(AND($B225&gt;0,SUM(DS$3:DS224)=0,SUM($H225:DR225)=0),$B225,0)</f>
        <v>0</v>
      </c>
      <c r="DT225">
        <f ca="1">IF(AND($B225&gt;0,SUM(DT$3:DT224)=0,SUM($H225:DS225)=0),$B225,0)</f>
        <v>0</v>
      </c>
      <c r="DU225">
        <f ca="1">IF(AND($B225&gt;0,SUM(DU$3:DU224)=0,SUM($H225:DT225)=0),$B225,0)</f>
        <v>0</v>
      </c>
      <c r="DV225">
        <f ca="1">IF(AND($B225&gt;0,SUM(DV$3:DV224)=0,SUM($H225:DU225)=0),$B225,0)</f>
        <v>0</v>
      </c>
      <c r="DW225">
        <f ca="1">IF(AND($B225&gt;0,SUM(DW$3:DW224)=0,SUM($H225:DV225)=0),$B225,0)</f>
        <v>0</v>
      </c>
      <c r="DX225">
        <f ca="1">IF(AND($B225&gt;0,SUM(DX$3:DX224)=0,SUM($H225:DW225)=0),$B225,0)</f>
        <v>0</v>
      </c>
      <c r="DY225">
        <f ca="1">IF(AND($B225&gt;0,SUM(DY$3:DY224)=0,SUM($H225:DX225)=0),$B225,0)</f>
        <v>0</v>
      </c>
      <c r="DZ225">
        <f ca="1">IF(AND($B225&gt;0,SUM(DZ$3:DZ224)=0,SUM($H225:DY225)=0),$B225,0)</f>
        <v>0</v>
      </c>
      <c r="EA225">
        <f ca="1">IF(AND($B225&gt;0,SUM(EA$3:EA224)=0,SUM($H225:DZ225)=0),$B225,0)</f>
        <v>0</v>
      </c>
      <c r="EB225">
        <f ca="1">IF(AND($B225&gt;0,SUM(EB$3:EB224)=0,SUM($H225:EA225)=0),$B225,0)</f>
        <v>0</v>
      </c>
      <c r="EC225">
        <f ca="1">IF(AND($B225&gt;0,SUM(EC$3:EC224)=0,SUM($H225:EB225)=0),$B225,0)</f>
        <v>0</v>
      </c>
      <c r="ED225">
        <f ca="1">IF(AND($B225&gt;0,SUM(ED$3:ED224)=0,SUM($H225:EC225)=0),$B225,0)</f>
        <v>0</v>
      </c>
      <c r="EE225">
        <f ca="1">IF(AND($B225&gt;0,SUM(EE$3:EE224)=0,SUM($H225:ED225)=0),$B225,0)</f>
        <v>0</v>
      </c>
      <c r="EF225">
        <f ca="1">IF(AND($B225&gt;0,SUM(EF$3:EF224)=0,SUM($H225:EE225)=0),$B225,0)</f>
        <v>0</v>
      </c>
      <c r="EG225">
        <f ca="1">IF(AND($B225&gt;0,SUM(EG$3:EG224)=0,SUM($H225:EF225)=0),$B225,0)</f>
        <v>0</v>
      </c>
      <c r="EH225">
        <f ca="1">IF(AND($B225&gt;0,SUM(EH$3:EH224)=0,SUM($H225:EG225)=0),$B225,0)</f>
        <v>0</v>
      </c>
      <c r="EI225">
        <f ca="1">IF(AND($B225&gt;0,SUM(EI$3:EI224)=0,SUM($H225:EH225)=0),$B225,0)</f>
        <v>0</v>
      </c>
      <c r="EJ225">
        <f ca="1">IF(AND($B225&gt;0,SUM(EJ$3:EJ224)=0,SUM($H225:EI225)=0),$B225,0)</f>
        <v>0</v>
      </c>
      <c r="EK225">
        <f ca="1">IF(AND($B225&gt;0,SUM(EK$3:EK224)=0,SUM($H225:EJ225)=0),$B225,0)</f>
        <v>0</v>
      </c>
      <c r="EL225">
        <f ca="1">IF(AND($B225&gt;0,SUM(EL$3:EL224)=0,SUM($H225:EK225)=0),$B225,0)</f>
        <v>0</v>
      </c>
      <c r="EM225">
        <f ca="1">IF(AND($B225&gt;0,SUM(EM$3:EM224)=0,SUM($H225:EL225)=0),$B225,0)</f>
        <v>0</v>
      </c>
      <c r="EN225">
        <f ca="1">IF(AND($B225&gt;0,SUM(EN$3:EN224)=0,SUM($H225:EM225)=0),$B225,0)</f>
        <v>0</v>
      </c>
      <c r="EO225">
        <f ca="1">IF(AND($B225&gt;0,SUM(EO$3:EO224)=0,SUM($H225:EN225)=0),$B225,0)</f>
        <v>0</v>
      </c>
      <c r="EP225">
        <f ca="1">IF(AND($B225&gt;0,SUM(EP$3:EP224)=0,SUM($H225:EO225)=0),$B225,0)</f>
        <v>0</v>
      </c>
      <c r="EQ225">
        <f ca="1">IF(AND($B225&gt;0,SUM(EQ$3:EQ224)=0,SUM($H225:EP225)=0),$B225,0)</f>
        <v>0</v>
      </c>
      <c r="ER225">
        <f ca="1">IF(AND($B225&gt;0,SUM(ER$3:ER224)=0,SUM($H225:EQ225)=0),$B225,0)</f>
        <v>0</v>
      </c>
      <c r="ES225">
        <f ca="1">IF(AND($B225&gt;0,SUM(ES$3:ES224)=0,SUM($H225:ER225)=0),$B225,0)</f>
        <v>0</v>
      </c>
      <c r="ET225">
        <f ca="1">IF(AND($B225&gt;0,SUM(ET$3:ET224)=0,SUM($H225:ES225)=0),$B225,0)</f>
        <v>0</v>
      </c>
      <c r="EU225">
        <f ca="1">IF(AND($B225&gt;0,SUM(EU$3:EU224)=0,SUM($H225:ET225)=0),$B225,0)</f>
        <v>0</v>
      </c>
      <c r="EV225">
        <f ca="1">IF(AND($B225&gt;0,SUM(EV$3:EV224)=0,SUM($H225:EU225)=0),$B225,0)</f>
        <v>0</v>
      </c>
      <c r="EW225">
        <f ca="1">IF(AND($B225&gt;0,SUM(EW$3:EW224)=0,SUM($H225:EV225)=0),$B225,0)</f>
        <v>0</v>
      </c>
      <c r="EX225">
        <f ca="1">IF(AND($B225&gt;0,SUM(EX$3:EX224)=0,SUM($H225:EW225)=0),$B225,0)</f>
        <v>0</v>
      </c>
      <c r="EY225">
        <f ca="1">IF(AND($B225&gt;0,SUM(EY$3:EY224)=0,SUM($H225:EX225)=0),$B225,0)</f>
        <v>0</v>
      </c>
      <c r="EZ225">
        <f ca="1">IF(AND($B225&gt;0,SUM(EZ$3:EZ224)=0,SUM($H225:EY225)=0),$B225,0)</f>
        <v>0</v>
      </c>
      <c r="FA225">
        <f ca="1">IF(AND($B225&gt;0,SUM(FA$3:FA224)=0,SUM($H225:EZ225)=0),$B225,0)</f>
        <v>0</v>
      </c>
      <c r="FB225">
        <f ca="1">IF(AND($B225&gt;0,SUM(FB$3:FB224)=0,SUM($H225:FA225)=0),$B225,0)</f>
        <v>0</v>
      </c>
      <c r="FC225">
        <f ca="1">IF(AND($B225&gt;0,SUM(FC$3:FC224)=0,SUM($H225:FB225)=0),$B225,0)</f>
        <v>0</v>
      </c>
      <c r="FD225">
        <f ca="1">IF(AND($B225&gt;0,SUM(FD$3:FD224)=0,SUM($H225:FC225)=0),$B225,0)</f>
        <v>0</v>
      </c>
      <c r="FE225">
        <f ca="1">IF(AND($B225&gt;0,SUM(FE$3:FE224)=0,SUM($H225:FD225)=0),$B225,0)</f>
        <v>0</v>
      </c>
      <c r="FF225">
        <f ca="1">IF(AND($B225&gt;0,SUM(FF$3:FF224)=0,SUM($H225:FE225)=0),$B225,0)</f>
        <v>0</v>
      </c>
      <c r="FG225">
        <f ca="1">IF(AND($B225&gt;0,SUM(FG$3:FG224)=0,SUM($H225:FF225)=0),$B225,0)</f>
        <v>0</v>
      </c>
      <c r="FH225">
        <f ca="1">IF(AND($B225&gt;0,SUM(FH$3:FH224)=0,SUM($H225:FG225)=0),$B225,0)</f>
        <v>0</v>
      </c>
      <c r="FI225">
        <f ca="1">IF(AND($B225&gt;0,SUM(FI$3:FI224)=0,SUM($H225:FH225)=0),$B225,0)</f>
        <v>0</v>
      </c>
      <c r="FJ225">
        <f ca="1">IF(AND($B225&gt;0,SUM(FJ$3:FJ224)=0,SUM($H225:FI225)=0),$B225,0)</f>
        <v>0</v>
      </c>
      <c r="FK225">
        <f ca="1">IF(AND($B225&gt;0,SUM(FK$3:FK224)=0,SUM($H225:FJ225)=0),$B225,0)</f>
        <v>0</v>
      </c>
      <c r="FL225">
        <f ca="1">IF(AND($B225&gt;0,SUM(FL$3:FL224)=0,SUM($H225:FK225)=0),$B225,0)</f>
        <v>0</v>
      </c>
      <c r="FM225">
        <f ca="1">IF(AND($B225&gt;0,SUM(FM$3:FM224)=0,SUM($H225:FL225)=0),$B225,0)</f>
        <v>0</v>
      </c>
      <c r="FN225">
        <f ca="1">IF(AND($B225&gt;0,SUM(FN$3:FN224)=0,SUM($H225:FM225)=0),$B225,0)</f>
        <v>0</v>
      </c>
      <c r="FS225" s="67" t="str">
        <f ca="1">Valintaohjelma!$C101</f>
        <v>Portaaton Tilatieto (AO)</v>
      </c>
      <c r="FT225" s="67" t="str">
        <f ca="1">Valintaohjelma!$F101</f>
        <v/>
      </c>
      <c r="FU225" s="342" t="s">
        <v>389</v>
      </c>
      <c r="FV225" s="67" t="str">
        <f>Valintaohjelma!$I101</f>
        <v>-</v>
      </c>
      <c r="FY225" s="67" t="str">
        <f ca="1">Valintaohjelma!$C101</f>
        <v>Portaaton Tilatieto (AO)</v>
      </c>
      <c r="FZ225" s="67" t="str">
        <f ca="1">Valintaohjelma!$F101</f>
        <v/>
      </c>
      <c r="GA225" s="67" t="s">
        <v>656</v>
      </c>
      <c r="GB225" s="67" t="str">
        <f>Valintaohjelma!$I101</f>
        <v>-</v>
      </c>
      <c r="GE225" s="67" t="str">
        <f ca="1">Valintaohjelma!$C101</f>
        <v>Portaaton Tilatieto (AO)</v>
      </c>
      <c r="GF225" s="67" t="str">
        <f ca="1">Valintaohjelma!$F101</f>
        <v/>
      </c>
      <c r="GG225" s="67" t="s">
        <v>903</v>
      </c>
      <c r="GH225" s="67" t="str">
        <f>Valintaohjelma!$I101</f>
        <v>-</v>
      </c>
    </row>
    <row r="226" spans="1:190" ht="15.75" thickBot="1" x14ac:dyDescent="0.3">
      <c r="A226">
        <v>226</v>
      </c>
      <c r="B226">
        <f>IF(AND(Valintaohjelma!D102&lt;&gt;"-",Valintaohjelma!D102&lt;&gt;""),A226,0)</f>
        <v>0</v>
      </c>
      <c r="C226" s="240" t="str">
        <f t="shared" ca="1" si="26"/>
        <v>Lämpötila-asetusarvo (AO)</v>
      </c>
      <c r="D226" s="240" t="str">
        <f t="shared" ca="1" si="27"/>
        <v/>
      </c>
      <c r="E226" s="240" t="str">
        <f t="shared" ca="1" si="28"/>
        <v>Lämpötila</v>
      </c>
      <c r="F226" s="240" t="str">
        <f t="shared" ca="1" si="29"/>
        <v>-</v>
      </c>
      <c r="G226" s="47" t="e">
        <f>INDEX($I$2:$FN$2,ROWS(G$2:G226))</f>
        <v>#REF!</v>
      </c>
      <c r="H226">
        <v>0</v>
      </c>
      <c r="I226">
        <f ca="1">IF(AND($B226&gt;0,SUM(I$3:I225)=0,SUM($H226:H226)=0),$B226,0)</f>
        <v>0</v>
      </c>
      <c r="J226">
        <f ca="1">IF(AND($B226&gt;0,SUM(J$3:J225)=0,SUM($H226:I226)=0),$B226,0)</f>
        <v>0</v>
      </c>
      <c r="K226">
        <f ca="1">IF(AND($B226&gt;0,SUM(K$3:K225)=0,SUM($H226:J226)=0),$B226,0)</f>
        <v>0</v>
      </c>
      <c r="L226">
        <f ca="1">IF(AND($B226&gt;0,SUM(L$3:L225)=0,SUM($H226:K226)=0),$B226,0)</f>
        <v>0</v>
      </c>
      <c r="M226">
        <f ca="1">IF(AND($B226&gt;0,SUM(M$3:M225)=0,SUM($H226:L226)=0),$B226,0)</f>
        <v>0</v>
      </c>
      <c r="N226">
        <f ca="1">IF(AND($B226&gt;0,SUM(N$3:N225)=0,SUM($H226:M226)=0),$B226,0)</f>
        <v>0</v>
      </c>
      <c r="O226">
        <f ca="1">IF(AND($B226&gt;0,SUM(O$3:O225)=0,SUM($H226:N226)=0),$B226,0)</f>
        <v>0</v>
      </c>
      <c r="P226">
        <f ca="1">IF(AND($B226&gt;0,SUM(P$3:P225)=0,SUM($H226:O226)=0),$B226,0)</f>
        <v>0</v>
      </c>
      <c r="Q226">
        <f ca="1">IF(AND($B226&gt;0,SUM(Q$3:Q225)=0,SUM($H226:P226)=0),$B226,0)</f>
        <v>0</v>
      </c>
      <c r="R226">
        <f ca="1">IF(AND($B226&gt;0,SUM(R$3:R225)=0,SUM($H226:Q226)=0),$B226,0)</f>
        <v>0</v>
      </c>
      <c r="S226">
        <f ca="1">IF(AND($B226&gt;0,SUM(S$3:S225)=0,SUM($H226:R226)=0),$B226,0)</f>
        <v>0</v>
      </c>
      <c r="T226">
        <f ca="1">IF(AND($B226&gt;0,SUM(T$3:T225)=0,SUM($H226:S226)=0),$B226,0)</f>
        <v>0</v>
      </c>
      <c r="U226">
        <f ca="1">IF(AND($B226&gt;0,SUM(U$3:U225)=0,SUM($H226:T226)=0),$B226,0)</f>
        <v>0</v>
      </c>
      <c r="V226">
        <f ca="1">IF(AND($B226&gt;0,SUM(V$3:V225)=0,SUM($H226:U226)=0),$B226,0)</f>
        <v>0</v>
      </c>
      <c r="W226">
        <f ca="1">IF(AND($B226&gt;0,SUM(W$3:W225)=0,SUM($H226:V226)=0),$B226,0)</f>
        <v>0</v>
      </c>
      <c r="X226">
        <f ca="1">IF(AND($B226&gt;0,SUM(X$3:X225)=0,SUM($H226:W226)=0),$B226,0)</f>
        <v>0</v>
      </c>
      <c r="Y226">
        <f ca="1">IF(AND($B226&gt;0,SUM(Y$3:Y225)=0,SUM($H226:X226)=0),$B226,0)</f>
        <v>0</v>
      </c>
      <c r="Z226">
        <f ca="1">IF(AND($B226&gt;0,SUM(Z$3:Z225)=0,SUM($H226:Y226)=0),$B226,0)</f>
        <v>0</v>
      </c>
      <c r="AA226">
        <f ca="1">IF(AND($B226&gt;0,SUM(AA$3:AA225)=0,SUM($H226:Z226)=0),$B226,0)</f>
        <v>0</v>
      </c>
      <c r="AB226">
        <f ca="1">IF(AND($B226&gt;0,SUM(AB$3:AB225)=0,SUM($H226:AA226)=0),$B226,0)</f>
        <v>0</v>
      </c>
      <c r="AC226">
        <f ca="1">IF(AND($B226&gt;0,SUM(AC$3:AC225)=0,SUM($H226:AB226)=0),$B226,0)</f>
        <v>0</v>
      </c>
      <c r="AD226">
        <f ca="1">IF(AND($B226&gt;0,SUM(AD$3:AD225)=0,SUM($H226:AC226)=0),$B226,0)</f>
        <v>0</v>
      </c>
      <c r="AE226">
        <f ca="1">IF(AND($B226&gt;0,SUM(AE$3:AE225)=0,SUM($H226:AD226)=0),$B226,0)</f>
        <v>0</v>
      </c>
      <c r="AF226">
        <f ca="1">IF(AND($B226&gt;0,SUM(AF$3:AF225)=0,SUM($H226:AE226)=0),$B226,0)</f>
        <v>0</v>
      </c>
      <c r="AG226">
        <f ca="1">IF(AND($B226&gt;0,SUM(AG$3:AG225)=0,SUM($H226:AF226)=0),$B226,0)</f>
        <v>0</v>
      </c>
      <c r="AH226">
        <f ca="1">IF(AND($B226&gt;0,SUM(AH$3:AH225)=0,SUM($H226:AG226)=0),$B226,0)</f>
        <v>0</v>
      </c>
      <c r="AI226">
        <f ca="1">IF(AND($B226&gt;0,SUM(AI$3:AI225)=0,SUM($H226:AH226)=0),$B226,0)</f>
        <v>0</v>
      </c>
      <c r="AJ226">
        <f ca="1">IF(AND($B226&gt;0,SUM(AJ$3:AJ225)=0,SUM($H226:AI226)=0),$B226,0)</f>
        <v>0</v>
      </c>
      <c r="AK226">
        <f ca="1">IF(AND($B226&gt;0,SUM(AK$3:AK225)=0,SUM($H226:AJ226)=0),$B226,0)</f>
        <v>0</v>
      </c>
      <c r="AL226">
        <f ca="1">IF(AND($B226&gt;0,SUM(AL$3:AL225)=0,SUM($H226:AK226)=0),$B226,0)</f>
        <v>0</v>
      </c>
      <c r="AM226">
        <f ca="1">IF(AND($B226&gt;0,SUM(AM$3:AM225)=0,SUM($H226:AL226)=0),$B226,0)</f>
        <v>0</v>
      </c>
      <c r="AN226">
        <f ca="1">IF(AND($B226&gt;0,SUM(AN$3:AN225)=0,SUM($H226:AM226)=0),$B226,0)</f>
        <v>0</v>
      </c>
      <c r="AO226">
        <f ca="1">IF(AND($B226&gt;0,SUM(AO$3:AO225)=0,SUM($H226:AN226)=0),$B226,0)</f>
        <v>0</v>
      </c>
      <c r="AP226">
        <f ca="1">IF(AND($B226&gt;0,SUM(AP$3:AP225)=0,SUM($H226:AO226)=0),$B226,0)</f>
        <v>0</v>
      </c>
      <c r="AQ226">
        <f ca="1">IF(AND($B226&gt;0,SUM(AQ$3:AQ225)=0,SUM($H226:AP226)=0),$B226,0)</f>
        <v>0</v>
      </c>
      <c r="AR226">
        <f ca="1">IF(AND($B226&gt;0,SUM(AR$3:AR225)=0,SUM($H226:AQ226)=0),$B226,0)</f>
        <v>0</v>
      </c>
      <c r="AS226">
        <f ca="1">IF(AND($B226&gt;0,SUM(AS$3:AS225)=0,SUM($H226:AR226)=0),$B226,0)</f>
        <v>0</v>
      </c>
      <c r="AT226">
        <f ca="1">IF(AND($B226&gt;0,SUM(AT$3:AT225)=0,SUM($H226:AS226)=0),$B226,0)</f>
        <v>0</v>
      </c>
      <c r="AU226">
        <f ca="1">IF(AND($B226&gt;0,SUM(AU$3:AU225)=0,SUM($H226:AT226)=0),$B226,0)</f>
        <v>0</v>
      </c>
      <c r="AV226">
        <f ca="1">IF(AND($B226&gt;0,SUM(AV$3:AV225)=0,SUM($H226:AU226)=0),$B226,0)</f>
        <v>0</v>
      </c>
      <c r="AW226">
        <f ca="1">IF(AND($B226&gt;0,SUM(AW$3:AW225)=0,SUM($H226:AV226)=0),$B226,0)</f>
        <v>0</v>
      </c>
      <c r="AX226">
        <f ca="1">IF(AND($B226&gt;0,SUM(AX$3:AX225)=0,SUM($H226:AW226)=0),$B226,0)</f>
        <v>0</v>
      </c>
      <c r="AY226">
        <f ca="1">IF(AND($B226&gt;0,SUM(AY$3:AY225)=0,SUM($H226:AX226)=0),$B226,0)</f>
        <v>0</v>
      </c>
      <c r="AZ226">
        <f ca="1">IF(AND($B226&gt;0,SUM(AZ$3:AZ225)=0,SUM($H226:AY226)=0),$B226,0)</f>
        <v>0</v>
      </c>
      <c r="BA226">
        <f ca="1">IF(AND($B226&gt;0,SUM(BA$3:BA225)=0,SUM($H226:AZ226)=0),$B226,0)</f>
        <v>0</v>
      </c>
      <c r="BB226">
        <f ca="1">IF(AND($B226&gt;0,SUM(BB$3:BB225)=0,SUM($H226:BA226)=0),$B226,0)</f>
        <v>0</v>
      </c>
      <c r="BC226">
        <f ca="1">IF(AND($B226&gt;0,SUM(BC$3:BC225)=0,SUM($H226:BB226)=0),$B226,0)</f>
        <v>0</v>
      </c>
      <c r="BD226">
        <f ca="1">IF(AND($B226&gt;0,SUM(BD$3:BD225)=0,SUM($H226:BC226)=0),$B226,0)</f>
        <v>0</v>
      </c>
      <c r="BE226">
        <f ca="1">IF(AND($B226&gt;0,SUM(BE$3:BE225)=0,SUM($H226:BD226)=0),$B226,0)</f>
        <v>0</v>
      </c>
      <c r="BF226">
        <f ca="1">IF(AND($B226&gt;0,SUM(BF$3:BF225)=0,SUM($H226:BE226)=0),$B226,0)</f>
        <v>0</v>
      </c>
      <c r="BG226">
        <f ca="1">IF(AND($B226&gt;0,SUM(BG$3:BG225)=0,SUM($H226:BF226)=0),$B226,0)</f>
        <v>0</v>
      </c>
      <c r="BH226">
        <f ca="1">IF(AND($B226&gt;0,SUM(BH$3:BH225)=0,SUM($H226:BG226)=0),$B226,0)</f>
        <v>0</v>
      </c>
      <c r="BI226">
        <f ca="1">IF(AND($B226&gt;0,SUM(BI$3:BI225)=0,SUM($H226:BH226)=0),$B226,0)</f>
        <v>0</v>
      </c>
      <c r="BJ226">
        <f ca="1">IF(AND($B226&gt;0,SUM(BJ$3:BJ225)=0,SUM($H226:BI226)=0),$B226,0)</f>
        <v>0</v>
      </c>
      <c r="BK226">
        <f ca="1">IF(AND($B226&gt;0,SUM(BK$3:BK225)=0,SUM($H226:BJ226)=0),$B226,0)</f>
        <v>0</v>
      </c>
      <c r="BL226">
        <f ca="1">IF(AND($B226&gt;0,SUM(BL$3:BL225)=0,SUM($H226:BK226)=0),$B226,0)</f>
        <v>0</v>
      </c>
      <c r="BM226">
        <f ca="1">IF(AND($B226&gt;0,SUM(BM$3:BM225)=0,SUM($H226:BL226)=0),$B226,0)</f>
        <v>0</v>
      </c>
      <c r="BN226">
        <f ca="1">IF(AND($B226&gt;0,SUM(BN$3:BN225)=0,SUM($H226:BM226)=0),$B226,0)</f>
        <v>0</v>
      </c>
      <c r="BO226">
        <f ca="1">IF(AND($B226&gt;0,SUM(BO$3:BO225)=0,SUM($H226:BN226)=0),$B226,0)</f>
        <v>0</v>
      </c>
      <c r="BP226">
        <f ca="1">IF(AND($B226&gt;0,SUM(BP$3:BP225)=0,SUM($H226:BO226)=0),$B226,0)</f>
        <v>0</v>
      </c>
      <c r="BQ226">
        <f ca="1">IF(AND($B226&gt;0,SUM(BQ$3:BQ225)=0,SUM($H226:BP226)=0),$B226,0)</f>
        <v>0</v>
      </c>
      <c r="BR226">
        <f ca="1">IF(AND($B226&gt;0,SUM(BR$3:BR225)=0,SUM($H226:BQ226)=0),$B226,0)</f>
        <v>0</v>
      </c>
      <c r="BS226">
        <f ca="1">IF(AND($B226&gt;0,SUM(BS$3:BS225)=0,SUM($H226:BR226)=0),$B226,0)</f>
        <v>0</v>
      </c>
      <c r="BT226">
        <f ca="1">IF(AND($B226&gt;0,SUM(BT$3:BT225)=0,SUM($H226:BS226)=0),$B226,0)</f>
        <v>0</v>
      </c>
      <c r="BU226">
        <f ca="1">IF(AND($B226&gt;0,SUM(BU$3:BU225)=0,SUM($H226:BT226)=0),$B226,0)</f>
        <v>0</v>
      </c>
      <c r="BV226">
        <f ca="1">IF(AND($B226&gt;0,SUM(BV$3:BV225)=0,SUM($H226:BU226)=0),$B226,0)</f>
        <v>0</v>
      </c>
      <c r="BW226">
        <f ca="1">IF(AND($B226&gt;0,SUM(BW$3:BW225)=0,SUM($H226:BV226)=0),$B226,0)</f>
        <v>0</v>
      </c>
      <c r="BX226">
        <f ca="1">IF(AND($B226&gt;0,SUM(BX$3:BX225)=0,SUM($H226:BW226)=0),$B226,0)</f>
        <v>0</v>
      </c>
      <c r="BY226">
        <f ca="1">IF(AND($B226&gt;0,SUM(BY$3:BY225)=0,SUM($H226:BX226)=0),$B226,0)</f>
        <v>0</v>
      </c>
      <c r="BZ226">
        <f ca="1">IF(AND($B226&gt;0,SUM(BZ$3:BZ225)=0,SUM($H226:BY226)=0),$B226,0)</f>
        <v>0</v>
      </c>
      <c r="CA226">
        <f ca="1">IF(AND($B226&gt;0,SUM(CA$3:CA225)=0,SUM($H226:BZ226)=0),$B226,0)</f>
        <v>0</v>
      </c>
      <c r="CB226">
        <f ca="1">IF(AND($B226&gt;0,SUM(CB$3:CB225)=0,SUM($H226:CA226)=0),$B226,0)</f>
        <v>0</v>
      </c>
      <c r="CC226">
        <f ca="1">IF(AND($B226&gt;0,SUM(CC$3:CC225)=0,SUM($H226:CB226)=0),$B226,0)</f>
        <v>0</v>
      </c>
      <c r="CD226">
        <f ca="1">IF(AND($B226&gt;0,SUM(CD$3:CD225)=0,SUM($H226:CC226)=0),$B226,0)</f>
        <v>0</v>
      </c>
      <c r="CE226">
        <f ca="1">IF(AND($B226&gt;0,SUM(CE$3:CE225)=0,SUM($H226:CD226)=0),$B226,0)</f>
        <v>0</v>
      </c>
      <c r="CF226">
        <f ca="1">IF(AND($B226&gt;0,SUM(CF$3:CF225)=0,SUM($H226:CE226)=0),$B226,0)</f>
        <v>0</v>
      </c>
      <c r="CG226">
        <f ca="1">IF(AND($B226&gt;0,SUM(CG$3:CG225)=0,SUM($H226:CF226)=0),$B226,0)</f>
        <v>0</v>
      </c>
      <c r="CH226">
        <f ca="1">IF(AND($B226&gt;0,SUM(CH$3:CH225)=0,SUM($H226:CG226)=0),$B226,0)</f>
        <v>0</v>
      </c>
      <c r="CI226">
        <f ca="1">IF(AND($B226&gt;0,SUM(CI$3:CI225)=0,SUM($H226:CH226)=0),$B226,0)</f>
        <v>0</v>
      </c>
      <c r="CJ226">
        <f ca="1">IF(AND($B226&gt;0,SUM(CJ$3:CJ225)=0,SUM($H226:CI226)=0),$B226,0)</f>
        <v>0</v>
      </c>
      <c r="CK226">
        <f ca="1">IF(AND($B226&gt;0,SUM(CK$3:CK225)=0,SUM($H226:CJ226)=0),$B226,0)</f>
        <v>0</v>
      </c>
      <c r="CL226">
        <f ca="1">IF(AND($B226&gt;0,SUM(CL$3:CL225)=0,SUM($H226:CK226)=0),$B226,0)</f>
        <v>0</v>
      </c>
      <c r="CM226">
        <f ca="1">IF(AND($B226&gt;0,SUM(CM$3:CM225)=0,SUM($H226:CL226)=0),$B226,0)</f>
        <v>0</v>
      </c>
      <c r="CN226">
        <f ca="1">IF(AND($B226&gt;0,SUM(CN$3:CN225)=0,SUM($H226:CM226)=0),$B226,0)</f>
        <v>0</v>
      </c>
      <c r="CO226">
        <f ca="1">IF(AND($B226&gt;0,SUM(CO$3:CO225)=0,SUM($H226:CN226)=0),$B226,0)</f>
        <v>0</v>
      </c>
      <c r="CP226">
        <f ca="1">IF(AND($B226&gt;0,SUM(CP$3:CP225)=0,SUM($H226:CO226)=0),$B226,0)</f>
        <v>0</v>
      </c>
      <c r="CQ226">
        <f ca="1">IF(AND($B226&gt;0,SUM(CQ$3:CQ225)=0,SUM($H226:CP226)=0),$B226,0)</f>
        <v>0</v>
      </c>
      <c r="CR226">
        <f ca="1">IF(AND($B226&gt;0,SUM(CR$3:CR225)=0,SUM($H226:CQ226)=0),$B226,0)</f>
        <v>0</v>
      </c>
      <c r="CS226">
        <f ca="1">IF(AND($B226&gt;0,SUM(CS$3:CS225)=0,SUM($H226:CR226)=0),$B226,0)</f>
        <v>0</v>
      </c>
      <c r="CT226">
        <f ca="1">IF(AND($B226&gt;0,SUM(CT$3:CT225)=0,SUM($H226:CS226)=0),$B226,0)</f>
        <v>0</v>
      </c>
      <c r="CU226">
        <f ca="1">IF(AND($B226&gt;0,SUM(CU$3:CU225)=0,SUM($H226:CT226)=0),$B226,0)</f>
        <v>0</v>
      </c>
      <c r="CV226">
        <f ca="1">IF(AND($B226&gt;0,SUM(CV$3:CV225)=0,SUM($H226:CU226)=0),$B226,0)</f>
        <v>0</v>
      </c>
      <c r="CW226">
        <f ca="1">IF(AND($B226&gt;0,SUM(CW$3:CW225)=0,SUM($H226:CV226)=0),$B226,0)</f>
        <v>0</v>
      </c>
      <c r="CX226">
        <f ca="1">IF(AND($B226&gt;0,SUM(CX$3:CX225)=0,SUM($H226:CW226)=0),$B226,0)</f>
        <v>0</v>
      </c>
      <c r="CY226">
        <f ca="1">IF(AND($B226&gt;0,SUM(CY$3:CY225)=0,SUM($H226:CX226)=0),$B226,0)</f>
        <v>0</v>
      </c>
      <c r="CZ226">
        <f ca="1">IF(AND($B226&gt;0,SUM(CZ$3:CZ225)=0,SUM($H226:CY226)=0),$B226,0)</f>
        <v>0</v>
      </c>
      <c r="DA226">
        <f ca="1">IF(AND($B226&gt;0,SUM(DA$3:DA225)=0,SUM($H226:CZ226)=0),$B226,0)</f>
        <v>0</v>
      </c>
      <c r="DB226">
        <f ca="1">IF(AND($B226&gt;0,SUM(DB$3:DB225)=0,SUM($H226:DA226)=0),$B226,0)</f>
        <v>0</v>
      </c>
      <c r="DC226">
        <f ca="1">IF(AND($B226&gt;0,SUM(DC$3:DC225)=0,SUM($H226:DB226)=0),$B226,0)</f>
        <v>0</v>
      </c>
      <c r="DD226">
        <f ca="1">IF(AND($B226&gt;0,SUM(DD$3:DD225)=0,SUM($H226:DC226)=0),$B226,0)</f>
        <v>0</v>
      </c>
      <c r="DE226">
        <f ca="1">IF(AND($B226&gt;0,SUM(DE$3:DE225)=0,SUM($H226:DD226)=0),$B226,0)</f>
        <v>0</v>
      </c>
      <c r="DF226">
        <f ca="1">IF(AND($B226&gt;0,SUM(DF$3:DF225)=0,SUM($H226:DE226)=0),$B226,0)</f>
        <v>0</v>
      </c>
      <c r="DG226">
        <f ca="1">IF(AND($B226&gt;0,SUM(DG$3:DG225)=0,SUM($H226:DF226)=0),$B226,0)</f>
        <v>0</v>
      </c>
      <c r="DH226">
        <f ca="1">IF(AND($B226&gt;0,SUM(DH$3:DH225)=0,SUM($H226:DG226)=0),$B226,0)</f>
        <v>0</v>
      </c>
      <c r="DI226">
        <f ca="1">IF(AND($B226&gt;0,SUM(DI$3:DI225)=0,SUM($H226:DH226)=0),$B226,0)</f>
        <v>0</v>
      </c>
      <c r="DJ226">
        <f ca="1">IF(AND($B226&gt;0,SUM(DJ$3:DJ225)=0,SUM($H226:DI226)=0),$B226,0)</f>
        <v>0</v>
      </c>
      <c r="DK226">
        <f ca="1">IF(AND($B226&gt;0,SUM(DK$3:DK225)=0,SUM($H226:DJ226)=0),$B226,0)</f>
        <v>0</v>
      </c>
      <c r="DL226">
        <f ca="1">IF(AND($B226&gt;0,SUM(DL$3:DL225)=0,SUM($H226:DK226)=0),$B226,0)</f>
        <v>0</v>
      </c>
      <c r="DM226">
        <f ca="1">IF(AND($B226&gt;0,SUM(DM$3:DM225)=0,SUM($H226:DL226)=0),$B226,0)</f>
        <v>0</v>
      </c>
      <c r="DN226">
        <f ca="1">IF(AND($B226&gt;0,SUM(DN$3:DN225)=0,SUM($H226:DM226)=0),$B226,0)</f>
        <v>0</v>
      </c>
      <c r="DO226">
        <f ca="1">IF(AND($B226&gt;0,SUM(DO$3:DO225)=0,SUM($H226:DN226)=0),$B226,0)</f>
        <v>0</v>
      </c>
      <c r="DP226">
        <f ca="1">IF(AND($B226&gt;0,SUM(DP$3:DP225)=0,SUM($H226:DO226)=0),$B226,0)</f>
        <v>0</v>
      </c>
      <c r="DQ226">
        <f ca="1">IF(AND($B226&gt;0,SUM(DQ$3:DQ225)=0,SUM($H226:DP226)=0),$B226,0)</f>
        <v>0</v>
      </c>
      <c r="DR226">
        <f ca="1">IF(AND($B226&gt;0,SUM(DR$3:DR225)=0,SUM($H226:DQ226)=0),$B226,0)</f>
        <v>0</v>
      </c>
      <c r="DS226">
        <f ca="1">IF(AND($B226&gt;0,SUM(DS$3:DS225)=0,SUM($H226:DR226)=0),$B226,0)</f>
        <v>0</v>
      </c>
      <c r="DT226">
        <f ca="1">IF(AND($B226&gt;0,SUM(DT$3:DT225)=0,SUM($H226:DS226)=0),$B226,0)</f>
        <v>0</v>
      </c>
      <c r="DU226">
        <f ca="1">IF(AND($B226&gt;0,SUM(DU$3:DU225)=0,SUM($H226:DT226)=0),$B226,0)</f>
        <v>0</v>
      </c>
      <c r="DV226">
        <f ca="1">IF(AND($B226&gt;0,SUM(DV$3:DV225)=0,SUM($H226:DU226)=0),$B226,0)</f>
        <v>0</v>
      </c>
      <c r="DW226">
        <f ca="1">IF(AND($B226&gt;0,SUM(DW$3:DW225)=0,SUM($H226:DV226)=0),$B226,0)</f>
        <v>0</v>
      </c>
      <c r="DX226">
        <f ca="1">IF(AND($B226&gt;0,SUM(DX$3:DX225)=0,SUM($H226:DW226)=0),$B226,0)</f>
        <v>0</v>
      </c>
      <c r="DY226">
        <f ca="1">IF(AND($B226&gt;0,SUM(DY$3:DY225)=0,SUM($H226:DX226)=0),$B226,0)</f>
        <v>0</v>
      </c>
      <c r="DZ226">
        <f ca="1">IF(AND($B226&gt;0,SUM(DZ$3:DZ225)=0,SUM($H226:DY226)=0),$B226,0)</f>
        <v>0</v>
      </c>
      <c r="EA226">
        <f ca="1">IF(AND($B226&gt;0,SUM(EA$3:EA225)=0,SUM($H226:DZ226)=0),$B226,0)</f>
        <v>0</v>
      </c>
      <c r="EB226">
        <f ca="1">IF(AND($B226&gt;0,SUM(EB$3:EB225)=0,SUM($H226:EA226)=0),$B226,0)</f>
        <v>0</v>
      </c>
      <c r="EC226">
        <f ca="1">IF(AND($B226&gt;0,SUM(EC$3:EC225)=0,SUM($H226:EB226)=0),$B226,0)</f>
        <v>0</v>
      </c>
      <c r="ED226">
        <f ca="1">IF(AND($B226&gt;0,SUM(ED$3:ED225)=0,SUM($H226:EC226)=0),$B226,0)</f>
        <v>0</v>
      </c>
      <c r="EE226">
        <f ca="1">IF(AND($B226&gt;0,SUM(EE$3:EE225)=0,SUM($H226:ED226)=0),$B226,0)</f>
        <v>0</v>
      </c>
      <c r="EF226">
        <f ca="1">IF(AND($B226&gt;0,SUM(EF$3:EF225)=0,SUM($H226:EE226)=0),$B226,0)</f>
        <v>0</v>
      </c>
      <c r="EG226">
        <f ca="1">IF(AND($B226&gt;0,SUM(EG$3:EG225)=0,SUM($H226:EF226)=0),$B226,0)</f>
        <v>0</v>
      </c>
      <c r="EH226">
        <f ca="1">IF(AND($B226&gt;0,SUM(EH$3:EH225)=0,SUM($H226:EG226)=0),$B226,0)</f>
        <v>0</v>
      </c>
      <c r="EI226">
        <f ca="1">IF(AND($B226&gt;0,SUM(EI$3:EI225)=0,SUM($H226:EH226)=0),$B226,0)</f>
        <v>0</v>
      </c>
      <c r="EJ226">
        <f ca="1">IF(AND($B226&gt;0,SUM(EJ$3:EJ225)=0,SUM($H226:EI226)=0),$B226,0)</f>
        <v>0</v>
      </c>
      <c r="EK226">
        <f ca="1">IF(AND($B226&gt;0,SUM(EK$3:EK225)=0,SUM($H226:EJ226)=0),$B226,0)</f>
        <v>0</v>
      </c>
      <c r="EL226">
        <f ca="1">IF(AND($B226&gt;0,SUM(EL$3:EL225)=0,SUM($H226:EK226)=0),$B226,0)</f>
        <v>0</v>
      </c>
      <c r="EM226">
        <f ca="1">IF(AND($B226&gt;0,SUM(EM$3:EM225)=0,SUM($H226:EL226)=0),$B226,0)</f>
        <v>0</v>
      </c>
      <c r="EN226">
        <f ca="1">IF(AND($B226&gt;0,SUM(EN$3:EN225)=0,SUM($H226:EM226)=0),$B226,0)</f>
        <v>0</v>
      </c>
      <c r="EO226">
        <f ca="1">IF(AND($B226&gt;0,SUM(EO$3:EO225)=0,SUM($H226:EN226)=0),$B226,0)</f>
        <v>0</v>
      </c>
      <c r="EP226">
        <f ca="1">IF(AND($B226&gt;0,SUM(EP$3:EP225)=0,SUM($H226:EO226)=0),$B226,0)</f>
        <v>0</v>
      </c>
      <c r="EQ226">
        <f ca="1">IF(AND($B226&gt;0,SUM(EQ$3:EQ225)=0,SUM($H226:EP226)=0),$B226,0)</f>
        <v>0</v>
      </c>
      <c r="ER226">
        <f ca="1">IF(AND($B226&gt;0,SUM(ER$3:ER225)=0,SUM($H226:EQ226)=0),$B226,0)</f>
        <v>0</v>
      </c>
      <c r="ES226">
        <f ca="1">IF(AND($B226&gt;0,SUM(ES$3:ES225)=0,SUM($H226:ER226)=0),$B226,0)</f>
        <v>0</v>
      </c>
      <c r="ET226">
        <f ca="1">IF(AND($B226&gt;0,SUM(ET$3:ET225)=0,SUM($H226:ES226)=0),$B226,0)</f>
        <v>0</v>
      </c>
      <c r="EU226">
        <f ca="1">IF(AND($B226&gt;0,SUM(EU$3:EU225)=0,SUM($H226:ET226)=0),$B226,0)</f>
        <v>0</v>
      </c>
      <c r="EV226">
        <f ca="1">IF(AND($B226&gt;0,SUM(EV$3:EV225)=0,SUM($H226:EU226)=0),$B226,0)</f>
        <v>0</v>
      </c>
      <c r="EW226">
        <f ca="1">IF(AND($B226&gt;0,SUM(EW$3:EW225)=0,SUM($H226:EV226)=0),$B226,0)</f>
        <v>0</v>
      </c>
      <c r="EX226">
        <f ca="1">IF(AND($B226&gt;0,SUM(EX$3:EX225)=0,SUM($H226:EW226)=0),$B226,0)</f>
        <v>0</v>
      </c>
      <c r="EY226">
        <f ca="1">IF(AND($B226&gt;0,SUM(EY$3:EY225)=0,SUM($H226:EX226)=0),$B226,0)</f>
        <v>0</v>
      </c>
      <c r="EZ226">
        <f ca="1">IF(AND($B226&gt;0,SUM(EZ$3:EZ225)=0,SUM($H226:EY226)=0),$B226,0)</f>
        <v>0</v>
      </c>
      <c r="FA226">
        <f ca="1">IF(AND($B226&gt;0,SUM(FA$3:FA225)=0,SUM($H226:EZ226)=0),$B226,0)</f>
        <v>0</v>
      </c>
      <c r="FB226">
        <f ca="1">IF(AND($B226&gt;0,SUM(FB$3:FB225)=0,SUM($H226:FA226)=0),$B226,0)</f>
        <v>0</v>
      </c>
      <c r="FC226">
        <f ca="1">IF(AND($B226&gt;0,SUM(FC$3:FC225)=0,SUM($H226:FB226)=0),$B226,0)</f>
        <v>0</v>
      </c>
      <c r="FD226">
        <f ca="1">IF(AND($B226&gt;0,SUM(FD$3:FD225)=0,SUM($H226:FC226)=0),$B226,0)</f>
        <v>0</v>
      </c>
      <c r="FE226">
        <f ca="1">IF(AND($B226&gt;0,SUM(FE$3:FE225)=0,SUM($H226:FD226)=0),$B226,0)</f>
        <v>0</v>
      </c>
      <c r="FF226">
        <f ca="1">IF(AND($B226&gt;0,SUM(FF$3:FF225)=0,SUM($H226:FE226)=0),$B226,0)</f>
        <v>0</v>
      </c>
      <c r="FG226">
        <f ca="1">IF(AND($B226&gt;0,SUM(FG$3:FG225)=0,SUM($H226:FF226)=0),$B226,0)</f>
        <v>0</v>
      </c>
      <c r="FH226">
        <f ca="1">IF(AND($B226&gt;0,SUM(FH$3:FH225)=0,SUM($H226:FG226)=0),$B226,0)</f>
        <v>0</v>
      </c>
      <c r="FI226">
        <f ca="1">IF(AND($B226&gt;0,SUM(FI$3:FI225)=0,SUM($H226:FH226)=0),$B226,0)</f>
        <v>0</v>
      </c>
      <c r="FJ226">
        <f ca="1">IF(AND($B226&gt;0,SUM(FJ$3:FJ225)=0,SUM($H226:FI226)=0),$B226,0)</f>
        <v>0</v>
      </c>
      <c r="FK226">
        <f ca="1">IF(AND($B226&gt;0,SUM(FK$3:FK225)=0,SUM($H226:FJ226)=0),$B226,0)</f>
        <v>0</v>
      </c>
      <c r="FL226">
        <f ca="1">IF(AND($B226&gt;0,SUM(FL$3:FL225)=0,SUM($H226:FK226)=0),$B226,0)</f>
        <v>0</v>
      </c>
      <c r="FM226">
        <f ca="1">IF(AND($B226&gt;0,SUM(FM$3:FM225)=0,SUM($H226:FL226)=0),$B226,0)</f>
        <v>0</v>
      </c>
      <c r="FN226">
        <f ca="1">IF(AND($B226&gt;0,SUM(FN$3:FN225)=0,SUM($H226:FM226)=0),$B226,0)</f>
        <v>0</v>
      </c>
      <c r="FS226" s="67" t="str">
        <f ca="1">Valintaohjelma!$C102</f>
        <v>Lämpötila-asetusarvo (AO)</v>
      </c>
      <c r="FT226" s="67" t="str">
        <f ca="1">Valintaohjelma!$F102</f>
        <v/>
      </c>
      <c r="FU226" s="342" t="s">
        <v>390</v>
      </c>
      <c r="FV226" s="67" t="str">
        <f>Valintaohjelma!$I102</f>
        <v>-</v>
      </c>
      <c r="FY226" s="67" t="str">
        <f ca="1">Valintaohjelma!$C102</f>
        <v>Lämpötila-asetusarvo (AO)</v>
      </c>
      <c r="FZ226" s="67" t="str">
        <f ca="1">Valintaohjelma!$F102</f>
        <v/>
      </c>
      <c r="GA226" s="67" t="s">
        <v>657</v>
      </c>
      <c r="GB226" s="67" t="str">
        <f>Valintaohjelma!$I102</f>
        <v>-</v>
      </c>
      <c r="GE226" s="67" t="str">
        <f ca="1">Valintaohjelma!$C102</f>
        <v>Lämpötila-asetusarvo (AO)</v>
      </c>
      <c r="GF226" s="67" t="str">
        <f ca="1">Valintaohjelma!$F102</f>
        <v/>
      </c>
      <c r="GG226" s="67" t="s">
        <v>904</v>
      </c>
      <c r="GH226" s="67" t="str">
        <f>Valintaohjelma!$I102</f>
        <v>-</v>
      </c>
    </row>
    <row r="227" spans="1:190" ht="15.75" thickBot="1" x14ac:dyDescent="0.3">
      <c r="A227">
        <v>227</v>
      </c>
      <c r="B227">
        <f>IF(AND(Valintaohjelma!D103&lt;&gt;"-",Valintaohjelma!D103&lt;&gt;""),A227,0)</f>
        <v>0</v>
      </c>
      <c r="C227" s="240" t="str">
        <f t="shared" ca="1" si="26"/>
        <v xml:space="preserve">Tilaohjaus 0-10V </v>
      </c>
      <c r="D227" s="240" t="str">
        <f t="shared" ca="1" si="27"/>
        <v/>
      </c>
      <c r="E227" s="240">
        <f t="shared" ca="1" si="28"/>
        <v>0</v>
      </c>
      <c r="F227" s="240" t="str">
        <f t="shared" ca="1" si="29"/>
        <v>-</v>
      </c>
      <c r="G227" s="47" t="e">
        <f>INDEX($I$2:$FN$2,ROWS(G$2:G227))</f>
        <v>#REF!</v>
      </c>
      <c r="H227">
        <v>0</v>
      </c>
      <c r="I227">
        <f ca="1">IF(AND($B227&gt;0,SUM(I$3:I226)=0,SUM($H227:H227)=0),$B227,0)</f>
        <v>0</v>
      </c>
      <c r="J227">
        <f ca="1">IF(AND($B227&gt;0,SUM(J$3:J226)=0,SUM($H227:I227)=0),$B227,0)</f>
        <v>0</v>
      </c>
      <c r="K227">
        <f ca="1">IF(AND($B227&gt;0,SUM(K$3:K226)=0,SUM($H227:J227)=0),$B227,0)</f>
        <v>0</v>
      </c>
      <c r="L227">
        <f ca="1">IF(AND($B227&gt;0,SUM(L$3:L226)=0,SUM($H227:K227)=0),$B227,0)</f>
        <v>0</v>
      </c>
      <c r="M227">
        <f ca="1">IF(AND($B227&gt;0,SUM(M$3:M226)=0,SUM($H227:L227)=0),$B227,0)</f>
        <v>0</v>
      </c>
      <c r="N227">
        <f ca="1">IF(AND($B227&gt;0,SUM(N$3:N226)=0,SUM($H227:M227)=0),$B227,0)</f>
        <v>0</v>
      </c>
      <c r="O227">
        <f ca="1">IF(AND($B227&gt;0,SUM(O$3:O226)=0,SUM($H227:N227)=0),$B227,0)</f>
        <v>0</v>
      </c>
      <c r="P227">
        <f ca="1">IF(AND($B227&gt;0,SUM(P$3:P226)=0,SUM($H227:O227)=0),$B227,0)</f>
        <v>0</v>
      </c>
      <c r="Q227">
        <f ca="1">IF(AND($B227&gt;0,SUM(Q$3:Q226)=0,SUM($H227:P227)=0),$B227,0)</f>
        <v>0</v>
      </c>
      <c r="R227">
        <f ca="1">IF(AND($B227&gt;0,SUM(R$3:R226)=0,SUM($H227:Q227)=0),$B227,0)</f>
        <v>0</v>
      </c>
      <c r="S227">
        <f ca="1">IF(AND($B227&gt;0,SUM(S$3:S226)=0,SUM($H227:R227)=0),$B227,0)</f>
        <v>0</v>
      </c>
      <c r="T227">
        <f ca="1">IF(AND($B227&gt;0,SUM(T$3:T226)=0,SUM($H227:S227)=0),$B227,0)</f>
        <v>0</v>
      </c>
      <c r="U227">
        <f ca="1">IF(AND($B227&gt;0,SUM(U$3:U226)=0,SUM($H227:T227)=0),$B227,0)</f>
        <v>0</v>
      </c>
      <c r="V227">
        <f ca="1">IF(AND($B227&gt;0,SUM(V$3:V226)=0,SUM($H227:U227)=0),$B227,0)</f>
        <v>0</v>
      </c>
      <c r="W227">
        <f ca="1">IF(AND($B227&gt;0,SUM(W$3:W226)=0,SUM($H227:V227)=0),$B227,0)</f>
        <v>0</v>
      </c>
      <c r="X227">
        <f ca="1">IF(AND($B227&gt;0,SUM(X$3:X226)=0,SUM($H227:W227)=0),$B227,0)</f>
        <v>0</v>
      </c>
      <c r="Y227">
        <f ca="1">IF(AND($B227&gt;0,SUM(Y$3:Y226)=0,SUM($H227:X227)=0),$B227,0)</f>
        <v>0</v>
      </c>
      <c r="Z227">
        <f ca="1">IF(AND($B227&gt;0,SUM(Z$3:Z226)=0,SUM($H227:Y227)=0),$B227,0)</f>
        <v>0</v>
      </c>
      <c r="AA227">
        <f ca="1">IF(AND($B227&gt;0,SUM(AA$3:AA226)=0,SUM($H227:Z227)=0),$B227,0)</f>
        <v>0</v>
      </c>
      <c r="AB227">
        <f ca="1">IF(AND($B227&gt;0,SUM(AB$3:AB226)=0,SUM($H227:AA227)=0),$B227,0)</f>
        <v>0</v>
      </c>
      <c r="AC227">
        <f ca="1">IF(AND($B227&gt;0,SUM(AC$3:AC226)=0,SUM($H227:AB227)=0),$B227,0)</f>
        <v>0</v>
      </c>
      <c r="AD227">
        <f ca="1">IF(AND($B227&gt;0,SUM(AD$3:AD226)=0,SUM($H227:AC227)=0),$B227,0)</f>
        <v>0</v>
      </c>
      <c r="AE227">
        <f ca="1">IF(AND($B227&gt;0,SUM(AE$3:AE226)=0,SUM($H227:AD227)=0),$B227,0)</f>
        <v>0</v>
      </c>
      <c r="AF227">
        <f ca="1">IF(AND($B227&gt;0,SUM(AF$3:AF226)=0,SUM($H227:AE227)=0),$B227,0)</f>
        <v>0</v>
      </c>
      <c r="AG227">
        <f ca="1">IF(AND($B227&gt;0,SUM(AG$3:AG226)=0,SUM($H227:AF227)=0),$B227,0)</f>
        <v>0</v>
      </c>
      <c r="AH227">
        <f ca="1">IF(AND($B227&gt;0,SUM(AH$3:AH226)=0,SUM($H227:AG227)=0),$B227,0)</f>
        <v>0</v>
      </c>
      <c r="AI227">
        <f ca="1">IF(AND($B227&gt;0,SUM(AI$3:AI226)=0,SUM($H227:AH227)=0),$B227,0)</f>
        <v>0</v>
      </c>
      <c r="AJ227">
        <f ca="1">IF(AND($B227&gt;0,SUM(AJ$3:AJ226)=0,SUM($H227:AI227)=0),$B227,0)</f>
        <v>0</v>
      </c>
      <c r="AK227">
        <f ca="1">IF(AND($B227&gt;0,SUM(AK$3:AK226)=0,SUM($H227:AJ227)=0),$B227,0)</f>
        <v>0</v>
      </c>
      <c r="AL227">
        <f ca="1">IF(AND($B227&gt;0,SUM(AL$3:AL226)=0,SUM($H227:AK227)=0),$B227,0)</f>
        <v>0</v>
      </c>
      <c r="AM227">
        <f ca="1">IF(AND($B227&gt;0,SUM(AM$3:AM226)=0,SUM($H227:AL227)=0),$B227,0)</f>
        <v>0</v>
      </c>
      <c r="AN227">
        <f ca="1">IF(AND($B227&gt;0,SUM(AN$3:AN226)=0,SUM($H227:AM227)=0),$B227,0)</f>
        <v>0</v>
      </c>
      <c r="AO227">
        <f ca="1">IF(AND($B227&gt;0,SUM(AO$3:AO226)=0,SUM($H227:AN227)=0),$B227,0)</f>
        <v>0</v>
      </c>
      <c r="AP227">
        <f ca="1">IF(AND($B227&gt;0,SUM(AP$3:AP226)=0,SUM($H227:AO227)=0),$B227,0)</f>
        <v>0</v>
      </c>
      <c r="AQ227">
        <f ca="1">IF(AND($B227&gt;0,SUM(AQ$3:AQ226)=0,SUM($H227:AP227)=0),$B227,0)</f>
        <v>0</v>
      </c>
      <c r="AR227">
        <f ca="1">IF(AND($B227&gt;0,SUM(AR$3:AR226)=0,SUM($H227:AQ227)=0),$B227,0)</f>
        <v>0</v>
      </c>
      <c r="AS227">
        <f ca="1">IF(AND($B227&gt;0,SUM(AS$3:AS226)=0,SUM($H227:AR227)=0),$B227,0)</f>
        <v>0</v>
      </c>
      <c r="AT227">
        <f ca="1">IF(AND($B227&gt;0,SUM(AT$3:AT226)=0,SUM($H227:AS227)=0),$B227,0)</f>
        <v>0</v>
      </c>
      <c r="AU227">
        <f ca="1">IF(AND($B227&gt;0,SUM(AU$3:AU226)=0,SUM($H227:AT227)=0),$B227,0)</f>
        <v>0</v>
      </c>
      <c r="AV227">
        <f ca="1">IF(AND($B227&gt;0,SUM(AV$3:AV226)=0,SUM($H227:AU227)=0),$B227,0)</f>
        <v>0</v>
      </c>
      <c r="AW227">
        <f ca="1">IF(AND($B227&gt;0,SUM(AW$3:AW226)=0,SUM($H227:AV227)=0),$B227,0)</f>
        <v>0</v>
      </c>
      <c r="AX227">
        <f ca="1">IF(AND($B227&gt;0,SUM(AX$3:AX226)=0,SUM($H227:AW227)=0),$B227,0)</f>
        <v>0</v>
      </c>
      <c r="AY227">
        <f ca="1">IF(AND($B227&gt;0,SUM(AY$3:AY226)=0,SUM($H227:AX227)=0),$B227,0)</f>
        <v>0</v>
      </c>
      <c r="AZ227">
        <f ca="1">IF(AND($B227&gt;0,SUM(AZ$3:AZ226)=0,SUM($H227:AY227)=0),$B227,0)</f>
        <v>0</v>
      </c>
      <c r="BA227">
        <f ca="1">IF(AND($B227&gt;0,SUM(BA$3:BA226)=0,SUM($H227:AZ227)=0),$B227,0)</f>
        <v>0</v>
      </c>
      <c r="BB227">
        <f ca="1">IF(AND($B227&gt;0,SUM(BB$3:BB226)=0,SUM($H227:BA227)=0),$B227,0)</f>
        <v>0</v>
      </c>
      <c r="BC227">
        <f ca="1">IF(AND($B227&gt;0,SUM(BC$3:BC226)=0,SUM($H227:BB227)=0),$B227,0)</f>
        <v>0</v>
      </c>
      <c r="BD227">
        <f ca="1">IF(AND($B227&gt;0,SUM(BD$3:BD226)=0,SUM($H227:BC227)=0),$B227,0)</f>
        <v>0</v>
      </c>
      <c r="BE227">
        <f ca="1">IF(AND($B227&gt;0,SUM(BE$3:BE226)=0,SUM($H227:BD227)=0),$B227,0)</f>
        <v>0</v>
      </c>
      <c r="BF227">
        <f ca="1">IF(AND($B227&gt;0,SUM(BF$3:BF226)=0,SUM($H227:BE227)=0),$B227,0)</f>
        <v>0</v>
      </c>
      <c r="BG227">
        <f ca="1">IF(AND($B227&gt;0,SUM(BG$3:BG226)=0,SUM($H227:BF227)=0),$B227,0)</f>
        <v>0</v>
      </c>
      <c r="BH227">
        <f ca="1">IF(AND($B227&gt;0,SUM(BH$3:BH226)=0,SUM($H227:BG227)=0),$B227,0)</f>
        <v>0</v>
      </c>
      <c r="BI227">
        <f ca="1">IF(AND($B227&gt;0,SUM(BI$3:BI226)=0,SUM($H227:BH227)=0),$B227,0)</f>
        <v>0</v>
      </c>
      <c r="BJ227">
        <f ca="1">IF(AND($B227&gt;0,SUM(BJ$3:BJ226)=0,SUM($H227:BI227)=0),$B227,0)</f>
        <v>0</v>
      </c>
      <c r="BK227">
        <f ca="1">IF(AND($B227&gt;0,SUM(BK$3:BK226)=0,SUM($H227:BJ227)=0),$B227,0)</f>
        <v>0</v>
      </c>
      <c r="BL227">
        <f ca="1">IF(AND($B227&gt;0,SUM(BL$3:BL226)=0,SUM($H227:BK227)=0),$B227,0)</f>
        <v>0</v>
      </c>
      <c r="BM227">
        <f ca="1">IF(AND($B227&gt;0,SUM(BM$3:BM226)=0,SUM($H227:BL227)=0),$B227,0)</f>
        <v>0</v>
      </c>
      <c r="BN227">
        <f ca="1">IF(AND($B227&gt;0,SUM(BN$3:BN226)=0,SUM($H227:BM227)=0),$B227,0)</f>
        <v>0</v>
      </c>
      <c r="BO227">
        <f ca="1">IF(AND($B227&gt;0,SUM(BO$3:BO226)=0,SUM($H227:BN227)=0),$B227,0)</f>
        <v>0</v>
      </c>
      <c r="BP227">
        <f ca="1">IF(AND($B227&gt;0,SUM(BP$3:BP226)=0,SUM($H227:BO227)=0),$B227,0)</f>
        <v>0</v>
      </c>
      <c r="BQ227">
        <f ca="1">IF(AND($B227&gt;0,SUM(BQ$3:BQ226)=0,SUM($H227:BP227)=0),$B227,0)</f>
        <v>0</v>
      </c>
      <c r="BR227">
        <f ca="1">IF(AND($B227&gt;0,SUM(BR$3:BR226)=0,SUM($H227:BQ227)=0),$B227,0)</f>
        <v>0</v>
      </c>
      <c r="BS227">
        <f ca="1">IF(AND($B227&gt;0,SUM(BS$3:BS226)=0,SUM($H227:BR227)=0),$B227,0)</f>
        <v>0</v>
      </c>
      <c r="BT227">
        <f ca="1">IF(AND($B227&gt;0,SUM(BT$3:BT226)=0,SUM($H227:BS227)=0),$B227,0)</f>
        <v>0</v>
      </c>
      <c r="BU227">
        <f ca="1">IF(AND($B227&gt;0,SUM(BU$3:BU226)=0,SUM($H227:BT227)=0),$B227,0)</f>
        <v>0</v>
      </c>
      <c r="BV227">
        <f ca="1">IF(AND($B227&gt;0,SUM(BV$3:BV226)=0,SUM($H227:BU227)=0),$B227,0)</f>
        <v>0</v>
      </c>
      <c r="BW227">
        <f ca="1">IF(AND($B227&gt;0,SUM(BW$3:BW226)=0,SUM($H227:BV227)=0),$B227,0)</f>
        <v>0</v>
      </c>
      <c r="BX227">
        <f ca="1">IF(AND($B227&gt;0,SUM(BX$3:BX226)=0,SUM($H227:BW227)=0),$B227,0)</f>
        <v>0</v>
      </c>
      <c r="BY227">
        <f ca="1">IF(AND($B227&gt;0,SUM(BY$3:BY226)=0,SUM($H227:BX227)=0),$B227,0)</f>
        <v>0</v>
      </c>
      <c r="BZ227">
        <f ca="1">IF(AND($B227&gt;0,SUM(BZ$3:BZ226)=0,SUM($H227:BY227)=0),$B227,0)</f>
        <v>0</v>
      </c>
      <c r="CA227">
        <f ca="1">IF(AND($B227&gt;0,SUM(CA$3:CA226)=0,SUM($H227:BZ227)=0),$B227,0)</f>
        <v>0</v>
      </c>
      <c r="CB227">
        <f ca="1">IF(AND($B227&gt;0,SUM(CB$3:CB226)=0,SUM($H227:CA227)=0),$B227,0)</f>
        <v>0</v>
      </c>
      <c r="CC227">
        <f ca="1">IF(AND($B227&gt;0,SUM(CC$3:CC226)=0,SUM($H227:CB227)=0),$B227,0)</f>
        <v>0</v>
      </c>
      <c r="CD227">
        <f ca="1">IF(AND($B227&gt;0,SUM(CD$3:CD226)=0,SUM($H227:CC227)=0),$B227,0)</f>
        <v>0</v>
      </c>
      <c r="CE227">
        <f ca="1">IF(AND($B227&gt;0,SUM(CE$3:CE226)=0,SUM($H227:CD227)=0),$B227,0)</f>
        <v>0</v>
      </c>
      <c r="CF227">
        <f ca="1">IF(AND($B227&gt;0,SUM(CF$3:CF226)=0,SUM($H227:CE227)=0),$B227,0)</f>
        <v>0</v>
      </c>
      <c r="CG227">
        <f ca="1">IF(AND($B227&gt;0,SUM(CG$3:CG226)=0,SUM($H227:CF227)=0),$B227,0)</f>
        <v>0</v>
      </c>
      <c r="CH227">
        <f ca="1">IF(AND($B227&gt;0,SUM(CH$3:CH226)=0,SUM($H227:CG227)=0),$B227,0)</f>
        <v>0</v>
      </c>
      <c r="CI227">
        <f ca="1">IF(AND($B227&gt;0,SUM(CI$3:CI226)=0,SUM($H227:CH227)=0),$B227,0)</f>
        <v>0</v>
      </c>
      <c r="CJ227">
        <f ca="1">IF(AND($B227&gt;0,SUM(CJ$3:CJ226)=0,SUM($H227:CI227)=0),$B227,0)</f>
        <v>0</v>
      </c>
      <c r="CK227">
        <f ca="1">IF(AND($B227&gt;0,SUM(CK$3:CK226)=0,SUM($H227:CJ227)=0),$B227,0)</f>
        <v>0</v>
      </c>
      <c r="CL227">
        <f ca="1">IF(AND($B227&gt;0,SUM(CL$3:CL226)=0,SUM($H227:CK227)=0),$B227,0)</f>
        <v>0</v>
      </c>
      <c r="CM227">
        <f ca="1">IF(AND($B227&gt;0,SUM(CM$3:CM226)=0,SUM($H227:CL227)=0),$B227,0)</f>
        <v>0</v>
      </c>
      <c r="CN227">
        <f ca="1">IF(AND($B227&gt;0,SUM(CN$3:CN226)=0,SUM($H227:CM227)=0),$B227,0)</f>
        <v>0</v>
      </c>
      <c r="CO227">
        <f ca="1">IF(AND($B227&gt;0,SUM(CO$3:CO226)=0,SUM($H227:CN227)=0),$B227,0)</f>
        <v>0</v>
      </c>
      <c r="CP227">
        <f ca="1">IF(AND($B227&gt;0,SUM(CP$3:CP226)=0,SUM($H227:CO227)=0),$B227,0)</f>
        <v>0</v>
      </c>
      <c r="CQ227">
        <f ca="1">IF(AND($B227&gt;0,SUM(CQ$3:CQ226)=0,SUM($H227:CP227)=0),$B227,0)</f>
        <v>0</v>
      </c>
      <c r="CR227">
        <f ca="1">IF(AND($B227&gt;0,SUM(CR$3:CR226)=0,SUM($H227:CQ227)=0),$B227,0)</f>
        <v>0</v>
      </c>
      <c r="CS227">
        <f ca="1">IF(AND($B227&gt;0,SUM(CS$3:CS226)=0,SUM($H227:CR227)=0),$B227,0)</f>
        <v>0</v>
      </c>
      <c r="CT227">
        <f ca="1">IF(AND($B227&gt;0,SUM(CT$3:CT226)=0,SUM($H227:CS227)=0),$B227,0)</f>
        <v>0</v>
      </c>
      <c r="CU227">
        <f ca="1">IF(AND($B227&gt;0,SUM(CU$3:CU226)=0,SUM($H227:CT227)=0),$B227,0)</f>
        <v>0</v>
      </c>
      <c r="CV227">
        <f ca="1">IF(AND($B227&gt;0,SUM(CV$3:CV226)=0,SUM($H227:CU227)=0),$B227,0)</f>
        <v>0</v>
      </c>
      <c r="CW227">
        <f ca="1">IF(AND($B227&gt;0,SUM(CW$3:CW226)=0,SUM($H227:CV227)=0),$B227,0)</f>
        <v>0</v>
      </c>
      <c r="CX227">
        <f ca="1">IF(AND($B227&gt;0,SUM(CX$3:CX226)=0,SUM($H227:CW227)=0),$B227,0)</f>
        <v>0</v>
      </c>
      <c r="CY227">
        <f ca="1">IF(AND($B227&gt;0,SUM(CY$3:CY226)=0,SUM($H227:CX227)=0),$B227,0)</f>
        <v>0</v>
      </c>
      <c r="CZ227">
        <f ca="1">IF(AND($B227&gt;0,SUM(CZ$3:CZ226)=0,SUM($H227:CY227)=0),$B227,0)</f>
        <v>0</v>
      </c>
      <c r="DA227">
        <f ca="1">IF(AND($B227&gt;0,SUM(DA$3:DA226)=0,SUM($H227:CZ227)=0),$B227,0)</f>
        <v>0</v>
      </c>
      <c r="DB227">
        <f ca="1">IF(AND($B227&gt;0,SUM(DB$3:DB226)=0,SUM($H227:DA227)=0),$B227,0)</f>
        <v>0</v>
      </c>
      <c r="DC227">
        <f ca="1">IF(AND($B227&gt;0,SUM(DC$3:DC226)=0,SUM($H227:DB227)=0),$B227,0)</f>
        <v>0</v>
      </c>
      <c r="DD227">
        <f ca="1">IF(AND($B227&gt;0,SUM(DD$3:DD226)=0,SUM($H227:DC227)=0),$B227,0)</f>
        <v>0</v>
      </c>
      <c r="DE227">
        <f ca="1">IF(AND($B227&gt;0,SUM(DE$3:DE226)=0,SUM($H227:DD227)=0),$B227,0)</f>
        <v>0</v>
      </c>
      <c r="DF227">
        <f ca="1">IF(AND($B227&gt;0,SUM(DF$3:DF226)=0,SUM($H227:DE227)=0),$B227,0)</f>
        <v>0</v>
      </c>
      <c r="DG227">
        <f ca="1">IF(AND($B227&gt;0,SUM(DG$3:DG226)=0,SUM($H227:DF227)=0),$B227,0)</f>
        <v>0</v>
      </c>
      <c r="DH227">
        <f ca="1">IF(AND($B227&gt;0,SUM(DH$3:DH226)=0,SUM($H227:DG227)=0),$B227,0)</f>
        <v>0</v>
      </c>
      <c r="DI227">
        <f ca="1">IF(AND($B227&gt;0,SUM(DI$3:DI226)=0,SUM($H227:DH227)=0),$B227,0)</f>
        <v>0</v>
      </c>
      <c r="DJ227">
        <f ca="1">IF(AND($B227&gt;0,SUM(DJ$3:DJ226)=0,SUM($H227:DI227)=0),$B227,0)</f>
        <v>0</v>
      </c>
      <c r="DK227">
        <f ca="1">IF(AND($B227&gt;0,SUM(DK$3:DK226)=0,SUM($H227:DJ227)=0),$B227,0)</f>
        <v>0</v>
      </c>
      <c r="DL227">
        <f ca="1">IF(AND($B227&gt;0,SUM(DL$3:DL226)=0,SUM($H227:DK227)=0),$B227,0)</f>
        <v>0</v>
      </c>
      <c r="DM227">
        <f ca="1">IF(AND($B227&gt;0,SUM(DM$3:DM226)=0,SUM($H227:DL227)=0),$B227,0)</f>
        <v>0</v>
      </c>
      <c r="DN227">
        <f ca="1">IF(AND($B227&gt;0,SUM(DN$3:DN226)=0,SUM($H227:DM227)=0),$B227,0)</f>
        <v>0</v>
      </c>
      <c r="DO227">
        <f ca="1">IF(AND($B227&gt;0,SUM(DO$3:DO226)=0,SUM($H227:DN227)=0),$B227,0)</f>
        <v>0</v>
      </c>
      <c r="DP227">
        <f ca="1">IF(AND($B227&gt;0,SUM(DP$3:DP226)=0,SUM($H227:DO227)=0),$B227,0)</f>
        <v>0</v>
      </c>
      <c r="DQ227">
        <f ca="1">IF(AND($B227&gt;0,SUM(DQ$3:DQ226)=0,SUM($H227:DP227)=0),$B227,0)</f>
        <v>0</v>
      </c>
      <c r="DR227">
        <f ca="1">IF(AND($B227&gt;0,SUM(DR$3:DR226)=0,SUM($H227:DQ227)=0),$B227,0)</f>
        <v>0</v>
      </c>
      <c r="DS227">
        <f ca="1">IF(AND($B227&gt;0,SUM(DS$3:DS226)=0,SUM($H227:DR227)=0),$B227,0)</f>
        <v>0</v>
      </c>
      <c r="DT227">
        <f ca="1">IF(AND($B227&gt;0,SUM(DT$3:DT226)=0,SUM($H227:DS227)=0),$B227,0)</f>
        <v>0</v>
      </c>
      <c r="DU227">
        <f ca="1">IF(AND($B227&gt;0,SUM(DU$3:DU226)=0,SUM($H227:DT227)=0),$B227,0)</f>
        <v>0</v>
      </c>
      <c r="DV227">
        <f ca="1">IF(AND($B227&gt;0,SUM(DV$3:DV226)=0,SUM($H227:DU227)=0),$B227,0)</f>
        <v>0</v>
      </c>
      <c r="DW227">
        <f ca="1">IF(AND($B227&gt;0,SUM(DW$3:DW226)=0,SUM($H227:DV227)=0),$B227,0)</f>
        <v>0</v>
      </c>
      <c r="DX227">
        <f ca="1">IF(AND($B227&gt;0,SUM(DX$3:DX226)=0,SUM($H227:DW227)=0),$B227,0)</f>
        <v>0</v>
      </c>
      <c r="DY227">
        <f ca="1">IF(AND($B227&gt;0,SUM(DY$3:DY226)=0,SUM($H227:DX227)=0),$B227,0)</f>
        <v>0</v>
      </c>
      <c r="DZ227">
        <f ca="1">IF(AND($B227&gt;0,SUM(DZ$3:DZ226)=0,SUM($H227:DY227)=0),$B227,0)</f>
        <v>0</v>
      </c>
      <c r="EA227">
        <f ca="1">IF(AND($B227&gt;0,SUM(EA$3:EA226)=0,SUM($H227:DZ227)=0),$B227,0)</f>
        <v>0</v>
      </c>
      <c r="EB227">
        <f ca="1">IF(AND($B227&gt;0,SUM(EB$3:EB226)=0,SUM($H227:EA227)=0),$B227,0)</f>
        <v>0</v>
      </c>
      <c r="EC227">
        <f ca="1">IF(AND($B227&gt;0,SUM(EC$3:EC226)=0,SUM($H227:EB227)=0),$B227,0)</f>
        <v>0</v>
      </c>
      <c r="ED227">
        <f ca="1">IF(AND($B227&gt;0,SUM(ED$3:ED226)=0,SUM($H227:EC227)=0),$B227,0)</f>
        <v>0</v>
      </c>
      <c r="EE227">
        <f ca="1">IF(AND($B227&gt;0,SUM(EE$3:EE226)=0,SUM($H227:ED227)=0),$B227,0)</f>
        <v>0</v>
      </c>
      <c r="EF227">
        <f ca="1">IF(AND($B227&gt;0,SUM(EF$3:EF226)=0,SUM($H227:EE227)=0),$B227,0)</f>
        <v>0</v>
      </c>
      <c r="EG227">
        <f ca="1">IF(AND($B227&gt;0,SUM(EG$3:EG226)=0,SUM($H227:EF227)=0),$B227,0)</f>
        <v>0</v>
      </c>
      <c r="EH227">
        <f ca="1">IF(AND($B227&gt;0,SUM(EH$3:EH226)=0,SUM($H227:EG227)=0),$B227,0)</f>
        <v>0</v>
      </c>
      <c r="EI227">
        <f ca="1">IF(AND($B227&gt;0,SUM(EI$3:EI226)=0,SUM($H227:EH227)=0),$B227,0)</f>
        <v>0</v>
      </c>
      <c r="EJ227">
        <f ca="1">IF(AND($B227&gt;0,SUM(EJ$3:EJ226)=0,SUM($H227:EI227)=0),$B227,0)</f>
        <v>0</v>
      </c>
      <c r="EK227">
        <f ca="1">IF(AND($B227&gt;0,SUM(EK$3:EK226)=0,SUM($H227:EJ227)=0),$B227,0)</f>
        <v>0</v>
      </c>
      <c r="EL227">
        <f ca="1">IF(AND($B227&gt;0,SUM(EL$3:EL226)=0,SUM($H227:EK227)=0),$B227,0)</f>
        <v>0</v>
      </c>
      <c r="EM227">
        <f ca="1">IF(AND($B227&gt;0,SUM(EM$3:EM226)=0,SUM($H227:EL227)=0),$B227,0)</f>
        <v>0</v>
      </c>
      <c r="EN227">
        <f ca="1">IF(AND($B227&gt;0,SUM(EN$3:EN226)=0,SUM($H227:EM227)=0),$B227,0)</f>
        <v>0</v>
      </c>
      <c r="EO227">
        <f ca="1">IF(AND($B227&gt;0,SUM(EO$3:EO226)=0,SUM($H227:EN227)=0),$B227,0)</f>
        <v>0</v>
      </c>
      <c r="EP227">
        <f ca="1">IF(AND($B227&gt;0,SUM(EP$3:EP226)=0,SUM($H227:EO227)=0),$B227,0)</f>
        <v>0</v>
      </c>
      <c r="EQ227">
        <f ca="1">IF(AND($B227&gt;0,SUM(EQ$3:EQ226)=0,SUM($H227:EP227)=0),$B227,0)</f>
        <v>0</v>
      </c>
      <c r="ER227">
        <f ca="1">IF(AND($B227&gt;0,SUM(ER$3:ER226)=0,SUM($H227:EQ227)=0),$B227,0)</f>
        <v>0</v>
      </c>
      <c r="ES227">
        <f ca="1">IF(AND($B227&gt;0,SUM(ES$3:ES226)=0,SUM($H227:ER227)=0),$B227,0)</f>
        <v>0</v>
      </c>
      <c r="ET227">
        <f ca="1">IF(AND($B227&gt;0,SUM(ET$3:ET226)=0,SUM($H227:ES227)=0),$B227,0)</f>
        <v>0</v>
      </c>
      <c r="EU227">
        <f ca="1">IF(AND($B227&gt;0,SUM(EU$3:EU226)=0,SUM($H227:ET227)=0),$B227,0)</f>
        <v>0</v>
      </c>
      <c r="EV227">
        <f ca="1">IF(AND($B227&gt;0,SUM(EV$3:EV226)=0,SUM($H227:EU227)=0),$B227,0)</f>
        <v>0</v>
      </c>
      <c r="EW227">
        <f ca="1">IF(AND($B227&gt;0,SUM(EW$3:EW226)=0,SUM($H227:EV227)=0),$B227,0)</f>
        <v>0</v>
      </c>
      <c r="EX227">
        <f ca="1">IF(AND($B227&gt;0,SUM(EX$3:EX226)=0,SUM($H227:EW227)=0),$B227,0)</f>
        <v>0</v>
      </c>
      <c r="EY227">
        <f ca="1">IF(AND($B227&gt;0,SUM(EY$3:EY226)=0,SUM($H227:EX227)=0),$B227,0)</f>
        <v>0</v>
      </c>
      <c r="EZ227">
        <f ca="1">IF(AND($B227&gt;0,SUM(EZ$3:EZ226)=0,SUM($H227:EY227)=0),$B227,0)</f>
        <v>0</v>
      </c>
      <c r="FA227">
        <f ca="1">IF(AND($B227&gt;0,SUM(FA$3:FA226)=0,SUM($H227:EZ227)=0),$B227,0)</f>
        <v>0</v>
      </c>
      <c r="FB227">
        <f ca="1">IF(AND($B227&gt;0,SUM(FB$3:FB226)=0,SUM($H227:FA227)=0),$B227,0)</f>
        <v>0</v>
      </c>
      <c r="FC227">
        <f ca="1">IF(AND($B227&gt;0,SUM(FC$3:FC226)=0,SUM($H227:FB227)=0),$B227,0)</f>
        <v>0</v>
      </c>
      <c r="FD227">
        <f ca="1">IF(AND($B227&gt;0,SUM(FD$3:FD226)=0,SUM($H227:FC227)=0),$B227,0)</f>
        <v>0</v>
      </c>
      <c r="FE227">
        <f ca="1">IF(AND($B227&gt;0,SUM(FE$3:FE226)=0,SUM($H227:FD227)=0),$B227,0)</f>
        <v>0</v>
      </c>
      <c r="FF227">
        <f ca="1">IF(AND($B227&gt;0,SUM(FF$3:FF226)=0,SUM($H227:FE227)=0),$B227,0)</f>
        <v>0</v>
      </c>
      <c r="FG227">
        <f ca="1">IF(AND($B227&gt;0,SUM(FG$3:FG226)=0,SUM($H227:FF227)=0),$B227,0)</f>
        <v>0</v>
      </c>
      <c r="FH227">
        <f ca="1">IF(AND($B227&gt;0,SUM(FH$3:FH226)=0,SUM($H227:FG227)=0),$B227,0)</f>
        <v>0</v>
      </c>
      <c r="FI227">
        <f ca="1">IF(AND($B227&gt;0,SUM(FI$3:FI226)=0,SUM($H227:FH227)=0),$B227,0)</f>
        <v>0</v>
      </c>
      <c r="FJ227">
        <f ca="1">IF(AND($B227&gt;0,SUM(FJ$3:FJ226)=0,SUM($H227:FI227)=0),$B227,0)</f>
        <v>0</v>
      </c>
      <c r="FK227">
        <f ca="1">IF(AND($B227&gt;0,SUM(FK$3:FK226)=0,SUM($H227:FJ227)=0),$B227,0)</f>
        <v>0</v>
      </c>
      <c r="FL227">
        <f ca="1">IF(AND($B227&gt;0,SUM(FL$3:FL226)=0,SUM($H227:FK227)=0),$B227,0)</f>
        <v>0</v>
      </c>
      <c r="FM227">
        <f ca="1">IF(AND($B227&gt;0,SUM(FM$3:FM226)=0,SUM($H227:FL227)=0),$B227,0)</f>
        <v>0</v>
      </c>
      <c r="FN227">
        <f ca="1">IF(AND($B227&gt;0,SUM(FN$3:FN226)=0,SUM($H227:FM227)=0),$B227,0)</f>
        <v>0</v>
      </c>
      <c r="FS227" s="67" t="str">
        <f ca="1">Valintaohjelma!$C103</f>
        <v xml:space="preserve">Tilaohjaus 0-10V </v>
      </c>
      <c r="FT227" s="67" t="str">
        <f ca="1">Valintaohjelma!$F103</f>
        <v/>
      </c>
      <c r="FU227" s="342"/>
      <c r="FV227" s="67" t="str">
        <f>Valintaohjelma!$I103</f>
        <v>-</v>
      </c>
      <c r="FY227" s="67" t="str">
        <f ca="1">Valintaohjelma!$C103</f>
        <v xml:space="preserve">Tilaohjaus 0-10V </v>
      </c>
      <c r="FZ227" s="67" t="str">
        <f ca="1">Valintaohjelma!$F103</f>
        <v/>
      </c>
      <c r="GA227" s="67"/>
      <c r="GB227" s="67" t="str">
        <f>Valintaohjelma!$I103</f>
        <v>-</v>
      </c>
      <c r="GE227" s="67" t="str">
        <f ca="1">Valintaohjelma!$C103</f>
        <v xml:space="preserve">Tilaohjaus 0-10V </v>
      </c>
      <c r="GF227" s="67" t="str">
        <f ca="1">Valintaohjelma!$F103</f>
        <v/>
      </c>
      <c r="GG227" s="67"/>
      <c r="GH227" s="67" t="str">
        <f>Valintaohjelma!$I103</f>
        <v>-</v>
      </c>
    </row>
    <row r="228" spans="1:190" ht="15.75" thickBot="1" x14ac:dyDescent="0.3">
      <c r="A228">
        <v>228</v>
      </c>
      <c r="B228">
        <f>IF(AND(Valintaohjelma!D104&lt;&gt;"-",Valintaohjelma!D104&lt;&gt;""),A228,0)</f>
        <v>0</v>
      </c>
      <c r="C228" s="240" t="str">
        <f t="shared" ca="1" si="26"/>
        <v>Tilaohjaus (AI)</v>
      </c>
      <c r="D228" s="240" t="str">
        <f t="shared" ca="1" si="27"/>
        <v/>
      </c>
      <c r="E228" s="240" t="str">
        <f t="shared" ca="1" si="28"/>
        <v>Tilaohjaus</v>
      </c>
      <c r="F228" s="240" t="str">
        <f t="shared" ca="1" si="29"/>
        <v>-</v>
      </c>
      <c r="G228" s="47" t="e">
        <f>INDEX($I$2:$FN$2,ROWS(G$2:G228))</f>
        <v>#REF!</v>
      </c>
      <c r="H228">
        <v>0</v>
      </c>
      <c r="I228">
        <f ca="1">IF(AND($B228&gt;0,SUM(I$3:I227)=0,SUM($H228:H228)=0),$B228,0)</f>
        <v>0</v>
      </c>
      <c r="J228">
        <f ca="1">IF(AND($B228&gt;0,SUM(J$3:J227)=0,SUM($H228:I228)=0),$B228,0)</f>
        <v>0</v>
      </c>
      <c r="K228">
        <f ca="1">IF(AND($B228&gt;0,SUM(K$3:K227)=0,SUM($H228:J228)=0),$B228,0)</f>
        <v>0</v>
      </c>
      <c r="L228">
        <f ca="1">IF(AND($B228&gt;0,SUM(L$3:L227)=0,SUM($H228:K228)=0),$B228,0)</f>
        <v>0</v>
      </c>
      <c r="M228">
        <f ca="1">IF(AND($B228&gt;0,SUM(M$3:M227)=0,SUM($H228:L228)=0),$B228,0)</f>
        <v>0</v>
      </c>
      <c r="N228">
        <f ca="1">IF(AND($B228&gt;0,SUM(N$3:N227)=0,SUM($H228:M228)=0),$B228,0)</f>
        <v>0</v>
      </c>
      <c r="O228">
        <f ca="1">IF(AND($B228&gt;0,SUM(O$3:O227)=0,SUM($H228:N228)=0),$B228,0)</f>
        <v>0</v>
      </c>
      <c r="P228">
        <f ca="1">IF(AND($B228&gt;0,SUM(P$3:P227)=0,SUM($H228:O228)=0),$B228,0)</f>
        <v>0</v>
      </c>
      <c r="Q228">
        <f ca="1">IF(AND($B228&gt;0,SUM(Q$3:Q227)=0,SUM($H228:P228)=0),$B228,0)</f>
        <v>0</v>
      </c>
      <c r="R228">
        <f ca="1">IF(AND($B228&gt;0,SUM(R$3:R227)=0,SUM($H228:Q228)=0),$B228,0)</f>
        <v>0</v>
      </c>
      <c r="S228">
        <f ca="1">IF(AND($B228&gt;0,SUM(S$3:S227)=0,SUM($H228:R228)=0),$B228,0)</f>
        <v>0</v>
      </c>
      <c r="T228">
        <f ca="1">IF(AND($B228&gt;0,SUM(T$3:T227)=0,SUM($H228:S228)=0),$B228,0)</f>
        <v>0</v>
      </c>
      <c r="U228">
        <f ca="1">IF(AND($B228&gt;0,SUM(U$3:U227)=0,SUM($H228:T228)=0),$B228,0)</f>
        <v>0</v>
      </c>
      <c r="V228">
        <f ca="1">IF(AND($B228&gt;0,SUM(V$3:V227)=0,SUM($H228:U228)=0),$B228,0)</f>
        <v>0</v>
      </c>
      <c r="W228">
        <f ca="1">IF(AND($B228&gt;0,SUM(W$3:W227)=0,SUM($H228:V228)=0),$B228,0)</f>
        <v>0</v>
      </c>
      <c r="X228">
        <f ca="1">IF(AND($B228&gt;0,SUM(X$3:X227)=0,SUM($H228:W228)=0),$B228,0)</f>
        <v>0</v>
      </c>
      <c r="Y228">
        <f ca="1">IF(AND($B228&gt;0,SUM(Y$3:Y227)=0,SUM($H228:X228)=0),$B228,0)</f>
        <v>0</v>
      </c>
      <c r="Z228">
        <f ca="1">IF(AND($B228&gt;0,SUM(Z$3:Z227)=0,SUM($H228:Y228)=0),$B228,0)</f>
        <v>0</v>
      </c>
      <c r="AA228">
        <f ca="1">IF(AND($B228&gt;0,SUM(AA$3:AA227)=0,SUM($H228:Z228)=0),$B228,0)</f>
        <v>0</v>
      </c>
      <c r="AB228">
        <f ca="1">IF(AND($B228&gt;0,SUM(AB$3:AB227)=0,SUM($H228:AA228)=0),$B228,0)</f>
        <v>0</v>
      </c>
      <c r="AC228">
        <f ca="1">IF(AND($B228&gt;0,SUM(AC$3:AC227)=0,SUM($H228:AB228)=0),$B228,0)</f>
        <v>0</v>
      </c>
      <c r="AD228">
        <f ca="1">IF(AND($B228&gt;0,SUM(AD$3:AD227)=0,SUM($H228:AC228)=0),$B228,0)</f>
        <v>0</v>
      </c>
      <c r="AE228">
        <f ca="1">IF(AND($B228&gt;0,SUM(AE$3:AE227)=0,SUM($H228:AD228)=0),$B228,0)</f>
        <v>0</v>
      </c>
      <c r="AF228">
        <f ca="1">IF(AND($B228&gt;0,SUM(AF$3:AF227)=0,SUM($H228:AE228)=0),$B228,0)</f>
        <v>0</v>
      </c>
      <c r="AG228">
        <f ca="1">IF(AND($B228&gt;0,SUM(AG$3:AG227)=0,SUM($H228:AF228)=0),$B228,0)</f>
        <v>0</v>
      </c>
      <c r="AH228">
        <f ca="1">IF(AND($B228&gt;0,SUM(AH$3:AH227)=0,SUM($H228:AG228)=0),$B228,0)</f>
        <v>0</v>
      </c>
      <c r="AI228">
        <f ca="1">IF(AND($B228&gt;0,SUM(AI$3:AI227)=0,SUM($H228:AH228)=0),$B228,0)</f>
        <v>0</v>
      </c>
      <c r="AJ228">
        <f ca="1">IF(AND($B228&gt;0,SUM(AJ$3:AJ227)=0,SUM($H228:AI228)=0),$B228,0)</f>
        <v>0</v>
      </c>
      <c r="AK228">
        <f ca="1">IF(AND($B228&gt;0,SUM(AK$3:AK227)=0,SUM($H228:AJ228)=0),$B228,0)</f>
        <v>0</v>
      </c>
      <c r="AL228">
        <f ca="1">IF(AND($B228&gt;0,SUM(AL$3:AL227)=0,SUM($H228:AK228)=0),$B228,0)</f>
        <v>0</v>
      </c>
      <c r="AM228">
        <f ca="1">IF(AND($B228&gt;0,SUM(AM$3:AM227)=0,SUM($H228:AL228)=0),$B228,0)</f>
        <v>0</v>
      </c>
      <c r="AN228">
        <f ca="1">IF(AND($B228&gt;0,SUM(AN$3:AN227)=0,SUM($H228:AM228)=0),$B228,0)</f>
        <v>0</v>
      </c>
      <c r="AO228">
        <f ca="1">IF(AND($B228&gt;0,SUM(AO$3:AO227)=0,SUM($H228:AN228)=0),$B228,0)</f>
        <v>0</v>
      </c>
      <c r="AP228">
        <f ca="1">IF(AND($B228&gt;0,SUM(AP$3:AP227)=0,SUM($H228:AO228)=0),$B228,0)</f>
        <v>0</v>
      </c>
      <c r="AQ228">
        <f ca="1">IF(AND($B228&gt;0,SUM(AQ$3:AQ227)=0,SUM($H228:AP228)=0),$B228,0)</f>
        <v>0</v>
      </c>
      <c r="AR228">
        <f ca="1">IF(AND($B228&gt;0,SUM(AR$3:AR227)=0,SUM($H228:AQ228)=0),$B228,0)</f>
        <v>0</v>
      </c>
      <c r="AS228">
        <f ca="1">IF(AND($B228&gt;0,SUM(AS$3:AS227)=0,SUM($H228:AR228)=0),$B228,0)</f>
        <v>0</v>
      </c>
      <c r="AT228">
        <f ca="1">IF(AND($B228&gt;0,SUM(AT$3:AT227)=0,SUM($H228:AS228)=0),$B228,0)</f>
        <v>0</v>
      </c>
      <c r="AU228">
        <f ca="1">IF(AND($B228&gt;0,SUM(AU$3:AU227)=0,SUM($H228:AT228)=0),$B228,0)</f>
        <v>0</v>
      </c>
      <c r="AV228">
        <f ca="1">IF(AND($B228&gt;0,SUM(AV$3:AV227)=0,SUM($H228:AU228)=0),$B228,0)</f>
        <v>0</v>
      </c>
      <c r="AW228">
        <f ca="1">IF(AND($B228&gt;0,SUM(AW$3:AW227)=0,SUM($H228:AV228)=0),$B228,0)</f>
        <v>0</v>
      </c>
      <c r="AX228">
        <f ca="1">IF(AND($B228&gt;0,SUM(AX$3:AX227)=0,SUM($H228:AW228)=0),$B228,0)</f>
        <v>0</v>
      </c>
      <c r="AY228">
        <f ca="1">IF(AND($B228&gt;0,SUM(AY$3:AY227)=0,SUM($H228:AX228)=0),$B228,0)</f>
        <v>0</v>
      </c>
      <c r="AZ228">
        <f ca="1">IF(AND($B228&gt;0,SUM(AZ$3:AZ227)=0,SUM($H228:AY228)=0),$B228,0)</f>
        <v>0</v>
      </c>
      <c r="BA228">
        <f ca="1">IF(AND($B228&gt;0,SUM(BA$3:BA227)=0,SUM($H228:AZ228)=0),$B228,0)</f>
        <v>0</v>
      </c>
      <c r="BB228">
        <f ca="1">IF(AND($B228&gt;0,SUM(BB$3:BB227)=0,SUM($H228:BA228)=0),$B228,0)</f>
        <v>0</v>
      </c>
      <c r="BC228">
        <f ca="1">IF(AND($B228&gt;0,SUM(BC$3:BC227)=0,SUM($H228:BB228)=0),$B228,0)</f>
        <v>0</v>
      </c>
      <c r="BD228">
        <f ca="1">IF(AND($B228&gt;0,SUM(BD$3:BD227)=0,SUM($H228:BC228)=0),$B228,0)</f>
        <v>0</v>
      </c>
      <c r="BE228">
        <f ca="1">IF(AND($B228&gt;0,SUM(BE$3:BE227)=0,SUM($H228:BD228)=0),$B228,0)</f>
        <v>0</v>
      </c>
      <c r="BF228">
        <f ca="1">IF(AND($B228&gt;0,SUM(BF$3:BF227)=0,SUM($H228:BE228)=0),$B228,0)</f>
        <v>0</v>
      </c>
      <c r="BG228">
        <f ca="1">IF(AND($B228&gt;0,SUM(BG$3:BG227)=0,SUM($H228:BF228)=0),$B228,0)</f>
        <v>0</v>
      </c>
      <c r="BH228">
        <f ca="1">IF(AND($B228&gt;0,SUM(BH$3:BH227)=0,SUM($H228:BG228)=0),$B228,0)</f>
        <v>0</v>
      </c>
      <c r="BI228">
        <f ca="1">IF(AND($B228&gt;0,SUM(BI$3:BI227)=0,SUM($H228:BH228)=0),$B228,0)</f>
        <v>0</v>
      </c>
      <c r="BJ228">
        <f ca="1">IF(AND($B228&gt;0,SUM(BJ$3:BJ227)=0,SUM($H228:BI228)=0),$B228,0)</f>
        <v>0</v>
      </c>
      <c r="BK228">
        <f ca="1">IF(AND($B228&gt;0,SUM(BK$3:BK227)=0,SUM($H228:BJ228)=0),$B228,0)</f>
        <v>0</v>
      </c>
      <c r="BL228">
        <f ca="1">IF(AND($B228&gt;0,SUM(BL$3:BL227)=0,SUM($H228:BK228)=0),$B228,0)</f>
        <v>0</v>
      </c>
      <c r="BM228">
        <f ca="1">IF(AND($B228&gt;0,SUM(BM$3:BM227)=0,SUM($H228:BL228)=0),$B228,0)</f>
        <v>0</v>
      </c>
      <c r="BN228">
        <f ca="1">IF(AND($B228&gt;0,SUM(BN$3:BN227)=0,SUM($H228:BM228)=0),$B228,0)</f>
        <v>0</v>
      </c>
      <c r="BO228">
        <f ca="1">IF(AND($B228&gt;0,SUM(BO$3:BO227)=0,SUM($H228:BN228)=0),$B228,0)</f>
        <v>0</v>
      </c>
      <c r="BP228">
        <f ca="1">IF(AND($B228&gt;0,SUM(BP$3:BP227)=0,SUM($H228:BO228)=0),$B228,0)</f>
        <v>0</v>
      </c>
      <c r="BQ228">
        <f ca="1">IF(AND($B228&gt;0,SUM(BQ$3:BQ227)=0,SUM($H228:BP228)=0),$B228,0)</f>
        <v>0</v>
      </c>
      <c r="BR228">
        <f ca="1">IF(AND($B228&gt;0,SUM(BR$3:BR227)=0,SUM($H228:BQ228)=0),$B228,0)</f>
        <v>0</v>
      </c>
      <c r="BS228">
        <f ca="1">IF(AND($B228&gt;0,SUM(BS$3:BS227)=0,SUM($H228:BR228)=0),$B228,0)</f>
        <v>0</v>
      </c>
      <c r="BT228">
        <f ca="1">IF(AND($B228&gt;0,SUM(BT$3:BT227)=0,SUM($H228:BS228)=0),$B228,0)</f>
        <v>0</v>
      </c>
      <c r="BU228">
        <f ca="1">IF(AND($B228&gt;0,SUM(BU$3:BU227)=0,SUM($H228:BT228)=0),$B228,0)</f>
        <v>0</v>
      </c>
      <c r="BV228">
        <f ca="1">IF(AND($B228&gt;0,SUM(BV$3:BV227)=0,SUM($H228:BU228)=0),$B228,0)</f>
        <v>0</v>
      </c>
      <c r="BW228">
        <f ca="1">IF(AND($B228&gt;0,SUM(BW$3:BW227)=0,SUM($H228:BV228)=0),$B228,0)</f>
        <v>0</v>
      </c>
      <c r="BX228">
        <f ca="1">IF(AND($B228&gt;0,SUM(BX$3:BX227)=0,SUM($H228:BW228)=0),$B228,0)</f>
        <v>0</v>
      </c>
      <c r="BY228">
        <f ca="1">IF(AND($B228&gt;0,SUM(BY$3:BY227)=0,SUM($H228:BX228)=0),$B228,0)</f>
        <v>0</v>
      </c>
      <c r="BZ228">
        <f ca="1">IF(AND($B228&gt;0,SUM(BZ$3:BZ227)=0,SUM($H228:BY228)=0),$B228,0)</f>
        <v>0</v>
      </c>
      <c r="CA228">
        <f ca="1">IF(AND($B228&gt;0,SUM(CA$3:CA227)=0,SUM($H228:BZ228)=0),$B228,0)</f>
        <v>0</v>
      </c>
      <c r="CB228">
        <f ca="1">IF(AND($B228&gt;0,SUM(CB$3:CB227)=0,SUM($H228:CA228)=0),$B228,0)</f>
        <v>0</v>
      </c>
      <c r="CC228">
        <f ca="1">IF(AND($B228&gt;0,SUM(CC$3:CC227)=0,SUM($H228:CB228)=0),$B228,0)</f>
        <v>0</v>
      </c>
      <c r="CD228">
        <f ca="1">IF(AND($B228&gt;0,SUM(CD$3:CD227)=0,SUM($H228:CC228)=0),$B228,0)</f>
        <v>0</v>
      </c>
      <c r="CE228">
        <f ca="1">IF(AND($B228&gt;0,SUM(CE$3:CE227)=0,SUM($H228:CD228)=0),$B228,0)</f>
        <v>0</v>
      </c>
      <c r="CF228">
        <f ca="1">IF(AND($B228&gt;0,SUM(CF$3:CF227)=0,SUM($H228:CE228)=0),$B228,0)</f>
        <v>0</v>
      </c>
      <c r="CG228">
        <f ca="1">IF(AND($B228&gt;0,SUM(CG$3:CG227)=0,SUM($H228:CF228)=0),$B228,0)</f>
        <v>0</v>
      </c>
      <c r="CH228">
        <f ca="1">IF(AND($B228&gt;0,SUM(CH$3:CH227)=0,SUM($H228:CG228)=0),$B228,0)</f>
        <v>0</v>
      </c>
      <c r="CI228">
        <f ca="1">IF(AND($B228&gt;0,SUM(CI$3:CI227)=0,SUM($H228:CH228)=0),$B228,0)</f>
        <v>0</v>
      </c>
      <c r="CJ228">
        <f ca="1">IF(AND($B228&gt;0,SUM(CJ$3:CJ227)=0,SUM($H228:CI228)=0),$B228,0)</f>
        <v>0</v>
      </c>
      <c r="CK228">
        <f ca="1">IF(AND($B228&gt;0,SUM(CK$3:CK227)=0,SUM($H228:CJ228)=0),$B228,0)</f>
        <v>0</v>
      </c>
      <c r="CL228">
        <f ca="1">IF(AND($B228&gt;0,SUM(CL$3:CL227)=0,SUM($H228:CK228)=0),$B228,0)</f>
        <v>0</v>
      </c>
      <c r="CM228">
        <f ca="1">IF(AND($B228&gt;0,SUM(CM$3:CM227)=0,SUM($H228:CL228)=0),$B228,0)</f>
        <v>0</v>
      </c>
      <c r="CN228">
        <f ca="1">IF(AND($B228&gt;0,SUM(CN$3:CN227)=0,SUM($H228:CM228)=0),$B228,0)</f>
        <v>0</v>
      </c>
      <c r="CO228">
        <f ca="1">IF(AND($B228&gt;0,SUM(CO$3:CO227)=0,SUM($H228:CN228)=0),$B228,0)</f>
        <v>0</v>
      </c>
      <c r="CP228">
        <f ca="1">IF(AND($B228&gt;0,SUM(CP$3:CP227)=0,SUM($H228:CO228)=0),$B228,0)</f>
        <v>0</v>
      </c>
      <c r="CQ228">
        <f ca="1">IF(AND($B228&gt;0,SUM(CQ$3:CQ227)=0,SUM($H228:CP228)=0),$B228,0)</f>
        <v>0</v>
      </c>
      <c r="CR228">
        <f ca="1">IF(AND($B228&gt;0,SUM(CR$3:CR227)=0,SUM($H228:CQ228)=0),$B228,0)</f>
        <v>0</v>
      </c>
      <c r="CS228">
        <f ca="1">IF(AND($B228&gt;0,SUM(CS$3:CS227)=0,SUM($H228:CR228)=0),$B228,0)</f>
        <v>0</v>
      </c>
      <c r="CT228">
        <f ca="1">IF(AND($B228&gt;0,SUM(CT$3:CT227)=0,SUM($H228:CS228)=0),$B228,0)</f>
        <v>0</v>
      </c>
      <c r="CU228">
        <f ca="1">IF(AND($B228&gt;0,SUM(CU$3:CU227)=0,SUM($H228:CT228)=0),$B228,0)</f>
        <v>0</v>
      </c>
      <c r="CV228">
        <f ca="1">IF(AND($B228&gt;0,SUM(CV$3:CV227)=0,SUM($H228:CU228)=0),$B228,0)</f>
        <v>0</v>
      </c>
      <c r="CW228">
        <f ca="1">IF(AND($B228&gt;0,SUM(CW$3:CW227)=0,SUM($H228:CV228)=0),$B228,0)</f>
        <v>0</v>
      </c>
      <c r="CX228">
        <f ca="1">IF(AND($B228&gt;0,SUM(CX$3:CX227)=0,SUM($H228:CW228)=0),$B228,0)</f>
        <v>0</v>
      </c>
      <c r="CY228">
        <f ca="1">IF(AND($B228&gt;0,SUM(CY$3:CY227)=0,SUM($H228:CX228)=0),$B228,0)</f>
        <v>0</v>
      </c>
      <c r="CZ228">
        <f ca="1">IF(AND($B228&gt;0,SUM(CZ$3:CZ227)=0,SUM($H228:CY228)=0),$B228,0)</f>
        <v>0</v>
      </c>
      <c r="DA228">
        <f ca="1">IF(AND($B228&gt;0,SUM(DA$3:DA227)=0,SUM($H228:CZ228)=0),$B228,0)</f>
        <v>0</v>
      </c>
      <c r="DB228">
        <f ca="1">IF(AND($B228&gt;0,SUM(DB$3:DB227)=0,SUM($H228:DA228)=0),$B228,0)</f>
        <v>0</v>
      </c>
      <c r="DC228">
        <f ca="1">IF(AND($B228&gt;0,SUM(DC$3:DC227)=0,SUM($H228:DB228)=0),$B228,0)</f>
        <v>0</v>
      </c>
      <c r="DD228">
        <f ca="1">IF(AND($B228&gt;0,SUM(DD$3:DD227)=0,SUM($H228:DC228)=0),$B228,0)</f>
        <v>0</v>
      </c>
      <c r="DE228">
        <f ca="1">IF(AND($B228&gt;0,SUM(DE$3:DE227)=0,SUM($H228:DD228)=0),$B228,0)</f>
        <v>0</v>
      </c>
      <c r="DF228">
        <f ca="1">IF(AND($B228&gt;0,SUM(DF$3:DF227)=0,SUM($H228:DE228)=0),$B228,0)</f>
        <v>0</v>
      </c>
      <c r="DG228">
        <f ca="1">IF(AND($B228&gt;0,SUM(DG$3:DG227)=0,SUM($H228:DF228)=0),$B228,0)</f>
        <v>0</v>
      </c>
      <c r="DH228">
        <f ca="1">IF(AND($B228&gt;0,SUM(DH$3:DH227)=0,SUM($H228:DG228)=0),$B228,0)</f>
        <v>0</v>
      </c>
      <c r="DI228">
        <f ca="1">IF(AND($B228&gt;0,SUM(DI$3:DI227)=0,SUM($H228:DH228)=0),$B228,0)</f>
        <v>0</v>
      </c>
      <c r="DJ228">
        <f ca="1">IF(AND($B228&gt;0,SUM(DJ$3:DJ227)=0,SUM($H228:DI228)=0),$B228,0)</f>
        <v>0</v>
      </c>
      <c r="DK228">
        <f ca="1">IF(AND($B228&gt;0,SUM(DK$3:DK227)=0,SUM($H228:DJ228)=0),$B228,0)</f>
        <v>0</v>
      </c>
      <c r="DL228">
        <f ca="1">IF(AND($B228&gt;0,SUM(DL$3:DL227)=0,SUM($H228:DK228)=0),$B228,0)</f>
        <v>0</v>
      </c>
      <c r="DM228">
        <f ca="1">IF(AND($B228&gt;0,SUM(DM$3:DM227)=0,SUM($H228:DL228)=0),$B228,0)</f>
        <v>0</v>
      </c>
      <c r="DN228">
        <f ca="1">IF(AND($B228&gt;0,SUM(DN$3:DN227)=0,SUM($H228:DM228)=0),$B228,0)</f>
        <v>0</v>
      </c>
      <c r="DO228">
        <f ca="1">IF(AND($B228&gt;0,SUM(DO$3:DO227)=0,SUM($H228:DN228)=0),$B228,0)</f>
        <v>0</v>
      </c>
      <c r="DP228">
        <f ca="1">IF(AND($B228&gt;0,SUM(DP$3:DP227)=0,SUM($H228:DO228)=0),$B228,0)</f>
        <v>0</v>
      </c>
      <c r="DQ228">
        <f ca="1">IF(AND($B228&gt;0,SUM(DQ$3:DQ227)=0,SUM($H228:DP228)=0),$B228,0)</f>
        <v>0</v>
      </c>
      <c r="DR228">
        <f ca="1">IF(AND($B228&gt;0,SUM(DR$3:DR227)=0,SUM($H228:DQ228)=0),$B228,0)</f>
        <v>0</v>
      </c>
      <c r="DS228">
        <f ca="1">IF(AND($B228&gt;0,SUM(DS$3:DS227)=0,SUM($H228:DR228)=0),$B228,0)</f>
        <v>0</v>
      </c>
      <c r="DT228">
        <f ca="1">IF(AND($B228&gt;0,SUM(DT$3:DT227)=0,SUM($H228:DS228)=0),$B228,0)</f>
        <v>0</v>
      </c>
      <c r="DU228">
        <f ca="1">IF(AND($B228&gt;0,SUM(DU$3:DU227)=0,SUM($H228:DT228)=0),$B228,0)</f>
        <v>0</v>
      </c>
      <c r="DV228">
        <f ca="1">IF(AND($B228&gt;0,SUM(DV$3:DV227)=0,SUM($H228:DU228)=0),$B228,0)</f>
        <v>0</v>
      </c>
      <c r="DW228">
        <f ca="1">IF(AND($B228&gt;0,SUM(DW$3:DW227)=0,SUM($H228:DV228)=0),$B228,0)</f>
        <v>0</v>
      </c>
      <c r="DX228">
        <f ca="1">IF(AND($B228&gt;0,SUM(DX$3:DX227)=0,SUM($H228:DW228)=0),$B228,0)</f>
        <v>0</v>
      </c>
      <c r="DY228">
        <f ca="1">IF(AND($B228&gt;0,SUM(DY$3:DY227)=0,SUM($H228:DX228)=0),$B228,0)</f>
        <v>0</v>
      </c>
      <c r="DZ228">
        <f ca="1">IF(AND($B228&gt;0,SUM(DZ$3:DZ227)=0,SUM($H228:DY228)=0),$B228,0)</f>
        <v>0</v>
      </c>
      <c r="EA228">
        <f ca="1">IF(AND($B228&gt;0,SUM(EA$3:EA227)=0,SUM($H228:DZ228)=0),$B228,0)</f>
        <v>0</v>
      </c>
      <c r="EB228">
        <f ca="1">IF(AND($B228&gt;0,SUM(EB$3:EB227)=0,SUM($H228:EA228)=0),$B228,0)</f>
        <v>0</v>
      </c>
      <c r="EC228">
        <f ca="1">IF(AND($B228&gt;0,SUM(EC$3:EC227)=0,SUM($H228:EB228)=0),$B228,0)</f>
        <v>0</v>
      </c>
      <c r="ED228">
        <f ca="1">IF(AND($B228&gt;0,SUM(ED$3:ED227)=0,SUM($H228:EC228)=0),$B228,0)</f>
        <v>0</v>
      </c>
      <c r="EE228">
        <f ca="1">IF(AND($B228&gt;0,SUM(EE$3:EE227)=0,SUM($H228:ED228)=0),$B228,0)</f>
        <v>0</v>
      </c>
      <c r="EF228">
        <f ca="1">IF(AND($B228&gt;0,SUM(EF$3:EF227)=0,SUM($H228:EE228)=0),$B228,0)</f>
        <v>0</v>
      </c>
      <c r="EG228">
        <f ca="1">IF(AND($B228&gt;0,SUM(EG$3:EG227)=0,SUM($H228:EF228)=0),$B228,0)</f>
        <v>0</v>
      </c>
      <c r="EH228">
        <f ca="1">IF(AND($B228&gt;0,SUM(EH$3:EH227)=0,SUM($H228:EG228)=0),$B228,0)</f>
        <v>0</v>
      </c>
      <c r="EI228">
        <f ca="1">IF(AND($B228&gt;0,SUM(EI$3:EI227)=0,SUM($H228:EH228)=0),$B228,0)</f>
        <v>0</v>
      </c>
      <c r="EJ228">
        <f ca="1">IF(AND($B228&gt;0,SUM(EJ$3:EJ227)=0,SUM($H228:EI228)=0),$B228,0)</f>
        <v>0</v>
      </c>
      <c r="EK228">
        <f ca="1">IF(AND($B228&gt;0,SUM(EK$3:EK227)=0,SUM($H228:EJ228)=0),$B228,0)</f>
        <v>0</v>
      </c>
      <c r="EL228">
        <f ca="1">IF(AND($B228&gt;0,SUM(EL$3:EL227)=0,SUM($H228:EK228)=0),$B228,0)</f>
        <v>0</v>
      </c>
      <c r="EM228">
        <f ca="1">IF(AND($B228&gt;0,SUM(EM$3:EM227)=0,SUM($H228:EL228)=0),$B228,0)</f>
        <v>0</v>
      </c>
      <c r="EN228">
        <f ca="1">IF(AND($B228&gt;0,SUM(EN$3:EN227)=0,SUM($H228:EM228)=0),$B228,0)</f>
        <v>0</v>
      </c>
      <c r="EO228">
        <f ca="1">IF(AND($B228&gt;0,SUM(EO$3:EO227)=0,SUM($H228:EN228)=0),$B228,0)</f>
        <v>0</v>
      </c>
      <c r="EP228">
        <f ca="1">IF(AND($B228&gt;0,SUM(EP$3:EP227)=0,SUM($H228:EO228)=0),$B228,0)</f>
        <v>0</v>
      </c>
      <c r="EQ228">
        <f ca="1">IF(AND($B228&gt;0,SUM(EQ$3:EQ227)=0,SUM($H228:EP228)=0),$B228,0)</f>
        <v>0</v>
      </c>
      <c r="ER228">
        <f ca="1">IF(AND($B228&gt;0,SUM(ER$3:ER227)=0,SUM($H228:EQ228)=0),$B228,0)</f>
        <v>0</v>
      </c>
      <c r="ES228">
        <f ca="1">IF(AND($B228&gt;0,SUM(ES$3:ES227)=0,SUM($H228:ER228)=0),$B228,0)</f>
        <v>0</v>
      </c>
      <c r="ET228">
        <f ca="1">IF(AND($B228&gt;0,SUM(ET$3:ET227)=0,SUM($H228:ES228)=0),$B228,0)</f>
        <v>0</v>
      </c>
      <c r="EU228">
        <f ca="1">IF(AND($B228&gt;0,SUM(EU$3:EU227)=0,SUM($H228:ET228)=0),$B228,0)</f>
        <v>0</v>
      </c>
      <c r="EV228">
        <f ca="1">IF(AND($B228&gt;0,SUM(EV$3:EV227)=0,SUM($H228:EU228)=0),$B228,0)</f>
        <v>0</v>
      </c>
      <c r="EW228">
        <f ca="1">IF(AND($B228&gt;0,SUM(EW$3:EW227)=0,SUM($H228:EV228)=0),$B228,0)</f>
        <v>0</v>
      </c>
      <c r="EX228">
        <f ca="1">IF(AND($B228&gt;0,SUM(EX$3:EX227)=0,SUM($H228:EW228)=0),$B228,0)</f>
        <v>0</v>
      </c>
      <c r="EY228">
        <f ca="1">IF(AND($B228&gt;0,SUM(EY$3:EY227)=0,SUM($H228:EX228)=0),$B228,0)</f>
        <v>0</v>
      </c>
      <c r="EZ228">
        <f ca="1">IF(AND($B228&gt;0,SUM(EZ$3:EZ227)=0,SUM($H228:EY228)=0),$B228,0)</f>
        <v>0</v>
      </c>
      <c r="FA228">
        <f ca="1">IF(AND($B228&gt;0,SUM(FA$3:FA227)=0,SUM($H228:EZ228)=0),$B228,0)</f>
        <v>0</v>
      </c>
      <c r="FB228">
        <f ca="1">IF(AND($B228&gt;0,SUM(FB$3:FB227)=0,SUM($H228:FA228)=0),$B228,0)</f>
        <v>0</v>
      </c>
      <c r="FC228">
        <f ca="1">IF(AND($B228&gt;0,SUM(FC$3:FC227)=0,SUM($H228:FB228)=0),$B228,0)</f>
        <v>0</v>
      </c>
      <c r="FD228">
        <f ca="1">IF(AND($B228&gt;0,SUM(FD$3:FD227)=0,SUM($H228:FC228)=0),$B228,0)</f>
        <v>0</v>
      </c>
      <c r="FE228">
        <f ca="1">IF(AND($B228&gt;0,SUM(FE$3:FE227)=0,SUM($H228:FD228)=0),$B228,0)</f>
        <v>0</v>
      </c>
      <c r="FF228">
        <f ca="1">IF(AND($B228&gt;0,SUM(FF$3:FF227)=0,SUM($H228:FE228)=0),$B228,0)</f>
        <v>0</v>
      </c>
      <c r="FG228">
        <f ca="1">IF(AND($B228&gt;0,SUM(FG$3:FG227)=0,SUM($H228:FF228)=0),$B228,0)</f>
        <v>0</v>
      </c>
      <c r="FH228">
        <f ca="1">IF(AND($B228&gt;0,SUM(FH$3:FH227)=0,SUM($H228:FG228)=0),$B228,0)</f>
        <v>0</v>
      </c>
      <c r="FI228">
        <f ca="1">IF(AND($B228&gt;0,SUM(FI$3:FI227)=0,SUM($H228:FH228)=0),$B228,0)</f>
        <v>0</v>
      </c>
      <c r="FJ228">
        <f ca="1">IF(AND($B228&gt;0,SUM(FJ$3:FJ227)=0,SUM($H228:FI228)=0),$B228,0)</f>
        <v>0</v>
      </c>
      <c r="FK228">
        <f ca="1">IF(AND($B228&gt;0,SUM(FK$3:FK227)=0,SUM($H228:FJ228)=0),$B228,0)</f>
        <v>0</v>
      </c>
      <c r="FL228">
        <f ca="1">IF(AND($B228&gt;0,SUM(FL$3:FL227)=0,SUM($H228:FK228)=0),$B228,0)</f>
        <v>0</v>
      </c>
      <c r="FM228">
        <f ca="1">IF(AND($B228&gt;0,SUM(FM$3:FM227)=0,SUM($H228:FL228)=0),$B228,0)</f>
        <v>0</v>
      </c>
      <c r="FN228">
        <f ca="1">IF(AND($B228&gt;0,SUM(FN$3:FN227)=0,SUM($H228:FM228)=0),$B228,0)</f>
        <v>0</v>
      </c>
      <c r="FS228" s="67" t="str">
        <f ca="1">Valintaohjelma!$C104</f>
        <v>Tilaohjaus (AI)</v>
      </c>
      <c r="FT228" s="67" t="str">
        <f ca="1">Valintaohjelma!$F104</f>
        <v/>
      </c>
      <c r="FU228" s="342" t="s">
        <v>388</v>
      </c>
      <c r="FV228" s="67" t="str">
        <f>Valintaohjelma!$I104</f>
        <v>-</v>
      </c>
      <c r="FY228" s="67" t="str">
        <f ca="1">Valintaohjelma!$C104</f>
        <v>Tilaohjaus (AI)</v>
      </c>
      <c r="FZ228" s="67" t="str">
        <f ca="1">Valintaohjelma!$F104</f>
        <v/>
      </c>
      <c r="GA228" s="67" t="s">
        <v>658</v>
      </c>
      <c r="GB228" s="67" t="str">
        <f>Valintaohjelma!$I104</f>
        <v>-</v>
      </c>
      <c r="GE228" s="67" t="str">
        <f ca="1">Valintaohjelma!$C104</f>
        <v>Tilaohjaus (AI)</v>
      </c>
      <c r="GF228" s="67" t="str">
        <f ca="1">Valintaohjelma!$F104</f>
        <v/>
      </c>
      <c r="GG228" s="67" t="s">
        <v>902</v>
      </c>
      <c r="GH228" s="67" t="str">
        <f>Valintaohjelma!$I104</f>
        <v>-</v>
      </c>
    </row>
    <row r="229" spans="1:190" ht="15.75" thickBot="1" x14ac:dyDescent="0.3">
      <c r="A229">
        <v>229</v>
      </c>
      <c r="B229">
        <f>IF(AND(Valintaohjelma!D105&lt;&gt;"-",Valintaohjelma!D105&lt;&gt;""),A229,0)</f>
        <v>0</v>
      </c>
      <c r="C229" s="240" t="str">
        <f t="shared" ca="1" si="26"/>
        <v>Tilaohjaus Portaaton (AI)</v>
      </c>
      <c r="D229" s="240" t="str">
        <f t="shared" ca="1" si="27"/>
        <v/>
      </c>
      <c r="E229" s="240" t="str">
        <f t="shared" ca="1" si="28"/>
        <v>Smart ohjaus</v>
      </c>
      <c r="F229" s="240" t="str">
        <f t="shared" ca="1" si="29"/>
        <v>-</v>
      </c>
      <c r="G229" s="47" t="e">
        <f>INDEX($I$2:$FN$2,ROWS(G$2:G229))</f>
        <v>#REF!</v>
      </c>
      <c r="H229">
        <v>0</v>
      </c>
      <c r="I229">
        <f ca="1">IF(AND($B229&gt;0,SUM(I$3:I228)=0,SUM($H229:H229)=0),$B229,0)</f>
        <v>0</v>
      </c>
      <c r="J229">
        <f ca="1">IF(AND($B229&gt;0,SUM(J$3:J228)=0,SUM($H229:I229)=0),$B229,0)</f>
        <v>0</v>
      </c>
      <c r="K229">
        <f ca="1">IF(AND($B229&gt;0,SUM(K$3:K228)=0,SUM($H229:J229)=0),$B229,0)</f>
        <v>0</v>
      </c>
      <c r="L229">
        <f ca="1">IF(AND($B229&gt;0,SUM(L$3:L228)=0,SUM($H229:K229)=0),$B229,0)</f>
        <v>0</v>
      </c>
      <c r="M229">
        <f ca="1">IF(AND($B229&gt;0,SUM(M$3:M228)=0,SUM($H229:L229)=0),$B229,0)</f>
        <v>0</v>
      </c>
      <c r="N229">
        <f ca="1">IF(AND($B229&gt;0,SUM(N$3:N228)=0,SUM($H229:M229)=0),$B229,0)</f>
        <v>0</v>
      </c>
      <c r="O229">
        <f ca="1">IF(AND($B229&gt;0,SUM(O$3:O228)=0,SUM($H229:N229)=0),$B229,0)</f>
        <v>0</v>
      </c>
      <c r="P229">
        <f ca="1">IF(AND($B229&gt;0,SUM(P$3:P228)=0,SUM($H229:O229)=0),$B229,0)</f>
        <v>0</v>
      </c>
      <c r="Q229">
        <f ca="1">IF(AND($B229&gt;0,SUM(Q$3:Q228)=0,SUM($H229:P229)=0),$B229,0)</f>
        <v>0</v>
      </c>
      <c r="R229">
        <f ca="1">IF(AND($B229&gt;0,SUM(R$3:R228)=0,SUM($H229:Q229)=0),$B229,0)</f>
        <v>0</v>
      </c>
      <c r="S229">
        <f ca="1">IF(AND($B229&gt;0,SUM(S$3:S228)=0,SUM($H229:R229)=0),$B229,0)</f>
        <v>0</v>
      </c>
      <c r="T229">
        <f ca="1">IF(AND($B229&gt;0,SUM(T$3:T228)=0,SUM($H229:S229)=0),$B229,0)</f>
        <v>0</v>
      </c>
      <c r="U229">
        <f ca="1">IF(AND($B229&gt;0,SUM(U$3:U228)=0,SUM($H229:T229)=0),$B229,0)</f>
        <v>0</v>
      </c>
      <c r="V229">
        <f ca="1">IF(AND($B229&gt;0,SUM(V$3:V228)=0,SUM($H229:U229)=0),$B229,0)</f>
        <v>0</v>
      </c>
      <c r="W229">
        <f ca="1">IF(AND($B229&gt;0,SUM(W$3:W228)=0,SUM($H229:V229)=0),$B229,0)</f>
        <v>0</v>
      </c>
      <c r="X229">
        <f ca="1">IF(AND($B229&gt;0,SUM(X$3:X228)=0,SUM($H229:W229)=0),$B229,0)</f>
        <v>0</v>
      </c>
      <c r="Y229">
        <f ca="1">IF(AND($B229&gt;0,SUM(Y$3:Y228)=0,SUM($H229:X229)=0),$B229,0)</f>
        <v>0</v>
      </c>
      <c r="Z229">
        <f ca="1">IF(AND($B229&gt;0,SUM(Z$3:Z228)=0,SUM($H229:Y229)=0),$B229,0)</f>
        <v>0</v>
      </c>
      <c r="AA229">
        <f ca="1">IF(AND($B229&gt;0,SUM(AA$3:AA228)=0,SUM($H229:Z229)=0),$B229,0)</f>
        <v>0</v>
      </c>
      <c r="AB229">
        <f ca="1">IF(AND($B229&gt;0,SUM(AB$3:AB228)=0,SUM($H229:AA229)=0),$B229,0)</f>
        <v>0</v>
      </c>
      <c r="AC229">
        <f ca="1">IF(AND($B229&gt;0,SUM(AC$3:AC228)=0,SUM($H229:AB229)=0),$B229,0)</f>
        <v>0</v>
      </c>
      <c r="AD229">
        <f ca="1">IF(AND($B229&gt;0,SUM(AD$3:AD228)=0,SUM($H229:AC229)=0),$B229,0)</f>
        <v>0</v>
      </c>
      <c r="AE229">
        <f ca="1">IF(AND($B229&gt;0,SUM(AE$3:AE228)=0,SUM($H229:AD229)=0),$B229,0)</f>
        <v>0</v>
      </c>
      <c r="AF229">
        <f ca="1">IF(AND($B229&gt;0,SUM(AF$3:AF228)=0,SUM($H229:AE229)=0),$B229,0)</f>
        <v>0</v>
      </c>
      <c r="AG229">
        <f ca="1">IF(AND($B229&gt;0,SUM(AG$3:AG228)=0,SUM($H229:AF229)=0),$B229,0)</f>
        <v>0</v>
      </c>
      <c r="AH229">
        <f ca="1">IF(AND($B229&gt;0,SUM(AH$3:AH228)=0,SUM($H229:AG229)=0),$B229,0)</f>
        <v>0</v>
      </c>
      <c r="AI229">
        <f ca="1">IF(AND($B229&gt;0,SUM(AI$3:AI228)=0,SUM($H229:AH229)=0),$B229,0)</f>
        <v>0</v>
      </c>
      <c r="AJ229">
        <f ca="1">IF(AND($B229&gt;0,SUM(AJ$3:AJ228)=0,SUM($H229:AI229)=0),$B229,0)</f>
        <v>0</v>
      </c>
      <c r="AK229">
        <f ca="1">IF(AND($B229&gt;0,SUM(AK$3:AK228)=0,SUM($H229:AJ229)=0),$B229,0)</f>
        <v>0</v>
      </c>
      <c r="AL229">
        <f ca="1">IF(AND($B229&gt;0,SUM(AL$3:AL228)=0,SUM($H229:AK229)=0),$B229,0)</f>
        <v>0</v>
      </c>
      <c r="AM229">
        <f ca="1">IF(AND($B229&gt;0,SUM(AM$3:AM228)=0,SUM($H229:AL229)=0),$B229,0)</f>
        <v>0</v>
      </c>
      <c r="AN229">
        <f ca="1">IF(AND($B229&gt;0,SUM(AN$3:AN228)=0,SUM($H229:AM229)=0),$B229,0)</f>
        <v>0</v>
      </c>
      <c r="AO229">
        <f ca="1">IF(AND($B229&gt;0,SUM(AO$3:AO228)=0,SUM($H229:AN229)=0),$B229,0)</f>
        <v>0</v>
      </c>
      <c r="AP229">
        <f ca="1">IF(AND($B229&gt;0,SUM(AP$3:AP228)=0,SUM($H229:AO229)=0),$B229,0)</f>
        <v>0</v>
      </c>
      <c r="AQ229">
        <f ca="1">IF(AND($B229&gt;0,SUM(AQ$3:AQ228)=0,SUM($H229:AP229)=0),$B229,0)</f>
        <v>0</v>
      </c>
      <c r="AR229">
        <f ca="1">IF(AND($B229&gt;0,SUM(AR$3:AR228)=0,SUM($H229:AQ229)=0),$B229,0)</f>
        <v>0</v>
      </c>
      <c r="AS229">
        <f ca="1">IF(AND($B229&gt;0,SUM(AS$3:AS228)=0,SUM($H229:AR229)=0),$B229,0)</f>
        <v>0</v>
      </c>
      <c r="AT229">
        <f ca="1">IF(AND($B229&gt;0,SUM(AT$3:AT228)=0,SUM($H229:AS229)=0),$B229,0)</f>
        <v>0</v>
      </c>
      <c r="AU229">
        <f ca="1">IF(AND($B229&gt;0,SUM(AU$3:AU228)=0,SUM($H229:AT229)=0),$B229,0)</f>
        <v>0</v>
      </c>
      <c r="AV229">
        <f ca="1">IF(AND($B229&gt;0,SUM(AV$3:AV228)=0,SUM($H229:AU229)=0),$B229,0)</f>
        <v>0</v>
      </c>
      <c r="AW229">
        <f ca="1">IF(AND($B229&gt;0,SUM(AW$3:AW228)=0,SUM($H229:AV229)=0),$B229,0)</f>
        <v>0</v>
      </c>
      <c r="AX229">
        <f ca="1">IF(AND($B229&gt;0,SUM(AX$3:AX228)=0,SUM($H229:AW229)=0),$B229,0)</f>
        <v>0</v>
      </c>
      <c r="AY229">
        <f ca="1">IF(AND($B229&gt;0,SUM(AY$3:AY228)=0,SUM($H229:AX229)=0),$B229,0)</f>
        <v>0</v>
      </c>
      <c r="AZ229">
        <f ca="1">IF(AND($B229&gt;0,SUM(AZ$3:AZ228)=0,SUM($H229:AY229)=0),$B229,0)</f>
        <v>0</v>
      </c>
      <c r="BA229">
        <f ca="1">IF(AND($B229&gt;0,SUM(BA$3:BA228)=0,SUM($H229:AZ229)=0),$B229,0)</f>
        <v>0</v>
      </c>
      <c r="BB229">
        <f ca="1">IF(AND($B229&gt;0,SUM(BB$3:BB228)=0,SUM($H229:BA229)=0),$B229,0)</f>
        <v>0</v>
      </c>
      <c r="BC229">
        <f ca="1">IF(AND($B229&gt;0,SUM(BC$3:BC228)=0,SUM($H229:BB229)=0),$B229,0)</f>
        <v>0</v>
      </c>
      <c r="BD229">
        <f ca="1">IF(AND($B229&gt;0,SUM(BD$3:BD228)=0,SUM($H229:BC229)=0),$B229,0)</f>
        <v>0</v>
      </c>
      <c r="BE229">
        <f ca="1">IF(AND($B229&gt;0,SUM(BE$3:BE228)=0,SUM($H229:BD229)=0),$B229,0)</f>
        <v>0</v>
      </c>
      <c r="BF229">
        <f ca="1">IF(AND($B229&gt;0,SUM(BF$3:BF228)=0,SUM($H229:BE229)=0),$B229,0)</f>
        <v>0</v>
      </c>
      <c r="BG229">
        <f ca="1">IF(AND($B229&gt;0,SUM(BG$3:BG228)=0,SUM($H229:BF229)=0),$B229,0)</f>
        <v>0</v>
      </c>
      <c r="BH229">
        <f ca="1">IF(AND($B229&gt;0,SUM(BH$3:BH228)=0,SUM($H229:BG229)=0),$B229,0)</f>
        <v>0</v>
      </c>
      <c r="BI229">
        <f ca="1">IF(AND($B229&gt;0,SUM(BI$3:BI228)=0,SUM($H229:BH229)=0),$B229,0)</f>
        <v>0</v>
      </c>
      <c r="BJ229">
        <f ca="1">IF(AND($B229&gt;0,SUM(BJ$3:BJ228)=0,SUM($H229:BI229)=0),$B229,0)</f>
        <v>0</v>
      </c>
      <c r="BK229">
        <f ca="1">IF(AND($B229&gt;0,SUM(BK$3:BK228)=0,SUM($H229:BJ229)=0),$B229,0)</f>
        <v>0</v>
      </c>
      <c r="BL229">
        <f ca="1">IF(AND($B229&gt;0,SUM(BL$3:BL228)=0,SUM($H229:BK229)=0),$B229,0)</f>
        <v>0</v>
      </c>
      <c r="BM229">
        <f ca="1">IF(AND($B229&gt;0,SUM(BM$3:BM228)=0,SUM($H229:BL229)=0),$B229,0)</f>
        <v>0</v>
      </c>
      <c r="BN229">
        <f ca="1">IF(AND($B229&gt;0,SUM(BN$3:BN228)=0,SUM($H229:BM229)=0),$B229,0)</f>
        <v>0</v>
      </c>
      <c r="BO229">
        <f ca="1">IF(AND($B229&gt;0,SUM(BO$3:BO228)=0,SUM($H229:BN229)=0),$B229,0)</f>
        <v>0</v>
      </c>
      <c r="BP229">
        <f ca="1">IF(AND($B229&gt;0,SUM(BP$3:BP228)=0,SUM($H229:BO229)=0),$B229,0)</f>
        <v>0</v>
      </c>
      <c r="BQ229">
        <f ca="1">IF(AND($B229&gt;0,SUM(BQ$3:BQ228)=0,SUM($H229:BP229)=0),$B229,0)</f>
        <v>0</v>
      </c>
      <c r="BR229">
        <f ca="1">IF(AND($B229&gt;0,SUM(BR$3:BR228)=0,SUM($H229:BQ229)=0),$B229,0)</f>
        <v>0</v>
      </c>
      <c r="BS229">
        <f ca="1">IF(AND($B229&gt;0,SUM(BS$3:BS228)=0,SUM($H229:BR229)=0),$B229,0)</f>
        <v>0</v>
      </c>
      <c r="BT229">
        <f ca="1">IF(AND($B229&gt;0,SUM(BT$3:BT228)=0,SUM($H229:BS229)=0),$B229,0)</f>
        <v>0</v>
      </c>
      <c r="BU229">
        <f ca="1">IF(AND($B229&gt;0,SUM(BU$3:BU228)=0,SUM($H229:BT229)=0),$B229,0)</f>
        <v>0</v>
      </c>
      <c r="BV229">
        <f ca="1">IF(AND($B229&gt;0,SUM(BV$3:BV228)=0,SUM($H229:BU229)=0),$B229,0)</f>
        <v>0</v>
      </c>
      <c r="BW229">
        <f ca="1">IF(AND($B229&gt;0,SUM(BW$3:BW228)=0,SUM($H229:BV229)=0),$B229,0)</f>
        <v>0</v>
      </c>
      <c r="BX229">
        <f ca="1">IF(AND($B229&gt;0,SUM(BX$3:BX228)=0,SUM($H229:BW229)=0),$B229,0)</f>
        <v>0</v>
      </c>
      <c r="BY229">
        <f ca="1">IF(AND($B229&gt;0,SUM(BY$3:BY228)=0,SUM($H229:BX229)=0),$B229,0)</f>
        <v>0</v>
      </c>
      <c r="BZ229">
        <f ca="1">IF(AND($B229&gt;0,SUM(BZ$3:BZ228)=0,SUM($H229:BY229)=0),$B229,0)</f>
        <v>0</v>
      </c>
      <c r="CA229">
        <f ca="1">IF(AND($B229&gt;0,SUM(CA$3:CA228)=0,SUM($H229:BZ229)=0),$B229,0)</f>
        <v>0</v>
      </c>
      <c r="CB229">
        <f ca="1">IF(AND($B229&gt;0,SUM(CB$3:CB228)=0,SUM($H229:CA229)=0),$B229,0)</f>
        <v>0</v>
      </c>
      <c r="CC229">
        <f ca="1">IF(AND($B229&gt;0,SUM(CC$3:CC228)=0,SUM($H229:CB229)=0),$B229,0)</f>
        <v>0</v>
      </c>
      <c r="CD229">
        <f ca="1">IF(AND($B229&gt;0,SUM(CD$3:CD228)=0,SUM($H229:CC229)=0),$B229,0)</f>
        <v>0</v>
      </c>
      <c r="CE229">
        <f ca="1">IF(AND($B229&gt;0,SUM(CE$3:CE228)=0,SUM($H229:CD229)=0),$B229,0)</f>
        <v>0</v>
      </c>
      <c r="CF229">
        <f ca="1">IF(AND($B229&gt;0,SUM(CF$3:CF228)=0,SUM($H229:CE229)=0),$B229,0)</f>
        <v>0</v>
      </c>
      <c r="CG229">
        <f ca="1">IF(AND($B229&gt;0,SUM(CG$3:CG228)=0,SUM($H229:CF229)=0),$B229,0)</f>
        <v>0</v>
      </c>
      <c r="CH229">
        <f ca="1">IF(AND($B229&gt;0,SUM(CH$3:CH228)=0,SUM($H229:CG229)=0),$B229,0)</f>
        <v>0</v>
      </c>
      <c r="CI229">
        <f ca="1">IF(AND($B229&gt;0,SUM(CI$3:CI228)=0,SUM($H229:CH229)=0),$B229,0)</f>
        <v>0</v>
      </c>
      <c r="CJ229">
        <f ca="1">IF(AND($B229&gt;0,SUM(CJ$3:CJ228)=0,SUM($H229:CI229)=0),$B229,0)</f>
        <v>0</v>
      </c>
      <c r="CK229">
        <f ca="1">IF(AND($B229&gt;0,SUM(CK$3:CK228)=0,SUM($H229:CJ229)=0),$B229,0)</f>
        <v>0</v>
      </c>
      <c r="CL229">
        <f ca="1">IF(AND($B229&gt;0,SUM(CL$3:CL228)=0,SUM($H229:CK229)=0),$B229,0)</f>
        <v>0</v>
      </c>
      <c r="CM229">
        <f ca="1">IF(AND($B229&gt;0,SUM(CM$3:CM228)=0,SUM($H229:CL229)=0),$B229,0)</f>
        <v>0</v>
      </c>
      <c r="CN229">
        <f ca="1">IF(AND($B229&gt;0,SUM(CN$3:CN228)=0,SUM($H229:CM229)=0),$B229,0)</f>
        <v>0</v>
      </c>
      <c r="CO229">
        <f ca="1">IF(AND($B229&gt;0,SUM(CO$3:CO228)=0,SUM($H229:CN229)=0),$B229,0)</f>
        <v>0</v>
      </c>
      <c r="CP229">
        <f ca="1">IF(AND($B229&gt;0,SUM(CP$3:CP228)=0,SUM($H229:CO229)=0),$B229,0)</f>
        <v>0</v>
      </c>
      <c r="CQ229">
        <f ca="1">IF(AND($B229&gt;0,SUM(CQ$3:CQ228)=0,SUM($H229:CP229)=0),$B229,0)</f>
        <v>0</v>
      </c>
      <c r="CR229">
        <f ca="1">IF(AND($B229&gt;0,SUM(CR$3:CR228)=0,SUM($H229:CQ229)=0),$B229,0)</f>
        <v>0</v>
      </c>
      <c r="CS229">
        <f ca="1">IF(AND($B229&gt;0,SUM(CS$3:CS228)=0,SUM($H229:CR229)=0),$B229,0)</f>
        <v>0</v>
      </c>
      <c r="CT229">
        <f ca="1">IF(AND($B229&gt;0,SUM(CT$3:CT228)=0,SUM($H229:CS229)=0),$B229,0)</f>
        <v>0</v>
      </c>
      <c r="CU229">
        <f ca="1">IF(AND($B229&gt;0,SUM(CU$3:CU228)=0,SUM($H229:CT229)=0),$B229,0)</f>
        <v>0</v>
      </c>
      <c r="CV229">
        <f ca="1">IF(AND($B229&gt;0,SUM(CV$3:CV228)=0,SUM($H229:CU229)=0),$B229,0)</f>
        <v>0</v>
      </c>
      <c r="CW229">
        <f ca="1">IF(AND($B229&gt;0,SUM(CW$3:CW228)=0,SUM($H229:CV229)=0),$B229,0)</f>
        <v>0</v>
      </c>
      <c r="CX229">
        <f ca="1">IF(AND($B229&gt;0,SUM(CX$3:CX228)=0,SUM($H229:CW229)=0),$B229,0)</f>
        <v>0</v>
      </c>
      <c r="CY229">
        <f ca="1">IF(AND($B229&gt;0,SUM(CY$3:CY228)=0,SUM($H229:CX229)=0),$B229,0)</f>
        <v>0</v>
      </c>
      <c r="CZ229">
        <f ca="1">IF(AND($B229&gt;0,SUM(CZ$3:CZ228)=0,SUM($H229:CY229)=0),$B229,0)</f>
        <v>0</v>
      </c>
      <c r="DA229">
        <f ca="1">IF(AND($B229&gt;0,SUM(DA$3:DA228)=0,SUM($H229:CZ229)=0),$B229,0)</f>
        <v>0</v>
      </c>
      <c r="DB229">
        <f ca="1">IF(AND($B229&gt;0,SUM(DB$3:DB228)=0,SUM($H229:DA229)=0),$B229,0)</f>
        <v>0</v>
      </c>
      <c r="DC229">
        <f ca="1">IF(AND($B229&gt;0,SUM(DC$3:DC228)=0,SUM($H229:DB229)=0),$B229,0)</f>
        <v>0</v>
      </c>
      <c r="DD229">
        <f ca="1">IF(AND($B229&gt;0,SUM(DD$3:DD228)=0,SUM($H229:DC229)=0),$B229,0)</f>
        <v>0</v>
      </c>
      <c r="DE229">
        <f ca="1">IF(AND($B229&gt;0,SUM(DE$3:DE228)=0,SUM($H229:DD229)=0),$B229,0)</f>
        <v>0</v>
      </c>
      <c r="DF229">
        <f ca="1">IF(AND($B229&gt;0,SUM(DF$3:DF228)=0,SUM($H229:DE229)=0),$B229,0)</f>
        <v>0</v>
      </c>
      <c r="DG229">
        <f ca="1">IF(AND($B229&gt;0,SUM(DG$3:DG228)=0,SUM($H229:DF229)=0),$B229,0)</f>
        <v>0</v>
      </c>
      <c r="DH229">
        <f ca="1">IF(AND($B229&gt;0,SUM(DH$3:DH228)=0,SUM($H229:DG229)=0),$B229,0)</f>
        <v>0</v>
      </c>
      <c r="DI229">
        <f ca="1">IF(AND($B229&gt;0,SUM(DI$3:DI228)=0,SUM($H229:DH229)=0),$B229,0)</f>
        <v>0</v>
      </c>
      <c r="DJ229">
        <f ca="1">IF(AND($B229&gt;0,SUM(DJ$3:DJ228)=0,SUM($H229:DI229)=0),$B229,0)</f>
        <v>0</v>
      </c>
      <c r="DK229">
        <f ca="1">IF(AND($B229&gt;0,SUM(DK$3:DK228)=0,SUM($H229:DJ229)=0),$B229,0)</f>
        <v>0</v>
      </c>
      <c r="DL229">
        <f ca="1">IF(AND($B229&gt;0,SUM(DL$3:DL228)=0,SUM($H229:DK229)=0),$B229,0)</f>
        <v>0</v>
      </c>
      <c r="DM229">
        <f ca="1">IF(AND($B229&gt;0,SUM(DM$3:DM228)=0,SUM($H229:DL229)=0),$B229,0)</f>
        <v>0</v>
      </c>
      <c r="DN229">
        <f ca="1">IF(AND($B229&gt;0,SUM(DN$3:DN228)=0,SUM($H229:DM229)=0),$B229,0)</f>
        <v>0</v>
      </c>
      <c r="DO229">
        <f ca="1">IF(AND($B229&gt;0,SUM(DO$3:DO228)=0,SUM($H229:DN229)=0),$B229,0)</f>
        <v>0</v>
      </c>
      <c r="DP229">
        <f ca="1">IF(AND($B229&gt;0,SUM(DP$3:DP228)=0,SUM($H229:DO229)=0),$B229,0)</f>
        <v>0</v>
      </c>
      <c r="DQ229">
        <f ca="1">IF(AND($B229&gt;0,SUM(DQ$3:DQ228)=0,SUM($H229:DP229)=0),$B229,0)</f>
        <v>0</v>
      </c>
      <c r="DR229">
        <f ca="1">IF(AND($B229&gt;0,SUM(DR$3:DR228)=0,SUM($H229:DQ229)=0),$B229,0)</f>
        <v>0</v>
      </c>
      <c r="DS229">
        <f ca="1">IF(AND($B229&gt;0,SUM(DS$3:DS228)=0,SUM($H229:DR229)=0),$B229,0)</f>
        <v>0</v>
      </c>
      <c r="DT229">
        <f ca="1">IF(AND($B229&gt;0,SUM(DT$3:DT228)=0,SUM($H229:DS229)=0),$B229,0)</f>
        <v>0</v>
      </c>
      <c r="DU229">
        <f ca="1">IF(AND($B229&gt;0,SUM(DU$3:DU228)=0,SUM($H229:DT229)=0),$B229,0)</f>
        <v>0</v>
      </c>
      <c r="DV229">
        <f ca="1">IF(AND($B229&gt;0,SUM(DV$3:DV228)=0,SUM($H229:DU229)=0),$B229,0)</f>
        <v>0</v>
      </c>
      <c r="DW229">
        <f ca="1">IF(AND($B229&gt;0,SUM(DW$3:DW228)=0,SUM($H229:DV229)=0),$B229,0)</f>
        <v>0</v>
      </c>
      <c r="DX229">
        <f ca="1">IF(AND($B229&gt;0,SUM(DX$3:DX228)=0,SUM($H229:DW229)=0),$B229,0)</f>
        <v>0</v>
      </c>
      <c r="DY229">
        <f ca="1">IF(AND($B229&gt;0,SUM(DY$3:DY228)=0,SUM($H229:DX229)=0),$B229,0)</f>
        <v>0</v>
      </c>
      <c r="DZ229">
        <f ca="1">IF(AND($B229&gt;0,SUM(DZ$3:DZ228)=0,SUM($H229:DY229)=0),$B229,0)</f>
        <v>0</v>
      </c>
      <c r="EA229">
        <f ca="1">IF(AND($B229&gt;0,SUM(EA$3:EA228)=0,SUM($H229:DZ229)=0),$B229,0)</f>
        <v>0</v>
      </c>
      <c r="EB229">
        <f ca="1">IF(AND($B229&gt;0,SUM(EB$3:EB228)=0,SUM($H229:EA229)=0),$B229,0)</f>
        <v>0</v>
      </c>
      <c r="EC229">
        <f ca="1">IF(AND($B229&gt;0,SUM(EC$3:EC228)=0,SUM($H229:EB229)=0),$B229,0)</f>
        <v>0</v>
      </c>
      <c r="ED229">
        <f ca="1">IF(AND($B229&gt;0,SUM(ED$3:ED228)=0,SUM($H229:EC229)=0),$B229,0)</f>
        <v>0</v>
      </c>
      <c r="EE229">
        <f ca="1">IF(AND($B229&gt;0,SUM(EE$3:EE228)=0,SUM($H229:ED229)=0),$B229,0)</f>
        <v>0</v>
      </c>
      <c r="EF229">
        <f ca="1">IF(AND($B229&gt;0,SUM(EF$3:EF228)=0,SUM($H229:EE229)=0),$B229,0)</f>
        <v>0</v>
      </c>
      <c r="EG229">
        <f ca="1">IF(AND($B229&gt;0,SUM(EG$3:EG228)=0,SUM($H229:EF229)=0),$B229,0)</f>
        <v>0</v>
      </c>
      <c r="EH229">
        <f ca="1">IF(AND($B229&gt;0,SUM(EH$3:EH228)=0,SUM($H229:EG229)=0),$B229,0)</f>
        <v>0</v>
      </c>
      <c r="EI229">
        <f ca="1">IF(AND($B229&gt;0,SUM(EI$3:EI228)=0,SUM($H229:EH229)=0),$B229,0)</f>
        <v>0</v>
      </c>
      <c r="EJ229">
        <f ca="1">IF(AND($B229&gt;0,SUM(EJ$3:EJ228)=0,SUM($H229:EI229)=0),$B229,0)</f>
        <v>0</v>
      </c>
      <c r="EK229">
        <f ca="1">IF(AND($B229&gt;0,SUM(EK$3:EK228)=0,SUM($H229:EJ229)=0),$B229,0)</f>
        <v>0</v>
      </c>
      <c r="EL229">
        <f ca="1">IF(AND($B229&gt;0,SUM(EL$3:EL228)=0,SUM($H229:EK229)=0),$B229,0)</f>
        <v>0</v>
      </c>
      <c r="EM229">
        <f ca="1">IF(AND($B229&gt;0,SUM(EM$3:EM228)=0,SUM($H229:EL229)=0),$B229,0)</f>
        <v>0</v>
      </c>
      <c r="EN229">
        <f ca="1">IF(AND($B229&gt;0,SUM(EN$3:EN228)=0,SUM($H229:EM229)=0),$B229,0)</f>
        <v>0</v>
      </c>
      <c r="EO229">
        <f ca="1">IF(AND($B229&gt;0,SUM(EO$3:EO228)=0,SUM($H229:EN229)=0),$B229,0)</f>
        <v>0</v>
      </c>
      <c r="EP229">
        <f ca="1">IF(AND($B229&gt;0,SUM(EP$3:EP228)=0,SUM($H229:EO229)=0),$B229,0)</f>
        <v>0</v>
      </c>
      <c r="EQ229">
        <f ca="1">IF(AND($B229&gt;0,SUM(EQ$3:EQ228)=0,SUM($H229:EP229)=0),$B229,0)</f>
        <v>0</v>
      </c>
      <c r="ER229">
        <f ca="1">IF(AND($B229&gt;0,SUM(ER$3:ER228)=0,SUM($H229:EQ229)=0),$B229,0)</f>
        <v>0</v>
      </c>
      <c r="ES229">
        <f ca="1">IF(AND($B229&gt;0,SUM(ES$3:ES228)=0,SUM($H229:ER229)=0),$B229,0)</f>
        <v>0</v>
      </c>
      <c r="ET229">
        <f ca="1">IF(AND($B229&gt;0,SUM(ET$3:ET228)=0,SUM($H229:ES229)=0),$B229,0)</f>
        <v>0</v>
      </c>
      <c r="EU229">
        <f ca="1">IF(AND($B229&gt;0,SUM(EU$3:EU228)=0,SUM($H229:ET229)=0),$B229,0)</f>
        <v>0</v>
      </c>
      <c r="EV229">
        <f ca="1">IF(AND($B229&gt;0,SUM(EV$3:EV228)=0,SUM($H229:EU229)=0),$B229,0)</f>
        <v>0</v>
      </c>
      <c r="EW229">
        <f ca="1">IF(AND($B229&gt;0,SUM(EW$3:EW228)=0,SUM($H229:EV229)=0),$B229,0)</f>
        <v>0</v>
      </c>
      <c r="EX229">
        <f ca="1">IF(AND($B229&gt;0,SUM(EX$3:EX228)=0,SUM($H229:EW229)=0),$B229,0)</f>
        <v>0</v>
      </c>
      <c r="EY229">
        <f ca="1">IF(AND($B229&gt;0,SUM(EY$3:EY228)=0,SUM($H229:EX229)=0),$B229,0)</f>
        <v>0</v>
      </c>
      <c r="EZ229">
        <f ca="1">IF(AND($B229&gt;0,SUM(EZ$3:EZ228)=0,SUM($H229:EY229)=0),$B229,0)</f>
        <v>0</v>
      </c>
      <c r="FA229">
        <f ca="1">IF(AND($B229&gt;0,SUM(FA$3:FA228)=0,SUM($H229:EZ229)=0),$B229,0)</f>
        <v>0</v>
      </c>
      <c r="FB229">
        <f ca="1">IF(AND($B229&gt;0,SUM(FB$3:FB228)=0,SUM($H229:FA229)=0),$B229,0)</f>
        <v>0</v>
      </c>
      <c r="FC229">
        <f ca="1">IF(AND($B229&gt;0,SUM(FC$3:FC228)=0,SUM($H229:FB229)=0),$B229,0)</f>
        <v>0</v>
      </c>
      <c r="FD229">
        <f ca="1">IF(AND($B229&gt;0,SUM(FD$3:FD228)=0,SUM($H229:FC229)=0),$B229,0)</f>
        <v>0</v>
      </c>
      <c r="FE229">
        <f ca="1">IF(AND($B229&gt;0,SUM(FE$3:FE228)=0,SUM($H229:FD229)=0),$B229,0)</f>
        <v>0</v>
      </c>
      <c r="FF229">
        <f ca="1">IF(AND($B229&gt;0,SUM(FF$3:FF228)=0,SUM($H229:FE229)=0),$B229,0)</f>
        <v>0</v>
      </c>
      <c r="FG229">
        <f ca="1">IF(AND($B229&gt;0,SUM(FG$3:FG228)=0,SUM($H229:FF229)=0),$B229,0)</f>
        <v>0</v>
      </c>
      <c r="FH229">
        <f ca="1">IF(AND($B229&gt;0,SUM(FH$3:FH228)=0,SUM($H229:FG229)=0),$B229,0)</f>
        <v>0</v>
      </c>
      <c r="FI229">
        <f ca="1">IF(AND($B229&gt;0,SUM(FI$3:FI228)=0,SUM($H229:FH229)=0),$B229,0)</f>
        <v>0</v>
      </c>
      <c r="FJ229">
        <f ca="1">IF(AND($B229&gt;0,SUM(FJ$3:FJ228)=0,SUM($H229:FI229)=0),$B229,0)</f>
        <v>0</v>
      </c>
      <c r="FK229">
        <f ca="1">IF(AND($B229&gt;0,SUM(FK$3:FK228)=0,SUM($H229:FJ229)=0),$B229,0)</f>
        <v>0</v>
      </c>
      <c r="FL229">
        <f ca="1">IF(AND($B229&gt;0,SUM(FL$3:FL228)=0,SUM($H229:FK229)=0),$B229,0)</f>
        <v>0</v>
      </c>
      <c r="FM229">
        <f ca="1">IF(AND($B229&gt;0,SUM(FM$3:FM228)=0,SUM($H229:FL229)=0),$B229,0)</f>
        <v>0</v>
      </c>
      <c r="FN229">
        <f ca="1">IF(AND($B229&gt;0,SUM(FN$3:FN228)=0,SUM($H229:FM229)=0),$B229,0)</f>
        <v>0</v>
      </c>
      <c r="FS229" s="67" t="str">
        <f ca="1">Valintaohjelma!$C105</f>
        <v>Tilaohjaus Portaaton (AI)</v>
      </c>
      <c r="FT229" s="67" t="str">
        <f ca="1">Valintaohjelma!$F105</f>
        <v/>
      </c>
      <c r="FU229" s="342" t="s">
        <v>389</v>
      </c>
      <c r="FV229" s="67" t="str">
        <f>Valintaohjelma!$I105</f>
        <v>-</v>
      </c>
      <c r="FY229" s="67" t="str">
        <f ca="1">Valintaohjelma!$C105</f>
        <v>Tilaohjaus Portaaton (AI)</v>
      </c>
      <c r="FZ229" s="67" t="str">
        <f ca="1">Valintaohjelma!$F105</f>
        <v/>
      </c>
      <c r="GA229" s="67" t="s">
        <v>666</v>
      </c>
      <c r="GB229" s="67" t="str">
        <f>Valintaohjelma!$I105</f>
        <v>-</v>
      </c>
      <c r="GE229" s="67" t="str">
        <f ca="1">Valintaohjelma!$C105</f>
        <v>Tilaohjaus Portaaton (AI)</v>
      </c>
      <c r="GF229" s="67" t="str">
        <f ca="1">Valintaohjelma!$F105</f>
        <v/>
      </c>
      <c r="GG229" s="67" t="s">
        <v>903</v>
      </c>
      <c r="GH229" s="67" t="str">
        <f>Valintaohjelma!$I105</f>
        <v>-</v>
      </c>
    </row>
    <row r="230" spans="1:190" ht="15.75" thickBot="1" x14ac:dyDescent="0.3">
      <c r="A230">
        <v>230</v>
      </c>
      <c r="B230">
        <f>IF(AND(Valintaohjelma!D106&lt;&gt;"-",Valintaohjelma!D106&lt;&gt;""),A230,0)</f>
        <v>0</v>
      </c>
      <c r="C230" s="240" t="str">
        <f t="shared" ca="1" si="26"/>
        <v>Tilaohjaus DI</v>
      </c>
      <c r="D230" s="240" t="str">
        <f t="shared" ca="1" si="27"/>
        <v/>
      </c>
      <c r="E230" s="240">
        <f t="shared" ca="1" si="28"/>
        <v>0</v>
      </c>
      <c r="F230" s="240" t="str">
        <f t="shared" ca="1" si="29"/>
        <v>-</v>
      </c>
      <c r="G230" s="47" t="e">
        <f>INDEX($I$2:$FN$2,ROWS(G$2:G230))</f>
        <v>#REF!</v>
      </c>
      <c r="H230">
        <v>0</v>
      </c>
      <c r="I230">
        <f ca="1">IF(AND($B230&gt;0,SUM(I$3:I229)=0,SUM($H230:H230)=0),$B230,0)</f>
        <v>0</v>
      </c>
      <c r="J230">
        <f ca="1">IF(AND($B230&gt;0,SUM(J$3:J229)=0,SUM($H230:I230)=0),$B230,0)</f>
        <v>0</v>
      </c>
      <c r="K230">
        <f ca="1">IF(AND($B230&gt;0,SUM(K$3:K229)=0,SUM($H230:J230)=0),$B230,0)</f>
        <v>0</v>
      </c>
      <c r="L230">
        <f ca="1">IF(AND($B230&gt;0,SUM(L$3:L229)=0,SUM($H230:K230)=0),$B230,0)</f>
        <v>0</v>
      </c>
      <c r="M230">
        <f ca="1">IF(AND($B230&gt;0,SUM(M$3:M229)=0,SUM($H230:L230)=0),$B230,0)</f>
        <v>0</v>
      </c>
      <c r="N230">
        <f ca="1">IF(AND($B230&gt;0,SUM(N$3:N229)=0,SUM($H230:M230)=0),$B230,0)</f>
        <v>0</v>
      </c>
      <c r="O230">
        <f ca="1">IF(AND($B230&gt;0,SUM(O$3:O229)=0,SUM($H230:N230)=0),$B230,0)</f>
        <v>0</v>
      </c>
      <c r="P230">
        <f ca="1">IF(AND($B230&gt;0,SUM(P$3:P229)=0,SUM($H230:O230)=0),$B230,0)</f>
        <v>0</v>
      </c>
      <c r="Q230">
        <f ca="1">IF(AND($B230&gt;0,SUM(Q$3:Q229)=0,SUM($H230:P230)=0),$B230,0)</f>
        <v>0</v>
      </c>
      <c r="R230">
        <f ca="1">IF(AND($B230&gt;0,SUM(R$3:R229)=0,SUM($H230:Q230)=0),$B230,0)</f>
        <v>0</v>
      </c>
      <c r="S230">
        <f ca="1">IF(AND($B230&gt;0,SUM(S$3:S229)=0,SUM($H230:R230)=0),$B230,0)</f>
        <v>0</v>
      </c>
      <c r="T230">
        <f ca="1">IF(AND($B230&gt;0,SUM(T$3:T229)=0,SUM($H230:S230)=0),$B230,0)</f>
        <v>0</v>
      </c>
      <c r="U230">
        <f ca="1">IF(AND($B230&gt;0,SUM(U$3:U229)=0,SUM($H230:T230)=0),$B230,0)</f>
        <v>0</v>
      </c>
      <c r="V230">
        <f ca="1">IF(AND($B230&gt;0,SUM(V$3:V229)=0,SUM($H230:U230)=0),$B230,0)</f>
        <v>0</v>
      </c>
      <c r="W230">
        <f ca="1">IF(AND($B230&gt;0,SUM(W$3:W229)=0,SUM($H230:V230)=0),$B230,0)</f>
        <v>0</v>
      </c>
      <c r="X230">
        <f ca="1">IF(AND($B230&gt;0,SUM(X$3:X229)=0,SUM($H230:W230)=0),$B230,0)</f>
        <v>0</v>
      </c>
      <c r="Y230">
        <f ca="1">IF(AND($B230&gt;0,SUM(Y$3:Y229)=0,SUM($H230:X230)=0),$B230,0)</f>
        <v>0</v>
      </c>
      <c r="Z230">
        <f ca="1">IF(AND($B230&gt;0,SUM(Z$3:Z229)=0,SUM($H230:Y230)=0),$B230,0)</f>
        <v>0</v>
      </c>
      <c r="AA230">
        <f ca="1">IF(AND($B230&gt;0,SUM(AA$3:AA229)=0,SUM($H230:Z230)=0),$B230,0)</f>
        <v>0</v>
      </c>
      <c r="AB230">
        <f ca="1">IF(AND($B230&gt;0,SUM(AB$3:AB229)=0,SUM($H230:AA230)=0),$B230,0)</f>
        <v>0</v>
      </c>
      <c r="AC230">
        <f ca="1">IF(AND($B230&gt;0,SUM(AC$3:AC229)=0,SUM($H230:AB230)=0),$B230,0)</f>
        <v>0</v>
      </c>
      <c r="AD230">
        <f ca="1">IF(AND($B230&gt;0,SUM(AD$3:AD229)=0,SUM($H230:AC230)=0),$B230,0)</f>
        <v>0</v>
      </c>
      <c r="AE230">
        <f ca="1">IF(AND($B230&gt;0,SUM(AE$3:AE229)=0,SUM($H230:AD230)=0),$B230,0)</f>
        <v>0</v>
      </c>
      <c r="AF230">
        <f ca="1">IF(AND($B230&gt;0,SUM(AF$3:AF229)=0,SUM($H230:AE230)=0),$B230,0)</f>
        <v>0</v>
      </c>
      <c r="AG230">
        <f ca="1">IF(AND($B230&gt;0,SUM(AG$3:AG229)=0,SUM($H230:AF230)=0),$B230,0)</f>
        <v>0</v>
      </c>
      <c r="AH230">
        <f ca="1">IF(AND($B230&gt;0,SUM(AH$3:AH229)=0,SUM($H230:AG230)=0),$B230,0)</f>
        <v>0</v>
      </c>
      <c r="AI230">
        <f ca="1">IF(AND($B230&gt;0,SUM(AI$3:AI229)=0,SUM($H230:AH230)=0),$B230,0)</f>
        <v>0</v>
      </c>
      <c r="AJ230">
        <f ca="1">IF(AND($B230&gt;0,SUM(AJ$3:AJ229)=0,SUM($H230:AI230)=0),$B230,0)</f>
        <v>0</v>
      </c>
      <c r="AK230">
        <f ca="1">IF(AND($B230&gt;0,SUM(AK$3:AK229)=0,SUM($H230:AJ230)=0),$B230,0)</f>
        <v>0</v>
      </c>
      <c r="AL230">
        <f ca="1">IF(AND($B230&gt;0,SUM(AL$3:AL229)=0,SUM($H230:AK230)=0),$B230,0)</f>
        <v>0</v>
      </c>
      <c r="AM230">
        <f ca="1">IF(AND($B230&gt;0,SUM(AM$3:AM229)=0,SUM($H230:AL230)=0),$B230,0)</f>
        <v>0</v>
      </c>
      <c r="AN230">
        <f ca="1">IF(AND($B230&gt;0,SUM(AN$3:AN229)=0,SUM($H230:AM230)=0),$B230,0)</f>
        <v>0</v>
      </c>
      <c r="AO230">
        <f ca="1">IF(AND($B230&gt;0,SUM(AO$3:AO229)=0,SUM($H230:AN230)=0),$B230,0)</f>
        <v>0</v>
      </c>
      <c r="AP230">
        <f ca="1">IF(AND($B230&gt;0,SUM(AP$3:AP229)=0,SUM($H230:AO230)=0),$B230,0)</f>
        <v>0</v>
      </c>
      <c r="AQ230">
        <f ca="1">IF(AND($B230&gt;0,SUM(AQ$3:AQ229)=0,SUM($H230:AP230)=0),$B230,0)</f>
        <v>0</v>
      </c>
      <c r="AR230">
        <f ca="1">IF(AND($B230&gt;0,SUM(AR$3:AR229)=0,SUM($H230:AQ230)=0),$B230,0)</f>
        <v>0</v>
      </c>
      <c r="AS230">
        <f ca="1">IF(AND($B230&gt;0,SUM(AS$3:AS229)=0,SUM($H230:AR230)=0),$B230,0)</f>
        <v>0</v>
      </c>
      <c r="AT230">
        <f ca="1">IF(AND($B230&gt;0,SUM(AT$3:AT229)=0,SUM($H230:AS230)=0),$B230,0)</f>
        <v>0</v>
      </c>
      <c r="AU230">
        <f ca="1">IF(AND($B230&gt;0,SUM(AU$3:AU229)=0,SUM($H230:AT230)=0),$B230,0)</f>
        <v>0</v>
      </c>
      <c r="AV230">
        <f ca="1">IF(AND($B230&gt;0,SUM(AV$3:AV229)=0,SUM($H230:AU230)=0),$B230,0)</f>
        <v>0</v>
      </c>
      <c r="AW230">
        <f ca="1">IF(AND($B230&gt;0,SUM(AW$3:AW229)=0,SUM($H230:AV230)=0),$B230,0)</f>
        <v>0</v>
      </c>
      <c r="AX230">
        <f ca="1">IF(AND($B230&gt;0,SUM(AX$3:AX229)=0,SUM($H230:AW230)=0),$B230,0)</f>
        <v>0</v>
      </c>
      <c r="AY230">
        <f ca="1">IF(AND($B230&gt;0,SUM(AY$3:AY229)=0,SUM($H230:AX230)=0),$B230,0)</f>
        <v>0</v>
      </c>
      <c r="AZ230">
        <f ca="1">IF(AND($B230&gt;0,SUM(AZ$3:AZ229)=0,SUM($H230:AY230)=0),$B230,0)</f>
        <v>0</v>
      </c>
      <c r="BA230">
        <f ca="1">IF(AND($B230&gt;0,SUM(BA$3:BA229)=0,SUM($H230:AZ230)=0),$B230,0)</f>
        <v>0</v>
      </c>
      <c r="BB230">
        <f ca="1">IF(AND($B230&gt;0,SUM(BB$3:BB229)=0,SUM($H230:BA230)=0),$B230,0)</f>
        <v>0</v>
      </c>
      <c r="BC230">
        <f ca="1">IF(AND($B230&gt;0,SUM(BC$3:BC229)=0,SUM($H230:BB230)=0),$B230,0)</f>
        <v>0</v>
      </c>
      <c r="BD230">
        <f ca="1">IF(AND($B230&gt;0,SUM(BD$3:BD229)=0,SUM($H230:BC230)=0),$B230,0)</f>
        <v>0</v>
      </c>
      <c r="BE230">
        <f ca="1">IF(AND($B230&gt;0,SUM(BE$3:BE229)=0,SUM($H230:BD230)=0),$B230,0)</f>
        <v>0</v>
      </c>
      <c r="BF230">
        <f ca="1">IF(AND($B230&gt;0,SUM(BF$3:BF229)=0,SUM($H230:BE230)=0),$B230,0)</f>
        <v>0</v>
      </c>
      <c r="BG230">
        <f ca="1">IF(AND($B230&gt;0,SUM(BG$3:BG229)=0,SUM($H230:BF230)=0),$B230,0)</f>
        <v>0</v>
      </c>
      <c r="BH230">
        <f ca="1">IF(AND($B230&gt;0,SUM(BH$3:BH229)=0,SUM($H230:BG230)=0),$B230,0)</f>
        <v>0</v>
      </c>
      <c r="BI230">
        <f ca="1">IF(AND($B230&gt;0,SUM(BI$3:BI229)=0,SUM($H230:BH230)=0),$B230,0)</f>
        <v>0</v>
      </c>
      <c r="BJ230">
        <f ca="1">IF(AND($B230&gt;0,SUM(BJ$3:BJ229)=0,SUM($H230:BI230)=0),$B230,0)</f>
        <v>0</v>
      </c>
      <c r="BK230">
        <f ca="1">IF(AND($B230&gt;0,SUM(BK$3:BK229)=0,SUM($H230:BJ230)=0),$B230,0)</f>
        <v>0</v>
      </c>
      <c r="BL230">
        <f ca="1">IF(AND($B230&gt;0,SUM(BL$3:BL229)=0,SUM($H230:BK230)=0),$B230,0)</f>
        <v>0</v>
      </c>
      <c r="BM230">
        <f ca="1">IF(AND($B230&gt;0,SUM(BM$3:BM229)=0,SUM($H230:BL230)=0),$B230,0)</f>
        <v>0</v>
      </c>
      <c r="BN230">
        <f ca="1">IF(AND($B230&gt;0,SUM(BN$3:BN229)=0,SUM($H230:BM230)=0),$B230,0)</f>
        <v>0</v>
      </c>
      <c r="BO230">
        <f ca="1">IF(AND($B230&gt;0,SUM(BO$3:BO229)=0,SUM($H230:BN230)=0),$B230,0)</f>
        <v>0</v>
      </c>
      <c r="BP230">
        <f ca="1">IF(AND($B230&gt;0,SUM(BP$3:BP229)=0,SUM($H230:BO230)=0),$B230,0)</f>
        <v>0</v>
      </c>
      <c r="BQ230">
        <f ca="1">IF(AND($B230&gt;0,SUM(BQ$3:BQ229)=0,SUM($H230:BP230)=0),$B230,0)</f>
        <v>0</v>
      </c>
      <c r="BR230">
        <f ca="1">IF(AND($B230&gt;0,SUM(BR$3:BR229)=0,SUM($H230:BQ230)=0),$B230,0)</f>
        <v>0</v>
      </c>
      <c r="BS230">
        <f ca="1">IF(AND($B230&gt;0,SUM(BS$3:BS229)=0,SUM($H230:BR230)=0),$B230,0)</f>
        <v>0</v>
      </c>
      <c r="BT230">
        <f ca="1">IF(AND($B230&gt;0,SUM(BT$3:BT229)=0,SUM($H230:BS230)=0),$B230,0)</f>
        <v>0</v>
      </c>
      <c r="BU230">
        <f ca="1">IF(AND($B230&gt;0,SUM(BU$3:BU229)=0,SUM($H230:BT230)=0),$B230,0)</f>
        <v>0</v>
      </c>
      <c r="BV230">
        <f ca="1">IF(AND($B230&gt;0,SUM(BV$3:BV229)=0,SUM($H230:BU230)=0),$B230,0)</f>
        <v>0</v>
      </c>
      <c r="BW230">
        <f ca="1">IF(AND($B230&gt;0,SUM(BW$3:BW229)=0,SUM($H230:BV230)=0),$B230,0)</f>
        <v>0</v>
      </c>
      <c r="BX230">
        <f ca="1">IF(AND($B230&gt;0,SUM(BX$3:BX229)=0,SUM($H230:BW230)=0),$B230,0)</f>
        <v>0</v>
      </c>
      <c r="BY230">
        <f ca="1">IF(AND($B230&gt;0,SUM(BY$3:BY229)=0,SUM($H230:BX230)=0),$B230,0)</f>
        <v>0</v>
      </c>
      <c r="BZ230">
        <f ca="1">IF(AND($B230&gt;0,SUM(BZ$3:BZ229)=0,SUM($H230:BY230)=0),$B230,0)</f>
        <v>0</v>
      </c>
      <c r="CA230">
        <f ca="1">IF(AND($B230&gt;0,SUM(CA$3:CA229)=0,SUM($H230:BZ230)=0),$B230,0)</f>
        <v>0</v>
      </c>
      <c r="CB230">
        <f ca="1">IF(AND($B230&gt;0,SUM(CB$3:CB229)=0,SUM($H230:CA230)=0),$B230,0)</f>
        <v>0</v>
      </c>
      <c r="CC230">
        <f ca="1">IF(AND($B230&gt;0,SUM(CC$3:CC229)=0,SUM($H230:CB230)=0),$B230,0)</f>
        <v>0</v>
      </c>
      <c r="CD230">
        <f ca="1">IF(AND($B230&gt;0,SUM(CD$3:CD229)=0,SUM($H230:CC230)=0),$B230,0)</f>
        <v>0</v>
      </c>
      <c r="CE230">
        <f ca="1">IF(AND($B230&gt;0,SUM(CE$3:CE229)=0,SUM($H230:CD230)=0),$B230,0)</f>
        <v>0</v>
      </c>
      <c r="CF230">
        <f ca="1">IF(AND($B230&gt;0,SUM(CF$3:CF229)=0,SUM($H230:CE230)=0),$B230,0)</f>
        <v>0</v>
      </c>
      <c r="CG230">
        <f ca="1">IF(AND($B230&gt;0,SUM(CG$3:CG229)=0,SUM($H230:CF230)=0),$B230,0)</f>
        <v>0</v>
      </c>
      <c r="CH230">
        <f ca="1">IF(AND($B230&gt;0,SUM(CH$3:CH229)=0,SUM($H230:CG230)=0),$B230,0)</f>
        <v>0</v>
      </c>
      <c r="CI230">
        <f ca="1">IF(AND($B230&gt;0,SUM(CI$3:CI229)=0,SUM($H230:CH230)=0),$B230,0)</f>
        <v>0</v>
      </c>
      <c r="CJ230">
        <f ca="1">IF(AND($B230&gt;0,SUM(CJ$3:CJ229)=0,SUM($H230:CI230)=0),$B230,0)</f>
        <v>0</v>
      </c>
      <c r="CK230">
        <f ca="1">IF(AND($B230&gt;0,SUM(CK$3:CK229)=0,SUM($H230:CJ230)=0),$B230,0)</f>
        <v>0</v>
      </c>
      <c r="CL230">
        <f ca="1">IF(AND($B230&gt;0,SUM(CL$3:CL229)=0,SUM($H230:CK230)=0),$B230,0)</f>
        <v>0</v>
      </c>
      <c r="CM230">
        <f ca="1">IF(AND($B230&gt;0,SUM(CM$3:CM229)=0,SUM($H230:CL230)=0),$B230,0)</f>
        <v>0</v>
      </c>
      <c r="CN230">
        <f ca="1">IF(AND($B230&gt;0,SUM(CN$3:CN229)=0,SUM($H230:CM230)=0),$B230,0)</f>
        <v>0</v>
      </c>
      <c r="CO230">
        <f ca="1">IF(AND($B230&gt;0,SUM(CO$3:CO229)=0,SUM($H230:CN230)=0),$B230,0)</f>
        <v>0</v>
      </c>
      <c r="CP230">
        <f ca="1">IF(AND($B230&gt;0,SUM(CP$3:CP229)=0,SUM($H230:CO230)=0),$B230,0)</f>
        <v>0</v>
      </c>
      <c r="CQ230">
        <f ca="1">IF(AND($B230&gt;0,SUM(CQ$3:CQ229)=0,SUM($H230:CP230)=0),$B230,0)</f>
        <v>0</v>
      </c>
      <c r="CR230">
        <f ca="1">IF(AND($B230&gt;0,SUM(CR$3:CR229)=0,SUM($H230:CQ230)=0),$B230,0)</f>
        <v>0</v>
      </c>
      <c r="CS230">
        <f ca="1">IF(AND($B230&gt;0,SUM(CS$3:CS229)=0,SUM($H230:CR230)=0),$B230,0)</f>
        <v>0</v>
      </c>
      <c r="CT230">
        <f ca="1">IF(AND($B230&gt;0,SUM(CT$3:CT229)=0,SUM($H230:CS230)=0),$B230,0)</f>
        <v>0</v>
      </c>
      <c r="CU230">
        <f ca="1">IF(AND($B230&gt;0,SUM(CU$3:CU229)=0,SUM($H230:CT230)=0),$B230,0)</f>
        <v>0</v>
      </c>
      <c r="CV230">
        <f ca="1">IF(AND($B230&gt;0,SUM(CV$3:CV229)=0,SUM($H230:CU230)=0),$B230,0)</f>
        <v>0</v>
      </c>
      <c r="CW230">
        <f ca="1">IF(AND($B230&gt;0,SUM(CW$3:CW229)=0,SUM($H230:CV230)=0),$B230,0)</f>
        <v>0</v>
      </c>
      <c r="CX230">
        <f ca="1">IF(AND($B230&gt;0,SUM(CX$3:CX229)=0,SUM($H230:CW230)=0),$B230,0)</f>
        <v>0</v>
      </c>
      <c r="CY230">
        <f ca="1">IF(AND($B230&gt;0,SUM(CY$3:CY229)=0,SUM($H230:CX230)=0),$B230,0)</f>
        <v>0</v>
      </c>
      <c r="CZ230">
        <f ca="1">IF(AND($B230&gt;0,SUM(CZ$3:CZ229)=0,SUM($H230:CY230)=0),$B230,0)</f>
        <v>0</v>
      </c>
      <c r="DA230">
        <f ca="1">IF(AND($B230&gt;0,SUM(DA$3:DA229)=0,SUM($H230:CZ230)=0),$B230,0)</f>
        <v>0</v>
      </c>
      <c r="DB230">
        <f ca="1">IF(AND($B230&gt;0,SUM(DB$3:DB229)=0,SUM($H230:DA230)=0),$B230,0)</f>
        <v>0</v>
      </c>
      <c r="DC230">
        <f ca="1">IF(AND($B230&gt;0,SUM(DC$3:DC229)=0,SUM($H230:DB230)=0),$B230,0)</f>
        <v>0</v>
      </c>
      <c r="DD230">
        <f ca="1">IF(AND($B230&gt;0,SUM(DD$3:DD229)=0,SUM($H230:DC230)=0),$B230,0)</f>
        <v>0</v>
      </c>
      <c r="DE230">
        <f ca="1">IF(AND($B230&gt;0,SUM(DE$3:DE229)=0,SUM($H230:DD230)=0),$B230,0)</f>
        <v>0</v>
      </c>
      <c r="DF230">
        <f ca="1">IF(AND($B230&gt;0,SUM(DF$3:DF229)=0,SUM($H230:DE230)=0),$B230,0)</f>
        <v>0</v>
      </c>
      <c r="DG230">
        <f ca="1">IF(AND($B230&gt;0,SUM(DG$3:DG229)=0,SUM($H230:DF230)=0),$B230,0)</f>
        <v>0</v>
      </c>
      <c r="DH230">
        <f ca="1">IF(AND($B230&gt;0,SUM(DH$3:DH229)=0,SUM($H230:DG230)=0),$B230,0)</f>
        <v>0</v>
      </c>
      <c r="DI230">
        <f ca="1">IF(AND($B230&gt;0,SUM(DI$3:DI229)=0,SUM($H230:DH230)=0),$B230,0)</f>
        <v>0</v>
      </c>
      <c r="DJ230">
        <f ca="1">IF(AND($B230&gt;0,SUM(DJ$3:DJ229)=0,SUM($H230:DI230)=0),$B230,0)</f>
        <v>0</v>
      </c>
      <c r="DK230">
        <f ca="1">IF(AND($B230&gt;0,SUM(DK$3:DK229)=0,SUM($H230:DJ230)=0),$B230,0)</f>
        <v>0</v>
      </c>
      <c r="DL230">
        <f ca="1">IF(AND($B230&gt;0,SUM(DL$3:DL229)=0,SUM($H230:DK230)=0),$B230,0)</f>
        <v>0</v>
      </c>
      <c r="DM230">
        <f ca="1">IF(AND($B230&gt;0,SUM(DM$3:DM229)=0,SUM($H230:DL230)=0),$B230,0)</f>
        <v>0</v>
      </c>
      <c r="DN230">
        <f ca="1">IF(AND($B230&gt;0,SUM(DN$3:DN229)=0,SUM($H230:DM230)=0),$B230,0)</f>
        <v>0</v>
      </c>
      <c r="DO230">
        <f ca="1">IF(AND($B230&gt;0,SUM(DO$3:DO229)=0,SUM($H230:DN230)=0),$B230,0)</f>
        <v>0</v>
      </c>
      <c r="DP230">
        <f ca="1">IF(AND($B230&gt;0,SUM(DP$3:DP229)=0,SUM($H230:DO230)=0),$B230,0)</f>
        <v>0</v>
      </c>
      <c r="DQ230">
        <f ca="1">IF(AND($B230&gt;0,SUM(DQ$3:DQ229)=0,SUM($H230:DP230)=0),$B230,0)</f>
        <v>0</v>
      </c>
      <c r="DR230">
        <f ca="1">IF(AND($B230&gt;0,SUM(DR$3:DR229)=0,SUM($H230:DQ230)=0),$B230,0)</f>
        <v>0</v>
      </c>
      <c r="DS230">
        <f ca="1">IF(AND($B230&gt;0,SUM(DS$3:DS229)=0,SUM($H230:DR230)=0),$B230,0)</f>
        <v>0</v>
      </c>
      <c r="DT230">
        <f ca="1">IF(AND($B230&gt;0,SUM(DT$3:DT229)=0,SUM($H230:DS230)=0),$B230,0)</f>
        <v>0</v>
      </c>
      <c r="DU230">
        <f ca="1">IF(AND($B230&gt;0,SUM(DU$3:DU229)=0,SUM($H230:DT230)=0),$B230,0)</f>
        <v>0</v>
      </c>
      <c r="DV230">
        <f ca="1">IF(AND($B230&gt;0,SUM(DV$3:DV229)=0,SUM($H230:DU230)=0),$B230,0)</f>
        <v>0</v>
      </c>
      <c r="DW230">
        <f ca="1">IF(AND($B230&gt;0,SUM(DW$3:DW229)=0,SUM($H230:DV230)=0),$B230,0)</f>
        <v>0</v>
      </c>
      <c r="DX230">
        <f ca="1">IF(AND($B230&gt;0,SUM(DX$3:DX229)=0,SUM($H230:DW230)=0),$B230,0)</f>
        <v>0</v>
      </c>
      <c r="DY230">
        <f ca="1">IF(AND($B230&gt;0,SUM(DY$3:DY229)=0,SUM($H230:DX230)=0),$B230,0)</f>
        <v>0</v>
      </c>
      <c r="DZ230">
        <f ca="1">IF(AND($B230&gt;0,SUM(DZ$3:DZ229)=0,SUM($H230:DY230)=0),$B230,0)</f>
        <v>0</v>
      </c>
      <c r="EA230">
        <f ca="1">IF(AND($B230&gt;0,SUM(EA$3:EA229)=0,SUM($H230:DZ230)=0),$B230,0)</f>
        <v>0</v>
      </c>
      <c r="EB230">
        <f ca="1">IF(AND($B230&gt;0,SUM(EB$3:EB229)=0,SUM($H230:EA230)=0),$B230,0)</f>
        <v>0</v>
      </c>
      <c r="EC230">
        <f ca="1">IF(AND($B230&gt;0,SUM(EC$3:EC229)=0,SUM($H230:EB230)=0),$B230,0)</f>
        <v>0</v>
      </c>
      <c r="ED230">
        <f ca="1">IF(AND($B230&gt;0,SUM(ED$3:ED229)=0,SUM($H230:EC230)=0),$B230,0)</f>
        <v>0</v>
      </c>
      <c r="EE230">
        <f ca="1">IF(AND($B230&gt;0,SUM(EE$3:EE229)=0,SUM($H230:ED230)=0),$B230,0)</f>
        <v>0</v>
      </c>
      <c r="EF230">
        <f ca="1">IF(AND($B230&gt;0,SUM(EF$3:EF229)=0,SUM($H230:EE230)=0),$B230,0)</f>
        <v>0</v>
      </c>
      <c r="EG230">
        <f ca="1">IF(AND($B230&gt;0,SUM(EG$3:EG229)=0,SUM($H230:EF230)=0),$B230,0)</f>
        <v>0</v>
      </c>
      <c r="EH230">
        <f ca="1">IF(AND($B230&gt;0,SUM(EH$3:EH229)=0,SUM($H230:EG230)=0),$B230,0)</f>
        <v>0</v>
      </c>
      <c r="EI230">
        <f ca="1">IF(AND($B230&gt;0,SUM(EI$3:EI229)=0,SUM($H230:EH230)=0),$B230,0)</f>
        <v>0</v>
      </c>
      <c r="EJ230">
        <f ca="1">IF(AND($B230&gt;0,SUM(EJ$3:EJ229)=0,SUM($H230:EI230)=0),$B230,0)</f>
        <v>0</v>
      </c>
      <c r="EK230">
        <f ca="1">IF(AND($B230&gt;0,SUM(EK$3:EK229)=0,SUM($H230:EJ230)=0),$B230,0)</f>
        <v>0</v>
      </c>
      <c r="EL230">
        <f ca="1">IF(AND($B230&gt;0,SUM(EL$3:EL229)=0,SUM($H230:EK230)=0),$B230,0)</f>
        <v>0</v>
      </c>
      <c r="EM230">
        <f ca="1">IF(AND($B230&gt;0,SUM(EM$3:EM229)=0,SUM($H230:EL230)=0),$B230,0)</f>
        <v>0</v>
      </c>
      <c r="EN230">
        <f ca="1">IF(AND($B230&gt;0,SUM(EN$3:EN229)=0,SUM($H230:EM230)=0),$B230,0)</f>
        <v>0</v>
      </c>
      <c r="EO230">
        <f ca="1">IF(AND($B230&gt;0,SUM(EO$3:EO229)=0,SUM($H230:EN230)=0),$B230,0)</f>
        <v>0</v>
      </c>
      <c r="EP230">
        <f ca="1">IF(AND($B230&gt;0,SUM(EP$3:EP229)=0,SUM($H230:EO230)=0),$B230,0)</f>
        <v>0</v>
      </c>
      <c r="EQ230">
        <f ca="1">IF(AND($B230&gt;0,SUM(EQ$3:EQ229)=0,SUM($H230:EP230)=0),$B230,0)</f>
        <v>0</v>
      </c>
      <c r="ER230">
        <f ca="1">IF(AND($B230&gt;0,SUM(ER$3:ER229)=0,SUM($H230:EQ230)=0),$B230,0)</f>
        <v>0</v>
      </c>
      <c r="ES230">
        <f ca="1">IF(AND($B230&gt;0,SUM(ES$3:ES229)=0,SUM($H230:ER230)=0),$B230,0)</f>
        <v>0</v>
      </c>
      <c r="ET230">
        <f ca="1">IF(AND($B230&gt;0,SUM(ET$3:ET229)=0,SUM($H230:ES230)=0),$B230,0)</f>
        <v>0</v>
      </c>
      <c r="EU230">
        <f ca="1">IF(AND($B230&gt;0,SUM(EU$3:EU229)=0,SUM($H230:ET230)=0),$B230,0)</f>
        <v>0</v>
      </c>
      <c r="EV230">
        <f ca="1">IF(AND($B230&gt;0,SUM(EV$3:EV229)=0,SUM($H230:EU230)=0),$B230,0)</f>
        <v>0</v>
      </c>
      <c r="EW230">
        <f ca="1">IF(AND($B230&gt;0,SUM(EW$3:EW229)=0,SUM($H230:EV230)=0),$B230,0)</f>
        <v>0</v>
      </c>
      <c r="EX230">
        <f ca="1">IF(AND($B230&gt;0,SUM(EX$3:EX229)=0,SUM($H230:EW230)=0),$B230,0)</f>
        <v>0</v>
      </c>
      <c r="EY230">
        <f ca="1">IF(AND($B230&gt;0,SUM(EY$3:EY229)=0,SUM($H230:EX230)=0),$B230,0)</f>
        <v>0</v>
      </c>
      <c r="EZ230">
        <f ca="1">IF(AND($B230&gt;0,SUM(EZ$3:EZ229)=0,SUM($H230:EY230)=0),$B230,0)</f>
        <v>0</v>
      </c>
      <c r="FA230">
        <f ca="1">IF(AND($B230&gt;0,SUM(FA$3:FA229)=0,SUM($H230:EZ230)=0),$B230,0)</f>
        <v>0</v>
      </c>
      <c r="FB230">
        <f ca="1">IF(AND($B230&gt;0,SUM(FB$3:FB229)=0,SUM($H230:FA230)=0),$B230,0)</f>
        <v>0</v>
      </c>
      <c r="FC230">
        <f ca="1">IF(AND($B230&gt;0,SUM(FC$3:FC229)=0,SUM($H230:FB230)=0),$B230,0)</f>
        <v>0</v>
      </c>
      <c r="FD230">
        <f ca="1">IF(AND($B230&gt;0,SUM(FD$3:FD229)=0,SUM($H230:FC230)=0),$B230,0)</f>
        <v>0</v>
      </c>
      <c r="FE230">
        <f ca="1">IF(AND($B230&gt;0,SUM(FE$3:FE229)=0,SUM($H230:FD230)=0),$B230,0)</f>
        <v>0</v>
      </c>
      <c r="FF230">
        <f ca="1">IF(AND($B230&gt;0,SUM(FF$3:FF229)=0,SUM($H230:FE230)=0),$B230,0)</f>
        <v>0</v>
      </c>
      <c r="FG230">
        <f ca="1">IF(AND($B230&gt;0,SUM(FG$3:FG229)=0,SUM($H230:FF230)=0),$B230,0)</f>
        <v>0</v>
      </c>
      <c r="FH230">
        <f ca="1">IF(AND($B230&gt;0,SUM(FH$3:FH229)=0,SUM($H230:FG230)=0),$B230,0)</f>
        <v>0</v>
      </c>
      <c r="FI230">
        <f ca="1">IF(AND($B230&gt;0,SUM(FI$3:FI229)=0,SUM($H230:FH230)=0),$B230,0)</f>
        <v>0</v>
      </c>
      <c r="FJ230">
        <f ca="1">IF(AND($B230&gt;0,SUM(FJ$3:FJ229)=0,SUM($H230:FI230)=0),$B230,0)</f>
        <v>0</v>
      </c>
      <c r="FK230">
        <f ca="1">IF(AND($B230&gt;0,SUM(FK$3:FK229)=0,SUM($H230:FJ230)=0),$B230,0)</f>
        <v>0</v>
      </c>
      <c r="FL230">
        <f ca="1">IF(AND($B230&gt;0,SUM(FL$3:FL229)=0,SUM($H230:FK230)=0),$B230,0)</f>
        <v>0</v>
      </c>
      <c r="FM230">
        <f ca="1">IF(AND($B230&gt;0,SUM(FM$3:FM229)=0,SUM($H230:FL230)=0),$B230,0)</f>
        <v>0</v>
      </c>
      <c r="FN230">
        <f ca="1">IF(AND($B230&gt;0,SUM(FN$3:FN229)=0,SUM($H230:FM230)=0),$B230,0)</f>
        <v>0</v>
      </c>
      <c r="FS230" s="67" t="str">
        <f ca="1">Valintaohjelma!$C106</f>
        <v>Tilaohjaus DI</v>
      </c>
      <c r="FT230" s="67" t="str">
        <f ca="1">Valintaohjelma!$F106</f>
        <v/>
      </c>
      <c r="FU230" s="342"/>
      <c r="FV230" s="67" t="str">
        <f>Valintaohjelma!$I106</f>
        <v>-</v>
      </c>
      <c r="FY230" s="67" t="str">
        <f ca="1">Valintaohjelma!$C106</f>
        <v>Tilaohjaus DI</v>
      </c>
      <c r="FZ230" s="67" t="str">
        <f ca="1">Valintaohjelma!$F106</f>
        <v/>
      </c>
      <c r="GA230" s="67"/>
      <c r="GB230" s="67" t="str">
        <f>Valintaohjelma!$I106</f>
        <v>-</v>
      </c>
      <c r="GE230" s="67" t="str">
        <f ca="1">Valintaohjelma!$C106</f>
        <v>Tilaohjaus DI</v>
      </c>
      <c r="GF230" s="67" t="str">
        <f ca="1">Valintaohjelma!$F106</f>
        <v/>
      </c>
      <c r="GG230" s="67"/>
      <c r="GH230" s="67" t="str">
        <f>Valintaohjelma!$I106</f>
        <v>-</v>
      </c>
    </row>
    <row r="231" spans="1:190" ht="15.75" thickBot="1" x14ac:dyDescent="0.3">
      <c r="A231">
        <v>231</v>
      </c>
      <c r="B231">
        <f>IF(AND(Valintaohjelma!D107&lt;&gt;"-",Valintaohjelma!D107&lt;&gt;""),A231,0)</f>
        <v>0</v>
      </c>
      <c r="C231" s="240" t="str">
        <f t="shared" ca="1" si="26"/>
        <v>Hätäseis Ohjaus (DI)</v>
      </c>
      <c r="D231" s="240" t="str">
        <f t="shared" ca="1" si="27"/>
        <v/>
      </c>
      <c r="E231" s="240" t="str">
        <f t="shared" ca="1" si="28"/>
        <v>Hätäseis</v>
      </c>
      <c r="F231" s="240" t="str">
        <f t="shared" ca="1" si="29"/>
        <v>-</v>
      </c>
      <c r="G231" s="47" t="e">
        <f>INDEX($I$2:$FN$2,ROWS(G$2:G231))</f>
        <v>#REF!</v>
      </c>
      <c r="H231">
        <v>0</v>
      </c>
      <c r="I231">
        <f ca="1">IF(AND($B231&gt;0,SUM(I$3:I230)=0,SUM($H231:H231)=0),$B231,0)</f>
        <v>0</v>
      </c>
      <c r="J231">
        <f ca="1">IF(AND($B231&gt;0,SUM(J$3:J230)=0,SUM($H231:I231)=0),$B231,0)</f>
        <v>0</v>
      </c>
      <c r="K231">
        <f ca="1">IF(AND($B231&gt;0,SUM(K$3:K230)=0,SUM($H231:J231)=0),$B231,0)</f>
        <v>0</v>
      </c>
      <c r="L231">
        <f ca="1">IF(AND($B231&gt;0,SUM(L$3:L230)=0,SUM($H231:K231)=0),$B231,0)</f>
        <v>0</v>
      </c>
      <c r="M231">
        <f ca="1">IF(AND($B231&gt;0,SUM(M$3:M230)=0,SUM($H231:L231)=0),$B231,0)</f>
        <v>0</v>
      </c>
      <c r="N231">
        <f ca="1">IF(AND($B231&gt;0,SUM(N$3:N230)=0,SUM($H231:M231)=0),$B231,0)</f>
        <v>0</v>
      </c>
      <c r="O231">
        <f ca="1">IF(AND($B231&gt;0,SUM(O$3:O230)=0,SUM($H231:N231)=0),$B231,0)</f>
        <v>0</v>
      </c>
      <c r="P231">
        <f ca="1">IF(AND($B231&gt;0,SUM(P$3:P230)=0,SUM($H231:O231)=0),$B231,0)</f>
        <v>0</v>
      </c>
      <c r="Q231">
        <f ca="1">IF(AND($B231&gt;0,SUM(Q$3:Q230)=0,SUM($H231:P231)=0),$B231,0)</f>
        <v>0</v>
      </c>
      <c r="R231">
        <f ca="1">IF(AND($B231&gt;0,SUM(R$3:R230)=0,SUM($H231:Q231)=0),$B231,0)</f>
        <v>0</v>
      </c>
      <c r="S231">
        <f ca="1">IF(AND($B231&gt;0,SUM(S$3:S230)=0,SUM($H231:R231)=0),$B231,0)</f>
        <v>0</v>
      </c>
      <c r="T231">
        <f ca="1">IF(AND($B231&gt;0,SUM(T$3:T230)=0,SUM($H231:S231)=0),$B231,0)</f>
        <v>0</v>
      </c>
      <c r="U231">
        <f ca="1">IF(AND($B231&gt;0,SUM(U$3:U230)=0,SUM($H231:T231)=0),$B231,0)</f>
        <v>0</v>
      </c>
      <c r="V231">
        <f ca="1">IF(AND($B231&gt;0,SUM(V$3:V230)=0,SUM($H231:U231)=0),$B231,0)</f>
        <v>0</v>
      </c>
      <c r="W231">
        <f ca="1">IF(AND($B231&gt;0,SUM(W$3:W230)=0,SUM($H231:V231)=0),$B231,0)</f>
        <v>0</v>
      </c>
      <c r="X231">
        <f ca="1">IF(AND($B231&gt;0,SUM(X$3:X230)=0,SUM($H231:W231)=0),$B231,0)</f>
        <v>0</v>
      </c>
      <c r="Y231">
        <f ca="1">IF(AND($B231&gt;0,SUM(Y$3:Y230)=0,SUM($H231:X231)=0),$B231,0)</f>
        <v>0</v>
      </c>
      <c r="Z231">
        <f ca="1">IF(AND($B231&gt;0,SUM(Z$3:Z230)=0,SUM($H231:Y231)=0),$B231,0)</f>
        <v>0</v>
      </c>
      <c r="AA231">
        <f ca="1">IF(AND($B231&gt;0,SUM(AA$3:AA230)=0,SUM($H231:Z231)=0),$B231,0)</f>
        <v>0</v>
      </c>
      <c r="AB231">
        <f ca="1">IF(AND($B231&gt;0,SUM(AB$3:AB230)=0,SUM($H231:AA231)=0),$B231,0)</f>
        <v>0</v>
      </c>
      <c r="AC231">
        <f ca="1">IF(AND($B231&gt;0,SUM(AC$3:AC230)=0,SUM($H231:AB231)=0),$B231,0)</f>
        <v>0</v>
      </c>
      <c r="AD231">
        <f ca="1">IF(AND($B231&gt;0,SUM(AD$3:AD230)=0,SUM($H231:AC231)=0),$B231,0)</f>
        <v>0</v>
      </c>
      <c r="AE231">
        <f ca="1">IF(AND($B231&gt;0,SUM(AE$3:AE230)=0,SUM($H231:AD231)=0),$B231,0)</f>
        <v>0</v>
      </c>
      <c r="AF231">
        <f ca="1">IF(AND($B231&gt;0,SUM(AF$3:AF230)=0,SUM($H231:AE231)=0),$B231,0)</f>
        <v>0</v>
      </c>
      <c r="AG231">
        <f ca="1">IF(AND($B231&gt;0,SUM(AG$3:AG230)=0,SUM($H231:AF231)=0),$B231,0)</f>
        <v>0</v>
      </c>
      <c r="AH231">
        <f ca="1">IF(AND($B231&gt;0,SUM(AH$3:AH230)=0,SUM($H231:AG231)=0),$B231,0)</f>
        <v>0</v>
      </c>
      <c r="AI231">
        <f ca="1">IF(AND($B231&gt;0,SUM(AI$3:AI230)=0,SUM($H231:AH231)=0),$B231,0)</f>
        <v>0</v>
      </c>
      <c r="AJ231">
        <f ca="1">IF(AND($B231&gt;0,SUM(AJ$3:AJ230)=0,SUM($H231:AI231)=0),$B231,0)</f>
        <v>0</v>
      </c>
      <c r="AK231">
        <f ca="1">IF(AND($B231&gt;0,SUM(AK$3:AK230)=0,SUM($H231:AJ231)=0),$B231,0)</f>
        <v>0</v>
      </c>
      <c r="AL231">
        <f ca="1">IF(AND($B231&gt;0,SUM(AL$3:AL230)=0,SUM($H231:AK231)=0),$B231,0)</f>
        <v>0</v>
      </c>
      <c r="AM231">
        <f ca="1">IF(AND($B231&gt;0,SUM(AM$3:AM230)=0,SUM($H231:AL231)=0),$B231,0)</f>
        <v>0</v>
      </c>
      <c r="AN231">
        <f ca="1">IF(AND($B231&gt;0,SUM(AN$3:AN230)=0,SUM($H231:AM231)=0),$B231,0)</f>
        <v>0</v>
      </c>
      <c r="AO231">
        <f ca="1">IF(AND($B231&gt;0,SUM(AO$3:AO230)=0,SUM($H231:AN231)=0),$B231,0)</f>
        <v>0</v>
      </c>
      <c r="AP231">
        <f ca="1">IF(AND($B231&gt;0,SUM(AP$3:AP230)=0,SUM($H231:AO231)=0),$B231,0)</f>
        <v>0</v>
      </c>
      <c r="AQ231">
        <f ca="1">IF(AND($B231&gt;0,SUM(AQ$3:AQ230)=0,SUM($H231:AP231)=0),$B231,0)</f>
        <v>0</v>
      </c>
      <c r="AR231">
        <f ca="1">IF(AND($B231&gt;0,SUM(AR$3:AR230)=0,SUM($H231:AQ231)=0),$B231,0)</f>
        <v>0</v>
      </c>
      <c r="AS231">
        <f ca="1">IF(AND($B231&gt;0,SUM(AS$3:AS230)=0,SUM($H231:AR231)=0),$B231,0)</f>
        <v>0</v>
      </c>
      <c r="AT231">
        <f ca="1">IF(AND($B231&gt;0,SUM(AT$3:AT230)=0,SUM($H231:AS231)=0),$B231,0)</f>
        <v>0</v>
      </c>
      <c r="AU231">
        <f ca="1">IF(AND($B231&gt;0,SUM(AU$3:AU230)=0,SUM($H231:AT231)=0),$B231,0)</f>
        <v>0</v>
      </c>
      <c r="AV231">
        <f ca="1">IF(AND($B231&gt;0,SUM(AV$3:AV230)=0,SUM($H231:AU231)=0),$B231,0)</f>
        <v>0</v>
      </c>
      <c r="AW231">
        <f ca="1">IF(AND($B231&gt;0,SUM(AW$3:AW230)=0,SUM($H231:AV231)=0),$B231,0)</f>
        <v>0</v>
      </c>
      <c r="AX231">
        <f ca="1">IF(AND($B231&gt;0,SUM(AX$3:AX230)=0,SUM($H231:AW231)=0),$B231,0)</f>
        <v>0</v>
      </c>
      <c r="AY231">
        <f ca="1">IF(AND($B231&gt;0,SUM(AY$3:AY230)=0,SUM($H231:AX231)=0),$B231,0)</f>
        <v>0</v>
      </c>
      <c r="AZ231">
        <f ca="1">IF(AND($B231&gt;0,SUM(AZ$3:AZ230)=0,SUM($H231:AY231)=0),$B231,0)</f>
        <v>0</v>
      </c>
      <c r="BA231">
        <f ca="1">IF(AND($B231&gt;0,SUM(BA$3:BA230)=0,SUM($H231:AZ231)=0),$B231,0)</f>
        <v>0</v>
      </c>
      <c r="BB231">
        <f ca="1">IF(AND($B231&gt;0,SUM(BB$3:BB230)=0,SUM($H231:BA231)=0),$B231,0)</f>
        <v>0</v>
      </c>
      <c r="BC231">
        <f ca="1">IF(AND($B231&gt;0,SUM(BC$3:BC230)=0,SUM($H231:BB231)=0),$B231,0)</f>
        <v>0</v>
      </c>
      <c r="BD231">
        <f ca="1">IF(AND($B231&gt;0,SUM(BD$3:BD230)=0,SUM($H231:BC231)=0),$B231,0)</f>
        <v>0</v>
      </c>
      <c r="BE231">
        <f ca="1">IF(AND($B231&gt;0,SUM(BE$3:BE230)=0,SUM($H231:BD231)=0),$B231,0)</f>
        <v>0</v>
      </c>
      <c r="BF231">
        <f ca="1">IF(AND($B231&gt;0,SUM(BF$3:BF230)=0,SUM($H231:BE231)=0),$B231,0)</f>
        <v>0</v>
      </c>
      <c r="BG231">
        <f ca="1">IF(AND($B231&gt;0,SUM(BG$3:BG230)=0,SUM($H231:BF231)=0),$B231,0)</f>
        <v>0</v>
      </c>
      <c r="BH231">
        <f ca="1">IF(AND($B231&gt;0,SUM(BH$3:BH230)=0,SUM($H231:BG231)=0),$B231,0)</f>
        <v>0</v>
      </c>
      <c r="BI231">
        <f ca="1">IF(AND($B231&gt;0,SUM(BI$3:BI230)=0,SUM($H231:BH231)=0),$B231,0)</f>
        <v>0</v>
      </c>
      <c r="BJ231">
        <f ca="1">IF(AND($B231&gt;0,SUM(BJ$3:BJ230)=0,SUM($H231:BI231)=0),$B231,0)</f>
        <v>0</v>
      </c>
      <c r="BK231">
        <f ca="1">IF(AND($B231&gt;0,SUM(BK$3:BK230)=0,SUM($H231:BJ231)=0),$B231,0)</f>
        <v>0</v>
      </c>
      <c r="BL231">
        <f ca="1">IF(AND($B231&gt;0,SUM(BL$3:BL230)=0,SUM($H231:BK231)=0),$B231,0)</f>
        <v>0</v>
      </c>
      <c r="BM231">
        <f ca="1">IF(AND($B231&gt;0,SUM(BM$3:BM230)=0,SUM($H231:BL231)=0),$B231,0)</f>
        <v>0</v>
      </c>
      <c r="BN231">
        <f ca="1">IF(AND($B231&gt;0,SUM(BN$3:BN230)=0,SUM($H231:BM231)=0),$B231,0)</f>
        <v>0</v>
      </c>
      <c r="BO231">
        <f ca="1">IF(AND($B231&gt;0,SUM(BO$3:BO230)=0,SUM($H231:BN231)=0),$B231,0)</f>
        <v>0</v>
      </c>
      <c r="BP231">
        <f ca="1">IF(AND($B231&gt;0,SUM(BP$3:BP230)=0,SUM($H231:BO231)=0),$B231,0)</f>
        <v>0</v>
      </c>
      <c r="BQ231">
        <f ca="1">IF(AND($B231&gt;0,SUM(BQ$3:BQ230)=0,SUM($H231:BP231)=0),$B231,0)</f>
        <v>0</v>
      </c>
      <c r="BR231">
        <f ca="1">IF(AND($B231&gt;0,SUM(BR$3:BR230)=0,SUM($H231:BQ231)=0),$B231,0)</f>
        <v>0</v>
      </c>
      <c r="BS231">
        <f ca="1">IF(AND($B231&gt;0,SUM(BS$3:BS230)=0,SUM($H231:BR231)=0),$B231,0)</f>
        <v>0</v>
      </c>
      <c r="BT231">
        <f ca="1">IF(AND($B231&gt;0,SUM(BT$3:BT230)=0,SUM($H231:BS231)=0),$B231,0)</f>
        <v>0</v>
      </c>
      <c r="BU231">
        <f ca="1">IF(AND($B231&gt;0,SUM(BU$3:BU230)=0,SUM($H231:BT231)=0),$B231,0)</f>
        <v>0</v>
      </c>
      <c r="BV231">
        <f ca="1">IF(AND($B231&gt;0,SUM(BV$3:BV230)=0,SUM($H231:BU231)=0),$B231,0)</f>
        <v>0</v>
      </c>
      <c r="BW231">
        <f ca="1">IF(AND($B231&gt;0,SUM(BW$3:BW230)=0,SUM($H231:BV231)=0),$B231,0)</f>
        <v>0</v>
      </c>
      <c r="BX231">
        <f ca="1">IF(AND($B231&gt;0,SUM(BX$3:BX230)=0,SUM($H231:BW231)=0),$B231,0)</f>
        <v>0</v>
      </c>
      <c r="BY231">
        <f ca="1">IF(AND($B231&gt;0,SUM(BY$3:BY230)=0,SUM($H231:BX231)=0),$B231,0)</f>
        <v>0</v>
      </c>
      <c r="BZ231">
        <f ca="1">IF(AND($B231&gt;0,SUM(BZ$3:BZ230)=0,SUM($H231:BY231)=0),$B231,0)</f>
        <v>0</v>
      </c>
      <c r="CA231">
        <f ca="1">IF(AND($B231&gt;0,SUM(CA$3:CA230)=0,SUM($H231:BZ231)=0),$B231,0)</f>
        <v>0</v>
      </c>
      <c r="CB231">
        <f ca="1">IF(AND($B231&gt;0,SUM(CB$3:CB230)=0,SUM($H231:CA231)=0),$B231,0)</f>
        <v>0</v>
      </c>
      <c r="CC231">
        <f ca="1">IF(AND($B231&gt;0,SUM(CC$3:CC230)=0,SUM($H231:CB231)=0),$B231,0)</f>
        <v>0</v>
      </c>
      <c r="CD231">
        <f ca="1">IF(AND($B231&gt;0,SUM(CD$3:CD230)=0,SUM($H231:CC231)=0),$B231,0)</f>
        <v>0</v>
      </c>
      <c r="CE231">
        <f ca="1">IF(AND($B231&gt;0,SUM(CE$3:CE230)=0,SUM($H231:CD231)=0),$B231,0)</f>
        <v>0</v>
      </c>
      <c r="CF231">
        <f ca="1">IF(AND($B231&gt;0,SUM(CF$3:CF230)=0,SUM($H231:CE231)=0),$B231,0)</f>
        <v>0</v>
      </c>
      <c r="CG231">
        <f ca="1">IF(AND($B231&gt;0,SUM(CG$3:CG230)=0,SUM($H231:CF231)=0),$B231,0)</f>
        <v>0</v>
      </c>
      <c r="CH231">
        <f ca="1">IF(AND($B231&gt;0,SUM(CH$3:CH230)=0,SUM($H231:CG231)=0),$B231,0)</f>
        <v>0</v>
      </c>
      <c r="CI231">
        <f ca="1">IF(AND($B231&gt;0,SUM(CI$3:CI230)=0,SUM($H231:CH231)=0),$B231,0)</f>
        <v>0</v>
      </c>
      <c r="CJ231">
        <f ca="1">IF(AND($B231&gt;0,SUM(CJ$3:CJ230)=0,SUM($H231:CI231)=0),$B231,0)</f>
        <v>0</v>
      </c>
      <c r="CK231">
        <f ca="1">IF(AND($B231&gt;0,SUM(CK$3:CK230)=0,SUM($H231:CJ231)=0),$B231,0)</f>
        <v>0</v>
      </c>
      <c r="CL231">
        <f ca="1">IF(AND($B231&gt;0,SUM(CL$3:CL230)=0,SUM($H231:CK231)=0),$B231,0)</f>
        <v>0</v>
      </c>
      <c r="CM231">
        <f ca="1">IF(AND($B231&gt;0,SUM(CM$3:CM230)=0,SUM($H231:CL231)=0),$B231,0)</f>
        <v>0</v>
      </c>
      <c r="CN231">
        <f ca="1">IF(AND($B231&gt;0,SUM(CN$3:CN230)=0,SUM($H231:CM231)=0),$B231,0)</f>
        <v>0</v>
      </c>
      <c r="CO231">
        <f ca="1">IF(AND($B231&gt;0,SUM(CO$3:CO230)=0,SUM($H231:CN231)=0),$B231,0)</f>
        <v>0</v>
      </c>
      <c r="CP231">
        <f ca="1">IF(AND($B231&gt;0,SUM(CP$3:CP230)=0,SUM($H231:CO231)=0),$B231,0)</f>
        <v>0</v>
      </c>
      <c r="CQ231">
        <f ca="1">IF(AND($B231&gt;0,SUM(CQ$3:CQ230)=0,SUM($H231:CP231)=0),$B231,0)</f>
        <v>0</v>
      </c>
      <c r="CR231">
        <f ca="1">IF(AND($B231&gt;0,SUM(CR$3:CR230)=0,SUM($H231:CQ231)=0),$B231,0)</f>
        <v>0</v>
      </c>
      <c r="CS231">
        <f ca="1">IF(AND($B231&gt;0,SUM(CS$3:CS230)=0,SUM($H231:CR231)=0),$B231,0)</f>
        <v>0</v>
      </c>
      <c r="CT231">
        <f ca="1">IF(AND($B231&gt;0,SUM(CT$3:CT230)=0,SUM($H231:CS231)=0),$B231,0)</f>
        <v>0</v>
      </c>
      <c r="CU231">
        <f ca="1">IF(AND($B231&gt;0,SUM(CU$3:CU230)=0,SUM($H231:CT231)=0),$B231,0)</f>
        <v>0</v>
      </c>
      <c r="CV231">
        <f ca="1">IF(AND($B231&gt;0,SUM(CV$3:CV230)=0,SUM($H231:CU231)=0),$B231,0)</f>
        <v>0</v>
      </c>
      <c r="CW231">
        <f ca="1">IF(AND($B231&gt;0,SUM(CW$3:CW230)=0,SUM($H231:CV231)=0),$B231,0)</f>
        <v>0</v>
      </c>
      <c r="CX231">
        <f ca="1">IF(AND($B231&gt;0,SUM(CX$3:CX230)=0,SUM($H231:CW231)=0),$B231,0)</f>
        <v>0</v>
      </c>
      <c r="CY231">
        <f ca="1">IF(AND($B231&gt;0,SUM(CY$3:CY230)=0,SUM($H231:CX231)=0),$B231,0)</f>
        <v>0</v>
      </c>
      <c r="CZ231">
        <f ca="1">IF(AND($B231&gt;0,SUM(CZ$3:CZ230)=0,SUM($H231:CY231)=0),$B231,0)</f>
        <v>0</v>
      </c>
      <c r="DA231">
        <f ca="1">IF(AND($B231&gt;0,SUM(DA$3:DA230)=0,SUM($H231:CZ231)=0),$B231,0)</f>
        <v>0</v>
      </c>
      <c r="DB231">
        <f ca="1">IF(AND($B231&gt;0,SUM(DB$3:DB230)=0,SUM($H231:DA231)=0),$B231,0)</f>
        <v>0</v>
      </c>
      <c r="DC231">
        <f ca="1">IF(AND($B231&gt;0,SUM(DC$3:DC230)=0,SUM($H231:DB231)=0),$B231,0)</f>
        <v>0</v>
      </c>
      <c r="DD231">
        <f ca="1">IF(AND($B231&gt;0,SUM(DD$3:DD230)=0,SUM($H231:DC231)=0),$B231,0)</f>
        <v>0</v>
      </c>
      <c r="DE231">
        <f ca="1">IF(AND($B231&gt;0,SUM(DE$3:DE230)=0,SUM($H231:DD231)=0),$B231,0)</f>
        <v>0</v>
      </c>
      <c r="DF231">
        <f ca="1">IF(AND($B231&gt;0,SUM(DF$3:DF230)=0,SUM($H231:DE231)=0),$B231,0)</f>
        <v>0</v>
      </c>
      <c r="DG231">
        <f ca="1">IF(AND($B231&gt;0,SUM(DG$3:DG230)=0,SUM($H231:DF231)=0),$B231,0)</f>
        <v>0</v>
      </c>
      <c r="DH231">
        <f ca="1">IF(AND($B231&gt;0,SUM(DH$3:DH230)=0,SUM($H231:DG231)=0),$B231,0)</f>
        <v>0</v>
      </c>
      <c r="DI231">
        <f ca="1">IF(AND($B231&gt;0,SUM(DI$3:DI230)=0,SUM($H231:DH231)=0),$B231,0)</f>
        <v>0</v>
      </c>
      <c r="DJ231">
        <f ca="1">IF(AND($B231&gt;0,SUM(DJ$3:DJ230)=0,SUM($H231:DI231)=0),$B231,0)</f>
        <v>0</v>
      </c>
      <c r="DK231">
        <f ca="1">IF(AND($B231&gt;0,SUM(DK$3:DK230)=0,SUM($H231:DJ231)=0),$B231,0)</f>
        <v>0</v>
      </c>
      <c r="DL231">
        <f ca="1">IF(AND($B231&gt;0,SUM(DL$3:DL230)=0,SUM($H231:DK231)=0),$B231,0)</f>
        <v>0</v>
      </c>
      <c r="DM231">
        <f ca="1">IF(AND($B231&gt;0,SUM(DM$3:DM230)=0,SUM($H231:DL231)=0),$B231,0)</f>
        <v>0</v>
      </c>
      <c r="DN231">
        <f ca="1">IF(AND($B231&gt;0,SUM(DN$3:DN230)=0,SUM($H231:DM231)=0),$B231,0)</f>
        <v>0</v>
      </c>
      <c r="DO231">
        <f ca="1">IF(AND($B231&gt;0,SUM(DO$3:DO230)=0,SUM($H231:DN231)=0),$B231,0)</f>
        <v>0</v>
      </c>
      <c r="DP231">
        <f ca="1">IF(AND($B231&gt;0,SUM(DP$3:DP230)=0,SUM($H231:DO231)=0),$B231,0)</f>
        <v>0</v>
      </c>
      <c r="DQ231">
        <f ca="1">IF(AND($B231&gt;0,SUM(DQ$3:DQ230)=0,SUM($H231:DP231)=0),$B231,0)</f>
        <v>0</v>
      </c>
      <c r="DR231">
        <f ca="1">IF(AND($B231&gt;0,SUM(DR$3:DR230)=0,SUM($H231:DQ231)=0),$B231,0)</f>
        <v>0</v>
      </c>
      <c r="DS231">
        <f ca="1">IF(AND($B231&gt;0,SUM(DS$3:DS230)=0,SUM($H231:DR231)=0),$B231,0)</f>
        <v>0</v>
      </c>
      <c r="DT231">
        <f ca="1">IF(AND($B231&gt;0,SUM(DT$3:DT230)=0,SUM($H231:DS231)=0),$B231,0)</f>
        <v>0</v>
      </c>
      <c r="DU231">
        <f ca="1">IF(AND($B231&gt;0,SUM(DU$3:DU230)=0,SUM($H231:DT231)=0),$B231,0)</f>
        <v>0</v>
      </c>
      <c r="DV231">
        <f ca="1">IF(AND($B231&gt;0,SUM(DV$3:DV230)=0,SUM($H231:DU231)=0),$B231,0)</f>
        <v>0</v>
      </c>
      <c r="DW231">
        <f ca="1">IF(AND($B231&gt;0,SUM(DW$3:DW230)=0,SUM($H231:DV231)=0),$B231,0)</f>
        <v>0</v>
      </c>
      <c r="DX231">
        <f ca="1">IF(AND($B231&gt;0,SUM(DX$3:DX230)=0,SUM($H231:DW231)=0),$B231,0)</f>
        <v>0</v>
      </c>
      <c r="DY231">
        <f ca="1">IF(AND($B231&gt;0,SUM(DY$3:DY230)=0,SUM($H231:DX231)=0),$B231,0)</f>
        <v>0</v>
      </c>
      <c r="DZ231">
        <f ca="1">IF(AND($B231&gt;0,SUM(DZ$3:DZ230)=0,SUM($H231:DY231)=0),$B231,0)</f>
        <v>0</v>
      </c>
      <c r="EA231">
        <f ca="1">IF(AND($B231&gt;0,SUM(EA$3:EA230)=0,SUM($H231:DZ231)=0),$B231,0)</f>
        <v>0</v>
      </c>
      <c r="EB231">
        <f ca="1">IF(AND($B231&gt;0,SUM(EB$3:EB230)=0,SUM($H231:EA231)=0),$B231,0)</f>
        <v>0</v>
      </c>
      <c r="EC231">
        <f ca="1">IF(AND($B231&gt;0,SUM(EC$3:EC230)=0,SUM($H231:EB231)=0),$B231,0)</f>
        <v>0</v>
      </c>
      <c r="ED231">
        <f ca="1">IF(AND($B231&gt;0,SUM(ED$3:ED230)=0,SUM($H231:EC231)=0),$B231,0)</f>
        <v>0</v>
      </c>
      <c r="EE231">
        <f ca="1">IF(AND($B231&gt;0,SUM(EE$3:EE230)=0,SUM($H231:ED231)=0),$B231,0)</f>
        <v>0</v>
      </c>
      <c r="EF231">
        <f ca="1">IF(AND($B231&gt;0,SUM(EF$3:EF230)=0,SUM($H231:EE231)=0),$B231,0)</f>
        <v>0</v>
      </c>
      <c r="EG231">
        <f ca="1">IF(AND($B231&gt;0,SUM(EG$3:EG230)=0,SUM($H231:EF231)=0),$B231,0)</f>
        <v>0</v>
      </c>
      <c r="EH231">
        <f ca="1">IF(AND($B231&gt;0,SUM(EH$3:EH230)=0,SUM($H231:EG231)=0),$B231,0)</f>
        <v>0</v>
      </c>
      <c r="EI231">
        <f ca="1">IF(AND($B231&gt;0,SUM(EI$3:EI230)=0,SUM($H231:EH231)=0),$B231,0)</f>
        <v>0</v>
      </c>
      <c r="EJ231">
        <f ca="1">IF(AND($B231&gt;0,SUM(EJ$3:EJ230)=0,SUM($H231:EI231)=0),$B231,0)</f>
        <v>0</v>
      </c>
      <c r="EK231">
        <f ca="1">IF(AND($B231&gt;0,SUM(EK$3:EK230)=0,SUM($H231:EJ231)=0),$B231,0)</f>
        <v>0</v>
      </c>
      <c r="EL231">
        <f ca="1">IF(AND($B231&gt;0,SUM(EL$3:EL230)=0,SUM($H231:EK231)=0),$B231,0)</f>
        <v>0</v>
      </c>
      <c r="EM231">
        <f ca="1">IF(AND($B231&gt;0,SUM(EM$3:EM230)=0,SUM($H231:EL231)=0),$B231,0)</f>
        <v>0</v>
      </c>
      <c r="EN231">
        <f ca="1">IF(AND($B231&gt;0,SUM(EN$3:EN230)=0,SUM($H231:EM231)=0),$B231,0)</f>
        <v>0</v>
      </c>
      <c r="EO231">
        <f ca="1">IF(AND($B231&gt;0,SUM(EO$3:EO230)=0,SUM($H231:EN231)=0),$B231,0)</f>
        <v>0</v>
      </c>
      <c r="EP231">
        <f ca="1">IF(AND($B231&gt;0,SUM(EP$3:EP230)=0,SUM($H231:EO231)=0),$B231,0)</f>
        <v>0</v>
      </c>
      <c r="EQ231">
        <f ca="1">IF(AND($B231&gt;0,SUM(EQ$3:EQ230)=0,SUM($H231:EP231)=0),$B231,0)</f>
        <v>0</v>
      </c>
      <c r="ER231">
        <f ca="1">IF(AND($B231&gt;0,SUM(ER$3:ER230)=0,SUM($H231:EQ231)=0),$B231,0)</f>
        <v>0</v>
      </c>
      <c r="ES231">
        <f ca="1">IF(AND($B231&gt;0,SUM(ES$3:ES230)=0,SUM($H231:ER231)=0),$B231,0)</f>
        <v>0</v>
      </c>
      <c r="ET231">
        <f ca="1">IF(AND($B231&gt;0,SUM(ET$3:ET230)=0,SUM($H231:ES231)=0),$B231,0)</f>
        <v>0</v>
      </c>
      <c r="EU231">
        <f ca="1">IF(AND($B231&gt;0,SUM(EU$3:EU230)=0,SUM($H231:ET231)=0),$B231,0)</f>
        <v>0</v>
      </c>
      <c r="EV231">
        <f ca="1">IF(AND($B231&gt;0,SUM(EV$3:EV230)=0,SUM($H231:EU231)=0),$B231,0)</f>
        <v>0</v>
      </c>
      <c r="EW231">
        <f ca="1">IF(AND($B231&gt;0,SUM(EW$3:EW230)=0,SUM($H231:EV231)=0),$B231,0)</f>
        <v>0</v>
      </c>
      <c r="EX231">
        <f ca="1">IF(AND($B231&gt;0,SUM(EX$3:EX230)=0,SUM($H231:EW231)=0),$B231,0)</f>
        <v>0</v>
      </c>
      <c r="EY231">
        <f ca="1">IF(AND($B231&gt;0,SUM(EY$3:EY230)=0,SUM($H231:EX231)=0),$B231,0)</f>
        <v>0</v>
      </c>
      <c r="EZ231">
        <f ca="1">IF(AND($B231&gt;0,SUM(EZ$3:EZ230)=0,SUM($H231:EY231)=0),$B231,0)</f>
        <v>0</v>
      </c>
      <c r="FA231">
        <f ca="1">IF(AND($B231&gt;0,SUM(FA$3:FA230)=0,SUM($H231:EZ231)=0),$B231,0)</f>
        <v>0</v>
      </c>
      <c r="FB231">
        <f ca="1">IF(AND($B231&gt;0,SUM(FB$3:FB230)=0,SUM($H231:FA231)=0),$B231,0)</f>
        <v>0</v>
      </c>
      <c r="FC231">
        <f ca="1">IF(AND($B231&gt;0,SUM(FC$3:FC230)=0,SUM($H231:FB231)=0),$B231,0)</f>
        <v>0</v>
      </c>
      <c r="FD231">
        <f ca="1">IF(AND($B231&gt;0,SUM(FD$3:FD230)=0,SUM($H231:FC231)=0),$B231,0)</f>
        <v>0</v>
      </c>
      <c r="FE231">
        <f ca="1">IF(AND($B231&gt;0,SUM(FE$3:FE230)=0,SUM($H231:FD231)=0),$B231,0)</f>
        <v>0</v>
      </c>
      <c r="FF231">
        <f ca="1">IF(AND($B231&gt;0,SUM(FF$3:FF230)=0,SUM($H231:FE231)=0),$B231,0)</f>
        <v>0</v>
      </c>
      <c r="FG231">
        <f ca="1">IF(AND($B231&gt;0,SUM(FG$3:FG230)=0,SUM($H231:FF231)=0),$B231,0)</f>
        <v>0</v>
      </c>
      <c r="FH231">
        <f ca="1">IF(AND($B231&gt;0,SUM(FH$3:FH230)=0,SUM($H231:FG231)=0),$B231,0)</f>
        <v>0</v>
      </c>
      <c r="FI231">
        <f ca="1">IF(AND($B231&gt;0,SUM(FI$3:FI230)=0,SUM($H231:FH231)=0),$B231,0)</f>
        <v>0</v>
      </c>
      <c r="FJ231">
        <f ca="1">IF(AND($B231&gt;0,SUM(FJ$3:FJ230)=0,SUM($H231:FI231)=0),$B231,0)</f>
        <v>0</v>
      </c>
      <c r="FK231">
        <f ca="1">IF(AND($B231&gt;0,SUM(FK$3:FK230)=0,SUM($H231:FJ231)=0),$B231,0)</f>
        <v>0</v>
      </c>
      <c r="FL231">
        <f ca="1">IF(AND($B231&gt;0,SUM(FL$3:FL230)=0,SUM($H231:FK231)=0),$B231,0)</f>
        <v>0</v>
      </c>
      <c r="FM231">
        <f ca="1">IF(AND($B231&gt;0,SUM(FM$3:FM230)=0,SUM($H231:FL231)=0),$B231,0)</f>
        <v>0</v>
      </c>
      <c r="FN231">
        <f ca="1">IF(AND($B231&gt;0,SUM(FN$3:FN230)=0,SUM($H231:FM231)=0),$B231,0)</f>
        <v>0</v>
      </c>
      <c r="FS231" s="67" t="str">
        <f ca="1">Valintaohjelma!$C107</f>
        <v>Hätäseis Ohjaus (DI)</v>
      </c>
      <c r="FT231" s="67" t="str">
        <f ca="1">Valintaohjelma!$F107</f>
        <v/>
      </c>
      <c r="FU231" s="342" t="s">
        <v>391</v>
      </c>
      <c r="FV231" s="67" t="str">
        <f>Valintaohjelma!$I107</f>
        <v>-</v>
      </c>
      <c r="FY231" s="67" t="str">
        <f ca="1">Valintaohjelma!$C107</f>
        <v>Hätäseis Ohjaus (DI)</v>
      </c>
      <c r="FZ231" s="67" t="str">
        <f ca="1">Valintaohjelma!$F107</f>
        <v/>
      </c>
      <c r="GA231" s="67" t="s">
        <v>659</v>
      </c>
      <c r="GB231" s="67" t="str">
        <f>Valintaohjelma!$I107</f>
        <v>-</v>
      </c>
      <c r="GE231" s="67" t="str">
        <f ca="1">Valintaohjelma!$C107</f>
        <v>Hätäseis Ohjaus (DI)</v>
      </c>
      <c r="GF231" s="67" t="str">
        <f ca="1">Valintaohjelma!$F107</f>
        <v/>
      </c>
      <c r="GG231" s="67" t="s">
        <v>905</v>
      </c>
      <c r="GH231" s="67" t="str">
        <f>Valintaohjelma!$I107</f>
        <v>-</v>
      </c>
    </row>
    <row r="232" spans="1:190" ht="15.75" thickBot="1" x14ac:dyDescent="0.3">
      <c r="A232">
        <v>232</v>
      </c>
      <c r="B232">
        <f>IF(AND(Valintaohjelma!D108&lt;&gt;"-",Valintaohjelma!D108&lt;&gt;""),A232,0)</f>
        <v>0</v>
      </c>
      <c r="C232" s="240" t="str">
        <f t="shared" ca="1" si="26"/>
        <v>Seis Ohjaus (DI)</v>
      </c>
      <c r="D232" s="240" t="str">
        <f t="shared" ca="1" si="27"/>
        <v/>
      </c>
      <c r="E232" s="240" t="str">
        <f t="shared" ca="1" si="28"/>
        <v>Seis</v>
      </c>
      <c r="F232" s="240" t="str">
        <f t="shared" ca="1" si="29"/>
        <v>-</v>
      </c>
      <c r="G232" s="47" t="e">
        <f>INDEX($I$2:$FN$2,ROWS(G$2:G232))</f>
        <v>#REF!</v>
      </c>
      <c r="H232">
        <v>0</v>
      </c>
      <c r="I232">
        <f ca="1">IF(AND($B232&gt;0,SUM(I$3:I231)=0,SUM($H232:H232)=0),$B232,0)</f>
        <v>0</v>
      </c>
      <c r="J232">
        <f ca="1">IF(AND($B232&gt;0,SUM(J$3:J231)=0,SUM($H232:I232)=0),$B232,0)</f>
        <v>0</v>
      </c>
      <c r="K232">
        <f ca="1">IF(AND($B232&gt;0,SUM(K$3:K231)=0,SUM($H232:J232)=0),$B232,0)</f>
        <v>0</v>
      </c>
      <c r="L232">
        <f ca="1">IF(AND($B232&gt;0,SUM(L$3:L231)=0,SUM($H232:K232)=0),$B232,0)</f>
        <v>0</v>
      </c>
      <c r="M232">
        <f ca="1">IF(AND($B232&gt;0,SUM(M$3:M231)=0,SUM($H232:L232)=0),$B232,0)</f>
        <v>0</v>
      </c>
      <c r="N232">
        <f ca="1">IF(AND($B232&gt;0,SUM(N$3:N231)=0,SUM($H232:M232)=0),$B232,0)</f>
        <v>0</v>
      </c>
      <c r="O232">
        <f ca="1">IF(AND($B232&gt;0,SUM(O$3:O231)=0,SUM($H232:N232)=0),$B232,0)</f>
        <v>0</v>
      </c>
      <c r="P232">
        <f ca="1">IF(AND($B232&gt;0,SUM(P$3:P231)=0,SUM($H232:O232)=0),$B232,0)</f>
        <v>0</v>
      </c>
      <c r="Q232">
        <f ca="1">IF(AND($B232&gt;0,SUM(Q$3:Q231)=0,SUM($H232:P232)=0),$B232,0)</f>
        <v>0</v>
      </c>
      <c r="R232">
        <f ca="1">IF(AND($B232&gt;0,SUM(R$3:R231)=0,SUM($H232:Q232)=0),$B232,0)</f>
        <v>0</v>
      </c>
      <c r="S232">
        <f ca="1">IF(AND($B232&gt;0,SUM(S$3:S231)=0,SUM($H232:R232)=0),$B232,0)</f>
        <v>0</v>
      </c>
      <c r="T232">
        <f ca="1">IF(AND($B232&gt;0,SUM(T$3:T231)=0,SUM($H232:S232)=0),$B232,0)</f>
        <v>0</v>
      </c>
      <c r="U232">
        <f ca="1">IF(AND($B232&gt;0,SUM(U$3:U231)=0,SUM($H232:T232)=0),$B232,0)</f>
        <v>0</v>
      </c>
      <c r="V232">
        <f ca="1">IF(AND($B232&gt;0,SUM(V$3:V231)=0,SUM($H232:U232)=0),$B232,0)</f>
        <v>0</v>
      </c>
      <c r="W232">
        <f ca="1">IF(AND($B232&gt;0,SUM(W$3:W231)=0,SUM($H232:V232)=0),$B232,0)</f>
        <v>0</v>
      </c>
      <c r="X232">
        <f ca="1">IF(AND($B232&gt;0,SUM(X$3:X231)=0,SUM($H232:W232)=0),$B232,0)</f>
        <v>0</v>
      </c>
      <c r="Y232">
        <f ca="1">IF(AND($B232&gt;0,SUM(Y$3:Y231)=0,SUM($H232:X232)=0),$B232,0)</f>
        <v>0</v>
      </c>
      <c r="Z232">
        <f ca="1">IF(AND($B232&gt;0,SUM(Z$3:Z231)=0,SUM($H232:Y232)=0),$B232,0)</f>
        <v>0</v>
      </c>
      <c r="AA232">
        <f ca="1">IF(AND($B232&gt;0,SUM(AA$3:AA231)=0,SUM($H232:Z232)=0),$B232,0)</f>
        <v>0</v>
      </c>
      <c r="AB232">
        <f ca="1">IF(AND($B232&gt;0,SUM(AB$3:AB231)=0,SUM($H232:AA232)=0),$B232,0)</f>
        <v>0</v>
      </c>
      <c r="AC232">
        <f ca="1">IF(AND($B232&gt;0,SUM(AC$3:AC231)=0,SUM($H232:AB232)=0),$B232,0)</f>
        <v>0</v>
      </c>
      <c r="AD232">
        <f ca="1">IF(AND($B232&gt;0,SUM(AD$3:AD231)=0,SUM($H232:AC232)=0),$B232,0)</f>
        <v>0</v>
      </c>
      <c r="AE232">
        <f ca="1">IF(AND($B232&gt;0,SUM(AE$3:AE231)=0,SUM($H232:AD232)=0),$B232,0)</f>
        <v>0</v>
      </c>
      <c r="AF232">
        <f ca="1">IF(AND($B232&gt;0,SUM(AF$3:AF231)=0,SUM($H232:AE232)=0),$B232,0)</f>
        <v>0</v>
      </c>
      <c r="AG232">
        <f ca="1">IF(AND($B232&gt;0,SUM(AG$3:AG231)=0,SUM($H232:AF232)=0),$B232,0)</f>
        <v>0</v>
      </c>
      <c r="AH232">
        <f ca="1">IF(AND($B232&gt;0,SUM(AH$3:AH231)=0,SUM($H232:AG232)=0),$B232,0)</f>
        <v>0</v>
      </c>
      <c r="AI232">
        <f ca="1">IF(AND($B232&gt;0,SUM(AI$3:AI231)=0,SUM($H232:AH232)=0),$B232,0)</f>
        <v>0</v>
      </c>
      <c r="AJ232">
        <f ca="1">IF(AND($B232&gt;0,SUM(AJ$3:AJ231)=0,SUM($H232:AI232)=0),$B232,0)</f>
        <v>0</v>
      </c>
      <c r="AK232">
        <f ca="1">IF(AND($B232&gt;0,SUM(AK$3:AK231)=0,SUM($H232:AJ232)=0),$B232,0)</f>
        <v>0</v>
      </c>
      <c r="AL232">
        <f ca="1">IF(AND($B232&gt;0,SUM(AL$3:AL231)=0,SUM($H232:AK232)=0),$B232,0)</f>
        <v>0</v>
      </c>
      <c r="AM232">
        <f ca="1">IF(AND($B232&gt;0,SUM(AM$3:AM231)=0,SUM($H232:AL232)=0),$B232,0)</f>
        <v>0</v>
      </c>
      <c r="AN232">
        <f ca="1">IF(AND($B232&gt;0,SUM(AN$3:AN231)=0,SUM($H232:AM232)=0),$B232,0)</f>
        <v>0</v>
      </c>
      <c r="AO232">
        <f ca="1">IF(AND($B232&gt;0,SUM(AO$3:AO231)=0,SUM($H232:AN232)=0),$B232,0)</f>
        <v>0</v>
      </c>
      <c r="AP232">
        <f ca="1">IF(AND($B232&gt;0,SUM(AP$3:AP231)=0,SUM($H232:AO232)=0),$B232,0)</f>
        <v>0</v>
      </c>
      <c r="AQ232">
        <f ca="1">IF(AND($B232&gt;0,SUM(AQ$3:AQ231)=0,SUM($H232:AP232)=0),$B232,0)</f>
        <v>0</v>
      </c>
      <c r="AR232">
        <f ca="1">IF(AND($B232&gt;0,SUM(AR$3:AR231)=0,SUM($H232:AQ232)=0),$B232,0)</f>
        <v>0</v>
      </c>
      <c r="AS232">
        <f ca="1">IF(AND($B232&gt;0,SUM(AS$3:AS231)=0,SUM($H232:AR232)=0),$B232,0)</f>
        <v>0</v>
      </c>
      <c r="AT232">
        <f ca="1">IF(AND($B232&gt;0,SUM(AT$3:AT231)=0,SUM($H232:AS232)=0),$B232,0)</f>
        <v>0</v>
      </c>
      <c r="AU232">
        <f ca="1">IF(AND($B232&gt;0,SUM(AU$3:AU231)=0,SUM($H232:AT232)=0),$B232,0)</f>
        <v>0</v>
      </c>
      <c r="AV232">
        <f ca="1">IF(AND($B232&gt;0,SUM(AV$3:AV231)=0,SUM($H232:AU232)=0),$B232,0)</f>
        <v>0</v>
      </c>
      <c r="AW232">
        <f ca="1">IF(AND($B232&gt;0,SUM(AW$3:AW231)=0,SUM($H232:AV232)=0),$B232,0)</f>
        <v>0</v>
      </c>
      <c r="AX232">
        <f ca="1">IF(AND($B232&gt;0,SUM(AX$3:AX231)=0,SUM($H232:AW232)=0),$B232,0)</f>
        <v>0</v>
      </c>
      <c r="AY232">
        <f ca="1">IF(AND($B232&gt;0,SUM(AY$3:AY231)=0,SUM($H232:AX232)=0),$B232,0)</f>
        <v>0</v>
      </c>
      <c r="AZ232">
        <f ca="1">IF(AND($B232&gt;0,SUM(AZ$3:AZ231)=0,SUM($H232:AY232)=0),$B232,0)</f>
        <v>0</v>
      </c>
      <c r="BA232">
        <f ca="1">IF(AND($B232&gt;0,SUM(BA$3:BA231)=0,SUM($H232:AZ232)=0),$B232,0)</f>
        <v>0</v>
      </c>
      <c r="BB232">
        <f ca="1">IF(AND($B232&gt;0,SUM(BB$3:BB231)=0,SUM($H232:BA232)=0),$B232,0)</f>
        <v>0</v>
      </c>
      <c r="BC232">
        <f ca="1">IF(AND($B232&gt;0,SUM(BC$3:BC231)=0,SUM($H232:BB232)=0),$B232,0)</f>
        <v>0</v>
      </c>
      <c r="BD232">
        <f ca="1">IF(AND($B232&gt;0,SUM(BD$3:BD231)=0,SUM($H232:BC232)=0),$B232,0)</f>
        <v>0</v>
      </c>
      <c r="BE232">
        <f ca="1">IF(AND($B232&gt;0,SUM(BE$3:BE231)=0,SUM($H232:BD232)=0),$B232,0)</f>
        <v>0</v>
      </c>
      <c r="BF232">
        <f ca="1">IF(AND($B232&gt;0,SUM(BF$3:BF231)=0,SUM($H232:BE232)=0),$B232,0)</f>
        <v>0</v>
      </c>
      <c r="BG232">
        <f ca="1">IF(AND($B232&gt;0,SUM(BG$3:BG231)=0,SUM($H232:BF232)=0),$B232,0)</f>
        <v>0</v>
      </c>
      <c r="BH232">
        <f ca="1">IF(AND($B232&gt;0,SUM(BH$3:BH231)=0,SUM($H232:BG232)=0),$B232,0)</f>
        <v>0</v>
      </c>
      <c r="BI232">
        <f ca="1">IF(AND($B232&gt;0,SUM(BI$3:BI231)=0,SUM($H232:BH232)=0),$B232,0)</f>
        <v>0</v>
      </c>
      <c r="BJ232">
        <f ca="1">IF(AND($B232&gt;0,SUM(BJ$3:BJ231)=0,SUM($H232:BI232)=0),$B232,0)</f>
        <v>0</v>
      </c>
      <c r="BK232">
        <f ca="1">IF(AND($B232&gt;0,SUM(BK$3:BK231)=0,SUM($H232:BJ232)=0),$B232,0)</f>
        <v>0</v>
      </c>
      <c r="BL232">
        <f ca="1">IF(AND($B232&gt;0,SUM(BL$3:BL231)=0,SUM($H232:BK232)=0),$B232,0)</f>
        <v>0</v>
      </c>
      <c r="BM232">
        <f ca="1">IF(AND($B232&gt;0,SUM(BM$3:BM231)=0,SUM($H232:BL232)=0),$B232,0)</f>
        <v>0</v>
      </c>
      <c r="BN232">
        <f ca="1">IF(AND($B232&gt;0,SUM(BN$3:BN231)=0,SUM($H232:BM232)=0),$B232,0)</f>
        <v>0</v>
      </c>
      <c r="BO232">
        <f ca="1">IF(AND($B232&gt;0,SUM(BO$3:BO231)=0,SUM($H232:BN232)=0),$B232,0)</f>
        <v>0</v>
      </c>
      <c r="BP232">
        <f ca="1">IF(AND($B232&gt;0,SUM(BP$3:BP231)=0,SUM($H232:BO232)=0),$B232,0)</f>
        <v>0</v>
      </c>
      <c r="BQ232">
        <f ca="1">IF(AND($B232&gt;0,SUM(BQ$3:BQ231)=0,SUM($H232:BP232)=0),$B232,0)</f>
        <v>0</v>
      </c>
      <c r="BR232">
        <f ca="1">IF(AND($B232&gt;0,SUM(BR$3:BR231)=0,SUM($H232:BQ232)=0),$B232,0)</f>
        <v>0</v>
      </c>
      <c r="BS232">
        <f ca="1">IF(AND($B232&gt;0,SUM(BS$3:BS231)=0,SUM($H232:BR232)=0),$B232,0)</f>
        <v>0</v>
      </c>
      <c r="BT232">
        <f ca="1">IF(AND($B232&gt;0,SUM(BT$3:BT231)=0,SUM($H232:BS232)=0),$B232,0)</f>
        <v>0</v>
      </c>
      <c r="BU232">
        <f ca="1">IF(AND($B232&gt;0,SUM(BU$3:BU231)=0,SUM($H232:BT232)=0),$B232,0)</f>
        <v>0</v>
      </c>
      <c r="BV232">
        <f ca="1">IF(AND($B232&gt;0,SUM(BV$3:BV231)=0,SUM($H232:BU232)=0),$B232,0)</f>
        <v>0</v>
      </c>
      <c r="BW232">
        <f ca="1">IF(AND($B232&gt;0,SUM(BW$3:BW231)=0,SUM($H232:BV232)=0),$B232,0)</f>
        <v>0</v>
      </c>
      <c r="BX232">
        <f ca="1">IF(AND($B232&gt;0,SUM(BX$3:BX231)=0,SUM($H232:BW232)=0),$B232,0)</f>
        <v>0</v>
      </c>
      <c r="BY232">
        <f ca="1">IF(AND($B232&gt;0,SUM(BY$3:BY231)=0,SUM($H232:BX232)=0),$B232,0)</f>
        <v>0</v>
      </c>
      <c r="BZ232">
        <f ca="1">IF(AND($B232&gt;0,SUM(BZ$3:BZ231)=0,SUM($H232:BY232)=0),$B232,0)</f>
        <v>0</v>
      </c>
      <c r="CA232">
        <f ca="1">IF(AND($B232&gt;0,SUM(CA$3:CA231)=0,SUM($H232:BZ232)=0),$B232,0)</f>
        <v>0</v>
      </c>
      <c r="CB232">
        <f ca="1">IF(AND($B232&gt;0,SUM(CB$3:CB231)=0,SUM($H232:CA232)=0),$B232,0)</f>
        <v>0</v>
      </c>
      <c r="CC232">
        <f ca="1">IF(AND($B232&gt;0,SUM(CC$3:CC231)=0,SUM($H232:CB232)=0),$B232,0)</f>
        <v>0</v>
      </c>
      <c r="CD232">
        <f ca="1">IF(AND($B232&gt;0,SUM(CD$3:CD231)=0,SUM($H232:CC232)=0),$B232,0)</f>
        <v>0</v>
      </c>
      <c r="CE232">
        <f ca="1">IF(AND($B232&gt;0,SUM(CE$3:CE231)=0,SUM($H232:CD232)=0),$B232,0)</f>
        <v>0</v>
      </c>
      <c r="CF232">
        <f ca="1">IF(AND($B232&gt;0,SUM(CF$3:CF231)=0,SUM($H232:CE232)=0),$B232,0)</f>
        <v>0</v>
      </c>
      <c r="CG232">
        <f ca="1">IF(AND($B232&gt;0,SUM(CG$3:CG231)=0,SUM($H232:CF232)=0),$B232,0)</f>
        <v>0</v>
      </c>
      <c r="CH232">
        <f ca="1">IF(AND($B232&gt;0,SUM(CH$3:CH231)=0,SUM($H232:CG232)=0),$B232,0)</f>
        <v>0</v>
      </c>
      <c r="CI232">
        <f ca="1">IF(AND($B232&gt;0,SUM(CI$3:CI231)=0,SUM($H232:CH232)=0),$B232,0)</f>
        <v>0</v>
      </c>
      <c r="CJ232">
        <f ca="1">IF(AND($B232&gt;0,SUM(CJ$3:CJ231)=0,SUM($H232:CI232)=0),$B232,0)</f>
        <v>0</v>
      </c>
      <c r="CK232">
        <f ca="1">IF(AND($B232&gt;0,SUM(CK$3:CK231)=0,SUM($H232:CJ232)=0),$B232,0)</f>
        <v>0</v>
      </c>
      <c r="CL232">
        <f ca="1">IF(AND($B232&gt;0,SUM(CL$3:CL231)=0,SUM($H232:CK232)=0),$B232,0)</f>
        <v>0</v>
      </c>
      <c r="CM232">
        <f ca="1">IF(AND($B232&gt;0,SUM(CM$3:CM231)=0,SUM($H232:CL232)=0),$B232,0)</f>
        <v>0</v>
      </c>
      <c r="CN232">
        <f ca="1">IF(AND($B232&gt;0,SUM(CN$3:CN231)=0,SUM($H232:CM232)=0),$B232,0)</f>
        <v>0</v>
      </c>
      <c r="CO232">
        <f ca="1">IF(AND($B232&gt;0,SUM(CO$3:CO231)=0,SUM($H232:CN232)=0),$B232,0)</f>
        <v>0</v>
      </c>
      <c r="CP232">
        <f ca="1">IF(AND($B232&gt;0,SUM(CP$3:CP231)=0,SUM($H232:CO232)=0),$B232,0)</f>
        <v>0</v>
      </c>
      <c r="CQ232">
        <f ca="1">IF(AND($B232&gt;0,SUM(CQ$3:CQ231)=0,SUM($H232:CP232)=0),$B232,0)</f>
        <v>0</v>
      </c>
      <c r="CR232">
        <f ca="1">IF(AND($B232&gt;0,SUM(CR$3:CR231)=0,SUM($H232:CQ232)=0),$B232,0)</f>
        <v>0</v>
      </c>
      <c r="CS232">
        <f ca="1">IF(AND($B232&gt;0,SUM(CS$3:CS231)=0,SUM($H232:CR232)=0),$B232,0)</f>
        <v>0</v>
      </c>
      <c r="CT232">
        <f ca="1">IF(AND($B232&gt;0,SUM(CT$3:CT231)=0,SUM($H232:CS232)=0),$B232,0)</f>
        <v>0</v>
      </c>
      <c r="CU232">
        <f ca="1">IF(AND($B232&gt;0,SUM(CU$3:CU231)=0,SUM($H232:CT232)=0),$B232,0)</f>
        <v>0</v>
      </c>
      <c r="CV232">
        <f ca="1">IF(AND($B232&gt;0,SUM(CV$3:CV231)=0,SUM($H232:CU232)=0),$B232,0)</f>
        <v>0</v>
      </c>
      <c r="CW232">
        <f ca="1">IF(AND($B232&gt;0,SUM(CW$3:CW231)=0,SUM($H232:CV232)=0),$B232,0)</f>
        <v>0</v>
      </c>
      <c r="CX232">
        <f ca="1">IF(AND($B232&gt;0,SUM(CX$3:CX231)=0,SUM($H232:CW232)=0),$B232,0)</f>
        <v>0</v>
      </c>
      <c r="CY232">
        <f ca="1">IF(AND($B232&gt;0,SUM(CY$3:CY231)=0,SUM($H232:CX232)=0),$B232,0)</f>
        <v>0</v>
      </c>
      <c r="CZ232">
        <f ca="1">IF(AND($B232&gt;0,SUM(CZ$3:CZ231)=0,SUM($H232:CY232)=0),$B232,0)</f>
        <v>0</v>
      </c>
      <c r="DA232">
        <f ca="1">IF(AND($B232&gt;0,SUM(DA$3:DA231)=0,SUM($H232:CZ232)=0),$B232,0)</f>
        <v>0</v>
      </c>
      <c r="DB232">
        <f ca="1">IF(AND($B232&gt;0,SUM(DB$3:DB231)=0,SUM($H232:DA232)=0),$B232,0)</f>
        <v>0</v>
      </c>
      <c r="DC232">
        <f ca="1">IF(AND($B232&gt;0,SUM(DC$3:DC231)=0,SUM($H232:DB232)=0),$B232,0)</f>
        <v>0</v>
      </c>
      <c r="DD232">
        <f ca="1">IF(AND($B232&gt;0,SUM(DD$3:DD231)=0,SUM($H232:DC232)=0),$B232,0)</f>
        <v>0</v>
      </c>
      <c r="DE232">
        <f ca="1">IF(AND($B232&gt;0,SUM(DE$3:DE231)=0,SUM($H232:DD232)=0),$B232,0)</f>
        <v>0</v>
      </c>
      <c r="DF232">
        <f ca="1">IF(AND($B232&gt;0,SUM(DF$3:DF231)=0,SUM($H232:DE232)=0),$B232,0)</f>
        <v>0</v>
      </c>
      <c r="DG232">
        <f ca="1">IF(AND($B232&gt;0,SUM(DG$3:DG231)=0,SUM($H232:DF232)=0),$B232,0)</f>
        <v>0</v>
      </c>
      <c r="DH232">
        <f ca="1">IF(AND($B232&gt;0,SUM(DH$3:DH231)=0,SUM($H232:DG232)=0),$B232,0)</f>
        <v>0</v>
      </c>
      <c r="DI232">
        <f ca="1">IF(AND($B232&gt;0,SUM(DI$3:DI231)=0,SUM($H232:DH232)=0),$B232,0)</f>
        <v>0</v>
      </c>
      <c r="DJ232">
        <f ca="1">IF(AND($B232&gt;0,SUM(DJ$3:DJ231)=0,SUM($H232:DI232)=0),$B232,0)</f>
        <v>0</v>
      </c>
      <c r="DK232">
        <f ca="1">IF(AND($B232&gt;0,SUM(DK$3:DK231)=0,SUM($H232:DJ232)=0),$B232,0)</f>
        <v>0</v>
      </c>
      <c r="DL232">
        <f ca="1">IF(AND($B232&gt;0,SUM(DL$3:DL231)=0,SUM($H232:DK232)=0),$B232,0)</f>
        <v>0</v>
      </c>
      <c r="DM232">
        <f ca="1">IF(AND($B232&gt;0,SUM(DM$3:DM231)=0,SUM($H232:DL232)=0),$B232,0)</f>
        <v>0</v>
      </c>
      <c r="DN232">
        <f ca="1">IF(AND($B232&gt;0,SUM(DN$3:DN231)=0,SUM($H232:DM232)=0),$B232,0)</f>
        <v>0</v>
      </c>
      <c r="DO232">
        <f ca="1">IF(AND($B232&gt;0,SUM(DO$3:DO231)=0,SUM($H232:DN232)=0),$B232,0)</f>
        <v>0</v>
      </c>
      <c r="DP232">
        <f ca="1">IF(AND($B232&gt;0,SUM(DP$3:DP231)=0,SUM($H232:DO232)=0),$B232,0)</f>
        <v>0</v>
      </c>
      <c r="DQ232">
        <f ca="1">IF(AND($B232&gt;0,SUM(DQ$3:DQ231)=0,SUM($H232:DP232)=0),$B232,0)</f>
        <v>0</v>
      </c>
      <c r="DR232">
        <f ca="1">IF(AND($B232&gt;0,SUM(DR$3:DR231)=0,SUM($H232:DQ232)=0),$B232,0)</f>
        <v>0</v>
      </c>
      <c r="DS232">
        <f ca="1">IF(AND($B232&gt;0,SUM(DS$3:DS231)=0,SUM($H232:DR232)=0),$B232,0)</f>
        <v>0</v>
      </c>
      <c r="DT232">
        <f ca="1">IF(AND($B232&gt;0,SUM(DT$3:DT231)=0,SUM($H232:DS232)=0),$B232,0)</f>
        <v>0</v>
      </c>
      <c r="DU232">
        <f ca="1">IF(AND($B232&gt;0,SUM(DU$3:DU231)=0,SUM($H232:DT232)=0),$B232,0)</f>
        <v>0</v>
      </c>
      <c r="DV232">
        <f ca="1">IF(AND($B232&gt;0,SUM(DV$3:DV231)=0,SUM($H232:DU232)=0),$B232,0)</f>
        <v>0</v>
      </c>
      <c r="DW232">
        <f ca="1">IF(AND($B232&gt;0,SUM(DW$3:DW231)=0,SUM($H232:DV232)=0),$B232,0)</f>
        <v>0</v>
      </c>
      <c r="DX232">
        <f ca="1">IF(AND($B232&gt;0,SUM(DX$3:DX231)=0,SUM($H232:DW232)=0),$B232,0)</f>
        <v>0</v>
      </c>
      <c r="DY232">
        <f ca="1">IF(AND($B232&gt;0,SUM(DY$3:DY231)=0,SUM($H232:DX232)=0),$B232,0)</f>
        <v>0</v>
      </c>
      <c r="DZ232">
        <f ca="1">IF(AND($B232&gt;0,SUM(DZ$3:DZ231)=0,SUM($H232:DY232)=0),$B232,0)</f>
        <v>0</v>
      </c>
      <c r="EA232">
        <f ca="1">IF(AND($B232&gt;0,SUM(EA$3:EA231)=0,SUM($H232:DZ232)=0),$B232,0)</f>
        <v>0</v>
      </c>
      <c r="EB232">
        <f ca="1">IF(AND($B232&gt;0,SUM(EB$3:EB231)=0,SUM($H232:EA232)=0),$B232,0)</f>
        <v>0</v>
      </c>
      <c r="EC232">
        <f ca="1">IF(AND($B232&gt;0,SUM(EC$3:EC231)=0,SUM($H232:EB232)=0),$B232,0)</f>
        <v>0</v>
      </c>
      <c r="ED232">
        <f ca="1">IF(AND($B232&gt;0,SUM(ED$3:ED231)=0,SUM($H232:EC232)=0),$B232,0)</f>
        <v>0</v>
      </c>
      <c r="EE232">
        <f ca="1">IF(AND($B232&gt;0,SUM(EE$3:EE231)=0,SUM($H232:ED232)=0),$B232,0)</f>
        <v>0</v>
      </c>
      <c r="EF232">
        <f ca="1">IF(AND($B232&gt;0,SUM(EF$3:EF231)=0,SUM($H232:EE232)=0),$B232,0)</f>
        <v>0</v>
      </c>
      <c r="EG232">
        <f ca="1">IF(AND($B232&gt;0,SUM(EG$3:EG231)=0,SUM($H232:EF232)=0),$B232,0)</f>
        <v>0</v>
      </c>
      <c r="EH232">
        <f ca="1">IF(AND($B232&gt;0,SUM(EH$3:EH231)=0,SUM($H232:EG232)=0),$B232,0)</f>
        <v>0</v>
      </c>
      <c r="EI232">
        <f ca="1">IF(AND($B232&gt;0,SUM(EI$3:EI231)=0,SUM($H232:EH232)=0),$B232,0)</f>
        <v>0</v>
      </c>
      <c r="EJ232">
        <f ca="1">IF(AND($B232&gt;0,SUM(EJ$3:EJ231)=0,SUM($H232:EI232)=0),$B232,0)</f>
        <v>0</v>
      </c>
      <c r="EK232">
        <f ca="1">IF(AND($B232&gt;0,SUM(EK$3:EK231)=0,SUM($H232:EJ232)=0),$B232,0)</f>
        <v>0</v>
      </c>
      <c r="EL232">
        <f ca="1">IF(AND($B232&gt;0,SUM(EL$3:EL231)=0,SUM($H232:EK232)=0),$B232,0)</f>
        <v>0</v>
      </c>
      <c r="EM232">
        <f ca="1">IF(AND($B232&gt;0,SUM(EM$3:EM231)=0,SUM($H232:EL232)=0),$B232,0)</f>
        <v>0</v>
      </c>
      <c r="EN232">
        <f ca="1">IF(AND($B232&gt;0,SUM(EN$3:EN231)=0,SUM($H232:EM232)=0),$B232,0)</f>
        <v>0</v>
      </c>
      <c r="EO232">
        <f ca="1">IF(AND($B232&gt;0,SUM(EO$3:EO231)=0,SUM($H232:EN232)=0),$B232,0)</f>
        <v>0</v>
      </c>
      <c r="EP232">
        <f ca="1">IF(AND($B232&gt;0,SUM(EP$3:EP231)=0,SUM($H232:EO232)=0),$B232,0)</f>
        <v>0</v>
      </c>
      <c r="EQ232">
        <f ca="1">IF(AND($B232&gt;0,SUM(EQ$3:EQ231)=0,SUM($H232:EP232)=0),$B232,0)</f>
        <v>0</v>
      </c>
      <c r="ER232">
        <f ca="1">IF(AND($B232&gt;0,SUM(ER$3:ER231)=0,SUM($H232:EQ232)=0),$B232,0)</f>
        <v>0</v>
      </c>
      <c r="ES232">
        <f ca="1">IF(AND($B232&gt;0,SUM(ES$3:ES231)=0,SUM($H232:ER232)=0),$B232,0)</f>
        <v>0</v>
      </c>
      <c r="ET232">
        <f ca="1">IF(AND($B232&gt;0,SUM(ET$3:ET231)=0,SUM($H232:ES232)=0),$B232,0)</f>
        <v>0</v>
      </c>
      <c r="EU232">
        <f ca="1">IF(AND($B232&gt;0,SUM(EU$3:EU231)=0,SUM($H232:ET232)=0),$B232,0)</f>
        <v>0</v>
      </c>
      <c r="EV232">
        <f ca="1">IF(AND($B232&gt;0,SUM(EV$3:EV231)=0,SUM($H232:EU232)=0),$B232,0)</f>
        <v>0</v>
      </c>
      <c r="EW232">
        <f ca="1">IF(AND($B232&gt;0,SUM(EW$3:EW231)=0,SUM($H232:EV232)=0),$B232,0)</f>
        <v>0</v>
      </c>
      <c r="EX232">
        <f ca="1">IF(AND($B232&gt;0,SUM(EX$3:EX231)=0,SUM($H232:EW232)=0),$B232,0)</f>
        <v>0</v>
      </c>
      <c r="EY232">
        <f ca="1">IF(AND($B232&gt;0,SUM(EY$3:EY231)=0,SUM($H232:EX232)=0),$B232,0)</f>
        <v>0</v>
      </c>
      <c r="EZ232">
        <f ca="1">IF(AND($B232&gt;0,SUM(EZ$3:EZ231)=0,SUM($H232:EY232)=0),$B232,0)</f>
        <v>0</v>
      </c>
      <c r="FA232">
        <f ca="1">IF(AND($B232&gt;0,SUM(FA$3:FA231)=0,SUM($H232:EZ232)=0),$B232,0)</f>
        <v>0</v>
      </c>
      <c r="FB232">
        <f ca="1">IF(AND($B232&gt;0,SUM(FB$3:FB231)=0,SUM($H232:FA232)=0),$B232,0)</f>
        <v>0</v>
      </c>
      <c r="FC232">
        <f ca="1">IF(AND($B232&gt;0,SUM(FC$3:FC231)=0,SUM($H232:FB232)=0),$B232,0)</f>
        <v>0</v>
      </c>
      <c r="FD232">
        <f ca="1">IF(AND($B232&gt;0,SUM(FD$3:FD231)=0,SUM($H232:FC232)=0),$B232,0)</f>
        <v>0</v>
      </c>
      <c r="FE232">
        <f ca="1">IF(AND($B232&gt;0,SUM(FE$3:FE231)=0,SUM($H232:FD232)=0),$B232,0)</f>
        <v>0</v>
      </c>
      <c r="FF232">
        <f ca="1">IF(AND($B232&gt;0,SUM(FF$3:FF231)=0,SUM($H232:FE232)=0),$B232,0)</f>
        <v>0</v>
      </c>
      <c r="FG232">
        <f ca="1">IF(AND($B232&gt;0,SUM(FG$3:FG231)=0,SUM($H232:FF232)=0),$B232,0)</f>
        <v>0</v>
      </c>
      <c r="FH232">
        <f ca="1">IF(AND($B232&gt;0,SUM(FH$3:FH231)=0,SUM($H232:FG232)=0),$B232,0)</f>
        <v>0</v>
      </c>
      <c r="FI232">
        <f ca="1">IF(AND($B232&gt;0,SUM(FI$3:FI231)=0,SUM($H232:FH232)=0),$B232,0)</f>
        <v>0</v>
      </c>
      <c r="FJ232">
        <f ca="1">IF(AND($B232&gt;0,SUM(FJ$3:FJ231)=0,SUM($H232:FI232)=0),$B232,0)</f>
        <v>0</v>
      </c>
      <c r="FK232">
        <f ca="1">IF(AND($B232&gt;0,SUM(FK$3:FK231)=0,SUM($H232:FJ232)=0),$B232,0)</f>
        <v>0</v>
      </c>
      <c r="FL232">
        <f ca="1">IF(AND($B232&gt;0,SUM(FL$3:FL231)=0,SUM($H232:FK232)=0),$B232,0)</f>
        <v>0</v>
      </c>
      <c r="FM232">
        <f ca="1">IF(AND($B232&gt;0,SUM(FM$3:FM231)=0,SUM($H232:FL232)=0),$B232,0)</f>
        <v>0</v>
      </c>
      <c r="FN232">
        <f ca="1">IF(AND($B232&gt;0,SUM(FN$3:FN231)=0,SUM($H232:FM232)=0),$B232,0)</f>
        <v>0</v>
      </c>
      <c r="FS232" s="67" t="str">
        <f ca="1">Valintaohjelma!$C108</f>
        <v>Seis Ohjaus (DI)</v>
      </c>
      <c r="FT232" s="67" t="str">
        <f ca="1">Valintaohjelma!$F108</f>
        <v/>
      </c>
      <c r="FU232" s="342" t="s">
        <v>383</v>
      </c>
      <c r="FV232" s="67" t="str">
        <f>Valintaohjelma!$I108</f>
        <v>-</v>
      </c>
      <c r="FY232" s="67" t="str">
        <f ca="1">Valintaohjelma!$C108</f>
        <v>Seis Ohjaus (DI)</v>
      </c>
      <c r="FZ232" s="67" t="str">
        <f ca="1">Valintaohjelma!$F108</f>
        <v/>
      </c>
      <c r="GA232" s="67" t="s">
        <v>224</v>
      </c>
      <c r="GB232" s="67" t="str">
        <f>Valintaohjelma!$I108</f>
        <v>-</v>
      </c>
      <c r="GE232" s="67" t="str">
        <f ca="1">Valintaohjelma!$C108</f>
        <v>Seis Ohjaus (DI)</v>
      </c>
      <c r="GF232" s="67" t="str">
        <f ca="1">Valintaohjelma!$F108</f>
        <v/>
      </c>
      <c r="GG232" s="67" t="s">
        <v>898</v>
      </c>
      <c r="GH232" s="67" t="str">
        <f>Valintaohjelma!$I108</f>
        <v>-</v>
      </c>
    </row>
    <row r="233" spans="1:190" ht="15.75" thickBot="1" x14ac:dyDescent="0.3">
      <c r="A233">
        <v>233</v>
      </c>
      <c r="B233">
        <f>IF(AND(Valintaohjelma!D109&lt;&gt;"-",Valintaohjelma!D109&lt;&gt;""),A233,0)</f>
        <v>0</v>
      </c>
      <c r="C233" s="240" t="str">
        <f t="shared" ca="1" si="26"/>
        <v>Tehostus Ohjaus (DI)</v>
      </c>
      <c r="D233" s="240" t="str">
        <f t="shared" ca="1" si="27"/>
        <v/>
      </c>
      <c r="E233" s="240" t="str">
        <f t="shared" ca="1" si="28"/>
        <v>Tehostus</v>
      </c>
      <c r="F233" s="240" t="str">
        <f t="shared" ca="1" si="29"/>
        <v>-</v>
      </c>
      <c r="G233" s="47" t="e">
        <f>INDEX($I$2:$FN$2,ROWS(G$2:G233))</f>
        <v>#REF!</v>
      </c>
      <c r="H233">
        <v>0</v>
      </c>
      <c r="I233">
        <f ca="1">IF(AND($B233&gt;0,SUM(I$3:I232)=0,SUM($H233:H233)=0),$B233,0)</f>
        <v>0</v>
      </c>
      <c r="J233">
        <f ca="1">IF(AND($B233&gt;0,SUM(J$3:J232)=0,SUM($H233:I233)=0),$B233,0)</f>
        <v>0</v>
      </c>
      <c r="K233">
        <f ca="1">IF(AND($B233&gt;0,SUM(K$3:K232)=0,SUM($H233:J233)=0),$B233,0)</f>
        <v>0</v>
      </c>
      <c r="L233">
        <f ca="1">IF(AND($B233&gt;0,SUM(L$3:L232)=0,SUM($H233:K233)=0),$B233,0)</f>
        <v>0</v>
      </c>
      <c r="M233">
        <f ca="1">IF(AND($B233&gt;0,SUM(M$3:M232)=0,SUM($H233:L233)=0),$B233,0)</f>
        <v>0</v>
      </c>
      <c r="N233">
        <f ca="1">IF(AND($B233&gt;0,SUM(N$3:N232)=0,SUM($H233:M233)=0),$B233,0)</f>
        <v>0</v>
      </c>
      <c r="O233">
        <f ca="1">IF(AND($B233&gt;0,SUM(O$3:O232)=0,SUM($H233:N233)=0),$B233,0)</f>
        <v>0</v>
      </c>
      <c r="P233">
        <f ca="1">IF(AND($B233&gt;0,SUM(P$3:P232)=0,SUM($H233:O233)=0),$B233,0)</f>
        <v>0</v>
      </c>
      <c r="Q233">
        <f ca="1">IF(AND($B233&gt;0,SUM(Q$3:Q232)=0,SUM($H233:P233)=0),$B233,0)</f>
        <v>0</v>
      </c>
      <c r="R233">
        <f ca="1">IF(AND($B233&gt;0,SUM(R$3:R232)=0,SUM($H233:Q233)=0),$B233,0)</f>
        <v>0</v>
      </c>
      <c r="S233">
        <f ca="1">IF(AND($B233&gt;0,SUM(S$3:S232)=0,SUM($H233:R233)=0),$B233,0)</f>
        <v>0</v>
      </c>
      <c r="T233">
        <f ca="1">IF(AND($B233&gt;0,SUM(T$3:T232)=0,SUM($H233:S233)=0),$B233,0)</f>
        <v>0</v>
      </c>
      <c r="U233">
        <f ca="1">IF(AND($B233&gt;0,SUM(U$3:U232)=0,SUM($H233:T233)=0),$B233,0)</f>
        <v>0</v>
      </c>
      <c r="V233">
        <f ca="1">IF(AND($B233&gt;0,SUM(V$3:V232)=0,SUM($H233:U233)=0),$B233,0)</f>
        <v>0</v>
      </c>
      <c r="W233">
        <f ca="1">IF(AND($B233&gt;0,SUM(W$3:W232)=0,SUM($H233:V233)=0),$B233,0)</f>
        <v>0</v>
      </c>
      <c r="X233">
        <f ca="1">IF(AND($B233&gt;0,SUM(X$3:X232)=0,SUM($H233:W233)=0),$B233,0)</f>
        <v>0</v>
      </c>
      <c r="Y233">
        <f ca="1">IF(AND($B233&gt;0,SUM(Y$3:Y232)=0,SUM($H233:X233)=0),$B233,0)</f>
        <v>0</v>
      </c>
      <c r="Z233">
        <f ca="1">IF(AND($B233&gt;0,SUM(Z$3:Z232)=0,SUM($H233:Y233)=0),$B233,0)</f>
        <v>0</v>
      </c>
      <c r="AA233">
        <f ca="1">IF(AND($B233&gt;0,SUM(AA$3:AA232)=0,SUM($H233:Z233)=0),$B233,0)</f>
        <v>0</v>
      </c>
      <c r="AB233">
        <f ca="1">IF(AND($B233&gt;0,SUM(AB$3:AB232)=0,SUM($H233:AA233)=0),$B233,0)</f>
        <v>0</v>
      </c>
      <c r="AC233">
        <f ca="1">IF(AND($B233&gt;0,SUM(AC$3:AC232)=0,SUM($H233:AB233)=0),$B233,0)</f>
        <v>0</v>
      </c>
      <c r="AD233">
        <f ca="1">IF(AND($B233&gt;0,SUM(AD$3:AD232)=0,SUM($H233:AC233)=0),$B233,0)</f>
        <v>0</v>
      </c>
      <c r="AE233">
        <f ca="1">IF(AND($B233&gt;0,SUM(AE$3:AE232)=0,SUM($H233:AD233)=0),$B233,0)</f>
        <v>0</v>
      </c>
      <c r="AF233">
        <f ca="1">IF(AND($B233&gt;0,SUM(AF$3:AF232)=0,SUM($H233:AE233)=0),$B233,0)</f>
        <v>0</v>
      </c>
      <c r="AG233">
        <f ca="1">IF(AND($B233&gt;0,SUM(AG$3:AG232)=0,SUM($H233:AF233)=0),$B233,0)</f>
        <v>0</v>
      </c>
      <c r="AH233">
        <f ca="1">IF(AND($B233&gt;0,SUM(AH$3:AH232)=0,SUM($H233:AG233)=0),$B233,0)</f>
        <v>0</v>
      </c>
      <c r="AI233">
        <f ca="1">IF(AND($B233&gt;0,SUM(AI$3:AI232)=0,SUM($H233:AH233)=0),$B233,0)</f>
        <v>0</v>
      </c>
      <c r="AJ233">
        <f ca="1">IF(AND($B233&gt;0,SUM(AJ$3:AJ232)=0,SUM($H233:AI233)=0),$B233,0)</f>
        <v>0</v>
      </c>
      <c r="AK233">
        <f ca="1">IF(AND($B233&gt;0,SUM(AK$3:AK232)=0,SUM($H233:AJ233)=0),$B233,0)</f>
        <v>0</v>
      </c>
      <c r="AL233">
        <f ca="1">IF(AND($B233&gt;0,SUM(AL$3:AL232)=0,SUM($H233:AK233)=0),$B233,0)</f>
        <v>0</v>
      </c>
      <c r="AM233">
        <f ca="1">IF(AND($B233&gt;0,SUM(AM$3:AM232)=0,SUM($H233:AL233)=0),$B233,0)</f>
        <v>0</v>
      </c>
      <c r="AN233">
        <f ca="1">IF(AND($B233&gt;0,SUM(AN$3:AN232)=0,SUM($H233:AM233)=0),$B233,0)</f>
        <v>0</v>
      </c>
      <c r="AO233">
        <f ca="1">IF(AND($B233&gt;0,SUM(AO$3:AO232)=0,SUM($H233:AN233)=0),$B233,0)</f>
        <v>0</v>
      </c>
      <c r="AP233">
        <f ca="1">IF(AND($B233&gt;0,SUM(AP$3:AP232)=0,SUM($H233:AO233)=0),$B233,0)</f>
        <v>0</v>
      </c>
      <c r="AQ233">
        <f ca="1">IF(AND($B233&gt;0,SUM(AQ$3:AQ232)=0,SUM($H233:AP233)=0),$B233,0)</f>
        <v>0</v>
      </c>
      <c r="AR233">
        <f ca="1">IF(AND($B233&gt;0,SUM(AR$3:AR232)=0,SUM($H233:AQ233)=0),$B233,0)</f>
        <v>0</v>
      </c>
      <c r="AS233">
        <f ca="1">IF(AND($B233&gt;0,SUM(AS$3:AS232)=0,SUM($H233:AR233)=0),$B233,0)</f>
        <v>0</v>
      </c>
      <c r="AT233">
        <f ca="1">IF(AND($B233&gt;0,SUM(AT$3:AT232)=0,SUM($H233:AS233)=0),$B233,0)</f>
        <v>0</v>
      </c>
      <c r="AU233">
        <f ca="1">IF(AND($B233&gt;0,SUM(AU$3:AU232)=0,SUM($H233:AT233)=0),$B233,0)</f>
        <v>0</v>
      </c>
      <c r="AV233">
        <f ca="1">IF(AND($B233&gt;0,SUM(AV$3:AV232)=0,SUM($H233:AU233)=0),$B233,0)</f>
        <v>0</v>
      </c>
      <c r="AW233">
        <f ca="1">IF(AND($B233&gt;0,SUM(AW$3:AW232)=0,SUM($H233:AV233)=0),$B233,0)</f>
        <v>0</v>
      </c>
      <c r="AX233">
        <f ca="1">IF(AND($B233&gt;0,SUM(AX$3:AX232)=0,SUM($H233:AW233)=0),$B233,0)</f>
        <v>0</v>
      </c>
      <c r="AY233">
        <f ca="1">IF(AND($B233&gt;0,SUM(AY$3:AY232)=0,SUM($H233:AX233)=0),$B233,0)</f>
        <v>0</v>
      </c>
      <c r="AZ233">
        <f ca="1">IF(AND($B233&gt;0,SUM(AZ$3:AZ232)=0,SUM($H233:AY233)=0),$B233,0)</f>
        <v>0</v>
      </c>
      <c r="BA233">
        <f ca="1">IF(AND($B233&gt;0,SUM(BA$3:BA232)=0,SUM($H233:AZ233)=0),$B233,0)</f>
        <v>0</v>
      </c>
      <c r="BB233">
        <f ca="1">IF(AND($B233&gt;0,SUM(BB$3:BB232)=0,SUM($H233:BA233)=0),$B233,0)</f>
        <v>0</v>
      </c>
      <c r="BC233">
        <f ca="1">IF(AND($B233&gt;0,SUM(BC$3:BC232)=0,SUM($H233:BB233)=0),$B233,0)</f>
        <v>0</v>
      </c>
      <c r="BD233">
        <f ca="1">IF(AND($B233&gt;0,SUM(BD$3:BD232)=0,SUM($H233:BC233)=0),$B233,0)</f>
        <v>0</v>
      </c>
      <c r="BE233">
        <f ca="1">IF(AND($B233&gt;0,SUM(BE$3:BE232)=0,SUM($H233:BD233)=0),$B233,0)</f>
        <v>0</v>
      </c>
      <c r="BF233">
        <f ca="1">IF(AND($B233&gt;0,SUM(BF$3:BF232)=0,SUM($H233:BE233)=0),$B233,0)</f>
        <v>0</v>
      </c>
      <c r="BG233">
        <f ca="1">IF(AND($B233&gt;0,SUM(BG$3:BG232)=0,SUM($H233:BF233)=0),$B233,0)</f>
        <v>0</v>
      </c>
      <c r="BH233">
        <f ca="1">IF(AND($B233&gt;0,SUM(BH$3:BH232)=0,SUM($H233:BG233)=0),$B233,0)</f>
        <v>0</v>
      </c>
      <c r="BI233">
        <f ca="1">IF(AND($B233&gt;0,SUM(BI$3:BI232)=0,SUM($H233:BH233)=0),$B233,0)</f>
        <v>0</v>
      </c>
      <c r="BJ233">
        <f ca="1">IF(AND($B233&gt;0,SUM(BJ$3:BJ232)=0,SUM($H233:BI233)=0),$B233,0)</f>
        <v>0</v>
      </c>
      <c r="BK233">
        <f ca="1">IF(AND($B233&gt;0,SUM(BK$3:BK232)=0,SUM($H233:BJ233)=0),$B233,0)</f>
        <v>0</v>
      </c>
      <c r="BL233">
        <f ca="1">IF(AND($B233&gt;0,SUM(BL$3:BL232)=0,SUM($H233:BK233)=0),$B233,0)</f>
        <v>0</v>
      </c>
      <c r="BM233">
        <f ca="1">IF(AND($B233&gt;0,SUM(BM$3:BM232)=0,SUM($H233:BL233)=0),$B233,0)</f>
        <v>0</v>
      </c>
      <c r="BN233">
        <f ca="1">IF(AND($B233&gt;0,SUM(BN$3:BN232)=0,SUM($H233:BM233)=0),$B233,0)</f>
        <v>0</v>
      </c>
      <c r="BO233">
        <f ca="1">IF(AND($B233&gt;0,SUM(BO$3:BO232)=0,SUM($H233:BN233)=0),$B233,0)</f>
        <v>0</v>
      </c>
      <c r="BP233">
        <f ca="1">IF(AND($B233&gt;0,SUM(BP$3:BP232)=0,SUM($H233:BO233)=0),$B233,0)</f>
        <v>0</v>
      </c>
      <c r="BQ233">
        <f ca="1">IF(AND($B233&gt;0,SUM(BQ$3:BQ232)=0,SUM($H233:BP233)=0),$B233,0)</f>
        <v>0</v>
      </c>
      <c r="BR233">
        <f ca="1">IF(AND($B233&gt;0,SUM(BR$3:BR232)=0,SUM($H233:BQ233)=0),$B233,0)</f>
        <v>0</v>
      </c>
      <c r="BS233">
        <f ca="1">IF(AND($B233&gt;0,SUM(BS$3:BS232)=0,SUM($H233:BR233)=0),$B233,0)</f>
        <v>0</v>
      </c>
      <c r="BT233">
        <f ca="1">IF(AND($B233&gt;0,SUM(BT$3:BT232)=0,SUM($H233:BS233)=0),$B233,0)</f>
        <v>0</v>
      </c>
      <c r="BU233">
        <f ca="1">IF(AND($B233&gt;0,SUM(BU$3:BU232)=0,SUM($H233:BT233)=0),$B233,0)</f>
        <v>0</v>
      </c>
      <c r="BV233">
        <f ca="1">IF(AND($B233&gt;0,SUM(BV$3:BV232)=0,SUM($H233:BU233)=0),$B233,0)</f>
        <v>0</v>
      </c>
      <c r="BW233">
        <f ca="1">IF(AND($B233&gt;0,SUM(BW$3:BW232)=0,SUM($H233:BV233)=0),$B233,0)</f>
        <v>0</v>
      </c>
      <c r="BX233">
        <f ca="1">IF(AND($B233&gt;0,SUM(BX$3:BX232)=0,SUM($H233:BW233)=0),$B233,0)</f>
        <v>0</v>
      </c>
      <c r="BY233">
        <f ca="1">IF(AND($B233&gt;0,SUM(BY$3:BY232)=0,SUM($H233:BX233)=0),$B233,0)</f>
        <v>0</v>
      </c>
      <c r="BZ233">
        <f ca="1">IF(AND($B233&gt;0,SUM(BZ$3:BZ232)=0,SUM($H233:BY233)=0),$B233,0)</f>
        <v>0</v>
      </c>
      <c r="CA233">
        <f ca="1">IF(AND($B233&gt;0,SUM(CA$3:CA232)=0,SUM($H233:BZ233)=0),$B233,0)</f>
        <v>0</v>
      </c>
      <c r="CB233">
        <f ca="1">IF(AND($B233&gt;0,SUM(CB$3:CB232)=0,SUM($H233:CA233)=0),$B233,0)</f>
        <v>0</v>
      </c>
      <c r="CC233">
        <f ca="1">IF(AND($B233&gt;0,SUM(CC$3:CC232)=0,SUM($H233:CB233)=0),$B233,0)</f>
        <v>0</v>
      </c>
      <c r="CD233">
        <f ca="1">IF(AND($B233&gt;0,SUM(CD$3:CD232)=0,SUM($H233:CC233)=0),$B233,0)</f>
        <v>0</v>
      </c>
      <c r="CE233">
        <f ca="1">IF(AND($B233&gt;0,SUM(CE$3:CE232)=0,SUM($H233:CD233)=0),$B233,0)</f>
        <v>0</v>
      </c>
      <c r="CF233">
        <f ca="1">IF(AND($B233&gt;0,SUM(CF$3:CF232)=0,SUM($H233:CE233)=0),$B233,0)</f>
        <v>0</v>
      </c>
      <c r="CG233">
        <f ca="1">IF(AND($B233&gt;0,SUM(CG$3:CG232)=0,SUM($H233:CF233)=0),$B233,0)</f>
        <v>0</v>
      </c>
      <c r="CH233">
        <f ca="1">IF(AND($B233&gt;0,SUM(CH$3:CH232)=0,SUM($H233:CG233)=0),$B233,0)</f>
        <v>0</v>
      </c>
      <c r="CI233">
        <f ca="1">IF(AND($B233&gt;0,SUM(CI$3:CI232)=0,SUM($H233:CH233)=0),$B233,0)</f>
        <v>0</v>
      </c>
      <c r="CJ233">
        <f ca="1">IF(AND($B233&gt;0,SUM(CJ$3:CJ232)=0,SUM($H233:CI233)=0),$B233,0)</f>
        <v>0</v>
      </c>
      <c r="CK233">
        <f ca="1">IF(AND($B233&gt;0,SUM(CK$3:CK232)=0,SUM($H233:CJ233)=0),$B233,0)</f>
        <v>0</v>
      </c>
      <c r="CL233">
        <f ca="1">IF(AND($B233&gt;0,SUM(CL$3:CL232)=0,SUM($H233:CK233)=0),$B233,0)</f>
        <v>0</v>
      </c>
      <c r="CM233">
        <f ca="1">IF(AND($B233&gt;0,SUM(CM$3:CM232)=0,SUM($H233:CL233)=0),$B233,0)</f>
        <v>0</v>
      </c>
      <c r="CN233">
        <f ca="1">IF(AND($B233&gt;0,SUM(CN$3:CN232)=0,SUM($H233:CM233)=0),$B233,0)</f>
        <v>0</v>
      </c>
      <c r="CO233">
        <f ca="1">IF(AND($B233&gt;0,SUM(CO$3:CO232)=0,SUM($H233:CN233)=0),$B233,0)</f>
        <v>0</v>
      </c>
      <c r="CP233">
        <f ca="1">IF(AND($B233&gt;0,SUM(CP$3:CP232)=0,SUM($H233:CO233)=0),$B233,0)</f>
        <v>0</v>
      </c>
      <c r="CQ233">
        <f ca="1">IF(AND($B233&gt;0,SUM(CQ$3:CQ232)=0,SUM($H233:CP233)=0),$B233,0)</f>
        <v>0</v>
      </c>
      <c r="CR233">
        <f ca="1">IF(AND($B233&gt;0,SUM(CR$3:CR232)=0,SUM($H233:CQ233)=0),$B233,0)</f>
        <v>0</v>
      </c>
      <c r="CS233">
        <f ca="1">IF(AND($B233&gt;0,SUM(CS$3:CS232)=0,SUM($H233:CR233)=0),$B233,0)</f>
        <v>0</v>
      </c>
      <c r="CT233">
        <f ca="1">IF(AND($B233&gt;0,SUM(CT$3:CT232)=0,SUM($H233:CS233)=0),$B233,0)</f>
        <v>0</v>
      </c>
      <c r="CU233">
        <f ca="1">IF(AND($B233&gt;0,SUM(CU$3:CU232)=0,SUM($H233:CT233)=0),$B233,0)</f>
        <v>0</v>
      </c>
      <c r="CV233">
        <f ca="1">IF(AND($B233&gt;0,SUM(CV$3:CV232)=0,SUM($H233:CU233)=0),$B233,0)</f>
        <v>0</v>
      </c>
      <c r="CW233">
        <f ca="1">IF(AND($B233&gt;0,SUM(CW$3:CW232)=0,SUM($H233:CV233)=0),$B233,0)</f>
        <v>0</v>
      </c>
      <c r="CX233">
        <f ca="1">IF(AND($B233&gt;0,SUM(CX$3:CX232)=0,SUM($H233:CW233)=0),$B233,0)</f>
        <v>0</v>
      </c>
      <c r="CY233">
        <f ca="1">IF(AND($B233&gt;0,SUM(CY$3:CY232)=0,SUM($H233:CX233)=0),$B233,0)</f>
        <v>0</v>
      </c>
      <c r="CZ233">
        <f ca="1">IF(AND($B233&gt;0,SUM(CZ$3:CZ232)=0,SUM($H233:CY233)=0),$B233,0)</f>
        <v>0</v>
      </c>
      <c r="DA233">
        <f ca="1">IF(AND($B233&gt;0,SUM(DA$3:DA232)=0,SUM($H233:CZ233)=0),$B233,0)</f>
        <v>0</v>
      </c>
      <c r="DB233">
        <f ca="1">IF(AND($B233&gt;0,SUM(DB$3:DB232)=0,SUM($H233:DA233)=0),$B233,0)</f>
        <v>0</v>
      </c>
      <c r="DC233">
        <f ca="1">IF(AND($B233&gt;0,SUM(DC$3:DC232)=0,SUM($H233:DB233)=0),$B233,0)</f>
        <v>0</v>
      </c>
      <c r="DD233">
        <f ca="1">IF(AND($B233&gt;0,SUM(DD$3:DD232)=0,SUM($H233:DC233)=0),$B233,0)</f>
        <v>0</v>
      </c>
      <c r="DE233">
        <f ca="1">IF(AND($B233&gt;0,SUM(DE$3:DE232)=0,SUM($H233:DD233)=0),$B233,0)</f>
        <v>0</v>
      </c>
      <c r="DF233">
        <f ca="1">IF(AND($B233&gt;0,SUM(DF$3:DF232)=0,SUM($H233:DE233)=0),$B233,0)</f>
        <v>0</v>
      </c>
      <c r="DG233">
        <f ca="1">IF(AND($B233&gt;0,SUM(DG$3:DG232)=0,SUM($H233:DF233)=0),$B233,0)</f>
        <v>0</v>
      </c>
      <c r="DH233">
        <f ca="1">IF(AND($B233&gt;0,SUM(DH$3:DH232)=0,SUM($H233:DG233)=0),$B233,0)</f>
        <v>0</v>
      </c>
      <c r="DI233">
        <f ca="1">IF(AND($B233&gt;0,SUM(DI$3:DI232)=0,SUM($H233:DH233)=0),$B233,0)</f>
        <v>0</v>
      </c>
      <c r="DJ233">
        <f ca="1">IF(AND($B233&gt;0,SUM(DJ$3:DJ232)=0,SUM($H233:DI233)=0),$B233,0)</f>
        <v>0</v>
      </c>
      <c r="DK233">
        <f ca="1">IF(AND($B233&gt;0,SUM(DK$3:DK232)=0,SUM($H233:DJ233)=0),$B233,0)</f>
        <v>0</v>
      </c>
      <c r="DL233">
        <f ca="1">IF(AND($B233&gt;0,SUM(DL$3:DL232)=0,SUM($H233:DK233)=0),$B233,0)</f>
        <v>0</v>
      </c>
      <c r="DM233">
        <f ca="1">IF(AND($B233&gt;0,SUM(DM$3:DM232)=0,SUM($H233:DL233)=0),$B233,0)</f>
        <v>0</v>
      </c>
      <c r="DN233">
        <f ca="1">IF(AND($B233&gt;0,SUM(DN$3:DN232)=0,SUM($H233:DM233)=0),$B233,0)</f>
        <v>0</v>
      </c>
      <c r="DO233">
        <f ca="1">IF(AND($B233&gt;0,SUM(DO$3:DO232)=0,SUM($H233:DN233)=0),$B233,0)</f>
        <v>0</v>
      </c>
      <c r="DP233">
        <f ca="1">IF(AND($B233&gt;0,SUM(DP$3:DP232)=0,SUM($H233:DO233)=0),$B233,0)</f>
        <v>0</v>
      </c>
      <c r="DQ233">
        <f ca="1">IF(AND($B233&gt;0,SUM(DQ$3:DQ232)=0,SUM($H233:DP233)=0),$B233,0)</f>
        <v>0</v>
      </c>
      <c r="DR233">
        <f ca="1">IF(AND($B233&gt;0,SUM(DR$3:DR232)=0,SUM($H233:DQ233)=0),$B233,0)</f>
        <v>0</v>
      </c>
      <c r="DS233">
        <f ca="1">IF(AND($B233&gt;0,SUM(DS$3:DS232)=0,SUM($H233:DR233)=0),$B233,0)</f>
        <v>0</v>
      </c>
      <c r="DT233">
        <f ca="1">IF(AND($B233&gt;0,SUM(DT$3:DT232)=0,SUM($H233:DS233)=0),$B233,0)</f>
        <v>0</v>
      </c>
      <c r="DU233">
        <f ca="1">IF(AND($B233&gt;0,SUM(DU$3:DU232)=0,SUM($H233:DT233)=0),$B233,0)</f>
        <v>0</v>
      </c>
      <c r="DV233">
        <f ca="1">IF(AND($B233&gt;0,SUM(DV$3:DV232)=0,SUM($H233:DU233)=0),$B233,0)</f>
        <v>0</v>
      </c>
      <c r="DW233">
        <f ca="1">IF(AND($B233&gt;0,SUM(DW$3:DW232)=0,SUM($H233:DV233)=0),$B233,0)</f>
        <v>0</v>
      </c>
      <c r="DX233">
        <f ca="1">IF(AND($B233&gt;0,SUM(DX$3:DX232)=0,SUM($H233:DW233)=0),$B233,0)</f>
        <v>0</v>
      </c>
      <c r="DY233">
        <f ca="1">IF(AND($B233&gt;0,SUM(DY$3:DY232)=0,SUM($H233:DX233)=0),$B233,0)</f>
        <v>0</v>
      </c>
      <c r="DZ233">
        <f ca="1">IF(AND($B233&gt;0,SUM(DZ$3:DZ232)=0,SUM($H233:DY233)=0),$B233,0)</f>
        <v>0</v>
      </c>
      <c r="EA233">
        <f ca="1">IF(AND($B233&gt;0,SUM(EA$3:EA232)=0,SUM($H233:DZ233)=0),$B233,0)</f>
        <v>0</v>
      </c>
      <c r="EB233">
        <f ca="1">IF(AND($B233&gt;0,SUM(EB$3:EB232)=0,SUM($H233:EA233)=0),$B233,0)</f>
        <v>0</v>
      </c>
      <c r="EC233">
        <f ca="1">IF(AND($B233&gt;0,SUM(EC$3:EC232)=0,SUM($H233:EB233)=0),$B233,0)</f>
        <v>0</v>
      </c>
      <c r="ED233">
        <f ca="1">IF(AND($B233&gt;0,SUM(ED$3:ED232)=0,SUM($H233:EC233)=0),$B233,0)</f>
        <v>0</v>
      </c>
      <c r="EE233">
        <f ca="1">IF(AND($B233&gt;0,SUM(EE$3:EE232)=0,SUM($H233:ED233)=0),$B233,0)</f>
        <v>0</v>
      </c>
      <c r="EF233">
        <f ca="1">IF(AND($B233&gt;0,SUM(EF$3:EF232)=0,SUM($H233:EE233)=0),$B233,0)</f>
        <v>0</v>
      </c>
      <c r="EG233">
        <f ca="1">IF(AND($B233&gt;0,SUM(EG$3:EG232)=0,SUM($H233:EF233)=0),$B233,0)</f>
        <v>0</v>
      </c>
      <c r="EH233">
        <f ca="1">IF(AND($B233&gt;0,SUM(EH$3:EH232)=0,SUM($H233:EG233)=0),$B233,0)</f>
        <v>0</v>
      </c>
      <c r="EI233">
        <f ca="1">IF(AND($B233&gt;0,SUM(EI$3:EI232)=0,SUM($H233:EH233)=0),$B233,0)</f>
        <v>0</v>
      </c>
      <c r="EJ233">
        <f ca="1">IF(AND($B233&gt;0,SUM(EJ$3:EJ232)=0,SUM($H233:EI233)=0),$B233,0)</f>
        <v>0</v>
      </c>
      <c r="EK233">
        <f ca="1">IF(AND($B233&gt;0,SUM(EK$3:EK232)=0,SUM($H233:EJ233)=0),$B233,0)</f>
        <v>0</v>
      </c>
      <c r="EL233">
        <f ca="1">IF(AND($B233&gt;0,SUM(EL$3:EL232)=0,SUM($H233:EK233)=0),$B233,0)</f>
        <v>0</v>
      </c>
      <c r="EM233">
        <f ca="1">IF(AND($B233&gt;0,SUM(EM$3:EM232)=0,SUM($H233:EL233)=0),$B233,0)</f>
        <v>0</v>
      </c>
      <c r="EN233">
        <f ca="1">IF(AND($B233&gt;0,SUM(EN$3:EN232)=0,SUM($H233:EM233)=0),$B233,0)</f>
        <v>0</v>
      </c>
      <c r="EO233">
        <f ca="1">IF(AND($B233&gt;0,SUM(EO$3:EO232)=0,SUM($H233:EN233)=0),$B233,0)</f>
        <v>0</v>
      </c>
      <c r="EP233">
        <f ca="1">IF(AND($B233&gt;0,SUM(EP$3:EP232)=0,SUM($H233:EO233)=0),$B233,0)</f>
        <v>0</v>
      </c>
      <c r="EQ233">
        <f ca="1">IF(AND($B233&gt;0,SUM(EQ$3:EQ232)=0,SUM($H233:EP233)=0),$B233,0)</f>
        <v>0</v>
      </c>
      <c r="ER233">
        <f ca="1">IF(AND($B233&gt;0,SUM(ER$3:ER232)=0,SUM($H233:EQ233)=0),$B233,0)</f>
        <v>0</v>
      </c>
      <c r="ES233">
        <f ca="1">IF(AND($B233&gt;0,SUM(ES$3:ES232)=0,SUM($H233:ER233)=0),$B233,0)</f>
        <v>0</v>
      </c>
      <c r="ET233">
        <f ca="1">IF(AND($B233&gt;0,SUM(ET$3:ET232)=0,SUM($H233:ES233)=0),$B233,0)</f>
        <v>0</v>
      </c>
      <c r="EU233">
        <f ca="1">IF(AND($B233&gt;0,SUM(EU$3:EU232)=0,SUM($H233:ET233)=0),$B233,0)</f>
        <v>0</v>
      </c>
      <c r="EV233">
        <f ca="1">IF(AND($B233&gt;0,SUM(EV$3:EV232)=0,SUM($H233:EU233)=0),$B233,0)</f>
        <v>0</v>
      </c>
      <c r="EW233">
        <f ca="1">IF(AND($B233&gt;0,SUM(EW$3:EW232)=0,SUM($H233:EV233)=0),$B233,0)</f>
        <v>0</v>
      </c>
      <c r="EX233">
        <f ca="1">IF(AND($B233&gt;0,SUM(EX$3:EX232)=0,SUM($H233:EW233)=0),$B233,0)</f>
        <v>0</v>
      </c>
      <c r="EY233">
        <f ca="1">IF(AND($B233&gt;0,SUM(EY$3:EY232)=0,SUM($H233:EX233)=0),$B233,0)</f>
        <v>0</v>
      </c>
      <c r="EZ233">
        <f ca="1">IF(AND($B233&gt;0,SUM(EZ$3:EZ232)=0,SUM($H233:EY233)=0),$B233,0)</f>
        <v>0</v>
      </c>
      <c r="FA233">
        <f ca="1">IF(AND($B233&gt;0,SUM(FA$3:FA232)=0,SUM($H233:EZ233)=0),$B233,0)</f>
        <v>0</v>
      </c>
      <c r="FB233">
        <f ca="1">IF(AND($B233&gt;0,SUM(FB$3:FB232)=0,SUM($H233:FA233)=0),$B233,0)</f>
        <v>0</v>
      </c>
      <c r="FC233">
        <f ca="1">IF(AND($B233&gt;0,SUM(FC$3:FC232)=0,SUM($H233:FB233)=0),$B233,0)</f>
        <v>0</v>
      </c>
      <c r="FD233">
        <f ca="1">IF(AND($B233&gt;0,SUM(FD$3:FD232)=0,SUM($H233:FC233)=0),$B233,0)</f>
        <v>0</v>
      </c>
      <c r="FE233">
        <f ca="1">IF(AND($B233&gt;0,SUM(FE$3:FE232)=0,SUM($H233:FD233)=0),$B233,0)</f>
        <v>0</v>
      </c>
      <c r="FF233">
        <f ca="1">IF(AND($B233&gt;0,SUM(FF$3:FF232)=0,SUM($H233:FE233)=0),$B233,0)</f>
        <v>0</v>
      </c>
      <c r="FG233">
        <f ca="1">IF(AND($B233&gt;0,SUM(FG$3:FG232)=0,SUM($H233:FF233)=0),$B233,0)</f>
        <v>0</v>
      </c>
      <c r="FH233">
        <f ca="1">IF(AND($B233&gt;0,SUM(FH$3:FH232)=0,SUM($H233:FG233)=0),$B233,0)</f>
        <v>0</v>
      </c>
      <c r="FI233">
        <f ca="1">IF(AND($B233&gt;0,SUM(FI$3:FI232)=0,SUM($H233:FH233)=0),$B233,0)</f>
        <v>0</v>
      </c>
      <c r="FJ233">
        <f ca="1">IF(AND($B233&gt;0,SUM(FJ$3:FJ232)=0,SUM($H233:FI233)=0),$B233,0)</f>
        <v>0</v>
      </c>
      <c r="FK233">
        <f ca="1">IF(AND($B233&gt;0,SUM(FK$3:FK232)=0,SUM($H233:FJ233)=0),$B233,0)</f>
        <v>0</v>
      </c>
      <c r="FL233">
        <f ca="1">IF(AND($B233&gt;0,SUM(FL$3:FL232)=0,SUM($H233:FK233)=0),$B233,0)</f>
        <v>0</v>
      </c>
      <c r="FM233">
        <f ca="1">IF(AND($B233&gt;0,SUM(FM$3:FM232)=0,SUM($H233:FL233)=0),$B233,0)</f>
        <v>0</v>
      </c>
      <c r="FN233">
        <f ca="1">IF(AND($B233&gt;0,SUM(FN$3:FN232)=0,SUM($H233:FM233)=0),$B233,0)</f>
        <v>0</v>
      </c>
      <c r="FS233" s="67" t="str">
        <f ca="1">Valintaohjelma!$C109</f>
        <v>Tehostus Ohjaus (DI)</v>
      </c>
      <c r="FT233" s="67" t="str">
        <f ca="1">Valintaohjelma!$F109</f>
        <v/>
      </c>
      <c r="FU233" s="342" t="s">
        <v>380</v>
      </c>
      <c r="FV233" s="67" t="str">
        <f>Valintaohjelma!$I109</f>
        <v>-</v>
      </c>
      <c r="FY233" s="67" t="str">
        <f ca="1">Valintaohjelma!$C109</f>
        <v>Tehostus Ohjaus (DI)</v>
      </c>
      <c r="FZ233" s="67" t="str">
        <f ca="1">Valintaohjelma!$F109</f>
        <v/>
      </c>
      <c r="GA233" s="67" t="s">
        <v>223</v>
      </c>
      <c r="GB233" s="67" t="str">
        <f>Valintaohjelma!$I109</f>
        <v>-</v>
      </c>
      <c r="GE233" s="67" t="str">
        <f ca="1">Valintaohjelma!$C109</f>
        <v>Tehostus Ohjaus (DI)</v>
      </c>
      <c r="GF233" s="67" t="str">
        <f ca="1">Valintaohjelma!$F109</f>
        <v/>
      </c>
      <c r="GG233" s="67" t="s">
        <v>895</v>
      </c>
      <c r="GH233" s="67" t="str">
        <f>Valintaohjelma!$I109</f>
        <v>-</v>
      </c>
    </row>
    <row r="234" spans="1:190" ht="15.75" thickBot="1" x14ac:dyDescent="0.3">
      <c r="A234">
        <v>234</v>
      </c>
      <c r="B234">
        <f>IF(AND(Valintaohjelma!D110&lt;&gt;"-",Valintaohjelma!D110&lt;&gt;""),A234,0)</f>
        <v>0</v>
      </c>
      <c r="C234" s="240" t="str">
        <f t="shared" ca="1" si="26"/>
        <v>Poissa Ohjaus (DI)</v>
      </c>
      <c r="D234" s="240" t="str">
        <f t="shared" ca="1" si="27"/>
        <v/>
      </c>
      <c r="E234" s="240" t="str">
        <f t="shared" ca="1" si="28"/>
        <v>Poissa</v>
      </c>
      <c r="F234" s="240" t="str">
        <f t="shared" ca="1" si="29"/>
        <v>-</v>
      </c>
      <c r="G234" s="47" t="e">
        <f>INDEX($I$2:$FN$2,ROWS(G$2:G234))</f>
        <v>#REF!</v>
      </c>
      <c r="H234">
        <v>0</v>
      </c>
      <c r="I234">
        <f ca="1">IF(AND($B234&gt;0,SUM(I$3:I233)=0,SUM($H234:H234)=0),$B234,0)</f>
        <v>0</v>
      </c>
      <c r="J234">
        <f ca="1">IF(AND($B234&gt;0,SUM(J$3:J233)=0,SUM($H234:I234)=0),$B234,0)</f>
        <v>0</v>
      </c>
      <c r="K234">
        <f ca="1">IF(AND($B234&gt;0,SUM(K$3:K233)=0,SUM($H234:J234)=0),$B234,0)</f>
        <v>0</v>
      </c>
      <c r="L234">
        <f ca="1">IF(AND($B234&gt;0,SUM(L$3:L233)=0,SUM($H234:K234)=0),$B234,0)</f>
        <v>0</v>
      </c>
      <c r="M234">
        <f ca="1">IF(AND($B234&gt;0,SUM(M$3:M233)=0,SUM($H234:L234)=0),$B234,0)</f>
        <v>0</v>
      </c>
      <c r="N234">
        <f ca="1">IF(AND($B234&gt;0,SUM(N$3:N233)=0,SUM($H234:M234)=0),$B234,0)</f>
        <v>0</v>
      </c>
      <c r="O234">
        <f ca="1">IF(AND($B234&gt;0,SUM(O$3:O233)=0,SUM($H234:N234)=0),$B234,0)</f>
        <v>0</v>
      </c>
      <c r="P234">
        <f ca="1">IF(AND($B234&gt;0,SUM(P$3:P233)=0,SUM($H234:O234)=0),$B234,0)</f>
        <v>0</v>
      </c>
      <c r="Q234">
        <f ca="1">IF(AND($B234&gt;0,SUM(Q$3:Q233)=0,SUM($H234:P234)=0),$B234,0)</f>
        <v>0</v>
      </c>
      <c r="R234">
        <f ca="1">IF(AND($B234&gt;0,SUM(R$3:R233)=0,SUM($H234:Q234)=0),$B234,0)</f>
        <v>0</v>
      </c>
      <c r="S234">
        <f ca="1">IF(AND($B234&gt;0,SUM(S$3:S233)=0,SUM($H234:R234)=0),$B234,0)</f>
        <v>0</v>
      </c>
      <c r="T234">
        <f ca="1">IF(AND($B234&gt;0,SUM(T$3:T233)=0,SUM($H234:S234)=0),$B234,0)</f>
        <v>0</v>
      </c>
      <c r="U234">
        <f ca="1">IF(AND($B234&gt;0,SUM(U$3:U233)=0,SUM($H234:T234)=0),$B234,0)</f>
        <v>0</v>
      </c>
      <c r="V234">
        <f ca="1">IF(AND($B234&gt;0,SUM(V$3:V233)=0,SUM($H234:U234)=0),$B234,0)</f>
        <v>0</v>
      </c>
      <c r="W234">
        <f ca="1">IF(AND($B234&gt;0,SUM(W$3:W233)=0,SUM($H234:V234)=0),$B234,0)</f>
        <v>0</v>
      </c>
      <c r="X234">
        <f ca="1">IF(AND($B234&gt;0,SUM(X$3:X233)=0,SUM($H234:W234)=0),$B234,0)</f>
        <v>0</v>
      </c>
      <c r="Y234">
        <f ca="1">IF(AND($B234&gt;0,SUM(Y$3:Y233)=0,SUM($H234:X234)=0),$B234,0)</f>
        <v>0</v>
      </c>
      <c r="Z234">
        <f ca="1">IF(AND($B234&gt;0,SUM(Z$3:Z233)=0,SUM($H234:Y234)=0),$B234,0)</f>
        <v>0</v>
      </c>
      <c r="AA234">
        <f ca="1">IF(AND($B234&gt;0,SUM(AA$3:AA233)=0,SUM($H234:Z234)=0),$B234,0)</f>
        <v>0</v>
      </c>
      <c r="AB234">
        <f ca="1">IF(AND($B234&gt;0,SUM(AB$3:AB233)=0,SUM($H234:AA234)=0),$B234,0)</f>
        <v>0</v>
      </c>
      <c r="AC234">
        <f ca="1">IF(AND($B234&gt;0,SUM(AC$3:AC233)=0,SUM($H234:AB234)=0),$B234,0)</f>
        <v>0</v>
      </c>
      <c r="AD234">
        <f ca="1">IF(AND($B234&gt;0,SUM(AD$3:AD233)=0,SUM($H234:AC234)=0),$B234,0)</f>
        <v>0</v>
      </c>
      <c r="AE234">
        <f ca="1">IF(AND($B234&gt;0,SUM(AE$3:AE233)=0,SUM($H234:AD234)=0),$B234,0)</f>
        <v>0</v>
      </c>
      <c r="AF234">
        <f ca="1">IF(AND($B234&gt;0,SUM(AF$3:AF233)=0,SUM($H234:AE234)=0),$B234,0)</f>
        <v>0</v>
      </c>
      <c r="AG234">
        <f ca="1">IF(AND($B234&gt;0,SUM(AG$3:AG233)=0,SUM($H234:AF234)=0),$B234,0)</f>
        <v>0</v>
      </c>
      <c r="AH234">
        <f ca="1">IF(AND($B234&gt;0,SUM(AH$3:AH233)=0,SUM($H234:AG234)=0),$B234,0)</f>
        <v>0</v>
      </c>
      <c r="AI234">
        <f ca="1">IF(AND($B234&gt;0,SUM(AI$3:AI233)=0,SUM($H234:AH234)=0),$B234,0)</f>
        <v>0</v>
      </c>
      <c r="AJ234">
        <f ca="1">IF(AND($B234&gt;0,SUM(AJ$3:AJ233)=0,SUM($H234:AI234)=0),$B234,0)</f>
        <v>0</v>
      </c>
      <c r="AK234">
        <f ca="1">IF(AND($B234&gt;0,SUM(AK$3:AK233)=0,SUM($H234:AJ234)=0),$B234,0)</f>
        <v>0</v>
      </c>
      <c r="AL234">
        <f ca="1">IF(AND($B234&gt;0,SUM(AL$3:AL233)=0,SUM($H234:AK234)=0),$B234,0)</f>
        <v>0</v>
      </c>
      <c r="AM234">
        <f ca="1">IF(AND($B234&gt;0,SUM(AM$3:AM233)=0,SUM($H234:AL234)=0),$B234,0)</f>
        <v>0</v>
      </c>
      <c r="AN234">
        <f ca="1">IF(AND($B234&gt;0,SUM(AN$3:AN233)=0,SUM($H234:AM234)=0),$B234,0)</f>
        <v>0</v>
      </c>
      <c r="AO234">
        <f ca="1">IF(AND($B234&gt;0,SUM(AO$3:AO233)=0,SUM($H234:AN234)=0),$B234,0)</f>
        <v>0</v>
      </c>
      <c r="AP234">
        <f ca="1">IF(AND($B234&gt;0,SUM(AP$3:AP233)=0,SUM($H234:AO234)=0),$B234,0)</f>
        <v>0</v>
      </c>
      <c r="AQ234">
        <f ca="1">IF(AND($B234&gt;0,SUM(AQ$3:AQ233)=0,SUM($H234:AP234)=0),$B234,0)</f>
        <v>0</v>
      </c>
      <c r="AR234">
        <f ca="1">IF(AND($B234&gt;0,SUM(AR$3:AR233)=0,SUM($H234:AQ234)=0),$B234,0)</f>
        <v>0</v>
      </c>
      <c r="AS234">
        <f ca="1">IF(AND($B234&gt;0,SUM(AS$3:AS233)=0,SUM($H234:AR234)=0),$B234,0)</f>
        <v>0</v>
      </c>
      <c r="AT234">
        <f ca="1">IF(AND($B234&gt;0,SUM(AT$3:AT233)=0,SUM($H234:AS234)=0),$B234,0)</f>
        <v>0</v>
      </c>
      <c r="AU234">
        <f ca="1">IF(AND($B234&gt;0,SUM(AU$3:AU233)=0,SUM($H234:AT234)=0),$B234,0)</f>
        <v>0</v>
      </c>
      <c r="AV234">
        <f ca="1">IF(AND($B234&gt;0,SUM(AV$3:AV233)=0,SUM($H234:AU234)=0),$B234,0)</f>
        <v>0</v>
      </c>
      <c r="AW234">
        <f ca="1">IF(AND($B234&gt;0,SUM(AW$3:AW233)=0,SUM($H234:AV234)=0),$B234,0)</f>
        <v>0</v>
      </c>
      <c r="AX234">
        <f ca="1">IF(AND($B234&gt;0,SUM(AX$3:AX233)=0,SUM($H234:AW234)=0),$B234,0)</f>
        <v>0</v>
      </c>
      <c r="AY234">
        <f ca="1">IF(AND($B234&gt;0,SUM(AY$3:AY233)=0,SUM($H234:AX234)=0),$B234,0)</f>
        <v>0</v>
      </c>
      <c r="AZ234">
        <f ca="1">IF(AND($B234&gt;0,SUM(AZ$3:AZ233)=0,SUM($H234:AY234)=0),$B234,0)</f>
        <v>0</v>
      </c>
      <c r="BA234">
        <f ca="1">IF(AND($B234&gt;0,SUM(BA$3:BA233)=0,SUM($H234:AZ234)=0),$B234,0)</f>
        <v>0</v>
      </c>
      <c r="BB234">
        <f ca="1">IF(AND($B234&gt;0,SUM(BB$3:BB233)=0,SUM($H234:BA234)=0),$B234,0)</f>
        <v>0</v>
      </c>
      <c r="BC234">
        <f ca="1">IF(AND($B234&gt;0,SUM(BC$3:BC233)=0,SUM($H234:BB234)=0),$B234,0)</f>
        <v>0</v>
      </c>
      <c r="BD234">
        <f ca="1">IF(AND($B234&gt;0,SUM(BD$3:BD233)=0,SUM($H234:BC234)=0),$B234,0)</f>
        <v>0</v>
      </c>
      <c r="BE234">
        <f ca="1">IF(AND($B234&gt;0,SUM(BE$3:BE233)=0,SUM($H234:BD234)=0),$B234,0)</f>
        <v>0</v>
      </c>
      <c r="BF234">
        <f ca="1">IF(AND($B234&gt;0,SUM(BF$3:BF233)=0,SUM($H234:BE234)=0),$B234,0)</f>
        <v>0</v>
      </c>
      <c r="BG234">
        <f ca="1">IF(AND($B234&gt;0,SUM(BG$3:BG233)=0,SUM($H234:BF234)=0),$B234,0)</f>
        <v>0</v>
      </c>
      <c r="BH234">
        <f ca="1">IF(AND($B234&gt;0,SUM(BH$3:BH233)=0,SUM($H234:BG234)=0),$B234,0)</f>
        <v>0</v>
      </c>
      <c r="BI234">
        <f ca="1">IF(AND($B234&gt;0,SUM(BI$3:BI233)=0,SUM($H234:BH234)=0),$B234,0)</f>
        <v>0</v>
      </c>
      <c r="BJ234">
        <f ca="1">IF(AND($B234&gt;0,SUM(BJ$3:BJ233)=0,SUM($H234:BI234)=0),$B234,0)</f>
        <v>0</v>
      </c>
      <c r="BK234">
        <f ca="1">IF(AND($B234&gt;0,SUM(BK$3:BK233)=0,SUM($H234:BJ234)=0),$B234,0)</f>
        <v>0</v>
      </c>
      <c r="BL234">
        <f ca="1">IF(AND($B234&gt;0,SUM(BL$3:BL233)=0,SUM($H234:BK234)=0),$B234,0)</f>
        <v>0</v>
      </c>
      <c r="BM234">
        <f ca="1">IF(AND($B234&gt;0,SUM(BM$3:BM233)=0,SUM($H234:BL234)=0),$B234,0)</f>
        <v>0</v>
      </c>
      <c r="BN234">
        <f ca="1">IF(AND($B234&gt;0,SUM(BN$3:BN233)=0,SUM($H234:BM234)=0),$B234,0)</f>
        <v>0</v>
      </c>
      <c r="BO234">
        <f ca="1">IF(AND($B234&gt;0,SUM(BO$3:BO233)=0,SUM($H234:BN234)=0),$B234,0)</f>
        <v>0</v>
      </c>
      <c r="BP234">
        <f ca="1">IF(AND($B234&gt;0,SUM(BP$3:BP233)=0,SUM($H234:BO234)=0),$B234,0)</f>
        <v>0</v>
      </c>
      <c r="BQ234">
        <f ca="1">IF(AND($B234&gt;0,SUM(BQ$3:BQ233)=0,SUM($H234:BP234)=0),$B234,0)</f>
        <v>0</v>
      </c>
      <c r="BR234">
        <f ca="1">IF(AND($B234&gt;0,SUM(BR$3:BR233)=0,SUM($H234:BQ234)=0),$B234,0)</f>
        <v>0</v>
      </c>
      <c r="BS234">
        <f ca="1">IF(AND($B234&gt;0,SUM(BS$3:BS233)=0,SUM($H234:BR234)=0),$B234,0)</f>
        <v>0</v>
      </c>
      <c r="BT234">
        <f ca="1">IF(AND($B234&gt;0,SUM(BT$3:BT233)=0,SUM($H234:BS234)=0),$B234,0)</f>
        <v>0</v>
      </c>
      <c r="BU234">
        <f ca="1">IF(AND($B234&gt;0,SUM(BU$3:BU233)=0,SUM($H234:BT234)=0),$B234,0)</f>
        <v>0</v>
      </c>
      <c r="BV234">
        <f ca="1">IF(AND($B234&gt;0,SUM(BV$3:BV233)=0,SUM($H234:BU234)=0),$B234,0)</f>
        <v>0</v>
      </c>
      <c r="BW234">
        <f ca="1">IF(AND($B234&gt;0,SUM(BW$3:BW233)=0,SUM($H234:BV234)=0),$B234,0)</f>
        <v>0</v>
      </c>
      <c r="BX234">
        <f ca="1">IF(AND($B234&gt;0,SUM(BX$3:BX233)=0,SUM($H234:BW234)=0),$B234,0)</f>
        <v>0</v>
      </c>
      <c r="BY234">
        <f ca="1">IF(AND($B234&gt;0,SUM(BY$3:BY233)=0,SUM($H234:BX234)=0),$B234,0)</f>
        <v>0</v>
      </c>
      <c r="BZ234">
        <f ca="1">IF(AND($B234&gt;0,SUM(BZ$3:BZ233)=0,SUM($H234:BY234)=0),$B234,0)</f>
        <v>0</v>
      </c>
      <c r="CA234">
        <f ca="1">IF(AND($B234&gt;0,SUM(CA$3:CA233)=0,SUM($H234:BZ234)=0),$B234,0)</f>
        <v>0</v>
      </c>
      <c r="CB234">
        <f ca="1">IF(AND($B234&gt;0,SUM(CB$3:CB233)=0,SUM($H234:CA234)=0),$B234,0)</f>
        <v>0</v>
      </c>
      <c r="CC234">
        <f ca="1">IF(AND($B234&gt;0,SUM(CC$3:CC233)=0,SUM($H234:CB234)=0),$B234,0)</f>
        <v>0</v>
      </c>
      <c r="CD234">
        <f ca="1">IF(AND($B234&gt;0,SUM(CD$3:CD233)=0,SUM($H234:CC234)=0),$B234,0)</f>
        <v>0</v>
      </c>
      <c r="CE234">
        <f ca="1">IF(AND($B234&gt;0,SUM(CE$3:CE233)=0,SUM($H234:CD234)=0),$B234,0)</f>
        <v>0</v>
      </c>
      <c r="CF234">
        <f ca="1">IF(AND($B234&gt;0,SUM(CF$3:CF233)=0,SUM($H234:CE234)=0),$B234,0)</f>
        <v>0</v>
      </c>
      <c r="CG234">
        <f ca="1">IF(AND($B234&gt;0,SUM(CG$3:CG233)=0,SUM($H234:CF234)=0),$B234,0)</f>
        <v>0</v>
      </c>
      <c r="CH234">
        <f ca="1">IF(AND($B234&gt;0,SUM(CH$3:CH233)=0,SUM($H234:CG234)=0),$B234,0)</f>
        <v>0</v>
      </c>
      <c r="CI234">
        <f ca="1">IF(AND($B234&gt;0,SUM(CI$3:CI233)=0,SUM($H234:CH234)=0),$B234,0)</f>
        <v>0</v>
      </c>
      <c r="CJ234">
        <f ca="1">IF(AND($B234&gt;0,SUM(CJ$3:CJ233)=0,SUM($H234:CI234)=0),$B234,0)</f>
        <v>0</v>
      </c>
      <c r="CK234">
        <f ca="1">IF(AND($B234&gt;0,SUM(CK$3:CK233)=0,SUM($H234:CJ234)=0),$B234,0)</f>
        <v>0</v>
      </c>
      <c r="CL234">
        <f ca="1">IF(AND($B234&gt;0,SUM(CL$3:CL233)=0,SUM($H234:CK234)=0),$B234,0)</f>
        <v>0</v>
      </c>
      <c r="CM234">
        <f ca="1">IF(AND($B234&gt;0,SUM(CM$3:CM233)=0,SUM($H234:CL234)=0),$B234,0)</f>
        <v>0</v>
      </c>
      <c r="CN234">
        <f ca="1">IF(AND($B234&gt;0,SUM(CN$3:CN233)=0,SUM($H234:CM234)=0),$B234,0)</f>
        <v>0</v>
      </c>
      <c r="CO234">
        <f ca="1">IF(AND($B234&gt;0,SUM(CO$3:CO233)=0,SUM($H234:CN234)=0),$B234,0)</f>
        <v>0</v>
      </c>
      <c r="CP234">
        <f ca="1">IF(AND($B234&gt;0,SUM(CP$3:CP233)=0,SUM($H234:CO234)=0),$B234,0)</f>
        <v>0</v>
      </c>
      <c r="CQ234">
        <f ca="1">IF(AND($B234&gt;0,SUM(CQ$3:CQ233)=0,SUM($H234:CP234)=0),$B234,0)</f>
        <v>0</v>
      </c>
      <c r="CR234">
        <f ca="1">IF(AND($B234&gt;0,SUM(CR$3:CR233)=0,SUM($H234:CQ234)=0),$B234,0)</f>
        <v>0</v>
      </c>
      <c r="CS234">
        <f ca="1">IF(AND($B234&gt;0,SUM(CS$3:CS233)=0,SUM($H234:CR234)=0),$B234,0)</f>
        <v>0</v>
      </c>
      <c r="CT234">
        <f ca="1">IF(AND($B234&gt;0,SUM(CT$3:CT233)=0,SUM($H234:CS234)=0),$B234,0)</f>
        <v>0</v>
      </c>
      <c r="CU234">
        <f ca="1">IF(AND($B234&gt;0,SUM(CU$3:CU233)=0,SUM($H234:CT234)=0),$B234,0)</f>
        <v>0</v>
      </c>
      <c r="CV234">
        <f ca="1">IF(AND($B234&gt;0,SUM(CV$3:CV233)=0,SUM($H234:CU234)=0),$B234,0)</f>
        <v>0</v>
      </c>
      <c r="CW234">
        <f ca="1">IF(AND($B234&gt;0,SUM(CW$3:CW233)=0,SUM($H234:CV234)=0),$B234,0)</f>
        <v>0</v>
      </c>
      <c r="CX234">
        <f ca="1">IF(AND($B234&gt;0,SUM(CX$3:CX233)=0,SUM($H234:CW234)=0),$B234,0)</f>
        <v>0</v>
      </c>
      <c r="CY234">
        <f ca="1">IF(AND($B234&gt;0,SUM(CY$3:CY233)=0,SUM($H234:CX234)=0),$B234,0)</f>
        <v>0</v>
      </c>
      <c r="CZ234">
        <f ca="1">IF(AND($B234&gt;0,SUM(CZ$3:CZ233)=0,SUM($H234:CY234)=0),$B234,0)</f>
        <v>0</v>
      </c>
      <c r="DA234">
        <f ca="1">IF(AND($B234&gt;0,SUM(DA$3:DA233)=0,SUM($H234:CZ234)=0),$B234,0)</f>
        <v>0</v>
      </c>
      <c r="DB234">
        <f ca="1">IF(AND($B234&gt;0,SUM(DB$3:DB233)=0,SUM($H234:DA234)=0),$B234,0)</f>
        <v>0</v>
      </c>
      <c r="DC234">
        <f ca="1">IF(AND($B234&gt;0,SUM(DC$3:DC233)=0,SUM($H234:DB234)=0),$B234,0)</f>
        <v>0</v>
      </c>
      <c r="DD234">
        <f ca="1">IF(AND($B234&gt;0,SUM(DD$3:DD233)=0,SUM($H234:DC234)=0),$B234,0)</f>
        <v>0</v>
      </c>
      <c r="DE234">
        <f ca="1">IF(AND($B234&gt;0,SUM(DE$3:DE233)=0,SUM($H234:DD234)=0),$B234,0)</f>
        <v>0</v>
      </c>
      <c r="DF234">
        <f ca="1">IF(AND($B234&gt;0,SUM(DF$3:DF233)=0,SUM($H234:DE234)=0),$B234,0)</f>
        <v>0</v>
      </c>
      <c r="DG234">
        <f ca="1">IF(AND($B234&gt;0,SUM(DG$3:DG233)=0,SUM($H234:DF234)=0),$B234,0)</f>
        <v>0</v>
      </c>
      <c r="DH234">
        <f ca="1">IF(AND($B234&gt;0,SUM(DH$3:DH233)=0,SUM($H234:DG234)=0),$B234,0)</f>
        <v>0</v>
      </c>
      <c r="DI234">
        <f ca="1">IF(AND($B234&gt;0,SUM(DI$3:DI233)=0,SUM($H234:DH234)=0),$B234,0)</f>
        <v>0</v>
      </c>
      <c r="DJ234">
        <f ca="1">IF(AND($B234&gt;0,SUM(DJ$3:DJ233)=0,SUM($H234:DI234)=0),$B234,0)</f>
        <v>0</v>
      </c>
      <c r="DK234">
        <f ca="1">IF(AND($B234&gt;0,SUM(DK$3:DK233)=0,SUM($H234:DJ234)=0),$B234,0)</f>
        <v>0</v>
      </c>
      <c r="DL234">
        <f ca="1">IF(AND($B234&gt;0,SUM(DL$3:DL233)=0,SUM($H234:DK234)=0),$B234,0)</f>
        <v>0</v>
      </c>
      <c r="DM234">
        <f ca="1">IF(AND($B234&gt;0,SUM(DM$3:DM233)=0,SUM($H234:DL234)=0),$B234,0)</f>
        <v>0</v>
      </c>
      <c r="DN234">
        <f ca="1">IF(AND($B234&gt;0,SUM(DN$3:DN233)=0,SUM($H234:DM234)=0),$B234,0)</f>
        <v>0</v>
      </c>
      <c r="DO234">
        <f ca="1">IF(AND($B234&gt;0,SUM(DO$3:DO233)=0,SUM($H234:DN234)=0),$B234,0)</f>
        <v>0</v>
      </c>
      <c r="DP234">
        <f ca="1">IF(AND($B234&gt;0,SUM(DP$3:DP233)=0,SUM($H234:DO234)=0),$B234,0)</f>
        <v>0</v>
      </c>
      <c r="DQ234">
        <f ca="1">IF(AND($B234&gt;0,SUM(DQ$3:DQ233)=0,SUM($H234:DP234)=0),$B234,0)</f>
        <v>0</v>
      </c>
      <c r="DR234">
        <f ca="1">IF(AND($B234&gt;0,SUM(DR$3:DR233)=0,SUM($H234:DQ234)=0),$B234,0)</f>
        <v>0</v>
      </c>
      <c r="DS234">
        <f ca="1">IF(AND($B234&gt;0,SUM(DS$3:DS233)=0,SUM($H234:DR234)=0),$B234,0)</f>
        <v>0</v>
      </c>
      <c r="DT234">
        <f ca="1">IF(AND($B234&gt;0,SUM(DT$3:DT233)=0,SUM($H234:DS234)=0),$B234,0)</f>
        <v>0</v>
      </c>
      <c r="DU234">
        <f ca="1">IF(AND($B234&gt;0,SUM(DU$3:DU233)=0,SUM($H234:DT234)=0),$B234,0)</f>
        <v>0</v>
      </c>
      <c r="DV234">
        <f ca="1">IF(AND($B234&gt;0,SUM(DV$3:DV233)=0,SUM($H234:DU234)=0),$B234,0)</f>
        <v>0</v>
      </c>
      <c r="DW234">
        <f ca="1">IF(AND($B234&gt;0,SUM(DW$3:DW233)=0,SUM($H234:DV234)=0),$B234,0)</f>
        <v>0</v>
      </c>
      <c r="DX234">
        <f ca="1">IF(AND($B234&gt;0,SUM(DX$3:DX233)=0,SUM($H234:DW234)=0),$B234,0)</f>
        <v>0</v>
      </c>
      <c r="DY234">
        <f ca="1">IF(AND($B234&gt;0,SUM(DY$3:DY233)=0,SUM($H234:DX234)=0),$B234,0)</f>
        <v>0</v>
      </c>
      <c r="DZ234">
        <f ca="1">IF(AND($B234&gt;0,SUM(DZ$3:DZ233)=0,SUM($H234:DY234)=0),$B234,0)</f>
        <v>0</v>
      </c>
      <c r="EA234">
        <f ca="1">IF(AND($B234&gt;0,SUM(EA$3:EA233)=0,SUM($H234:DZ234)=0),$B234,0)</f>
        <v>0</v>
      </c>
      <c r="EB234">
        <f ca="1">IF(AND($B234&gt;0,SUM(EB$3:EB233)=0,SUM($H234:EA234)=0),$B234,0)</f>
        <v>0</v>
      </c>
      <c r="EC234">
        <f ca="1">IF(AND($B234&gt;0,SUM(EC$3:EC233)=0,SUM($H234:EB234)=0),$B234,0)</f>
        <v>0</v>
      </c>
      <c r="ED234">
        <f ca="1">IF(AND($B234&gt;0,SUM(ED$3:ED233)=0,SUM($H234:EC234)=0),$B234,0)</f>
        <v>0</v>
      </c>
      <c r="EE234">
        <f ca="1">IF(AND($B234&gt;0,SUM(EE$3:EE233)=0,SUM($H234:ED234)=0),$B234,0)</f>
        <v>0</v>
      </c>
      <c r="EF234">
        <f ca="1">IF(AND($B234&gt;0,SUM(EF$3:EF233)=0,SUM($H234:EE234)=0),$B234,0)</f>
        <v>0</v>
      </c>
      <c r="EG234">
        <f ca="1">IF(AND($B234&gt;0,SUM(EG$3:EG233)=0,SUM($H234:EF234)=0),$B234,0)</f>
        <v>0</v>
      </c>
      <c r="EH234">
        <f ca="1">IF(AND($B234&gt;0,SUM(EH$3:EH233)=0,SUM($H234:EG234)=0),$B234,0)</f>
        <v>0</v>
      </c>
      <c r="EI234">
        <f ca="1">IF(AND($B234&gt;0,SUM(EI$3:EI233)=0,SUM($H234:EH234)=0),$B234,0)</f>
        <v>0</v>
      </c>
      <c r="EJ234">
        <f ca="1">IF(AND($B234&gt;0,SUM(EJ$3:EJ233)=0,SUM($H234:EI234)=0),$B234,0)</f>
        <v>0</v>
      </c>
      <c r="EK234">
        <f ca="1">IF(AND($B234&gt;0,SUM(EK$3:EK233)=0,SUM($H234:EJ234)=0),$B234,0)</f>
        <v>0</v>
      </c>
      <c r="EL234">
        <f ca="1">IF(AND($B234&gt;0,SUM(EL$3:EL233)=0,SUM($H234:EK234)=0),$B234,0)</f>
        <v>0</v>
      </c>
      <c r="EM234">
        <f ca="1">IF(AND($B234&gt;0,SUM(EM$3:EM233)=0,SUM($H234:EL234)=0),$B234,0)</f>
        <v>0</v>
      </c>
      <c r="EN234">
        <f ca="1">IF(AND($B234&gt;0,SUM(EN$3:EN233)=0,SUM($H234:EM234)=0),$B234,0)</f>
        <v>0</v>
      </c>
      <c r="EO234">
        <f ca="1">IF(AND($B234&gt;0,SUM(EO$3:EO233)=0,SUM($H234:EN234)=0),$B234,0)</f>
        <v>0</v>
      </c>
      <c r="EP234">
        <f ca="1">IF(AND($B234&gt;0,SUM(EP$3:EP233)=0,SUM($H234:EO234)=0),$B234,0)</f>
        <v>0</v>
      </c>
      <c r="EQ234">
        <f ca="1">IF(AND($B234&gt;0,SUM(EQ$3:EQ233)=0,SUM($H234:EP234)=0),$B234,0)</f>
        <v>0</v>
      </c>
      <c r="ER234">
        <f ca="1">IF(AND($B234&gt;0,SUM(ER$3:ER233)=0,SUM($H234:EQ234)=0),$B234,0)</f>
        <v>0</v>
      </c>
      <c r="ES234">
        <f ca="1">IF(AND($B234&gt;0,SUM(ES$3:ES233)=0,SUM($H234:ER234)=0),$B234,0)</f>
        <v>0</v>
      </c>
      <c r="ET234">
        <f ca="1">IF(AND($B234&gt;0,SUM(ET$3:ET233)=0,SUM($H234:ES234)=0),$B234,0)</f>
        <v>0</v>
      </c>
      <c r="EU234">
        <f ca="1">IF(AND($B234&gt;0,SUM(EU$3:EU233)=0,SUM($H234:ET234)=0),$B234,0)</f>
        <v>0</v>
      </c>
      <c r="EV234">
        <f ca="1">IF(AND($B234&gt;0,SUM(EV$3:EV233)=0,SUM($H234:EU234)=0),$B234,0)</f>
        <v>0</v>
      </c>
      <c r="EW234">
        <f ca="1">IF(AND($B234&gt;0,SUM(EW$3:EW233)=0,SUM($H234:EV234)=0),$B234,0)</f>
        <v>0</v>
      </c>
      <c r="EX234">
        <f ca="1">IF(AND($B234&gt;0,SUM(EX$3:EX233)=0,SUM($H234:EW234)=0),$B234,0)</f>
        <v>0</v>
      </c>
      <c r="EY234">
        <f ca="1">IF(AND($B234&gt;0,SUM(EY$3:EY233)=0,SUM($H234:EX234)=0),$B234,0)</f>
        <v>0</v>
      </c>
      <c r="EZ234">
        <f ca="1">IF(AND($B234&gt;0,SUM(EZ$3:EZ233)=0,SUM($H234:EY234)=0),$B234,0)</f>
        <v>0</v>
      </c>
      <c r="FA234">
        <f ca="1">IF(AND($B234&gt;0,SUM(FA$3:FA233)=0,SUM($H234:EZ234)=0),$B234,0)</f>
        <v>0</v>
      </c>
      <c r="FB234">
        <f ca="1">IF(AND($B234&gt;0,SUM(FB$3:FB233)=0,SUM($H234:FA234)=0),$B234,0)</f>
        <v>0</v>
      </c>
      <c r="FC234">
        <f ca="1">IF(AND($B234&gt;0,SUM(FC$3:FC233)=0,SUM($H234:FB234)=0),$B234,0)</f>
        <v>0</v>
      </c>
      <c r="FD234">
        <f ca="1">IF(AND($B234&gt;0,SUM(FD$3:FD233)=0,SUM($H234:FC234)=0),$B234,0)</f>
        <v>0</v>
      </c>
      <c r="FE234">
        <f ca="1">IF(AND($B234&gt;0,SUM(FE$3:FE233)=0,SUM($H234:FD234)=0),$B234,0)</f>
        <v>0</v>
      </c>
      <c r="FF234">
        <f ca="1">IF(AND($B234&gt;0,SUM(FF$3:FF233)=0,SUM($H234:FE234)=0),$B234,0)</f>
        <v>0</v>
      </c>
      <c r="FG234">
        <f ca="1">IF(AND($B234&gt;0,SUM(FG$3:FG233)=0,SUM($H234:FF234)=0),$B234,0)</f>
        <v>0</v>
      </c>
      <c r="FH234">
        <f ca="1">IF(AND($B234&gt;0,SUM(FH$3:FH233)=0,SUM($H234:FG234)=0),$B234,0)</f>
        <v>0</v>
      </c>
      <c r="FI234">
        <f ca="1">IF(AND($B234&gt;0,SUM(FI$3:FI233)=0,SUM($H234:FH234)=0),$B234,0)</f>
        <v>0</v>
      </c>
      <c r="FJ234">
        <f ca="1">IF(AND($B234&gt;0,SUM(FJ$3:FJ233)=0,SUM($H234:FI234)=0),$B234,0)</f>
        <v>0</v>
      </c>
      <c r="FK234">
        <f ca="1">IF(AND($B234&gt;0,SUM(FK$3:FK233)=0,SUM($H234:FJ234)=0),$B234,0)</f>
        <v>0</v>
      </c>
      <c r="FL234">
        <f ca="1">IF(AND($B234&gt;0,SUM(FL$3:FL233)=0,SUM($H234:FK234)=0),$B234,0)</f>
        <v>0</v>
      </c>
      <c r="FM234">
        <f ca="1">IF(AND($B234&gt;0,SUM(FM$3:FM233)=0,SUM($H234:FL234)=0),$B234,0)</f>
        <v>0</v>
      </c>
      <c r="FN234">
        <f ca="1">IF(AND($B234&gt;0,SUM(FN$3:FN233)=0,SUM($H234:FM234)=0),$B234,0)</f>
        <v>0</v>
      </c>
      <c r="FS234" s="67" t="str">
        <f ca="1">Valintaohjelma!$C110</f>
        <v>Poissa Ohjaus (DI)</v>
      </c>
      <c r="FT234" s="67" t="str">
        <f ca="1">Valintaohjelma!$F110</f>
        <v/>
      </c>
      <c r="FU234" s="342" t="s">
        <v>379</v>
      </c>
      <c r="FV234" s="67" t="str">
        <f>Valintaohjelma!$I110</f>
        <v>-</v>
      </c>
      <c r="FY234" s="67" t="str">
        <f ca="1">Valintaohjelma!$C110</f>
        <v>Poissa Ohjaus (DI)</v>
      </c>
      <c r="FZ234" s="67" t="str">
        <f ca="1">Valintaohjelma!$F110</f>
        <v/>
      </c>
      <c r="GA234" s="67" t="s">
        <v>222</v>
      </c>
      <c r="GB234" s="67" t="str">
        <f>Valintaohjelma!$I110</f>
        <v>-</v>
      </c>
      <c r="GE234" s="67" t="str">
        <f ca="1">Valintaohjelma!$C110</f>
        <v>Poissa Ohjaus (DI)</v>
      </c>
      <c r="GF234" s="67" t="str">
        <f ca="1">Valintaohjelma!$F110</f>
        <v/>
      </c>
      <c r="GG234" s="67" t="s">
        <v>894</v>
      </c>
      <c r="GH234" s="67" t="str">
        <f>Valintaohjelma!$I110</f>
        <v>-</v>
      </c>
    </row>
    <row r="235" spans="1:190" ht="15.75" thickBot="1" x14ac:dyDescent="0.3">
      <c r="A235">
        <v>235</v>
      </c>
      <c r="B235">
        <f>IF(AND(Valintaohjelma!D111&lt;&gt;"-",Valintaohjelma!D111&lt;&gt;""),A235,0)</f>
        <v>0</v>
      </c>
      <c r="C235" s="240" t="str">
        <f t="shared" ca="1" si="26"/>
        <v>Hätäseis (kuitattava Paneelilta) Ohjaus (DI)</v>
      </c>
      <c r="D235" s="240" t="str">
        <f t="shared" ca="1" si="27"/>
        <v/>
      </c>
      <c r="E235" s="240" t="str">
        <f t="shared" ca="1" si="28"/>
        <v>Hätäseis R</v>
      </c>
      <c r="F235" s="240" t="str">
        <f t="shared" ca="1" si="29"/>
        <v>-</v>
      </c>
      <c r="G235" s="47" t="e">
        <f>INDEX($I$2:$FN$2,ROWS(G$2:G235))</f>
        <v>#REF!</v>
      </c>
      <c r="H235">
        <v>0</v>
      </c>
      <c r="I235">
        <f ca="1">IF(AND($B235&gt;0,SUM(I$3:I234)=0,SUM($H235:H235)=0),$B235,0)</f>
        <v>0</v>
      </c>
      <c r="J235">
        <f ca="1">IF(AND($B235&gt;0,SUM(J$3:J234)=0,SUM($H235:I235)=0),$B235,0)</f>
        <v>0</v>
      </c>
      <c r="K235">
        <f ca="1">IF(AND($B235&gt;0,SUM(K$3:K234)=0,SUM($H235:J235)=0),$B235,0)</f>
        <v>0</v>
      </c>
      <c r="L235">
        <f ca="1">IF(AND($B235&gt;0,SUM(L$3:L234)=0,SUM($H235:K235)=0),$B235,0)</f>
        <v>0</v>
      </c>
      <c r="M235">
        <f ca="1">IF(AND($B235&gt;0,SUM(M$3:M234)=0,SUM($H235:L235)=0),$B235,0)</f>
        <v>0</v>
      </c>
      <c r="N235">
        <f ca="1">IF(AND($B235&gt;0,SUM(N$3:N234)=0,SUM($H235:M235)=0),$B235,0)</f>
        <v>0</v>
      </c>
      <c r="O235">
        <f ca="1">IF(AND($B235&gt;0,SUM(O$3:O234)=0,SUM($H235:N235)=0),$B235,0)</f>
        <v>0</v>
      </c>
      <c r="P235">
        <f ca="1">IF(AND($B235&gt;0,SUM(P$3:P234)=0,SUM($H235:O235)=0),$B235,0)</f>
        <v>0</v>
      </c>
      <c r="Q235">
        <f ca="1">IF(AND($B235&gt;0,SUM(Q$3:Q234)=0,SUM($H235:P235)=0),$B235,0)</f>
        <v>0</v>
      </c>
      <c r="R235">
        <f ca="1">IF(AND($B235&gt;0,SUM(R$3:R234)=0,SUM($H235:Q235)=0),$B235,0)</f>
        <v>0</v>
      </c>
      <c r="S235">
        <f ca="1">IF(AND($B235&gt;0,SUM(S$3:S234)=0,SUM($H235:R235)=0),$B235,0)</f>
        <v>0</v>
      </c>
      <c r="T235">
        <f ca="1">IF(AND($B235&gt;0,SUM(T$3:T234)=0,SUM($H235:S235)=0),$B235,0)</f>
        <v>0</v>
      </c>
      <c r="U235">
        <f ca="1">IF(AND($B235&gt;0,SUM(U$3:U234)=0,SUM($H235:T235)=0),$B235,0)</f>
        <v>0</v>
      </c>
      <c r="V235">
        <f ca="1">IF(AND($B235&gt;0,SUM(V$3:V234)=0,SUM($H235:U235)=0),$B235,0)</f>
        <v>0</v>
      </c>
      <c r="W235">
        <f ca="1">IF(AND($B235&gt;0,SUM(W$3:W234)=0,SUM($H235:V235)=0),$B235,0)</f>
        <v>0</v>
      </c>
      <c r="X235">
        <f ca="1">IF(AND($B235&gt;0,SUM(X$3:X234)=0,SUM($H235:W235)=0),$B235,0)</f>
        <v>0</v>
      </c>
      <c r="Y235">
        <f ca="1">IF(AND($B235&gt;0,SUM(Y$3:Y234)=0,SUM($H235:X235)=0),$B235,0)</f>
        <v>0</v>
      </c>
      <c r="Z235">
        <f ca="1">IF(AND($B235&gt;0,SUM(Z$3:Z234)=0,SUM($H235:Y235)=0),$B235,0)</f>
        <v>0</v>
      </c>
      <c r="AA235">
        <f ca="1">IF(AND($B235&gt;0,SUM(AA$3:AA234)=0,SUM($H235:Z235)=0),$B235,0)</f>
        <v>0</v>
      </c>
      <c r="AB235">
        <f ca="1">IF(AND($B235&gt;0,SUM(AB$3:AB234)=0,SUM($H235:AA235)=0),$B235,0)</f>
        <v>0</v>
      </c>
      <c r="AC235">
        <f ca="1">IF(AND($B235&gt;0,SUM(AC$3:AC234)=0,SUM($H235:AB235)=0),$B235,0)</f>
        <v>0</v>
      </c>
      <c r="AD235">
        <f ca="1">IF(AND($B235&gt;0,SUM(AD$3:AD234)=0,SUM($H235:AC235)=0),$B235,0)</f>
        <v>0</v>
      </c>
      <c r="AE235">
        <f ca="1">IF(AND($B235&gt;0,SUM(AE$3:AE234)=0,SUM($H235:AD235)=0),$B235,0)</f>
        <v>0</v>
      </c>
      <c r="AF235">
        <f ca="1">IF(AND($B235&gt;0,SUM(AF$3:AF234)=0,SUM($H235:AE235)=0),$B235,0)</f>
        <v>0</v>
      </c>
      <c r="AG235">
        <f ca="1">IF(AND($B235&gt;0,SUM(AG$3:AG234)=0,SUM($H235:AF235)=0),$B235,0)</f>
        <v>0</v>
      </c>
      <c r="AH235">
        <f ca="1">IF(AND($B235&gt;0,SUM(AH$3:AH234)=0,SUM($H235:AG235)=0),$B235,0)</f>
        <v>0</v>
      </c>
      <c r="AI235">
        <f ca="1">IF(AND($B235&gt;0,SUM(AI$3:AI234)=0,SUM($H235:AH235)=0),$B235,0)</f>
        <v>0</v>
      </c>
      <c r="AJ235">
        <f ca="1">IF(AND($B235&gt;0,SUM(AJ$3:AJ234)=0,SUM($H235:AI235)=0),$B235,0)</f>
        <v>0</v>
      </c>
      <c r="AK235">
        <f ca="1">IF(AND($B235&gt;0,SUM(AK$3:AK234)=0,SUM($H235:AJ235)=0),$B235,0)</f>
        <v>0</v>
      </c>
      <c r="AL235">
        <f ca="1">IF(AND($B235&gt;0,SUM(AL$3:AL234)=0,SUM($H235:AK235)=0),$B235,0)</f>
        <v>0</v>
      </c>
      <c r="AM235">
        <f ca="1">IF(AND($B235&gt;0,SUM(AM$3:AM234)=0,SUM($H235:AL235)=0),$B235,0)</f>
        <v>0</v>
      </c>
      <c r="AN235">
        <f ca="1">IF(AND($B235&gt;0,SUM(AN$3:AN234)=0,SUM($H235:AM235)=0),$B235,0)</f>
        <v>0</v>
      </c>
      <c r="AO235">
        <f ca="1">IF(AND($B235&gt;0,SUM(AO$3:AO234)=0,SUM($H235:AN235)=0),$B235,0)</f>
        <v>0</v>
      </c>
      <c r="AP235">
        <f ca="1">IF(AND($B235&gt;0,SUM(AP$3:AP234)=0,SUM($H235:AO235)=0),$B235,0)</f>
        <v>0</v>
      </c>
      <c r="AQ235">
        <f ca="1">IF(AND($B235&gt;0,SUM(AQ$3:AQ234)=0,SUM($H235:AP235)=0),$B235,0)</f>
        <v>0</v>
      </c>
      <c r="AR235">
        <f ca="1">IF(AND($B235&gt;0,SUM(AR$3:AR234)=0,SUM($H235:AQ235)=0),$B235,0)</f>
        <v>0</v>
      </c>
      <c r="AS235">
        <f ca="1">IF(AND($B235&gt;0,SUM(AS$3:AS234)=0,SUM($H235:AR235)=0),$B235,0)</f>
        <v>0</v>
      </c>
      <c r="AT235">
        <f ca="1">IF(AND($B235&gt;0,SUM(AT$3:AT234)=0,SUM($H235:AS235)=0),$B235,0)</f>
        <v>0</v>
      </c>
      <c r="AU235">
        <f ca="1">IF(AND($B235&gt;0,SUM(AU$3:AU234)=0,SUM($H235:AT235)=0),$B235,0)</f>
        <v>0</v>
      </c>
      <c r="AV235">
        <f ca="1">IF(AND($B235&gt;0,SUM(AV$3:AV234)=0,SUM($H235:AU235)=0),$B235,0)</f>
        <v>0</v>
      </c>
      <c r="AW235">
        <f ca="1">IF(AND($B235&gt;0,SUM(AW$3:AW234)=0,SUM($H235:AV235)=0),$B235,0)</f>
        <v>0</v>
      </c>
      <c r="AX235">
        <f ca="1">IF(AND($B235&gt;0,SUM(AX$3:AX234)=0,SUM($H235:AW235)=0),$B235,0)</f>
        <v>0</v>
      </c>
      <c r="AY235">
        <f ca="1">IF(AND($B235&gt;0,SUM(AY$3:AY234)=0,SUM($H235:AX235)=0),$B235,0)</f>
        <v>0</v>
      </c>
      <c r="AZ235">
        <f ca="1">IF(AND($B235&gt;0,SUM(AZ$3:AZ234)=0,SUM($H235:AY235)=0),$B235,0)</f>
        <v>0</v>
      </c>
      <c r="BA235">
        <f ca="1">IF(AND($B235&gt;0,SUM(BA$3:BA234)=0,SUM($H235:AZ235)=0),$B235,0)</f>
        <v>0</v>
      </c>
      <c r="BB235">
        <f ca="1">IF(AND($B235&gt;0,SUM(BB$3:BB234)=0,SUM($H235:BA235)=0),$B235,0)</f>
        <v>0</v>
      </c>
      <c r="BC235">
        <f ca="1">IF(AND($B235&gt;0,SUM(BC$3:BC234)=0,SUM($H235:BB235)=0),$B235,0)</f>
        <v>0</v>
      </c>
      <c r="BD235">
        <f ca="1">IF(AND($B235&gt;0,SUM(BD$3:BD234)=0,SUM($H235:BC235)=0),$B235,0)</f>
        <v>0</v>
      </c>
      <c r="BE235">
        <f ca="1">IF(AND($B235&gt;0,SUM(BE$3:BE234)=0,SUM($H235:BD235)=0),$B235,0)</f>
        <v>0</v>
      </c>
      <c r="BF235">
        <f ca="1">IF(AND($B235&gt;0,SUM(BF$3:BF234)=0,SUM($H235:BE235)=0),$B235,0)</f>
        <v>0</v>
      </c>
      <c r="BG235">
        <f ca="1">IF(AND($B235&gt;0,SUM(BG$3:BG234)=0,SUM($H235:BF235)=0),$B235,0)</f>
        <v>0</v>
      </c>
      <c r="BH235">
        <f ca="1">IF(AND($B235&gt;0,SUM(BH$3:BH234)=0,SUM($H235:BG235)=0),$B235,0)</f>
        <v>0</v>
      </c>
      <c r="BI235">
        <f ca="1">IF(AND($B235&gt;0,SUM(BI$3:BI234)=0,SUM($H235:BH235)=0),$B235,0)</f>
        <v>0</v>
      </c>
      <c r="BJ235">
        <f ca="1">IF(AND($B235&gt;0,SUM(BJ$3:BJ234)=0,SUM($H235:BI235)=0),$B235,0)</f>
        <v>0</v>
      </c>
      <c r="BK235">
        <f ca="1">IF(AND($B235&gt;0,SUM(BK$3:BK234)=0,SUM($H235:BJ235)=0),$B235,0)</f>
        <v>0</v>
      </c>
      <c r="BL235">
        <f ca="1">IF(AND($B235&gt;0,SUM(BL$3:BL234)=0,SUM($H235:BK235)=0),$B235,0)</f>
        <v>0</v>
      </c>
      <c r="BM235">
        <f ca="1">IF(AND($B235&gt;0,SUM(BM$3:BM234)=0,SUM($H235:BL235)=0),$B235,0)</f>
        <v>0</v>
      </c>
      <c r="BN235">
        <f ca="1">IF(AND($B235&gt;0,SUM(BN$3:BN234)=0,SUM($H235:BM235)=0),$B235,0)</f>
        <v>0</v>
      </c>
      <c r="BO235">
        <f ca="1">IF(AND($B235&gt;0,SUM(BO$3:BO234)=0,SUM($H235:BN235)=0),$B235,0)</f>
        <v>0</v>
      </c>
      <c r="BP235">
        <f ca="1">IF(AND($B235&gt;0,SUM(BP$3:BP234)=0,SUM($H235:BO235)=0),$B235,0)</f>
        <v>0</v>
      </c>
      <c r="BQ235">
        <f ca="1">IF(AND($B235&gt;0,SUM(BQ$3:BQ234)=0,SUM($H235:BP235)=0),$B235,0)</f>
        <v>0</v>
      </c>
      <c r="BR235">
        <f ca="1">IF(AND($B235&gt;0,SUM(BR$3:BR234)=0,SUM($H235:BQ235)=0),$B235,0)</f>
        <v>0</v>
      </c>
      <c r="BS235">
        <f ca="1">IF(AND($B235&gt;0,SUM(BS$3:BS234)=0,SUM($H235:BR235)=0),$B235,0)</f>
        <v>0</v>
      </c>
      <c r="BT235">
        <f ca="1">IF(AND($B235&gt;0,SUM(BT$3:BT234)=0,SUM($H235:BS235)=0),$B235,0)</f>
        <v>0</v>
      </c>
      <c r="BU235">
        <f ca="1">IF(AND($B235&gt;0,SUM(BU$3:BU234)=0,SUM($H235:BT235)=0),$B235,0)</f>
        <v>0</v>
      </c>
      <c r="BV235">
        <f ca="1">IF(AND($B235&gt;0,SUM(BV$3:BV234)=0,SUM($H235:BU235)=0),$B235,0)</f>
        <v>0</v>
      </c>
      <c r="BW235">
        <f ca="1">IF(AND($B235&gt;0,SUM(BW$3:BW234)=0,SUM($H235:BV235)=0),$B235,0)</f>
        <v>0</v>
      </c>
      <c r="BX235">
        <f ca="1">IF(AND($B235&gt;0,SUM(BX$3:BX234)=0,SUM($H235:BW235)=0),$B235,0)</f>
        <v>0</v>
      </c>
      <c r="BY235">
        <f ca="1">IF(AND($B235&gt;0,SUM(BY$3:BY234)=0,SUM($H235:BX235)=0),$B235,0)</f>
        <v>0</v>
      </c>
      <c r="BZ235">
        <f ca="1">IF(AND($B235&gt;0,SUM(BZ$3:BZ234)=0,SUM($H235:BY235)=0),$B235,0)</f>
        <v>0</v>
      </c>
      <c r="CA235">
        <f ca="1">IF(AND($B235&gt;0,SUM(CA$3:CA234)=0,SUM($H235:BZ235)=0),$B235,0)</f>
        <v>0</v>
      </c>
      <c r="CB235">
        <f ca="1">IF(AND($B235&gt;0,SUM(CB$3:CB234)=0,SUM($H235:CA235)=0),$B235,0)</f>
        <v>0</v>
      </c>
      <c r="CC235">
        <f ca="1">IF(AND($B235&gt;0,SUM(CC$3:CC234)=0,SUM($H235:CB235)=0),$B235,0)</f>
        <v>0</v>
      </c>
      <c r="CD235">
        <f ca="1">IF(AND($B235&gt;0,SUM(CD$3:CD234)=0,SUM($H235:CC235)=0),$B235,0)</f>
        <v>0</v>
      </c>
      <c r="CE235">
        <f ca="1">IF(AND($B235&gt;0,SUM(CE$3:CE234)=0,SUM($H235:CD235)=0),$B235,0)</f>
        <v>0</v>
      </c>
      <c r="CF235">
        <f ca="1">IF(AND($B235&gt;0,SUM(CF$3:CF234)=0,SUM($H235:CE235)=0),$B235,0)</f>
        <v>0</v>
      </c>
      <c r="CG235">
        <f ca="1">IF(AND($B235&gt;0,SUM(CG$3:CG234)=0,SUM($H235:CF235)=0),$B235,0)</f>
        <v>0</v>
      </c>
      <c r="CH235">
        <f ca="1">IF(AND($B235&gt;0,SUM(CH$3:CH234)=0,SUM($H235:CG235)=0),$B235,0)</f>
        <v>0</v>
      </c>
      <c r="CI235">
        <f ca="1">IF(AND($B235&gt;0,SUM(CI$3:CI234)=0,SUM($H235:CH235)=0),$B235,0)</f>
        <v>0</v>
      </c>
      <c r="CJ235">
        <f ca="1">IF(AND($B235&gt;0,SUM(CJ$3:CJ234)=0,SUM($H235:CI235)=0),$B235,0)</f>
        <v>0</v>
      </c>
      <c r="CK235">
        <f ca="1">IF(AND($B235&gt;0,SUM(CK$3:CK234)=0,SUM($H235:CJ235)=0),$B235,0)</f>
        <v>0</v>
      </c>
      <c r="CL235">
        <f ca="1">IF(AND($B235&gt;0,SUM(CL$3:CL234)=0,SUM($H235:CK235)=0),$B235,0)</f>
        <v>0</v>
      </c>
      <c r="CM235">
        <f ca="1">IF(AND($B235&gt;0,SUM(CM$3:CM234)=0,SUM($H235:CL235)=0),$B235,0)</f>
        <v>0</v>
      </c>
      <c r="CN235">
        <f ca="1">IF(AND($B235&gt;0,SUM(CN$3:CN234)=0,SUM($H235:CM235)=0),$B235,0)</f>
        <v>0</v>
      </c>
      <c r="CO235">
        <f ca="1">IF(AND($B235&gt;0,SUM(CO$3:CO234)=0,SUM($H235:CN235)=0),$B235,0)</f>
        <v>0</v>
      </c>
      <c r="CP235">
        <f ca="1">IF(AND($B235&gt;0,SUM(CP$3:CP234)=0,SUM($H235:CO235)=0),$B235,0)</f>
        <v>0</v>
      </c>
      <c r="CQ235">
        <f ca="1">IF(AND($B235&gt;0,SUM(CQ$3:CQ234)=0,SUM($H235:CP235)=0),$B235,0)</f>
        <v>0</v>
      </c>
      <c r="CR235">
        <f ca="1">IF(AND($B235&gt;0,SUM(CR$3:CR234)=0,SUM($H235:CQ235)=0),$B235,0)</f>
        <v>0</v>
      </c>
      <c r="CS235">
        <f ca="1">IF(AND($B235&gt;0,SUM(CS$3:CS234)=0,SUM($H235:CR235)=0),$B235,0)</f>
        <v>0</v>
      </c>
      <c r="CT235">
        <f ca="1">IF(AND($B235&gt;0,SUM(CT$3:CT234)=0,SUM($H235:CS235)=0),$B235,0)</f>
        <v>0</v>
      </c>
      <c r="CU235">
        <f ca="1">IF(AND($B235&gt;0,SUM(CU$3:CU234)=0,SUM($H235:CT235)=0),$B235,0)</f>
        <v>0</v>
      </c>
      <c r="CV235">
        <f ca="1">IF(AND($B235&gt;0,SUM(CV$3:CV234)=0,SUM($H235:CU235)=0),$B235,0)</f>
        <v>0</v>
      </c>
      <c r="CW235">
        <f ca="1">IF(AND($B235&gt;0,SUM(CW$3:CW234)=0,SUM($H235:CV235)=0),$B235,0)</f>
        <v>0</v>
      </c>
      <c r="CX235">
        <f ca="1">IF(AND($B235&gt;0,SUM(CX$3:CX234)=0,SUM($H235:CW235)=0),$B235,0)</f>
        <v>0</v>
      </c>
      <c r="CY235">
        <f ca="1">IF(AND($B235&gt;0,SUM(CY$3:CY234)=0,SUM($H235:CX235)=0),$B235,0)</f>
        <v>0</v>
      </c>
      <c r="CZ235">
        <f ca="1">IF(AND($B235&gt;0,SUM(CZ$3:CZ234)=0,SUM($H235:CY235)=0),$B235,0)</f>
        <v>0</v>
      </c>
      <c r="DA235">
        <f ca="1">IF(AND($B235&gt;0,SUM(DA$3:DA234)=0,SUM($H235:CZ235)=0),$B235,0)</f>
        <v>0</v>
      </c>
      <c r="DB235">
        <f ca="1">IF(AND($B235&gt;0,SUM(DB$3:DB234)=0,SUM($H235:DA235)=0),$B235,0)</f>
        <v>0</v>
      </c>
      <c r="DC235">
        <f ca="1">IF(AND($B235&gt;0,SUM(DC$3:DC234)=0,SUM($H235:DB235)=0),$B235,0)</f>
        <v>0</v>
      </c>
      <c r="DD235">
        <f ca="1">IF(AND($B235&gt;0,SUM(DD$3:DD234)=0,SUM($H235:DC235)=0),$B235,0)</f>
        <v>0</v>
      </c>
      <c r="DE235">
        <f ca="1">IF(AND($B235&gt;0,SUM(DE$3:DE234)=0,SUM($H235:DD235)=0),$B235,0)</f>
        <v>0</v>
      </c>
      <c r="DF235">
        <f ca="1">IF(AND($B235&gt;0,SUM(DF$3:DF234)=0,SUM($H235:DE235)=0),$B235,0)</f>
        <v>0</v>
      </c>
      <c r="DG235">
        <f ca="1">IF(AND($B235&gt;0,SUM(DG$3:DG234)=0,SUM($H235:DF235)=0),$B235,0)</f>
        <v>0</v>
      </c>
      <c r="DH235">
        <f ca="1">IF(AND($B235&gt;0,SUM(DH$3:DH234)=0,SUM($H235:DG235)=0),$B235,0)</f>
        <v>0</v>
      </c>
      <c r="DI235">
        <f ca="1">IF(AND($B235&gt;0,SUM(DI$3:DI234)=0,SUM($H235:DH235)=0),$B235,0)</f>
        <v>0</v>
      </c>
      <c r="DJ235">
        <f ca="1">IF(AND($B235&gt;0,SUM(DJ$3:DJ234)=0,SUM($H235:DI235)=0),$B235,0)</f>
        <v>0</v>
      </c>
      <c r="DK235">
        <f ca="1">IF(AND($B235&gt;0,SUM(DK$3:DK234)=0,SUM($H235:DJ235)=0),$B235,0)</f>
        <v>0</v>
      </c>
      <c r="DL235">
        <f ca="1">IF(AND($B235&gt;0,SUM(DL$3:DL234)=0,SUM($H235:DK235)=0),$B235,0)</f>
        <v>0</v>
      </c>
      <c r="DM235">
        <f ca="1">IF(AND($B235&gt;0,SUM(DM$3:DM234)=0,SUM($H235:DL235)=0),$B235,0)</f>
        <v>0</v>
      </c>
      <c r="DN235">
        <f ca="1">IF(AND($B235&gt;0,SUM(DN$3:DN234)=0,SUM($H235:DM235)=0),$B235,0)</f>
        <v>0</v>
      </c>
      <c r="DO235">
        <f ca="1">IF(AND($B235&gt;0,SUM(DO$3:DO234)=0,SUM($H235:DN235)=0),$B235,0)</f>
        <v>0</v>
      </c>
      <c r="DP235">
        <f ca="1">IF(AND($B235&gt;0,SUM(DP$3:DP234)=0,SUM($H235:DO235)=0),$B235,0)</f>
        <v>0</v>
      </c>
      <c r="DQ235">
        <f ca="1">IF(AND($B235&gt;0,SUM(DQ$3:DQ234)=0,SUM($H235:DP235)=0),$B235,0)</f>
        <v>0</v>
      </c>
      <c r="DR235">
        <f ca="1">IF(AND($B235&gt;0,SUM(DR$3:DR234)=0,SUM($H235:DQ235)=0),$B235,0)</f>
        <v>0</v>
      </c>
      <c r="DS235">
        <f ca="1">IF(AND($B235&gt;0,SUM(DS$3:DS234)=0,SUM($H235:DR235)=0),$B235,0)</f>
        <v>0</v>
      </c>
      <c r="DT235">
        <f ca="1">IF(AND($B235&gt;0,SUM(DT$3:DT234)=0,SUM($H235:DS235)=0),$B235,0)</f>
        <v>0</v>
      </c>
      <c r="DU235">
        <f ca="1">IF(AND($B235&gt;0,SUM(DU$3:DU234)=0,SUM($H235:DT235)=0),$B235,0)</f>
        <v>0</v>
      </c>
      <c r="DV235">
        <f ca="1">IF(AND($B235&gt;0,SUM(DV$3:DV234)=0,SUM($H235:DU235)=0),$B235,0)</f>
        <v>0</v>
      </c>
      <c r="DW235">
        <f ca="1">IF(AND($B235&gt;0,SUM(DW$3:DW234)=0,SUM($H235:DV235)=0),$B235,0)</f>
        <v>0</v>
      </c>
      <c r="DX235">
        <f ca="1">IF(AND($B235&gt;0,SUM(DX$3:DX234)=0,SUM($H235:DW235)=0),$B235,0)</f>
        <v>0</v>
      </c>
      <c r="DY235">
        <f ca="1">IF(AND($B235&gt;0,SUM(DY$3:DY234)=0,SUM($H235:DX235)=0),$B235,0)</f>
        <v>0</v>
      </c>
      <c r="DZ235">
        <f ca="1">IF(AND($B235&gt;0,SUM(DZ$3:DZ234)=0,SUM($H235:DY235)=0),$B235,0)</f>
        <v>0</v>
      </c>
      <c r="EA235">
        <f ca="1">IF(AND($B235&gt;0,SUM(EA$3:EA234)=0,SUM($H235:DZ235)=0),$B235,0)</f>
        <v>0</v>
      </c>
      <c r="EB235">
        <f ca="1">IF(AND($B235&gt;0,SUM(EB$3:EB234)=0,SUM($H235:EA235)=0),$B235,0)</f>
        <v>0</v>
      </c>
      <c r="EC235">
        <f ca="1">IF(AND($B235&gt;0,SUM(EC$3:EC234)=0,SUM($H235:EB235)=0),$B235,0)</f>
        <v>0</v>
      </c>
      <c r="ED235">
        <f ca="1">IF(AND($B235&gt;0,SUM(ED$3:ED234)=0,SUM($H235:EC235)=0),$B235,0)</f>
        <v>0</v>
      </c>
      <c r="EE235">
        <f ca="1">IF(AND($B235&gt;0,SUM(EE$3:EE234)=0,SUM($H235:ED235)=0),$B235,0)</f>
        <v>0</v>
      </c>
      <c r="EF235">
        <f ca="1">IF(AND($B235&gt;0,SUM(EF$3:EF234)=0,SUM($H235:EE235)=0),$B235,0)</f>
        <v>0</v>
      </c>
      <c r="EG235">
        <f ca="1">IF(AND($B235&gt;0,SUM(EG$3:EG234)=0,SUM($H235:EF235)=0),$B235,0)</f>
        <v>0</v>
      </c>
      <c r="EH235">
        <f ca="1">IF(AND($B235&gt;0,SUM(EH$3:EH234)=0,SUM($H235:EG235)=0),$B235,0)</f>
        <v>0</v>
      </c>
      <c r="EI235">
        <f ca="1">IF(AND($B235&gt;0,SUM(EI$3:EI234)=0,SUM($H235:EH235)=0),$B235,0)</f>
        <v>0</v>
      </c>
      <c r="EJ235">
        <f ca="1">IF(AND($B235&gt;0,SUM(EJ$3:EJ234)=0,SUM($H235:EI235)=0),$B235,0)</f>
        <v>0</v>
      </c>
      <c r="EK235">
        <f ca="1">IF(AND($B235&gt;0,SUM(EK$3:EK234)=0,SUM($H235:EJ235)=0),$B235,0)</f>
        <v>0</v>
      </c>
      <c r="EL235">
        <f ca="1">IF(AND($B235&gt;0,SUM(EL$3:EL234)=0,SUM($H235:EK235)=0),$B235,0)</f>
        <v>0</v>
      </c>
      <c r="EM235">
        <f ca="1">IF(AND($B235&gt;0,SUM(EM$3:EM234)=0,SUM($H235:EL235)=0),$B235,0)</f>
        <v>0</v>
      </c>
      <c r="EN235">
        <f ca="1">IF(AND($B235&gt;0,SUM(EN$3:EN234)=0,SUM($H235:EM235)=0),$B235,0)</f>
        <v>0</v>
      </c>
      <c r="EO235">
        <f ca="1">IF(AND($B235&gt;0,SUM(EO$3:EO234)=0,SUM($H235:EN235)=0),$B235,0)</f>
        <v>0</v>
      </c>
      <c r="EP235">
        <f ca="1">IF(AND($B235&gt;0,SUM(EP$3:EP234)=0,SUM($H235:EO235)=0),$B235,0)</f>
        <v>0</v>
      </c>
      <c r="EQ235">
        <f ca="1">IF(AND($B235&gt;0,SUM(EQ$3:EQ234)=0,SUM($H235:EP235)=0),$B235,0)</f>
        <v>0</v>
      </c>
      <c r="ER235">
        <f ca="1">IF(AND($B235&gt;0,SUM(ER$3:ER234)=0,SUM($H235:EQ235)=0),$B235,0)</f>
        <v>0</v>
      </c>
      <c r="ES235">
        <f ca="1">IF(AND($B235&gt;0,SUM(ES$3:ES234)=0,SUM($H235:ER235)=0),$B235,0)</f>
        <v>0</v>
      </c>
      <c r="ET235">
        <f ca="1">IF(AND($B235&gt;0,SUM(ET$3:ET234)=0,SUM($H235:ES235)=0),$B235,0)</f>
        <v>0</v>
      </c>
      <c r="EU235">
        <f ca="1">IF(AND($B235&gt;0,SUM(EU$3:EU234)=0,SUM($H235:ET235)=0),$B235,0)</f>
        <v>0</v>
      </c>
      <c r="EV235">
        <f ca="1">IF(AND($B235&gt;0,SUM(EV$3:EV234)=0,SUM($H235:EU235)=0),$B235,0)</f>
        <v>0</v>
      </c>
      <c r="EW235">
        <f ca="1">IF(AND($B235&gt;0,SUM(EW$3:EW234)=0,SUM($H235:EV235)=0),$B235,0)</f>
        <v>0</v>
      </c>
      <c r="EX235">
        <f ca="1">IF(AND($B235&gt;0,SUM(EX$3:EX234)=0,SUM($H235:EW235)=0),$B235,0)</f>
        <v>0</v>
      </c>
      <c r="EY235">
        <f ca="1">IF(AND($B235&gt;0,SUM(EY$3:EY234)=0,SUM($H235:EX235)=0),$B235,0)</f>
        <v>0</v>
      </c>
      <c r="EZ235">
        <f ca="1">IF(AND($B235&gt;0,SUM(EZ$3:EZ234)=0,SUM($H235:EY235)=0),$B235,0)</f>
        <v>0</v>
      </c>
      <c r="FA235">
        <f ca="1">IF(AND($B235&gt;0,SUM(FA$3:FA234)=0,SUM($H235:EZ235)=0),$B235,0)</f>
        <v>0</v>
      </c>
      <c r="FB235">
        <f ca="1">IF(AND($B235&gt;0,SUM(FB$3:FB234)=0,SUM($H235:FA235)=0),$B235,0)</f>
        <v>0</v>
      </c>
      <c r="FC235">
        <f ca="1">IF(AND($B235&gt;0,SUM(FC$3:FC234)=0,SUM($H235:FB235)=0),$B235,0)</f>
        <v>0</v>
      </c>
      <c r="FD235">
        <f ca="1">IF(AND($B235&gt;0,SUM(FD$3:FD234)=0,SUM($H235:FC235)=0),$B235,0)</f>
        <v>0</v>
      </c>
      <c r="FE235">
        <f ca="1">IF(AND($B235&gt;0,SUM(FE$3:FE234)=0,SUM($H235:FD235)=0),$B235,0)</f>
        <v>0</v>
      </c>
      <c r="FF235">
        <f ca="1">IF(AND($B235&gt;0,SUM(FF$3:FF234)=0,SUM($H235:FE235)=0),$B235,0)</f>
        <v>0</v>
      </c>
      <c r="FG235">
        <f ca="1">IF(AND($B235&gt;0,SUM(FG$3:FG234)=0,SUM($H235:FF235)=0),$B235,0)</f>
        <v>0</v>
      </c>
      <c r="FH235">
        <f ca="1">IF(AND($B235&gt;0,SUM(FH$3:FH234)=0,SUM($H235:FG235)=0),$B235,0)</f>
        <v>0</v>
      </c>
      <c r="FI235">
        <f ca="1">IF(AND($B235&gt;0,SUM(FI$3:FI234)=0,SUM($H235:FH235)=0),$B235,0)</f>
        <v>0</v>
      </c>
      <c r="FJ235">
        <f ca="1">IF(AND($B235&gt;0,SUM(FJ$3:FJ234)=0,SUM($H235:FI235)=0),$B235,0)</f>
        <v>0</v>
      </c>
      <c r="FK235">
        <f ca="1">IF(AND($B235&gt;0,SUM(FK$3:FK234)=0,SUM($H235:FJ235)=0),$B235,0)</f>
        <v>0</v>
      </c>
      <c r="FL235">
        <f ca="1">IF(AND($B235&gt;0,SUM(FL$3:FL234)=0,SUM($H235:FK235)=0),$B235,0)</f>
        <v>0</v>
      </c>
      <c r="FM235">
        <f ca="1">IF(AND($B235&gt;0,SUM(FM$3:FM234)=0,SUM($H235:FL235)=0),$B235,0)</f>
        <v>0</v>
      </c>
      <c r="FN235">
        <f ca="1">IF(AND($B235&gt;0,SUM(FN$3:FN234)=0,SUM($H235:FM235)=0),$B235,0)</f>
        <v>0</v>
      </c>
      <c r="FS235" s="67" t="str">
        <f ca="1">Valintaohjelma!$C111</f>
        <v>Hätäseis (kuitattava Paneelilta) Ohjaus (DI)</v>
      </c>
      <c r="FT235" s="67" t="str">
        <f ca="1">Valintaohjelma!$F111</f>
        <v/>
      </c>
      <c r="FU235" s="342" t="s">
        <v>392</v>
      </c>
      <c r="FV235" s="67" t="str">
        <f ca="1">Valintaohjelma!$I111</f>
        <v>-</v>
      </c>
      <c r="FY235" s="67" t="str">
        <f ca="1">Valintaohjelma!$C111</f>
        <v>Hätäseis (kuitattava Paneelilta) Ohjaus (DI)</v>
      </c>
      <c r="FZ235" s="67" t="str">
        <f ca="1">Valintaohjelma!$F111</f>
        <v/>
      </c>
      <c r="GA235" s="67" t="s">
        <v>660</v>
      </c>
      <c r="GB235" s="67" t="str">
        <f ca="1">Valintaohjelma!$I111</f>
        <v>-</v>
      </c>
      <c r="GE235" s="67" t="str">
        <f ca="1">Valintaohjelma!$C111</f>
        <v>Hätäseis (kuitattava Paneelilta) Ohjaus (DI)</v>
      </c>
      <c r="GF235" s="67" t="str">
        <f ca="1">Valintaohjelma!$F111</f>
        <v/>
      </c>
      <c r="GG235" s="67" t="s">
        <v>906</v>
      </c>
      <c r="GH235" s="67" t="str">
        <f ca="1">Valintaohjelma!$I111</f>
        <v>-</v>
      </c>
    </row>
    <row r="236" spans="1:190" ht="15.75" thickBot="1" x14ac:dyDescent="0.3">
      <c r="A236">
        <v>236</v>
      </c>
      <c r="B236">
        <f>IF(AND(Valintaohjelma!D112&lt;&gt;"-",Valintaohjelma!D112&lt;&gt;""),A236,0)</f>
        <v>0</v>
      </c>
      <c r="C236" s="240" t="str">
        <f t="shared" ca="1" si="26"/>
        <v>0</v>
      </c>
      <c r="D236" s="240" t="str">
        <f t="shared" ca="1" si="27"/>
        <v/>
      </c>
      <c r="E236" s="240">
        <f t="shared" ca="1" si="28"/>
        <v>0</v>
      </c>
      <c r="F236" s="240" t="str">
        <f t="shared" ca="1" si="29"/>
        <v>-</v>
      </c>
      <c r="G236" s="47" t="e">
        <f>INDEX($I$2:$FN$2,ROWS(G$2:G236))</f>
        <v>#REF!</v>
      </c>
      <c r="H236">
        <v>0</v>
      </c>
      <c r="I236">
        <f ca="1">IF(AND($B236&gt;0,SUM(I$3:I235)=0,SUM($H236:H236)=0),$B236,0)</f>
        <v>0</v>
      </c>
      <c r="J236">
        <f ca="1">IF(AND($B236&gt;0,SUM(J$3:J235)=0,SUM($H236:I236)=0),$B236,0)</f>
        <v>0</v>
      </c>
      <c r="K236">
        <f ca="1">IF(AND($B236&gt;0,SUM(K$3:K235)=0,SUM($H236:J236)=0),$B236,0)</f>
        <v>0</v>
      </c>
      <c r="L236">
        <f ca="1">IF(AND($B236&gt;0,SUM(L$3:L235)=0,SUM($H236:K236)=0),$B236,0)</f>
        <v>0</v>
      </c>
      <c r="M236">
        <f ca="1">IF(AND($B236&gt;0,SUM(M$3:M235)=0,SUM($H236:L236)=0),$B236,0)</f>
        <v>0</v>
      </c>
      <c r="N236">
        <f ca="1">IF(AND($B236&gt;0,SUM(N$3:N235)=0,SUM($H236:M236)=0),$B236,0)</f>
        <v>0</v>
      </c>
      <c r="O236">
        <f ca="1">IF(AND($B236&gt;0,SUM(O$3:O235)=0,SUM($H236:N236)=0),$B236,0)</f>
        <v>0</v>
      </c>
      <c r="P236">
        <f ca="1">IF(AND($B236&gt;0,SUM(P$3:P235)=0,SUM($H236:O236)=0),$B236,0)</f>
        <v>0</v>
      </c>
      <c r="Q236">
        <f ca="1">IF(AND($B236&gt;0,SUM(Q$3:Q235)=0,SUM($H236:P236)=0),$B236,0)</f>
        <v>0</v>
      </c>
      <c r="R236">
        <f ca="1">IF(AND($B236&gt;0,SUM(R$3:R235)=0,SUM($H236:Q236)=0),$B236,0)</f>
        <v>0</v>
      </c>
      <c r="S236">
        <f ca="1">IF(AND($B236&gt;0,SUM(S$3:S235)=0,SUM($H236:R236)=0),$B236,0)</f>
        <v>0</v>
      </c>
      <c r="T236">
        <f ca="1">IF(AND($B236&gt;0,SUM(T$3:T235)=0,SUM($H236:S236)=0),$B236,0)</f>
        <v>0</v>
      </c>
      <c r="U236">
        <f ca="1">IF(AND($B236&gt;0,SUM(U$3:U235)=0,SUM($H236:T236)=0),$B236,0)</f>
        <v>0</v>
      </c>
      <c r="V236">
        <f ca="1">IF(AND($B236&gt;0,SUM(V$3:V235)=0,SUM($H236:U236)=0),$B236,0)</f>
        <v>0</v>
      </c>
      <c r="W236">
        <f ca="1">IF(AND($B236&gt;0,SUM(W$3:W235)=0,SUM($H236:V236)=0),$B236,0)</f>
        <v>0</v>
      </c>
      <c r="X236">
        <f ca="1">IF(AND($B236&gt;0,SUM(X$3:X235)=0,SUM($H236:W236)=0),$B236,0)</f>
        <v>0</v>
      </c>
      <c r="Y236">
        <f ca="1">IF(AND($B236&gt;0,SUM(Y$3:Y235)=0,SUM($H236:X236)=0),$B236,0)</f>
        <v>0</v>
      </c>
      <c r="Z236">
        <f ca="1">IF(AND($B236&gt;0,SUM(Z$3:Z235)=0,SUM($H236:Y236)=0),$B236,0)</f>
        <v>0</v>
      </c>
      <c r="AA236">
        <f ca="1">IF(AND($B236&gt;0,SUM(AA$3:AA235)=0,SUM($H236:Z236)=0),$B236,0)</f>
        <v>0</v>
      </c>
      <c r="AB236">
        <f ca="1">IF(AND($B236&gt;0,SUM(AB$3:AB235)=0,SUM($H236:AA236)=0),$B236,0)</f>
        <v>0</v>
      </c>
      <c r="AC236">
        <f ca="1">IF(AND($B236&gt;0,SUM(AC$3:AC235)=0,SUM($H236:AB236)=0),$B236,0)</f>
        <v>0</v>
      </c>
      <c r="AD236">
        <f ca="1">IF(AND($B236&gt;0,SUM(AD$3:AD235)=0,SUM($H236:AC236)=0),$B236,0)</f>
        <v>0</v>
      </c>
      <c r="AE236">
        <f ca="1">IF(AND($B236&gt;0,SUM(AE$3:AE235)=0,SUM($H236:AD236)=0),$B236,0)</f>
        <v>0</v>
      </c>
      <c r="AF236">
        <f ca="1">IF(AND($B236&gt;0,SUM(AF$3:AF235)=0,SUM($H236:AE236)=0),$B236,0)</f>
        <v>0</v>
      </c>
      <c r="AG236">
        <f ca="1">IF(AND($B236&gt;0,SUM(AG$3:AG235)=0,SUM($H236:AF236)=0),$B236,0)</f>
        <v>0</v>
      </c>
      <c r="AH236">
        <f ca="1">IF(AND($B236&gt;0,SUM(AH$3:AH235)=0,SUM($H236:AG236)=0),$B236,0)</f>
        <v>0</v>
      </c>
      <c r="AI236">
        <f ca="1">IF(AND($B236&gt;0,SUM(AI$3:AI235)=0,SUM($H236:AH236)=0),$B236,0)</f>
        <v>0</v>
      </c>
      <c r="AJ236">
        <f ca="1">IF(AND($B236&gt;0,SUM(AJ$3:AJ235)=0,SUM($H236:AI236)=0),$B236,0)</f>
        <v>0</v>
      </c>
      <c r="AK236">
        <f ca="1">IF(AND($B236&gt;0,SUM(AK$3:AK235)=0,SUM($H236:AJ236)=0),$B236,0)</f>
        <v>0</v>
      </c>
      <c r="AL236">
        <f ca="1">IF(AND($B236&gt;0,SUM(AL$3:AL235)=0,SUM($H236:AK236)=0),$B236,0)</f>
        <v>0</v>
      </c>
      <c r="AM236">
        <f ca="1">IF(AND($B236&gt;0,SUM(AM$3:AM235)=0,SUM($H236:AL236)=0),$B236,0)</f>
        <v>0</v>
      </c>
      <c r="AN236">
        <f ca="1">IF(AND($B236&gt;0,SUM(AN$3:AN235)=0,SUM($H236:AM236)=0),$B236,0)</f>
        <v>0</v>
      </c>
      <c r="AO236">
        <f ca="1">IF(AND($B236&gt;0,SUM(AO$3:AO235)=0,SUM($H236:AN236)=0),$B236,0)</f>
        <v>0</v>
      </c>
      <c r="AP236">
        <f ca="1">IF(AND($B236&gt;0,SUM(AP$3:AP235)=0,SUM($H236:AO236)=0),$B236,0)</f>
        <v>0</v>
      </c>
      <c r="AQ236">
        <f ca="1">IF(AND($B236&gt;0,SUM(AQ$3:AQ235)=0,SUM($H236:AP236)=0),$B236,0)</f>
        <v>0</v>
      </c>
      <c r="AR236">
        <f ca="1">IF(AND($B236&gt;0,SUM(AR$3:AR235)=0,SUM($H236:AQ236)=0),$B236,0)</f>
        <v>0</v>
      </c>
      <c r="AS236">
        <f ca="1">IF(AND($B236&gt;0,SUM(AS$3:AS235)=0,SUM($H236:AR236)=0),$B236,0)</f>
        <v>0</v>
      </c>
      <c r="AT236">
        <f ca="1">IF(AND($B236&gt;0,SUM(AT$3:AT235)=0,SUM($H236:AS236)=0),$B236,0)</f>
        <v>0</v>
      </c>
      <c r="AU236">
        <f ca="1">IF(AND($B236&gt;0,SUM(AU$3:AU235)=0,SUM($H236:AT236)=0),$B236,0)</f>
        <v>0</v>
      </c>
      <c r="AV236">
        <f ca="1">IF(AND($B236&gt;0,SUM(AV$3:AV235)=0,SUM($H236:AU236)=0),$B236,0)</f>
        <v>0</v>
      </c>
      <c r="AW236">
        <f ca="1">IF(AND($B236&gt;0,SUM(AW$3:AW235)=0,SUM($H236:AV236)=0),$B236,0)</f>
        <v>0</v>
      </c>
      <c r="AX236">
        <f ca="1">IF(AND($B236&gt;0,SUM(AX$3:AX235)=0,SUM($H236:AW236)=0),$B236,0)</f>
        <v>0</v>
      </c>
      <c r="AY236">
        <f ca="1">IF(AND($B236&gt;0,SUM(AY$3:AY235)=0,SUM($H236:AX236)=0),$B236,0)</f>
        <v>0</v>
      </c>
      <c r="AZ236">
        <f ca="1">IF(AND($B236&gt;0,SUM(AZ$3:AZ235)=0,SUM($H236:AY236)=0),$B236,0)</f>
        <v>0</v>
      </c>
      <c r="BA236">
        <f ca="1">IF(AND($B236&gt;0,SUM(BA$3:BA235)=0,SUM($H236:AZ236)=0),$B236,0)</f>
        <v>0</v>
      </c>
      <c r="BB236">
        <f ca="1">IF(AND($B236&gt;0,SUM(BB$3:BB235)=0,SUM($H236:BA236)=0),$B236,0)</f>
        <v>0</v>
      </c>
      <c r="BC236">
        <f ca="1">IF(AND($B236&gt;0,SUM(BC$3:BC235)=0,SUM($H236:BB236)=0),$B236,0)</f>
        <v>0</v>
      </c>
      <c r="BD236">
        <f ca="1">IF(AND($B236&gt;0,SUM(BD$3:BD235)=0,SUM($H236:BC236)=0),$B236,0)</f>
        <v>0</v>
      </c>
      <c r="BE236">
        <f ca="1">IF(AND($B236&gt;0,SUM(BE$3:BE235)=0,SUM($H236:BD236)=0),$B236,0)</f>
        <v>0</v>
      </c>
      <c r="BF236">
        <f ca="1">IF(AND($B236&gt;0,SUM(BF$3:BF235)=0,SUM($H236:BE236)=0),$B236,0)</f>
        <v>0</v>
      </c>
      <c r="BG236">
        <f ca="1">IF(AND($B236&gt;0,SUM(BG$3:BG235)=0,SUM($H236:BF236)=0),$B236,0)</f>
        <v>0</v>
      </c>
      <c r="BH236">
        <f ca="1">IF(AND($B236&gt;0,SUM(BH$3:BH235)=0,SUM($H236:BG236)=0),$B236,0)</f>
        <v>0</v>
      </c>
      <c r="BI236">
        <f ca="1">IF(AND($B236&gt;0,SUM(BI$3:BI235)=0,SUM($H236:BH236)=0),$B236,0)</f>
        <v>0</v>
      </c>
      <c r="BJ236">
        <f ca="1">IF(AND($B236&gt;0,SUM(BJ$3:BJ235)=0,SUM($H236:BI236)=0),$B236,0)</f>
        <v>0</v>
      </c>
      <c r="BK236">
        <f ca="1">IF(AND($B236&gt;0,SUM(BK$3:BK235)=0,SUM($H236:BJ236)=0),$B236,0)</f>
        <v>0</v>
      </c>
      <c r="BL236">
        <f ca="1">IF(AND($B236&gt;0,SUM(BL$3:BL235)=0,SUM($H236:BK236)=0),$B236,0)</f>
        <v>0</v>
      </c>
      <c r="BM236">
        <f ca="1">IF(AND($B236&gt;0,SUM(BM$3:BM235)=0,SUM($H236:BL236)=0),$B236,0)</f>
        <v>0</v>
      </c>
      <c r="BN236">
        <f ca="1">IF(AND($B236&gt;0,SUM(BN$3:BN235)=0,SUM($H236:BM236)=0),$B236,0)</f>
        <v>0</v>
      </c>
      <c r="BO236">
        <f ca="1">IF(AND($B236&gt;0,SUM(BO$3:BO235)=0,SUM($H236:BN236)=0),$B236,0)</f>
        <v>0</v>
      </c>
      <c r="BP236">
        <f ca="1">IF(AND($B236&gt;0,SUM(BP$3:BP235)=0,SUM($H236:BO236)=0),$B236,0)</f>
        <v>0</v>
      </c>
      <c r="BQ236">
        <f ca="1">IF(AND($B236&gt;0,SUM(BQ$3:BQ235)=0,SUM($H236:BP236)=0),$B236,0)</f>
        <v>0</v>
      </c>
      <c r="BR236">
        <f ca="1">IF(AND($B236&gt;0,SUM(BR$3:BR235)=0,SUM($H236:BQ236)=0),$B236,0)</f>
        <v>0</v>
      </c>
      <c r="BS236">
        <f ca="1">IF(AND($B236&gt;0,SUM(BS$3:BS235)=0,SUM($H236:BR236)=0),$B236,0)</f>
        <v>0</v>
      </c>
      <c r="BT236">
        <f ca="1">IF(AND($B236&gt;0,SUM(BT$3:BT235)=0,SUM($H236:BS236)=0),$B236,0)</f>
        <v>0</v>
      </c>
      <c r="BU236">
        <f ca="1">IF(AND($B236&gt;0,SUM(BU$3:BU235)=0,SUM($H236:BT236)=0),$B236,0)</f>
        <v>0</v>
      </c>
      <c r="BV236">
        <f ca="1">IF(AND($B236&gt;0,SUM(BV$3:BV235)=0,SUM($H236:BU236)=0),$B236,0)</f>
        <v>0</v>
      </c>
      <c r="BW236">
        <f ca="1">IF(AND($B236&gt;0,SUM(BW$3:BW235)=0,SUM($H236:BV236)=0),$B236,0)</f>
        <v>0</v>
      </c>
      <c r="BX236">
        <f ca="1">IF(AND($B236&gt;0,SUM(BX$3:BX235)=0,SUM($H236:BW236)=0),$B236,0)</f>
        <v>0</v>
      </c>
      <c r="BY236">
        <f ca="1">IF(AND($B236&gt;0,SUM(BY$3:BY235)=0,SUM($H236:BX236)=0),$B236,0)</f>
        <v>0</v>
      </c>
      <c r="BZ236">
        <f ca="1">IF(AND($B236&gt;0,SUM(BZ$3:BZ235)=0,SUM($H236:BY236)=0),$B236,0)</f>
        <v>0</v>
      </c>
      <c r="CA236">
        <f ca="1">IF(AND($B236&gt;0,SUM(CA$3:CA235)=0,SUM($H236:BZ236)=0),$B236,0)</f>
        <v>0</v>
      </c>
      <c r="CB236">
        <f ca="1">IF(AND($B236&gt;0,SUM(CB$3:CB235)=0,SUM($H236:CA236)=0),$B236,0)</f>
        <v>0</v>
      </c>
      <c r="CC236">
        <f ca="1">IF(AND($B236&gt;0,SUM(CC$3:CC235)=0,SUM($H236:CB236)=0),$B236,0)</f>
        <v>0</v>
      </c>
      <c r="CD236">
        <f ca="1">IF(AND($B236&gt;0,SUM(CD$3:CD235)=0,SUM($H236:CC236)=0),$B236,0)</f>
        <v>0</v>
      </c>
      <c r="CE236">
        <f ca="1">IF(AND($B236&gt;0,SUM(CE$3:CE235)=0,SUM($H236:CD236)=0),$B236,0)</f>
        <v>0</v>
      </c>
      <c r="CF236">
        <f ca="1">IF(AND($B236&gt;0,SUM(CF$3:CF235)=0,SUM($H236:CE236)=0),$B236,0)</f>
        <v>0</v>
      </c>
      <c r="CG236">
        <f ca="1">IF(AND($B236&gt;0,SUM(CG$3:CG235)=0,SUM($H236:CF236)=0),$B236,0)</f>
        <v>0</v>
      </c>
      <c r="CH236">
        <f ca="1">IF(AND($B236&gt;0,SUM(CH$3:CH235)=0,SUM($H236:CG236)=0),$B236,0)</f>
        <v>0</v>
      </c>
      <c r="CI236">
        <f ca="1">IF(AND($B236&gt;0,SUM(CI$3:CI235)=0,SUM($H236:CH236)=0),$B236,0)</f>
        <v>0</v>
      </c>
      <c r="CJ236">
        <f ca="1">IF(AND($B236&gt;0,SUM(CJ$3:CJ235)=0,SUM($H236:CI236)=0),$B236,0)</f>
        <v>0</v>
      </c>
      <c r="CK236">
        <f ca="1">IF(AND($B236&gt;0,SUM(CK$3:CK235)=0,SUM($H236:CJ236)=0),$B236,0)</f>
        <v>0</v>
      </c>
      <c r="CL236">
        <f ca="1">IF(AND($B236&gt;0,SUM(CL$3:CL235)=0,SUM($H236:CK236)=0),$B236,0)</f>
        <v>0</v>
      </c>
      <c r="CM236">
        <f ca="1">IF(AND($B236&gt;0,SUM(CM$3:CM235)=0,SUM($H236:CL236)=0),$B236,0)</f>
        <v>0</v>
      </c>
      <c r="CN236">
        <f ca="1">IF(AND($B236&gt;0,SUM(CN$3:CN235)=0,SUM($H236:CM236)=0),$B236,0)</f>
        <v>0</v>
      </c>
      <c r="CO236">
        <f ca="1">IF(AND($B236&gt;0,SUM(CO$3:CO235)=0,SUM($H236:CN236)=0),$B236,0)</f>
        <v>0</v>
      </c>
      <c r="CP236">
        <f ca="1">IF(AND($B236&gt;0,SUM(CP$3:CP235)=0,SUM($H236:CO236)=0),$B236,0)</f>
        <v>0</v>
      </c>
      <c r="CQ236">
        <f ca="1">IF(AND($B236&gt;0,SUM(CQ$3:CQ235)=0,SUM($H236:CP236)=0),$B236,0)</f>
        <v>0</v>
      </c>
      <c r="CR236">
        <f ca="1">IF(AND($B236&gt;0,SUM(CR$3:CR235)=0,SUM($H236:CQ236)=0),$B236,0)</f>
        <v>0</v>
      </c>
      <c r="CS236">
        <f ca="1">IF(AND($B236&gt;0,SUM(CS$3:CS235)=0,SUM($H236:CR236)=0),$B236,0)</f>
        <v>0</v>
      </c>
      <c r="CT236">
        <f ca="1">IF(AND($B236&gt;0,SUM(CT$3:CT235)=0,SUM($H236:CS236)=0),$B236,0)</f>
        <v>0</v>
      </c>
      <c r="CU236">
        <f ca="1">IF(AND($B236&gt;0,SUM(CU$3:CU235)=0,SUM($H236:CT236)=0),$B236,0)</f>
        <v>0</v>
      </c>
      <c r="CV236">
        <f ca="1">IF(AND($B236&gt;0,SUM(CV$3:CV235)=0,SUM($H236:CU236)=0),$B236,0)</f>
        <v>0</v>
      </c>
      <c r="CW236">
        <f ca="1">IF(AND($B236&gt;0,SUM(CW$3:CW235)=0,SUM($H236:CV236)=0),$B236,0)</f>
        <v>0</v>
      </c>
      <c r="CX236">
        <f ca="1">IF(AND($B236&gt;0,SUM(CX$3:CX235)=0,SUM($H236:CW236)=0),$B236,0)</f>
        <v>0</v>
      </c>
      <c r="CY236">
        <f ca="1">IF(AND($B236&gt;0,SUM(CY$3:CY235)=0,SUM($H236:CX236)=0),$B236,0)</f>
        <v>0</v>
      </c>
      <c r="CZ236">
        <f ca="1">IF(AND($B236&gt;0,SUM(CZ$3:CZ235)=0,SUM($H236:CY236)=0),$B236,0)</f>
        <v>0</v>
      </c>
      <c r="DA236">
        <f ca="1">IF(AND($B236&gt;0,SUM(DA$3:DA235)=0,SUM($H236:CZ236)=0),$B236,0)</f>
        <v>0</v>
      </c>
      <c r="DB236">
        <f ca="1">IF(AND($B236&gt;0,SUM(DB$3:DB235)=0,SUM($H236:DA236)=0),$B236,0)</f>
        <v>0</v>
      </c>
      <c r="DC236">
        <f ca="1">IF(AND($B236&gt;0,SUM(DC$3:DC235)=0,SUM($H236:DB236)=0),$B236,0)</f>
        <v>0</v>
      </c>
      <c r="DD236">
        <f ca="1">IF(AND($B236&gt;0,SUM(DD$3:DD235)=0,SUM($H236:DC236)=0),$B236,0)</f>
        <v>0</v>
      </c>
      <c r="DE236">
        <f ca="1">IF(AND($B236&gt;0,SUM(DE$3:DE235)=0,SUM($H236:DD236)=0),$B236,0)</f>
        <v>0</v>
      </c>
      <c r="DF236">
        <f ca="1">IF(AND($B236&gt;0,SUM(DF$3:DF235)=0,SUM($H236:DE236)=0),$B236,0)</f>
        <v>0</v>
      </c>
      <c r="DG236">
        <f ca="1">IF(AND($B236&gt;0,SUM(DG$3:DG235)=0,SUM($H236:DF236)=0),$B236,0)</f>
        <v>0</v>
      </c>
      <c r="DH236">
        <f ca="1">IF(AND($B236&gt;0,SUM(DH$3:DH235)=0,SUM($H236:DG236)=0),$B236,0)</f>
        <v>0</v>
      </c>
      <c r="DI236">
        <f ca="1">IF(AND($B236&gt;0,SUM(DI$3:DI235)=0,SUM($H236:DH236)=0),$B236,0)</f>
        <v>0</v>
      </c>
      <c r="DJ236">
        <f ca="1">IF(AND($B236&gt;0,SUM(DJ$3:DJ235)=0,SUM($H236:DI236)=0),$B236,0)</f>
        <v>0</v>
      </c>
      <c r="DK236">
        <f ca="1">IF(AND($B236&gt;0,SUM(DK$3:DK235)=0,SUM($H236:DJ236)=0),$B236,0)</f>
        <v>0</v>
      </c>
      <c r="DL236">
        <f ca="1">IF(AND($B236&gt;0,SUM(DL$3:DL235)=0,SUM($H236:DK236)=0),$B236,0)</f>
        <v>0</v>
      </c>
      <c r="DM236">
        <f ca="1">IF(AND($B236&gt;0,SUM(DM$3:DM235)=0,SUM($H236:DL236)=0),$B236,0)</f>
        <v>0</v>
      </c>
      <c r="DN236">
        <f ca="1">IF(AND($B236&gt;0,SUM(DN$3:DN235)=0,SUM($H236:DM236)=0),$B236,0)</f>
        <v>0</v>
      </c>
      <c r="DO236">
        <f ca="1">IF(AND($B236&gt;0,SUM(DO$3:DO235)=0,SUM($H236:DN236)=0),$B236,0)</f>
        <v>0</v>
      </c>
      <c r="DP236">
        <f ca="1">IF(AND($B236&gt;0,SUM(DP$3:DP235)=0,SUM($H236:DO236)=0),$B236,0)</f>
        <v>0</v>
      </c>
      <c r="DQ236">
        <f ca="1">IF(AND($B236&gt;0,SUM(DQ$3:DQ235)=0,SUM($H236:DP236)=0),$B236,0)</f>
        <v>0</v>
      </c>
      <c r="DR236">
        <f ca="1">IF(AND($B236&gt;0,SUM(DR$3:DR235)=0,SUM($H236:DQ236)=0),$B236,0)</f>
        <v>0</v>
      </c>
      <c r="DS236">
        <f ca="1">IF(AND($B236&gt;0,SUM(DS$3:DS235)=0,SUM($H236:DR236)=0),$B236,0)</f>
        <v>0</v>
      </c>
      <c r="DT236">
        <f ca="1">IF(AND($B236&gt;0,SUM(DT$3:DT235)=0,SUM($H236:DS236)=0),$B236,0)</f>
        <v>0</v>
      </c>
      <c r="DU236">
        <f ca="1">IF(AND($B236&gt;0,SUM(DU$3:DU235)=0,SUM($H236:DT236)=0),$B236,0)</f>
        <v>0</v>
      </c>
      <c r="DV236">
        <f ca="1">IF(AND($B236&gt;0,SUM(DV$3:DV235)=0,SUM($H236:DU236)=0),$B236,0)</f>
        <v>0</v>
      </c>
      <c r="DW236">
        <f ca="1">IF(AND($B236&gt;0,SUM(DW$3:DW235)=0,SUM($H236:DV236)=0),$B236,0)</f>
        <v>0</v>
      </c>
      <c r="DX236">
        <f ca="1">IF(AND($B236&gt;0,SUM(DX$3:DX235)=0,SUM($H236:DW236)=0),$B236,0)</f>
        <v>0</v>
      </c>
      <c r="DY236">
        <f ca="1">IF(AND($B236&gt;0,SUM(DY$3:DY235)=0,SUM($H236:DX236)=0),$B236,0)</f>
        <v>0</v>
      </c>
      <c r="DZ236">
        <f ca="1">IF(AND($B236&gt;0,SUM(DZ$3:DZ235)=0,SUM($H236:DY236)=0),$B236,0)</f>
        <v>0</v>
      </c>
      <c r="EA236">
        <f ca="1">IF(AND($B236&gt;0,SUM(EA$3:EA235)=0,SUM($H236:DZ236)=0),$B236,0)</f>
        <v>0</v>
      </c>
      <c r="EB236">
        <f ca="1">IF(AND($B236&gt;0,SUM(EB$3:EB235)=0,SUM($H236:EA236)=0),$B236,0)</f>
        <v>0</v>
      </c>
      <c r="EC236">
        <f ca="1">IF(AND($B236&gt;0,SUM(EC$3:EC235)=0,SUM($H236:EB236)=0),$B236,0)</f>
        <v>0</v>
      </c>
      <c r="ED236">
        <f ca="1">IF(AND($B236&gt;0,SUM(ED$3:ED235)=0,SUM($H236:EC236)=0),$B236,0)</f>
        <v>0</v>
      </c>
      <c r="EE236">
        <f ca="1">IF(AND($B236&gt;0,SUM(EE$3:EE235)=0,SUM($H236:ED236)=0),$B236,0)</f>
        <v>0</v>
      </c>
      <c r="EF236">
        <f ca="1">IF(AND($B236&gt;0,SUM(EF$3:EF235)=0,SUM($H236:EE236)=0),$B236,0)</f>
        <v>0</v>
      </c>
      <c r="EG236">
        <f ca="1">IF(AND($B236&gt;0,SUM(EG$3:EG235)=0,SUM($H236:EF236)=0),$B236,0)</f>
        <v>0</v>
      </c>
      <c r="EH236">
        <f ca="1">IF(AND($B236&gt;0,SUM(EH$3:EH235)=0,SUM($H236:EG236)=0),$B236,0)</f>
        <v>0</v>
      </c>
      <c r="EI236">
        <f ca="1">IF(AND($B236&gt;0,SUM(EI$3:EI235)=0,SUM($H236:EH236)=0),$B236,0)</f>
        <v>0</v>
      </c>
      <c r="EJ236">
        <f ca="1">IF(AND($B236&gt;0,SUM(EJ$3:EJ235)=0,SUM($H236:EI236)=0),$B236,0)</f>
        <v>0</v>
      </c>
      <c r="EK236">
        <f ca="1">IF(AND($B236&gt;0,SUM(EK$3:EK235)=0,SUM($H236:EJ236)=0),$B236,0)</f>
        <v>0</v>
      </c>
      <c r="EL236">
        <f ca="1">IF(AND($B236&gt;0,SUM(EL$3:EL235)=0,SUM($H236:EK236)=0),$B236,0)</f>
        <v>0</v>
      </c>
      <c r="EM236">
        <f ca="1">IF(AND($B236&gt;0,SUM(EM$3:EM235)=0,SUM($H236:EL236)=0),$B236,0)</f>
        <v>0</v>
      </c>
      <c r="EN236">
        <f ca="1">IF(AND($B236&gt;0,SUM(EN$3:EN235)=0,SUM($H236:EM236)=0),$B236,0)</f>
        <v>0</v>
      </c>
      <c r="EO236">
        <f ca="1">IF(AND($B236&gt;0,SUM(EO$3:EO235)=0,SUM($H236:EN236)=0),$B236,0)</f>
        <v>0</v>
      </c>
      <c r="EP236">
        <f ca="1">IF(AND($B236&gt;0,SUM(EP$3:EP235)=0,SUM($H236:EO236)=0),$B236,0)</f>
        <v>0</v>
      </c>
      <c r="EQ236">
        <f ca="1">IF(AND($B236&gt;0,SUM(EQ$3:EQ235)=0,SUM($H236:EP236)=0),$B236,0)</f>
        <v>0</v>
      </c>
      <c r="ER236">
        <f ca="1">IF(AND($B236&gt;0,SUM(ER$3:ER235)=0,SUM($H236:EQ236)=0),$B236,0)</f>
        <v>0</v>
      </c>
      <c r="ES236">
        <f ca="1">IF(AND($B236&gt;0,SUM(ES$3:ES235)=0,SUM($H236:ER236)=0),$B236,0)</f>
        <v>0</v>
      </c>
      <c r="ET236">
        <f ca="1">IF(AND($B236&gt;0,SUM(ET$3:ET235)=0,SUM($H236:ES236)=0),$B236,0)</f>
        <v>0</v>
      </c>
      <c r="EU236">
        <f ca="1">IF(AND($B236&gt;0,SUM(EU$3:EU235)=0,SUM($H236:ET236)=0),$B236,0)</f>
        <v>0</v>
      </c>
      <c r="EV236">
        <f ca="1">IF(AND($B236&gt;0,SUM(EV$3:EV235)=0,SUM($H236:EU236)=0),$B236,0)</f>
        <v>0</v>
      </c>
      <c r="EW236">
        <f ca="1">IF(AND($B236&gt;0,SUM(EW$3:EW235)=0,SUM($H236:EV236)=0),$B236,0)</f>
        <v>0</v>
      </c>
      <c r="EX236">
        <f ca="1">IF(AND($B236&gt;0,SUM(EX$3:EX235)=0,SUM($H236:EW236)=0),$B236,0)</f>
        <v>0</v>
      </c>
      <c r="EY236">
        <f ca="1">IF(AND($B236&gt;0,SUM(EY$3:EY235)=0,SUM($H236:EX236)=0),$B236,0)</f>
        <v>0</v>
      </c>
      <c r="EZ236">
        <f ca="1">IF(AND($B236&gt;0,SUM(EZ$3:EZ235)=0,SUM($H236:EY236)=0),$B236,0)</f>
        <v>0</v>
      </c>
      <c r="FA236">
        <f ca="1">IF(AND($B236&gt;0,SUM(FA$3:FA235)=0,SUM($H236:EZ236)=0),$B236,0)</f>
        <v>0</v>
      </c>
      <c r="FB236">
        <f ca="1">IF(AND($B236&gt;0,SUM(FB$3:FB235)=0,SUM($H236:FA236)=0),$B236,0)</f>
        <v>0</v>
      </c>
      <c r="FC236">
        <f ca="1">IF(AND($B236&gt;0,SUM(FC$3:FC235)=0,SUM($H236:FB236)=0),$B236,0)</f>
        <v>0</v>
      </c>
      <c r="FD236">
        <f ca="1">IF(AND($B236&gt;0,SUM(FD$3:FD235)=0,SUM($H236:FC236)=0),$B236,0)</f>
        <v>0</v>
      </c>
      <c r="FE236">
        <f ca="1">IF(AND($B236&gt;0,SUM(FE$3:FE235)=0,SUM($H236:FD236)=0),$B236,0)</f>
        <v>0</v>
      </c>
      <c r="FF236">
        <f ca="1">IF(AND($B236&gt;0,SUM(FF$3:FF235)=0,SUM($H236:FE236)=0),$B236,0)</f>
        <v>0</v>
      </c>
      <c r="FG236">
        <f ca="1">IF(AND($B236&gt;0,SUM(FG$3:FG235)=0,SUM($H236:FF236)=0),$B236,0)</f>
        <v>0</v>
      </c>
      <c r="FH236">
        <f ca="1">IF(AND($B236&gt;0,SUM(FH$3:FH235)=0,SUM($H236:FG236)=0),$B236,0)</f>
        <v>0</v>
      </c>
      <c r="FI236">
        <f ca="1">IF(AND($B236&gt;0,SUM(FI$3:FI235)=0,SUM($H236:FH236)=0),$B236,0)</f>
        <v>0</v>
      </c>
      <c r="FJ236">
        <f ca="1">IF(AND($B236&gt;0,SUM(FJ$3:FJ235)=0,SUM($H236:FI236)=0),$B236,0)</f>
        <v>0</v>
      </c>
      <c r="FK236">
        <f ca="1">IF(AND($B236&gt;0,SUM(FK$3:FK235)=0,SUM($H236:FJ236)=0),$B236,0)</f>
        <v>0</v>
      </c>
      <c r="FL236">
        <f ca="1">IF(AND($B236&gt;0,SUM(FL$3:FL235)=0,SUM($H236:FK236)=0),$B236,0)</f>
        <v>0</v>
      </c>
      <c r="FM236">
        <f ca="1">IF(AND($B236&gt;0,SUM(FM$3:FM235)=0,SUM($H236:FL236)=0),$B236,0)</f>
        <v>0</v>
      </c>
      <c r="FN236">
        <f ca="1">IF(AND($B236&gt;0,SUM(FN$3:FN235)=0,SUM($H236:FM236)=0),$B236,0)</f>
        <v>0</v>
      </c>
      <c r="FS236" s="67" t="str">
        <f ca="1">Valintaohjelma!$C112</f>
        <v>0</v>
      </c>
      <c r="FT236" s="67" t="str">
        <f ca="1">Valintaohjelma!$F112</f>
        <v/>
      </c>
      <c r="FU236" s="342"/>
      <c r="FV236" s="67" t="str">
        <f>Valintaohjelma!$I112</f>
        <v>-</v>
      </c>
      <c r="FY236" s="67" t="str">
        <f ca="1">Valintaohjelma!$C112</f>
        <v>0</v>
      </c>
      <c r="FZ236" s="67" t="str">
        <f ca="1">Valintaohjelma!$F112</f>
        <v/>
      </c>
      <c r="GA236" s="67"/>
      <c r="GB236" s="67" t="str">
        <f>Valintaohjelma!$I112</f>
        <v>-</v>
      </c>
      <c r="GE236" s="67" t="str">
        <f ca="1">Valintaohjelma!$C112</f>
        <v>0</v>
      </c>
      <c r="GF236" s="67" t="str">
        <f ca="1">Valintaohjelma!$F112</f>
        <v/>
      </c>
      <c r="GG236" s="67"/>
      <c r="GH236" s="67" t="str">
        <f>Valintaohjelma!$I112</f>
        <v>-</v>
      </c>
    </row>
    <row r="237" spans="1:190" ht="15.75" thickBot="1" x14ac:dyDescent="0.3">
      <c r="A237">
        <v>237</v>
      </c>
      <c r="B237">
        <f>IF(AND(Valintaohjelma!D113&lt;&gt;"-",Valintaohjelma!D113&lt;&gt;""),A237,0)</f>
        <v>0</v>
      </c>
      <c r="C237" s="240" t="str">
        <f t="shared" ca="1" si="26"/>
        <v>0</v>
      </c>
      <c r="D237" s="240" t="str">
        <f t="shared" ca="1" si="27"/>
        <v/>
      </c>
      <c r="E237" s="240" t="str">
        <f t="shared" ca="1" si="28"/>
        <v/>
      </c>
      <c r="F237" s="240" t="str">
        <f t="shared" ca="1" si="29"/>
        <v>-</v>
      </c>
      <c r="G237" s="47" t="e">
        <f>INDEX($I$2:$FN$2,ROWS(G$2:G237))</f>
        <v>#REF!</v>
      </c>
      <c r="H237">
        <v>0</v>
      </c>
      <c r="I237">
        <f ca="1">IF(AND($B237&gt;0,SUM(I$3:I236)=0,SUM($H237:H237)=0),$B237,0)</f>
        <v>0</v>
      </c>
      <c r="J237">
        <f ca="1">IF(AND($B237&gt;0,SUM(J$3:J236)=0,SUM($H237:I237)=0),$B237,0)</f>
        <v>0</v>
      </c>
      <c r="K237">
        <f ca="1">IF(AND($B237&gt;0,SUM(K$3:K236)=0,SUM($H237:J237)=0),$B237,0)</f>
        <v>0</v>
      </c>
      <c r="L237">
        <f ca="1">IF(AND($B237&gt;0,SUM(L$3:L236)=0,SUM($H237:K237)=0),$B237,0)</f>
        <v>0</v>
      </c>
      <c r="M237">
        <f ca="1">IF(AND($B237&gt;0,SUM(M$3:M236)=0,SUM($H237:L237)=0),$B237,0)</f>
        <v>0</v>
      </c>
      <c r="N237">
        <f ca="1">IF(AND($B237&gt;0,SUM(N$3:N236)=0,SUM($H237:M237)=0),$B237,0)</f>
        <v>0</v>
      </c>
      <c r="O237">
        <f ca="1">IF(AND($B237&gt;0,SUM(O$3:O236)=0,SUM($H237:N237)=0),$B237,0)</f>
        <v>0</v>
      </c>
      <c r="P237">
        <f ca="1">IF(AND($B237&gt;0,SUM(P$3:P236)=0,SUM($H237:O237)=0),$B237,0)</f>
        <v>0</v>
      </c>
      <c r="Q237">
        <f ca="1">IF(AND($B237&gt;0,SUM(Q$3:Q236)=0,SUM($H237:P237)=0),$B237,0)</f>
        <v>0</v>
      </c>
      <c r="R237">
        <f ca="1">IF(AND($B237&gt;0,SUM(R$3:R236)=0,SUM($H237:Q237)=0),$B237,0)</f>
        <v>0</v>
      </c>
      <c r="S237">
        <f ca="1">IF(AND($B237&gt;0,SUM(S$3:S236)=0,SUM($H237:R237)=0),$B237,0)</f>
        <v>0</v>
      </c>
      <c r="T237">
        <f ca="1">IF(AND($B237&gt;0,SUM(T$3:T236)=0,SUM($H237:S237)=0),$B237,0)</f>
        <v>0</v>
      </c>
      <c r="U237">
        <f ca="1">IF(AND($B237&gt;0,SUM(U$3:U236)=0,SUM($H237:T237)=0),$B237,0)</f>
        <v>0</v>
      </c>
      <c r="V237">
        <f ca="1">IF(AND($B237&gt;0,SUM(V$3:V236)=0,SUM($H237:U237)=0),$B237,0)</f>
        <v>0</v>
      </c>
      <c r="W237">
        <f ca="1">IF(AND($B237&gt;0,SUM(W$3:W236)=0,SUM($H237:V237)=0),$B237,0)</f>
        <v>0</v>
      </c>
      <c r="X237">
        <f ca="1">IF(AND($B237&gt;0,SUM(X$3:X236)=0,SUM($H237:W237)=0),$B237,0)</f>
        <v>0</v>
      </c>
      <c r="Y237">
        <f ca="1">IF(AND($B237&gt;0,SUM(Y$3:Y236)=0,SUM($H237:X237)=0),$B237,0)</f>
        <v>0</v>
      </c>
      <c r="Z237">
        <f ca="1">IF(AND($B237&gt;0,SUM(Z$3:Z236)=0,SUM($H237:Y237)=0),$B237,0)</f>
        <v>0</v>
      </c>
      <c r="AA237">
        <f ca="1">IF(AND($B237&gt;0,SUM(AA$3:AA236)=0,SUM($H237:Z237)=0),$B237,0)</f>
        <v>0</v>
      </c>
      <c r="AB237">
        <f ca="1">IF(AND($B237&gt;0,SUM(AB$3:AB236)=0,SUM($H237:AA237)=0),$B237,0)</f>
        <v>0</v>
      </c>
      <c r="AC237">
        <f ca="1">IF(AND($B237&gt;0,SUM(AC$3:AC236)=0,SUM($H237:AB237)=0),$B237,0)</f>
        <v>0</v>
      </c>
      <c r="AD237">
        <f ca="1">IF(AND($B237&gt;0,SUM(AD$3:AD236)=0,SUM($H237:AC237)=0),$B237,0)</f>
        <v>0</v>
      </c>
      <c r="AE237">
        <f ca="1">IF(AND($B237&gt;0,SUM(AE$3:AE236)=0,SUM($H237:AD237)=0),$B237,0)</f>
        <v>0</v>
      </c>
      <c r="AF237">
        <f ca="1">IF(AND($B237&gt;0,SUM(AF$3:AF236)=0,SUM($H237:AE237)=0),$B237,0)</f>
        <v>0</v>
      </c>
      <c r="AG237">
        <f ca="1">IF(AND($B237&gt;0,SUM(AG$3:AG236)=0,SUM($H237:AF237)=0),$B237,0)</f>
        <v>0</v>
      </c>
      <c r="AH237">
        <f ca="1">IF(AND($B237&gt;0,SUM(AH$3:AH236)=0,SUM($H237:AG237)=0),$B237,0)</f>
        <v>0</v>
      </c>
      <c r="AI237">
        <f ca="1">IF(AND($B237&gt;0,SUM(AI$3:AI236)=0,SUM($H237:AH237)=0),$B237,0)</f>
        <v>0</v>
      </c>
      <c r="AJ237">
        <f ca="1">IF(AND($B237&gt;0,SUM(AJ$3:AJ236)=0,SUM($H237:AI237)=0),$B237,0)</f>
        <v>0</v>
      </c>
      <c r="AK237">
        <f ca="1">IF(AND($B237&gt;0,SUM(AK$3:AK236)=0,SUM($H237:AJ237)=0),$B237,0)</f>
        <v>0</v>
      </c>
      <c r="AL237">
        <f ca="1">IF(AND($B237&gt;0,SUM(AL$3:AL236)=0,SUM($H237:AK237)=0),$B237,0)</f>
        <v>0</v>
      </c>
      <c r="AM237">
        <f ca="1">IF(AND($B237&gt;0,SUM(AM$3:AM236)=0,SUM($H237:AL237)=0),$B237,0)</f>
        <v>0</v>
      </c>
      <c r="AN237">
        <f ca="1">IF(AND($B237&gt;0,SUM(AN$3:AN236)=0,SUM($H237:AM237)=0),$B237,0)</f>
        <v>0</v>
      </c>
      <c r="AO237">
        <f ca="1">IF(AND($B237&gt;0,SUM(AO$3:AO236)=0,SUM($H237:AN237)=0),$B237,0)</f>
        <v>0</v>
      </c>
      <c r="AP237">
        <f ca="1">IF(AND($B237&gt;0,SUM(AP$3:AP236)=0,SUM($H237:AO237)=0),$B237,0)</f>
        <v>0</v>
      </c>
      <c r="AQ237">
        <f ca="1">IF(AND($B237&gt;0,SUM(AQ$3:AQ236)=0,SUM($H237:AP237)=0),$B237,0)</f>
        <v>0</v>
      </c>
      <c r="AR237">
        <f ca="1">IF(AND($B237&gt;0,SUM(AR$3:AR236)=0,SUM($H237:AQ237)=0),$B237,0)</f>
        <v>0</v>
      </c>
      <c r="AS237">
        <f ca="1">IF(AND($B237&gt;0,SUM(AS$3:AS236)=0,SUM($H237:AR237)=0),$B237,0)</f>
        <v>0</v>
      </c>
      <c r="AT237">
        <f ca="1">IF(AND($B237&gt;0,SUM(AT$3:AT236)=0,SUM($H237:AS237)=0),$B237,0)</f>
        <v>0</v>
      </c>
      <c r="AU237">
        <f ca="1">IF(AND($B237&gt;0,SUM(AU$3:AU236)=0,SUM($H237:AT237)=0),$B237,0)</f>
        <v>0</v>
      </c>
      <c r="AV237">
        <f ca="1">IF(AND($B237&gt;0,SUM(AV$3:AV236)=0,SUM($H237:AU237)=0),$B237,0)</f>
        <v>0</v>
      </c>
      <c r="AW237">
        <f ca="1">IF(AND($B237&gt;0,SUM(AW$3:AW236)=0,SUM($H237:AV237)=0),$B237,0)</f>
        <v>0</v>
      </c>
      <c r="AX237">
        <f ca="1">IF(AND($B237&gt;0,SUM(AX$3:AX236)=0,SUM($H237:AW237)=0),$B237,0)</f>
        <v>0</v>
      </c>
      <c r="AY237">
        <f ca="1">IF(AND($B237&gt;0,SUM(AY$3:AY236)=0,SUM($H237:AX237)=0),$B237,0)</f>
        <v>0</v>
      </c>
      <c r="AZ237">
        <f ca="1">IF(AND($B237&gt;0,SUM(AZ$3:AZ236)=0,SUM($H237:AY237)=0),$B237,0)</f>
        <v>0</v>
      </c>
      <c r="BA237">
        <f ca="1">IF(AND($B237&gt;0,SUM(BA$3:BA236)=0,SUM($H237:AZ237)=0),$B237,0)</f>
        <v>0</v>
      </c>
      <c r="BB237">
        <f ca="1">IF(AND($B237&gt;0,SUM(BB$3:BB236)=0,SUM($H237:BA237)=0),$B237,0)</f>
        <v>0</v>
      </c>
      <c r="BC237">
        <f ca="1">IF(AND($B237&gt;0,SUM(BC$3:BC236)=0,SUM($H237:BB237)=0),$B237,0)</f>
        <v>0</v>
      </c>
      <c r="BD237">
        <f ca="1">IF(AND($B237&gt;0,SUM(BD$3:BD236)=0,SUM($H237:BC237)=0),$B237,0)</f>
        <v>0</v>
      </c>
      <c r="BE237">
        <f ca="1">IF(AND($B237&gt;0,SUM(BE$3:BE236)=0,SUM($H237:BD237)=0),$B237,0)</f>
        <v>0</v>
      </c>
      <c r="BF237">
        <f ca="1">IF(AND($B237&gt;0,SUM(BF$3:BF236)=0,SUM($H237:BE237)=0),$B237,0)</f>
        <v>0</v>
      </c>
      <c r="BG237">
        <f ca="1">IF(AND($B237&gt;0,SUM(BG$3:BG236)=0,SUM($H237:BF237)=0),$B237,0)</f>
        <v>0</v>
      </c>
      <c r="BH237">
        <f ca="1">IF(AND($B237&gt;0,SUM(BH$3:BH236)=0,SUM($H237:BG237)=0),$B237,0)</f>
        <v>0</v>
      </c>
      <c r="BI237">
        <f ca="1">IF(AND($B237&gt;0,SUM(BI$3:BI236)=0,SUM($H237:BH237)=0),$B237,0)</f>
        <v>0</v>
      </c>
      <c r="BJ237">
        <f ca="1">IF(AND($B237&gt;0,SUM(BJ$3:BJ236)=0,SUM($H237:BI237)=0),$B237,0)</f>
        <v>0</v>
      </c>
      <c r="BK237">
        <f ca="1">IF(AND($B237&gt;0,SUM(BK$3:BK236)=0,SUM($H237:BJ237)=0),$B237,0)</f>
        <v>0</v>
      </c>
      <c r="BL237">
        <f ca="1">IF(AND($B237&gt;0,SUM(BL$3:BL236)=0,SUM($H237:BK237)=0),$B237,0)</f>
        <v>0</v>
      </c>
      <c r="BM237">
        <f ca="1">IF(AND($B237&gt;0,SUM(BM$3:BM236)=0,SUM($H237:BL237)=0),$B237,0)</f>
        <v>0</v>
      </c>
      <c r="BN237">
        <f ca="1">IF(AND($B237&gt;0,SUM(BN$3:BN236)=0,SUM($H237:BM237)=0),$B237,0)</f>
        <v>0</v>
      </c>
      <c r="BO237">
        <f ca="1">IF(AND($B237&gt;0,SUM(BO$3:BO236)=0,SUM($H237:BN237)=0),$B237,0)</f>
        <v>0</v>
      </c>
      <c r="BP237">
        <f ca="1">IF(AND($B237&gt;0,SUM(BP$3:BP236)=0,SUM($H237:BO237)=0),$B237,0)</f>
        <v>0</v>
      </c>
      <c r="BQ237">
        <f ca="1">IF(AND($B237&gt;0,SUM(BQ$3:BQ236)=0,SUM($H237:BP237)=0),$B237,0)</f>
        <v>0</v>
      </c>
      <c r="BR237">
        <f ca="1">IF(AND($B237&gt;0,SUM(BR$3:BR236)=0,SUM($H237:BQ237)=0),$B237,0)</f>
        <v>0</v>
      </c>
      <c r="BS237">
        <f ca="1">IF(AND($B237&gt;0,SUM(BS$3:BS236)=0,SUM($H237:BR237)=0),$B237,0)</f>
        <v>0</v>
      </c>
      <c r="BT237">
        <f ca="1">IF(AND($B237&gt;0,SUM(BT$3:BT236)=0,SUM($H237:BS237)=0),$B237,0)</f>
        <v>0</v>
      </c>
      <c r="BU237">
        <f ca="1">IF(AND($B237&gt;0,SUM(BU$3:BU236)=0,SUM($H237:BT237)=0),$B237,0)</f>
        <v>0</v>
      </c>
      <c r="BV237">
        <f ca="1">IF(AND($B237&gt;0,SUM(BV$3:BV236)=0,SUM($H237:BU237)=0),$B237,0)</f>
        <v>0</v>
      </c>
      <c r="BW237">
        <f ca="1">IF(AND($B237&gt;0,SUM(BW$3:BW236)=0,SUM($H237:BV237)=0),$B237,0)</f>
        <v>0</v>
      </c>
      <c r="BX237">
        <f ca="1">IF(AND($B237&gt;0,SUM(BX$3:BX236)=0,SUM($H237:BW237)=0),$B237,0)</f>
        <v>0</v>
      </c>
      <c r="BY237">
        <f ca="1">IF(AND($B237&gt;0,SUM(BY$3:BY236)=0,SUM($H237:BX237)=0),$B237,0)</f>
        <v>0</v>
      </c>
      <c r="BZ237">
        <f ca="1">IF(AND($B237&gt;0,SUM(BZ$3:BZ236)=0,SUM($H237:BY237)=0),$B237,0)</f>
        <v>0</v>
      </c>
      <c r="CA237">
        <f ca="1">IF(AND($B237&gt;0,SUM(CA$3:CA236)=0,SUM($H237:BZ237)=0),$B237,0)</f>
        <v>0</v>
      </c>
      <c r="CB237">
        <f ca="1">IF(AND($B237&gt;0,SUM(CB$3:CB236)=0,SUM($H237:CA237)=0),$B237,0)</f>
        <v>0</v>
      </c>
      <c r="CC237">
        <f ca="1">IF(AND($B237&gt;0,SUM(CC$3:CC236)=0,SUM($H237:CB237)=0),$B237,0)</f>
        <v>0</v>
      </c>
      <c r="CD237">
        <f ca="1">IF(AND($B237&gt;0,SUM(CD$3:CD236)=0,SUM($H237:CC237)=0),$B237,0)</f>
        <v>0</v>
      </c>
      <c r="CE237">
        <f ca="1">IF(AND($B237&gt;0,SUM(CE$3:CE236)=0,SUM($H237:CD237)=0),$B237,0)</f>
        <v>0</v>
      </c>
      <c r="CF237">
        <f ca="1">IF(AND($B237&gt;0,SUM(CF$3:CF236)=0,SUM($H237:CE237)=0),$B237,0)</f>
        <v>0</v>
      </c>
      <c r="CG237">
        <f ca="1">IF(AND($B237&gt;0,SUM(CG$3:CG236)=0,SUM($H237:CF237)=0),$B237,0)</f>
        <v>0</v>
      </c>
      <c r="CH237">
        <f ca="1">IF(AND($B237&gt;0,SUM(CH$3:CH236)=0,SUM($H237:CG237)=0),$B237,0)</f>
        <v>0</v>
      </c>
      <c r="CI237">
        <f ca="1">IF(AND($B237&gt;0,SUM(CI$3:CI236)=0,SUM($H237:CH237)=0),$B237,0)</f>
        <v>0</v>
      </c>
      <c r="CJ237">
        <f ca="1">IF(AND($B237&gt;0,SUM(CJ$3:CJ236)=0,SUM($H237:CI237)=0),$B237,0)</f>
        <v>0</v>
      </c>
      <c r="CK237">
        <f ca="1">IF(AND($B237&gt;0,SUM(CK$3:CK236)=0,SUM($H237:CJ237)=0),$B237,0)</f>
        <v>0</v>
      </c>
      <c r="CL237">
        <f ca="1">IF(AND($B237&gt;0,SUM(CL$3:CL236)=0,SUM($H237:CK237)=0),$B237,0)</f>
        <v>0</v>
      </c>
      <c r="CM237">
        <f ca="1">IF(AND($B237&gt;0,SUM(CM$3:CM236)=0,SUM($H237:CL237)=0),$B237,0)</f>
        <v>0</v>
      </c>
      <c r="CN237">
        <f ca="1">IF(AND($B237&gt;0,SUM(CN$3:CN236)=0,SUM($H237:CM237)=0),$B237,0)</f>
        <v>0</v>
      </c>
      <c r="CO237">
        <f ca="1">IF(AND($B237&gt;0,SUM(CO$3:CO236)=0,SUM($H237:CN237)=0),$B237,0)</f>
        <v>0</v>
      </c>
      <c r="CP237">
        <f ca="1">IF(AND($B237&gt;0,SUM(CP$3:CP236)=0,SUM($H237:CO237)=0),$B237,0)</f>
        <v>0</v>
      </c>
      <c r="CQ237">
        <f ca="1">IF(AND($B237&gt;0,SUM(CQ$3:CQ236)=0,SUM($H237:CP237)=0),$B237,0)</f>
        <v>0</v>
      </c>
      <c r="CR237">
        <f ca="1">IF(AND($B237&gt;0,SUM(CR$3:CR236)=0,SUM($H237:CQ237)=0),$B237,0)</f>
        <v>0</v>
      </c>
      <c r="CS237">
        <f ca="1">IF(AND($B237&gt;0,SUM(CS$3:CS236)=0,SUM($H237:CR237)=0),$B237,0)</f>
        <v>0</v>
      </c>
      <c r="CT237">
        <f ca="1">IF(AND($B237&gt;0,SUM(CT$3:CT236)=0,SUM($H237:CS237)=0),$B237,0)</f>
        <v>0</v>
      </c>
      <c r="CU237">
        <f ca="1">IF(AND($B237&gt;0,SUM(CU$3:CU236)=0,SUM($H237:CT237)=0),$B237,0)</f>
        <v>0</v>
      </c>
      <c r="CV237">
        <f ca="1">IF(AND($B237&gt;0,SUM(CV$3:CV236)=0,SUM($H237:CU237)=0),$B237,0)</f>
        <v>0</v>
      </c>
      <c r="CW237">
        <f ca="1">IF(AND($B237&gt;0,SUM(CW$3:CW236)=0,SUM($H237:CV237)=0),$B237,0)</f>
        <v>0</v>
      </c>
      <c r="CX237">
        <f ca="1">IF(AND($B237&gt;0,SUM(CX$3:CX236)=0,SUM($H237:CW237)=0),$B237,0)</f>
        <v>0</v>
      </c>
      <c r="CY237">
        <f ca="1">IF(AND($B237&gt;0,SUM(CY$3:CY236)=0,SUM($H237:CX237)=0),$B237,0)</f>
        <v>0</v>
      </c>
      <c r="CZ237">
        <f ca="1">IF(AND($B237&gt;0,SUM(CZ$3:CZ236)=0,SUM($H237:CY237)=0),$B237,0)</f>
        <v>0</v>
      </c>
      <c r="DA237">
        <f ca="1">IF(AND($B237&gt;0,SUM(DA$3:DA236)=0,SUM($H237:CZ237)=0),$B237,0)</f>
        <v>0</v>
      </c>
      <c r="DB237">
        <f ca="1">IF(AND($B237&gt;0,SUM(DB$3:DB236)=0,SUM($H237:DA237)=0),$B237,0)</f>
        <v>0</v>
      </c>
      <c r="DC237">
        <f ca="1">IF(AND($B237&gt;0,SUM(DC$3:DC236)=0,SUM($H237:DB237)=0),$B237,0)</f>
        <v>0</v>
      </c>
      <c r="DD237">
        <f ca="1">IF(AND($B237&gt;0,SUM(DD$3:DD236)=0,SUM($H237:DC237)=0),$B237,0)</f>
        <v>0</v>
      </c>
      <c r="DE237">
        <f ca="1">IF(AND($B237&gt;0,SUM(DE$3:DE236)=0,SUM($H237:DD237)=0),$B237,0)</f>
        <v>0</v>
      </c>
      <c r="DF237">
        <f ca="1">IF(AND($B237&gt;0,SUM(DF$3:DF236)=0,SUM($H237:DE237)=0),$B237,0)</f>
        <v>0</v>
      </c>
      <c r="DG237">
        <f ca="1">IF(AND($B237&gt;0,SUM(DG$3:DG236)=0,SUM($H237:DF237)=0),$B237,0)</f>
        <v>0</v>
      </c>
      <c r="DH237">
        <f ca="1">IF(AND($B237&gt;0,SUM(DH$3:DH236)=0,SUM($H237:DG237)=0),$B237,0)</f>
        <v>0</v>
      </c>
      <c r="DI237">
        <f ca="1">IF(AND($B237&gt;0,SUM(DI$3:DI236)=0,SUM($H237:DH237)=0),$B237,0)</f>
        <v>0</v>
      </c>
      <c r="DJ237">
        <f ca="1">IF(AND($B237&gt;0,SUM(DJ$3:DJ236)=0,SUM($H237:DI237)=0),$B237,0)</f>
        <v>0</v>
      </c>
      <c r="DK237">
        <f ca="1">IF(AND($B237&gt;0,SUM(DK$3:DK236)=0,SUM($H237:DJ237)=0),$B237,0)</f>
        <v>0</v>
      </c>
      <c r="DL237">
        <f ca="1">IF(AND($B237&gt;0,SUM(DL$3:DL236)=0,SUM($H237:DK237)=0),$B237,0)</f>
        <v>0</v>
      </c>
      <c r="DM237">
        <f ca="1">IF(AND($B237&gt;0,SUM(DM$3:DM236)=0,SUM($H237:DL237)=0),$B237,0)</f>
        <v>0</v>
      </c>
      <c r="DN237">
        <f ca="1">IF(AND($B237&gt;0,SUM(DN$3:DN236)=0,SUM($H237:DM237)=0),$B237,0)</f>
        <v>0</v>
      </c>
      <c r="DO237">
        <f ca="1">IF(AND($B237&gt;0,SUM(DO$3:DO236)=0,SUM($H237:DN237)=0),$B237,0)</f>
        <v>0</v>
      </c>
      <c r="DP237">
        <f ca="1">IF(AND($B237&gt;0,SUM(DP$3:DP236)=0,SUM($H237:DO237)=0),$B237,0)</f>
        <v>0</v>
      </c>
      <c r="DQ237">
        <f ca="1">IF(AND($B237&gt;0,SUM(DQ$3:DQ236)=0,SUM($H237:DP237)=0),$B237,0)</f>
        <v>0</v>
      </c>
      <c r="DR237">
        <f ca="1">IF(AND($B237&gt;0,SUM(DR$3:DR236)=0,SUM($H237:DQ237)=0),$B237,0)</f>
        <v>0</v>
      </c>
      <c r="DS237">
        <f ca="1">IF(AND($B237&gt;0,SUM(DS$3:DS236)=0,SUM($H237:DR237)=0),$B237,0)</f>
        <v>0</v>
      </c>
      <c r="DT237">
        <f ca="1">IF(AND($B237&gt;0,SUM(DT$3:DT236)=0,SUM($H237:DS237)=0),$B237,0)</f>
        <v>0</v>
      </c>
      <c r="DU237">
        <f ca="1">IF(AND($B237&gt;0,SUM(DU$3:DU236)=0,SUM($H237:DT237)=0),$B237,0)</f>
        <v>0</v>
      </c>
      <c r="DV237">
        <f ca="1">IF(AND($B237&gt;0,SUM(DV$3:DV236)=0,SUM($H237:DU237)=0),$B237,0)</f>
        <v>0</v>
      </c>
      <c r="DW237">
        <f ca="1">IF(AND($B237&gt;0,SUM(DW$3:DW236)=0,SUM($H237:DV237)=0),$B237,0)</f>
        <v>0</v>
      </c>
      <c r="DX237">
        <f ca="1">IF(AND($B237&gt;0,SUM(DX$3:DX236)=0,SUM($H237:DW237)=0),$B237,0)</f>
        <v>0</v>
      </c>
      <c r="DY237">
        <f ca="1">IF(AND($B237&gt;0,SUM(DY$3:DY236)=0,SUM($H237:DX237)=0),$B237,0)</f>
        <v>0</v>
      </c>
      <c r="DZ237">
        <f ca="1">IF(AND($B237&gt;0,SUM(DZ$3:DZ236)=0,SUM($H237:DY237)=0),$B237,0)</f>
        <v>0</v>
      </c>
      <c r="EA237">
        <f ca="1">IF(AND($B237&gt;0,SUM(EA$3:EA236)=0,SUM($H237:DZ237)=0),$B237,0)</f>
        <v>0</v>
      </c>
      <c r="EB237">
        <f ca="1">IF(AND($B237&gt;0,SUM(EB$3:EB236)=0,SUM($H237:EA237)=0),$B237,0)</f>
        <v>0</v>
      </c>
      <c r="EC237">
        <f ca="1">IF(AND($B237&gt;0,SUM(EC$3:EC236)=0,SUM($H237:EB237)=0),$B237,0)</f>
        <v>0</v>
      </c>
      <c r="ED237">
        <f ca="1">IF(AND($B237&gt;0,SUM(ED$3:ED236)=0,SUM($H237:EC237)=0),$B237,0)</f>
        <v>0</v>
      </c>
      <c r="EE237">
        <f ca="1">IF(AND($B237&gt;0,SUM(EE$3:EE236)=0,SUM($H237:ED237)=0),$B237,0)</f>
        <v>0</v>
      </c>
      <c r="EF237">
        <f ca="1">IF(AND($B237&gt;0,SUM(EF$3:EF236)=0,SUM($H237:EE237)=0),$B237,0)</f>
        <v>0</v>
      </c>
      <c r="EG237">
        <f ca="1">IF(AND($B237&gt;0,SUM(EG$3:EG236)=0,SUM($H237:EF237)=0),$B237,0)</f>
        <v>0</v>
      </c>
      <c r="EH237">
        <f ca="1">IF(AND($B237&gt;0,SUM(EH$3:EH236)=0,SUM($H237:EG237)=0),$B237,0)</f>
        <v>0</v>
      </c>
      <c r="EI237">
        <f ca="1">IF(AND($B237&gt;0,SUM(EI$3:EI236)=0,SUM($H237:EH237)=0),$B237,0)</f>
        <v>0</v>
      </c>
      <c r="EJ237">
        <f ca="1">IF(AND($B237&gt;0,SUM(EJ$3:EJ236)=0,SUM($H237:EI237)=0),$B237,0)</f>
        <v>0</v>
      </c>
      <c r="EK237">
        <f ca="1">IF(AND($B237&gt;0,SUM(EK$3:EK236)=0,SUM($H237:EJ237)=0),$B237,0)</f>
        <v>0</v>
      </c>
      <c r="EL237">
        <f ca="1">IF(AND($B237&gt;0,SUM(EL$3:EL236)=0,SUM($H237:EK237)=0),$B237,0)</f>
        <v>0</v>
      </c>
      <c r="EM237">
        <f ca="1">IF(AND($B237&gt;0,SUM(EM$3:EM236)=0,SUM($H237:EL237)=0),$B237,0)</f>
        <v>0</v>
      </c>
      <c r="EN237">
        <f ca="1">IF(AND($B237&gt;0,SUM(EN$3:EN236)=0,SUM($H237:EM237)=0),$B237,0)</f>
        <v>0</v>
      </c>
      <c r="EO237">
        <f ca="1">IF(AND($B237&gt;0,SUM(EO$3:EO236)=0,SUM($H237:EN237)=0),$B237,0)</f>
        <v>0</v>
      </c>
      <c r="EP237">
        <f ca="1">IF(AND($B237&gt;0,SUM(EP$3:EP236)=0,SUM($H237:EO237)=0),$B237,0)</f>
        <v>0</v>
      </c>
      <c r="EQ237">
        <f ca="1">IF(AND($B237&gt;0,SUM(EQ$3:EQ236)=0,SUM($H237:EP237)=0),$B237,0)</f>
        <v>0</v>
      </c>
      <c r="ER237">
        <f ca="1">IF(AND($B237&gt;0,SUM(ER$3:ER236)=0,SUM($H237:EQ237)=0),$B237,0)</f>
        <v>0</v>
      </c>
      <c r="ES237">
        <f ca="1">IF(AND($B237&gt;0,SUM(ES$3:ES236)=0,SUM($H237:ER237)=0),$B237,0)</f>
        <v>0</v>
      </c>
      <c r="ET237">
        <f ca="1">IF(AND($B237&gt;0,SUM(ET$3:ET236)=0,SUM($H237:ES237)=0),$B237,0)</f>
        <v>0</v>
      </c>
      <c r="EU237">
        <f ca="1">IF(AND($B237&gt;0,SUM(EU$3:EU236)=0,SUM($H237:ET237)=0),$B237,0)</f>
        <v>0</v>
      </c>
      <c r="EV237">
        <f ca="1">IF(AND($B237&gt;0,SUM(EV$3:EV236)=0,SUM($H237:EU237)=0),$B237,0)</f>
        <v>0</v>
      </c>
      <c r="EW237">
        <f ca="1">IF(AND($B237&gt;0,SUM(EW$3:EW236)=0,SUM($H237:EV237)=0),$B237,0)</f>
        <v>0</v>
      </c>
      <c r="EX237">
        <f ca="1">IF(AND($B237&gt;0,SUM(EX$3:EX236)=0,SUM($H237:EW237)=0),$B237,0)</f>
        <v>0</v>
      </c>
      <c r="EY237">
        <f ca="1">IF(AND($B237&gt;0,SUM(EY$3:EY236)=0,SUM($H237:EX237)=0),$B237,0)</f>
        <v>0</v>
      </c>
      <c r="EZ237">
        <f ca="1">IF(AND($B237&gt;0,SUM(EZ$3:EZ236)=0,SUM($H237:EY237)=0),$B237,0)</f>
        <v>0</v>
      </c>
      <c r="FA237">
        <f ca="1">IF(AND($B237&gt;0,SUM(FA$3:FA236)=0,SUM($H237:EZ237)=0),$B237,0)</f>
        <v>0</v>
      </c>
      <c r="FB237">
        <f ca="1">IF(AND($B237&gt;0,SUM(FB$3:FB236)=0,SUM($H237:FA237)=0),$B237,0)</f>
        <v>0</v>
      </c>
      <c r="FC237">
        <f ca="1">IF(AND($B237&gt;0,SUM(FC$3:FC236)=0,SUM($H237:FB237)=0),$B237,0)</f>
        <v>0</v>
      </c>
      <c r="FD237">
        <f ca="1">IF(AND($B237&gt;0,SUM(FD$3:FD236)=0,SUM($H237:FC237)=0),$B237,0)</f>
        <v>0</v>
      </c>
      <c r="FE237">
        <f ca="1">IF(AND($B237&gt;0,SUM(FE$3:FE236)=0,SUM($H237:FD237)=0),$B237,0)</f>
        <v>0</v>
      </c>
      <c r="FF237">
        <f ca="1">IF(AND($B237&gt;0,SUM(FF$3:FF236)=0,SUM($H237:FE237)=0),$B237,0)</f>
        <v>0</v>
      </c>
      <c r="FG237">
        <f ca="1">IF(AND($B237&gt;0,SUM(FG$3:FG236)=0,SUM($H237:FF237)=0),$B237,0)</f>
        <v>0</v>
      </c>
      <c r="FH237">
        <f ca="1">IF(AND($B237&gt;0,SUM(FH$3:FH236)=0,SUM($H237:FG237)=0),$B237,0)</f>
        <v>0</v>
      </c>
      <c r="FI237">
        <f ca="1">IF(AND($B237&gt;0,SUM(FI$3:FI236)=0,SUM($H237:FH237)=0),$B237,0)</f>
        <v>0</v>
      </c>
      <c r="FJ237">
        <f ca="1">IF(AND($B237&gt;0,SUM(FJ$3:FJ236)=0,SUM($H237:FI237)=0),$B237,0)</f>
        <v>0</v>
      </c>
      <c r="FK237">
        <f ca="1">IF(AND($B237&gt;0,SUM(FK$3:FK236)=0,SUM($H237:FJ237)=0),$B237,0)</f>
        <v>0</v>
      </c>
      <c r="FL237">
        <f ca="1">IF(AND($B237&gt;0,SUM(FL$3:FL236)=0,SUM($H237:FK237)=0),$B237,0)</f>
        <v>0</v>
      </c>
      <c r="FM237">
        <f ca="1">IF(AND($B237&gt;0,SUM(FM$3:FM236)=0,SUM($H237:FL237)=0),$B237,0)</f>
        <v>0</v>
      </c>
      <c r="FN237">
        <f ca="1">IF(AND($B237&gt;0,SUM(FN$3:FN236)=0,SUM($H237:FM237)=0),$B237,0)</f>
        <v>0</v>
      </c>
      <c r="FS237" s="67" t="str">
        <f ca="1">Valintaohjelma!$C113</f>
        <v>0</v>
      </c>
      <c r="FT237" s="67" t="str">
        <f ca="1">Valintaohjelma!$F113</f>
        <v/>
      </c>
      <c r="FU237" s="342" t="str">
        <f>""</f>
        <v/>
      </c>
      <c r="FV237" s="67" t="str">
        <f>Valintaohjelma!$I113</f>
        <v>-</v>
      </c>
      <c r="FY237" s="67" t="str">
        <f ca="1">Valintaohjelma!$C113</f>
        <v>0</v>
      </c>
      <c r="FZ237" s="67" t="str">
        <f ca="1">Valintaohjelma!$F113</f>
        <v/>
      </c>
      <c r="GA237" s="67" t="str">
        <f>""</f>
        <v/>
      </c>
      <c r="GB237" s="67" t="str">
        <f>Valintaohjelma!$I113</f>
        <v>-</v>
      </c>
      <c r="GE237" s="67" t="str">
        <f ca="1">Valintaohjelma!$C113</f>
        <v>0</v>
      </c>
      <c r="GF237" s="67" t="str">
        <f ca="1">Valintaohjelma!$F113</f>
        <v/>
      </c>
      <c r="GG237" s="67" t="str">
        <f>""</f>
        <v/>
      </c>
      <c r="GH237" s="67" t="str">
        <f>Valintaohjelma!$I113</f>
        <v>-</v>
      </c>
    </row>
    <row r="238" spans="1:190" ht="15.75" thickBot="1" x14ac:dyDescent="0.3">
      <c r="A238">
        <v>238</v>
      </c>
      <c r="B238">
        <f>IF(AND(Valintaohjelma!D114&lt;&gt;"-",Valintaohjelma!D114&lt;&gt;""),A238,0)</f>
        <v>0</v>
      </c>
      <c r="C238" s="240" t="str">
        <f t="shared" ca="1" si="26"/>
        <v>0</v>
      </c>
      <c r="D238" s="240" t="str">
        <f t="shared" ca="1" si="27"/>
        <v/>
      </c>
      <c r="E238" s="240" t="str">
        <f t="shared" ca="1" si="28"/>
        <v/>
      </c>
      <c r="F238" s="240" t="str">
        <f t="shared" ca="1" si="29"/>
        <v>-</v>
      </c>
      <c r="G238" s="47" t="e">
        <f>INDEX($I$2:$FN$2,ROWS(G$2:G238))</f>
        <v>#REF!</v>
      </c>
      <c r="H238">
        <v>0</v>
      </c>
      <c r="I238">
        <f ca="1">IF(AND($B238&gt;0,SUM(I$3:I237)=0,SUM($H238:H238)=0),$B238,0)</f>
        <v>0</v>
      </c>
      <c r="J238">
        <f ca="1">IF(AND($B238&gt;0,SUM(J$3:J237)=0,SUM($H238:I238)=0),$B238,0)</f>
        <v>0</v>
      </c>
      <c r="K238">
        <f ca="1">IF(AND($B238&gt;0,SUM(K$3:K237)=0,SUM($H238:J238)=0),$B238,0)</f>
        <v>0</v>
      </c>
      <c r="L238">
        <f ca="1">IF(AND($B238&gt;0,SUM(L$3:L237)=0,SUM($H238:K238)=0),$B238,0)</f>
        <v>0</v>
      </c>
      <c r="M238">
        <f ca="1">IF(AND($B238&gt;0,SUM(M$3:M237)=0,SUM($H238:L238)=0),$B238,0)</f>
        <v>0</v>
      </c>
      <c r="N238">
        <f ca="1">IF(AND($B238&gt;0,SUM(N$3:N237)=0,SUM($H238:M238)=0),$B238,0)</f>
        <v>0</v>
      </c>
      <c r="O238">
        <f ca="1">IF(AND($B238&gt;0,SUM(O$3:O237)=0,SUM($H238:N238)=0),$B238,0)</f>
        <v>0</v>
      </c>
      <c r="P238">
        <f ca="1">IF(AND($B238&gt;0,SUM(P$3:P237)=0,SUM($H238:O238)=0),$B238,0)</f>
        <v>0</v>
      </c>
      <c r="Q238">
        <f ca="1">IF(AND($B238&gt;0,SUM(Q$3:Q237)=0,SUM($H238:P238)=0),$B238,0)</f>
        <v>0</v>
      </c>
      <c r="R238">
        <f ca="1">IF(AND($B238&gt;0,SUM(R$3:R237)=0,SUM($H238:Q238)=0),$B238,0)</f>
        <v>0</v>
      </c>
      <c r="S238">
        <f ca="1">IF(AND($B238&gt;0,SUM(S$3:S237)=0,SUM($H238:R238)=0),$B238,0)</f>
        <v>0</v>
      </c>
      <c r="T238">
        <f ca="1">IF(AND($B238&gt;0,SUM(T$3:T237)=0,SUM($H238:S238)=0),$B238,0)</f>
        <v>0</v>
      </c>
      <c r="U238">
        <f ca="1">IF(AND($B238&gt;0,SUM(U$3:U237)=0,SUM($H238:T238)=0),$B238,0)</f>
        <v>0</v>
      </c>
      <c r="V238">
        <f ca="1">IF(AND($B238&gt;0,SUM(V$3:V237)=0,SUM($H238:U238)=0),$B238,0)</f>
        <v>0</v>
      </c>
      <c r="W238">
        <f ca="1">IF(AND($B238&gt;0,SUM(W$3:W237)=0,SUM($H238:V238)=0),$B238,0)</f>
        <v>0</v>
      </c>
      <c r="X238">
        <f ca="1">IF(AND($B238&gt;0,SUM(X$3:X237)=0,SUM($H238:W238)=0),$B238,0)</f>
        <v>0</v>
      </c>
      <c r="Y238">
        <f ca="1">IF(AND($B238&gt;0,SUM(Y$3:Y237)=0,SUM($H238:X238)=0),$B238,0)</f>
        <v>0</v>
      </c>
      <c r="Z238">
        <f ca="1">IF(AND($B238&gt;0,SUM(Z$3:Z237)=0,SUM($H238:Y238)=0),$B238,0)</f>
        <v>0</v>
      </c>
      <c r="AA238">
        <f ca="1">IF(AND($B238&gt;0,SUM(AA$3:AA237)=0,SUM($H238:Z238)=0),$B238,0)</f>
        <v>0</v>
      </c>
      <c r="AB238">
        <f ca="1">IF(AND($B238&gt;0,SUM(AB$3:AB237)=0,SUM($H238:AA238)=0),$B238,0)</f>
        <v>0</v>
      </c>
      <c r="AC238">
        <f ca="1">IF(AND($B238&gt;0,SUM(AC$3:AC237)=0,SUM($H238:AB238)=0),$B238,0)</f>
        <v>0</v>
      </c>
      <c r="AD238">
        <f ca="1">IF(AND($B238&gt;0,SUM(AD$3:AD237)=0,SUM($H238:AC238)=0),$B238,0)</f>
        <v>0</v>
      </c>
      <c r="AE238">
        <f ca="1">IF(AND($B238&gt;0,SUM(AE$3:AE237)=0,SUM($H238:AD238)=0),$B238,0)</f>
        <v>0</v>
      </c>
      <c r="AF238">
        <f ca="1">IF(AND($B238&gt;0,SUM(AF$3:AF237)=0,SUM($H238:AE238)=0),$B238,0)</f>
        <v>0</v>
      </c>
      <c r="AG238">
        <f ca="1">IF(AND($B238&gt;0,SUM(AG$3:AG237)=0,SUM($H238:AF238)=0),$B238,0)</f>
        <v>0</v>
      </c>
      <c r="AH238">
        <f ca="1">IF(AND($B238&gt;0,SUM(AH$3:AH237)=0,SUM($H238:AG238)=0),$B238,0)</f>
        <v>0</v>
      </c>
      <c r="AI238">
        <f ca="1">IF(AND($B238&gt;0,SUM(AI$3:AI237)=0,SUM($H238:AH238)=0),$B238,0)</f>
        <v>0</v>
      </c>
      <c r="AJ238">
        <f ca="1">IF(AND($B238&gt;0,SUM(AJ$3:AJ237)=0,SUM($H238:AI238)=0),$B238,0)</f>
        <v>0</v>
      </c>
      <c r="AK238">
        <f ca="1">IF(AND($B238&gt;0,SUM(AK$3:AK237)=0,SUM($H238:AJ238)=0),$B238,0)</f>
        <v>0</v>
      </c>
      <c r="AL238">
        <f ca="1">IF(AND($B238&gt;0,SUM(AL$3:AL237)=0,SUM($H238:AK238)=0),$B238,0)</f>
        <v>0</v>
      </c>
      <c r="AM238">
        <f ca="1">IF(AND($B238&gt;0,SUM(AM$3:AM237)=0,SUM($H238:AL238)=0),$B238,0)</f>
        <v>0</v>
      </c>
      <c r="AN238">
        <f ca="1">IF(AND($B238&gt;0,SUM(AN$3:AN237)=0,SUM($H238:AM238)=0),$B238,0)</f>
        <v>0</v>
      </c>
      <c r="AO238">
        <f ca="1">IF(AND($B238&gt;0,SUM(AO$3:AO237)=0,SUM($H238:AN238)=0),$B238,0)</f>
        <v>0</v>
      </c>
      <c r="AP238">
        <f ca="1">IF(AND($B238&gt;0,SUM(AP$3:AP237)=0,SUM($H238:AO238)=0),$B238,0)</f>
        <v>0</v>
      </c>
      <c r="AQ238">
        <f ca="1">IF(AND($B238&gt;0,SUM(AQ$3:AQ237)=0,SUM($H238:AP238)=0),$B238,0)</f>
        <v>0</v>
      </c>
      <c r="AR238">
        <f ca="1">IF(AND($B238&gt;0,SUM(AR$3:AR237)=0,SUM($H238:AQ238)=0),$B238,0)</f>
        <v>0</v>
      </c>
      <c r="AS238">
        <f ca="1">IF(AND($B238&gt;0,SUM(AS$3:AS237)=0,SUM($H238:AR238)=0),$B238,0)</f>
        <v>0</v>
      </c>
      <c r="AT238">
        <f ca="1">IF(AND($B238&gt;0,SUM(AT$3:AT237)=0,SUM($H238:AS238)=0),$B238,0)</f>
        <v>0</v>
      </c>
      <c r="AU238">
        <f ca="1">IF(AND($B238&gt;0,SUM(AU$3:AU237)=0,SUM($H238:AT238)=0),$B238,0)</f>
        <v>0</v>
      </c>
      <c r="AV238">
        <f ca="1">IF(AND($B238&gt;0,SUM(AV$3:AV237)=0,SUM($H238:AU238)=0),$B238,0)</f>
        <v>0</v>
      </c>
      <c r="AW238">
        <f ca="1">IF(AND($B238&gt;0,SUM(AW$3:AW237)=0,SUM($H238:AV238)=0),$B238,0)</f>
        <v>0</v>
      </c>
      <c r="AX238">
        <f ca="1">IF(AND($B238&gt;0,SUM(AX$3:AX237)=0,SUM($H238:AW238)=0),$B238,0)</f>
        <v>0</v>
      </c>
      <c r="AY238">
        <f ca="1">IF(AND($B238&gt;0,SUM(AY$3:AY237)=0,SUM($H238:AX238)=0),$B238,0)</f>
        <v>0</v>
      </c>
      <c r="AZ238">
        <f ca="1">IF(AND($B238&gt;0,SUM(AZ$3:AZ237)=0,SUM($H238:AY238)=0),$B238,0)</f>
        <v>0</v>
      </c>
      <c r="BA238">
        <f ca="1">IF(AND($B238&gt;0,SUM(BA$3:BA237)=0,SUM($H238:AZ238)=0),$B238,0)</f>
        <v>0</v>
      </c>
      <c r="BB238">
        <f ca="1">IF(AND($B238&gt;0,SUM(BB$3:BB237)=0,SUM($H238:BA238)=0),$B238,0)</f>
        <v>0</v>
      </c>
      <c r="BC238">
        <f ca="1">IF(AND($B238&gt;0,SUM(BC$3:BC237)=0,SUM($H238:BB238)=0),$B238,0)</f>
        <v>0</v>
      </c>
      <c r="BD238">
        <f ca="1">IF(AND($B238&gt;0,SUM(BD$3:BD237)=0,SUM($H238:BC238)=0),$B238,0)</f>
        <v>0</v>
      </c>
      <c r="BE238">
        <f ca="1">IF(AND($B238&gt;0,SUM(BE$3:BE237)=0,SUM($H238:BD238)=0),$B238,0)</f>
        <v>0</v>
      </c>
      <c r="BF238">
        <f ca="1">IF(AND($B238&gt;0,SUM(BF$3:BF237)=0,SUM($H238:BE238)=0),$B238,0)</f>
        <v>0</v>
      </c>
      <c r="BG238">
        <f ca="1">IF(AND($B238&gt;0,SUM(BG$3:BG237)=0,SUM($H238:BF238)=0),$B238,0)</f>
        <v>0</v>
      </c>
      <c r="BH238">
        <f ca="1">IF(AND($B238&gt;0,SUM(BH$3:BH237)=0,SUM($H238:BG238)=0),$B238,0)</f>
        <v>0</v>
      </c>
      <c r="BI238">
        <f ca="1">IF(AND($B238&gt;0,SUM(BI$3:BI237)=0,SUM($H238:BH238)=0),$B238,0)</f>
        <v>0</v>
      </c>
      <c r="BJ238">
        <f ca="1">IF(AND($B238&gt;0,SUM(BJ$3:BJ237)=0,SUM($H238:BI238)=0),$B238,0)</f>
        <v>0</v>
      </c>
      <c r="BK238">
        <f ca="1">IF(AND($B238&gt;0,SUM(BK$3:BK237)=0,SUM($H238:BJ238)=0),$B238,0)</f>
        <v>0</v>
      </c>
      <c r="BL238">
        <f ca="1">IF(AND($B238&gt;0,SUM(BL$3:BL237)=0,SUM($H238:BK238)=0),$B238,0)</f>
        <v>0</v>
      </c>
      <c r="BM238">
        <f ca="1">IF(AND($B238&gt;0,SUM(BM$3:BM237)=0,SUM($H238:BL238)=0),$B238,0)</f>
        <v>0</v>
      </c>
      <c r="BN238">
        <f ca="1">IF(AND($B238&gt;0,SUM(BN$3:BN237)=0,SUM($H238:BM238)=0),$B238,0)</f>
        <v>0</v>
      </c>
      <c r="BO238">
        <f ca="1">IF(AND($B238&gt;0,SUM(BO$3:BO237)=0,SUM($H238:BN238)=0),$B238,0)</f>
        <v>0</v>
      </c>
      <c r="BP238">
        <f ca="1">IF(AND($B238&gt;0,SUM(BP$3:BP237)=0,SUM($H238:BO238)=0),$B238,0)</f>
        <v>0</v>
      </c>
      <c r="BQ238">
        <f ca="1">IF(AND($B238&gt;0,SUM(BQ$3:BQ237)=0,SUM($H238:BP238)=0),$B238,0)</f>
        <v>0</v>
      </c>
      <c r="BR238">
        <f ca="1">IF(AND($B238&gt;0,SUM(BR$3:BR237)=0,SUM($H238:BQ238)=0),$B238,0)</f>
        <v>0</v>
      </c>
      <c r="BS238">
        <f ca="1">IF(AND($B238&gt;0,SUM(BS$3:BS237)=0,SUM($H238:BR238)=0),$B238,0)</f>
        <v>0</v>
      </c>
      <c r="BT238">
        <f ca="1">IF(AND($B238&gt;0,SUM(BT$3:BT237)=0,SUM($H238:BS238)=0),$B238,0)</f>
        <v>0</v>
      </c>
      <c r="BU238">
        <f ca="1">IF(AND($B238&gt;0,SUM(BU$3:BU237)=0,SUM($H238:BT238)=0),$B238,0)</f>
        <v>0</v>
      </c>
      <c r="BV238">
        <f ca="1">IF(AND($B238&gt;0,SUM(BV$3:BV237)=0,SUM($H238:BU238)=0),$B238,0)</f>
        <v>0</v>
      </c>
      <c r="BW238">
        <f ca="1">IF(AND($B238&gt;0,SUM(BW$3:BW237)=0,SUM($H238:BV238)=0),$B238,0)</f>
        <v>0</v>
      </c>
      <c r="BX238">
        <f ca="1">IF(AND($B238&gt;0,SUM(BX$3:BX237)=0,SUM($H238:BW238)=0),$B238,0)</f>
        <v>0</v>
      </c>
      <c r="BY238">
        <f ca="1">IF(AND($B238&gt;0,SUM(BY$3:BY237)=0,SUM($H238:BX238)=0),$B238,0)</f>
        <v>0</v>
      </c>
      <c r="BZ238">
        <f ca="1">IF(AND($B238&gt;0,SUM(BZ$3:BZ237)=0,SUM($H238:BY238)=0),$B238,0)</f>
        <v>0</v>
      </c>
      <c r="CA238">
        <f ca="1">IF(AND($B238&gt;0,SUM(CA$3:CA237)=0,SUM($H238:BZ238)=0),$B238,0)</f>
        <v>0</v>
      </c>
      <c r="CB238">
        <f ca="1">IF(AND($B238&gt;0,SUM(CB$3:CB237)=0,SUM($H238:CA238)=0),$B238,0)</f>
        <v>0</v>
      </c>
      <c r="CC238">
        <f ca="1">IF(AND($B238&gt;0,SUM(CC$3:CC237)=0,SUM($H238:CB238)=0),$B238,0)</f>
        <v>0</v>
      </c>
      <c r="CD238">
        <f ca="1">IF(AND($B238&gt;0,SUM(CD$3:CD237)=0,SUM($H238:CC238)=0),$B238,0)</f>
        <v>0</v>
      </c>
      <c r="CE238">
        <f ca="1">IF(AND($B238&gt;0,SUM(CE$3:CE237)=0,SUM($H238:CD238)=0),$B238,0)</f>
        <v>0</v>
      </c>
      <c r="CF238">
        <f ca="1">IF(AND($B238&gt;0,SUM(CF$3:CF237)=0,SUM($H238:CE238)=0),$B238,0)</f>
        <v>0</v>
      </c>
      <c r="CG238">
        <f ca="1">IF(AND($B238&gt;0,SUM(CG$3:CG237)=0,SUM($H238:CF238)=0),$B238,0)</f>
        <v>0</v>
      </c>
      <c r="CH238">
        <f ca="1">IF(AND($B238&gt;0,SUM(CH$3:CH237)=0,SUM($H238:CG238)=0),$B238,0)</f>
        <v>0</v>
      </c>
      <c r="CI238">
        <f ca="1">IF(AND($B238&gt;0,SUM(CI$3:CI237)=0,SUM($H238:CH238)=0),$B238,0)</f>
        <v>0</v>
      </c>
      <c r="CJ238">
        <f ca="1">IF(AND($B238&gt;0,SUM(CJ$3:CJ237)=0,SUM($H238:CI238)=0),$B238,0)</f>
        <v>0</v>
      </c>
      <c r="CK238">
        <f ca="1">IF(AND($B238&gt;0,SUM(CK$3:CK237)=0,SUM($H238:CJ238)=0),$B238,0)</f>
        <v>0</v>
      </c>
      <c r="CL238">
        <f ca="1">IF(AND($B238&gt;0,SUM(CL$3:CL237)=0,SUM($H238:CK238)=0),$B238,0)</f>
        <v>0</v>
      </c>
      <c r="CM238">
        <f ca="1">IF(AND($B238&gt;0,SUM(CM$3:CM237)=0,SUM($H238:CL238)=0),$B238,0)</f>
        <v>0</v>
      </c>
      <c r="CN238">
        <f ca="1">IF(AND($B238&gt;0,SUM(CN$3:CN237)=0,SUM($H238:CM238)=0),$B238,0)</f>
        <v>0</v>
      </c>
      <c r="CO238">
        <f ca="1">IF(AND($B238&gt;0,SUM(CO$3:CO237)=0,SUM($H238:CN238)=0),$B238,0)</f>
        <v>0</v>
      </c>
      <c r="CP238">
        <f ca="1">IF(AND($B238&gt;0,SUM(CP$3:CP237)=0,SUM($H238:CO238)=0),$B238,0)</f>
        <v>0</v>
      </c>
      <c r="CQ238">
        <f ca="1">IF(AND($B238&gt;0,SUM(CQ$3:CQ237)=0,SUM($H238:CP238)=0),$B238,0)</f>
        <v>0</v>
      </c>
      <c r="CR238">
        <f ca="1">IF(AND($B238&gt;0,SUM(CR$3:CR237)=0,SUM($H238:CQ238)=0),$B238,0)</f>
        <v>0</v>
      </c>
      <c r="CS238">
        <f ca="1">IF(AND($B238&gt;0,SUM(CS$3:CS237)=0,SUM($H238:CR238)=0),$B238,0)</f>
        <v>0</v>
      </c>
      <c r="CT238">
        <f ca="1">IF(AND($B238&gt;0,SUM(CT$3:CT237)=0,SUM($H238:CS238)=0),$B238,0)</f>
        <v>0</v>
      </c>
      <c r="CU238">
        <f ca="1">IF(AND($B238&gt;0,SUM(CU$3:CU237)=0,SUM($H238:CT238)=0),$B238,0)</f>
        <v>0</v>
      </c>
      <c r="CV238">
        <f ca="1">IF(AND($B238&gt;0,SUM(CV$3:CV237)=0,SUM($H238:CU238)=0),$B238,0)</f>
        <v>0</v>
      </c>
      <c r="CW238">
        <f ca="1">IF(AND($B238&gt;0,SUM(CW$3:CW237)=0,SUM($H238:CV238)=0),$B238,0)</f>
        <v>0</v>
      </c>
      <c r="CX238">
        <f ca="1">IF(AND($B238&gt;0,SUM(CX$3:CX237)=0,SUM($H238:CW238)=0),$B238,0)</f>
        <v>0</v>
      </c>
      <c r="CY238">
        <f ca="1">IF(AND($B238&gt;0,SUM(CY$3:CY237)=0,SUM($H238:CX238)=0),$B238,0)</f>
        <v>0</v>
      </c>
      <c r="CZ238">
        <f ca="1">IF(AND($B238&gt;0,SUM(CZ$3:CZ237)=0,SUM($H238:CY238)=0),$B238,0)</f>
        <v>0</v>
      </c>
      <c r="DA238">
        <f ca="1">IF(AND($B238&gt;0,SUM(DA$3:DA237)=0,SUM($H238:CZ238)=0),$B238,0)</f>
        <v>0</v>
      </c>
      <c r="DB238">
        <f ca="1">IF(AND($B238&gt;0,SUM(DB$3:DB237)=0,SUM($H238:DA238)=0),$B238,0)</f>
        <v>0</v>
      </c>
      <c r="DC238">
        <f ca="1">IF(AND($B238&gt;0,SUM(DC$3:DC237)=0,SUM($H238:DB238)=0),$B238,0)</f>
        <v>0</v>
      </c>
      <c r="DD238">
        <f ca="1">IF(AND($B238&gt;0,SUM(DD$3:DD237)=0,SUM($H238:DC238)=0),$B238,0)</f>
        <v>0</v>
      </c>
      <c r="DE238">
        <f ca="1">IF(AND($B238&gt;0,SUM(DE$3:DE237)=0,SUM($H238:DD238)=0),$B238,0)</f>
        <v>0</v>
      </c>
      <c r="DF238">
        <f ca="1">IF(AND($B238&gt;0,SUM(DF$3:DF237)=0,SUM($H238:DE238)=0),$B238,0)</f>
        <v>0</v>
      </c>
      <c r="DG238">
        <f ca="1">IF(AND($B238&gt;0,SUM(DG$3:DG237)=0,SUM($H238:DF238)=0),$B238,0)</f>
        <v>0</v>
      </c>
      <c r="DH238">
        <f ca="1">IF(AND($B238&gt;0,SUM(DH$3:DH237)=0,SUM($H238:DG238)=0),$B238,0)</f>
        <v>0</v>
      </c>
      <c r="DI238">
        <f ca="1">IF(AND($B238&gt;0,SUM(DI$3:DI237)=0,SUM($H238:DH238)=0),$B238,0)</f>
        <v>0</v>
      </c>
      <c r="DJ238">
        <f ca="1">IF(AND($B238&gt;0,SUM(DJ$3:DJ237)=0,SUM($H238:DI238)=0),$B238,0)</f>
        <v>0</v>
      </c>
      <c r="DK238">
        <f ca="1">IF(AND($B238&gt;0,SUM(DK$3:DK237)=0,SUM($H238:DJ238)=0),$B238,0)</f>
        <v>0</v>
      </c>
      <c r="DL238">
        <f ca="1">IF(AND($B238&gt;0,SUM(DL$3:DL237)=0,SUM($H238:DK238)=0),$B238,0)</f>
        <v>0</v>
      </c>
      <c r="DM238">
        <f ca="1">IF(AND($B238&gt;0,SUM(DM$3:DM237)=0,SUM($H238:DL238)=0),$B238,0)</f>
        <v>0</v>
      </c>
      <c r="DN238">
        <f ca="1">IF(AND($B238&gt;0,SUM(DN$3:DN237)=0,SUM($H238:DM238)=0),$B238,0)</f>
        <v>0</v>
      </c>
      <c r="DO238">
        <f ca="1">IF(AND($B238&gt;0,SUM(DO$3:DO237)=0,SUM($H238:DN238)=0),$B238,0)</f>
        <v>0</v>
      </c>
      <c r="DP238">
        <f ca="1">IF(AND($B238&gt;0,SUM(DP$3:DP237)=0,SUM($H238:DO238)=0),$B238,0)</f>
        <v>0</v>
      </c>
      <c r="DQ238">
        <f ca="1">IF(AND($B238&gt;0,SUM(DQ$3:DQ237)=0,SUM($H238:DP238)=0),$B238,0)</f>
        <v>0</v>
      </c>
      <c r="DR238">
        <f ca="1">IF(AND($B238&gt;0,SUM(DR$3:DR237)=0,SUM($H238:DQ238)=0),$B238,0)</f>
        <v>0</v>
      </c>
      <c r="DS238">
        <f ca="1">IF(AND($B238&gt;0,SUM(DS$3:DS237)=0,SUM($H238:DR238)=0),$B238,0)</f>
        <v>0</v>
      </c>
      <c r="DT238">
        <f ca="1">IF(AND($B238&gt;0,SUM(DT$3:DT237)=0,SUM($H238:DS238)=0),$B238,0)</f>
        <v>0</v>
      </c>
      <c r="DU238">
        <f ca="1">IF(AND($B238&gt;0,SUM(DU$3:DU237)=0,SUM($H238:DT238)=0),$B238,0)</f>
        <v>0</v>
      </c>
      <c r="DV238">
        <f ca="1">IF(AND($B238&gt;0,SUM(DV$3:DV237)=0,SUM($H238:DU238)=0),$B238,0)</f>
        <v>0</v>
      </c>
      <c r="DW238">
        <f ca="1">IF(AND($B238&gt;0,SUM(DW$3:DW237)=0,SUM($H238:DV238)=0),$B238,0)</f>
        <v>0</v>
      </c>
      <c r="DX238">
        <f ca="1">IF(AND($B238&gt;0,SUM(DX$3:DX237)=0,SUM($H238:DW238)=0),$B238,0)</f>
        <v>0</v>
      </c>
      <c r="DY238">
        <f ca="1">IF(AND($B238&gt;0,SUM(DY$3:DY237)=0,SUM($H238:DX238)=0),$B238,0)</f>
        <v>0</v>
      </c>
      <c r="DZ238">
        <f ca="1">IF(AND($B238&gt;0,SUM(DZ$3:DZ237)=0,SUM($H238:DY238)=0),$B238,0)</f>
        <v>0</v>
      </c>
      <c r="EA238">
        <f ca="1">IF(AND($B238&gt;0,SUM(EA$3:EA237)=0,SUM($H238:DZ238)=0),$B238,0)</f>
        <v>0</v>
      </c>
      <c r="EB238">
        <f ca="1">IF(AND($B238&gt;0,SUM(EB$3:EB237)=0,SUM($H238:EA238)=0),$B238,0)</f>
        <v>0</v>
      </c>
      <c r="EC238">
        <f ca="1">IF(AND($B238&gt;0,SUM(EC$3:EC237)=0,SUM($H238:EB238)=0),$B238,0)</f>
        <v>0</v>
      </c>
      <c r="ED238">
        <f ca="1">IF(AND($B238&gt;0,SUM(ED$3:ED237)=0,SUM($H238:EC238)=0),$B238,0)</f>
        <v>0</v>
      </c>
      <c r="EE238">
        <f ca="1">IF(AND($B238&gt;0,SUM(EE$3:EE237)=0,SUM($H238:ED238)=0),$B238,0)</f>
        <v>0</v>
      </c>
      <c r="EF238">
        <f ca="1">IF(AND($B238&gt;0,SUM(EF$3:EF237)=0,SUM($H238:EE238)=0),$B238,0)</f>
        <v>0</v>
      </c>
      <c r="EG238">
        <f ca="1">IF(AND($B238&gt;0,SUM(EG$3:EG237)=0,SUM($H238:EF238)=0),$B238,0)</f>
        <v>0</v>
      </c>
      <c r="EH238">
        <f ca="1">IF(AND($B238&gt;0,SUM(EH$3:EH237)=0,SUM($H238:EG238)=0),$B238,0)</f>
        <v>0</v>
      </c>
      <c r="EI238">
        <f ca="1">IF(AND($B238&gt;0,SUM(EI$3:EI237)=0,SUM($H238:EH238)=0),$B238,0)</f>
        <v>0</v>
      </c>
      <c r="EJ238">
        <f ca="1">IF(AND($B238&gt;0,SUM(EJ$3:EJ237)=0,SUM($H238:EI238)=0),$B238,0)</f>
        <v>0</v>
      </c>
      <c r="EK238">
        <f ca="1">IF(AND($B238&gt;0,SUM(EK$3:EK237)=0,SUM($H238:EJ238)=0),$B238,0)</f>
        <v>0</v>
      </c>
      <c r="EL238">
        <f ca="1">IF(AND($B238&gt;0,SUM(EL$3:EL237)=0,SUM($H238:EK238)=0),$B238,0)</f>
        <v>0</v>
      </c>
      <c r="EM238">
        <f ca="1">IF(AND($B238&gt;0,SUM(EM$3:EM237)=0,SUM($H238:EL238)=0),$B238,0)</f>
        <v>0</v>
      </c>
      <c r="EN238">
        <f ca="1">IF(AND($B238&gt;0,SUM(EN$3:EN237)=0,SUM($H238:EM238)=0),$B238,0)</f>
        <v>0</v>
      </c>
      <c r="EO238">
        <f ca="1">IF(AND($B238&gt;0,SUM(EO$3:EO237)=0,SUM($H238:EN238)=0),$B238,0)</f>
        <v>0</v>
      </c>
      <c r="EP238">
        <f ca="1">IF(AND($B238&gt;0,SUM(EP$3:EP237)=0,SUM($H238:EO238)=0),$B238,0)</f>
        <v>0</v>
      </c>
      <c r="EQ238">
        <f ca="1">IF(AND($B238&gt;0,SUM(EQ$3:EQ237)=0,SUM($H238:EP238)=0),$B238,0)</f>
        <v>0</v>
      </c>
      <c r="ER238">
        <f ca="1">IF(AND($B238&gt;0,SUM(ER$3:ER237)=0,SUM($H238:EQ238)=0),$B238,0)</f>
        <v>0</v>
      </c>
      <c r="ES238">
        <f ca="1">IF(AND($B238&gt;0,SUM(ES$3:ES237)=0,SUM($H238:ER238)=0),$B238,0)</f>
        <v>0</v>
      </c>
      <c r="ET238">
        <f ca="1">IF(AND($B238&gt;0,SUM(ET$3:ET237)=0,SUM($H238:ES238)=0),$B238,0)</f>
        <v>0</v>
      </c>
      <c r="EU238">
        <f ca="1">IF(AND($B238&gt;0,SUM(EU$3:EU237)=0,SUM($H238:ET238)=0),$B238,0)</f>
        <v>0</v>
      </c>
      <c r="EV238">
        <f ca="1">IF(AND($B238&gt;0,SUM(EV$3:EV237)=0,SUM($H238:EU238)=0),$B238,0)</f>
        <v>0</v>
      </c>
      <c r="EW238">
        <f ca="1">IF(AND($B238&gt;0,SUM(EW$3:EW237)=0,SUM($H238:EV238)=0),$B238,0)</f>
        <v>0</v>
      </c>
      <c r="EX238">
        <f ca="1">IF(AND($B238&gt;0,SUM(EX$3:EX237)=0,SUM($H238:EW238)=0),$B238,0)</f>
        <v>0</v>
      </c>
      <c r="EY238">
        <f ca="1">IF(AND($B238&gt;0,SUM(EY$3:EY237)=0,SUM($H238:EX238)=0),$B238,0)</f>
        <v>0</v>
      </c>
      <c r="EZ238">
        <f ca="1">IF(AND($B238&gt;0,SUM(EZ$3:EZ237)=0,SUM($H238:EY238)=0),$B238,0)</f>
        <v>0</v>
      </c>
      <c r="FA238">
        <f ca="1">IF(AND($B238&gt;0,SUM(FA$3:FA237)=0,SUM($H238:EZ238)=0),$B238,0)</f>
        <v>0</v>
      </c>
      <c r="FB238">
        <f ca="1">IF(AND($B238&gt;0,SUM(FB$3:FB237)=0,SUM($H238:FA238)=0),$B238,0)</f>
        <v>0</v>
      </c>
      <c r="FC238">
        <f ca="1">IF(AND($B238&gt;0,SUM(FC$3:FC237)=0,SUM($H238:FB238)=0),$B238,0)</f>
        <v>0</v>
      </c>
      <c r="FD238">
        <f ca="1">IF(AND($B238&gt;0,SUM(FD$3:FD237)=0,SUM($H238:FC238)=0),$B238,0)</f>
        <v>0</v>
      </c>
      <c r="FE238">
        <f ca="1">IF(AND($B238&gt;0,SUM(FE$3:FE237)=0,SUM($H238:FD238)=0),$B238,0)</f>
        <v>0</v>
      </c>
      <c r="FF238">
        <f ca="1">IF(AND($B238&gt;0,SUM(FF$3:FF237)=0,SUM($H238:FE238)=0),$B238,0)</f>
        <v>0</v>
      </c>
      <c r="FG238">
        <f ca="1">IF(AND($B238&gt;0,SUM(FG$3:FG237)=0,SUM($H238:FF238)=0),$B238,0)</f>
        <v>0</v>
      </c>
      <c r="FH238">
        <f ca="1">IF(AND($B238&gt;0,SUM(FH$3:FH237)=0,SUM($H238:FG238)=0),$B238,0)</f>
        <v>0</v>
      </c>
      <c r="FI238">
        <f ca="1">IF(AND($B238&gt;0,SUM(FI$3:FI237)=0,SUM($H238:FH238)=0),$B238,0)</f>
        <v>0</v>
      </c>
      <c r="FJ238">
        <f ca="1">IF(AND($B238&gt;0,SUM(FJ$3:FJ237)=0,SUM($H238:FI238)=0),$B238,0)</f>
        <v>0</v>
      </c>
      <c r="FK238">
        <f ca="1">IF(AND($B238&gt;0,SUM(FK$3:FK237)=0,SUM($H238:FJ238)=0),$B238,0)</f>
        <v>0</v>
      </c>
      <c r="FL238">
        <f ca="1">IF(AND($B238&gt;0,SUM(FL$3:FL237)=0,SUM($H238:FK238)=0),$B238,0)</f>
        <v>0</v>
      </c>
      <c r="FM238">
        <f ca="1">IF(AND($B238&gt;0,SUM(FM$3:FM237)=0,SUM($H238:FL238)=0),$B238,0)</f>
        <v>0</v>
      </c>
      <c r="FN238">
        <f ca="1">IF(AND($B238&gt;0,SUM(FN$3:FN237)=0,SUM($H238:FM238)=0),$B238,0)</f>
        <v>0</v>
      </c>
      <c r="FS238" s="67" t="str">
        <f ca="1">Valintaohjelma!$C114</f>
        <v>0</v>
      </c>
      <c r="FT238" s="67" t="str">
        <f ca="1">Valintaohjelma!$F114</f>
        <v/>
      </c>
      <c r="FU238" s="342" t="str">
        <f>""</f>
        <v/>
      </c>
      <c r="FV238" s="67" t="str">
        <f>Valintaohjelma!$I114</f>
        <v>-</v>
      </c>
      <c r="FY238" s="67" t="str">
        <f ca="1">Valintaohjelma!$C114</f>
        <v>0</v>
      </c>
      <c r="FZ238" s="67" t="str">
        <f ca="1">Valintaohjelma!$F114</f>
        <v/>
      </c>
      <c r="GA238" s="67" t="str">
        <f>""</f>
        <v/>
      </c>
      <c r="GB238" s="67" t="str">
        <f>Valintaohjelma!$I114</f>
        <v>-</v>
      </c>
      <c r="GE238" s="67" t="str">
        <f ca="1">Valintaohjelma!$C114</f>
        <v>0</v>
      </c>
      <c r="GF238" s="67" t="str">
        <f ca="1">Valintaohjelma!$F114</f>
        <v/>
      </c>
      <c r="GG238" s="67" t="str">
        <f>""</f>
        <v/>
      </c>
      <c r="GH238" s="67" t="str">
        <f>Valintaohjelma!$I114</f>
        <v>-</v>
      </c>
    </row>
    <row r="239" spans="1:190" ht="15.75" thickBot="1" x14ac:dyDescent="0.3">
      <c r="A239">
        <v>239</v>
      </c>
      <c r="B239">
        <f>IF(AND(Valintaohjelma!D115&lt;&gt;"-",Valintaohjelma!D115&lt;&gt;""),A239,0)</f>
        <v>0</v>
      </c>
      <c r="C239" s="240" t="str">
        <f t="shared" ca="1" si="26"/>
        <v>0</v>
      </c>
      <c r="D239" s="240" t="str">
        <f t="shared" ca="1" si="27"/>
        <v/>
      </c>
      <c r="E239" s="240" t="str">
        <f t="shared" ca="1" si="28"/>
        <v/>
      </c>
      <c r="F239" s="240" t="str">
        <f t="shared" ca="1" si="29"/>
        <v>-</v>
      </c>
      <c r="G239" s="47" t="e">
        <f>INDEX($I$2:$FN$2,ROWS(G$2:G239))</f>
        <v>#REF!</v>
      </c>
      <c r="H239">
        <v>0</v>
      </c>
      <c r="I239">
        <f ca="1">IF(AND($B239&gt;0,SUM(I$3:I238)=0,SUM($H239:H239)=0),$B239,0)</f>
        <v>0</v>
      </c>
      <c r="J239">
        <f ca="1">IF(AND($B239&gt;0,SUM(J$3:J238)=0,SUM($H239:I239)=0),$B239,0)</f>
        <v>0</v>
      </c>
      <c r="K239">
        <f ca="1">IF(AND($B239&gt;0,SUM(K$3:K238)=0,SUM($H239:J239)=0),$B239,0)</f>
        <v>0</v>
      </c>
      <c r="L239">
        <f ca="1">IF(AND($B239&gt;0,SUM(L$3:L238)=0,SUM($H239:K239)=0),$B239,0)</f>
        <v>0</v>
      </c>
      <c r="M239">
        <f ca="1">IF(AND($B239&gt;0,SUM(M$3:M238)=0,SUM($H239:L239)=0),$B239,0)</f>
        <v>0</v>
      </c>
      <c r="N239">
        <f ca="1">IF(AND($B239&gt;0,SUM(N$3:N238)=0,SUM($H239:M239)=0),$B239,0)</f>
        <v>0</v>
      </c>
      <c r="O239">
        <f ca="1">IF(AND($B239&gt;0,SUM(O$3:O238)=0,SUM($H239:N239)=0),$B239,0)</f>
        <v>0</v>
      </c>
      <c r="P239">
        <f ca="1">IF(AND($B239&gt;0,SUM(P$3:P238)=0,SUM($H239:O239)=0),$B239,0)</f>
        <v>0</v>
      </c>
      <c r="Q239">
        <f ca="1">IF(AND($B239&gt;0,SUM(Q$3:Q238)=0,SUM($H239:P239)=0),$B239,0)</f>
        <v>0</v>
      </c>
      <c r="R239">
        <f ca="1">IF(AND($B239&gt;0,SUM(R$3:R238)=0,SUM($H239:Q239)=0),$B239,0)</f>
        <v>0</v>
      </c>
      <c r="S239">
        <f ca="1">IF(AND($B239&gt;0,SUM(S$3:S238)=0,SUM($H239:R239)=0),$B239,0)</f>
        <v>0</v>
      </c>
      <c r="T239">
        <f ca="1">IF(AND($B239&gt;0,SUM(T$3:T238)=0,SUM($H239:S239)=0),$B239,0)</f>
        <v>0</v>
      </c>
      <c r="U239">
        <f ca="1">IF(AND($B239&gt;0,SUM(U$3:U238)=0,SUM($H239:T239)=0),$B239,0)</f>
        <v>0</v>
      </c>
      <c r="V239">
        <f ca="1">IF(AND($B239&gt;0,SUM(V$3:V238)=0,SUM($H239:U239)=0),$B239,0)</f>
        <v>0</v>
      </c>
      <c r="W239">
        <f ca="1">IF(AND($B239&gt;0,SUM(W$3:W238)=0,SUM($H239:V239)=0),$B239,0)</f>
        <v>0</v>
      </c>
      <c r="X239">
        <f ca="1">IF(AND($B239&gt;0,SUM(X$3:X238)=0,SUM($H239:W239)=0),$B239,0)</f>
        <v>0</v>
      </c>
      <c r="Y239">
        <f ca="1">IF(AND($B239&gt;0,SUM(Y$3:Y238)=0,SUM($H239:X239)=0),$B239,0)</f>
        <v>0</v>
      </c>
      <c r="Z239">
        <f ca="1">IF(AND($B239&gt;0,SUM(Z$3:Z238)=0,SUM($H239:Y239)=0),$B239,0)</f>
        <v>0</v>
      </c>
      <c r="AA239">
        <f ca="1">IF(AND($B239&gt;0,SUM(AA$3:AA238)=0,SUM($H239:Z239)=0),$B239,0)</f>
        <v>0</v>
      </c>
      <c r="AB239">
        <f ca="1">IF(AND($B239&gt;0,SUM(AB$3:AB238)=0,SUM($H239:AA239)=0),$B239,0)</f>
        <v>0</v>
      </c>
      <c r="AC239">
        <f ca="1">IF(AND($B239&gt;0,SUM(AC$3:AC238)=0,SUM($H239:AB239)=0),$B239,0)</f>
        <v>0</v>
      </c>
      <c r="AD239">
        <f ca="1">IF(AND($B239&gt;0,SUM(AD$3:AD238)=0,SUM($H239:AC239)=0),$B239,0)</f>
        <v>0</v>
      </c>
      <c r="AE239">
        <f ca="1">IF(AND($B239&gt;0,SUM(AE$3:AE238)=0,SUM($H239:AD239)=0),$B239,0)</f>
        <v>0</v>
      </c>
      <c r="AF239">
        <f ca="1">IF(AND($B239&gt;0,SUM(AF$3:AF238)=0,SUM($H239:AE239)=0),$B239,0)</f>
        <v>0</v>
      </c>
      <c r="AG239">
        <f ca="1">IF(AND($B239&gt;0,SUM(AG$3:AG238)=0,SUM($H239:AF239)=0),$B239,0)</f>
        <v>0</v>
      </c>
      <c r="AH239">
        <f ca="1">IF(AND($B239&gt;0,SUM(AH$3:AH238)=0,SUM($H239:AG239)=0),$B239,0)</f>
        <v>0</v>
      </c>
      <c r="AI239">
        <f ca="1">IF(AND($B239&gt;0,SUM(AI$3:AI238)=0,SUM($H239:AH239)=0),$B239,0)</f>
        <v>0</v>
      </c>
      <c r="AJ239">
        <f ca="1">IF(AND($B239&gt;0,SUM(AJ$3:AJ238)=0,SUM($H239:AI239)=0),$B239,0)</f>
        <v>0</v>
      </c>
      <c r="AK239">
        <f ca="1">IF(AND($B239&gt;0,SUM(AK$3:AK238)=0,SUM($H239:AJ239)=0),$B239,0)</f>
        <v>0</v>
      </c>
      <c r="AL239">
        <f ca="1">IF(AND($B239&gt;0,SUM(AL$3:AL238)=0,SUM($H239:AK239)=0),$B239,0)</f>
        <v>0</v>
      </c>
      <c r="AM239">
        <f ca="1">IF(AND($B239&gt;0,SUM(AM$3:AM238)=0,SUM($H239:AL239)=0),$B239,0)</f>
        <v>0</v>
      </c>
      <c r="AN239">
        <f ca="1">IF(AND($B239&gt;0,SUM(AN$3:AN238)=0,SUM($H239:AM239)=0),$B239,0)</f>
        <v>0</v>
      </c>
      <c r="AO239">
        <f ca="1">IF(AND($B239&gt;0,SUM(AO$3:AO238)=0,SUM($H239:AN239)=0),$B239,0)</f>
        <v>0</v>
      </c>
      <c r="AP239">
        <f ca="1">IF(AND($B239&gt;0,SUM(AP$3:AP238)=0,SUM($H239:AO239)=0),$B239,0)</f>
        <v>0</v>
      </c>
      <c r="AQ239">
        <f ca="1">IF(AND($B239&gt;0,SUM(AQ$3:AQ238)=0,SUM($H239:AP239)=0),$B239,0)</f>
        <v>0</v>
      </c>
      <c r="AR239">
        <f ca="1">IF(AND($B239&gt;0,SUM(AR$3:AR238)=0,SUM($H239:AQ239)=0),$B239,0)</f>
        <v>0</v>
      </c>
      <c r="AS239">
        <f ca="1">IF(AND($B239&gt;0,SUM(AS$3:AS238)=0,SUM($H239:AR239)=0),$B239,0)</f>
        <v>0</v>
      </c>
      <c r="AT239">
        <f ca="1">IF(AND($B239&gt;0,SUM(AT$3:AT238)=0,SUM($H239:AS239)=0),$B239,0)</f>
        <v>0</v>
      </c>
      <c r="AU239">
        <f ca="1">IF(AND($B239&gt;0,SUM(AU$3:AU238)=0,SUM($H239:AT239)=0),$B239,0)</f>
        <v>0</v>
      </c>
      <c r="AV239">
        <f ca="1">IF(AND($B239&gt;0,SUM(AV$3:AV238)=0,SUM($H239:AU239)=0),$B239,0)</f>
        <v>0</v>
      </c>
      <c r="AW239">
        <f ca="1">IF(AND($B239&gt;0,SUM(AW$3:AW238)=0,SUM($H239:AV239)=0),$B239,0)</f>
        <v>0</v>
      </c>
      <c r="AX239">
        <f ca="1">IF(AND($B239&gt;0,SUM(AX$3:AX238)=0,SUM($H239:AW239)=0),$B239,0)</f>
        <v>0</v>
      </c>
      <c r="AY239">
        <f ca="1">IF(AND($B239&gt;0,SUM(AY$3:AY238)=0,SUM($H239:AX239)=0),$B239,0)</f>
        <v>0</v>
      </c>
      <c r="AZ239">
        <f ca="1">IF(AND($B239&gt;0,SUM(AZ$3:AZ238)=0,SUM($H239:AY239)=0),$B239,0)</f>
        <v>0</v>
      </c>
      <c r="BA239">
        <f ca="1">IF(AND($B239&gt;0,SUM(BA$3:BA238)=0,SUM($H239:AZ239)=0),$B239,0)</f>
        <v>0</v>
      </c>
      <c r="BB239">
        <f ca="1">IF(AND($B239&gt;0,SUM(BB$3:BB238)=0,SUM($H239:BA239)=0),$B239,0)</f>
        <v>0</v>
      </c>
      <c r="BC239">
        <f ca="1">IF(AND($B239&gt;0,SUM(BC$3:BC238)=0,SUM($H239:BB239)=0),$B239,0)</f>
        <v>0</v>
      </c>
      <c r="BD239">
        <f ca="1">IF(AND($B239&gt;0,SUM(BD$3:BD238)=0,SUM($H239:BC239)=0),$B239,0)</f>
        <v>0</v>
      </c>
      <c r="BE239">
        <f ca="1">IF(AND($B239&gt;0,SUM(BE$3:BE238)=0,SUM($H239:BD239)=0),$B239,0)</f>
        <v>0</v>
      </c>
      <c r="BF239">
        <f ca="1">IF(AND($B239&gt;0,SUM(BF$3:BF238)=0,SUM($H239:BE239)=0),$B239,0)</f>
        <v>0</v>
      </c>
      <c r="BG239">
        <f ca="1">IF(AND($B239&gt;0,SUM(BG$3:BG238)=0,SUM($H239:BF239)=0),$B239,0)</f>
        <v>0</v>
      </c>
      <c r="BH239">
        <f ca="1">IF(AND($B239&gt;0,SUM(BH$3:BH238)=0,SUM($H239:BG239)=0),$B239,0)</f>
        <v>0</v>
      </c>
      <c r="BI239">
        <f ca="1">IF(AND($B239&gt;0,SUM(BI$3:BI238)=0,SUM($H239:BH239)=0),$B239,0)</f>
        <v>0</v>
      </c>
      <c r="BJ239">
        <f ca="1">IF(AND($B239&gt;0,SUM(BJ$3:BJ238)=0,SUM($H239:BI239)=0),$B239,0)</f>
        <v>0</v>
      </c>
      <c r="BK239">
        <f ca="1">IF(AND($B239&gt;0,SUM(BK$3:BK238)=0,SUM($H239:BJ239)=0),$B239,0)</f>
        <v>0</v>
      </c>
      <c r="BL239">
        <f ca="1">IF(AND($B239&gt;0,SUM(BL$3:BL238)=0,SUM($H239:BK239)=0),$B239,0)</f>
        <v>0</v>
      </c>
      <c r="BM239">
        <f ca="1">IF(AND($B239&gt;0,SUM(BM$3:BM238)=0,SUM($H239:BL239)=0),$B239,0)</f>
        <v>0</v>
      </c>
      <c r="BN239">
        <f ca="1">IF(AND($B239&gt;0,SUM(BN$3:BN238)=0,SUM($H239:BM239)=0),$B239,0)</f>
        <v>0</v>
      </c>
      <c r="BO239">
        <f ca="1">IF(AND($B239&gt;0,SUM(BO$3:BO238)=0,SUM($H239:BN239)=0),$B239,0)</f>
        <v>0</v>
      </c>
      <c r="BP239">
        <f ca="1">IF(AND($B239&gt;0,SUM(BP$3:BP238)=0,SUM($H239:BO239)=0),$B239,0)</f>
        <v>0</v>
      </c>
      <c r="BQ239">
        <f ca="1">IF(AND($B239&gt;0,SUM(BQ$3:BQ238)=0,SUM($H239:BP239)=0),$B239,0)</f>
        <v>0</v>
      </c>
      <c r="BR239">
        <f ca="1">IF(AND($B239&gt;0,SUM(BR$3:BR238)=0,SUM($H239:BQ239)=0),$B239,0)</f>
        <v>0</v>
      </c>
      <c r="BS239">
        <f ca="1">IF(AND($B239&gt;0,SUM(BS$3:BS238)=0,SUM($H239:BR239)=0),$B239,0)</f>
        <v>0</v>
      </c>
      <c r="BT239">
        <f ca="1">IF(AND($B239&gt;0,SUM(BT$3:BT238)=0,SUM($H239:BS239)=0),$B239,0)</f>
        <v>0</v>
      </c>
      <c r="BU239">
        <f ca="1">IF(AND($B239&gt;0,SUM(BU$3:BU238)=0,SUM($H239:BT239)=0),$B239,0)</f>
        <v>0</v>
      </c>
      <c r="BV239">
        <f ca="1">IF(AND($B239&gt;0,SUM(BV$3:BV238)=0,SUM($H239:BU239)=0),$B239,0)</f>
        <v>0</v>
      </c>
      <c r="BW239">
        <f ca="1">IF(AND($B239&gt;0,SUM(BW$3:BW238)=0,SUM($H239:BV239)=0),$B239,0)</f>
        <v>0</v>
      </c>
      <c r="BX239">
        <f ca="1">IF(AND($B239&gt;0,SUM(BX$3:BX238)=0,SUM($H239:BW239)=0),$B239,0)</f>
        <v>0</v>
      </c>
      <c r="BY239">
        <f ca="1">IF(AND($B239&gt;0,SUM(BY$3:BY238)=0,SUM($H239:BX239)=0),$B239,0)</f>
        <v>0</v>
      </c>
      <c r="BZ239">
        <f ca="1">IF(AND($B239&gt;0,SUM(BZ$3:BZ238)=0,SUM($H239:BY239)=0),$B239,0)</f>
        <v>0</v>
      </c>
      <c r="CA239">
        <f ca="1">IF(AND($B239&gt;0,SUM(CA$3:CA238)=0,SUM($H239:BZ239)=0),$B239,0)</f>
        <v>0</v>
      </c>
      <c r="CB239">
        <f ca="1">IF(AND($B239&gt;0,SUM(CB$3:CB238)=0,SUM($H239:CA239)=0),$B239,0)</f>
        <v>0</v>
      </c>
      <c r="CC239">
        <f ca="1">IF(AND($B239&gt;0,SUM(CC$3:CC238)=0,SUM($H239:CB239)=0),$B239,0)</f>
        <v>0</v>
      </c>
      <c r="CD239">
        <f ca="1">IF(AND($B239&gt;0,SUM(CD$3:CD238)=0,SUM($H239:CC239)=0),$B239,0)</f>
        <v>0</v>
      </c>
      <c r="CE239">
        <f ca="1">IF(AND($B239&gt;0,SUM(CE$3:CE238)=0,SUM($H239:CD239)=0),$B239,0)</f>
        <v>0</v>
      </c>
      <c r="CF239">
        <f ca="1">IF(AND($B239&gt;0,SUM(CF$3:CF238)=0,SUM($H239:CE239)=0),$B239,0)</f>
        <v>0</v>
      </c>
      <c r="CG239">
        <f ca="1">IF(AND($B239&gt;0,SUM(CG$3:CG238)=0,SUM($H239:CF239)=0),$B239,0)</f>
        <v>0</v>
      </c>
      <c r="CH239">
        <f ca="1">IF(AND($B239&gt;0,SUM(CH$3:CH238)=0,SUM($H239:CG239)=0),$B239,0)</f>
        <v>0</v>
      </c>
      <c r="CI239">
        <f ca="1">IF(AND($B239&gt;0,SUM(CI$3:CI238)=0,SUM($H239:CH239)=0),$B239,0)</f>
        <v>0</v>
      </c>
      <c r="CJ239">
        <f ca="1">IF(AND($B239&gt;0,SUM(CJ$3:CJ238)=0,SUM($H239:CI239)=0),$B239,0)</f>
        <v>0</v>
      </c>
      <c r="CK239">
        <f ca="1">IF(AND($B239&gt;0,SUM(CK$3:CK238)=0,SUM($H239:CJ239)=0),$B239,0)</f>
        <v>0</v>
      </c>
      <c r="CL239">
        <f ca="1">IF(AND($B239&gt;0,SUM(CL$3:CL238)=0,SUM($H239:CK239)=0),$B239,0)</f>
        <v>0</v>
      </c>
      <c r="CM239">
        <f ca="1">IF(AND($B239&gt;0,SUM(CM$3:CM238)=0,SUM($H239:CL239)=0),$B239,0)</f>
        <v>0</v>
      </c>
      <c r="CN239">
        <f ca="1">IF(AND($B239&gt;0,SUM(CN$3:CN238)=0,SUM($H239:CM239)=0),$B239,0)</f>
        <v>0</v>
      </c>
      <c r="CO239">
        <f ca="1">IF(AND($B239&gt;0,SUM(CO$3:CO238)=0,SUM($H239:CN239)=0),$B239,0)</f>
        <v>0</v>
      </c>
      <c r="CP239">
        <f ca="1">IF(AND($B239&gt;0,SUM(CP$3:CP238)=0,SUM($H239:CO239)=0),$B239,0)</f>
        <v>0</v>
      </c>
      <c r="CQ239">
        <f ca="1">IF(AND($B239&gt;0,SUM(CQ$3:CQ238)=0,SUM($H239:CP239)=0),$B239,0)</f>
        <v>0</v>
      </c>
      <c r="CR239">
        <f ca="1">IF(AND($B239&gt;0,SUM(CR$3:CR238)=0,SUM($H239:CQ239)=0),$B239,0)</f>
        <v>0</v>
      </c>
      <c r="CS239">
        <f ca="1">IF(AND($B239&gt;0,SUM(CS$3:CS238)=0,SUM($H239:CR239)=0),$B239,0)</f>
        <v>0</v>
      </c>
      <c r="CT239">
        <f ca="1">IF(AND($B239&gt;0,SUM(CT$3:CT238)=0,SUM($H239:CS239)=0),$B239,0)</f>
        <v>0</v>
      </c>
      <c r="CU239">
        <f ca="1">IF(AND($B239&gt;0,SUM(CU$3:CU238)=0,SUM($H239:CT239)=0),$B239,0)</f>
        <v>0</v>
      </c>
      <c r="CV239">
        <f ca="1">IF(AND($B239&gt;0,SUM(CV$3:CV238)=0,SUM($H239:CU239)=0),$B239,0)</f>
        <v>0</v>
      </c>
      <c r="CW239">
        <f ca="1">IF(AND($B239&gt;0,SUM(CW$3:CW238)=0,SUM($H239:CV239)=0),$B239,0)</f>
        <v>0</v>
      </c>
      <c r="CX239">
        <f ca="1">IF(AND($B239&gt;0,SUM(CX$3:CX238)=0,SUM($H239:CW239)=0),$B239,0)</f>
        <v>0</v>
      </c>
      <c r="CY239">
        <f ca="1">IF(AND($B239&gt;0,SUM(CY$3:CY238)=0,SUM($H239:CX239)=0),$B239,0)</f>
        <v>0</v>
      </c>
      <c r="CZ239">
        <f ca="1">IF(AND($B239&gt;0,SUM(CZ$3:CZ238)=0,SUM($H239:CY239)=0),$B239,0)</f>
        <v>0</v>
      </c>
      <c r="DA239">
        <f ca="1">IF(AND($B239&gt;0,SUM(DA$3:DA238)=0,SUM($H239:CZ239)=0),$B239,0)</f>
        <v>0</v>
      </c>
      <c r="DB239">
        <f ca="1">IF(AND($B239&gt;0,SUM(DB$3:DB238)=0,SUM($H239:DA239)=0),$B239,0)</f>
        <v>0</v>
      </c>
      <c r="DC239">
        <f ca="1">IF(AND($B239&gt;0,SUM(DC$3:DC238)=0,SUM($H239:DB239)=0),$B239,0)</f>
        <v>0</v>
      </c>
      <c r="DD239">
        <f ca="1">IF(AND($B239&gt;0,SUM(DD$3:DD238)=0,SUM($H239:DC239)=0),$B239,0)</f>
        <v>0</v>
      </c>
      <c r="DE239">
        <f ca="1">IF(AND($B239&gt;0,SUM(DE$3:DE238)=0,SUM($H239:DD239)=0),$B239,0)</f>
        <v>0</v>
      </c>
      <c r="DF239">
        <f ca="1">IF(AND($B239&gt;0,SUM(DF$3:DF238)=0,SUM($H239:DE239)=0),$B239,0)</f>
        <v>0</v>
      </c>
      <c r="DG239">
        <f ca="1">IF(AND($B239&gt;0,SUM(DG$3:DG238)=0,SUM($H239:DF239)=0),$B239,0)</f>
        <v>0</v>
      </c>
      <c r="DH239">
        <f ca="1">IF(AND($B239&gt;0,SUM(DH$3:DH238)=0,SUM($H239:DG239)=0),$B239,0)</f>
        <v>0</v>
      </c>
      <c r="DI239">
        <f ca="1">IF(AND($B239&gt;0,SUM(DI$3:DI238)=0,SUM($H239:DH239)=0),$B239,0)</f>
        <v>0</v>
      </c>
      <c r="DJ239">
        <f ca="1">IF(AND($B239&gt;0,SUM(DJ$3:DJ238)=0,SUM($H239:DI239)=0),$B239,0)</f>
        <v>0</v>
      </c>
      <c r="DK239">
        <f ca="1">IF(AND($B239&gt;0,SUM(DK$3:DK238)=0,SUM($H239:DJ239)=0),$B239,0)</f>
        <v>0</v>
      </c>
      <c r="DL239">
        <f ca="1">IF(AND($B239&gt;0,SUM(DL$3:DL238)=0,SUM($H239:DK239)=0),$B239,0)</f>
        <v>0</v>
      </c>
      <c r="DM239">
        <f ca="1">IF(AND($B239&gt;0,SUM(DM$3:DM238)=0,SUM($H239:DL239)=0),$B239,0)</f>
        <v>0</v>
      </c>
      <c r="DN239">
        <f ca="1">IF(AND($B239&gt;0,SUM(DN$3:DN238)=0,SUM($H239:DM239)=0),$B239,0)</f>
        <v>0</v>
      </c>
      <c r="DO239">
        <f ca="1">IF(AND($B239&gt;0,SUM(DO$3:DO238)=0,SUM($H239:DN239)=0),$B239,0)</f>
        <v>0</v>
      </c>
      <c r="DP239">
        <f ca="1">IF(AND($B239&gt;0,SUM(DP$3:DP238)=0,SUM($H239:DO239)=0),$B239,0)</f>
        <v>0</v>
      </c>
      <c r="DQ239">
        <f ca="1">IF(AND($B239&gt;0,SUM(DQ$3:DQ238)=0,SUM($H239:DP239)=0),$B239,0)</f>
        <v>0</v>
      </c>
      <c r="DR239">
        <f ca="1">IF(AND($B239&gt;0,SUM(DR$3:DR238)=0,SUM($H239:DQ239)=0),$B239,0)</f>
        <v>0</v>
      </c>
      <c r="DS239">
        <f ca="1">IF(AND($B239&gt;0,SUM(DS$3:DS238)=0,SUM($H239:DR239)=0),$B239,0)</f>
        <v>0</v>
      </c>
      <c r="DT239">
        <f ca="1">IF(AND($B239&gt;0,SUM(DT$3:DT238)=0,SUM($H239:DS239)=0),$B239,0)</f>
        <v>0</v>
      </c>
      <c r="DU239">
        <f ca="1">IF(AND($B239&gt;0,SUM(DU$3:DU238)=0,SUM($H239:DT239)=0),$B239,0)</f>
        <v>0</v>
      </c>
      <c r="DV239">
        <f ca="1">IF(AND($B239&gt;0,SUM(DV$3:DV238)=0,SUM($H239:DU239)=0),$B239,0)</f>
        <v>0</v>
      </c>
      <c r="DW239">
        <f ca="1">IF(AND($B239&gt;0,SUM(DW$3:DW238)=0,SUM($H239:DV239)=0),$B239,0)</f>
        <v>0</v>
      </c>
      <c r="DX239">
        <f ca="1">IF(AND($B239&gt;0,SUM(DX$3:DX238)=0,SUM($H239:DW239)=0),$B239,0)</f>
        <v>0</v>
      </c>
      <c r="DY239">
        <f ca="1">IF(AND($B239&gt;0,SUM(DY$3:DY238)=0,SUM($H239:DX239)=0),$B239,0)</f>
        <v>0</v>
      </c>
      <c r="DZ239">
        <f ca="1">IF(AND($B239&gt;0,SUM(DZ$3:DZ238)=0,SUM($H239:DY239)=0),$B239,0)</f>
        <v>0</v>
      </c>
      <c r="EA239">
        <f ca="1">IF(AND($B239&gt;0,SUM(EA$3:EA238)=0,SUM($H239:DZ239)=0),$B239,0)</f>
        <v>0</v>
      </c>
      <c r="EB239">
        <f ca="1">IF(AND($B239&gt;0,SUM(EB$3:EB238)=0,SUM($H239:EA239)=0),$B239,0)</f>
        <v>0</v>
      </c>
      <c r="EC239">
        <f ca="1">IF(AND($B239&gt;0,SUM(EC$3:EC238)=0,SUM($H239:EB239)=0),$B239,0)</f>
        <v>0</v>
      </c>
      <c r="ED239">
        <f ca="1">IF(AND($B239&gt;0,SUM(ED$3:ED238)=0,SUM($H239:EC239)=0),$B239,0)</f>
        <v>0</v>
      </c>
      <c r="EE239">
        <f ca="1">IF(AND($B239&gt;0,SUM(EE$3:EE238)=0,SUM($H239:ED239)=0),$B239,0)</f>
        <v>0</v>
      </c>
      <c r="EF239">
        <f ca="1">IF(AND($B239&gt;0,SUM(EF$3:EF238)=0,SUM($H239:EE239)=0),$B239,0)</f>
        <v>0</v>
      </c>
      <c r="EG239">
        <f ca="1">IF(AND($B239&gt;0,SUM(EG$3:EG238)=0,SUM($H239:EF239)=0),$B239,0)</f>
        <v>0</v>
      </c>
      <c r="EH239">
        <f ca="1">IF(AND($B239&gt;0,SUM(EH$3:EH238)=0,SUM($H239:EG239)=0),$B239,0)</f>
        <v>0</v>
      </c>
      <c r="EI239">
        <f ca="1">IF(AND($B239&gt;0,SUM(EI$3:EI238)=0,SUM($H239:EH239)=0),$B239,0)</f>
        <v>0</v>
      </c>
      <c r="EJ239">
        <f ca="1">IF(AND($B239&gt;0,SUM(EJ$3:EJ238)=0,SUM($H239:EI239)=0),$B239,0)</f>
        <v>0</v>
      </c>
      <c r="EK239">
        <f ca="1">IF(AND($B239&gt;0,SUM(EK$3:EK238)=0,SUM($H239:EJ239)=0),$B239,0)</f>
        <v>0</v>
      </c>
      <c r="EL239">
        <f ca="1">IF(AND($B239&gt;0,SUM(EL$3:EL238)=0,SUM($H239:EK239)=0),$B239,0)</f>
        <v>0</v>
      </c>
      <c r="EM239">
        <f ca="1">IF(AND($B239&gt;0,SUM(EM$3:EM238)=0,SUM($H239:EL239)=0),$B239,0)</f>
        <v>0</v>
      </c>
      <c r="EN239">
        <f ca="1">IF(AND($B239&gt;0,SUM(EN$3:EN238)=0,SUM($H239:EM239)=0),$B239,0)</f>
        <v>0</v>
      </c>
      <c r="EO239">
        <f ca="1">IF(AND($B239&gt;0,SUM(EO$3:EO238)=0,SUM($H239:EN239)=0),$B239,0)</f>
        <v>0</v>
      </c>
      <c r="EP239">
        <f ca="1">IF(AND($B239&gt;0,SUM(EP$3:EP238)=0,SUM($H239:EO239)=0),$B239,0)</f>
        <v>0</v>
      </c>
      <c r="EQ239">
        <f ca="1">IF(AND($B239&gt;0,SUM(EQ$3:EQ238)=0,SUM($H239:EP239)=0),$B239,0)</f>
        <v>0</v>
      </c>
      <c r="ER239">
        <f ca="1">IF(AND($B239&gt;0,SUM(ER$3:ER238)=0,SUM($H239:EQ239)=0),$B239,0)</f>
        <v>0</v>
      </c>
      <c r="ES239">
        <f ca="1">IF(AND($B239&gt;0,SUM(ES$3:ES238)=0,SUM($H239:ER239)=0),$B239,0)</f>
        <v>0</v>
      </c>
      <c r="ET239">
        <f ca="1">IF(AND($B239&gt;0,SUM(ET$3:ET238)=0,SUM($H239:ES239)=0),$B239,0)</f>
        <v>0</v>
      </c>
      <c r="EU239">
        <f ca="1">IF(AND($B239&gt;0,SUM(EU$3:EU238)=0,SUM($H239:ET239)=0),$B239,0)</f>
        <v>0</v>
      </c>
      <c r="EV239">
        <f ca="1">IF(AND($B239&gt;0,SUM(EV$3:EV238)=0,SUM($H239:EU239)=0),$B239,0)</f>
        <v>0</v>
      </c>
      <c r="EW239">
        <f ca="1">IF(AND($B239&gt;0,SUM(EW$3:EW238)=0,SUM($H239:EV239)=0),$B239,0)</f>
        <v>0</v>
      </c>
      <c r="EX239">
        <f ca="1">IF(AND($B239&gt;0,SUM(EX$3:EX238)=0,SUM($H239:EW239)=0),$B239,0)</f>
        <v>0</v>
      </c>
      <c r="EY239">
        <f ca="1">IF(AND($B239&gt;0,SUM(EY$3:EY238)=0,SUM($H239:EX239)=0),$B239,0)</f>
        <v>0</v>
      </c>
      <c r="EZ239">
        <f ca="1">IF(AND($B239&gt;0,SUM(EZ$3:EZ238)=0,SUM($H239:EY239)=0),$B239,0)</f>
        <v>0</v>
      </c>
      <c r="FA239">
        <f ca="1">IF(AND($B239&gt;0,SUM(FA$3:FA238)=0,SUM($H239:EZ239)=0),$B239,0)</f>
        <v>0</v>
      </c>
      <c r="FB239">
        <f ca="1">IF(AND($B239&gt;0,SUM(FB$3:FB238)=0,SUM($H239:FA239)=0),$B239,0)</f>
        <v>0</v>
      </c>
      <c r="FC239">
        <f ca="1">IF(AND($B239&gt;0,SUM(FC$3:FC238)=0,SUM($H239:FB239)=0),$B239,0)</f>
        <v>0</v>
      </c>
      <c r="FD239">
        <f ca="1">IF(AND($B239&gt;0,SUM(FD$3:FD238)=0,SUM($H239:FC239)=0),$B239,0)</f>
        <v>0</v>
      </c>
      <c r="FE239">
        <f ca="1">IF(AND($B239&gt;0,SUM(FE$3:FE238)=0,SUM($H239:FD239)=0),$B239,0)</f>
        <v>0</v>
      </c>
      <c r="FF239">
        <f ca="1">IF(AND($B239&gt;0,SUM(FF$3:FF238)=0,SUM($H239:FE239)=0),$B239,0)</f>
        <v>0</v>
      </c>
      <c r="FG239">
        <f ca="1">IF(AND($B239&gt;0,SUM(FG$3:FG238)=0,SUM($H239:FF239)=0),$B239,0)</f>
        <v>0</v>
      </c>
      <c r="FH239">
        <f ca="1">IF(AND($B239&gt;0,SUM(FH$3:FH238)=0,SUM($H239:FG239)=0),$B239,0)</f>
        <v>0</v>
      </c>
      <c r="FI239">
        <f ca="1">IF(AND($B239&gt;0,SUM(FI$3:FI238)=0,SUM($H239:FH239)=0),$B239,0)</f>
        <v>0</v>
      </c>
      <c r="FJ239">
        <f ca="1">IF(AND($B239&gt;0,SUM(FJ$3:FJ238)=0,SUM($H239:FI239)=0),$B239,0)</f>
        <v>0</v>
      </c>
      <c r="FK239">
        <f ca="1">IF(AND($B239&gt;0,SUM(FK$3:FK238)=0,SUM($H239:FJ239)=0),$B239,0)</f>
        <v>0</v>
      </c>
      <c r="FL239">
        <f ca="1">IF(AND($B239&gt;0,SUM(FL$3:FL238)=0,SUM($H239:FK239)=0),$B239,0)</f>
        <v>0</v>
      </c>
      <c r="FM239">
        <f ca="1">IF(AND($B239&gt;0,SUM(FM$3:FM238)=0,SUM($H239:FL239)=0),$B239,0)</f>
        <v>0</v>
      </c>
      <c r="FN239">
        <f ca="1">IF(AND($B239&gt;0,SUM(FN$3:FN238)=0,SUM($H239:FM239)=0),$B239,0)</f>
        <v>0</v>
      </c>
      <c r="FS239" s="67" t="str">
        <f ca="1">Valintaohjelma!$C115</f>
        <v>0</v>
      </c>
      <c r="FT239" s="67" t="str">
        <f ca="1">Valintaohjelma!$F115</f>
        <v/>
      </c>
      <c r="FU239" s="342" t="str">
        <f>""</f>
        <v/>
      </c>
      <c r="FV239" s="67" t="str">
        <f>Valintaohjelma!$I115</f>
        <v>-</v>
      </c>
      <c r="FY239" s="67" t="str">
        <f ca="1">Valintaohjelma!$C115</f>
        <v>0</v>
      </c>
      <c r="FZ239" s="67" t="str">
        <f ca="1">Valintaohjelma!$F115</f>
        <v/>
      </c>
      <c r="GA239" s="67" t="str">
        <f>""</f>
        <v/>
      </c>
      <c r="GB239" s="67" t="str">
        <f>Valintaohjelma!$I115</f>
        <v>-</v>
      </c>
      <c r="GE239" s="67" t="str">
        <f ca="1">Valintaohjelma!$C115</f>
        <v>0</v>
      </c>
      <c r="GF239" s="67" t="str">
        <f ca="1">Valintaohjelma!$F115</f>
        <v/>
      </c>
      <c r="GG239" s="67" t="str">
        <f>""</f>
        <v/>
      </c>
      <c r="GH239" s="67" t="str">
        <f>Valintaohjelma!$I115</f>
        <v>-</v>
      </c>
    </row>
    <row r="240" spans="1:190" ht="15.75" thickBot="1" x14ac:dyDescent="0.3">
      <c r="A240">
        <v>240</v>
      </c>
      <c r="B240">
        <f>IF(AND(Valintaohjelma!D116&lt;&gt;"-",Valintaohjelma!D116&lt;&gt;""),A240,0)</f>
        <v>0</v>
      </c>
      <c r="C240" s="240" t="str">
        <f t="shared" ca="1" si="26"/>
        <v>0</v>
      </c>
      <c r="D240" s="240" t="str">
        <f t="shared" ca="1" si="27"/>
        <v/>
      </c>
      <c r="E240" s="240" t="str">
        <f t="shared" ca="1" si="28"/>
        <v/>
      </c>
      <c r="F240" s="240" t="str">
        <f t="shared" ca="1" si="29"/>
        <v>-</v>
      </c>
      <c r="G240" s="47" t="e">
        <f>INDEX($I$2:$FN$2,ROWS(G$2:G240))</f>
        <v>#REF!</v>
      </c>
      <c r="H240">
        <v>0</v>
      </c>
      <c r="I240">
        <f ca="1">IF(AND($B240&gt;0,SUM(I$3:I239)=0,SUM($H240:H240)=0),$B240,0)</f>
        <v>0</v>
      </c>
      <c r="J240">
        <f ca="1">IF(AND($B240&gt;0,SUM(J$3:J239)=0,SUM($H240:I240)=0),$B240,0)</f>
        <v>0</v>
      </c>
      <c r="K240">
        <f ca="1">IF(AND($B240&gt;0,SUM(K$3:K239)=0,SUM($H240:J240)=0),$B240,0)</f>
        <v>0</v>
      </c>
      <c r="L240">
        <f ca="1">IF(AND($B240&gt;0,SUM(L$3:L239)=0,SUM($H240:K240)=0),$B240,0)</f>
        <v>0</v>
      </c>
      <c r="M240">
        <f ca="1">IF(AND($B240&gt;0,SUM(M$3:M239)=0,SUM($H240:L240)=0),$B240,0)</f>
        <v>0</v>
      </c>
      <c r="N240">
        <f ca="1">IF(AND($B240&gt;0,SUM(N$3:N239)=0,SUM($H240:M240)=0),$B240,0)</f>
        <v>0</v>
      </c>
      <c r="O240">
        <f ca="1">IF(AND($B240&gt;0,SUM(O$3:O239)=0,SUM($H240:N240)=0),$B240,0)</f>
        <v>0</v>
      </c>
      <c r="P240">
        <f ca="1">IF(AND($B240&gt;0,SUM(P$3:P239)=0,SUM($H240:O240)=0),$B240,0)</f>
        <v>0</v>
      </c>
      <c r="Q240">
        <f ca="1">IF(AND($B240&gt;0,SUM(Q$3:Q239)=0,SUM($H240:P240)=0),$B240,0)</f>
        <v>0</v>
      </c>
      <c r="R240">
        <f ca="1">IF(AND($B240&gt;0,SUM(R$3:R239)=0,SUM($H240:Q240)=0),$B240,0)</f>
        <v>0</v>
      </c>
      <c r="S240">
        <f ca="1">IF(AND($B240&gt;0,SUM(S$3:S239)=0,SUM($H240:R240)=0),$B240,0)</f>
        <v>0</v>
      </c>
      <c r="T240">
        <f ca="1">IF(AND($B240&gt;0,SUM(T$3:T239)=0,SUM($H240:S240)=0),$B240,0)</f>
        <v>0</v>
      </c>
      <c r="U240">
        <f ca="1">IF(AND($B240&gt;0,SUM(U$3:U239)=0,SUM($H240:T240)=0),$B240,0)</f>
        <v>0</v>
      </c>
      <c r="V240">
        <f ca="1">IF(AND($B240&gt;0,SUM(V$3:V239)=0,SUM($H240:U240)=0),$B240,0)</f>
        <v>0</v>
      </c>
      <c r="W240">
        <f ca="1">IF(AND($B240&gt;0,SUM(W$3:W239)=0,SUM($H240:V240)=0),$B240,0)</f>
        <v>0</v>
      </c>
      <c r="X240">
        <f ca="1">IF(AND($B240&gt;0,SUM(X$3:X239)=0,SUM($H240:W240)=0),$B240,0)</f>
        <v>0</v>
      </c>
      <c r="Y240">
        <f ca="1">IF(AND($B240&gt;0,SUM(Y$3:Y239)=0,SUM($H240:X240)=0),$B240,0)</f>
        <v>0</v>
      </c>
      <c r="Z240">
        <f ca="1">IF(AND($B240&gt;0,SUM(Z$3:Z239)=0,SUM($H240:Y240)=0),$B240,0)</f>
        <v>0</v>
      </c>
      <c r="AA240">
        <f ca="1">IF(AND($B240&gt;0,SUM(AA$3:AA239)=0,SUM($H240:Z240)=0),$B240,0)</f>
        <v>0</v>
      </c>
      <c r="AB240">
        <f ca="1">IF(AND($B240&gt;0,SUM(AB$3:AB239)=0,SUM($H240:AA240)=0),$B240,0)</f>
        <v>0</v>
      </c>
      <c r="AC240">
        <f ca="1">IF(AND($B240&gt;0,SUM(AC$3:AC239)=0,SUM($H240:AB240)=0),$B240,0)</f>
        <v>0</v>
      </c>
      <c r="AD240">
        <f ca="1">IF(AND($B240&gt;0,SUM(AD$3:AD239)=0,SUM($H240:AC240)=0),$B240,0)</f>
        <v>0</v>
      </c>
      <c r="AE240">
        <f ca="1">IF(AND($B240&gt;0,SUM(AE$3:AE239)=0,SUM($H240:AD240)=0),$B240,0)</f>
        <v>0</v>
      </c>
      <c r="AF240">
        <f ca="1">IF(AND($B240&gt;0,SUM(AF$3:AF239)=0,SUM($H240:AE240)=0),$B240,0)</f>
        <v>0</v>
      </c>
      <c r="AG240">
        <f ca="1">IF(AND($B240&gt;0,SUM(AG$3:AG239)=0,SUM($H240:AF240)=0),$B240,0)</f>
        <v>0</v>
      </c>
      <c r="AH240">
        <f ca="1">IF(AND($B240&gt;0,SUM(AH$3:AH239)=0,SUM($H240:AG240)=0),$B240,0)</f>
        <v>0</v>
      </c>
      <c r="AI240">
        <f ca="1">IF(AND($B240&gt;0,SUM(AI$3:AI239)=0,SUM($H240:AH240)=0),$B240,0)</f>
        <v>0</v>
      </c>
      <c r="AJ240">
        <f ca="1">IF(AND($B240&gt;0,SUM(AJ$3:AJ239)=0,SUM($H240:AI240)=0),$B240,0)</f>
        <v>0</v>
      </c>
      <c r="AK240">
        <f ca="1">IF(AND($B240&gt;0,SUM(AK$3:AK239)=0,SUM($H240:AJ240)=0),$B240,0)</f>
        <v>0</v>
      </c>
      <c r="AL240">
        <f ca="1">IF(AND($B240&gt;0,SUM(AL$3:AL239)=0,SUM($H240:AK240)=0),$B240,0)</f>
        <v>0</v>
      </c>
      <c r="AM240">
        <f ca="1">IF(AND($B240&gt;0,SUM(AM$3:AM239)=0,SUM($H240:AL240)=0),$B240,0)</f>
        <v>0</v>
      </c>
      <c r="AN240">
        <f ca="1">IF(AND($B240&gt;0,SUM(AN$3:AN239)=0,SUM($H240:AM240)=0),$B240,0)</f>
        <v>0</v>
      </c>
      <c r="AO240">
        <f ca="1">IF(AND($B240&gt;0,SUM(AO$3:AO239)=0,SUM($H240:AN240)=0),$B240,0)</f>
        <v>0</v>
      </c>
      <c r="AP240">
        <f ca="1">IF(AND($B240&gt;0,SUM(AP$3:AP239)=0,SUM($H240:AO240)=0),$B240,0)</f>
        <v>0</v>
      </c>
      <c r="AQ240">
        <f ca="1">IF(AND($B240&gt;0,SUM(AQ$3:AQ239)=0,SUM($H240:AP240)=0),$B240,0)</f>
        <v>0</v>
      </c>
      <c r="AR240">
        <f ca="1">IF(AND($B240&gt;0,SUM(AR$3:AR239)=0,SUM($H240:AQ240)=0),$B240,0)</f>
        <v>0</v>
      </c>
      <c r="AS240">
        <f ca="1">IF(AND($B240&gt;0,SUM(AS$3:AS239)=0,SUM($H240:AR240)=0),$B240,0)</f>
        <v>0</v>
      </c>
      <c r="AT240">
        <f ca="1">IF(AND($B240&gt;0,SUM(AT$3:AT239)=0,SUM($H240:AS240)=0),$B240,0)</f>
        <v>0</v>
      </c>
      <c r="AU240">
        <f ca="1">IF(AND($B240&gt;0,SUM(AU$3:AU239)=0,SUM($H240:AT240)=0),$B240,0)</f>
        <v>0</v>
      </c>
      <c r="AV240">
        <f ca="1">IF(AND($B240&gt;0,SUM(AV$3:AV239)=0,SUM($H240:AU240)=0),$B240,0)</f>
        <v>0</v>
      </c>
      <c r="AW240">
        <f ca="1">IF(AND($B240&gt;0,SUM(AW$3:AW239)=0,SUM($H240:AV240)=0),$B240,0)</f>
        <v>0</v>
      </c>
      <c r="AX240">
        <f ca="1">IF(AND($B240&gt;0,SUM(AX$3:AX239)=0,SUM($H240:AW240)=0),$B240,0)</f>
        <v>0</v>
      </c>
      <c r="AY240">
        <f ca="1">IF(AND($B240&gt;0,SUM(AY$3:AY239)=0,SUM($H240:AX240)=0),$B240,0)</f>
        <v>0</v>
      </c>
      <c r="AZ240">
        <f ca="1">IF(AND($B240&gt;0,SUM(AZ$3:AZ239)=0,SUM($H240:AY240)=0),$B240,0)</f>
        <v>0</v>
      </c>
      <c r="BA240">
        <f ca="1">IF(AND($B240&gt;0,SUM(BA$3:BA239)=0,SUM($H240:AZ240)=0),$B240,0)</f>
        <v>0</v>
      </c>
      <c r="BB240">
        <f ca="1">IF(AND($B240&gt;0,SUM(BB$3:BB239)=0,SUM($H240:BA240)=0),$B240,0)</f>
        <v>0</v>
      </c>
      <c r="BC240">
        <f ca="1">IF(AND($B240&gt;0,SUM(BC$3:BC239)=0,SUM($H240:BB240)=0),$B240,0)</f>
        <v>0</v>
      </c>
      <c r="BD240">
        <f ca="1">IF(AND($B240&gt;0,SUM(BD$3:BD239)=0,SUM($H240:BC240)=0),$B240,0)</f>
        <v>0</v>
      </c>
      <c r="BE240">
        <f ca="1">IF(AND($B240&gt;0,SUM(BE$3:BE239)=0,SUM($H240:BD240)=0),$B240,0)</f>
        <v>0</v>
      </c>
      <c r="BF240">
        <f ca="1">IF(AND($B240&gt;0,SUM(BF$3:BF239)=0,SUM($H240:BE240)=0),$B240,0)</f>
        <v>0</v>
      </c>
      <c r="BG240">
        <f ca="1">IF(AND($B240&gt;0,SUM(BG$3:BG239)=0,SUM($H240:BF240)=0),$B240,0)</f>
        <v>0</v>
      </c>
      <c r="BH240">
        <f ca="1">IF(AND($B240&gt;0,SUM(BH$3:BH239)=0,SUM($H240:BG240)=0),$B240,0)</f>
        <v>0</v>
      </c>
      <c r="BI240">
        <f ca="1">IF(AND($B240&gt;0,SUM(BI$3:BI239)=0,SUM($H240:BH240)=0),$B240,0)</f>
        <v>0</v>
      </c>
      <c r="BJ240">
        <f ca="1">IF(AND($B240&gt;0,SUM(BJ$3:BJ239)=0,SUM($H240:BI240)=0),$B240,0)</f>
        <v>0</v>
      </c>
      <c r="BK240">
        <f ca="1">IF(AND($B240&gt;0,SUM(BK$3:BK239)=0,SUM($H240:BJ240)=0),$B240,0)</f>
        <v>0</v>
      </c>
      <c r="BL240">
        <f ca="1">IF(AND($B240&gt;0,SUM(BL$3:BL239)=0,SUM($H240:BK240)=0),$B240,0)</f>
        <v>0</v>
      </c>
      <c r="BM240">
        <f ca="1">IF(AND($B240&gt;0,SUM(BM$3:BM239)=0,SUM($H240:BL240)=0),$B240,0)</f>
        <v>0</v>
      </c>
      <c r="BN240">
        <f ca="1">IF(AND($B240&gt;0,SUM(BN$3:BN239)=0,SUM($H240:BM240)=0),$B240,0)</f>
        <v>0</v>
      </c>
      <c r="BO240">
        <f ca="1">IF(AND($B240&gt;0,SUM(BO$3:BO239)=0,SUM($H240:BN240)=0),$B240,0)</f>
        <v>0</v>
      </c>
      <c r="BP240">
        <f ca="1">IF(AND($B240&gt;0,SUM(BP$3:BP239)=0,SUM($H240:BO240)=0),$B240,0)</f>
        <v>0</v>
      </c>
      <c r="BQ240">
        <f ca="1">IF(AND($B240&gt;0,SUM(BQ$3:BQ239)=0,SUM($H240:BP240)=0),$B240,0)</f>
        <v>0</v>
      </c>
      <c r="BR240">
        <f ca="1">IF(AND($B240&gt;0,SUM(BR$3:BR239)=0,SUM($H240:BQ240)=0),$B240,0)</f>
        <v>0</v>
      </c>
      <c r="BS240">
        <f ca="1">IF(AND($B240&gt;0,SUM(BS$3:BS239)=0,SUM($H240:BR240)=0),$B240,0)</f>
        <v>0</v>
      </c>
      <c r="BT240">
        <f ca="1">IF(AND($B240&gt;0,SUM(BT$3:BT239)=0,SUM($H240:BS240)=0),$B240,0)</f>
        <v>0</v>
      </c>
      <c r="BU240">
        <f ca="1">IF(AND($B240&gt;0,SUM(BU$3:BU239)=0,SUM($H240:BT240)=0),$B240,0)</f>
        <v>0</v>
      </c>
      <c r="BV240">
        <f ca="1">IF(AND($B240&gt;0,SUM(BV$3:BV239)=0,SUM($H240:BU240)=0),$B240,0)</f>
        <v>0</v>
      </c>
      <c r="BW240">
        <f ca="1">IF(AND($B240&gt;0,SUM(BW$3:BW239)=0,SUM($H240:BV240)=0),$B240,0)</f>
        <v>0</v>
      </c>
      <c r="BX240">
        <f ca="1">IF(AND($B240&gt;0,SUM(BX$3:BX239)=0,SUM($H240:BW240)=0),$B240,0)</f>
        <v>0</v>
      </c>
      <c r="BY240">
        <f ca="1">IF(AND($B240&gt;0,SUM(BY$3:BY239)=0,SUM($H240:BX240)=0),$B240,0)</f>
        <v>0</v>
      </c>
      <c r="BZ240">
        <f ca="1">IF(AND($B240&gt;0,SUM(BZ$3:BZ239)=0,SUM($H240:BY240)=0),$B240,0)</f>
        <v>0</v>
      </c>
      <c r="CA240">
        <f ca="1">IF(AND($B240&gt;0,SUM(CA$3:CA239)=0,SUM($H240:BZ240)=0),$B240,0)</f>
        <v>0</v>
      </c>
      <c r="CB240">
        <f ca="1">IF(AND($B240&gt;0,SUM(CB$3:CB239)=0,SUM($H240:CA240)=0),$B240,0)</f>
        <v>0</v>
      </c>
      <c r="CC240">
        <f ca="1">IF(AND($B240&gt;0,SUM(CC$3:CC239)=0,SUM($H240:CB240)=0),$B240,0)</f>
        <v>0</v>
      </c>
      <c r="CD240">
        <f ca="1">IF(AND($B240&gt;0,SUM(CD$3:CD239)=0,SUM($H240:CC240)=0),$B240,0)</f>
        <v>0</v>
      </c>
      <c r="CE240">
        <f ca="1">IF(AND($B240&gt;0,SUM(CE$3:CE239)=0,SUM($H240:CD240)=0),$B240,0)</f>
        <v>0</v>
      </c>
      <c r="CF240">
        <f ca="1">IF(AND($B240&gt;0,SUM(CF$3:CF239)=0,SUM($H240:CE240)=0),$B240,0)</f>
        <v>0</v>
      </c>
      <c r="CG240">
        <f ca="1">IF(AND($B240&gt;0,SUM(CG$3:CG239)=0,SUM($H240:CF240)=0),$B240,0)</f>
        <v>0</v>
      </c>
      <c r="CH240">
        <f ca="1">IF(AND($B240&gt;0,SUM(CH$3:CH239)=0,SUM($H240:CG240)=0),$B240,0)</f>
        <v>0</v>
      </c>
      <c r="CI240">
        <f ca="1">IF(AND($B240&gt;0,SUM(CI$3:CI239)=0,SUM($H240:CH240)=0),$B240,0)</f>
        <v>0</v>
      </c>
      <c r="CJ240">
        <f ca="1">IF(AND($B240&gt;0,SUM(CJ$3:CJ239)=0,SUM($H240:CI240)=0),$B240,0)</f>
        <v>0</v>
      </c>
      <c r="CK240">
        <f ca="1">IF(AND($B240&gt;0,SUM(CK$3:CK239)=0,SUM($H240:CJ240)=0),$B240,0)</f>
        <v>0</v>
      </c>
      <c r="CL240">
        <f ca="1">IF(AND($B240&gt;0,SUM(CL$3:CL239)=0,SUM($H240:CK240)=0),$B240,0)</f>
        <v>0</v>
      </c>
      <c r="CM240">
        <f ca="1">IF(AND($B240&gt;0,SUM(CM$3:CM239)=0,SUM($H240:CL240)=0),$B240,0)</f>
        <v>0</v>
      </c>
      <c r="CN240">
        <f ca="1">IF(AND($B240&gt;0,SUM(CN$3:CN239)=0,SUM($H240:CM240)=0),$B240,0)</f>
        <v>0</v>
      </c>
      <c r="CO240">
        <f ca="1">IF(AND($B240&gt;0,SUM(CO$3:CO239)=0,SUM($H240:CN240)=0),$B240,0)</f>
        <v>0</v>
      </c>
      <c r="CP240">
        <f ca="1">IF(AND($B240&gt;0,SUM(CP$3:CP239)=0,SUM($H240:CO240)=0),$B240,0)</f>
        <v>0</v>
      </c>
      <c r="CQ240">
        <f ca="1">IF(AND($B240&gt;0,SUM(CQ$3:CQ239)=0,SUM($H240:CP240)=0),$B240,0)</f>
        <v>0</v>
      </c>
      <c r="CR240">
        <f ca="1">IF(AND($B240&gt;0,SUM(CR$3:CR239)=0,SUM($H240:CQ240)=0),$B240,0)</f>
        <v>0</v>
      </c>
      <c r="CS240">
        <f ca="1">IF(AND($B240&gt;0,SUM(CS$3:CS239)=0,SUM($H240:CR240)=0),$B240,0)</f>
        <v>0</v>
      </c>
      <c r="CT240">
        <f ca="1">IF(AND($B240&gt;0,SUM(CT$3:CT239)=0,SUM($H240:CS240)=0),$B240,0)</f>
        <v>0</v>
      </c>
      <c r="CU240">
        <f ca="1">IF(AND($B240&gt;0,SUM(CU$3:CU239)=0,SUM($H240:CT240)=0),$B240,0)</f>
        <v>0</v>
      </c>
      <c r="CV240">
        <f ca="1">IF(AND($B240&gt;0,SUM(CV$3:CV239)=0,SUM($H240:CU240)=0),$B240,0)</f>
        <v>0</v>
      </c>
      <c r="CW240">
        <f ca="1">IF(AND($B240&gt;0,SUM(CW$3:CW239)=0,SUM($H240:CV240)=0),$B240,0)</f>
        <v>0</v>
      </c>
      <c r="CX240">
        <f ca="1">IF(AND($B240&gt;0,SUM(CX$3:CX239)=0,SUM($H240:CW240)=0),$B240,0)</f>
        <v>0</v>
      </c>
      <c r="CY240">
        <f ca="1">IF(AND($B240&gt;0,SUM(CY$3:CY239)=0,SUM($H240:CX240)=0),$B240,0)</f>
        <v>0</v>
      </c>
      <c r="CZ240">
        <f ca="1">IF(AND($B240&gt;0,SUM(CZ$3:CZ239)=0,SUM($H240:CY240)=0),$B240,0)</f>
        <v>0</v>
      </c>
      <c r="DA240">
        <f ca="1">IF(AND($B240&gt;0,SUM(DA$3:DA239)=0,SUM($H240:CZ240)=0),$B240,0)</f>
        <v>0</v>
      </c>
      <c r="DB240">
        <f ca="1">IF(AND($B240&gt;0,SUM(DB$3:DB239)=0,SUM($H240:DA240)=0),$B240,0)</f>
        <v>0</v>
      </c>
      <c r="DC240">
        <f ca="1">IF(AND($B240&gt;0,SUM(DC$3:DC239)=0,SUM($H240:DB240)=0),$B240,0)</f>
        <v>0</v>
      </c>
      <c r="DD240">
        <f ca="1">IF(AND($B240&gt;0,SUM(DD$3:DD239)=0,SUM($H240:DC240)=0),$B240,0)</f>
        <v>0</v>
      </c>
      <c r="DE240">
        <f ca="1">IF(AND($B240&gt;0,SUM(DE$3:DE239)=0,SUM($H240:DD240)=0),$B240,0)</f>
        <v>0</v>
      </c>
      <c r="DF240">
        <f ca="1">IF(AND($B240&gt;0,SUM(DF$3:DF239)=0,SUM($H240:DE240)=0),$B240,0)</f>
        <v>0</v>
      </c>
      <c r="DG240">
        <f ca="1">IF(AND($B240&gt;0,SUM(DG$3:DG239)=0,SUM($H240:DF240)=0),$B240,0)</f>
        <v>0</v>
      </c>
      <c r="DH240">
        <f ca="1">IF(AND($B240&gt;0,SUM(DH$3:DH239)=0,SUM($H240:DG240)=0),$B240,0)</f>
        <v>0</v>
      </c>
      <c r="DI240">
        <f ca="1">IF(AND($B240&gt;0,SUM(DI$3:DI239)=0,SUM($H240:DH240)=0),$B240,0)</f>
        <v>0</v>
      </c>
      <c r="DJ240">
        <f ca="1">IF(AND($B240&gt;0,SUM(DJ$3:DJ239)=0,SUM($H240:DI240)=0),$B240,0)</f>
        <v>0</v>
      </c>
      <c r="DK240">
        <f ca="1">IF(AND($B240&gt;0,SUM(DK$3:DK239)=0,SUM($H240:DJ240)=0),$B240,0)</f>
        <v>0</v>
      </c>
      <c r="DL240">
        <f ca="1">IF(AND($B240&gt;0,SUM(DL$3:DL239)=0,SUM($H240:DK240)=0),$B240,0)</f>
        <v>0</v>
      </c>
      <c r="DM240">
        <f ca="1">IF(AND($B240&gt;0,SUM(DM$3:DM239)=0,SUM($H240:DL240)=0),$B240,0)</f>
        <v>0</v>
      </c>
      <c r="DN240">
        <f ca="1">IF(AND($B240&gt;0,SUM(DN$3:DN239)=0,SUM($H240:DM240)=0),$B240,0)</f>
        <v>0</v>
      </c>
      <c r="DO240">
        <f ca="1">IF(AND($B240&gt;0,SUM(DO$3:DO239)=0,SUM($H240:DN240)=0),$B240,0)</f>
        <v>0</v>
      </c>
      <c r="DP240">
        <f ca="1">IF(AND($B240&gt;0,SUM(DP$3:DP239)=0,SUM($H240:DO240)=0),$B240,0)</f>
        <v>0</v>
      </c>
      <c r="DQ240">
        <f ca="1">IF(AND($B240&gt;0,SUM(DQ$3:DQ239)=0,SUM($H240:DP240)=0),$B240,0)</f>
        <v>0</v>
      </c>
      <c r="DR240">
        <f ca="1">IF(AND($B240&gt;0,SUM(DR$3:DR239)=0,SUM($H240:DQ240)=0),$B240,0)</f>
        <v>0</v>
      </c>
      <c r="DS240">
        <f ca="1">IF(AND($B240&gt;0,SUM(DS$3:DS239)=0,SUM($H240:DR240)=0),$B240,0)</f>
        <v>0</v>
      </c>
      <c r="DT240">
        <f ca="1">IF(AND($B240&gt;0,SUM(DT$3:DT239)=0,SUM($H240:DS240)=0),$B240,0)</f>
        <v>0</v>
      </c>
      <c r="DU240">
        <f ca="1">IF(AND($B240&gt;0,SUM(DU$3:DU239)=0,SUM($H240:DT240)=0),$B240,0)</f>
        <v>0</v>
      </c>
      <c r="DV240">
        <f ca="1">IF(AND($B240&gt;0,SUM(DV$3:DV239)=0,SUM($H240:DU240)=0),$B240,0)</f>
        <v>0</v>
      </c>
      <c r="DW240">
        <f ca="1">IF(AND($B240&gt;0,SUM(DW$3:DW239)=0,SUM($H240:DV240)=0),$B240,0)</f>
        <v>0</v>
      </c>
      <c r="DX240">
        <f ca="1">IF(AND($B240&gt;0,SUM(DX$3:DX239)=0,SUM($H240:DW240)=0),$B240,0)</f>
        <v>0</v>
      </c>
      <c r="DY240">
        <f ca="1">IF(AND($B240&gt;0,SUM(DY$3:DY239)=0,SUM($H240:DX240)=0),$B240,0)</f>
        <v>0</v>
      </c>
      <c r="DZ240">
        <f ca="1">IF(AND($B240&gt;0,SUM(DZ$3:DZ239)=0,SUM($H240:DY240)=0),$B240,0)</f>
        <v>0</v>
      </c>
      <c r="EA240">
        <f ca="1">IF(AND($B240&gt;0,SUM(EA$3:EA239)=0,SUM($H240:DZ240)=0),$B240,0)</f>
        <v>0</v>
      </c>
      <c r="EB240">
        <f ca="1">IF(AND($B240&gt;0,SUM(EB$3:EB239)=0,SUM($H240:EA240)=0),$B240,0)</f>
        <v>0</v>
      </c>
      <c r="EC240">
        <f ca="1">IF(AND($B240&gt;0,SUM(EC$3:EC239)=0,SUM($H240:EB240)=0),$B240,0)</f>
        <v>0</v>
      </c>
      <c r="ED240">
        <f ca="1">IF(AND($B240&gt;0,SUM(ED$3:ED239)=0,SUM($H240:EC240)=0),$B240,0)</f>
        <v>0</v>
      </c>
      <c r="EE240">
        <f ca="1">IF(AND($B240&gt;0,SUM(EE$3:EE239)=0,SUM($H240:ED240)=0),$B240,0)</f>
        <v>0</v>
      </c>
      <c r="EF240">
        <f ca="1">IF(AND($B240&gt;0,SUM(EF$3:EF239)=0,SUM($H240:EE240)=0),$B240,0)</f>
        <v>0</v>
      </c>
      <c r="EG240">
        <f ca="1">IF(AND($B240&gt;0,SUM(EG$3:EG239)=0,SUM($H240:EF240)=0),$B240,0)</f>
        <v>0</v>
      </c>
      <c r="EH240">
        <f ca="1">IF(AND($B240&gt;0,SUM(EH$3:EH239)=0,SUM($H240:EG240)=0),$B240,0)</f>
        <v>0</v>
      </c>
      <c r="EI240">
        <f ca="1">IF(AND($B240&gt;0,SUM(EI$3:EI239)=0,SUM($H240:EH240)=0),$B240,0)</f>
        <v>0</v>
      </c>
      <c r="EJ240">
        <f ca="1">IF(AND($B240&gt;0,SUM(EJ$3:EJ239)=0,SUM($H240:EI240)=0),$B240,0)</f>
        <v>0</v>
      </c>
      <c r="EK240">
        <f ca="1">IF(AND($B240&gt;0,SUM(EK$3:EK239)=0,SUM($H240:EJ240)=0),$B240,0)</f>
        <v>0</v>
      </c>
      <c r="EL240">
        <f ca="1">IF(AND($B240&gt;0,SUM(EL$3:EL239)=0,SUM($H240:EK240)=0),$B240,0)</f>
        <v>0</v>
      </c>
      <c r="EM240">
        <f ca="1">IF(AND($B240&gt;0,SUM(EM$3:EM239)=0,SUM($H240:EL240)=0),$B240,0)</f>
        <v>0</v>
      </c>
      <c r="EN240">
        <f ca="1">IF(AND($B240&gt;0,SUM(EN$3:EN239)=0,SUM($H240:EM240)=0),$B240,0)</f>
        <v>0</v>
      </c>
      <c r="EO240">
        <f ca="1">IF(AND($B240&gt;0,SUM(EO$3:EO239)=0,SUM($H240:EN240)=0),$B240,0)</f>
        <v>0</v>
      </c>
      <c r="EP240">
        <f ca="1">IF(AND($B240&gt;0,SUM(EP$3:EP239)=0,SUM($H240:EO240)=0),$B240,0)</f>
        <v>0</v>
      </c>
      <c r="EQ240">
        <f ca="1">IF(AND($B240&gt;0,SUM(EQ$3:EQ239)=0,SUM($H240:EP240)=0),$B240,0)</f>
        <v>0</v>
      </c>
      <c r="ER240">
        <f ca="1">IF(AND($B240&gt;0,SUM(ER$3:ER239)=0,SUM($H240:EQ240)=0),$B240,0)</f>
        <v>0</v>
      </c>
      <c r="ES240">
        <f ca="1">IF(AND($B240&gt;0,SUM(ES$3:ES239)=0,SUM($H240:ER240)=0),$B240,0)</f>
        <v>0</v>
      </c>
      <c r="ET240">
        <f ca="1">IF(AND($B240&gt;0,SUM(ET$3:ET239)=0,SUM($H240:ES240)=0),$B240,0)</f>
        <v>0</v>
      </c>
      <c r="EU240">
        <f ca="1">IF(AND($B240&gt;0,SUM(EU$3:EU239)=0,SUM($H240:ET240)=0),$B240,0)</f>
        <v>0</v>
      </c>
      <c r="EV240">
        <f ca="1">IF(AND($B240&gt;0,SUM(EV$3:EV239)=0,SUM($H240:EU240)=0),$B240,0)</f>
        <v>0</v>
      </c>
      <c r="EW240">
        <f ca="1">IF(AND($B240&gt;0,SUM(EW$3:EW239)=0,SUM($H240:EV240)=0),$B240,0)</f>
        <v>0</v>
      </c>
      <c r="EX240">
        <f ca="1">IF(AND($B240&gt;0,SUM(EX$3:EX239)=0,SUM($H240:EW240)=0),$B240,0)</f>
        <v>0</v>
      </c>
      <c r="EY240">
        <f ca="1">IF(AND($B240&gt;0,SUM(EY$3:EY239)=0,SUM($H240:EX240)=0),$B240,0)</f>
        <v>0</v>
      </c>
      <c r="EZ240">
        <f ca="1">IF(AND($B240&gt;0,SUM(EZ$3:EZ239)=0,SUM($H240:EY240)=0),$B240,0)</f>
        <v>0</v>
      </c>
      <c r="FA240">
        <f ca="1">IF(AND($B240&gt;0,SUM(FA$3:FA239)=0,SUM($H240:EZ240)=0),$B240,0)</f>
        <v>0</v>
      </c>
      <c r="FB240">
        <f ca="1">IF(AND($B240&gt;0,SUM(FB$3:FB239)=0,SUM($H240:FA240)=0),$B240,0)</f>
        <v>0</v>
      </c>
      <c r="FC240">
        <f ca="1">IF(AND($B240&gt;0,SUM(FC$3:FC239)=0,SUM($H240:FB240)=0),$B240,0)</f>
        <v>0</v>
      </c>
      <c r="FD240">
        <f ca="1">IF(AND($B240&gt;0,SUM(FD$3:FD239)=0,SUM($H240:FC240)=0),$B240,0)</f>
        <v>0</v>
      </c>
      <c r="FE240">
        <f ca="1">IF(AND($B240&gt;0,SUM(FE$3:FE239)=0,SUM($H240:FD240)=0),$B240,0)</f>
        <v>0</v>
      </c>
      <c r="FF240">
        <f ca="1">IF(AND($B240&gt;0,SUM(FF$3:FF239)=0,SUM($H240:FE240)=0),$B240,0)</f>
        <v>0</v>
      </c>
      <c r="FG240">
        <f ca="1">IF(AND($B240&gt;0,SUM(FG$3:FG239)=0,SUM($H240:FF240)=0),$B240,0)</f>
        <v>0</v>
      </c>
      <c r="FH240">
        <f ca="1">IF(AND($B240&gt;0,SUM(FH$3:FH239)=0,SUM($H240:FG240)=0),$B240,0)</f>
        <v>0</v>
      </c>
      <c r="FI240">
        <f ca="1">IF(AND($B240&gt;0,SUM(FI$3:FI239)=0,SUM($H240:FH240)=0),$B240,0)</f>
        <v>0</v>
      </c>
      <c r="FJ240">
        <f ca="1">IF(AND($B240&gt;0,SUM(FJ$3:FJ239)=0,SUM($H240:FI240)=0),$B240,0)</f>
        <v>0</v>
      </c>
      <c r="FK240">
        <f ca="1">IF(AND($B240&gt;0,SUM(FK$3:FK239)=0,SUM($H240:FJ240)=0),$B240,0)</f>
        <v>0</v>
      </c>
      <c r="FL240">
        <f ca="1">IF(AND($B240&gt;0,SUM(FL$3:FL239)=0,SUM($H240:FK240)=0),$B240,0)</f>
        <v>0</v>
      </c>
      <c r="FM240">
        <f ca="1">IF(AND($B240&gt;0,SUM(FM$3:FM239)=0,SUM($H240:FL240)=0),$B240,0)</f>
        <v>0</v>
      </c>
      <c r="FN240">
        <f ca="1">IF(AND($B240&gt;0,SUM(FN$3:FN239)=0,SUM($H240:FM240)=0),$B240,0)</f>
        <v>0</v>
      </c>
      <c r="FS240" s="67" t="str">
        <f ca="1">Valintaohjelma!$C116</f>
        <v>0</v>
      </c>
      <c r="FT240" s="67" t="str">
        <f ca="1">Valintaohjelma!$F116</f>
        <v/>
      </c>
      <c r="FU240" s="342" t="str">
        <f>""</f>
        <v/>
      </c>
      <c r="FV240" s="67" t="str">
        <f>Valintaohjelma!$I116</f>
        <v>-</v>
      </c>
      <c r="FY240" s="67" t="str">
        <f ca="1">Valintaohjelma!$C116</f>
        <v>0</v>
      </c>
      <c r="FZ240" s="67" t="str">
        <f ca="1">Valintaohjelma!$F116</f>
        <v/>
      </c>
      <c r="GA240" s="67" t="str">
        <f>""</f>
        <v/>
      </c>
      <c r="GB240" s="67" t="str">
        <f>Valintaohjelma!$I116</f>
        <v>-</v>
      </c>
      <c r="GE240" s="67" t="str">
        <f ca="1">Valintaohjelma!$C116</f>
        <v>0</v>
      </c>
      <c r="GF240" s="67" t="str">
        <f ca="1">Valintaohjelma!$F116</f>
        <v/>
      </c>
      <c r="GG240" s="67" t="str">
        <f>""</f>
        <v/>
      </c>
      <c r="GH240" s="67" t="str">
        <f>Valintaohjelma!$I116</f>
        <v>-</v>
      </c>
    </row>
    <row r="241" spans="1:190" ht="15.75" thickBot="1" x14ac:dyDescent="0.3">
      <c r="A241">
        <v>241</v>
      </c>
      <c r="B241">
        <f>IF(AND(Valintaohjelma!D117&lt;&gt;"-",Valintaohjelma!D117&lt;&gt;""),A241,0)</f>
        <v>0</v>
      </c>
      <c r="C241" s="240" t="str">
        <f t="shared" ca="1" si="26"/>
        <v>0</v>
      </c>
      <c r="D241" s="240" t="str">
        <f t="shared" ca="1" si="27"/>
        <v/>
      </c>
      <c r="E241" s="240" t="str">
        <f t="shared" ca="1" si="28"/>
        <v/>
      </c>
      <c r="F241" s="240" t="str">
        <f t="shared" ca="1" si="29"/>
        <v>-</v>
      </c>
      <c r="G241" s="47" t="e">
        <f>INDEX($I$2:$FN$2,ROWS(G$2:G241))</f>
        <v>#REF!</v>
      </c>
      <c r="H241">
        <v>0</v>
      </c>
      <c r="I241">
        <f ca="1">IF(AND($B241&gt;0,SUM(I$3:I240)=0,SUM($H241:H241)=0),$B241,0)</f>
        <v>0</v>
      </c>
      <c r="J241">
        <f ca="1">IF(AND($B241&gt;0,SUM(J$3:J240)=0,SUM($H241:I241)=0),$B241,0)</f>
        <v>0</v>
      </c>
      <c r="K241">
        <f ca="1">IF(AND($B241&gt;0,SUM(K$3:K240)=0,SUM($H241:J241)=0),$B241,0)</f>
        <v>0</v>
      </c>
      <c r="L241">
        <f ca="1">IF(AND($B241&gt;0,SUM(L$3:L240)=0,SUM($H241:K241)=0),$B241,0)</f>
        <v>0</v>
      </c>
      <c r="M241">
        <f ca="1">IF(AND($B241&gt;0,SUM(M$3:M240)=0,SUM($H241:L241)=0),$B241,0)</f>
        <v>0</v>
      </c>
      <c r="N241">
        <f ca="1">IF(AND($B241&gt;0,SUM(N$3:N240)=0,SUM($H241:M241)=0),$B241,0)</f>
        <v>0</v>
      </c>
      <c r="O241">
        <f ca="1">IF(AND($B241&gt;0,SUM(O$3:O240)=0,SUM($H241:N241)=0),$B241,0)</f>
        <v>0</v>
      </c>
      <c r="P241">
        <f ca="1">IF(AND($B241&gt;0,SUM(P$3:P240)=0,SUM($H241:O241)=0),$B241,0)</f>
        <v>0</v>
      </c>
      <c r="Q241">
        <f ca="1">IF(AND($B241&gt;0,SUM(Q$3:Q240)=0,SUM($H241:P241)=0),$B241,0)</f>
        <v>0</v>
      </c>
      <c r="R241">
        <f ca="1">IF(AND($B241&gt;0,SUM(R$3:R240)=0,SUM($H241:Q241)=0),$B241,0)</f>
        <v>0</v>
      </c>
      <c r="S241">
        <f ca="1">IF(AND($B241&gt;0,SUM(S$3:S240)=0,SUM($H241:R241)=0),$B241,0)</f>
        <v>0</v>
      </c>
      <c r="T241">
        <f ca="1">IF(AND($B241&gt;0,SUM(T$3:T240)=0,SUM($H241:S241)=0),$B241,0)</f>
        <v>0</v>
      </c>
      <c r="U241">
        <f ca="1">IF(AND($B241&gt;0,SUM(U$3:U240)=0,SUM($H241:T241)=0),$B241,0)</f>
        <v>0</v>
      </c>
      <c r="V241">
        <f ca="1">IF(AND($B241&gt;0,SUM(V$3:V240)=0,SUM($H241:U241)=0),$B241,0)</f>
        <v>0</v>
      </c>
      <c r="W241">
        <f ca="1">IF(AND($B241&gt;0,SUM(W$3:W240)=0,SUM($H241:V241)=0),$B241,0)</f>
        <v>0</v>
      </c>
      <c r="X241">
        <f ca="1">IF(AND($B241&gt;0,SUM(X$3:X240)=0,SUM($H241:W241)=0),$B241,0)</f>
        <v>0</v>
      </c>
      <c r="Y241">
        <f ca="1">IF(AND($B241&gt;0,SUM(Y$3:Y240)=0,SUM($H241:X241)=0),$B241,0)</f>
        <v>0</v>
      </c>
      <c r="Z241">
        <f ca="1">IF(AND($B241&gt;0,SUM(Z$3:Z240)=0,SUM($H241:Y241)=0),$B241,0)</f>
        <v>0</v>
      </c>
      <c r="AA241">
        <f ca="1">IF(AND($B241&gt;0,SUM(AA$3:AA240)=0,SUM($H241:Z241)=0),$B241,0)</f>
        <v>0</v>
      </c>
      <c r="AB241">
        <f ca="1">IF(AND($B241&gt;0,SUM(AB$3:AB240)=0,SUM($H241:AA241)=0),$B241,0)</f>
        <v>0</v>
      </c>
      <c r="AC241">
        <f ca="1">IF(AND($B241&gt;0,SUM(AC$3:AC240)=0,SUM($H241:AB241)=0),$B241,0)</f>
        <v>0</v>
      </c>
      <c r="AD241">
        <f ca="1">IF(AND($B241&gt;0,SUM(AD$3:AD240)=0,SUM($H241:AC241)=0),$B241,0)</f>
        <v>0</v>
      </c>
      <c r="AE241">
        <f ca="1">IF(AND($B241&gt;0,SUM(AE$3:AE240)=0,SUM($H241:AD241)=0),$B241,0)</f>
        <v>0</v>
      </c>
      <c r="AF241">
        <f ca="1">IF(AND($B241&gt;0,SUM(AF$3:AF240)=0,SUM($H241:AE241)=0),$B241,0)</f>
        <v>0</v>
      </c>
      <c r="AG241">
        <f ca="1">IF(AND($B241&gt;0,SUM(AG$3:AG240)=0,SUM($H241:AF241)=0),$B241,0)</f>
        <v>0</v>
      </c>
      <c r="AH241">
        <f ca="1">IF(AND($B241&gt;0,SUM(AH$3:AH240)=0,SUM($H241:AG241)=0),$B241,0)</f>
        <v>0</v>
      </c>
      <c r="AI241">
        <f ca="1">IF(AND($B241&gt;0,SUM(AI$3:AI240)=0,SUM($H241:AH241)=0),$B241,0)</f>
        <v>0</v>
      </c>
      <c r="AJ241">
        <f ca="1">IF(AND($B241&gt;0,SUM(AJ$3:AJ240)=0,SUM($H241:AI241)=0),$B241,0)</f>
        <v>0</v>
      </c>
      <c r="AK241">
        <f ca="1">IF(AND($B241&gt;0,SUM(AK$3:AK240)=0,SUM($H241:AJ241)=0),$B241,0)</f>
        <v>0</v>
      </c>
      <c r="AL241">
        <f ca="1">IF(AND($B241&gt;0,SUM(AL$3:AL240)=0,SUM($H241:AK241)=0),$B241,0)</f>
        <v>0</v>
      </c>
      <c r="AM241">
        <f ca="1">IF(AND($B241&gt;0,SUM(AM$3:AM240)=0,SUM($H241:AL241)=0),$B241,0)</f>
        <v>0</v>
      </c>
      <c r="AN241">
        <f ca="1">IF(AND($B241&gt;0,SUM(AN$3:AN240)=0,SUM($H241:AM241)=0),$B241,0)</f>
        <v>0</v>
      </c>
      <c r="AO241">
        <f ca="1">IF(AND($B241&gt;0,SUM(AO$3:AO240)=0,SUM($H241:AN241)=0),$B241,0)</f>
        <v>0</v>
      </c>
      <c r="AP241">
        <f ca="1">IF(AND($B241&gt;0,SUM(AP$3:AP240)=0,SUM($H241:AO241)=0),$B241,0)</f>
        <v>0</v>
      </c>
      <c r="AQ241">
        <f ca="1">IF(AND($B241&gt;0,SUM(AQ$3:AQ240)=0,SUM($H241:AP241)=0),$B241,0)</f>
        <v>0</v>
      </c>
      <c r="AR241">
        <f ca="1">IF(AND($B241&gt;0,SUM(AR$3:AR240)=0,SUM($H241:AQ241)=0),$B241,0)</f>
        <v>0</v>
      </c>
      <c r="AS241">
        <f ca="1">IF(AND($B241&gt;0,SUM(AS$3:AS240)=0,SUM($H241:AR241)=0),$B241,0)</f>
        <v>0</v>
      </c>
      <c r="AT241">
        <f ca="1">IF(AND($B241&gt;0,SUM(AT$3:AT240)=0,SUM($H241:AS241)=0),$B241,0)</f>
        <v>0</v>
      </c>
      <c r="AU241">
        <f ca="1">IF(AND($B241&gt;0,SUM(AU$3:AU240)=0,SUM($H241:AT241)=0),$B241,0)</f>
        <v>0</v>
      </c>
      <c r="AV241">
        <f ca="1">IF(AND($B241&gt;0,SUM(AV$3:AV240)=0,SUM($H241:AU241)=0),$B241,0)</f>
        <v>0</v>
      </c>
      <c r="AW241">
        <f ca="1">IF(AND($B241&gt;0,SUM(AW$3:AW240)=0,SUM($H241:AV241)=0),$B241,0)</f>
        <v>0</v>
      </c>
      <c r="AX241">
        <f ca="1">IF(AND($B241&gt;0,SUM(AX$3:AX240)=0,SUM($H241:AW241)=0),$B241,0)</f>
        <v>0</v>
      </c>
      <c r="AY241">
        <f ca="1">IF(AND($B241&gt;0,SUM(AY$3:AY240)=0,SUM($H241:AX241)=0),$B241,0)</f>
        <v>0</v>
      </c>
      <c r="AZ241">
        <f ca="1">IF(AND($B241&gt;0,SUM(AZ$3:AZ240)=0,SUM($H241:AY241)=0),$B241,0)</f>
        <v>0</v>
      </c>
      <c r="BA241">
        <f ca="1">IF(AND($B241&gt;0,SUM(BA$3:BA240)=0,SUM($H241:AZ241)=0),$B241,0)</f>
        <v>0</v>
      </c>
      <c r="BB241">
        <f ca="1">IF(AND($B241&gt;0,SUM(BB$3:BB240)=0,SUM($H241:BA241)=0),$B241,0)</f>
        <v>0</v>
      </c>
      <c r="BC241">
        <f ca="1">IF(AND($B241&gt;0,SUM(BC$3:BC240)=0,SUM($H241:BB241)=0),$B241,0)</f>
        <v>0</v>
      </c>
      <c r="BD241">
        <f ca="1">IF(AND($B241&gt;0,SUM(BD$3:BD240)=0,SUM($H241:BC241)=0),$B241,0)</f>
        <v>0</v>
      </c>
      <c r="BE241">
        <f ca="1">IF(AND($B241&gt;0,SUM(BE$3:BE240)=0,SUM($H241:BD241)=0),$B241,0)</f>
        <v>0</v>
      </c>
      <c r="BF241">
        <f ca="1">IF(AND($B241&gt;0,SUM(BF$3:BF240)=0,SUM($H241:BE241)=0),$B241,0)</f>
        <v>0</v>
      </c>
      <c r="BG241">
        <f ca="1">IF(AND($B241&gt;0,SUM(BG$3:BG240)=0,SUM($H241:BF241)=0),$B241,0)</f>
        <v>0</v>
      </c>
      <c r="BH241">
        <f ca="1">IF(AND($B241&gt;0,SUM(BH$3:BH240)=0,SUM($H241:BG241)=0),$B241,0)</f>
        <v>0</v>
      </c>
      <c r="BI241">
        <f ca="1">IF(AND($B241&gt;0,SUM(BI$3:BI240)=0,SUM($H241:BH241)=0),$B241,0)</f>
        <v>0</v>
      </c>
      <c r="BJ241">
        <f ca="1">IF(AND($B241&gt;0,SUM(BJ$3:BJ240)=0,SUM($H241:BI241)=0),$B241,0)</f>
        <v>0</v>
      </c>
      <c r="BK241">
        <f ca="1">IF(AND($B241&gt;0,SUM(BK$3:BK240)=0,SUM($H241:BJ241)=0),$B241,0)</f>
        <v>0</v>
      </c>
      <c r="BL241">
        <f ca="1">IF(AND($B241&gt;0,SUM(BL$3:BL240)=0,SUM($H241:BK241)=0),$B241,0)</f>
        <v>0</v>
      </c>
      <c r="BM241">
        <f ca="1">IF(AND($B241&gt;0,SUM(BM$3:BM240)=0,SUM($H241:BL241)=0),$B241,0)</f>
        <v>0</v>
      </c>
      <c r="BN241">
        <f ca="1">IF(AND($B241&gt;0,SUM(BN$3:BN240)=0,SUM($H241:BM241)=0),$B241,0)</f>
        <v>0</v>
      </c>
      <c r="BO241">
        <f ca="1">IF(AND($B241&gt;0,SUM(BO$3:BO240)=0,SUM($H241:BN241)=0),$B241,0)</f>
        <v>0</v>
      </c>
      <c r="BP241">
        <f ca="1">IF(AND($B241&gt;0,SUM(BP$3:BP240)=0,SUM($H241:BO241)=0),$B241,0)</f>
        <v>0</v>
      </c>
      <c r="BQ241">
        <f ca="1">IF(AND($B241&gt;0,SUM(BQ$3:BQ240)=0,SUM($H241:BP241)=0),$B241,0)</f>
        <v>0</v>
      </c>
      <c r="BR241">
        <f ca="1">IF(AND($B241&gt;0,SUM(BR$3:BR240)=0,SUM($H241:BQ241)=0),$B241,0)</f>
        <v>0</v>
      </c>
      <c r="BS241">
        <f ca="1">IF(AND($B241&gt;0,SUM(BS$3:BS240)=0,SUM($H241:BR241)=0),$B241,0)</f>
        <v>0</v>
      </c>
      <c r="BT241">
        <f ca="1">IF(AND($B241&gt;0,SUM(BT$3:BT240)=0,SUM($H241:BS241)=0),$B241,0)</f>
        <v>0</v>
      </c>
      <c r="BU241">
        <f ca="1">IF(AND($B241&gt;0,SUM(BU$3:BU240)=0,SUM($H241:BT241)=0),$B241,0)</f>
        <v>0</v>
      </c>
      <c r="BV241">
        <f ca="1">IF(AND($B241&gt;0,SUM(BV$3:BV240)=0,SUM($H241:BU241)=0),$B241,0)</f>
        <v>0</v>
      </c>
      <c r="BW241">
        <f ca="1">IF(AND($B241&gt;0,SUM(BW$3:BW240)=0,SUM($H241:BV241)=0),$B241,0)</f>
        <v>0</v>
      </c>
      <c r="BX241">
        <f ca="1">IF(AND($B241&gt;0,SUM(BX$3:BX240)=0,SUM($H241:BW241)=0),$B241,0)</f>
        <v>0</v>
      </c>
      <c r="BY241">
        <f ca="1">IF(AND($B241&gt;0,SUM(BY$3:BY240)=0,SUM($H241:BX241)=0),$B241,0)</f>
        <v>0</v>
      </c>
      <c r="BZ241">
        <f ca="1">IF(AND($B241&gt;0,SUM(BZ$3:BZ240)=0,SUM($H241:BY241)=0),$B241,0)</f>
        <v>0</v>
      </c>
      <c r="CA241">
        <f ca="1">IF(AND($B241&gt;0,SUM(CA$3:CA240)=0,SUM($H241:BZ241)=0),$B241,0)</f>
        <v>0</v>
      </c>
      <c r="CB241">
        <f ca="1">IF(AND($B241&gt;0,SUM(CB$3:CB240)=0,SUM($H241:CA241)=0),$B241,0)</f>
        <v>0</v>
      </c>
      <c r="CC241">
        <f ca="1">IF(AND($B241&gt;0,SUM(CC$3:CC240)=0,SUM($H241:CB241)=0),$B241,0)</f>
        <v>0</v>
      </c>
      <c r="CD241">
        <f ca="1">IF(AND($B241&gt;0,SUM(CD$3:CD240)=0,SUM($H241:CC241)=0),$B241,0)</f>
        <v>0</v>
      </c>
      <c r="CE241">
        <f ca="1">IF(AND($B241&gt;0,SUM(CE$3:CE240)=0,SUM($H241:CD241)=0),$B241,0)</f>
        <v>0</v>
      </c>
      <c r="CF241">
        <f ca="1">IF(AND($B241&gt;0,SUM(CF$3:CF240)=0,SUM($H241:CE241)=0),$B241,0)</f>
        <v>0</v>
      </c>
      <c r="CG241">
        <f ca="1">IF(AND($B241&gt;0,SUM(CG$3:CG240)=0,SUM($H241:CF241)=0),$B241,0)</f>
        <v>0</v>
      </c>
      <c r="CH241">
        <f ca="1">IF(AND($B241&gt;0,SUM(CH$3:CH240)=0,SUM($H241:CG241)=0),$B241,0)</f>
        <v>0</v>
      </c>
      <c r="CI241">
        <f ca="1">IF(AND($B241&gt;0,SUM(CI$3:CI240)=0,SUM($H241:CH241)=0),$B241,0)</f>
        <v>0</v>
      </c>
      <c r="CJ241">
        <f ca="1">IF(AND($B241&gt;0,SUM(CJ$3:CJ240)=0,SUM($H241:CI241)=0),$B241,0)</f>
        <v>0</v>
      </c>
      <c r="CK241">
        <f ca="1">IF(AND($B241&gt;0,SUM(CK$3:CK240)=0,SUM($H241:CJ241)=0),$B241,0)</f>
        <v>0</v>
      </c>
      <c r="CL241">
        <f ca="1">IF(AND($B241&gt;0,SUM(CL$3:CL240)=0,SUM($H241:CK241)=0),$B241,0)</f>
        <v>0</v>
      </c>
      <c r="CM241">
        <f ca="1">IF(AND($B241&gt;0,SUM(CM$3:CM240)=0,SUM($H241:CL241)=0),$B241,0)</f>
        <v>0</v>
      </c>
      <c r="CN241">
        <f ca="1">IF(AND($B241&gt;0,SUM(CN$3:CN240)=0,SUM($H241:CM241)=0),$B241,0)</f>
        <v>0</v>
      </c>
      <c r="CO241">
        <f ca="1">IF(AND($B241&gt;0,SUM(CO$3:CO240)=0,SUM($H241:CN241)=0),$B241,0)</f>
        <v>0</v>
      </c>
      <c r="CP241">
        <f ca="1">IF(AND($B241&gt;0,SUM(CP$3:CP240)=0,SUM($H241:CO241)=0),$B241,0)</f>
        <v>0</v>
      </c>
      <c r="CQ241">
        <f ca="1">IF(AND($B241&gt;0,SUM(CQ$3:CQ240)=0,SUM($H241:CP241)=0),$B241,0)</f>
        <v>0</v>
      </c>
      <c r="CR241">
        <f ca="1">IF(AND($B241&gt;0,SUM(CR$3:CR240)=0,SUM($H241:CQ241)=0),$B241,0)</f>
        <v>0</v>
      </c>
      <c r="CS241">
        <f ca="1">IF(AND($B241&gt;0,SUM(CS$3:CS240)=0,SUM($H241:CR241)=0),$B241,0)</f>
        <v>0</v>
      </c>
      <c r="CT241">
        <f ca="1">IF(AND($B241&gt;0,SUM(CT$3:CT240)=0,SUM($H241:CS241)=0),$B241,0)</f>
        <v>0</v>
      </c>
      <c r="CU241">
        <f ca="1">IF(AND($B241&gt;0,SUM(CU$3:CU240)=0,SUM($H241:CT241)=0),$B241,0)</f>
        <v>0</v>
      </c>
      <c r="CV241">
        <f ca="1">IF(AND($B241&gt;0,SUM(CV$3:CV240)=0,SUM($H241:CU241)=0),$B241,0)</f>
        <v>0</v>
      </c>
      <c r="CW241">
        <f ca="1">IF(AND($B241&gt;0,SUM(CW$3:CW240)=0,SUM($H241:CV241)=0),$B241,0)</f>
        <v>0</v>
      </c>
      <c r="CX241">
        <f ca="1">IF(AND($B241&gt;0,SUM(CX$3:CX240)=0,SUM($H241:CW241)=0),$B241,0)</f>
        <v>0</v>
      </c>
      <c r="CY241">
        <f ca="1">IF(AND($B241&gt;0,SUM(CY$3:CY240)=0,SUM($H241:CX241)=0),$B241,0)</f>
        <v>0</v>
      </c>
      <c r="CZ241">
        <f ca="1">IF(AND($B241&gt;0,SUM(CZ$3:CZ240)=0,SUM($H241:CY241)=0),$B241,0)</f>
        <v>0</v>
      </c>
      <c r="DA241">
        <f ca="1">IF(AND($B241&gt;0,SUM(DA$3:DA240)=0,SUM($H241:CZ241)=0),$B241,0)</f>
        <v>0</v>
      </c>
      <c r="DB241">
        <f ca="1">IF(AND($B241&gt;0,SUM(DB$3:DB240)=0,SUM($H241:DA241)=0),$B241,0)</f>
        <v>0</v>
      </c>
      <c r="DC241">
        <f ca="1">IF(AND($B241&gt;0,SUM(DC$3:DC240)=0,SUM($H241:DB241)=0),$B241,0)</f>
        <v>0</v>
      </c>
      <c r="DD241">
        <f ca="1">IF(AND($B241&gt;0,SUM(DD$3:DD240)=0,SUM($H241:DC241)=0),$B241,0)</f>
        <v>0</v>
      </c>
      <c r="DE241">
        <f ca="1">IF(AND($B241&gt;0,SUM(DE$3:DE240)=0,SUM($H241:DD241)=0),$B241,0)</f>
        <v>0</v>
      </c>
      <c r="DF241">
        <f ca="1">IF(AND($B241&gt;0,SUM(DF$3:DF240)=0,SUM($H241:DE241)=0),$B241,0)</f>
        <v>0</v>
      </c>
      <c r="DG241">
        <f ca="1">IF(AND($B241&gt;0,SUM(DG$3:DG240)=0,SUM($H241:DF241)=0),$B241,0)</f>
        <v>0</v>
      </c>
      <c r="DH241">
        <f ca="1">IF(AND($B241&gt;0,SUM(DH$3:DH240)=0,SUM($H241:DG241)=0),$B241,0)</f>
        <v>0</v>
      </c>
      <c r="DI241">
        <f ca="1">IF(AND($B241&gt;0,SUM(DI$3:DI240)=0,SUM($H241:DH241)=0),$B241,0)</f>
        <v>0</v>
      </c>
      <c r="DJ241">
        <f ca="1">IF(AND($B241&gt;0,SUM(DJ$3:DJ240)=0,SUM($H241:DI241)=0),$B241,0)</f>
        <v>0</v>
      </c>
      <c r="DK241">
        <f ca="1">IF(AND($B241&gt;0,SUM(DK$3:DK240)=0,SUM($H241:DJ241)=0),$B241,0)</f>
        <v>0</v>
      </c>
      <c r="DL241">
        <f ca="1">IF(AND($B241&gt;0,SUM(DL$3:DL240)=0,SUM($H241:DK241)=0),$B241,0)</f>
        <v>0</v>
      </c>
      <c r="DM241">
        <f ca="1">IF(AND($B241&gt;0,SUM(DM$3:DM240)=0,SUM($H241:DL241)=0),$B241,0)</f>
        <v>0</v>
      </c>
      <c r="DN241">
        <f ca="1">IF(AND($B241&gt;0,SUM(DN$3:DN240)=0,SUM($H241:DM241)=0),$B241,0)</f>
        <v>0</v>
      </c>
      <c r="DO241">
        <f ca="1">IF(AND($B241&gt;0,SUM(DO$3:DO240)=0,SUM($H241:DN241)=0),$B241,0)</f>
        <v>0</v>
      </c>
      <c r="DP241">
        <f ca="1">IF(AND($B241&gt;0,SUM(DP$3:DP240)=0,SUM($H241:DO241)=0),$B241,0)</f>
        <v>0</v>
      </c>
      <c r="DQ241">
        <f ca="1">IF(AND($B241&gt;0,SUM(DQ$3:DQ240)=0,SUM($H241:DP241)=0),$B241,0)</f>
        <v>0</v>
      </c>
      <c r="DR241">
        <f ca="1">IF(AND($B241&gt;0,SUM(DR$3:DR240)=0,SUM($H241:DQ241)=0),$B241,0)</f>
        <v>0</v>
      </c>
      <c r="DS241">
        <f ca="1">IF(AND($B241&gt;0,SUM(DS$3:DS240)=0,SUM($H241:DR241)=0),$B241,0)</f>
        <v>0</v>
      </c>
      <c r="DT241">
        <f ca="1">IF(AND($B241&gt;0,SUM(DT$3:DT240)=0,SUM($H241:DS241)=0),$B241,0)</f>
        <v>0</v>
      </c>
      <c r="DU241">
        <f ca="1">IF(AND($B241&gt;0,SUM(DU$3:DU240)=0,SUM($H241:DT241)=0),$B241,0)</f>
        <v>0</v>
      </c>
      <c r="DV241">
        <f ca="1">IF(AND($B241&gt;0,SUM(DV$3:DV240)=0,SUM($H241:DU241)=0),$B241,0)</f>
        <v>0</v>
      </c>
      <c r="DW241">
        <f ca="1">IF(AND($B241&gt;0,SUM(DW$3:DW240)=0,SUM($H241:DV241)=0),$B241,0)</f>
        <v>0</v>
      </c>
      <c r="DX241">
        <f ca="1">IF(AND($B241&gt;0,SUM(DX$3:DX240)=0,SUM($H241:DW241)=0),$B241,0)</f>
        <v>0</v>
      </c>
      <c r="DY241">
        <f ca="1">IF(AND($B241&gt;0,SUM(DY$3:DY240)=0,SUM($H241:DX241)=0),$B241,0)</f>
        <v>0</v>
      </c>
      <c r="DZ241">
        <f ca="1">IF(AND($B241&gt;0,SUM(DZ$3:DZ240)=0,SUM($H241:DY241)=0),$B241,0)</f>
        <v>0</v>
      </c>
      <c r="EA241">
        <f ca="1">IF(AND($B241&gt;0,SUM(EA$3:EA240)=0,SUM($H241:DZ241)=0),$B241,0)</f>
        <v>0</v>
      </c>
      <c r="EB241">
        <f ca="1">IF(AND($B241&gt;0,SUM(EB$3:EB240)=0,SUM($H241:EA241)=0),$B241,0)</f>
        <v>0</v>
      </c>
      <c r="EC241">
        <f ca="1">IF(AND($B241&gt;0,SUM(EC$3:EC240)=0,SUM($H241:EB241)=0),$B241,0)</f>
        <v>0</v>
      </c>
      <c r="ED241">
        <f ca="1">IF(AND($B241&gt;0,SUM(ED$3:ED240)=0,SUM($H241:EC241)=0),$B241,0)</f>
        <v>0</v>
      </c>
      <c r="EE241">
        <f ca="1">IF(AND($B241&gt;0,SUM(EE$3:EE240)=0,SUM($H241:ED241)=0),$B241,0)</f>
        <v>0</v>
      </c>
      <c r="EF241">
        <f ca="1">IF(AND($B241&gt;0,SUM(EF$3:EF240)=0,SUM($H241:EE241)=0),$B241,0)</f>
        <v>0</v>
      </c>
      <c r="EG241">
        <f ca="1">IF(AND($B241&gt;0,SUM(EG$3:EG240)=0,SUM($H241:EF241)=0),$B241,0)</f>
        <v>0</v>
      </c>
      <c r="EH241">
        <f ca="1">IF(AND($B241&gt;0,SUM(EH$3:EH240)=0,SUM($H241:EG241)=0),$B241,0)</f>
        <v>0</v>
      </c>
      <c r="EI241">
        <f ca="1">IF(AND($B241&gt;0,SUM(EI$3:EI240)=0,SUM($H241:EH241)=0),$B241,0)</f>
        <v>0</v>
      </c>
      <c r="EJ241">
        <f ca="1">IF(AND($B241&gt;0,SUM(EJ$3:EJ240)=0,SUM($H241:EI241)=0),$B241,0)</f>
        <v>0</v>
      </c>
      <c r="EK241">
        <f ca="1">IF(AND($B241&gt;0,SUM(EK$3:EK240)=0,SUM($H241:EJ241)=0),$B241,0)</f>
        <v>0</v>
      </c>
      <c r="EL241">
        <f ca="1">IF(AND($B241&gt;0,SUM(EL$3:EL240)=0,SUM($H241:EK241)=0),$B241,0)</f>
        <v>0</v>
      </c>
      <c r="EM241">
        <f ca="1">IF(AND($B241&gt;0,SUM(EM$3:EM240)=0,SUM($H241:EL241)=0),$B241,0)</f>
        <v>0</v>
      </c>
      <c r="EN241">
        <f ca="1">IF(AND($B241&gt;0,SUM(EN$3:EN240)=0,SUM($H241:EM241)=0),$B241,0)</f>
        <v>0</v>
      </c>
      <c r="EO241">
        <f ca="1">IF(AND($B241&gt;0,SUM(EO$3:EO240)=0,SUM($H241:EN241)=0),$B241,0)</f>
        <v>0</v>
      </c>
      <c r="EP241">
        <f ca="1">IF(AND($B241&gt;0,SUM(EP$3:EP240)=0,SUM($H241:EO241)=0),$B241,0)</f>
        <v>0</v>
      </c>
      <c r="EQ241">
        <f ca="1">IF(AND($B241&gt;0,SUM(EQ$3:EQ240)=0,SUM($H241:EP241)=0),$B241,0)</f>
        <v>0</v>
      </c>
      <c r="ER241">
        <f ca="1">IF(AND($B241&gt;0,SUM(ER$3:ER240)=0,SUM($H241:EQ241)=0),$B241,0)</f>
        <v>0</v>
      </c>
      <c r="ES241">
        <f ca="1">IF(AND($B241&gt;0,SUM(ES$3:ES240)=0,SUM($H241:ER241)=0),$B241,0)</f>
        <v>0</v>
      </c>
      <c r="ET241">
        <f ca="1">IF(AND($B241&gt;0,SUM(ET$3:ET240)=0,SUM($H241:ES241)=0),$B241,0)</f>
        <v>0</v>
      </c>
      <c r="EU241">
        <f ca="1">IF(AND($B241&gt;0,SUM(EU$3:EU240)=0,SUM($H241:ET241)=0),$B241,0)</f>
        <v>0</v>
      </c>
      <c r="EV241">
        <f ca="1">IF(AND($B241&gt;0,SUM(EV$3:EV240)=0,SUM($H241:EU241)=0),$B241,0)</f>
        <v>0</v>
      </c>
      <c r="EW241">
        <f ca="1">IF(AND($B241&gt;0,SUM(EW$3:EW240)=0,SUM($H241:EV241)=0),$B241,0)</f>
        <v>0</v>
      </c>
      <c r="EX241">
        <f ca="1">IF(AND($B241&gt;0,SUM(EX$3:EX240)=0,SUM($H241:EW241)=0),$B241,0)</f>
        <v>0</v>
      </c>
      <c r="EY241">
        <f ca="1">IF(AND($B241&gt;0,SUM(EY$3:EY240)=0,SUM($H241:EX241)=0),$B241,0)</f>
        <v>0</v>
      </c>
      <c r="EZ241">
        <f ca="1">IF(AND($B241&gt;0,SUM(EZ$3:EZ240)=0,SUM($H241:EY241)=0),$B241,0)</f>
        <v>0</v>
      </c>
      <c r="FA241">
        <f ca="1">IF(AND($B241&gt;0,SUM(FA$3:FA240)=0,SUM($H241:EZ241)=0),$B241,0)</f>
        <v>0</v>
      </c>
      <c r="FB241">
        <f ca="1">IF(AND($B241&gt;0,SUM(FB$3:FB240)=0,SUM($H241:FA241)=0),$B241,0)</f>
        <v>0</v>
      </c>
      <c r="FC241">
        <f ca="1">IF(AND($B241&gt;0,SUM(FC$3:FC240)=0,SUM($H241:FB241)=0),$B241,0)</f>
        <v>0</v>
      </c>
      <c r="FD241">
        <f ca="1">IF(AND($B241&gt;0,SUM(FD$3:FD240)=0,SUM($H241:FC241)=0),$B241,0)</f>
        <v>0</v>
      </c>
      <c r="FE241">
        <f ca="1">IF(AND($B241&gt;0,SUM(FE$3:FE240)=0,SUM($H241:FD241)=0),$B241,0)</f>
        <v>0</v>
      </c>
      <c r="FF241">
        <f ca="1">IF(AND($B241&gt;0,SUM(FF$3:FF240)=0,SUM($H241:FE241)=0),$B241,0)</f>
        <v>0</v>
      </c>
      <c r="FG241">
        <f ca="1">IF(AND($B241&gt;0,SUM(FG$3:FG240)=0,SUM($H241:FF241)=0),$B241,0)</f>
        <v>0</v>
      </c>
      <c r="FH241">
        <f ca="1">IF(AND($B241&gt;0,SUM(FH$3:FH240)=0,SUM($H241:FG241)=0),$B241,0)</f>
        <v>0</v>
      </c>
      <c r="FI241">
        <f ca="1">IF(AND($B241&gt;0,SUM(FI$3:FI240)=0,SUM($H241:FH241)=0),$B241,0)</f>
        <v>0</v>
      </c>
      <c r="FJ241">
        <f ca="1">IF(AND($B241&gt;0,SUM(FJ$3:FJ240)=0,SUM($H241:FI241)=0),$B241,0)</f>
        <v>0</v>
      </c>
      <c r="FK241">
        <f ca="1">IF(AND($B241&gt;0,SUM(FK$3:FK240)=0,SUM($H241:FJ241)=0),$B241,0)</f>
        <v>0</v>
      </c>
      <c r="FL241">
        <f ca="1">IF(AND($B241&gt;0,SUM(FL$3:FL240)=0,SUM($H241:FK241)=0),$B241,0)</f>
        <v>0</v>
      </c>
      <c r="FM241">
        <f ca="1">IF(AND($B241&gt;0,SUM(FM$3:FM240)=0,SUM($H241:FL241)=0),$B241,0)</f>
        <v>0</v>
      </c>
      <c r="FN241">
        <f ca="1">IF(AND($B241&gt;0,SUM(FN$3:FN240)=0,SUM($H241:FM241)=0),$B241,0)</f>
        <v>0</v>
      </c>
      <c r="FS241" s="67" t="str">
        <f ca="1">Valintaohjelma!$C117</f>
        <v>0</v>
      </c>
      <c r="FT241" s="67" t="str">
        <f ca="1">Valintaohjelma!$F117</f>
        <v/>
      </c>
      <c r="FU241" s="342" t="str">
        <f>""</f>
        <v/>
      </c>
      <c r="FV241" s="67" t="str">
        <f>Valintaohjelma!$I117</f>
        <v>-</v>
      </c>
      <c r="FY241" s="67" t="str">
        <f ca="1">Valintaohjelma!$C117</f>
        <v>0</v>
      </c>
      <c r="FZ241" s="67" t="str">
        <f ca="1">Valintaohjelma!$F117</f>
        <v/>
      </c>
      <c r="GA241" s="67" t="str">
        <f>""</f>
        <v/>
      </c>
      <c r="GB241" s="67" t="str">
        <f>Valintaohjelma!$I117</f>
        <v>-</v>
      </c>
      <c r="GE241" s="67" t="str">
        <f ca="1">Valintaohjelma!$C117</f>
        <v>0</v>
      </c>
      <c r="GF241" s="67" t="str">
        <f ca="1">Valintaohjelma!$F117</f>
        <v/>
      </c>
      <c r="GG241" s="67" t="str">
        <f>""</f>
        <v/>
      </c>
      <c r="GH241" s="67" t="str">
        <f>Valintaohjelma!$I117</f>
        <v>-</v>
      </c>
    </row>
    <row r="242" spans="1:190" ht="15.75" thickBot="1" x14ac:dyDescent="0.3">
      <c r="A242">
        <v>242</v>
      </c>
      <c r="B242">
        <f>IF(AND(Valintaohjelma!D118&lt;&gt;"-",Valintaohjelma!D118&lt;&gt;""),A242,0)</f>
        <v>0</v>
      </c>
      <c r="C242" s="240" t="str">
        <f t="shared" ca="1" si="26"/>
        <v>0</v>
      </c>
      <c r="D242" s="240" t="str">
        <f t="shared" ca="1" si="27"/>
        <v/>
      </c>
      <c r="E242" s="240" t="str">
        <f t="shared" ca="1" si="28"/>
        <v/>
      </c>
      <c r="F242" s="240" t="str">
        <f t="shared" ca="1" si="29"/>
        <v>-</v>
      </c>
      <c r="G242" s="47" t="e">
        <f>INDEX($I$2:$FN$2,ROWS(G$2:G242))</f>
        <v>#REF!</v>
      </c>
      <c r="H242">
        <v>0</v>
      </c>
      <c r="I242">
        <f ca="1">IF(AND($B242&gt;0,SUM(I$3:I241)=0,SUM($H242:H242)=0),$B242,0)</f>
        <v>0</v>
      </c>
      <c r="J242">
        <f ca="1">IF(AND($B242&gt;0,SUM(J$3:J241)=0,SUM($H242:I242)=0),$B242,0)</f>
        <v>0</v>
      </c>
      <c r="K242">
        <f ca="1">IF(AND($B242&gt;0,SUM(K$3:K241)=0,SUM($H242:J242)=0),$B242,0)</f>
        <v>0</v>
      </c>
      <c r="L242">
        <f ca="1">IF(AND($B242&gt;0,SUM(L$3:L241)=0,SUM($H242:K242)=0),$B242,0)</f>
        <v>0</v>
      </c>
      <c r="M242">
        <f ca="1">IF(AND($B242&gt;0,SUM(M$3:M241)=0,SUM($H242:L242)=0),$B242,0)</f>
        <v>0</v>
      </c>
      <c r="N242">
        <f ca="1">IF(AND($B242&gt;0,SUM(N$3:N241)=0,SUM($H242:M242)=0),$B242,0)</f>
        <v>0</v>
      </c>
      <c r="O242">
        <f ca="1">IF(AND($B242&gt;0,SUM(O$3:O241)=0,SUM($H242:N242)=0),$B242,0)</f>
        <v>0</v>
      </c>
      <c r="P242">
        <f ca="1">IF(AND($B242&gt;0,SUM(P$3:P241)=0,SUM($H242:O242)=0),$B242,0)</f>
        <v>0</v>
      </c>
      <c r="Q242">
        <f ca="1">IF(AND($B242&gt;0,SUM(Q$3:Q241)=0,SUM($H242:P242)=0),$B242,0)</f>
        <v>0</v>
      </c>
      <c r="R242">
        <f ca="1">IF(AND($B242&gt;0,SUM(R$3:R241)=0,SUM($H242:Q242)=0),$B242,0)</f>
        <v>0</v>
      </c>
      <c r="S242">
        <f ca="1">IF(AND($B242&gt;0,SUM(S$3:S241)=0,SUM($H242:R242)=0),$B242,0)</f>
        <v>0</v>
      </c>
      <c r="T242">
        <f ca="1">IF(AND($B242&gt;0,SUM(T$3:T241)=0,SUM($H242:S242)=0),$B242,0)</f>
        <v>0</v>
      </c>
      <c r="U242">
        <f ca="1">IF(AND($B242&gt;0,SUM(U$3:U241)=0,SUM($H242:T242)=0),$B242,0)</f>
        <v>0</v>
      </c>
      <c r="V242">
        <f ca="1">IF(AND($B242&gt;0,SUM(V$3:V241)=0,SUM($H242:U242)=0),$B242,0)</f>
        <v>0</v>
      </c>
      <c r="W242">
        <f ca="1">IF(AND($B242&gt;0,SUM(W$3:W241)=0,SUM($H242:V242)=0),$B242,0)</f>
        <v>0</v>
      </c>
      <c r="X242">
        <f ca="1">IF(AND($B242&gt;0,SUM(X$3:X241)=0,SUM($H242:W242)=0),$B242,0)</f>
        <v>0</v>
      </c>
      <c r="Y242">
        <f ca="1">IF(AND($B242&gt;0,SUM(Y$3:Y241)=0,SUM($H242:X242)=0),$B242,0)</f>
        <v>0</v>
      </c>
      <c r="Z242">
        <f ca="1">IF(AND($B242&gt;0,SUM(Z$3:Z241)=0,SUM($H242:Y242)=0),$B242,0)</f>
        <v>0</v>
      </c>
      <c r="AA242">
        <f ca="1">IF(AND($B242&gt;0,SUM(AA$3:AA241)=0,SUM($H242:Z242)=0),$B242,0)</f>
        <v>0</v>
      </c>
      <c r="AB242">
        <f ca="1">IF(AND($B242&gt;0,SUM(AB$3:AB241)=0,SUM($H242:AA242)=0),$B242,0)</f>
        <v>0</v>
      </c>
      <c r="AC242">
        <f ca="1">IF(AND($B242&gt;0,SUM(AC$3:AC241)=0,SUM($H242:AB242)=0),$B242,0)</f>
        <v>0</v>
      </c>
      <c r="AD242">
        <f ca="1">IF(AND($B242&gt;0,SUM(AD$3:AD241)=0,SUM($H242:AC242)=0),$B242,0)</f>
        <v>0</v>
      </c>
      <c r="AE242">
        <f ca="1">IF(AND($B242&gt;0,SUM(AE$3:AE241)=0,SUM($H242:AD242)=0),$B242,0)</f>
        <v>0</v>
      </c>
      <c r="AF242">
        <f ca="1">IF(AND($B242&gt;0,SUM(AF$3:AF241)=0,SUM($H242:AE242)=0),$B242,0)</f>
        <v>0</v>
      </c>
      <c r="AG242">
        <f ca="1">IF(AND($B242&gt;0,SUM(AG$3:AG241)=0,SUM($H242:AF242)=0),$B242,0)</f>
        <v>0</v>
      </c>
      <c r="AH242">
        <f ca="1">IF(AND($B242&gt;0,SUM(AH$3:AH241)=0,SUM($H242:AG242)=0),$B242,0)</f>
        <v>0</v>
      </c>
      <c r="AI242">
        <f ca="1">IF(AND($B242&gt;0,SUM(AI$3:AI241)=0,SUM($H242:AH242)=0),$B242,0)</f>
        <v>0</v>
      </c>
      <c r="AJ242">
        <f ca="1">IF(AND($B242&gt;0,SUM(AJ$3:AJ241)=0,SUM($H242:AI242)=0),$B242,0)</f>
        <v>0</v>
      </c>
      <c r="AK242">
        <f ca="1">IF(AND($B242&gt;0,SUM(AK$3:AK241)=0,SUM($H242:AJ242)=0),$B242,0)</f>
        <v>0</v>
      </c>
      <c r="AL242">
        <f ca="1">IF(AND($B242&gt;0,SUM(AL$3:AL241)=0,SUM($H242:AK242)=0),$B242,0)</f>
        <v>0</v>
      </c>
      <c r="AM242">
        <f ca="1">IF(AND($B242&gt;0,SUM(AM$3:AM241)=0,SUM($H242:AL242)=0),$B242,0)</f>
        <v>0</v>
      </c>
      <c r="AN242">
        <f ca="1">IF(AND($B242&gt;0,SUM(AN$3:AN241)=0,SUM($H242:AM242)=0),$B242,0)</f>
        <v>0</v>
      </c>
      <c r="AO242">
        <f ca="1">IF(AND($B242&gt;0,SUM(AO$3:AO241)=0,SUM($H242:AN242)=0),$B242,0)</f>
        <v>0</v>
      </c>
      <c r="AP242">
        <f ca="1">IF(AND($B242&gt;0,SUM(AP$3:AP241)=0,SUM($H242:AO242)=0),$B242,0)</f>
        <v>0</v>
      </c>
      <c r="AQ242">
        <f ca="1">IF(AND($B242&gt;0,SUM(AQ$3:AQ241)=0,SUM($H242:AP242)=0),$B242,0)</f>
        <v>0</v>
      </c>
      <c r="AR242">
        <f ca="1">IF(AND($B242&gt;0,SUM(AR$3:AR241)=0,SUM($H242:AQ242)=0),$B242,0)</f>
        <v>0</v>
      </c>
      <c r="AS242">
        <f ca="1">IF(AND($B242&gt;0,SUM(AS$3:AS241)=0,SUM($H242:AR242)=0),$B242,0)</f>
        <v>0</v>
      </c>
      <c r="AT242">
        <f ca="1">IF(AND($B242&gt;0,SUM(AT$3:AT241)=0,SUM($H242:AS242)=0),$B242,0)</f>
        <v>0</v>
      </c>
      <c r="AU242">
        <f ca="1">IF(AND($B242&gt;0,SUM(AU$3:AU241)=0,SUM($H242:AT242)=0),$B242,0)</f>
        <v>0</v>
      </c>
      <c r="AV242">
        <f ca="1">IF(AND($B242&gt;0,SUM(AV$3:AV241)=0,SUM($H242:AU242)=0),$B242,0)</f>
        <v>0</v>
      </c>
      <c r="AW242">
        <f ca="1">IF(AND($B242&gt;0,SUM(AW$3:AW241)=0,SUM($H242:AV242)=0),$B242,0)</f>
        <v>0</v>
      </c>
      <c r="AX242">
        <f ca="1">IF(AND($B242&gt;0,SUM(AX$3:AX241)=0,SUM($H242:AW242)=0),$B242,0)</f>
        <v>0</v>
      </c>
      <c r="AY242">
        <f ca="1">IF(AND($B242&gt;0,SUM(AY$3:AY241)=0,SUM($H242:AX242)=0),$B242,0)</f>
        <v>0</v>
      </c>
      <c r="AZ242">
        <f ca="1">IF(AND($B242&gt;0,SUM(AZ$3:AZ241)=0,SUM($H242:AY242)=0),$B242,0)</f>
        <v>0</v>
      </c>
      <c r="BA242">
        <f ca="1">IF(AND($B242&gt;0,SUM(BA$3:BA241)=0,SUM($H242:AZ242)=0),$B242,0)</f>
        <v>0</v>
      </c>
      <c r="BB242">
        <f ca="1">IF(AND($B242&gt;0,SUM(BB$3:BB241)=0,SUM($H242:BA242)=0),$B242,0)</f>
        <v>0</v>
      </c>
      <c r="BC242">
        <f ca="1">IF(AND($B242&gt;0,SUM(BC$3:BC241)=0,SUM($H242:BB242)=0),$B242,0)</f>
        <v>0</v>
      </c>
      <c r="BD242">
        <f ca="1">IF(AND($B242&gt;0,SUM(BD$3:BD241)=0,SUM($H242:BC242)=0),$B242,0)</f>
        <v>0</v>
      </c>
      <c r="BE242">
        <f ca="1">IF(AND($B242&gt;0,SUM(BE$3:BE241)=0,SUM($H242:BD242)=0),$B242,0)</f>
        <v>0</v>
      </c>
      <c r="BF242">
        <f ca="1">IF(AND($B242&gt;0,SUM(BF$3:BF241)=0,SUM($H242:BE242)=0),$B242,0)</f>
        <v>0</v>
      </c>
      <c r="BG242">
        <f ca="1">IF(AND($B242&gt;0,SUM(BG$3:BG241)=0,SUM($H242:BF242)=0),$B242,0)</f>
        <v>0</v>
      </c>
      <c r="BH242">
        <f ca="1">IF(AND($B242&gt;0,SUM(BH$3:BH241)=0,SUM($H242:BG242)=0),$B242,0)</f>
        <v>0</v>
      </c>
      <c r="BI242">
        <f ca="1">IF(AND($B242&gt;0,SUM(BI$3:BI241)=0,SUM($H242:BH242)=0),$B242,0)</f>
        <v>0</v>
      </c>
      <c r="BJ242">
        <f ca="1">IF(AND($B242&gt;0,SUM(BJ$3:BJ241)=0,SUM($H242:BI242)=0),$B242,0)</f>
        <v>0</v>
      </c>
      <c r="BK242">
        <f ca="1">IF(AND($B242&gt;0,SUM(BK$3:BK241)=0,SUM($H242:BJ242)=0),$B242,0)</f>
        <v>0</v>
      </c>
      <c r="BL242">
        <f ca="1">IF(AND($B242&gt;0,SUM(BL$3:BL241)=0,SUM($H242:BK242)=0),$B242,0)</f>
        <v>0</v>
      </c>
      <c r="BM242">
        <f ca="1">IF(AND($B242&gt;0,SUM(BM$3:BM241)=0,SUM($H242:BL242)=0),$B242,0)</f>
        <v>0</v>
      </c>
      <c r="BN242">
        <f ca="1">IF(AND($B242&gt;0,SUM(BN$3:BN241)=0,SUM($H242:BM242)=0),$B242,0)</f>
        <v>0</v>
      </c>
      <c r="BO242">
        <f ca="1">IF(AND($B242&gt;0,SUM(BO$3:BO241)=0,SUM($H242:BN242)=0),$B242,0)</f>
        <v>0</v>
      </c>
      <c r="BP242">
        <f ca="1">IF(AND($B242&gt;0,SUM(BP$3:BP241)=0,SUM($H242:BO242)=0),$B242,0)</f>
        <v>0</v>
      </c>
      <c r="BQ242">
        <f ca="1">IF(AND($B242&gt;0,SUM(BQ$3:BQ241)=0,SUM($H242:BP242)=0),$B242,0)</f>
        <v>0</v>
      </c>
      <c r="BR242">
        <f ca="1">IF(AND($B242&gt;0,SUM(BR$3:BR241)=0,SUM($H242:BQ242)=0),$B242,0)</f>
        <v>0</v>
      </c>
      <c r="BS242">
        <f ca="1">IF(AND($B242&gt;0,SUM(BS$3:BS241)=0,SUM($H242:BR242)=0),$B242,0)</f>
        <v>0</v>
      </c>
      <c r="BT242">
        <f ca="1">IF(AND($B242&gt;0,SUM(BT$3:BT241)=0,SUM($H242:BS242)=0),$B242,0)</f>
        <v>0</v>
      </c>
      <c r="BU242">
        <f ca="1">IF(AND($B242&gt;0,SUM(BU$3:BU241)=0,SUM($H242:BT242)=0),$B242,0)</f>
        <v>0</v>
      </c>
      <c r="BV242">
        <f ca="1">IF(AND($B242&gt;0,SUM(BV$3:BV241)=0,SUM($H242:BU242)=0),$B242,0)</f>
        <v>0</v>
      </c>
      <c r="BW242">
        <f ca="1">IF(AND($B242&gt;0,SUM(BW$3:BW241)=0,SUM($H242:BV242)=0),$B242,0)</f>
        <v>0</v>
      </c>
      <c r="BX242">
        <f ca="1">IF(AND($B242&gt;0,SUM(BX$3:BX241)=0,SUM($H242:BW242)=0),$B242,0)</f>
        <v>0</v>
      </c>
      <c r="BY242">
        <f ca="1">IF(AND($B242&gt;0,SUM(BY$3:BY241)=0,SUM($H242:BX242)=0),$B242,0)</f>
        <v>0</v>
      </c>
      <c r="BZ242">
        <f ca="1">IF(AND($B242&gt;0,SUM(BZ$3:BZ241)=0,SUM($H242:BY242)=0),$B242,0)</f>
        <v>0</v>
      </c>
      <c r="CA242">
        <f ca="1">IF(AND($B242&gt;0,SUM(CA$3:CA241)=0,SUM($H242:BZ242)=0),$B242,0)</f>
        <v>0</v>
      </c>
      <c r="CB242">
        <f ca="1">IF(AND($B242&gt;0,SUM(CB$3:CB241)=0,SUM($H242:CA242)=0),$B242,0)</f>
        <v>0</v>
      </c>
      <c r="CC242">
        <f ca="1">IF(AND($B242&gt;0,SUM(CC$3:CC241)=0,SUM($H242:CB242)=0),$B242,0)</f>
        <v>0</v>
      </c>
      <c r="CD242">
        <f ca="1">IF(AND($B242&gt;0,SUM(CD$3:CD241)=0,SUM($H242:CC242)=0),$B242,0)</f>
        <v>0</v>
      </c>
      <c r="CE242">
        <f ca="1">IF(AND($B242&gt;0,SUM(CE$3:CE241)=0,SUM($H242:CD242)=0),$B242,0)</f>
        <v>0</v>
      </c>
      <c r="CF242">
        <f ca="1">IF(AND($B242&gt;0,SUM(CF$3:CF241)=0,SUM($H242:CE242)=0),$B242,0)</f>
        <v>0</v>
      </c>
      <c r="CG242">
        <f ca="1">IF(AND($B242&gt;0,SUM(CG$3:CG241)=0,SUM($H242:CF242)=0),$B242,0)</f>
        <v>0</v>
      </c>
      <c r="CH242">
        <f ca="1">IF(AND($B242&gt;0,SUM(CH$3:CH241)=0,SUM($H242:CG242)=0),$B242,0)</f>
        <v>0</v>
      </c>
      <c r="CI242">
        <f ca="1">IF(AND($B242&gt;0,SUM(CI$3:CI241)=0,SUM($H242:CH242)=0),$B242,0)</f>
        <v>0</v>
      </c>
      <c r="CJ242">
        <f ca="1">IF(AND($B242&gt;0,SUM(CJ$3:CJ241)=0,SUM($H242:CI242)=0),$B242,0)</f>
        <v>0</v>
      </c>
      <c r="CK242">
        <f ca="1">IF(AND($B242&gt;0,SUM(CK$3:CK241)=0,SUM($H242:CJ242)=0),$B242,0)</f>
        <v>0</v>
      </c>
      <c r="CL242">
        <f ca="1">IF(AND($B242&gt;0,SUM(CL$3:CL241)=0,SUM($H242:CK242)=0),$B242,0)</f>
        <v>0</v>
      </c>
      <c r="CM242">
        <f ca="1">IF(AND($B242&gt;0,SUM(CM$3:CM241)=0,SUM($H242:CL242)=0),$B242,0)</f>
        <v>0</v>
      </c>
      <c r="CN242">
        <f ca="1">IF(AND($B242&gt;0,SUM(CN$3:CN241)=0,SUM($H242:CM242)=0),$B242,0)</f>
        <v>0</v>
      </c>
      <c r="CO242">
        <f ca="1">IF(AND($B242&gt;0,SUM(CO$3:CO241)=0,SUM($H242:CN242)=0),$B242,0)</f>
        <v>0</v>
      </c>
      <c r="CP242">
        <f ca="1">IF(AND($B242&gt;0,SUM(CP$3:CP241)=0,SUM($H242:CO242)=0),$B242,0)</f>
        <v>0</v>
      </c>
      <c r="CQ242">
        <f ca="1">IF(AND($B242&gt;0,SUM(CQ$3:CQ241)=0,SUM($H242:CP242)=0),$B242,0)</f>
        <v>0</v>
      </c>
      <c r="CR242">
        <f ca="1">IF(AND($B242&gt;0,SUM(CR$3:CR241)=0,SUM($H242:CQ242)=0),$B242,0)</f>
        <v>0</v>
      </c>
      <c r="CS242">
        <f ca="1">IF(AND($B242&gt;0,SUM(CS$3:CS241)=0,SUM($H242:CR242)=0),$B242,0)</f>
        <v>0</v>
      </c>
      <c r="CT242">
        <f ca="1">IF(AND($B242&gt;0,SUM(CT$3:CT241)=0,SUM($H242:CS242)=0),$B242,0)</f>
        <v>0</v>
      </c>
      <c r="CU242">
        <f ca="1">IF(AND($B242&gt;0,SUM(CU$3:CU241)=0,SUM($H242:CT242)=0),$B242,0)</f>
        <v>0</v>
      </c>
      <c r="CV242">
        <f ca="1">IF(AND($B242&gt;0,SUM(CV$3:CV241)=0,SUM($H242:CU242)=0),$B242,0)</f>
        <v>0</v>
      </c>
      <c r="CW242">
        <f ca="1">IF(AND($B242&gt;0,SUM(CW$3:CW241)=0,SUM($H242:CV242)=0),$B242,0)</f>
        <v>0</v>
      </c>
      <c r="CX242">
        <f ca="1">IF(AND($B242&gt;0,SUM(CX$3:CX241)=0,SUM($H242:CW242)=0),$B242,0)</f>
        <v>0</v>
      </c>
      <c r="CY242">
        <f ca="1">IF(AND($B242&gt;0,SUM(CY$3:CY241)=0,SUM($H242:CX242)=0),$B242,0)</f>
        <v>0</v>
      </c>
      <c r="CZ242">
        <f ca="1">IF(AND($B242&gt;0,SUM(CZ$3:CZ241)=0,SUM($H242:CY242)=0),$B242,0)</f>
        <v>0</v>
      </c>
      <c r="DA242">
        <f ca="1">IF(AND($B242&gt;0,SUM(DA$3:DA241)=0,SUM($H242:CZ242)=0),$B242,0)</f>
        <v>0</v>
      </c>
      <c r="DB242">
        <f ca="1">IF(AND($B242&gt;0,SUM(DB$3:DB241)=0,SUM($H242:DA242)=0),$B242,0)</f>
        <v>0</v>
      </c>
      <c r="DC242">
        <f ca="1">IF(AND($B242&gt;0,SUM(DC$3:DC241)=0,SUM($H242:DB242)=0),$B242,0)</f>
        <v>0</v>
      </c>
      <c r="DD242">
        <f ca="1">IF(AND($B242&gt;0,SUM(DD$3:DD241)=0,SUM($H242:DC242)=0),$B242,0)</f>
        <v>0</v>
      </c>
      <c r="DE242">
        <f ca="1">IF(AND($B242&gt;0,SUM(DE$3:DE241)=0,SUM($H242:DD242)=0),$B242,0)</f>
        <v>0</v>
      </c>
      <c r="DF242">
        <f ca="1">IF(AND($B242&gt;0,SUM(DF$3:DF241)=0,SUM($H242:DE242)=0),$B242,0)</f>
        <v>0</v>
      </c>
      <c r="DG242">
        <f ca="1">IF(AND($B242&gt;0,SUM(DG$3:DG241)=0,SUM($H242:DF242)=0),$B242,0)</f>
        <v>0</v>
      </c>
      <c r="DH242">
        <f ca="1">IF(AND($B242&gt;0,SUM(DH$3:DH241)=0,SUM($H242:DG242)=0),$B242,0)</f>
        <v>0</v>
      </c>
      <c r="DI242">
        <f ca="1">IF(AND($B242&gt;0,SUM(DI$3:DI241)=0,SUM($H242:DH242)=0),$B242,0)</f>
        <v>0</v>
      </c>
      <c r="DJ242">
        <f ca="1">IF(AND($B242&gt;0,SUM(DJ$3:DJ241)=0,SUM($H242:DI242)=0),$B242,0)</f>
        <v>0</v>
      </c>
      <c r="DK242">
        <f ca="1">IF(AND($B242&gt;0,SUM(DK$3:DK241)=0,SUM($H242:DJ242)=0),$B242,0)</f>
        <v>0</v>
      </c>
      <c r="DL242">
        <f ca="1">IF(AND($B242&gt;0,SUM(DL$3:DL241)=0,SUM($H242:DK242)=0),$B242,0)</f>
        <v>0</v>
      </c>
      <c r="DM242">
        <f ca="1">IF(AND($B242&gt;0,SUM(DM$3:DM241)=0,SUM($H242:DL242)=0),$B242,0)</f>
        <v>0</v>
      </c>
      <c r="DN242">
        <f ca="1">IF(AND($B242&gt;0,SUM(DN$3:DN241)=0,SUM($H242:DM242)=0),$B242,0)</f>
        <v>0</v>
      </c>
      <c r="DO242">
        <f ca="1">IF(AND($B242&gt;0,SUM(DO$3:DO241)=0,SUM($H242:DN242)=0),$B242,0)</f>
        <v>0</v>
      </c>
      <c r="DP242">
        <f ca="1">IF(AND($B242&gt;0,SUM(DP$3:DP241)=0,SUM($H242:DO242)=0),$B242,0)</f>
        <v>0</v>
      </c>
      <c r="DQ242">
        <f ca="1">IF(AND($B242&gt;0,SUM(DQ$3:DQ241)=0,SUM($H242:DP242)=0),$B242,0)</f>
        <v>0</v>
      </c>
      <c r="DR242">
        <f ca="1">IF(AND($B242&gt;0,SUM(DR$3:DR241)=0,SUM($H242:DQ242)=0),$B242,0)</f>
        <v>0</v>
      </c>
      <c r="DS242">
        <f ca="1">IF(AND($B242&gt;0,SUM(DS$3:DS241)=0,SUM($H242:DR242)=0),$B242,0)</f>
        <v>0</v>
      </c>
      <c r="DT242">
        <f ca="1">IF(AND($B242&gt;0,SUM(DT$3:DT241)=0,SUM($H242:DS242)=0),$B242,0)</f>
        <v>0</v>
      </c>
      <c r="DU242">
        <f ca="1">IF(AND($B242&gt;0,SUM(DU$3:DU241)=0,SUM($H242:DT242)=0),$B242,0)</f>
        <v>0</v>
      </c>
      <c r="DV242">
        <f ca="1">IF(AND($B242&gt;0,SUM(DV$3:DV241)=0,SUM($H242:DU242)=0),$B242,0)</f>
        <v>0</v>
      </c>
      <c r="DW242">
        <f ca="1">IF(AND($B242&gt;0,SUM(DW$3:DW241)=0,SUM($H242:DV242)=0),$B242,0)</f>
        <v>0</v>
      </c>
      <c r="DX242">
        <f ca="1">IF(AND($B242&gt;0,SUM(DX$3:DX241)=0,SUM($H242:DW242)=0),$B242,0)</f>
        <v>0</v>
      </c>
      <c r="DY242">
        <f ca="1">IF(AND($B242&gt;0,SUM(DY$3:DY241)=0,SUM($H242:DX242)=0),$B242,0)</f>
        <v>0</v>
      </c>
      <c r="DZ242">
        <f ca="1">IF(AND($B242&gt;0,SUM(DZ$3:DZ241)=0,SUM($H242:DY242)=0),$B242,0)</f>
        <v>0</v>
      </c>
      <c r="EA242">
        <f ca="1">IF(AND($B242&gt;0,SUM(EA$3:EA241)=0,SUM($H242:DZ242)=0),$B242,0)</f>
        <v>0</v>
      </c>
      <c r="EB242">
        <f ca="1">IF(AND($B242&gt;0,SUM(EB$3:EB241)=0,SUM($H242:EA242)=0),$B242,0)</f>
        <v>0</v>
      </c>
      <c r="EC242">
        <f ca="1">IF(AND($B242&gt;0,SUM(EC$3:EC241)=0,SUM($H242:EB242)=0),$B242,0)</f>
        <v>0</v>
      </c>
      <c r="ED242">
        <f ca="1">IF(AND($B242&gt;0,SUM(ED$3:ED241)=0,SUM($H242:EC242)=0),$B242,0)</f>
        <v>0</v>
      </c>
      <c r="EE242">
        <f ca="1">IF(AND($B242&gt;0,SUM(EE$3:EE241)=0,SUM($H242:ED242)=0),$B242,0)</f>
        <v>0</v>
      </c>
      <c r="EF242">
        <f ca="1">IF(AND($B242&gt;0,SUM(EF$3:EF241)=0,SUM($H242:EE242)=0),$B242,0)</f>
        <v>0</v>
      </c>
      <c r="EG242">
        <f ca="1">IF(AND($B242&gt;0,SUM(EG$3:EG241)=0,SUM($H242:EF242)=0),$B242,0)</f>
        <v>0</v>
      </c>
      <c r="EH242">
        <f ca="1">IF(AND($B242&gt;0,SUM(EH$3:EH241)=0,SUM($H242:EG242)=0),$B242,0)</f>
        <v>0</v>
      </c>
      <c r="EI242">
        <f ca="1">IF(AND($B242&gt;0,SUM(EI$3:EI241)=0,SUM($H242:EH242)=0),$B242,0)</f>
        <v>0</v>
      </c>
      <c r="EJ242">
        <f ca="1">IF(AND($B242&gt;0,SUM(EJ$3:EJ241)=0,SUM($H242:EI242)=0),$B242,0)</f>
        <v>0</v>
      </c>
      <c r="EK242">
        <f ca="1">IF(AND($B242&gt;0,SUM(EK$3:EK241)=0,SUM($H242:EJ242)=0),$B242,0)</f>
        <v>0</v>
      </c>
      <c r="EL242">
        <f ca="1">IF(AND($B242&gt;0,SUM(EL$3:EL241)=0,SUM($H242:EK242)=0),$B242,0)</f>
        <v>0</v>
      </c>
      <c r="EM242">
        <f ca="1">IF(AND($B242&gt;0,SUM(EM$3:EM241)=0,SUM($H242:EL242)=0),$B242,0)</f>
        <v>0</v>
      </c>
      <c r="EN242">
        <f ca="1">IF(AND($B242&gt;0,SUM(EN$3:EN241)=0,SUM($H242:EM242)=0),$B242,0)</f>
        <v>0</v>
      </c>
      <c r="EO242">
        <f ca="1">IF(AND($B242&gt;0,SUM(EO$3:EO241)=0,SUM($H242:EN242)=0),$B242,0)</f>
        <v>0</v>
      </c>
      <c r="EP242">
        <f ca="1">IF(AND($B242&gt;0,SUM(EP$3:EP241)=0,SUM($H242:EO242)=0),$B242,0)</f>
        <v>0</v>
      </c>
      <c r="EQ242">
        <f ca="1">IF(AND($B242&gt;0,SUM(EQ$3:EQ241)=0,SUM($H242:EP242)=0),$B242,0)</f>
        <v>0</v>
      </c>
      <c r="ER242">
        <f ca="1">IF(AND($B242&gt;0,SUM(ER$3:ER241)=0,SUM($H242:EQ242)=0),$B242,0)</f>
        <v>0</v>
      </c>
      <c r="ES242">
        <f ca="1">IF(AND($B242&gt;0,SUM(ES$3:ES241)=0,SUM($H242:ER242)=0),$B242,0)</f>
        <v>0</v>
      </c>
      <c r="ET242">
        <f ca="1">IF(AND($B242&gt;0,SUM(ET$3:ET241)=0,SUM($H242:ES242)=0),$B242,0)</f>
        <v>0</v>
      </c>
      <c r="EU242">
        <f ca="1">IF(AND($B242&gt;0,SUM(EU$3:EU241)=0,SUM($H242:ET242)=0),$B242,0)</f>
        <v>0</v>
      </c>
      <c r="EV242">
        <f ca="1">IF(AND($B242&gt;0,SUM(EV$3:EV241)=0,SUM($H242:EU242)=0),$B242,0)</f>
        <v>0</v>
      </c>
      <c r="EW242">
        <f ca="1">IF(AND($B242&gt;0,SUM(EW$3:EW241)=0,SUM($H242:EV242)=0),$B242,0)</f>
        <v>0</v>
      </c>
      <c r="EX242">
        <f ca="1">IF(AND($B242&gt;0,SUM(EX$3:EX241)=0,SUM($H242:EW242)=0),$B242,0)</f>
        <v>0</v>
      </c>
      <c r="EY242">
        <f ca="1">IF(AND($B242&gt;0,SUM(EY$3:EY241)=0,SUM($H242:EX242)=0),$B242,0)</f>
        <v>0</v>
      </c>
      <c r="EZ242">
        <f ca="1">IF(AND($B242&gt;0,SUM(EZ$3:EZ241)=0,SUM($H242:EY242)=0),$B242,0)</f>
        <v>0</v>
      </c>
      <c r="FA242">
        <f ca="1">IF(AND($B242&gt;0,SUM(FA$3:FA241)=0,SUM($H242:EZ242)=0),$B242,0)</f>
        <v>0</v>
      </c>
      <c r="FB242">
        <f ca="1">IF(AND($B242&gt;0,SUM(FB$3:FB241)=0,SUM($H242:FA242)=0),$B242,0)</f>
        <v>0</v>
      </c>
      <c r="FC242">
        <f ca="1">IF(AND($B242&gt;0,SUM(FC$3:FC241)=0,SUM($H242:FB242)=0),$B242,0)</f>
        <v>0</v>
      </c>
      <c r="FD242">
        <f ca="1">IF(AND($B242&gt;0,SUM(FD$3:FD241)=0,SUM($H242:FC242)=0),$B242,0)</f>
        <v>0</v>
      </c>
      <c r="FE242">
        <f ca="1">IF(AND($B242&gt;0,SUM(FE$3:FE241)=0,SUM($H242:FD242)=0),$B242,0)</f>
        <v>0</v>
      </c>
      <c r="FF242">
        <f ca="1">IF(AND($B242&gt;0,SUM(FF$3:FF241)=0,SUM($H242:FE242)=0),$B242,0)</f>
        <v>0</v>
      </c>
      <c r="FG242">
        <f ca="1">IF(AND($B242&gt;0,SUM(FG$3:FG241)=0,SUM($H242:FF242)=0),$B242,0)</f>
        <v>0</v>
      </c>
      <c r="FH242">
        <f ca="1">IF(AND($B242&gt;0,SUM(FH$3:FH241)=0,SUM($H242:FG242)=0),$B242,0)</f>
        <v>0</v>
      </c>
      <c r="FI242">
        <f ca="1">IF(AND($B242&gt;0,SUM(FI$3:FI241)=0,SUM($H242:FH242)=0),$B242,0)</f>
        <v>0</v>
      </c>
      <c r="FJ242">
        <f ca="1">IF(AND($B242&gt;0,SUM(FJ$3:FJ241)=0,SUM($H242:FI242)=0),$B242,0)</f>
        <v>0</v>
      </c>
      <c r="FK242">
        <f ca="1">IF(AND($B242&gt;0,SUM(FK$3:FK241)=0,SUM($H242:FJ242)=0),$B242,0)</f>
        <v>0</v>
      </c>
      <c r="FL242">
        <f ca="1">IF(AND($B242&gt;0,SUM(FL$3:FL241)=0,SUM($H242:FK242)=0),$B242,0)</f>
        <v>0</v>
      </c>
      <c r="FM242">
        <f ca="1">IF(AND($B242&gt;0,SUM(FM$3:FM241)=0,SUM($H242:FL242)=0),$B242,0)</f>
        <v>0</v>
      </c>
      <c r="FN242">
        <f ca="1">IF(AND($B242&gt;0,SUM(FN$3:FN241)=0,SUM($H242:FM242)=0),$B242,0)</f>
        <v>0</v>
      </c>
      <c r="FS242" s="67" t="str">
        <f ca="1">Valintaohjelma!$C118</f>
        <v>0</v>
      </c>
      <c r="FT242" s="67" t="str">
        <f ca="1">Valintaohjelma!$F118</f>
        <v/>
      </c>
      <c r="FU242" s="342" t="str">
        <f>""</f>
        <v/>
      </c>
      <c r="FV242" s="67" t="str">
        <f>Valintaohjelma!$I118</f>
        <v>-</v>
      </c>
      <c r="FY242" s="67" t="str">
        <f ca="1">Valintaohjelma!$C118</f>
        <v>0</v>
      </c>
      <c r="FZ242" s="67" t="str">
        <f ca="1">Valintaohjelma!$F118</f>
        <v/>
      </c>
      <c r="GA242" s="67" t="str">
        <f>""</f>
        <v/>
      </c>
      <c r="GB242" s="67" t="str">
        <f>Valintaohjelma!$I118</f>
        <v>-</v>
      </c>
      <c r="GE242" s="67" t="str">
        <f ca="1">Valintaohjelma!$C118</f>
        <v>0</v>
      </c>
      <c r="GF242" s="67" t="str">
        <f ca="1">Valintaohjelma!$F118</f>
        <v/>
      </c>
      <c r="GG242" s="67" t="str">
        <f>""</f>
        <v/>
      </c>
      <c r="GH242" s="67" t="str">
        <f>Valintaohjelma!$I118</f>
        <v>-</v>
      </c>
    </row>
    <row r="243" spans="1:190" ht="15.75" thickBot="1" x14ac:dyDescent="0.3">
      <c r="A243">
        <v>243</v>
      </c>
      <c r="B243">
        <f>IF(AND(Valintaohjelma!D119&lt;&gt;"-",Valintaohjelma!D119&lt;&gt;""),A243,0)</f>
        <v>0</v>
      </c>
      <c r="C243" s="240" t="str">
        <f t="shared" ca="1" si="26"/>
        <v>0</v>
      </c>
      <c r="D243" s="240" t="str">
        <f t="shared" ca="1" si="27"/>
        <v/>
      </c>
      <c r="E243" s="240" t="str">
        <f t="shared" ca="1" si="28"/>
        <v/>
      </c>
      <c r="F243" s="240" t="str">
        <f t="shared" ca="1" si="29"/>
        <v>-</v>
      </c>
      <c r="G243" s="47" t="e">
        <f>INDEX($I$2:$FN$2,ROWS(G$2:G243))</f>
        <v>#REF!</v>
      </c>
      <c r="H243">
        <v>0</v>
      </c>
      <c r="I243">
        <f ca="1">IF(AND($B243&gt;0,SUM(I$3:I242)=0,SUM($H243:H243)=0),$B243,0)</f>
        <v>0</v>
      </c>
      <c r="J243">
        <f ca="1">IF(AND($B243&gt;0,SUM(J$3:J242)=0,SUM($H243:I243)=0),$B243,0)</f>
        <v>0</v>
      </c>
      <c r="K243">
        <f ca="1">IF(AND($B243&gt;0,SUM(K$3:K242)=0,SUM($H243:J243)=0),$B243,0)</f>
        <v>0</v>
      </c>
      <c r="L243">
        <f ca="1">IF(AND($B243&gt;0,SUM(L$3:L242)=0,SUM($H243:K243)=0),$B243,0)</f>
        <v>0</v>
      </c>
      <c r="M243">
        <f ca="1">IF(AND($B243&gt;0,SUM(M$3:M242)=0,SUM($H243:L243)=0),$B243,0)</f>
        <v>0</v>
      </c>
      <c r="N243">
        <f ca="1">IF(AND($B243&gt;0,SUM(N$3:N242)=0,SUM($H243:M243)=0),$B243,0)</f>
        <v>0</v>
      </c>
      <c r="O243">
        <f ca="1">IF(AND($B243&gt;0,SUM(O$3:O242)=0,SUM($H243:N243)=0),$B243,0)</f>
        <v>0</v>
      </c>
      <c r="P243">
        <f ca="1">IF(AND($B243&gt;0,SUM(P$3:P242)=0,SUM($H243:O243)=0),$B243,0)</f>
        <v>0</v>
      </c>
      <c r="Q243">
        <f ca="1">IF(AND($B243&gt;0,SUM(Q$3:Q242)=0,SUM($H243:P243)=0),$B243,0)</f>
        <v>0</v>
      </c>
      <c r="R243">
        <f ca="1">IF(AND($B243&gt;0,SUM(R$3:R242)=0,SUM($H243:Q243)=0),$B243,0)</f>
        <v>0</v>
      </c>
      <c r="S243">
        <f ca="1">IF(AND($B243&gt;0,SUM(S$3:S242)=0,SUM($H243:R243)=0),$B243,0)</f>
        <v>0</v>
      </c>
      <c r="T243">
        <f ca="1">IF(AND($B243&gt;0,SUM(T$3:T242)=0,SUM($H243:S243)=0),$B243,0)</f>
        <v>0</v>
      </c>
      <c r="U243">
        <f ca="1">IF(AND($B243&gt;0,SUM(U$3:U242)=0,SUM($H243:T243)=0),$B243,0)</f>
        <v>0</v>
      </c>
      <c r="V243">
        <f ca="1">IF(AND($B243&gt;0,SUM(V$3:V242)=0,SUM($H243:U243)=0),$B243,0)</f>
        <v>0</v>
      </c>
      <c r="W243">
        <f ca="1">IF(AND($B243&gt;0,SUM(W$3:W242)=0,SUM($H243:V243)=0),$B243,0)</f>
        <v>0</v>
      </c>
      <c r="X243">
        <f ca="1">IF(AND($B243&gt;0,SUM(X$3:X242)=0,SUM($H243:W243)=0),$B243,0)</f>
        <v>0</v>
      </c>
      <c r="Y243">
        <f ca="1">IF(AND($B243&gt;0,SUM(Y$3:Y242)=0,SUM($H243:X243)=0),$B243,0)</f>
        <v>0</v>
      </c>
      <c r="Z243">
        <f ca="1">IF(AND($B243&gt;0,SUM(Z$3:Z242)=0,SUM($H243:Y243)=0),$B243,0)</f>
        <v>0</v>
      </c>
      <c r="AA243">
        <f ca="1">IF(AND($B243&gt;0,SUM(AA$3:AA242)=0,SUM($H243:Z243)=0),$B243,0)</f>
        <v>0</v>
      </c>
      <c r="AB243">
        <f ca="1">IF(AND($B243&gt;0,SUM(AB$3:AB242)=0,SUM($H243:AA243)=0),$B243,0)</f>
        <v>0</v>
      </c>
      <c r="AC243">
        <f ca="1">IF(AND($B243&gt;0,SUM(AC$3:AC242)=0,SUM($H243:AB243)=0),$B243,0)</f>
        <v>0</v>
      </c>
      <c r="AD243">
        <f ca="1">IF(AND($B243&gt;0,SUM(AD$3:AD242)=0,SUM($H243:AC243)=0),$B243,0)</f>
        <v>0</v>
      </c>
      <c r="AE243">
        <f ca="1">IF(AND($B243&gt;0,SUM(AE$3:AE242)=0,SUM($H243:AD243)=0),$B243,0)</f>
        <v>0</v>
      </c>
      <c r="AF243">
        <f ca="1">IF(AND($B243&gt;0,SUM(AF$3:AF242)=0,SUM($H243:AE243)=0),$B243,0)</f>
        <v>0</v>
      </c>
      <c r="AG243">
        <f ca="1">IF(AND($B243&gt;0,SUM(AG$3:AG242)=0,SUM($H243:AF243)=0),$B243,0)</f>
        <v>0</v>
      </c>
      <c r="AH243">
        <f ca="1">IF(AND($B243&gt;0,SUM(AH$3:AH242)=0,SUM($H243:AG243)=0),$B243,0)</f>
        <v>0</v>
      </c>
      <c r="AI243">
        <f ca="1">IF(AND($B243&gt;0,SUM(AI$3:AI242)=0,SUM($H243:AH243)=0),$B243,0)</f>
        <v>0</v>
      </c>
      <c r="AJ243">
        <f ca="1">IF(AND($B243&gt;0,SUM(AJ$3:AJ242)=0,SUM($H243:AI243)=0),$B243,0)</f>
        <v>0</v>
      </c>
      <c r="AK243">
        <f ca="1">IF(AND($B243&gt;0,SUM(AK$3:AK242)=0,SUM($H243:AJ243)=0),$B243,0)</f>
        <v>0</v>
      </c>
      <c r="AL243">
        <f ca="1">IF(AND($B243&gt;0,SUM(AL$3:AL242)=0,SUM($H243:AK243)=0),$B243,0)</f>
        <v>0</v>
      </c>
      <c r="AM243">
        <f ca="1">IF(AND($B243&gt;0,SUM(AM$3:AM242)=0,SUM($H243:AL243)=0),$B243,0)</f>
        <v>0</v>
      </c>
      <c r="AN243">
        <f ca="1">IF(AND($B243&gt;0,SUM(AN$3:AN242)=0,SUM($H243:AM243)=0),$B243,0)</f>
        <v>0</v>
      </c>
      <c r="AO243">
        <f ca="1">IF(AND($B243&gt;0,SUM(AO$3:AO242)=0,SUM($H243:AN243)=0),$B243,0)</f>
        <v>0</v>
      </c>
      <c r="AP243">
        <f ca="1">IF(AND($B243&gt;0,SUM(AP$3:AP242)=0,SUM($H243:AO243)=0),$B243,0)</f>
        <v>0</v>
      </c>
      <c r="AQ243">
        <f ca="1">IF(AND($B243&gt;0,SUM(AQ$3:AQ242)=0,SUM($H243:AP243)=0),$B243,0)</f>
        <v>0</v>
      </c>
      <c r="AR243">
        <f ca="1">IF(AND($B243&gt;0,SUM(AR$3:AR242)=0,SUM($H243:AQ243)=0),$B243,0)</f>
        <v>0</v>
      </c>
      <c r="AS243">
        <f ca="1">IF(AND($B243&gt;0,SUM(AS$3:AS242)=0,SUM($H243:AR243)=0),$B243,0)</f>
        <v>0</v>
      </c>
      <c r="AT243">
        <f ca="1">IF(AND($B243&gt;0,SUM(AT$3:AT242)=0,SUM($H243:AS243)=0),$B243,0)</f>
        <v>0</v>
      </c>
      <c r="AU243">
        <f ca="1">IF(AND($B243&gt;0,SUM(AU$3:AU242)=0,SUM($H243:AT243)=0),$B243,0)</f>
        <v>0</v>
      </c>
      <c r="AV243">
        <f ca="1">IF(AND($B243&gt;0,SUM(AV$3:AV242)=0,SUM($H243:AU243)=0),$B243,0)</f>
        <v>0</v>
      </c>
      <c r="AW243">
        <f ca="1">IF(AND($B243&gt;0,SUM(AW$3:AW242)=0,SUM($H243:AV243)=0),$B243,0)</f>
        <v>0</v>
      </c>
      <c r="AX243">
        <f ca="1">IF(AND($B243&gt;0,SUM(AX$3:AX242)=0,SUM($H243:AW243)=0),$B243,0)</f>
        <v>0</v>
      </c>
      <c r="AY243">
        <f ca="1">IF(AND($B243&gt;0,SUM(AY$3:AY242)=0,SUM($H243:AX243)=0),$B243,0)</f>
        <v>0</v>
      </c>
      <c r="AZ243">
        <f ca="1">IF(AND($B243&gt;0,SUM(AZ$3:AZ242)=0,SUM($H243:AY243)=0),$B243,0)</f>
        <v>0</v>
      </c>
      <c r="BA243">
        <f ca="1">IF(AND($B243&gt;0,SUM(BA$3:BA242)=0,SUM($H243:AZ243)=0),$B243,0)</f>
        <v>0</v>
      </c>
      <c r="BB243">
        <f ca="1">IF(AND($B243&gt;0,SUM(BB$3:BB242)=0,SUM($H243:BA243)=0),$B243,0)</f>
        <v>0</v>
      </c>
      <c r="BC243">
        <f ca="1">IF(AND($B243&gt;0,SUM(BC$3:BC242)=0,SUM($H243:BB243)=0),$B243,0)</f>
        <v>0</v>
      </c>
      <c r="BD243">
        <f ca="1">IF(AND($B243&gt;0,SUM(BD$3:BD242)=0,SUM($H243:BC243)=0),$B243,0)</f>
        <v>0</v>
      </c>
      <c r="BE243">
        <f ca="1">IF(AND($B243&gt;0,SUM(BE$3:BE242)=0,SUM($H243:BD243)=0),$B243,0)</f>
        <v>0</v>
      </c>
      <c r="BF243">
        <f ca="1">IF(AND($B243&gt;0,SUM(BF$3:BF242)=0,SUM($H243:BE243)=0),$B243,0)</f>
        <v>0</v>
      </c>
      <c r="BG243">
        <f ca="1">IF(AND($B243&gt;0,SUM(BG$3:BG242)=0,SUM($H243:BF243)=0),$B243,0)</f>
        <v>0</v>
      </c>
      <c r="BH243">
        <f ca="1">IF(AND($B243&gt;0,SUM(BH$3:BH242)=0,SUM($H243:BG243)=0),$B243,0)</f>
        <v>0</v>
      </c>
      <c r="BI243">
        <f ca="1">IF(AND($B243&gt;0,SUM(BI$3:BI242)=0,SUM($H243:BH243)=0),$B243,0)</f>
        <v>0</v>
      </c>
      <c r="BJ243">
        <f ca="1">IF(AND($B243&gt;0,SUM(BJ$3:BJ242)=0,SUM($H243:BI243)=0),$B243,0)</f>
        <v>0</v>
      </c>
      <c r="BK243">
        <f ca="1">IF(AND($B243&gt;0,SUM(BK$3:BK242)=0,SUM($H243:BJ243)=0),$B243,0)</f>
        <v>0</v>
      </c>
      <c r="BL243">
        <f ca="1">IF(AND($B243&gt;0,SUM(BL$3:BL242)=0,SUM($H243:BK243)=0),$B243,0)</f>
        <v>0</v>
      </c>
      <c r="BM243">
        <f ca="1">IF(AND($B243&gt;0,SUM(BM$3:BM242)=0,SUM($H243:BL243)=0),$B243,0)</f>
        <v>0</v>
      </c>
      <c r="BN243">
        <f ca="1">IF(AND($B243&gt;0,SUM(BN$3:BN242)=0,SUM($H243:BM243)=0),$B243,0)</f>
        <v>0</v>
      </c>
      <c r="BO243">
        <f ca="1">IF(AND($B243&gt;0,SUM(BO$3:BO242)=0,SUM($H243:BN243)=0),$B243,0)</f>
        <v>0</v>
      </c>
      <c r="BP243">
        <f ca="1">IF(AND($B243&gt;0,SUM(BP$3:BP242)=0,SUM($H243:BO243)=0),$B243,0)</f>
        <v>0</v>
      </c>
      <c r="BQ243">
        <f ca="1">IF(AND($B243&gt;0,SUM(BQ$3:BQ242)=0,SUM($H243:BP243)=0),$B243,0)</f>
        <v>0</v>
      </c>
      <c r="BR243">
        <f ca="1">IF(AND($B243&gt;0,SUM(BR$3:BR242)=0,SUM($H243:BQ243)=0),$B243,0)</f>
        <v>0</v>
      </c>
      <c r="BS243">
        <f ca="1">IF(AND($B243&gt;0,SUM(BS$3:BS242)=0,SUM($H243:BR243)=0),$B243,0)</f>
        <v>0</v>
      </c>
      <c r="BT243">
        <f ca="1">IF(AND($B243&gt;0,SUM(BT$3:BT242)=0,SUM($H243:BS243)=0),$B243,0)</f>
        <v>0</v>
      </c>
      <c r="BU243">
        <f ca="1">IF(AND($B243&gt;0,SUM(BU$3:BU242)=0,SUM($H243:BT243)=0),$B243,0)</f>
        <v>0</v>
      </c>
      <c r="BV243">
        <f ca="1">IF(AND($B243&gt;0,SUM(BV$3:BV242)=0,SUM($H243:BU243)=0),$B243,0)</f>
        <v>0</v>
      </c>
      <c r="BW243">
        <f ca="1">IF(AND($B243&gt;0,SUM(BW$3:BW242)=0,SUM($H243:BV243)=0),$B243,0)</f>
        <v>0</v>
      </c>
      <c r="BX243">
        <f ca="1">IF(AND($B243&gt;0,SUM(BX$3:BX242)=0,SUM($H243:BW243)=0),$B243,0)</f>
        <v>0</v>
      </c>
      <c r="BY243">
        <f ca="1">IF(AND($B243&gt;0,SUM(BY$3:BY242)=0,SUM($H243:BX243)=0),$B243,0)</f>
        <v>0</v>
      </c>
      <c r="BZ243">
        <f ca="1">IF(AND($B243&gt;0,SUM(BZ$3:BZ242)=0,SUM($H243:BY243)=0),$B243,0)</f>
        <v>0</v>
      </c>
      <c r="CA243">
        <f ca="1">IF(AND($B243&gt;0,SUM(CA$3:CA242)=0,SUM($H243:BZ243)=0),$B243,0)</f>
        <v>0</v>
      </c>
      <c r="CB243">
        <f ca="1">IF(AND($B243&gt;0,SUM(CB$3:CB242)=0,SUM($H243:CA243)=0),$B243,0)</f>
        <v>0</v>
      </c>
      <c r="CC243">
        <f ca="1">IF(AND($B243&gt;0,SUM(CC$3:CC242)=0,SUM($H243:CB243)=0),$B243,0)</f>
        <v>0</v>
      </c>
      <c r="CD243">
        <f ca="1">IF(AND($B243&gt;0,SUM(CD$3:CD242)=0,SUM($H243:CC243)=0),$B243,0)</f>
        <v>0</v>
      </c>
      <c r="CE243">
        <f ca="1">IF(AND($B243&gt;0,SUM(CE$3:CE242)=0,SUM($H243:CD243)=0),$B243,0)</f>
        <v>0</v>
      </c>
      <c r="CF243">
        <f ca="1">IF(AND($B243&gt;0,SUM(CF$3:CF242)=0,SUM($H243:CE243)=0),$B243,0)</f>
        <v>0</v>
      </c>
      <c r="CG243">
        <f ca="1">IF(AND($B243&gt;0,SUM(CG$3:CG242)=0,SUM($H243:CF243)=0),$B243,0)</f>
        <v>0</v>
      </c>
      <c r="CH243">
        <f ca="1">IF(AND($B243&gt;0,SUM(CH$3:CH242)=0,SUM($H243:CG243)=0),$B243,0)</f>
        <v>0</v>
      </c>
      <c r="CI243">
        <f ca="1">IF(AND($B243&gt;0,SUM(CI$3:CI242)=0,SUM($H243:CH243)=0),$B243,0)</f>
        <v>0</v>
      </c>
      <c r="CJ243">
        <f ca="1">IF(AND($B243&gt;0,SUM(CJ$3:CJ242)=0,SUM($H243:CI243)=0),$B243,0)</f>
        <v>0</v>
      </c>
      <c r="CK243">
        <f ca="1">IF(AND($B243&gt;0,SUM(CK$3:CK242)=0,SUM($H243:CJ243)=0),$B243,0)</f>
        <v>0</v>
      </c>
      <c r="CL243">
        <f ca="1">IF(AND($B243&gt;0,SUM(CL$3:CL242)=0,SUM($H243:CK243)=0),$B243,0)</f>
        <v>0</v>
      </c>
      <c r="CM243">
        <f ca="1">IF(AND($B243&gt;0,SUM(CM$3:CM242)=0,SUM($H243:CL243)=0),$B243,0)</f>
        <v>0</v>
      </c>
      <c r="CN243">
        <f ca="1">IF(AND($B243&gt;0,SUM(CN$3:CN242)=0,SUM($H243:CM243)=0),$B243,0)</f>
        <v>0</v>
      </c>
      <c r="CO243">
        <f ca="1">IF(AND($B243&gt;0,SUM(CO$3:CO242)=0,SUM($H243:CN243)=0),$B243,0)</f>
        <v>0</v>
      </c>
      <c r="CP243">
        <f ca="1">IF(AND($B243&gt;0,SUM(CP$3:CP242)=0,SUM($H243:CO243)=0),$B243,0)</f>
        <v>0</v>
      </c>
      <c r="CQ243">
        <f ca="1">IF(AND($B243&gt;0,SUM(CQ$3:CQ242)=0,SUM($H243:CP243)=0),$B243,0)</f>
        <v>0</v>
      </c>
      <c r="CR243">
        <f ca="1">IF(AND($B243&gt;0,SUM(CR$3:CR242)=0,SUM($H243:CQ243)=0),$B243,0)</f>
        <v>0</v>
      </c>
      <c r="CS243">
        <f ca="1">IF(AND($B243&gt;0,SUM(CS$3:CS242)=0,SUM($H243:CR243)=0),$B243,0)</f>
        <v>0</v>
      </c>
      <c r="CT243">
        <f ca="1">IF(AND($B243&gt;0,SUM(CT$3:CT242)=0,SUM($H243:CS243)=0),$B243,0)</f>
        <v>0</v>
      </c>
      <c r="CU243">
        <f ca="1">IF(AND($B243&gt;0,SUM(CU$3:CU242)=0,SUM($H243:CT243)=0),$B243,0)</f>
        <v>0</v>
      </c>
      <c r="CV243">
        <f ca="1">IF(AND($B243&gt;0,SUM(CV$3:CV242)=0,SUM($H243:CU243)=0),$B243,0)</f>
        <v>0</v>
      </c>
      <c r="CW243">
        <f ca="1">IF(AND($B243&gt;0,SUM(CW$3:CW242)=0,SUM($H243:CV243)=0),$B243,0)</f>
        <v>0</v>
      </c>
      <c r="CX243">
        <f ca="1">IF(AND($B243&gt;0,SUM(CX$3:CX242)=0,SUM($H243:CW243)=0),$B243,0)</f>
        <v>0</v>
      </c>
      <c r="CY243">
        <f ca="1">IF(AND($B243&gt;0,SUM(CY$3:CY242)=0,SUM($H243:CX243)=0),$B243,0)</f>
        <v>0</v>
      </c>
      <c r="CZ243">
        <f ca="1">IF(AND($B243&gt;0,SUM(CZ$3:CZ242)=0,SUM($H243:CY243)=0),$B243,0)</f>
        <v>0</v>
      </c>
      <c r="DA243">
        <f ca="1">IF(AND($B243&gt;0,SUM(DA$3:DA242)=0,SUM($H243:CZ243)=0),$B243,0)</f>
        <v>0</v>
      </c>
      <c r="DB243">
        <f ca="1">IF(AND($B243&gt;0,SUM(DB$3:DB242)=0,SUM($H243:DA243)=0),$B243,0)</f>
        <v>0</v>
      </c>
      <c r="DC243">
        <f ca="1">IF(AND($B243&gt;0,SUM(DC$3:DC242)=0,SUM($H243:DB243)=0),$B243,0)</f>
        <v>0</v>
      </c>
      <c r="DD243">
        <f ca="1">IF(AND($B243&gt;0,SUM(DD$3:DD242)=0,SUM($H243:DC243)=0),$B243,0)</f>
        <v>0</v>
      </c>
      <c r="DE243">
        <f ca="1">IF(AND($B243&gt;0,SUM(DE$3:DE242)=0,SUM($H243:DD243)=0),$B243,0)</f>
        <v>0</v>
      </c>
      <c r="DF243">
        <f ca="1">IF(AND($B243&gt;0,SUM(DF$3:DF242)=0,SUM($H243:DE243)=0),$B243,0)</f>
        <v>0</v>
      </c>
      <c r="DG243">
        <f ca="1">IF(AND($B243&gt;0,SUM(DG$3:DG242)=0,SUM($H243:DF243)=0),$B243,0)</f>
        <v>0</v>
      </c>
      <c r="DH243">
        <f ca="1">IF(AND($B243&gt;0,SUM(DH$3:DH242)=0,SUM($H243:DG243)=0),$B243,0)</f>
        <v>0</v>
      </c>
      <c r="DI243">
        <f ca="1">IF(AND($B243&gt;0,SUM(DI$3:DI242)=0,SUM($H243:DH243)=0),$B243,0)</f>
        <v>0</v>
      </c>
      <c r="DJ243">
        <f ca="1">IF(AND($B243&gt;0,SUM(DJ$3:DJ242)=0,SUM($H243:DI243)=0),$B243,0)</f>
        <v>0</v>
      </c>
      <c r="DK243">
        <f ca="1">IF(AND($B243&gt;0,SUM(DK$3:DK242)=0,SUM($H243:DJ243)=0),$B243,0)</f>
        <v>0</v>
      </c>
      <c r="DL243">
        <f ca="1">IF(AND($B243&gt;0,SUM(DL$3:DL242)=0,SUM($H243:DK243)=0),$B243,0)</f>
        <v>0</v>
      </c>
      <c r="DM243">
        <f ca="1">IF(AND($B243&gt;0,SUM(DM$3:DM242)=0,SUM($H243:DL243)=0),$B243,0)</f>
        <v>0</v>
      </c>
      <c r="DN243">
        <f ca="1">IF(AND($B243&gt;0,SUM(DN$3:DN242)=0,SUM($H243:DM243)=0),$B243,0)</f>
        <v>0</v>
      </c>
      <c r="DO243">
        <f ca="1">IF(AND($B243&gt;0,SUM(DO$3:DO242)=0,SUM($H243:DN243)=0),$B243,0)</f>
        <v>0</v>
      </c>
      <c r="DP243">
        <f ca="1">IF(AND($B243&gt;0,SUM(DP$3:DP242)=0,SUM($H243:DO243)=0),$B243,0)</f>
        <v>0</v>
      </c>
      <c r="DQ243">
        <f ca="1">IF(AND($B243&gt;0,SUM(DQ$3:DQ242)=0,SUM($H243:DP243)=0),$B243,0)</f>
        <v>0</v>
      </c>
      <c r="DR243">
        <f ca="1">IF(AND($B243&gt;0,SUM(DR$3:DR242)=0,SUM($H243:DQ243)=0),$B243,0)</f>
        <v>0</v>
      </c>
      <c r="DS243">
        <f ca="1">IF(AND($B243&gt;0,SUM(DS$3:DS242)=0,SUM($H243:DR243)=0),$B243,0)</f>
        <v>0</v>
      </c>
      <c r="DT243">
        <f ca="1">IF(AND($B243&gt;0,SUM(DT$3:DT242)=0,SUM($H243:DS243)=0),$B243,0)</f>
        <v>0</v>
      </c>
      <c r="DU243">
        <f ca="1">IF(AND($B243&gt;0,SUM(DU$3:DU242)=0,SUM($H243:DT243)=0),$B243,0)</f>
        <v>0</v>
      </c>
      <c r="DV243">
        <f ca="1">IF(AND($B243&gt;0,SUM(DV$3:DV242)=0,SUM($H243:DU243)=0),$B243,0)</f>
        <v>0</v>
      </c>
      <c r="DW243">
        <f ca="1">IF(AND($B243&gt;0,SUM(DW$3:DW242)=0,SUM($H243:DV243)=0),$B243,0)</f>
        <v>0</v>
      </c>
      <c r="DX243">
        <f ca="1">IF(AND($B243&gt;0,SUM(DX$3:DX242)=0,SUM($H243:DW243)=0),$B243,0)</f>
        <v>0</v>
      </c>
      <c r="DY243">
        <f ca="1">IF(AND($B243&gt;0,SUM(DY$3:DY242)=0,SUM($H243:DX243)=0),$B243,0)</f>
        <v>0</v>
      </c>
      <c r="DZ243">
        <f ca="1">IF(AND($B243&gt;0,SUM(DZ$3:DZ242)=0,SUM($H243:DY243)=0),$B243,0)</f>
        <v>0</v>
      </c>
      <c r="EA243">
        <f ca="1">IF(AND($B243&gt;0,SUM(EA$3:EA242)=0,SUM($H243:DZ243)=0),$B243,0)</f>
        <v>0</v>
      </c>
      <c r="EB243">
        <f ca="1">IF(AND($B243&gt;0,SUM(EB$3:EB242)=0,SUM($H243:EA243)=0),$B243,0)</f>
        <v>0</v>
      </c>
      <c r="EC243">
        <f ca="1">IF(AND($B243&gt;0,SUM(EC$3:EC242)=0,SUM($H243:EB243)=0),$B243,0)</f>
        <v>0</v>
      </c>
      <c r="ED243">
        <f ca="1">IF(AND($B243&gt;0,SUM(ED$3:ED242)=0,SUM($H243:EC243)=0),$B243,0)</f>
        <v>0</v>
      </c>
      <c r="EE243">
        <f ca="1">IF(AND($B243&gt;0,SUM(EE$3:EE242)=0,SUM($H243:ED243)=0),$B243,0)</f>
        <v>0</v>
      </c>
      <c r="EF243">
        <f ca="1">IF(AND($B243&gt;0,SUM(EF$3:EF242)=0,SUM($H243:EE243)=0),$B243,0)</f>
        <v>0</v>
      </c>
      <c r="EG243">
        <f ca="1">IF(AND($B243&gt;0,SUM(EG$3:EG242)=0,SUM($H243:EF243)=0),$B243,0)</f>
        <v>0</v>
      </c>
      <c r="EH243">
        <f ca="1">IF(AND($B243&gt;0,SUM(EH$3:EH242)=0,SUM($H243:EG243)=0),$B243,0)</f>
        <v>0</v>
      </c>
      <c r="EI243">
        <f ca="1">IF(AND($B243&gt;0,SUM(EI$3:EI242)=0,SUM($H243:EH243)=0),$B243,0)</f>
        <v>0</v>
      </c>
      <c r="EJ243">
        <f ca="1">IF(AND($B243&gt;0,SUM(EJ$3:EJ242)=0,SUM($H243:EI243)=0),$B243,0)</f>
        <v>0</v>
      </c>
      <c r="EK243">
        <f ca="1">IF(AND($B243&gt;0,SUM(EK$3:EK242)=0,SUM($H243:EJ243)=0),$B243,0)</f>
        <v>0</v>
      </c>
      <c r="EL243">
        <f ca="1">IF(AND($B243&gt;0,SUM(EL$3:EL242)=0,SUM($H243:EK243)=0),$B243,0)</f>
        <v>0</v>
      </c>
      <c r="EM243">
        <f ca="1">IF(AND($B243&gt;0,SUM(EM$3:EM242)=0,SUM($H243:EL243)=0),$B243,0)</f>
        <v>0</v>
      </c>
      <c r="EN243">
        <f ca="1">IF(AND($B243&gt;0,SUM(EN$3:EN242)=0,SUM($H243:EM243)=0),$B243,0)</f>
        <v>0</v>
      </c>
      <c r="EO243">
        <f ca="1">IF(AND($B243&gt;0,SUM(EO$3:EO242)=0,SUM($H243:EN243)=0),$B243,0)</f>
        <v>0</v>
      </c>
      <c r="EP243">
        <f ca="1">IF(AND($B243&gt;0,SUM(EP$3:EP242)=0,SUM($H243:EO243)=0),$B243,0)</f>
        <v>0</v>
      </c>
      <c r="EQ243">
        <f ca="1">IF(AND($B243&gt;0,SUM(EQ$3:EQ242)=0,SUM($H243:EP243)=0),$B243,0)</f>
        <v>0</v>
      </c>
      <c r="ER243">
        <f ca="1">IF(AND($B243&gt;0,SUM(ER$3:ER242)=0,SUM($H243:EQ243)=0),$B243,0)</f>
        <v>0</v>
      </c>
      <c r="ES243">
        <f ca="1">IF(AND($B243&gt;0,SUM(ES$3:ES242)=0,SUM($H243:ER243)=0),$B243,0)</f>
        <v>0</v>
      </c>
      <c r="ET243">
        <f ca="1">IF(AND($B243&gt;0,SUM(ET$3:ET242)=0,SUM($H243:ES243)=0),$B243,0)</f>
        <v>0</v>
      </c>
      <c r="EU243">
        <f ca="1">IF(AND($B243&gt;0,SUM(EU$3:EU242)=0,SUM($H243:ET243)=0),$B243,0)</f>
        <v>0</v>
      </c>
      <c r="EV243">
        <f ca="1">IF(AND($B243&gt;0,SUM(EV$3:EV242)=0,SUM($H243:EU243)=0),$B243,0)</f>
        <v>0</v>
      </c>
      <c r="EW243">
        <f ca="1">IF(AND($B243&gt;0,SUM(EW$3:EW242)=0,SUM($H243:EV243)=0),$B243,0)</f>
        <v>0</v>
      </c>
      <c r="EX243">
        <f ca="1">IF(AND($B243&gt;0,SUM(EX$3:EX242)=0,SUM($H243:EW243)=0),$B243,0)</f>
        <v>0</v>
      </c>
      <c r="EY243">
        <f ca="1">IF(AND($B243&gt;0,SUM(EY$3:EY242)=0,SUM($H243:EX243)=0),$B243,0)</f>
        <v>0</v>
      </c>
      <c r="EZ243">
        <f ca="1">IF(AND($B243&gt;0,SUM(EZ$3:EZ242)=0,SUM($H243:EY243)=0),$B243,0)</f>
        <v>0</v>
      </c>
      <c r="FA243">
        <f ca="1">IF(AND($B243&gt;0,SUM(FA$3:FA242)=0,SUM($H243:EZ243)=0),$B243,0)</f>
        <v>0</v>
      </c>
      <c r="FB243">
        <f ca="1">IF(AND($B243&gt;0,SUM(FB$3:FB242)=0,SUM($H243:FA243)=0),$B243,0)</f>
        <v>0</v>
      </c>
      <c r="FC243">
        <f ca="1">IF(AND($B243&gt;0,SUM(FC$3:FC242)=0,SUM($H243:FB243)=0),$B243,0)</f>
        <v>0</v>
      </c>
      <c r="FD243">
        <f ca="1">IF(AND($B243&gt;0,SUM(FD$3:FD242)=0,SUM($H243:FC243)=0),$B243,0)</f>
        <v>0</v>
      </c>
      <c r="FE243">
        <f ca="1">IF(AND($B243&gt;0,SUM(FE$3:FE242)=0,SUM($H243:FD243)=0),$B243,0)</f>
        <v>0</v>
      </c>
      <c r="FF243">
        <f ca="1">IF(AND($B243&gt;0,SUM(FF$3:FF242)=0,SUM($H243:FE243)=0),$B243,0)</f>
        <v>0</v>
      </c>
      <c r="FG243">
        <f ca="1">IF(AND($B243&gt;0,SUM(FG$3:FG242)=0,SUM($H243:FF243)=0),$B243,0)</f>
        <v>0</v>
      </c>
      <c r="FH243">
        <f ca="1">IF(AND($B243&gt;0,SUM(FH$3:FH242)=0,SUM($H243:FG243)=0),$B243,0)</f>
        <v>0</v>
      </c>
      <c r="FI243">
        <f ca="1">IF(AND($B243&gt;0,SUM(FI$3:FI242)=0,SUM($H243:FH243)=0),$B243,0)</f>
        <v>0</v>
      </c>
      <c r="FJ243">
        <f ca="1">IF(AND($B243&gt;0,SUM(FJ$3:FJ242)=0,SUM($H243:FI243)=0),$B243,0)</f>
        <v>0</v>
      </c>
      <c r="FK243">
        <f ca="1">IF(AND($B243&gt;0,SUM(FK$3:FK242)=0,SUM($H243:FJ243)=0),$B243,0)</f>
        <v>0</v>
      </c>
      <c r="FL243">
        <f ca="1">IF(AND($B243&gt;0,SUM(FL$3:FL242)=0,SUM($H243:FK243)=0),$B243,0)</f>
        <v>0</v>
      </c>
      <c r="FM243">
        <f ca="1">IF(AND($B243&gt;0,SUM(FM$3:FM242)=0,SUM($H243:FL243)=0),$B243,0)</f>
        <v>0</v>
      </c>
      <c r="FN243">
        <f ca="1">IF(AND($B243&gt;0,SUM(FN$3:FN242)=0,SUM($H243:FM243)=0),$B243,0)</f>
        <v>0</v>
      </c>
      <c r="FS243" s="67" t="str">
        <f ca="1">Valintaohjelma!$C119</f>
        <v>0</v>
      </c>
      <c r="FT243" s="67" t="str">
        <f ca="1">Valintaohjelma!$F119</f>
        <v/>
      </c>
      <c r="FU243" s="342" t="str">
        <f>""</f>
        <v/>
      </c>
      <c r="FV243" s="67" t="str">
        <f>Valintaohjelma!$I119</f>
        <v>-</v>
      </c>
      <c r="FY243" s="67" t="str">
        <f ca="1">Valintaohjelma!$C119</f>
        <v>0</v>
      </c>
      <c r="FZ243" s="67" t="str">
        <f ca="1">Valintaohjelma!$F119</f>
        <v/>
      </c>
      <c r="GA243" s="67" t="str">
        <f>""</f>
        <v/>
      </c>
      <c r="GB243" s="67" t="str">
        <f>Valintaohjelma!$I119</f>
        <v>-</v>
      </c>
      <c r="GE243" s="67" t="str">
        <f ca="1">Valintaohjelma!$C119</f>
        <v>0</v>
      </c>
      <c r="GF243" s="67" t="str">
        <f ca="1">Valintaohjelma!$F119</f>
        <v/>
      </c>
      <c r="GG243" s="67" t="str">
        <f>""</f>
        <v/>
      </c>
      <c r="GH243" s="67" t="str">
        <f>Valintaohjelma!$I119</f>
        <v>-</v>
      </c>
    </row>
    <row r="244" spans="1:190" ht="15.75" thickBot="1" x14ac:dyDescent="0.3">
      <c r="A244">
        <v>244</v>
      </c>
      <c r="B244">
        <f>IF(AND(Valintaohjelma!D120&lt;&gt;"-",Valintaohjelma!D120&lt;&gt;""),A244,0)</f>
        <v>0</v>
      </c>
      <c r="C244" s="240" t="str">
        <f t="shared" ca="1" si="26"/>
        <v>0</v>
      </c>
      <c r="D244" s="240" t="str">
        <f t="shared" ca="1" si="27"/>
        <v/>
      </c>
      <c r="E244" s="240" t="str">
        <f t="shared" ca="1" si="28"/>
        <v/>
      </c>
      <c r="F244" s="240" t="str">
        <f t="shared" ca="1" si="29"/>
        <v>-</v>
      </c>
      <c r="G244" s="47" t="e">
        <f>INDEX($I$2:$FN$2,ROWS(G$2:G244))</f>
        <v>#REF!</v>
      </c>
      <c r="H244">
        <v>0</v>
      </c>
      <c r="I244">
        <f ca="1">IF(AND($B244&gt;0,SUM(I$3:I243)=0,SUM($H244:H244)=0),$B244,0)</f>
        <v>0</v>
      </c>
      <c r="J244">
        <f ca="1">IF(AND($B244&gt;0,SUM(J$3:J243)=0,SUM($H244:I244)=0),$B244,0)</f>
        <v>0</v>
      </c>
      <c r="K244">
        <f ca="1">IF(AND($B244&gt;0,SUM(K$3:K243)=0,SUM($H244:J244)=0),$B244,0)</f>
        <v>0</v>
      </c>
      <c r="L244">
        <f ca="1">IF(AND($B244&gt;0,SUM(L$3:L243)=0,SUM($H244:K244)=0),$B244,0)</f>
        <v>0</v>
      </c>
      <c r="M244">
        <f ca="1">IF(AND($B244&gt;0,SUM(M$3:M243)=0,SUM($H244:L244)=0),$B244,0)</f>
        <v>0</v>
      </c>
      <c r="N244">
        <f ca="1">IF(AND($B244&gt;0,SUM(N$3:N243)=0,SUM($H244:M244)=0),$B244,0)</f>
        <v>0</v>
      </c>
      <c r="O244">
        <f ca="1">IF(AND($B244&gt;0,SUM(O$3:O243)=0,SUM($H244:N244)=0),$B244,0)</f>
        <v>0</v>
      </c>
      <c r="P244">
        <f ca="1">IF(AND($B244&gt;0,SUM(P$3:P243)=0,SUM($H244:O244)=0),$B244,0)</f>
        <v>0</v>
      </c>
      <c r="Q244">
        <f ca="1">IF(AND($B244&gt;0,SUM(Q$3:Q243)=0,SUM($H244:P244)=0),$B244,0)</f>
        <v>0</v>
      </c>
      <c r="R244">
        <f ca="1">IF(AND($B244&gt;0,SUM(R$3:R243)=0,SUM($H244:Q244)=0),$B244,0)</f>
        <v>0</v>
      </c>
      <c r="S244">
        <f ca="1">IF(AND($B244&gt;0,SUM(S$3:S243)=0,SUM($H244:R244)=0),$B244,0)</f>
        <v>0</v>
      </c>
      <c r="T244">
        <f ca="1">IF(AND($B244&gt;0,SUM(T$3:T243)=0,SUM($H244:S244)=0),$B244,0)</f>
        <v>0</v>
      </c>
      <c r="U244">
        <f ca="1">IF(AND($B244&gt;0,SUM(U$3:U243)=0,SUM($H244:T244)=0),$B244,0)</f>
        <v>0</v>
      </c>
      <c r="V244">
        <f ca="1">IF(AND($B244&gt;0,SUM(V$3:V243)=0,SUM($H244:U244)=0),$B244,0)</f>
        <v>0</v>
      </c>
      <c r="W244">
        <f ca="1">IF(AND($B244&gt;0,SUM(W$3:W243)=0,SUM($H244:V244)=0),$B244,0)</f>
        <v>0</v>
      </c>
      <c r="X244">
        <f ca="1">IF(AND($B244&gt;0,SUM(X$3:X243)=0,SUM($H244:W244)=0),$B244,0)</f>
        <v>0</v>
      </c>
      <c r="Y244">
        <f ca="1">IF(AND($B244&gt;0,SUM(Y$3:Y243)=0,SUM($H244:X244)=0),$B244,0)</f>
        <v>0</v>
      </c>
      <c r="Z244">
        <f ca="1">IF(AND($B244&gt;0,SUM(Z$3:Z243)=0,SUM($H244:Y244)=0),$B244,0)</f>
        <v>0</v>
      </c>
      <c r="AA244">
        <f ca="1">IF(AND($B244&gt;0,SUM(AA$3:AA243)=0,SUM($H244:Z244)=0),$B244,0)</f>
        <v>0</v>
      </c>
      <c r="AB244">
        <f ca="1">IF(AND($B244&gt;0,SUM(AB$3:AB243)=0,SUM($H244:AA244)=0),$B244,0)</f>
        <v>0</v>
      </c>
      <c r="AC244">
        <f ca="1">IF(AND($B244&gt;0,SUM(AC$3:AC243)=0,SUM($H244:AB244)=0),$B244,0)</f>
        <v>0</v>
      </c>
      <c r="AD244">
        <f ca="1">IF(AND($B244&gt;0,SUM(AD$3:AD243)=0,SUM($H244:AC244)=0),$B244,0)</f>
        <v>0</v>
      </c>
      <c r="AE244">
        <f ca="1">IF(AND($B244&gt;0,SUM(AE$3:AE243)=0,SUM($H244:AD244)=0),$B244,0)</f>
        <v>0</v>
      </c>
      <c r="AF244">
        <f ca="1">IF(AND($B244&gt;0,SUM(AF$3:AF243)=0,SUM($H244:AE244)=0),$B244,0)</f>
        <v>0</v>
      </c>
      <c r="AG244">
        <f ca="1">IF(AND($B244&gt;0,SUM(AG$3:AG243)=0,SUM($H244:AF244)=0),$B244,0)</f>
        <v>0</v>
      </c>
      <c r="AH244">
        <f ca="1">IF(AND($B244&gt;0,SUM(AH$3:AH243)=0,SUM($H244:AG244)=0),$B244,0)</f>
        <v>0</v>
      </c>
      <c r="AI244">
        <f ca="1">IF(AND($B244&gt;0,SUM(AI$3:AI243)=0,SUM($H244:AH244)=0),$B244,0)</f>
        <v>0</v>
      </c>
      <c r="AJ244">
        <f ca="1">IF(AND($B244&gt;0,SUM(AJ$3:AJ243)=0,SUM($H244:AI244)=0),$B244,0)</f>
        <v>0</v>
      </c>
      <c r="AK244">
        <f ca="1">IF(AND($B244&gt;0,SUM(AK$3:AK243)=0,SUM($H244:AJ244)=0),$B244,0)</f>
        <v>0</v>
      </c>
      <c r="AL244">
        <f ca="1">IF(AND($B244&gt;0,SUM(AL$3:AL243)=0,SUM($H244:AK244)=0),$B244,0)</f>
        <v>0</v>
      </c>
      <c r="AM244">
        <f ca="1">IF(AND($B244&gt;0,SUM(AM$3:AM243)=0,SUM($H244:AL244)=0),$B244,0)</f>
        <v>0</v>
      </c>
      <c r="AN244">
        <f ca="1">IF(AND($B244&gt;0,SUM(AN$3:AN243)=0,SUM($H244:AM244)=0),$B244,0)</f>
        <v>0</v>
      </c>
      <c r="AO244">
        <f ca="1">IF(AND($B244&gt;0,SUM(AO$3:AO243)=0,SUM($H244:AN244)=0),$B244,0)</f>
        <v>0</v>
      </c>
      <c r="AP244">
        <f ca="1">IF(AND($B244&gt;0,SUM(AP$3:AP243)=0,SUM($H244:AO244)=0),$B244,0)</f>
        <v>0</v>
      </c>
      <c r="AQ244">
        <f ca="1">IF(AND($B244&gt;0,SUM(AQ$3:AQ243)=0,SUM($H244:AP244)=0),$B244,0)</f>
        <v>0</v>
      </c>
      <c r="AR244">
        <f ca="1">IF(AND($B244&gt;0,SUM(AR$3:AR243)=0,SUM($H244:AQ244)=0),$B244,0)</f>
        <v>0</v>
      </c>
      <c r="AS244">
        <f ca="1">IF(AND($B244&gt;0,SUM(AS$3:AS243)=0,SUM($H244:AR244)=0),$B244,0)</f>
        <v>0</v>
      </c>
      <c r="AT244">
        <f ca="1">IF(AND($B244&gt;0,SUM(AT$3:AT243)=0,SUM($H244:AS244)=0),$B244,0)</f>
        <v>0</v>
      </c>
      <c r="AU244">
        <f ca="1">IF(AND($B244&gt;0,SUM(AU$3:AU243)=0,SUM($H244:AT244)=0),$B244,0)</f>
        <v>0</v>
      </c>
      <c r="AV244">
        <f ca="1">IF(AND($B244&gt;0,SUM(AV$3:AV243)=0,SUM($H244:AU244)=0),$B244,0)</f>
        <v>0</v>
      </c>
      <c r="AW244">
        <f ca="1">IF(AND($B244&gt;0,SUM(AW$3:AW243)=0,SUM($H244:AV244)=0),$B244,0)</f>
        <v>0</v>
      </c>
      <c r="AX244">
        <f ca="1">IF(AND($B244&gt;0,SUM(AX$3:AX243)=0,SUM($H244:AW244)=0),$B244,0)</f>
        <v>0</v>
      </c>
      <c r="AY244">
        <f ca="1">IF(AND($B244&gt;0,SUM(AY$3:AY243)=0,SUM($H244:AX244)=0),$B244,0)</f>
        <v>0</v>
      </c>
      <c r="AZ244">
        <f ca="1">IF(AND($B244&gt;0,SUM(AZ$3:AZ243)=0,SUM($H244:AY244)=0),$B244,0)</f>
        <v>0</v>
      </c>
      <c r="BA244">
        <f ca="1">IF(AND($B244&gt;0,SUM(BA$3:BA243)=0,SUM($H244:AZ244)=0),$B244,0)</f>
        <v>0</v>
      </c>
      <c r="BB244">
        <f ca="1">IF(AND($B244&gt;0,SUM(BB$3:BB243)=0,SUM($H244:BA244)=0),$B244,0)</f>
        <v>0</v>
      </c>
      <c r="BC244">
        <f ca="1">IF(AND($B244&gt;0,SUM(BC$3:BC243)=0,SUM($H244:BB244)=0),$B244,0)</f>
        <v>0</v>
      </c>
      <c r="BD244">
        <f ca="1">IF(AND($B244&gt;0,SUM(BD$3:BD243)=0,SUM($H244:BC244)=0),$B244,0)</f>
        <v>0</v>
      </c>
      <c r="BE244">
        <f ca="1">IF(AND($B244&gt;0,SUM(BE$3:BE243)=0,SUM($H244:BD244)=0),$B244,0)</f>
        <v>0</v>
      </c>
      <c r="BF244">
        <f ca="1">IF(AND($B244&gt;0,SUM(BF$3:BF243)=0,SUM($H244:BE244)=0),$B244,0)</f>
        <v>0</v>
      </c>
      <c r="BG244">
        <f ca="1">IF(AND($B244&gt;0,SUM(BG$3:BG243)=0,SUM($H244:BF244)=0),$B244,0)</f>
        <v>0</v>
      </c>
      <c r="BH244">
        <f ca="1">IF(AND($B244&gt;0,SUM(BH$3:BH243)=0,SUM($H244:BG244)=0),$B244,0)</f>
        <v>0</v>
      </c>
      <c r="BI244">
        <f ca="1">IF(AND($B244&gt;0,SUM(BI$3:BI243)=0,SUM($H244:BH244)=0),$B244,0)</f>
        <v>0</v>
      </c>
      <c r="BJ244">
        <f ca="1">IF(AND($B244&gt;0,SUM(BJ$3:BJ243)=0,SUM($H244:BI244)=0),$B244,0)</f>
        <v>0</v>
      </c>
      <c r="BK244">
        <f ca="1">IF(AND($B244&gt;0,SUM(BK$3:BK243)=0,SUM($H244:BJ244)=0),$B244,0)</f>
        <v>0</v>
      </c>
      <c r="BL244">
        <f ca="1">IF(AND($B244&gt;0,SUM(BL$3:BL243)=0,SUM($H244:BK244)=0),$B244,0)</f>
        <v>0</v>
      </c>
      <c r="BM244">
        <f ca="1">IF(AND($B244&gt;0,SUM(BM$3:BM243)=0,SUM($H244:BL244)=0),$B244,0)</f>
        <v>0</v>
      </c>
      <c r="BN244">
        <f ca="1">IF(AND($B244&gt;0,SUM(BN$3:BN243)=0,SUM($H244:BM244)=0),$B244,0)</f>
        <v>0</v>
      </c>
      <c r="BO244">
        <f ca="1">IF(AND($B244&gt;0,SUM(BO$3:BO243)=0,SUM($H244:BN244)=0),$B244,0)</f>
        <v>0</v>
      </c>
      <c r="BP244">
        <f ca="1">IF(AND($B244&gt;0,SUM(BP$3:BP243)=0,SUM($H244:BO244)=0),$B244,0)</f>
        <v>0</v>
      </c>
      <c r="BQ244">
        <f ca="1">IF(AND($B244&gt;0,SUM(BQ$3:BQ243)=0,SUM($H244:BP244)=0),$B244,0)</f>
        <v>0</v>
      </c>
      <c r="BR244">
        <f ca="1">IF(AND($B244&gt;0,SUM(BR$3:BR243)=0,SUM($H244:BQ244)=0),$B244,0)</f>
        <v>0</v>
      </c>
      <c r="BS244">
        <f ca="1">IF(AND($B244&gt;0,SUM(BS$3:BS243)=0,SUM($H244:BR244)=0),$B244,0)</f>
        <v>0</v>
      </c>
      <c r="BT244">
        <f ca="1">IF(AND($B244&gt;0,SUM(BT$3:BT243)=0,SUM($H244:BS244)=0),$B244,0)</f>
        <v>0</v>
      </c>
      <c r="BU244">
        <f ca="1">IF(AND($B244&gt;0,SUM(BU$3:BU243)=0,SUM($H244:BT244)=0),$B244,0)</f>
        <v>0</v>
      </c>
      <c r="BV244">
        <f ca="1">IF(AND($B244&gt;0,SUM(BV$3:BV243)=0,SUM($H244:BU244)=0),$B244,0)</f>
        <v>0</v>
      </c>
      <c r="BW244">
        <f ca="1">IF(AND($B244&gt;0,SUM(BW$3:BW243)=0,SUM($H244:BV244)=0),$B244,0)</f>
        <v>0</v>
      </c>
      <c r="BX244">
        <f ca="1">IF(AND($B244&gt;0,SUM(BX$3:BX243)=0,SUM($H244:BW244)=0),$B244,0)</f>
        <v>0</v>
      </c>
      <c r="BY244">
        <f ca="1">IF(AND($B244&gt;0,SUM(BY$3:BY243)=0,SUM($H244:BX244)=0),$B244,0)</f>
        <v>0</v>
      </c>
      <c r="BZ244">
        <f ca="1">IF(AND($B244&gt;0,SUM(BZ$3:BZ243)=0,SUM($H244:BY244)=0),$B244,0)</f>
        <v>0</v>
      </c>
      <c r="CA244">
        <f ca="1">IF(AND($B244&gt;0,SUM(CA$3:CA243)=0,SUM($H244:BZ244)=0),$B244,0)</f>
        <v>0</v>
      </c>
      <c r="CB244">
        <f ca="1">IF(AND($B244&gt;0,SUM(CB$3:CB243)=0,SUM($H244:CA244)=0),$B244,0)</f>
        <v>0</v>
      </c>
      <c r="CC244">
        <f ca="1">IF(AND($B244&gt;0,SUM(CC$3:CC243)=0,SUM($H244:CB244)=0),$B244,0)</f>
        <v>0</v>
      </c>
      <c r="CD244">
        <f ca="1">IF(AND($B244&gt;0,SUM(CD$3:CD243)=0,SUM($H244:CC244)=0),$B244,0)</f>
        <v>0</v>
      </c>
      <c r="CE244">
        <f ca="1">IF(AND($B244&gt;0,SUM(CE$3:CE243)=0,SUM($H244:CD244)=0),$B244,0)</f>
        <v>0</v>
      </c>
      <c r="CF244">
        <f ca="1">IF(AND($B244&gt;0,SUM(CF$3:CF243)=0,SUM($H244:CE244)=0),$B244,0)</f>
        <v>0</v>
      </c>
      <c r="CG244">
        <f ca="1">IF(AND($B244&gt;0,SUM(CG$3:CG243)=0,SUM($H244:CF244)=0),$B244,0)</f>
        <v>0</v>
      </c>
      <c r="CH244">
        <f ca="1">IF(AND($B244&gt;0,SUM(CH$3:CH243)=0,SUM($H244:CG244)=0),$B244,0)</f>
        <v>0</v>
      </c>
      <c r="CI244">
        <f ca="1">IF(AND($B244&gt;0,SUM(CI$3:CI243)=0,SUM($H244:CH244)=0),$B244,0)</f>
        <v>0</v>
      </c>
      <c r="CJ244">
        <f ca="1">IF(AND($B244&gt;0,SUM(CJ$3:CJ243)=0,SUM($H244:CI244)=0),$B244,0)</f>
        <v>0</v>
      </c>
      <c r="CK244">
        <f ca="1">IF(AND($B244&gt;0,SUM(CK$3:CK243)=0,SUM($H244:CJ244)=0),$B244,0)</f>
        <v>0</v>
      </c>
      <c r="CL244">
        <f ca="1">IF(AND($B244&gt;0,SUM(CL$3:CL243)=0,SUM($H244:CK244)=0),$B244,0)</f>
        <v>0</v>
      </c>
      <c r="CM244">
        <f ca="1">IF(AND($B244&gt;0,SUM(CM$3:CM243)=0,SUM($H244:CL244)=0),$B244,0)</f>
        <v>0</v>
      </c>
      <c r="CN244">
        <f ca="1">IF(AND($B244&gt;0,SUM(CN$3:CN243)=0,SUM($H244:CM244)=0),$B244,0)</f>
        <v>0</v>
      </c>
      <c r="CO244">
        <f ca="1">IF(AND($B244&gt;0,SUM(CO$3:CO243)=0,SUM($H244:CN244)=0),$B244,0)</f>
        <v>0</v>
      </c>
      <c r="CP244">
        <f ca="1">IF(AND($B244&gt;0,SUM(CP$3:CP243)=0,SUM($H244:CO244)=0),$B244,0)</f>
        <v>0</v>
      </c>
      <c r="CQ244">
        <f ca="1">IF(AND($B244&gt;0,SUM(CQ$3:CQ243)=0,SUM($H244:CP244)=0),$B244,0)</f>
        <v>0</v>
      </c>
      <c r="CR244">
        <f ca="1">IF(AND($B244&gt;0,SUM(CR$3:CR243)=0,SUM($H244:CQ244)=0),$B244,0)</f>
        <v>0</v>
      </c>
      <c r="CS244">
        <f ca="1">IF(AND($B244&gt;0,SUM(CS$3:CS243)=0,SUM($H244:CR244)=0),$B244,0)</f>
        <v>0</v>
      </c>
      <c r="CT244">
        <f ca="1">IF(AND($B244&gt;0,SUM(CT$3:CT243)=0,SUM($H244:CS244)=0),$B244,0)</f>
        <v>0</v>
      </c>
      <c r="CU244">
        <f ca="1">IF(AND($B244&gt;0,SUM(CU$3:CU243)=0,SUM($H244:CT244)=0),$B244,0)</f>
        <v>0</v>
      </c>
      <c r="CV244">
        <f ca="1">IF(AND($B244&gt;0,SUM(CV$3:CV243)=0,SUM($H244:CU244)=0),$B244,0)</f>
        <v>0</v>
      </c>
      <c r="CW244">
        <f ca="1">IF(AND($B244&gt;0,SUM(CW$3:CW243)=0,SUM($H244:CV244)=0),$B244,0)</f>
        <v>0</v>
      </c>
      <c r="CX244">
        <f ca="1">IF(AND($B244&gt;0,SUM(CX$3:CX243)=0,SUM($H244:CW244)=0),$B244,0)</f>
        <v>0</v>
      </c>
      <c r="CY244">
        <f ca="1">IF(AND($B244&gt;0,SUM(CY$3:CY243)=0,SUM($H244:CX244)=0),$B244,0)</f>
        <v>0</v>
      </c>
      <c r="CZ244">
        <f ca="1">IF(AND($B244&gt;0,SUM(CZ$3:CZ243)=0,SUM($H244:CY244)=0),$B244,0)</f>
        <v>0</v>
      </c>
      <c r="DA244">
        <f ca="1">IF(AND($B244&gt;0,SUM(DA$3:DA243)=0,SUM($H244:CZ244)=0),$B244,0)</f>
        <v>0</v>
      </c>
      <c r="DB244">
        <f ca="1">IF(AND($B244&gt;0,SUM(DB$3:DB243)=0,SUM($H244:DA244)=0),$B244,0)</f>
        <v>0</v>
      </c>
      <c r="DC244">
        <f ca="1">IF(AND($B244&gt;0,SUM(DC$3:DC243)=0,SUM($H244:DB244)=0),$B244,0)</f>
        <v>0</v>
      </c>
      <c r="DD244">
        <f ca="1">IF(AND($B244&gt;0,SUM(DD$3:DD243)=0,SUM($H244:DC244)=0),$B244,0)</f>
        <v>0</v>
      </c>
      <c r="DE244">
        <f ca="1">IF(AND($B244&gt;0,SUM(DE$3:DE243)=0,SUM($H244:DD244)=0),$B244,0)</f>
        <v>0</v>
      </c>
      <c r="DF244">
        <f ca="1">IF(AND($B244&gt;0,SUM(DF$3:DF243)=0,SUM($H244:DE244)=0),$B244,0)</f>
        <v>0</v>
      </c>
      <c r="DG244">
        <f ca="1">IF(AND($B244&gt;0,SUM(DG$3:DG243)=0,SUM($H244:DF244)=0),$B244,0)</f>
        <v>0</v>
      </c>
      <c r="DH244">
        <f ca="1">IF(AND($B244&gt;0,SUM(DH$3:DH243)=0,SUM($H244:DG244)=0),$B244,0)</f>
        <v>0</v>
      </c>
      <c r="DI244">
        <f ca="1">IF(AND($B244&gt;0,SUM(DI$3:DI243)=0,SUM($H244:DH244)=0),$B244,0)</f>
        <v>0</v>
      </c>
      <c r="DJ244">
        <f ca="1">IF(AND($B244&gt;0,SUM(DJ$3:DJ243)=0,SUM($H244:DI244)=0),$B244,0)</f>
        <v>0</v>
      </c>
      <c r="DK244">
        <f ca="1">IF(AND($B244&gt;0,SUM(DK$3:DK243)=0,SUM($H244:DJ244)=0),$B244,0)</f>
        <v>0</v>
      </c>
      <c r="DL244">
        <f ca="1">IF(AND($B244&gt;0,SUM(DL$3:DL243)=0,SUM($H244:DK244)=0),$B244,0)</f>
        <v>0</v>
      </c>
      <c r="DM244">
        <f ca="1">IF(AND($B244&gt;0,SUM(DM$3:DM243)=0,SUM($H244:DL244)=0),$B244,0)</f>
        <v>0</v>
      </c>
      <c r="DN244">
        <f ca="1">IF(AND($B244&gt;0,SUM(DN$3:DN243)=0,SUM($H244:DM244)=0),$B244,0)</f>
        <v>0</v>
      </c>
      <c r="DO244">
        <f ca="1">IF(AND($B244&gt;0,SUM(DO$3:DO243)=0,SUM($H244:DN244)=0),$B244,0)</f>
        <v>0</v>
      </c>
      <c r="DP244">
        <f ca="1">IF(AND($B244&gt;0,SUM(DP$3:DP243)=0,SUM($H244:DO244)=0),$B244,0)</f>
        <v>0</v>
      </c>
      <c r="DQ244">
        <f ca="1">IF(AND($B244&gt;0,SUM(DQ$3:DQ243)=0,SUM($H244:DP244)=0),$B244,0)</f>
        <v>0</v>
      </c>
      <c r="DR244">
        <f ca="1">IF(AND($B244&gt;0,SUM(DR$3:DR243)=0,SUM($H244:DQ244)=0),$B244,0)</f>
        <v>0</v>
      </c>
      <c r="DS244">
        <f ca="1">IF(AND($B244&gt;0,SUM(DS$3:DS243)=0,SUM($H244:DR244)=0),$B244,0)</f>
        <v>0</v>
      </c>
      <c r="DT244">
        <f ca="1">IF(AND($B244&gt;0,SUM(DT$3:DT243)=0,SUM($H244:DS244)=0),$B244,0)</f>
        <v>0</v>
      </c>
      <c r="DU244">
        <f ca="1">IF(AND($B244&gt;0,SUM(DU$3:DU243)=0,SUM($H244:DT244)=0),$B244,0)</f>
        <v>0</v>
      </c>
      <c r="DV244">
        <f ca="1">IF(AND($B244&gt;0,SUM(DV$3:DV243)=0,SUM($H244:DU244)=0),$B244,0)</f>
        <v>0</v>
      </c>
      <c r="DW244">
        <f ca="1">IF(AND($B244&gt;0,SUM(DW$3:DW243)=0,SUM($H244:DV244)=0),$B244,0)</f>
        <v>0</v>
      </c>
      <c r="DX244">
        <f ca="1">IF(AND($B244&gt;0,SUM(DX$3:DX243)=0,SUM($H244:DW244)=0),$B244,0)</f>
        <v>0</v>
      </c>
      <c r="DY244">
        <f ca="1">IF(AND($B244&gt;0,SUM(DY$3:DY243)=0,SUM($H244:DX244)=0),$B244,0)</f>
        <v>0</v>
      </c>
      <c r="DZ244">
        <f ca="1">IF(AND($B244&gt;0,SUM(DZ$3:DZ243)=0,SUM($H244:DY244)=0),$B244,0)</f>
        <v>0</v>
      </c>
      <c r="EA244">
        <f ca="1">IF(AND($B244&gt;0,SUM(EA$3:EA243)=0,SUM($H244:DZ244)=0),$B244,0)</f>
        <v>0</v>
      </c>
      <c r="EB244">
        <f ca="1">IF(AND($B244&gt;0,SUM(EB$3:EB243)=0,SUM($H244:EA244)=0),$B244,0)</f>
        <v>0</v>
      </c>
      <c r="EC244">
        <f ca="1">IF(AND($B244&gt;0,SUM(EC$3:EC243)=0,SUM($H244:EB244)=0),$B244,0)</f>
        <v>0</v>
      </c>
      <c r="ED244">
        <f ca="1">IF(AND($B244&gt;0,SUM(ED$3:ED243)=0,SUM($H244:EC244)=0),$B244,0)</f>
        <v>0</v>
      </c>
      <c r="EE244">
        <f ca="1">IF(AND($B244&gt;0,SUM(EE$3:EE243)=0,SUM($H244:ED244)=0),$B244,0)</f>
        <v>0</v>
      </c>
      <c r="EF244">
        <f ca="1">IF(AND($B244&gt;0,SUM(EF$3:EF243)=0,SUM($H244:EE244)=0),$B244,0)</f>
        <v>0</v>
      </c>
      <c r="EG244">
        <f ca="1">IF(AND($B244&gt;0,SUM(EG$3:EG243)=0,SUM($H244:EF244)=0),$B244,0)</f>
        <v>0</v>
      </c>
      <c r="EH244">
        <f ca="1">IF(AND($B244&gt;0,SUM(EH$3:EH243)=0,SUM($H244:EG244)=0),$B244,0)</f>
        <v>0</v>
      </c>
      <c r="EI244">
        <f ca="1">IF(AND($B244&gt;0,SUM(EI$3:EI243)=0,SUM($H244:EH244)=0),$B244,0)</f>
        <v>0</v>
      </c>
      <c r="EJ244">
        <f ca="1">IF(AND($B244&gt;0,SUM(EJ$3:EJ243)=0,SUM($H244:EI244)=0),$B244,0)</f>
        <v>0</v>
      </c>
      <c r="EK244">
        <f ca="1">IF(AND($B244&gt;0,SUM(EK$3:EK243)=0,SUM($H244:EJ244)=0),$B244,0)</f>
        <v>0</v>
      </c>
      <c r="EL244">
        <f ca="1">IF(AND($B244&gt;0,SUM(EL$3:EL243)=0,SUM($H244:EK244)=0),$B244,0)</f>
        <v>0</v>
      </c>
      <c r="EM244">
        <f ca="1">IF(AND($B244&gt;0,SUM(EM$3:EM243)=0,SUM($H244:EL244)=0),$B244,0)</f>
        <v>0</v>
      </c>
      <c r="EN244">
        <f ca="1">IF(AND($B244&gt;0,SUM(EN$3:EN243)=0,SUM($H244:EM244)=0),$B244,0)</f>
        <v>0</v>
      </c>
      <c r="EO244">
        <f ca="1">IF(AND($B244&gt;0,SUM(EO$3:EO243)=0,SUM($H244:EN244)=0),$B244,0)</f>
        <v>0</v>
      </c>
      <c r="EP244">
        <f ca="1">IF(AND($B244&gt;0,SUM(EP$3:EP243)=0,SUM($H244:EO244)=0),$B244,0)</f>
        <v>0</v>
      </c>
      <c r="EQ244">
        <f ca="1">IF(AND($B244&gt;0,SUM(EQ$3:EQ243)=0,SUM($H244:EP244)=0),$B244,0)</f>
        <v>0</v>
      </c>
      <c r="ER244">
        <f ca="1">IF(AND($B244&gt;0,SUM(ER$3:ER243)=0,SUM($H244:EQ244)=0),$B244,0)</f>
        <v>0</v>
      </c>
      <c r="ES244">
        <f ca="1">IF(AND($B244&gt;0,SUM(ES$3:ES243)=0,SUM($H244:ER244)=0),$B244,0)</f>
        <v>0</v>
      </c>
      <c r="ET244">
        <f ca="1">IF(AND($B244&gt;0,SUM(ET$3:ET243)=0,SUM($H244:ES244)=0),$B244,0)</f>
        <v>0</v>
      </c>
      <c r="EU244">
        <f ca="1">IF(AND($B244&gt;0,SUM(EU$3:EU243)=0,SUM($H244:ET244)=0),$B244,0)</f>
        <v>0</v>
      </c>
      <c r="EV244">
        <f ca="1">IF(AND($B244&gt;0,SUM(EV$3:EV243)=0,SUM($H244:EU244)=0),$B244,0)</f>
        <v>0</v>
      </c>
      <c r="EW244">
        <f ca="1">IF(AND($B244&gt;0,SUM(EW$3:EW243)=0,SUM($H244:EV244)=0),$B244,0)</f>
        <v>0</v>
      </c>
      <c r="EX244">
        <f ca="1">IF(AND($B244&gt;0,SUM(EX$3:EX243)=0,SUM($H244:EW244)=0),$B244,0)</f>
        <v>0</v>
      </c>
      <c r="EY244">
        <f ca="1">IF(AND($B244&gt;0,SUM(EY$3:EY243)=0,SUM($H244:EX244)=0),$B244,0)</f>
        <v>0</v>
      </c>
      <c r="EZ244">
        <f ca="1">IF(AND($B244&gt;0,SUM(EZ$3:EZ243)=0,SUM($H244:EY244)=0),$B244,0)</f>
        <v>0</v>
      </c>
      <c r="FA244">
        <f ca="1">IF(AND($B244&gt;0,SUM(FA$3:FA243)=0,SUM($H244:EZ244)=0),$B244,0)</f>
        <v>0</v>
      </c>
      <c r="FB244">
        <f ca="1">IF(AND($B244&gt;0,SUM(FB$3:FB243)=0,SUM($H244:FA244)=0),$B244,0)</f>
        <v>0</v>
      </c>
      <c r="FC244">
        <f ca="1">IF(AND($B244&gt;0,SUM(FC$3:FC243)=0,SUM($H244:FB244)=0),$B244,0)</f>
        <v>0</v>
      </c>
      <c r="FD244">
        <f ca="1">IF(AND($B244&gt;0,SUM(FD$3:FD243)=0,SUM($H244:FC244)=0),$B244,0)</f>
        <v>0</v>
      </c>
      <c r="FE244">
        <f ca="1">IF(AND($B244&gt;0,SUM(FE$3:FE243)=0,SUM($H244:FD244)=0),$B244,0)</f>
        <v>0</v>
      </c>
      <c r="FF244">
        <f ca="1">IF(AND($B244&gt;0,SUM(FF$3:FF243)=0,SUM($H244:FE244)=0),$B244,0)</f>
        <v>0</v>
      </c>
      <c r="FG244">
        <f ca="1">IF(AND($B244&gt;0,SUM(FG$3:FG243)=0,SUM($H244:FF244)=0),$B244,0)</f>
        <v>0</v>
      </c>
      <c r="FH244">
        <f ca="1">IF(AND($B244&gt;0,SUM(FH$3:FH243)=0,SUM($H244:FG244)=0),$B244,0)</f>
        <v>0</v>
      </c>
      <c r="FI244">
        <f ca="1">IF(AND($B244&gt;0,SUM(FI$3:FI243)=0,SUM($H244:FH244)=0),$B244,0)</f>
        <v>0</v>
      </c>
      <c r="FJ244">
        <f ca="1">IF(AND($B244&gt;0,SUM(FJ$3:FJ243)=0,SUM($H244:FI244)=0),$B244,0)</f>
        <v>0</v>
      </c>
      <c r="FK244">
        <f ca="1">IF(AND($B244&gt;0,SUM(FK$3:FK243)=0,SUM($H244:FJ244)=0),$B244,0)</f>
        <v>0</v>
      </c>
      <c r="FL244">
        <f ca="1">IF(AND($B244&gt;0,SUM(FL$3:FL243)=0,SUM($H244:FK244)=0),$B244,0)</f>
        <v>0</v>
      </c>
      <c r="FM244">
        <f ca="1">IF(AND($B244&gt;0,SUM(FM$3:FM243)=0,SUM($H244:FL244)=0),$B244,0)</f>
        <v>0</v>
      </c>
      <c r="FN244">
        <f ca="1">IF(AND($B244&gt;0,SUM(FN$3:FN243)=0,SUM($H244:FM244)=0),$B244,0)</f>
        <v>0</v>
      </c>
      <c r="FS244" s="67" t="str">
        <f ca="1">Valintaohjelma!$C120</f>
        <v>0</v>
      </c>
      <c r="FT244" s="67" t="str">
        <f ca="1">Valintaohjelma!$F120</f>
        <v/>
      </c>
      <c r="FU244" s="342" t="str">
        <f>""</f>
        <v/>
      </c>
      <c r="FV244" s="67" t="str">
        <f>Valintaohjelma!$I120</f>
        <v>-</v>
      </c>
      <c r="FY244" s="67" t="str">
        <f ca="1">Valintaohjelma!$C120</f>
        <v>0</v>
      </c>
      <c r="FZ244" s="67" t="str">
        <f ca="1">Valintaohjelma!$F120</f>
        <v/>
      </c>
      <c r="GA244" s="67" t="str">
        <f>""</f>
        <v/>
      </c>
      <c r="GB244" s="67" t="str">
        <f>Valintaohjelma!$I120</f>
        <v>-</v>
      </c>
      <c r="GE244" s="67" t="str">
        <f ca="1">Valintaohjelma!$C120</f>
        <v>0</v>
      </c>
      <c r="GF244" s="67" t="str">
        <f ca="1">Valintaohjelma!$F120</f>
        <v/>
      </c>
      <c r="GG244" s="67" t="str">
        <f>""</f>
        <v/>
      </c>
      <c r="GH244" s="67" t="str">
        <f>Valintaohjelma!$I120</f>
        <v>-</v>
      </c>
    </row>
    <row r="245" spans="1:190" ht="15.75" thickBot="1" x14ac:dyDescent="0.3">
      <c r="A245">
        <v>245</v>
      </c>
      <c r="B245">
        <f>IF(AND(Valintaohjelma!D121&lt;&gt;"-",Valintaohjelma!D121&lt;&gt;""),A245,0)</f>
        <v>0</v>
      </c>
      <c r="C245" s="240" t="str">
        <f t="shared" ca="1" si="26"/>
        <v>0</v>
      </c>
      <c r="D245" s="240" t="str">
        <f t="shared" ca="1" si="27"/>
        <v/>
      </c>
      <c r="E245" s="240" t="str">
        <f t="shared" ca="1" si="28"/>
        <v/>
      </c>
      <c r="F245" s="240" t="str">
        <f t="shared" ca="1" si="29"/>
        <v>-</v>
      </c>
      <c r="G245" s="47" t="e">
        <f>INDEX($I$2:$FN$2,ROWS(G$2:G245))</f>
        <v>#REF!</v>
      </c>
      <c r="H245">
        <v>0</v>
      </c>
      <c r="I245">
        <f ca="1">IF(AND($B245&gt;0,SUM(I$3:I244)=0,SUM($H245:H245)=0),$B245,0)</f>
        <v>0</v>
      </c>
      <c r="J245">
        <f ca="1">IF(AND($B245&gt;0,SUM(J$3:J244)=0,SUM($H245:I245)=0),$B245,0)</f>
        <v>0</v>
      </c>
      <c r="K245">
        <f ca="1">IF(AND($B245&gt;0,SUM(K$3:K244)=0,SUM($H245:J245)=0),$B245,0)</f>
        <v>0</v>
      </c>
      <c r="L245">
        <f ca="1">IF(AND($B245&gt;0,SUM(L$3:L244)=0,SUM($H245:K245)=0),$B245,0)</f>
        <v>0</v>
      </c>
      <c r="M245">
        <f ca="1">IF(AND($B245&gt;0,SUM(M$3:M244)=0,SUM($H245:L245)=0),$B245,0)</f>
        <v>0</v>
      </c>
      <c r="N245">
        <f ca="1">IF(AND($B245&gt;0,SUM(N$3:N244)=0,SUM($H245:M245)=0),$B245,0)</f>
        <v>0</v>
      </c>
      <c r="O245">
        <f ca="1">IF(AND($B245&gt;0,SUM(O$3:O244)=0,SUM($H245:N245)=0),$B245,0)</f>
        <v>0</v>
      </c>
      <c r="P245">
        <f ca="1">IF(AND($B245&gt;0,SUM(P$3:P244)=0,SUM($H245:O245)=0),$B245,0)</f>
        <v>0</v>
      </c>
      <c r="Q245">
        <f ca="1">IF(AND($B245&gt;0,SUM(Q$3:Q244)=0,SUM($H245:P245)=0),$B245,0)</f>
        <v>0</v>
      </c>
      <c r="R245">
        <f ca="1">IF(AND($B245&gt;0,SUM(R$3:R244)=0,SUM($H245:Q245)=0),$B245,0)</f>
        <v>0</v>
      </c>
      <c r="S245">
        <f ca="1">IF(AND($B245&gt;0,SUM(S$3:S244)=0,SUM($H245:R245)=0),$B245,0)</f>
        <v>0</v>
      </c>
      <c r="T245">
        <f ca="1">IF(AND($B245&gt;0,SUM(T$3:T244)=0,SUM($H245:S245)=0),$B245,0)</f>
        <v>0</v>
      </c>
      <c r="U245">
        <f ca="1">IF(AND($B245&gt;0,SUM(U$3:U244)=0,SUM($H245:T245)=0),$B245,0)</f>
        <v>0</v>
      </c>
      <c r="V245">
        <f ca="1">IF(AND($B245&gt;0,SUM(V$3:V244)=0,SUM($H245:U245)=0),$B245,0)</f>
        <v>0</v>
      </c>
      <c r="W245">
        <f ca="1">IF(AND($B245&gt;0,SUM(W$3:W244)=0,SUM($H245:V245)=0),$B245,0)</f>
        <v>0</v>
      </c>
      <c r="X245">
        <f ca="1">IF(AND($B245&gt;0,SUM(X$3:X244)=0,SUM($H245:W245)=0),$B245,0)</f>
        <v>0</v>
      </c>
      <c r="Y245">
        <f ca="1">IF(AND($B245&gt;0,SUM(Y$3:Y244)=0,SUM($H245:X245)=0),$B245,0)</f>
        <v>0</v>
      </c>
      <c r="Z245">
        <f ca="1">IF(AND($B245&gt;0,SUM(Z$3:Z244)=0,SUM($H245:Y245)=0),$B245,0)</f>
        <v>0</v>
      </c>
      <c r="AA245">
        <f ca="1">IF(AND($B245&gt;0,SUM(AA$3:AA244)=0,SUM($H245:Z245)=0),$B245,0)</f>
        <v>0</v>
      </c>
      <c r="AB245">
        <f ca="1">IF(AND($B245&gt;0,SUM(AB$3:AB244)=0,SUM($H245:AA245)=0),$B245,0)</f>
        <v>0</v>
      </c>
      <c r="AC245">
        <f ca="1">IF(AND($B245&gt;0,SUM(AC$3:AC244)=0,SUM($H245:AB245)=0),$B245,0)</f>
        <v>0</v>
      </c>
      <c r="AD245">
        <f ca="1">IF(AND($B245&gt;0,SUM(AD$3:AD244)=0,SUM($H245:AC245)=0),$B245,0)</f>
        <v>0</v>
      </c>
      <c r="AE245">
        <f ca="1">IF(AND($B245&gt;0,SUM(AE$3:AE244)=0,SUM($H245:AD245)=0),$B245,0)</f>
        <v>0</v>
      </c>
      <c r="AF245">
        <f ca="1">IF(AND($B245&gt;0,SUM(AF$3:AF244)=0,SUM($H245:AE245)=0),$B245,0)</f>
        <v>0</v>
      </c>
      <c r="AG245">
        <f ca="1">IF(AND($B245&gt;0,SUM(AG$3:AG244)=0,SUM($H245:AF245)=0),$B245,0)</f>
        <v>0</v>
      </c>
      <c r="AH245">
        <f ca="1">IF(AND($B245&gt;0,SUM(AH$3:AH244)=0,SUM($H245:AG245)=0),$B245,0)</f>
        <v>0</v>
      </c>
      <c r="AI245">
        <f ca="1">IF(AND($B245&gt;0,SUM(AI$3:AI244)=0,SUM($H245:AH245)=0),$B245,0)</f>
        <v>0</v>
      </c>
      <c r="AJ245">
        <f ca="1">IF(AND($B245&gt;0,SUM(AJ$3:AJ244)=0,SUM($H245:AI245)=0),$B245,0)</f>
        <v>0</v>
      </c>
      <c r="AK245">
        <f ca="1">IF(AND($B245&gt;0,SUM(AK$3:AK244)=0,SUM($H245:AJ245)=0),$B245,0)</f>
        <v>0</v>
      </c>
      <c r="AL245">
        <f ca="1">IF(AND($B245&gt;0,SUM(AL$3:AL244)=0,SUM($H245:AK245)=0),$B245,0)</f>
        <v>0</v>
      </c>
      <c r="AM245">
        <f ca="1">IF(AND($B245&gt;0,SUM(AM$3:AM244)=0,SUM($H245:AL245)=0),$B245,0)</f>
        <v>0</v>
      </c>
      <c r="AN245">
        <f ca="1">IF(AND($B245&gt;0,SUM(AN$3:AN244)=0,SUM($H245:AM245)=0),$B245,0)</f>
        <v>0</v>
      </c>
      <c r="AO245">
        <f ca="1">IF(AND($B245&gt;0,SUM(AO$3:AO244)=0,SUM($H245:AN245)=0),$B245,0)</f>
        <v>0</v>
      </c>
      <c r="AP245">
        <f ca="1">IF(AND($B245&gt;0,SUM(AP$3:AP244)=0,SUM($H245:AO245)=0),$B245,0)</f>
        <v>0</v>
      </c>
      <c r="AQ245">
        <f ca="1">IF(AND($B245&gt;0,SUM(AQ$3:AQ244)=0,SUM($H245:AP245)=0),$B245,0)</f>
        <v>0</v>
      </c>
      <c r="AR245">
        <f ca="1">IF(AND($B245&gt;0,SUM(AR$3:AR244)=0,SUM($H245:AQ245)=0),$B245,0)</f>
        <v>0</v>
      </c>
      <c r="AS245">
        <f ca="1">IF(AND($B245&gt;0,SUM(AS$3:AS244)=0,SUM($H245:AR245)=0),$B245,0)</f>
        <v>0</v>
      </c>
      <c r="AT245">
        <f ca="1">IF(AND($B245&gt;0,SUM(AT$3:AT244)=0,SUM($H245:AS245)=0),$B245,0)</f>
        <v>0</v>
      </c>
      <c r="AU245">
        <f ca="1">IF(AND($B245&gt;0,SUM(AU$3:AU244)=0,SUM($H245:AT245)=0),$B245,0)</f>
        <v>0</v>
      </c>
      <c r="AV245">
        <f ca="1">IF(AND($B245&gt;0,SUM(AV$3:AV244)=0,SUM($H245:AU245)=0),$B245,0)</f>
        <v>0</v>
      </c>
      <c r="AW245">
        <f ca="1">IF(AND($B245&gt;0,SUM(AW$3:AW244)=0,SUM($H245:AV245)=0),$B245,0)</f>
        <v>0</v>
      </c>
      <c r="AX245">
        <f ca="1">IF(AND($B245&gt;0,SUM(AX$3:AX244)=0,SUM($H245:AW245)=0),$B245,0)</f>
        <v>0</v>
      </c>
      <c r="AY245">
        <f ca="1">IF(AND($B245&gt;0,SUM(AY$3:AY244)=0,SUM($H245:AX245)=0),$B245,0)</f>
        <v>0</v>
      </c>
      <c r="AZ245">
        <f ca="1">IF(AND($B245&gt;0,SUM(AZ$3:AZ244)=0,SUM($H245:AY245)=0),$B245,0)</f>
        <v>0</v>
      </c>
      <c r="BA245">
        <f ca="1">IF(AND($B245&gt;0,SUM(BA$3:BA244)=0,SUM($H245:AZ245)=0),$B245,0)</f>
        <v>0</v>
      </c>
      <c r="BB245">
        <f ca="1">IF(AND($B245&gt;0,SUM(BB$3:BB244)=0,SUM($H245:BA245)=0),$B245,0)</f>
        <v>0</v>
      </c>
      <c r="BC245">
        <f ca="1">IF(AND($B245&gt;0,SUM(BC$3:BC244)=0,SUM($H245:BB245)=0),$B245,0)</f>
        <v>0</v>
      </c>
      <c r="BD245">
        <f ca="1">IF(AND($B245&gt;0,SUM(BD$3:BD244)=0,SUM($H245:BC245)=0),$B245,0)</f>
        <v>0</v>
      </c>
      <c r="BE245">
        <f ca="1">IF(AND($B245&gt;0,SUM(BE$3:BE244)=0,SUM($H245:BD245)=0),$B245,0)</f>
        <v>0</v>
      </c>
      <c r="BF245">
        <f ca="1">IF(AND($B245&gt;0,SUM(BF$3:BF244)=0,SUM($H245:BE245)=0),$B245,0)</f>
        <v>0</v>
      </c>
      <c r="BG245">
        <f ca="1">IF(AND($B245&gt;0,SUM(BG$3:BG244)=0,SUM($H245:BF245)=0),$B245,0)</f>
        <v>0</v>
      </c>
      <c r="BH245">
        <f ca="1">IF(AND($B245&gt;0,SUM(BH$3:BH244)=0,SUM($H245:BG245)=0),$B245,0)</f>
        <v>0</v>
      </c>
      <c r="BI245">
        <f ca="1">IF(AND($B245&gt;0,SUM(BI$3:BI244)=0,SUM($H245:BH245)=0),$B245,0)</f>
        <v>0</v>
      </c>
      <c r="BJ245">
        <f ca="1">IF(AND($B245&gt;0,SUM(BJ$3:BJ244)=0,SUM($H245:BI245)=0),$B245,0)</f>
        <v>0</v>
      </c>
      <c r="BK245">
        <f ca="1">IF(AND($B245&gt;0,SUM(BK$3:BK244)=0,SUM($H245:BJ245)=0),$B245,0)</f>
        <v>0</v>
      </c>
      <c r="BL245">
        <f ca="1">IF(AND($B245&gt;0,SUM(BL$3:BL244)=0,SUM($H245:BK245)=0),$B245,0)</f>
        <v>0</v>
      </c>
      <c r="BM245">
        <f ca="1">IF(AND($B245&gt;0,SUM(BM$3:BM244)=0,SUM($H245:BL245)=0),$B245,0)</f>
        <v>0</v>
      </c>
      <c r="BN245">
        <f ca="1">IF(AND($B245&gt;0,SUM(BN$3:BN244)=0,SUM($H245:BM245)=0),$B245,0)</f>
        <v>0</v>
      </c>
      <c r="BO245">
        <f ca="1">IF(AND($B245&gt;0,SUM(BO$3:BO244)=0,SUM($H245:BN245)=0),$B245,0)</f>
        <v>0</v>
      </c>
      <c r="BP245">
        <f ca="1">IF(AND($B245&gt;0,SUM(BP$3:BP244)=0,SUM($H245:BO245)=0),$B245,0)</f>
        <v>0</v>
      </c>
      <c r="BQ245">
        <f ca="1">IF(AND($B245&gt;0,SUM(BQ$3:BQ244)=0,SUM($H245:BP245)=0),$B245,0)</f>
        <v>0</v>
      </c>
      <c r="BR245">
        <f ca="1">IF(AND($B245&gt;0,SUM(BR$3:BR244)=0,SUM($H245:BQ245)=0),$B245,0)</f>
        <v>0</v>
      </c>
      <c r="BS245">
        <f ca="1">IF(AND($B245&gt;0,SUM(BS$3:BS244)=0,SUM($H245:BR245)=0),$B245,0)</f>
        <v>0</v>
      </c>
      <c r="BT245">
        <f ca="1">IF(AND($B245&gt;0,SUM(BT$3:BT244)=0,SUM($H245:BS245)=0),$B245,0)</f>
        <v>0</v>
      </c>
      <c r="BU245">
        <f ca="1">IF(AND($B245&gt;0,SUM(BU$3:BU244)=0,SUM($H245:BT245)=0),$B245,0)</f>
        <v>0</v>
      </c>
      <c r="BV245">
        <f ca="1">IF(AND($B245&gt;0,SUM(BV$3:BV244)=0,SUM($H245:BU245)=0),$B245,0)</f>
        <v>0</v>
      </c>
      <c r="BW245">
        <f ca="1">IF(AND($B245&gt;0,SUM(BW$3:BW244)=0,SUM($H245:BV245)=0),$B245,0)</f>
        <v>0</v>
      </c>
      <c r="BX245">
        <f ca="1">IF(AND($B245&gt;0,SUM(BX$3:BX244)=0,SUM($H245:BW245)=0),$B245,0)</f>
        <v>0</v>
      </c>
      <c r="BY245">
        <f ca="1">IF(AND($B245&gt;0,SUM(BY$3:BY244)=0,SUM($H245:BX245)=0),$B245,0)</f>
        <v>0</v>
      </c>
      <c r="BZ245">
        <f ca="1">IF(AND($B245&gt;0,SUM(BZ$3:BZ244)=0,SUM($H245:BY245)=0),$B245,0)</f>
        <v>0</v>
      </c>
      <c r="CA245">
        <f ca="1">IF(AND($B245&gt;0,SUM(CA$3:CA244)=0,SUM($H245:BZ245)=0),$B245,0)</f>
        <v>0</v>
      </c>
      <c r="CB245">
        <f ca="1">IF(AND($B245&gt;0,SUM(CB$3:CB244)=0,SUM($H245:CA245)=0),$B245,0)</f>
        <v>0</v>
      </c>
      <c r="CC245">
        <f ca="1">IF(AND($B245&gt;0,SUM(CC$3:CC244)=0,SUM($H245:CB245)=0),$B245,0)</f>
        <v>0</v>
      </c>
      <c r="CD245">
        <f ca="1">IF(AND($B245&gt;0,SUM(CD$3:CD244)=0,SUM($H245:CC245)=0),$B245,0)</f>
        <v>0</v>
      </c>
      <c r="CE245">
        <f ca="1">IF(AND($B245&gt;0,SUM(CE$3:CE244)=0,SUM($H245:CD245)=0),$B245,0)</f>
        <v>0</v>
      </c>
      <c r="CF245">
        <f ca="1">IF(AND($B245&gt;0,SUM(CF$3:CF244)=0,SUM($H245:CE245)=0),$B245,0)</f>
        <v>0</v>
      </c>
      <c r="CG245">
        <f ca="1">IF(AND($B245&gt;0,SUM(CG$3:CG244)=0,SUM($H245:CF245)=0),$B245,0)</f>
        <v>0</v>
      </c>
      <c r="CH245">
        <f ca="1">IF(AND($B245&gt;0,SUM(CH$3:CH244)=0,SUM($H245:CG245)=0),$B245,0)</f>
        <v>0</v>
      </c>
      <c r="CI245">
        <f ca="1">IF(AND($B245&gt;0,SUM(CI$3:CI244)=0,SUM($H245:CH245)=0),$B245,0)</f>
        <v>0</v>
      </c>
      <c r="CJ245">
        <f ca="1">IF(AND($B245&gt;0,SUM(CJ$3:CJ244)=0,SUM($H245:CI245)=0),$B245,0)</f>
        <v>0</v>
      </c>
      <c r="CK245">
        <f ca="1">IF(AND($B245&gt;0,SUM(CK$3:CK244)=0,SUM($H245:CJ245)=0),$B245,0)</f>
        <v>0</v>
      </c>
      <c r="CL245">
        <f ca="1">IF(AND($B245&gt;0,SUM(CL$3:CL244)=0,SUM($H245:CK245)=0),$B245,0)</f>
        <v>0</v>
      </c>
      <c r="CM245">
        <f ca="1">IF(AND($B245&gt;0,SUM(CM$3:CM244)=0,SUM($H245:CL245)=0),$B245,0)</f>
        <v>0</v>
      </c>
      <c r="CN245">
        <f ca="1">IF(AND($B245&gt;0,SUM(CN$3:CN244)=0,SUM($H245:CM245)=0),$B245,0)</f>
        <v>0</v>
      </c>
      <c r="CO245">
        <f ca="1">IF(AND($B245&gt;0,SUM(CO$3:CO244)=0,SUM($H245:CN245)=0),$B245,0)</f>
        <v>0</v>
      </c>
      <c r="CP245">
        <f ca="1">IF(AND($B245&gt;0,SUM(CP$3:CP244)=0,SUM($H245:CO245)=0),$B245,0)</f>
        <v>0</v>
      </c>
      <c r="CQ245">
        <f ca="1">IF(AND($B245&gt;0,SUM(CQ$3:CQ244)=0,SUM($H245:CP245)=0),$B245,0)</f>
        <v>0</v>
      </c>
      <c r="CR245">
        <f ca="1">IF(AND($B245&gt;0,SUM(CR$3:CR244)=0,SUM($H245:CQ245)=0),$B245,0)</f>
        <v>0</v>
      </c>
      <c r="CS245">
        <f ca="1">IF(AND($B245&gt;0,SUM(CS$3:CS244)=0,SUM($H245:CR245)=0),$B245,0)</f>
        <v>0</v>
      </c>
      <c r="CT245">
        <f ca="1">IF(AND($B245&gt;0,SUM(CT$3:CT244)=0,SUM($H245:CS245)=0),$B245,0)</f>
        <v>0</v>
      </c>
      <c r="CU245">
        <f ca="1">IF(AND($B245&gt;0,SUM(CU$3:CU244)=0,SUM($H245:CT245)=0),$B245,0)</f>
        <v>0</v>
      </c>
      <c r="CV245">
        <f ca="1">IF(AND($B245&gt;0,SUM(CV$3:CV244)=0,SUM($H245:CU245)=0),$B245,0)</f>
        <v>0</v>
      </c>
      <c r="CW245">
        <f ca="1">IF(AND($B245&gt;0,SUM(CW$3:CW244)=0,SUM($H245:CV245)=0),$B245,0)</f>
        <v>0</v>
      </c>
      <c r="CX245">
        <f ca="1">IF(AND($B245&gt;0,SUM(CX$3:CX244)=0,SUM($H245:CW245)=0),$B245,0)</f>
        <v>0</v>
      </c>
      <c r="CY245">
        <f ca="1">IF(AND($B245&gt;0,SUM(CY$3:CY244)=0,SUM($H245:CX245)=0),$B245,0)</f>
        <v>0</v>
      </c>
      <c r="CZ245">
        <f ca="1">IF(AND($B245&gt;0,SUM(CZ$3:CZ244)=0,SUM($H245:CY245)=0),$B245,0)</f>
        <v>0</v>
      </c>
      <c r="DA245">
        <f ca="1">IF(AND($B245&gt;0,SUM(DA$3:DA244)=0,SUM($H245:CZ245)=0),$B245,0)</f>
        <v>0</v>
      </c>
      <c r="DB245">
        <f ca="1">IF(AND($B245&gt;0,SUM(DB$3:DB244)=0,SUM($H245:DA245)=0),$B245,0)</f>
        <v>0</v>
      </c>
      <c r="DC245">
        <f ca="1">IF(AND($B245&gt;0,SUM(DC$3:DC244)=0,SUM($H245:DB245)=0),$B245,0)</f>
        <v>0</v>
      </c>
      <c r="DD245">
        <f ca="1">IF(AND($B245&gt;0,SUM(DD$3:DD244)=0,SUM($H245:DC245)=0),$B245,0)</f>
        <v>0</v>
      </c>
      <c r="DE245">
        <f ca="1">IF(AND($B245&gt;0,SUM(DE$3:DE244)=0,SUM($H245:DD245)=0),$B245,0)</f>
        <v>0</v>
      </c>
      <c r="DF245">
        <f ca="1">IF(AND($B245&gt;0,SUM(DF$3:DF244)=0,SUM($H245:DE245)=0),$B245,0)</f>
        <v>0</v>
      </c>
      <c r="DG245">
        <f ca="1">IF(AND($B245&gt;0,SUM(DG$3:DG244)=0,SUM($H245:DF245)=0),$B245,0)</f>
        <v>0</v>
      </c>
      <c r="DH245">
        <f ca="1">IF(AND($B245&gt;0,SUM(DH$3:DH244)=0,SUM($H245:DG245)=0),$B245,0)</f>
        <v>0</v>
      </c>
      <c r="DI245">
        <f ca="1">IF(AND($B245&gt;0,SUM(DI$3:DI244)=0,SUM($H245:DH245)=0),$B245,0)</f>
        <v>0</v>
      </c>
      <c r="DJ245">
        <f ca="1">IF(AND($B245&gt;0,SUM(DJ$3:DJ244)=0,SUM($H245:DI245)=0),$B245,0)</f>
        <v>0</v>
      </c>
      <c r="DK245">
        <f ca="1">IF(AND($B245&gt;0,SUM(DK$3:DK244)=0,SUM($H245:DJ245)=0),$B245,0)</f>
        <v>0</v>
      </c>
      <c r="DL245">
        <f ca="1">IF(AND($B245&gt;0,SUM(DL$3:DL244)=0,SUM($H245:DK245)=0),$B245,0)</f>
        <v>0</v>
      </c>
      <c r="DM245">
        <f ca="1">IF(AND($B245&gt;0,SUM(DM$3:DM244)=0,SUM($H245:DL245)=0),$B245,0)</f>
        <v>0</v>
      </c>
      <c r="DN245">
        <f ca="1">IF(AND($B245&gt;0,SUM(DN$3:DN244)=0,SUM($H245:DM245)=0),$B245,0)</f>
        <v>0</v>
      </c>
      <c r="DO245">
        <f ca="1">IF(AND($B245&gt;0,SUM(DO$3:DO244)=0,SUM($H245:DN245)=0),$B245,0)</f>
        <v>0</v>
      </c>
      <c r="DP245">
        <f ca="1">IF(AND($B245&gt;0,SUM(DP$3:DP244)=0,SUM($H245:DO245)=0),$B245,0)</f>
        <v>0</v>
      </c>
      <c r="DQ245">
        <f ca="1">IF(AND($B245&gt;0,SUM(DQ$3:DQ244)=0,SUM($H245:DP245)=0),$B245,0)</f>
        <v>0</v>
      </c>
      <c r="DR245">
        <f ca="1">IF(AND($B245&gt;0,SUM(DR$3:DR244)=0,SUM($H245:DQ245)=0),$B245,0)</f>
        <v>0</v>
      </c>
      <c r="DS245">
        <f ca="1">IF(AND($B245&gt;0,SUM(DS$3:DS244)=0,SUM($H245:DR245)=0),$B245,0)</f>
        <v>0</v>
      </c>
      <c r="DT245">
        <f ca="1">IF(AND($B245&gt;0,SUM(DT$3:DT244)=0,SUM($H245:DS245)=0),$B245,0)</f>
        <v>0</v>
      </c>
      <c r="DU245">
        <f ca="1">IF(AND($B245&gt;0,SUM(DU$3:DU244)=0,SUM($H245:DT245)=0),$B245,0)</f>
        <v>0</v>
      </c>
      <c r="DV245">
        <f ca="1">IF(AND($B245&gt;0,SUM(DV$3:DV244)=0,SUM($H245:DU245)=0),$B245,0)</f>
        <v>0</v>
      </c>
      <c r="DW245">
        <f ca="1">IF(AND($B245&gt;0,SUM(DW$3:DW244)=0,SUM($H245:DV245)=0),$B245,0)</f>
        <v>0</v>
      </c>
      <c r="DX245">
        <f ca="1">IF(AND($B245&gt;0,SUM(DX$3:DX244)=0,SUM($H245:DW245)=0),$B245,0)</f>
        <v>0</v>
      </c>
      <c r="DY245">
        <f ca="1">IF(AND($B245&gt;0,SUM(DY$3:DY244)=0,SUM($H245:DX245)=0),$B245,0)</f>
        <v>0</v>
      </c>
      <c r="DZ245">
        <f ca="1">IF(AND($B245&gt;0,SUM(DZ$3:DZ244)=0,SUM($H245:DY245)=0),$B245,0)</f>
        <v>0</v>
      </c>
      <c r="EA245">
        <f ca="1">IF(AND($B245&gt;0,SUM(EA$3:EA244)=0,SUM($H245:DZ245)=0),$B245,0)</f>
        <v>0</v>
      </c>
      <c r="EB245">
        <f ca="1">IF(AND($B245&gt;0,SUM(EB$3:EB244)=0,SUM($H245:EA245)=0),$B245,0)</f>
        <v>0</v>
      </c>
      <c r="EC245">
        <f ca="1">IF(AND($B245&gt;0,SUM(EC$3:EC244)=0,SUM($H245:EB245)=0),$B245,0)</f>
        <v>0</v>
      </c>
      <c r="ED245">
        <f ca="1">IF(AND($B245&gt;0,SUM(ED$3:ED244)=0,SUM($H245:EC245)=0),$B245,0)</f>
        <v>0</v>
      </c>
      <c r="EE245">
        <f ca="1">IF(AND($B245&gt;0,SUM(EE$3:EE244)=0,SUM($H245:ED245)=0),$B245,0)</f>
        <v>0</v>
      </c>
      <c r="EF245">
        <f ca="1">IF(AND($B245&gt;0,SUM(EF$3:EF244)=0,SUM($H245:EE245)=0),$B245,0)</f>
        <v>0</v>
      </c>
      <c r="EG245">
        <f ca="1">IF(AND($B245&gt;0,SUM(EG$3:EG244)=0,SUM($H245:EF245)=0),$B245,0)</f>
        <v>0</v>
      </c>
      <c r="EH245">
        <f ca="1">IF(AND($B245&gt;0,SUM(EH$3:EH244)=0,SUM($H245:EG245)=0),$B245,0)</f>
        <v>0</v>
      </c>
      <c r="EI245">
        <f ca="1">IF(AND($B245&gt;0,SUM(EI$3:EI244)=0,SUM($H245:EH245)=0),$B245,0)</f>
        <v>0</v>
      </c>
      <c r="EJ245">
        <f ca="1">IF(AND($B245&gt;0,SUM(EJ$3:EJ244)=0,SUM($H245:EI245)=0),$B245,0)</f>
        <v>0</v>
      </c>
      <c r="EK245">
        <f ca="1">IF(AND($B245&gt;0,SUM(EK$3:EK244)=0,SUM($H245:EJ245)=0),$B245,0)</f>
        <v>0</v>
      </c>
      <c r="EL245">
        <f ca="1">IF(AND($B245&gt;0,SUM(EL$3:EL244)=0,SUM($H245:EK245)=0),$B245,0)</f>
        <v>0</v>
      </c>
      <c r="EM245">
        <f ca="1">IF(AND($B245&gt;0,SUM(EM$3:EM244)=0,SUM($H245:EL245)=0),$B245,0)</f>
        <v>0</v>
      </c>
      <c r="EN245">
        <f ca="1">IF(AND($B245&gt;0,SUM(EN$3:EN244)=0,SUM($H245:EM245)=0),$B245,0)</f>
        <v>0</v>
      </c>
      <c r="EO245">
        <f ca="1">IF(AND($B245&gt;0,SUM(EO$3:EO244)=0,SUM($H245:EN245)=0),$B245,0)</f>
        <v>0</v>
      </c>
      <c r="EP245">
        <f ca="1">IF(AND($B245&gt;0,SUM(EP$3:EP244)=0,SUM($H245:EO245)=0),$B245,0)</f>
        <v>0</v>
      </c>
      <c r="EQ245">
        <f ca="1">IF(AND($B245&gt;0,SUM(EQ$3:EQ244)=0,SUM($H245:EP245)=0),$B245,0)</f>
        <v>0</v>
      </c>
      <c r="ER245">
        <f ca="1">IF(AND($B245&gt;0,SUM(ER$3:ER244)=0,SUM($H245:EQ245)=0),$B245,0)</f>
        <v>0</v>
      </c>
      <c r="ES245">
        <f ca="1">IF(AND($B245&gt;0,SUM(ES$3:ES244)=0,SUM($H245:ER245)=0),$B245,0)</f>
        <v>0</v>
      </c>
      <c r="ET245">
        <f ca="1">IF(AND($B245&gt;0,SUM(ET$3:ET244)=0,SUM($H245:ES245)=0),$B245,0)</f>
        <v>0</v>
      </c>
      <c r="EU245">
        <f ca="1">IF(AND($B245&gt;0,SUM(EU$3:EU244)=0,SUM($H245:ET245)=0),$B245,0)</f>
        <v>0</v>
      </c>
      <c r="EV245">
        <f ca="1">IF(AND($B245&gt;0,SUM(EV$3:EV244)=0,SUM($H245:EU245)=0),$B245,0)</f>
        <v>0</v>
      </c>
      <c r="EW245">
        <f ca="1">IF(AND($B245&gt;0,SUM(EW$3:EW244)=0,SUM($H245:EV245)=0),$B245,0)</f>
        <v>0</v>
      </c>
      <c r="EX245">
        <f ca="1">IF(AND($B245&gt;0,SUM(EX$3:EX244)=0,SUM($H245:EW245)=0),$B245,0)</f>
        <v>0</v>
      </c>
      <c r="EY245">
        <f ca="1">IF(AND($B245&gt;0,SUM(EY$3:EY244)=0,SUM($H245:EX245)=0),$B245,0)</f>
        <v>0</v>
      </c>
      <c r="EZ245">
        <f ca="1">IF(AND($B245&gt;0,SUM(EZ$3:EZ244)=0,SUM($H245:EY245)=0),$B245,0)</f>
        <v>0</v>
      </c>
      <c r="FA245">
        <f ca="1">IF(AND($B245&gt;0,SUM(FA$3:FA244)=0,SUM($H245:EZ245)=0),$B245,0)</f>
        <v>0</v>
      </c>
      <c r="FB245">
        <f ca="1">IF(AND($B245&gt;0,SUM(FB$3:FB244)=0,SUM($H245:FA245)=0),$B245,0)</f>
        <v>0</v>
      </c>
      <c r="FC245">
        <f ca="1">IF(AND($B245&gt;0,SUM(FC$3:FC244)=0,SUM($H245:FB245)=0),$B245,0)</f>
        <v>0</v>
      </c>
      <c r="FD245">
        <f ca="1">IF(AND($B245&gt;0,SUM(FD$3:FD244)=0,SUM($H245:FC245)=0),$B245,0)</f>
        <v>0</v>
      </c>
      <c r="FE245">
        <f ca="1">IF(AND($B245&gt;0,SUM(FE$3:FE244)=0,SUM($H245:FD245)=0),$B245,0)</f>
        <v>0</v>
      </c>
      <c r="FF245">
        <f ca="1">IF(AND($B245&gt;0,SUM(FF$3:FF244)=0,SUM($H245:FE245)=0),$B245,0)</f>
        <v>0</v>
      </c>
      <c r="FG245">
        <f ca="1">IF(AND($B245&gt;0,SUM(FG$3:FG244)=0,SUM($H245:FF245)=0),$B245,0)</f>
        <v>0</v>
      </c>
      <c r="FH245">
        <f ca="1">IF(AND($B245&gt;0,SUM(FH$3:FH244)=0,SUM($H245:FG245)=0),$B245,0)</f>
        <v>0</v>
      </c>
      <c r="FI245">
        <f ca="1">IF(AND($B245&gt;0,SUM(FI$3:FI244)=0,SUM($H245:FH245)=0),$B245,0)</f>
        <v>0</v>
      </c>
      <c r="FJ245">
        <f ca="1">IF(AND($B245&gt;0,SUM(FJ$3:FJ244)=0,SUM($H245:FI245)=0),$B245,0)</f>
        <v>0</v>
      </c>
      <c r="FK245">
        <f ca="1">IF(AND($B245&gt;0,SUM(FK$3:FK244)=0,SUM($H245:FJ245)=0),$B245,0)</f>
        <v>0</v>
      </c>
      <c r="FL245">
        <f ca="1">IF(AND($B245&gt;0,SUM(FL$3:FL244)=0,SUM($H245:FK245)=0),$B245,0)</f>
        <v>0</v>
      </c>
      <c r="FM245">
        <f ca="1">IF(AND($B245&gt;0,SUM(FM$3:FM244)=0,SUM($H245:FL245)=0),$B245,0)</f>
        <v>0</v>
      </c>
      <c r="FN245">
        <f ca="1">IF(AND($B245&gt;0,SUM(FN$3:FN244)=0,SUM($H245:FM245)=0),$B245,0)</f>
        <v>0</v>
      </c>
      <c r="FS245" s="67" t="str">
        <f ca="1">Valintaohjelma!$C121</f>
        <v>0</v>
      </c>
      <c r="FT245" s="67" t="str">
        <f ca="1">Valintaohjelma!$F121</f>
        <v/>
      </c>
      <c r="FU245" s="342" t="str">
        <f>""</f>
        <v/>
      </c>
      <c r="FV245" s="67" t="str">
        <f>Valintaohjelma!$I121</f>
        <v>-</v>
      </c>
      <c r="FY245" s="67" t="str">
        <f ca="1">Valintaohjelma!$C121</f>
        <v>0</v>
      </c>
      <c r="FZ245" s="67" t="str">
        <f ca="1">Valintaohjelma!$F121</f>
        <v/>
      </c>
      <c r="GA245" s="67" t="str">
        <f>""</f>
        <v/>
      </c>
      <c r="GB245" s="67" t="str">
        <f>Valintaohjelma!$I121</f>
        <v>-</v>
      </c>
      <c r="GE245" s="67" t="str">
        <f ca="1">Valintaohjelma!$C121</f>
        <v>0</v>
      </c>
      <c r="GF245" s="67" t="str">
        <f ca="1">Valintaohjelma!$F121</f>
        <v/>
      </c>
      <c r="GG245" s="67" t="str">
        <f>""</f>
        <v/>
      </c>
      <c r="GH245" s="67" t="str">
        <f>Valintaohjelma!$I121</f>
        <v>-</v>
      </c>
    </row>
    <row r="246" spans="1:190" ht="15.75" thickBot="1" x14ac:dyDescent="0.3">
      <c r="A246">
        <v>246</v>
      </c>
      <c r="B246">
        <f>IF(AND(Valintaohjelma!D122&lt;&gt;"-",Valintaohjelma!D122&lt;&gt;""),A246,0)</f>
        <v>0</v>
      </c>
      <c r="C246" s="240" t="str">
        <f t="shared" ca="1" si="26"/>
        <v>0</v>
      </c>
      <c r="D246" s="240" t="str">
        <f t="shared" ca="1" si="27"/>
        <v/>
      </c>
      <c r="E246" s="240" t="str">
        <f t="shared" ca="1" si="28"/>
        <v/>
      </c>
      <c r="F246" s="240" t="str">
        <f t="shared" ca="1" si="29"/>
        <v>-</v>
      </c>
      <c r="G246" s="47" t="e">
        <f>INDEX($I$2:$FN$2,ROWS(G$2:G246))</f>
        <v>#REF!</v>
      </c>
      <c r="H246">
        <v>0</v>
      </c>
      <c r="I246">
        <f ca="1">IF(AND($B246&gt;0,SUM(I$3:I245)=0,SUM($H246:H246)=0),$B246,0)</f>
        <v>0</v>
      </c>
      <c r="J246">
        <f ca="1">IF(AND($B246&gt;0,SUM(J$3:J245)=0,SUM($H246:I246)=0),$B246,0)</f>
        <v>0</v>
      </c>
      <c r="K246">
        <f ca="1">IF(AND($B246&gt;0,SUM(K$3:K245)=0,SUM($H246:J246)=0),$B246,0)</f>
        <v>0</v>
      </c>
      <c r="L246">
        <f ca="1">IF(AND($B246&gt;0,SUM(L$3:L245)=0,SUM($H246:K246)=0),$B246,0)</f>
        <v>0</v>
      </c>
      <c r="M246">
        <f ca="1">IF(AND($B246&gt;0,SUM(M$3:M245)=0,SUM($H246:L246)=0),$B246,0)</f>
        <v>0</v>
      </c>
      <c r="N246">
        <f ca="1">IF(AND($B246&gt;0,SUM(N$3:N245)=0,SUM($H246:M246)=0),$B246,0)</f>
        <v>0</v>
      </c>
      <c r="O246">
        <f ca="1">IF(AND($B246&gt;0,SUM(O$3:O245)=0,SUM($H246:N246)=0),$B246,0)</f>
        <v>0</v>
      </c>
      <c r="P246">
        <f ca="1">IF(AND($B246&gt;0,SUM(P$3:P245)=0,SUM($H246:O246)=0),$B246,0)</f>
        <v>0</v>
      </c>
      <c r="Q246">
        <f ca="1">IF(AND($B246&gt;0,SUM(Q$3:Q245)=0,SUM($H246:P246)=0),$B246,0)</f>
        <v>0</v>
      </c>
      <c r="R246">
        <f ca="1">IF(AND($B246&gt;0,SUM(R$3:R245)=0,SUM($H246:Q246)=0),$B246,0)</f>
        <v>0</v>
      </c>
      <c r="S246">
        <f ca="1">IF(AND($B246&gt;0,SUM(S$3:S245)=0,SUM($H246:R246)=0),$B246,0)</f>
        <v>0</v>
      </c>
      <c r="T246">
        <f ca="1">IF(AND($B246&gt;0,SUM(T$3:T245)=0,SUM($H246:S246)=0),$B246,0)</f>
        <v>0</v>
      </c>
      <c r="U246">
        <f ca="1">IF(AND($B246&gt;0,SUM(U$3:U245)=0,SUM($H246:T246)=0),$B246,0)</f>
        <v>0</v>
      </c>
      <c r="V246">
        <f ca="1">IF(AND($B246&gt;0,SUM(V$3:V245)=0,SUM($H246:U246)=0),$B246,0)</f>
        <v>0</v>
      </c>
      <c r="W246">
        <f ca="1">IF(AND($B246&gt;0,SUM(W$3:W245)=0,SUM($H246:V246)=0),$B246,0)</f>
        <v>0</v>
      </c>
      <c r="X246">
        <f ca="1">IF(AND($B246&gt;0,SUM(X$3:X245)=0,SUM($H246:W246)=0),$B246,0)</f>
        <v>0</v>
      </c>
      <c r="Y246">
        <f ca="1">IF(AND($B246&gt;0,SUM(Y$3:Y245)=0,SUM($H246:X246)=0),$B246,0)</f>
        <v>0</v>
      </c>
      <c r="Z246">
        <f ca="1">IF(AND($B246&gt;0,SUM(Z$3:Z245)=0,SUM($H246:Y246)=0),$B246,0)</f>
        <v>0</v>
      </c>
      <c r="AA246">
        <f ca="1">IF(AND($B246&gt;0,SUM(AA$3:AA245)=0,SUM($H246:Z246)=0),$B246,0)</f>
        <v>0</v>
      </c>
      <c r="AB246">
        <f ca="1">IF(AND($B246&gt;0,SUM(AB$3:AB245)=0,SUM($H246:AA246)=0),$B246,0)</f>
        <v>0</v>
      </c>
      <c r="AC246">
        <f ca="1">IF(AND($B246&gt;0,SUM(AC$3:AC245)=0,SUM($H246:AB246)=0),$B246,0)</f>
        <v>0</v>
      </c>
      <c r="AD246">
        <f ca="1">IF(AND($B246&gt;0,SUM(AD$3:AD245)=0,SUM($H246:AC246)=0),$B246,0)</f>
        <v>0</v>
      </c>
      <c r="AE246">
        <f ca="1">IF(AND($B246&gt;0,SUM(AE$3:AE245)=0,SUM($H246:AD246)=0),$B246,0)</f>
        <v>0</v>
      </c>
      <c r="AF246">
        <f ca="1">IF(AND($B246&gt;0,SUM(AF$3:AF245)=0,SUM($H246:AE246)=0),$B246,0)</f>
        <v>0</v>
      </c>
      <c r="AG246">
        <f ca="1">IF(AND($B246&gt;0,SUM(AG$3:AG245)=0,SUM($H246:AF246)=0),$B246,0)</f>
        <v>0</v>
      </c>
      <c r="AH246">
        <f ca="1">IF(AND($B246&gt;0,SUM(AH$3:AH245)=0,SUM($H246:AG246)=0),$B246,0)</f>
        <v>0</v>
      </c>
      <c r="AI246">
        <f ca="1">IF(AND($B246&gt;0,SUM(AI$3:AI245)=0,SUM($H246:AH246)=0),$B246,0)</f>
        <v>0</v>
      </c>
      <c r="AJ246">
        <f ca="1">IF(AND($B246&gt;0,SUM(AJ$3:AJ245)=0,SUM($H246:AI246)=0),$B246,0)</f>
        <v>0</v>
      </c>
      <c r="AK246">
        <f ca="1">IF(AND($B246&gt;0,SUM(AK$3:AK245)=0,SUM($H246:AJ246)=0),$B246,0)</f>
        <v>0</v>
      </c>
      <c r="AL246">
        <f ca="1">IF(AND($B246&gt;0,SUM(AL$3:AL245)=0,SUM($H246:AK246)=0),$B246,0)</f>
        <v>0</v>
      </c>
      <c r="AM246">
        <f ca="1">IF(AND($B246&gt;0,SUM(AM$3:AM245)=0,SUM($H246:AL246)=0),$B246,0)</f>
        <v>0</v>
      </c>
      <c r="AN246">
        <f ca="1">IF(AND($B246&gt;0,SUM(AN$3:AN245)=0,SUM($H246:AM246)=0),$B246,0)</f>
        <v>0</v>
      </c>
      <c r="AO246">
        <f ca="1">IF(AND($B246&gt;0,SUM(AO$3:AO245)=0,SUM($H246:AN246)=0),$B246,0)</f>
        <v>0</v>
      </c>
      <c r="AP246">
        <f ca="1">IF(AND($B246&gt;0,SUM(AP$3:AP245)=0,SUM($H246:AO246)=0),$B246,0)</f>
        <v>0</v>
      </c>
      <c r="AQ246">
        <f ca="1">IF(AND($B246&gt;0,SUM(AQ$3:AQ245)=0,SUM($H246:AP246)=0),$B246,0)</f>
        <v>0</v>
      </c>
      <c r="AR246">
        <f ca="1">IF(AND($B246&gt;0,SUM(AR$3:AR245)=0,SUM($H246:AQ246)=0),$B246,0)</f>
        <v>0</v>
      </c>
      <c r="AS246">
        <f ca="1">IF(AND($B246&gt;0,SUM(AS$3:AS245)=0,SUM($H246:AR246)=0),$B246,0)</f>
        <v>0</v>
      </c>
      <c r="AT246">
        <f ca="1">IF(AND($B246&gt;0,SUM(AT$3:AT245)=0,SUM($H246:AS246)=0),$B246,0)</f>
        <v>0</v>
      </c>
      <c r="AU246">
        <f ca="1">IF(AND($B246&gt;0,SUM(AU$3:AU245)=0,SUM($H246:AT246)=0),$B246,0)</f>
        <v>0</v>
      </c>
      <c r="AV246">
        <f ca="1">IF(AND($B246&gt;0,SUM(AV$3:AV245)=0,SUM($H246:AU246)=0),$B246,0)</f>
        <v>0</v>
      </c>
      <c r="AW246">
        <f ca="1">IF(AND($B246&gt;0,SUM(AW$3:AW245)=0,SUM($H246:AV246)=0),$B246,0)</f>
        <v>0</v>
      </c>
      <c r="AX246">
        <f ca="1">IF(AND($B246&gt;0,SUM(AX$3:AX245)=0,SUM($H246:AW246)=0),$B246,0)</f>
        <v>0</v>
      </c>
      <c r="AY246">
        <f ca="1">IF(AND($B246&gt;0,SUM(AY$3:AY245)=0,SUM($H246:AX246)=0),$B246,0)</f>
        <v>0</v>
      </c>
      <c r="AZ246">
        <f ca="1">IF(AND($B246&gt;0,SUM(AZ$3:AZ245)=0,SUM($H246:AY246)=0),$B246,0)</f>
        <v>0</v>
      </c>
      <c r="BA246">
        <f ca="1">IF(AND($B246&gt;0,SUM(BA$3:BA245)=0,SUM($H246:AZ246)=0),$B246,0)</f>
        <v>0</v>
      </c>
      <c r="BB246">
        <f ca="1">IF(AND($B246&gt;0,SUM(BB$3:BB245)=0,SUM($H246:BA246)=0),$B246,0)</f>
        <v>0</v>
      </c>
      <c r="BC246">
        <f ca="1">IF(AND($B246&gt;0,SUM(BC$3:BC245)=0,SUM($H246:BB246)=0),$B246,0)</f>
        <v>0</v>
      </c>
      <c r="BD246">
        <f ca="1">IF(AND($B246&gt;0,SUM(BD$3:BD245)=0,SUM($H246:BC246)=0),$B246,0)</f>
        <v>0</v>
      </c>
      <c r="BE246">
        <f ca="1">IF(AND($B246&gt;0,SUM(BE$3:BE245)=0,SUM($H246:BD246)=0),$B246,0)</f>
        <v>0</v>
      </c>
      <c r="BF246">
        <f ca="1">IF(AND($B246&gt;0,SUM(BF$3:BF245)=0,SUM($H246:BE246)=0),$B246,0)</f>
        <v>0</v>
      </c>
      <c r="BG246">
        <f ca="1">IF(AND($B246&gt;0,SUM(BG$3:BG245)=0,SUM($H246:BF246)=0),$B246,0)</f>
        <v>0</v>
      </c>
      <c r="BH246">
        <f ca="1">IF(AND($B246&gt;0,SUM(BH$3:BH245)=0,SUM($H246:BG246)=0),$B246,0)</f>
        <v>0</v>
      </c>
      <c r="BI246">
        <f ca="1">IF(AND($B246&gt;0,SUM(BI$3:BI245)=0,SUM($H246:BH246)=0),$B246,0)</f>
        <v>0</v>
      </c>
      <c r="BJ246">
        <f ca="1">IF(AND($B246&gt;0,SUM(BJ$3:BJ245)=0,SUM($H246:BI246)=0),$B246,0)</f>
        <v>0</v>
      </c>
      <c r="BK246">
        <f ca="1">IF(AND($B246&gt;0,SUM(BK$3:BK245)=0,SUM($H246:BJ246)=0),$B246,0)</f>
        <v>0</v>
      </c>
      <c r="BL246">
        <f ca="1">IF(AND($B246&gt;0,SUM(BL$3:BL245)=0,SUM($H246:BK246)=0),$B246,0)</f>
        <v>0</v>
      </c>
      <c r="BM246">
        <f ca="1">IF(AND($B246&gt;0,SUM(BM$3:BM245)=0,SUM($H246:BL246)=0),$B246,0)</f>
        <v>0</v>
      </c>
      <c r="BN246">
        <f ca="1">IF(AND($B246&gt;0,SUM(BN$3:BN245)=0,SUM($H246:BM246)=0),$B246,0)</f>
        <v>0</v>
      </c>
      <c r="BO246">
        <f ca="1">IF(AND($B246&gt;0,SUM(BO$3:BO245)=0,SUM($H246:BN246)=0),$B246,0)</f>
        <v>0</v>
      </c>
      <c r="BP246">
        <f ca="1">IF(AND($B246&gt;0,SUM(BP$3:BP245)=0,SUM($H246:BO246)=0),$B246,0)</f>
        <v>0</v>
      </c>
      <c r="BQ246">
        <f ca="1">IF(AND($B246&gt;0,SUM(BQ$3:BQ245)=0,SUM($H246:BP246)=0),$B246,0)</f>
        <v>0</v>
      </c>
      <c r="BR246">
        <f ca="1">IF(AND($B246&gt;0,SUM(BR$3:BR245)=0,SUM($H246:BQ246)=0),$B246,0)</f>
        <v>0</v>
      </c>
      <c r="BS246">
        <f ca="1">IF(AND($B246&gt;0,SUM(BS$3:BS245)=0,SUM($H246:BR246)=0),$B246,0)</f>
        <v>0</v>
      </c>
      <c r="BT246">
        <f ca="1">IF(AND($B246&gt;0,SUM(BT$3:BT245)=0,SUM($H246:BS246)=0),$B246,0)</f>
        <v>0</v>
      </c>
      <c r="BU246">
        <f ca="1">IF(AND($B246&gt;0,SUM(BU$3:BU245)=0,SUM($H246:BT246)=0),$B246,0)</f>
        <v>0</v>
      </c>
      <c r="BV246">
        <f ca="1">IF(AND($B246&gt;0,SUM(BV$3:BV245)=0,SUM($H246:BU246)=0),$B246,0)</f>
        <v>0</v>
      </c>
      <c r="BW246">
        <f ca="1">IF(AND($B246&gt;0,SUM(BW$3:BW245)=0,SUM($H246:BV246)=0),$B246,0)</f>
        <v>0</v>
      </c>
      <c r="BX246">
        <f ca="1">IF(AND($B246&gt;0,SUM(BX$3:BX245)=0,SUM($H246:BW246)=0),$B246,0)</f>
        <v>0</v>
      </c>
      <c r="BY246">
        <f ca="1">IF(AND($B246&gt;0,SUM(BY$3:BY245)=0,SUM($H246:BX246)=0),$B246,0)</f>
        <v>0</v>
      </c>
      <c r="BZ246">
        <f ca="1">IF(AND($B246&gt;0,SUM(BZ$3:BZ245)=0,SUM($H246:BY246)=0),$B246,0)</f>
        <v>0</v>
      </c>
      <c r="CA246">
        <f ca="1">IF(AND($B246&gt;0,SUM(CA$3:CA245)=0,SUM($H246:BZ246)=0),$B246,0)</f>
        <v>0</v>
      </c>
      <c r="CB246">
        <f ca="1">IF(AND($B246&gt;0,SUM(CB$3:CB245)=0,SUM($H246:CA246)=0),$B246,0)</f>
        <v>0</v>
      </c>
      <c r="CC246">
        <f ca="1">IF(AND($B246&gt;0,SUM(CC$3:CC245)=0,SUM($H246:CB246)=0),$B246,0)</f>
        <v>0</v>
      </c>
      <c r="CD246">
        <f ca="1">IF(AND($B246&gt;0,SUM(CD$3:CD245)=0,SUM($H246:CC246)=0),$B246,0)</f>
        <v>0</v>
      </c>
      <c r="CE246">
        <f ca="1">IF(AND($B246&gt;0,SUM(CE$3:CE245)=0,SUM($H246:CD246)=0),$B246,0)</f>
        <v>0</v>
      </c>
      <c r="CF246">
        <f ca="1">IF(AND($B246&gt;0,SUM(CF$3:CF245)=0,SUM($H246:CE246)=0),$B246,0)</f>
        <v>0</v>
      </c>
      <c r="CG246">
        <f ca="1">IF(AND($B246&gt;0,SUM(CG$3:CG245)=0,SUM($H246:CF246)=0),$B246,0)</f>
        <v>0</v>
      </c>
      <c r="CH246">
        <f ca="1">IF(AND($B246&gt;0,SUM(CH$3:CH245)=0,SUM($H246:CG246)=0),$B246,0)</f>
        <v>0</v>
      </c>
      <c r="CI246">
        <f ca="1">IF(AND($B246&gt;0,SUM(CI$3:CI245)=0,SUM($H246:CH246)=0),$B246,0)</f>
        <v>0</v>
      </c>
      <c r="CJ246">
        <f ca="1">IF(AND($B246&gt;0,SUM(CJ$3:CJ245)=0,SUM($H246:CI246)=0),$B246,0)</f>
        <v>0</v>
      </c>
      <c r="CK246">
        <f ca="1">IF(AND($B246&gt;0,SUM(CK$3:CK245)=0,SUM($H246:CJ246)=0),$B246,0)</f>
        <v>0</v>
      </c>
      <c r="CL246">
        <f ca="1">IF(AND($B246&gt;0,SUM(CL$3:CL245)=0,SUM($H246:CK246)=0),$B246,0)</f>
        <v>0</v>
      </c>
      <c r="CM246">
        <f ca="1">IF(AND($B246&gt;0,SUM(CM$3:CM245)=0,SUM($H246:CL246)=0),$B246,0)</f>
        <v>0</v>
      </c>
      <c r="CN246">
        <f ca="1">IF(AND($B246&gt;0,SUM(CN$3:CN245)=0,SUM($H246:CM246)=0),$B246,0)</f>
        <v>0</v>
      </c>
      <c r="CO246">
        <f ca="1">IF(AND($B246&gt;0,SUM(CO$3:CO245)=0,SUM($H246:CN246)=0),$B246,0)</f>
        <v>0</v>
      </c>
      <c r="CP246">
        <f ca="1">IF(AND($B246&gt;0,SUM(CP$3:CP245)=0,SUM($H246:CO246)=0),$B246,0)</f>
        <v>0</v>
      </c>
      <c r="CQ246">
        <f ca="1">IF(AND($B246&gt;0,SUM(CQ$3:CQ245)=0,SUM($H246:CP246)=0),$B246,0)</f>
        <v>0</v>
      </c>
      <c r="CR246">
        <f ca="1">IF(AND($B246&gt;0,SUM(CR$3:CR245)=0,SUM($H246:CQ246)=0),$B246,0)</f>
        <v>0</v>
      </c>
      <c r="CS246">
        <f ca="1">IF(AND($B246&gt;0,SUM(CS$3:CS245)=0,SUM($H246:CR246)=0),$B246,0)</f>
        <v>0</v>
      </c>
      <c r="CT246">
        <f ca="1">IF(AND($B246&gt;0,SUM(CT$3:CT245)=0,SUM($H246:CS246)=0),$B246,0)</f>
        <v>0</v>
      </c>
      <c r="CU246">
        <f ca="1">IF(AND($B246&gt;0,SUM(CU$3:CU245)=0,SUM($H246:CT246)=0),$B246,0)</f>
        <v>0</v>
      </c>
      <c r="CV246">
        <f ca="1">IF(AND($B246&gt;0,SUM(CV$3:CV245)=0,SUM($H246:CU246)=0),$B246,0)</f>
        <v>0</v>
      </c>
      <c r="CW246">
        <f ca="1">IF(AND($B246&gt;0,SUM(CW$3:CW245)=0,SUM($H246:CV246)=0),$B246,0)</f>
        <v>0</v>
      </c>
      <c r="CX246">
        <f ca="1">IF(AND($B246&gt;0,SUM(CX$3:CX245)=0,SUM($H246:CW246)=0),$B246,0)</f>
        <v>0</v>
      </c>
      <c r="CY246">
        <f ca="1">IF(AND($B246&gt;0,SUM(CY$3:CY245)=0,SUM($H246:CX246)=0),$B246,0)</f>
        <v>0</v>
      </c>
      <c r="CZ246">
        <f ca="1">IF(AND($B246&gt;0,SUM(CZ$3:CZ245)=0,SUM($H246:CY246)=0),$B246,0)</f>
        <v>0</v>
      </c>
      <c r="DA246">
        <f ca="1">IF(AND($B246&gt;0,SUM(DA$3:DA245)=0,SUM($H246:CZ246)=0),$B246,0)</f>
        <v>0</v>
      </c>
      <c r="DB246">
        <f ca="1">IF(AND($B246&gt;0,SUM(DB$3:DB245)=0,SUM($H246:DA246)=0),$B246,0)</f>
        <v>0</v>
      </c>
      <c r="DC246">
        <f ca="1">IF(AND($B246&gt;0,SUM(DC$3:DC245)=0,SUM($H246:DB246)=0),$B246,0)</f>
        <v>0</v>
      </c>
      <c r="DD246">
        <f ca="1">IF(AND($B246&gt;0,SUM(DD$3:DD245)=0,SUM($H246:DC246)=0),$B246,0)</f>
        <v>0</v>
      </c>
      <c r="DE246">
        <f ca="1">IF(AND($B246&gt;0,SUM(DE$3:DE245)=0,SUM($H246:DD246)=0),$B246,0)</f>
        <v>0</v>
      </c>
      <c r="DF246">
        <f ca="1">IF(AND($B246&gt;0,SUM(DF$3:DF245)=0,SUM($H246:DE246)=0),$B246,0)</f>
        <v>0</v>
      </c>
      <c r="DG246">
        <f ca="1">IF(AND($B246&gt;0,SUM(DG$3:DG245)=0,SUM($H246:DF246)=0),$B246,0)</f>
        <v>0</v>
      </c>
      <c r="DH246">
        <f ca="1">IF(AND($B246&gt;0,SUM(DH$3:DH245)=0,SUM($H246:DG246)=0),$B246,0)</f>
        <v>0</v>
      </c>
      <c r="DI246">
        <f ca="1">IF(AND($B246&gt;0,SUM(DI$3:DI245)=0,SUM($H246:DH246)=0),$B246,0)</f>
        <v>0</v>
      </c>
      <c r="DJ246">
        <f ca="1">IF(AND($B246&gt;0,SUM(DJ$3:DJ245)=0,SUM($H246:DI246)=0),$B246,0)</f>
        <v>0</v>
      </c>
      <c r="DK246">
        <f ca="1">IF(AND($B246&gt;0,SUM(DK$3:DK245)=0,SUM($H246:DJ246)=0),$B246,0)</f>
        <v>0</v>
      </c>
      <c r="DL246">
        <f ca="1">IF(AND($B246&gt;0,SUM(DL$3:DL245)=0,SUM($H246:DK246)=0),$B246,0)</f>
        <v>0</v>
      </c>
      <c r="DM246">
        <f ca="1">IF(AND($B246&gt;0,SUM(DM$3:DM245)=0,SUM($H246:DL246)=0),$B246,0)</f>
        <v>0</v>
      </c>
      <c r="DN246">
        <f ca="1">IF(AND($B246&gt;0,SUM(DN$3:DN245)=0,SUM($H246:DM246)=0),$B246,0)</f>
        <v>0</v>
      </c>
      <c r="DO246">
        <f ca="1">IF(AND($B246&gt;0,SUM(DO$3:DO245)=0,SUM($H246:DN246)=0),$B246,0)</f>
        <v>0</v>
      </c>
      <c r="DP246">
        <f ca="1">IF(AND($B246&gt;0,SUM(DP$3:DP245)=0,SUM($H246:DO246)=0),$B246,0)</f>
        <v>0</v>
      </c>
      <c r="DQ246">
        <f ca="1">IF(AND($B246&gt;0,SUM(DQ$3:DQ245)=0,SUM($H246:DP246)=0),$B246,0)</f>
        <v>0</v>
      </c>
      <c r="DR246">
        <f ca="1">IF(AND($B246&gt;0,SUM(DR$3:DR245)=0,SUM($H246:DQ246)=0),$B246,0)</f>
        <v>0</v>
      </c>
      <c r="DS246">
        <f ca="1">IF(AND($B246&gt;0,SUM(DS$3:DS245)=0,SUM($H246:DR246)=0),$B246,0)</f>
        <v>0</v>
      </c>
      <c r="DT246">
        <f ca="1">IF(AND($B246&gt;0,SUM(DT$3:DT245)=0,SUM($H246:DS246)=0),$B246,0)</f>
        <v>0</v>
      </c>
      <c r="DU246">
        <f ca="1">IF(AND($B246&gt;0,SUM(DU$3:DU245)=0,SUM($H246:DT246)=0),$B246,0)</f>
        <v>0</v>
      </c>
      <c r="DV246">
        <f ca="1">IF(AND($B246&gt;0,SUM(DV$3:DV245)=0,SUM($H246:DU246)=0),$B246,0)</f>
        <v>0</v>
      </c>
      <c r="DW246">
        <f ca="1">IF(AND($B246&gt;0,SUM(DW$3:DW245)=0,SUM($H246:DV246)=0),$B246,0)</f>
        <v>0</v>
      </c>
      <c r="DX246">
        <f ca="1">IF(AND($B246&gt;0,SUM(DX$3:DX245)=0,SUM($H246:DW246)=0),$B246,0)</f>
        <v>0</v>
      </c>
      <c r="DY246">
        <f ca="1">IF(AND($B246&gt;0,SUM(DY$3:DY245)=0,SUM($H246:DX246)=0),$B246,0)</f>
        <v>0</v>
      </c>
      <c r="DZ246">
        <f ca="1">IF(AND($B246&gt;0,SUM(DZ$3:DZ245)=0,SUM($H246:DY246)=0),$B246,0)</f>
        <v>0</v>
      </c>
      <c r="EA246">
        <f ca="1">IF(AND($B246&gt;0,SUM(EA$3:EA245)=0,SUM($H246:DZ246)=0),$B246,0)</f>
        <v>0</v>
      </c>
      <c r="EB246">
        <f ca="1">IF(AND($B246&gt;0,SUM(EB$3:EB245)=0,SUM($H246:EA246)=0),$B246,0)</f>
        <v>0</v>
      </c>
      <c r="EC246">
        <f ca="1">IF(AND($B246&gt;0,SUM(EC$3:EC245)=0,SUM($H246:EB246)=0),$B246,0)</f>
        <v>0</v>
      </c>
      <c r="ED246">
        <f ca="1">IF(AND($B246&gt;0,SUM(ED$3:ED245)=0,SUM($H246:EC246)=0),$B246,0)</f>
        <v>0</v>
      </c>
      <c r="EE246">
        <f ca="1">IF(AND($B246&gt;0,SUM(EE$3:EE245)=0,SUM($H246:ED246)=0),$B246,0)</f>
        <v>0</v>
      </c>
      <c r="EF246">
        <f ca="1">IF(AND($B246&gt;0,SUM(EF$3:EF245)=0,SUM($H246:EE246)=0),$B246,0)</f>
        <v>0</v>
      </c>
      <c r="EG246">
        <f ca="1">IF(AND($B246&gt;0,SUM(EG$3:EG245)=0,SUM($H246:EF246)=0),$B246,0)</f>
        <v>0</v>
      </c>
      <c r="EH246">
        <f ca="1">IF(AND($B246&gt;0,SUM(EH$3:EH245)=0,SUM($H246:EG246)=0),$B246,0)</f>
        <v>0</v>
      </c>
      <c r="EI246">
        <f ca="1">IF(AND($B246&gt;0,SUM(EI$3:EI245)=0,SUM($H246:EH246)=0),$B246,0)</f>
        <v>0</v>
      </c>
      <c r="EJ246">
        <f ca="1">IF(AND($B246&gt;0,SUM(EJ$3:EJ245)=0,SUM($H246:EI246)=0),$B246,0)</f>
        <v>0</v>
      </c>
      <c r="EK246">
        <f ca="1">IF(AND($B246&gt;0,SUM(EK$3:EK245)=0,SUM($H246:EJ246)=0),$B246,0)</f>
        <v>0</v>
      </c>
      <c r="EL246">
        <f ca="1">IF(AND($B246&gt;0,SUM(EL$3:EL245)=0,SUM($H246:EK246)=0),$B246,0)</f>
        <v>0</v>
      </c>
      <c r="EM246">
        <f ca="1">IF(AND($B246&gt;0,SUM(EM$3:EM245)=0,SUM($H246:EL246)=0),$B246,0)</f>
        <v>0</v>
      </c>
      <c r="EN246">
        <f ca="1">IF(AND($B246&gt;0,SUM(EN$3:EN245)=0,SUM($H246:EM246)=0),$B246,0)</f>
        <v>0</v>
      </c>
      <c r="EO246">
        <f ca="1">IF(AND($B246&gt;0,SUM(EO$3:EO245)=0,SUM($H246:EN246)=0),$B246,0)</f>
        <v>0</v>
      </c>
      <c r="EP246">
        <f ca="1">IF(AND($B246&gt;0,SUM(EP$3:EP245)=0,SUM($H246:EO246)=0),$B246,0)</f>
        <v>0</v>
      </c>
      <c r="EQ246">
        <f ca="1">IF(AND($B246&gt;0,SUM(EQ$3:EQ245)=0,SUM($H246:EP246)=0),$B246,0)</f>
        <v>0</v>
      </c>
      <c r="ER246">
        <f ca="1">IF(AND($B246&gt;0,SUM(ER$3:ER245)=0,SUM($H246:EQ246)=0),$B246,0)</f>
        <v>0</v>
      </c>
      <c r="ES246">
        <f ca="1">IF(AND($B246&gt;0,SUM(ES$3:ES245)=0,SUM($H246:ER246)=0),$B246,0)</f>
        <v>0</v>
      </c>
      <c r="ET246">
        <f ca="1">IF(AND($B246&gt;0,SUM(ET$3:ET245)=0,SUM($H246:ES246)=0),$B246,0)</f>
        <v>0</v>
      </c>
      <c r="EU246">
        <f ca="1">IF(AND($B246&gt;0,SUM(EU$3:EU245)=0,SUM($H246:ET246)=0),$B246,0)</f>
        <v>0</v>
      </c>
      <c r="EV246">
        <f ca="1">IF(AND($B246&gt;0,SUM(EV$3:EV245)=0,SUM($H246:EU246)=0),$B246,0)</f>
        <v>0</v>
      </c>
      <c r="EW246">
        <f ca="1">IF(AND($B246&gt;0,SUM(EW$3:EW245)=0,SUM($H246:EV246)=0),$B246,0)</f>
        <v>0</v>
      </c>
      <c r="EX246">
        <f ca="1">IF(AND($B246&gt;0,SUM(EX$3:EX245)=0,SUM($H246:EW246)=0),$B246,0)</f>
        <v>0</v>
      </c>
      <c r="EY246">
        <f ca="1">IF(AND($B246&gt;0,SUM(EY$3:EY245)=0,SUM($H246:EX246)=0),$B246,0)</f>
        <v>0</v>
      </c>
      <c r="EZ246">
        <f ca="1">IF(AND($B246&gt;0,SUM(EZ$3:EZ245)=0,SUM($H246:EY246)=0),$B246,0)</f>
        <v>0</v>
      </c>
      <c r="FA246">
        <f ca="1">IF(AND($B246&gt;0,SUM(FA$3:FA245)=0,SUM($H246:EZ246)=0),$B246,0)</f>
        <v>0</v>
      </c>
      <c r="FB246">
        <f ca="1">IF(AND($B246&gt;0,SUM(FB$3:FB245)=0,SUM($H246:FA246)=0),$B246,0)</f>
        <v>0</v>
      </c>
      <c r="FC246">
        <f ca="1">IF(AND($B246&gt;0,SUM(FC$3:FC245)=0,SUM($H246:FB246)=0),$B246,0)</f>
        <v>0</v>
      </c>
      <c r="FD246">
        <f ca="1">IF(AND($B246&gt;0,SUM(FD$3:FD245)=0,SUM($H246:FC246)=0),$B246,0)</f>
        <v>0</v>
      </c>
      <c r="FE246">
        <f ca="1">IF(AND($B246&gt;0,SUM(FE$3:FE245)=0,SUM($H246:FD246)=0),$B246,0)</f>
        <v>0</v>
      </c>
      <c r="FF246">
        <f ca="1">IF(AND($B246&gt;0,SUM(FF$3:FF245)=0,SUM($H246:FE246)=0),$B246,0)</f>
        <v>0</v>
      </c>
      <c r="FG246">
        <f ca="1">IF(AND($B246&gt;0,SUM(FG$3:FG245)=0,SUM($H246:FF246)=0),$B246,0)</f>
        <v>0</v>
      </c>
      <c r="FH246">
        <f ca="1">IF(AND($B246&gt;0,SUM(FH$3:FH245)=0,SUM($H246:FG246)=0),$B246,0)</f>
        <v>0</v>
      </c>
      <c r="FI246">
        <f ca="1">IF(AND($B246&gt;0,SUM(FI$3:FI245)=0,SUM($H246:FH246)=0),$B246,0)</f>
        <v>0</v>
      </c>
      <c r="FJ246">
        <f ca="1">IF(AND($B246&gt;0,SUM(FJ$3:FJ245)=0,SUM($H246:FI246)=0),$B246,0)</f>
        <v>0</v>
      </c>
      <c r="FK246">
        <f ca="1">IF(AND($B246&gt;0,SUM(FK$3:FK245)=0,SUM($H246:FJ246)=0),$B246,0)</f>
        <v>0</v>
      </c>
      <c r="FL246">
        <f ca="1">IF(AND($B246&gt;0,SUM(FL$3:FL245)=0,SUM($H246:FK246)=0),$B246,0)</f>
        <v>0</v>
      </c>
      <c r="FM246">
        <f ca="1">IF(AND($B246&gt;0,SUM(FM$3:FM245)=0,SUM($H246:FL246)=0),$B246,0)</f>
        <v>0</v>
      </c>
      <c r="FN246">
        <f ca="1">IF(AND($B246&gt;0,SUM(FN$3:FN245)=0,SUM($H246:FM246)=0),$B246,0)</f>
        <v>0</v>
      </c>
      <c r="FS246" s="67" t="str">
        <f ca="1">Valintaohjelma!$C122</f>
        <v>0</v>
      </c>
      <c r="FT246" s="67" t="str">
        <f ca="1">Valintaohjelma!$F122</f>
        <v/>
      </c>
      <c r="FU246" s="342" t="str">
        <f>""</f>
        <v/>
      </c>
      <c r="FV246" s="67" t="str">
        <f>Valintaohjelma!$I122</f>
        <v>-</v>
      </c>
      <c r="FY246" s="67" t="str">
        <f ca="1">Valintaohjelma!$C122</f>
        <v>0</v>
      </c>
      <c r="FZ246" s="67" t="str">
        <f ca="1">Valintaohjelma!$F122</f>
        <v/>
      </c>
      <c r="GA246" s="67" t="str">
        <f>""</f>
        <v/>
      </c>
      <c r="GB246" s="67" t="str">
        <f>Valintaohjelma!$I122</f>
        <v>-</v>
      </c>
      <c r="GE246" s="67" t="str">
        <f ca="1">Valintaohjelma!$C122</f>
        <v>0</v>
      </c>
      <c r="GF246" s="67" t="str">
        <f ca="1">Valintaohjelma!$F122</f>
        <v/>
      </c>
      <c r="GG246" s="67" t="str">
        <f>""</f>
        <v/>
      </c>
      <c r="GH246" s="67" t="str">
        <f>Valintaohjelma!$I122</f>
        <v>-</v>
      </c>
    </row>
    <row r="247" spans="1:190" ht="15.75" thickBot="1" x14ac:dyDescent="0.3">
      <c r="A247">
        <v>247</v>
      </c>
      <c r="B247">
        <f>IF(AND(Valintaohjelma!D123&lt;&gt;"-",Valintaohjelma!D123&lt;&gt;""),A247,0)</f>
        <v>0</v>
      </c>
      <c r="C247" s="240" t="str">
        <f t="shared" ca="1" si="26"/>
        <v>0</v>
      </c>
      <c r="D247" s="240" t="str">
        <f t="shared" ca="1" si="27"/>
        <v/>
      </c>
      <c r="E247" s="240" t="str">
        <f t="shared" ca="1" si="28"/>
        <v/>
      </c>
      <c r="F247" s="240" t="str">
        <f t="shared" ca="1" si="29"/>
        <v>-</v>
      </c>
      <c r="G247" s="47" t="e">
        <f>INDEX($I$2:$FN$2,ROWS(G$2:G247))</f>
        <v>#REF!</v>
      </c>
      <c r="H247">
        <v>0</v>
      </c>
      <c r="I247">
        <f ca="1">IF(AND($B247&gt;0,SUM(I$3:I246)=0,SUM($H247:H247)=0),$B247,0)</f>
        <v>0</v>
      </c>
      <c r="J247">
        <f ca="1">IF(AND($B247&gt;0,SUM(J$3:J246)=0,SUM($H247:I247)=0),$B247,0)</f>
        <v>0</v>
      </c>
      <c r="K247">
        <f ca="1">IF(AND($B247&gt;0,SUM(K$3:K246)=0,SUM($H247:J247)=0),$B247,0)</f>
        <v>0</v>
      </c>
      <c r="L247">
        <f ca="1">IF(AND($B247&gt;0,SUM(L$3:L246)=0,SUM($H247:K247)=0),$B247,0)</f>
        <v>0</v>
      </c>
      <c r="M247">
        <f ca="1">IF(AND($B247&gt;0,SUM(M$3:M246)=0,SUM($H247:L247)=0),$B247,0)</f>
        <v>0</v>
      </c>
      <c r="N247">
        <f ca="1">IF(AND($B247&gt;0,SUM(N$3:N246)=0,SUM($H247:M247)=0),$B247,0)</f>
        <v>0</v>
      </c>
      <c r="O247">
        <f ca="1">IF(AND($B247&gt;0,SUM(O$3:O246)=0,SUM($H247:N247)=0),$B247,0)</f>
        <v>0</v>
      </c>
      <c r="P247">
        <f ca="1">IF(AND($B247&gt;0,SUM(P$3:P246)=0,SUM($H247:O247)=0),$B247,0)</f>
        <v>0</v>
      </c>
      <c r="Q247">
        <f ca="1">IF(AND($B247&gt;0,SUM(Q$3:Q246)=0,SUM($H247:P247)=0),$B247,0)</f>
        <v>0</v>
      </c>
      <c r="R247">
        <f ca="1">IF(AND($B247&gt;0,SUM(R$3:R246)=0,SUM($H247:Q247)=0),$B247,0)</f>
        <v>0</v>
      </c>
      <c r="S247">
        <f ca="1">IF(AND($B247&gt;0,SUM(S$3:S246)=0,SUM($H247:R247)=0),$B247,0)</f>
        <v>0</v>
      </c>
      <c r="T247">
        <f ca="1">IF(AND($B247&gt;0,SUM(T$3:T246)=0,SUM($H247:S247)=0),$B247,0)</f>
        <v>0</v>
      </c>
      <c r="U247">
        <f ca="1">IF(AND($B247&gt;0,SUM(U$3:U246)=0,SUM($H247:T247)=0),$B247,0)</f>
        <v>0</v>
      </c>
      <c r="V247">
        <f ca="1">IF(AND($B247&gt;0,SUM(V$3:V246)=0,SUM($H247:U247)=0),$B247,0)</f>
        <v>0</v>
      </c>
      <c r="W247">
        <f ca="1">IF(AND($B247&gt;0,SUM(W$3:W246)=0,SUM($H247:V247)=0),$B247,0)</f>
        <v>0</v>
      </c>
      <c r="X247">
        <f ca="1">IF(AND($B247&gt;0,SUM(X$3:X246)=0,SUM($H247:W247)=0),$B247,0)</f>
        <v>0</v>
      </c>
      <c r="Y247">
        <f ca="1">IF(AND($B247&gt;0,SUM(Y$3:Y246)=0,SUM($H247:X247)=0),$B247,0)</f>
        <v>0</v>
      </c>
      <c r="Z247">
        <f ca="1">IF(AND($B247&gt;0,SUM(Z$3:Z246)=0,SUM($H247:Y247)=0),$B247,0)</f>
        <v>0</v>
      </c>
      <c r="AA247">
        <f ca="1">IF(AND($B247&gt;0,SUM(AA$3:AA246)=0,SUM($H247:Z247)=0),$B247,0)</f>
        <v>0</v>
      </c>
      <c r="AB247">
        <f ca="1">IF(AND($B247&gt;0,SUM(AB$3:AB246)=0,SUM($H247:AA247)=0),$B247,0)</f>
        <v>0</v>
      </c>
      <c r="AC247">
        <f ca="1">IF(AND($B247&gt;0,SUM(AC$3:AC246)=0,SUM($H247:AB247)=0),$B247,0)</f>
        <v>0</v>
      </c>
      <c r="AD247">
        <f ca="1">IF(AND($B247&gt;0,SUM(AD$3:AD246)=0,SUM($H247:AC247)=0),$B247,0)</f>
        <v>0</v>
      </c>
      <c r="AE247">
        <f ca="1">IF(AND($B247&gt;0,SUM(AE$3:AE246)=0,SUM($H247:AD247)=0),$B247,0)</f>
        <v>0</v>
      </c>
      <c r="AF247">
        <f ca="1">IF(AND($B247&gt;0,SUM(AF$3:AF246)=0,SUM($H247:AE247)=0),$B247,0)</f>
        <v>0</v>
      </c>
      <c r="AG247">
        <f ca="1">IF(AND($B247&gt;0,SUM(AG$3:AG246)=0,SUM($H247:AF247)=0),$B247,0)</f>
        <v>0</v>
      </c>
      <c r="AH247">
        <f ca="1">IF(AND($B247&gt;0,SUM(AH$3:AH246)=0,SUM($H247:AG247)=0),$B247,0)</f>
        <v>0</v>
      </c>
      <c r="AI247">
        <f ca="1">IF(AND($B247&gt;0,SUM(AI$3:AI246)=0,SUM($H247:AH247)=0),$B247,0)</f>
        <v>0</v>
      </c>
      <c r="AJ247">
        <f ca="1">IF(AND($B247&gt;0,SUM(AJ$3:AJ246)=0,SUM($H247:AI247)=0),$B247,0)</f>
        <v>0</v>
      </c>
      <c r="AK247">
        <f ca="1">IF(AND($B247&gt;0,SUM(AK$3:AK246)=0,SUM($H247:AJ247)=0),$B247,0)</f>
        <v>0</v>
      </c>
      <c r="AL247">
        <f ca="1">IF(AND($B247&gt;0,SUM(AL$3:AL246)=0,SUM($H247:AK247)=0),$B247,0)</f>
        <v>0</v>
      </c>
      <c r="AM247">
        <f ca="1">IF(AND($B247&gt;0,SUM(AM$3:AM246)=0,SUM($H247:AL247)=0),$B247,0)</f>
        <v>0</v>
      </c>
      <c r="AN247">
        <f ca="1">IF(AND($B247&gt;0,SUM(AN$3:AN246)=0,SUM($H247:AM247)=0),$B247,0)</f>
        <v>0</v>
      </c>
      <c r="AO247">
        <f ca="1">IF(AND($B247&gt;0,SUM(AO$3:AO246)=0,SUM($H247:AN247)=0),$B247,0)</f>
        <v>0</v>
      </c>
      <c r="AP247">
        <f ca="1">IF(AND($B247&gt;0,SUM(AP$3:AP246)=0,SUM($H247:AO247)=0),$B247,0)</f>
        <v>0</v>
      </c>
      <c r="AQ247">
        <f ca="1">IF(AND($B247&gt;0,SUM(AQ$3:AQ246)=0,SUM($H247:AP247)=0),$B247,0)</f>
        <v>0</v>
      </c>
      <c r="AR247">
        <f ca="1">IF(AND($B247&gt;0,SUM(AR$3:AR246)=0,SUM($H247:AQ247)=0),$B247,0)</f>
        <v>0</v>
      </c>
      <c r="AS247">
        <f ca="1">IF(AND($B247&gt;0,SUM(AS$3:AS246)=0,SUM($H247:AR247)=0),$B247,0)</f>
        <v>0</v>
      </c>
      <c r="AT247">
        <f ca="1">IF(AND($B247&gt;0,SUM(AT$3:AT246)=0,SUM($H247:AS247)=0),$B247,0)</f>
        <v>0</v>
      </c>
      <c r="AU247">
        <f ca="1">IF(AND($B247&gt;0,SUM(AU$3:AU246)=0,SUM($H247:AT247)=0),$B247,0)</f>
        <v>0</v>
      </c>
      <c r="AV247">
        <f ca="1">IF(AND($B247&gt;0,SUM(AV$3:AV246)=0,SUM($H247:AU247)=0),$B247,0)</f>
        <v>0</v>
      </c>
      <c r="AW247">
        <f ca="1">IF(AND($B247&gt;0,SUM(AW$3:AW246)=0,SUM($H247:AV247)=0),$B247,0)</f>
        <v>0</v>
      </c>
      <c r="AX247">
        <f ca="1">IF(AND($B247&gt;0,SUM(AX$3:AX246)=0,SUM($H247:AW247)=0),$B247,0)</f>
        <v>0</v>
      </c>
      <c r="AY247">
        <f ca="1">IF(AND($B247&gt;0,SUM(AY$3:AY246)=0,SUM($H247:AX247)=0),$B247,0)</f>
        <v>0</v>
      </c>
      <c r="AZ247">
        <f ca="1">IF(AND($B247&gt;0,SUM(AZ$3:AZ246)=0,SUM($H247:AY247)=0),$B247,0)</f>
        <v>0</v>
      </c>
      <c r="BA247">
        <f ca="1">IF(AND($B247&gt;0,SUM(BA$3:BA246)=0,SUM($H247:AZ247)=0),$B247,0)</f>
        <v>0</v>
      </c>
      <c r="BB247">
        <f ca="1">IF(AND($B247&gt;0,SUM(BB$3:BB246)=0,SUM($H247:BA247)=0),$B247,0)</f>
        <v>0</v>
      </c>
      <c r="BC247">
        <f ca="1">IF(AND($B247&gt;0,SUM(BC$3:BC246)=0,SUM($H247:BB247)=0),$B247,0)</f>
        <v>0</v>
      </c>
      <c r="BD247">
        <f ca="1">IF(AND($B247&gt;0,SUM(BD$3:BD246)=0,SUM($H247:BC247)=0),$B247,0)</f>
        <v>0</v>
      </c>
      <c r="BE247">
        <f ca="1">IF(AND($B247&gt;0,SUM(BE$3:BE246)=0,SUM($H247:BD247)=0),$B247,0)</f>
        <v>0</v>
      </c>
      <c r="BF247">
        <f ca="1">IF(AND($B247&gt;0,SUM(BF$3:BF246)=0,SUM($H247:BE247)=0),$B247,0)</f>
        <v>0</v>
      </c>
      <c r="BG247">
        <f ca="1">IF(AND($B247&gt;0,SUM(BG$3:BG246)=0,SUM($H247:BF247)=0),$B247,0)</f>
        <v>0</v>
      </c>
      <c r="BH247">
        <f ca="1">IF(AND($B247&gt;0,SUM(BH$3:BH246)=0,SUM($H247:BG247)=0),$B247,0)</f>
        <v>0</v>
      </c>
      <c r="BI247">
        <f ca="1">IF(AND($B247&gt;0,SUM(BI$3:BI246)=0,SUM($H247:BH247)=0),$B247,0)</f>
        <v>0</v>
      </c>
      <c r="BJ247">
        <f ca="1">IF(AND($B247&gt;0,SUM(BJ$3:BJ246)=0,SUM($H247:BI247)=0),$B247,0)</f>
        <v>0</v>
      </c>
      <c r="BK247">
        <f ca="1">IF(AND($B247&gt;0,SUM(BK$3:BK246)=0,SUM($H247:BJ247)=0),$B247,0)</f>
        <v>0</v>
      </c>
      <c r="BL247">
        <f ca="1">IF(AND($B247&gt;0,SUM(BL$3:BL246)=0,SUM($H247:BK247)=0),$B247,0)</f>
        <v>0</v>
      </c>
      <c r="BM247">
        <f ca="1">IF(AND($B247&gt;0,SUM(BM$3:BM246)=0,SUM($H247:BL247)=0),$B247,0)</f>
        <v>0</v>
      </c>
      <c r="BN247">
        <f ca="1">IF(AND($B247&gt;0,SUM(BN$3:BN246)=0,SUM($H247:BM247)=0),$B247,0)</f>
        <v>0</v>
      </c>
      <c r="BO247">
        <f ca="1">IF(AND($B247&gt;0,SUM(BO$3:BO246)=0,SUM($H247:BN247)=0),$B247,0)</f>
        <v>0</v>
      </c>
      <c r="BP247">
        <f ca="1">IF(AND($B247&gt;0,SUM(BP$3:BP246)=0,SUM($H247:BO247)=0),$B247,0)</f>
        <v>0</v>
      </c>
      <c r="BQ247">
        <f ca="1">IF(AND($B247&gt;0,SUM(BQ$3:BQ246)=0,SUM($H247:BP247)=0),$B247,0)</f>
        <v>0</v>
      </c>
      <c r="BR247">
        <f ca="1">IF(AND($B247&gt;0,SUM(BR$3:BR246)=0,SUM($H247:BQ247)=0),$B247,0)</f>
        <v>0</v>
      </c>
      <c r="BS247">
        <f ca="1">IF(AND($B247&gt;0,SUM(BS$3:BS246)=0,SUM($H247:BR247)=0),$B247,0)</f>
        <v>0</v>
      </c>
      <c r="BT247">
        <f ca="1">IF(AND($B247&gt;0,SUM(BT$3:BT246)=0,SUM($H247:BS247)=0),$B247,0)</f>
        <v>0</v>
      </c>
      <c r="BU247">
        <f ca="1">IF(AND($B247&gt;0,SUM(BU$3:BU246)=0,SUM($H247:BT247)=0),$B247,0)</f>
        <v>0</v>
      </c>
      <c r="BV247">
        <f ca="1">IF(AND($B247&gt;0,SUM(BV$3:BV246)=0,SUM($H247:BU247)=0),$B247,0)</f>
        <v>0</v>
      </c>
      <c r="BW247">
        <f ca="1">IF(AND($B247&gt;0,SUM(BW$3:BW246)=0,SUM($H247:BV247)=0),$B247,0)</f>
        <v>0</v>
      </c>
      <c r="BX247">
        <f ca="1">IF(AND($B247&gt;0,SUM(BX$3:BX246)=0,SUM($H247:BW247)=0),$B247,0)</f>
        <v>0</v>
      </c>
      <c r="BY247">
        <f ca="1">IF(AND($B247&gt;0,SUM(BY$3:BY246)=0,SUM($H247:BX247)=0),$B247,0)</f>
        <v>0</v>
      </c>
      <c r="BZ247">
        <f ca="1">IF(AND($B247&gt;0,SUM(BZ$3:BZ246)=0,SUM($H247:BY247)=0),$B247,0)</f>
        <v>0</v>
      </c>
      <c r="CA247">
        <f ca="1">IF(AND($B247&gt;0,SUM(CA$3:CA246)=0,SUM($H247:BZ247)=0),$B247,0)</f>
        <v>0</v>
      </c>
      <c r="CB247">
        <f ca="1">IF(AND($B247&gt;0,SUM(CB$3:CB246)=0,SUM($H247:CA247)=0),$B247,0)</f>
        <v>0</v>
      </c>
      <c r="CC247">
        <f ca="1">IF(AND($B247&gt;0,SUM(CC$3:CC246)=0,SUM($H247:CB247)=0),$B247,0)</f>
        <v>0</v>
      </c>
      <c r="CD247">
        <f ca="1">IF(AND($B247&gt;0,SUM(CD$3:CD246)=0,SUM($H247:CC247)=0),$B247,0)</f>
        <v>0</v>
      </c>
      <c r="CE247">
        <f ca="1">IF(AND($B247&gt;0,SUM(CE$3:CE246)=0,SUM($H247:CD247)=0),$B247,0)</f>
        <v>0</v>
      </c>
      <c r="CF247">
        <f ca="1">IF(AND($B247&gt;0,SUM(CF$3:CF246)=0,SUM($H247:CE247)=0),$B247,0)</f>
        <v>0</v>
      </c>
      <c r="CG247">
        <f ca="1">IF(AND($B247&gt;0,SUM(CG$3:CG246)=0,SUM($H247:CF247)=0),$B247,0)</f>
        <v>0</v>
      </c>
      <c r="CH247">
        <f ca="1">IF(AND($B247&gt;0,SUM(CH$3:CH246)=0,SUM($H247:CG247)=0),$B247,0)</f>
        <v>0</v>
      </c>
      <c r="CI247">
        <f ca="1">IF(AND($B247&gt;0,SUM(CI$3:CI246)=0,SUM($H247:CH247)=0),$B247,0)</f>
        <v>0</v>
      </c>
      <c r="CJ247">
        <f ca="1">IF(AND($B247&gt;0,SUM(CJ$3:CJ246)=0,SUM($H247:CI247)=0),$B247,0)</f>
        <v>0</v>
      </c>
      <c r="CK247">
        <f ca="1">IF(AND($B247&gt;0,SUM(CK$3:CK246)=0,SUM($H247:CJ247)=0),$B247,0)</f>
        <v>0</v>
      </c>
      <c r="CL247">
        <f ca="1">IF(AND($B247&gt;0,SUM(CL$3:CL246)=0,SUM($H247:CK247)=0),$B247,0)</f>
        <v>0</v>
      </c>
      <c r="CM247">
        <f ca="1">IF(AND($B247&gt;0,SUM(CM$3:CM246)=0,SUM($H247:CL247)=0),$B247,0)</f>
        <v>0</v>
      </c>
      <c r="CN247">
        <f ca="1">IF(AND($B247&gt;0,SUM(CN$3:CN246)=0,SUM($H247:CM247)=0),$B247,0)</f>
        <v>0</v>
      </c>
      <c r="CO247">
        <f ca="1">IF(AND($B247&gt;0,SUM(CO$3:CO246)=0,SUM($H247:CN247)=0),$B247,0)</f>
        <v>0</v>
      </c>
      <c r="CP247">
        <f ca="1">IF(AND($B247&gt;0,SUM(CP$3:CP246)=0,SUM($H247:CO247)=0),$B247,0)</f>
        <v>0</v>
      </c>
      <c r="CQ247">
        <f ca="1">IF(AND($B247&gt;0,SUM(CQ$3:CQ246)=0,SUM($H247:CP247)=0),$B247,0)</f>
        <v>0</v>
      </c>
      <c r="CR247">
        <f ca="1">IF(AND($B247&gt;0,SUM(CR$3:CR246)=0,SUM($H247:CQ247)=0),$B247,0)</f>
        <v>0</v>
      </c>
      <c r="CS247">
        <f ca="1">IF(AND($B247&gt;0,SUM(CS$3:CS246)=0,SUM($H247:CR247)=0),$B247,0)</f>
        <v>0</v>
      </c>
      <c r="CT247">
        <f ca="1">IF(AND($B247&gt;0,SUM(CT$3:CT246)=0,SUM($H247:CS247)=0),$B247,0)</f>
        <v>0</v>
      </c>
      <c r="CU247">
        <f ca="1">IF(AND($B247&gt;0,SUM(CU$3:CU246)=0,SUM($H247:CT247)=0),$B247,0)</f>
        <v>0</v>
      </c>
      <c r="CV247">
        <f ca="1">IF(AND($B247&gt;0,SUM(CV$3:CV246)=0,SUM($H247:CU247)=0),$B247,0)</f>
        <v>0</v>
      </c>
      <c r="CW247">
        <f ca="1">IF(AND($B247&gt;0,SUM(CW$3:CW246)=0,SUM($H247:CV247)=0),$B247,0)</f>
        <v>0</v>
      </c>
      <c r="CX247">
        <f ca="1">IF(AND($B247&gt;0,SUM(CX$3:CX246)=0,SUM($H247:CW247)=0),$B247,0)</f>
        <v>0</v>
      </c>
      <c r="CY247">
        <f ca="1">IF(AND($B247&gt;0,SUM(CY$3:CY246)=0,SUM($H247:CX247)=0),$B247,0)</f>
        <v>0</v>
      </c>
      <c r="CZ247">
        <f ca="1">IF(AND($B247&gt;0,SUM(CZ$3:CZ246)=0,SUM($H247:CY247)=0),$B247,0)</f>
        <v>0</v>
      </c>
      <c r="DA247">
        <f ca="1">IF(AND($B247&gt;0,SUM(DA$3:DA246)=0,SUM($H247:CZ247)=0),$B247,0)</f>
        <v>0</v>
      </c>
      <c r="DB247">
        <f ca="1">IF(AND($B247&gt;0,SUM(DB$3:DB246)=0,SUM($H247:DA247)=0),$B247,0)</f>
        <v>0</v>
      </c>
      <c r="DC247">
        <f ca="1">IF(AND($B247&gt;0,SUM(DC$3:DC246)=0,SUM($H247:DB247)=0),$B247,0)</f>
        <v>0</v>
      </c>
      <c r="DD247">
        <f ca="1">IF(AND($B247&gt;0,SUM(DD$3:DD246)=0,SUM($H247:DC247)=0),$B247,0)</f>
        <v>0</v>
      </c>
      <c r="DE247">
        <f ca="1">IF(AND($B247&gt;0,SUM(DE$3:DE246)=0,SUM($H247:DD247)=0),$B247,0)</f>
        <v>0</v>
      </c>
      <c r="DF247">
        <f ca="1">IF(AND($B247&gt;0,SUM(DF$3:DF246)=0,SUM($H247:DE247)=0),$B247,0)</f>
        <v>0</v>
      </c>
      <c r="DG247">
        <f ca="1">IF(AND($B247&gt;0,SUM(DG$3:DG246)=0,SUM($H247:DF247)=0),$B247,0)</f>
        <v>0</v>
      </c>
      <c r="DH247">
        <f ca="1">IF(AND($B247&gt;0,SUM(DH$3:DH246)=0,SUM($H247:DG247)=0),$B247,0)</f>
        <v>0</v>
      </c>
      <c r="DI247">
        <f ca="1">IF(AND($B247&gt;0,SUM(DI$3:DI246)=0,SUM($H247:DH247)=0),$B247,0)</f>
        <v>0</v>
      </c>
      <c r="DJ247">
        <f ca="1">IF(AND($B247&gt;0,SUM(DJ$3:DJ246)=0,SUM($H247:DI247)=0),$B247,0)</f>
        <v>0</v>
      </c>
      <c r="DK247">
        <f ca="1">IF(AND($B247&gt;0,SUM(DK$3:DK246)=0,SUM($H247:DJ247)=0),$B247,0)</f>
        <v>0</v>
      </c>
      <c r="DL247">
        <f ca="1">IF(AND($B247&gt;0,SUM(DL$3:DL246)=0,SUM($H247:DK247)=0),$B247,0)</f>
        <v>0</v>
      </c>
      <c r="DM247">
        <f ca="1">IF(AND($B247&gt;0,SUM(DM$3:DM246)=0,SUM($H247:DL247)=0),$B247,0)</f>
        <v>0</v>
      </c>
      <c r="DN247">
        <f ca="1">IF(AND($B247&gt;0,SUM(DN$3:DN246)=0,SUM($H247:DM247)=0),$B247,0)</f>
        <v>0</v>
      </c>
      <c r="DO247">
        <f ca="1">IF(AND($B247&gt;0,SUM(DO$3:DO246)=0,SUM($H247:DN247)=0),$B247,0)</f>
        <v>0</v>
      </c>
      <c r="DP247">
        <f ca="1">IF(AND($B247&gt;0,SUM(DP$3:DP246)=0,SUM($H247:DO247)=0),$B247,0)</f>
        <v>0</v>
      </c>
      <c r="DQ247">
        <f ca="1">IF(AND($B247&gt;0,SUM(DQ$3:DQ246)=0,SUM($H247:DP247)=0),$B247,0)</f>
        <v>0</v>
      </c>
      <c r="DR247">
        <f ca="1">IF(AND($B247&gt;0,SUM(DR$3:DR246)=0,SUM($H247:DQ247)=0),$B247,0)</f>
        <v>0</v>
      </c>
      <c r="DS247">
        <f ca="1">IF(AND($B247&gt;0,SUM(DS$3:DS246)=0,SUM($H247:DR247)=0),$B247,0)</f>
        <v>0</v>
      </c>
      <c r="DT247">
        <f ca="1">IF(AND($B247&gt;0,SUM(DT$3:DT246)=0,SUM($H247:DS247)=0),$B247,0)</f>
        <v>0</v>
      </c>
      <c r="DU247">
        <f ca="1">IF(AND($B247&gt;0,SUM(DU$3:DU246)=0,SUM($H247:DT247)=0),$B247,0)</f>
        <v>0</v>
      </c>
      <c r="DV247">
        <f ca="1">IF(AND($B247&gt;0,SUM(DV$3:DV246)=0,SUM($H247:DU247)=0),$B247,0)</f>
        <v>0</v>
      </c>
      <c r="DW247">
        <f ca="1">IF(AND($B247&gt;0,SUM(DW$3:DW246)=0,SUM($H247:DV247)=0),$B247,0)</f>
        <v>0</v>
      </c>
      <c r="DX247">
        <f ca="1">IF(AND($B247&gt;0,SUM(DX$3:DX246)=0,SUM($H247:DW247)=0),$B247,0)</f>
        <v>0</v>
      </c>
      <c r="DY247">
        <f ca="1">IF(AND($B247&gt;0,SUM(DY$3:DY246)=0,SUM($H247:DX247)=0),$B247,0)</f>
        <v>0</v>
      </c>
      <c r="DZ247">
        <f ca="1">IF(AND($B247&gt;0,SUM(DZ$3:DZ246)=0,SUM($H247:DY247)=0),$B247,0)</f>
        <v>0</v>
      </c>
      <c r="EA247">
        <f ca="1">IF(AND($B247&gt;0,SUM(EA$3:EA246)=0,SUM($H247:DZ247)=0),$B247,0)</f>
        <v>0</v>
      </c>
      <c r="EB247">
        <f ca="1">IF(AND($B247&gt;0,SUM(EB$3:EB246)=0,SUM($H247:EA247)=0),$B247,0)</f>
        <v>0</v>
      </c>
      <c r="EC247">
        <f ca="1">IF(AND($B247&gt;0,SUM(EC$3:EC246)=0,SUM($H247:EB247)=0),$B247,0)</f>
        <v>0</v>
      </c>
      <c r="ED247">
        <f ca="1">IF(AND($B247&gt;0,SUM(ED$3:ED246)=0,SUM($H247:EC247)=0),$B247,0)</f>
        <v>0</v>
      </c>
      <c r="EE247">
        <f ca="1">IF(AND($B247&gt;0,SUM(EE$3:EE246)=0,SUM($H247:ED247)=0),$B247,0)</f>
        <v>0</v>
      </c>
      <c r="EF247">
        <f ca="1">IF(AND($B247&gt;0,SUM(EF$3:EF246)=0,SUM($H247:EE247)=0),$B247,0)</f>
        <v>0</v>
      </c>
      <c r="EG247">
        <f ca="1">IF(AND($B247&gt;0,SUM(EG$3:EG246)=0,SUM($H247:EF247)=0),$B247,0)</f>
        <v>0</v>
      </c>
      <c r="EH247">
        <f ca="1">IF(AND($B247&gt;0,SUM(EH$3:EH246)=0,SUM($H247:EG247)=0),$B247,0)</f>
        <v>0</v>
      </c>
      <c r="EI247">
        <f ca="1">IF(AND($B247&gt;0,SUM(EI$3:EI246)=0,SUM($H247:EH247)=0),$B247,0)</f>
        <v>0</v>
      </c>
      <c r="EJ247">
        <f ca="1">IF(AND($B247&gt;0,SUM(EJ$3:EJ246)=0,SUM($H247:EI247)=0),$B247,0)</f>
        <v>0</v>
      </c>
      <c r="EK247">
        <f ca="1">IF(AND($B247&gt;0,SUM(EK$3:EK246)=0,SUM($H247:EJ247)=0),$B247,0)</f>
        <v>0</v>
      </c>
      <c r="EL247">
        <f ca="1">IF(AND($B247&gt;0,SUM(EL$3:EL246)=0,SUM($H247:EK247)=0),$B247,0)</f>
        <v>0</v>
      </c>
      <c r="EM247">
        <f ca="1">IF(AND($B247&gt;0,SUM(EM$3:EM246)=0,SUM($H247:EL247)=0),$B247,0)</f>
        <v>0</v>
      </c>
      <c r="EN247">
        <f ca="1">IF(AND($B247&gt;0,SUM(EN$3:EN246)=0,SUM($H247:EM247)=0),$B247,0)</f>
        <v>0</v>
      </c>
      <c r="EO247">
        <f ca="1">IF(AND($B247&gt;0,SUM(EO$3:EO246)=0,SUM($H247:EN247)=0),$B247,0)</f>
        <v>0</v>
      </c>
      <c r="EP247">
        <f ca="1">IF(AND($B247&gt;0,SUM(EP$3:EP246)=0,SUM($H247:EO247)=0),$B247,0)</f>
        <v>0</v>
      </c>
      <c r="EQ247">
        <f ca="1">IF(AND($B247&gt;0,SUM(EQ$3:EQ246)=0,SUM($H247:EP247)=0),$B247,0)</f>
        <v>0</v>
      </c>
      <c r="ER247">
        <f ca="1">IF(AND($B247&gt;0,SUM(ER$3:ER246)=0,SUM($H247:EQ247)=0),$B247,0)</f>
        <v>0</v>
      </c>
      <c r="ES247">
        <f ca="1">IF(AND($B247&gt;0,SUM(ES$3:ES246)=0,SUM($H247:ER247)=0),$B247,0)</f>
        <v>0</v>
      </c>
      <c r="ET247">
        <f ca="1">IF(AND($B247&gt;0,SUM(ET$3:ET246)=0,SUM($H247:ES247)=0),$B247,0)</f>
        <v>0</v>
      </c>
      <c r="EU247">
        <f ca="1">IF(AND($B247&gt;0,SUM(EU$3:EU246)=0,SUM($H247:ET247)=0),$B247,0)</f>
        <v>0</v>
      </c>
      <c r="EV247">
        <f ca="1">IF(AND($B247&gt;0,SUM(EV$3:EV246)=0,SUM($H247:EU247)=0),$B247,0)</f>
        <v>0</v>
      </c>
      <c r="EW247">
        <f ca="1">IF(AND($B247&gt;0,SUM(EW$3:EW246)=0,SUM($H247:EV247)=0),$B247,0)</f>
        <v>0</v>
      </c>
      <c r="EX247">
        <f ca="1">IF(AND($B247&gt;0,SUM(EX$3:EX246)=0,SUM($H247:EW247)=0),$B247,0)</f>
        <v>0</v>
      </c>
      <c r="EY247">
        <f ca="1">IF(AND($B247&gt;0,SUM(EY$3:EY246)=0,SUM($H247:EX247)=0),$B247,0)</f>
        <v>0</v>
      </c>
      <c r="EZ247">
        <f ca="1">IF(AND($B247&gt;0,SUM(EZ$3:EZ246)=0,SUM($H247:EY247)=0),$B247,0)</f>
        <v>0</v>
      </c>
      <c r="FA247">
        <f ca="1">IF(AND($B247&gt;0,SUM(FA$3:FA246)=0,SUM($H247:EZ247)=0),$B247,0)</f>
        <v>0</v>
      </c>
      <c r="FB247">
        <f ca="1">IF(AND($B247&gt;0,SUM(FB$3:FB246)=0,SUM($H247:FA247)=0),$B247,0)</f>
        <v>0</v>
      </c>
      <c r="FC247">
        <f ca="1">IF(AND($B247&gt;0,SUM(FC$3:FC246)=0,SUM($H247:FB247)=0),$B247,0)</f>
        <v>0</v>
      </c>
      <c r="FD247">
        <f ca="1">IF(AND($B247&gt;0,SUM(FD$3:FD246)=0,SUM($H247:FC247)=0),$B247,0)</f>
        <v>0</v>
      </c>
      <c r="FE247">
        <f ca="1">IF(AND($B247&gt;0,SUM(FE$3:FE246)=0,SUM($H247:FD247)=0),$B247,0)</f>
        <v>0</v>
      </c>
      <c r="FF247">
        <f ca="1">IF(AND($B247&gt;0,SUM(FF$3:FF246)=0,SUM($H247:FE247)=0),$B247,0)</f>
        <v>0</v>
      </c>
      <c r="FG247">
        <f ca="1">IF(AND($B247&gt;0,SUM(FG$3:FG246)=0,SUM($H247:FF247)=0),$B247,0)</f>
        <v>0</v>
      </c>
      <c r="FH247">
        <f ca="1">IF(AND($B247&gt;0,SUM(FH$3:FH246)=0,SUM($H247:FG247)=0),$B247,0)</f>
        <v>0</v>
      </c>
      <c r="FI247">
        <f ca="1">IF(AND($B247&gt;0,SUM(FI$3:FI246)=0,SUM($H247:FH247)=0),$B247,0)</f>
        <v>0</v>
      </c>
      <c r="FJ247">
        <f ca="1">IF(AND($B247&gt;0,SUM(FJ$3:FJ246)=0,SUM($H247:FI247)=0),$B247,0)</f>
        <v>0</v>
      </c>
      <c r="FK247">
        <f ca="1">IF(AND($B247&gt;0,SUM(FK$3:FK246)=0,SUM($H247:FJ247)=0),$B247,0)</f>
        <v>0</v>
      </c>
      <c r="FL247">
        <f ca="1">IF(AND($B247&gt;0,SUM(FL$3:FL246)=0,SUM($H247:FK247)=0),$B247,0)</f>
        <v>0</v>
      </c>
      <c r="FM247">
        <f ca="1">IF(AND($B247&gt;0,SUM(FM$3:FM246)=0,SUM($H247:FL247)=0),$B247,0)</f>
        <v>0</v>
      </c>
      <c r="FN247">
        <f ca="1">IF(AND($B247&gt;0,SUM(FN$3:FN246)=0,SUM($H247:FM247)=0),$B247,0)</f>
        <v>0</v>
      </c>
      <c r="FS247" s="67" t="str">
        <f ca="1">Valintaohjelma!$C123</f>
        <v>0</v>
      </c>
      <c r="FT247" s="67" t="str">
        <f ca="1">Valintaohjelma!$F123</f>
        <v/>
      </c>
      <c r="FU247" s="342" t="str">
        <f>""</f>
        <v/>
      </c>
      <c r="FV247" s="67" t="str">
        <f>Valintaohjelma!$I123</f>
        <v>-</v>
      </c>
      <c r="FY247" s="67" t="str">
        <f ca="1">Valintaohjelma!$C123</f>
        <v>0</v>
      </c>
      <c r="FZ247" s="67" t="str">
        <f ca="1">Valintaohjelma!$F123</f>
        <v/>
      </c>
      <c r="GA247" s="67" t="str">
        <f>""</f>
        <v/>
      </c>
      <c r="GB247" s="67" t="str">
        <f>Valintaohjelma!$I123</f>
        <v>-</v>
      </c>
      <c r="GE247" s="67" t="str">
        <f ca="1">Valintaohjelma!$C123</f>
        <v>0</v>
      </c>
      <c r="GF247" s="67" t="str">
        <f ca="1">Valintaohjelma!$F123</f>
        <v/>
      </c>
      <c r="GG247" s="67" t="str">
        <f>""</f>
        <v/>
      </c>
      <c r="GH247" s="67" t="str">
        <f>Valintaohjelma!$I123</f>
        <v>-</v>
      </c>
    </row>
    <row r="248" spans="1:190" ht="15.75" thickBot="1" x14ac:dyDescent="0.3">
      <c r="A248">
        <v>248</v>
      </c>
      <c r="B248">
        <f>IF(AND(Valintaohjelma!D124&lt;&gt;"-",Valintaohjelma!D124&lt;&gt;""),A248,0)</f>
        <v>0</v>
      </c>
      <c r="C248" s="240" t="str">
        <f t="shared" ca="1" si="26"/>
        <v>0</v>
      </c>
      <c r="D248" s="240" t="str">
        <f t="shared" ca="1" si="27"/>
        <v/>
      </c>
      <c r="E248" s="240" t="str">
        <f t="shared" ca="1" si="28"/>
        <v/>
      </c>
      <c r="F248" s="240" t="str">
        <f t="shared" ca="1" si="29"/>
        <v>-</v>
      </c>
      <c r="G248" s="47" t="e">
        <f>INDEX($I$2:$FN$2,ROWS(G$2:G248))</f>
        <v>#REF!</v>
      </c>
      <c r="H248">
        <v>0</v>
      </c>
      <c r="I248">
        <f ca="1">IF(AND($B248&gt;0,SUM(I$3:I247)=0,SUM($H248:H248)=0),$B248,0)</f>
        <v>0</v>
      </c>
      <c r="J248">
        <f ca="1">IF(AND($B248&gt;0,SUM(J$3:J247)=0,SUM($H248:I248)=0),$B248,0)</f>
        <v>0</v>
      </c>
      <c r="K248">
        <f ca="1">IF(AND($B248&gt;0,SUM(K$3:K247)=0,SUM($H248:J248)=0),$B248,0)</f>
        <v>0</v>
      </c>
      <c r="L248">
        <f ca="1">IF(AND($B248&gt;0,SUM(L$3:L247)=0,SUM($H248:K248)=0),$B248,0)</f>
        <v>0</v>
      </c>
      <c r="M248">
        <f ca="1">IF(AND($B248&gt;0,SUM(M$3:M247)=0,SUM($H248:L248)=0),$B248,0)</f>
        <v>0</v>
      </c>
      <c r="N248">
        <f ca="1">IF(AND($B248&gt;0,SUM(N$3:N247)=0,SUM($H248:M248)=0),$B248,0)</f>
        <v>0</v>
      </c>
      <c r="O248">
        <f ca="1">IF(AND($B248&gt;0,SUM(O$3:O247)=0,SUM($H248:N248)=0),$B248,0)</f>
        <v>0</v>
      </c>
      <c r="P248">
        <f ca="1">IF(AND($B248&gt;0,SUM(P$3:P247)=0,SUM($H248:O248)=0),$B248,0)</f>
        <v>0</v>
      </c>
      <c r="Q248">
        <f ca="1">IF(AND($B248&gt;0,SUM(Q$3:Q247)=0,SUM($H248:P248)=0),$B248,0)</f>
        <v>0</v>
      </c>
      <c r="R248">
        <f ca="1">IF(AND($B248&gt;0,SUM(R$3:R247)=0,SUM($H248:Q248)=0),$B248,0)</f>
        <v>0</v>
      </c>
      <c r="S248">
        <f ca="1">IF(AND($B248&gt;0,SUM(S$3:S247)=0,SUM($H248:R248)=0),$B248,0)</f>
        <v>0</v>
      </c>
      <c r="T248">
        <f ca="1">IF(AND($B248&gt;0,SUM(T$3:T247)=0,SUM($H248:S248)=0),$B248,0)</f>
        <v>0</v>
      </c>
      <c r="U248">
        <f ca="1">IF(AND($B248&gt;0,SUM(U$3:U247)=0,SUM($H248:T248)=0),$B248,0)</f>
        <v>0</v>
      </c>
      <c r="V248">
        <f ca="1">IF(AND($B248&gt;0,SUM(V$3:V247)=0,SUM($H248:U248)=0),$B248,0)</f>
        <v>0</v>
      </c>
      <c r="W248">
        <f ca="1">IF(AND($B248&gt;0,SUM(W$3:W247)=0,SUM($H248:V248)=0),$B248,0)</f>
        <v>0</v>
      </c>
      <c r="X248">
        <f ca="1">IF(AND($B248&gt;0,SUM(X$3:X247)=0,SUM($H248:W248)=0),$B248,0)</f>
        <v>0</v>
      </c>
      <c r="Y248">
        <f ca="1">IF(AND($B248&gt;0,SUM(Y$3:Y247)=0,SUM($H248:X248)=0),$B248,0)</f>
        <v>0</v>
      </c>
      <c r="Z248">
        <f ca="1">IF(AND($B248&gt;0,SUM(Z$3:Z247)=0,SUM($H248:Y248)=0),$B248,0)</f>
        <v>0</v>
      </c>
      <c r="AA248">
        <f ca="1">IF(AND($B248&gt;0,SUM(AA$3:AA247)=0,SUM($H248:Z248)=0),$B248,0)</f>
        <v>0</v>
      </c>
      <c r="AB248">
        <f ca="1">IF(AND($B248&gt;0,SUM(AB$3:AB247)=0,SUM($H248:AA248)=0),$B248,0)</f>
        <v>0</v>
      </c>
      <c r="AC248">
        <f ca="1">IF(AND($B248&gt;0,SUM(AC$3:AC247)=0,SUM($H248:AB248)=0),$B248,0)</f>
        <v>0</v>
      </c>
      <c r="AD248">
        <f ca="1">IF(AND($B248&gt;0,SUM(AD$3:AD247)=0,SUM($H248:AC248)=0),$B248,0)</f>
        <v>0</v>
      </c>
      <c r="AE248">
        <f ca="1">IF(AND($B248&gt;0,SUM(AE$3:AE247)=0,SUM($H248:AD248)=0),$B248,0)</f>
        <v>0</v>
      </c>
      <c r="AF248">
        <f ca="1">IF(AND($B248&gt;0,SUM(AF$3:AF247)=0,SUM($H248:AE248)=0),$B248,0)</f>
        <v>0</v>
      </c>
      <c r="AG248">
        <f ca="1">IF(AND($B248&gt;0,SUM(AG$3:AG247)=0,SUM($H248:AF248)=0),$B248,0)</f>
        <v>0</v>
      </c>
      <c r="AH248">
        <f ca="1">IF(AND($B248&gt;0,SUM(AH$3:AH247)=0,SUM($H248:AG248)=0),$B248,0)</f>
        <v>0</v>
      </c>
      <c r="AI248">
        <f ca="1">IF(AND($B248&gt;0,SUM(AI$3:AI247)=0,SUM($H248:AH248)=0),$B248,0)</f>
        <v>0</v>
      </c>
      <c r="AJ248">
        <f ca="1">IF(AND($B248&gt;0,SUM(AJ$3:AJ247)=0,SUM($H248:AI248)=0),$B248,0)</f>
        <v>0</v>
      </c>
      <c r="AK248">
        <f ca="1">IF(AND($B248&gt;0,SUM(AK$3:AK247)=0,SUM($H248:AJ248)=0),$B248,0)</f>
        <v>0</v>
      </c>
      <c r="AL248">
        <f ca="1">IF(AND($B248&gt;0,SUM(AL$3:AL247)=0,SUM($H248:AK248)=0),$B248,0)</f>
        <v>0</v>
      </c>
      <c r="AM248">
        <f ca="1">IF(AND($B248&gt;0,SUM(AM$3:AM247)=0,SUM($H248:AL248)=0),$B248,0)</f>
        <v>0</v>
      </c>
      <c r="AN248">
        <f ca="1">IF(AND($B248&gt;0,SUM(AN$3:AN247)=0,SUM($H248:AM248)=0),$B248,0)</f>
        <v>0</v>
      </c>
      <c r="AO248">
        <f ca="1">IF(AND($B248&gt;0,SUM(AO$3:AO247)=0,SUM($H248:AN248)=0),$B248,0)</f>
        <v>0</v>
      </c>
      <c r="AP248">
        <f ca="1">IF(AND($B248&gt;0,SUM(AP$3:AP247)=0,SUM($H248:AO248)=0),$B248,0)</f>
        <v>0</v>
      </c>
      <c r="AQ248">
        <f ca="1">IF(AND($B248&gt;0,SUM(AQ$3:AQ247)=0,SUM($H248:AP248)=0),$B248,0)</f>
        <v>0</v>
      </c>
      <c r="AR248">
        <f ca="1">IF(AND($B248&gt;0,SUM(AR$3:AR247)=0,SUM($H248:AQ248)=0),$B248,0)</f>
        <v>0</v>
      </c>
      <c r="AS248">
        <f ca="1">IF(AND($B248&gt;0,SUM(AS$3:AS247)=0,SUM($H248:AR248)=0),$B248,0)</f>
        <v>0</v>
      </c>
      <c r="AT248">
        <f ca="1">IF(AND($B248&gt;0,SUM(AT$3:AT247)=0,SUM($H248:AS248)=0),$B248,0)</f>
        <v>0</v>
      </c>
      <c r="AU248">
        <f ca="1">IF(AND($B248&gt;0,SUM(AU$3:AU247)=0,SUM($H248:AT248)=0),$B248,0)</f>
        <v>0</v>
      </c>
      <c r="AV248">
        <f ca="1">IF(AND($B248&gt;0,SUM(AV$3:AV247)=0,SUM($H248:AU248)=0),$B248,0)</f>
        <v>0</v>
      </c>
      <c r="AW248">
        <f ca="1">IF(AND($B248&gt;0,SUM(AW$3:AW247)=0,SUM($H248:AV248)=0),$B248,0)</f>
        <v>0</v>
      </c>
      <c r="AX248">
        <f ca="1">IF(AND($B248&gt;0,SUM(AX$3:AX247)=0,SUM($H248:AW248)=0),$B248,0)</f>
        <v>0</v>
      </c>
      <c r="AY248">
        <f ca="1">IF(AND($B248&gt;0,SUM(AY$3:AY247)=0,SUM($H248:AX248)=0),$B248,0)</f>
        <v>0</v>
      </c>
      <c r="AZ248">
        <f ca="1">IF(AND($B248&gt;0,SUM(AZ$3:AZ247)=0,SUM($H248:AY248)=0),$B248,0)</f>
        <v>0</v>
      </c>
      <c r="BA248">
        <f ca="1">IF(AND($B248&gt;0,SUM(BA$3:BA247)=0,SUM($H248:AZ248)=0),$B248,0)</f>
        <v>0</v>
      </c>
      <c r="BB248">
        <f ca="1">IF(AND($B248&gt;0,SUM(BB$3:BB247)=0,SUM($H248:BA248)=0),$B248,0)</f>
        <v>0</v>
      </c>
      <c r="BC248">
        <f ca="1">IF(AND($B248&gt;0,SUM(BC$3:BC247)=0,SUM($H248:BB248)=0),$B248,0)</f>
        <v>0</v>
      </c>
      <c r="BD248">
        <f ca="1">IF(AND($B248&gt;0,SUM(BD$3:BD247)=0,SUM($H248:BC248)=0),$B248,0)</f>
        <v>0</v>
      </c>
      <c r="BE248">
        <f ca="1">IF(AND($B248&gt;0,SUM(BE$3:BE247)=0,SUM($H248:BD248)=0),$B248,0)</f>
        <v>0</v>
      </c>
      <c r="BF248">
        <f ca="1">IF(AND($B248&gt;0,SUM(BF$3:BF247)=0,SUM($H248:BE248)=0),$B248,0)</f>
        <v>0</v>
      </c>
      <c r="BG248">
        <f ca="1">IF(AND($B248&gt;0,SUM(BG$3:BG247)=0,SUM($H248:BF248)=0),$B248,0)</f>
        <v>0</v>
      </c>
      <c r="BH248">
        <f ca="1">IF(AND($B248&gt;0,SUM(BH$3:BH247)=0,SUM($H248:BG248)=0),$B248,0)</f>
        <v>0</v>
      </c>
      <c r="BI248">
        <f ca="1">IF(AND($B248&gt;0,SUM(BI$3:BI247)=0,SUM($H248:BH248)=0),$B248,0)</f>
        <v>0</v>
      </c>
      <c r="BJ248">
        <f ca="1">IF(AND($B248&gt;0,SUM(BJ$3:BJ247)=0,SUM($H248:BI248)=0),$B248,0)</f>
        <v>0</v>
      </c>
      <c r="BK248">
        <f ca="1">IF(AND($B248&gt;0,SUM(BK$3:BK247)=0,SUM($H248:BJ248)=0),$B248,0)</f>
        <v>0</v>
      </c>
      <c r="BL248">
        <f ca="1">IF(AND($B248&gt;0,SUM(BL$3:BL247)=0,SUM($H248:BK248)=0),$B248,0)</f>
        <v>0</v>
      </c>
      <c r="BM248">
        <f ca="1">IF(AND($B248&gt;0,SUM(BM$3:BM247)=0,SUM($H248:BL248)=0),$B248,0)</f>
        <v>0</v>
      </c>
      <c r="BN248">
        <f ca="1">IF(AND($B248&gt;0,SUM(BN$3:BN247)=0,SUM($H248:BM248)=0),$B248,0)</f>
        <v>0</v>
      </c>
      <c r="BO248">
        <f ca="1">IF(AND($B248&gt;0,SUM(BO$3:BO247)=0,SUM($H248:BN248)=0),$B248,0)</f>
        <v>0</v>
      </c>
      <c r="BP248">
        <f ca="1">IF(AND($B248&gt;0,SUM(BP$3:BP247)=0,SUM($H248:BO248)=0),$B248,0)</f>
        <v>0</v>
      </c>
      <c r="BQ248">
        <f ca="1">IF(AND($B248&gt;0,SUM(BQ$3:BQ247)=0,SUM($H248:BP248)=0),$B248,0)</f>
        <v>0</v>
      </c>
      <c r="BR248">
        <f ca="1">IF(AND($B248&gt;0,SUM(BR$3:BR247)=0,SUM($H248:BQ248)=0),$B248,0)</f>
        <v>0</v>
      </c>
      <c r="BS248">
        <f ca="1">IF(AND($B248&gt;0,SUM(BS$3:BS247)=0,SUM($H248:BR248)=0),$B248,0)</f>
        <v>0</v>
      </c>
      <c r="BT248">
        <f ca="1">IF(AND($B248&gt;0,SUM(BT$3:BT247)=0,SUM($H248:BS248)=0),$B248,0)</f>
        <v>0</v>
      </c>
      <c r="BU248">
        <f ca="1">IF(AND($B248&gt;0,SUM(BU$3:BU247)=0,SUM($H248:BT248)=0),$B248,0)</f>
        <v>0</v>
      </c>
      <c r="BV248">
        <f ca="1">IF(AND($B248&gt;0,SUM(BV$3:BV247)=0,SUM($H248:BU248)=0),$B248,0)</f>
        <v>0</v>
      </c>
      <c r="BW248">
        <f ca="1">IF(AND($B248&gt;0,SUM(BW$3:BW247)=0,SUM($H248:BV248)=0),$B248,0)</f>
        <v>0</v>
      </c>
      <c r="BX248">
        <f ca="1">IF(AND($B248&gt;0,SUM(BX$3:BX247)=0,SUM($H248:BW248)=0),$B248,0)</f>
        <v>0</v>
      </c>
      <c r="BY248">
        <f ca="1">IF(AND($B248&gt;0,SUM(BY$3:BY247)=0,SUM($H248:BX248)=0),$B248,0)</f>
        <v>0</v>
      </c>
      <c r="BZ248">
        <f ca="1">IF(AND($B248&gt;0,SUM(BZ$3:BZ247)=0,SUM($H248:BY248)=0),$B248,0)</f>
        <v>0</v>
      </c>
      <c r="CA248">
        <f ca="1">IF(AND($B248&gt;0,SUM(CA$3:CA247)=0,SUM($H248:BZ248)=0),$B248,0)</f>
        <v>0</v>
      </c>
      <c r="CB248">
        <f ca="1">IF(AND($B248&gt;0,SUM(CB$3:CB247)=0,SUM($H248:CA248)=0),$B248,0)</f>
        <v>0</v>
      </c>
      <c r="CC248">
        <f ca="1">IF(AND($B248&gt;0,SUM(CC$3:CC247)=0,SUM($H248:CB248)=0),$B248,0)</f>
        <v>0</v>
      </c>
      <c r="CD248">
        <f ca="1">IF(AND($B248&gt;0,SUM(CD$3:CD247)=0,SUM($H248:CC248)=0),$B248,0)</f>
        <v>0</v>
      </c>
      <c r="CE248">
        <f ca="1">IF(AND($B248&gt;0,SUM(CE$3:CE247)=0,SUM($H248:CD248)=0),$B248,0)</f>
        <v>0</v>
      </c>
      <c r="CF248">
        <f ca="1">IF(AND($B248&gt;0,SUM(CF$3:CF247)=0,SUM($H248:CE248)=0),$B248,0)</f>
        <v>0</v>
      </c>
      <c r="CG248">
        <f ca="1">IF(AND($B248&gt;0,SUM(CG$3:CG247)=0,SUM($H248:CF248)=0),$B248,0)</f>
        <v>0</v>
      </c>
      <c r="CH248">
        <f ca="1">IF(AND($B248&gt;0,SUM(CH$3:CH247)=0,SUM($H248:CG248)=0),$B248,0)</f>
        <v>0</v>
      </c>
      <c r="CI248">
        <f ca="1">IF(AND($B248&gt;0,SUM(CI$3:CI247)=0,SUM($H248:CH248)=0),$B248,0)</f>
        <v>0</v>
      </c>
      <c r="CJ248">
        <f ca="1">IF(AND($B248&gt;0,SUM(CJ$3:CJ247)=0,SUM($H248:CI248)=0),$B248,0)</f>
        <v>0</v>
      </c>
      <c r="CK248">
        <f ca="1">IF(AND($B248&gt;0,SUM(CK$3:CK247)=0,SUM($H248:CJ248)=0),$B248,0)</f>
        <v>0</v>
      </c>
      <c r="CL248">
        <f ca="1">IF(AND($B248&gt;0,SUM(CL$3:CL247)=0,SUM($H248:CK248)=0),$B248,0)</f>
        <v>0</v>
      </c>
      <c r="CM248">
        <f ca="1">IF(AND($B248&gt;0,SUM(CM$3:CM247)=0,SUM($H248:CL248)=0),$B248,0)</f>
        <v>0</v>
      </c>
      <c r="CN248">
        <f ca="1">IF(AND($B248&gt;0,SUM(CN$3:CN247)=0,SUM($H248:CM248)=0),$B248,0)</f>
        <v>0</v>
      </c>
      <c r="CO248">
        <f ca="1">IF(AND($B248&gt;0,SUM(CO$3:CO247)=0,SUM($H248:CN248)=0),$B248,0)</f>
        <v>0</v>
      </c>
      <c r="CP248">
        <f ca="1">IF(AND($B248&gt;0,SUM(CP$3:CP247)=0,SUM($H248:CO248)=0),$B248,0)</f>
        <v>0</v>
      </c>
      <c r="CQ248">
        <f ca="1">IF(AND($B248&gt;0,SUM(CQ$3:CQ247)=0,SUM($H248:CP248)=0),$B248,0)</f>
        <v>0</v>
      </c>
      <c r="CR248">
        <f ca="1">IF(AND($B248&gt;0,SUM(CR$3:CR247)=0,SUM($H248:CQ248)=0),$B248,0)</f>
        <v>0</v>
      </c>
      <c r="CS248">
        <f ca="1">IF(AND($B248&gt;0,SUM(CS$3:CS247)=0,SUM($H248:CR248)=0),$B248,0)</f>
        <v>0</v>
      </c>
      <c r="CT248">
        <f ca="1">IF(AND($B248&gt;0,SUM(CT$3:CT247)=0,SUM($H248:CS248)=0),$B248,0)</f>
        <v>0</v>
      </c>
      <c r="CU248">
        <f ca="1">IF(AND($B248&gt;0,SUM(CU$3:CU247)=0,SUM($H248:CT248)=0),$B248,0)</f>
        <v>0</v>
      </c>
      <c r="CV248">
        <f ca="1">IF(AND($B248&gt;0,SUM(CV$3:CV247)=0,SUM($H248:CU248)=0),$B248,0)</f>
        <v>0</v>
      </c>
      <c r="CW248">
        <f ca="1">IF(AND($B248&gt;0,SUM(CW$3:CW247)=0,SUM($H248:CV248)=0),$B248,0)</f>
        <v>0</v>
      </c>
      <c r="CX248">
        <f ca="1">IF(AND($B248&gt;0,SUM(CX$3:CX247)=0,SUM($H248:CW248)=0),$B248,0)</f>
        <v>0</v>
      </c>
      <c r="CY248">
        <f ca="1">IF(AND($B248&gt;0,SUM(CY$3:CY247)=0,SUM($H248:CX248)=0),$B248,0)</f>
        <v>0</v>
      </c>
      <c r="CZ248">
        <f ca="1">IF(AND($B248&gt;0,SUM(CZ$3:CZ247)=0,SUM($H248:CY248)=0),$B248,0)</f>
        <v>0</v>
      </c>
      <c r="DA248">
        <f ca="1">IF(AND($B248&gt;0,SUM(DA$3:DA247)=0,SUM($H248:CZ248)=0),$B248,0)</f>
        <v>0</v>
      </c>
      <c r="DB248">
        <f ca="1">IF(AND($B248&gt;0,SUM(DB$3:DB247)=0,SUM($H248:DA248)=0),$B248,0)</f>
        <v>0</v>
      </c>
      <c r="DC248">
        <f ca="1">IF(AND($B248&gt;0,SUM(DC$3:DC247)=0,SUM($H248:DB248)=0),$B248,0)</f>
        <v>0</v>
      </c>
      <c r="DD248">
        <f ca="1">IF(AND($B248&gt;0,SUM(DD$3:DD247)=0,SUM($H248:DC248)=0),$B248,0)</f>
        <v>0</v>
      </c>
      <c r="DE248">
        <f ca="1">IF(AND($B248&gt;0,SUM(DE$3:DE247)=0,SUM($H248:DD248)=0),$B248,0)</f>
        <v>0</v>
      </c>
      <c r="DF248">
        <f ca="1">IF(AND($B248&gt;0,SUM(DF$3:DF247)=0,SUM($H248:DE248)=0),$B248,0)</f>
        <v>0</v>
      </c>
      <c r="DG248">
        <f ca="1">IF(AND($B248&gt;0,SUM(DG$3:DG247)=0,SUM($H248:DF248)=0),$B248,0)</f>
        <v>0</v>
      </c>
      <c r="DH248">
        <f ca="1">IF(AND($B248&gt;0,SUM(DH$3:DH247)=0,SUM($H248:DG248)=0),$B248,0)</f>
        <v>0</v>
      </c>
      <c r="DI248">
        <f ca="1">IF(AND($B248&gt;0,SUM(DI$3:DI247)=0,SUM($H248:DH248)=0),$B248,0)</f>
        <v>0</v>
      </c>
      <c r="DJ248">
        <f ca="1">IF(AND($B248&gt;0,SUM(DJ$3:DJ247)=0,SUM($H248:DI248)=0),$B248,0)</f>
        <v>0</v>
      </c>
      <c r="DK248">
        <f ca="1">IF(AND($B248&gt;0,SUM(DK$3:DK247)=0,SUM($H248:DJ248)=0),$B248,0)</f>
        <v>0</v>
      </c>
      <c r="DL248">
        <f ca="1">IF(AND($B248&gt;0,SUM(DL$3:DL247)=0,SUM($H248:DK248)=0),$B248,0)</f>
        <v>0</v>
      </c>
      <c r="DM248">
        <f ca="1">IF(AND($B248&gt;0,SUM(DM$3:DM247)=0,SUM($H248:DL248)=0),$B248,0)</f>
        <v>0</v>
      </c>
      <c r="DN248">
        <f ca="1">IF(AND($B248&gt;0,SUM(DN$3:DN247)=0,SUM($H248:DM248)=0),$B248,0)</f>
        <v>0</v>
      </c>
      <c r="DO248">
        <f ca="1">IF(AND($B248&gt;0,SUM(DO$3:DO247)=0,SUM($H248:DN248)=0),$B248,0)</f>
        <v>0</v>
      </c>
      <c r="DP248">
        <f ca="1">IF(AND($B248&gt;0,SUM(DP$3:DP247)=0,SUM($H248:DO248)=0),$B248,0)</f>
        <v>0</v>
      </c>
      <c r="DQ248">
        <f ca="1">IF(AND($B248&gt;0,SUM(DQ$3:DQ247)=0,SUM($H248:DP248)=0),$B248,0)</f>
        <v>0</v>
      </c>
      <c r="DR248">
        <f ca="1">IF(AND($B248&gt;0,SUM(DR$3:DR247)=0,SUM($H248:DQ248)=0),$B248,0)</f>
        <v>0</v>
      </c>
      <c r="DS248">
        <f ca="1">IF(AND($B248&gt;0,SUM(DS$3:DS247)=0,SUM($H248:DR248)=0),$B248,0)</f>
        <v>0</v>
      </c>
      <c r="DT248">
        <f ca="1">IF(AND($B248&gt;0,SUM(DT$3:DT247)=0,SUM($H248:DS248)=0),$B248,0)</f>
        <v>0</v>
      </c>
      <c r="DU248">
        <f ca="1">IF(AND($B248&gt;0,SUM(DU$3:DU247)=0,SUM($H248:DT248)=0),$B248,0)</f>
        <v>0</v>
      </c>
      <c r="DV248">
        <f ca="1">IF(AND($B248&gt;0,SUM(DV$3:DV247)=0,SUM($H248:DU248)=0),$B248,0)</f>
        <v>0</v>
      </c>
      <c r="DW248">
        <f ca="1">IF(AND($B248&gt;0,SUM(DW$3:DW247)=0,SUM($H248:DV248)=0),$B248,0)</f>
        <v>0</v>
      </c>
      <c r="DX248">
        <f ca="1">IF(AND($B248&gt;0,SUM(DX$3:DX247)=0,SUM($H248:DW248)=0),$B248,0)</f>
        <v>0</v>
      </c>
      <c r="DY248">
        <f ca="1">IF(AND($B248&gt;0,SUM(DY$3:DY247)=0,SUM($H248:DX248)=0),$B248,0)</f>
        <v>0</v>
      </c>
      <c r="DZ248">
        <f ca="1">IF(AND($B248&gt;0,SUM(DZ$3:DZ247)=0,SUM($H248:DY248)=0),$B248,0)</f>
        <v>0</v>
      </c>
      <c r="EA248">
        <f ca="1">IF(AND($B248&gt;0,SUM(EA$3:EA247)=0,SUM($H248:DZ248)=0),$B248,0)</f>
        <v>0</v>
      </c>
      <c r="EB248">
        <f ca="1">IF(AND($B248&gt;0,SUM(EB$3:EB247)=0,SUM($H248:EA248)=0),$B248,0)</f>
        <v>0</v>
      </c>
      <c r="EC248">
        <f ca="1">IF(AND($B248&gt;0,SUM(EC$3:EC247)=0,SUM($H248:EB248)=0),$B248,0)</f>
        <v>0</v>
      </c>
      <c r="ED248">
        <f ca="1">IF(AND($B248&gt;0,SUM(ED$3:ED247)=0,SUM($H248:EC248)=0),$B248,0)</f>
        <v>0</v>
      </c>
      <c r="EE248">
        <f ca="1">IF(AND($B248&gt;0,SUM(EE$3:EE247)=0,SUM($H248:ED248)=0),$B248,0)</f>
        <v>0</v>
      </c>
      <c r="EF248">
        <f ca="1">IF(AND($B248&gt;0,SUM(EF$3:EF247)=0,SUM($H248:EE248)=0),$B248,0)</f>
        <v>0</v>
      </c>
      <c r="EG248">
        <f ca="1">IF(AND($B248&gt;0,SUM(EG$3:EG247)=0,SUM($H248:EF248)=0),$B248,0)</f>
        <v>0</v>
      </c>
      <c r="EH248">
        <f ca="1">IF(AND($B248&gt;0,SUM(EH$3:EH247)=0,SUM($H248:EG248)=0),$B248,0)</f>
        <v>0</v>
      </c>
      <c r="EI248">
        <f ca="1">IF(AND($B248&gt;0,SUM(EI$3:EI247)=0,SUM($H248:EH248)=0),$B248,0)</f>
        <v>0</v>
      </c>
      <c r="EJ248">
        <f ca="1">IF(AND($B248&gt;0,SUM(EJ$3:EJ247)=0,SUM($H248:EI248)=0),$B248,0)</f>
        <v>0</v>
      </c>
      <c r="EK248">
        <f ca="1">IF(AND($B248&gt;0,SUM(EK$3:EK247)=0,SUM($H248:EJ248)=0),$B248,0)</f>
        <v>0</v>
      </c>
      <c r="EL248">
        <f ca="1">IF(AND($B248&gt;0,SUM(EL$3:EL247)=0,SUM($H248:EK248)=0),$B248,0)</f>
        <v>0</v>
      </c>
      <c r="EM248">
        <f ca="1">IF(AND($B248&gt;0,SUM(EM$3:EM247)=0,SUM($H248:EL248)=0),$B248,0)</f>
        <v>0</v>
      </c>
      <c r="EN248">
        <f ca="1">IF(AND($B248&gt;0,SUM(EN$3:EN247)=0,SUM($H248:EM248)=0),$B248,0)</f>
        <v>0</v>
      </c>
      <c r="EO248">
        <f ca="1">IF(AND($B248&gt;0,SUM(EO$3:EO247)=0,SUM($H248:EN248)=0),$B248,0)</f>
        <v>0</v>
      </c>
      <c r="EP248">
        <f ca="1">IF(AND($B248&gt;0,SUM(EP$3:EP247)=0,SUM($H248:EO248)=0),$B248,0)</f>
        <v>0</v>
      </c>
      <c r="EQ248">
        <f ca="1">IF(AND($B248&gt;0,SUM(EQ$3:EQ247)=0,SUM($H248:EP248)=0),$B248,0)</f>
        <v>0</v>
      </c>
      <c r="ER248">
        <f ca="1">IF(AND($B248&gt;0,SUM(ER$3:ER247)=0,SUM($H248:EQ248)=0),$B248,0)</f>
        <v>0</v>
      </c>
      <c r="ES248">
        <f ca="1">IF(AND($B248&gt;0,SUM(ES$3:ES247)=0,SUM($H248:ER248)=0),$B248,0)</f>
        <v>0</v>
      </c>
      <c r="ET248">
        <f ca="1">IF(AND($B248&gt;0,SUM(ET$3:ET247)=0,SUM($H248:ES248)=0),$B248,0)</f>
        <v>0</v>
      </c>
      <c r="EU248">
        <f ca="1">IF(AND($B248&gt;0,SUM(EU$3:EU247)=0,SUM($H248:ET248)=0),$B248,0)</f>
        <v>0</v>
      </c>
      <c r="EV248">
        <f ca="1">IF(AND($B248&gt;0,SUM(EV$3:EV247)=0,SUM($H248:EU248)=0),$B248,0)</f>
        <v>0</v>
      </c>
      <c r="EW248">
        <f ca="1">IF(AND($B248&gt;0,SUM(EW$3:EW247)=0,SUM($H248:EV248)=0),$B248,0)</f>
        <v>0</v>
      </c>
      <c r="EX248">
        <f ca="1">IF(AND($B248&gt;0,SUM(EX$3:EX247)=0,SUM($H248:EW248)=0),$B248,0)</f>
        <v>0</v>
      </c>
      <c r="EY248">
        <f ca="1">IF(AND($B248&gt;0,SUM(EY$3:EY247)=0,SUM($H248:EX248)=0),$B248,0)</f>
        <v>0</v>
      </c>
      <c r="EZ248">
        <f ca="1">IF(AND($B248&gt;0,SUM(EZ$3:EZ247)=0,SUM($H248:EY248)=0),$B248,0)</f>
        <v>0</v>
      </c>
      <c r="FA248">
        <f ca="1">IF(AND($B248&gt;0,SUM(FA$3:FA247)=0,SUM($H248:EZ248)=0),$B248,0)</f>
        <v>0</v>
      </c>
      <c r="FB248">
        <f ca="1">IF(AND($B248&gt;0,SUM(FB$3:FB247)=0,SUM($H248:FA248)=0),$B248,0)</f>
        <v>0</v>
      </c>
      <c r="FC248">
        <f ca="1">IF(AND($B248&gt;0,SUM(FC$3:FC247)=0,SUM($H248:FB248)=0),$B248,0)</f>
        <v>0</v>
      </c>
      <c r="FD248">
        <f ca="1">IF(AND($B248&gt;0,SUM(FD$3:FD247)=0,SUM($H248:FC248)=0),$B248,0)</f>
        <v>0</v>
      </c>
      <c r="FE248">
        <f ca="1">IF(AND($B248&gt;0,SUM(FE$3:FE247)=0,SUM($H248:FD248)=0),$B248,0)</f>
        <v>0</v>
      </c>
      <c r="FF248">
        <f ca="1">IF(AND($B248&gt;0,SUM(FF$3:FF247)=0,SUM($H248:FE248)=0),$B248,0)</f>
        <v>0</v>
      </c>
      <c r="FG248">
        <f ca="1">IF(AND($B248&gt;0,SUM(FG$3:FG247)=0,SUM($H248:FF248)=0),$B248,0)</f>
        <v>0</v>
      </c>
      <c r="FH248">
        <f ca="1">IF(AND($B248&gt;0,SUM(FH$3:FH247)=0,SUM($H248:FG248)=0),$B248,0)</f>
        <v>0</v>
      </c>
      <c r="FI248">
        <f ca="1">IF(AND($B248&gt;0,SUM(FI$3:FI247)=0,SUM($H248:FH248)=0),$B248,0)</f>
        <v>0</v>
      </c>
      <c r="FJ248">
        <f ca="1">IF(AND($B248&gt;0,SUM(FJ$3:FJ247)=0,SUM($H248:FI248)=0),$B248,0)</f>
        <v>0</v>
      </c>
      <c r="FK248">
        <f ca="1">IF(AND($B248&gt;0,SUM(FK$3:FK247)=0,SUM($H248:FJ248)=0),$B248,0)</f>
        <v>0</v>
      </c>
      <c r="FL248">
        <f ca="1">IF(AND($B248&gt;0,SUM(FL$3:FL247)=0,SUM($H248:FK248)=0),$B248,0)</f>
        <v>0</v>
      </c>
      <c r="FM248">
        <f ca="1">IF(AND($B248&gt;0,SUM(FM$3:FM247)=0,SUM($H248:FL248)=0),$B248,0)</f>
        <v>0</v>
      </c>
      <c r="FN248">
        <f ca="1">IF(AND($B248&gt;0,SUM(FN$3:FN247)=0,SUM($H248:FM248)=0),$B248,0)</f>
        <v>0</v>
      </c>
      <c r="FS248" s="67" t="str">
        <f ca="1">Valintaohjelma!$C124</f>
        <v>0</v>
      </c>
      <c r="FT248" s="67" t="str">
        <f ca="1">Valintaohjelma!$F124</f>
        <v/>
      </c>
      <c r="FU248" s="342" t="str">
        <f>""</f>
        <v/>
      </c>
      <c r="FV248" s="67" t="str">
        <f>Valintaohjelma!$I124</f>
        <v>-</v>
      </c>
      <c r="FY248" s="67" t="str">
        <f ca="1">Valintaohjelma!$C124</f>
        <v>0</v>
      </c>
      <c r="FZ248" s="67" t="str">
        <f ca="1">Valintaohjelma!$F124</f>
        <v/>
      </c>
      <c r="GA248" s="67" t="str">
        <f>""</f>
        <v/>
      </c>
      <c r="GB248" s="67" t="str">
        <f>Valintaohjelma!$I124</f>
        <v>-</v>
      </c>
      <c r="GE248" s="67" t="str">
        <f ca="1">Valintaohjelma!$C124</f>
        <v>0</v>
      </c>
      <c r="GF248" s="67" t="str">
        <f ca="1">Valintaohjelma!$F124</f>
        <v/>
      </c>
      <c r="GG248" s="67" t="str">
        <f>""</f>
        <v/>
      </c>
      <c r="GH248" s="67" t="str">
        <f>Valintaohjelma!$I124</f>
        <v>-</v>
      </c>
    </row>
    <row r="249" spans="1:190" ht="15.75" thickBot="1" x14ac:dyDescent="0.3">
      <c r="A249">
        <v>249</v>
      </c>
      <c r="B249">
        <f>IF(AND(Valintaohjelma!D125&lt;&gt;"-",Valintaohjelma!D125&lt;&gt;""),A249,0)</f>
        <v>0</v>
      </c>
      <c r="C249" s="240" t="str">
        <f t="shared" ca="1" si="26"/>
        <v>0</v>
      </c>
      <c r="D249" s="240" t="str">
        <f t="shared" ca="1" si="27"/>
        <v/>
      </c>
      <c r="E249" s="240" t="str">
        <f t="shared" ca="1" si="28"/>
        <v/>
      </c>
      <c r="F249" s="240" t="str">
        <f t="shared" ca="1" si="29"/>
        <v>-</v>
      </c>
      <c r="G249" s="47" t="e">
        <f>INDEX($I$2:$FN$2,ROWS(G$2:G249))</f>
        <v>#REF!</v>
      </c>
      <c r="H249">
        <v>0</v>
      </c>
      <c r="I249">
        <f ca="1">IF(AND($B249&gt;0,SUM(I$3:I248)=0,SUM($H249:H249)=0),$B249,0)</f>
        <v>0</v>
      </c>
      <c r="J249">
        <f ca="1">IF(AND($B249&gt;0,SUM(J$3:J248)=0,SUM($H249:I249)=0),$B249,0)</f>
        <v>0</v>
      </c>
      <c r="K249">
        <f ca="1">IF(AND($B249&gt;0,SUM(K$3:K248)=0,SUM($H249:J249)=0),$B249,0)</f>
        <v>0</v>
      </c>
      <c r="L249">
        <f ca="1">IF(AND($B249&gt;0,SUM(L$3:L248)=0,SUM($H249:K249)=0),$B249,0)</f>
        <v>0</v>
      </c>
      <c r="M249">
        <f ca="1">IF(AND($B249&gt;0,SUM(M$3:M248)=0,SUM($H249:L249)=0),$B249,0)</f>
        <v>0</v>
      </c>
      <c r="N249">
        <f ca="1">IF(AND($B249&gt;0,SUM(N$3:N248)=0,SUM($H249:M249)=0),$B249,0)</f>
        <v>0</v>
      </c>
      <c r="O249">
        <f ca="1">IF(AND($B249&gt;0,SUM(O$3:O248)=0,SUM($H249:N249)=0),$B249,0)</f>
        <v>0</v>
      </c>
      <c r="P249">
        <f ca="1">IF(AND($B249&gt;0,SUM(P$3:P248)=0,SUM($H249:O249)=0),$B249,0)</f>
        <v>0</v>
      </c>
      <c r="Q249">
        <f ca="1">IF(AND($B249&gt;0,SUM(Q$3:Q248)=0,SUM($H249:P249)=0),$B249,0)</f>
        <v>0</v>
      </c>
      <c r="R249">
        <f ca="1">IF(AND($B249&gt;0,SUM(R$3:R248)=0,SUM($H249:Q249)=0),$B249,0)</f>
        <v>0</v>
      </c>
      <c r="S249">
        <f ca="1">IF(AND($B249&gt;0,SUM(S$3:S248)=0,SUM($H249:R249)=0),$B249,0)</f>
        <v>0</v>
      </c>
      <c r="T249">
        <f ca="1">IF(AND($B249&gt;0,SUM(T$3:T248)=0,SUM($H249:S249)=0),$B249,0)</f>
        <v>0</v>
      </c>
      <c r="U249">
        <f ca="1">IF(AND($B249&gt;0,SUM(U$3:U248)=0,SUM($H249:T249)=0),$B249,0)</f>
        <v>0</v>
      </c>
      <c r="V249">
        <f ca="1">IF(AND($B249&gt;0,SUM(V$3:V248)=0,SUM($H249:U249)=0),$B249,0)</f>
        <v>0</v>
      </c>
      <c r="W249">
        <f ca="1">IF(AND($B249&gt;0,SUM(W$3:W248)=0,SUM($H249:V249)=0),$B249,0)</f>
        <v>0</v>
      </c>
      <c r="X249">
        <f ca="1">IF(AND($B249&gt;0,SUM(X$3:X248)=0,SUM($H249:W249)=0),$B249,0)</f>
        <v>0</v>
      </c>
      <c r="Y249">
        <f ca="1">IF(AND($B249&gt;0,SUM(Y$3:Y248)=0,SUM($H249:X249)=0),$B249,0)</f>
        <v>0</v>
      </c>
      <c r="Z249">
        <f ca="1">IF(AND($B249&gt;0,SUM(Z$3:Z248)=0,SUM($H249:Y249)=0),$B249,0)</f>
        <v>0</v>
      </c>
      <c r="AA249">
        <f ca="1">IF(AND($B249&gt;0,SUM(AA$3:AA248)=0,SUM($H249:Z249)=0),$B249,0)</f>
        <v>0</v>
      </c>
      <c r="AB249">
        <f ca="1">IF(AND($B249&gt;0,SUM(AB$3:AB248)=0,SUM($H249:AA249)=0),$B249,0)</f>
        <v>0</v>
      </c>
      <c r="AC249">
        <f ca="1">IF(AND($B249&gt;0,SUM(AC$3:AC248)=0,SUM($H249:AB249)=0),$B249,0)</f>
        <v>0</v>
      </c>
      <c r="AD249">
        <f ca="1">IF(AND($B249&gt;0,SUM(AD$3:AD248)=0,SUM($H249:AC249)=0),$B249,0)</f>
        <v>0</v>
      </c>
      <c r="AE249">
        <f ca="1">IF(AND($B249&gt;0,SUM(AE$3:AE248)=0,SUM($H249:AD249)=0),$B249,0)</f>
        <v>0</v>
      </c>
      <c r="AF249">
        <f ca="1">IF(AND($B249&gt;0,SUM(AF$3:AF248)=0,SUM($H249:AE249)=0),$B249,0)</f>
        <v>0</v>
      </c>
      <c r="AG249">
        <f ca="1">IF(AND($B249&gt;0,SUM(AG$3:AG248)=0,SUM($H249:AF249)=0),$B249,0)</f>
        <v>0</v>
      </c>
      <c r="AH249">
        <f ca="1">IF(AND($B249&gt;0,SUM(AH$3:AH248)=0,SUM($H249:AG249)=0),$B249,0)</f>
        <v>0</v>
      </c>
      <c r="AI249">
        <f ca="1">IF(AND($B249&gt;0,SUM(AI$3:AI248)=0,SUM($H249:AH249)=0),$B249,0)</f>
        <v>0</v>
      </c>
      <c r="AJ249">
        <f ca="1">IF(AND($B249&gt;0,SUM(AJ$3:AJ248)=0,SUM($H249:AI249)=0),$B249,0)</f>
        <v>0</v>
      </c>
      <c r="AK249">
        <f ca="1">IF(AND($B249&gt;0,SUM(AK$3:AK248)=0,SUM($H249:AJ249)=0),$B249,0)</f>
        <v>0</v>
      </c>
      <c r="AL249">
        <f ca="1">IF(AND($B249&gt;0,SUM(AL$3:AL248)=0,SUM($H249:AK249)=0),$B249,0)</f>
        <v>0</v>
      </c>
      <c r="AM249">
        <f ca="1">IF(AND($B249&gt;0,SUM(AM$3:AM248)=0,SUM($H249:AL249)=0),$B249,0)</f>
        <v>0</v>
      </c>
      <c r="AN249">
        <f ca="1">IF(AND($B249&gt;0,SUM(AN$3:AN248)=0,SUM($H249:AM249)=0),$B249,0)</f>
        <v>0</v>
      </c>
      <c r="AO249">
        <f ca="1">IF(AND($B249&gt;0,SUM(AO$3:AO248)=0,SUM($H249:AN249)=0),$B249,0)</f>
        <v>0</v>
      </c>
      <c r="AP249">
        <f ca="1">IF(AND($B249&gt;0,SUM(AP$3:AP248)=0,SUM($H249:AO249)=0),$B249,0)</f>
        <v>0</v>
      </c>
      <c r="AQ249">
        <f ca="1">IF(AND($B249&gt;0,SUM(AQ$3:AQ248)=0,SUM($H249:AP249)=0),$B249,0)</f>
        <v>0</v>
      </c>
      <c r="AR249">
        <f ca="1">IF(AND($B249&gt;0,SUM(AR$3:AR248)=0,SUM($H249:AQ249)=0),$B249,0)</f>
        <v>0</v>
      </c>
      <c r="AS249">
        <f ca="1">IF(AND($B249&gt;0,SUM(AS$3:AS248)=0,SUM($H249:AR249)=0),$B249,0)</f>
        <v>0</v>
      </c>
      <c r="AT249">
        <f ca="1">IF(AND($B249&gt;0,SUM(AT$3:AT248)=0,SUM($H249:AS249)=0),$B249,0)</f>
        <v>0</v>
      </c>
      <c r="AU249">
        <f ca="1">IF(AND($B249&gt;0,SUM(AU$3:AU248)=0,SUM($H249:AT249)=0),$B249,0)</f>
        <v>0</v>
      </c>
      <c r="AV249">
        <f ca="1">IF(AND($B249&gt;0,SUM(AV$3:AV248)=0,SUM($H249:AU249)=0),$B249,0)</f>
        <v>0</v>
      </c>
      <c r="AW249">
        <f ca="1">IF(AND($B249&gt;0,SUM(AW$3:AW248)=0,SUM($H249:AV249)=0),$B249,0)</f>
        <v>0</v>
      </c>
      <c r="AX249">
        <f ca="1">IF(AND($B249&gt;0,SUM(AX$3:AX248)=0,SUM($H249:AW249)=0),$B249,0)</f>
        <v>0</v>
      </c>
      <c r="AY249">
        <f ca="1">IF(AND($B249&gt;0,SUM(AY$3:AY248)=0,SUM($H249:AX249)=0),$B249,0)</f>
        <v>0</v>
      </c>
      <c r="AZ249">
        <f ca="1">IF(AND($B249&gt;0,SUM(AZ$3:AZ248)=0,SUM($H249:AY249)=0),$B249,0)</f>
        <v>0</v>
      </c>
      <c r="BA249">
        <f ca="1">IF(AND($B249&gt;0,SUM(BA$3:BA248)=0,SUM($H249:AZ249)=0),$B249,0)</f>
        <v>0</v>
      </c>
      <c r="BB249">
        <f ca="1">IF(AND($B249&gt;0,SUM(BB$3:BB248)=0,SUM($H249:BA249)=0),$B249,0)</f>
        <v>0</v>
      </c>
      <c r="BC249">
        <f ca="1">IF(AND($B249&gt;0,SUM(BC$3:BC248)=0,SUM($H249:BB249)=0),$B249,0)</f>
        <v>0</v>
      </c>
      <c r="BD249">
        <f ca="1">IF(AND($B249&gt;0,SUM(BD$3:BD248)=0,SUM($H249:BC249)=0),$B249,0)</f>
        <v>0</v>
      </c>
      <c r="BE249">
        <f ca="1">IF(AND($B249&gt;0,SUM(BE$3:BE248)=0,SUM($H249:BD249)=0),$B249,0)</f>
        <v>0</v>
      </c>
      <c r="BF249">
        <f ca="1">IF(AND($B249&gt;0,SUM(BF$3:BF248)=0,SUM($H249:BE249)=0),$B249,0)</f>
        <v>0</v>
      </c>
      <c r="BG249">
        <f ca="1">IF(AND($B249&gt;0,SUM(BG$3:BG248)=0,SUM($H249:BF249)=0),$B249,0)</f>
        <v>0</v>
      </c>
      <c r="BH249">
        <f ca="1">IF(AND($B249&gt;0,SUM(BH$3:BH248)=0,SUM($H249:BG249)=0),$B249,0)</f>
        <v>0</v>
      </c>
      <c r="BI249">
        <f ca="1">IF(AND($B249&gt;0,SUM(BI$3:BI248)=0,SUM($H249:BH249)=0),$B249,0)</f>
        <v>0</v>
      </c>
      <c r="BJ249">
        <f ca="1">IF(AND($B249&gt;0,SUM(BJ$3:BJ248)=0,SUM($H249:BI249)=0),$B249,0)</f>
        <v>0</v>
      </c>
      <c r="BK249">
        <f ca="1">IF(AND($B249&gt;0,SUM(BK$3:BK248)=0,SUM($H249:BJ249)=0),$B249,0)</f>
        <v>0</v>
      </c>
      <c r="BL249">
        <f ca="1">IF(AND($B249&gt;0,SUM(BL$3:BL248)=0,SUM($H249:BK249)=0),$B249,0)</f>
        <v>0</v>
      </c>
      <c r="BM249">
        <f ca="1">IF(AND($B249&gt;0,SUM(BM$3:BM248)=0,SUM($H249:BL249)=0),$B249,0)</f>
        <v>0</v>
      </c>
      <c r="BN249">
        <f ca="1">IF(AND($B249&gt;0,SUM(BN$3:BN248)=0,SUM($H249:BM249)=0),$B249,0)</f>
        <v>0</v>
      </c>
      <c r="BO249">
        <f ca="1">IF(AND($B249&gt;0,SUM(BO$3:BO248)=0,SUM($H249:BN249)=0),$B249,0)</f>
        <v>0</v>
      </c>
      <c r="BP249">
        <f ca="1">IF(AND($B249&gt;0,SUM(BP$3:BP248)=0,SUM($H249:BO249)=0),$B249,0)</f>
        <v>0</v>
      </c>
      <c r="BQ249">
        <f ca="1">IF(AND($B249&gt;0,SUM(BQ$3:BQ248)=0,SUM($H249:BP249)=0),$B249,0)</f>
        <v>0</v>
      </c>
      <c r="BR249">
        <f ca="1">IF(AND($B249&gt;0,SUM(BR$3:BR248)=0,SUM($H249:BQ249)=0),$B249,0)</f>
        <v>0</v>
      </c>
      <c r="BS249">
        <f ca="1">IF(AND($B249&gt;0,SUM(BS$3:BS248)=0,SUM($H249:BR249)=0),$B249,0)</f>
        <v>0</v>
      </c>
      <c r="BT249">
        <f ca="1">IF(AND($B249&gt;0,SUM(BT$3:BT248)=0,SUM($H249:BS249)=0),$B249,0)</f>
        <v>0</v>
      </c>
      <c r="BU249">
        <f ca="1">IF(AND($B249&gt;0,SUM(BU$3:BU248)=0,SUM($H249:BT249)=0),$B249,0)</f>
        <v>0</v>
      </c>
      <c r="BV249">
        <f ca="1">IF(AND($B249&gt;0,SUM(BV$3:BV248)=0,SUM($H249:BU249)=0),$B249,0)</f>
        <v>0</v>
      </c>
      <c r="BW249">
        <f ca="1">IF(AND($B249&gt;0,SUM(BW$3:BW248)=0,SUM($H249:BV249)=0),$B249,0)</f>
        <v>0</v>
      </c>
      <c r="BX249">
        <f ca="1">IF(AND($B249&gt;0,SUM(BX$3:BX248)=0,SUM($H249:BW249)=0),$B249,0)</f>
        <v>0</v>
      </c>
      <c r="BY249">
        <f ca="1">IF(AND($B249&gt;0,SUM(BY$3:BY248)=0,SUM($H249:BX249)=0),$B249,0)</f>
        <v>0</v>
      </c>
      <c r="BZ249">
        <f ca="1">IF(AND($B249&gt;0,SUM(BZ$3:BZ248)=0,SUM($H249:BY249)=0),$B249,0)</f>
        <v>0</v>
      </c>
      <c r="CA249">
        <f ca="1">IF(AND($B249&gt;0,SUM(CA$3:CA248)=0,SUM($H249:BZ249)=0),$B249,0)</f>
        <v>0</v>
      </c>
      <c r="CB249">
        <f ca="1">IF(AND($B249&gt;0,SUM(CB$3:CB248)=0,SUM($H249:CA249)=0),$B249,0)</f>
        <v>0</v>
      </c>
      <c r="CC249">
        <f ca="1">IF(AND($B249&gt;0,SUM(CC$3:CC248)=0,SUM($H249:CB249)=0),$B249,0)</f>
        <v>0</v>
      </c>
      <c r="CD249">
        <f ca="1">IF(AND($B249&gt;0,SUM(CD$3:CD248)=0,SUM($H249:CC249)=0),$B249,0)</f>
        <v>0</v>
      </c>
      <c r="CE249">
        <f ca="1">IF(AND($B249&gt;0,SUM(CE$3:CE248)=0,SUM($H249:CD249)=0),$B249,0)</f>
        <v>0</v>
      </c>
      <c r="CF249">
        <f ca="1">IF(AND($B249&gt;0,SUM(CF$3:CF248)=0,SUM($H249:CE249)=0),$B249,0)</f>
        <v>0</v>
      </c>
      <c r="CG249">
        <f ca="1">IF(AND($B249&gt;0,SUM(CG$3:CG248)=0,SUM($H249:CF249)=0),$B249,0)</f>
        <v>0</v>
      </c>
      <c r="CH249">
        <f ca="1">IF(AND($B249&gt;0,SUM(CH$3:CH248)=0,SUM($H249:CG249)=0),$B249,0)</f>
        <v>0</v>
      </c>
      <c r="CI249">
        <f ca="1">IF(AND($B249&gt;0,SUM(CI$3:CI248)=0,SUM($H249:CH249)=0),$B249,0)</f>
        <v>0</v>
      </c>
      <c r="CJ249">
        <f ca="1">IF(AND($B249&gt;0,SUM(CJ$3:CJ248)=0,SUM($H249:CI249)=0),$B249,0)</f>
        <v>0</v>
      </c>
      <c r="CK249">
        <f ca="1">IF(AND($B249&gt;0,SUM(CK$3:CK248)=0,SUM($H249:CJ249)=0),$B249,0)</f>
        <v>0</v>
      </c>
      <c r="CL249">
        <f ca="1">IF(AND($B249&gt;0,SUM(CL$3:CL248)=0,SUM($H249:CK249)=0),$B249,0)</f>
        <v>0</v>
      </c>
      <c r="CM249">
        <f ca="1">IF(AND($B249&gt;0,SUM(CM$3:CM248)=0,SUM($H249:CL249)=0),$B249,0)</f>
        <v>0</v>
      </c>
      <c r="CN249">
        <f ca="1">IF(AND($B249&gt;0,SUM(CN$3:CN248)=0,SUM($H249:CM249)=0),$B249,0)</f>
        <v>0</v>
      </c>
      <c r="CO249">
        <f ca="1">IF(AND($B249&gt;0,SUM(CO$3:CO248)=0,SUM($H249:CN249)=0),$B249,0)</f>
        <v>0</v>
      </c>
      <c r="CP249">
        <f ca="1">IF(AND($B249&gt;0,SUM(CP$3:CP248)=0,SUM($H249:CO249)=0),$B249,0)</f>
        <v>0</v>
      </c>
      <c r="CQ249">
        <f ca="1">IF(AND($B249&gt;0,SUM(CQ$3:CQ248)=0,SUM($H249:CP249)=0),$B249,0)</f>
        <v>0</v>
      </c>
      <c r="CR249">
        <f ca="1">IF(AND($B249&gt;0,SUM(CR$3:CR248)=0,SUM($H249:CQ249)=0),$B249,0)</f>
        <v>0</v>
      </c>
      <c r="CS249">
        <f ca="1">IF(AND($B249&gt;0,SUM(CS$3:CS248)=0,SUM($H249:CR249)=0),$B249,0)</f>
        <v>0</v>
      </c>
      <c r="CT249">
        <f ca="1">IF(AND($B249&gt;0,SUM(CT$3:CT248)=0,SUM($H249:CS249)=0),$B249,0)</f>
        <v>0</v>
      </c>
      <c r="CU249">
        <f ca="1">IF(AND($B249&gt;0,SUM(CU$3:CU248)=0,SUM($H249:CT249)=0),$B249,0)</f>
        <v>0</v>
      </c>
      <c r="CV249">
        <f ca="1">IF(AND($B249&gt;0,SUM(CV$3:CV248)=0,SUM($H249:CU249)=0),$B249,0)</f>
        <v>0</v>
      </c>
      <c r="CW249">
        <f ca="1">IF(AND($B249&gt;0,SUM(CW$3:CW248)=0,SUM($H249:CV249)=0),$B249,0)</f>
        <v>0</v>
      </c>
      <c r="CX249">
        <f ca="1">IF(AND($B249&gt;0,SUM(CX$3:CX248)=0,SUM($H249:CW249)=0),$B249,0)</f>
        <v>0</v>
      </c>
      <c r="CY249">
        <f ca="1">IF(AND($B249&gt;0,SUM(CY$3:CY248)=0,SUM($H249:CX249)=0),$B249,0)</f>
        <v>0</v>
      </c>
      <c r="CZ249">
        <f ca="1">IF(AND($B249&gt;0,SUM(CZ$3:CZ248)=0,SUM($H249:CY249)=0),$B249,0)</f>
        <v>0</v>
      </c>
      <c r="DA249">
        <f ca="1">IF(AND($B249&gt;0,SUM(DA$3:DA248)=0,SUM($H249:CZ249)=0),$B249,0)</f>
        <v>0</v>
      </c>
      <c r="DB249">
        <f ca="1">IF(AND($B249&gt;0,SUM(DB$3:DB248)=0,SUM($H249:DA249)=0),$B249,0)</f>
        <v>0</v>
      </c>
      <c r="DC249">
        <f ca="1">IF(AND($B249&gt;0,SUM(DC$3:DC248)=0,SUM($H249:DB249)=0),$B249,0)</f>
        <v>0</v>
      </c>
      <c r="DD249">
        <f ca="1">IF(AND($B249&gt;0,SUM(DD$3:DD248)=0,SUM($H249:DC249)=0),$B249,0)</f>
        <v>0</v>
      </c>
      <c r="DE249">
        <f ca="1">IF(AND($B249&gt;0,SUM(DE$3:DE248)=0,SUM($H249:DD249)=0),$B249,0)</f>
        <v>0</v>
      </c>
      <c r="DF249">
        <f ca="1">IF(AND($B249&gt;0,SUM(DF$3:DF248)=0,SUM($H249:DE249)=0),$B249,0)</f>
        <v>0</v>
      </c>
      <c r="DG249">
        <f ca="1">IF(AND($B249&gt;0,SUM(DG$3:DG248)=0,SUM($H249:DF249)=0),$B249,0)</f>
        <v>0</v>
      </c>
      <c r="DH249">
        <f ca="1">IF(AND($B249&gt;0,SUM(DH$3:DH248)=0,SUM($H249:DG249)=0),$B249,0)</f>
        <v>0</v>
      </c>
      <c r="DI249">
        <f ca="1">IF(AND($B249&gt;0,SUM(DI$3:DI248)=0,SUM($H249:DH249)=0),$B249,0)</f>
        <v>0</v>
      </c>
      <c r="DJ249">
        <f ca="1">IF(AND($B249&gt;0,SUM(DJ$3:DJ248)=0,SUM($H249:DI249)=0),$B249,0)</f>
        <v>0</v>
      </c>
      <c r="DK249">
        <f ca="1">IF(AND($B249&gt;0,SUM(DK$3:DK248)=0,SUM($H249:DJ249)=0),$B249,0)</f>
        <v>0</v>
      </c>
      <c r="DL249">
        <f ca="1">IF(AND($B249&gt;0,SUM(DL$3:DL248)=0,SUM($H249:DK249)=0),$B249,0)</f>
        <v>0</v>
      </c>
      <c r="DM249">
        <f ca="1">IF(AND($B249&gt;0,SUM(DM$3:DM248)=0,SUM($H249:DL249)=0),$B249,0)</f>
        <v>0</v>
      </c>
      <c r="DN249">
        <f ca="1">IF(AND($B249&gt;0,SUM(DN$3:DN248)=0,SUM($H249:DM249)=0),$B249,0)</f>
        <v>0</v>
      </c>
      <c r="DO249">
        <f ca="1">IF(AND($B249&gt;0,SUM(DO$3:DO248)=0,SUM($H249:DN249)=0),$B249,0)</f>
        <v>0</v>
      </c>
      <c r="DP249">
        <f ca="1">IF(AND($B249&gt;0,SUM(DP$3:DP248)=0,SUM($H249:DO249)=0),$B249,0)</f>
        <v>0</v>
      </c>
      <c r="DQ249">
        <f ca="1">IF(AND($B249&gt;0,SUM(DQ$3:DQ248)=0,SUM($H249:DP249)=0),$B249,0)</f>
        <v>0</v>
      </c>
      <c r="DR249">
        <f ca="1">IF(AND($B249&gt;0,SUM(DR$3:DR248)=0,SUM($H249:DQ249)=0),$B249,0)</f>
        <v>0</v>
      </c>
      <c r="DS249">
        <f ca="1">IF(AND($B249&gt;0,SUM(DS$3:DS248)=0,SUM($H249:DR249)=0),$B249,0)</f>
        <v>0</v>
      </c>
      <c r="DT249">
        <f ca="1">IF(AND($B249&gt;0,SUM(DT$3:DT248)=0,SUM($H249:DS249)=0),$B249,0)</f>
        <v>0</v>
      </c>
      <c r="DU249">
        <f ca="1">IF(AND($B249&gt;0,SUM(DU$3:DU248)=0,SUM($H249:DT249)=0),$B249,0)</f>
        <v>0</v>
      </c>
      <c r="DV249">
        <f ca="1">IF(AND($B249&gt;0,SUM(DV$3:DV248)=0,SUM($H249:DU249)=0),$B249,0)</f>
        <v>0</v>
      </c>
      <c r="DW249">
        <f ca="1">IF(AND($B249&gt;0,SUM(DW$3:DW248)=0,SUM($H249:DV249)=0),$B249,0)</f>
        <v>0</v>
      </c>
      <c r="DX249">
        <f ca="1">IF(AND($B249&gt;0,SUM(DX$3:DX248)=0,SUM($H249:DW249)=0),$B249,0)</f>
        <v>0</v>
      </c>
      <c r="DY249">
        <f ca="1">IF(AND($B249&gt;0,SUM(DY$3:DY248)=0,SUM($H249:DX249)=0),$B249,0)</f>
        <v>0</v>
      </c>
      <c r="DZ249">
        <f ca="1">IF(AND($B249&gt;0,SUM(DZ$3:DZ248)=0,SUM($H249:DY249)=0),$B249,0)</f>
        <v>0</v>
      </c>
      <c r="EA249">
        <f ca="1">IF(AND($B249&gt;0,SUM(EA$3:EA248)=0,SUM($H249:DZ249)=0),$B249,0)</f>
        <v>0</v>
      </c>
      <c r="EB249">
        <f ca="1">IF(AND($B249&gt;0,SUM(EB$3:EB248)=0,SUM($H249:EA249)=0),$B249,0)</f>
        <v>0</v>
      </c>
      <c r="EC249">
        <f ca="1">IF(AND($B249&gt;0,SUM(EC$3:EC248)=0,SUM($H249:EB249)=0),$B249,0)</f>
        <v>0</v>
      </c>
      <c r="ED249">
        <f ca="1">IF(AND($B249&gt;0,SUM(ED$3:ED248)=0,SUM($H249:EC249)=0),$B249,0)</f>
        <v>0</v>
      </c>
      <c r="EE249">
        <f ca="1">IF(AND($B249&gt;0,SUM(EE$3:EE248)=0,SUM($H249:ED249)=0),$B249,0)</f>
        <v>0</v>
      </c>
      <c r="EF249">
        <f ca="1">IF(AND($B249&gt;0,SUM(EF$3:EF248)=0,SUM($H249:EE249)=0),$B249,0)</f>
        <v>0</v>
      </c>
      <c r="EG249">
        <f ca="1">IF(AND($B249&gt;0,SUM(EG$3:EG248)=0,SUM($H249:EF249)=0),$B249,0)</f>
        <v>0</v>
      </c>
      <c r="EH249">
        <f ca="1">IF(AND($B249&gt;0,SUM(EH$3:EH248)=0,SUM($H249:EG249)=0),$B249,0)</f>
        <v>0</v>
      </c>
      <c r="EI249">
        <f ca="1">IF(AND($B249&gt;0,SUM(EI$3:EI248)=0,SUM($H249:EH249)=0),$B249,0)</f>
        <v>0</v>
      </c>
      <c r="EJ249">
        <f ca="1">IF(AND($B249&gt;0,SUM(EJ$3:EJ248)=0,SUM($H249:EI249)=0),$B249,0)</f>
        <v>0</v>
      </c>
      <c r="EK249">
        <f ca="1">IF(AND($B249&gt;0,SUM(EK$3:EK248)=0,SUM($H249:EJ249)=0),$B249,0)</f>
        <v>0</v>
      </c>
      <c r="EL249">
        <f ca="1">IF(AND($B249&gt;0,SUM(EL$3:EL248)=0,SUM($H249:EK249)=0),$B249,0)</f>
        <v>0</v>
      </c>
      <c r="EM249">
        <f ca="1">IF(AND($B249&gt;0,SUM(EM$3:EM248)=0,SUM($H249:EL249)=0),$B249,0)</f>
        <v>0</v>
      </c>
      <c r="EN249">
        <f ca="1">IF(AND($B249&gt;0,SUM(EN$3:EN248)=0,SUM($H249:EM249)=0),$B249,0)</f>
        <v>0</v>
      </c>
      <c r="EO249">
        <f ca="1">IF(AND($B249&gt;0,SUM(EO$3:EO248)=0,SUM($H249:EN249)=0),$B249,0)</f>
        <v>0</v>
      </c>
      <c r="EP249">
        <f ca="1">IF(AND($B249&gt;0,SUM(EP$3:EP248)=0,SUM($H249:EO249)=0),$B249,0)</f>
        <v>0</v>
      </c>
      <c r="EQ249">
        <f ca="1">IF(AND($B249&gt;0,SUM(EQ$3:EQ248)=0,SUM($H249:EP249)=0),$B249,0)</f>
        <v>0</v>
      </c>
      <c r="ER249">
        <f ca="1">IF(AND($B249&gt;0,SUM(ER$3:ER248)=0,SUM($H249:EQ249)=0),$B249,0)</f>
        <v>0</v>
      </c>
      <c r="ES249">
        <f ca="1">IF(AND($B249&gt;0,SUM(ES$3:ES248)=0,SUM($H249:ER249)=0),$B249,0)</f>
        <v>0</v>
      </c>
      <c r="ET249">
        <f ca="1">IF(AND($B249&gt;0,SUM(ET$3:ET248)=0,SUM($H249:ES249)=0),$B249,0)</f>
        <v>0</v>
      </c>
      <c r="EU249">
        <f ca="1">IF(AND($B249&gt;0,SUM(EU$3:EU248)=0,SUM($H249:ET249)=0),$B249,0)</f>
        <v>0</v>
      </c>
      <c r="EV249">
        <f ca="1">IF(AND($B249&gt;0,SUM(EV$3:EV248)=0,SUM($H249:EU249)=0),$B249,0)</f>
        <v>0</v>
      </c>
      <c r="EW249">
        <f ca="1">IF(AND($B249&gt;0,SUM(EW$3:EW248)=0,SUM($H249:EV249)=0),$B249,0)</f>
        <v>0</v>
      </c>
      <c r="EX249">
        <f ca="1">IF(AND($B249&gt;0,SUM(EX$3:EX248)=0,SUM($H249:EW249)=0),$B249,0)</f>
        <v>0</v>
      </c>
      <c r="EY249">
        <f ca="1">IF(AND($B249&gt;0,SUM(EY$3:EY248)=0,SUM($H249:EX249)=0),$B249,0)</f>
        <v>0</v>
      </c>
      <c r="EZ249">
        <f ca="1">IF(AND($B249&gt;0,SUM(EZ$3:EZ248)=0,SUM($H249:EY249)=0),$B249,0)</f>
        <v>0</v>
      </c>
      <c r="FA249">
        <f ca="1">IF(AND($B249&gt;0,SUM(FA$3:FA248)=0,SUM($H249:EZ249)=0),$B249,0)</f>
        <v>0</v>
      </c>
      <c r="FB249">
        <f ca="1">IF(AND($B249&gt;0,SUM(FB$3:FB248)=0,SUM($H249:FA249)=0),$B249,0)</f>
        <v>0</v>
      </c>
      <c r="FC249">
        <f ca="1">IF(AND($B249&gt;0,SUM(FC$3:FC248)=0,SUM($H249:FB249)=0),$B249,0)</f>
        <v>0</v>
      </c>
      <c r="FD249">
        <f ca="1">IF(AND($B249&gt;0,SUM(FD$3:FD248)=0,SUM($H249:FC249)=0),$B249,0)</f>
        <v>0</v>
      </c>
      <c r="FE249">
        <f ca="1">IF(AND($B249&gt;0,SUM(FE$3:FE248)=0,SUM($H249:FD249)=0),$B249,0)</f>
        <v>0</v>
      </c>
      <c r="FF249">
        <f ca="1">IF(AND($B249&gt;0,SUM(FF$3:FF248)=0,SUM($H249:FE249)=0),$B249,0)</f>
        <v>0</v>
      </c>
      <c r="FG249">
        <f ca="1">IF(AND($B249&gt;0,SUM(FG$3:FG248)=0,SUM($H249:FF249)=0),$B249,0)</f>
        <v>0</v>
      </c>
      <c r="FH249">
        <f ca="1">IF(AND($B249&gt;0,SUM(FH$3:FH248)=0,SUM($H249:FG249)=0),$B249,0)</f>
        <v>0</v>
      </c>
      <c r="FI249">
        <f ca="1">IF(AND($B249&gt;0,SUM(FI$3:FI248)=0,SUM($H249:FH249)=0),$B249,0)</f>
        <v>0</v>
      </c>
      <c r="FJ249">
        <f ca="1">IF(AND($B249&gt;0,SUM(FJ$3:FJ248)=0,SUM($H249:FI249)=0),$B249,0)</f>
        <v>0</v>
      </c>
      <c r="FK249">
        <f ca="1">IF(AND($B249&gt;0,SUM(FK$3:FK248)=0,SUM($H249:FJ249)=0),$B249,0)</f>
        <v>0</v>
      </c>
      <c r="FL249">
        <f ca="1">IF(AND($B249&gt;0,SUM(FL$3:FL248)=0,SUM($H249:FK249)=0),$B249,0)</f>
        <v>0</v>
      </c>
      <c r="FM249">
        <f ca="1">IF(AND($B249&gt;0,SUM(FM$3:FM248)=0,SUM($H249:FL249)=0),$B249,0)</f>
        <v>0</v>
      </c>
      <c r="FN249">
        <f ca="1">IF(AND($B249&gt;0,SUM(FN$3:FN248)=0,SUM($H249:FM249)=0),$B249,0)</f>
        <v>0</v>
      </c>
      <c r="FS249" s="67" t="str">
        <f ca="1">Valintaohjelma!$C125</f>
        <v>0</v>
      </c>
      <c r="FT249" s="67" t="str">
        <f ca="1">Valintaohjelma!$F125</f>
        <v/>
      </c>
      <c r="FU249" s="342" t="str">
        <f>""</f>
        <v/>
      </c>
      <c r="FV249" s="67" t="str">
        <f>Valintaohjelma!$I125</f>
        <v>-</v>
      </c>
      <c r="FY249" s="67" t="str">
        <f ca="1">Valintaohjelma!$C125</f>
        <v>0</v>
      </c>
      <c r="FZ249" s="67" t="str">
        <f ca="1">Valintaohjelma!$F125</f>
        <v/>
      </c>
      <c r="GA249" s="67" t="str">
        <f>""</f>
        <v/>
      </c>
      <c r="GB249" s="67" t="str">
        <f>Valintaohjelma!$I125</f>
        <v>-</v>
      </c>
      <c r="GE249" s="67" t="str">
        <f ca="1">Valintaohjelma!$C125</f>
        <v>0</v>
      </c>
      <c r="GF249" s="67" t="str">
        <f ca="1">Valintaohjelma!$F125</f>
        <v/>
      </c>
      <c r="GG249" s="67" t="str">
        <f>""</f>
        <v/>
      </c>
      <c r="GH249" s="67" t="str">
        <f>Valintaohjelma!$I125</f>
        <v>-</v>
      </c>
    </row>
    <row r="250" spans="1:190" ht="15.75" thickBot="1" x14ac:dyDescent="0.3">
      <c r="A250">
        <v>250</v>
      </c>
      <c r="B250">
        <f>IF(AND(Valintaohjelma!D126&lt;&gt;"-",Valintaohjelma!D126&lt;&gt;""),A250,0)</f>
        <v>0</v>
      </c>
      <c r="C250" s="240" t="str">
        <f t="shared" ca="1" si="26"/>
        <v>0</v>
      </c>
      <c r="D250" s="240" t="str">
        <f t="shared" ca="1" si="27"/>
        <v/>
      </c>
      <c r="E250" s="240" t="str">
        <f t="shared" ca="1" si="28"/>
        <v/>
      </c>
      <c r="F250" s="240" t="str">
        <f t="shared" ca="1" si="29"/>
        <v>-</v>
      </c>
      <c r="G250" s="47" t="e">
        <f>INDEX($I$2:$FN$2,ROWS(G$2:G250))</f>
        <v>#REF!</v>
      </c>
      <c r="H250">
        <v>0</v>
      </c>
      <c r="I250">
        <f ca="1">IF(AND($B250&gt;0,SUM(I$3:I249)=0,SUM($H250:H250)=0),$B250,0)</f>
        <v>0</v>
      </c>
      <c r="J250">
        <f ca="1">IF(AND($B250&gt;0,SUM(J$3:J249)=0,SUM($H250:I250)=0),$B250,0)</f>
        <v>0</v>
      </c>
      <c r="K250">
        <f ca="1">IF(AND($B250&gt;0,SUM(K$3:K249)=0,SUM($H250:J250)=0),$B250,0)</f>
        <v>0</v>
      </c>
      <c r="L250">
        <f ca="1">IF(AND($B250&gt;0,SUM(L$3:L249)=0,SUM($H250:K250)=0),$B250,0)</f>
        <v>0</v>
      </c>
      <c r="M250">
        <f ca="1">IF(AND($B250&gt;0,SUM(M$3:M249)=0,SUM($H250:L250)=0),$B250,0)</f>
        <v>0</v>
      </c>
      <c r="N250">
        <f ca="1">IF(AND($B250&gt;0,SUM(N$3:N249)=0,SUM($H250:M250)=0),$B250,0)</f>
        <v>0</v>
      </c>
      <c r="O250">
        <f ca="1">IF(AND($B250&gt;0,SUM(O$3:O249)=0,SUM($H250:N250)=0),$B250,0)</f>
        <v>0</v>
      </c>
      <c r="P250">
        <f ca="1">IF(AND($B250&gt;0,SUM(P$3:P249)=0,SUM($H250:O250)=0),$B250,0)</f>
        <v>0</v>
      </c>
      <c r="Q250">
        <f ca="1">IF(AND($B250&gt;0,SUM(Q$3:Q249)=0,SUM($H250:P250)=0),$B250,0)</f>
        <v>0</v>
      </c>
      <c r="R250">
        <f ca="1">IF(AND($B250&gt;0,SUM(R$3:R249)=0,SUM($H250:Q250)=0),$B250,0)</f>
        <v>0</v>
      </c>
      <c r="S250">
        <f ca="1">IF(AND($B250&gt;0,SUM(S$3:S249)=0,SUM($H250:R250)=0),$B250,0)</f>
        <v>0</v>
      </c>
      <c r="T250">
        <f ca="1">IF(AND($B250&gt;0,SUM(T$3:T249)=0,SUM($H250:S250)=0),$B250,0)</f>
        <v>0</v>
      </c>
      <c r="U250">
        <f ca="1">IF(AND($B250&gt;0,SUM(U$3:U249)=0,SUM($H250:T250)=0),$B250,0)</f>
        <v>0</v>
      </c>
      <c r="V250">
        <f ca="1">IF(AND($B250&gt;0,SUM(V$3:V249)=0,SUM($H250:U250)=0),$B250,0)</f>
        <v>0</v>
      </c>
      <c r="W250">
        <f ca="1">IF(AND($B250&gt;0,SUM(W$3:W249)=0,SUM($H250:V250)=0),$B250,0)</f>
        <v>0</v>
      </c>
      <c r="X250">
        <f ca="1">IF(AND($B250&gt;0,SUM(X$3:X249)=0,SUM($H250:W250)=0),$B250,0)</f>
        <v>0</v>
      </c>
      <c r="Y250">
        <f ca="1">IF(AND($B250&gt;0,SUM(Y$3:Y249)=0,SUM($H250:X250)=0),$B250,0)</f>
        <v>0</v>
      </c>
      <c r="Z250">
        <f ca="1">IF(AND($B250&gt;0,SUM(Z$3:Z249)=0,SUM($H250:Y250)=0),$B250,0)</f>
        <v>0</v>
      </c>
      <c r="AA250">
        <f ca="1">IF(AND($B250&gt;0,SUM(AA$3:AA249)=0,SUM($H250:Z250)=0),$B250,0)</f>
        <v>0</v>
      </c>
      <c r="AB250">
        <f ca="1">IF(AND($B250&gt;0,SUM(AB$3:AB249)=0,SUM($H250:AA250)=0),$B250,0)</f>
        <v>0</v>
      </c>
      <c r="AC250">
        <f ca="1">IF(AND($B250&gt;0,SUM(AC$3:AC249)=0,SUM($H250:AB250)=0),$B250,0)</f>
        <v>0</v>
      </c>
      <c r="AD250">
        <f ca="1">IF(AND($B250&gt;0,SUM(AD$3:AD249)=0,SUM($H250:AC250)=0),$B250,0)</f>
        <v>0</v>
      </c>
      <c r="AE250">
        <f ca="1">IF(AND($B250&gt;0,SUM(AE$3:AE249)=0,SUM($H250:AD250)=0),$B250,0)</f>
        <v>0</v>
      </c>
      <c r="AF250">
        <f ca="1">IF(AND($B250&gt;0,SUM(AF$3:AF249)=0,SUM($H250:AE250)=0),$B250,0)</f>
        <v>0</v>
      </c>
      <c r="AG250">
        <f ca="1">IF(AND($B250&gt;0,SUM(AG$3:AG249)=0,SUM($H250:AF250)=0),$B250,0)</f>
        <v>0</v>
      </c>
      <c r="AH250">
        <f ca="1">IF(AND($B250&gt;0,SUM(AH$3:AH249)=0,SUM($H250:AG250)=0),$B250,0)</f>
        <v>0</v>
      </c>
      <c r="AI250">
        <f ca="1">IF(AND($B250&gt;0,SUM(AI$3:AI249)=0,SUM($H250:AH250)=0),$B250,0)</f>
        <v>0</v>
      </c>
      <c r="AJ250">
        <f ca="1">IF(AND($B250&gt;0,SUM(AJ$3:AJ249)=0,SUM($H250:AI250)=0),$B250,0)</f>
        <v>0</v>
      </c>
      <c r="AK250">
        <f ca="1">IF(AND($B250&gt;0,SUM(AK$3:AK249)=0,SUM($H250:AJ250)=0),$B250,0)</f>
        <v>0</v>
      </c>
      <c r="AL250">
        <f ca="1">IF(AND($B250&gt;0,SUM(AL$3:AL249)=0,SUM($H250:AK250)=0),$B250,0)</f>
        <v>0</v>
      </c>
      <c r="AM250">
        <f ca="1">IF(AND($B250&gt;0,SUM(AM$3:AM249)=0,SUM($H250:AL250)=0),$B250,0)</f>
        <v>0</v>
      </c>
      <c r="AN250">
        <f ca="1">IF(AND($B250&gt;0,SUM(AN$3:AN249)=0,SUM($H250:AM250)=0),$B250,0)</f>
        <v>0</v>
      </c>
      <c r="AO250">
        <f ca="1">IF(AND($B250&gt;0,SUM(AO$3:AO249)=0,SUM($H250:AN250)=0),$B250,0)</f>
        <v>0</v>
      </c>
      <c r="AP250">
        <f ca="1">IF(AND($B250&gt;0,SUM(AP$3:AP249)=0,SUM($H250:AO250)=0),$B250,0)</f>
        <v>0</v>
      </c>
      <c r="AQ250">
        <f ca="1">IF(AND($B250&gt;0,SUM(AQ$3:AQ249)=0,SUM($H250:AP250)=0),$B250,0)</f>
        <v>0</v>
      </c>
      <c r="AR250">
        <f ca="1">IF(AND($B250&gt;0,SUM(AR$3:AR249)=0,SUM($H250:AQ250)=0),$B250,0)</f>
        <v>0</v>
      </c>
      <c r="AS250">
        <f ca="1">IF(AND($B250&gt;0,SUM(AS$3:AS249)=0,SUM($H250:AR250)=0),$B250,0)</f>
        <v>0</v>
      </c>
      <c r="AT250">
        <f ca="1">IF(AND($B250&gt;0,SUM(AT$3:AT249)=0,SUM($H250:AS250)=0),$B250,0)</f>
        <v>0</v>
      </c>
      <c r="AU250">
        <f ca="1">IF(AND($B250&gt;0,SUM(AU$3:AU249)=0,SUM($H250:AT250)=0),$B250,0)</f>
        <v>0</v>
      </c>
      <c r="AV250">
        <f ca="1">IF(AND($B250&gt;0,SUM(AV$3:AV249)=0,SUM($H250:AU250)=0),$B250,0)</f>
        <v>0</v>
      </c>
      <c r="AW250">
        <f ca="1">IF(AND($B250&gt;0,SUM(AW$3:AW249)=0,SUM($H250:AV250)=0),$B250,0)</f>
        <v>0</v>
      </c>
      <c r="AX250">
        <f ca="1">IF(AND($B250&gt;0,SUM(AX$3:AX249)=0,SUM($H250:AW250)=0),$B250,0)</f>
        <v>0</v>
      </c>
      <c r="AY250">
        <f ca="1">IF(AND($B250&gt;0,SUM(AY$3:AY249)=0,SUM($H250:AX250)=0),$B250,0)</f>
        <v>0</v>
      </c>
      <c r="AZ250">
        <f ca="1">IF(AND($B250&gt;0,SUM(AZ$3:AZ249)=0,SUM($H250:AY250)=0),$B250,0)</f>
        <v>0</v>
      </c>
      <c r="BA250">
        <f ca="1">IF(AND($B250&gt;0,SUM(BA$3:BA249)=0,SUM($H250:AZ250)=0),$B250,0)</f>
        <v>0</v>
      </c>
      <c r="BB250">
        <f ca="1">IF(AND($B250&gt;0,SUM(BB$3:BB249)=0,SUM($H250:BA250)=0),$B250,0)</f>
        <v>0</v>
      </c>
      <c r="BC250">
        <f ca="1">IF(AND($B250&gt;0,SUM(BC$3:BC249)=0,SUM($H250:BB250)=0),$B250,0)</f>
        <v>0</v>
      </c>
      <c r="BD250">
        <f ca="1">IF(AND($B250&gt;0,SUM(BD$3:BD249)=0,SUM($H250:BC250)=0),$B250,0)</f>
        <v>0</v>
      </c>
      <c r="BE250">
        <f ca="1">IF(AND($B250&gt;0,SUM(BE$3:BE249)=0,SUM($H250:BD250)=0),$B250,0)</f>
        <v>0</v>
      </c>
      <c r="BF250">
        <f ca="1">IF(AND($B250&gt;0,SUM(BF$3:BF249)=0,SUM($H250:BE250)=0),$B250,0)</f>
        <v>0</v>
      </c>
      <c r="BG250">
        <f ca="1">IF(AND($B250&gt;0,SUM(BG$3:BG249)=0,SUM($H250:BF250)=0),$B250,0)</f>
        <v>0</v>
      </c>
      <c r="BH250">
        <f ca="1">IF(AND($B250&gt;0,SUM(BH$3:BH249)=0,SUM($H250:BG250)=0),$B250,0)</f>
        <v>0</v>
      </c>
      <c r="BI250">
        <f ca="1">IF(AND($B250&gt;0,SUM(BI$3:BI249)=0,SUM($H250:BH250)=0),$B250,0)</f>
        <v>0</v>
      </c>
      <c r="BJ250">
        <f ca="1">IF(AND($B250&gt;0,SUM(BJ$3:BJ249)=0,SUM($H250:BI250)=0),$B250,0)</f>
        <v>0</v>
      </c>
      <c r="BK250">
        <f ca="1">IF(AND($B250&gt;0,SUM(BK$3:BK249)=0,SUM($H250:BJ250)=0),$B250,0)</f>
        <v>0</v>
      </c>
      <c r="BL250">
        <f ca="1">IF(AND($B250&gt;0,SUM(BL$3:BL249)=0,SUM($H250:BK250)=0),$B250,0)</f>
        <v>0</v>
      </c>
      <c r="BM250">
        <f ca="1">IF(AND($B250&gt;0,SUM(BM$3:BM249)=0,SUM($H250:BL250)=0),$B250,0)</f>
        <v>0</v>
      </c>
      <c r="BN250">
        <f ca="1">IF(AND($B250&gt;0,SUM(BN$3:BN249)=0,SUM($H250:BM250)=0),$B250,0)</f>
        <v>0</v>
      </c>
      <c r="BO250">
        <f ca="1">IF(AND($B250&gt;0,SUM(BO$3:BO249)=0,SUM($H250:BN250)=0),$B250,0)</f>
        <v>0</v>
      </c>
      <c r="BP250">
        <f ca="1">IF(AND($B250&gt;0,SUM(BP$3:BP249)=0,SUM($H250:BO250)=0),$B250,0)</f>
        <v>0</v>
      </c>
      <c r="BQ250">
        <f ca="1">IF(AND($B250&gt;0,SUM(BQ$3:BQ249)=0,SUM($H250:BP250)=0),$B250,0)</f>
        <v>0</v>
      </c>
      <c r="BR250">
        <f ca="1">IF(AND($B250&gt;0,SUM(BR$3:BR249)=0,SUM($H250:BQ250)=0),$B250,0)</f>
        <v>0</v>
      </c>
      <c r="BS250">
        <f ca="1">IF(AND($B250&gt;0,SUM(BS$3:BS249)=0,SUM($H250:BR250)=0),$B250,0)</f>
        <v>0</v>
      </c>
      <c r="BT250">
        <f ca="1">IF(AND($B250&gt;0,SUM(BT$3:BT249)=0,SUM($H250:BS250)=0),$B250,0)</f>
        <v>0</v>
      </c>
      <c r="BU250">
        <f ca="1">IF(AND($B250&gt;0,SUM(BU$3:BU249)=0,SUM($H250:BT250)=0),$B250,0)</f>
        <v>0</v>
      </c>
      <c r="BV250">
        <f ca="1">IF(AND($B250&gt;0,SUM(BV$3:BV249)=0,SUM($H250:BU250)=0),$B250,0)</f>
        <v>0</v>
      </c>
      <c r="BW250">
        <f ca="1">IF(AND($B250&gt;0,SUM(BW$3:BW249)=0,SUM($H250:BV250)=0),$B250,0)</f>
        <v>0</v>
      </c>
      <c r="BX250">
        <f ca="1">IF(AND($B250&gt;0,SUM(BX$3:BX249)=0,SUM($H250:BW250)=0),$B250,0)</f>
        <v>0</v>
      </c>
      <c r="BY250">
        <f ca="1">IF(AND($B250&gt;0,SUM(BY$3:BY249)=0,SUM($H250:BX250)=0),$B250,0)</f>
        <v>0</v>
      </c>
      <c r="BZ250">
        <f ca="1">IF(AND($B250&gt;0,SUM(BZ$3:BZ249)=0,SUM($H250:BY250)=0),$B250,0)</f>
        <v>0</v>
      </c>
      <c r="CA250">
        <f ca="1">IF(AND($B250&gt;0,SUM(CA$3:CA249)=0,SUM($H250:BZ250)=0),$B250,0)</f>
        <v>0</v>
      </c>
      <c r="CB250">
        <f ca="1">IF(AND($B250&gt;0,SUM(CB$3:CB249)=0,SUM($H250:CA250)=0),$B250,0)</f>
        <v>0</v>
      </c>
      <c r="CC250">
        <f ca="1">IF(AND($B250&gt;0,SUM(CC$3:CC249)=0,SUM($H250:CB250)=0),$B250,0)</f>
        <v>0</v>
      </c>
      <c r="CD250">
        <f ca="1">IF(AND($B250&gt;0,SUM(CD$3:CD249)=0,SUM($H250:CC250)=0),$B250,0)</f>
        <v>0</v>
      </c>
      <c r="CE250">
        <f ca="1">IF(AND($B250&gt;0,SUM(CE$3:CE249)=0,SUM($H250:CD250)=0),$B250,0)</f>
        <v>0</v>
      </c>
      <c r="CF250">
        <f ca="1">IF(AND($B250&gt;0,SUM(CF$3:CF249)=0,SUM($H250:CE250)=0),$B250,0)</f>
        <v>0</v>
      </c>
      <c r="CG250">
        <f ca="1">IF(AND($B250&gt;0,SUM(CG$3:CG249)=0,SUM($H250:CF250)=0),$B250,0)</f>
        <v>0</v>
      </c>
      <c r="CH250">
        <f ca="1">IF(AND($B250&gt;0,SUM(CH$3:CH249)=0,SUM($H250:CG250)=0),$B250,0)</f>
        <v>0</v>
      </c>
      <c r="CI250">
        <f ca="1">IF(AND($B250&gt;0,SUM(CI$3:CI249)=0,SUM($H250:CH250)=0),$B250,0)</f>
        <v>0</v>
      </c>
      <c r="CJ250">
        <f ca="1">IF(AND($B250&gt;0,SUM(CJ$3:CJ249)=0,SUM($H250:CI250)=0),$B250,0)</f>
        <v>0</v>
      </c>
      <c r="CK250">
        <f ca="1">IF(AND($B250&gt;0,SUM(CK$3:CK249)=0,SUM($H250:CJ250)=0),$B250,0)</f>
        <v>0</v>
      </c>
      <c r="CL250">
        <f ca="1">IF(AND($B250&gt;0,SUM(CL$3:CL249)=0,SUM($H250:CK250)=0),$B250,0)</f>
        <v>0</v>
      </c>
      <c r="CM250">
        <f ca="1">IF(AND($B250&gt;0,SUM(CM$3:CM249)=0,SUM($H250:CL250)=0),$B250,0)</f>
        <v>0</v>
      </c>
      <c r="CN250">
        <f ca="1">IF(AND($B250&gt;0,SUM(CN$3:CN249)=0,SUM($H250:CM250)=0),$B250,0)</f>
        <v>0</v>
      </c>
      <c r="CO250">
        <f ca="1">IF(AND($B250&gt;0,SUM(CO$3:CO249)=0,SUM($H250:CN250)=0),$B250,0)</f>
        <v>0</v>
      </c>
      <c r="CP250">
        <f ca="1">IF(AND($B250&gt;0,SUM(CP$3:CP249)=0,SUM($H250:CO250)=0),$B250,0)</f>
        <v>0</v>
      </c>
      <c r="CQ250">
        <f ca="1">IF(AND($B250&gt;0,SUM(CQ$3:CQ249)=0,SUM($H250:CP250)=0),$B250,0)</f>
        <v>0</v>
      </c>
      <c r="CR250">
        <f ca="1">IF(AND($B250&gt;0,SUM(CR$3:CR249)=0,SUM($H250:CQ250)=0),$B250,0)</f>
        <v>0</v>
      </c>
      <c r="CS250">
        <f ca="1">IF(AND($B250&gt;0,SUM(CS$3:CS249)=0,SUM($H250:CR250)=0),$B250,0)</f>
        <v>0</v>
      </c>
      <c r="CT250">
        <f ca="1">IF(AND($B250&gt;0,SUM(CT$3:CT249)=0,SUM($H250:CS250)=0),$B250,0)</f>
        <v>0</v>
      </c>
      <c r="CU250">
        <f ca="1">IF(AND($B250&gt;0,SUM(CU$3:CU249)=0,SUM($H250:CT250)=0),$B250,0)</f>
        <v>0</v>
      </c>
      <c r="CV250">
        <f ca="1">IF(AND($B250&gt;0,SUM(CV$3:CV249)=0,SUM($H250:CU250)=0),$B250,0)</f>
        <v>0</v>
      </c>
      <c r="CW250">
        <f ca="1">IF(AND($B250&gt;0,SUM(CW$3:CW249)=0,SUM($H250:CV250)=0),$B250,0)</f>
        <v>0</v>
      </c>
      <c r="CX250">
        <f ca="1">IF(AND($B250&gt;0,SUM(CX$3:CX249)=0,SUM($H250:CW250)=0),$B250,0)</f>
        <v>0</v>
      </c>
      <c r="CY250">
        <f ca="1">IF(AND($B250&gt;0,SUM(CY$3:CY249)=0,SUM($H250:CX250)=0),$B250,0)</f>
        <v>0</v>
      </c>
      <c r="CZ250">
        <f ca="1">IF(AND($B250&gt;0,SUM(CZ$3:CZ249)=0,SUM($H250:CY250)=0),$B250,0)</f>
        <v>0</v>
      </c>
      <c r="DA250">
        <f ca="1">IF(AND($B250&gt;0,SUM(DA$3:DA249)=0,SUM($H250:CZ250)=0),$B250,0)</f>
        <v>0</v>
      </c>
      <c r="DB250">
        <f ca="1">IF(AND($B250&gt;0,SUM(DB$3:DB249)=0,SUM($H250:DA250)=0),$B250,0)</f>
        <v>0</v>
      </c>
      <c r="DC250">
        <f ca="1">IF(AND($B250&gt;0,SUM(DC$3:DC249)=0,SUM($H250:DB250)=0),$B250,0)</f>
        <v>0</v>
      </c>
      <c r="DD250">
        <f ca="1">IF(AND($B250&gt;0,SUM(DD$3:DD249)=0,SUM($H250:DC250)=0),$B250,0)</f>
        <v>0</v>
      </c>
      <c r="DE250">
        <f ca="1">IF(AND($B250&gt;0,SUM(DE$3:DE249)=0,SUM($H250:DD250)=0),$B250,0)</f>
        <v>0</v>
      </c>
      <c r="DF250">
        <f ca="1">IF(AND($B250&gt;0,SUM(DF$3:DF249)=0,SUM($H250:DE250)=0),$B250,0)</f>
        <v>0</v>
      </c>
      <c r="DG250">
        <f ca="1">IF(AND($B250&gt;0,SUM(DG$3:DG249)=0,SUM($H250:DF250)=0),$B250,0)</f>
        <v>0</v>
      </c>
      <c r="DH250">
        <f ca="1">IF(AND($B250&gt;0,SUM(DH$3:DH249)=0,SUM($H250:DG250)=0),$B250,0)</f>
        <v>0</v>
      </c>
      <c r="DI250">
        <f ca="1">IF(AND($B250&gt;0,SUM(DI$3:DI249)=0,SUM($H250:DH250)=0),$B250,0)</f>
        <v>0</v>
      </c>
      <c r="DJ250">
        <f ca="1">IF(AND($B250&gt;0,SUM(DJ$3:DJ249)=0,SUM($H250:DI250)=0),$B250,0)</f>
        <v>0</v>
      </c>
      <c r="DK250">
        <f ca="1">IF(AND($B250&gt;0,SUM(DK$3:DK249)=0,SUM($H250:DJ250)=0),$B250,0)</f>
        <v>0</v>
      </c>
      <c r="DL250">
        <f ca="1">IF(AND($B250&gt;0,SUM(DL$3:DL249)=0,SUM($H250:DK250)=0),$B250,0)</f>
        <v>0</v>
      </c>
      <c r="DM250">
        <f ca="1">IF(AND($B250&gt;0,SUM(DM$3:DM249)=0,SUM($H250:DL250)=0),$B250,0)</f>
        <v>0</v>
      </c>
      <c r="DN250">
        <f ca="1">IF(AND($B250&gt;0,SUM(DN$3:DN249)=0,SUM($H250:DM250)=0),$B250,0)</f>
        <v>0</v>
      </c>
      <c r="DO250">
        <f ca="1">IF(AND($B250&gt;0,SUM(DO$3:DO249)=0,SUM($H250:DN250)=0),$B250,0)</f>
        <v>0</v>
      </c>
      <c r="DP250">
        <f ca="1">IF(AND($B250&gt;0,SUM(DP$3:DP249)=0,SUM($H250:DO250)=0),$B250,0)</f>
        <v>0</v>
      </c>
      <c r="DQ250">
        <f ca="1">IF(AND($B250&gt;0,SUM(DQ$3:DQ249)=0,SUM($H250:DP250)=0),$B250,0)</f>
        <v>0</v>
      </c>
      <c r="DR250">
        <f ca="1">IF(AND($B250&gt;0,SUM(DR$3:DR249)=0,SUM($H250:DQ250)=0),$B250,0)</f>
        <v>0</v>
      </c>
      <c r="DS250">
        <f ca="1">IF(AND($B250&gt;0,SUM(DS$3:DS249)=0,SUM($H250:DR250)=0),$B250,0)</f>
        <v>0</v>
      </c>
      <c r="DT250">
        <f ca="1">IF(AND($B250&gt;0,SUM(DT$3:DT249)=0,SUM($H250:DS250)=0),$B250,0)</f>
        <v>0</v>
      </c>
      <c r="DU250">
        <f ca="1">IF(AND($B250&gt;0,SUM(DU$3:DU249)=0,SUM($H250:DT250)=0),$B250,0)</f>
        <v>0</v>
      </c>
      <c r="DV250">
        <f ca="1">IF(AND($B250&gt;0,SUM(DV$3:DV249)=0,SUM($H250:DU250)=0),$B250,0)</f>
        <v>0</v>
      </c>
      <c r="DW250">
        <f ca="1">IF(AND($B250&gt;0,SUM(DW$3:DW249)=0,SUM($H250:DV250)=0),$B250,0)</f>
        <v>0</v>
      </c>
      <c r="DX250">
        <f ca="1">IF(AND($B250&gt;0,SUM(DX$3:DX249)=0,SUM($H250:DW250)=0),$B250,0)</f>
        <v>0</v>
      </c>
      <c r="DY250">
        <f ca="1">IF(AND($B250&gt;0,SUM(DY$3:DY249)=0,SUM($H250:DX250)=0),$B250,0)</f>
        <v>0</v>
      </c>
      <c r="DZ250">
        <f ca="1">IF(AND($B250&gt;0,SUM(DZ$3:DZ249)=0,SUM($H250:DY250)=0),$B250,0)</f>
        <v>0</v>
      </c>
      <c r="EA250">
        <f ca="1">IF(AND($B250&gt;0,SUM(EA$3:EA249)=0,SUM($H250:DZ250)=0),$B250,0)</f>
        <v>0</v>
      </c>
      <c r="EB250">
        <f ca="1">IF(AND($B250&gt;0,SUM(EB$3:EB249)=0,SUM($H250:EA250)=0),$B250,0)</f>
        <v>0</v>
      </c>
      <c r="EC250">
        <f ca="1">IF(AND($B250&gt;0,SUM(EC$3:EC249)=0,SUM($H250:EB250)=0),$B250,0)</f>
        <v>0</v>
      </c>
      <c r="ED250">
        <f ca="1">IF(AND($B250&gt;0,SUM(ED$3:ED249)=0,SUM($H250:EC250)=0),$B250,0)</f>
        <v>0</v>
      </c>
      <c r="EE250">
        <f ca="1">IF(AND($B250&gt;0,SUM(EE$3:EE249)=0,SUM($H250:ED250)=0),$B250,0)</f>
        <v>0</v>
      </c>
      <c r="EF250">
        <f ca="1">IF(AND($B250&gt;0,SUM(EF$3:EF249)=0,SUM($H250:EE250)=0),$B250,0)</f>
        <v>0</v>
      </c>
      <c r="EG250">
        <f ca="1">IF(AND($B250&gt;0,SUM(EG$3:EG249)=0,SUM($H250:EF250)=0),$B250,0)</f>
        <v>0</v>
      </c>
      <c r="EH250">
        <f ca="1">IF(AND($B250&gt;0,SUM(EH$3:EH249)=0,SUM($H250:EG250)=0),$B250,0)</f>
        <v>0</v>
      </c>
      <c r="EI250">
        <f ca="1">IF(AND($B250&gt;0,SUM(EI$3:EI249)=0,SUM($H250:EH250)=0),$B250,0)</f>
        <v>0</v>
      </c>
      <c r="EJ250">
        <f ca="1">IF(AND($B250&gt;0,SUM(EJ$3:EJ249)=0,SUM($H250:EI250)=0),$B250,0)</f>
        <v>0</v>
      </c>
      <c r="EK250">
        <f ca="1">IF(AND($B250&gt;0,SUM(EK$3:EK249)=0,SUM($H250:EJ250)=0),$B250,0)</f>
        <v>0</v>
      </c>
      <c r="EL250">
        <f ca="1">IF(AND($B250&gt;0,SUM(EL$3:EL249)=0,SUM($H250:EK250)=0),$B250,0)</f>
        <v>0</v>
      </c>
      <c r="EM250">
        <f ca="1">IF(AND($B250&gt;0,SUM(EM$3:EM249)=0,SUM($H250:EL250)=0),$B250,0)</f>
        <v>0</v>
      </c>
      <c r="EN250">
        <f ca="1">IF(AND($B250&gt;0,SUM(EN$3:EN249)=0,SUM($H250:EM250)=0),$B250,0)</f>
        <v>0</v>
      </c>
      <c r="EO250">
        <f ca="1">IF(AND($B250&gt;0,SUM(EO$3:EO249)=0,SUM($H250:EN250)=0),$B250,0)</f>
        <v>0</v>
      </c>
      <c r="EP250">
        <f ca="1">IF(AND($B250&gt;0,SUM(EP$3:EP249)=0,SUM($H250:EO250)=0),$B250,0)</f>
        <v>0</v>
      </c>
      <c r="EQ250">
        <f ca="1">IF(AND($B250&gt;0,SUM(EQ$3:EQ249)=0,SUM($H250:EP250)=0),$B250,0)</f>
        <v>0</v>
      </c>
      <c r="ER250">
        <f ca="1">IF(AND($B250&gt;0,SUM(ER$3:ER249)=0,SUM($H250:EQ250)=0),$B250,0)</f>
        <v>0</v>
      </c>
      <c r="ES250">
        <f ca="1">IF(AND($B250&gt;0,SUM(ES$3:ES249)=0,SUM($H250:ER250)=0),$B250,0)</f>
        <v>0</v>
      </c>
      <c r="ET250">
        <f ca="1">IF(AND($B250&gt;0,SUM(ET$3:ET249)=0,SUM($H250:ES250)=0),$B250,0)</f>
        <v>0</v>
      </c>
      <c r="EU250">
        <f ca="1">IF(AND($B250&gt;0,SUM(EU$3:EU249)=0,SUM($H250:ET250)=0),$B250,0)</f>
        <v>0</v>
      </c>
      <c r="EV250">
        <f ca="1">IF(AND($B250&gt;0,SUM(EV$3:EV249)=0,SUM($H250:EU250)=0),$B250,0)</f>
        <v>0</v>
      </c>
      <c r="EW250">
        <f ca="1">IF(AND($B250&gt;0,SUM(EW$3:EW249)=0,SUM($H250:EV250)=0),$B250,0)</f>
        <v>0</v>
      </c>
      <c r="EX250">
        <f ca="1">IF(AND($B250&gt;0,SUM(EX$3:EX249)=0,SUM($H250:EW250)=0),$B250,0)</f>
        <v>0</v>
      </c>
      <c r="EY250">
        <f ca="1">IF(AND($B250&gt;0,SUM(EY$3:EY249)=0,SUM($H250:EX250)=0),$B250,0)</f>
        <v>0</v>
      </c>
      <c r="EZ250">
        <f ca="1">IF(AND($B250&gt;0,SUM(EZ$3:EZ249)=0,SUM($H250:EY250)=0),$B250,0)</f>
        <v>0</v>
      </c>
      <c r="FA250">
        <f ca="1">IF(AND($B250&gt;0,SUM(FA$3:FA249)=0,SUM($H250:EZ250)=0),$B250,0)</f>
        <v>0</v>
      </c>
      <c r="FB250">
        <f ca="1">IF(AND($B250&gt;0,SUM(FB$3:FB249)=0,SUM($H250:FA250)=0),$B250,0)</f>
        <v>0</v>
      </c>
      <c r="FC250">
        <f ca="1">IF(AND($B250&gt;0,SUM(FC$3:FC249)=0,SUM($H250:FB250)=0),$B250,0)</f>
        <v>0</v>
      </c>
      <c r="FD250">
        <f ca="1">IF(AND($B250&gt;0,SUM(FD$3:FD249)=0,SUM($H250:FC250)=0),$B250,0)</f>
        <v>0</v>
      </c>
      <c r="FE250">
        <f ca="1">IF(AND($B250&gt;0,SUM(FE$3:FE249)=0,SUM($H250:FD250)=0),$B250,0)</f>
        <v>0</v>
      </c>
      <c r="FF250">
        <f ca="1">IF(AND($B250&gt;0,SUM(FF$3:FF249)=0,SUM($H250:FE250)=0),$B250,0)</f>
        <v>0</v>
      </c>
      <c r="FG250">
        <f ca="1">IF(AND($B250&gt;0,SUM(FG$3:FG249)=0,SUM($H250:FF250)=0),$B250,0)</f>
        <v>0</v>
      </c>
      <c r="FH250">
        <f ca="1">IF(AND($B250&gt;0,SUM(FH$3:FH249)=0,SUM($H250:FG250)=0),$B250,0)</f>
        <v>0</v>
      </c>
      <c r="FI250">
        <f ca="1">IF(AND($B250&gt;0,SUM(FI$3:FI249)=0,SUM($H250:FH250)=0),$B250,0)</f>
        <v>0</v>
      </c>
      <c r="FJ250">
        <f ca="1">IF(AND($B250&gt;0,SUM(FJ$3:FJ249)=0,SUM($H250:FI250)=0),$B250,0)</f>
        <v>0</v>
      </c>
      <c r="FK250">
        <f ca="1">IF(AND($B250&gt;0,SUM(FK$3:FK249)=0,SUM($H250:FJ250)=0),$B250,0)</f>
        <v>0</v>
      </c>
      <c r="FL250">
        <f ca="1">IF(AND($B250&gt;0,SUM(FL$3:FL249)=0,SUM($H250:FK250)=0),$B250,0)</f>
        <v>0</v>
      </c>
      <c r="FM250">
        <f ca="1">IF(AND($B250&gt;0,SUM(FM$3:FM249)=0,SUM($H250:FL250)=0),$B250,0)</f>
        <v>0</v>
      </c>
      <c r="FN250">
        <f ca="1">IF(AND($B250&gt;0,SUM(FN$3:FN249)=0,SUM($H250:FM250)=0),$B250,0)</f>
        <v>0</v>
      </c>
      <c r="FS250" s="67" t="str">
        <f ca="1">Valintaohjelma!$C126</f>
        <v>0</v>
      </c>
      <c r="FT250" s="67" t="str">
        <f ca="1">Valintaohjelma!$F126</f>
        <v/>
      </c>
      <c r="FU250" s="342" t="str">
        <f>""</f>
        <v/>
      </c>
      <c r="FV250" s="67" t="str">
        <f>Valintaohjelma!$I126</f>
        <v>-</v>
      </c>
      <c r="FY250" s="67" t="str">
        <f ca="1">Valintaohjelma!$C126</f>
        <v>0</v>
      </c>
      <c r="FZ250" s="67" t="str">
        <f ca="1">Valintaohjelma!$F126</f>
        <v/>
      </c>
      <c r="GA250" s="67" t="str">
        <f>""</f>
        <v/>
      </c>
      <c r="GB250" s="67" t="str">
        <f>Valintaohjelma!$I126</f>
        <v>-</v>
      </c>
      <c r="GE250" s="67" t="str">
        <f ca="1">Valintaohjelma!$C126</f>
        <v>0</v>
      </c>
      <c r="GF250" s="67" t="str">
        <f ca="1">Valintaohjelma!$F126</f>
        <v/>
      </c>
      <c r="GG250" s="67" t="str">
        <f>""</f>
        <v/>
      </c>
      <c r="GH250" s="67" t="str">
        <f>Valintaohjelma!$I126</f>
        <v>-</v>
      </c>
    </row>
    <row r="251" spans="1:190" ht="15.75" thickBot="1" x14ac:dyDescent="0.3">
      <c r="A251">
        <v>251</v>
      </c>
      <c r="B251">
        <f>IF(AND(Valintaohjelma!D127&lt;&gt;"-",Valintaohjelma!D127&lt;&gt;""),A251,0)</f>
        <v>0</v>
      </c>
      <c r="C251" s="240" t="str">
        <f t="shared" ca="1" si="26"/>
        <v>0</v>
      </c>
      <c r="D251" s="240" t="str">
        <f t="shared" ca="1" si="27"/>
        <v/>
      </c>
      <c r="E251" s="240" t="str">
        <f t="shared" ca="1" si="28"/>
        <v/>
      </c>
      <c r="F251" s="240" t="str">
        <f t="shared" ca="1" si="29"/>
        <v>-</v>
      </c>
      <c r="G251" s="47" t="e">
        <f>INDEX($I$2:$FN$2,ROWS(G$2:G251))</f>
        <v>#REF!</v>
      </c>
      <c r="H251">
        <v>0</v>
      </c>
      <c r="I251">
        <f ca="1">IF(AND($B251&gt;0,SUM(I$3:I250)=0,SUM($H251:H251)=0),$B251,0)</f>
        <v>0</v>
      </c>
      <c r="J251">
        <f ca="1">IF(AND($B251&gt;0,SUM(J$3:J250)=0,SUM($H251:I251)=0),$B251,0)</f>
        <v>0</v>
      </c>
      <c r="K251">
        <f ca="1">IF(AND($B251&gt;0,SUM(K$3:K250)=0,SUM($H251:J251)=0),$B251,0)</f>
        <v>0</v>
      </c>
      <c r="L251">
        <f ca="1">IF(AND($B251&gt;0,SUM(L$3:L250)=0,SUM($H251:K251)=0),$B251,0)</f>
        <v>0</v>
      </c>
      <c r="M251">
        <f ca="1">IF(AND($B251&gt;0,SUM(M$3:M250)=0,SUM($H251:L251)=0),$B251,0)</f>
        <v>0</v>
      </c>
      <c r="N251">
        <f ca="1">IF(AND($B251&gt;0,SUM(N$3:N250)=0,SUM($H251:M251)=0),$B251,0)</f>
        <v>0</v>
      </c>
      <c r="O251">
        <f ca="1">IF(AND($B251&gt;0,SUM(O$3:O250)=0,SUM($H251:N251)=0),$B251,0)</f>
        <v>0</v>
      </c>
      <c r="P251">
        <f ca="1">IF(AND($B251&gt;0,SUM(P$3:P250)=0,SUM($H251:O251)=0),$B251,0)</f>
        <v>0</v>
      </c>
      <c r="Q251">
        <f ca="1">IF(AND($B251&gt;0,SUM(Q$3:Q250)=0,SUM($H251:P251)=0),$B251,0)</f>
        <v>0</v>
      </c>
      <c r="R251">
        <f ca="1">IF(AND($B251&gt;0,SUM(R$3:R250)=0,SUM($H251:Q251)=0),$B251,0)</f>
        <v>0</v>
      </c>
      <c r="S251">
        <f ca="1">IF(AND($B251&gt;0,SUM(S$3:S250)=0,SUM($H251:R251)=0),$B251,0)</f>
        <v>0</v>
      </c>
      <c r="T251">
        <f ca="1">IF(AND($B251&gt;0,SUM(T$3:T250)=0,SUM($H251:S251)=0),$B251,0)</f>
        <v>0</v>
      </c>
      <c r="U251">
        <f ca="1">IF(AND($B251&gt;0,SUM(U$3:U250)=0,SUM($H251:T251)=0),$B251,0)</f>
        <v>0</v>
      </c>
      <c r="V251">
        <f ca="1">IF(AND($B251&gt;0,SUM(V$3:V250)=0,SUM($H251:U251)=0),$B251,0)</f>
        <v>0</v>
      </c>
      <c r="W251">
        <f ca="1">IF(AND($B251&gt;0,SUM(W$3:W250)=0,SUM($H251:V251)=0),$B251,0)</f>
        <v>0</v>
      </c>
      <c r="X251">
        <f ca="1">IF(AND($B251&gt;0,SUM(X$3:X250)=0,SUM($H251:W251)=0),$B251,0)</f>
        <v>0</v>
      </c>
      <c r="Y251">
        <f ca="1">IF(AND($B251&gt;0,SUM(Y$3:Y250)=0,SUM($H251:X251)=0),$B251,0)</f>
        <v>0</v>
      </c>
      <c r="Z251">
        <f ca="1">IF(AND($B251&gt;0,SUM(Z$3:Z250)=0,SUM($H251:Y251)=0),$B251,0)</f>
        <v>0</v>
      </c>
      <c r="AA251">
        <f ca="1">IF(AND($B251&gt;0,SUM(AA$3:AA250)=0,SUM($H251:Z251)=0),$B251,0)</f>
        <v>0</v>
      </c>
      <c r="AB251">
        <f ca="1">IF(AND($B251&gt;0,SUM(AB$3:AB250)=0,SUM($H251:AA251)=0),$B251,0)</f>
        <v>0</v>
      </c>
      <c r="AC251">
        <f ca="1">IF(AND($B251&gt;0,SUM(AC$3:AC250)=0,SUM($H251:AB251)=0),$B251,0)</f>
        <v>0</v>
      </c>
      <c r="AD251">
        <f ca="1">IF(AND($B251&gt;0,SUM(AD$3:AD250)=0,SUM($H251:AC251)=0),$B251,0)</f>
        <v>0</v>
      </c>
      <c r="AE251">
        <f ca="1">IF(AND($B251&gt;0,SUM(AE$3:AE250)=0,SUM($H251:AD251)=0),$B251,0)</f>
        <v>0</v>
      </c>
      <c r="AF251">
        <f ca="1">IF(AND($B251&gt;0,SUM(AF$3:AF250)=0,SUM($H251:AE251)=0),$B251,0)</f>
        <v>0</v>
      </c>
      <c r="AG251">
        <f ca="1">IF(AND($B251&gt;0,SUM(AG$3:AG250)=0,SUM($H251:AF251)=0),$B251,0)</f>
        <v>0</v>
      </c>
      <c r="AH251">
        <f ca="1">IF(AND($B251&gt;0,SUM(AH$3:AH250)=0,SUM($H251:AG251)=0),$B251,0)</f>
        <v>0</v>
      </c>
      <c r="AI251">
        <f ca="1">IF(AND($B251&gt;0,SUM(AI$3:AI250)=0,SUM($H251:AH251)=0),$B251,0)</f>
        <v>0</v>
      </c>
      <c r="AJ251">
        <f ca="1">IF(AND($B251&gt;0,SUM(AJ$3:AJ250)=0,SUM($H251:AI251)=0),$B251,0)</f>
        <v>0</v>
      </c>
      <c r="AK251">
        <f ca="1">IF(AND($B251&gt;0,SUM(AK$3:AK250)=0,SUM($H251:AJ251)=0),$B251,0)</f>
        <v>0</v>
      </c>
      <c r="AL251">
        <f ca="1">IF(AND($B251&gt;0,SUM(AL$3:AL250)=0,SUM($H251:AK251)=0),$B251,0)</f>
        <v>0</v>
      </c>
      <c r="AM251">
        <f ca="1">IF(AND($B251&gt;0,SUM(AM$3:AM250)=0,SUM($H251:AL251)=0),$B251,0)</f>
        <v>0</v>
      </c>
      <c r="AN251">
        <f ca="1">IF(AND($B251&gt;0,SUM(AN$3:AN250)=0,SUM($H251:AM251)=0),$B251,0)</f>
        <v>0</v>
      </c>
      <c r="AO251">
        <f ca="1">IF(AND($B251&gt;0,SUM(AO$3:AO250)=0,SUM($H251:AN251)=0),$B251,0)</f>
        <v>0</v>
      </c>
      <c r="AP251">
        <f ca="1">IF(AND($B251&gt;0,SUM(AP$3:AP250)=0,SUM($H251:AO251)=0),$B251,0)</f>
        <v>0</v>
      </c>
      <c r="AQ251">
        <f ca="1">IF(AND($B251&gt;0,SUM(AQ$3:AQ250)=0,SUM($H251:AP251)=0),$B251,0)</f>
        <v>0</v>
      </c>
      <c r="AR251">
        <f ca="1">IF(AND($B251&gt;0,SUM(AR$3:AR250)=0,SUM($H251:AQ251)=0),$B251,0)</f>
        <v>0</v>
      </c>
      <c r="AS251">
        <f ca="1">IF(AND($B251&gt;0,SUM(AS$3:AS250)=0,SUM($H251:AR251)=0),$B251,0)</f>
        <v>0</v>
      </c>
      <c r="AT251">
        <f ca="1">IF(AND($B251&gt;0,SUM(AT$3:AT250)=0,SUM($H251:AS251)=0),$B251,0)</f>
        <v>0</v>
      </c>
      <c r="AU251">
        <f ca="1">IF(AND($B251&gt;0,SUM(AU$3:AU250)=0,SUM($H251:AT251)=0),$B251,0)</f>
        <v>0</v>
      </c>
      <c r="AV251">
        <f ca="1">IF(AND($B251&gt;0,SUM(AV$3:AV250)=0,SUM($H251:AU251)=0),$B251,0)</f>
        <v>0</v>
      </c>
      <c r="AW251">
        <f ca="1">IF(AND($B251&gt;0,SUM(AW$3:AW250)=0,SUM($H251:AV251)=0),$B251,0)</f>
        <v>0</v>
      </c>
      <c r="AX251">
        <f ca="1">IF(AND($B251&gt;0,SUM(AX$3:AX250)=0,SUM($H251:AW251)=0),$B251,0)</f>
        <v>0</v>
      </c>
      <c r="AY251">
        <f ca="1">IF(AND($B251&gt;0,SUM(AY$3:AY250)=0,SUM($H251:AX251)=0),$B251,0)</f>
        <v>0</v>
      </c>
      <c r="AZ251">
        <f ca="1">IF(AND($B251&gt;0,SUM(AZ$3:AZ250)=0,SUM($H251:AY251)=0),$B251,0)</f>
        <v>0</v>
      </c>
      <c r="BA251">
        <f ca="1">IF(AND($B251&gt;0,SUM(BA$3:BA250)=0,SUM($H251:AZ251)=0),$B251,0)</f>
        <v>0</v>
      </c>
      <c r="BB251">
        <f ca="1">IF(AND($B251&gt;0,SUM(BB$3:BB250)=0,SUM($H251:BA251)=0),$B251,0)</f>
        <v>0</v>
      </c>
      <c r="BC251">
        <f ca="1">IF(AND($B251&gt;0,SUM(BC$3:BC250)=0,SUM($H251:BB251)=0),$B251,0)</f>
        <v>0</v>
      </c>
      <c r="BD251">
        <f ca="1">IF(AND($B251&gt;0,SUM(BD$3:BD250)=0,SUM($H251:BC251)=0),$B251,0)</f>
        <v>0</v>
      </c>
      <c r="BE251">
        <f ca="1">IF(AND($B251&gt;0,SUM(BE$3:BE250)=0,SUM($H251:BD251)=0),$B251,0)</f>
        <v>0</v>
      </c>
      <c r="BF251">
        <f ca="1">IF(AND($B251&gt;0,SUM(BF$3:BF250)=0,SUM($H251:BE251)=0),$B251,0)</f>
        <v>0</v>
      </c>
      <c r="BG251">
        <f ca="1">IF(AND($B251&gt;0,SUM(BG$3:BG250)=0,SUM($H251:BF251)=0),$B251,0)</f>
        <v>0</v>
      </c>
      <c r="BH251">
        <f ca="1">IF(AND($B251&gt;0,SUM(BH$3:BH250)=0,SUM($H251:BG251)=0),$B251,0)</f>
        <v>0</v>
      </c>
      <c r="BI251">
        <f ca="1">IF(AND($B251&gt;0,SUM(BI$3:BI250)=0,SUM($H251:BH251)=0),$B251,0)</f>
        <v>0</v>
      </c>
      <c r="BJ251">
        <f ca="1">IF(AND($B251&gt;0,SUM(BJ$3:BJ250)=0,SUM($H251:BI251)=0),$B251,0)</f>
        <v>0</v>
      </c>
      <c r="BK251">
        <f ca="1">IF(AND($B251&gt;0,SUM(BK$3:BK250)=0,SUM($H251:BJ251)=0),$B251,0)</f>
        <v>0</v>
      </c>
      <c r="BL251">
        <f ca="1">IF(AND($B251&gt;0,SUM(BL$3:BL250)=0,SUM($H251:BK251)=0),$B251,0)</f>
        <v>0</v>
      </c>
      <c r="BM251">
        <f ca="1">IF(AND($B251&gt;0,SUM(BM$3:BM250)=0,SUM($H251:BL251)=0),$B251,0)</f>
        <v>0</v>
      </c>
      <c r="BN251">
        <f ca="1">IF(AND($B251&gt;0,SUM(BN$3:BN250)=0,SUM($H251:BM251)=0),$B251,0)</f>
        <v>0</v>
      </c>
      <c r="BO251">
        <f ca="1">IF(AND($B251&gt;0,SUM(BO$3:BO250)=0,SUM($H251:BN251)=0),$B251,0)</f>
        <v>0</v>
      </c>
      <c r="BP251">
        <f ca="1">IF(AND($B251&gt;0,SUM(BP$3:BP250)=0,SUM($H251:BO251)=0),$B251,0)</f>
        <v>0</v>
      </c>
      <c r="BQ251">
        <f ca="1">IF(AND($B251&gt;0,SUM(BQ$3:BQ250)=0,SUM($H251:BP251)=0),$B251,0)</f>
        <v>0</v>
      </c>
      <c r="BR251">
        <f ca="1">IF(AND($B251&gt;0,SUM(BR$3:BR250)=0,SUM($H251:BQ251)=0),$B251,0)</f>
        <v>0</v>
      </c>
      <c r="BS251">
        <f ca="1">IF(AND($B251&gt;0,SUM(BS$3:BS250)=0,SUM($H251:BR251)=0),$B251,0)</f>
        <v>0</v>
      </c>
      <c r="BT251">
        <f ca="1">IF(AND($B251&gt;0,SUM(BT$3:BT250)=0,SUM($H251:BS251)=0),$B251,0)</f>
        <v>0</v>
      </c>
      <c r="BU251">
        <f ca="1">IF(AND($B251&gt;0,SUM(BU$3:BU250)=0,SUM($H251:BT251)=0),$B251,0)</f>
        <v>0</v>
      </c>
      <c r="BV251">
        <f ca="1">IF(AND($B251&gt;0,SUM(BV$3:BV250)=0,SUM($H251:BU251)=0),$B251,0)</f>
        <v>0</v>
      </c>
      <c r="BW251">
        <f ca="1">IF(AND($B251&gt;0,SUM(BW$3:BW250)=0,SUM($H251:BV251)=0),$B251,0)</f>
        <v>0</v>
      </c>
      <c r="BX251">
        <f ca="1">IF(AND($B251&gt;0,SUM(BX$3:BX250)=0,SUM($H251:BW251)=0),$B251,0)</f>
        <v>0</v>
      </c>
      <c r="BY251">
        <f ca="1">IF(AND($B251&gt;0,SUM(BY$3:BY250)=0,SUM($H251:BX251)=0),$B251,0)</f>
        <v>0</v>
      </c>
      <c r="BZ251">
        <f ca="1">IF(AND($B251&gt;0,SUM(BZ$3:BZ250)=0,SUM($H251:BY251)=0),$B251,0)</f>
        <v>0</v>
      </c>
      <c r="CA251">
        <f ca="1">IF(AND($B251&gt;0,SUM(CA$3:CA250)=0,SUM($H251:BZ251)=0),$B251,0)</f>
        <v>0</v>
      </c>
      <c r="CB251">
        <f ca="1">IF(AND($B251&gt;0,SUM(CB$3:CB250)=0,SUM($H251:CA251)=0),$B251,0)</f>
        <v>0</v>
      </c>
      <c r="CC251">
        <f ca="1">IF(AND($B251&gt;0,SUM(CC$3:CC250)=0,SUM($H251:CB251)=0),$B251,0)</f>
        <v>0</v>
      </c>
      <c r="CD251">
        <f ca="1">IF(AND($B251&gt;0,SUM(CD$3:CD250)=0,SUM($H251:CC251)=0),$B251,0)</f>
        <v>0</v>
      </c>
      <c r="CE251">
        <f ca="1">IF(AND($B251&gt;0,SUM(CE$3:CE250)=0,SUM($H251:CD251)=0),$B251,0)</f>
        <v>0</v>
      </c>
      <c r="CF251">
        <f ca="1">IF(AND($B251&gt;0,SUM(CF$3:CF250)=0,SUM($H251:CE251)=0),$B251,0)</f>
        <v>0</v>
      </c>
      <c r="CG251">
        <f ca="1">IF(AND($B251&gt;0,SUM(CG$3:CG250)=0,SUM($H251:CF251)=0),$B251,0)</f>
        <v>0</v>
      </c>
      <c r="CH251">
        <f ca="1">IF(AND($B251&gt;0,SUM(CH$3:CH250)=0,SUM($H251:CG251)=0),$B251,0)</f>
        <v>0</v>
      </c>
      <c r="CI251">
        <f ca="1">IF(AND($B251&gt;0,SUM(CI$3:CI250)=0,SUM($H251:CH251)=0),$B251,0)</f>
        <v>0</v>
      </c>
      <c r="CJ251">
        <f ca="1">IF(AND($B251&gt;0,SUM(CJ$3:CJ250)=0,SUM($H251:CI251)=0),$B251,0)</f>
        <v>0</v>
      </c>
      <c r="CK251">
        <f ca="1">IF(AND($B251&gt;0,SUM(CK$3:CK250)=0,SUM($H251:CJ251)=0),$B251,0)</f>
        <v>0</v>
      </c>
      <c r="CL251">
        <f ca="1">IF(AND($B251&gt;0,SUM(CL$3:CL250)=0,SUM($H251:CK251)=0),$B251,0)</f>
        <v>0</v>
      </c>
      <c r="CM251">
        <f ca="1">IF(AND($B251&gt;0,SUM(CM$3:CM250)=0,SUM($H251:CL251)=0),$B251,0)</f>
        <v>0</v>
      </c>
      <c r="CN251">
        <f ca="1">IF(AND($B251&gt;0,SUM(CN$3:CN250)=0,SUM($H251:CM251)=0),$B251,0)</f>
        <v>0</v>
      </c>
      <c r="CO251">
        <f ca="1">IF(AND($B251&gt;0,SUM(CO$3:CO250)=0,SUM($H251:CN251)=0),$B251,0)</f>
        <v>0</v>
      </c>
      <c r="CP251">
        <f ca="1">IF(AND($B251&gt;0,SUM(CP$3:CP250)=0,SUM($H251:CO251)=0),$B251,0)</f>
        <v>0</v>
      </c>
      <c r="CQ251">
        <f ca="1">IF(AND($B251&gt;0,SUM(CQ$3:CQ250)=0,SUM($H251:CP251)=0),$B251,0)</f>
        <v>0</v>
      </c>
      <c r="CR251">
        <f ca="1">IF(AND($B251&gt;0,SUM(CR$3:CR250)=0,SUM($H251:CQ251)=0),$B251,0)</f>
        <v>0</v>
      </c>
      <c r="CS251">
        <f ca="1">IF(AND($B251&gt;0,SUM(CS$3:CS250)=0,SUM($H251:CR251)=0),$B251,0)</f>
        <v>0</v>
      </c>
      <c r="CT251">
        <f ca="1">IF(AND($B251&gt;0,SUM(CT$3:CT250)=0,SUM($H251:CS251)=0),$B251,0)</f>
        <v>0</v>
      </c>
      <c r="CU251">
        <f ca="1">IF(AND($B251&gt;0,SUM(CU$3:CU250)=0,SUM($H251:CT251)=0),$B251,0)</f>
        <v>0</v>
      </c>
      <c r="CV251">
        <f ca="1">IF(AND($B251&gt;0,SUM(CV$3:CV250)=0,SUM($H251:CU251)=0),$B251,0)</f>
        <v>0</v>
      </c>
      <c r="CW251">
        <f ca="1">IF(AND($B251&gt;0,SUM(CW$3:CW250)=0,SUM($H251:CV251)=0),$B251,0)</f>
        <v>0</v>
      </c>
      <c r="CX251">
        <f ca="1">IF(AND($B251&gt;0,SUM(CX$3:CX250)=0,SUM($H251:CW251)=0),$B251,0)</f>
        <v>0</v>
      </c>
      <c r="CY251">
        <f ca="1">IF(AND($B251&gt;0,SUM(CY$3:CY250)=0,SUM($H251:CX251)=0),$B251,0)</f>
        <v>0</v>
      </c>
      <c r="CZ251">
        <f ca="1">IF(AND($B251&gt;0,SUM(CZ$3:CZ250)=0,SUM($H251:CY251)=0),$B251,0)</f>
        <v>0</v>
      </c>
      <c r="DA251">
        <f ca="1">IF(AND($B251&gt;0,SUM(DA$3:DA250)=0,SUM($H251:CZ251)=0),$B251,0)</f>
        <v>0</v>
      </c>
      <c r="DB251">
        <f ca="1">IF(AND($B251&gt;0,SUM(DB$3:DB250)=0,SUM($H251:DA251)=0),$B251,0)</f>
        <v>0</v>
      </c>
      <c r="DC251">
        <f ca="1">IF(AND($B251&gt;0,SUM(DC$3:DC250)=0,SUM($H251:DB251)=0),$B251,0)</f>
        <v>0</v>
      </c>
      <c r="DD251">
        <f ca="1">IF(AND($B251&gt;0,SUM(DD$3:DD250)=0,SUM($H251:DC251)=0),$B251,0)</f>
        <v>0</v>
      </c>
      <c r="DE251">
        <f ca="1">IF(AND($B251&gt;0,SUM(DE$3:DE250)=0,SUM($H251:DD251)=0),$B251,0)</f>
        <v>0</v>
      </c>
      <c r="DF251">
        <f ca="1">IF(AND($B251&gt;0,SUM(DF$3:DF250)=0,SUM($H251:DE251)=0),$B251,0)</f>
        <v>0</v>
      </c>
      <c r="DG251">
        <f ca="1">IF(AND($B251&gt;0,SUM(DG$3:DG250)=0,SUM($H251:DF251)=0),$B251,0)</f>
        <v>0</v>
      </c>
      <c r="DH251">
        <f ca="1">IF(AND($B251&gt;0,SUM(DH$3:DH250)=0,SUM($H251:DG251)=0),$B251,0)</f>
        <v>0</v>
      </c>
      <c r="DI251">
        <f ca="1">IF(AND($B251&gt;0,SUM(DI$3:DI250)=0,SUM($H251:DH251)=0),$B251,0)</f>
        <v>0</v>
      </c>
      <c r="DJ251">
        <f ca="1">IF(AND($B251&gt;0,SUM(DJ$3:DJ250)=0,SUM($H251:DI251)=0),$B251,0)</f>
        <v>0</v>
      </c>
      <c r="DK251">
        <f ca="1">IF(AND($B251&gt;0,SUM(DK$3:DK250)=0,SUM($H251:DJ251)=0),$B251,0)</f>
        <v>0</v>
      </c>
      <c r="DL251">
        <f ca="1">IF(AND($B251&gt;0,SUM(DL$3:DL250)=0,SUM($H251:DK251)=0),$B251,0)</f>
        <v>0</v>
      </c>
      <c r="DM251">
        <f ca="1">IF(AND($B251&gt;0,SUM(DM$3:DM250)=0,SUM($H251:DL251)=0),$B251,0)</f>
        <v>0</v>
      </c>
      <c r="DN251">
        <f ca="1">IF(AND($B251&gt;0,SUM(DN$3:DN250)=0,SUM($H251:DM251)=0),$B251,0)</f>
        <v>0</v>
      </c>
      <c r="DO251">
        <f ca="1">IF(AND($B251&gt;0,SUM(DO$3:DO250)=0,SUM($H251:DN251)=0),$B251,0)</f>
        <v>0</v>
      </c>
      <c r="DP251">
        <f ca="1">IF(AND($B251&gt;0,SUM(DP$3:DP250)=0,SUM($H251:DO251)=0),$B251,0)</f>
        <v>0</v>
      </c>
      <c r="DQ251">
        <f ca="1">IF(AND($B251&gt;0,SUM(DQ$3:DQ250)=0,SUM($H251:DP251)=0),$B251,0)</f>
        <v>0</v>
      </c>
      <c r="DR251">
        <f ca="1">IF(AND($B251&gt;0,SUM(DR$3:DR250)=0,SUM($H251:DQ251)=0),$B251,0)</f>
        <v>0</v>
      </c>
      <c r="DS251">
        <f ca="1">IF(AND($B251&gt;0,SUM(DS$3:DS250)=0,SUM($H251:DR251)=0),$B251,0)</f>
        <v>0</v>
      </c>
      <c r="DT251">
        <f ca="1">IF(AND($B251&gt;0,SUM(DT$3:DT250)=0,SUM($H251:DS251)=0),$B251,0)</f>
        <v>0</v>
      </c>
      <c r="DU251">
        <f ca="1">IF(AND($B251&gt;0,SUM(DU$3:DU250)=0,SUM($H251:DT251)=0),$B251,0)</f>
        <v>0</v>
      </c>
      <c r="DV251">
        <f ca="1">IF(AND($B251&gt;0,SUM(DV$3:DV250)=0,SUM($H251:DU251)=0),$B251,0)</f>
        <v>0</v>
      </c>
      <c r="DW251">
        <f ca="1">IF(AND($B251&gt;0,SUM(DW$3:DW250)=0,SUM($H251:DV251)=0),$B251,0)</f>
        <v>0</v>
      </c>
      <c r="DX251">
        <f ca="1">IF(AND($B251&gt;0,SUM(DX$3:DX250)=0,SUM($H251:DW251)=0),$B251,0)</f>
        <v>0</v>
      </c>
      <c r="DY251">
        <f ca="1">IF(AND($B251&gt;0,SUM(DY$3:DY250)=0,SUM($H251:DX251)=0),$B251,0)</f>
        <v>0</v>
      </c>
      <c r="DZ251">
        <f ca="1">IF(AND($B251&gt;0,SUM(DZ$3:DZ250)=0,SUM($H251:DY251)=0),$B251,0)</f>
        <v>0</v>
      </c>
      <c r="EA251">
        <f ca="1">IF(AND($B251&gt;0,SUM(EA$3:EA250)=0,SUM($H251:DZ251)=0),$B251,0)</f>
        <v>0</v>
      </c>
      <c r="EB251">
        <f ca="1">IF(AND($B251&gt;0,SUM(EB$3:EB250)=0,SUM($H251:EA251)=0),$B251,0)</f>
        <v>0</v>
      </c>
      <c r="EC251">
        <f ca="1">IF(AND($B251&gt;0,SUM(EC$3:EC250)=0,SUM($H251:EB251)=0),$B251,0)</f>
        <v>0</v>
      </c>
      <c r="ED251">
        <f ca="1">IF(AND($B251&gt;0,SUM(ED$3:ED250)=0,SUM($H251:EC251)=0),$B251,0)</f>
        <v>0</v>
      </c>
      <c r="EE251">
        <f ca="1">IF(AND($B251&gt;0,SUM(EE$3:EE250)=0,SUM($H251:ED251)=0),$B251,0)</f>
        <v>0</v>
      </c>
      <c r="EF251">
        <f ca="1">IF(AND($B251&gt;0,SUM(EF$3:EF250)=0,SUM($H251:EE251)=0),$B251,0)</f>
        <v>0</v>
      </c>
      <c r="EG251">
        <f ca="1">IF(AND($B251&gt;0,SUM(EG$3:EG250)=0,SUM($H251:EF251)=0),$B251,0)</f>
        <v>0</v>
      </c>
      <c r="EH251">
        <f ca="1">IF(AND($B251&gt;0,SUM(EH$3:EH250)=0,SUM($H251:EG251)=0),$B251,0)</f>
        <v>0</v>
      </c>
      <c r="EI251">
        <f ca="1">IF(AND($B251&gt;0,SUM(EI$3:EI250)=0,SUM($H251:EH251)=0),$B251,0)</f>
        <v>0</v>
      </c>
      <c r="EJ251">
        <f ca="1">IF(AND($B251&gt;0,SUM(EJ$3:EJ250)=0,SUM($H251:EI251)=0),$B251,0)</f>
        <v>0</v>
      </c>
      <c r="EK251">
        <f ca="1">IF(AND($B251&gt;0,SUM(EK$3:EK250)=0,SUM($H251:EJ251)=0),$B251,0)</f>
        <v>0</v>
      </c>
      <c r="EL251">
        <f ca="1">IF(AND($B251&gt;0,SUM(EL$3:EL250)=0,SUM($H251:EK251)=0),$B251,0)</f>
        <v>0</v>
      </c>
      <c r="EM251">
        <f ca="1">IF(AND($B251&gt;0,SUM(EM$3:EM250)=0,SUM($H251:EL251)=0),$B251,0)</f>
        <v>0</v>
      </c>
      <c r="EN251">
        <f ca="1">IF(AND($B251&gt;0,SUM(EN$3:EN250)=0,SUM($H251:EM251)=0),$B251,0)</f>
        <v>0</v>
      </c>
      <c r="EO251">
        <f ca="1">IF(AND($B251&gt;0,SUM(EO$3:EO250)=0,SUM($H251:EN251)=0),$B251,0)</f>
        <v>0</v>
      </c>
      <c r="EP251">
        <f ca="1">IF(AND($B251&gt;0,SUM(EP$3:EP250)=0,SUM($H251:EO251)=0),$B251,0)</f>
        <v>0</v>
      </c>
      <c r="EQ251">
        <f ca="1">IF(AND($B251&gt;0,SUM(EQ$3:EQ250)=0,SUM($H251:EP251)=0),$B251,0)</f>
        <v>0</v>
      </c>
      <c r="ER251">
        <f ca="1">IF(AND($B251&gt;0,SUM(ER$3:ER250)=0,SUM($H251:EQ251)=0),$B251,0)</f>
        <v>0</v>
      </c>
      <c r="ES251">
        <f ca="1">IF(AND($B251&gt;0,SUM(ES$3:ES250)=0,SUM($H251:ER251)=0),$B251,0)</f>
        <v>0</v>
      </c>
      <c r="ET251">
        <f ca="1">IF(AND($B251&gt;0,SUM(ET$3:ET250)=0,SUM($H251:ES251)=0),$B251,0)</f>
        <v>0</v>
      </c>
      <c r="EU251">
        <f ca="1">IF(AND($B251&gt;0,SUM(EU$3:EU250)=0,SUM($H251:ET251)=0),$B251,0)</f>
        <v>0</v>
      </c>
      <c r="EV251">
        <f ca="1">IF(AND($B251&gt;0,SUM(EV$3:EV250)=0,SUM($H251:EU251)=0),$B251,0)</f>
        <v>0</v>
      </c>
      <c r="EW251">
        <f ca="1">IF(AND($B251&gt;0,SUM(EW$3:EW250)=0,SUM($H251:EV251)=0),$B251,0)</f>
        <v>0</v>
      </c>
      <c r="EX251">
        <f ca="1">IF(AND($B251&gt;0,SUM(EX$3:EX250)=0,SUM($H251:EW251)=0),$B251,0)</f>
        <v>0</v>
      </c>
      <c r="EY251">
        <f ca="1">IF(AND($B251&gt;0,SUM(EY$3:EY250)=0,SUM($H251:EX251)=0),$B251,0)</f>
        <v>0</v>
      </c>
      <c r="EZ251">
        <f ca="1">IF(AND($B251&gt;0,SUM(EZ$3:EZ250)=0,SUM($H251:EY251)=0),$B251,0)</f>
        <v>0</v>
      </c>
      <c r="FA251">
        <f ca="1">IF(AND($B251&gt;0,SUM(FA$3:FA250)=0,SUM($H251:EZ251)=0),$B251,0)</f>
        <v>0</v>
      </c>
      <c r="FB251">
        <f ca="1">IF(AND($B251&gt;0,SUM(FB$3:FB250)=0,SUM($H251:FA251)=0),$B251,0)</f>
        <v>0</v>
      </c>
      <c r="FC251">
        <f ca="1">IF(AND($B251&gt;0,SUM(FC$3:FC250)=0,SUM($H251:FB251)=0),$B251,0)</f>
        <v>0</v>
      </c>
      <c r="FD251">
        <f ca="1">IF(AND($B251&gt;0,SUM(FD$3:FD250)=0,SUM($H251:FC251)=0),$B251,0)</f>
        <v>0</v>
      </c>
      <c r="FE251">
        <f ca="1">IF(AND($B251&gt;0,SUM(FE$3:FE250)=0,SUM($H251:FD251)=0),$B251,0)</f>
        <v>0</v>
      </c>
      <c r="FF251">
        <f ca="1">IF(AND($B251&gt;0,SUM(FF$3:FF250)=0,SUM($H251:FE251)=0),$B251,0)</f>
        <v>0</v>
      </c>
      <c r="FG251">
        <f ca="1">IF(AND($B251&gt;0,SUM(FG$3:FG250)=0,SUM($H251:FF251)=0),$B251,0)</f>
        <v>0</v>
      </c>
      <c r="FH251">
        <f ca="1">IF(AND($B251&gt;0,SUM(FH$3:FH250)=0,SUM($H251:FG251)=0),$B251,0)</f>
        <v>0</v>
      </c>
      <c r="FI251">
        <f ca="1">IF(AND($B251&gt;0,SUM(FI$3:FI250)=0,SUM($H251:FH251)=0),$B251,0)</f>
        <v>0</v>
      </c>
      <c r="FJ251">
        <f ca="1">IF(AND($B251&gt;0,SUM(FJ$3:FJ250)=0,SUM($H251:FI251)=0),$B251,0)</f>
        <v>0</v>
      </c>
      <c r="FK251">
        <f ca="1">IF(AND($B251&gt;0,SUM(FK$3:FK250)=0,SUM($H251:FJ251)=0),$B251,0)</f>
        <v>0</v>
      </c>
      <c r="FL251">
        <f ca="1">IF(AND($B251&gt;0,SUM(FL$3:FL250)=0,SUM($H251:FK251)=0),$B251,0)</f>
        <v>0</v>
      </c>
      <c r="FM251">
        <f ca="1">IF(AND($B251&gt;0,SUM(FM$3:FM250)=0,SUM($H251:FL251)=0),$B251,0)</f>
        <v>0</v>
      </c>
      <c r="FN251">
        <f ca="1">IF(AND($B251&gt;0,SUM(FN$3:FN250)=0,SUM($H251:FM251)=0),$B251,0)</f>
        <v>0</v>
      </c>
      <c r="FS251" s="67" t="str">
        <f ca="1">Valintaohjelma!$C127</f>
        <v>0</v>
      </c>
      <c r="FT251" s="67" t="str">
        <f ca="1">Valintaohjelma!$F127</f>
        <v/>
      </c>
      <c r="FU251" s="342" t="str">
        <f>""</f>
        <v/>
      </c>
      <c r="FV251" s="67" t="str">
        <f>Valintaohjelma!$I127</f>
        <v>-</v>
      </c>
      <c r="FY251" s="67" t="str">
        <f ca="1">Valintaohjelma!$C127</f>
        <v>0</v>
      </c>
      <c r="FZ251" s="67" t="str">
        <f ca="1">Valintaohjelma!$F127</f>
        <v/>
      </c>
      <c r="GA251" s="67" t="str">
        <f>""</f>
        <v/>
      </c>
      <c r="GB251" s="67" t="str">
        <f>Valintaohjelma!$I127</f>
        <v>-</v>
      </c>
      <c r="GE251" s="67" t="str">
        <f ca="1">Valintaohjelma!$C127</f>
        <v>0</v>
      </c>
      <c r="GF251" s="67" t="str">
        <f ca="1">Valintaohjelma!$F127</f>
        <v/>
      </c>
      <c r="GG251" s="67" t="str">
        <f>""</f>
        <v/>
      </c>
      <c r="GH251" s="67" t="str">
        <f>Valintaohjelma!$I127</f>
        <v>-</v>
      </c>
    </row>
    <row r="252" spans="1:190" ht="15.75" thickBot="1" x14ac:dyDescent="0.3">
      <c r="A252">
        <v>252</v>
      </c>
      <c r="B252">
        <f>IF(AND(Valintaohjelma!D128&lt;&gt;"-",Valintaohjelma!D128&lt;&gt;""),A252,0)</f>
        <v>0</v>
      </c>
      <c r="C252" s="240" t="str">
        <f t="shared" ca="1" si="26"/>
        <v>0</v>
      </c>
      <c r="D252" s="240" t="str">
        <f t="shared" ca="1" si="27"/>
        <v/>
      </c>
      <c r="E252" s="240" t="str">
        <f t="shared" ca="1" si="28"/>
        <v/>
      </c>
      <c r="F252" s="240" t="str">
        <f t="shared" ca="1" si="29"/>
        <v>-</v>
      </c>
      <c r="G252" s="47" t="e">
        <f>INDEX($I$2:$FN$2,ROWS(G$2:G252))</f>
        <v>#REF!</v>
      </c>
      <c r="H252">
        <v>0</v>
      </c>
      <c r="I252">
        <f ca="1">IF(AND($B252&gt;0,SUM(I$3:I251)=0,SUM($H252:H252)=0),$B252,0)</f>
        <v>0</v>
      </c>
      <c r="J252">
        <f ca="1">IF(AND($B252&gt;0,SUM(J$3:J251)=0,SUM($H252:I252)=0),$B252,0)</f>
        <v>0</v>
      </c>
      <c r="K252">
        <f ca="1">IF(AND($B252&gt;0,SUM(K$3:K251)=0,SUM($H252:J252)=0),$B252,0)</f>
        <v>0</v>
      </c>
      <c r="L252">
        <f ca="1">IF(AND($B252&gt;0,SUM(L$3:L251)=0,SUM($H252:K252)=0),$B252,0)</f>
        <v>0</v>
      </c>
      <c r="M252">
        <f ca="1">IF(AND($B252&gt;0,SUM(M$3:M251)=0,SUM($H252:L252)=0),$B252,0)</f>
        <v>0</v>
      </c>
      <c r="N252">
        <f ca="1">IF(AND($B252&gt;0,SUM(N$3:N251)=0,SUM($H252:M252)=0),$B252,0)</f>
        <v>0</v>
      </c>
      <c r="O252">
        <f ca="1">IF(AND($B252&gt;0,SUM(O$3:O251)=0,SUM($H252:N252)=0),$B252,0)</f>
        <v>0</v>
      </c>
      <c r="P252">
        <f ca="1">IF(AND($B252&gt;0,SUM(P$3:P251)=0,SUM($H252:O252)=0),$B252,0)</f>
        <v>0</v>
      </c>
      <c r="Q252">
        <f ca="1">IF(AND($B252&gt;0,SUM(Q$3:Q251)=0,SUM($H252:P252)=0),$B252,0)</f>
        <v>0</v>
      </c>
      <c r="R252">
        <f ca="1">IF(AND($B252&gt;0,SUM(R$3:R251)=0,SUM($H252:Q252)=0),$B252,0)</f>
        <v>0</v>
      </c>
      <c r="S252">
        <f ca="1">IF(AND($B252&gt;0,SUM(S$3:S251)=0,SUM($H252:R252)=0),$B252,0)</f>
        <v>0</v>
      </c>
      <c r="T252">
        <f ca="1">IF(AND($B252&gt;0,SUM(T$3:T251)=0,SUM($H252:S252)=0),$B252,0)</f>
        <v>0</v>
      </c>
      <c r="U252">
        <f ca="1">IF(AND($B252&gt;0,SUM(U$3:U251)=0,SUM($H252:T252)=0),$B252,0)</f>
        <v>0</v>
      </c>
      <c r="V252">
        <f ca="1">IF(AND($B252&gt;0,SUM(V$3:V251)=0,SUM($H252:U252)=0),$B252,0)</f>
        <v>0</v>
      </c>
      <c r="W252">
        <f ca="1">IF(AND($B252&gt;0,SUM(W$3:W251)=0,SUM($H252:V252)=0),$B252,0)</f>
        <v>0</v>
      </c>
      <c r="X252">
        <f ca="1">IF(AND($B252&gt;0,SUM(X$3:X251)=0,SUM($H252:W252)=0),$B252,0)</f>
        <v>0</v>
      </c>
      <c r="Y252">
        <f ca="1">IF(AND($B252&gt;0,SUM(Y$3:Y251)=0,SUM($H252:X252)=0),$B252,0)</f>
        <v>0</v>
      </c>
      <c r="Z252">
        <f ca="1">IF(AND($B252&gt;0,SUM(Z$3:Z251)=0,SUM($H252:Y252)=0),$B252,0)</f>
        <v>0</v>
      </c>
      <c r="AA252">
        <f ca="1">IF(AND($B252&gt;0,SUM(AA$3:AA251)=0,SUM($H252:Z252)=0),$B252,0)</f>
        <v>0</v>
      </c>
      <c r="AB252">
        <f ca="1">IF(AND($B252&gt;0,SUM(AB$3:AB251)=0,SUM($H252:AA252)=0),$B252,0)</f>
        <v>0</v>
      </c>
      <c r="AC252">
        <f ca="1">IF(AND($B252&gt;0,SUM(AC$3:AC251)=0,SUM($H252:AB252)=0),$B252,0)</f>
        <v>0</v>
      </c>
      <c r="AD252">
        <f ca="1">IF(AND($B252&gt;0,SUM(AD$3:AD251)=0,SUM($H252:AC252)=0),$B252,0)</f>
        <v>0</v>
      </c>
      <c r="AE252">
        <f ca="1">IF(AND($B252&gt;0,SUM(AE$3:AE251)=0,SUM($H252:AD252)=0),$B252,0)</f>
        <v>0</v>
      </c>
      <c r="AF252">
        <f ca="1">IF(AND($B252&gt;0,SUM(AF$3:AF251)=0,SUM($H252:AE252)=0),$B252,0)</f>
        <v>0</v>
      </c>
      <c r="AG252">
        <f ca="1">IF(AND($B252&gt;0,SUM(AG$3:AG251)=0,SUM($H252:AF252)=0),$B252,0)</f>
        <v>0</v>
      </c>
      <c r="AH252">
        <f ca="1">IF(AND($B252&gt;0,SUM(AH$3:AH251)=0,SUM($H252:AG252)=0),$B252,0)</f>
        <v>0</v>
      </c>
      <c r="AI252">
        <f ca="1">IF(AND($B252&gt;0,SUM(AI$3:AI251)=0,SUM($H252:AH252)=0),$B252,0)</f>
        <v>0</v>
      </c>
      <c r="AJ252">
        <f ca="1">IF(AND($B252&gt;0,SUM(AJ$3:AJ251)=0,SUM($H252:AI252)=0),$B252,0)</f>
        <v>0</v>
      </c>
      <c r="AK252">
        <f ca="1">IF(AND($B252&gt;0,SUM(AK$3:AK251)=0,SUM($H252:AJ252)=0),$B252,0)</f>
        <v>0</v>
      </c>
      <c r="AL252">
        <f ca="1">IF(AND($B252&gt;0,SUM(AL$3:AL251)=0,SUM($H252:AK252)=0),$B252,0)</f>
        <v>0</v>
      </c>
      <c r="AM252">
        <f ca="1">IF(AND($B252&gt;0,SUM(AM$3:AM251)=0,SUM($H252:AL252)=0),$B252,0)</f>
        <v>0</v>
      </c>
      <c r="AN252">
        <f ca="1">IF(AND($B252&gt;0,SUM(AN$3:AN251)=0,SUM($H252:AM252)=0),$B252,0)</f>
        <v>0</v>
      </c>
      <c r="AO252">
        <f ca="1">IF(AND($B252&gt;0,SUM(AO$3:AO251)=0,SUM($H252:AN252)=0),$B252,0)</f>
        <v>0</v>
      </c>
      <c r="AP252">
        <f ca="1">IF(AND($B252&gt;0,SUM(AP$3:AP251)=0,SUM($H252:AO252)=0),$B252,0)</f>
        <v>0</v>
      </c>
      <c r="AQ252">
        <f ca="1">IF(AND($B252&gt;0,SUM(AQ$3:AQ251)=0,SUM($H252:AP252)=0),$B252,0)</f>
        <v>0</v>
      </c>
      <c r="AR252">
        <f ca="1">IF(AND($B252&gt;0,SUM(AR$3:AR251)=0,SUM($H252:AQ252)=0),$B252,0)</f>
        <v>0</v>
      </c>
      <c r="AS252">
        <f ca="1">IF(AND($B252&gt;0,SUM(AS$3:AS251)=0,SUM($H252:AR252)=0),$B252,0)</f>
        <v>0</v>
      </c>
      <c r="AT252">
        <f ca="1">IF(AND($B252&gt;0,SUM(AT$3:AT251)=0,SUM($H252:AS252)=0),$B252,0)</f>
        <v>0</v>
      </c>
      <c r="AU252">
        <f ca="1">IF(AND($B252&gt;0,SUM(AU$3:AU251)=0,SUM($H252:AT252)=0),$B252,0)</f>
        <v>0</v>
      </c>
      <c r="AV252">
        <f ca="1">IF(AND($B252&gt;0,SUM(AV$3:AV251)=0,SUM($H252:AU252)=0),$B252,0)</f>
        <v>0</v>
      </c>
      <c r="AW252">
        <f ca="1">IF(AND($B252&gt;0,SUM(AW$3:AW251)=0,SUM($H252:AV252)=0),$B252,0)</f>
        <v>0</v>
      </c>
      <c r="AX252">
        <f ca="1">IF(AND($B252&gt;0,SUM(AX$3:AX251)=0,SUM($H252:AW252)=0),$B252,0)</f>
        <v>0</v>
      </c>
      <c r="AY252">
        <f ca="1">IF(AND($B252&gt;0,SUM(AY$3:AY251)=0,SUM($H252:AX252)=0),$B252,0)</f>
        <v>0</v>
      </c>
      <c r="AZ252">
        <f ca="1">IF(AND($B252&gt;0,SUM(AZ$3:AZ251)=0,SUM($H252:AY252)=0),$B252,0)</f>
        <v>0</v>
      </c>
      <c r="BA252">
        <f ca="1">IF(AND($B252&gt;0,SUM(BA$3:BA251)=0,SUM($H252:AZ252)=0),$B252,0)</f>
        <v>0</v>
      </c>
      <c r="BB252">
        <f ca="1">IF(AND($B252&gt;0,SUM(BB$3:BB251)=0,SUM($H252:BA252)=0),$B252,0)</f>
        <v>0</v>
      </c>
      <c r="BC252">
        <f ca="1">IF(AND($B252&gt;0,SUM(BC$3:BC251)=0,SUM($H252:BB252)=0),$B252,0)</f>
        <v>0</v>
      </c>
      <c r="BD252">
        <f ca="1">IF(AND($B252&gt;0,SUM(BD$3:BD251)=0,SUM($H252:BC252)=0),$B252,0)</f>
        <v>0</v>
      </c>
      <c r="BE252">
        <f ca="1">IF(AND($B252&gt;0,SUM(BE$3:BE251)=0,SUM($H252:BD252)=0),$B252,0)</f>
        <v>0</v>
      </c>
      <c r="BF252">
        <f ca="1">IF(AND($B252&gt;0,SUM(BF$3:BF251)=0,SUM($H252:BE252)=0),$B252,0)</f>
        <v>0</v>
      </c>
      <c r="BG252">
        <f ca="1">IF(AND($B252&gt;0,SUM(BG$3:BG251)=0,SUM($H252:BF252)=0),$B252,0)</f>
        <v>0</v>
      </c>
      <c r="BH252">
        <f ca="1">IF(AND($B252&gt;0,SUM(BH$3:BH251)=0,SUM($H252:BG252)=0),$B252,0)</f>
        <v>0</v>
      </c>
      <c r="BI252">
        <f ca="1">IF(AND($B252&gt;0,SUM(BI$3:BI251)=0,SUM($H252:BH252)=0),$B252,0)</f>
        <v>0</v>
      </c>
      <c r="BJ252">
        <f ca="1">IF(AND($B252&gt;0,SUM(BJ$3:BJ251)=0,SUM($H252:BI252)=0),$B252,0)</f>
        <v>0</v>
      </c>
      <c r="BK252">
        <f ca="1">IF(AND($B252&gt;0,SUM(BK$3:BK251)=0,SUM($H252:BJ252)=0),$B252,0)</f>
        <v>0</v>
      </c>
      <c r="BL252">
        <f ca="1">IF(AND($B252&gt;0,SUM(BL$3:BL251)=0,SUM($H252:BK252)=0),$B252,0)</f>
        <v>0</v>
      </c>
      <c r="BM252">
        <f ca="1">IF(AND($B252&gt;0,SUM(BM$3:BM251)=0,SUM($H252:BL252)=0),$B252,0)</f>
        <v>0</v>
      </c>
      <c r="BN252">
        <f ca="1">IF(AND($B252&gt;0,SUM(BN$3:BN251)=0,SUM($H252:BM252)=0),$B252,0)</f>
        <v>0</v>
      </c>
      <c r="BO252">
        <f ca="1">IF(AND($B252&gt;0,SUM(BO$3:BO251)=0,SUM($H252:BN252)=0),$B252,0)</f>
        <v>0</v>
      </c>
      <c r="BP252">
        <f ca="1">IF(AND($B252&gt;0,SUM(BP$3:BP251)=0,SUM($H252:BO252)=0),$B252,0)</f>
        <v>0</v>
      </c>
      <c r="BQ252">
        <f ca="1">IF(AND($B252&gt;0,SUM(BQ$3:BQ251)=0,SUM($H252:BP252)=0),$B252,0)</f>
        <v>0</v>
      </c>
      <c r="BR252">
        <f ca="1">IF(AND($B252&gt;0,SUM(BR$3:BR251)=0,SUM($H252:BQ252)=0),$B252,0)</f>
        <v>0</v>
      </c>
      <c r="BS252">
        <f ca="1">IF(AND($B252&gt;0,SUM(BS$3:BS251)=0,SUM($H252:BR252)=0),$B252,0)</f>
        <v>0</v>
      </c>
      <c r="BT252">
        <f ca="1">IF(AND($B252&gt;0,SUM(BT$3:BT251)=0,SUM($H252:BS252)=0),$B252,0)</f>
        <v>0</v>
      </c>
      <c r="BU252">
        <f ca="1">IF(AND($B252&gt;0,SUM(BU$3:BU251)=0,SUM($H252:BT252)=0),$B252,0)</f>
        <v>0</v>
      </c>
      <c r="BV252">
        <f ca="1">IF(AND($B252&gt;0,SUM(BV$3:BV251)=0,SUM($H252:BU252)=0),$B252,0)</f>
        <v>0</v>
      </c>
      <c r="BW252">
        <f ca="1">IF(AND($B252&gt;0,SUM(BW$3:BW251)=0,SUM($H252:BV252)=0),$B252,0)</f>
        <v>0</v>
      </c>
      <c r="BX252">
        <f ca="1">IF(AND($B252&gt;0,SUM(BX$3:BX251)=0,SUM($H252:BW252)=0),$B252,0)</f>
        <v>0</v>
      </c>
      <c r="BY252">
        <f ca="1">IF(AND($B252&gt;0,SUM(BY$3:BY251)=0,SUM($H252:BX252)=0),$B252,0)</f>
        <v>0</v>
      </c>
      <c r="BZ252">
        <f ca="1">IF(AND($B252&gt;0,SUM(BZ$3:BZ251)=0,SUM($H252:BY252)=0),$B252,0)</f>
        <v>0</v>
      </c>
      <c r="CA252">
        <f ca="1">IF(AND($B252&gt;0,SUM(CA$3:CA251)=0,SUM($H252:BZ252)=0),$B252,0)</f>
        <v>0</v>
      </c>
      <c r="CB252">
        <f ca="1">IF(AND($B252&gt;0,SUM(CB$3:CB251)=0,SUM($H252:CA252)=0),$B252,0)</f>
        <v>0</v>
      </c>
      <c r="CC252">
        <f ca="1">IF(AND($B252&gt;0,SUM(CC$3:CC251)=0,SUM($H252:CB252)=0),$B252,0)</f>
        <v>0</v>
      </c>
      <c r="CD252">
        <f ca="1">IF(AND($B252&gt;0,SUM(CD$3:CD251)=0,SUM($H252:CC252)=0),$B252,0)</f>
        <v>0</v>
      </c>
      <c r="CE252">
        <f ca="1">IF(AND($B252&gt;0,SUM(CE$3:CE251)=0,SUM($H252:CD252)=0),$B252,0)</f>
        <v>0</v>
      </c>
      <c r="CF252">
        <f ca="1">IF(AND($B252&gt;0,SUM(CF$3:CF251)=0,SUM($H252:CE252)=0),$B252,0)</f>
        <v>0</v>
      </c>
      <c r="CG252">
        <f ca="1">IF(AND($B252&gt;0,SUM(CG$3:CG251)=0,SUM($H252:CF252)=0),$B252,0)</f>
        <v>0</v>
      </c>
      <c r="CH252">
        <f ca="1">IF(AND($B252&gt;0,SUM(CH$3:CH251)=0,SUM($H252:CG252)=0),$B252,0)</f>
        <v>0</v>
      </c>
      <c r="CI252">
        <f ca="1">IF(AND($B252&gt;0,SUM(CI$3:CI251)=0,SUM($H252:CH252)=0),$B252,0)</f>
        <v>0</v>
      </c>
      <c r="CJ252">
        <f ca="1">IF(AND($B252&gt;0,SUM(CJ$3:CJ251)=0,SUM($H252:CI252)=0),$B252,0)</f>
        <v>0</v>
      </c>
      <c r="CK252">
        <f ca="1">IF(AND($B252&gt;0,SUM(CK$3:CK251)=0,SUM($H252:CJ252)=0),$B252,0)</f>
        <v>0</v>
      </c>
      <c r="CL252">
        <f ca="1">IF(AND($B252&gt;0,SUM(CL$3:CL251)=0,SUM($H252:CK252)=0),$B252,0)</f>
        <v>0</v>
      </c>
      <c r="CM252">
        <f ca="1">IF(AND($B252&gt;0,SUM(CM$3:CM251)=0,SUM($H252:CL252)=0),$B252,0)</f>
        <v>0</v>
      </c>
      <c r="CN252">
        <f ca="1">IF(AND($B252&gt;0,SUM(CN$3:CN251)=0,SUM($H252:CM252)=0),$B252,0)</f>
        <v>0</v>
      </c>
      <c r="CO252">
        <f ca="1">IF(AND($B252&gt;0,SUM(CO$3:CO251)=0,SUM($H252:CN252)=0),$B252,0)</f>
        <v>0</v>
      </c>
      <c r="CP252">
        <f ca="1">IF(AND($B252&gt;0,SUM(CP$3:CP251)=0,SUM($H252:CO252)=0),$B252,0)</f>
        <v>0</v>
      </c>
      <c r="CQ252">
        <f ca="1">IF(AND($B252&gt;0,SUM(CQ$3:CQ251)=0,SUM($H252:CP252)=0),$B252,0)</f>
        <v>0</v>
      </c>
      <c r="CR252">
        <f ca="1">IF(AND($B252&gt;0,SUM(CR$3:CR251)=0,SUM($H252:CQ252)=0),$B252,0)</f>
        <v>0</v>
      </c>
      <c r="CS252">
        <f ca="1">IF(AND($B252&gt;0,SUM(CS$3:CS251)=0,SUM($H252:CR252)=0),$B252,0)</f>
        <v>0</v>
      </c>
      <c r="CT252">
        <f ca="1">IF(AND($B252&gt;0,SUM(CT$3:CT251)=0,SUM($H252:CS252)=0),$B252,0)</f>
        <v>0</v>
      </c>
      <c r="CU252">
        <f ca="1">IF(AND($B252&gt;0,SUM(CU$3:CU251)=0,SUM($H252:CT252)=0),$B252,0)</f>
        <v>0</v>
      </c>
      <c r="CV252">
        <f ca="1">IF(AND($B252&gt;0,SUM(CV$3:CV251)=0,SUM($H252:CU252)=0),$B252,0)</f>
        <v>0</v>
      </c>
      <c r="CW252">
        <f ca="1">IF(AND($B252&gt;0,SUM(CW$3:CW251)=0,SUM($H252:CV252)=0),$B252,0)</f>
        <v>0</v>
      </c>
      <c r="CX252">
        <f ca="1">IF(AND($B252&gt;0,SUM(CX$3:CX251)=0,SUM($H252:CW252)=0),$B252,0)</f>
        <v>0</v>
      </c>
      <c r="CY252">
        <f ca="1">IF(AND($B252&gt;0,SUM(CY$3:CY251)=0,SUM($H252:CX252)=0),$B252,0)</f>
        <v>0</v>
      </c>
      <c r="CZ252">
        <f ca="1">IF(AND($B252&gt;0,SUM(CZ$3:CZ251)=0,SUM($H252:CY252)=0),$B252,0)</f>
        <v>0</v>
      </c>
      <c r="DA252">
        <f ca="1">IF(AND($B252&gt;0,SUM(DA$3:DA251)=0,SUM($H252:CZ252)=0),$B252,0)</f>
        <v>0</v>
      </c>
      <c r="DB252">
        <f ca="1">IF(AND($B252&gt;0,SUM(DB$3:DB251)=0,SUM($H252:DA252)=0),$B252,0)</f>
        <v>0</v>
      </c>
      <c r="DC252">
        <f ca="1">IF(AND($B252&gt;0,SUM(DC$3:DC251)=0,SUM($H252:DB252)=0),$B252,0)</f>
        <v>0</v>
      </c>
      <c r="DD252">
        <f ca="1">IF(AND($B252&gt;0,SUM(DD$3:DD251)=0,SUM($H252:DC252)=0),$B252,0)</f>
        <v>0</v>
      </c>
      <c r="DE252">
        <f ca="1">IF(AND($B252&gt;0,SUM(DE$3:DE251)=0,SUM($H252:DD252)=0),$B252,0)</f>
        <v>0</v>
      </c>
      <c r="DF252">
        <f ca="1">IF(AND($B252&gt;0,SUM(DF$3:DF251)=0,SUM($H252:DE252)=0),$B252,0)</f>
        <v>0</v>
      </c>
      <c r="DG252">
        <f ca="1">IF(AND($B252&gt;0,SUM(DG$3:DG251)=0,SUM($H252:DF252)=0),$B252,0)</f>
        <v>0</v>
      </c>
      <c r="DH252">
        <f ca="1">IF(AND($B252&gt;0,SUM(DH$3:DH251)=0,SUM($H252:DG252)=0),$B252,0)</f>
        <v>0</v>
      </c>
      <c r="DI252">
        <f ca="1">IF(AND($B252&gt;0,SUM(DI$3:DI251)=0,SUM($H252:DH252)=0),$B252,0)</f>
        <v>0</v>
      </c>
      <c r="DJ252">
        <f ca="1">IF(AND($B252&gt;0,SUM(DJ$3:DJ251)=0,SUM($H252:DI252)=0),$B252,0)</f>
        <v>0</v>
      </c>
      <c r="DK252">
        <f ca="1">IF(AND($B252&gt;0,SUM(DK$3:DK251)=0,SUM($H252:DJ252)=0),$B252,0)</f>
        <v>0</v>
      </c>
      <c r="DL252">
        <f ca="1">IF(AND($B252&gt;0,SUM(DL$3:DL251)=0,SUM($H252:DK252)=0),$B252,0)</f>
        <v>0</v>
      </c>
      <c r="DM252">
        <f ca="1">IF(AND($B252&gt;0,SUM(DM$3:DM251)=0,SUM($H252:DL252)=0),$B252,0)</f>
        <v>0</v>
      </c>
      <c r="DN252">
        <f ca="1">IF(AND($B252&gt;0,SUM(DN$3:DN251)=0,SUM($H252:DM252)=0),$B252,0)</f>
        <v>0</v>
      </c>
      <c r="DO252">
        <f ca="1">IF(AND($B252&gt;0,SUM(DO$3:DO251)=0,SUM($H252:DN252)=0),$B252,0)</f>
        <v>0</v>
      </c>
      <c r="DP252">
        <f ca="1">IF(AND($B252&gt;0,SUM(DP$3:DP251)=0,SUM($H252:DO252)=0),$B252,0)</f>
        <v>0</v>
      </c>
      <c r="DQ252">
        <f ca="1">IF(AND($B252&gt;0,SUM(DQ$3:DQ251)=0,SUM($H252:DP252)=0),$B252,0)</f>
        <v>0</v>
      </c>
      <c r="DR252">
        <f ca="1">IF(AND($B252&gt;0,SUM(DR$3:DR251)=0,SUM($H252:DQ252)=0),$B252,0)</f>
        <v>0</v>
      </c>
      <c r="DS252">
        <f ca="1">IF(AND($B252&gt;0,SUM(DS$3:DS251)=0,SUM($H252:DR252)=0),$B252,0)</f>
        <v>0</v>
      </c>
      <c r="DT252">
        <f ca="1">IF(AND($B252&gt;0,SUM(DT$3:DT251)=0,SUM($H252:DS252)=0),$B252,0)</f>
        <v>0</v>
      </c>
      <c r="DU252">
        <f ca="1">IF(AND($B252&gt;0,SUM(DU$3:DU251)=0,SUM($H252:DT252)=0),$B252,0)</f>
        <v>0</v>
      </c>
      <c r="DV252">
        <f ca="1">IF(AND($B252&gt;0,SUM(DV$3:DV251)=0,SUM($H252:DU252)=0),$B252,0)</f>
        <v>0</v>
      </c>
      <c r="DW252">
        <f ca="1">IF(AND($B252&gt;0,SUM(DW$3:DW251)=0,SUM($H252:DV252)=0),$B252,0)</f>
        <v>0</v>
      </c>
      <c r="DX252">
        <f ca="1">IF(AND($B252&gt;0,SUM(DX$3:DX251)=0,SUM($H252:DW252)=0),$B252,0)</f>
        <v>0</v>
      </c>
      <c r="DY252">
        <f ca="1">IF(AND($B252&gt;0,SUM(DY$3:DY251)=0,SUM($H252:DX252)=0),$B252,0)</f>
        <v>0</v>
      </c>
      <c r="DZ252">
        <f ca="1">IF(AND($B252&gt;0,SUM(DZ$3:DZ251)=0,SUM($H252:DY252)=0),$B252,0)</f>
        <v>0</v>
      </c>
      <c r="EA252">
        <f ca="1">IF(AND($B252&gt;0,SUM(EA$3:EA251)=0,SUM($H252:DZ252)=0),$B252,0)</f>
        <v>0</v>
      </c>
      <c r="EB252">
        <f ca="1">IF(AND($B252&gt;0,SUM(EB$3:EB251)=0,SUM($H252:EA252)=0),$B252,0)</f>
        <v>0</v>
      </c>
      <c r="EC252">
        <f ca="1">IF(AND($B252&gt;0,SUM(EC$3:EC251)=0,SUM($H252:EB252)=0),$B252,0)</f>
        <v>0</v>
      </c>
      <c r="ED252">
        <f ca="1">IF(AND($B252&gt;0,SUM(ED$3:ED251)=0,SUM($H252:EC252)=0),$B252,0)</f>
        <v>0</v>
      </c>
      <c r="EE252">
        <f ca="1">IF(AND($B252&gt;0,SUM(EE$3:EE251)=0,SUM($H252:ED252)=0),$B252,0)</f>
        <v>0</v>
      </c>
      <c r="EF252">
        <f ca="1">IF(AND($B252&gt;0,SUM(EF$3:EF251)=0,SUM($H252:EE252)=0),$B252,0)</f>
        <v>0</v>
      </c>
      <c r="EG252">
        <f ca="1">IF(AND($B252&gt;0,SUM(EG$3:EG251)=0,SUM($H252:EF252)=0),$B252,0)</f>
        <v>0</v>
      </c>
      <c r="EH252">
        <f ca="1">IF(AND($B252&gt;0,SUM(EH$3:EH251)=0,SUM($H252:EG252)=0),$B252,0)</f>
        <v>0</v>
      </c>
      <c r="EI252">
        <f ca="1">IF(AND($B252&gt;0,SUM(EI$3:EI251)=0,SUM($H252:EH252)=0),$B252,0)</f>
        <v>0</v>
      </c>
      <c r="EJ252">
        <f ca="1">IF(AND($B252&gt;0,SUM(EJ$3:EJ251)=0,SUM($H252:EI252)=0),$B252,0)</f>
        <v>0</v>
      </c>
      <c r="EK252">
        <f ca="1">IF(AND($B252&gt;0,SUM(EK$3:EK251)=0,SUM($H252:EJ252)=0),$B252,0)</f>
        <v>0</v>
      </c>
      <c r="EL252">
        <f ca="1">IF(AND($B252&gt;0,SUM(EL$3:EL251)=0,SUM($H252:EK252)=0),$B252,0)</f>
        <v>0</v>
      </c>
      <c r="EM252">
        <f ca="1">IF(AND($B252&gt;0,SUM(EM$3:EM251)=0,SUM($H252:EL252)=0),$B252,0)</f>
        <v>0</v>
      </c>
      <c r="EN252">
        <f ca="1">IF(AND($B252&gt;0,SUM(EN$3:EN251)=0,SUM($H252:EM252)=0),$B252,0)</f>
        <v>0</v>
      </c>
      <c r="EO252">
        <f ca="1">IF(AND($B252&gt;0,SUM(EO$3:EO251)=0,SUM($H252:EN252)=0),$B252,0)</f>
        <v>0</v>
      </c>
      <c r="EP252">
        <f ca="1">IF(AND($B252&gt;0,SUM(EP$3:EP251)=0,SUM($H252:EO252)=0),$B252,0)</f>
        <v>0</v>
      </c>
      <c r="EQ252">
        <f ca="1">IF(AND($B252&gt;0,SUM(EQ$3:EQ251)=0,SUM($H252:EP252)=0),$B252,0)</f>
        <v>0</v>
      </c>
      <c r="ER252">
        <f ca="1">IF(AND($B252&gt;0,SUM(ER$3:ER251)=0,SUM($H252:EQ252)=0),$B252,0)</f>
        <v>0</v>
      </c>
      <c r="ES252">
        <f ca="1">IF(AND($B252&gt;0,SUM(ES$3:ES251)=0,SUM($H252:ER252)=0),$B252,0)</f>
        <v>0</v>
      </c>
      <c r="ET252">
        <f ca="1">IF(AND($B252&gt;0,SUM(ET$3:ET251)=0,SUM($H252:ES252)=0),$B252,0)</f>
        <v>0</v>
      </c>
      <c r="EU252">
        <f ca="1">IF(AND($B252&gt;0,SUM(EU$3:EU251)=0,SUM($H252:ET252)=0),$B252,0)</f>
        <v>0</v>
      </c>
      <c r="EV252">
        <f ca="1">IF(AND($B252&gt;0,SUM(EV$3:EV251)=0,SUM($H252:EU252)=0),$B252,0)</f>
        <v>0</v>
      </c>
      <c r="EW252">
        <f ca="1">IF(AND($B252&gt;0,SUM(EW$3:EW251)=0,SUM($H252:EV252)=0),$B252,0)</f>
        <v>0</v>
      </c>
      <c r="EX252">
        <f ca="1">IF(AND($B252&gt;0,SUM(EX$3:EX251)=0,SUM($H252:EW252)=0),$B252,0)</f>
        <v>0</v>
      </c>
      <c r="EY252">
        <f ca="1">IF(AND($B252&gt;0,SUM(EY$3:EY251)=0,SUM($H252:EX252)=0),$B252,0)</f>
        <v>0</v>
      </c>
      <c r="EZ252">
        <f ca="1">IF(AND($B252&gt;0,SUM(EZ$3:EZ251)=0,SUM($H252:EY252)=0),$B252,0)</f>
        <v>0</v>
      </c>
      <c r="FA252">
        <f ca="1">IF(AND($B252&gt;0,SUM(FA$3:FA251)=0,SUM($H252:EZ252)=0),$B252,0)</f>
        <v>0</v>
      </c>
      <c r="FB252">
        <f ca="1">IF(AND($B252&gt;0,SUM(FB$3:FB251)=0,SUM($H252:FA252)=0),$B252,0)</f>
        <v>0</v>
      </c>
      <c r="FC252">
        <f ca="1">IF(AND($B252&gt;0,SUM(FC$3:FC251)=0,SUM($H252:FB252)=0),$B252,0)</f>
        <v>0</v>
      </c>
      <c r="FD252">
        <f ca="1">IF(AND($B252&gt;0,SUM(FD$3:FD251)=0,SUM($H252:FC252)=0),$B252,0)</f>
        <v>0</v>
      </c>
      <c r="FE252">
        <f ca="1">IF(AND($B252&gt;0,SUM(FE$3:FE251)=0,SUM($H252:FD252)=0),$B252,0)</f>
        <v>0</v>
      </c>
      <c r="FF252">
        <f ca="1">IF(AND($B252&gt;0,SUM(FF$3:FF251)=0,SUM($H252:FE252)=0),$B252,0)</f>
        <v>0</v>
      </c>
      <c r="FG252">
        <f ca="1">IF(AND($B252&gt;0,SUM(FG$3:FG251)=0,SUM($H252:FF252)=0),$B252,0)</f>
        <v>0</v>
      </c>
      <c r="FH252">
        <f ca="1">IF(AND($B252&gt;0,SUM(FH$3:FH251)=0,SUM($H252:FG252)=0),$B252,0)</f>
        <v>0</v>
      </c>
      <c r="FI252">
        <f ca="1">IF(AND($B252&gt;0,SUM(FI$3:FI251)=0,SUM($H252:FH252)=0),$B252,0)</f>
        <v>0</v>
      </c>
      <c r="FJ252">
        <f ca="1">IF(AND($B252&gt;0,SUM(FJ$3:FJ251)=0,SUM($H252:FI252)=0),$B252,0)</f>
        <v>0</v>
      </c>
      <c r="FK252">
        <f ca="1">IF(AND($B252&gt;0,SUM(FK$3:FK251)=0,SUM($H252:FJ252)=0),$B252,0)</f>
        <v>0</v>
      </c>
      <c r="FL252">
        <f ca="1">IF(AND($B252&gt;0,SUM(FL$3:FL251)=0,SUM($H252:FK252)=0),$B252,0)</f>
        <v>0</v>
      </c>
      <c r="FM252">
        <f ca="1">IF(AND($B252&gt;0,SUM(FM$3:FM251)=0,SUM($H252:FL252)=0),$B252,0)</f>
        <v>0</v>
      </c>
      <c r="FN252">
        <f ca="1">IF(AND($B252&gt;0,SUM(FN$3:FN251)=0,SUM($H252:FM252)=0),$B252,0)</f>
        <v>0</v>
      </c>
      <c r="FS252" s="67" t="str">
        <f ca="1">Valintaohjelma!$C128</f>
        <v>0</v>
      </c>
      <c r="FT252" s="67" t="str">
        <f ca="1">Valintaohjelma!$F128</f>
        <v/>
      </c>
      <c r="FU252" s="342" t="str">
        <f>""</f>
        <v/>
      </c>
      <c r="FV252" s="67" t="str">
        <f>Valintaohjelma!$I128</f>
        <v>-</v>
      </c>
      <c r="FY252" s="67" t="str">
        <f ca="1">Valintaohjelma!$C128</f>
        <v>0</v>
      </c>
      <c r="FZ252" s="67" t="str">
        <f ca="1">Valintaohjelma!$F128</f>
        <v/>
      </c>
      <c r="GA252" s="67" t="str">
        <f>""</f>
        <v/>
      </c>
      <c r="GB252" s="67" t="str">
        <f>Valintaohjelma!$I128</f>
        <v>-</v>
      </c>
      <c r="GE252" s="67" t="str">
        <f ca="1">Valintaohjelma!$C128</f>
        <v>0</v>
      </c>
      <c r="GF252" s="67" t="str">
        <f ca="1">Valintaohjelma!$F128</f>
        <v/>
      </c>
      <c r="GG252" s="67" t="str">
        <f>""</f>
        <v/>
      </c>
      <c r="GH252" s="67" t="str">
        <f>Valintaohjelma!$I128</f>
        <v>-</v>
      </c>
    </row>
    <row r="253" spans="1:190" ht="15.75" thickBot="1" x14ac:dyDescent="0.3">
      <c r="A253">
        <v>253</v>
      </c>
      <c r="B253">
        <f>IF(AND(Valintaohjelma!D129&lt;&gt;"-",Valintaohjelma!D129&lt;&gt;""),A253,0)</f>
        <v>0</v>
      </c>
      <c r="C253" s="240" t="str">
        <f t="shared" ca="1" si="26"/>
        <v>0</v>
      </c>
      <c r="D253" s="240" t="str">
        <f t="shared" ca="1" si="27"/>
        <v/>
      </c>
      <c r="E253" s="240" t="str">
        <f t="shared" ca="1" si="28"/>
        <v/>
      </c>
      <c r="F253" s="240" t="str">
        <f t="shared" ca="1" si="29"/>
        <v>-</v>
      </c>
      <c r="G253" s="47" t="e">
        <f>INDEX($I$2:$FN$2,ROWS(G$2:G253))</f>
        <v>#REF!</v>
      </c>
      <c r="H253">
        <v>0</v>
      </c>
      <c r="I253">
        <f ca="1">IF(AND($B253&gt;0,SUM(I$3:I252)=0,SUM($H253:H253)=0),$B253,0)</f>
        <v>0</v>
      </c>
      <c r="J253">
        <f ca="1">IF(AND($B253&gt;0,SUM(J$3:J252)=0,SUM($H253:I253)=0),$B253,0)</f>
        <v>0</v>
      </c>
      <c r="K253">
        <f ca="1">IF(AND($B253&gt;0,SUM(K$3:K252)=0,SUM($H253:J253)=0),$B253,0)</f>
        <v>0</v>
      </c>
      <c r="L253">
        <f ca="1">IF(AND($B253&gt;0,SUM(L$3:L252)=0,SUM($H253:K253)=0),$B253,0)</f>
        <v>0</v>
      </c>
      <c r="M253">
        <f ca="1">IF(AND($B253&gt;0,SUM(M$3:M252)=0,SUM($H253:L253)=0),$B253,0)</f>
        <v>0</v>
      </c>
      <c r="N253">
        <f ca="1">IF(AND($B253&gt;0,SUM(N$3:N252)=0,SUM($H253:M253)=0),$B253,0)</f>
        <v>0</v>
      </c>
      <c r="O253">
        <f ca="1">IF(AND($B253&gt;0,SUM(O$3:O252)=0,SUM($H253:N253)=0),$B253,0)</f>
        <v>0</v>
      </c>
      <c r="P253">
        <f ca="1">IF(AND($B253&gt;0,SUM(P$3:P252)=0,SUM($H253:O253)=0),$B253,0)</f>
        <v>0</v>
      </c>
      <c r="Q253">
        <f ca="1">IF(AND($B253&gt;0,SUM(Q$3:Q252)=0,SUM($H253:P253)=0),$B253,0)</f>
        <v>0</v>
      </c>
      <c r="R253">
        <f ca="1">IF(AND($B253&gt;0,SUM(R$3:R252)=0,SUM($H253:Q253)=0),$B253,0)</f>
        <v>0</v>
      </c>
      <c r="S253">
        <f ca="1">IF(AND($B253&gt;0,SUM(S$3:S252)=0,SUM($H253:R253)=0),$B253,0)</f>
        <v>0</v>
      </c>
      <c r="T253">
        <f ca="1">IF(AND($B253&gt;0,SUM(T$3:T252)=0,SUM($H253:S253)=0),$B253,0)</f>
        <v>0</v>
      </c>
      <c r="U253">
        <f ca="1">IF(AND($B253&gt;0,SUM(U$3:U252)=0,SUM($H253:T253)=0),$B253,0)</f>
        <v>0</v>
      </c>
      <c r="V253">
        <f ca="1">IF(AND($B253&gt;0,SUM(V$3:V252)=0,SUM($H253:U253)=0),$B253,0)</f>
        <v>0</v>
      </c>
      <c r="W253">
        <f ca="1">IF(AND($B253&gt;0,SUM(W$3:W252)=0,SUM($H253:V253)=0),$B253,0)</f>
        <v>0</v>
      </c>
      <c r="X253">
        <f ca="1">IF(AND($B253&gt;0,SUM(X$3:X252)=0,SUM($H253:W253)=0),$B253,0)</f>
        <v>0</v>
      </c>
      <c r="Y253">
        <f ca="1">IF(AND($B253&gt;0,SUM(Y$3:Y252)=0,SUM($H253:X253)=0),$B253,0)</f>
        <v>0</v>
      </c>
      <c r="Z253">
        <f ca="1">IF(AND($B253&gt;0,SUM(Z$3:Z252)=0,SUM($H253:Y253)=0),$B253,0)</f>
        <v>0</v>
      </c>
      <c r="AA253">
        <f ca="1">IF(AND($B253&gt;0,SUM(AA$3:AA252)=0,SUM($H253:Z253)=0),$B253,0)</f>
        <v>0</v>
      </c>
      <c r="AB253">
        <f ca="1">IF(AND($B253&gt;0,SUM(AB$3:AB252)=0,SUM($H253:AA253)=0),$B253,0)</f>
        <v>0</v>
      </c>
      <c r="AC253">
        <f ca="1">IF(AND($B253&gt;0,SUM(AC$3:AC252)=0,SUM($H253:AB253)=0),$B253,0)</f>
        <v>0</v>
      </c>
      <c r="AD253">
        <f ca="1">IF(AND($B253&gt;0,SUM(AD$3:AD252)=0,SUM($H253:AC253)=0),$B253,0)</f>
        <v>0</v>
      </c>
      <c r="AE253">
        <f ca="1">IF(AND($B253&gt;0,SUM(AE$3:AE252)=0,SUM($H253:AD253)=0),$B253,0)</f>
        <v>0</v>
      </c>
      <c r="AF253">
        <f ca="1">IF(AND($B253&gt;0,SUM(AF$3:AF252)=0,SUM($H253:AE253)=0),$B253,0)</f>
        <v>0</v>
      </c>
      <c r="AG253">
        <f ca="1">IF(AND($B253&gt;0,SUM(AG$3:AG252)=0,SUM($H253:AF253)=0),$B253,0)</f>
        <v>0</v>
      </c>
      <c r="AH253">
        <f ca="1">IF(AND($B253&gt;0,SUM(AH$3:AH252)=0,SUM($H253:AG253)=0),$B253,0)</f>
        <v>0</v>
      </c>
      <c r="AI253">
        <f ca="1">IF(AND($B253&gt;0,SUM(AI$3:AI252)=0,SUM($H253:AH253)=0),$B253,0)</f>
        <v>0</v>
      </c>
      <c r="AJ253">
        <f ca="1">IF(AND($B253&gt;0,SUM(AJ$3:AJ252)=0,SUM($H253:AI253)=0),$B253,0)</f>
        <v>0</v>
      </c>
      <c r="AK253">
        <f ca="1">IF(AND($B253&gt;0,SUM(AK$3:AK252)=0,SUM($H253:AJ253)=0),$B253,0)</f>
        <v>0</v>
      </c>
      <c r="AL253">
        <f ca="1">IF(AND($B253&gt;0,SUM(AL$3:AL252)=0,SUM($H253:AK253)=0),$B253,0)</f>
        <v>0</v>
      </c>
      <c r="AM253">
        <f ca="1">IF(AND($B253&gt;0,SUM(AM$3:AM252)=0,SUM($H253:AL253)=0),$B253,0)</f>
        <v>0</v>
      </c>
      <c r="AN253">
        <f ca="1">IF(AND($B253&gt;0,SUM(AN$3:AN252)=0,SUM($H253:AM253)=0),$B253,0)</f>
        <v>0</v>
      </c>
      <c r="AO253">
        <f ca="1">IF(AND($B253&gt;0,SUM(AO$3:AO252)=0,SUM($H253:AN253)=0),$B253,0)</f>
        <v>0</v>
      </c>
      <c r="AP253">
        <f ca="1">IF(AND($B253&gt;0,SUM(AP$3:AP252)=0,SUM($H253:AO253)=0),$B253,0)</f>
        <v>0</v>
      </c>
      <c r="AQ253">
        <f ca="1">IF(AND($B253&gt;0,SUM(AQ$3:AQ252)=0,SUM($H253:AP253)=0),$B253,0)</f>
        <v>0</v>
      </c>
      <c r="AR253">
        <f ca="1">IF(AND($B253&gt;0,SUM(AR$3:AR252)=0,SUM($H253:AQ253)=0),$B253,0)</f>
        <v>0</v>
      </c>
      <c r="AS253">
        <f ca="1">IF(AND($B253&gt;0,SUM(AS$3:AS252)=0,SUM($H253:AR253)=0),$B253,0)</f>
        <v>0</v>
      </c>
      <c r="AT253">
        <f ca="1">IF(AND($B253&gt;0,SUM(AT$3:AT252)=0,SUM($H253:AS253)=0),$B253,0)</f>
        <v>0</v>
      </c>
      <c r="AU253">
        <f ca="1">IF(AND($B253&gt;0,SUM(AU$3:AU252)=0,SUM($H253:AT253)=0),$B253,0)</f>
        <v>0</v>
      </c>
      <c r="AV253">
        <f ca="1">IF(AND($B253&gt;0,SUM(AV$3:AV252)=0,SUM($H253:AU253)=0),$B253,0)</f>
        <v>0</v>
      </c>
      <c r="AW253">
        <f ca="1">IF(AND($B253&gt;0,SUM(AW$3:AW252)=0,SUM($H253:AV253)=0),$B253,0)</f>
        <v>0</v>
      </c>
      <c r="AX253">
        <f ca="1">IF(AND($B253&gt;0,SUM(AX$3:AX252)=0,SUM($H253:AW253)=0),$B253,0)</f>
        <v>0</v>
      </c>
      <c r="AY253">
        <f ca="1">IF(AND($B253&gt;0,SUM(AY$3:AY252)=0,SUM($H253:AX253)=0),$B253,0)</f>
        <v>0</v>
      </c>
      <c r="AZ253">
        <f ca="1">IF(AND($B253&gt;0,SUM(AZ$3:AZ252)=0,SUM($H253:AY253)=0),$B253,0)</f>
        <v>0</v>
      </c>
      <c r="BA253">
        <f ca="1">IF(AND($B253&gt;0,SUM(BA$3:BA252)=0,SUM($H253:AZ253)=0),$B253,0)</f>
        <v>0</v>
      </c>
      <c r="BB253">
        <f ca="1">IF(AND($B253&gt;0,SUM(BB$3:BB252)=0,SUM($H253:BA253)=0),$B253,0)</f>
        <v>0</v>
      </c>
      <c r="BC253">
        <f ca="1">IF(AND($B253&gt;0,SUM(BC$3:BC252)=0,SUM($H253:BB253)=0),$B253,0)</f>
        <v>0</v>
      </c>
      <c r="BD253">
        <f ca="1">IF(AND($B253&gt;0,SUM(BD$3:BD252)=0,SUM($H253:BC253)=0),$B253,0)</f>
        <v>0</v>
      </c>
      <c r="BE253">
        <f ca="1">IF(AND($B253&gt;0,SUM(BE$3:BE252)=0,SUM($H253:BD253)=0),$B253,0)</f>
        <v>0</v>
      </c>
      <c r="BF253">
        <f ca="1">IF(AND($B253&gt;0,SUM(BF$3:BF252)=0,SUM($H253:BE253)=0),$B253,0)</f>
        <v>0</v>
      </c>
      <c r="BG253">
        <f ca="1">IF(AND($B253&gt;0,SUM(BG$3:BG252)=0,SUM($H253:BF253)=0),$B253,0)</f>
        <v>0</v>
      </c>
      <c r="BH253">
        <f ca="1">IF(AND($B253&gt;0,SUM(BH$3:BH252)=0,SUM($H253:BG253)=0),$B253,0)</f>
        <v>0</v>
      </c>
      <c r="BI253">
        <f ca="1">IF(AND($B253&gt;0,SUM(BI$3:BI252)=0,SUM($H253:BH253)=0),$B253,0)</f>
        <v>0</v>
      </c>
      <c r="BJ253">
        <f ca="1">IF(AND($B253&gt;0,SUM(BJ$3:BJ252)=0,SUM($H253:BI253)=0),$B253,0)</f>
        <v>0</v>
      </c>
      <c r="BK253">
        <f ca="1">IF(AND($B253&gt;0,SUM(BK$3:BK252)=0,SUM($H253:BJ253)=0),$B253,0)</f>
        <v>0</v>
      </c>
      <c r="BL253">
        <f ca="1">IF(AND($B253&gt;0,SUM(BL$3:BL252)=0,SUM($H253:BK253)=0),$B253,0)</f>
        <v>0</v>
      </c>
      <c r="BM253">
        <f ca="1">IF(AND($B253&gt;0,SUM(BM$3:BM252)=0,SUM($H253:BL253)=0),$B253,0)</f>
        <v>0</v>
      </c>
      <c r="BN253">
        <f ca="1">IF(AND($B253&gt;0,SUM(BN$3:BN252)=0,SUM($H253:BM253)=0),$B253,0)</f>
        <v>0</v>
      </c>
      <c r="BO253">
        <f ca="1">IF(AND($B253&gt;0,SUM(BO$3:BO252)=0,SUM($H253:BN253)=0),$B253,0)</f>
        <v>0</v>
      </c>
      <c r="BP253">
        <f ca="1">IF(AND($B253&gt;0,SUM(BP$3:BP252)=0,SUM($H253:BO253)=0),$B253,0)</f>
        <v>0</v>
      </c>
      <c r="BQ253">
        <f ca="1">IF(AND($B253&gt;0,SUM(BQ$3:BQ252)=0,SUM($H253:BP253)=0),$B253,0)</f>
        <v>0</v>
      </c>
      <c r="BR253">
        <f ca="1">IF(AND($B253&gt;0,SUM(BR$3:BR252)=0,SUM($H253:BQ253)=0),$B253,0)</f>
        <v>0</v>
      </c>
      <c r="BS253">
        <f ca="1">IF(AND($B253&gt;0,SUM(BS$3:BS252)=0,SUM($H253:BR253)=0),$B253,0)</f>
        <v>0</v>
      </c>
      <c r="BT253">
        <f ca="1">IF(AND($B253&gt;0,SUM(BT$3:BT252)=0,SUM($H253:BS253)=0),$B253,0)</f>
        <v>0</v>
      </c>
      <c r="BU253">
        <f ca="1">IF(AND($B253&gt;0,SUM(BU$3:BU252)=0,SUM($H253:BT253)=0),$B253,0)</f>
        <v>0</v>
      </c>
      <c r="BV253">
        <f ca="1">IF(AND($B253&gt;0,SUM(BV$3:BV252)=0,SUM($H253:BU253)=0),$B253,0)</f>
        <v>0</v>
      </c>
      <c r="BW253">
        <f ca="1">IF(AND($B253&gt;0,SUM(BW$3:BW252)=0,SUM($H253:BV253)=0),$B253,0)</f>
        <v>0</v>
      </c>
      <c r="BX253">
        <f ca="1">IF(AND($B253&gt;0,SUM(BX$3:BX252)=0,SUM($H253:BW253)=0),$B253,0)</f>
        <v>0</v>
      </c>
      <c r="BY253">
        <f ca="1">IF(AND($B253&gt;0,SUM(BY$3:BY252)=0,SUM($H253:BX253)=0),$B253,0)</f>
        <v>0</v>
      </c>
      <c r="BZ253">
        <f ca="1">IF(AND($B253&gt;0,SUM(BZ$3:BZ252)=0,SUM($H253:BY253)=0),$B253,0)</f>
        <v>0</v>
      </c>
      <c r="CA253">
        <f ca="1">IF(AND($B253&gt;0,SUM(CA$3:CA252)=0,SUM($H253:BZ253)=0),$B253,0)</f>
        <v>0</v>
      </c>
      <c r="CB253">
        <f ca="1">IF(AND($B253&gt;0,SUM(CB$3:CB252)=0,SUM($H253:CA253)=0),$B253,0)</f>
        <v>0</v>
      </c>
      <c r="CC253">
        <f ca="1">IF(AND($B253&gt;0,SUM(CC$3:CC252)=0,SUM($H253:CB253)=0),$B253,0)</f>
        <v>0</v>
      </c>
      <c r="CD253">
        <f ca="1">IF(AND($B253&gt;0,SUM(CD$3:CD252)=0,SUM($H253:CC253)=0),$B253,0)</f>
        <v>0</v>
      </c>
      <c r="CE253">
        <f ca="1">IF(AND($B253&gt;0,SUM(CE$3:CE252)=0,SUM($H253:CD253)=0),$B253,0)</f>
        <v>0</v>
      </c>
      <c r="CF253">
        <f ca="1">IF(AND($B253&gt;0,SUM(CF$3:CF252)=0,SUM($H253:CE253)=0),$B253,0)</f>
        <v>0</v>
      </c>
      <c r="CG253">
        <f ca="1">IF(AND($B253&gt;0,SUM(CG$3:CG252)=0,SUM($H253:CF253)=0),$B253,0)</f>
        <v>0</v>
      </c>
      <c r="CH253">
        <f ca="1">IF(AND($B253&gt;0,SUM(CH$3:CH252)=0,SUM($H253:CG253)=0),$B253,0)</f>
        <v>0</v>
      </c>
      <c r="CI253">
        <f ca="1">IF(AND($B253&gt;0,SUM(CI$3:CI252)=0,SUM($H253:CH253)=0),$B253,0)</f>
        <v>0</v>
      </c>
      <c r="CJ253">
        <f ca="1">IF(AND($B253&gt;0,SUM(CJ$3:CJ252)=0,SUM($H253:CI253)=0),$B253,0)</f>
        <v>0</v>
      </c>
      <c r="CK253">
        <f ca="1">IF(AND($B253&gt;0,SUM(CK$3:CK252)=0,SUM($H253:CJ253)=0),$B253,0)</f>
        <v>0</v>
      </c>
      <c r="CL253">
        <f ca="1">IF(AND($B253&gt;0,SUM(CL$3:CL252)=0,SUM($H253:CK253)=0),$B253,0)</f>
        <v>0</v>
      </c>
      <c r="CM253">
        <f ca="1">IF(AND($B253&gt;0,SUM(CM$3:CM252)=0,SUM($H253:CL253)=0),$B253,0)</f>
        <v>0</v>
      </c>
      <c r="CN253">
        <f ca="1">IF(AND($B253&gt;0,SUM(CN$3:CN252)=0,SUM($H253:CM253)=0),$B253,0)</f>
        <v>0</v>
      </c>
      <c r="CO253">
        <f ca="1">IF(AND($B253&gt;0,SUM(CO$3:CO252)=0,SUM($H253:CN253)=0),$B253,0)</f>
        <v>0</v>
      </c>
      <c r="CP253">
        <f ca="1">IF(AND($B253&gt;0,SUM(CP$3:CP252)=0,SUM($H253:CO253)=0),$B253,0)</f>
        <v>0</v>
      </c>
      <c r="CQ253">
        <f ca="1">IF(AND($B253&gt;0,SUM(CQ$3:CQ252)=0,SUM($H253:CP253)=0),$B253,0)</f>
        <v>0</v>
      </c>
      <c r="CR253">
        <f ca="1">IF(AND($B253&gt;0,SUM(CR$3:CR252)=0,SUM($H253:CQ253)=0),$B253,0)</f>
        <v>0</v>
      </c>
      <c r="CS253">
        <f ca="1">IF(AND($B253&gt;0,SUM(CS$3:CS252)=0,SUM($H253:CR253)=0),$B253,0)</f>
        <v>0</v>
      </c>
      <c r="CT253">
        <f ca="1">IF(AND($B253&gt;0,SUM(CT$3:CT252)=0,SUM($H253:CS253)=0),$B253,0)</f>
        <v>0</v>
      </c>
      <c r="CU253">
        <f ca="1">IF(AND($B253&gt;0,SUM(CU$3:CU252)=0,SUM($H253:CT253)=0),$B253,0)</f>
        <v>0</v>
      </c>
      <c r="CV253">
        <f ca="1">IF(AND($B253&gt;0,SUM(CV$3:CV252)=0,SUM($H253:CU253)=0),$B253,0)</f>
        <v>0</v>
      </c>
      <c r="CW253">
        <f ca="1">IF(AND($B253&gt;0,SUM(CW$3:CW252)=0,SUM($H253:CV253)=0),$B253,0)</f>
        <v>0</v>
      </c>
      <c r="CX253">
        <f ca="1">IF(AND($B253&gt;0,SUM(CX$3:CX252)=0,SUM($H253:CW253)=0),$B253,0)</f>
        <v>0</v>
      </c>
      <c r="CY253">
        <f ca="1">IF(AND($B253&gt;0,SUM(CY$3:CY252)=0,SUM($H253:CX253)=0),$B253,0)</f>
        <v>0</v>
      </c>
      <c r="CZ253">
        <f ca="1">IF(AND($B253&gt;0,SUM(CZ$3:CZ252)=0,SUM($H253:CY253)=0),$B253,0)</f>
        <v>0</v>
      </c>
      <c r="DA253">
        <f ca="1">IF(AND($B253&gt;0,SUM(DA$3:DA252)=0,SUM($H253:CZ253)=0),$B253,0)</f>
        <v>0</v>
      </c>
      <c r="DB253">
        <f ca="1">IF(AND($B253&gt;0,SUM(DB$3:DB252)=0,SUM($H253:DA253)=0),$B253,0)</f>
        <v>0</v>
      </c>
      <c r="DC253">
        <f ca="1">IF(AND($B253&gt;0,SUM(DC$3:DC252)=0,SUM($H253:DB253)=0),$B253,0)</f>
        <v>0</v>
      </c>
      <c r="DD253">
        <f ca="1">IF(AND($B253&gt;0,SUM(DD$3:DD252)=0,SUM($H253:DC253)=0),$B253,0)</f>
        <v>0</v>
      </c>
      <c r="DE253">
        <f ca="1">IF(AND($B253&gt;0,SUM(DE$3:DE252)=0,SUM($H253:DD253)=0),$B253,0)</f>
        <v>0</v>
      </c>
      <c r="DF253">
        <f ca="1">IF(AND($B253&gt;0,SUM(DF$3:DF252)=0,SUM($H253:DE253)=0),$B253,0)</f>
        <v>0</v>
      </c>
      <c r="DG253">
        <f ca="1">IF(AND($B253&gt;0,SUM(DG$3:DG252)=0,SUM($H253:DF253)=0),$B253,0)</f>
        <v>0</v>
      </c>
      <c r="DH253">
        <f ca="1">IF(AND($B253&gt;0,SUM(DH$3:DH252)=0,SUM($H253:DG253)=0),$B253,0)</f>
        <v>0</v>
      </c>
      <c r="DI253">
        <f ca="1">IF(AND($B253&gt;0,SUM(DI$3:DI252)=0,SUM($H253:DH253)=0),$B253,0)</f>
        <v>0</v>
      </c>
      <c r="DJ253">
        <f ca="1">IF(AND($B253&gt;0,SUM(DJ$3:DJ252)=0,SUM($H253:DI253)=0),$B253,0)</f>
        <v>0</v>
      </c>
      <c r="DK253">
        <f ca="1">IF(AND($B253&gt;0,SUM(DK$3:DK252)=0,SUM($H253:DJ253)=0),$B253,0)</f>
        <v>0</v>
      </c>
      <c r="DL253">
        <f ca="1">IF(AND($B253&gt;0,SUM(DL$3:DL252)=0,SUM($H253:DK253)=0),$B253,0)</f>
        <v>0</v>
      </c>
      <c r="DM253">
        <f ca="1">IF(AND($B253&gt;0,SUM(DM$3:DM252)=0,SUM($H253:DL253)=0),$B253,0)</f>
        <v>0</v>
      </c>
      <c r="DN253">
        <f ca="1">IF(AND($B253&gt;0,SUM(DN$3:DN252)=0,SUM($H253:DM253)=0),$B253,0)</f>
        <v>0</v>
      </c>
      <c r="DO253">
        <f ca="1">IF(AND($B253&gt;0,SUM(DO$3:DO252)=0,SUM($H253:DN253)=0),$B253,0)</f>
        <v>0</v>
      </c>
      <c r="DP253">
        <f ca="1">IF(AND($B253&gt;0,SUM(DP$3:DP252)=0,SUM($H253:DO253)=0),$B253,0)</f>
        <v>0</v>
      </c>
      <c r="DQ253">
        <f ca="1">IF(AND($B253&gt;0,SUM(DQ$3:DQ252)=0,SUM($H253:DP253)=0),$B253,0)</f>
        <v>0</v>
      </c>
      <c r="DR253">
        <f ca="1">IF(AND($B253&gt;0,SUM(DR$3:DR252)=0,SUM($H253:DQ253)=0),$B253,0)</f>
        <v>0</v>
      </c>
      <c r="DS253">
        <f ca="1">IF(AND($B253&gt;0,SUM(DS$3:DS252)=0,SUM($H253:DR253)=0),$B253,0)</f>
        <v>0</v>
      </c>
      <c r="DT253">
        <f ca="1">IF(AND($B253&gt;0,SUM(DT$3:DT252)=0,SUM($H253:DS253)=0),$B253,0)</f>
        <v>0</v>
      </c>
      <c r="DU253">
        <f ca="1">IF(AND($B253&gt;0,SUM(DU$3:DU252)=0,SUM($H253:DT253)=0),$B253,0)</f>
        <v>0</v>
      </c>
      <c r="DV253">
        <f ca="1">IF(AND($B253&gt;0,SUM(DV$3:DV252)=0,SUM($H253:DU253)=0),$B253,0)</f>
        <v>0</v>
      </c>
      <c r="DW253">
        <f ca="1">IF(AND($B253&gt;0,SUM(DW$3:DW252)=0,SUM($H253:DV253)=0),$B253,0)</f>
        <v>0</v>
      </c>
      <c r="DX253">
        <f ca="1">IF(AND($B253&gt;0,SUM(DX$3:DX252)=0,SUM($H253:DW253)=0),$B253,0)</f>
        <v>0</v>
      </c>
      <c r="DY253">
        <f ca="1">IF(AND($B253&gt;0,SUM(DY$3:DY252)=0,SUM($H253:DX253)=0),$B253,0)</f>
        <v>0</v>
      </c>
      <c r="DZ253">
        <f ca="1">IF(AND($B253&gt;0,SUM(DZ$3:DZ252)=0,SUM($H253:DY253)=0),$B253,0)</f>
        <v>0</v>
      </c>
      <c r="EA253">
        <f ca="1">IF(AND($B253&gt;0,SUM(EA$3:EA252)=0,SUM($H253:DZ253)=0),$B253,0)</f>
        <v>0</v>
      </c>
      <c r="EB253">
        <f ca="1">IF(AND($B253&gt;0,SUM(EB$3:EB252)=0,SUM($H253:EA253)=0),$B253,0)</f>
        <v>0</v>
      </c>
      <c r="EC253">
        <f ca="1">IF(AND($B253&gt;0,SUM(EC$3:EC252)=0,SUM($H253:EB253)=0),$B253,0)</f>
        <v>0</v>
      </c>
      <c r="ED253">
        <f ca="1">IF(AND($B253&gt;0,SUM(ED$3:ED252)=0,SUM($H253:EC253)=0),$B253,0)</f>
        <v>0</v>
      </c>
      <c r="EE253">
        <f ca="1">IF(AND($B253&gt;0,SUM(EE$3:EE252)=0,SUM($H253:ED253)=0),$B253,0)</f>
        <v>0</v>
      </c>
      <c r="EF253">
        <f ca="1">IF(AND($B253&gt;0,SUM(EF$3:EF252)=0,SUM($H253:EE253)=0),$B253,0)</f>
        <v>0</v>
      </c>
      <c r="EG253">
        <f ca="1">IF(AND($B253&gt;0,SUM(EG$3:EG252)=0,SUM($H253:EF253)=0),$B253,0)</f>
        <v>0</v>
      </c>
      <c r="EH253">
        <f ca="1">IF(AND($B253&gt;0,SUM(EH$3:EH252)=0,SUM($H253:EG253)=0),$B253,0)</f>
        <v>0</v>
      </c>
      <c r="EI253">
        <f ca="1">IF(AND($B253&gt;0,SUM(EI$3:EI252)=0,SUM($H253:EH253)=0),$B253,0)</f>
        <v>0</v>
      </c>
      <c r="EJ253">
        <f ca="1">IF(AND($B253&gt;0,SUM(EJ$3:EJ252)=0,SUM($H253:EI253)=0),$B253,0)</f>
        <v>0</v>
      </c>
      <c r="EK253">
        <f ca="1">IF(AND($B253&gt;0,SUM(EK$3:EK252)=0,SUM($H253:EJ253)=0),$B253,0)</f>
        <v>0</v>
      </c>
      <c r="EL253">
        <f ca="1">IF(AND($B253&gt;0,SUM(EL$3:EL252)=0,SUM($H253:EK253)=0),$B253,0)</f>
        <v>0</v>
      </c>
      <c r="EM253">
        <f ca="1">IF(AND($B253&gt;0,SUM(EM$3:EM252)=0,SUM($H253:EL253)=0),$B253,0)</f>
        <v>0</v>
      </c>
      <c r="EN253">
        <f ca="1">IF(AND($B253&gt;0,SUM(EN$3:EN252)=0,SUM($H253:EM253)=0),$B253,0)</f>
        <v>0</v>
      </c>
      <c r="EO253">
        <f ca="1">IF(AND($B253&gt;0,SUM(EO$3:EO252)=0,SUM($H253:EN253)=0),$B253,0)</f>
        <v>0</v>
      </c>
      <c r="EP253">
        <f ca="1">IF(AND($B253&gt;0,SUM(EP$3:EP252)=0,SUM($H253:EO253)=0),$B253,0)</f>
        <v>0</v>
      </c>
      <c r="EQ253">
        <f ca="1">IF(AND($B253&gt;0,SUM(EQ$3:EQ252)=0,SUM($H253:EP253)=0),$B253,0)</f>
        <v>0</v>
      </c>
      <c r="ER253">
        <f ca="1">IF(AND($B253&gt;0,SUM(ER$3:ER252)=0,SUM($H253:EQ253)=0),$B253,0)</f>
        <v>0</v>
      </c>
      <c r="ES253">
        <f ca="1">IF(AND($B253&gt;0,SUM(ES$3:ES252)=0,SUM($H253:ER253)=0),$B253,0)</f>
        <v>0</v>
      </c>
      <c r="ET253">
        <f ca="1">IF(AND($B253&gt;0,SUM(ET$3:ET252)=0,SUM($H253:ES253)=0),$B253,0)</f>
        <v>0</v>
      </c>
      <c r="EU253">
        <f ca="1">IF(AND($B253&gt;0,SUM(EU$3:EU252)=0,SUM($H253:ET253)=0),$B253,0)</f>
        <v>0</v>
      </c>
      <c r="EV253">
        <f ca="1">IF(AND($B253&gt;0,SUM(EV$3:EV252)=0,SUM($H253:EU253)=0),$B253,0)</f>
        <v>0</v>
      </c>
      <c r="EW253">
        <f ca="1">IF(AND($B253&gt;0,SUM(EW$3:EW252)=0,SUM($H253:EV253)=0),$B253,0)</f>
        <v>0</v>
      </c>
      <c r="EX253">
        <f ca="1">IF(AND($B253&gt;0,SUM(EX$3:EX252)=0,SUM($H253:EW253)=0),$B253,0)</f>
        <v>0</v>
      </c>
      <c r="EY253">
        <f ca="1">IF(AND($B253&gt;0,SUM(EY$3:EY252)=0,SUM($H253:EX253)=0),$B253,0)</f>
        <v>0</v>
      </c>
      <c r="EZ253">
        <f ca="1">IF(AND($B253&gt;0,SUM(EZ$3:EZ252)=0,SUM($H253:EY253)=0),$B253,0)</f>
        <v>0</v>
      </c>
      <c r="FA253">
        <f ca="1">IF(AND($B253&gt;0,SUM(FA$3:FA252)=0,SUM($H253:EZ253)=0),$B253,0)</f>
        <v>0</v>
      </c>
      <c r="FB253">
        <f ca="1">IF(AND($B253&gt;0,SUM(FB$3:FB252)=0,SUM($H253:FA253)=0),$B253,0)</f>
        <v>0</v>
      </c>
      <c r="FC253">
        <f ca="1">IF(AND($B253&gt;0,SUM(FC$3:FC252)=0,SUM($H253:FB253)=0),$B253,0)</f>
        <v>0</v>
      </c>
      <c r="FD253">
        <f ca="1">IF(AND($B253&gt;0,SUM(FD$3:FD252)=0,SUM($H253:FC253)=0),$B253,0)</f>
        <v>0</v>
      </c>
      <c r="FE253">
        <f ca="1">IF(AND($B253&gt;0,SUM(FE$3:FE252)=0,SUM($H253:FD253)=0),$B253,0)</f>
        <v>0</v>
      </c>
      <c r="FF253">
        <f ca="1">IF(AND($B253&gt;0,SUM(FF$3:FF252)=0,SUM($H253:FE253)=0),$B253,0)</f>
        <v>0</v>
      </c>
      <c r="FG253">
        <f ca="1">IF(AND($B253&gt;0,SUM(FG$3:FG252)=0,SUM($H253:FF253)=0),$B253,0)</f>
        <v>0</v>
      </c>
      <c r="FH253">
        <f ca="1">IF(AND($B253&gt;0,SUM(FH$3:FH252)=0,SUM($H253:FG253)=0),$B253,0)</f>
        <v>0</v>
      </c>
      <c r="FI253">
        <f ca="1">IF(AND($B253&gt;0,SUM(FI$3:FI252)=0,SUM($H253:FH253)=0),$B253,0)</f>
        <v>0</v>
      </c>
      <c r="FJ253">
        <f ca="1">IF(AND($B253&gt;0,SUM(FJ$3:FJ252)=0,SUM($H253:FI253)=0),$B253,0)</f>
        <v>0</v>
      </c>
      <c r="FK253">
        <f ca="1">IF(AND($B253&gt;0,SUM(FK$3:FK252)=0,SUM($H253:FJ253)=0),$B253,0)</f>
        <v>0</v>
      </c>
      <c r="FL253">
        <f ca="1">IF(AND($B253&gt;0,SUM(FL$3:FL252)=0,SUM($H253:FK253)=0),$B253,0)</f>
        <v>0</v>
      </c>
      <c r="FM253">
        <f ca="1">IF(AND($B253&gt;0,SUM(FM$3:FM252)=0,SUM($H253:FL253)=0),$B253,0)</f>
        <v>0</v>
      </c>
      <c r="FN253">
        <f ca="1">IF(AND($B253&gt;0,SUM(FN$3:FN252)=0,SUM($H253:FM253)=0),$B253,0)</f>
        <v>0</v>
      </c>
      <c r="FS253" s="67" t="str">
        <f ca="1">Valintaohjelma!$C129</f>
        <v>0</v>
      </c>
      <c r="FT253" s="67" t="str">
        <f ca="1">Valintaohjelma!$F129</f>
        <v/>
      </c>
      <c r="FU253" s="342" t="str">
        <f>""</f>
        <v/>
      </c>
      <c r="FV253" s="67" t="str">
        <f>Valintaohjelma!$I129</f>
        <v>-</v>
      </c>
      <c r="FY253" s="67" t="str">
        <f ca="1">Valintaohjelma!$C129</f>
        <v>0</v>
      </c>
      <c r="FZ253" s="67" t="str">
        <f ca="1">Valintaohjelma!$F129</f>
        <v/>
      </c>
      <c r="GA253" s="67" t="str">
        <f>""</f>
        <v/>
      </c>
      <c r="GB253" s="67" t="str">
        <f>Valintaohjelma!$I129</f>
        <v>-</v>
      </c>
      <c r="GE253" s="67" t="str">
        <f ca="1">Valintaohjelma!$C129</f>
        <v>0</v>
      </c>
      <c r="GF253" s="67" t="str">
        <f ca="1">Valintaohjelma!$F129</f>
        <v/>
      </c>
      <c r="GG253" s="67" t="str">
        <f>""</f>
        <v/>
      </c>
      <c r="GH253" s="67" t="str">
        <f>Valintaohjelma!$I129</f>
        <v>-</v>
      </c>
    </row>
    <row r="254" spans="1:190" ht="15.75" thickBot="1" x14ac:dyDescent="0.3">
      <c r="A254">
        <v>254</v>
      </c>
      <c r="B254">
        <f>IF(AND(Valintaohjelma!D130&lt;&gt;"-",Valintaohjelma!D130&lt;&gt;""),A254,0)</f>
        <v>0</v>
      </c>
      <c r="C254" s="240" t="str">
        <f t="shared" ca="1" si="26"/>
        <v>0</v>
      </c>
      <c r="D254" s="240" t="str">
        <f t="shared" ca="1" si="27"/>
        <v/>
      </c>
      <c r="E254" s="240" t="str">
        <f t="shared" ca="1" si="28"/>
        <v/>
      </c>
      <c r="F254" s="240" t="str">
        <f t="shared" ca="1" si="29"/>
        <v>-</v>
      </c>
      <c r="G254" s="47" t="e">
        <f>INDEX($I$2:$FN$2,ROWS(G$2:G254))</f>
        <v>#REF!</v>
      </c>
      <c r="H254">
        <v>0</v>
      </c>
      <c r="I254">
        <f ca="1">IF(AND($B254&gt;0,SUM(I$3:I253)=0,SUM($H254:H254)=0),$B254,0)</f>
        <v>0</v>
      </c>
      <c r="J254">
        <f ca="1">IF(AND($B254&gt;0,SUM(J$3:J253)=0,SUM($H254:I254)=0),$B254,0)</f>
        <v>0</v>
      </c>
      <c r="K254">
        <f ca="1">IF(AND($B254&gt;0,SUM(K$3:K253)=0,SUM($H254:J254)=0),$B254,0)</f>
        <v>0</v>
      </c>
      <c r="L254">
        <f ca="1">IF(AND($B254&gt;0,SUM(L$3:L253)=0,SUM($H254:K254)=0),$B254,0)</f>
        <v>0</v>
      </c>
      <c r="M254">
        <f ca="1">IF(AND($B254&gt;0,SUM(M$3:M253)=0,SUM($H254:L254)=0),$B254,0)</f>
        <v>0</v>
      </c>
      <c r="N254">
        <f ca="1">IF(AND($B254&gt;0,SUM(N$3:N253)=0,SUM($H254:M254)=0),$B254,0)</f>
        <v>0</v>
      </c>
      <c r="O254">
        <f ca="1">IF(AND($B254&gt;0,SUM(O$3:O253)=0,SUM($H254:N254)=0),$B254,0)</f>
        <v>0</v>
      </c>
      <c r="P254">
        <f ca="1">IF(AND($B254&gt;0,SUM(P$3:P253)=0,SUM($H254:O254)=0),$B254,0)</f>
        <v>0</v>
      </c>
      <c r="Q254">
        <f ca="1">IF(AND($B254&gt;0,SUM(Q$3:Q253)=0,SUM($H254:P254)=0),$B254,0)</f>
        <v>0</v>
      </c>
      <c r="R254">
        <f ca="1">IF(AND($B254&gt;0,SUM(R$3:R253)=0,SUM($H254:Q254)=0),$B254,0)</f>
        <v>0</v>
      </c>
      <c r="S254">
        <f ca="1">IF(AND($B254&gt;0,SUM(S$3:S253)=0,SUM($H254:R254)=0),$B254,0)</f>
        <v>0</v>
      </c>
      <c r="T254">
        <f ca="1">IF(AND($B254&gt;0,SUM(T$3:T253)=0,SUM($H254:S254)=0),$B254,0)</f>
        <v>0</v>
      </c>
      <c r="U254">
        <f ca="1">IF(AND($B254&gt;0,SUM(U$3:U253)=0,SUM($H254:T254)=0),$B254,0)</f>
        <v>0</v>
      </c>
      <c r="V254">
        <f ca="1">IF(AND($B254&gt;0,SUM(V$3:V253)=0,SUM($H254:U254)=0),$B254,0)</f>
        <v>0</v>
      </c>
      <c r="W254">
        <f ca="1">IF(AND($B254&gt;0,SUM(W$3:W253)=0,SUM($H254:V254)=0),$B254,0)</f>
        <v>0</v>
      </c>
      <c r="X254">
        <f ca="1">IF(AND($B254&gt;0,SUM(X$3:X253)=0,SUM($H254:W254)=0),$B254,0)</f>
        <v>0</v>
      </c>
      <c r="Y254">
        <f ca="1">IF(AND($B254&gt;0,SUM(Y$3:Y253)=0,SUM($H254:X254)=0),$B254,0)</f>
        <v>0</v>
      </c>
      <c r="Z254">
        <f ca="1">IF(AND($B254&gt;0,SUM(Z$3:Z253)=0,SUM($H254:Y254)=0),$B254,0)</f>
        <v>0</v>
      </c>
      <c r="AA254">
        <f ca="1">IF(AND($B254&gt;0,SUM(AA$3:AA253)=0,SUM($H254:Z254)=0),$B254,0)</f>
        <v>0</v>
      </c>
      <c r="AB254">
        <f ca="1">IF(AND($B254&gt;0,SUM(AB$3:AB253)=0,SUM($H254:AA254)=0),$B254,0)</f>
        <v>0</v>
      </c>
      <c r="AC254">
        <f ca="1">IF(AND($B254&gt;0,SUM(AC$3:AC253)=0,SUM($H254:AB254)=0),$B254,0)</f>
        <v>0</v>
      </c>
      <c r="AD254">
        <f ca="1">IF(AND($B254&gt;0,SUM(AD$3:AD253)=0,SUM($H254:AC254)=0),$B254,0)</f>
        <v>0</v>
      </c>
      <c r="AE254">
        <f ca="1">IF(AND($B254&gt;0,SUM(AE$3:AE253)=0,SUM($H254:AD254)=0),$B254,0)</f>
        <v>0</v>
      </c>
      <c r="AF254">
        <f ca="1">IF(AND($B254&gt;0,SUM(AF$3:AF253)=0,SUM($H254:AE254)=0),$B254,0)</f>
        <v>0</v>
      </c>
      <c r="AG254">
        <f ca="1">IF(AND($B254&gt;0,SUM(AG$3:AG253)=0,SUM($H254:AF254)=0),$B254,0)</f>
        <v>0</v>
      </c>
      <c r="AH254">
        <f ca="1">IF(AND($B254&gt;0,SUM(AH$3:AH253)=0,SUM($H254:AG254)=0),$B254,0)</f>
        <v>0</v>
      </c>
      <c r="AI254">
        <f ca="1">IF(AND($B254&gt;0,SUM(AI$3:AI253)=0,SUM($H254:AH254)=0),$B254,0)</f>
        <v>0</v>
      </c>
      <c r="AJ254">
        <f ca="1">IF(AND($B254&gt;0,SUM(AJ$3:AJ253)=0,SUM($H254:AI254)=0),$B254,0)</f>
        <v>0</v>
      </c>
      <c r="AK254">
        <f ca="1">IF(AND($B254&gt;0,SUM(AK$3:AK253)=0,SUM($H254:AJ254)=0),$B254,0)</f>
        <v>0</v>
      </c>
      <c r="AL254">
        <f ca="1">IF(AND($B254&gt;0,SUM(AL$3:AL253)=0,SUM($H254:AK254)=0),$B254,0)</f>
        <v>0</v>
      </c>
      <c r="AM254">
        <f ca="1">IF(AND($B254&gt;0,SUM(AM$3:AM253)=0,SUM($H254:AL254)=0),$B254,0)</f>
        <v>0</v>
      </c>
      <c r="AN254">
        <f ca="1">IF(AND($B254&gt;0,SUM(AN$3:AN253)=0,SUM($H254:AM254)=0),$B254,0)</f>
        <v>0</v>
      </c>
      <c r="AO254">
        <f ca="1">IF(AND($B254&gt;0,SUM(AO$3:AO253)=0,SUM($H254:AN254)=0),$B254,0)</f>
        <v>0</v>
      </c>
      <c r="AP254">
        <f ca="1">IF(AND($B254&gt;0,SUM(AP$3:AP253)=0,SUM($H254:AO254)=0),$B254,0)</f>
        <v>0</v>
      </c>
      <c r="AQ254">
        <f ca="1">IF(AND($B254&gt;0,SUM(AQ$3:AQ253)=0,SUM($H254:AP254)=0),$B254,0)</f>
        <v>0</v>
      </c>
      <c r="AR254">
        <f ca="1">IF(AND($B254&gt;0,SUM(AR$3:AR253)=0,SUM($H254:AQ254)=0),$B254,0)</f>
        <v>0</v>
      </c>
      <c r="AS254">
        <f ca="1">IF(AND($B254&gt;0,SUM(AS$3:AS253)=0,SUM($H254:AR254)=0),$B254,0)</f>
        <v>0</v>
      </c>
      <c r="AT254">
        <f ca="1">IF(AND($B254&gt;0,SUM(AT$3:AT253)=0,SUM($H254:AS254)=0),$B254,0)</f>
        <v>0</v>
      </c>
      <c r="AU254">
        <f ca="1">IF(AND($B254&gt;0,SUM(AU$3:AU253)=0,SUM($H254:AT254)=0),$B254,0)</f>
        <v>0</v>
      </c>
      <c r="AV254">
        <f ca="1">IF(AND($B254&gt;0,SUM(AV$3:AV253)=0,SUM($H254:AU254)=0),$B254,0)</f>
        <v>0</v>
      </c>
      <c r="AW254">
        <f ca="1">IF(AND($B254&gt;0,SUM(AW$3:AW253)=0,SUM($H254:AV254)=0),$B254,0)</f>
        <v>0</v>
      </c>
      <c r="AX254">
        <f ca="1">IF(AND($B254&gt;0,SUM(AX$3:AX253)=0,SUM($H254:AW254)=0),$B254,0)</f>
        <v>0</v>
      </c>
      <c r="AY254">
        <f ca="1">IF(AND($B254&gt;0,SUM(AY$3:AY253)=0,SUM($H254:AX254)=0),$B254,0)</f>
        <v>0</v>
      </c>
      <c r="AZ254">
        <f ca="1">IF(AND($B254&gt;0,SUM(AZ$3:AZ253)=0,SUM($H254:AY254)=0),$B254,0)</f>
        <v>0</v>
      </c>
      <c r="BA254">
        <f ca="1">IF(AND($B254&gt;0,SUM(BA$3:BA253)=0,SUM($H254:AZ254)=0),$B254,0)</f>
        <v>0</v>
      </c>
      <c r="BB254">
        <f ca="1">IF(AND($B254&gt;0,SUM(BB$3:BB253)=0,SUM($H254:BA254)=0),$B254,0)</f>
        <v>0</v>
      </c>
      <c r="BC254">
        <f ca="1">IF(AND($B254&gt;0,SUM(BC$3:BC253)=0,SUM($H254:BB254)=0),$B254,0)</f>
        <v>0</v>
      </c>
      <c r="BD254">
        <f ca="1">IF(AND($B254&gt;0,SUM(BD$3:BD253)=0,SUM($H254:BC254)=0),$B254,0)</f>
        <v>0</v>
      </c>
      <c r="BE254">
        <f ca="1">IF(AND($B254&gt;0,SUM(BE$3:BE253)=0,SUM($H254:BD254)=0),$B254,0)</f>
        <v>0</v>
      </c>
      <c r="BF254">
        <f ca="1">IF(AND($B254&gt;0,SUM(BF$3:BF253)=0,SUM($H254:BE254)=0),$B254,0)</f>
        <v>0</v>
      </c>
      <c r="BG254">
        <f ca="1">IF(AND($B254&gt;0,SUM(BG$3:BG253)=0,SUM($H254:BF254)=0),$B254,0)</f>
        <v>0</v>
      </c>
      <c r="BH254">
        <f ca="1">IF(AND($B254&gt;0,SUM(BH$3:BH253)=0,SUM($H254:BG254)=0),$B254,0)</f>
        <v>0</v>
      </c>
      <c r="BI254">
        <f ca="1">IF(AND($B254&gt;0,SUM(BI$3:BI253)=0,SUM($H254:BH254)=0),$B254,0)</f>
        <v>0</v>
      </c>
      <c r="BJ254">
        <f ca="1">IF(AND($B254&gt;0,SUM(BJ$3:BJ253)=0,SUM($H254:BI254)=0),$B254,0)</f>
        <v>0</v>
      </c>
      <c r="BK254">
        <f ca="1">IF(AND($B254&gt;0,SUM(BK$3:BK253)=0,SUM($H254:BJ254)=0),$B254,0)</f>
        <v>0</v>
      </c>
      <c r="BL254">
        <f ca="1">IF(AND($B254&gt;0,SUM(BL$3:BL253)=0,SUM($H254:BK254)=0),$B254,0)</f>
        <v>0</v>
      </c>
      <c r="BM254">
        <f ca="1">IF(AND($B254&gt;0,SUM(BM$3:BM253)=0,SUM($H254:BL254)=0),$B254,0)</f>
        <v>0</v>
      </c>
      <c r="BN254">
        <f ca="1">IF(AND($B254&gt;0,SUM(BN$3:BN253)=0,SUM($H254:BM254)=0),$B254,0)</f>
        <v>0</v>
      </c>
      <c r="BO254">
        <f ca="1">IF(AND($B254&gt;0,SUM(BO$3:BO253)=0,SUM($H254:BN254)=0),$B254,0)</f>
        <v>0</v>
      </c>
      <c r="BP254">
        <f ca="1">IF(AND($B254&gt;0,SUM(BP$3:BP253)=0,SUM($H254:BO254)=0),$B254,0)</f>
        <v>0</v>
      </c>
      <c r="BQ254">
        <f ca="1">IF(AND($B254&gt;0,SUM(BQ$3:BQ253)=0,SUM($H254:BP254)=0),$B254,0)</f>
        <v>0</v>
      </c>
      <c r="BR254">
        <f ca="1">IF(AND($B254&gt;0,SUM(BR$3:BR253)=0,SUM($H254:BQ254)=0),$B254,0)</f>
        <v>0</v>
      </c>
      <c r="BS254">
        <f ca="1">IF(AND($B254&gt;0,SUM(BS$3:BS253)=0,SUM($H254:BR254)=0),$B254,0)</f>
        <v>0</v>
      </c>
      <c r="BT254">
        <f ca="1">IF(AND($B254&gt;0,SUM(BT$3:BT253)=0,SUM($H254:BS254)=0),$B254,0)</f>
        <v>0</v>
      </c>
      <c r="BU254">
        <f ca="1">IF(AND($B254&gt;0,SUM(BU$3:BU253)=0,SUM($H254:BT254)=0),$B254,0)</f>
        <v>0</v>
      </c>
      <c r="BV254">
        <f ca="1">IF(AND($B254&gt;0,SUM(BV$3:BV253)=0,SUM($H254:BU254)=0),$B254,0)</f>
        <v>0</v>
      </c>
      <c r="BW254">
        <f ca="1">IF(AND($B254&gt;0,SUM(BW$3:BW253)=0,SUM($H254:BV254)=0),$B254,0)</f>
        <v>0</v>
      </c>
      <c r="BX254">
        <f ca="1">IF(AND($B254&gt;0,SUM(BX$3:BX253)=0,SUM($H254:BW254)=0),$B254,0)</f>
        <v>0</v>
      </c>
      <c r="BY254">
        <f ca="1">IF(AND($B254&gt;0,SUM(BY$3:BY253)=0,SUM($H254:BX254)=0),$B254,0)</f>
        <v>0</v>
      </c>
      <c r="BZ254">
        <f ca="1">IF(AND($B254&gt;0,SUM(BZ$3:BZ253)=0,SUM($H254:BY254)=0),$B254,0)</f>
        <v>0</v>
      </c>
      <c r="CA254">
        <f ca="1">IF(AND($B254&gt;0,SUM(CA$3:CA253)=0,SUM($H254:BZ254)=0),$B254,0)</f>
        <v>0</v>
      </c>
      <c r="CB254">
        <f ca="1">IF(AND($B254&gt;0,SUM(CB$3:CB253)=0,SUM($H254:CA254)=0),$B254,0)</f>
        <v>0</v>
      </c>
      <c r="CC254">
        <f ca="1">IF(AND($B254&gt;0,SUM(CC$3:CC253)=0,SUM($H254:CB254)=0),$B254,0)</f>
        <v>0</v>
      </c>
      <c r="CD254">
        <f ca="1">IF(AND($B254&gt;0,SUM(CD$3:CD253)=0,SUM($H254:CC254)=0),$B254,0)</f>
        <v>0</v>
      </c>
      <c r="CE254">
        <f ca="1">IF(AND($B254&gt;0,SUM(CE$3:CE253)=0,SUM($H254:CD254)=0),$B254,0)</f>
        <v>0</v>
      </c>
      <c r="CF254">
        <f ca="1">IF(AND($B254&gt;0,SUM(CF$3:CF253)=0,SUM($H254:CE254)=0),$B254,0)</f>
        <v>0</v>
      </c>
      <c r="CG254">
        <f ca="1">IF(AND($B254&gt;0,SUM(CG$3:CG253)=0,SUM($H254:CF254)=0),$B254,0)</f>
        <v>0</v>
      </c>
      <c r="CH254">
        <f ca="1">IF(AND($B254&gt;0,SUM(CH$3:CH253)=0,SUM($H254:CG254)=0),$B254,0)</f>
        <v>0</v>
      </c>
      <c r="CI254">
        <f ca="1">IF(AND($B254&gt;0,SUM(CI$3:CI253)=0,SUM($H254:CH254)=0),$B254,0)</f>
        <v>0</v>
      </c>
      <c r="CJ254">
        <f ca="1">IF(AND($B254&gt;0,SUM(CJ$3:CJ253)=0,SUM($H254:CI254)=0),$B254,0)</f>
        <v>0</v>
      </c>
      <c r="CK254">
        <f ca="1">IF(AND($B254&gt;0,SUM(CK$3:CK253)=0,SUM($H254:CJ254)=0),$B254,0)</f>
        <v>0</v>
      </c>
      <c r="CL254">
        <f ca="1">IF(AND($B254&gt;0,SUM(CL$3:CL253)=0,SUM($H254:CK254)=0),$B254,0)</f>
        <v>0</v>
      </c>
      <c r="CM254">
        <f ca="1">IF(AND($B254&gt;0,SUM(CM$3:CM253)=0,SUM($H254:CL254)=0),$B254,0)</f>
        <v>0</v>
      </c>
      <c r="CN254">
        <f ca="1">IF(AND($B254&gt;0,SUM(CN$3:CN253)=0,SUM($H254:CM254)=0),$B254,0)</f>
        <v>0</v>
      </c>
      <c r="CO254">
        <f ca="1">IF(AND($B254&gt;0,SUM(CO$3:CO253)=0,SUM($H254:CN254)=0),$B254,0)</f>
        <v>0</v>
      </c>
      <c r="CP254">
        <f ca="1">IF(AND($B254&gt;0,SUM(CP$3:CP253)=0,SUM($H254:CO254)=0),$B254,0)</f>
        <v>0</v>
      </c>
      <c r="CQ254">
        <f ca="1">IF(AND($B254&gt;0,SUM(CQ$3:CQ253)=0,SUM($H254:CP254)=0),$B254,0)</f>
        <v>0</v>
      </c>
      <c r="CR254">
        <f ca="1">IF(AND($B254&gt;0,SUM(CR$3:CR253)=0,SUM($H254:CQ254)=0),$B254,0)</f>
        <v>0</v>
      </c>
      <c r="CS254">
        <f ca="1">IF(AND($B254&gt;0,SUM(CS$3:CS253)=0,SUM($H254:CR254)=0),$B254,0)</f>
        <v>0</v>
      </c>
      <c r="CT254">
        <f ca="1">IF(AND($B254&gt;0,SUM(CT$3:CT253)=0,SUM($H254:CS254)=0),$B254,0)</f>
        <v>0</v>
      </c>
      <c r="CU254">
        <f ca="1">IF(AND($B254&gt;0,SUM(CU$3:CU253)=0,SUM($H254:CT254)=0),$B254,0)</f>
        <v>0</v>
      </c>
      <c r="CV254">
        <f ca="1">IF(AND($B254&gt;0,SUM(CV$3:CV253)=0,SUM($H254:CU254)=0),$B254,0)</f>
        <v>0</v>
      </c>
      <c r="CW254">
        <f ca="1">IF(AND($B254&gt;0,SUM(CW$3:CW253)=0,SUM($H254:CV254)=0),$B254,0)</f>
        <v>0</v>
      </c>
      <c r="CX254">
        <f ca="1">IF(AND($B254&gt;0,SUM(CX$3:CX253)=0,SUM($H254:CW254)=0),$B254,0)</f>
        <v>0</v>
      </c>
      <c r="CY254">
        <f ca="1">IF(AND($B254&gt;0,SUM(CY$3:CY253)=0,SUM($H254:CX254)=0),$B254,0)</f>
        <v>0</v>
      </c>
      <c r="CZ254">
        <f ca="1">IF(AND($B254&gt;0,SUM(CZ$3:CZ253)=0,SUM($H254:CY254)=0),$B254,0)</f>
        <v>0</v>
      </c>
      <c r="DA254">
        <f ca="1">IF(AND($B254&gt;0,SUM(DA$3:DA253)=0,SUM($H254:CZ254)=0),$B254,0)</f>
        <v>0</v>
      </c>
      <c r="DB254">
        <f ca="1">IF(AND($B254&gt;0,SUM(DB$3:DB253)=0,SUM($H254:DA254)=0),$B254,0)</f>
        <v>0</v>
      </c>
      <c r="DC254">
        <f ca="1">IF(AND($B254&gt;0,SUM(DC$3:DC253)=0,SUM($H254:DB254)=0),$B254,0)</f>
        <v>0</v>
      </c>
      <c r="DD254">
        <f ca="1">IF(AND($B254&gt;0,SUM(DD$3:DD253)=0,SUM($H254:DC254)=0),$B254,0)</f>
        <v>0</v>
      </c>
      <c r="DE254">
        <f ca="1">IF(AND($B254&gt;0,SUM(DE$3:DE253)=0,SUM($H254:DD254)=0),$B254,0)</f>
        <v>0</v>
      </c>
      <c r="DF254">
        <f ca="1">IF(AND($B254&gt;0,SUM(DF$3:DF253)=0,SUM($H254:DE254)=0),$B254,0)</f>
        <v>0</v>
      </c>
      <c r="DG254">
        <f ca="1">IF(AND($B254&gt;0,SUM(DG$3:DG253)=0,SUM($H254:DF254)=0),$B254,0)</f>
        <v>0</v>
      </c>
      <c r="DH254">
        <f ca="1">IF(AND($B254&gt;0,SUM(DH$3:DH253)=0,SUM($H254:DG254)=0),$B254,0)</f>
        <v>0</v>
      </c>
      <c r="DI254">
        <f ca="1">IF(AND($B254&gt;0,SUM(DI$3:DI253)=0,SUM($H254:DH254)=0),$B254,0)</f>
        <v>0</v>
      </c>
      <c r="DJ254">
        <f ca="1">IF(AND($B254&gt;0,SUM(DJ$3:DJ253)=0,SUM($H254:DI254)=0),$B254,0)</f>
        <v>0</v>
      </c>
      <c r="DK254">
        <f ca="1">IF(AND($B254&gt;0,SUM(DK$3:DK253)=0,SUM($H254:DJ254)=0),$B254,0)</f>
        <v>0</v>
      </c>
      <c r="DL254">
        <f ca="1">IF(AND($B254&gt;0,SUM(DL$3:DL253)=0,SUM($H254:DK254)=0),$B254,0)</f>
        <v>0</v>
      </c>
      <c r="DM254">
        <f ca="1">IF(AND($B254&gt;0,SUM(DM$3:DM253)=0,SUM($H254:DL254)=0),$B254,0)</f>
        <v>0</v>
      </c>
      <c r="DN254">
        <f ca="1">IF(AND($B254&gt;0,SUM(DN$3:DN253)=0,SUM($H254:DM254)=0),$B254,0)</f>
        <v>0</v>
      </c>
      <c r="DO254">
        <f ca="1">IF(AND($B254&gt;0,SUM(DO$3:DO253)=0,SUM($H254:DN254)=0),$B254,0)</f>
        <v>0</v>
      </c>
      <c r="DP254">
        <f ca="1">IF(AND($B254&gt;0,SUM(DP$3:DP253)=0,SUM($H254:DO254)=0),$B254,0)</f>
        <v>0</v>
      </c>
      <c r="DQ254">
        <f ca="1">IF(AND($B254&gt;0,SUM(DQ$3:DQ253)=0,SUM($H254:DP254)=0),$B254,0)</f>
        <v>0</v>
      </c>
      <c r="DR254">
        <f ca="1">IF(AND($B254&gt;0,SUM(DR$3:DR253)=0,SUM($H254:DQ254)=0),$B254,0)</f>
        <v>0</v>
      </c>
      <c r="DS254">
        <f ca="1">IF(AND($B254&gt;0,SUM(DS$3:DS253)=0,SUM($H254:DR254)=0),$B254,0)</f>
        <v>0</v>
      </c>
      <c r="DT254">
        <f ca="1">IF(AND($B254&gt;0,SUM(DT$3:DT253)=0,SUM($H254:DS254)=0),$B254,0)</f>
        <v>0</v>
      </c>
      <c r="DU254">
        <f ca="1">IF(AND($B254&gt;0,SUM(DU$3:DU253)=0,SUM($H254:DT254)=0),$B254,0)</f>
        <v>0</v>
      </c>
      <c r="DV254">
        <f ca="1">IF(AND($B254&gt;0,SUM(DV$3:DV253)=0,SUM($H254:DU254)=0),$B254,0)</f>
        <v>0</v>
      </c>
      <c r="DW254">
        <f ca="1">IF(AND($B254&gt;0,SUM(DW$3:DW253)=0,SUM($H254:DV254)=0),$B254,0)</f>
        <v>0</v>
      </c>
      <c r="DX254">
        <f ca="1">IF(AND($B254&gt;0,SUM(DX$3:DX253)=0,SUM($H254:DW254)=0),$B254,0)</f>
        <v>0</v>
      </c>
      <c r="DY254">
        <f ca="1">IF(AND($B254&gt;0,SUM(DY$3:DY253)=0,SUM($H254:DX254)=0),$B254,0)</f>
        <v>0</v>
      </c>
      <c r="DZ254">
        <f ca="1">IF(AND($B254&gt;0,SUM(DZ$3:DZ253)=0,SUM($H254:DY254)=0),$B254,0)</f>
        <v>0</v>
      </c>
      <c r="EA254">
        <f ca="1">IF(AND($B254&gt;0,SUM(EA$3:EA253)=0,SUM($H254:DZ254)=0),$B254,0)</f>
        <v>0</v>
      </c>
      <c r="EB254">
        <f ca="1">IF(AND($B254&gt;0,SUM(EB$3:EB253)=0,SUM($H254:EA254)=0),$B254,0)</f>
        <v>0</v>
      </c>
      <c r="EC254">
        <f ca="1">IF(AND($B254&gt;0,SUM(EC$3:EC253)=0,SUM($H254:EB254)=0),$B254,0)</f>
        <v>0</v>
      </c>
      <c r="ED254">
        <f ca="1">IF(AND($B254&gt;0,SUM(ED$3:ED253)=0,SUM($H254:EC254)=0),$B254,0)</f>
        <v>0</v>
      </c>
      <c r="EE254">
        <f ca="1">IF(AND($B254&gt;0,SUM(EE$3:EE253)=0,SUM($H254:ED254)=0),$B254,0)</f>
        <v>0</v>
      </c>
      <c r="EF254">
        <f ca="1">IF(AND($B254&gt;0,SUM(EF$3:EF253)=0,SUM($H254:EE254)=0),$B254,0)</f>
        <v>0</v>
      </c>
      <c r="EG254">
        <f ca="1">IF(AND($B254&gt;0,SUM(EG$3:EG253)=0,SUM($H254:EF254)=0),$B254,0)</f>
        <v>0</v>
      </c>
      <c r="EH254">
        <f ca="1">IF(AND($B254&gt;0,SUM(EH$3:EH253)=0,SUM($H254:EG254)=0),$B254,0)</f>
        <v>0</v>
      </c>
      <c r="EI254">
        <f ca="1">IF(AND($B254&gt;0,SUM(EI$3:EI253)=0,SUM($H254:EH254)=0),$B254,0)</f>
        <v>0</v>
      </c>
      <c r="EJ254">
        <f ca="1">IF(AND($B254&gt;0,SUM(EJ$3:EJ253)=0,SUM($H254:EI254)=0),$B254,0)</f>
        <v>0</v>
      </c>
      <c r="EK254">
        <f ca="1">IF(AND($B254&gt;0,SUM(EK$3:EK253)=0,SUM($H254:EJ254)=0),$B254,0)</f>
        <v>0</v>
      </c>
      <c r="EL254">
        <f ca="1">IF(AND($B254&gt;0,SUM(EL$3:EL253)=0,SUM($H254:EK254)=0),$B254,0)</f>
        <v>0</v>
      </c>
      <c r="EM254">
        <f ca="1">IF(AND($B254&gt;0,SUM(EM$3:EM253)=0,SUM($H254:EL254)=0),$B254,0)</f>
        <v>0</v>
      </c>
      <c r="EN254">
        <f ca="1">IF(AND($B254&gt;0,SUM(EN$3:EN253)=0,SUM($H254:EM254)=0),$B254,0)</f>
        <v>0</v>
      </c>
      <c r="EO254">
        <f ca="1">IF(AND($B254&gt;0,SUM(EO$3:EO253)=0,SUM($H254:EN254)=0),$B254,0)</f>
        <v>0</v>
      </c>
      <c r="EP254">
        <f ca="1">IF(AND($B254&gt;0,SUM(EP$3:EP253)=0,SUM($H254:EO254)=0),$B254,0)</f>
        <v>0</v>
      </c>
      <c r="EQ254">
        <f ca="1">IF(AND($B254&gt;0,SUM(EQ$3:EQ253)=0,SUM($H254:EP254)=0),$B254,0)</f>
        <v>0</v>
      </c>
      <c r="ER254">
        <f ca="1">IF(AND($B254&gt;0,SUM(ER$3:ER253)=0,SUM($H254:EQ254)=0),$B254,0)</f>
        <v>0</v>
      </c>
      <c r="ES254">
        <f ca="1">IF(AND($B254&gt;0,SUM(ES$3:ES253)=0,SUM($H254:ER254)=0),$B254,0)</f>
        <v>0</v>
      </c>
      <c r="ET254">
        <f ca="1">IF(AND($B254&gt;0,SUM(ET$3:ET253)=0,SUM($H254:ES254)=0),$B254,0)</f>
        <v>0</v>
      </c>
      <c r="EU254">
        <f ca="1">IF(AND($B254&gt;0,SUM(EU$3:EU253)=0,SUM($H254:ET254)=0),$B254,0)</f>
        <v>0</v>
      </c>
      <c r="EV254">
        <f ca="1">IF(AND($B254&gt;0,SUM(EV$3:EV253)=0,SUM($H254:EU254)=0),$B254,0)</f>
        <v>0</v>
      </c>
      <c r="EW254">
        <f ca="1">IF(AND($B254&gt;0,SUM(EW$3:EW253)=0,SUM($H254:EV254)=0),$B254,0)</f>
        <v>0</v>
      </c>
      <c r="EX254">
        <f ca="1">IF(AND($B254&gt;0,SUM(EX$3:EX253)=0,SUM($H254:EW254)=0),$B254,0)</f>
        <v>0</v>
      </c>
      <c r="EY254">
        <f ca="1">IF(AND($B254&gt;0,SUM(EY$3:EY253)=0,SUM($H254:EX254)=0),$B254,0)</f>
        <v>0</v>
      </c>
      <c r="EZ254">
        <f ca="1">IF(AND($B254&gt;0,SUM(EZ$3:EZ253)=0,SUM($H254:EY254)=0),$B254,0)</f>
        <v>0</v>
      </c>
      <c r="FA254">
        <f ca="1">IF(AND($B254&gt;0,SUM(FA$3:FA253)=0,SUM($H254:EZ254)=0),$B254,0)</f>
        <v>0</v>
      </c>
      <c r="FB254">
        <f ca="1">IF(AND($B254&gt;0,SUM(FB$3:FB253)=0,SUM($H254:FA254)=0),$B254,0)</f>
        <v>0</v>
      </c>
      <c r="FC254">
        <f ca="1">IF(AND($B254&gt;0,SUM(FC$3:FC253)=0,SUM($H254:FB254)=0),$B254,0)</f>
        <v>0</v>
      </c>
      <c r="FD254">
        <f ca="1">IF(AND($B254&gt;0,SUM(FD$3:FD253)=0,SUM($H254:FC254)=0),$B254,0)</f>
        <v>0</v>
      </c>
      <c r="FE254">
        <f ca="1">IF(AND($B254&gt;0,SUM(FE$3:FE253)=0,SUM($H254:FD254)=0),$B254,0)</f>
        <v>0</v>
      </c>
      <c r="FF254">
        <f ca="1">IF(AND($B254&gt;0,SUM(FF$3:FF253)=0,SUM($H254:FE254)=0),$B254,0)</f>
        <v>0</v>
      </c>
      <c r="FG254">
        <f ca="1">IF(AND($B254&gt;0,SUM(FG$3:FG253)=0,SUM($H254:FF254)=0),$B254,0)</f>
        <v>0</v>
      </c>
      <c r="FH254">
        <f ca="1">IF(AND($B254&gt;0,SUM(FH$3:FH253)=0,SUM($H254:FG254)=0),$B254,0)</f>
        <v>0</v>
      </c>
      <c r="FI254">
        <f ca="1">IF(AND($B254&gt;0,SUM(FI$3:FI253)=0,SUM($H254:FH254)=0),$B254,0)</f>
        <v>0</v>
      </c>
      <c r="FJ254">
        <f ca="1">IF(AND($B254&gt;0,SUM(FJ$3:FJ253)=0,SUM($H254:FI254)=0),$B254,0)</f>
        <v>0</v>
      </c>
      <c r="FK254">
        <f ca="1">IF(AND($B254&gt;0,SUM(FK$3:FK253)=0,SUM($H254:FJ254)=0),$B254,0)</f>
        <v>0</v>
      </c>
      <c r="FL254">
        <f ca="1">IF(AND($B254&gt;0,SUM(FL$3:FL253)=0,SUM($H254:FK254)=0),$B254,0)</f>
        <v>0</v>
      </c>
      <c r="FM254">
        <f ca="1">IF(AND($B254&gt;0,SUM(FM$3:FM253)=0,SUM($H254:FL254)=0),$B254,0)</f>
        <v>0</v>
      </c>
      <c r="FN254">
        <f ca="1">IF(AND($B254&gt;0,SUM(FN$3:FN253)=0,SUM($H254:FM254)=0),$B254,0)</f>
        <v>0</v>
      </c>
      <c r="FS254" s="67" t="str">
        <f ca="1">Valintaohjelma!$C130</f>
        <v>0</v>
      </c>
      <c r="FT254" s="67" t="str">
        <f ca="1">Valintaohjelma!$F130</f>
        <v/>
      </c>
      <c r="FU254" s="342" t="str">
        <f>""</f>
        <v/>
      </c>
      <c r="FV254" s="67" t="str">
        <f>Valintaohjelma!$I130</f>
        <v>-</v>
      </c>
      <c r="FY254" s="67" t="str">
        <f ca="1">Valintaohjelma!$C130</f>
        <v>0</v>
      </c>
      <c r="FZ254" s="67" t="str">
        <f ca="1">Valintaohjelma!$F130</f>
        <v/>
      </c>
      <c r="GA254" s="67" t="str">
        <f>""</f>
        <v/>
      </c>
      <c r="GB254" s="67" t="str">
        <f>Valintaohjelma!$I130</f>
        <v>-</v>
      </c>
      <c r="GE254" s="67" t="str">
        <f ca="1">Valintaohjelma!$C130</f>
        <v>0</v>
      </c>
      <c r="GF254" s="67" t="str">
        <f ca="1">Valintaohjelma!$F130</f>
        <v/>
      </c>
      <c r="GG254" s="67" t="str">
        <f>""</f>
        <v/>
      </c>
      <c r="GH254" s="67" t="str">
        <f>Valintaohjelma!$I130</f>
        <v>-</v>
      </c>
    </row>
    <row r="255" spans="1:190" ht="15.75" thickBot="1" x14ac:dyDescent="0.3">
      <c r="A255">
        <v>255</v>
      </c>
      <c r="B255">
        <f>IF(AND(Valintaohjelma!D131&lt;&gt;"-",Valintaohjelma!D131&lt;&gt;""),A255,0)</f>
        <v>0</v>
      </c>
      <c r="C255" s="240" t="str">
        <f t="shared" ca="1" si="26"/>
        <v>0</v>
      </c>
      <c r="D255" s="240" t="str">
        <f t="shared" ca="1" si="27"/>
        <v/>
      </c>
      <c r="E255" s="240" t="str">
        <f t="shared" ca="1" si="28"/>
        <v/>
      </c>
      <c r="F255" s="240" t="str">
        <f t="shared" ca="1" si="29"/>
        <v>-</v>
      </c>
      <c r="G255" s="47" t="e">
        <f>INDEX($I$2:$FN$2,ROWS(G$2:G255))</f>
        <v>#REF!</v>
      </c>
      <c r="H255">
        <v>0</v>
      </c>
      <c r="I255">
        <f ca="1">IF(AND($B255&gt;0,SUM(I$3:I254)=0,SUM($H255:H255)=0),$B255,0)</f>
        <v>0</v>
      </c>
      <c r="J255">
        <f ca="1">IF(AND($B255&gt;0,SUM(J$3:J254)=0,SUM($H255:I255)=0),$B255,0)</f>
        <v>0</v>
      </c>
      <c r="K255">
        <f ca="1">IF(AND($B255&gt;0,SUM(K$3:K254)=0,SUM($H255:J255)=0),$B255,0)</f>
        <v>0</v>
      </c>
      <c r="L255">
        <f ca="1">IF(AND($B255&gt;0,SUM(L$3:L254)=0,SUM($H255:K255)=0),$B255,0)</f>
        <v>0</v>
      </c>
      <c r="M255">
        <f ca="1">IF(AND($B255&gt;0,SUM(M$3:M254)=0,SUM($H255:L255)=0),$B255,0)</f>
        <v>0</v>
      </c>
      <c r="N255">
        <f ca="1">IF(AND($B255&gt;0,SUM(N$3:N254)=0,SUM($H255:M255)=0),$B255,0)</f>
        <v>0</v>
      </c>
      <c r="O255">
        <f ca="1">IF(AND($B255&gt;0,SUM(O$3:O254)=0,SUM($H255:N255)=0),$B255,0)</f>
        <v>0</v>
      </c>
      <c r="P255">
        <f ca="1">IF(AND($B255&gt;0,SUM(P$3:P254)=0,SUM($H255:O255)=0),$B255,0)</f>
        <v>0</v>
      </c>
      <c r="Q255">
        <f ca="1">IF(AND($B255&gt;0,SUM(Q$3:Q254)=0,SUM($H255:P255)=0),$B255,0)</f>
        <v>0</v>
      </c>
      <c r="R255">
        <f ca="1">IF(AND($B255&gt;0,SUM(R$3:R254)=0,SUM($H255:Q255)=0),$B255,0)</f>
        <v>0</v>
      </c>
      <c r="S255">
        <f ca="1">IF(AND($B255&gt;0,SUM(S$3:S254)=0,SUM($H255:R255)=0),$B255,0)</f>
        <v>0</v>
      </c>
      <c r="T255">
        <f ca="1">IF(AND($B255&gt;0,SUM(T$3:T254)=0,SUM($H255:S255)=0),$B255,0)</f>
        <v>0</v>
      </c>
      <c r="U255">
        <f ca="1">IF(AND($B255&gt;0,SUM(U$3:U254)=0,SUM($H255:T255)=0),$B255,0)</f>
        <v>0</v>
      </c>
      <c r="V255">
        <f ca="1">IF(AND($B255&gt;0,SUM(V$3:V254)=0,SUM($H255:U255)=0),$B255,0)</f>
        <v>0</v>
      </c>
      <c r="W255">
        <f ca="1">IF(AND($B255&gt;0,SUM(W$3:W254)=0,SUM($H255:V255)=0),$B255,0)</f>
        <v>0</v>
      </c>
      <c r="X255">
        <f ca="1">IF(AND($B255&gt;0,SUM(X$3:X254)=0,SUM($H255:W255)=0),$B255,0)</f>
        <v>0</v>
      </c>
      <c r="Y255">
        <f ca="1">IF(AND($B255&gt;0,SUM(Y$3:Y254)=0,SUM($H255:X255)=0),$B255,0)</f>
        <v>0</v>
      </c>
      <c r="Z255">
        <f ca="1">IF(AND($B255&gt;0,SUM(Z$3:Z254)=0,SUM($H255:Y255)=0),$B255,0)</f>
        <v>0</v>
      </c>
      <c r="AA255">
        <f ca="1">IF(AND($B255&gt;0,SUM(AA$3:AA254)=0,SUM($H255:Z255)=0),$B255,0)</f>
        <v>0</v>
      </c>
      <c r="AB255">
        <f ca="1">IF(AND($B255&gt;0,SUM(AB$3:AB254)=0,SUM($H255:AA255)=0),$B255,0)</f>
        <v>0</v>
      </c>
      <c r="AC255">
        <f ca="1">IF(AND($B255&gt;0,SUM(AC$3:AC254)=0,SUM($H255:AB255)=0),$B255,0)</f>
        <v>0</v>
      </c>
      <c r="AD255">
        <f ca="1">IF(AND($B255&gt;0,SUM(AD$3:AD254)=0,SUM($H255:AC255)=0),$B255,0)</f>
        <v>0</v>
      </c>
      <c r="AE255">
        <f ca="1">IF(AND($B255&gt;0,SUM(AE$3:AE254)=0,SUM($H255:AD255)=0),$B255,0)</f>
        <v>0</v>
      </c>
      <c r="AF255">
        <f ca="1">IF(AND($B255&gt;0,SUM(AF$3:AF254)=0,SUM($H255:AE255)=0),$B255,0)</f>
        <v>0</v>
      </c>
      <c r="AG255">
        <f ca="1">IF(AND($B255&gt;0,SUM(AG$3:AG254)=0,SUM($H255:AF255)=0),$B255,0)</f>
        <v>0</v>
      </c>
      <c r="AH255">
        <f ca="1">IF(AND($B255&gt;0,SUM(AH$3:AH254)=0,SUM($H255:AG255)=0),$B255,0)</f>
        <v>0</v>
      </c>
      <c r="AI255">
        <f ca="1">IF(AND($B255&gt;0,SUM(AI$3:AI254)=0,SUM($H255:AH255)=0),$B255,0)</f>
        <v>0</v>
      </c>
      <c r="AJ255">
        <f ca="1">IF(AND($B255&gt;0,SUM(AJ$3:AJ254)=0,SUM($H255:AI255)=0),$B255,0)</f>
        <v>0</v>
      </c>
      <c r="AK255">
        <f ca="1">IF(AND($B255&gt;0,SUM(AK$3:AK254)=0,SUM($H255:AJ255)=0),$B255,0)</f>
        <v>0</v>
      </c>
      <c r="AL255">
        <f ca="1">IF(AND($B255&gt;0,SUM(AL$3:AL254)=0,SUM($H255:AK255)=0),$B255,0)</f>
        <v>0</v>
      </c>
      <c r="AM255">
        <f ca="1">IF(AND($B255&gt;0,SUM(AM$3:AM254)=0,SUM($H255:AL255)=0),$B255,0)</f>
        <v>0</v>
      </c>
      <c r="AN255">
        <f ca="1">IF(AND($B255&gt;0,SUM(AN$3:AN254)=0,SUM($H255:AM255)=0),$B255,0)</f>
        <v>0</v>
      </c>
      <c r="AO255">
        <f ca="1">IF(AND($B255&gt;0,SUM(AO$3:AO254)=0,SUM($H255:AN255)=0),$B255,0)</f>
        <v>0</v>
      </c>
      <c r="AP255">
        <f ca="1">IF(AND($B255&gt;0,SUM(AP$3:AP254)=0,SUM($H255:AO255)=0),$B255,0)</f>
        <v>0</v>
      </c>
      <c r="AQ255">
        <f ca="1">IF(AND($B255&gt;0,SUM(AQ$3:AQ254)=0,SUM($H255:AP255)=0),$B255,0)</f>
        <v>0</v>
      </c>
      <c r="AR255">
        <f ca="1">IF(AND($B255&gt;0,SUM(AR$3:AR254)=0,SUM($H255:AQ255)=0),$B255,0)</f>
        <v>0</v>
      </c>
      <c r="AS255">
        <f ca="1">IF(AND($B255&gt;0,SUM(AS$3:AS254)=0,SUM($H255:AR255)=0),$B255,0)</f>
        <v>0</v>
      </c>
      <c r="AT255">
        <f ca="1">IF(AND($B255&gt;0,SUM(AT$3:AT254)=0,SUM($H255:AS255)=0),$B255,0)</f>
        <v>0</v>
      </c>
      <c r="AU255">
        <f ca="1">IF(AND($B255&gt;0,SUM(AU$3:AU254)=0,SUM($H255:AT255)=0),$B255,0)</f>
        <v>0</v>
      </c>
      <c r="AV255">
        <f ca="1">IF(AND($B255&gt;0,SUM(AV$3:AV254)=0,SUM($H255:AU255)=0),$B255,0)</f>
        <v>0</v>
      </c>
      <c r="AW255">
        <f ca="1">IF(AND($B255&gt;0,SUM(AW$3:AW254)=0,SUM($H255:AV255)=0),$B255,0)</f>
        <v>0</v>
      </c>
      <c r="AX255">
        <f ca="1">IF(AND($B255&gt;0,SUM(AX$3:AX254)=0,SUM($H255:AW255)=0),$B255,0)</f>
        <v>0</v>
      </c>
      <c r="AY255">
        <f ca="1">IF(AND($B255&gt;0,SUM(AY$3:AY254)=0,SUM($H255:AX255)=0),$B255,0)</f>
        <v>0</v>
      </c>
      <c r="AZ255">
        <f ca="1">IF(AND($B255&gt;0,SUM(AZ$3:AZ254)=0,SUM($H255:AY255)=0),$B255,0)</f>
        <v>0</v>
      </c>
      <c r="BA255">
        <f ca="1">IF(AND($B255&gt;0,SUM(BA$3:BA254)=0,SUM($H255:AZ255)=0),$B255,0)</f>
        <v>0</v>
      </c>
      <c r="BB255">
        <f ca="1">IF(AND($B255&gt;0,SUM(BB$3:BB254)=0,SUM($H255:BA255)=0),$B255,0)</f>
        <v>0</v>
      </c>
      <c r="BC255">
        <f ca="1">IF(AND($B255&gt;0,SUM(BC$3:BC254)=0,SUM($H255:BB255)=0),$B255,0)</f>
        <v>0</v>
      </c>
      <c r="BD255">
        <f ca="1">IF(AND($B255&gt;0,SUM(BD$3:BD254)=0,SUM($H255:BC255)=0),$B255,0)</f>
        <v>0</v>
      </c>
      <c r="BE255">
        <f ca="1">IF(AND($B255&gt;0,SUM(BE$3:BE254)=0,SUM($H255:BD255)=0),$B255,0)</f>
        <v>0</v>
      </c>
      <c r="BF255">
        <f ca="1">IF(AND($B255&gt;0,SUM(BF$3:BF254)=0,SUM($H255:BE255)=0),$B255,0)</f>
        <v>0</v>
      </c>
      <c r="BG255">
        <f ca="1">IF(AND($B255&gt;0,SUM(BG$3:BG254)=0,SUM($H255:BF255)=0),$B255,0)</f>
        <v>0</v>
      </c>
      <c r="BH255">
        <f ca="1">IF(AND($B255&gt;0,SUM(BH$3:BH254)=0,SUM($H255:BG255)=0),$B255,0)</f>
        <v>0</v>
      </c>
      <c r="BI255">
        <f ca="1">IF(AND($B255&gt;0,SUM(BI$3:BI254)=0,SUM($H255:BH255)=0),$B255,0)</f>
        <v>0</v>
      </c>
      <c r="BJ255">
        <f ca="1">IF(AND($B255&gt;0,SUM(BJ$3:BJ254)=0,SUM($H255:BI255)=0),$B255,0)</f>
        <v>0</v>
      </c>
      <c r="BK255">
        <f ca="1">IF(AND($B255&gt;0,SUM(BK$3:BK254)=0,SUM($H255:BJ255)=0),$B255,0)</f>
        <v>0</v>
      </c>
      <c r="BL255">
        <f ca="1">IF(AND($B255&gt;0,SUM(BL$3:BL254)=0,SUM($H255:BK255)=0),$B255,0)</f>
        <v>0</v>
      </c>
      <c r="BM255">
        <f ca="1">IF(AND($B255&gt;0,SUM(BM$3:BM254)=0,SUM($H255:BL255)=0),$B255,0)</f>
        <v>0</v>
      </c>
      <c r="BN255">
        <f ca="1">IF(AND($B255&gt;0,SUM(BN$3:BN254)=0,SUM($H255:BM255)=0),$B255,0)</f>
        <v>0</v>
      </c>
      <c r="BO255">
        <f ca="1">IF(AND($B255&gt;0,SUM(BO$3:BO254)=0,SUM($H255:BN255)=0),$B255,0)</f>
        <v>0</v>
      </c>
      <c r="BP255">
        <f ca="1">IF(AND($B255&gt;0,SUM(BP$3:BP254)=0,SUM($H255:BO255)=0),$B255,0)</f>
        <v>0</v>
      </c>
      <c r="BQ255">
        <f ca="1">IF(AND($B255&gt;0,SUM(BQ$3:BQ254)=0,SUM($H255:BP255)=0),$B255,0)</f>
        <v>0</v>
      </c>
      <c r="BR255">
        <f ca="1">IF(AND($B255&gt;0,SUM(BR$3:BR254)=0,SUM($H255:BQ255)=0),$B255,0)</f>
        <v>0</v>
      </c>
      <c r="BS255">
        <f ca="1">IF(AND($B255&gt;0,SUM(BS$3:BS254)=0,SUM($H255:BR255)=0),$B255,0)</f>
        <v>0</v>
      </c>
      <c r="BT255">
        <f ca="1">IF(AND($B255&gt;0,SUM(BT$3:BT254)=0,SUM($H255:BS255)=0),$B255,0)</f>
        <v>0</v>
      </c>
      <c r="BU255">
        <f ca="1">IF(AND($B255&gt;0,SUM(BU$3:BU254)=0,SUM($H255:BT255)=0),$B255,0)</f>
        <v>0</v>
      </c>
      <c r="BV255">
        <f ca="1">IF(AND($B255&gt;0,SUM(BV$3:BV254)=0,SUM($H255:BU255)=0),$B255,0)</f>
        <v>0</v>
      </c>
      <c r="BW255">
        <f ca="1">IF(AND($B255&gt;0,SUM(BW$3:BW254)=0,SUM($H255:BV255)=0),$B255,0)</f>
        <v>0</v>
      </c>
      <c r="BX255">
        <f ca="1">IF(AND($B255&gt;0,SUM(BX$3:BX254)=0,SUM($H255:BW255)=0),$B255,0)</f>
        <v>0</v>
      </c>
      <c r="BY255">
        <f ca="1">IF(AND($B255&gt;0,SUM(BY$3:BY254)=0,SUM($H255:BX255)=0),$B255,0)</f>
        <v>0</v>
      </c>
      <c r="BZ255">
        <f ca="1">IF(AND($B255&gt;0,SUM(BZ$3:BZ254)=0,SUM($H255:BY255)=0),$B255,0)</f>
        <v>0</v>
      </c>
      <c r="CA255">
        <f ca="1">IF(AND($B255&gt;0,SUM(CA$3:CA254)=0,SUM($H255:BZ255)=0),$B255,0)</f>
        <v>0</v>
      </c>
      <c r="CB255">
        <f ca="1">IF(AND($B255&gt;0,SUM(CB$3:CB254)=0,SUM($H255:CA255)=0),$B255,0)</f>
        <v>0</v>
      </c>
      <c r="CC255">
        <f ca="1">IF(AND($B255&gt;0,SUM(CC$3:CC254)=0,SUM($H255:CB255)=0),$B255,0)</f>
        <v>0</v>
      </c>
      <c r="CD255">
        <f ca="1">IF(AND($B255&gt;0,SUM(CD$3:CD254)=0,SUM($H255:CC255)=0),$B255,0)</f>
        <v>0</v>
      </c>
      <c r="CE255">
        <f ca="1">IF(AND($B255&gt;0,SUM(CE$3:CE254)=0,SUM($H255:CD255)=0),$B255,0)</f>
        <v>0</v>
      </c>
      <c r="CF255">
        <f ca="1">IF(AND($B255&gt;0,SUM(CF$3:CF254)=0,SUM($H255:CE255)=0),$B255,0)</f>
        <v>0</v>
      </c>
      <c r="CG255">
        <f ca="1">IF(AND($B255&gt;0,SUM(CG$3:CG254)=0,SUM($H255:CF255)=0),$B255,0)</f>
        <v>0</v>
      </c>
      <c r="CH255">
        <f ca="1">IF(AND($B255&gt;0,SUM(CH$3:CH254)=0,SUM($H255:CG255)=0),$B255,0)</f>
        <v>0</v>
      </c>
      <c r="CI255">
        <f ca="1">IF(AND($B255&gt;0,SUM(CI$3:CI254)=0,SUM($H255:CH255)=0),$B255,0)</f>
        <v>0</v>
      </c>
      <c r="CJ255">
        <f ca="1">IF(AND($B255&gt;0,SUM(CJ$3:CJ254)=0,SUM($H255:CI255)=0),$B255,0)</f>
        <v>0</v>
      </c>
      <c r="CK255">
        <f ca="1">IF(AND($B255&gt;0,SUM(CK$3:CK254)=0,SUM($H255:CJ255)=0),$B255,0)</f>
        <v>0</v>
      </c>
      <c r="CL255">
        <f ca="1">IF(AND($B255&gt;0,SUM(CL$3:CL254)=0,SUM($H255:CK255)=0),$B255,0)</f>
        <v>0</v>
      </c>
      <c r="CM255">
        <f ca="1">IF(AND($B255&gt;0,SUM(CM$3:CM254)=0,SUM($H255:CL255)=0),$B255,0)</f>
        <v>0</v>
      </c>
      <c r="CN255">
        <f ca="1">IF(AND($B255&gt;0,SUM(CN$3:CN254)=0,SUM($H255:CM255)=0),$B255,0)</f>
        <v>0</v>
      </c>
      <c r="CO255">
        <f ca="1">IF(AND($B255&gt;0,SUM(CO$3:CO254)=0,SUM($H255:CN255)=0),$B255,0)</f>
        <v>0</v>
      </c>
      <c r="CP255">
        <f ca="1">IF(AND($B255&gt;0,SUM(CP$3:CP254)=0,SUM($H255:CO255)=0),$B255,0)</f>
        <v>0</v>
      </c>
      <c r="CQ255">
        <f ca="1">IF(AND($B255&gt;0,SUM(CQ$3:CQ254)=0,SUM($H255:CP255)=0),$B255,0)</f>
        <v>0</v>
      </c>
      <c r="CR255">
        <f ca="1">IF(AND($B255&gt;0,SUM(CR$3:CR254)=0,SUM($H255:CQ255)=0),$B255,0)</f>
        <v>0</v>
      </c>
      <c r="CS255">
        <f ca="1">IF(AND($B255&gt;0,SUM(CS$3:CS254)=0,SUM($H255:CR255)=0),$B255,0)</f>
        <v>0</v>
      </c>
      <c r="CT255">
        <f ca="1">IF(AND($B255&gt;0,SUM(CT$3:CT254)=0,SUM($H255:CS255)=0),$B255,0)</f>
        <v>0</v>
      </c>
      <c r="CU255">
        <f ca="1">IF(AND($B255&gt;0,SUM(CU$3:CU254)=0,SUM($H255:CT255)=0),$B255,0)</f>
        <v>0</v>
      </c>
      <c r="CV255">
        <f ca="1">IF(AND($B255&gt;0,SUM(CV$3:CV254)=0,SUM($H255:CU255)=0),$B255,0)</f>
        <v>0</v>
      </c>
      <c r="CW255">
        <f ca="1">IF(AND($B255&gt;0,SUM(CW$3:CW254)=0,SUM($H255:CV255)=0),$B255,0)</f>
        <v>0</v>
      </c>
      <c r="CX255">
        <f ca="1">IF(AND($B255&gt;0,SUM(CX$3:CX254)=0,SUM($H255:CW255)=0),$B255,0)</f>
        <v>0</v>
      </c>
      <c r="CY255">
        <f ca="1">IF(AND($B255&gt;0,SUM(CY$3:CY254)=0,SUM($H255:CX255)=0),$B255,0)</f>
        <v>0</v>
      </c>
      <c r="CZ255">
        <f ca="1">IF(AND($B255&gt;0,SUM(CZ$3:CZ254)=0,SUM($H255:CY255)=0),$B255,0)</f>
        <v>0</v>
      </c>
      <c r="DA255">
        <f ca="1">IF(AND($B255&gt;0,SUM(DA$3:DA254)=0,SUM($H255:CZ255)=0),$B255,0)</f>
        <v>0</v>
      </c>
      <c r="DB255">
        <f ca="1">IF(AND($B255&gt;0,SUM(DB$3:DB254)=0,SUM($H255:DA255)=0),$B255,0)</f>
        <v>0</v>
      </c>
      <c r="DC255">
        <f ca="1">IF(AND($B255&gt;0,SUM(DC$3:DC254)=0,SUM($H255:DB255)=0),$B255,0)</f>
        <v>0</v>
      </c>
      <c r="DD255">
        <f ca="1">IF(AND($B255&gt;0,SUM(DD$3:DD254)=0,SUM($H255:DC255)=0),$B255,0)</f>
        <v>0</v>
      </c>
      <c r="DE255">
        <f ca="1">IF(AND($B255&gt;0,SUM(DE$3:DE254)=0,SUM($H255:DD255)=0),$B255,0)</f>
        <v>0</v>
      </c>
      <c r="DF255">
        <f ca="1">IF(AND($B255&gt;0,SUM(DF$3:DF254)=0,SUM($H255:DE255)=0),$B255,0)</f>
        <v>0</v>
      </c>
      <c r="DG255">
        <f ca="1">IF(AND($B255&gt;0,SUM(DG$3:DG254)=0,SUM($H255:DF255)=0),$B255,0)</f>
        <v>0</v>
      </c>
      <c r="DH255">
        <f ca="1">IF(AND($B255&gt;0,SUM(DH$3:DH254)=0,SUM($H255:DG255)=0),$B255,0)</f>
        <v>0</v>
      </c>
      <c r="DI255">
        <f ca="1">IF(AND($B255&gt;0,SUM(DI$3:DI254)=0,SUM($H255:DH255)=0),$B255,0)</f>
        <v>0</v>
      </c>
      <c r="DJ255">
        <f ca="1">IF(AND($B255&gt;0,SUM(DJ$3:DJ254)=0,SUM($H255:DI255)=0),$B255,0)</f>
        <v>0</v>
      </c>
      <c r="DK255">
        <f ca="1">IF(AND($B255&gt;0,SUM(DK$3:DK254)=0,SUM($H255:DJ255)=0),$B255,0)</f>
        <v>0</v>
      </c>
      <c r="DL255">
        <f ca="1">IF(AND($B255&gt;0,SUM(DL$3:DL254)=0,SUM($H255:DK255)=0),$B255,0)</f>
        <v>0</v>
      </c>
      <c r="DM255">
        <f ca="1">IF(AND($B255&gt;0,SUM(DM$3:DM254)=0,SUM($H255:DL255)=0),$B255,0)</f>
        <v>0</v>
      </c>
      <c r="DN255">
        <f ca="1">IF(AND($B255&gt;0,SUM(DN$3:DN254)=0,SUM($H255:DM255)=0),$B255,0)</f>
        <v>0</v>
      </c>
      <c r="DO255">
        <f ca="1">IF(AND($B255&gt;0,SUM(DO$3:DO254)=0,SUM($H255:DN255)=0),$B255,0)</f>
        <v>0</v>
      </c>
      <c r="DP255">
        <f ca="1">IF(AND($B255&gt;0,SUM(DP$3:DP254)=0,SUM($H255:DO255)=0),$B255,0)</f>
        <v>0</v>
      </c>
      <c r="DQ255">
        <f ca="1">IF(AND($B255&gt;0,SUM(DQ$3:DQ254)=0,SUM($H255:DP255)=0),$B255,0)</f>
        <v>0</v>
      </c>
      <c r="DR255">
        <f ca="1">IF(AND($B255&gt;0,SUM(DR$3:DR254)=0,SUM($H255:DQ255)=0),$B255,0)</f>
        <v>0</v>
      </c>
      <c r="DS255">
        <f ca="1">IF(AND($B255&gt;0,SUM(DS$3:DS254)=0,SUM($H255:DR255)=0),$B255,0)</f>
        <v>0</v>
      </c>
      <c r="DT255">
        <f ca="1">IF(AND($B255&gt;0,SUM(DT$3:DT254)=0,SUM($H255:DS255)=0),$B255,0)</f>
        <v>0</v>
      </c>
      <c r="DU255">
        <f ca="1">IF(AND($B255&gt;0,SUM(DU$3:DU254)=0,SUM($H255:DT255)=0),$B255,0)</f>
        <v>0</v>
      </c>
      <c r="DV255">
        <f ca="1">IF(AND($B255&gt;0,SUM(DV$3:DV254)=0,SUM($H255:DU255)=0),$B255,0)</f>
        <v>0</v>
      </c>
      <c r="DW255">
        <f ca="1">IF(AND($B255&gt;0,SUM(DW$3:DW254)=0,SUM($H255:DV255)=0),$B255,0)</f>
        <v>0</v>
      </c>
      <c r="DX255">
        <f ca="1">IF(AND($B255&gt;0,SUM(DX$3:DX254)=0,SUM($H255:DW255)=0),$B255,0)</f>
        <v>0</v>
      </c>
      <c r="DY255">
        <f ca="1">IF(AND($B255&gt;0,SUM(DY$3:DY254)=0,SUM($H255:DX255)=0),$B255,0)</f>
        <v>0</v>
      </c>
      <c r="DZ255">
        <f ca="1">IF(AND($B255&gt;0,SUM(DZ$3:DZ254)=0,SUM($H255:DY255)=0),$B255,0)</f>
        <v>0</v>
      </c>
      <c r="EA255">
        <f ca="1">IF(AND($B255&gt;0,SUM(EA$3:EA254)=0,SUM($H255:DZ255)=0),$B255,0)</f>
        <v>0</v>
      </c>
      <c r="EB255">
        <f ca="1">IF(AND($B255&gt;0,SUM(EB$3:EB254)=0,SUM($H255:EA255)=0),$B255,0)</f>
        <v>0</v>
      </c>
      <c r="EC255">
        <f ca="1">IF(AND($B255&gt;0,SUM(EC$3:EC254)=0,SUM($H255:EB255)=0),$B255,0)</f>
        <v>0</v>
      </c>
      <c r="ED255">
        <f ca="1">IF(AND($B255&gt;0,SUM(ED$3:ED254)=0,SUM($H255:EC255)=0),$B255,0)</f>
        <v>0</v>
      </c>
      <c r="EE255">
        <f ca="1">IF(AND($B255&gt;0,SUM(EE$3:EE254)=0,SUM($H255:ED255)=0),$B255,0)</f>
        <v>0</v>
      </c>
      <c r="EF255">
        <f ca="1">IF(AND($B255&gt;0,SUM(EF$3:EF254)=0,SUM($H255:EE255)=0),$B255,0)</f>
        <v>0</v>
      </c>
      <c r="EG255">
        <f ca="1">IF(AND($B255&gt;0,SUM(EG$3:EG254)=0,SUM($H255:EF255)=0),$B255,0)</f>
        <v>0</v>
      </c>
      <c r="EH255">
        <f ca="1">IF(AND($B255&gt;0,SUM(EH$3:EH254)=0,SUM($H255:EG255)=0),$B255,0)</f>
        <v>0</v>
      </c>
      <c r="EI255">
        <f ca="1">IF(AND($B255&gt;0,SUM(EI$3:EI254)=0,SUM($H255:EH255)=0),$B255,0)</f>
        <v>0</v>
      </c>
      <c r="EJ255">
        <f ca="1">IF(AND($B255&gt;0,SUM(EJ$3:EJ254)=0,SUM($H255:EI255)=0),$B255,0)</f>
        <v>0</v>
      </c>
      <c r="EK255">
        <f ca="1">IF(AND($B255&gt;0,SUM(EK$3:EK254)=0,SUM($H255:EJ255)=0),$B255,0)</f>
        <v>0</v>
      </c>
      <c r="EL255">
        <f ca="1">IF(AND($B255&gt;0,SUM(EL$3:EL254)=0,SUM($H255:EK255)=0),$B255,0)</f>
        <v>0</v>
      </c>
      <c r="EM255">
        <f ca="1">IF(AND($B255&gt;0,SUM(EM$3:EM254)=0,SUM($H255:EL255)=0),$B255,0)</f>
        <v>0</v>
      </c>
      <c r="EN255">
        <f ca="1">IF(AND($B255&gt;0,SUM(EN$3:EN254)=0,SUM($H255:EM255)=0),$B255,0)</f>
        <v>0</v>
      </c>
      <c r="EO255">
        <f ca="1">IF(AND($B255&gt;0,SUM(EO$3:EO254)=0,SUM($H255:EN255)=0),$B255,0)</f>
        <v>0</v>
      </c>
      <c r="EP255">
        <f ca="1">IF(AND($B255&gt;0,SUM(EP$3:EP254)=0,SUM($H255:EO255)=0),$B255,0)</f>
        <v>0</v>
      </c>
      <c r="EQ255">
        <f ca="1">IF(AND($B255&gt;0,SUM(EQ$3:EQ254)=0,SUM($H255:EP255)=0),$B255,0)</f>
        <v>0</v>
      </c>
      <c r="ER255">
        <f ca="1">IF(AND($B255&gt;0,SUM(ER$3:ER254)=0,SUM($H255:EQ255)=0),$B255,0)</f>
        <v>0</v>
      </c>
      <c r="ES255">
        <f ca="1">IF(AND($B255&gt;0,SUM(ES$3:ES254)=0,SUM($H255:ER255)=0),$B255,0)</f>
        <v>0</v>
      </c>
      <c r="ET255">
        <f ca="1">IF(AND($B255&gt;0,SUM(ET$3:ET254)=0,SUM($H255:ES255)=0),$B255,0)</f>
        <v>0</v>
      </c>
      <c r="EU255">
        <f ca="1">IF(AND($B255&gt;0,SUM(EU$3:EU254)=0,SUM($H255:ET255)=0),$B255,0)</f>
        <v>0</v>
      </c>
      <c r="EV255">
        <f ca="1">IF(AND($B255&gt;0,SUM(EV$3:EV254)=0,SUM($H255:EU255)=0),$B255,0)</f>
        <v>0</v>
      </c>
      <c r="EW255">
        <f ca="1">IF(AND($B255&gt;0,SUM(EW$3:EW254)=0,SUM($H255:EV255)=0),$B255,0)</f>
        <v>0</v>
      </c>
      <c r="EX255">
        <f ca="1">IF(AND($B255&gt;0,SUM(EX$3:EX254)=0,SUM($H255:EW255)=0),$B255,0)</f>
        <v>0</v>
      </c>
      <c r="EY255">
        <f ca="1">IF(AND($B255&gt;0,SUM(EY$3:EY254)=0,SUM($H255:EX255)=0),$B255,0)</f>
        <v>0</v>
      </c>
      <c r="EZ255">
        <f ca="1">IF(AND($B255&gt;0,SUM(EZ$3:EZ254)=0,SUM($H255:EY255)=0),$B255,0)</f>
        <v>0</v>
      </c>
      <c r="FA255">
        <f ca="1">IF(AND($B255&gt;0,SUM(FA$3:FA254)=0,SUM($H255:EZ255)=0),$B255,0)</f>
        <v>0</v>
      </c>
      <c r="FB255">
        <f ca="1">IF(AND($B255&gt;0,SUM(FB$3:FB254)=0,SUM($H255:FA255)=0),$B255,0)</f>
        <v>0</v>
      </c>
      <c r="FC255">
        <f ca="1">IF(AND($B255&gt;0,SUM(FC$3:FC254)=0,SUM($H255:FB255)=0),$B255,0)</f>
        <v>0</v>
      </c>
      <c r="FD255">
        <f ca="1">IF(AND($B255&gt;0,SUM(FD$3:FD254)=0,SUM($H255:FC255)=0),$B255,0)</f>
        <v>0</v>
      </c>
      <c r="FE255">
        <f ca="1">IF(AND($B255&gt;0,SUM(FE$3:FE254)=0,SUM($H255:FD255)=0),$B255,0)</f>
        <v>0</v>
      </c>
      <c r="FF255">
        <f ca="1">IF(AND($B255&gt;0,SUM(FF$3:FF254)=0,SUM($H255:FE255)=0),$B255,0)</f>
        <v>0</v>
      </c>
      <c r="FG255">
        <f ca="1">IF(AND($B255&gt;0,SUM(FG$3:FG254)=0,SUM($H255:FF255)=0),$B255,0)</f>
        <v>0</v>
      </c>
      <c r="FH255">
        <f ca="1">IF(AND($B255&gt;0,SUM(FH$3:FH254)=0,SUM($H255:FG255)=0),$B255,0)</f>
        <v>0</v>
      </c>
      <c r="FI255">
        <f ca="1">IF(AND($B255&gt;0,SUM(FI$3:FI254)=0,SUM($H255:FH255)=0),$B255,0)</f>
        <v>0</v>
      </c>
      <c r="FJ255">
        <f ca="1">IF(AND($B255&gt;0,SUM(FJ$3:FJ254)=0,SUM($H255:FI255)=0),$B255,0)</f>
        <v>0</v>
      </c>
      <c r="FK255">
        <f ca="1">IF(AND($B255&gt;0,SUM(FK$3:FK254)=0,SUM($H255:FJ255)=0),$B255,0)</f>
        <v>0</v>
      </c>
      <c r="FL255">
        <f ca="1">IF(AND($B255&gt;0,SUM(FL$3:FL254)=0,SUM($H255:FK255)=0),$B255,0)</f>
        <v>0</v>
      </c>
      <c r="FM255">
        <f ca="1">IF(AND($B255&gt;0,SUM(FM$3:FM254)=0,SUM($H255:FL255)=0),$B255,0)</f>
        <v>0</v>
      </c>
      <c r="FN255">
        <f ca="1">IF(AND($B255&gt;0,SUM(FN$3:FN254)=0,SUM($H255:FM255)=0),$B255,0)</f>
        <v>0</v>
      </c>
      <c r="FS255" s="67" t="str">
        <f ca="1">Valintaohjelma!$C131</f>
        <v>0</v>
      </c>
      <c r="FT255" s="67" t="str">
        <f ca="1">Valintaohjelma!$F131</f>
        <v/>
      </c>
      <c r="FU255" s="342" t="str">
        <f>""</f>
        <v/>
      </c>
      <c r="FV255" s="67" t="str">
        <f>Valintaohjelma!$I131</f>
        <v>-</v>
      </c>
      <c r="FY255" s="67" t="str">
        <f ca="1">Valintaohjelma!$C131</f>
        <v>0</v>
      </c>
      <c r="FZ255" s="67" t="str">
        <f ca="1">Valintaohjelma!$F131</f>
        <v/>
      </c>
      <c r="GA255" s="67" t="str">
        <f>""</f>
        <v/>
      </c>
      <c r="GB255" s="67" t="str">
        <f>Valintaohjelma!$I131</f>
        <v>-</v>
      </c>
      <c r="GE255" s="67" t="str">
        <f ca="1">Valintaohjelma!$C131</f>
        <v>0</v>
      </c>
      <c r="GF255" s="67" t="str">
        <f ca="1">Valintaohjelma!$F131</f>
        <v/>
      </c>
      <c r="GG255" s="67" t="str">
        <f>""</f>
        <v/>
      </c>
      <c r="GH255" s="67" t="str">
        <f>Valintaohjelma!$I131</f>
        <v>-</v>
      </c>
    </row>
    <row r="256" spans="1:190" ht="15.75" thickBot="1" x14ac:dyDescent="0.3">
      <c r="A256">
        <v>256</v>
      </c>
      <c r="B256">
        <f>IF(AND(Valintaohjelma!D132&lt;&gt;"-",Valintaohjelma!D132&lt;&gt;""),A256,0)</f>
        <v>0</v>
      </c>
      <c r="C256" s="240" t="str">
        <f t="shared" ref="C256:C262" ca="1" si="30">OFFSET(FS256,0,$A$1,1,1)</f>
        <v>0</v>
      </c>
      <c r="D256" s="240" t="str">
        <f t="shared" ref="D256:D262" ca="1" si="31">OFFSET(FT256,0,$A$1,1,1)</f>
        <v/>
      </c>
      <c r="E256" s="240" t="str">
        <f t="shared" ref="E256:E262" ca="1" si="32">OFFSET(FU256,0,$A$1,1,1)</f>
        <v/>
      </c>
      <c r="F256" s="240" t="str">
        <f t="shared" ref="F256:F262" ca="1" si="33">OFFSET(FV256,0,$A$1,1,1)</f>
        <v>-</v>
      </c>
      <c r="G256" s="47" t="e">
        <f>INDEX($I$2:$FN$2,ROWS(G$2:G256))</f>
        <v>#REF!</v>
      </c>
      <c r="H256">
        <v>0</v>
      </c>
      <c r="I256">
        <f ca="1">IF(AND($B256&gt;0,SUM(I$3:I255)=0,SUM($H256:H256)=0),$B256,0)</f>
        <v>0</v>
      </c>
      <c r="J256">
        <f ca="1">IF(AND($B256&gt;0,SUM(J$3:J255)=0,SUM($H256:I256)=0),$B256,0)</f>
        <v>0</v>
      </c>
      <c r="K256">
        <f ca="1">IF(AND($B256&gt;0,SUM(K$3:K255)=0,SUM($H256:J256)=0),$B256,0)</f>
        <v>0</v>
      </c>
      <c r="L256">
        <f ca="1">IF(AND($B256&gt;0,SUM(L$3:L255)=0,SUM($H256:K256)=0),$B256,0)</f>
        <v>0</v>
      </c>
      <c r="M256">
        <f ca="1">IF(AND($B256&gt;0,SUM(M$3:M255)=0,SUM($H256:L256)=0),$B256,0)</f>
        <v>0</v>
      </c>
      <c r="N256">
        <f ca="1">IF(AND($B256&gt;0,SUM(N$3:N255)=0,SUM($H256:M256)=0),$B256,0)</f>
        <v>0</v>
      </c>
      <c r="O256">
        <f ca="1">IF(AND($B256&gt;0,SUM(O$3:O255)=0,SUM($H256:N256)=0),$B256,0)</f>
        <v>0</v>
      </c>
      <c r="P256">
        <f ca="1">IF(AND($B256&gt;0,SUM(P$3:P255)=0,SUM($H256:O256)=0),$B256,0)</f>
        <v>0</v>
      </c>
      <c r="Q256">
        <f ca="1">IF(AND($B256&gt;0,SUM(Q$3:Q255)=0,SUM($H256:P256)=0),$B256,0)</f>
        <v>0</v>
      </c>
      <c r="R256">
        <f ca="1">IF(AND($B256&gt;0,SUM(R$3:R255)=0,SUM($H256:Q256)=0),$B256,0)</f>
        <v>0</v>
      </c>
      <c r="S256">
        <f ca="1">IF(AND($B256&gt;0,SUM(S$3:S255)=0,SUM($H256:R256)=0),$B256,0)</f>
        <v>0</v>
      </c>
      <c r="T256">
        <f ca="1">IF(AND($B256&gt;0,SUM(T$3:T255)=0,SUM($H256:S256)=0),$B256,0)</f>
        <v>0</v>
      </c>
      <c r="U256">
        <f ca="1">IF(AND($B256&gt;0,SUM(U$3:U255)=0,SUM($H256:T256)=0),$B256,0)</f>
        <v>0</v>
      </c>
      <c r="V256">
        <f ca="1">IF(AND($B256&gt;0,SUM(V$3:V255)=0,SUM($H256:U256)=0),$B256,0)</f>
        <v>0</v>
      </c>
      <c r="W256">
        <f ca="1">IF(AND($B256&gt;0,SUM(W$3:W255)=0,SUM($H256:V256)=0),$B256,0)</f>
        <v>0</v>
      </c>
      <c r="X256">
        <f ca="1">IF(AND($B256&gt;0,SUM(X$3:X255)=0,SUM($H256:W256)=0),$B256,0)</f>
        <v>0</v>
      </c>
      <c r="Y256">
        <f ca="1">IF(AND($B256&gt;0,SUM(Y$3:Y255)=0,SUM($H256:X256)=0),$B256,0)</f>
        <v>0</v>
      </c>
      <c r="Z256">
        <f ca="1">IF(AND($B256&gt;0,SUM(Z$3:Z255)=0,SUM($H256:Y256)=0),$B256,0)</f>
        <v>0</v>
      </c>
      <c r="AA256">
        <f ca="1">IF(AND($B256&gt;0,SUM(AA$3:AA255)=0,SUM($H256:Z256)=0),$B256,0)</f>
        <v>0</v>
      </c>
      <c r="AB256">
        <f ca="1">IF(AND($B256&gt;0,SUM(AB$3:AB255)=0,SUM($H256:AA256)=0),$B256,0)</f>
        <v>0</v>
      </c>
      <c r="AC256">
        <f ca="1">IF(AND($B256&gt;0,SUM(AC$3:AC255)=0,SUM($H256:AB256)=0),$B256,0)</f>
        <v>0</v>
      </c>
      <c r="AD256">
        <f ca="1">IF(AND($B256&gt;0,SUM(AD$3:AD255)=0,SUM($H256:AC256)=0),$B256,0)</f>
        <v>0</v>
      </c>
      <c r="AE256">
        <f ca="1">IF(AND($B256&gt;0,SUM(AE$3:AE255)=0,SUM($H256:AD256)=0),$B256,0)</f>
        <v>0</v>
      </c>
      <c r="AF256">
        <f ca="1">IF(AND($B256&gt;0,SUM(AF$3:AF255)=0,SUM($H256:AE256)=0),$B256,0)</f>
        <v>0</v>
      </c>
      <c r="AG256">
        <f ca="1">IF(AND($B256&gt;0,SUM(AG$3:AG255)=0,SUM($H256:AF256)=0),$B256,0)</f>
        <v>0</v>
      </c>
      <c r="AH256">
        <f ca="1">IF(AND($B256&gt;0,SUM(AH$3:AH255)=0,SUM($H256:AG256)=0),$B256,0)</f>
        <v>0</v>
      </c>
      <c r="AI256">
        <f ca="1">IF(AND($B256&gt;0,SUM(AI$3:AI255)=0,SUM($H256:AH256)=0),$B256,0)</f>
        <v>0</v>
      </c>
      <c r="AJ256">
        <f ca="1">IF(AND($B256&gt;0,SUM(AJ$3:AJ255)=0,SUM($H256:AI256)=0),$B256,0)</f>
        <v>0</v>
      </c>
      <c r="AK256">
        <f ca="1">IF(AND($B256&gt;0,SUM(AK$3:AK255)=0,SUM($H256:AJ256)=0),$B256,0)</f>
        <v>0</v>
      </c>
      <c r="AL256">
        <f ca="1">IF(AND($B256&gt;0,SUM(AL$3:AL255)=0,SUM($H256:AK256)=0),$B256,0)</f>
        <v>0</v>
      </c>
      <c r="AM256">
        <f ca="1">IF(AND($B256&gt;0,SUM(AM$3:AM255)=0,SUM($H256:AL256)=0),$B256,0)</f>
        <v>0</v>
      </c>
      <c r="AN256">
        <f ca="1">IF(AND($B256&gt;0,SUM(AN$3:AN255)=0,SUM($H256:AM256)=0),$B256,0)</f>
        <v>0</v>
      </c>
      <c r="AO256">
        <f ca="1">IF(AND($B256&gt;0,SUM(AO$3:AO255)=0,SUM($H256:AN256)=0),$B256,0)</f>
        <v>0</v>
      </c>
      <c r="AP256">
        <f ca="1">IF(AND($B256&gt;0,SUM(AP$3:AP255)=0,SUM($H256:AO256)=0),$B256,0)</f>
        <v>0</v>
      </c>
      <c r="AQ256">
        <f ca="1">IF(AND($B256&gt;0,SUM(AQ$3:AQ255)=0,SUM($H256:AP256)=0),$B256,0)</f>
        <v>0</v>
      </c>
      <c r="AR256">
        <f ca="1">IF(AND($B256&gt;0,SUM(AR$3:AR255)=0,SUM($H256:AQ256)=0),$B256,0)</f>
        <v>0</v>
      </c>
      <c r="AS256">
        <f ca="1">IF(AND($B256&gt;0,SUM(AS$3:AS255)=0,SUM($H256:AR256)=0),$B256,0)</f>
        <v>0</v>
      </c>
      <c r="AT256">
        <f ca="1">IF(AND($B256&gt;0,SUM(AT$3:AT255)=0,SUM($H256:AS256)=0),$B256,0)</f>
        <v>0</v>
      </c>
      <c r="AU256">
        <f ca="1">IF(AND($B256&gt;0,SUM(AU$3:AU255)=0,SUM($H256:AT256)=0),$B256,0)</f>
        <v>0</v>
      </c>
      <c r="AV256">
        <f ca="1">IF(AND($B256&gt;0,SUM(AV$3:AV255)=0,SUM($H256:AU256)=0),$B256,0)</f>
        <v>0</v>
      </c>
      <c r="AW256">
        <f ca="1">IF(AND($B256&gt;0,SUM(AW$3:AW255)=0,SUM($H256:AV256)=0),$B256,0)</f>
        <v>0</v>
      </c>
      <c r="AX256">
        <f ca="1">IF(AND($B256&gt;0,SUM(AX$3:AX255)=0,SUM($H256:AW256)=0),$B256,0)</f>
        <v>0</v>
      </c>
      <c r="AY256">
        <f ca="1">IF(AND($B256&gt;0,SUM(AY$3:AY255)=0,SUM($H256:AX256)=0),$B256,0)</f>
        <v>0</v>
      </c>
      <c r="AZ256">
        <f ca="1">IF(AND($B256&gt;0,SUM(AZ$3:AZ255)=0,SUM($H256:AY256)=0),$B256,0)</f>
        <v>0</v>
      </c>
      <c r="BA256">
        <f ca="1">IF(AND($B256&gt;0,SUM(BA$3:BA255)=0,SUM($H256:AZ256)=0),$B256,0)</f>
        <v>0</v>
      </c>
      <c r="BB256">
        <f ca="1">IF(AND($B256&gt;0,SUM(BB$3:BB255)=0,SUM($H256:BA256)=0),$B256,0)</f>
        <v>0</v>
      </c>
      <c r="BC256">
        <f ca="1">IF(AND($B256&gt;0,SUM(BC$3:BC255)=0,SUM($H256:BB256)=0),$B256,0)</f>
        <v>0</v>
      </c>
      <c r="BD256">
        <f ca="1">IF(AND($B256&gt;0,SUM(BD$3:BD255)=0,SUM($H256:BC256)=0),$B256,0)</f>
        <v>0</v>
      </c>
      <c r="BE256">
        <f ca="1">IF(AND($B256&gt;0,SUM(BE$3:BE255)=0,SUM($H256:BD256)=0),$B256,0)</f>
        <v>0</v>
      </c>
      <c r="BF256">
        <f ca="1">IF(AND($B256&gt;0,SUM(BF$3:BF255)=0,SUM($H256:BE256)=0),$B256,0)</f>
        <v>0</v>
      </c>
      <c r="BG256">
        <f ca="1">IF(AND($B256&gt;0,SUM(BG$3:BG255)=0,SUM($H256:BF256)=0),$B256,0)</f>
        <v>0</v>
      </c>
      <c r="BH256">
        <f ca="1">IF(AND($B256&gt;0,SUM(BH$3:BH255)=0,SUM($H256:BG256)=0),$B256,0)</f>
        <v>0</v>
      </c>
      <c r="BI256">
        <f ca="1">IF(AND($B256&gt;0,SUM(BI$3:BI255)=0,SUM($H256:BH256)=0),$B256,0)</f>
        <v>0</v>
      </c>
      <c r="BJ256">
        <f ca="1">IF(AND($B256&gt;0,SUM(BJ$3:BJ255)=0,SUM($H256:BI256)=0),$B256,0)</f>
        <v>0</v>
      </c>
      <c r="BK256">
        <f ca="1">IF(AND($B256&gt;0,SUM(BK$3:BK255)=0,SUM($H256:BJ256)=0),$B256,0)</f>
        <v>0</v>
      </c>
      <c r="BL256">
        <f ca="1">IF(AND($B256&gt;0,SUM(BL$3:BL255)=0,SUM($H256:BK256)=0),$B256,0)</f>
        <v>0</v>
      </c>
      <c r="BM256">
        <f ca="1">IF(AND($B256&gt;0,SUM(BM$3:BM255)=0,SUM($H256:BL256)=0),$B256,0)</f>
        <v>0</v>
      </c>
      <c r="BN256">
        <f ca="1">IF(AND($B256&gt;0,SUM(BN$3:BN255)=0,SUM($H256:BM256)=0),$B256,0)</f>
        <v>0</v>
      </c>
      <c r="BO256">
        <f ca="1">IF(AND($B256&gt;0,SUM(BO$3:BO255)=0,SUM($H256:BN256)=0),$B256,0)</f>
        <v>0</v>
      </c>
      <c r="BP256">
        <f ca="1">IF(AND($B256&gt;0,SUM(BP$3:BP255)=0,SUM($H256:BO256)=0),$B256,0)</f>
        <v>0</v>
      </c>
      <c r="BQ256">
        <f ca="1">IF(AND($B256&gt;0,SUM(BQ$3:BQ255)=0,SUM($H256:BP256)=0),$B256,0)</f>
        <v>0</v>
      </c>
      <c r="BR256">
        <f ca="1">IF(AND($B256&gt;0,SUM(BR$3:BR255)=0,SUM($H256:BQ256)=0),$B256,0)</f>
        <v>0</v>
      </c>
      <c r="BS256">
        <f ca="1">IF(AND($B256&gt;0,SUM(BS$3:BS255)=0,SUM($H256:BR256)=0),$B256,0)</f>
        <v>0</v>
      </c>
      <c r="BT256">
        <f ca="1">IF(AND($B256&gt;0,SUM(BT$3:BT255)=0,SUM($H256:BS256)=0),$B256,0)</f>
        <v>0</v>
      </c>
      <c r="BU256">
        <f ca="1">IF(AND($B256&gt;0,SUM(BU$3:BU255)=0,SUM($H256:BT256)=0),$B256,0)</f>
        <v>0</v>
      </c>
      <c r="BV256">
        <f ca="1">IF(AND($B256&gt;0,SUM(BV$3:BV255)=0,SUM($H256:BU256)=0),$B256,0)</f>
        <v>0</v>
      </c>
      <c r="BW256">
        <f ca="1">IF(AND($B256&gt;0,SUM(BW$3:BW255)=0,SUM($H256:BV256)=0),$B256,0)</f>
        <v>0</v>
      </c>
      <c r="BX256">
        <f ca="1">IF(AND($B256&gt;0,SUM(BX$3:BX255)=0,SUM($H256:BW256)=0),$B256,0)</f>
        <v>0</v>
      </c>
      <c r="BY256">
        <f ca="1">IF(AND($B256&gt;0,SUM(BY$3:BY255)=0,SUM($H256:BX256)=0),$B256,0)</f>
        <v>0</v>
      </c>
      <c r="BZ256">
        <f ca="1">IF(AND($B256&gt;0,SUM(BZ$3:BZ255)=0,SUM($H256:BY256)=0),$B256,0)</f>
        <v>0</v>
      </c>
      <c r="CA256">
        <f ca="1">IF(AND($B256&gt;0,SUM(CA$3:CA255)=0,SUM($H256:BZ256)=0),$B256,0)</f>
        <v>0</v>
      </c>
      <c r="CB256">
        <f ca="1">IF(AND($B256&gt;0,SUM(CB$3:CB255)=0,SUM($H256:CA256)=0),$B256,0)</f>
        <v>0</v>
      </c>
      <c r="CC256">
        <f ca="1">IF(AND($B256&gt;0,SUM(CC$3:CC255)=0,SUM($H256:CB256)=0),$B256,0)</f>
        <v>0</v>
      </c>
      <c r="CD256">
        <f ca="1">IF(AND($B256&gt;0,SUM(CD$3:CD255)=0,SUM($H256:CC256)=0),$B256,0)</f>
        <v>0</v>
      </c>
      <c r="CE256">
        <f ca="1">IF(AND($B256&gt;0,SUM(CE$3:CE255)=0,SUM($H256:CD256)=0),$B256,0)</f>
        <v>0</v>
      </c>
      <c r="CF256">
        <f ca="1">IF(AND($B256&gt;0,SUM(CF$3:CF255)=0,SUM($H256:CE256)=0),$B256,0)</f>
        <v>0</v>
      </c>
      <c r="CG256">
        <f ca="1">IF(AND($B256&gt;0,SUM(CG$3:CG255)=0,SUM($H256:CF256)=0),$B256,0)</f>
        <v>0</v>
      </c>
      <c r="CH256">
        <f ca="1">IF(AND($B256&gt;0,SUM(CH$3:CH255)=0,SUM($H256:CG256)=0),$B256,0)</f>
        <v>0</v>
      </c>
      <c r="CI256">
        <f ca="1">IF(AND($B256&gt;0,SUM(CI$3:CI255)=0,SUM($H256:CH256)=0),$B256,0)</f>
        <v>0</v>
      </c>
      <c r="CJ256">
        <f ca="1">IF(AND($B256&gt;0,SUM(CJ$3:CJ255)=0,SUM($H256:CI256)=0),$B256,0)</f>
        <v>0</v>
      </c>
      <c r="CK256">
        <f ca="1">IF(AND($B256&gt;0,SUM(CK$3:CK255)=0,SUM($H256:CJ256)=0),$B256,0)</f>
        <v>0</v>
      </c>
      <c r="CL256">
        <f ca="1">IF(AND($B256&gt;0,SUM(CL$3:CL255)=0,SUM($H256:CK256)=0),$B256,0)</f>
        <v>0</v>
      </c>
      <c r="CM256">
        <f ca="1">IF(AND($B256&gt;0,SUM(CM$3:CM255)=0,SUM($H256:CL256)=0),$B256,0)</f>
        <v>0</v>
      </c>
      <c r="CN256">
        <f ca="1">IF(AND($B256&gt;0,SUM(CN$3:CN255)=0,SUM($H256:CM256)=0),$B256,0)</f>
        <v>0</v>
      </c>
      <c r="CO256">
        <f ca="1">IF(AND($B256&gt;0,SUM(CO$3:CO255)=0,SUM($H256:CN256)=0),$B256,0)</f>
        <v>0</v>
      </c>
      <c r="CP256">
        <f ca="1">IF(AND($B256&gt;0,SUM(CP$3:CP255)=0,SUM($H256:CO256)=0),$B256,0)</f>
        <v>0</v>
      </c>
      <c r="CQ256">
        <f ca="1">IF(AND($B256&gt;0,SUM(CQ$3:CQ255)=0,SUM($H256:CP256)=0),$B256,0)</f>
        <v>0</v>
      </c>
      <c r="CR256">
        <f ca="1">IF(AND($B256&gt;0,SUM(CR$3:CR255)=0,SUM($H256:CQ256)=0),$B256,0)</f>
        <v>0</v>
      </c>
      <c r="CS256">
        <f ca="1">IF(AND($B256&gt;0,SUM(CS$3:CS255)=0,SUM($H256:CR256)=0),$B256,0)</f>
        <v>0</v>
      </c>
      <c r="CT256">
        <f ca="1">IF(AND($B256&gt;0,SUM(CT$3:CT255)=0,SUM($H256:CS256)=0),$B256,0)</f>
        <v>0</v>
      </c>
      <c r="CU256">
        <f ca="1">IF(AND($B256&gt;0,SUM(CU$3:CU255)=0,SUM($H256:CT256)=0),$B256,0)</f>
        <v>0</v>
      </c>
      <c r="CV256">
        <f ca="1">IF(AND($B256&gt;0,SUM(CV$3:CV255)=0,SUM($H256:CU256)=0),$B256,0)</f>
        <v>0</v>
      </c>
      <c r="CW256">
        <f ca="1">IF(AND($B256&gt;0,SUM(CW$3:CW255)=0,SUM($H256:CV256)=0),$B256,0)</f>
        <v>0</v>
      </c>
      <c r="CX256">
        <f ca="1">IF(AND($B256&gt;0,SUM(CX$3:CX255)=0,SUM($H256:CW256)=0),$B256,0)</f>
        <v>0</v>
      </c>
      <c r="CY256">
        <f ca="1">IF(AND($B256&gt;0,SUM(CY$3:CY255)=0,SUM($H256:CX256)=0),$B256,0)</f>
        <v>0</v>
      </c>
      <c r="CZ256">
        <f ca="1">IF(AND($B256&gt;0,SUM(CZ$3:CZ255)=0,SUM($H256:CY256)=0),$B256,0)</f>
        <v>0</v>
      </c>
      <c r="DA256">
        <f ca="1">IF(AND($B256&gt;0,SUM(DA$3:DA255)=0,SUM($H256:CZ256)=0),$B256,0)</f>
        <v>0</v>
      </c>
      <c r="DB256">
        <f ca="1">IF(AND($B256&gt;0,SUM(DB$3:DB255)=0,SUM($H256:DA256)=0),$B256,0)</f>
        <v>0</v>
      </c>
      <c r="DC256">
        <f ca="1">IF(AND($B256&gt;0,SUM(DC$3:DC255)=0,SUM($H256:DB256)=0),$B256,0)</f>
        <v>0</v>
      </c>
      <c r="DD256">
        <f ca="1">IF(AND($B256&gt;0,SUM(DD$3:DD255)=0,SUM($H256:DC256)=0),$B256,0)</f>
        <v>0</v>
      </c>
      <c r="DE256">
        <f ca="1">IF(AND($B256&gt;0,SUM(DE$3:DE255)=0,SUM($H256:DD256)=0),$B256,0)</f>
        <v>0</v>
      </c>
      <c r="DF256">
        <f ca="1">IF(AND($B256&gt;0,SUM(DF$3:DF255)=0,SUM($H256:DE256)=0),$B256,0)</f>
        <v>0</v>
      </c>
      <c r="DG256">
        <f ca="1">IF(AND($B256&gt;0,SUM(DG$3:DG255)=0,SUM($H256:DF256)=0),$B256,0)</f>
        <v>0</v>
      </c>
      <c r="DH256">
        <f ca="1">IF(AND($B256&gt;0,SUM(DH$3:DH255)=0,SUM($H256:DG256)=0),$B256,0)</f>
        <v>0</v>
      </c>
      <c r="DI256">
        <f ca="1">IF(AND($B256&gt;0,SUM(DI$3:DI255)=0,SUM($H256:DH256)=0),$B256,0)</f>
        <v>0</v>
      </c>
      <c r="DJ256">
        <f ca="1">IF(AND($B256&gt;0,SUM(DJ$3:DJ255)=0,SUM($H256:DI256)=0),$B256,0)</f>
        <v>0</v>
      </c>
      <c r="DK256">
        <f ca="1">IF(AND($B256&gt;0,SUM(DK$3:DK255)=0,SUM($H256:DJ256)=0),$B256,0)</f>
        <v>0</v>
      </c>
      <c r="DL256">
        <f ca="1">IF(AND($B256&gt;0,SUM(DL$3:DL255)=0,SUM($H256:DK256)=0),$B256,0)</f>
        <v>0</v>
      </c>
      <c r="DM256">
        <f ca="1">IF(AND($B256&gt;0,SUM(DM$3:DM255)=0,SUM($H256:DL256)=0),$B256,0)</f>
        <v>0</v>
      </c>
      <c r="DN256">
        <f ca="1">IF(AND($B256&gt;0,SUM(DN$3:DN255)=0,SUM($H256:DM256)=0),$B256,0)</f>
        <v>0</v>
      </c>
      <c r="DO256">
        <f ca="1">IF(AND($B256&gt;0,SUM(DO$3:DO255)=0,SUM($H256:DN256)=0),$B256,0)</f>
        <v>0</v>
      </c>
      <c r="DP256">
        <f ca="1">IF(AND($B256&gt;0,SUM(DP$3:DP255)=0,SUM($H256:DO256)=0),$B256,0)</f>
        <v>0</v>
      </c>
      <c r="DQ256">
        <f ca="1">IF(AND($B256&gt;0,SUM(DQ$3:DQ255)=0,SUM($H256:DP256)=0),$B256,0)</f>
        <v>0</v>
      </c>
      <c r="DR256">
        <f ca="1">IF(AND($B256&gt;0,SUM(DR$3:DR255)=0,SUM($H256:DQ256)=0),$B256,0)</f>
        <v>0</v>
      </c>
      <c r="DS256">
        <f ca="1">IF(AND($B256&gt;0,SUM(DS$3:DS255)=0,SUM($H256:DR256)=0),$B256,0)</f>
        <v>0</v>
      </c>
      <c r="DT256">
        <f ca="1">IF(AND($B256&gt;0,SUM(DT$3:DT255)=0,SUM($H256:DS256)=0),$B256,0)</f>
        <v>0</v>
      </c>
      <c r="DU256">
        <f ca="1">IF(AND($B256&gt;0,SUM(DU$3:DU255)=0,SUM($H256:DT256)=0),$B256,0)</f>
        <v>0</v>
      </c>
      <c r="DV256">
        <f ca="1">IF(AND($B256&gt;0,SUM(DV$3:DV255)=0,SUM($H256:DU256)=0),$B256,0)</f>
        <v>0</v>
      </c>
      <c r="DW256">
        <f ca="1">IF(AND($B256&gt;0,SUM(DW$3:DW255)=0,SUM($H256:DV256)=0),$B256,0)</f>
        <v>0</v>
      </c>
      <c r="DX256">
        <f ca="1">IF(AND($B256&gt;0,SUM(DX$3:DX255)=0,SUM($H256:DW256)=0),$B256,0)</f>
        <v>0</v>
      </c>
      <c r="DY256">
        <f ca="1">IF(AND($B256&gt;0,SUM(DY$3:DY255)=0,SUM($H256:DX256)=0),$B256,0)</f>
        <v>0</v>
      </c>
      <c r="DZ256">
        <f ca="1">IF(AND($B256&gt;0,SUM(DZ$3:DZ255)=0,SUM($H256:DY256)=0),$B256,0)</f>
        <v>0</v>
      </c>
      <c r="EA256">
        <f ca="1">IF(AND($B256&gt;0,SUM(EA$3:EA255)=0,SUM($H256:DZ256)=0),$B256,0)</f>
        <v>0</v>
      </c>
      <c r="EB256">
        <f ca="1">IF(AND($B256&gt;0,SUM(EB$3:EB255)=0,SUM($H256:EA256)=0),$B256,0)</f>
        <v>0</v>
      </c>
      <c r="EC256">
        <f ca="1">IF(AND($B256&gt;0,SUM(EC$3:EC255)=0,SUM($H256:EB256)=0),$B256,0)</f>
        <v>0</v>
      </c>
      <c r="ED256">
        <f ca="1">IF(AND($B256&gt;0,SUM(ED$3:ED255)=0,SUM($H256:EC256)=0),$B256,0)</f>
        <v>0</v>
      </c>
      <c r="EE256">
        <f ca="1">IF(AND($B256&gt;0,SUM(EE$3:EE255)=0,SUM($H256:ED256)=0),$B256,0)</f>
        <v>0</v>
      </c>
      <c r="EF256">
        <f ca="1">IF(AND($B256&gt;0,SUM(EF$3:EF255)=0,SUM($H256:EE256)=0),$B256,0)</f>
        <v>0</v>
      </c>
      <c r="EG256">
        <f ca="1">IF(AND($B256&gt;0,SUM(EG$3:EG255)=0,SUM($H256:EF256)=0),$B256,0)</f>
        <v>0</v>
      </c>
      <c r="EH256">
        <f ca="1">IF(AND($B256&gt;0,SUM(EH$3:EH255)=0,SUM($H256:EG256)=0),$B256,0)</f>
        <v>0</v>
      </c>
      <c r="EI256">
        <f ca="1">IF(AND($B256&gt;0,SUM(EI$3:EI255)=0,SUM($H256:EH256)=0),$B256,0)</f>
        <v>0</v>
      </c>
      <c r="EJ256">
        <f ca="1">IF(AND($B256&gt;0,SUM(EJ$3:EJ255)=0,SUM($H256:EI256)=0),$B256,0)</f>
        <v>0</v>
      </c>
      <c r="EK256">
        <f ca="1">IF(AND($B256&gt;0,SUM(EK$3:EK255)=0,SUM($H256:EJ256)=0),$B256,0)</f>
        <v>0</v>
      </c>
      <c r="EL256">
        <f ca="1">IF(AND($B256&gt;0,SUM(EL$3:EL255)=0,SUM($H256:EK256)=0),$B256,0)</f>
        <v>0</v>
      </c>
      <c r="EM256">
        <f ca="1">IF(AND($B256&gt;0,SUM(EM$3:EM255)=0,SUM($H256:EL256)=0),$B256,0)</f>
        <v>0</v>
      </c>
      <c r="EN256">
        <f ca="1">IF(AND($B256&gt;0,SUM(EN$3:EN255)=0,SUM($H256:EM256)=0),$B256,0)</f>
        <v>0</v>
      </c>
      <c r="EO256">
        <f ca="1">IF(AND($B256&gt;0,SUM(EO$3:EO255)=0,SUM($H256:EN256)=0),$B256,0)</f>
        <v>0</v>
      </c>
      <c r="EP256">
        <f ca="1">IF(AND($B256&gt;0,SUM(EP$3:EP255)=0,SUM($H256:EO256)=0),$B256,0)</f>
        <v>0</v>
      </c>
      <c r="EQ256">
        <f ca="1">IF(AND($B256&gt;0,SUM(EQ$3:EQ255)=0,SUM($H256:EP256)=0),$B256,0)</f>
        <v>0</v>
      </c>
      <c r="ER256">
        <f ca="1">IF(AND($B256&gt;0,SUM(ER$3:ER255)=0,SUM($H256:EQ256)=0),$B256,0)</f>
        <v>0</v>
      </c>
      <c r="ES256">
        <f ca="1">IF(AND($B256&gt;0,SUM(ES$3:ES255)=0,SUM($H256:ER256)=0),$B256,0)</f>
        <v>0</v>
      </c>
      <c r="ET256">
        <f ca="1">IF(AND($B256&gt;0,SUM(ET$3:ET255)=0,SUM($H256:ES256)=0),$B256,0)</f>
        <v>0</v>
      </c>
      <c r="EU256">
        <f ca="1">IF(AND($B256&gt;0,SUM(EU$3:EU255)=0,SUM($H256:ET256)=0),$B256,0)</f>
        <v>0</v>
      </c>
      <c r="EV256">
        <f ca="1">IF(AND($B256&gt;0,SUM(EV$3:EV255)=0,SUM($H256:EU256)=0),$B256,0)</f>
        <v>0</v>
      </c>
      <c r="EW256">
        <f ca="1">IF(AND($B256&gt;0,SUM(EW$3:EW255)=0,SUM($H256:EV256)=0),$B256,0)</f>
        <v>0</v>
      </c>
      <c r="EX256">
        <f ca="1">IF(AND($B256&gt;0,SUM(EX$3:EX255)=0,SUM($H256:EW256)=0),$B256,0)</f>
        <v>0</v>
      </c>
      <c r="EY256">
        <f ca="1">IF(AND($B256&gt;0,SUM(EY$3:EY255)=0,SUM($H256:EX256)=0),$B256,0)</f>
        <v>0</v>
      </c>
      <c r="EZ256">
        <f ca="1">IF(AND($B256&gt;0,SUM(EZ$3:EZ255)=0,SUM($H256:EY256)=0),$B256,0)</f>
        <v>0</v>
      </c>
      <c r="FA256">
        <f ca="1">IF(AND($B256&gt;0,SUM(FA$3:FA255)=0,SUM($H256:EZ256)=0),$B256,0)</f>
        <v>0</v>
      </c>
      <c r="FB256">
        <f ca="1">IF(AND($B256&gt;0,SUM(FB$3:FB255)=0,SUM($H256:FA256)=0),$B256,0)</f>
        <v>0</v>
      </c>
      <c r="FC256">
        <f ca="1">IF(AND($B256&gt;0,SUM(FC$3:FC255)=0,SUM($H256:FB256)=0),$B256,0)</f>
        <v>0</v>
      </c>
      <c r="FD256">
        <f ca="1">IF(AND($B256&gt;0,SUM(FD$3:FD255)=0,SUM($H256:FC256)=0),$B256,0)</f>
        <v>0</v>
      </c>
      <c r="FE256">
        <f ca="1">IF(AND($B256&gt;0,SUM(FE$3:FE255)=0,SUM($H256:FD256)=0),$B256,0)</f>
        <v>0</v>
      </c>
      <c r="FF256">
        <f ca="1">IF(AND($B256&gt;0,SUM(FF$3:FF255)=0,SUM($H256:FE256)=0),$B256,0)</f>
        <v>0</v>
      </c>
      <c r="FG256">
        <f ca="1">IF(AND($B256&gt;0,SUM(FG$3:FG255)=0,SUM($H256:FF256)=0),$B256,0)</f>
        <v>0</v>
      </c>
      <c r="FH256">
        <f ca="1">IF(AND($B256&gt;0,SUM(FH$3:FH255)=0,SUM($H256:FG256)=0),$B256,0)</f>
        <v>0</v>
      </c>
      <c r="FI256">
        <f ca="1">IF(AND($B256&gt;0,SUM(FI$3:FI255)=0,SUM($H256:FH256)=0),$B256,0)</f>
        <v>0</v>
      </c>
      <c r="FJ256">
        <f ca="1">IF(AND($B256&gt;0,SUM(FJ$3:FJ255)=0,SUM($H256:FI256)=0),$B256,0)</f>
        <v>0</v>
      </c>
      <c r="FK256">
        <f ca="1">IF(AND($B256&gt;0,SUM(FK$3:FK255)=0,SUM($H256:FJ256)=0),$B256,0)</f>
        <v>0</v>
      </c>
      <c r="FL256">
        <f ca="1">IF(AND($B256&gt;0,SUM(FL$3:FL255)=0,SUM($H256:FK256)=0),$B256,0)</f>
        <v>0</v>
      </c>
      <c r="FM256">
        <f ca="1">IF(AND($B256&gt;0,SUM(FM$3:FM255)=0,SUM($H256:FL256)=0),$B256,0)</f>
        <v>0</v>
      </c>
      <c r="FN256">
        <f ca="1">IF(AND($B256&gt;0,SUM(FN$3:FN255)=0,SUM($H256:FM256)=0),$B256,0)</f>
        <v>0</v>
      </c>
      <c r="FS256" s="67" t="str">
        <f ca="1">Valintaohjelma!$C132</f>
        <v>0</v>
      </c>
      <c r="FT256" s="67" t="str">
        <f ca="1">Valintaohjelma!$F132</f>
        <v/>
      </c>
      <c r="FU256" s="342" t="str">
        <f>""</f>
        <v/>
      </c>
      <c r="FV256" s="67" t="str">
        <f>Valintaohjelma!$I132</f>
        <v>-</v>
      </c>
      <c r="FY256" s="67" t="str">
        <f ca="1">Valintaohjelma!$C132</f>
        <v>0</v>
      </c>
      <c r="FZ256" s="67" t="str">
        <f ca="1">Valintaohjelma!$F132</f>
        <v/>
      </c>
      <c r="GA256" s="67" t="str">
        <f>""</f>
        <v/>
      </c>
      <c r="GB256" s="67" t="str">
        <f>Valintaohjelma!$I132</f>
        <v>-</v>
      </c>
      <c r="GE256" s="67" t="str">
        <f ca="1">Valintaohjelma!$C132</f>
        <v>0</v>
      </c>
      <c r="GF256" s="67" t="str">
        <f ca="1">Valintaohjelma!$F132</f>
        <v/>
      </c>
      <c r="GG256" s="67" t="str">
        <f>""</f>
        <v/>
      </c>
      <c r="GH256" s="67" t="str">
        <f>Valintaohjelma!$I132</f>
        <v>-</v>
      </c>
    </row>
    <row r="257" spans="1:190" ht="15.75" thickBot="1" x14ac:dyDescent="0.3">
      <c r="A257">
        <v>257</v>
      </c>
      <c r="B257">
        <f>IF(AND(Valintaohjelma!D133&lt;&gt;"-",Valintaohjelma!D133&lt;&gt;""),A257,0)</f>
        <v>0</v>
      </c>
      <c r="C257" s="240" t="str">
        <f t="shared" ca="1" si="30"/>
        <v>0</v>
      </c>
      <c r="D257" s="240" t="str">
        <f t="shared" ca="1" si="31"/>
        <v/>
      </c>
      <c r="E257" s="240" t="str">
        <f t="shared" ca="1" si="32"/>
        <v/>
      </c>
      <c r="F257" s="240" t="str">
        <f t="shared" ca="1" si="33"/>
        <v>-</v>
      </c>
      <c r="G257" s="47" t="e">
        <f>INDEX($I$2:$FN$2,ROWS(G$2:G257))</f>
        <v>#REF!</v>
      </c>
      <c r="H257">
        <v>0</v>
      </c>
      <c r="I257">
        <f ca="1">IF(AND($B257&gt;0,SUM(I$3:I256)=0,SUM($H257:H257)=0),$B257,0)</f>
        <v>0</v>
      </c>
      <c r="J257">
        <f ca="1">IF(AND($B257&gt;0,SUM(J$3:J256)=0,SUM($H257:I257)=0),$B257,0)</f>
        <v>0</v>
      </c>
      <c r="K257">
        <f ca="1">IF(AND($B257&gt;0,SUM(K$3:K256)=0,SUM($H257:J257)=0),$B257,0)</f>
        <v>0</v>
      </c>
      <c r="L257">
        <f ca="1">IF(AND($B257&gt;0,SUM(L$3:L256)=0,SUM($H257:K257)=0),$B257,0)</f>
        <v>0</v>
      </c>
      <c r="M257">
        <f ca="1">IF(AND($B257&gt;0,SUM(M$3:M256)=0,SUM($H257:L257)=0),$B257,0)</f>
        <v>0</v>
      </c>
      <c r="N257">
        <f ca="1">IF(AND($B257&gt;0,SUM(N$3:N256)=0,SUM($H257:M257)=0),$B257,0)</f>
        <v>0</v>
      </c>
      <c r="O257">
        <f ca="1">IF(AND($B257&gt;0,SUM(O$3:O256)=0,SUM($H257:N257)=0),$B257,0)</f>
        <v>0</v>
      </c>
      <c r="P257">
        <f ca="1">IF(AND($B257&gt;0,SUM(P$3:P256)=0,SUM($H257:O257)=0),$B257,0)</f>
        <v>0</v>
      </c>
      <c r="Q257">
        <f ca="1">IF(AND($B257&gt;0,SUM(Q$3:Q256)=0,SUM($H257:P257)=0),$B257,0)</f>
        <v>0</v>
      </c>
      <c r="R257">
        <f ca="1">IF(AND($B257&gt;0,SUM(R$3:R256)=0,SUM($H257:Q257)=0),$B257,0)</f>
        <v>0</v>
      </c>
      <c r="S257">
        <f ca="1">IF(AND($B257&gt;0,SUM(S$3:S256)=0,SUM($H257:R257)=0),$B257,0)</f>
        <v>0</v>
      </c>
      <c r="T257">
        <f ca="1">IF(AND($B257&gt;0,SUM(T$3:T256)=0,SUM($H257:S257)=0),$B257,0)</f>
        <v>0</v>
      </c>
      <c r="U257">
        <f ca="1">IF(AND($B257&gt;0,SUM(U$3:U256)=0,SUM($H257:T257)=0),$B257,0)</f>
        <v>0</v>
      </c>
      <c r="V257">
        <f ca="1">IF(AND($B257&gt;0,SUM(V$3:V256)=0,SUM($H257:U257)=0),$B257,0)</f>
        <v>0</v>
      </c>
      <c r="W257">
        <f ca="1">IF(AND($B257&gt;0,SUM(W$3:W256)=0,SUM($H257:V257)=0),$B257,0)</f>
        <v>0</v>
      </c>
      <c r="X257">
        <f ca="1">IF(AND($B257&gt;0,SUM(X$3:X256)=0,SUM($H257:W257)=0),$B257,0)</f>
        <v>0</v>
      </c>
      <c r="Y257">
        <f ca="1">IF(AND($B257&gt;0,SUM(Y$3:Y256)=0,SUM($H257:X257)=0),$B257,0)</f>
        <v>0</v>
      </c>
      <c r="Z257">
        <f ca="1">IF(AND($B257&gt;0,SUM(Z$3:Z256)=0,SUM($H257:Y257)=0),$B257,0)</f>
        <v>0</v>
      </c>
      <c r="AA257">
        <f ca="1">IF(AND($B257&gt;0,SUM(AA$3:AA256)=0,SUM($H257:Z257)=0),$B257,0)</f>
        <v>0</v>
      </c>
      <c r="AB257">
        <f ca="1">IF(AND($B257&gt;0,SUM(AB$3:AB256)=0,SUM($H257:AA257)=0),$B257,0)</f>
        <v>0</v>
      </c>
      <c r="AC257">
        <f ca="1">IF(AND($B257&gt;0,SUM(AC$3:AC256)=0,SUM($H257:AB257)=0),$B257,0)</f>
        <v>0</v>
      </c>
      <c r="AD257">
        <f ca="1">IF(AND($B257&gt;0,SUM(AD$3:AD256)=0,SUM($H257:AC257)=0),$B257,0)</f>
        <v>0</v>
      </c>
      <c r="AE257">
        <f ca="1">IF(AND($B257&gt;0,SUM(AE$3:AE256)=0,SUM($H257:AD257)=0),$B257,0)</f>
        <v>0</v>
      </c>
      <c r="AF257">
        <f ca="1">IF(AND($B257&gt;0,SUM(AF$3:AF256)=0,SUM($H257:AE257)=0),$B257,0)</f>
        <v>0</v>
      </c>
      <c r="AG257">
        <f ca="1">IF(AND($B257&gt;0,SUM(AG$3:AG256)=0,SUM($H257:AF257)=0),$B257,0)</f>
        <v>0</v>
      </c>
      <c r="AH257">
        <f ca="1">IF(AND($B257&gt;0,SUM(AH$3:AH256)=0,SUM($H257:AG257)=0),$B257,0)</f>
        <v>0</v>
      </c>
      <c r="AI257">
        <f ca="1">IF(AND($B257&gt;0,SUM(AI$3:AI256)=0,SUM($H257:AH257)=0),$B257,0)</f>
        <v>0</v>
      </c>
      <c r="AJ257">
        <f ca="1">IF(AND($B257&gt;0,SUM(AJ$3:AJ256)=0,SUM($H257:AI257)=0),$B257,0)</f>
        <v>0</v>
      </c>
      <c r="AK257">
        <f ca="1">IF(AND($B257&gt;0,SUM(AK$3:AK256)=0,SUM($H257:AJ257)=0),$B257,0)</f>
        <v>0</v>
      </c>
      <c r="AL257">
        <f ca="1">IF(AND($B257&gt;0,SUM(AL$3:AL256)=0,SUM($H257:AK257)=0),$B257,0)</f>
        <v>0</v>
      </c>
      <c r="AM257">
        <f ca="1">IF(AND($B257&gt;0,SUM(AM$3:AM256)=0,SUM($H257:AL257)=0),$B257,0)</f>
        <v>0</v>
      </c>
      <c r="AN257">
        <f ca="1">IF(AND($B257&gt;0,SUM(AN$3:AN256)=0,SUM($H257:AM257)=0),$B257,0)</f>
        <v>0</v>
      </c>
      <c r="AO257">
        <f ca="1">IF(AND($B257&gt;0,SUM(AO$3:AO256)=0,SUM($H257:AN257)=0),$B257,0)</f>
        <v>0</v>
      </c>
      <c r="AP257">
        <f ca="1">IF(AND($B257&gt;0,SUM(AP$3:AP256)=0,SUM($H257:AO257)=0),$B257,0)</f>
        <v>0</v>
      </c>
      <c r="AQ257">
        <f ca="1">IF(AND($B257&gt;0,SUM(AQ$3:AQ256)=0,SUM($H257:AP257)=0),$B257,0)</f>
        <v>0</v>
      </c>
      <c r="AR257">
        <f ca="1">IF(AND($B257&gt;0,SUM(AR$3:AR256)=0,SUM($H257:AQ257)=0),$B257,0)</f>
        <v>0</v>
      </c>
      <c r="AS257">
        <f ca="1">IF(AND($B257&gt;0,SUM(AS$3:AS256)=0,SUM($H257:AR257)=0),$B257,0)</f>
        <v>0</v>
      </c>
      <c r="AT257">
        <f ca="1">IF(AND($B257&gt;0,SUM(AT$3:AT256)=0,SUM($H257:AS257)=0),$B257,0)</f>
        <v>0</v>
      </c>
      <c r="AU257">
        <f ca="1">IF(AND($B257&gt;0,SUM(AU$3:AU256)=0,SUM($H257:AT257)=0),$B257,0)</f>
        <v>0</v>
      </c>
      <c r="AV257">
        <f ca="1">IF(AND($B257&gt;0,SUM(AV$3:AV256)=0,SUM($H257:AU257)=0),$B257,0)</f>
        <v>0</v>
      </c>
      <c r="AW257">
        <f ca="1">IF(AND($B257&gt;0,SUM(AW$3:AW256)=0,SUM($H257:AV257)=0),$B257,0)</f>
        <v>0</v>
      </c>
      <c r="AX257">
        <f ca="1">IF(AND($B257&gt;0,SUM(AX$3:AX256)=0,SUM($H257:AW257)=0),$B257,0)</f>
        <v>0</v>
      </c>
      <c r="AY257">
        <f ca="1">IF(AND($B257&gt;0,SUM(AY$3:AY256)=0,SUM($H257:AX257)=0),$B257,0)</f>
        <v>0</v>
      </c>
      <c r="AZ257">
        <f ca="1">IF(AND($B257&gt;0,SUM(AZ$3:AZ256)=0,SUM($H257:AY257)=0),$B257,0)</f>
        <v>0</v>
      </c>
      <c r="BA257">
        <f ca="1">IF(AND($B257&gt;0,SUM(BA$3:BA256)=0,SUM($H257:AZ257)=0),$B257,0)</f>
        <v>0</v>
      </c>
      <c r="BB257">
        <f ca="1">IF(AND($B257&gt;0,SUM(BB$3:BB256)=0,SUM($H257:BA257)=0),$B257,0)</f>
        <v>0</v>
      </c>
      <c r="BC257">
        <f ca="1">IF(AND($B257&gt;0,SUM(BC$3:BC256)=0,SUM($H257:BB257)=0),$B257,0)</f>
        <v>0</v>
      </c>
      <c r="BD257">
        <f ca="1">IF(AND($B257&gt;0,SUM(BD$3:BD256)=0,SUM($H257:BC257)=0),$B257,0)</f>
        <v>0</v>
      </c>
      <c r="BE257">
        <f ca="1">IF(AND($B257&gt;0,SUM(BE$3:BE256)=0,SUM($H257:BD257)=0),$B257,0)</f>
        <v>0</v>
      </c>
      <c r="BF257">
        <f ca="1">IF(AND($B257&gt;0,SUM(BF$3:BF256)=0,SUM($H257:BE257)=0),$B257,0)</f>
        <v>0</v>
      </c>
      <c r="BG257">
        <f ca="1">IF(AND($B257&gt;0,SUM(BG$3:BG256)=0,SUM($H257:BF257)=0),$B257,0)</f>
        <v>0</v>
      </c>
      <c r="BH257">
        <f ca="1">IF(AND($B257&gt;0,SUM(BH$3:BH256)=0,SUM($H257:BG257)=0),$B257,0)</f>
        <v>0</v>
      </c>
      <c r="BI257">
        <f ca="1">IF(AND($B257&gt;0,SUM(BI$3:BI256)=0,SUM($H257:BH257)=0),$B257,0)</f>
        <v>0</v>
      </c>
      <c r="BJ257">
        <f ca="1">IF(AND($B257&gt;0,SUM(BJ$3:BJ256)=0,SUM($H257:BI257)=0),$B257,0)</f>
        <v>0</v>
      </c>
      <c r="BK257">
        <f ca="1">IF(AND($B257&gt;0,SUM(BK$3:BK256)=0,SUM($H257:BJ257)=0),$B257,0)</f>
        <v>0</v>
      </c>
      <c r="BL257">
        <f ca="1">IF(AND($B257&gt;0,SUM(BL$3:BL256)=0,SUM($H257:BK257)=0),$B257,0)</f>
        <v>0</v>
      </c>
      <c r="BM257">
        <f ca="1">IF(AND($B257&gt;0,SUM(BM$3:BM256)=0,SUM($H257:BL257)=0),$B257,0)</f>
        <v>0</v>
      </c>
      <c r="BN257">
        <f ca="1">IF(AND($B257&gt;0,SUM(BN$3:BN256)=0,SUM($H257:BM257)=0),$B257,0)</f>
        <v>0</v>
      </c>
      <c r="BO257">
        <f ca="1">IF(AND($B257&gt;0,SUM(BO$3:BO256)=0,SUM($H257:BN257)=0),$B257,0)</f>
        <v>0</v>
      </c>
      <c r="BP257">
        <f ca="1">IF(AND($B257&gt;0,SUM(BP$3:BP256)=0,SUM($H257:BO257)=0),$B257,0)</f>
        <v>0</v>
      </c>
      <c r="BQ257">
        <f ca="1">IF(AND($B257&gt;0,SUM(BQ$3:BQ256)=0,SUM($H257:BP257)=0),$B257,0)</f>
        <v>0</v>
      </c>
      <c r="BR257">
        <f ca="1">IF(AND($B257&gt;0,SUM(BR$3:BR256)=0,SUM($H257:BQ257)=0),$B257,0)</f>
        <v>0</v>
      </c>
      <c r="BS257">
        <f ca="1">IF(AND($B257&gt;0,SUM(BS$3:BS256)=0,SUM($H257:BR257)=0),$B257,0)</f>
        <v>0</v>
      </c>
      <c r="BT257">
        <f ca="1">IF(AND($B257&gt;0,SUM(BT$3:BT256)=0,SUM($H257:BS257)=0),$B257,0)</f>
        <v>0</v>
      </c>
      <c r="BU257">
        <f ca="1">IF(AND($B257&gt;0,SUM(BU$3:BU256)=0,SUM($H257:BT257)=0),$B257,0)</f>
        <v>0</v>
      </c>
      <c r="BV257">
        <f ca="1">IF(AND($B257&gt;0,SUM(BV$3:BV256)=0,SUM($H257:BU257)=0),$B257,0)</f>
        <v>0</v>
      </c>
      <c r="BW257">
        <f ca="1">IF(AND($B257&gt;0,SUM(BW$3:BW256)=0,SUM($H257:BV257)=0),$B257,0)</f>
        <v>0</v>
      </c>
      <c r="BX257">
        <f ca="1">IF(AND($B257&gt;0,SUM(BX$3:BX256)=0,SUM($H257:BW257)=0),$B257,0)</f>
        <v>0</v>
      </c>
      <c r="BY257">
        <f ca="1">IF(AND($B257&gt;0,SUM(BY$3:BY256)=0,SUM($H257:BX257)=0),$B257,0)</f>
        <v>0</v>
      </c>
      <c r="BZ257">
        <f ca="1">IF(AND($B257&gt;0,SUM(BZ$3:BZ256)=0,SUM($H257:BY257)=0),$B257,0)</f>
        <v>0</v>
      </c>
      <c r="CA257">
        <f ca="1">IF(AND($B257&gt;0,SUM(CA$3:CA256)=0,SUM($H257:BZ257)=0),$B257,0)</f>
        <v>0</v>
      </c>
      <c r="CB257">
        <f ca="1">IF(AND($B257&gt;0,SUM(CB$3:CB256)=0,SUM($H257:CA257)=0),$B257,0)</f>
        <v>0</v>
      </c>
      <c r="CC257">
        <f ca="1">IF(AND($B257&gt;0,SUM(CC$3:CC256)=0,SUM($H257:CB257)=0),$B257,0)</f>
        <v>0</v>
      </c>
      <c r="CD257">
        <f ca="1">IF(AND($B257&gt;0,SUM(CD$3:CD256)=0,SUM($H257:CC257)=0),$B257,0)</f>
        <v>0</v>
      </c>
      <c r="CE257">
        <f ca="1">IF(AND($B257&gt;0,SUM(CE$3:CE256)=0,SUM($H257:CD257)=0),$B257,0)</f>
        <v>0</v>
      </c>
      <c r="CF257">
        <f ca="1">IF(AND($B257&gt;0,SUM(CF$3:CF256)=0,SUM($H257:CE257)=0),$B257,0)</f>
        <v>0</v>
      </c>
      <c r="CG257">
        <f ca="1">IF(AND($B257&gt;0,SUM(CG$3:CG256)=0,SUM($H257:CF257)=0),$B257,0)</f>
        <v>0</v>
      </c>
      <c r="CH257">
        <f ca="1">IF(AND($B257&gt;0,SUM(CH$3:CH256)=0,SUM($H257:CG257)=0),$B257,0)</f>
        <v>0</v>
      </c>
      <c r="CI257">
        <f ca="1">IF(AND($B257&gt;0,SUM(CI$3:CI256)=0,SUM($H257:CH257)=0),$B257,0)</f>
        <v>0</v>
      </c>
      <c r="CJ257">
        <f ca="1">IF(AND($B257&gt;0,SUM(CJ$3:CJ256)=0,SUM($H257:CI257)=0),$B257,0)</f>
        <v>0</v>
      </c>
      <c r="CK257">
        <f ca="1">IF(AND($B257&gt;0,SUM(CK$3:CK256)=0,SUM($H257:CJ257)=0),$B257,0)</f>
        <v>0</v>
      </c>
      <c r="CL257">
        <f ca="1">IF(AND($B257&gt;0,SUM(CL$3:CL256)=0,SUM($H257:CK257)=0),$B257,0)</f>
        <v>0</v>
      </c>
      <c r="CM257">
        <f ca="1">IF(AND($B257&gt;0,SUM(CM$3:CM256)=0,SUM($H257:CL257)=0),$B257,0)</f>
        <v>0</v>
      </c>
      <c r="CN257">
        <f ca="1">IF(AND($B257&gt;0,SUM(CN$3:CN256)=0,SUM($H257:CM257)=0),$B257,0)</f>
        <v>0</v>
      </c>
      <c r="CO257">
        <f ca="1">IF(AND($B257&gt;0,SUM(CO$3:CO256)=0,SUM($H257:CN257)=0),$B257,0)</f>
        <v>0</v>
      </c>
      <c r="CP257">
        <f ca="1">IF(AND($B257&gt;0,SUM(CP$3:CP256)=0,SUM($H257:CO257)=0),$B257,0)</f>
        <v>0</v>
      </c>
      <c r="CQ257">
        <f ca="1">IF(AND($B257&gt;0,SUM(CQ$3:CQ256)=0,SUM($H257:CP257)=0),$B257,0)</f>
        <v>0</v>
      </c>
      <c r="CR257">
        <f ca="1">IF(AND($B257&gt;0,SUM(CR$3:CR256)=0,SUM($H257:CQ257)=0),$B257,0)</f>
        <v>0</v>
      </c>
      <c r="CS257">
        <f ca="1">IF(AND($B257&gt;0,SUM(CS$3:CS256)=0,SUM($H257:CR257)=0),$B257,0)</f>
        <v>0</v>
      </c>
      <c r="CT257">
        <f ca="1">IF(AND($B257&gt;0,SUM(CT$3:CT256)=0,SUM($H257:CS257)=0),$B257,0)</f>
        <v>0</v>
      </c>
      <c r="CU257">
        <f ca="1">IF(AND($B257&gt;0,SUM(CU$3:CU256)=0,SUM($H257:CT257)=0),$B257,0)</f>
        <v>0</v>
      </c>
      <c r="CV257">
        <f ca="1">IF(AND($B257&gt;0,SUM(CV$3:CV256)=0,SUM($H257:CU257)=0),$B257,0)</f>
        <v>0</v>
      </c>
      <c r="CW257">
        <f ca="1">IF(AND($B257&gt;0,SUM(CW$3:CW256)=0,SUM($H257:CV257)=0),$B257,0)</f>
        <v>0</v>
      </c>
      <c r="CX257">
        <f ca="1">IF(AND($B257&gt;0,SUM(CX$3:CX256)=0,SUM($H257:CW257)=0),$B257,0)</f>
        <v>0</v>
      </c>
      <c r="CY257">
        <f ca="1">IF(AND($B257&gt;0,SUM(CY$3:CY256)=0,SUM($H257:CX257)=0),$B257,0)</f>
        <v>0</v>
      </c>
      <c r="CZ257">
        <f ca="1">IF(AND($B257&gt;0,SUM(CZ$3:CZ256)=0,SUM($H257:CY257)=0),$B257,0)</f>
        <v>0</v>
      </c>
      <c r="DA257">
        <f ca="1">IF(AND($B257&gt;0,SUM(DA$3:DA256)=0,SUM($H257:CZ257)=0),$B257,0)</f>
        <v>0</v>
      </c>
      <c r="DB257">
        <f ca="1">IF(AND($B257&gt;0,SUM(DB$3:DB256)=0,SUM($H257:DA257)=0),$B257,0)</f>
        <v>0</v>
      </c>
      <c r="DC257">
        <f ca="1">IF(AND($B257&gt;0,SUM(DC$3:DC256)=0,SUM($H257:DB257)=0),$B257,0)</f>
        <v>0</v>
      </c>
      <c r="DD257">
        <f ca="1">IF(AND($B257&gt;0,SUM(DD$3:DD256)=0,SUM($H257:DC257)=0),$B257,0)</f>
        <v>0</v>
      </c>
      <c r="DE257">
        <f ca="1">IF(AND($B257&gt;0,SUM(DE$3:DE256)=0,SUM($H257:DD257)=0),$B257,0)</f>
        <v>0</v>
      </c>
      <c r="DF257">
        <f ca="1">IF(AND($B257&gt;0,SUM(DF$3:DF256)=0,SUM($H257:DE257)=0),$B257,0)</f>
        <v>0</v>
      </c>
      <c r="DG257">
        <f ca="1">IF(AND($B257&gt;0,SUM(DG$3:DG256)=0,SUM($H257:DF257)=0),$B257,0)</f>
        <v>0</v>
      </c>
      <c r="DH257">
        <f ca="1">IF(AND($B257&gt;0,SUM(DH$3:DH256)=0,SUM($H257:DG257)=0),$B257,0)</f>
        <v>0</v>
      </c>
      <c r="DI257">
        <f ca="1">IF(AND($B257&gt;0,SUM(DI$3:DI256)=0,SUM($H257:DH257)=0),$B257,0)</f>
        <v>0</v>
      </c>
      <c r="DJ257">
        <f ca="1">IF(AND($B257&gt;0,SUM(DJ$3:DJ256)=0,SUM($H257:DI257)=0),$B257,0)</f>
        <v>0</v>
      </c>
      <c r="DK257">
        <f ca="1">IF(AND($B257&gt;0,SUM(DK$3:DK256)=0,SUM($H257:DJ257)=0),$B257,0)</f>
        <v>0</v>
      </c>
      <c r="DL257">
        <f ca="1">IF(AND($B257&gt;0,SUM(DL$3:DL256)=0,SUM($H257:DK257)=0),$B257,0)</f>
        <v>0</v>
      </c>
      <c r="DM257">
        <f ca="1">IF(AND($B257&gt;0,SUM(DM$3:DM256)=0,SUM($H257:DL257)=0),$B257,0)</f>
        <v>0</v>
      </c>
      <c r="DN257">
        <f ca="1">IF(AND($B257&gt;0,SUM(DN$3:DN256)=0,SUM($H257:DM257)=0),$B257,0)</f>
        <v>0</v>
      </c>
      <c r="DO257">
        <f ca="1">IF(AND($B257&gt;0,SUM(DO$3:DO256)=0,SUM($H257:DN257)=0),$B257,0)</f>
        <v>0</v>
      </c>
      <c r="DP257">
        <f ca="1">IF(AND($B257&gt;0,SUM(DP$3:DP256)=0,SUM($H257:DO257)=0),$B257,0)</f>
        <v>0</v>
      </c>
      <c r="DQ257">
        <f ca="1">IF(AND($B257&gt;0,SUM(DQ$3:DQ256)=0,SUM($H257:DP257)=0),$B257,0)</f>
        <v>0</v>
      </c>
      <c r="DR257">
        <f ca="1">IF(AND($B257&gt;0,SUM(DR$3:DR256)=0,SUM($H257:DQ257)=0),$B257,0)</f>
        <v>0</v>
      </c>
      <c r="DS257">
        <f ca="1">IF(AND($B257&gt;0,SUM(DS$3:DS256)=0,SUM($H257:DR257)=0),$B257,0)</f>
        <v>0</v>
      </c>
      <c r="DT257">
        <f ca="1">IF(AND($B257&gt;0,SUM(DT$3:DT256)=0,SUM($H257:DS257)=0),$B257,0)</f>
        <v>0</v>
      </c>
      <c r="DU257">
        <f ca="1">IF(AND($B257&gt;0,SUM(DU$3:DU256)=0,SUM($H257:DT257)=0),$B257,0)</f>
        <v>0</v>
      </c>
      <c r="DV257">
        <f ca="1">IF(AND($B257&gt;0,SUM(DV$3:DV256)=0,SUM($H257:DU257)=0),$B257,0)</f>
        <v>0</v>
      </c>
      <c r="DW257">
        <f ca="1">IF(AND($B257&gt;0,SUM(DW$3:DW256)=0,SUM($H257:DV257)=0),$B257,0)</f>
        <v>0</v>
      </c>
      <c r="DX257">
        <f ca="1">IF(AND($B257&gt;0,SUM(DX$3:DX256)=0,SUM($H257:DW257)=0),$B257,0)</f>
        <v>0</v>
      </c>
      <c r="DY257">
        <f ca="1">IF(AND($B257&gt;0,SUM(DY$3:DY256)=0,SUM($H257:DX257)=0),$B257,0)</f>
        <v>0</v>
      </c>
      <c r="DZ257">
        <f ca="1">IF(AND($B257&gt;0,SUM(DZ$3:DZ256)=0,SUM($H257:DY257)=0),$B257,0)</f>
        <v>0</v>
      </c>
      <c r="EA257">
        <f ca="1">IF(AND($B257&gt;0,SUM(EA$3:EA256)=0,SUM($H257:DZ257)=0),$B257,0)</f>
        <v>0</v>
      </c>
      <c r="EB257">
        <f ca="1">IF(AND($B257&gt;0,SUM(EB$3:EB256)=0,SUM($H257:EA257)=0),$B257,0)</f>
        <v>0</v>
      </c>
      <c r="EC257">
        <f ca="1">IF(AND($B257&gt;0,SUM(EC$3:EC256)=0,SUM($H257:EB257)=0),$B257,0)</f>
        <v>0</v>
      </c>
      <c r="ED257">
        <f ca="1">IF(AND($B257&gt;0,SUM(ED$3:ED256)=0,SUM($H257:EC257)=0),$B257,0)</f>
        <v>0</v>
      </c>
      <c r="EE257">
        <f ca="1">IF(AND($B257&gt;0,SUM(EE$3:EE256)=0,SUM($H257:ED257)=0),$B257,0)</f>
        <v>0</v>
      </c>
      <c r="EF257">
        <f ca="1">IF(AND($B257&gt;0,SUM(EF$3:EF256)=0,SUM($H257:EE257)=0),$B257,0)</f>
        <v>0</v>
      </c>
      <c r="EG257">
        <f ca="1">IF(AND($B257&gt;0,SUM(EG$3:EG256)=0,SUM($H257:EF257)=0),$B257,0)</f>
        <v>0</v>
      </c>
      <c r="EH257">
        <f ca="1">IF(AND($B257&gt;0,SUM(EH$3:EH256)=0,SUM($H257:EG257)=0),$B257,0)</f>
        <v>0</v>
      </c>
      <c r="EI257">
        <f ca="1">IF(AND($B257&gt;0,SUM(EI$3:EI256)=0,SUM($H257:EH257)=0),$B257,0)</f>
        <v>0</v>
      </c>
      <c r="EJ257">
        <f ca="1">IF(AND($B257&gt;0,SUM(EJ$3:EJ256)=0,SUM($H257:EI257)=0),$B257,0)</f>
        <v>0</v>
      </c>
      <c r="EK257">
        <f ca="1">IF(AND($B257&gt;0,SUM(EK$3:EK256)=0,SUM($H257:EJ257)=0),$B257,0)</f>
        <v>0</v>
      </c>
      <c r="EL257">
        <f ca="1">IF(AND($B257&gt;0,SUM(EL$3:EL256)=0,SUM($H257:EK257)=0),$B257,0)</f>
        <v>0</v>
      </c>
      <c r="EM257">
        <f ca="1">IF(AND($B257&gt;0,SUM(EM$3:EM256)=0,SUM($H257:EL257)=0),$B257,0)</f>
        <v>0</v>
      </c>
      <c r="EN257">
        <f ca="1">IF(AND($B257&gt;0,SUM(EN$3:EN256)=0,SUM($H257:EM257)=0),$B257,0)</f>
        <v>0</v>
      </c>
      <c r="EO257">
        <f ca="1">IF(AND($B257&gt;0,SUM(EO$3:EO256)=0,SUM($H257:EN257)=0),$B257,0)</f>
        <v>0</v>
      </c>
      <c r="EP257">
        <f ca="1">IF(AND($B257&gt;0,SUM(EP$3:EP256)=0,SUM($H257:EO257)=0),$B257,0)</f>
        <v>0</v>
      </c>
      <c r="EQ257">
        <f ca="1">IF(AND($B257&gt;0,SUM(EQ$3:EQ256)=0,SUM($H257:EP257)=0),$B257,0)</f>
        <v>0</v>
      </c>
      <c r="ER257">
        <f ca="1">IF(AND($B257&gt;0,SUM(ER$3:ER256)=0,SUM($H257:EQ257)=0),$B257,0)</f>
        <v>0</v>
      </c>
      <c r="ES257">
        <f ca="1">IF(AND($B257&gt;0,SUM(ES$3:ES256)=0,SUM($H257:ER257)=0),$B257,0)</f>
        <v>0</v>
      </c>
      <c r="ET257">
        <f ca="1">IF(AND($B257&gt;0,SUM(ET$3:ET256)=0,SUM($H257:ES257)=0),$B257,0)</f>
        <v>0</v>
      </c>
      <c r="EU257">
        <f ca="1">IF(AND($B257&gt;0,SUM(EU$3:EU256)=0,SUM($H257:ET257)=0),$B257,0)</f>
        <v>0</v>
      </c>
      <c r="EV257">
        <f ca="1">IF(AND($B257&gt;0,SUM(EV$3:EV256)=0,SUM($H257:EU257)=0),$B257,0)</f>
        <v>0</v>
      </c>
      <c r="EW257">
        <f ca="1">IF(AND($B257&gt;0,SUM(EW$3:EW256)=0,SUM($H257:EV257)=0),$B257,0)</f>
        <v>0</v>
      </c>
      <c r="EX257">
        <f ca="1">IF(AND($B257&gt;0,SUM(EX$3:EX256)=0,SUM($H257:EW257)=0),$B257,0)</f>
        <v>0</v>
      </c>
      <c r="EY257">
        <f ca="1">IF(AND($B257&gt;0,SUM(EY$3:EY256)=0,SUM($H257:EX257)=0),$B257,0)</f>
        <v>0</v>
      </c>
      <c r="EZ257">
        <f ca="1">IF(AND($B257&gt;0,SUM(EZ$3:EZ256)=0,SUM($H257:EY257)=0),$B257,0)</f>
        <v>0</v>
      </c>
      <c r="FA257">
        <f ca="1">IF(AND($B257&gt;0,SUM(FA$3:FA256)=0,SUM($H257:EZ257)=0),$B257,0)</f>
        <v>0</v>
      </c>
      <c r="FB257">
        <f ca="1">IF(AND($B257&gt;0,SUM(FB$3:FB256)=0,SUM($H257:FA257)=0),$B257,0)</f>
        <v>0</v>
      </c>
      <c r="FC257">
        <f ca="1">IF(AND($B257&gt;0,SUM(FC$3:FC256)=0,SUM($H257:FB257)=0),$B257,0)</f>
        <v>0</v>
      </c>
      <c r="FD257">
        <f ca="1">IF(AND($B257&gt;0,SUM(FD$3:FD256)=0,SUM($H257:FC257)=0),$B257,0)</f>
        <v>0</v>
      </c>
      <c r="FE257">
        <f ca="1">IF(AND($B257&gt;0,SUM(FE$3:FE256)=0,SUM($H257:FD257)=0),$B257,0)</f>
        <v>0</v>
      </c>
      <c r="FF257">
        <f ca="1">IF(AND($B257&gt;0,SUM(FF$3:FF256)=0,SUM($H257:FE257)=0),$B257,0)</f>
        <v>0</v>
      </c>
      <c r="FG257">
        <f ca="1">IF(AND($B257&gt;0,SUM(FG$3:FG256)=0,SUM($H257:FF257)=0),$B257,0)</f>
        <v>0</v>
      </c>
      <c r="FH257">
        <f ca="1">IF(AND($B257&gt;0,SUM(FH$3:FH256)=0,SUM($H257:FG257)=0),$B257,0)</f>
        <v>0</v>
      </c>
      <c r="FI257">
        <f ca="1">IF(AND($B257&gt;0,SUM(FI$3:FI256)=0,SUM($H257:FH257)=0),$B257,0)</f>
        <v>0</v>
      </c>
      <c r="FJ257">
        <f ca="1">IF(AND($B257&gt;0,SUM(FJ$3:FJ256)=0,SUM($H257:FI257)=0),$B257,0)</f>
        <v>0</v>
      </c>
      <c r="FK257">
        <f ca="1">IF(AND($B257&gt;0,SUM(FK$3:FK256)=0,SUM($H257:FJ257)=0),$B257,0)</f>
        <v>0</v>
      </c>
      <c r="FL257">
        <f ca="1">IF(AND($B257&gt;0,SUM(FL$3:FL256)=0,SUM($H257:FK257)=0),$B257,0)</f>
        <v>0</v>
      </c>
      <c r="FM257">
        <f ca="1">IF(AND($B257&gt;0,SUM(FM$3:FM256)=0,SUM($H257:FL257)=0),$B257,0)</f>
        <v>0</v>
      </c>
      <c r="FN257">
        <f ca="1">IF(AND($B257&gt;0,SUM(FN$3:FN256)=0,SUM($H257:FM257)=0),$B257,0)</f>
        <v>0</v>
      </c>
      <c r="FS257" s="67" t="str">
        <f ca="1">Valintaohjelma!$C133</f>
        <v>0</v>
      </c>
      <c r="FT257" s="67" t="str">
        <f ca="1">Valintaohjelma!$F133</f>
        <v/>
      </c>
      <c r="FU257" s="342" t="str">
        <f>""</f>
        <v/>
      </c>
      <c r="FV257" s="67" t="str">
        <f>Valintaohjelma!$I133</f>
        <v>-</v>
      </c>
      <c r="FY257" s="67" t="str">
        <f ca="1">Valintaohjelma!$C133</f>
        <v>0</v>
      </c>
      <c r="FZ257" s="67" t="str">
        <f ca="1">Valintaohjelma!$F133</f>
        <v/>
      </c>
      <c r="GA257" s="67" t="str">
        <f>""</f>
        <v/>
      </c>
      <c r="GB257" s="67" t="str">
        <f>Valintaohjelma!$I133</f>
        <v>-</v>
      </c>
      <c r="GE257" s="67" t="str">
        <f ca="1">Valintaohjelma!$C133</f>
        <v>0</v>
      </c>
      <c r="GF257" s="67" t="str">
        <f ca="1">Valintaohjelma!$F133</f>
        <v/>
      </c>
      <c r="GG257" s="67" t="str">
        <f>""</f>
        <v/>
      </c>
      <c r="GH257" s="67" t="str">
        <f>Valintaohjelma!$I133</f>
        <v>-</v>
      </c>
    </row>
    <row r="258" spans="1:190" ht="15.75" thickBot="1" x14ac:dyDescent="0.3">
      <c r="A258">
        <v>258</v>
      </c>
      <c r="B258">
        <f>IF(AND(Valintaohjelma!D134&lt;&gt;"-",Valintaohjelma!D134&lt;&gt;""),A258,0)</f>
        <v>0</v>
      </c>
      <c r="C258" s="240" t="str">
        <f t="shared" ca="1" si="30"/>
        <v>0</v>
      </c>
      <c r="D258" s="240" t="str">
        <f t="shared" ca="1" si="31"/>
        <v/>
      </c>
      <c r="E258" s="240" t="str">
        <f t="shared" ca="1" si="32"/>
        <v/>
      </c>
      <c r="F258" s="240" t="str">
        <f t="shared" ca="1" si="33"/>
        <v>-</v>
      </c>
      <c r="G258" s="47" t="e">
        <f>INDEX($I$2:$FN$2,ROWS(G$2:G258))</f>
        <v>#REF!</v>
      </c>
      <c r="H258">
        <v>0</v>
      </c>
      <c r="I258">
        <f ca="1">IF(AND($B258&gt;0,SUM(I$3:I257)=0,SUM($H258:H258)=0),$B258,0)</f>
        <v>0</v>
      </c>
      <c r="J258">
        <f ca="1">IF(AND($B258&gt;0,SUM(J$3:J257)=0,SUM($H258:I258)=0),$B258,0)</f>
        <v>0</v>
      </c>
      <c r="K258">
        <f ca="1">IF(AND($B258&gt;0,SUM(K$3:K257)=0,SUM($H258:J258)=0),$B258,0)</f>
        <v>0</v>
      </c>
      <c r="L258">
        <f ca="1">IF(AND($B258&gt;0,SUM(L$3:L257)=0,SUM($H258:K258)=0),$B258,0)</f>
        <v>0</v>
      </c>
      <c r="M258">
        <f ca="1">IF(AND($B258&gt;0,SUM(M$3:M257)=0,SUM($H258:L258)=0),$B258,0)</f>
        <v>0</v>
      </c>
      <c r="N258">
        <f ca="1">IF(AND($B258&gt;0,SUM(N$3:N257)=0,SUM($H258:M258)=0),$B258,0)</f>
        <v>0</v>
      </c>
      <c r="O258">
        <f ca="1">IF(AND($B258&gt;0,SUM(O$3:O257)=0,SUM($H258:N258)=0),$B258,0)</f>
        <v>0</v>
      </c>
      <c r="P258">
        <f ca="1">IF(AND($B258&gt;0,SUM(P$3:P257)=0,SUM($H258:O258)=0),$B258,0)</f>
        <v>0</v>
      </c>
      <c r="Q258">
        <f ca="1">IF(AND($B258&gt;0,SUM(Q$3:Q257)=0,SUM($H258:P258)=0),$B258,0)</f>
        <v>0</v>
      </c>
      <c r="R258">
        <f ca="1">IF(AND($B258&gt;0,SUM(R$3:R257)=0,SUM($H258:Q258)=0),$B258,0)</f>
        <v>0</v>
      </c>
      <c r="S258">
        <f ca="1">IF(AND($B258&gt;0,SUM(S$3:S257)=0,SUM($H258:R258)=0),$B258,0)</f>
        <v>0</v>
      </c>
      <c r="T258">
        <f ca="1">IF(AND($B258&gt;0,SUM(T$3:T257)=0,SUM($H258:S258)=0),$B258,0)</f>
        <v>0</v>
      </c>
      <c r="U258">
        <f ca="1">IF(AND($B258&gt;0,SUM(U$3:U257)=0,SUM($H258:T258)=0),$B258,0)</f>
        <v>0</v>
      </c>
      <c r="V258">
        <f ca="1">IF(AND($B258&gt;0,SUM(V$3:V257)=0,SUM($H258:U258)=0),$B258,0)</f>
        <v>0</v>
      </c>
      <c r="W258">
        <f ca="1">IF(AND($B258&gt;0,SUM(W$3:W257)=0,SUM($H258:V258)=0),$B258,0)</f>
        <v>0</v>
      </c>
      <c r="X258">
        <f ca="1">IF(AND($B258&gt;0,SUM(X$3:X257)=0,SUM($H258:W258)=0),$B258,0)</f>
        <v>0</v>
      </c>
      <c r="Y258">
        <f ca="1">IF(AND($B258&gt;0,SUM(Y$3:Y257)=0,SUM($H258:X258)=0),$B258,0)</f>
        <v>0</v>
      </c>
      <c r="Z258">
        <f ca="1">IF(AND($B258&gt;0,SUM(Z$3:Z257)=0,SUM($H258:Y258)=0),$B258,0)</f>
        <v>0</v>
      </c>
      <c r="AA258">
        <f ca="1">IF(AND($B258&gt;0,SUM(AA$3:AA257)=0,SUM($H258:Z258)=0),$B258,0)</f>
        <v>0</v>
      </c>
      <c r="AB258">
        <f ca="1">IF(AND($B258&gt;0,SUM(AB$3:AB257)=0,SUM($H258:AA258)=0),$B258,0)</f>
        <v>0</v>
      </c>
      <c r="AC258">
        <f ca="1">IF(AND($B258&gt;0,SUM(AC$3:AC257)=0,SUM($H258:AB258)=0),$B258,0)</f>
        <v>0</v>
      </c>
      <c r="AD258">
        <f ca="1">IF(AND($B258&gt;0,SUM(AD$3:AD257)=0,SUM($H258:AC258)=0),$B258,0)</f>
        <v>0</v>
      </c>
      <c r="AE258">
        <f ca="1">IF(AND($B258&gt;0,SUM(AE$3:AE257)=0,SUM($H258:AD258)=0),$B258,0)</f>
        <v>0</v>
      </c>
      <c r="AF258">
        <f ca="1">IF(AND($B258&gt;0,SUM(AF$3:AF257)=0,SUM($H258:AE258)=0),$B258,0)</f>
        <v>0</v>
      </c>
      <c r="AG258">
        <f ca="1">IF(AND($B258&gt;0,SUM(AG$3:AG257)=0,SUM($H258:AF258)=0),$B258,0)</f>
        <v>0</v>
      </c>
      <c r="AH258">
        <f ca="1">IF(AND($B258&gt;0,SUM(AH$3:AH257)=0,SUM($H258:AG258)=0),$B258,0)</f>
        <v>0</v>
      </c>
      <c r="AI258">
        <f ca="1">IF(AND($B258&gt;0,SUM(AI$3:AI257)=0,SUM($H258:AH258)=0),$B258,0)</f>
        <v>0</v>
      </c>
      <c r="AJ258">
        <f ca="1">IF(AND($B258&gt;0,SUM(AJ$3:AJ257)=0,SUM($H258:AI258)=0),$B258,0)</f>
        <v>0</v>
      </c>
      <c r="AK258">
        <f ca="1">IF(AND($B258&gt;0,SUM(AK$3:AK257)=0,SUM($H258:AJ258)=0),$B258,0)</f>
        <v>0</v>
      </c>
      <c r="AL258">
        <f ca="1">IF(AND($B258&gt;0,SUM(AL$3:AL257)=0,SUM($H258:AK258)=0),$B258,0)</f>
        <v>0</v>
      </c>
      <c r="AM258">
        <f ca="1">IF(AND($B258&gt;0,SUM(AM$3:AM257)=0,SUM($H258:AL258)=0),$B258,0)</f>
        <v>0</v>
      </c>
      <c r="AN258">
        <f ca="1">IF(AND($B258&gt;0,SUM(AN$3:AN257)=0,SUM($H258:AM258)=0),$B258,0)</f>
        <v>0</v>
      </c>
      <c r="AO258">
        <f ca="1">IF(AND($B258&gt;0,SUM(AO$3:AO257)=0,SUM($H258:AN258)=0),$B258,0)</f>
        <v>0</v>
      </c>
      <c r="AP258">
        <f ca="1">IF(AND($B258&gt;0,SUM(AP$3:AP257)=0,SUM($H258:AO258)=0),$B258,0)</f>
        <v>0</v>
      </c>
      <c r="AQ258">
        <f ca="1">IF(AND($B258&gt;0,SUM(AQ$3:AQ257)=0,SUM($H258:AP258)=0),$B258,0)</f>
        <v>0</v>
      </c>
      <c r="AR258">
        <f ca="1">IF(AND($B258&gt;0,SUM(AR$3:AR257)=0,SUM($H258:AQ258)=0),$B258,0)</f>
        <v>0</v>
      </c>
      <c r="AS258">
        <f ca="1">IF(AND($B258&gt;0,SUM(AS$3:AS257)=0,SUM($H258:AR258)=0),$B258,0)</f>
        <v>0</v>
      </c>
      <c r="AT258">
        <f ca="1">IF(AND($B258&gt;0,SUM(AT$3:AT257)=0,SUM($H258:AS258)=0),$B258,0)</f>
        <v>0</v>
      </c>
      <c r="AU258">
        <f ca="1">IF(AND($B258&gt;0,SUM(AU$3:AU257)=0,SUM($H258:AT258)=0),$B258,0)</f>
        <v>0</v>
      </c>
      <c r="AV258">
        <f ca="1">IF(AND($B258&gt;0,SUM(AV$3:AV257)=0,SUM($H258:AU258)=0),$B258,0)</f>
        <v>0</v>
      </c>
      <c r="AW258">
        <f ca="1">IF(AND($B258&gt;0,SUM(AW$3:AW257)=0,SUM($H258:AV258)=0),$B258,0)</f>
        <v>0</v>
      </c>
      <c r="AX258">
        <f ca="1">IF(AND($B258&gt;0,SUM(AX$3:AX257)=0,SUM($H258:AW258)=0),$B258,0)</f>
        <v>0</v>
      </c>
      <c r="AY258">
        <f ca="1">IF(AND($B258&gt;0,SUM(AY$3:AY257)=0,SUM($H258:AX258)=0),$B258,0)</f>
        <v>0</v>
      </c>
      <c r="AZ258">
        <f ca="1">IF(AND($B258&gt;0,SUM(AZ$3:AZ257)=0,SUM($H258:AY258)=0),$B258,0)</f>
        <v>0</v>
      </c>
      <c r="BA258">
        <f ca="1">IF(AND($B258&gt;0,SUM(BA$3:BA257)=0,SUM($H258:AZ258)=0),$B258,0)</f>
        <v>0</v>
      </c>
      <c r="BB258">
        <f ca="1">IF(AND($B258&gt;0,SUM(BB$3:BB257)=0,SUM($H258:BA258)=0),$B258,0)</f>
        <v>0</v>
      </c>
      <c r="BC258">
        <f ca="1">IF(AND($B258&gt;0,SUM(BC$3:BC257)=0,SUM($H258:BB258)=0),$B258,0)</f>
        <v>0</v>
      </c>
      <c r="BD258">
        <f ca="1">IF(AND($B258&gt;0,SUM(BD$3:BD257)=0,SUM($H258:BC258)=0),$B258,0)</f>
        <v>0</v>
      </c>
      <c r="BE258">
        <f ca="1">IF(AND($B258&gt;0,SUM(BE$3:BE257)=0,SUM($H258:BD258)=0),$B258,0)</f>
        <v>0</v>
      </c>
      <c r="BF258">
        <f ca="1">IF(AND($B258&gt;0,SUM(BF$3:BF257)=0,SUM($H258:BE258)=0),$B258,0)</f>
        <v>0</v>
      </c>
      <c r="BG258">
        <f ca="1">IF(AND($B258&gt;0,SUM(BG$3:BG257)=0,SUM($H258:BF258)=0),$B258,0)</f>
        <v>0</v>
      </c>
      <c r="BH258">
        <f ca="1">IF(AND($B258&gt;0,SUM(BH$3:BH257)=0,SUM($H258:BG258)=0),$B258,0)</f>
        <v>0</v>
      </c>
      <c r="BI258">
        <f ca="1">IF(AND($B258&gt;0,SUM(BI$3:BI257)=0,SUM($H258:BH258)=0),$B258,0)</f>
        <v>0</v>
      </c>
      <c r="BJ258">
        <f ca="1">IF(AND($B258&gt;0,SUM(BJ$3:BJ257)=0,SUM($H258:BI258)=0),$B258,0)</f>
        <v>0</v>
      </c>
      <c r="BK258">
        <f ca="1">IF(AND($B258&gt;0,SUM(BK$3:BK257)=0,SUM($H258:BJ258)=0),$B258,0)</f>
        <v>0</v>
      </c>
      <c r="BL258">
        <f ca="1">IF(AND($B258&gt;0,SUM(BL$3:BL257)=0,SUM($H258:BK258)=0),$B258,0)</f>
        <v>0</v>
      </c>
      <c r="BM258">
        <f ca="1">IF(AND($B258&gt;0,SUM(BM$3:BM257)=0,SUM($H258:BL258)=0),$B258,0)</f>
        <v>0</v>
      </c>
      <c r="BN258">
        <f ca="1">IF(AND($B258&gt;0,SUM(BN$3:BN257)=0,SUM($H258:BM258)=0),$B258,0)</f>
        <v>0</v>
      </c>
      <c r="BO258">
        <f ca="1">IF(AND($B258&gt;0,SUM(BO$3:BO257)=0,SUM($H258:BN258)=0),$B258,0)</f>
        <v>0</v>
      </c>
      <c r="BP258">
        <f ca="1">IF(AND($B258&gt;0,SUM(BP$3:BP257)=0,SUM($H258:BO258)=0),$B258,0)</f>
        <v>0</v>
      </c>
      <c r="BQ258">
        <f ca="1">IF(AND($B258&gt;0,SUM(BQ$3:BQ257)=0,SUM($H258:BP258)=0),$B258,0)</f>
        <v>0</v>
      </c>
      <c r="BR258">
        <f ca="1">IF(AND($B258&gt;0,SUM(BR$3:BR257)=0,SUM($H258:BQ258)=0),$B258,0)</f>
        <v>0</v>
      </c>
      <c r="BS258">
        <f ca="1">IF(AND($B258&gt;0,SUM(BS$3:BS257)=0,SUM($H258:BR258)=0),$B258,0)</f>
        <v>0</v>
      </c>
      <c r="BT258">
        <f ca="1">IF(AND($B258&gt;0,SUM(BT$3:BT257)=0,SUM($H258:BS258)=0),$B258,0)</f>
        <v>0</v>
      </c>
      <c r="BU258">
        <f ca="1">IF(AND($B258&gt;0,SUM(BU$3:BU257)=0,SUM($H258:BT258)=0),$B258,0)</f>
        <v>0</v>
      </c>
      <c r="BV258">
        <f ca="1">IF(AND($B258&gt;0,SUM(BV$3:BV257)=0,SUM($H258:BU258)=0),$B258,0)</f>
        <v>0</v>
      </c>
      <c r="BW258">
        <f ca="1">IF(AND($B258&gt;0,SUM(BW$3:BW257)=0,SUM($H258:BV258)=0),$B258,0)</f>
        <v>0</v>
      </c>
      <c r="BX258">
        <f ca="1">IF(AND($B258&gt;0,SUM(BX$3:BX257)=0,SUM($H258:BW258)=0),$B258,0)</f>
        <v>0</v>
      </c>
      <c r="BY258">
        <f ca="1">IF(AND($B258&gt;0,SUM(BY$3:BY257)=0,SUM($H258:BX258)=0),$B258,0)</f>
        <v>0</v>
      </c>
      <c r="BZ258">
        <f ca="1">IF(AND($B258&gt;0,SUM(BZ$3:BZ257)=0,SUM($H258:BY258)=0),$B258,0)</f>
        <v>0</v>
      </c>
      <c r="CA258">
        <f ca="1">IF(AND($B258&gt;0,SUM(CA$3:CA257)=0,SUM($H258:BZ258)=0),$B258,0)</f>
        <v>0</v>
      </c>
      <c r="CB258">
        <f ca="1">IF(AND($B258&gt;0,SUM(CB$3:CB257)=0,SUM($H258:CA258)=0),$B258,0)</f>
        <v>0</v>
      </c>
      <c r="CC258">
        <f ca="1">IF(AND($B258&gt;0,SUM(CC$3:CC257)=0,SUM($H258:CB258)=0),$B258,0)</f>
        <v>0</v>
      </c>
      <c r="CD258">
        <f ca="1">IF(AND($B258&gt;0,SUM(CD$3:CD257)=0,SUM($H258:CC258)=0),$B258,0)</f>
        <v>0</v>
      </c>
      <c r="CE258">
        <f ca="1">IF(AND($B258&gt;0,SUM(CE$3:CE257)=0,SUM($H258:CD258)=0),$B258,0)</f>
        <v>0</v>
      </c>
      <c r="CF258">
        <f ca="1">IF(AND($B258&gt;0,SUM(CF$3:CF257)=0,SUM($H258:CE258)=0),$B258,0)</f>
        <v>0</v>
      </c>
      <c r="CG258">
        <f ca="1">IF(AND($B258&gt;0,SUM(CG$3:CG257)=0,SUM($H258:CF258)=0),$B258,0)</f>
        <v>0</v>
      </c>
      <c r="CH258">
        <f ca="1">IF(AND($B258&gt;0,SUM(CH$3:CH257)=0,SUM($H258:CG258)=0),$B258,0)</f>
        <v>0</v>
      </c>
      <c r="CI258">
        <f ca="1">IF(AND($B258&gt;0,SUM(CI$3:CI257)=0,SUM($H258:CH258)=0),$B258,0)</f>
        <v>0</v>
      </c>
      <c r="CJ258">
        <f ca="1">IF(AND($B258&gt;0,SUM(CJ$3:CJ257)=0,SUM($H258:CI258)=0),$B258,0)</f>
        <v>0</v>
      </c>
      <c r="CK258">
        <f ca="1">IF(AND($B258&gt;0,SUM(CK$3:CK257)=0,SUM($H258:CJ258)=0),$B258,0)</f>
        <v>0</v>
      </c>
      <c r="CL258">
        <f ca="1">IF(AND($B258&gt;0,SUM(CL$3:CL257)=0,SUM($H258:CK258)=0),$B258,0)</f>
        <v>0</v>
      </c>
      <c r="CM258">
        <f ca="1">IF(AND($B258&gt;0,SUM(CM$3:CM257)=0,SUM($H258:CL258)=0),$B258,0)</f>
        <v>0</v>
      </c>
      <c r="CN258">
        <f ca="1">IF(AND($B258&gt;0,SUM(CN$3:CN257)=0,SUM($H258:CM258)=0),$B258,0)</f>
        <v>0</v>
      </c>
      <c r="CO258">
        <f ca="1">IF(AND($B258&gt;0,SUM(CO$3:CO257)=0,SUM($H258:CN258)=0),$B258,0)</f>
        <v>0</v>
      </c>
      <c r="CP258">
        <f ca="1">IF(AND($B258&gt;0,SUM(CP$3:CP257)=0,SUM($H258:CO258)=0),$B258,0)</f>
        <v>0</v>
      </c>
      <c r="CQ258">
        <f ca="1">IF(AND($B258&gt;0,SUM(CQ$3:CQ257)=0,SUM($H258:CP258)=0),$B258,0)</f>
        <v>0</v>
      </c>
      <c r="CR258">
        <f ca="1">IF(AND($B258&gt;0,SUM(CR$3:CR257)=0,SUM($H258:CQ258)=0),$B258,0)</f>
        <v>0</v>
      </c>
      <c r="CS258">
        <f ca="1">IF(AND($B258&gt;0,SUM(CS$3:CS257)=0,SUM($H258:CR258)=0),$B258,0)</f>
        <v>0</v>
      </c>
      <c r="CT258">
        <f ca="1">IF(AND($B258&gt;0,SUM(CT$3:CT257)=0,SUM($H258:CS258)=0),$B258,0)</f>
        <v>0</v>
      </c>
      <c r="CU258">
        <f ca="1">IF(AND($B258&gt;0,SUM(CU$3:CU257)=0,SUM($H258:CT258)=0),$B258,0)</f>
        <v>0</v>
      </c>
      <c r="CV258">
        <f ca="1">IF(AND($B258&gt;0,SUM(CV$3:CV257)=0,SUM($H258:CU258)=0),$B258,0)</f>
        <v>0</v>
      </c>
      <c r="CW258">
        <f ca="1">IF(AND($B258&gt;0,SUM(CW$3:CW257)=0,SUM($H258:CV258)=0),$B258,0)</f>
        <v>0</v>
      </c>
      <c r="CX258">
        <f ca="1">IF(AND($B258&gt;0,SUM(CX$3:CX257)=0,SUM($H258:CW258)=0),$B258,0)</f>
        <v>0</v>
      </c>
      <c r="CY258">
        <f ca="1">IF(AND($B258&gt;0,SUM(CY$3:CY257)=0,SUM($H258:CX258)=0),$B258,0)</f>
        <v>0</v>
      </c>
      <c r="CZ258">
        <f ca="1">IF(AND($B258&gt;0,SUM(CZ$3:CZ257)=0,SUM($H258:CY258)=0),$B258,0)</f>
        <v>0</v>
      </c>
      <c r="DA258">
        <f ca="1">IF(AND($B258&gt;0,SUM(DA$3:DA257)=0,SUM($H258:CZ258)=0),$B258,0)</f>
        <v>0</v>
      </c>
      <c r="DB258">
        <f ca="1">IF(AND($B258&gt;0,SUM(DB$3:DB257)=0,SUM($H258:DA258)=0),$B258,0)</f>
        <v>0</v>
      </c>
      <c r="DC258">
        <f ca="1">IF(AND($B258&gt;0,SUM(DC$3:DC257)=0,SUM($H258:DB258)=0),$B258,0)</f>
        <v>0</v>
      </c>
      <c r="DD258">
        <f ca="1">IF(AND($B258&gt;0,SUM(DD$3:DD257)=0,SUM($H258:DC258)=0),$B258,0)</f>
        <v>0</v>
      </c>
      <c r="DE258">
        <f ca="1">IF(AND($B258&gt;0,SUM(DE$3:DE257)=0,SUM($H258:DD258)=0),$B258,0)</f>
        <v>0</v>
      </c>
      <c r="DF258">
        <f ca="1">IF(AND($B258&gt;0,SUM(DF$3:DF257)=0,SUM($H258:DE258)=0),$B258,0)</f>
        <v>0</v>
      </c>
      <c r="DG258">
        <f ca="1">IF(AND($B258&gt;0,SUM(DG$3:DG257)=0,SUM($H258:DF258)=0),$B258,0)</f>
        <v>0</v>
      </c>
      <c r="DH258">
        <f ca="1">IF(AND($B258&gt;0,SUM(DH$3:DH257)=0,SUM($H258:DG258)=0),$B258,0)</f>
        <v>0</v>
      </c>
      <c r="DI258">
        <f ca="1">IF(AND($B258&gt;0,SUM(DI$3:DI257)=0,SUM($H258:DH258)=0),$B258,0)</f>
        <v>0</v>
      </c>
      <c r="DJ258">
        <f ca="1">IF(AND($B258&gt;0,SUM(DJ$3:DJ257)=0,SUM($H258:DI258)=0),$B258,0)</f>
        <v>0</v>
      </c>
      <c r="DK258">
        <f ca="1">IF(AND($B258&gt;0,SUM(DK$3:DK257)=0,SUM($H258:DJ258)=0),$B258,0)</f>
        <v>0</v>
      </c>
      <c r="DL258">
        <f ca="1">IF(AND($B258&gt;0,SUM(DL$3:DL257)=0,SUM($H258:DK258)=0),$B258,0)</f>
        <v>0</v>
      </c>
      <c r="DM258">
        <f ca="1">IF(AND($B258&gt;0,SUM(DM$3:DM257)=0,SUM($H258:DL258)=0),$B258,0)</f>
        <v>0</v>
      </c>
      <c r="DN258">
        <f ca="1">IF(AND($B258&gt;0,SUM(DN$3:DN257)=0,SUM($H258:DM258)=0),$B258,0)</f>
        <v>0</v>
      </c>
      <c r="DO258">
        <f ca="1">IF(AND($B258&gt;0,SUM(DO$3:DO257)=0,SUM($H258:DN258)=0),$B258,0)</f>
        <v>0</v>
      </c>
      <c r="DP258">
        <f ca="1">IF(AND($B258&gt;0,SUM(DP$3:DP257)=0,SUM($H258:DO258)=0),$B258,0)</f>
        <v>0</v>
      </c>
      <c r="DQ258">
        <f ca="1">IF(AND($B258&gt;0,SUM(DQ$3:DQ257)=0,SUM($H258:DP258)=0),$B258,0)</f>
        <v>0</v>
      </c>
      <c r="DR258">
        <f ca="1">IF(AND($B258&gt;0,SUM(DR$3:DR257)=0,SUM($H258:DQ258)=0),$B258,0)</f>
        <v>0</v>
      </c>
      <c r="DS258">
        <f ca="1">IF(AND($B258&gt;0,SUM(DS$3:DS257)=0,SUM($H258:DR258)=0),$B258,0)</f>
        <v>0</v>
      </c>
      <c r="DT258">
        <f ca="1">IF(AND($B258&gt;0,SUM(DT$3:DT257)=0,SUM($H258:DS258)=0),$B258,0)</f>
        <v>0</v>
      </c>
      <c r="DU258">
        <f ca="1">IF(AND($B258&gt;0,SUM(DU$3:DU257)=0,SUM($H258:DT258)=0),$B258,0)</f>
        <v>0</v>
      </c>
      <c r="DV258">
        <f ca="1">IF(AND($B258&gt;0,SUM(DV$3:DV257)=0,SUM($H258:DU258)=0),$B258,0)</f>
        <v>0</v>
      </c>
      <c r="DW258">
        <f ca="1">IF(AND($B258&gt;0,SUM(DW$3:DW257)=0,SUM($H258:DV258)=0),$B258,0)</f>
        <v>0</v>
      </c>
      <c r="DX258">
        <f ca="1">IF(AND($B258&gt;0,SUM(DX$3:DX257)=0,SUM($H258:DW258)=0),$B258,0)</f>
        <v>0</v>
      </c>
      <c r="DY258">
        <f ca="1">IF(AND($B258&gt;0,SUM(DY$3:DY257)=0,SUM($H258:DX258)=0),$B258,0)</f>
        <v>0</v>
      </c>
      <c r="DZ258">
        <f ca="1">IF(AND($B258&gt;0,SUM(DZ$3:DZ257)=0,SUM($H258:DY258)=0),$B258,0)</f>
        <v>0</v>
      </c>
      <c r="EA258">
        <f ca="1">IF(AND($B258&gt;0,SUM(EA$3:EA257)=0,SUM($H258:DZ258)=0),$B258,0)</f>
        <v>0</v>
      </c>
      <c r="EB258">
        <f ca="1">IF(AND($B258&gt;0,SUM(EB$3:EB257)=0,SUM($H258:EA258)=0),$B258,0)</f>
        <v>0</v>
      </c>
      <c r="EC258">
        <f ca="1">IF(AND($B258&gt;0,SUM(EC$3:EC257)=0,SUM($H258:EB258)=0),$B258,0)</f>
        <v>0</v>
      </c>
      <c r="ED258">
        <f ca="1">IF(AND($B258&gt;0,SUM(ED$3:ED257)=0,SUM($H258:EC258)=0),$B258,0)</f>
        <v>0</v>
      </c>
      <c r="EE258">
        <f ca="1">IF(AND($B258&gt;0,SUM(EE$3:EE257)=0,SUM($H258:ED258)=0),$B258,0)</f>
        <v>0</v>
      </c>
      <c r="EF258">
        <f ca="1">IF(AND($B258&gt;0,SUM(EF$3:EF257)=0,SUM($H258:EE258)=0),$B258,0)</f>
        <v>0</v>
      </c>
      <c r="EG258">
        <f ca="1">IF(AND($B258&gt;0,SUM(EG$3:EG257)=0,SUM($H258:EF258)=0),$B258,0)</f>
        <v>0</v>
      </c>
      <c r="EH258">
        <f ca="1">IF(AND($B258&gt;0,SUM(EH$3:EH257)=0,SUM($H258:EG258)=0),$B258,0)</f>
        <v>0</v>
      </c>
      <c r="EI258">
        <f ca="1">IF(AND($B258&gt;0,SUM(EI$3:EI257)=0,SUM($H258:EH258)=0),$B258,0)</f>
        <v>0</v>
      </c>
      <c r="EJ258">
        <f ca="1">IF(AND($B258&gt;0,SUM(EJ$3:EJ257)=0,SUM($H258:EI258)=0),$B258,0)</f>
        <v>0</v>
      </c>
      <c r="EK258">
        <f ca="1">IF(AND($B258&gt;0,SUM(EK$3:EK257)=0,SUM($H258:EJ258)=0),$B258,0)</f>
        <v>0</v>
      </c>
      <c r="EL258">
        <f ca="1">IF(AND($B258&gt;0,SUM(EL$3:EL257)=0,SUM($H258:EK258)=0),$B258,0)</f>
        <v>0</v>
      </c>
      <c r="EM258">
        <f ca="1">IF(AND($B258&gt;0,SUM(EM$3:EM257)=0,SUM($H258:EL258)=0),$B258,0)</f>
        <v>0</v>
      </c>
      <c r="EN258">
        <f ca="1">IF(AND($B258&gt;0,SUM(EN$3:EN257)=0,SUM($H258:EM258)=0),$B258,0)</f>
        <v>0</v>
      </c>
      <c r="EO258">
        <f ca="1">IF(AND($B258&gt;0,SUM(EO$3:EO257)=0,SUM($H258:EN258)=0),$B258,0)</f>
        <v>0</v>
      </c>
      <c r="EP258">
        <f ca="1">IF(AND($B258&gt;0,SUM(EP$3:EP257)=0,SUM($H258:EO258)=0),$B258,0)</f>
        <v>0</v>
      </c>
      <c r="EQ258">
        <f ca="1">IF(AND($B258&gt;0,SUM(EQ$3:EQ257)=0,SUM($H258:EP258)=0),$B258,0)</f>
        <v>0</v>
      </c>
      <c r="ER258">
        <f ca="1">IF(AND($B258&gt;0,SUM(ER$3:ER257)=0,SUM($H258:EQ258)=0),$B258,0)</f>
        <v>0</v>
      </c>
      <c r="ES258">
        <f ca="1">IF(AND($B258&gt;0,SUM(ES$3:ES257)=0,SUM($H258:ER258)=0),$B258,0)</f>
        <v>0</v>
      </c>
      <c r="ET258">
        <f ca="1">IF(AND($B258&gt;0,SUM(ET$3:ET257)=0,SUM($H258:ES258)=0),$B258,0)</f>
        <v>0</v>
      </c>
      <c r="EU258">
        <f ca="1">IF(AND($B258&gt;0,SUM(EU$3:EU257)=0,SUM($H258:ET258)=0),$B258,0)</f>
        <v>0</v>
      </c>
      <c r="EV258">
        <f ca="1">IF(AND($B258&gt;0,SUM(EV$3:EV257)=0,SUM($H258:EU258)=0),$B258,0)</f>
        <v>0</v>
      </c>
      <c r="EW258">
        <f ca="1">IF(AND($B258&gt;0,SUM(EW$3:EW257)=0,SUM($H258:EV258)=0),$B258,0)</f>
        <v>0</v>
      </c>
      <c r="EX258">
        <f ca="1">IF(AND($B258&gt;0,SUM(EX$3:EX257)=0,SUM($H258:EW258)=0),$B258,0)</f>
        <v>0</v>
      </c>
      <c r="EY258">
        <f ca="1">IF(AND($B258&gt;0,SUM(EY$3:EY257)=0,SUM($H258:EX258)=0),$B258,0)</f>
        <v>0</v>
      </c>
      <c r="EZ258">
        <f ca="1">IF(AND($B258&gt;0,SUM(EZ$3:EZ257)=0,SUM($H258:EY258)=0),$B258,0)</f>
        <v>0</v>
      </c>
      <c r="FA258">
        <f ca="1">IF(AND($B258&gt;0,SUM(FA$3:FA257)=0,SUM($H258:EZ258)=0),$B258,0)</f>
        <v>0</v>
      </c>
      <c r="FB258">
        <f ca="1">IF(AND($B258&gt;0,SUM(FB$3:FB257)=0,SUM($H258:FA258)=0),$B258,0)</f>
        <v>0</v>
      </c>
      <c r="FC258">
        <f ca="1">IF(AND($B258&gt;0,SUM(FC$3:FC257)=0,SUM($H258:FB258)=0),$B258,0)</f>
        <v>0</v>
      </c>
      <c r="FD258">
        <f ca="1">IF(AND($B258&gt;0,SUM(FD$3:FD257)=0,SUM($H258:FC258)=0),$B258,0)</f>
        <v>0</v>
      </c>
      <c r="FE258">
        <f ca="1">IF(AND($B258&gt;0,SUM(FE$3:FE257)=0,SUM($H258:FD258)=0),$B258,0)</f>
        <v>0</v>
      </c>
      <c r="FF258">
        <f ca="1">IF(AND($B258&gt;0,SUM(FF$3:FF257)=0,SUM($H258:FE258)=0),$B258,0)</f>
        <v>0</v>
      </c>
      <c r="FG258">
        <f ca="1">IF(AND($B258&gt;0,SUM(FG$3:FG257)=0,SUM($H258:FF258)=0),$B258,0)</f>
        <v>0</v>
      </c>
      <c r="FH258">
        <f ca="1">IF(AND($B258&gt;0,SUM(FH$3:FH257)=0,SUM($H258:FG258)=0),$B258,0)</f>
        <v>0</v>
      </c>
      <c r="FI258">
        <f ca="1">IF(AND($B258&gt;0,SUM(FI$3:FI257)=0,SUM($H258:FH258)=0),$B258,0)</f>
        <v>0</v>
      </c>
      <c r="FJ258">
        <f ca="1">IF(AND($B258&gt;0,SUM(FJ$3:FJ257)=0,SUM($H258:FI258)=0),$B258,0)</f>
        <v>0</v>
      </c>
      <c r="FK258">
        <f ca="1">IF(AND($B258&gt;0,SUM(FK$3:FK257)=0,SUM($H258:FJ258)=0),$B258,0)</f>
        <v>0</v>
      </c>
      <c r="FL258">
        <f ca="1">IF(AND($B258&gt;0,SUM(FL$3:FL257)=0,SUM($H258:FK258)=0),$B258,0)</f>
        <v>0</v>
      </c>
      <c r="FM258">
        <f ca="1">IF(AND($B258&gt;0,SUM(FM$3:FM257)=0,SUM($H258:FL258)=0),$B258,0)</f>
        <v>0</v>
      </c>
      <c r="FN258">
        <f ca="1">IF(AND($B258&gt;0,SUM(FN$3:FN257)=0,SUM($H258:FM258)=0),$B258,0)</f>
        <v>0</v>
      </c>
      <c r="FS258" s="67" t="str">
        <f ca="1">Valintaohjelma!$C134</f>
        <v>0</v>
      </c>
      <c r="FT258" s="67" t="str">
        <f ca="1">Valintaohjelma!$F134</f>
        <v/>
      </c>
      <c r="FU258" s="342" t="str">
        <f>""</f>
        <v/>
      </c>
      <c r="FV258" s="67" t="str">
        <f>Valintaohjelma!$I134</f>
        <v>-</v>
      </c>
      <c r="FY258" s="67" t="str">
        <f ca="1">Valintaohjelma!$C134</f>
        <v>0</v>
      </c>
      <c r="FZ258" s="67" t="str">
        <f ca="1">Valintaohjelma!$F134</f>
        <v/>
      </c>
      <c r="GA258" s="67" t="str">
        <f>""</f>
        <v/>
      </c>
      <c r="GB258" s="67" t="str">
        <f>Valintaohjelma!$I134</f>
        <v>-</v>
      </c>
      <c r="GE258" s="67" t="str">
        <f ca="1">Valintaohjelma!$C134</f>
        <v>0</v>
      </c>
      <c r="GF258" s="67" t="str">
        <f ca="1">Valintaohjelma!$F134</f>
        <v/>
      </c>
      <c r="GG258" s="67" t="str">
        <f>""</f>
        <v/>
      </c>
      <c r="GH258" s="67" t="str">
        <f>Valintaohjelma!$I134</f>
        <v>-</v>
      </c>
    </row>
    <row r="259" spans="1:190" ht="15.75" thickBot="1" x14ac:dyDescent="0.3">
      <c r="A259">
        <v>259</v>
      </c>
      <c r="B259">
        <f>IF(AND(Valintaohjelma!D135&lt;&gt;"-",Valintaohjelma!D135&lt;&gt;""),A259,0)</f>
        <v>0</v>
      </c>
      <c r="C259" s="240" t="str">
        <f t="shared" ca="1" si="30"/>
        <v>0</v>
      </c>
      <c r="D259" s="240" t="str">
        <f t="shared" ca="1" si="31"/>
        <v/>
      </c>
      <c r="E259" s="240" t="str">
        <f t="shared" ca="1" si="32"/>
        <v/>
      </c>
      <c r="F259" s="240" t="str">
        <f t="shared" ca="1" si="33"/>
        <v>-</v>
      </c>
      <c r="G259" s="47" t="e">
        <f>INDEX($I$2:$FN$2,ROWS(G$2:G259))</f>
        <v>#REF!</v>
      </c>
      <c r="H259">
        <v>0</v>
      </c>
      <c r="I259">
        <f ca="1">IF(AND($B259&gt;0,SUM(I$3:I258)=0,SUM($H259:H259)=0),$B259,0)</f>
        <v>0</v>
      </c>
      <c r="J259">
        <f ca="1">IF(AND($B259&gt;0,SUM(J$3:J258)=0,SUM($H259:I259)=0),$B259,0)</f>
        <v>0</v>
      </c>
      <c r="K259">
        <f ca="1">IF(AND($B259&gt;0,SUM(K$3:K258)=0,SUM($H259:J259)=0),$B259,0)</f>
        <v>0</v>
      </c>
      <c r="L259">
        <f ca="1">IF(AND($B259&gt;0,SUM(L$3:L258)=0,SUM($H259:K259)=0),$B259,0)</f>
        <v>0</v>
      </c>
      <c r="M259">
        <f ca="1">IF(AND($B259&gt;0,SUM(M$3:M258)=0,SUM($H259:L259)=0),$B259,0)</f>
        <v>0</v>
      </c>
      <c r="N259">
        <f ca="1">IF(AND($B259&gt;0,SUM(N$3:N258)=0,SUM($H259:M259)=0),$B259,0)</f>
        <v>0</v>
      </c>
      <c r="O259">
        <f ca="1">IF(AND($B259&gt;0,SUM(O$3:O258)=0,SUM($H259:N259)=0),$B259,0)</f>
        <v>0</v>
      </c>
      <c r="P259">
        <f ca="1">IF(AND($B259&gt;0,SUM(P$3:P258)=0,SUM($H259:O259)=0),$B259,0)</f>
        <v>0</v>
      </c>
      <c r="Q259">
        <f ca="1">IF(AND($B259&gt;0,SUM(Q$3:Q258)=0,SUM($H259:P259)=0),$B259,0)</f>
        <v>0</v>
      </c>
      <c r="R259">
        <f ca="1">IF(AND($B259&gt;0,SUM(R$3:R258)=0,SUM($H259:Q259)=0),$B259,0)</f>
        <v>0</v>
      </c>
      <c r="S259">
        <f ca="1">IF(AND($B259&gt;0,SUM(S$3:S258)=0,SUM($H259:R259)=0),$B259,0)</f>
        <v>0</v>
      </c>
      <c r="T259">
        <f ca="1">IF(AND($B259&gt;0,SUM(T$3:T258)=0,SUM($H259:S259)=0),$B259,0)</f>
        <v>0</v>
      </c>
      <c r="U259">
        <f ca="1">IF(AND($B259&gt;0,SUM(U$3:U258)=0,SUM($H259:T259)=0),$B259,0)</f>
        <v>0</v>
      </c>
      <c r="V259">
        <f ca="1">IF(AND($B259&gt;0,SUM(V$3:V258)=0,SUM($H259:U259)=0),$B259,0)</f>
        <v>0</v>
      </c>
      <c r="W259">
        <f ca="1">IF(AND($B259&gt;0,SUM(W$3:W258)=0,SUM($H259:V259)=0),$B259,0)</f>
        <v>0</v>
      </c>
      <c r="X259">
        <f ca="1">IF(AND($B259&gt;0,SUM(X$3:X258)=0,SUM($H259:W259)=0),$B259,0)</f>
        <v>0</v>
      </c>
      <c r="Y259">
        <f ca="1">IF(AND($B259&gt;0,SUM(Y$3:Y258)=0,SUM($H259:X259)=0),$B259,0)</f>
        <v>0</v>
      </c>
      <c r="Z259">
        <f ca="1">IF(AND($B259&gt;0,SUM(Z$3:Z258)=0,SUM($H259:Y259)=0),$B259,0)</f>
        <v>0</v>
      </c>
      <c r="AA259">
        <f ca="1">IF(AND($B259&gt;0,SUM(AA$3:AA258)=0,SUM($H259:Z259)=0),$B259,0)</f>
        <v>0</v>
      </c>
      <c r="AB259">
        <f ca="1">IF(AND($B259&gt;0,SUM(AB$3:AB258)=0,SUM($H259:AA259)=0),$B259,0)</f>
        <v>0</v>
      </c>
      <c r="AC259">
        <f ca="1">IF(AND($B259&gt;0,SUM(AC$3:AC258)=0,SUM($H259:AB259)=0),$B259,0)</f>
        <v>0</v>
      </c>
      <c r="AD259">
        <f ca="1">IF(AND($B259&gt;0,SUM(AD$3:AD258)=0,SUM($H259:AC259)=0),$B259,0)</f>
        <v>0</v>
      </c>
      <c r="AE259">
        <f ca="1">IF(AND($B259&gt;0,SUM(AE$3:AE258)=0,SUM($H259:AD259)=0),$B259,0)</f>
        <v>0</v>
      </c>
      <c r="AF259">
        <f ca="1">IF(AND($B259&gt;0,SUM(AF$3:AF258)=0,SUM($H259:AE259)=0),$B259,0)</f>
        <v>0</v>
      </c>
      <c r="AG259">
        <f ca="1">IF(AND($B259&gt;0,SUM(AG$3:AG258)=0,SUM($H259:AF259)=0),$B259,0)</f>
        <v>0</v>
      </c>
      <c r="AH259">
        <f ca="1">IF(AND($B259&gt;0,SUM(AH$3:AH258)=0,SUM($H259:AG259)=0),$B259,0)</f>
        <v>0</v>
      </c>
      <c r="AI259">
        <f ca="1">IF(AND($B259&gt;0,SUM(AI$3:AI258)=0,SUM($H259:AH259)=0),$B259,0)</f>
        <v>0</v>
      </c>
      <c r="AJ259">
        <f ca="1">IF(AND($B259&gt;0,SUM(AJ$3:AJ258)=0,SUM($H259:AI259)=0),$B259,0)</f>
        <v>0</v>
      </c>
      <c r="AK259">
        <f ca="1">IF(AND($B259&gt;0,SUM(AK$3:AK258)=0,SUM($H259:AJ259)=0),$B259,0)</f>
        <v>0</v>
      </c>
      <c r="AL259">
        <f ca="1">IF(AND($B259&gt;0,SUM(AL$3:AL258)=0,SUM($H259:AK259)=0),$B259,0)</f>
        <v>0</v>
      </c>
      <c r="AM259">
        <f ca="1">IF(AND($B259&gt;0,SUM(AM$3:AM258)=0,SUM($H259:AL259)=0),$B259,0)</f>
        <v>0</v>
      </c>
      <c r="AN259">
        <f ca="1">IF(AND($B259&gt;0,SUM(AN$3:AN258)=0,SUM($H259:AM259)=0),$B259,0)</f>
        <v>0</v>
      </c>
      <c r="AO259">
        <f ca="1">IF(AND($B259&gt;0,SUM(AO$3:AO258)=0,SUM($H259:AN259)=0),$B259,0)</f>
        <v>0</v>
      </c>
      <c r="AP259">
        <f ca="1">IF(AND($B259&gt;0,SUM(AP$3:AP258)=0,SUM($H259:AO259)=0),$B259,0)</f>
        <v>0</v>
      </c>
      <c r="AQ259">
        <f ca="1">IF(AND($B259&gt;0,SUM(AQ$3:AQ258)=0,SUM($H259:AP259)=0),$B259,0)</f>
        <v>0</v>
      </c>
      <c r="AR259">
        <f ca="1">IF(AND($B259&gt;0,SUM(AR$3:AR258)=0,SUM($H259:AQ259)=0),$B259,0)</f>
        <v>0</v>
      </c>
      <c r="AS259">
        <f ca="1">IF(AND($B259&gt;0,SUM(AS$3:AS258)=0,SUM($H259:AR259)=0),$B259,0)</f>
        <v>0</v>
      </c>
      <c r="AT259">
        <f ca="1">IF(AND($B259&gt;0,SUM(AT$3:AT258)=0,SUM($H259:AS259)=0),$B259,0)</f>
        <v>0</v>
      </c>
      <c r="AU259">
        <f ca="1">IF(AND($B259&gt;0,SUM(AU$3:AU258)=0,SUM($H259:AT259)=0),$B259,0)</f>
        <v>0</v>
      </c>
      <c r="AV259">
        <f ca="1">IF(AND($B259&gt;0,SUM(AV$3:AV258)=0,SUM($H259:AU259)=0),$B259,0)</f>
        <v>0</v>
      </c>
      <c r="AW259">
        <f ca="1">IF(AND($B259&gt;0,SUM(AW$3:AW258)=0,SUM($H259:AV259)=0),$B259,0)</f>
        <v>0</v>
      </c>
      <c r="AX259">
        <f ca="1">IF(AND($B259&gt;0,SUM(AX$3:AX258)=0,SUM($H259:AW259)=0),$B259,0)</f>
        <v>0</v>
      </c>
      <c r="AY259">
        <f ca="1">IF(AND($B259&gt;0,SUM(AY$3:AY258)=0,SUM($H259:AX259)=0),$B259,0)</f>
        <v>0</v>
      </c>
      <c r="AZ259">
        <f ca="1">IF(AND($B259&gt;0,SUM(AZ$3:AZ258)=0,SUM($H259:AY259)=0),$B259,0)</f>
        <v>0</v>
      </c>
      <c r="BA259">
        <f ca="1">IF(AND($B259&gt;0,SUM(BA$3:BA258)=0,SUM($H259:AZ259)=0),$B259,0)</f>
        <v>0</v>
      </c>
      <c r="BB259">
        <f ca="1">IF(AND($B259&gt;0,SUM(BB$3:BB258)=0,SUM($H259:BA259)=0),$B259,0)</f>
        <v>0</v>
      </c>
      <c r="BC259">
        <f ca="1">IF(AND($B259&gt;0,SUM(BC$3:BC258)=0,SUM($H259:BB259)=0),$B259,0)</f>
        <v>0</v>
      </c>
      <c r="BD259">
        <f ca="1">IF(AND($B259&gt;0,SUM(BD$3:BD258)=0,SUM($H259:BC259)=0),$B259,0)</f>
        <v>0</v>
      </c>
      <c r="BE259">
        <f ca="1">IF(AND($B259&gt;0,SUM(BE$3:BE258)=0,SUM($H259:BD259)=0),$B259,0)</f>
        <v>0</v>
      </c>
      <c r="BF259">
        <f ca="1">IF(AND($B259&gt;0,SUM(BF$3:BF258)=0,SUM($H259:BE259)=0),$B259,0)</f>
        <v>0</v>
      </c>
      <c r="BG259">
        <f ca="1">IF(AND($B259&gt;0,SUM(BG$3:BG258)=0,SUM($H259:BF259)=0),$B259,0)</f>
        <v>0</v>
      </c>
      <c r="BH259">
        <f ca="1">IF(AND($B259&gt;0,SUM(BH$3:BH258)=0,SUM($H259:BG259)=0),$B259,0)</f>
        <v>0</v>
      </c>
      <c r="BI259">
        <f ca="1">IF(AND($B259&gt;0,SUM(BI$3:BI258)=0,SUM($H259:BH259)=0),$B259,0)</f>
        <v>0</v>
      </c>
      <c r="BJ259">
        <f ca="1">IF(AND($B259&gt;0,SUM(BJ$3:BJ258)=0,SUM($H259:BI259)=0),$B259,0)</f>
        <v>0</v>
      </c>
      <c r="BK259">
        <f ca="1">IF(AND($B259&gt;0,SUM(BK$3:BK258)=0,SUM($H259:BJ259)=0),$B259,0)</f>
        <v>0</v>
      </c>
      <c r="BL259">
        <f ca="1">IF(AND($B259&gt;0,SUM(BL$3:BL258)=0,SUM($H259:BK259)=0),$B259,0)</f>
        <v>0</v>
      </c>
      <c r="BM259">
        <f ca="1">IF(AND($B259&gt;0,SUM(BM$3:BM258)=0,SUM($H259:BL259)=0),$B259,0)</f>
        <v>0</v>
      </c>
      <c r="BN259">
        <f ca="1">IF(AND($B259&gt;0,SUM(BN$3:BN258)=0,SUM($H259:BM259)=0),$B259,0)</f>
        <v>0</v>
      </c>
      <c r="BO259">
        <f ca="1">IF(AND($B259&gt;0,SUM(BO$3:BO258)=0,SUM($H259:BN259)=0),$B259,0)</f>
        <v>0</v>
      </c>
      <c r="BP259">
        <f ca="1">IF(AND($B259&gt;0,SUM(BP$3:BP258)=0,SUM($H259:BO259)=0),$B259,0)</f>
        <v>0</v>
      </c>
      <c r="BQ259">
        <f ca="1">IF(AND($B259&gt;0,SUM(BQ$3:BQ258)=0,SUM($H259:BP259)=0),$B259,0)</f>
        <v>0</v>
      </c>
      <c r="BR259">
        <f ca="1">IF(AND($B259&gt;0,SUM(BR$3:BR258)=0,SUM($H259:BQ259)=0),$B259,0)</f>
        <v>0</v>
      </c>
      <c r="BS259">
        <f ca="1">IF(AND($B259&gt;0,SUM(BS$3:BS258)=0,SUM($H259:BR259)=0),$B259,0)</f>
        <v>0</v>
      </c>
      <c r="BT259">
        <f ca="1">IF(AND($B259&gt;0,SUM(BT$3:BT258)=0,SUM($H259:BS259)=0),$B259,0)</f>
        <v>0</v>
      </c>
      <c r="BU259">
        <f ca="1">IF(AND($B259&gt;0,SUM(BU$3:BU258)=0,SUM($H259:BT259)=0),$B259,0)</f>
        <v>0</v>
      </c>
      <c r="BV259">
        <f ca="1">IF(AND($B259&gt;0,SUM(BV$3:BV258)=0,SUM($H259:BU259)=0),$B259,0)</f>
        <v>0</v>
      </c>
      <c r="BW259">
        <f ca="1">IF(AND($B259&gt;0,SUM(BW$3:BW258)=0,SUM($H259:BV259)=0),$B259,0)</f>
        <v>0</v>
      </c>
      <c r="BX259">
        <f ca="1">IF(AND($B259&gt;0,SUM(BX$3:BX258)=0,SUM($H259:BW259)=0),$B259,0)</f>
        <v>0</v>
      </c>
      <c r="BY259">
        <f ca="1">IF(AND($B259&gt;0,SUM(BY$3:BY258)=0,SUM($H259:BX259)=0),$B259,0)</f>
        <v>0</v>
      </c>
      <c r="BZ259">
        <f ca="1">IF(AND($B259&gt;0,SUM(BZ$3:BZ258)=0,SUM($H259:BY259)=0),$B259,0)</f>
        <v>0</v>
      </c>
      <c r="CA259">
        <f ca="1">IF(AND($B259&gt;0,SUM(CA$3:CA258)=0,SUM($H259:BZ259)=0),$B259,0)</f>
        <v>0</v>
      </c>
      <c r="CB259">
        <f ca="1">IF(AND($B259&gt;0,SUM(CB$3:CB258)=0,SUM($H259:CA259)=0),$B259,0)</f>
        <v>0</v>
      </c>
      <c r="CC259">
        <f ca="1">IF(AND($B259&gt;0,SUM(CC$3:CC258)=0,SUM($H259:CB259)=0),$B259,0)</f>
        <v>0</v>
      </c>
      <c r="CD259">
        <f ca="1">IF(AND($B259&gt;0,SUM(CD$3:CD258)=0,SUM($H259:CC259)=0),$B259,0)</f>
        <v>0</v>
      </c>
      <c r="CE259">
        <f ca="1">IF(AND($B259&gt;0,SUM(CE$3:CE258)=0,SUM($H259:CD259)=0),$B259,0)</f>
        <v>0</v>
      </c>
      <c r="CF259">
        <f ca="1">IF(AND($B259&gt;0,SUM(CF$3:CF258)=0,SUM($H259:CE259)=0),$B259,0)</f>
        <v>0</v>
      </c>
      <c r="CG259">
        <f ca="1">IF(AND($B259&gt;0,SUM(CG$3:CG258)=0,SUM($H259:CF259)=0),$B259,0)</f>
        <v>0</v>
      </c>
      <c r="CH259">
        <f ca="1">IF(AND($B259&gt;0,SUM(CH$3:CH258)=0,SUM($H259:CG259)=0),$B259,0)</f>
        <v>0</v>
      </c>
      <c r="CI259">
        <f ca="1">IF(AND($B259&gt;0,SUM(CI$3:CI258)=0,SUM($H259:CH259)=0),$B259,0)</f>
        <v>0</v>
      </c>
      <c r="CJ259">
        <f ca="1">IF(AND($B259&gt;0,SUM(CJ$3:CJ258)=0,SUM($H259:CI259)=0),$B259,0)</f>
        <v>0</v>
      </c>
      <c r="CK259">
        <f ca="1">IF(AND($B259&gt;0,SUM(CK$3:CK258)=0,SUM($H259:CJ259)=0),$B259,0)</f>
        <v>0</v>
      </c>
      <c r="CL259">
        <f ca="1">IF(AND($B259&gt;0,SUM(CL$3:CL258)=0,SUM($H259:CK259)=0),$B259,0)</f>
        <v>0</v>
      </c>
      <c r="CM259">
        <f ca="1">IF(AND($B259&gt;0,SUM(CM$3:CM258)=0,SUM($H259:CL259)=0),$B259,0)</f>
        <v>0</v>
      </c>
      <c r="CN259">
        <f ca="1">IF(AND($B259&gt;0,SUM(CN$3:CN258)=0,SUM($H259:CM259)=0),$B259,0)</f>
        <v>0</v>
      </c>
      <c r="CO259">
        <f ca="1">IF(AND($B259&gt;0,SUM(CO$3:CO258)=0,SUM($H259:CN259)=0),$B259,0)</f>
        <v>0</v>
      </c>
      <c r="CP259">
        <f ca="1">IF(AND($B259&gt;0,SUM(CP$3:CP258)=0,SUM($H259:CO259)=0),$B259,0)</f>
        <v>0</v>
      </c>
      <c r="CQ259">
        <f ca="1">IF(AND($B259&gt;0,SUM(CQ$3:CQ258)=0,SUM($H259:CP259)=0),$B259,0)</f>
        <v>0</v>
      </c>
      <c r="CR259">
        <f ca="1">IF(AND($B259&gt;0,SUM(CR$3:CR258)=0,SUM($H259:CQ259)=0),$B259,0)</f>
        <v>0</v>
      </c>
      <c r="CS259">
        <f ca="1">IF(AND($B259&gt;0,SUM(CS$3:CS258)=0,SUM($H259:CR259)=0),$B259,0)</f>
        <v>0</v>
      </c>
      <c r="CT259">
        <f ca="1">IF(AND($B259&gt;0,SUM(CT$3:CT258)=0,SUM($H259:CS259)=0),$B259,0)</f>
        <v>0</v>
      </c>
      <c r="CU259">
        <f ca="1">IF(AND($B259&gt;0,SUM(CU$3:CU258)=0,SUM($H259:CT259)=0),$B259,0)</f>
        <v>0</v>
      </c>
      <c r="CV259">
        <f ca="1">IF(AND($B259&gt;0,SUM(CV$3:CV258)=0,SUM($H259:CU259)=0),$B259,0)</f>
        <v>0</v>
      </c>
      <c r="CW259">
        <f ca="1">IF(AND($B259&gt;0,SUM(CW$3:CW258)=0,SUM($H259:CV259)=0),$B259,0)</f>
        <v>0</v>
      </c>
      <c r="CX259">
        <f ca="1">IF(AND($B259&gt;0,SUM(CX$3:CX258)=0,SUM($H259:CW259)=0),$B259,0)</f>
        <v>0</v>
      </c>
      <c r="CY259">
        <f ca="1">IF(AND($B259&gt;0,SUM(CY$3:CY258)=0,SUM($H259:CX259)=0),$B259,0)</f>
        <v>0</v>
      </c>
      <c r="CZ259">
        <f ca="1">IF(AND($B259&gt;0,SUM(CZ$3:CZ258)=0,SUM($H259:CY259)=0),$B259,0)</f>
        <v>0</v>
      </c>
      <c r="DA259">
        <f ca="1">IF(AND($B259&gt;0,SUM(DA$3:DA258)=0,SUM($H259:CZ259)=0),$B259,0)</f>
        <v>0</v>
      </c>
      <c r="DB259">
        <f ca="1">IF(AND($B259&gt;0,SUM(DB$3:DB258)=0,SUM($H259:DA259)=0),$B259,0)</f>
        <v>0</v>
      </c>
      <c r="DC259">
        <f ca="1">IF(AND($B259&gt;0,SUM(DC$3:DC258)=0,SUM($H259:DB259)=0),$B259,0)</f>
        <v>0</v>
      </c>
      <c r="DD259">
        <f ca="1">IF(AND($B259&gt;0,SUM(DD$3:DD258)=0,SUM($H259:DC259)=0),$B259,0)</f>
        <v>0</v>
      </c>
      <c r="DE259">
        <f ca="1">IF(AND($B259&gt;0,SUM(DE$3:DE258)=0,SUM($H259:DD259)=0),$B259,0)</f>
        <v>0</v>
      </c>
      <c r="DF259">
        <f ca="1">IF(AND($B259&gt;0,SUM(DF$3:DF258)=0,SUM($H259:DE259)=0),$B259,0)</f>
        <v>0</v>
      </c>
      <c r="DG259">
        <f ca="1">IF(AND($B259&gt;0,SUM(DG$3:DG258)=0,SUM($H259:DF259)=0),$B259,0)</f>
        <v>0</v>
      </c>
      <c r="DH259">
        <f ca="1">IF(AND($B259&gt;0,SUM(DH$3:DH258)=0,SUM($H259:DG259)=0),$B259,0)</f>
        <v>0</v>
      </c>
      <c r="DI259">
        <f ca="1">IF(AND($B259&gt;0,SUM(DI$3:DI258)=0,SUM($H259:DH259)=0),$B259,0)</f>
        <v>0</v>
      </c>
      <c r="DJ259">
        <f ca="1">IF(AND($B259&gt;0,SUM(DJ$3:DJ258)=0,SUM($H259:DI259)=0),$B259,0)</f>
        <v>0</v>
      </c>
      <c r="DK259">
        <f ca="1">IF(AND($B259&gt;0,SUM(DK$3:DK258)=0,SUM($H259:DJ259)=0),$B259,0)</f>
        <v>0</v>
      </c>
      <c r="DL259">
        <f ca="1">IF(AND($B259&gt;0,SUM(DL$3:DL258)=0,SUM($H259:DK259)=0),$B259,0)</f>
        <v>0</v>
      </c>
      <c r="DM259">
        <f ca="1">IF(AND($B259&gt;0,SUM(DM$3:DM258)=0,SUM($H259:DL259)=0),$B259,0)</f>
        <v>0</v>
      </c>
      <c r="DN259">
        <f ca="1">IF(AND($B259&gt;0,SUM(DN$3:DN258)=0,SUM($H259:DM259)=0),$B259,0)</f>
        <v>0</v>
      </c>
      <c r="DO259">
        <f ca="1">IF(AND($B259&gt;0,SUM(DO$3:DO258)=0,SUM($H259:DN259)=0),$B259,0)</f>
        <v>0</v>
      </c>
      <c r="DP259">
        <f ca="1">IF(AND($B259&gt;0,SUM(DP$3:DP258)=0,SUM($H259:DO259)=0),$B259,0)</f>
        <v>0</v>
      </c>
      <c r="DQ259">
        <f ca="1">IF(AND($B259&gt;0,SUM(DQ$3:DQ258)=0,SUM($H259:DP259)=0),$B259,0)</f>
        <v>0</v>
      </c>
      <c r="DR259">
        <f ca="1">IF(AND($B259&gt;0,SUM(DR$3:DR258)=0,SUM($H259:DQ259)=0),$B259,0)</f>
        <v>0</v>
      </c>
      <c r="DS259">
        <f ca="1">IF(AND($B259&gt;0,SUM(DS$3:DS258)=0,SUM($H259:DR259)=0),$B259,0)</f>
        <v>0</v>
      </c>
      <c r="DT259">
        <f ca="1">IF(AND($B259&gt;0,SUM(DT$3:DT258)=0,SUM($H259:DS259)=0),$B259,0)</f>
        <v>0</v>
      </c>
      <c r="DU259">
        <f ca="1">IF(AND($B259&gt;0,SUM(DU$3:DU258)=0,SUM($H259:DT259)=0),$B259,0)</f>
        <v>0</v>
      </c>
      <c r="DV259">
        <f ca="1">IF(AND($B259&gt;0,SUM(DV$3:DV258)=0,SUM($H259:DU259)=0),$B259,0)</f>
        <v>0</v>
      </c>
      <c r="DW259">
        <f ca="1">IF(AND($B259&gt;0,SUM(DW$3:DW258)=0,SUM($H259:DV259)=0),$B259,0)</f>
        <v>0</v>
      </c>
      <c r="DX259">
        <f ca="1">IF(AND($B259&gt;0,SUM(DX$3:DX258)=0,SUM($H259:DW259)=0),$B259,0)</f>
        <v>0</v>
      </c>
      <c r="DY259">
        <f ca="1">IF(AND($B259&gt;0,SUM(DY$3:DY258)=0,SUM($H259:DX259)=0),$B259,0)</f>
        <v>0</v>
      </c>
      <c r="DZ259">
        <f ca="1">IF(AND($B259&gt;0,SUM(DZ$3:DZ258)=0,SUM($H259:DY259)=0),$B259,0)</f>
        <v>0</v>
      </c>
      <c r="EA259">
        <f ca="1">IF(AND($B259&gt;0,SUM(EA$3:EA258)=0,SUM($H259:DZ259)=0),$B259,0)</f>
        <v>0</v>
      </c>
      <c r="EB259">
        <f ca="1">IF(AND($B259&gt;0,SUM(EB$3:EB258)=0,SUM($H259:EA259)=0),$B259,0)</f>
        <v>0</v>
      </c>
      <c r="EC259">
        <f ca="1">IF(AND($B259&gt;0,SUM(EC$3:EC258)=0,SUM($H259:EB259)=0),$B259,0)</f>
        <v>0</v>
      </c>
      <c r="ED259">
        <f ca="1">IF(AND($B259&gt;0,SUM(ED$3:ED258)=0,SUM($H259:EC259)=0),$B259,0)</f>
        <v>0</v>
      </c>
      <c r="EE259">
        <f ca="1">IF(AND($B259&gt;0,SUM(EE$3:EE258)=0,SUM($H259:ED259)=0),$B259,0)</f>
        <v>0</v>
      </c>
      <c r="EF259">
        <f ca="1">IF(AND($B259&gt;0,SUM(EF$3:EF258)=0,SUM($H259:EE259)=0),$B259,0)</f>
        <v>0</v>
      </c>
      <c r="EG259">
        <f ca="1">IF(AND($B259&gt;0,SUM(EG$3:EG258)=0,SUM($H259:EF259)=0),$B259,0)</f>
        <v>0</v>
      </c>
      <c r="EH259">
        <f ca="1">IF(AND($B259&gt;0,SUM(EH$3:EH258)=0,SUM($H259:EG259)=0),$B259,0)</f>
        <v>0</v>
      </c>
      <c r="EI259">
        <f ca="1">IF(AND($B259&gt;0,SUM(EI$3:EI258)=0,SUM($H259:EH259)=0),$B259,0)</f>
        <v>0</v>
      </c>
      <c r="EJ259">
        <f ca="1">IF(AND($B259&gt;0,SUM(EJ$3:EJ258)=0,SUM($H259:EI259)=0),$B259,0)</f>
        <v>0</v>
      </c>
      <c r="EK259">
        <f ca="1">IF(AND($B259&gt;0,SUM(EK$3:EK258)=0,SUM($H259:EJ259)=0),$B259,0)</f>
        <v>0</v>
      </c>
      <c r="EL259">
        <f ca="1">IF(AND($B259&gt;0,SUM(EL$3:EL258)=0,SUM($H259:EK259)=0),$B259,0)</f>
        <v>0</v>
      </c>
      <c r="EM259">
        <f ca="1">IF(AND($B259&gt;0,SUM(EM$3:EM258)=0,SUM($H259:EL259)=0),$B259,0)</f>
        <v>0</v>
      </c>
      <c r="EN259">
        <f ca="1">IF(AND($B259&gt;0,SUM(EN$3:EN258)=0,SUM($H259:EM259)=0),$B259,0)</f>
        <v>0</v>
      </c>
      <c r="EO259">
        <f ca="1">IF(AND($B259&gt;0,SUM(EO$3:EO258)=0,SUM($H259:EN259)=0),$B259,0)</f>
        <v>0</v>
      </c>
      <c r="EP259">
        <f ca="1">IF(AND($B259&gt;0,SUM(EP$3:EP258)=0,SUM($H259:EO259)=0),$B259,0)</f>
        <v>0</v>
      </c>
      <c r="EQ259">
        <f ca="1">IF(AND($B259&gt;0,SUM(EQ$3:EQ258)=0,SUM($H259:EP259)=0),$B259,0)</f>
        <v>0</v>
      </c>
      <c r="ER259">
        <f ca="1">IF(AND($B259&gt;0,SUM(ER$3:ER258)=0,SUM($H259:EQ259)=0),$B259,0)</f>
        <v>0</v>
      </c>
      <c r="ES259">
        <f ca="1">IF(AND($B259&gt;0,SUM(ES$3:ES258)=0,SUM($H259:ER259)=0),$B259,0)</f>
        <v>0</v>
      </c>
      <c r="ET259">
        <f ca="1">IF(AND($B259&gt;0,SUM(ET$3:ET258)=0,SUM($H259:ES259)=0),$B259,0)</f>
        <v>0</v>
      </c>
      <c r="EU259">
        <f ca="1">IF(AND($B259&gt;0,SUM(EU$3:EU258)=0,SUM($H259:ET259)=0),$B259,0)</f>
        <v>0</v>
      </c>
      <c r="EV259">
        <f ca="1">IF(AND($B259&gt;0,SUM(EV$3:EV258)=0,SUM($H259:EU259)=0),$B259,0)</f>
        <v>0</v>
      </c>
      <c r="EW259">
        <f ca="1">IF(AND($B259&gt;0,SUM(EW$3:EW258)=0,SUM($H259:EV259)=0),$B259,0)</f>
        <v>0</v>
      </c>
      <c r="EX259">
        <f ca="1">IF(AND($B259&gt;0,SUM(EX$3:EX258)=0,SUM($H259:EW259)=0),$B259,0)</f>
        <v>0</v>
      </c>
      <c r="EY259">
        <f ca="1">IF(AND($B259&gt;0,SUM(EY$3:EY258)=0,SUM($H259:EX259)=0),$B259,0)</f>
        <v>0</v>
      </c>
      <c r="EZ259">
        <f ca="1">IF(AND($B259&gt;0,SUM(EZ$3:EZ258)=0,SUM($H259:EY259)=0),$B259,0)</f>
        <v>0</v>
      </c>
      <c r="FA259">
        <f ca="1">IF(AND($B259&gt;0,SUM(FA$3:FA258)=0,SUM($H259:EZ259)=0),$B259,0)</f>
        <v>0</v>
      </c>
      <c r="FB259">
        <f ca="1">IF(AND($B259&gt;0,SUM(FB$3:FB258)=0,SUM($H259:FA259)=0),$B259,0)</f>
        <v>0</v>
      </c>
      <c r="FC259">
        <f ca="1">IF(AND($B259&gt;0,SUM(FC$3:FC258)=0,SUM($H259:FB259)=0),$B259,0)</f>
        <v>0</v>
      </c>
      <c r="FD259">
        <f ca="1">IF(AND($B259&gt;0,SUM(FD$3:FD258)=0,SUM($H259:FC259)=0),$B259,0)</f>
        <v>0</v>
      </c>
      <c r="FE259">
        <f ca="1">IF(AND($B259&gt;0,SUM(FE$3:FE258)=0,SUM($H259:FD259)=0),$B259,0)</f>
        <v>0</v>
      </c>
      <c r="FF259">
        <f ca="1">IF(AND($B259&gt;0,SUM(FF$3:FF258)=0,SUM($H259:FE259)=0),$B259,0)</f>
        <v>0</v>
      </c>
      <c r="FG259">
        <f ca="1">IF(AND($B259&gt;0,SUM(FG$3:FG258)=0,SUM($H259:FF259)=0),$B259,0)</f>
        <v>0</v>
      </c>
      <c r="FH259">
        <f ca="1">IF(AND($B259&gt;0,SUM(FH$3:FH258)=0,SUM($H259:FG259)=0),$B259,0)</f>
        <v>0</v>
      </c>
      <c r="FI259">
        <f ca="1">IF(AND($B259&gt;0,SUM(FI$3:FI258)=0,SUM($H259:FH259)=0),$B259,0)</f>
        <v>0</v>
      </c>
      <c r="FJ259">
        <f ca="1">IF(AND($B259&gt;0,SUM(FJ$3:FJ258)=0,SUM($H259:FI259)=0),$B259,0)</f>
        <v>0</v>
      </c>
      <c r="FK259">
        <f ca="1">IF(AND($B259&gt;0,SUM(FK$3:FK258)=0,SUM($H259:FJ259)=0),$B259,0)</f>
        <v>0</v>
      </c>
      <c r="FL259">
        <f ca="1">IF(AND($B259&gt;0,SUM(FL$3:FL258)=0,SUM($H259:FK259)=0),$B259,0)</f>
        <v>0</v>
      </c>
      <c r="FM259">
        <f ca="1">IF(AND($B259&gt;0,SUM(FM$3:FM258)=0,SUM($H259:FL259)=0),$B259,0)</f>
        <v>0</v>
      </c>
      <c r="FN259">
        <f ca="1">IF(AND($B259&gt;0,SUM(FN$3:FN258)=0,SUM($H259:FM259)=0),$B259,0)</f>
        <v>0</v>
      </c>
      <c r="FS259" s="67" t="str">
        <f ca="1">Valintaohjelma!$C135</f>
        <v>0</v>
      </c>
      <c r="FT259" s="67" t="str">
        <f ca="1">Valintaohjelma!$F135</f>
        <v/>
      </c>
      <c r="FU259" s="342" t="str">
        <f>""</f>
        <v/>
      </c>
      <c r="FV259" s="67" t="str">
        <f>Valintaohjelma!$I135</f>
        <v>-</v>
      </c>
      <c r="FY259" s="67" t="str">
        <f ca="1">Valintaohjelma!$C135</f>
        <v>0</v>
      </c>
      <c r="FZ259" s="67" t="str">
        <f ca="1">Valintaohjelma!$F135</f>
        <v/>
      </c>
      <c r="GA259" s="67" t="str">
        <f>""</f>
        <v/>
      </c>
      <c r="GB259" s="67" t="str">
        <f>Valintaohjelma!$I135</f>
        <v>-</v>
      </c>
      <c r="GE259" s="67" t="str">
        <f ca="1">Valintaohjelma!$C135</f>
        <v>0</v>
      </c>
      <c r="GF259" s="67" t="str">
        <f ca="1">Valintaohjelma!$F135</f>
        <v/>
      </c>
      <c r="GG259" s="67" t="str">
        <f>""</f>
        <v/>
      </c>
      <c r="GH259" s="67" t="str">
        <f>Valintaohjelma!$I135</f>
        <v>-</v>
      </c>
    </row>
    <row r="260" spans="1:190" ht="15.75" thickBot="1" x14ac:dyDescent="0.3">
      <c r="A260">
        <v>260</v>
      </c>
      <c r="B260">
        <f ca="1">IF(Valintaohjelma!P7&gt;0,'Product Codes'!A260,0)</f>
        <v>0</v>
      </c>
      <c r="C260" s="240" t="str">
        <f t="shared" ca="1" si="30"/>
        <v>SET kytkentä moduli</v>
      </c>
      <c r="D260" s="240" t="str">
        <f t="shared" ca="1" si="31"/>
        <v/>
      </c>
      <c r="E260" s="240" t="str">
        <f t="shared" ca="1" si="32"/>
        <v/>
      </c>
      <c r="F260" s="240" t="str">
        <f t="shared" ca="1" si="33"/>
        <v xml:space="preserve">[302 SET] </v>
      </c>
      <c r="G260" s="47" t="e">
        <f>INDEX($I$2:$FN$2,ROWS(G$2:G260))</f>
        <v>#REF!</v>
      </c>
      <c r="H260">
        <v>0</v>
      </c>
      <c r="I260">
        <f ca="1">IF(AND($B260&gt;0,SUM(I$3:I259)=0,SUM($H260:H260)=0),$B260,0)</f>
        <v>0</v>
      </c>
      <c r="J260">
        <f ca="1">IF(AND($B260&gt;0,SUM(J$3:J259)=0,SUM($H260:I260)=0),$B260,0)</f>
        <v>0</v>
      </c>
      <c r="K260">
        <f ca="1">IF(AND($B260&gt;0,SUM(K$3:K259)=0,SUM($H260:J260)=0),$B260,0)</f>
        <v>0</v>
      </c>
      <c r="L260">
        <f ca="1">IF(AND($B260&gt;0,SUM(L$3:L259)=0,SUM($H260:K260)=0),$B260,0)</f>
        <v>0</v>
      </c>
      <c r="M260">
        <f ca="1">IF(AND($B260&gt;0,SUM(M$3:M259)=0,SUM($H260:L260)=0),$B260,0)</f>
        <v>0</v>
      </c>
      <c r="N260">
        <f ca="1">IF(AND($B260&gt;0,SUM(N$3:N259)=0,SUM($H260:M260)=0),$B260,0)</f>
        <v>0</v>
      </c>
      <c r="O260">
        <f ca="1">IF(AND($B260&gt;0,SUM(O$3:O259)=0,SUM($H260:N260)=0),$B260,0)</f>
        <v>0</v>
      </c>
      <c r="P260">
        <f ca="1">IF(AND($B260&gt;0,SUM(P$3:P259)=0,SUM($H260:O260)=0),$B260,0)</f>
        <v>0</v>
      </c>
      <c r="Q260">
        <f ca="1">IF(AND($B260&gt;0,SUM(Q$3:Q259)=0,SUM($H260:P260)=0),$B260,0)</f>
        <v>0</v>
      </c>
      <c r="R260">
        <f ca="1">IF(AND($B260&gt;0,SUM(R$3:R259)=0,SUM($H260:Q260)=0),$B260,0)</f>
        <v>0</v>
      </c>
      <c r="S260">
        <f ca="1">IF(AND($B260&gt;0,SUM(S$3:S259)=0,SUM($H260:R260)=0),$B260,0)</f>
        <v>0</v>
      </c>
      <c r="T260">
        <f ca="1">IF(AND($B260&gt;0,SUM(T$3:T259)=0,SUM($H260:S260)=0),$B260,0)</f>
        <v>0</v>
      </c>
      <c r="U260">
        <f ca="1">IF(AND($B260&gt;0,SUM(U$3:U259)=0,SUM($H260:T260)=0),$B260,0)</f>
        <v>0</v>
      </c>
      <c r="V260">
        <f ca="1">IF(AND($B260&gt;0,SUM(V$3:V259)=0,SUM($H260:U260)=0),$B260,0)</f>
        <v>0</v>
      </c>
      <c r="W260">
        <f ca="1">IF(AND($B260&gt;0,SUM(W$3:W259)=0,SUM($H260:V260)=0),$B260,0)</f>
        <v>0</v>
      </c>
      <c r="X260">
        <f ca="1">IF(AND($B260&gt;0,SUM(X$3:X259)=0,SUM($H260:W260)=0),$B260,0)</f>
        <v>0</v>
      </c>
      <c r="Y260">
        <f ca="1">IF(AND($B260&gt;0,SUM(Y$3:Y259)=0,SUM($H260:X260)=0),$B260,0)</f>
        <v>0</v>
      </c>
      <c r="Z260">
        <f ca="1">IF(AND($B260&gt;0,SUM(Z$3:Z259)=0,SUM($H260:Y260)=0),$B260,0)</f>
        <v>0</v>
      </c>
      <c r="AA260">
        <f ca="1">IF(AND($B260&gt;0,SUM(AA$3:AA259)=0,SUM($H260:Z260)=0),$B260,0)</f>
        <v>0</v>
      </c>
      <c r="AB260">
        <f ca="1">IF(AND($B260&gt;0,SUM(AB$3:AB259)=0,SUM($H260:AA260)=0),$B260,0)</f>
        <v>0</v>
      </c>
      <c r="AC260">
        <f ca="1">IF(AND($B260&gt;0,SUM(AC$3:AC259)=0,SUM($H260:AB260)=0),$B260,0)</f>
        <v>0</v>
      </c>
      <c r="AD260">
        <f ca="1">IF(AND($B260&gt;0,SUM(AD$3:AD259)=0,SUM($H260:AC260)=0),$B260,0)</f>
        <v>0</v>
      </c>
      <c r="AE260">
        <f ca="1">IF(AND($B260&gt;0,SUM(AE$3:AE259)=0,SUM($H260:AD260)=0),$B260,0)</f>
        <v>0</v>
      </c>
      <c r="AF260">
        <f ca="1">IF(AND($B260&gt;0,SUM(AF$3:AF259)=0,SUM($H260:AE260)=0),$B260,0)</f>
        <v>0</v>
      </c>
      <c r="AG260">
        <f ca="1">IF(AND($B260&gt;0,SUM(AG$3:AG259)=0,SUM($H260:AF260)=0),$B260,0)</f>
        <v>0</v>
      </c>
      <c r="AH260">
        <f ca="1">IF(AND($B260&gt;0,SUM(AH$3:AH259)=0,SUM($H260:AG260)=0),$B260,0)</f>
        <v>0</v>
      </c>
      <c r="AI260">
        <f ca="1">IF(AND($B260&gt;0,SUM(AI$3:AI259)=0,SUM($H260:AH260)=0),$B260,0)</f>
        <v>0</v>
      </c>
      <c r="AJ260">
        <f ca="1">IF(AND($B260&gt;0,SUM(AJ$3:AJ259)=0,SUM($H260:AI260)=0),$B260,0)</f>
        <v>0</v>
      </c>
      <c r="AK260">
        <f ca="1">IF(AND($B260&gt;0,SUM(AK$3:AK259)=0,SUM($H260:AJ260)=0),$B260,0)</f>
        <v>0</v>
      </c>
      <c r="AL260">
        <f ca="1">IF(AND($B260&gt;0,SUM(AL$3:AL259)=0,SUM($H260:AK260)=0),$B260,0)</f>
        <v>0</v>
      </c>
      <c r="AM260">
        <f ca="1">IF(AND($B260&gt;0,SUM(AM$3:AM259)=0,SUM($H260:AL260)=0),$B260,0)</f>
        <v>0</v>
      </c>
      <c r="AN260">
        <f ca="1">IF(AND($B260&gt;0,SUM(AN$3:AN259)=0,SUM($H260:AM260)=0),$B260,0)</f>
        <v>0</v>
      </c>
      <c r="AO260">
        <f ca="1">IF(AND($B260&gt;0,SUM(AO$3:AO259)=0,SUM($H260:AN260)=0),$B260,0)</f>
        <v>0</v>
      </c>
      <c r="AP260">
        <f ca="1">IF(AND($B260&gt;0,SUM(AP$3:AP259)=0,SUM($H260:AO260)=0),$B260,0)</f>
        <v>0</v>
      </c>
      <c r="AQ260">
        <f ca="1">IF(AND($B260&gt;0,SUM(AQ$3:AQ259)=0,SUM($H260:AP260)=0),$B260,0)</f>
        <v>0</v>
      </c>
      <c r="AR260">
        <f ca="1">IF(AND($B260&gt;0,SUM(AR$3:AR259)=0,SUM($H260:AQ260)=0),$B260,0)</f>
        <v>0</v>
      </c>
      <c r="AS260">
        <f ca="1">IF(AND($B260&gt;0,SUM(AS$3:AS259)=0,SUM($H260:AR260)=0),$B260,0)</f>
        <v>0</v>
      </c>
      <c r="AT260">
        <f ca="1">IF(AND($B260&gt;0,SUM(AT$3:AT259)=0,SUM($H260:AS260)=0),$B260,0)</f>
        <v>0</v>
      </c>
      <c r="AU260">
        <f ca="1">IF(AND($B260&gt;0,SUM(AU$3:AU259)=0,SUM($H260:AT260)=0),$B260,0)</f>
        <v>0</v>
      </c>
      <c r="AV260">
        <f ca="1">IF(AND($B260&gt;0,SUM(AV$3:AV259)=0,SUM($H260:AU260)=0),$B260,0)</f>
        <v>0</v>
      </c>
      <c r="AW260">
        <f ca="1">IF(AND($B260&gt;0,SUM(AW$3:AW259)=0,SUM($H260:AV260)=0),$B260,0)</f>
        <v>0</v>
      </c>
      <c r="AX260">
        <f ca="1">IF(AND($B260&gt;0,SUM(AX$3:AX259)=0,SUM($H260:AW260)=0),$B260,0)</f>
        <v>0</v>
      </c>
      <c r="AY260">
        <f ca="1">IF(AND($B260&gt;0,SUM(AY$3:AY259)=0,SUM($H260:AX260)=0),$B260,0)</f>
        <v>0</v>
      </c>
      <c r="AZ260">
        <f ca="1">IF(AND($B260&gt;0,SUM(AZ$3:AZ259)=0,SUM($H260:AY260)=0),$B260,0)</f>
        <v>0</v>
      </c>
      <c r="BA260">
        <f ca="1">IF(AND($B260&gt;0,SUM(BA$3:BA259)=0,SUM($H260:AZ260)=0),$B260,0)</f>
        <v>0</v>
      </c>
      <c r="BB260">
        <f ca="1">IF(AND($B260&gt;0,SUM(BB$3:BB259)=0,SUM($H260:BA260)=0),$B260,0)</f>
        <v>0</v>
      </c>
      <c r="BC260">
        <f ca="1">IF(AND($B260&gt;0,SUM(BC$3:BC259)=0,SUM($H260:BB260)=0),$B260,0)</f>
        <v>0</v>
      </c>
      <c r="BD260">
        <f ca="1">IF(AND($B260&gt;0,SUM(BD$3:BD259)=0,SUM($H260:BC260)=0),$B260,0)</f>
        <v>0</v>
      </c>
      <c r="BE260">
        <f ca="1">IF(AND($B260&gt;0,SUM(BE$3:BE259)=0,SUM($H260:BD260)=0),$B260,0)</f>
        <v>0</v>
      </c>
      <c r="BF260">
        <f ca="1">IF(AND($B260&gt;0,SUM(BF$3:BF259)=0,SUM($H260:BE260)=0),$B260,0)</f>
        <v>0</v>
      </c>
      <c r="BG260">
        <f ca="1">IF(AND($B260&gt;0,SUM(BG$3:BG259)=0,SUM($H260:BF260)=0),$B260,0)</f>
        <v>0</v>
      </c>
      <c r="BH260">
        <f ca="1">IF(AND($B260&gt;0,SUM(BH$3:BH259)=0,SUM($H260:BG260)=0),$B260,0)</f>
        <v>0</v>
      </c>
      <c r="BI260">
        <f ca="1">IF(AND($B260&gt;0,SUM(BI$3:BI259)=0,SUM($H260:BH260)=0),$B260,0)</f>
        <v>0</v>
      </c>
      <c r="BJ260">
        <f ca="1">IF(AND($B260&gt;0,SUM(BJ$3:BJ259)=0,SUM($H260:BI260)=0),$B260,0)</f>
        <v>0</v>
      </c>
      <c r="BK260">
        <f ca="1">IF(AND($B260&gt;0,SUM(BK$3:BK259)=0,SUM($H260:BJ260)=0),$B260,0)</f>
        <v>0</v>
      </c>
      <c r="BL260">
        <f ca="1">IF(AND($B260&gt;0,SUM(BL$3:BL259)=0,SUM($H260:BK260)=0),$B260,0)</f>
        <v>0</v>
      </c>
      <c r="BM260">
        <f ca="1">IF(AND($B260&gt;0,SUM(BM$3:BM259)=0,SUM($H260:BL260)=0),$B260,0)</f>
        <v>0</v>
      </c>
      <c r="BN260">
        <f ca="1">IF(AND($B260&gt;0,SUM(BN$3:BN259)=0,SUM($H260:BM260)=0),$B260,0)</f>
        <v>0</v>
      </c>
      <c r="BO260">
        <f ca="1">IF(AND($B260&gt;0,SUM(BO$3:BO259)=0,SUM($H260:BN260)=0),$B260,0)</f>
        <v>0</v>
      </c>
      <c r="BP260">
        <f ca="1">IF(AND($B260&gt;0,SUM(BP$3:BP259)=0,SUM($H260:BO260)=0),$B260,0)</f>
        <v>0</v>
      </c>
      <c r="BQ260">
        <f ca="1">IF(AND($B260&gt;0,SUM(BQ$3:BQ259)=0,SUM($H260:BP260)=0),$B260,0)</f>
        <v>0</v>
      </c>
      <c r="BR260">
        <f ca="1">IF(AND($B260&gt;0,SUM(BR$3:BR259)=0,SUM($H260:BQ260)=0),$B260,0)</f>
        <v>0</v>
      </c>
      <c r="BS260">
        <f ca="1">IF(AND($B260&gt;0,SUM(BS$3:BS259)=0,SUM($H260:BR260)=0),$B260,0)</f>
        <v>0</v>
      </c>
      <c r="BT260">
        <f ca="1">IF(AND($B260&gt;0,SUM(BT$3:BT259)=0,SUM($H260:BS260)=0),$B260,0)</f>
        <v>0</v>
      </c>
      <c r="BU260">
        <f ca="1">IF(AND($B260&gt;0,SUM(BU$3:BU259)=0,SUM($H260:BT260)=0),$B260,0)</f>
        <v>0</v>
      </c>
      <c r="BV260">
        <f ca="1">IF(AND($B260&gt;0,SUM(BV$3:BV259)=0,SUM($H260:BU260)=0),$B260,0)</f>
        <v>0</v>
      </c>
      <c r="BW260">
        <f ca="1">IF(AND($B260&gt;0,SUM(BW$3:BW259)=0,SUM($H260:BV260)=0),$B260,0)</f>
        <v>0</v>
      </c>
      <c r="BX260">
        <f ca="1">IF(AND($B260&gt;0,SUM(BX$3:BX259)=0,SUM($H260:BW260)=0),$B260,0)</f>
        <v>0</v>
      </c>
      <c r="BY260">
        <f ca="1">IF(AND($B260&gt;0,SUM(BY$3:BY259)=0,SUM($H260:BX260)=0),$B260,0)</f>
        <v>0</v>
      </c>
      <c r="BZ260">
        <f ca="1">IF(AND($B260&gt;0,SUM(BZ$3:BZ259)=0,SUM($H260:BY260)=0),$B260,0)</f>
        <v>0</v>
      </c>
      <c r="CA260">
        <f ca="1">IF(AND($B260&gt;0,SUM(CA$3:CA259)=0,SUM($H260:BZ260)=0),$B260,0)</f>
        <v>0</v>
      </c>
      <c r="CB260">
        <f ca="1">IF(AND($B260&gt;0,SUM(CB$3:CB259)=0,SUM($H260:CA260)=0),$B260,0)</f>
        <v>0</v>
      </c>
      <c r="CC260">
        <f ca="1">IF(AND($B260&gt;0,SUM(CC$3:CC259)=0,SUM($H260:CB260)=0),$B260,0)</f>
        <v>0</v>
      </c>
      <c r="CD260">
        <f ca="1">IF(AND($B260&gt;0,SUM(CD$3:CD259)=0,SUM($H260:CC260)=0),$B260,0)</f>
        <v>0</v>
      </c>
      <c r="CE260">
        <f ca="1">IF(AND($B260&gt;0,SUM(CE$3:CE259)=0,SUM($H260:CD260)=0),$B260,0)</f>
        <v>0</v>
      </c>
      <c r="CF260">
        <f ca="1">IF(AND($B260&gt;0,SUM(CF$3:CF259)=0,SUM($H260:CE260)=0),$B260,0)</f>
        <v>0</v>
      </c>
      <c r="CG260">
        <f ca="1">IF(AND($B260&gt;0,SUM(CG$3:CG259)=0,SUM($H260:CF260)=0),$B260,0)</f>
        <v>0</v>
      </c>
      <c r="CH260">
        <f ca="1">IF(AND($B260&gt;0,SUM(CH$3:CH259)=0,SUM($H260:CG260)=0),$B260,0)</f>
        <v>0</v>
      </c>
      <c r="CI260">
        <f ca="1">IF(AND($B260&gt;0,SUM(CI$3:CI259)=0,SUM($H260:CH260)=0),$B260,0)</f>
        <v>0</v>
      </c>
      <c r="CJ260">
        <f ca="1">IF(AND($B260&gt;0,SUM(CJ$3:CJ259)=0,SUM($H260:CI260)=0),$B260,0)</f>
        <v>0</v>
      </c>
      <c r="CK260">
        <f ca="1">IF(AND($B260&gt;0,SUM(CK$3:CK259)=0,SUM($H260:CJ260)=0),$B260,0)</f>
        <v>0</v>
      </c>
      <c r="CL260">
        <f ca="1">IF(AND($B260&gt;0,SUM(CL$3:CL259)=0,SUM($H260:CK260)=0),$B260,0)</f>
        <v>0</v>
      </c>
      <c r="CM260">
        <f ca="1">IF(AND($B260&gt;0,SUM(CM$3:CM259)=0,SUM($H260:CL260)=0),$B260,0)</f>
        <v>0</v>
      </c>
      <c r="CN260">
        <f ca="1">IF(AND($B260&gt;0,SUM(CN$3:CN259)=0,SUM($H260:CM260)=0),$B260,0)</f>
        <v>0</v>
      </c>
      <c r="CO260">
        <f ca="1">IF(AND($B260&gt;0,SUM(CO$3:CO259)=0,SUM($H260:CN260)=0),$B260,0)</f>
        <v>0</v>
      </c>
      <c r="CP260">
        <f ca="1">IF(AND($B260&gt;0,SUM(CP$3:CP259)=0,SUM($H260:CO260)=0),$B260,0)</f>
        <v>0</v>
      </c>
      <c r="CQ260">
        <f ca="1">IF(AND($B260&gt;0,SUM(CQ$3:CQ259)=0,SUM($H260:CP260)=0),$B260,0)</f>
        <v>0</v>
      </c>
      <c r="CR260">
        <f ca="1">IF(AND($B260&gt;0,SUM(CR$3:CR259)=0,SUM($H260:CQ260)=0),$B260,0)</f>
        <v>0</v>
      </c>
      <c r="CS260">
        <f ca="1">IF(AND($B260&gt;0,SUM(CS$3:CS259)=0,SUM($H260:CR260)=0),$B260,0)</f>
        <v>0</v>
      </c>
      <c r="CT260">
        <f ca="1">IF(AND($B260&gt;0,SUM(CT$3:CT259)=0,SUM($H260:CS260)=0),$B260,0)</f>
        <v>0</v>
      </c>
      <c r="CU260">
        <f ca="1">IF(AND($B260&gt;0,SUM(CU$3:CU259)=0,SUM($H260:CT260)=0),$B260,0)</f>
        <v>0</v>
      </c>
      <c r="CV260">
        <f ca="1">IF(AND($B260&gt;0,SUM(CV$3:CV259)=0,SUM($H260:CU260)=0),$B260,0)</f>
        <v>0</v>
      </c>
      <c r="CW260">
        <f ca="1">IF(AND($B260&gt;0,SUM(CW$3:CW259)=0,SUM($H260:CV260)=0),$B260,0)</f>
        <v>0</v>
      </c>
      <c r="CX260">
        <f ca="1">IF(AND($B260&gt;0,SUM(CX$3:CX259)=0,SUM($H260:CW260)=0),$B260,0)</f>
        <v>0</v>
      </c>
      <c r="CY260">
        <f ca="1">IF(AND($B260&gt;0,SUM(CY$3:CY259)=0,SUM($H260:CX260)=0),$B260,0)</f>
        <v>0</v>
      </c>
      <c r="CZ260">
        <f ca="1">IF(AND($B260&gt;0,SUM(CZ$3:CZ259)=0,SUM($H260:CY260)=0),$B260,0)</f>
        <v>0</v>
      </c>
      <c r="DA260">
        <f ca="1">IF(AND($B260&gt;0,SUM(DA$3:DA259)=0,SUM($H260:CZ260)=0),$B260,0)</f>
        <v>0</v>
      </c>
      <c r="DB260">
        <f ca="1">IF(AND($B260&gt;0,SUM(DB$3:DB259)=0,SUM($H260:DA260)=0),$B260,0)</f>
        <v>0</v>
      </c>
      <c r="DC260">
        <f ca="1">IF(AND($B260&gt;0,SUM(DC$3:DC259)=0,SUM($H260:DB260)=0),$B260,0)</f>
        <v>0</v>
      </c>
      <c r="DD260">
        <f ca="1">IF(AND($B260&gt;0,SUM(DD$3:DD259)=0,SUM($H260:DC260)=0),$B260,0)</f>
        <v>0</v>
      </c>
      <c r="DE260">
        <f ca="1">IF(AND($B260&gt;0,SUM(DE$3:DE259)=0,SUM($H260:DD260)=0),$B260,0)</f>
        <v>0</v>
      </c>
      <c r="DF260">
        <f ca="1">IF(AND($B260&gt;0,SUM(DF$3:DF259)=0,SUM($H260:DE260)=0),$B260,0)</f>
        <v>0</v>
      </c>
      <c r="DG260">
        <f ca="1">IF(AND($B260&gt;0,SUM(DG$3:DG259)=0,SUM($H260:DF260)=0),$B260,0)</f>
        <v>0</v>
      </c>
      <c r="DH260">
        <f ca="1">IF(AND($B260&gt;0,SUM(DH$3:DH259)=0,SUM($H260:DG260)=0),$B260,0)</f>
        <v>0</v>
      </c>
      <c r="DI260">
        <f ca="1">IF(AND($B260&gt;0,SUM(DI$3:DI259)=0,SUM($H260:DH260)=0),$B260,0)</f>
        <v>0</v>
      </c>
      <c r="DJ260">
        <f ca="1">IF(AND($B260&gt;0,SUM(DJ$3:DJ259)=0,SUM($H260:DI260)=0),$B260,0)</f>
        <v>0</v>
      </c>
      <c r="DK260">
        <f ca="1">IF(AND($B260&gt;0,SUM(DK$3:DK259)=0,SUM($H260:DJ260)=0),$B260,0)</f>
        <v>0</v>
      </c>
      <c r="DL260">
        <f ca="1">IF(AND($B260&gt;0,SUM(DL$3:DL259)=0,SUM($H260:DK260)=0),$B260,0)</f>
        <v>0</v>
      </c>
      <c r="DM260">
        <f ca="1">IF(AND($B260&gt;0,SUM(DM$3:DM259)=0,SUM($H260:DL260)=0),$B260,0)</f>
        <v>0</v>
      </c>
      <c r="DN260">
        <f ca="1">IF(AND($B260&gt;0,SUM(DN$3:DN259)=0,SUM($H260:DM260)=0),$B260,0)</f>
        <v>0</v>
      </c>
      <c r="DO260">
        <f ca="1">IF(AND($B260&gt;0,SUM(DO$3:DO259)=0,SUM($H260:DN260)=0),$B260,0)</f>
        <v>0</v>
      </c>
      <c r="DP260">
        <f ca="1">IF(AND($B260&gt;0,SUM(DP$3:DP259)=0,SUM($H260:DO260)=0),$B260,0)</f>
        <v>0</v>
      </c>
      <c r="DQ260">
        <f ca="1">IF(AND($B260&gt;0,SUM(DQ$3:DQ259)=0,SUM($H260:DP260)=0),$B260,0)</f>
        <v>0</v>
      </c>
      <c r="DR260">
        <f ca="1">IF(AND($B260&gt;0,SUM(DR$3:DR259)=0,SUM($H260:DQ260)=0),$B260,0)</f>
        <v>0</v>
      </c>
      <c r="DS260">
        <f ca="1">IF(AND($B260&gt;0,SUM(DS$3:DS259)=0,SUM($H260:DR260)=0),$B260,0)</f>
        <v>0</v>
      </c>
      <c r="DT260">
        <f ca="1">IF(AND($B260&gt;0,SUM(DT$3:DT259)=0,SUM($H260:DS260)=0),$B260,0)</f>
        <v>0</v>
      </c>
      <c r="DU260">
        <f ca="1">IF(AND($B260&gt;0,SUM(DU$3:DU259)=0,SUM($H260:DT260)=0),$B260,0)</f>
        <v>0</v>
      </c>
      <c r="DV260">
        <f ca="1">IF(AND($B260&gt;0,SUM(DV$3:DV259)=0,SUM($H260:DU260)=0),$B260,0)</f>
        <v>0</v>
      </c>
      <c r="DW260">
        <f ca="1">IF(AND($B260&gt;0,SUM(DW$3:DW259)=0,SUM($H260:DV260)=0),$B260,0)</f>
        <v>0</v>
      </c>
      <c r="DX260">
        <f ca="1">IF(AND($B260&gt;0,SUM(DX$3:DX259)=0,SUM($H260:DW260)=0),$B260,0)</f>
        <v>0</v>
      </c>
      <c r="DY260">
        <f ca="1">IF(AND($B260&gt;0,SUM(DY$3:DY259)=0,SUM($H260:DX260)=0),$B260,0)</f>
        <v>0</v>
      </c>
      <c r="DZ260">
        <f ca="1">IF(AND($B260&gt;0,SUM(DZ$3:DZ259)=0,SUM($H260:DY260)=0),$B260,0)</f>
        <v>0</v>
      </c>
      <c r="EA260">
        <f ca="1">IF(AND($B260&gt;0,SUM(EA$3:EA259)=0,SUM($H260:DZ260)=0),$B260,0)</f>
        <v>0</v>
      </c>
      <c r="EB260">
        <f ca="1">IF(AND($B260&gt;0,SUM(EB$3:EB259)=0,SUM($H260:EA260)=0),$B260,0)</f>
        <v>0</v>
      </c>
      <c r="EC260">
        <f ca="1">IF(AND($B260&gt;0,SUM(EC$3:EC259)=0,SUM($H260:EB260)=0),$B260,0)</f>
        <v>0</v>
      </c>
      <c r="ED260">
        <f ca="1">IF(AND($B260&gt;0,SUM(ED$3:ED259)=0,SUM($H260:EC260)=0),$B260,0)</f>
        <v>0</v>
      </c>
      <c r="EE260">
        <f ca="1">IF(AND($B260&gt;0,SUM(EE$3:EE259)=0,SUM($H260:ED260)=0),$B260,0)</f>
        <v>0</v>
      </c>
      <c r="EF260">
        <f ca="1">IF(AND($B260&gt;0,SUM(EF$3:EF259)=0,SUM($H260:EE260)=0),$B260,0)</f>
        <v>0</v>
      </c>
      <c r="EG260">
        <f ca="1">IF(AND($B260&gt;0,SUM(EG$3:EG259)=0,SUM($H260:EF260)=0),$B260,0)</f>
        <v>0</v>
      </c>
      <c r="EH260">
        <f ca="1">IF(AND($B260&gt;0,SUM(EH$3:EH259)=0,SUM($H260:EG260)=0),$B260,0)</f>
        <v>0</v>
      </c>
      <c r="EI260">
        <f ca="1">IF(AND($B260&gt;0,SUM(EI$3:EI259)=0,SUM($H260:EH260)=0),$B260,0)</f>
        <v>0</v>
      </c>
      <c r="EJ260">
        <f ca="1">IF(AND($B260&gt;0,SUM(EJ$3:EJ259)=0,SUM($H260:EI260)=0),$B260,0)</f>
        <v>0</v>
      </c>
      <c r="EK260">
        <f ca="1">IF(AND($B260&gt;0,SUM(EK$3:EK259)=0,SUM($H260:EJ260)=0),$B260,0)</f>
        <v>0</v>
      </c>
      <c r="EL260">
        <f ca="1">IF(AND($B260&gt;0,SUM(EL$3:EL259)=0,SUM($H260:EK260)=0),$B260,0)</f>
        <v>0</v>
      </c>
      <c r="EM260">
        <f ca="1">IF(AND($B260&gt;0,SUM(EM$3:EM259)=0,SUM($H260:EL260)=0),$B260,0)</f>
        <v>0</v>
      </c>
      <c r="EN260">
        <f ca="1">IF(AND($B260&gt;0,SUM(EN$3:EN259)=0,SUM($H260:EM260)=0),$B260,0)</f>
        <v>0</v>
      </c>
      <c r="EO260">
        <f ca="1">IF(AND($B260&gt;0,SUM(EO$3:EO259)=0,SUM($H260:EN260)=0),$B260,0)</f>
        <v>0</v>
      </c>
      <c r="EP260">
        <f ca="1">IF(AND($B260&gt;0,SUM(EP$3:EP259)=0,SUM($H260:EO260)=0),$B260,0)</f>
        <v>0</v>
      </c>
      <c r="EQ260">
        <f ca="1">IF(AND($B260&gt;0,SUM(EQ$3:EQ259)=0,SUM($H260:EP260)=0),$B260,0)</f>
        <v>0</v>
      </c>
      <c r="ER260">
        <f ca="1">IF(AND($B260&gt;0,SUM(ER$3:ER259)=0,SUM($H260:EQ260)=0),$B260,0)</f>
        <v>0</v>
      </c>
      <c r="ES260">
        <f ca="1">IF(AND($B260&gt;0,SUM(ES$3:ES259)=0,SUM($H260:ER260)=0),$B260,0)</f>
        <v>0</v>
      </c>
      <c r="ET260">
        <f ca="1">IF(AND($B260&gt;0,SUM(ET$3:ET259)=0,SUM($H260:ES260)=0),$B260,0)</f>
        <v>0</v>
      </c>
      <c r="EU260">
        <f ca="1">IF(AND($B260&gt;0,SUM(EU$3:EU259)=0,SUM($H260:ET260)=0),$B260,0)</f>
        <v>0</v>
      </c>
      <c r="EV260">
        <f ca="1">IF(AND($B260&gt;0,SUM(EV$3:EV259)=0,SUM($H260:EU260)=0),$B260,0)</f>
        <v>0</v>
      </c>
      <c r="EW260">
        <f ca="1">IF(AND($B260&gt;0,SUM(EW$3:EW259)=0,SUM($H260:EV260)=0),$B260,0)</f>
        <v>0</v>
      </c>
      <c r="EX260">
        <f ca="1">IF(AND($B260&gt;0,SUM(EX$3:EX259)=0,SUM($H260:EW260)=0),$B260,0)</f>
        <v>0</v>
      </c>
      <c r="EY260">
        <f ca="1">IF(AND($B260&gt;0,SUM(EY$3:EY259)=0,SUM($H260:EX260)=0),$B260,0)</f>
        <v>0</v>
      </c>
      <c r="EZ260">
        <f ca="1">IF(AND($B260&gt;0,SUM(EZ$3:EZ259)=0,SUM($H260:EY260)=0),$B260,0)</f>
        <v>0</v>
      </c>
      <c r="FA260">
        <f ca="1">IF(AND($B260&gt;0,SUM(FA$3:FA259)=0,SUM($H260:EZ260)=0),$B260,0)</f>
        <v>0</v>
      </c>
      <c r="FB260">
        <f ca="1">IF(AND($B260&gt;0,SUM(FB$3:FB259)=0,SUM($H260:FA260)=0),$B260,0)</f>
        <v>0</v>
      </c>
      <c r="FC260">
        <f ca="1">IF(AND($B260&gt;0,SUM(FC$3:FC259)=0,SUM($H260:FB260)=0),$B260,0)</f>
        <v>0</v>
      </c>
      <c r="FD260">
        <f ca="1">IF(AND($B260&gt;0,SUM(FD$3:FD259)=0,SUM($H260:FC260)=0),$B260,0)</f>
        <v>0</v>
      </c>
      <c r="FE260">
        <f ca="1">IF(AND($B260&gt;0,SUM(FE$3:FE259)=0,SUM($H260:FD260)=0),$B260,0)</f>
        <v>0</v>
      </c>
      <c r="FF260">
        <f ca="1">IF(AND($B260&gt;0,SUM(FF$3:FF259)=0,SUM($H260:FE260)=0),$B260,0)</f>
        <v>0</v>
      </c>
      <c r="FG260">
        <f ca="1">IF(AND($B260&gt;0,SUM(FG$3:FG259)=0,SUM($H260:FF260)=0),$B260,0)</f>
        <v>0</v>
      </c>
      <c r="FH260">
        <f ca="1">IF(AND($B260&gt;0,SUM(FH$3:FH259)=0,SUM($H260:FG260)=0),$B260,0)</f>
        <v>0</v>
      </c>
      <c r="FI260">
        <f ca="1">IF(AND($B260&gt;0,SUM(FI$3:FI259)=0,SUM($H260:FH260)=0),$B260,0)</f>
        <v>0</v>
      </c>
      <c r="FJ260">
        <f ca="1">IF(AND($B260&gt;0,SUM(FJ$3:FJ259)=0,SUM($H260:FI260)=0),$B260,0)</f>
        <v>0</v>
      </c>
      <c r="FK260">
        <f ca="1">IF(AND($B260&gt;0,SUM(FK$3:FK259)=0,SUM($H260:FJ260)=0),$B260,0)</f>
        <v>0</v>
      </c>
      <c r="FL260">
        <f ca="1">IF(AND($B260&gt;0,SUM(FL$3:FL259)=0,SUM($H260:FK260)=0),$B260,0)</f>
        <v>0</v>
      </c>
      <c r="FM260">
        <f ca="1">IF(AND($B260&gt;0,SUM(FM$3:FM259)=0,SUM($H260:FL260)=0),$B260,0)</f>
        <v>0</v>
      </c>
      <c r="FN260">
        <f ca="1">IF(AND($B260&gt;0,SUM(FN$3:FN259)=0,SUM($H260:FM260)=0),$B260,0)</f>
        <v>0</v>
      </c>
      <c r="FS260" s="67" t="str">
        <f ca="1">Valintaohjelma!$C136</f>
        <v>SET kytkentä moduli</v>
      </c>
      <c r="FT260" s="67" t="str">
        <f ca="1">Valintaohjelma!$F136</f>
        <v/>
      </c>
      <c r="FU260" s="342" t="str">
        <f>""</f>
        <v/>
      </c>
      <c r="FV260" s="247" t="s">
        <v>491</v>
      </c>
      <c r="FY260" s="67" t="str">
        <f ca="1">Valintaohjelma!$C136</f>
        <v>SET kytkentä moduli</v>
      </c>
      <c r="FZ260" s="67" t="str">
        <f ca="1">Valintaohjelma!$F136</f>
        <v/>
      </c>
      <c r="GA260" s="67" t="str">
        <f>""</f>
        <v/>
      </c>
      <c r="GB260" s="247" t="s">
        <v>491</v>
      </c>
      <c r="GE260" s="67" t="s">
        <v>752</v>
      </c>
      <c r="GF260" s="67" t="s">
        <v>938</v>
      </c>
      <c r="GG260" s="67" t="str">
        <f>""</f>
        <v/>
      </c>
      <c r="GH260" s="247" t="s">
        <v>491</v>
      </c>
    </row>
    <row r="261" spans="1:190" ht="15.75" thickBot="1" x14ac:dyDescent="0.3">
      <c r="A261">
        <v>261</v>
      </c>
      <c r="B261">
        <f ca="1">IF(Valintaohjelma!Q7&gt;0,'Product Codes'!A261,0)</f>
        <v>0</v>
      </c>
      <c r="C261" s="240" t="str">
        <f ca="1">OFFSET(FS261,0,$A$1,1,1)</f>
        <v>SEC kytkentä moduli</v>
      </c>
      <c r="D261" s="240" t="str">
        <f t="shared" ca="1" si="31"/>
        <v/>
      </c>
      <c r="E261" s="240" t="str">
        <f t="shared" ca="1" si="32"/>
        <v/>
      </c>
      <c r="F261" s="240" t="str">
        <f t="shared" ca="1" si="33"/>
        <v>[300 SEC]</v>
      </c>
      <c r="G261" s="47" t="e">
        <f>INDEX($I$2:$FN$2,ROWS(G$2:G261))</f>
        <v>#REF!</v>
      </c>
      <c r="H261">
        <v>0</v>
      </c>
      <c r="I261">
        <f ca="1">IF(AND($B261&gt;0,SUM(I$3:I260)=0,SUM($H261:H261)=0),$B261,0)</f>
        <v>0</v>
      </c>
      <c r="J261">
        <f ca="1">IF(AND($B261&gt;0,SUM(J$3:J260)=0,SUM($H261:I261)=0),$B261,0)</f>
        <v>0</v>
      </c>
      <c r="K261">
        <f ca="1">IF(AND($B261&gt;0,SUM(K$3:K260)=0,SUM($H261:J261)=0),$B261,0)</f>
        <v>0</v>
      </c>
      <c r="L261">
        <f ca="1">IF(AND($B261&gt;0,SUM(L$3:L260)=0,SUM($H261:K261)=0),$B261,0)</f>
        <v>0</v>
      </c>
      <c r="M261">
        <f ca="1">IF(AND($B261&gt;0,SUM(M$3:M260)=0,SUM($H261:L261)=0),$B261,0)</f>
        <v>0</v>
      </c>
      <c r="N261">
        <f ca="1">IF(AND($B261&gt;0,SUM(N$3:N260)=0,SUM($H261:M261)=0),$B261,0)</f>
        <v>0</v>
      </c>
      <c r="O261">
        <f ca="1">IF(AND($B261&gt;0,SUM(O$3:O260)=0,SUM($H261:N261)=0),$B261,0)</f>
        <v>0</v>
      </c>
      <c r="P261">
        <f ca="1">IF(AND($B261&gt;0,SUM(P$3:P260)=0,SUM($H261:O261)=0),$B261,0)</f>
        <v>0</v>
      </c>
      <c r="Q261">
        <f ca="1">IF(AND($B261&gt;0,SUM(Q$3:Q260)=0,SUM($H261:P261)=0),$B261,0)</f>
        <v>0</v>
      </c>
      <c r="R261">
        <f ca="1">IF(AND($B261&gt;0,SUM(R$3:R260)=0,SUM($H261:Q261)=0),$B261,0)</f>
        <v>0</v>
      </c>
      <c r="S261">
        <f ca="1">IF(AND($B261&gt;0,SUM(S$3:S260)=0,SUM($H261:R261)=0),$B261,0)</f>
        <v>0</v>
      </c>
      <c r="T261">
        <f ca="1">IF(AND($B261&gt;0,SUM(T$3:T260)=0,SUM($H261:S261)=0),$B261,0)</f>
        <v>0</v>
      </c>
      <c r="U261">
        <f ca="1">IF(AND($B261&gt;0,SUM(U$3:U260)=0,SUM($H261:T261)=0),$B261,0)</f>
        <v>0</v>
      </c>
      <c r="V261">
        <f ca="1">IF(AND($B261&gt;0,SUM(V$3:V260)=0,SUM($H261:U261)=0),$B261,0)</f>
        <v>0</v>
      </c>
      <c r="W261">
        <f ca="1">IF(AND($B261&gt;0,SUM(W$3:W260)=0,SUM($H261:V261)=0),$B261,0)</f>
        <v>0</v>
      </c>
      <c r="X261">
        <f ca="1">IF(AND($B261&gt;0,SUM(X$3:X260)=0,SUM($H261:W261)=0),$B261,0)</f>
        <v>0</v>
      </c>
      <c r="Y261">
        <f ca="1">IF(AND($B261&gt;0,SUM(Y$3:Y260)=0,SUM($H261:X261)=0),$B261,0)</f>
        <v>0</v>
      </c>
      <c r="Z261">
        <f ca="1">IF(AND($B261&gt;0,SUM(Z$3:Z260)=0,SUM($H261:Y261)=0),$B261,0)</f>
        <v>0</v>
      </c>
      <c r="AA261">
        <f ca="1">IF(AND($B261&gt;0,SUM(AA$3:AA260)=0,SUM($H261:Z261)=0),$B261,0)</f>
        <v>0</v>
      </c>
      <c r="AB261">
        <f ca="1">IF(AND($B261&gt;0,SUM(AB$3:AB260)=0,SUM($H261:AA261)=0),$B261,0)</f>
        <v>0</v>
      </c>
      <c r="AC261">
        <f ca="1">IF(AND($B261&gt;0,SUM(AC$3:AC260)=0,SUM($H261:AB261)=0),$B261,0)</f>
        <v>0</v>
      </c>
      <c r="AD261">
        <f ca="1">IF(AND($B261&gt;0,SUM(AD$3:AD260)=0,SUM($H261:AC261)=0),$B261,0)</f>
        <v>0</v>
      </c>
      <c r="AE261">
        <f ca="1">IF(AND($B261&gt;0,SUM(AE$3:AE260)=0,SUM($H261:AD261)=0),$B261,0)</f>
        <v>0</v>
      </c>
      <c r="AF261">
        <f ca="1">IF(AND($B261&gt;0,SUM(AF$3:AF260)=0,SUM($H261:AE261)=0),$B261,0)</f>
        <v>0</v>
      </c>
      <c r="AG261">
        <f ca="1">IF(AND($B261&gt;0,SUM(AG$3:AG260)=0,SUM($H261:AF261)=0),$B261,0)</f>
        <v>0</v>
      </c>
      <c r="AH261">
        <f ca="1">IF(AND($B261&gt;0,SUM(AH$3:AH260)=0,SUM($H261:AG261)=0),$B261,0)</f>
        <v>0</v>
      </c>
      <c r="AI261">
        <f ca="1">IF(AND($B261&gt;0,SUM(AI$3:AI260)=0,SUM($H261:AH261)=0),$B261,0)</f>
        <v>0</v>
      </c>
      <c r="AJ261">
        <f ca="1">IF(AND($B261&gt;0,SUM(AJ$3:AJ260)=0,SUM($H261:AI261)=0),$B261,0)</f>
        <v>0</v>
      </c>
      <c r="AK261">
        <f ca="1">IF(AND($B261&gt;0,SUM(AK$3:AK260)=0,SUM($H261:AJ261)=0),$B261,0)</f>
        <v>0</v>
      </c>
      <c r="AL261">
        <f ca="1">IF(AND($B261&gt;0,SUM(AL$3:AL260)=0,SUM($H261:AK261)=0),$B261,0)</f>
        <v>0</v>
      </c>
      <c r="AM261">
        <f ca="1">IF(AND($B261&gt;0,SUM(AM$3:AM260)=0,SUM($H261:AL261)=0),$B261,0)</f>
        <v>0</v>
      </c>
      <c r="AN261">
        <f ca="1">IF(AND($B261&gt;0,SUM(AN$3:AN260)=0,SUM($H261:AM261)=0),$B261,0)</f>
        <v>0</v>
      </c>
      <c r="AO261">
        <f ca="1">IF(AND($B261&gt;0,SUM(AO$3:AO260)=0,SUM($H261:AN261)=0),$B261,0)</f>
        <v>0</v>
      </c>
      <c r="AP261">
        <f ca="1">IF(AND($B261&gt;0,SUM(AP$3:AP260)=0,SUM($H261:AO261)=0),$B261,0)</f>
        <v>0</v>
      </c>
      <c r="AQ261">
        <f ca="1">IF(AND($B261&gt;0,SUM(AQ$3:AQ260)=0,SUM($H261:AP261)=0),$B261,0)</f>
        <v>0</v>
      </c>
      <c r="AR261">
        <f ca="1">IF(AND($B261&gt;0,SUM(AR$3:AR260)=0,SUM($H261:AQ261)=0),$B261,0)</f>
        <v>0</v>
      </c>
      <c r="AS261">
        <f ca="1">IF(AND($B261&gt;0,SUM(AS$3:AS260)=0,SUM($H261:AR261)=0),$B261,0)</f>
        <v>0</v>
      </c>
      <c r="AT261">
        <f ca="1">IF(AND($B261&gt;0,SUM(AT$3:AT260)=0,SUM($H261:AS261)=0),$B261,0)</f>
        <v>0</v>
      </c>
      <c r="AU261">
        <f ca="1">IF(AND($B261&gt;0,SUM(AU$3:AU260)=0,SUM($H261:AT261)=0),$B261,0)</f>
        <v>0</v>
      </c>
      <c r="AV261">
        <f ca="1">IF(AND($B261&gt;0,SUM(AV$3:AV260)=0,SUM($H261:AU261)=0),$B261,0)</f>
        <v>0</v>
      </c>
      <c r="AW261">
        <f ca="1">IF(AND($B261&gt;0,SUM(AW$3:AW260)=0,SUM($H261:AV261)=0),$B261,0)</f>
        <v>0</v>
      </c>
      <c r="AX261">
        <f ca="1">IF(AND($B261&gt;0,SUM(AX$3:AX260)=0,SUM($H261:AW261)=0),$B261,0)</f>
        <v>0</v>
      </c>
      <c r="AY261">
        <f ca="1">IF(AND($B261&gt;0,SUM(AY$3:AY260)=0,SUM($H261:AX261)=0),$B261,0)</f>
        <v>0</v>
      </c>
      <c r="AZ261">
        <f ca="1">IF(AND($B261&gt;0,SUM(AZ$3:AZ260)=0,SUM($H261:AY261)=0),$B261,0)</f>
        <v>0</v>
      </c>
      <c r="BA261">
        <f ca="1">IF(AND($B261&gt;0,SUM(BA$3:BA260)=0,SUM($H261:AZ261)=0),$B261,0)</f>
        <v>0</v>
      </c>
      <c r="BB261">
        <f ca="1">IF(AND($B261&gt;0,SUM(BB$3:BB260)=0,SUM($H261:BA261)=0),$B261,0)</f>
        <v>0</v>
      </c>
      <c r="BC261">
        <f ca="1">IF(AND($B261&gt;0,SUM(BC$3:BC260)=0,SUM($H261:BB261)=0),$B261,0)</f>
        <v>0</v>
      </c>
      <c r="BD261">
        <f ca="1">IF(AND($B261&gt;0,SUM(BD$3:BD260)=0,SUM($H261:BC261)=0),$B261,0)</f>
        <v>0</v>
      </c>
      <c r="BE261">
        <f ca="1">IF(AND($B261&gt;0,SUM(BE$3:BE260)=0,SUM($H261:BD261)=0),$B261,0)</f>
        <v>0</v>
      </c>
      <c r="BF261">
        <f ca="1">IF(AND($B261&gt;0,SUM(BF$3:BF260)=0,SUM($H261:BE261)=0),$B261,0)</f>
        <v>0</v>
      </c>
      <c r="BG261">
        <f ca="1">IF(AND($B261&gt;0,SUM(BG$3:BG260)=0,SUM($H261:BF261)=0),$B261,0)</f>
        <v>0</v>
      </c>
      <c r="BH261">
        <f ca="1">IF(AND($B261&gt;0,SUM(BH$3:BH260)=0,SUM($H261:BG261)=0),$B261,0)</f>
        <v>0</v>
      </c>
      <c r="BI261">
        <f ca="1">IF(AND($B261&gt;0,SUM(BI$3:BI260)=0,SUM($H261:BH261)=0),$B261,0)</f>
        <v>0</v>
      </c>
      <c r="BJ261">
        <f ca="1">IF(AND($B261&gt;0,SUM(BJ$3:BJ260)=0,SUM($H261:BI261)=0),$B261,0)</f>
        <v>0</v>
      </c>
      <c r="BK261">
        <f ca="1">IF(AND($B261&gt;0,SUM(BK$3:BK260)=0,SUM($H261:BJ261)=0),$B261,0)</f>
        <v>0</v>
      </c>
      <c r="BL261">
        <f ca="1">IF(AND($B261&gt;0,SUM(BL$3:BL260)=0,SUM($H261:BK261)=0),$B261,0)</f>
        <v>0</v>
      </c>
      <c r="BM261">
        <f ca="1">IF(AND($B261&gt;0,SUM(BM$3:BM260)=0,SUM($H261:BL261)=0),$B261,0)</f>
        <v>0</v>
      </c>
      <c r="BN261">
        <f ca="1">IF(AND($B261&gt;0,SUM(BN$3:BN260)=0,SUM($H261:BM261)=0),$B261,0)</f>
        <v>0</v>
      </c>
      <c r="BO261">
        <f ca="1">IF(AND($B261&gt;0,SUM(BO$3:BO260)=0,SUM($H261:BN261)=0),$B261,0)</f>
        <v>0</v>
      </c>
      <c r="BP261">
        <f ca="1">IF(AND($B261&gt;0,SUM(BP$3:BP260)=0,SUM($H261:BO261)=0),$B261,0)</f>
        <v>0</v>
      </c>
      <c r="BQ261">
        <f ca="1">IF(AND($B261&gt;0,SUM(BQ$3:BQ260)=0,SUM($H261:BP261)=0),$B261,0)</f>
        <v>0</v>
      </c>
      <c r="BR261">
        <f ca="1">IF(AND($B261&gt;0,SUM(BR$3:BR260)=0,SUM($H261:BQ261)=0),$B261,0)</f>
        <v>0</v>
      </c>
      <c r="BS261">
        <f ca="1">IF(AND($B261&gt;0,SUM(BS$3:BS260)=0,SUM($H261:BR261)=0),$B261,0)</f>
        <v>0</v>
      </c>
      <c r="BT261">
        <f ca="1">IF(AND($B261&gt;0,SUM(BT$3:BT260)=0,SUM($H261:BS261)=0),$B261,0)</f>
        <v>0</v>
      </c>
      <c r="BU261">
        <f ca="1">IF(AND($B261&gt;0,SUM(BU$3:BU260)=0,SUM($H261:BT261)=0),$B261,0)</f>
        <v>0</v>
      </c>
      <c r="BV261">
        <f ca="1">IF(AND($B261&gt;0,SUM(BV$3:BV260)=0,SUM($H261:BU261)=0),$B261,0)</f>
        <v>0</v>
      </c>
      <c r="BW261">
        <f ca="1">IF(AND($B261&gt;0,SUM(BW$3:BW260)=0,SUM($H261:BV261)=0),$B261,0)</f>
        <v>0</v>
      </c>
      <c r="BX261">
        <f ca="1">IF(AND($B261&gt;0,SUM(BX$3:BX260)=0,SUM($H261:BW261)=0),$B261,0)</f>
        <v>0</v>
      </c>
      <c r="BY261">
        <f ca="1">IF(AND($B261&gt;0,SUM(BY$3:BY260)=0,SUM($H261:BX261)=0),$B261,0)</f>
        <v>0</v>
      </c>
      <c r="BZ261">
        <f ca="1">IF(AND($B261&gt;0,SUM(BZ$3:BZ260)=0,SUM($H261:BY261)=0),$B261,0)</f>
        <v>0</v>
      </c>
      <c r="CA261">
        <f ca="1">IF(AND($B261&gt;0,SUM(CA$3:CA260)=0,SUM($H261:BZ261)=0),$B261,0)</f>
        <v>0</v>
      </c>
      <c r="CB261">
        <f ca="1">IF(AND($B261&gt;0,SUM(CB$3:CB260)=0,SUM($H261:CA261)=0),$B261,0)</f>
        <v>0</v>
      </c>
      <c r="CC261">
        <f ca="1">IF(AND($B261&gt;0,SUM(CC$3:CC260)=0,SUM($H261:CB261)=0),$B261,0)</f>
        <v>0</v>
      </c>
      <c r="CD261">
        <f ca="1">IF(AND($B261&gt;0,SUM(CD$3:CD260)=0,SUM($H261:CC261)=0),$B261,0)</f>
        <v>0</v>
      </c>
      <c r="CE261">
        <f ca="1">IF(AND($B261&gt;0,SUM(CE$3:CE260)=0,SUM($H261:CD261)=0),$B261,0)</f>
        <v>0</v>
      </c>
      <c r="CF261">
        <f ca="1">IF(AND($B261&gt;0,SUM(CF$3:CF260)=0,SUM($H261:CE261)=0),$B261,0)</f>
        <v>0</v>
      </c>
      <c r="CG261">
        <f ca="1">IF(AND($B261&gt;0,SUM(CG$3:CG260)=0,SUM($H261:CF261)=0),$B261,0)</f>
        <v>0</v>
      </c>
      <c r="CH261">
        <f ca="1">IF(AND($B261&gt;0,SUM(CH$3:CH260)=0,SUM($H261:CG261)=0),$B261,0)</f>
        <v>0</v>
      </c>
      <c r="CI261">
        <f ca="1">IF(AND($B261&gt;0,SUM(CI$3:CI260)=0,SUM($H261:CH261)=0),$B261,0)</f>
        <v>0</v>
      </c>
      <c r="CJ261">
        <f ca="1">IF(AND($B261&gt;0,SUM(CJ$3:CJ260)=0,SUM($H261:CI261)=0),$B261,0)</f>
        <v>0</v>
      </c>
      <c r="CK261">
        <f ca="1">IF(AND($B261&gt;0,SUM(CK$3:CK260)=0,SUM($H261:CJ261)=0),$B261,0)</f>
        <v>0</v>
      </c>
      <c r="CL261">
        <f ca="1">IF(AND($B261&gt;0,SUM(CL$3:CL260)=0,SUM($H261:CK261)=0),$B261,0)</f>
        <v>0</v>
      </c>
      <c r="CM261">
        <f ca="1">IF(AND($B261&gt;0,SUM(CM$3:CM260)=0,SUM($H261:CL261)=0),$B261,0)</f>
        <v>0</v>
      </c>
      <c r="CN261">
        <f ca="1">IF(AND($B261&gt;0,SUM(CN$3:CN260)=0,SUM($H261:CM261)=0),$B261,0)</f>
        <v>0</v>
      </c>
      <c r="CO261">
        <f ca="1">IF(AND($B261&gt;0,SUM(CO$3:CO260)=0,SUM($H261:CN261)=0),$B261,0)</f>
        <v>0</v>
      </c>
      <c r="CP261">
        <f ca="1">IF(AND($B261&gt;0,SUM(CP$3:CP260)=0,SUM($H261:CO261)=0),$B261,0)</f>
        <v>0</v>
      </c>
      <c r="CQ261">
        <f ca="1">IF(AND($B261&gt;0,SUM(CQ$3:CQ260)=0,SUM($H261:CP261)=0),$B261,0)</f>
        <v>0</v>
      </c>
      <c r="CR261">
        <f ca="1">IF(AND($B261&gt;0,SUM(CR$3:CR260)=0,SUM($H261:CQ261)=0),$B261,0)</f>
        <v>0</v>
      </c>
      <c r="CS261">
        <f ca="1">IF(AND($B261&gt;0,SUM(CS$3:CS260)=0,SUM($H261:CR261)=0),$B261,0)</f>
        <v>0</v>
      </c>
      <c r="CT261">
        <f ca="1">IF(AND($B261&gt;0,SUM(CT$3:CT260)=0,SUM($H261:CS261)=0),$B261,0)</f>
        <v>0</v>
      </c>
      <c r="CU261">
        <f ca="1">IF(AND($B261&gt;0,SUM(CU$3:CU260)=0,SUM($H261:CT261)=0),$B261,0)</f>
        <v>0</v>
      </c>
      <c r="CV261">
        <f ca="1">IF(AND($B261&gt;0,SUM(CV$3:CV260)=0,SUM($H261:CU261)=0),$B261,0)</f>
        <v>0</v>
      </c>
      <c r="CW261">
        <f ca="1">IF(AND($B261&gt;0,SUM(CW$3:CW260)=0,SUM($H261:CV261)=0),$B261,0)</f>
        <v>0</v>
      </c>
      <c r="CX261">
        <f ca="1">IF(AND($B261&gt;0,SUM(CX$3:CX260)=0,SUM($H261:CW261)=0),$B261,0)</f>
        <v>0</v>
      </c>
      <c r="CY261">
        <f ca="1">IF(AND($B261&gt;0,SUM(CY$3:CY260)=0,SUM($H261:CX261)=0),$B261,0)</f>
        <v>0</v>
      </c>
      <c r="CZ261">
        <f ca="1">IF(AND($B261&gt;0,SUM(CZ$3:CZ260)=0,SUM($H261:CY261)=0),$B261,0)</f>
        <v>0</v>
      </c>
      <c r="DA261">
        <f ca="1">IF(AND($B261&gt;0,SUM(DA$3:DA260)=0,SUM($H261:CZ261)=0),$B261,0)</f>
        <v>0</v>
      </c>
      <c r="DB261">
        <f ca="1">IF(AND($B261&gt;0,SUM(DB$3:DB260)=0,SUM($H261:DA261)=0),$B261,0)</f>
        <v>0</v>
      </c>
      <c r="DC261">
        <f ca="1">IF(AND($B261&gt;0,SUM(DC$3:DC260)=0,SUM($H261:DB261)=0),$B261,0)</f>
        <v>0</v>
      </c>
      <c r="DD261">
        <f ca="1">IF(AND($B261&gt;0,SUM(DD$3:DD260)=0,SUM($H261:DC261)=0),$B261,0)</f>
        <v>0</v>
      </c>
      <c r="DE261">
        <f ca="1">IF(AND($B261&gt;0,SUM(DE$3:DE260)=0,SUM($H261:DD261)=0),$B261,0)</f>
        <v>0</v>
      </c>
      <c r="DF261">
        <f ca="1">IF(AND($B261&gt;0,SUM(DF$3:DF260)=0,SUM($H261:DE261)=0),$B261,0)</f>
        <v>0</v>
      </c>
      <c r="DG261">
        <f ca="1">IF(AND($B261&gt;0,SUM(DG$3:DG260)=0,SUM($H261:DF261)=0),$B261,0)</f>
        <v>0</v>
      </c>
      <c r="DH261">
        <f ca="1">IF(AND($B261&gt;0,SUM(DH$3:DH260)=0,SUM($H261:DG261)=0),$B261,0)</f>
        <v>0</v>
      </c>
      <c r="DI261">
        <f ca="1">IF(AND($B261&gt;0,SUM(DI$3:DI260)=0,SUM($H261:DH261)=0),$B261,0)</f>
        <v>0</v>
      </c>
      <c r="DJ261">
        <f ca="1">IF(AND($B261&gt;0,SUM(DJ$3:DJ260)=0,SUM($H261:DI261)=0),$B261,0)</f>
        <v>0</v>
      </c>
      <c r="DK261">
        <f ca="1">IF(AND($B261&gt;0,SUM(DK$3:DK260)=0,SUM($H261:DJ261)=0),$B261,0)</f>
        <v>0</v>
      </c>
      <c r="DL261">
        <f ca="1">IF(AND($B261&gt;0,SUM(DL$3:DL260)=0,SUM($H261:DK261)=0),$B261,0)</f>
        <v>0</v>
      </c>
      <c r="DM261">
        <f ca="1">IF(AND($B261&gt;0,SUM(DM$3:DM260)=0,SUM($H261:DL261)=0),$B261,0)</f>
        <v>0</v>
      </c>
      <c r="DN261">
        <f ca="1">IF(AND($B261&gt;0,SUM(DN$3:DN260)=0,SUM($H261:DM261)=0),$B261,0)</f>
        <v>0</v>
      </c>
      <c r="DO261">
        <f ca="1">IF(AND($B261&gt;0,SUM(DO$3:DO260)=0,SUM($H261:DN261)=0),$B261,0)</f>
        <v>0</v>
      </c>
      <c r="DP261">
        <f ca="1">IF(AND($B261&gt;0,SUM(DP$3:DP260)=0,SUM($H261:DO261)=0),$B261,0)</f>
        <v>0</v>
      </c>
      <c r="DQ261">
        <f ca="1">IF(AND($B261&gt;0,SUM(DQ$3:DQ260)=0,SUM($H261:DP261)=0),$B261,0)</f>
        <v>0</v>
      </c>
      <c r="DR261">
        <f ca="1">IF(AND($B261&gt;0,SUM(DR$3:DR260)=0,SUM($H261:DQ261)=0),$B261,0)</f>
        <v>0</v>
      </c>
      <c r="DS261">
        <f ca="1">IF(AND($B261&gt;0,SUM(DS$3:DS260)=0,SUM($H261:DR261)=0),$B261,0)</f>
        <v>0</v>
      </c>
      <c r="DT261">
        <f ca="1">IF(AND($B261&gt;0,SUM(DT$3:DT260)=0,SUM($H261:DS261)=0),$B261,0)</f>
        <v>0</v>
      </c>
      <c r="DU261">
        <f ca="1">IF(AND($B261&gt;0,SUM(DU$3:DU260)=0,SUM($H261:DT261)=0),$B261,0)</f>
        <v>0</v>
      </c>
      <c r="DV261">
        <f ca="1">IF(AND($B261&gt;0,SUM(DV$3:DV260)=0,SUM($H261:DU261)=0),$B261,0)</f>
        <v>0</v>
      </c>
      <c r="DW261">
        <f ca="1">IF(AND($B261&gt;0,SUM(DW$3:DW260)=0,SUM($H261:DV261)=0),$B261,0)</f>
        <v>0</v>
      </c>
      <c r="DX261">
        <f ca="1">IF(AND($B261&gt;0,SUM(DX$3:DX260)=0,SUM($H261:DW261)=0),$B261,0)</f>
        <v>0</v>
      </c>
      <c r="DY261">
        <f ca="1">IF(AND($B261&gt;0,SUM(DY$3:DY260)=0,SUM($H261:DX261)=0),$B261,0)</f>
        <v>0</v>
      </c>
      <c r="DZ261">
        <f ca="1">IF(AND($B261&gt;0,SUM(DZ$3:DZ260)=0,SUM($H261:DY261)=0),$B261,0)</f>
        <v>0</v>
      </c>
      <c r="EA261">
        <f ca="1">IF(AND($B261&gt;0,SUM(EA$3:EA260)=0,SUM($H261:DZ261)=0),$B261,0)</f>
        <v>0</v>
      </c>
      <c r="EB261">
        <f ca="1">IF(AND($B261&gt;0,SUM(EB$3:EB260)=0,SUM($H261:EA261)=0),$B261,0)</f>
        <v>0</v>
      </c>
      <c r="EC261">
        <f ca="1">IF(AND($B261&gt;0,SUM(EC$3:EC260)=0,SUM($H261:EB261)=0),$B261,0)</f>
        <v>0</v>
      </c>
      <c r="ED261">
        <f ca="1">IF(AND($B261&gt;0,SUM(ED$3:ED260)=0,SUM($H261:EC261)=0),$B261,0)</f>
        <v>0</v>
      </c>
      <c r="EE261">
        <f ca="1">IF(AND($B261&gt;0,SUM(EE$3:EE260)=0,SUM($H261:ED261)=0),$B261,0)</f>
        <v>0</v>
      </c>
      <c r="EF261">
        <f ca="1">IF(AND($B261&gt;0,SUM(EF$3:EF260)=0,SUM($H261:EE261)=0),$B261,0)</f>
        <v>0</v>
      </c>
      <c r="EG261">
        <f ca="1">IF(AND($B261&gt;0,SUM(EG$3:EG260)=0,SUM($H261:EF261)=0),$B261,0)</f>
        <v>0</v>
      </c>
      <c r="EH261">
        <f ca="1">IF(AND($B261&gt;0,SUM(EH$3:EH260)=0,SUM($H261:EG261)=0),$B261,0)</f>
        <v>0</v>
      </c>
      <c r="EI261">
        <f ca="1">IF(AND($B261&gt;0,SUM(EI$3:EI260)=0,SUM($H261:EH261)=0),$B261,0)</f>
        <v>0</v>
      </c>
      <c r="EJ261">
        <f ca="1">IF(AND($B261&gt;0,SUM(EJ$3:EJ260)=0,SUM($H261:EI261)=0),$B261,0)</f>
        <v>0</v>
      </c>
      <c r="EK261">
        <f ca="1">IF(AND($B261&gt;0,SUM(EK$3:EK260)=0,SUM($H261:EJ261)=0),$B261,0)</f>
        <v>0</v>
      </c>
      <c r="EL261">
        <f ca="1">IF(AND($B261&gt;0,SUM(EL$3:EL260)=0,SUM($H261:EK261)=0),$B261,0)</f>
        <v>0</v>
      </c>
      <c r="EM261">
        <f ca="1">IF(AND($B261&gt;0,SUM(EM$3:EM260)=0,SUM($H261:EL261)=0),$B261,0)</f>
        <v>0</v>
      </c>
      <c r="EN261">
        <f ca="1">IF(AND($B261&gt;0,SUM(EN$3:EN260)=0,SUM($H261:EM261)=0),$B261,0)</f>
        <v>0</v>
      </c>
      <c r="EO261">
        <f ca="1">IF(AND($B261&gt;0,SUM(EO$3:EO260)=0,SUM($H261:EN261)=0),$B261,0)</f>
        <v>0</v>
      </c>
      <c r="EP261">
        <f ca="1">IF(AND($B261&gt;0,SUM(EP$3:EP260)=0,SUM($H261:EO261)=0),$B261,0)</f>
        <v>0</v>
      </c>
      <c r="EQ261">
        <f ca="1">IF(AND($B261&gt;0,SUM(EQ$3:EQ260)=0,SUM($H261:EP261)=0),$B261,0)</f>
        <v>0</v>
      </c>
      <c r="ER261">
        <f ca="1">IF(AND($B261&gt;0,SUM(ER$3:ER260)=0,SUM($H261:EQ261)=0),$B261,0)</f>
        <v>0</v>
      </c>
      <c r="ES261">
        <f ca="1">IF(AND($B261&gt;0,SUM(ES$3:ES260)=0,SUM($H261:ER261)=0),$B261,0)</f>
        <v>0</v>
      </c>
      <c r="ET261">
        <f ca="1">IF(AND($B261&gt;0,SUM(ET$3:ET260)=0,SUM($H261:ES261)=0),$B261,0)</f>
        <v>0</v>
      </c>
      <c r="EU261">
        <f ca="1">IF(AND($B261&gt;0,SUM(EU$3:EU260)=0,SUM($H261:ET261)=0),$B261,0)</f>
        <v>0</v>
      </c>
      <c r="EV261">
        <f ca="1">IF(AND($B261&gt;0,SUM(EV$3:EV260)=0,SUM($H261:EU261)=0),$B261,0)</f>
        <v>0</v>
      </c>
      <c r="EW261">
        <f ca="1">IF(AND($B261&gt;0,SUM(EW$3:EW260)=0,SUM($H261:EV261)=0),$B261,0)</f>
        <v>0</v>
      </c>
      <c r="EX261">
        <f ca="1">IF(AND($B261&gt;0,SUM(EX$3:EX260)=0,SUM($H261:EW261)=0),$B261,0)</f>
        <v>0</v>
      </c>
      <c r="EY261">
        <f ca="1">IF(AND($B261&gt;0,SUM(EY$3:EY260)=0,SUM($H261:EX261)=0),$B261,0)</f>
        <v>0</v>
      </c>
      <c r="EZ261">
        <f ca="1">IF(AND($B261&gt;0,SUM(EZ$3:EZ260)=0,SUM($H261:EY261)=0),$B261,0)</f>
        <v>0</v>
      </c>
      <c r="FA261">
        <f ca="1">IF(AND($B261&gt;0,SUM(FA$3:FA260)=0,SUM($H261:EZ261)=0),$B261,0)</f>
        <v>0</v>
      </c>
      <c r="FB261">
        <f ca="1">IF(AND($B261&gt;0,SUM(FB$3:FB260)=0,SUM($H261:FA261)=0),$B261,0)</f>
        <v>0</v>
      </c>
      <c r="FC261">
        <f ca="1">IF(AND($B261&gt;0,SUM(FC$3:FC260)=0,SUM($H261:FB261)=0),$B261,0)</f>
        <v>0</v>
      </c>
      <c r="FD261">
        <f ca="1">IF(AND($B261&gt;0,SUM(FD$3:FD260)=0,SUM($H261:FC261)=0),$B261,0)</f>
        <v>0</v>
      </c>
      <c r="FE261">
        <f ca="1">IF(AND($B261&gt;0,SUM(FE$3:FE260)=0,SUM($H261:FD261)=0),$B261,0)</f>
        <v>0</v>
      </c>
      <c r="FF261">
        <f ca="1">IF(AND($B261&gt;0,SUM(FF$3:FF260)=0,SUM($H261:FE261)=0),$B261,0)</f>
        <v>0</v>
      </c>
      <c r="FG261">
        <f ca="1">IF(AND($B261&gt;0,SUM(FG$3:FG260)=0,SUM($H261:FF261)=0),$B261,0)</f>
        <v>0</v>
      </c>
      <c r="FH261">
        <f ca="1">IF(AND($B261&gt;0,SUM(FH$3:FH260)=0,SUM($H261:FG261)=0),$B261,0)</f>
        <v>0</v>
      </c>
      <c r="FI261">
        <f ca="1">IF(AND($B261&gt;0,SUM(FI$3:FI260)=0,SUM($H261:FH261)=0),$B261,0)</f>
        <v>0</v>
      </c>
      <c r="FJ261">
        <f ca="1">IF(AND($B261&gt;0,SUM(FJ$3:FJ260)=0,SUM($H261:FI261)=0),$B261,0)</f>
        <v>0</v>
      </c>
      <c r="FK261">
        <f ca="1">IF(AND($B261&gt;0,SUM(FK$3:FK260)=0,SUM($H261:FJ261)=0),$B261,0)</f>
        <v>0</v>
      </c>
      <c r="FL261">
        <f ca="1">IF(AND($B261&gt;0,SUM(FL$3:FL260)=0,SUM($H261:FK261)=0),$B261,0)</f>
        <v>0</v>
      </c>
      <c r="FM261">
        <f ca="1">IF(AND($B261&gt;0,SUM(FM$3:FM260)=0,SUM($H261:FL261)=0),$B261,0)</f>
        <v>0</v>
      </c>
      <c r="FN261">
        <f ca="1">IF(AND($B261&gt;0,SUM(FN$3:FN260)=0,SUM($H261:FM261)=0),$B261,0)</f>
        <v>0</v>
      </c>
      <c r="FS261" s="67" t="str">
        <f ca="1">Valintaohjelma!$C137</f>
        <v>SEC kytkentä moduli</v>
      </c>
      <c r="FT261" s="67" t="str">
        <f ca="1">Valintaohjelma!$F137</f>
        <v/>
      </c>
      <c r="FU261" s="342" t="str">
        <f>""</f>
        <v/>
      </c>
      <c r="FV261" s="247" t="s">
        <v>492</v>
      </c>
      <c r="FY261" s="67" t="str">
        <f ca="1">Valintaohjelma!$C137</f>
        <v>SEC kytkentä moduli</v>
      </c>
      <c r="FZ261" s="67" t="str">
        <f ca="1">Valintaohjelma!$F137</f>
        <v/>
      </c>
      <c r="GA261" s="67" t="str">
        <f>""</f>
        <v/>
      </c>
      <c r="GB261" s="247" t="s">
        <v>492</v>
      </c>
      <c r="GE261" s="67" t="s">
        <v>753</v>
      </c>
      <c r="GF261" s="67" t="s">
        <v>938</v>
      </c>
      <c r="GG261" s="67" t="str">
        <f>""</f>
        <v/>
      </c>
      <c r="GH261" s="247" t="s">
        <v>492</v>
      </c>
    </row>
    <row r="262" spans="1:190" ht="15.75" thickBot="1" x14ac:dyDescent="0.3">
      <c r="A262">
        <v>262</v>
      </c>
      <c r="B262">
        <f ca="1">IF(Valintaohjelma!R7&gt;0,'Product Codes'!A262,0)</f>
        <v>0</v>
      </c>
      <c r="C262" s="240" t="str">
        <f t="shared" ca="1" si="30"/>
        <v>SEM kytkentä moduli</v>
      </c>
      <c r="D262" s="240" t="str">
        <f t="shared" ca="1" si="31"/>
        <v/>
      </c>
      <c r="E262" s="240" t="str">
        <f t="shared" ca="1" si="32"/>
        <v/>
      </c>
      <c r="F262" s="240" t="str">
        <f t="shared" ca="1" si="33"/>
        <v>[301 SEM]</v>
      </c>
      <c r="G262" s="47" t="e">
        <f>INDEX($I$2:$FN$2,ROWS(G$2:G262))</f>
        <v>#REF!</v>
      </c>
      <c r="H262">
        <v>0</v>
      </c>
      <c r="I262">
        <f ca="1">IF(AND($B262&gt;0,SUM(I$3:I261)=0,SUM($H262:H262)=0),$B262,0)</f>
        <v>0</v>
      </c>
      <c r="J262">
        <f ca="1">IF(AND($B262&gt;0,SUM(J$3:J261)=0,SUM($H262:I262)=0),$B262,0)</f>
        <v>0</v>
      </c>
      <c r="K262">
        <f ca="1">IF(AND($B262&gt;0,SUM(K$3:K261)=0,SUM($H262:J262)=0),$B262,0)</f>
        <v>0</v>
      </c>
      <c r="L262">
        <f ca="1">IF(AND($B262&gt;0,SUM(L$3:L261)=0,SUM($H262:K262)=0),$B262,0)</f>
        <v>0</v>
      </c>
      <c r="M262">
        <f ca="1">IF(AND($B262&gt;0,SUM(M$3:M261)=0,SUM($H262:L262)=0),$B262,0)</f>
        <v>0</v>
      </c>
      <c r="N262">
        <f ca="1">IF(AND($B262&gt;0,SUM(N$3:N261)=0,SUM($H262:M262)=0),$B262,0)</f>
        <v>0</v>
      </c>
      <c r="O262">
        <f ca="1">IF(AND($B262&gt;0,SUM(O$3:O261)=0,SUM($H262:N262)=0),$B262,0)</f>
        <v>0</v>
      </c>
      <c r="P262">
        <f ca="1">IF(AND($B262&gt;0,SUM(P$3:P261)=0,SUM($H262:O262)=0),$B262,0)</f>
        <v>0</v>
      </c>
      <c r="Q262">
        <f ca="1">IF(AND($B262&gt;0,SUM(Q$3:Q261)=0,SUM($H262:P262)=0),$B262,0)</f>
        <v>0</v>
      </c>
      <c r="R262">
        <f ca="1">IF(AND($B262&gt;0,SUM(R$3:R261)=0,SUM($H262:Q262)=0),$B262,0)</f>
        <v>0</v>
      </c>
      <c r="S262">
        <f ca="1">IF(AND($B262&gt;0,SUM(S$3:S261)=0,SUM($H262:R262)=0),$B262,0)</f>
        <v>0</v>
      </c>
      <c r="T262">
        <f ca="1">IF(AND($B262&gt;0,SUM(T$3:T261)=0,SUM($H262:S262)=0),$B262,0)</f>
        <v>0</v>
      </c>
      <c r="U262">
        <f ca="1">IF(AND($B262&gt;0,SUM(U$3:U261)=0,SUM($H262:T262)=0),$B262,0)</f>
        <v>0</v>
      </c>
      <c r="V262">
        <f ca="1">IF(AND($B262&gt;0,SUM(V$3:V261)=0,SUM($H262:U262)=0),$B262,0)</f>
        <v>0</v>
      </c>
      <c r="W262">
        <f ca="1">IF(AND($B262&gt;0,SUM(W$3:W261)=0,SUM($H262:V262)=0),$B262,0)</f>
        <v>0</v>
      </c>
      <c r="X262">
        <f ca="1">IF(AND($B262&gt;0,SUM(X$3:X261)=0,SUM($H262:W262)=0),$B262,0)</f>
        <v>0</v>
      </c>
      <c r="Y262">
        <f ca="1">IF(AND($B262&gt;0,SUM(Y$3:Y261)=0,SUM($H262:X262)=0),$B262,0)</f>
        <v>0</v>
      </c>
      <c r="Z262">
        <f ca="1">IF(AND($B262&gt;0,SUM(Z$3:Z261)=0,SUM($H262:Y262)=0),$B262,0)</f>
        <v>0</v>
      </c>
      <c r="AA262">
        <f ca="1">IF(AND($B262&gt;0,SUM(AA$3:AA261)=0,SUM($H262:Z262)=0),$B262,0)</f>
        <v>0</v>
      </c>
      <c r="AB262">
        <f ca="1">IF(AND($B262&gt;0,SUM(AB$3:AB261)=0,SUM($H262:AA262)=0),$B262,0)</f>
        <v>0</v>
      </c>
      <c r="AC262">
        <f ca="1">IF(AND($B262&gt;0,SUM(AC$3:AC261)=0,SUM($H262:AB262)=0),$B262,0)</f>
        <v>0</v>
      </c>
      <c r="AD262">
        <f ca="1">IF(AND($B262&gt;0,SUM(AD$3:AD261)=0,SUM($H262:AC262)=0),$B262,0)</f>
        <v>0</v>
      </c>
      <c r="AE262">
        <f ca="1">IF(AND($B262&gt;0,SUM(AE$3:AE261)=0,SUM($H262:AD262)=0),$B262,0)</f>
        <v>0</v>
      </c>
      <c r="AF262">
        <f ca="1">IF(AND($B262&gt;0,SUM(AF$3:AF261)=0,SUM($H262:AE262)=0),$B262,0)</f>
        <v>0</v>
      </c>
      <c r="AG262">
        <f ca="1">IF(AND($B262&gt;0,SUM(AG$3:AG261)=0,SUM($H262:AF262)=0),$B262,0)</f>
        <v>0</v>
      </c>
      <c r="AH262">
        <f ca="1">IF(AND($B262&gt;0,SUM(AH$3:AH261)=0,SUM($H262:AG262)=0),$B262,0)</f>
        <v>0</v>
      </c>
      <c r="AI262">
        <f ca="1">IF(AND($B262&gt;0,SUM(AI$3:AI261)=0,SUM($H262:AH262)=0),$B262,0)</f>
        <v>0</v>
      </c>
      <c r="AJ262">
        <f ca="1">IF(AND($B262&gt;0,SUM(AJ$3:AJ261)=0,SUM($H262:AI262)=0),$B262,0)</f>
        <v>0</v>
      </c>
      <c r="AK262">
        <f ca="1">IF(AND($B262&gt;0,SUM(AK$3:AK261)=0,SUM($H262:AJ262)=0),$B262,0)</f>
        <v>0</v>
      </c>
      <c r="AL262">
        <f ca="1">IF(AND($B262&gt;0,SUM(AL$3:AL261)=0,SUM($H262:AK262)=0),$B262,0)</f>
        <v>0</v>
      </c>
      <c r="AM262">
        <f ca="1">IF(AND($B262&gt;0,SUM(AM$3:AM261)=0,SUM($H262:AL262)=0),$B262,0)</f>
        <v>0</v>
      </c>
      <c r="AN262">
        <f ca="1">IF(AND($B262&gt;0,SUM(AN$3:AN261)=0,SUM($H262:AM262)=0),$B262,0)</f>
        <v>0</v>
      </c>
      <c r="AO262">
        <f ca="1">IF(AND($B262&gt;0,SUM(AO$3:AO261)=0,SUM($H262:AN262)=0),$B262,0)</f>
        <v>0</v>
      </c>
      <c r="AP262">
        <f ca="1">IF(AND($B262&gt;0,SUM(AP$3:AP261)=0,SUM($H262:AO262)=0),$B262,0)</f>
        <v>0</v>
      </c>
      <c r="AQ262">
        <f ca="1">IF(AND($B262&gt;0,SUM(AQ$3:AQ261)=0,SUM($H262:AP262)=0),$B262,0)</f>
        <v>0</v>
      </c>
      <c r="AR262">
        <f ca="1">IF(AND($B262&gt;0,SUM(AR$3:AR261)=0,SUM($H262:AQ262)=0),$B262,0)</f>
        <v>0</v>
      </c>
      <c r="AS262">
        <f ca="1">IF(AND($B262&gt;0,SUM(AS$3:AS261)=0,SUM($H262:AR262)=0),$B262,0)</f>
        <v>0</v>
      </c>
      <c r="AT262">
        <f ca="1">IF(AND($B262&gt;0,SUM(AT$3:AT261)=0,SUM($H262:AS262)=0),$B262,0)</f>
        <v>0</v>
      </c>
      <c r="AU262">
        <f ca="1">IF(AND($B262&gt;0,SUM(AU$3:AU261)=0,SUM($H262:AT262)=0),$B262,0)</f>
        <v>0</v>
      </c>
      <c r="AV262">
        <f ca="1">IF(AND($B262&gt;0,SUM(AV$3:AV261)=0,SUM($H262:AU262)=0),$B262,0)</f>
        <v>0</v>
      </c>
      <c r="AW262">
        <f ca="1">IF(AND($B262&gt;0,SUM(AW$3:AW261)=0,SUM($H262:AV262)=0),$B262,0)</f>
        <v>0</v>
      </c>
      <c r="AX262">
        <f ca="1">IF(AND($B262&gt;0,SUM(AX$3:AX261)=0,SUM($H262:AW262)=0),$B262,0)</f>
        <v>0</v>
      </c>
      <c r="AY262">
        <f ca="1">IF(AND($B262&gt;0,SUM(AY$3:AY261)=0,SUM($H262:AX262)=0),$B262,0)</f>
        <v>0</v>
      </c>
      <c r="AZ262">
        <f ca="1">IF(AND($B262&gt;0,SUM(AZ$3:AZ261)=0,SUM($H262:AY262)=0),$B262,0)</f>
        <v>0</v>
      </c>
      <c r="BA262">
        <f ca="1">IF(AND($B262&gt;0,SUM(BA$3:BA261)=0,SUM($H262:AZ262)=0),$B262,0)</f>
        <v>0</v>
      </c>
      <c r="BB262">
        <f ca="1">IF(AND($B262&gt;0,SUM(BB$3:BB261)=0,SUM($H262:BA262)=0),$B262,0)</f>
        <v>0</v>
      </c>
      <c r="BC262">
        <f ca="1">IF(AND($B262&gt;0,SUM(BC$3:BC261)=0,SUM($H262:BB262)=0),$B262,0)</f>
        <v>0</v>
      </c>
      <c r="BD262">
        <f ca="1">IF(AND($B262&gt;0,SUM(BD$3:BD261)=0,SUM($H262:BC262)=0),$B262,0)</f>
        <v>0</v>
      </c>
      <c r="BE262">
        <f ca="1">IF(AND($B262&gt;0,SUM(BE$3:BE261)=0,SUM($H262:BD262)=0),$B262,0)</f>
        <v>0</v>
      </c>
      <c r="BF262">
        <f ca="1">IF(AND($B262&gt;0,SUM(BF$3:BF261)=0,SUM($H262:BE262)=0),$B262,0)</f>
        <v>0</v>
      </c>
      <c r="BG262">
        <f ca="1">IF(AND($B262&gt;0,SUM(BG$3:BG261)=0,SUM($H262:BF262)=0),$B262,0)</f>
        <v>0</v>
      </c>
      <c r="BH262">
        <f ca="1">IF(AND($B262&gt;0,SUM(BH$3:BH261)=0,SUM($H262:BG262)=0),$B262,0)</f>
        <v>0</v>
      </c>
      <c r="BI262">
        <f ca="1">IF(AND($B262&gt;0,SUM(BI$3:BI261)=0,SUM($H262:BH262)=0),$B262,0)</f>
        <v>0</v>
      </c>
      <c r="BJ262">
        <f ca="1">IF(AND($B262&gt;0,SUM(BJ$3:BJ261)=0,SUM($H262:BI262)=0),$B262,0)</f>
        <v>0</v>
      </c>
      <c r="BK262">
        <f ca="1">IF(AND($B262&gt;0,SUM(BK$3:BK261)=0,SUM($H262:BJ262)=0),$B262,0)</f>
        <v>0</v>
      </c>
      <c r="BL262">
        <f ca="1">IF(AND($B262&gt;0,SUM(BL$3:BL261)=0,SUM($H262:BK262)=0),$B262,0)</f>
        <v>0</v>
      </c>
      <c r="BM262">
        <f ca="1">IF(AND($B262&gt;0,SUM(BM$3:BM261)=0,SUM($H262:BL262)=0),$B262,0)</f>
        <v>0</v>
      </c>
      <c r="BN262">
        <f ca="1">IF(AND($B262&gt;0,SUM(BN$3:BN261)=0,SUM($H262:BM262)=0),$B262,0)</f>
        <v>0</v>
      </c>
      <c r="BO262">
        <f ca="1">IF(AND($B262&gt;0,SUM(BO$3:BO261)=0,SUM($H262:BN262)=0),$B262,0)</f>
        <v>0</v>
      </c>
      <c r="BP262">
        <f ca="1">IF(AND($B262&gt;0,SUM(BP$3:BP261)=0,SUM($H262:BO262)=0),$B262,0)</f>
        <v>0</v>
      </c>
      <c r="BQ262">
        <f ca="1">IF(AND($B262&gt;0,SUM(BQ$3:BQ261)=0,SUM($H262:BP262)=0),$B262,0)</f>
        <v>0</v>
      </c>
      <c r="BR262">
        <f ca="1">IF(AND($B262&gt;0,SUM(BR$3:BR261)=0,SUM($H262:BQ262)=0),$B262,0)</f>
        <v>0</v>
      </c>
      <c r="BS262">
        <f ca="1">IF(AND($B262&gt;0,SUM(BS$3:BS261)=0,SUM($H262:BR262)=0),$B262,0)</f>
        <v>0</v>
      </c>
      <c r="BT262">
        <f ca="1">IF(AND($B262&gt;0,SUM(BT$3:BT261)=0,SUM($H262:BS262)=0),$B262,0)</f>
        <v>0</v>
      </c>
      <c r="BU262">
        <f ca="1">IF(AND($B262&gt;0,SUM(BU$3:BU261)=0,SUM($H262:BT262)=0),$B262,0)</f>
        <v>0</v>
      </c>
      <c r="BV262">
        <f ca="1">IF(AND($B262&gt;0,SUM(BV$3:BV261)=0,SUM($H262:BU262)=0),$B262,0)</f>
        <v>0</v>
      </c>
      <c r="BW262">
        <f ca="1">IF(AND($B262&gt;0,SUM(BW$3:BW261)=0,SUM($H262:BV262)=0),$B262,0)</f>
        <v>0</v>
      </c>
      <c r="BX262">
        <f ca="1">IF(AND($B262&gt;0,SUM(BX$3:BX261)=0,SUM($H262:BW262)=0),$B262,0)</f>
        <v>0</v>
      </c>
      <c r="BY262">
        <f ca="1">IF(AND($B262&gt;0,SUM(BY$3:BY261)=0,SUM($H262:BX262)=0),$B262,0)</f>
        <v>0</v>
      </c>
      <c r="BZ262">
        <f ca="1">IF(AND($B262&gt;0,SUM(BZ$3:BZ261)=0,SUM($H262:BY262)=0),$B262,0)</f>
        <v>0</v>
      </c>
      <c r="CA262">
        <f ca="1">IF(AND($B262&gt;0,SUM(CA$3:CA261)=0,SUM($H262:BZ262)=0),$B262,0)</f>
        <v>0</v>
      </c>
      <c r="CB262">
        <f ca="1">IF(AND($B262&gt;0,SUM(CB$3:CB261)=0,SUM($H262:CA262)=0),$B262,0)</f>
        <v>0</v>
      </c>
      <c r="CC262">
        <f ca="1">IF(AND($B262&gt;0,SUM(CC$3:CC261)=0,SUM($H262:CB262)=0),$B262,0)</f>
        <v>0</v>
      </c>
      <c r="CD262">
        <f ca="1">IF(AND($B262&gt;0,SUM(CD$3:CD261)=0,SUM($H262:CC262)=0),$B262,0)</f>
        <v>0</v>
      </c>
      <c r="CE262">
        <f ca="1">IF(AND($B262&gt;0,SUM(CE$3:CE261)=0,SUM($H262:CD262)=0),$B262,0)</f>
        <v>0</v>
      </c>
      <c r="CF262">
        <f ca="1">IF(AND($B262&gt;0,SUM(CF$3:CF261)=0,SUM($H262:CE262)=0),$B262,0)</f>
        <v>0</v>
      </c>
      <c r="CG262">
        <f ca="1">IF(AND($B262&gt;0,SUM(CG$3:CG261)=0,SUM($H262:CF262)=0),$B262,0)</f>
        <v>0</v>
      </c>
      <c r="CH262">
        <f ca="1">IF(AND($B262&gt;0,SUM(CH$3:CH261)=0,SUM($H262:CG262)=0),$B262,0)</f>
        <v>0</v>
      </c>
      <c r="CI262">
        <f ca="1">IF(AND($B262&gt;0,SUM(CI$3:CI261)=0,SUM($H262:CH262)=0),$B262,0)</f>
        <v>0</v>
      </c>
      <c r="CJ262">
        <f ca="1">IF(AND($B262&gt;0,SUM(CJ$3:CJ261)=0,SUM($H262:CI262)=0),$B262,0)</f>
        <v>0</v>
      </c>
      <c r="CK262">
        <f ca="1">IF(AND($B262&gt;0,SUM(CK$3:CK261)=0,SUM($H262:CJ262)=0),$B262,0)</f>
        <v>0</v>
      </c>
      <c r="CL262">
        <f ca="1">IF(AND($B262&gt;0,SUM(CL$3:CL261)=0,SUM($H262:CK262)=0),$B262,0)</f>
        <v>0</v>
      </c>
      <c r="CM262">
        <f ca="1">IF(AND($B262&gt;0,SUM(CM$3:CM261)=0,SUM($H262:CL262)=0),$B262,0)</f>
        <v>0</v>
      </c>
      <c r="CN262">
        <f ca="1">IF(AND($B262&gt;0,SUM(CN$3:CN261)=0,SUM($H262:CM262)=0),$B262,0)</f>
        <v>0</v>
      </c>
      <c r="CO262">
        <f ca="1">IF(AND($B262&gt;0,SUM(CO$3:CO261)=0,SUM($H262:CN262)=0),$B262,0)</f>
        <v>0</v>
      </c>
      <c r="CP262">
        <f ca="1">IF(AND($B262&gt;0,SUM(CP$3:CP261)=0,SUM($H262:CO262)=0),$B262,0)</f>
        <v>0</v>
      </c>
      <c r="CQ262">
        <f ca="1">IF(AND($B262&gt;0,SUM(CQ$3:CQ261)=0,SUM($H262:CP262)=0),$B262,0)</f>
        <v>0</v>
      </c>
      <c r="CR262">
        <f ca="1">IF(AND($B262&gt;0,SUM(CR$3:CR261)=0,SUM($H262:CQ262)=0),$B262,0)</f>
        <v>0</v>
      </c>
      <c r="CS262">
        <f ca="1">IF(AND($B262&gt;0,SUM(CS$3:CS261)=0,SUM($H262:CR262)=0),$B262,0)</f>
        <v>0</v>
      </c>
      <c r="CT262">
        <f ca="1">IF(AND($B262&gt;0,SUM(CT$3:CT261)=0,SUM($H262:CS262)=0),$B262,0)</f>
        <v>0</v>
      </c>
      <c r="CU262">
        <f ca="1">IF(AND($B262&gt;0,SUM(CU$3:CU261)=0,SUM($H262:CT262)=0),$B262,0)</f>
        <v>0</v>
      </c>
      <c r="CV262">
        <f ca="1">IF(AND($B262&gt;0,SUM(CV$3:CV261)=0,SUM($H262:CU262)=0),$B262,0)</f>
        <v>0</v>
      </c>
      <c r="CW262">
        <f ca="1">IF(AND($B262&gt;0,SUM(CW$3:CW261)=0,SUM($H262:CV262)=0),$B262,0)</f>
        <v>0</v>
      </c>
      <c r="CX262">
        <f ca="1">IF(AND($B262&gt;0,SUM(CX$3:CX261)=0,SUM($H262:CW262)=0),$B262,0)</f>
        <v>0</v>
      </c>
      <c r="CY262">
        <f ca="1">IF(AND($B262&gt;0,SUM(CY$3:CY261)=0,SUM($H262:CX262)=0),$B262,0)</f>
        <v>0</v>
      </c>
      <c r="CZ262">
        <f ca="1">IF(AND($B262&gt;0,SUM(CZ$3:CZ261)=0,SUM($H262:CY262)=0),$B262,0)</f>
        <v>0</v>
      </c>
      <c r="DA262">
        <f ca="1">IF(AND($B262&gt;0,SUM(DA$3:DA261)=0,SUM($H262:CZ262)=0),$B262,0)</f>
        <v>0</v>
      </c>
      <c r="DB262">
        <f ca="1">IF(AND($B262&gt;0,SUM(DB$3:DB261)=0,SUM($H262:DA262)=0),$B262,0)</f>
        <v>0</v>
      </c>
      <c r="DC262">
        <f ca="1">IF(AND($B262&gt;0,SUM(DC$3:DC261)=0,SUM($H262:DB262)=0),$B262,0)</f>
        <v>0</v>
      </c>
      <c r="DD262">
        <f ca="1">IF(AND($B262&gt;0,SUM(DD$3:DD261)=0,SUM($H262:DC262)=0),$B262,0)</f>
        <v>0</v>
      </c>
      <c r="DE262">
        <f ca="1">IF(AND($B262&gt;0,SUM(DE$3:DE261)=0,SUM($H262:DD262)=0),$B262,0)</f>
        <v>0</v>
      </c>
      <c r="DF262">
        <f ca="1">IF(AND($B262&gt;0,SUM(DF$3:DF261)=0,SUM($H262:DE262)=0),$B262,0)</f>
        <v>0</v>
      </c>
      <c r="DG262">
        <f ca="1">IF(AND($B262&gt;0,SUM(DG$3:DG261)=0,SUM($H262:DF262)=0),$B262,0)</f>
        <v>0</v>
      </c>
      <c r="DH262">
        <f ca="1">IF(AND($B262&gt;0,SUM(DH$3:DH261)=0,SUM($H262:DG262)=0),$B262,0)</f>
        <v>0</v>
      </c>
      <c r="DI262">
        <f ca="1">IF(AND($B262&gt;0,SUM(DI$3:DI261)=0,SUM($H262:DH262)=0),$B262,0)</f>
        <v>0</v>
      </c>
      <c r="DJ262">
        <f ca="1">IF(AND($B262&gt;0,SUM(DJ$3:DJ261)=0,SUM($H262:DI262)=0),$B262,0)</f>
        <v>0</v>
      </c>
      <c r="DK262">
        <f ca="1">IF(AND($B262&gt;0,SUM(DK$3:DK261)=0,SUM($H262:DJ262)=0),$B262,0)</f>
        <v>0</v>
      </c>
      <c r="DL262">
        <f ca="1">IF(AND($B262&gt;0,SUM(DL$3:DL261)=0,SUM($H262:DK262)=0),$B262,0)</f>
        <v>0</v>
      </c>
      <c r="DM262">
        <f ca="1">IF(AND($B262&gt;0,SUM(DM$3:DM261)=0,SUM($H262:DL262)=0),$B262,0)</f>
        <v>0</v>
      </c>
      <c r="DN262">
        <f ca="1">IF(AND($B262&gt;0,SUM(DN$3:DN261)=0,SUM($H262:DM262)=0),$B262,0)</f>
        <v>0</v>
      </c>
      <c r="DO262">
        <f ca="1">IF(AND($B262&gt;0,SUM(DO$3:DO261)=0,SUM($H262:DN262)=0),$B262,0)</f>
        <v>0</v>
      </c>
      <c r="DP262">
        <f ca="1">IF(AND($B262&gt;0,SUM(DP$3:DP261)=0,SUM($H262:DO262)=0),$B262,0)</f>
        <v>0</v>
      </c>
      <c r="DQ262">
        <f ca="1">IF(AND($B262&gt;0,SUM(DQ$3:DQ261)=0,SUM($H262:DP262)=0),$B262,0)</f>
        <v>0</v>
      </c>
      <c r="DR262">
        <f ca="1">IF(AND($B262&gt;0,SUM(DR$3:DR261)=0,SUM($H262:DQ262)=0),$B262,0)</f>
        <v>0</v>
      </c>
      <c r="DS262">
        <f ca="1">IF(AND($B262&gt;0,SUM(DS$3:DS261)=0,SUM($H262:DR262)=0),$B262,0)</f>
        <v>0</v>
      </c>
      <c r="DT262">
        <f ca="1">IF(AND($B262&gt;0,SUM(DT$3:DT261)=0,SUM($H262:DS262)=0),$B262,0)</f>
        <v>0</v>
      </c>
      <c r="DU262">
        <f ca="1">IF(AND($B262&gt;0,SUM(DU$3:DU261)=0,SUM($H262:DT262)=0),$B262,0)</f>
        <v>0</v>
      </c>
      <c r="DV262">
        <f ca="1">IF(AND($B262&gt;0,SUM(DV$3:DV261)=0,SUM($H262:DU262)=0),$B262,0)</f>
        <v>0</v>
      </c>
      <c r="DW262">
        <f ca="1">IF(AND($B262&gt;0,SUM(DW$3:DW261)=0,SUM($H262:DV262)=0),$B262,0)</f>
        <v>0</v>
      </c>
      <c r="DX262">
        <f ca="1">IF(AND($B262&gt;0,SUM(DX$3:DX261)=0,SUM($H262:DW262)=0),$B262,0)</f>
        <v>0</v>
      </c>
      <c r="DY262">
        <f ca="1">IF(AND($B262&gt;0,SUM(DY$3:DY261)=0,SUM($H262:DX262)=0),$B262,0)</f>
        <v>0</v>
      </c>
      <c r="DZ262">
        <f ca="1">IF(AND($B262&gt;0,SUM(DZ$3:DZ261)=0,SUM($H262:DY262)=0),$B262,0)</f>
        <v>0</v>
      </c>
      <c r="EA262">
        <f ca="1">IF(AND($B262&gt;0,SUM(EA$3:EA261)=0,SUM($H262:DZ262)=0),$B262,0)</f>
        <v>0</v>
      </c>
      <c r="EB262">
        <f ca="1">IF(AND($B262&gt;0,SUM(EB$3:EB261)=0,SUM($H262:EA262)=0),$B262,0)</f>
        <v>0</v>
      </c>
      <c r="EC262">
        <f ca="1">IF(AND($B262&gt;0,SUM(EC$3:EC261)=0,SUM($H262:EB262)=0),$B262,0)</f>
        <v>0</v>
      </c>
      <c r="ED262">
        <f ca="1">IF(AND($B262&gt;0,SUM(ED$3:ED261)=0,SUM($H262:EC262)=0),$B262,0)</f>
        <v>0</v>
      </c>
      <c r="EE262">
        <f ca="1">IF(AND($B262&gt;0,SUM(EE$3:EE261)=0,SUM($H262:ED262)=0),$B262,0)</f>
        <v>0</v>
      </c>
      <c r="EF262">
        <f ca="1">IF(AND($B262&gt;0,SUM(EF$3:EF261)=0,SUM($H262:EE262)=0),$B262,0)</f>
        <v>0</v>
      </c>
      <c r="EG262">
        <f ca="1">IF(AND($B262&gt;0,SUM(EG$3:EG261)=0,SUM($H262:EF262)=0),$B262,0)</f>
        <v>0</v>
      </c>
      <c r="EH262">
        <f ca="1">IF(AND($B262&gt;0,SUM(EH$3:EH261)=0,SUM($H262:EG262)=0),$B262,0)</f>
        <v>0</v>
      </c>
      <c r="EI262">
        <f ca="1">IF(AND($B262&gt;0,SUM(EI$3:EI261)=0,SUM($H262:EH262)=0),$B262,0)</f>
        <v>0</v>
      </c>
      <c r="EJ262">
        <f ca="1">IF(AND($B262&gt;0,SUM(EJ$3:EJ261)=0,SUM($H262:EI262)=0),$B262,0)</f>
        <v>0</v>
      </c>
      <c r="EK262">
        <f ca="1">IF(AND($B262&gt;0,SUM(EK$3:EK261)=0,SUM($H262:EJ262)=0),$B262,0)</f>
        <v>0</v>
      </c>
      <c r="EL262">
        <f ca="1">IF(AND($B262&gt;0,SUM(EL$3:EL261)=0,SUM($H262:EK262)=0),$B262,0)</f>
        <v>0</v>
      </c>
      <c r="EM262">
        <f ca="1">IF(AND($B262&gt;0,SUM(EM$3:EM261)=0,SUM($H262:EL262)=0),$B262,0)</f>
        <v>0</v>
      </c>
      <c r="EN262">
        <f ca="1">IF(AND($B262&gt;0,SUM(EN$3:EN261)=0,SUM($H262:EM262)=0),$B262,0)</f>
        <v>0</v>
      </c>
      <c r="EO262">
        <f ca="1">IF(AND($B262&gt;0,SUM(EO$3:EO261)=0,SUM($H262:EN262)=0),$B262,0)</f>
        <v>0</v>
      </c>
      <c r="EP262">
        <f ca="1">IF(AND($B262&gt;0,SUM(EP$3:EP261)=0,SUM($H262:EO262)=0),$B262,0)</f>
        <v>0</v>
      </c>
      <c r="EQ262">
        <f ca="1">IF(AND($B262&gt;0,SUM(EQ$3:EQ261)=0,SUM($H262:EP262)=0),$B262,0)</f>
        <v>0</v>
      </c>
      <c r="ER262">
        <f ca="1">IF(AND($B262&gt;0,SUM(ER$3:ER261)=0,SUM($H262:EQ262)=0),$B262,0)</f>
        <v>0</v>
      </c>
      <c r="ES262">
        <f ca="1">IF(AND($B262&gt;0,SUM(ES$3:ES261)=0,SUM($H262:ER262)=0),$B262,0)</f>
        <v>0</v>
      </c>
      <c r="ET262">
        <f ca="1">IF(AND($B262&gt;0,SUM(ET$3:ET261)=0,SUM($H262:ES262)=0),$B262,0)</f>
        <v>0</v>
      </c>
      <c r="EU262">
        <f ca="1">IF(AND($B262&gt;0,SUM(EU$3:EU261)=0,SUM($H262:ET262)=0),$B262,0)</f>
        <v>0</v>
      </c>
      <c r="EV262">
        <f ca="1">IF(AND($B262&gt;0,SUM(EV$3:EV261)=0,SUM($H262:EU262)=0),$B262,0)</f>
        <v>0</v>
      </c>
      <c r="EW262">
        <f ca="1">IF(AND($B262&gt;0,SUM(EW$3:EW261)=0,SUM($H262:EV262)=0),$B262,0)</f>
        <v>0</v>
      </c>
      <c r="EX262">
        <f ca="1">IF(AND($B262&gt;0,SUM(EX$3:EX261)=0,SUM($H262:EW262)=0),$B262,0)</f>
        <v>0</v>
      </c>
      <c r="EY262">
        <f ca="1">IF(AND($B262&gt;0,SUM(EY$3:EY261)=0,SUM($H262:EX262)=0),$B262,0)</f>
        <v>0</v>
      </c>
      <c r="EZ262">
        <f ca="1">IF(AND($B262&gt;0,SUM(EZ$3:EZ261)=0,SUM($H262:EY262)=0),$B262,0)</f>
        <v>0</v>
      </c>
      <c r="FA262">
        <f ca="1">IF(AND($B262&gt;0,SUM(FA$3:FA261)=0,SUM($H262:EZ262)=0),$B262,0)</f>
        <v>0</v>
      </c>
      <c r="FB262">
        <f ca="1">IF(AND($B262&gt;0,SUM(FB$3:FB261)=0,SUM($H262:FA262)=0),$B262,0)</f>
        <v>0</v>
      </c>
      <c r="FC262">
        <f ca="1">IF(AND($B262&gt;0,SUM(FC$3:FC261)=0,SUM($H262:FB262)=0),$B262,0)</f>
        <v>0</v>
      </c>
      <c r="FD262">
        <f ca="1">IF(AND($B262&gt;0,SUM(FD$3:FD261)=0,SUM($H262:FC262)=0),$B262,0)</f>
        <v>0</v>
      </c>
      <c r="FE262">
        <f ca="1">IF(AND($B262&gt;0,SUM(FE$3:FE261)=0,SUM($H262:FD262)=0),$B262,0)</f>
        <v>0</v>
      </c>
      <c r="FF262">
        <f ca="1">IF(AND($B262&gt;0,SUM(FF$3:FF261)=0,SUM($H262:FE262)=0),$B262,0)</f>
        <v>0</v>
      </c>
      <c r="FG262">
        <f ca="1">IF(AND($B262&gt;0,SUM(FG$3:FG261)=0,SUM($H262:FF262)=0),$B262,0)</f>
        <v>0</v>
      </c>
      <c r="FH262">
        <f ca="1">IF(AND($B262&gt;0,SUM(FH$3:FH261)=0,SUM($H262:FG262)=0),$B262,0)</f>
        <v>0</v>
      </c>
      <c r="FI262">
        <f ca="1">IF(AND($B262&gt;0,SUM(FI$3:FI261)=0,SUM($H262:FH262)=0),$B262,0)</f>
        <v>0</v>
      </c>
      <c r="FJ262">
        <f ca="1">IF(AND($B262&gt;0,SUM(FJ$3:FJ261)=0,SUM($H262:FI262)=0),$B262,0)</f>
        <v>0</v>
      </c>
      <c r="FK262">
        <f ca="1">IF(AND($B262&gt;0,SUM(FK$3:FK261)=0,SUM($H262:FJ262)=0),$B262,0)</f>
        <v>0</v>
      </c>
      <c r="FL262">
        <f ca="1">IF(AND($B262&gt;0,SUM(FL$3:FL261)=0,SUM($H262:FK262)=0),$B262,0)</f>
        <v>0</v>
      </c>
      <c r="FM262">
        <f ca="1">IF(AND($B262&gt;0,SUM(FM$3:FM261)=0,SUM($H262:FL262)=0),$B262,0)</f>
        <v>0</v>
      </c>
      <c r="FN262">
        <f ca="1">IF(AND($B262&gt;0,SUM(FN$3:FN261)=0,SUM($H262:FM262)=0),$B262,0)</f>
        <v>0</v>
      </c>
      <c r="FS262" s="67" t="str">
        <f ca="1">Valintaohjelma!$C138</f>
        <v>SEM kytkentä moduli</v>
      </c>
      <c r="FT262" s="67" t="str">
        <f ca="1">Valintaohjelma!$F138</f>
        <v/>
      </c>
      <c r="FU262" s="342" t="str">
        <f>""</f>
        <v/>
      </c>
      <c r="FV262" s="247" t="s">
        <v>493</v>
      </c>
      <c r="FY262" s="67" t="str">
        <f ca="1">Valintaohjelma!$C138</f>
        <v>SEM kytkentä moduli</v>
      </c>
      <c r="FZ262" s="67" t="str">
        <f ca="1">Valintaohjelma!$F138</f>
        <v/>
      </c>
      <c r="GA262" s="67" t="str">
        <f>""</f>
        <v/>
      </c>
      <c r="GB262" s="247" t="s">
        <v>493</v>
      </c>
      <c r="GE262" s="67" t="s">
        <v>754</v>
      </c>
      <c r="GF262" s="67" t="s">
        <v>938</v>
      </c>
      <c r="GG262" s="67" t="str">
        <f>""</f>
        <v/>
      </c>
      <c r="GH262" s="247" t="s">
        <v>493</v>
      </c>
    </row>
    <row r="263" spans="1:190" ht="15.75" thickBot="1" x14ac:dyDescent="0.3">
      <c r="A263">
        <v>263</v>
      </c>
      <c r="B263" s="71">
        <v>263</v>
      </c>
      <c r="C263" s="240" t="str">
        <f t="shared" ref="C263:C264" ca="1" si="34">OFFSET(FS263,0,$A$1,1,1)</f>
        <v>Swegon ei vastaa työkalun mahdollisista virheistä.</v>
      </c>
      <c r="D263" s="240" t="str">
        <f t="shared" ref="D263:D264" ca="1" si="35">OFFSET(FT263,0,$A$1,1,1)</f>
        <v/>
      </c>
      <c r="E263" s="240" t="str">
        <f t="shared" ref="E263:E264" ca="1" si="36">OFFSET(FU263,0,$A$1,1,1)</f>
        <v/>
      </c>
      <c r="F263" s="240" t="str">
        <f t="shared" ref="F263:F264" ca="1" si="37">OFFSET(FV263,0,$A$1,1,1)</f>
        <v/>
      </c>
      <c r="G263" s="47" t="e">
        <f>INDEX($I$2:$FN$2,ROWS(G$2:G263))</f>
        <v>#REF!</v>
      </c>
      <c r="H263">
        <v>0</v>
      </c>
      <c r="I263">
        <f ca="1">IF(AND($B263&gt;0,SUM(I$3:I262)=0,SUM($H263:H263)=0),$B263,0)</f>
        <v>0</v>
      </c>
      <c r="J263">
        <f ca="1">IF(AND($B263&gt;0,SUM(J$3:J262)=0,SUM($H263:I263)=0),$B263,0)</f>
        <v>0</v>
      </c>
      <c r="K263">
        <f ca="1">IF(AND($B263&gt;0,SUM(K$3:K262)=0,SUM($H263:J263)=0),$B263,0)</f>
        <v>0</v>
      </c>
      <c r="L263">
        <f ca="1">IF(AND($B263&gt;0,SUM(L$3:L262)=0,SUM($H263:K263)=0),$B263,0)</f>
        <v>0</v>
      </c>
      <c r="M263">
        <f ca="1">IF(AND($B263&gt;0,SUM(M$3:M262)=0,SUM($H263:L263)=0),$B263,0)</f>
        <v>0</v>
      </c>
      <c r="N263">
        <f ca="1">IF(AND($B263&gt;0,SUM(N$3:N262)=0,SUM($H263:M263)=0),$B263,0)</f>
        <v>0</v>
      </c>
      <c r="O263">
        <f ca="1">IF(AND($B263&gt;0,SUM(O$3:O262)=0,SUM($H263:N263)=0),$B263,0)</f>
        <v>263</v>
      </c>
      <c r="P263">
        <f ca="1">IF(AND($B263&gt;0,SUM(P$3:P262)=0,SUM($H263:O263)=0),$B263,0)</f>
        <v>0</v>
      </c>
      <c r="Q263">
        <f ca="1">IF(AND($B263&gt;0,SUM(Q$3:Q262)=0,SUM($H263:P263)=0),$B263,0)</f>
        <v>0</v>
      </c>
      <c r="R263">
        <f ca="1">IF(AND($B263&gt;0,SUM(R$3:R262)=0,SUM($H263:Q263)=0),$B263,0)</f>
        <v>0</v>
      </c>
      <c r="S263">
        <f ca="1">IF(AND($B263&gt;0,SUM(S$3:S262)=0,SUM($H263:R263)=0),$B263,0)</f>
        <v>0</v>
      </c>
      <c r="T263">
        <f ca="1">IF(AND($B263&gt;0,SUM(T$3:T262)=0,SUM($H263:S263)=0),$B263,0)</f>
        <v>0</v>
      </c>
      <c r="U263">
        <f ca="1">IF(AND($B263&gt;0,SUM(U$3:U262)=0,SUM($H263:T263)=0),$B263,0)</f>
        <v>0</v>
      </c>
      <c r="V263">
        <f ca="1">IF(AND($B263&gt;0,SUM(V$3:V262)=0,SUM($H263:U263)=0),$B263,0)</f>
        <v>0</v>
      </c>
      <c r="W263">
        <f ca="1">IF(AND($B263&gt;0,SUM(W$3:W262)=0,SUM($H263:V263)=0),$B263,0)</f>
        <v>0</v>
      </c>
      <c r="X263">
        <f ca="1">IF(AND($B263&gt;0,SUM(X$3:X262)=0,SUM($H263:W263)=0),$B263,0)</f>
        <v>0</v>
      </c>
      <c r="Y263">
        <f ca="1">IF(AND($B263&gt;0,SUM(Y$3:Y262)=0,SUM($H263:X263)=0),$B263,0)</f>
        <v>0</v>
      </c>
      <c r="Z263">
        <f ca="1">IF(AND($B263&gt;0,SUM(Z$3:Z262)=0,SUM($H263:Y263)=0),$B263,0)</f>
        <v>0</v>
      </c>
      <c r="AA263">
        <f ca="1">IF(AND($B263&gt;0,SUM(AA$3:AA262)=0,SUM($H263:Z263)=0),$B263,0)</f>
        <v>0</v>
      </c>
      <c r="AB263">
        <f ca="1">IF(AND($B263&gt;0,SUM(AB$3:AB262)=0,SUM($H263:AA263)=0),$B263,0)</f>
        <v>0</v>
      </c>
      <c r="AC263">
        <f ca="1">IF(AND($B263&gt;0,SUM(AC$3:AC262)=0,SUM($H263:AB263)=0),$B263,0)</f>
        <v>0</v>
      </c>
      <c r="AD263">
        <f ca="1">IF(AND($B263&gt;0,SUM(AD$3:AD262)=0,SUM($H263:AC263)=0),$B263,0)</f>
        <v>0</v>
      </c>
      <c r="AE263">
        <f ca="1">IF(AND($B263&gt;0,SUM(AE$3:AE262)=0,SUM($H263:AD263)=0),$B263,0)</f>
        <v>0</v>
      </c>
      <c r="AF263">
        <f ca="1">IF(AND($B263&gt;0,SUM(AF$3:AF262)=0,SUM($H263:AE263)=0),$B263,0)</f>
        <v>0</v>
      </c>
      <c r="AG263">
        <f ca="1">IF(AND($B263&gt;0,SUM(AG$3:AG262)=0,SUM($H263:AF263)=0),$B263,0)</f>
        <v>0</v>
      </c>
      <c r="AH263">
        <f ca="1">IF(AND($B263&gt;0,SUM(AH$3:AH262)=0,SUM($H263:AG263)=0),$B263,0)</f>
        <v>0</v>
      </c>
      <c r="AI263">
        <f ca="1">IF(AND($B263&gt;0,SUM(AI$3:AI262)=0,SUM($H263:AH263)=0),$B263,0)</f>
        <v>0</v>
      </c>
      <c r="AJ263">
        <f ca="1">IF(AND($B263&gt;0,SUM(AJ$3:AJ262)=0,SUM($H263:AI263)=0),$B263,0)</f>
        <v>0</v>
      </c>
      <c r="AK263">
        <f ca="1">IF(AND($B263&gt;0,SUM(AK$3:AK262)=0,SUM($H263:AJ263)=0),$B263,0)</f>
        <v>0</v>
      </c>
      <c r="AL263">
        <f ca="1">IF(AND($B263&gt;0,SUM(AL$3:AL262)=0,SUM($H263:AK263)=0),$B263,0)</f>
        <v>0</v>
      </c>
      <c r="AM263">
        <f ca="1">IF(AND($B263&gt;0,SUM(AM$3:AM262)=0,SUM($H263:AL263)=0),$B263,0)</f>
        <v>0</v>
      </c>
      <c r="AN263">
        <f ca="1">IF(AND($B263&gt;0,SUM(AN$3:AN262)=0,SUM($H263:AM263)=0),$B263,0)</f>
        <v>0</v>
      </c>
      <c r="AO263">
        <f ca="1">IF(AND($B263&gt;0,SUM(AO$3:AO262)=0,SUM($H263:AN263)=0),$B263,0)</f>
        <v>0</v>
      </c>
      <c r="AP263">
        <f ca="1">IF(AND($B263&gt;0,SUM(AP$3:AP262)=0,SUM($H263:AO263)=0),$B263,0)</f>
        <v>0</v>
      </c>
      <c r="AQ263">
        <f ca="1">IF(AND($B263&gt;0,SUM(AQ$3:AQ262)=0,SUM($H263:AP263)=0),$B263,0)</f>
        <v>0</v>
      </c>
      <c r="AR263">
        <f ca="1">IF(AND($B263&gt;0,SUM(AR$3:AR262)=0,SUM($H263:AQ263)=0),$B263,0)</f>
        <v>0</v>
      </c>
      <c r="AS263">
        <f ca="1">IF(AND($B263&gt;0,SUM(AS$3:AS262)=0,SUM($H263:AR263)=0),$B263,0)</f>
        <v>0</v>
      </c>
      <c r="AT263">
        <f ca="1">IF(AND($B263&gt;0,SUM(AT$3:AT262)=0,SUM($H263:AS263)=0),$B263,0)</f>
        <v>0</v>
      </c>
      <c r="AU263">
        <f ca="1">IF(AND($B263&gt;0,SUM(AU$3:AU262)=0,SUM($H263:AT263)=0),$B263,0)</f>
        <v>0</v>
      </c>
      <c r="AV263">
        <f ca="1">IF(AND($B263&gt;0,SUM(AV$3:AV262)=0,SUM($H263:AU263)=0),$B263,0)</f>
        <v>0</v>
      </c>
      <c r="AW263">
        <f ca="1">IF(AND($B263&gt;0,SUM(AW$3:AW262)=0,SUM($H263:AV263)=0),$B263,0)</f>
        <v>0</v>
      </c>
      <c r="AX263">
        <f ca="1">IF(AND($B263&gt;0,SUM(AX$3:AX262)=0,SUM($H263:AW263)=0),$B263,0)</f>
        <v>0</v>
      </c>
      <c r="AY263">
        <f ca="1">IF(AND($B263&gt;0,SUM(AY$3:AY262)=0,SUM($H263:AX263)=0),$B263,0)</f>
        <v>0</v>
      </c>
      <c r="AZ263">
        <f ca="1">IF(AND($B263&gt;0,SUM(AZ$3:AZ262)=0,SUM($H263:AY263)=0),$B263,0)</f>
        <v>0</v>
      </c>
      <c r="BA263">
        <f ca="1">IF(AND($B263&gt;0,SUM(BA$3:BA262)=0,SUM($H263:AZ263)=0),$B263,0)</f>
        <v>0</v>
      </c>
      <c r="BB263">
        <f ca="1">IF(AND($B263&gt;0,SUM(BB$3:BB262)=0,SUM($H263:BA263)=0),$B263,0)</f>
        <v>0</v>
      </c>
      <c r="BC263">
        <f ca="1">IF(AND($B263&gt;0,SUM(BC$3:BC262)=0,SUM($H263:BB263)=0),$B263,0)</f>
        <v>0</v>
      </c>
      <c r="BD263">
        <f ca="1">IF(AND($B263&gt;0,SUM(BD$3:BD262)=0,SUM($H263:BC263)=0),$B263,0)</f>
        <v>0</v>
      </c>
      <c r="BE263">
        <f ca="1">IF(AND($B263&gt;0,SUM(BE$3:BE262)=0,SUM($H263:BD263)=0),$B263,0)</f>
        <v>0</v>
      </c>
      <c r="BF263">
        <f ca="1">IF(AND($B263&gt;0,SUM(BF$3:BF262)=0,SUM($H263:BE263)=0),$B263,0)</f>
        <v>0</v>
      </c>
      <c r="BG263">
        <f ca="1">IF(AND($B263&gt;0,SUM(BG$3:BG262)=0,SUM($H263:BF263)=0),$B263,0)</f>
        <v>0</v>
      </c>
      <c r="BH263">
        <f ca="1">IF(AND($B263&gt;0,SUM(BH$3:BH262)=0,SUM($H263:BG263)=0),$B263,0)</f>
        <v>0</v>
      </c>
      <c r="BI263">
        <f ca="1">IF(AND($B263&gt;0,SUM(BI$3:BI262)=0,SUM($H263:BH263)=0),$B263,0)</f>
        <v>0</v>
      </c>
      <c r="BJ263">
        <f ca="1">IF(AND($B263&gt;0,SUM(BJ$3:BJ262)=0,SUM($H263:BI263)=0),$B263,0)</f>
        <v>0</v>
      </c>
      <c r="BK263">
        <f ca="1">IF(AND($B263&gt;0,SUM(BK$3:BK262)=0,SUM($H263:BJ263)=0),$B263,0)</f>
        <v>0</v>
      </c>
      <c r="BL263">
        <f ca="1">IF(AND($B263&gt;0,SUM(BL$3:BL262)=0,SUM($H263:BK263)=0),$B263,0)</f>
        <v>0</v>
      </c>
      <c r="BM263">
        <f ca="1">IF(AND($B263&gt;0,SUM(BM$3:BM262)=0,SUM($H263:BL263)=0),$B263,0)</f>
        <v>0</v>
      </c>
      <c r="BN263">
        <f ca="1">IF(AND($B263&gt;0,SUM(BN$3:BN262)=0,SUM($H263:BM263)=0),$B263,0)</f>
        <v>0</v>
      </c>
      <c r="BO263">
        <f ca="1">IF(AND($B263&gt;0,SUM(BO$3:BO262)=0,SUM($H263:BN263)=0),$B263,0)</f>
        <v>0</v>
      </c>
      <c r="BP263">
        <f ca="1">IF(AND($B263&gt;0,SUM(BP$3:BP262)=0,SUM($H263:BO263)=0),$B263,0)</f>
        <v>0</v>
      </c>
      <c r="BQ263">
        <f ca="1">IF(AND($B263&gt;0,SUM(BQ$3:BQ262)=0,SUM($H263:BP263)=0),$B263,0)</f>
        <v>0</v>
      </c>
      <c r="BR263">
        <f ca="1">IF(AND($B263&gt;0,SUM(BR$3:BR262)=0,SUM($H263:BQ263)=0),$B263,0)</f>
        <v>0</v>
      </c>
      <c r="BS263">
        <f ca="1">IF(AND($B263&gt;0,SUM(BS$3:BS262)=0,SUM($H263:BR263)=0),$B263,0)</f>
        <v>0</v>
      </c>
      <c r="BT263">
        <f ca="1">IF(AND($B263&gt;0,SUM(BT$3:BT262)=0,SUM($H263:BS263)=0),$B263,0)</f>
        <v>0</v>
      </c>
      <c r="BU263">
        <f ca="1">IF(AND($B263&gt;0,SUM(BU$3:BU262)=0,SUM($H263:BT263)=0),$B263,0)</f>
        <v>0</v>
      </c>
      <c r="BV263">
        <f ca="1">IF(AND($B263&gt;0,SUM(BV$3:BV262)=0,SUM($H263:BU263)=0),$B263,0)</f>
        <v>0</v>
      </c>
      <c r="BW263">
        <f ca="1">IF(AND($B263&gt;0,SUM(BW$3:BW262)=0,SUM($H263:BV263)=0),$B263,0)</f>
        <v>0</v>
      </c>
      <c r="BX263">
        <f ca="1">IF(AND($B263&gt;0,SUM(BX$3:BX262)=0,SUM($H263:BW263)=0),$B263,0)</f>
        <v>0</v>
      </c>
      <c r="BY263">
        <f ca="1">IF(AND($B263&gt;0,SUM(BY$3:BY262)=0,SUM($H263:BX263)=0),$B263,0)</f>
        <v>0</v>
      </c>
      <c r="BZ263">
        <f ca="1">IF(AND($B263&gt;0,SUM(BZ$3:BZ262)=0,SUM($H263:BY263)=0),$B263,0)</f>
        <v>0</v>
      </c>
      <c r="CA263">
        <f ca="1">IF(AND($B263&gt;0,SUM(CA$3:CA262)=0,SUM($H263:BZ263)=0),$B263,0)</f>
        <v>0</v>
      </c>
      <c r="CB263">
        <f ca="1">IF(AND($B263&gt;0,SUM(CB$3:CB262)=0,SUM($H263:CA263)=0),$B263,0)</f>
        <v>0</v>
      </c>
      <c r="CC263">
        <f ca="1">IF(AND($B263&gt;0,SUM(CC$3:CC262)=0,SUM($H263:CB263)=0),$B263,0)</f>
        <v>0</v>
      </c>
      <c r="CD263">
        <f ca="1">IF(AND($B263&gt;0,SUM(CD$3:CD262)=0,SUM($H263:CC263)=0),$B263,0)</f>
        <v>0</v>
      </c>
      <c r="CE263">
        <f ca="1">IF(AND($B263&gt;0,SUM(CE$3:CE262)=0,SUM($H263:CD263)=0),$B263,0)</f>
        <v>0</v>
      </c>
      <c r="CF263">
        <f ca="1">IF(AND($B263&gt;0,SUM(CF$3:CF262)=0,SUM($H263:CE263)=0),$B263,0)</f>
        <v>0</v>
      </c>
      <c r="CG263">
        <f ca="1">IF(AND($B263&gt;0,SUM(CG$3:CG262)=0,SUM($H263:CF263)=0),$B263,0)</f>
        <v>0</v>
      </c>
      <c r="CH263">
        <f ca="1">IF(AND($B263&gt;0,SUM(CH$3:CH262)=0,SUM($H263:CG263)=0),$B263,0)</f>
        <v>0</v>
      </c>
      <c r="CI263">
        <f ca="1">IF(AND($B263&gt;0,SUM(CI$3:CI262)=0,SUM($H263:CH263)=0),$B263,0)</f>
        <v>0</v>
      </c>
      <c r="CJ263">
        <f ca="1">IF(AND($B263&gt;0,SUM(CJ$3:CJ262)=0,SUM($H263:CI263)=0),$B263,0)</f>
        <v>0</v>
      </c>
      <c r="CK263">
        <f ca="1">IF(AND($B263&gt;0,SUM(CK$3:CK262)=0,SUM($H263:CJ263)=0),$B263,0)</f>
        <v>0</v>
      </c>
      <c r="CL263">
        <f ca="1">IF(AND($B263&gt;0,SUM(CL$3:CL262)=0,SUM($H263:CK263)=0),$B263,0)</f>
        <v>0</v>
      </c>
      <c r="CM263">
        <f ca="1">IF(AND($B263&gt;0,SUM(CM$3:CM262)=0,SUM($H263:CL263)=0),$B263,0)</f>
        <v>0</v>
      </c>
      <c r="CN263">
        <f ca="1">IF(AND($B263&gt;0,SUM(CN$3:CN262)=0,SUM($H263:CM263)=0),$B263,0)</f>
        <v>0</v>
      </c>
      <c r="CO263">
        <f ca="1">IF(AND($B263&gt;0,SUM(CO$3:CO262)=0,SUM($H263:CN263)=0),$B263,0)</f>
        <v>0</v>
      </c>
      <c r="CP263">
        <f ca="1">IF(AND($B263&gt;0,SUM(CP$3:CP262)=0,SUM($H263:CO263)=0),$B263,0)</f>
        <v>0</v>
      </c>
      <c r="CQ263">
        <f ca="1">IF(AND($B263&gt;0,SUM(CQ$3:CQ262)=0,SUM($H263:CP263)=0),$B263,0)</f>
        <v>0</v>
      </c>
      <c r="CR263">
        <f ca="1">IF(AND($B263&gt;0,SUM(CR$3:CR262)=0,SUM($H263:CQ263)=0),$B263,0)</f>
        <v>0</v>
      </c>
      <c r="CS263">
        <f ca="1">IF(AND($B263&gt;0,SUM(CS$3:CS262)=0,SUM($H263:CR263)=0),$B263,0)</f>
        <v>0</v>
      </c>
      <c r="CT263">
        <f ca="1">IF(AND($B263&gt;0,SUM(CT$3:CT262)=0,SUM($H263:CS263)=0),$B263,0)</f>
        <v>0</v>
      </c>
      <c r="CU263">
        <f ca="1">IF(AND($B263&gt;0,SUM(CU$3:CU262)=0,SUM($H263:CT263)=0),$B263,0)</f>
        <v>0</v>
      </c>
      <c r="CV263">
        <f ca="1">IF(AND($B263&gt;0,SUM(CV$3:CV262)=0,SUM($H263:CU263)=0),$B263,0)</f>
        <v>0</v>
      </c>
      <c r="CW263">
        <f ca="1">IF(AND($B263&gt;0,SUM(CW$3:CW262)=0,SUM($H263:CV263)=0),$B263,0)</f>
        <v>0</v>
      </c>
      <c r="CX263">
        <f ca="1">IF(AND($B263&gt;0,SUM(CX$3:CX262)=0,SUM($H263:CW263)=0),$B263,0)</f>
        <v>0</v>
      </c>
      <c r="CY263">
        <f ca="1">IF(AND($B263&gt;0,SUM(CY$3:CY262)=0,SUM($H263:CX263)=0),$B263,0)</f>
        <v>0</v>
      </c>
      <c r="CZ263">
        <f ca="1">IF(AND($B263&gt;0,SUM(CZ$3:CZ262)=0,SUM($H263:CY263)=0),$B263,0)</f>
        <v>0</v>
      </c>
      <c r="DA263">
        <f ca="1">IF(AND($B263&gt;0,SUM(DA$3:DA262)=0,SUM($H263:CZ263)=0),$B263,0)</f>
        <v>0</v>
      </c>
      <c r="DB263">
        <f ca="1">IF(AND($B263&gt;0,SUM(DB$3:DB262)=0,SUM($H263:DA263)=0),$B263,0)</f>
        <v>0</v>
      </c>
      <c r="DC263">
        <f ca="1">IF(AND($B263&gt;0,SUM(DC$3:DC262)=0,SUM($H263:DB263)=0),$B263,0)</f>
        <v>0</v>
      </c>
      <c r="DD263">
        <f ca="1">IF(AND($B263&gt;0,SUM(DD$3:DD262)=0,SUM($H263:DC263)=0),$B263,0)</f>
        <v>0</v>
      </c>
      <c r="DE263">
        <f ca="1">IF(AND($B263&gt;0,SUM(DE$3:DE262)=0,SUM($H263:DD263)=0),$B263,0)</f>
        <v>0</v>
      </c>
      <c r="DF263">
        <f ca="1">IF(AND($B263&gt;0,SUM(DF$3:DF262)=0,SUM($H263:DE263)=0),$B263,0)</f>
        <v>0</v>
      </c>
      <c r="DG263">
        <f ca="1">IF(AND($B263&gt;0,SUM(DG$3:DG262)=0,SUM($H263:DF263)=0),$B263,0)</f>
        <v>0</v>
      </c>
      <c r="DH263">
        <f ca="1">IF(AND($B263&gt;0,SUM(DH$3:DH262)=0,SUM($H263:DG263)=0),$B263,0)</f>
        <v>0</v>
      </c>
      <c r="DI263">
        <f ca="1">IF(AND($B263&gt;0,SUM(DI$3:DI262)=0,SUM($H263:DH263)=0),$B263,0)</f>
        <v>0</v>
      </c>
      <c r="DJ263">
        <f ca="1">IF(AND($B263&gt;0,SUM(DJ$3:DJ262)=0,SUM($H263:DI263)=0),$B263,0)</f>
        <v>0</v>
      </c>
      <c r="DK263">
        <f ca="1">IF(AND($B263&gt;0,SUM(DK$3:DK262)=0,SUM($H263:DJ263)=0),$B263,0)</f>
        <v>0</v>
      </c>
      <c r="DL263">
        <f ca="1">IF(AND($B263&gt;0,SUM(DL$3:DL262)=0,SUM($H263:DK263)=0),$B263,0)</f>
        <v>0</v>
      </c>
      <c r="DM263">
        <f ca="1">IF(AND($B263&gt;0,SUM(DM$3:DM262)=0,SUM($H263:DL263)=0),$B263,0)</f>
        <v>0</v>
      </c>
      <c r="DN263">
        <f ca="1">IF(AND($B263&gt;0,SUM(DN$3:DN262)=0,SUM($H263:DM263)=0),$B263,0)</f>
        <v>0</v>
      </c>
      <c r="DO263">
        <f ca="1">IF(AND($B263&gt;0,SUM(DO$3:DO262)=0,SUM($H263:DN263)=0),$B263,0)</f>
        <v>0</v>
      </c>
      <c r="DP263">
        <f ca="1">IF(AND($B263&gt;0,SUM(DP$3:DP262)=0,SUM($H263:DO263)=0),$B263,0)</f>
        <v>0</v>
      </c>
      <c r="DQ263">
        <f ca="1">IF(AND($B263&gt;0,SUM(DQ$3:DQ262)=0,SUM($H263:DP263)=0),$B263,0)</f>
        <v>0</v>
      </c>
      <c r="DR263">
        <f ca="1">IF(AND($B263&gt;0,SUM(DR$3:DR262)=0,SUM($H263:DQ263)=0),$B263,0)</f>
        <v>0</v>
      </c>
      <c r="DS263">
        <f ca="1">IF(AND($B263&gt;0,SUM(DS$3:DS262)=0,SUM($H263:DR263)=0),$B263,0)</f>
        <v>0</v>
      </c>
      <c r="DT263">
        <f ca="1">IF(AND($B263&gt;0,SUM(DT$3:DT262)=0,SUM($H263:DS263)=0),$B263,0)</f>
        <v>0</v>
      </c>
      <c r="DU263">
        <f ca="1">IF(AND($B263&gt;0,SUM(DU$3:DU262)=0,SUM($H263:DT263)=0),$B263,0)</f>
        <v>0</v>
      </c>
      <c r="DV263">
        <f ca="1">IF(AND($B263&gt;0,SUM(DV$3:DV262)=0,SUM($H263:DU263)=0),$B263,0)</f>
        <v>0</v>
      </c>
      <c r="DW263">
        <f ca="1">IF(AND($B263&gt;0,SUM(DW$3:DW262)=0,SUM($H263:DV263)=0),$B263,0)</f>
        <v>0</v>
      </c>
      <c r="DX263">
        <f ca="1">IF(AND($B263&gt;0,SUM(DX$3:DX262)=0,SUM($H263:DW263)=0),$B263,0)</f>
        <v>0</v>
      </c>
      <c r="DY263">
        <f ca="1">IF(AND($B263&gt;0,SUM(DY$3:DY262)=0,SUM($H263:DX263)=0),$B263,0)</f>
        <v>0</v>
      </c>
      <c r="DZ263">
        <f ca="1">IF(AND($B263&gt;0,SUM(DZ$3:DZ262)=0,SUM($H263:DY263)=0),$B263,0)</f>
        <v>0</v>
      </c>
      <c r="EA263">
        <f ca="1">IF(AND($B263&gt;0,SUM(EA$3:EA262)=0,SUM($H263:DZ263)=0),$B263,0)</f>
        <v>0</v>
      </c>
      <c r="EB263">
        <f ca="1">IF(AND($B263&gt;0,SUM(EB$3:EB262)=0,SUM($H263:EA263)=0),$B263,0)</f>
        <v>0</v>
      </c>
      <c r="EC263">
        <f ca="1">IF(AND($B263&gt;0,SUM(EC$3:EC262)=0,SUM($H263:EB263)=0),$B263,0)</f>
        <v>0</v>
      </c>
      <c r="ED263">
        <f ca="1">IF(AND($B263&gt;0,SUM(ED$3:ED262)=0,SUM($H263:EC263)=0),$B263,0)</f>
        <v>0</v>
      </c>
      <c r="EE263">
        <f ca="1">IF(AND($B263&gt;0,SUM(EE$3:EE262)=0,SUM($H263:ED263)=0),$B263,0)</f>
        <v>0</v>
      </c>
      <c r="EF263">
        <f ca="1">IF(AND($B263&gt;0,SUM(EF$3:EF262)=0,SUM($H263:EE263)=0),$B263,0)</f>
        <v>0</v>
      </c>
      <c r="EG263">
        <f ca="1">IF(AND($B263&gt;0,SUM(EG$3:EG262)=0,SUM($H263:EF263)=0),$B263,0)</f>
        <v>0</v>
      </c>
      <c r="EH263">
        <f ca="1">IF(AND($B263&gt;0,SUM(EH$3:EH262)=0,SUM($H263:EG263)=0),$B263,0)</f>
        <v>0</v>
      </c>
      <c r="EI263">
        <f ca="1">IF(AND($B263&gt;0,SUM(EI$3:EI262)=0,SUM($H263:EH263)=0),$B263,0)</f>
        <v>0</v>
      </c>
      <c r="EJ263">
        <f ca="1">IF(AND($B263&gt;0,SUM(EJ$3:EJ262)=0,SUM($H263:EI263)=0),$B263,0)</f>
        <v>0</v>
      </c>
      <c r="EK263">
        <f ca="1">IF(AND($B263&gt;0,SUM(EK$3:EK262)=0,SUM($H263:EJ263)=0),$B263,0)</f>
        <v>0</v>
      </c>
      <c r="EL263">
        <f ca="1">IF(AND($B263&gt;0,SUM(EL$3:EL262)=0,SUM($H263:EK263)=0),$B263,0)</f>
        <v>0</v>
      </c>
      <c r="EM263">
        <f ca="1">IF(AND($B263&gt;0,SUM(EM$3:EM262)=0,SUM($H263:EL263)=0),$B263,0)</f>
        <v>0</v>
      </c>
      <c r="EN263">
        <f ca="1">IF(AND($B263&gt;0,SUM(EN$3:EN262)=0,SUM($H263:EM263)=0),$B263,0)</f>
        <v>0</v>
      </c>
      <c r="EO263">
        <f ca="1">IF(AND($B263&gt;0,SUM(EO$3:EO262)=0,SUM($H263:EN263)=0),$B263,0)</f>
        <v>0</v>
      </c>
      <c r="EP263">
        <f ca="1">IF(AND($B263&gt;0,SUM(EP$3:EP262)=0,SUM($H263:EO263)=0),$B263,0)</f>
        <v>0</v>
      </c>
      <c r="EQ263">
        <f ca="1">IF(AND($B263&gt;0,SUM(EQ$3:EQ262)=0,SUM($H263:EP263)=0),$B263,0)</f>
        <v>0</v>
      </c>
      <c r="ER263">
        <f ca="1">IF(AND($B263&gt;0,SUM(ER$3:ER262)=0,SUM($H263:EQ263)=0),$B263,0)</f>
        <v>0</v>
      </c>
      <c r="ES263">
        <f ca="1">IF(AND($B263&gt;0,SUM(ES$3:ES262)=0,SUM($H263:ER263)=0),$B263,0)</f>
        <v>0</v>
      </c>
      <c r="ET263">
        <f ca="1">IF(AND($B263&gt;0,SUM(ET$3:ET262)=0,SUM($H263:ES263)=0),$B263,0)</f>
        <v>0</v>
      </c>
      <c r="EU263">
        <f ca="1">IF(AND($B263&gt;0,SUM(EU$3:EU262)=0,SUM($H263:ET263)=0),$B263,0)</f>
        <v>0</v>
      </c>
      <c r="EV263">
        <f ca="1">IF(AND($B263&gt;0,SUM(EV$3:EV262)=0,SUM($H263:EU263)=0),$B263,0)</f>
        <v>0</v>
      </c>
      <c r="EW263">
        <f ca="1">IF(AND($B263&gt;0,SUM(EW$3:EW262)=0,SUM($H263:EV263)=0),$B263,0)</f>
        <v>0</v>
      </c>
      <c r="EX263">
        <f ca="1">IF(AND($B263&gt;0,SUM(EX$3:EX262)=0,SUM($H263:EW263)=0),$B263,0)</f>
        <v>0</v>
      </c>
      <c r="EY263">
        <f ca="1">IF(AND($B263&gt;0,SUM(EY$3:EY262)=0,SUM($H263:EX263)=0),$B263,0)</f>
        <v>0</v>
      </c>
      <c r="EZ263">
        <f ca="1">IF(AND($B263&gt;0,SUM(EZ$3:EZ262)=0,SUM($H263:EY263)=0),$B263,0)</f>
        <v>0</v>
      </c>
      <c r="FA263">
        <f ca="1">IF(AND($B263&gt;0,SUM(FA$3:FA262)=0,SUM($H263:EZ263)=0),$B263,0)</f>
        <v>0</v>
      </c>
      <c r="FB263">
        <f ca="1">IF(AND($B263&gt;0,SUM(FB$3:FB262)=0,SUM($H263:FA263)=0),$B263,0)</f>
        <v>0</v>
      </c>
      <c r="FC263">
        <f ca="1">IF(AND($B263&gt;0,SUM(FC$3:FC262)=0,SUM($H263:FB263)=0),$B263,0)</f>
        <v>0</v>
      </c>
      <c r="FD263">
        <f ca="1">IF(AND($B263&gt;0,SUM(FD$3:FD262)=0,SUM($H263:FC263)=0),$B263,0)</f>
        <v>0</v>
      </c>
      <c r="FE263">
        <f ca="1">IF(AND($B263&gt;0,SUM(FE$3:FE262)=0,SUM($H263:FD263)=0),$B263,0)</f>
        <v>0</v>
      </c>
      <c r="FF263">
        <f ca="1">IF(AND($B263&gt;0,SUM(FF$3:FF262)=0,SUM($H263:FE263)=0),$B263,0)</f>
        <v>0</v>
      </c>
      <c r="FG263">
        <f ca="1">IF(AND($B263&gt;0,SUM(FG$3:FG262)=0,SUM($H263:FF263)=0),$B263,0)</f>
        <v>0</v>
      </c>
      <c r="FH263">
        <f ca="1">IF(AND($B263&gt;0,SUM(FH$3:FH262)=0,SUM($H263:FG263)=0),$B263,0)</f>
        <v>0</v>
      </c>
      <c r="FI263">
        <f ca="1">IF(AND($B263&gt;0,SUM(FI$3:FI262)=0,SUM($H263:FH263)=0),$B263,0)</f>
        <v>0</v>
      </c>
      <c r="FJ263">
        <f ca="1">IF(AND($B263&gt;0,SUM(FJ$3:FJ262)=0,SUM($H263:FI263)=0),$B263,0)</f>
        <v>0</v>
      </c>
      <c r="FK263">
        <f ca="1">IF(AND($B263&gt;0,SUM(FK$3:FK262)=0,SUM($H263:FJ263)=0),$B263,0)</f>
        <v>0</v>
      </c>
      <c r="FL263">
        <f ca="1">IF(AND($B263&gt;0,SUM(FL$3:FL262)=0,SUM($H263:FK263)=0),$B263,0)</f>
        <v>0</v>
      </c>
      <c r="FM263">
        <f ca="1">IF(AND($B263&gt;0,SUM(FM$3:FM262)=0,SUM($H263:FL263)=0),$B263,0)</f>
        <v>0</v>
      </c>
      <c r="FN263">
        <f ca="1">IF(AND($B263&gt;0,SUM(FN$3:FN262)=0,SUM($H263:FM263)=0),$B263,0)</f>
        <v>0</v>
      </c>
      <c r="FS263" s="248" t="s">
        <v>370</v>
      </c>
      <c r="FT263" s="67" t="str">
        <f>""</f>
        <v/>
      </c>
      <c r="FU263" s="342" t="str">
        <f>""</f>
        <v/>
      </c>
      <c r="FV263" s="247" t="str">
        <f>""</f>
        <v/>
      </c>
      <c r="FY263" s="246" t="s">
        <v>471</v>
      </c>
      <c r="FZ263" s="67" t="str">
        <f>""</f>
        <v/>
      </c>
      <c r="GA263" s="67" t="str">
        <f>""</f>
        <v/>
      </c>
      <c r="GB263" s="247" t="str">
        <f>""</f>
        <v/>
      </c>
      <c r="GE263" s="67" t="s">
        <v>868</v>
      </c>
      <c r="GF263" s="67" t="str">
        <f>""</f>
        <v/>
      </c>
      <c r="GG263" s="67" t="str">
        <f>""</f>
        <v/>
      </c>
      <c r="GH263" s="247" t="str">
        <f>""</f>
        <v/>
      </c>
    </row>
    <row r="264" spans="1:190" ht="15.75" thickBot="1" x14ac:dyDescent="0.3">
      <c r="A264">
        <v>264</v>
      </c>
      <c r="B264" s="71">
        <v>264</v>
      </c>
      <c r="C264" s="240" t="str">
        <f t="shared" ca="1" si="34"/>
        <v>Tarkasta tuotekoodit ja LVI numerot aina ennen tilausta.</v>
      </c>
      <c r="D264" s="240" t="str">
        <f t="shared" ca="1" si="35"/>
        <v/>
      </c>
      <c r="E264" s="240" t="str">
        <f t="shared" ca="1" si="36"/>
        <v/>
      </c>
      <c r="F264" s="240" t="str">
        <f t="shared" ca="1" si="37"/>
        <v/>
      </c>
      <c r="G264" s="47" t="e">
        <f>INDEX($I$2:$FN$2,ROWS(G$2:G264))</f>
        <v>#REF!</v>
      </c>
      <c r="H264">
        <v>0</v>
      </c>
      <c r="I264">
        <f ca="1">IF(AND($B264&gt;0,SUM(I$3:I263)=0,SUM($H264:H264)=0),$B264,0)</f>
        <v>0</v>
      </c>
      <c r="J264">
        <f ca="1">IF(AND($B264&gt;0,SUM(J$3:J263)=0,SUM($H264:I264)=0),$B264,0)</f>
        <v>0</v>
      </c>
      <c r="K264">
        <f ca="1">IF(AND($B264&gt;0,SUM(K$3:K263)=0,SUM($H264:J264)=0),$B264,0)</f>
        <v>0</v>
      </c>
      <c r="L264">
        <f ca="1">IF(AND($B264&gt;0,SUM(L$3:L263)=0,SUM($H264:K264)=0),$B264,0)</f>
        <v>0</v>
      </c>
      <c r="M264">
        <f ca="1">IF(AND($B264&gt;0,SUM(M$3:M263)=0,SUM($H264:L264)=0),$B264,0)</f>
        <v>0</v>
      </c>
      <c r="N264">
        <f ca="1">IF(AND($B264&gt;0,SUM(N$3:N263)=0,SUM($H264:M264)=0),$B264,0)</f>
        <v>0</v>
      </c>
      <c r="O264">
        <f ca="1">IF(AND($B264&gt;0,SUM(O$3:O263)=0,SUM($H264:N264)=0),$B264,0)</f>
        <v>0</v>
      </c>
      <c r="P264">
        <f ca="1">IF(AND($B264&gt;0,SUM(P$3:P263)=0,SUM($H264:O264)=0),$B264,0)</f>
        <v>264</v>
      </c>
      <c r="Q264">
        <f ca="1">IF(AND($B264&gt;0,SUM(Q$3:Q263)=0,SUM($H264:P264)=0),$B264,0)</f>
        <v>0</v>
      </c>
      <c r="R264">
        <f ca="1">IF(AND($B264&gt;0,SUM(R$3:R263)=0,SUM($H264:Q264)=0),$B264,0)</f>
        <v>0</v>
      </c>
      <c r="S264">
        <f ca="1">IF(AND($B264&gt;0,SUM(S$3:S263)=0,SUM($H264:R264)=0),$B264,0)</f>
        <v>0</v>
      </c>
      <c r="T264">
        <f ca="1">IF(AND($B264&gt;0,SUM(T$3:T263)=0,SUM($H264:S264)=0),$B264,0)</f>
        <v>0</v>
      </c>
      <c r="U264">
        <f ca="1">IF(AND($B264&gt;0,SUM(U$3:U263)=0,SUM($H264:T264)=0),$B264,0)</f>
        <v>0</v>
      </c>
      <c r="V264">
        <f ca="1">IF(AND($B264&gt;0,SUM(V$3:V263)=0,SUM($H264:U264)=0),$B264,0)</f>
        <v>0</v>
      </c>
      <c r="W264">
        <f ca="1">IF(AND($B264&gt;0,SUM(W$3:W263)=0,SUM($H264:V264)=0),$B264,0)</f>
        <v>0</v>
      </c>
      <c r="X264">
        <f ca="1">IF(AND($B264&gt;0,SUM(X$3:X263)=0,SUM($H264:W264)=0),$B264,0)</f>
        <v>0</v>
      </c>
      <c r="Y264">
        <f ca="1">IF(AND($B264&gt;0,SUM(Y$3:Y263)=0,SUM($H264:X264)=0),$B264,0)</f>
        <v>0</v>
      </c>
      <c r="Z264">
        <f ca="1">IF(AND($B264&gt;0,SUM(Z$3:Z263)=0,SUM($H264:Y264)=0),$B264,0)</f>
        <v>0</v>
      </c>
      <c r="AA264">
        <f ca="1">IF(AND($B264&gt;0,SUM(AA$3:AA263)=0,SUM($H264:Z264)=0),$B264,0)</f>
        <v>0</v>
      </c>
      <c r="AB264">
        <f ca="1">IF(AND($B264&gt;0,SUM(AB$3:AB263)=0,SUM($H264:AA264)=0),$B264,0)</f>
        <v>0</v>
      </c>
      <c r="AC264">
        <f ca="1">IF(AND($B264&gt;0,SUM(AC$3:AC263)=0,SUM($H264:AB264)=0),$B264,0)</f>
        <v>0</v>
      </c>
      <c r="AD264">
        <f ca="1">IF(AND($B264&gt;0,SUM(AD$3:AD263)=0,SUM($H264:AC264)=0),$B264,0)</f>
        <v>0</v>
      </c>
      <c r="AE264">
        <f ca="1">IF(AND($B264&gt;0,SUM(AE$3:AE263)=0,SUM($H264:AD264)=0),$B264,0)</f>
        <v>0</v>
      </c>
      <c r="AF264">
        <f ca="1">IF(AND($B264&gt;0,SUM(AF$3:AF263)=0,SUM($H264:AE264)=0),$B264,0)</f>
        <v>0</v>
      </c>
      <c r="AG264">
        <f ca="1">IF(AND($B264&gt;0,SUM(AG$3:AG263)=0,SUM($H264:AF264)=0),$B264,0)</f>
        <v>0</v>
      </c>
      <c r="AH264">
        <f ca="1">IF(AND($B264&gt;0,SUM(AH$3:AH263)=0,SUM($H264:AG264)=0),$B264,0)</f>
        <v>0</v>
      </c>
      <c r="AI264">
        <f ca="1">IF(AND($B264&gt;0,SUM(AI$3:AI263)=0,SUM($H264:AH264)=0),$B264,0)</f>
        <v>0</v>
      </c>
      <c r="AJ264">
        <f ca="1">IF(AND($B264&gt;0,SUM(AJ$3:AJ263)=0,SUM($H264:AI264)=0),$B264,0)</f>
        <v>0</v>
      </c>
      <c r="AK264">
        <f ca="1">IF(AND($B264&gt;0,SUM(AK$3:AK263)=0,SUM($H264:AJ264)=0),$B264,0)</f>
        <v>0</v>
      </c>
      <c r="AL264">
        <f ca="1">IF(AND($B264&gt;0,SUM(AL$3:AL263)=0,SUM($H264:AK264)=0),$B264,0)</f>
        <v>0</v>
      </c>
      <c r="AM264">
        <f ca="1">IF(AND($B264&gt;0,SUM(AM$3:AM263)=0,SUM($H264:AL264)=0),$B264,0)</f>
        <v>0</v>
      </c>
      <c r="AN264">
        <f ca="1">IF(AND($B264&gt;0,SUM(AN$3:AN263)=0,SUM($H264:AM264)=0),$B264,0)</f>
        <v>0</v>
      </c>
      <c r="AO264">
        <f ca="1">IF(AND($B264&gt;0,SUM(AO$3:AO263)=0,SUM($H264:AN264)=0),$B264,0)</f>
        <v>0</v>
      </c>
      <c r="AP264">
        <f ca="1">IF(AND($B264&gt;0,SUM(AP$3:AP263)=0,SUM($H264:AO264)=0),$B264,0)</f>
        <v>0</v>
      </c>
      <c r="AQ264">
        <f ca="1">IF(AND($B264&gt;0,SUM(AQ$3:AQ263)=0,SUM($H264:AP264)=0),$B264,0)</f>
        <v>0</v>
      </c>
      <c r="AR264">
        <f ca="1">IF(AND($B264&gt;0,SUM(AR$3:AR263)=0,SUM($H264:AQ264)=0),$B264,0)</f>
        <v>0</v>
      </c>
      <c r="AS264">
        <f ca="1">IF(AND($B264&gt;0,SUM(AS$3:AS263)=0,SUM($H264:AR264)=0),$B264,0)</f>
        <v>0</v>
      </c>
      <c r="AT264">
        <f ca="1">IF(AND($B264&gt;0,SUM(AT$3:AT263)=0,SUM($H264:AS264)=0),$B264,0)</f>
        <v>0</v>
      </c>
      <c r="AU264">
        <f ca="1">IF(AND($B264&gt;0,SUM(AU$3:AU263)=0,SUM($H264:AT264)=0),$B264,0)</f>
        <v>0</v>
      </c>
      <c r="AV264">
        <f ca="1">IF(AND($B264&gt;0,SUM(AV$3:AV263)=0,SUM($H264:AU264)=0),$B264,0)</f>
        <v>0</v>
      </c>
      <c r="AW264">
        <f ca="1">IF(AND($B264&gt;0,SUM(AW$3:AW263)=0,SUM($H264:AV264)=0),$B264,0)</f>
        <v>0</v>
      </c>
      <c r="AX264">
        <f ca="1">IF(AND($B264&gt;0,SUM(AX$3:AX263)=0,SUM($H264:AW264)=0),$B264,0)</f>
        <v>0</v>
      </c>
      <c r="AY264">
        <f ca="1">IF(AND($B264&gt;0,SUM(AY$3:AY263)=0,SUM($H264:AX264)=0),$B264,0)</f>
        <v>0</v>
      </c>
      <c r="AZ264">
        <f ca="1">IF(AND($B264&gt;0,SUM(AZ$3:AZ263)=0,SUM($H264:AY264)=0),$B264,0)</f>
        <v>0</v>
      </c>
      <c r="BA264">
        <f ca="1">IF(AND($B264&gt;0,SUM(BA$3:BA263)=0,SUM($H264:AZ264)=0),$B264,0)</f>
        <v>0</v>
      </c>
      <c r="BB264">
        <f ca="1">IF(AND($B264&gt;0,SUM(BB$3:BB263)=0,SUM($H264:BA264)=0),$B264,0)</f>
        <v>0</v>
      </c>
      <c r="BC264">
        <f ca="1">IF(AND($B264&gt;0,SUM(BC$3:BC263)=0,SUM($H264:BB264)=0),$B264,0)</f>
        <v>0</v>
      </c>
      <c r="BD264">
        <f ca="1">IF(AND($B264&gt;0,SUM(BD$3:BD263)=0,SUM($H264:BC264)=0),$B264,0)</f>
        <v>0</v>
      </c>
      <c r="BE264">
        <f ca="1">IF(AND($B264&gt;0,SUM(BE$3:BE263)=0,SUM($H264:BD264)=0),$B264,0)</f>
        <v>0</v>
      </c>
      <c r="BF264">
        <f ca="1">IF(AND($B264&gt;0,SUM(BF$3:BF263)=0,SUM($H264:BE264)=0),$B264,0)</f>
        <v>0</v>
      </c>
      <c r="BG264">
        <f ca="1">IF(AND($B264&gt;0,SUM(BG$3:BG263)=0,SUM($H264:BF264)=0),$B264,0)</f>
        <v>0</v>
      </c>
      <c r="BH264">
        <f ca="1">IF(AND($B264&gt;0,SUM(BH$3:BH263)=0,SUM($H264:BG264)=0),$B264,0)</f>
        <v>0</v>
      </c>
      <c r="BI264">
        <f ca="1">IF(AND($B264&gt;0,SUM(BI$3:BI263)=0,SUM($H264:BH264)=0),$B264,0)</f>
        <v>0</v>
      </c>
      <c r="BJ264">
        <f ca="1">IF(AND($B264&gt;0,SUM(BJ$3:BJ263)=0,SUM($H264:BI264)=0),$B264,0)</f>
        <v>0</v>
      </c>
      <c r="BK264">
        <f ca="1">IF(AND($B264&gt;0,SUM(BK$3:BK263)=0,SUM($H264:BJ264)=0),$B264,0)</f>
        <v>0</v>
      </c>
      <c r="BL264">
        <f ca="1">IF(AND($B264&gt;0,SUM(BL$3:BL263)=0,SUM($H264:BK264)=0),$B264,0)</f>
        <v>0</v>
      </c>
      <c r="BM264">
        <f ca="1">IF(AND($B264&gt;0,SUM(BM$3:BM263)=0,SUM($H264:BL264)=0),$B264,0)</f>
        <v>0</v>
      </c>
      <c r="BN264">
        <f ca="1">IF(AND($B264&gt;0,SUM(BN$3:BN263)=0,SUM($H264:BM264)=0),$B264,0)</f>
        <v>0</v>
      </c>
      <c r="BO264">
        <f ca="1">IF(AND($B264&gt;0,SUM(BO$3:BO263)=0,SUM($H264:BN264)=0),$B264,0)</f>
        <v>0</v>
      </c>
      <c r="BP264">
        <f ca="1">IF(AND($B264&gt;0,SUM(BP$3:BP263)=0,SUM($H264:BO264)=0),$B264,0)</f>
        <v>0</v>
      </c>
      <c r="BQ264">
        <f ca="1">IF(AND($B264&gt;0,SUM(BQ$3:BQ263)=0,SUM($H264:BP264)=0),$B264,0)</f>
        <v>0</v>
      </c>
      <c r="BR264">
        <f ca="1">IF(AND($B264&gt;0,SUM(BR$3:BR263)=0,SUM($H264:BQ264)=0),$B264,0)</f>
        <v>0</v>
      </c>
      <c r="BS264">
        <f ca="1">IF(AND($B264&gt;0,SUM(BS$3:BS263)=0,SUM($H264:BR264)=0),$B264,0)</f>
        <v>0</v>
      </c>
      <c r="BT264">
        <f ca="1">IF(AND($B264&gt;0,SUM(BT$3:BT263)=0,SUM($H264:BS264)=0),$B264,0)</f>
        <v>0</v>
      </c>
      <c r="BU264">
        <f ca="1">IF(AND($B264&gt;0,SUM(BU$3:BU263)=0,SUM($H264:BT264)=0),$B264,0)</f>
        <v>0</v>
      </c>
      <c r="BV264">
        <f ca="1">IF(AND($B264&gt;0,SUM(BV$3:BV263)=0,SUM($H264:BU264)=0),$B264,0)</f>
        <v>0</v>
      </c>
      <c r="BW264">
        <f ca="1">IF(AND($B264&gt;0,SUM(BW$3:BW263)=0,SUM($H264:BV264)=0),$B264,0)</f>
        <v>0</v>
      </c>
      <c r="BX264">
        <f ca="1">IF(AND($B264&gt;0,SUM(BX$3:BX263)=0,SUM($H264:BW264)=0),$B264,0)</f>
        <v>0</v>
      </c>
      <c r="BY264">
        <f ca="1">IF(AND($B264&gt;0,SUM(BY$3:BY263)=0,SUM($H264:BX264)=0),$B264,0)</f>
        <v>0</v>
      </c>
      <c r="BZ264">
        <f ca="1">IF(AND($B264&gt;0,SUM(BZ$3:BZ263)=0,SUM($H264:BY264)=0),$B264,0)</f>
        <v>0</v>
      </c>
      <c r="CA264">
        <f ca="1">IF(AND($B264&gt;0,SUM(CA$3:CA263)=0,SUM($H264:BZ264)=0),$B264,0)</f>
        <v>0</v>
      </c>
      <c r="CB264">
        <f ca="1">IF(AND($B264&gt;0,SUM(CB$3:CB263)=0,SUM($H264:CA264)=0),$B264,0)</f>
        <v>0</v>
      </c>
      <c r="CC264">
        <f ca="1">IF(AND($B264&gt;0,SUM(CC$3:CC263)=0,SUM($H264:CB264)=0),$B264,0)</f>
        <v>0</v>
      </c>
      <c r="CD264">
        <f ca="1">IF(AND($B264&gt;0,SUM(CD$3:CD263)=0,SUM($H264:CC264)=0),$B264,0)</f>
        <v>0</v>
      </c>
      <c r="CE264">
        <f ca="1">IF(AND($B264&gt;0,SUM(CE$3:CE263)=0,SUM($H264:CD264)=0),$B264,0)</f>
        <v>0</v>
      </c>
      <c r="CF264">
        <f ca="1">IF(AND($B264&gt;0,SUM(CF$3:CF263)=0,SUM($H264:CE264)=0),$B264,0)</f>
        <v>0</v>
      </c>
      <c r="CG264">
        <f ca="1">IF(AND($B264&gt;0,SUM(CG$3:CG263)=0,SUM($H264:CF264)=0),$B264,0)</f>
        <v>0</v>
      </c>
      <c r="CH264">
        <f ca="1">IF(AND($B264&gt;0,SUM(CH$3:CH263)=0,SUM($H264:CG264)=0),$B264,0)</f>
        <v>0</v>
      </c>
      <c r="CI264">
        <f ca="1">IF(AND($B264&gt;0,SUM(CI$3:CI263)=0,SUM($H264:CH264)=0),$B264,0)</f>
        <v>0</v>
      </c>
      <c r="CJ264">
        <f ca="1">IF(AND($B264&gt;0,SUM(CJ$3:CJ263)=0,SUM($H264:CI264)=0),$B264,0)</f>
        <v>0</v>
      </c>
      <c r="CK264">
        <f ca="1">IF(AND($B264&gt;0,SUM(CK$3:CK263)=0,SUM($H264:CJ264)=0),$B264,0)</f>
        <v>0</v>
      </c>
      <c r="CL264">
        <f ca="1">IF(AND($B264&gt;0,SUM(CL$3:CL263)=0,SUM($H264:CK264)=0),$B264,0)</f>
        <v>0</v>
      </c>
      <c r="CM264">
        <f ca="1">IF(AND($B264&gt;0,SUM(CM$3:CM263)=0,SUM($H264:CL264)=0),$B264,0)</f>
        <v>0</v>
      </c>
      <c r="CN264">
        <f ca="1">IF(AND($B264&gt;0,SUM(CN$3:CN263)=0,SUM($H264:CM264)=0),$B264,0)</f>
        <v>0</v>
      </c>
      <c r="CO264">
        <f ca="1">IF(AND($B264&gt;0,SUM(CO$3:CO263)=0,SUM($H264:CN264)=0),$B264,0)</f>
        <v>0</v>
      </c>
      <c r="CP264">
        <f ca="1">IF(AND($B264&gt;0,SUM(CP$3:CP263)=0,SUM($H264:CO264)=0),$B264,0)</f>
        <v>0</v>
      </c>
      <c r="CQ264">
        <f ca="1">IF(AND($B264&gt;0,SUM(CQ$3:CQ263)=0,SUM($H264:CP264)=0),$B264,0)</f>
        <v>0</v>
      </c>
      <c r="CR264">
        <f ca="1">IF(AND($B264&gt;0,SUM(CR$3:CR263)=0,SUM($H264:CQ264)=0),$B264,0)</f>
        <v>0</v>
      </c>
      <c r="CS264">
        <f ca="1">IF(AND($B264&gt;0,SUM(CS$3:CS263)=0,SUM($H264:CR264)=0),$B264,0)</f>
        <v>0</v>
      </c>
      <c r="CT264">
        <f ca="1">IF(AND($B264&gt;0,SUM(CT$3:CT263)=0,SUM($H264:CS264)=0),$B264,0)</f>
        <v>0</v>
      </c>
      <c r="CU264">
        <f ca="1">IF(AND($B264&gt;0,SUM(CU$3:CU263)=0,SUM($H264:CT264)=0),$B264,0)</f>
        <v>0</v>
      </c>
      <c r="CV264">
        <f ca="1">IF(AND($B264&gt;0,SUM(CV$3:CV263)=0,SUM($H264:CU264)=0),$B264,0)</f>
        <v>0</v>
      </c>
      <c r="CW264">
        <f ca="1">IF(AND($B264&gt;0,SUM(CW$3:CW263)=0,SUM($H264:CV264)=0),$B264,0)</f>
        <v>0</v>
      </c>
      <c r="CX264">
        <f ca="1">IF(AND($B264&gt;0,SUM(CX$3:CX263)=0,SUM($H264:CW264)=0),$B264,0)</f>
        <v>0</v>
      </c>
      <c r="CY264">
        <f ca="1">IF(AND($B264&gt;0,SUM(CY$3:CY263)=0,SUM($H264:CX264)=0),$B264,0)</f>
        <v>0</v>
      </c>
      <c r="CZ264">
        <f ca="1">IF(AND($B264&gt;0,SUM(CZ$3:CZ263)=0,SUM($H264:CY264)=0),$B264,0)</f>
        <v>0</v>
      </c>
      <c r="DA264">
        <f ca="1">IF(AND($B264&gt;0,SUM(DA$3:DA263)=0,SUM($H264:CZ264)=0),$B264,0)</f>
        <v>0</v>
      </c>
      <c r="DB264">
        <f ca="1">IF(AND($B264&gt;0,SUM(DB$3:DB263)=0,SUM($H264:DA264)=0),$B264,0)</f>
        <v>0</v>
      </c>
      <c r="DC264">
        <f ca="1">IF(AND($B264&gt;0,SUM(DC$3:DC263)=0,SUM($H264:DB264)=0),$B264,0)</f>
        <v>0</v>
      </c>
      <c r="DD264">
        <f ca="1">IF(AND($B264&gt;0,SUM(DD$3:DD263)=0,SUM($H264:DC264)=0),$B264,0)</f>
        <v>0</v>
      </c>
      <c r="DE264">
        <f ca="1">IF(AND($B264&gt;0,SUM(DE$3:DE263)=0,SUM($H264:DD264)=0),$B264,0)</f>
        <v>0</v>
      </c>
      <c r="DF264">
        <f ca="1">IF(AND($B264&gt;0,SUM(DF$3:DF263)=0,SUM($H264:DE264)=0),$B264,0)</f>
        <v>0</v>
      </c>
      <c r="DG264">
        <f ca="1">IF(AND($B264&gt;0,SUM(DG$3:DG263)=0,SUM($H264:DF264)=0),$B264,0)</f>
        <v>0</v>
      </c>
      <c r="DH264">
        <f ca="1">IF(AND($B264&gt;0,SUM(DH$3:DH263)=0,SUM($H264:DG264)=0),$B264,0)</f>
        <v>0</v>
      </c>
      <c r="DI264">
        <f ca="1">IF(AND($B264&gt;0,SUM(DI$3:DI263)=0,SUM($H264:DH264)=0),$B264,0)</f>
        <v>0</v>
      </c>
      <c r="DJ264">
        <f ca="1">IF(AND($B264&gt;0,SUM(DJ$3:DJ263)=0,SUM($H264:DI264)=0),$B264,0)</f>
        <v>0</v>
      </c>
      <c r="DK264">
        <f ca="1">IF(AND($B264&gt;0,SUM(DK$3:DK263)=0,SUM($H264:DJ264)=0),$B264,0)</f>
        <v>0</v>
      </c>
      <c r="DL264">
        <f ca="1">IF(AND($B264&gt;0,SUM(DL$3:DL263)=0,SUM($H264:DK264)=0),$B264,0)</f>
        <v>0</v>
      </c>
      <c r="DM264">
        <f ca="1">IF(AND($B264&gt;0,SUM(DM$3:DM263)=0,SUM($H264:DL264)=0),$B264,0)</f>
        <v>0</v>
      </c>
      <c r="DN264">
        <f ca="1">IF(AND($B264&gt;0,SUM(DN$3:DN263)=0,SUM($H264:DM264)=0),$B264,0)</f>
        <v>0</v>
      </c>
      <c r="DO264">
        <f ca="1">IF(AND($B264&gt;0,SUM(DO$3:DO263)=0,SUM($H264:DN264)=0),$B264,0)</f>
        <v>0</v>
      </c>
      <c r="DP264">
        <f ca="1">IF(AND($B264&gt;0,SUM(DP$3:DP263)=0,SUM($H264:DO264)=0),$B264,0)</f>
        <v>0</v>
      </c>
      <c r="DQ264">
        <f ca="1">IF(AND($B264&gt;0,SUM(DQ$3:DQ263)=0,SUM($H264:DP264)=0),$B264,0)</f>
        <v>0</v>
      </c>
      <c r="DR264">
        <f ca="1">IF(AND($B264&gt;0,SUM(DR$3:DR263)=0,SUM($H264:DQ264)=0),$B264,0)</f>
        <v>0</v>
      </c>
      <c r="DS264">
        <f ca="1">IF(AND($B264&gt;0,SUM(DS$3:DS263)=0,SUM($H264:DR264)=0),$B264,0)</f>
        <v>0</v>
      </c>
      <c r="DT264">
        <f ca="1">IF(AND($B264&gt;0,SUM(DT$3:DT263)=0,SUM($H264:DS264)=0),$B264,0)</f>
        <v>0</v>
      </c>
      <c r="DU264">
        <f ca="1">IF(AND($B264&gt;0,SUM(DU$3:DU263)=0,SUM($H264:DT264)=0),$B264,0)</f>
        <v>0</v>
      </c>
      <c r="DV264">
        <f ca="1">IF(AND($B264&gt;0,SUM(DV$3:DV263)=0,SUM($H264:DU264)=0),$B264,0)</f>
        <v>0</v>
      </c>
      <c r="DW264">
        <f ca="1">IF(AND($B264&gt;0,SUM(DW$3:DW263)=0,SUM($H264:DV264)=0),$B264,0)</f>
        <v>0</v>
      </c>
      <c r="DX264">
        <f ca="1">IF(AND($B264&gt;0,SUM(DX$3:DX263)=0,SUM($H264:DW264)=0),$B264,0)</f>
        <v>0</v>
      </c>
      <c r="DY264">
        <f ca="1">IF(AND($B264&gt;0,SUM(DY$3:DY263)=0,SUM($H264:DX264)=0),$B264,0)</f>
        <v>0</v>
      </c>
      <c r="DZ264">
        <f ca="1">IF(AND($B264&gt;0,SUM(DZ$3:DZ263)=0,SUM($H264:DY264)=0),$B264,0)</f>
        <v>0</v>
      </c>
      <c r="EA264">
        <f ca="1">IF(AND($B264&gt;0,SUM(EA$3:EA263)=0,SUM($H264:DZ264)=0),$B264,0)</f>
        <v>0</v>
      </c>
      <c r="EB264">
        <f ca="1">IF(AND($B264&gt;0,SUM(EB$3:EB263)=0,SUM($H264:EA264)=0),$B264,0)</f>
        <v>0</v>
      </c>
      <c r="EC264">
        <f ca="1">IF(AND($B264&gt;0,SUM(EC$3:EC263)=0,SUM($H264:EB264)=0),$B264,0)</f>
        <v>0</v>
      </c>
      <c r="ED264">
        <f ca="1">IF(AND($B264&gt;0,SUM(ED$3:ED263)=0,SUM($H264:EC264)=0),$B264,0)</f>
        <v>0</v>
      </c>
      <c r="EE264">
        <f ca="1">IF(AND($B264&gt;0,SUM(EE$3:EE263)=0,SUM($H264:ED264)=0),$B264,0)</f>
        <v>0</v>
      </c>
      <c r="EF264">
        <f ca="1">IF(AND($B264&gt;0,SUM(EF$3:EF263)=0,SUM($H264:EE264)=0),$B264,0)</f>
        <v>0</v>
      </c>
      <c r="EG264">
        <f ca="1">IF(AND($B264&gt;0,SUM(EG$3:EG263)=0,SUM($H264:EF264)=0),$B264,0)</f>
        <v>0</v>
      </c>
      <c r="EH264">
        <f ca="1">IF(AND($B264&gt;0,SUM(EH$3:EH263)=0,SUM($H264:EG264)=0),$B264,0)</f>
        <v>0</v>
      </c>
      <c r="EI264">
        <f ca="1">IF(AND($B264&gt;0,SUM(EI$3:EI263)=0,SUM($H264:EH264)=0),$B264,0)</f>
        <v>0</v>
      </c>
      <c r="EJ264">
        <f ca="1">IF(AND($B264&gt;0,SUM(EJ$3:EJ263)=0,SUM($H264:EI264)=0),$B264,0)</f>
        <v>0</v>
      </c>
      <c r="EK264">
        <f ca="1">IF(AND($B264&gt;0,SUM(EK$3:EK263)=0,SUM($H264:EJ264)=0),$B264,0)</f>
        <v>0</v>
      </c>
      <c r="EL264">
        <f ca="1">IF(AND($B264&gt;0,SUM(EL$3:EL263)=0,SUM($H264:EK264)=0),$B264,0)</f>
        <v>0</v>
      </c>
      <c r="EM264">
        <f ca="1">IF(AND($B264&gt;0,SUM(EM$3:EM263)=0,SUM($H264:EL264)=0),$B264,0)</f>
        <v>0</v>
      </c>
      <c r="EN264">
        <f ca="1">IF(AND($B264&gt;0,SUM(EN$3:EN263)=0,SUM($H264:EM264)=0),$B264,0)</f>
        <v>0</v>
      </c>
      <c r="EO264">
        <f ca="1">IF(AND($B264&gt;0,SUM(EO$3:EO263)=0,SUM($H264:EN264)=0),$B264,0)</f>
        <v>0</v>
      </c>
      <c r="EP264">
        <f ca="1">IF(AND($B264&gt;0,SUM(EP$3:EP263)=0,SUM($H264:EO264)=0),$B264,0)</f>
        <v>0</v>
      </c>
      <c r="EQ264">
        <f ca="1">IF(AND($B264&gt;0,SUM(EQ$3:EQ263)=0,SUM($H264:EP264)=0),$B264,0)</f>
        <v>0</v>
      </c>
      <c r="ER264">
        <f ca="1">IF(AND($B264&gt;0,SUM(ER$3:ER263)=0,SUM($H264:EQ264)=0),$B264,0)</f>
        <v>0</v>
      </c>
      <c r="ES264">
        <f ca="1">IF(AND($B264&gt;0,SUM(ES$3:ES263)=0,SUM($H264:ER264)=0),$B264,0)</f>
        <v>0</v>
      </c>
      <c r="ET264">
        <f ca="1">IF(AND($B264&gt;0,SUM(ET$3:ET263)=0,SUM($H264:ES264)=0),$B264,0)</f>
        <v>0</v>
      </c>
      <c r="EU264">
        <f ca="1">IF(AND($B264&gt;0,SUM(EU$3:EU263)=0,SUM($H264:ET264)=0),$B264,0)</f>
        <v>0</v>
      </c>
      <c r="EV264">
        <f ca="1">IF(AND($B264&gt;0,SUM(EV$3:EV263)=0,SUM($H264:EU264)=0),$B264,0)</f>
        <v>0</v>
      </c>
      <c r="EW264">
        <f ca="1">IF(AND($B264&gt;0,SUM(EW$3:EW263)=0,SUM($H264:EV264)=0),$B264,0)</f>
        <v>0</v>
      </c>
      <c r="EX264">
        <f ca="1">IF(AND($B264&gt;0,SUM(EX$3:EX263)=0,SUM($H264:EW264)=0),$B264,0)</f>
        <v>0</v>
      </c>
      <c r="EY264">
        <f ca="1">IF(AND($B264&gt;0,SUM(EY$3:EY263)=0,SUM($H264:EX264)=0),$B264,0)</f>
        <v>0</v>
      </c>
      <c r="EZ264">
        <f ca="1">IF(AND($B264&gt;0,SUM(EZ$3:EZ263)=0,SUM($H264:EY264)=0),$B264,0)</f>
        <v>0</v>
      </c>
      <c r="FA264">
        <f ca="1">IF(AND($B264&gt;0,SUM(FA$3:FA263)=0,SUM($H264:EZ264)=0),$B264,0)</f>
        <v>0</v>
      </c>
      <c r="FB264">
        <f ca="1">IF(AND($B264&gt;0,SUM(FB$3:FB263)=0,SUM($H264:FA264)=0),$B264,0)</f>
        <v>0</v>
      </c>
      <c r="FC264">
        <f ca="1">IF(AND($B264&gt;0,SUM(FC$3:FC263)=0,SUM($H264:FB264)=0),$B264,0)</f>
        <v>0</v>
      </c>
      <c r="FD264">
        <f ca="1">IF(AND($B264&gt;0,SUM(FD$3:FD263)=0,SUM($H264:FC264)=0),$B264,0)</f>
        <v>0</v>
      </c>
      <c r="FE264">
        <f ca="1">IF(AND($B264&gt;0,SUM(FE$3:FE263)=0,SUM($H264:FD264)=0),$B264,0)</f>
        <v>0</v>
      </c>
      <c r="FF264">
        <f ca="1">IF(AND($B264&gt;0,SUM(FF$3:FF263)=0,SUM($H264:FE264)=0),$B264,0)</f>
        <v>0</v>
      </c>
      <c r="FG264">
        <f ca="1">IF(AND($B264&gt;0,SUM(FG$3:FG263)=0,SUM($H264:FF264)=0),$B264,0)</f>
        <v>0</v>
      </c>
      <c r="FH264">
        <f ca="1">IF(AND($B264&gt;0,SUM(FH$3:FH263)=0,SUM($H264:FG264)=0),$B264,0)</f>
        <v>0</v>
      </c>
      <c r="FI264">
        <f ca="1">IF(AND($B264&gt;0,SUM(FI$3:FI263)=0,SUM($H264:FH264)=0),$B264,0)</f>
        <v>0</v>
      </c>
      <c r="FJ264">
        <f ca="1">IF(AND($B264&gt;0,SUM(FJ$3:FJ263)=0,SUM($H264:FI264)=0),$B264,0)</f>
        <v>0</v>
      </c>
      <c r="FK264">
        <f ca="1">IF(AND($B264&gt;0,SUM(FK$3:FK263)=0,SUM($H264:FJ264)=0),$B264,0)</f>
        <v>0</v>
      </c>
      <c r="FL264">
        <f ca="1">IF(AND($B264&gt;0,SUM(FL$3:FL263)=0,SUM($H264:FK264)=0),$B264,0)</f>
        <v>0</v>
      </c>
      <c r="FM264">
        <f ca="1">IF(AND($B264&gt;0,SUM(FM$3:FM263)=0,SUM($H264:FL264)=0),$B264,0)</f>
        <v>0</v>
      </c>
      <c r="FN264">
        <f ca="1">IF(AND($B264&gt;0,SUM(FN$3:FN263)=0,SUM($H264:FM264)=0),$B264,0)</f>
        <v>0</v>
      </c>
      <c r="FS264" s="248" t="s">
        <v>371</v>
      </c>
      <c r="FT264" s="67" t="str">
        <f>""</f>
        <v/>
      </c>
      <c r="FU264" s="342" t="str">
        <f>""</f>
        <v/>
      </c>
      <c r="FV264" s="247" t="str">
        <f>""</f>
        <v/>
      </c>
      <c r="FY264" s="246" t="s">
        <v>472</v>
      </c>
      <c r="FZ264" s="67" t="str">
        <f>""</f>
        <v/>
      </c>
      <c r="GA264" s="67" t="str">
        <f>""</f>
        <v/>
      </c>
      <c r="GB264" s="247" t="str">
        <f>""</f>
        <v/>
      </c>
      <c r="GE264" s="67" t="s">
        <v>869</v>
      </c>
      <c r="GF264" s="67" t="str">
        <f>""</f>
        <v/>
      </c>
      <c r="GG264" s="67" t="str">
        <f>""</f>
        <v/>
      </c>
      <c r="GH264" s="247" t="str">
        <f>""</f>
        <v/>
      </c>
    </row>
    <row r="265" spans="1:190" x14ac:dyDescent="0.25">
      <c r="G265" s="47"/>
      <c r="FT265" s="44"/>
      <c r="FU265" s="45"/>
      <c r="FV265" s="44"/>
      <c r="FZ265" s="44"/>
      <c r="GA265" s="44"/>
      <c r="GB265" s="44"/>
    </row>
    <row r="266" spans="1:190" x14ac:dyDescent="0.25">
      <c r="G266" s="47"/>
      <c r="FS266" s="44"/>
      <c r="FT266" s="44"/>
      <c r="FU266" s="45"/>
      <c r="FV266" s="44"/>
      <c r="FY266" s="44"/>
      <c r="FZ266" s="44"/>
      <c r="GA266" s="44"/>
      <c r="GB266" s="44"/>
    </row>
    <row r="267" spans="1:190" x14ac:dyDescent="0.25">
      <c r="G267" s="47"/>
    </row>
    <row r="268" spans="1:190" x14ac:dyDescent="0.25">
      <c r="G268" s="47"/>
      <c r="FX268" s="44"/>
      <c r="FY268" s="44"/>
      <c r="FZ268" s="44"/>
      <c r="GA268" s="44"/>
      <c r="GB268" s="44"/>
      <c r="GC268" s="44"/>
      <c r="GD268" s="44"/>
    </row>
    <row r="269" spans="1:190" x14ac:dyDescent="0.25">
      <c r="A269" t="s">
        <v>220</v>
      </c>
      <c r="G269" s="47"/>
      <c r="FX269" s="44"/>
      <c r="FY269" s="44"/>
      <c r="FZ269" s="44"/>
      <c r="GA269" s="44"/>
      <c r="GB269" s="44"/>
      <c r="GC269" s="44"/>
      <c r="GD269" s="44"/>
    </row>
    <row r="270" spans="1:190" x14ac:dyDescent="0.25">
      <c r="A270" s="9"/>
      <c r="B270" s="10"/>
      <c r="C270" s="10" t="s">
        <v>197</v>
      </c>
      <c r="D270" s="10" t="s">
        <v>221</v>
      </c>
      <c r="E270" s="10">
        <f ca="1">IF(AWAY_SW=SelectionData!F74,1,0)</f>
        <v>0</v>
      </c>
      <c r="F270" s="11" t="s">
        <v>222</v>
      </c>
      <c r="FS270" s="10" t="s">
        <v>197</v>
      </c>
      <c r="FT270" s="10" t="s">
        <v>221</v>
      </c>
      <c r="FU270" s="344">
        <f ca="1">IF(AWAY_SW=SelectionData!F74,1,0)</f>
        <v>0</v>
      </c>
      <c r="FV270" s="11" t="s">
        <v>222</v>
      </c>
      <c r="FX270" s="44"/>
      <c r="FY270" s="44"/>
      <c r="FZ270" s="44"/>
      <c r="GA270" s="44"/>
      <c r="GB270" s="44"/>
      <c r="GC270" s="44"/>
      <c r="GD270" s="44"/>
      <c r="GE270" s="44"/>
      <c r="GF270" s="44"/>
      <c r="GG270" s="44"/>
      <c r="GH270" s="44"/>
    </row>
    <row r="271" spans="1:190" x14ac:dyDescent="0.25">
      <c r="A271" s="1"/>
      <c r="E271">
        <f ca="1">IF(BOOST_SW=SelectionData!F75,1,0)</f>
        <v>0</v>
      </c>
      <c r="F271" s="2" t="s">
        <v>223</v>
      </c>
      <c r="FU271" s="344">
        <f ca="1">IF(BOOST_SW=SelectionData!F75,1,0)</f>
        <v>0</v>
      </c>
      <c r="FV271" s="2" t="s">
        <v>223</v>
      </c>
      <c r="FX271" s="44"/>
      <c r="FY271" s="44"/>
      <c r="FZ271" s="44"/>
      <c r="GA271" s="44"/>
      <c r="GB271" s="44"/>
      <c r="GC271" s="44"/>
      <c r="GD271" s="44"/>
      <c r="GE271" s="44"/>
      <c r="GF271" s="44"/>
      <c r="GG271" s="44"/>
      <c r="GH271" s="44"/>
    </row>
    <row r="272" spans="1:190" x14ac:dyDescent="0.25">
      <c r="A272" s="1"/>
      <c r="E272">
        <f ca="1">IF(STOP_SW=SelectionData!F79,1,0)</f>
        <v>0</v>
      </c>
      <c r="F272" s="2" t="s">
        <v>224</v>
      </c>
      <c r="FU272" s="344">
        <f ca="1">IF(STOP_SW=SelectionData!F79,1,0)</f>
        <v>0</v>
      </c>
      <c r="FV272" s="2" t="s">
        <v>224</v>
      </c>
      <c r="FX272" s="44"/>
      <c r="FY272" s="44"/>
      <c r="FZ272" s="44"/>
      <c r="GA272" s="44"/>
      <c r="GB272" s="44"/>
      <c r="GC272" s="44"/>
      <c r="GD272" s="44"/>
      <c r="GE272" s="44"/>
      <c r="GF272" s="44"/>
      <c r="GG272" s="44"/>
      <c r="GH272" s="44"/>
    </row>
    <row r="273" spans="1:190" x14ac:dyDescent="0.25">
      <c r="A273" s="12"/>
      <c r="B273" s="3"/>
      <c r="C273" s="3"/>
      <c r="D273" s="3"/>
      <c r="E273" s="3">
        <f ca="1">SUM(E270:E272)</f>
        <v>0</v>
      </c>
      <c r="F273" s="5" t="s">
        <v>225</v>
      </c>
      <c r="FS273" s="3"/>
      <c r="FT273" s="3"/>
      <c r="FU273" s="345">
        <f ca="1">SUM(FU270:FU272)</f>
        <v>0</v>
      </c>
      <c r="FV273" s="5" t="s">
        <v>225</v>
      </c>
      <c r="FX273" s="44"/>
      <c r="FY273" s="44"/>
      <c r="FZ273" s="44"/>
      <c r="GA273" s="44"/>
      <c r="GB273" s="44"/>
      <c r="GC273" s="44"/>
      <c r="GD273" s="44"/>
      <c r="GE273" s="44"/>
      <c r="GF273" s="44"/>
      <c r="GG273" s="44"/>
      <c r="GH273" s="44"/>
    </row>
    <row r="274" spans="1:190" x14ac:dyDescent="0.25">
      <c r="FX274" s="44"/>
      <c r="FY274" s="44"/>
      <c r="FZ274" s="44"/>
      <c r="GA274" s="44"/>
      <c r="GB274" s="44"/>
      <c r="GC274" s="44"/>
      <c r="GD274" s="44"/>
      <c r="GE274" s="44"/>
      <c r="GF274" s="44"/>
      <c r="GG274" s="44"/>
      <c r="GH274" s="44"/>
    </row>
    <row r="275" spans="1:190" x14ac:dyDescent="0.25">
      <c r="FX275" s="44"/>
      <c r="FY275" s="44"/>
      <c r="FZ275" s="44"/>
      <c r="GA275" s="44"/>
      <c r="GB275" s="44"/>
      <c r="GC275" s="44"/>
      <c r="GD275" s="44"/>
      <c r="GE275" s="44"/>
      <c r="GF275" s="44"/>
      <c r="GG275" s="44"/>
      <c r="GH275" s="44"/>
    </row>
    <row r="276" spans="1:190" x14ac:dyDescent="0.25">
      <c r="FX276" s="44"/>
      <c r="FY276" s="44"/>
      <c r="FZ276" s="44"/>
      <c r="GA276" s="44"/>
      <c r="GB276" s="44"/>
      <c r="GC276" s="44"/>
      <c r="GD276" s="44"/>
      <c r="GE276" s="44"/>
      <c r="GF276" s="44"/>
      <c r="GG276" s="44"/>
      <c r="GH276" s="44"/>
    </row>
  </sheetData>
  <mergeCells count="4">
    <mergeCell ref="FS2:FV2"/>
    <mergeCell ref="A2:F2"/>
    <mergeCell ref="FY2:GB2"/>
    <mergeCell ref="GE2:G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81494-8D35-43A0-BC18-8A25516EF3B8}">
  <sheetPr codeName="Taul4"/>
  <dimension ref="A1:D17"/>
  <sheetViews>
    <sheetView workbookViewId="0">
      <selection activeCell="I23" sqref="I23"/>
    </sheetView>
  </sheetViews>
  <sheetFormatPr defaultRowHeight="15" x14ac:dyDescent="0.25"/>
  <cols>
    <col min="1" max="1" width="9.140625" style="304"/>
    <col min="2" max="2" width="10.140625" bestFit="1" customWidth="1"/>
    <col min="3" max="3" width="67.7109375" customWidth="1"/>
    <col min="4" max="4" width="13.140625" bestFit="1" customWidth="1"/>
  </cols>
  <sheetData>
    <row r="1" spans="1:4" ht="15.75" thickBot="1" x14ac:dyDescent="0.3"/>
    <row r="2" spans="1:4" x14ac:dyDescent="0.25">
      <c r="A2" s="304" t="s">
        <v>480</v>
      </c>
      <c r="B2" t="s">
        <v>481</v>
      </c>
      <c r="C2" t="s">
        <v>482</v>
      </c>
      <c r="D2" s="305" t="s">
        <v>484</v>
      </c>
    </row>
    <row r="3" spans="1:4" ht="30.75" thickBot="1" x14ac:dyDescent="0.3">
      <c r="A3" s="304" t="s">
        <v>483</v>
      </c>
      <c r="B3" s="265">
        <v>43581</v>
      </c>
      <c r="C3" s="266" t="s">
        <v>485</v>
      </c>
      <c r="D3" s="306">
        <v>44531</v>
      </c>
    </row>
    <row r="4" spans="1:4" x14ac:dyDescent="0.25">
      <c r="A4" s="304" t="s">
        <v>486</v>
      </c>
      <c r="B4" s="265">
        <v>43598</v>
      </c>
      <c r="C4" t="s">
        <v>487</v>
      </c>
    </row>
    <row r="5" spans="1:4" x14ac:dyDescent="0.25">
      <c r="A5" s="304" t="s">
        <v>556</v>
      </c>
      <c r="B5" s="265">
        <v>43607</v>
      </c>
      <c r="C5" t="s">
        <v>557</v>
      </c>
    </row>
    <row r="6" spans="1:4" x14ac:dyDescent="0.25">
      <c r="A6" s="304" t="s">
        <v>559</v>
      </c>
      <c r="B6" s="265">
        <v>43609</v>
      </c>
      <c r="C6" t="s">
        <v>558</v>
      </c>
    </row>
    <row r="7" spans="1:4" x14ac:dyDescent="0.25">
      <c r="A7" s="304" t="s">
        <v>560</v>
      </c>
      <c r="B7" s="265">
        <v>43612</v>
      </c>
      <c r="C7" t="s">
        <v>561</v>
      </c>
    </row>
    <row r="8" spans="1:4" x14ac:dyDescent="0.25">
      <c r="A8" s="304" t="s">
        <v>661</v>
      </c>
      <c r="B8" s="265">
        <v>43614</v>
      </c>
      <c r="C8" t="s">
        <v>662</v>
      </c>
    </row>
    <row r="9" spans="1:4" x14ac:dyDescent="0.25">
      <c r="A9" s="304" t="s">
        <v>907</v>
      </c>
      <c r="B9" s="265">
        <v>43689</v>
      </c>
      <c r="C9" t="s">
        <v>908</v>
      </c>
    </row>
    <row r="10" spans="1:4" x14ac:dyDescent="0.25">
      <c r="A10" s="304" t="s">
        <v>909</v>
      </c>
      <c r="B10" s="265">
        <v>43690</v>
      </c>
      <c r="C10" t="s">
        <v>910</v>
      </c>
    </row>
    <row r="11" spans="1:4" x14ac:dyDescent="0.25">
      <c r="A11" s="304" t="s">
        <v>934</v>
      </c>
      <c r="B11" s="265">
        <v>43762</v>
      </c>
      <c r="C11" t="s">
        <v>937</v>
      </c>
    </row>
    <row r="12" spans="1:4" x14ac:dyDescent="0.25">
      <c r="A12" s="304" t="s">
        <v>959</v>
      </c>
      <c r="B12" s="265">
        <v>43768</v>
      </c>
      <c r="C12" t="s">
        <v>960</v>
      </c>
    </row>
    <row r="13" spans="1:4" x14ac:dyDescent="0.25">
      <c r="A13" s="304" t="s">
        <v>989</v>
      </c>
      <c r="B13" s="265">
        <v>43907</v>
      </c>
      <c r="C13" t="s">
        <v>990</v>
      </c>
    </row>
    <row r="14" spans="1:4" x14ac:dyDescent="0.25">
      <c r="A14" s="304" t="s">
        <v>991</v>
      </c>
      <c r="B14" s="265">
        <v>43963</v>
      </c>
      <c r="C14" t="s">
        <v>992</v>
      </c>
    </row>
    <row r="15" spans="1:4" x14ac:dyDescent="0.25">
      <c r="A15" s="304" t="s">
        <v>1225</v>
      </c>
      <c r="B15" s="265">
        <v>43984</v>
      </c>
      <c r="C15" t="s">
        <v>1226</v>
      </c>
    </row>
    <row r="16" spans="1:4" x14ac:dyDescent="0.25">
      <c r="A16" s="304" t="s">
        <v>1227</v>
      </c>
      <c r="B16" s="265">
        <v>43990</v>
      </c>
      <c r="C16" t="s">
        <v>1228</v>
      </c>
    </row>
    <row r="17" spans="1:3" x14ac:dyDescent="0.25">
      <c r="A17" s="304" t="s">
        <v>1255</v>
      </c>
      <c r="B17" s="265">
        <v>44109</v>
      </c>
      <c r="C17" t="s">
        <v>1256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0E4B8-C501-476E-9DA2-E0E1EE3CBB64}">
  <sheetPr codeName="Taul5">
    <pageSetUpPr fitToPage="1"/>
  </sheetPr>
  <dimension ref="A1:FT440"/>
  <sheetViews>
    <sheetView showGridLines="0" showRowColHeaders="0" tabSelected="1" zoomScale="85" zoomScaleNormal="85" workbookViewId="0">
      <selection activeCell="D10" sqref="D10"/>
    </sheetView>
  </sheetViews>
  <sheetFormatPr defaultRowHeight="15" x14ac:dyDescent="0.25"/>
  <cols>
    <col min="1" max="1" width="1.5703125" style="380" customWidth="1"/>
    <col min="2" max="2" width="1" style="380" customWidth="1"/>
    <col min="3" max="3" width="59.140625" style="688" customWidth="1"/>
    <col min="4" max="4" width="40.5703125" style="689" customWidth="1"/>
    <col min="5" max="5" width="3.140625" style="404" customWidth="1"/>
    <col min="6" max="6" width="20.42578125" style="690" hidden="1" customWidth="1"/>
    <col min="7" max="7" width="22.28515625" style="690" hidden="1" customWidth="1"/>
    <col min="8" max="8" width="1" style="396" customWidth="1"/>
    <col min="9" max="9" width="3.7109375" style="418" customWidth="1"/>
    <col min="10" max="10" width="20.5703125" style="419" hidden="1" customWidth="1"/>
    <col min="11" max="11" width="34.5703125" style="419" hidden="1" customWidth="1"/>
    <col min="12" max="12" width="20.5703125" style="419" hidden="1" customWidth="1"/>
    <col min="13" max="13" width="35.85546875" style="419" hidden="1" customWidth="1"/>
    <col min="14" max="22" width="20.5703125" style="419" hidden="1" customWidth="1"/>
    <col min="23" max="26" width="20.5703125" style="684" hidden="1" customWidth="1"/>
    <col min="27" max="28" width="11.85546875" style="685" hidden="1" customWidth="1"/>
    <col min="29" max="29" width="8.7109375" style="685" hidden="1" customWidth="1"/>
    <col min="30" max="30" width="8.140625" style="685" hidden="1" customWidth="1"/>
    <col min="31" max="31" width="7.85546875" style="685" hidden="1" customWidth="1"/>
    <col min="32" max="32" width="7.7109375" style="685" hidden="1" customWidth="1"/>
    <col min="33" max="34" width="2.7109375" style="685" hidden="1" customWidth="1"/>
    <col min="35" max="35" width="3.42578125" style="685" hidden="1" customWidth="1"/>
    <col min="36" max="38" width="4" style="685" hidden="1" customWidth="1"/>
    <col min="39" max="39" width="3.28515625" style="685" hidden="1" customWidth="1"/>
    <col min="40" max="40" width="3.140625" style="685" hidden="1" customWidth="1"/>
    <col min="41" max="41" width="7.28515625" style="685" hidden="1" customWidth="1"/>
    <col min="42" max="42" width="9.5703125" style="425" hidden="1" customWidth="1"/>
    <col min="43" max="43" width="9.5703125" style="685" hidden="1" customWidth="1"/>
    <col min="44" max="44" width="8.140625" style="685" hidden="1" customWidth="1"/>
    <col min="45" max="52" width="9.140625" style="685" hidden="1" customWidth="1"/>
    <col min="53" max="53" width="13.140625" style="685" hidden="1" customWidth="1"/>
    <col min="54" max="64" width="9.140625" style="685" hidden="1" customWidth="1"/>
    <col min="65" max="65" width="12.140625" style="685" hidden="1" customWidth="1"/>
    <col min="66" max="73" width="9.140625" style="685" hidden="1" customWidth="1"/>
    <col min="74" max="74" width="3.42578125" style="380" customWidth="1"/>
    <col min="75" max="75" width="1.140625" style="390" customWidth="1"/>
    <col min="76" max="76" width="82.7109375" style="686" customWidth="1"/>
    <col min="77" max="77" width="43.42578125" style="687" customWidth="1"/>
    <col min="78" max="78" width="0.140625" style="687" customWidth="1"/>
    <col min="79" max="79" width="35" style="687" customWidth="1"/>
    <col min="80" max="80" width="0.85546875" style="380" customWidth="1"/>
    <col min="81" max="81" width="6.42578125" style="404" hidden="1" customWidth="1"/>
    <col min="82" max="82" width="13.85546875" style="390" customWidth="1"/>
    <col min="83" max="83" width="16.42578125" style="390" customWidth="1"/>
    <col min="84" max="84" width="14.42578125" style="390" customWidth="1"/>
    <col min="85" max="89" width="9.140625" style="380"/>
    <col min="90" max="90" width="10" style="380" bestFit="1" customWidth="1"/>
    <col min="91" max="176" width="9.140625" style="380"/>
    <col min="177" max="16384" width="9.140625" style="404"/>
  </cols>
  <sheetData>
    <row r="1" spans="1:176" s="380" customFormat="1" ht="19.5" customHeight="1" x14ac:dyDescent="0.3">
      <c r="C1" s="381"/>
      <c r="D1" s="382"/>
      <c r="E1" s="383"/>
      <c r="F1" s="383"/>
      <c r="G1" s="383"/>
      <c r="H1" s="384"/>
      <c r="I1" s="384"/>
      <c r="J1" s="385"/>
      <c r="K1" s="386"/>
      <c r="L1" s="385"/>
      <c r="M1" s="385"/>
      <c r="N1" s="385"/>
      <c r="O1" s="387" t="s">
        <v>290</v>
      </c>
      <c r="P1" s="388" t="s">
        <v>291</v>
      </c>
      <c r="Q1" s="385"/>
      <c r="R1" s="385"/>
      <c r="S1" s="385"/>
      <c r="T1" s="385"/>
      <c r="U1" s="385"/>
      <c r="V1" s="385"/>
      <c r="W1" s="389"/>
      <c r="X1" s="389"/>
      <c r="Y1" s="389"/>
      <c r="Z1" s="389"/>
      <c r="AA1" s="385"/>
      <c r="AB1" s="385"/>
      <c r="AC1" s="385"/>
      <c r="AD1" s="385"/>
      <c r="AE1" s="385"/>
      <c r="AF1" s="385"/>
      <c r="AG1" s="385"/>
      <c r="AH1" s="385"/>
      <c r="AI1" s="385"/>
      <c r="AJ1" s="385"/>
      <c r="AK1" s="385"/>
      <c r="AL1" s="385"/>
      <c r="AM1" s="385"/>
      <c r="AN1" s="385"/>
      <c r="AO1" s="385"/>
      <c r="AP1" s="385"/>
      <c r="AQ1" s="385"/>
      <c r="AR1" s="385"/>
      <c r="AS1" s="385"/>
      <c r="AT1" s="385"/>
      <c r="AU1" s="385"/>
      <c r="AV1" s="385"/>
      <c r="AW1" s="385"/>
      <c r="AX1" s="385"/>
      <c r="AY1" s="385"/>
      <c r="AZ1" s="385"/>
      <c r="BA1" s="385"/>
      <c r="BB1" s="385"/>
      <c r="BC1" s="385"/>
      <c r="BD1" s="385"/>
      <c r="BE1" s="385"/>
      <c r="BF1" s="385"/>
      <c r="BG1" s="385"/>
      <c r="BH1" s="385"/>
      <c r="BI1" s="385"/>
      <c r="BJ1" s="385"/>
      <c r="BK1" s="385"/>
      <c r="BL1" s="385"/>
      <c r="BM1" s="385"/>
      <c r="BN1" s="385"/>
      <c r="BO1" s="385"/>
      <c r="BP1" s="385"/>
      <c r="BQ1" s="385"/>
      <c r="BR1" s="385"/>
      <c r="BS1" s="385"/>
      <c r="BT1" s="385"/>
      <c r="BU1" s="385"/>
      <c r="BV1" s="384"/>
      <c r="BW1" s="390" t="str">
        <f>""</f>
        <v/>
      </c>
      <c r="BX1" s="391"/>
      <c r="BY1" s="392"/>
      <c r="BZ1" s="392"/>
      <c r="CA1" s="734" t="str">
        <f ca="1">HYPERLINK(SelectionDataCentral!D169,SelectionDataCentral!D168)</f>
        <v>Toimintakaavio DRW (FI)</v>
      </c>
      <c r="CB1" s="390"/>
      <c r="CC1" s="390" t="s">
        <v>82</v>
      </c>
      <c r="CD1" s="390"/>
      <c r="CE1" s="390"/>
      <c r="CF1" s="390"/>
    </row>
    <row r="2" spans="1:176" s="380" customFormat="1" ht="20.100000000000001" customHeight="1" thickBot="1" x14ac:dyDescent="0.4">
      <c r="C2" s="393"/>
      <c r="D2" s="366" t="s">
        <v>67</v>
      </c>
      <c r="E2" s="361" t="str">
        <f t="shared" ref="E2" si="0">HYPERLINK("#"&amp;ADDRESS(ROW(),COLUMN()-1),CHAR(128))</f>
        <v>€</v>
      </c>
      <c r="F2" s="395"/>
      <c r="G2" s="395"/>
      <c r="H2" s="396"/>
      <c r="I2" s="396"/>
      <c r="J2" s="385"/>
      <c r="K2" s="385"/>
      <c r="L2" s="385" t="str">
        <f ca="1">SelectionDataCentral!D148</f>
        <v xml:space="preserve">     *** Ei Saatavilla***</v>
      </c>
      <c r="M2" s="385" t="s">
        <v>259</v>
      </c>
      <c r="N2" s="385"/>
      <c r="O2" s="385"/>
      <c r="P2" s="385"/>
      <c r="Q2" s="385"/>
      <c r="R2" s="385"/>
      <c r="S2" s="385"/>
      <c r="T2" s="385"/>
      <c r="U2" s="385"/>
      <c r="V2" s="385"/>
      <c r="W2" s="389"/>
      <c r="X2" s="389"/>
      <c r="Y2" s="389"/>
      <c r="Z2" s="389"/>
      <c r="AA2" s="385"/>
      <c r="AB2" s="385"/>
      <c r="AC2" s="385"/>
      <c r="AD2" s="385"/>
      <c r="AE2" s="385"/>
      <c r="AF2" s="385"/>
      <c r="AG2" s="385"/>
      <c r="AH2" s="385"/>
      <c r="AI2" s="385"/>
      <c r="AJ2" s="385"/>
      <c r="AK2" s="385"/>
      <c r="AL2" s="385"/>
      <c r="AM2" s="385"/>
      <c r="AN2" s="385"/>
      <c r="AO2" s="385"/>
      <c r="AP2" s="385"/>
      <c r="AQ2" s="385"/>
      <c r="AR2" s="385"/>
      <c r="AS2" s="385"/>
      <c r="AT2" s="385"/>
      <c r="AU2" s="385"/>
      <c r="AV2" s="385"/>
      <c r="AW2" s="385"/>
      <c r="AX2" s="385"/>
      <c r="AY2" s="385"/>
      <c r="AZ2" s="385"/>
      <c r="BA2" s="385"/>
      <c r="BB2" s="385"/>
      <c r="BC2" s="385"/>
      <c r="BD2" s="385"/>
      <c r="BE2" s="385"/>
      <c r="BF2" s="385"/>
      <c r="BG2" s="385"/>
      <c r="BH2" s="385"/>
      <c r="BI2" s="385"/>
      <c r="BJ2" s="385"/>
      <c r="BK2" s="385"/>
      <c r="BL2" s="385"/>
      <c r="BM2" s="385"/>
      <c r="BN2" s="385"/>
      <c r="BO2" s="385"/>
      <c r="BP2" s="385"/>
      <c r="BQ2" s="385"/>
      <c r="BR2" s="385"/>
      <c r="BS2" s="385"/>
      <c r="BT2" s="385"/>
      <c r="BU2" s="385"/>
      <c r="BV2" s="390"/>
      <c r="BW2" s="390"/>
      <c r="BX2" s="751" t="s">
        <v>1236</v>
      </c>
      <c r="BY2" s="398"/>
      <c r="BZ2" s="399"/>
      <c r="CA2" s="734" t="str">
        <f ca="1">HYPERLINK(SelectionDataCentral!D162,SelectionDataCentral!D161)</f>
        <v>Toimintakaavio PDF (FI)</v>
      </c>
      <c r="CB2" s="390"/>
      <c r="CC2" s="390"/>
      <c r="CD2" s="390"/>
      <c r="CE2" s="390"/>
      <c r="CF2" s="390"/>
    </row>
    <row r="3" spans="1:176" s="380" customFormat="1" ht="19.5" customHeight="1" thickTop="1" x14ac:dyDescent="0.3">
      <c r="C3" s="742" t="s">
        <v>1257</v>
      </c>
      <c r="D3" s="400"/>
      <c r="E3" s="401"/>
      <c r="F3" s="402"/>
      <c r="G3" s="402"/>
      <c r="H3" s="403"/>
      <c r="I3" s="403"/>
      <c r="J3" s="385"/>
      <c r="K3" s="385"/>
      <c r="L3" s="385" t="str">
        <f ca="1">SelectionDataCentral!D149</f>
        <v xml:space="preserve">     *** Suositeltu***</v>
      </c>
      <c r="M3" s="385"/>
      <c r="N3" s="385"/>
      <c r="O3" s="385"/>
      <c r="P3" s="385"/>
      <c r="Q3" s="385"/>
      <c r="R3" s="385"/>
      <c r="S3" s="385"/>
      <c r="T3" s="385"/>
      <c r="U3" s="385"/>
      <c r="V3" s="385"/>
      <c r="W3" s="389"/>
      <c r="X3" s="389"/>
      <c r="Y3" s="389"/>
      <c r="Z3" s="389"/>
      <c r="AA3" s="385"/>
      <c r="AB3" s="385"/>
      <c r="AC3" s="385"/>
      <c r="AD3" s="385"/>
      <c r="AE3" s="385"/>
      <c r="AF3" s="385"/>
      <c r="AG3" s="385"/>
      <c r="AH3" s="385"/>
      <c r="AI3" s="385"/>
      <c r="AJ3" s="385"/>
      <c r="AK3" s="385"/>
      <c r="AL3" s="385"/>
      <c r="AM3" s="385"/>
      <c r="AN3" s="385"/>
      <c r="AO3" s="385"/>
      <c r="AP3" s="385"/>
      <c r="AQ3" s="385"/>
      <c r="AR3" s="385"/>
      <c r="AS3" s="385"/>
      <c r="AT3" s="385"/>
      <c r="AU3" s="385"/>
      <c r="AV3" s="385"/>
      <c r="AW3" s="385"/>
      <c r="AX3" s="385"/>
      <c r="AY3" s="385"/>
      <c r="AZ3" s="385"/>
      <c r="BA3" s="385"/>
      <c r="BB3" s="385"/>
      <c r="BC3" s="385"/>
      <c r="BD3" s="385"/>
      <c r="BE3" s="385"/>
      <c r="BF3" s="385"/>
      <c r="BG3" s="385"/>
      <c r="BH3" s="385"/>
      <c r="BI3" s="385"/>
      <c r="BJ3" s="385"/>
      <c r="BK3" s="385"/>
      <c r="BL3" s="385"/>
      <c r="BM3" s="385"/>
      <c r="BN3" s="385"/>
      <c r="BO3" s="385"/>
      <c r="BP3" s="385"/>
      <c r="BQ3" s="385"/>
      <c r="BR3" s="385"/>
      <c r="BS3" s="385"/>
      <c r="BT3" s="385"/>
      <c r="BU3" s="385"/>
      <c r="BV3" s="404"/>
      <c r="BW3" s="390"/>
      <c r="BX3" s="397"/>
      <c r="BY3" s="405"/>
      <c r="BZ3" s="406"/>
      <c r="CA3" s="735" t="str">
        <f ca="1">HYPERLINK(SelectionDataCentral!D160,SelectionDataCentral!D159)</f>
        <v>Toimintakaavio DWG (FI)</v>
      </c>
      <c r="CB3" s="390"/>
      <c r="CC3" s="390"/>
      <c r="CD3" s="390"/>
      <c r="CE3" s="390"/>
      <c r="CF3" s="390"/>
    </row>
    <row r="4" spans="1:176" s="380" customFormat="1" ht="19.5" customHeight="1" thickBot="1" x14ac:dyDescent="0.35">
      <c r="A4" s="390"/>
      <c r="B4" s="390"/>
      <c r="C4" s="739"/>
      <c r="D4" s="407"/>
      <c r="E4" s="390"/>
      <c r="F4" s="396"/>
      <c r="G4" s="396"/>
      <c r="H4" s="396"/>
      <c r="I4" s="396"/>
      <c r="J4" s="408"/>
      <c r="K4" s="385"/>
      <c r="L4" s="385" t="str">
        <f ca="1">SelectionDataCentral!D150</f>
        <v xml:space="preserve">     ***Vakiovaruste***</v>
      </c>
      <c r="M4" s="408"/>
      <c r="N4" s="385"/>
      <c r="O4" s="385"/>
      <c r="P4" s="385"/>
      <c r="Q4" s="408"/>
      <c r="R4" s="408"/>
      <c r="S4" s="408"/>
      <c r="T4" s="408"/>
      <c r="U4" s="408"/>
      <c r="V4" s="408"/>
      <c r="W4" s="409"/>
      <c r="X4" s="409"/>
      <c r="Y4" s="409"/>
      <c r="Z4" s="409"/>
      <c r="AA4" s="410"/>
      <c r="AB4" s="410"/>
      <c r="AC4" s="410"/>
      <c r="AD4" s="410"/>
      <c r="AE4" s="410"/>
      <c r="AF4" s="410"/>
      <c r="AG4" s="410"/>
      <c r="AH4" s="410"/>
      <c r="AI4" s="410"/>
      <c r="AJ4" s="410"/>
      <c r="AK4" s="410"/>
      <c r="AL4" s="410"/>
      <c r="AM4" s="410"/>
      <c r="AN4" s="410"/>
      <c r="AO4" s="410"/>
      <c r="AP4" s="411"/>
      <c r="AQ4" s="410"/>
      <c r="AR4" s="410"/>
      <c r="AS4" s="410"/>
      <c r="AT4" s="410"/>
      <c r="AU4" s="410"/>
      <c r="AV4" s="410"/>
      <c r="AW4" s="410"/>
      <c r="AX4" s="410"/>
      <c r="AY4" s="410"/>
      <c r="AZ4" s="410"/>
      <c r="BA4" s="410"/>
      <c r="BB4" s="410"/>
      <c r="BC4" s="410"/>
      <c r="BD4" s="410"/>
      <c r="BE4" s="410"/>
      <c r="BF4" s="410"/>
      <c r="BG4" s="410"/>
      <c r="BH4" s="410"/>
      <c r="BI4" s="410"/>
      <c r="BJ4" s="410"/>
      <c r="BK4" s="410"/>
      <c r="BL4" s="410"/>
      <c r="BM4" s="410"/>
      <c r="BN4" s="410"/>
      <c r="BO4" s="410"/>
      <c r="BP4" s="410"/>
      <c r="BQ4" s="410"/>
      <c r="BR4" s="410"/>
      <c r="BS4" s="410"/>
      <c r="BT4" s="410"/>
      <c r="BU4" s="410"/>
      <c r="BV4" s="390"/>
      <c r="BW4" s="390"/>
      <c r="BX4" s="397"/>
      <c r="BY4" s="392"/>
      <c r="BZ4" s="392"/>
      <c r="CA4" s="735" t="str">
        <f ca="1">HYPERLINK(SelectionDataCentral!D167,SelectionDataCentral!D164)</f>
        <v>AHU Design</v>
      </c>
      <c r="CB4" s="412"/>
      <c r="CC4" s="390"/>
      <c r="CD4" s="390"/>
      <c r="CE4" s="404"/>
      <c r="CF4" s="390"/>
    </row>
    <row r="5" spans="1:176" ht="19.5" customHeight="1" thickBot="1" x14ac:dyDescent="0.4">
      <c r="B5" s="413"/>
      <c r="C5" s="414"/>
      <c r="D5" s="415"/>
      <c r="E5" s="416"/>
      <c r="F5" s="417"/>
      <c r="G5" s="417"/>
      <c r="J5" s="419" t="s">
        <v>474</v>
      </c>
      <c r="K5" s="419" t="s">
        <v>282</v>
      </c>
      <c r="L5" s="419" t="s">
        <v>281</v>
      </c>
      <c r="M5" s="419" t="s">
        <v>280</v>
      </c>
      <c r="N5" s="419" t="s">
        <v>279</v>
      </c>
      <c r="O5" s="419" t="s">
        <v>278</v>
      </c>
      <c r="P5" s="419" t="s">
        <v>277</v>
      </c>
      <c r="Q5" s="420" t="s">
        <v>276</v>
      </c>
      <c r="R5" s="421" t="s">
        <v>289</v>
      </c>
      <c r="S5" s="421" t="s">
        <v>273</v>
      </c>
      <c r="T5" s="421" t="s">
        <v>283</v>
      </c>
      <c r="U5" s="421" t="s">
        <v>533</v>
      </c>
      <c r="V5" s="421" t="s">
        <v>533</v>
      </c>
      <c r="W5" s="422" t="s">
        <v>494</v>
      </c>
      <c r="X5" s="422" t="s">
        <v>503</v>
      </c>
      <c r="Y5" s="422" t="s">
        <v>497</v>
      </c>
      <c r="Z5" s="422" t="s">
        <v>497</v>
      </c>
      <c r="AA5" s="423" t="s">
        <v>271</v>
      </c>
      <c r="AB5" s="423"/>
      <c r="AC5" s="423"/>
      <c r="AD5" s="423"/>
      <c r="AE5" s="423"/>
      <c r="AF5" s="423"/>
      <c r="AG5" s="423"/>
      <c r="AH5" s="423"/>
      <c r="AI5" s="423"/>
      <c r="AJ5" s="424"/>
      <c r="AK5" s="424"/>
      <c r="AL5" s="424"/>
      <c r="AM5" s="424"/>
      <c r="AN5" s="424"/>
      <c r="AO5" s="424"/>
      <c r="AQ5" s="786" t="s">
        <v>36</v>
      </c>
      <c r="AR5" s="786"/>
      <c r="AS5" s="786"/>
      <c r="AT5" s="786"/>
      <c r="AU5" s="786"/>
      <c r="AV5" s="786"/>
      <c r="AW5" s="786"/>
      <c r="AX5" s="786"/>
      <c r="AY5" s="786"/>
      <c r="AZ5" s="786"/>
      <c r="BA5" s="786"/>
      <c r="BB5" s="787" t="s">
        <v>496</v>
      </c>
      <c r="BC5" s="787"/>
      <c r="BD5" s="787"/>
      <c r="BE5" s="787"/>
      <c r="BF5" s="787"/>
      <c r="BG5" s="787"/>
      <c r="BH5" s="787"/>
      <c r="BI5" s="787"/>
      <c r="BJ5" s="425"/>
      <c r="BK5" s="425"/>
      <c r="BL5" s="425"/>
      <c r="BM5" s="788" t="s">
        <v>495</v>
      </c>
      <c r="BN5" s="789"/>
      <c r="BO5" s="789"/>
      <c r="BP5" s="789"/>
      <c r="BQ5" s="789"/>
      <c r="BR5" s="789"/>
      <c r="BS5" s="789"/>
      <c r="BT5" s="789"/>
      <c r="BU5" s="790"/>
      <c r="BV5" s="426"/>
      <c r="BW5" s="427"/>
      <c r="BX5" s="414"/>
      <c r="BY5" s="364"/>
      <c r="BZ5" s="365"/>
      <c r="CA5" s="735" t="str">
        <f ca="1">HYPERLINK(SelectionDataCentral!D166,SelectionDataCentral!D165)</f>
        <v>CASA Central Kuvut</v>
      </c>
      <c r="CB5" s="428"/>
    </row>
    <row r="6" spans="1:176" ht="19.5" customHeight="1" thickTop="1" x14ac:dyDescent="0.3">
      <c r="A6" s="429"/>
      <c r="B6" s="429"/>
      <c r="C6" s="430" t="str">
        <f ca="1">SelectionDataCentral!D142</f>
        <v>Keskitetty ilmanvaihto</v>
      </c>
      <c r="D6" s="785" t="str">
        <f ca="1">SelectionDataCentral!D163</f>
        <v>Valitse Huoneistokohtainen järjestelmä</v>
      </c>
      <c r="E6" s="785"/>
      <c r="F6" s="431"/>
      <c r="G6" s="431"/>
      <c r="H6" s="431"/>
      <c r="I6" s="396"/>
      <c r="J6" s="421"/>
      <c r="K6" s="421" t="str">
        <f ca="1">CONCATENATE(M6,L6)</f>
        <v/>
      </c>
      <c r="L6" s="421" t="str">
        <f>""</f>
        <v/>
      </c>
      <c r="M6" s="421" t="str">
        <f ca="1">CONCATENATE(Q6,N6,O6,P6)</f>
        <v/>
      </c>
      <c r="N6" s="421" t="str">
        <f ca="1">IF(AND(OR(F6=$AQ$6,F6=$AR$6),SET_INCLUDED=0),"[302-SET]","")</f>
        <v/>
      </c>
      <c r="O6" s="421" t="str">
        <f ca="1" xml:space="preserve"> IF(AND(OR($F6=$AS$6,$F6=$AX$6,$F6=$AY$6,$F6=$AT$6,$F6=$AU$6),SEC_NEEDED&gt;0),$O$4,"")</f>
        <v/>
      </c>
      <c r="P6" s="421" t="str">
        <f ca="1" xml:space="preserve"> IF(AND(OR($F6=$AS$6,$F6=$AX$6,$F6=$AY$6,$F6=$AT$6,$F6=$AU$6),SEM_NEEDED&gt;0),$P$4,"")</f>
        <v/>
      </c>
      <c r="Q6" s="421" t="str">
        <f ca="1">IF(D6="-","",R6)</f>
        <v/>
      </c>
      <c r="R6" s="421" t="str">
        <f>S6</f>
        <v/>
      </c>
      <c r="S6" s="421" t="str">
        <f>""</f>
        <v/>
      </c>
      <c r="T6" s="421"/>
      <c r="U6" s="421"/>
      <c r="V6" s="421"/>
      <c r="W6" s="422"/>
      <c r="X6" s="422"/>
      <c r="Y6" s="422"/>
      <c r="Z6" s="422"/>
      <c r="AA6" s="410" t="s">
        <v>59</v>
      </c>
      <c r="AB6" s="410" t="s">
        <v>110</v>
      </c>
      <c r="AC6" s="410" t="s">
        <v>106</v>
      </c>
      <c r="AD6" s="410" t="s">
        <v>104</v>
      </c>
      <c r="AE6" s="410" t="s">
        <v>105</v>
      </c>
      <c r="AF6" s="410" t="s">
        <v>103</v>
      </c>
      <c r="AG6" s="410" t="s">
        <v>24</v>
      </c>
      <c r="AH6" s="410" t="s">
        <v>26</v>
      </c>
      <c r="AI6" s="410" t="s">
        <v>25</v>
      </c>
      <c r="AJ6" s="410" t="s">
        <v>28</v>
      </c>
      <c r="AK6" s="410" t="s">
        <v>160</v>
      </c>
      <c r="AL6" s="410" t="s">
        <v>161</v>
      </c>
      <c r="AM6" s="410" t="s">
        <v>61</v>
      </c>
      <c r="AN6" s="410" t="s">
        <v>38</v>
      </c>
      <c r="AO6" s="410" t="s">
        <v>35</v>
      </c>
      <c r="AP6" s="744" t="s">
        <v>60</v>
      </c>
      <c r="AQ6" s="432" t="s">
        <v>226</v>
      </c>
      <c r="AR6" s="432" t="s">
        <v>227</v>
      </c>
      <c r="AS6" s="432" t="s">
        <v>253</v>
      </c>
      <c r="AT6" s="432" t="s">
        <v>228</v>
      </c>
      <c r="AU6" s="432" t="s">
        <v>229</v>
      </c>
      <c r="AV6" s="432" t="s">
        <v>230</v>
      </c>
      <c r="AW6" s="432" t="s">
        <v>231</v>
      </c>
      <c r="AX6" s="432" t="s">
        <v>232</v>
      </c>
      <c r="AY6" s="432" t="s">
        <v>62</v>
      </c>
      <c r="AZ6" s="432" t="s">
        <v>112</v>
      </c>
      <c r="BA6" s="432" t="s">
        <v>43</v>
      </c>
      <c r="BB6" s="433" t="s">
        <v>9</v>
      </c>
      <c r="BC6" s="434" t="s">
        <v>10</v>
      </c>
      <c r="BD6" s="434" t="s">
        <v>11</v>
      </c>
      <c r="BE6" s="434" t="s">
        <v>12</v>
      </c>
      <c r="BF6" s="434" t="s">
        <v>13</v>
      </c>
      <c r="BG6" s="434" t="s">
        <v>14</v>
      </c>
      <c r="BH6" s="434" t="s">
        <v>15</v>
      </c>
      <c r="BI6" s="434" t="s">
        <v>11</v>
      </c>
      <c r="BJ6" s="434" t="s">
        <v>62</v>
      </c>
      <c r="BK6" s="434" t="s">
        <v>110</v>
      </c>
      <c r="BL6" s="434" t="s">
        <v>43</v>
      </c>
      <c r="BM6" s="435" t="s">
        <v>520</v>
      </c>
      <c r="BN6" s="436" t="s">
        <v>521</v>
      </c>
      <c r="BO6" s="436" t="s">
        <v>504</v>
      </c>
      <c r="BP6" s="436" t="s">
        <v>499</v>
      </c>
      <c r="BQ6" s="436" t="s">
        <v>500</v>
      </c>
      <c r="BR6" s="436" t="s">
        <v>501</v>
      </c>
      <c r="BS6" s="436" t="s">
        <v>502</v>
      </c>
      <c r="BT6" s="436" t="s">
        <v>498</v>
      </c>
      <c r="BU6" s="437" t="s">
        <v>519</v>
      </c>
      <c r="BV6" s="390"/>
      <c r="BW6" s="396"/>
      <c r="BX6" s="438" t="str">
        <f ca="1">SelectionDataCentral!D$152</f>
        <v>Järjestelmä suunnitelma</v>
      </c>
      <c r="BY6" s="791"/>
      <c r="BZ6" s="792"/>
      <c r="CA6" s="792"/>
      <c r="CB6" s="439"/>
      <c r="CC6" s="404" t="s">
        <v>93</v>
      </c>
    </row>
    <row r="7" spans="1:176" s="467" customFormat="1" ht="15" customHeight="1" thickBot="1" x14ac:dyDescent="0.3">
      <c r="A7" s="440"/>
      <c r="B7" s="440"/>
      <c r="C7" s="441"/>
      <c r="D7" s="442"/>
      <c r="E7" s="443"/>
      <c r="F7" s="444"/>
      <c r="G7" s="444"/>
      <c r="H7" s="445"/>
      <c r="I7" s="446"/>
      <c r="J7" s="447"/>
      <c r="K7" s="447" t="s">
        <v>1016</v>
      </c>
      <c r="L7" s="447" t="s">
        <v>1017</v>
      </c>
      <c r="M7" s="447" t="s">
        <v>1018</v>
      </c>
      <c r="N7" s="447" t="s">
        <v>1019</v>
      </c>
      <c r="O7" s="448" t="s">
        <v>1020</v>
      </c>
      <c r="P7" s="448" t="s">
        <v>1021</v>
      </c>
      <c r="Q7" s="449" t="str">
        <f>IF(D7="-","",CONCATENATE(R7,W7))</f>
        <v/>
      </c>
      <c r="R7" s="450" t="str">
        <f t="shared" ref="R7:R70" si="1">S7</f>
        <v/>
      </c>
      <c r="S7" s="447" t="str">
        <f>""</f>
        <v/>
      </c>
      <c r="T7" s="451"/>
      <c r="U7" s="451"/>
      <c r="V7" s="451"/>
      <c r="W7" s="452"/>
      <c r="X7" s="453"/>
      <c r="Y7" s="453"/>
      <c r="Z7" s="453"/>
      <c r="AA7" s="454"/>
      <c r="AB7" s="455"/>
      <c r="AC7" s="456"/>
      <c r="AD7" s="456"/>
      <c r="AE7" s="456"/>
      <c r="AF7" s="457"/>
      <c r="AG7" s="457"/>
      <c r="AH7" s="457"/>
      <c r="AI7" s="456"/>
      <c r="AJ7" s="456"/>
      <c r="AK7" s="456"/>
      <c r="AL7" s="456"/>
      <c r="AM7" s="456"/>
      <c r="AN7" s="458"/>
      <c r="AO7" s="459"/>
      <c r="AP7" s="460"/>
      <c r="AQ7" s="455">
        <f ca="1">$AA$147</f>
        <v>0</v>
      </c>
      <c r="AR7" s="455">
        <f ca="1">$AA$147</f>
        <v>0</v>
      </c>
      <c r="AS7" s="456">
        <f ca="1">AA155</f>
        <v>0</v>
      </c>
      <c r="AT7" s="456">
        <f ca="1">$AA$152</f>
        <v>0</v>
      </c>
      <c r="AU7" s="456">
        <f ca="1">$AA$152</f>
        <v>0</v>
      </c>
      <c r="AV7" s="456">
        <f ca="1">$AA$162</f>
        <v>0</v>
      </c>
      <c r="AW7" s="456">
        <f ca="1">$AA$162</f>
        <v>0</v>
      </c>
      <c r="AX7" s="456">
        <f ca="1">$AA$152</f>
        <v>0</v>
      </c>
      <c r="AY7" s="456">
        <f ca="1">$AA$152</f>
        <v>0</v>
      </c>
      <c r="AZ7" s="458">
        <v>1</v>
      </c>
      <c r="BA7" s="458"/>
      <c r="BB7" s="461"/>
      <c r="BC7" s="462"/>
      <c r="BD7" s="462"/>
      <c r="BE7" s="462"/>
      <c r="BF7" s="462"/>
      <c r="BG7" s="462"/>
      <c r="BH7" s="462"/>
      <c r="BI7" s="462"/>
      <c r="BJ7" s="462"/>
      <c r="BK7" s="462"/>
      <c r="BL7" s="462"/>
      <c r="BM7" s="463"/>
      <c r="BN7" s="462"/>
      <c r="BO7" s="462"/>
      <c r="BP7" s="462"/>
      <c r="BQ7" s="462"/>
      <c r="BR7" s="462"/>
      <c r="BS7" s="462"/>
      <c r="BT7" s="462"/>
      <c r="BU7" s="464"/>
      <c r="BV7" s="465"/>
      <c r="BW7" s="466"/>
      <c r="BX7" s="740">
        <f ca="1">NOW()</f>
        <v>44109.593264583331</v>
      </c>
      <c r="BY7" s="780"/>
      <c r="BZ7" s="781"/>
      <c r="CA7" s="781"/>
      <c r="CB7" s="465"/>
      <c r="CD7" s="468"/>
      <c r="CE7" s="468"/>
      <c r="CF7" s="468"/>
      <c r="CG7" s="469"/>
      <c r="CH7" s="469"/>
      <c r="CI7" s="469"/>
      <c r="CJ7" s="469"/>
      <c r="CK7" s="469"/>
      <c r="CL7" s="469"/>
      <c r="CM7" s="469"/>
      <c r="CN7" s="469"/>
      <c r="CO7" s="469"/>
      <c r="CP7" s="469"/>
      <c r="CQ7" s="469"/>
      <c r="CR7" s="469"/>
      <c r="CS7" s="469"/>
      <c r="CT7" s="469"/>
      <c r="CU7" s="469"/>
      <c r="CV7" s="469"/>
      <c r="CW7" s="469"/>
      <c r="CX7" s="469"/>
      <c r="CY7" s="469"/>
      <c r="CZ7" s="469"/>
      <c r="DA7" s="469"/>
      <c r="DB7" s="469"/>
      <c r="DC7" s="469"/>
      <c r="DD7" s="469"/>
      <c r="DE7" s="469"/>
      <c r="DF7" s="469"/>
      <c r="DG7" s="469"/>
      <c r="DH7" s="469"/>
      <c r="DI7" s="469"/>
      <c r="DJ7" s="469"/>
      <c r="DK7" s="469"/>
      <c r="DL7" s="469"/>
      <c r="DM7" s="469"/>
      <c r="DN7" s="469"/>
      <c r="DO7" s="469"/>
      <c r="DP7" s="469"/>
      <c r="DQ7" s="469"/>
      <c r="DR7" s="469"/>
      <c r="DS7" s="469"/>
      <c r="DT7" s="469"/>
      <c r="DU7" s="469"/>
      <c r="DV7" s="469"/>
      <c r="DW7" s="469"/>
      <c r="DX7" s="469"/>
      <c r="DY7" s="469"/>
      <c r="DZ7" s="469"/>
      <c r="EA7" s="469"/>
      <c r="EB7" s="469"/>
      <c r="EC7" s="469"/>
      <c r="ED7" s="469"/>
      <c r="EE7" s="469"/>
      <c r="EF7" s="469"/>
      <c r="EG7" s="469"/>
      <c r="EH7" s="469"/>
      <c r="EI7" s="469"/>
      <c r="EJ7" s="469"/>
      <c r="EK7" s="469"/>
      <c r="EL7" s="469"/>
      <c r="EM7" s="469"/>
      <c r="EN7" s="469"/>
      <c r="EO7" s="469"/>
      <c r="EP7" s="469"/>
      <c r="EQ7" s="469"/>
      <c r="ER7" s="469"/>
      <c r="ES7" s="469"/>
      <c r="ET7" s="469"/>
      <c r="EU7" s="469"/>
      <c r="EV7" s="469"/>
      <c r="EW7" s="469"/>
      <c r="EX7" s="469"/>
      <c r="EY7" s="469"/>
      <c r="EZ7" s="469"/>
      <c r="FA7" s="469"/>
      <c r="FB7" s="469"/>
      <c r="FC7" s="469"/>
      <c r="FD7" s="469"/>
      <c r="FE7" s="469"/>
      <c r="FF7" s="469"/>
      <c r="FG7" s="469"/>
      <c r="FH7" s="469"/>
      <c r="FI7" s="469"/>
      <c r="FJ7" s="469"/>
      <c r="FK7" s="469"/>
      <c r="FL7" s="469"/>
      <c r="FM7" s="469"/>
      <c r="FN7" s="469"/>
      <c r="FO7" s="469"/>
      <c r="FP7" s="469"/>
      <c r="FQ7" s="469"/>
      <c r="FR7" s="469"/>
      <c r="FS7" s="469"/>
      <c r="FT7" s="469"/>
    </row>
    <row r="8" spans="1:176" s="467" customFormat="1" ht="17.25" thickTop="1" thickBot="1" x14ac:dyDescent="0.3">
      <c r="A8" s="468"/>
      <c r="B8" s="470"/>
      <c r="C8" s="471" t="str">
        <f ca="1">SelectionDataCentral!D8</f>
        <v>Keskitetty ilmanvaihtokone</v>
      </c>
      <c r="D8" s="471" t="str">
        <f ca="1">SelectionDataCentral!E8</f>
        <v>Valinta</v>
      </c>
      <c r="E8" s="472" t="str">
        <f ca="1">SelectionDataCentral!F8</f>
        <v/>
      </c>
      <c r="F8" s="472" t="str">
        <f ca="1">SelectionDataCentral!G8</f>
        <v>Piilotetaan</v>
      </c>
      <c r="G8" s="472" t="str">
        <f ca="1">SelectionDataCentral!J8</f>
        <v>Piilotetaan</v>
      </c>
      <c r="H8" s="473"/>
      <c r="I8" s="446"/>
      <c r="J8" s="474"/>
      <c r="K8" s="474" t="str">
        <f ca="1">IF(CONCATENATE(M8,L8,N8,O8,P8)="","-",CONCATENATE(M8,L8,N8,O8,P8))</f>
        <v>-</v>
      </c>
      <c r="L8" s="474" t="str">
        <f>""</f>
        <v/>
      </c>
      <c r="M8" s="474" t="str">
        <f ca="1">Q8</f>
        <v>-</v>
      </c>
      <c r="N8" s="474" t="str">
        <f t="shared" ref="N8:N16" ca="1" si="2">IF(AND(OR(F8=$AQ$6,F8=$AR$6),SET_INCLUDED=0),1,"")</f>
        <v/>
      </c>
      <c r="O8" s="448" t="str">
        <f t="shared" ref="O8:O71" ca="1" si="3" xml:space="preserve"> IF(AND(OR($F8=$AS$6,$F8=$AX$6,$F8=$AY$6,$F8=$AT$6,$F8=$AU$6),SEC_NEEDED&gt;0),1,"")</f>
        <v/>
      </c>
      <c r="P8" s="448" t="str">
        <f t="shared" ref="P8:P71" ca="1" si="4" xml:space="preserve"> IF(AND(OR($F8=$AS$6,$F8=$AX$6,$F8=$AY$6,$F8=$AT$6,$F8=$AU$6,$F8=$AZ$6),SEM_NEEDED&gt;0),1,"")</f>
        <v/>
      </c>
      <c r="Q8" s="449" t="str">
        <f ca="1">IF(D8="-","",CONCATENATE(R8,W8))</f>
        <v>-</v>
      </c>
      <c r="R8" s="475" t="str">
        <f t="shared" si="1"/>
        <v>-</v>
      </c>
      <c r="S8" s="474" t="str">
        <f>"-"</f>
        <v>-</v>
      </c>
      <c r="T8" s="451"/>
      <c r="U8" s="451"/>
      <c r="V8" s="451"/>
      <c r="W8" s="476" t="str">
        <f t="shared" ref="W8:W39" ca="1" si="5">IF(OR(F8=$AQ$6,F8=$AR$6),"",CONCATENATE(X8,Y8,Z8,BM8,BN8,BO8,BP8,BQ8,BR8,BS8,BT8,BU8))</f>
        <v/>
      </c>
      <c r="X8" s="477" t="str">
        <f>IF($AA8="AI"," [402-AI","")</f>
        <v/>
      </c>
      <c r="Y8" s="477" t="str">
        <f>IF(OR($AA8="DO_ALL",$AA8="DO_GIO")," [403-DO","")</f>
        <v/>
      </c>
      <c r="Z8" s="477" t="str">
        <f>IF($AA8="DI"," [401-DI","")</f>
        <v/>
      </c>
      <c r="AA8" s="464"/>
      <c r="AB8" s="478"/>
      <c r="AC8" s="479"/>
      <c r="AD8" s="479"/>
      <c r="AE8" s="479"/>
      <c r="AF8" s="479"/>
      <c r="AG8" s="479"/>
      <c r="AH8" s="479"/>
      <c r="AI8" s="479"/>
      <c r="AJ8" s="479"/>
      <c r="AK8" s="479"/>
      <c r="AL8" s="479"/>
      <c r="AM8" s="479"/>
      <c r="AN8" s="461"/>
      <c r="AO8" s="462"/>
      <c r="AP8" s="480"/>
      <c r="AQ8" s="481"/>
      <c r="AR8" s="482"/>
      <c r="AS8" s="482"/>
      <c r="AT8" s="482"/>
      <c r="AU8" s="482"/>
      <c r="AV8" s="482"/>
      <c r="AW8" s="482"/>
      <c r="AX8" s="482"/>
      <c r="AY8" s="483"/>
      <c r="AZ8" s="483"/>
      <c r="BA8" s="483"/>
      <c r="BB8" s="484" t="str">
        <f>IF(AQ8&gt;0,AQ$6,"")</f>
        <v/>
      </c>
      <c r="BC8" s="485" t="str">
        <f t="shared" ref="BC8:BK33" si="6">IF(AR8&gt;0,AR$6,"")</f>
        <v/>
      </c>
      <c r="BD8" s="485" t="str">
        <f t="shared" si="6"/>
        <v/>
      </c>
      <c r="BE8" s="485" t="str">
        <f t="shared" si="6"/>
        <v/>
      </c>
      <c r="BF8" s="485" t="str">
        <f t="shared" si="6"/>
        <v/>
      </c>
      <c r="BG8" s="485" t="str">
        <f t="shared" si="6"/>
        <v/>
      </c>
      <c r="BH8" s="485" t="str">
        <f t="shared" si="6"/>
        <v/>
      </c>
      <c r="BI8" s="485" t="str">
        <f t="shared" si="6"/>
        <v/>
      </c>
      <c r="BJ8" s="485"/>
      <c r="BK8" s="486"/>
      <c r="BL8" s="486" t="str">
        <f t="shared" ref="BL8:BL71" si="7">IF(BA8&gt;0,BA$6,"")</f>
        <v/>
      </c>
      <c r="BM8" s="487" t="str">
        <f>IF(AQ8&gt;0,BM$6,"")</f>
        <v/>
      </c>
      <c r="BN8" s="488" t="str">
        <f t="shared" ref="BN8:BU23" si="8">IF(AR8&gt;0,BN$6,"")</f>
        <v/>
      </c>
      <c r="BO8" s="488" t="str">
        <f>IF(AS8&gt;0,BO$6,"")</f>
        <v/>
      </c>
      <c r="BP8" s="488" t="str">
        <f t="shared" si="8"/>
        <v/>
      </c>
      <c r="BQ8" s="488" t="str">
        <f t="shared" si="8"/>
        <v/>
      </c>
      <c r="BR8" s="488" t="str">
        <f t="shared" si="8"/>
        <v/>
      </c>
      <c r="BS8" s="488" t="str">
        <f t="shared" si="8"/>
        <v/>
      </c>
      <c r="BT8" s="488" t="str">
        <f t="shared" si="8"/>
        <v/>
      </c>
      <c r="BU8" s="489" t="str">
        <f t="shared" si="8"/>
        <v/>
      </c>
      <c r="BV8" s="465"/>
      <c r="BW8" s="736"/>
      <c r="BX8" s="737" t="str">
        <f ca="1">'Product CodesCentral'!C3</f>
        <v>Osaluettelo</v>
      </c>
      <c r="BY8" s="738" t="str">
        <f ca="1">'Product CodesCentral'!D3</f>
        <v>DWG Layer</v>
      </c>
      <c r="BZ8" s="738" t="str">
        <f ca="1">'Product CodesCentral'!E3</f>
        <v>Muotoilu</v>
      </c>
      <c r="CA8" s="738" t="str">
        <f ca="1">'Product CodesCentral'!F3</f>
        <v xml:space="preserve">Tuotekoodi </v>
      </c>
      <c r="CB8" s="490"/>
      <c r="CD8" s="491"/>
      <c r="CE8" s="468"/>
      <c r="CF8" s="468"/>
      <c r="CG8" s="469"/>
      <c r="CH8" s="469"/>
      <c r="CI8" s="469"/>
      <c r="CJ8" s="469"/>
      <c r="CK8" s="469"/>
      <c r="CL8" s="469"/>
      <c r="CM8" s="469"/>
      <c r="CN8" s="469"/>
      <c r="CO8" s="469"/>
      <c r="CP8" s="469"/>
      <c r="CQ8" s="469"/>
      <c r="CR8" s="469"/>
      <c r="CS8" s="469"/>
      <c r="CT8" s="469"/>
      <c r="CU8" s="469"/>
      <c r="CV8" s="469"/>
      <c r="CW8" s="469"/>
      <c r="CX8" s="469"/>
      <c r="CY8" s="469"/>
      <c r="CZ8" s="469"/>
      <c r="DA8" s="469"/>
      <c r="DB8" s="469"/>
      <c r="DC8" s="469"/>
      <c r="DD8" s="469"/>
      <c r="DE8" s="469"/>
      <c r="DF8" s="469"/>
      <c r="DG8" s="469"/>
      <c r="DH8" s="469"/>
      <c r="DI8" s="469"/>
      <c r="DJ8" s="469"/>
      <c r="DK8" s="469"/>
      <c r="DL8" s="469"/>
      <c r="DM8" s="469"/>
      <c r="DN8" s="469"/>
      <c r="DO8" s="469"/>
      <c r="DP8" s="469"/>
      <c r="DQ8" s="469"/>
      <c r="DR8" s="469"/>
      <c r="DS8" s="469"/>
      <c r="DT8" s="469"/>
      <c r="DU8" s="469"/>
      <c r="DV8" s="469"/>
      <c r="DW8" s="469"/>
      <c r="DX8" s="469"/>
      <c r="DY8" s="469"/>
      <c r="DZ8" s="469"/>
      <c r="EA8" s="469"/>
      <c r="EB8" s="469"/>
      <c r="EC8" s="469"/>
      <c r="ED8" s="469"/>
      <c r="EE8" s="469"/>
      <c r="EF8" s="469"/>
      <c r="EG8" s="469"/>
      <c r="EH8" s="469"/>
      <c r="EI8" s="469"/>
      <c r="EJ8" s="469"/>
      <c r="EK8" s="469"/>
      <c r="EL8" s="469"/>
      <c r="EM8" s="469"/>
      <c r="EN8" s="469"/>
      <c r="EO8" s="469"/>
      <c r="EP8" s="469"/>
      <c r="EQ8" s="469"/>
      <c r="ER8" s="469"/>
      <c r="ES8" s="469"/>
      <c r="ET8" s="469"/>
      <c r="EU8" s="469"/>
      <c r="EV8" s="469"/>
      <c r="EW8" s="469"/>
      <c r="EX8" s="469"/>
      <c r="EY8" s="469"/>
      <c r="EZ8" s="469"/>
      <c r="FA8" s="469"/>
      <c r="FB8" s="469"/>
      <c r="FC8" s="469"/>
      <c r="FD8" s="469"/>
      <c r="FE8" s="469"/>
      <c r="FF8" s="469"/>
      <c r="FG8" s="469"/>
      <c r="FH8" s="469"/>
      <c r="FI8" s="469"/>
      <c r="FJ8" s="469"/>
      <c r="FK8" s="469"/>
      <c r="FL8" s="469"/>
      <c r="FM8" s="469"/>
      <c r="FN8" s="469"/>
      <c r="FO8" s="469"/>
      <c r="FP8" s="469"/>
      <c r="FQ8" s="469"/>
      <c r="FR8" s="469"/>
      <c r="FS8" s="469"/>
      <c r="FT8" s="469"/>
    </row>
    <row r="9" spans="1:176" s="467" customFormat="1" ht="18.75" customHeight="1" thickBot="1" x14ac:dyDescent="0.3">
      <c r="A9" s="468"/>
      <c r="B9" s="440"/>
      <c r="C9" s="492" t="str">
        <f ca="1">SelectionDataCentral!D9</f>
        <v>Konemalli</v>
      </c>
      <c r="D9" s="694"/>
      <c r="E9" s="493" t="str">
        <f ca="1">SelectionDataCentral!F9</f>
        <v/>
      </c>
      <c r="F9" s="494" t="str">
        <f ca="1">SelectionDataCentral!G9</f>
        <v/>
      </c>
      <c r="G9" s="494" t="str">
        <f ca="1">SelectionDataCentral!J9</f>
        <v/>
      </c>
      <c r="H9" s="493"/>
      <c r="I9" s="495"/>
      <c r="J9" s="496"/>
      <c r="K9" s="496" t="str">
        <f t="shared" ref="K9:K72" ca="1" si="9">IF(CONCATENATE(M9,L9,N9,O9,P9)="","-",CONCATENATE(M9,L9,N9,O9,P9))</f>
        <v>-</v>
      </c>
      <c r="L9" s="496"/>
      <c r="M9" s="496" t="str">
        <f t="shared" ref="M9" ca="1" si="10">Q9</f>
        <v>-</v>
      </c>
      <c r="N9" s="496" t="str">
        <f t="shared" ca="1" si="2"/>
        <v/>
      </c>
      <c r="O9" s="497" t="str">
        <f t="shared" ca="1" si="3"/>
        <v/>
      </c>
      <c r="P9" s="497" t="str">
        <f t="shared" ca="1" si="4"/>
        <v/>
      </c>
      <c r="Q9" s="498" t="str">
        <f ca="1">IF(D9="-","",CONCATENATE(R9,W9))</f>
        <v>-</v>
      </c>
      <c r="R9" s="499" t="str">
        <f t="shared" si="1"/>
        <v>-</v>
      </c>
      <c r="S9" s="496" t="str">
        <f>"-"</f>
        <v>-</v>
      </c>
      <c r="T9" s="496"/>
      <c r="U9" s="496"/>
      <c r="V9" s="496"/>
      <c r="W9" s="500" t="str">
        <f t="shared" ca="1" si="5"/>
        <v/>
      </c>
      <c r="X9" s="501" t="str">
        <f t="shared" ref="X9:X72" ca="1" si="11">IF($AA9="AI"," [402-AI","")</f>
        <v/>
      </c>
      <c r="Y9" s="501" t="str">
        <f t="shared" ref="Y9:Y72" ca="1" si="12">IF(OR($AA9="DO_ALL",$AA9="DO_GIO")," [403-DO","")</f>
        <v/>
      </c>
      <c r="Z9" s="501" t="str">
        <f t="shared" ref="Z9:Z72" ca="1" si="13">IF($AA9="DI"," [401-DI","")</f>
        <v/>
      </c>
      <c r="AA9" s="502">
        <f ca="1">SelectionDataCentral!C9</f>
        <v>0</v>
      </c>
      <c r="AB9" s="503">
        <f t="shared" ref="AB9:AB72" ca="1" si="14">IF(AND(OR(AA9="MB"),AP9=1),1,0)</f>
        <v>0</v>
      </c>
      <c r="AC9" s="504">
        <f t="shared" ref="AC9:AC40" ca="1" si="15">IF(AND(OR(AA9="SET_INC",AA9="SET_DO_SET"),D9&lt;&gt;"-"),1,0)</f>
        <v>0</v>
      </c>
      <c r="AD9" s="504">
        <f t="shared" ref="AD9:AD72" ca="1" si="16">IF(AND(AA9="DO_GIO",AP9=1),1,0)</f>
        <v>0</v>
      </c>
      <c r="AE9" s="504">
        <f t="shared" ref="AE9:AE32" ca="1" si="17">IF(AND(OR(AA9="DO_SET",AA9="SET_DO_SET"),AP9=1),1,0)</f>
        <v>0</v>
      </c>
      <c r="AF9" s="504">
        <f t="shared" ref="AF9:AF32" ca="1" si="18">IF(AND(AA9="DO_ALL",AP9=1),1,0)</f>
        <v>0</v>
      </c>
      <c r="AG9" s="504">
        <f t="shared" ref="AG9:AG72" ca="1" si="19">IF(AND(AA9="DI",AP9=1),1,0)</f>
        <v>0</v>
      </c>
      <c r="AH9" s="504">
        <f t="shared" ref="AH9:AH72" ca="1" si="20">IF(AND(AA9="AI",AP9=1),1,0)</f>
        <v>0</v>
      </c>
      <c r="AI9" s="504">
        <f t="shared" ref="AI9:AI72" ca="1" si="21">IF(AND(AA9="AO",AP9=1),1,0)</f>
        <v>0</v>
      </c>
      <c r="AJ9" s="504">
        <f ca="1">SUM(AF9:AH9)</f>
        <v>0</v>
      </c>
      <c r="AK9" s="504">
        <f t="shared" ref="AK9:AK40" ca="1" si="22">IF(AND($AA9="SRHCO2",$D9&lt;&gt;"-"),1,0)</f>
        <v>0</v>
      </c>
      <c r="AL9" s="504">
        <f t="shared" ref="AL9:AL40" ca="1" si="23">IF(AND($AA9="SRHVOC",$D9&lt;&gt;"-"),1,0)</f>
        <v>0</v>
      </c>
      <c r="AM9" s="504">
        <f t="shared" ref="AM9:AM72" ca="1" si="24">IF(AND(AA9="H",AP9=1),1,0)</f>
        <v>0</v>
      </c>
      <c r="AN9" s="505">
        <f t="shared" ref="AN9:AN72" ca="1" si="25">IF(AND(AA9="S",AP9=1),1,0)</f>
        <v>0</v>
      </c>
      <c r="AO9" s="505">
        <f t="shared" ref="AO9:AO40" ca="1" si="26">IF(AND(AA9="PWR",D9&lt;&gt;"-"),1,0)</f>
        <v>0</v>
      </c>
      <c r="AP9" s="506">
        <f t="shared" ref="AP9:AP40" ca="1" si="27">IF(AND(D9&lt;&gt;"-",OR(AA9="MB",AA9="DO_GIO",AA9="SET_DO_SET",AA9="DO_SET",AA9="DO_ALL",AA9="DI",AA9="AI",AA9="AO")),1,0)</f>
        <v>0</v>
      </c>
      <c r="AQ9" s="507">
        <f ca="1">IF(AND(SUM(AQ$7:AQ8)=1, SUM($AP9:AP9)=1,OR($AF9=1,$AE9=1)),1,0)</f>
        <v>0</v>
      </c>
      <c r="AR9" s="507">
        <f ca="1">IF(AND(SUM(AR$7:AR8)=1, SUM($AP9:AQ9)=1,OR($AF9=1,$AE9=1)),1,0)</f>
        <v>0</v>
      </c>
      <c r="AS9" s="508">
        <f ca="1">IF(AND(SUM(AS$7:AS8)=1, SUM($AP9:AR9)=1,OR($AF9=1,AD9=1),SUM(AX$7:AX8)&lt;2),1,0)</f>
        <v>0</v>
      </c>
      <c r="AT9" s="508">
        <f ca="1">IF(AND(SUM(AT$7:AT8)=1, SUM($AP9:AS9)=1,OR($AG9=1,$AH9=1,$AF9=1,$AD9=1)),1,0)</f>
        <v>0</v>
      </c>
      <c r="AU9" s="508">
        <f ca="1">IF(AND(SUM(AU$7:AU8)=1, SUM($AP9:AT9)=1,OR($AG9=1,$AH9=1,$AF9=1,$AD9=1)),1,0)</f>
        <v>0</v>
      </c>
      <c r="AV9" s="508">
        <f ca="1">IF(AND(SUM(AV$7:AV8)=1, SUM($AP9:AU9)=1,OR($AG9=1,$AH9=1,$AF9=1,$AD9=1)),1,0)</f>
        <v>0</v>
      </c>
      <c r="AW9" s="508">
        <f ca="1">IF(AND(SUM(AW$7:AW8)=1, SUM($AP9:AV9)=1,OR($AG9=1,$AH9=1,$AF9=1,$AD9=1)),1,0)</f>
        <v>0</v>
      </c>
      <c r="AX9" s="508">
        <f ca="1">IF(AND(SUM(AX$7:AX8)=1, SUM($AP9:AW9)=1,SUM(AS$7:AS8)&lt;2,OR(AG9=1,AH9=1,AD9=1)),1,0)</f>
        <v>0</v>
      </c>
      <c r="AY9" s="508">
        <f ca="1">IF(AND(SUM(AY$7:AY8)=1,OR($AI9=1)),1,0)</f>
        <v>0</v>
      </c>
      <c r="AZ9" s="508">
        <f ca="1">IF(AND(SUM(AZ$7:AZ8)=1,OR($AB9=1)),1,0)</f>
        <v>0</v>
      </c>
      <c r="BA9" s="509">
        <f ca="1">IF(SUM($AP9:AZ9)=1,1,0)</f>
        <v>0</v>
      </c>
      <c r="BB9" s="510" t="str">
        <f t="shared" ref="BB9:BK34" ca="1" si="28">IF(AQ9&gt;0,AQ$6,"")</f>
        <v/>
      </c>
      <c r="BC9" s="508" t="str">
        <f t="shared" ca="1" si="6"/>
        <v/>
      </c>
      <c r="BD9" s="508" t="str">
        <f t="shared" ca="1" si="6"/>
        <v/>
      </c>
      <c r="BE9" s="508" t="str">
        <f t="shared" ca="1" si="6"/>
        <v/>
      </c>
      <c r="BF9" s="508" t="str">
        <f t="shared" ca="1" si="6"/>
        <v/>
      </c>
      <c r="BG9" s="508" t="str">
        <f t="shared" ca="1" si="6"/>
        <v/>
      </c>
      <c r="BH9" s="508" t="str">
        <f t="shared" ca="1" si="6"/>
        <v/>
      </c>
      <c r="BI9" s="508" t="str">
        <f t="shared" ca="1" si="6"/>
        <v/>
      </c>
      <c r="BJ9" s="508" t="str">
        <f t="shared" ca="1" si="6"/>
        <v/>
      </c>
      <c r="BK9" s="508" t="str">
        <f t="shared" ca="1" si="6"/>
        <v/>
      </c>
      <c r="BL9" s="509" t="str">
        <f t="shared" ca="1" si="7"/>
        <v/>
      </c>
      <c r="BM9" s="511" t="str">
        <f t="shared" ref="BM9:BU50" ca="1" si="29">IF(AQ9&gt;0,BM$6,"")</f>
        <v/>
      </c>
      <c r="BN9" s="512" t="str">
        <f t="shared" ca="1" si="8"/>
        <v/>
      </c>
      <c r="BO9" s="512" t="str">
        <f t="shared" ca="1" si="8"/>
        <v/>
      </c>
      <c r="BP9" s="512" t="str">
        <f t="shared" ca="1" si="8"/>
        <v/>
      </c>
      <c r="BQ9" s="512" t="str">
        <f t="shared" ca="1" si="8"/>
        <v/>
      </c>
      <c r="BR9" s="512" t="str">
        <f t="shared" ca="1" si="8"/>
        <v/>
      </c>
      <c r="BS9" s="512" t="str">
        <f t="shared" ca="1" si="8"/>
        <v/>
      </c>
      <c r="BT9" s="512" t="str">
        <f t="shared" ca="1" si="8"/>
        <v/>
      </c>
      <c r="BU9" s="513" t="str">
        <f t="shared" ca="1" si="8"/>
        <v/>
      </c>
      <c r="BV9" s="426"/>
      <c r="BW9" s="514"/>
      <c r="BX9" s="515" t="str">
        <f t="shared" ref="BX9:BX40" ca="1" si="30">IF(CC9&gt;0,INDIRECT("'Product CodesCentral'!C"&amp;CC9),"")</f>
        <v>IV-Kone</v>
      </c>
      <c r="BY9" s="394" t="str">
        <f t="shared" ref="BY9:BY40" ca="1" si="31">IF(CC9&gt;0,INDIRECT("'Product CodesCentral'!D"&amp;CC9),"")</f>
        <v/>
      </c>
      <c r="BZ9" s="394">
        <f t="shared" ref="BZ9:BZ40" ca="1" si="32">IF(CC9&gt;0,INDIRECT("'Product CodesCentral'!E"&amp;CC9),"")</f>
        <v>1</v>
      </c>
      <c r="CA9" s="394" t="str">
        <f t="shared" ref="CA9:CA40" ca="1" si="33">IF(CC9&gt;0,INDIRECT("'Product CodesCentral'!F"&amp;CC9),"")</f>
        <v/>
      </c>
      <c r="CB9" s="468"/>
      <c r="CC9" s="467">
        <f ca="1">'Product CodesCentral'!G2</f>
        <v>5</v>
      </c>
      <c r="CD9" s="404"/>
      <c r="CE9" s="468"/>
      <c r="CF9" s="468"/>
      <c r="CG9" s="469"/>
      <c r="CH9" s="469"/>
      <c r="CI9" s="469"/>
      <c r="CJ9" s="469"/>
      <c r="CK9" s="469"/>
      <c r="CL9" s="469"/>
      <c r="CM9" s="469"/>
      <c r="CN9" s="469"/>
      <c r="CO9" s="469"/>
      <c r="CP9" s="469"/>
      <c r="CQ9" s="469"/>
      <c r="CR9" s="469"/>
      <c r="CS9" s="469"/>
      <c r="CT9" s="469"/>
      <c r="CU9" s="469"/>
      <c r="CV9" s="469"/>
      <c r="CW9" s="469"/>
      <c r="CX9" s="469"/>
      <c r="CY9" s="469"/>
      <c r="CZ9" s="469"/>
      <c r="DA9" s="469"/>
      <c r="DB9" s="469"/>
      <c r="DC9" s="469"/>
      <c r="DD9" s="469"/>
      <c r="DE9" s="469"/>
      <c r="DF9" s="469"/>
      <c r="DG9" s="469"/>
      <c r="DH9" s="469"/>
      <c r="DI9" s="469"/>
      <c r="DJ9" s="469"/>
      <c r="DK9" s="469"/>
      <c r="DL9" s="469"/>
      <c r="DM9" s="469"/>
      <c r="DN9" s="469"/>
      <c r="DO9" s="469"/>
      <c r="DP9" s="469"/>
      <c r="DQ9" s="469"/>
      <c r="DR9" s="469"/>
      <c r="DS9" s="469"/>
      <c r="DT9" s="469"/>
      <c r="DU9" s="469"/>
      <c r="DV9" s="469"/>
      <c r="DW9" s="469"/>
      <c r="DX9" s="469"/>
      <c r="DY9" s="469"/>
      <c r="DZ9" s="469"/>
      <c r="EA9" s="469"/>
      <c r="EB9" s="469"/>
      <c r="EC9" s="469"/>
      <c r="ED9" s="469"/>
      <c r="EE9" s="469"/>
      <c r="EF9" s="469"/>
      <c r="EG9" s="469"/>
      <c r="EH9" s="469"/>
      <c r="EI9" s="469"/>
      <c r="EJ9" s="469"/>
      <c r="EK9" s="469"/>
      <c r="EL9" s="469"/>
      <c r="EM9" s="469"/>
      <c r="EN9" s="469"/>
      <c r="EO9" s="469"/>
      <c r="EP9" s="469"/>
      <c r="EQ9" s="469"/>
      <c r="ER9" s="469"/>
      <c r="ES9" s="469"/>
      <c r="ET9" s="469"/>
      <c r="EU9" s="469"/>
      <c r="EV9" s="469"/>
      <c r="EW9" s="469"/>
      <c r="EX9" s="469"/>
      <c r="EY9" s="469"/>
      <c r="EZ9" s="469"/>
      <c r="FA9" s="469"/>
      <c r="FB9" s="469"/>
      <c r="FC9" s="469"/>
      <c r="FD9" s="469"/>
      <c r="FE9" s="469"/>
      <c r="FF9" s="469"/>
      <c r="FG9" s="469"/>
      <c r="FH9" s="469"/>
      <c r="FI9" s="469"/>
      <c r="FJ9" s="469"/>
      <c r="FK9" s="469"/>
      <c r="FL9" s="469"/>
      <c r="FM9" s="469"/>
      <c r="FN9" s="469"/>
      <c r="FO9" s="469"/>
      <c r="FP9" s="469"/>
      <c r="FQ9" s="469"/>
      <c r="FR9" s="469"/>
      <c r="FS9" s="469"/>
      <c r="FT9" s="469"/>
    </row>
    <row r="10" spans="1:176" s="467" customFormat="1" ht="15" customHeight="1" thickBot="1" x14ac:dyDescent="0.3">
      <c r="A10" s="468"/>
      <c r="B10" s="468"/>
      <c r="C10" s="697" t="str">
        <f ca="1">CONCATENATE(SelectionDataCentral!D10,L10)</f>
        <v>IV-Kone</v>
      </c>
      <c r="D10" s="373" t="s">
        <v>50</v>
      </c>
      <c r="E10" s="696" t="str">
        <f t="shared" ref="E10:E28" si="34">HYPERLINK("#"&amp;ADDRESS(ROW(),COLUMN()-1),CHAR(128))</f>
        <v>€</v>
      </c>
      <c r="F10" s="692"/>
      <c r="G10" s="692" t="str">
        <f ca="1">K10</f>
        <v>-</v>
      </c>
      <c r="H10" s="693"/>
      <c r="I10" s="519"/>
      <c r="J10" s="474"/>
      <c r="K10" s="474" t="str">
        <f t="shared" ca="1" si="9"/>
        <v>-</v>
      </c>
      <c r="L10" s="474"/>
      <c r="M10" s="474" t="str">
        <f>IF(D10="-","","[01 - "&amp;C10&amp;"-"&amp;D10&amp;"]")</f>
        <v/>
      </c>
      <c r="N10" s="474" t="str">
        <f t="shared" ca="1" si="2"/>
        <v/>
      </c>
      <c r="O10" s="448" t="str">
        <f t="shared" ca="1" si="3"/>
        <v/>
      </c>
      <c r="P10" s="448" t="str">
        <f t="shared" ca="1" si="4"/>
        <v/>
      </c>
      <c r="Q10" s="449" t="str">
        <f>IF(D10="-","",CONCATENATE(R10,W10))</f>
        <v/>
      </c>
      <c r="R10" s="475" t="str">
        <f t="shared" si="1"/>
        <v/>
      </c>
      <c r="S10" s="474" t="str">
        <f>""</f>
        <v/>
      </c>
      <c r="T10" s="474"/>
      <c r="U10" s="474"/>
      <c r="V10" s="474"/>
      <c r="W10" s="476" t="str">
        <f t="shared" ca="1" si="5"/>
        <v/>
      </c>
      <c r="X10" s="477" t="str">
        <f t="shared" ca="1" si="11"/>
        <v/>
      </c>
      <c r="Y10" s="477" t="str">
        <f t="shared" ca="1" si="12"/>
        <v/>
      </c>
      <c r="Z10" s="477" t="str">
        <f t="shared" ca="1" si="13"/>
        <v/>
      </c>
      <c r="AA10" s="520">
        <f ca="1">SelectionDataCentral!C10</f>
        <v>0</v>
      </c>
      <c r="AB10" s="521">
        <f t="shared" ca="1" si="14"/>
        <v>0</v>
      </c>
      <c r="AC10" s="522">
        <f t="shared" ca="1" si="15"/>
        <v>0</v>
      </c>
      <c r="AD10" s="522">
        <f t="shared" ca="1" si="16"/>
        <v>0</v>
      </c>
      <c r="AE10" s="522">
        <f t="shared" ca="1" si="17"/>
        <v>0</v>
      </c>
      <c r="AF10" s="522">
        <f t="shared" ca="1" si="18"/>
        <v>0</v>
      </c>
      <c r="AG10" s="522">
        <f t="shared" ca="1" si="19"/>
        <v>0</v>
      </c>
      <c r="AH10" s="522">
        <f t="shared" ca="1" si="20"/>
        <v>0</v>
      </c>
      <c r="AI10" s="522">
        <f t="shared" ca="1" si="21"/>
        <v>0</v>
      </c>
      <c r="AJ10" s="522">
        <f t="shared" ref="AJ10:AJ73" ca="1" si="35">SUM(AF10:AH10)</f>
        <v>0</v>
      </c>
      <c r="AK10" s="522">
        <f t="shared" ca="1" si="22"/>
        <v>0</v>
      </c>
      <c r="AL10" s="522">
        <f t="shared" ca="1" si="23"/>
        <v>0</v>
      </c>
      <c r="AM10" s="522">
        <f t="shared" ca="1" si="24"/>
        <v>0</v>
      </c>
      <c r="AN10" s="523">
        <f t="shared" ca="1" si="25"/>
        <v>0</v>
      </c>
      <c r="AO10" s="523">
        <f t="shared" ca="1" si="26"/>
        <v>0</v>
      </c>
      <c r="AP10" s="524">
        <f t="shared" ca="1" si="27"/>
        <v>0</v>
      </c>
      <c r="AQ10" s="525">
        <f ca="1">IF(AND(SUM(AQ$7:AQ9)=1, SUM($AP10:AP10)=1,OR($AF10=1,$AE10=1)),1,0)</f>
        <v>0</v>
      </c>
      <c r="AR10" s="525">
        <f ca="1">IF(AND(SUM(AR$7:AR9)=1, SUM($AP10:AQ10)=1,OR($AF10=1,$AE10=1)),1,0)</f>
        <v>0</v>
      </c>
      <c r="AS10" s="526">
        <f ca="1">IF(AND(SUM(AS$7:AS9)=1, SUM($AP10:AR10)=1,OR($AF10=1,AD10=1),SUM(AX$7:AX9)&lt;2),1,0)</f>
        <v>0</v>
      </c>
      <c r="AT10" s="526">
        <f ca="1">IF(AND(SUM(AT$7:AT9)=1, SUM($AP10:AS10)=1,OR($AG10=1,$AH10=1,$AF10=1,$AD10=1)),1,0)</f>
        <v>0</v>
      </c>
      <c r="AU10" s="526">
        <f ca="1">IF(AND(SUM(AU$7:AU9)=1, SUM($AP10:AT10)=1,OR($AG10=1,$AH10=1,$AF10=1,$AD10=1)),1,0)</f>
        <v>0</v>
      </c>
      <c r="AV10" s="526">
        <f ca="1">IF(AND(SUM(AV$7:AV9)=1, SUM($AP10:AU10)=1,OR($AG10=1,$AH10=1,$AF10=1,$AD10=1)),1,0)</f>
        <v>0</v>
      </c>
      <c r="AW10" s="526">
        <f ca="1">IF(AND(SUM(AW$7:AW9)=1, SUM($AP10:AV10)=1,OR($AG10=1,$AH10=1,$AF10=1,$AD10=1)),1,0)</f>
        <v>0</v>
      </c>
      <c r="AX10" s="526">
        <f ca="1">IF(AND(SUM(AX$7:AX9)=1, SUM($AP10:AW10)=1,SUM(AS$7:AS9)&lt;2,OR(AG10=1,AH10=1,AD10=1)),1,0)</f>
        <v>0</v>
      </c>
      <c r="AY10" s="526">
        <f ca="1">IF(AND(SUM(AY$7:AY9)=1,OR($AI10=1)),1,0)</f>
        <v>0</v>
      </c>
      <c r="AZ10" s="526">
        <f ca="1">IF(AND(SUM(AZ$7:AZ9)=1,OR($AB10=1)),1,0)</f>
        <v>0</v>
      </c>
      <c r="BA10" s="527">
        <f ca="1">IF(SUM($AP10:AZ10)=1,1,0)</f>
        <v>0</v>
      </c>
      <c r="BB10" s="528" t="str">
        <f t="shared" ca="1" si="28"/>
        <v/>
      </c>
      <c r="BC10" s="526" t="str">
        <f t="shared" ca="1" si="6"/>
        <v/>
      </c>
      <c r="BD10" s="526" t="str">
        <f t="shared" ca="1" si="6"/>
        <v/>
      </c>
      <c r="BE10" s="526" t="str">
        <f t="shared" ca="1" si="6"/>
        <v/>
      </c>
      <c r="BF10" s="526" t="str">
        <f t="shared" ca="1" si="6"/>
        <v/>
      </c>
      <c r="BG10" s="526" t="str">
        <f t="shared" ca="1" si="6"/>
        <v/>
      </c>
      <c r="BH10" s="526" t="str">
        <f t="shared" ca="1" si="6"/>
        <v/>
      </c>
      <c r="BI10" s="526" t="str">
        <f t="shared" ca="1" si="6"/>
        <v/>
      </c>
      <c r="BJ10" s="526" t="str">
        <f t="shared" ca="1" si="6"/>
        <v/>
      </c>
      <c r="BK10" s="526" t="str">
        <f t="shared" ca="1" si="6"/>
        <v/>
      </c>
      <c r="BL10" s="527" t="str">
        <f t="shared" ca="1" si="7"/>
        <v/>
      </c>
      <c r="BM10" s="487" t="str">
        <f t="shared" ca="1" si="29"/>
        <v/>
      </c>
      <c r="BN10" s="488" t="str">
        <f t="shared" ca="1" si="8"/>
        <v/>
      </c>
      <c r="BO10" s="488" t="str">
        <f t="shared" ca="1" si="8"/>
        <v/>
      </c>
      <c r="BP10" s="488" t="str">
        <f t="shared" ca="1" si="8"/>
        <v/>
      </c>
      <c r="BQ10" s="488" t="str">
        <f t="shared" ca="1" si="8"/>
        <v/>
      </c>
      <c r="BR10" s="488" t="str">
        <f t="shared" ca="1" si="8"/>
        <v/>
      </c>
      <c r="BS10" s="488" t="str">
        <f t="shared" ca="1" si="8"/>
        <v/>
      </c>
      <c r="BT10" s="488" t="str">
        <f t="shared" ca="1" si="8"/>
        <v/>
      </c>
      <c r="BU10" s="489" t="str">
        <f t="shared" ca="1" si="8"/>
        <v/>
      </c>
      <c r="BV10" s="469"/>
      <c r="BW10" s="440"/>
      <c r="BX10" s="441" t="str">
        <f ca="1">IF(CC10&gt;0,INDIRECT("'Product CodesCentral'!C"&amp;CC10),"")</f>
        <v>Konetta ei valittu</v>
      </c>
      <c r="BY10" s="394" t="str">
        <f t="shared" ca="1" si="31"/>
        <v/>
      </c>
      <c r="BZ10" s="394">
        <f t="shared" ca="1" si="32"/>
        <v>2</v>
      </c>
      <c r="CA10" s="394" t="str">
        <f t="shared" ca="1" si="33"/>
        <v>Valitse</v>
      </c>
      <c r="CB10" s="468"/>
      <c r="CC10" s="467">
        <f ca="1">'Product CodesCentral'!G3</f>
        <v>14</v>
      </c>
      <c r="CD10" s="468"/>
      <c r="CE10" s="468"/>
      <c r="CF10" s="468"/>
      <c r="CG10" s="469"/>
      <c r="CH10" s="469"/>
      <c r="CI10" s="469"/>
      <c r="CJ10" s="469"/>
      <c r="CK10" s="469"/>
      <c r="CL10" s="469"/>
      <c r="CM10" s="469"/>
      <c r="CN10" s="469"/>
      <c r="CO10" s="469"/>
      <c r="CP10" s="469"/>
      <c r="CQ10" s="469"/>
      <c r="CR10" s="469"/>
      <c r="CS10" s="469"/>
      <c r="CT10" s="469"/>
      <c r="CU10" s="469"/>
      <c r="CV10" s="469"/>
      <c r="CW10" s="469"/>
      <c r="CX10" s="469"/>
      <c r="CY10" s="469"/>
      <c r="CZ10" s="469"/>
      <c r="DA10" s="469"/>
      <c r="DB10" s="469"/>
      <c r="DC10" s="469"/>
      <c r="DD10" s="469"/>
      <c r="DE10" s="469"/>
      <c r="DF10" s="469"/>
      <c r="DG10" s="469"/>
      <c r="DH10" s="469"/>
      <c r="DI10" s="469"/>
      <c r="DJ10" s="469"/>
      <c r="DK10" s="469"/>
      <c r="DL10" s="469"/>
      <c r="DM10" s="469"/>
      <c r="DN10" s="469"/>
      <c r="DO10" s="469"/>
      <c r="DP10" s="469"/>
      <c r="DQ10" s="469"/>
      <c r="DR10" s="469"/>
      <c r="DS10" s="469"/>
      <c r="DT10" s="469"/>
      <c r="DU10" s="469"/>
      <c r="DV10" s="469"/>
      <c r="DW10" s="469"/>
      <c r="DX10" s="469"/>
      <c r="DY10" s="469"/>
      <c r="DZ10" s="469"/>
      <c r="EA10" s="469"/>
      <c r="EB10" s="469"/>
      <c r="EC10" s="469"/>
      <c r="ED10" s="469"/>
      <c r="EE10" s="469"/>
      <c r="EF10" s="469"/>
      <c r="EG10" s="469"/>
      <c r="EH10" s="469"/>
      <c r="EI10" s="469"/>
      <c r="EJ10" s="469"/>
      <c r="EK10" s="469"/>
      <c r="EL10" s="469"/>
      <c r="EM10" s="469"/>
      <c r="EN10" s="469"/>
      <c r="EO10" s="469"/>
      <c r="EP10" s="469"/>
      <c r="EQ10" s="469"/>
      <c r="ER10" s="469"/>
      <c r="ES10" s="469"/>
      <c r="ET10" s="469"/>
      <c r="EU10" s="469"/>
      <c r="EV10" s="469"/>
      <c r="EW10" s="469"/>
      <c r="EX10" s="469"/>
      <c r="EY10" s="469"/>
      <c r="EZ10" s="469"/>
      <c r="FA10" s="469"/>
      <c r="FB10" s="469"/>
      <c r="FC10" s="469"/>
      <c r="FD10" s="469"/>
      <c r="FE10" s="469"/>
      <c r="FF10" s="469"/>
      <c r="FG10" s="469"/>
      <c r="FH10" s="469"/>
      <c r="FI10" s="469"/>
      <c r="FJ10" s="469"/>
      <c r="FK10" s="469"/>
      <c r="FL10" s="469"/>
      <c r="FM10" s="469"/>
      <c r="FN10" s="469"/>
      <c r="FO10" s="469"/>
      <c r="FP10" s="469"/>
      <c r="FQ10" s="469"/>
      <c r="FR10" s="469"/>
      <c r="FS10" s="469"/>
      <c r="FT10" s="469"/>
    </row>
    <row r="11" spans="1:176" s="467" customFormat="1" ht="15" hidden="1" customHeight="1" thickBot="1" x14ac:dyDescent="0.3">
      <c r="A11" s="468"/>
      <c r="B11" s="468"/>
      <c r="C11" s="700" t="str">
        <f ca="1">CONCATENATE(SelectionDataCentral!D11,L11)</f>
        <v>0</v>
      </c>
      <c r="D11" s="695" t="s">
        <v>50</v>
      </c>
      <c r="E11" s="560" t="str">
        <f t="shared" si="34"/>
        <v>€</v>
      </c>
      <c r="F11" s="531"/>
      <c r="G11" s="531" t="str">
        <f ca="1">K11</f>
        <v>-</v>
      </c>
      <c r="H11" s="518"/>
      <c r="I11" s="519"/>
      <c r="J11" s="474"/>
      <c r="K11" s="474" t="str">
        <f t="shared" ca="1" si="9"/>
        <v>-</v>
      </c>
      <c r="L11" s="474"/>
      <c r="M11" s="474" t="str">
        <f t="shared" ref="M11" si="36">IF(D11="-","","[2 - "&amp;C11&amp;"-"&amp;D11&amp;"]")</f>
        <v/>
      </c>
      <c r="N11" s="474" t="str">
        <f t="shared" ca="1" si="2"/>
        <v/>
      </c>
      <c r="O11" s="448" t="str">
        <f t="shared" ca="1" si="3"/>
        <v/>
      </c>
      <c r="P11" s="448" t="str">
        <f t="shared" ca="1" si="4"/>
        <v/>
      </c>
      <c r="Q11" s="449" t="str">
        <f t="shared" ref="Q11:Q74" si="37">IF(D11="-","",CONCATENATE(R11,W11))</f>
        <v/>
      </c>
      <c r="R11" s="475" t="str">
        <f t="shared" si="1"/>
        <v/>
      </c>
      <c r="S11" s="474" t="str">
        <f>""</f>
        <v/>
      </c>
      <c r="T11" s="474"/>
      <c r="U11" s="474"/>
      <c r="V11" s="474"/>
      <c r="W11" s="476" t="str">
        <f t="shared" ca="1" si="5"/>
        <v/>
      </c>
      <c r="X11" s="477" t="str">
        <f t="shared" ca="1" si="11"/>
        <v/>
      </c>
      <c r="Y11" s="477" t="str">
        <f t="shared" ca="1" si="12"/>
        <v/>
      </c>
      <c r="Z11" s="477" t="str">
        <f t="shared" ca="1" si="13"/>
        <v/>
      </c>
      <c r="AA11" s="520">
        <f ca="1">SelectionDataCentral!C11</f>
        <v>0</v>
      </c>
      <c r="AB11" s="521">
        <f t="shared" ca="1" si="14"/>
        <v>0</v>
      </c>
      <c r="AC11" s="522">
        <f t="shared" ca="1" si="15"/>
        <v>0</v>
      </c>
      <c r="AD11" s="522">
        <f t="shared" ca="1" si="16"/>
        <v>0</v>
      </c>
      <c r="AE11" s="522">
        <f t="shared" ca="1" si="17"/>
        <v>0</v>
      </c>
      <c r="AF11" s="522">
        <f t="shared" ca="1" si="18"/>
        <v>0</v>
      </c>
      <c r="AG11" s="522">
        <f t="shared" ca="1" si="19"/>
        <v>0</v>
      </c>
      <c r="AH11" s="522">
        <f t="shared" ca="1" si="20"/>
        <v>0</v>
      </c>
      <c r="AI11" s="522">
        <f t="shared" ca="1" si="21"/>
        <v>0</v>
      </c>
      <c r="AJ11" s="522">
        <f t="shared" ca="1" si="35"/>
        <v>0</v>
      </c>
      <c r="AK11" s="522">
        <f t="shared" ca="1" si="22"/>
        <v>0</v>
      </c>
      <c r="AL11" s="522">
        <f t="shared" ca="1" si="23"/>
        <v>0</v>
      </c>
      <c r="AM11" s="522">
        <f t="shared" ca="1" si="24"/>
        <v>0</v>
      </c>
      <c r="AN11" s="523">
        <f t="shared" ca="1" si="25"/>
        <v>0</v>
      </c>
      <c r="AO11" s="523">
        <f t="shared" ca="1" si="26"/>
        <v>0</v>
      </c>
      <c r="AP11" s="524">
        <f t="shared" ca="1" si="27"/>
        <v>0</v>
      </c>
      <c r="AQ11" s="525">
        <f ca="1">IF(AND(SUM(AQ$7:AQ10)=1, SUM($AP11:AP11)=1,OR($AF11=1,$AE11=1)),1,0)</f>
        <v>0</v>
      </c>
      <c r="AR11" s="525">
        <f ca="1">IF(AND(SUM(AR$7:AR10)=1, SUM($AP11:AQ11)=1,OR($AF11=1,$AE11=1)),1,0)</f>
        <v>0</v>
      </c>
      <c r="AS11" s="526">
        <f ca="1">IF(AND(SUM(AS$7:AS10)=1, SUM($AP11:AR11)=1,OR($AF11=1,AD11=1),SUM(AX$7:AX10)&lt;2),1,0)</f>
        <v>0</v>
      </c>
      <c r="AT11" s="526">
        <f ca="1">IF(AND(SUM(AT$7:AT10)=1, SUM($AP11:AS11)=1,OR($AG11=1,$AH11=1,$AF11=1,$AD11=1)),1,0)</f>
        <v>0</v>
      </c>
      <c r="AU11" s="526">
        <f ca="1">IF(AND(SUM(AU$7:AU10)=1, SUM($AP11:AT11)=1,OR($AG11=1,$AH11=1,$AF11=1,$AD11=1)),1,0)</f>
        <v>0</v>
      </c>
      <c r="AV11" s="526">
        <f ca="1">IF(AND(SUM(AV$7:AV10)=1, SUM($AP11:AU11)=1,OR($AG11=1,$AH11=1,$AF11=1,$AD11=1)),1,0)</f>
        <v>0</v>
      </c>
      <c r="AW11" s="526">
        <f ca="1">IF(AND(SUM(AW$7:AW10)=1, SUM($AP11:AV11)=1,OR($AG11=1,$AH11=1,$AF11=1,$AD11=1)),1,0)</f>
        <v>0</v>
      </c>
      <c r="AX11" s="526">
        <f ca="1">IF(AND(SUM(AX$7:AX10)=1, SUM($AP11:AW11)=1,SUM(AS$7:AS10)&lt;2,OR(AG11=1,AH11=1,AD11=1)),1,0)</f>
        <v>0</v>
      </c>
      <c r="AY11" s="526">
        <f ca="1">IF(AND(SUM(AY$7:AY10)=1,OR($AI11=1)),1,0)</f>
        <v>0</v>
      </c>
      <c r="AZ11" s="526">
        <f ca="1">IF(AND(SUM(AZ$7:AZ10)=1,OR($AB11=1)),1,0)</f>
        <v>0</v>
      </c>
      <c r="BA11" s="527">
        <f ca="1">IF(SUM($AP11:AZ11)=1,1,0)</f>
        <v>0</v>
      </c>
      <c r="BB11" s="528" t="str">
        <f t="shared" ca="1" si="28"/>
        <v/>
      </c>
      <c r="BC11" s="526" t="str">
        <f t="shared" ca="1" si="6"/>
        <v/>
      </c>
      <c r="BD11" s="526" t="str">
        <f t="shared" ca="1" si="6"/>
        <v/>
      </c>
      <c r="BE11" s="526" t="str">
        <f t="shared" ca="1" si="6"/>
        <v/>
      </c>
      <c r="BF11" s="526" t="str">
        <f t="shared" ca="1" si="6"/>
        <v/>
      </c>
      <c r="BG11" s="526" t="str">
        <f t="shared" ca="1" si="6"/>
        <v/>
      </c>
      <c r="BH11" s="526" t="str">
        <f t="shared" ca="1" si="6"/>
        <v/>
      </c>
      <c r="BI11" s="526" t="str">
        <f t="shared" ca="1" si="6"/>
        <v/>
      </c>
      <c r="BJ11" s="526" t="str">
        <f t="shared" ca="1" si="6"/>
        <v/>
      </c>
      <c r="BK11" s="526" t="str">
        <f t="shared" ca="1" si="6"/>
        <v/>
      </c>
      <c r="BL11" s="527" t="str">
        <f t="shared" ca="1" si="7"/>
        <v/>
      </c>
      <c r="BM11" s="487" t="str">
        <f t="shared" ca="1" si="29"/>
        <v/>
      </c>
      <c r="BN11" s="488" t="str">
        <f t="shared" ca="1" si="8"/>
        <v/>
      </c>
      <c r="BO11" s="488" t="str">
        <f t="shared" ca="1" si="8"/>
        <v/>
      </c>
      <c r="BP11" s="488" t="str">
        <f t="shared" ca="1" si="8"/>
        <v/>
      </c>
      <c r="BQ11" s="488" t="str">
        <f t="shared" ca="1" si="8"/>
        <v/>
      </c>
      <c r="BR11" s="488" t="str">
        <f t="shared" ca="1" si="8"/>
        <v/>
      </c>
      <c r="BS11" s="488" t="str">
        <f t="shared" ca="1" si="8"/>
        <v/>
      </c>
      <c r="BT11" s="488" t="str">
        <f t="shared" ca="1" si="8"/>
        <v/>
      </c>
      <c r="BU11" s="489" t="str">
        <f t="shared" ca="1" si="8"/>
        <v/>
      </c>
      <c r="BV11" s="469"/>
      <c r="BW11" s="440"/>
      <c r="BX11" s="441">
        <f t="shared" ca="1" si="30"/>
        <v>0</v>
      </c>
      <c r="BY11" s="394">
        <f t="shared" ca="1" si="31"/>
        <v>0</v>
      </c>
      <c r="BZ11" s="394">
        <f t="shared" ca="1" si="32"/>
        <v>0</v>
      </c>
      <c r="CA11" s="394">
        <f t="shared" ca="1" si="33"/>
        <v>0</v>
      </c>
      <c r="CB11" s="468"/>
      <c r="CC11" s="467">
        <f ca="1">'Product CodesCentral'!G4</f>
        <v>1</v>
      </c>
      <c r="CD11" s="468"/>
      <c r="CE11" s="491"/>
      <c r="CF11" s="468"/>
      <c r="CG11" s="469"/>
      <c r="CH11" s="469"/>
      <c r="CI11" s="469"/>
      <c r="CJ11" s="469"/>
      <c r="CK11" s="469"/>
      <c r="CL11" s="469"/>
      <c r="CM11" s="469"/>
      <c r="CN11" s="469"/>
      <c r="CO11" s="469"/>
      <c r="CP11" s="469"/>
      <c r="CQ11" s="469"/>
      <c r="CR11" s="469"/>
      <c r="CS11" s="469"/>
      <c r="CT11" s="469"/>
      <c r="CU11" s="469"/>
      <c r="CV11" s="469"/>
      <c r="CW11" s="469"/>
      <c r="CX11" s="469"/>
      <c r="CY11" s="469"/>
      <c r="CZ11" s="469"/>
      <c r="DA11" s="469"/>
      <c r="DB11" s="469"/>
      <c r="DC11" s="469"/>
      <c r="DD11" s="469"/>
      <c r="DE11" s="469"/>
      <c r="DF11" s="469"/>
      <c r="DG11" s="469"/>
      <c r="DH11" s="469"/>
      <c r="DI11" s="469"/>
      <c r="DJ11" s="469"/>
      <c r="DK11" s="469"/>
      <c r="DL11" s="469"/>
      <c r="DM11" s="469"/>
      <c r="DN11" s="469"/>
      <c r="DO11" s="469"/>
      <c r="DP11" s="469"/>
      <c r="DQ11" s="469"/>
      <c r="DR11" s="469"/>
      <c r="DS11" s="469"/>
      <c r="DT11" s="469"/>
      <c r="DU11" s="469"/>
      <c r="DV11" s="469"/>
      <c r="DW11" s="469"/>
      <c r="DX11" s="469"/>
      <c r="DY11" s="469"/>
      <c r="DZ11" s="469"/>
      <c r="EA11" s="469"/>
      <c r="EB11" s="469"/>
      <c r="EC11" s="469"/>
      <c r="ED11" s="469"/>
      <c r="EE11" s="469"/>
      <c r="EF11" s="469"/>
      <c r="EG11" s="469"/>
      <c r="EH11" s="469"/>
      <c r="EI11" s="469"/>
      <c r="EJ11" s="469"/>
      <c r="EK11" s="469"/>
      <c r="EL11" s="469"/>
      <c r="EM11" s="469"/>
      <c r="EN11" s="469"/>
      <c r="EO11" s="469"/>
      <c r="EP11" s="469"/>
      <c r="EQ11" s="469"/>
      <c r="ER11" s="469"/>
      <c r="ES11" s="469"/>
      <c r="ET11" s="469"/>
      <c r="EU11" s="469"/>
      <c r="EV11" s="469"/>
      <c r="EW11" s="469"/>
      <c r="EX11" s="469"/>
      <c r="EY11" s="469"/>
      <c r="EZ11" s="469"/>
      <c r="FA11" s="469"/>
      <c r="FB11" s="469"/>
      <c r="FC11" s="469"/>
      <c r="FD11" s="469"/>
      <c r="FE11" s="469"/>
      <c r="FF11" s="469"/>
      <c r="FG11" s="469"/>
      <c r="FH11" s="469"/>
      <c r="FI11" s="469"/>
      <c r="FJ11" s="469"/>
      <c r="FK11" s="469"/>
      <c r="FL11" s="469"/>
      <c r="FM11" s="469"/>
      <c r="FN11" s="469"/>
      <c r="FO11" s="469"/>
      <c r="FP11" s="469"/>
      <c r="FQ11" s="469"/>
      <c r="FR11" s="469"/>
      <c r="FS11" s="469"/>
      <c r="FT11" s="469"/>
    </row>
    <row r="12" spans="1:176" s="467" customFormat="1" ht="15" customHeight="1" thickBot="1" x14ac:dyDescent="0.3">
      <c r="A12" s="468"/>
      <c r="B12" s="440"/>
      <c r="C12" s="701" t="str">
        <f ca="1">CONCATENATE(SelectionDataCentral!D12,L12)</f>
        <v>Koneen varusteet</v>
      </c>
      <c r="D12" s="706" t="str">
        <f ca="1">SelectionDataCentral!E12</f>
        <v/>
      </c>
      <c r="E12" s="732"/>
      <c r="F12" s="535"/>
      <c r="G12" s="535" t="str">
        <f ca="1">SelectionDataCentral!J12</f>
        <v/>
      </c>
      <c r="H12" s="518"/>
      <c r="I12" s="519"/>
      <c r="J12" s="474"/>
      <c r="K12" s="474" t="str">
        <f t="shared" ca="1" si="9"/>
        <v>-</v>
      </c>
      <c r="L12" s="474"/>
      <c r="M12" s="474" t="str">
        <f ca="1">IF(D12=SelectionDataCentral!F13,"[11 - "&amp;C12&amp;"-"&amp;D12&amp;"]","")</f>
        <v/>
      </c>
      <c r="N12" s="474" t="str">
        <f ca="1">IF(E12=SelectionDataCentral!G13,"[11 - "&amp;D12&amp;"-"&amp;E12&amp;"]","")</f>
        <v/>
      </c>
      <c r="O12" s="448" t="str">
        <f t="shared" ca="1" si="3"/>
        <v/>
      </c>
      <c r="P12" s="448" t="str">
        <f t="shared" ca="1" si="4"/>
        <v/>
      </c>
      <c r="Q12" s="449" t="str">
        <f t="shared" ca="1" si="37"/>
        <v/>
      </c>
      <c r="R12" s="475" t="str">
        <f t="shared" si="1"/>
        <v/>
      </c>
      <c r="S12" s="474" t="str">
        <f>""</f>
        <v/>
      </c>
      <c r="T12" s="474"/>
      <c r="U12" s="474"/>
      <c r="V12" s="474"/>
      <c r="W12" s="476" t="str">
        <f t="shared" ca="1" si="5"/>
        <v/>
      </c>
      <c r="X12" s="477" t="str">
        <f t="shared" si="11"/>
        <v/>
      </c>
      <c r="Y12" s="477" t="str">
        <f t="shared" si="12"/>
        <v/>
      </c>
      <c r="Z12" s="477" t="str">
        <f t="shared" si="13"/>
        <v/>
      </c>
      <c r="AA12" s="520">
        <f>SelectionDataCentral!C12</f>
        <v>0</v>
      </c>
      <c r="AB12" s="521">
        <f t="shared" ca="1" si="14"/>
        <v>0</v>
      </c>
      <c r="AC12" s="522">
        <f t="shared" ca="1" si="15"/>
        <v>0</v>
      </c>
      <c r="AD12" s="522">
        <f t="shared" ca="1" si="16"/>
        <v>0</v>
      </c>
      <c r="AE12" s="522">
        <f t="shared" ca="1" si="17"/>
        <v>0</v>
      </c>
      <c r="AF12" s="522">
        <f t="shared" ca="1" si="18"/>
        <v>0</v>
      </c>
      <c r="AG12" s="522">
        <f t="shared" ca="1" si="19"/>
        <v>0</v>
      </c>
      <c r="AH12" s="522">
        <f t="shared" ca="1" si="20"/>
        <v>0</v>
      </c>
      <c r="AI12" s="522">
        <f t="shared" ca="1" si="21"/>
        <v>0</v>
      </c>
      <c r="AJ12" s="522">
        <f t="shared" ca="1" si="35"/>
        <v>0</v>
      </c>
      <c r="AK12" s="522">
        <f t="shared" ca="1" si="22"/>
        <v>0</v>
      </c>
      <c r="AL12" s="522">
        <f t="shared" ca="1" si="23"/>
        <v>0</v>
      </c>
      <c r="AM12" s="522">
        <f t="shared" ca="1" si="24"/>
        <v>0</v>
      </c>
      <c r="AN12" s="523">
        <f t="shared" ca="1" si="25"/>
        <v>0</v>
      </c>
      <c r="AO12" s="523">
        <f t="shared" ca="1" si="26"/>
        <v>0</v>
      </c>
      <c r="AP12" s="524">
        <f t="shared" ca="1" si="27"/>
        <v>0</v>
      </c>
      <c r="AQ12" s="525">
        <f ca="1">IF(AND(SUM(AQ$7:AQ11)=1, SUM($AP12:AP12)=1,OR($AF12=1,$AE12=1)),1,0)</f>
        <v>0</v>
      </c>
      <c r="AR12" s="525">
        <f ca="1">IF(AND(SUM(AR$7:AR11)=1, SUM($AP12:AQ12)=1,OR($AF12=1,$AE12=1)),1,0)</f>
        <v>0</v>
      </c>
      <c r="AS12" s="526">
        <f ca="1">IF(AND(SUM(AS$7:AS11)=1, SUM($AP12:AR12)=1,OR($AF12=1,AD12=1),SUM(AX$7:AX11)&lt;2),1,0)</f>
        <v>0</v>
      </c>
      <c r="AT12" s="526">
        <f ca="1">IF(AND(SUM(AT$7:AT11)=1, SUM($AP12:AS12)=1,OR($AG12=1,$AH12=1,$AF12=1,$AD12=1)),1,0)</f>
        <v>0</v>
      </c>
      <c r="AU12" s="526">
        <f ca="1">IF(AND(SUM(AU$7:AU11)=1, SUM($AP12:AT12)=1,OR($AG12=1,$AH12=1,$AF12=1,$AD12=1)),1,0)</f>
        <v>0</v>
      </c>
      <c r="AV12" s="526">
        <f ca="1">IF(AND(SUM(AV$7:AV11)=1, SUM($AP12:AU12)=1,OR($AG12=1,$AH12=1,$AF12=1,$AD12=1)),1,0)</f>
        <v>0</v>
      </c>
      <c r="AW12" s="526">
        <f ca="1">IF(AND(SUM(AW$7:AW11)=1, SUM($AP12:AV12)=1,OR($AG12=1,$AH12=1,$AF12=1,$AD12=1)),1,0)</f>
        <v>0</v>
      </c>
      <c r="AX12" s="526">
        <f ca="1">IF(AND(SUM(AX$7:AX11)=1, SUM($AP12:AW12)=1,SUM(AS$7:AS11)&lt;2,OR(AG12=1,AH12=1,AD12=1)),1,0)</f>
        <v>0</v>
      </c>
      <c r="AY12" s="526">
        <f ca="1">IF(AND(SUM(AY$7:AY11)=1,OR($AI12=1)),1,0)</f>
        <v>0</v>
      </c>
      <c r="AZ12" s="526">
        <f ca="1">IF(AND(SUM(AZ$7:AZ11)=1,OR($AB12=1)),1,0)</f>
        <v>0</v>
      </c>
      <c r="BA12" s="527">
        <f ca="1">IF(SUM($AP12:AZ12)=1,1,0)</f>
        <v>0</v>
      </c>
      <c r="BB12" s="528" t="str">
        <f t="shared" ca="1" si="28"/>
        <v/>
      </c>
      <c r="BC12" s="526" t="str">
        <f t="shared" ca="1" si="6"/>
        <v/>
      </c>
      <c r="BD12" s="526" t="str">
        <f t="shared" ca="1" si="6"/>
        <v/>
      </c>
      <c r="BE12" s="526" t="str">
        <f t="shared" ca="1" si="6"/>
        <v/>
      </c>
      <c r="BF12" s="526" t="str">
        <f t="shared" ca="1" si="6"/>
        <v/>
      </c>
      <c r="BG12" s="526" t="str">
        <f t="shared" ca="1" si="6"/>
        <v/>
      </c>
      <c r="BH12" s="526" t="str">
        <f t="shared" ca="1" si="6"/>
        <v/>
      </c>
      <c r="BI12" s="526" t="str">
        <f t="shared" ca="1" si="6"/>
        <v/>
      </c>
      <c r="BJ12" s="526" t="str">
        <f t="shared" ca="1" si="6"/>
        <v/>
      </c>
      <c r="BK12" s="526" t="str">
        <f t="shared" ca="1" si="6"/>
        <v/>
      </c>
      <c r="BL12" s="527" t="str">
        <f t="shared" ca="1" si="7"/>
        <v/>
      </c>
      <c r="BM12" s="487" t="str">
        <f t="shared" ca="1" si="29"/>
        <v/>
      </c>
      <c r="BN12" s="488" t="str">
        <f t="shared" ca="1" si="8"/>
        <v/>
      </c>
      <c r="BO12" s="488" t="str">
        <f t="shared" ca="1" si="8"/>
        <v/>
      </c>
      <c r="BP12" s="488" t="str">
        <f t="shared" ca="1" si="8"/>
        <v/>
      </c>
      <c r="BQ12" s="488" t="str">
        <f t="shared" ca="1" si="8"/>
        <v/>
      </c>
      <c r="BR12" s="488" t="str">
        <f t="shared" ca="1" si="8"/>
        <v/>
      </c>
      <c r="BS12" s="488" t="str">
        <f t="shared" ca="1" si="8"/>
        <v/>
      </c>
      <c r="BT12" s="488" t="str">
        <f t="shared" ca="1" si="8"/>
        <v/>
      </c>
      <c r="BU12" s="489" t="str">
        <f t="shared" ca="1" si="8"/>
        <v/>
      </c>
      <c r="BV12" s="469"/>
      <c r="BW12" s="440"/>
      <c r="BX12" s="441" t="str">
        <f ca="1">IF(CC12&gt;0,INDIRECT("'Product CodesCentral'!C"&amp;CC12),"")</f>
        <v>Lämmitys</v>
      </c>
      <c r="BY12" s="394" t="str">
        <f t="shared" ca="1" si="31"/>
        <v/>
      </c>
      <c r="BZ12" s="394">
        <f t="shared" ca="1" si="32"/>
        <v>1</v>
      </c>
      <c r="CA12" s="394" t="str">
        <f t="shared" ca="1" si="33"/>
        <v/>
      </c>
      <c r="CB12" s="468"/>
      <c r="CC12" s="467">
        <f ca="1">'Product CodesCentral'!G5</f>
        <v>20</v>
      </c>
      <c r="CD12" s="468"/>
      <c r="CE12" s="468"/>
      <c r="CF12" s="468"/>
      <c r="CG12" s="469"/>
      <c r="CH12" s="469"/>
      <c r="CI12" s="469"/>
      <c r="CJ12" s="469"/>
      <c r="CK12" s="469"/>
      <c r="CL12" s="469"/>
      <c r="CM12" s="469"/>
      <c r="CN12" s="469"/>
      <c r="CO12" s="469"/>
      <c r="CP12" s="469"/>
      <c r="CQ12" s="469"/>
      <c r="CR12" s="469"/>
      <c r="CS12" s="469"/>
      <c r="CT12" s="469"/>
      <c r="CU12" s="469"/>
      <c r="CV12" s="469"/>
      <c r="CW12" s="469"/>
      <c r="CX12" s="469"/>
      <c r="CY12" s="469"/>
      <c r="CZ12" s="469"/>
      <c r="DA12" s="469"/>
      <c r="DB12" s="469"/>
      <c r="DC12" s="469"/>
      <c r="DD12" s="469"/>
      <c r="DE12" s="469"/>
      <c r="DF12" s="469"/>
      <c r="DG12" s="469"/>
      <c r="DH12" s="469"/>
      <c r="DI12" s="469"/>
      <c r="DJ12" s="469"/>
      <c r="DK12" s="469"/>
      <c r="DL12" s="469"/>
      <c r="DM12" s="469"/>
      <c r="DN12" s="469"/>
      <c r="DO12" s="469"/>
      <c r="DP12" s="469"/>
      <c r="DQ12" s="469"/>
      <c r="DR12" s="469"/>
      <c r="DS12" s="469"/>
      <c r="DT12" s="469"/>
      <c r="DU12" s="469"/>
      <c r="DV12" s="469"/>
      <c r="DW12" s="469"/>
      <c r="DX12" s="469"/>
      <c r="DY12" s="469"/>
      <c r="DZ12" s="469"/>
      <c r="EA12" s="469"/>
      <c r="EB12" s="469"/>
      <c r="EC12" s="469"/>
      <c r="ED12" s="469"/>
      <c r="EE12" s="469"/>
      <c r="EF12" s="469"/>
      <c r="EG12" s="469"/>
      <c r="EH12" s="469"/>
      <c r="EI12" s="469"/>
      <c r="EJ12" s="469"/>
      <c r="EK12" s="469"/>
      <c r="EL12" s="469"/>
      <c r="EM12" s="469"/>
      <c r="EN12" s="469"/>
      <c r="EO12" s="469"/>
      <c r="EP12" s="469"/>
      <c r="EQ12" s="469"/>
      <c r="ER12" s="469"/>
      <c r="ES12" s="469"/>
      <c r="ET12" s="469"/>
      <c r="EU12" s="469"/>
      <c r="EV12" s="469"/>
      <c r="EW12" s="469"/>
      <c r="EX12" s="469"/>
      <c r="EY12" s="469"/>
      <c r="EZ12" s="469"/>
      <c r="FA12" s="469"/>
      <c r="FB12" s="469"/>
      <c r="FC12" s="469"/>
      <c r="FD12" s="469"/>
      <c r="FE12" s="469"/>
      <c r="FF12" s="469"/>
      <c r="FG12" s="469"/>
      <c r="FH12" s="469"/>
      <c r="FI12" s="469"/>
      <c r="FJ12" s="469"/>
      <c r="FK12" s="469"/>
      <c r="FL12" s="469"/>
      <c r="FM12" s="469"/>
      <c r="FN12" s="469"/>
      <c r="FO12" s="469"/>
      <c r="FP12" s="469"/>
      <c r="FQ12" s="469"/>
      <c r="FR12" s="469"/>
      <c r="FS12" s="469"/>
      <c r="FT12" s="469"/>
    </row>
    <row r="13" spans="1:176" s="467" customFormat="1" ht="15" customHeight="1" thickBot="1" x14ac:dyDescent="0.3">
      <c r="A13" s="468"/>
      <c r="B13" s="468"/>
      <c r="C13" s="698" t="str">
        <f ca="1">CONCATENATE(SelectionDataCentral!D13,L13)</f>
        <v>Lämmitys</v>
      </c>
      <c r="D13" s="373" t="s">
        <v>50</v>
      </c>
      <c r="E13" s="696" t="str">
        <f t="shared" si="34"/>
        <v>€</v>
      </c>
      <c r="F13" s="710"/>
      <c r="G13" s="536" t="str">
        <f t="shared" ref="G13:G28" ca="1" si="38">K13</f>
        <v>-</v>
      </c>
      <c r="H13" s="518"/>
      <c r="I13" s="519"/>
      <c r="J13" s="474"/>
      <c r="K13" s="474" t="str">
        <f t="shared" ca="1" si="9"/>
        <v>-</v>
      </c>
      <c r="L13" s="474"/>
      <c r="M13" s="474" t="str">
        <f ca="1">IF($D13=SelectionDataCentral!F13,"[11 - "&amp;$C13&amp;"-"&amp;$D13&amp;"]","")</f>
        <v/>
      </c>
      <c r="N13" s="474" t="str">
        <f ca="1">IF($D13=SelectionDataCentral!G13,"[12 - "&amp;$C13&amp;"-"&amp;$D13&amp;"]","")</f>
        <v/>
      </c>
      <c r="O13" s="474" t="str">
        <f ca="1">IF($D13=SelectionDataCentral!H13,"[13 - "&amp;$C13&amp;"-"&amp;$D13&amp;"]","")</f>
        <v/>
      </c>
      <c r="P13" s="474" t="str">
        <f ca="1">IF($D13=SelectionDataCentral!I13,"[14 - "&amp;$C13&amp;"-"&amp;$D13&amp;"]","")</f>
        <v/>
      </c>
      <c r="Q13" s="449" t="str">
        <f t="shared" si="37"/>
        <v/>
      </c>
      <c r="R13" s="475" t="str">
        <f t="shared" si="1"/>
        <v/>
      </c>
      <c r="S13" s="474" t="str">
        <f>""</f>
        <v/>
      </c>
      <c r="T13" s="474"/>
      <c r="U13" s="474"/>
      <c r="V13" s="474"/>
      <c r="W13" s="476" t="str">
        <f t="shared" ca="1" si="5"/>
        <v/>
      </c>
      <c r="X13" s="477" t="str">
        <f t="shared" si="11"/>
        <v/>
      </c>
      <c r="Y13" s="477" t="str">
        <f t="shared" si="12"/>
        <v/>
      </c>
      <c r="Z13" s="477" t="str">
        <f t="shared" si="13"/>
        <v/>
      </c>
      <c r="AA13" s="520">
        <f>SelectionDataCentral!C13</f>
        <v>0</v>
      </c>
      <c r="AB13" s="521">
        <f t="shared" si="14"/>
        <v>0</v>
      </c>
      <c r="AC13" s="522">
        <f t="shared" si="15"/>
        <v>0</v>
      </c>
      <c r="AD13" s="522">
        <f t="shared" si="16"/>
        <v>0</v>
      </c>
      <c r="AE13" s="522">
        <f t="shared" si="17"/>
        <v>0</v>
      </c>
      <c r="AF13" s="522">
        <f t="shared" si="18"/>
        <v>0</v>
      </c>
      <c r="AG13" s="522">
        <f t="shared" si="19"/>
        <v>0</v>
      </c>
      <c r="AH13" s="522">
        <f t="shared" si="20"/>
        <v>0</v>
      </c>
      <c r="AI13" s="522">
        <f t="shared" si="21"/>
        <v>0</v>
      </c>
      <c r="AJ13" s="522">
        <f t="shared" si="35"/>
        <v>0</v>
      </c>
      <c r="AK13" s="522">
        <f t="shared" si="22"/>
        <v>0</v>
      </c>
      <c r="AL13" s="522">
        <f t="shared" si="23"/>
        <v>0</v>
      </c>
      <c r="AM13" s="522">
        <f t="shared" si="24"/>
        <v>0</v>
      </c>
      <c r="AN13" s="523">
        <f t="shared" si="25"/>
        <v>0</v>
      </c>
      <c r="AO13" s="523">
        <f t="shared" si="26"/>
        <v>0</v>
      </c>
      <c r="AP13" s="524">
        <f t="shared" si="27"/>
        <v>0</v>
      </c>
      <c r="AQ13" s="525">
        <f ca="1">IF(AND(SUM(AQ$7:AQ12)=1, SUM($AP13:AP13)=1,OR($AF13=1,$AE13=1)),1,0)</f>
        <v>0</v>
      </c>
      <c r="AR13" s="525">
        <f ca="1">IF(AND(SUM(AR$7:AR12)=1, SUM($AP13:AQ13)=1,OR($AF13=1,$AE13=1)),1,0)</f>
        <v>0</v>
      </c>
      <c r="AS13" s="526">
        <f ca="1">IF(AND(SUM(AS$7:AS12)=1, SUM($AP13:AR13)=1,OR($AF13=1,AD13=1),SUM(AX$7:AX12)&lt;2),1,0)</f>
        <v>0</v>
      </c>
      <c r="AT13" s="526">
        <f ca="1">IF(AND(SUM(AT$7:AT12)=1, SUM($AP13:AS13)=1,OR($AG13=1,$AH13=1,$AF13=1,$AD13=1)),1,0)</f>
        <v>0</v>
      </c>
      <c r="AU13" s="526">
        <f ca="1">IF(AND(SUM(AU$7:AU12)=1, SUM($AP13:AT13)=1,OR($AG13=1,$AH13=1,$AF13=1,$AD13=1)),1,0)</f>
        <v>0</v>
      </c>
      <c r="AV13" s="526">
        <f ca="1">IF(AND(SUM(AV$7:AV12)=1, SUM($AP13:AU13)=1,OR($AG13=1,$AH13=1,$AF13=1,$AD13=1)),1,0)</f>
        <v>0</v>
      </c>
      <c r="AW13" s="526">
        <f ca="1">IF(AND(SUM(AW$7:AW12)=1, SUM($AP13:AV13)=1,OR($AG13=1,$AH13=1,$AF13=1,$AD13=1)),1,0)</f>
        <v>0</v>
      </c>
      <c r="AX13" s="526">
        <f ca="1">IF(AND(SUM(AX$7:AX12)=1, SUM($AP13:AW13)=1,SUM(AS$7:AS12)&lt;2,OR(AG13=1,AH13=1,AD13=1)),1,0)</f>
        <v>0</v>
      </c>
      <c r="AY13" s="526">
        <f ca="1">IF(AND(SUM(AY$7:AY12)=1,OR($AI13=1)),1,0)</f>
        <v>0</v>
      </c>
      <c r="AZ13" s="526">
        <f ca="1">IF(AND(SUM(AZ$7:AZ12)=1,OR($AB13=1)),1,0)</f>
        <v>0</v>
      </c>
      <c r="BA13" s="527">
        <f ca="1">IF(SUM($AP13:AZ13)=1,1,0)</f>
        <v>0</v>
      </c>
      <c r="BB13" s="528" t="str">
        <f t="shared" ca="1" si="28"/>
        <v/>
      </c>
      <c r="BC13" s="526" t="str">
        <f t="shared" ca="1" si="6"/>
        <v/>
      </c>
      <c r="BD13" s="526" t="str">
        <f t="shared" ca="1" si="6"/>
        <v/>
      </c>
      <c r="BE13" s="526" t="str">
        <f t="shared" ca="1" si="6"/>
        <v/>
      </c>
      <c r="BF13" s="526" t="str">
        <f t="shared" ca="1" si="6"/>
        <v/>
      </c>
      <c r="BG13" s="526" t="str">
        <f t="shared" ca="1" si="6"/>
        <v/>
      </c>
      <c r="BH13" s="526" t="str">
        <f t="shared" ca="1" si="6"/>
        <v/>
      </c>
      <c r="BI13" s="526" t="str">
        <f t="shared" ca="1" si="6"/>
        <v/>
      </c>
      <c r="BJ13" s="526" t="str">
        <f t="shared" ca="1" si="6"/>
        <v/>
      </c>
      <c r="BK13" s="526" t="str">
        <f t="shared" ca="1" si="6"/>
        <v/>
      </c>
      <c r="BL13" s="527" t="str">
        <f t="shared" ca="1" si="7"/>
        <v/>
      </c>
      <c r="BM13" s="487" t="str">
        <f t="shared" ca="1" si="29"/>
        <v/>
      </c>
      <c r="BN13" s="488" t="str">
        <f t="shared" ca="1" si="8"/>
        <v/>
      </c>
      <c r="BO13" s="488" t="str">
        <f t="shared" ca="1" si="8"/>
        <v/>
      </c>
      <c r="BP13" s="488" t="str">
        <f t="shared" ca="1" si="8"/>
        <v/>
      </c>
      <c r="BQ13" s="488" t="str">
        <f t="shared" ca="1" si="8"/>
        <v/>
      </c>
      <c r="BR13" s="488" t="str">
        <f t="shared" ca="1" si="8"/>
        <v/>
      </c>
      <c r="BS13" s="488" t="str">
        <f t="shared" ca="1" si="8"/>
        <v/>
      </c>
      <c r="BT13" s="488" t="str">
        <f t="shared" ca="1" si="8"/>
        <v/>
      </c>
      <c r="BU13" s="489" t="str">
        <f t="shared" ca="1" si="8"/>
        <v/>
      </c>
      <c r="BV13" s="469"/>
      <c r="BW13" s="440"/>
      <c r="BX13" s="441" t="str">
        <f t="shared" ca="1" si="30"/>
        <v>Ei valittu</v>
      </c>
      <c r="BY13" s="394" t="str">
        <f t="shared" ca="1" si="31"/>
        <v>-</v>
      </c>
      <c r="BZ13" s="394">
        <f t="shared" ca="1" si="32"/>
        <v>2</v>
      </c>
      <c r="CA13" s="394" t="str">
        <f t="shared" ca="1" si="33"/>
        <v>Valitse</v>
      </c>
      <c r="CB13" s="468"/>
      <c r="CC13" s="467">
        <f ca="1">'Product CodesCentral'!G6</f>
        <v>21</v>
      </c>
      <c r="CD13" s="468"/>
      <c r="CE13" s="468"/>
      <c r="CF13" s="468"/>
      <c r="CG13" s="469"/>
      <c r="CH13" s="469"/>
      <c r="CI13" s="469"/>
      <c r="CJ13" s="469"/>
      <c r="CK13" s="469"/>
      <c r="CL13" s="469"/>
      <c r="CM13" s="469"/>
      <c r="CN13" s="469"/>
      <c r="CO13" s="469"/>
      <c r="CP13" s="469"/>
      <c r="CQ13" s="469"/>
      <c r="CR13" s="469"/>
      <c r="CS13" s="469"/>
      <c r="CT13" s="469"/>
      <c r="CU13" s="469"/>
      <c r="CV13" s="469"/>
      <c r="CW13" s="469"/>
      <c r="CX13" s="469"/>
      <c r="CY13" s="469"/>
      <c r="CZ13" s="469"/>
      <c r="DA13" s="469"/>
      <c r="DB13" s="469"/>
      <c r="DC13" s="469"/>
      <c r="DD13" s="469"/>
      <c r="DE13" s="469"/>
      <c r="DF13" s="469"/>
      <c r="DG13" s="469"/>
      <c r="DH13" s="469"/>
      <c r="DI13" s="469"/>
      <c r="DJ13" s="469"/>
      <c r="DK13" s="469"/>
      <c r="DL13" s="469"/>
      <c r="DM13" s="469"/>
      <c r="DN13" s="469"/>
      <c r="DO13" s="469"/>
      <c r="DP13" s="469"/>
      <c r="DQ13" s="469"/>
      <c r="DR13" s="469"/>
      <c r="DS13" s="469"/>
      <c r="DT13" s="469"/>
      <c r="DU13" s="469"/>
      <c r="DV13" s="469"/>
      <c r="DW13" s="469"/>
      <c r="DX13" s="469"/>
      <c r="DY13" s="469"/>
      <c r="DZ13" s="469"/>
      <c r="EA13" s="469"/>
      <c r="EB13" s="469"/>
      <c r="EC13" s="469"/>
      <c r="ED13" s="469"/>
      <c r="EE13" s="469"/>
      <c r="EF13" s="469"/>
      <c r="EG13" s="469"/>
      <c r="EH13" s="469"/>
      <c r="EI13" s="469"/>
      <c r="EJ13" s="469"/>
      <c r="EK13" s="469"/>
      <c r="EL13" s="469"/>
      <c r="EM13" s="469"/>
      <c r="EN13" s="469"/>
      <c r="EO13" s="469"/>
      <c r="EP13" s="469"/>
      <c r="EQ13" s="469"/>
      <c r="ER13" s="469"/>
      <c r="ES13" s="469"/>
      <c r="ET13" s="469"/>
      <c r="EU13" s="469"/>
      <c r="EV13" s="469"/>
      <c r="EW13" s="469"/>
      <c r="EX13" s="469"/>
      <c r="EY13" s="469"/>
      <c r="EZ13" s="469"/>
      <c r="FA13" s="469"/>
      <c r="FB13" s="469"/>
      <c r="FC13" s="469"/>
      <c r="FD13" s="469"/>
      <c r="FE13" s="469"/>
      <c r="FF13" s="469"/>
      <c r="FG13" s="469"/>
      <c r="FH13" s="469"/>
      <c r="FI13" s="469"/>
      <c r="FJ13" s="469"/>
      <c r="FK13" s="469"/>
      <c r="FL13" s="469"/>
      <c r="FM13" s="469"/>
      <c r="FN13" s="469"/>
      <c r="FO13" s="469"/>
      <c r="FP13" s="469"/>
      <c r="FQ13" s="469"/>
      <c r="FR13" s="469"/>
      <c r="FS13" s="469"/>
      <c r="FT13" s="469"/>
    </row>
    <row r="14" spans="1:176" s="467" customFormat="1" ht="15" customHeight="1" thickBot="1" x14ac:dyDescent="0.3">
      <c r="A14" s="468"/>
      <c r="B14" s="468"/>
      <c r="C14" s="699" t="str">
        <f ca="1">CONCATENATE(SelectionDataCentral!D14,L14)</f>
        <v>Jäähdytys</v>
      </c>
      <c r="D14" s="372" t="s">
        <v>50</v>
      </c>
      <c r="E14" s="712" t="str">
        <f t="shared" si="34"/>
        <v>€</v>
      </c>
      <c r="F14" s="711"/>
      <c r="G14" s="707" t="str">
        <f t="shared" ca="1" si="38"/>
        <v>-</v>
      </c>
      <c r="H14" s="708"/>
      <c r="I14" s="519"/>
      <c r="J14" s="474"/>
      <c r="K14" s="474" t="str">
        <f t="shared" ca="1" si="9"/>
        <v>-</v>
      </c>
      <c r="L14" s="474" t="str">
        <f>IF(D15&lt;&gt;"-",L2,"")</f>
        <v/>
      </c>
      <c r="M14" s="474" t="str">
        <f ca="1">IF($D14=SelectionDataCentral!F14,"[21 - "&amp;$C14&amp;"-"&amp;$D14&amp;"]","")</f>
        <v/>
      </c>
      <c r="N14" s="474" t="str">
        <f ca="1">IF($D14=SelectionDataCentral!G14,"[22 - "&amp;$C14&amp;"-"&amp;$D14&amp;"]","")</f>
        <v/>
      </c>
      <c r="O14" s="474" t="str">
        <f ca="1">IF($D14=SelectionDataCentral!H14,"[23 - "&amp;$C14&amp;"-"&amp;$D14&amp;"]","")</f>
        <v/>
      </c>
      <c r="P14" s="474" t="str">
        <f ca="1">IF($D14=SelectionDataCentral!I14,"[24 - "&amp;$C14&amp;"-"&amp;$D14&amp;"]","")</f>
        <v/>
      </c>
      <c r="Q14" s="449" t="str">
        <f t="shared" si="37"/>
        <v/>
      </c>
      <c r="R14" s="475" t="str">
        <f t="shared" si="1"/>
        <v/>
      </c>
      <c r="S14" s="474" t="str">
        <f>""</f>
        <v/>
      </c>
      <c r="T14" s="474"/>
      <c r="U14" s="474"/>
      <c r="V14" s="474"/>
      <c r="W14" s="476" t="str">
        <f t="shared" ca="1" si="5"/>
        <v/>
      </c>
      <c r="X14" s="477" t="str">
        <f t="shared" si="11"/>
        <v/>
      </c>
      <c r="Y14" s="477" t="str">
        <f t="shared" si="12"/>
        <v/>
      </c>
      <c r="Z14" s="477" t="str">
        <f t="shared" si="13"/>
        <v/>
      </c>
      <c r="AA14" s="520">
        <f>SelectionDataCentral!C14</f>
        <v>0</v>
      </c>
      <c r="AB14" s="521">
        <f t="shared" si="14"/>
        <v>0</v>
      </c>
      <c r="AC14" s="522">
        <f t="shared" si="15"/>
        <v>0</v>
      </c>
      <c r="AD14" s="522">
        <f t="shared" si="16"/>
        <v>0</v>
      </c>
      <c r="AE14" s="522">
        <f t="shared" si="17"/>
        <v>0</v>
      </c>
      <c r="AF14" s="522">
        <f t="shared" si="18"/>
        <v>0</v>
      </c>
      <c r="AG14" s="522">
        <f t="shared" si="19"/>
        <v>0</v>
      </c>
      <c r="AH14" s="522">
        <f t="shared" si="20"/>
        <v>0</v>
      </c>
      <c r="AI14" s="522">
        <f t="shared" si="21"/>
        <v>0</v>
      </c>
      <c r="AJ14" s="522">
        <f t="shared" si="35"/>
        <v>0</v>
      </c>
      <c r="AK14" s="522">
        <f t="shared" si="22"/>
        <v>0</v>
      </c>
      <c r="AL14" s="522">
        <f t="shared" si="23"/>
        <v>0</v>
      </c>
      <c r="AM14" s="522">
        <f t="shared" si="24"/>
        <v>0</v>
      </c>
      <c r="AN14" s="523">
        <f t="shared" si="25"/>
        <v>0</v>
      </c>
      <c r="AO14" s="523">
        <f t="shared" si="26"/>
        <v>0</v>
      </c>
      <c r="AP14" s="524">
        <f t="shared" si="27"/>
        <v>0</v>
      </c>
      <c r="AQ14" s="525">
        <f ca="1">IF(AND(SUM(AQ$7:AQ13)=1, SUM($AP14:AP14)=1,OR($AF14=1,$AE14=1)),1,0)</f>
        <v>0</v>
      </c>
      <c r="AR14" s="525">
        <f ca="1">IF(AND(SUM(AR$7:AR13)=1, SUM($AP14:AQ14)=1,OR($AF14=1,$AE14=1)),1,0)</f>
        <v>0</v>
      </c>
      <c r="AS14" s="526">
        <f ca="1">IF(AND(SUM(AS$7:AS13)=1, SUM($AP14:AR14)=1,OR($AF14=1,AD14=1),SUM(AX$7:AX13)&lt;2),1,0)</f>
        <v>0</v>
      </c>
      <c r="AT14" s="526">
        <f ca="1">IF(AND(SUM(AT$7:AT13)=1, SUM($AP14:AS14)=1,OR($AG14=1,$AH14=1,$AF14=1,$AD14=1)),1,0)</f>
        <v>0</v>
      </c>
      <c r="AU14" s="526">
        <f ca="1">IF(AND(SUM(AU$7:AU13)=1, SUM($AP14:AT14)=1,OR($AG14=1,$AH14=1,$AF14=1,$AD14=1)),1,0)</f>
        <v>0</v>
      </c>
      <c r="AV14" s="526">
        <f ca="1">IF(AND(SUM(AV$7:AV13)=1, SUM($AP14:AU14)=1,OR($AG14=1,$AH14=1,$AF14=1,$AD14=1)),1,0)</f>
        <v>0</v>
      </c>
      <c r="AW14" s="526">
        <f ca="1">IF(AND(SUM(AW$7:AW13)=1, SUM($AP14:AV14)=1,OR($AG14=1,$AH14=1,$AF14=1,$AD14=1)),1,0)</f>
        <v>0</v>
      </c>
      <c r="AX14" s="526">
        <f ca="1">IF(AND(SUM(AX$7:AX13)=1, SUM($AP14:AW14)=1,SUM(AS$7:AS13)&lt;2,OR(AG14=1,AH14=1,AD14=1)),1,0)</f>
        <v>0</v>
      </c>
      <c r="AY14" s="526">
        <f ca="1">IF(AND(SUM(AY$7:AY13)=1,OR($AI14=1)),1,0)</f>
        <v>0</v>
      </c>
      <c r="AZ14" s="526">
        <f ca="1">IF(AND(SUM(AZ$7:AZ13)=1,OR($AB14=1)),1,0)</f>
        <v>0</v>
      </c>
      <c r="BA14" s="527">
        <f ca="1">IF(SUM($AP14:AZ14)=1,1,0)</f>
        <v>0</v>
      </c>
      <c r="BB14" s="528" t="str">
        <f t="shared" ca="1" si="28"/>
        <v/>
      </c>
      <c r="BC14" s="526" t="str">
        <f t="shared" ca="1" si="6"/>
        <v/>
      </c>
      <c r="BD14" s="526" t="str">
        <f t="shared" ca="1" si="6"/>
        <v/>
      </c>
      <c r="BE14" s="526" t="str">
        <f t="shared" ca="1" si="6"/>
        <v/>
      </c>
      <c r="BF14" s="526" t="str">
        <f t="shared" ca="1" si="6"/>
        <v/>
      </c>
      <c r="BG14" s="526" t="str">
        <f t="shared" ca="1" si="6"/>
        <v/>
      </c>
      <c r="BH14" s="526" t="str">
        <f t="shared" ca="1" si="6"/>
        <v/>
      </c>
      <c r="BI14" s="526" t="str">
        <f t="shared" ca="1" si="6"/>
        <v/>
      </c>
      <c r="BJ14" s="526" t="str">
        <f t="shared" ca="1" si="6"/>
        <v/>
      </c>
      <c r="BK14" s="526" t="str">
        <f t="shared" ca="1" si="6"/>
        <v/>
      </c>
      <c r="BL14" s="527" t="str">
        <f t="shared" ca="1" si="7"/>
        <v/>
      </c>
      <c r="BM14" s="487" t="str">
        <f t="shared" ca="1" si="29"/>
        <v/>
      </c>
      <c r="BN14" s="488" t="str">
        <f t="shared" ca="1" si="8"/>
        <v/>
      </c>
      <c r="BO14" s="488" t="str">
        <f t="shared" ca="1" si="8"/>
        <v/>
      </c>
      <c r="BP14" s="488" t="str">
        <f t="shared" ca="1" si="8"/>
        <v/>
      </c>
      <c r="BQ14" s="488" t="str">
        <f t="shared" ca="1" si="8"/>
        <v/>
      </c>
      <c r="BR14" s="488" t="str">
        <f t="shared" ca="1" si="8"/>
        <v/>
      </c>
      <c r="BS14" s="488" t="str">
        <f t="shared" ca="1" si="8"/>
        <v/>
      </c>
      <c r="BT14" s="488" t="str">
        <f t="shared" ca="1" si="8"/>
        <v/>
      </c>
      <c r="BU14" s="489" t="str">
        <f t="shared" ca="1" si="8"/>
        <v/>
      </c>
      <c r="BV14" s="469"/>
      <c r="BW14" s="440"/>
      <c r="BX14" s="441" t="str">
        <f t="shared" ca="1" si="30"/>
        <v>Jäähdytys</v>
      </c>
      <c r="BY14" s="394" t="str">
        <f t="shared" ca="1" si="31"/>
        <v/>
      </c>
      <c r="BZ14" s="394">
        <f t="shared" ca="1" si="32"/>
        <v>1</v>
      </c>
      <c r="CA14" s="394" t="str">
        <f t="shared" ca="1" si="33"/>
        <v/>
      </c>
      <c r="CB14" s="468"/>
      <c r="CC14" s="467">
        <f ca="1">'Product CodesCentral'!G7</f>
        <v>30</v>
      </c>
      <c r="CD14" s="468"/>
      <c r="CE14" s="468"/>
      <c r="CF14" s="468"/>
      <c r="CG14" s="469"/>
      <c r="CH14" s="469"/>
      <c r="CI14" s="469"/>
      <c r="CJ14" s="469"/>
      <c r="CK14" s="469"/>
      <c r="CL14" s="469"/>
      <c r="CM14" s="469"/>
      <c r="CN14" s="469"/>
      <c r="CO14" s="469"/>
      <c r="CP14" s="469"/>
      <c r="CQ14" s="469"/>
      <c r="CR14" s="469"/>
      <c r="CS14" s="469"/>
      <c r="CT14" s="469"/>
      <c r="CU14" s="469"/>
      <c r="CV14" s="469"/>
      <c r="CW14" s="469"/>
      <c r="CX14" s="469"/>
      <c r="CY14" s="469"/>
      <c r="CZ14" s="469"/>
      <c r="DA14" s="469"/>
      <c r="DB14" s="469"/>
      <c r="DC14" s="469"/>
      <c r="DD14" s="469"/>
      <c r="DE14" s="469"/>
      <c r="DF14" s="469"/>
      <c r="DG14" s="469"/>
      <c r="DH14" s="469"/>
      <c r="DI14" s="469"/>
      <c r="DJ14" s="469"/>
      <c r="DK14" s="469"/>
      <c r="DL14" s="469"/>
      <c r="DM14" s="469"/>
      <c r="DN14" s="469"/>
      <c r="DO14" s="469"/>
      <c r="DP14" s="469"/>
      <c r="DQ14" s="469"/>
      <c r="DR14" s="469"/>
      <c r="DS14" s="469"/>
      <c r="DT14" s="469"/>
      <c r="DU14" s="469"/>
      <c r="DV14" s="469"/>
      <c r="DW14" s="469"/>
      <c r="DX14" s="469"/>
      <c r="DY14" s="469"/>
      <c r="DZ14" s="469"/>
      <c r="EA14" s="469"/>
      <c r="EB14" s="469"/>
      <c r="EC14" s="469"/>
      <c r="ED14" s="469"/>
      <c r="EE14" s="469"/>
      <c r="EF14" s="469"/>
      <c r="EG14" s="469"/>
      <c r="EH14" s="469"/>
      <c r="EI14" s="469"/>
      <c r="EJ14" s="469"/>
      <c r="EK14" s="469"/>
      <c r="EL14" s="469"/>
      <c r="EM14" s="469"/>
      <c r="EN14" s="469"/>
      <c r="EO14" s="469"/>
      <c r="EP14" s="469"/>
      <c r="EQ14" s="469"/>
      <c r="ER14" s="469"/>
      <c r="ES14" s="469"/>
      <c r="ET14" s="469"/>
      <c r="EU14" s="469"/>
      <c r="EV14" s="469"/>
      <c r="EW14" s="469"/>
      <c r="EX14" s="469"/>
      <c r="EY14" s="469"/>
      <c r="EZ14" s="469"/>
      <c r="FA14" s="469"/>
      <c r="FB14" s="469"/>
      <c r="FC14" s="469"/>
      <c r="FD14" s="469"/>
      <c r="FE14" s="469"/>
      <c r="FF14" s="469"/>
      <c r="FG14" s="469"/>
      <c r="FH14" s="469"/>
      <c r="FI14" s="469"/>
      <c r="FJ14" s="469"/>
      <c r="FK14" s="469"/>
      <c r="FL14" s="469"/>
      <c r="FM14" s="469"/>
      <c r="FN14" s="469"/>
      <c r="FO14" s="469"/>
      <c r="FP14" s="469"/>
      <c r="FQ14" s="469"/>
      <c r="FR14" s="469"/>
      <c r="FS14" s="469"/>
      <c r="FT14" s="469"/>
    </row>
    <row r="15" spans="1:176" s="467" customFormat="1" ht="15" customHeight="1" thickBot="1" x14ac:dyDescent="0.3">
      <c r="A15" s="468"/>
      <c r="B15" s="703"/>
      <c r="C15" s="697" t="str">
        <f ca="1">CONCATENATE(SelectionDataCentral!D15,L15)</f>
        <v>Integroitu viilennysyksikkö     *** Ei Saatavilla***</v>
      </c>
      <c r="D15" s="373" t="s">
        <v>50</v>
      </c>
      <c r="E15" s="696" t="str">
        <f t="shared" si="34"/>
        <v>€</v>
      </c>
      <c r="F15" s="713"/>
      <c r="G15" s="539" t="str">
        <f t="shared" ca="1" si="38"/>
        <v xml:space="preserve">     *** Ei Saatavilla***</v>
      </c>
      <c r="H15" s="518"/>
      <c r="I15" s="519"/>
      <c r="J15" s="474"/>
      <c r="K15" s="474" t="str">
        <f t="shared" ca="1" si="9"/>
        <v xml:space="preserve">     *** Ei Saatavilla***</v>
      </c>
      <c r="L15" s="474" t="str">
        <f ca="1">IF(OR(D10&lt;&gt;SelectionDataCentral!F10,D14&lt;&gt;"-"),ValintaohjelmaCentral!L2,"")</f>
        <v xml:space="preserve">     *** Ei Saatavilla***</v>
      </c>
      <c r="M15" s="474" t="str">
        <f ca="1">IF($D15=SelectionDataCentral!F15,"[31 - "&amp;$C15&amp;"-"&amp;$D15&amp;"]","")</f>
        <v/>
      </c>
      <c r="N15" s="474" t="str">
        <f ca="1">IF($D15=SelectionDataCentral!G15,"[32 - "&amp;$C15&amp;"-"&amp;$D15&amp;"]","")</f>
        <v/>
      </c>
      <c r="O15" s="474" t="str">
        <f ca="1">IF($D15=SelectionDataCentral!H15,"[33 - "&amp;$C15&amp;"-"&amp;$D15&amp;"]","")</f>
        <v/>
      </c>
      <c r="P15" s="474" t="str">
        <f ca="1">IF($D15=SelectionDataCentral!I15,"[34 - "&amp;$C15&amp;"-"&amp;$D15&amp;"]","")</f>
        <v/>
      </c>
      <c r="Q15" s="449" t="str">
        <f t="shared" si="37"/>
        <v/>
      </c>
      <c r="R15" s="475" t="str">
        <f t="shared" si="1"/>
        <v/>
      </c>
      <c r="S15" s="474" t="str">
        <f>""</f>
        <v/>
      </c>
      <c r="T15" s="474"/>
      <c r="U15" s="474"/>
      <c r="V15" s="474"/>
      <c r="W15" s="476" t="str">
        <f t="shared" ca="1" si="5"/>
        <v/>
      </c>
      <c r="X15" s="477" t="str">
        <f t="shared" si="11"/>
        <v/>
      </c>
      <c r="Y15" s="477" t="str">
        <f t="shared" si="12"/>
        <v/>
      </c>
      <c r="Z15" s="477" t="str">
        <f t="shared" si="13"/>
        <v/>
      </c>
      <c r="AA15" s="520">
        <f>SelectionDataCentral!C15</f>
        <v>0</v>
      </c>
      <c r="AB15" s="521">
        <f t="shared" si="14"/>
        <v>0</v>
      </c>
      <c r="AC15" s="522">
        <f t="shared" si="15"/>
        <v>0</v>
      </c>
      <c r="AD15" s="522">
        <f t="shared" si="16"/>
        <v>0</v>
      </c>
      <c r="AE15" s="522">
        <f t="shared" si="17"/>
        <v>0</v>
      </c>
      <c r="AF15" s="522">
        <f t="shared" si="18"/>
        <v>0</v>
      </c>
      <c r="AG15" s="522">
        <f t="shared" si="19"/>
        <v>0</v>
      </c>
      <c r="AH15" s="522">
        <f t="shared" si="20"/>
        <v>0</v>
      </c>
      <c r="AI15" s="522">
        <f t="shared" si="21"/>
        <v>0</v>
      </c>
      <c r="AJ15" s="522">
        <f t="shared" si="35"/>
        <v>0</v>
      </c>
      <c r="AK15" s="522">
        <f t="shared" si="22"/>
        <v>0</v>
      </c>
      <c r="AL15" s="522">
        <f t="shared" si="23"/>
        <v>0</v>
      </c>
      <c r="AM15" s="522">
        <f t="shared" si="24"/>
        <v>0</v>
      </c>
      <c r="AN15" s="523">
        <f t="shared" si="25"/>
        <v>0</v>
      </c>
      <c r="AO15" s="523">
        <f t="shared" si="26"/>
        <v>0</v>
      </c>
      <c r="AP15" s="524">
        <f t="shared" si="27"/>
        <v>0</v>
      </c>
      <c r="AQ15" s="525">
        <f ca="1">IF(AND(SUM(AQ$7:AQ14)=1, SUM($AP15:AP15)=1,OR($AF15=1,$AE15=1)),1,0)</f>
        <v>0</v>
      </c>
      <c r="AR15" s="525">
        <f ca="1">IF(AND(SUM(AR$7:AR14)=1, SUM($AP15:AQ15)=1,OR($AF15=1,$AE15=1)),1,0)</f>
        <v>0</v>
      </c>
      <c r="AS15" s="526">
        <f ca="1">IF(AND(SUM(AS$7:AS14)=1, SUM($AP15:AR15)=1,OR($AF15=1,AD15=1),SUM(AX$7:AX14)&lt;2),1,0)</f>
        <v>0</v>
      </c>
      <c r="AT15" s="526">
        <f ca="1">IF(AND(SUM(AT$7:AT14)=1, SUM($AP15:AS15)=1,OR($AG15=1,$AH15=1,$AF15=1,$AD15=1)),1,0)</f>
        <v>0</v>
      </c>
      <c r="AU15" s="526">
        <f ca="1">IF(AND(SUM(AU$7:AU14)=1, SUM($AP15:AT15)=1,OR($AG15=1,$AH15=1,$AF15=1,$AD15=1)),1,0)</f>
        <v>0</v>
      </c>
      <c r="AV15" s="526">
        <f ca="1">IF(AND(SUM(AV$7:AV14)=1, SUM($AP15:AU15)=1,OR($AG15=1,$AH15=1,$AF15=1,$AD15=1)),1,0)</f>
        <v>0</v>
      </c>
      <c r="AW15" s="526">
        <f ca="1">IF(AND(SUM(AW$7:AW14)=1, SUM($AP15:AV15)=1,OR($AG15=1,$AH15=1,$AF15=1,$AD15=1)),1,0)</f>
        <v>0</v>
      </c>
      <c r="AX15" s="526">
        <f ca="1">IF(AND(SUM(AX$7:AX14)=1, SUM($AP15:AW15)=1,SUM(AS$7:AS14)&lt;2,OR(AG15=1,AH15=1,AD15=1)),1,0)</f>
        <v>0</v>
      </c>
      <c r="AY15" s="526">
        <f ca="1">IF(AND(SUM(AY$7:AY14)=1,OR($AI15=1)),1,0)</f>
        <v>0</v>
      </c>
      <c r="AZ15" s="526">
        <f ca="1">IF(AND(SUM(AZ$7:AZ14)=1,OR($AB15=1)),1,0)</f>
        <v>0</v>
      </c>
      <c r="BA15" s="527">
        <f ca="1">IF(SUM($AP15:AZ15)=1,1,0)</f>
        <v>0</v>
      </c>
      <c r="BB15" s="528" t="str">
        <f t="shared" ca="1" si="28"/>
        <v/>
      </c>
      <c r="BC15" s="526" t="str">
        <f t="shared" ca="1" si="6"/>
        <v/>
      </c>
      <c r="BD15" s="526" t="str">
        <f t="shared" ca="1" si="6"/>
        <v/>
      </c>
      <c r="BE15" s="526" t="str">
        <f t="shared" ca="1" si="6"/>
        <v/>
      </c>
      <c r="BF15" s="526" t="str">
        <f t="shared" ca="1" si="6"/>
        <v/>
      </c>
      <c r="BG15" s="526" t="str">
        <f t="shared" ca="1" si="6"/>
        <v/>
      </c>
      <c r="BH15" s="526" t="str">
        <f t="shared" ca="1" si="6"/>
        <v/>
      </c>
      <c r="BI15" s="526" t="str">
        <f t="shared" ca="1" si="6"/>
        <v/>
      </c>
      <c r="BJ15" s="526" t="str">
        <f t="shared" ca="1" si="6"/>
        <v/>
      </c>
      <c r="BK15" s="526" t="str">
        <f t="shared" ca="1" si="6"/>
        <v/>
      </c>
      <c r="BL15" s="527" t="str">
        <f t="shared" ca="1" si="7"/>
        <v/>
      </c>
      <c r="BM15" s="487" t="str">
        <f t="shared" ca="1" si="29"/>
        <v/>
      </c>
      <c r="BN15" s="488" t="str">
        <f t="shared" ca="1" si="8"/>
        <v/>
      </c>
      <c r="BO15" s="488" t="str">
        <f t="shared" ca="1" si="8"/>
        <v/>
      </c>
      <c r="BP15" s="488" t="str">
        <f t="shared" ca="1" si="8"/>
        <v/>
      </c>
      <c r="BQ15" s="488" t="str">
        <f t="shared" ca="1" si="8"/>
        <v/>
      </c>
      <c r="BR15" s="488" t="str">
        <f t="shared" ca="1" si="8"/>
        <v/>
      </c>
      <c r="BS15" s="488" t="str">
        <f t="shared" ca="1" si="8"/>
        <v/>
      </c>
      <c r="BT15" s="488" t="str">
        <f t="shared" ca="1" si="8"/>
        <v/>
      </c>
      <c r="BU15" s="489" t="str">
        <f t="shared" ca="1" si="8"/>
        <v/>
      </c>
      <c r="BV15" s="469"/>
      <c r="BW15" s="440"/>
      <c r="BX15" s="441" t="str">
        <f t="shared" ca="1" si="30"/>
        <v>Ei valittu</v>
      </c>
      <c r="BY15" s="394" t="str">
        <f t="shared" ca="1" si="31"/>
        <v>-</v>
      </c>
      <c r="BZ15" s="394">
        <f t="shared" ca="1" si="32"/>
        <v>2</v>
      </c>
      <c r="CA15" s="394" t="str">
        <f t="shared" ca="1" si="33"/>
        <v>Valitse</v>
      </c>
      <c r="CB15" s="468"/>
      <c r="CC15" s="467">
        <f ca="1">'Product CodesCentral'!G8</f>
        <v>31</v>
      </c>
      <c r="CD15" s="468"/>
      <c r="CE15" s="468"/>
      <c r="CF15" s="468"/>
      <c r="CG15" s="469"/>
      <c r="CH15" s="469"/>
      <c r="CI15" s="469"/>
      <c r="CJ15" s="469"/>
      <c r="CK15" s="469"/>
      <c r="CL15" s="469"/>
      <c r="CM15" s="469"/>
      <c r="CN15" s="469"/>
      <c r="CO15" s="469"/>
      <c r="CP15" s="469"/>
      <c r="CQ15" s="469"/>
      <c r="CR15" s="469"/>
      <c r="CS15" s="469"/>
      <c r="CT15" s="469"/>
      <c r="CU15" s="469"/>
      <c r="CV15" s="469"/>
      <c r="CW15" s="469"/>
      <c r="CX15" s="469"/>
      <c r="CY15" s="469"/>
      <c r="CZ15" s="469"/>
      <c r="DA15" s="469"/>
      <c r="DB15" s="469"/>
      <c r="DC15" s="469"/>
      <c r="DD15" s="469"/>
      <c r="DE15" s="469"/>
      <c r="DF15" s="469"/>
      <c r="DG15" s="469"/>
      <c r="DH15" s="469"/>
      <c r="DI15" s="469"/>
      <c r="DJ15" s="469"/>
      <c r="DK15" s="469"/>
      <c r="DL15" s="469"/>
      <c r="DM15" s="469"/>
      <c r="DN15" s="469"/>
      <c r="DO15" s="469"/>
      <c r="DP15" s="469"/>
      <c r="DQ15" s="469"/>
      <c r="DR15" s="469"/>
      <c r="DS15" s="469"/>
      <c r="DT15" s="469"/>
      <c r="DU15" s="469"/>
      <c r="DV15" s="469"/>
      <c r="DW15" s="469"/>
      <c r="DX15" s="469"/>
      <c r="DY15" s="469"/>
      <c r="DZ15" s="469"/>
      <c r="EA15" s="469"/>
      <c r="EB15" s="469"/>
      <c r="EC15" s="469"/>
      <c r="ED15" s="469"/>
      <c r="EE15" s="469"/>
      <c r="EF15" s="469"/>
      <c r="EG15" s="469"/>
      <c r="EH15" s="469"/>
      <c r="EI15" s="469"/>
      <c r="EJ15" s="469"/>
      <c r="EK15" s="469"/>
      <c r="EL15" s="469"/>
      <c r="EM15" s="469"/>
      <c r="EN15" s="469"/>
      <c r="EO15" s="469"/>
      <c r="EP15" s="469"/>
      <c r="EQ15" s="469"/>
      <c r="ER15" s="469"/>
      <c r="ES15" s="469"/>
      <c r="ET15" s="469"/>
      <c r="EU15" s="469"/>
      <c r="EV15" s="469"/>
      <c r="EW15" s="469"/>
      <c r="EX15" s="469"/>
      <c r="EY15" s="469"/>
      <c r="EZ15" s="469"/>
      <c r="FA15" s="469"/>
      <c r="FB15" s="469"/>
      <c r="FC15" s="469"/>
      <c r="FD15" s="469"/>
      <c r="FE15" s="469"/>
      <c r="FF15" s="469"/>
      <c r="FG15" s="469"/>
      <c r="FH15" s="469"/>
      <c r="FI15" s="469"/>
      <c r="FJ15" s="469"/>
      <c r="FK15" s="469"/>
      <c r="FL15" s="469"/>
      <c r="FM15" s="469"/>
      <c r="FN15" s="469"/>
      <c r="FO15" s="469"/>
      <c r="FP15" s="469"/>
      <c r="FQ15" s="469"/>
      <c r="FR15" s="469"/>
      <c r="FS15" s="469"/>
      <c r="FT15" s="469"/>
    </row>
    <row r="16" spans="1:176" s="467" customFormat="1" ht="15" customHeight="1" thickBot="1" x14ac:dyDescent="0.3">
      <c r="A16" s="468"/>
      <c r="B16" s="730"/>
      <c r="C16" s="699" t="str">
        <f ca="1">CONCATENATE(SelectionDataCentral!D16,L16)</f>
        <v>Ilmavirran tehostus</v>
      </c>
      <c r="D16" s="750" t="s">
        <v>50</v>
      </c>
      <c r="E16" s="712" t="str">
        <f t="shared" si="34"/>
        <v>€</v>
      </c>
      <c r="F16" s="711"/>
      <c r="G16" s="707" t="str">
        <f t="shared" ca="1" si="38"/>
        <v>-</v>
      </c>
      <c r="H16" s="708"/>
      <c r="I16" s="519"/>
      <c r="J16" s="474"/>
      <c r="K16" s="474" t="str">
        <f t="shared" ca="1" si="9"/>
        <v>-</v>
      </c>
      <c r="L16" s="474"/>
      <c r="M16" s="474" t="str">
        <f>IF(D16="-","","[5 - "&amp;C16&amp;"-"&amp;D16&amp;"]")</f>
        <v/>
      </c>
      <c r="N16" s="474" t="str">
        <f t="shared" ca="1" si="2"/>
        <v/>
      </c>
      <c r="O16" s="448" t="str">
        <f t="shared" ca="1" si="3"/>
        <v/>
      </c>
      <c r="P16" s="448" t="str">
        <f t="shared" ca="1" si="4"/>
        <v/>
      </c>
      <c r="Q16" s="449" t="str">
        <f t="shared" si="37"/>
        <v/>
      </c>
      <c r="R16" s="475" t="str">
        <f t="shared" si="1"/>
        <v/>
      </c>
      <c r="S16" s="474" t="str">
        <f>""</f>
        <v/>
      </c>
      <c r="T16" s="474"/>
      <c r="U16" s="474"/>
      <c r="V16" s="474"/>
      <c r="W16" s="476" t="str">
        <f t="shared" ca="1" si="5"/>
        <v/>
      </c>
      <c r="X16" s="477" t="str">
        <f t="shared" si="11"/>
        <v/>
      </c>
      <c r="Y16" s="477" t="str">
        <f t="shared" si="12"/>
        <v/>
      </c>
      <c r="Z16" s="477" t="str">
        <f t="shared" si="13"/>
        <v/>
      </c>
      <c r="AA16" s="520">
        <f>SelectionDataCentral!C16</f>
        <v>0</v>
      </c>
      <c r="AB16" s="521">
        <f t="shared" si="14"/>
        <v>0</v>
      </c>
      <c r="AC16" s="522">
        <f t="shared" si="15"/>
        <v>0</v>
      </c>
      <c r="AD16" s="522">
        <f t="shared" si="16"/>
        <v>0</v>
      </c>
      <c r="AE16" s="522">
        <f t="shared" si="17"/>
        <v>0</v>
      </c>
      <c r="AF16" s="522">
        <f t="shared" si="18"/>
        <v>0</v>
      </c>
      <c r="AG16" s="522">
        <f t="shared" si="19"/>
        <v>0</v>
      </c>
      <c r="AH16" s="522">
        <f t="shared" si="20"/>
        <v>0</v>
      </c>
      <c r="AI16" s="522">
        <f t="shared" si="21"/>
        <v>0</v>
      </c>
      <c r="AJ16" s="522">
        <f t="shared" si="35"/>
        <v>0</v>
      </c>
      <c r="AK16" s="522">
        <f t="shared" si="22"/>
        <v>0</v>
      </c>
      <c r="AL16" s="522">
        <f t="shared" si="23"/>
        <v>0</v>
      </c>
      <c r="AM16" s="522">
        <f t="shared" si="24"/>
        <v>0</v>
      </c>
      <c r="AN16" s="523">
        <f t="shared" si="25"/>
        <v>0</v>
      </c>
      <c r="AO16" s="523">
        <f t="shared" si="26"/>
        <v>0</v>
      </c>
      <c r="AP16" s="524">
        <f t="shared" si="27"/>
        <v>0</v>
      </c>
      <c r="AQ16" s="525">
        <f ca="1">IF(AND(SUM(AQ$7:AQ15)=1, SUM($AP16:AP16)=1,OR($AF16=1,$AE16=1)),1,0)</f>
        <v>0</v>
      </c>
      <c r="AR16" s="525">
        <f ca="1">IF(AND(SUM(AR$7:AR15)=1, SUM($AP16:AQ16)=1,OR($AF16=1,$AE16=1)),1,0)</f>
        <v>0</v>
      </c>
      <c r="AS16" s="526">
        <f ca="1">IF(AND(SUM(AS$7:AS15)=1, SUM($AP16:AR16)=1,OR($AF16=1,AD16=1),SUM(AX$7:AX15)&lt;2),1,0)</f>
        <v>0</v>
      </c>
      <c r="AT16" s="526">
        <f ca="1">IF(AND(SUM(AT$7:AT15)=1, SUM($AP16:AS16)=1,OR($AG16=1,$AH16=1,$AF16=1,$AD16=1)),1,0)</f>
        <v>0</v>
      </c>
      <c r="AU16" s="526">
        <f ca="1">IF(AND(SUM(AU$7:AU15)=1, SUM($AP16:AT16)=1,OR($AG16=1,$AH16=1,$AF16=1,$AD16=1)),1,0)</f>
        <v>0</v>
      </c>
      <c r="AV16" s="526">
        <f ca="1">IF(AND(SUM(AV$7:AV15)=1, SUM($AP16:AU16)=1,OR($AG16=1,$AH16=1,$AF16=1,$AD16=1)),1,0)</f>
        <v>0</v>
      </c>
      <c r="AW16" s="526">
        <f ca="1">IF(AND(SUM(AW$7:AW15)=1, SUM($AP16:AV16)=1,OR($AG16=1,$AH16=1,$AF16=1,$AD16=1)),1,0)</f>
        <v>0</v>
      </c>
      <c r="AX16" s="526">
        <f ca="1">IF(AND(SUM(AX$7:AX15)=1, SUM($AP16:AW16)=1,SUM(AS$7:AS15)&lt;2,OR(AG16=1,AH16=1,AD16=1)),1,0)</f>
        <v>0</v>
      </c>
      <c r="AY16" s="526">
        <f ca="1">IF(AND(SUM(AY$7:AY15)=1,OR($AI16=1)),1,0)</f>
        <v>0</v>
      </c>
      <c r="AZ16" s="526">
        <f ca="1">IF(AND(SUM(AZ$7:AZ15)=1,OR($AB16=1)),1,0)</f>
        <v>0</v>
      </c>
      <c r="BA16" s="527">
        <f ca="1">IF(SUM($AP16:AZ16)=1,1,0)</f>
        <v>0</v>
      </c>
      <c r="BB16" s="528" t="str">
        <f t="shared" ca="1" si="28"/>
        <v/>
      </c>
      <c r="BC16" s="526" t="str">
        <f t="shared" ca="1" si="6"/>
        <v/>
      </c>
      <c r="BD16" s="526" t="str">
        <f t="shared" ca="1" si="6"/>
        <v/>
      </c>
      <c r="BE16" s="526" t="str">
        <f t="shared" ca="1" si="6"/>
        <v/>
      </c>
      <c r="BF16" s="526" t="str">
        <f t="shared" ca="1" si="6"/>
        <v/>
      </c>
      <c r="BG16" s="526" t="str">
        <f t="shared" ca="1" si="6"/>
        <v/>
      </c>
      <c r="BH16" s="526" t="str">
        <f t="shared" ca="1" si="6"/>
        <v/>
      </c>
      <c r="BI16" s="526" t="str">
        <f t="shared" ca="1" si="6"/>
        <v/>
      </c>
      <c r="BJ16" s="526" t="str">
        <f t="shared" ca="1" si="6"/>
        <v/>
      </c>
      <c r="BK16" s="526" t="str">
        <f t="shared" ca="1" si="6"/>
        <v/>
      </c>
      <c r="BL16" s="527" t="str">
        <f t="shared" ca="1" si="7"/>
        <v/>
      </c>
      <c r="BM16" s="487" t="str">
        <f t="shared" ca="1" si="29"/>
        <v/>
      </c>
      <c r="BN16" s="488" t="str">
        <f t="shared" ca="1" si="8"/>
        <v/>
      </c>
      <c r="BO16" s="488" t="str">
        <f t="shared" ca="1" si="8"/>
        <v/>
      </c>
      <c r="BP16" s="488" t="str">
        <f t="shared" ca="1" si="8"/>
        <v/>
      </c>
      <c r="BQ16" s="488" t="str">
        <f t="shared" ca="1" si="8"/>
        <v/>
      </c>
      <c r="BR16" s="488" t="str">
        <f t="shared" ca="1" si="8"/>
        <v/>
      </c>
      <c r="BS16" s="488" t="str">
        <f t="shared" ca="1" si="8"/>
        <v/>
      </c>
      <c r="BT16" s="488" t="str">
        <f t="shared" ca="1" si="8"/>
        <v/>
      </c>
      <c r="BU16" s="489" t="str">
        <f t="shared" ca="1" si="8"/>
        <v/>
      </c>
      <c r="BV16" s="469"/>
      <c r="BW16" s="440"/>
      <c r="BX16" s="441" t="str">
        <f t="shared" ca="1" si="30"/>
        <v>Ilmavirransäätö</v>
      </c>
      <c r="BY16" s="394" t="str">
        <f t="shared" ca="1" si="31"/>
        <v/>
      </c>
      <c r="BZ16" s="394">
        <f t="shared" ca="1" si="32"/>
        <v>1</v>
      </c>
      <c r="CA16" s="394" t="str">
        <f t="shared" ca="1" si="33"/>
        <v/>
      </c>
      <c r="CB16" s="468"/>
      <c r="CC16" s="467">
        <f ca="1">'Product CodesCentral'!G9</f>
        <v>40</v>
      </c>
      <c r="CD16" s="468"/>
      <c r="CE16" s="468"/>
      <c r="CF16" s="468"/>
      <c r="CG16" s="469"/>
      <c r="CH16" s="469"/>
      <c r="CI16" s="469"/>
      <c r="CJ16" s="469"/>
      <c r="CK16" s="469"/>
      <c r="CL16" s="469"/>
      <c r="CM16" s="469"/>
      <c r="CN16" s="469"/>
      <c r="CO16" s="469"/>
      <c r="CP16" s="469"/>
      <c r="CQ16" s="469"/>
      <c r="CR16" s="469"/>
      <c r="CS16" s="469"/>
      <c r="CT16" s="469"/>
      <c r="CU16" s="469"/>
      <c r="CV16" s="469"/>
      <c r="CW16" s="469"/>
      <c r="CX16" s="469"/>
      <c r="CY16" s="469"/>
      <c r="CZ16" s="469"/>
      <c r="DA16" s="469"/>
      <c r="DB16" s="469"/>
      <c r="DC16" s="469"/>
      <c r="DD16" s="469"/>
      <c r="DE16" s="469"/>
      <c r="DF16" s="469"/>
      <c r="DG16" s="469"/>
      <c r="DH16" s="469"/>
      <c r="DI16" s="469"/>
      <c r="DJ16" s="469"/>
      <c r="DK16" s="469"/>
      <c r="DL16" s="469"/>
      <c r="DM16" s="469"/>
      <c r="DN16" s="469"/>
      <c r="DO16" s="469"/>
      <c r="DP16" s="469"/>
      <c r="DQ16" s="469"/>
      <c r="DR16" s="469"/>
      <c r="DS16" s="469"/>
      <c r="DT16" s="469"/>
      <c r="DU16" s="469"/>
      <c r="DV16" s="469"/>
      <c r="DW16" s="469"/>
      <c r="DX16" s="469"/>
      <c r="DY16" s="469"/>
      <c r="DZ16" s="469"/>
      <c r="EA16" s="469"/>
      <c r="EB16" s="469"/>
      <c r="EC16" s="469"/>
      <c r="ED16" s="469"/>
      <c r="EE16" s="469"/>
      <c r="EF16" s="469"/>
      <c r="EG16" s="469"/>
      <c r="EH16" s="469"/>
      <c r="EI16" s="469"/>
      <c r="EJ16" s="469"/>
      <c r="EK16" s="469"/>
      <c r="EL16" s="469"/>
      <c r="EM16" s="469"/>
      <c r="EN16" s="469"/>
      <c r="EO16" s="469"/>
      <c r="EP16" s="469"/>
      <c r="EQ16" s="469"/>
      <c r="ER16" s="469"/>
      <c r="ES16" s="469"/>
      <c r="ET16" s="469"/>
      <c r="EU16" s="469"/>
      <c r="EV16" s="469"/>
      <c r="EW16" s="469"/>
      <c r="EX16" s="469"/>
      <c r="EY16" s="469"/>
      <c r="EZ16" s="469"/>
      <c r="FA16" s="469"/>
      <c r="FB16" s="469"/>
      <c r="FC16" s="469"/>
      <c r="FD16" s="469"/>
      <c r="FE16" s="469"/>
      <c r="FF16" s="469"/>
      <c r="FG16" s="469"/>
      <c r="FH16" s="469"/>
      <c r="FI16" s="469"/>
      <c r="FJ16" s="469"/>
      <c r="FK16" s="469"/>
      <c r="FL16" s="469"/>
      <c r="FM16" s="469"/>
      <c r="FN16" s="469"/>
      <c r="FO16" s="469"/>
      <c r="FP16" s="469"/>
      <c r="FQ16" s="469"/>
      <c r="FR16" s="469"/>
      <c r="FS16" s="469"/>
      <c r="FT16" s="469"/>
    </row>
    <row r="17" spans="1:176" s="467" customFormat="1" ht="15" hidden="1" customHeight="1" thickBot="1" x14ac:dyDescent="0.3">
      <c r="A17" s="468"/>
      <c r="B17" s="468"/>
      <c r="C17" s="543" t="str">
        <f ca="1">CONCATENATE(SelectionDataCentral!D17,L17)</f>
        <v>0</v>
      </c>
      <c r="D17" s="529"/>
      <c r="E17" s="538" t="str">
        <f t="shared" si="34"/>
        <v>€</v>
      </c>
      <c r="F17" s="539" t="str">
        <f t="shared" ref="F17:F28" ca="1" si="39">CONCATENATE(J17,BB17,BC17,BD17,BE17,BF17,BG17,BH17,BI17,BJ17,BK17,BL17)</f>
        <v/>
      </c>
      <c r="G17" s="539" t="str">
        <f t="shared" ca="1" si="38"/>
        <v>[5 - 0-]</v>
      </c>
      <c r="H17" s="518"/>
      <c r="I17" s="519"/>
      <c r="J17" s="474"/>
      <c r="K17" s="474" t="str">
        <f t="shared" ca="1" si="9"/>
        <v>[5 - 0-]</v>
      </c>
      <c r="L17" s="474"/>
      <c r="M17" s="474" t="str">
        <f t="shared" ref="M17:M80" ca="1" si="40">IF(D17="-","","[5 - "&amp;C17&amp;"-"&amp;D17&amp;"]")</f>
        <v>[5 - 0-]</v>
      </c>
      <c r="N17" s="474" t="str">
        <f t="shared" ref="N17:N80" ca="1" si="41">IF(AND(OR(F17=$AQ$6,F17=$AR$6),SET_INCLUDED=0),1,"")</f>
        <v/>
      </c>
      <c r="O17" s="448" t="str">
        <f t="shared" ca="1" si="3"/>
        <v/>
      </c>
      <c r="P17" s="448" t="str">
        <f t="shared" ca="1" si="4"/>
        <v/>
      </c>
      <c r="Q17" s="449" t="str">
        <f t="shared" ca="1" si="37"/>
        <v/>
      </c>
      <c r="R17" s="475" t="str">
        <f t="shared" si="1"/>
        <v/>
      </c>
      <c r="S17" s="474" t="str">
        <f>""</f>
        <v/>
      </c>
      <c r="T17" s="474"/>
      <c r="U17" s="474"/>
      <c r="V17" s="474"/>
      <c r="W17" s="476" t="str">
        <f t="shared" ca="1" si="5"/>
        <v/>
      </c>
      <c r="X17" s="477" t="str">
        <f t="shared" si="11"/>
        <v/>
      </c>
      <c r="Y17" s="477" t="str">
        <f t="shared" si="12"/>
        <v/>
      </c>
      <c r="Z17" s="477" t="str">
        <f t="shared" si="13"/>
        <v/>
      </c>
      <c r="AA17" s="520">
        <f>SelectionDataCentral!C17</f>
        <v>0</v>
      </c>
      <c r="AB17" s="521">
        <f t="shared" si="14"/>
        <v>0</v>
      </c>
      <c r="AC17" s="522">
        <f t="shared" si="15"/>
        <v>0</v>
      </c>
      <c r="AD17" s="522">
        <f t="shared" si="16"/>
        <v>0</v>
      </c>
      <c r="AE17" s="522">
        <f t="shared" si="17"/>
        <v>0</v>
      </c>
      <c r="AF17" s="522">
        <f t="shared" si="18"/>
        <v>0</v>
      </c>
      <c r="AG17" s="522">
        <f t="shared" si="19"/>
        <v>0</v>
      </c>
      <c r="AH17" s="522">
        <f t="shared" si="20"/>
        <v>0</v>
      </c>
      <c r="AI17" s="522">
        <f t="shared" si="21"/>
        <v>0</v>
      </c>
      <c r="AJ17" s="522">
        <f t="shared" si="35"/>
        <v>0</v>
      </c>
      <c r="AK17" s="522">
        <f t="shared" si="22"/>
        <v>0</v>
      </c>
      <c r="AL17" s="522">
        <f t="shared" si="23"/>
        <v>0</v>
      </c>
      <c r="AM17" s="522">
        <f t="shared" si="24"/>
        <v>0</v>
      </c>
      <c r="AN17" s="523">
        <f t="shared" si="25"/>
        <v>0</v>
      </c>
      <c r="AO17" s="523">
        <f t="shared" si="26"/>
        <v>0</v>
      </c>
      <c r="AP17" s="524">
        <f t="shared" si="27"/>
        <v>0</v>
      </c>
      <c r="AQ17" s="525">
        <f ca="1">IF(AND(SUM(AQ$7:AQ16)=1, SUM($AP17:AP17)=1,OR($AF17=1,$AE17=1)),1,0)</f>
        <v>0</v>
      </c>
      <c r="AR17" s="525">
        <f ca="1">IF(AND(SUM(AR$7:AR16)=1, SUM($AP17:AQ17)=1,OR($AF17=1,$AE17=1)),1,0)</f>
        <v>0</v>
      </c>
      <c r="AS17" s="526">
        <f ca="1">IF(AND(SUM(AS$7:AS16)=1, SUM($AP17:AR17)=1,OR($AF17=1,AD17=1),SUM(AX$7:AX16)&lt;2),1,0)</f>
        <v>0</v>
      </c>
      <c r="AT17" s="526">
        <f ca="1">IF(AND(SUM(AT$7:AT16)=1, SUM($AP17:AS17)=1,OR($AG17=1,$AH17=1,$AF17=1,$AD17=1)),1,0)</f>
        <v>0</v>
      </c>
      <c r="AU17" s="526">
        <f ca="1">IF(AND(SUM(AU$7:AU16)=1, SUM($AP17:AT17)=1,OR($AG17=1,$AH17=1,$AF17=1,$AD17=1)),1,0)</f>
        <v>0</v>
      </c>
      <c r="AV17" s="526">
        <f ca="1">IF(AND(SUM(AV$7:AV16)=1, SUM($AP17:AU17)=1,OR($AG17=1,$AH17=1,$AF17=1,$AD17=1)),1,0)</f>
        <v>0</v>
      </c>
      <c r="AW17" s="526">
        <f ca="1">IF(AND(SUM(AW$7:AW16)=1, SUM($AP17:AV17)=1,OR($AG17=1,$AH17=1,$AF17=1,$AD17=1)),1,0)</f>
        <v>0</v>
      </c>
      <c r="AX17" s="526">
        <f ca="1">IF(AND(SUM(AX$7:AX16)=1, SUM($AP17:AW17)=1,SUM(AS$7:AS16)&lt;2,OR(AG17=1,AH17=1,AD17=1)),1,0)</f>
        <v>0</v>
      </c>
      <c r="AY17" s="526">
        <f ca="1">IF(AND(SUM(AY$7:AY16)=1,OR($AI17=1)),1,0)</f>
        <v>0</v>
      </c>
      <c r="AZ17" s="526">
        <f ca="1">IF(AND(SUM(AZ$7:AZ16)=1,OR($AB17=1)),1,0)</f>
        <v>0</v>
      </c>
      <c r="BA17" s="527">
        <f ca="1">IF(SUM($AP17:AZ17)=1,1,0)</f>
        <v>0</v>
      </c>
      <c r="BB17" s="528" t="str">
        <f t="shared" ca="1" si="28"/>
        <v/>
      </c>
      <c r="BC17" s="526" t="str">
        <f t="shared" ca="1" si="6"/>
        <v/>
      </c>
      <c r="BD17" s="526" t="str">
        <f t="shared" ca="1" si="6"/>
        <v/>
      </c>
      <c r="BE17" s="526" t="str">
        <f t="shared" ca="1" si="6"/>
        <v/>
      </c>
      <c r="BF17" s="526" t="str">
        <f t="shared" ca="1" si="6"/>
        <v/>
      </c>
      <c r="BG17" s="526" t="str">
        <f t="shared" ca="1" si="6"/>
        <v/>
      </c>
      <c r="BH17" s="526" t="str">
        <f t="shared" ca="1" si="6"/>
        <v/>
      </c>
      <c r="BI17" s="526" t="str">
        <f t="shared" ca="1" si="6"/>
        <v/>
      </c>
      <c r="BJ17" s="526" t="str">
        <f t="shared" ca="1" si="6"/>
        <v/>
      </c>
      <c r="BK17" s="526" t="str">
        <f t="shared" ca="1" si="6"/>
        <v/>
      </c>
      <c r="BL17" s="527" t="str">
        <f t="shared" ca="1" si="7"/>
        <v/>
      </c>
      <c r="BM17" s="487" t="str">
        <f t="shared" ca="1" si="29"/>
        <v/>
      </c>
      <c r="BN17" s="488" t="str">
        <f t="shared" ca="1" si="8"/>
        <v/>
      </c>
      <c r="BO17" s="488" t="str">
        <f t="shared" ca="1" si="8"/>
        <v/>
      </c>
      <c r="BP17" s="488" t="str">
        <f t="shared" ca="1" si="8"/>
        <v/>
      </c>
      <c r="BQ17" s="488" t="str">
        <f t="shared" ca="1" si="8"/>
        <v/>
      </c>
      <c r="BR17" s="488" t="str">
        <f t="shared" ca="1" si="8"/>
        <v/>
      </c>
      <c r="BS17" s="488" t="str">
        <f t="shared" ca="1" si="8"/>
        <v/>
      </c>
      <c r="BT17" s="488" t="str">
        <f t="shared" ca="1" si="8"/>
        <v/>
      </c>
      <c r="BU17" s="489" t="str">
        <f t="shared" ca="1" si="8"/>
        <v/>
      </c>
      <c r="BV17" s="469"/>
      <c r="BW17" s="440"/>
      <c r="BX17" s="441">
        <f t="shared" ca="1" si="30"/>
        <v>0</v>
      </c>
      <c r="BY17" s="394">
        <f t="shared" ca="1" si="31"/>
        <v>0</v>
      </c>
      <c r="BZ17" s="394">
        <f t="shared" ca="1" si="32"/>
        <v>0</v>
      </c>
      <c r="CA17" s="394">
        <f t="shared" ca="1" si="33"/>
        <v>0</v>
      </c>
      <c r="CB17" s="468"/>
      <c r="CC17" s="467">
        <f ca="1">'Product CodesCentral'!G10</f>
        <v>1</v>
      </c>
      <c r="CD17" s="468"/>
      <c r="CE17" s="468"/>
      <c r="CF17" s="468"/>
      <c r="CG17" s="469"/>
      <c r="CH17" s="469"/>
      <c r="CI17" s="469"/>
      <c r="CJ17" s="469"/>
      <c r="CK17" s="469"/>
      <c r="CL17" s="469"/>
      <c r="CM17" s="469"/>
      <c r="CN17" s="469"/>
      <c r="CO17" s="469"/>
      <c r="CP17" s="469"/>
      <c r="CQ17" s="469"/>
      <c r="CR17" s="469"/>
      <c r="CS17" s="469"/>
      <c r="CT17" s="469"/>
      <c r="CU17" s="469"/>
      <c r="CV17" s="469"/>
      <c r="CW17" s="469"/>
      <c r="CX17" s="469"/>
      <c r="CY17" s="469"/>
      <c r="CZ17" s="469"/>
      <c r="DA17" s="469"/>
      <c r="DB17" s="469"/>
      <c r="DC17" s="469"/>
      <c r="DD17" s="469"/>
      <c r="DE17" s="469"/>
      <c r="DF17" s="469"/>
      <c r="DG17" s="469"/>
      <c r="DH17" s="469"/>
      <c r="DI17" s="469"/>
      <c r="DJ17" s="469"/>
      <c r="DK17" s="469"/>
      <c r="DL17" s="469"/>
      <c r="DM17" s="469"/>
      <c r="DN17" s="469"/>
      <c r="DO17" s="469"/>
      <c r="DP17" s="469"/>
      <c r="DQ17" s="469"/>
      <c r="DR17" s="469"/>
      <c r="DS17" s="469"/>
      <c r="DT17" s="469"/>
      <c r="DU17" s="469"/>
      <c r="DV17" s="469"/>
      <c r="DW17" s="469"/>
      <c r="DX17" s="469"/>
      <c r="DY17" s="469"/>
      <c r="DZ17" s="469"/>
      <c r="EA17" s="469"/>
      <c r="EB17" s="469"/>
      <c r="EC17" s="469"/>
      <c r="ED17" s="469"/>
      <c r="EE17" s="469"/>
      <c r="EF17" s="469"/>
      <c r="EG17" s="469"/>
      <c r="EH17" s="469"/>
      <c r="EI17" s="469"/>
      <c r="EJ17" s="469"/>
      <c r="EK17" s="469"/>
      <c r="EL17" s="469"/>
      <c r="EM17" s="469"/>
      <c r="EN17" s="469"/>
      <c r="EO17" s="469"/>
      <c r="EP17" s="469"/>
      <c r="EQ17" s="469"/>
      <c r="ER17" s="469"/>
      <c r="ES17" s="469"/>
      <c r="ET17" s="469"/>
      <c r="EU17" s="469"/>
      <c r="EV17" s="469"/>
      <c r="EW17" s="469"/>
      <c r="EX17" s="469"/>
      <c r="EY17" s="469"/>
      <c r="EZ17" s="469"/>
      <c r="FA17" s="469"/>
      <c r="FB17" s="469"/>
      <c r="FC17" s="469"/>
      <c r="FD17" s="469"/>
      <c r="FE17" s="469"/>
      <c r="FF17" s="469"/>
      <c r="FG17" s="469"/>
      <c r="FH17" s="469"/>
      <c r="FI17" s="469"/>
      <c r="FJ17" s="469"/>
      <c r="FK17" s="469"/>
      <c r="FL17" s="469"/>
      <c r="FM17" s="469"/>
      <c r="FN17" s="469"/>
      <c r="FO17" s="469"/>
      <c r="FP17" s="469"/>
      <c r="FQ17" s="469"/>
      <c r="FR17" s="469"/>
      <c r="FS17" s="469"/>
      <c r="FT17" s="469"/>
    </row>
    <row r="18" spans="1:176" s="467" customFormat="1" ht="15" hidden="1" customHeight="1" thickBot="1" x14ac:dyDescent="0.3">
      <c r="A18" s="468"/>
      <c r="B18" s="468"/>
      <c r="C18" s="544" t="str">
        <f ca="1">CONCATENATE(SelectionDataCentral!D18,L18)</f>
        <v>0</v>
      </c>
      <c r="D18" s="541"/>
      <c r="E18" s="542" t="str">
        <f t="shared" si="34"/>
        <v>€</v>
      </c>
      <c r="F18" s="537" t="str">
        <f t="shared" ca="1" si="39"/>
        <v/>
      </c>
      <c r="G18" s="537" t="str">
        <f t="shared" ca="1" si="38"/>
        <v>[5 - 0-]</v>
      </c>
      <c r="H18" s="518"/>
      <c r="I18" s="519"/>
      <c r="J18" s="474"/>
      <c r="K18" s="474" t="str">
        <f t="shared" ca="1" si="9"/>
        <v>[5 - 0-]</v>
      </c>
      <c r="L18" s="474"/>
      <c r="M18" s="474" t="str">
        <f t="shared" ca="1" si="40"/>
        <v>[5 - 0-]</v>
      </c>
      <c r="N18" s="474" t="str">
        <f t="shared" ca="1" si="41"/>
        <v/>
      </c>
      <c r="O18" s="448" t="str">
        <f t="shared" ca="1" si="3"/>
        <v/>
      </c>
      <c r="P18" s="448" t="str">
        <f t="shared" ca="1" si="4"/>
        <v/>
      </c>
      <c r="Q18" s="449" t="str">
        <f t="shared" ca="1" si="37"/>
        <v/>
      </c>
      <c r="R18" s="475" t="str">
        <f t="shared" si="1"/>
        <v/>
      </c>
      <c r="S18" s="474" t="str">
        <f>""</f>
        <v/>
      </c>
      <c r="T18" s="474"/>
      <c r="U18" s="474"/>
      <c r="V18" s="474"/>
      <c r="W18" s="476" t="str">
        <f t="shared" ca="1" si="5"/>
        <v/>
      </c>
      <c r="X18" s="477" t="str">
        <f t="shared" si="11"/>
        <v/>
      </c>
      <c r="Y18" s="477" t="str">
        <f t="shared" si="12"/>
        <v/>
      </c>
      <c r="Z18" s="477" t="str">
        <f t="shared" si="13"/>
        <v/>
      </c>
      <c r="AA18" s="520">
        <f>SelectionDataCentral!C18</f>
        <v>0</v>
      </c>
      <c r="AB18" s="521">
        <f t="shared" si="14"/>
        <v>0</v>
      </c>
      <c r="AC18" s="522">
        <f t="shared" si="15"/>
        <v>0</v>
      </c>
      <c r="AD18" s="522">
        <f t="shared" si="16"/>
        <v>0</v>
      </c>
      <c r="AE18" s="522">
        <f t="shared" si="17"/>
        <v>0</v>
      </c>
      <c r="AF18" s="522">
        <f t="shared" si="18"/>
        <v>0</v>
      </c>
      <c r="AG18" s="522">
        <f t="shared" si="19"/>
        <v>0</v>
      </c>
      <c r="AH18" s="522">
        <f t="shared" si="20"/>
        <v>0</v>
      </c>
      <c r="AI18" s="522">
        <f t="shared" si="21"/>
        <v>0</v>
      </c>
      <c r="AJ18" s="522">
        <f t="shared" si="35"/>
        <v>0</v>
      </c>
      <c r="AK18" s="522">
        <f t="shared" si="22"/>
        <v>0</v>
      </c>
      <c r="AL18" s="522">
        <f t="shared" si="23"/>
        <v>0</v>
      </c>
      <c r="AM18" s="522">
        <f t="shared" si="24"/>
        <v>0</v>
      </c>
      <c r="AN18" s="523">
        <f t="shared" si="25"/>
        <v>0</v>
      </c>
      <c r="AO18" s="523">
        <f t="shared" si="26"/>
        <v>0</v>
      </c>
      <c r="AP18" s="524">
        <f t="shared" si="27"/>
        <v>0</v>
      </c>
      <c r="AQ18" s="525">
        <f ca="1">IF(AND(SUM(AQ$7:AQ17)=1, SUM($AP18:AP18)=1,OR($AF18=1,$AE18=1)),1,0)</f>
        <v>0</v>
      </c>
      <c r="AR18" s="525">
        <f ca="1">IF(AND(SUM(AR$7:AR17)=1, SUM($AP18:AQ18)=1,OR($AF18=1,$AE18=1)),1,0)</f>
        <v>0</v>
      </c>
      <c r="AS18" s="526">
        <f ca="1">IF(AND(SUM(AS$7:AS17)=1, SUM($AP18:AR18)=1,OR($AF18=1,AD18=1),SUM(AX$7:AX17)&lt;2),1,0)</f>
        <v>0</v>
      </c>
      <c r="AT18" s="526">
        <f ca="1">IF(AND(SUM(AT$7:AT17)=1, SUM($AP18:AS18)=1,OR($AG18=1,$AH18=1,$AF18=1,$AD18=1)),1,0)</f>
        <v>0</v>
      </c>
      <c r="AU18" s="526">
        <f ca="1">IF(AND(SUM(AU$7:AU17)=1, SUM($AP18:AT18)=1,OR($AG18=1,$AH18=1,$AF18=1,$AD18=1)),1,0)</f>
        <v>0</v>
      </c>
      <c r="AV18" s="526">
        <f ca="1">IF(AND(SUM(AV$7:AV17)=1, SUM($AP18:AU18)=1,OR($AG18=1,$AH18=1,$AF18=1,$AD18=1)),1,0)</f>
        <v>0</v>
      </c>
      <c r="AW18" s="526">
        <f ca="1">IF(AND(SUM(AW$7:AW17)=1, SUM($AP18:AV18)=1,OR($AG18=1,$AH18=1,$AF18=1,$AD18=1)),1,0)</f>
        <v>0</v>
      </c>
      <c r="AX18" s="526">
        <f ca="1">IF(AND(SUM(AX$7:AX17)=1, SUM($AP18:AW18)=1,SUM(AS$7:AS17)&lt;2,OR(AG18=1,AH18=1,AD18=1)),1,0)</f>
        <v>0</v>
      </c>
      <c r="AY18" s="526">
        <f ca="1">IF(AND(SUM(AY$7:AY17)=1,OR($AI18=1)),1,0)</f>
        <v>0</v>
      </c>
      <c r="AZ18" s="526">
        <f ca="1">IF(AND(SUM(AZ$7:AZ17)=1,OR($AB18=1)),1,0)</f>
        <v>0</v>
      </c>
      <c r="BA18" s="527">
        <f ca="1">IF(SUM($AP18:AZ18)=1,1,0)</f>
        <v>0</v>
      </c>
      <c r="BB18" s="528" t="str">
        <f t="shared" ca="1" si="28"/>
        <v/>
      </c>
      <c r="BC18" s="526" t="str">
        <f t="shared" ca="1" si="6"/>
        <v/>
      </c>
      <c r="BD18" s="526" t="str">
        <f t="shared" ca="1" si="6"/>
        <v/>
      </c>
      <c r="BE18" s="526" t="str">
        <f t="shared" ca="1" si="6"/>
        <v/>
      </c>
      <c r="BF18" s="526" t="str">
        <f t="shared" ca="1" si="6"/>
        <v/>
      </c>
      <c r="BG18" s="526" t="str">
        <f t="shared" ca="1" si="6"/>
        <v/>
      </c>
      <c r="BH18" s="526" t="str">
        <f t="shared" ca="1" si="6"/>
        <v/>
      </c>
      <c r="BI18" s="526" t="str">
        <f t="shared" ca="1" si="6"/>
        <v/>
      </c>
      <c r="BJ18" s="526" t="str">
        <f t="shared" ca="1" si="6"/>
        <v/>
      </c>
      <c r="BK18" s="526" t="str">
        <f t="shared" ca="1" si="6"/>
        <v/>
      </c>
      <c r="BL18" s="527" t="str">
        <f t="shared" ca="1" si="7"/>
        <v/>
      </c>
      <c r="BM18" s="487" t="str">
        <f t="shared" ca="1" si="29"/>
        <v/>
      </c>
      <c r="BN18" s="488" t="str">
        <f t="shared" ca="1" si="8"/>
        <v/>
      </c>
      <c r="BO18" s="488" t="str">
        <f t="shared" ca="1" si="8"/>
        <v/>
      </c>
      <c r="BP18" s="488" t="str">
        <f t="shared" ca="1" si="8"/>
        <v/>
      </c>
      <c r="BQ18" s="488" t="str">
        <f t="shared" ca="1" si="8"/>
        <v/>
      </c>
      <c r="BR18" s="488" t="str">
        <f t="shared" ca="1" si="8"/>
        <v/>
      </c>
      <c r="BS18" s="488" t="str">
        <f t="shared" ca="1" si="8"/>
        <v/>
      </c>
      <c r="BT18" s="488" t="str">
        <f t="shared" ca="1" si="8"/>
        <v/>
      </c>
      <c r="BU18" s="489" t="str">
        <f t="shared" ca="1" si="8"/>
        <v/>
      </c>
      <c r="BV18" s="469"/>
      <c r="BW18" s="440"/>
      <c r="BX18" s="441">
        <f t="shared" ca="1" si="30"/>
        <v>0</v>
      </c>
      <c r="BY18" s="394">
        <f t="shared" ca="1" si="31"/>
        <v>0</v>
      </c>
      <c r="BZ18" s="394">
        <f t="shared" ca="1" si="32"/>
        <v>0</v>
      </c>
      <c r="CA18" s="394">
        <f t="shared" ca="1" si="33"/>
        <v>0</v>
      </c>
      <c r="CB18" s="468"/>
      <c r="CC18" s="467">
        <f ca="1">'Product CodesCentral'!G11</f>
        <v>1</v>
      </c>
      <c r="CD18" s="468"/>
      <c r="CE18" s="468"/>
      <c r="CF18" s="468"/>
      <c r="CG18" s="469"/>
      <c r="CH18" s="469"/>
      <c r="CI18" s="469"/>
      <c r="CJ18" s="469"/>
      <c r="CK18" s="469"/>
      <c r="CL18" s="469"/>
      <c r="CM18" s="469"/>
      <c r="CN18" s="469"/>
      <c r="CO18" s="469"/>
      <c r="CP18" s="469"/>
      <c r="CQ18" s="469"/>
      <c r="CR18" s="469"/>
      <c r="CS18" s="469"/>
      <c r="CT18" s="469"/>
      <c r="CU18" s="469"/>
      <c r="CV18" s="469"/>
      <c r="CW18" s="469"/>
      <c r="CX18" s="469"/>
      <c r="CY18" s="469"/>
      <c r="CZ18" s="469"/>
      <c r="DA18" s="469"/>
      <c r="DB18" s="469"/>
      <c r="DC18" s="469"/>
      <c r="DD18" s="469"/>
      <c r="DE18" s="469"/>
      <c r="DF18" s="469"/>
      <c r="DG18" s="469"/>
      <c r="DH18" s="469"/>
      <c r="DI18" s="469"/>
      <c r="DJ18" s="469"/>
      <c r="DK18" s="469"/>
      <c r="DL18" s="469"/>
      <c r="DM18" s="469"/>
      <c r="DN18" s="469"/>
      <c r="DO18" s="469"/>
      <c r="DP18" s="469"/>
      <c r="DQ18" s="469"/>
      <c r="DR18" s="469"/>
      <c r="DS18" s="469"/>
      <c r="DT18" s="469"/>
      <c r="DU18" s="469"/>
      <c r="DV18" s="469"/>
      <c r="DW18" s="469"/>
      <c r="DX18" s="469"/>
      <c r="DY18" s="469"/>
      <c r="DZ18" s="469"/>
      <c r="EA18" s="469"/>
      <c r="EB18" s="469"/>
      <c r="EC18" s="469"/>
      <c r="ED18" s="469"/>
      <c r="EE18" s="469"/>
      <c r="EF18" s="469"/>
      <c r="EG18" s="469"/>
      <c r="EH18" s="469"/>
      <c r="EI18" s="469"/>
      <c r="EJ18" s="469"/>
      <c r="EK18" s="469"/>
      <c r="EL18" s="469"/>
      <c r="EM18" s="469"/>
      <c r="EN18" s="469"/>
      <c r="EO18" s="469"/>
      <c r="EP18" s="469"/>
      <c r="EQ18" s="469"/>
      <c r="ER18" s="469"/>
      <c r="ES18" s="469"/>
      <c r="ET18" s="469"/>
      <c r="EU18" s="469"/>
      <c r="EV18" s="469"/>
      <c r="EW18" s="469"/>
      <c r="EX18" s="469"/>
      <c r="EY18" s="469"/>
      <c r="EZ18" s="469"/>
      <c r="FA18" s="469"/>
      <c r="FB18" s="469"/>
      <c r="FC18" s="469"/>
      <c r="FD18" s="469"/>
      <c r="FE18" s="469"/>
      <c r="FF18" s="469"/>
      <c r="FG18" s="469"/>
      <c r="FH18" s="469"/>
      <c r="FI18" s="469"/>
      <c r="FJ18" s="469"/>
      <c r="FK18" s="469"/>
      <c r="FL18" s="469"/>
      <c r="FM18" s="469"/>
      <c r="FN18" s="469"/>
      <c r="FO18" s="469"/>
      <c r="FP18" s="469"/>
      <c r="FQ18" s="469"/>
      <c r="FR18" s="469"/>
      <c r="FS18" s="469"/>
      <c r="FT18" s="469"/>
    </row>
    <row r="19" spans="1:176" s="467" customFormat="1" ht="15" hidden="1" customHeight="1" thickBot="1" x14ac:dyDescent="0.3">
      <c r="A19" s="468"/>
      <c r="B19" s="468"/>
      <c r="C19" s="545" t="str">
        <f ca="1">CONCATENATE(SelectionDataCentral!D19,L19)</f>
        <v>0</v>
      </c>
      <c r="D19" s="541"/>
      <c r="E19" s="517" t="str">
        <f t="shared" si="34"/>
        <v>€</v>
      </c>
      <c r="F19" s="546" t="str">
        <f t="shared" ca="1" si="39"/>
        <v/>
      </c>
      <c r="G19" s="546" t="str">
        <f t="shared" ca="1" si="38"/>
        <v>[5 - 0-]</v>
      </c>
      <c r="H19" s="518"/>
      <c r="I19" s="519"/>
      <c r="J19" s="474"/>
      <c r="K19" s="474" t="str">
        <f t="shared" ca="1" si="9"/>
        <v>[5 - 0-]</v>
      </c>
      <c r="L19" s="474"/>
      <c r="M19" s="474" t="str">
        <f t="shared" ca="1" si="40"/>
        <v>[5 - 0-]</v>
      </c>
      <c r="N19" s="474" t="str">
        <f t="shared" ca="1" si="41"/>
        <v/>
      </c>
      <c r="O19" s="448" t="str">
        <f t="shared" ca="1" si="3"/>
        <v/>
      </c>
      <c r="P19" s="448" t="str">
        <f t="shared" ca="1" si="4"/>
        <v/>
      </c>
      <c r="Q19" s="449" t="str">
        <f t="shared" ca="1" si="37"/>
        <v/>
      </c>
      <c r="R19" s="475" t="str">
        <f t="shared" si="1"/>
        <v/>
      </c>
      <c r="S19" s="474" t="str">
        <f>""</f>
        <v/>
      </c>
      <c r="T19" s="474"/>
      <c r="U19" s="474"/>
      <c r="V19" s="474"/>
      <c r="W19" s="476" t="str">
        <f t="shared" ca="1" si="5"/>
        <v/>
      </c>
      <c r="X19" s="477" t="str">
        <f t="shared" si="11"/>
        <v/>
      </c>
      <c r="Y19" s="477" t="str">
        <f t="shared" si="12"/>
        <v/>
      </c>
      <c r="Z19" s="477" t="str">
        <f t="shared" si="13"/>
        <v/>
      </c>
      <c r="AA19" s="520">
        <f>SelectionDataCentral!C19</f>
        <v>0</v>
      </c>
      <c r="AB19" s="521">
        <f t="shared" si="14"/>
        <v>0</v>
      </c>
      <c r="AC19" s="522">
        <f t="shared" si="15"/>
        <v>0</v>
      </c>
      <c r="AD19" s="522">
        <f t="shared" si="16"/>
        <v>0</v>
      </c>
      <c r="AE19" s="522">
        <f t="shared" si="17"/>
        <v>0</v>
      </c>
      <c r="AF19" s="522">
        <f t="shared" si="18"/>
        <v>0</v>
      </c>
      <c r="AG19" s="522">
        <f t="shared" si="19"/>
        <v>0</v>
      </c>
      <c r="AH19" s="522">
        <f t="shared" si="20"/>
        <v>0</v>
      </c>
      <c r="AI19" s="522">
        <f t="shared" si="21"/>
        <v>0</v>
      </c>
      <c r="AJ19" s="522">
        <f t="shared" si="35"/>
        <v>0</v>
      </c>
      <c r="AK19" s="522">
        <f t="shared" si="22"/>
        <v>0</v>
      </c>
      <c r="AL19" s="522">
        <f t="shared" si="23"/>
        <v>0</v>
      </c>
      <c r="AM19" s="522">
        <f t="shared" si="24"/>
        <v>0</v>
      </c>
      <c r="AN19" s="523">
        <f t="shared" si="25"/>
        <v>0</v>
      </c>
      <c r="AO19" s="523">
        <f t="shared" si="26"/>
        <v>0</v>
      </c>
      <c r="AP19" s="524">
        <f t="shared" si="27"/>
        <v>0</v>
      </c>
      <c r="AQ19" s="525">
        <f ca="1">IF(AND(SUM(AQ$7:AQ18)=1, SUM($AP19:AP19)=1,OR($AF19=1,$AE19=1)),1,0)</f>
        <v>0</v>
      </c>
      <c r="AR19" s="525">
        <f ca="1">IF(AND(SUM(AR$7:AR18)=1, SUM($AP19:AQ19)=1,OR($AF19=1,$AE19=1)),1,0)</f>
        <v>0</v>
      </c>
      <c r="AS19" s="526">
        <f ca="1">IF(AND(SUM(AS$7:AS18)=1, SUM($AP19:AR19)=1,OR($AF19=1,AD19=1),SUM(AX$7:AX18)&lt;2),1,0)</f>
        <v>0</v>
      </c>
      <c r="AT19" s="526">
        <f ca="1">IF(AND(SUM(AT$7:AT18)=1, SUM($AP19:AS19)=1,OR($AG19=1,$AH19=1,$AF19=1,$AD19=1)),1,0)</f>
        <v>0</v>
      </c>
      <c r="AU19" s="526">
        <f ca="1">IF(AND(SUM(AU$7:AU18)=1, SUM($AP19:AT19)=1,OR($AG19=1,$AH19=1,$AF19=1,$AD19=1)),1,0)</f>
        <v>0</v>
      </c>
      <c r="AV19" s="526">
        <f ca="1">IF(AND(SUM(AV$7:AV18)=1, SUM($AP19:AU19)=1,OR($AG19=1,$AH19=1,$AF19=1,$AD19=1)),1,0)</f>
        <v>0</v>
      </c>
      <c r="AW19" s="526">
        <f ca="1">IF(AND(SUM(AW$7:AW18)=1, SUM($AP19:AV19)=1,OR($AG19=1,$AH19=1,$AF19=1,$AD19=1)),1,0)</f>
        <v>0</v>
      </c>
      <c r="AX19" s="526">
        <f ca="1">IF(AND(SUM(AX$7:AX18)=1, SUM($AP19:AW19)=1,SUM(AS$7:AS18)&lt;2,OR(AG19=1,AH19=1,AD19=1)),1,0)</f>
        <v>0</v>
      </c>
      <c r="AY19" s="526">
        <f ca="1">IF(AND(SUM(AY$7:AY18)=1,OR($AI19=1)),1,0)</f>
        <v>0</v>
      </c>
      <c r="AZ19" s="526">
        <f ca="1">IF(AND(SUM(AZ$7:AZ18)=1,OR($AB19=1)),1,0)</f>
        <v>0</v>
      </c>
      <c r="BA19" s="527">
        <f ca="1">IF(SUM($AP19:AZ19)=1,1,0)</f>
        <v>0</v>
      </c>
      <c r="BB19" s="528" t="str">
        <f t="shared" ca="1" si="28"/>
        <v/>
      </c>
      <c r="BC19" s="526" t="str">
        <f t="shared" ca="1" si="6"/>
        <v/>
      </c>
      <c r="BD19" s="526" t="str">
        <f t="shared" ca="1" si="6"/>
        <v/>
      </c>
      <c r="BE19" s="526" t="str">
        <f t="shared" ca="1" si="6"/>
        <v/>
      </c>
      <c r="BF19" s="526" t="str">
        <f t="shared" ca="1" si="6"/>
        <v/>
      </c>
      <c r="BG19" s="526" t="str">
        <f t="shared" ca="1" si="6"/>
        <v/>
      </c>
      <c r="BH19" s="526" t="str">
        <f t="shared" ca="1" si="6"/>
        <v/>
      </c>
      <c r="BI19" s="526" t="str">
        <f t="shared" ca="1" si="6"/>
        <v/>
      </c>
      <c r="BJ19" s="526" t="str">
        <f t="shared" ca="1" si="6"/>
        <v/>
      </c>
      <c r="BK19" s="526" t="str">
        <f t="shared" ca="1" si="6"/>
        <v/>
      </c>
      <c r="BL19" s="527" t="str">
        <f t="shared" ca="1" si="7"/>
        <v/>
      </c>
      <c r="BM19" s="487" t="str">
        <f t="shared" ca="1" si="29"/>
        <v/>
      </c>
      <c r="BN19" s="488" t="str">
        <f t="shared" ca="1" si="8"/>
        <v/>
      </c>
      <c r="BO19" s="488" t="str">
        <f t="shared" ca="1" si="8"/>
        <v/>
      </c>
      <c r="BP19" s="488" t="str">
        <f t="shared" ca="1" si="8"/>
        <v/>
      </c>
      <c r="BQ19" s="488" t="str">
        <f t="shared" ca="1" si="8"/>
        <v/>
      </c>
      <c r="BR19" s="488" t="str">
        <f t="shared" ca="1" si="8"/>
        <v/>
      </c>
      <c r="BS19" s="488" t="str">
        <f t="shared" ca="1" si="8"/>
        <v/>
      </c>
      <c r="BT19" s="488" t="str">
        <f t="shared" ca="1" si="8"/>
        <v/>
      </c>
      <c r="BU19" s="489" t="str">
        <f t="shared" ca="1" si="8"/>
        <v/>
      </c>
      <c r="BV19" s="469"/>
      <c r="BW19" s="440"/>
      <c r="BX19" s="441">
        <f t="shared" ca="1" si="30"/>
        <v>0</v>
      </c>
      <c r="BY19" s="394">
        <f t="shared" ca="1" si="31"/>
        <v>0</v>
      </c>
      <c r="BZ19" s="394">
        <f t="shared" ca="1" si="32"/>
        <v>0</v>
      </c>
      <c r="CA19" s="394">
        <f t="shared" ca="1" si="33"/>
        <v>0</v>
      </c>
      <c r="CB19" s="468"/>
      <c r="CC19" s="467">
        <f ca="1">'Product CodesCentral'!G12</f>
        <v>1</v>
      </c>
      <c r="CD19" s="468"/>
      <c r="CE19" s="468"/>
      <c r="CF19" s="468"/>
      <c r="CG19" s="469"/>
      <c r="CH19" s="469"/>
      <c r="CI19" s="469"/>
      <c r="CJ19" s="469"/>
      <c r="CK19" s="469"/>
      <c r="CL19" s="469"/>
      <c r="CM19" s="469"/>
      <c r="CN19" s="469"/>
      <c r="CO19" s="469"/>
      <c r="CP19" s="469"/>
      <c r="CQ19" s="469"/>
      <c r="CR19" s="469"/>
      <c r="CS19" s="469"/>
      <c r="CT19" s="469"/>
      <c r="CU19" s="469"/>
      <c r="CV19" s="469"/>
      <c r="CW19" s="469"/>
      <c r="CX19" s="469"/>
      <c r="CY19" s="469"/>
      <c r="CZ19" s="469"/>
      <c r="DA19" s="469"/>
      <c r="DB19" s="469"/>
      <c r="DC19" s="469"/>
      <c r="DD19" s="469"/>
      <c r="DE19" s="469"/>
      <c r="DF19" s="469"/>
      <c r="DG19" s="469"/>
      <c r="DH19" s="469"/>
      <c r="DI19" s="469"/>
      <c r="DJ19" s="469"/>
      <c r="DK19" s="469"/>
      <c r="DL19" s="469"/>
      <c r="DM19" s="469"/>
      <c r="DN19" s="469"/>
      <c r="DO19" s="469"/>
      <c r="DP19" s="469"/>
      <c r="DQ19" s="469"/>
      <c r="DR19" s="469"/>
      <c r="DS19" s="469"/>
      <c r="DT19" s="469"/>
      <c r="DU19" s="469"/>
      <c r="DV19" s="469"/>
      <c r="DW19" s="469"/>
      <c r="DX19" s="469"/>
      <c r="DY19" s="469"/>
      <c r="DZ19" s="469"/>
      <c r="EA19" s="469"/>
      <c r="EB19" s="469"/>
      <c r="EC19" s="469"/>
      <c r="ED19" s="469"/>
      <c r="EE19" s="469"/>
      <c r="EF19" s="469"/>
      <c r="EG19" s="469"/>
      <c r="EH19" s="469"/>
      <c r="EI19" s="469"/>
      <c r="EJ19" s="469"/>
      <c r="EK19" s="469"/>
      <c r="EL19" s="469"/>
      <c r="EM19" s="469"/>
      <c r="EN19" s="469"/>
      <c r="EO19" s="469"/>
      <c r="EP19" s="469"/>
      <c r="EQ19" s="469"/>
      <c r="ER19" s="469"/>
      <c r="ES19" s="469"/>
      <c r="ET19" s="469"/>
      <c r="EU19" s="469"/>
      <c r="EV19" s="469"/>
      <c r="EW19" s="469"/>
      <c r="EX19" s="469"/>
      <c r="EY19" s="469"/>
      <c r="EZ19" s="469"/>
      <c r="FA19" s="469"/>
      <c r="FB19" s="469"/>
      <c r="FC19" s="469"/>
      <c r="FD19" s="469"/>
      <c r="FE19" s="469"/>
      <c r="FF19" s="469"/>
      <c r="FG19" s="469"/>
      <c r="FH19" s="469"/>
      <c r="FI19" s="469"/>
      <c r="FJ19" s="469"/>
      <c r="FK19" s="469"/>
      <c r="FL19" s="469"/>
      <c r="FM19" s="469"/>
      <c r="FN19" s="469"/>
      <c r="FO19" s="469"/>
      <c r="FP19" s="469"/>
      <c r="FQ19" s="469"/>
      <c r="FR19" s="469"/>
      <c r="FS19" s="469"/>
      <c r="FT19" s="469"/>
    </row>
    <row r="20" spans="1:176" s="467" customFormat="1" ht="15" hidden="1" customHeight="1" thickBot="1" x14ac:dyDescent="0.3">
      <c r="A20" s="468"/>
      <c r="B20" s="468"/>
      <c r="C20" s="547" t="str">
        <f ca="1">CONCATENATE(SelectionDataCentral!D20,L20)</f>
        <v>0</v>
      </c>
      <c r="D20" s="529" t="s">
        <v>50</v>
      </c>
      <c r="E20" s="530" t="str">
        <f t="shared" si="34"/>
        <v>€</v>
      </c>
      <c r="F20" s="548" t="str">
        <f t="shared" ca="1" si="39"/>
        <v/>
      </c>
      <c r="G20" s="548" t="str">
        <f t="shared" ca="1" si="38"/>
        <v>-</v>
      </c>
      <c r="H20" s="518"/>
      <c r="I20" s="519"/>
      <c r="J20" s="474"/>
      <c r="K20" s="474" t="str">
        <f t="shared" ca="1" si="9"/>
        <v>-</v>
      </c>
      <c r="L20" s="474"/>
      <c r="M20" s="474" t="str">
        <f t="shared" si="40"/>
        <v/>
      </c>
      <c r="N20" s="474" t="str">
        <f t="shared" ca="1" si="41"/>
        <v/>
      </c>
      <c r="O20" s="448" t="str">
        <f t="shared" ca="1" si="3"/>
        <v/>
      </c>
      <c r="P20" s="448" t="str">
        <f t="shared" ca="1" si="4"/>
        <v/>
      </c>
      <c r="Q20" s="449" t="str">
        <f t="shared" si="37"/>
        <v/>
      </c>
      <c r="R20" s="475" t="str">
        <f t="shared" si="1"/>
        <v/>
      </c>
      <c r="S20" s="474" t="str">
        <f>""</f>
        <v/>
      </c>
      <c r="T20" s="474"/>
      <c r="U20" s="474"/>
      <c r="V20" s="474"/>
      <c r="W20" s="476" t="str">
        <f t="shared" ca="1" si="5"/>
        <v/>
      </c>
      <c r="X20" s="477" t="str">
        <f t="shared" si="11"/>
        <v/>
      </c>
      <c r="Y20" s="477" t="str">
        <f t="shared" si="12"/>
        <v/>
      </c>
      <c r="Z20" s="477" t="str">
        <f t="shared" si="13"/>
        <v/>
      </c>
      <c r="AA20" s="520">
        <f>SelectionDataCentral!C20</f>
        <v>0</v>
      </c>
      <c r="AB20" s="521">
        <f t="shared" si="14"/>
        <v>0</v>
      </c>
      <c r="AC20" s="522">
        <f t="shared" si="15"/>
        <v>0</v>
      </c>
      <c r="AD20" s="522">
        <f t="shared" si="16"/>
        <v>0</v>
      </c>
      <c r="AE20" s="522">
        <f t="shared" si="17"/>
        <v>0</v>
      </c>
      <c r="AF20" s="522">
        <f t="shared" si="18"/>
        <v>0</v>
      </c>
      <c r="AG20" s="522">
        <f t="shared" si="19"/>
        <v>0</v>
      </c>
      <c r="AH20" s="522">
        <f t="shared" si="20"/>
        <v>0</v>
      </c>
      <c r="AI20" s="522">
        <f t="shared" si="21"/>
        <v>0</v>
      </c>
      <c r="AJ20" s="522">
        <f t="shared" si="35"/>
        <v>0</v>
      </c>
      <c r="AK20" s="522">
        <f t="shared" si="22"/>
        <v>0</v>
      </c>
      <c r="AL20" s="522">
        <f t="shared" si="23"/>
        <v>0</v>
      </c>
      <c r="AM20" s="522">
        <f t="shared" si="24"/>
        <v>0</v>
      </c>
      <c r="AN20" s="523">
        <f t="shared" si="25"/>
        <v>0</v>
      </c>
      <c r="AO20" s="523">
        <f t="shared" si="26"/>
        <v>0</v>
      </c>
      <c r="AP20" s="524">
        <f t="shared" si="27"/>
        <v>0</v>
      </c>
      <c r="AQ20" s="525">
        <f ca="1">IF(AND(SUM(AQ$7:AQ19)=1, SUM($AP20:AP20)=1,OR($AF20=1,$AE20=1)),1,0)</f>
        <v>0</v>
      </c>
      <c r="AR20" s="525">
        <f ca="1">IF(AND(SUM(AR$7:AR19)=1, SUM($AP20:AQ20)=1,OR($AF20=1,$AE20=1)),1,0)</f>
        <v>0</v>
      </c>
      <c r="AS20" s="526">
        <f ca="1">IF(AND(SUM(AS$7:AS19)=1, SUM($AP20:AR20)=1,OR($AF20=1,AD20=1),SUM(AX$7:AX19)&lt;2),1,0)</f>
        <v>0</v>
      </c>
      <c r="AT20" s="526">
        <f ca="1">IF(AND(SUM(AT$7:AT19)=1, SUM($AP20:AS20)=1,OR($AG20=1,$AH20=1,$AF20=1,$AD20=1)),1,0)</f>
        <v>0</v>
      </c>
      <c r="AU20" s="526">
        <f ca="1">IF(AND(SUM(AU$7:AU19)=1, SUM($AP20:AT20)=1,OR($AG20=1,$AH20=1,$AF20=1,$AD20=1)),1,0)</f>
        <v>0</v>
      </c>
      <c r="AV20" s="526">
        <f ca="1">IF(AND(SUM(AV$7:AV19)=1, SUM($AP20:AU20)=1,OR($AG20=1,$AH20=1,$AF20=1,$AD20=1)),1,0)</f>
        <v>0</v>
      </c>
      <c r="AW20" s="526">
        <f ca="1">IF(AND(SUM(AW$7:AW19)=1, SUM($AP20:AV20)=1,OR($AG20=1,$AH20=1,$AF20=1,$AD20=1)),1,0)</f>
        <v>0</v>
      </c>
      <c r="AX20" s="526">
        <f ca="1">IF(AND(SUM(AX$7:AX19)=1, SUM($AP20:AW20)=1,SUM(AS$7:AS19)&lt;2,OR(AG20=1,AH20=1,AD20=1)),1,0)</f>
        <v>0</v>
      </c>
      <c r="AY20" s="526">
        <f ca="1">IF(AND(SUM(AY$7:AY19)=1,OR($AI20=1)),1,0)</f>
        <v>0</v>
      </c>
      <c r="AZ20" s="526">
        <f ca="1">IF(AND(SUM(AZ$7:AZ19)=1,OR($AB20=1)),1,0)</f>
        <v>0</v>
      </c>
      <c r="BA20" s="527">
        <f ca="1">IF(SUM($AP20:AZ20)=1,1,0)</f>
        <v>0</v>
      </c>
      <c r="BB20" s="528" t="str">
        <f t="shared" ca="1" si="28"/>
        <v/>
      </c>
      <c r="BC20" s="526" t="str">
        <f t="shared" ca="1" si="6"/>
        <v/>
      </c>
      <c r="BD20" s="526" t="str">
        <f t="shared" ca="1" si="6"/>
        <v/>
      </c>
      <c r="BE20" s="526" t="str">
        <f t="shared" ca="1" si="6"/>
        <v/>
      </c>
      <c r="BF20" s="526" t="str">
        <f t="shared" ca="1" si="6"/>
        <v/>
      </c>
      <c r="BG20" s="526" t="str">
        <f t="shared" ca="1" si="6"/>
        <v/>
      </c>
      <c r="BH20" s="526" t="str">
        <f t="shared" ca="1" si="6"/>
        <v/>
      </c>
      <c r="BI20" s="526" t="str">
        <f t="shared" ca="1" si="6"/>
        <v/>
      </c>
      <c r="BJ20" s="526" t="str">
        <f t="shared" ca="1" si="6"/>
        <v/>
      </c>
      <c r="BK20" s="526" t="str">
        <f t="shared" ca="1" si="6"/>
        <v/>
      </c>
      <c r="BL20" s="527" t="str">
        <f t="shared" ca="1" si="7"/>
        <v/>
      </c>
      <c r="BM20" s="487" t="str">
        <f t="shared" ca="1" si="29"/>
        <v/>
      </c>
      <c r="BN20" s="488" t="str">
        <f t="shared" ca="1" si="8"/>
        <v/>
      </c>
      <c r="BO20" s="488" t="str">
        <f t="shared" ca="1" si="8"/>
        <v/>
      </c>
      <c r="BP20" s="488" t="str">
        <f t="shared" ca="1" si="8"/>
        <v/>
      </c>
      <c r="BQ20" s="488" t="str">
        <f t="shared" ca="1" si="8"/>
        <v/>
      </c>
      <c r="BR20" s="488" t="str">
        <f t="shared" ca="1" si="8"/>
        <v/>
      </c>
      <c r="BS20" s="488" t="str">
        <f t="shared" ca="1" si="8"/>
        <v/>
      </c>
      <c r="BT20" s="488" t="str">
        <f t="shared" ca="1" si="8"/>
        <v/>
      </c>
      <c r="BU20" s="489" t="str">
        <f t="shared" ca="1" si="8"/>
        <v/>
      </c>
      <c r="BV20" s="469"/>
      <c r="BW20" s="440"/>
      <c r="BX20" s="441">
        <f t="shared" ca="1" si="30"/>
        <v>0</v>
      </c>
      <c r="BY20" s="394">
        <f t="shared" ca="1" si="31"/>
        <v>0</v>
      </c>
      <c r="BZ20" s="394">
        <f t="shared" ca="1" si="32"/>
        <v>0</v>
      </c>
      <c r="CA20" s="394">
        <f t="shared" ca="1" si="33"/>
        <v>0</v>
      </c>
      <c r="CB20" s="468"/>
      <c r="CC20" s="467">
        <f ca="1">'Product CodesCentral'!G13</f>
        <v>1</v>
      </c>
      <c r="CD20" s="468"/>
      <c r="CE20" s="468"/>
      <c r="CF20" s="468"/>
      <c r="CG20" s="469"/>
      <c r="CH20" s="469"/>
      <c r="CI20" s="469"/>
      <c r="CJ20" s="469"/>
      <c r="CK20" s="469"/>
      <c r="CL20" s="469"/>
      <c r="CM20" s="469"/>
      <c r="CN20" s="469"/>
      <c r="CO20" s="469"/>
      <c r="CP20" s="469"/>
      <c r="CQ20" s="469"/>
      <c r="CR20" s="469"/>
      <c r="CS20" s="469"/>
      <c r="CT20" s="469"/>
      <c r="CU20" s="469"/>
      <c r="CV20" s="469"/>
      <c r="CW20" s="469"/>
      <c r="CX20" s="469"/>
      <c r="CY20" s="469"/>
      <c r="CZ20" s="469"/>
      <c r="DA20" s="469"/>
      <c r="DB20" s="469"/>
      <c r="DC20" s="469"/>
      <c r="DD20" s="469"/>
      <c r="DE20" s="469"/>
      <c r="DF20" s="469"/>
      <c r="DG20" s="469"/>
      <c r="DH20" s="469"/>
      <c r="DI20" s="469"/>
      <c r="DJ20" s="469"/>
      <c r="DK20" s="469"/>
      <c r="DL20" s="469"/>
      <c r="DM20" s="469"/>
      <c r="DN20" s="469"/>
      <c r="DO20" s="469"/>
      <c r="DP20" s="469"/>
      <c r="DQ20" s="469"/>
      <c r="DR20" s="469"/>
      <c r="DS20" s="469"/>
      <c r="DT20" s="469"/>
      <c r="DU20" s="469"/>
      <c r="DV20" s="469"/>
      <c r="DW20" s="469"/>
      <c r="DX20" s="469"/>
      <c r="DY20" s="469"/>
      <c r="DZ20" s="469"/>
      <c r="EA20" s="469"/>
      <c r="EB20" s="469"/>
      <c r="EC20" s="469"/>
      <c r="ED20" s="469"/>
      <c r="EE20" s="469"/>
      <c r="EF20" s="469"/>
      <c r="EG20" s="469"/>
      <c r="EH20" s="469"/>
      <c r="EI20" s="469"/>
      <c r="EJ20" s="469"/>
      <c r="EK20" s="469"/>
      <c r="EL20" s="469"/>
      <c r="EM20" s="469"/>
      <c r="EN20" s="469"/>
      <c r="EO20" s="469"/>
      <c r="EP20" s="469"/>
      <c r="EQ20" s="469"/>
      <c r="ER20" s="469"/>
      <c r="ES20" s="469"/>
      <c r="ET20" s="469"/>
      <c r="EU20" s="469"/>
      <c r="EV20" s="469"/>
      <c r="EW20" s="469"/>
      <c r="EX20" s="469"/>
      <c r="EY20" s="469"/>
      <c r="EZ20" s="469"/>
      <c r="FA20" s="469"/>
      <c r="FB20" s="469"/>
      <c r="FC20" s="469"/>
      <c r="FD20" s="469"/>
      <c r="FE20" s="469"/>
      <c r="FF20" s="469"/>
      <c r="FG20" s="469"/>
      <c r="FH20" s="469"/>
      <c r="FI20" s="469"/>
      <c r="FJ20" s="469"/>
      <c r="FK20" s="469"/>
      <c r="FL20" s="469"/>
      <c r="FM20" s="469"/>
      <c r="FN20" s="469"/>
      <c r="FO20" s="469"/>
      <c r="FP20" s="469"/>
      <c r="FQ20" s="469"/>
      <c r="FR20" s="469"/>
      <c r="FS20" s="469"/>
      <c r="FT20" s="469"/>
    </row>
    <row r="21" spans="1:176" s="467" customFormat="1" ht="15" hidden="1" customHeight="1" thickBot="1" x14ac:dyDescent="0.3">
      <c r="A21" s="468"/>
      <c r="B21" s="468"/>
      <c r="C21" s="549" t="str">
        <f ca="1">CONCATENATE(SelectionDataCentral!D21,L21)</f>
        <v>0</v>
      </c>
      <c r="D21" s="541" t="s">
        <v>50</v>
      </c>
      <c r="E21" s="517" t="str">
        <f t="shared" si="34"/>
        <v>€</v>
      </c>
      <c r="F21" s="539" t="str">
        <f t="shared" ca="1" si="39"/>
        <v/>
      </c>
      <c r="G21" s="539" t="str">
        <f t="shared" ca="1" si="38"/>
        <v>-</v>
      </c>
      <c r="H21" s="518"/>
      <c r="I21" s="519"/>
      <c r="J21" s="474"/>
      <c r="K21" s="474" t="str">
        <f t="shared" ca="1" si="9"/>
        <v>-</v>
      </c>
      <c r="L21" s="474"/>
      <c r="M21" s="474" t="str">
        <f t="shared" si="40"/>
        <v/>
      </c>
      <c r="N21" s="474" t="str">
        <f t="shared" ca="1" si="41"/>
        <v/>
      </c>
      <c r="O21" s="448" t="str">
        <f t="shared" ca="1" si="3"/>
        <v/>
      </c>
      <c r="P21" s="448" t="str">
        <f t="shared" ca="1" si="4"/>
        <v/>
      </c>
      <c r="Q21" s="449" t="str">
        <f t="shared" si="37"/>
        <v/>
      </c>
      <c r="R21" s="475" t="str">
        <f t="shared" si="1"/>
        <v/>
      </c>
      <c r="S21" s="474" t="str">
        <f>""</f>
        <v/>
      </c>
      <c r="T21" s="474"/>
      <c r="U21" s="474"/>
      <c r="V21" s="474"/>
      <c r="W21" s="476" t="str">
        <f t="shared" ca="1" si="5"/>
        <v/>
      </c>
      <c r="X21" s="477" t="str">
        <f t="shared" si="11"/>
        <v/>
      </c>
      <c r="Y21" s="477" t="str">
        <f t="shared" si="12"/>
        <v/>
      </c>
      <c r="Z21" s="477" t="str">
        <f t="shared" si="13"/>
        <v/>
      </c>
      <c r="AA21" s="520">
        <f>SelectionDataCentral!C21</f>
        <v>0</v>
      </c>
      <c r="AB21" s="521">
        <f t="shared" si="14"/>
        <v>0</v>
      </c>
      <c r="AC21" s="522">
        <f t="shared" si="15"/>
        <v>0</v>
      </c>
      <c r="AD21" s="522">
        <f t="shared" si="16"/>
        <v>0</v>
      </c>
      <c r="AE21" s="522">
        <f t="shared" si="17"/>
        <v>0</v>
      </c>
      <c r="AF21" s="522">
        <f t="shared" si="18"/>
        <v>0</v>
      </c>
      <c r="AG21" s="522">
        <f t="shared" si="19"/>
        <v>0</v>
      </c>
      <c r="AH21" s="522">
        <f t="shared" si="20"/>
        <v>0</v>
      </c>
      <c r="AI21" s="522">
        <f t="shared" si="21"/>
        <v>0</v>
      </c>
      <c r="AJ21" s="522">
        <f t="shared" si="35"/>
        <v>0</v>
      </c>
      <c r="AK21" s="522">
        <f t="shared" si="22"/>
        <v>0</v>
      </c>
      <c r="AL21" s="522">
        <f t="shared" si="23"/>
        <v>0</v>
      </c>
      <c r="AM21" s="522">
        <f t="shared" si="24"/>
        <v>0</v>
      </c>
      <c r="AN21" s="523">
        <f t="shared" si="25"/>
        <v>0</v>
      </c>
      <c r="AO21" s="523">
        <f t="shared" si="26"/>
        <v>0</v>
      </c>
      <c r="AP21" s="524">
        <f t="shared" si="27"/>
        <v>0</v>
      </c>
      <c r="AQ21" s="525">
        <f ca="1">IF(AND(SUM(AQ$7:AQ20)=1, SUM($AP21:AP21)=1,OR($AF21=1,$AE21=1)),1,0)</f>
        <v>0</v>
      </c>
      <c r="AR21" s="525">
        <f ca="1">IF(AND(SUM(AR$7:AR20)=1, SUM($AP21:AQ21)=1,OR($AF21=1,$AE21=1)),1,0)</f>
        <v>0</v>
      </c>
      <c r="AS21" s="526">
        <f ca="1">IF(AND(SUM(AS$7:AS20)=1, SUM($AP21:AR21)=1,OR($AF21=1,AD21=1),SUM(AX$7:AX20)&lt;2),1,0)</f>
        <v>0</v>
      </c>
      <c r="AT21" s="526">
        <f ca="1">IF(AND(SUM(AT$7:AT20)=1, SUM($AP21:AS21)=1,OR($AG21=1,$AH21=1,$AF21=1,$AD21=1)),1,0)</f>
        <v>0</v>
      </c>
      <c r="AU21" s="526">
        <f ca="1">IF(AND(SUM(AU$7:AU20)=1, SUM($AP21:AT21)=1,OR($AG21=1,$AH21=1,$AF21=1,$AD21=1)),1,0)</f>
        <v>0</v>
      </c>
      <c r="AV21" s="526">
        <f ca="1">IF(AND(SUM(AV$7:AV20)=1, SUM($AP21:AU21)=1,OR($AG21=1,$AH21=1,$AF21=1,$AD21=1)),1,0)</f>
        <v>0</v>
      </c>
      <c r="AW21" s="526">
        <f ca="1">IF(AND(SUM(AW$7:AW20)=1, SUM($AP21:AV21)=1,OR($AG21=1,$AH21=1,$AF21=1,$AD21=1)),1,0)</f>
        <v>0</v>
      </c>
      <c r="AX21" s="526">
        <f ca="1">IF(AND(SUM(AX$7:AX20)=1, SUM($AP21:AW21)=1,SUM(AS$7:AS20)&lt;2,OR(AG21=1,AH21=1,AD21=1)),1,0)</f>
        <v>0</v>
      </c>
      <c r="AY21" s="526">
        <f ca="1">IF(AND(SUM(AY$7:AY20)=1,OR($AI21=1)),1,0)</f>
        <v>0</v>
      </c>
      <c r="AZ21" s="526">
        <f ca="1">IF(AND(SUM(AZ$7:AZ20)=1,OR($AB21=1)),1,0)</f>
        <v>0</v>
      </c>
      <c r="BA21" s="527">
        <f ca="1">IF(SUM($AP21:AZ21)=1,1,0)</f>
        <v>0</v>
      </c>
      <c r="BB21" s="528" t="str">
        <f t="shared" ca="1" si="28"/>
        <v/>
      </c>
      <c r="BC21" s="526" t="str">
        <f t="shared" ca="1" si="6"/>
        <v/>
      </c>
      <c r="BD21" s="526" t="str">
        <f t="shared" ca="1" si="6"/>
        <v/>
      </c>
      <c r="BE21" s="526" t="str">
        <f t="shared" ca="1" si="6"/>
        <v/>
      </c>
      <c r="BF21" s="526" t="str">
        <f t="shared" ca="1" si="6"/>
        <v/>
      </c>
      <c r="BG21" s="526" t="str">
        <f t="shared" ca="1" si="6"/>
        <v/>
      </c>
      <c r="BH21" s="526" t="str">
        <f t="shared" ca="1" si="6"/>
        <v/>
      </c>
      <c r="BI21" s="526" t="str">
        <f t="shared" ca="1" si="6"/>
        <v/>
      </c>
      <c r="BJ21" s="526" t="str">
        <f t="shared" ca="1" si="6"/>
        <v/>
      </c>
      <c r="BK21" s="526" t="str">
        <f t="shared" ca="1" si="6"/>
        <v/>
      </c>
      <c r="BL21" s="527" t="str">
        <f t="shared" ca="1" si="7"/>
        <v/>
      </c>
      <c r="BM21" s="487" t="str">
        <f t="shared" ca="1" si="29"/>
        <v/>
      </c>
      <c r="BN21" s="488" t="str">
        <f t="shared" ca="1" si="8"/>
        <v/>
      </c>
      <c r="BO21" s="488" t="str">
        <f t="shared" ca="1" si="8"/>
        <v/>
      </c>
      <c r="BP21" s="488" t="str">
        <f t="shared" ca="1" si="8"/>
        <v/>
      </c>
      <c r="BQ21" s="488" t="str">
        <f t="shared" ca="1" si="8"/>
        <v/>
      </c>
      <c r="BR21" s="488" t="str">
        <f t="shared" ca="1" si="8"/>
        <v/>
      </c>
      <c r="BS21" s="488" t="str">
        <f t="shared" ca="1" si="8"/>
        <v/>
      </c>
      <c r="BT21" s="488" t="str">
        <f t="shared" ca="1" si="8"/>
        <v/>
      </c>
      <c r="BU21" s="489" t="str">
        <f t="shared" ca="1" si="8"/>
        <v/>
      </c>
      <c r="BV21" s="469"/>
      <c r="BW21" s="440"/>
      <c r="BX21" s="441">
        <f t="shared" ca="1" si="30"/>
        <v>0</v>
      </c>
      <c r="BY21" s="394">
        <f t="shared" ca="1" si="31"/>
        <v>0</v>
      </c>
      <c r="BZ21" s="394">
        <f t="shared" ca="1" si="32"/>
        <v>0</v>
      </c>
      <c r="CA21" s="394">
        <f t="shared" ca="1" si="33"/>
        <v>0</v>
      </c>
      <c r="CB21" s="468"/>
      <c r="CC21" s="467">
        <f ca="1">'Product CodesCentral'!G14</f>
        <v>1</v>
      </c>
      <c r="CD21" s="468"/>
      <c r="CE21" s="468"/>
      <c r="CF21" s="468"/>
      <c r="CG21" s="469"/>
      <c r="CH21" s="469"/>
      <c r="CI21" s="469"/>
      <c r="CJ21" s="469"/>
      <c r="CK21" s="469"/>
      <c r="CL21" s="469"/>
      <c r="CM21" s="469"/>
      <c r="CN21" s="469"/>
      <c r="CO21" s="469"/>
      <c r="CP21" s="469"/>
      <c r="CQ21" s="469"/>
      <c r="CR21" s="469"/>
      <c r="CS21" s="469"/>
      <c r="CT21" s="469"/>
      <c r="CU21" s="469"/>
      <c r="CV21" s="469"/>
      <c r="CW21" s="469"/>
      <c r="CX21" s="469"/>
      <c r="CY21" s="469"/>
      <c r="CZ21" s="469"/>
      <c r="DA21" s="469"/>
      <c r="DB21" s="469"/>
      <c r="DC21" s="469"/>
      <c r="DD21" s="469"/>
      <c r="DE21" s="469"/>
      <c r="DF21" s="469"/>
      <c r="DG21" s="469"/>
      <c r="DH21" s="469"/>
      <c r="DI21" s="469"/>
      <c r="DJ21" s="469"/>
      <c r="DK21" s="469"/>
      <c r="DL21" s="469"/>
      <c r="DM21" s="469"/>
      <c r="DN21" s="469"/>
      <c r="DO21" s="469"/>
      <c r="DP21" s="469"/>
      <c r="DQ21" s="469"/>
      <c r="DR21" s="469"/>
      <c r="DS21" s="469"/>
      <c r="DT21" s="469"/>
      <c r="DU21" s="469"/>
      <c r="DV21" s="469"/>
      <c r="DW21" s="469"/>
      <c r="DX21" s="469"/>
      <c r="DY21" s="469"/>
      <c r="DZ21" s="469"/>
      <c r="EA21" s="469"/>
      <c r="EB21" s="469"/>
      <c r="EC21" s="469"/>
      <c r="ED21" s="469"/>
      <c r="EE21" s="469"/>
      <c r="EF21" s="469"/>
      <c r="EG21" s="469"/>
      <c r="EH21" s="469"/>
      <c r="EI21" s="469"/>
      <c r="EJ21" s="469"/>
      <c r="EK21" s="469"/>
      <c r="EL21" s="469"/>
      <c r="EM21" s="469"/>
      <c r="EN21" s="469"/>
      <c r="EO21" s="469"/>
      <c r="EP21" s="469"/>
      <c r="EQ21" s="469"/>
      <c r="ER21" s="469"/>
      <c r="ES21" s="469"/>
      <c r="ET21" s="469"/>
      <c r="EU21" s="469"/>
      <c r="EV21" s="469"/>
      <c r="EW21" s="469"/>
      <c r="EX21" s="469"/>
      <c r="EY21" s="469"/>
      <c r="EZ21" s="469"/>
      <c r="FA21" s="469"/>
      <c r="FB21" s="469"/>
      <c r="FC21" s="469"/>
      <c r="FD21" s="469"/>
      <c r="FE21" s="469"/>
      <c r="FF21" s="469"/>
      <c r="FG21" s="469"/>
      <c r="FH21" s="469"/>
      <c r="FI21" s="469"/>
      <c r="FJ21" s="469"/>
      <c r="FK21" s="469"/>
      <c r="FL21" s="469"/>
      <c r="FM21" s="469"/>
      <c r="FN21" s="469"/>
      <c r="FO21" s="469"/>
      <c r="FP21" s="469"/>
      <c r="FQ21" s="469"/>
      <c r="FR21" s="469"/>
      <c r="FS21" s="469"/>
      <c r="FT21" s="469"/>
    </row>
    <row r="22" spans="1:176" s="467" customFormat="1" ht="15" hidden="1" customHeight="1" thickBot="1" x14ac:dyDescent="0.3">
      <c r="A22" s="468"/>
      <c r="B22" s="468"/>
      <c r="C22" s="550" t="str">
        <f ca="1">CONCATENATE(SelectionDataCentral!D22,L22)</f>
        <v>0</v>
      </c>
      <c r="D22" s="541" t="s">
        <v>50</v>
      </c>
      <c r="E22" s="542" t="str">
        <f t="shared" si="34"/>
        <v>€</v>
      </c>
      <c r="F22" s="537" t="str">
        <f t="shared" ca="1" si="39"/>
        <v/>
      </c>
      <c r="G22" s="537" t="str">
        <f t="shared" ca="1" si="38"/>
        <v>-</v>
      </c>
      <c r="H22" s="518"/>
      <c r="I22" s="519"/>
      <c r="J22" s="474"/>
      <c r="K22" s="474" t="str">
        <f t="shared" ca="1" si="9"/>
        <v>-</v>
      </c>
      <c r="L22" s="474"/>
      <c r="M22" s="474" t="str">
        <f t="shared" si="40"/>
        <v/>
      </c>
      <c r="N22" s="474" t="str">
        <f t="shared" ca="1" si="41"/>
        <v/>
      </c>
      <c r="O22" s="448" t="str">
        <f t="shared" ca="1" si="3"/>
        <v/>
      </c>
      <c r="P22" s="448" t="str">
        <f t="shared" ca="1" si="4"/>
        <v/>
      </c>
      <c r="Q22" s="449" t="str">
        <f t="shared" si="37"/>
        <v/>
      </c>
      <c r="R22" s="475" t="str">
        <f t="shared" si="1"/>
        <v/>
      </c>
      <c r="S22" s="474" t="str">
        <f>""</f>
        <v/>
      </c>
      <c r="T22" s="474"/>
      <c r="U22" s="474"/>
      <c r="V22" s="474"/>
      <c r="W22" s="476" t="str">
        <f t="shared" ca="1" si="5"/>
        <v/>
      </c>
      <c r="X22" s="477" t="str">
        <f t="shared" si="11"/>
        <v/>
      </c>
      <c r="Y22" s="477" t="str">
        <f t="shared" si="12"/>
        <v/>
      </c>
      <c r="Z22" s="477" t="str">
        <f t="shared" si="13"/>
        <v/>
      </c>
      <c r="AA22" s="520">
        <f>SelectionDataCentral!C22</f>
        <v>0</v>
      </c>
      <c r="AB22" s="521">
        <f t="shared" si="14"/>
        <v>0</v>
      </c>
      <c r="AC22" s="522">
        <f t="shared" si="15"/>
        <v>0</v>
      </c>
      <c r="AD22" s="522">
        <f t="shared" si="16"/>
        <v>0</v>
      </c>
      <c r="AE22" s="522">
        <f t="shared" si="17"/>
        <v>0</v>
      </c>
      <c r="AF22" s="522">
        <f t="shared" si="18"/>
        <v>0</v>
      </c>
      <c r="AG22" s="522">
        <f t="shared" si="19"/>
        <v>0</v>
      </c>
      <c r="AH22" s="522">
        <f t="shared" si="20"/>
        <v>0</v>
      </c>
      <c r="AI22" s="522">
        <f t="shared" si="21"/>
        <v>0</v>
      </c>
      <c r="AJ22" s="522">
        <f t="shared" si="35"/>
        <v>0</v>
      </c>
      <c r="AK22" s="522">
        <f t="shared" si="22"/>
        <v>0</v>
      </c>
      <c r="AL22" s="522">
        <f t="shared" si="23"/>
        <v>0</v>
      </c>
      <c r="AM22" s="522">
        <f t="shared" si="24"/>
        <v>0</v>
      </c>
      <c r="AN22" s="523">
        <f t="shared" si="25"/>
        <v>0</v>
      </c>
      <c r="AO22" s="523">
        <f t="shared" si="26"/>
        <v>0</v>
      </c>
      <c r="AP22" s="524">
        <f t="shared" si="27"/>
        <v>0</v>
      </c>
      <c r="AQ22" s="525">
        <f ca="1">IF(AND(SUM(AQ$7:AQ21)=1, SUM($AP22:AP22)=1,OR($AF22=1,$AE22=1)),1,0)</f>
        <v>0</v>
      </c>
      <c r="AR22" s="525">
        <f ca="1">IF(AND(SUM(AR$7:AR21)=1, SUM($AP22:AQ22)=1,OR($AF22=1,$AE22=1)),1,0)</f>
        <v>0</v>
      </c>
      <c r="AS22" s="526">
        <f ca="1">IF(AND(SUM(AS$7:AS21)=1, SUM($AP22:AR22)=1,OR($AF22=1,AD22=1),SUM(AX$7:AX21)&lt;2),1,0)</f>
        <v>0</v>
      </c>
      <c r="AT22" s="526">
        <f ca="1">IF(AND(SUM(AT$7:AT21)=1, SUM($AP22:AS22)=1,OR($AG22=1,$AH22=1,$AF22=1,$AD22=1)),1,0)</f>
        <v>0</v>
      </c>
      <c r="AU22" s="526">
        <f ca="1">IF(AND(SUM(AU$7:AU21)=1, SUM($AP22:AT22)=1,OR($AG22=1,$AH22=1,$AF22=1,$AD22=1)),1,0)</f>
        <v>0</v>
      </c>
      <c r="AV22" s="526">
        <f ca="1">IF(AND(SUM(AV$7:AV21)=1, SUM($AP22:AU22)=1,OR($AG22=1,$AH22=1,$AF22=1,$AD22=1)),1,0)</f>
        <v>0</v>
      </c>
      <c r="AW22" s="526">
        <f ca="1">IF(AND(SUM(AW$7:AW21)=1, SUM($AP22:AV22)=1,OR($AG22=1,$AH22=1,$AF22=1,$AD22=1)),1,0)</f>
        <v>0</v>
      </c>
      <c r="AX22" s="526">
        <f ca="1">IF(AND(SUM(AX$7:AX21)=1, SUM($AP22:AW22)=1,SUM(AS$7:AS21)&lt;2,OR(AG22=1,AH22=1,AD22=1)),1,0)</f>
        <v>0</v>
      </c>
      <c r="AY22" s="526">
        <f ca="1">IF(AND(SUM(AY$7:AY21)=1,OR($AI22=1)),1,0)</f>
        <v>0</v>
      </c>
      <c r="AZ22" s="526">
        <f ca="1">IF(AND(SUM(AZ$7:AZ21)=1,OR($AB22=1)),1,0)</f>
        <v>0</v>
      </c>
      <c r="BA22" s="527">
        <f ca="1">IF(SUM($AP22:AZ22)=1,1,0)</f>
        <v>0</v>
      </c>
      <c r="BB22" s="528" t="str">
        <f t="shared" ca="1" si="28"/>
        <v/>
      </c>
      <c r="BC22" s="526" t="str">
        <f t="shared" ca="1" si="6"/>
        <v/>
      </c>
      <c r="BD22" s="526" t="str">
        <f t="shared" ca="1" si="6"/>
        <v/>
      </c>
      <c r="BE22" s="526" t="str">
        <f t="shared" ca="1" si="6"/>
        <v/>
      </c>
      <c r="BF22" s="526" t="str">
        <f t="shared" ca="1" si="6"/>
        <v/>
      </c>
      <c r="BG22" s="526" t="str">
        <f t="shared" ca="1" si="6"/>
        <v/>
      </c>
      <c r="BH22" s="526" t="str">
        <f t="shared" ca="1" si="6"/>
        <v/>
      </c>
      <c r="BI22" s="526" t="str">
        <f t="shared" ca="1" si="6"/>
        <v/>
      </c>
      <c r="BJ22" s="526" t="str">
        <f t="shared" ca="1" si="6"/>
        <v/>
      </c>
      <c r="BK22" s="526" t="str">
        <f t="shared" ca="1" si="6"/>
        <v/>
      </c>
      <c r="BL22" s="527" t="str">
        <f t="shared" ca="1" si="7"/>
        <v/>
      </c>
      <c r="BM22" s="487" t="str">
        <f t="shared" ca="1" si="29"/>
        <v/>
      </c>
      <c r="BN22" s="488" t="str">
        <f t="shared" ca="1" si="8"/>
        <v/>
      </c>
      <c r="BO22" s="488" t="str">
        <f t="shared" ca="1" si="8"/>
        <v/>
      </c>
      <c r="BP22" s="488" t="str">
        <f t="shared" ca="1" si="8"/>
        <v/>
      </c>
      <c r="BQ22" s="488" t="str">
        <f t="shared" ca="1" si="8"/>
        <v/>
      </c>
      <c r="BR22" s="488" t="str">
        <f t="shared" ca="1" si="8"/>
        <v/>
      </c>
      <c r="BS22" s="488" t="str">
        <f t="shared" ca="1" si="8"/>
        <v/>
      </c>
      <c r="BT22" s="488" t="str">
        <f t="shared" ca="1" si="8"/>
        <v/>
      </c>
      <c r="BU22" s="489" t="str">
        <f t="shared" ca="1" si="8"/>
        <v/>
      </c>
      <c r="BV22" s="469"/>
      <c r="BW22" s="440"/>
      <c r="BX22" s="441">
        <f t="shared" ca="1" si="30"/>
        <v>0</v>
      </c>
      <c r="BY22" s="394">
        <f t="shared" ca="1" si="31"/>
        <v>0</v>
      </c>
      <c r="BZ22" s="394">
        <f t="shared" ca="1" si="32"/>
        <v>0</v>
      </c>
      <c r="CA22" s="394">
        <f t="shared" ca="1" si="33"/>
        <v>0</v>
      </c>
      <c r="CB22" s="468"/>
      <c r="CC22" s="467">
        <f ca="1">'Product CodesCentral'!G15</f>
        <v>1</v>
      </c>
      <c r="CD22" s="468"/>
      <c r="CE22" s="468"/>
      <c r="CF22" s="468"/>
      <c r="CG22" s="469"/>
      <c r="CH22" s="469"/>
      <c r="CI22" s="469"/>
      <c r="CJ22" s="469"/>
      <c r="CK22" s="469"/>
      <c r="CL22" s="469"/>
      <c r="CM22" s="469"/>
      <c r="CN22" s="469"/>
      <c r="CO22" s="469"/>
      <c r="CP22" s="469"/>
      <c r="CQ22" s="469"/>
      <c r="CR22" s="469"/>
      <c r="CS22" s="469"/>
      <c r="CT22" s="469"/>
      <c r="CU22" s="469"/>
      <c r="CV22" s="469"/>
      <c r="CW22" s="469"/>
      <c r="CX22" s="469"/>
      <c r="CY22" s="469"/>
      <c r="CZ22" s="469"/>
      <c r="DA22" s="469"/>
      <c r="DB22" s="469"/>
      <c r="DC22" s="469"/>
      <c r="DD22" s="469"/>
      <c r="DE22" s="469"/>
      <c r="DF22" s="469"/>
      <c r="DG22" s="469"/>
      <c r="DH22" s="469"/>
      <c r="DI22" s="469"/>
      <c r="DJ22" s="469"/>
      <c r="DK22" s="469"/>
      <c r="DL22" s="469"/>
      <c r="DM22" s="469"/>
      <c r="DN22" s="469"/>
      <c r="DO22" s="469"/>
      <c r="DP22" s="469"/>
      <c r="DQ22" s="469"/>
      <c r="DR22" s="469"/>
      <c r="DS22" s="469"/>
      <c r="DT22" s="469"/>
      <c r="DU22" s="469"/>
      <c r="DV22" s="469"/>
      <c r="DW22" s="469"/>
      <c r="DX22" s="469"/>
      <c r="DY22" s="469"/>
      <c r="DZ22" s="469"/>
      <c r="EA22" s="469"/>
      <c r="EB22" s="469"/>
      <c r="EC22" s="469"/>
      <c r="ED22" s="469"/>
      <c r="EE22" s="469"/>
      <c r="EF22" s="469"/>
      <c r="EG22" s="469"/>
      <c r="EH22" s="469"/>
      <c r="EI22" s="469"/>
      <c r="EJ22" s="469"/>
      <c r="EK22" s="469"/>
      <c r="EL22" s="469"/>
      <c r="EM22" s="469"/>
      <c r="EN22" s="469"/>
      <c r="EO22" s="469"/>
      <c r="EP22" s="469"/>
      <c r="EQ22" s="469"/>
      <c r="ER22" s="469"/>
      <c r="ES22" s="469"/>
      <c r="ET22" s="469"/>
      <c r="EU22" s="469"/>
      <c r="EV22" s="469"/>
      <c r="EW22" s="469"/>
      <c r="EX22" s="469"/>
      <c r="EY22" s="469"/>
      <c r="EZ22" s="469"/>
      <c r="FA22" s="469"/>
      <c r="FB22" s="469"/>
      <c r="FC22" s="469"/>
      <c r="FD22" s="469"/>
      <c r="FE22" s="469"/>
      <c r="FF22" s="469"/>
      <c r="FG22" s="469"/>
      <c r="FH22" s="469"/>
      <c r="FI22" s="469"/>
      <c r="FJ22" s="469"/>
      <c r="FK22" s="469"/>
      <c r="FL22" s="469"/>
      <c r="FM22" s="469"/>
      <c r="FN22" s="469"/>
      <c r="FO22" s="469"/>
      <c r="FP22" s="469"/>
      <c r="FQ22" s="469"/>
      <c r="FR22" s="469"/>
      <c r="FS22" s="469"/>
      <c r="FT22" s="469"/>
    </row>
    <row r="23" spans="1:176" s="467" customFormat="1" ht="15" hidden="1" customHeight="1" thickBot="1" x14ac:dyDescent="0.3">
      <c r="A23" s="468"/>
      <c r="B23" s="468"/>
      <c r="C23" s="549" t="str">
        <f ca="1">CONCATENATE(SelectionDataCentral!D23,L23)</f>
        <v>0</v>
      </c>
      <c r="D23" s="541" t="s">
        <v>50</v>
      </c>
      <c r="E23" s="517" t="str">
        <f t="shared" si="34"/>
        <v>€</v>
      </c>
      <c r="F23" s="539" t="str">
        <f t="shared" ca="1" si="39"/>
        <v/>
      </c>
      <c r="G23" s="539" t="str">
        <f t="shared" ca="1" si="38"/>
        <v>-</v>
      </c>
      <c r="H23" s="518"/>
      <c r="I23" s="519"/>
      <c r="J23" s="474"/>
      <c r="K23" s="474" t="str">
        <f t="shared" ca="1" si="9"/>
        <v>-</v>
      </c>
      <c r="L23" s="474"/>
      <c r="M23" s="474" t="str">
        <f t="shared" si="40"/>
        <v/>
      </c>
      <c r="N23" s="474" t="str">
        <f t="shared" ca="1" si="41"/>
        <v/>
      </c>
      <c r="O23" s="448" t="str">
        <f t="shared" ca="1" si="3"/>
        <v/>
      </c>
      <c r="P23" s="448" t="str">
        <f t="shared" ca="1" si="4"/>
        <v/>
      </c>
      <c r="Q23" s="449" t="str">
        <f t="shared" si="37"/>
        <v/>
      </c>
      <c r="R23" s="475" t="str">
        <f t="shared" si="1"/>
        <v/>
      </c>
      <c r="S23" s="474" t="str">
        <f>""</f>
        <v/>
      </c>
      <c r="T23" s="474"/>
      <c r="U23" s="474"/>
      <c r="V23" s="474"/>
      <c r="W23" s="476" t="str">
        <f t="shared" ca="1" si="5"/>
        <v/>
      </c>
      <c r="X23" s="477" t="str">
        <f t="shared" si="11"/>
        <v/>
      </c>
      <c r="Y23" s="477" t="str">
        <f t="shared" si="12"/>
        <v/>
      </c>
      <c r="Z23" s="477" t="str">
        <f t="shared" si="13"/>
        <v/>
      </c>
      <c r="AA23" s="520">
        <f>SelectionDataCentral!C23</f>
        <v>0</v>
      </c>
      <c r="AB23" s="521">
        <f t="shared" si="14"/>
        <v>0</v>
      </c>
      <c r="AC23" s="522">
        <f t="shared" si="15"/>
        <v>0</v>
      </c>
      <c r="AD23" s="522">
        <f t="shared" si="16"/>
        <v>0</v>
      </c>
      <c r="AE23" s="522">
        <f t="shared" si="17"/>
        <v>0</v>
      </c>
      <c r="AF23" s="522">
        <f t="shared" si="18"/>
        <v>0</v>
      </c>
      <c r="AG23" s="522">
        <f t="shared" si="19"/>
        <v>0</v>
      </c>
      <c r="AH23" s="522">
        <f t="shared" si="20"/>
        <v>0</v>
      </c>
      <c r="AI23" s="522">
        <f t="shared" si="21"/>
        <v>0</v>
      </c>
      <c r="AJ23" s="522">
        <f t="shared" si="35"/>
        <v>0</v>
      </c>
      <c r="AK23" s="522">
        <f t="shared" si="22"/>
        <v>0</v>
      </c>
      <c r="AL23" s="522">
        <f t="shared" si="23"/>
        <v>0</v>
      </c>
      <c r="AM23" s="522">
        <f t="shared" si="24"/>
        <v>0</v>
      </c>
      <c r="AN23" s="523">
        <f t="shared" si="25"/>
        <v>0</v>
      </c>
      <c r="AO23" s="523">
        <f t="shared" si="26"/>
        <v>0</v>
      </c>
      <c r="AP23" s="524">
        <f t="shared" si="27"/>
        <v>0</v>
      </c>
      <c r="AQ23" s="525">
        <f ca="1">IF(AND(SUM(AQ$7:AQ22)=1, SUM($AP23:AP23)=1,OR($AF23=1,$AE23=1)),1,0)</f>
        <v>0</v>
      </c>
      <c r="AR23" s="525">
        <f ca="1">IF(AND(SUM(AR$7:AR22)=1, SUM($AP23:AQ23)=1,OR($AF23=1,$AE23=1)),1,0)</f>
        <v>0</v>
      </c>
      <c r="AS23" s="526">
        <f ca="1">IF(AND(SUM(AS$7:AS22)=1, SUM($AP23:AR23)=1,OR($AF23=1,AD23=1),SUM(AX$7:AX22)&lt;2),1,0)</f>
        <v>0</v>
      </c>
      <c r="AT23" s="526">
        <f ca="1">IF(AND(SUM(AT$7:AT22)=1, SUM($AP23:AS23)=1,OR($AG23=1,$AH23=1,$AF23=1,$AD23=1)),1,0)</f>
        <v>0</v>
      </c>
      <c r="AU23" s="526">
        <f ca="1">IF(AND(SUM(AU$7:AU22)=1, SUM($AP23:AT23)=1,OR($AG23=1,$AH23=1,$AF23=1,$AD23=1)),1,0)</f>
        <v>0</v>
      </c>
      <c r="AV23" s="526">
        <f ca="1">IF(AND(SUM(AV$7:AV22)=1, SUM($AP23:AU23)=1,OR($AG23=1,$AH23=1,$AF23=1,$AD23=1)),1,0)</f>
        <v>0</v>
      </c>
      <c r="AW23" s="526">
        <f ca="1">IF(AND(SUM(AW$7:AW22)=1, SUM($AP23:AV23)=1,OR($AG23=1,$AH23=1,$AF23=1,$AD23=1)),1,0)</f>
        <v>0</v>
      </c>
      <c r="AX23" s="526">
        <f ca="1">IF(AND(SUM(AX$7:AX22)=1, SUM($AP23:AW23)=1,SUM(AS$7:AS22)&lt;2,OR(AG23=1,AH23=1,AD23=1)),1,0)</f>
        <v>0</v>
      </c>
      <c r="AY23" s="526">
        <f ca="1">IF(AND(SUM(AY$7:AY22)=1,OR($AI23=1)),1,0)</f>
        <v>0</v>
      </c>
      <c r="AZ23" s="526">
        <f ca="1">IF(AND(SUM(AZ$7:AZ22)=1,OR($AB23=1)),1,0)</f>
        <v>0</v>
      </c>
      <c r="BA23" s="527">
        <f ca="1">IF(SUM($AP23:AZ23)=1,1,0)</f>
        <v>0</v>
      </c>
      <c r="BB23" s="528" t="str">
        <f t="shared" ca="1" si="28"/>
        <v/>
      </c>
      <c r="BC23" s="526" t="str">
        <f t="shared" ca="1" si="6"/>
        <v/>
      </c>
      <c r="BD23" s="526" t="str">
        <f t="shared" ca="1" si="6"/>
        <v/>
      </c>
      <c r="BE23" s="526" t="str">
        <f t="shared" ca="1" si="6"/>
        <v/>
      </c>
      <c r="BF23" s="526" t="str">
        <f t="shared" ca="1" si="6"/>
        <v/>
      </c>
      <c r="BG23" s="526" t="str">
        <f t="shared" ca="1" si="6"/>
        <v/>
      </c>
      <c r="BH23" s="526" t="str">
        <f t="shared" ca="1" si="6"/>
        <v/>
      </c>
      <c r="BI23" s="526" t="str">
        <f t="shared" ca="1" si="6"/>
        <v/>
      </c>
      <c r="BJ23" s="526" t="str">
        <f t="shared" ca="1" si="6"/>
        <v/>
      </c>
      <c r="BK23" s="526" t="str">
        <f t="shared" ca="1" si="6"/>
        <v/>
      </c>
      <c r="BL23" s="527" t="str">
        <f t="shared" ca="1" si="7"/>
        <v/>
      </c>
      <c r="BM23" s="487" t="str">
        <f t="shared" ca="1" si="29"/>
        <v/>
      </c>
      <c r="BN23" s="488" t="str">
        <f t="shared" ca="1" si="8"/>
        <v/>
      </c>
      <c r="BO23" s="488" t="str">
        <f t="shared" ca="1" si="8"/>
        <v/>
      </c>
      <c r="BP23" s="488" t="str">
        <f t="shared" ca="1" si="8"/>
        <v/>
      </c>
      <c r="BQ23" s="488" t="str">
        <f t="shared" ca="1" si="8"/>
        <v/>
      </c>
      <c r="BR23" s="488" t="str">
        <f t="shared" ca="1" si="8"/>
        <v/>
      </c>
      <c r="BS23" s="488" t="str">
        <f t="shared" ca="1" si="8"/>
        <v/>
      </c>
      <c r="BT23" s="488" t="str">
        <f t="shared" ca="1" si="8"/>
        <v/>
      </c>
      <c r="BU23" s="489" t="str">
        <f t="shared" ca="1" si="8"/>
        <v/>
      </c>
      <c r="BV23" s="469"/>
      <c r="BW23" s="440"/>
      <c r="BX23" s="441">
        <f t="shared" ca="1" si="30"/>
        <v>0</v>
      </c>
      <c r="BY23" s="394">
        <f t="shared" ca="1" si="31"/>
        <v>0</v>
      </c>
      <c r="BZ23" s="394">
        <f t="shared" ca="1" si="32"/>
        <v>0</v>
      </c>
      <c r="CA23" s="394">
        <f t="shared" ca="1" si="33"/>
        <v>0</v>
      </c>
      <c r="CB23" s="468"/>
      <c r="CC23" s="467">
        <f ca="1">'Product CodesCentral'!G16</f>
        <v>1</v>
      </c>
      <c r="CD23" s="468"/>
      <c r="CE23" s="468"/>
      <c r="CF23" s="468"/>
      <c r="CG23" s="469"/>
      <c r="CH23" s="469"/>
      <c r="CI23" s="469"/>
      <c r="CJ23" s="469"/>
      <c r="CK23" s="469"/>
      <c r="CL23" s="469"/>
      <c r="CM23" s="469"/>
      <c r="CN23" s="469"/>
      <c r="CO23" s="469"/>
      <c r="CP23" s="469"/>
      <c r="CQ23" s="469"/>
      <c r="CR23" s="469"/>
      <c r="CS23" s="469"/>
      <c r="CT23" s="469"/>
      <c r="CU23" s="469"/>
      <c r="CV23" s="469"/>
      <c r="CW23" s="469"/>
      <c r="CX23" s="469"/>
      <c r="CY23" s="469"/>
      <c r="CZ23" s="469"/>
      <c r="DA23" s="469"/>
      <c r="DB23" s="469"/>
      <c r="DC23" s="469"/>
      <c r="DD23" s="469"/>
      <c r="DE23" s="469"/>
      <c r="DF23" s="469"/>
      <c r="DG23" s="469"/>
      <c r="DH23" s="469"/>
      <c r="DI23" s="469"/>
      <c r="DJ23" s="469"/>
      <c r="DK23" s="469"/>
      <c r="DL23" s="469"/>
      <c r="DM23" s="469"/>
      <c r="DN23" s="469"/>
      <c r="DO23" s="469"/>
      <c r="DP23" s="469"/>
      <c r="DQ23" s="469"/>
      <c r="DR23" s="469"/>
      <c r="DS23" s="469"/>
      <c r="DT23" s="469"/>
      <c r="DU23" s="469"/>
      <c r="DV23" s="469"/>
      <c r="DW23" s="469"/>
      <c r="DX23" s="469"/>
      <c r="DY23" s="469"/>
      <c r="DZ23" s="469"/>
      <c r="EA23" s="469"/>
      <c r="EB23" s="469"/>
      <c r="EC23" s="469"/>
      <c r="ED23" s="469"/>
      <c r="EE23" s="469"/>
      <c r="EF23" s="469"/>
      <c r="EG23" s="469"/>
      <c r="EH23" s="469"/>
      <c r="EI23" s="469"/>
      <c r="EJ23" s="469"/>
      <c r="EK23" s="469"/>
      <c r="EL23" s="469"/>
      <c r="EM23" s="469"/>
      <c r="EN23" s="469"/>
      <c r="EO23" s="469"/>
      <c r="EP23" s="469"/>
      <c r="EQ23" s="469"/>
      <c r="ER23" s="469"/>
      <c r="ES23" s="469"/>
      <c r="ET23" s="469"/>
      <c r="EU23" s="469"/>
      <c r="EV23" s="469"/>
      <c r="EW23" s="469"/>
      <c r="EX23" s="469"/>
      <c r="EY23" s="469"/>
      <c r="EZ23" s="469"/>
      <c r="FA23" s="469"/>
      <c r="FB23" s="469"/>
      <c r="FC23" s="469"/>
      <c r="FD23" s="469"/>
      <c r="FE23" s="469"/>
      <c r="FF23" s="469"/>
      <c r="FG23" s="469"/>
      <c r="FH23" s="469"/>
      <c r="FI23" s="469"/>
      <c r="FJ23" s="469"/>
      <c r="FK23" s="469"/>
      <c r="FL23" s="469"/>
      <c r="FM23" s="469"/>
      <c r="FN23" s="469"/>
      <c r="FO23" s="469"/>
      <c r="FP23" s="469"/>
      <c r="FQ23" s="469"/>
      <c r="FR23" s="469"/>
      <c r="FS23" s="469"/>
      <c r="FT23" s="469"/>
    </row>
    <row r="24" spans="1:176" s="467" customFormat="1" ht="15" hidden="1" customHeight="1" thickBot="1" x14ac:dyDescent="0.3">
      <c r="A24" s="468"/>
      <c r="B24" s="468"/>
      <c r="C24" s="550" t="str">
        <f ca="1">CONCATENATE(SelectionDataCentral!D24,L24)</f>
        <v>0</v>
      </c>
      <c r="D24" s="541" t="s">
        <v>50</v>
      </c>
      <c r="E24" s="542" t="str">
        <f t="shared" si="34"/>
        <v>€</v>
      </c>
      <c r="F24" s="537" t="str">
        <f t="shared" ca="1" si="39"/>
        <v/>
      </c>
      <c r="G24" s="537" t="str">
        <f t="shared" ca="1" si="38"/>
        <v>-</v>
      </c>
      <c r="H24" s="518"/>
      <c r="I24" s="519"/>
      <c r="J24" s="474"/>
      <c r="K24" s="474" t="str">
        <f t="shared" ca="1" si="9"/>
        <v>-</v>
      </c>
      <c r="L24" s="474"/>
      <c r="M24" s="474" t="str">
        <f t="shared" si="40"/>
        <v/>
      </c>
      <c r="N24" s="474" t="str">
        <f t="shared" ca="1" si="41"/>
        <v/>
      </c>
      <c r="O24" s="448" t="str">
        <f t="shared" ca="1" si="3"/>
        <v/>
      </c>
      <c r="P24" s="448" t="str">
        <f t="shared" ca="1" si="4"/>
        <v/>
      </c>
      <c r="Q24" s="449" t="str">
        <f t="shared" si="37"/>
        <v/>
      </c>
      <c r="R24" s="475" t="str">
        <f t="shared" si="1"/>
        <v/>
      </c>
      <c r="S24" s="474" t="str">
        <f>""</f>
        <v/>
      </c>
      <c r="T24" s="474"/>
      <c r="U24" s="474"/>
      <c r="V24" s="474"/>
      <c r="W24" s="476" t="str">
        <f t="shared" ca="1" si="5"/>
        <v/>
      </c>
      <c r="X24" s="477" t="str">
        <f t="shared" si="11"/>
        <v/>
      </c>
      <c r="Y24" s="477" t="str">
        <f t="shared" si="12"/>
        <v/>
      </c>
      <c r="Z24" s="477" t="str">
        <f t="shared" si="13"/>
        <v/>
      </c>
      <c r="AA24" s="520">
        <f>SelectionDataCentral!C24</f>
        <v>0</v>
      </c>
      <c r="AB24" s="521">
        <f t="shared" si="14"/>
        <v>0</v>
      </c>
      <c r="AC24" s="522">
        <f t="shared" si="15"/>
        <v>0</v>
      </c>
      <c r="AD24" s="522">
        <f t="shared" si="16"/>
        <v>0</v>
      </c>
      <c r="AE24" s="522">
        <f t="shared" si="17"/>
        <v>0</v>
      </c>
      <c r="AF24" s="522">
        <f t="shared" si="18"/>
        <v>0</v>
      </c>
      <c r="AG24" s="522">
        <f t="shared" si="19"/>
        <v>0</v>
      </c>
      <c r="AH24" s="522">
        <f t="shared" si="20"/>
        <v>0</v>
      </c>
      <c r="AI24" s="522">
        <f t="shared" si="21"/>
        <v>0</v>
      </c>
      <c r="AJ24" s="522">
        <f t="shared" si="35"/>
        <v>0</v>
      </c>
      <c r="AK24" s="522">
        <f t="shared" si="22"/>
        <v>0</v>
      </c>
      <c r="AL24" s="522">
        <f t="shared" si="23"/>
        <v>0</v>
      </c>
      <c r="AM24" s="522">
        <f t="shared" si="24"/>
        <v>0</v>
      </c>
      <c r="AN24" s="523">
        <f t="shared" si="25"/>
        <v>0</v>
      </c>
      <c r="AO24" s="523">
        <f t="shared" si="26"/>
        <v>0</v>
      </c>
      <c r="AP24" s="524">
        <f t="shared" si="27"/>
        <v>0</v>
      </c>
      <c r="AQ24" s="525">
        <f ca="1">IF(AND(SUM(AQ$7:AQ23)=1, SUM($AP24:AP24)=1,OR($AF24=1,$AE24=1)),1,0)</f>
        <v>0</v>
      </c>
      <c r="AR24" s="525">
        <f ca="1">IF(AND(SUM(AR$7:AR23)=1, SUM($AP24:AQ24)=1,OR($AF24=1,$AE24=1)),1,0)</f>
        <v>0</v>
      </c>
      <c r="AS24" s="526">
        <f ca="1">IF(AND(SUM(AS$7:AS23)=1, SUM($AP24:AR24)=1,OR($AF24=1,AD24=1),SUM(AX$7:AX23)&lt;2),1,0)</f>
        <v>0</v>
      </c>
      <c r="AT24" s="526">
        <f ca="1">IF(AND(SUM(AT$7:AT23)=1, SUM($AP24:AS24)=1,OR($AG24=1,$AH24=1,$AF24=1,$AD24=1)),1,0)</f>
        <v>0</v>
      </c>
      <c r="AU24" s="526">
        <f ca="1">IF(AND(SUM(AU$7:AU23)=1, SUM($AP24:AT24)=1,OR($AG24=1,$AH24=1,$AF24=1,$AD24=1)),1,0)</f>
        <v>0</v>
      </c>
      <c r="AV24" s="526">
        <f ca="1">IF(AND(SUM(AV$7:AV23)=1, SUM($AP24:AU24)=1,OR($AG24=1,$AH24=1,$AF24=1,$AD24=1)),1,0)</f>
        <v>0</v>
      </c>
      <c r="AW24" s="526">
        <f ca="1">IF(AND(SUM(AW$7:AW23)=1, SUM($AP24:AV24)=1,OR($AG24=1,$AH24=1,$AF24=1,$AD24=1)),1,0)</f>
        <v>0</v>
      </c>
      <c r="AX24" s="526">
        <f ca="1">IF(AND(SUM(AX$7:AX23)=1, SUM($AP24:AW24)=1,SUM(AS$7:AS23)&lt;2,OR(AG24=1,AH24=1,AD24=1)),1,0)</f>
        <v>0</v>
      </c>
      <c r="AY24" s="526">
        <f ca="1">IF(AND(SUM(AY$7:AY23)=1,OR($AI24=1)),1,0)</f>
        <v>0</v>
      </c>
      <c r="AZ24" s="526">
        <f ca="1">IF(AND(SUM(AZ$7:AZ23)=1,OR($AB24=1)),1,0)</f>
        <v>0</v>
      </c>
      <c r="BA24" s="527">
        <f ca="1">IF(SUM($AP24:AZ24)=1,1,0)</f>
        <v>0</v>
      </c>
      <c r="BB24" s="528" t="str">
        <f t="shared" ca="1" si="28"/>
        <v/>
      </c>
      <c r="BC24" s="526" t="str">
        <f t="shared" ca="1" si="6"/>
        <v/>
      </c>
      <c r="BD24" s="526" t="str">
        <f t="shared" ca="1" si="6"/>
        <v/>
      </c>
      <c r="BE24" s="526" t="str">
        <f t="shared" ca="1" si="6"/>
        <v/>
      </c>
      <c r="BF24" s="526" t="str">
        <f t="shared" ca="1" si="6"/>
        <v/>
      </c>
      <c r="BG24" s="526" t="str">
        <f t="shared" ca="1" si="6"/>
        <v/>
      </c>
      <c r="BH24" s="526" t="str">
        <f t="shared" ca="1" si="6"/>
        <v/>
      </c>
      <c r="BI24" s="526" t="str">
        <f t="shared" ca="1" si="6"/>
        <v/>
      </c>
      <c r="BJ24" s="526" t="str">
        <f t="shared" ca="1" si="6"/>
        <v/>
      </c>
      <c r="BK24" s="526" t="str">
        <f t="shared" ca="1" si="6"/>
        <v/>
      </c>
      <c r="BL24" s="527" t="str">
        <f t="shared" ca="1" si="7"/>
        <v/>
      </c>
      <c r="BM24" s="487" t="str">
        <f t="shared" ca="1" si="29"/>
        <v/>
      </c>
      <c r="BN24" s="488" t="str">
        <f t="shared" ca="1" si="29"/>
        <v/>
      </c>
      <c r="BO24" s="488" t="str">
        <f t="shared" ca="1" si="29"/>
        <v/>
      </c>
      <c r="BP24" s="488" t="str">
        <f t="shared" ca="1" si="29"/>
        <v/>
      </c>
      <c r="BQ24" s="488" t="str">
        <f t="shared" ca="1" si="29"/>
        <v/>
      </c>
      <c r="BR24" s="488" t="str">
        <f t="shared" ca="1" si="29"/>
        <v/>
      </c>
      <c r="BS24" s="488" t="str">
        <f t="shared" ca="1" si="29"/>
        <v/>
      </c>
      <c r="BT24" s="488" t="str">
        <f t="shared" ca="1" si="29"/>
        <v/>
      </c>
      <c r="BU24" s="489" t="str">
        <f t="shared" ca="1" si="29"/>
        <v/>
      </c>
      <c r="BV24" s="469"/>
      <c r="BW24" s="440"/>
      <c r="BX24" s="441">
        <f t="shared" ca="1" si="30"/>
        <v>0</v>
      </c>
      <c r="BY24" s="394">
        <f t="shared" ca="1" si="31"/>
        <v>0</v>
      </c>
      <c r="BZ24" s="394">
        <f t="shared" ca="1" si="32"/>
        <v>0</v>
      </c>
      <c r="CA24" s="394">
        <f t="shared" ca="1" si="33"/>
        <v>0</v>
      </c>
      <c r="CB24" s="468"/>
      <c r="CC24" s="467">
        <f ca="1">'Product CodesCentral'!G17</f>
        <v>1</v>
      </c>
      <c r="CD24" s="468"/>
      <c r="CE24" s="468"/>
      <c r="CF24" s="468"/>
      <c r="CG24" s="469"/>
      <c r="CH24" s="469"/>
      <c r="CI24" s="469"/>
      <c r="CJ24" s="469"/>
      <c r="CK24" s="469"/>
      <c r="CL24" s="469"/>
      <c r="CM24" s="469"/>
      <c r="CN24" s="469"/>
      <c r="CO24" s="469"/>
      <c r="CP24" s="469"/>
      <c r="CQ24" s="469"/>
      <c r="CR24" s="469"/>
      <c r="CS24" s="469"/>
      <c r="CT24" s="469"/>
      <c r="CU24" s="469"/>
      <c r="CV24" s="469"/>
      <c r="CW24" s="469"/>
      <c r="CX24" s="469"/>
      <c r="CY24" s="469"/>
      <c r="CZ24" s="469"/>
      <c r="DA24" s="469"/>
      <c r="DB24" s="469"/>
      <c r="DC24" s="469"/>
      <c r="DD24" s="469"/>
      <c r="DE24" s="469"/>
      <c r="DF24" s="469"/>
      <c r="DG24" s="469"/>
      <c r="DH24" s="469"/>
      <c r="DI24" s="469"/>
      <c r="DJ24" s="469"/>
      <c r="DK24" s="469"/>
      <c r="DL24" s="469"/>
      <c r="DM24" s="469"/>
      <c r="DN24" s="469"/>
      <c r="DO24" s="469"/>
      <c r="DP24" s="469"/>
      <c r="DQ24" s="469"/>
      <c r="DR24" s="469"/>
      <c r="DS24" s="469"/>
      <c r="DT24" s="469"/>
      <c r="DU24" s="469"/>
      <c r="DV24" s="469"/>
      <c r="DW24" s="469"/>
      <c r="DX24" s="469"/>
      <c r="DY24" s="469"/>
      <c r="DZ24" s="469"/>
      <c r="EA24" s="469"/>
      <c r="EB24" s="469"/>
      <c r="EC24" s="469"/>
      <c r="ED24" s="469"/>
      <c r="EE24" s="469"/>
      <c r="EF24" s="469"/>
      <c r="EG24" s="469"/>
      <c r="EH24" s="469"/>
      <c r="EI24" s="469"/>
      <c r="EJ24" s="469"/>
      <c r="EK24" s="469"/>
      <c r="EL24" s="469"/>
      <c r="EM24" s="469"/>
      <c r="EN24" s="469"/>
      <c r="EO24" s="469"/>
      <c r="EP24" s="469"/>
      <c r="EQ24" s="469"/>
      <c r="ER24" s="469"/>
      <c r="ES24" s="469"/>
      <c r="ET24" s="469"/>
      <c r="EU24" s="469"/>
      <c r="EV24" s="469"/>
      <c r="EW24" s="469"/>
      <c r="EX24" s="469"/>
      <c r="EY24" s="469"/>
      <c r="EZ24" s="469"/>
      <c r="FA24" s="469"/>
      <c r="FB24" s="469"/>
      <c r="FC24" s="469"/>
      <c r="FD24" s="469"/>
      <c r="FE24" s="469"/>
      <c r="FF24" s="469"/>
      <c r="FG24" s="469"/>
      <c r="FH24" s="469"/>
      <c r="FI24" s="469"/>
      <c r="FJ24" s="469"/>
      <c r="FK24" s="469"/>
      <c r="FL24" s="469"/>
      <c r="FM24" s="469"/>
      <c r="FN24" s="469"/>
      <c r="FO24" s="469"/>
      <c r="FP24" s="469"/>
      <c r="FQ24" s="469"/>
      <c r="FR24" s="469"/>
      <c r="FS24" s="469"/>
      <c r="FT24" s="469"/>
    </row>
    <row r="25" spans="1:176" s="467" customFormat="1" ht="15" hidden="1" customHeight="1" thickBot="1" x14ac:dyDescent="0.3">
      <c r="A25" s="468"/>
      <c r="B25" s="468"/>
      <c r="C25" s="549" t="str">
        <f ca="1">CONCATENATE(SelectionDataCentral!D25,L25)</f>
        <v>0</v>
      </c>
      <c r="D25" s="541" t="s">
        <v>50</v>
      </c>
      <c r="E25" s="517" t="str">
        <f t="shared" si="34"/>
        <v>€</v>
      </c>
      <c r="F25" s="539" t="str">
        <f t="shared" ca="1" si="39"/>
        <v/>
      </c>
      <c r="G25" s="539" t="str">
        <f t="shared" ca="1" si="38"/>
        <v>-</v>
      </c>
      <c r="H25" s="518"/>
      <c r="I25" s="519"/>
      <c r="J25" s="474"/>
      <c r="K25" s="474" t="str">
        <f t="shared" ca="1" si="9"/>
        <v>-</v>
      </c>
      <c r="L25" s="474"/>
      <c r="M25" s="474" t="str">
        <f t="shared" si="40"/>
        <v/>
      </c>
      <c r="N25" s="474" t="str">
        <f t="shared" ca="1" si="41"/>
        <v/>
      </c>
      <c r="O25" s="448" t="str">
        <f t="shared" ca="1" si="3"/>
        <v/>
      </c>
      <c r="P25" s="448" t="str">
        <f t="shared" ca="1" si="4"/>
        <v/>
      </c>
      <c r="Q25" s="449" t="str">
        <f t="shared" si="37"/>
        <v/>
      </c>
      <c r="R25" s="475" t="str">
        <f t="shared" si="1"/>
        <v/>
      </c>
      <c r="S25" s="474" t="str">
        <f>""</f>
        <v/>
      </c>
      <c r="T25" s="474"/>
      <c r="U25" s="474"/>
      <c r="V25" s="474"/>
      <c r="W25" s="476" t="str">
        <f t="shared" ca="1" si="5"/>
        <v/>
      </c>
      <c r="X25" s="477" t="str">
        <f t="shared" si="11"/>
        <v/>
      </c>
      <c r="Y25" s="477" t="str">
        <f t="shared" si="12"/>
        <v/>
      </c>
      <c r="Z25" s="477" t="str">
        <f t="shared" si="13"/>
        <v/>
      </c>
      <c r="AA25" s="520">
        <f>SelectionDataCentral!C25</f>
        <v>0</v>
      </c>
      <c r="AB25" s="521">
        <f t="shared" si="14"/>
        <v>0</v>
      </c>
      <c r="AC25" s="522">
        <f t="shared" si="15"/>
        <v>0</v>
      </c>
      <c r="AD25" s="522">
        <f t="shared" si="16"/>
        <v>0</v>
      </c>
      <c r="AE25" s="522">
        <f t="shared" si="17"/>
        <v>0</v>
      </c>
      <c r="AF25" s="522">
        <f t="shared" si="18"/>
        <v>0</v>
      </c>
      <c r="AG25" s="522">
        <f t="shared" si="19"/>
        <v>0</v>
      </c>
      <c r="AH25" s="522">
        <f t="shared" si="20"/>
        <v>0</v>
      </c>
      <c r="AI25" s="522">
        <f t="shared" si="21"/>
        <v>0</v>
      </c>
      <c r="AJ25" s="522">
        <f t="shared" si="35"/>
        <v>0</v>
      </c>
      <c r="AK25" s="522">
        <f t="shared" si="22"/>
        <v>0</v>
      </c>
      <c r="AL25" s="522">
        <f t="shared" si="23"/>
        <v>0</v>
      </c>
      <c r="AM25" s="522">
        <f t="shared" si="24"/>
        <v>0</v>
      </c>
      <c r="AN25" s="523">
        <f t="shared" si="25"/>
        <v>0</v>
      </c>
      <c r="AO25" s="523">
        <f t="shared" si="26"/>
        <v>0</v>
      </c>
      <c r="AP25" s="524">
        <f t="shared" si="27"/>
        <v>0</v>
      </c>
      <c r="AQ25" s="525">
        <f ca="1">IF(AND(SUM(AQ$7:AQ24)=1, SUM($AP25:AP25)=1,OR($AF25=1,$AE25=1)),1,0)</f>
        <v>0</v>
      </c>
      <c r="AR25" s="525">
        <f ca="1">IF(AND(SUM(AR$7:AR24)=1, SUM($AP25:AQ25)=1,OR($AF25=1,$AE25=1)),1,0)</f>
        <v>0</v>
      </c>
      <c r="AS25" s="526">
        <f ca="1">IF(AND(SUM(AS$7:AS24)=1, SUM($AP25:AR25)=1,OR($AF25=1,AD25=1),SUM(AX$7:AX24)&lt;2),1,0)</f>
        <v>0</v>
      </c>
      <c r="AT25" s="526">
        <f ca="1">IF(AND(SUM(AT$7:AT24)=1, SUM($AP25:AS25)=1,OR($AG25=1,$AH25=1,$AF25=1,$AD25=1)),1,0)</f>
        <v>0</v>
      </c>
      <c r="AU25" s="526">
        <f ca="1">IF(AND(SUM(AU$7:AU24)=1, SUM($AP25:AT25)=1,OR($AG25=1,$AH25=1,$AF25=1,$AD25=1)),1,0)</f>
        <v>0</v>
      </c>
      <c r="AV25" s="526">
        <f ca="1">IF(AND(SUM(AV$7:AV24)=1, SUM($AP25:AU25)=1,OR($AG25=1,$AH25=1,$AF25=1,$AD25=1)),1,0)</f>
        <v>0</v>
      </c>
      <c r="AW25" s="526">
        <f ca="1">IF(AND(SUM(AW$7:AW24)=1, SUM($AP25:AV25)=1,OR($AG25=1,$AH25=1,$AF25=1,$AD25=1)),1,0)</f>
        <v>0</v>
      </c>
      <c r="AX25" s="526">
        <f ca="1">IF(AND(SUM(AX$7:AX24)=1, SUM($AP25:AW25)=1,SUM(AS$7:AS24)&lt;2,OR(AG25=1,AH25=1,AD25=1)),1,0)</f>
        <v>0</v>
      </c>
      <c r="AY25" s="526">
        <f ca="1">IF(AND(SUM(AY$7:AY24)=1,OR($AI25=1)),1,0)</f>
        <v>0</v>
      </c>
      <c r="AZ25" s="526">
        <f ca="1">IF(AND(SUM(AZ$7:AZ24)=1,OR($AB25=1)),1,0)</f>
        <v>0</v>
      </c>
      <c r="BA25" s="527">
        <f ca="1">IF(SUM($AP25:AZ25)=1,1,0)</f>
        <v>0</v>
      </c>
      <c r="BB25" s="528" t="str">
        <f t="shared" ca="1" si="28"/>
        <v/>
      </c>
      <c r="BC25" s="526" t="str">
        <f t="shared" ca="1" si="6"/>
        <v/>
      </c>
      <c r="BD25" s="526" t="str">
        <f t="shared" ca="1" si="6"/>
        <v/>
      </c>
      <c r="BE25" s="526" t="str">
        <f t="shared" ca="1" si="6"/>
        <v/>
      </c>
      <c r="BF25" s="526" t="str">
        <f t="shared" ca="1" si="6"/>
        <v/>
      </c>
      <c r="BG25" s="526" t="str">
        <f t="shared" ca="1" si="6"/>
        <v/>
      </c>
      <c r="BH25" s="526" t="str">
        <f t="shared" ca="1" si="6"/>
        <v/>
      </c>
      <c r="BI25" s="526" t="str">
        <f t="shared" ca="1" si="6"/>
        <v/>
      </c>
      <c r="BJ25" s="526" t="str">
        <f t="shared" ca="1" si="6"/>
        <v/>
      </c>
      <c r="BK25" s="526" t="str">
        <f t="shared" ca="1" si="6"/>
        <v/>
      </c>
      <c r="BL25" s="527" t="str">
        <f t="shared" ca="1" si="7"/>
        <v/>
      </c>
      <c r="BM25" s="487" t="str">
        <f t="shared" ca="1" si="29"/>
        <v/>
      </c>
      <c r="BN25" s="488" t="str">
        <f t="shared" ca="1" si="29"/>
        <v/>
      </c>
      <c r="BO25" s="488" t="str">
        <f t="shared" ca="1" si="29"/>
        <v/>
      </c>
      <c r="BP25" s="488" t="str">
        <f t="shared" ca="1" si="29"/>
        <v/>
      </c>
      <c r="BQ25" s="488" t="str">
        <f t="shared" ca="1" si="29"/>
        <v/>
      </c>
      <c r="BR25" s="488" t="str">
        <f t="shared" ca="1" si="29"/>
        <v/>
      </c>
      <c r="BS25" s="488" t="str">
        <f t="shared" ca="1" si="29"/>
        <v/>
      </c>
      <c r="BT25" s="488" t="str">
        <f t="shared" ca="1" si="29"/>
        <v/>
      </c>
      <c r="BU25" s="489" t="str">
        <f t="shared" ca="1" si="29"/>
        <v/>
      </c>
      <c r="BV25" s="469"/>
      <c r="BW25" s="440"/>
      <c r="BX25" s="441">
        <f t="shared" ca="1" si="30"/>
        <v>0</v>
      </c>
      <c r="BY25" s="394">
        <f t="shared" ca="1" si="31"/>
        <v>0</v>
      </c>
      <c r="BZ25" s="394">
        <f t="shared" ca="1" si="32"/>
        <v>0</v>
      </c>
      <c r="CA25" s="394">
        <f t="shared" ca="1" si="33"/>
        <v>0</v>
      </c>
      <c r="CB25" s="468"/>
      <c r="CC25" s="467">
        <f ca="1">'Product CodesCentral'!G18</f>
        <v>1</v>
      </c>
      <c r="CD25" s="468"/>
      <c r="CE25" s="468"/>
      <c r="CF25" s="468"/>
      <c r="CG25" s="469"/>
      <c r="CH25" s="469"/>
      <c r="CI25" s="469"/>
      <c r="CJ25" s="469"/>
      <c r="CK25" s="469"/>
      <c r="CL25" s="469"/>
      <c r="CM25" s="469"/>
      <c r="CN25" s="469"/>
      <c r="CO25" s="469"/>
      <c r="CP25" s="469"/>
      <c r="CQ25" s="469"/>
      <c r="CR25" s="469"/>
      <c r="CS25" s="469"/>
      <c r="CT25" s="469"/>
      <c r="CU25" s="469"/>
      <c r="CV25" s="469"/>
      <c r="CW25" s="469"/>
      <c r="CX25" s="469"/>
      <c r="CY25" s="469"/>
      <c r="CZ25" s="469"/>
      <c r="DA25" s="469"/>
      <c r="DB25" s="469"/>
      <c r="DC25" s="469"/>
      <c r="DD25" s="469"/>
      <c r="DE25" s="469"/>
      <c r="DF25" s="469"/>
      <c r="DG25" s="469"/>
      <c r="DH25" s="469"/>
      <c r="DI25" s="469"/>
      <c r="DJ25" s="469"/>
      <c r="DK25" s="469"/>
      <c r="DL25" s="469"/>
      <c r="DM25" s="469"/>
      <c r="DN25" s="469"/>
      <c r="DO25" s="469"/>
      <c r="DP25" s="469"/>
      <c r="DQ25" s="469"/>
      <c r="DR25" s="469"/>
      <c r="DS25" s="469"/>
      <c r="DT25" s="469"/>
      <c r="DU25" s="469"/>
      <c r="DV25" s="469"/>
      <c r="DW25" s="469"/>
      <c r="DX25" s="469"/>
      <c r="DY25" s="469"/>
      <c r="DZ25" s="469"/>
      <c r="EA25" s="469"/>
      <c r="EB25" s="469"/>
      <c r="EC25" s="469"/>
      <c r="ED25" s="469"/>
      <c r="EE25" s="469"/>
      <c r="EF25" s="469"/>
      <c r="EG25" s="469"/>
      <c r="EH25" s="469"/>
      <c r="EI25" s="469"/>
      <c r="EJ25" s="469"/>
      <c r="EK25" s="469"/>
      <c r="EL25" s="469"/>
      <c r="EM25" s="469"/>
      <c r="EN25" s="469"/>
      <c r="EO25" s="469"/>
      <c r="EP25" s="469"/>
      <c r="EQ25" s="469"/>
      <c r="ER25" s="469"/>
      <c r="ES25" s="469"/>
      <c r="ET25" s="469"/>
      <c r="EU25" s="469"/>
      <c r="EV25" s="469"/>
      <c r="EW25" s="469"/>
      <c r="EX25" s="469"/>
      <c r="EY25" s="469"/>
      <c r="EZ25" s="469"/>
      <c r="FA25" s="469"/>
      <c r="FB25" s="469"/>
      <c r="FC25" s="469"/>
      <c r="FD25" s="469"/>
      <c r="FE25" s="469"/>
      <c r="FF25" s="469"/>
      <c r="FG25" s="469"/>
      <c r="FH25" s="469"/>
      <c r="FI25" s="469"/>
      <c r="FJ25" s="469"/>
      <c r="FK25" s="469"/>
      <c r="FL25" s="469"/>
      <c r="FM25" s="469"/>
      <c r="FN25" s="469"/>
      <c r="FO25" s="469"/>
      <c r="FP25" s="469"/>
      <c r="FQ25" s="469"/>
      <c r="FR25" s="469"/>
      <c r="FS25" s="469"/>
      <c r="FT25" s="469"/>
    </row>
    <row r="26" spans="1:176" s="467" customFormat="1" ht="15" hidden="1" customHeight="1" thickBot="1" x14ac:dyDescent="0.3">
      <c r="A26" s="468"/>
      <c r="B26" s="468"/>
      <c r="C26" s="550" t="str">
        <f ca="1">CONCATENATE(SelectionDataCentral!D26,L26)</f>
        <v>0</v>
      </c>
      <c r="D26" s="541" t="s">
        <v>50</v>
      </c>
      <c r="E26" s="542" t="str">
        <f t="shared" si="34"/>
        <v>€</v>
      </c>
      <c r="F26" s="537" t="str">
        <f t="shared" ca="1" si="39"/>
        <v/>
      </c>
      <c r="G26" s="537" t="str">
        <f t="shared" ca="1" si="38"/>
        <v>-</v>
      </c>
      <c r="H26" s="518"/>
      <c r="I26" s="519"/>
      <c r="J26" s="474"/>
      <c r="K26" s="474" t="str">
        <f t="shared" ca="1" si="9"/>
        <v>-</v>
      </c>
      <c r="L26" s="474"/>
      <c r="M26" s="474" t="str">
        <f t="shared" si="40"/>
        <v/>
      </c>
      <c r="N26" s="474" t="str">
        <f t="shared" ca="1" si="41"/>
        <v/>
      </c>
      <c r="O26" s="448" t="str">
        <f t="shared" ca="1" si="3"/>
        <v/>
      </c>
      <c r="P26" s="448" t="str">
        <f t="shared" ca="1" si="4"/>
        <v/>
      </c>
      <c r="Q26" s="449" t="str">
        <f t="shared" si="37"/>
        <v/>
      </c>
      <c r="R26" s="475" t="str">
        <f t="shared" si="1"/>
        <v/>
      </c>
      <c r="S26" s="474" t="str">
        <f>""</f>
        <v/>
      </c>
      <c r="T26" s="474"/>
      <c r="U26" s="474"/>
      <c r="V26" s="474"/>
      <c r="W26" s="476" t="str">
        <f t="shared" ca="1" si="5"/>
        <v/>
      </c>
      <c r="X26" s="477" t="str">
        <f t="shared" si="11"/>
        <v/>
      </c>
      <c r="Y26" s="477" t="str">
        <f t="shared" si="12"/>
        <v/>
      </c>
      <c r="Z26" s="477" t="str">
        <f t="shared" si="13"/>
        <v/>
      </c>
      <c r="AA26" s="520">
        <f>SelectionDataCentral!C26</f>
        <v>0</v>
      </c>
      <c r="AB26" s="521">
        <f t="shared" si="14"/>
        <v>0</v>
      </c>
      <c r="AC26" s="522">
        <f t="shared" si="15"/>
        <v>0</v>
      </c>
      <c r="AD26" s="522">
        <f t="shared" si="16"/>
        <v>0</v>
      </c>
      <c r="AE26" s="522">
        <f t="shared" si="17"/>
        <v>0</v>
      </c>
      <c r="AF26" s="522">
        <f t="shared" si="18"/>
        <v>0</v>
      </c>
      <c r="AG26" s="522">
        <f t="shared" si="19"/>
        <v>0</v>
      </c>
      <c r="AH26" s="522">
        <f t="shared" si="20"/>
        <v>0</v>
      </c>
      <c r="AI26" s="522">
        <f t="shared" si="21"/>
        <v>0</v>
      </c>
      <c r="AJ26" s="522">
        <f t="shared" si="35"/>
        <v>0</v>
      </c>
      <c r="AK26" s="522">
        <f t="shared" si="22"/>
        <v>0</v>
      </c>
      <c r="AL26" s="522">
        <f t="shared" si="23"/>
        <v>0</v>
      </c>
      <c r="AM26" s="522">
        <f t="shared" si="24"/>
        <v>0</v>
      </c>
      <c r="AN26" s="523">
        <f t="shared" si="25"/>
        <v>0</v>
      </c>
      <c r="AO26" s="523">
        <f t="shared" si="26"/>
        <v>0</v>
      </c>
      <c r="AP26" s="524">
        <f t="shared" si="27"/>
        <v>0</v>
      </c>
      <c r="AQ26" s="525">
        <f ca="1">IF(AND(SUM(AQ$7:AQ25)=1, SUM($AP26:AP26)=1,OR($AF26=1,$AE26=1)),1,0)</f>
        <v>0</v>
      </c>
      <c r="AR26" s="525">
        <f ca="1">IF(AND(SUM(AR$7:AR25)=1, SUM($AP26:AQ26)=1,OR($AF26=1,$AE26=1)),1,0)</f>
        <v>0</v>
      </c>
      <c r="AS26" s="526">
        <f ca="1">IF(AND(SUM(AS$7:AS25)=1, SUM($AP26:AR26)=1,OR($AF26=1,AD26=1),SUM(AX$7:AX25)&lt;2),1,0)</f>
        <v>0</v>
      </c>
      <c r="AT26" s="526">
        <f ca="1">IF(AND(SUM(AT$7:AT25)=1, SUM($AP26:AS26)=1,OR($AG26=1,$AH26=1,$AF26=1,$AD26=1)),1,0)</f>
        <v>0</v>
      </c>
      <c r="AU26" s="526">
        <f ca="1">IF(AND(SUM(AU$7:AU25)=1, SUM($AP26:AT26)=1,OR($AG26=1,$AH26=1,$AF26=1,$AD26=1)),1,0)</f>
        <v>0</v>
      </c>
      <c r="AV26" s="526">
        <f ca="1">IF(AND(SUM(AV$7:AV25)=1, SUM($AP26:AU26)=1,OR($AG26=1,$AH26=1,$AF26=1,$AD26=1)),1,0)</f>
        <v>0</v>
      </c>
      <c r="AW26" s="526">
        <f ca="1">IF(AND(SUM(AW$7:AW25)=1, SUM($AP26:AV26)=1,OR($AG26=1,$AH26=1,$AF26=1,$AD26=1)),1,0)</f>
        <v>0</v>
      </c>
      <c r="AX26" s="526">
        <f ca="1">IF(AND(SUM(AX$7:AX25)=1, SUM($AP26:AW26)=1,SUM(AS$7:AS25)&lt;2,OR(AG26=1,AH26=1,AD26=1)),1,0)</f>
        <v>0</v>
      </c>
      <c r="AY26" s="526">
        <f ca="1">IF(AND(SUM(AY$7:AY25)=1,OR($AI26=1)),1,0)</f>
        <v>0</v>
      </c>
      <c r="AZ26" s="526">
        <f ca="1">IF(AND(SUM(AZ$7:AZ25)=1,OR($AB26=1)),1,0)</f>
        <v>0</v>
      </c>
      <c r="BA26" s="527">
        <f ca="1">IF(SUM($AP26:AZ26)=1,1,0)</f>
        <v>0</v>
      </c>
      <c r="BB26" s="528" t="str">
        <f t="shared" ca="1" si="28"/>
        <v/>
      </c>
      <c r="BC26" s="526" t="str">
        <f t="shared" ca="1" si="6"/>
        <v/>
      </c>
      <c r="BD26" s="526" t="str">
        <f t="shared" ca="1" si="6"/>
        <v/>
      </c>
      <c r="BE26" s="526" t="str">
        <f t="shared" ca="1" si="6"/>
        <v/>
      </c>
      <c r="BF26" s="526" t="str">
        <f t="shared" ca="1" si="6"/>
        <v/>
      </c>
      <c r="BG26" s="526" t="str">
        <f t="shared" ca="1" si="6"/>
        <v/>
      </c>
      <c r="BH26" s="526" t="str">
        <f t="shared" ca="1" si="6"/>
        <v/>
      </c>
      <c r="BI26" s="526" t="str">
        <f t="shared" ca="1" si="6"/>
        <v/>
      </c>
      <c r="BJ26" s="526" t="str">
        <f t="shared" ca="1" si="6"/>
        <v/>
      </c>
      <c r="BK26" s="526" t="str">
        <f t="shared" ca="1" si="6"/>
        <v/>
      </c>
      <c r="BL26" s="527" t="str">
        <f t="shared" ca="1" si="7"/>
        <v/>
      </c>
      <c r="BM26" s="487" t="str">
        <f t="shared" ca="1" si="29"/>
        <v/>
      </c>
      <c r="BN26" s="488" t="str">
        <f t="shared" ca="1" si="29"/>
        <v/>
      </c>
      <c r="BO26" s="488" t="str">
        <f t="shared" ca="1" si="29"/>
        <v/>
      </c>
      <c r="BP26" s="488" t="str">
        <f t="shared" ca="1" si="29"/>
        <v/>
      </c>
      <c r="BQ26" s="488" t="str">
        <f t="shared" ca="1" si="29"/>
        <v/>
      </c>
      <c r="BR26" s="488" t="str">
        <f t="shared" ca="1" si="29"/>
        <v/>
      </c>
      <c r="BS26" s="488" t="str">
        <f t="shared" ca="1" si="29"/>
        <v/>
      </c>
      <c r="BT26" s="488" t="str">
        <f t="shared" ca="1" si="29"/>
        <v/>
      </c>
      <c r="BU26" s="489" t="str">
        <f t="shared" ca="1" si="29"/>
        <v/>
      </c>
      <c r="BV26" s="469"/>
      <c r="BW26" s="440"/>
      <c r="BX26" s="441">
        <f t="shared" ca="1" si="30"/>
        <v>0</v>
      </c>
      <c r="BY26" s="394">
        <f t="shared" ca="1" si="31"/>
        <v>0</v>
      </c>
      <c r="BZ26" s="394">
        <f t="shared" ca="1" si="32"/>
        <v>0</v>
      </c>
      <c r="CA26" s="394">
        <f t="shared" ca="1" si="33"/>
        <v>0</v>
      </c>
      <c r="CB26" s="468"/>
      <c r="CC26" s="467">
        <f ca="1">'Product CodesCentral'!G19</f>
        <v>1</v>
      </c>
      <c r="CD26" s="468"/>
      <c r="CE26" s="468"/>
      <c r="CF26" s="468"/>
      <c r="CG26" s="469"/>
      <c r="CH26" s="469"/>
      <c r="CI26" s="469"/>
      <c r="CJ26" s="469"/>
      <c r="CK26" s="469"/>
      <c r="CL26" s="469"/>
      <c r="CM26" s="469"/>
      <c r="CN26" s="469"/>
      <c r="CO26" s="469"/>
      <c r="CP26" s="469"/>
      <c r="CQ26" s="469"/>
      <c r="CR26" s="469"/>
      <c r="CS26" s="469"/>
      <c r="CT26" s="469"/>
      <c r="CU26" s="469"/>
      <c r="CV26" s="469"/>
      <c r="CW26" s="469"/>
      <c r="CX26" s="469"/>
      <c r="CY26" s="469"/>
      <c r="CZ26" s="469"/>
      <c r="DA26" s="469"/>
      <c r="DB26" s="469"/>
      <c r="DC26" s="469"/>
      <c r="DD26" s="469"/>
      <c r="DE26" s="469"/>
      <c r="DF26" s="469"/>
      <c r="DG26" s="469"/>
      <c r="DH26" s="469"/>
      <c r="DI26" s="469"/>
      <c r="DJ26" s="469"/>
      <c r="DK26" s="469"/>
      <c r="DL26" s="469"/>
      <c r="DM26" s="469"/>
      <c r="DN26" s="469"/>
      <c r="DO26" s="469"/>
      <c r="DP26" s="469"/>
      <c r="DQ26" s="469"/>
      <c r="DR26" s="469"/>
      <c r="DS26" s="469"/>
      <c r="DT26" s="469"/>
      <c r="DU26" s="469"/>
      <c r="DV26" s="469"/>
      <c r="DW26" s="469"/>
      <c r="DX26" s="469"/>
      <c r="DY26" s="469"/>
      <c r="DZ26" s="469"/>
      <c r="EA26" s="469"/>
      <c r="EB26" s="469"/>
      <c r="EC26" s="469"/>
      <c r="ED26" s="469"/>
      <c r="EE26" s="469"/>
      <c r="EF26" s="469"/>
      <c r="EG26" s="469"/>
      <c r="EH26" s="469"/>
      <c r="EI26" s="469"/>
      <c r="EJ26" s="469"/>
      <c r="EK26" s="469"/>
      <c r="EL26" s="469"/>
      <c r="EM26" s="469"/>
      <c r="EN26" s="469"/>
      <c r="EO26" s="469"/>
      <c r="EP26" s="469"/>
      <c r="EQ26" s="469"/>
      <c r="ER26" s="469"/>
      <c r="ES26" s="469"/>
      <c r="ET26" s="469"/>
      <c r="EU26" s="469"/>
      <c r="EV26" s="469"/>
      <c r="EW26" s="469"/>
      <c r="EX26" s="469"/>
      <c r="EY26" s="469"/>
      <c r="EZ26" s="469"/>
      <c r="FA26" s="469"/>
      <c r="FB26" s="469"/>
      <c r="FC26" s="469"/>
      <c r="FD26" s="469"/>
      <c r="FE26" s="469"/>
      <c r="FF26" s="469"/>
      <c r="FG26" s="469"/>
      <c r="FH26" s="469"/>
      <c r="FI26" s="469"/>
      <c r="FJ26" s="469"/>
      <c r="FK26" s="469"/>
      <c r="FL26" s="469"/>
      <c r="FM26" s="469"/>
      <c r="FN26" s="469"/>
      <c r="FO26" s="469"/>
      <c r="FP26" s="469"/>
      <c r="FQ26" s="469"/>
      <c r="FR26" s="469"/>
      <c r="FS26" s="469"/>
      <c r="FT26" s="469"/>
    </row>
    <row r="27" spans="1:176" s="467" customFormat="1" ht="15" hidden="1" customHeight="1" thickBot="1" x14ac:dyDescent="0.3">
      <c r="A27" s="468"/>
      <c r="B27" s="468"/>
      <c r="C27" s="549" t="str">
        <f ca="1">CONCATENATE(SelectionDataCentral!D27,L27)</f>
        <v>0</v>
      </c>
      <c r="D27" s="541" t="s">
        <v>50</v>
      </c>
      <c r="E27" s="517" t="str">
        <f t="shared" si="34"/>
        <v>€</v>
      </c>
      <c r="F27" s="539" t="str">
        <f t="shared" ca="1" si="39"/>
        <v/>
      </c>
      <c r="G27" s="539" t="str">
        <f t="shared" ca="1" si="38"/>
        <v>-</v>
      </c>
      <c r="H27" s="518"/>
      <c r="I27" s="519"/>
      <c r="J27" s="474"/>
      <c r="K27" s="474" t="str">
        <f t="shared" ca="1" si="9"/>
        <v>-</v>
      </c>
      <c r="L27" s="474"/>
      <c r="M27" s="474" t="str">
        <f t="shared" si="40"/>
        <v/>
      </c>
      <c r="N27" s="474" t="str">
        <f t="shared" ca="1" si="41"/>
        <v/>
      </c>
      <c r="O27" s="448" t="str">
        <f t="shared" ca="1" si="3"/>
        <v/>
      </c>
      <c r="P27" s="448" t="str">
        <f t="shared" ca="1" si="4"/>
        <v/>
      </c>
      <c r="Q27" s="449" t="str">
        <f t="shared" si="37"/>
        <v/>
      </c>
      <c r="R27" s="475" t="str">
        <f t="shared" si="1"/>
        <v/>
      </c>
      <c r="S27" s="474" t="str">
        <f>""</f>
        <v/>
      </c>
      <c r="T27" s="474"/>
      <c r="U27" s="474"/>
      <c r="V27" s="474"/>
      <c r="W27" s="476" t="str">
        <f t="shared" ca="1" si="5"/>
        <v/>
      </c>
      <c r="X27" s="477" t="str">
        <f t="shared" si="11"/>
        <v/>
      </c>
      <c r="Y27" s="477" t="str">
        <f t="shared" si="12"/>
        <v/>
      </c>
      <c r="Z27" s="477" t="str">
        <f t="shared" si="13"/>
        <v/>
      </c>
      <c r="AA27" s="520">
        <f>SelectionDataCentral!C27</f>
        <v>0</v>
      </c>
      <c r="AB27" s="521">
        <f t="shared" si="14"/>
        <v>0</v>
      </c>
      <c r="AC27" s="522">
        <f t="shared" si="15"/>
        <v>0</v>
      </c>
      <c r="AD27" s="522">
        <f t="shared" si="16"/>
        <v>0</v>
      </c>
      <c r="AE27" s="522">
        <f t="shared" si="17"/>
        <v>0</v>
      </c>
      <c r="AF27" s="522">
        <f t="shared" si="18"/>
        <v>0</v>
      </c>
      <c r="AG27" s="522">
        <f t="shared" si="19"/>
        <v>0</v>
      </c>
      <c r="AH27" s="522">
        <f t="shared" si="20"/>
        <v>0</v>
      </c>
      <c r="AI27" s="522">
        <f t="shared" si="21"/>
        <v>0</v>
      </c>
      <c r="AJ27" s="522">
        <f t="shared" si="35"/>
        <v>0</v>
      </c>
      <c r="AK27" s="522">
        <f t="shared" si="22"/>
        <v>0</v>
      </c>
      <c r="AL27" s="522">
        <f t="shared" si="23"/>
        <v>0</v>
      </c>
      <c r="AM27" s="522">
        <f t="shared" si="24"/>
        <v>0</v>
      </c>
      <c r="AN27" s="523">
        <f t="shared" si="25"/>
        <v>0</v>
      </c>
      <c r="AO27" s="523">
        <f t="shared" si="26"/>
        <v>0</v>
      </c>
      <c r="AP27" s="524">
        <f t="shared" si="27"/>
        <v>0</v>
      </c>
      <c r="AQ27" s="525">
        <f ca="1">IF(AND(SUM(AQ$7:AQ26)=1, SUM($AP27:AP27)=1,OR($AF27=1,$AE27=1)),1,0)</f>
        <v>0</v>
      </c>
      <c r="AR27" s="525">
        <f ca="1">IF(AND(SUM(AR$7:AR26)=1, SUM($AP27:AQ27)=1,OR($AF27=1,$AE27=1)),1,0)</f>
        <v>0</v>
      </c>
      <c r="AS27" s="526">
        <f ca="1">IF(AND(SUM(AS$7:AS26)=1, SUM($AP27:AR27)=1,OR($AF27=1,AD27=1),SUM(AX$7:AX26)&lt;2),1,0)</f>
        <v>0</v>
      </c>
      <c r="AT27" s="526">
        <f ca="1">IF(AND(SUM(AT$7:AT26)=1, SUM($AP27:AS27)=1,OR($AG27=1,$AH27=1,$AF27=1,$AD27=1)),1,0)</f>
        <v>0</v>
      </c>
      <c r="AU27" s="526">
        <f ca="1">IF(AND(SUM(AU$7:AU26)=1, SUM($AP27:AT27)=1,OR($AG27=1,$AH27=1,$AF27=1,$AD27=1)),1,0)</f>
        <v>0</v>
      </c>
      <c r="AV27" s="526">
        <f ca="1">IF(AND(SUM(AV$7:AV26)=1, SUM($AP27:AU27)=1,OR($AG27=1,$AH27=1,$AF27=1,$AD27=1)),1,0)</f>
        <v>0</v>
      </c>
      <c r="AW27" s="526">
        <f ca="1">IF(AND(SUM(AW$7:AW26)=1, SUM($AP27:AV27)=1,OR($AG27=1,$AH27=1,$AF27=1,$AD27=1)),1,0)</f>
        <v>0</v>
      </c>
      <c r="AX27" s="526">
        <f ca="1">IF(AND(SUM(AX$7:AX26)=1, SUM($AP27:AW27)=1,SUM(AS$7:AS26)&lt;2,OR(AG27=1,AH27=1,AD27=1)),1,0)</f>
        <v>0</v>
      </c>
      <c r="AY27" s="526">
        <f ca="1">IF(AND(SUM(AY$7:AY26)=1,OR($AI27=1)),1,0)</f>
        <v>0</v>
      </c>
      <c r="AZ27" s="526">
        <f ca="1">IF(AND(SUM(AZ$7:AZ26)=1,OR($AB27=1)),1,0)</f>
        <v>0</v>
      </c>
      <c r="BA27" s="527">
        <f ca="1">IF(SUM($AP27:AZ27)=1,1,0)</f>
        <v>0</v>
      </c>
      <c r="BB27" s="528" t="str">
        <f t="shared" ca="1" si="28"/>
        <v/>
      </c>
      <c r="BC27" s="526" t="str">
        <f t="shared" ca="1" si="6"/>
        <v/>
      </c>
      <c r="BD27" s="526" t="str">
        <f t="shared" ca="1" si="6"/>
        <v/>
      </c>
      <c r="BE27" s="526" t="str">
        <f t="shared" ca="1" si="6"/>
        <v/>
      </c>
      <c r="BF27" s="526" t="str">
        <f t="shared" ca="1" si="6"/>
        <v/>
      </c>
      <c r="BG27" s="526" t="str">
        <f t="shared" ca="1" si="6"/>
        <v/>
      </c>
      <c r="BH27" s="526" t="str">
        <f t="shared" ca="1" si="6"/>
        <v/>
      </c>
      <c r="BI27" s="526" t="str">
        <f t="shared" ca="1" si="6"/>
        <v/>
      </c>
      <c r="BJ27" s="526" t="str">
        <f t="shared" ca="1" si="6"/>
        <v/>
      </c>
      <c r="BK27" s="526" t="str">
        <f t="shared" ca="1" si="6"/>
        <v/>
      </c>
      <c r="BL27" s="527" t="str">
        <f t="shared" ca="1" si="7"/>
        <v/>
      </c>
      <c r="BM27" s="487" t="str">
        <f t="shared" ca="1" si="29"/>
        <v/>
      </c>
      <c r="BN27" s="488" t="str">
        <f t="shared" ca="1" si="29"/>
        <v/>
      </c>
      <c r="BO27" s="488" t="str">
        <f t="shared" ca="1" si="29"/>
        <v/>
      </c>
      <c r="BP27" s="488" t="str">
        <f t="shared" ca="1" si="29"/>
        <v/>
      </c>
      <c r="BQ27" s="488" t="str">
        <f t="shared" ca="1" si="29"/>
        <v/>
      </c>
      <c r="BR27" s="488" t="str">
        <f t="shared" ca="1" si="29"/>
        <v/>
      </c>
      <c r="BS27" s="488" t="str">
        <f t="shared" ca="1" si="29"/>
        <v/>
      </c>
      <c r="BT27" s="488" t="str">
        <f t="shared" ca="1" si="29"/>
        <v/>
      </c>
      <c r="BU27" s="489" t="str">
        <f t="shared" ca="1" si="29"/>
        <v/>
      </c>
      <c r="BV27" s="469"/>
      <c r="BW27" s="440"/>
      <c r="BX27" s="441">
        <f t="shared" ca="1" si="30"/>
        <v>0</v>
      </c>
      <c r="BY27" s="394">
        <f t="shared" ca="1" si="31"/>
        <v>0</v>
      </c>
      <c r="BZ27" s="394">
        <f t="shared" ca="1" si="32"/>
        <v>0</v>
      </c>
      <c r="CA27" s="394">
        <f t="shared" ca="1" si="33"/>
        <v>0</v>
      </c>
      <c r="CB27" s="468"/>
      <c r="CC27" s="467">
        <f ca="1">'Product CodesCentral'!G20</f>
        <v>1</v>
      </c>
      <c r="CD27" s="468"/>
      <c r="CE27" s="468"/>
      <c r="CF27" s="468"/>
      <c r="CG27" s="469"/>
      <c r="CH27" s="469"/>
      <c r="CI27" s="469"/>
      <c r="CJ27" s="469"/>
      <c r="CK27" s="469"/>
      <c r="CL27" s="469"/>
      <c r="CM27" s="469"/>
      <c r="CN27" s="469"/>
      <c r="CO27" s="469"/>
      <c r="CP27" s="469"/>
      <c r="CQ27" s="469"/>
      <c r="CR27" s="469"/>
      <c r="CS27" s="469"/>
      <c r="CT27" s="469"/>
      <c r="CU27" s="469"/>
      <c r="CV27" s="469"/>
      <c r="CW27" s="469"/>
      <c r="CX27" s="469"/>
      <c r="CY27" s="469"/>
      <c r="CZ27" s="469"/>
      <c r="DA27" s="469"/>
      <c r="DB27" s="469"/>
      <c r="DC27" s="469"/>
      <c r="DD27" s="469"/>
      <c r="DE27" s="469"/>
      <c r="DF27" s="469"/>
      <c r="DG27" s="469"/>
      <c r="DH27" s="469"/>
      <c r="DI27" s="469"/>
      <c r="DJ27" s="469"/>
      <c r="DK27" s="469"/>
      <c r="DL27" s="469"/>
      <c r="DM27" s="469"/>
      <c r="DN27" s="469"/>
      <c r="DO27" s="469"/>
      <c r="DP27" s="469"/>
      <c r="DQ27" s="469"/>
      <c r="DR27" s="469"/>
      <c r="DS27" s="469"/>
      <c r="DT27" s="469"/>
      <c r="DU27" s="469"/>
      <c r="DV27" s="469"/>
      <c r="DW27" s="469"/>
      <c r="DX27" s="469"/>
      <c r="DY27" s="469"/>
      <c r="DZ27" s="469"/>
      <c r="EA27" s="469"/>
      <c r="EB27" s="469"/>
      <c r="EC27" s="469"/>
      <c r="ED27" s="469"/>
      <c r="EE27" s="469"/>
      <c r="EF27" s="469"/>
      <c r="EG27" s="469"/>
      <c r="EH27" s="469"/>
      <c r="EI27" s="469"/>
      <c r="EJ27" s="469"/>
      <c r="EK27" s="469"/>
      <c r="EL27" s="469"/>
      <c r="EM27" s="469"/>
      <c r="EN27" s="469"/>
      <c r="EO27" s="469"/>
      <c r="EP27" s="469"/>
      <c r="EQ27" s="469"/>
      <c r="ER27" s="469"/>
      <c r="ES27" s="469"/>
      <c r="ET27" s="469"/>
      <c r="EU27" s="469"/>
      <c r="EV27" s="469"/>
      <c r="EW27" s="469"/>
      <c r="EX27" s="469"/>
      <c r="EY27" s="469"/>
      <c r="EZ27" s="469"/>
      <c r="FA27" s="469"/>
      <c r="FB27" s="469"/>
      <c r="FC27" s="469"/>
      <c r="FD27" s="469"/>
      <c r="FE27" s="469"/>
      <c r="FF27" s="469"/>
      <c r="FG27" s="469"/>
      <c r="FH27" s="469"/>
      <c r="FI27" s="469"/>
      <c r="FJ27" s="469"/>
      <c r="FK27" s="469"/>
      <c r="FL27" s="469"/>
      <c r="FM27" s="469"/>
      <c r="FN27" s="469"/>
      <c r="FO27" s="469"/>
      <c r="FP27" s="469"/>
      <c r="FQ27" s="469"/>
      <c r="FR27" s="469"/>
      <c r="FS27" s="469"/>
      <c r="FT27" s="469"/>
    </row>
    <row r="28" spans="1:176" s="467" customFormat="1" ht="15" hidden="1" customHeight="1" thickBot="1" x14ac:dyDescent="0.3">
      <c r="A28" s="468"/>
      <c r="B28" s="468"/>
      <c r="C28" s="551" t="str">
        <f ca="1">CONCATENATE(SelectionDataCentral!D28,L28)</f>
        <v>0</v>
      </c>
      <c r="D28" s="552" t="s">
        <v>50</v>
      </c>
      <c r="E28" s="748" t="str">
        <f t="shared" si="34"/>
        <v>€</v>
      </c>
      <c r="F28" s="554" t="str">
        <f t="shared" ca="1" si="39"/>
        <v/>
      </c>
      <c r="G28" s="554" t="str">
        <f t="shared" ca="1" si="38"/>
        <v>-</v>
      </c>
      <c r="H28" s="518"/>
      <c r="I28" s="519"/>
      <c r="J28" s="474"/>
      <c r="K28" s="474" t="str">
        <f t="shared" ca="1" si="9"/>
        <v>-</v>
      </c>
      <c r="L28" s="474"/>
      <c r="M28" s="474" t="str">
        <f t="shared" si="40"/>
        <v/>
      </c>
      <c r="N28" s="474" t="str">
        <f t="shared" ca="1" si="41"/>
        <v/>
      </c>
      <c r="O28" s="448" t="str">
        <f t="shared" ca="1" si="3"/>
        <v/>
      </c>
      <c r="P28" s="448" t="str">
        <f t="shared" ca="1" si="4"/>
        <v/>
      </c>
      <c r="Q28" s="449" t="str">
        <f t="shared" si="37"/>
        <v/>
      </c>
      <c r="R28" s="475" t="str">
        <f t="shared" si="1"/>
        <v/>
      </c>
      <c r="S28" s="474" t="str">
        <f>""</f>
        <v/>
      </c>
      <c r="T28" s="474"/>
      <c r="U28" s="474"/>
      <c r="V28" s="474"/>
      <c r="W28" s="476" t="str">
        <f t="shared" ca="1" si="5"/>
        <v/>
      </c>
      <c r="X28" s="477" t="str">
        <f t="shared" si="11"/>
        <v/>
      </c>
      <c r="Y28" s="477" t="str">
        <f t="shared" si="12"/>
        <v/>
      </c>
      <c r="Z28" s="477" t="str">
        <f t="shared" si="13"/>
        <v/>
      </c>
      <c r="AA28" s="520">
        <f>SelectionDataCentral!C28</f>
        <v>0</v>
      </c>
      <c r="AB28" s="521">
        <f t="shared" si="14"/>
        <v>0</v>
      </c>
      <c r="AC28" s="522">
        <f t="shared" si="15"/>
        <v>0</v>
      </c>
      <c r="AD28" s="522">
        <f t="shared" si="16"/>
        <v>0</v>
      </c>
      <c r="AE28" s="522">
        <f t="shared" si="17"/>
        <v>0</v>
      </c>
      <c r="AF28" s="522">
        <f t="shared" si="18"/>
        <v>0</v>
      </c>
      <c r="AG28" s="522">
        <f t="shared" si="19"/>
        <v>0</v>
      </c>
      <c r="AH28" s="522">
        <f t="shared" si="20"/>
        <v>0</v>
      </c>
      <c r="AI28" s="522">
        <f t="shared" si="21"/>
        <v>0</v>
      </c>
      <c r="AJ28" s="522">
        <f t="shared" si="35"/>
        <v>0</v>
      </c>
      <c r="AK28" s="522">
        <f t="shared" si="22"/>
        <v>0</v>
      </c>
      <c r="AL28" s="522">
        <f t="shared" si="23"/>
        <v>0</v>
      </c>
      <c r="AM28" s="522">
        <f t="shared" si="24"/>
        <v>0</v>
      </c>
      <c r="AN28" s="523">
        <f t="shared" si="25"/>
        <v>0</v>
      </c>
      <c r="AO28" s="523">
        <f t="shared" si="26"/>
        <v>0</v>
      </c>
      <c r="AP28" s="524">
        <f t="shared" si="27"/>
        <v>0</v>
      </c>
      <c r="AQ28" s="525">
        <f ca="1">IF(AND(SUM(AQ$7:AQ27)=1, SUM($AP28:AP28)=1,OR($AF28=1,$AE28=1)),1,0)</f>
        <v>0</v>
      </c>
      <c r="AR28" s="525">
        <f ca="1">IF(AND(SUM(AR$7:AR27)=1, SUM($AP28:AQ28)=1,OR($AF28=1,$AE28=1)),1,0)</f>
        <v>0</v>
      </c>
      <c r="AS28" s="526">
        <f ca="1">IF(AND(SUM(AS$7:AS27)=1, SUM($AP28:AR28)=1,OR($AF28=1,AD28=1),SUM(AX$7:AX27)&lt;2),1,0)</f>
        <v>0</v>
      </c>
      <c r="AT28" s="526">
        <f ca="1">IF(AND(SUM(AT$7:AT27)=1, SUM($AP28:AS28)=1,OR($AG28=1,$AH28=1,$AF28=1,$AD28=1)),1,0)</f>
        <v>0</v>
      </c>
      <c r="AU28" s="526">
        <f ca="1">IF(AND(SUM(AU$7:AU27)=1, SUM($AP28:AT28)=1,OR($AG28=1,$AH28=1,$AF28=1,$AD28=1)),1,0)</f>
        <v>0</v>
      </c>
      <c r="AV28" s="526">
        <f ca="1">IF(AND(SUM(AV$7:AV27)=1, SUM($AP28:AU28)=1,OR($AG28=1,$AH28=1,$AF28=1,$AD28=1)),1,0)</f>
        <v>0</v>
      </c>
      <c r="AW28" s="526">
        <f ca="1">IF(AND(SUM(AW$7:AW27)=1, SUM($AP28:AV28)=1,OR($AG28=1,$AH28=1,$AF28=1,$AD28=1)),1,0)</f>
        <v>0</v>
      </c>
      <c r="AX28" s="526">
        <f ca="1">IF(AND(SUM(AX$7:AX27)=1, SUM($AP28:AW28)=1,SUM(AS$7:AS27)&lt;2,OR(AG28=1,AH28=1,AD28=1)),1,0)</f>
        <v>0</v>
      </c>
      <c r="AY28" s="526">
        <f ca="1">IF(AND(SUM(AY$7:AY27)=1,OR($AI28=1)),1,0)</f>
        <v>0</v>
      </c>
      <c r="AZ28" s="526">
        <f ca="1">IF(AND(SUM(AZ$7:AZ27)=1,OR($AB28=1)),1,0)</f>
        <v>0</v>
      </c>
      <c r="BA28" s="527">
        <f ca="1">IF(SUM($AP28:AZ28)=1,1,0)</f>
        <v>0</v>
      </c>
      <c r="BB28" s="528" t="str">
        <f t="shared" ca="1" si="28"/>
        <v/>
      </c>
      <c r="BC28" s="526" t="str">
        <f t="shared" ca="1" si="6"/>
        <v/>
      </c>
      <c r="BD28" s="526" t="str">
        <f t="shared" ca="1" si="6"/>
        <v/>
      </c>
      <c r="BE28" s="526" t="str">
        <f t="shared" ca="1" si="6"/>
        <v/>
      </c>
      <c r="BF28" s="526" t="str">
        <f t="shared" ca="1" si="6"/>
        <v/>
      </c>
      <c r="BG28" s="526" t="str">
        <f t="shared" ca="1" si="6"/>
        <v/>
      </c>
      <c r="BH28" s="526" t="str">
        <f t="shared" ca="1" si="6"/>
        <v/>
      </c>
      <c r="BI28" s="526" t="str">
        <f t="shared" ca="1" si="6"/>
        <v/>
      </c>
      <c r="BJ28" s="526" t="str">
        <f t="shared" ca="1" si="6"/>
        <v/>
      </c>
      <c r="BK28" s="526" t="str">
        <f t="shared" ca="1" si="6"/>
        <v/>
      </c>
      <c r="BL28" s="527" t="str">
        <f t="shared" ca="1" si="7"/>
        <v/>
      </c>
      <c r="BM28" s="487" t="str">
        <f t="shared" ca="1" si="29"/>
        <v/>
      </c>
      <c r="BN28" s="488" t="str">
        <f t="shared" ca="1" si="29"/>
        <v/>
      </c>
      <c r="BO28" s="488" t="str">
        <f t="shared" ca="1" si="29"/>
        <v/>
      </c>
      <c r="BP28" s="488" t="str">
        <f t="shared" ca="1" si="29"/>
        <v/>
      </c>
      <c r="BQ28" s="488" t="str">
        <f t="shared" ca="1" si="29"/>
        <v/>
      </c>
      <c r="BR28" s="488" t="str">
        <f t="shared" ca="1" si="29"/>
        <v/>
      </c>
      <c r="BS28" s="488" t="str">
        <f t="shared" ca="1" si="29"/>
        <v/>
      </c>
      <c r="BT28" s="488" t="str">
        <f t="shared" ca="1" si="29"/>
        <v/>
      </c>
      <c r="BU28" s="489" t="str">
        <f t="shared" ca="1" si="29"/>
        <v/>
      </c>
      <c r="BV28" s="469"/>
      <c r="BW28" s="440"/>
      <c r="BX28" s="441">
        <f t="shared" ca="1" si="30"/>
        <v>0</v>
      </c>
      <c r="BY28" s="394">
        <f t="shared" ca="1" si="31"/>
        <v>0</v>
      </c>
      <c r="BZ28" s="394">
        <f t="shared" ca="1" si="32"/>
        <v>0</v>
      </c>
      <c r="CA28" s="394">
        <f t="shared" ca="1" si="33"/>
        <v>0</v>
      </c>
      <c r="CB28" s="468"/>
      <c r="CC28" s="467">
        <f ca="1">'Product CodesCentral'!G21</f>
        <v>1</v>
      </c>
      <c r="CD28" s="468"/>
      <c r="CE28" s="468"/>
      <c r="CF28" s="468"/>
      <c r="CG28" s="469"/>
      <c r="CH28" s="469"/>
      <c r="CI28" s="469"/>
      <c r="CJ28" s="469"/>
      <c r="CK28" s="469"/>
      <c r="CL28" s="469"/>
      <c r="CM28" s="469"/>
      <c r="CN28" s="469"/>
      <c r="CO28" s="469"/>
      <c r="CP28" s="469"/>
      <c r="CQ28" s="469"/>
      <c r="CR28" s="469"/>
      <c r="CS28" s="469"/>
      <c r="CT28" s="469"/>
      <c r="CU28" s="469"/>
      <c r="CV28" s="469"/>
      <c r="CW28" s="469"/>
      <c r="CX28" s="469"/>
      <c r="CY28" s="469"/>
      <c r="CZ28" s="469"/>
      <c r="DA28" s="469"/>
      <c r="DB28" s="469"/>
      <c r="DC28" s="469"/>
      <c r="DD28" s="469"/>
      <c r="DE28" s="469"/>
      <c r="DF28" s="469"/>
      <c r="DG28" s="469"/>
      <c r="DH28" s="469"/>
      <c r="DI28" s="469"/>
      <c r="DJ28" s="469"/>
      <c r="DK28" s="469"/>
      <c r="DL28" s="469"/>
      <c r="DM28" s="469"/>
      <c r="DN28" s="469"/>
      <c r="DO28" s="469"/>
      <c r="DP28" s="469"/>
      <c r="DQ28" s="469"/>
      <c r="DR28" s="469"/>
      <c r="DS28" s="469"/>
      <c r="DT28" s="469"/>
      <c r="DU28" s="469"/>
      <c r="DV28" s="469"/>
      <c r="DW28" s="469"/>
      <c r="DX28" s="469"/>
      <c r="DY28" s="469"/>
      <c r="DZ28" s="469"/>
      <c r="EA28" s="469"/>
      <c r="EB28" s="469"/>
      <c r="EC28" s="469"/>
      <c r="ED28" s="469"/>
      <c r="EE28" s="469"/>
      <c r="EF28" s="469"/>
      <c r="EG28" s="469"/>
      <c r="EH28" s="469"/>
      <c r="EI28" s="469"/>
      <c r="EJ28" s="469"/>
      <c r="EK28" s="469"/>
      <c r="EL28" s="469"/>
      <c r="EM28" s="469"/>
      <c r="EN28" s="469"/>
      <c r="EO28" s="469"/>
      <c r="EP28" s="469"/>
      <c r="EQ28" s="469"/>
      <c r="ER28" s="469"/>
      <c r="ES28" s="469"/>
      <c r="ET28" s="469"/>
      <c r="EU28" s="469"/>
      <c r="EV28" s="469"/>
      <c r="EW28" s="469"/>
      <c r="EX28" s="469"/>
      <c r="EY28" s="469"/>
      <c r="EZ28" s="469"/>
      <c r="FA28" s="469"/>
      <c r="FB28" s="469"/>
      <c r="FC28" s="469"/>
      <c r="FD28" s="469"/>
      <c r="FE28" s="469"/>
      <c r="FF28" s="469"/>
      <c r="FG28" s="469"/>
      <c r="FH28" s="469"/>
      <c r="FI28" s="469"/>
      <c r="FJ28" s="469"/>
      <c r="FK28" s="469"/>
      <c r="FL28" s="469"/>
      <c r="FM28" s="469"/>
      <c r="FN28" s="469"/>
      <c r="FO28" s="469"/>
      <c r="FP28" s="469"/>
      <c r="FQ28" s="469"/>
      <c r="FR28" s="469"/>
      <c r="FS28" s="469"/>
      <c r="FT28" s="469"/>
    </row>
    <row r="29" spans="1:176" s="467" customFormat="1" ht="15" customHeight="1" thickBot="1" x14ac:dyDescent="0.3">
      <c r="A29" s="468"/>
      <c r="B29" s="555"/>
      <c r="C29" s="704" t="str">
        <f ca="1">CONCATENATE(SelectionDataCentral!D29,L29)</f>
        <v/>
      </c>
      <c r="D29" s="705"/>
      <c r="E29" s="749"/>
      <c r="F29" s="555"/>
      <c r="G29" s="555" t="str">
        <f ca="1">IF(D29="-",K29,M29)</f>
        <v>[- -]</v>
      </c>
      <c r="H29" s="518"/>
      <c r="I29" s="519"/>
      <c r="J29" s="474"/>
      <c r="K29" s="474" t="str">
        <f t="shared" ca="1" si="9"/>
        <v>[- -]</v>
      </c>
      <c r="L29" s="474"/>
      <c r="M29" s="474" t="str">
        <f ca="1">IF(D29="-","","[- "&amp;C29&amp;"-"&amp;D29&amp;"]")</f>
        <v>[- -]</v>
      </c>
      <c r="N29" s="474" t="str">
        <f t="shared" ca="1" si="41"/>
        <v/>
      </c>
      <c r="O29" s="448" t="str">
        <f t="shared" ca="1" si="3"/>
        <v/>
      </c>
      <c r="P29" s="448" t="str">
        <f t="shared" ca="1" si="4"/>
        <v/>
      </c>
      <c r="Q29" s="449" t="str">
        <f t="shared" ca="1" si="37"/>
        <v/>
      </c>
      <c r="R29" s="475" t="str">
        <f t="shared" si="1"/>
        <v/>
      </c>
      <c r="S29" s="474" t="str">
        <f>""</f>
        <v/>
      </c>
      <c r="T29" s="474"/>
      <c r="U29" s="474"/>
      <c r="V29" s="474"/>
      <c r="W29" s="476" t="str">
        <f t="shared" ca="1" si="5"/>
        <v/>
      </c>
      <c r="X29" s="477" t="str">
        <f t="shared" si="11"/>
        <v/>
      </c>
      <c r="Y29" s="477" t="str">
        <f t="shared" si="12"/>
        <v/>
      </c>
      <c r="Z29" s="477" t="str">
        <f t="shared" si="13"/>
        <v/>
      </c>
      <c r="AA29" s="520">
        <f>SelectionDataCentral!C29</f>
        <v>0</v>
      </c>
      <c r="AB29" s="521">
        <f t="shared" si="14"/>
        <v>0</v>
      </c>
      <c r="AC29" s="522">
        <f t="shared" si="15"/>
        <v>0</v>
      </c>
      <c r="AD29" s="522">
        <f t="shared" si="16"/>
        <v>0</v>
      </c>
      <c r="AE29" s="522">
        <f t="shared" si="17"/>
        <v>0</v>
      </c>
      <c r="AF29" s="522">
        <f t="shared" si="18"/>
        <v>0</v>
      </c>
      <c r="AG29" s="522">
        <f t="shared" si="19"/>
        <v>0</v>
      </c>
      <c r="AH29" s="522">
        <f t="shared" si="20"/>
        <v>0</v>
      </c>
      <c r="AI29" s="522">
        <f t="shared" si="21"/>
        <v>0</v>
      </c>
      <c r="AJ29" s="522">
        <f t="shared" si="35"/>
        <v>0</v>
      </c>
      <c r="AK29" s="522">
        <f t="shared" si="22"/>
        <v>0</v>
      </c>
      <c r="AL29" s="522">
        <f t="shared" si="23"/>
        <v>0</v>
      </c>
      <c r="AM29" s="522">
        <f t="shared" si="24"/>
        <v>0</v>
      </c>
      <c r="AN29" s="523">
        <f t="shared" si="25"/>
        <v>0</v>
      </c>
      <c r="AO29" s="523">
        <f t="shared" si="26"/>
        <v>0</v>
      </c>
      <c r="AP29" s="524">
        <f t="shared" si="27"/>
        <v>0</v>
      </c>
      <c r="AQ29" s="525">
        <f ca="1">IF(AND(SUM(AQ$7:AQ28)=1, SUM($AP29:AP29)=1,OR($AF29=1,$AE29=1)),1,0)</f>
        <v>0</v>
      </c>
      <c r="AR29" s="525">
        <f ca="1">IF(AND(SUM(AR$7:AR28)=1, SUM($AP29:AQ29)=1,OR($AF29=1,$AE29=1)),1,0)</f>
        <v>0</v>
      </c>
      <c r="AS29" s="526">
        <f ca="1">IF(AND(SUM(AS$7:AS28)=1, SUM($AP29:AR29)=1,OR($AF29=1,AD29=1),SUM(AX$7:AX28)&lt;2),1,0)</f>
        <v>0</v>
      </c>
      <c r="AT29" s="526">
        <f ca="1">IF(AND(SUM(AT$7:AT28)=1, SUM($AP29:AS29)=1,OR($AG29=1,$AH29=1,$AF29=1,$AD29=1)),1,0)</f>
        <v>0</v>
      </c>
      <c r="AU29" s="526">
        <f ca="1">IF(AND(SUM(AU$7:AU28)=1, SUM($AP29:AT29)=1,OR($AG29=1,$AH29=1,$AF29=1,$AD29=1)),1,0)</f>
        <v>0</v>
      </c>
      <c r="AV29" s="526">
        <f ca="1">IF(AND(SUM(AV$7:AV28)=1, SUM($AP29:AU29)=1,OR($AG29=1,$AH29=1,$AF29=1,$AD29=1)),1,0)</f>
        <v>0</v>
      </c>
      <c r="AW29" s="526">
        <f ca="1">IF(AND(SUM(AW$7:AW28)=1, SUM($AP29:AV29)=1,OR($AG29=1,$AH29=1,$AF29=1,$AD29=1)),1,0)</f>
        <v>0</v>
      </c>
      <c r="AX29" s="526">
        <f ca="1">IF(AND(SUM(AX$7:AX28)=1, SUM($AP29:AW29)=1,SUM(AS$7:AS28)&lt;2,OR(AG29=1,AH29=1,AD29=1)),1,0)</f>
        <v>0</v>
      </c>
      <c r="AY29" s="526">
        <f ca="1">IF(AND(SUM(AY$7:AY28)=1,OR($AI29=1)),1,0)</f>
        <v>0</v>
      </c>
      <c r="AZ29" s="526">
        <f ca="1">IF(AND(SUM(AZ$7:AZ28)=1,OR($AB29=1)),1,0)</f>
        <v>0</v>
      </c>
      <c r="BA29" s="527">
        <f ca="1">IF(SUM($AP29:AZ29)=1,1,0)</f>
        <v>0</v>
      </c>
      <c r="BB29" s="528" t="str">
        <f t="shared" ca="1" si="28"/>
        <v/>
      </c>
      <c r="BC29" s="526" t="str">
        <f t="shared" ca="1" si="6"/>
        <v/>
      </c>
      <c r="BD29" s="526" t="str">
        <f t="shared" ca="1" si="6"/>
        <v/>
      </c>
      <c r="BE29" s="526" t="str">
        <f t="shared" ca="1" si="6"/>
        <v/>
      </c>
      <c r="BF29" s="526" t="str">
        <f t="shared" ca="1" si="6"/>
        <v/>
      </c>
      <c r="BG29" s="526" t="str">
        <f t="shared" ca="1" si="6"/>
        <v/>
      </c>
      <c r="BH29" s="526" t="str">
        <f t="shared" ca="1" si="6"/>
        <v/>
      </c>
      <c r="BI29" s="526" t="str">
        <f t="shared" ca="1" si="6"/>
        <v/>
      </c>
      <c r="BJ29" s="526" t="str">
        <f t="shared" ca="1" si="6"/>
        <v/>
      </c>
      <c r="BK29" s="526" t="str">
        <f t="shared" ca="1" si="6"/>
        <v/>
      </c>
      <c r="BL29" s="527" t="str">
        <f t="shared" ca="1" si="7"/>
        <v/>
      </c>
      <c r="BM29" s="487" t="str">
        <f t="shared" ca="1" si="29"/>
        <v/>
      </c>
      <c r="BN29" s="488" t="str">
        <f t="shared" ca="1" si="29"/>
        <v/>
      </c>
      <c r="BO29" s="488" t="str">
        <f t="shared" ca="1" si="29"/>
        <v/>
      </c>
      <c r="BP29" s="488" t="str">
        <f t="shared" ca="1" si="29"/>
        <v/>
      </c>
      <c r="BQ29" s="488" t="str">
        <f t="shared" ca="1" si="29"/>
        <v/>
      </c>
      <c r="BR29" s="488" t="str">
        <f t="shared" ca="1" si="29"/>
        <v/>
      </c>
      <c r="BS29" s="488" t="str">
        <f t="shared" ca="1" si="29"/>
        <v/>
      </c>
      <c r="BT29" s="488" t="str">
        <f t="shared" ca="1" si="29"/>
        <v/>
      </c>
      <c r="BU29" s="489" t="str">
        <f t="shared" ca="1" si="29"/>
        <v/>
      </c>
      <c r="BV29" s="469"/>
      <c r="BW29" s="440"/>
      <c r="BX29" s="441" t="str">
        <f t="shared" ca="1" si="30"/>
        <v>Ei valittu</v>
      </c>
      <c r="BY29" s="394" t="str">
        <f t="shared" ca="1" si="31"/>
        <v>-</v>
      </c>
      <c r="BZ29" s="394">
        <f t="shared" ca="1" si="32"/>
        <v>2</v>
      </c>
      <c r="CA29" s="394" t="str">
        <f t="shared" ca="1" si="33"/>
        <v>Valitse</v>
      </c>
      <c r="CB29" s="468"/>
      <c r="CC29" s="467">
        <f ca="1">'Product CodesCentral'!G22</f>
        <v>31</v>
      </c>
      <c r="CD29" s="468"/>
      <c r="CE29" s="468"/>
      <c r="CF29" s="468"/>
      <c r="CG29" s="469"/>
      <c r="CH29" s="469"/>
      <c r="CI29" s="469"/>
      <c r="CJ29" s="469"/>
      <c r="CK29" s="469"/>
      <c r="CL29" s="469"/>
      <c r="CM29" s="469"/>
      <c r="CN29" s="469"/>
      <c r="CO29" s="469"/>
      <c r="CP29" s="469"/>
      <c r="CQ29" s="469"/>
      <c r="CR29" s="469"/>
      <c r="CS29" s="469"/>
      <c r="CT29" s="469"/>
      <c r="CU29" s="469"/>
      <c r="CV29" s="469"/>
      <c r="CW29" s="469"/>
      <c r="CX29" s="469"/>
      <c r="CY29" s="469"/>
      <c r="CZ29" s="469"/>
      <c r="DA29" s="469"/>
      <c r="DB29" s="469"/>
      <c r="DC29" s="469"/>
      <c r="DD29" s="469"/>
      <c r="DE29" s="469"/>
      <c r="DF29" s="469"/>
      <c r="DG29" s="469"/>
      <c r="DH29" s="469"/>
      <c r="DI29" s="469"/>
      <c r="DJ29" s="469"/>
      <c r="DK29" s="469"/>
      <c r="DL29" s="469"/>
      <c r="DM29" s="469"/>
      <c r="DN29" s="469"/>
      <c r="DO29" s="469"/>
      <c r="DP29" s="469"/>
      <c r="DQ29" s="469"/>
      <c r="DR29" s="469"/>
      <c r="DS29" s="469"/>
      <c r="DT29" s="469"/>
      <c r="DU29" s="469"/>
      <c r="DV29" s="469"/>
      <c r="DW29" s="469"/>
      <c r="DX29" s="469"/>
      <c r="DY29" s="469"/>
      <c r="DZ29" s="469"/>
      <c r="EA29" s="469"/>
      <c r="EB29" s="469"/>
      <c r="EC29" s="469"/>
      <c r="ED29" s="469"/>
      <c r="EE29" s="469"/>
      <c r="EF29" s="469"/>
      <c r="EG29" s="469"/>
      <c r="EH29" s="469"/>
      <c r="EI29" s="469"/>
      <c r="EJ29" s="469"/>
      <c r="EK29" s="469"/>
      <c r="EL29" s="469"/>
      <c r="EM29" s="469"/>
      <c r="EN29" s="469"/>
      <c r="EO29" s="469"/>
      <c r="EP29" s="469"/>
      <c r="EQ29" s="469"/>
      <c r="ER29" s="469"/>
      <c r="ES29" s="469"/>
      <c r="ET29" s="469"/>
      <c r="EU29" s="469"/>
      <c r="EV29" s="469"/>
      <c r="EW29" s="469"/>
      <c r="EX29" s="469"/>
      <c r="EY29" s="469"/>
      <c r="EZ29" s="469"/>
      <c r="FA29" s="469"/>
      <c r="FB29" s="469"/>
      <c r="FC29" s="469"/>
      <c r="FD29" s="469"/>
      <c r="FE29" s="469"/>
      <c r="FF29" s="469"/>
      <c r="FG29" s="469"/>
      <c r="FH29" s="469"/>
      <c r="FI29" s="469"/>
      <c r="FJ29" s="469"/>
      <c r="FK29" s="469"/>
      <c r="FL29" s="469"/>
      <c r="FM29" s="469"/>
      <c r="FN29" s="469"/>
      <c r="FO29" s="469"/>
      <c r="FP29" s="469"/>
      <c r="FQ29" s="469"/>
      <c r="FR29" s="469"/>
      <c r="FS29" s="469"/>
      <c r="FT29" s="469"/>
    </row>
    <row r="30" spans="1:176" s="467" customFormat="1" ht="15" customHeight="1" thickBot="1" x14ac:dyDescent="0.3">
      <c r="A30" s="468"/>
      <c r="B30" s="470"/>
      <c r="C30" s="557" t="str">
        <f ca="1">CONCATENATE(SelectionDataCentral!D30,L30)</f>
        <v>Asuntokohtaiset varusteet</v>
      </c>
      <c r="D30" s="557" t="str">
        <f ca="1">SelectionDataCentral!E30</f>
        <v/>
      </c>
      <c r="E30" s="558" t="str">
        <f ca="1">SelectionDataCentral!F30</f>
        <v/>
      </c>
      <c r="F30" s="558" t="str">
        <f ca="1">SelectionDataCentral!G30</f>
        <v>Liityntä</v>
      </c>
      <c r="G30" s="558" t="str">
        <f ca="1">SelectionDataCentral!J30</f>
        <v>Toimintakaavio Layer</v>
      </c>
      <c r="H30" s="473"/>
      <c r="I30" s="519"/>
      <c r="K30" s="474" t="str">
        <f t="shared" ca="1" si="9"/>
        <v>[5 - Asuntokohtaiset varusteet-]</v>
      </c>
      <c r="L30" s="474"/>
      <c r="M30" s="474" t="str">
        <f t="shared" ca="1" si="40"/>
        <v>[5 - Asuntokohtaiset varusteet-]</v>
      </c>
      <c r="N30" s="474" t="str">
        <f t="shared" ca="1" si="41"/>
        <v/>
      </c>
      <c r="O30" s="448" t="str">
        <f t="shared" ca="1" si="3"/>
        <v/>
      </c>
      <c r="P30" s="448" t="str">
        <f t="shared" ca="1" si="4"/>
        <v/>
      </c>
      <c r="Q30" s="449" t="str">
        <f t="shared" ca="1" si="37"/>
        <v/>
      </c>
      <c r="R30" s="475" t="str">
        <f t="shared" si="1"/>
        <v/>
      </c>
      <c r="S30" s="474" t="str">
        <f>""</f>
        <v/>
      </c>
      <c r="T30" s="474"/>
      <c r="U30" s="474"/>
      <c r="V30" s="474"/>
      <c r="W30" s="476" t="str">
        <f t="shared" ca="1" si="5"/>
        <v/>
      </c>
      <c r="X30" s="477" t="str">
        <f t="shared" ca="1" si="11"/>
        <v/>
      </c>
      <c r="Y30" s="477" t="str">
        <f t="shared" ca="1" si="12"/>
        <v/>
      </c>
      <c r="Z30" s="477" t="str">
        <f t="shared" ca="1" si="13"/>
        <v/>
      </c>
      <c r="AA30" s="520">
        <f ca="1">SelectionDataCentral!C30</f>
        <v>0</v>
      </c>
      <c r="AB30" s="521">
        <f t="shared" ca="1" si="14"/>
        <v>0</v>
      </c>
      <c r="AC30" s="522">
        <f t="shared" ca="1" si="15"/>
        <v>0</v>
      </c>
      <c r="AD30" s="522">
        <f t="shared" ca="1" si="16"/>
        <v>0</v>
      </c>
      <c r="AE30" s="522">
        <f t="shared" ca="1" si="17"/>
        <v>0</v>
      </c>
      <c r="AF30" s="522">
        <f t="shared" ca="1" si="18"/>
        <v>0</v>
      </c>
      <c r="AG30" s="522">
        <f t="shared" ca="1" si="19"/>
        <v>0</v>
      </c>
      <c r="AH30" s="522">
        <f t="shared" ca="1" si="20"/>
        <v>0</v>
      </c>
      <c r="AI30" s="522">
        <f t="shared" ca="1" si="21"/>
        <v>0</v>
      </c>
      <c r="AJ30" s="522">
        <f t="shared" ca="1" si="35"/>
        <v>0</v>
      </c>
      <c r="AK30" s="522">
        <f t="shared" ca="1" si="22"/>
        <v>0</v>
      </c>
      <c r="AL30" s="522">
        <f t="shared" ca="1" si="23"/>
        <v>0</v>
      </c>
      <c r="AM30" s="522">
        <f t="shared" ca="1" si="24"/>
        <v>0</v>
      </c>
      <c r="AN30" s="523">
        <f t="shared" ca="1" si="25"/>
        <v>0</v>
      </c>
      <c r="AO30" s="523">
        <f t="shared" ca="1" si="26"/>
        <v>0</v>
      </c>
      <c r="AP30" s="524">
        <f t="shared" ca="1" si="27"/>
        <v>0</v>
      </c>
      <c r="AQ30" s="525">
        <f ca="1">IF(AND(SUM(AQ$7:AQ29)=1, SUM($AP30:AP30)=1,OR($AF30=1,$AE30=1)),1,0)</f>
        <v>0</v>
      </c>
      <c r="AR30" s="525">
        <f ca="1">IF(AND(SUM(AR$7:AR29)=1, SUM($AP30:AQ30)=1,OR($AF30=1,$AE30=1)),1,0)</f>
        <v>0</v>
      </c>
      <c r="AS30" s="526">
        <f ca="1">IF(AND(SUM(AS$7:AS29)=1, SUM($AP30:AR30)=1,OR($AF30=1,AD30=1),SUM(AX$7:AX29)&lt;2),1,0)</f>
        <v>0</v>
      </c>
      <c r="AT30" s="526">
        <f ca="1">IF(AND(SUM(AT$7:AT29)=1, SUM($AP30:AS30)=1,OR($AG30=1,$AH30=1,$AF30=1,$AD30=1)),1,0)</f>
        <v>0</v>
      </c>
      <c r="AU30" s="526">
        <f ca="1">IF(AND(SUM(AU$7:AU29)=1, SUM($AP30:AT30)=1,OR($AG30=1,$AH30=1,$AF30=1,$AD30=1)),1,0)</f>
        <v>0</v>
      </c>
      <c r="AV30" s="526">
        <f ca="1">IF(AND(SUM(AV$7:AV29)=1, SUM($AP30:AU30)=1,OR($AG30=1,$AH30=1,$AF30=1,$AD30=1)),1,0)</f>
        <v>0</v>
      </c>
      <c r="AW30" s="526">
        <f ca="1">IF(AND(SUM(AW$7:AW29)=1, SUM($AP30:AV30)=1,OR($AG30=1,$AH30=1,$AF30=1,$AD30=1)),1,0)</f>
        <v>0</v>
      </c>
      <c r="AX30" s="526">
        <f ca="1">IF(AND(SUM(AX$7:AX29)=1, SUM($AP30:AW30)=1,SUM(AS$7:AS29)&lt;2,OR(AG30=1,AH30=1,AD30=1)),1,0)</f>
        <v>0</v>
      </c>
      <c r="AY30" s="526">
        <f ca="1">IF(AND(SUM(AY$7:AY29)=1,OR($AI30=1)),1,0)</f>
        <v>0</v>
      </c>
      <c r="AZ30" s="526">
        <f ca="1">IF(AND(SUM(AZ$7:AZ29)=1,OR($AB30=1)),1,0)</f>
        <v>0</v>
      </c>
      <c r="BA30" s="527">
        <f ca="1">IF(SUM($AP30:AZ30)=1,1,0)</f>
        <v>0</v>
      </c>
      <c r="BB30" s="528" t="str">
        <f t="shared" ca="1" si="28"/>
        <v/>
      </c>
      <c r="BC30" s="526" t="str">
        <f t="shared" ca="1" si="6"/>
        <v/>
      </c>
      <c r="BD30" s="526" t="str">
        <f t="shared" ca="1" si="6"/>
        <v/>
      </c>
      <c r="BE30" s="526" t="str">
        <f t="shared" ca="1" si="6"/>
        <v/>
      </c>
      <c r="BF30" s="526" t="str">
        <f t="shared" ca="1" si="6"/>
        <v/>
      </c>
      <c r="BG30" s="526" t="str">
        <f t="shared" ca="1" si="6"/>
        <v/>
      </c>
      <c r="BH30" s="526" t="str">
        <f t="shared" ca="1" si="6"/>
        <v/>
      </c>
      <c r="BI30" s="526" t="str">
        <f t="shared" ca="1" si="6"/>
        <v/>
      </c>
      <c r="BJ30" s="526" t="str">
        <f t="shared" ca="1" si="6"/>
        <v/>
      </c>
      <c r="BK30" s="526" t="str">
        <f t="shared" ca="1" si="6"/>
        <v/>
      </c>
      <c r="BL30" s="527" t="str">
        <f t="shared" ca="1" si="7"/>
        <v/>
      </c>
      <c r="BM30" s="487" t="str">
        <f t="shared" ca="1" si="29"/>
        <v/>
      </c>
      <c r="BN30" s="488" t="str">
        <f t="shared" ca="1" si="29"/>
        <v/>
      </c>
      <c r="BO30" s="488" t="str">
        <f t="shared" ca="1" si="29"/>
        <v/>
      </c>
      <c r="BP30" s="488" t="str">
        <f t="shared" ca="1" si="29"/>
        <v/>
      </c>
      <c r="BQ30" s="488" t="str">
        <f t="shared" ca="1" si="29"/>
        <v/>
      </c>
      <c r="BR30" s="488" t="str">
        <f t="shared" ca="1" si="29"/>
        <v/>
      </c>
      <c r="BS30" s="488" t="str">
        <f t="shared" ca="1" si="29"/>
        <v/>
      </c>
      <c r="BT30" s="488" t="str">
        <f t="shared" ca="1" si="29"/>
        <v/>
      </c>
      <c r="BU30" s="489" t="str">
        <f t="shared" ca="1" si="29"/>
        <v/>
      </c>
      <c r="BV30" s="469"/>
      <c r="BW30" s="440"/>
      <c r="BX30" s="441" t="str">
        <f t="shared" ca="1" si="30"/>
        <v>Asuntokohtaiset laitteet</v>
      </c>
      <c r="BY30" s="394" t="str">
        <f t="shared" ca="1" si="31"/>
        <v/>
      </c>
      <c r="BZ30" s="394">
        <f t="shared" ca="1" si="32"/>
        <v>1</v>
      </c>
      <c r="CA30" s="394" t="str">
        <f t="shared" ca="1" si="33"/>
        <v/>
      </c>
      <c r="CB30" s="468"/>
      <c r="CC30" s="467">
        <f ca="1">'Product CodesCentral'!G23</f>
        <v>50</v>
      </c>
      <c r="CD30" s="468"/>
      <c r="CE30" s="468"/>
      <c r="CF30" s="468"/>
      <c r="CG30" s="469"/>
      <c r="CH30" s="469"/>
      <c r="CI30" s="469"/>
      <c r="CJ30" s="469"/>
      <c r="CK30" s="469"/>
      <c r="CL30" s="469"/>
      <c r="CM30" s="469"/>
      <c r="CN30" s="469"/>
      <c r="CO30" s="469"/>
      <c r="CP30" s="469"/>
      <c r="CQ30" s="469"/>
      <c r="CR30" s="469"/>
      <c r="CS30" s="469"/>
      <c r="CT30" s="469"/>
      <c r="CU30" s="469"/>
      <c r="CV30" s="469"/>
      <c r="CW30" s="469"/>
      <c r="CX30" s="469"/>
      <c r="CY30" s="469"/>
      <c r="CZ30" s="469"/>
      <c r="DA30" s="469"/>
      <c r="DB30" s="469"/>
      <c r="DC30" s="469"/>
      <c r="DD30" s="469"/>
      <c r="DE30" s="469"/>
      <c r="DF30" s="469"/>
      <c r="DG30" s="469"/>
      <c r="DH30" s="469"/>
      <c r="DI30" s="469"/>
      <c r="DJ30" s="469"/>
      <c r="DK30" s="469"/>
      <c r="DL30" s="469"/>
      <c r="DM30" s="469"/>
      <c r="DN30" s="469"/>
      <c r="DO30" s="469"/>
      <c r="DP30" s="469"/>
      <c r="DQ30" s="469"/>
      <c r="DR30" s="469"/>
      <c r="DS30" s="469"/>
      <c r="DT30" s="469"/>
      <c r="DU30" s="469"/>
      <c r="DV30" s="469"/>
      <c r="DW30" s="469"/>
      <c r="DX30" s="469"/>
      <c r="DY30" s="469"/>
      <c r="DZ30" s="469"/>
      <c r="EA30" s="469"/>
      <c r="EB30" s="469"/>
      <c r="EC30" s="469"/>
      <c r="ED30" s="469"/>
      <c r="EE30" s="469"/>
      <c r="EF30" s="469"/>
      <c r="EG30" s="469"/>
      <c r="EH30" s="469"/>
      <c r="EI30" s="469"/>
      <c r="EJ30" s="469"/>
      <c r="EK30" s="469"/>
      <c r="EL30" s="469"/>
      <c r="EM30" s="469"/>
      <c r="EN30" s="469"/>
      <c r="EO30" s="469"/>
      <c r="EP30" s="469"/>
      <c r="EQ30" s="469"/>
      <c r="ER30" s="469"/>
      <c r="ES30" s="469"/>
      <c r="ET30" s="469"/>
      <c r="EU30" s="469"/>
      <c r="EV30" s="469"/>
      <c r="EW30" s="469"/>
      <c r="EX30" s="469"/>
      <c r="EY30" s="469"/>
      <c r="EZ30" s="469"/>
      <c r="FA30" s="469"/>
      <c r="FB30" s="469"/>
      <c r="FC30" s="469"/>
      <c r="FD30" s="469"/>
      <c r="FE30" s="469"/>
      <c r="FF30" s="469"/>
      <c r="FG30" s="469"/>
      <c r="FH30" s="469"/>
      <c r="FI30" s="469"/>
      <c r="FJ30" s="469"/>
      <c r="FK30" s="469"/>
      <c r="FL30" s="469"/>
      <c r="FM30" s="469"/>
      <c r="FN30" s="469"/>
      <c r="FO30" s="469"/>
      <c r="FP30" s="469"/>
      <c r="FQ30" s="469"/>
      <c r="FR30" s="469"/>
      <c r="FS30" s="469"/>
      <c r="FT30" s="469"/>
    </row>
    <row r="31" spans="1:176" s="467" customFormat="1" ht="15" customHeight="1" thickBot="1" x14ac:dyDescent="0.3">
      <c r="A31" s="468"/>
      <c r="B31" s="440"/>
      <c r="C31" s="532" t="str">
        <f ca="1">CONCATENATE(SelectionDataCentral!D31,L31)</f>
        <v/>
      </c>
      <c r="D31" s="533" t="str">
        <f ca="1">SelectionDataCentral!E31</f>
        <v/>
      </c>
      <c r="E31" s="534" t="str">
        <f ca="1">SelectionDataCentral!F31</f>
        <v/>
      </c>
      <c r="F31" s="535"/>
      <c r="G31" s="535" t="str">
        <f ca="1">SelectionDataCentral!J31</f>
        <v/>
      </c>
      <c r="H31" s="518"/>
      <c r="I31" s="519"/>
      <c r="J31" s="474"/>
      <c r="K31" s="474" t="str">
        <f t="shared" ca="1" si="9"/>
        <v>[5 - -]</v>
      </c>
      <c r="L31" s="474"/>
      <c r="M31" s="474" t="str">
        <f t="shared" ca="1" si="40"/>
        <v>[5 - -]</v>
      </c>
      <c r="N31" s="474" t="str">
        <f t="shared" ca="1" si="41"/>
        <v/>
      </c>
      <c r="O31" s="448" t="str">
        <f t="shared" ca="1" si="3"/>
        <v/>
      </c>
      <c r="P31" s="448" t="str">
        <f t="shared" ca="1" si="4"/>
        <v/>
      </c>
      <c r="Q31" s="449" t="str">
        <f t="shared" ca="1" si="37"/>
        <v/>
      </c>
      <c r="R31" s="475" t="str">
        <f t="shared" si="1"/>
        <v/>
      </c>
      <c r="S31" s="474" t="str">
        <f>""</f>
        <v/>
      </c>
      <c r="T31" s="474"/>
      <c r="U31" s="474"/>
      <c r="V31" s="474"/>
      <c r="W31" s="476" t="str">
        <f t="shared" ca="1" si="5"/>
        <v/>
      </c>
      <c r="X31" s="477" t="str">
        <f t="shared" ca="1" si="11"/>
        <v/>
      </c>
      <c r="Y31" s="477" t="str">
        <f t="shared" ca="1" si="12"/>
        <v/>
      </c>
      <c r="Z31" s="477" t="str">
        <f t="shared" ca="1" si="13"/>
        <v/>
      </c>
      <c r="AA31" s="520">
        <f ca="1">SelectionDataCentral!C31</f>
        <v>0</v>
      </c>
      <c r="AB31" s="521">
        <f t="shared" ca="1" si="14"/>
        <v>0</v>
      </c>
      <c r="AC31" s="522">
        <f t="shared" ca="1" si="15"/>
        <v>0</v>
      </c>
      <c r="AD31" s="522">
        <f t="shared" ca="1" si="16"/>
        <v>0</v>
      </c>
      <c r="AE31" s="522">
        <f t="shared" ca="1" si="17"/>
        <v>0</v>
      </c>
      <c r="AF31" s="522">
        <f t="shared" ca="1" si="18"/>
        <v>0</v>
      </c>
      <c r="AG31" s="522">
        <f t="shared" ca="1" si="19"/>
        <v>0</v>
      </c>
      <c r="AH31" s="522">
        <f t="shared" ca="1" si="20"/>
        <v>0</v>
      </c>
      <c r="AI31" s="522">
        <f t="shared" ca="1" si="21"/>
        <v>0</v>
      </c>
      <c r="AJ31" s="522">
        <f t="shared" ca="1" si="35"/>
        <v>0</v>
      </c>
      <c r="AK31" s="522">
        <f t="shared" ca="1" si="22"/>
        <v>0</v>
      </c>
      <c r="AL31" s="522">
        <f t="shared" ca="1" si="23"/>
        <v>0</v>
      </c>
      <c r="AM31" s="522">
        <f t="shared" ca="1" si="24"/>
        <v>0</v>
      </c>
      <c r="AN31" s="523">
        <f t="shared" ca="1" si="25"/>
        <v>0</v>
      </c>
      <c r="AO31" s="523">
        <f t="shared" ca="1" si="26"/>
        <v>0</v>
      </c>
      <c r="AP31" s="524">
        <f t="shared" ca="1" si="27"/>
        <v>0</v>
      </c>
      <c r="AQ31" s="525">
        <f ca="1">IF(AND(SUM(AQ$7:AQ30)=1, SUM($AP31:AP31)=1,OR($AF31=1,$AE31=1)),1,0)</f>
        <v>0</v>
      </c>
      <c r="AR31" s="525">
        <f ca="1">IF(AND(SUM(AR$7:AR30)=1, SUM($AP31:AQ31)=1,OR($AF31=1,$AE31=1)),1,0)</f>
        <v>0</v>
      </c>
      <c r="AS31" s="526">
        <f ca="1">IF(AND(SUM(AS$7:AS30)=1, SUM($AP31:AR31)=1,OR($AF31=1,AD31=1),SUM(AX$7:AX30)&lt;2),1,0)</f>
        <v>0</v>
      </c>
      <c r="AT31" s="526">
        <f ca="1">IF(AND(SUM(AT$7:AT30)=1, SUM($AP31:AS31)=1,OR($AG31=1,$AH31=1,$AF31=1,$AD31=1)),1,0)</f>
        <v>0</v>
      </c>
      <c r="AU31" s="526">
        <f ca="1">IF(AND(SUM(AU$7:AU30)=1, SUM($AP31:AT31)=1,OR($AG31=1,$AH31=1,$AF31=1,$AD31=1)),1,0)</f>
        <v>0</v>
      </c>
      <c r="AV31" s="526">
        <f ca="1">IF(AND(SUM(AV$7:AV30)=1, SUM($AP31:AU31)=1,OR($AG31=1,$AH31=1,$AF31=1,$AD31=1)),1,0)</f>
        <v>0</v>
      </c>
      <c r="AW31" s="526">
        <f ca="1">IF(AND(SUM(AW$7:AW30)=1, SUM($AP31:AV31)=1,OR($AG31=1,$AH31=1,$AF31=1,$AD31=1)),1,0)</f>
        <v>0</v>
      </c>
      <c r="AX31" s="526">
        <f ca="1">IF(AND(SUM(AX$7:AX30)=1, SUM($AP31:AW31)=1,SUM(AS$7:AS30)&lt;2,OR(AG31=1,AH31=1,AD31=1)),1,0)</f>
        <v>0</v>
      </c>
      <c r="AY31" s="526">
        <f ca="1">IF(AND(SUM(AY$7:AY30)=1,OR($AI31=1)),1,0)</f>
        <v>0</v>
      </c>
      <c r="AZ31" s="526">
        <f ca="1">IF(AND(SUM(AZ$7:AZ30)=1,OR($AB31=1)),1,0)</f>
        <v>0</v>
      </c>
      <c r="BA31" s="527">
        <f ca="1">IF(SUM($AP31:AZ31)=1,1,0)</f>
        <v>0</v>
      </c>
      <c r="BB31" s="528" t="str">
        <f t="shared" ca="1" si="28"/>
        <v/>
      </c>
      <c r="BC31" s="526" t="str">
        <f t="shared" ca="1" si="6"/>
        <v/>
      </c>
      <c r="BD31" s="526" t="str">
        <f t="shared" ca="1" si="6"/>
        <v/>
      </c>
      <c r="BE31" s="526" t="str">
        <f t="shared" ca="1" si="6"/>
        <v/>
      </c>
      <c r="BF31" s="526" t="str">
        <f t="shared" ca="1" si="6"/>
        <v/>
      </c>
      <c r="BG31" s="526" t="str">
        <f t="shared" ca="1" si="6"/>
        <v/>
      </c>
      <c r="BH31" s="526" t="str">
        <f t="shared" ca="1" si="6"/>
        <v/>
      </c>
      <c r="BI31" s="526" t="str">
        <f t="shared" ca="1" si="6"/>
        <v/>
      </c>
      <c r="BJ31" s="526" t="str">
        <f t="shared" ca="1" si="6"/>
        <v/>
      </c>
      <c r="BK31" s="526" t="str">
        <f t="shared" ca="1" si="6"/>
        <v/>
      </c>
      <c r="BL31" s="527" t="str">
        <f t="shared" ca="1" si="7"/>
        <v/>
      </c>
      <c r="BM31" s="487" t="str">
        <f t="shared" ca="1" si="29"/>
        <v/>
      </c>
      <c r="BN31" s="488" t="str">
        <f t="shared" ca="1" si="29"/>
        <v/>
      </c>
      <c r="BO31" s="488" t="str">
        <f t="shared" ca="1" si="29"/>
        <v/>
      </c>
      <c r="BP31" s="488" t="str">
        <f t="shared" ca="1" si="29"/>
        <v/>
      </c>
      <c r="BQ31" s="488" t="str">
        <f t="shared" ca="1" si="29"/>
        <v/>
      </c>
      <c r="BR31" s="488" t="str">
        <f t="shared" ca="1" si="29"/>
        <v/>
      </c>
      <c r="BS31" s="488" t="str">
        <f t="shared" ca="1" si="29"/>
        <v/>
      </c>
      <c r="BT31" s="488" t="str">
        <f t="shared" ca="1" si="29"/>
        <v/>
      </c>
      <c r="BU31" s="489" t="str">
        <f t="shared" ca="1" si="29"/>
        <v/>
      </c>
      <c r="BV31" s="469"/>
      <c r="BW31" s="440"/>
      <c r="BX31" s="441" t="str">
        <f ca="1">IF(CC31&gt;0,INDIRECT("'Product CodesCentral'!C"&amp;CC31),"")</f>
        <v/>
      </c>
      <c r="BY31" s="394" t="str">
        <f t="shared" ca="1" si="31"/>
        <v/>
      </c>
      <c r="BZ31" s="394" t="str">
        <f t="shared" ca="1" si="32"/>
        <v/>
      </c>
      <c r="CA31" s="394" t="str">
        <f t="shared" ca="1" si="33"/>
        <v/>
      </c>
      <c r="CB31" s="468"/>
      <c r="CC31" s="467">
        <f ca="1">'Product CodesCentral'!G24</f>
        <v>128</v>
      </c>
      <c r="CD31" s="468"/>
      <c r="CE31" s="468"/>
      <c r="CF31" s="468"/>
      <c r="CG31" s="469"/>
      <c r="CH31" s="469"/>
      <c r="CI31" s="469"/>
      <c r="CJ31" s="469"/>
      <c r="CK31" s="469"/>
      <c r="CL31" s="469"/>
      <c r="CM31" s="469"/>
      <c r="CN31" s="469"/>
      <c r="CO31" s="469"/>
      <c r="CP31" s="469"/>
      <c r="CQ31" s="469"/>
      <c r="CR31" s="469"/>
      <c r="CS31" s="469"/>
      <c r="CT31" s="469"/>
      <c r="CU31" s="469"/>
      <c r="CV31" s="469"/>
      <c r="CW31" s="469"/>
      <c r="CX31" s="469"/>
      <c r="CY31" s="469"/>
      <c r="CZ31" s="469"/>
      <c r="DA31" s="469"/>
      <c r="DB31" s="469"/>
      <c r="DC31" s="469"/>
      <c r="DD31" s="469"/>
      <c r="DE31" s="469"/>
      <c r="DF31" s="469"/>
      <c r="DG31" s="469"/>
      <c r="DH31" s="469"/>
      <c r="DI31" s="469"/>
      <c r="DJ31" s="469"/>
      <c r="DK31" s="469"/>
      <c r="DL31" s="469"/>
      <c r="DM31" s="469"/>
      <c r="DN31" s="469"/>
      <c r="DO31" s="469"/>
      <c r="DP31" s="469"/>
      <c r="DQ31" s="469"/>
      <c r="DR31" s="469"/>
      <c r="DS31" s="469"/>
      <c r="DT31" s="469"/>
      <c r="DU31" s="469"/>
      <c r="DV31" s="469"/>
      <c r="DW31" s="469"/>
      <c r="DX31" s="469"/>
      <c r="DY31" s="469"/>
      <c r="DZ31" s="469"/>
      <c r="EA31" s="469"/>
      <c r="EB31" s="469"/>
      <c r="EC31" s="469"/>
      <c r="ED31" s="469"/>
      <c r="EE31" s="469"/>
      <c r="EF31" s="469"/>
      <c r="EG31" s="469"/>
      <c r="EH31" s="469"/>
      <c r="EI31" s="469"/>
      <c r="EJ31" s="469"/>
      <c r="EK31" s="469"/>
      <c r="EL31" s="469"/>
      <c r="EM31" s="469"/>
      <c r="EN31" s="469"/>
      <c r="EO31" s="469"/>
      <c r="EP31" s="469"/>
      <c r="EQ31" s="469"/>
      <c r="ER31" s="469"/>
      <c r="ES31" s="469"/>
      <c r="ET31" s="469"/>
      <c r="EU31" s="469"/>
      <c r="EV31" s="469"/>
      <c r="EW31" s="469"/>
      <c r="EX31" s="469"/>
      <c r="EY31" s="469"/>
      <c r="EZ31" s="469"/>
      <c r="FA31" s="469"/>
      <c r="FB31" s="469"/>
      <c r="FC31" s="469"/>
      <c r="FD31" s="469"/>
      <c r="FE31" s="469"/>
      <c r="FF31" s="469"/>
      <c r="FG31" s="469"/>
      <c r="FH31" s="469"/>
      <c r="FI31" s="469"/>
      <c r="FJ31" s="469"/>
      <c r="FK31" s="469"/>
      <c r="FL31" s="469"/>
      <c r="FM31" s="469"/>
      <c r="FN31" s="469"/>
      <c r="FO31" s="469"/>
      <c r="FP31" s="469"/>
      <c r="FQ31" s="469"/>
      <c r="FR31" s="469"/>
      <c r="FS31" s="469"/>
      <c r="FT31" s="469"/>
    </row>
    <row r="32" spans="1:176" s="467" customFormat="1" ht="15" customHeight="1" thickBot="1" x14ac:dyDescent="0.3">
      <c r="A32" s="468"/>
      <c r="B32" s="703"/>
      <c r="C32" s="702" t="str">
        <f ca="1">CONCATENATE(SelectionDataCentral!D32,L32)</f>
        <v>Liesikupu - Central</v>
      </c>
      <c r="D32" s="373" t="s">
        <v>50</v>
      </c>
      <c r="E32" s="723" t="str">
        <f t="shared" ref="E32:E41" si="42">HYPERLINK("#"&amp;ADDRESS(ROW(),COLUMN()-1),CHAR(128))</f>
        <v>€</v>
      </c>
      <c r="F32" s="710"/>
      <c r="G32" s="536" t="str">
        <f t="shared" ref="G32:G41" ca="1" si="43">K32</f>
        <v>-</v>
      </c>
      <c r="H32" s="518"/>
      <c r="I32" s="519"/>
      <c r="J32" s="474"/>
      <c r="K32" s="474" t="str">
        <f t="shared" ca="1" si="9"/>
        <v>-</v>
      </c>
      <c r="L32" s="474"/>
      <c r="M32" s="474" t="str">
        <f t="shared" si="40"/>
        <v/>
      </c>
      <c r="N32" s="474" t="str">
        <f t="shared" ca="1" si="41"/>
        <v/>
      </c>
      <c r="O32" s="448" t="str">
        <f t="shared" ca="1" si="3"/>
        <v/>
      </c>
      <c r="P32" s="448" t="str">
        <f t="shared" ca="1" si="4"/>
        <v/>
      </c>
      <c r="Q32" s="449" t="str">
        <f t="shared" si="37"/>
        <v/>
      </c>
      <c r="R32" s="475" t="str">
        <f t="shared" si="1"/>
        <v/>
      </c>
      <c r="S32" s="474" t="str">
        <f>""</f>
        <v/>
      </c>
      <c r="T32" s="474"/>
      <c r="U32" s="474"/>
      <c r="V32" s="474"/>
      <c r="W32" s="476" t="str">
        <f t="shared" ca="1" si="5"/>
        <v/>
      </c>
      <c r="X32" s="477" t="str">
        <f t="shared" ca="1" si="11"/>
        <v/>
      </c>
      <c r="Y32" s="477" t="str">
        <f t="shared" ca="1" si="12"/>
        <v/>
      </c>
      <c r="Z32" s="477" t="str">
        <f t="shared" ca="1" si="13"/>
        <v/>
      </c>
      <c r="AA32" s="559" t="str">
        <f ca="1">IF(OR(D32=SelectionDataCentral!J32,D32=SelectionDataCentral!K32,D32=SelectionDataCentral!L32,D32=SelectionDataCentral!M32),"SET_DO_SET","SET_INC")</f>
        <v>SET_INC</v>
      </c>
      <c r="AB32" s="521">
        <f t="shared" ca="1" si="14"/>
        <v>0</v>
      </c>
      <c r="AC32" s="522">
        <f t="shared" ca="1" si="15"/>
        <v>0</v>
      </c>
      <c r="AD32" s="522">
        <f t="shared" ca="1" si="16"/>
        <v>0</v>
      </c>
      <c r="AE32" s="522">
        <f t="shared" ca="1" si="17"/>
        <v>0</v>
      </c>
      <c r="AF32" s="522">
        <f t="shared" ca="1" si="18"/>
        <v>0</v>
      </c>
      <c r="AG32" s="522">
        <f t="shared" ca="1" si="19"/>
        <v>0</v>
      </c>
      <c r="AH32" s="522">
        <f t="shared" ca="1" si="20"/>
        <v>0</v>
      </c>
      <c r="AI32" s="522">
        <f t="shared" ca="1" si="21"/>
        <v>0</v>
      </c>
      <c r="AJ32" s="522">
        <f t="shared" ca="1" si="35"/>
        <v>0</v>
      </c>
      <c r="AK32" s="522">
        <f t="shared" ca="1" si="22"/>
        <v>0</v>
      </c>
      <c r="AL32" s="522">
        <f t="shared" ca="1" si="23"/>
        <v>0</v>
      </c>
      <c r="AM32" s="522">
        <f t="shared" ca="1" si="24"/>
        <v>0</v>
      </c>
      <c r="AN32" s="523">
        <f t="shared" ca="1" si="25"/>
        <v>0</v>
      </c>
      <c r="AO32" s="523">
        <f t="shared" ca="1" si="26"/>
        <v>0</v>
      </c>
      <c r="AP32" s="524">
        <f t="shared" ca="1" si="27"/>
        <v>0</v>
      </c>
      <c r="AQ32" s="525">
        <f ca="1">IF(AND(SUM(AQ$7:AQ31)=1, SUM($AP32:AP32)=1,OR($AF32=1,$AE32=1)),1,0)</f>
        <v>0</v>
      </c>
      <c r="AR32" s="525">
        <f ca="1">IF(AND(SUM(AR$7:AR31)=1, SUM($AP32:AQ32)=1,OR($AF32=1,$AE32=1)),1,0)</f>
        <v>0</v>
      </c>
      <c r="AS32" s="526">
        <f ca="1">IF(AND(SUM(AS$7:AS31)=1, SUM($AP32:AR32)=1,OR($AF32=1,AD32=1),SUM(AX$7:AX31)&lt;2),1,0)</f>
        <v>0</v>
      </c>
      <c r="AT32" s="526">
        <f ca="1">IF(AND(SUM(AT$7:AT31)=1, SUM($AP32:AS32)=1,OR($AG32=1,$AH32=1,$AF32=1,$AD32=1)),1,0)</f>
        <v>0</v>
      </c>
      <c r="AU32" s="526">
        <f ca="1">IF(AND(SUM(AU$7:AU31)=1, SUM($AP32:AT32)=1,OR($AG32=1,$AH32=1,$AF32=1,$AD32=1)),1,0)</f>
        <v>0</v>
      </c>
      <c r="AV32" s="526">
        <f ca="1">IF(AND(SUM(AV$7:AV31)=1, SUM($AP32:AU32)=1,OR($AG32=1,$AH32=1,$AF32=1,$AD32=1)),1,0)</f>
        <v>0</v>
      </c>
      <c r="AW32" s="526">
        <f ca="1">IF(AND(SUM(AW$7:AW31)=1, SUM($AP32:AV32)=1,OR($AG32=1,$AH32=1,$AF32=1,$AD32=1)),1,0)</f>
        <v>0</v>
      </c>
      <c r="AX32" s="526">
        <f ca="1">IF(AND(SUM(AX$7:AX31)=1, SUM($AP32:AW32)=1,SUM(AS$7:AS31)&lt;2,OR(AG32=1,AH32=1,AD32=1)),1,0)</f>
        <v>0</v>
      </c>
      <c r="AY32" s="526">
        <f ca="1">IF(AND(SUM(AY$7:AY31)=1,OR($AI32=1)),1,0)</f>
        <v>0</v>
      </c>
      <c r="AZ32" s="526">
        <f ca="1">IF(AND(SUM(AZ$7:AZ31)=1,OR($AB32=1)),1,0)</f>
        <v>0</v>
      </c>
      <c r="BA32" s="527">
        <f ca="1">IF(SUM($AP32:AZ32)=1,1,0)</f>
        <v>0</v>
      </c>
      <c r="BB32" s="528" t="str">
        <f t="shared" ca="1" si="28"/>
        <v/>
      </c>
      <c r="BC32" s="526" t="str">
        <f t="shared" ca="1" si="6"/>
        <v/>
      </c>
      <c r="BD32" s="526" t="str">
        <f t="shared" ca="1" si="6"/>
        <v/>
      </c>
      <c r="BE32" s="526" t="str">
        <f t="shared" ca="1" si="6"/>
        <v/>
      </c>
      <c r="BF32" s="526" t="str">
        <f t="shared" ca="1" si="6"/>
        <v/>
      </c>
      <c r="BG32" s="526" t="str">
        <f t="shared" ca="1" si="6"/>
        <v/>
      </c>
      <c r="BH32" s="526" t="str">
        <f t="shared" ca="1" si="6"/>
        <v/>
      </c>
      <c r="BI32" s="526" t="str">
        <f t="shared" ca="1" si="6"/>
        <v/>
      </c>
      <c r="BJ32" s="526" t="str">
        <f t="shared" ca="1" si="6"/>
        <v/>
      </c>
      <c r="BK32" s="526" t="str">
        <f t="shared" ca="1" si="6"/>
        <v/>
      </c>
      <c r="BL32" s="527" t="str">
        <f t="shared" ca="1" si="7"/>
        <v/>
      </c>
      <c r="BM32" s="487" t="str">
        <f ca="1">IF(AQ32&gt;0,BM$6,"")</f>
        <v/>
      </c>
      <c r="BN32" s="488" t="str">
        <f t="shared" ca="1" si="29"/>
        <v/>
      </c>
      <c r="BO32" s="488" t="str">
        <f t="shared" ca="1" si="29"/>
        <v/>
      </c>
      <c r="BP32" s="488" t="str">
        <f t="shared" ca="1" si="29"/>
        <v/>
      </c>
      <c r="BQ32" s="488" t="str">
        <f t="shared" ca="1" si="29"/>
        <v/>
      </c>
      <c r="BR32" s="488" t="str">
        <f t="shared" ca="1" si="29"/>
        <v/>
      </c>
      <c r="BS32" s="488" t="str">
        <f t="shared" ca="1" si="29"/>
        <v/>
      </c>
      <c r="BT32" s="488" t="str">
        <f t="shared" ca="1" si="29"/>
        <v/>
      </c>
      <c r="BU32" s="489" t="str">
        <f t="shared" ca="1" si="29"/>
        <v/>
      </c>
      <c r="BV32" s="469"/>
      <c r="BW32" s="440"/>
      <c r="BX32" s="441" t="str">
        <f t="shared" ca="1" si="30"/>
        <v>Swegon ei vastaa työkalun mahdollisista virheistä.</v>
      </c>
      <c r="BY32" s="394" t="str">
        <f t="shared" ca="1" si="31"/>
        <v/>
      </c>
      <c r="BZ32" s="394">
        <f t="shared" ca="1" si="32"/>
        <v>5</v>
      </c>
      <c r="CA32" s="394" t="str">
        <f t="shared" ca="1" si="33"/>
        <v/>
      </c>
      <c r="CB32" s="468"/>
      <c r="CC32" s="467">
        <f ca="1">'Product CodesCentral'!G25</f>
        <v>263</v>
      </c>
      <c r="CD32" s="468"/>
      <c r="CE32" s="468"/>
      <c r="CF32" s="468"/>
      <c r="CG32" s="469"/>
      <c r="CH32" s="469"/>
      <c r="CI32" s="469"/>
      <c r="CJ32" s="469"/>
      <c r="CK32" s="469"/>
      <c r="CL32" s="469"/>
      <c r="CM32" s="469"/>
      <c r="CN32" s="469"/>
      <c r="CO32" s="469"/>
      <c r="CP32" s="469"/>
      <c r="CQ32" s="469"/>
      <c r="CR32" s="469"/>
      <c r="CS32" s="469"/>
      <c r="CT32" s="469"/>
      <c r="CU32" s="469"/>
      <c r="CV32" s="469"/>
      <c r="CW32" s="469"/>
      <c r="CX32" s="469"/>
      <c r="CY32" s="469"/>
      <c r="CZ32" s="469"/>
      <c r="DA32" s="469"/>
      <c r="DB32" s="469"/>
      <c r="DC32" s="469"/>
      <c r="DD32" s="469"/>
      <c r="DE32" s="469"/>
      <c r="DF32" s="469"/>
      <c r="DG32" s="469"/>
      <c r="DH32" s="469"/>
      <c r="DI32" s="469"/>
      <c r="DJ32" s="469"/>
      <c r="DK32" s="469"/>
      <c r="DL32" s="469"/>
      <c r="DM32" s="469"/>
      <c r="DN32" s="469"/>
      <c r="DO32" s="469"/>
      <c r="DP32" s="469"/>
      <c r="DQ32" s="469"/>
      <c r="DR32" s="469"/>
      <c r="DS32" s="469"/>
      <c r="DT32" s="469"/>
      <c r="DU32" s="469"/>
      <c r="DV32" s="469"/>
      <c r="DW32" s="469"/>
      <c r="DX32" s="469"/>
      <c r="DY32" s="469"/>
      <c r="DZ32" s="469"/>
      <c r="EA32" s="469"/>
      <c r="EB32" s="469"/>
      <c r="EC32" s="469"/>
      <c r="ED32" s="469"/>
      <c r="EE32" s="469"/>
      <c r="EF32" s="469"/>
      <c r="EG32" s="469"/>
      <c r="EH32" s="469"/>
      <c r="EI32" s="469"/>
      <c r="EJ32" s="469"/>
      <c r="EK32" s="469"/>
      <c r="EL32" s="469"/>
      <c r="EM32" s="469"/>
      <c r="EN32" s="469"/>
      <c r="EO32" s="469"/>
      <c r="EP32" s="469"/>
      <c r="EQ32" s="469"/>
      <c r="ER32" s="469"/>
      <c r="ES32" s="469"/>
      <c r="ET32" s="469"/>
      <c r="EU32" s="469"/>
      <c r="EV32" s="469"/>
      <c r="EW32" s="469"/>
      <c r="EX32" s="469"/>
      <c r="EY32" s="469"/>
      <c r="EZ32" s="469"/>
      <c r="FA32" s="469"/>
      <c r="FB32" s="469"/>
      <c r="FC32" s="469"/>
      <c r="FD32" s="469"/>
      <c r="FE32" s="469"/>
      <c r="FF32" s="469"/>
      <c r="FG32" s="469"/>
      <c r="FH32" s="469"/>
      <c r="FI32" s="469"/>
      <c r="FJ32" s="469"/>
      <c r="FK32" s="469"/>
      <c r="FL32" s="469"/>
      <c r="FM32" s="469"/>
      <c r="FN32" s="469"/>
      <c r="FO32" s="469"/>
      <c r="FP32" s="469"/>
      <c r="FQ32" s="469"/>
      <c r="FR32" s="469"/>
      <c r="FS32" s="469"/>
      <c r="FT32" s="469"/>
    </row>
    <row r="33" spans="1:176" s="467" customFormat="1" ht="15" customHeight="1" thickBot="1" x14ac:dyDescent="0.3">
      <c r="A33" s="468"/>
      <c r="B33" s="703"/>
      <c r="C33" s="726" t="str">
        <f ca="1">CONCATENATE(SelectionDataCentral!D33,L33)</f>
        <v>Safera liesiturva sammutuksella     *** Ei Saatavilla***</v>
      </c>
      <c r="D33" s="372" t="s">
        <v>50</v>
      </c>
      <c r="E33" s="714" t="str">
        <f t="shared" si="42"/>
        <v>€</v>
      </c>
      <c r="F33" s="711"/>
      <c r="G33" s="537" t="str">
        <f t="shared" ca="1" si="43"/>
        <v xml:space="preserve">     *** Ei Saatavilla***</v>
      </c>
      <c r="H33" s="518"/>
      <c r="I33" s="519"/>
      <c r="J33" s="474"/>
      <c r="K33" s="474" t="str">
        <f t="shared" ca="1" si="9"/>
        <v xml:space="preserve">     *** Ei Saatavilla***</v>
      </c>
      <c r="L33" s="474" t="str">
        <f ca="1">IF(AND(D32=SelectionDataCentral!G32,D34="-"),"",ValintaohjelmaCentral!L2)</f>
        <v xml:space="preserve">     *** Ei Saatavilla***</v>
      </c>
      <c r="M33" s="474" t="str">
        <f t="shared" si="40"/>
        <v/>
      </c>
      <c r="N33" s="474" t="str">
        <f t="shared" ca="1" si="41"/>
        <v/>
      </c>
      <c r="O33" s="448" t="str">
        <f t="shared" ca="1" si="3"/>
        <v/>
      </c>
      <c r="P33" s="448" t="str">
        <f t="shared" ca="1" si="4"/>
        <v/>
      </c>
      <c r="Q33" s="449" t="str">
        <f t="shared" si="37"/>
        <v/>
      </c>
      <c r="R33" s="475" t="str">
        <f t="shared" si="1"/>
        <v/>
      </c>
      <c r="S33" s="474" t="str">
        <f>""</f>
        <v/>
      </c>
      <c r="T33" s="474"/>
      <c r="U33" s="474"/>
      <c r="V33" s="474"/>
      <c r="W33" s="476" t="str">
        <f t="shared" ca="1" si="5"/>
        <v/>
      </c>
      <c r="X33" s="477" t="str">
        <f t="shared" ca="1" si="11"/>
        <v/>
      </c>
      <c r="Y33" s="477" t="str">
        <f t="shared" ca="1" si="12"/>
        <v/>
      </c>
      <c r="Z33" s="477" t="str">
        <f t="shared" ca="1" si="13"/>
        <v/>
      </c>
      <c r="AA33" s="559" t="str">
        <f ca="1">IF(OR(D33=SelectionDataCentral!K33,D33=SelectionDataCentral!L33,D33=SelectionDataCentral!M33,D33=SelectionDataCentral!N33,D33=SelectionDataCentral!O33),"SET_DO_SET","SET_INC")</f>
        <v>SET_INC</v>
      </c>
      <c r="AB33" s="521">
        <f t="shared" ca="1" si="14"/>
        <v>0</v>
      </c>
      <c r="AC33" s="522">
        <f t="shared" ca="1" si="15"/>
        <v>0</v>
      </c>
      <c r="AD33" s="522">
        <f t="shared" ca="1" si="16"/>
        <v>0</v>
      </c>
      <c r="AE33" s="522">
        <f ca="1">IF(AND(OR(AA33="DO_SET",AA33="SET_DO_SET"),AP33=1),1,0)</f>
        <v>0</v>
      </c>
      <c r="AF33" s="522">
        <f ca="1">IF(AND(AA33="DO_ALL",AP33=1),1,0)</f>
        <v>0</v>
      </c>
      <c r="AG33" s="522">
        <f t="shared" ca="1" si="19"/>
        <v>0</v>
      </c>
      <c r="AH33" s="522">
        <f t="shared" ca="1" si="20"/>
        <v>0</v>
      </c>
      <c r="AI33" s="522">
        <f t="shared" ca="1" si="21"/>
        <v>0</v>
      </c>
      <c r="AJ33" s="522">
        <f t="shared" ca="1" si="35"/>
        <v>0</v>
      </c>
      <c r="AK33" s="522">
        <f t="shared" ca="1" si="22"/>
        <v>0</v>
      </c>
      <c r="AL33" s="522">
        <f t="shared" ca="1" si="23"/>
        <v>0</v>
      </c>
      <c r="AM33" s="522">
        <f t="shared" ca="1" si="24"/>
        <v>0</v>
      </c>
      <c r="AN33" s="523">
        <f t="shared" ca="1" si="25"/>
        <v>0</v>
      </c>
      <c r="AO33" s="523">
        <f t="shared" ca="1" si="26"/>
        <v>0</v>
      </c>
      <c r="AP33" s="524">
        <f t="shared" ca="1" si="27"/>
        <v>0</v>
      </c>
      <c r="AQ33" s="525">
        <f ca="1">IF(AND(SUM(AQ$7:AQ32)=1, SUM($AP33:AP33)=1,OR($AF33=1,$AE33=1)),1,0)</f>
        <v>0</v>
      </c>
      <c r="AR33" s="525">
        <f ca="1">IF(AND(SUM(AR$7:AR32)=1, SUM($AP33:AQ33)=1,OR($AF33=1,$AE33=1)),1,0)</f>
        <v>0</v>
      </c>
      <c r="AS33" s="526">
        <f ca="1">IF(AND(SUM(AS$7:AS32)=1, SUM($AP33:AR33)=1,OR($AF33=1,AD33=1),SUM(AX$7:AX32)&lt;2),1,0)</f>
        <v>0</v>
      </c>
      <c r="AT33" s="526">
        <f ca="1">IF(AND(SUM(AT$7:AT32)=1, SUM($AP33:AS33)=1,OR($AG33=1,$AH33=1,$AF33=1,$AD33=1)),1,0)</f>
        <v>0</v>
      </c>
      <c r="AU33" s="526">
        <f ca="1">IF(AND(SUM(AU$7:AU32)=1, SUM($AP33:AT33)=1,OR($AG33=1,$AH33=1,$AF33=1,$AD33=1)),1,0)</f>
        <v>0</v>
      </c>
      <c r="AV33" s="526">
        <f ca="1">IF(AND(SUM(AV$7:AV32)=1, SUM($AP33:AU33)=1,OR($AG33=1,$AH33=1,$AF33=1,$AD33=1)),1,0)</f>
        <v>0</v>
      </c>
      <c r="AW33" s="526">
        <f ca="1">IF(AND(SUM(AW$7:AW32)=1, SUM($AP33:AV33)=1,OR($AG33=1,$AH33=1,$AF33=1,$AD33=1)),1,0)</f>
        <v>0</v>
      </c>
      <c r="AX33" s="526">
        <f ca="1">IF(AND(SUM(AX$7:AX32)=1, SUM($AP33:AW33)=1,SUM(AS$7:AS32)&lt;2,OR(AG33=1,AH33=1,AD33=1)),1,0)</f>
        <v>0</v>
      </c>
      <c r="AY33" s="526">
        <f ca="1">IF(AND(SUM(AY$7:AY32)=1,OR($AI33=1)),1,0)</f>
        <v>0</v>
      </c>
      <c r="AZ33" s="526">
        <f ca="1">IF(AND(SUM(AZ$7:AZ32)=1,OR($AB33=1)),1,0)</f>
        <v>0</v>
      </c>
      <c r="BA33" s="527">
        <f ca="1">IF(SUM($AP33:AZ33)=1,1,0)</f>
        <v>0</v>
      </c>
      <c r="BB33" s="528" t="str">
        <f t="shared" ca="1" si="28"/>
        <v/>
      </c>
      <c r="BC33" s="526" t="str">
        <f t="shared" ca="1" si="6"/>
        <v/>
      </c>
      <c r="BD33" s="526" t="str">
        <f t="shared" ca="1" si="6"/>
        <v/>
      </c>
      <c r="BE33" s="526" t="str">
        <f t="shared" ca="1" si="6"/>
        <v/>
      </c>
      <c r="BF33" s="526" t="str">
        <f t="shared" ca="1" si="6"/>
        <v/>
      </c>
      <c r="BG33" s="526" t="str">
        <f t="shared" ca="1" si="6"/>
        <v/>
      </c>
      <c r="BH33" s="526" t="str">
        <f t="shared" ca="1" si="6"/>
        <v/>
      </c>
      <c r="BI33" s="526" t="str">
        <f t="shared" ca="1" si="6"/>
        <v/>
      </c>
      <c r="BJ33" s="526" t="str">
        <f t="shared" ca="1" si="6"/>
        <v/>
      </c>
      <c r="BK33" s="526" t="str">
        <f t="shared" ca="1" si="6"/>
        <v/>
      </c>
      <c r="BL33" s="527" t="str">
        <f t="shared" ca="1" si="7"/>
        <v/>
      </c>
      <c r="BM33" s="487" t="str">
        <f t="shared" ca="1" si="29"/>
        <v/>
      </c>
      <c r="BN33" s="488" t="str">
        <f t="shared" ca="1" si="29"/>
        <v/>
      </c>
      <c r="BO33" s="488" t="str">
        <f t="shared" ca="1" si="29"/>
        <v/>
      </c>
      <c r="BP33" s="488" t="str">
        <f t="shared" ca="1" si="29"/>
        <v/>
      </c>
      <c r="BQ33" s="488" t="str">
        <f t="shared" ca="1" si="29"/>
        <v/>
      </c>
      <c r="BR33" s="488" t="str">
        <f t="shared" ca="1" si="29"/>
        <v/>
      </c>
      <c r="BS33" s="488" t="str">
        <f t="shared" ca="1" si="29"/>
        <v/>
      </c>
      <c r="BT33" s="488" t="str">
        <f t="shared" ca="1" si="29"/>
        <v/>
      </c>
      <c r="BU33" s="489" t="str">
        <f t="shared" ca="1" si="29"/>
        <v/>
      </c>
      <c r="BV33" s="469"/>
      <c r="BW33" s="691"/>
      <c r="BX33" s="441" t="str">
        <f t="shared" ca="1" si="30"/>
        <v>Tarkasta tuotekoodit ennen tilausta.</v>
      </c>
      <c r="BY33" s="394" t="str">
        <f t="shared" ca="1" si="31"/>
        <v/>
      </c>
      <c r="BZ33" s="394">
        <f t="shared" ca="1" si="32"/>
        <v>5</v>
      </c>
      <c r="CA33" s="394" t="str">
        <f t="shared" ca="1" si="33"/>
        <v/>
      </c>
      <c r="CB33" s="468"/>
      <c r="CC33" s="467">
        <f ca="1">'Product CodesCentral'!G26</f>
        <v>264</v>
      </c>
      <c r="CD33" s="468"/>
      <c r="CE33" s="468"/>
      <c r="CF33" s="468"/>
      <c r="CG33" s="469"/>
      <c r="CH33" s="469"/>
      <c r="CI33" s="469"/>
      <c r="CJ33" s="469"/>
      <c r="CK33" s="469"/>
      <c r="CL33" s="469"/>
      <c r="CM33" s="469"/>
      <c r="CN33" s="469"/>
      <c r="CO33" s="469"/>
      <c r="CP33" s="469"/>
      <c r="CQ33" s="469"/>
      <c r="CR33" s="469"/>
      <c r="CS33" s="469"/>
      <c r="CT33" s="469"/>
      <c r="CU33" s="469"/>
      <c r="CV33" s="469"/>
      <c r="CW33" s="469"/>
      <c r="CX33" s="469"/>
      <c r="CY33" s="469"/>
      <c r="CZ33" s="469"/>
      <c r="DA33" s="469"/>
      <c r="DB33" s="469"/>
      <c r="DC33" s="469"/>
      <c r="DD33" s="469"/>
      <c r="DE33" s="469"/>
      <c r="DF33" s="469"/>
      <c r="DG33" s="469"/>
      <c r="DH33" s="469"/>
      <c r="DI33" s="469"/>
      <c r="DJ33" s="469"/>
      <c r="DK33" s="469"/>
      <c r="DL33" s="469"/>
      <c r="DM33" s="469"/>
      <c r="DN33" s="469"/>
      <c r="DO33" s="469"/>
      <c r="DP33" s="469"/>
      <c r="DQ33" s="469"/>
      <c r="DR33" s="469"/>
      <c r="DS33" s="469"/>
      <c r="DT33" s="469"/>
      <c r="DU33" s="469"/>
      <c r="DV33" s="469"/>
      <c r="DW33" s="469"/>
      <c r="DX33" s="469"/>
      <c r="DY33" s="469"/>
      <c r="DZ33" s="469"/>
      <c r="EA33" s="469"/>
      <c r="EB33" s="469"/>
      <c r="EC33" s="469"/>
      <c r="ED33" s="469"/>
      <c r="EE33" s="469"/>
      <c r="EF33" s="469"/>
      <c r="EG33" s="469"/>
      <c r="EH33" s="469"/>
      <c r="EI33" s="469"/>
      <c r="EJ33" s="469"/>
      <c r="EK33" s="469"/>
      <c r="EL33" s="469"/>
      <c r="EM33" s="469"/>
      <c r="EN33" s="469"/>
      <c r="EO33" s="469"/>
      <c r="EP33" s="469"/>
      <c r="EQ33" s="469"/>
      <c r="ER33" s="469"/>
      <c r="ES33" s="469"/>
      <c r="ET33" s="469"/>
      <c r="EU33" s="469"/>
      <c r="EV33" s="469"/>
      <c r="EW33" s="469"/>
      <c r="EX33" s="469"/>
      <c r="EY33" s="469"/>
      <c r="EZ33" s="469"/>
      <c r="FA33" s="469"/>
      <c r="FB33" s="469"/>
      <c r="FC33" s="469"/>
      <c r="FD33" s="469"/>
      <c r="FE33" s="469"/>
      <c r="FF33" s="469"/>
      <c r="FG33" s="469"/>
      <c r="FH33" s="469"/>
      <c r="FI33" s="469"/>
      <c r="FJ33" s="469"/>
      <c r="FK33" s="469"/>
      <c r="FL33" s="469"/>
      <c r="FM33" s="469"/>
      <c r="FN33" s="469"/>
      <c r="FO33" s="469"/>
      <c r="FP33" s="469"/>
      <c r="FQ33" s="469"/>
      <c r="FR33" s="469"/>
      <c r="FS33" s="469"/>
      <c r="FT33" s="469"/>
    </row>
    <row r="34" spans="1:176" s="467" customFormat="1" ht="15" customHeight="1" thickBot="1" x14ac:dyDescent="0.3">
      <c r="A34" s="468"/>
      <c r="B34" s="468"/>
      <c r="C34" s="727" t="str">
        <f ca="1">CONCATENATE(SelectionDataCentral!D34,L34)</f>
        <v>Safera liesiturva     *** Ei Saatavilla***</v>
      </c>
      <c r="D34" s="373" t="s">
        <v>50</v>
      </c>
      <c r="E34" s="696" t="str">
        <f t="shared" si="42"/>
        <v>€</v>
      </c>
      <c r="F34" s="713"/>
      <c r="G34" s="715" t="str">
        <f t="shared" ca="1" si="43"/>
        <v xml:space="preserve">     *** Ei Saatavilla***</v>
      </c>
      <c r="H34" s="708"/>
      <c r="I34" s="519"/>
      <c r="J34" s="474"/>
      <c r="K34" s="474" t="str">
        <f t="shared" ca="1" si="9"/>
        <v xml:space="preserve">     *** Ei Saatavilla***</v>
      </c>
      <c r="L34" s="474" t="str">
        <f ca="1">IF(AND(OR(D32=SelectionDataCentral!F32,D32=SelectionDataCentral!G32,D32=SelectionDataCentral!H32,D32=SelectionDataCentral!I32,D32=SelectionDataCentral!J32,D32=SelectionDataCentral!M32),D33="-"),"",ValintaohjelmaCentral!L2)</f>
        <v xml:space="preserve">     *** Ei Saatavilla***</v>
      </c>
      <c r="M34" s="474" t="str">
        <f t="shared" si="40"/>
        <v/>
      </c>
      <c r="N34" s="474" t="str">
        <f t="shared" ca="1" si="41"/>
        <v/>
      </c>
      <c r="O34" s="448" t="str">
        <f t="shared" ca="1" si="3"/>
        <v/>
      </c>
      <c r="P34" s="448" t="str">
        <f t="shared" ca="1" si="4"/>
        <v/>
      </c>
      <c r="Q34" s="449" t="str">
        <f t="shared" si="37"/>
        <v/>
      </c>
      <c r="R34" s="475" t="str">
        <f t="shared" si="1"/>
        <v/>
      </c>
      <c r="S34" s="474" t="str">
        <f>""</f>
        <v/>
      </c>
      <c r="T34" s="474"/>
      <c r="U34" s="474"/>
      <c r="V34" s="474"/>
      <c r="W34" s="476" t="str">
        <f t="shared" ca="1" si="5"/>
        <v/>
      </c>
      <c r="X34" s="477" t="str">
        <f t="shared" ca="1" si="11"/>
        <v/>
      </c>
      <c r="Y34" s="477" t="str">
        <f t="shared" ca="1" si="12"/>
        <v/>
      </c>
      <c r="Z34" s="477" t="str">
        <f t="shared" ca="1" si="13"/>
        <v/>
      </c>
      <c r="AA34" s="520">
        <f ca="1">SelectionDataCentral!C34</f>
        <v>0</v>
      </c>
      <c r="AB34" s="521">
        <f t="shared" ca="1" si="14"/>
        <v>0</v>
      </c>
      <c r="AC34" s="522">
        <f t="shared" ca="1" si="15"/>
        <v>0</v>
      </c>
      <c r="AD34" s="522">
        <f t="shared" ca="1" si="16"/>
        <v>0</v>
      </c>
      <c r="AE34" s="522">
        <f t="shared" ref="AE34:AE97" ca="1" si="44">IF(AND(OR(AA34="DO_SET",AA34="SET_DO_SET"),AP34=1),1,0)</f>
        <v>0</v>
      </c>
      <c r="AF34" s="522">
        <f t="shared" ref="AF34:AF97" ca="1" si="45">IF(AND(AA34="DO_ALL",AP34=1),1,0)</f>
        <v>0</v>
      </c>
      <c r="AG34" s="522">
        <f t="shared" ca="1" si="19"/>
        <v>0</v>
      </c>
      <c r="AH34" s="522">
        <f t="shared" ca="1" si="20"/>
        <v>0</v>
      </c>
      <c r="AI34" s="522">
        <f t="shared" ca="1" si="21"/>
        <v>0</v>
      </c>
      <c r="AJ34" s="522">
        <f t="shared" ca="1" si="35"/>
        <v>0</v>
      </c>
      <c r="AK34" s="522">
        <f t="shared" ca="1" si="22"/>
        <v>0</v>
      </c>
      <c r="AL34" s="522">
        <f t="shared" ca="1" si="23"/>
        <v>0</v>
      </c>
      <c r="AM34" s="522">
        <f t="shared" ca="1" si="24"/>
        <v>0</v>
      </c>
      <c r="AN34" s="523">
        <f t="shared" ca="1" si="25"/>
        <v>0</v>
      </c>
      <c r="AO34" s="523">
        <f t="shared" ca="1" si="26"/>
        <v>0</v>
      </c>
      <c r="AP34" s="524">
        <f t="shared" ca="1" si="27"/>
        <v>0</v>
      </c>
      <c r="AQ34" s="525">
        <f ca="1">IF(AND(SUM(AQ$7:AQ33)=1, SUM($AP34:AP34)=1,OR($AF34=1,$AE34=1)),1,0)</f>
        <v>0</v>
      </c>
      <c r="AR34" s="525">
        <f ca="1">IF(AND(SUM(AR$7:AR33)=1, SUM($AP34:AQ34)=1,OR($AF34=1,$AE34=1)),1,0)</f>
        <v>0</v>
      </c>
      <c r="AS34" s="526">
        <f ca="1">IF(AND(SUM(AS$7:AS33)=1, SUM($AP34:AR34)=1,OR($AF34=1,AD34=1),SUM(AX$7:AX33)&lt;2),1,0)</f>
        <v>0</v>
      </c>
      <c r="AT34" s="526">
        <f ca="1">IF(AND(SUM(AT$7:AT33)=1, SUM($AP34:AS34)=1,OR($AG34=1,$AH34=1,$AF34=1,$AD34=1)),1,0)</f>
        <v>0</v>
      </c>
      <c r="AU34" s="526">
        <f ca="1">IF(AND(SUM(AU$7:AU33)=1, SUM($AP34:AT34)=1,OR($AG34=1,$AH34=1,$AF34=1,$AD34=1)),1,0)</f>
        <v>0</v>
      </c>
      <c r="AV34" s="526">
        <f ca="1">IF(AND(SUM(AV$7:AV33)=1, SUM($AP34:AU34)=1,OR($AG34=1,$AH34=1,$AF34=1,$AD34=1)),1,0)</f>
        <v>0</v>
      </c>
      <c r="AW34" s="526">
        <f ca="1">IF(AND(SUM(AW$7:AW33)=1, SUM($AP34:AV34)=1,OR($AG34=1,$AH34=1,$AF34=1,$AD34=1)),1,0)</f>
        <v>0</v>
      </c>
      <c r="AX34" s="526">
        <f ca="1">IF(AND(SUM(AX$7:AX33)=1, SUM($AP34:AW34)=1,SUM(AS$7:AS33)&lt;2,OR(AG34=1,AH34=1,AD34=1)),1,0)</f>
        <v>0</v>
      </c>
      <c r="AY34" s="526">
        <f ca="1">IF(AND(SUM(AY$7:AY33)=1,OR($AI34=1)),1,0)</f>
        <v>0</v>
      </c>
      <c r="AZ34" s="526">
        <f ca="1">IF(AND(SUM(AZ$7:AZ33)=1,OR($AB34=1)),1,0)</f>
        <v>0</v>
      </c>
      <c r="BA34" s="527">
        <f ca="1">IF(SUM($AP34:AZ34)=1,1,0)</f>
        <v>0</v>
      </c>
      <c r="BB34" s="528" t="str">
        <f t="shared" ca="1" si="28"/>
        <v/>
      </c>
      <c r="BC34" s="526" t="str">
        <f t="shared" ca="1" si="28"/>
        <v/>
      </c>
      <c r="BD34" s="526" t="str">
        <f t="shared" ca="1" si="28"/>
        <v/>
      </c>
      <c r="BE34" s="526" t="str">
        <f t="shared" ca="1" si="28"/>
        <v/>
      </c>
      <c r="BF34" s="526" t="str">
        <f t="shared" ca="1" si="28"/>
        <v/>
      </c>
      <c r="BG34" s="526" t="str">
        <f t="shared" ca="1" si="28"/>
        <v/>
      </c>
      <c r="BH34" s="526" t="str">
        <f t="shared" ca="1" si="28"/>
        <v/>
      </c>
      <c r="BI34" s="526" t="str">
        <f t="shared" ca="1" si="28"/>
        <v/>
      </c>
      <c r="BJ34" s="526" t="str">
        <f t="shared" ca="1" si="28"/>
        <v/>
      </c>
      <c r="BK34" s="526" t="str">
        <f t="shared" ca="1" si="28"/>
        <v/>
      </c>
      <c r="BL34" s="527" t="str">
        <f t="shared" ca="1" si="7"/>
        <v/>
      </c>
      <c r="BM34" s="487" t="str">
        <f t="shared" ca="1" si="29"/>
        <v/>
      </c>
      <c r="BN34" s="488" t="str">
        <f t="shared" ca="1" si="29"/>
        <v/>
      </c>
      <c r="BO34" s="488" t="str">
        <f t="shared" ca="1" si="29"/>
        <v/>
      </c>
      <c r="BP34" s="488" t="str">
        <f t="shared" ca="1" si="29"/>
        <v/>
      </c>
      <c r="BQ34" s="488" t="str">
        <f t="shared" ca="1" si="29"/>
        <v/>
      </c>
      <c r="BR34" s="488" t="str">
        <f t="shared" ca="1" si="29"/>
        <v/>
      </c>
      <c r="BS34" s="488" t="str">
        <f t="shared" ca="1" si="29"/>
        <v/>
      </c>
      <c r="BT34" s="488" t="str">
        <f t="shared" ca="1" si="29"/>
        <v/>
      </c>
      <c r="BU34" s="489" t="str">
        <f t="shared" ca="1" si="29"/>
        <v/>
      </c>
      <c r="BV34" s="469"/>
      <c r="BW34" s="440"/>
      <c r="BX34" s="441" t="str">
        <f t="shared" ca="1" si="30"/>
        <v/>
      </c>
      <c r="BY34" s="394" t="str">
        <f t="shared" ca="1" si="31"/>
        <v/>
      </c>
      <c r="BZ34" s="394" t="str">
        <f t="shared" ca="1" si="32"/>
        <v/>
      </c>
      <c r="CA34" s="394" t="str">
        <f t="shared" ca="1" si="33"/>
        <v/>
      </c>
      <c r="CB34" s="468"/>
      <c r="CC34" s="467">
        <f ca="1">'Product CodesCentral'!G27</f>
        <v>0</v>
      </c>
      <c r="CD34" s="468"/>
      <c r="CE34" s="561"/>
      <c r="CF34" s="468"/>
      <c r="CG34" s="469"/>
      <c r="CH34" s="469"/>
      <c r="CI34" s="469"/>
      <c r="CJ34" s="469"/>
      <c r="CK34" s="469"/>
      <c r="CL34" s="469"/>
      <c r="CM34" s="469"/>
      <c r="CN34" s="469"/>
      <c r="CO34" s="469"/>
      <c r="CP34" s="469"/>
      <c r="CQ34" s="469"/>
      <c r="CR34" s="469"/>
      <c r="CS34" s="469"/>
      <c r="CT34" s="469"/>
      <c r="CU34" s="469"/>
      <c r="CV34" s="469"/>
      <c r="CW34" s="469"/>
      <c r="CX34" s="469"/>
      <c r="CY34" s="469"/>
      <c r="CZ34" s="469"/>
      <c r="DA34" s="469"/>
      <c r="DB34" s="469"/>
      <c r="DC34" s="469"/>
      <c r="DD34" s="469"/>
      <c r="DE34" s="469"/>
      <c r="DF34" s="469"/>
      <c r="DG34" s="469"/>
      <c r="DH34" s="469"/>
      <c r="DI34" s="469"/>
      <c r="DJ34" s="469"/>
      <c r="DK34" s="469"/>
      <c r="DL34" s="469"/>
      <c r="DM34" s="469"/>
      <c r="DN34" s="469"/>
      <c r="DO34" s="469"/>
      <c r="DP34" s="469"/>
      <c r="DQ34" s="469"/>
      <c r="DR34" s="469"/>
      <c r="DS34" s="469"/>
      <c r="DT34" s="469"/>
      <c r="DU34" s="469"/>
      <c r="DV34" s="469"/>
      <c r="DW34" s="469"/>
      <c r="DX34" s="469"/>
      <c r="DY34" s="469"/>
      <c r="DZ34" s="469"/>
      <c r="EA34" s="469"/>
      <c r="EB34" s="469"/>
      <c r="EC34" s="469"/>
      <c r="ED34" s="469"/>
      <c r="EE34" s="469"/>
      <c r="EF34" s="469"/>
      <c r="EG34" s="469"/>
      <c r="EH34" s="469"/>
      <c r="EI34" s="469"/>
      <c r="EJ34" s="469"/>
      <c r="EK34" s="469"/>
      <c r="EL34" s="469"/>
      <c r="EM34" s="469"/>
      <c r="EN34" s="469"/>
      <c r="EO34" s="469"/>
      <c r="EP34" s="469"/>
      <c r="EQ34" s="469"/>
      <c r="ER34" s="469"/>
      <c r="ES34" s="469"/>
      <c r="ET34" s="469"/>
      <c r="EU34" s="469"/>
      <c r="EV34" s="469"/>
      <c r="EW34" s="469"/>
      <c r="EX34" s="469"/>
      <c r="EY34" s="469"/>
      <c r="EZ34" s="469"/>
      <c r="FA34" s="469"/>
      <c r="FB34" s="469"/>
      <c r="FC34" s="469"/>
      <c r="FD34" s="469"/>
      <c r="FE34" s="469"/>
      <c r="FF34" s="469"/>
      <c r="FG34" s="469"/>
      <c r="FH34" s="469"/>
      <c r="FI34" s="469"/>
      <c r="FJ34" s="469"/>
      <c r="FK34" s="469"/>
      <c r="FL34" s="469"/>
      <c r="FM34" s="469"/>
      <c r="FN34" s="469"/>
      <c r="FO34" s="469"/>
      <c r="FP34" s="469"/>
      <c r="FQ34" s="469"/>
      <c r="FR34" s="469"/>
      <c r="FS34" s="469"/>
      <c r="FT34" s="469"/>
    </row>
    <row r="35" spans="1:176" s="467" customFormat="1" ht="15" customHeight="1" thickBot="1" x14ac:dyDescent="0.3">
      <c r="A35" s="468"/>
      <c r="B35" s="468"/>
      <c r="C35" s="728" t="str">
        <f ca="1">CONCATENATE(SelectionDataCentral!D35,L35)</f>
        <v>Safera liesiturve virranhallintayksikkö     *** Ei Saatavilla***</v>
      </c>
      <c r="D35" s="725" t="s">
        <v>50</v>
      </c>
      <c r="E35" s="719" t="str">
        <f t="shared" si="42"/>
        <v>€</v>
      </c>
      <c r="F35" s="711"/>
      <c r="G35" s="707" t="str">
        <f t="shared" ca="1" si="43"/>
        <v xml:space="preserve">     *** Ei Saatavilla***</v>
      </c>
      <c r="H35" s="708"/>
      <c r="I35" s="519"/>
      <c r="J35" s="474"/>
      <c r="K35" s="474" t="str">
        <f t="shared" ca="1" si="9"/>
        <v xml:space="preserve">     *** Ei Saatavilla***</v>
      </c>
      <c r="L35" s="474" t="str">
        <f ca="1">IF(AND(D34="-",D33="-"),L2,"")</f>
        <v xml:space="preserve">     *** Ei Saatavilla***</v>
      </c>
      <c r="M35" s="474" t="str">
        <f t="shared" si="40"/>
        <v/>
      </c>
      <c r="N35" s="474" t="str">
        <f t="shared" ca="1" si="41"/>
        <v/>
      </c>
      <c r="O35" s="448" t="str">
        <f t="shared" ca="1" si="3"/>
        <v/>
      </c>
      <c r="P35" s="448" t="str">
        <f t="shared" ca="1" si="4"/>
        <v/>
      </c>
      <c r="Q35" s="449" t="str">
        <f t="shared" si="37"/>
        <v/>
      </c>
      <c r="R35" s="475" t="str">
        <f t="shared" si="1"/>
        <v/>
      </c>
      <c r="S35" s="474" t="str">
        <f>""</f>
        <v/>
      </c>
      <c r="T35" s="474"/>
      <c r="U35" s="474"/>
      <c r="V35" s="474"/>
      <c r="W35" s="476" t="str">
        <f t="shared" ca="1" si="5"/>
        <v/>
      </c>
      <c r="X35" s="477" t="str">
        <f t="shared" ca="1" si="11"/>
        <v/>
      </c>
      <c r="Y35" s="477" t="str">
        <f t="shared" ca="1" si="12"/>
        <v/>
      </c>
      <c r="Z35" s="477" t="str">
        <f t="shared" ca="1" si="13"/>
        <v/>
      </c>
      <c r="AA35" s="520">
        <f ca="1">SelectionDataCentral!C35</f>
        <v>0</v>
      </c>
      <c r="AB35" s="521">
        <f t="shared" ca="1" si="14"/>
        <v>0</v>
      </c>
      <c r="AC35" s="522">
        <f t="shared" ca="1" si="15"/>
        <v>0</v>
      </c>
      <c r="AD35" s="522">
        <f t="shared" ca="1" si="16"/>
        <v>0</v>
      </c>
      <c r="AE35" s="522">
        <f t="shared" ca="1" si="44"/>
        <v>0</v>
      </c>
      <c r="AF35" s="522">
        <f t="shared" ca="1" si="45"/>
        <v>0</v>
      </c>
      <c r="AG35" s="522">
        <f t="shared" ca="1" si="19"/>
        <v>0</v>
      </c>
      <c r="AH35" s="522">
        <f t="shared" ca="1" si="20"/>
        <v>0</v>
      </c>
      <c r="AI35" s="522">
        <f t="shared" ca="1" si="21"/>
        <v>0</v>
      </c>
      <c r="AJ35" s="522">
        <f t="shared" ca="1" si="35"/>
        <v>0</v>
      </c>
      <c r="AK35" s="522">
        <f t="shared" ca="1" si="22"/>
        <v>0</v>
      </c>
      <c r="AL35" s="522">
        <f t="shared" ca="1" si="23"/>
        <v>0</v>
      </c>
      <c r="AM35" s="522">
        <f t="shared" ca="1" si="24"/>
        <v>0</v>
      </c>
      <c r="AN35" s="523">
        <f t="shared" ca="1" si="25"/>
        <v>0</v>
      </c>
      <c r="AO35" s="523">
        <f t="shared" ca="1" si="26"/>
        <v>0</v>
      </c>
      <c r="AP35" s="524">
        <f t="shared" ca="1" si="27"/>
        <v>0</v>
      </c>
      <c r="AQ35" s="525">
        <f ca="1">IF(AND(SUM(AQ$7:AQ34)=1, SUM($AP35:AP35)=1,OR($AF35=1,$AE35=1)),1,0)</f>
        <v>0</v>
      </c>
      <c r="AR35" s="525">
        <f ca="1">IF(AND(SUM(AR$7:AR34)=1, SUM($AP35:AQ35)=1,OR($AF35=1,$AE35=1)),1,0)</f>
        <v>0</v>
      </c>
      <c r="AS35" s="526">
        <f ca="1">IF(AND(SUM(AS$7:AS34)=1, SUM($AP35:AR35)=1,OR($AF35=1,AD35=1),SUM(AX$7:AX34)&lt;2),1,0)</f>
        <v>0</v>
      </c>
      <c r="AT35" s="526">
        <f ca="1">IF(AND(SUM(AT$7:AT34)=1, SUM($AP35:AS35)=1,OR($AG35=1,$AH35=1,$AF35=1,$AD35=1)),1,0)</f>
        <v>0</v>
      </c>
      <c r="AU35" s="526">
        <f ca="1">IF(AND(SUM(AU$7:AU34)=1, SUM($AP35:AT35)=1,OR($AG35=1,$AH35=1,$AF35=1,$AD35=1)),1,0)</f>
        <v>0</v>
      </c>
      <c r="AV35" s="526">
        <f ca="1">IF(AND(SUM(AV$7:AV34)=1, SUM($AP35:AU35)=1,OR($AG35=1,$AH35=1,$AF35=1,$AD35=1)),1,0)</f>
        <v>0</v>
      </c>
      <c r="AW35" s="526">
        <f ca="1">IF(AND(SUM(AW$7:AW34)=1, SUM($AP35:AV35)=1,OR($AG35=1,$AH35=1,$AF35=1,$AD35=1)),1,0)</f>
        <v>0</v>
      </c>
      <c r="AX35" s="526">
        <f ca="1">IF(AND(SUM(AX$7:AX34)=1, SUM($AP35:AW35)=1,SUM(AS$7:AS34)&lt;2,OR(AG35=1,AH35=1,AD35=1)),1,0)</f>
        <v>0</v>
      </c>
      <c r="AY35" s="526">
        <f ca="1">IF(AND(SUM(AY$7:AY34)=1,OR($AI35=1)),1,0)</f>
        <v>0</v>
      </c>
      <c r="AZ35" s="526">
        <f ca="1">IF(AND(SUM(AZ$7:AZ34)=1,OR($AB35=1)),1,0)</f>
        <v>0</v>
      </c>
      <c r="BA35" s="527">
        <f ca="1">IF(SUM($AP35:AZ35)=1,1,0)</f>
        <v>0</v>
      </c>
      <c r="BB35" s="528" t="str">
        <f t="shared" ref="BB35:BK60" ca="1" si="46">IF(AQ35&gt;0,AQ$6,"")</f>
        <v/>
      </c>
      <c r="BC35" s="526" t="str">
        <f t="shared" ca="1" si="46"/>
        <v/>
      </c>
      <c r="BD35" s="526" t="str">
        <f t="shared" ca="1" si="46"/>
        <v/>
      </c>
      <c r="BE35" s="526" t="str">
        <f t="shared" ca="1" si="46"/>
        <v/>
      </c>
      <c r="BF35" s="526" t="str">
        <f t="shared" ca="1" si="46"/>
        <v/>
      </c>
      <c r="BG35" s="526" t="str">
        <f t="shared" ca="1" si="46"/>
        <v/>
      </c>
      <c r="BH35" s="526" t="str">
        <f t="shared" ca="1" si="46"/>
        <v/>
      </c>
      <c r="BI35" s="526" t="str">
        <f t="shared" ca="1" si="46"/>
        <v/>
      </c>
      <c r="BJ35" s="526" t="str">
        <f t="shared" ca="1" si="46"/>
        <v/>
      </c>
      <c r="BK35" s="526" t="str">
        <f t="shared" ca="1" si="46"/>
        <v/>
      </c>
      <c r="BL35" s="527" t="str">
        <f t="shared" ca="1" si="7"/>
        <v/>
      </c>
      <c r="BM35" s="487" t="str">
        <f t="shared" ca="1" si="29"/>
        <v/>
      </c>
      <c r="BN35" s="488" t="str">
        <f t="shared" ca="1" si="29"/>
        <v/>
      </c>
      <c r="BO35" s="488" t="str">
        <f t="shared" ca="1" si="29"/>
        <v/>
      </c>
      <c r="BP35" s="488" t="str">
        <f t="shared" ca="1" si="29"/>
        <v/>
      </c>
      <c r="BQ35" s="488" t="str">
        <f t="shared" ca="1" si="29"/>
        <v/>
      </c>
      <c r="BR35" s="488" t="str">
        <f t="shared" ca="1" si="29"/>
        <v/>
      </c>
      <c r="BS35" s="488" t="str">
        <f t="shared" ca="1" si="29"/>
        <v/>
      </c>
      <c r="BT35" s="488" t="str">
        <f t="shared" ca="1" si="29"/>
        <v/>
      </c>
      <c r="BU35" s="489" t="str">
        <f t="shared" ca="1" si="29"/>
        <v/>
      </c>
      <c r="BV35" s="469"/>
      <c r="BW35" s="440"/>
      <c r="BX35" s="441" t="str">
        <f t="shared" ca="1" si="30"/>
        <v/>
      </c>
      <c r="BY35" s="394" t="str">
        <f t="shared" ca="1" si="31"/>
        <v/>
      </c>
      <c r="BZ35" s="394" t="str">
        <f t="shared" ca="1" si="32"/>
        <v/>
      </c>
      <c r="CA35" s="394" t="str">
        <f t="shared" ca="1" si="33"/>
        <v/>
      </c>
      <c r="CB35" s="468"/>
      <c r="CC35" s="467">
        <f ca="1">'Product CodesCentral'!G28</f>
        <v>0</v>
      </c>
      <c r="CD35" s="468"/>
      <c r="CE35" s="468"/>
      <c r="CF35" s="468"/>
      <c r="CG35" s="469"/>
      <c r="CH35" s="469"/>
      <c r="CI35" s="469"/>
      <c r="CJ35" s="469"/>
      <c r="CK35" s="469"/>
      <c r="CL35" s="469"/>
      <c r="CM35" s="469"/>
      <c r="CN35" s="469"/>
      <c r="CO35" s="469"/>
      <c r="CP35" s="469"/>
      <c r="CQ35" s="469"/>
      <c r="CR35" s="469"/>
      <c r="CS35" s="469"/>
      <c r="CT35" s="469"/>
      <c r="CU35" s="469"/>
      <c r="CV35" s="469"/>
      <c r="CW35" s="469"/>
      <c r="CX35" s="469"/>
      <c r="CY35" s="469"/>
      <c r="CZ35" s="469"/>
      <c r="DA35" s="469"/>
      <c r="DB35" s="469"/>
      <c r="DC35" s="469"/>
      <c r="DD35" s="469"/>
      <c r="DE35" s="469"/>
      <c r="DF35" s="469"/>
      <c r="DG35" s="469"/>
      <c r="DH35" s="469"/>
      <c r="DI35" s="469"/>
      <c r="DJ35" s="469"/>
      <c r="DK35" s="469"/>
      <c r="DL35" s="469"/>
      <c r="DM35" s="469"/>
      <c r="DN35" s="469"/>
      <c r="DO35" s="469"/>
      <c r="DP35" s="469"/>
      <c r="DQ35" s="469"/>
      <c r="DR35" s="469"/>
      <c r="DS35" s="469"/>
      <c r="DT35" s="469"/>
      <c r="DU35" s="469"/>
      <c r="DV35" s="469"/>
      <c r="DW35" s="469"/>
      <c r="DX35" s="469"/>
      <c r="DY35" s="469"/>
      <c r="DZ35" s="469"/>
      <c r="EA35" s="469"/>
      <c r="EB35" s="469"/>
      <c r="EC35" s="469"/>
      <c r="ED35" s="469"/>
      <c r="EE35" s="469"/>
      <c r="EF35" s="469"/>
      <c r="EG35" s="469"/>
      <c r="EH35" s="469"/>
      <c r="EI35" s="469"/>
      <c r="EJ35" s="469"/>
      <c r="EK35" s="469"/>
      <c r="EL35" s="469"/>
      <c r="EM35" s="469"/>
      <c r="EN35" s="469"/>
      <c r="EO35" s="469"/>
      <c r="EP35" s="469"/>
      <c r="EQ35" s="469"/>
      <c r="ER35" s="469"/>
      <c r="ES35" s="469"/>
      <c r="ET35" s="469"/>
      <c r="EU35" s="469"/>
      <c r="EV35" s="469"/>
      <c r="EW35" s="469"/>
      <c r="EX35" s="469"/>
      <c r="EY35" s="469"/>
      <c r="EZ35" s="469"/>
      <c r="FA35" s="469"/>
      <c r="FB35" s="469"/>
      <c r="FC35" s="469"/>
      <c r="FD35" s="469"/>
      <c r="FE35" s="469"/>
      <c r="FF35" s="469"/>
      <c r="FG35" s="469"/>
      <c r="FH35" s="469"/>
      <c r="FI35" s="469"/>
      <c r="FJ35" s="469"/>
      <c r="FK35" s="469"/>
      <c r="FL35" s="469"/>
      <c r="FM35" s="469"/>
      <c r="FN35" s="469"/>
      <c r="FO35" s="469"/>
      <c r="FP35" s="469"/>
      <c r="FQ35" s="469"/>
      <c r="FR35" s="469"/>
      <c r="FS35" s="469"/>
      <c r="FT35" s="469"/>
    </row>
    <row r="36" spans="1:176" s="467" customFormat="1" ht="15" customHeight="1" thickBot="1" x14ac:dyDescent="0.3">
      <c r="A36" s="468"/>
      <c r="B36" s="703"/>
      <c r="C36" s="729" t="str">
        <f ca="1">CONCATENATE(SelectionDataCentral!D36,L36)</f>
        <v>Safera vesivuotovahti     *** Ei Saatavilla***</v>
      </c>
      <c r="D36" s="724" t="s">
        <v>50</v>
      </c>
      <c r="E36" s="720" t="str">
        <f t="shared" si="42"/>
        <v>€</v>
      </c>
      <c r="F36" s="717"/>
      <c r="G36" s="716" t="str">
        <f t="shared" ca="1" si="43"/>
        <v xml:space="preserve">     *** Ei Saatavilla***</v>
      </c>
      <c r="H36" s="708"/>
      <c r="I36" s="519"/>
      <c r="J36" s="474"/>
      <c r="K36" s="474" t="str">
        <f t="shared" ca="1" si="9"/>
        <v xml:space="preserve">     *** Ei Saatavilla***</v>
      </c>
      <c r="L36" s="562" t="str">
        <f ca="1">IF(AND(D34="-",D33="-"),L2,"")</f>
        <v xml:space="preserve">     *** Ei Saatavilla***</v>
      </c>
      <c r="M36" s="474" t="str">
        <f t="shared" si="40"/>
        <v/>
      </c>
      <c r="N36" s="474" t="str">
        <f t="shared" ca="1" si="41"/>
        <v/>
      </c>
      <c r="O36" s="448" t="str">
        <f t="shared" ca="1" si="3"/>
        <v/>
      </c>
      <c r="P36" s="448" t="str">
        <f t="shared" ca="1" si="4"/>
        <v/>
      </c>
      <c r="Q36" s="449" t="str">
        <f t="shared" si="37"/>
        <v/>
      </c>
      <c r="R36" s="475" t="str">
        <f t="shared" si="1"/>
        <v/>
      </c>
      <c r="S36" s="474" t="str">
        <f>""</f>
        <v/>
      </c>
      <c r="T36" s="474"/>
      <c r="U36" s="474"/>
      <c r="V36" s="474"/>
      <c r="W36" s="476" t="str">
        <f t="shared" ca="1" si="5"/>
        <v/>
      </c>
      <c r="X36" s="477" t="str">
        <f t="shared" ca="1" si="11"/>
        <v/>
      </c>
      <c r="Y36" s="477" t="str">
        <f t="shared" ca="1" si="12"/>
        <v/>
      </c>
      <c r="Z36" s="477" t="str">
        <f t="shared" ca="1" si="13"/>
        <v/>
      </c>
      <c r="AA36" s="520">
        <f ca="1">SelectionDataCentral!C36</f>
        <v>0</v>
      </c>
      <c r="AB36" s="521">
        <f t="shared" ca="1" si="14"/>
        <v>0</v>
      </c>
      <c r="AC36" s="522">
        <f t="shared" ca="1" si="15"/>
        <v>0</v>
      </c>
      <c r="AD36" s="522">
        <f t="shared" ca="1" si="16"/>
        <v>0</v>
      </c>
      <c r="AE36" s="522">
        <f t="shared" ca="1" si="44"/>
        <v>0</v>
      </c>
      <c r="AF36" s="522">
        <f t="shared" ca="1" si="45"/>
        <v>0</v>
      </c>
      <c r="AG36" s="522">
        <f t="shared" ca="1" si="19"/>
        <v>0</v>
      </c>
      <c r="AH36" s="522">
        <f t="shared" ca="1" si="20"/>
        <v>0</v>
      </c>
      <c r="AI36" s="522">
        <f t="shared" ca="1" si="21"/>
        <v>0</v>
      </c>
      <c r="AJ36" s="522">
        <f t="shared" ca="1" si="35"/>
        <v>0</v>
      </c>
      <c r="AK36" s="522">
        <f t="shared" ca="1" si="22"/>
        <v>0</v>
      </c>
      <c r="AL36" s="522">
        <f t="shared" ca="1" si="23"/>
        <v>0</v>
      </c>
      <c r="AM36" s="522">
        <f t="shared" ca="1" si="24"/>
        <v>0</v>
      </c>
      <c r="AN36" s="523">
        <f t="shared" ca="1" si="25"/>
        <v>0</v>
      </c>
      <c r="AO36" s="523">
        <f t="shared" ca="1" si="26"/>
        <v>0</v>
      </c>
      <c r="AP36" s="524">
        <f t="shared" ca="1" si="27"/>
        <v>0</v>
      </c>
      <c r="AQ36" s="525">
        <f ca="1">IF(AND(SUM(AQ$7:AQ35)=1, SUM($AP36:AP36)=1,OR($AF36=1,$AE36=1)),1,0)</f>
        <v>0</v>
      </c>
      <c r="AR36" s="525">
        <f ca="1">IF(AND(SUM(AR$7:AR35)=1, SUM($AP36:AQ36)=1,OR($AF36=1,$AE36=1)),1,0)</f>
        <v>0</v>
      </c>
      <c r="AS36" s="526">
        <f ca="1">IF(AND(SUM(AS$7:AS35)=1, SUM($AP36:AR36)=1,OR($AF36=1,AD36=1),SUM(AX$7:AX35)&lt;2),1,0)</f>
        <v>0</v>
      </c>
      <c r="AT36" s="526">
        <f ca="1">IF(AND(SUM(AT$7:AT35)=1, SUM($AP36:AS36)=1,OR($AG36=1,$AH36=1,$AF36=1,$AD36=1)),1,0)</f>
        <v>0</v>
      </c>
      <c r="AU36" s="526">
        <f ca="1">IF(AND(SUM(AU$7:AU35)=1, SUM($AP36:AT36)=1,OR($AG36=1,$AH36=1,$AF36=1,$AD36=1)),1,0)</f>
        <v>0</v>
      </c>
      <c r="AV36" s="526">
        <f ca="1">IF(AND(SUM(AV$7:AV35)=1, SUM($AP36:AU36)=1,OR($AG36=1,$AH36=1,$AF36=1,$AD36=1)),1,0)</f>
        <v>0</v>
      </c>
      <c r="AW36" s="526">
        <f ca="1">IF(AND(SUM(AW$7:AW35)=1, SUM($AP36:AV36)=1,OR($AG36=1,$AH36=1,$AF36=1,$AD36=1)),1,0)</f>
        <v>0</v>
      </c>
      <c r="AX36" s="526">
        <f ca="1">IF(AND(SUM(AX$7:AX35)=1, SUM($AP36:AW36)=1,SUM(AS$7:AS35)&lt;2,OR(AG36=1,AH36=1,AD36=1)),1,0)</f>
        <v>0</v>
      </c>
      <c r="AY36" s="526">
        <f ca="1">IF(AND(SUM(AY$7:AY35)=1,OR($AI36=1)),1,0)</f>
        <v>0</v>
      </c>
      <c r="AZ36" s="526">
        <f ca="1">IF(AND(SUM(AZ$7:AZ35)=1,OR($AB36=1)),1,0)</f>
        <v>0</v>
      </c>
      <c r="BA36" s="527">
        <f ca="1">IF(SUM($AP36:AZ36)=1,1,0)</f>
        <v>0</v>
      </c>
      <c r="BB36" s="528" t="str">
        <f t="shared" ca="1" si="46"/>
        <v/>
      </c>
      <c r="BC36" s="526" t="str">
        <f t="shared" ca="1" si="46"/>
        <v/>
      </c>
      <c r="BD36" s="526" t="str">
        <f t="shared" ca="1" si="46"/>
        <v/>
      </c>
      <c r="BE36" s="526" t="str">
        <f t="shared" ca="1" si="46"/>
        <v/>
      </c>
      <c r="BF36" s="526" t="str">
        <f t="shared" ca="1" si="46"/>
        <v/>
      </c>
      <c r="BG36" s="526" t="str">
        <f t="shared" ca="1" si="46"/>
        <v/>
      </c>
      <c r="BH36" s="526" t="str">
        <f t="shared" ca="1" si="46"/>
        <v/>
      </c>
      <c r="BI36" s="526" t="str">
        <f t="shared" ca="1" si="46"/>
        <v/>
      </c>
      <c r="BJ36" s="526" t="str">
        <f t="shared" ca="1" si="46"/>
        <v/>
      </c>
      <c r="BK36" s="526" t="str">
        <f t="shared" ca="1" si="46"/>
        <v/>
      </c>
      <c r="BL36" s="527" t="str">
        <f t="shared" ca="1" si="7"/>
        <v/>
      </c>
      <c r="BM36" s="487" t="str">
        <f t="shared" ca="1" si="29"/>
        <v/>
      </c>
      <c r="BN36" s="488" t="str">
        <f t="shared" ca="1" si="29"/>
        <v/>
      </c>
      <c r="BO36" s="488" t="str">
        <f t="shared" ca="1" si="29"/>
        <v/>
      </c>
      <c r="BP36" s="488" t="str">
        <f ca="1">IF(AT36&gt;0,BP$6,"")</f>
        <v/>
      </c>
      <c r="BQ36" s="488" t="str">
        <f t="shared" ca="1" si="29"/>
        <v/>
      </c>
      <c r="BR36" s="488" t="str">
        <f t="shared" ca="1" si="29"/>
        <v/>
      </c>
      <c r="BS36" s="488" t="str">
        <f t="shared" ca="1" si="29"/>
        <v/>
      </c>
      <c r="BT36" s="488" t="str">
        <f t="shared" ca="1" si="29"/>
        <v/>
      </c>
      <c r="BU36" s="489" t="str">
        <f t="shared" ca="1" si="29"/>
        <v/>
      </c>
      <c r="BV36" s="469"/>
      <c r="BW36" s="440"/>
      <c r="BX36" s="441" t="str">
        <f t="shared" ca="1" si="30"/>
        <v/>
      </c>
      <c r="BY36" s="394" t="str">
        <f t="shared" ca="1" si="31"/>
        <v/>
      </c>
      <c r="BZ36" s="394" t="str">
        <f t="shared" ca="1" si="32"/>
        <v/>
      </c>
      <c r="CA36" s="394" t="str">
        <f t="shared" ca="1" si="33"/>
        <v/>
      </c>
      <c r="CB36" s="468"/>
      <c r="CC36" s="467">
        <f ca="1">'Product CodesCentral'!G29</f>
        <v>0</v>
      </c>
      <c r="CD36" s="468"/>
      <c r="CE36" s="468"/>
      <c r="CF36" s="468"/>
      <c r="CG36" s="469"/>
      <c r="CH36" s="469"/>
      <c r="CI36" s="469"/>
      <c r="CJ36" s="469"/>
      <c r="CK36" s="469"/>
      <c r="CL36" s="469"/>
      <c r="CM36" s="469"/>
      <c r="CN36" s="469"/>
      <c r="CO36" s="469"/>
      <c r="CP36" s="469"/>
      <c r="CQ36" s="469"/>
      <c r="CR36" s="469"/>
      <c r="CS36" s="469"/>
      <c r="CT36" s="469"/>
      <c r="CU36" s="469"/>
      <c r="CV36" s="469"/>
      <c r="CW36" s="469"/>
      <c r="CX36" s="469"/>
      <c r="CY36" s="469"/>
      <c r="CZ36" s="469"/>
      <c r="DA36" s="469"/>
      <c r="DB36" s="469"/>
      <c r="DC36" s="469"/>
      <c r="DD36" s="469"/>
      <c r="DE36" s="469"/>
      <c r="DF36" s="469"/>
      <c r="DG36" s="469"/>
      <c r="DH36" s="469"/>
      <c r="DI36" s="469"/>
      <c r="DJ36" s="469"/>
      <c r="DK36" s="469"/>
      <c r="DL36" s="469"/>
      <c r="DM36" s="469"/>
      <c r="DN36" s="469"/>
      <c r="DO36" s="469"/>
      <c r="DP36" s="469"/>
      <c r="DQ36" s="469"/>
      <c r="DR36" s="469"/>
      <c r="DS36" s="469"/>
      <c r="DT36" s="469"/>
      <c r="DU36" s="469"/>
      <c r="DV36" s="469"/>
      <c r="DW36" s="469"/>
      <c r="DX36" s="469"/>
      <c r="DY36" s="469"/>
      <c r="DZ36" s="469"/>
      <c r="EA36" s="469"/>
      <c r="EB36" s="469"/>
      <c r="EC36" s="469"/>
      <c r="ED36" s="469"/>
      <c r="EE36" s="469"/>
      <c r="EF36" s="469"/>
      <c r="EG36" s="469"/>
      <c r="EH36" s="469"/>
      <c r="EI36" s="469"/>
      <c r="EJ36" s="469"/>
      <c r="EK36" s="469"/>
      <c r="EL36" s="469"/>
      <c r="EM36" s="469"/>
      <c r="EN36" s="469"/>
      <c r="EO36" s="469"/>
      <c r="EP36" s="469"/>
      <c r="EQ36" s="469"/>
      <c r="ER36" s="469"/>
      <c r="ES36" s="469"/>
      <c r="ET36" s="469"/>
      <c r="EU36" s="469"/>
      <c r="EV36" s="469"/>
      <c r="EW36" s="469"/>
      <c r="EX36" s="469"/>
      <c r="EY36" s="469"/>
      <c r="EZ36" s="469"/>
      <c r="FA36" s="469"/>
      <c r="FB36" s="469"/>
      <c r="FC36" s="469"/>
      <c r="FD36" s="469"/>
      <c r="FE36" s="469"/>
      <c r="FF36" s="469"/>
      <c r="FG36" s="469"/>
      <c r="FH36" s="469"/>
      <c r="FI36" s="469"/>
      <c r="FJ36" s="469"/>
      <c r="FK36" s="469"/>
      <c r="FL36" s="469"/>
      <c r="FM36" s="469"/>
      <c r="FN36" s="469"/>
      <c r="FO36" s="469"/>
      <c r="FP36" s="469"/>
      <c r="FQ36" s="469"/>
      <c r="FR36" s="469"/>
      <c r="FS36" s="469"/>
      <c r="FT36" s="469"/>
    </row>
    <row r="37" spans="1:176" s="467" customFormat="1" ht="15" customHeight="1" thickBot="1" x14ac:dyDescent="0.3">
      <c r="A37" s="468"/>
      <c r="B37" s="730"/>
      <c r="C37" s="731" t="str">
        <f ca="1">CONCATENATE(SelectionDataCentral!D37,L37)</f>
        <v>Savunrajoitinpelti Tango (70) kuvulle     *** Ei Saatavilla***</v>
      </c>
      <c r="D37" s="722" t="s">
        <v>50</v>
      </c>
      <c r="E37" s="712" t="str">
        <f t="shared" si="42"/>
        <v>€</v>
      </c>
      <c r="F37" s="718"/>
      <c r="G37" s="548" t="str">
        <f t="shared" ca="1" si="43"/>
        <v xml:space="preserve">     *** Ei Saatavilla***</v>
      </c>
      <c r="H37" s="518"/>
      <c r="I37" s="519"/>
      <c r="J37" s="474"/>
      <c r="K37" s="474" t="str">
        <f t="shared" ca="1" si="9"/>
        <v xml:space="preserve">     *** Ei Saatavilla***</v>
      </c>
      <c r="L37" s="474" t="str">
        <f ca="1">IF(D32=SelectionDataCentral!I32,"",ValintaohjelmaCentral!L2)</f>
        <v xml:space="preserve">     *** Ei Saatavilla***</v>
      </c>
      <c r="M37" s="474" t="str">
        <f t="shared" si="40"/>
        <v/>
      </c>
      <c r="N37" s="474" t="str">
        <f t="shared" ca="1" si="41"/>
        <v/>
      </c>
      <c r="O37" s="448" t="str">
        <f t="shared" ca="1" si="3"/>
        <v/>
      </c>
      <c r="P37" s="448" t="str">
        <f t="shared" ca="1" si="4"/>
        <v/>
      </c>
      <c r="Q37" s="449" t="str">
        <f t="shared" si="37"/>
        <v/>
      </c>
      <c r="R37" s="475" t="str">
        <f t="shared" si="1"/>
        <v/>
      </c>
      <c r="S37" s="474" t="str">
        <f>""</f>
        <v/>
      </c>
      <c r="T37" s="474"/>
      <c r="U37" s="474"/>
      <c r="V37" s="474"/>
      <c r="W37" s="476" t="str">
        <f t="shared" ca="1" si="5"/>
        <v/>
      </c>
      <c r="X37" s="477" t="str">
        <f t="shared" ca="1" si="11"/>
        <v/>
      </c>
      <c r="Y37" s="477" t="str">
        <f t="shared" ca="1" si="12"/>
        <v/>
      </c>
      <c r="Z37" s="477" t="str">
        <f t="shared" ca="1" si="13"/>
        <v/>
      </c>
      <c r="AA37" s="520">
        <f ca="1">SelectionDataCentral!C37</f>
        <v>0</v>
      </c>
      <c r="AB37" s="521">
        <f t="shared" ca="1" si="14"/>
        <v>0</v>
      </c>
      <c r="AC37" s="522">
        <f t="shared" ca="1" si="15"/>
        <v>0</v>
      </c>
      <c r="AD37" s="522">
        <f t="shared" ca="1" si="16"/>
        <v>0</v>
      </c>
      <c r="AE37" s="522">
        <f t="shared" ca="1" si="44"/>
        <v>0</v>
      </c>
      <c r="AF37" s="522">
        <f t="shared" ca="1" si="45"/>
        <v>0</v>
      </c>
      <c r="AG37" s="522">
        <f t="shared" ca="1" si="19"/>
        <v>0</v>
      </c>
      <c r="AH37" s="522">
        <f t="shared" ca="1" si="20"/>
        <v>0</v>
      </c>
      <c r="AI37" s="522">
        <f t="shared" ca="1" si="21"/>
        <v>0</v>
      </c>
      <c r="AJ37" s="522">
        <f t="shared" ca="1" si="35"/>
        <v>0</v>
      </c>
      <c r="AK37" s="522">
        <f t="shared" ca="1" si="22"/>
        <v>0</v>
      </c>
      <c r="AL37" s="522">
        <f t="shared" ca="1" si="23"/>
        <v>0</v>
      </c>
      <c r="AM37" s="522">
        <f t="shared" ca="1" si="24"/>
        <v>0</v>
      </c>
      <c r="AN37" s="523">
        <f t="shared" ca="1" si="25"/>
        <v>0</v>
      </c>
      <c r="AO37" s="523">
        <f t="shared" ca="1" si="26"/>
        <v>0</v>
      </c>
      <c r="AP37" s="524">
        <f t="shared" ca="1" si="27"/>
        <v>0</v>
      </c>
      <c r="AQ37" s="525">
        <f ca="1">IF(AND(SUM(AQ$7:AQ36)=1, SUM($AP37:AP37)=1,OR($AF37=1,$AE37=1)),1,0)</f>
        <v>0</v>
      </c>
      <c r="AR37" s="525">
        <f ca="1">IF(AND(SUM(AR$7:AR36)=1, SUM($AP37:AQ37)=1,OR($AF37=1,$AE37=1)),1,0)</f>
        <v>0</v>
      </c>
      <c r="AS37" s="526">
        <f ca="1">IF(AND(SUM(AS$7:AS36)=1, SUM($AP37:AR37)=1,OR($AF37=1,AD37=1),SUM(AX$7:AX36)&lt;2),1,0)</f>
        <v>0</v>
      </c>
      <c r="AT37" s="526">
        <f ca="1">IF(AND(SUM(AT$7:AT36)=1, SUM($AP37:AS37)=1,OR($AG37=1,$AH37=1,$AF37=1,$AD37=1)),1,0)</f>
        <v>0</v>
      </c>
      <c r="AU37" s="526">
        <f ca="1">IF(AND(SUM(AU$7:AU36)=1, SUM($AP37:AT37)=1,OR($AG37=1,$AH37=1,$AF37=1,$AD37=1)),1,0)</f>
        <v>0</v>
      </c>
      <c r="AV37" s="526">
        <f ca="1">IF(AND(SUM(AV$7:AV36)=1, SUM($AP37:AU37)=1,OR($AG37=1,$AH37=1,$AF37=1,$AD37=1)),1,0)</f>
        <v>0</v>
      </c>
      <c r="AW37" s="526">
        <f ca="1">IF(AND(SUM(AW$7:AW36)=1, SUM($AP37:AV37)=1,OR($AG37=1,$AH37=1,$AF37=1,$AD37=1)),1,0)</f>
        <v>0</v>
      </c>
      <c r="AX37" s="526">
        <f ca="1">IF(AND(SUM(AX$7:AX36)=1, SUM($AP37:AW37)=1,SUM(AS$7:AS36)&lt;2,OR(AG37=1,AH37=1,AD37=1)),1,0)</f>
        <v>0</v>
      </c>
      <c r="AY37" s="526">
        <f ca="1">IF(AND(SUM(AY$7:AY36)=1,OR($AI37=1)),1,0)</f>
        <v>0</v>
      </c>
      <c r="AZ37" s="526">
        <f ca="1">IF(AND(SUM(AZ$7:AZ36)=1,OR($AB37=1)),1,0)</f>
        <v>0</v>
      </c>
      <c r="BA37" s="527">
        <f ca="1">IF(SUM($AP37:AZ37)=1,1,0)</f>
        <v>0</v>
      </c>
      <c r="BB37" s="528" t="str">
        <f t="shared" ca="1" si="46"/>
        <v/>
      </c>
      <c r="BC37" s="526" t="str">
        <f t="shared" ca="1" si="46"/>
        <v/>
      </c>
      <c r="BD37" s="526" t="str">
        <f t="shared" ca="1" si="46"/>
        <v/>
      </c>
      <c r="BE37" s="526" t="str">
        <f t="shared" ca="1" si="46"/>
        <v/>
      </c>
      <c r="BF37" s="526" t="str">
        <f t="shared" ca="1" si="46"/>
        <v/>
      </c>
      <c r="BG37" s="526" t="str">
        <f t="shared" ca="1" si="46"/>
        <v/>
      </c>
      <c r="BH37" s="526" t="str">
        <f t="shared" ca="1" si="46"/>
        <v/>
      </c>
      <c r="BI37" s="526" t="str">
        <f t="shared" ca="1" si="46"/>
        <v/>
      </c>
      <c r="BJ37" s="526" t="str">
        <f t="shared" ca="1" si="46"/>
        <v/>
      </c>
      <c r="BK37" s="526" t="str">
        <f t="shared" ca="1" si="46"/>
        <v/>
      </c>
      <c r="BL37" s="527" t="str">
        <f t="shared" ca="1" si="7"/>
        <v/>
      </c>
      <c r="BM37" s="487" t="str">
        <f t="shared" ca="1" si="29"/>
        <v/>
      </c>
      <c r="BN37" s="488" t="str">
        <f t="shared" ca="1" si="29"/>
        <v/>
      </c>
      <c r="BO37" s="488" t="str">
        <f t="shared" ca="1" si="29"/>
        <v/>
      </c>
      <c r="BP37" s="488" t="str">
        <f t="shared" ca="1" si="29"/>
        <v/>
      </c>
      <c r="BQ37" s="488" t="str">
        <f t="shared" ca="1" si="29"/>
        <v/>
      </c>
      <c r="BR37" s="488" t="str">
        <f t="shared" ca="1" si="29"/>
        <v/>
      </c>
      <c r="BS37" s="488" t="str">
        <f t="shared" ca="1" si="29"/>
        <v/>
      </c>
      <c r="BT37" s="488" t="str">
        <f t="shared" ca="1" si="29"/>
        <v/>
      </c>
      <c r="BU37" s="489" t="str">
        <f t="shared" ca="1" si="29"/>
        <v/>
      </c>
      <c r="BV37" s="469"/>
      <c r="BW37" s="440"/>
      <c r="BX37" s="441" t="str">
        <f t="shared" ca="1" si="30"/>
        <v/>
      </c>
      <c r="BY37" s="394" t="str">
        <f t="shared" ca="1" si="31"/>
        <v/>
      </c>
      <c r="BZ37" s="394" t="str">
        <f t="shared" ca="1" si="32"/>
        <v/>
      </c>
      <c r="CA37" s="394" t="str">
        <f t="shared" ca="1" si="33"/>
        <v/>
      </c>
      <c r="CB37" s="468"/>
      <c r="CC37" s="467">
        <f ca="1">'Product CodesCentral'!G30</f>
        <v>0</v>
      </c>
      <c r="CD37" s="468"/>
      <c r="CE37" s="468"/>
      <c r="CF37" s="468"/>
      <c r="CG37" s="469"/>
      <c r="CH37" s="469"/>
      <c r="CI37" s="469"/>
      <c r="CJ37" s="469"/>
      <c r="CK37" s="469"/>
      <c r="CL37" s="469"/>
      <c r="CM37" s="469"/>
      <c r="CN37" s="469"/>
      <c r="CO37" s="469"/>
      <c r="CP37" s="469"/>
      <c r="CQ37" s="469"/>
      <c r="CR37" s="469"/>
      <c r="CS37" s="469"/>
      <c r="CT37" s="469"/>
      <c r="CU37" s="469"/>
      <c r="CV37" s="469"/>
      <c r="CW37" s="469"/>
      <c r="CX37" s="469"/>
      <c r="CY37" s="469"/>
      <c r="CZ37" s="469"/>
      <c r="DA37" s="469"/>
      <c r="DB37" s="469"/>
      <c r="DC37" s="469"/>
      <c r="DD37" s="469"/>
      <c r="DE37" s="469"/>
      <c r="DF37" s="469"/>
      <c r="DG37" s="469"/>
      <c r="DH37" s="469"/>
      <c r="DI37" s="469"/>
      <c r="DJ37" s="469"/>
      <c r="DK37" s="469"/>
      <c r="DL37" s="469"/>
      <c r="DM37" s="469"/>
      <c r="DN37" s="469"/>
      <c r="DO37" s="469"/>
      <c r="DP37" s="469"/>
      <c r="DQ37" s="469"/>
      <c r="DR37" s="469"/>
      <c r="DS37" s="469"/>
      <c r="DT37" s="469"/>
      <c r="DU37" s="469"/>
      <c r="DV37" s="469"/>
      <c r="DW37" s="469"/>
      <c r="DX37" s="469"/>
      <c r="DY37" s="469"/>
      <c r="DZ37" s="469"/>
      <c r="EA37" s="469"/>
      <c r="EB37" s="469"/>
      <c r="EC37" s="469"/>
      <c r="ED37" s="469"/>
      <c r="EE37" s="469"/>
      <c r="EF37" s="469"/>
      <c r="EG37" s="469"/>
      <c r="EH37" s="469"/>
      <c r="EI37" s="469"/>
      <c r="EJ37" s="469"/>
      <c r="EK37" s="469"/>
      <c r="EL37" s="469"/>
      <c r="EM37" s="469"/>
      <c r="EN37" s="469"/>
      <c r="EO37" s="469"/>
      <c r="EP37" s="469"/>
      <c r="EQ37" s="469"/>
      <c r="ER37" s="469"/>
      <c r="ES37" s="469"/>
      <c r="ET37" s="469"/>
      <c r="EU37" s="469"/>
      <c r="EV37" s="469"/>
      <c r="EW37" s="469"/>
      <c r="EX37" s="469"/>
      <c r="EY37" s="469"/>
      <c r="EZ37" s="469"/>
      <c r="FA37" s="469"/>
      <c r="FB37" s="469"/>
      <c r="FC37" s="469"/>
      <c r="FD37" s="469"/>
      <c r="FE37" s="469"/>
      <c r="FF37" s="469"/>
      <c r="FG37" s="469"/>
      <c r="FH37" s="469"/>
      <c r="FI37" s="469"/>
      <c r="FJ37" s="469"/>
      <c r="FK37" s="469"/>
      <c r="FL37" s="469"/>
      <c r="FM37" s="469"/>
      <c r="FN37" s="469"/>
      <c r="FO37" s="469"/>
      <c r="FP37" s="469"/>
      <c r="FQ37" s="469"/>
      <c r="FR37" s="469"/>
      <c r="FS37" s="469"/>
      <c r="FT37" s="469"/>
    </row>
    <row r="38" spans="1:176" s="467" customFormat="1" ht="15" hidden="1" customHeight="1" thickBot="1" x14ac:dyDescent="0.3">
      <c r="A38" s="468"/>
      <c r="B38" s="468"/>
      <c r="C38" s="563" t="str">
        <f ca="1">CONCATENATE(SelectionDataCentral!D38,L38)</f>
        <v>0</v>
      </c>
      <c r="D38" s="529" t="s">
        <v>50</v>
      </c>
      <c r="E38" s="538" t="str">
        <f t="shared" si="42"/>
        <v>€</v>
      </c>
      <c r="F38" s="539"/>
      <c r="G38" s="539" t="str">
        <f t="shared" ca="1" si="43"/>
        <v>-</v>
      </c>
      <c r="H38" s="518"/>
      <c r="I38" s="519"/>
      <c r="J38" s="474"/>
      <c r="K38" s="474" t="str">
        <f t="shared" ca="1" si="9"/>
        <v>-</v>
      </c>
      <c r="L38" s="474"/>
      <c r="M38" s="474" t="str">
        <f t="shared" si="40"/>
        <v/>
      </c>
      <c r="N38" s="474" t="str">
        <f t="shared" ca="1" si="41"/>
        <v/>
      </c>
      <c r="O38" s="448" t="str">
        <f t="shared" ca="1" si="3"/>
        <v/>
      </c>
      <c r="P38" s="448" t="str">
        <f t="shared" ca="1" si="4"/>
        <v/>
      </c>
      <c r="Q38" s="449" t="str">
        <f t="shared" si="37"/>
        <v/>
      </c>
      <c r="R38" s="475" t="str">
        <f t="shared" si="1"/>
        <v/>
      </c>
      <c r="S38" s="474" t="str">
        <f>""</f>
        <v/>
      </c>
      <c r="T38" s="474"/>
      <c r="U38" s="474"/>
      <c r="V38" s="474"/>
      <c r="W38" s="476" t="str">
        <f t="shared" ca="1" si="5"/>
        <v/>
      </c>
      <c r="X38" s="477" t="str">
        <f t="shared" ca="1" si="11"/>
        <v/>
      </c>
      <c r="Y38" s="477" t="str">
        <f t="shared" ca="1" si="12"/>
        <v/>
      </c>
      <c r="Z38" s="477" t="str">
        <f t="shared" ca="1" si="13"/>
        <v/>
      </c>
      <c r="AA38" s="520">
        <f ca="1">SelectionDataCentral!C38</f>
        <v>0</v>
      </c>
      <c r="AB38" s="521">
        <f t="shared" ca="1" si="14"/>
        <v>0</v>
      </c>
      <c r="AC38" s="522">
        <f t="shared" ca="1" si="15"/>
        <v>0</v>
      </c>
      <c r="AD38" s="522">
        <f t="shared" ca="1" si="16"/>
        <v>0</v>
      </c>
      <c r="AE38" s="522">
        <f t="shared" ca="1" si="44"/>
        <v>0</v>
      </c>
      <c r="AF38" s="522">
        <f t="shared" ca="1" si="45"/>
        <v>0</v>
      </c>
      <c r="AG38" s="522">
        <f t="shared" ca="1" si="19"/>
        <v>0</v>
      </c>
      <c r="AH38" s="522">
        <f t="shared" ca="1" si="20"/>
        <v>0</v>
      </c>
      <c r="AI38" s="522">
        <f t="shared" ca="1" si="21"/>
        <v>0</v>
      </c>
      <c r="AJ38" s="522">
        <f t="shared" ca="1" si="35"/>
        <v>0</v>
      </c>
      <c r="AK38" s="522">
        <f t="shared" ca="1" si="22"/>
        <v>0</v>
      </c>
      <c r="AL38" s="522">
        <f t="shared" ca="1" si="23"/>
        <v>0</v>
      </c>
      <c r="AM38" s="522">
        <f t="shared" ca="1" si="24"/>
        <v>0</v>
      </c>
      <c r="AN38" s="523">
        <f t="shared" ca="1" si="25"/>
        <v>0</v>
      </c>
      <c r="AO38" s="523">
        <f t="shared" ca="1" si="26"/>
        <v>0</v>
      </c>
      <c r="AP38" s="524">
        <f t="shared" ca="1" si="27"/>
        <v>0</v>
      </c>
      <c r="AQ38" s="525">
        <f ca="1">IF(AND(SUM(AQ$7:AQ37)=1, SUM($AP38:AP38)=1,OR($AF38=1,$AE38=1)),1,0)</f>
        <v>0</v>
      </c>
      <c r="AR38" s="525">
        <f ca="1">IF(AND(SUM(AR$7:AR37)=1, SUM($AP38:AQ38)=1,OR($AF38=1,$AE38=1)),1,0)</f>
        <v>0</v>
      </c>
      <c r="AS38" s="526">
        <f ca="1">IF(AND(SUM(AS$7:AS37)=1, SUM($AP38:AR38)=1,OR($AF38=1,AD38=1),SUM(AX$7:AX37)&lt;2),1,0)</f>
        <v>0</v>
      </c>
      <c r="AT38" s="526">
        <f ca="1">IF(AND(SUM(AT$7:AT37)=1, SUM($AP38:AS38)=1,OR($AG38=1,$AH38=1,$AF38=1,$AD38=1)),1,0)</f>
        <v>0</v>
      </c>
      <c r="AU38" s="526">
        <f ca="1">IF(AND(SUM(AU$7:AU37)=1, SUM($AP38:AT38)=1,OR($AG38=1,$AH38=1,$AF38=1,$AD38=1)),1,0)</f>
        <v>0</v>
      </c>
      <c r="AV38" s="526">
        <f ca="1">IF(AND(SUM(AV$7:AV37)=1, SUM($AP38:AU38)=1,OR($AG38=1,$AH38=1,$AF38=1,$AD38=1)),1,0)</f>
        <v>0</v>
      </c>
      <c r="AW38" s="526">
        <f ca="1">IF(AND(SUM(AW$7:AW37)=1, SUM($AP38:AV38)=1,OR($AG38=1,$AH38=1,$AF38=1,$AD38=1)),1,0)</f>
        <v>0</v>
      </c>
      <c r="AX38" s="526">
        <f ca="1">IF(AND(SUM(AX$7:AX37)=1, SUM($AP38:AW38)=1,SUM(AS$7:AS37)&lt;2,OR(AG38=1,AH38=1,AD38=1)),1,0)</f>
        <v>0</v>
      </c>
      <c r="AY38" s="526">
        <f ca="1">IF(AND(SUM(AY$7:AY37)=1,OR($AI38=1)),1,0)</f>
        <v>0</v>
      </c>
      <c r="AZ38" s="526">
        <f ca="1">IF(AND(SUM(AZ$7:AZ37)=1,OR($AB38=1)),1,0)</f>
        <v>0</v>
      </c>
      <c r="BA38" s="527">
        <f ca="1">IF(SUM($AP38:AZ38)=1,1,0)</f>
        <v>0</v>
      </c>
      <c r="BB38" s="528" t="str">
        <f t="shared" ca="1" si="46"/>
        <v/>
      </c>
      <c r="BC38" s="526" t="str">
        <f t="shared" ca="1" si="46"/>
        <v/>
      </c>
      <c r="BD38" s="526" t="str">
        <f t="shared" ca="1" si="46"/>
        <v/>
      </c>
      <c r="BE38" s="526" t="str">
        <f t="shared" ca="1" si="46"/>
        <v/>
      </c>
      <c r="BF38" s="526" t="str">
        <f t="shared" ca="1" si="46"/>
        <v/>
      </c>
      <c r="BG38" s="526" t="str">
        <f t="shared" ca="1" si="46"/>
        <v/>
      </c>
      <c r="BH38" s="526" t="str">
        <f t="shared" ca="1" si="46"/>
        <v/>
      </c>
      <c r="BI38" s="526" t="str">
        <f t="shared" ca="1" si="46"/>
        <v/>
      </c>
      <c r="BJ38" s="526" t="str">
        <f t="shared" ca="1" si="46"/>
        <v/>
      </c>
      <c r="BK38" s="526" t="str">
        <f t="shared" ca="1" si="46"/>
        <v/>
      </c>
      <c r="BL38" s="527" t="str">
        <f t="shared" ca="1" si="7"/>
        <v/>
      </c>
      <c r="BM38" s="487" t="str">
        <f t="shared" ca="1" si="29"/>
        <v/>
      </c>
      <c r="BN38" s="488" t="str">
        <f t="shared" ca="1" si="29"/>
        <v/>
      </c>
      <c r="BO38" s="488" t="str">
        <f t="shared" ca="1" si="29"/>
        <v/>
      </c>
      <c r="BP38" s="488" t="str">
        <f t="shared" ca="1" si="29"/>
        <v/>
      </c>
      <c r="BQ38" s="488" t="str">
        <f t="shared" ca="1" si="29"/>
        <v/>
      </c>
      <c r="BR38" s="488" t="str">
        <f t="shared" ca="1" si="29"/>
        <v/>
      </c>
      <c r="BS38" s="488" t="str">
        <f t="shared" ca="1" si="29"/>
        <v/>
      </c>
      <c r="BT38" s="488" t="str">
        <f t="shared" ca="1" si="29"/>
        <v/>
      </c>
      <c r="BU38" s="489" t="str">
        <f t="shared" ca="1" si="29"/>
        <v/>
      </c>
      <c r="BV38" s="469"/>
      <c r="BW38" s="440"/>
      <c r="BX38" s="441">
        <f t="shared" ca="1" si="30"/>
        <v>0</v>
      </c>
      <c r="BY38" s="394">
        <f t="shared" ca="1" si="31"/>
        <v>0</v>
      </c>
      <c r="BZ38" s="394">
        <f t="shared" ca="1" si="32"/>
        <v>0</v>
      </c>
      <c r="CA38" s="394">
        <f t="shared" ca="1" si="33"/>
        <v>0</v>
      </c>
      <c r="CB38" s="468"/>
      <c r="CC38" s="467">
        <f ca="1">'Product CodesCentral'!G31</f>
        <v>1</v>
      </c>
      <c r="CD38" s="468"/>
      <c r="CE38" s="468"/>
      <c r="CF38" s="468"/>
      <c r="CG38" s="469"/>
      <c r="CH38" s="469"/>
      <c r="CI38" s="469"/>
      <c r="CJ38" s="469"/>
      <c r="CK38" s="469"/>
      <c r="CL38" s="469"/>
      <c r="CM38" s="469"/>
      <c r="CN38" s="469"/>
      <c r="CO38" s="469"/>
      <c r="CP38" s="469"/>
      <c r="CQ38" s="469"/>
      <c r="CR38" s="469"/>
      <c r="CS38" s="469"/>
      <c r="CT38" s="469"/>
      <c r="CU38" s="469"/>
      <c r="CV38" s="469"/>
      <c r="CW38" s="469"/>
      <c r="CX38" s="469"/>
      <c r="CY38" s="469"/>
      <c r="CZ38" s="469"/>
      <c r="DA38" s="469"/>
      <c r="DB38" s="469"/>
      <c r="DC38" s="469"/>
      <c r="DD38" s="469"/>
      <c r="DE38" s="469"/>
      <c r="DF38" s="469"/>
      <c r="DG38" s="469"/>
      <c r="DH38" s="469"/>
      <c r="DI38" s="469"/>
      <c r="DJ38" s="469"/>
      <c r="DK38" s="469"/>
      <c r="DL38" s="469"/>
      <c r="DM38" s="469"/>
      <c r="DN38" s="469"/>
      <c r="DO38" s="469"/>
      <c r="DP38" s="469"/>
      <c r="DQ38" s="469"/>
      <c r="DR38" s="469"/>
      <c r="DS38" s="469"/>
      <c r="DT38" s="469"/>
      <c r="DU38" s="469"/>
      <c r="DV38" s="469"/>
      <c r="DW38" s="469"/>
      <c r="DX38" s="469"/>
      <c r="DY38" s="469"/>
      <c r="DZ38" s="469"/>
      <c r="EA38" s="469"/>
      <c r="EB38" s="469"/>
      <c r="EC38" s="469"/>
      <c r="ED38" s="469"/>
      <c r="EE38" s="469"/>
      <c r="EF38" s="469"/>
      <c r="EG38" s="469"/>
      <c r="EH38" s="469"/>
      <c r="EI38" s="469"/>
      <c r="EJ38" s="469"/>
      <c r="EK38" s="469"/>
      <c r="EL38" s="469"/>
      <c r="EM38" s="469"/>
      <c r="EN38" s="469"/>
      <c r="EO38" s="469"/>
      <c r="EP38" s="469"/>
      <c r="EQ38" s="469"/>
      <c r="ER38" s="469"/>
      <c r="ES38" s="469"/>
      <c r="ET38" s="469"/>
      <c r="EU38" s="469"/>
      <c r="EV38" s="469"/>
      <c r="EW38" s="469"/>
      <c r="EX38" s="469"/>
      <c r="EY38" s="469"/>
      <c r="EZ38" s="469"/>
      <c r="FA38" s="469"/>
      <c r="FB38" s="469"/>
      <c r="FC38" s="469"/>
      <c r="FD38" s="469"/>
      <c r="FE38" s="469"/>
      <c r="FF38" s="469"/>
      <c r="FG38" s="469"/>
      <c r="FH38" s="469"/>
      <c r="FI38" s="469"/>
      <c r="FJ38" s="469"/>
      <c r="FK38" s="469"/>
      <c r="FL38" s="469"/>
      <c r="FM38" s="469"/>
      <c r="FN38" s="469"/>
      <c r="FO38" s="469"/>
      <c r="FP38" s="469"/>
      <c r="FQ38" s="469"/>
      <c r="FR38" s="469"/>
      <c r="FS38" s="469"/>
      <c r="FT38" s="469"/>
    </row>
    <row r="39" spans="1:176" s="467" customFormat="1" ht="15" hidden="1" customHeight="1" thickBot="1" x14ac:dyDescent="0.3">
      <c r="A39" s="468"/>
      <c r="B39" s="468"/>
      <c r="C39" s="550" t="str">
        <f ca="1">CONCATENATE(SelectionDataCentral!D39,L39)</f>
        <v>0</v>
      </c>
      <c r="D39" s="541" t="s">
        <v>50</v>
      </c>
      <c r="E39" s="542" t="str">
        <f t="shared" si="42"/>
        <v>€</v>
      </c>
      <c r="F39" s="537"/>
      <c r="G39" s="537" t="str">
        <f t="shared" ca="1" si="43"/>
        <v>-</v>
      </c>
      <c r="H39" s="518"/>
      <c r="I39" s="519"/>
      <c r="J39" s="474"/>
      <c r="K39" s="474" t="str">
        <f t="shared" ca="1" si="9"/>
        <v>-</v>
      </c>
      <c r="L39" s="474"/>
      <c r="M39" s="474" t="str">
        <f t="shared" si="40"/>
        <v/>
      </c>
      <c r="N39" s="474" t="str">
        <f t="shared" ca="1" si="41"/>
        <v/>
      </c>
      <c r="O39" s="448" t="str">
        <f t="shared" ca="1" si="3"/>
        <v/>
      </c>
      <c r="P39" s="448" t="str">
        <f t="shared" ca="1" si="4"/>
        <v/>
      </c>
      <c r="Q39" s="449" t="str">
        <f t="shared" si="37"/>
        <v/>
      </c>
      <c r="R39" s="475" t="str">
        <f t="shared" si="1"/>
        <v/>
      </c>
      <c r="S39" s="474" t="str">
        <f>""</f>
        <v/>
      </c>
      <c r="T39" s="474"/>
      <c r="U39" s="474"/>
      <c r="V39" s="474"/>
      <c r="W39" s="476" t="str">
        <f t="shared" ca="1" si="5"/>
        <v/>
      </c>
      <c r="X39" s="477" t="str">
        <f t="shared" ca="1" si="11"/>
        <v/>
      </c>
      <c r="Y39" s="477" t="str">
        <f t="shared" ca="1" si="12"/>
        <v/>
      </c>
      <c r="Z39" s="477" t="str">
        <f t="shared" ca="1" si="13"/>
        <v/>
      </c>
      <c r="AA39" s="520">
        <f ca="1">SelectionDataCentral!C39</f>
        <v>0</v>
      </c>
      <c r="AB39" s="521">
        <f t="shared" ca="1" si="14"/>
        <v>0</v>
      </c>
      <c r="AC39" s="522">
        <f t="shared" ca="1" si="15"/>
        <v>0</v>
      </c>
      <c r="AD39" s="522">
        <f t="shared" ca="1" si="16"/>
        <v>0</v>
      </c>
      <c r="AE39" s="522">
        <f t="shared" ca="1" si="44"/>
        <v>0</v>
      </c>
      <c r="AF39" s="522">
        <f t="shared" ca="1" si="45"/>
        <v>0</v>
      </c>
      <c r="AG39" s="522">
        <f t="shared" ca="1" si="19"/>
        <v>0</v>
      </c>
      <c r="AH39" s="522">
        <f t="shared" ca="1" si="20"/>
        <v>0</v>
      </c>
      <c r="AI39" s="522">
        <f t="shared" ca="1" si="21"/>
        <v>0</v>
      </c>
      <c r="AJ39" s="522">
        <f t="shared" ca="1" si="35"/>
        <v>0</v>
      </c>
      <c r="AK39" s="522">
        <f t="shared" ca="1" si="22"/>
        <v>0</v>
      </c>
      <c r="AL39" s="522">
        <f t="shared" ca="1" si="23"/>
        <v>0</v>
      </c>
      <c r="AM39" s="522">
        <f t="shared" ca="1" si="24"/>
        <v>0</v>
      </c>
      <c r="AN39" s="523">
        <f t="shared" ca="1" si="25"/>
        <v>0</v>
      </c>
      <c r="AO39" s="523">
        <f t="shared" ca="1" si="26"/>
        <v>0</v>
      </c>
      <c r="AP39" s="524">
        <f t="shared" ca="1" si="27"/>
        <v>0</v>
      </c>
      <c r="AQ39" s="525">
        <f ca="1">IF(AND(SUM(AQ$7:AQ38)=1, SUM($AP39:AP39)=1,OR($AF39=1,$AE39=1)),1,0)</f>
        <v>0</v>
      </c>
      <c r="AR39" s="525">
        <f ca="1">IF(AND(SUM(AR$7:AR38)=1, SUM($AP39:AQ39)=1,OR($AF39=1,$AE39=1)),1,0)</f>
        <v>0</v>
      </c>
      <c r="AS39" s="526">
        <f ca="1">IF(AND(SUM(AS$7:AS38)=1, SUM($AP39:AR39)=1,OR($AF39=1,AD39=1),SUM(AX$7:AX38)&lt;2),1,0)</f>
        <v>0</v>
      </c>
      <c r="AT39" s="526">
        <f ca="1">IF(AND(SUM(AT$7:AT38)=1, SUM($AP39:AS39)=1,OR($AG39=1,$AH39=1,$AF39=1,$AD39=1)),1,0)</f>
        <v>0</v>
      </c>
      <c r="AU39" s="526">
        <f ca="1">IF(AND(SUM(AU$7:AU38)=1, SUM($AP39:AT39)=1,OR($AG39=1,$AH39=1,$AF39=1,$AD39=1)),1,0)</f>
        <v>0</v>
      </c>
      <c r="AV39" s="526">
        <f ca="1">IF(AND(SUM(AV$7:AV38)=1, SUM($AP39:AU39)=1,OR($AG39=1,$AH39=1,$AF39=1,$AD39=1)),1,0)</f>
        <v>0</v>
      </c>
      <c r="AW39" s="526">
        <f ca="1">IF(AND(SUM(AW$7:AW38)=1, SUM($AP39:AV39)=1,OR($AG39=1,$AH39=1,$AF39=1,$AD39=1)),1,0)</f>
        <v>0</v>
      </c>
      <c r="AX39" s="526">
        <f ca="1">IF(AND(SUM(AX$7:AX38)=1, SUM($AP39:AW39)=1,SUM(AS$7:AS38)&lt;2,OR(AG39=1,AH39=1,AD39=1)),1,0)</f>
        <v>0</v>
      </c>
      <c r="AY39" s="526">
        <f ca="1">IF(AND(SUM(AY$7:AY38)=1,OR($AI39=1)),1,0)</f>
        <v>0</v>
      </c>
      <c r="AZ39" s="526">
        <f ca="1">IF(AND(SUM(AZ$7:AZ38)=1,OR($AB39=1)),1,0)</f>
        <v>0</v>
      </c>
      <c r="BA39" s="527">
        <f ca="1">IF(SUM($AP39:AZ39)=1,1,0)</f>
        <v>0</v>
      </c>
      <c r="BB39" s="528" t="str">
        <f t="shared" ca="1" si="46"/>
        <v/>
      </c>
      <c r="BC39" s="526" t="str">
        <f t="shared" ca="1" si="46"/>
        <v/>
      </c>
      <c r="BD39" s="526" t="str">
        <f t="shared" ca="1" si="46"/>
        <v/>
      </c>
      <c r="BE39" s="526" t="str">
        <f t="shared" ca="1" si="46"/>
        <v/>
      </c>
      <c r="BF39" s="526" t="str">
        <f t="shared" ca="1" si="46"/>
        <v/>
      </c>
      <c r="BG39" s="526" t="str">
        <f t="shared" ca="1" si="46"/>
        <v/>
      </c>
      <c r="BH39" s="526" t="str">
        <f t="shared" ca="1" si="46"/>
        <v/>
      </c>
      <c r="BI39" s="526" t="str">
        <f t="shared" ca="1" si="46"/>
        <v/>
      </c>
      <c r="BJ39" s="526" t="str">
        <f t="shared" ca="1" si="46"/>
        <v/>
      </c>
      <c r="BK39" s="526" t="str">
        <f t="shared" ca="1" si="46"/>
        <v/>
      </c>
      <c r="BL39" s="527" t="str">
        <f t="shared" ca="1" si="7"/>
        <v/>
      </c>
      <c r="BM39" s="487" t="str">
        <f t="shared" ca="1" si="29"/>
        <v/>
      </c>
      <c r="BN39" s="488" t="str">
        <f t="shared" ca="1" si="29"/>
        <v/>
      </c>
      <c r="BO39" s="488" t="str">
        <f t="shared" ca="1" si="29"/>
        <v/>
      </c>
      <c r="BP39" s="488" t="str">
        <f t="shared" ca="1" si="29"/>
        <v/>
      </c>
      <c r="BQ39" s="488" t="str">
        <f t="shared" ca="1" si="29"/>
        <v/>
      </c>
      <c r="BR39" s="488" t="str">
        <f t="shared" ca="1" si="29"/>
        <v/>
      </c>
      <c r="BS39" s="488" t="str">
        <f t="shared" ca="1" si="29"/>
        <v/>
      </c>
      <c r="BT39" s="488" t="str">
        <f t="shared" ca="1" si="29"/>
        <v/>
      </c>
      <c r="BU39" s="489" t="str">
        <f t="shared" ca="1" si="29"/>
        <v/>
      </c>
      <c r="BV39" s="469"/>
      <c r="BW39" s="440"/>
      <c r="BX39" s="441">
        <f t="shared" ca="1" si="30"/>
        <v>0</v>
      </c>
      <c r="BY39" s="394">
        <f t="shared" ca="1" si="31"/>
        <v>0</v>
      </c>
      <c r="BZ39" s="394">
        <f t="shared" ca="1" si="32"/>
        <v>0</v>
      </c>
      <c r="CA39" s="394">
        <f t="shared" ca="1" si="33"/>
        <v>0</v>
      </c>
      <c r="CB39" s="468"/>
      <c r="CC39" s="467">
        <f ca="1">'Product CodesCentral'!G32</f>
        <v>1</v>
      </c>
      <c r="CD39" s="468"/>
      <c r="CE39" s="468"/>
      <c r="CF39" s="468"/>
      <c r="CG39" s="469"/>
      <c r="CH39" s="469"/>
      <c r="CI39" s="469"/>
      <c r="CJ39" s="469"/>
      <c r="CK39" s="469"/>
      <c r="CL39" s="469"/>
      <c r="CM39" s="469"/>
      <c r="CN39" s="469"/>
      <c r="CO39" s="469"/>
      <c r="CP39" s="469"/>
      <c r="CQ39" s="469"/>
      <c r="CR39" s="469"/>
      <c r="CS39" s="469"/>
      <c r="CT39" s="469"/>
      <c r="CU39" s="469"/>
      <c r="CV39" s="469"/>
      <c r="CW39" s="469"/>
      <c r="CX39" s="469"/>
      <c r="CY39" s="469"/>
      <c r="CZ39" s="469"/>
      <c r="DA39" s="469"/>
      <c r="DB39" s="469"/>
      <c r="DC39" s="469"/>
      <c r="DD39" s="469"/>
      <c r="DE39" s="469"/>
      <c r="DF39" s="469"/>
      <c r="DG39" s="469"/>
      <c r="DH39" s="469"/>
      <c r="DI39" s="469"/>
      <c r="DJ39" s="469"/>
      <c r="DK39" s="469"/>
      <c r="DL39" s="469"/>
      <c r="DM39" s="469"/>
      <c r="DN39" s="469"/>
      <c r="DO39" s="469"/>
      <c r="DP39" s="469"/>
      <c r="DQ39" s="469"/>
      <c r="DR39" s="469"/>
      <c r="DS39" s="469"/>
      <c r="DT39" s="469"/>
      <c r="DU39" s="469"/>
      <c r="DV39" s="469"/>
      <c r="DW39" s="469"/>
      <c r="DX39" s="469"/>
      <c r="DY39" s="469"/>
      <c r="DZ39" s="469"/>
      <c r="EA39" s="469"/>
      <c r="EB39" s="469"/>
      <c r="EC39" s="469"/>
      <c r="ED39" s="469"/>
      <c r="EE39" s="469"/>
      <c r="EF39" s="469"/>
      <c r="EG39" s="469"/>
      <c r="EH39" s="469"/>
      <c r="EI39" s="469"/>
      <c r="EJ39" s="469"/>
      <c r="EK39" s="469"/>
      <c r="EL39" s="469"/>
      <c r="EM39" s="469"/>
      <c r="EN39" s="469"/>
      <c r="EO39" s="469"/>
      <c r="EP39" s="469"/>
      <c r="EQ39" s="469"/>
      <c r="ER39" s="469"/>
      <c r="ES39" s="469"/>
      <c r="ET39" s="469"/>
      <c r="EU39" s="469"/>
      <c r="EV39" s="469"/>
      <c r="EW39" s="469"/>
      <c r="EX39" s="469"/>
      <c r="EY39" s="469"/>
      <c r="EZ39" s="469"/>
      <c r="FA39" s="469"/>
      <c r="FB39" s="469"/>
      <c r="FC39" s="469"/>
      <c r="FD39" s="469"/>
      <c r="FE39" s="469"/>
      <c r="FF39" s="469"/>
      <c r="FG39" s="469"/>
      <c r="FH39" s="469"/>
      <c r="FI39" s="469"/>
      <c r="FJ39" s="469"/>
      <c r="FK39" s="469"/>
      <c r="FL39" s="469"/>
      <c r="FM39" s="469"/>
      <c r="FN39" s="469"/>
      <c r="FO39" s="469"/>
      <c r="FP39" s="469"/>
      <c r="FQ39" s="469"/>
      <c r="FR39" s="469"/>
      <c r="FS39" s="469"/>
      <c r="FT39" s="469"/>
    </row>
    <row r="40" spans="1:176" s="467" customFormat="1" ht="15" hidden="1" customHeight="1" thickBot="1" x14ac:dyDescent="0.3">
      <c r="A40" s="468"/>
      <c r="B40" s="468"/>
      <c r="C40" s="549" t="str">
        <f ca="1">CONCATENATE(SelectionDataCentral!D40,L40)</f>
        <v>0</v>
      </c>
      <c r="D40" s="541" t="s">
        <v>50</v>
      </c>
      <c r="E40" s="517" t="str">
        <f t="shared" si="42"/>
        <v>€</v>
      </c>
      <c r="F40" s="539"/>
      <c r="G40" s="539" t="str">
        <f t="shared" ca="1" si="43"/>
        <v>-</v>
      </c>
      <c r="H40" s="518"/>
      <c r="I40" s="519"/>
      <c r="J40" s="474"/>
      <c r="K40" s="474" t="str">
        <f t="shared" ca="1" si="9"/>
        <v>-</v>
      </c>
      <c r="L40" s="474"/>
      <c r="M40" s="474" t="str">
        <f t="shared" si="40"/>
        <v/>
      </c>
      <c r="N40" s="474" t="str">
        <f t="shared" ca="1" si="41"/>
        <v/>
      </c>
      <c r="O40" s="448" t="str">
        <f t="shared" ca="1" si="3"/>
        <v/>
      </c>
      <c r="P40" s="448" t="str">
        <f t="shared" ca="1" si="4"/>
        <v/>
      </c>
      <c r="Q40" s="449" t="str">
        <f t="shared" si="37"/>
        <v/>
      </c>
      <c r="R40" s="475" t="str">
        <f t="shared" si="1"/>
        <v/>
      </c>
      <c r="S40" s="474" t="str">
        <f>""</f>
        <v/>
      </c>
      <c r="T40" s="474"/>
      <c r="U40" s="474"/>
      <c r="V40" s="474"/>
      <c r="W40" s="476" t="str">
        <f t="shared" ref="W40:W71" ca="1" si="47">IF(OR(F40=$AQ$6,F40=$AR$6),"",CONCATENATE(X40,Y40,Z40,BM40,BN40,BO40,BP40,BQ40,BR40,BS40,BT40,BU40))</f>
        <v/>
      </c>
      <c r="X40" s="477" t="str">
        <f t="shared" ca="1" si="11"/>
        <v/>
      </c>
      <c r="Y40" s="477" t="str">
        <f t="shared" ca="1" si="12"/>
        <v/>
      </c>
      <c r="Z40" s="477" t="str">
        <f t="shared" ca="1" si="13"/>
        <v/>
      </c>
      <c r="AA40" s="520">
        <f ca="1">SelectionDataCentral!C40</f>
        <v>0</v>
      </c>
      <c r="AB40" s="521">
        <f t="shared" ca="1" si="14"/>
        <v>0</v>
      </c>
      <c r="AC40" s="522">
        <f t="shared" ca="1" si="15"/>
        <v>0</v>
      </c>
      <c r="AD40" s="522">
        <f t="shared" ca="1" si="16"/>
        <v>0</v>
      </c>
      <c r="AE40" s="522">
        <f t="shared" ca="1" si="44"/>
        <v>0</v>
      </c>
      <c r="AF40" s="522">
        <f t="shared" ca="1" si="45"/>
        <v>0</v>
      </c>
      <c r="AG40" s="522">
        <f t="shared" ca="1" si="19"/>
        <v>0</v>
      </c>
      <c r="AH40" s="522">
        <f t="shared" ca="1" si="20"/>
        <v>0</v>
      </c>
      <c r="AI40" s="522">
        <f t="shared" ca="1" si="21"/>
        <v>0</v>
      </c>
      <c r="AJ40" s="522">
        <f t="shared" ca="1" si="35"/>
        <v>0</v>
      </c>
      <c r="AK40" s="522">
        <f t="shared" ca="1" si="22"/>
        <v>0</v>
      </c>
      <c r="AL40" s="522">
        <f t="shared" ca="1" si="23"/>
        <v>0</v>
      </c>
      <c r="AM40" s="522">
        <f t="shared" ca="1" si="24"/>
        <v>0</v>
      </c>
      <c r="AN40" s="523">
        <f t="shared" ca="1" si="25"/>
        <v>0</v>
      </c>
      <c r="AO40" s="523">
        <f t="shared" ca="1" si="26"/>
        <v>0</v>
      </c>
      <c r="AP40" s="524">
        <f t="shared" ca="1" si="27"/>
        <v>0</v>
      </c>
      <c r="AQ40" s="525">
        <f ca="1">IF(AND(SUM(AQ$7:AQ39)=1, SUM($AP40:AP40)=1,OR($AF40=1,$AE40=1)),1,0)</f>
        <v>0</v>
      </c>
      <c r="AR40" s="525">
        <f ca="1">IF(AND(SUM(AR$7:AR39)=1, SUM($AP40:AQ40)=1,OR($AF40=1,$AE40=1)),1,0)</f>
        <v>0</v>
      </c>
      <c r="AS40" s="526">
        <f ca="1">IF(AND(SUM(AS$7:AS39)=1, SUM($AP40:AR40)=1,OR($AF40=1,AD40=1),SUM(AX$7:AX39)&lt;2),1,0)</f>
        <v>0</v>
      </c>
      <c r="AT40" s="526">
        <f ca="1">IF(AND(SUM(AT$7:AT39)=1, SUM($AP40:AS40)=1,OR($AG40=1,$AH40=1,$AF40=1,$AD40=1)),1,0)</f>
        <v>0</v>
      </c>
      <c r="AU40" s="526">
        <f ca="1">IF(AND(SUM(AU$7:AU39)=1, SUM($AP40:AT40)=1,OR($AG40=1,$AH40=1,$AF40=1,$AD40=1)),1,0)</f>
        <v>0</v>
      </c>
      <c r="AV40" s="526">
        <f ca="1">IF(AND(SUM(AV$7:AV39)=1, SUM($AP40:AU40)=1,OR($AG40=1,$AH40=1,$AF40=1,$AD40=1)),1,0)</f>
        <v>0</v>
      </c>
      <c r="AW40" s="526">
        <f ca="1">IF(AND(SUM(AW$7:AW39)=1, SUM($AP40:AV40)=1,OR($AG40=1,$AH40=1,$AF40=1,$AD40=1)),1,0)</f>
        <v>0</v>
      </c>
      <c r="AX40" s="526">
        <f ca="1">IF(AND(SUM(AX$7:AX39)=1, SUM($AP40:AW40)=1,SUM(AS$7:AS39)&lt;2,OR(AG40=1,AH40=1,AD40=1)),1,0)</f>
        <v>0</v>
      </c>
      <c r="AY40" s="526">
        <f ca="1">IF(AND(SUM(AY$7:AY39)=1,OR($AI40=1)),1,0)</f>
        <v>0</v>
      </c>
      <c r="AZ40" s="526">
        <f ca="1">IF(AND(SUM(AZ$7:AZ39)=1,OR($AB40=1)),1,0)</f>
        <v>0</v>
      </c>
      <c r="BA40" s="527">
        <f ca="1">IF(SUM($AP40:AZ40)=1,1,0)</f>
        <v>0</v>
      </c>
      <c r="BB40" s="528" t="str">
        <f t="shared" ca="1" si="46"/>
        <v/>
      </c>
      <c r="BC40" s="526" t="str">
        <f t="shared" ca="1" si="46"/>
        <v/>
      </c>
      <c r="BD40" s="526" t="str">
        <f t="shared" ca="1" si="46"/>
        <v/>
      </c>
      <c r="BE40" s="526" t="str">
        <f t="shared" ca="1" si="46"/>
        <v/>
      </c>
      <c r="BF40" s="526" t="str">
        <f t="shared" ca="1" si="46"/>
        <v/>
      </c>
      <c r="BG40" s="526" t="str">
        <f t="shared" ca="1" si="46"/>
        <v/>
      </c>
      <c r="BH40" s="526" t="str">
        <f t="shared" ca="1" si="46"/>
        <v/>
      </c>
      <c r="BI40" s="526" t="str">
        <f t="shared" ca="1" si="46"/>
        <v/>
      </c>
      <c r="BJ40" s="526" t="str">
        <f t="shared" ca="1" si="46"/>
        <v/>
      </c>
      <c r="BK40" s="526" t="str">
        <f t="shared" ca="1" si="46"/>
        <v/>
      </c>
      <c r="BL40" s="527" t="str">
        <f t="shared" ca="1" si="7"/>
        <v/>
      </c>
      <c r="BM40" s="487" t="str">
        <f t="shared" ca="1" si="29"/>
        <v/>
      </c>
      <c r="BN40" s="488" t="str">
        <f t="shared" ca="1" si="29"/>
        <v/>
      </c>
      <c r="BO40" s="488" t="str">
        <f t="shared" ca="1" si="29"/>
        <v/>
      </c>
      <c r="BP40" s="488" t="str">
        <f t="shared" ca="1" si="29"/>
        <v/>
      </c>
      <c r="BQ40" s="488" t="str">
        <f t="shared" ca="1" si="29"/>
        <v/>
      </c>
      <c r="BR40" s="488" t="str">
        <f t="shared" ca="1" si="29"/>
        <v/>
      </c>
      <c r="BS40" s="488" t="str">
        <f t="shared" ca="1" si="29"/>
        <v/>
      </c>
      <c r="BT40" s="488" t="str">
        <f t="shared" ca="1" si="29"/>
        <v/>
      </c>
      <c r="BU40" s="489" t="str">
        <f t="shared" ca="1" si="29"/>
        <v/>
      </c>
      <c r="BV40" s="469"/>
      <c r="BW40" s="440"/>
      <c r="BX40" s="441">
        <f t="shared" ca="1" si="30"/>
        <v>0</v>
      </c>
      <c r="BY40" s="394">
        <f t="shared" ca="1" si="31"/>
        <v>0</v>
      </c>
      <c r="BZ40" s="394">
        <f t="shared" ca="1" si="32"/>
        <v>0</v>
      </c>
      <c r="CA40" s="394">
        <f t="shared" ca="1" si="33"/>
        <v>0</v>
      </c>
      <c r="CB40" s="468"/>
      <c r="CC40" s="467">
        <f ca="1">'Product CodesCentral'!G33</f>
        <v>1</v>
      </c>
      <c r="CD40" s="468"/>
      <c r="CE40" s="468"/>
      <c r="CF40" s="468"/>
      <c r="CG40" s="469"/>
      <c r="CH40" s="469"/>
      <c r="CI40" s="469"/>
      <c r="CJ40" s="469"/>
      <c r="CK40" s="469"/>
      <c r="CL40" s="469"/>
      <c r="CM40" s="469"/>
      <c r="CN40" s="469"/>
      <c r="CO40" s="469"/>
      <c r="CP40" s="469"/>
      <c r="CQ40" s="469"/>
      <c r="CR40" s="469"/>
      <c r="CS40" s="469"/>
      <c r="CT40" s="469"/>
      <c r="CU40" s="469"/>
      <c r="CV40" s="469"/>
      <c r="CW40" s="469"/>
      <c r="CX40" s="469"/>
      <c r="CY40" s="469"/>
      <c r="CZ40" s="469"/>
      <c r="DA40" s="469"/>
      <c r="DB40" s="469"/>
      <c r="DC40" s="469"/>
      <c r="DD40" s="469"/>
      <c r="DE40" s="469"/>
      <c r="DF40" s="469"/>
      <c r="DG40" s="469"/>
      <c r="DH40" s="469"/>
      <c r="DI40" s="469"/>
      <c r="DJ40" s="469"/>
      <c r="DK40" s="469"/>
      <c r="DL40" s="469"/>
      <c r="DM40" s="469"/>
      <c r="DN40" s="469"/>
      <c r="DO40" s="469"/>
      <c r="DP40" s="469"/>
      <c r="DQ40" s="469"/>
      <c r="DR40" s="469"/>
      <c r="DS40" s="469"/>
      <c r="DT40" s="469"/>
      <c r="DU40" s="469"/>
      <c r="DV40" s="469"/>
      <c r="DW40" s="469"/>
      <c r="DX40" s="469"/>
      <c r="DY40" s="469"/>
      <c r="DZ40" s="469"/>
      <c r="EA40" s="469"/>
      <c r="EB40" s="469"/>
      <c r="EC40" s="469"/>
      <c r="ED40" s="469"/>
      <c r="EE40" s="469"/>
      <c r="EF40" s="469"/>
      <c r="EG40" s="469"/>
      <c r="EH40" s="469"/>
      <c r="EI40" s="469"/>
      <c r="EJ40" s="469"/>
      <c r="EK40" s="469"/>
      <c r="EL40" s="469"/>
      <c r="EM40" s="469"/>
      <c r="EN40" s="469"/>
      <c r="EO40" s="469"/>
      <c r="EP40" s="469"/>
      <c r="EQ40" s="469"/>
      <c r="ER40" s="469"/>
      <c r="ES40" s="469"/>
      <c r="ET40" s="469"/>
      <c r="EU40" s="469"/>
      <c r="EV40" s="469"/>
      <c r="EW40" s="469"/>
      <c r="EX40" s="469"/>
      <c r="EY40" s="469"/>
      <c r="EZ40" s="469"/>
      <c r="FA40" s="469"/>
      <c r="FB40" s="469"/>
      <c r="FC40" s="469"/>
      <c r="FD40" s="469"/>
      <c r="FE40" s="469"/>
      <c r="FF40" s="469"/>
      <c r="FG40" s="469"/>
      <c r="FH40" s="469"/>
      <c r="FI40" s="469"/>
      <c r="FJ40" s="469"/>
      <c r="FK40" s="469"/>
      <c r="FL40" s="469"/>
      <c r="FM40" s="469"/>
      <c r="FN40" s="469"/>
      <c r="FO40" s="469"/>
      <c r="FP40" s="469"/>
      <c r="FQ40" s="469"/>
      <c r="FR40" s="469"/>
      <c r="FS40" s="469"/>
      <c r="FT40" s="469"/>
    </row>
    <row r="41" spans="1:176" s="467" customFormat="1" ht="15" hidden="1" customHeight="1" thickBot="1" x14ac:dyDescent="0.3">
      <c r="A41" s="468"/>
      <c r="B41" s="468"/>
      <c r="C41" s="564" t="str">
        <f ca="1">CONCATENATE(SelectionDataCentral!D41,L41)</f>
        <v>0</v>
      </c>
      <c r="D41" s="565" t="s">
        <v>50</v>
      </c>
      <c r="E41" s="553" t="str">
        <f t="shared" si="42"/>
        <v>€</v>
      </c>
      <c r="F41" s="554"/>
      <c r="G41" s="554" t="str">
        <f t="shared" ca="1" si="43"/>
        <v>-</v>
      </c>
      <c r="H41" s="518"/>
      <c r="I41" s="519"/>
      <c r="J41" s="474"/>
      <c r="K41" s="474" t="str">
        <f t="shared" ca="1" si="9"/>
        <v>-</v>
      </c>
      <c r="L41" s="474"/>
      <c r="M41" s="474" t="str">
        <f t="shared" si="40"/>
        <v/>
      </c>
      <c r="N41" s="474" t="str">
        <f t="shared" ca="1" si="41"/>
        <v/>
      </c>
      <c r="O41" s="448" t="str">
        <f t="shared" ca="1" si="3"/>
        <v/>
      </c>
      <c r="P41" s="448" t="str">
        <f t="shared" ca="1" si="4"/>
        <v/>
      </c>
      <c r="Q41" s="449" t="str">
        <f t="shared" si="37"/>
        <v/>
      </c>
      <c r="R41" s="475" t="str">
        <f t="shared" si="1"/>
        <v/>
      </c>
      <c r="S41" s="474" t="str">
        <f>""</f>
        <v/>
      </c>
      <c r="T41" s="474"/>
      <c r="U41" s="474"/>
      <c r="V41" s="474"/>
      <c r="W41" s="476" t="str">
        <f t="shared" ca="1" si="47"/>
        <v/>
      </c>
      <c r="X41" s="477" t="str">
        <f t="shared" ca="1" si="11"/>
        <v/>
      </c>
      <c r="Y41" s="477" t="str">
        <f t="shared" ca="1" si="12"/>
        <v/>
      </c>
      <c r="Z41" s="477" t="str">
        <f t="shared" ca="1" si="13"/>
        <v/>
      </c>
      <c r="AA41" s="520">
        <f ca="1">SelectionDataCentral!C41</f>
        <v>0</v>
      </c>
      <c r="AB41" s="521">
        <f t="shared" ca="1" si="14"/>
        <v>0</v>
      </c>
      <c r="AC41" s="522">
        <f t="shared" ref="AC41:AC72" ca="1" si="48">IF(AND(OR(AA41="SET_INC",AA41="SET_DO_SET"),D41&lt;&gt;"-"),1,0)</f>
        <v>0</v>
      </c>
      <c r="AD41" s="522">
        <f t="shared" ca="1" si="16"/>
        <v>0</v>
      </c>
      <c r="AE41" s="522">
        <f t="shared" ca="1" si="44"/>
        <v>0</v>
      </c>
      <c r="AF41" s="522">
        <f t="shared" ca="1" si="45"/>
        <v>0</v>
      </c>
      <c r="AG41" s="522">
        <f t="shared" ca="1" si="19"/>
        <v>0</v>
      </c>
      <c r="AH41" s="522">
        <f t="shared" ca="1" si="20"/>
        <v>0</v>
      </c>
      <c r="AI41" s="522">
        <f t="shared" ca="1" si="21"/>
        <v>0</v>
      </c>
      <c r="AJ41" s="522">
        <f t="shared" ca="1" si="35"/>
        <v>0</v>
      </c>
      <c r="AK41" s="522">
        <f t="shared" ref="AK41:AK72" ca="1" si="49">IF(AND($AA41="SRHCO2",$D41&lt;&gt;"-"),1,0)</f>
        <v>0</v>
      </c>
      <c r="AL41" s="522">
        <f t="shared" ref="AL41:AL72" ca="1" si="50">IF(AND($AA41="SRHVOC",$D41&lt;&gt;"-"),1,0)</f>
        <v>0</v>
      </c>
      <c r="AM41" s="522">
        <f t="shared" ca="1" si="24"/>
        <v>0</v>
      </c>
      <c r="AN41" s="523">
        <f t="shared" ca="1" si="25"/>
        <v>0</v>
      </c>
      <c r="AO41" s="523">
        <f t="shared" ref="AO41:AO72" ca="1" si="51">IF(AND(AA41="PWR",D41&lt;&gt;"-"),1,0)</f>
        <v>0</v>
      </c>
      <c r="AP41" s="524">
        <f t="shared" ref="AP41:AP72" ca="1" si="52">IF(AND(D41&lt;&gt;"-",OR(AA41="MB",AA41="DO_GIO",AA41="SET_DO_SET",AA41="DO_SET",AA41="DO_ALL",AA41="DI",AA41="AI",AA41="AO")),1,0)</f>
        <v>0</v>
      </c>
      <c r="AQ41" s="525">
        <f ca="1">IF(AND(SUM(AQ$7:AQ40)=1, SUM($AP41:AP41)=1,OR($AF41=1,$AE41=1)),1,0)</f>
        <v>0</v>
      </c>
      <c r="AR41" s="525">
        <f ca="1">IF(AND(SUM(AR$7:AR40)=1, SUM($AP41:AQ41)=1,OR($AF41=1,$AE41=1)),1,0)</f>
        <v>0</v>
      </c>
      <c r="AS41" s="526">
        <f ca="1">IF(AND(SUM(AS$7:AS40)=1, SUM($AP41:AR41)=1,OR($AF41=1,AD41=1),SUM(AX$7:AX40)&lt;2),1,0)</f>
        <v>0</v>
      </c>
      <c r="AT41" s="526">
        <f ca="1">IF(AND(SUM(AT$7:AT40)=1, SUM($AP41:AS41)=1,OR($AG41=1,$AH41=1,$AF41=1,$AD41=1)),1,0)</f>
        <v>0</v>
      </c>
      <c r="AU41" s="526">
        <f ca="1">IF(AND(SUM(AU$7:AU40)=1, SUM($AP41:AT41)=1,OR($AG41=1,$AH41=1,$AF41=1,$AD41=1)),1,0)</f>
        <v>0</v>
      </c>
      <c r="AV41" s="526">
        <f ca="1">IF(AND(SUM(AV$7:AV40)=1, SUM($AP41:AU41)=1,OR($AG41=1,$AH41=1,$AF41=1,$AD41=1)),1,0)</f>
        <v>0</v>
      </c>
      <c r="AW41" s="526">
        <f ca="1">IF(AND(SUM(AW$7:AW40)=1, SUM($AP41:AV41)=1,OR($AG41=1,$AH41=1,$AF41=1,$AD41=1)),1,0)</f>
        <v>0</v>
      </c>
      <c r="AX41" s="526">
        <f ca="1">IF(AND(SUM(AX$7:AX40)=1, SUM($AP41:AW41)=1,SUM(AS$7:AS40)&lt;2,OR(AG41=1,AH41=1,AD41=1)),1,0)</f>
        <v>0</v>
      </c>
      <c r="AY41" s="526">
        <f ca="1">IF(AND(SUM(AY$7:AY40)=1,OR($AI41=1)),1,0)</f>
        <v>0</v>
      </c>
      <c r="AZ41" s="526">
        <f ca="1">IF(AND(SUM(AZ$7:AZ40)=1,OR($AB41=1)),1,0)</f>
        <v>0</v>
      </c>
      <c r="BA41" s="527">
        <f ca="1">IF(SUM($AP41:AZ41)=1,1,0)</f>
        <v>0</v>
      </c>
      <c r="BB41" s="528" t="str">
        <f t="shared" ca="1" si="46"/>
        <v/>
      </c>
      <c r="BC41" s="526" t="str">
        <f t="shared" ca="1" si="46"/>
        <v/>
      </c>
      <c r="BD41" s="526" t="str">
        <f t="shared" ca="1" si="46"/>
        <v/>
      </c>
      <c r="BE41" s="526" t="str">
        <f t="shared" ca="1" si="46"/>
        <v/>
      </c>
      <c r="BF41" s="526" t="str">
        <f t="shared" ca="1" si="46"/>
        <v/>
      </c>
      <c r="BG41" s="526" t="str">
        <f t="shared" ca="1" si="46"/>
        <v/>
      </c>
      <c r="BH41" s="526" t="str">
        <f t="shared" ca="1" si="46"/>
        <v/>
      </c>
      <c r="BI41" s="526" t="str">
        <f t="shared" ca="1" si="46"/>
        <v/>
      </c>
      <c r="BJ41" s="526" t="str">
        <f t="shared" ca="1" si="46"/>
        <v/>
      </c>
      <c r="BK41" s="526" t="str">
        <f t="shared" ca="1" si="46"/>
        <v/>
      </c>
      <c r="BL41" s="527" t="str">
        <f t="shared" ca="1" si="7"/>
        <v/>
      </c>
      <c r="BM41" s="487" t="str">
        <f t="shared" ca="1" si="29"/>
        <v/>
      </c>
      <c r="BN41" s="488" t="str">
        <f t="shared" ca="1" si="29"/>
        <v/>
      </c>
      <c r="BO41" s="488" t="str">
        <f t="shared" ca="1" si="29"/>
        <v/>
      </c>
      <c r="BP41" s="488" t="str">
        <f t="shared" ca="1" si="29"/>
        <v/>
      </c>
      <c r="BQ41" s="488" t="str">
        <f t="shared" ca="1" si="29"/>
        <v/>
      </c>
      <c r="BR41" s="488" t="str">
        <f t="shared" ca="1" si="29"/>
        <v/>
      </c>
      <c r="BS41" s="488" t="str">
        <f t="shared" ca="1" si="29"/>
        <v/>
      </c>
      <c r="BT41" s="488" t="str">
        <f t="shared" ca="1" si="29"/>
        <v/>
      </c>
      <c r="BU41" s="489" t="str">
        <f t="shared" ca="1" si="29"/>
        <v/>
      </c>
      <c r="BV41" s="469"/>
      <c r="BW41" s="440"/>
      <c r="BX41" s="441">
        <f t="shared" ref="BX41:BX72" ca="1" si="53">IF(CC41&gt;0,INDIRECT("'Product CodesCentral'!C"&amp;CC41),"")</f>
        <v>0</v>
      </c>
      <c r="BY41" s="394">
        <f t="shared" ref="BY41:BY72" ca="1" si="54">IF(CC41&gt;0,INDIRECT("'Product CodesCentral'!D"&amp;CC41),"")</f>
        <v>0</v>
      </c>
      <c r="BZ41" s="394">
        <f t="shared" ref="BZ41:BZ72" ca="1" si="55">IF(CC41&gt;0,INDIRECT("'Product CodesCentral'!E"&amp;CC41),"")</f>
        <v>0</v>
      </c>
      <c r="CA41" s="394">
        <f t="shared" ref="CA41:CA72" ca="1" si="56">IF(CC41&gt;0,INDIRECT("'Product CodesCentral'!F"&amp;CC41),"")</f>
        <v>0</v>
      </c>
      <c r="CB41" s="468"/>
      <c r="CC41" s="467">
        <f ca="1">'Product CodesCentral'!G34</f>
        <v>1</v>
      </c>
      <c r="CD41" s="468"/>
      <c r="CE41" s="468"/>
      <c r="CF41" s="468"/>
      <c r="CG41" s="469"/>
      <c r="CH41" s="469"/>
      <c r="CI41" s="469"/>
      <c r="CJ41" s="469"/>
      <c r="CK41" s="469"/>
      <c r="CL41" s="469"/>
      <c r="CM41" s="469"/>
      <c r="CN41" s="469"/>
      <c r="CO41" s="469"/>
      <c r="CP41" s="469"/>
      <c r="CQ41" s="469"/>
      <c r="CR41" s="469"/>
      <c r="CS41" s="469"/>
      <c r="CT41" s="469"/>
      <c r="CU41" s="469"/>
      <c r="CV41" s="469"/>
      <c r="CW41" s="469"/>
      <c r="CX41" s="469"/>
      <c r="CY41" s="469"/>
      <c r="CZ41" s="469"/>
      <c r="DA41" s="469"/>
      <c r="DB41" s="469"/>
      <c r="DC41" s="469"/>
      <c r="DD41" s="469"/>
      <c r="DE41" s="469"/>
      <c r="DF41" s="469"/>
      <c r="DG41" s="469"/>
      <c r="DH41" s="469"/>
      <c r="DI41" s="469"/>
      <c r="DJ41" s="469"/>
      <c r="DK41" s="469"/>
      <c r="DL41" s="469"/>
      <c r="DM41" s="469"/>
      <c r="DN41" s="469"/>
      <c r="DO41" s="469"/>
      <c r="DP41" s="469"/>
      <c r="DQ41" s="469"/>
      <c r="DR41" s="469"/>
      <c r="DS41" s="469"/>
      <c r="DT41" s="469"/>
      <c r="DU41" s="469"/>
      <c r="DV41" s="469"/>
      <c r="DW41" s="469"/>
      <c r="DX41" s="469"/>
      <c r="DY41" s="469"/>
      <c r="DZ41" s="469"/>
      <c r="EA41" s="469"/>
      <c r="EB41" s="469"/>
      <c r="EC41" s="469"/>
      <c r="ED41" s="469"/>
      <c r="EE41" s="469"/>
      <c r="EF41" s="469"/>
      <c r="EG41" s="469"/>
      <c r="EH41" s="469"/>
      <c r="EI41" s="469"/>
      <c r="EJ41" s="469"/>
      <c r="EK41" s="469"/>
      <c r="EL41" s="469"/>
      <c r="EM41" s="469"/>
      <c r="EN41" s="469"/>
      <c r="EO41" s="469"/>
      <c r="EP41" s="469"/>
      <c r="EQ41" s="469"/>
      <c r="ER41" s="469"/>
      <c r="ES41" s="469"/>
      <c r="ET41" s="469"/>
      <c r="EU41" s="469"/>
      <c r="EV41" s="469"/>
      <c r="EW41" s="469"/>
      <c r="EX41" s="469"/>
      <c r="EY41" s="469"/>
      <c r="EZ41" s="469"/>
      <c r="FA41" s="469"/>
      <c r="FB41" s="469"/>
      <c r="FC41" s="469"/>
      <c r="FD41" s="469"/>
      <c r="FE41" s="469"/>
      <c r="FF41" s="469"/>
      <c r="FG41" s="469"/>
      <c r="FH41" s="469"/>
      <c r="FI41" s="469"/>
      <c r="FJ41" s="469"/>
      <c r="FK41" s="469"/>
      <c r="FL41" s="469"/>
      <c r="FM41" s="469"/>
      <c r="FN41" s="469"/>
      <c r="FO41" s="469"/>
      <c r="FP41" s="469"/>
      <c r="FQ41" s="469"/>
      <c r="FR41" s="469"/>
      <c r="FS41" s="469"/>
      <c r="FT41" s="469"/>
    </row>
    <row r="42" spans="1:176" s="467" customFormat="1" ht="15" hidden="1" customHeight="1" thickBot="1" x14ac:dyDescent="0.3">
      <c r="A42" s="468"/>
      <c r="B42" s="440"/>
      <c r="C42" s="532" t="str">
        <f ca="1">CONCATENATE(SelectionDataCentral!D42,L42)</f>
        <v>0</v>
      </c>
      <c r="D42" s="533" t="str">
        <f ca="1">SelectionDataCentral!E42</f>
        <v/>
      </c>
      <c r="E42" s="534" t="str">
        <f ca="1">SelectionDataCentral!F42</f>
        <v/>
      </c>
      <c r="F42" s="535"/>
      <c r="G42" s="535" t="str">
        <f ca="1">SelectionDataCentral!J42</f>
        <v/>
      </c>
      <c r="H42" s="518"/>
      <c r="I42" s="519"/>
      <c r="J42" s="474"/>
      <c r="K42" s="474" t="str">
        <f t="shared" ca="1" si="9"/>
        <v>[5 - 0-]</v>
      </c>
      <c r="L42" s="474"/>
      <c r="M42" s="474" t="str">
        <f t="shared" ca="1" si="40"/>
        <v>[5 - 0-]</v>
      </c>
      <c r="N42" s="474" t="str">
        <f t="shared" ca="1" si="41"/>
        <v/>
      </c>
      <c r="O42" s="448" t="str">
        <f t="shared" ca="1" si="3"/>
        <v/>
      </c>
      <c r="P42" s="448" t="str">
        <f t="shared" ca="1" si="4"/>
        <v/>
      </c>
      <c r="Q42" s="449" t="str">
        <f t="shared" ca="1" si="37"/>
        <v/>
      </c>
      <c r="R42" s="475" t="str">
        <f t="shared" si="1"/>
        <v/>
      </c>
      <c r="S42" s="474" t="str">
        <f>""</f>
        <v/>
      </c>
      <c r="T42" s="474"/>
      <c r="U42" s="474"/>
      <c r="V42" s="474"/>
      <c r="W42" s="476" t="str">
        <f t="shared" ca="1" si="47"/>
        <v/>
      </c>
      <c r="X42" s="477" t="str">
        <f t="shared" ca="1" si="11"/>
        <v/>
      </c>
      <c r="Y42" s="477" t="str">
        <f t="shared" ca="1" si="12"/>
        <v/>
      </c>
      <c r="Z42" s="477" t="str">
        <f t="shared" ca="1" si="13"/>
        <v/>
      </c>
      <c r="AA42" s="520">
        <f ca="1">SelectionDataCentral!C42</f>
        <v>0</v>
      </c>
      <c r="AB42" s="521">
        <f t="shared" ca="1" si="14"/>
        <v>0</v>
      </c>
      <c r="AC42" s="522">
        <f t="shared" ca="1" si="48"/>
        <v>0</v>
      </c>
      <c r="AD42" s="522">
        <f t="shared" ca="1" si="16"/>
        <v>0</v>
      </c>
      <c r="AE42" s="522">
        <f t="shared" ca="1" si="44"/>
        <v>0</v>
      </c>
      <c r="AF42" s="522">
        <f t="shared" ca="1" si="45"/>
        <v>0</v>
      </c>
      <c r="AG42" s="522">
        <f t="shared" ca="1" si="19"/>
        <v>0</v>
      </c>
      <c r="AH42" s="522">
        <f t="shared" ca="1" si="20"/>
        <v>0</v>
      </c>
      <c r="AI42" s="522">
        <f t="shared" ca="1" si="21"/>
        <v>0</v>
      </c>
      <c r="AJ42" s="522">
        <f t="shared" ca="1" si="35"/>
        <v>0</v>
      </c>
      <c r="AK42" s="522">
        <f t="shared" ca="1" si="49"/>
        <v>0</v>
      </c>
      <c r="AL42" s="522">
        <f t="shared" ca="1" si="50"/>
        <v>0</v>
      </c>
      <c r="AM42" s="522">
        <f t="shared" ca="1" si="24"/>
        <v>0</v>
      </c>
      <c r="AN42" s="523">
        <f t="shared" ca="1" si="25"/>
        <v>0</v>
      </c>
      <c r="AO42" s="523">
        <f t="shared" ca="1" si="51"/>
        <v>0</v>
      </c>
      <c r="AP42" s="524">
        <f t="shared" ca="1" si="52"/>
        <v>0</v>
      </c>
      <c r="AQ42" s="525">
        <f ca="1">IF(AND(SUM(AQ$7:AQ41)=1, SUM($AP42:AP42)=1,OR($AF42=1,$AE42=1)),1,0)</f>
        <v>0</v>
      </c>
      <c r="AR42" s="525">
        <f ca="1">IF(AND(SUM(AR$7:AR41)=1, SUM($AP42:AQ42)=1,OR($AF42=1,$AE42=1)),1,0)</f>
        <v>0</v>
      </c>
      <c r="AS42" s="526">
        <f ca="1">IF(AND(SUM(AS$7:AS41)=1, SUM($AP42:AR42)=1,OR($AF42=1,AD42=1),SUM(AX$7:AX41)&lt;2),1,0)</f>
        <v>0</v>
      </c>
      <c r="AT42" s="526">
        <f ca="1">IF(AND(SUM(AT$7:AT41)=1, SUM($AP42:AS42)=1,OR($AG42=1,$AH42=1,$AF42=1,$AD42=1)),1,0)</f>
        <v>0</v>
      </c>
      <c r="AU42" s="526">
        <f ca="1">IF(AND(SUM(AU$7:AU41)=1, SUM($AP42:AT42)=1,OR($AG42=1,$AH42=1,$AF42=1,$AD42=1)),1,0)</f>
        <v>0</v>
      </c>
      <c r="AV42" s="526">
        <f ca="1">IF(AND(SUM(AV$7:AV41)=1, SUM($AP42:AU42)=1,OR($AG42=1,$AH42=1,$AF42=1,$AD42=1)),1,0)</f>
        <v>0</v>
      </c>
      <c r="AW42" s="526">
        <f ca="1">IF(AND(SUM(AW$7:AW41)=1, SUM($AP42:AV42)=1,OR($AG42=1,$AH42=1,$AF42=1,$AD42=1)),1,0)</f>
        <v>0</v>
      </c>
      <c r="AX42" s="526">
        <f ca="1">IF(AND(SUM(AX$7:AX41)=1, SUM($AP42:AW42)=1,SUM(AS$7:AS41)&lt;2,OR(AG42=1,AH42=1,AD42=1)),1,0)</f>
        <v>0</v>
      </c>
      <c r="AY42" s="526">
        <f ca="1">IF(AND(SUM(AY$7:AY41)=1,OR($AI42=1)),1,0)</f>
        <v>0</v>
      </c>
      <c r="AZ42" s="526">
        <f ca="1">IF(AND(SUM(AZ$7:AZ41)=1,OR($AB42=1)),1,0)</f>
        <v>0</v>
      </c>
      <c r="BA42" s="527">
        <f ca="1">IF(SUM($AP42:AZ42)=1,1,0)</f>
        <v>0</v>
      </c>
      <c r="BB42" s="528" t="str">
        <f t="shared" ca="1" si="46"/>
        <v/>
      </c>
      <c r="BC42" s="526" t="str">
        <f t="shared" ca="1" si="46"/>
        <v/>
      </c>
      <c r="BD42" s="526" t="str">
        <f t="shared" ca="1" si="46"/>
        <v/>
      </c>
      <c r="BE42" s="526" t="str">
        <f t="shared" ca="1" si="46"/>
        <v/>
      </c>
      <c r="BF42" s="526" t="str">
        <f t="shared" ca="1" si="46"/>
        <v/>
      </c>
      <c r="BG42" s="526" t="str">
        <f t="shared" ca="1" si="46"/>
        <v/>
      </c>
      <c r="BH42" s="526" t="str">
        <f t="shared" ca="1" si="46"/>
        <v/>
      </c>
      <c r="BI42" s="526" t="str">
        <f t="shared" ca="1" si="46"/>
        <v/>
      </c>
      <c r="BJ42" s="526" t="str">
        <f t="shared" ca="1" si="46"/>
        <v/>
      </c>
      <c r="BK42" s="526" t="str">
        <f t="shared" ca="1" si="46"/>
        <v/>
      </c>
      <c r="BL42" s="527" t="str">
        <f t="shared" ca="1" si="7"/>
        <v/>
      </c>
      <c r="BM42" s="487" t="str">
        <f t="shared" ca="1" si="29"/>
        <v/>
      </c>
      <c r="BN42" s="488" t="str">
        <f t="shared" ca="1" si="29"/>
        <v/>
      </c>
      <c r="BO42" s="488" t="str">
        <f t="shared" ca="1" si="29"/>
        <v/>
      </c>
      <c r="BP42" s="488" t="str">
        <f t="shared" ca="1" si="29"/>
        <v/>
      </c>
      <c r="BQ42" s="488" t="str">
        <f t="shared" ca="1" si="29"/>
        <v/>
      </c>
      <c r="BR42" s="488" t="str">
        <f t="shared" ca="1" si="29"/>
        <v/>
      </c>
      <c r="BS42" s="488" t="str">
        <f t="shared" ca="1" si="29"/>
        <v/>
      </c>
      <c r="BT42" s="488" t="str">
        <f t="shared" ca="1" si="29"/>
        <v/>
      </c>
      <c r="BU42" s="489" t="str">
        <f t="shared" ca="1" si="29"/>
        <v/>
      </c>
      <c r="BV42" s="469"/>
      <c r="BW42" s="440"/>
      <c r="BX42" s="441">
        <f t="shared" ca="1" si="53"/>
        <v>0</v>
      </c>
      <c r="BY42" s="394">
        <f t="shared" ca="1" si="54"/>
        <v>0</v>
      </c>
      <c r="BZ42" s="394">
        <f t="shared" ca="1" si="55"/>
        <v>0</v>
      </c>
      <c r="CA42" s="394">
        <f t="shared" ca="1" si="56"/>
        <v>0</v>
      </c>
      <c r="CB42" s="468"/>
      <c r="CC42" s="467">
        <f ca="1">'Product CodesCentral'!G35</f>
        <v>1</v>
      </c>
      <c r="CD42" s="468"/>
      <c r="CE42" s="468"/>
      <c r="CF42" s="468"/>
      <c r="CG42" s="469"/>
      <c r="CH42" s="469"/>
      <c r="CI42" s="469"/>
      <c r="CJ42" s="469"/>
      <c r="CK42" s="469"/>
      <c r="CL42" s="469"/>
      <c r="CM42" s="469"/>
      <c r="CN42" s="469"/>
      <c r="CO42" s="469"/>
      <c r="CP42" s="469"/>
      <c r="CQ42" s="469"/>
      <c r="CR42" s="469"/>
      <c r="CS42" s="469"/>
      <c r="CT42" s="469"/>
      <c r="CU42" s="469"/>
      <c r="CV42" s="469"/>
      <c r="CW42" s="469"/>
      <c r="CX42" s="469"/>
      <c r="CY42" s="469"/>
      <c r="CZ42" s="469"/>
      <c r="DA42" s="469"/>
      <c r="DB42" s="469"/>
      <c r="DC42" s="469"/>
      <c r="DD42" s="469"/>
      <c r="DE42" s="469"/>
      <c r="DF42" s="469"/>
      <c r="DG42" s="469"/>
      <c r="DH42" s="469"/>
      <c r="DI42" s="469"/>
      <c r="DJ42" s="469"/>
      <c r="DK42" s="469"/>
      <c r="DL42" s="469"/>
      <c r="DM42" s="469"/>
      <c r="DN42" s="469"/>
      <c r="DO42" s="469"/>
      <c r="DP42" s="469"/>
      <c r="DQ42" s="469"/>
      <c r="DR42" s="469"/>
      <c r="DS42" s="469"/>
      <c r="DT42" s="469"/>
      <c r="DU42" s="469"/>
      <c r="DV42" s="469"/>
      <c r="DW42" s="469"/>
      <c r="DX42" s="469"/>
      <c r="DY42" s="469"/>
      <c r="DZ42" s="469"/>
      <c r="EA42" s="469"/>
      <c r="EB42" s="469"/>
      <c r="EC42" s="469"/>
      <c r="ED42" s="469"/>
      <c r="EE42" s="469"/>
      <c r="EF42" s="469"/>
      <c r="EG42" s="469"/>
      <c r="EH42" s="469"/>
      <c r="EI42" s="469"/>
      <c r="EJ42" s="469"/>
      <c r="EK42" s="469"/>
      <c r="EL42" s="469"/>
      <c r="EM42" s="469"/>
      <c r="EN42" s="469"/>
      <c r="EO42" s="469"/>
      <c r="EP42" s="469"/>
      <c r="EQ42" s="469"/>
      <c r="ER42" s="469"/>
      <c r="ES42" s="469"/>
      <c r="ET42" s="469"/>
      <c r="EU42" s="469"/>
      <c r="EV42" s="469"/>
      <c r="EW42" s="469"/>
      <c r="EX42" s="469"/>
      <c r="EY42" s="469"/>
      <c r="EZ42" s="469"/>
      <c r="FA42" s="469"/>
      <c r="FB42" s="469"/>
      <c r="FC42" s="469"/>
      <c r="FD42" s="469"/>
      <c r="FE42" s="469"/>
      <c r="FF42" s="469"/>
      <c r="FG42" s="469"/>
      <c r="FH42" s="469"/>
      <c r="FI42" s="469"/>
      <c r="FJ42" s="469"/>
      <c r="FK42" s="469"/>
      <c r="FL42" s="469"/>
      <c r="FM42" s="469"/>
      <c r="FN42" s="469"/>
      <c r="FO42" s="469"/>
      <c r="FP42" s="469"/>
      <c r="FQ42" s="469"/>
      <c r="FR42" s="469"/>
      <c r="FS42" s="469"/>
      <c r="FT42" s="469"/>
    </row>
    <row r="43" spans="1:176" s="467" customFormat="1" ht="15" hidden="1" customHeight="1" thickBot="1" x14ac:dyDescent="0.3">
      <c r="A43" s="468"/>
      <c r="B43" s="468"/>
      <c r="C43" s="566" t="str">
        <f ca="1">CONCATENATE(SelectionDataCentral!D43,L43)</f>
        <v>0</v>
      </c>
      <c r="D43" s="541" t="s">
        <v>50</v>
      </c>
      <c r="E43" s="517" t="str">
        <f t="shared" ref="E43:E98" si="57">HYPERLINK("#"&amp;ADDRESS(ROW(),COLUMN()-1),CHAR(128))</f>
        <v>€</v>
      </c>
      <c r="F43" s="536"/>
      <c r="G43" s="536" t="str">
        <f t="shared" ref="G43:G57" ca="1" si="58">K43</f>
        <v>-</v>
      </c>
      <c r="H43" s="518"/>
      <c r="I43" s="519"/>
      <c r="J43" s="474"/>
      <c r="K43" s="474" t="str">
        <f t="shared" ca="1" si="9"/>
        <v>-</v>
      </c>
      <c r="L43" s="474"/>
      <c r="M43" s="474" t="str">
        <f t="shared" si="40"/>
        <v/>
      </c>
      <c r="N43" s="474" t="str">
        <f t="shared" ca="1" si="41"/>
        <v/>
      </c>
      <c r="O43" s="448" t="str">
        <f t="shared" ca="1" si="3"/>
        <v/>
      </c>
      <c r="P43" s="448" t="str">
        <f t="shared" ca="1" si="4"/>
        <v/>
      </c>
      <c r="Q43" s="449" t="str">
        <f t="shared" si="37"/>
        <v/>
      </c>
      <c r="R43" s="475" t="str">
        <f t="shared" si="1"/>
        <v/>
      </c>
      <c r="S43" s="474" t="str">
        <f>""</f>
        <v/>
      </c>
      <c r="T43" s="474"/>
      <c r="U43" s="474"/>
      <c r="V43" s="474"/>
      <c r="W43" s="476" t="str">
        <f t="shared" ca="1" si="47"/>
        <v/>
      </c>
      <c r="X43" s="477" t="str">
        <f t="shared" ca="1" si="11"/>
        <v/>
      </c>
      <c r="Y43" s="477" t="str">
        <f t="shared" ca="1" si="12"/>
        <v/>
      </c>
      <c r="Z43" s="477" t="str">
        <f t="shared" ca="1" si="13"/>
        <v/>
      </c>
      <c r="AA43" s="520">
        <f ca="1">SelectionDataCentral!C43</f>
        <v>0</v>
      </c>
      <c r="AB43" s="521">
        <f t="shared" ca="1" si="14"/>
        <v>0</v>
      </c>
      <c r="AC43" s="522">
        <f t="shared" ca="1" si="48"/>
        <v>0</v>
      </c>
      <c r="AD43" s="522">
        <f t="shared" ca="1" si="16"/>
        <v>0</v>
      </c>
      <c r="AE43" s="522">
        <f t="shared" ca="1" si="44"/>
        <v>0</v>
      </c>
      <c r="AF43" s="522">
        <f t="shared" ca="1" si="45"/>
        <v>0</v>
      </c>
      <c r="AG43" s="522">
        <f t="shared" ca="1" si="19"/>
        <v>0</v>
      </c>
      <c r="AH43" s="522">
        <f t="shared" ca="1" si="20"/>
        <v>0</v>
      </c>
      <c r="AI43" s="522">
        <f t="shared" ca="1" si="21"/>
        <v>0</v>
      </c>
      <c r="AJ43" s="522">
        <f t="shared" ca="1" si="35"/>
        <v>0</v>
      </c>
      <c r="AK43" s="522">
        <f t="shared" ca="1" si="49"/>
        <v>0</v>
      </c>
      <c r="AL43" s="522">
        <f t="shared" ca="1" si="50"/>
        <v>0</v>
      </c>
      <c r="AM43" s="522">
        <f t="shared" ca="1" si="24"/>
        <v>0</v>
      </c>
      <c r="AN43" s="523">
        <f t="shared" ca="1" si="25"/>
        <v>0</v>
      </c>
      <c r="AO43" s="523">
        <f t="shared" ca="1" si="51"/>
        <v>0</v>
      </c>
      <c r="AP43" s="524">
        <f t="shared" ca="1" si="52"/>
        <v>0</v>
      </c>
      <c r="AQ43" s="525">
        <f ca="1">IF(AND(SUM(AQ$7:AQ42)=1, SUM($AP43:AP43)=1,OR($AF43=1,$AE43=1)),1,0)</f>
        <v>0</v>
      </c>
      <c r="AR43" s="525">
        <f ca="1">IF(AND(SUM(AR$7:AR42)=1, SUM($AP43:AQ43)=1,OR($AF43=1,$AE43=1)),1,0)</f>
        <v>0</v>
      </c>
      <c r="AS43" s="526">
        <f ca="1">IF(AND(SUM(AS$7:AS42)=1, SUM($AP43:AR43)=1,OR($AF43=1,AD43=1),SUM(AX$7:AX42)&lt;2),1,0)</f>
        <v>0</v>
      </c>
      <c r="AT43" s="526">
        <f ca="1">IF(AND(SUM(AT$7:AT42)=1, SUM($AP43:AS43)=1,OR($AG43=1,$AH43=1,$AF43=1,$AD43=1)),1,0)</f>
        <v>0</v>
      </c>
      <c r="AU43" s="526">
        <f ca="1">IF(AND(SUM(AU$7:AU42)=1, SUM($AP43:AT43)=1,OR($AG43=1,$AH43=1,$AF43=1,$AD43=1)),1,0)</f>
        <v>0</v>
      </c>
      <c r="AV43" s="526">
        <f ca="1">IF(AND(SUM(AV$7:AV42)=1, SUM($AP43:AU43)=1,OR($AG43=1,$AH43=1,$AF43=1,$AD43=1)),1,0)</f>
        <v>0</v>
      </c>
      <c r="AW43" s="526">
        <f ca="1">IF(AND(SUM(AW$7:AW42)=1, SUM($AP43:AV43)=1,OR($AG43=1,$AH43=1,$AF43=1,$AD43=1)),1,0)</f>
        <v>0</v>
      </c>
      <c r="AX43" s="526">
        <f ca="1">IF(AND(SUM(AX$7:AX42)=1, SUM($AP43:AW43)=1,SUM(AS$7:AS42)&lt;2,OR(AG43=1,AH43=1,AD43=1)),1,0)</f>
        <v>0</v>
      </c>
      <c r="AY43" s="526">
        <f ca="1">IF(AND(SUM(AY$7:AY42)=1,OR($AI43=1)),1,0)</f>
        <v>0</v>
      </c>
      <c r="AZ43" s="526">
        <f ca="1">IF(AND(SUM(AZ$7:AZ42)=1,OR($AB43=1)),1,0)</f>
        <v>0</v>
      </c>
      <c r="BA43" s="527">
        <f ca="1">IF(SUM($AP43:AZ43)=1,1,0)</f>
        <v>0</v>
      </c>
      <c r="BB43" s="528" t="str">
        <f t="shared" ca="1" si="46"/>
        <v/>
      </c>
      <c r="BC43" s="526" t="str">
        <f t="shared" ca="1" si="46"/>
        <v/>
      </c>
      <c r="BD43" s="526" t="str">
        <f t="shared" ca="1" si="46"/>
        <v/>
      </c>
      <c r="BE43" s="526" t="str">
        <f t="shared" ca="1" si="46"/>
        <v/>
      </c>
      <c r="BF43" s="526" t="str">
        <f t="shared" ca="1" si="46"/>
        <v/>
      </c>
      <c r="BG43" s="526" t="str">
        <f t="shared" ca="1" si="46"/>
        <v/>
      </c>
      <c r="BH43" s="526" t="str">
        <f t="shared" ca="1" si="46"/>
        <v/>
      </c>
      <c r="BI43" s="526" t="str">
        <f t="shared" ca="1" si="46"/>
        <v/>
      </c>
      <c r="BJ43" s="526" t="str">
        <f t="shared" ca="1" si="46"/>
        <v/>
      </c>
      <c r="BK43" s="526" t="str">
        <f t="shared" ca="1" si="46"/>
        <v/>
      </c>
      <c r="BL43" s="527" t="str">
        <f t="shared" ca="1" si="7"/>
        <v/>
      </c>
      <c r="BM43" s="487" t="str">
        <f t="shared" ca="1" si="29"/>
        <v/>
      </c>
      <c r="BN43" s="488" t="str">
        <f t="shared" ca="1" si="29"/>
        <v/>
      </c>
      <c r="BO43" s="488" t="str">
        <f t="shared" ca="1" si="29"/>
        <v/>
      </c>
      <c r="BP43" s="488" t="str">
        <f t="shared" ca="1" si="29"/>
        <v/>
      </c>
      <c r="BQ43" s="488" t="str">
        <f t="shared" ca="1" si="29"/>
        <v/>
      </c>
      <c r="BR43" s="488" t="str">
        <f t="shared" ca="1" si="29"/>
        <v/>
      </c>
      <c r="BS43" s="488" t="str">
        <f t="shared" ca="1" si="29"/>
        <v/>
      </c>
      <c r="BT43" s="488" t="str">
        <f t="shared" ca="1" si="29"/>
        <v/>
      </c>
      <c r="BU43" s="489" t="str">
        <f t="shared" ca="1" si="29"/>
        <v/>
      </c>
      <c r="BV43" s="469"/>
      <c r="BW43" s="440"/>
      <c r="BX43" s="441">
        <f t="shared" ca="1" si="53"/>
        <v>0</v>
      </c>
      <c r="BY43" s="394">
        <f t="shared" ca="1" si="54"/>
        <v>0</v>
      </c>
      <c r="BZ43" s="394">
        <f t="shared" ca="1" si="55"/>
        <v>0</v>
      </c>
      <c r="CA43" s="394">
        <f t="shared" ca="1" si="56"/>
        <v>0</v>
      </c>
      <c r="CB43" s="468"/>
      <c r="CC43" s="467">
        <f ca="1">'Product CodesCentral'!G36</f>
        <v>1</v>
      </c>
      <c r="CD43" s="468"/>
      <c r="CE43" s="468"/>
      <c r="CF43" s="468"/>
      <c r="CG43" s="469"/>
      <c r="CH43" s="469"/>
      <c r="CI43" s="469"/>
      <c r="CJ43" s="469"/>
      <c r="CK43" s="469"/>
      <c r="CL43" s="469"/>
      <c r="CM43" s="469"/>
      <c r="CN43" s="469"/>
      <c r="CO43" s="469"/>
      <c r="CP43" s="469"/>
      <c r="CQ43" s="469"/>
      <c r="CR43" s="469"/>
      <c r="CS43" s="469"/>
      <c r="CT43" s="469"/>
      <c r="CU43" s="469"/>
      <c r="CV43" s="469"/>
      <c r="CW43" s="469"/>
      <c r="CX43" s="469"/>
      <c r="CY43" s="469"/>
      <c r="CZ43" s="469"/>
      <c r="DA43" s="469"/>
      <c r="DB43" s="469"/>
      <c r="DC43" s="469"/>
      <c r="DD43" s="469"/>
      <c r="DE43" s="469"/>
      <c r="DF43" s="469"/>
      <c r="DG43" s="469"/>
      <c r="DH43" s="469"/>
      <c r="DI43" s="469"/>
      <c r="DJ43" s="469"/>
      <c r="DK43" s="469"/>
      <c r="DL43" s="469"/>
      <c r="DM43" s="469"/>
      <c r="DN43" s="469"/>
      <c r="DO43" s="469"/>
      <c r="DP43" s="469"/>
      <c r="DQ43" s="469"/>
      <c r="DR43" s="469"/>
      <c r="DS43" s="469"/>
      <c r="DT43" s="469"/>
      <c r="DU43" s="469"/>
      <c r="DV43" s="469"/>
      <c r="DW43" s="469"/>
      <c r="DX43" s="469"/>
      <c r="DY43" s="469"/>
      <c r="DZ43" s="469"/>
      <c r="EA43" s="469"/>
      <c r="EB43" s="469"/>
      <c r="EC43" s="469"/>
      <c r="ED43" s="469"/>
      <c r="EE43" s="469"/>
      <c r="EF43" s="469"/>
      <c r="EG43" s="469"/>
      <c r="EH43" s="469"/>
      <c r="EI43" s="469"/>
      <c r="EJ43" s="469"/>
      <c r="EK43" s="469"/>
      <c r="EL43" s="469"/>
      <c r="EM43" s="469"/>
      <c r="EN43" s="469"/>
      <c r="EO43" s="469"/>
      <c r="EP43" s="469"/>
      <c r="EQ43" s="469"/>
      <c r="ER43" s="469"/>
      <c r="ES43" s="469"/>
      <c r="ET43" s="469"/>
      <c r="EU43" s="469"/>
      <c r="EV43" s="469"/>
      <c r="EW43" s="469"/>
      <c r="EX43" s="469"/>
      <c r="EY43" s="469"/>
      <c r="EZ43" s="469"/>
      <c r="FA43" s="469"/>
      <c r="FB43" s="469"/>
      <c r="FC43" s="469"/>
      <c r="FD43" s="469"/>
      <c r="FE43" s="469"/>
      <c r="FF43" s="469"/>
      <c r="FG43" s="469"/>
      <c r="FH43" s="469"/>
      <c r="FI43" s="469"/>
      <c r="FJ43" s="469"/>
      <c r="FK43" s="469"/>
      <c r="FL43" s="469"/>
      <c r="FM43" s="469"/>
      <c r="FN43" s="469"/>
      <c r="FO43" s="469"/>
      <c r="FP43" s="469"/>
      <c r="FQ43" s="469"/>
      <c r="FR43" s="469"/>
      <c r="FS43" s="469"/>
      <c r="FT43" s="469"/>
    </row>
    <row r="44" spans="1:176" s="467" customFormat="1" ht="15" hidden="1" customHeight="1" thickBot="1" x14ac:dyDescent="0.3">
      <c r="A44" s="468"/>
      <c r="B44" s="468"/>
      <c r="C44" s="544" t="str">
        <f ca="1">CONCATENATE(SelectionDataCentral!D44,L44)</f>
        <v>0</v>
      </c>
      <c r="D44" s="541" t="s">
        <v>50</v>
      </c>
      <c r="E44" s="542" t="str">
        <f t="shared" si="57"/>
        <v>€</v>
      </c>
      <c r="F44" s="537"/>
      <c r="G44" s="537" t="str">
        <f t="shared" ca="1" si="58"/>
        <v>-</v>
      </c>
      <c r="H44" s="518"/>
      <c r="I44" s="519"/>
      <c r="J44" s="474"/>
      <c r="K44" s="474" t="str">
        <f t="shared" ca="1" si="9"/>
        <v>-</v>
      </c>
      <c r="L44" s="474"/>
      <c r="M44" s="474" t="str">
        <f t="shared" si="40"/>
        <v/>
      </c>
      <c r="N44" s="474" t="str">
        <f t="shared" ca="1" si="41"/>
        <v/>
      </c>
      <c r="O44" s="448" t="str">
        <f t="shared" ca="1" si="3"/>
        <v/>
      </c>
      <c r="P44" s="448" t="str">
        <f t="shared" ca="1" si="4"/>
        <v/>
      </c>
      <c r="Q44" s="449" t="str">
        <f t="shared" si="37"/>
        <v/>
      </c>
      <c r="R44" s="475" t="str">
        <f t="shared" si="1"/>
        <v/>
      </c>
      <c r="S44" s="474" t="str">
        <f>""</f>
        <v/>
      </c>
      <c r="T44" s="474"/>
      <c r="U44" s="474"/>
      <c r="V44" s="474"/>
      <c r="W44" s="476" t="str">
        <f t="shared" ca="1" si="47"/>
        <v/>
      </c>
      <c r="X44" s="477" t="str">
        <f t="shared" ca="1" si="11"/>
        <v/>
      </c>
      <c r="Y44" s="477" t="str">
        <f t="shared" ca="1" si="12"/>
        <v/>
      </c>
      <c r="Z44" s="477" t="str">
        <f t="shared" ca="1" si="13"/>
        <v/>
      </c>
      <c r="AA44" s="520">
        <f ca="1">SelectionDataCentral!C44</f>
        <v>0</v>
      </c>
      <c r="AB44" s="521">
        <f t="shared" ca="1" si="14"/>
        <v>0</v>
      </c>
      <c r="AC44" s="522">
        <f t="shared" ca="1" si="48"/>
        <v>0</v>
      </c>
      <c r="AD44" s="522">
        <f t="shared" ca="1" si="16"/>
        <v>0</v>
      </c>
      <c r="AE44" s="522">
        <f t="shared" ca="1" si="44"/>
        <v>0</v>
      </c>
      <c r="AF44" s="522">
        <f t="shared" ca="1" si="45"/>
        <v>0</v>
      </c>
      <c r="AG44" s="522">
        <f t="shared" ca="1" si="19"/>
        <v>0</v>
      </c>
      <c r="AH44" s="522">
        <f t="shared" ca="1" si="20"/>
        <v>0</v>
      </c>
      <c r="AI44" s="522">
        <f t="shared" ca="1" si="21"/>
        <v>0</v>
      </c>
      <c r="AJ44" s="522">
        <f t="shared" ca="1" si="35"/>
        <v>0</v>
      </c>
      <c r="AK44" s="522">
        <f t="shared" ca="1" si="49"/>
        <v>0</v>
      </c>
      <c r="AL44" s="522">
        <f t="shared" ca="1" si="50"/>
        <v>0</v>
      </c>
      <c r="AM44" s="522">
        <f t="shared" ca="1" si="24"/>
        <v>0</v>
      </c>
      <c r="AN44" s="523">
        <f t="shared" ca="1" si="25"/>
        <v>0</v>
      </c>
      <c r="AO44" s="523">
        <f t="shared" ca="1" si="51"/>
        <v>0</v>
      </c>
      <c r="AP44" s="524">
        <f t="shared" ca="1" si="52"/>
        <v>0</v>
      </c>
      <c r="AQ44" s="525">
        <f ca="1">IF(AND(SUM(AQ$7:AQ43)=1, SUM($AP44:AP44)=1,OR($AF44=1,$AE44=1)),1,0)</f>
        <v>0</v>
      </c>
      <c r="AR44" s="525">
        <f ca="1">IF(AND(SUM(AR$7:AR43)=1, SUM($AP44:AQ44)=1,OR($AF44=1,$AE44=1)),1,0)</f>
        <v>0</v>
      </c>
      <c r="AS44" s="526">
        <f ca="1">IF(AND(SUM(AS$7:AS43)=1, SUM($AP44:AR44)=1,OR($AF44=1,AD44=1),SUM(AX$7:AX43)&lt;2),1,0)</f>
        <v>0</v>
      </c>
      <c r="AT44" s="526">
        <f ca="1">IF(AND(SUM(AT$7:AT43)=1, SUM($AP44:AS44)=1,OR($AG44=1,$AH44=1,$AF44=1,$AD44=1)),1,0)</f>
        <v>0</v>
      </c>
      <c r="AU44" s="526">
        <f ca="1">IF(AND(SUM(AU$7:AU43)=1, SUM($AP44:AT44)=1,OR($AG44=1,$AH44=1,$AF44=1,$AD44=1)),1,0)</f>
        <v>0</v>
      </c>
      <c r="AV44" s="526">
        <f ca="1">IF(AND(SUM(AV$7:AV43)=1, SUM($AP44:AU44)=1,OR($AG44=1,$AH44=1,$AF44=1,$AD44=1)),1,0)</f>
        <v>0</v>
      </c>
      <c r="AW44" s="526">
        <f ca="1">IF(AND(SUM(AW$7:AW43)=1, SUM($AP44:AV44)=1,OR($AG44=1,$AH44=1,$AF44=1,$AD44=1)),1,0)</f>
        <v>0</v>
      </c>
      <c r="AX44" s="526">
        <f ca="1">IF(AND(SUM(AX$7:AX43)=1, SUM($AP44:AW44)=1,SUM(AS$7:AS43)&lt;2,OR(AG44=1,AH44=1,AD44=1)),1,0)</f>
        <v>0</v>
      </c>
      <c r="AY44" s="526">
        <f ca="1">IF(AND(SUM(AY$7:AY43)=1,OR($AI44=1)),1,0)</f>
        <v>0</v>
      </c>
      <c r="AZ44" s="526">
        <f ca="1">IF(AND(SUM(AZ$7:AZ43)=1,OR($AB44=1)),1,0)</f>
        <v>0</v>
      </c>
      <c r="BA44" s="527">
        <f ca="1">IF(SUM($AP44:AZ44)=1,1,0)</f>
        <v>0</v>
      </c>
      <c r="BB44" s="528" t="str">
        <f t="shared" ca="1" si="46"/>
        <v/>
      </c>
      <c r="BC44" s="526" t="str">
        <f t="shared" ca="1" si="46"/>
        <v/>
      </c>
      <c r="BD44" s="526" t="str">
        <f t="shared" ca="1" si="46"/>
        <v/>
      </c>
      <c r="BE44" s="526" t="str">
        <f t="shared" ca="1" si="46"/>
        <v/>
      </c>
      <c r="BF44" s="526" t="str">
        <f t="shared" ca="1" si="46"/>
        <v/>
      </c>
      <c r="BG44" s="526" t="str">
        <f t="shared" ca="1" si="46"/>
        <v/>
      </c>
      <c r="BH44" s="526" t="str">
        <f t="shared" ca="1" si="46"/>
        <v/>
      </c>
      <c r="BI44" s="526" t="str">
        <f t="shared" ca="1" si="46"/>
        <v/>
      </c>
      <c r="BJ44" s="526" t="str">
        <f t="shared" ca="1" si="46"/>
        <v/>
      </c>
      <c r="BK44" s="526" t="str">
        <f t="shared" ca="1" si="46"/>
        <v/>
      </c>
      <c r="BL44" s="527" t="str">
        <f t="shared" ca="1" si="7"/>
        <v/>
      </c>
      <c r="BM44" s="487" t="str">
        <f t="shared" ca="1" si="29"/>
        <v/>
      </c>
      <c r="BN44" s="488" t="str">
        <f t="shared" ca="1" si="29"/>
        <v/>
      </c>
      <c r="BO44" s="488" t="str">
        <f t="shared" ca="1" si="29"/>
        <v/>
      </c>
      <c r="BP44" s="488" t="str">
        <f t="shared" ca="1" si="29"/>
        <v/>
      </c>
      <c r="BQ44" s="488" t="str">
        <f t="shared" ca="1" si="29"/>
        <v/>
      </c>
      <c r="BR44" s="488" t="str">
        <f t="shared" ca="1" si="29"/>
        <v/>
      </c>
      <c r="BS44" s="488" t="str">
        <f t="shared" ca="1" si="29"/>
        <v/>
      </c>
      <c r="BT44" s="488" t="str">
        <f t="shared" ca="1" si="29"/>
        <v/>
      </c>
      <c r="BU44" s="489" t="str">
        <f t="shared" ca="1" si="29"/>
        <v/>
      </c>
      <c r="BV44" s="469"/>
      <c r="BW44" s="440"/>
      <c r="BX44" s="441">
        <f t="shared" ca="1" si="53"/>
        <v>0</v>
      </c>
      <c r="BY44" s="394">
        <f t="shared" ca="1" si="54"/>
        <v>0</v>
      </c>
      <c r="BZ44" s="394">
        <f t="shared" ca="1" si="55"/>
        <v>0</v>
      </c>
      <c r="CA44" s="394">
        <f t="shared" ca="1" si="56"/>
        <v>0</v>
      </c>
      <c r="CB44" s="468"/>
      <c r="CC44" s="467">
        <f ca="1">'Product CodesCentral'!G37</f>
        <v>1</v>
      </c>
      <c r="CD44" s="468"/>
      <c r="CE44" s="468"/>
      <c r="CF44" s="468"/>
      <c r="CG44" s="469"/>
      <c r="CH44" s="469"/>
      <c r="CI44" s="469"/>
      <c r="CJ44" s="469"/>
      <c r="CK44" s="469"/>
      <c r="CL44" s="469"/>
      <c r="CM44" s="469"/>
      <c r="CN44" s="469"/>
      <c r="CO44" s="469"/>
      <c r="CP44" s="469"/>
      <c r="CQ44" s="469"/>
      <c r="CR44" s="469"/>
      <c r="CS44" s="469"/>
      <c r="CT44" s="469"/>
      <c r="CU44" s="469"/>
      <c r="CV44" s="469"/>
      <c r="CW44" s="469"/>
      <c r="CX44" s="469"/>
      <c r="CY44" s="469"/>
      <c r="CZ44" s="469"/>
      <c r="DA44" s="469"/>
      <c r="DB44" s="469"/>
      <c r="DC44" s="469"/>
      <c r="DD44" s="469"/>
      <c r="DE44" s="469"/>
      <c r="DF44" s="469"/>
      <c r="DG44" s="469"/>
      <c r="DH44" s="469"/>
      <c r="DI44" s="469"/>
      <c r="DJ44" s="469"/>
      <c r="DK44" s="469"/>
      <c r="DL44" s="469"/>
      <c r="DM44" s="469"/>
      <c r="DN44" s="469"/>
      <c r="DO44" s="469"/>
      <c r="DP44" s="469"/>
      <c r="DQ44" s="469"/>
      <c r="DR44" s="469"/>
      <c r="DS44" s="469"/>
      <c r="DT44" s="469"/>
      <c r="DU44" s="469"/>
      <c r="DV44" s="469"/>
      <c r="DW44" s="469"/>
      <c r="DX44" s="469"/>
      <c r="DY44" s="469"/>
      <c r="DZ44" s="469"/>
      <c r="EA44" s="469"/>
      <c r="EB44" s="469"/>
      <c r="EC44" s="469"/>
      <c r="ED44" s="469"/>
      <c r="EE44" s="469"/>
      <c r="EF44" s="469"/>
      <c r="EG44" s="469"/>
      <c r="EH44" s="469"/>
      <c r="EI44" s="469"/>
      <c r="EJ44" s="469"/>
      <c r="EK44" s="469"/>
      <c r="EL44" s="469"/>
      <c r="EM44" s="469"/>
      <c r="EN44" s="469"/>
      <c r="EO44" s="469"/>
      <c r="EP44" s="469"/>
      <c r="EQ44" s="469"/>
      <c r="ER44" s="469"/>
      <c r="ES44" s="469"/>
      <c r="ET44" s="469"/>
      <c r="EU44" s="469"/>
      <c r="EV44" s="469"/>
      <c r="EW44" s="469"/>
      <c r="EX44" s="469"/>
      <c r="EY44" s="469"/>
      <c r="EZ44" s="469"/>
      <c r="FA44" s="469"/>
      <c r="FB44" s="469"/>
      <c r="FC44" s="469"/>
      <c r="FD44" s="469"/>
      <c r="FE44" s="469"/>
      <c r="FF44" s="469"/>
      <c r="FG44" s="469"/>
      <c r="FH44" s="469"/>
      <c r="FI44" s="469"/>
      <c r="FJ44" s="469"/>
      <c r="FK44" s="469"/>
      <c r="FL44" s="469"/>
      <c r="FM44" s="469"/>
      <c r="FN44" s="469"/>
      <c r="FO44" s="469"/>
      <c r="FP44" s="469"/>
      <c r="FQ44" s="469"/>
      <c r="FR44" s="469"/>
      <c r="FS44" s="469"/>
      <c r="FT44" s="469"/>
    </row>
    <row r="45" spans="1:176" s="467" customFormat="1" ht="15" hidden="1" customHeight="1" thickBot="1" x14ac:dyDescent="0.3">
      <c r="A45" s="468"/>
      <c r="B45" s="468"/>
      <c r="C45" s="567" t="str">
        <f ca="1">CONCATENATE(SelectionDataCentral!D45,L45)</f>
        <v>0</v>
      </c>
      <c r="D45" s="541" t="s">
        <v>50</v>
      </c>
      <c r="E45" s="517" t="str">
        <f t="shared" si="57"/>
        <v>€</v>
      </c>
      <c r="F45" s="539"/>
      <c r="G45" s="539" t="str">
        <f t="shared" ca="1" si="58"/>
        <v>-</v>
      </c>
      <c r="H45" s="518"/>
      <c r="I45" s="519"/>
      <c r="J45" s="474"/>
      <c r="K45" s="474" t="str">
        <f t="shared" ca="1" si="9"/>
        <v>-</v>
      </c>
      <c r="L45" s="474"/>
      <c r="M45" s="474" t="str">
        <f t="shared" si="40"/>
        <v/>
      </c>
      <c r="N45" s="474" t="str">
        <f t="shared" ca="1" si="41"/>
        <v/>
      </c>
      <c r="O45" s="448" t="str">
        <f t="shared" ca="1" si="3"/>
        <v/>
      </c>
      <c r="P45" s="448" t="str">
        <f t="shared" ca="1" si="4"/>
        <v/>
      </c>
      <c r="Q45" s="449" t="str">
        <f t="shared" si="37"/>
        <v/>
      </c>
      <c r="R45" s="475" t="str">
        <f t="shared" si="1"/>
        <v/>
      </c>
      <c r="S45" s="474" t="str">
        <f>""</f>
        <v/>
      </c>
      <c r="T45" s="474"/>
      <c r="U45" s="474"/>
      <c r="V45" s="474"/>
      <c r="W45" s="476" t="str">
        <f t="shared" ca="1" si="47"/>
        <v/>
      </c>
      <c r="X45" s="477" t="str">
        <f t="shared" ca="1" si="11"/>
        <v/>
      </c>
      <c r="Y45" s="477" t="str">
        <f t="shared" ca="1" si="12"/>
        <v/>
      </c>
      <c r="Z45" s="477" t="str">
        <f t="shared" ca="1" si="13"/>
        <v/>
      </c>
      <c r="AA45" s="520">
        <f ca="1">SelectionDataCentral!C45</f>
        <v>0</v>
      </c>
      <c r="AB45" s="521">
        <f t="shared" ca="1" si="14"/>
        <v>0</v>
      </c>
      <c r="AC45" s="522">
        <f t="shared" ca="1" si="48"/>
        <v>0</v>
      </c>
      <c r="AD45" s="522">
        <f t="shared" ca="1" si="16"/>
        <v>0</v>
      </c>
      <c r="AE45" s="522">
        <f t="shared" ca="1" si="44"/>
        <v>0</v>
      </c>
      <c r="AF45" s="522">
        <f t="shared" ca="1" si="45"/>
        <v>0</v>
      </c>
      <c r="AG45" s="522">
        <f t="shared" ca="1" si="19"/>
        <v>0</v>
      </c>
      <c r="AH45" s="522">
        <f t="shared" ca="1" si="20"/>
        <v>0</v>
      </c>
      <c r="AI45" s="522">
        <f t="shared" ca="1" si="21"/>
        <v>0</v>
      </c>
      <c r="AJ45" s="522">
        <f t="shared" ca="1" si="35"/>
        <v>0</v>
      </c>
      <c r="AK45" s="522">
        <f t="shared" ca="1" si="49"/>
        <v>0</v>
      </c>
      <c r="AL45" s="522">
        <f t="shared" ca="1" si="50"/>
        <v>0</v>
      </c>
      <c r="AM45" s="522">
        <f t="shared" ca="1" si="24"/>
        <v>0</v>
      </c>
      <c r="AN45" s="523">
        <f t="shared" ca="1" si="25"/>
        <v>0</v>
      </c>
      <c r="AO45" s="523">
        <f t="shared" ca="1" si="51"/>
        <v>0</v>
      </c>
      <c r="AP45" s="524">
        <f t="shared" ca="1" si="52"/>
        <v>0</v>
      </c>
      <c r="AQ45" s="525">
        <f ca="1">IF(AND(SUM(AQ$7:AQ44)=1, SUM($AP45:AP45)=1,OR($AF45=1,$AE45=1)),1,0)</f>
        <v>0</v>
      </c>
      <c r="AR45" s="525">
        <f ca="1">IF(AND(SUM(AR$7:AR44)=1, SUM($AP45:AQ45)=1,OR($AF45=1,$AE45=1)),1,0)</f>
        <v>0</v>
      </c>
      <c r="AS45" s="526">
        <f ca="1">IF(AND(SUM(AS$7:AS44)=1, SUM($AP45:AR45)=1,OR($AF45=1,AD45=1),SUM(AX$7:AX44)&lt;2),1,0)</f>
        <v>0</v>
      </c>
      <c r="AT45" s="526">
        <f ca="1">IF(AND(SUM(AT$7:AT44)=1, SUM($AP45:AS45)=1,OR($AG45=1,$AH45=1,$AF45=1,$AD45=1)),1,0)</f>
        <v>0</v>
      </c>
      <c r="AU45" s="526">
        <f ca="1">IF(AND(SUM(AU$7:AU44)=1, SUM($AP45:AT45)=1,OR($AG45=1,$AH45=1,$AF45=1,$AD45=1)),1,0)</f>
        <v>0</v>
      </c>
      <c r="AV45" s="526">
        <f ca="1">IF(AND(SUM(AV$7:AV44)=1, SUM($AP45:AU45)=1,OR($AG45=1,$AH45=1,$AF45=1,$AD45=1)),1,0)</f>
        <v>0</v>
      </c>
      <c r="AW45" s="526">
        <f ca="1">IF(AND(SUM(AW$7:AW44)=1, SUM($AP45:AV45)=1,OR($AG45=1,$AH45=1,$AF45=1,$AD45=1)),1,0)</f>
        <v>0</v>
      </c>
      <c r="AX45" s="526">
        <f ca="1">IF(AND(SUM(AX$7:AX44)=1, SUM($AP45:AW45)=1,SUM(AS$7:AS44)&lt;2,OR(AG45=1,AH45=1,AD45=1)),1,0)</f>
        <v>0</v>
      </c>
      <c r="AY45" s="526">
        <f ca="1">IF(AND(SUM(AY$7:AY44)=1,OR($AI45=1)),1,0)</f>
        <v>0</v>
      </c>
      <c r="AZ45" s="526">
        <f ca="1">IF(AND(SUM(AZ$7:AZ44)=1,OR($AB45=1)),1,0)</f>
        <v>0</v>
      </c>
      <c r="BA45" s="527">
        <f ca="1">IF(SUM($AP45:AZ45)=1,1,0)</f>
        <v>0</v>
      </c>
      <c r="BB45" s="528" t="str">
        <f t="shared" ca="1" si="46"/>
        <v/>
      </c>
      <c r="BC45" s="526" t="str">
        <f t="shared" ca="1" si="46"/>
        <v/>
      </c>
      <c r="BD45" s="526" t="str">
        <f t="shared" ca="1" si="46"/>
        <v/>
      </c>
      <c r="BE45" s="526" t="str">
        <f t="shared" ca="1" si="46"/>
        <v/>
      </c>
      <c r="BF45" s="526" t="str">
        <f t="shared" ca="1" si="46"/>
        <v/>
      </c>
      <c r="BG45" s="526" t="str">
        <f t="shared" ca="1" si="46"/>
        <v/>
      </c>
      <c r="BH45" s="526" t="str">
        <f t="shared" ca="1" si="46"/>
        <v/>
      </c>
      <c r="BI45" s="526" t="str">
        <f t="shared" ca="1" si="46"/>
        <v/>
      </c>
      <c r="BJ45" s="526" t="str">
        <f t="shared" ca="1" si="46"/>
        <v/>
      </c>
      <c r="BK45" s="526" t="str">
        <f t="shared" ca="1" si="46"/>
        <v/>
      </c>
      <c r="BL45" s="527" t="str">
        <f t="shared" ca="1" si="7"/>
        <v/>
      </c>
      <c r="BM45" s="487" t="str">
        <f t="shared" ca="1" si="29"/>
        <v/>
      </c>
      <c r="BN45" s="488" t="str">
        <f t="shared" ca="1" si="29"/>
        <v/>
      </c>
      <c r="BO45" s="488" t="str">
        <f t="shared" ca="1" si="29"/>
        <v/>
      </c>
      <c r="BP45" s="488" t="str">
        <f t="shared" ca="1" si="29"/>
        <v/>
      </c>
      <c r="BQ45" s="488" t="str">
        <f t="shared" ca="1" si="29"/>
        <v/>
      </c>
      <c r="BR45" s="488" t="str">
        <f t="shared" ca="1" si="29"/>
        <v/>
      </c>
      <c r="BS45" s="488" t="str">
        <f t="shared" ca="1" si="29"/>
        <v/>
      </c>
      <c r="BT45" s="488" t="str">
        <f t="shared" ca="1" si="29"/>
        <v/>
      </c>
      <c r="BU45" s="489" t="str">
        <f t="shared" ca="1" si="29"/>
        <v/>
      </c>
      <c r="BV45" s="469"/>
      <c r="BW45" s="440"/>
      <c r="BX45" s="441">
        <f t="shared" ca="1" si="53"/>
        <v>0</v>
      </c>
      <c r="BY45" s="394">
        <f t="shared" ca="1" si="54"/>
        <v>0</v>
      </c>
      <c r="BZ45" s="394">
        <f t="shared" ca="1" si="55"/>
        <v>0</v>
      </c>
      <c r="CA45" s="394">
        <f t="shared" ca="1" si="56"/>
        <v>0</v>
      </c>
      <c r="CB45" s="468"/>
      <c r="CC45" s="467">
        <f ca="1">'Product CodesCentral'!G38</f>
        <v>1</v>
      </c>
      <c r="CD45" s="468"/>
      <c r="CE45" s="468"/>
      <c r="CF45" s="468"/>
      <c r="CG45" s="469"/>
      <c r="CH45" s="469"/>
      <c r="CI45" s="469"/>
      <c r="CJ45" s="469"/>
      <c r="CK45" s="469"/>
      <c r="CL45" s="469"/>
      <c r="CM45" s="469"/>
      <c r="CN45" s="469"/>
      <c r="CO45" s="469"/>
      <c r="CP45" s="469"/>
      <c r="CQ45" s="469"/>
      <c r="CR45" s="469"/>
      <c r="CS45" s="469"/>
      <c r="CT45" s="469"/>
      <c r="CU45" s="469"/>
      <c r="CV45" s="469"/>
      <c r="CW45" s="469"/>
      <c r="CX45" s="469"/>
      <c r="CY45" s="469"/>
      <c r="CZ45" s="469"/>
      <c r="DA45" s="469"/>
      <c r="DB45" s="469"/>
      <c r="DC45" s="469"/>
      <c r="DD45" s="469"/>
      <c r="DE45" s="469"/>
      <c r="DF45" s="469"/>
      <c r="DG45" s="469"/>
      <c r="DH45" s="469"/>
      <c r="DI45" s="469"/>
      <c r="DJ45" s="469"/>
      <c r="DK45" s="469"/>
      <c r="DL45" s="469"/>
      <c r="DM45" s="469"/>
      <c r="DN45" s="469"/>
      <c r="DO45" s="469"/>
      <c r="DP45" s="469"/>
      <c r="DQ45" s="469"/>
      <c r="DR45" s="469"/>
      <c r="DS45" s="469"/>
      <c r="DT45" s="469"/>
      <c r="DU45" s="469"/>
      <c r="DV45" s="469"/>
      <c r="DW45" s="469"/>
      <c r="DX45" s="469"/>
      <c r="DY45" s="469"/>
      <c r="DZ45" s="469"/>
      <c r="EA45" s="469"/>
      <c r="EB45" s="469"/>
      <c r="EC45" s="469"/>
      <c r="ED45" s="469"/>
      <c r="EE45" s="469"/>
      <c r="EF45" s="469"/>
      <c r="EG45" s="469"/>
      <c r="EH45" s="469"/>
      <c r="EI45" s="469"/>
      <c r="EJ45" s="469"/>
      <c r="EK45" s="469"/>
      <c r="EL45" s="469"/>
      <c r="EM45" s="469"/>
      <c r="EN45" s="469"/>
      <c r="EO45" s="469"/>
      <c r="EP45" s="469"/>
      <c r="EQ45" s="469"/>
      <c r="ER45" s="469"/>
      <c r="ES45" s="469"/>
      <c r="ET45" s="469"/>
      <c r="EU45" s="469"/>
      <c r="EV45" s="469"/>
      <c r="EW45" s="469"/>
      <c r="EX45" s="469"/>
      <c r="EY45" s="469"/>
      <c r="EZ45" s="469"/>
      <c r="FA45" s="469"/>
      <c r="FB45" s="469"/>
      <c r="FC45" s="469"/>
      <c r="FD45" s="469"/>
      <c r="FE45" s="469"/>
      <c r="FF45" s="469"/>
      <c r="FG45" s="469"/>
      <c r="FH45" s="469"/>
      <c r="FI45" s="469"/>
      <c r="FJ45" s="469"/>
      <c r="FK45" s="469"/>
      <c r="FL45" s="469"/>
      <c r="FM45" s="469"/>
      <c r="FN45" s="469"/>
      <c r="FO45" s="469"/>
      <c r="FP45" s="469"/>
      <c r="FQ45" s="469"/>
      <c r="FR45" s="469"/>
      <c r="FS45" s="469"/>
      <c r="FT45" s="469"/>
    </row>
    <row r="46" spans="1:176" s="467" customFormat="1" ht="15" hidden="1" customHeight="1" thickBot="1" x14ac:dyDescent="0.3">
      <c r="A46" s="468"/>
      <c r="B46" s="468"/>
      <c r="C46" s="544" t="str">
        <f ca="1">CONCATENATE(SelectionDataCentral!D46,L46)</f>
        <v>0</v>
      </c>
      <c r="D46" s="541" t="s">
        <v>50</v>
      </c>
      <c r="E46" s="542" t="str">
        <f t="shared" si="57"/>
        <v>€</v>
      </c>
      <c r="F46" s="537"/>
      <c r="G46" s="537" t="str">
        <f t="shared" ca="1" si="58"/>
        <v>-</v>
      </c>
      <c r="H46" s="518"/>
      <c r="I46" s="519"/>
      <c r="J46" s="474"/>
      <c r="K46" s="474" t="str">
        <f t="shared" ca="1" si="9"/>
        <v>-</v>
      </c>
      <c r="L46" s="474"/>
      <c r="M46" s="474" t="str">
        <f t="shared" si="40"/>
        <v/>
      </c>
      <c r="N46" s="474" t="str">
        <f t="shared" ca="1" si="41"/>
        <v/>
      </c>
      <c r="O46" s="448" t="str">
        <f t="shared" ca="1" si="3"/>
        <v/>
      </c>
      <c r="P46" s="448" t="str">
        <f t="shared" ca="1" si="4"/>
        <v/>
      </c>
      <c r="Q46" s="449" t="str">
        <f t="shared" si="37"/>
        <v/>
      </c>
      <c r="R46" s="475" t="str">
        <f t="shared" si="1"/>
        <v/>
      </c>
      <c r="S46" s="474" t="str">
        <f>""</f>
        <v/>
      </c>
      <c r="T46" s="474"/>
      <c r="U46" s="474"/>
      <c r="V46" s="474"/>
      <c r="W46" s="476" t="str">
        <f t="shared" ca="1" si="47"/>
        <v/>
      </c>
      <c r="X46" s="477" t="str">
        <f t="shared" ca="1" si="11"/>
        <v/>
      </c>
      <c r="Y46" s="477" t="str">
        <f t="shared" ca="1" si="12"/>
        <v/>
      </c>
      <c r="Z46" s="477" t="str">
        <f t="shared" ca="1" si="13"/>
        <v/>
      </c>
      <c r="AA46" s="520">
        <f ca="1">SelectionDataCentral!C46</f>
        <v>0</v>
      </c>
      <c r="AB46" s="521">
        <f t="shared" ca="1" si="14"/>
        <v>0</v>
      </c>
      <c r="AC46" s="522">
        <f t="shared" ca="1" si="48"/>
        <v>0</v>
      </c>
      <c r="AD46" s="522">
        <f t="shared" ca="1" si="16"/>
        <v>0</v>
      </c>
      <c r="AE46" s="522">
        <f t="shared" ca="1" si="44"/>
        <v>0</v>
      </c>
      <c r="AF46" s="522">
        <f t="shared" ca="1" si="45"/>
        <v>0</v>
      </c>
      <c r="AG46" s="522">
        <f t="shared" ca="1" si="19"/>
        <v>0</v>
      </c>
      <c r="AH46" s="522">
        <f t="shared" ca="1" si="20"/>
        <v>0</v>
      </c>
      <c r="AI46" s="522">
        <f t="shared" ca="1" si="21"/>
        <v>0</v>
      </c>
      <c r="AJ46" s="522">
        <f t="shared" ca="1" si="35"/>
        <v>0</v>
      </c>
      <c r="AK46" s="522">
        <f t="shared" ca="1" si="49"/>
        <v>0</v>
      </c>
      <c r="AL46" s="522">
        <f t="shared" ca="1" si="50"/>
        <v>0</v>
      </c>
      <c r="AM46" s="522">
        <f t="shared" ca="1" si="24"/>
        <v>0</v>
      </c>
      <c r="AN46" s="523">
        <f t="shared" ca="1" si="25"/>
        <v>0</v>
      </c>
      <c r="AO46" s="523">
        <f t="shared" ca="1" si="51"/>
        <v>0</v>
      </c>
      <c r="AP46" s="524">
        <f t="shared" ca="1" si="52"/>
        <v>0</v>
      </c>
      <c r="AQ46" s="525">
        <f ca="1">IF(AND(SUM(AQ$7:AQ45)=1, SUM($AP46:AP46)=1,OR($AF46=1,$AE46=1)),1,0)</f>
        <v>0</v>
      </c>
      <c r="AR46" s="525">
        <f ca="1">IF(AND(SUM(AR$7:AR45)=1, SUM($AP46:AQ46)=1,OR($AF46=1,$AE46=1)),1,0)</f>
        <v>0</v>
      </c>
      <c r="AS46" s="526">
        <f ca="1">IF(AND(SUM(AS$7:AS45)=1, SUM($AP46:AR46)=1,OR($AF46=1,AD46=1),SUM(AX$7:AX45)&lt;2),1,0)</f>
        <v>0</v>
      </c>
      <c r="AT46" s="526">
        <f ca="1">IF(AND(SUM(AT$7:AT45)=1, SUM($AP46:AS46)=1,OR($AG46=1,$AH46=1,$AF46=1,$AD46=1)),1,0)</f>
        <v>0</v>
      </c>
      <c r="AU46" s="526">
        <f ca="1">IF(AND(SUM(AU$7:AU45)=1, SUM($AP46:AT46)=1,OR($AG46=1,$AH46=1,$AF46=1,$AD46=1)),1,0)</f>
        <v>0</v>
      </c>
      <c r="AV46" s="526">
        <f ca="1">IF(AND(SUM(AV$7:AV45)=1, SUM($AP46:AU46)=1,OR($AG46=1,$AH46=1,$AF46=1,$AD46=1)),1,0)</f>
        <v>0</v>
      </c>
      <c r="AW46" s="526">
        <f ca="1">IF(AND(SUM(AW$7:AW45)=1, SUM($AP46:AV46)=1,OR($AG46=1,$AH46=1,$AF46=1,$AD46=1)),1,0)</f>
        <v>0</v>
      </c>
      <c r="AX46" s="526">
        <f ca="1">IF(AND(SUM(AX$7:AX45)=1, SUM($AP46:AW46)=1,SUM(AS$7:AS45)&lt;2,OR(AG46=1,AH46=1,AD46=1)),1,0)</f>
        <v>0</v>
      </c>
      <c r="AY46" s="526">
        <f ca="1">IF(AND(SUM(AY$7:AY45)=1,OR($AI46=1)),1,0)</f>
        <v>0</v>
      </c>
      <c r="AZ46" s="526">
        <f ca="1">IF(AND(SUM(AZ$7:AZ45)=1,OR($AB46=1)),1,0)</f>
        <v>0</v>
      </c>
      <c r="BA46" s="527">
        <f ca="1">IF(SUM($AP46:AZ46)=1,1,0)</f>
        <v>0</v>
      </c>
      <c r="BB46" s="528" t="str">
        <f t="shared" ca="1" si="46"/>
        <v/>
      </c>
      <c r="BC46" s="526" t="str">
        <f t="shared" ca="1" si="46"/>
        <v/>
      </c>
      <c r="BD46" s="526" t="str">
        <f t="shared" ca="1" si="46"/>
        <v/>
      </c>
      <c r="BE46" s="526" t="str">
        <f t="shared" ca="1" si="46"/>
        <v/>
      </c>
      <c r="BF46" s="526" t="str">
        <f t="shared" ca="1" si="46"/>
        <v/>
      </c>
      <c r="BG46" s="526" t="str">
        <f t="shared" ca="1" si="46"/>
        <v/>
      </c>
      <c r="BH46" s="526" t="str">
        <f t="shared" ca="1" si="46"/>
        <v/>
      </c>
      <c r="BI46" s="526" t="str">
        <f t="shared" ca="1" si="46"/>
        <v/>
      </c>
      <c r="BJ46" s="526" t="str">
        <f t="shared" ca="1" si="46"/>
        <v/>
      </c>
      <c r="BK46" s="526" t="str">
        <f t="shared" ca="1" si="46"/>
        <v/>
      </c>
      <c r="BL46" s="527" t="str">
        <f t="shared" ca="1" si="7"/>
        <v/>
      </c>
      <c r="BM46" s="487" t="str">
        <f t="shared" ca="1" si="29"/>
        <v/>
      </c>
      <c r="BN46" s="488" t="str">
        <f t="shared" ca="1" si="29"/>
        <v/>
      </c>
      <c r="BO46" s="488" t="str">
        <f t="shared" ca="1" si="29"/>
        <v/>
      </c>
      <c r="BP46" s="488" t="str">
        <f t="shared" ca="1" si="29"/>
        <v/>
      </c>
      <c r="BQ46" s="488" t="str">
        <f t="shared" ca="1" si="29"/>
        <v/>
      </c>
      <c r="BR46" s="488" t="str">
        <f t="shared" ca="1" si="29"/>
        <v/>
      </c>
      <c r="BS46" s="488" t="str">
        <f t="shared" ca="1" si="29"/>
        <v/>
      </c>
      <c r="BT46" s="488" t="str">
        <f t="shared" ca="1" si="29"/>
        <v/>
      </c>
      <c r="BU46" s="489" t="str">
        <f t="shared" ca="1" si="29"/>
        <v/>
      </c>
      <c r="BV46" s="469"/>
      <c r="BW46" s="440"/>
      <c r="BX46" s="441">
        <f t="shared" ca="1" si="53"/>
        <v>0</v>
      </c>
      <c r="BY46" s="394">
        <f t="shared" ca="1" si="54"/>
        <v>0</v>
      </c>
      <c r="BZ46" s="394">
        <f t="shared" ca="1" si="55"/>
        <v>0</v>
      </c>
      <c r="CA46" s="394">
        <f t="shared" ca="1" si="56"/>
        <v>0</v>
      </c>
      <c r="CB46" s="468"/>
      <c r="CC46" s="467">
        <f ca="1">'Product CodesCentral'!G39</f>
        <v>1</v>
      </c>
      <c r="CD46" s="468"/>
      <c r="CE46" s="468"/>
      <c r="CF46" s="468"/>
      <c r="CG46" s="469"/>
      <c r="CH46" s="469"/>
      <c r="CI46" s="469"/>
      <c r="CJ46" s="469"/>
      <c r="CK46" s="469"/>
      <c r="CL46" s="469"/>
      <c r="CM46" s="469"/>
      <c r="CN46" s="469"/>
      <c r="CO46" s="469"/>
      <c r="CP46" s="469"/>
      <c r="CQ46" s="469"/>
      <c r="CR46" s="469"/>
      <c r="CS46" s="469"/>
      <c r="CT46" s="469"/>
      <c r="CU46" s="469"/>
      <c r="CV46" s="469"/>
      <c r="CW46" s="469"/>
      <c r="CX46" s="469"/>
      <c r="CY46" s="469"/>
      <c r="CZ46" s="469"/>
      <c r="DA46" s="469"/>
      <c r="DB46" s="469"/>
      <c r="DC46" s="469"/>
      <c r="DD46" s="469"/>
      <c r="DE46" s="469"/>
      <c r="DF46" s="469"/>
      <c r="DG46" s="469"/>
      <c r="DH46" s="469"/>
      <c r="DI46" s="469"/>
      <c r="DJ46" s="469"/>
      <c r="DK46" s="469"/>
      <c r="DL46" s="469"/>
      <c r="DM46" s="469"/>
      <c r="DN46" s="469"/>
      <c r="DO46" s="469"/>
      <c r="DP46" s="469"/>
      <c r="DQ46" s="469"/>
      <c r="DR46" s="469"/>
      <c r="DS46" s="469"/>
      <c r="DT46" s="469"/>
      <c r="DU46" s="469"/>
      <c r="DV46" s="469"/>
      <c r="DW46" s="469"/>
      <c r="DX46" s="469"/>
      <c r="DY46" s="469"/>
      <c r="DZ46" s="469"/>
      <c r="EA46" s="469"/>
      <c r="EB46" s="469"/>
      <c r="EC46" s="469"/>
      <c r="ED46" s="469"/>
      <c r="EE46" s="469"/>
      <c r="EF46" s="469"/>
      <c r="EG46" s="469"/>
      <c r="EH46" s="469"/>
      <c r="EI46" s="469"/>
      <c r="EJ46" s="469"/>
      <c r="EK46" s="469"/>
      <c r="EL46" s="469"/>
      <c r="EM46" s="469"/>
      <c r="EN46" s="469"/>
      <c r="EO46" s="469"/>
      <c r="EP46" s="469"/>
      <c r="EQ46" s="469"/>
      <c r="ER46" s="469"/>
      <c r="ES46" s="469"/>
      <c r="ET46" s="469"/>
      <c r="EU46" s="469"/>
      <c r="EV46" s="469"/>
      <c r="EW46" s="469"/>
      <c r="EX46" s="469"/>
      <c r="EY46" s="469"/>
      <c r="EZ46" s="469"/>
      <c r="FA46" s="469"/>
      <c r="FB46" s="469"/>
      <c r="FC46" s="469"/>
      <c r="FD46" s="469"/>
      <c r="FE46" s="469"/>
      <c r="FF46" s="469"/>
      <c r="FG46" s="469"/>
      <c r="FH46" s="469"/>
      <c r="FI46" s="469"/>
      <c r="FJ46" s="469"/>
      <c r="FK46" s="469"/>
      <c r="FL46" s="469"/>
      <c r="FM46" s="469"/>
      <c r="FN46" s="469"/>
      <c r="FO46" s="469"/>
      <c r="FP46" s="469"/>
      <c r="FQ46" s="469"/>
      <c r="FR46" s="469"/>
      <c r="FS46" s="469"/>
      <c r="FT46" s="469"/>
    </row>
    <row r="47" spans="1:176" s="467" customFormat="1" ht="15" hidden="1" customHeight="1" thickBot="1" x14ac:dyDescent="0.3">
      <c r="A47" s="468"/>
      <c r="B47" s="468"/>
      <c r="C47" s="545" t="str">
        <f ca="1">CONCATENATE(SelectionDataCentral!D47,L47)</f>
        <v>0</v>
      </c>
      <c r="D47" s="541" t="s">
        <v>50</v>
      </c>
      <c r="E47" s="517" t="str">
        <f t="shared" si="57"/>
        <v>€</v>
      </c>
      <c r="F47" s="546"/>
      <c r="G47" s="546" t="str">
        <f t="shared" ca="1" si="58"/>
        <v>-</v>
      </c>
      <c r="H47" s="518"/>
      <c r="I47" s="519"/>
      <c r="J47" s="474"/>
      <c r="K47" s="474" t="str">
        <f t="shared" ca="1" si="9"/>
        <v>-</v>
      </c>
      <c r="L47" s="474"/>
      <c r="M47" s="474" t="str">
        <f t="shared" si="40"/>
        <v/>
      </c>
      <c r="N47" s="474" t="str">
        <f t="shared" ca="1" si="41"/>
        <v/>
      </c>
      <c r="O47" s="448" t="str">
        <f t="shared" ca="1" si="3"/>
        <v/>
      </c>
      <c r="P47" s="448" t="str">
        <f t="shared" ca="1" si="4"/>
        <v/>
      </c>
      <c r="Q47" s="449" t="str">
        <f t="shared" si="37"/>
        <v/>
      </c>
      <c r="R47" s="475" t="str">
        <f t="shared" si="1"/>
        <v/>
      </c>
      <c r="S47" s="474" t="str">
        <f>""</f>
        <v/>
      </c>
      <c r="T47" s="474"/>
      <c r="U47" s="474"/>
      <c r="V47" s="474"/>
      <c r="W47" s="476" t="str">
        <f t="shared" ca="1" si="47"/>
        <v/>
      </c>
      <c r="X47" s="477" t="str">
        <f t="shared" ca="1" si="11"/>
        <v/>
      </c>
      <c r="Y47" s="477" t="str">
        <f t="shared" ca="1" si="12"/>
        <v/>
      </c>
      <c r="Z47" s="477" t="str">
        <f t="shared" ca="1" si="13"/>
        <v/>
      </c>
      <c r="AA47" s="520">
        <f ca="1">SelectionDataCentral!C47</f>
        <v>0</v>
      </c>
      <c r="AB47" s="521">
        <f t="shared" ca="1" si="14"/>
        <v>0</v>
      </c>
      <c r="AC47" s="522">
        <f t="shared" ca="1" si="48"/>
        <v>0</v>
      </c>
      <c r="AD47" s="522">
        <f t="shared" ca="1" si="16"/>
        <v>0</v>
      </c>
      <c r="AE47" s="522">
        <f t="shared" ca="1" si="44"/>
        <v>0</v>
      </c>
      <c r="AF47" s="522">
        <f t="shared" ca="1" si="45"/>
        <v>0</v>
      </c>
      <c r="AG47" s="522">
        <f t="shared" ca="1" si="19"/>
        <v>0</v>
      </c>
      <c r="AH47" s="522">
        <f t="shared" ca="1" si="20"/>
        <v>0</v>
      </c>
      <c r="AI47" s="522">
        <f t="shared" ca="1" si="21"/>
        <v>0</v>
      </c>
      <c r="AJ47" s="522">
        <f t="shared" ca="1" si="35"/>
        <v>0</v>
      </c>
      <c r="AK47" s="522">
        <f t="shared" ca="1" si="49"/>
        <v>0</v>
      </c>
      <c r="AL47" s="522">
        <f t="shared" ca="1" si="50"/>
        <v>0</v>
      </c>
      <c r="AM47" s="522">
        <f t="shared" ca="1" si="24"/>
        <v>0</v>
      </c>
      <c r="AN47" s="523">
        <f t="shared" ca="1" si="25"/>
        <v>0</v>
      </c>
      <c r="AO47" s="523">
        <f t="shared" ca="1" si="51"/>
        <v>0</v>
      </c>
      <c r="AP47" s="524">
        <f t="shared" ca="1" si="52"/>
        <v>0</v>
      </c>
      <c r="AQ47" s="525">
        <f ca="1">IF(AND(SUM(AQ$7:AQ46)=1, SUM($AP47:AP47)=1,OR($AF47=1,$AE47=1)),1,0)</f>
        <v>0</v>
      </c>
      <c r="AR47" s="525">
        <f ca="1">IF(AND(SUM(AR$7:AR46)=1, SUM($AP47:AQ47)=1,OR($AF47=1,$AE47=1)),1,0)</f>
        <v>0</v>
      </c>
      <c r="AS47" s="526">
        <f ca="1">IF(AND(SUM(AS$7:AS46)=1, SUM($AP47:AR47)=1,OR($AF47=1,AD47=1),SUM(AX$7:AX46)&lt;2),1,0)</f>
        <v>0</v>
      </c>
      <c r="AT47" s="526">
        <f ca="1">IF(AND(SUM(AT$7:AT46)=1, SUM($AP47:AS47)=1,OR($AG47=1,$AH47=1,$AF47=1,$AD47=1)),1,0)</f>
        <v>0</v>
      </c>
      <c r="AU47" s="526">
        <f ca="1">IF(AND(SUM(AU$7:AU46)=1, SUM($AP47:AT47)=1,OR($AG47=1,$AH47=1,$AF47=1,$AD47=1)),1,0)</f>
        <v>0</v>
      </c>
      <c r="AV47" s="526">
        <f ca="1">IF(AND(SUM(AV$7:AV46)=1, SUM($AP47:AU47)=1,OR($AG47=1,$AH47=1,$AF47=1,$AD47=1)),1,0)</f>
        <v>0</v>
      </c>
      <c r="AW47" s="526">
        <f ca="1">IF(AND(SUM(AW$7:AW46)=1, SUM($AP47:AV47)=1,OR($AG47=1,$AH47=1,$AF47=1,$AD47=1)),1,0)</f>
        <v>0</v>
      </c>
      <c r="AX47" s="526">
        <f ca="1">IF(AND(SUM(AX$7:AX46)=1, SUM($AP47:AW47)=1,SUM(AS$7:AS46)&lt;2,OR(AG47=1,AH47=1,AD47=1)),1,0)</f>
        <v>0</v>
      </c>
      <c r="AY47" s="526">
        <f ca="1">IF(AND(SUM(AY$7:AY46)=1,OR($AI47=1)),1,0)</f>
        <v>0</v>
      </c>
      <c r="AZ47" s="526">
        <f ca="1">IF(AND(SUM(AZ$7:AZ46)=1,OR($AB47=1)),1,0)</f>
        <v>0</v>
      </c>
      <c r="BA47" s="527">
        <f ca="1">IF(SUM($AP47:AZ47)=1,1,0)</f>
        <v>0</v>
      </c>
      <c r="BB47" s="528" t="str">
        <f t="shared" ca="1" si="46"/>
        <v/>
      </c>
      <c r="BC47" s="526" t="str">
        <f t="shared" ca="1" si="46"/>
        <v/>
      </c>
      <c r="BD47" s="526" t="str">
        <f t="shared" ca="1" si="46"/>
        <v/>
      </c>
      <c r="BE47" s="526" t="str">
        <f t="shared" ca="1" si="46"/>
        <v/>
      </c>
      <c r="BF47" s="526" t="str">
        <f t="shared" ca="1" si="46"/>
        <v/>
      </c>
      <c r="BG47" s="526" t="str">
        <f t="shared" ca="1" si="46"/>
        <v/>
      </c>
      <c r="BH47" s="526" t="str">
        <f t="shared" ca="1" si="46"/>
        <v/>
      </c>
      <c r="BI47" s="526" t="str">
        <f t="shared" ca="1" si="46"/>
        <v/>
      </c>
      <c r="BJ47" s="526" t="str">
        <f t="shared" ca="1" si="46"/>
        <v/>
      </c>
      <c r="BK47" s="526" t="str">
        <f t="shared" ca="1" si="46"/>
        <v/>
      </c>
      <c r="BL47" s="527" t="str">
        <f t="shared" ca="1" si="7"/>
        <v/>
      </c>
      <c r="BM47" s="487" t="str">
        <f t="shared" ca="1" si="29"/>
        <v/>
      </c>
      <c r="BN47" s="488" t="str">
        <f t="shared" ca="1" si="29"/>
        <v/>
      </c>
      <c r="BO47" s="488" t="str">
        <f t="shared" ca="1" si="29"/>
        <v/>
      </c>
      <c r="BP47" s="488" t="str">
        <f t="shared" ca="1" si="29"/>
        <v/>
      </c>
      <c r="BQ47" s="488" t="str">
        <f t="shared" ca="1" si="29"/>
        <v/>
      </c>
      <c r="BR47" s="488" t="str">
        <f t="shared" ca="1" si="29"/>
        <v/>
      </c>
      <c r="BS47" s="488" t="str">
        <f t="shared" ca="1" si="29"/>
        <v/>
      </c>
      <c r="BT47" s="488" t="str">
        <f t="shared" ca="1" si="29"/>
        <v/>
      </c>
      <c r="BU47" s="489" t="str">
        <f t="shared" ca="1" si="29"/>
        <v/>
      </c>
      <c r="BV47" s="469"/>
      <c r="BW47" s="440"/>
      <c r="BX47" s="441">
        <f t="shared" ca="1" si="53"/>
        <v>0</v>
      </c>
      <c r="BY47" s="394">
        <f t="shared" ca="1" si="54"/>
        <v>0</v>
      </c>
      <c r="BZ47" s="394">
        <f t="shared" ca="1" si="55"/>
        <v>0</v>
      </c>
      <c r="CA47" s="394">
        <f t="shared" ca="1" si="56"/>
        <v>0</v>
      </c>
      <c r="CB47" s="468"/>
      <c r="CC47" s="467">
        <f ca="1">'Product CodesCentral'!G40</f>
        <v>1</v>
      </c>
      <c r="CD47" s="468"/>
      <c r="CE47" s="468"/>
      <c r="CF47" s="468"/>
      <c r="CG47" s="469"/>
      <c r="CH47" s="469"/>
      <c r="CI47" s="469"/>
      <c r="CJ47" s="469"/>
      <c r="CK47" s="469"/>
      <c r="CL47" s="469"/>
      <c r="CM47" s="469"/>
      <c r="CN47" s="469"/>
      <c r="CO47" s="469"/>
      <c r="CP47" s="469"/>
      <c r="CQ47" s="469"/>
      <c r="CR47" s="469"/>
      <c r="CS47" s="469"/>
      <c r="CT47" s="469"/>
      <c r="CU47" s="469"/>
      <c r="CV47" s="469"/>
      <c r="CW47" s="469"/>
      <c r="CX47" s="469"/>
      <c r="CY47" s="469"/>
      <c r="CZ47" s="469"/>
      <c r="DA47" s="469"/>
      <c r="DB47" s="469"/>
      <c r="DC47" s="469"/>
      <c r="DD47" s="469"/>
      <c r="DE47" s="469"/>
      <c r="DF47" s="469"/>
      <c r="DG47" s="469"/>
      <c r="DH47" s="469"/>
      <c r="DI47" s="469"/>
      <c r="DJ47" s="469"/>
      <c r="DK47" s="469"/>
      <c r="DL47" s="469"/>
      <c r="DM47" s="469"/>
      <c r="DN47" s="469"/>
      <c r="DO47" s="469"/>
      <c r="DP47" s="469"/>
      <c r="DQ47" s="469"/>
      <c r="DR47" s="469"/>
      <c r="DS47" s="469"/>
      <c r="DT47" s="469"/>
      <c r="DU47" s="469"/>
      <c r="DV47" s="469"/>
      <c r="DW47" s="469"/>
      <c r="DX47" s="469"/>
      <c r="DY47" s="469"/>
      <c r="DZ47" s="469"/>
      <c r="EA47" s="469"/>
      <c r="EB47" s="469"/>
      <c r="EC47" s="469"/>
      <c r="ED47" s="469"/>
      <c r="EE47" s="469"/>
      <c r="EF47" s="469"/>
      <c r="EG47" s="469"/>
      <c r="EH47" s="469"/>
      <c r="EI47" s="469"/>
      <c r="EJ47" s="469"/>
      <c r="EK47" s="469"/>
      <c r="EL47" s="469"/>
      <c r="EM47" s="469"/>
      <c r="EN47" s="469"/>
      <c r="EO47" s="469"/>
      <c r="EP47" s="469"/>
      <c r="EQ47" s="469"/>
      <c r="ER47" s="469"/>
      <c r="ES47" s="469"/>
      <c r="ET47" s="469"/>
      <c r="EU47" s="469"/>
      <c r="EV47" s="469"/>
      <c r="EW47" s="469"/>
      <c r="EX47" s="469"/>
      <c r="EY47" s="469"/>
      <c r="EZ47" s="469"/>
      <c r="FA47" s="469"/>
      <c r="FB47" s="469"/>
      <c r="FC47" s="469"/>
      <c r="FD47" s="469"/>
      <c r="FE47" s="469"/>
      <c r="FF47" s="469"/>
      <c r="FG47" s="469"/>
      <c r="FH47" s="469"/>
      <c r="FI47" s="469"/>
      <c r="FJ47" s="469"/>
      <c r="FK47" s="469"/>
      <c r="FL47" s="469"/>
      <c r="FM47" s="469"/>
      <c r="FN47" s="469"/>
      <c r="FO47" s="469"/>
      <c r="FP47" s="469"/>
      <c r="FQ47" s="469"/>
      <c r="FR47" s="469"/>
      <c r="FS47" s="469"/>
      <c r="FT47" s="469"/>
    </row>
    <row r="48" spans="1:176" s="467" customFormat="1" ht="15" hidden="1" customHeight="1" thickBot="1" x14ac:dyDescent="0.3">
      <c r="A48" s="468"/>
      <c r="B48" s="468"/>
      <c r="C48" s="547" t="str">
        <f ca="1">CONCATENATE(SelectionDataCentral!D48,L48)</f>
        <v>0</v>
      </c>
      <c r="D48" s="529" t="s">
        <v>50</v>
      </c>
      <c r="E48" s="517" t="str">
        <f t="shared" si="57"/>
        <v>€</v>
      </c>
      <c r="F48" s="548"/>
      <c r="G48" s="548" t="str">
        <f t="shared" ca="1" si="58"/>
        <v>-</v>
      </c>
      <c r="H48" s="518"/>
      <c r="I48" s="519"/>
      <c r="J48" s="474"/>
      <c r="K48" s="474" t="str">
        <f t="shared" ca="1" si="9"/>
        <v>-</v>
      </c>
      <c r="L48" s="474"/>
      <c r="M48" s="474" t="str">
        <f t="shared" si="40"/>
        <v/>
      </c>
      <c r="N48" s="474" t="str">
        <f t="shared" ca="1" si="41"/>
        <v/>
      </c>
      <c r="O48" s="448" t="str">
        <f t="shared" ca="1" si="3"/>
        <v/>
      </c>
      <c r="P48" s="448" t="str">
        <f t="shared" ca="1" si="4"/>
        <v/>
      </c>
      <c r="Q48" s="449" t="str">
        <f t="shared" si="37"/>
        <v/>
      </c>
      <c r="R48" s="475" t="str">
        <f t="shared" si="1"/>
        <v/>
      </c>
      <c r="S48" s="474" t="str">
        <f>""</f>
        <v/>
      </c>
      <c r="T48" s="474"/>
      <c r="U48" s="474"/>
      <c r="V48" s="474"/>
      <c r="W48" s="476" t="str">
        <f t="shared" ca="1" si="47"/>
        <v/>
      </c>
      <c r="X48" s="477" t="str">
        <f t="shared" ca="1" si="11"/>
        <v/>
      </c>
      <c r="Y48" s="477" t="str">
        <f t="shared" ca="1" si="12"/>
        <v/>
      </c>
      <c r="Z48" s="477" t="str">
        <f t="shared" ca="1" si="13"/>
        <v/>
      </c>
      <c r="AA48" s="520">
        <f ca="1">SelectionDataCentral!C48</f>
        <v>0</v>
      </c>
      <c r="AB48" s="521">
        <f t="shared" ca="1" si="14"/>
        <v>0</v>
      </c>
      <c r="AC48" s="522">
        <f t="shared" ca="1" si="48"/>
        <v>0</v>
      </c>
      <c r="AD48" s="522">
        <f t="shared" ca="1" si="16"/>
        <v>0</v>
      </c>
      <c r="AE48" s="522">
        <f t="shared" ca="1" si="44"/>
        <v>0</v>
      </c>
      <c r="AF48" s="522">
        <f t="shared" ca="1" si="45"/>
        <v>0</v>
      </c>
      <c r="AG48" s="522">
        <f t="shared" ca="1" si="19"/>
        <v>0</v>
      </c>
      <c r="AH48" s="522">
        <f t="shared" ca="1" si="20"/>
        <v>0</v>
      </c>
      <c r="AI48" s="522">
        <f t="shared" ca="1" si="21"/>
        <v>0</v>
      </c>
      <c r="AJ48" s="522">
        <f t="shared" ca="1" si="35"/>
        <v>0</v>
      </c>
      <c r="AK48" s="522">
        <f t="shared" ca="1" si="49"/>
        <v>0</v>
      </c>
      <c r="AL48" s="522">
        <f t="shared" ca="1" si="50"/>
        <v>0</v>
      </c>
      <c r="AM48" s="522">
        <f t="shared" ca="1" si="24"/>
        <v>0</v>
      </c>
      <c r="AN48" s="523">
        <f t="shared" ca="1" si="25"/>
        <v>0</v>
      </c>
      <c r="AO48" s="523">
        <f t="shared" ca="1" si="51"/>
        <v>0</v>
      </c>
      <c r="AP48" s="524">
        <f t="shared" ca="1" si="52"/>
        <v>0</v>
      </c>
      <c r="AQ48" s="525">
        <f ca="1">IF(AND(SUM(AQ$7:AQ47)=1, SUM($AP48:AP48)=1,OR($AF48=1,$AE48=1)),1,0)</f>
        <v>0</v>
      </c>
      <c r="AR48" s="525">
        <f ca="1">IF(AND(SUM(AR$7:AR47)=1, SUM($AP48:AQ48)=1,OR($AF48=1,$AE48=1)),1,0)</f>
        <v>0</v>
      </c>
      <c r="AS48" s="526">
        <f ca="1">IF(AND(SUM(AS$7:AS47)=1, SUM($AP48:AR48)=1,OR($AF48=1,AD48=1),SUM(AX$7:AX47)&lt;2),1,0)</f>
        <v>0</v>
      </c>
      <c r="AT48" s="526">
        <f ca="1">IF(AND(SUM(AT$7:AT47)=1, SUM($AP48:AS48)=1,OR($AG48=1,$AH48=1,$AF48=1,$AD48=1)),1,0)</f>
        <v>0</v>
      </c>
      <c r="AU48" s="526">
        <f ca="1">IF(AND(SUM(AU$7:AU47)=1, SUM($AP48:AT48)=1,OR($AG48=1,$AH48=1,$AF48=1,$AD48=1)),1,0)</f>
        <v>0</v>
      </c>
      <c r="AV48" s="526">
        <f ca="1">IF(AND(SUM(AV$7:AV47)=1, SUM($AP48:AU48)=1,OR($AG48=1,$AH48=1,$AF48=1,$AD48=1)),1,0)</f>
        <v>0</v>
      </c>
      <c r="AW48" s="526">
        <f ca="1">IF(AND(SUM(AW$7:AW47)=1, SUM($AP48:AV48)=1,OR($AG48=1,$AH48=1,$AF48=1,$AD48=1)),1,0)</f>
        <v>0</v>
      </c>
      <c r="AX48" s="526">
        <f ca="1">IF(AND(SUM(AX$7:AX47)=1, SUM($AP48:AW48)=1,SUM(AS$7:AS47)&lt;2,OR(AG48=1,AH48=1,AD48=1)),1,0)</f>
        <v>0</v>
      </c>
      <c r="AY48" s="526">
        <f ca="1">IF(AND(SUM(AY$7:AY47)=1,OR($AI48=1)),1,0)</f>
        <v>0</v>
      </c>
      <c r="AZ48" s="526">
        <f ca="1">IF(AND(SUM(AZ$7:AZ47)=1,OR($AB48=1)),1,0)</f>
        <v>0</v>
      </c>
      <c r="BA48" s="527">
        <f ca="1">IF(SUM($AP48:AZ48)=1,1,0)</f>
        <v>0</v>
      </c>
      <c r="BB48" s="528" t="str">
        <f t="shared" ca="1" si="46"/>
        <v/>
      </c>
      <c r="BC48" s="526" t="str">
        <f t="shared" ca="1" si="46"/>
        <v/>
      </c>
      <c r="BD48" s="526" t="str">
        <f t="shared" ca="1" si="46"/>
        <v/>
      </c>
      <c r="BE48" s="526" t="str">
        <f t="shared" ca="1" si="46"/>
        <v/>
      </c>
      <c r="BF48" s="526" t="str">
        <f t="shared" ca="1" si="46"/>
        <v/>
      </c>
      <c r="BG48" s="526" t="str">
        <f t="shared" ca="1" si="46"/>
        <v/>
      </c>
      <c r="BH48" s="526" t="str">
        <f t="shared" ca="1" si="46"/>
        <v/>
      </c>
      <c r="BI48" s="526" t="str">
        <f t="shared" ca="1" si="46"/>
        <v/>
      </c>
      <c r="BJ48" s="526" t="str">
        <f t="shared" ca="1" si="46"/>
        <v/>
      </c>
      <c r="BK48" s="526" t="str">
        <f t="shared" ca="1" si="46"/>
        <v/>
      </c>
      <c r="BL48" s="527" t="str">
        <f t="shared" ca="1" si="7"/>
        <v/>
      </c>
      <c r="BM48" s="487" t="str">
        <f t="shared" ca="1" si="29"/>
        <v/>
      </c>
      <c r="BN48" s="488" t="str">
        <f t="shared" ca="1" si="29"/>
        <v/>
      </c>
      <c r="BO48" s="488" t="str">
        <f t="shared" ca="1" si="29"/>
        <v/>
      </c>
      <c r="BP48" s="488" t="str">
        <f t="shared" ca="1" si="29"/>
        <v/>
      </c>
      <c r="BQ48" s="488" t="str">
        <f t="shared" ca="1" si="29"/>
        <v/>
      </c>
      <c r="BR48" s="488" t="str">
        <f t="shared" ca="1" si="29"/>
        <v/>
      </c>
      <c r="BS48" s="488" t="str">
        <f t="shared" ca="1" si="29"/>
        <v/>
      </c>
      <c r="BT48" s="488" t="str">
        <f t="shared" ca="1" si="29"/>
        <v/>
      </c>
      <c r="BU48" s="489" t="str">
        <f t="shared" ca="1" si="29"/>
        <v/>
      </c>
      <c r="BV48" s="469"/>
      <c r="BW48" s="440"/>
      <c r="BX48" s="441">
        <f t="shared" ca="1" si="53"/>
        <v>0</v>
      </c>
      <c r="BY48" s="394">
        <f t="shared" ca="1" si="54"/>
        <v>0</v>
      </c>
      <c r="BZ48" s="394">
        <f t="shared" ca="1" si="55"/>
        <v>0</v>
      </c>
      <c r="CA48" s="394">
        <f t="shared" ca="1" si="56"/>
        <v>0</v>
      </c>
      <c r="CB48" s="468"/>
      <c r="CC48" s="467">
        <f ca="1">'Product CodesCentral'!G41</f>
        <v>1</v>
      </c>
      <c r="CD48" s="468"/>
      <c r="CE48" s="468"/>
      <c r="CF48" s="468"/>
      <c r="CG48" s="469"/>
      <c r="CH48" s="469"/>
      <c r="CI48" s="469"/>
      <c r="CJ48" s="469"/>
      <c r="CK48" s="469"/>
      <c r="CL48" s="469"/>
      <c r="CM48" s="469"/>
      <c r="CN48" s="469"/>
      <c r="CO48" s="469"/>
      <c r="CP48" s="469"/>
      <c r="CQ48" s="469"/>
      <c r="CR48" s="469"/>
      <c r="CS48" s="469"/>
      <c r="CT48" s="469"/>
      <c r="CU48" s="469"/>
      <c r="CV48" s="469"/>
      <c r="CW48" s="469"/>
      <c r="CX48" s="469"/>
      <c r="CY48" s="469"/>
      <c r="CZ48" s="469"/>
      <c r="DA48" s="469"/>
      <c r="DB48" s="469"/>
      <c r="DC48" s="469"/>
      <c r="DD48" s="469"/>
      <c r="DE48" s="469"/>
      <c r="DF48" s="469"/>
      <c r="DG48" s="469"/>
      <c r="DH48" s="469"/>
      <c r="DI48" s="469"/>
      <c r="DJ48" s="469"/>
      <c r="DK48" s="469"/>
      <c r="DL48" s="469"/>
      <c r="DM48" s="469"/>
      <c r="DN48" s="469"/>
      <c r="DO48" s="469"/>
      <c r="DP48" s="469"/>
      <c r="DQ48" s="469"/>
      <c r="DR48" s="469"/>
      <c r="DS48" s="469"/>
      <c r="DT48" s="469"/>
      <c r="DU48" s="469"/>
      <c r="DV48" s="469"/>
      <c r="DW48" s="469"/>
      <c r="DX48" s="469"/>
      <c r="DY48" s="469"/>
      <c r="DZ48" s="469"/>
      <c r="EA48" s="469"/>
      <c r="EB48" s="469"/>
      <c r="EC48" s="469"/>
      <c r="ED48" s="469"/>
      <c r="EE48" s="469"/>
      <c r="EF48" s="469"/>
      <c r="EG48" s="469"/>
      <c r="EH48" s="469"/>
      <c r="EI48" s="469"/>
      <c r="EJ48" s="469"/>
      <c r="EK48" s="469"/>
      <c r="EL48" s="469"/>
      <c r="EM48" s="469"/>
      <c r="EN48" s="469"/>
      <c r="EO48" s="469"/>
      <c r="EP48" s="469"/>
      <c r="EQ48" s="469"/>
      <c r="ER48" s="469"/>
      <c r="ES48" s="469"/>
      <c r="ET48" s="469"/>
      <c r="EU48" s="469"/>
      <c r="EV48" s="469"/>
      <c r="EW48" s="469"/>
      <c r="EX48" s="469"/>
      <c r="EY48" s="469"/>
      <c r="EZ48" s="469"/>
      <c r="FA48" s="469"/>
      <c r="FB48" s="469"/>
      <c r="FC48" s="469"/>
      <c r="FD48" s="469"/>
      <c r="FE48" s="469"/>
      <c r="FF48" s="469"/>
      <c r="FG48" s="469"/>
      <c r="FH48" s="469"/>
      <c r="FI48" s="469"/>
      <c r="FJ48" s="469"/>
      <c r="FK48" s="469"/>
      <c r="FL48" s="469"/>
      <c r="FM48" s="469"/>
      <c r="FN48" s="469"/>
      <c r="FO48" s="469"/>
      <c r="FP48" s="469"/>
      <c r="FQ48" s="469"/>
      <c r="FR48" s="469"/>
      <c r="FS48" s="469"/>
      <c r="FT48" s="469"/>
    </row>
    <row r="49" spans="1:176" s="467" customFormat="1" ht="15" hidden="1" customHeight="1" thickBot="1" x14ac:dyDescent="0.3">
      <c r="A49" s="468"/>
      <c r="B49" s="468"/>
      <c r="C49" s="549" t="str">
        <f ca="1">CONCATENATE(SelectionDataCentral!D49,L49)</f>
        <v>0</v>
      </c>
      <c r="D49" s="541" t="s">
        <v>50</v>
      </c>
      <c r="E49" s="517" t="str">
        <f t="shared" si="57"/>
        <v>€</v>
      </c>
      <c r="F49" s="539"/>
      <c r="G49" s="539" t="str">
        <f t="shared" ca="1" si="58"/>
        <v>-</v>
      </c>
      <c r="H49" s="518"/>
      <c r="I49" s="519"/>
      <c r="J49" s="474"/>
      <c r="K49" s="474" t="str">
        <f t="shared" ca="1" si="9"/>
        <v>-</v>
      </c>
      <c r="L49" s="474"/>
      <c r="M49" s="474" t="str">
        <f t="shared" si="40"/>
        <v/>
      </c>
      <c r="N49" s="474" t="str">
        <f t="shared" ca="1" si="41"/>
        <v/>
      </c>
      <c r="O49" s="448" t="str">
        <f t="shared" ca="1" si="3"/>
        <v/>
      </c>
      <c r="P49" s="448" t="str">
        <f t="shared" ca="1" si="4"/>
        <v/>
      </c>
      <c r="Q49" s="449" t="str">
        <f t="shared" si="37"/>
        <v/>
      </c>
      <c r="R49" s="475" t="str">
        <f t="shared" si="1"/>
        <v/>
      </c>
      <c r="S49" s="474" t="str">
        <f>""</f>
        <v/>
      </c>
      <c r="T49" s="474"/>
      <c r="U49" s="474"/>
      <c r="V49" s="474"/>
      <c r="W49" s="476" t="str">
        <f t="shared" ca="1" si="47"/>
        <v/>
      </c>
      <c r="X49" s="477" t="str">
        <f t="shared" ca="1" si="11"/>
        <v/>
      </c>
      <c r="Y49" s="477" t="str">
        <f t="shared" ca="1" si="12"/>
        <v/>
      </c>
      <c r="Z49" s="477" t="str">
        <f t="shared" ca="1" si="13"/>
        <v/>
      </c>
      <c r="AA49" s="520">
        <f ca="1">SelectionDataCentral!C49</f>
        <v>0</v>
      </c>
      <c r="AB49" s="521">
        <f t="shared" ca="1" si="14"/>
        <v>0</v>
      </c>
      <c r="AC49" s="522">
        <f t="shared" ca="1" si="48"/>
        <v>0</v>
      </c>
      <c r="AD49" s="522">
        <f t="shared" ca="1" si="16"/>
        <v>0</v>
      </c>
      <c r="AE49" s="522">
        <f t="shared" ca="1" si="44"/>
        <v>0</v>
      </c>
      <c r="AF49" s="522">
        <f t="shared" ca="1" si="45"/>
        <v>0</v>
      </c>
      <c r="AG49" s="522">
        <f t="shared" ca="1" si="19"/>
        <v>0</v>
      </c>
      <c r="AH49" s="522">
        <f t="shared" ca="1" si="20"/>
        <v>0</v>
      </c>
      <c r="AI49" s="522">
        <f t="shared" ca="1" si="21"/>
        <v>0</v>
      </c>
      <c r="AJ49" s="522">
        <f t="shared" ca="1" si="35"/>
        <v>0</v>
      </c>
      <c r="AK49" s="522">
        <f t="shared" ca="1" si="49"/>
        <v>0</v>
      </c>
      <c r="AL49" s="522">
        <f t="shared" ca="1" si="50"/>
        <v>0</v>
      </c>
      <c r="AM49" s="522">
        <f t="shared" ca="1" si="24"/>
        <v>0</v>
      </c>
      <c r="AN49" s="523">
        <f t="shared" ca="1" si="25"/>
        <v>0</v>
      </c>
      <c r="AO49" s="523">
        <f t="shared" ca="1" si="51"/>
        <v>0</v>
      </c>
      <c r="AP49" s="524">
        <f t="shared" ca="1" si="52"/>
        <v>0</v>
      </c>
      <c r="AQ49" s="525">
        <f ca="1">IF(AND(SUM(AQ$7:AQ48)=1, SUM($AP49:AP49)=1,OR($AF49=1,$AE49=1)),1,0)</f>
        <v>0</v>
      </c>
      <c r="AR49" s="525">
        <f ca="1">IF(AND(SUM(AR$7:AR48)=1, SUM($AP49:AQ49)=1,OR($AF49=1,$AE49=1)),1,0)</f>
        <v>0</v>
      </c>
      <c r="AS49" s="526">
        <f ca="1">IF(AND(SUM(AS$7:AS48)=1, SUM($AP49:AR49)=1,OR($AF49=1,AD49=1),SUM(AX$7:AX48)&lt;2),1,0)</f>
        <v>0</v>
      </c>
      <c r="AT49" s="526">
        <f ca="1">IF(AND(SUM(AT$7:AT48)=1, SUM($AP49:AS49)=1,OR($AG49=1,$AH49=1,$AF49=1,$AD49=1)),1,0)</f>
        <v>0</v>
      </c>
      <c r="AU49" s="526">
        <f ca="1">IF(AND(SUM(AU$7:AU48)=1, SUM($AP49:AT49)=1,OR($AG49=1,$AH49=1,$AF49=1,$AD49=1)),1,0)</f>
        <v>0</v>
      </c>
      <c r="AV49" s="526">
        <f ca="1">IF(AND(SUM(AV$7:AV48)=1, SUM($AP49:AU49)=1,OR($AG49=1,$AH49=1,$AF49=1,$AD49=1)),1,0)</f>
        <v>0</v>
      </c>
      <c r="AW49" s="526">
        <f ca="1">IF(AND(SUM(AW$7:AW48)=1, SUM($AP49:AV49)=1,OR($AG49=1,$AH49=1,$AF49=1,$AD49=1)),1,0)</f>
        <v>0</v>
      </c>
      <c r="AX49" s="526">
        <f ca="1">IF(AND(SUM(AX$7:AX48)=1, SUM($AP49:AW49)=1,SUM(AS$7:AS48)&lt;2,OR(AG49=1,AH49=1,AD49=1)),1,0)</f>
        <v>0</v>
      </c>
      <c r="AY49" s="526">
        <f ca="1">IF(AND(SUM(AY$7:AY48)=1,OR($AI49=1)),1,0)</f>
        <v>0</v>
      </c>
      <c r="AZ49" s="526">
        <f ca="1">IF(AND(SUM(AZ$7:AZ48)=1,OR($AB49=1)),1,0)</f>
        <v>0</v>
      </c>
      <c r="BA49" s="527">
        <f ca="1">IF(SUM($AP49:AZ49)=1,1,0)</f>
        <v>0</v>
      </c>
      <c r="BB49" s="528" t="str">
        <f t="shared" ca="1" si="46"/>
        <v/>
      </c>
      <c r="BC49" s="526" t="str">
        <f t="shared" ca="1" si="46"/>
        <v/>
      </c>
      <c r="BD49" s="526" t="str">
        <f t="shared" ca="1" si="46"/>
        <v/>
      </c>
      <c r="BE49" s="526" t="str">
        <f t="shared" ca="1" si="46"/>
        <v/>
      </c>
      <c r="BF49" s="526" t="str">
        <f t="shared" ca="1" si="46"/>
        <v/>
      </c>
      <c r="BG49" s="526" t="str">
        <f t="shared" ca="1" si="46"/>
        <v/>
      </c>
      <c r="BH49" s="526" t="str">
        <f t="shared" ca="1" si="46"/>
        <v/>
      </c>
      <c r="BI49" s="526" t="str">
        <f t="shared" ca="1" si="46"/>
        <v/>
      </c>
      <c r="BJ49" s="526" t="str">
        <f t="shared" ca="1" si="46"/>
        <v/>
      </c>
      <c r="BK49" s="526" t="str">
        <f t="shared" ca="1" si="46"/>
        <v/>
      </c>
      <c r="BL49" s="527" t="str">
        <f t="shared" ca="1" si="7"/>
        <v/>
      </c>
      <c r="BM49" s="487" t="str">
        <f t="shared" ca="1" si="29"/>
        <v/>
      </c>
      <c r="BN49" s="488" t="str">
        <f t="shared" ca="1" si="29"/>
        <v/>
      </c>
      <c r="BO49" s="488" t="str">
        <f t="shared" ca="1" si="29"/>
        <v/>
      </c>
      <c r="BP49" s="488" t="str">
        <f t="shared" ca="1" si="29"/>
        <v/>
      </c>
      <c r="BQ49" s="488" t="str">
        <f t="shared" ca="1" si="29"/>
        <v/>
      </c>
      <c r="BR49" s="488" t="str">
        <f t="shared" ca="1" si="29"/>
        <v/>
      </c>
      <c r="BS49" s="488" t="str">
        <f t="shared" ca="1" si="29"/>
        <v/>
      </c>
      <c r="BT49" s="488" t="str">
        <f t="shared" ca="1" si="29"/>
        <v/>
      </c>
      <c r="BU49" s="489" t="str">
        <f t="shared" ca="1" si="29"/>
        <v/>
      </c>
      <c r="BV49" s="469"/>
      <c r="BW49" s="440"/>
      <c r="BX49" s="441">
        <f t="shared" ca="1" si="53"/>
        <v>0</v>
      </c>
      <c r="BY49" s="394">
        <f t="shared" ca="1" si="54"/>
        <v>0</v>
      </c>
      <c r="BZ49" s="394">
        <f t="shared" ca="1" si="55"/>
        <v>0</v>
      </c>
      <c r="CA49" s="394">
        <f t="shared" ca="1" si="56"/>
        <v>0</v>
      </c>
      <c r="CB49" s="468"/>
      <c r="CC49" s="467">
        <f ca="1">'Product CodesCentral'!G42</f>
        <v>1</v>
      </c>
      <c r="CD49" s="468"/>
      <c r="CE49" s="468"/>
      <c r="CF49" s="468"/>
      <c r="CG49" s="469"/>
      <c r="CH49" s="469"/>
      <c r="CI49" s="469"/>
      <c r="CJ49" s="469"/>
      <c r="CK49" s="469"/>
      <c r="CL49" s="469"/>
      <c r="CM49" s="469"/>
      <c r="CN49" s="469"/>
      <c r="CO49" s="469"/>
      <c r="CP49" s="469"/>
      <c r="CQ49" s="469"/>
      <c r="CR49" s="469"/>
      <c r="CS49" s="469"/>
      <c r="CT49" s="469"/>
      <c r="CU49" s="469"/>
      <c r="CV49" s="469"/>
      <c r="CW49" s="469"/>
      <c r="CX49" s="469"/>
      <c r="CY49" s="469"/>
      <c r="CZ49" s="469"/>
      <c r="DA49" s="469"/>
      <c r="DB49" s="469"/>
      <c r="DC49" s="469"/>
      <c r="DD49" s="469"/>
      <c r="DE49" s="469"/>
      <c r="DF49" s="469"/>
      <c r="DG49" s="469"/>
      <c r="DH49" s="469"/>
      <c r="DI49" s="469"/>
      <c r="DJ49" s="469"/>
      <c r="DK49" s="469"/>
      <c r="DL49" s="469"/>
      <c r="DM49" s="469"/>
      <c r="DN49" s="469"/>
      <c r="DO49" s="469"/>
      <c r="DP49" s="469"/>
      <c r="DQ49" s="469"/>
      <c r="DR49" s="469"/>
      <c r="DS49" s="469"/>
      <c r="DT49" s="469"/>
      <c r="DU49" s="469"/>
      <c r="DV49" s="469"/>
      <c r="DW49" s="469"/>
      <c r="DX49" s="469"/>
      <c r="DY49" s="469"/>
      <c r="DZ49" s="469"/>
      <c r="EA49" s="469"/>
      <c r="EB49" s="469"/>
      <c r="EC49" s="469"/>
      <c r="ED49" s="469"/>
      <c r="EE49" s="469"/>
      <c r="EF49" s="469"/>
      <c r="EG49" s="469"/>
      <c r="EH49" s="469"/>
      <c r="EI49" s="469"/>
      <c r="EJ49" s="469"/>
      <c r="EK49" s="469"/>
      <c r="EL49" s="469"/>
      <c r="EM49" s="469"/>
      <c r="EN49" s="469"/>
      <c r="EO49" s="469"/>
      <c r="EP49" s="469"/>
      <c r="EQ49" s="469"/>
      <c r="ER49" s="469"/>
      <c r="ES49" s="469"/>
      <c r="ET49" s="469"/>
      <c r="EU49" s="469"/>
      <c r="EV49" s="469"/>
      <c r="EW49" s="469"/>
      <c r="EX49" s="469"/>
      <c r="EY49" s="469"/>
      <c r="EZ49" s="469"/>
      <c r="FA49" s="469"/>
      <c r="FB49" s="469"/>
      <c r="FC49" s="469"/>
      <c r="FD49" s="469"/>
      <c r="FE49" s="469"/>
      <c r="FF49" s="469"/>
      <c r="FG49" s="469"/>
      <c r="FH49" s="469"/>
      <c r="FI49" s="469"/>
      <c r="FJ49" s="469"/>
      <c r="FK49" s="469"/>
      <c r="FL49" s="469"/>
      <c r="FM49" s="469"/>
      <c r="FN49" s="469"/>
      <c r="FO49" s="469"/>
      <c r="FP49" s="469"/>
      <c r="FQ49" s="469"/>
      <c r="FR49" s="469"/>
      <c r="FS49" s="469"/>
      <c r="FT49" s="469"/>
    </row>
    <row r="50" spans="1:176" s="467" customFormat="1" ht="15" hidden="1" customHeight="1" thickBot="1" x14ac:dyDescent="0.3">
      <c r="A50" s="468"/>
      <c r="B50" s="468"/>
      <c r="C50" s="550" t="str">
        <f ca="1">CONCATENATE(SelectionDataCentral!D50,L50)</f>
        <v>0</v>
      </c>
      <c r="D50" s="541" t="s">
        <v>50</v>
      </c>
      <c r="E50" s="517" t="str">
        <f t="shared" si="57"/>
        <v>€</v>
      </c>
      <c r="F50" s="537"/>
      <c r="G50" s="537" t="str">
        <f t="shared" ca="1" si="58"/>
        <v>-</v>
      </c>
      <c r="H50" s="518"/>
      <c r="I50" s="519"/>
      <c r="J50" s="474"/>
      <c r="K50" s="474" t="str">
        <f t="shared" ca="1" si="9"/>
        <v>-</v>
      </c>
      <c r="L50" s="474"/>
      <c r="M50" s="474" t="str">
        <f t="shared" si="40"/>
        <v/>
      </c>
      <c r="N50" s="474" t="str">
        <f t="shared" ca="1" si="41"/>
        <v/>
      </c>
      <c r="O50" s="448" t="str">
        <f t="shared" ca="1" si="3"/>
        <v/>
      </c>
      <c r="P50" s="448" t="str">
        <f t="shared" ca="1" si="4"/>
        <v/>
      </c>
      <c r="Q50" s="449" t="str">
        <f t="shared" si="37"/>
        <v/>
      </c>
      <c r="R50" s="475" t="str">
        <f t="shared" si="1"/>
        <v/>
      </c>
      <c r="S50" s="474" t="str">
        <f>""</f>
        <v/>
      </c>
      <c r="T50" s="474"/>
      <c r="U50" s="474"/>
      <c r="V50" s="474"/>
      <c r="W50" s="476" t="str">
        <f t="shared" ca="1" si="47"/>
        <v/>
      </c>
      <c r="X50" s="477" t="str">
        <f t="shared" ca="1" si="11"/>
        <v/>
      </c>
      <c r="Y50" s="477" t="str">
        <f t="shared" ca="1" si="12"/>
        <v/>
      </c>
      <c r="Z50" s="477" t="str">
        <f t="shared" ca="1" si="13"/>
        <v/>
      </c>
      <c r="AA50" s="520">
        <f ca="1">SelectionDataCentral!C50</f>
        <v>0</v>
      </c>
      <c r="AB50" s="521">
        <f t="shared" ca="1" si="14"/>
        <v>0</v>
      </c>
      <c r="AC50" s="522">
        <f t="shared" ca="1" si="48"/>
        <v>0</v>
      </c>
      <c r="AD50" s="522">
        <f t="shared" ca="1" si="16"/>
        <v>0</v>
      </c>
      <c r="AE50" s="522">
        <f t="shared" ca="1" si="44"/>
        <v>0</v>
      </c>
      <c r="AF50" s="522">
        <f t="shared" ca="1" si="45"/>
        <v>0</v>
      </c>
      <c r="AG50" s="522">
        <f t="shared" ca="1" si="19"/>
        <v>0</v>
      </c>
      <c r="AH50" s="522">
        <f t="shared" ca="1" si="20"/>
        <v>0</v>
      </c>
      <c r="AI50" s="522">
        <f t="shared" ca="1" si="21"/>
        <v>0</v>
      </c>
      <c r="AJ50" s="522">
        <f t="shared" ca="1" si="35"/>
        <v>0</v>
      </c>
      <c r="AK50" s="522">
        <f t="shared" ca="1" si="49"/>
        <v>0</v>
      </c>
      <c r="AL50" s="522">
        <f t="shared" ca="1" si="50"/>
        <v>0</v>
      </c>
      <c r="AM50" s="522">
        <f t="shared" ca="1" si="24"/>
        <v>0</v>
      </c>
      <c r="AN50" s="523">
        <f t="shared" ca="1" si="25"/>
        <v>0</v>
      </c>
      <c r="AO50" s="523">
        <f t="shared" ca="1" si="51"/>
        <v>0</v>
      </c>
      <c r="AP50" s="524">
        <f t="shared" ca="1" si="52"/>
        <v>0</v>
      </c>
      <c r="AQ50" s="525">
        <f ca="1">IF(AND(SUM(AQ$7:AQ49)=1, SUM($AP50:AP50)=1,OR($AF50=1,$AE50=1)),1,0)</f>
        <v>0</v>
      </c>
      <c r="AR50" s="525">
        <f ca="1">IF(AND(SUM(AR$7:AR49)=1, SUM($AP50:AQ50)=1,OR($AF50=1,$AE50=1)),1,0)</f>
        <v>0</v>
      </c>
      <c r="AS50" s="526">
        <f ca="1">IF(AND(SUM(AS$7:AS49)=1, SUM($AP50:AR50)=1,OR($AF50=1,AD50=1),SUM(AX$7:AX49)&lt;2),1,0)</f>
        <v>0</v>
      </c>
      <c r="AT50" s="526">
        <f ca="1">IF(AND(SUM(AT$7:AT49)=1, SUM($AP50:AS50)=1,OR($AG50=1,$AH50=1,$AF50=1,$AD50=1)),1,0)</f>
        <v>0</v>
      </c>
      <c r="AU50" s="526">
        <f ca="1">IF(AND(SUM(AU$7:AU49)=1, SUM($AP50:AT50)=1,OR($AG50=1,$AH50=1,$AF50=1,$AD50=1)),1,0)</f>
        <v>0</v>
      </c>
      <c r="AV50" s="526">
        <f ca="1">IF(AND(SUM(AV$7:AV49)=1, SUM($AP50:AU50)=1,OR($AG50=1,$AH50=1,$AF50=1,$AD50=1)),1,0)</f>
        <v>0</v>
      </c>
      <c r="AW50" s="526">
        <f ca="1">IF(AND(SUM(AW$7:AW49)=1, SUM($AP50:AV50)=1,OR($AG50=1,$AH50=1,$AF50=1,$AD50=1)),1,0)</f>
        <v>0</v>
      </c>
      <c r="AX50" s="526">
        <f ca="1">IF(AND(SUM(AX$7:AX49)=1, SUM($AP50:AW50)=1,SUM(AS$7:AS49)&lt;2,OR(AG50=1,AH50=1,AD50=1)),1,0)</f>
        <v>0</v>
      </c>
      <c r="AY50" s="526">
        <f ca="1">IF(AND(SUM(AY$7:AY49)=1,OR($AI50=1)),1,0)</f>
        <v>0</v>
      </c>
      <c r="AZ50" s="526">
        <f ca="1">IF(AND(SUM(AZ$7:AZ49)=1,OR($AB50=1)),1,0)</f>
        <v>0</v>
      </c>
      <c r="BA50" s="527">
        <f ca="1">IF(SUM($AP50:AZ50)=1,1,0)</f>
        <v>0</v>
      </c>
      <c r="BB50" s="528" t="str">
        <f t="shared" ca="1" si="46"/>
        <v/>
      </c>
      <c r="BC50" s="526" t="str">
        <f t="shared" ca="1" si="46"/>
        <v/>
      </c>
      <c r="BD50" s="526" t="str">
        <f t="shared" ca="1" si="46"/>
        <v/>
      </c>
      <c r="BE50" s="526" t="str">
        <f t="shared" ca="1" si="46"/>
        <v/>
      </c>
      <c r="BF50" s="526" t="str">
        <f t="shared" ca="1" si="46"/>
        <v/>
      </c>
      <c r="BG50" s="526" t="str">
        <f t="shared" ca="1" si="46"/>
        <v/>
      </c>
      <c r="BH50" s="526" t="str">
        <f t="shared" ca="1" si="46"/>
        <v/>
      </c>
      <c r="BI50" s="526" t="str">
        <f t="shared" ca="1" si="46"/>
        <v/>
      </c>
      <c r="BJ50" s="526" t="str">
        <f t="shared" ca="1" si="46"/>
        <v/>
      </c>
      <c r="BK50" s="526" t="str">
        <f t="shared" ca="1" si="46"/>
        <v/>
      </c>
      <c r="BL50" s="527" t="str">
        <f t="shared" ca="1" si="7"/>
        <v/>
      </c>
      <c r="BM50" s="487" t="str">
        <f t="shared" ca="1" si="29"/>
        <v/>
      </c>
      <c r="BN50" s="488" t="str">
        <f t="shared" ca="1" si="29"/>
        <v/>
      </c>
      <c r="BO50" s="488" t="str">
        <f t="shared" ca="1" si="29"/>
        <v/>
      </c>
      <c r="BP50" s="488" t="str">
        <f t="shared" ca="1" si="29"/>
        <v/>
      </c>
      <c r="BQ50" s="488" t="str">
        <f t="shared" ca="1" si="29"/>
        <v/>
      </c>
      <c r="BR50" s="488" t="str">
        <f t="shared" ca="1" si="29"/>
        <v/>
      </c>
      <c r="BS50" s="488" t="str">
        <f t="shared" ca="1" si="29"/>
        <v/>
      </c>
      <c r="BT50" s="488" t="str">
        <f t="shared" ca="1" si="29"/>
        <v/>
      </c>
      <c r="BU50" s="489" t="str">
        <f t="shared" ref="BU50:BU113" ca="1" si="59">IF(AY50&gt;0,BU$6,"")</f>
        <v/>
      </c>
      <c r="BV50" s="469"/>
      <c r="BW50" s="440"/>
      <c r="BX50" s="441">
        <f t="shared" ca="1" si="53"/>
        <v>0</v>
      </c>
      <c r="BY50" s="394">
        <f t="shared" ca="1" si="54"/>
        <v>0</v>
      </c>
      <c r="BZ50" s="394">
        <f t="shared" ca="1" si="55"/>
        <v>0</v>
      </c>
      <c r="CA50" s="394">
        <f t="shared" ca="1" si="56"/>
        <v>0</v>
      </c>
      <c r="CB50" s="468"/>
      <c r="CC50" s="467">
        <f ca="1">'Product CodesCentral'!G43</f>
        <v>1</v>
      </c>
      <c r="CD50" s="468"/>
      <c r="CE50" s="468"/>
      <c r="CF50" s="468"/>
      <c r="CG50" s="469"/>
      <c r="CH50" s="469"/>
      <c r="CI50" s="469"/>
      <c r="CJ50" s="469"/>
      <c r="CK50" s="469"/>
      <c r="CL50" s="469"/>
      <c r="CM50" s="469"/>
      <c r="CN50" s="469"/>
      <c r="CO50" s="469"/>
      <c r="CP50" s="469"/>
      <c r="CQ50" s="469"/>
      <c r="CR50" s="469"/>
      <c r="CS50" s="469"/>
      <c r="CT50" s="469"/>
      <c r="CU50" s="469"/>
      <c r="CV50" s="469"/>
      <c r="CW50" s="469"/>
      <c r="CX50" s="469"/>
      <c r="CY50" s="469"/>
      <c r="CZ50" s="469"/>
      <c r="DA50" s="469"/>
      <c r="DB50" s="469"/>
      <c r="DC50" s="469"/>
      <c r="DD50" s="469"/>
      <c r="DE50" s="469"/>
      <c r="DF50" s="469"/>
      <c r="DG50" s="469"/>
      <c r="DH50" s="469"/>
      <c r="DI50" s="469"/>
      <c r="DJ50" s="469"/>
      <c r="DK50" s="469"/>
      <c r="DL50" s="469"/>
      <c r="DM50" s="469"/>
      <c r="DN50" s="469"/>
      <c r="DO50" s="469"/>
      <c r="DP50" s="469"/>
      <c r="DQ50" s="469"/>
      <c r="DR50" s="469"/>
      <c r="DS50" s="469"/>
      <c r="DT50" s="469"/>
      <c r="DU50" s="469"/>
      <c r="DV50" s="469"/>
      <c r="DW50" s="469"/>
      <c r="DX50" s="469"/>
      <c r="DY50" s="469"/>
      <c r="DZ50" s="469"/>
      <c r="EA50" s="469"/>
      <c r="EB50" s="469"/>
      <c r="EC50" s="469"/>
      <c r="ED50" s="469"/>
      <c r="EE50" s="469"/>
      <c r="EF50" s="469"/>
      <c r="EG50" s="469"/>
      <c r="EH50" s="469"/>
      <c r="EI50" s="469"/>
      <c r="EJ50" s="469"/>
      <c r="EK50" s="469"/>
      <c r="EL50" s="469"/>
      <c r="EM50" s="469"/>
      <c r="EN50" s="469"/>
      <c r="EO50" s="469"/>
      <c r="EP50" s="469"/>
      <c r="EQ50" s="469"/>
      <c r="ER50" s="469"/>
      <c r="ES50" s="469"/>
      <c r="ET50" s="469"/>
      <c r="EU50" s="469"/>
      <c r="EV50" s="469"/>
      <c r="EW50" s="469"/>
      <c r="EX50" s="469"/>
      <c r="EY50" s="469"/>
      <c r="EZ50" s="469"/>
      <c r="FA50" s="469"/>
      <c r="FB50" s="469"/>
      <c r="FC50" s="469"/>
      <c r="FD50" s="469"/>
      <c r="FE50" s="469"/>
      <c r="FF50" s="469"/>
      <c r="FG50" s="469"/>
      <c r="FH50" s="469"/>
      <c r="FI50" s="469"/>
      <c r="FJ50" s="469"/>
      <c r="FK50" s="469"/>
      <c r="FL50" s="469"/>
      <c r="FM50" s="469"/>
      <c r="FN50" s="469"/>
      <c r="FO50" s="469"/>
      <c r="FP50" s="469"/>
      <c r="FQ50" s="469"/>
      <c r="FR50" s="469"/>
      <c r="FS50" s="469"/>
      <c r="FT50" s="469"/>
    </row>
    <row r="51" spans="1:176" s="467" customFormat="1" ht="15" hidden="1" customHeight="1" thickBot="1" x14ac:dyDescent="0.3">
      <c r="A51" s="468"/>
      <c r="B51" s="468"/>
      <c r="C51" s="549" t="str">
        <f ca="1">CONCATENATE(SelectionDataCentral!D51,L51)</f>
        <v>0</v>
      </c>
      <c r="D51" s="541" t="s">
        <v>50</v>
      </c>
      <c r="E51" s="517" t="str">
        <f t="shared" si="57"/>
        <v>€</v>
      </c>
      <c r="F51" s="539"/>
      <c r="G51" s="539" t="str">
        <f t="shared" ca="1" si="58"/>
        <v>-</v>
      </c>
      <c r="H51" s="518"/>
      <c r="I51" s="519"/>
      <c r="J51" s="474"/>
      <c r="K51" s="474" t="str">
        <f t="shared" ca="1" si="9"/>
        <v>-</v>
      </c>
      <c r="L51" s="474"/>
      <c r="M51" s="474" t="str">
        <f t="shared" si="40"/>
        <v/>
      </c>
      <c r="N51" s="474" t="str">
        <f t="shared" ca="1" si="41"/>
        <v/>
      </c>
      <c r="O51" s="448" t="str">
        <f t="shared" ca="1" si="3"/>
        <v/>
      </c>
      <c r="P51" s="448" t="str">
        <f t="shared" ca="1" si="4"/>
        <v/>
      </c>
      <c r="Q51" s="449" t="str">
        <f t="shared" si="37"/>
        <v/>
      </c>
      <c r="R51" s="475" t="str">
        <f t="shared" si="1"/>
        <v/>
      </c>
      <c r="S51" s="474" t="str">
        <f>""</f>
        <v/>
      </c>
      <c r="T51" s="474"/>
      <c r="U51" s="474"/>
      <c r="V51" s="474"/>
      <c r="W51" s="476" t="str">
        <f t="shared" ca="1" si="47"/>
        <v/>
      </c>
      <c r="X51" s="477" t="str">
        <f t="shared" ca="1" si="11"/>
        <v/>
      </c>
      <c r="Y51" s="477" t="str">
        <f t="shared" ca="1" si="12"/>
        <v/>
      </c>
      <c r="Z51" s="477" t="str">
        <f t="shared" ca="1" si="13"/>
        <v/>
      </c>
      <c r="AA51" s="520">
        <f ca="1">SelectionDataCentral!C51</f>
        <v>0</v>
      </c>
      <c r="AB51" s="521">
        <f t="shared" ca="1" si="14"/>
        <v>0</v>
      </c>
      <c r="AC51" s="522">
        <f t="shared" ca="1" si="48"/>
        <v>0</v>
      </c>
      <c r="AD51" s="522">
        <f t="shared" ca="1" si="16"/>
        <v>0</v>
      </c>
      <c r="AE51" s="522">
        <f t="shared" ca="1" si="44"/>
        <v>0</v>
      </c>
      <c r="AF51" s="522">
        <f t="shared" ca="1" si="45"/>
        <v>0</v>
      </c>
      <c r="AG51" s="522">
        <f t="shared" ca="1" si="19"/>
        <v>0</v>
      </c>
      <c r="AH51" s="522">
        <f t="shared" ca="1" si="20"/>
        <v>0</v>
      </c>
      <c r="AI51" s="522">
        <f t="shared" ca="1" si="21"/>
        <v>0</v>
      </c>
      <c r="AJ51" s="522">
        <f t="shared" ca="1" si="35"/>
        <v>0</v>
      </c>
      <c r="AK51" s="522">
        <f t="shared" ca="1" si="49"/>
        <v>0</v>
      </c>
      <c r="AL51" s="522">
        <f t="shared" ca="1" si="50"/>
        <v>0</v>
      </c>
      <c r="AM51" s="522">
        <f t="shared" ca="1" si="24"/>
        <v>0</v>
      </c>
      <c r="AN51" s="523">
        <f t="shared" ca="1" si="25"/>
        <v>0</v>
      </c>
      <c r="AO51" s="523">
        <f t="shared" ca="1" si="51"/>
        <v>0</v>
      </c>
      <c r="AP51" s="524">
        <f t="shared" ca="1" si="52"/>
        <v>0</v>
      </c>
      <c r="AQ51" s="525">
        <f ca="1">IF(AND(SUM(AQ$7:AQ50)=1, SUM($AP51:AP51)=1,OR($AF51=1,$AE51=1)),1,0)</f>
        <v>0</v>
      </c>
      <c r="AR51" s="525">
        <f ca="1">IF(AND(SUM(AR$7:AR50)=1, SUM($AP51:AQ51)=1,OR($AF51=1,$AE51=1)),1,0)</f>
        <v>0</v>
      </c>
      <c r="AS51" s="526">
        <f ca="1">IF(AND(SUM(AS$7:AS50)=1, SUM($AP51:AR51)=1,OR($AF51=1,AD51=1),SUM(AX$7:AX50)&lt;2),1,0)</f>
        <v>0</v>
      </c>
      <c r="AT51" s="526">
        <f ca="1">IF(AND(SUM(AT$7:AT50)=1, SUM($AP51:AS51)=1,OR($AG51=1,$AH51=1,$AF51=1,$AD51=1)),1,0)</f>
        <v>0</v>
      </c>
      <c r="AU51" s="526">
        <f ca="1">IF(AND(SUM(AU$7:AU50)=1, SUM($AP51:AT51)=1,OR($AG51=1,$AH51=1,$AF51=1,$AD51=1)),1,0)</f>
        <v>0</v>
      </c>
      <c r="AV51" s="526">
        <f ca="1">IF(AND(SUM(AV$7:AV50)=1, SUM($AP51:AU51)=1,OR($AG51=1,$AH51=1,$AF51=1,$AD51=1)),1,0)</f>
        <v>0</v>
      </c>
      <c r="AW51" s="526">
        <f ca="1">IF(AND(SUM(AW$7:AW50)=1, SUM($AP51:AV51)=1,OR($AG51=1,$AH51=1,$AF51=1,$AD51=1)),1,0)</f>
        <v>0</v>
      </c>
      <c r="AX51" s="526">
        <f ca="1">IF(AND(SUM(AX$7:AX50)=1, SUM($AP51:AW51)=1,SUM(AS$7:AS50)&lt;2,OR(AG51=1,AH51=1,AD51=1)),1,0)</f>
        <v>0</v>
      </c>
      <c r="AY51" s="526">
        <f ca="1">IF(AND(SUM(AY$7:AY50)=1,OR($AI51=1)),1,0)</f>
        <v>0</v>
      </c>
      <c r="AZ51" s="526">
        <f ca="1">IF(AND(SUM(AZ$7:AZ50)=1,OR($AB51=1)),1,0)</f>
        <v>0</v>
      </c>
      <c r="BA51" s="527">
        <f ca="1">IF(SUM($AP51:AZ51)=1,1,0)</f>
        <v>0</v>
      </c>
      <c r="BB51" s="528" t="str">
        <f t="shared" ca="1" si="46"/>
        <v/>
      </c>
      <c r="BC51" s="526" t="str">
        <f t="shared" ca="1" si="46"/>
        <v/>
      </c>
      <c r="BD51" s="526" t="str">
        <f t="shared" ca="1" si="46"/>
        <v/>
      </c>
      <c r="BE51" s="526" t="str">
        <f t="shared" ca="1" si="46"/>
        <v/>
      </c>
      <c r="BF51" s="526" t="str">
        <f t="shared" ca="1" si="46"/>
        <v/>
      </c>
      <c r="BG51" s="526" t="str">
        <f t="shared" ca="1" si="46"/>
        <v/>
      </c>
      <c r="BH51" s="526" t="str">
        <f t="shared" ca="1" si="46"/>
        <v/>
      </c>
      <c r="BI51" s="526" t="str">
        <f t="shared" ca="1" si="46"/>
        <v/>
      </c>
      <c r="BJ51" s="526" t="str">
        <f t="shared" ca="1" si="46"/>
        <v/>
      </c>
      <c r="BK51" s="526" t="str">
        <f t="shared" ca="1" si="46"/>
        <v/>
      </c>
      <c r="BL51" s="527" t="str">
        <f t="shared" ca="1" si="7"/>
        <v/>
      </c>
      <c r="BM51" s="487" t="str">
        <f t="shared" ref="BM51:BT82" ca="1" si="60">IF(AQ51&gt;0,BM$6,"")</f>
        <v/>
      </c>
      <c r="BN51" s="488" t="str">
        <f t="shared" ca="1" si="60"/>
        <v/>
      </c>
      <c r="BO51" s="488" t="str">
        <f t="shared" ca="1" si="60"/>
        <v/>
      </c>
      <c r="BP51" s="488" t="str">
        <f t="shared" ca="1" si="60"/>
        <v/>
      </c>
      <c r="BQ51" s="488" t="str">
        <f t="shared" ca="1" si="60"/>
        <v/>
      </c>
      <c r="BR51" s="488" t="str">
        <f t="shared" ca="1" si="60"/>
        <v/>
      </c>
      <c r="BS51" s="488" t="str">
        <f t="shared" ca="1" si="60"/>
        <v/>
      </c>
      <c r="BT51" s="488" t="str">
        <f t="shared" ca="1" si="60"/>
        <v/>
      </c>
      <c r="BU51" s="489" t="str">
        <f t="shared" ca="1" si="59"/>
        <v/>
      </c>
      <c r="BV51" s="469"/>
      <c r="BW51" s="440"/>
      <c r="BX51" s="441">
        <f t="shared" ca="1" si="53"/>
        <v>0</v>
      </c>
      <c r="BY51" s="394">
        <f t="shared" ca="1" si="54"/>
        <v>0</v>
      </c>
      <c r="BZ51" s="394">
        <f t="shared" ca="1" si="55"/>
        <v>0</v>
      </c>
      <c r="CA51" s="394">
        <f t="shared" ca="1" si="56"/>
        <v>0</v>
      </c>
      <c r="CB51" s="468"/>
      <c r="CC51" s="467">
        <f ca="1">'Product CodesCentral'!G44</f>
        <v>1</v>
      </c>
      <c r="CD51" s="468"/>
      <c r="CE51" s="468"/>
      <c r="CF51" s="468"/>
      <c r="CG51" s="469"/>
      <c r="CH51" s="469"/>
      <c r="CI51" s="469"/>
      <c r="CJ51" s="469"/>
      <c r="CK51" s="469"/>
      <c r="CL51" s="469"/>
      <c r="CM51" s="469"/>
      <c r="CN51" s="469"/>
      <c r="CO51" s="469"/>
      <c r="CP51" s="469"/>
      <c r="CQ51" s="469"/>
      <c r="CR51" s="469"/>
      <c r="CS51" s="469"/>
      <c r="CT51" s="469"/>
      <c r="CU51" s="469"/>
      <c r="CV51" s="469"/>
      <c r="CW51" s="469"/>
      <c r="CX51" s="469"/>
      <c r="CY51" s="469"/>
      <c r="CZ51" s="469"/>
      <c r="DA51" s="469"/>
      <c r="DB51" s="469"/>
      <c r="DC51" s="469"/>
      <c r="DD51" s="469"/>
      <c r="DE51" s="469"/>
      <c r="DF51" s="469"/>
      <c r="DG51" s="469"/>
      <c r="DH51" s="469"/>
      <c r="DI51" s="469"/>
      <c r="DJ51" s="469"/>
      <c r="DK51" s="469"/>
      <c r="DL51" s="469"/>
      <c r="DM51" s="469"/>
      <c r="DN51" s="469"/>
      <c r="DO51" s="469"/>
      <c r="DP51" s="469"/>
      <c r="DQ51" s="469"/>
      <c r="DR51" s="469"/>
      <c r="DS51" s="469"/>
      <c r="DT51" s="469"/>
      <c r="DU51" s="469"/>
      <c r="DV51" s="469"/>
      <c r="DW51" s="469"/>
      <c r="DX51" s="469"/>
      <c r="DY51" s="469"/>
      <c r="DZ51" s="469"/>
      <c r="EA51" s="469"/>
      <c r="EB51" s="469"/>
      <c r="EC51" s="469"/>
      <c r="ED51" s="469"/>
      <c r="EE51" s="469"/>
      <c r="EF51" s="469"/>
      <c r="EG51" s="469"/>
      <c r="EH51" s="469"/>
      <c r="EI51" s="469"/>
      <c r="EJ51" s="469"/>
      <c r="EK51" s="469"/>
      <c r="EL51" s="469"/>
      <c r="EM51" s="469"/>
      <c r="EN51" s="469"/>
      <c r="EO51" s="469"/>
      <c r="EP51" s="469"/>
      <c r="EQ51" s="469"/>
      <c r="ER51" s="469"/>
      <c r="ES51" s="469"/>
      <c r="ET51" s="469"/>
      <c r="EU51" s="469"/>
      <c r="EV51" s="469"/>
      <c r="EW51" s="469"/>
      <c r="EX51" s="469"/>
      <c r="EY51" s="469"/>
      <c r="EZ51" s="469"/>
      <c r="FA51" s="469"/>
      <c r="FB51" s="469"/>
      <c r="FC51" s="469"/>
      <c r="FD51" s="469"/>
      <c r="FE51" s="469"/>
      <c r="FF51" s="469"/>
      <c r="FG51" s="469"/>
      <c r="FH51" s="469"/>
      <c r="FI51" s="469"/>
      <c r="FJ51" s="469"/>
      <c r="FK51" s="469"/>
      <c r="FL51" s="469"/>
      <c r="FM51" s="469"/>
      <c r="FN51" s="469"/>
      <c r="FO51" s="469"/>
      <c r="FP51" s="469"/>
      <c r="FQ51" s="469"/>
      <c r="FR51" s="469"/>
      <c r="FS51" s="469"/>
      <c r="FT51" s="469"/>
    </row>
    <row r="52" spans="1:176" s="467" customFormat="1" ht="15" hidden="1" customHeight="1" thickBot="1" x14ac:dyDescent="0.3">
      <c r="A52" s="468"/>
      <c r="B52" s="468"/>
      <c r="C52" s="550" t="str">
        <f ca="1">CONCATENATE(SelectionDataCentral!D52,L52)</f>
        <v>0</v>
      </c>
      <c r="D52" s="541" t="s">
        <v>50</v>
      </c>
      <c r="E52" s="517" t="str">
        <f t="shared" si="57"/>
        <v>€</v>
      </c>
      <c r="F52" s="537"/>
      <c r="G52" s="537" t="str">
        <f t="shared" ca="1" si="58"/>
        <v>-</v>
      </c>
      <c r="H52" s="518"/>
      <c r="I52" s="519"/>
      <c r="J52" s="474"/>
      <c r="K52" s="474" t="str">
        <f t="shared" ca="1" si="9"/>
        <v>-</v>
      </c>
      <c r="L52" s="474"/>
      <c r="M52" s="474" t="str">
        <f t="shared" si="40"/>
        <v/>
      </c>
      <c r="N52" s="474" t="str">
        <f t="shared" ca="1" si="41"/>
        <v/>
      </c>
      <c r="O52" s="448" t="str">
        <f t="shared" ca="1" si="3"/>
        <v/>
      </c>
      <c r="P52" s="448" t="str">
        <f t="shared" ca="1" si="4"/>
        <v/>
      </c>
      <c r="Q52" s="449" t="str">
        <f t="shared" si="37"/>
        <v/>
      </c>
      <c r="R52" s="475" t="str">
        <f t="shared" si="1"/>
        <v/>
      </c>
      <c r="S52" s="474" t="str">
        <f>""</f>
        <v/>
      </c>
      <c r="T52" s="474"/>
      <c r="U52" s="474"/>
      <c r="V52" s="474"/>
      <c r="W52" s="476" t="str">
        <f t="shared" ca="1" si="47"/>
        <v/>
      </c>
      <c r="X52" s="477" t="str">
        <f t="shared" ca="1" si="11"/>
        <v/>
      </c>
      <c r="Y52" s="477" t="str">
        <f t="shared" ca="1" si="12"/>
        <v/>
      </c>
      <c r="Z52" s="477" t="str">
        <f t="shared" ca="1" si="13"/>
        <v/>
      </c>
      <c r="AA52" s="520">
        <f ca="1">SelectionDataCentral!C52</f>
        <v>0</v>
      </c>
      <c r="AB52" s="521">
        <f t="shared" ca="1" si="14"/>
        <v>0</v>
      </c>
      <c r="AC52" s="522">
        <f t="shared" ca="1" si="48"/>
        <v>0</v>
      </c>
      <c r="AD52" s="522">
        <f t="shared" ca="1" si="16"/>
        <v>0</v>
      </c>
      <c r="AE52" s="522">
        <f t="shared" ca="1" si="44"/>
        <v>0</v>
      </c>
      <c r="AF52" s="522">
        <f t="shared" ca="1" si="45"/>
        <v>0</v>
      </c>
      <c r="AG52" s="522">
        <f t="shared" ca="1" si="19"/>
        <v>0</v>
      </c>
      <c r="AH52" s="522">
        <f t="shared" ca="1" si="20"/>
        <v>0</v>
      </c>
      <c r="AI52" s="522">
        <f t="shared" ca="1" si="21"/>
        <v>0</v>
      </c>
      <c r="AJ52" s="522">
        <f t="shared" ca="1" si="35"/>
        <v>0</v>
      </c>
      <c r="AK52" s="522">
        <f t="shared" ca="1" si="49"/>
        <v>0</v>
      </c>
      <c r="AL52" s="522">
        <f t="shared" ca="1" si="50"/>
        <v>0</v>
      </c>
      <c r="AM52" s="522">
        <f t="shared" ca="1" si="24"/>
        <v>0</v>
      </c>
      <c r="AN52" s="523">
        <f t="shared" ca="1" si="25"/>
        <v>0</v>
      </c>
      <c r="AO52" s="523">
        <f t="shared" ca="1" si="51"/>
        <v>0</v>
      </c>
      <c r="AP52" s="524">
        <f t="shared" ca="1" si="52"/>
        <v>0</v>
      </c>
      <c r="AQ52" s="525">
        <f ca="1">IF(AND(SUM(AQ$7:AQ51)=1, SUM($AP52:AP52)=1,OR($AF52=1,$AE52=1)),1,0)</f>
        <v>0</v>
      </c>
      <c r="AR52" s="525">
        <f ca="1">IF(AND(SUM(AR$7:AR51)=1, SUM($AP52:AQ52)=1,OR($AF52=1,$AE52=1)),1,0)</f>
        <v>0</v>
      </c>
      <c r="AS52" s="526">
        <f ca="1">IF(AND(SUM(AS$7:AS51)=1, SUM($AP52:AR52)=1,OR($AF52=1,AD52=1),SUM(AX$7:AX51)&lt;2),1,0)</f>
        <v>0</v>
      </c>
      <c r="AT52" s="526">
        <f ca="1">IF(AND(SUM(AT$7:AT51)=1, SUM($AP52:AS52)=1,OR($AG52=1,$AH52=1,$AF52=1,$AD52=1)),1,0)</f>
        <v>0</v>
      </c>
      <c r="AU52" s="526">
        <f ca="1">IF(AND(SUM(AU$7:AU51)=1, SUM($AP52:AT52)=1,OR($AG52=1,$AH52=1,$AF52=1,$AD52=1)),1,0)</f>
        <v>0</v>
      </c>
      <c r="AV52" s="526">
        <f ca="1">IF(AND(SUM(AV$7:AV51)=1, SUM($AP52:AU52)=1,OR($AG52=1,$AH52=1,$AF52=1,$AD52=1)),1,0)</f>
        <v>0</v>
      </c>
      <c r="AW52" s="526">
        <f ca="1">IF(AND(SUM(AW$7:AW51)=1, SUM($AP52:AV52)=1,OR($AG52=1,$AH52=1,$AF52=1,$AD52=1)),1,0)</f>
        <v>0</v>
      </c>
      <c r="AX52" s="526">
        <f ca="1">IF(AND(SUM(AX$7:AX51)=1, SUM($AP52:AW52)=1,SUM(AS$7:AS51)&lt;2,OR(AG52=1,AH52=1,AD52=1)),1,0)</f>
        <v>0</v>
      </c>
      <c r="AY52" s="526">
        <f ca="1">IF(AND(SUM(AY$7:AY51)=1,OR($AI52=1)),1,0)</f>
        <v>0</v>
      </c>
      <c r="AZ52" s="526">
        <f ca="1">IF(AND(SUM(AZ$7:AZ51)=1,OR($AB52=1)),1,0)</f>
        <v>0</v>
      </c>
      <c r="BA52" s="527">
        <f ca="1">IF(SUM($AP52:AZ52)=1,1,0)</f>
        <v>0</v>
      </c>
      <c r="BB52" s="528" t="str">
        <f t="shared" ca="1" si="46"/>
        <v/>
      </c>
      <c r="BC52" s="526" t="str">
        <f t="shared" ca="1" si="46"/>
        <v/>
      </c>
      <c r="BD52" s="526" t="str">
        <f t="shared" ca="1" si="46"/>
        <v/>
      </c>
      <c r="BE52" s="526" t="str">
        <f t="shared" ca="1" si="46"/>
        <v/>
      </c>
      <c r="BF52" s="526" t="str">
        <f t="shared" ca="1" si="46"/>
        <v/>
      </c>
      <c r="BG52" s="526" t="str">
        <f t="shared" ca="1" si="46"/>
        <v/>
      </c>
      <c r="BH52" s="526" t="str">
        <f t="shared" ca="1" si="46"/>
        <v/>
      </c>
      <c r="BI52" s="526" t="str">
        <f t="shared" ca="1" si="46"/>
        <v/>
      </c>
      <c r="BJ52" s="526" t="str">
        <f t="shared" ca="1" si="46"/>
        <v/>
      </c>
      <c r="BK52" s="526" t="str">
        <f t="shared" ca="1" si="46"/>
        <v/>
      </c>
      <c r="BL52" s="527" t="str">
        <f t="shared" ca="1" si="7"/>
        <v/>
      </c>
      <c r="BM52" s="487" t="str">
        <f t="shared" ca="1" si="60"/>
        <v/>
      </c>
      <c r="BN52" s="488" t="str">
        <f t="shared" ca="1" si="60"/>
        <v/>
      </c>
      <c r="BO52" s="488" t="str">
        <f t="shared" ca="1" si="60"/>
        <v/>
      </c>
      <c r="BP52" s="488" t="str">
        <f t="shared" ca="1" si="60"/>
        <v/>
      </c>
      <c r="BQ52" s="488" t="str">
        <f t="shared" ca="1" si="60"/>
        <v/>
      </c>
      <c r="BR52" s="488" t="str">
        <f t="shared" ca="1" si="60"/>
        <v/>
      </c>
      <c r="BS52" s="488" t="str">
        <f t="shared" ca="1" si="60"/>
        <v/>
      </c>
      <c r="BT52" s="488" t="str">
        <f t="shared" ca="1" si="60"/>
        <v/>
      </c>
      <c r="BU52" s="489" t="str">
        <f t="shared" ca="1" si="59"/>
        <v/>
      </c>
      <c r="BV52" s="469"/>
      <c r="BW52" s="440"/>
      <c r="BX52" s="441">
        <f t="shared" ca="1" si="53"/>
        <v>0</v>
      </c>
      <c r="BY52" s="394">
        <f t="shared" ca="1" si="54"/>
        <v>0</v>
      </c>
      <c r="BZ52" s="394">
        <f t="shared" ca="1" si="55"/>
        <v>0</v>
      </c>
      <c r="CA52" s="394">
        <f t="shared" ca="1" si="56"/>
        <v>0</v>
      </c>
      <c r="CB52" s="468"/>
      <c r="CC52" s="467">
        <f ca="1">'Product CodesCentral'!G45</f>
        <v>1</v>
      </c>
      <c r="CD52" s="468"/>
      <c r="CE52" s="468"/>
      <c r="CF52" s="468"/>
      <c r="CG52" s="469"/>
      <c r="CH52" s="469"/>
      <c r="CI52" s="469"/>
      <c r="CJ52" s="469"/>
      <c r="CK52" s="469"/>
      <c r="CL52" s="469"/>
      <c r="CM52" s="469"/>
      <c r="CN52" s="469"/>
      <c r="CO52" s="469"/>
      <c r="CP52" s="469"/>
      <c r="CQ52" s="469"/>
      <c r="CR52" s="469"/>
      <c r="CS52" s="469"/>
      <c r="CT52" s="469"/>
      <c r="CU52" s="469"/>
      <c r="CV52" s="469"/>
      <c r="CW52" s="469"/>
      <c r="CX52" s="469"/>
      <c r="CY52" s="469"/>
      <c r="CZ52" s="469"/>
      <c r="DA52" s="469"/>
      <c r="DB52" s="469"/>
      <c r="DC52" s="469"/>
      <c r="DD52" s="469"/>
      <c r="DE52" s="469"/>
      <c r="DF52" s="469"/>
      <c r="DG52" s="469"/>
      <c r="DH52" s="469"/>
      <c r="DI52" s="469"/>
      <c r="DJ52" s="469"/>
      <c r="DK52" s="469"/>
      <c r="DL52" s="469"/>
      <c r="DM52" s="469"/>
      <c r="DN52" s="469"/>
      <c r="DO52" s="469"/>
      <c r="DP52" s="469"/>
      <c r="DQ52" s="469"/>
      <c r="DR52" s="469"/>
      <c r="DS52" s="469"/>
      <c r="DT52" s="469"/>
      <c r="DU52" s="469"/>
      <c r="DV52" s="469"/>
      <c r="DW52" s="469"/>
      <c r="DX52" s="469"/>
      <c r="DY52" s="469"/>
      <c r="DZ52" s="469"/>
      <c r="EA52" s="469"/>
      <c r="EB52" s="469"/>
      <c r="EC52" s="469"/>
      <c r="ED52" s="469"/>
      <c r="EE52" s="469"/>
      <c r="EF52" s="469"/>
      <c r="EG52" s="469"/>
      <c r="EH52" s="469"/>
      <c r="EI52" s="469"/>
      <c r="EJ52" s="469"/>
      <c r="EK52" s="469"/>
      <c r="EL52" s="469"/>
      <c r="EM52" s="469"/>
      <c r="EN52" s="469"/>
      <c r="EO52" s="469"/>
      <c r="EP52" s="469"/>
      <c r="EQ52" s="469"/>
      <c r="ER52" s="469"/>
      <c r="ES52" s="469"/>
      <c r="ET52" s="469"/>
      <c r="EU52" s="469"/>
      <c r="EV52" s="469"/>
      <c r="EW52" s="469"/>
      <c r="EX52" s="469"/>
      <c r="EY52" s="469"/>
      <c r="EZ52" s="469"/>
      <c r="FA52" s="469"/>
      <c r="FB52" s="469"/>
      <c r="FC52" s="469"/>
      <c r="FD52" s="469"/>
      <c r="FE52" s="469"/>
      <c r="FF52" s="469"/>
      <c r="FG52" s="469"/>
      <c r="FH52" s="469"/>
      <c r="FI52" s="469"/>
      <c r="FJ52" s="469"/>
      <c r="FK52" s="469"/>
      <c r="FL52" s="469"/>
      <c r="FM52" s="469"/>
      <c r="FN52" s="469"/>
      <c r="FO52" s="469"/>
      <c r="FP52" s="469"/>
      <c r="FQ52" s="469"/>
      <c r="FR52" s="469"/>
      <c r="FS52" s="469"/>
      <c r="FT52" s="469"/>
    </row>
    <row r="53" spans="1:176" s="467" customFormat="1" ht="15" hidden="1" customHeight="1" thickBot="1" x14ac:dyDescent="0.3">
      <c r="A53" s="468"/>
      <c r="B53" s="468"/>
      <c r="C53" s="549" t="str">
        <f ca="1">CONCATENATE(SelectionDataCentral!D53,L53)</f>
        <v>0</v>
      </c>
      <c r="D53" s="541" t="s">
        <v>50</v>
      </c>
      <c r="E53" s="517" t="str">
        <f t="shared" si="57"/>
        <v>€</v>
      </c>
      <c r="F53" s="539"/>
      <c r="G53" s="539" t="str">
        <f t="shared" ca="1" si="58"/>
        <v>-</v>
      </c>
      <c r="H53" s="518"/>
      <c r="I53" s="519"/>
      <c r="J53" s="474"/>
      <c r="K53" s="474" t="str">
        <f t="shared" ca="1" si="9"/>
        <v>-</v>
      </c>
      <c r="L53" s="474"/>
      <c r="M53" s="474" t="str">
        <f t="shared" si="40"/>
        <v/>
      </c>
      <c r="N53" s="474" t="str">
        <f t="shared" ca="1" si="41"/>
        <v/>
      </c>
      <c r="O53" s="448" t="str">
        <f t="shared" ca="1" si="3"/>
        <v/>
      </c>
      <c r="P53" s="448" t="str">
        <f t="shared" ca="1" si="4"/>
        <v/>
      </c>
      <c r="Q53" s="449" t="str">
        <f t="shared" si="37"/>
        <v/>
      </c>
      <c r="R53" s="475" t="str">
        <f t="shared" si="1"/>
        <v/>
      </c>
      <c r="S53" s="474" t="str">
        <f>""</f>
        <v/>
      </c>
      <c r="T53" s="474"/>
      <c r="U53" s="474"/>
      <c r="V53" s="474"/>
      <c r="W53" s="476" t="str">
        <f t="shared" ca="1" si="47"/>
        <v/>
      </c>
      <c r="X53" s="477" t="str">
        <f t="shared" ca="1" si="11"/>
        <v/>
      </c>
      <c r="Y53" s="477" t="str">
        <f t="shared" ca="1" si="12"/>
        <v/>
      </c>
      <c r="Z53" s="477" t="str">
        <f t="shared" ca="1" si="13"/>
        <v/>
      </c>
      <c r="AA53" s="520">
        <f ca="1">SelectionDataCentral!C53</f>
        <v>0</v>
      </c>
      <c r="AB53" s="521">
        <f t="shared" ca="1" si="14"/>
        <v>0</v>
      </c>
      <c r="AC53" s="522">
        <f t="shared" ca="1" si="48"/>
        <v>0</v>
      </c>
      <c r="AD53" s="522">
        <f t="shared" ca="1" si="16"/>
        <v>0</v>
      </c>
      <c r="AE53" s="522">
        <f t="shared" ca="1" si="44"/>
        <v>0</v>
      </c>
      <c r="AF53" s="522">
        <f t="shared" ca="1" si="45"/>
        <v>0</v>
      </c>
      <c r="AG53" s="522">
        <f t="shared" ca="1" si="19"/>
        <v>0</v>
      </c>
      <c r="AH53" s="522">
        <f t="shared" ca="1" si="20"/>
        <v>0</v>
      </c>
      <c r="AI53" s="522">
        <f t="shared" ca="1" si="21"/>
        <v>0</v>
      </c>
      <c r="AJ53" s="522">
        <f t="shared" ca="1" si="35"/>
        <v>0</v>
      </c>
      <c r="AK53" s="522">
        <f t="shared" ca="1" si="49"/>
        <v>0</v>
      </c>
      <c r="AL53" s="522">
        <f t="shared" ca="1" si="50"/>
        <v>0</v>
      </c>
      <c r="AM53" s="522">
        <f t="shared" ca="1" si="24"/>
        <v>0</v>
      </c>
      <c r="AN53" s="523">
        <f t="shared" ca="1" si="25"/>
        <v>0</v>
      </c>
      <c r="AO53" s="523">
        <f t="shared" ca="1" si="51"/>
        <v>0</v>
      </c>
      <c r="AP53" s="524">
        <f t="shared" ca="1" si="52"/>
        <v>0</v>
      </c>
      <c r="AQ53" s="525">
        <f ca="1">IF(AND(SUM(AQ$7:AQ52)=1, SUM($AP53:AP53)=1,OR($AF53=1,$AE53=1)),1,0)</f>
        <v>0</v>
      </c>
      <c r="AR53" s="525">
        <f ca="1">IF(AND(SUM(AR$7:AR52)=1, SUM($AP53:AQ53)=1,OR($AF53=1,$AE53=1)),1,0)</f>
        <v>0</v>
      </c>
      <c r="AS53" s="526">
        <f ca="1">IF(AND(SUM(AS$7:AS52)=1, SUM($AP53:AR53)=1,OR($AF53=1,AD53=1),SUM(AX$7:AX52)&lt;2),1,0)</f>
        <v>0</v>
      </c>
      <c r="AT53" s="526">
        <f ca="1">IF(AND(SUM(AT$7:AT52)=1, SUM($AP53:AS53)=1,OR($AG53=1,$AH53=1,$AF53=1,$AD53=1)),1,0)</f>
        <v>0</v>
      </c>
      <c r="AU53" s="526">
        <f ca="1">IF(AND(SUM(AU$7:AU52)=1, SUM($AP53:AT53)=1,OR($AG53=1,$AH53=1,$AF53=1,$AD53=1)),1,0)</f>
        <v>0</v>
      </c>
      <c r="AV53" s="526">
        <f ca="1">IF(AND(SUM(AV$7:AV52)=1, SUM($AP53:AU53)=1,OR($AG53=1,$AH53=1,$AF53=1,$AD53=1)),1,0)</f>
        <v>0</v>
      </c>
      <c r="AW53" s="526">
        <f ca="1">IF(AND(SUM(AW$7:AW52)=1, SUM($AP53:AV53)=1,OR($AG53=1,$AH53=1,$AF53=1,$AD53=1)),1,0)</f>
        <v>0</v>
      </c>
      <c r="AX53" s="526">
        <f ca="1">IF(AND(SUM(AX$7:AX52)=1, SUM($AP53:AW53)=1,SUM(AS$7:AS52)&lt;2,OR(AG53=1,AH53=1,AD53=1)),1,0)</f>
        <v>0</v>
      </c>
      <c r="AY53" s="526">
        <f ca="1">IF(AND(SUM(AY$7:AY52)=1,OR($AI53=1)),1,0)</f>
        <v>0</v>
      </c>
      <c r="AZ53" s="526">
        <f ca="1">IF(AND(SUM(AZ$7:AZ52)=1,OR($AB53=1)),1,0)</f>
        <v>0</v>
      </c>
      <c r="BA53" s="527">
        <f ca="1">IF(SUM($AP53:AZ53)=1,1,0)</f>
        <v>0</v>
      </c>
      <c r="BB53" s="528" t="str">
        <f t="shared" ca="1" si="46"/>
        <v/>
      </c>
      <c r="BC53" s="526" t="str">
        <f t="shared" ca="1" si="46"/>
        <v/>
      </c>
      <c r="BD53" s="526" t="str">
        <f t="shared" ca="1" si="46"/>
        <v/>
      </c>
      <c r="BE53" s="526" t="str">
        <f t="shared" ca="1" si="46"/>
        <v/>
      </c>
      <c r="BF53" s="526" t="str">
        <f t="shared" ca="1" si="46"/>
        <v/>
      </c>
      <c r="BG53" s="526" t="str">
        <f t="shared" ca="1" si="46"/>
        <v/>
      </c>
      <c r="BH53" s="526" t="str">
        <f t="shared" ca="1" si="46"/>
        <v/>
      </c>
      <c r="BI53" s="526" t="str">
        <f t="shared" ca="1" si="46"/>
        <v/>
      </c>
      <c r="BJ53" s="526" t="str">
        <f t="shared" ca="1" si="46"/>
        <v/>
      </c>
      <c r="BK53" s="526" t="str">
        <f t="shared" ca="1" si="46"/>
        <v/>
      </c>
      <c r="BL53" s="527" t="str">
        <f t="shared" ca="1" si="7"/>
        <v/>
      </c>
      <c r="BM53" s="487" t="str">
        <f t="shared" ca="1" si="60"/>
        <v/>
      </c>
      <c r="BN53" s="488" t="str">
        <f t="shared" ca="1" si="60"/>
        <v/>
      </c>
      <c r="BO53" s="488" t="str">
        <f t="shared" ca="1" si="60"/>
        <v/>
      </c>
      <c r="BP53" s="488" t="str">
        <f t="shared" ca="1" si="60"/>
        <v/>
      </c>
      <c r="BQ53" s="488" t="str">
        <f t="shared" ca="1" si="60"/>
        <v/>
      </c>
      <c r="BR53" s="488" t="str">
        <f t="shared" ca="1" si="60"/>
        <v/>
      </c>
      <c r="BS53" s="488" t="str">
        <f t="shared" ca="1" si="60"/>
        <v/>
      </c>
      <c r="BT53" s="488" t="str">
        <f t="shared" ca="1" si="60"/>
        <v/>
      </c>
      <c r="BU53" s="489" t="str">
        <f t="shared" ca="1" si="59"/>
        <v/>
      </c>
      <c r="BV53" s="469"/>
      <c r="BW53" s="440"/>
      <c r="BX53" s="441">
        <f t="shared" ca="1" si="53"/>
        <v>0</v>
      </c>
      <c r="BY53" s="394">
        <f t="shared" ca="1" si="54"/>
        <v>0</v>
      </c>
      <c r="BZ53" s="394">
        <f t="shared" ca="1" si="55"/>
        <v>0</v>
      </c>
      <c r="CA53" s="394">
        <f t="shared" ca="1" si="56"/>
        <v>0</v>
      </c>
      <c r="CB53" s="468"/>
      <c r="CC53" s="467">
        <f ca="1">'Product CodesCentral'!G46</f>
        <v>1</v>
      </c>
      <c r="CD53" s="468"/>
      <c r="CE53" s="468"/>
      <c r="CF53" s="468"/>
      <c r="CG53" s="469"/>
      <c r="CH53" s="469"/>
      <c r="CI53" s="469"/>
      <c r="CJ53" s="469"/>
      <c r="CK53" s="469"/>
      <c r="CL53" s="469"/>
      <c r="CM53" s="469"/>
      <c r="CN53" s="469"/>
      <c r="CO53" s="469"/>
      <c r="CP53" s="469"/>
      <c r="CQ53" s="469"/>
      <c r="CR53" s="469"/>
      <c r="CS53" s="469"/>
      <c r="CT53" s="469"/>
      <c r="CU53" s="469"/>
      <c r="CV53" s="469"/>
      <c r="CW53" s="469"/>
      <c r="CX53" s="469"/>
      <c r="CY53" s="469"/>
      <c r="CZ53" s="469"/>
      <c r="DA53" s="469"/>
      <c r="DB53" s="469"/>
      <c r="DC53" s="469"/>
      <c r="DD53" s="469"/>
      <c r="DE53" s="469"/>
      <c r="DF53" s="469"/>
      <c r="DG53" s="469"/>
      <c r="DH53" s="469"/>
      <c r="DI53" s="469"/>
      <c r="DJ53" s="469"/>
      <c r="DK53" s="469"/>
      <c r="DL53" s="469"/>
      <c r="DM53" s="469"/>
      <c r="DN53" s="469"/>
      <c r="DO53" s="469"/>
      <c r="DP53" s="469"/>
      <c r="DQ53" s="469"/>
      <c r="DR53" s="469"/>
      <c r="DS53" s="469"/>
      <c r="DT53" s="469"/>
      <c r="DU53" s="469"/>
      <c r="DV53" s="469"/>
      <c r="DW53" s="469"/>
      <c r="DX53" s="469"/>
      <c r="DY53" s="469"/>
      <c r="DZ53" s="469"/>
      <c r="EA53" s="469"/>
      <c r="EB53" s="469"/>
      <c r="EC53" s="469"/>
      <c r="ED53" s="469"/>
      <c r="EE53" s="469"/>
      <c r="EF53" s="469"/>
      <c r="EG53" s="469"/>
      <c r="EH53" s="469"/>
      <c r="EI53" s="469"/>
      <c r="EJ53" s="469"/>
      <c r="EK53" s="469"/>
      <c r="EL53" s="469"/>
      <c r="EM53" s="469"/>
      <c r="EN53" s="469"/>
      <c r="EO53" s="469"/>
      <c r="EP53" s="469"/>
      <c r="EQ53" s="469"/>
      <c r="ER53" s="469"/>
      <c r="ES53" s="469"/>
      <c r="ET53" s="469"/>
      <c r="EU53" s="469"/>
      <c r="EV53" s="469"/>
      <c r="EW53" s="469"/>
      <c r="EX53" s="469"/>
      <c r="EY53" s="469"/>
      <c r="EZ53" s="469"/>
      <c r="FA53" s="469"/>
      <c r="FB53" s="469"/>
      <c r="FC53" s="469"/>
      <c r="FD53" s="469"/>
      <c r="FE53" s="469"/>
      <c r="FF53" s="469"/>
      <c r="FG53" s="469"/>
      <c r="FH53" s="469"/>
      <c r="FI53" s="469"/>
      <c r="FJ53" s="469"/>
      <c r="FK53" s="469"/>
      <c r="FL53" s="469"/>
      <c r="FM53" s="469"/>
      <c r="FN53" s="469"/>
      <c r="FO53" s="469"/>
      <c r="FP53" s="469"/>
      <c r="FQ53" s="469"/>
      <c r="FR53" s="469"/>
      <c r="FS53" s="469"/>
      <c r="FT53" s="469"/>
    </row>
    <row r="54" spans="1:176" s="467" customFormat="1" ht="15" hidden="1" customHeight="1" thickBot="1" x14ac:dyDescent="0.3">
      <c r="A54" s="468"/>
      <c r="B54" s="468"/>
      <c r="C54" s="550" t="str">
        <f ca="1">CONCATENATE(SelectionDataCentral!D54,L54)</f>
        <v>0</v>
      </c>
      <c r="D54" s="541" t="s">
        <v>50</v>
      </c>
      <c r="E54" s="517" t="str">
        <f t="shared" si="57"/>
        <v>€</v>
      </c>
      <c r="F54" s="537"/>
      <c r="G54" s="537" t="str">
        <f t="shared" ca="1" si="58"/>
        <v>-</v>
      </c>
      <c r="H54" s="518"/>
      <c r="I54" s="519"/>
      <c r="J54" s="474"/>
      <c r="K54" s="474" t="str">
        <f t="shared" ca="1" si="9"/>
        <v>-</v>
      </c>
      <c r="L54" s="474"/>
      <c r="M54" s="474" t="str">
        <f t="shared" si="40"/>
        <v/>
      </c>
      <c r="N54" s="474" t="str">
        <f t="shared" ca="1" si="41"/>
        <v/>
      </c>
      <c r="O54" s="448" t="str">
        <f t="shared" ca="1" si="3"/>
        <v/>
      </c>
      <c r="P54" s="448" t="str">
        <f t="shared" ca="1" si="4"/>
        <v/>
      </c>
      <c r="Q54" s="449" t="str">
        <f t="shared" si="37"/>
        <v/>
      </c>
      <c r="R54" s="475" t="str">
        <f t="shared" si="1"/>
        <v/>
      </c>
      <c r="S54" s="474" t="str">
        <f>""</f>
        <v/>
      </c>
      <c r="T54" s="474"/>
      <c r="U54" s="474"/>
      <c r="V54" s="474"/>
      <c r="W54" s="476" t="str">
        <f t="shared" ca="1" si="47"/>
        <v/>
      </c>
      <c r="X54" s="477" t="str">
        <f t="shared" ca="1" si="11"/>
        <v/>
      </c>
      <c r="Y54" s="477" t="str">
        <f t="shared" ca="1" si="12"/>
        <v/>
      </c>
      <c r="Z54" s="477" t="str">
        <f t="shared" ca="1" si="13"/>
        <v/>
      </c>
      <c r="AA54" s="520">
        <f ca="1">SelectionDataCentral!C54</f>
        <v>0</v>
      </c>
      <c r="AB54" s="521">
        <f t="shared" ca="1" si="14"/>
        <v>0</v>
      </c>
      <c r="AC54" s="522">
        <f t="shared" ca="1" si="48"/>
        <v>0</v>
      </c>
      <c r="AD54" s="522">
        <f t="shared" ca="1" si="16"/>
        <v>0</v>
      </c>
      <c r="AE54" s="522">
        <f t="shared" ca="1" si="44"/>
        <v>0</v>
      </c>
      <c r="AF54" s="522">
        <f t="shared" ca="1" si="45"/>
        <v>0</v>
      </c>
      <c r="AG54" s="522">
        <f t="shared" ca="1" si="19"/>
        <v>0</v>
      </c>
      <c r="AH54" s="522">
        <f t="shared" ca="1" si="20"/>
        <v>0</v>
      </c>
      <c r="AI54" s="522">
        <f t="shared" ca="1" si="21"/>
        <v>0</v>
      </c>
      <c r="AJ54" s="522">
        <f t="shared" ca="1" si="35"/>
        <v>0</v>
      </c>
      <c r="AK54" s="522">
        <f t="shared" ca="1" si="49"/>
        <v>0</v>
      </c>
      <c r="AL54" s="522">
        <f t="shared" ca="1" si="50"/>
        <v>0</v>
      </c>
      <c r="AM54" s="522">
        <f t="shared" ca="1" si="24"/>
        <v>0</v>
      </c>
      <c r="AN54" s="523">
        <f t="shared" ca="1" si="25"/>
        <v>0</v>
      </c>
      <c r="AO54" s="523">
        <f t="shared" ca="1" si="51"/>
        <v>0</v>
      </c>
      <c r="AP54" s="524">
        <f t="shared" ca="1" si="52"/>
        <v>0</v>
      </c>
      <c r="AQ54" s="525">
        <f ca="1">IF(AND(SUM(AQ$7:AQ53)=1, SUM($AP54:AP54)=1,OR($AF54=1,$AE54=1)),1,0)</f>
        <v>0</v>
      </c>
      <c r="AR54" s="525">
        <f ca="1">IF(AND(SUM(AR$7:AR53)=1, SUM($AP54:AQ54)=1,OR($AF54=1,$AE54=1)),1,0)</f>
        <v>0</v>
      </c>
      <c r="AS54" s="526">
        <f ca="1">IF(AND(SUM(AS$7:AS53)=1, SUM($AP54:AR54)=1,OR($AF54=1,AD54=1),SUM(AX$7:AX53)&lt;2),1,0)</f>
        <v>0</v>
      </c>
      <c r="AT54" s="526">
        <f ca="1">IF(AND(SUM(AT$7:AT53)=1, SUM($AP54:AS54)=1,OR($AG54=1,$AH54=1,$AF54=1,$AD54=1)),1,0)</f>
        <v>0</v>
      </c>
      <c r="AU54" s="526">
        <f ca="1">IF(AND(SUM(AU$7:AU53)=1, SUM($AP54:AT54)=1,OR($AG54=1,$AH54=1,$AF54=1,$AD54=1)),1,0)</f>
        <v>0</v>
      </c>
      <c r="AV54" s="526">
        <f ca="1">IF(AND(SUM(AV$7:AV53)=1, SUM($AP54:AU54)=1,OR($AG54=1,$AH54=1,$AF54=1,$AD54=1)),1,0)</f>
        <v>0</v>
      </c>
      <c r="AW54" s="526">
        <f ca="1">IF(AND(SUM(AW$7:AW53)=1, SUM($AP54:AV54)=1,OR($AG54=1,$AH54=1,$AF54=1,$AD54=1)),1,0)</f>
        <v>0</v>
      </c>
      <c r="AX54" s="526">
        <f ca="1">IF(AND(SUM(AX$7:AX53)=1, SUM($AP54:AW54)=1,SUM(AS$7:AS53)&lt;2,OR(AG54=1,AH54=1,AD54=1)),1,0)</f>
        <v>0</v>
      </c>
      <c r="AY54" s="526">
        <f ca="1">IF(AND(SUM(AY$7:AY53)=1,OR($AI54=1)),1,0)</f>
        <v>0</v>
      </c>
      <c r="AZ54" s="526">
        <f ca="1">IF(AND(SUM(AZ$7:AZ53)=1,OR($AB54=1)),1,0)</f>
        <v>0</v>
      </c>
      <c r="BA54" s="527">
        <f ca="1">IF(SUM($AP54:AZ54)=1,1,0)</f>
        <v>0</v>
      </c>
      <c r="BB54" s="528" t="str">
        <f t="shared" ca="1" si="46"/>
        <v/>
      </c>
      <c r="BC54" s="526" t="str">
        <f t="shared" ca="1" si="46"/>
        <v/>
      </c>
      <c r="BD54" s="526" t="str">
        <f t="shared" ca="1" si="46"/>
        <v/>
      </c>
      <c r="BE54" s="526" t="str">
        <f t="shared" ca="1" si="46"/>
        <v/>
      </c>
      <c r="BF54" s="526" t="str">
        <f t="shared" ca="1" si="46"/>
        <v/>
      </c>
      <c r="BG54" s="526" t="str">
        <f t="shared" ca="1" si="46"/>
        <v/>
      </c>
      <c r="BH54" s="526" t="str">
        <f t="shared" ca="1" si="46"/>
        <v/>
      </c>
      <c r="BI54" s="526" t="str">
        <f t="shared" ca="1" si="46"/>
        <v/>
      </c>
      <c r="BJ54" s="526" t="str">
        <f t="shared" ca="1" si="46"/>
        <v/>
      </c>
      <c r="BK54" s="526" t="str">
        <f t="shared" ca="1" si="46"/>
        <v/>
      </c>
      <c r="BL54" s="527" t="str">
        <f t="shared" ca="1" si="7"/>
        <v/>
      </c>
      <c r="BM54" s="487" t="str">
        <f t="shared" ca="1" si="60"/>
        <v/>
      </c>
      <c r="BN54" s="488" t="str">
        <f t="shared" ca="1" si="60"/>
        <v/>
      </c>
      <c r="BO54" s="488" t="str">
        <f t="shared" ca="1" si="60"/>
        <v/>
      </c>
      <c r="BP54" s="488" t="str">
        <f t="shared" ca="1" si="60"/>
        <v/>
      </c>
      <c r="BQ54" s="488" t="str">
        <f t="shared" ca="1" si="60"/>
        <v/>
      </c>
      <c r="BR54" s="488" t="str">
        <f t="shared" ca="1" si="60"/>
        <v/>
      </c>
      <c r="BS54" s="488" t="str">
        <f t="shared" ca="1" si="60"/>
        <v/>
      </c>
      <c r="BT54" s="488" t="str">
        <f t="shared" ca="1" si="60"/>
        <v/>
      </c>
      <c r="BU54" s="489" t="str">
        <f t="shared" ca="1" si="59"/>
        <v/>
      </c>
      <c r="BV54" s="469"/>
      <c r="BW54" s="440"/>
      <c r="BX54" s="441">
        <f t="shared" ca="1" si="53"/>
        <v>0</v>
      </c>
      <c r="BY54" s="394">
        <f t="shared" ca="1" si="54"/>
        <v>0</v>
      </c>
      <c r="BZ54" s="394">
        <f t="shared" ca="1" si="55"/>
        <v>0</v>
      </c>
      <c r="CA54" s="394">
        <f t="shared" ca="1" si="56"/>
        <v>0</v>
      </c>
      <c r="CB54" s="468"/>
      <c r="CC54" s="467">
        <f ca="1">'Product CodesCentral'!G47</f>
        <v>1</v>
      </c>
      <c r="CD54" s="468"/>
      <c r="CE54" s="468"/>
      <c r="CF54" s="468"/>
      <c r="CG54" s="469"/>
      <c r="CH54" s="469"/>
      <c r="CI54" s="469"/>
      <c r="CJ54" s="469"/>
      <c r="CK54" s="469"/>
      <c r="CL54" s="469"/>
      <c r="CM54" s="469"/>
      <c r="CN54" s="469"/>
      <c r="CO54" s="469"/>
      <c r="CP54" s="469"/>
      <c r="CQ54" s="469"/>
      <c r="CR54" s="469"/>
      <c r="CS54" s="469"/>
      <c r="CT54" s="469"/>
      <c r="CU54" s="469"/>
      <c r="CV54" s="469"/>
      <c r="CW54" s="469"/>
      <c r="CX54" s="469"/>
      <c r="CY54" s="469"/>
      <c r="CZ54" s="469"/>
      <c r="DA54" s="469"/>
      <c r="DB54" s="469"/>
      <c r="DC54" s="469"/>
      <c r="DD54" s="469"/>
      <c r="DE54" s="469"/>
      <c r="DF54" s="469"/>
      <c r="DG54" s="469"/>
      <c r="DH54" s="469"/>
      <c r="DI54" s="469"/>
      <c r="DJ54" s="469"/>
      <c r="DK54" s="469"/>
      <c r="DL54" s="469"/>
      <c r="DM54" s="469"/>
      <c r="DN54" s="469"/>
      <c r="DO54" s="469"/>
      <c r="DP54" s="469"/>
      <c r="DQ54" s="469"/>
      <c r="DR54" s="469"/>
      <c r="DS54" s="469"/>
      <c r="DT54" s="469"/>
      <c r="DU54" s="469"/>
      <c r="DV54" s="469"/>
      <c r="DW54" s="469"/>
      <c r="DX54" s="469"/>
      <c r="DY54" s="469"/>
      <c r="DZ54" s="469"/>
      <c r="EA54" s="469"/>
      <c r="EB54" s="469"/>
      <c r="EC54" s="469"/>
      <c r="ED54" s="469"/>
      <c r="EE54" s="469"/>
      <c r="EF54" s="469"/>
      <c r="EG54" s="469"/>
      <c r="EH54" s="469"/>
      <c r="EI54" s="469"/>
      <c r="EJ54" s="469"/>
      <c r="EK54" s="469"/>
      <c r="EL54" s="469"/>
      <c r="EM54" s="469"/>
      <c r="EN54" s="469"/>
      <c r="EO54" s="469"/>
      <c r="EP54" s="469"/>
      <c r="EQ54" s="469"/>
      <c r="ER54" s="469"/>
      <c r="ES54" s="469"/>
      <c r="ET54" s="469"/>
      <c r="EU54" s="469"/>
      <c r="EV54" s="469"/>
      <c r="EW54" s="469"/>
      <c r="EX54" s="469"/>
      <c r="EY54" s="469"/>
      <c r="EZ54" s="469"/>
      <c r="FA54" s="469"/>
      <c r="FB54" s="469"/>
      <c r="FC54" s="469"/>
      <c r="FD54" s="469"/>
      <c r="FE54" s="469"/>
      <c r="FF54" s="469"/>
      <c r="FG54" s="469"/>
      <c r="FH54" s="469"/>
      <c r="FI54" s="469"/>
      <c r="FJ54" s="469"/>
      <c r="FK54" s="469"/>
      <c r="FL54" s="469"/>
      <c r="FM54" s="469"/>
      <c r="FN54" s="469"/>
      <c r="FO54" s="469"/>
      <c r="FP54" s="469"/>
      <c r="FQ54" s="469"/>
      <c r="FR54" s="469"/>
      <c r="FS54" s="469"/>
      <c r="FT54" s="469"/>
    </row>
    <row r="55" spans="1:176" s="467" customFormat="1" ht="15" hidden="1" customHeight="1" thickBot="1" x14ac:dyDescent="0.3">
      <c r="A55" s="468"/>
      <c r="B55" s="468"/>
      <c r="C55" s="549" t="str">
        <f ca="1">CONCATENATE(SelectionDataCentral!D55,L55)</f>
        <v>0</v>
      </c>
      <c r="D55" s="541" t="s">
        <v>50</v>
      </c>
      <c r="E55" s="517" t="str">
        <f t="shared" si="57"/>
        <v>€</v>
      </c>
      <c r="F55" s="539"/>
      <c r="G55" s="539" t="str">
        <f t="shared" ca="1" si="58"/>
        <v>-</v>
      </c>
      <c r="H55" s="518"/>
      <c r="I55" s="519"/>
      <c r="J55" s="474"/>
      <c r="K55" s="474" t="str">
        <f t="shared" ca="1" si="9"/>
        <v>-</v>
      </c>
      <c r="L55" s="474"/>
      <c r="M55" s="474" t="str">
        <f t="shared" si="40"/>
        <v/>
      </c>
      <c r="N55" s="474" t="str">
        <f t="shared" ca="1" si="41"/>
        <v/>
      </c>
      <c r="O55" s="448" t="str">
        <f t="shared" ca="1" si="3"/>
        <v/>
      </c>
      <c r="P55" s="448" t="str">
        <f t="shared" ca="1" si="4"/>
        <v/>
      </c>
      <c r="Q55" s="449" t="str">
        <f t="shared" si="37"/>
        <v/>
      </c>
      <c r="R55" s="475" t="str">
        <f t="shared" si="1"/>
        <v/>
      </c>
      <c r="S55" s="474" t="str">
        <f>""</f>
        <v/>
      </c>
      <c r="T55" s="474"/>
      <c r="U55" s="474"/>
      <c r="V55" s="474"/>
      <c r="W55" s="476" t="str">
        <f t="shared" ca="1" si="47"/>
        <v/>
      </c>
      <c r="X55" s="477" t="str">
        <f t="shared" ca="1" si="11"/>
        <v/>
      </c>
      <c r="Y55" s="477" t="str">
        <f t="shared" ca="1" si="12"/>
        <v/>
      </c>
      <c r="Z55" s="477" t="str">
        <f t="shared" ca="1" si="13"/>
        <v/>
      </c>
      <c r="AA55" s="520">
        <f ca="1">SelectionDataCentral!C55</f>
        <v>0</v>
      </c>
      <c r="AB55" s="521">
        <f t="shared" ca="1" si="14"/>
        <v>0</v>
      </c>
      <c r="AC55" s="522">
        <f t="shared" ca="1" si="48"/>
        <v>0</v>
      </c>
      <c r="AD55" s="522">
        <f t="shared" ca="1" si="16"/>
        <v>0</v>
      </c>
      <c r="AE55" s="522">
        <f t="shared" ca="1" si="44"/>
        <v>0</v>
      </c>
      <c r="AF55" s="522">
        <f t="shared" ca="1" si="45"/>
        <v>0</v>
      </c>
      <c r="AG55" s="522">
        <f t="shared" ca="1" si="19"/>
        <v>0</v>
      </c>
      <c r="AH55" s="522">
        <f t="shared" ca="1" si="20"/>
        <v>0</v>
      </c>
      <c r="AI55" s="522">
        <f t="shared" ca="1" si="21"/>
        <v>0</v>
      </c>
      <c r="AJ55" s="522">
        <f t="shared" ca="1" si="35"/>
        <v>0</v>
      </c>
      <c r="AK55" s="522">
        <f t="shared" ca="1" si="49"/>
        <v>0</v>
      </c>
      <c r="AL55" s="522">
        <f t="shared" ca="1" si="50"/>
        <v>0</v>
      </c>
      <c r="AM55" s="522">
        <f t="shared" ca="1" si="24"/>
        <v>0</v>
      </c>
      <c r="AN55" s="523">
        <f t="shared" ca="1" si="25"/>
        <v>0</v>
      </c>
      <c r="AO55" s="523">
        <f t="shared" ca="1" si="51"/>
        <v>0</v>
      </c>
      <c r="AP55" s="524">
        <f t="shared" ca="1" si="52"/>
        <v>0</v>
      </c>
      <c r="AQ55" s="525">
        <f ca="1">IF(AND(SUM(AQ$7:AQ54)=1, SUM($AP55:AP55)=1,OR($AF55=1,$AE55=1)),1,0)</f>
        <v>0</v>
      </c>
      <c r="AR55" s="525">
        <f ca="1">IF(AND(SUM(AR$7:AR54)=1, SUM($AP55:AQ55)=1,OR($AF55=1,$AE55=1)),1,0)</f>
        <v>0</v>
      </c>
      <c r="AS55" s="526">
        <f ca="1">IF(AND(SUM(AS$7:AS54)=1, SUM($AP55:AR55)=1,OR($AF55=1,AD55=1),SUM(AX$7:AX54)&lt;2),1,0)</f>
        <v>0</v>
      </c>
      <c r="AT55" s="526">
        <f ca="1">IF(AND(SUM(AT$7:AT54)=1, SUM($AP55:AS55)=1,OR($AG55=1,$AH55=1,$AF55=1,$AD55=1)),1,0)</f>
        <v>0</v>
      </c>
      <c r="AU55" s="526">
        <f ca="1">IF(AND(SUM(AU$7:AU54)=1, SUM($AP55:AT55)=1,OR($AG55=1,$AH55=1,$AF55=1,$AD55=1)),1,0)</f>
        <v>0</v>
      </c>
      <c r="AV55" s="526">
        <f ca="1">IF(AND(SUM(AV$7:AV54)=1, SUM($AP55:AU55)=1,OR($AG55=1,$AH55=1,$AF55=1,$AD55=1)),1,0)</f>
        <v>0</v>
      </c>
      <c r="AW55" s="526">
        <f ca="1">IF(AND(SUM(AW$7:AW54)=1, SUM($AP55:AV55)=1,OR($AG55=1,$AH55=1,$AF55=1,$AD55=1)),1,0)</f>
        <v>0</v>
      </c>
      <c r="AX55" s="526">
        <f ca="1">IF(AND(SUM(AX$7:AX54)=1, SUM($AP55:AW55)=1,SUM(AS$7:AS54)&lt;2,OR(AG55=1,AH55=1,AD55=1)),1,0)</f>
        <v>0</v>
      </c>
      <c r="AY55" s="526">
        <f ca="1">IF(AND(SUM(AY$7:AY54)=1,OR($AI55=1)),1,0)</f>
        <v>0</v>
      </c>
      <c r="AZ55" s="526">
        <f ca="1">IF(AND(SUM(AZ$7:AZ54)=1,OR($AB55=1)),1,0)</f>
        <v>0</v>
      </c>
      <c r="BA55" s="527">
        <f ca="1">IF(SUM($AP55:AZ55)=1,1,0)</f>
        <v>0</v>
      </c>
      <c r="BB55" s="528" t="str">
        <f t="shared" ca="1" si="46"/>
        <v/>
      </c>
      <c r="BC55" s="526" t="str">
        <f t="shared" ca="1" si="46"/>
        <v/>
      </c>
      <c r="BD55" s="526" t="str">
        <f t="shared" ca="1" si="46"/>
        <v/>
      </c>
      <c r="BE55" s="526" t="str">
        <f t="shared" ca="1" si="46"/>
        <v/>
      </c>
      <c r="BF55" s="526" t="str">
        <f t="shared" ca="1" si="46"/>
        <v/>
      </c>
      <c r="BG55" s="526" t="str">
        <f t="shared" ca="1" si="46"/>
        <v/>
      </c>
      <c r="BH55" s="526" t="str">
        <f t="shared" ca="1" si="46"/>
        <v/>
      </c>
      <c r="BI55" s="526" t="str">
        <f t="shared" ca="1" si="46"/>
        <v/>
      </c>
      <c r="BJ55" s="526" t="str">
        <f t="shared" ca="1" si="46"/>
        <v/>
      </c>
      <c r="BK55" s="526" t="str">
        <f t="shared" ca="1" si="46"/>
        <v/>
      </c>
      <c r="BL55" s="527" t="str">
        <f t="shared" ca="1" si="7"/>
        <v/>
      </c>
      <c r="BM55" s="487" t="str">
        <f t="shared" ca="1" si="60"/>
        <v/>
      </c>
      <c r="BN55" s="488" t="str">
        <f t="shared" ca="1" si="60"/>
        <v/>
      </c>
      <c r="BO55" s="488" t="str">
        <f t="shared" ca="1" si="60"/>
        <v/>
      </c>
      <c r="BP55" s="488" t="str">
        <f t="shared" ca="1" si="60"/>
        <v/>
      </c>
      <c r="BQ55" s="488" t="str">
        <f t="shared" ca="1" si="60"/>
        <v/>
      </c>
      <c r="BR55" s="488" t="str">
        <f t="shared" ca="1" si="60"/>
        <v/>
      </c>
      <c r="BS55" s="488" t="str">
        <f t="shared" ca="1" si="60"/>
        <v/>
      </c>
      <c r="BT55" s="488" t="str">
        <f t="shared" ca="1" si="60"/>
        <v/>
      </c>
      <c r="BU55" s="489" t="str">
        <f t="shared" ca="1" si="59"/>
        <v/>
      </c>
      <c r="BV55" s="469"/>
      <c r="BW55" s="440"/>
      <c r="BX55" s="441">
        <f t="shared" ca="1" si="53"/>
        <v>0</v>
      </c>
      <c r="BY55" s="394">
        <f t="shared" ca="1" si="54"/>
        <v>0</v>
      </c>
      <c r="BZ55" s="394">
        <f t="shared" ca="1" si="55"/>
        <v>0</v>
      </c>
      <c r="CA55" s="394">
        <f t="shared" ca="1" si="56"/>
        <v>0</v>
      </c>
      <c r="CB55" s="468"/>
      <c r="CC55" s="467">
        <f ca="1">'Product CodesCentral'!G48</f>
        <v>1</v>
      </c>
      <c r="CD55" s="468"/>
      <c r="CE55" s="468"/>
      <c r="CF55" s="468"/>
      <c r="CG55" s="469"/>
      <c r="CH55" s="469"/>
      <c r="CI55" s="469"/>
      <c r="CJ55" s="469"/>
      <c r="CK55" s="469"/>
      <c r="CL55" s="469"/>
      <c r="CM55" s="469"/>
      <c r="CN55" s="469"/>
      <c r="CO55" s="469"/>
      <c r="CP55" s="469"/>
      <c r="CQ55" s="469"/>
      <c r="CR55" s="469"/>
      <c r="CS55" s="469"/>
      <c r="CT55" s="469"/>
      <c r="CU55" s="469"/>
      <c r="CV55" s="469"/>
      <c r="CW55" s="469"/>
      <c r="CX55" s="469"/>
      <c r="CY55" s="469"/>
      <c r="CZ55" s="469"/>
      <c r="DA55" s="469"/>
      <c r="DB55" s="469"/>
      <c r="DC55" s="469"/>
      <c r="DD55" s="469"/>
      <c r="DE55" s="469"/>
      <c r="DF55" s="469"/>
      <c r="DG55" s="469"/>
      <c r="DH55" s="469"/>
      <c r="DI55" s="469"/>
      <c r="DJ55" s="469"/>
      <c r="DK55" s="469"/>
      <c r="DL55" s="469"/>
      <c r="DM55" s="469"/>
      <c r="DN55" s="469"/>
      <c r="DO55" s="469"/>
      <c r="DP55" s="469"/>
      <c r="DQ55" s="469"/>
      <c r="DR55" s="469"/>
      <c r="DS55" s="469"/>
      <c r="DT55" s="469"/>
      <c r="DU55" s="469"/>
      <c r="DV55" s="469"/>
      <c r="DW55" s="469"/>
      <c r="DX55" s="469"/>
      <c r="DY55" s="469"/>
      <c r="DZ55" s="469"/>
      <c r="EA55" s="469"/>
      <c r="EB55" s="469"/>
      <c r="EC55" s="469"/>
      <c r="ED55" s="469"/>
      <c r="EE55" s="469"/>
      <c r="EF55" s="469"/>
      <c r="EG55" s="469"/>
      <c r="EH55" s="469"/>
      <c r="EI55" s="469"/>
      <c r="EJ55" s="469"/>
      <c r="EK55" s="469"/>
      <c r="EL55" s="469"/>
      <c r="EM55" s="469"/>
      <c r="EN55" s="469"/>
      <c r="EO55" s="469"/>
      <c r="EP55" s="469"/>
      <c r="EQ55" s="469"/>
      <c r="ER55" s="469"/>
      <c r="ES55" s="469"/>
      <c r="ET55" s="469"/>
      <c r="EU55" s="469"/>
      <c r="EV55" s="469"/>
      <c r="EW55" s="469"/>
      <c r="EX55" s="469"/>
      <c r="EY55" s="469"/>
      <c r="EZ55" s="469"/>
      <c r="FA55" s="469"/>
      <c r="FB55" s="469"/>
      <c r="FC55" s="469"/>
      <c r="FD55" s="469"/>
      <c r="FE55" s="469"/>
      <c r="FF55" s="469"/>
      <c r="FG55" s="469"/>
      <c r="FH55" s="469"/>
      <c r="FI55" s="469"/>
      <c r="FJ55" s="469"/>
      <c r="FK55" s="469"/>
      <c r="FL55" s="469"/>
      <c r="FM55" s="469"/>
      <c r="FN55" s="469"/>
      <c r="FO55" s="469"/>
      <c r="FP55" s="469"/>
      <c r="FQ55" s="469"/>
      <c r="FR55" s="469"/>
      <c r="FS55" s="469"/>
      <c r="FT55" s="469"/>
    </row>
    <row r="56" spans="1:176" s="467" customFormat="1" ht="15" hidden="1" customHeight="1" thickBot="1" x14ac:dyDescent="0.3">
      <c r="A56" s="468"/>
      <c r="B56" s="468"/>
      <c r="C56" s="550" t="str">
        <f ca="1">CONCATENATE(SelectionDataCentral!D56,L56)</f>
        <v>0</v>
      </c>
      <c r="D56" s="541" t="s">
        <v>50</v>
      </c>
      <c r="E56" s="517" t="str">
        <f t="shared" si="57"/>
        <v>€</v>
      </c>
      <c r="F56" s="537"/>
      <c r="G56" s="537" t="str">
        <f t="shared" ca="1" si="58"/>
        <v>-</v>
      </c>
      <c r="H56" s="518"/>
      <c r="I56" s="519"/>
      <c r="J56" s="474"/>
      <c r="K56" s="474" t="str">
        <f t="shared" ca="1" si="9"/>
        <v>-</v>
      </c>
      <c r="L56" s="474"/>
      <c r="M56" s="474" t="str">
        <f t="shared" si="40"/>
        <v/>
      </c>
      <c r="N56" s="474" t="str">
        <f t="shared" ca="1" si="41"/>
        <v/>
      </c>
      <c r="O56" s="448" t="str">
        <f t="shared" ca="1" si="3"/>
        <v/>
      </c>
      <c r="P56" s="448" t="str">
        <f t="shared" ca="1" si="4"/>
        <v/>
      </c>
      <c r="Q56" s="449" t="str">
        <f t="shared" si="37"/>
        <v/>
      </c>
      <c r="R56" s="475" t="str">
        <f t="shared" si="1"/>
        <v/>
      </c>
      <c r="S56" s="474" t="str">
        <f>""</f>
        <v/>
      </c>
      <c r="T56" s="474"/>
      <c r="U56" s="474"/>
      <c r="V56" s="474"/>
      <c r="W56" s="476" t="str">
        <f t="shared" ca="1" si="47"/>
        <v/>
      </c>
      <c r="X56" s="477" t="str">
        <f t="shared" ca="1" si="11"/>
        <v/>
      </c>
      <c r="Y56" s="477" t="str">
        <f t="shared" ca="1" si="12"/>
        <v/>
      </c>
      <c r="Z56" s="477" t="str">
        <f t="shared" ca="1" si="13"/>
        <v/>
      </c>
      <c r="AA56" s="520">
        <f ca="1">SelectionDataCentral!C56</f>
        <v>0</v>
      </c>
      <c r="AB56" s="521">
        <f t="shared" ca="1" si="14"/>
        <v>0</v>
      </c>
      <c r="AC56" s="522">
        <f t="shared" ca="1" si="48"/>
        <v>0</v>
      </c>
      <c r="AD56" s="522">
        <f t="shared" ca="1" si="16"/>
        <v>0</v>
      </c>
      <c r="AE56" s="522">
        <f t="shared" ca="1" si="44"/>
        <v>0</v>
      </c>
      <c r="AF56" s="522">
        <f t="shared" ca="1" si="45"/>
        <v>0</v>
      </c>
      <c r="AG56" s="522">
        <f t="shared" ca="1" si="19"/>
        <v>0</v>
      </c>
      <c r="AH56" s="522">
        <f t="shared" ca="1" si="20"/>
        <v>0</v>
      </c>
      <c r="AI56" s="522">
        <f t="shared" ca="1" si="21"/>
        <v>0</v>
      </c>
      <c r="AJ56" s="522">
        <f t="shared" ca="1" si="35"/>
        <v>0</v>
      </c>
      <c r="AK56" s="522">
        <f t="shared" ca="1" si="49"/>
        <v>0</v>
      </c>
      <c r="AL56" s="522">
        <f t="shared" ca="1" si="50"/>
        <v>0</v>
      </c>
      <c r="AM56" s="522">
        <f t="shared" ca="1" si="24"/>
        <v>0</v>
      </c>
      <c r="AN56" s="523">
        <f t="shared" ca="1" si="25"/>
        <v>0</v>
      </c>
      <c r="AO56" s="523">
        <f t="shared" ca="1" si="51"/>
        <v>0</v>
      </c>
      <c r="AP56" s="524">
        <f t="shared" ca="1" si="52"/>
        <v>0</v>
      </c>
      <c r="AQ56" s="525">
        <f ca="1">IF(AND(SUM(AQ$7:AQ55)=1, SUM($AP56:AP56)=1,OR($AF56=1,$AE56=1)),1,0)</f>
        <v>0</v>
      </c>
      <c r="AR56" s="525">
        <f ca="1">IF(AND(SUM(AR$7:AR55)=1, SUM($AP56:AQ56)=1,OR($AF56=1,$AE56=1)),1,0)</f>
        <v>0</v>
      </c>
      <c r="AS56" s="526">
        <f ca="1">IF(AND(SUM(AS$7:AS55)=1, SUM($AP56:AR56)=1,OR($AF56=1,AD56=1),SUM(AX$7:AX55)&lt;2),1,0)</f>
        <v>0</v>
      </c>
      <c r="AT56" s="526">
        <f ca="1">IF(AND(SUM(AT$7:AT55)=1, SUM($AP56:AS56)=1,OR($AG56=1,$AH56=1,$AF56=1,$AD56=1)),1,0)</f>
        <v>0</v>
      </c>
      <c r="AU56" s="526">
        <f ca="1">IF(AND(SUM(AU$7:AU55)=1, SUM($AP56:AT56)=1,OR($AG56=1,$AH56=1,$AF56=1,$AD56=1)),1,0)</f>
        <v>0</v>
      </c>
      <c r="AV56" s="526">
        <f ca="1">IF(AND(SUM(AV$7:AV55)=1, SUM($AP56:AU56)=1,OR($AG56=1,$AH56=1,$AF56=1,$AD56=1)),1,0)</f>
        <v>0</v>
      </c>
      <c r="AW56" s="526">
        <f ca="1">IF(AND(SUM(AW$7:AW55)=1, SUM($AP56:AV56)=1,OR($AG56=1,$AH56=1,$AF56=1,$AD56=1)),1,0)</f>
        <v>0</v>
      </c>
      <c r="AX56" s="526">
        <f ca="1">IF(AND(SUM(AX$7:AX55)=1, SUM($AP56:AW56)=1,SUM(AS$7:AS55)&lt;2,OR(AG56=1,AH56=1,AD56=1)),1,0)</f>
        <v>0</v>
      </c>
      <c r="AY56" s="526">
        <f ca="1">IF(AND(SUM(AY$7:AY55)=1,OR($AI56=1)),1,0)</f>
        <v>0</v>
      </c>
      <c r="AZ56" s="526">
        <f ca="1">IF(AND(SUM(AZ$7:AZ55)=1,OR($AB56=1)),1,0)</f>
        <v>0</v>
      </c>
      <c r="BA56" s="527">
        <f ca="1">IF(SUM($AP56:AZ56)=1,1,0)</f>
        <v>0</v>
      </c>
      <c r="BB56" s="528" t="str">
        <f t="shared" ca="1" si="46"/>
        <v/>
      </c>
      <c r="BC56" s="526" t="str">
        <f t="shared" ca="1" si="46"/>
        <v/>
      </c>
      <c r="BD56" s="526" t="str">
        <f t="shared" ca="1" si="46"/>
        <v/>
      </c>
      <c r="BE56" s="526" t="str">
        <f t="shared" ca="1" si="46"/>
        <v/>
      </c>
      <c r="BF56" s="526" t="str">
        <f t="shared" ca="1" si="46"/>
        <v/>
      </c>
      <c r="BG56" s="526" t="str">
        <f t="shared" ca="1" si="46"/>
        <v/>
      </c>
      <c r="BH56" s="526" t="str">
        <f t="shared" ca="1" si="46"/>
        <v/>
      </c>
      <c r="BI56" s="526" t="str">
        <f t="shared" ca="1" si="46"/>
        <v/>
      </c>
      <c r="BJ56" s="526" t="str">
        <f t="shared" ca="1" si="46"/>
        <v/>
      </c>
      <c r="BK56" s="526" t="str">
        <f t="shared" ca="1" si="46"/>
        <v/>
      </c>
      <c r="BL56" s="527" t="str">
        <f t="shared" ca="1" si="7"/>
        <v/>
      </c>
      <c r="BM56" s="487" t="str">
        <f t="shared" ca="1" si="60"/>
        <v/>
      </c>
      <c r="BN56" s="488" t="str">
        <f t="shared" ca="1" si="60"/>
        <v/>
      </c>
      <c r="BO56" s="488" t="str">
        <f t="shared" ca="1" si="60"/>
        <v/>
      </c>
      <c r="BP56" s="488" t="str">
        <f t="shared" ca="1" si="60"/>
        <v/>
      </c>
      <c r="BQ56" s="488" t="str">
        <f t="shared" ca="1" si="60"/>
        <v/>
      </c>
      <c r="BR56" s="488" t="str">
        <f t="shared" ca="1" si="60"/>
        <v/>
      </c>
      <c r="BS56" s="488" t="str">
        <f t="shared" ca="1" si="60"/>
        <v/>
      </c>
      <c r="BT56" s="488" t="str">
        <f t="shared" ca="1" si="60"/>
        <v/>
      </c>
      <c r="BU56" s="489" t="str">
        <f t="shared" ca="1" si="59"/>
        <v/>
      </c>
      <c r="BV56" s="469"/>
      <c r="BW56" s="440"/>
      <c r="BX56" s="441">
        <f t="shared" ca="1" si="53"/>
        <v>0</v>
      </c>
      <c r="BY56" s="394">
        <f t="shared" ca="1" si="54"/>
        <v>0</v>
      </c>
      <c r="BZ56" s="394">
        <f t="shared" ca="1" si="55"/>
        <v>0</v>
      </c>
      <c r="CA56" s="394">
        <f t="shared" ca="1" si="56"/>
        <v>0</v>
      </c>
      <c r="CB56" s="468"/>
      <c r="CC56" s="467">
        <f ca="1">'Product CodesCentral'!G49</f>
        <v>1</v>
      </c>
      <c r="CD56" s="468"/>
      <c r="CE56" s="468"/>
      <c r="CF56" s="468"/>
      <c r="CG56" s="469"/>
      <c r="CH56" s="469"/>
      <c r="CI56" s="469"/>
      <c r="CJ56" s="469"/>
      <c r="CK56" s="469"/>
      <c r="CL56" s="469"/>
      <c r="CM56" s="469"/>
      <c r="CN56" s="469"/>
      <c r="CO56" s="469"/>
      <c r="CP56" s="469"/>
      <c r="CQ56" s="469"/>
      <c r="CR56" s="469"/>
      <c r="CS56" s="469"/>
      <c r="CT56" s="469"/>
      <c r="CU56" s="469"/>
      <c r="CV56" s="469"/>
      <c r="CW56" s="469"/>
      <c r="CX56" s="469"/>
      <c r="CY56" s="469"/>
      <c r="CZ56" s="469"/>
      <c r="DA56" s="469"/>
      <c r="DB56" s="469"/>
      <c r="DC56" s="469"/>
      <c r="DD56" s="469"/>
      <c r="DE56" s="469"/>
      <c r="DF56" s="469"/>
      <c r="DG56" s="469"/>
      <c r="DH56" s="469"/>
      <c r="DI56" s="469"/>
      <c r="DJ56" s="469"/>
      <c r="DK56" s="469"/>
      <c r="DL56" s="469"/>
      <c r="DM56" s="469"/>
      <c r="DN56" s="469"/>
      <c r="DO56" s="469"/>
      <c r="DP56" s="469"/>
      <c r="DQ56" s="469"/>
      <c r="DR56" s="469"/>
      <c r="DS56" s="469"/>
      <c r="DT56" s="469"/>
      <c r="DU56" s="469"/>
      <c r="DV56" s="469"/>
      <c r="DW56" s="469"/>
      <c r="DX56" s="469"/>
      <c r="DY56" s="469"/>
      <c r="DZ56" s="469"/>
      <c r="EA56" s="469"/>
      <c r="EB56" s="469"/>
      <c r="EC56" s="469"/>
      <c r="ED56" s="469"/>
      <c r="EE56" s="469"/>
      <c r="EF56" s="469"/>
      <c r="EG56" s="469"/>
      <c r="EH56" s="469"/>
      <c r="EI56" s="469"/>
      <c r="EJ56" s="469"/>
      <c r="EK56" s="469"/>
      <c r="EL56" s="469"/>
      <c r="EM56" s="469"/>
      <c r="EN56" s="469"/>
      <c r="EO56" s="469"/>
      <c r="EP56" s="469"/>
      <c r="EQ56" s="469"/>
      <c r="ER56" s="469"/>
      <c r="ES56" s="469"/>
      <c r="ET56" s="469"/>
      <c r="EU56" s="469"/>
      <c r="EV56" s="469"/>
      <c r="EW56" s="469"/>
      <c r="EX56" s="469"/>
      <c r="EY56" s="469"/>
      <c r="EZ56" s="469"/>
      <c r="FA56" s="469"/>
      <c r="FB56" s="469"/>
      <c r="FC56" s="469"/>
      <c r="FD56" s="469"/>
      <c r="FE56" s="469"/>
      <c r="FF56" s="469"/>
      <c r="FG56" s="469"/>
      <c r="FH56" s="469"/>
      <c r="FI56" s="469"/>
      <c r="FJ56" s="469"/>
      <c r="FK56" s="469"/>
      <c r="FL56" s="469"/>
      <c r="FM56" s="469"/>
      <c r="FN56" s="469"/>
      <c r="FO56" s="469"/>
      <c r="FP56" s="469"/>
      <c r="FQ56" s="469"/>
      <c r="FR56" s="469"/>
      <c r="FS56" s="469"/>
      <c r="FT56" s="469"/>
    </row>
    <row r="57" spans="1:176" s="467" customFormat="1" ht="15" hidden="1" customHeight="1" thickBot="1" x14ac:dyDescent="0.3">
      <c r="A57" s="468"/>
      <c r="B57" s="468"/>
      <c r="C57" s="568" t="str">
        <f ca="1">CONCATENATE(SelectionDataCentral!D57,L57)</f>
        <v>0</v>
      </c>
      <c r="D57" s="565" t="s">
        <v>50</v>
      </c>
      <c r="E57" s="517" t="str">
        <f t="shared" si="57"/>
        <v>€</v>
      </c>
      <c r="F57" s="569"/>
      <c r="G57" s="569" t="str">
        <f t="shared" ca="1" si="58"/>
        <v>-</v>
      </c>
      <c r="H57" s="518"/>
      <c r="I57" s="519"/>
      <c r="J57" s="474"/>
      <c r="K57" s="474" t="str">
        <f t="shared" ca="1" si="9"/>
        <v>-</v>
      </c>
      <c r="L57" s="474"/>
      <c r="M57" s="474" t="str">
        <f t="shared" si="40"/>
        <v/>
      </c>
      <c r="N57" s="474" t="str">
        <f t="shared" ca="1" si="41"/>
        <v/>
      </c>
      <c r="O57" s="448" t="str">
        <f t="shared" ca="1" si="3"/>
        <v/>
      </c>
      <c r="P57" s="448" t="str">
        <f t="shared" ca="1" si="4"/>
        <v/>
      </c>
      <c r="Q57" s="449" t="str">
        <f t="shared" si="37"/>
        <v/>
      </c>
      <c r="R57" s="475" t="str">
        <f t="shared" si="1"/>
        <v/>
      </c>
      <c r="S57" s="474" t="str">
        <f>""</f>
        <v/>
      </c>
      <c r="T57" s="474"/>
      <c r="U57" s="474"/>
      <c r="V57" s="474"/>
      <c r="W57" s="476" t="str">
        <f t="shared" ca="1" si="47"/>
        <v/>
      </c>
      <c r="X57" s="477" t="str">
        <f t="shared" ca="1" si="11"/>
        <v/>
      </c>
      <c r="Y57" s="477" t="str">
        <f t="shared" ca="1" si="12"/>
        <v/>
      </c>
      <c r="Z57" s="477" t="str">
        <f t="shared" ca="1" si="13"/>
        <v/>
      </c>
      <c r="AA57" s="520">
        <f ca="1">SelectionDataCentral!C57</f>
        <v>0</v>
      </c>
      <c r="AB57" s="521">
        <f t="shared" ca="1" si="14"/>
        <v>0</v>
      </c>
      <c r="AC57" s="522">
        <f t="shared" ca="1" si="48"/>
        <v>0</v>
      </c>
      <c r="AD57" s="522">
        <f t="shared" ca="1" si="16"/>
        <v>0</v>
      </c>
      <c r="AE57" s="522">
        <f t="shared" ca="1" si="44"/>
        <v>0</v>
      </c>
      <c r="AF57" s="522">
        <f t="shared" ca="1" si="45"/>
        <v>0</v>
      </c>
      <c r="AG57" s="522">
        <f t="shared" ca="1" si="19"/>
        <v>0</v>
      </c>
      <c r="AH57" s="522">
        <f t="shared" ca="1" si="20"/>
        <v>0</v>
      </c>
      <c r="AI57" s="522">
        <f t="shared" ca="1" si="21"/>
        <v>0</v>
      </c>
      <c r="AJ57" s="522">
        <f t="shared" ca="1" si="35"/>
        <v>0</v>
      </c>
      <c r="AK57" s="522">
        <f t="shared" ca="1" si="49"/>
        <v>0</v>
      </c>
      <c r="AL57" s="522">
        <f t="shared" ca="1" si="50"/>
        <v>0</v>
      </c>
      <c r="AM57" s="522">
        <f t="shared" ca="1" si="24"/>
        <v>0</v>
      </c>
      <c r="AN57" s="523">
        <f t="shared" ca="1" si="25"/>
        <v>0</v>
      </c>
      <c r="AO57" s="523">
        <f t="shared" ca="1" si="51"/>
        <v>0</v>
      </c>
      <c r="AP57" s="524">
        <f t="shared" ca="1" si="52"/>
        <v>0</v>
      </c>
      <c r="AQ57" s="525">
        <f ca="1">IF(AND(SUM(AQ$7:AQ56)=1, SUM($AP57:AP57)=1,OR($AF57=1,$AE57=1)),1,0)</f>
        <v>0</v>
      </c>
      <c r="AR57" s="525">
        <f ca="1">IF(AND(SUM(AR$7:AR56)=1, SUM($AP57:AQ57)=1,OR($AF57=1,$AE57=1)),1,0)</f>
        <v>0</v>
      </c>
      <c r="AS57" s="526">
        <f ca="1">IF(AND(SUM(AS$7:AS56)=1, SUM($AP57:AR57)=1,OR($AF57=1,AD57=1),SUM(AX$7:AX56)&lt;2),1,0)</f>
        <v>0</v>
      </c>
      <c r="AT57" s="526">
        <f ca="1">IF(AND(SUM(AT$7:AT56)=1, SUM($AP57:AS57)=1,OR($AG57=1,$AH57=1,$AF57=1,$AD57=1)),1,0)</f>
        <v>0</v>
      </c>
      <c r="AU57" s="526">
        <f ca="1">IF(AND(SUM(AU$7:AU56)=1, SUM($AP57:AT57)=1,OR($AG57=1,$AH57=1,$AF57=1,$AD57=1)),1,0)</f>
        <v>0</v>
      </c>
      <c r="AV57" s="526">
        <f ca="1">IF(AND(SUM(AV$7:AV56)=1, SUM($AP57:AU57)=1,OR($AG57=1,$AH57=1,$AF57=1,$AD57=1)),1,0)</f>
        <v>0</v>
      </c>
      <c r="AW57" s="526">
        <f ca="1">IF(AND(SUM(AW$7:AW56)=1, SUM($AP57:AV57)=1,OR($AG57=1,$AH57=1,$AF57=1,$AD57=1)),1,0)</f>
        <v>0</v>
      </c>
      <c r="AX57" s="526">
        <f ca="1">IF(AND(SUM(AX$7:AX56)=1, SUM($AP57:AW57)=1,SUM(AS$7:AS56)&lt;2,OR(AG57=1,AH57=1,AD57=1)),1,0)</f>
        <v>0</v>
      </c>
      <c r="AY57" s="526">
        <f ca="1">IF(AND(SUM(AY$7:AY56)=1,OR($AI57=1)),1,0)</f>
        <v>0</v>
      </c>
      <c r="AZ57" s="526">
        <f ca="1">IF(AND(SUM(AZ$7:AZ56)=1,OR($AB57=1)),1,0)</f>
        <v>0</v>
      </c>
      <c r="BA57" s="527">
        <f ca="1">IF(SUM($AP57:AZ57)=1,1,0)</f>
        <v>0</v>
      </c>
      <c r="BB57" s="528" t="str">
        <f t="shared" ca="1" si="46"/>
        <v/>
      </c>
      <c r="BC57" s="526" t="str">
        <f t="shared" ca="1" si="46"/>
        <v/>
      </c>
      <c r="BD57" s="526" t="str">
        <f t="shared" ca="1" si="46"/>
        <v/>
      </c>
      <c r="BE57" s="526" t="str">
        <f t="shared" ca="1" si="46"/>
        <v/>
      </c>
      <c r="BF57" s="526" t="str">
        <f t="shared" ca="1" si="46"/>
        <v/>
      </c>
      <c r="BG57" s="526" t="str">
        <f t="shared" ca="1" si="46"/>
        <v/>
      </c>
      <c r="BH57" s="526" t="str">
        <f t="shared" ca="1" si="46"/>
        <v/>
      </c>
      <c r="BI57" s="526" t="str">
        <f t="shared" ca="1" si="46"/>
        <v/>
      </c>
      <c r="BJ57" s="526" t="str">
        <f t="shared" ca="1" si="46"/>
        <v/>
      </c>
      <c r="BK57" s="526" t="str">
        <f t="shared" ca="1" si="46"/>
        <v/>
      </c>
      <c r="BL57" s="527" t="str">
        <f t="shared" ca="1" si="7"/>
        <v/>
      </c>
      <c r="BM57" s="487" t="str">
        <f t="shared" ca="1" si="60"/>
        <v/>
      </c>
      <c r="BN57" s="488" t="str">
        <f t="shared" ca="1" si="60"/>
        <v/>
      </c>
      <c r="BO57" s="488" t="str">
        <f t="shared" ca="1" si="60"/>
        <v/>
      </c>
      <c r="BP57" s="488" t="str">
        <f t="shared" ca="1" si="60"/>
        <v/>
      </c>
      <c r="BQ57" s="488" t="str">
        <f t="shared" ca="1" si="60"/>
        <v/>
      </c>
      <c r="BR57" s="488" t="str">
        <f t="shared" ca="1" si="60"/>
        <v/>
      </c>
      <c r="BS57" s="488" t="str">
        <f t="shared" ca="1" si="60"/>
        <v/>
      </c>
      <c r="BT57" s="488" t="str">
        <f t="shared" ca="1" si="60"/>
        <v/>
      </c>
      <c r="BU57" s="489" t="str">
        <f t="shared" ca="1" si="59"/>
        <v/>
      </c>
      <c r="BV57" s="469"/>
      <c r="BW57" s="440"/>
      <c r="BX57" s="441">
        <f t="shared" ca="1" si="53"/>
        <v>0</v>
      </c>
      <c r="BY57" s="394">
        <f t="shared" ca="1" si="54"/>
        <v>0</v>
      </c>
      <c r="BZ57" s="394">
        <f t="shared" ca="1" si="55"/>
        <v>0</v>
      </c>
      <c r="CA57" s="394">
        <f t="shared" ca="1" si="56"/>
        <v>0</v>
      </c>
      <c r="CB57" s="468"/>
      <c r="CC57" s="467">
        <f ca="1">'Product CodesCentral'!G50</f>
        <v>1</v>
      </c>
      <c r="CD57" s="468"/>
      <c r="CE57" s="468"/>
      <c r="CF57" s="468"/>
      <c r="CG57" s="469"/>
      <c r="CH57" s="469"/>
      <c r="CI57" s="469"/>
      <c r="CJ57" s="469"/>
      <c r="CK57" s="469"/>
      <c r="CL57" s="469"/>
      <c r="CM57" s="469"/>
      <c r="CN57" s="469"/>
      <c r="CO57" s="469"/>
      <c r="CP57" s="469"/>
      <c r="CQ57" s="469"/>
      <c r="CR57" s="469"/>
      <c r="CS57" s="469"/>
      <c r="CT57" s="469"/>
      <c r="CU57" s="469"/>
      <c r="CV57" s="469"/>
      <c r="CW57" s="469"/>
      <c r="CX57" s="469"/>
      <c r="CY57" s="469"/>
      <c r="CZ57" s="469"/>
      <c r="DA57" s="469"/>
      <c r="DB57" s="469"/>
      <c r="DC57" s="469"/>
      <c r="DD57" s="469"/>
      <c r="DE57" s="469"/>
      <c r="DF57" s="469"/>
      <c r="DG57" s="469"/>
      <c r="DH57" s="469"/>
      <c r="DI57" s="469"/>
      <c r="DJ57" s="469"/>
      <c r="DK57" s="469"/>
      <c r="DL57" s="469"/>
      <c r="DM57" s="469"/>
      <c r="DN57" s="469"/>
      <c r="DO57" s="469"/>
      <c r="DP57" s="469"/>
      <c r="DQ57" s="469"/>
      <c r="DR57" s="469"/>
      <c r="DS57" s="469"/>
      <c r="DT57" s="469"/>
      <c r="DU57" s="469"/>
      <c r="DV57" s="469"/>
      <c r="DW57" s="469"/>
      <c r="DX57" s="469"/>
      <c r="DY57" s="469"/>
      <c r="DZ57" s="469"/>
      <c r="EA57" s="469"/>
      <c r="EB57" s="469"/>
      <c r="EC57" s="469"/>
      <c r="ED57" s="469"/>
      <c r="EE57" s="469"/>
      <c r="EF57" s="469"/>
      <c r="EG57" s="469"/>
      <c r="EH57" s="469"/>
      <c r="EI57" s="469"/>
      <c r="EJ57" s="469"/>
      <c r="EK57" s="469"/>
      <c r="EL57" s="469"/>
      <c r="EM57" s="469"/>
      <c r="EN57" s="469"/>
      <c r="EO57" s="469"/>
      <c r="EP57" s="469"/>
      <c r="EQ57" s="469"/>
      <c r="ER57" s="469"/>
      <c r="ES57" s="469"/>
      <c r="ET57" s="469"/>
      <c r="EU57" s="469"/>
      <c r="EV57" s="469"/>
      <c r="EW57" s="469"/>
      <c r="EX57" s="469"/>
      <c r="EY57" s="469"/>
      <c r="EZ57" s="469"/>
      <c r="FA57" s="469"/>
      <c r="FB57" s="469"/>
      <c r="FC57" s="469"/>
      <c r="FD57" s="469"/>
      <c r="FE57" s="469"/>
      <c r="FF57" s="469"/>
      <c r="FG57" s="469"/>
      <c r="FH57" s="469"/>
      <c r="FI57" s="469"/>
      <c r="FJ57" s="469"/>
      <c r="FK57" s="469"/>
      <c r="FL57" s="469"/>
      <c r="FM57" s="469"/>
      <c r="FN57" s="469"/>
      <c r="FO57" s="469"/>
      <c r="FP57" s="469"/>
      <c r="FQ57" s="469"/>
      <c r="FR57" s="469"/>
      <c r="FS57" s="469"/>
      <c r="FT57" s="469"/>
    </row>
    <row r="58" spans="1:176" s="467" customFormat="1" ht="15" hidden="1" customHeight="1" x14ac:dyDescent="0.25">
      <c r="A58" s="468"/>
      <c r="B58" s="555"/>
      <c r="C58" s="441" t="str">
        <f ca="1">CONCATENATE(SelectionDataCentral!D58,L58)</f>
        <v>0</v>
      </c>
      <c r="D58" s="570"/>
      <c r="E58" s="556"/>
      <c r="F58" s="555"/>
      <c r="G58" s="555"/>
      <c r="H58" s="518"/>
      <c r="I58" s="519"/>
      <c r="J58" s="474"/>
      <c r="K58" s="474" t="str">
        <f t="shared" ca="1" si="9"/>
        <v>[5 - 0-]</v>
      </c>
      <c r="L58" s="474"/>
      <c r="M58" s="474" t="str">
        <f t="shared" ca="1" si="40"/>
        <v>[5 - 0-]</v>
      </c>
      <c r="N58" s="474" t="str">
        <f t="shared" ca="1" si="41"/>
        <v/>
      </c>
      <c r="O58" s="448" t="str">
        <f t="shared" ca="1" si="3"/>
        <v/>
      </c>
      <c r="P58" s="448" t="str">
        <f t="shared" ca="1" si="4"/>
        <v/>
      </c>
      <c r="Q58" s="449" t="str">
        <f t="shared" ca="1" si="37"/>
        <v/>
      </c>
      <c r="R58" s="475" t="str">
        <f t="shared" si="1"/>
        <v/>
      </c>
      <c r="S58" s="474" t="str">
        <f>""</f>
        <v/>
      </c>
      <c r="T58" s="474"/>
      <c r="U58" s="474"/>
      <c r="V58" s="474"/>
      <c r="W58" s="476" t="str">
        <f t="shared" ca="1" si="47"/>
        <v/>
      </c>
      <c r="X58" s="477" t="str">
        <f t="shared" ca="1" si="11"/>
        <v/>
      </c>
      <c r="Y58" s="477" t="str">
        <f t="shared" ca="1" si="12"/>
        <v/>
      </c>
      <c r="Z58" s="477" t="str">
        <f t="shared" ca="1" si="13"/>
        <v/>
      </c>
      <c r="AA58" s="520">
        <f ca="1">SelectionDataCentral!C58</f>
        <v>0</v>
      </c>
      <c r="AB58" s="521">
        <f t="shared" ca="1" si="14"/>
        <v>0</v>
      </c>
      <c r="AC58" s="522">
        <f t="shared" ca="1" si="48"/>
        <v>0</v>
      </c>
      <c r="AD58" s="522">
        <f t="shared" ca="1" si="16"/>
        <v>0</v>
      </c>
      <c r="AE58" s="522">
        <f t="shared" ca="1" si="44"/>
        <v>0</v>
      </c>
      <c r="AF58" s="522">
        <f t="shared" ca="1" si="45"/>
        <v>0</v>
      </c>
      <c r="AG58" s="522">
        <f t="shared" ca="1" si="19"/>
        <v>0</v>
      </c>
      <c r="AH58" s="522">
        <f t="shared" ca="1" si="20"/>
        <v>0</v>
      </c>
      <c r="AI58" s="522">
        <f t="shared" ca="1" si="21"/>
        <v>0</v>
      </c>
      <c r="AJ58" s="522">
        <f t="shared" ca="1" si="35"/>
        <v>0</v>
      </c>
      <c r="AK58" s="522">
        <f t="shared" ca="1" si="49"/>
        <v>0</v>
      </c>
      <c r="AL58" s="522">
        <f t="shared" ca="1" si="50"/>
        <v>0</v>
      </c>
      <c r="AM58" s="522">
        <f t="shared" ca="1" si="24"/>
        <v>0</v>
      </c>
      <c r="AN58" s="523">
        <f t="shared" ca="1" si="25"/>
        <v>0</v>
      </c>
      <c r="AO58" s="523">
        <f t="shared" ca="1" si="51"/>
        <v>0</v>
      </c>
      <c r="AP58" s="524">
        <f t="shared" ca="1" si="52"/>
        <v>0</v>
      </c>
      <c r="AQ58" s="525">
        <f ca="1">IF(AND(SUM(AQ$7:AQ57)=1, SUM($AP58:AP58)=1,OR($AF58=1,$AE58=1)),1,0)</f>
        <v>0</v>
      </c>
      <c r="AR58" s="525">
        <f ca="1">IF(AND(SUM(AR$7:AR57)=1, SUM($AP58:AQ58)=1,OR($AF58=1,$AE58=1)),1,0)</f>
        <v>0</v>
      </c>
      <c r="AS58" s="526">
        <f ca="1">IF(AND(SUM(AS$7:AS57)=1, SUM($AP58:AR58)=1,OR($AF58=1,AD58=1),SUM(AX$7:AX57)&lt;2),1,0)</f>
        <v>0</v>
      </c>
      <c r="AT58" s="526">
        <f ca="1">IF(AND(SUM(AT$7:AT57)=1, SUM($AP58:AS58)=1,OR($AG58=1,$AH58=1,$AF58=1,$AD58=1)),1,0)</f>
        <v>0</v>
      </c>
      <c r="AU58" s="526">
        <f ca="1">IF(AND(SUM(AU$7:AU57)=1, SUM($AP58:AT58)=1,OR($AG58=1,$AH58=1,$AF58=1,$AD58=1)),1,0)</f>
        <v>0</v>
      </c>
      <c r="AV58" s="526">
        <f ca="1">IF(AND(SUM(AV$7:AV57)=1, SUM($AP58:AU58)=1,OR($AG58=1,$AH58=1,$AF58=1,$AD58=1)),1,0)</f>
        <v>0</v>
      </c>
      <c r="AW58" s="526">
        <f ca="1">IF(AND(SUM(AW$7:AW57)=1, SUM($AP58:AV58)=1,OR($AG58=1,$AH58=1,$AF58=1,$AD58=1)),1,0)</f>
        <v>0</v>
      </c>
      <c r="AX58" s="526">
        <f ca="1">IF(AND(SUM(AX$7:AX57)=1, SUM($AP58:AW58)=1,SUM(AS$7:AS57)&lt;2,OR(AG58=1,AH58=1,AD58=1)),1,0)</f>
        <v>0</v>
      </c>
      <c r="AY58" s="526">
        <f ca="1">IF(AND(SUM(AY$7:AY57)=1,OR($AI58=1)),1,0)</f>
        <v>0</v>
      </c>
      <c r="AZ58" s="526">
        <f ca="1">IF(AND(SUM(AZ$7:AZ57)=1,OR($AB58=1)),1,0)</f>
        <v>0</v>
      </c>
      <c r="BA58" s="527">
        <f ca="1">IF(SUM($AP58:AZ58)=1,1,0)</f>
        <v>0</v>
      </c>
      <c r="BB58" s="528" t="str">
        <f t="shared" ca="1" si="46"/>
        <v/>
      </c>
      <c r="BC58" s="526" t="str">
        <f t="shared" ca="1" si="46"/>
        <v/>
      </c>
      <c r="BD58" s="526" t="str">
        <f t="shared" ca="1" si="46"/>
        <v/>
      </c>
      <c r="BE58" s="526" t="str">
        <f t="shared" ca="1" si="46"/>
        <v/>
      </c>
      <c r="BF58" s="526" t="str">
        <f t="shared" ca="1" si="46"/>
        <v/>
      </c>
      <c r="BG58" s="526" t="str">
        <f t="shared" ca="1" si="46"/>
        <v/>
      </c>
      <c r="BH58" s="526" t="str">
        <f t="shared" ca="1" si="46"/>
        <v/>
      </c>
      <c r="BI58" s="526" t="str">
        <f t="shared" ca="1" si="46"/>
        <v/>
      </c>
      <c r="BJ58" s="526" t="str">
        <f t="shared" ca="1" si="46"/>
        <v/>
      </c>
      <c r="BK58" s="526" t="str">
        <f t="shared" ca="1" si="46"/>
        <v/>
      </c>
      <c r="BL58" s="527" t="str">
        <f t="shared" ca="1" si="7"/>
        <v/>
      </c>
      <c r="BM58" s="487" t="str">
        <f t="shared" ca="1" si="60"/>
        <v/>
      </c>
      <c r="BN58" s="488" t="str">
        <f t="shared" ca="1" si="60"/>
        <v/>
      </c>
      <c r="BO58" s="488" t="str">
        <f t="shared" ca="1" si="60"/>
        <v/>
      </c>
      <c r="BP58" s="488" t="str">
        <f t="shared" ca="1" si="60"/>
        <v/>
      </c>
      <c r="BQ58" s="488" t="str">
        <f t="shared" ca="1" si="60"/>
        <v/>
      </c>
      <c r="BR58" s="488" t="str">
        <f t="shared" ca="1" si="60"/>
        <v/>
      </c>
      <c r="BS58" s="488" t="str">
        <f t="shared" ca="1" si="60"/>
        <v/>
      </c>
      <c r="BT58" s="488" t="str">
        <f t="shared" ca="1" si="60"/>
        <v/>
      </c>
      <c r="BU58" s="489" t="str">
        <f t="shared" ca="1" si="59"/>
        <v/>
      </c>
      <c r="BV58" s="469"/>
      <c r="BW58" s="440"/>
      <c r="BX58" s="441">
        <f t="shared" ca="1" si="53"/>
        <v>0</v>
      </c>
      <c r="BY58" s="394">
        <f t="shared" ca="1" si="54"/>
        <v>0</v>
      </c>
      <c r="BZ58" s="394">
        <f t="shared" ca="1" si="55"/>
        <v>0</v>
      </c>
      <c r="CA58" s="394">
        <f t="shared" ca="1" si="56"/>
        <v>0</v>
      </c>
      <c r="CB58" s="468"/>
      <c r="CC58" s="467">
        <f ca="1">'Product CodesCentral'!G51</f>
        <v>1</v>
      </c>
      <c r="CD58" s="468"/>
      <c r="CE58" s="468"/>
      <c r="CF58" s="468"/>
      <c r="CG58" s="469"/>
      <c r="CH58" s="469"/>
      <c r="CI58" s="469"/>
      <c r="CJ58" s="469"/>
      <c r="CK58" s="469"/>
      <c r="CL58" s="469"/>
      <c r="CM58" s="469"/>
      <c r="CN58" s="469"/>
      <c r="CO58" s="469"/>
      <c r="CP58" s="469"/>
      <c r="CQ58" s="469"/>
      <c r="CR58" s="469"/>
      <c r="CS58" s="469"/>
      <c r="CT58" s="469"/>
      <c r="CU58" s="469"/>
      <c r="CV58" s="469"/>
      <c r="CW58" s="469"/>
      <c r="CX58" s="469"/>
      <c r="CY58" s="469"/>
      <c r="CZ58" s="469"/>
      <c r="DA58" s="469"/>
      <c r="DB58" s="469"/>
      <c r="DC58" s="469"/>
      <c r="DD58" s="469"/>
      <c r="DE58" s="469"/>
      <c r="DF58" s="469"/>
      <c r="DG58" s="469"/>
      <c r="DH58" s="469"/>
      <c r="DI58" s="469"/>
      <c r="DJ58" s="469"/>
      <c r="DK58" s="469"/>
      <c r="DL58" s="469"/>
      <c r="DM58" s="469"/>
      <c r="DN58" s="469"/>
      <c r="DO58" s="469"/>
      <c r="DP58" s="469"/>
      <c r="DQ58" s="469"/>
      <c r="DR58" s="469"/>
      <c r="DS58" s="469"/>
      <c r="DT58" s="469"/>
      <c r="DU58" s="469"/>
      <c r="DV58" s="469"/>
      <c r="DW58" s="469"/>
      <c r="DX58" s="469"/>
      <c r="DY58" s="469"/>
      <c r="DZ58" s="469"/>
      <c r="EA58" s="469"/>
      <c r="EB58" s="469"/>
      <c r="EC58" s="469"/>
      <c r="ED58" s="469"/>
      <c r="EE58" s="469"/>
      <c r="EF58" s="469"/>
      <c r="EG58" s="469"/>
      <c r="EH58" s="469"/>
      <c r="EI58" s="469"/>
      <c r="EJ58" s="469"/>
      <c r="EK58" s="469"/>
      <c r="EL58" s="469"/>
      <c r="EM58" s="469"/>
      <c r="EN58" s="469"/>
      <c r="EO58" s="469"/>
      <c r="EP58" s="469"/>
      <c r="EQ58" s="469"/>
      <c r="ER58" s="469"/>
      <c r="ES58" s="469"/>
      <c r="ET58" s="469"/>
      <c r="EU58" s="469"/>
      <c r="EV58" s="469"/>
      <c r="EW58" s="469"/>
      <c r="EX58" s="469"/>
      <c r="EY58" s="469"/>
      <c r="EZ58" s="469"/>
      <c r="FA58" s="469"/>
      <c r="FB58" s="469"/>
      <c r="FC58" s="469"/>
      <c r="FD58" s="469"/>
      <c r="FE58" s="469"/>
      <c r="FF58" s="469"/>
      <c r="FG58" s="469"/>
      <c r="FH58" s="469"/>
      <c r="FI58" s="469"/>
      <c r="FJ58" s="469"/>
      <c r="FK58" s="469"/>
      <c r="FL58" s="469"/>
      <c r="FM58" s="469"/>
      <c r="FN58" s="469"/>
      <c r="FO58" s="469"/>
      <c r="FP58" s="469"/>
      <c r="FQ58" s="469"/>
      <c r="FR58" s="469"/>
      <c r="FS58" s="469"/>
      <c r="FT58" s="469"/>
    </row>
    <row r="59" spans="1:176" s="467" customFormat="1" ht="15" hidden="1" customHeight="1" x14ac:dyDescent="0.25">
      <c r="A59" s="468"/>
      <c r="B59" s="571"/>
      <c r="C59" s="572" t="str">
        <f ca="1">CONCATENATE(SelectionDataCentral!D59,L59)</f>
        <v>0</v>
      </c>
      <c r="D59" s="572">
        <f ca="1">SelectionDataCentral!E59</f>
        <v>0</v>
      </c>
      <c r="E59" s="571">
        <f ca="1">SelectionDataCentral!F59</f>
        <v>0</v>
      </c>
      <c r="F59" s="571"/>
      <c r="G59" s="571">
        <f ca="1">SelectionDataCentral!J59</f>
        <v>0</v>
      </c>
      <c r="H59" s="571"/>
      <c r="I59" s="519"/>
      <c r="J59" s="474"/>
      <c r="K59" s="474" t="str">
        <f t="shared" ca="1" si="9"/>
        <v>[5 - 0-0]</v>
      </c>
      <c r="L59" s="474"/>
      <c r="M59" s="474" t="str">
        <f t="shared" ca="1" si="40"/>
        <v>[5 - 0-0]</v>
      </c>
      <c r="N59" s="474" t="str">
        <f t="shared" ca="1" si="41"/>
        <v/>
      </c>
      <c r="O59" s="448" t="str">
        <f t="shared" ca="1" si="3"/>
        <v/>
      </c>
      <c r="P59" s="448" t="str">
        <f t="shared" ca="1" si="4"/>
        <v/>
      </c>
      <c r="Q59" s="449" t="str">
        <f t="shared" ca="1" si="37"/>
        <v/>
      </c>
      <c r="R59" s="475" t="str">
        <f t="shared" si="1"/>
        <v/>
      </c>
      <c r="S59" s="474" t="str">
        <f>""</f>
        <v/>
      </c>
      <c r="T59" s="474"/>
      <c r="U59" s="474"/>
      <c r="V59" s="474"/>
      <c r="W59" s="476" t="str">
        <f t="shared" ca="1" si="47"/>
        <v/>
      </c>
      <c r="X59" s="477" t="str">
        <f t="shared" ca="1" si="11"/>
        <v/>
      </c>
      <c r="Y59" s="477" t="str">
        <f t="shared" ca="1" si="12"/>
        <v/>
      </c>
      <c r="Z59" s="477" t="str">
        <f t="shared" ca="1" si="13"/>
        <v/>
      </c>
      <c r="AA59" s="520">
        <f ca="1">SelectionDataCentral!C59</f>
        <v>0</v>
      </c>
      <c r="AB59" s="521">
        <f t="shared" ca="1" si="14"/>
        <v>0</v>
      </c>
      <c r="AC59" s="522">
        <f t="shared" ca="1" si="48"/>
        <v>0</v>
      </c>
      <c r="AD59" s="522">
        <f t="shared" ca="1" si="16"/>
        <v>0</v>
      </c>
      <c r="AE59" s="522">
        <f t="shared" ca="1" si="44"/>
        <v>0</v>
      </c>
      <c r="AF59" s="522">
        <f t="shared" ca="1" si="45"/>
        <v>0</v>
      </c>
      <c r="AG59" s="522">
        <f t="shared" ca="1" si="19"/>
        <v>0</v>
      </c>
      <c r="AH59" s="522">
        <f t="shared" ca="1" si="20"/>
        <v>0</v>
      </c>
      <c r="AI59" s="522">
        <f t="shared" ca="1" si="21"/>
        <v>0</v>
      </c>
      <c r="AJ59" s="522">
        <f t="shared" ca="1" si="35"/>
        <v>0</v>
      </c>
      <c r="AK59" s="522">
        <f t="shared" ca="1" si="49"/>
        <v>0</v>
      </c>
      <c r="AL59" s="522">
        <f t="shared" ca="1" si="50"/>
        <v>0</v>
      </c>
      <c r="AM59" s="522">
        <f t="shared" ca="1" si="24"/>
        <v>0</v>
      </c>
      <c r="AN59" s="523">
        <f t="shared" ca="1" si="25"/>
        <v>0</v>
      </c>
      <c r="AO59" s="523">
        <f t="shared" ca="1" si="51"/>
        <v>0</v>
      </c>
      <c r="AP59" s="524">
        <f t="shared" ca="1" si="52"/>
        <v>0</v>
      </c>
      <c r="AQ59" s="525">
        <f ca="1">IF(AND(SUM(AQ$7:AQ58)=1, SUM($AP59:AP59)=1,OR($AF59=1,$AE59=1)),1,0)</f>
        <v>0</v>
      </c>
      <c r="AR59" s="525">
        <f ca="1">IF(AND(SUM(AR$7:AR58)=1, SUM($AP59:AQ59)=1,OR($AF59=1,$AE59=1)),1,0)</f>
        <v>0</v>
      </c>
      <c r="AS59" s="526">
        <f ca="1">IF(AND(SUM(AS$7:AS58)=1, SUM($AP59:AR59)=1,OR($AF59=1,AD59=1),SUM(AX$7:AX58)&lt;2),1,0)</f>
        <v>0</v>
      </c>
      <c r="AT59" s="526">
        <f ca="1">IF(AND(SUM(AT$7:AT58)=1, SUM($AP59:AS59)=1,OR($AG59=1,$AH59=1,$AF59=1,$AD59=1)),1,0)</f>
        <v>0</v>
      </c>
      <c r="AU59" s="526">
        <f ca="1">IF(AND(SUM(AU$7:AU58)=1, SUM($AP59:AT59)=1,OR($AG59=1,$AH59=1,$AF59=1,$AD59=1)),1,0)</f>
        <v>0</v>
      </c>
      <c r="AV59" s="526">
        <f ca="1">IF(AND(SUM(AV$7:AV58)=1, SUM($AP59:AU59)=1,OR($AG59=1,$AH59=1,$AF59=1,$AD59=1)),1,0)</f>
        <v>0</v>
      </c>
      <c r="AW59" s="526">
        <f ca="1">IF(AND(SUM(AW$7:AW58)=1, SUM($AP59:AV59)=1,OR($AG59=1,$AH59=1,$AF59=1,$AD59=1)),1,0)</f>
        <v>0</v>
      </c>
      <c r="AX59" s="526">
        <f ca="1">IF(AND(SUM(AX$7:AX58)=1, SUM($AP59:AW59)=1,SUM(AS$7:AS58)&lt;2,OR(AG59=1,AH59=1,AD59=1)),1,0)</f>
        <v>0</v>
      </c>
      <c r="AY59" s="526">
        <f ca="1">IF(AND(SUM(AY$7:AY58)=1,OR($AI59=1)),1,0)</f>
        <v>0</v>
      </c>
      <c r="AZ59" s="526">
        <f ca="1">IF(AND(SUM(AZ$7:AZ58)=1,OR($AB59=1)),1,0)</f>
        <v>0</v>
      </c>
      <c r="BA59" s="527">
        <f ca="1">IF(SUM($AP59:AZ59)=1,1,0)</f>
        <v>0</v>
      </c>
      <c r="BB59" s="528" t="str">
        <f t="shared" ca="1" si="46"/>
        <v/>
      </c>
      <c r="BC59" s="526" t="str">
        <f t="shared" ca="1" si="46"/>
        <v/>
      </c>
      <c r="BD59" s="526" t="str">
        <f t="shared" ca="1" si="46"/>
        <v/>
      </c>
      <c r="BE59" s="526" t="str">
        <f t="shared" ca="1" si="46"/>
        <v/>
      </c>
      <c r="BF59" s="526" t="str">
        <f t="shared" ca="1" si="46"/>
        <v/>
      </c>
      <c r="BG59" s="526" t="str">
        <f t="shared" ca="1" si="46"/>
        <v/>
      </c>
      <c r="BH59" s="526" t="str">
        <f t="shared" ca="1" si="46"/>
        <v/>
      </c>
      <c r="BI59" s="526" t="str">
        <f t="shared" ca="1" si="46"/>
        <v/>
      </c>
      <c r="BJ59" s="526" t="str">
        <f t="shared" ca="1" si="46"/>
        <v/>
      </c>
      <c r="BK59" s="526" t="str">
        <f t="shared" ca="1" si="46"/>
        <v/>
      </c>
      <c r="BL59" s="527" t="str">
        <f t="shared" ca="1" si="7"/>
        <v/>
      </c>
      <c r="BM59" s="487" t="str">
        <f t="shared" ca="1" si="60"/>
        <v/>
      </c>
      <c r="BN59" s="488" t="str">
        <f t="shared" ca="1" si="60"/>
        <v/>
      </c>
      <c r="BO59" s="488" t="str">
        <f t="shared" ca="1" si="60"/>
        <v/>
      </c>
      <c r="BP59" s="488" t="str">
        <f t="shared" ca="1" si="60"/>
        <v/>
      </c>
      <c r="BQ59" s="488" t="str">
        <f t="shared" ca="1" si="60"/>
        <v/>
      </c>
      <c r="BR59" s="488" t="str">
        <f t="shared" ca="1" si="60"/>
        <v/>
      </c>
      <c r="BS59" s="488" t="str">
        <f t="shared" ca="1" si="60"/>
        <v/>
      </c>
      <c r="BT59" s="488" t="str">
        <f t="shared" ca="1" si="60"/>
        <v/>
      </c>
      <c r="BU59" s="489" t="str">
        <f t="shared" ca="1" si="59"/>
        <v/>
      </c>
      <c r="BV59" s="469"/>
      <c r="BW59" s="440"/>
      <c r="BX59" s="441">
        <f t="shared" ca="1" si="53"/>
        <v>0</v>
      </c>
      <c r="BY59" s="394">
        <f t="shared" ca="1" si="54"/>
        <v>0</v>
      </c>
      <c r="BZ59" s="394">
        <f t="shared" ca="1" si="55"/>
        <v>0</v>
      </c>
      <c r="CA59" s="394">
        <f t="shared" ca="1" si="56"/>
        <v>0</v>
      </c>
      <c r="CB59" s="468"/>
      <c r="CC59" s="467">
        <f ca="1">'Product CodesCentral'!G52</f>
        <v>1</v>
      </c>
      <c r="CD59" s="468"/>
      <c r="CE59" s="468"/>
      <c r="CF59" s="468"/>
      <c r="CG59" s="469"/>
      <c r="CH59" s="469"/>
      <c r="CI59" s="469"/>
      <c r="CJ59" s="469"/>
      <c r="CK59" s="469"/>
      <c r="CL59" s="469"/>
      <c r="CM59" s="469"/>
      <c r="CN59" s="469"/>
      <c r="CO59" s="469"/>
      <c r="CP59" s="469"/>
      <c r="CQ59" s="469"/>
      <c r="CR59" s="469"/>
      <c r="CS59" s="469"/>
      <c r="CT59" s="469"/>
      <c r="CU59" s="469"/>
      <c r="CV59" s="469"/>
      <c r="CW59" s="469"/>
      <c r="CX59" s="469"/>
      <c r="CY59" s="469"/>
      <c r="CZ59" s="469"/>
      <c r="DA59" s="469"/>
      <c r="DB59" s="469"/>
      <c r="DC59" s="469"/>
      <c r="DD59" s="469"/>
      <c r="DE59" s="469"/>
      <c r="DF59" s="469"/>
      <c r="DG59" s="469"/>
      <c r="DH59" s="469"/>
      <c r="DI59" s="469"/>
      <c r="DJ59" s="469"/>
      <c r="DK59" s="469"/>
      <c r="DL59" s="469"/>
      <c r="DM59" s="469"/>
      <c r="DN59" s="469"/>
      <c r="DO59" s="469"/>
      <c r="DP59" s="469"/>
      <c r="DQ59" s="469"/>
      <c r="DR59" s="469"/>
      <c r="DS59" s="469"/>
      <c r="DT59" s="469"/>
      <c r="DU59" s="469"/>
      <c r="DV59" s="469"/>
      <c r="DW59" s="469"/>
      <c r="DX59" s="469"/>
      <c r="DY59" s="469"/>
      <c r="DZ59" s="469"/>
      <c r="EA59" s="469"/>
      <c r="EB59" s="469"/>
      <c r="EC59" s="469"/>
      <c r="ED59" s="469"/>
      <c r="EE59" s="469"/>
      <c r="EF59" s="469"/>
      <c r="EG59" s="469"/>
      <c r="EH59" s="469"/>
      <c r="EI59" s="469"/>
      <c r="EJ59" s="469"/>
      <c r="EK59" s="469"/>
      <c r="EL59" s="469"/>
      <c r="EM59" s="469"/>
      <c r="EN59" s="469"/>
      <c r="EO59" s="469"/>
      <c r="EP59" s="469"/>
      <c r="EQ59" s="469"/>
      <c r="ER59" s="469"/>
      <c r="ES59" s="469"/>
      <c r="ET59" s="469"/>
      <c r="EU59" s="469"/>
      <c r="EV59" s="469"/>
      <c r="EW59" s="469"/>
      <c r="EX59" s="469"/>
      <c r="EY59" s="469"/>
      <c r="EZ59" s="469"/>
      <c r="FA59" s="469"/>
      <c r="FB59" s="469"/>
      <c r="FC59" s="469"/>
      <c r="FD59" s="469"/>
      <c r="FE59" s="469"/>
      <c r="FF59" s="469"/>
      <c r="FG59" s="469"/>
      <c r="FH59" s="469"/>
      <c r="FI59" s="469"/>
      <c r="FJ59" s="469"/>
      <c r="FK59" s="469"/>
      <c r="FL59" s="469"/>
      <c r="FM59" s="469"/>
      <c r="FN59" s="469"/>
      <c r="FO59" s="469"/>
      <c r="FP59" s="469"/>
      <c r="FQ59" s="469"/>
      <c r="FR59" s="469"/>
      <c r="FS59" s="469"/>
      <c r="FT59" s="469"/>
    </row>
    <row r="60" spans="1:176" s="467" customFormat="1" ht="15" hidden="1" customHeight="1" thickBot="1" x14ac:dyDescent="0.3">
      <c r="A60" s="468"/>
      <c r="B60" s="440"/>
      <c r="C60" s="573" t="str">
        <f ca="1">CONCATENATE(SelectionDataCentral!D60,L60)</f>
        <v>0</v>
      </c>
      <c r="D60" s="533">
        <f ca="1">SelectionDataCentral!E60</f>
        <v>0</v>
      </c>
      <c r="E60" s="534">
        <f ca="1">SelectionDataCentral!F60</f>
        <v>0</v>
      </c>
      <c r="F60" s="535"/>
      <c r="G60" s="535">
        <f ca="1">SelectionDataCentral!J60</f>
        <v>0</v>
      </c>
      <c r="H60" s="518"/>
      <c r="I60" s="519"/>
      <c r="J60" s="474"/>
      <c r="K60" s="474" t="str">
        <f t="shared" ca="1" si="9"/>
        <v>[5 - 0-0]</v>
      </c>
      <c r="L60" s="474"/>
      <c r="M60" s="474" t="str">
        <f t="shared" ca="1" si="40"/>
        <v>[5 - 0-0]</v>
      </c>
      <c r="N60" s="474" t="str">
        <f t="shared" ca="1" si="41"/>
        <v/>
      </c>
      <c r="O60" s="448" t="str">
        <f t="shared" ca="1" si="3"/>
        <v/>
      </c>
      <c r="P60" s="448" t="str">
        <f t="shared" ca="1" si="4"/>
        <v/>
      </c>
      <c r="Q60" s="449" t="str">
        <f t="shared" ca="1" si="37"/>
        <v/>
      </c>
      <c r="R60" s="475" t="str">
        <f t="shared" si="1"/>
        <v/>
      </c>
      <c r="S60" s="474" t="str">
        <f>""</f>
        <v/>
      </c>
      <c r="T60" s="474"/>
      <c r="U60" s="474"/>
      <c r="V60" s="474"/>
      <c r="W60" s="476" t="str">
        <f t="shared" ca="1" si="47"/>
        <v/>
      </c>
      <c r="X60" s="477" t="str">
        <f t="shared" ca="1" si="11"/>
        <v/>
      </c>
      <c r="Y60" s="477" t="str">
        <f t="shared" ca="1" si="12"/>
        <v/>
      </c>
      <c r="Z60" s="477" t="str">
        <f t="shared" ca="1" si="13"/>
        <v/>
      </c>
      <c r="AA60" s="520">
        <f ca="1">SelectionDataCentral!C60</f>
        <v>0</v>
      </c>
      <c r="AB60" s="521">
        <f t="shared" ca="1" si="14"/>
        <v>0</v>
      </c>
      <c r="AC60" s="522">
        <f t="shared" ca="1" si="48"/>
        <v>0</v>
      </c>
      <c r="AD60" s="522">
        <f t="shared" ca="1" si="16"/>
        <v>0</v>
      </c>
      <c r="AE60" s="522">
        <f t="shared" ca="1" si="44"/>
        <v>0</v>
      </c>
      <c r="AF60" s="522">
        <f t="shared" ca="1" si="45"/>
        <v>0</v>
      </c>
      <c r="AG60" s="522">
        <f t="shared" ca="1" si="19"/>
        <v>0</v>
      </c>
      <c r="AH60" s="522">
        <f t="shared" ca="1" si="20"/>
        <v>0</v>
      </c>
      <c r="AI60" s="522">
        <f t="shared" ca="1" si="21"/>
        <v>0</v>
      </c>
      <c r="AJ60" s="522">
        <f t="shared" ca="1" si="35"/>
        <v>0</v>
      </c>
      <c r="AK60" s="522">
        <f t="shared" ca="1" si="49"/>
        <v>0</v>
      </c>
      <c r="AL60" s="522">
        <f t="shared" ca="1" si="50"/>
        <v>0</v>
      </c>
      <c r="AM60" s="522">
        <f t="shared" ca="1" si="24"/>
        <v>0</v>
      </c>
      <c r="AN60" s="523">
        <f t="shared" ca="1" si="25"/>
        <v>0</v>
      </c>
      <c r="AO60" s="523">
        <f t="shared" ca="1" si="51"/>
        <v>0</v>
      </c>
      <c r="AP60" s="524">
        <f t="shared" ca="1" si="52"/>
        <v>0</v>
      </c>
      <c r="AQ60" s="525">
        <f ca="1">IF(AND(SUM(AQ$7:AQ59)=1, SUM($AP60:AP60)=1,OR($AF60=1,$AE60=1)),1,0)</f>
        <v>0</v>
      </c>
      <c r="AR60" s="525">
        <f ca="1">IF(AND(SUM(AR$7:AR59)=1, SUM($AP60:AQ60)=1,OR($AF60=1,$AE60=1)),1,0)</f>
        <v>0</v>
      </c>
      <c r="AS60" s="526">
        <f ca="1">IF(AND(SUM(AS$7:AS59)=1, SUM($AP60:AR60)=1,OR($AF60=1,AD60=1),SUM(AX$7:AX59)&lt;2),1,0)</f>
        <v>0</v>
      </c>
      <c r="AT60" s="526">
        <f ca="1">IF(AND(SUM(AT$7:AT59)=1, SUM($AP60:AS60)=1,OR($AG60=1,$AH60=1,$AF60=1,$AD60=1)),1,0)</f>
        <v>0</v>
      </c>
      <c r="AU60" s="526">
        <f ca="1">IF(AND(SUM(AU$7:AU59)=1, SUM($AP60:AT60)=1,OR($AG60=1,$AH60=1,$AF60=1,$AD60=1)),1,0)</f>
        <v>0</v>
      </c>
      <c r="AV60" s="526">
        <f ca="1">IF(AND(SUM(AV$7:AV59)=1, SUM($AP60:AU60)=1,OR($AG60=1,$AH60=1,$AF60=1,$AD60=1)),1,0)</f>
        <v>0</v>
      </c>
      <c r="AW60" s="526">
        <f ca="1">IF(AND(SUM(AW$7:AW59)=1, SUM($AP60:AV60)=1,OR($AG60=1,$AH60=1,$AF60=1,$AD60=1)),1,0)</f>
        <v>0</v>
      </c>
      <c r="AX60" s="526">
        <f ca="1">IF(AND(SUM(AX$7:AX59)=1, SUM($AP60:AW60)=1,SUM(AS$7:AS59)&lt;2,OR(AG60=1,AH60=1,AD60=1)),1,0)</f>
        <v>0</v>
      </c>
      <c r="AY60" s="526">
        <f ca="1">IF(AND(SUM(AY$7:AY59)=1,OR($AI60=1)),1,0)</f>
        <v>0</v>
      </c>
      <c r="AZ60" s="526">
        <f ca="1">IF(AND(SUM(AZ$7:AZ59)=1,OR($AB60=1)),1,0)</f>
        <v>0</v>
      </c>
      <c r="BA60" s="527">
        <f ca="1">IF(SUM($AP60:AZ60)=1,1,0)</f>
        <v>0</v>
      </c>
      <c r="BB60" s="528" t="str">
        <f t="shared" ca="1" si="46"/>
        <v/>
      </c>
      <c r="BC60" s="526" t="str">
        <f t="shared" ca="1" si="46"/>
        <v/>
      </c>
      <c r="BD60" s="526" t="str">
        <f t="shared" ca="1" si="46"/>
        <v/>
      </c>
      <c r="BE60" s="526" t="str">
        <f t="shared" ca="1" si="46"/>
        <v/>
      </c>
      <c r="BF60" s="526" t="str">
        <f t="shared" ca="1" si="46"/>
        <v/>
      </c>
      <c r="BG60" s="526" t="str">
        <f t="shared" ref="BG60:BL104" ca="1" si="61">IF(AV60&gt;0,AV$6,"")</f>
        <v/>
      </c>
      <c r="BH60" s="526" t="str">
        <f t="shared" ca="1" si="61"/>
        <v/>
      </c>
      <c r="BI60" s="526" t="str">
        <f t="shared" ca="1" si="61"/>
        <v/>
      </c>
      <c r="BJ60" s="526" t="str">
        <f t="shared" ca="1" si="61"/>
        <v/>
      </c>
      <c r="BK60" s="526" t="str">
        <f t="shared" ca="1" si="61"/>
        <v/>
      </c>
      <c r="BL60" s="527" t="str">
        <f t="shared" ca="1" si="7"/>
        <v/>
      </c>
      <c r="BM60" s="487" t="str">
        <f t="shared" ca="1" si="60"/>
        <v/>
      </c>
      <c r="BN60" s="488" t="str">
        <f t="shared" ca="1" si="60"/>
        <v/>
      </c>
      <c r="BO60" s="488" t="str">
        <f t="shared" ca="1" si="60"/>
        <v/>
      </c>
      <c r="BP60" s="488" t="str">
        <f t="shared" ca="1" si="60"/>
        <v/>
      </c>
      <c r="BQ60" s="488" t="str">
        <f t="shared" ca="1" si="60"/>
        <v/>
      </c>
      <c r="BR60" s="488" t="str">
        <f t="shared" ca="1" si="60"/>
        <v/>
      </c>
      <c r="BS60" s="488" t="str">
        <f t="shared" ca="1" si="60"/>
        <v/>
      </c>
      <c r="BT60" s="488" t="str">
        <f t="shared" ca="1" si="60"/>
        <v/>
      </c>
      <c r="BU60" s="489" t="str">
        <f t="shared" ca="1" si="59"/>
        <v/>
      </c>
      <c r="BV60" s="469"/>
      <c r="BW60" s="440"/>
      <c r="BX60" s="441">
        <f t="shared" ca="1" si="53"/>
        <v>0</v>
      </c>
      <c r="BY60" s="394">
        <f t="shared" ca="1" si="54"/>
        <v>0</v>
      </c>
      <c r="BZ60" s="394">
        <f t="shared" ca="1" si="55"/>
        <v>0</v>
      </c>
      <c r="CA60" s="394">
        <f t="shared" ca="1" si="56"/>
        <v>0</v>
      </c>
      <c r="CB60" s="468"/>
      <c r="CC60" s="467">
        <f ca="1">'Product CodesCentral'!G53</f>
        <v>1</v>
      </c>
      <c r="CD60" s="468"/>
      <c r="CE60" s="468"/>
      <c r="CF60" s="468"/>
      <c r="CG60" s="469"/>
      <c r="CH60" s="469"/>
      <c r="CI60" s="469"/>
      <c r="CJ60" s="469"/>
      <c r="CK60" s="469"/>
      <c r="CL60" s="469"/>
      <c r="CM60" s="469"/>
      <c r="CN60" s="469"/>
      <c r="CO60" s="469"/>
      <c r="CP60" s="469"/>
      <c r="CQ60" s="469"/>
      <c r="CR60" s="469"/>
      <c r="CS60" s="469"/>
      <c r="CT60" s="469"/>
      <c r="CU60" s="469"/>
      <c r="CV60" s="469"/>
      <c r="CW60" s="469"/>
      <c r="CX60" s="469"/>
      <c r="CY60" s="469"/>
      <c r="CZ60" s="469"/>
      <c r="DA60" s="469"/>
      <c r="DB60" s="469"/>
      <c r="DC60" s="469"/>
      <c r="DD60" s="469"/>
      <c r="DE60" s="469"/>
      <c r="DF60" s="469"/>
      <c r="DG60" s="469"/>
      <c r="DH60" s="469"/>
      <c r="DI60" s="469"/>
      <c r="DJ60" s="469"/>
      <c r="DK60" s="469"/>
      <c r="DL60" s="469"/>
      <c r="DM60" s="469"/>
      <c r="DN60" s="469"/>
      <c r="DO60" s="469"/>
      <c r="DP60" s="469"/>
      <c r="DQ60" s="469"/>
      <c r="DR60" s="469"/>
      <c r="DS60" s="469"/>
      <c r="DT60" s="469"/>
      <c r="DU60" s="469"/>
      <c r="DV60" s="469"/>
      <c r="DW60" s="469"/>
      <c r="DX60" s="469"/>
      <c r="DY60" s="469"/>
      <c r="DZ60" s="469"/>
      <c r="EA60" s="469"/>
      <c r="EB60" s="469"/>
      <c r="EC60" s="469"/>
      <c r="ED60" s="469"/>
      <c r="EE60" s="469"/>
      <c r="EF60" s="469"/>
      <c r="EG60" s="469"/>
      <c r="EH60" s="469"/>
      <c r="EI60" s="469"/>
      <c r="EJ60" s="469"/>
      <c r="EK60" s="469"/>
      <c r="EL60" s="469"/>
      <c r="EM60" s="469"/>
      <c r="EN60" s="469"/>
      <c r="EO60" s="469"/>
      <c r="EP60" s="469"/>
      <c r="EQ60" s="469"/>
      <c r="ER60" s="469"/>
      <c r="ES60" s="469"/>
      <c r="ET60" s="469"/>
      <c r="EU60" s="469"/>
      <c r="EV60" s="469"/>
      <c r="EW60" s="469"/>
      <c r="EX60" s="469"/>
      <c r="EY60" s="469"/>
      <c r="EZ60" s="469"/>
      <c r="FA60" s="469"/>
      <c r="FB60" s="469"/>
      <c r="FC60" s="469"/>
      <c r="FD60" s="469"/>
      <c r="FE60" s="469"/>
      <c r="FF60" s="469"/>
      <c r="FG60" s="469"/>
      <c r="FH60" s="469"/>
      <c r="FI60" s="469"/>
      <c r="FJ60" s="469"/>
      <c r="FK60" s="469"/>
      <c r="FL60" s="469"/>
      <c r="FM60" s="469"/>
      <c r="FN60" s="469"/>
      <c r="FO60" s="469"/>
      <c r="FP60" s="469"/>
      <c r="FQ60" s="469"/>
      <c r="FR60" s="469"/>
      <c r="FS60" s="469"/>
      <c r="FT60" s="469"/>
    </row>
    <row r="61" spans="1:176" s="467" customFormat="1" ht="15" hidden="1" customHeight="1" thickBot="1" x14ac:dyDescent="0.3">
      <c r="A61" s="468"/>
      <c r="B61" s="468"/>
      <c r="C61" s="566" t="str">
        <f ca="1">CONCATENATE(SelectionDataCentral!D61,L61)</f>
        <v>0</v>
      </c>
      <c r="D61" s="541" t="s">
        <v>50</v>
      </c>
      <c r="E61" s="517" t="str">
        <f t="shared" ref="E61:E66" si="62">HYPERLINK("#"&amp;ADDRESS(ROW(),COLUMN()-1),CHAR(128))</f>
        <v>€</v>
      </c>
      <c r="F61" s="536"/>
      <c r="G61" s="536" t="str">
        <f t="shared" ref="G61:G66" ca="1" si="63">K61</f>
        <v>-</v>
      </c>
      <c r="H61" s="518"/>
      <c r="I61" s="519"/>
      <c r="J61" s="474"/>
      <c r="K61" s="474" t="str">
        <f t="shared" ca="1" si="9"/>
        <v>-</v>
      </c>
      <c r="L61" s="474"/>
      <c r="M61" s="474" t="str">
        <f t="shared" si="40"/>
        <v/>
      </c>
      <c r="N61" s="474" t="str">
        <f t="shared" ca="1" si="41"/>
        <v/>
      </c>
      <c r="O61" s="448" t="str">
        <f t="shared" ca="1" si="3"/>
        <v/>
      </c>
      <c r="P61" s="448" t="str">
        <f t="shared" ca="1" si="4"/>
        <v/>
      </c>
      <c r="Q61" s="449" t="str">
        <f t="shared" si="37"/>
        <v/>
      </c>
      <c r="R61" s="475" t="str">
        <f t="shared" si="1"/>
        <v/>
      </c>
      <c r="S61" s="474" t="str">
        <f>""</f>
        <v/>
      </c>
      <c r="T61" s="474"/>
      <c r="U61" s="474"/>
      <c r="V61" s="474"/>
      <c r="W61" s="476" t="str">
        <f t="shared" ca="1" si="47"/>
        <v/>
      </c>
      <c r="X61" s="477" t="str">
        <f t="shared" ca="1" si="11"/>
        <v/>
      </c>
      <c r="Y61" s="477" t="str">
        <f t="shared" ca="1" si="12"/>
        <v/>
      </c>
      <c r="Z61" s="477" t="str">
        <f t="shared" ca="1" si="13"/>
        <v/>
      </c>
      <c r="AA61" s="520">
        <f ca="1">SelectionDataCentral!C61</f>
        <v>0</v>
      </c>
      <c r="AB61" s="521">
        <f t="shared" ca="1" si="14"/>
        <v>0</v>
      </c>
      <c r="AC61" s="522">
        <f t="shared" ca="1" si="48"/>
        <v>0</v>
      </c>
      <c r="AD61" s="522">
        <f t="shared" ca="1" si="16"/>
        <v>0</v>
      </c>
      <c r="AE61" s="522">
        <f t="shared" ca="1" si="44"/>
        <v>0</v>
      </c>
      <c r="AF61" s="522">
        <f t="shared" ca="1" si="45"/>
        <v>0</v>
      </c>
      <c r="AG61" s="522">
        <f t="shared" ca="1" si="19"/>
        <v>0</v>
      </c>
      <c r="AH61" s="522">
        <f t="shared" ca="1" si="20"/>
        <v>0</v>
      </c>
      <c r="AI61" s="522">
        <f t="shared" ca="1" si="21"/>
        <v>0</v>
      </c>
      <c r="AJ61" s="522">
        <f t="shared" ca="1" si="35"/>
        <v>0</v>
      </c>
      <c r="AK61" s="522">
        <f t="shared" ca="1" si="49"/>
        <v>0</v>
      </c>
      <c r="AL61" s="522">
        <f t="shared" ca="1" si="50"/>
        <v>0</v>
      </c>
      <c r="AM61" s="522">
        <f t="shared" ca="1" si="24"/>
        <v>0</v>
      </c>
      <c r="AN61" s="523">
        <f t="shared" ca="1" si="25"/>
        <v>0</v>
      </c>
      <c r="AO61" s="523">
        <f t="shared" ca="1" si="51"/>
        <v>0</v>
      </c>
      <c r="AP61" s="524">
        <f t="shared" ca="1" si="52"/>
        <v>0</v>
      </c>
      <c r="AQ61" s="525">
        <f ca="1">IF(AND(SUM(AQ$7:AQ60)=1, SUM($AP61:AP61)=1,OR($AF61=1,$AE61=1)),1,0)</f>
        <v>0</v>
      </c>
      <c r="AR61" s="525">
        <f ca="1">IF(AND(SUM(AR$7:AR60)=1, SUM($AP61:AQ61)=1,OR($AF61=1,$AE61=1)),1,0)</f>
        <v>0</v>
      </c>
      <c r="AS61" s="526">
        <f ca="1">IF(AND(SUM(AS$7:AS60)=1, SUM($AP61:AR61)=1,OR($AF61=1,AD61=1),SUM(AX$7:AX60)&lt;2),1,0)</f>
        <v>0</v>
      </c>
      <c r="AT61" s="526">
        <f ca="1">IF(AND(SUM(AT$7:AT60)=1, SUM($AP61:AS61)=1,OR($AG61=1,$AH61=1,$AF61=1,$AD61=1)),1,0)</f>
        <v>0</v>
      </c>
      <c r="AU61" s="526">
        <f ca="1">IF(AND(SUM(AU$7:AU60)=1, SUM($AP61:AT61)=1,OR($AG61=1,$AH61=1,$AF61=1,$AD61=1)),1,0)</f>
        <v>0</v>
      </c>
      <c r="AV61" s="526">
        <f ca="1">IF(AND(SUM(AV$7:AV60)=1, SUM($AP61:AU61)=1,OR($AG61=1,$AH61=1,$AF61=1,$AD61=1)),1,0)</f>
        <v>0</v>
      </c>
      <c r="AW61" s="526">
        <f ca="1">IF(AND(SUM(AW$7:AW60)=1, SUM($AP61:AV61)=1,OR($AG61=1,$AH61=1,$AF61=1,$AD61=1)),1,0)</f>
        <v>0</v>
      </c>
      <c r="AX61" s="526">
        <f ca="1">IF(AND(SUM(AX$7:AX60)=1, SUM($AP61:AW61)=1,SUM(AS$7:AS60)&lt;2,OR(AG61=1,AH61=1,AD61=1)),1,0)</f>
        <v>0</v>
      </c>
      <c r="AY61" s="526">
        <f ca="1">IF(AND(SUM(AY$7:AY60)=1,OR($AI61=1)),1,0)</f>
        <v>0</v>
      </c>
      <c r="AZ61" s="526">
        <f ca="1">IF(AND(SUM(AZ$7:AZ60)=1,OR($AB61=1)),1,0)</f>
        <v>0</v>
      </c>
      <c r="BA61" s="527">
        <f ca="1">IF(SUM($AP61:AZ61)=1,1,0)</f>
        <v>0</v>
      </c>
      <c r="BB61" s="528" t="str">
        <f t="shared" ref="BB61:BI109" ca="1" si="64">IF(AQ61&gt;0,AQ$6,"")</f>
        <v/>
      </c>
      <c r="BC61" s="526" t="str">
        <f t="shared" ca="1" si="64"/>
        <v/>
      </c>
      <c r="BD61" s="526" t="str">
        <f t="shared" ca="1" si="64"/>
        <v/>
      </c>
      <c r="BE61" s="526" t="str">
        <f t="shared" ca="1" si="64"/>
        <v/>
      </c>
      <c r="BF61" s="526" t="str">
        <f t="shared" ca="1" si="64"/>
        <v/>
      </c>
      <c r="BG61" s="526" t="str">
        <f t="shared" ca="1" si="61"/>
        <v/>
      </c>
      <c r="BH61" s="526" t="str">
        <f t="shared" ca="1" si="61"/>
        <v/>
      </c>
      <c r="BI61" s="526" t="str">
        <f t="shared" ca="1" si="61"/>
        <v/>
      </c>
      <c r="BJ61" s="526" t="str">
        <f t="shared" ca="1" si="61"/>
        <v/>
      </c>
      <c r="BK61" s="526" t="str">
        <f t="shared" ca="1" si="61"/>
        <v/>
      </c>
      <c r="BL61" s="527" t="str">
        <f t="shared" ca="1" si="7"/>
        <v/>
      </c>
      <c r="BM61" s="487" t="str">
        <f t="shared" ca="1" si="60"/>
        <v/>
      </c>
      <c r="BN61" s="488" t="str">
        <f t="shared" ca="1" si="60"/>
        <v/>
      </c>
      <c r="BO61" s="488" t="str">
        <f t="shared" ca="1" si="60"/>
        <v/>
      </c>
      <c r="BP61" s="488" t="str">
        <f t="shared" ca="1" si="60"/>
        <v/>
      </c>
      <c r="BQ61" s="488" t="str">
        <f t="shared" ca="1" si="60"/>
        <v/>
      </c>
      <c r="BR61" s="488" t="str">
        <f t="shared" ca="1" si="60"/>
        <v/>
      </c>
      <c r="BS61" s="488" t="str">
        <f t="shared" ca="1" si="60"/>
        <v/>
      </c>
      <c r="BT61" s="488" t="str">
        <f t="shared" ca="1" si="60"/>
        <v/>
      </c>
      <c r="BU61" s="489" t="str">
        <f t="shared" ca="1" si="59"/>
        <v/>
      </c>
      <c r="BV61" s="469"/>
      <c r="BW61" s="440"/>
      <c r="BX61" s="441">
        <f t="shared" ca="1" si="53"/>
        <v>0</v>
      </c>
      <c r="BY61" s="394">
        <f t="shared" ca="1" si="54"/>
        <v>0</v>
      </c>
      <c r="BZ61" s="394">
        <f t="shared" ca="1" si="55"/>
        <v>0</v>
      </c>
      <c r="CA61" s="394">
        <f t="shared" ca="1" si="56"/>
        <v>0</v>
      </c>
      <c r="CB61" s="468"/>
      <c r="CC61" s="467">
        <f ca="1">'Product CodesCentral'!G54</f>
        <v>1</v>
      </c>
      <c r="CD61" s="468"/>
      <c r="CE61" s="468"/>
      <c r="CF61" s="468"/>
      <c r="CG61" s="469"/>
      <c r="CH61" s="469"/>
      <c r="CI61" s="469"/>
      <c r="CJ61" s="469"/>
      <c r="CK61" s="469"/>
      <c r="CL61" s="469"/>
      <c r="CM61" s="469"/>
      <c r="CN61" s="469"/>
      <c r="CO61" s="469"/>
      <c r="CP61" s="469"/>
      <c r="CQ61" s="469"/>
      <c r="CR61" s="469"/>
      <c r="CS61" s="469"/>
      <c r="CT61" s="469"/>
      <c r="CU61" s="469"/>
      <c r="CV61" s="469"/>
      <c r="CW61" s="469"/>
      <c r="CX61" s="469"/>
      <c r="CY61" s="469"/>
      <c r="CZ61" s="469"/>
      <c r="DA61" s="469"/>
      <c r="DB61" s="469"/>
      <c r="DC61" s="469"/>
      <c r="DD61" s="469"/>
      <c r="DE61" s="469"/>
      <c r="DF61" s="469"/>
      <c r="DG61" s="469"/>
      <c r="DH61" s="469"/>
      <c r="DI61" s="469"/>
      <c r="DJ61" s="469"/>
      <c r="DK61" s="469"/>
      <c r="DL61" s="469"/>
      <c r="DM61" s="469"/>
      <c r="DN61" s="469"/>
      <c r="DO61" s="469"/>
      <c r="DP61" s="469"/>
      <c r="DQ61" s="469"/>
      <c r="DR61" s="469"/>
      <c r="DS61" s="469"/>
      <c r="DT61" s="469"/>
      <c r="DU61" s="469"/>
      <c r="DV61" s="469"/>
      <c r="DW61" s="469"/>
      <c r="DX61" s="469"/>
      <c r="DY61" s="469"/>
      <c r="DZ61" s="469"/>
      <c r="EA61" s="469"/>
      <c r="EB61" s="469"/>
      <c r="EC61" s="469"/>
      <c r="ED61" s="469"/>
      <c r="EE61" s="469"/>
      <c r="EF61" s="469"/>
      <c r="EG61" s="469"/>
      <c r="EH61" s="469"/>
      <c r="EI61" s="469"/>
      <c r="EJ61" s="469"/>
      <c r="EK61" s="469"/>
      <c r="EL61" s="469"/>
      <c r="EM61" s="469"/>
      <c r="EN61" s="469"/>
      <c r="EO61" s="469"/>
      <c r="EP61" s="469"/>
      <c r="EQ61" s="469"/>
      <c r="ER61" s="469"/>
      <c r="ES61" s="469"/>
      <c r="ET61" s="469"/>
      <c r="EU61" s="469"/>
      <c r="EV61" s="469"/>
      <c r="EW61" s="469"/>
      <c r="EX61" s="469"/>
      <c r="EY61" s="469"/>
      <c r="EZ61" s="469"/>
      <c r="FA61" s="469"/>
      <c r="FB61" s="469"/>
      <c r="FC61" s="469"/>
      <c r="FD61" s="469"/>
      <c r="FE61" s="469"/>
      <c r="FF61" s="469"/>
      <c r="FG61" s="469"/>
      <c r="FH61" s="469"/>
      <c r="FI61" s="469"/>
      <c r="FJ61" s="469"/>
      <c r="FK61" s="469"/>
      <c r="FL61" s="469"/>
      <c r="FM61" s="469"/>
      <c r="FN61" s="469"/>
      <c r="FO61" s="469"/>
      <c r="FP61" s="469"/>
      <c r="FQ61" s="469"/>
      <c r="FR61" s="469"/>
      <c r="FS61" s="469"/>
      <c r="FT61" s="469"/>
    </row>
    <row r="62" spans="1:176" s="467" customFormat="1" ht="15" hidden="1" customHeight="1" thickBot="1" x14ac:dyDescent="0.3">
      <c r="A62" s="468"/>
      <c r="B62" s="468"/>
      <c r="C62" s="544" t="str">
        <f ca="1">CONCATENATE(SelectionDataCentral!D62,L62)</f>
        <v>0</v>
      </c>
      <c r="D62" s="541" t="s">
        <v>50</v>
      </c>
      <c r="E62" s="542" t="str">
        <f t="shared" si="62"/>
        <v>€</v>
      </c>
      <c r="F62" s="574"/>
      <c r="G62" s="574" t="str">
        <f t="shared" ca="1" si="63"/>
        <v>-</v>
      </c>
      <c r="H62" s="518"/>
      <c r="I62" s="519"/>
      <c r="J62" s="474"/>
      <c r="K62" s="474" t="str">
        <f t="shared" ca="1" si="9"/>
        <v>-</v>
      </c>
      <c r="L62" s="474"/>
      <c r="M62" s="474" t="str">
        <f t="shared" si="40"/>
        <v/>
      </c>
      <c r="N62" s="474" t="str">
        <f t="shared" ca="1" si="41"/>
        <v/>
      </c>
      <c r="O62" s="448" t="str">
        <f t="shared" ca="1" si="3"/>
        <v/>
      </c>
      <c r="P62" s="448" t="str">
        <f t="shared" ca="1" si="4"/>
        <v/>
      </c>
      <c r="Q62" s="449" t="str">
        <f t="shared" si="37"/>
        <v/>
      </c>
      <c r="R62" s="475" t="str">
        <f t="shared" si="1"/>
        <v/>
      </c>
      <c r="S62" s="474" t="str">
        <f>""</f>
        <v/>
      </c>
      <c r="T62" s="474"/>
      <c r="U62" s="474"/>
      <c r="V62" s="474"/>
      <c r="W62" s="476" t="str">
        <f t="shared" ca="1" si="47"/>
        <v/>
      </c>
      <c r="X62" s="477" t="str">
        <f t="shared" ca="1" si="11"/>
        <v/>
      </c>
      <c r="Y62" s="477" t="str">
        <f t="shared" ca="1" si="12"/>
        <v/>
      </c>
      <c r="Z62" s="477" t="str">
        <f t="shared" ca="1" si="13"/>
        <v/>
      </c>
      <c r="AA62" s="520">
        <f ca="1">SelectionDataCentral!C62</f>
        <v>0</v>
      </c>
      <c r="AB62" s="521">
        <f t="shared" ca="1" si="14"/>
        <v>0</v>
      </c>
      <c r="AC62" s="522">
        <f t="shared" ca="1" si="48"/>
        <v>0</v>
      </c>
      <c r="AD62" s="522">
        <f t="shared" ca="1" si="16"/>
        <v>0</v>
      </c>
      <c r="AE62" s="522">
        <f t="shared" ca="1" si="44"/>
        <v>0</v>
      </c>
      <c r="AF62" s="522">
        <f t="shared" ca="1" si="45"/>
        <v>0</v>
      </c>
      <c r="AG62" s="522">
        <f t="shared" ca="1" si="19"/>
        <v>0</v>
      </c>
      <c r="AH62" s="522">
        <f t="shared" ca="1" si="20"/>
        <v>0</v>
      </c>
      <c r="AI62" s="522">
        <f t="shared" ca="1" si="21"/>
        <v>0</v>
      </c>
      <c r="AJ62" s="522">
        <f t="shared" ca="1" si="35"/>
        <v>0</v>
      </c>
      <c r="AK62" s="522">
        <f t="shared" ca="1" si="49"/>
        <v>0</v>
      </c>
      <c r="AL62" s="522">
        <f t="shared" ca="1" si="50"/>
        <v>0</v>
      </c>
      <c r="AM62" s="522">
        <f t="shared" ca="1" si="24"/>
        <v>0</v>
      </c>
      <c r="AN62" s="523">
        <f t="shared" ca="1" si="25"/>
        <v>0</v>
      </c>
      <c r="AO62" s="523">
        <f t="shared" ca="1" si="51"/>
        <v>0</v>
      </c>
      <c r="AP62" s="524">
        <f t="shared" ca="1" si="52"/>
        <v>0</v>
      </c>
      <c r="AQ62" s="525">
        <f ca="1">IF(AND(SUM(AQ$7:AQ61)=1, SUM($AP62:AP62)=1,OR($AF62=1,$AE62=1)),1,0)</f>
        <v>0</v>
      </c>
      <c r="AR62" s="525">
        <f ca="1">IF(AND(SUM(AR$7:AR61)=1, SUM($AP62:AQ62)=1,OR($AF62=1,$AE62=1)),1,0)</f>
        <v>0</v>
      </c>
      <c r="AS62" s="526">
        <f ca="1">IF(AND(SUM(AS$7:AS61)=1, SUM($AP62:AR62)=1,OR($AF62=1,AD62=1),SUM(AX$7:AX61)&lt;2),1,0)</f>
        <v>0</v>
      </c>
      <c r="AT62" s="526">
        <f ca="1">IF(AND(SUM(AT$7:AT61)=1, SUM($AP62:AS62)=1,OR($AG62=1,$AH62=1,$AF62=1,$AD62=1)),1,0)</f>
        <v>0</v>
      </c>
      <c r="AU62" s="526">
        <f ca="1">IF(AND(SUM(AU$7:AU61)=1, SUM($AP62:AT62)=1,OR($AG62=1,$AH62=1,$AF62=1,$AD62=1)),1,0)</f>
        <v>0</v>
      </c>
      <c r="AV62" s="526">
        <f ca="1">IF(AND(SUM(AV$7:AV61)=1, SUM($AP62:AU62)=1,OR($AG62=1,$AH62=1,$AF62=1,$AD62=1)),1,0)</f>
        <v>0</v>
      </c>
      <c r="AW62" s="526">
        <f ca="1">IF(AND(SUM(AW$7:AW61)=1, SUM($AP62:AV62)=1,OR($AG62=1,$AH62=1,$AF62=1,$AD62=1)),1,0)</f>
        <v>0</v>
      </c>
      <c r="AX62" s="526">
        <f ca="1">IF(AND(SUM(AX$7:AX61)=1, SUM($AP62:AW62)=1,SUM(AS$7:AS61)&lt;2,OR(AG62=1,AH62=1,AD62=1)),1,0)</f>
        <v>0</v>
      </c>
      <c r="AY62" s="526">
        <f ca="1">IF(AND(SUM(AY$7:AY61)=1,OR($AI62=1)),1,0)</f>
        <v>0</v>
      </c>
      <c r="AZ62" s="526">
        <f ca="1">IF(AND(SUM(AZ$7:AZ61)=1,OR($AB62=1)),1,0)</f>
        <v>0</v>
      </c>
      <c r="BA62" s="527">
        <f ca="1">IF(SUM($AP62:AZ62)=1,1,0)</f>
        <v>0</v>
      </c>
      <c r="BB62" s="528" t="str">
        <f t="shared" ca="1" si="64"/>
        <v/>
      </c>
      <c r="BC62" s="526" t="str">
        <f t="shared" ca="1" si="64"/>
        <v/>
      </c>
      <c r="BD62" s="526" t="str">
        <f t="shared" ca="1" si="64"/>
        <v/>
      </c>
      <c r="BE62" s="526" t="str">
        <f t="shared" ca="1" si="64"/>
        <v/>
      </c>
      <c r="BF62" s="526" t="str">
        <f t="shared" ca="1" si="64"/>
        <v/>
      </c>
      <c r="BG62" s="526" t="str">
        <f t="shared" ca="1" si="61"/>
        <v/>
      </c>
      <c r="BH62" s="526" t="str">
        <f t="shared" ca="1" si="61"/>
        <v/>
      </c>
      <c r="BI62" s="526" t="str">
        <f t="shared" ca="1" si="61"/>
        <v/>
      </c>
      <c r="BJ62" s="526" t="str">
        <f t="shared" ca="1" si="61"/>
        <v/>
      </c>
      <c r="BK62" s="526" t="str">
        <f t="shared" ca="1" si="61"/>
        <v/>
      </c>
      <c r="BL62" s="527" t="str">
        <f t="shared" ca="1" si="7"/>
        <v/>
      </c>
      <c r="BM62" s="487" t="str">
        <f t="shared" ca="1" si="60"/>
        <v/>
      </c>
      <c r="BN62" s="488" t="str">
        <f t="shared" ca="1" si="60"/>
        <v/>
      </c>
      <c r="BO62" s="488" t="str">
        <f t="shared" ca="1" si="60"/>
        <v/>
      </c>
      <c r="BP62" s="488" t="str">
        <f t="shared" ca="1" si="60"/>
        <v/>
      </c>
      <c r="BQ62" s="488" t="str">
        <f t="shared" ca="1" si="60"/>
        <v/>
      </c>
      <c r="BR62" s="488" t="str">
        <f t="shared" ca="1" si="60"/>
        <v/>
      </c>
      <c r="BS62" s="488" t="str">
        <f t="shared" ca="1" si="60"/>
        <v/>
      </c>
      <c r="BT62" s="488" t="str">
        <f t="shared" ca="1" si="60"/>
        <v/>
      </c>
      <c r="BU62" s="489" t="str">
        <f t="shared" ca="1" si="59"/>
        <v/>
      </c>
      <c r="BV62" s="469"/>
      <c r="BW62" s="440"/>
      <c r="BX62" s="441">
        <f t="shared" ca="1" si="53"/>
        <v>0</v>
      </c>
      <c r="BY62" s="394">
        <f t="shared" ca="1" si="54"/>
        <v>0</v>
      </c>
      <c r="BZ62" s="394">
        <f t="shared" ca="1" si="55"/>
        <v>0</v>
      </c>
      <c r="CA62" s="394">
        <f t="shared" ca="1" si="56"/>
        <v>0</v>
      </c>
      <c r="CB62" s="468"/>
      <c r="CC62" s="467">
        <f ca="1">'Product CodesCentral'!G55</f>
        <v>1</v>
      </c>
      <c r="CD62" s="468"/>
      <c r="CE62" s="468"/>
      <c r="CF62" s="468"/>
      <c r="CG62" s="469"/>
      <c r="CH62" s="469"/>
      <c r="CI62" s="469"/>
      <c r="CJ62" s="469"/>
      <c r="CK62" s="469"/>
      <c r="CL62" s="469"/>
      <c r="CM62" s="469"/>
      <c r="CN62" s="469"/>
      <c r="CO62" s="469"/>
      <c r="CP62" s="469"/>
      <c r="CQ62" s="469"/>
      <c r="CR62" s="469"/>
      <c r="CS62" s="469"/>
      <c r="CT62" s="469"/>
      <c r="CU62" s="469"/>
      <c r="CV62" s="469"/>
      <c r="CW62" s="469"/>
      <c r="CX62" s="469"/>
      <c r="CY62" s="469"/>
      <c r="CZ62" s="469"/>
      <c r="DA62" s="469"/>
      <c r="DB62" s="469"/>
      <c r="DC62" s="469"/>
      <c r="DD62" s="469"/>
      <c r="DE62" s="469"/>
      <c r="DF62" s="469"/>
      <c r="DG62" s="469"/>
      <c r="DH62" s="469"/>
      <c r="DI62" s="469"/>
      <c r="DJ62" s="469"/>
      <c r="DK62" s="469"/>
      <c r="DL62" s="469"/>
      <c r="DM62" s="469"/>
      <c r="DN62" s="469"/>
      <c r="DO62" s="469"/>
      <c r="DP62" s="469"/>
      <c r="DQ62" s="469"/>
      <c r="DR62" s="469"/>
      <c r="DS62" s="469"/>
      <c r="DT62" s="469"/>
      <c r="DU62" s="469"/>
      <c r="DV62" s="469"/>
      <c r="DW62" s="469"/>
      <c r="DX62" s="469"/>
      <c r="DY62" s="469"/>
      <c r="DZ62" s="469"/>
      <c r="EA62" s="469"/>
      <c r="EB62" s="469"/>
      <c r="EC62" s="469"/>
      <c r="ED62" s="469"/>
      <c r="EE62" s="469"/>
      <c r="EF62" s="469"/>
      <c r="EG62" s="469"/>
      <c r="EH62" s="469"/>
      <c r="EI62" s="469"/>
      <c r="EJ62" s="469"/>
      <c r="EK62" s="469"/>
      <c r="EL62" s="469"/>
      <c r="EM62" s="469"/>
      <c r="EN62" s="469"/>
      <c r="EO62" s="469"/>
      <c r="EP62" s="469"/>
      <c r="EQ62" s="469"/>
      <c r="ER62" s="469"/>
      <c r="ES62" s="469"/>
      <c r="ET62" s="469"/>
      <c r="EU62" s="469"/>
      <c r="EV62" s="469"/>
      <c r="EW62" s="469"/>
      <c r="EX62" s="469"/>
      <c r="EY62" s="469"/>
      <c r="EZ62" s="469"/>
      <c r="FA62" s="469"/>
      <c r="FB62" s="469"/>
      <c r="FC62" s="469"/>
      <c r="FD62" s="469"/>
      <c r="FE62" s="469"/>
      <c r="FF62" s="469"/>
      <c r="FG62" s="469"/>
      <c r="FH62" s="469"/>
      <c r="FI62" s="469"/>
      <c r="FJ62" s="469"/>
      <c r="FK62" s="469"/>
      <c r="FL62" s="469"/>
      <c r="FM62" s="469"/>
      <c r="FN62" s="469"/>
      <c r="FO62" s="469"/>
      <c r="FP62" s="469"/>
      <c r="FQ62" s="469"/>
      <c r="FR62" s="469"/>
      <c r="FS62" s="469"/>
      <c r="FT62" s="469"/>
    </row>
    <row r="63" spans="1:176" s="467" customFormat="1" ht="15" hidden="1" customHeight="1" thickBot="1" x14ac:dyDescent="0.3">
      <c r="A63" s="468"/>
      <c r="B63" s="468"/>
      <c r="C63" s="545" t="str">
        <f ca="1">CONCATENATE(SelectionDataCentral!D63,L63)</f>
        <v>0</v>
      </c>
      <c r="D63" s="541" t="s">
        <v>50</v>
      </c>
      <c r="E63" s="517" t="str">
        <f t="shared" si="62"/>
        <v>€</v>
      </c>
      <c r="F63" s="575"/>
      <c r="G63" s="575" t="str">
        <f t="shared" ca="1" si="63"/>
        <v>-</v>
      </c>
      <c r="H63" s="518"/>
      <c r="I63" s="519"/>
      <c r="J63" s="474"/>
      <c r="K63" s="474" t="str">
        <f t="shared" ca="1" si="9"/>
        <v>-</v>
      </c>
      <c r="L63" s="474"/>
      <c r="M63" s="474" t="str">
        <f t="shared" si="40"/>
        <v/>
      </c>
      <c r="N63" s="474" t="str">
        <f t="shared" ca="1" si="41"/>
        <v/>
      </c>
      <c r="O63" s="448" t="str">
        <f t="shared" ca="1" si="3"/>
        <v/>
      </c>
      <c r="P63" s="448" t="str">
        <f t="shared" ca="1" si="4"/>
        <v/>
      </c>
      <c r="Q63" s="449" t="str">
        <f t="shared" si="37"/>
        <v/>
      </c>
      <c r="R63" s="475" t="str">
        <f t="shared" si="1"/>
        <v/>
      </c>
      <c r="S63" s="474" t="str">
        <f>""</f>
        <v/>
      </c>
      <c r="T63" s="474"/>
      <c r="U63" s="474"/>
      <c r="V63" s="474"/>
      <c r="W63" s="476" t="str">
        <f t="shared" ca="1" si="47"/>
        <v/>
      </c>
      <c r="X63" s="477" t="str">
        <f t="shared" ca="1" si="11"/>
        <v/>
      </c>
      <c r="Y63" s="477" t="str">
        <f t="shared" ca="1" si="12"/>
        <v/>
      </c>
      <c r="Z63" s="477" t="str">
        <f t="shared" ca="1" si="13"/>
        <v/>
      </c>
      <c r="AA63" s="520">
        <f ca="1">SelectionDataCentral!C63</f>
        <v>0</v>
      </c>
      <c r="AB63" s="521">
        <f t="shared" ca="1" si="14"/>
        <v>0</v>
      </c>
      <c r="AC63" s="522">
        <f t="shared" ca="1" si="48"/>
        <v>0</v>
      </c>
      <c r="AD63" s="522">
        <f t="shared" ca="1" si="16"/>
        <v>0</v>
      </c>
      <c r="AE63" s="522">
        <f t="shared" ca="1" si="44"/>
        <v>0</v>
      </c>
      <c r="AF63" s="522">
        <f t="shared" ca="1" si="45"/>
        <v>0</v>
      </c>
      <c r="AG63" s="522">
        <f t="shared" ca="1" si="19"/>
        <v>0</v>
      </c>
      <c r="AH63" s="522">
        <f t="shared" ca="1" si="20"/>
        <v>0</v>
      </c>
      <c r="AI63" s="522">
        <f t="shared" ca="1" si="21"/>
        <v>0</v>
      </c>
      <c r="AJ63" s="522">
        <f t="shared" ca="1" si="35"/>
        <v>0</v>
      </c>
      <c r="AK63" s="522">
        <f t="shared" ca="1" si="49"/>
        <v>0</v>
      </c>
      <c r="AL63" s="522">
        <f t="shared" ca="1" si="50"/>
        <v>0</v>
      </c>
      <c r="AM63" s="522">
        <f t="shared" ca="1" si="24"/>
        <v>0</v>
      </c>
      <c r="AN63" s="523">
        <f t="shared" ca="1" si="25"/>
        <v>0</v>
      </c>
      <c r="AO63" s="523">
        <f t="shared" ca="1" si="51"/>
        <v>0</v>
      </c>
      <c r="AP63" s="524">
        <f t="shared" ca="1" si="52"/>
        <v>0</v>
      </c>
      <c r="AQ63" s="525">
        <f ca="1">IF(AND(SUM(AQ$7:AQ62)=1, SUM($AP63:AP63)=1,OR($AF63=1,$AE63=1)),1,0)</f>
        <v>0</v>
      </c>
      <c r="AR63" s="525">
        <f ca="1">IF(AND(SUM(AR$7:AR62)=1, SUM($AP63:AQ63)=1,OR($AF63=1,$AE63=1)),1,0)</f>
        <v>0</v>
      </c>
      <c r="AS63" s="526">
        <f ca="1">IF(AND(SUM(AS$7:AS62)=1, SUM($AP63:AR63)=1,OR($AF63=1,AD63=1),SUM(AX$7:AX62)&lt;2),1,0)</f>
        <v>0</v>
      </c>
      <c r="AT63" s="526">
        <f ca="1">IF(AND(SUM(AT$7:AT62)=1, SUM($AP63:AS63)=1,OR($AG63=1,$AH63=1,$AF63=1,$AD63=1)),1,0)</f>
        <v>0</v>
      </c>
      <c r="AU63" s="526">
        <f ca="1">IF(AND(SUM(AU$7:AU62)=1, SUM($AP63:AT63)=1,OR($AG63=1,$AH63=1,$AF63=1,$AD63=1)),1,0)</f>
        <v>0</v>
      </c>
      <c r="AV63" s="526">
        <f ca="1">IF(AND(SUM(AV$7:AV62)=1, SUM($AP63:AU63)=1,OR($AG63=1,$AH63=1,$AF63=1,$AD63=1)),1,0)</f>
        <v>0</v>
      </c>
      <c r="AW63" s="526">
        <f ca="1">IF(AND(SUM(AW$7:AW62)=1, SUM($AP63:AV63)=1,OR($AG63=1,$AH63=1,$AF63=1,$AD63=1)),1,0)</f>
        <v>0</v>
      </c>
      <c r="AX63" s="526">
        <f ca="1">IF(AND(SUM(AX$7:AX62)=1, SUM($AP63:AW63)=1,SUM(AS$7:AS62)&lt;2,OR(AG63=1,AH63=1,AD63=1)),1,0)</f>
        <v>0</v>
      </c>
      <c r="AY63" s="526">
        <f ca="1">IF(AND(SUM(AY$7:AY62)=1,OR($AI63=1)),1,0)</f>
        <v>0</v>
      </c>
      <c r="AZ63" s="526">
        <f ca="1">IF(AND(SUM(AZ$7:AZ62)=1,OR($AB63=1)),1,0)</f>
        <v>0</v>
      </c>
      <c r="BA63" s="527">
        <f ca="1">IF(SUM($AP63:AZ63)=1,1,0)</f>
        <v>0</v>
      </c>
      <c r="BB63" s="528" t="str">
        <f t="shared" ca="1" si="64"/>
        <v/>
      </c>
      <c r="BC63" s="526" t="str">
        <f t="shared" ca="1" si="64"/>
        <v/>
      </c>
      <c r="BD63" s="526" t="str">
        <f t="shared" ca="1" si="64"/>
        <v/>
      </c>
      <c r="BE63" s="526" t="str">
        <f t="shared" ca="1" si="64"/>
        <v/>
      </c>
      <c r="BF63" s="526" t="str">
        <f t="shared" ca="1" si="64"/>
        <v/>
      </c>
      <c r="BG63" s="526" t="str">
        <f t="shared" ca="1" si="61"/>
        <v/>
      </c>
      <c r="BH63" s="526" t="str">
        <f t="shared" ca="1" si="61"/>
        <v/>
      </c>
      <c r="BI63" s="526" t="str">
        <f t="shared" ca="1" si="61"/>
        <v/>
      </c>
      <c r="BJ63" s="526" t="str">
        <f t="shared" ca="1" si="61"/>
        <v/>
      </c>
      <c r="BK63" s="526" t="str">
        <f t="shared" ca="1" si="61"/>
        <v/>
      </c>
      <c r="BL63" s="527" t="str">
        <f t="shared" ca="1" si="7"/>
        <v/>
      </c>
      <c r="BM63" s="487" t="str">
        <f t="shared" ca="1" si="60"/>
        <v/>
      </c>
      <c r="BN63" s="488" t="str">
        <f t="shared" ca="1" si="60"/>
        <v/>
      </c>
      <c r="BO63" s="488" t="str">
        <f t="shared" ca="1" si="60"/>
        <v/>
      </c>
      <c r="BP63" s="488" t="str">
        <f t="shared" ca="1" si="60"/>
        <v/>
      </c>
      <c r="BQ63" s="488" t="str">
        <f t="shared" ca="1" si="60"/>
        <v/>
      </c>
      <c r="BR63" s="488" t="str">
        <f t="shared" ca="1" si="60"/>
        <v/>
      </c>
      <c r="BS63" s="488" t="str">
        <f t="shared" ca="1" si="60"/>
        <v/>
      </c>
      <c r="BT63" s="488" t="str">
        <f t="shared" ca="1" si="60"/>
        <v/>
      </c>
      <c r="BU63" s="489" t="str">
        <f t="shared" ca="1" si="59"/>
        <v/>
      </c>
      <c r="BV63" s="469"/>
      <c r="BW63" s="440"/>
      <c r="BX63" s="441">
        <f t="shared" ca="1" si="53"/>
        <v>0</v>
      </c>
      <c r="BY63" s="394">
        <f t="shared" ca="1" si="54"/>
        <v>0</v>
      </c>
      <c r="BZ63" s="394">
        <f t="shared" ca="1" si="55"/>
        <v>0</v>
      </c>
      <c r="CA63" s="394">
        <f t="shared" ca="1" si="56"/>
        <v>0</v>
      </c>
      <c r="CB63" s="468"/>
      <c r="CC63" s="467">
        <f ca="1">'Product CodesCentral'!G56</f>
        <v>1</v>
      </c>
      <c r="CD63" s="468"/>
      <c r="CE63" s="468"/>
      <c r="CF63" s="468"/>
      <c r="CG63" s="469"/>
      <c r="CH63" s="469"/>
      <c r="CI63" s="469"/>
      <c r="CJ63" s="469"/>
      <c r="CK63" s="469"/>
      <c r="CL63" s="469"/>
      <c r="CM63" s="469"/>
      <c r="CN63" s="469"/>
      <c r="CO63" s="469"/>
      <c r="CP63" s="469"/>
      <c r="CQ63" s="469"/>
      <c r="CR63" s="469"/>
      <c r="CS63" s="469"/>
      <c r="CT63" s="469"/>
      <c r="CU63" s="469"/>
      <c r="CV63" s="469"/>
      <c r="CW63" s="469"/>
      <c r="CX63" s="469"/>
      <c r="CY63" s="469"/>
      <c r="CZ63" s="469"/>
      <c r="DA63" s="469"/>
      <c r="DB63" s="469"/>
      <c r="DC63" s="469"/>
      <c r="DD63" s="469"/>
      <c r="DE63" s="469"/>
      <c r="DF63" s="469"/>
      <c r="DG63" s="469"/>
      <c r="DH63" s="469"/>
      <c r="DI63" s="469"/>
      <c r="DJ63" s="469"/>
      <c r="DK63" s="469"/>
      <c r="DL63" s="469"/>
      <c r="DM63" s="469"/>
      <c r="DN63" s="469"/>
      <c r="DO63" s="469"/>
      <c r="DP63" s="469"/>
      <c r="DQ63" s="469"/>
      <c r="DR63" s="469"/>
      <c r="DS63" s="469"/>
      <c r="DT63" s="469"/>
      <c r="DU63" s="469"/>
      <c r="DV63" s="469"/>
      <c r="DW63" s="469"/>
      <c r="DX63" s="469"/>
      <c r="DY63" s="469"/>
      <c r="DZ63" s="469"/>
      <c r="EA63" s="469"/>
      <c r="EB63" s="469"/>
      <c r="EC63" s="469"/>
      <c r="ED63" s="469"/>
      <c r="EE63" s="469"/>
      <c r="EF63" s="469"/>
      <c r="EG63" s="469"/>
      <c r="EH63" s="469"/>
      <c r="EI63" s="469"/>
      <c r="EJ63" s="469"/>
      <c r="EK63" s="469"/>
      <c r="EL63" s="469"/>
      <c r="EM63" s="469"/>
      <c r="EN63" s="469"/>
      <c r="EO63" s="469"/>
      <c r="EP63" s="469"/>
      <c r="EQ63" s="469"/>
      <c r="ER63" s="469"/>
      <c r="ES63" s="469"/>
      <c r="ET63" s="469"/>
      <c r="EU63" s="469"/>
      <c r="EV63" s="469"/>
      <c r="EW63" s="469"/>
      <c r="EX63" s="469"/>
      <c r="EY63" s="469"/>
      <c r="EZ63" s="469"/>
      <c r="FA63" s="469"/>
      <c r="FB63" s="469"/>
      <c r="FC63" s="469"/>
      <c r="FD63" s="469"/>
      <c r="FE63" s="469"/>
      <c r="FF63" s="469"/>
      <c r="FG63" s="469"/>
      <c r="FH63" s="469"/>
      <c r="FI63" s="469"/>
      <c r="FJ63" s="469"/>
      <c r="FK63" s="469"/>
      <c r="FL63" s="469"/>
      <c r="FM63" s="469"/>
      <c r="FN63" s="469"/>
      <c r="FO63" s="469"/>
      <c r="FP63" s="469"/>
      <c r="FQ63" s="469"/>
      <c r="FR63" s="469"/>
      <c r="FS63" s="469"/>
      <c r="FT63" s="469"/>
    </row>
    <row r="64" spans="1:176" s="467" customFormat="1" ht="15" hidden="1" customHeight="1" thickBot="1" x14ac:dyDescent="0.3">
      <c r="A64" s="468"/>
      <c r="B64" s="468"/>
      <c r="C64" s="550" t="str">
        <f ca="1">CONCATENATE(SelectionDataCentral!D64,L64)</f>
        <v>0</v>
      </c>
      <c r="D64" s="541" t="s">
        <v>50</v>
      </c>
      <c r="E64" s="542" t="str">
        <f t="shared" si="62"/>
        <v>€</v>
      </c>
      <c r="F64" s="537"/>
      <c r="G64" s="537" t="str">
        <f t="shared" ca="1" si="63"/>
        <v>-</v>
      </c>
      <c r="H64" s="518"/>
      <c r="I64" s="519"/>
      <c r="J64" s="474"/>
      <c r="K64" s="474" t="str">
        <f t="shared" ca="1" si="9"/>
        <v>-</v>
      </c>
      <c r="L64" s="474"/>
      <c r="M64" s="474" t="str">
        <f t="shared" si="40"/>
        <v/>
      </c>
      <c r="N64" s="474" t="str">
        <f t="shared" ca="1" si="41"/>
        <v/>
      </c>
      <c r="O64" s="448" t="str">
        <f t="shared" ca="1" si="3"/>
        <v/>
      </c>
      <c r="P64" s="448" t="str">
        <f t="shared" ca="1" si="4"/>
        <v/>
      </c>
      <c r="Q64" s="449" t="str">
        <f t="shared" si="37"/>
        <v/>
      </c>
      <c r="R64" s="475" t="str">
        <f t="shared" si="1"/>
        <v/>
      </c>
      <c r="S64" s="474" t="str">
        <f>""</f>
        <v/>
      </c>
      <c r="T64" s="474"/>
      <c r="U64" s="474"/>
      <c r="V64" s="474"/>
      <c r="W64" s="476" t="str">
        <f t="shared" ca="1" si="47"/>
        <v/>
      </c>
      <c r="X64" s="477" t="str">
        <f t="shared" ca="1" si="11"/>
        <v/>
      </c>
      <c r="Y64" s="477" t="str">
        <f t="shared" ca="1" si="12"/>
        <v/>
      </c>
      <c r="Z64" s="477" t="str">
        <f t="shared" ca="1" si="13"/>
        <v/>
      </c>
      <c r="AA64" s="520">
        <f ca="1">SelectionDataCentral!C64</f>
        <v>0</v>
      </c>
      <c r="AB64" s="521">
        <f t="shared" ca="1" si="14"/>
        <v>0</v>
      </c>
      <c r="AC64" s="522">
        <f t="shared" ca="1" si="48"/>
        <v>0</v>
      </c>
      <c r="AD64" s="522">
        <f t="shared" ca="1" si="16"/>
        <v>0</v>
      </c>
      <c r="AE64" s="522">
        <f t="shared" ca="1" si="44"/>
        <v>0</v>
      </c>
      <c r="AF64" s="522">
        <f t="shared" ca="1" si="45"/>
        <v>0</v>
      </c>
      <c r="AG64" s="522">
        <f t="shared" ca="1" si="19"/>
        <v>0</v>
      </c>
      <c r="AH64" s="522">
        <f t="shared" ca="1" si="20"/>
        <v>0</v>
      </c>
      <c r="AI64" s="522">
        <f t="shared" ca="1" si="21"/>
        <v>0</v>
      </c>
      <c r="AJ64" s="522">
        <f t="shared" ca="1" si="35"/>
        <v>0</v>
      </c>
      <c r="AK64" s="522">
        <f t="shared" ca="1" si="49"/>
        <v>0</v>
      </c>
      <c r="AL64" s="522">
        <f t="shared" ca="1" si="50"/>
        <v>0</v>
      </c>
      <c r="AM64" s="522">
        <f t="shared" ca="1" si="24"/>
        <v>0</v>
      </c>
      <c r="AN64" s="523">
        <f t="shared" ca="1" si="25"/>
        <v>0</v>
      </c>
      <c r="AO64" s="523">
        <f t="shared" ca="1" si="51"/>
        <v>0</v>
      </c>
      <c r="AP64" s="524">
        <f t="shared" ca="1" si="52"/>
        <v>0</v>
      </c>
      <c r="AQ64" s="525">
        <f ca="1">IF(AND(SUM(AQ$7:AQ63)=1, SUM($AP64:AP64)=1,OR($AF64=1,$AE64=1)),1,0)</f>
        <v>0</v>
      </c>
      <c r="AR64" s="525">
        <f ca="1">IF(AND(SUM(AR$7:AR63)=1, SUM($AP64:AQ64)=1,OR($AF64=1,$AE64=1)),1,0)</f>
        <v>0</v>
      </c>
      <c r="AS64" s="526">
        <f ca="1">IF(AND(SUM(AS$7:AS63)=1, SUM($AP64:AR64)=1,OR($AF64=1,AD64=1),SUM(AX$7:AX63)&lt;2),1,0)</f>
        <v>0</v>
      </c>
      <c r="AT64" s="526">
        <f ca="1">IF(AND(SUM(AT$7:AT63)=1, SUM($AP64:AS64)=1,OR($AG64=1,$AH64=1,$AF64=1,$AD64=1)),1,0)</f>
        <v>0</v>
      </c>
      <c r="AU64" s="526">
        <f ca="1">IF(AND(SUM(AU$7:AU63)=1, SUM($AP64:AT64)=1,OR($AG64=1,$AH64=1,$AF64=1,$AD64=1)),1,0)</f>
        <v>0</v>
      </c>
      <c r="AV64" s="526">
        <f ca="1">IF(AND(SUM(AV$7:AV63)=1, SUM($AP64:AU64)=1,OR($AG64=1,$AH64=1,$AF64=1,$AD64=1)),1,0)</f>
        <v>0</v>
      </c>
      <c r="AW64" s="526">
        <f ca="1">IF(AND(SUM(AW$7:AW63)=1, SUM($AP64:AV64)=1,OR($AG64=1,$AH64=1,$AF64=1,$AD64=1)),1,0)</f>
        <v>0</v>
      </c>
      <c r="AX64" s="526">
        <f ca="1">IF(AND(SUM(AX$7:AX63)=1, SUM($AP64:AW64)=1,SUM(AS$7:AS63)&lt;2,OR(AG64=1,AH64=1,AD64=1)),1,0)</f>
        <v>0</v>
      </c>
      <c r="AY64" s="526">
        <f ca="1">IF(AND(SUM(AY$7:AY63)=1,OR($AI64=1)),1,0)</f>
        <v>0</v>
      </c>
      <c r="AZ64" s="526">
        <f ca="1">IF(AND(SUM(AZ$7:AZ63)=1,OR($AB64=1)),1,0)</f>
        <v>0</v>
      </c>
      <c r="BA64" s="527">
        <f ca="1">IF(SUM($AP64:AZ64)=1,1,0)</f>
        <v>0</v>
      </c>
      <c r="BB64" s="528" t="str">
        <f t="shared" ca="1" si="64"/>
        <v/>
      </c>
      <c r="BC64" s="526" t="str">
        <f t="shared" ca="1" si="64"/>
        <v/>
      </c>
      <c r="BD64" s="526" t="str">
        <f t="shared" ca="1" si="64"/>
        <v/>
      </c>
      <c r="BE64" s="526" t="str">
        <f t="shared" ca="1" si="64"/>
        <v/>
      </c>
      <c r="BF64" s="526" t="str">
        <f t="shared" ca="1" si="64"/>
        <v/>
      </c>
      <c r="BG64" s="526" t="str">
        <f t="shared" ca="1" si="61"/>
        <v/>
      </c>
      <c r="BH64" s="526" t="str">
        <f t="shared" ca="1" si="61"/>
        <v/>
      </c>
      <c r="BI64" s="526" t="str">
        <f t="shared" ca="1" si="61"/>
        <v/>
      </c>
      <c r="BJ64" s="526" t="str">
        <f t="shared" ca="1" si="61"/>
        <v/>
      </c>
      <c r="BK64" s="526" t="str">
        <f t="shared" ca="1" si="61"/>
        <v/>
      </c>
      <c r="BL64" s="527" t="str">
        <f t="shared" ca="1" si="7"/>
        <v/>
      </c>
      <c r="BM64" s="487" t="str">
        <f t="shared" ca="1" si="60"/>
        <v/>
      </c>
      <c r="BN64" s="488" t="str">
        <f t="shared" ca="1" si="60"/>
        <v/>
      </c>
      <c r="BO64" s="488" t="str">
        <f t="shared" ca="1" si="60"/>
        <v/>
      </c>
      <c r="BP64" s="488" t="str">
        <f t="shared" ca="1" si="60"/>
        <v/>
      </c>
      <c r="BQ64" s="488" t="str">
        <f t="shared" ca="1" si="60"/>
        <v/>
      </c>
      <c r="BR64" s="488" t="str">
        <f t="shared" ca="1" si="60"/>
        <v/>
      </c>
      <c r="BS64" s="488" t="str">
        <f t="shared" ca="1" si="60"/>
        <v/>
      </c>
      <c r="BT64" s="488" t="str">
        <f t="shared" ca="1" si="60"/>
        <v/>
      </c>
      <c r="BU64" s="489" t="str">
        <f t="shared" ca="1" si="59"/>
        <v/>
      </c>
      <c r="BV64" s="469"/>
      <c r="BW64" s="440"/>
      <c r="BX64" s="441">
        <f t="shared" ca="1" si="53"/>
        <v>0</v>
      </c>
      <c r="BY64" s="394">
        <f t="shared" ca="1" si="54"/>
        <v>0</v>
      </c>
      <c r="BZ64" s="394">
        <f t="shared" ca="1" si="55"/>
        <v>0</v>
      </c>
      <c r="CA64" s="394">
        <f t="shared" ca="1" si="56"/>
        <v>0</v>
      </c>
      <c r="CB64" s="468"/>
      <c r="CC64" s="467">
        <f ca="1">'Product CodesCentral'!G57</f>
        <v>1</v>
      </c>
      <c r="CD64" s="468"/>
      <c r="CE64" s="468"/>
      <c r="CF64" s="468"/>
      <c r="CG64" s="469"/>
      <c r="CH64" s="469"/>
      <c r="CI64" s="469"/>
      <c r="CJ64" s="469"/>
      <c r="CK64" s="469"/>
      <c r="CL64" s="469"/>
      <c r="CM64" s="469"/>
      <c r="CN64" s="469"/>
      <c r="CO64" s="469"/>
      <c r="CP64" s="469"/>
      <c r="CQ64" s="469"/>
      <c r="CR64" s="469"/>
      <c r="CS64" s="469"/>
      <c r="CT64" s="469"/>
      <c r="CU64" s="469"/>
      <c r="CV64" s="469"/>
      <c r="CW64" s="469"/>
      <c r="CX64" s="469"/>
      <c r="CY64" s="469"/>
      <c r="CZ64" s="469"/>
      <c r="DA64" s="469"/>
      <c r="DB64" s="469"/>
      <c r="DC64" s="469"/>
      <c r="DD64" s="469"/>
      <c r="DE64" s="469"/>
      <c r="DF64" s="469"/>
      <c r="DG64" s="469"/>
      <c r="DH64" s="469"/>
      <c r="DI64" s="469"/>
      <c r="DJ64" s="469"/>
      <c r="DK64" s="469"/>
      <c r="DL64" s="469"/>
      <c r="DM64" s="469"/>
      <c r="DN64" s="469"/>
      <c r="DO64" s="469"/>
      <c r="DP64" s="469"/>
      <c r="DQ64" s="469"/>
      <c r="DR64" s="469"/>
      <c r="DS64" s="469"/>
      <c r="DT64" s="469"/>
      <c r="DU64" s="469"/>
      <c r="DV64" s="469"/>
      <c r="DW64" s="469"/>
      <c r="DX64" s="469"/>
      <c r="DY64" s="469"/>
      <c r="DZ64" s="469"/>
      <c r="EA64" s="469"/>
      <c r="EB64" s="469"/>
      <c r="EC64" s="469"/>
      <c r="ED64" s="469"/>
      <c r="EE64" s="469"/>
      <c r="EF64" s="469"/>
      <c r="EG64" s="469"/>
      <c r="EH64" s="469"/>
      <c r="EI64" s="469"/>
      <c r="EJ64" s="469"/>
      <c r="EK64" s="469"/>
      <c r="EL64" s="469"/>
      <c r="EM64" s="469"/>
      <c r="EN64" s="469"/>
      <c r="EO64" s="469"/>
      <c r="EP64" s="469"/>
      <c r="EQ64" s="469"/>
      <c r="ER64" s="469"/>
      <c r="ES64" s="469"/>
      <c r="ET64" s="469"/>
      <c r="EU64" s="469"/>
      <c r="EV64" s="469"/>
      <c r="EW64" s="469"/>
      <c r="EX64" s="469"/>
      <c r="EY64" s="469"/>
      <c r="EZ64" s="469"/>
      <c r="FA64" s="469"/>
      <c r="FB64" s="469"/>
      <c r="FC64" s="469"/>
      <c r="FD64" s="469"/>
      <c r="FE64" s="469"/>
      <c r="FF64" s="469"/>
      <c r="FG64" s="469"/>
      <c r="FH64" s="469"/>
      <c r="FI64" s="469"/>
      <c r="FJ64" s="469"/>
      <c r="FK64" s="469"/>
      <c r="FL64" s="469"/>
      <c r="FM64" s="469"/>
      <c r="FN64" s="469"/>
      <c r="FO64" s="469"/>
      <c r="FP64" s="469"/>
      <c r="FQ64" s="469"/>
      <c r="FR64" s="469"/>
      <c r="FS64" s="469"/>
      <c r="FT64" s="469"/>
    </row>
    <row r="65" spans="1:176" s="467" customFormat="1" ht="15" hidden="1" customHeight="1" thickBot="1" x14ac:dyDescent="0.3">
      <c r="A65" s="468"/>
      <c r="B65" s="468"/>
      <c r="C65" s="549" t="str">
        <f ca="1">CONCATENATE(SelectionDataCentral!D65,L65)</f>
        <v>0</v>
      </c>
      <c r="D65" s="541" t="s">
        <v>50</v>
      </c>
      <c r="E65" s="517" t="str">
        <f t="shared" si="62"/>
        <v>€</v>
      </c>
      <c r="F65" s="539"/>
      <c r="G65" s="539" t="str">
        <f t="shared" ca="1" si="63"/>
        <v>-</v>
      </c>
      <c r="H65" s="518"/>
      <c r="I65" s="519"/>
      <c r="J65" s="474"/>
      <c r="K65" s="474" t="str">
        <f t="shared" ca="1" si="9"/>
        <v>-</v>
      </c>
      <c r="L65" s="474"/>
      <c r="M65" s="474" t="str">
        <f t="shared" si="40"/>
        <v/>
      </c>
      <c r="N65" s="474" t="str">
        <f t="shared" ca="1" si="41"/>
        <v/>
      </c>
      <c r="O65" s="448" t="str">
        <f t="shared" ca="1" si="3"/>
        <v/>
      </c>
      <c r="P65" s="448" t="str">
        <f t="shared" ca="1" si="4"/>
        <v/>
      </c>
      <c r="Q65" s="449" t="str">
        <f t="shared" si="37"/>
        <v/>
      </c>
      <c r="R65" s="475" t="str">
        <f t="shared" si="1"/>
        <v/>
      </c>
      <c r="S65" s="474" t="str">
        <f>""</f>
        <v/>
      </c>
      <c r="T65" s="474"/>
      <c r="U65" s="474"/>
      <c r="V65" s="474"/>
      <c r="W65" s="476" t="str">
        <f t="shared" ca="1" si="47"/>
        <v/>
      </c>
      <c r="X65" s="477" t="str">
        <f t="shared" ca="1" si="11"/>
        <v/>
      </c>
      <c r="Y65" s="477" t="str">
        <f t="shared" ca="1" si="12"/>
        <v/>
      </c>
      <c r="Z65" s="477" t="str">
        <f t="shared" ca="1" si="13"/>
        <v/>
      </c>
      <c r="AA65" s="520">
        <f ca="1">SelectionDataCentral!C65</f>
        <v>0</v>
      </c>
      <c r="AB65" s="521">
        <f t="shared" ca="1" si="14"/>
        <v>0</v>
      </c>
      <c r="AC65" s="522">
        <f t="shared" ca="1" si="48"/>
        <v>0</v>
      </c>
      <c r="AD65" s="522">
        <f t="shared" ca="1" si="16"/>
        <v>0</v>
      </c>
      <c r="AE65" s="522">
        <f t="shared" ca="1" si="44"/>
        <v>0</v>
      </c>
      <c r="AF65" s="522">
        <f t="shared" ca="1" si="45"/>
        <v>0</v>
      </c>
      <c r="AG65" s="522">
        <f t="shared" ca="1" si="19"/>
        <v>0</v>
      </c>
      <c r="AH65" s="522">
        <f t="shared" ca="1" si="20"/>
        <v>0</v>
      </c>
      <c r="AI65" s="522">
        <f t="shared" ca="1" si="21"/>
        <v>0</v>
      </c>
      <c r="AJ65" s="522">
        <f t="shared" ca="1" si="35"/>
        <v>0</v>
      </c>
      <c r="AK65" s="522">
        <f t="shared" ca="1" si="49"/>
        <v>0</v>
      </c>
      <c r="AL65" s="522">
        <f t="shared" ca="1" si="50"/>
        <v>0</v>
      </c>
      <c r="AM65" s="522">
        <f t="shared" ca="1" si="24"/>
        <v>0</v>
      </c>
      <c r="AN65" s="523">
        <f t="shared" ca="1" si="25"/>
        <v>0</v>
      </c>
      <c r="AO65" s="523">
        <f t="shared" ca="1" si="51"/>
        <v>0</v>
      </c>
      <c r="AP65" s="524">
        <f t="shared" ca="1" si="52"/>
        <v>0</v>
      </c>
      <c r="AQ65" s="525">
        <f ca="1">IF(AND(SUM(AQ$7:AQ64)=1, SUM($AP65:AP65)=1,OR($AF65=1,$AE65=1)),1,0)</f>
        <v>0</v>
      </c>
      <c r="AR65" s="525">
        <f ca="1">IF(AND(SUM(AR$7:AR64)=1, SUM($AP65:AQ65)=1,OR($AF65=1,$AE65=1)),1,0)</f>
        <v>0</v>
      </c>
      <c r="AS65" s="526">
        <f ca="1">IF(AND(SUM(AS$7:AS64)=1, SUM($AP65:AR65)=1,OR($AF65=1,AD65=1),SUM(AX$7:AX64)&lt;2),1,0)</f>
        <v>0</v>
      </c>
      <c r="AT65" s="526">
        <f ca="1">IF(AND(SUM(AT$7:AT64)=1, SUM($AP65:AS65)=1,OR($AG65=1,$AH65=1,$AF65=1,$AD65=1)),1,0)</f>
        <v>0</v>
      </c>
      <c r="AU65" s="526">
        <f ca="1">IF(AND(SUM(AU$7:AU64)=1, SUM($AP65:AT65)=1,OR($AG65=1,$AH65=1,$AF65=1,$AD65=1)),1,0)</f>
        <v>0</v>
      </c>
      <c r="AV65" s="526">
        <f ca="1">IF(AND(SUM(AV$7:AV64)=1, SUM($AP65:AU65)=1,OR($AG65=1,$AH65=1,$AF65=1,$AD65=1)),1,0)</f>
        <v>0</v>
      </c>
      <c r="AW65" s="526">
        <f ca="1">IF(AND(SUM(AW$7:AW64)=1, SUM($AP65:AV65)=1,OR($AG65=1,$AH65=1,$AF65=1,$AD65=1)),1,0)</f>
        <v>0</v>
      </c>
      <c r="AX65" s="526">
        <f ca="1">IF(AND(SUM(AX$7:AX64)=1, SUM($AP65:AW65)=1,SUM(AS$7:AS64)&lt;2,OR(AG65=1,AH65=1,AD65=1)),1,0)</f>
        <v>0</v>
      </c>
      <c r="AY65" s="526">
        <f ca="1">IF(AND(SUM(AY$7:AY64)=1,OR($AI65=1)),1,0)</f>
        <v>0</v>
      </c>
      <c r="AZ65" s="526">
        <f ca="1">IF(AND(SUM(AZ$7:AZ64)=1,OR($AB65=1)),1,0)</f>
        <v>0</v>
      </c>
      <c r="BA65" s="527">
        <f ca="1">IF(SUM($AP65:AZ65)=1,1,0)</f>
        <v>0</v>
      </c>
      <c r="BB65" s="528" t="str">
        <f t="shared" ca="1" si="64"/>
        <v/>
      </c>
      <c r="BC65" s="526" t="str">
        <f t="shared" ca="1" si="64"/>
        <v/>
      </c>
      <c r="BD65" s="526" t="str">
        <f t="shared" ca="1" si="64"/>
        <v/>
      </c>
      <c r="BE65" s="526" t="str">
        <f t="shared" ca="1" si="64"/>
        <v/>
      </c>
      <c r="BF65" s="526" t="str">
        <f t="shared" ca="1" si="64"/>
        <v/>
      </c>
      <c r="BG65" s="526" t="str">
        <f t="shared" ca="1" si="61"/>
        <v/>
      </c>
      <c r="BH65" s="526" t="str">
        <f t="shared" ca="1" si="61"/>
        <v/>
      </c>
      <c r="BI65" s="526" t="str">
        <f t="shared" ca="1" si="61"/>
        <v/>
      </c>
      <c r="BJ65" s="526" t="str">
        <f t="shared" ca="1" si="61"/>
        <v/>
      </c>
      <c r="BK65" s="526" t="str">
        <f t="shared" ca="1" si="61"/>
        <v/>
      </c>
      <c r="BL65" s="527" t="str">
        <f t="shared" ca="1" si="7"/>
        <v/>
      </c>
      <c r="BM65" s="487" t="str">
        <f t="shared" ca="1" si="60"/>
        <v/>
      </c>
      <c r="BN65" s="488" t="str">
        <f t="shared" ca="1" si="60"/>
        <v/>
      </c>
      <c r="BO65" s="488" t="str">
        <f t="shared" ca="1" si="60"/>
        <v/>
      </c>
      <c r="BP65" s="488" t="str">
        <f t="shared" ca="1" si="60"/>
        <v/>
      </c>
      <c r="BQ65" s="488" t="str">
        <f t="shared" ca="1" si="60"/>
        <v/>
      </c>
      <c r="BR65" s="488" t="str">
        <f t="shared" ca="1" si="60"/>
        <v/>
      </c>
      <c r="BS65" s="488" t="str">
        <f t="shared" ca="1" si="60"/>
        <v/>
      </c>
      <c r="BT65" s="488" t="str">
        <f t="shared" ca="1" si="60"/>
        <v/>
      </c>
      <c r="BU65" s="489" t="str">
        <f t="shared" ca="1" si="59"/>
        <v/>
      </c>
      <c r="BV65" s="469"/>
      <c r="BW65" s="440"/>
      <c r="BX65" s="441">
        <f t="shared" ca="1" si="53"/>
        <v>0</v>
      </c>
      <c r="BY65" s="394">
        <f t="shared" ca="1" si="54"/>
        <v>0</v>
      </c>
      <c r="BZ65" s="394">
        <f t="shared" ca="1" si="55"/>
        <v>0</v>
      </c>
      <c r="CA65" s="394">
        <f t="shared" ca="1" si="56"/>
        <v>0</v>
      </c>
      <c r="CB65" s="468"/>
      <c r="CC65" s="467">
        <f ca="1">'Product CodesCentral'!G58</f>
        <v>1</v>
      </c>
      <c r="CD65" s="468"/>
      <c r="CE65" s="468"/>
      <c r="CF65" s="468"/>
      <c r="CG65" s="469"/>
      <c r="CH65" s="469"/>
      <c r="CI65" s="469"/>
      <c r="CJ65" s="469"/>
      <c r="CK65" s="469"/>
      <c r="CL65" s="469"/>
      <c r="CM65" s="469"/>
      <c r="CN65" s="469"/>
      <c r="CO65" s="469"/>
      <c r="CP65" s="469"/>
      <c r="CQ65" s="469"/>
      <c r="CR65" s="469"/>
      <c r="CS65" s="469"/>
      <c r="CT65" s="469"/>
      <c r="CU65" s="469"/>
      <c r="CV65" s="469"/>
      <c r="CW65" s="469"/>
      <c r="CX65" s="469"/>
      <c r="CY65" s="469"/>
      <c r="CZ65" s="469"/>
      <c r="DA65" s="469"/>
      <c r="DB65" s="469"/>
      <c r="DC65" s="469"/>
      <c r="DD65" s="469"/>
      <c r="DE65" s="469"/>
      <c r="DF65" s="469"/>
      <c r="DG65" s="469"/>
      <c r="DH65" s="469"/>
      <c r="DI65" s="469"/>
      <c r="DJ65" s="469"/>
      <c r="DK65" s="469"/>
      <c r="DL65" s="469"/>
      <c r="DM65" s="469"/>
      <c r="DN65" s="469"/>
      <c r="DO65" s="469"/>
      <c r="DP65" s="469"/>
      <c r="DQ65" s="469"/>
      <c r="DR65" s="469"/>
      <c r="DS65" s="469"/>
      <c r="DT65" s="469"/>
      <c r="DU65" s="469"/>
      <c r="DV65" s="469"/>
      <c r="DW65" s="469"/>
      <c r="DX65" s="469"/>
      <c r="DY65" s="469"/>
      <c r="DZ65" s="469"/>
      <c r="EA65" s="469"/>
      <c r="EB65" s="469"/>
      <c r="EC65" s="469"/>
      <c r="ED65" s="469"/>
      <c r="EE65" s="469"/>
      <c r="EF65" s="469"/>
      <c r="EG65" s="469"/>
      <c r="EH65" s="469"/>
      <c r="EI65" s="469"/>
      <c r="EJ65" s="469"/>
      <c r="EK65" s="469"/>
      <c r="EL65" s="469"/>
      <c r="EM65" s="469"/>
      <c r="EN65" s="469"/>
      <c r="EO65" s="469"/>
      <c r="EP65" s="469"/>
      <c r="EQ65" s="469"/>
      <c r="ER65" s="469"/>
      <c r="ES65" s="469"/>
      <c r="ET65" s="469"/>
      <c r="EU65" s="469"/>
      <c r="EV65" s="469"/>
      <c r="EW65" s="469"/>
      <c r="EX65" s="469"/>
      <c r="EY65" s="469"/>
      <c r="EZ65" s="469"/>
      <c r="FA65" s="469"/>
      <c r="FB65" s="469"/>
      <c r="FC65" s="469"/>
      <c r="FD65" s="469"/>
      <c r="FE65" s="469"/>
      <c r="FF65" s="469"/>
      <c r="FG65" s="469"/>
      <c r="FH65" s="469"/>
      <c r="FI65" s="469"/>
      <c r="FJ65" s="469"/>
      <c r="FK65" s="469"/>
      <c r="FL65" s="469"/>
      <c r="FM65" s="469"/>
      <c r="FN65" s="469"/>
      <c r="FO65" s="469"/>
      <c r="FP65" s="469"/>
      <c r="FQ65" s="469"/>
      <c r="FR65" s="469"/>
      <c r="FS65" s="469"/>
      <c r="FT65" s="469"/>
    </row>
    <row r="66" spans="1:176" s="467" customFormat="1" ht="15" hidden="1" customHeight="1" thickBot="1" x14ac:dyDescent="0.3">
      <c r="A66" s="468"/>
      <c r="B66" s="468"/>
      <c r="C66" s="564" t="str">
        <f ca="1">CONCATENATE(SelectionDataCentral!D66,L66)</f>
        <v>0</v>
      </c>
      <c r="D66" s="565" t="s">
        <v>50</v>
      </c>
      <c r="E66" s="553" t="str">
        <f t="shared" si="62"/>
        <v>€</v>
      </c>
      <c r="F66" s="554"/>
      <c r="G66" s="554" t="str">
        <f t="shared" ca="1" si="63"/>
        <v>-</v>
      </c>
      <c r="H66" s="518"/>
      <c r="I66" s="519"/>
      <c r="J66" s="474"/>
      <c r="K66" s="474" t="str">
        <f t="shared" ca="1" si="9"/>
        <v>-</v>
      </c>
      <c r="L66" s="474"/>
      <c r="M66" s="474" t="str">
        <f t="shared" si="40"/>
        <v/>
      </c>
      <c r="N66" s="474" t="str">
        <f t="shared" ca="1" si="41"/>
        <v/>
      </c>
      <c r="O66" s="448" t="str">
        <f t="shared" ca="1" si="3"/>
        <v/>
      </c>
      <c r="P66" s="448" t="str">
        <f t="shared" ca="1" si="4"/>
        <v/>
      </c>
      <c r="Q66" s="449" t="str">
        <f t="shared" si="37"/>
        <v/>
      </c>
      <c r="R66" s="475" t="str">
        <f t="shared" si="1"/>
        <v/>
      </c>
      <c r="S66" s="474" t="str">
        <f>""</f>
        <v/>
      </c>
      <c r="T66" s="474"/>
      <c r="U66" s="474"/>
      <c r="V66" s="474"/>
      <c r="W66" s="476" t="str">
        <f t="shared" ca="1" si="47"/>
        <v/>
      </c>
      <c r="X66" s="477" t="str">
        <f t="shared" ca="1" si="11"/>
        <v/>
      </c>
      <c r="Y66" s="477" t="str">
        <f t="shared" ca="1" si="12"/>
        <v/>
      </c>
      <c r="Z66" s="477" t="str">
        <f t="shared" ca="1" si="13"/>
        <v/>
      </c>
      <c r="AA66" s="520">
        <f ca="1">SelectionDataCentral!C66</f>
        <v>0</v>
      </c>
      <c r="AB66" s="521">
        <f t="shared" ca="1" si="14"/>
        <v>0</v>
      </c>
      <c r="AC66" s="522">
        <f t="shared" ca="1" si="48"/>
        <v>0</v>
      </c>
      <c r="AD66" s="522">
        <f t="shared" ca="1" si="16"/>
        <v>0</v>
      </c>
      <c r="AE66" s="522">
        <f t="shared" ca="1" si="44"/>
        <v>0</v>
      </c>
      <c r="AF66" s="522">
        <f t="shared" ca="1" si="45"/>
        <v>0</v>
      </c>
      <c r="AG66" s="522">
        <f t="shared" ca="1" si="19"/>
        <v>0</v>
      </c>
      <c r="AH66" s="522">
        <f t="shared" ca="1" si="20"/>
        <v>0</v>
      </c>
      <c r="AI66" s="522">
        <f t="shared" ca="1" si="21"/>
        <v>0</v>
      </c>
      <c r="AJ66" s="522">
        <f t="shared" ca="1" si="35"/>
        <v>0</v>
      </c>
      <c r="AK66" s="522">
        <f t="shared" ca="1" si="49"/>
        <v>0</v>
      </c>
      <c r="AL66" s="522">
        <f t="shared" ca="1" si="50"/>
        <v>0</v>
      </c>
      <c r="AM66" s="522">
        <f t="shared" ca="1" si="24"/>
        <v>0</v>
      </c>
      <c r="AN66" s="523">
        <f t="shared" ca="1" si="25"/>
        <v>0</v>
      </c>
      <c r="AO66" s="523">
        <f t="shared" ca="1" si="51"/>
        <v>0</v>
      </c>
      <c r="AP66" s="524">
        <f t="shared" ca="1" si="52"/>
        <v>0</v>
      </c>
      <c r="AQ66" s="525">
        <f ca="1">IF(AND(SUM(AQ$7:AQ65)=1, SUM($AP66:AP66)=1,OR($AF66=1,$AE66=1)),1,0)</f>
        <v>0</v>
      </c>
      <c r="AR66" s="525">
        <f ca="1">IF(AND(SUM(AR$7:AR65)=1, SUM($AP66:AQ66)=1,OR($AF66=1,$AE66=1)),1,0)</f>
        <v>0</v>
      </c>
      <c r="AS66" s="526">
        <f ca="1">IF(AND(SUM(AS$7:AS65)=1, SUM($AP66:AR66)=1,OR($AF66=1,AD66=1),SUM(AX$7:AX65)&lt;2),1,0)</f>
        <v>0</v>
      </c>
      <c r="AT66" s="526">
        <f ca="1">IF(AND(SUM(AT$7:AT65)=1, SUM($AP66:AS66)=1,OR($AG66=1,$AH66=1,$AF66=1,$AD66=1)),1,0)</f>
        <v>0</v>
      </c>
      <c r="AU66" s="526">
        <f ca="1">IF(AND(SUM(AU$7:AU65)=1, SUM($AP66:AT66)=1,OR($AG66=1,$AH66=1,$AF66=1,$AD66=1)),1,0)</f>
        <v>0</v>
      </c>
      <c r="AV66" s="526">
        <f ca="1">IF(AND(SUM(AV$7:AV65)=1, SUM($AP66:AU66)=1,OR($AG66=1,$AH66=1,$AF66=1,$AD66=1)),1,0)</f>
        <v>0</v>
      </c>
      <c r="AW66" s="526">
        <f ca="1">IF(AND(SUM(AW$7:AW65)=1, SUM($AP66:AV66)=1,OR($AG66=1,$AH66=1,$AF66=1,$AD66=1)),1,0)</f>
        <v>0</v>
      </c>
      <c r="AX66" s="526">
        <f ca="1">IF(AND(SUM(AX$7:AX65)=1, SUM($AP66:AW66)=1,SUM(AS$7:AS65)&lt;2,OR(AG66=1,AH66=1,AD66=1)),1,0)</f>
        <v>0</v>
      </c>
      <c r="AY66" s="526">
        <f ca="1">IF(AND(SUM(AY$7:AY65)=1,OR($AI66=1)),1,0)</f>
        <v>0</v>
      </c>
      <c r="AZ66" s="526">
        <f ca="1">IF(AND(SUM(AZ$7:AZ65)=1,OR($AB66=1)),1,0)</f>
        <v>0</v>
      </c>
      <c r="BA66" s="527">
        <f ca="1">IF(SUM($AP66:AZ66)=1,1,0)</f>
        <v>0</v>
      </c>
      <c r="BB66" s="528" t="str">
        <f t="shared" ca="1" si="64"/>
        <v/>
      </c>
      <c r="BC66" s="526" t="str">
        <f t="shared" ca="1" si="64"/>
        <v/>
      </c>
      <c r="BD66" s="526" t="str">
        <f t="shared" ca="1" si="64"/>
        <v/>
      </c>
      <c r="BE66" s="526" t="str">
        <f t="shared" ca="1" si="64"/>
        <v/>
      </c>
      <c r="BF66" s="526" t="str">
        <f t="shared" ca="1" si="64"/>
        <v/>
      </c>
      <c r="BG66" s="526" t="str">
        <f t="shared" ca="1" si="61"/>
        <v/>
      </c>
      <c r="BH66" s="526" t="str">
        <f t="shared" ca="1" si="61"/>
        <v/>
      </c>
      <c r="BI66" s="526" t="str">
        <f t="shared" ca="1" si="61"/>
        <v/>
      </c>
      <c r="BJ66" s="526" t="str">
        <f t="shared" ca="1" si="61"/>
        <v/>
      </c>
      <c r="BK66" s="526" t="str">
        <f t="shared" ca="1" si="61"/>
        <v/>
      </c>
      <c r="BL66" s="527" t="str">
        <f t="shared" ca="1" si="7"/>
        <v/>
      </c>
      <c r="BM66" s="487" t="str">
        <f t="shared" ca="1" si="60"/>
        <v/>
      </c>
      <c r="BN66" s="488" t="str">
        <f t="shared" ca="1" si="60"/>
        <v/>
      </c>
      <c r="BO66" s="488" t="str">
        <f t="shared" ca="1" si="60"/>
        <v/>
      </c>
      <c r="BP66" s="488" t="str">
        <f t="shared" ca="1" si="60"/>
        <v/>
      </c>
      <c r="BQ66" s="488" t="str">
        <f t="shared" ca="1" si="60"/>
        <v/>
      </c>
      <c r="BR66" s="488" t="str">
        <f t="shared" ca="1" si="60"/>
        <v/>
      </c>
      <c r="BS66" s="488" t="str">
        <f t="shared" ca="1" si="60"/>
        <v/>
      </c>
      <c r="BT66" s="488" t="str">
        <f t="shared" ca="1" si="60"/>
        <v/>
      </c>
      <c r="BU66" s="489" t="str">
        <f t="shared" ca="1" si="59"/>
        <v/>
      </c>
      <c r="BV66" s="469"/>
      <c r="BW66" s="440"/>
      <c r="BX66" s="441">
        <f t="shared" ca="1" si="53"/>
        <v>0</v>
      </c>
      <c r="BY66" s="394">
        <f t="shared" ca="1" si="54"/>
        <v>0</v>
      </c>
      <c r="BZ66" s="394">
        <f t="shared" ca="1" si="55"/>
        <v>0</v>
      </c>
      <c r="CA66" s="394">
        <f t="shared" ca="1" si="56"/>
        <v>0</v>
      </c>
      <c r="CB66" s="468"/>
      <c r="CC66" s="467">
        <f ca="1">'Product CodesCentral'!G59</f>
        <v>1</v>
      </c>
      <c r="CD66" s="468"/>
      <c r="CE66" s="468"/>
      <c r="CF66" s="468"/>
      <c r="CG66" s="469"/>
      <c r="CH66" s="469"/>
      <c r="CI66" s="469"/>
      <c r="CJ66" s="469"/>
      <c r="CK66" s="469"/>
      <c r="CL66" s="469"/>
      <c r="CM66" s="469"/>
      <c r="CN66" s="469"/>
      <c r="CO66" s="469"/>
      <c r="CP66" s="469"/>
      <c r="CQ66" s="469"/>
      <c r="CR66" s="469"/>
      <c r="CS66" s="469"/>
      <c r="CT66" s="469"/>
      <c r="CU66" s="469"/>
      <c r="CV66" s="469"/>
      <c r="CW66" s="469"/>
      <c r="CX66" s="469"/>
      <c r="CY66" s="469"/>
      <c r="CZ66" s="469"/>
      <c r="DA66" s="469"/>
      <c r="DB66" s="469"/>
      <c r="DC66" s="469"/>
      <c r="DD66" s="469"/>
      <c r="DE66" s="469"/>
      <c r="DF66" s="469"/>
      <c r="DG66" s="469"/>
      <c r="DH66" s="469"/>
      <c r="DI66" s="469"/>
      <c r="DJ66" s="469"/>
      <c r="DK66" s="469"/>
      <c r="DL66" s="469"/>
      <c r="DM66" s="469"/>
      <c r="DN66" s="469"/>
      <c r="DO66" s="469"/>
      <c r="DP66" s="469"/>
      <c r="DQ66" s="469"/>
      <c r="DR66" s="469"/>
      <c r="DS66" s="469"/>
      <c r="DT66" s="469"/>
      <c r="DU66" s="469"/>
      <c r="DV66" s="469"/>
      <c r="DW66" s="469"/>
      <c r="DX66" s="469"/>
      <c r="DY66" s="469"/>
      <c r="DZ66" s="469"/>
      <c r="EA66" s="469"/>
      <c r="EB66" s="469"/>
      <c r="EC66" s="469"/>
      <c r="ED66" s="469"/>
      <c r="EE66" s="469"/>
      <c r="EF66" s="469"/>
      <c r="EG66" s="469"/>
      <c r="EH66" s="469"/>
      <c r="EI66" s="469"/>
      <c r="EJ66" s="469"/>
      <c r="EK66" s="469"/>
      <c r="EL66" s="469"/>
      <c r="EM66" s="469"/>
      <c r="EN66" s="469"/>
      <c r="EO66" s="469"/>
      <c r="EP66" s="469"/>
      <c r="EQ66" s="469"/>
      <c r="ER66" s="469"/>
      <c r="ES66" s="469"/>
      <c r="ET66" s="469"/>
      <c r="EU66" s="469"/>
      <c r="EV66" s="469"/>
      <c r="EW66" s="469"/>
      <c r="EX66" s="469"/>
      <c r="EY66" s="469"/>
      <c r="EZ66" s="469"/>
      <c r="FA66" s="469"/>
      <c r="FB66" s="469"/>
      <c r="FC66" s="469"/>
      <c r="FD66" s="469"/>
      <c r="FE66" s="469"/>
      <c r="FF66" s="469"/>
      <c r="FG66" s="469"/>
      <c r="FH66" s="469"/>
      <c r="FI66" s="469"/>
      <c r="FJ66" s="469"/>
      <c r="FK66" s="469"/>
      <c r="FL66" s="469"/>
      <c r="FM66" s="469"/>
      <c r="FN66" s="469"/>
      <c r="FO66" s="469"/>
      <c r="FP66" s="469"/>
      <c r="FQ66" s="469"/>
      <c r="FR66" s="469"/>
      <c r="FS66" s="469"/>
      <c r="FT66" s="469"/>
    </row>
    <row r="67" spans="1:176" s="467" customFormat="1" ht="15" hidden="1" customHeight="1" x14ac:dyDescent="0.25">
      <c r="A67" s="468"/>
      <c r="B67" s="555"/>
      <c r="C67" s="441" t="str">
        <f ca="1">CONCATENATE(SelectionDataCentral!D67,L67)</f>
        <v>0</v>
      </c>
      <c r="D67" s="570"/>
      <c r="E67" s="556"/>
      <c r="F67" s="555"/>
      <c r="G67" s="555"/>
      <c r="H67" s="518"/>
      <c r="I67" s="519"/>
      <c r="J67" s="474"/>
      <c r="K67" s="474" t="str">
        <f t="shared" ca="1" si="9"/>
        <v>[5 - 0-]</v>
      </c>
      <c r="L67" s="474"/>
      <c r="M67" s="474" t="str">
        <f t="shared" ca="1" si="40"/>
        <v>[5 - 0-]</v>
      </c>
      <c r="N67" s="474" t="str">
        <f t="shared" ca="1" si="41"/>
        <v/>
      </c>
      <c r="O67" s="448" t="str">
        <f t="shared" ca="1" si="3"/>
        <v/>
      </c>
      <c r="P67" s="448" t="str">
        <f t="shared" ca="1" si="4"/>
        <v/>
      </c>
      <c r="Q67" s="449" t="str">
        <f t="shared" ca="1" si="37"/>
        <v/>
      </c>
      <c r="R67" s="475" t="str">
        <f t="shared" si="1"/>
        <v/>
      </c>
      <c r="S67" s="474" t="str">
        <f>""</f>
        <v/>
      </c>
      <c r="T67" s="474"/>
      <c r="U67" s="474"/>
      <c r="V67" s="474"/>
      <c r="W67" s="476" t="str">
        <f t="shared" ca="1" si="47"/>
        <v/>
      </c>
      <c r="X67" s="477" t="str">
        <f t="shared" ca="1" si="11"/>
        <v/>
      </c>
      <c r="Y67" s="477" t="str">
        <f t="shared" ca="1" si="12"/>
        <v/>
      </c>
      <c r="Z67" s="477" t="str">
        <f t="shared" ca="1" si="13"/>
        <v/>
      </c>
      <c r="AA67" s="520">
        <f ca="1">SelectionDataCentral!C67</f>
        <v>0</v>
      </c>
      <c r="AB67" s="521">
        <f t="shared" ca="1" si="14"/>
        <v>0</v>
      </c>
      <c r="AC67" s="522">
        <f t="shared" ca="1" si="48"/>
        <v>0</v>
      </c>
      <c r="AD67" s="522">
        <f t="shared" ca="1" si="16"/>
        <v>0</v>
      </c>
      <c r="AE67" s="522">
        <f t="shared" ca="1" si="44"/>
        <v>0</v>
      </c>
      <c r="AF67" s="522">
        <f t="shared" ca="1" si="45"/>
        <v>0</v>
      </c>
      <c r="AG67" s="522">
        <f t="shared" ca="1" si="19"/>
        <v>0</v>
      </c>
      <c r="AH67" s="522">
        <f t="shared" ca="1" si="20"/>
        <v>0</v>
      </c>
      <c r="AI67" s="522">
        <f t="shared" ca="1" si="21"/>
        <v>0</v>
      </c>
      <c r="AJ67" s="522">
        <f t="shared" ca="1" si="35"/>
        <v>0</v>
      </c>
      <c r="AK67" s="522">
        <f t="shared" ca="1" si="49"/>
        <v>0</v>
      </c>
      <c r="AL67" s="522">
        <f t="shared" ca="1" si="50"/>
        <v>0</v>
      </c>
      <c r="AM67" s="522">
        <f t="shared" ca="1" si="24"/>
        <v>0</v>
      </c>
      <c r="AN67" s="523">
        <f t="shared" ca="1" si="25"/>
        <v>0</v>
      </c>
      <c r="AO67" s="523">
        <f t="shared" ca="1" si="51"/>
        <v>0</v>
      </c>
      <c r="AP67" s="524">
        <f t="shared" ca="1" si="52"/>
        <v>0</v>
      </c>
      <c r="AQ67" s="525">
        <f ca="1">IF(AND(SUM(AQ$7:AQ66)=1, SUM($AP67:AP67)=1,OR($AF67=1,$AE67=1)),1,0)</f>
        <v>0</v>
      </c>
      <c r="AR67" s="525">
        <f ca="1">IF(AND(SUM(AR$7:AR66)=1, SUM($AP67:AQ67)=1,OR($AF67=1,$AE67=1)),1,0)</f>
        <v>0</v>
      </c>
      <c r="AS67" s="526">
        <f ca="1">IF(AND(SUM(AS$7:AS66)=1, SUM($AP67:AR67)=1,OR($AF67=1,AD67=1),SUM(AX$7:AX66)&lt;2),1,0)</f>
        <v>0</v>
      </c>
      <c r="AT67" s="526">
        <f ca="1">IF(AND(SUM(AT$7:AT66)=1, SUM($AP67:AS67)=1,OR($AG67=1,$AH67=1,$AF67=1,$AD67=1)),1,0)</f>
        <v>0</v>
      </c>
      <c r="AU67" s="526">
        <f ca="1">IF(AND(SUM(AU$7:AU66)=1, SUM($AP67:AT67)=1,OR($AG67=1,$AH67=1,$AF67=1,$AD67=1)),1,0)</f>
        <v>0</v>
      </c>
      <c r="AV67" s="526">
        <f ca="1">IF(AND(SUM(AV$7:AV66)=1, SUM($AP67:AU67)=1,OR($AG67=1,$AH67=1,$AF67=1,$AD67=1)),1,0)</f>
        <v>0</v>
      </c>
      <c r="AW67" s="526">
        <f ca="1">IF(AND(SUM(AW$7:AW66)=1, SUM($AP67:AV67)=1,OR($AG67=1,$AH67=1,$AF67=1,$AD67=1)),1,0)</f>
        <v>0</v>
      </c>
      <c r="AX67" s="526">
        <f ca="1">IF(AND(SUM(AX$7:AX66)=1, SUM($AP67:AW67)=1,SUM(AS$7:AS66)&lt;2,OR(AG67=1,AH67=1,AD67=1)),1,0)</f>
        <v>0</v>
      </c>
      <c r="AY67" s="526">
        <f ca="1">IF(AND(SUM(AY$7:AY66)=1,OR($AI67=1)),1,0)</f>
        <v>0</v>
      </c>
      <c r="AZ67" s="526">
        <f ca="1">IF(AND(SUM(AZ$7:AZ66)=1,OR($AB67=1)),1,0)</f>
        <v>0</v>
      </c>
      <c r="BA67" s="527">
        <f ca="1">IF(SUM($AP67:AZ67)=1,1,0)</f>
        <v>0</v>
      </c>
      <c r="BB67" s="528" t="str">
        <f t="shared" ca="1" si="64"/>
        <v/>
      </c>
      <c r="BC67" s="526" t="str">
        <f t="shared" ca="1" si="64"/>
        <v/>
      </c>
      <c r="BD67" s="526" t="str">
        <f t="shared" ca="1" si="64"/>
        <v/>
      </c>
      <c r="BE67" s="526" t="str">
        <f t="shared" ca="1" si="64"/>
        <v/>
      </c>
      <c r="BF67" s="526" t="str">
        <f t="shared" ca="1" si="64"/>
        <v/>
      </c>
      <c r="BG67" s="526" t="str">
        <f t="shared" ca="1" si="61"/>
        <v/>
      </c>
      <c r="BH67" s="526" t="str">
        <f t="shared" ca="1" si="61"/>
        <v/>
      </c>
      <c r="BI67" s="526" t="str">
        <f t="shared" ca="1" si="61"/>
        <v/>
      </c>
      <c r="BJ67" s="526" t="str">
        <f t="shared" ca="1" si="61"/>
        <v/>
      </c>
      <c r="BK67" s="526" t="str">
        <f t="shared" ca="1" si="61"/>
        <v/>
      </c>
      <c r="BL67" s="527" t="str">
        <f t="shared" ca="1" si="7"/>
        <v/>
      </c>
      <c r="BM67" s="487" t="str">
        <f t="shared" ca="1" si="60"/>
        <v/>
      </c>
      <c r="BN67" s="488" t="str">
        <f t="shared" ca="1" si="60"/>
        <v/>
      </c>
      <c r="BO67" s="488" t="str">
        <f t="shared" ca="1" si="60"/>
        <v/>
      </c>
      <c r="BP67" s="488" t="str">
        <f t="shared" ca="1" si="60"/>
        <v/>
      </c>
      <c r="BQ67" s="488" t="str">
        <f t="shared" ca="1" si="60"/>
        <v/>
      </c>
      <c r="BR67" s="488" t="str">
        <f t="shared" ca="1" si="60"/>
        <v/>
      </c>
      <c r="BS67" s="488" t="str">
        <f t="shared" ca="1" si="60"/>
        <v/>
      </c>
      <c r="BT67" s="488" t="str">
        <f t="shared" ca="1" si="60"/>
        <v/>
      </c>
      <c r="BU67" s="489" t="str">
        <f t="shared" ca="1" si="59"/>
        <v/>
      </c>
      <c r="BV67" s="469"/>
      <c r="BW67" s="440"/>
      <c r="BX67" s="441">
        <f t="shared" ca="1" si="53"/>
        <v>0</v>
      </c>
      <c r="BY67" s="394">
        <f t="shared" ca="1" si="54"/>
        <v>0</v>
      </c>
      <c r="BZ67" s="394">
        <f t="shared" ca="1" si="55"/>
        <v>0</v>
      </c>
      <c r="CA67" s="394">
        <f t="shared" ca="1" si="56"/>
        <v>0</v>
      </c>
      <c r="CB67" s="468"/>
      <c r="CC67" s="467">
        <f ca="1">'Product CodesCentral'!G60</f>
        <v>1</v>
      </c>
      <c r="CD67" s="468"/>
      <c r="CE67" s="468"/>
      <c r="CF67" s="468"/>
      <c r="CG67" s="469"/>
      <c r="CH67" s="469"/>
      <c r="CI67" s="469"/>
      <c r="CJ67" s="469"/>
      <c r="CK67" s="469"/>
      <c r="CL67" s="469"/>
      <c r="CM67" s="469"/>
      <c r="CN67" s="469"/>
      <c r="CO67" s="469"/>
      <c r="CP67" s="469"/>
      <c r="CQ67" s="469"/>
      <c r="CR67" s="469"/>
      <c r="CS67" s="469"/>
      <c r="CT67" s="469"/>
      <c r="CU67" s="469"/>
      <c r="CV67" s="469"/>
      <c r="CW67" s="469"/>
      <c r="CX67" s="469"/>
      <c r="CY67" s="469"/>
      <c r="CZ67" s="469"/>
      <c r="DA67" s="469"/>
      <c r="DB67" s="469"/>
      <c r="DC67" s="469"/>
      <c r="DD67" s="469"/>
      <c r="DE67" s="469"/>
      <c r="DF67" s="469"/>
      <c r="DG67" s="469"/>
      <c r="DH67" s="469"/>
      <c r="DI67" s="469"/>
      <c r="DJ67" s="469"/>
      <c r="DK67" s="469"/>
      <c r="DL67" s="469"/>
      <c r="DM67" s="469"/>
      <c r="DN67" s="469"/>
      <c r="DO67" s="469"/>
      <c r="DP67" s="469"/>
      <c r="DQ67" s="469"/>
      <c r="DR67" s="469"/>
      <c r="DS67" s="469"/>
      <c r="DT67" s="469"/>
      <c r="DU67" s="469"/>
      <c r="DV67" s="469"/>
      <c r="DW67" s="469"/>
      <c r="DX67" s="469"/>
      <c r="DY67" s="469"/>
      <c r="DZ67" s="469"/>
      <c r="EA67" s="469"/>
      <c r="EB67" s="469"/>
      <c r="EC67" s="469"/>
      <c r="ED67" s="469"/>
      <c r="EE67" s="469"/>
      <c r="EF67" s="469"/>
      <c r="EG67" s="469"/>
      <c r="EH67" s="469"/>
      <c r="EI67" s="469"/>
      <c r="EJ67" s="469"/>
      <c r="EK67" s="469"/>
      <c r="EL67" s="469"/>
      <c r="EM67" s="469"/>
      <c r="EN67" s="469"/>
      <c r="EO67" s="469"/>
      <c r="EP67" s="469"/>
      <c r="EQ67" s="469"/>
      <c r="ER67" s="469"/>
      <c r="ES67" s="469"/>
      <c r="ET67" s="469"/>
      <c r="EU67" s="469"/>
      <c r="EV67" s="469"/>
      <c r="EW67" s="469"/>
      <c r="EX67" s="469"/>
      <c r="EY67" s="469"/>
      <c r="EZ67" s="469"/>
      <c r="FA67" s="469"/>
      <c r="FB67" s="469"/>
      <c r="FC67" s="469"/>
      <c r="FD67" s="469"/>
      <c r="FE67" s="469"/>
      <c r="FF67" s="469"/>
      <c r="FG67" s="469"/>
      <c r="FH67" s="469"/>
      <c r="FI67" s="469"/>
      <c r="FJ67" s="469"/>
      <c r="FK67" s="469"/>
      <c r="FL67" s="469"/>
      <c r="FM67" s="469"/>
      <c r="FN67" s="469"/>
      <c r="FO67" s="469"/>
      <c r="FP67" s="469"/>
      <c r="FQ67" s="469"/>
      <c r="FR67" s="469"/>
      <c r="FS67" s="469"/>
      <c r="FT67" s="469"/>
    </row>
    <row r="68" spans="1:176" s="467" customFormat="1" ht="15" hidden="1" customHeight="1" x14ac:dyDescent="0.25">
      <c r="A68" s="468"/>
      <c r="B68" s="571"/>
      <c r="C68" s="576" t="str">
        <f ca="1">CONCATENATE(SelectionDataCentral!D68,L68)</f>
        <v>0</v>
      </c>
      <c r="D68" s="576">
        <f ca="1">SelectionDataCentral!E68</f>
        <v>0</v>
      </c>
      <c r="E68" s="577">
        <f ca="1">SelectionDataCentral!F68</f>
        <v>0</v>
      </c>
      <c r="F68" s="577"/>
      <c r="G68" s="577">
        <f ca="1">SelectionDataCentral!J68</f>
        <v>0</v>
      </c>
      <c r="H68" s="571"/>
      <c r="I68" s="519"/>
      <c r="J68" s="474"/>
      <c r="K68" s="474" t="str">
        <f t="shared" ca="1" si="9"/>
        <v>[5 - 0-0]</v>
      </c>
      <c r="L68" s="474"/>
      <c r="M68" s="474" t="str">
        <f t="shared" ca="1" si="40"/>
        <v>[5 - 0-0]</v>
      </c>
      <c r="N68" s="474" t="str">
        <f t="shared" ca="1" si="41"/>
        <v/>
      </c>
      <c r="O68" s="448" t="str">
        <f t="shared" ca="1" si="3"/>
        <v/>
      </c>
      <c r="P68" s="448" t="str">
        <f t="shared" ca="1" si="4"/>
        <v/>
      </c>
      <c r="Q68" s="449" t="str">
        <f t="shared" ca="1" si="37"/>
        <v/>
      </c>
      <c r="R68" s="475" t="str">
        <f t="shared" si="1"/>
        <v/>
      </c>
      <c r="S68" s="474" t="str">
        <f>""</f>
        <v/>
      </c>
      <c r="T68" s="474"/>
      <c r="U68" s="474"/>
      <c r="V68" s="474"/>
      <c r="W68" s="476" t="str">
        <f t="shared" ca="1" si="47"/>
        <v/>
      </c>
      <c r="X68" s="477" t="str">
        <f t="shared" ca="1" si="11"/>
        <v/>
      </c>
      <c r="Y68" s="477" t="str">
        <f t="shared" ca="1" si="12"/>
        <v/>
      </c>
      <c r="Z68" s="477" t="str">
        <f t="shared" ca="1" si="13"/>
        <v/>
      </c>
      <c r="AA68" s="520">
        <f ca="1">SelectionDataCentral!C68</f>
        <v>0</v>
      </c>
      <c r="AB68" s="521">
        <f t="shared" ca="1" si="14"/>
        <v>0</v>
      </c>
      <c r="AC68" s="522">
        <f t="shared" ca="1" si="48"/>
        <v>0</v>
      </c>
      <c r="AD68" s="522">
        <f t="shared" ca="1" si="16"/>
        <v>0</v>
      </c>
      <c r="AE68" s="522">
        <f t="shared" ca="1" si="44"/>
        <v>0</v>
      </c>
      <c r="AF68" s="522">
        <f t="shared" ca="1" si="45"/>
        <v>0</v>
      </c>
      <c r="AG68" s="522">
        <f t="shared" ca="1" si="19"/>
        <v>0</v>
      </c>
      <c r="AH68" s="522">
        <f t="shared" ca="1" si="20"/>
        <v>0</v>
      </c>
      <c r="AI68" s="522">
        <f t="shared" ca="1" si="21"/>
        <v>0</v>
      </c>
      <c r="AJ68" s="522">
        <f t="shared" ca="1" si="35"/>
        <v>0</v>
      </c>
      <c r="AK68" s="522">
        <f t="shared" ca="1" si="49"/>
        <v>0</v>
      </c>
      <c r="AL68" s="522">
        <f t="shared" ca="1" si="50"/>
        <v>0</v>
      </c>
      <c r="AM68" s="522">
        <f t="shared" ca="1" si="24"/>
        <v>0</v>
      </c>
      <c r="AN68" s="523">
        <f t="shared" ca="1" si="25"/>
        <v>0</v>
      </c>
      <c r="AO68" s="523">
        <f t="shared" ca="1" si="51"/>
        <v>0</v>
      </c>
      <c r="AP68" s="524">
        <f t="shared" ca="1" si="52"/>
        <v>0</v>
      </c>
      <c r="AQ68" s="525">
        <f ca="1">IF(AND(SUM(AQ$7:AQ67)=1, SUM($AP68:AP68)=1,OR($AF68=1,$AE68=1)),1,0)</f>
        <v>0</v>
      </c>
      <c r="AR68" s="525">
        <f ca="1">IF(AND(SUM(AR$7:AR67)=1, SUM($AP68:AQ68)=1,OR($AF68=1,$AE68=1)),1,0)</f>
        <v>0</v>
      </c>
      <c r="AS68" s="526">
        <f ca="1">IF(AND(SUM(AS$7:AS67)=1, SUM($AP68:AR68)=1,OR($AF68=1,AD68=1),SUM(AX$7:AX67)&lt;2),1,0)</f>
        <v>0</v>
      </c>
      <c r="AT68" s="526">
        <f ca="1">IF(AND(SUM(AT$7:AT67)=1, SUM($AP68:AS68)=1,OR($AG68=1,$AH68=1,$AF68=1,$AD68=1)),1,0)</f>
        <v>0</v>
      </c>
      <c r="AU68" s="526">
        <f ca="1">IF(AND(SUM(AU$7:AU67)=1, SUM($AP68:AT68)=1,OR($AG68=1,$AH68=1,$AF68=1,$AD68=1)),1,0)</f>
        <v>0</v>
      </c>
      <c r="AV68" s="526">
        <f ca="1">IF(AND(SUM(AV$7:AV67)=1, SUM($AP68:AU68)=1,OR($AG68=1,$AH68=1,$AF68=1,$AD68=1)),1,0)</f>
        <v>0</v>
      </c>
      <c r="AW68" s="526">
        <f ca="1">IF(AND(SUM(AW$7:AW67)=1, SUM($AP68:AV68)=1,OR($AG68=1,$AH68=1,$AF68=1,$AD68=1)),1,0)</f>
        <v>0</v>
      </c>
      <c r="AX68" s="526">
        <f ca="1">IF(AND(SUM(AX$7:AX67)=1, SUM($AP68:AW68)=1,SUM(AS$7:AS67)&lt;2,OR(AG68=1,AH68=1,AD68=1)),1,0)</f>
        <v>0</v>
      </c>
      <c r="AY68" s="526">
        <f ca="1">IF(AND(SUM(AY$7:AY67)=1,OR($AI68=1)),1,0)</f>
        <v>0</v>
      </c>
      <c r="AZ68" s="526">
        <f ca="1">IF(AND(SUM(AZ$7:AZ67)=1,OR($AB68=1)),1,0)</f>
        <v>0</v>
      </c>
      <c r="BA68" s="527">
        <f ca="1">IF(SUM($AP68:AZ68)=1,1,0)</f>
        <v>0</v>
      </c>
      <c r="BB68" s="528" t="str">
        <f t="shared" ca="1" si="64"/>
        <v/>
      </c>
      <c r="BC68" s="526" t="str">
        <f t="shared" ca="1" si="64"/>
        <v/>
      </c>
      <c r="BD68" s="526" t="str">
        <f t="shared" ca="1" si="64"/>
        <v/>
      </c>
      <c r="BE68" s="526" t="str">
        <f t="shared" ca="1" si="64"/>
        <v/>
      </c>
      <c r="BF68" s="526" t="str">
        <f t="shared" ca="1" si="64"/>
        <v/>
      </c>
      <c r="BG68" s="526" t="str">
        <f t="shared" ca="1" si="61"/>
        <v/>
      </c>
      <c r="BH68" s="526" t="str">
        <f t="shared" ca="1" si="61"/>
        <v/>
      </c>
      <c r="BI68" s="526" t="str">
        <f t="shared" ca="1" si="61"/>
        <v/>
      </c>
      <c r="BJ68" s="526" t="str">
        <f t="shared" ca="1" si="61"/>
        <v/>
      </c>
      <c r="BK68" s="526" t="str">
        <f t="shared" ca="1" si="61"/>
        <v/>
      </c>
      <c r="BL68" s="527" t="str">
        <f t="shared" ca="1" si="7"/>
        <v/>
      </c>
      <c r="BM68" s="487" t="str">
        <f t="shared" ca="1" si="60"/>
        <v/>
      </c>
      <c r="BN68" s="488" t="str">
        <f t="shared" ca="1" si="60"/>
        <v/>
      </c>
      <c r="BO68" s="488" t="str">
        <f t="shared" ca="1" si="60"/>
        <v/>
      </c>
      <c r="BP68" s="488" t="str">
        <f t="shared" ca="1" si="60"/>
        <v/>
      </c>
      <c r="BQ68" s="488" t="str">
        <f t="shared" ca="1" si="60"/>
        <v/>
      </c>
      <c r="BR68" s="488" t="str">
        <f t="shared" ca="1" si="60"/>
        <v/>
      </c>
      <c r="BS68" s="488" t="str">
        <f t="shared" ca="1" si="60"/>
        <v/>
      </c>
      <c r="BT68" s="488" t="str">
        <f t="shared" ca="1" si="60"/>
        <v/>
      </c>
      <c r="BU68" s="489" t="str">
        <f t="shared" ca="1" si="59"/>
        <v/>
      </c>
      <c r="BV68" s="469"/>
      <c r="BW68" s="440"/>
      <c r="BX68" s="441">
        <f t="shared" ca="1" si="53"/>
        <v>0</v>
      </c>
      <c r="BY68" s="394">
        <f t="shared" ca="1" si="54"/>
        <v>0</v>
      </c>
      <c r="BZ68" s="394">
        <f t="shared" ca="1" si="55"/>
        <v>0</v>
      </c>
      <c r="CA68" s="394">
        <f t="shared" ca="1" si="56"/>
        <v>0</v>
      </c>
      <c r="CB68" s="468"/>
      <c r="CC68" s="467">
        <f ca="1">'Product CodesCentral'!G61</f>
        <v>1</v>
      </c>
      <c r="CD68" s="468"/>
      <c r="CE68" s="468"/>
      <c r="CF68" s="468"/>
      <c r="CG68" s="469"/>
      <c r="CH68" s="469"/>
      <c r="CI68" s="469"/>
      <c r="CJ68" s="469"/>
      <c r="CK68" s="469"/>
      <c r="CL68" s="469"/>
      <c r="CM68" s="469"/>
      <c r="CN68" s="469"/>
      <c r="CO68" s="469"/>
      <c r="CP68" s="469"/>
      <c r="CQ68" s="469"/>
      <c r="CR68" s="469"/>
      <c r="CS68" s="469"/>
      <c r="CT68" s="469"/>
      <c r="CU68" s="469"/>
      <c r="CV68" s="469"/>
      <c r="CW68" s="469"/>
      <c r="CX68" s="469"/>
      <c r="CY68" s="469"/>
      <c r="CZ68" s="469"/>
      <c r="DA68" s="469"/>
      <c r="DB68" s="469"/>
      <c r="DC68" s="469"/>
      <c r="DD68" s="469"/>
      <c r="DE68" s="469"/>
      <c r="DF68" s="469"/>
      <c r="DG68" s="469"/>
      <c r="DH68" s="469"/>
      <c r="DI68" s="469"/>
      <c r="DJ68" s="469"/>
      <c r="DK68" s="469"/>
      <c r="DL68" s="469"/>
      <c r="DM68" s="469"/>
      <c r="DN68" s="469"/>
      <c r="DO68" s="469"/>
      <c r="DP68" s="469"/>
      <c r="DQ68" s="469"/>
      <c r="DR68" s="469"/>
      <c r="DS68" s="469"/>
      <c r="DT68" s="469"/>
      <c r="DU68" s="469"/>
      <c r="DV68" s="469"/>
      <c r="DW68" s="469"/>
      <c r="DX68" s="469"/>
      <c r="DY68" s="469"/>
      <c r="DZ68" s="469"/>
      <c r="EA68" s="469"/>
      <c r="EB68" s="469"/>
      <c r="EC68" s="469"/>
      <c r="ED68" s="469"/>
      <c r="EE68" s="469"/>
      <c r="EF68" s="469"/>
      <c r="EG68" s="469"/>
      <c r="EH68" s="469"/>
      <c r="EI68" s="469"/>
      <c r="EJ68" s="469"/>
      <c r="EK68" s="469"/>
      <c r="EL68" s="469"/>
      <c r="EM68" s="469"/>
      <c r="EN68" s="469"/>
      <c r="EO68" s="469"/>
      <c r="EP68" s="469"/>
      <c r="EQ68" s="469"/>
      <c r="ER68" s="469"/>
      <c r="ES68" s="469"/>
      <c r="ET68" s="469"/>
      <c r="EU68" s="469"/>
      <c r="EV68" s="469"/>
      <c r="EW68" s="469"/>
      <c r="EX68" s="469"/>
      <c r="EY68" s="469"/>
      <c r="EZ68" s="469"/>
      <c r="FA68" s="469"/>
      <c r="FB68" s="469"/>
      <c r="FC68" s="469"/>
      <c r="FD68" s="469"/>
      <c r="FE68" s="469"/>
      <c r="FF68" s="469"/>
      <c r="FG68" s="469"/>
      <c r="FH68" s="469"/>
      <c r="FI68" s="469"/>
      <c r="FJ68" s="469"/>
      <c r="FK68" s="469"/>
      <c r="FL68" s="469"/>
      <c r="FM68" s="469"/>
      <c r="FN68" s="469"/>
      <c r="FO68" s="469"/>
      <c r="FP68" s="469"/>
      <c r="FQ68" s="469"/>
      <c r="FR68" s="469"/>
      <c r="FS68" s="469"/>
      <c r="FT68" s="469"/>
    </row>
    <row r="69" spans="1:176" s="467" customFormat="1" ht="15" hidden="1" customHeight="1" thickBot="1" x14ac:dyDescent="0.3">
      <c r="A69" s="468"/>
      <c r="B69" s="440"/>
      <c r="C69" s="573" t="str">
        <f ca="1">CONCATENATE(SelectionDataCentral!D69,L69)</f>
        <v>0</v>
      </c>
      <c r="D69" s="533">
        <f ca="1">SelectionDataCentral!E69</f>
        <v>0</v>
      </c>
      <c r="E69" s="534">
        <f ca="1">SelectionDataCentral!F69</f>
        <v>0</v>
      </c>
      <c r="F69" s="535"/>
      <c r="G69" s="535">
        <f ca="1">SelectionDataCentral!J69</f>
        <v>0</v>
      </c>
      <c r="H69" s="518"/>
      <c r="I69" s="519"/>
      <c r="J69" s="474"/>
      <c r="K69" s="474" t="str">
        <f t="shared" ca="1" si="9"/>
        <v>[5 - 0-0]</v>
      </c>
      <c r="L69" s="474"/>
      <c r="M69" s="474" t="str">
        <f t="shared" ca="1" si="40"/>
        <v>[5 - 0-0]</v>
      </c>
      <c r="N69" s="474" t="str">
        <f t="shared" ca="1" si="41"/>
        <v/>
      </c>
      <c r="O69" s="448" t="str">
        <f t="shared" ca="1" si="3"/>
        <v/>
      </c>
      <c r="P69" s="448" t="str">
        <f t="shared" ca="1" si="4"/>
        <v/>
      </c>
      <c r="Q69" s="449" t="str">
        <f t="shared" ca="1" si="37"/>
        <v/>
      </c>
      <c r="R69" s="475" t="str">
        <f t="shared" si="1"/>
        <v/>
      </c>
      <c r="S69" s="474" t="str">
        <f>""</f>
        <v/>
      </c>
      <c r="T69" s="474"/>
      <c r="U69" s="474"/>
      <c r="V69" s="474"/>
      <c r="W69" s="476" t="str">
        <f t="shared" ca="1" si="47"/>
        <v/>
      </c>
      <c r="X69" s="477" t="str">
        <f t="shared" si="11"/>
        <v/>
      </c>
      <c r="Y69" s="477" t="str">
        <f t="shared" si="12"/>
        <v/>
      </c>
      <c r="Z69" s="477" t="str">
        <f t="shared" si="13"/>
        <v/>
      </c>
      <c r="AA69" s="520">
        <f>SelectionDataCentral!C69</f>
        <v>0</v>
      </c>
      <c r="AB69" s="521">
        <f t="shared" ca="1" si="14"/>
        <v>0</v>
      </c>
      <c r="AC69" s="522">
        <f t="shared" ca="1" si="48"/>
        <v>0</v>
      </c>
      <c r="AD69" s="522">
        <f t="shared" ca="1" si="16"/>
        <v>0</v>
      </c>
      <c r="AE69" s="522">
        <f t="shared" ca="1" si="44"/>
        <v>0</v>
      </c>
      <c r="AF69" s="522">
        <f t="shared" ca="1" si="45"/>
        <v>0</v>
      </c>
      <c r="AG69" s="522">
        <f t="shared" ca="1" si="19"/>
        <v>0</v>
      </c>
      <c r="AH69" s="522">
        <f t="shared" ca="1" si="20"/>
        <v>0</v>
      </c>
      <c r="AI69" s="522">
        <f t="shared" ca="1" si="21"/>
        <v>0</v>
      </c>
      <c r="AJ69" s="522">
        <f t="shared" ca="1" si="35"/>
        <v>0</v>
      </c>
      <c r="AK69" s="522">
        <f t="shared" ca="1" si="49"/>
        <v>0</v>
      </c>
      <c r="AL69" s="522">
        <f t="shared" ca="1" si="50"/>
        <v>0</v>
      </c>
      <c r="AM69" s="522">
        <f t="shared" ca="1" si="24"/>
        <v>0</v>
      </c>
      <c r="AN69" s="523">
        <f t="shared" ca="1" si="25"/>
        <v>0</v>
      </c>
      <c r="AO69" s="523">
        <f t="shared" ca="1" si="51"/>
        <v>0</v>
      </c>
      <c r="AP69" s="524">
        <f t="shared" ca="1" si="52"/>
        <v>0</v>
      </c>
      <c r="AQ69" s="525">
        <f ca="1">IF(AND(SUM(AQ$7:AQ68)=1, SUM($AP69:AP69)=1,OR($AF69=1,$AE69=1)),1,0)</f>
        <v>0</v>
      </c>
      <c r="AR69" s="525">
        <f ca="1">IF(AND(SUM(AR$7:AR68)=1, SUM($AP69:AQ69)=1,OR($AF69=1,$AE69=1)),1,0)</f>
        <v>0</v>
      </c>
      <c r="AS69" s="526">
        <f ca="1">IF(AND(SUM(AS$7:AS68)=1, SUM($AP69:AR69)=1,OR($AF69=1,AD69=1),SUM(AX$7:AX68)&lt;2),1,0)</f>
        <v>0</v>
      </c>
      <c r="AT69" s="526">
        <f ca="1">IF(AND(SUM(AT$7:AT68)=1, SUM($AP69:AS69)=1,OR($AG69=1,$AH69=1,$AF69=1,$AD69=1)),1,0)</f>
        <v>0</v>
      </c>
      <c r="AU69" s="526">
        <f ca="1">IF(AND(SUM(AU$7:AU68)=1, SUM($AP69:AT69)=1,OR($AG69=1,$AH69=1,$AF69=1,$AD69=1)),1,0)</f>
        <v>0</v>
      </c>
      <c r="AV69" s="526">
        <f ca="1">IF(AND(SUM(AV$7:AV68)=1, SUM($AP69:AU69)=1,OR($AG69=1,$AH69=1,$AF69=1,$AD69=1)),1,0)</f>
        <v>0</v>
      </c>
      <c r="AW69" s="526">
        <f ca="1">IF(AND(SUM(AW$7:AW68)=1, SUM($AP69:AV69)=1,OR($AG69=1,$AH69=1,$AF69=1,$AD69=1)),1,0)</f>
        <v>0</v>
      </c>
      <c r="AX69" s="526">
        <f ca="1">IF(AND(SUM(AX$7:AX68)=1, SUM($AP69:AW69)=1,SUM(AS$7:AS68)&lt;2,OR(AG69=1,AH69=1,AD69=1)),1,0)</f>
        <v>0</v>
      </c>
      <c r="AY69" s="526">
        <f ca="1">IF(AND(SUM(AY$7:AY68)=1,OR($AI69=1)),1,0)</f>
        <v>0</v>
      </c>
      <c r="AZ69" s="526">
        <f ca="1">IF(AND(SUM(AZ$7:AZ68)=1,OR($AB69=1)),1,0)</f>
        <v>0</v>
      </c>
      <c r="BA69" s="527">
        <f ca="1">IF(SUM($AP69:AZ69)=1,1,0)</f>
        <v>0</v>
      </c>
      <c r="BB69" s="528" t="str">
        <f t="shared" ca="1" si="64"/>
        <v/>
      </c>
      <c r="BC69" s="526" t="str">
        <f t="shared" ca="1" si="64"/>
        <v/>
      </c>
      <c r="BD69" s="526" t="str">
        <f t="shared" ca="1" si="64"/>
        <v/>
      </c>
      <c r="BE69" s="526" t="str">
        <f t="shared" ca="1" si="64"/>
        <v/>
      </c>
      <c r="BF69" s="526" t="str">
        <f t="shared" ca="1" si="64"/>
        <v/>
      </c>
      <c r="BG69" s="526" t="str">
        <f t="shared" ca="1" si="61"/>
        <v/>
      </c>
      <c r="BH69" s="526" t="str">
        <f t="shared" ca="1" si="61"/>
        <v/>
      </c>
      <c r="BI69" s="526" t="str">
        <f t="shared" ca="1" si="61"/>
        <v/>
      </c>
      <c r="BJ69" s="526" t="str">
        <f t="shared" ca="1" si="61"/>
        <v/>
      </c>
      <c r="BK69" s="526" t="str">
        <f t="shared" ca="1" si="61"/>
        <v/>
      </c>
      <c r="BL69" s="527" t="str">
        <f t="shared" ca="1" si="7"/>
        <v/>
      </c>
      <c r="BM69" s="487" t="str">
        <f t="shared" ca="1" si="60"/>
        <v/>
      </c>
      <c r="BN69" s="488" t="str">
        <f t="shared" ca="1" si="60"/>
        <v/>
      </c>
      <c r="BO69" s="488" t="str">
        <f t="shared" ca="1" si="60"/>
        <v/>
      </c>
      <c r="BP69" s="488" t="str">
        <f t="shared" ca="1" si="60"/>
        <v/>
      </c>
      <c r="BQ69" s="488" t="str">
        <f t="shared" ca="1" si="60"/>
        <v/>
      </c>
      <c r="BR69" s="488" t="str">
        <f t="shared" ca="1" si="60"/>
        <v/>
      </c>
      <c r="BS69" s="488" t="str">
        <f t="shared" ca="1" si="60"/>
        <v/>
      </c>
      <c r="BT69" s="488" t="str">
        <f t="shared" ca="1" si="60"/>
        <v/>
      </c>
      <c r="BU69" s="489" t="str">
        <f t="shared" ca="1" si="59"/>
        <v/>
      </c>
      <c r="BV69" s="469"/>
      <c r="BW69" s="440"/>
      <c r="BX69" s="441">
        <f t="shared" ca="1" si="53"/>
        <v>0</v>
      </c>
      <c r="BY69" s="394">
        <f t="shared" ca="1" si="54"/>
        <v>0</v>
      </c>
      <c r="BZ69" s="394">
        <f t="shared" ca="1" si="55"/>
        <v>0</v>
      </c>
      <c r="CA69" s="394">
        <f t="shared" ca="1" si="56"/>
        <v>0</v>
      </c>
      <c r="CB69" s="468"/>
      <c r="CC69" s="467">
        <f ca="1">'Product CodesCentral'!G62</f>
        <v>1</v>
      </c>
      <c r="CD69" s="468"/>
      <c r="CE69" s="468"/>
      <c r="CF69" s="468"/>
      <c r="CG69" s="469"/>
      <c r="CH69" s="469"/>
      <c r="CI69" s="469"/>
      <c r="CJ69" s="469"/>
      <c r="CK69" s="469"/>
      <c r="CL69" s="469"/>
      <c r="CM69" s="469"/>
      <c r="CN69" s="469"/>
      <c r="CO69" s="469"/>
      <c r="CP69" s="469"/>
      <c r="CQ69" s="469"/>
      <c r="CR69" s="469"/>
      <c r="CS69" s="469"/>
      <c r="CT69" s="469"/>
      <c r="CU69" s="469"/>
      <c r="CV69" s="469"/>
      <c r="CW69" s="469"/>
      <c r="CX69" s="469"/>
      <c r="CY69" s="469"/>
      <c r="CZ69" s="469"/>
      <c r="DA69" s="469"/>
      <c r="DB69" s="469"/>
      <c r="DC69" s="469"/>
      <c r="DD69" s="469"/>
      <c r="DE69" s="469"/>
      <c r="DF69" s="469"/>
      <c r="DG69" s="469"/>
      <c r="DH69" s="469"/>
      <c r="DI69" s="469"/>
      <c r="DJ69" s="469"/>
      <c r="DK69" s="469"/>
      <c r="DL69" s="469"/>
      <c r="DM69" s="469"/>
      <c r="DN69" s="469"/>
      <c r="DO69" s="469"/>
      <c r="DP69" s="469"/>
      <c r="DQ69" s="469"/>
      <c r="DR69" s="469"/>
      <c r="DS69" s="469"/>
      <c r="DT69" s="469"/>
      <c r="DU69" s="469"/>
      <c r="DV69" s="469"/>
      <c r="DW69" s="469"/>
      <c r="DX69" s="469"/>
      <c r="DY69" s="469"/>
      <c r="DZ69" s="469"/>
      <c r="EA69" s="469"/>
      <c r="EB69" s="469"/>
      <c r="EC69" s="469"/>
      <c r="ED69" s="469"/>
      <c r="EE69" s="469"/>
      <c r="EF69" s="469"/>
      <c r="EG69" s="469"/>
      <c r="EH69" s="469"/>
      <c r="EI69" s="469"/>
      <c r="EJ69" s="469"/>
      <c r="EK69" s="469"/>
      <c r="EL69" s="469"/>
      <c r="EM69" s="469"/>
      <c r="EN69" s="469"/>
      <c r="EO69" s="469"/>
      <c r="EP69" s="469"/>
      <c r="EQ69" s="469"/>
      <c r="ER69" s="469"/>
      <c r="ES69" s="469"/>
      <c r="ET69" s="469"/>
      <c r="EU69" s="469"/>
      <c r="EV69" s="469"/>
      <c r="EW69" s="469"/>
      <c r="EX69" s="469"/>
      <c r="EY69" s="469"/>
      <c r="EZ69" s="469"/>
      <c r="FA69" s="469"/>
      <c r="FB69" s="469"/>
      <c r="FC69" s="469"/>
      <c r="FD69" s="469"/>
      <c r="FE69" s="469"/>
      <c r="FF69" s="469"/>
      <c r="FG69" s="469"/>
      <c r="FH69" s="469"/>
      <c r="FI69" s="469"/>
      <c r="FJ69" s="469"/>
      <c r="FK69" s="469"/>
      <c r="FL69" s="469"/>
      <c r="FM69" s="469"/>
      <c r="FN69" s="469"/>
      <c r="FO69" s="469"/>
      <c r="FP69" s="469"/>
      <c r="FQ69" s="469"/>
      <c r="FR69" s="469"/>
      <c r="FS69" s="469"/>
      <c r="FT69" s="469"/>
    </row>
    <row r="70" spans="1:176" s="467" customFormat="1" ht="15" hidden="1" customHeight="1" thickBot="1" x14ac:dyDescent="0.3">
      <c r="A70" s="468"/>
      <c r="B70" s="468"/>
      <c r="C70" s="566" t="str">
        <f ca="1">CONCATENATE(SelectionDataCentral!D70,L70)</f>
        <v>0</v>
      </c>
      <c r="D70" s="541" t="s">
        <v>50</v>
      </c>
      <c r="E70" s="517" t="str">
        <f t="shared" ref="E70:E71" si="65">HYPERLINK("#"&amp;ADDRESS(ROW(),COLUMN()-1),CHAR(128))</f>
        <v>€</v>
      </c>
      <c r="F70" s="536"/>
      <c r="G70" s="536" t="str">
        <f t="shared" ref="G70:G86" ca="1" si="66">K70</f>
        <v>-</v>
      </c>
      <c r="H70" s="518"/>
      <c r="I70" s="519"/>
      <c r="J70" s="474"/>
      <c r="K70" s="474" t="str">
        <f t="shared" ca="1" si="9"/>
        <v>-</v>
      </c>
      <c r="L70" s="474"/>
      <c r="M70" s="474" t="str">
        <f t="shared" si="40"/>
        <v/>
      </c>
      <c r="N70" s="474" t="str">
        <f t="shared" ca="1" si="41"/>
        <v/>
      </c>
      <c r="O70" s="448" t="str">
        <f t="shared" ca="1" si="3"/>
        <v/>
      </c>
      <c r="P70" s="448" t="str">
        <f t="shared" ca="1" si="4"/>
        <v/>
      </c>
      <c r="Q70" s="449" t="str">
        <f t="shared" si="37"/>
        <v/>
      </c>
      <c r="R70" s="475" t="str">
        <f t="shared" si="1"/>
        <v/>
      </c>
      <c r="S70" s="474" t="str">
        <f>""</f>
        <v/>
      </c>
      <c r="T70" s="474"/>
      <c r="U70" s="474"/>
      <c r="V70" s="474"/>
      <c r="W70" s="476" t="str">
        <f t="shared" ca="1" si="47"/>
        <v/>
      </c>
      <c r="X70" s="477" t="str">
        <f t="shared" ca="1" si="11"/>
        <v/>
      </c>
      <c r="Y70" s="477" t="str">
        <f t="shared" ca="1" si="12"/>
        <v/>
      </c>
      <c r="Z70" s="477" t="str">
        <f t="shared" ca="1" si="13"/>
        <v/>
      </c>
      <c r="AA70" s="520">
        <f ca="1">SelectionDataCentral!C70</f>
        <v>0</v>
      </c>
      <c r="AB70" s="521">
        <f t="shared" ca="1" si="14"/>
        <v>0</v>
      </c>
      <c r="AC70" s="522">
        <f t="shared" ca="1" si="48"/>
        <v>0</v>
      </c>
      <c r="AD70" s="522">
        <f t="shared" ca="1" si="16"/>
        <v>0</v>
      </c>
      <c r="AE70" s="522">
        <f t="shared" ca="1" si="44"/>
        <v>0</v>
      </c>
      <c r="AF70" s="522">
        <f t="shared" ca="1" si="45"/>
        <v>0</v>
      </c>
      <c r="AG70" s="522">
        <f t="shared" ca="1" si="19"/>
        <v>0</v>
      </c>
      <c r="AH70" s="522">
        <f t="shared" ca="1" si="20"/>
        <v>0</v>
      </c>
      <c r="AI70" s="522">
        <f t="shared" ca="1" si="21"/>
        <v>0</v>
      </c>
      <c r="AJ70" s="522">
        <f t="shared" ca="1" si="35"/>
        <v>0</v>
      </c>
      <c r="AK70" s="522">
        <f t="shared" ca="1" si="49"/>
        <v>0</v>
      </c>
      <c r="AL70" s="522">
        <f t="shared" ca="1" si="50"/>
        <v>0</v>
      </c>
      <c r="AM70" s="522">
        <f t="shared" ca="1" si="24"/>
        <v>0</v>
      </c>
      <c r="AN70" s="523">
        <f t="shared" ca="1" si="25"/>
        <v>0</v>
      </c>
      <c r="AO70" s="523">
        <f t="shared" ca="1" si="51"/>
        <v>0</v>
      </c>
      <c r="AP70" s="524">
        <f t="shared" ca="1" si="52"/>
        <v>0</v>
      </c>
      <c r="AQ70" s="525">
        <f ca="1">IF(AND(SUM(AQ$7:AQ69)=1, SUM($AP70:AP70)=1,OR($AF70=1,$AE70=1)),1,0)</f>
        <v>0</v>
      </c>
      <c r="AR70" s="525">
        <f ca="1">IF(AND(SUM(AR$7:AR69)=1, SUM($AP70:AQ70)=1,OR($AF70=1,$AE70=1)),1,0)</f>
        <v>0</v>
      </c>
      <c r="AS70" s="526">
        <f ca="1">IF(AND(SUM(AS$7:AS69)=1, SUM($AP70:AR70)=1,OR($AF70=1,AD70=1),SUM(AX$7:AX69)&lt;2),1,0)</f>
        <v>0</v>
      </c>
      <c r="AT70" s="526">
        <f ca="1">IF(AND(SUM(AT$7:AT69)=1, SUM($AP70:AS70)=1,OR($AG70=1,$AH70=1,$AF70=1,$AD70=1)),1,0)</f>
        <v>0</v>
      </c>
      <c r="AU70" s="526">
        <f ca="1">IF(AND(SUM(AU$7:AU69)=1, SUM($AP70:AT70)=1,OR($AG70=1,$AH70=1,$AF70=1,$AD70=1)),1,0)</f>
        <v>0</v>
      </c>
      <c r="AV70" s="526">
        <f ca="1">IF(AND(SUM(AV$7:AV69)=1, SUM($AP70:AU70)=1,OR($AG70=1,$AH70=1,$AF70=1,$AD70=1)),1,0)</f>
        <v>0</v>
      </c>
      <c r="AW70" s="526">
        <f ca="1">IF(AND(SUM(AW$7:AW69)=1, SUM($AP70:AV70)=1,OR($AG70=1,$AH70=1,$AF70=1,$AD70=1)),1,0)</f>
        <v>0</v>
      </c>
      <c r="AX70" s="526">
        <f ca="1">IF(AND(SUM(AX$7:AX69)=1, SUM($AP70:AW70)=1,SUM(AS$7:AS69)&lt;2,OR(AG70=1,AH70=1,AD70=1)),1,0)</f>
        <v>0</v>
      </c>
      <c r="AY70" s="526">
        <f ca="1">IF(AND(SUM(AY$7:AY69)=1,OR($AI70=1)),1,0)</f>
        <v>0</v>
      </c>
      <c r="AZ70" s="526">
        <f ca="1">IF(AND(SUM(AZ$7:AZ69)=1,OR($AB70=1)),1,0)</f>
        <v>0</v>
      </c>
      <c r="BA70" s="527">
        <f ca="1">IF(SUM($AP70:AZ70)=1,1,0)</f>
        <v>0</v>
      </c>
      <c r="BB70" s="528" t="str">
        <f t="shared" ca="1" si="64"/>
        <v/>
      </c>
      <c r="BC70" s="526" t="str">
        <f t="shared" ca="1" si="64"/>
        <v/>
      </c>
      <c r="BD70" s="526" t="str">
        <f t="shared" ca="1" si="64"/>
        <v/>
      </c>
      <c r="BE70" s="526" t="str">
        <f t="shared" ca="1" si="64"/>
        <v/>
      </c>
      <c r="BF70" s="526" t="str">
        <f t="shared" ca="1" si="64"/>
        <v/>
      </c>
      <c r="BG70" s="526" t="str">
        <f t="shared" ca="1" si="61"/>
        <v/>
      </c>
      <c r="BH70" s="526" t="str">
        <f t="shared" ca="1" si="61"/>
        <v/>
      </c>
      <c r="BI70" s="526" t="str">
        <f t="shared" ca="1" si="61"/>
        <v/>
      </c>
      <c r="BJ70" s="526" t="str">
        <f t="shared" ca="1" si="61"/>
        <v/>
      </c>
      <c r="BK70" s="526" t="str">
        <f t="shared" ca="1" si="61"/>
        <v/>
      </c>
      <c r="BL70" s="527" t="str">
        <f t="shared" ca="1" si="7"/>
        <v/>
      </c>
      <c r="BM70" s="487" t="str">
        <f t="shared" ca="1" si="60"/>
        <v/>
      </c>
      <c r="BN70" s="488" t="str">
        <f t="shared" ca="1" si="60"/>
        <v/>
      </c>
      <c r="BO70" s="488" t="str">
        <f t="shared" ca="1" si="60"/>
        <v/>
      </c>
      <c r="BP70" s="488" t="str">
        <f t="shared" ca="1" si="60"/>
        <v/>
      </c>
      <c r="BQ70" s="488" t="str">
        <f t="shared" ca="1" si="60"/>
        <v/>
      </c>
      <c r="BR70" s="488" t="str">
        <f t="shared" ca="1" si="60"/>
        <v/>
      </c>
      <c r="BS70" s="488" t="str">
        <f t="shared" ca="1" si="60"/>
        <v/>
      </c>
      <c r="BT70" s="488" t="str">
        <f t="shared" ca="1" si="60"/>
        <v/>
      </c>
      <c r="BU70" s="489" t="str">
        <f t="shared" ca="1" si="59"/>
        <v/>
      </c>
      <c r="BV70" s="469"/>
      <c r="BW70" s="440"/>
      <c r="BX70" s="441">
        <f t="shared" ca="1" si="53"/>
        <v>0</v>
      </c>
      <c r="BY70" s="394">
        <f t="shared" ca="1" si="54"/>
        <v>0</v>
      </c>
      <c r="BZ70" s="394">
        <f t="shared" ca="1" si="55"/>
        <v>0</v>
      </c>
      <c r="CA70" s="394">
        <f t="shared" ca="1" si="56"/>
        <v>0</v>
      </c>
      <c r="CB70" s="468"/>
      <c r="CC70" s="467">
        <f ca="1">'Product CodesCentral'!G63</f>
        <v>1</v>
      </c>
      <c r="CD70" s="468"/>
      <c r="CE70" s="468"/>
      <c r="CF70" s="468"/>
      <c r="CG70" s="469"/>
      <c r="CH70" s="469"/>
      <c r="CI70" s="469"/>
      <c r="CJ70" s="469"/>
      <c r="CK70" s="469"/>
      <c r="CL70" s="469"/>
      <c r="CM70" s="469"/>
      <c r="CN70" s="469"/>
      <c r="CO70" s="469"/>
      <c r="CP70" s="469"/>
      <c r="CQ70" s="469"/>
      <c r="CR70" s="469"/>
      <c r="CS70" s="469"/>
      <c r="CT70" s="469"/>
      <c r="CU70" s="469"/>
      <c r="CV70" s="469"/>
      <c r="CW70" s="469"/>
      <c r="CX70" s="469"/>
      <c r="CY70" s="469"/>
      <c r="CZ70" s="469"/>
      <c r="DA70" s="469"/>
      <c r="DB70" s="469"/>
      <c r="DC70" s="469"/>
      <c r="DD70" s="469"/>
      <c r="DE70" s="469"/>
      <c r="DF70" s="469"/>
      <c r="DG70" s="469"/>
      <c r="DH70" s="469"/>
      <c r="DI70" s="469"/>
      <c r="DJ70" s="469"/>
      <c r="DK70" s="469"/>
      <c r="DL70" s="469"/>
      <c r="DM70" s="469"/>
      <c r="DN70" s="469"/>
      <c r="DO70" s="469"/>
      <c r="DP70" s="469"/>
      <c r="DQ70" s="469"/>
      <c r="DR70" s="469"/>
      <c r="DS70" s="469"/>
      <c r="DT70" s="469"/>
      <c r="DU70" s="469"/>
      <c r="DV70" s="469"/>
      <c r="DW70" s="469"/>
      <c r="DX70" s="469"/>
      <c r="DY70" s="469"/>
      <c r="DZ70" s="469"/>
      <c r="EA70" s="469"/>
      <c r="EB70" s="469"/>
      <c r="EC70" s="469"/>
      <c r="ED70" s="469"/>
      <c r="EE70" s="469"/>
      <c r="EF70" s="469"/>
      <c r="EG70" s="469"/>
      <c r="EH70" s="469"/>
      <c r="EI70" s="469"/>
      <c r="EJ70" s="469"/>
      <c r="EK70" s="469"/>
      <c r="EL70" s="469"/>
      <c r="EM70" s="469"/>
      <c r="EN70" s="469"/>
      <c r="EO70" s="469"/>
      <c r="EP70" s="469"/>
      <c r="EQ70" s="469"/>
      <c r="ER70" s="469"/>
      <c r="ES70" s="469"/>
      <c r="ET70" s="469"/>
      <c r="EU70" s="469"/>
      <c r="EV70" s="469"/>
      <c r="EW70" s="469"/>
      <c r="EX70" s="469"/>
      <c r="EY70" s="469"/>
      <c r="EZ70" s="469"/>
      <c r="FA70" s="469"/>
      <c r="FB70" s="469"/>
      <c r="FC70" s="469"/>
      <c r="FD70" s="469"/>
      <c r="FE70" s="469"/>
      <c r="FF70" s="469"/>
      <c r="FG70" s="469"/>
      <c r="FH70" s="469"/>
      <c r="FI70" s="469"/>
      <c r="FJ70" s="469"/>
      <c r="FK70" s="469"/>
      <c r="FL70" s="469"/>
      <c r="FM70" s="469"/>
      <c r="FN70" s="469"/>
      <c r="FO70" s="469"/>
      <c r="FP70" s="469"/>
      <c r="FQ70" s="469"/>
      <c r="FR70" s="469"/>
      <c r="FS70" s="469"/>
      <c r="FT70" s="469"/>
    </row>
    <row r="71" spans="1:176" s="467" customFormat="1" ht="15" hidden="1" customHeight="1" thickBot="1" x14ac:dyDescent="0.3">
      <c r="A71" s="468"/>
      <c r="B71" s="468"/>
      <c r="C71" s="544" t="str">
        <f ca="1">CONCATENATE(SelectionDataCentral!D71,L71)</f>
        <v>0</v>
      </c>
      <c r="D71" s="541" t="s">
        <v>50</v>
      </c>
      <c r="E71" s="542" t="str">
        <f t="shared" si="65"/>
        <v>€</v>
      </c>
      <c r="F71" s="537"/>
      <c r="G71" s="537" t="str">
        <f t="shared" ca="1" si="66"/>
        <v>-</v>
      </c>
      <c r="H71" s="518"/>
      <c r="I71" s="519"/>
      <c r="J71" s="474"/>
      <c r="K71" s="474" t="str">
        <f t="shared" ca="1" si="9"/>
        <v>-</v>
      </c>
      <c r="L71" s="474"/>
      <c r="M71" s="474" t="str">
        <f t="shared" si="40"/>
        <v/>
      </c>
      <c r="N71" s="474" t="str">
        <f t="shared" ca="1" si="41"/>
        <v/>
      </c>
      <c r="O71" s="448" t="str">
        <f t="shared" ca="1" si="3"/>
        <v/>
      </c>
      <c r="P71" s="448" t="str">
        <f t="shared" ca="1" si="4"/>
        <v/>
      </c>
      <c r="Q71" s="449" t="str">
        <f t="shared" si="37"/>
        <v/>
      </c>
      <c r="R71" s="475" t="str">
        <f t="shared" ref="R71:R134" si="67">S71</f>
        <v/>
      </c>
      <c r="S71" s="474" t="str">
        <f>""</f>
        <v/>
      </c>
      <c r="T71" s="474"/>
      <c r="U71" s="474"/>
      <c r="V71" s="474"/>
      <c r="W71" s="476" t="str">
        <f t="shared" ca="1" si="47"/>
        <v/>
      </c>
      <c r="X71" s="477" t="str">
        <f t="shared" ca="1" si="11"/>
        <v/>
      </c>
      <c r="Y71" s="477" t="str">
        <f t="shared" ca="1" si="12"/>
        <v/>
      </c>
      <c r="Z71" s="477" t="str">
        <f t="shared" ca="1" si="13"/>
        <v/>
      </c>
      <c r="AA71" s="520">
        <f ca="1">SelectionDataCentral!C71</f>
        <v>0</v>
      </c>
      <c r="AB71" s="521">
        <f t="shared" ca="1" si="14"/>
        <v>0</v>
      </c>
      <c r="AC71" s="522">
        <f t="shared" ca="1" si="48"/>
        <v>0</v>
      </c>
      <c r="AD71" s="522">
        <f t="shared" ca="1" si="16"/>
        <v>0</v>
      </c>
      <c r="AE71" s="522">
        <f t="shared" ca="1" si="44"/>
        <v>0</v>
      </c>
      <c r="AF71" s="522">
        <f t="shared" ca="1" si="45"/>
        <v>0</v>
      </c>
      <c r="AG71" s="522">
        <f t="shared" ca="1" si="19"/>
        <v>0</v>
      </c>
      <c r="AH71" s="522">
        <f t="shared" ca="1" si="20"/>
        <v>0</v>
      </c>
      <c r="AI71" s="522">
        <f t="shared" ca="1" si="21"/>
        <v>0</v>
      </c>
      <c r="AJ71" s="522">
        <f t="shared" ca="1" si="35"/>
        <v>0</v>
      </c>
      <c r="AK71" s="522">
        <f t="shared" ca="1" si="49"/>
        <v>0</v>
      </c>
      <c r="AL71" s="522">
        <f t="shared" ca="1" si="50"/>
        <v>0</v>
      </c>
      <c r="AM71" s="522">
        <f t="shared" ca="1" si="24"/>
        <v>0</v>
      </c>
      <c r="AN71" s="523">
        <f t="shared" ca="1" si="25"/>
        <v>0</v>
      </c>
      <c r="AO71" s="523">
        <f t="shared" ca="1" si="51"/>
        <v>0</v>
      </c>
      <c r="AP71" s="524">
        <f t="shared" ca="1" si="52"/>
        <v>0</v>
      </c>
      <c r="AQ71" s="525">
        <f ca="1">IF(AND(SUM(AQ$7:AQ70)=1, SUM($AP71:AP71)=1,OR($AF71=1,$AE71=1)),1,0)</f>
        <v>0</v>
      </c>
      <c r="AR71" s="525">
        <f ca="1">IF(AND(SUM(AR$7:AR70)=1, SUM($AP71:AQ71)=1,OR($AF71=1,$AE71=1)),1,0)</f>
        <v>0</v>
      </c>
      <c r="AS71" s="526">
        <f ca="1">IF(AND(SUM(AS$7:AS70)=1, SUM($AP71:AR71)=1,OR($AF71=1,AD71=1),SUM(AX$7:AX70)&lt;2),1,0)</f>
        <v>0</v>
      </c>
      <c r="AT71" s="526">
        <f ca="1">IF(AND(SUM(AT$7:AT70)=1, SUM($AP71:AS71)=1,OR($AG71=1,$AH71=1,$AF71=1,$AD71=1)),1,0)</f>
        <v>0</v>
      </c>
      <c r="AU71" s="526">
        <f ca="1">IF(AND(SUM(AU$7:AU70)=1, SUM($AP71:AT71)=1,OR($AG71=1,$AH71=1,$AF71=1,$AD71=1)),1,0)</f>
        <v>0</v>
      </c>
      <c r="AV71" s="526">
        <f ca="1">IF(AND(SUM(AV$7:AV70)=1, SUM($AP71:AU71)=1,OR($AG71=1,$AH71=1,$AF71=1,$AD71=1)),1,0)</f>
        <v>0</v>
      </c>
      <c r="AW71" s="526">
        <f ca="1">IF(AND(SUM(AW$7:AW70)=1, SUM($AP71:AV71)=1,OR($AG71=1,$AH71=1,$AF71=1,$AD71=1)),1,0)</f>
        <v>0</v>
      </c>
      <c r="AX71" s="526">
        <f ca="1">IF(AND(SUM(AX$7:AX70)=1, SUM($AP71:AW71)=1,SUM(AS$7:AS70)&lt;2,OR(AG71=1,AH71=1,AD71=1)),1,0)</f>
        <v>0</v>
      </c>
      <c r="AY71" s="526">
        <f ca="1">IF(AND(SUM(AY$7:AY70)=1,OR($AI71=1)),1,0)</f>
        <v>0</v>
      </c>
      <c r="AZ71" s="526">
        <f ca="1">IF(AND(SUM(AZ$7:AZ70)=1,OR($AB71=1)),1,0)</f>
        <v>0</v>
      </c>
      <c r="BA71" s="527">
        <f ca="1">IF(SUM($AP71:AZ71)=1,1,0)</f>
        <v>0</v>
      </c>
      <c r="BB71" s="528" t="str">
        <f t="shared" ca="1" si="64"/>
        <v/>
      </c>
      <c r="BC71" s="526" t="str">
        <f t="shared" ca="1" si="64"/>
        <v/>
      </c>
      <c r="BD71" s="526" t="str">
        <f t="shared" ca="1" si="64"/>
        <v/>
      </c>
      <c r="BE71" s="526" t="str">
        <f t="shared" ca="1" si="64"/>
        <v/>
      </c>
      <c r="BF71" s="526" t="str">
        <f t="shared" ca="1" si="64"/>
        <v/>
      </c>
      <c r="BG71" s="526" t="str">
        <f t="shared" ca="1" si="61"/>
        <v/>
      </c>
      <c r="BH71" s="526" t="str">
        <f t="shared" ca="1" si="61"/>
        <v/>
      </c>
      <c r="BI71" s="526" t="str">
        <f t="shared" ca="1" si="61"/>
        <v/>
      </c>
      <c r="BJ71" s="526" t="str">
        <f t="shared" ca="1" si="61"/>
        <v/>
      </c>
      <c r="BK71" s="526" t="str">
        <f t="shared" ca="1" si="61"/>
        <v/>
      </c>
      <c r="BL71" s="527" t="str">
        <f t="shared" ca="1" si="7"/>
        <v/>
      </c>
      <c r="BM71" s="487" t="str">
        <f t="shared" ca="1" si="60"/>
        <v/>
      </c>
      <c r="BN71" s="488" t="str">
        <f t="shared" ca="1" si="60"/>
        <v/>
      </c>
      <c r="BO71" s="488" t="str">
        <f t="shared" ca="1" si="60"/>
        <v/>
      </c>
      <c r="BP71" s="488" t="str">
        <f t="shared" ca="1" si="60"/>
        <v/>
      </c>
      <c r="BQ71" s="488" t="str">
        <f t="shared" ca="1" si="60"/>
        <v/>
      </c>
      <c r="BR71" s="488" t="str">
        <f t="shared" ca="1" si="60"/>
        <v/>
      </c>
      <c r="BS71" s="488" t="str">
        <f t="shared" ca="1" si="60"/>
        <v/>
      </c>
      <c r="BT71" s="488" t="str">
        <f t="shared" ca="1" si="60"/>
        <v/>
      </c>
      <c r="BU71" s="489" t="str">
        <f t="shared" ca="1" si="59"/>
        <v/>
      </c>
      <c r="BV71" s="469"/>
      <c r="BW71" s="440"/>
      <c r="BX71" s="441">
        <f t="shared" ca="1" si="53"/>
        <v>0</v>
      </c>
      <c r="BY71" s="394">
        <f t="shared" ca="1" si="54"/>
        <v>0</v>
      </c>
      <c r="BZ71" s="394">
        <f t="shared" ca="1" si="55"/>
        <v>0</v>
      </c>
      <c r="CA71" s="394">
        <f t="shared" ca="1" si="56"/>
        <v>0</v>
      </c>
      <c r="CB71" s="468"/>
      <c r="CC71" s="467">
        <f ca="1">'Product CodesCentral'!G64</f>
        <v>1</v>
      </c>
      <c r="CD71" s="468"/>
      <c r="CE71" s="468"/>
      <c r="CF71" s="468"/>
      <c r="CG71" s="469"/>
      <c r="CH71" s="469"/>
      <c r="CI71" s="469"/>
      <c r="CJ71" s="469"/>
      <c r="CK71" s="469"/>
      <c r="CL71" s="469"/>
      <c r="CM71" s="469"/>
      <c r="CN71" s="469"/>
      <c r="CO71" s="469"/>
      <c r="CP71" s="469"/>
      <c r="CQ71" s="469"/>
      <c r="CR71" s="469"/>
      <c r="CS71" s="469"/>
      <c r="CT71" s="469"/>
      <c r="CU71" s="469"/>
      <c r="CV71" s="469"/>
      <c r="CW71" s="469"/>
      <c r="CX71" s="469"/>
      <c r="CY71" s="469"/>
      <c r="CZ71" s="469"/>
      <c r="DA71" s="469"/>
      <c r="DB71" s="469"/>
      <c r="DC71" s="469"/>
      <c r="DD71" s="469"/>
      <c r="DE71" s="469"/>
      <c r="DF71" s="469"/>
      <c r="DG71" s="469"/>
      <c r="DH71" s="469"/>
      <c r="DI71" s="469"/>
      <c r="DJ71" s="469"/>
      <c r="DK71" s="469"/>
      <c r="DL71" s="469"/>
      <c r="DM71" s="469"/>
      <c r="DN71" s="469"/>
      <c r="DO71" s="469"/>
      <c r="DP71" s="469"/>
      <c r="DQ71" s="469"/>
      <c r="DR71" s="469"/>
      <c r="DS71" s="469"/>
      <c r="DT71" s="469"/>
      <c r="DU71" s="469"/>
      <c r="DV71" s="469"/>
      <c r="DW71" s="469"/>
      <c r="DX71" s="469"/>
      <c r="DY71" s="469"/>
      <c r="DZ71" s="469"/>
      <c r="EA71" s="469"/>
      <c r="EB71" s="469"/>
      <c r="EC71" s="469"/>
      <c r="ED71" s="469"/>
      <c r="EE71" s="469"/>
      <c r="EF71" s="469"/>
      <c r="EG71" s="469"/>
      <c r="EH71" s="469"/>
      <c r="EI71" s="469"/>
      <c r="EJ71" s="469"/>
      <c r="EK71" s="469"/>
      <c r="EL71" s="469"/>
      <c r="EM71" s="469"/>
      <c r="EN71" s="469"/>
      <c r="EO71" s="469"/>
      <c r="EP71" s="469"/>
      <c r="EQ71" s="469"/>
      <c r="ER71" s="469"/>
      <c r="ES71" s="469"/>
      <c r="ET71" s="469"/>
      <c r="EU71" s="469"/>
      <c r="EV71" s="469"/>
      <c r="EW71" s="469"/>
      <c r="EX71" s="469"/>
      <c r="EY71" s="469"/>
      <c r="EZ71" s="469"/>
      <c r="FA71" s="469"/>
      <c r="FB71" s="469"/>
      <c r="FC71" s="469"/>
      <c r="FD71" s="469"/>
      <c r="FE71" s="469"/>
      <c r="FF71" s="469"/>
      <c r="FG71" s="469"/>
      <c r="FH71" s="469"/>
      <c r="FI71" s="469"/>
      <c r="FJ71" s="469"/>
      <c r="FK71" s="469"/>
      <c r="FL71" s="469"/>
      <c r="FM71" s="469"/>
      <c r="FN71" s="469"/>
      <c r="FO71" s="469"/>
      <c r="FP71" s="469"/>
      <c r="FQ71" s="469"/>
      <c r="FR71" s="469"/>
      <c r="FS71" s="469"/>
      <c r="FT71" s="469"/>
    </row>
    <row r="72" spans="1:176" s="467" customFormat="1" ht="15" hidden="1" customHeight="1" thickBot="1" x14ac:dyDescent="0.3">
      <c r="A72" s="468"/>
      <c r="B72" s="468"/>
      <c r="C72" s="567" t="str">
        <f ca="1">CONCATENATE(SelectionDataCentral!D72,L72)</f>
        <v>0</v>
      </c>
      <c r="D72" s="541" t="s">
        <v>50</v>
      </c>
      <c r="E72" s="517" t="str">
        <f t="shared" si="57"/>
        <v>€</v>
      </c>
      <c r="F72" s="539"/>
      <c r="G72" s="539" t="str">
        <f t="shared" ca="1" si="66"/>
        <v>-</v>
      </c>
      <c r="H72" s="518"/>
      <c r="I72" s="519"/>
      <c r="J72" s="474"/>
      <c r="K72" s="474" t="str">
        <f t="shared" ca="1" si="9"/>
        <v>-</v>
      </c>
      <c r="L72" s="474"/>
      <c r="M72" s="474" t="str">
        <f t="shared" si="40"/>
        <v/>
      </c>
      <c r="N72" s="474" t="str">
        <f t="shared" ca="1" si="41"/>
        <v/>
      </c>
      <c r="O72" s="448" t="str">
        <f t="shared" ref="O72:O135" ca="1" si="68" xml:space="preserve"> IF(AND(OR($F72=$AS$6,$F72=$AX$6,$F72=$AY$6,$F72=$AT$6,$F72=$AU$6),SEC_NEEDED&gt;0),1,"")</f>
        <v/>
      </c>
      <c r="P72" s="448" t="str">
        <f t="shared" ref="P72:P135" ca="1" si="69" xml:space="preserve"> IF(AND(OR($F72=$AS$6,$F72=$AX$6,$F72=$AY$6,$F72=$AT$6,$F72=$AU$6,$F72=$AZ$6),SEM_NEEDED&gt;0),1,"")</f>
        <v/>
      </c>
      <c r="Q72" s="449" t="str">
        <f t="shared" si="37"/>
        <v/>
      </c>
      <c r="R72" s="475" t="str">
        <f t="shared" si="67"/>
        <v/>
      </c>
      <c r="S72" s="474" t="str">
        <f>""</f>
        <v/>
      </c>
      <c r="T72" s="474"/>
      <c r="U72" s="474" t="str">
        <f ca="1">IF(OR(HOOD_INC=SelectionDataCentral!G72,HOOD_INC=SelectionDataCentral!J72),"[207-Cooker Hood Extract]","")</f>
        <v/>
      </c>
      <c r="V72" s="474" t="str">
        <f ca="1">IF(OR(HOOD_INC=SelectionDataCentral!H72,HOOD_INC=SelectionDataCentral!K72),"[206-Roof Fan]","")</f>
        <v/>
      </c>
      <c r="W72" s="476" t="str">
        <f t="shared" ref="W72:W103" ca="1" si="70">IF(OR(F72=$AQ$6,F72=$AR$6),"",CONCATENATE(X72,Y72,Z72,BM72,BN72,BO72,BP72,BQ72,BR72,BS72,BT72,BU72))</f>
        <v/>
      </c>
      <c r="X72" s="477" t="str">
        <f t="shared" ca="1" si="11"/>
        <v/>
      </c>
      <c r="Y72" s="477" t="str">
        <f t="shared" ca="1" si="12"/>
        <v/>
      </c>
      <c r="Z72" s="477" t="str">
        <f t="shared" ca="1" si="13"/>
        <v/>
      </c>
      <c r="AA72" s="520">
        <f ca="1">IF(HOOD_INC=SelectionDataCentral!G72,SelectionDataCentral!C72,0)</f>
        <v>0</v>
      </c>
      <c r="AB72" s="521">
        <f t="shared" ca="1" si="14"/>
        <v>0</v>
      </c>
      <c r="AC72" s="522">
        <f t="shared" ca="1" si="48"/>
        <v>0</v>
      </c>
      <c r="AD72" s="522">
        <f t="shared" ca="1" si="16"/>
        <v>0</v>
      </c>
      <c r="AE72" s="522">
        <f t="shared" ca="1" si="44"/>
        <v>0</v>
      </c>
      <c r="AF72" s="522">
        <f t="shared" ca="1" si="45"/>
        <v>0</v>
      </c>
      <c r="AG72" s="522">
        <f t="shared" ca="1" si="19"/>
        <v>0</v>
      </c>
      <c r="AH72" s="522">
        <f t="shared" ca="1" si="20"/>
        <v>0</v>
      </c>
      <c r="AI72" s="522">
        <f t="shared" ca="1" si="21"/>
        <v>0</v>
      </c>
      <c r="AJ72" s="522">
        <f t="shared" ca="1" si="35"/>
        <v>0</v>
      </c>
      <c r="AK72" s="522">
        <f t="shared" ca="1" si="49"/>
        <v>0</v>
      </c>
      <c r="AL72" s="522">
        <f t="shared" ca="1" si="50"/>
        <v>0</v>
      </c>
      <c r="AM72" s="522">
        <f t="shared" ca="1" si="24"/>
        <v>0</v>
      </c>
      <c r="AN72" s="523">
        <f t="shared" ca="1" si="25"/>
        <v>0</v>
      </c>
      <c r="AO72" s="523">
        <f t="shared" ca="1" si="51"/>
        <v>0</v>
      </c>
      <c r="AP72" s="524">
        <f t="shared" ca="1" si="52"/>
        <v>0</v>
      </c>
      <c r="AQ72" s="525">
        <f ca="1">IF(AND(SUM(AQ$7:AQ71)=1, SUM($AP72:AP72)=1,OR($AF72=1,$AE72=1)),1,0)</f>
        <v>0</v>
      </c>
      <c r="AR72" s="525">
        <f ca="1">IF(AND(SUM(AR$7:AR71)=1, SUM($AP72:AQ72)=1,OR($AF72=1,$AE72=1)),1,0)</f>
        <v>0</v>
      </c>
      <c r="AS72" s="526">
        <f ca="1">IF(AND(SUM(AS$7:AS71)=1, SUM($AP72:AR72)=1,OR($AF72=1,AD72=1),SUM(AX$7:AX71)&lt;2),1,0)</f>
        <v>0</v>
      </c>
      <c r="AT72" s="526">
        <f ca="1">IF(AND(SUM(AT$7:AT71)=1, SUM($AP72:AS72)=1,OR($AG72=1,$AH72=1,$AF72=1,$AD72=1)),1,0)</f>
        <v>0</v>
      </c>
      <c r="AU72" s="526">
        <f ca="1">IF(AND(SUM(AU$7:AU71)=1, SUM($AP72:AT72)=1,OR($AG72=1,$AH72=1,$AF72=1,$AD72=1)),1,0)</f>
        <v>0</v>
      </c>
      <c r="AV72" s="526">
        <f ca="1">IF(AND(SUM(AV$7:AV71)=1, SUM($AP72:AU72)=1,OR($AG72=1,$AH72=1,$AF72=1,$AD72=1)),1,0)</f>
        <v>0</v>
      </c>
      <c r="AW72" s="526">
        <f ca="1">IF(AND(SUM(AW$7:AW71)=1, SUM($AP72:AV72)=1,OR($AG72=1,$AH72=1,$AF72=1,$AD72=1)),1,0)</f>
        <v>0</v>
      </c>
      <c r="AX72" s="526">
        <f ca="1">IF(AND(SUM(AX$7:AX71)=1, SUM($AP72:AW72)=1,SUM(AS$7:AS71)&lt;2,OR(AG72=1,AH72=1,AD72=1)),1,0)</f>
        <v>0</v>
      </c>
      <c r="AY72" s="526">
        <f ca="1">IF(AND(SUM(AY$7:AY71)=1,OR($AI72=1)),1,0)</f>
        <v>0</v>
      </c>
      <c r="AZ72" s="526">
        <f ca="1">IF(AND(SUM(AZ$7:AZ71)=1,OR($AB72=1)),1,0)</f>
        <v>0</v>
      </c>
      <c r="BA72" s="527">
        <f ca="1">IF(SUM($AP72:AZ72)=1,1,0)</f>
        <v>0</v>
      </c>
      <c r="BB72" s="528" t="str">
        <f t="shared" ca="1" si="64"/>
        <v/>
      </c>
      <c r="BC72" s="526" t="str">
        <f t="shared" ca="1" si="64"/>
        <v/>
      </c>
      <c r="BD72" s="526" t="str">
        <f t="shared" ca="1" si="64"/>
        <v/>
      </c>
      <c r="BE72" s="526" t="str">
        <f t="shared" ca="1" si="64"/>
        <v/>
      </c>
      <c r="BF72" s="526" t="str">
        <f t="shared" ca="1" si="64"/>
        <v/>
      </c>
      <c r="BG72" s="526" t="str">
        <f t="shared" ca="1" si="61"/>
        <v/>
      </c>
      <c r="BH72" s="526" t="str">
        <f t="shared" ca="1" si="61"/>
        <v/>
      </c>
      <c r="BI72" s="526" t="str">
        <f t="shared" ca="1" si="61"/>
        <v/>
      </c>
      <c r="BJ72" s="526" t="str">
        <f t="shared" ca="1" si="61"/>
        <v/>
      </c>
      <c r="BK72" s="526" t="str">
        <f t="shared" ca="1" si="61"/>
        <v/>
      </c>
      <c r="BL72" s="527" t="str">
        <f t="shared" ca="1" si="61"/>
        <v/>
      </c>
      <c r="BM72" s="487" t="str">
        <f t="shared" ca="1" si="60"/>
        <v/>
      </c>
      <c r="BN72" s="488" t="str">
        <f t="shared" ca="1" si="60"/>
        <v/>
      </c>
      <c r="BO72" s="488" t="str">
        <f t="shared" ca="1" si="60"/>
        <v/>
      </c>
      <c r="BP72" s="488" t="str">
        <f t="shared" ca="1" si="60"/>
        <v/>
      </c>
      <c r="BQ72" s="488" t="str">
        <f t="shared" ca="1" si="60"/>
        <v/>
      </c>
      <c r="BR72" s="488" t="str">
        <f t="shared" ca="1" si="60"/>
        <v/>
      </c>
      <c r="BS72" s="488" t="str">
        <f t="shared" ca="1" si="60"/>
        <v/>
      </c>
      <c r="BT72" s="488" t="str">
        <f t="shared" ca="1" si="60"/>
        <v/>
      </c>
      <c r="BU72" s="489" t="str">
        <f t="shared" ca="1" si="59"/>
        <v/>
      </c>
      <c r="BV72" s="469"/>
      <c r="BW72" s="440"/>
      <c r="BX72" s="441">
        <f t="shared" ca="1" si="53"/>
        <v>0</v>
      </c>
      <c r="BY72" s="394">
        <f t="shared" ca="1" si="54"/>
        <v>0</v>
      </c>
      <c r="BZ72" s="394">
        <f t="shared" ca="1" si="55"/>
        <v>0</v>
      </c>
      <c r="CA72" s="394">
        <f t="shared" ca="1" si="56"/>
        <v>0</v>
      </c>
      <c r="CB72" s="468"/>
      <c r="CC72" s="467">
        <f ca="1">'Product CodesCentral'!G65</f>
        <v>1</v>
      </c>
      <c r="CD72" s="468"/>
      <c r="CE72" s="468"/>
      <c r="CF72" s="468"/>
      <c r="CG72" s="469"/>
      <c r="CH72" s="469"/>
      <c r="CI72" s="469"/>
      <c r="CJ72" s="469"/>
      <c r="CK72" s="469"/>
      <c r="CL72" s="469"/>
      <c r="CM72" s="469"/>
      <c r="CN72" s="469"/>
      <c r="CO72" s="469"/>
      <c r="CP72" s="469"/>
      <c r="CQ72" s="469"/>
      <c r="CR72" s="469"/>
      <c r="CS72" s="469"/>
      <c r="CT72" s="469"/>
      <c r="CU72" s="469"/>
      <c r="CV72" s="469"/>
      <c r="CW72" s="469"/>
      <c r="CX72" s="469"/>
      <c r="CY72" s="469"/>
      <c r="CZ72" s="469"/>
      <c r="DA72" s="469"/>
      <c r="DB72" s="469"/>
      <c r="DC72" s="469"/>
      <c r="DD72" s="469"/>
      <c r="DE72" s="469"/>
      <c r="DF72" s="469"/>
      <c r="DG72" s="469"/>
      <c r="DH72" s="469"/>
      <c r="DI72" s="469"/>
      <c r="DJ72" s="469"/>
      <c r="DK72" s="469"/>
      <c r="DL72" s="469"/>
      <c r="DM72" s="469"/>
      <c r="DN72" s="469"/>
      <c r="DO72" s="469"/>
      <c r="DP72" s="469"/>
      <c r="DQ72" s="469"/>
      <c r="DR72" s="469"/>
      <c r="DS72" s="469"/>
      <c r="DT72" s="469"/>
      <c r="DU72" s="469"/>
      <c r="DV72" s="469"/>
      <c r="DW72" s="469"/>
      <c r="DX72" s="469"/>
      <c r="DY72" s="469"/>
      <c r="DZ72" s="469"/>
      <c r="EA72" s="469"/>
      <c r="EB72" s="469"/>
      <c r="EC72" s="469"/>
      <c r="ED72" s="469"/>
      <c r="EE72" s="469"/>
      <c r="EF72" s="469"/>
      <c r="EG72" s="469"/>
      <c r="EH72" s="469"/>
      <c r="EI72" s="469"/>
      <c r="EJ72" s="469"/>
      <c r="EK72" s="469"/>
      <c r="EL72" s="469"/>
      <c r="EM72" s="469"/>
      <c r="EN72" s="469"/>
      <c r="EO72" s="469"/>
      <c r="EP72" s="469"/>
      <c r="EQ72" s="469"/>
      <c r="ER72" s="469"/>
      <c r="ES72" s="469"/>
      <c r="ET72" s="469"/>
      <c r="EU72" s="469"/>
      <c r="EV72" s="469"/>
      <c r="EW72" s="469"/>
      <c r="EX72" s="469"/>
      <c r="EY72" s="469"/>
      <c r="EZ72" s="469"/>
      <c r="FA72" s="469"/>
      <c r="FB72" s="469"/>
      <c r="FC72" s="469"/>
      <c r="FD72" s="469"/>
      <c r="FE72" s="469"/>
      <c r="FF72" s="469"/>
      <c r="FG72" s="469"/>
      <c r="FH72" s="469"/>
      <c r="FI72" s="469"/>
      <c r="FJ72" s="469"/>
      <c r="FK72" s="469"/>
      <c r="FL72" s="469"/>
      <c r="FM72" s="469"/>
      <c r="FN72" s="469"/>
      <c r="FO72" s="469"/>
      <c r="FP72" s="469"/>
      <c r="FQ72" s="469"/>
      <c r="FR72" s="469"/>
      <c r="FS72" s="469"/>
      <c r="FT72" s="469"/>
    </row>
    <row r="73" spans="1:176" s="467" customFormat="1" ht="15" hidden="1" customHeight="1" thickBot="1" x14ac:dyDescent="0.3">
      <c r="A73" s="468"/>
      <c r="B73" s="468"/>
      <c r="C73" s="544" t="str">
        <f ca="1">CONCATENATE(SelectionDataCentral!D73,L73)</f>
        <v>0</v>
      </c>
      <c r="D73" s="541" t="s">
        <v>50</v>
      </c>
      <c r="E73" s="517" t="str">
        <f t="shared" si="57"/>
        <v>€</v>
      </c>
      <c r="F73" s="537"/>
      <c r="G73" s="537" t="str">
        <f t="shared" ca="1" si="66"/>
        <v>-</v>
      </c>
      <c r="H73" s="518"/>
      <c r="I73" s="519"/>
      <c r="J73" s="474"/>
      <c r="K73" s="474" t="str">
        <f t="shared" ref="K73:K136" ca="1" si="71">IF(CONCATENATE(M73,L73,N73,O73,P73)="","-",CONCATENATE(M73,L73,N73,O73,P73))</f>
        <v>-</v>
      </c>
      <c r="L73" s="474"/>
      <c r="M73" s="474" t="str">
        <f t="shared" si="40"/>
        <v/>
      </c>
      <c r="N73" s="474" t="str">
        <f t="shared" ca="1" si="41"/>
        <v/>
      </c>
      <c r="O73" s="448" t="str">
        <f t="shared" ca="1" si="68"/>
        <v/>
      </c>
      <c r="P73" s="448" t="str">
        <f t="shared" ca="1" si="69"/>
        <v/>
      </c>
      <c r="Q73" s="449" t="str">
        <f t="shared" si="37"/>
        <v/>
      </c>
      <c r="R73" s="475" t="str">
        <f t="shared" si="67"/>
        <v/>
      </c>
      <c r="S73" s="474" t="str">
        <f>""</f>
        <v/>
      </c>
      <c r="T73" s="474"/>
      <c r="U73" s="474"/>
      <c r="V73" s="474"/>
      <c r="W73" s="476" t="str">
        <f t="shared" ca="1" si="70"/>
        <v/>
      </c>
      <c r="X73" s="477" t="str">
        <f t="shared" ref="X73:X136" ca="1" si="72">IF($AA73="AI"," [402-AI","")</f>
        <v/>
      </c>
      <c r="Y73" s="477" t="str">
        <f t="shared" ref="Y73:Y136" ca="1" si="73">IF(OR($AA73="DO_ALL",$AA73="DO_GIO")," [403-DO","")</f>
        <v/>
      </c>
      <c r="Z73" s="477" t="str">
        <f t="shared" ref="Z73:Z136" ca="1" si="74">IF($AA73="DI"," [401-DI","")</f>
        <v/>
      </c>
      <c r="AA73" s="520">
        <f ca="1">SelectionDataCentral!C73</f>
        <v>0</v>
      </c>
      <c r="AB73" s="521">
        <f t="shared" ref="AB73:AB136" ca="1" si="75">IF(AND(OR(AA73="MB"),AP73=1),1,0)</f>
        <v>0</v>
      </c>
      <c r="AC73" s="522">
        <f t="shared" ref="AC73:AC104" ca="1" si="76">IF(AND(OR(AA73="SET_INC",AA73="SET_DO_SET"),D73&lt;&gt;"-"),1,0)</f>
        <v>0</v>
      </c>
      <c r="AD73" s="522">
        <f t="shared" ref="AD73:AD136" ca="1" si="77">IF(AND(AA73="DO_GIO",AP73=1),1,0)</f>
        <v>0</v>
      </c>
      <c r="AE73" s="522">
        <f t="shared" ca="1" si="44"/>
        <v>0</v>
      </c>
      <c r="AF73" s="522">
        <f t="shared" ca="1" si="45"/>
        <v>0</v>
      </c>
      <c r="AG73" s="522">
        <f t="shared" ref="AG73:AG136" ca="1" si="78">IF(AND(AA73="DI",AP73=1),1,0)</f>
        <v>0</v>
      </c>
      <c r="AH73" s="522">
        <f t="shared" ref="AH73:AH136" ca="1" si="79">IF(AND(AA73="AI",AP73=1),1,0)</f>
        <v>0</v>
      </c>
      <c r="AI73" s="522">
        <f t="shared" ref="AI73:AI136" ca="1" si="80">IF(AND(AA73="AO",AP73=1),1,0)</f>
        <v>0</v>
      </c>
      <c r="AJ73" s="522">
        <f t="shared" ca="1" si="35"/>
        <v>0</v>
      </c>
      <c r="AK73" s="522">
        <f t="shared" ref="AK73:AK104" ca="1" si="81">IF(AND($AA73="SRHCO2",$D73&lt;&gt;"-"),1,0)</f>
        <v>0</v>
      </c>
      <c r="AL73" s="522">
        <f t="shared" ref="AL73:AL104" ca="1" si="82">IF(AND($AA73="SRHVOC",$D73&lt;&gt;"-"),1,0)</f>
        <v>0</v>
      </c>
      <c r="AM73" s="522">
        <f t="shared" ref="AM73:AM136" ca="1" si="83">IF(AND(AA73="H",AP73=1),1,0)</f>
        <v>0</v>
      </c>
      <c r="AN73" s="523">
        <f t="shared" ref="AN73:AN136" ca="1" si="84">IF(AND(AA73="S",AP73=1),1,0)</f>
        <v>0</v>
      </c>
      <c r="AO73" s="523">
        <f t="shared" ref="AO73:AO104" ca="1" si="85">IF(AND(AA73="PWR",D73&lt;&gt;"-"),1,0)</f>
        <v>0</v>
      </c>
      <c r="AP73" s="524">
        <f t="shared" ref="AP73:AP104" ca="1" si="86">IF(AND(D73&lt;&gt;"-",OR(AA73="MB",AA73="DO_GIO",AA73="SET_DO_SET",AA73="DO_SET",AA73="DO_ALL",AA73="DI",AA73="AI",AA73="AO")),1,0)</f>
        <v>0</v>
      </c>
      <c r="AQ73" s="525">
        <f ca="1">IF(AND(SUM(AQ$7:AQ72)=1, SUM($AP73:AP73)=1,OR($AF73=1,$AE73=1)),1,0)</f>
        <v>0</v>
      </c>
      <c r="AR73" s="525">
        <f ca="1">IF(AND(SUM(AR$7:AR72)=1, SUM($AP73:AQ73)=1,OR($AF73=1,$AE73=1)),1,0)</f>
        <v>0</v>
      </c>
      <c r="AS73" s="526">
        <f ca="1">IF(AND(SUM(AS$7:AS72)=1, SUM($AP73:AR73)=1,OR($AF73=1,AD73=1),SUM(AX$7:AX72)&lt;2),1,0)</f>
        <v>0</v>
      </c>
      <c r="AT73" s="526">
        <f ca="1">IF(AND(SUM(AT$7:AT72)=1, SUM($AP73:AS73)=1,OR($AG73=1,$AH73=1,$AF73=1,$AD73=1)),1,0)</f>
        <v>0</v>
      </c>
      <c r="AU73" s="526">
        <f ca="1">IF(AND(SUM(AU$7:AU72)=1, SUM($AP73:AT73)=1,OR($AG73=1,$AH73=1,$AF73=1,$AD73=1)),1,0)</f>
        <v>0</v>
      </c>
      <c r="AV73" s="526">
        <f ca="1">IF(AND(SUM(AV$7:AV72)=1, SUM($AP73:AU73)=1,OR($AG73=1,$AH73=1,$AF73=1,$AD73=1)),1,0)</f>
        <v>0</v>
      </c>
      <c r="AW73" s="526">
        <f ca="1">IF(AND(SUM(AW$7:AW72)=1, SUM($AP73:AV73)=1,OR($AG73=1,$AH73=1,$AF73=1,$AD73=1)),1,0)</f>
        <v>0</v>
      </c>
      <c r="AX73" s="526">
        <f ca="1">IF(AND(SUM(AX$7:AX72)=1, SUM($AP73:AW73)=1,SUM(AS$7:AS72)&lt;2,OR(AG73=1,AH73=1,AD73=1)),1,0)</f>
        <v>0</v>
      </c>
      <c r="AY73" s="526">
        <f ca="1">IF(AND(SUM(AY$7:AY72)=1,OR($AI73=1)),1,0)</f>
        <v>0</v>
      </c>
      <c r="AZ73" s="526">
        <f ca="1">IF(AND(SUM(AZ$7:AZ72)=1,OR($AB73=1)),1,0)</f>
        <v>0</v>
      </c>
      <c r="BA73" s="527">
        <f ca="1">IF(SUM($AP73:AZ73)=1,1,0)</f>
        <v>0</v>
      </c>
      <c r="BB73" s="528" t="str">
        <f t="shared" ca="1" si="64"/>
        <v/>
      </c>
      <c r="BC73" s="526" t="str">
        <f t="shared" ca="1" si="64"/>
        <v/>
      </c>
      <c r="BD73" s="526" t="str">
        <f t="shared" ca="1" si="64"/>
        <v/>
      </c>
      <c r="BE73" s="526" t="str">
        <f t="shared" ca="1" si="64"/>
        <v/>
      </c>
      <c r="BF73" s="526" t="str">
        <f t="shared" ca="1" si="64"/>
        <v/>
      </c>
      <c r="BG73" s="526" t="str">
        <f t="shared" ca="1" si="61"/>
        <v/>
      </c>
      <c r="BH73" s="526" t="str">
        <f t="shared" ca="1" si="61"/>
        <v/>
      </c>
      <c r="BI73" s="526" t="str">
        <f t="shared" ca="1" si="61"/>
        <v/>
      </c>
      <c r="BJ73" s="526" t="str">
        <f t="shared" ca="1" si="61"/>
        <v/>
      </c>
      <c r="BK73" s="526" t="str">
        <f t="shared" ca="1" si="61"/>
        <v/>
      </c>
      <c r="BL73" s="527" t="str">
        <f t="shared" ca="1" si="61"/>
        <v/>
      </c>
      <c r="BM73" s="487" t="str">
        <f t="shared" ca="1" si="60"/>
        <v/>
      </c>
      <c r="BN73" s="488" t="str">
        <f t="shared" ca="1" si="60"/>
        <v/>
      </c>
      <c r="BO73" s="488" t="str">
        <f t="shared" ca="1" si="60"/>
        <v/>
      </c>
      <c r="BP73" s="488" t="str">
        <f t="shared" ca="1" si="60"/>
        <v/>
      </c>
      <c r="BQ73" s="488" t="str">
        <f t="shared" ca="1" si="60"/>
        <v/>
      </c>
      <c r="BR73" s="488" t="str">
        <f t="shared" ca="1" si="60"/>
        <v/>
      </c>
      <c r="BS73" s="488" t="str">
        <f t="shared" ca="1" si="60"/>
        <v/>
      </c>
      <c r="BT73" s="488" t="str">
        <f t="shared" ca="1" si="60"/>
        <v/>
      </c>
      <c r="BU73" s="489" t="str">
        <f t="shared" ca="1" si="59"/>
        <v/>
      </c>
      <c r="BV73" s="469"/>
      <c r="BW73" s="440"/>
      <c r="BX73" s="441">
        <f t="shared" ref="BX73:BX104" ca="1" si="87">IF(CC73&gt;0,INDIRECT("'Product CodesCentral'!C"&amp;CC73),"")</f>
        <v>0</v>
      </c>
      <c r="BY73" s="394">
        <f t="shared" ref="BY73:BY104" ca="1" si="88">IF(CC73&gt;0,INDIRECT("'Product CodesCentral'!D"&amp;CC73),"")</f>
        <v>0</v>
      </c>
      <c r="BZ73" s="394"/>
      <c r="CA73" s="394">
        <f t="shared" ref="CA73:CA104" ca="1" si="89">IF(CC73&gt;0,INDIRECT("'Product CodesCentral'!F"&amp;CC73),"")</f>
        <v>0</v>
      </c>
      <c r="CB73" s="468"/>
      <c r="CC73" s="467">
        <f ca="1">'Product CodesCentral'!G66</f>
        <v>1</v>
      </c>
      <c r="CD73" s="468"/>
      <c r="CE73" s="468"/>
      <c r="CF73" s="468"/>
      <c r="CG73" s="469"/>
      <c r="CH73" s="469"/>
      <c r="CI73" s="469"/>
      <c r="CJ73" s="469"/>
      <c r="CK73" s="469"/>
      <c r="CL73" s="469"/>
      <c r="CM73" s="469"/>
      <c r="CN73" s="469"/>
      <c r="CO73" s="469"/>
      <c r="CP73" s="469"/>
      <c r="CQ73" s="469"/>
      <c r="CR73" s="469"/>
      <c r="CS73" s="469"/>
      <c r="CT73" s="469"/>
      <c r="CU73" s="469"/>
      <c r="CV73" s="469"/>
      <c r="CW73" s="469"/>
      <c r="CX73" s="469"/>
      <c r="CY73" s="469"/>
      <c r="CZ73" s="469"/>
      <c r="DA73" s="469"/>
      <c r="DB73" s="469"/>
      <c r="DC73" s="469"/>
      <c r="DD73" s="469"/>
      <c r="DE73" s="469"/>
      <c r="DF73" s="469"/>
      <c r="DG73" s="469"/>
      <c r="DH73" s="469"/>
      <c r="DI73" s="469"/>
      <c r="DJ73" s="469"/>
      <c r="DK73" s="469"/>
      <c r="DL73" s="469"/>
      <c r="DM73" s="469"/>
      <c r="DN73" s="469"/>
      <c r="DO73" s="469"/>
      <c r="DP73" s="469"/>
      <c r="DQ73" s="469"/>
      <c r="DR73" s="469"/>
      <c r="DS73" s="469"/>
      <c r="DT73" s="469"/>
      <c r="DU73" s="469"/>
      <c r="DV73" s="469"/>
      <c r="DW73" s="469"/>
      <c r="DX73" s="469"/>
      <c r="DY73" s="469"/>
      <c r="DZ73" s="469"/>
      <c r="EA73" s="469"/>
      <c r="EB73" s="469"/>
      <c r="EC73" s="469"/>
      <c r="ED73" s="469"/>
      <c r="EE73" s="469"/>
      <c r="EF73" s="469"/>
      <c r="EG73" s="469"/>
      <c r="EH73" s="469"/>
      <c r="EI73" s="469"/>
      <c r="EJ73" s="469"/>
      <c r="EK73" s="469"/>
      <c r="EL73" s="469"/>
      <c r="EM73" s="469"/>
      <c r="EN73" s="469"/>
      <c r="EO73" s="469"/>
      <c r="EP73" s="469"/>
      <c r="EQ73" s="469"/>
      <c r="ER73" s="469"/>
      <c r="ES73" s="469"/>
      <c r="ET73" s="469"/>
      <c r="EU73" s="469"/>
      <c r="EV73" s="469"/>
      <c r="EW73" s="469"/>
      <c r="EX73" s="469"/>
      <c r="EY73" s="469"/>
      <c r="EZ73" s="469"/>
      <c r="FA73" s="469"/>
      <c r="FB73" s="469"/>
      <c r="FC73" s="469"/>
      <c r="FD73" s="469"/>
      <c r="FE73" s="469"/>
      <c r="FF73" s="469"/>
      <c r="FG73" s="469"/>
      <c r="FH73" s="469"/>
      <c r="FI73" s="469"/>
      <c r="FJ73" s="469"/>
      <c r="FK73" s="469"/>
      <c r="FL73" s="469"/>
      <c r="FM73" s="469"/>
      <c r="FN73" s="469"/>
      <c r="FO73" s="469"/>
      <c r="FP73" s="469"/>
      <c r="FQ73" s="469"/>
      <c r="FR73" s="469"/>
      <c r="FS73" s="469"/>
      <c r="FT73" s="469"/>
    </row>
    <row r="74" spans="1:176" s="467" customFormat="1" ht="15" hidden="1" customHeight="1" thickBot="1" x14ac:dyDescent="0.3">
      <c r="A74" s="468"/>
      <c r="B74" s="468"/>
      <c r="C74" s="567" t="str">
        <f ca="1">CONCATENATE(SelectionDataCentral!D74,L74)</f>
        <v>0</v>
      </c>
      <c r="D74" s="541" t="s">
        <v>50</v>
      </c>
      <c r="E74" s="517" t="str">
        <f t="shared" si="57"/>
        <v>€</v>
      </c>
      <c r="F74" s="539"/>
      <c r="G74" s="539" t="str">
        <f t="shared" ca="1" si="66"/>
        <v>-</v>
      </c>
      <c r="H74" s="518"/>
      <c r="I74" s="519"/>
      <c r="J74" s="474"/>
      <c r="K74" s="474" t="str">
        <f t="shared" ca="1" si="71"/>
        <v>-</v>
      </c>
      <c r="L74" s="474"/>
      <c r="M74" s="474" t="str">
        <f t="shared" si="40"/>
        <v/>
      </c>
      <c r="N74" s="474" t="str">
        <f t="shared" ca="1" si="41"/>
        <v/>
      </c>
      <c r="O74" s="448" t="str">
        <f t="shared" ca="1" si="68"/>
        <v/>
      </c>
      <c r="P74" s="448" t="str">
        <f t="shared" ca="1" si="69"/>
        <v/>
      </c>
      <c r="Q74" s="449" t="str">
        <f t="shared" si="37"/>
        <v/>
      </c>
      <c r="R74" s="475" t="str">
        <f t="shared" si="67"/>
        <v/>
      </c>
      <c r="S74" s="474" t="str">
        <f>""</f>
        <v/>
      </c>
      <c r="T74" s="474"/>
      <c r="U74" s="474"/>
      <c r="V74" s="474"/>
      <c r="W74" s="476" t="str">
        <f t="shared" ca="1" si="70"/>
        <v/>
      </c>
      <c r="X74" s="477" t="str">
        <f t="shared" ca="1" si="72"/>
        <v/>
      </c>
      <c r="Y74" s="477" t="str">
        <f t="shared" ca="1" si="73"/>
        <v/>
      </c>
      <c r="Z74" s="477" t="str">
        <f t="shared" ca="1" si="74"/>
        <v/>
      </c>
      <c r="AA74" s="520">
        <f ca="1">SelectionDataCentral!C74</f>
        <v>0</v>
      </c>
      <c r="AB74" s="521">
        <f t="shared" ca="1" si="75"/>
        <v>0</v>
      </c>
      <c r="AC74" s="522">
        <f t="shared" ca="1" si="76"/>
        <v>0</v>
      </c>
      <c r="AD74" s="522">
        <f t="shared" ca="1" si="77"/>
        <v>0</v>
      </c>
      <c r="AE74" s="522">
        <f t="shared" ca="1" si="44"/>
        <v>0</v>
      </c>
      <c r="AF74" s="522">
        <f t="shared" ca="1" si="45"/>
        <v>0</v>
      </c>
      <c r="AG74" s="522">
        <f t="shared" ca="1" si="78"/>
        <v>0</v>
      </c>
      <c r="AH74" s="522">
        <f t="shared" ca="1" si="79"/>
        <v>0</v>
      </c>
      <c r="AI74" s="522">
        <f t="shared" ca="1" si="80"/>
        <v>0</v>
      </c>
      <c r="AJ74" s="522">
        <f t="shared" ref="AJ74:AJ137" ca="1" si="90">SUM(AF74:AH74)</f>
        <v>0</v>
      </c>
      <c r="AK74" s="522">
        <f t="shared" ca="1" si="81"/>
        <v>0</v>
      </c>
      <c r="AL74" s="522">
        <f t="shared" ca="1" si="82"/>
        <v>0</v>
      </c>
      <c r="AM74" s="522">
        <f t="shared" ca="1" si="83"/>
        <v>0</v>
      </c>
      <c r="AN74" s="523">
        <f t="shared" ca="1" si="84"/>
        <v>0</v>
      </c>
      <c r="AO74" s="523">
        <f t="shared" ca="1" si="85"/>
        <v>0</v>
      </c>
      <c r="AP74" s="524">
        <f t="shared" ca="1" si="86"/>
        <v>0</v>
      </c>
      <c r="AQ74" s="525">
        <f ca="1">IF(AND(SUM(AQ$7:AQ73)=1, SUM($AP74:AP74)=1,OR($AF74=1,$AE74=1)),1,0)</f>
        <v>0</v>
      </c>
      <c r="AR74" s="525">
        <f ca="1">IF(AND(SUM(AR$7:AR73)=1, SUM($AP74:AQ74)=1,OR($AF74=1,$AE74=1)),1,0)</f>
        <v>0</v>
      </c>
      <c r="AS74" s="526">
        <f ca="1">IF(AND(SUM(AS$7:AS73)=1, SUM($AP74:AR74)=1,OR($AF74=1,AD74=1),SUM(AX$7:AX73)&lt;2),1,0)</f>
        <v>0</v>
      </c>
      <c r="AT74" s="526">
        <f ca="1">IF(AND(SUM(AT$7:AT73)=1, SUM($AP74:AS74)=1,OR($AG74=1,$AH74=1,$AF74=1,$AD74=1)),1,0)</f>
        <v>0</v>
      </c>
      <c r="AU74" s="526">
        <f ca="1">IF(AND(SUM(AU$7:AU73)=1, SUM($AP74:AT74)=1,OR($AG74=1,$AH74=1,$AF74=1,$AD74=1)),1,0)</f>
        <v>0</v>
      </c>
      <c r="AV74" s="526">
        <f ca="1">IF(AND(SUM(AV$7:AV73)=1, SUM($AP74:AU74)=1,OR($AG74=1,$AH74=1,$AF74=1,$AD74=1)),1,0)</f>
        <v>0</v>
      </c>
      <c r="AW74" s="526">
        <f ca="1">IF(AND(SUM(AW$7:AW73)=1, SUM($AP74:AV74)=1,OR($AG74=1,$AH74=1,$AF74=1,$AD74=1)),1,0)</f>
        <v>0</v>
      </c>
      <c r="AX74" s="526">
        <f ca="1">IF(AND(SUM(AX$7:AX73)=1, SUM($AP74:AW74)=1,SUM(AS$7:AS73)&lt;2,OR(AG74=1,AH74=1,AD74=1)),1,0)</f>
        <v>0</v>
      </c>
      <c r="AY74" s="526">
        <f ca="1">IF(AND(SUM(AY$7:AY73)=1,OR($AI74=1)),1,0)</f>
        <v>0</v>
      </c>
      <c r="AZ74" s="526">
        <f ca="1">IF(AND(SUM(AZ$7:AZ73)=1,OR($AB74=1)),1,0)</f>
        <v>0</v>
      </c>
      <c r="BA74" s="527">
        <f ca="1">IF(SUM($AP74:AZ74)=1,1,0)</f>
        <v>0</v>
      </c>
      <c r="BB74" s="528" t="str">
        <f t="shared" ca="1" si="64"/>
        <v/>
      </c>
      <c r="BC74" s="526" t="str">
        <f t="shared" ca="1" si="64"/>
        <v/>
      </c>
      <c r="BD74" s="526" t="str">
        <f t="shared" ca="1" si="64"/>
        <v/>
      </c>
      <c r="BE74" s="526" t="str">
        <f t="shared" ca="1" si="64"/>
        <v/>
      </c>
      <c r="BF74" s="526" t="str">
        <f t="shared" ca="1" si="64"/>
        <v/>
      </c>
      <c r="BG74" s="526" t="str">
        <f t="shared" ca="1" si="61"/>
        <v/>
      </c>
      <c r="BH74" s="526" t="str">
        <f t="shared" ca="1" si="61"/>
        <v/>
      </c>
      <c r="BI74" s="526" t="str">
        <f t="shared" ca="1" si="61"/>
        <v/>
      </c>
      <c r="BJ74" s="526" t="str">
        <f t="shared" ca="1" si="61"/>
        <v/>
      </c>
      <c r="BK74" s="526" t="str">
        <f t="shared" ca="1" si="61"/>
        <v/>
      </c>
      <c r="BL74" s="527" t="str">
        <f t="shared" ca="1" si="61"/>
        <v/>
      </c>
      <c r="BM74" s="487" t="str">
        <f t="shared" ca="1" si="60"/>
        <v/>
      </c>
      <c r="BN74" s="488" t="str">
        <f t="shared" ca="1" si="60"/>
        <v/>
      </c>
      <c r="BO74" s="488" t="str">
        <f t="shared" ca="1" si="60"/>
        <v/>
      </c>
      <c r="BP74" s="488" t="str">
        <f t="shared" ca="1" si="60"/>
        <v/>
      </c>
      <c r="BQ74" s="488" t="str">
        <f t="shared" ca="1" si="60"/>
        <v/>
      </c>
      <c r="BR74" s="488" t="str">
        <f t="shared" ca="1" si="60"/>
        <v/>
      </c>
      <c r="BS74" s="488" t="str">
        <f t="shared" ca="1" si="60"/>
        <v/>
      </c>
      <c r="BT74" s="488" t="str">
        <f t="shared" ca="1" si="60"/>
        <v/>
      </c>
      <c r="BU74" s="489" t="str">
        <f t="shared" ca="1" si="59"/>
        <v/>
      </c>
      <c r="BV74" s="469"/>
      <c r="BW74" s="440"/>
      <c r="BX74" s="441">
        <f t="shared" ca="1" si="87"/>
        <v>0</v>
      </c>
      <c r="BY74" s="394">
        <f t="shared" ca="1" si="88"/>
        <v>0</v>
      </c>
      <c r="BZ74" s="394">
        <f t="shared" ref="BZ74:BZ105" ca="1" si="91">IF(CC74&gt;0,INDIRECT("'Product CodesCentral'!E"&amp;CC74),"")</f>
        <v>0</v>
      </c>
      <c r="CA74" s="394">
        <f t="shared" ca="1" si="89"/>
        <v>0</v>
      </c>
      <c r="CB74" s="468"/>
      <c r="CC74" s="467">
        <f ca="1">'Product CodesCentral'!G67</f>
        <v>1</v>
      </c>
      <c r="CD74" s="468"/>
      <c r="CE74" s="468"/>
      <c r="CF74" s="468"/>
      <c r="CG74" s="469"/>
      <c r="CH74" s="469"/>
      <c r="CI74" s="469"/>
      <c r="CJ74" s="469"/>
      <c r="CK74" s="469"/>
      <c r="CL74" s="469"/>
      <c r="CM74" s="469"/>
      <c r="CN74" s="469"/>
      <c r="CO74" s="469"/>
      <c r="CP74" s="469"/>
      <c r="CQ74" s="469"/>
      <c r="CR74" s="469"/>
      <c r="CS74" s="469"/>
      <c r="CT74" s="469"/>
      <c r="CU74" s="469"/>
      <c r="CV74" s="469"/>
      <c r="CW74" s="469"/>
      <c r="CX74" s="469"/>
      <c r="CY74" s="469"/>
      <c r="CZ74" s="469"/>
      <c r="DA74" s="469"/>
      <c r="DB74" s="469"/>
      <c r="DC74" s="469"/>
      <c r="DD74" s="469"/>
      <c r="DE74" s="469"/>
      <c r="DF74" s="469"/>
      <c r="DG74" s="469"/>
      <c r="DH74" s="469"/>
      <c r="DI74" s="469"/>
      <c r="DJ74" s="469"/>
      <c r="DK74" s="469"/>
      <c r="DL74" s="469"/>
      <c r="DM74" s="469"/>
      <c r="DN74" s="469"/>
      <c r="DO74" s="469"/>
      <c r="DP74" s="469"/>
      <c r="DQ74" s="469"/>
      <c r="DR74" s="469"/>
      <c r="DS74" s="469"/>
      <c r="DT74" s="469"/>
      <c r="DU74" s="469"/>
      <c r="DV74" s="469"/>
      <c r="DW74" s="469"/>
      <c r="DX74" s="469"/>
      <c r="DY74" s="469"/>
      <c r="DZ74" s="469"/>
      <c r="EA74" s="469"/>
      <c r="EB74" s="469"/>
      <c r="EC74" s="469"/>
      <c r="ED74" s="469"/>
      <c r="EE74" s="469"/>
      <c r="EF74" s="469"/>
      <c r="EG74" s="469"/>
      <c r="EH74" s="469"/>
      <c r="EI74" s="469"/>
      <c r="EJ74" s="469"/>
      <c r="EK74" s="469"/>
      <c r="EL74" s="469"/>
      <c r="EM74" s="469"/>
      <c r="EN74" s="469"/>
      <c r="EO74" s="469"/>
      <c r="EP74" s="469"/>
      <c r="EQ74" s="469"/>
      <c r="ER74" s="469"/>
      <c r="ES74" s="469"/>
      <c r="ET74" s="469"/>
      <c r="EU74" s="469"/>
      <c r="EV74" s="469"/>
      <c r="EW74" s="469"/>
      <c r="EX74" s="469"/>
      <c r="EY74" s="469"/>
      <c r="EZ74" s="469"/>
      <c r="FA74" s="469"/>
      <c r="FB74" s="469"/>
      <c r="FC74" s="469"/>
      <c r="FD74" s="469"/>
      <c r="FE74" s="469"/>
      <c r="FF74" s="469"/>
      <c r="FG74" s="469"/>
      <c r="FH74" s="469"/>
      <c r="FI74" s="469"/>
      <c r="FJ74" s="469"/>
      <c r="FK74" s="469"/>
      <c r="FL74" s="469"/>
      <c r="FM74" s="469"/>
      <c r="FN74" s="469"/>
      <c r="FO74" s="469"/>
      <c r="FP74" s="469"/>
      <c r="FQ74" s="469"/>
      <c r="FR74" s="469"/>
      <c r="FS74" s="469"/>
      <c r="FT74" s="469"/>
    </row>
    <row r="75" spans="1:176" s="467" customFormat="1" ht="15" hidden="1" customHeight="1" thickBot="1" x14ac:dyDescent="0.3">
      <c r="A75" s="468"/>
      <c r="B75" s="468"/>
      <c r="C75" s="544" t="str">
        <f ca="1">CONCATENATE(SelectionDataCentral!D75,L75)</f>
        <v>0</v>
      </c>
      <c r="D75" s="541" t="s">
        <v>50</v>
      </c>
      <c r="E75" s="517" t="str">
        <f t="shared" si="57"/>
        <v>€</v>
      </c>
      <c r="F75" s="537"/>
      <c r="G75" s="537" t="str">
        <f t="shared" ca="1" si="66"/>
        <v>-</v>
      </c>
      <c r="H75" s="518"/>
      <c r="I75" s="519"/>
      <c r="J75" s="474"/>
      <c r="K75" s="474" t="str">
        <f t="shared" ca="1" si="71"/>
        <v>-</v>
      </c>
      <c r="L75" s="474"/>
      <c r="M75" s="474" t="str">
        <f t="shared" si="40"/>
        <v/>
      </c>
      <c r="N75" s="474" t="str">
        <f t="shared" ca="1" si="41"/>
        <v/>
      </c>
      <c r="O75" s="448" t="str">
        <f t="shared" ca="1" si="68"/>
        <v/>
      </c>
      <c r="P75" s="448" t="str">
        <f t="shared" ca="1" si="69"/>
        <v/>
      </c>
      <c r="Q75" s="449" t="str">
        <f t="shared" ref="Q75:Q138" si="92">IF(D75="-","",CONCATENATE(R75,W75))</f>
        <v/>
      </c>
      <c r="R75" s="475" t="str">
        <f t="shared" si="67"/>
        <v/>
      </c>
      <c r="S75" s="474" t="str">
        <f>""</f>
        <v/>
      </c>
      <c r="T75" s="474"/>
      <c r="U75" s="474"/>
      <c r="V75" s="474"/>
      <c r="W75" s="476" t="str">
        <f t="shared" ca="1" si="70"/>
        <v/>
      </c>
      <c r="X75" s="477" t="str">
        <f t="shared" ca="1" si="72"/>
        <v/>
      </c>
      <c r="Y75" s="477" t="str">
        <f t="shared" ca="1" si="73"/>
        <v/>
      </c>
      <c r="Z75" s="477" t="str">
        <f t="shared" ca="1" si="74"/>
        <v/>
      </c>
      <c r="AA75" s="520">
        <f ca="1">SelectionDataCentral!C75</f>
        <v>0</v>
      </c>
      <c r="AB75" s="521">
        <f t="shared" ca="1" si="75"/>
        <v>0</v>
      </c>
      <c r="AC75" s="522">
        <f t="shared" ca="1" si="76"/>
        <v>0</v>
      </c>
      <c r="AD75" s="522">
        <f t="shared" ca="1" si="77"/>
        <v>0</v>
      </c>
      <c r="AE75" s="522">
        <f t="shared" ca="1" si="44"/>
        <v>0</v>
      </c>
      <c r="AF75" s="522">
        <f t="shared" ca="1" si="45"/>
        <v>0</v>
      </c>
      <c r="AG75" s="522">
        <f t="shared" ca="1" si="78"/>
        <v>0</v>
      </c>
      <c r="AH75" s="522">
        <f t="shared" ca="1" si="79"/>
        <v>0</v>
      </c>
      <c r="AI75" s="522">
        <f t="shared" ca="1" si="80"/>
        <v>0</v>
      </c>
      <c r="AJ75" s="522">
        <f t="shared" ca="1" si="90"/>
        <v>0</v>
      </c>
      <c r="AK75" s="522">
        <f t="shared" ca="1" si="81"/>
        <v>0</v>
      </c>
      <c r="AL75" s="522">
        <f t="shared" ca="1" si="82"/>
        <v>0</v>
      </c>
      <c r="AM75" s="522">
        <f t="shared" ca="1" si="83"/>
        <v>0</v>
      </c>
      <c r="AN75" s="523">
        <f t="shared" ca="1" si="84"/>
        <v>0</v>
      </c>
      <c r="AO75" s="523">
        <f t="shared" ca="1" si="85"/>
        <v>0</v>
      </c>
      <c r="AP75" s="524">
        <f t="shared" ca="1" si="86"/>
        <v>0</v>
      </c>
      <c r="AQ75" s="525">
        <f ca="1">IF(AND(SUM(AQ$7:AQ74)=1, SUM($AP75:AP75)=1,OR($AF75=1,$AE75=1)),1,0)</f>
        <v>0</v>
      </c>
      <c r="AR75" s="525">
        <f ca="1">IF(AND(SUM(AR$7:AR74)=1, SUM($AP75:AQ75)=1,OR($AF75=1,$AE75=1)),1,0)</f>
        <v>0</v>
      </c>
      <c r="AS75" s="526">
        <f ca="1">IF(AND(SUM(AS$7:AS74)=1, SUM($AP75:AR75)=1,OR($AF75=1,AD75=1),SUM(AX$7:AX74)&lt;2),1,0)</f>
        <v>0</v>
      </c>
      <c r="AT75" s="526">
        <f ca="1">IF(AND(SUM(AT$7:AT74)=1, SUM($AP75:AS75)=1,OR($AG75=1,$AH75=1,$AF75=1,$AD75=1)),1,0)</f>
        <v>0</v>
      </c>
      <c r="AU75" s="526">
        <f ca="1">IF(AND(SUM(AU$7:AU74)=1, SUM($AP75:AT75)=1,OR($AG75=1,$AH75=1,$AF75=1,$AD75=1)),1,0)</f>
        <v>0</v>
      </c>
      <c r="AV75" s="526">
        <f ca="1">IF(AND(SUM(AV$7:AV74)=1, SUM($AP75:AU75)=1,OR($AG75=1,$AH75=1,$AF75=1,$AD75=1)),1,0)</f>
        <v>0</v>
      </c>
      <c r="AW75" s="526">
        <f ca="1">IF(AND(SUM(AW$7:AW74)=1, SUM($AP75:AV75)=1,OR($AG75=1,$AH75=1,$AF75=1,$AD75=1)),1,0)</f>
        <v>0</v>
      </c>
      <c r="AX75" s="526">
        <f ca="1">IF(AND(SUM(AX$7:AX74)=1, SUM($AP75:AW75)=1,SUM(AS$7:AS74)&lt;2,OR(AG75=1,AH75=1,AD75=1)),1,0)</f>
        <v>0</v>
      </c>
      <c r="AY75" s="526">
        <f ca="1">IF(AND(SUM(AY$7:AY74)=1,OR($AI75=1)),1,0)</f>
        <v>0</v>
      </c>
      <c r="AZ75" s="526">
        <f ca="1">IF(AND(SUM(AZ$7:AZ74)=1,OR($AB75=1)),1,0)</f>
        <v>0</v>
      </c>
      <c r="BA75" s="527">
        <f ca="1">IF(SUM($AP75:AZ75)=1,1,0)</f>
        <v>0</v>
      </c>
      <c r="BB75" s="528" t="str">
        <f t="shared" ca="1" si="64"/>
        <v/>
      </c>
      <c r="BC75" s="526" t="str">
        <f t="shared" ca="1" si="64"/>
        <v/>
      </c>
      <c r="BD75" s="526" t="str">
        <f t="shared" ca="1" si="64"/>
        <v/>
      </c>
      <c r="BE75" s="526" t="str">
        <f t="shared" ca="1" si="64"/>
        <v/>
      </c>
      <c r="BF75" s="526" t="str">
        <f t="shared" ca="1" si="64"/>
        <v/>
      </c>
      <c r="BG75" s="526" t="str">
        <f t="shared" ca="1" si="61"/>
        <v/>
      </c>
      <c r="BH75" s="526" t="str">
        <f t="shared" ca="1" si="61"/>
        <v/>
      </c>
      <c r="BI75" s="526" t="str">
        <f t="shared" ca="1" si="61"/>
        <v/>
      </c>
      <c r="BJ75" s="526" t="str">
        <f t="shared" ca="1" si="61"/>
        <v/>
      </c>
      <c r="BK75" s="526" t="str">
        <f t="shared" ca="1" si="61"/>
        <v/>
      </c>
      <c r="BL75" s="527" t="str">
        <f t="shared" ca="1" si="61"/>
        <v/>
      </c>
      <c r="BM75" s="487" t="str">
        <f t="shared" ca="1" si="60"/>
        <v/>
      </c>
      <c r="BN75" s="488" t="str">
        <f t="shared" ca="1" si="60"/>
        <v/>
      </c>
      <c r="BO75" s="488" t="str">
        <f t="shared" ca="1" si="60"/>
        <v/>
      </c>
      <c r="BP75" s="488" t="str">
        <f t="shared" ca="1" si="60"/>
        <v/>
      </c>
      <c r="BQ75" s="488" t="str">
        <f t="shared" ca="1" si="60"/>
        <v/>
      </c>
      <c r="BR75" s="488" t="str">
        <f t="shared" ca="1" si="60"/>
        <v/>
      </c>
      <c r="BS75" s="488" t="str">
        <f t="shared" ca="1" si="60"/>
        <v/>
      </c>
      <c r="BT75" s="488" t="str">
        <f t="shared" ca="1" si="60"/>
        <v/>
      </c>
      <c r="BU75" s="489" t="str">
        <f t="shared" ca="1" si="59"/>
        <v/>
      </c>
      <c r="BV75" s="469"/>
      <c r="BW75" s="440"/>
      <c r="BX75" s="441">
        <f t="shared" ca="1" si="87"/>
        <v>0</v>
      </c>
      <c r="BY75" s="394">
        <f t="shared" ca="1" si="88"/>
        <v>0</v>
      </c>
      <c r="BZ75" s="394">
        <f t="shared" ca="1" si="91"/>
        <v>0</v>
      </c>
      <c r="CA75" s="394">
        <f t="shared" ca="1" si="89"/>
        <v>0</v>
      </c>
      <c r="CB75" s="468"/>
      <c r="CC75" s="467">
        <f ca="1">'Product CodesCentral'!G68</f>
        <v>1</v>
      </c>
      <c r="CD75" s="468"/>
      <c r="CE75" s="468"/>
      <c r="CF75" s="468"/>
      <c r="CG75" s="469"/>
      <c r="CH75" s="469"/>
      <c r="CI75" s="469"/>
      <c r="CJ75" s="469"/>
      <c r="CK75" s="469"/>
      <c r="CL75" s="469"/>
      <c r="CM75" s="469"/>
      <c r="CN75" s="469"/>
      <c r="CO75" s="469"/>
      <c r="CP75" s="469"/>
      <c r="CQ75" s="469"/>
      <c r="CR75" s="469"/>
      <c r="CS75" s="469"/>
      <c r="CT75" s="469"/>
      <c r="CU75" s="469"/>
      <c r="CV75" s="469"/>
      <c r="CW75" s="469"/>
      <c r="CX75" s="469"/>
      <c r="CY75" s="469"/>
      <c r="CZ75" s="469"/>
      <c r="DA75" s="469"/>
      <c r="DB75" s="469"/>
      <c r="DC75" s="469"/>
      <c r="DD75" s="469"/>
      <c r="DE75" s="469"/>
      <c r="DF75" s="469"/>
      <c r="DG75" s="469"/>
      <c r="DH75" s="469"/>
      <c r="DI75" s="469"/>
      <c r="DJ75" s="469"/>
      <c r="DK75" s="469"/>
      <c r="DL75" s="469"/>
      <c r="DM75" s="469"/>
      <c r="DN75" s="469"/>
      <c r="DO75" s="469"/>
      <c r="DP75" s="469"/>
      <c r="DQ75" s="469"/>
      <c r="DR75" s="469"/>
      <c r="DS75" s="469"/>
      <c r="DT75" s="469"/>
      <c r="DU75" s="469"/>
      <c r="DV75" s="469"/>
      <c r="DW75" s="469"/>
      <c r="DX75" s="469"/>
      <c r="DY75" s="469"/>
      <c r="DZ75" s="469"/>
      <c r="EA75" s="469"/>
      <c r="EB75" s="469"/>
      <c r="EC75" s="469"/>
      <c r="ED75" s="469"/>
      <c r="EE75" s="469"/>
      <c r="EF75" s="469"/>
      <c r="EG75" s="469"/>
      <c r="EH75" s="469"/>
      <c r="EI75" s="469"/>
      <c r="EJ75" s="469"/>
      <c r="EK75" s="469"/>
      <c r="EL75" s="469"/>
      <c r="EM75" s="469"/>
      <c r="EN75" s="469"/>
      <c r="EO75" s="469"/>
      <c r="EP75" s="469"/>
      <c r="EQ75" s="469"/>
      <c r="ER75" s="469"/>
      <c r="ES75" s="469"/>
      <c r="ET75" s="469"/>
      <c r="EU75" s="469"/>
      <c r="EV75" s="469"/>
      <c r="EW75" s="469"/>
      <c r="EX75" s="469"/>
      <c r="EY75" s="469"/>
      <c r="EZ75" s="469"/>
      <c r="FA75" s="469"/>
      <c r="FB75" s="469"/>
      <c r="FC75" s="469"/>
      <c r="FD75" s="469"/>
      <c r="FE75" s="469"/>
      <c r="FF75" s="469"/>
      <c r="FG75" s="469"/>
      <c r="FH75" s="469"/>
      <c r="FI75" s="469"/>
      <c r="FJ75" s="469"/>
      <c r="FK75" s="469"/>
      <c r="FL75" s="469"/>
      <c r="FM75" s="469"/>
      <c r="FN75" s="469"/>
      <c r="FO75" s="469"/>
      <c r="FP75" s="469"/>
      <c r="FQ75" s="469"/>
      <c r="FR75" s="469"/>
      <c r="FS75" s="469"/>
      <c r="FT75" s="469"/>
    </row>
    <row r="76" spans="1:176" s="467" customFormat="1" ht="15" hidden="1" customHeight="1" thickBot="1" x14ac:dyDescent="0.3">
      <c r="A76" s="468"/>
      <c r="B76" s="468"/>
      <c r="C76" s="567" t="str">
        <f ca="1">CONCATENATE(SelectionDataCentral!D76,L76)</f>
        <v>0</v>
      </c>
      <c r="D76" s="541" t="s">
        <v>50</v>
      </c>
      <c r="E76" s="517" t="str">
        <f t="shared" si="57"/>
        <v>€</v>
      </c>
      <c r="F76" s="539"/>
      <c r="G76" s="539" t="str">
        <f t="shared" ca="1" si="66"/>
        <v>-</v>
      </c>
      <c r="H76" s="518"/>
      <c r="I76" s="519"/>
      <c r="J76" s="474"/>
      <c r="K76" s="474" t="str">
        <f t="shared" ca="1" si="71"/>
        <v>-</v>
      </c>
      <c r="L76" s="474"/>
      <c r="M76" s="474" t="str">
        <f t="shared" si="40"/>
        <v/>
      </c>
      <c r="N76" s="474" t="str">
        <f t="shared" ca="1" si="41"/>
        <v/>
      </c>
      <c r="O76" s="448" t="str">
        <f t="shared" ca="1" si="68"/>
        <v/>
      </c>
      <c r="P76" s="448" t="str">
        <f t="shared" ca="1" si="69"/>
        <v/>
      </c>
      <c r="Q76" s="449" t="str">
        <f t="shared" si="92"/>
        <v/>
      </c>
      <c r="R76" s="475" t="str">
        <f t="shared" si="67"/>
        <v/>
      </c>
      <c r="S76" s="474" t="str">
        <f>""</f>
        <v/>
      </c>
      <c r="T76" s="474"/>
      <c r="U76" s="474"/>
      <c r="V76" s="474"/>
      <c r="W76" s="476" t="str">
        <f t="shared" ca="1" si="70"/>
        <v/>
      </c>
      <c r="X76" s="477" t="str">
        <f t="shared" ca="1" si="72"/>
        <v/>
      </c>
      <c r="Y76" s="477" t="str">
        <f t="shared" ca="1" si="73"/>
        <v/>
      </c>
      <c r="Z76" s="477" t="str">
        <f t="shared" ca="1" si="74"/>
        <v/>
      </c>
      <c r="AA76" s="520">
        <f ca="1">SelectionDataCentral!C76</f>
        <v>0</v>
      </c>
      <c r="AB76" s="521">
        <f t="shared" ca="1" si="75"/>
        <v>0</v>
      </c>
      <c r="AC76" s="522">
        <f t="shared" ca="1" si="76"/>
        <v>0</v>
      </c>
      <c r="AD76" s="522">
        <f t="shared" ca="1" si="77"/>
        <v>0</v>
      </c>
      <c r="AE76" s="522">
        <f t="shared" ca="1" si="44"/>
        <v>0</v>
      </c>
      <c r="AF76" s="522">
        <f t="shared" ca="1" si="45"/>
        <v>0</v>
      </c>
      <c r="AG76" s="522">
        <f t="shared" ca="1" si="78"/>
        <v>0</v>
      </c>
      <c r="AH76" s="522">
        <f t="shared" ca="1" si="79"/>
        <v>0</v>
      </c>
      <c r="AI76" s="522">
        <f t="shared" ca="1" si="80"/>
        <v>0</v>
      </c>
      <c r="AJ76" s="522">
        <f t="shared" ca="1" si="90"/>
        <v>0</v>
      </c>
      <c r="AK76" s="522">
        <f t="shared" ca="1" si="81"/>
        <v>0</v>
      </c>
      <c r="AL76" s="522">
        <f t="shared" ca="1" si="82"/>
        <v>0</v>
      </c>
      <c r="AM76" s="522">
        <f t="shared" ca="1" si="83"/>
        <v>0</v>
      </c>
      <c r="AN76" s="523">
        <f t="shared" ca="1" si="84"/>
        <v>0</v>
      </c>
      <c r="AO76" s="523">
        <f t="shared" ca="1" si="85"/>
        <v>0</v>
      </c>
      <c r="AP76" s="524">
        <f t="shared" ca="1" si="86"/>
        <v>0</v>
      </c>
      <c r="AQ76" s="525">
        <f ca="1">IF(AND(SUM(AQ$7:AQ75)=1, SUM($AP76:AP76)=1,OR($AF76=1,$AE76=1)),1,0)</f>
        <v>0</v>
      </c>
      <c r="AR76" s="525">
        <f ca="1">IF(AND(SUM(AR$7:AR75)=1, SUM($AP76:AQ76)=1,OR($AF76=1,$AE76=1)),1,0)</f>
        <v>0</v>
      </c>
      <c r="AS76" s="526">
        <f ca="1">IF(AND(SUM(AS$7:AS75)=1, SUM($AP76:AR76)=1,OR($AF76=1,AD76=1),SUM(AX$7:AX75)&lt;2),1,0)</f>
        <v>0</v>
      </c>
      <c r="AT76" s="526">
        <f ca="1">IF(AND(SUM(AT$7:AT75)=1, SUM($AP76:AS76)=1,OR($AG76=1,$AH76=1,$AF76=1,$AD76=1)),1,0)</f>
        <v>0</v>
      </c>
      <c r="AU76" s="526">
        <f ca="1">IF(AND(SUM(AU$7:AU75)=1, SUM($AP76:AT76)=1,OR($AG76=1,$AH76=1,$AF76=1,$AD76=1)),1,0)</f>
        <v>0</v>
      </c>
      <c r="AV76" s="526">
        <f ca="1">IF(AND(SUM(AV$7:AV75)=1, SUM($AP76:AU76)=1,OR($AG76=1,$AH76=1,$AF76=1,$AD76=1)),1,0)</f>
        <v>0</v>
      </c>
      <c r="AW76" s="526">
        <f ca="1">IF(AND(SUM(AW$7:AW75)=1, SUM($AP76:AV76)=1,OR($AG76=1,$AH76=1,$AF76=1,$AD76=1)),1,0)</f>
        <v>0</v>
      </c>
      <c r="AX76" s="526">
        <f ca="1">IF(AND(SUM(AX$7:AX75)=1, SUM($AP76:AW76)=1,SUM(AS$7:AS75)&lt;2,OR(AG76=1,AH76=1,AD76=1)),1,0)</f>
        <v>0</v>
      </c>
      <c r="AY76" s="526">
        <f ca="1">IF(AND(SUM(AY$7:AY75)=1,OR($AI76=1)),1,0)</f>
        <v>0</v>
      </c>
      <c r="AZ76" s="526">
        <f ca="1">IF(AND(SUM(AZ$7:AZ75)=1,OR($AB76=1)),1,0)</f>
        <v>0</v>
      </c>
      <c r="BA76" s="527">
        <f ca="1">IF(SUM($AP76:AZ76)=1,1,0)</f>
        <v>0</v>
      </c>
      <c r="BB76" s="528" t="str">
        <f t="shared" ca="1" si="64"/>
        <v/>
      </c>
      <c r="BC76" s="526" t="str">
        <f t="shared" ca="1" si="64"/>
        <v/>
      </c>
      <c r="BD76" s="526" t="str">
        <f t="shared" ca="1" si="64"/>
        <v/>
      </c>
      <c r="BE76" s="526" t="str">
        <f t="shared" ca="1" si="64"/>
        <v/>
      </c>
      <c r="BF76" s="526" t="str">
        <f t="shared" ca="1" si="64"/>
        <v/>
      </c>
      <c r="BG76" s="526" t="str">
        <f t="shared" ca="1" si="61"/>
        <v/>
      </c>
      <c r="BH76" s="526" t="str">
        <f t="shared" ca="1" si="61"/>
        <v/>
      </c>
      <c r="BI76" s="526" t="str">
        <f t="shared" ca="1" si="61"/>
        <v/>
      </c>
      <c r="BJ76" s="526" t="str">
        <f t="shared" ca="1" si="61"/>
        <v/>
      </c>
      <c r="BK76" s="526" t="str">
        <f t="shared" ca="1" si="61"/>
        <v/>
      </c>
      <c r="BL76" s="527" t="str">
        <f t="shared" ca="1" si="61"/>
        <v/>
      </c>
      <c r="BM76" s="487" t="str">
        <f t="shared" ca="1" si="60"/>
        <v/>
      </c>
      <c r="BN76" s="488" t="str">
        <f t="shared" ca="1" si="60"/>
        <v/>
      </c>
      <c r="BO76" s="488" t="str">
        <f t="shared" ca="1" si="60"/>
        <v/>
      </c>
      <c r="BP76" s="488" t="str">
        <f t="shared" ca="1" si="60"/>
        <v/>
      </c>
      <c r="BQ76" s="488" t="str">
        <f t="shared" ca="1" si="60"/>
        <v/>
      </c>
      <c r="BR76" s="488" t="str">
        <f t="shared" ca="1" si="60"/>
        <v/>
      </c>
      <c r="BS76" s="488" t="str">
        <f t="shared" ca="1" si="60"/>
        <v/>
      </c>
      <c r="BT76" s="488" t="str">
        <f t="shared" ca="1" si="60"/>
        <v/>
      </c>
      <c r="BU76" s="489" t="str">
        <f t="shared" ca="1" si="59"/>
        <v/>
      </c>
      <c r="BV76" s="469"/>
      <c r="BW76" s="440"/>
      <c r="BX76" s="441">
        <f t="shared" ca="1" si="87"/>
        <v>0</v>
      </c>
      <c r="BY76" s="394">
        <f t="shared" ca="1" si="88"/>
        <v>0</v>
      </c>
      <c r="BZ76" s="394">
        <f t="shared" ca="1" si="91"/>
        <v>0</v>
      </c>
      <c r="CA76" s="394">
        <f t="shared" ca="1" si="89"/>
        <v>0</v>
      </c>
      <c r="CB76" s="468"/>
      <c r="CC76" s="467">
        <f ca="1">'Product CodesCentral'!G69</f>
        <v>1</v>
      </c>
      <c r="CD76" s="468"/>
      <c r="CE76" s="468"/>
      <c r="CF76" s="468"/>
      <c r="CG76" s="469"/>
      <c r="CH76" s="469"/>
      <c r="CI76" s="469"/>
      <c r="CJ76" s="469"/>
      <c r="CK76" s="469"/>
      <c r="CL76" s="469"/>
      <c r="CM76" s="469"/>
      <c r="CN76" s="469"/>
      <c r="CO76" s="469"/>
      <c r="CP76" s="469"/>
      <c r="CQ76" s="469"/>
      <c r="CR76" s="469"/>
      <c r="CS76" s="469"/>
      <c r="CT76" s="469"/>
      <c r="CU76" s="469"/>
      <c r="CV76" s="469"/>
      <c r="CW76" s="469"/>
      <c r="CX76" s="469"/>
      <c r="CY76" s="469"/>
      <c r="CZ76" s="469"/>
      <c r="DA76" s="469"/>
      <c r="DB76" s="469"/>
      <c r="DC76" s="469"/>
      <c r="DD76" s="469"/>
      <c r="DE76" s="469"/>
      <c r="DF76" s="469"/>
      <c r="DG76" s="469"/>
      <c r="DH76" s="469"/>
      <c r="DI76" s="469"/>
      <c r="DJ76" s="469"/>
      <c r="DK76" s="469"/>
      <c r="DL76" s="469"/>
      <c r="DM76" s="469"/>
      <c r="DN76" s="469"/>
      <c r="DO76" s="469"/>
      <c r="DP76" s="469"/>
      <c r="DQ76" s="469"/>
      <c r="DR76" s="469"/>
      <c r="DS76" s="469"/>
      <c r="DT76" s="469"/>
      <c r="DU76" s="469"/>
      <c r="DV76" s="469"/>
      <c r="DW76" s="469"/>
      <c r="DX76" s="469"/>
      <c r="DY76" s="469"/>
      <c r="DZ76" s="469"/>
      <c r="EA76" s="469"/>
      <c r="EB76" s="469"/>
      <c r="EC76" s="469"/>
      <c r="ED76" s="469"/>
      <c r="EE76" s="469"/>
      <c r="EF76" s="469"/>
      <c r="EG76" s="469"/>
      <c r="EH76" s="469"/>
      <c r="EI76" s="469"/>
      <c r="EJ76" s="469"/>
      <c r="EK76" s="469"/>
      <c r="EL76" s="469"/>
      <c r="EM76" s="469"/>
      <c r="EN76" s="469"/>
      <c r="EO76" s="469"/>
      <c r="EP76" s="469"/>
      <c r="EQ76" s="469"/>
      <c r="ER76" s="469"/>
      <c r="ES76" s="469"/>
      <c r="ET76" s="469"/>
      <c r="EU76" s="469"/>
      <c r="EV76" s="469"/>
      <c r="EW76" s="469"/>
      <c r="EX76" s="469"/>
      <c r="EY76" s="469"/>
      <c r="EZ76" s="469"/>
      <c r="FA76" s="469"/>
      <c r="FB76" s="469"/>
      <c r="FC76" s="469"/>
      <c r="FD76" s="469"/>
      <c r="FE76" s="469"/>
      <c r="FF76" s="469"/>
      <c r="FG76" s="469"/>
      <c r="FH76" s="469"/>
      <c r="FI76" s="469"/>
      <c r="FJ76" s="469"/>
      <c r="FK76" s="469"/>
      <c r="FL76" s="469"/>
      <c r="FM76" s="469"/>
      <c r="FN76" s="469"/>
      <c r="FO76" s="469"/>
      <c r="FP76" s="469"/>
      <c r="FQ76" s="469"/>
      <c r="FR76" s="469"/>
      <c r="FS76" s="469"/>
      <c r="FT76" s="469"/>
    </row>
    <row r="77" spans="1:176" s="467" customFormat="1" ht="15" hidden="1" customHeight="1" thickBot="1" x14ac:dyDescent="0.3">
      <c r="A77" s="468"/>
      <c r="B77" s="468"/>
      <c r="C77" s="544" t="str">
        <f ca="1">CONCATENATE(SelectionDataCentral!D77,L77)</f>
        <v>0</v>
      </c>
      <c r="D77" s="541" t="s">
        <v>50</v>
      </c>
      <c r="E77" s="517" t="str">
        <f t="shared" si="57"/>
        <v>€</v>
      </c>
      <c r="F77" s="537"/>
      <c r="G77" s="537" t="str">
        <f t="shared" ca="1" si="66"/>
        <v>-</v>
      </c>
      <c r="H77" s="518"/>
      <c r="I77" s="519"/>
      <c r="J77" s="474"/>
      <c r="K77" s="474" t="str">
        <f t="shared" ca="1" si="71"/>
        <v>-</v>
      </c>
      <c r="L77" s="474"/>
      <c r="M77" s="474" t="str">
        <f t="shared" si="40"/>
        <v/>
      </c>
      <c r="N77" s="474" t="str">
        <f t="shared" ca="1" si="41"/>
        <v/>
      </c>
      <c r="O77" s="448" t="str">
        <f t="shared" ca="1" si="68"/>
        <v/>
      </c>
      <c r="P77" s="448" t="str">
        <f t="shared" ca="1" si="69"/>
        <v/>
      </c>
      <c r="Q77" s="449" t="str">
        <f t="shared" si="92"/>
        <v/>
      </c>
      <c r="R77" s="475" t="str">
        <f t="shared" si="67"/>
        <v/>
      </c>
      <c r="S77" s="474" t="str">
        <f>""</f>
        <v/>
      </c>
      <c r="T77" s="474"/>
      <c r="U77" s="474"/>
      <c r="V77" s="474"/>
      <c r="W77" s="476" t="str">
        <f t="shared" ca="1" si="70"/>
        <v/>
      </c>
      <c r="X77" s="477" t="str">
        <f t="shared" ca="1" si="72"/>
        <v/>
      </c>
      <c r="Y77" s="477" t="str">
        <f t="shared" ca="1" si="73"/>
        <v/>
      </c>
      <c r="Z77" s="477" t="str">
        <f t="shared" ca="1" si="74"/>
        <v/>
      </c>
      <c r="AA77" s="520">
        <f ca="1">SelectionDataCentral!C77</f>
        <v>0</v>
      </c>
      <c r="AB77" s="521">
        <f t="shared" ca="1" si="75"/>
        <v>0</v>
      </c>
      <c r="AC77" s="522">
        <f t="shared" ca="1" si="76"/>
        <v>0</v>
      </c>
      <c r="AD77" s="522">
        <f t="shared" ca="1" si="77"/>
        <v>0</v>
      </c>
      <c r="AE77" s="522">
        <f t="shared" ca="1" si="44"/>
        <v>0</v>
      </c>
      <c r="AF77" s="522">
        <f t="shared" ca="1" si="45"/>
        <v>0</v>
      </c>
      <c r="AG77" s="522">
        <f t="shared" ca="1" si="78"/>
        <v>0</v>
      </c>
      <c r="AH77" s="522">
        <f t="shared" ca="1" si="79"/>
        <v>0</v>
      </c>
      <c r="AI77" s="522">
        <f t="shared" ca="1" si="80"/>
        <v>0</v>
      </c>
      <c r="AJ77" s="522">
        <f t="shared" ca="1" si="90"/>
        <v>0</v>
      </c>
      <c r="AK77" s="522">
        <f t="shared" ca="1" si="81"/>
        <v>0</v>
      </c>
      <c r="AL77" s="522">
        <f t="shared" ca="1" si="82"/>
        <v>0</v>
      </c>
      <c r="AM77" s="522">
        <f t="shared" ca="1" si="83"/>
        <v>0</v>
      </c>
      <c r="AN77" s="523">
        <f t="shared" ca="1" si="84"/>
        <v>0</v>
      </c>
      <c r="AO77" s="523">
        <f t="shared" ca="1" si="85"/>
        <v>0</v>
      </c>
      <c r="AP77" s="524">
        <f t="shared" ca="1" si="86"/>
        <v>0</v>
      </c>
      <c r="AQ77" s="525">
        <f ca="1">IF(AND(SUM(AQ$7:AQ76)=1, SUM($AP77:AP77)=1,OR($AF77=1,$AE77=1)),1,0)</f>
        <v>0</v>
      </c>
      <c r="AR77" s="525">
        <f ca="1">IF(AND(SUM(AR$7:AR76)=1, SUM($AP77:AQ77)=1,OR($AF77=1,$AE77=1)),1,0)</f>
        <v>0</v>
      </c>
      <c r="AS77" s="526">
        <f ca="1">IF(AND(SUM(AS$7:AS76)=1, SUM($AP77:AR77)=1,OR($AF77=1,AD77=1),SUM(AX$7:AX76)&lt;2),1,0)</f>
        <v>0</v>
      </c>
      <c r="AT77" s="526">
        <f ca="1">IF(AND(SUM(AT$7:AT76)=1, SUM($AP77:AS77)=1,OR($AG77=1,$AH77=1,$AF77=1,$AD77=1)),1,0)</f>
        <v>0</v>
      </c>
      <c r="AU77" s="526">
        <f ca="1">IF(AND(SUM(AU$7:AU76)=1, SUM($AP77:AT77)=1,OR($AG77=1,$AH77=1,$AF77=1,$AD77=1)),1,0)</f>
        <v>0</v>
      </c>
      <c r="AV77" s="526">
        <f ca="1">IF(AND(SUM(AV$7:AV76)=1, SUM($AP77:AU77)=1,OR($AG77=1,$AH77=1,$AF77=1,$AD77=1)),1,0)</f>
        <v>0</v>
      </c>
      <c r="AW77" s="526">
        <f ca="1">IF(AND(SUM(AW$7:AW76)=1, SUM($AP77:AV77)=1,OR($AG77=1,$AH77=1,$AF77=1,$AD77=1)),1,0)</f>
        <v>0</v>
      </c>
      <c r="AX77" s="526">
        <f ca="1">IF(AND(SUM(AX$7:AX76)=1, SUM($AP77:AW77)=1,SUM(AS$7:AS76)&lt;2,OR(AG77=1,AH77=1,AD77=1)),1,0)</f>
        <v>0</v>
      </c>
      <c r="AY77" s="526">
        <f ca="1">IF(AND(SUM(AY$7:AY76)=1,OR($AI77=1)),1,0)</f>
        <v>0</v>
      </c>
      <c r="AZ77" s="526">
        <f ca="1">IF(AND(SUM(AZ$7:AZ76)=1,OR($AB77=1)),1,0)</f>
        <v>0</v>
      </c>
      <c r="BA77" s="527">
        <f ca="1">IF(SUM($AP77:AZ77)=1,1,0)</f>
        <v>0</v>
      </c>
      <c r="BB77" s="528" t="str">
        <f t="shared" ca="1" si="64"/>
        <v/>
      </c>
      <c r="BC77" s="526" t="str">
        <f t="shared" ca="1" si="64"/>
        <v/>
      </c>
      <c r="BD77" s="526" t="str">
        <f t="shared" ca="1" si="64"/>
        <v/>
      </c>
      <c r="BE77" s="526" t="str">
        <f t="shared" ca="1" si="64"/>
        <v/>
      </c>
      <c r="BF77" s="526" t="str">
        <f t="shared" ca="1" si="64"/>
        <v/>
      </c>
      <c r="BG77" s="526" t="str">
        <f t="shared" ca="1" si="61"/>
        <v/>
      </c>
      <c r="BH77" s="526" t="str">
        <f t="shared" ca="1" si="61"/>
        <v/>
      </c>
      <c r="BI77" s="526" t="str">
        <f t="shared" ca="1" si="61"/>
        <v/>
      </c>
      <c r="BJ77" s="526" t="str">
        <f t="shared" ca="1" si="61"/>
        <v/>
      </c>
      <c r="BK77" s="526" t="str">
        <f t="shared" ca="1" si="61"/>
        <v/>
      </c>
      <c r="BL77" s="527" t="str">
        <f t="shared" ca="1" si="61"/>
        <v/>
      </c>
      <c r="BM77" s="487" t="str">
        <f t="shared" ca="1" si="60"/>
        <v/>
      </c>
      <c r="BN77" s="488" t="str">
        <f t="shared" ca="1" si="60"/>
        <v/>
      </c>
      <c r="BO77" s="488" t="str">
        <f t="shared" ca="1" si="60"/>
        <v/>
      </c>
      <c r="BP77" s="488" t="str">
        <f t="shared" ca="1" si="60"/>
        <v/>
      </c>
      <c r="BQ77" s="488" t="str">
        <f t="shared" ca="1" si="60"/>
        <v/>
      </c>
      <c r="BR77" s="488" t="str">
        <f t="shared" ca="1" si="60"/>
        <v/>
      </c>
      <c r="BS77" s="488" t="str">
        <f t="shared" ca="1" si="60"/>
        <v/>
      </c>
      <c r="BT77" s="488" t="str">
        <f t="shared" ca="1" si="60"/>
        <v/>
      </c>
      <c r="BU77" s="489" t="str">
        <f t="shared" ca="1" si="59"/>
        <v/>
      </c>
      <c r="BV77" s="469"/>
      <c r="BW77" s="440"/>
      <c r="BX77" s="441">
        <f t="shared" ca="1" si="87"/>
        <v>0</v>
      </c>
      <c r="BY77" s="394">
        <f t="shared" ca="1" si="88"/>
        <v>0</v>
      </c>
      <c r="BZ77" s="394">
        <f t="shared" ca="1" si="91"/>
        <v>0</v>
      </c>
      <c r="CA77" s="394">
        <f t="shared" ca="1" si="89"/>
        <v>0</v>
      </c>
      <c r="CB77" s="468"/>
      <c r="CC77" s="467">
        <f ca="1">'Product CodesCentral'!G70</f>
        <v>1</v>
      </c>
      <c r="CD77" s="468"/>
      <c r="CE77" s="468"/>
      <c r="CF77" s="468"/>
      <c r="CG77" s="469"/>
      <c r="CH77" s="469"/>
      <c r="CI77" s="469"/>
      <c r="CJ77" s="469"/>
      <c r="CK77" s="469"/>
      <c r="CL77" s="469"/>
      <c r="CM77" s="469"/>
      <c r="CN77" s="469"/>
      <c r="CO77" s="469"/>
      <c r="CP77" s="469"/>
      <c r="CQ77" s="469"/>
      <c r="CR77" s="469"/>
      <c r="CS77" s="469"/>
      <c r="CT77" s="469"/>
      <c r="CU77" s="469"/>
      <c r="CV77" s="469"/>
      <c r="CW77" s="469"/>
      <c r="CX77" s="469"/>
      <c r="CY77" s="469"/>
      <c r="CZ77" s="469"/>
      <c r="DA77" s="469"/>
      <c r="DB77" s="469"/>
      <c r="DC77" s="469"/>
      <c r="DD77" s="469"/>
      <c r="DE77" s="469"/>
      <c r="DF77" s="469"/>
      <c r="DG77" s="469"/>
      <c r="DH77" s="469"/>
      <c r="DI77" s="469"/>
      <c r="DJ77" s="469"/>
      <c r="DK77" s="469"/>
      <c r="DL77" s="469"/>
      <c r="DM77" s="469"/>
      <c r="DN77" s="469"/>
      <c r="DO77" s="469"/>
      <c r="DP77" s="469"/>
      <c r="DQ77" s="469"/>
      <c r="DR77" s="469"/>
      <c r="DS77" s="469"/>
      <c r="DT77" s="469"/>
      <c r="DU77" s="469"/>
      <c r="DV77" s="469"/>
      <c r="DW77" s="469"/>
      <c r="DX77" s="469"/>
      <c r="DY77" s="469"/>
      <c r="DZ77" s="469"/>
      <c r="EA77" s="469"/>
      <c r="EB77" s="469"/>
      <c r="EC77" s="469"/>
      <c r="ED77" s="469"/>
      <c r="EE77" s="469"/>
      <c r="EF77" s="469"/>
      <c r="EG77" s="469"/>
      <c r="EH77" s="469"/>
      <c r="EI77" s="469"/>
      <c r="EJ77" s="469"/>
      <c r="EK77" s="469"/>
      <c r="EL77" s="469"/>
      <c r="EM77" s="469"/>
      <c r="EN77" s="469"/>
      <c r="EO77" s="469"/>
      <c r="EP77" s="469"/>
      <c r="EQ77" s="469"/>
      <c r="ER77" s="469"/>
      <c r="ES77" s="469"/>
      <c r="ET77" s="469"/>
      <c r="EU77" s="469"/>
      <c r="EV77" s="469"/>
      <c r="EW77" s="469"/>
      <c r="EX77" s="469"/>
      <c r="EY77" s="469"/>
      <c r="EZ77" s="469"/>
      <c r="FA77" s="469"/>
      <c r="FB77" s="469"/>
      <c r="FC77" s="469"/>
      <c r="FD77" s="469"/>
      <c r="FE77" s="469"/>
      <c r="FF77" s="469"/>
      <c r="FG77" s="469"/>
      <c r="FH77" s="469"/>
      <c r="FI77" s="469"/>
      <c r="FJ77" s="469"/>
      <c r="FK77" s="469"/>
      <c r="FL77" s="469"/>
      <c r="FM77" s="469"/>
      <c r="FN77" s="469"/>
      <c r="FO77" s="469"/>
      <c r="FP77" s="469"/>
      <c r="FQ77" s="469"/>
      <c r="FR77" s="469"/>
      <c r="FS77" s="469"/>
      <c r="FT77" s="469"/>
    </row>
    <row r="78" spans="1:176" s="467" customFormat="1" ht="15" hidden="1" customHeight="1" thickBot="1" x14ac:dyDescent="0.3">
      <c r="A78" s="468"/>
      <c r="B78" s="468"/>
      <c r="C78" s="567" t="str">
        <f ca="1">CONCATENATE(SelectionDataCentral!D78,L78)</f>
        <v>0</v>
      </c>
      <c r="D78" s="541" t="s">
        <v>50</v>
      </c>
      <c r="E78" s="517" t="str">
        <f t="shared" si="57"/>
        <v>€</v>
      </c>
      <c r="F78" s="539"/>
      <c r="G78" s="539" t="str">
        <f t="shared" ca="1" si="66"/>
        <v>-</v>
      </c>
      <c r="H78" s="518"/>
      <c r="I78" s="519"/>
      <c r="J78" s="474"/>
      <c r="K78" s="474" t="str">
        <f t="shared" ca="1" si="71"/>
        <v>-</v>
      </c>
      <c r="L78" s="474"/>
      <c r="M78" s="474" t="str">
        <f t="shared" si="40"/>
        <v/>
      </c>
      <c r="N78" s="474" t="str">
        <f t="shared" ca="1" si="41"/>
        <v/>
      </c>
      <c r="O78" s="448" t="str">
        <f t="shared" ca="1" si="68"/>
        <v/>
      </c>
      <c r="P78" s="448" t="str">
        <f t="shared" ca="1" si="69"/>
        <v/>
      </c>
      <c r="Q78" s="449" t="str">
        <f t="shared" si="92"/>
        <v/>
      </c>
      <c r="R78" s="475" t="str">
        <f t="shared" si="67"/>
        <v/>
      </c>
      <c r="S78" s="474" t="str">
        <f>""</f>
        <v/>
      </c>
      <c r="T78" s="474"/>
      <c r="U78" s="474"/>
      <c r="V78" s="474"/>
      <c r="W78" s="476" t="str">
        <f t="shared" ca="1" si="70"/>
        <v/>
      </c>
      <c r="X78" s="477" t="str">
        <f t="shared" ca="1" si="72"/>
        <v/>
      </c>
      <c r="Y78" s="477" t="str">
        <f t="shared" ca="1" si="73"/>
        <v/>
      </c>
      <c r="Z78" s="477" t="str">
        <f t="shared" ca="1" si="74"/>
        <v/>
      </c>
      <c r="AA78" s="520">
        <f ca="1">SelectionDataCentral!C78</f>
        <v>0</v>
      </c>
      <c r="AB78" s="521">
        <f t="shared" ca="1" si="75"/>
        <v>0</v>
      </c>
      <c r="AC78" s="522">
        <f t="shared" ca="1" si="76"/>
        <v>0</v>
      </c>
      <c r="AD78" s="522">
        <f t="shared" ca="1" si="77"/>
        <v>0</v>
      </c>
      <c r="AE78" s="522">
        <f t="shared" ca="1" si="44"/>
        <v>0</v>
      </c>
      <c r="AF78" s="522">
        <f t="shared" ca="1" si="45"/>
        <v>0</v>
      </c>
      <c r="AG78" s="522">
        <f t="shared" ca="1" si="78"/>
        <v>0</v>
      </c>
      <c r="AH78" s="522">
        <f t="shared" ca="1" si="79"/>
        <v>0</v>
      </c>
      <c r="AI78" s="522">
        <f t="shared" ca="1" si="80"/>
        <v>0</v>
      </c>
      <c r="AJ78" s="522">
        <f t="shared" ca="1" si="90"/>
        <v>0</v>
      </c>
      <c r="AK78" s="522">
        <f t="shared" ca="1" si="81"/>
        <v>0</v>
      </c>
      <c r="AL78" s="522">
        <f t="shared" ca="1" si="82"/>
        <v>0</v>
      </c>
      <c r="AM78" s="522">
        <f t="shared" ca="1" si="83"/>
        <v>0</v>
      </c>
      <c r="AN78" s="523">
        <f t="shared" ca="1" si="84"/>
        <v>0</v>
      </c>
      <c r="AO78" s="523">
        <f t="shared" ca="1" si="85"/>
        <v>0</v>
      </c>
      <c r="AP78" s="524">
        <f t="shared" ca="1" si="86"/>
        <v>0</v>
      </c>
      <c r="AQ78" s="525">
        <f ca="1">IF(AND(SUM(AQ$7:AQ77)=1, SUM($AP78:AP78)=1,OR($AF78=1,$AE78=1)),1,0)</f>
        <v>0</v>
      </c>
      <c r="AR78" s="525">
        <f ca="1">IF(AND(SUM(AR$7:AR77)=1, SUM($AP78:AQ78)=1,OR($AF78=1,$AE78=1)),1,0)</f>
        <v>0</v>
      </c>
      <c r="AS78" s="526">
        <f ca="1">IF(AND(SUM(AS$7:AS77)=1, SUM($AP78:AR78)=1,OR($AF78=1,AD78=1),SUM(AX$7:AX77)&lt;2),1,0)</f>
        <v>0</v>
      </c>
      <c r="AT78" s="526">
        <f ca="1">IF(AND(SUM(AT$7:AT77)=1, SUM($AP78:AS78)=1,OR($AG78=1,$AH78=1,$AF78=1,$AD78=1)),1,0)</f>
        <v>0</v>
      </c>
      <c r="AU78" s="526">
        <f ca="1">IF(AND(SUM(AU$7:AU77)=1, SUM($AP78:AT78)=1,OR($AG78=1,$AH78=1,$AF78=1,$AD78=1)),1,0)</f>
        <v>0</v>
      </c>
      <c r="AV78" s="526">
        <f ca="1">IF(AND(SUM(AV$7:AV77)=1, SUM($AP78:AU78)=1,OR($AG78=1,$AH78=1,$AF78=1,$AD78=1)),1,0)</f>
        <v>0</v>
      </c>
      <c r="AW78" s="526">
        <f ca="1">IF(AND(SUM(AW$7:AW77)=1, SUM($AP78:AV78)=1,OR($AG78=1,$AH78=1,$AF78=1,$AD78=1)),1,0)</f>
        <v>0</v>
      </c>
      <c r="AX78" s="526">
        <f ca="1">IF(AND(SUM(AX$7:AX77)=1, SUM($AP78:AW78)=1,SUM(AS$7:AS77)&lt;2,OR(AG78=1,AH78=1,AD78=1)),1,0)</f>
        <v>0</v>
      </c>
      <c r="AY78" s="526">
        <f ca="1">IF(AND(SUM(AY$7:AY77)=1,OR($AI78=1)),1,0)</f>
        <v>0</v>
      </c>
      <c r="AZ78" s="526">
        <f ca="1">IF(AND(SUM(AZ$7:AZ77)=1,OR($AB78=1)),1,0)</f>
        <v>0</v>
      </c>
      <c r="BA78" s="527">
        <f ca="1">IF(SUM($AP78:AZ78)=1,1,0)</f>
        <v>0</v>
      </c>
      <c r="BB78" s="528" t="str">
        <f t="shared" ca="1" si="64"/>
        <v/>
      </c>
      <c r="BC78" s="526" t="str">
        <f t="shared" ca="1" si="64"/>
        <v/>
      </c>
      <c r="BD78" s="526" t="str">
        <f t="shared" ca="1" si="64"/>
        <v/>
      </c>
      <c r="BE78" s="526" t="str">
        <f t="shared" ca="1" si="64"/>
        <v/>
      </c>
      <c r="BF78" s="526" t="str">
        <f t="shared" ca="1" si="64"/>
        <v/>
      </c>
      <c r="BG78" s="526" t="str">
        <f t="shared" ca="1" si="61"/>
        <v/>
      </c>
      <c r="BH78" s="526" t="str">
        <f t="shared" ca="1" si="61"/>
        <v/>
      </c>
      <c r="BI78" s="526" t="str">
        <f t="shared" ca="1" si="61"/>
        <v/>
      </c>
      <c r="BJ78" s="526" t="str">
        <f t="shared" ca="1" si="61"/>
        <v/>
      </c>
      <c r="BK78" s="526" t="str">
        <f t="shared" ca="1" si="61"/>
        <v/>
      </c>
      <c r="BL78" s="527" t="str">
        <f t="shared" ca="1" si="61"/>
        <v/>
      </c>
      <c r="BM78" s="487" t="str">
        <f t="shared" ca="1" si="60"/>
        <v/>
      </c>
      <c r="BN78" s="488" t="str">
        <f t="shared" ca="1" si="60"/>
        <v/>
      </c>
      <c r="BO78" s="488" t="str">
        <f t="shared" ca="1" si="60"/>
        <v/>
      </c>
      <c r="BP78" s="488" t="str">
        <f t="shared" ca="1" si="60"/>
        <v/>
      </c>
      <c r="BQ78" s="488" t="str">
        <f t="shared" ca="1" si="60"/>
        <v/>
      </c>
      <c r="BR78" s="488" t="str">
        <f t="shared" ca="1" si="60"/>
        <v/>
      </c>
      <c r="BS78" s="488" t="str">
        <f t="shared" ca="1" si="60"/>
        <v/>
      </c>
      <c r="BT78" s="488" t="str">
        <f t="shared" ca="1" si="60"/>
        <v/>
      </c>
      <c r="BU78" s="489" t="str">
        <f t="shared" ca="1" si="59"/>
        <v/>
      </c>
      <c r="BV78" s="469"/>
      <c r="BW78" s="440"/>
      <c r="BX78" s="441">
        <f t="shared" ca="1" si="87"/>
        <v>0</v>
      </c>
      <c r="BY78" s="394">
        <f t="shared" ca="1" si="88"/>
        <v>0</v>
      </c>
      <c r="BZ78" s="394">
        <f t="shared" ca="1" si="91"/>
        <v>0</v>
      </c>
      <c r="CA78" s="394">
        <f t="shared" ca="1" si="89"/>
        <v>0</v>
      </c>
      <c r="CB78" s="468"/>
      <c r="CC78" s="467">
        <f ca="1">'Product CodesCentral'!G71</f>
        <v>1</v>
      </c>
      <c r="CD78" s="468"/>
      <c r="CE78" s="468"/>
      <c r="CF78" s="468"/>
      <c r="CG78" s="469"/>
      <c r="CH78" s="469"/>
      <c r="CI78" s="469"/>
      <c r="CJ78" s="469"/>
      <c r="CK78" s="469"/>
      <c r="CL78" s="469"/>
      <c r="CM78" s="469"/>
      <c r="CN78" s="469"/>
      <c r="CO78" s="469"/>
      <c r="CP78" s="469"/>
      <c r="CQ78" s="469"/>
      <c r="CR78" s="469"/>
      <c r="CS78" s="469"/>
      <c r="CT78" s="469"/>
      <c r="CU78" s="469"/>
      <c r="CV78" s="469"/>
      <c r="CW78" s="469"/>
      <c r="CX78" s="469"/>
      <c r="CY78" s="469"/>
      <c r="CZ78" s="469"/>
      <c r="DA78" s="469"/>
      <c r="DB78" s="469"/>
      <c r="DC78" s="469"/>
      <c r="DD78" s="469"/>
      <c r="DE78" s="469"/>
      <c r="DF78" s="469"/>
      <c r="DG78" s="469"/>
      <c r="DH78" s="469"/>
      <c r="DI78" s="469"/>
      <c r="DJ78" s="469"/>
      <c r="DK78" s="469"/>
      <c r="DL78" s="469"/>
      <c r="DM78" s="469"/>
      <c r="DN78" s="469"/>
      <c r="DO78" s="469"/>
      <c r="DP78" s="469"/>
      <c r="DQ78" s="469"/>
      <c r="DR78" s="469"/>
      <c r="DS78" s="469"/>
      <c r="DT78" s="469"/>
      <c r="DU78" s="469"/>
      <c r="DV78" s="469"/>
      <c r="DW78" s="469"/>
      <c r="DX78" s="469"/>
      <c r="DY78" s="469"/>
      <c r="DZ78" s="469"/>
      <c r="EA78" s="469"/>
      <c r="EB78" s="469"/>
      <c r="EC78" s="469"/>
      <c r="ED78" s="469"/>
      <c r="EE78" s="469"/>
      <c r="EF78" s="469"/>
      <c r="EG78" s="469"/>
      <c r="EH78" s="469"/>
      <c r="EI78" s="469"/>
      <c r="EJ78" s="469"/>
      <c r="EK78" s="469"/>
      <c r="EL78" s="469"/>
      <c r="EM78" s="469"/>
      <c r="EN78" s="469"/>
      <c r="EO78" s="469"/>
      <c r="EP78" s="469"/>
      <c r="EQ78" s="469"/>
      <c r="ER78" s="469"/>
      <c r="ES78" s="469"/>
      <c r="ET78" s="469"/>
      <c r="EU78" s="469"/>
      <c r="EV78" s="469"/>
      <c r="EW78" s="469"/>
      <c r="EX78" s="469"/>
      <c r="EY78" s="469"/>
      <c r="EZ78" s="469"/>
      <c r="FA78" s="469"/>
      <c r="FB78" s="469"/>
      <c r="FC78" s="469"/>
      <c r="FD78" s="469"/>
      <c r="FE78" s="469"/>
      <c r="FF78" s="469"/>
      <c r="FG78" s="469"/>
      <c r="FH78" s="469"/>
      <c r="FI78" s="469"/>
      <c r="FJ78" s="469"/>
      <c r="FK78" s="469"/>
      <c r="FL78" s="469"/>
      <c r="FM78" s="469"/>
      <c r="FN78" s="469"/>
      <c r="FO78" s="469"/>
      <c r="FP78" s="469"/>
      <c r="FQ78" s="469"/>
      <c r="FR78" s="469"/>
      <c r="FS78" s="469"/>
      <c r="FT78" s="469"/>
    </row>
    <row r="79" spans="1:176" s="467" customFormat="1" ht="15" hidden="1" customHeight="1" thickBot="1" x14ac:dyDescent="0.3">
      <c r="A79" s="468"/>
      <c r="B79" s="468"/>
      <c r="C79" s="540" t="str">
        <f ca="1">CONCATENATE(SelectionDataCentral!D79,L79)</f>
        <v>0</v>
      </c>
      <c r="D79" s="541" t="s">
        <v>50</v>
      </c>
      <c r="E79" s="517" t="str">
        <f t="shared" si="57"/>
        <v>€</v>
      </c>
      <c r="F79" s="574"/>
      <c r="G79" s="574" t="str">
        <f t="shared" ca="1" si="66"/>
        <v>-</v>
      </c>
      <c r="H79" s="518"/>
      <c r="I79" s="519"/>
      <c r="J79" s="474"/>
      <c r="K79" s="474" t="str">
        <f t="shared" ca="1" si="71"/>
        <v>-</v>
      </c>
      <c r="L79" s="474"/>
      <c r="M79" s="474" t="str">
        <f t="shared" si="40"/>
        <v/>
      </c>
      <c r="N79" s="474" t="str">
        <f t="shared" ca="1" si="41"/>
        <v/>
      </c>
      <c r="O79" s="448" t="str">
        <f t="shared" ca="1" si="68"/>
        <v/>
      </c>
      <c r="P79" s="448" t="str">
        <f t="shared" ca="1" si="69"/>
        <v/>
      </c>
      <c r="Q79" s="449" t="str">
        <f t="shared" si="92"/>
        <v/>
      </c>
      <c r="R79" s="475" t="str">
        <f t="shared" si="67"/>
        <v/>
      </c>
      <c r="S79" s="474" t="str">
        <f>""</f>
        <v/>
      </c>
      <c r="T79" s="474"/>
      <c r="U79" s="474"/>
      <c r="V79" s="474"/>
      <c r="W79" s="476" t="str">
        <f t="shared" ca="1" si="70"/>
        <v/>
      </c>
      <c r="X79" s="477" t="str">
        <f t="shared" ca="1" si="72"/>
        <v/>
      </c>
      <c r="Y79" s="477" t="str">
        <f t="shared" ca="1" si="73"/>
        <v/>
      </c>
      <c r="Z79" s="477" t="str">
        <f t="shared" ca="1" si="74"/>
        <v/>
      </c>
      <c r="AA79" s="520">
        <f ca="1">SelectionDataCentral!C79</f>
        <v>0</v>
      </c>
      <c r="AB79" s="521">
        <f t="shared" ca="1" si="75"/>
        <v>0</v>
      </c>
      <c r="AC79" s="522">
        <f t="shared" ca="1" si="76"/>
        <v>0</v>
      </c>
      <c r="AD79" s="522">
        <f t="shared" ca="1" si="77"/>
        <v>0</v>
      </c>
      <c r="AE79" s="522">
        <f t="shared" ca="1" si="44"/>
        <v>0</v>
      </c>
      <c r="AF79" s="522">
        <f t="shared" ca="1" si="45"/>
        <v>0</v>
      </c>
      <c r="AG79" s="522">
        <f t="shared" ca="1" si="78"/>
        <v>0</v>
      </c>
      <c r="AH79" s="522">
        <f t="shared" ca="1" si="79"/>
        <v>0</v>
      </c>
      <c r="AI79" s="522">
        <f t="shared" ca="1" si="80"/>
        <v>0</v>
      </c>
      <c r="AJ79" s="522">
        <f t="shared" ca="1" si="90"/>
        <v>0</v>
      </c>
      <c r="AK79" s="522">
        <f t="shared" ca="1" si="81"/>
        <v>0</v>
      </c>
      <c r="AL79" s="522">
        <f t="shared" ca="1" si="82"/>
        <v>0</v>
      </c>
      <c r="AM79" s="522">
        <f t="shared" ca="1" si="83"/>
        <v>0</v>
      </c>
      <c r="AN79" s="523">
        <f t="shared" ca="1" si="84"/>
        <v>0</v>
      </c>
      <c r="AO79" s="523">
        <f t="shared" ca="1" si="85"/>
        <v>0</v>
      </c>
      <c r="AP79" s="524">
        <f t="shared" ca="1" si="86"/>
        <v>0</v>
      </c>
      <c r="AQ79" s="525">
        <f ca="1">IF(AND(SUM(AQ$7:AQ78)=1, SUM($AP79:AP79)=1,OR($AF79=1,$AE79=1)),1,0)</f>
        <v>0</v>
      </c>
      <c r="AR79" s="525">
        <f ca="1">IF(AND(SUM(AR$7:AR78)=1, SUM($AP79:AQ79)=1,OR($AF79=1,$AE79=1)),1,0)</f>
        <v>0</v>
      </c>
      <c r="AS79" s="526">
        <f ca="1">IF(AND(SUM(AS$7:AS78)=1, SUM($AP79:AR79)=1,OR($AF79=1,AD79=1),SUM(AX$7:AX78)&lt;2),1,0)</f>
        <v>0</v>
      </c>
      <c r="AT79" s="526">
        <f ca="1">IF(AND(SUM(AT$7:AT78)=1, SUM($AP79:AS79)=1,OR($AG79=1,$AH79=1,$AF79=1,$AD79=1)),1,0)</f>
        <v>0</v>
      </c>
      <c r="AU79" s="526">
        <f ca="1">IF(AND(SUM(AU$7:AU78)=1, SUM($AP79:AT79)=1,OR($AG79=1,$AH79=1,$AF79=1,$AD79=1)),1,0)</f>
        <v>0</v>
      </c>
      <c r="AV79" s="526">
        <f ca="1">IF(AND(SUM(AV$7:AV78)=1, SUM($AP79:AU79)=1,OR($AG79=1,$AH79=1,$AF79=1,$AD79=1)),1,0)</f>
        <v>0</v>
      </c>
      <c r="AW79" s="526">
        <f ca="1">IF(AND(SUM(AW$7:AW78)=1, SUM($AP79:AV79)=1,OR($AG79=1,$AH79=1,$AF79=1,$AD79=1)),1,0)</f>
        <v>0</v>
      </c>
      <c r="AX79" s="526">
        <f ca="1">IF(AND(SUM(AX$7:AX78)=1, SUM($AP79:AW79)=1,SUM(AS$7:AS78)&lt;2,OR(AG79=1,AH79=1,AD79=1)),1,0)</f>
        <v>0</v>
      </c>
      <c r="AY79" s="526">
        <f ca="1">IF(AND(SUM(AY$7:AY78)=1,OR($AI79=1)),1,0)</f>
        <v>0</v>
      </c>
      <c r="AZ79" s="526">
        <f ca="1">IF(AND(SUM(AZ$7:AZ78)=1,OR($AB79=1)),1,0)</f>
        <v>0</v>
      </c>
      <c r="BA79" s="527">
        <f ca="1">IF(SUM($AP79:AZ79)=1,1,0)</f>
        <v>0</v>
      </c>
      <c r="BB79" s="528" t="str">
        <f t="shared" ca="1" si="64"/>
        <v/>
      </c>
      <c r="BC79" s="526" t="str">
        <f t="shared" ca="1" si="64"/>
        <v/>
      </c>
      <c r="BD79" s="526" t="str">
        <f t="shared" ca="1" si="64"/>
        <v/>
      </c>
      <c r="BE79" s="526" t="str">
        <f t="shared" ca="1" si="64"/>
        <v/>
      </c>
      <c r="BF79" s="526" t="str">
        <f t="shared" ca="1" si="64"/>
        <v/>
      </c>
      <c r="BG79" s="526" t="str">
        <f t="shared" ca="1" si="61"/>
        <v/>
      </c>
      <c r="BH79" s="526" t="str">
        <f t="shared" ca="1" si="61"/>
        <v/>
      </c>
      <c r="BI79" s="526" t="str">
        <f t="shared" ca="1" si="61"/>
        <v/>
      </c>
      <c r="BJ79" s="526" t="str">
        <f t="shared" ca="1" si="61"/>
        <v/>
      </c>
      <c r="BK79" s="526" t="str">
        <f t="shared" ca="1" si="61"/>
        <v/>
      </c>
      <c r="BL79" s="527" t="str">
        <f t="shared" ca="1" si="61"/>
        <v/>
      </c>
      <c r="BM79" s="487" t="str">
        <f t="shared" ca="1" si="60"/>
        <v/>
      </c>
      <c r="BN79" s="488" t="str">
        <f t="shared" ca="1" si="60"/>
        <v/>
      </c>
      <c r="BO79" s="488" t="str">
        <f t="shared" ca="1" si="60"/>
        <v/>
      </c>
      <c r="BP79" s="488" t="str">
        <f t="shared" ca="1" si="60"/>
        <v/>
      </c>
      <c r="BQ79" s="488" t="str">
        <f t="shared" ca="1" si="60"/>
        <v/>
      </c>
      <c r="BR79" s="488" t="str">
        <f t="shared" ca="1" si="60"/>
        <v/>
      </c>
      <c r="BS79" s="488" t="str">
        <f t="shared" ca="1" si="60"/>
        <v/>
      </c>
      <c r="BT79" s="488" t="str">
        <f t="shared" ca="1" si="60"/>
        <v/>
      </c>
      <c r="BU79" s="489" t="str">
        <f t="shared" ca="1" si="59"/>
        <v/>
      </c>
      <c r="BV79" s="469"/>
      <c r="BW79" s="440"/>
      <c r="BX79" s="441">
        <f t="shared" ca="1" si="87"/>
        <v>0</v>
      </c>
      <c r="BY79" s="394">
        <f t="shared" ca="1" si="88"/>
        <v>0</v>
      </c>
      <c r="BZ79" s="394">
        <f t="shared" ca="1" si="91"/>
        <v>0</v>
      </c>
      <c r="CA79" s="394">
        <f t="shared" ca="1" si="89"/>
        <v>0</v>
      </c>
      <c r="CB79" s="468"/>
      <c r="CC79" s="467">
        <f ca="1">'Product CodesCentral'!G72</f>
        <v>1</v>
      </c>
      <c r="CD79" s="468"/>
      <c r="CE79" s="468"/>
      <c r="CF79" s="468"/>
      <c r="CG79" s="469"/>
      <c r="CH79" s="469"/>
      <c r="CI79" s="469"/>
      <c r="CJ79" s="469"/>
      <c r="CK79" s="469"/>
      <c r="CL79" s="469"/>
      <c r="CM79" s="469"/>
      <c r="CN79" s="469"/>
      <c r="CO79" s="469"/>
      <c r="CP79" s="469"/>
      <c r="CQ79" s="469"/>
      <c r="CR79" s="469"/>
      <c r="CS79" s="469"/>
      <c r="CT79" s="469"/>
      <c r="CU79" s="469"/>
      <c r="CV79" s="469"/>
      <c r="CW79" s="469"/>
      <c r="CX79" s="469"/>
      <c r="CY79" s="469"/>
      <c r="CZ79" s="469"/>
      <c r="DA79" s="469"/>
      <c r="DB79" s="469"/>
      <c r="DC79" s="469"/>
      <c r="DD79" s="469"/>
      <c r="DE79" s="469"/>
      <c r="DF79" s="469"/>
      <c r="DG79" s="469"/>
      <c r="DH79" s="469"/>
      <c r="DI79" s="469"/>
      <c r="DJ79" s="469"/>
      <c r="DK79" s="469"/>
      <c r="DL79" s="469"/>
      <c r="DM79" s="469"/>
      <c r="DN79" s="469"/>
      <c r="DO79" s="469"/>
      <c r="DP79" s="469"/>
      <c r="DQ79" s="469"/>
      <c r="DR79" s="469"/>
      <c r="DS79" s="469"/>
      <c r="DT79" s="469"/>
      <c r="DU79" s="469"/>
      <c r="DV79" s="469"/>
      <c r="DW79" s="469"/>
      <c r="DX79" s="469"/>
      <c r="DY79" s="469"/>
      <c r="DZ79" s="469"/>
      <c r="EA79" s="469"/>
      <c r="EB79" s="469"/>
      <c r="EC79" s="469"/>
      <c r="ED79" s="469"/>
      <c r="EE79" s="469"/>
      <c r="EF79" s="469"/>
      <c r="EG79" s="469"/>
      <c r="EH79" s="469"/>
      <c r="EI79" s="469"/>
      <c r="EJ79" s="469"/>
      <c r="EK79" s="469"/>
      <c r="EL79" s="469"/>
      <c r="EM79" s="469"/>
      <c r="EN79" s="469"/>
      <c r="EO79" s="469"/>
      <c r="EP79" s="469"/>
      <c r="EQ79" s="469"/>
      <c r="ER79" s="469"/>
      <c r="ES79" s="469"/>
      <c r="ET79" s="469"/>
      <c r="EU79" s="469"/>
      <c r="EV79" s="469"/>
      <c r="EW79" s="469"/>
      <c r="EX79" s="469"/>
      <c r="EY79" s="469"/>
      <c r="EZ79" s="469"/>
      <c r="FA79" s="469"/>
      <c r="FB79" s="469"/>
      <c r="FC79" s="469"/>
      <c r="FD79" s="469"/>
      <c r="FE79" s="469"/>
      <c r="FF79" s="469"/>
      <c r="FG79" s="469"/>
      <c r="FH79" s="469"/>
      <c r="FI79" s="469"/>
      <c r="FJ79" s="469"/>
      <c r="FK79" s="469"/>
      <c r="FL79" s="469"/>
      <c r="FM79" s="469"/>
      <c r="FN79" s="469"/>
      <c r="FO79" s="469"/>
      <c r="FP79" s="469"/>
      <c r="FQ79" s="469"/>
      <c r="FR79" s="469"/>
      <c r="FS79" s="469"/>
      <c r="FT79" s="469"/>
    </row>
    <row r="80" spans="1:176" s="467" customFormat="1" ht="15" hidden="1" customHeight="1" thickBot="1" x14ac:dyDescent="0.3">
      <c r="A80" s="468"/>
      <c r="B80" s="468"/>
      <c r="C80" s="563" t="str">
        <f ca="1">CONCATENATE(SelectionDataCentral!D80,L80)</f>
        <v>0</v>
      </c>
      <c r="D80" s="529" t="s">
        <v>50</v>
      </c>
      <c r="E80" s="517" t="str">
        <f t="shared" si="57"/>
        <v>€</v>
      </c>
      <c r="F80" s="575"/>
      <c r="G80" s="575" t="str">
        <f t="shared" ca="1" si="66"/>
        <v>-</v>
      </c>
      <c r="H80" s="518"/>
      <c r="I80" s="519"/>
      <c r="J80" s="474"/>
      <c r="K80" s="474" t="str">
        <f t="shared" ca="1" si="71"/>
        <v>-</v>
      </c>
      <c r="L80" s="474"/>
      <c r="M80" s="474" t="str">
        <f t="shared" si="40"/>
        <v/>
      </c>
      <c r="N80" s="474" t="str">
        <f t="shared" ca="1" si="41"/>
        <v/>
      </c>
      <c r="O80" s="448" t="str">
        <f t="shared" ca="1" si="68"/>
        <v/>
      </c>
      <c r="P80" s="448" t="str">
        <f t="shared" ca="1" si="69"/>
        <v/>
      </c>
      <c r="Q80" s="449" t="str">
        <f t="shared" si="92"/>
        <v/>
      </c>
      <c r="R80" s="475" t="str">
        <f t="shared" si="67"/>
        <v/>
      </c>
      <c r="S80" s="474" t="str">
        <f>""</f>
        <v/>
      </c>
      <c r="T80" s="474"/>
      <c r="U80" s="474"/>
      <c r="V80" s="474"/>
      <c r="W80" s="476" t="str">
        <f t="shared" ca="1" si="70"/>
        <v/>
      </c>
      <c r="X80" s="477" t="str">
        <f t="shared" ca="1" si="72"/>
        <v/>
      </c>
      <c r="Y80" s="477" t="str">
        <f t="shared" ca="1" si="73"/>
        <v/>
      </c>
      <c r="Z80" s="477" t="str">
        <f t="shared" ca="1" si="74"/>
        <v/>
      </c>
      <c r="AA80" s="520">
        <f ca="1">SelectionDataCentral!C80</f>
        <v>0</v>
      </c>
      <c r="AB80" s="521">
        <f t="shared" ca="1" si="75"/>
        <v>0</v>
      </c>
      <c r="AC80" s="522">
        <f t="shared" ca="1" si="76"/>
        <v>0</v>
      </c>
      <c r="AD80" s="522">
        <f t="shared" ca="1" si="77"/>
        <v>0</v>
      </c>
      <c r="AE80" s="522">
        <f t="shared" ca="1" si="44"/>
        <v>0</v>
      </c>
      <c r="AF80" s="522">
        <f t="shared" ca="1" si="45"/>
        <v>0</v>
      </c>
      <c r="AG80" s="522">
        <f t="shared" ca="1" si="78"/>
        <v>0</v>
      </c>
      <c r="AH80" s="522">
        <f t="shared" ca="1" si="79"/>
        <v>0</v>
      </c>
      <c r="AI80" s="522">
        <f t="shared" ca="1" si="80"/>
        <v>0</v>
      </c>
      <c r="AJ80" s="522">
        <f t="shared" ca="1" si="90"/>
        <v>0</v>
      </c>
      <c r="AK80" s="522">
        <f t="shared" ca="1" si="81"/>
        <v>0</v>
      </c>
      <c r="AL80" s="522">
        <f t="shared" ca="1" si="82"/>
        <v>0</v>
      </c>
      <c r="AM80" s="522">
        <f t="shared" ca="1" si="83"/>
        <v>0</v>
      </c>
      <c r="AN80" s="523">
        <f t="shared" ca="1" si="84"/>
        <v>0</v>
      </c>
      <c r="AO80" s="523">
        <f t="shared" ca="1" si="85"/>
        <v>0</v>
      </c>
      <c r="AP80" s="524">
        <f t="shared" ca="1" si="86"/>
        <v>0</v>
      </c>
      <c r="AQ80" s="525">
        <f ca="1">IF(AND(SUM(AQ$7:AQ79)=1, SUM($AP80:AP80)=1,OR($AF80=1,$AE80=1)),1,0)</f>
        <v>0</v>
      </c>
      <c r="AR80" s="525">
        <f ca="1">IF(AND(SUM(AR$7:AR79)=1, SUM($AP80:AQ80)=1,OR($AF80=1,$AE80=1)),1,0)</f>
        <v>0</v>
      </c>
      <c r="AS80" s="526">
        <f ca="1">IF(AND(SUM(AS$7:AS79)=1, SUM($AP80:AR80)=1,OR($AF80=1,AD80=1),SUM(AX$7:AX79)&lt;2),1,0)</f>
        <v>0</v>
      </c>
      <c r="AT80" s="526">
        <f ca="1">IF(AND(SUM(AT$7:AT79)=1, SUM($AP80:AS80)=1,OR($AG80=1,$AH80=1,$AF80=1,$AD80=1)),1,0)</f>
        <v>0</v>
      </c>
      <c r="AU80" s="526">
        <f ca="1">IF(AND(SUM(AU$7:AU79)=1, SUM($AP80:AT80)=1,OR($AG80=1,$AH80=1,$AF80=1,$AD80=1)),1,0)</f>
        <v>0</v>
      </c>
      <c r="AV80" s="526">
        <f ca="1">IF(AND(SUM(AV$7:AV79)=1, SUM($AP80:AU80)=1,OR($AG80=1,$AH80=1,$AF80=1,$AD80=1)),1,0)</f>
        <v>0</v>
      </c>
      <c r="AW80" s="526">
        <f ca="1">IF(AND(SUM(AW$7:AW79)=1, SUM($AP80:AV80)=1,OR($AG80=1,$AH80=1,$AF80=1,$AD80=1)),1,0)</f>
        <v>0</v>
      </c>
      <c r="AX80" s="526">
        <f ca="1">IF(AND(SUM(AX$7:AX79)=1, SUM($AP80:AW80)=1,SUM(AS$7:AS79)&lt;2,OR(AG80=1,AH80=1,AD80=1)),1,0)</f>
        <v>0</v>
      </c>
      <c r="AY80" s="526">
        <f ca="1">IF(AND(SUM(AY$7:AY79)=1,OR($AI80=1)),1,0)</f>
        <v>0</v>
      </c>
      <c r="AZ80" s="526">
        <f ca="1">IF(AND(SUM(AZ$7:AZ79)=1,OR($AB80=1)),1,0)</f>
        <v>0</v>
      </c>
      <c r="BA80" s="527">
        <f ca="1">IF(SUM($AP80:AZ80)=1,1,0)</f>
        <v>0</v>
      </c>
      <c r="BB80" s="528" t="str">
        <f t="shared" ca="1" si="64"/>
        <v/>
      </c>
      <c r="BC80" s="526" t="str">
        <f t="shared" ca="1" si="64"/>
        <v/>
      </c>
      <c r="BD80" s="526" t="str">
        <f t="shared" ca="1" si="64"/>
        <v/>
      </c>
      <c r="BE80" s="526" t="str">
        <f t="shared" ca="1" si="64"/>
        <v/>
      </c>
      <c r="BF80" s="526" t="str">
        <f t="shared" ca="1" si="64"/>
        <v/>
      </c>
      <c r="BG80" s="526" t="str">
        <f t="shared" ca="1" si="61"/>
        <v/>
      </c>
      <c r="BH80" s="526" t="str">
        <f t="shared" ca="1" si="61"/>
        <v/>
      </c>
      <c r="BI80" s="526" t="str">
        <f t="shared" ca="1" si="61"/>
        <v/>
      </c>
      <c r="BJ80" s="526" t="str">
        <f t="shared" ca="1" si="61"/>
        <v/>
      </c>
      <c r="BK80" s="526" t="str">
        <f t="shared" ca="1" si="61"/>
        <v/>
      </c>
      <c r="BL80" s="527" t="str">
        <f t="shared" ca="1" si="61"/>
        <v/>
      </c>
      <c r="BM80" s="487" t="str">
        <f t="shared" ca="1" si="60"/>
        <v/>
      </c>
      <c r="BN80" s="488" t="str">
        <f t="shared" ca="1" si="60"/>
        <v/>
      </c>
      <c r="BO80" s="488" t="str">
        <f t="shared" ca="1" si="60"/>
        <v/>
      </c>
      <c r="BP80" s="488" t="str">
        <f t="shared" ca="1" si="60"/>
        <v/>
      </c>
      <c r="BQ80" s="488" t="str">
        <f t="shared" ca="1" si="60"/>
        <v/>
      </c>
      <c r="BR80" s="488" t="str">
        <f t="shared" ca="1" si="60"/>
        <v/>
      </c>
      <c r="BS80" s="488" t="str">
        <f t="shared" ca="1" si="60"/>
        <v/>
      </c>
      <c r="BT80" s="488" t="str">
        <f t="shared" ca="1" si="60"/>
        <v/>
      </c>
      <c r="BU80" s="489" t="str">
        <f t="shared" ca="1" si="59"/>
        <v/>
      </c>
      <c r="BV80" s="469"/>
      <c r="BW80" s="440"/>
      <c r="BX80" s="441">
        <f t="shared" ca="1" si="87"/>
        <v>0</v>
      </c>
      <c r="BY80" s="394">
        <f t="shared" ca="1" si="88"/>
        <v>0</v>
      </c>
      <c r="BZ80" s="394">
        <f t="shared" ca="1" si="91"/>
        <v>0</v>
      </c>
      <c r="CA80" s="394">
        <f t="shared" ca="1" si="89"/>
        <v>0</v>
      </c>
      <c r="CB80" s="468"/>
      <c r="CC80" s="467">
        <f ca="1">'Product CodesCentral'!G73</f>
        <v>1</v>
      </c>
      <c r="CD80" s="468"/>
      <c r="CE80" s="468"/>
      <c r="CF80" s="468"/>
      <c r="CG80" s="469"/>
      <c r="CH80" s="469"/>
      <c r="CI80" s="469"/>
      <c r="CJ80" s="469"/>
      <c r="CK80" s="469"/>
      <c r="CL80" s="469"/>
      <c r="CM80" s="469"/>
      <c r="CN80" s="469"/>
      <c r="CO80" s="469"/>
      <c r="CP80" s="469"/>
      <c r="CQ80" s="469"/>
      <c r="CR80" s="469"/>
      <c r="CS80" s="469"/>
      <c r="CT80" s="469"/>
      <c r="CU80" s="469"/>
      <c r="CV80" s="469"/>
      <c r="CW80" s="469"/>
      <c r="CX80" s="469"/>
      <c r="CY80" s="469"/>
      <c r="CZ80" s="469"/>
      <c r="DA80" s="469"/>
      <c r="DB80" s="469"/>
      <c r="DC80" s="469"/>
      <c r="DD80" s="469"/>
      <c r="DE80" s="469"/>
      <c r="DF80" s="469"/>
      <c r="DG80" s="469"/>
      <c r="DH80" s="469"/>
      <c r="DI80" s="469"/>
      <c r="DJ80" s="469"/>
      <c r="DK80" s="469"/>
      <c r="DL80" s="469"/>
      <c r="DM80" s="469"/>
      <c r="DN80" s="469"/>
      <c r="DO80" s="469"/>
      <c r="DP80" s="469"/>
      <c r="DQ80" s="469"/>
      <c r="DR80" s="469"/>
      <c r="DS80" s="469"/>
      <c r="DT80" s="469"/>
      <c r="DU80" s="469"/>
      <c r="DV80" s="469"/>
      <c r="DW80" s="469"/>
      <c r="DX80" s="469"/>
      <c r="DY80" s="469"/>
      <c r="DZ80" s="469"/>
      <c r="EA80" s="469"/>
      <c r="EB80" s="469"/>
      <c r="EC80" s="469"/>
      <c r="ED80" s="469"/>
      <c r="EE80" s="469"/>
      <c r="EF80" s="469"/>
      <c r="EG80" s="469"/>
      <c r="EH80" s="469"/>
      <c r="EI80" s="469"/>
      <c r="EJ80" s="469"/>
      <c r="EK80" s="469"/>
      <c r="EL80" s="469"/>
      <c r="EM80" s="469"/>
      <c r="EN80" s="469"/>
      <c r="EO80" s="469"/>
      <c r="EP80" s="469"/>
      <c r="EQ80" s="469"/>
      <c r="ER80" s="469"/>
      <c r="ES80" s="469"/>
      <c r="ET80" s="469"/>
      <c r="EU80" s="469"/>
      <c r="EV80" s="469"/>
      <c r="EW80" s="469"/>
      <c r="EX80" s="469"/>
      <c r="EY80" s="469"/>
      <c r="EZ80" s="469"/>
      <c r="FA80" s="469"/>
      <c r="FB80" s="469"/>
      <c r="FC80" s="469"/>
      <c r="FD80" s="469"/>
      <c r="FE80" s="469"/>
      <c r="FF80" s="469"/>
      <c r="FG80" s="469"/>
      <c r="FH80" s="469"/>
      <c r="FI80" s="469"/>
      <c r="FJ80" s="469"/>
      <c r="FK80" s="469"/>
      <c r="FL80" s="469"/>
      <c r="FM80" s="469"/>
      <c r="FN80" s="469"/>
      <c r="FO80" s="469"/>
      <c r="FP80" s="469"/>
      <c r="FQ80" s="469"/>
      <c r="FR80" s="469"/>
      <c r="FS80" s="469"/>
      <c r="FT80" s="469"/>
    </row>
    <row r="81" spans="1:176" s="467" customFormat="1" ht="15" hidden="1" customHeight="1" thickBot="1" x14ac:dyDescent="0.3">
      <c r="A81" s="468"/>
      <c r="B81" s="468"/>
      <c r="C81" s="550" t="str">
        <f ca="1">CONCATENATE(SelectionDataCentral!D81,L81)</f>
        <v>0</v>
      </c>
      <c r="D81" s="541" t="s">
        <v>50</v>
      </c>
      <c r="E81" s="517" t="str">
        <f t="shared" si="57"/>
        <v>€</v>
      </c>
      <c r="F81" s="537"/>
      <c r="G81" s="537" t="str">
        <f t="shared" ca="1" si="66"/>
        <v>-</v>
      </c>
      <c r="H81" s="518"/>
      <c r="I81" s="519"/>
      <c r="J81" s="474"/>
      <c r="K81" s="474" t="str">
        <f t="shared" ca="1" si="71"/>
        <v>-</v>
      </c>
      <c r="L81" s="474"/>
      <c r="M81" s="474" t="str">
        <f t="shared" ref="M81:M140" si="93">IF(D81="-","","[5 - "&amp;C81&amp;"-"&amp;D81&amp;"]")</f>
        <v/>
      </c>
      <c r="N81" s="474" t="str">
        <f t="shared" ref="N81:N140" ca="1" si="94">IF(AND(OR(F81=$AQ$6,F81=$AR$6),SET_INCLUDED=0),1,"")</f>
        <v/>
      </c>
      <c r="O81" s="448" t="str">
        <f t="shared" ca="1" si="68"/>
        <v/>
      </c>
      <c r="P81" s="448" t="str">
        <f t="shared" ca="1" si="69"/>
        <v/>
      </c>
      <c r="Q81" s="449" t="str">
        <f t="shared" si="92"/>
        <v/>
      </c>
      <c r="R81" s="475" t="str">
        <f t="shared" si="67"/>
        <v/>
      </c>
      <c r="S81" s="474" t="str">
        <f>""</f>
        <v/>
      </c>
      <c r="T81" s="474"/>
      <c r="U81" s="474"/>
      <c r="V81" s="474"/>
      <c r="W81" s="476" t="str">
        <f t="shared" ca="1" si="70"/>
        <v/>
      </c>
      <c r="X81" s="477" t="str">
        <f t="shared" ca="1" si="72"/>
        <v/>
      </c>
      <c r="Y81" s="477" t="str">
        <f t="shared" ca="1" si="73"/>
        <v/>
      </c>
      <c r="Z81" s="477" t="str">
        <f t="shared" ca="1" si="74"/>
        <v/>
      </c>
      <c r="AA81" s="520">
        <f ca="1">SelectionDataCentral!C81</f>
        <v>0</v>
      </c>
      <c r="AB81" s="521">
        <f t="shared" ca="1" si="75"/>
        <v>0</v>
      </c>
      <c r="AC81" s="522">
        <f t="shared" ca="1" si="76"/>
        <v>0</v>
      </c>
      <c r="AD81" s="522">
        <f t="shared" ca="1" si="77"/>
        <v>0</v>
      </c>
      <c r="AE81" s="522">
        <f t="shared" ca="1" si="44"/>
        <v>0</v>
      </c>
      <c r="AF81" s="522">
        <f t="shared" ca="1" si="45"/>
        <v>0</v>
      </c>
      <c r="AG81" s="522">
        <f t="shared" ca="1" si="78"/>
        <v>0</v>
      </c>
      <c r="AH81" s="522">
        <f t="shared" ca="1" si="79"/>
        <v>0</v>
      </c>
      <c r="AI81" s="522">
        <f t="shared" ca="1" si="80"/>
        <v>0</v>
      </c>
      <c r="AJ81" s="522">
        <f t="shared" ca="1" si="90"/>
        <v>0</v>
      </c>
      <c r="AK81" s="522">
        <f t="shared" ca="1" si="81"/>
        <v>0</v>
      </c>
      <c r="AL81" s="522">
        <f t="shared" ca="1" si="82"/>
        <v>0</v>
      </c>
      <c r="AM81" s="522">
        <f t="shared" ca="1" si="83"/>
        <v>0</v>
      </c>
      <c r="AN81" s="523">
        <f t="shared" ca="1" si="84"/>
        <v>0</v>
      </c>
      <c r="AO81" s="523">
        <f t="shared" ca="1" si="85"/>
        <v>0</v>
      </c>
      <c r="AP81" s="524">
        <f t="shared" ca="1" si="86"/>
        <v>0</v>
      </c>
      <c r="AQ81" s="525">
        <f ca="1">IF(AND(SUM(AQ$7:AQ80)=1, SUM($AP81:AP81)=1,OR($AF81=1,$AE81=1)),1,0)</f>
        <v>0</v>
      </c>
      <c r="AR81" s="525">
        <f ca="1">IF(AND(SUM(AR$7:AR80)=1, SUM($AP81:AQ81)=1,OR($AF81=1,$AE81=1)),1,0)</f>
        <v>0</v>
      </c>
      <c r="AS81" s="526">
        <f ca="1">IF(AND(SUM(AS$7:AS80)=1, SUM($AP81:AR81)=1,OR($AF81=1,AD81=1),SUM(AX$7:AX80)&lt;2),1,0)</f>
        <v>0</v>
      </c>
      <c r="AT81" s="526">
        <f ca="1">IF(AND(SUM(AT$7:AT80)=1, SUM($AP81:AS81)=1,OR($AG81=1,$AH81=1,$AF81=1,$AD81=1)),1,0)</f>
        <v>0</v>
      </c>
      <c r="AU81" s="526">
        <f ca="1">IF(AND(SUM(AU$7:AU80)=1, SUM($AP81:AT81)=1,OR($AG81=1,$AH81=1,$AF81=1,$AD81=1)),1,0)</f>
        <v>0</v>
      </c>
      <c r="AV81" s="526">
        <f ca="1">IF(AND(SUM(AV$7:AV80)=1, SUM($AP81:AU81)=1,OR($AG81=1,$AH81=1,$AF81=1,$AD81=1)),1,0)</f>
        <v>0</v>
      </c>
      <c r="AW81" s="526">
        <f ca="1">IF(AND(SUM(AW$7:AW80)=1, SUM($AP81:AV81)=1,OR($AG81=1,$AH81=1,$AF81=1,$AD81=1)),1,0)</f>
        <v>0</v>
      </c>
      <c r="AX81" s="526">
        <f ca="1">IF(AND(SUM(AX$7:AX80)=1, SUM($AP81:AW81)=1,SUM(AS$7:AS80)&lt;2,OR(AG81=1,AH81=1,AD81=1)),1,0)</f>
        <v>0</v>
      </c>
      <c r="AY81" s="526">
        <f ca="1">IF(AND(SUM(AY$7:AY80)=1,OR($AI81=1)),1,0)</f>
        <v>0</v>
      </c>
      <c r="AZ81" s="526">
        <f ca="1">IF(AND(SUM(AZ$7:AZ80)=1,OR($AB81=1)),1,0)</f>
        <v>0</v>
      </c>
      <c r="BA81" s="527">
        <f ca="1">IF(SUM($AP81:AZ81)=1,1,0)</f>
        <v>0</v>
      </c>
      <c r="BB81" s="528" t="str">
        <f t="shared" ca="1" si="64"/>
        <v/>
      </c>
      <c r="BC81" s="526" t="str">
        <f t="shared" ca="1" si="64"/>
        <v/>
      </c>
      <c r="BD81" s="526" t="str">
        <f t="shared" ca="1" si="64"/>
        <v/>
      </c>
      <c r="BE81" s="526" t="str">
        <f t="shared" ca="1" si="64"/>
        <v/>
      </c>
      <c r="BF81" s="526" t="str">
        <f t="shared" ca="1" si="64"/>
        <v/>
      </c>
      <c r="BG81" s="526" t="str">
        <f t="shared" ca="1" si="61"/>
        <v/>
      </c>
      <c r="BH81" s="526" t="str">
        <f t="shared" ca="1" si="61"/>
        <v/>
      </c>
      <c r="BI81" s="526" t="str">
        <f t="shared" ca="1" si="61"/>
        <v/>
      </c>
      <c r="BJ81" s="526" t="str">
        <f t="shared" ca="1" si="61"/>
        <v/>
      </c>
      <c r="BK81" s="526" t="str">
        <f t="shared" ca="1" si="61"/>
        <v/>
      </c>
      <c r="BL81" s="527" t="str">
        <f t="shared" ca="1" si="61"/>
        <v/>
      </c>
      <c r="BM81" s="487" t="str">
        <f t="shared" ca="1" si="60"/>
        <v/>
      </c>
      <c r="BN81" s="488" t="str">
        <f t="shared" ca="1" si="60"/>
        <v/>
      </c>
      <c r="BO81" s="488" t="str">
        <f t="shared" ca="1" si="60"/>
        <v/>
      </c>
      <c r="BP81" s="488" t="str">
        <f t="shared" ca="1" si="60"/>
        <v/>
      </c>
      <c r="BQ81" s="488" t="str">
        <f t="shared" ca="1" si="60"/>
        <v/>
      </c>
      <c r="BR81" s="488" t="str">
        <f t="shared" ca="1" si="60"/>
        <v/>
      </c>
      <c r="BS81" s="488" t="str">
        <f t="shared" ca="1" si="60"/>
        <v/>
      </c>
      <c r="BT81" s="488" t="str">
        <f t="shared" ca="1" si="60"/>
        <v/>
      </c>
      <c r="BU81" s="489" t="str">
        <f t="shared" ca="1" si="59"/>
        <v/>
      </c>
      <c r="BV81" s="469"/>
      <c r="BW81" s="440"/>
      <c r="BX81" s="441">
        <f t="shared" ca="1" si="87"/>
        <v>0</v>
      </c>
      <c r="BY81" s="394">
        <f t="shared" ca="1" si="88"/>
        <v>0</v>
      </c>
      <c r="BZ81" s="394">
        <f t="shared" ca="1" si="91"/>
        <v>0</v>
      </c>
      <c r="CA81" s="394">
        <f t="shared" ca="1" si="89"/>
        <v>0</v>
      </c>
      <c r="CB81" s="468"/>
      <c r="CC81" s="467">
        <f ca="1">'Product CodesCentral'!G74</f>
        <v>1</v>
      </c>
      <c r="CD81" s="468"/>
      <c r="CE81" s="468"/>
      <c r="CF81" s="468"/>
      <c r="CG81" s="469"/>
      <c r="CH81" s="469"/>
      <c r="CI81" s="469"/>
      <c r="CJ81" s="469"/>
      <c r="CK81" s="469"/>
      <c r="CL81" s="469"/>
      <c r="CM81" s="469"/>
      <c r="CN81" s="469"/>
      <c r="CO81" s="469"/>
      <c r="CP81" s="469"/>
      <c r="CQ81" s="469"/>
      <c r="CR81" s="469"/>
      <c r="CS81" s="469"/>
      <c r="CT81" s="469"/>
      <c r="CU81" s="469"/>
      <c r="CV81" s="469"/>
      <c r="CW81" s="469"/>
      <c r="CX81" s="469"/>
      <c r="CY81" s="469"/>
      <c r="CZ81" s="469"/>
      <c r="DA81" s="469"/>
      <c r="DB81" s="469"/>
      <c r="DC81" s="469"/>
      <c r="DD81" s="469"/>
      <c r="DE81" s="469"/>
      <c r="DF81" s="469"/>
      <c r="DG81" s="469"/>
      <c r="DH81" s="469"/>
      <c r="DI81" s="469"/>
      <c r="DJ81" s="469"/>
      <c r="DK81" s="469"/>
      <c r="DL81" s="469"/>
      <c r="DM81" s="469"/>
      <c r="DN81" s="469"/>
      <c r="DO81" s="469"/>
      <c r="DP81" s="469"/>
      <c r="DQ81" s="469"/>
      <c r="DR81" s="469"/>
      <c r="DS81" s="469"/>
      <c r="DT81" s="469"/>
      <c r="DU81" s="469"/>
      <c r="DV81" s="469"/>
      <c r="DW81" s="469"/>
      <c r="DX81" s="469"/>
      <c r="DY81" s="469"/>
      <c r="DZ81" s="469"/>
      <c r="EA81" s="469"/>
      <c r="EB81" s="469"/>
      <c r="EC81" s="469"/>
      <c r="ED81" s="469"/>
      <c r="EE81" s="469"/>
      <c r="EF81" s="469"/>
      <c r="EG81" s="469"/>
      <c r="EH81" s="469"/>
      <c r="EI81" s="469"/>
      <c r="EJ81" s="469"/>
      <c r="EK81" s="469"/>
      <c r="EL81" s="469"/>
      <c r="EM81" s="469"/>
      <c r="EN81" s="469"/>
      <c r="EO81" s="469"/>
      <c r="EP81" s="469"/>
      <c r="EQ81" s="469"/>
      <c r="ER81" s="469"/>
      <c r="ES81" s="469"/>
      <c r="ET81" s="469"/>
      <c r="EU81" s="469"/>
      <c r="EV81" s="469"/>
      <c r="EW81" s="469"/>
      <c r="EX81" s="469"/>
      <c r="EY81" s="469"/>
      <c r="EZ81" s="469"/>
      <c r="FA81" s="469"/>
      <c r="FB81" s="469"/>
      <c r="FC81" s="469"/>
      <c r="FD81" s="469"/>
      <c r="FE81" s="469"/>
      <c r="FF81" s="469"/>
      <c r="FG81" s="469"/>
      <c r="FH81" s="469"/>
      <c r="FI81" s="469"/>
      <c r="FJ81" s="469"/>
      <c r="FK81" s="469"/>
      <c r="FL81" s="469"/>
      <c r="FM81" s="469"/>
      <c r="FN81" s="469"/>
      <c r="FO81" s="469"/>
      <c r="FP81" s="469"/>
      <c r="FQ81" s="469"/>
      <c r="FR81" s="469"/>
      <c r="FS81" s="469"/>
      <c r="FT81" s="469"/>
    </row>
    <row r="82" spans="1:176" s="467" customFormat="1" ht="15" hidden="1" customHeight="1" thickBot="1" x14ac:dyDescent="0.3">
      <c r="A82" s="468"/>
      <c r="B82" s="468"/>
      <c r="C82" s="549" t="str">
        <f ca="1">CONCATENATE(SelectionDataCentral!D82,L82)</f>
        <v>0</v>
      </c>
      <c r="D82" s="541" t="s">
        <v>50</v>
      </c>
      <c r="E82" s="517" t="str">
        <f t="shared" si="57"/>
        <v>€</v>
      </c>
      <c r="F82" s="539"/>
      <c r="G82" s="539" t="str">
        <f t="shared" ca="1" si="66"/>
        <v>-</v>
      </c>
      <c r="H82" s="518"/>
      <c r="I82" s="519"/>
      <c r="J82" s="474"/>
      <c r="K82" s="474" t="str">
        <f t="shared" ca="1" si="71"/>
        <v>-</v>
      </c>
      <c r="L82" s="474"/>
      <c r="M82" s="474" t="str">
        <f t="shared" si="93"/>
        <v/>
      </c>
      <c r="N82" s="474" t="str">
        <f t="shared" ca="1" si="94"/>
        <v/>
      </c>
      <c r="O82" s="448" t="str">
        <f t="shared" ca="1" si="68"/>
        <v/>
      </c>
      <c r="P82" s="448" t="str">
        <f t="shared" ca="1" si="69"/>
        <v/>
      </c>
      <c r="Q82" s="449" t="str">
        <f t="shared" si="92"/>
        <v/>
      </c>
      <c r="R82" s="475" t="str">
        <f t="shared" si="67"/>
        <v/>
      </c>
      <c r="S82" s="474" t="str">
        <f>""</f>
        <v/>
      </c>
      <c r="T82" s="474"/>
      <c r="U82" s="474"/>
      <c r="V82" s="474"/>
      <c r="W82" s="476" t="str">
        <f t="shared" ca="1" si="70"/>
        <v/>
      </c>
      <c r="X82" s="477" t="str">
        <f t="shared" ca="1" si="72"/>
        <v/>
      </c>
      <c r="Y82" s="477" t="str">
        <f t="shared" ca="1" si="73"/>
        <v/>
      </c>
      <c r="Z82" s="477" t="str">
        <f t="shared" ca="1" si="74"/>
        <v/>
      </c>
      <c r="AA82" s="520">
        <f ca="1">SelectionDataCentral!C82</f>
        <v>0</v>
      </c>
      <c r="AB82" s="521">
        <f t="shared" ca="1" si="75"/>
        <v>0</v>
      </c>
      <c r="AC82" s="522">
        <f t="shared" ca="1" si="76"/>
        <v>0</v>
      </c>
      <c r="AD82" s="522">
        <f t="shared" ca="1" si="77"/>
        <v>0</v>
      </c>
      <c r="AE82" s="522">
        <f t="shared" ca="1" si="44"/>
        <v>0</v>
      </c>
      <c r="AF82" s="522">
        <f t="shared" ca="1" si="45"/>
        <v>0</v>
      </c>
      <c r="AG82" s="522">
        <f t="shared" ca="1" si="78"/>
        <v>0</v>
      </c>
      <c r="AH82" s="522">
        <f t="shared" ca="1" si="79"/>
        <v>0</v>
      </c>
      <c r="AI82" s="522">
        <f t="shared" ca="1" si="80"/>
        <v>0</v>
      </c>
      <c r="AJ82" s="522">
        <f t="shared" ca="1" si="90"/>
        <v>0</v>
      </c>
      <c r="AK82" s="522">
        <f t="shared" ca="1" si="81"/>
        <v>0</v>
      </c>
      <c r="AL82" s="522">
        <f t="shared" ca="1" si="82"/>
        <v>0</v>
      </c>
      <c r="AM82" s="522">
        <f t="shared" ca="1" si="83"/>
        <v>0</v>
      </c>
      <c r="AN82" s="523">
        <f t="shared" ca="1" si="84"/>
        <v>0</v>
      </c>
      <c r="AO82" s="523">
        <f t="shared" ca="1" si="85"/>
        <v>0</v>
      </c>
      <c r="AP82" s="524">
        <f t="shared" ca="1" si="86"/>
        <v>0</v>
      </c>
      <c r="AQ82" s="525">
        <f ca="1">IF(AND(SUM(AQ$7:AQ81)=1, SUM($AP82:AP82)=1,OR($AF82=1,$AE82=1)),1,0)</f>
        <v>0</v>
      </c>
      <c r="AR82" s="525">
        <f ca="1">IF(AND(SUM(AR$7:AR81)=1, SUM($AP82:AQ82)=1,OR($AF82=1,$AE82=1)),1,0)</f>
        <v>0</v>
      </c>
      <c r="AS82" s="526">
        <f ca="1">IF(AND(SUM(AS$7:AS81)=1, SUM($AP82:AR82)=1,OR($AF82=1,AD82=1),SUM(AX$7:AX81)&lt;2),1,0)</f>
        <v>0</v>
      </c>
      <c r="AT82" s="526">
        <f ca="1">IF(AND(SUM(AT$7:AT81)=1, SUM($AP82:AS82)=1,OR($AG82=1,$AH82=1,$AF82=1,$AD82=1)),1,0)</f>
        <v>0</v>
      </c>
      <c r="AU82" s="526">
        <f ca="1">IF(AND(SUM(AU$7:AU81)=1, SUM($AP82:AT82)=1,OR($AG82=1,$AH82=1,$AF82=1,$AD82=1)),1,0)</f>
        <v>0</v>
      </c>
      <c r="AV82" s="526">
        <f ca="1">IF(AND(SUM(AV$7:AV81)=1, SUM($AP82:AU82)=1,OR($AG82=1,$AH82=1,$AF82=1,$AD82=1)),1,0)</f>
        <v>0</v>
      </c>
      <c r="AW82" s="526">
        <f ca="1">IF(AND(SUM(AW$7:AW81)=1, SUM($AP82:AV82)=1,OR($AG82=1,$AH82=1,$AF82=1,$AD82=1)),1,0)</f>
        <v>0</v>
      </c>
      <c r="AX82" s="526">
        <f ca="1">IF(AND(SUM(AX$7:AX81)=1, SUM($AP82:AW82)=1,SUM(AS$7:AS81)&lt;2,OR(AG82=1,AH82=1,AD82=1)),1,0)</f>
        <v>0</v>
      </c>
      <c r="AY82" s="526">
        <f ca="1">IF(AND(SUM(AY$7:AY81)=1,OR($AI82=1)),1,0)</f>
        <v>0</v>
      </c>
      <c r="AZ82" s="526">
        <f ca="1">IF(AND(SUM(AZ$7:AZ81)=1,OR($AB82=1)),1,0)</f>
        <v>0</v>
      </c>
      <c r="BA82" s="527">
        <f ca="1">IF(SUM($AP82:AZ82)=1,1,0)</f>
        <v>0</v>
      </c>
      <c r="BB82" s="528" t="str">
        <f t="shared" ca="1" si="64"/>
        <v/>
      </c>
      <c r="BC82" s="526" t="str">
        <f t="shared" ca="1" si="64"/>
        <v/>
      </c>
      <c r="BD82" s="526" t="str">
        <f t="shared" ca="1" si="64"/>
        <v/>
      </c>
      <c r="BE82" s="526" t="str">
        <f t="shared" ca="1" si="64"/>
        <v/>
      </c>
      <c r="BF82" s="526" t="str">
        <f t="shared" ca="1" si="64"/>
        <v/>
      </c>
      <c r="BG82" s="526" t="str">
        <f t="shared" ca="1" si="61"/>
        <v/>
      </c>
      <c r="BH82" s="526" t="str">
        <f t="shared" ca="1" si="61"/>
        <v/>
      </c>
      <c r="BI82" s="526" t="str">
        <f t="shared" ca="1" si="61"/>
        <v/>
      </c>
      <c r="BJ82" s="526" t="str">
        <f t="shared" ca="1" si="61"/>
        <v/>
      </c>
      <c r="BK82" s="526" t="str">
        <f t="shared" ca="1" si="61"/>
        <v/>
      </c>
      <c r="BL82" s="527" t="str">
        <f t="shared" ca="1" si="61"/>
        <v/>
      </c>
      <c r="BM82" s="487" t="str">
        <f t="shared" ca="1" si="60"/>
        <v/>
      </c>
      <c r="BN82" s="488" t="str">
        <f t="shared" ca="1" si="60"/>
        <v/>
      </c>
      <c r="BO82" s="488" t="str">
        <f t="shared" ca="1" si="60"/>
        <v/>
      </c>
      <c r="BP82" s="488" t="str">
        <f t="shared" ca="1" si="60"/>
        <v/>
      </c>
      <c r="BQ82" s="488" t="str">
        <f t="shared" ca="1" si="60"/>
        <v/>
      </c>
      <c r="BR82" s="488" t="str">
        <f t="shared" ca="1" si="60"/>
        <v/>
      </c>
      <c r="BS82" s="488" t="str">
        <f t="shared" ca="1" si="60"/>
        <v/>
      </c>
      <c r="BT82" s="488" t="str">
        <f t="shared" ref="BT82:BU140" ca="1" si="95">IF(AX82&gt;0,BT$6,"")</f>
        <v/>
      </c>
      <c r="BU82" s="489" t="str">
        <f t="shared" ca="1" si="59"/>
        <v/>
      </c>
      <c r="BV82" s="469"/>
      <c r="BW82" s="440"/>
      <c r="BX82" s="441">
        <f t="shared" ca="1" si="87"/>
        <v>0</v>
      </c>
      <c r="BY82" s="394">
        <f t="shared" ca="1" si="88"/>
        <v>0</v>
      </c>
      <c r="BZ82" s="394">
        <f t="shared" ca="1" si="91"/>
        <v>0</v>
      </c>
      <c r="CA82" s="394">
        <f t="shared" ca="1" si="89"/>
        <v>0</v>
      </c>
      <c r="CB82" s="468"/>
      <c r="CC82" s="467">
        <f ca="1">'Product CodesCentral'!G75</f>
        <v>1</v>
      </c>
      <c r="CD82" s="468"/>
      <c r="CE82" s="468"/>
      <c r="CF82" s="468"/>
      <c r="CG82" s="469"/>
      <c r="CH82" s="469"/>
      <c r="CI82" s="469"/>
      <c r="CJ82" s="469"/>
      <c r="CK82" s="469"/>
      <c r="CL82" s="469"/>
      <c r="CM82" s="469"/>
      <c r="CN82" s="469"/>
      <c r="CO82" s="469"/>
      <c r="CP82" s="469"/>
      <c r="CQ82" s="469"/>
      <c r="CR82" s="469"/>
      <c r="CS82" s="469"/>
      <c r="CT82" s="469"/>
      <c r="CU82" s="469"/>
      <c r="CV82" s="469"/>
      <c r="CW82" s="469"/>
      <c r="CX82" s="469"/>
      <c r="CY82" s="469"/>
      <c r="CZ82" s="469"/>
      <c r="DA82" s="469"/>
      <c r="DB82" s="469"/>
      <c r="DC82" s="469"/>
      <c r="DD82" s="469"/>
      <c r="DE82" s="469"/>
      <c r="DF82" s="469"/>
      <c r="DG82" s="469"/>
      <c r="DH82" s="469"/>
      <c r="DI82" s="469"/>
      <c r="DJ82" s="469"/>
      <c r="DK82" s="469"/>
      <c r="DL82" s="469"/>
      <c r="DM82" s="469"/>
      <c r="DN82" s="469"/>
      <c r="DO82" s="469"/>
      <c r="DP82" s="469"/>
      <c r="DQ82" s="469"/>
      <c r="DR82" s="469"/>
      <c r="DS82" s="469"/>
      <c r="DT82" s="469"/>
      <c r="DU82" s="469"/>
      <c r="DV82" s="469"/>
      <c r="DW82" s="469"/>
      <c r="DX82" s="469"/>
      <c r="DY82" s="469"/>
      <c r="DZ82" s="469"/>
      <c r="EA82" s="469"/>
      <c r="EB82" s="469"/>
      <c r="EC82" s="469"/>
      <c r="ED82" s="469"/>
      <c r="EE82" s="469"/>
      <c r="EF82" s="469"/>
      <c r="EG82" s="469"/>
      <c r="EH82" s="469"/>
      <c r="EI82" s="469"/>
      <c r="EJ82" s="469"/>
      <c r="EK82" s="469"/>
      <c r="EL82" s="469"/>
      <c r="EM82" s="469"/>
      <c r="EN82" s="469"/>
      <c r="EO82" s="469"/>
      <c r="EP82" s="469"/>
      <c r="EQ82" s="469"/>
      <c r="ER82" s="469"/>
      <c r="ES82" s="469"/>
      <c r="ET82" s="469"/>
      <c r="EU82" s="469"/>
      <c r="EV82" s="469"/>
      <c r="EW82" s="469"/>
      <c r="EX82" s="469"/>
      <c r="EY82" s="469"/>
      <c r="EZ82" s="469"/>
      <c r="FA82" s="469"/>
      <c r="FB82" s="469"/>
      <c r="FC82" s="469"/>
      <c r="FD82" s="469"/>
      <c r="FE82" s="469"/>
      <c r="FF82" s="469"/>
      <c r="FG82" s="469"/>
      <c r="FH82" s="469"/>
      <c r="FI82" s="469"/>
      <c r="FJ82" s="469"/>
      <c r="FK82" s="469"/>
      <c r="FL82" s="469"/>
      <c r="FM82" s="469"/>
      <c r="FN82" s="469"/>
      <c r="FO82" s="469"/>
      <c r="FP82" s="469"/>
      <c r="FQ82" s="469"/>
      <c r="FR82" s="469"/>
      <c r="FS82" s="469"/>
      <c r="FT82" s="469"/>
    </row>
    <row r="83" spans="1:176" s="467" customFormat="1" ht="15" hidden="1" customHeight="1" thickBot="1" x14ac:dyDescent="0.3">
      <c r="A83" s="468"/>
      <c r="B83" s="468"/>
      <c r="C83" s="550" t="str">
        <f ca="1">CONCATENATE(SelectionDataCentral!D83,L83)</f>
        <v>0</v>
      </c>
      <c r="D83" s="541" t="s">
        <v>50</v>
      </c>
      <c r="E83" s="517" t="str">
        <f t="shared" si="57"/>
        <v>€</v>
      </c>
      <c r="F83" s="537"/>
      <c r="G83" s="537" t="str">
        <f t="shared" ca="1" si="66"/>
        <v>-</v>
      </c>
      <c r="H83" s="518"/>
      <c r="I83" s="519"/>
      <c r="J83" s="474"/>
      <c r="K83" s="474" t="str">
        <f t="shared" ca="1" si="71"/>
        <v>-</v>
      </c>
      <c r="L83" s="474"/>
      <c r="M83" s="474" t="str">
        <f t="shared" si="93"/>
        <v/>
      </c>
      <c r="N83" s="474" t="str">
        <f t="shared" ca="1" si="94"/>
        <v/>
      </c>
      <c r="O83" s="448" t="str">
        <f t="shared" ca="1" si="68"/>
        <v/>
      </c>
      <c r="P83" s="448" t="str">
        <f t="shared" ca="1" si="69"/>
        <v/>
      </c>
      <c r="Q83" s="449" t="str">
        <f t="shared" si="92"/>
        <v/>
      </c>
      <c r="R83" s="475" t="str">
        <f t="shared" si="67"/>
        <v/>
      </c>
      <c r="S83" s="474" t="str">
        <f>""</f>
        <v/>
      </c>
      <c r="T83" s="474"/>
      <c r="U83" s="474"/>
      <c r="V83" s="474"/>
      <c r="W83" s="476" t="str">
        <f t="shared" ca="1" si="70"/>
        <v/>
      </c>
      <c r="X83" s="477" t="str">
        <f t="shared" ca="1" si="72"/>
        <v/>
      </c>
      <c r="Y83" s="477" t="str">
        <f t="shared" ca="1" si="73"/>
        <v/>
      </c>
      <c r="Z83" s="477" t="str">
        <f t="shared" ca="1" si="74"/>
        <v/>
      </c>
      <c r="AA83" s="520">
        <f ca="1">SelectionDataCentral!C83</f>
        <v>0</v>
      </c>
      <c r="AB83" s="521">
        <f t="shared" ca="1" si="75"/>
        <v>0</v>
      </c>
      <c r="AC83" s="522">
        <f t="shared" ca="1" si="76"/>
        <v>0</v>
      </c>
      <c r="AD83" s="522">
        <f t="shared" ca="1" si="77"/>
        <v>0</v>
      </c>
      <c r="AE83" s="522">
        <f t="shared" ca="1" si="44"/>
        <v>0</v>
      </c>
      <c r="AF83" s="522">
        <f t="shared" ca="1" si="45"/>
        <v>0</v>
      </c>
      <c r="AG83" s="522">
        <f t="shared" ca="1" si="78"/>
        <v>0</v>
      </c>
      <c r="AH83" s="522">
        <f t="shared" ca="1" si="79"/>
        <v>0</v>
      </c>
      <c r="AI83" s="522">
        <f t="shared" ca="1" si="80"/>
        <v>0</v>
      </c>
      <c r="AJ83" s="522">
        <f t="shared" ca="1" si="90"/>
        <v>0</v>
      </c>
      <c r="AK83" s="522">
        <f t="shared" ca="1" si="81"/>
        <v>0</v>
      </c>
      <c r="AL83" s="522">
        <f t="shared" ca="1" si="82"/>
        <v>0</v>
      </c>
      <c r="AM83" s="522">
        <f t="shared" ca="1" si="83"/>
        <v>0</v>
      </c>
      <c r="AN83" s="523">
        <f t="shared" ca="1" si="84"/>
        <v>0</v>
      </c>
      <c r="AO83" s="523">
        <f t="shared" ca="1" si="85"/>
        <v>0</v>
      </c>
      <c r="AP83" s="524">
        <f t="shared" ca="1" si="86"/>
        <v>0</v>
      </c>
      <c r="AQ83" s="525">
        <f ca="1">IF(AND(SUM(AQ$7:AQ82)=1, SUM($AP83:AP83)=1,OR($AF83=1,$AE83=1)),1,0)</f>
        <v>0</v>
      </c>
      <c r="AR83" s="525">
        <f ca="1">IF(AND(SUM(AR$7:AR82)=1, SUM($AP83:AQ83)=1,OR($AF83=1,$AE83=1)),1,0)</f>
        <v>0</v>
      </c>
      <c r="AS83" s="526">
        <f ca="1">IF(AND(SUM(AS$7:AS82)=1, SUM($AP83:AR83)=1,OR($AF83=1,AD83=1),SUM(AX$7:AX82)&lt;2),1,0)</f>
        <v>0</v>
      </c>
      <c r="AT83" s="526">
        <f ca="1">IF(AND(SUM(AT$7:AT82)=1, SUM($AP83:AS83)=1,OR($AG83=1,$AH83=1,$AF83=1,$AD83=1)),1,0)</f>
        <v>0</v>
      </c>
      <c r="AU83" s="526">
        <f ca="1">IF(AND(SUM(AU$7:AU82)=1, SUM($AP83:AT83)=1,OR($AG83=1,$AH83=1,$AF83=1,$AD83=1)),1,0)</f>
        <v>0</v>
      </c>
      <c r="AV83" s="526">
        <f ca="1">IF(AND(SUM(AV$7:AV82)=1, SUM($AP83:AU83)=1,OR($AG83=1,$AH83=1,$AF83=1,$AD83=1)),1,0)</f>
        <v>0</v>
      </c>
      <c r="AW83" s="526">
        <f ca="1">IF(AND(SUM(AW$7:AW82)=1, SUM($AP83:AV83)=1,OR($AG83=1,$AH83=1,$AF83=1,$AD83=1)),1,0)</f>
        <v>0</v>
      </c>
      <c r="AX83" s="526">
        <f ca="1">IF(AND(SUM(AX$7:AX82)=1, SUM($AP83:AW83)=1,SUM(AS$7:AS82)&lt;2,OR(AG83=1,AH83=1,AD83=1)),1,0)</f>
        <v>0</v>
      </c>
      <c r="AY83" s="526">
        <f ca="1">IF(AND(SUM(AY$7:AY82)=1,OR($AI83=1)),1,0)</f>
        <v>0</v>
      </c>
      <c r="AZ83" s="526">
        <f ca="1">IF(AND(SUM(AZ$7:AZ82)=1,OR($AB83=1)),1,0)</f>
        <v>0</v>
      </c>
      <c r="BA83" s="527">
        <f ca="1">IF(SUM($AP83:AZ83)=1,1,0)</f>
        <v>0</v>
      </c>
      <c r="BB83" s="528" t="str">
        <f t="shared" ca="1" si="64"/>
        <v/>
      </c>
      <c r="BC83" s="526" t="str">
        <f t="shared" ca="1" si="64"/>
        <v/>
      </c>
      <c r="BD83" s="526" t="str">
        <f t="shared" ca="1" si="64"/>
        <v/>
      </c>
      <c r="BE83" s="526" t="str">
        <f t="shared" ca="1" si="64"/>
        <v/>
      </c>
      <c r="BF83" s="526" t="str">
        <f t="shared" ca="1" si="64"/>
        <v/>
      </c>
      <c r="BG83" s="526" t="str">
        <f t="shared" ca="1" si="61"/>
        <v/>
      </c>
      <c r="BH83" s="526" t="str">
        <f t="shared" ca="1" si="61"/>
        <v/>
      </c>
      <c r="BI83" s="526" t="str">
        <f t="shared" ca="1" si="61"/>
        <v/>
      </c>
      <c r="BJ83" s="526" t="str">
        <f t="shared" ca="1" si="61"/>
        <v/>
      </c>
      <c r="BK83" s="526" t="str">
        <f t="shared" ca="1" si="61"/>
        <v/>
      </c>
      <c r="BL83" s="527" t="str">
        <f t="shared" ca="1" si="61"/>
        <v/>
      </c>
      <c r="BM83" s="487" t="str">
        <f t="shared" ref="BM83:BS119" ca="1" si="96">IF(AQ83&gt;0,BM$6,"")</f>
        <v/>
      </c>
      <c r="BN83" s="488" t="str">
        <f t="shared" ca="1" si="96"/>
        <v/>
      </c>
      <c r="BO83" s="488" t="str">
        <f t="shared" ca="1" si="96"/>
        <v/>
      </c>
      <c r="BP83" s="488" t="str">
        <f t="shared" ca="1" si="96"/>
        <v/>
      </c>
      <c r="BQ83" s="488" t="str">
        <f t="shared" ca="1" si="96"/>
        <v/>
      </c>
      <c r="BR83" s="488" t="str">
        <f t="shared" ca="1" si="96"/>
        <v/>
      </c>
      <c r="BS83" s="488" t="str">
        <f t="shared" ca="1" si="96"/>
        <v/>
      </c>
      <c r="BT83" s="488" t="str">
        <f t="shared" ca="1" si="95"/>
        <v/>
      </c>
      <c r="BU83" s="489" t="str">
        <f t="shared" ca="1" si="59"/>
        <v/>
      </c>
      <c r="BV83" s="469"/>
      <c r="BW83" s="440"/>
      <c r="BX83" s="441">
        <f t="shared" ca="1" si="87"/>
        <v>0</v>
      </c>
      <c r="BY83" s="394">
        <f t="shared" ca="1" si="88"/>
        <v>0</v>
      </c>
      <c r="BZ83" s="394">
        <f t="shared" ca="1" si="91"/>
        <v>0</v>
      </c>
      <c r="CA83" s="394">
        <f t="shared" ca="1" si="89"/>
        <v>0</v>
      </c>
      <c r="CB83" s="468"/>
      <c r="CC83" s="467">
        <f ca="1">'Product CodesCentral'!G76</f>
        <v>1</v>
      </c>
      <c r="CD83" s="468"/>
      <c r="CE83" s="468"/>
      <c r="CF83" s="468"/>
      <c r="CG83" s="469"/>
      <c r="CH83" s="469"/>
      <c r="CI83" s="469"/>
      <c r="CJ83" s="469"/>
      <c r="CK83" s="469"/>
      <c r="CL83" s="469"/>
      <c r="CM83" s="469"/>
      <c r="CN83" s="469"/>
      <c r="CO83" s="469"/>
      <c r="CP83" s="469"/>
      <c r="CQ83" s="469"/>
      <c r="CR83" s="469"/>
      <c r="CS83" s="469"/>
      <c r="CT83" s="469"/>
      <c r="CU83" s="469"/>
      <c r="CV83" s="469"/>
      <c r="CW83" s="469"/>
      <c r="CX83" s="469"/>
      <c r="CY83" s="469"/>
      <c r="CZ83" s="469"/>
      <c r="DA83" s="469"/>
      <c r="DB83" s="469"/>
      <c r="DC83" s="469"/>
      <c r="DD83" s="469"/>
      <c r="DE83" s="469"/>
      <c r="DF83" s="469"/>
      <c r="DG83" s="469"/>
      <c r="DH83" s="469"/>
      <c r="DI83" s="469"/>
      <c r="DJ83" s="469"/>
      <c r="DK83" s="469"/>
      <c r="DL83" s="469"/>
      <c r="DM83" s="469"/>
      <c r="DN83" s="469"/>
      <c r="DO83" s="469"/>
      <c r="DP83" s="469"/>
      <c r="DQ83" s="469"/>
      <c r="DR83" s="469"/>
      <c r="DS83" s="469"/>
      <c r="DT83" s="469"/>
      <c r="DU83" s="469"/>
      <c r="DV83" s="469"/>
      <c r="DW83" s="469"/>
      <c r="DX83" s="469"/>
      <c r="DY83" s="469"/>
      <c r="DZ83" s="469"/>
      <c r="EA83" s="469"/>
      <c r="EB83" s="469"/>
      <c r="EC83" s="469"/>
      <c r="ED83" s="469"/>
      <c r="EE83" s="469"/>
      <c r="EF83" s="469"/>
      <c r="EG83" s="469"/>
      <c r="EH83" s="469"/>
      <c r="EI83" s="469"/>
      <c r="EJ83" s="469"/>
      <c r="EK83" s="469"/>
      <c r="EL83" s="469"/>
      <c r="EM83" s="469"/>
      <c r="EN83" s="469"/>
      <c r="EO83" s="469"/>
      <c r="EP83" s="469"/>
      <c r="EQ83" s="469"/>
      <c r="ER83" s="469"/>
      <c r="ES83" s="469"/>
      <c r="ET83" s="469"/>
      <c r="EU83" s="469"/>
      <c r="EV83" s="469"/>
      <c r="EW83" s="469"/>
      <c r="EX83" s="469"/>
      <c r="EY83" s="469"/>
      <c r="EZ83" s="469"/>
      <c r="FA83" s="469"/>
      <c r="FB83" s="469"/>
      <c r="FC83" s="469"/>
      <c r="FD83" s="469"/>
      <c r="FE83" s="469"/>
      <c r="FF83" s="469"/>
      <c r="FG83" s="469"/>
      <c r="FH83" s="469"/>
      <c r="FI83" s="469"/>
      <c r="FJ83" s="469"/>
      <c r="FK83" s="469"/>
      <c r="FL83" s="469"/>
      <c r="FM83" s="469"/>
      <c r="FN83" s="469"/>
      <c r="FO83" s="469"/>
      <c r="FP83" s="469"/>
      <c r="FQ83" s="469"/>
      <c r="FR83" s="469"/>
      <c r="FS83" s="469"/>
      <c r="FT83" s="469"/>
    </row>
    <row r="84" spans="1:176" s="467" customFormat="1" ht="15" hidden="1" customHeight="1" thickBot="1" x14ac:dyDescent="0.3">
      <c r="A84" s="468"/>
      <c r="B84" s="468"/>
      <c r="C84" s="549" t="str">
        <f ca="1">CONCATENATE(SelectionDataCentral!D84,L84)</f>
        <v>0</v>
      </c>
      <c r="D84" s="541" t="s">
        <v>50</v>
      </c>
      <c r="E84" s="517" t="str">
        <f t="shared" si="57"/>
        <v>€</v>
      </c>
      <c r="F84" s="539"/>
      <c r="G84" s="539" t="str">
        <f t="shared" ca="1" si="66"/>
        <v>-</v>
      </c>
      <c r="H84" s="518"/>
      <c r="I84" s="519"/>
      <c r="J84" s="474"/>
      <c r="K84" s="474" t="str">
        <f t="shared" ca="1" si="71"/>
        <v>-</v>
      </c>
      <c r="L84" s="474"/>
      <c r="M84" s="474" t="str">
        <f t="shared" si="93"/>
        <v/>
      </c>
      <c r="N84" s="474" t="str">
        <f t="shared" ca="1" si="94"/>
        <v/>
      </c>
      <c r="O84" s="448" t="str">
        <f t="shared" ca="1" si="68"/>
        <v/>
      </c>
      <c r="P84" s="448" t="str">
        <f t="shared" ca="1" si="69"/>
        <v/>
      </c>
      <c r="Q84" s="449" t="str">
        <f t="shared" si="92"/>
        <v/>
      </c>
      <c r="R84" s="475" t="str">
        <f t="shared" si="67"/>
        <v/>
      </c>
      <c r="S84" s="474" t="str">
        <f>""</f>
        <v/>
      </c>
      <c r="T84" s="474"/>
      <c r="U84" s="474"/>
      <c r="V84" s="474"/>
      <c r="W84" s="476" t="str">
        <f t="shared" ca="1" si="70"/>
        <v/>
      </c>
      <c r="X84" s="477" t="str">
        <f t="shared" ca="1" si="72"/>
        <v/>
      </c>
      <c r="Y84" s="477" t="str">
        <f t="shared" ca="1" si="73"/>
        <v/>
      </c>
      <c r="Z84" s="477" t="str">
        <f t="shared" ca="1" si="74"/>
        <v/>
      </c>
      <c r="AA84" s="520">
        <f ca="1">SelectionDataCentral!C84</f>
        <v>0</v>
      </c>
      <c r="AB84" s="521">
        <f t="shared" ca="1" si="75"/>
        <v>0</v>
      </c>
      <c r="AC84" s="522">
        <f t="shared" ca="1" si="76"/>
        <v>0</v>
      </c>
      <c r="AD84" s="522">
        <f t="shared" ca="1" si="77"/>
        <v>0</v>
      </c>
      <c r="AE84" s="522">
        <f t="shared" ca="1" si="44"/>
        <v>0</v>
      </c>
      <c r="AF84" s="522">
        <f t="shared" ca="1" si="45"/>
        <v>0</v>
      </c>
      <c r="AG84" s="522">
        <f t="shared" ca="1" si="78"/>
        <v>0</v>
      </c>
      <c r="AH84" s="522">
        <f t="shared" ca="1" si="79"/>
        <v>0</v>
      </c>
      <c r="AI84" s="522">
        <f t="shared" ca="1" si="80"/>
        <v>0</v>
      </c>
      <c r="AJ84" s="522">
        <f t="shared" ca="1" si="90"/>
        <v>0</v>
      </c>
      <c r="AK84" s="522">
        <f t="shared" ca="1" si="81"/>
        <v>0</v>
      </c>
      <c r="AL84" s="522">
        <f t="shared" ca="1" si="82"/>
        <v>0</v>
      </c>
      <c r="AM84" s="522">
        <f t="shared" ca="1" si="83"/>
        <v>0</v>
      </c>
      <c r="AN84" s="523">
        <f t="shared" ca="1" si="84"/>
        <v>0</v>
      </c>
      <c r="AO84" s="523">
        <f t="shared" ca="1" si="85"/>
        <v>0</v>
      </c>
      <c r="AP84" s="524">
        <f t="shared" ca="1" si="86"/>
        <v>0</v>
      </c>
      <c r="AQ84" s="525">
        <f ca="1">IF(AND(SUM(AQ$7:AQ83)=1, SUM($AP84:AP84)=1,OR($AF84=1,$AE84=1)),1,0)</f>
        <v>0</v>
      </c>
      <c r="AR84" s="525">
        <f ca="1">IF(AND(SUM(AR$7:AR83)=1, SUM($AP84:AQ84)=1,OR($AF84=1,$AE84=1)),1,0)</f>
        <v>0</v>
      </c>
      <c r="AS84" s="526">
        <f ca="1">IF(AND(SUM(AS$7:AS83)=1, SUM($AP84:AR84)=1,OR($AF84=1,AD84=1),SUM(AX$7:AX83)&lt;2),1,0)</f>
        <v>0</v>
      </c>
      <c r="AT84" s="526">
        <f ca="1">IF(AND(SUM(AT$7:AT83)=1, SUM($AP84:AS84)=1,OR($AG84=1,$AH84=1,$AF84=1,$AD84=1)),1,0)</f>
        <v>0</v>
      </c>
      <c r="AU84" s="526">
        <f ca="1">IF(AND(SUM(AU$7:AU83)=1, SUM($AP84:AT84)=1,OR($AG84=1,$AH84=1,$AF84=1,$AD84=1)),1,0)</f>
        <v>0</v>
      </c>
      <c r="AV84" s="526">
        <f ca="1">IF(AND(SUM(AV$7:AV83)=1, SUM($AP84:AU84)=1,OR($AG84=1,$AH84=1,$AF84=1,$AD84=1)),1,0)</f>
        <v>0</v>
      </c>
      <c r="AW84" s="526">
        <f ca="1">IF(AND(SUM(AW$7:AW83)=1, SUM($AP84:AV84)=1,OR($AG84=1,$AH84=1,$AF84=1,$AD84=1)),1,0)</f>
        <v>0</v>
      </c>
      <c r="AX84" s="526">
        <f ca="1">IF(AND(SUM(AX$7:AX83)=1, SUM($AP84:AW84)=1,SUM(AS$7:AS83)&lt;2,OR(AG84=1,AH84=1,AD84=1)),1,0)</f>
        <v>0</v>
      </c>
      <c r="AY84" s="526">
        <f ca="1">IF(AND(SUM(AY$7:AY83)=1,OR($AI84=1)),1,0)</f>
        <v>0</v>
      </c>
      <c r="AZ84" s="526">
        <f ca="1">IF(AND(SUM(AZ$7:AZ83)=1,OR($AB84=1)),1,0)</f>
        <v>0</v>
      </c>
      <c r="BA84" s="527">
        <f ca="1">IF(SUM($AP84:AZ84)=1,1,0)</f>
        <v>0</v>
      </c>
      <c r="BB84" s="528" t="str">
        <f t="shared" ca="1" si="64"/>
        <v/>
      </c>
      <c r="BC84" s="526" t="str">
        <f t="shared" ca="1" si="64"/>
        <v/>
      </c>
      <c r="BD84" s="526" t="str">
        <f t="shared" ca="1" si="64"/>
        <v/>
      </c>
      <c r="BE84" s="526" t="str">
        <f t="shared" ca="1" si="64"/>
        <v/>
      </c>
      <c r="BF84" s="526" t="str">
        <f t="shared" ca="1" si="64"/>
        <v/>
      </c>
      <c r="BG84" s="526" t="str">
        <f t="shared" ca="1" si="61"/>
        <v/>
      </c>
      <c r="BH84" s="526" t="str">
        <f t="shared" ca="1" si="61"/>
        <v/>
      </c>
      <c r="BI84" s="526" t="str">
        <f t="shared" ca="1" si="61"/>
        <v/>
      </c>
      <c r="BJ84" s="526" t="str">
        <f t="shared" ca="1" si="61"/>
        <v/>
      </c>
      <c r="BK84" s="526" t="str">
        <f t="shared" ca="1" si="61"/>
        <v/>
      </c>
      <c r="BL84" s="527" t="str">
        <f t="shared" ca="1" si="61"/>
        <v/>
      </c>
      <c r="BM84" s="487" t="str">
        <f t="shared" ca="1" si="96"/>
        <v/>
      </c>
      <c r="BN84" s="488" t="str">
        <f t="shared" ca="1" si="96"/>
        <v/>
      </c>
      <c r="BO84" s="488" t="str">
        <f t="shared" ca="1" si="96"/>
        <v/>
      </c>
      <c r="BP84" s="488" t="str">
        <f t="shared" ca="1" si="96"/>
        <v/>
      </c>
      <c r="BQ84" s="488" t="str">
        <f t="shared" ca="1" si="96"/>
        <v/>
      </c>
      <c r="BR84" s="488" t="str">
        <f t="shared" ca="1" si="96"/>
        <v/>
      </c>
      <c r="BS84" s="488" t="str">
        <f t="shared" ca="1" si="96"/>
        <v/>
      </c>
      <c r="BT84" s="488" t="str">
        <f t="shared" ca="1" si="95"/>
        <v/>
      </c>
      <c r="BU84" s="489" t="str">
        <f t="shared" ca="1" si="59"/>
        <v/>
      </c>
      <c r="BV84" s="469"/>
      <c r="BW84" s="440"/>
      <c r="BX84" s="441">
        <f t="shared" ca="1" si="87"/>
        <v>0</v>
      </c>
      <c r="BY84" s="394">
        <f t="shared" ca="1" si="88"/>
        <v>0</v>
      </c>
      <c r="BZ84" s="394">
        <f t="shared" ca="1" si="91"/>
        <v>0</v>
      </c>
      <c r="CA84" s="394">
        <f t="shared" ca="1" si="89"/>
        <v>0</v>
      </c>
      <c r="CB84" s="468"/>
      <c r="CC84" s="467">
        <f ca="1">'Product CodesCentral'!G77</f>
        <v>1</v>
      </c>
      <c r="CD84" s="468"/>
      <c r="CE84" s="468"/>
      <c r="CF84" s="468"/>
      <c r="CG84" s="469"/>
      <c r="CH84" s="469"/>
      <c r="CI84" s="469"/>
      <c r="CJ84" s="469"/>
      <c r="CK84" s="469"/>
      <c r="CL84" s="469"/>
      <c r="CM84" s="469"/>
      <c r="CN84" s="469"/>
      <c r="CO84" s="469"/>
      <c r="CP84" s="469"/>
      <c r="CQ84" s="469"/>
      <c r="CR84" s="469"/>
      <c r="CS84" s="469"/>
      <c r="CT84" s="469"/>
      <c r="CU84" s="469"/>
      <c r="CV84" s="469"/>
      <c r="CW84" s="469"/>
      <c r="CX84" s="469"/>
      <c r="CY84" s="469"/>
      <c r="CZ84" s="469"/>
      <c r="DA84" s="469"/>
      <c r="DB84" s="469"/>
      <c r="DC84" s="469"/>
      <c r="DD84" s="469"/>
      <c r="DE84" s="469"/>
      <c r="DF84" s="469"/>
      <c r="DG84" s="469"/>
      <c r="DH84" s="469"/>
      <c r="DI84" s="469"/>
      <c r="DJ84" s="469"/>
      <c r="DK84" s="469"/>
      <c r="DL84" s="469"/>
      <c r="DM84" s="469"/>
      <c r="DN84" s="469"/>
      <c r="DO84" s="469"/>
      <c r="DP84" s="469"/>
      <c r="DQ84" s="469"/>
      <c r="DR84" s="469"/>
      <c r="DS84" s="469"/>
      <c r="DT84" s="469"/>
      <c r="DU84" s="469"/>
      <c r="DV84" s="469"/>
      <c r="DW84" s="469"/>
      <c r="DX84" s="469"/>
      <c r="DY84" s="469"/>
      <c r="DZ84" s="469"/>
      <c r="EA84" s="469"/>
      <c r="EB84" s="469"/>
      <c r="EC84" s="469"/>
      <c r="ED84" s="469"/>
      <c r="EE84" s="469"/>
      <c r="EF84" s="469"/>
      <c r="EG84" s="469"/>
      <c r="EH84" s="469"/>
      <c r="EI84" s="469"/>
      <c r="EJ84" s="469"/>
      <c r="EK84" s="469"/>
      <c r="EL84" s="469"/>
      <c r="EM84" s="469"/>
      <c r="EN84" s="469"/>
      <c r="EO84" s="469"/>
      <c r="EP84" s="469"/>
      <c r="EQ84" s="469"/>
      <c r="ER84" s="469"/>
      <c r="ES84" s="469"/>
      <c r="ET84" s="469"/>
      <c r="EU84" s="469"/>
      <c r="EV84" s="469"/>
      <c r="EW84" s="469"/>
      <c r="EX84" s="469"/>
      <c r="EY84" s="469"/>
      <c r="EZ84" s="469"/>
      <c r="FA84" s="469"/>
      <c r="FB84" s="469"/>
      <c r="FC84" s="469"/>
      <c r="FD84" s="469"/>
      <c r="FE84" s="469"/>
      <c r="FF84" s="469"/>
      <c r="FG84" s="469"/>
      <c r="FH84" s="469"/>
      <c r="FI84" s="469"/>
      <c r="FJ84" s="469"/>
      <c r="FK84" s="469"/>
      <c r="FL84" s="469"/>
      <c r="FM84" s="469"/>
      <c r="FN84" s="469"/>
      <c r="FO84" s="469"/>
      <c r="FP84" s="469"/>
      <c r="FQ84" s="469"/>
      <c r="FR84" s="469"/>
      <c r="FS84" s="469"/>
      <c r="FT84" s="469"/>
    </row>
    <row r="85" spans="1:176" s="467" customFormat="1" ht="15" hidden="1" customHeight="1" thickBot="1" x14ac:dyDescent="0.3">
      <c r="A85" s="468"/>
      <c r="B85" s="468"/>
      <c r="C85" s="550" t="str">
        <f ca="1">CONCATENATE(SelectionDataCentral!D85,L85)</f>
        <v>0</v>
      </c>
      <c r="D85" s="541" t="s">
        <v>50</v>
      </c>
      <c r="E85" s="517" t="str">
        <f t="shared" si="57"/>
        <v>€</v>
      </c>
      <c r="F85" s="537"/>
      <c r="G85" s="537" t="str">
        <f t="shared" ca="1" si="66"/>
        <v>-</v>
      </c>
      <c r="H85" s="518"/>
      <c r="I85" s="519"/>
      <c r="J85" s="474"/>
      <c r="K85" s="474" t="str">
        <f t="shared" ca="1" si="71"/>
        <v>-</v>
      </c>
      <c r="L85" s="474"/>
      <c r="M85" s="474" t="str">
        <f t="shared" si="93"/>
        <v/>
      </c>
      <c r="N85" s="474" t="str">
        <f t="shared" ca="1" si="94"/>
        <v/>
      </c>
      <c r="O85" s="448" t="str">
        <f t="shared" ca="1" si="68"/>
        <v/>
      </c>
      <c r="P85" s="448" t="str">
        <f t="shared" ca="1" si="69"/>
        <v/>
      </c>
      <c r="Q85" s="449" t="str">
        <f t="shared" si="92"/>
        <v/>
      </c>
      <c r="R85" s="475" t="str">
        <f t="shared" si="67"/>
        <v/>
      </c>
      <c r="S85" s="474" t="str">
        <f>""</f>
        <v/>
      </c>
      <c r="T85" s="474"/>
      <c r="U85" s="474"/>
      <c r="V85" s="474"/>
      <c r="W85" s="476" t="str">
        <f t="shared" ca="1" si="70"/>
        <v/>
      </c>
      <c r="X85" s="477" t="str">
        <f t="shared" ca="1" si="72"/>
        <v/>
      </c>
      <c r="Y85" s="477" t="str">
        <f t="shared" ca="1" si="73"/>
        <v/>
      </c>
      <c r="Z85" s="477" t="str">
        <f t="shared" ca="1" si="74"/>
        <v/>
      </c>
      <c r="AA85" s="520">
        <f ca="1">SelectionDataCentral!C85</f>
        <v>0</v>
      </c>
      <c r="AB85" s="521">
        <f t="shared" ca="1" si="75"/>
        <v>0</v>
      </c>
      <c r="AC85" s="522">
        <f t="shared" ca="1" si="76"/>
        <v>0</v>
      </c>
      <c r="AD85" s="522">
        <f t="shared" ca="1" si="77"/>
        <v>0</v>
      </c>
      <c r="AE85" s="522">
        <f t="shared" ca="1" si="44"/>
        <v>0</v>
      </c>
      <c r="AF85" s="522">
        <f t="shared" ca="1" si="45"/>
        <v>0</v>
      </c>
      <c r="AG85" s="522">
        <f t="shared" ca="1" si="78"/>
        <v>0</v>
      </c>
      <c r="AH85" s="522">
        <f t="shared" ca="1" si="79"/>
        <v>0</v>
      </c>
      <c r="AI85" s="522">
        <f t="shared" ca="1" si="80"/>
        <v>0</v>
      </c>
      <c r="AJ85" s="522">
        <f t="shared" ca="1" si="90"/>
        <v>0</v>
      </c>
      <c r="AK85" s="522">
        <f t="shared" ca="1" si="81"/>
        <v>0</v>
      </c>
      <c r="AL85" s="522">
        <f t="shared" ca="1" si="82"/>
        <v>0</v>
      </c>
      <c r="AM85" s="522">
        <f t="shared" ca="1" si="83"/>
        <v>0</v>
      </c>
      <c r="AN85" s="523">
        <f t="shared" ca="1" si="84"/>
        <v>0</v>
      </c>
      <c r="AO85" s="523">
        <f t="shared" ca="1" si="85"/>
        <v>0</v>
      </c>
      <c r="AP85" s="524">
        <f t="shared" ca="1" si="86"/>
        <v>0</v>
      </c>
      <c r="AQ85" s="525">
        <f ca="1">IF(AND(SUM(AQ$7:AQ84)=1, SUM($AP85:AP85)=1,OR($AF85=1,$AE85=1)),1,0)</f>
        <v>0</v>
      </c>
      <c r="AR85" s="525">
        <f ca="1">IF(AND(SUM(AR$7:AR84)=1, SUM($AP85:AQ85)=1,OR($AF85=1,$AE85=1)),1,0)</f>
        <v>0</v>
      </c>
      <c r="AS85" s="526">
        <f ca="1">IF(AND(SUM(AS$7:AS84)=1, SUM($AP85:AR85)=1,OR($AF85=1,AD85=1),SUM(AX$7:AX84)&lt;2),1,0)</f>
        <v>0</v>
      </c>
      <c r="AT85" s="526">
        <f ca="1">IF(AND(SUM(AT$7:AT84)=1, SUM($AP85:AS85)=1,OR($AG85=1,$AH85=1,$AF85=1,$AD85=1)),1,0)</f>
        <v>0</v>
      </c>
      <c r="AU85" s="526">
        <f ca="1">IF(AND(SUM(AU$7:AU84)=1, SUM($AP85:AT85)=1,OR($AG85=1,$AH85=1,$AF85=1,$AD85=1)),1,0)</f>
        <v>0</v>
      </c>
      <c r="AV85" s="526">
        <f ca="1">IF(AND(SUM(AV$7:AV84)=1, SUM($AP85:AU85)=1,OR($AG85=1,$AH85=1,$AF85=1,$AD85=1)),1,0)</f>
        <v>0</v>
      </c>
      <c r="AW85" s="526">
        <f ca="1">IF(AND(SUM(AW$7:AW84)=1, SUM($AP85:AV85)=1,OR($AG85=1,$AH85=1,$AF85=1,$AD85=1)),1,0)</f>
        <v>0</v>
      </c>
      <c r="AX85" s="526">
        <f ca="1">IF(AND(SUM(AX$7:AX84)=1, SUM($AP85:AW85)=1,SUM(AS$7:AS84)&lt;2,OR(AG85=1,AH85=1,AD85=1)),1,0)</f>
        <v>0</v>
      </c>
      <c r="AY85" s="526">
        <f ca="1">IF(AND(SUM(AY$7:AY84)=1,OR($AI85=1)),1,0)</f>
        <v>0</v>
      </c>
      <c r="AZ85" s="526">
        <f ca="1">IF(AND(SUM(AZ$7:AZ84)=1,OR($AB85=1)),1,0)</f>
        <v>0</v>
      </c>
      <c r="BA85" s="527">
        <f ca="1">IF(SUM($AP85:AZ85)=1,1,0)</f>
        <v>0</v>
      </c>
      <c r="BB85" s="528" t="str">
        <f t="shared" ca="1" si="64"/>
        <v/>
      </c>
      <c r="BC85" s="526" t="str">
        <f t="shared" ca="1" si="64"/>
        <v/>
      </c>
      <c r="BD85" s="526" t="str">
        <f t="shared" ca="1" si="64"/>
        <v/>
      </c>
      <c r="BE85" s="526" t="str">
        <f t="shared" ca="1" si="64"/>
        <v/>
      </c>
      <c r="BF85" s="526" t="str">
        <f t="shared" ca="1" si="64"/>
        <v/>
      </c>
      <c r="BG85" s="526" t="str">
        <f t="shared" ca="1" si="61"/>
        <v/>
      </c>
      <c r="BH85" s="526" t="str">
        <f t="shared" ca="1" si="61"/>
        <v/>
      </c>
      <c r="BI85" s="526" t="str">
        <f t="shared" ca="1" si="61"/>
        <v/>
      </c>
      <c r="BJ85" s="526" t="str">
        <f t="shared" ca="1" si="61"/>
        <v/>
      </c>
      <c r="BK85" s="526" t="str">
        <f t="shared" ca="1" si="61"/>
        <v/>
      </c>
      <c r="BL85" s="527" t="str">
        <f t="shared" ca="1" si="61"/>
        <v/>
      </c>
      <c r="BM85" s="487" t="str">
        <f t="shared" ca="1" si="96"/>
        <v/>
      </c>
      <c r="BN85" s="488" t="str">
        <f t="shared" ca="1" si="96"/>
        <v/>
      </c>
      <c r="BO85" s="488" t="str">
        <f t="shared" ca="1" si="96"/>
        <v/>
      </c>
      <c r="BP85" s="488" t="str">
        <f t="shared" ca="1" si="96"/>
        <v/>
      </c>
      <c r="BQ85" s="488" t="str">
        <f t="shared" ca="1" si="96"/>
        <v/>
      </c>
      <c r="BR85" s="488" t="str">
        <f t="shared" ca="1" si="96"/>
        <v/>
      </c>
      <c r="BS85" s="488" t="str">
        <f t="shared" ca="1" si="96"/>
        <v/>
      </c>
      <c r="BT85" s="488" t="str">
        <f t="shared" ca="1" si="95"/>
        <v/>
      </c>
      <c r="BU85" s="489" t="str">
        <f t="shared" ca="1" si="59"/>
        <v/>
      </c>
      <c r="BV85" s="469"/>
      <c r="BW85" s="440"/>
      <c r="BX85" s="441">
        <f t="shared" ca="1" si="87"/>
        <v>0</v>
      </c>
      <c r="BY85" s="394">
        <f t="shared" ca="1" si="88"/>
        <v>0</v>
      </c>
      <c r="BZ85" s="394">
        <f t="shared" ca="1" si="91"/>
        <v>0</v>
      </c>
      <c r="CA85" s="394">
        <f t="shared" ca="1" si="89"/>
        <v>0</v>
      </c>
      <c r="CB85" s="468"/>
      <c r="CC85" s="467">
        <f ca="1">'Product CodesCentral'!G78</f>
        <v>1</v>
      </c>
      <c r="CD85" s="468"/>
      <c r="CE85" s="468"/>
      <c r="CF85" s="468"/>
      <c r="CG85" s="469"/>
      <c r="CH85" s="469"/>
      <c r="CI85" s="469"/>
      <c r="CJ85" s="469"/>
      <c r="CK85" s="469"/>
      <c r="CL85" s="469"/>
      <c r="CM85" s="469"/>
      <c r="CN85" s="469"/>
      <c r="CO85" s="469"/>
      <c r="CP85" s="469"/>
      <c r="CQ85" s="469"/>
      <c r="CR85" s="469"/>
      <c r="CS85" s="469"/>
      <c r="CT85" s="469"/>
      <c r="CU85" s="469"/>
      <c r="CV85" s="469"/>
      <c r="CW85" s="469"/>
      <c r="CX85" s="469"/>
      <c r="CY85" s="469"/>
      <c r="CZ85" s="469"/>
      <c r="DA85" s="469"/>
      <c r="DB85" s="469"/>
      <c r="DC85" s="469"/>
      <c r="DD85" s="469"/>
      <c r="DE85" s="469"/>
      <c r="DF85" s="469"/>
      <c r="DG85" s="469"/>
      <c r="DH85" s="469"/>
      <c r="DI85" s="469"/>
      <c r="DJ85" s="469"/>
      <c r="DK85" s="469"/>
      <c r="DL85" s="469"/>
      <c r="DM85" s="469"/>
      <c r="DN85" s="469"/>
      <c r="DO85" s="469"/>
      <c r="DP85" s="469"/>
      <c r="DQ85" s="469"/>
      <c r="DR85" s="469"/>
      <c r="DS85" s="469"/>
      <c r="DT85" s="469"/>
      <c r="DU85" s="469"/>
      <c r="DV85" s="469"/>
      <c r="DW85" s="469"/>
      <c r="DX85" s="469"/>
      <c r="DY85" s="469"/>
      <c r="DZ85" s="469"/>
      <c r="EA85" s="469"/>
      <c r="EB85" s="469"/>
      <c r="EC85" s="469"/>
      <c r="ED85" s="469"/>
      <c r="EE85" s="469"/>
      <c r="EF85" s="469"/>
      <c r="EG85" s="469"/>
      <c r="EH85" s="469"/>
      <c r="EI85" s="469"/>
      <c r="EJ85" s="469"/>
      <c r="EK85" s="469"/>
      <c r="EL85" s="469"/>
      <c r="EM85" s="469"/>
      <c r="EN85" s="469"/>
      <c r="EO85" s="469"/>
      <c r="EP85" s="469"/>
      <c r="EQ85" s="469"/>
      <c r="ER85" s="469"/>
      <c r="ES85" s="469"/>
      <c r="ET85" s="469"/>
      <c r="EU85" s="469"/>
      <c r="EV85" s="469"/>
      <c r="EW85" s="469"/>
      <c r="EX85" s="469"/>
      <c r="EY85" s="469"/>
      <c r="EZ85" s="469"/>
      <c r="FA85" s="469"/>
      <c r="FB85" s="469"/>
      <c r="FC85" s="469"/>
      <c r="FD85" s="469"/>
      <c r="FE85" s="469"/>
      <c r="FF85" s="469"/>
      <c r="FG85" s="469"/>
      <c r="FH85" s="469"/>
      <c r="FI85" s="469"/>
      <c r="FJ85" s="469"/>
      <c r="FK85" s="469"/>
      <c r="FL85" s="469"/>
      <c r="FM85" s="469"/>
      <c r="FN85" s="469"/>
      <c r="FO85" s="469"/>
      <c r="FP85" s="469"/>
      <c r="FQ85" s="469"/>
      <c r="FR85" s="469"/>
      <c r="FS85" s="469"/>
      <c r="FT85" s="469"/>
    </row>
    <row r="86" spans="1:176" s="467" customFormat="1" ht="15" hidden="1" customHeight="1" thickBot="1" x14ac:dyDescent="0.3">
      <c r="A86" s="468"/>
      <c r="B86" s="468"/>
      <c r="C86" s="568" t="str">
        <f ca="1">CONCATENATE(SelectionDataCentral!D86,L86)</f>
        <v>0</v>
      </c>
      <c r="D86" s="565" t="s">
        <v>50</v>
      </c>
      <c r="E86" s="517" t="str">
        <f t="shared" si="57"/>
        <v>€</v>
      </c>
      <c r="F86" s="569"/>
      <c r="G86" s="569" t="str">
        <f t="shared" ca="1" si="66"/>
        <v>-</v>
      </c>
      <c r="H86" s="518"/>
      <c r="I86" s="519"/>
      <c r="J86" s="474"/>
      <c r="K86" s="474" t="str">
        <f t="shared" ca="1" si="71"/>
        <v>-</v>
      </c>
      <c r="L86" s="474"/>
      <c r="M86" s="474" t="str">
        <f t="shared" si="93"/>
        <v/>
      </c>
      <c r="N86" s="474" t="str">
        <f t="shared" ca="1" si="94"/>
        <v/>
      </c>
      <c r="O86" s="448" t="str">
        <f t="shared" ca="1" si="68"/>
        <v/>
      </c>
      <c r="P86" s="448" t="str">
        <f t="shared" ca="1" si="69"/>
        <v/>
      </c>
      <c r="Q86" s="449" t="str">
        <f t="shared" si="92"/>
        <v/>
      </c>
      <c r="R86" s="475" t="str">
        <f t="shared" si="67"/>
        <v/>
      </c>
      <c r="S86" s="474" t="str">
        <f>""</f>
        <v/>
      </c>
      <c r="T86" s="474"/>
      <c r="U86" s="474"/>
      <c r="V86" s="474"/>
      <c r="W86" s="476" t="str">
        <f t="shared" ca="1" si="70"/>
        <v/>
      </c>
      <c r="X86" s="477" t="str">
        <f t="shared" ca="1" si="72"/>
        <v/>
      </c>
      <c r="Y86" s="477" t="str">
        <f t="shared" ca="1" si="73"/>
        <v/>
      </c>
      <c r="Z86" s="477" t="str">
        <f t="shared" ca="1" si="74"/>
        <v/>
      </c>
      <c r="AA86" s="520">
        <f ca="1">SelectionDataCentral!C86</f>
        <v>0</v>
      </c>
      <c r="AB86" s="521">
        <f t="shared" ca="1" si="75"/>
        <v>0</v>
      </c>
      <c r="AC86" s="522">
        <f t="shared" ca="1" si="76"/>
        <v>0</v>
      </c>
      <c r="AD86" s="522">
        <f t="shared" ca="1" si="77"/>
        <v>0</v>
      </c>
      <c r="AE86" s="522">
        <f t="shared" ca="1" si="44"/>
        <v>0</v>
      </c>
      <c r="AF86" s="522">
        <f t="shared" ca="1" si="45"/>
        <v>0</v>
      </c>
      <c r="AG86" s="522">
        <f t="shared" ca="1" si="78"/>
        <v>0</v>
      </c>
      <c r="AH86" s="522">
        <f t="shared" ca="1" si="79"/>
        <v>0</v>
      </c>
      <c r="AI86" s="522">
        <f t="shared" ca="1" si="80"/>
        <v>0</v>
      </c>
      <c r="AJ86" s="522">
        <f t="shared" ca="1" si="90"/>
        <v>0</v>
      </c>
      <c r="AK86" s="522">
        <f t="shared" ca="1" si="81"/>
        <v>0</v>
      </c>
      <c r="AL86" s="522">
        <f t="shared" ca="1" si="82"/>
        <v>0</v>
      </c>
      <c r="AM86" s="522">
        <f t="shared" ca="1" si="83"/>
        <v>0</v>
      </c>
      <c r="AN86" s="523">
        <f t="shared" ca="1" si="84"/>
        <v>0</v>
      </c>
      <c r="AO86" s="523">
        <f t="shared" ca="1" si="85"/>
        <v>0</v>
      </c>
      <c r="AP86" s="524">
        <f t="shared" ca="1" si="86"/>
        <v>0</v>
      </c>
      <c r="AQ86" s="525">
        <f ca="1">IF(AND(SUM(AQ$7:AQ85)=1, SUM($AP86:AP86)=1,OR($AF86=1,$AE86=1)),1,0)</f>
        <v>0</v>
      </c>
      <c r="AR86" s="525">
        <f ca="1">IF(AND(SUM(AR$7:AR85)=1, SUM($AP86:AQ86)=1,OR($AF86=1,$AE86=1)),1,0)</f>
        <v>0</v>
      </c>
      <c r="AS86" s="526">
        <f ca="1">IF(AND(SUM(AS$7:AS85)=1, SUM($AP86:AR86)=1,OR($AF86=1,AD86=1),SUM(AX$7:AX85)&lt;2),1,0)</f>
        <v>0</v>
      </c>
      <c r="AT86" s="526">
        <f ca="1">IF(AND(SUM(AT$7:AT85)=1, SUM($AP86:AS86)=1,OR($AG86=1,$AH86=1,$AF86=1,$AD86=1)),1,0)</f>
        <v>0</v>
      </c>
      <c r="AU86" s="526">
        <f ca="1">IF(AND(SUM(AU$7:AU85)=1, SUM($AP86:AT86)=1,OR($AG86=1,$AH86=1,$AF86=1,$AD86=1)),1,0)</f>
        <v>0</v>
      </c>
      <c r="AV86" s="526">
        <f ca="1">IF(AND(SUM(AV$7:AV85)=1, SUM($AP86:AU86)=1,OR($AG86=1,$AH86=1,$AF86=1,$AD86=1)),1,0)</f>
        <v>0</v>
      </c>
      <c r="AW86" s="526">
        <f ca="1">IF(AND(SUM(AW$7:AW85)=1, SUM($AP86:AV86)=1,OR($AG86=1,$AH86=1,$AF86=1,$AD86=1)),1,0)</f>
        <v>0</v>
      </c>
      <c r="AX86" s="526">
        <f ca="1">IF(AND(SUM(AX$7:AX85)=1, SUM($AP86:AW86)=1,SUM(AS$7:AS85)&lt;2,OR(AG86=1,AH86=1,AD86=1)),1,0)</f>
        <v>0</v>
      </c>
      <c r="AY86" s="526">
        <f ca="1">IF(AND(SUM(AY$7:AY85)=1,OR($AI86=1)),1,0)</f>
        <v>0</v>
      </c>
      <c r="AZ86" s="526">
        <f ca="1">IF(AND(SUM(AZ$7:AZ85)=1,OR($AB86=1)),1,0)</f>
        <v>0</v>
      </c>
      <c r="BA86" s="527">
        <f ca="1">IF(SUM($AP86:AZ86)=1,1,0)</f>
        <v>0</v>
      </c>
      <c r="BB86" s="528" t="str">
        <f t="shared" ca="1" si="64"/>
        <v/>
      </c>
      <c r="BC86" s="526" t="str">
        <f t="shared" ca="1" si="64"/>
        <v/>
      </c>
      <c r="BD86" s="526" t="str">
        <f t="shared" ca="1" si="64"/>
        <v/>
      </c>
      <c r="BE86" s="526" t="str">
        <f t="shared" ca="1" si="64"/>
        <v/>
      </c>
      <c r="BF86" s="526" t="str">
        <f t="shared" ca="1" si="64"/>
        <v/>
      </c>
      <c r="BG86" s="526" t="str">
        <f t="shared" ca="1" si="61"/>
        <v/>
      </c>
      <c r="BH86" s="526" t="str">
        <f t="shared" ca="1" si="61"/>
        <v/>
      </c>
      <c r="BI86" s="526" t="str">
        <f t="shared" ca="1" si="61"/>
        <v/>
      </c>
      <c r="BJ86" s="526" t="str">
        <f t="shared" ca="1" si="61"/>
        <v/>
      </c>
      <c r="BK86" s="526" t="str">
        <f t="shared" ca="1" si="61"/>
        <v/>
      </c>
      <c r="BL86" s="527" t="str">
        <f t="shared" ca="1" si="61"/>
        <v/>
      </c>
      <c r="BM86" s="487" t="str">
        <f t="shared" ca="1" si="96"/>
        <v/>
      </c>
      <c r="BN86" s="488" t="str">
        <f t="shared" ca="1" si="96"/>
        <v/>
      </c>
      <c r="BO86" s="488" t="str">
        <f t="shared" ca="1" si="96"/>
        <v/>
      </c>
      <c r="BP86" s="488" t="str">
        <f t="shared" ca="1" si="96"/>
        <v/>
      </c>
      <c r="BQ86" s="488" t="str">
        <f t="shared" ca="1" si="96"/>
        <v/>
      </c>
      <c r="BR86" s="488" t="str">
        <f t="shared" ca="1" si="96"/>
        <v/>
      </c>
      <c r="BS86" s="488" t="str">
        <f t="shared" ca="1" si="96"/>
        <v/>
      </c>
      <c r="BT86" s="488" t="str">
        <f t="shared" ca="1" si="95"/>
        <v/>
      </c>
      <c r="BU86" s="489" t="str">
        <f t="shared" ca="1" si="59"/>
        <v/>
      </c>
      <c r="BV86" s="469"/>
      <c r="BW86" s="440"/>
      <c r="BX86" s="441">
        <f t="shared" ca="1" si="87"/>
        <v>0</v>
      </c>
      <c r="BY86" s="394">
        <f t="shared" ca="1" si="88"/>
        <v>0</v>
      </c>
      <c r="BZ86" s="394">
        <f t="shared" ca="1" si="91"/>
        <v>0</v>
      </c>
      <c r="CA86" s="394">
        <f t="shared" ca="1" si="89"/>
        <v>0</v>
      </c>
      <c r="CB86" s="468"/>
      <c r="CC86" s="467">
        <f ca="1">'Product CodesCentral'!G79</f>
        <v>1</v>
      </c>
      <c r="CD86" s="468"/>
      <c r="CE86" s="468"/>
      <c r="CF86" s="468"/>
      <c r="CG86" s="469"/>
      <c r="CH86" s="469"/>
      <c r="CI86" s="469"/>
      <c r="CJ86" s="469"/>
      <c r="CK86" s="469"/>
      <c r="CL86" s="469"/>
      <c r="CM86" s="469"/>
      <c r="CN86" s="469"/>
      <c r="CO86" s="469"/>
      <c r="CP86" s="469"/>
      <c r="CQ86" s="469"/>
      <c r="CR86" s="469"/>
      <c r="CS86" s="469"/>
      <c r="CT86" s="469"/>
      <c r="CU86" s="469"/>
      <c r="CV86" s="469"/>
      <c r="CW86" s="469"/>
      <c r="CX86" s="469"/>
      <c r="CY86" s="469"/>
      <c r="CZ86" s="469"/>
      <c r="DA86" s="469"/>
      <c r="DB86" s="469"/>
      <c r="DC86" s="469"/>
      <c r="DD86" s="469"/>
      <c r="DE86" s="469"/>
      <c r="DF86" s="469"/>
      <c r="DG86" s="469"/>
      <c r="DH86" s="469"/>
      <c r="DI86" s="469"/>
      <c r="DJ86" s="469"/>
      <c r="DK86" s="469"/>
      <c r="DL86" s="469"/>
      <c r="DM86" s="469"/>
      <c r="DN86" s="469"/>
      <c r="DO86" s="469"/>
      <c r="DP86" s="469"/>
      <c r="DQ86" s="469"/>
      <c r="DR86" s="469"/>
      <c r="DS86" s="469"/>
      <c r="DT86" s="469"/>
      <c r="DU86" s="469"/>
      <c r="DV86" s="469"/>
      <c r="DW86" s="469"/>
      <c r="DX86" s="469"/>
      <c r="DY86" s="469"/>
      <c r="DZ86" s="469"/>
      <c r="EA86" s="469"/>
      <c r="EB86" s="469"/>
      <c r="EC86" s="469"/>
      <c r="ED86" s="469"/>
      <c r="EE86" s="469"/>
      <c r="EF86" s="469"/>
      <c r="EG86" s="469"/>
      <c r="EH86" s="469"/>
      <c r="EI86" s="469"/>
      <c r="EJ86" s="469"/>
      <c r="EK86" s="469"/>
      <c r="EL86" s="469"/>
      <c r="EM86" s="469"/>
      <c r="EN86" s="469"/>
      <c r="EO86" s="469"/>
      <c r="EP86" s="469"/>
      <c r="EQ86" s="469"/>
      <c r="ER86" s="469"/>
      <c r="ES86" s="469"/>
      <c r="ET86" s="469"/>
      <c r="EU86" s="469"/>
      <c r="EV86" s="469"/>
      <c r="EW86" s="469"/>
      <c r="EX86" s="469"/>
      <c r="EY86" s="469"/>
      <c r="EZ86" s="469"/>
      <c r="FA86" s="469"/>
      <c r="FB86" s="469"/>
      <c r="FC86" s="469"/>
      <c r="FD86" s="469"/>
      <c r="FE86" s="469"/>
      <c r="FF86" s="469"/>
      <c r="FG86" s="469"/>
      <c r="FH86" s="469"/>
      <c r="FI86" s="469"/>
      <c r="FJ86" s="469"/>
      <c r="FK86" s="469"/>
      <c r="FL86" s="469"/>
      <c r="FM86" s="469"/>
      <c r="FN86" s="469"/>
      <c r="FO86" s="469"/>
      <c r="FP86" s="469"/>
      <c r="FQ86" s="469"/>
      <c r="FR86" s="469"/>
      <c r="FS86" s="469"/>
      <c r="FT86" s="469"/>
    </row>
    <row r="87" spans="1:176" s="467" customFormat="1" ht="15" hidden="1" customHeight="1" x14ac:dyDescent="0.25">
      <c r="A87" s="468"/>
      <c r="B87" s="555"/>
      <c r="C87" s="441" t="str">
        <f ca="1">CONCATENATE(SelectionDataCentral!D87,L87)</f>
        <v>0</v>
      </c>
      <c r="D87" s="441"/>
      <c r="E87" s="555"/>
      <c r="F87" s="555"/>
      <c r="G87" s="555"/>
      <c r="H87" s="518"/>
      <c r="I87" s="519"/>
      <c r="J87" s="474"/>
      <c r="K87" s="474" t="str">
        <f t="shared" ca="1" si="71"/>
        <v>[5 - 0-]</v>
      </c>
      <c r="L87" s="474"/>
      <c r="M87" s="474" t="str">
        <f t="shared" ca="1" si="93"/>
        <v>[5 - 0-]</v>
      </c>
      <c r="N87" s="474" t="str">
        <f t="shared" ca="1" si="94"/>
        <v/>
      </c>
      <c r="O87" s="448" t="str">
        <f t="shared" ca="1" si="68"/>
        <v/>
      </c>
      <c r="P87" s="448" t="str">
        <f t="shared" ca="1" si="69"/>
        <v/>
      </c>
      <c r="Q87" s="449" t="str">
        <f t="shared" ca="1" si="92"/>
        <v/>
      </c>
      <c r="R87" s="475" t="str">
        <f t="shared" si="67"/>
        <v/>
      </c>
      <c r="S87" s="474" t="str">
        <f>""</f>
        <v/>
      </c>
      <c r="T87" s="474"/>
      <c r="U87" s="474"/>
      <c r="V87" s="474"/>
      <c r="W87" s="476" t="str">
        <f t="shared" ca="1" si="70"/>
        <v/>
      </c>
      <c r="X87" s="477" t="str">
        <f t="shared" ca="1" si="72"/>
        <v/>
      </c>
      <c r="Y87" s="477" t="str">
        <f t="shared" ca="1" si="73"/>
        <v/>
      </c>
      <c r="Z87" s="477" t="str">
        <f t="shared" ca="1" si="74"/>
        <v/>
      </c>
      <c r="AA87" s="520">
        <f ca="1">SelectionDataCentral!C87</f>
        <v>0</v>
      </c>
      <c r="AB87" s="521">
        <f t="shared" ca="1" si="75"/>
        <v>0</v>
      </c>
      <c r="AC87" s="522">
        <f t="shared" ca="1" si="76"/>
        <v>0</v>
      </c>
      <c r="AD87" s="522">
        <f t="shared" ca="1" si="77"/>
        <v>0</v>
      </c>
      <c r="AE87" s="522">
        <f t="shared" ca="1" si="44"/>
        <v>0</v>
      </c>
      <c r="AF87" s="522">
        <f t="shared" ca="1" si="45"/>
        <v>0</v>
      </c>
      <c r="AG87" s="522">
        <f t="shared" ca="1" si="78"/>
        <v>0</v>
      </c>
      <c r="AH87" s="522">
        <f t="shared" ca="1" si="79"/>
        <v>0</v>
      </c>
      <c r="AI87" s="522">
        <f t="shared" ca="1" si="80"/>
        <v>0</v>
      </c>
      <c r="AJ87" s="522">
        <f t="shared" ca="1" si="90"/>
        <v>0</v>
      </c>
      <c r="AK87" s="522">
        <f t="shared" ca="1" si="81"/>
        <v>0</v>
      </c>
      <c r="AL87" s="522">
        <f t="shared" ca="1" si="82"/>
        <v>0</v>
      </c>
      <c r="AM87" s="522">
        <f t="shared" ca="1" si="83"/>
        <v>0</v>
      </c>
      <c r="AN87" s="523">
        <f t="shared" ca="1" si="84"/>
        <v>0</v>
      </c>
      <c r="AO87" s="523">
        <f t="shared" ca="1" si="85"/>
        <v>0</v>
      </c>
      <c r="AP87" s="524">
        <f t="shared" ca="1" si="86"/>
        <v>0</v>
      </c>
      <c r="AQ87" s="525">
        <f ca="1">IF(AND(SUM(AQ$7:AQ86)=1, SUM($AP87:AP87)=1,OR($AF87=1,$AE87=1)),1,0)</f>
        <v>0</v>
      </c>
      <c r="AR87" s="525">
        <f ca="1">IF(AND(SUM(AR$7:AR86)=1, SUM($AP87:AQ87)=1,OR($AF87=1,$AE87=1)),1,0)</f>
        <v>0</v>
      </c>
      <c r="AS87" s="526">
        <f ca="1">IF(AND(SUM(AS$7:AS86)=1, SUM($AP87:AR87)=1,OR($AF87=1,AD87=1),SUM(AX$7:AX86)&lt;2),1,0)</f>
        <v>0</v>
      </c>
      <c r="AT87" s="526">
        <f ca="1">IF(AND(SUM(AT$7:AT86)=1, SUM($AP87:AS87)=1,OR($AG87=1,$AH87=1,$AF87=1,$AD87=1)),1,0)</f>
        <v>0</v>
      </c>
      <c r="AU87" s="526">
        <f ca="1">IF(AND(SUM(AU$7:AU86)=1, SUM($AP87:AT87)=1,OR($AG87=1,$AH87=1,$AF87=1,$AD87=1)),1,0)</f>
        <v>0</v>
      </c>
      <c r="AV87" s="526">
        <f ca="1">IF(AND(SUM(AV$7:AV86)=1, SUM($AP87:AU87)=1,OR($AG87=1,$AH87=1,$AF87=1,$AD87=1)),1,0)</f>
        <v>0</v>
      </c>
      <c r="AW87" s="526">
        <f ca="1">IF(AND(SUM(AW$7:AW86)=1, SUM($AP87:AV87)=1,OR($AG87=1,$AH87=1,$AF87=1,$AD87=1)),1,0)</f>
        <v>0</v>
      </c>
      <c r="AX87" s="526">
        <f ca="1">IF(AND(SUM(AX$7:AX86)=1, SUM($AP87:AW87)=1,SUM(AS$7:AS86)&lt;2,OR(AG87=1,AH87=1,AD87=1)),1,0)</f>
        <v>0</v>
      </c>
      <c r="AY87" s="526">
        <f ca="1">IF(AND(SUM(AY$7:AY86)=1,OR($AI87=1)),1,0)</f>
        <v>0</v>
      </c>
      <c r="AZ87" s="526">
        <f ca="1">IF(AND(SUM(AZ$7:AZ86)=1,OR($AB87=1)),1,0)</f>
        <v>0</v>
      </c>
      <c r="BA87" s="527">
        <f ca="1">IF(SUM($AP87:AZ87)=1,1,0)</f>
        <v>0</v>
      </c>
      <c r="BB87" s="528" t="str">
        <f t="shared" ca="1" si="64"/>
        <v/>
      </c>
      <c r="BC87" s="526" t="str">
        <f t="shared" ca="1" si="64"/>
        <v/>
      </c>
      <c r="BD87" s="526" t="str">
        <f t="shared" ca="1" si="64"/>
        <v/>
      </c>
      <c r="BE87" s="526" t="str">
        <f t="shared" ca="1" si="64"/>
        <v/>
      </c>
      <c r="BF87" s="526" t="str">
        <f t="shared" ca="1" si="64"/>
        <v/>
      </c>
      <c r="BG87" s="526" t="str">
        <f t="shared" ca="1" si="61"/>
        <v/>
      </c>
      <c r="BH87" s="526" t="str">
        <f t="shared" ca="1" si="61"/>
        <v/>
      </c>
      <c r="BI87" s="526" t="str">
        <f t="shared" ca="1" si="61"/>
        <v/>
      </c>
      <c r="BJ87" s="526" t="str">
        <f t="shared" ca="1" si="61"/>
        <v/>
      </c>
      <c r="BK87" s="526" t="str">
        <f t="shared" ca="1" si="61"/>
        <v/>
      </c>
      <c r="BL87" s="527" t="str">
        <f t="shared" ca="1" si="61"/>
        <v/>
      </c>
      <c r="BM87" s="487" t="str">
        <f t="shared" ca="1" si="96"/>
        <v/>
      </c>
      <c r="BN87" s="488" t="str">
        <f t="shared" ca="1" si="96"/>
        <v/>
      </c>
      <c r="BO87" s="488" t="str">
        <f t="shared" ca="1" si="96"/>
        <v/>
      </c>
      <c r="BP87" s="488" t="str">
        <f t="shared" ca="1" si="96"/>
        <v/>
      </c>
      <c r="BQ87" s="488" t="str">
        <f t="shared" ca="1" si="96"/>
        <v/>
      </c>
      <c r="BR87" s="488" t="str">
        <f t="shared" ca="1" si="96"/>
        <v/>
      </c>
      <c r="BS87" s="488" t="str">
        <f t="shared" ca="1" si="96"/>
        <v/>
      </c>
      <c r="BT87" s="488" t="str">
        <f t="shared" ca="1" si="95"/>
        <v/>
      </c>
      <c r="BU87" s="489" t="str">
        <f t="shared" ca="1" si="59"/>
        <v/>
      </c>
      <c r="BV87" s="469"/>
      <c r="BW87" s="440"/>
      <c r="BX87" s="441">
        <f t="shared" ca="1" si="87"/>
        <v>0</v>
      </c>
      <c r="BY87" s="394">
        <f t="shared" ca="1" si="88"/>
        <v>0</v>
      </c>
      <c r="BZ87" s="394">
        <f t="shared" ca="1" si="91"/>
        <v>0</v>
      </c>
      <c r="CA87" s="394">
        <f t="shared" ca="1" si="89"/>
        <v>0</v>
      </c>
      <c r="CB87" s="468"/>
      <c r="CC87" s="467">
        <f ca="1">'Product CodesCentral'!G80</f>
        <v>1</v>
      </c>
      <c r="CD87" s="468"/>
      <c r="CE87" s="468"/>
      <c r="CF87" s="468"/>
      <c r="CG87" s="469"/>
      <c r="CH87" s="469"/>
      <c r="CI87" s="469"/>
      <c r="CJ87" s="469"/>
      <c r="CK87" s="469"/>
      <c r="CL87" s="469"/>
      <c r="CM87" s="469"/>
      <c r="CN87" s="469"/>
      <c r="CO87" s="469"/>
      <c r="CP87" s="469"/>
      <c r="CQ87" s="469"/>
      <c r="CR87" s="469"/>
      <c r="CS87" s="469"/>
      <c r="CT87" s="469"/>
      <c r="CU87" s="469"/>
      <c r="CV87" s="469"/>
      <c r="CW87" s="469"/>
      <c r="CX87" s="469"/>
      <c r="CY87" s="469"/>
      <c r="CZ87" s="469"/>
      <c r="DA87" s="469"/>
      <c r="DB87" s="469"/>
      <c r="DC87" s="469"/>
      <c r="DD87" s="469"/>
      <c r="DE87" s="469"/>
      <c r="DF87" s="469"/>
      <c r="DG87" s="469"/>
      <c r="DH87" s="469"/>
      <c r="DI87" s="469"/>
      <c r="DJ87" s="469"/>
      <c r="DK87" s="469"/>
      <c r="DL87" s="469"/>
      <c r="DM87" s="469"/>
      <c r="DN87" s="469"/>
      <c r="DO87" s="469"/>
      <c r="DP87" s="469"/>
      <c r="DQ87" s="469"/>
      <c r="DR87" s="469"/>
      <c r="DS87" s="469"/>
      <c r="DT87" s="469"/>
      <c r="DU87" s="469"/>
      <c r="DV87" s="469"/>
      <c r="DW87" s="469"/>
      <c r="DX87" s="469"/>
      <c r="DY87" s="469"/>
      <c r="DZ87" s="469"/>
      <c r="EA87" s="469"/>
      <c r="EB87" s="469"/>
      <c r="EC87" s="469"/>
      <c r="ED87" s="469"/>
      <c r="EE87" s="469"/>
      <c r="EF87" s="469"/>
      <c r="EG87" s="469"/>
      <c r="EH87" s="469"/>
      <c r="EI87" s="469"/>
      <c r="EJ87" s="469"/>
      <c r="EK87" s="469"/>
      <c r="EL87" s="469"/>
      <c r="EM87" s="469"/>
      <c r="EN87" s="469"/>
      <c r="EO87" s="469"/>
      <c r="EP87" s="469"/>
      <c r="EQ87" s="469"/>
      <c r="ER87" s="469"/>
      <c r="ES87" s="469"/>
      <c r="ET87" s="469"/>
      <c r="EU87" s="469"/>
      <c r="EV87" s="469"/>
      <c r="EW87" s="469"/>
      <c r="EX87" s="469"/>
      <c r="EY87" s="469"/>
      <c r="EZ87" s="469"/>
      <c r="FA87" s="469"/>
      <c r="FB87" s="469"/>
      <c r="FC87" s="469"/>
      <c r="FD87" s="469"/>
      <c r="FE87" s="469"/>
      <c r="FF87" s="469"/>
      <c r="FG87" s="469"/>
      <c r="FH87" s="469"/>
      <c r="FI87" s="469"/>
      <c r="FJ87" s="469"/>
      <c r="FK87" s="469"/>
      <c r="FL87" s="469"/>
      <c r="FM87" s="469"/>
      <c r="FN87" s="469"/>
      <c r="FO87" s="469"/>
      <c r="FP87" s="469"/>
      <c r="FQ87" s="469"/>
      <c r="FR87" s="469"/>
      <c r="FS87" s="469"/>
      <c r="FT87" s="469"/>
    </row>
    <row r="88" spans="1:176" s="467" customFormat="1" ht="15" hidden="1" customHeight="1" x14ac:dyDescent="0.25">
      <c r="A88" s="468"/>
      <c r="B88" s="571"/>
      <c r="C88" s="576" t="str">
        <f ca="1">CONCATENATE(SelectionDataCentral!D88,L88)</f>
        <v>0</v>
      </c>
      <c r="D88" s="576">
        <f ca="1">SelectionDataCentral!E88</f>
        <v>0</v>
      </c>
      <c r="E88" s="577">
        <f ca="1">SelectionDataCentral!F88</f>
        <v>0</v>
      </c>
      <c r="F88" s="577"/>
      <c r="G88" s="577">
        <f ca="1">SelectionDataCentral!J88</f>
        <v>0</v>
      </c>
      <c r="H88" s="571"/>
      <c r="I88" s="519"/>
      <c r="J88" s="474"/>
      <c r="K88" s="474" t="str">
        <f t="shared" ca="1" si="71"/>
        <v>[5 - 0-0]</v>
      </c>
      <c r="L88" s="474"/>
      <c r="M88" s="474" t="str">
        <f t="shared" ca="1" si="93"/>
        <v>[5 - 0-0]</v>
      </c>
      <c r="N88" s="474" t="str">
        <f t="shared" ca="1" si="94"/>
        <v/>
      </c>
      <c r="O88" s="448" t="str">
        <f t="shared" ca="1" si="68"/>
        <v/>
      </c>
      <c r="P88" s="448" t="str">
        <f t="shared" ca="1" si="69"/>
        <v/>
      </c>
      <c r="Q88" s="449" t="str">
        <f t="shared" ca="1" si="92"/>
        <v/>
      </c>
      <c r="R88" s="475" t="str">
        <f t="shared" si="67"/>
        <v/>
      </c>
      <c r="S88" s="474" t="str">
        <f>""</f>
        <v/>
      </c>
      <c r="T88" s="474"/>
      <c r="U88" s="474"/>
      <c r="V88" s="474"/>
      <c r="W88" s="476" t="str">
        <f t="shared" ca="1" si="70"/>
        <v/>
      </c>
      <c r="X88" s="477" t="str">
        <f t="shared" ca="1" si="72"/>
        <v/>
      </c>
      <c r="Y88" s="477" t="str">
        <f t="shared" ca="1" si="73"/>
        <v/>
      </c>
      <c r="Z88" s="477" t="str">
        <f t="shared" ca="1" si="74"/>
        <v/>
      </c>
      <c r="AA88" s="520">
        <f ca="1">SelectionDataCentral!C88</f>
        <v>0</v>
      </c>
      <c r="AB88" s="521">
        <f t="shared" ca="1" si="75"/>
        <v>0</v>
      </c>
      <c r="AC88" s="522">
        <f t="shared" ca="1" si="76"/>
        <v>0</v>
      </c>
      <c r="AD88" s="522">
        <f t="shared" ca="1" si="77"/>
        <v>0</v>
      </c>
      <c r="AE88" s="522">
        <f t="shared" ca="1" si="44"/>
        <v>0</v>
      </c>
      <c r="AF88" s="522">
        <f t="shared" ca="1" si="45"/>
        <v>0</v>
      </c>
      <c r="AG88" s="522">
        <f t="shared" ca="1" si="78"/>
        <v>0</v>
      </c>
      <c r="AH88" s="522">
        <f t="shared" ca="1" si="79"/>
        <v>0</v>
      </c>
      <c r="AI88" s="522">
        <f t="shared" ca="1" si="80"/>
        <v>0</v>
      </c>
      <c r="AJ88" s="522">
        <f t="shared" ca="1" si="90"/>
        <v>0</v>
      </c>
      <c r="AK88" s="522">
        <f t="shared" ca="1" si="81"/>
        <v>0</v>
      </c>
      <c r="AL88" s="522">
        <f t="shared" ca="1" si="82"/>
        <v>0</v>
      </c>
      <c r="AM88" s="522">
        <f t="shared" ca="1" si="83"/>
        <v>0</v>
      </c>
      <c r="AN88" s="523">
        <f t="shared" ca="1" si="84"/>
        <v>0</v>
      </c>
      <c r="AO88" s="523">
        <f t="shared" ca="1" si="85"/>
        <v>0</v>
      </c>
      <c r="AP88" s="524">
        <f t="shared" ca="1" si="86"/>
        <v>0</v>
      </c>
      <c r="AQ88" s="525">
        <f ca="1">IF(AND(SUM(AQ$7:AQ87)=1, SUM($AP88:AP88)=1,OR($AF88=1,$AE88=1)),1,0)</f>
        <v>0</v>
      </c>
      <c r="AR88" s="525">
        <f ca="1">IF(AND(SUM(AR$7:AR87)=1, SUM($AP88:AQ88)=1,OR($AF88=1,$AE88=1)),1,0)</f>
        <v>0</v>
      </c>
      <c r="AS88" s="526">
        <f ca="1">IF(AND(SUM(AS$7:AS87)=1, SUM($AP88:AR88)=1,OR($AF88=1,AD88=1),SUM(AX$7:AX87)&lt;2),1,0)</f>
        <v>0</v>
      </c>
      <c r="AT88" s="526">
        <f ca="1">IF(AND(SUM(AT$7:AT87)=1, SUM($AP88:AS88)=1,OR($AG88=1,$AH88=1,$AF88=1,$AD88=1)),1,0)</f>
        <v>0</v>
      </c>
      <c r="AU88" s="526">
        <f ca="1">IF(AND(SUM(AU$7:AU87)=1, SUM($AP88:AT88)=1,OR($AG88=1,$AH88=1,$AF88=1,$AD88=1)),1,0)</f>
        <v>0</v>
      </c>
      <c r="AV88" s="526">
        <f ca="1">IF(AND(SUM(AV$7:AV87)=1, SUM($AP88:AU88)=1,OR($AG88=1,$AH88=1,$AF88=1,$AD88=1)),1,0)</f>
        <v>0</v>
      </c>
      <c r="AW88" s="526">
        <f ca="1">IF(AND(SUM(AW$7:AW87)=1, SUM($AP88:AV88)=1,OR($AG88=1,$AH88=1,$AF88=1,$AD88=1)),1,0)</f>
        <v>0</v>
      </c>
      <c r="AX88" s="526">
        <f ca="1">IF(AND(SUM(AX$7:AX87)=1, SUM($AP88:AW88)=1,SUM(AS$7:AS87)&lt;2,OR(AG88=1,AH88=1,AD88=1)),1,0)</f>
        <v>0</v>
      </c>
      <c r="AY88" s="526">
        <f ca="1">IF(AND(SUM(AY$7:AY87)=1,OR($AI88=1)),1,0)</f>
        <v>0</v>
      </c>
      <c r="AZ88" s="526">
        <f ca="1">IF(AND(SUM(AZ$7:AZ87)=1,OR($AB88=1)),1,0)</f>
        <v>0</v>
      </c>
      <c r="BA88" s="527">
        <f ca="1">IF(SUM($AP88:AZ88)=1,1,0)</f>
        <v>0</v>
      </c>
      <c r="BB88" s="528" t="str">
        <f t="shared" ca="1" si="64"/>
        <v/>
      </c>
      <c r="BC88" s="526" t="str">
        <f t="shared" ca="1" si="64"/>
        <v/>
      </c>
      <c r="BD88" s="526" t="str">
        <f t="shared" ca="1" si="64"/>
        <v/>
      </c>
      <c r="BE88" s="526" t="str">
        <f t="shared" ca="1" si="64"/>
        <v/>
      </c>
      <c r="BF88" s="526" t="str">
        <f t="shared" ca="1" si="64"/>
        <v/>
      </c>
      <c r="BG88" s="526" t="str">
        <f t="shared" ca="1" si="61"/>
        <v/>
      </c>
      <c r="BH88" s="526" t="str">
        <f t="shared" ca="1" si="61"/>
        <v/>
      </c>
      <c r="BI88" s="526" t="str">
        <f t="shared" ca="1" si="61"/>
        <v/>
      </c>
      <c r="BJ88" s="526" t="str">
        <f t="shared" ca="1" si="61"/>
        <v/>
      </c>
      <c r="BK88" s="526" t="str">
        <f t="shared" ca="1" si="61"/>
        <v/>
      </c>
      <c r="BL88" s="527" t="str">
        <f t="shared" ca="1" si="61"/>
        <v/>
      </c>
      <c r="BM88" s="487" t="str">
        <f t="shared" ca="1" si="96"/>
        <v/>
      </c>
      <c r="BN88" s="488" t="str">
        <f t="shared" ca="1" si="96"/>
        <v/>
      </c>
      <c r="BO88" s="488" t="str">
        <f t="shared" ca="1" si="96"/>
        <v/>
      </c>
      <c r="BP88" s="488" t="str">
        <f t="shared" ca="1" si="96"/>
        <v/>
      </c>
      <c r="BQ88" s="488" t="str">
        <f t="shared" ca="1" si="96"/>
        <v/>
      </c>
      <c r="BR88" s="488" t="str">
        <f t="shared" ca="1" si="96"/>
        <v/>
      </c>
      <c r="BS88" s="488" t="str">
        <f t="shared" ca="1" si="96"/>
        <v/>
      </c>
      <c r="BT88" s="488" t="str">
        <f t="shared" ca="1" si="95"/>
        <v/>
      </c>
      <c r="BU88" s="489" t="str">
        <f t="shared" ca="1" si="59"/>
        <v/>
      </c>
      <c r="BV88" s="469"/>
      <c r="BW88" s="440"/>
      <c r="BX88" s="441">
        <f t="shared" ca="1" si="87"/>
        <v>0</v>
      </c>
      <c r="BY88" s="394">
        <f t="shared" ca="1" si="88"/>
        <v>0</v>
      </c>
      <c r="BZ88" s="394">
        <f t="shared" ca="1" si="91"/>
        <v>0</v>
      </c>
      <c r="CA88" s="394">
        <f t="shared" ca="1" si="89"/>
        <v>0</v>
      </c>
      <c r="CB88" s="468"/>
      <c r="CC88" s="467">
        <f ca="1">'Product CodesCentral'!G81</f>
        <v>1</v>
      </c>
      <c r="CD88" s="468"/>
      <c r="CE88" s="468"/>
      <c r="CF88" s="468"/>
      <c r="CG88" s="469"/>
      <c r="CH88" s="469"/>
      <c r="CI88" s="469"/>
      <c r="CJ88" s="469"/>
      <c r="CK88" s="469"/>
      <c r="CL88" s="469"/>
      <c r="CM88" s="469"/>
      <c r="CN88" s="469"/>
      <c r="CO88" s="469"/>
      <c r="CP88" s="469"/>
      <c r="CQ88" s="469"/>
      <c r="CR88" s="469"/>
      <c r="CS88" s="469"/>
      <c r="CT88" s="469"/>
      <c r="CU88" s="469"/>
      <c r="CV88" s="469"/>
      <c r="CW88" s="469"/>
      <c r="CX88" s="469"/>
      <c r="CY88" s="469"/>
      <c r="CZ88" s="469"/>
      <c r="DA88" s="469"/>
      <c r="DB88" s="469"/>
      <c r="DC88" s="469"/>
      <c r="DD88" s="469"/>
      <c r="DE88" s="469"/>
      <c r="DF88" s="469"/>
      <c r="DG88" s="469"/>
      <c r="DH88" s="469"/>
      <c r="DI88" s="469"/>
      <c r="DJ88" s="469"/>
      <c r="DK88" s="469"/>
      <c r="DL88" s="469"/>
      <c r="DM88" s="469"/>
      <c r="DN88" s="469"/>
      <c r="DO88" s="469"/>
      <c r="DP88" s="469"/>
      <c r="DQ88" s="469"/>
      <c r="DR88" s="469"/>
      <c r="DS88" s="469"/>
      <c r="DT88" s="469"/>
      <c r="DU88" s="469"/>
      <c r="DV88" s="469"/>
      <c r="DW88" s="469"/>
      <c r="DX88" s="469"/>
      <c r="DY88" s="469"/>
      <c r="DZ88" s="469"/>
      <c r="EA88" s="469"/>
      <c r="EB88" s="469"/>
      <c r="EC88" s="469"/>
      <c r="ED88" s="469"/>
      <c r="EE88" s="469"/>
      <c r="EF88" s="469"/>
      <c r="EG88" s="469"/>
      <c r="EH88" s="469"/>
      <c r="EI88" s="469"/>
      <c r="EJ88" s="469"/>
      <c r="EK88" s="469"/>
      <c r="EL88" s="469"/>
      <c r="EM88" s="469"/>
      <c r="EN88" s="469"/>
      <c r="EO88" s="469"/>
      <c r="EP88" s="469"/>
      <c r="EQ88" s="469"/>
      <c r="ER88" s="469"/>
      <c r="ES88" s="469"/>
      <c r="ET88" s="469"/>
      <c r="EU88" s="469"/>
      <c r="EV88" s="469"/>
      <c r="EW88" s="469"/>
      <c r="EX88" s="469"/>
      <c r="EY88" s="469"/>
      <c r="EZ88" s="469"/>
      <c r="FA88" s="469"/>
      <c r="FB88" s="469"/>
      <c r="FC88" s="469"/>
      <c r="FD88" s="469"/>
      <c r="FE88" s="469"/>
      <c r="FF88" s="469"/>
      <c r="FG88" s="469"/>
      <c r="FH88" s="469"/>
      <c r="FI88" s="469"/>
      <c r="FJ88" s="469"/>
      <c r="FK88" s="469"/>
      <c r="FL88" s="469"/>
      <c r="FM88" s="469"/>
      <c r="FN88" s="469"/>
      <c r="FO88" s="469"/>
      <c r="FP88" s="469"/>
      <c r="FQ88" s="469"/>
      <c r="FR88" s="469"/>
      <c r="FS88" s="469"/>
      <c r="FT88" s="469"/>
    </row>
    <row r="89" spans="1:176" s="467" customFormat="1" ht="15" hidden="1" customHeight="1" thickBot="1" x14ac:dyDescent="0.3">
      <c r="A89" s="468"/>
      <c r="B89" s="440"/>
      <c r="C89" s="532" t="str">
        <f ca="1">CONCATENATE(SelectionDataCentral!D89,L89)</f>
        <v>0</v>
      </c>
      <c r="D89" s="533">
        <f ca="1">SelectionDataCentral!E89</f>
        <v>0</v>
      </c>
      <c r="E89" s="534">
        <f ca="1">SelectionDataCentral!F89</f>
        <v>0</v>
      </c>
      <c r="F89" s="535"/>
      <c r="G89" s="535">
        <f ca="1">SelectionDataCentral!J89</f>
        <v>0</v>
      </c>
      <c r="H89" s="518"/>
      <c r="I89" s="519"/>
      <c r="J89" s="474"/>
      <c r="K89" s="474" t="str">
        <f t="shared" ca="1" si="71"/>
        <v>[5 - 0-0]</v>
      </c>
      <c r="L89" s="474"/>
      <c r="M89" s="474" t="str">
        <f t="shared" ca="1" si="93"/>
        <v>[5 - 0-0]</v>
      </c>
      <c r="N89" s="474" t="str">
        <f t="shared" ca="1" si="94"/>
        <v/>
      </c>
      <c r="O89" s="448" t="str">
        <f t="shared" ca="1" si="68"/>
        <v/>
      </c>
      <c r="P89" s="448" t="str">
        <f t="shared" ca="1" si="69"/>
        <v/>
      </c>
      <c r="Q89" s="449" t="str">
        <f t="shared" ca="1" si="92"/>
        <v/>
      </c>
      <c r="R89" s="475" t="str">
        <f t="shared" si="67"/>
        <v/>
      </c>
      <c r="S89" s="474" t="str">
        <f>""</f>
        <v/>
      </c>
      <c r="T89" s="474"/>
      <c r="U89" s="474"/>
      <c r="V89" s="474"/>
      <c r="W89" s="476" t="str">
        <f t="shared" ca="1" si="70"/>
        <v/>
      </c>
      <c r="X89" s="477" t="str">
        <f t="shared" si="72"/>
        <v/>
      </c>
      <c r="Y89" s="477" t="str">
        <f t="shared" si="73"/>
        <v/>
      </c>
      <c r="Z89" s="477" t="str">
        <f t="shared" si="74"/>
        <v/>
      </c>
      <c r="AA89" s="520">
        <f>SelectionDataCentral!C89</f>
        <v>0</v>
      </c>
      <c r="AB89" s="521">
        <f t="shared" ca="1" si="75"/>
        <v>0</v>
      </c>
      <c r="AC89" s="522">
        <f t="shared" ca="1" si="76"/>
        <v>0</v>
      </c>
      <c r="AD89" s="522">
        <f t="shared" ca="1" si="77"/>
        <v>0</v>
      </c>
      <c r="AE89" s="522">
        <f t="shared" ca="1" si="44"/>
        <v>0</v>
      </c>
      <c r="AF89" s="522">
        <f t="shared" ca="1" si="45"/>
        <v>0</v>
      </c>
      <c r="AG89" s="522">
        <f t="shared" ca="1" si="78"/>
        <v>0</v>
      </c>
      <c r="AH89" s="522">
        <f t="shared" ca="1" si="79"/>
        <v>0</v>
      </c>
      <c r="AI89" s="522">
        <f t="shared" ca="1" si="80"/>
        <v>0</v>
      </c>
      <c r="AJ89" s="522">
        <f t="shared" ca="1" si="90"/>
        <v>0</v>
      </c>
      <c r="AK89" s="522">
        <f t="shared" ca="1" si="81"/>
        <v>0</v>
      </c>
      <c r="AL89" s="522">
        <f t="shared" ca="1" si="82"/>
        <v>0</v>
      </c>
      <c r="AM89" s="522">
        <f t="shared" ca="1" si="83"/>
        <v>0</v>
      </c>
      <c r="AN89" s="523">
        <f t="shared" ca="1" si="84"/>
        <v>0</v>
      </c>
      <c r="AO89" s="523">
        <f t="shared" ca="1" si="85"/>
        <v>0</v>
      </c>
      <c r="AP89" s="524">
        <f t="shared" ca="1" si="86"/>
        <v>0</v>
      </c>
      <c r="AQ89" s="525">
        <f ca="1">IF(AND(SUM(AQ$7:AQ88)=1, SUM($AP89:AP89)=1,OR($AF89=1,$AE89=1)),1,0)</f>
        <v>0</v>
      </c>
      <c r="AR89" s="525">
        <f ca="1">IF(AND(SUM(AR$7:AR88)=1, SUM($AP89:AQ89)=1,OR($AF89=1,$AE89=1)),1,0)</f>
        <v>0</v>
      </c>
      <c r="AS89" s="526">
        <f ca="1">IF(AND(SUM(AS$7:AS88)=1, SUM($AP89:AR89)=1,OR($AF89=1,AD89=1),SUM(AX$7:AX88)&lt;2),1,0)</f>
        <v>0</v>
      </c>
      <c r="AT89" s="526">
        <f ca="1">IF(AND(SUM(AT$7:AT88)=1, SUM($AP89:AS89)=1,OR($AG89=1,$AH89=1,$AF89=1,$AD89=1)),1,0)</f>
        <v>0</v>
      </c>
      <c r="AU89" s="526">
        <f ca="1">IF(AND(SUM(AU$7:AU88)=1, SUM($AP89:AT89)=1,OR($AG89=1,$AH89=1,$AF89=1,$AD89=1)),1,0)</f>
        <v>0</v>
      </c>
      <c r="AV89" s="526">
        <f ca="1">IF(AND(SUM(AV$7:AV88)=1, SUM($AP89:AU89)=1,OR($AG89=1,$AH89=1,$AF89=1,$AD89=1)),1,0)</f>
        <v>0</v>
      </c>
      <c r="AW89" s="526">
        <f ca="1">IF(AND(SUM(AW$7:AW88)=1, SUM($AP89:AV89)=1,OR($AG89=1,$AH89=1,$AF89=1,$AD89=1)),1,0)</f>
        <v>0</v>
      </c>
      <c r="AX89" s="526">
        <f ca="1">IF(AND(SUM(AX$7:AX88)=1, SUM($AP89:AW89)=1,SUM(AS$7:AS88)&lt;2,OR(AG89=1,AH89=1,AD89=1)),1,0)</f>
        <v>0</v>
      </c>
      <c r="AY89" s="526">
        <f ca="1">IF(AND(SUM(AY$7:AY88)=1,OR($AI89=1)),1,0)</f>
        <v>0</v>
      </c>
      <c r="AZ89" s="526">
        <f ca="1">IF(AND(SUM(AZ$7:AZ88)=1,OR($AB89=1)),1,0)</f>
        <v>0</v>
      </c>
      <c r="BA89" s="527">
        <f ca="1">IF(SUM($AP89:AZ89)=1,1,0)</f>
        <v>0</v>
      </c>
      <c r="BB89" s="528" t="str">
        <f t="shared" ca="1" si="64"/>
        <v/>
      </c>
      <c r="BC89" s="526" t="str">
        <f t="shared" ca="1" si="64"/>
        <v/>
      </c>
      <c r="BD89" s="526" t="str">
        <f t="shared" ca="1" si="64"/>
        <v/>
      </c>
      <c r="BE89" s="526" t="str">
        <f t="shared" ca="1" si="64"/>
        <v/>
      </c>
      <c r="BF89" s="526" t="str">
        <f t="shared" ca="1" si="64"/>
        <v/>
      </c>
      <c r="BG89" s="526" t="str">
        <f t="shared" ca="1" si="61"/>
        <v/>
      </c>
      <c r="BH89" s="526" t="str">
        <f t="shared" ca="1" si="61"/>
        <v/>
      </c>
      <c r="BI89" s="526" t="str">
        <f t="shared" ca="1" si="61"/>
        <v/>
      </c>
      <c r="BJ89" s="526" t="str">
        <f t="shared" ca="1" si="61"/>
        <v/>
      </c>
      <c r="BK89" s="526" t="str">
        <f t="shared" ca="1" si="61"/>
        <v/>
      </c>
      <c r="BL89" s="527" t="str">
        <f t="shared" ca="1" si="61"/>
        <v/>
      </c>
      <c r="BM89" s="487" t="str">
        <f t="shared" ca="1" si="96"/>
        <v/>
      </c>
      <c r="BN89" s="488" t="str">
        <f t="shared" ca="1" si="96"/>
        <v/>
      </c>
      <c r="BO89" s="488" t="str">
        <f t="shared" ca="1" si="96"/>
        <v/>
      </c>
      <c r="BP89" s="488" t="str">
        <f t="shared" ca="1" si="96"/>
        <v/>
      </c>
      <c r="BQ89" s="488" t="str">
        <f t="shared" ca="1" si="96"/>
        <v/>
      </c>
      <c r="BR89" s="488" t="str">
        <f t="shared" ca="1" si="96"/>
        <v/>
      </c>
      <c r="BS89" s="488" t="str">
        <f t="shared" ca="1" si="96"/>
        <v/>
      </c>
      <c r="BT89" s="488" t="str">
        <f t="shared" ca="1" si="95"/>
        <v/>
      </c>
      <c r="BU89" s="489" t="str">
        <f t="shared" ca="1" si="59"/>
        <v/>
      </c>
      <c r="BV89" s="469"/>
      <c r="BW89" s="440"/>
      <c r="BX89" s="441">
        <f t="shared" ca="1" si="87"/>
        <v>0</v>
      </c>
      <c r="BY89" s="394">
        <f t="shared" ca="1" si="88"/>
        <v>0</v>
      </c>
      <c r="BZ89" s="394">
        <f t="shared" ca="1" si="91"/>
        <v>0</v>
      </c>
      <c r="CA89" s="394">
        <f t="shared" ca="1" si="89"/>
        <v>0</v>
      </c>
      <c r="CB89" s="468"/>
      <c r="CC89" s="467">
        <f ca="1">'Product CodesCentral'!G82</f>
        <v>1</v>
      </c>
      <c r="CD89" s="468"/>
      <c r="CE89" s="468"/>
      <c r="CF89" s="468"/>
      <c r="CG89" s="469"/>
      <c r="CH89" s="469"/>
      <c r="CI89" s="469"/>
      <c r="CJ89" s="469"/>
      <c r="CK89" s="469"/>
      <c r="CL89" s="469"/>
      <c r="CM89" s="469"/>
      <c r="CN89" s="469"/>
      <c r="CO89" s="469"/>
      <c r="CP89" s="469"/>
      <c r="CQ89" s="469"/>
      <c r="CR89" s="469"/>
      <c r="CS89" s="469"/>
      <c r="CT89" s="469"/>
      <c r="CU89" s="469"/>
      <c r="CV89" s="469"/>
      <c r="CW89" s="469"/>
      <c r="CX89" s="469"/>
      <c r="CY89" s="469"/>
      <c r="CZ89" s="469"/>
      <c r="DA89" s="469"/>
      <c r="DB89" s="469"/>
      <c r="DC89" s="469"/>
      <c r="DD89" s="469"/>
      <c r="DE89" s="469"/>
      <c r="DF89" s="469"/>
      <c r="DG89" s="469"/>
      <c r="DH89" s="469"/>
      <c r="DI89" s="469"/>
      <c r="DJ89" s="469"/>
      <c r="DK89" s="469"/>
      <c r="DL89" s="469"/>
      <c r="DM89" s="469"/>
      <c r="DN89" s="469"/>
      <c r="DO89" s="469"/>
      <c r="DP89" s="469"/>
      <c r="DQ89" s="469"/>
      <c r="DR89" s="469"/>
      <c r="DS89" s="469"/>
      <c r="DT89" s="469"/>
      <c r="DU89" s="469"/>
      <c r="DV89" s="469"/>
      <c r="DW89" s="469"/>
      <c r="DX89" s="469"/>
      <c r="DY89" s="469"/>
      <c r="DZ89" s="469"/>
      <c r="EA89" s="469"/>
      <c r="EB89" s="469"/>
      <c r="EC89" s="469"/>
      <c r="ED89" s="469"/>
      <c r="EE89" s="469"/>
      <c r="EF89" s="469"/>
      <c r="EG89" s="469"/>
      <c r="EH89" s="469"/>
      <c r="EI89" s="469"/>
      <c r="EJ89" s="469"/>
      <c r="EK89" s="469"/>
      <c r="EL89" s="469"/>
      <c r="EM89" s="469"/>
      <c r="EN89" s="469"/>
      <c r="EO89" s="469"/>
      <c r="EP89" s="469"/>
      <c r="EQ89" s="469"/>
      <c r="ER89" s="469"/>
      <c r="ES89" s="469"/>
      <c r="ET89" s="469"/>
      <c r="EU89" s="469"/>
      <c r="EV89" s="469"/>
      <c r="EW89" s="469"/>
      <c r="EX89" s="469"/>
      <c r="EY89" s="469"/>
      <c r="EZ89" s="469"/>
      <c r="FA89" s="469"/>
      <c r="FB89" s="469"/>
      <c r="FC89" s="469"/>
      <c r="FD89" s="469"/>
      <c r="FE89" s="469"/>
      <c r="FF89" s="469"/>
      <c r="FG89" s="469"/>
      <c r="FH89" s="469"/>
      <c r="FI89" s="469"/>
      <c r="FJ89" s="469"/>
      <c r="FK89" s="469"/>
      <c r="FL89" s="469"/>
      <c r="FM89" s="469"/>
      <c r="FN89" s="469"/>
      <c r="FO89" s="469"/>
      <c r="FP89" s="469"/>
      <c r="FQ89" s="469"/>
      <c r="FR89" s="469"/>
      <c r="FS89" s="469"/>
      <c r="FT89" s="469"/>
    </row>
    <row r="90" spans="1:176" s="467" customFormat="1" ht="15" hidden="1" customHeight="1" thickBot="1" x14ac:dyDescent="0.3">
      <c r="A90" s="468"/>
      <c r="B90" s="468"/>
      <c r="C90" s="516" t="str">
        <f ca="1">CONCATENATE(SelectionDataCentral!D90,L90)</f>
        <v>0</v>
      </c>
      <c r="D90" s="541" t="s">
        <v>50</v>
      </c>
      <c r="E90" s="517" t="str">
        <f t="shared" si="57"/>
        <v>€</v>
      </c>
      <c r="F90" s="578"/>
      <c r="G90" s="578" t="str">
        <f t="shared" ref="G90:G99" ca="1" si="97">K90</f>
        <v>-</v>
      </c>
      <c r="H90" s="518"/>
      <c r="I90" s="519"/>
      <c r="J90" s="474"/>
      <c r="K90" s="474" t="str">
        <f t="shared" ca="1" si="71"/>
        <v>-</v>
      </c>
      <c r="L90" s="474"/>
      <c r="M90" s="474" t="str">
        <f t="shared" si="93"/>
        <v/>
      </c>
      <c r="N90" s="474" t="str">
        <f t="shared" ca="1" si="94"/>
        <v/>
      </c>
      <c r="O90" s="448" t="str">
        <f t="shared" ca="1" si="68"/>
        <v/>
      </c>
      <c r="P90" s="448" t="str">
        <f t="shared" ca="1" si="69"/>
        <v/>
      </c>
      <c r="Q90" s="449" t="str">
        <f t="shared" si="92"/>
        <v/>
      </c>
      <c r="R90" s="475" t="str">
        <f t="shared" si="67"/>
        <v/>
      </c>
      <c r="S90" s="474" t="str">
        <f>""</f>
        <v/>
      </c>
      <c r="T90" s="474"/>
      <c r="U90" s="474"/>
      <c r="V90" s="474"/>
      <c r="W90" s="476" t="str">
        <f t="shared" ca="1" si="70"/>
        <v/>
      </c>
      <c r="X90" s="477" t="str">
        <f t="shared" ca="1" si="72"/>
        <v/>
      </c>
      <c r="Y90" s="477" t="str">
        <f t="shared" ca="1" si="73"/>
        <v/>
      </c>
      <c r="Z90" s="477" t="str">
        <f t="shared" ca="1" si="74"/>
        <v/>
      </c>
      <c r="AA90" s="520">
        <f ca="1">SelectionDataCentral!C90</f>
        <v>0</v>
      </c>
      <c r="AB90" s="521">
        <f t="shared" ca="1" si="75"/>
        <v>0</v>
      </c>
      <c r="AC90" s="522">
        <f t="shared" ca="1" si="76"/>
        <v>0</v>
      </c>
      <c r="AD90" s="522">
        <f t="shared" ca="1" si="77"/>
        <v>0</v>
      </c>
      <c r="AE90" s="522">
        <f t="shared" ca="1" si="44"/>
        <v>0</v>
      </c>
      <c r="AF90" s="522">
        <f t="shared" ca="1" si="45"/>
        <v>0</v>
      </c>
      <c r="AG90" s="522">
        <f t="shared" ca="1" si="78"/>
        <v>0</v>
      </c>
      <c r="AH90" s="522">
        <f t="shared" ca="1" si="79"/>
        <v>0</v>
      </c>
      <c r="AI90" s="522">
        <f t="shared" ca="1" si="80"/>
        <v>0</v>
      </c>
      <c r="AJ90" s="522">
        <f t="shared" ca="1" si="90"/>
        <v>0</v>
      </c>
      <c r="AK90" s="522">
        <f t="shared" ca="1" si="81"/>
        <v>0</v>
      </c>
      <c r="AL90" s="522">
        <f t="shared" ca="1" si="82"/>
        <v>0</v>
      </c>
      <c r="AM90" s="522">
        <f t="shared" ca="1" si="83"/>
        <v>0</v>
      </c>
      <c r="AN90" s="523">
        <f t="shared" ca="1" si="84"/>
        <v>0</v>
      </c>
      <c r="AO90" s="523">
        <f t="shared" ca="1" si="85"/>
        <v>0</v>
      </c>
      <c r="AP90" s="524">
        <f t="shared" ca="1" si="86"/>
        <v>0</v>
      </c>
      <c r="AQ90" s="525">
        <f ca="1">IF(AND(SUM(AQ$7:AQ89)=1, SUM($AP90:AP90)=1,OR($AF90=1,$AE90=1)),1,0)</f>
        <v>0</v>
      </c>
      <c r="AR90" s="525">
        <f ca="1">IF(AND(SUM(AR$7:AR89)=1, SUM($AP90:AQ90)=1,OR($AF90=1,$AE90=1)),1,0)</f>
        <v>0</v>
      </c>
      <c r="AS90" s="526">
        <f ca="1">IF(AND(SUM(AS$7:AS89)=1, SUM($AP90:AR90)=1,OR($AF90=1,AD90=1),SUM(AX$7:AX89)&lt;2),1,0)</f>
        <v>0</v>
      </c>
      <c r="AT90" s="526">
        <f ca="1">IF(AND(SUM(AT$7:AT89)=1, SUM($AP90:AS90)=1,OR($AG90=1,$AH90=1,$AF90=1,$AD90=1)),1,0)</f>
        <v>0</v>
      </c>
      <c r="AU90" s="526">
        <f ca="1">IF(AND(SUM(AU$7:AU89)=1, SUM($AP90:AT90)=1,OR($AG90=1,$AH90=1,$AF90=1,$AD90=1)),1,0)</f>
        <v>0</v>
      </c>
      <c r="AV90" s="526">
        <f ca="1">IF(AND(SUM(AV$7:AV89)=1, SUM($AP90:AU90)=1,OR($AG90=1,$AH90=1,$AF90=1,$AD90=1)),1,0)</f>
        <v>0</v>
      </c>
      <c r="AW90" s="526">
        <f ca="1">IF(AND(SUM(AW$7:AW89)=1, SUM($AP90:AV90)=1,OR($AG90=1,$AH90=1,$AF90=1,$AD90=1)),1,0)</f>
        <v>0</v>
      </c>
      <c r="AX90" s="526">
        <f ca="1">IF(AND(SUM(AX$7:AX89)=1, SUM($AP90:AW90)=1,SUM(AS$7:AS89)&lt;2,OR(AG90=1,AH90=1,AD90=1)),1,0)</f>
        <v>0</v>
      </c>
      <c r="AY90" s="526">
        <f ca="1">IF(AND(SUM(AY$7:AY89)=1,OR($AI90=1)),1,0)</f>
        <v>0</v>
      </c>
      <c r="AZ90" s="526">
        <f ca="1">IF(AND(SUM(AZ$7:AZ89)=1,OR($AB90=1)),1,0)</f>
        <v>0</v>
      </c>
      <c r="BA90" s="527">
        <f ca="1">IF(SUM($AP90:AZ90)=1,1,0)</f>
        <v>0</v>
      </c>
      <c r="BB90" s="528" t="str">
        <f t="shared" ca="1" si="64"/>
        <v/>
      </c>
      <c r="BC90" s="526" t="str">
        <f t="shared" ca="1" si="64"/>
        <v/>
      </c>
      <c r="BD90" s="526" t="str">
        <f t="shared" ca="1" si="64"/>
        <v/>
      </c>
      <c r="BE90" s="526" t="str">
        <f t="shared" ca="1" si="64"/>
        <v/>
      </c>
      <c r="BF90" s="526" t="str">
        <f t="shared" ca="1" si="64"/>
        <v/>
      </c>
      <c r="BG90" s="526" t="str">
        <f t="shared" ca="1" si="61"/>
        <v/>
      </c>
      <c r="BH90" s="526" t="str">
        <f t="shared" ca="1" si="61"/>
        <v/>
      </c>
      <c r="BI90" s="526" t="str">
        <f t="shared" ca="1" si="61"/>
        <v/>
      </c>
      <c r="BJ90" s="526" t="str">
        <f t="shared" ca="1" si="61"/>
        <v/>
      </c>
      <c r="BK90" s="526" t="str">
        <f t="shared" ca="1" si="61"/>
        <v/>
      </c>
      <c r="BL90" s="527" t="str">
        <f t="shared" ca="1" si="61"/>
        <v/>
      </c>
      <c r="BM90" s="487" t="str">
        <f t="shared" ca="1" si="96"/>
        <v/>
      </c>
      <c r="BN90" s="488" t="str">
        <f t="shared" ca="1" si="96"/>
        <v/>
      </c>
      <c r="BO90" s="488" t="str">
        <f t="shared" ca="1" si="96"/>
        <v/>
      </c>
      <c r="BP90" s="488" t="str">
        <f t="shared" ca="1" si="96"/>
        <v/>
      </c>
      <c r="BQ90" s="488" t="str">
        <f t="shared" ca="1" si="96"/>
        <v/>
      </c>
      <c r="BR90" s="488" t="str">
        <f t="shared" ca="1" si="96"/>
        <v/>
      </c>
      <c r="BS90" s="488" t="str">
        <f t="shared" ca="1" si="96"/>
        <v/>
      </c>
      <c r="BT90" s="488" t="str">
        <f t="shared" ca="1" si="95"/>
        <v/>
      </c>
      <c r="BU90" s="489" t="str">
        <f t="shared" ca="1" si="59"/>
        <v/>
      </c>
      <c r="BV90" s="469"/>
      <c r="BW90" s="440"/>
      <c r="BX90" s="441">
        <f t="shared" ca="1" si="87"/>
        <v>0</v>
      </c>
      <c r="BY90" s="394">
        <f t="shared" ca="1" si="88"/>
        <v>0</v>
      </c>
      <c r="BZ90" s="394">
        <f t="shared" ca="1" si="91"/>
        <v>0</v>
      </c>
      <c r="CA90" s="394">
        <f t="shared" ca="1" si="89"/>
        <v>0</v>
      </c>
      <c r="CB90" s="468"/>
      <c r="CC90" s="467">
        <f ca="1">'Product CodesCentral'!G83</f>
        <v>1</v>
      </c>
      <c r="CD90" s="468"/>
      <c r="CE90" s="468"/>
      <c r="CF90" s="468"/>
      <c r="CG90" s="469"/>
      <c r="CH90" s="469"/>
      <c r="CI90" s="469"/>
      <c r="CJ90" s="469"/>
      <c r="CK90" s="469"/>
      <c r="CL90" s="469"/>
      <c r="CM90" s="469"/>
      <c r="CN90" s="469"/>
      <c r="CO90" s="469"/>
      <c r="CP90" s="469"/>
      <c r="CQ90" s="469"/>
      <c r="CR90" s="469"/>
      <c r="CS90" s="469"/>
      <c r="CT90" s="469"/>
      <c r="CU90" s="469"/>
      <c r="CV90" s="469"/>
      <c r="CW90" s="469"/>
      <c r="CX90" s="469"/>
      <c r="CY90" s="469"/>
      <c r="CZ90" s="469"/>
      <c r="DA90" s="469"/>
      <c r="DB90" s="469"/>
      <c r="DC90" s="469"/>
      <c r="DD90" s="469"/>
      <c r="DE90" s="469"/>
      <c r="DF90" s="469"/>
      <c r="DG90" s="469"/>
      <c r="DH90" s="469"/>
      <c r="DI90" s="469"/>
      <c r="DJ90" s="469"/>
      <c r="DK90" s="469"/>
      <c r="DL90" s="469"/>
      <c r="DM90" s="469"/>
      <c r="DN90" s="469"/>
      <c r="DO90" s="469"/>
      <c r="DP90" s="469"/>
      <c r="DQ90" s="469"/>
      <c r="DR90" s="469"/>
      <c r="DS90" s="469"/>
      <c r="DT90" s="469"/>
      <c r="DU90" s="469"/>
      <c r="DV90" s="469"/>
      <c r="DW90" s="469"/>
      <c r="DX90" s="469"/>
      <c r="DY90" s="469"/>
      <c r="DZ90" s="469"/>
      <c r="EA90" s="469"/>
      <c r="EB90" s="469"/>
      <c r="EC90" s="469"/>
      <c r="ED90" s="469"/>
      <c r="EE90" s="469"/>
      <c r="EF90" s="469"/>
      <c r="EG90" s="469"/>
      <c r="EH90" s="469"/>
      <c r="EI90" s="469"/>
      <c r="EJ90" s="469"/>
      <c r="EK90" s="469"/>
      <c r="EL90" s="469"/>
      <c r="EM90" s="469"/>
      <c r="EN90" s="469"/>
      <c r="EO90" s="469"/>
      <c r="EP90" s="469"/>
      <c r="EQ90" s="469"/>
      <c r="ER90" s="469"/>
      <c r="ES90" s="469"/>
      <c r="ET90" s="469"/>
      <c r="EU90" s="469"/>
      <c r="EV90" s="469"/>
      <c r="EW90" s="469"/>
      <c r="EX90" s="469"/>
      <c r="EY90" s="469"/>
      <c r="EZ90" s="469"/>
      <c r="FA90" s="469"/>
      <c r="FB90" s="469"/>
      <c r="FC90" s="469"/>
      <c r="FD90" s="469"/>
      <c r="FE90" s="469"/>
      <c r="FF90" s="469"/>
      <c r="FG90" s="469"/>
      <c r="FH90" s="469"/>
      <c r="FI90" s="469"/>
      <c r="FJ90" s="469"/>
      <c r="FK90" s="469"/>
      <c r="FL90" s="469"/>
      <c r="FM90" s="469"/>
      <c r="FN90" s="469"/>
      <c r="FO90" s="469"/>
      <c r="FP90" s="469"/>
      <c r="FQ90" s="469"/>
      <c r="FR90" s="469"/>
      <c r="FS90" s="469"/>
      <c r="FT90" s="469"/>
    </row>
    <row r="91" spans="1:176" s="467" customFormat="1" ht="15" hidden="1" customHeight="1" thickBot="1" x14ac:dyDescent="0.3">
      <c r="A91" s="468"/>
      <c r="B91" s="468"/>
      <c r="C91" s="532" t="str">
        <f ca="1">CONCATENATE(SelectionDataCentral!D91,L91)</f>
        <v>0</v>
      </c>
      <c r="D91" s="533" t="s">
        <v>50</v>
      </c>
      <c r="E91" s="534"/>
      <c r="F91" s="535"/>
      <c r="G91" s="535" t="str">
        <f t="shared" ca="1" si="97"/>
        <v>-</v>
      </c>
      <c r="H91" s="518"/>
      <c r="I91" s="519"/>
      <c r="J91" s="474"/>
      <c r="K91" s="474" t="str">
        <f t="shared" ca="1" si="71"/>
        <v>-</v>
      </c>
      <c r="L91" s="474"/>
      <c r="M91" s="474" t="str">
        <f t="shared" si="93"/>
        <v/>
      </c>
      <c r="N91" s="474" t="str">
        <f t="shared" ca="1" si="94"/>
        <v/>
      </c>
      <c r="O91" s="448" t="str">
        <f t="shared" ca="1" si="68"/>
        <v/>
      </c>
      <c r="P91" s="448" t="str">
        <f t="shared" ca="1" si="69"/>
        <v/>
      </c>
      <c r="Q91" s="449" t="str">
        <f t="shared" si="92"/>
        <v/>
      </c>
      <c r="R91" s="475" t="str">
        <f t="shared" si="67"/>
        <v/>
      </c>
      <c r="S91" s="474" t="str">
        <f>""</f>
        <v/>
      </c>
      <c r="T91" s="474"/>
      <c r="U91" s="474"/>
      <c r="V91" s="474"/>
      <c r="W91" s="476" t="str">
        <f t="shared" ca="1" si="70"/>
        <v/>
      </c>
      <c r="X91" s="477" t="str">
        <f t="shared" ca="1" si="72"/>
        <v/>
      </c>
      <c r="Y91" s="477" t="str">
        <f t="shared" ca="1" si="73"/>
        <v/>
      </c>
      <c r="Z91" s="477" t="str">
        <f t="shared" ca="1" si="74"/>
        <v/>
      </c>
      <c r="AA91" s="520">
        <f ca="1">SelectionDataCentral!C91</f>
        <v>0</v>
      </c>
      <c r="AB91" s="521">
        <f t="shared" ca="1" si="75"/>
        <v>0</v>
      </c>
      <c r="AC91" s="522">
        <f t="shared" ca="1" si="76"/>
        <v>0</v>
      </c>
      <c r="AD91" s="522">
        <f t="shared" ca="1" si="77"/>
        <v>0</v>
      </c>
      <c r="AE91" s="522">
        <f t="shared" ca="1" si="44"/>
        <v>0</v>
      </c>
      <c r="AF91" s="522">
        <f t="shared" ca="1" si="45"/>
        <v>0</v>
      </c>
      <c r="AG91" s="522">
        <f t="shared" ca="1" si="78"/>
        <v>0</v>
      </c>
      <c r="AH91" s="522">
        <f t="shared" ca="1" si="79"/>
        <v>0</v>
      </c>
      <c r="AI91" s="522">
        <f t="shared" ca="1" si="80"/>
        <v>0</v>
      </c>
      <c r="AJ91" s="522">
        <f t="shared" ca="1" si="90"/>
        <v>0</v>
      </c>
      <c r="AK91" s="522">
        <f t="shared" ca="1" si="81"/>
        <v>0</v>
      </c>
      <c r="AL91" s="522">
        <f t="shared" ca="1" si="82"/>
        <v>0</v>
      </c>
      <c r="AM91" s="522">
        <f t="shared" ca="1" si="83"/>
        <v>0</v>
      </c>
      <c r="AN91" s="523">
        <f t="shared" ca="1" si="84"/>
        <v>0</v>
      </c>
      <c r="AO91" s="523">
        <f t="shared" ca="1" si="85"/>
        <v>0</v>
      </c>
      <c r="AP91" s="524">
        <f t="shared" ca="1" si="86"/>
        <v>0</v>
      </c>
      <c r="AQ91" s="525">
        <f ca="1">IF(AND(SUM(AQ$7:AQ90)=1, SUM($AP91:AP91)=1,OR($AF91=1,$AE91=1)),1,0)</f>
        <v>0</v>
      </c>
      <c r="AR91" s="525">
        <f ca="1">IF(AND(SUM(AR$7:AR90)=1, SUM($AP91:AQ91)=1,OR($AF91=1,$AE91=1)),1,0)</f>
        <v>0</v>
      </c>
      <c r="AS91" s="526">
        <f ca="1">IF(AND(SUM(AS$7:AS90)=1, SUM($AP91:AR91)=1,OR($AF91=1,AD91=1),SUM(AX$7:AX90)&lt;2),1,0)</f>
        <v>0</v>
      </c>
      <c r="AT91" s="526">
        <f ca="1">IF(AND(SUM(AT$7:AT90)=1, SUM($AP91:AS91)=1,OR($AG91=1,$AH91=1,$AF91=1,$AD91=1)),1,0)</f>
        <v>0</v>
      </c>
      <c r="AU91" s="526">
        <f ca="1">IF(AND(SUM(AU$7:AU90)=1, SUM($AP91:AT91)=1,OR($AG91=1,$AH91=1,$AF91=1,$AD91=1)),1,0)</f>
        <v>0</v>
      </c>
      <c r="AV91" s="526">
        <f ca="1">IF(AND(SUM(AV$7:AV90)=1, SUM($AP91:AU91)=1,OR($AG91=1,$AH91=1,$AF91=1,$AD91=1)),1,0)</f>
        <v>0</v>
      </c>
      <c r="AW91" s="526">
        <f ca="1">IF(AND(SUM(AW$7:AW90)=1, SUM($AP91:AV91)=1,OR($AG91=1,$AH91=1,$AF91=1,$AD91=1)),1,0)</f>
        <v>0</v>
      </c>
      <c r="AX91" s="526">
        <f ca="1">IF(AND(SUM(AX$7:AX90)=1, SUM($AP91:AW91)=1,SUM(AS$7:AS90)&lt;2,OR(AG91=1,AH91=1,AD91=1)),1,0)</f>
        <v>0</v>
      </c>
      <c r="AY91" s="526">
        <f ca="1">IF(AND(SUM(AY$7:AY90)=1,OR($AI91=1)),1,0)</f>
        <v>0</v>
      </c>
      <c r="AZ91" s="526">
        <f ca="1">IF(AND(SUM(AZ$7:AZ90)=1,OR($AB91=1)),1,0)</f>
        <v>0</v>
      </c>
      <c r="BA91" s="527">
        <f ca="1">IF(SUM($AP91:AZ91)=1,1,0)</f>
        <v>0</v>
      </c>
      <c r="BB91" s="528" t="str">
        <f t="shared" ca="1" si="64"/>
        <v/>
      </c>
      <c r="BC91" s="526" t="str">
        <f t="shared" ca="1" si="64"/>
        <v/>
      </c>
      <c r="BD91" s="526" t="str">
        <f t="shared" ca="1" si="64"/>
        <v/>
      </c>
      <c r="BE91" s="526" t="str">
        <f t="shared" ca="1" si="64"/>
        <v/>
      </c>
      <c r="BF91" s="526" t="str">
        <f t="shared" ca="1" si="64"/>
        <v/>
      </c>
      <c r="BG91" s="526" t="str">
        <f t="shared" ca="1" si="61"/>
        <v/>
      </c>
      <c r="BH91" s="526" t="str">
        <f t="shared" ca="1" si="61"/>
        <v/>
      </c>
      <c r="BI91" s="526" t="str">
        <f t="shared" ca="1" si="61"/>
        <v/>
      </c>
      <c r="BJ91" s="526" t="str">
        <f t="shared" ca="1" si="61"/>
        <v/>
      </c>
      <c r="BK91" s="526" t="str">
        <f t="shared" ca="1" si="61"/>
        <v/>
      </c>
      <c r="BL91" s="527" t="str">
        <f t="shared" ca="1" si="61"/>
        <v/>
      </c>
      <c r="BM91" s="487" t="str">
        <f t="shared" ca="1" si="96"/>
        <v/>
      </c>
      <c r="BN91" s="488" t="str">
        <f t="shared" ca="1" si="96"/>
        <v/>
      </c>
      <c r="BO91" s="488" t="str">
        <f t="shared" ca="1" si="96"/>
        <v/>
      </c>
      <c r="BP91" s="488" t="str">
        <f t="shared" ca="1" si="96"/>
        <v/>
      </c>
      <c r="BQ91" s="488" t="str">
        <f t="shared" ca="1" si="96"/>
        <v/>
      </c>
      <c r="BR91" s="488" t="str">
        <f t="shared" ca="1" si="96"/>
        <v/>
      </c>
      <c r="BS91" s="488" t="str">
        <f t="shared" ca="1" si="96"/>
        <v/>
      </c>
      <c r="BT91" s="488" t="str">
        <f t="shared" ca="1" si="95"/>
        <v/>
      </c>
      <c r="BU91" s="489" t="str">
        <f t="shared" ca="1" si="59"/>
        <v/>
      </c>
      <c r="BV91" s="469"/>
      <c r="BW91" s="440"/>
      <c r="BX91" s="441">
        <f t="shared" ca="1" si="87"/>
        <v>0</v>
      </c>
      <c r="BY91" s="394">
        <f t="shared" ca="1" si="88"/>
        <v>0</v>
      </c>
      <c r="BZ91" s="394">
        <f t="shared" ca="1" si="91"/>
        <v>0</v>
      </c>
      <c r="CA91" s="394">
        <f t="shared" ca="1" si="89"/>
        <v>0</v>
      </c>
      <c r="CB91" s="468"/>
      <c r="CC91" s="467">
        <f ca="1">'Product CodesCentral'!G84</f>
        <v>1</v>
      </c>
      <c r="CD91" s="468"/>
      <c r="CE91" s="468"/>
      <c r="CF91" s="468"/>
      <c r="CG91" s="469"/>
      <c r="CH91" s="469"/>
      <c r="CI91" s="469"/>
      <c r="CJ91" s="469"/>
      <c r="CK91" s="469"/>
      <c r="CL91" s="469"/>
      <c r="CM91" s="469"/>
      <c r="CN91" s="469"/>
      <c r="CO91" s="469"/>
      <c r="CP91" s="469"/>
      <c r="CQ91" s="469"/>
      <c r="CR91" s="469"/>
      <c r="CS91" s="469"/>
      <c r="CT91" s="469"/>
      <c r="CU91" s="469"/>
      <c r="CV91" s="469"/>
      <c r="CW91" s="469"/>
      <c r="CX91" s="469"/>
      <c r="CY91" s="469"/>
      <c r="CZ91" s="469"/>
      <c r="DA91" s="469"/>
      <c r="DB91" s="469"/>
      <c r="DC91" s="469"/>
      <c r="DD91" s="469"/>
      <c r="DE91" s="469"/>
      <c r="DF91" s="469"/>
      <c r="DG91" s="469"/>
      <c r="DH91" s="469"/>
      <c r="DI91" s="469"/>
      <c r="DJ91" s="469"/>
      <c r="DK91" s="469"/>
      <c r="DL91" s="469"/>
      <c r="DM91" s="469"/>
      <c r="DN91" s="469"/>
      <c r="DO91" s="469"/>
      <c r="DP91" s="469"/>
      <c r="DQ91" s="469"/>
      <c r="DR91" s="469"/>
      <c r="DS91" s="469"/>
      <c r="DT91" s="469"/>
      <c r="DU91" s="469"/>
      <c r="DV91" s="469"/>
      <c r="DW91" s="469"/>
      <c r="DX91" s="469"/>
      <c r="DY91" s="469"/>
      <c r="DZ91" s="469"/>
      <c r="EA91" s="469"/>
      <c r="EB91" s="469"/>
      <c r="EC91" s="469"/>
      <c r="ED91" s="469"/>
      <c r="EE91" s="469"/>
      <c r="EF91" s="469"/>
      <c r="EG91" s="469"/>
      <c r="EH91" s="469"/>
      <c r="EI91" s="469"/>
      <c r="EJ91" s="469"/>
      <c r="EK91" s="469"/>
      <c r="EL91" s="469"/>
      <c r="EM91" s="469"/>
      <c r="EN91" s="469"/>
      <c r="EO91" s="469"/>
      <c r="EP91" s="469"/>
      <c r="EQ91" s="469"/>
      <c r="ER91" s="469"/>
      <c r="ES91" s="469"/>
      <c r="ET91" s="469"/>
      <c r="EU91" s="469"/>
      <c r="EV91" s="469"/>
      <c r="EW91" s="469"/>
      <c r="EX91" s="469"/>
      <c r="EY91" s="469"/>
      <c r="EZ91" s="469"/>
      <c r="FA91" s="469"/>
      <c r="FB91" s="469"/>
      <c r="FC91" s="469"/>
      <c r="FD91" s="469"/>
      <c r="FE91" s="469"/>
      <c r="FF91" s="469"/>
      <c r="FG91" s="469"/>
      <c r="FH91" s="469"/>
      <c r="FI91" s="469"/>
      <c r="FJ91" s="469"/>
      <c r="FK91" s="469"/>
      <c r="FL91" s="469"/>
      <c r="FM91" s="469"/>
      <c r="FN91" s="469"/>
      <c r="FO91" s="469"/>
      <c r="FP91" s="469"/>
      <c r="FQ91" s="469"/>
      <c r="FR91" s="469"/>
      <c r="FS91" s="469"/>
      <c r="FT91" s="469"/>
    </row>
    <row r="92" spans="1:176" s="467" customFormat="1" ht="15" hidden="1" customHeight="1" thickBot="1" x14ac:dyDescent="0.3">
      <c r="A92" s="468"/>
      <c r="B92" s="468"/>
      <c r="C92" s="566" t="str">
        <f ca="1">CONCATENATE(SelectionDataCentral!D92,L92)</f>
        <v>0</v>
      </c>
      <c r="D92" s="541" t="s">
        <v>50</v>
      </c>
      <c r="E92" s="517" t="str">
        <f t="shared" si="57"/>
        <v>€</v>
      </c>
      <c r="F92" s="579"/>
      <c r="G92" s="579" t="str">
        <f t="shared" ca="1" si="97"/>
        <v>-</v>
      </c>
      <c r="H92" s="518"/>
      <c r="I92" s="519"/>
      <c r="J92" s="474"/>
      <c r="K92" s="474" t="str">
        <f t="shared" ca="1" si="71"/>
        <v>-</v>
      </c>
      <c r="L92" s="474"/>
      <c r="M92" s="474" t="str">
        <f t="shared" si="93"/>
        <v/>
      </c>
      <c r="N92" s="474" t="str">
        <f t="shared" ca="1" si="94"/>
        <v/>
      </c>
      <c r="O92" s="448" t="str">
        <f t="shared" ca="1" si="68"/>
        <v/>
      </c>
      <c r="P92" s="448" t="str">
        <f t="shared" ca="1" si="69"/>
        <v/>
      </c>
      <c r="Q92" s="449" t="str">
        <f t="shared" si="92"/>
        <v/>
      </c>
      <c r="R92" s="475" t="str">
        <f t="shared" si="67"/>
        <v/>
      </c>
      <c r="S92" s="474" t="str">
        <f>""</f>
        <v/>
      </c>
      <c r="T92" s="474"/>
      <c r="U92" s="474"/>
      <c r="V92" s="474"/>
      <c r="W92" s="476" t="str">
        <f t="shared" ca="1" si="70"/>
        <v/>
      </c>
      <c r="X92" s="477" t="str">
        <f t="shared" ca="1" si="72"/>
        <v/>
      </c>
      <c r="Y92" s="477" t="str">
        <f t="shared" ca="1" si="73"/>
        <v/>
      </c>
      <c r="Z92" s="477" t="str">
        <f t="shared" ca="1" si="74"/>
        <v/>
      </c>
      <c r="AA92" s="520">
        <f ca="1">SelectionDataCentral!C92</f>
        <v>0</v>
      </c>
      <c r="AB92" s="521">
        <f t="shared" ca="1" si="75"/>
        <v>0</v>
      </c>
      <c r="AC92" s="522">
        <f t="shared" ca="1" si="76"/>
        <v>0</v>
      </c>
      <c r="AD92" s="522">
        <f t="shared" ca="1" si="77"/>
        <v>0</v>
      </c>
      <c r="AE92" s="522">
        <f t="shared" ca="1" si="44"/>
        <v>0</v>
      </c>
      <c r="AF92" s="522">
        <f t="shared" ca="1" si="45"/>
        <v>0</v>
      </c>
      <c r="AG92" s="522">
        <f t="shared" ca="1" si="78"/>
        <v>0</v>
      </c>
      <c r="AH92" s="522">
        <f t="shared" ca="1" si="79"/>
        <v>0</v>
      </c>
      <c r="AI92" s="522">
        <f t="shared" ca="1" si="80"/>
        <v>0</v>
      </c>
      <c r="AJ92" s="522">
        <f t="shared" ca="1" si="90"/>
        <v>0</v>
      </c>
      <c r="AK92" s="522">
        <f t="shared" ca="1" si="81"/>
        <v>0</v>
      </c>
      <c r="AL92" s="522">
        <f t="shared" ca="1" si="82"/>
        <v>0</v>
      </c>
      <c r="AM92" s="522">
        <f t="shared" ca="1" si="83"/>
        <v>0</v>
      </c>
      <c r="AN92" s="523">
        <f t="shared" ca="1" si="84"/>
        <v>0</v>
      </c>
      <c r="AO92" s="523">
        <f t="shared" ca="1" si="85"/>
        <v>0</v>
      </c>
      <c r="AP92" s="524">
        <f t="shared" ca="1" si="86"/>
        <v>0</v>
      </c>
      <c r="AQ92" s="525">
        <f ca="1">IF(AND(SUM(AQ$7:AQ91)=1, SUM($AP92:AP92)=1,OR($AF92=1,$AE92=1)),1,0)</f>
        <v>0</v>
      </c>
      <c r="AR92" s="525">
        <f ca="1">IF(AND(SUM(AR$7:AR91)=1, SUM($AP92:AQ92)=1,OR($AF92=1,$AE92=1)),1,0)</f>
        <v>0</v>
      </c>
      <c r="AS92" s="526">
        <f ca="1">IF(AND(SUM(AS$7:AS91)=1, SUM($AP92:AR92)=1,OR($AF92=1,AD92=1),SUM(AX$7:AX91)&lt;2),1,0)</f>
        <v>0</v>
      </c>
      <c r="AT92" s="526">
        <f ca="1">IF(AND(SUM(AT$7:AT91)=1, SUM($AP92:AS92)=1,OR($AG92=1,$AH92=1,$AF92=1,$AD92=1)),1,0)</f>
        <v>0</v>
      </c>
      <c r="AU92" s="526">
        <f ca="1">IF(AND(SUM(AU$7:AU91)=1, SUM($AP92:AT92)=1,OR($AG92=1,$AH92=1,$AF92=1,$AD92=1)),1,0)</f>
        <v>0</v>
      </c>
      <c r="AV92" s="526">
        <f ca="1">IF(AND(SUM(AV$7:AV91)=1, SUM($AP92:AU92)=1,OR($AG92=1,$AH92=1,$AF92=1,$AD92=1)),1,0)</f>
        <v>0</v>
      </c>
      <c r="AW92" s="526">
        <f ca="1">IF(AND(SUM(AW$7:AW91)=1, SUM($AP92:AV92)=1,OR($AG92=1,$AH92=1,$AF92=1,$AD92=1)),1,0)</f>
        <v>0</v>
      </c>
      <c r="AX92" s="526">
        <f ca="1">IF(AND(SUM(AX$7:AX91)=1, SUM($AP92:AW92)=1,SUM(AS$7:AS91)&lt;2,OR(AG92=1,AH92=1,AD92=1)),1,0)</f>
        <v>0</v>
      </c>
      <c r="AY92" s="526">
        <f ca="1">IF(AND(SUM(AY$7:AY91)=1,OR($AI92=1)),1,0)</f>
        <v>0</v>
      </c>
      <c r="AZ92" s="526">
        <f ca="1">IF(AND(SUM(AZ$7:AZ91)=1,OR($AB92=1)),1,0)</f>
        <v>0</v>
      </c>
      <c r="BA92" s="527">
        <f ca="1">IF(SUM($AP92:AZ92)=1,1,0)</f>
        <v>0</v>
      </c>
      <c r="BB92" s="528" t="str">
        <f t="shared" ca="1" si="64"/>
        <v/>
      </c>
      <c r="BC92" s="526" t="str">
        <f t="shared" ca="1" si="64"/>
        <v/>
      </c>
      <c r="BD92" s="526" t="str">
        <f t="shared" ca="1" si="64"/>
        <v/>
      </c>
      <c r="BE92" s="526" t="str">
        <f t="shared" ca="1" si="64"/>
        <v/>
      </c>
      <c r="BF92" s="526" t="str">
        <f t="shared" ca="1" si="64"/>
        <v/>
      </c>
      <c r="BG92" s="526" t="str">
        <f t="shared" ca="1" si="61"/>
        <v/>
      </c>
      <c r="BH92" s="526" t="str">
        <f t="shared" ca="1" si="61"/>
        <v/>
      </c>
      <c r="BI92" s="526" t="str">
        <f t="shared" ca="1" si="61"/>
        <v/>
      </c>
      <c r="BJ92" s="526" t="str">
        <f t="shared" ca="1" si="61"/>
        <v/>
      </c>
      <c r="BK92" s="526" t="str">
        <f t="shared" ca="1" si="61"/>
        <v/>
      </c>
      <c r="BL92" s="527" t="str">
        <f t="shared" ca="1" si="61"/>
        <v/>
      </c>
      <c r="BM92" s="487" t="str">
        <f t="shared" ca="1" si="96"/>
        <v/>
      </c>
      <c r="BN92" s="488" t="str">
        <f t="shared" ca="1" si="96"/>
        <v/>
      </c>
      <c r="BO92" s="488" t="str">
        <f t="shared" ca="1" si="96"/>
        <v/>
      </c>
      <c r="BP92" s="488" t="str">
        <f t="shared" ca="1" si="96"/>
        <v/>
      </c>
      <c r="BQ92" s="488" t="str">
        <f t="shared" ca="1" si="96"/>
        <v/>
      </c>
      <c r="BR92" s="488" t="str">
        <f t="shared" ca="1" si="96"/>
        <v/>
      </c>
      <c r="BS92" s="488" t="str">
        <f t="shared" ca="1" si="96"/>
        <v/>
      </c>
      <c r="BT92" s="488" t="str">
        <f t="shared" ca="1" si="95"/>
        <v/>
      </c>
      <c r="BU92" s="489" t="str">
        <f t="shared" ca="1" si="59"/>
        <v/>
      </c>
      <c r="BV92" s="469"/>
      <c r="BW92" s="440"/>
      <c r="BX92" s="441">
        <f t="shared" ca="1" si="87"/>
        <v>0</v>
      </c>
      <c r="BY92" s="394">
        <f t="shared" ca="1" si="88"/>
        <v>0</v>
      </c>
      <c r="BZ92" s="394">
        <f t="shared" ca="1" si="91"/>
        <v>0</v>
      </c>
      <c r="CA92" s="394">
        <f t="shared" ca="1" si="89"/>
        <v>0</v>
      </c>
      <c r="CB92" s="468"/>
      <c r="CC92" s="467">
        <f ca="1">'Product CodesCentral'!G85</f>
        <v>1</v>
      </c>
      <c r="CD92" s="468"/>
      <c r="CE92" s="468"/>
      <c r="CF92" s="468"/>
      <c r="CG92" s="469"/>
      <c r="CH92" s="469"/>
      <c r="CI92" s="469"/>
      <c r="CJ92" s="469"/>
      <c r="CK92" s="469"/>
      <c r="CL92" s="469"/>
      <c r="CM92" s="469"/>
      <c r="CN92" s="469"/>
      <c r="CO92" s="469"/>
      <c r="CP92" s="469"/>
      <c r="CQ92" s="469"/>
      <c r="CR92" s="469"/>
      <c r="CS92" s="469"/>
      <c r="CT92" s="469"/>
      <c r="CU92" s="469"/>
      <c r="CV92" s="469"/>
      <c r="CW92" s="469"/>
      <c r="CX92" s="469"/>
      <c r="CY92" s="469"/>
      <c r="CZ92" s="469"/>
      <c r="DA92" s="469"/>
      <c r="DB92" s="469"/>
      <c r="DC92" s="469"/>
      <c r="DD92" s="469"/>
      <c r="DE92" s="469"/>
      <c r="DF92" s="469"/>
      <c r="DG92" s="469"/>
      <c r="DH92" s="469"/>
      <c r="DI92" s="469"/>
      <c r="DJ92" s="469"/>
      <c r="DK92" s="469"/>
      <c r="DL92" s="469"/>
      <c r="DM92" s="469"/>
      <c r="DN92" s="469"/>
      <c r="DO92" s="469"/>
      <c r="DP92" s="469"/>
      <c r="DQ92" s="469"/>
      <c r="DR92" s="469"/>
      <c r="DS92" s="469"/>
      <c r="DT92" s="469"/>
      <c r="DU92" s="469"/>
      <c r="DV92" s="469"/>
      <c r="DW92" s="469"/>
      <c r="DX92" s="469"/>
      <c r="DY92" s="469"/>
      <c r="DZ92" s="469"/>
      <c r="EA92" s="469"/>
      <c r="EB92" s="469"/>
      <c r="EC92" s="469"/>
      <c r="ED92" s="469"/>
      <c r="EE92" s="469"/>
      <c r="EF92" s="469"/>
      <c r="EG92" s="469"/>
      <c r="EH92" s="469"/>
      <c r="EI92" s="469"/>
      <c r="EJ92" s="469"/>
      <c r="EK92" s="469"/>
      <c r="EL92" s="469"/>
      <c r="EM92" s="469"/>
      <c r="EN92" s="469"/>
      <c r="EO92" s="469"/>
      <c r="EP92" s="469"/>
      <c r="EQ92" s="469"/>
      <c r="ER92" s="469"/>
      <c r="ES92" s="469"/>
      <c r="ET92" s="469"/>
      <c r="EU92" s="469"/>
      <c r="EV92" s="469"/>
      <c r="EW92" s="469"/>
      <c r="EX92" s="469"/>
      <c r="EY92" s="469"/>
      <c r="EZ92" s="469"/>
      <c r="FA92" s="469"/>
      <c r="FB92" s="469"/>
      <c r="FC92" s="469"/>
      <c r="FD92" s="469"/>
      <c r="FE92" s="469"/>
      <c r="FF92" s="469"/>
      <c r="FG92" s="469"/>
      <c r="FH92" s="469"/>
      <c r="FI92" s="469"/>
      <c r="FJ92" s="469"/>
      <c r="FK92" s="469"/>
      <c r="FL92" s="469"/>
      <c r="FM92" s="469"/>
      <c r="FN92" s="469"/>
      <c r="FO92" s="469"/>
      <c r="FP92" s="469"/>
      <c r="FQ92" s="469"/>
      <c r="FR92" s="469"/>
      <c r="FS92" s="469"/>
      <c r="FT92" s="469"/>
    </row>
    <row r="93" spans="1:176" s="467" customFormat="1" ht="15" hidden="1" customHeight="1" thickBot="1" x14ac:dyDescent="0.3">
      <c r="A93" s="468"/>
      <c r="B93" s="468"/>
      <c r="C93" s="544" t="str">
        <f ca="1">CONCATENATE(SelectionDataCentral!D93,L93)</f>
        <v>0</v>
      </c>
      <c r="D93" s="541" t="s">
        <v>50</v>
      </c>
      <c r="E93" s="542" t="str">
        <f t="shared" si="57"/>
        <v>€</v>
      </c>
      <c r="F93" s="580"/>
      <c r="G93" s="580" t="str">
        <f t="shared" ca="1" si="97"/>
        <v>-</v>
      </c>
      <c r="H93" s="518"/>
      <c r="I93" s="519"/>
      <c r="J93" s="474"/>
      <c r="K93" s="474" t="str">
        <f t="shared" ca="1" si="71"/>
        <v>-</v>
      </c>
      <c r="L93" s="474"/>
      <c r="M93" s="474" t="str">
        <f t="shared" si="93"/>
        <v/>
      </c>
      <c r="N93" s="474" t="str">
        <f t="shared" ca="1" si="94"/>
        <v/>
      </c>
      <c r="O93" s="448" t="str">
        <f t="shared" ca="1" si="68"/>
        <v/>
      </c>
      <c r="P93" s="448" t="str">
        <f t="shared" ca="1" si="69"/>
        <v/>
      </c>
      <c r="Q93" s="449" t="str">
        <f t="shared" si="92"/>
        <v/>
      </c>
      <c r="R93" s="475" t="str">
        <f t="shared" si="67"/>
        <v/>
      </c>
      <c r="S93" s="474" t="str">
        <f>""</f>
        <v/>
      </c>
      <c r="T93" s="474"/>
      <c r="U93" s="474"/>
      <c r="V93" s="474"/>
      <c r="W93" s="476" t="str">
        <f t="shared" ca="1" si="70"/>
        <v/>
      </c>
      <c r="X93" s="477" t="str">
        <f t="shared" ca="1" si="72"/>
        <v/>
      </c>
      <c r="Y93" s="477" t="str">
        <f t="shared" ca="1" si="73"/>
        <v/>
      </c>
      <c r="Z93" s="477" t="str">
        <f t="shared" ca="1" si="74"/>
        <v/>
      </c>
      <c r="AA93" s="520">
        <f ca="1">SelectionDataCentral!C93</f>
        <v>0</v>
      </c>
      <c r="AB93" s="521">
        <f t="shared" ca="1" si="75"/>
        <v>0</v>
      </c>
      <c r="AC93" s="522">
        <f t="shared" ca="1" si="76"/>
        <v>0</v>
      </c>
      <c r="AD93" s="522">
        <f t="shared" ca="1" si="77"/>
        <v>0</v>
      </c>
      <c r="AE93" s="522">
        <f t="shared" ca="1" si="44"/>
        <v>0</v>
      </c>
      <c r="AF93" s="522">
        <f t="shared" ca="1" si="45"/>
        <v>0</v>
      </c>
      <c r="AG93" s="522">
        <f t="shared" ca="1" si="78"/>
        <v>0</v>
      </c>
      <c r="AH93" s="522">
        <f t="shared" ca="1" si="79"/>
        <v>0</v>
      </c>
      <c r="AI93" s="522">
        <f t="shared" ca="1" si="80"/>
        <v>0</v>
      </c>
      <c r="AJ93" s="522">
        <f t="shared" ca="1" si="90"/>
        <v>0</v>
      </c>
      <c r="AK93" s="522">
        <f t="shared" ca="1" si="81"/>
        <v>0</v>
      </c>
      <c r="AL93" s="522">
        <f t="shared" ca="1" si="82"/>
        <v>0</v>
      </c>
      <c r="AM93" s="522">
        <f t="shared" ca="1" si="83"/>
        <v>0</v>
      </c>
      <c r="AN93" s="523">
        <f t="shared" ca="1" si="84"/>
        <v>0</v>
      </c>
      <c r="AO93" s="523">
        <f t="shared" ca="1" si="85"/>
        <v>0</v>
      </c>
      <c r="AP93" s="524">
        <f t="shared" ca="1" si="86"/>
        <v>0</v>
      </c>
      <c r="AQ93" s="525">
        <f ca="1">IF(AND(SUM(AQ$7:AQ92)=1, SUM($AP93:AP93)=1,OR($AF93=1,$AE93=1)),1,0)</f>
        <v>0</v>
      </c>
      <c r="AR93" s="525">
        <f ca="1">IF(AND(SUM(AR$7:AR92)=1, SUM($AP93:AQ93)=1,OR($AF93=1,$AE93=1)),1,0)</f>
        <v>0</v>
      </c>
      <c r="AS93" s="526">
        <f ca="1">IF(AND(SUM(AS$7:AS92)=1, SUM($AP93:AR93)=1,OR($AF93=1,AD93=1),SUM(AX$7:AX92)&lt;2),1,0)</f>
        <v>0</v>
      </c>
      <c r="AT93" s="526">
        <f ca="1">IF(AND(SUM(AT$7:AT92)=1, SUM($AP93:AS93)=1,OR($AG93=1,$AH93=1,$AF93=1,$AD93=1)),1,0)</f>
        <v>0</v>
      </c>
      <c r="AU93" s="526">
        <f ca="1">IF(AND(SUM(AU$7:AU92)=1, SUM($AP93:AT93)=1,OR($AG93=1,$AH93=1,$AF93=1,$AD93=1)),1,0)</f>
        <v>0</v>
      </c>
      <c r="AV93" s="526">
        <f ca="1">IF(AND(SUM(AV$7:AV92)=1, SUM($AP93:AU93)=1,OR($AG93=1,$AH93=1,$AF93=1,$AD93=1)),1,0)</f>
        <v>0</v>
      </c>
      <c r="AW93" s="526">
        <f ca="1">IF(AND(SUM(AW$7:AW92)=1, SUM($AP93:AV93)=1,OR($AG93=1,$AH93=1,$AF93=1,$AD93=1)),1,0)</f>
        <v>0</v>
      </c>
      <c r="AX93" s="526">
        <f ca="1">IF(AND(SUM(AX$7:AX92)=1, SUM($AP93:AW93)=1,SUM(AS$7:AS92)&lt;2,OR(AG93=1,AH93=1,AD93=1)),1,0)</f>
        <v>0</v>
      </c>
      <c r="AY93" s="526">
        <f ca="1">IF(AND(SUM(AY$7:AY92)=1,OR($AI93=1)),1,0)</f>
        <v>0</v>
      </c>
      <c r="AZ93" s="526">
        <f ca="1">IF(AND(SUM(AZ$7:AZ92)=1,OR($AB93=1)),1,0)</f>
        <v>0</v>
      </c>
      <c r="BA93" s="527">
        <f ca="1">IF(SUM($AP93:AZ93)=1,1,0)</f>
        <v>0</v>
      </c>
      <c r="BB93" s="528" t="str">
        <f t="shared" ca="1" si="64"/>
        <v/>
      </c>
      <c r="BC93" s="526" t="str">
        <f t="shared" ca="1" si="64"/>
        <v/>
      </c>
      <c r="BD93" s="526" t="str">
        <f t="shared" ca="1" si="64"/>
        <v/>
      </c>
      <c r="BE93" s="526" t="str">
        <f t="shared" ca="1" si="64"/>
        <v/>
      </c>
      <c r="BF93" s="526" t="str">
        <f t="shared" ca="1" si="64"/>
        <v/>
      </c>
      <c r="BG93" s="526" t="str">
        <f t="shared" ca="1" si="61"/>
        <v/>
      </c>
      <c r="BH93" s="526" t="str">
        <f t="shared" ca="1" si="61"/>
        <v/>
      </c>
      <c r="BI93" s="526" t="str">
        <f t="shared" ca="1" si="61"/>
        <v/>
      </c>
      <c r="BJ93" s="526" t="str">
        <f t="shared" ca="1" si="61"/>
        <v/>
      </c>
      <c r="BK93" s="526" t="str">
        <f t="shared" ca="1" si="61"/>
        <v/>
      </c>
      <c r="BL93" s="527" t="str">
        <f t="shared" ca="1" si="61"/>
        <v/>
      </c>
      <c r="BM93" s="487" t="str">
        <f t="shared" ca="1" si="96"/>
        <v/>
      </c>
      <c r="BN93" s="488" t="str">
        <f t="shared" ca="1" si="96"/>
        <v/>
      </c>
      <c r="BO93" s="488" t="str">
        <f t="shared" ca="1" si="96"/>
        <v/>
      </c>
      <c r="BP93" s="488" t="str">
        <f t="shared" ca="1" si="96"/>
        <v/>
      </c>
      <c r="BQ93" s="488" t="str">
        <f t="shared" ca="1" si="96"/>
        <v/>
      </c>
      <c r="BR93" s="488" t="str">
        <f t="shared" ca="1" si="96"/>
        <v/>
      </c>
      <c r="BS93" s="488" t="str">
        <f t="shared" ca="1" si="96"/>
        <v/>
      </c>
      <c r="BT93" s="488" t="str">
        <f t="shared" ca="1" si="95"/>
        <v/>
      </c>
      <c r="BU93" s="489" t="str">
        <f t="shared" ca="1" si="59"/>
        <v/>
      </c>
      <c r="BV93" s="469"/>
      <c r="BW93" s="440"/>
      <c r="BX93" s="441">
        <f t="shared" ca="1" si="87"/>
        <v>0</v>
      </c>
      <c r="BY93" s="394">
        <f t="shared" ca="1" si="88"/>
        <v>0</v>
      </c>
      <c r="BZ93" s="394">
        <f t="shared" ca="1" si="91"/>
        <v>0</v>
      </c>
      <c r="CA93" s="394">
        <f t="shared" ca="1" si="89"/>
        <v>0</v>
      </c>
      <c r="CB93" s="468"/>
      <c r="CC93" s="467">
        <f ca="1">'Product CodesCentral'!G86</f>
        <v>1</v>
      </c>
      <c r="CD93" s="468"/>
      <c r="CE93" s="468"/>
      <c r="CF93" s="468"/>
      <c r="CG93" s="469"/>
      <c r="CH93" s="469"/>
      <c r="CI93" s="469"/>
      <c r="CJ93" s="469"/>
      <c r="CK93" s="469"/>
      <c r="CL93" s="469"/>
      <c r="CM93" s="469"/>
      <c r="CN93" s="469"/>
      <c r="CO93" s="469"/>
      <c r="CP93" s="469"/>
      <c r="CQ93" s="469"/>
      <c r="CR93" s="469"/>
      <c r="CS93" s="469"/>
      <c r="CT93" s="469"/>
      <c r="CU93" s="469"/>
      <c r="CV93" s="469"/>
      <c r="CW93" s="469"/>
      <c r="CX93" s="469"/>
      <c r="CY93" s="469"/>
      <c r="CZ93" s="469"/>
      <c r="DA93" s="469"/>
      <c r="DB93" s="469"/>
      <c r="DC93" s="469"/>
      <c r="DD93" s="469"/>
      <c r="DE93" s="469"/>
      <c r="DF93" s="469"/>
      <c r="DG93" s="469"/>
      <c r="DH93" s="469"/>
      <c r="DI93" s="469"/>
      <c r="DJ93" s="469"/>
      <c r="DK93" s="469"/>
      <c r="DL93" s="469"/>
      <c r="DM93" s="469"/>
      <c r="DN93" s="469"/>
      <c r="DO93" s="469"/>
      <c r="DP93" s="469"/>
      <c r="DQ93" s="469"/>
      <c r="DR93" s="469"/>
      <c r="DS93" s="469"/>
      <c r="DT93" s="469"/>
      <c r="DU93" s="469"/>
      <c r="DV93" s="469"/>
      <c r="DW93" s="469"/>
      <c r="DX93" s="469"/>
      <c r="DY93" s="469"/>
      <c r="DZ93" s="469"/>
      <c r="EA93" s="469"/>
      <c r="EB93" s="469"/>
      <c r="EC93" s="469"/>
      <c r="ED93" s="469"/>
      <c r="EE93" s="469"/>
      <c r="EF93" s="469"/>
      <c r="EG93" s="469"/>
      <c r="EH93" s="469"/>
      <c r="EI93" s="469"/>
      <c r="EJ93" s="469"/>
      <c r="EK93" s="469"/>
      <c r="EL93" s="469"/>
      <c r="EM93" s="469"/>
      <c r="EN93" s="469"/>
      <c r="EO93" s="469"/>
      <c r="EP93" s="469"/>
      <c r="EQ93" s="469"/>
      <c r="ER93" s="469"/>
      <c r="ES93" s="469"/>
      <c r="ET93" s="469"/>
      <c r="EU93" s="469"/>
      <c r="EV93" s="469"/>
      <c r="EW93" s="469"/>
      <c r="EX93" s="469"/>
      <c r="EY93" s="469"/>
      <c r="EZ93" s="469"/>
      <c r="FA93" s="469"/>
      <c r="FB93" s="469"/>
      <c r="FC93" s="469"/>
      <c r="FD93" s="469"/>
      <c r="FE93" s="469"/>
      <c r="FF93" s="469"/>
      <c r="FG93" s="469"/>
      <c r="FH93" s="469"/>
      <c r="FI93" s="469"/>
      <c r="FJ93" s="469"/>
      <c r="FK93" s="469"/>
      <c r="FL93" s="469"/>
      <c r="FM93" s="469"/>
      <c r="FN93" s="469"/>
      <c r="FO93" s="469"/>
      <c r="FP93" s="469"/>
      <c r="FQ93" s="469"/>
      <c r="FR93" s="469"/>
      <c r="FS93" s="469"/>
      <c r="FT93" s="469"/>
    </row>
    <row r="94" spans="1:176" s="467" customFormat="1" ht="15" hidden="1" customHeight="1" thickBot="1" x14ac:dyDescent="0.3">
      <c r="A94" s="468"/>
      <c r="B94" s="468"/>
      <c r="C94" s="567" t="str">
        <f ca="1">CONCATENATE(SelectionDataCentral!D94,L94)</f>
        <v>0</v>
      </c>
      <c r="D94" s="541" t="s">
        <v>50</v>
      </c>
      <c r="E94" s="517" t="str">
        <f t="shared" si="57"/>
        <v>€</v>
      </c>
      <c r="F94" s="581"/>
      <c r="G94" s="581" t="str">
        <f t="shared" ca="1" si="97"/>
        <v>-</v>
      </c>
      <c r="H94" s="518"/>
      <c r="I94" s="519"/>
      <c r="J94" s="474"/>
      <c r="K94" s="474" t="str">
        <f t="shared" ca="1" si="71"/>
        <v>-</v>
      </c>
      <c r="L94" s="474"/>
      <c r="M94" s="474" t="str">
        <f t="shared" si="93"/>
        <v/>
      </c>
      <c r="N94" s="474" t="str">
        <f t="shared" ca="1" si="94"/>
        <v/>
      </c>
      <c r="O94" s="448" t="str">
        <f t="shared" ca="1" si="68"/>
        <v/>
      </c>
      <c r="P94" s="448" t="str">
        <f t="shared" ca="1" si="69"/>
        <v/>
      </c>
      <c r="Q94" s="449" t="str">
        <f t="shared" si="92"/>
        <v/>
      </c>
      <c r="R94" s="475" t="str">
        <f t="shared" si="67"/>
        <v/>
      </c>
      <c r="S94" s="474" t="str">
        <f>""</f>
        <v/>
      </c>
      <c r="T94" s="474"/>
      <c r="U94" s="474"/>
      <c r="V94" s="474"/>
      <c r="W94" s="476" t="str">
        <f t="shared" ca="1" si="70"/>
        <v/>
      </c>
      <c r="X94" s="477" t="str">
        <f t="shared" ca="1" si="72"/>
        <v/>
      </c>
      <c r="Y94" s="477" t="str">
        <f t="shared" ca="1" si="73"/>
        <v/>
      </c>
      <c r="Z94" s="477" t="str">
        <f t="shared" ca="1" si="74"/>
        <v/>
      </c>
      <c r="AA94" s="520">
        <f ca="1">SelectionDataCentral!C94</f>
        <v>0</v>
      </c>
      <c r="AB94" s="521">
        <f t="shared" ca="1" si="75"/>
        <v>0</v>
      </c>
      <c r="AC94" s="522">
        <f t="shared" ca="1" si="76"/>
        <v>0</v>
      </c>
      <c r="AD94" s="522">
        <f t="shared" ca="1" si="77"/>
        <v>0</v>
      </c>
      <c r="AE94" s="522">
        <f t="shared" ca="1" si="44"/>
        <v>0</v>
      </c>
      <c r="AF94" s="522">
        <f t="shared" ca="1" si="45"/>
        <v>0</v>
      </c>
      <c r="AG94" s="522">
        <f t="shared" ca="1" si="78"/>
        <v>0</v>
      </c>
      <c r="AH94" s="522">
        <f t="shared" ca="1" si="79"/>
        <v>0</v>
      </c>
      <c r="AI94" s="522">
        <f t="shared" ca="1" si="80"/>
        <v>0</v>
      </c>
      <c r="AJ94" s="522">
        <f t="shared" ca="1" si="90"/>
        <v>0</v>
      </c>
      <c r="AK94" s="522">
        <f t="shared" ca="1" si="81"/>
        <v>0</v>
      </c>
      <c r="AL94" s="522">
        <f t="shared" ca="1" si="82"/>
        <v>0</v>
      </c>
      <c r="AM94" s="522">
        <f t="shared" ca="1" si="83"/>
        <v>0</v>
      </c>
      <c r="AN94" s="523">
        <f t="shared" ca="1" si="84"/>
        <v>0</v>
      </c>
      <c r="AO94" s="523">
        <f t="shared" ca="1" si="85"/>
        <v>0</v>
      </c>
      <c r="AP94" s="524">
        <f t="shared" ca="1" si="86"/>
        <v>0</v>
      </c>
      <c r="AQ94" s="525">
        <f ca="1">IF(AND(SUM(AQ$7:AQ93)=1, SUM($AP94:AP94)=1,OR($AF94=1,$AE94=1)),1,0)</f>
        <v>0</v>
      </c>
      <c r="AR94" s="525">
        <f ca="1">IF(AND(SUM(AR$7:AR93)=1, SUM($AP94:AQ94)=1,OR($AF94=1,$AE94=1)),1,0)</f>
        <v>0</v>
      </c>
      <c r="AS94" s="526">
        <f ca="1">IF(AND(SUM(AS$7:AS93)=1, SUM($AP94:AR94)=1,OR($AF94=1,AD94=1),SUM(AX$7:AX93)&lt;2),1,0)</f>
        <v>0</v>
      </c>
      <c r="AT94" s="526">
        <f ca="1">IF(AND(SUM(AT$7:AT93)=1, SUM($AP94:AS94)=1,OR($AG94=1,$AH94=1,$AF94=1,$AD94=1)),1,0)</f>
        <v>0</v>
      </c>
      <c r="AU94" s="526">
        <f ca="1">IF(AND(SUM(AU$7:AU93)=1, SUM($AP94:AT94)=1,OR($AG94=1,$AH94=1,$AF94=1,$AD94=1)),1,0)</f>
        <v>0</v>
      </c>
      <c r="AV94" s="526">
        <f ca="1">IF(AND(SUM(AV$7:AV93)=1, SUM($AP94:AU94)=1,OR($AG94=1,$AH94=1,$AF94=1,$AD94=1)),1,0)</f>
        <v>0</v>
      </c>
      <c r="AW94" s="526">
        <f ca="1">IF(AND(SUM(AW$7:AW93)=1, SUM($AP94:AV94)=1,OR($AG94=1,$AH94=1,$AF94=1,$AD94=1)),1,0)</f>
        <v>0</v>
      </c>
      <c r="AX94" s="526">
        <f ca="1">IF(AND(SUM(AX$7:AX93)=1, SUM($AP94:AW94)=1,SUM(AS$7:AS93)&lt;2,OR(AG94=1,AH94=1,AD94=1)),1,0)</f>
        <v>0</v>
      </c>
      <c r="AY94" s="526">
        <f ca="1">IF(AND(SUM(AY$7:AY93)=1,OR($AI94=1)),1,0)</f>
        <v>0</v>
      </c>
      <c r="AZ94" s="526">
        <f ca="1">IF(AND(SUM(AZ$7:AZ93)=1,OR($AB94=1)),1,0)</f>
        <v>0</v>
      </c>
      <c r="BA94" s="527">
        <f ca="1">IF(SUM($AP94:AZ94)=1,1,0)</f>
        <v>0</v>
      </c>
      <c r="BB94" s="528" t="str">
        <f t="shared" ca="1" si="64"/>
        <v/>
      </c>
      <c r="BC94" s="526" t="str">
        <f t="shared" ca="1" si="64"/>
        <v/>
      </c>
      <c r="BD94" s="526" t="str">
        <f t="shared" ca="1" si="64"/>
        <v/>
      </c>
      <c r="BE94" s="526" t="str">
        <f t="shared" ca="1" si="64"/>
        <v/>
      </c>
      <c r="BF94" s="526" t="str">
        <f t="shared" ca="1" si="64"/>
        <v/>
      </c>
      <c r="BG94" s="526" t="str">
        <f t="shared" ca="1" si="61"/>
        <v/>
      </c>
      <c r="BH94" s="526" t="str">
        <f t="shared" ca="1" si="61"/>
        <v/>
      </c>
      <c r="BI94" s="526" t="str">
        <f t="shared" ca="1" si="61"/>
        <v/>
      </c>
      <c r="BJ94" s="526" t="str">
        <f t="shared" ca="1" si="61"/>
        <v/>
      </c>
      <c r="BK94" s="526" t="str">
        <f t="shared" ca="1" si="61"/>
        <v/>
      </c>
      <c r="BL94" s="527" t="str">
        <f t="shared" ca="1" si="61"/>
        <v/>
      </c>
      <c r="BM94" s="487" t="str">
        <f t="shared" ca="1" si="96"/>
        <v/>
      </c>
      <c r="BN94" s="488" t="str">
        <f t="shared" ca="1" si="96"/>
        <v/>
      </c>
      <c r="BO94" s="488" t="str">
        <f t="shared" ca="1" si="96"/>
        <v/>
      </c>
      <c r="BP94" s="488" t="str">
        <f t="shared" ca="1" si="96"/>
        <v/>
      </c>
      <c r="BQ94" s="488" t="str">
        <f t="shared" ca="1" si="96"/>
        <v/>
      </c>
      <c r="BR94" s="488" t="str">
        <f t="shared" ca="1" si="96"/>
        <v/>
      </c>
      <c r="BS94" s="488" t="str">
        <f t="shared" ca="1" si="96"/>
        <v/>
      </c>
      <c r="BT94" s="488" t="str">
        <f t="shared" ca="1" si="95"/>
        <v/>
      </c>
      <c r="BU94" s="489" t="str">
        <f t="shared" ca="1" si="59"/>
        <v/>
      </c>
      <c r="BV94" s="469"/>
      <c r="BW94" s="440"/>
      <c r="BX94" s="441">
        <f t="shared" ca="1" si="87"/>
        <v>0</v>
      </c>
      <c r="BY94" s="394">
        <f t="shared" ca="1" si="88"/>
        <v>0</v>
      </c>
      <c r="BZ94" s="394">
        <f t="shared" ca="1" si="91"/>
        <v>0</v>
      </c>
      <c r="CA94" s="394">
        <f t="shared" ca="1" si="89"/>
        <v>0</v>
      </c>
      <c r="CB94" s="468"/>
      <c r="CC94" s="467">
        <f ca="1">'Product CodesCentral'!G87</f>
        <v>1</v>
      </c>
      <c r="CD94" s="468"/>
      <c r="CE94" s="468"/>
      <c r="CF94" s="468"/>
      <c r="CG94" s="469"/>
      <c r="CH94" s="469"/>
      <c r="CI94" s="469"/>
      <c r="CJ94" s="469"/>
      <c r="CK94" s="469"/>
      <c r="CL94" s="469"/>
      <c r="CM94" s="469"/>
      <c r="CN94" s="469"/>
      <c r="CO94" s="469"/>
      <c r="CP94" s="469"/>
      <c r="CQ94" s="469"/>
      <c r="CR94" s="469"/>
      <c r="CS94" s="469"/>
      <c r="CT94" s="469"/>
      <c r="CU94" s="469"/>
      <c r="CV94" s="469"/>
      <c r="CW94" s="469"/>
      <c r="CX94" s="469"/>
      <c r="CY94" s="469"/>
      <c r="CZ94" s="469"/>
      <c r="DA94" s="469"/>
      <c r="DB94" s="469"/>
      <c r="DC94" s="469"/>
      <c r="DD94" s="469"/>
      <c r="DE94" s="469"/>
      <c r="DF94" s="469"/>
      <c r="DG94" s="469"/>
      <c r="DH94" s="469"/>
      <c r="DI94" s="469"/>
      <c r="DJ94" s="469"/>
      <c r="DK94" s="469"/>
      <c r="DL94" s="469"/>
      <c r="DM94" s="469"/>
      <c r="DN94" s="469"/>
      <c r="DO94" s="469"/>
      <c r="DP94" s="469"/>
      <c r="DQ94" s="469"/>
      <c r="DR94" s="469"/>
      <c r="DS94" s="469"/>
      <c r="DT94" s="469"/>
      <c r="DU94" s="469"/>
      <c r="DV94" s="469"/>
      <c r="DW94" s="469"/>
      <c r="DX94" s="469"/>
      <c r="DY94" s="469"/>
      <c r="DZ94" s="469"/>
      <c r="EA94" s="469"/>
      <c r="EB94" s="469"/>
      <c r="EC94" s="469"/>
      <c r="ED94" s="469"/>
      <c r="EE94" s="469"/>
      <c r="EF94" s="469"/>
      <c r="EG94" s="469"/>
      <c r="EH94" s="469"/>
      <c r="EI94" s="469"/>
      <c r="EJ94" s="469"/>
      <c r="EK94" s="469"/>
      <c r="EL94" s="469"/>
      <c r="EM94" s="469"/>
      <c r="EN94" s="469"/>
      <c r="EO94" s="469"/>
      <c r="EP94" s="469"/>
      <c r="EQ94" s="469"/>
      <c r="ER94" s="469"/>
      <c r="ES94" s="469"/>
      <c r="ET94" s="469"/>
      <c r="EU94" s="469"/>
      <c r="EV94" s="469"/>
      <c r="EW94" s="469"/>
      <c r="EX94" s="469"/>
      <c r="EY94" s="469"/>
      <c r="EZ94" s="469"/>
      <c r="FA94" s="469"/>
      <c r="FB94" s="469"/>
      <c r="FC94" s="469"/>
      <c r="FD94" s="469"/>
      <c r="FE94" s="469"/>
      <c r="FF94" s="469"/>
      <c r="FG94" s="469"/>
      <c r="FH94" s="469"/>
      <c r="FI94" s="469"/>
      <c r="FJ94" s="469"/>
      <c r="FK94" s="469"/>
      <c r="FL94" s="469"/>
      <c r="FM94" s="469"/>
      <c r="FN94" s="469"/>
      <c r="FO94" s="469"/>
      <c r="FP94" s="469"/>
      <c r="FQ94" s="469"/>
      <c r="FR94" s="469"/>
      <c r="FS94" s="469"/>
      <c r="FT94" s="469"/>
    </row>
    <row r="95" spans="1:176" s="467" customFormat="1" ht="15" hidden="1" customHeight="1" thickBot="1" x14ac:dyDescent="0.3">
      <c r="A95" s="468"/>
      <c r="B95" s="468"/>
      <c r="C95" s="544" t="str">
        <f ca="1">CONCATENATE(SelectionDataCentral!D95,L95)</f>
        <v>0</v>
      </c>
      <c r="D95" s="541" t="s">
        <v>50</v>
      </c>
      <c r="E95" s="542" t="str">
        <f t="shared" si="57"/>
        <v>€</v>
      </c>
      <c r="F95" s="580"/>
      <c r="G95" s="580" t="str">
        <f t="shared" ca="1" si="97"/>
        <v>-</v>
      </c>
      <c r="H95" s="518"/>
      <c r="I95" s="519"/>
      <c r="J95" s="474"/>
      <c r="K95" s="474" t="str">
        <f t="shared" ca="1" si="71"/>
        <v>-</v>
      </c>
      <c r="L95" s="474"/>
      <c r="M95" s="474" t="str">
        <f t="shared" si="93"/>
        <v/>
      </c>
      <c r="N95" s="474" t="str">
        <f t="shared" ca="1" si="94"/>
        <v/>
      </c>
      <c r="O95" s="448" t="str">
        <f t="shared" ca="1" si="68"/>
        <v/>
      </c>
      <c r="P95" s="448" t="str">
        <f t="shared" ca="1" si="69"/>
        <v/>
      </c>
      <c r="Q95" s="449" t="str">
        <f t="shared" si="92"/>
        <v/>
      </c>
      <c r="R95" s="475" t="str">
        <f t="shared" si="67"/>
        <v/>
      </c>
      <c r="S95" s="474" t="str">
        <f>""</f>
        <v/>
      </c>
      <c r="T95" s="474"/>
      <c r="U95" s="474"/>
      <c r="V95" s="474"/>
      <c r="W95" s="476" t="str">
        <f t="shared" ca="1" si="70"/>
        <v/>
      </c>
      <c r="X95" s="477" t="str">
        <f t="shared" ca="1" si="72"/>
        <v/>
      </c>
      <c r="Y95" s="477" t="str">
        <f t="shared" ca="1" si="73"/>
        <v/>
      </c>
      <c r="Z95" s="477" t="str">
        <f t="shared" ca="1" si="74"/>
        <v/>
      </c>
      <c r="AA95" s="520">
        <f ca="1">SelectionDataCentral!C95</f>
        <v>0</v>
      </c>
      <c r="AB95" s="521">
        <f t="shared" ca="1" si="75"/>
        <v>0</v>
      </c>
      <c r="AC95" s="522">
        <f t="shared" ca="1" si="76"/>
        <v>0</v>
      </c>
      <c r="AD95" s="522">
        <f t="shared" ca="1" si="77"/>
        <v>0</v>
      </c>
      <c r="AE95" s="522">
        <f t="shared" ca="1" si="44"/>
        <v>0</v>
      </c>
      <c r="AF95" s="522">
        <f t="shared" ca="1" si="45"/>
        <v>0</v>
      </c>
      <c r="AG95" s="522">
        <f t="shared" ca="1" si="78"/>
        <v>0</v>
      </c>
      <c r="AH95" s="522">
        <f t="shared" ca="1" si="79"/>
        <v>0</v>
      </c>
      <c r="AI95" s="522">
        <f t="shared" ca="1" si="80"/>
        <v>0</v>
      </c>
      <c r="AJ95" s="522">
        <f t="shared" ca="1" si="90"/>
        <v>0</v>
      </c>
      <c r="AK95" s="522">
        <f t="shared" ca="1" si="81"/>
        <v>0</v>
      </c>
      <c r="AL95" s="522">
        <f t="shared" ca="1" si="82"/>
        <v>0</v>
      </c>
      <c r="AM95" s="522">
        <f t="shared" ca="1" si="83"/>
        <v>0</v>
      </c>
      <c r="AN95" s="523">
        <f t="shared" ca="1" si="84"/>
        <v>0</v>
      </c>
      <c r="AO95" s="523">
        <f t="shared" ca="1" si="85"/>
        <v>0</v>
      </c>
      <c r="AP95" s="524">
        <f t="shared" ca="1" si="86"/>
        <v>0</v>
      </c>
      <c r="AQ95" s="525">
        <f ca="1">IF(AND(SUM(AQ$7:AQ94)=1, SUM($AP95:AP95)=1,OR($AF95=1,$AE95=1)),1,0)</f>
        <v>0</v>
      </c>
      <c r="AR95" s="525">
        <f ca="1">IF(AND(SUM(AR$7:AR94)=1, SUM($AP95:AQ95)=1,OR($AF95=1,$AE95=1)),1,0)</f>
        <v>0</v>
      </c>
      <c r="AS95" s="526">
        <f ca="1">IF(AND(SUM(AS$7:AS94)=1, SUM($AP95:AR95)=1,OR($AF95=1,AD95=1),SUM(AX$7:AX94)&lt;2),1,0)</f>
        <v>0</v>
      </c>
      <c r="AT95" s="526">
        <f ca="1">IF(AND(SUM(AT$7:AT94)=1, SUM($AP95:AS95)=1,OR($AG95=1,$AH95=1,$AF95=1,$AD95=1)),1,0)</f>
        <v>0</v>
      </c>
      <c r="AU95" s="526">
        <f ca="1">IF(AND(SUM(AU$7:AU94)=1, SUM($AP95:AT95)=1,OR($AG95=1,$AH95=1,$AF95=1,$AD95=1)),1,0)</f>
        <v>0</v>
      </c>
      <c r="AV95" s="526">
        <f ca="1">IF(AND(SUM(AV$7:AV94)=1, SUM($AP95:AU95)=1,OR($AG95=1,$AH95=1,$AF95=1,$AD95=1)),1,0)</f>
        <v>0</v>
      </c>
      <c r="AW95" s="526">
        <f ca="1">IF(AND(SUM(AW$7:AW94)=1, SUM($AP95:AV95)=1,OR($AG95=1,$AH95=1,$AF95=1,$AD95=1)),1,0)</f>
        <v>0</v>
      </c>
      <c r="AX95" s="526">
        <f ca="1">IF(AND(SUM(AX$7:AX94)=1, SUM($AP95:AW95)=1,SUM(AS$7:AS94)&lt;2,OR(AG95=1,AH95=1,AD95=1)),1,0)</f>
        <v>0</v>
      </c>
      <c r="AY95" s="526">
        <f ca="1">IF(AND(SUM(AY$7:AY94)=1,OR($AI95=1)),1,0)</f>
        <v>0</v>
      </c>
      <c r="AZ95" s="526">
        <f ca="1">IF(AND(SUM(AZ$7:AZ94)=1,OR($AB95=1)),1,0)</f>
        <v>0</v>
      </c>
      <c r="BA95" s="527">
        <f ca="1">IF(SUM($AP95:AZ95)=1,1,0)</f>
        <v>0</v>
      </c>
      <c r="BB95" s="528" t="str">
        <f t="shared" ca="1" si="64"/>
        <v/>
      </c>
      <c r="BC95" s="526" t="str">
        <f t="shared" ca="1" si="64"/>
        <v/>
      </c>
      <c r="BD95" s="526" t="str">
        <f t="shared" ca="1" si="64"/>
        <v/>
      </c>
      <c r="BE95" s="526" t="str">
        <f t="shared" ca="1" si="64"/>
        <v/>
      </c>
      <c r="BF95" s="526" t="str">
        <f t="shared" ca="1" si="64"/>
        <v/>
      </c>
      <c r="BG95" s="526" t="str">
        <f t="shared" ca="1" si="61"/>
        <v/>
      </c>
      <c r="BH95" s="526" t="str">
        <f t="shared" ca="1" si="61"/>
        <v/>
      </c>
      <c r="BI95" s="526" t="str">
        <f t="shared" ca="1" si="61"/>
        <v/>
      </c>
      <c r="BJ95" s="526" t="str">
        <f t="shared" ca="1" si="61"/>
        <v/>
      </c>
      <c r="BK95" s="526" t="str">
        <f t="shared" ca="1" si="61"/>
        <v/>
      </c>
      <c r="BL95" s="527" t="str">
        <f t="shared" ca="1" si="61"/>
        <v/>
      </c>
      <c r="BM95" s="487" t="str">
        <f t="shared" ca="1" si="96"/>
        <v/>
      </c>
      <c r="BN95" s="488" t="str">
        <f t="shared" ca="1" si="96"/>
        <v/>
      </c>
      <c r="BO95" s="488" t="str">
        <f t="shared" ca="1" si="96"/>
        <v/>
      </c>
      <c r="BP95" s="488" t="str">
        <f t="shared" ca="1" si="96"/>
        <v/>
      </c>
      <c r="BQ95" s="488" t="str">
        <f t="shared" ca="1" si="96"/>
        <v/>
      </c>
      <c r="BR95" s="488" t="str">
        <f t="shared" ca="1" si="96"/>
        <v/>
      </c>
      <c r="BS95" s="488" t="str">
        <f t="shared" ca="1" si="96"/>
        <v/>
      </c>
      <c r="BT95" s="488" t="str">
        <f t="shared" ca="1" si="95"/>
        <v/>
      </c>
      <c r="BU95" s="489" t="str">
        <f t="shared" ca="1" si="59"/>
        <v/>
      </c>
      <c r="BV95" s="469"/>
      <c r="BW95" s="440"/>
      <c r="BX95" s="441">
        <f t="shared" ca="1" si="87"/>
        <v>0</v>
      </c>
      <c r="BY95" s="394">
        <f t="shared" ca="1" si="88"/>
        <v>0</v>
      </c>
      <c r="BZ95" s="394">
        <f t="shared" ca="1" si="91"/>
        <v>0</v>
      </c>
      <c r="CA95" s="394">
        <f t="shared" ca="1" si="89"/>
        <v>0</v>
      </c>
      <c r="CB95" s="468"/>
      <c r="CC95" s="467">
        <f ca="1">'Product CodesCentral'!G88</f>
        <v>1</v>
      </c>
      <c r="CD95" s="468"/>
      <c r="CE95" s="468"/>
      <c r="CF95" s="468"/>
      <c r="CG95" s="469"/>
      <c r="CH95" s="469"/>
      <c r="CI95" s="469"/>
      <c r="CJ95" s="469"/>
      <c r="CK95" s="469"/>
      <c r="CL95" s="469"/>
      <c r="CM95" s="469"/>
      <c r="CN95" s="469"/>
      <c r="CO95" s="469"/>
      <c r="CP95" s="469"/>
      <c r="CQ95" s="469"/>
      <c r="CR95" s="469"/>
      <c r="CS95" s="469"/>
      <c r="CT95" s="469"/>
      <c r="CU95" s="469"/>
      <c r="CV95" s="469"/>
      <c r="CW95" s="469"/>
      <c r="CX95" s="469"/>
      <c r="CY95" s="469"/>
      <c r="CZ95" s="469"/>
      <c r="DA95" s="469"/>
      <c r="DB95" s="469"/>
      <c r="DC95" s="469"/>
      <c r="DD95" s="469"/>
      <c r="DE95" s="469"/>
      <c r="DF95" s="469"/>
      <c r="DG95" s="469"/>
      <c r="DH95" s="469"/>
      <c r="DI95" s="469"/>
      <c r="DJ95" s="469"/>
      <c r="DK95" s="469"/>
      <c r="DL95" s="469"/>
      <c r="DM95" s="469"/>
      <c r="DN95" s="469"/>
      <c r="DO95" s="469"/>
      <c r="DP95" s="469"/>
      <c r="DQ95" s="469"/>
      <c r="DR95" s="469"/>
      <c r="DS95" s="469"/>
      <c r="DT95" s="469"/>
      <c r="DU95" s="469"/>
      <c r="DV95" s="469"/>
      <c r="DW95" s="469"/>
      <c r="DX95" s="469"/>
      <c r="DY95" s="469"/>
      <c r="DZ95" s="469"/>
      <c r="EA95" s="469"/>
      <c r="EB95" s="469"/>
      <c r="EC95" s="469"/>
      <c r="ED95" s="469"/>
      <c r="EE95" s="469"/>
      <c r="EF95" s="469"/>
      <c r="EG95" s="469"/>
      <c r="EH95" s="469"/>
      <c r="EI95" s="469"/>
      <c r="EJ95" s="469"/>
      <c r="EK95" s="469"/>
      <c r="EL95" s="469"/>
      <c r="EM95" s="469"/>
      <c r="EN95" s="469"/>
      <c r="EO95" s="469"/>
      <c r="EP95" s="469"/>
      <c r="EQ95" s="469"/>
      <c r="ER95" s="469"/>
      <c r="ES95" s="469"/>
      <c r="ET95" s="469"/>
      <c r="EU95" s="469"/>
      <c r="EV95" s="469"/>
      <c r="EW95" s="469"/>
      <c r="EX95" s="469"/>
      <c r="EY95" s="469"/>
      <c r="EZ95" s="469"/>
      <c r="FA95" s="469"/>
      <c r="FB95" s="469"/>
      <c r="FC95" s="469"/>
      <c r="FD95" s="469"/>
      <c r="FE95" s="469"/>
      <c r="FF95" s="469"/>
      <c r="FG95" s="469"/>
      <c r="FH95" s="469"/>
      <c r="FI95" s="469"/>
      <c r="FJ95" s="469"/>
      <c r="FK95" s="469"/>
      <c r="FL95" s="469"/>
      <c r="FM95" s="469"/>
      <c r="FN95" s="469"/>
      <c r="FO95" s="469"/>
      <c r="FP95" s="469"/>
      <c r="FQ95" s="469"/>
      <c r="FR95" s="469"/>
      <c r="FS95" s="469"/>
      <c r="FT95" s="469"/>
    </row>
    <row r="96" spans="1:176" s="467" customFormat="1" ht="15" hidden="1" customHeight="1" thickBot="1" x14ac:dyDescent="0.3">
      <c r="A96" s="468"/>
      <c r="B96" s="468"/>
      <c r="C96" s="567" t="str">
        <f ca="1">CONCATENATE(SelectionDataCentral!D96,L96)</f>
        <v>0</v>
      </c>
      <c r="D96" s="541" t="s">
        <v>50</v>
      </c>
      <c r="E96" s="517" t="str">
        <f t="shared" si="57"/>
        <v>€</v>
      </c>
      <c r="F96" s="581"/>
      <c r="G96" s="581" t="str">
        <f t="shared" ca="1" si="97"/>
        <v>-</v>
      </c>
      <c r="H96" s="518"/>
      <c r="I96" s="519"/>
      <c r="J96" s="474"/>
      <c r="K96" s="474" t="str">
        <f t="shared" ca="1" si="71"/>
        <v>-</v>
      </c>
      <c r="L96" s="474"/>
      <c r="M96" s="474" t="str">
        <f t="shared" si="93"/>
        <v/>
      </c>
      <c r="N96" s="474" t="str">
        <f t="shared" ca="1" si="94"/>
        <v/>
      </c>
      <c r="O96" s="448" t="str">
        <f t="shared" ca="1" si="68"/>
        <v/>
      </c>
      <c r="P96" s="448" t="str">
        <f t="shared" ca="1" si="69"/>
        <v/>
      </c>
      <c r="Q96" s="449" t="str">
        <f t="shared" si="92"/>
        <v/>
      </c>
      <c r="R96" s="475" t="str">
        <f t="shared" si="67"/>
        <v/>
      </c>
      <c r="S96" s="474" t="str">
        <f>""</f>
        <v/>
      </c>
      <c r="T96" s="474"/>
      <c r="U96" s="474"/>
      <c r="V96" s="474"/>
      <c r="W96" s="476" t="str">
        <f t="shared" ca="1" si="70"/>
        <v/>
      </c>
      <c r="X96" s="477" t="str">
        <f t="shared" ca="1" si="72"/>
        <v/>
      </c>
      <c r="Y96" s="477" t="str">
        <f t="shared" ca="1" si="73"/>
        <v/>
      </c>
      <c r="Z96" s="477" t="str">
        <f t="shared" ca="1" si="74"/>
        <v/>
      </c>
      <c r="AA96" s="520">
        <f ca="1">SelectionDataCentral!C96</f>
        <v>0</v>
      </c>
      <c r="AB96" s="521">
        <f t="shared" ca="1" si="75"/>
        <v>0</v>
      </c>
      <c r="AC96" s="522">
        <f t="shared" ca="1" si="76"/>
        <v>0</v>
      </c>
      <c r="AD96" s="522">
        <f t="shared" ca="1" si="77"/>
        <v>0</v>
      </c>
      <c r="AE96" s="522">
        <f t="shared" ca="1" si="44"/>
        <v>0</v>
      </c>
      <c r="AF96" s="522">
        <f t="shared" ca="1" si="45"/>
        <v>0</v>
      </c>
      <c r="AG96" s="522">
        <f t="shared" ca="1" si="78"/>
        <v>0</v>
      </c>
      <c r="AH96" s="522">
        <f t="shared" ca="1" si="79"/>
        <v>0</v>
      </c>
      <c r="AI96" s="522">
        <f t="shared" ca="1" si="80"/>
        <v>0</v>
      </c>
      <c r="AJ96" s="522">
        <f t="shared" ca="1" si="90"/>
        <v>0</v>
      </c>
      <c r="AK96" s="522">
        <f t="shared" ca="1" si="81"/>
        <v>0</v>
      </c>
      <c r="AL96" s="522">
        <f t="shared" ca="1" si="82"/>
        <v>0</v>
      </c>
      <c r="AM96" s="522">
        <f t="shared" ca="1" si="83"/>
        <v>0</v>
      </c>
      <c r="AN96" s="523">
        <f t="shared" ca="1" si="84"/>
        <v>0</v>
      </c>
      <c r="AO96" s="523">
        <f t="shared" ca="1" si="85"/>
        <v>0</v>
      </c>
      <c r="AP96" s="524">
        <f t="shared" ca="1" si="86"/>
        <v>0</v>
      </c>
      <c r="AQ96" s="525">
        <f ca="1">IF(AND(SUM(AQ$7:AQ95)=1, SUM($AP96:AP96)=1,OR($AF96=1,$AE96=1)),1,0)</f>
        <v>0</v>
      </c>
      <c r="AR96" s="525">
        <f ca="1">IF(AND(SUM(AR$7:AR95)=1, SUM($AP96:AQ96)=1,OR($AF96=1,$AE96=1)),1,0)</f>
        <v>0</v>
      </c>
      <c r="AS96" s="526">
        <f ca="1">IF(AND(SUM(AS$7:AS95)=1, SUM($AP96:AR96)=1,OR($AF96=1,AD96=1),SUM(AX$7:AX95)&lt;2),1,0)</f>
        <v>0</v>
      </c>
      <c r="AT96" s="526">
        <f ca="1">IF(AND(SUM(AT$7:AT95)=1, SUM($AP96:AS96)=1,OR($AG96=1,$AH96=1,$AF96=1,$AD96=1)),1,0)</f>
        <v>0</v>
      </c>
      <c r="AU96" s="526">
        <f ca="1">IF(AND(SUM(AU$7:AU95)=1, SUM($AP96:AT96)=1,OR($AG96=1,$AH96=1,$AF96=1,$AD96=1)),1,0)</f>
        <v>0</v>
      </c>
      <c r="AV96" s="526">
        <f ca="1">IF(AND(SUM(AV$7:AV95)=1, SUM($AP96:AU96)=1,OR($AG96=1,$AH96=1,$AF96=1,$AD96=1)),1,0)</f>
        <v>0</v>
      </c>
      <c r="AW96" s="526">
        <f ca="1">IF(AND(SUM(AW$7:AW95)=1, SUM($AP96:AV96)=1,OR($AG96=1,$AH96=1,$AF96=1,$AD96=1)),1,0)</f>
        <v>0</v>
      </c>
      <c r="AX96" s="526">
        <f ca="1">IF(AND(SUM(AX$7:AX95)=1, SUM($AP96:AW96)=1,SUM(AS$7:AS95)&lt;2,OR(AG96=1,AH96=1,AD96=1)),1,0)</f>
        <v>0</v>
      </c>
      <c r="AY96" s="526">
        <f ca="1">IF(AND(SUM(AY$7:AY95)=1,OR($AI96=1)),1,0)</f>
        <v>0</v>
      </c>
      <c r="AZ96" s="526">
        <f ca="1">IF(AND(SUM(AZ$7:AZ95)=1,OR($AB96=1)),1,0)</f>
        <v>0</v>
      </c>
      <c r="BA96" s="527">
        <f ca="1">IF(SUM($AP96:AZ96)=1,1,0)</f>
        <v>0</v>
      </c>
      <c r="BB96" s="528" t="str">
        <f t="shared" ca="1" si="64"/>
        <v/>
      </c>
      <c r="BC96" s="526" t="str">
        <f t="shared" ca="1" si="64"/>
        <v/>
      </c>
      <c r="BD96" s="526" t="str">
        <f t="shared" ca="1" si="64"/>
        <v/>
      </c>
      <c r="BE96" s="526" t="str">
        <f t="shared" ca="1" si="64"/>
        <v/>
      </c>
      <c r="BF96" s="526" t="str">
        <f t="shared" ca="1" si="64"/>
        <v/>
      </c>
      <c r="BG96" s="526" t="str">
        <f t="shared" ca="1" si="61"/>
        <v/>
      </c>
      <c r="BH96" s="526" t="str">
        <f t="shared" ca="1" si="61"/>
        <v/>
      </c>
      <c r="BI96" s="526" t="str">
        <f t="shared" ca="1" si="61"/>
        <v/>
      </c>
      <c r="BJ96" s="526" t="str">
        <f t="shared" ca="1" si="61"/>
        <v/>
      </c>
      <c r="BK96" s="526" t="str">
        <f t="shared" ca="1" si="61"/>
        <v/>
      </c>
      <c r="BL96" s="527" t="str">
        <f t="shared" ca="1" si="61"/>
        <v/>
      </c>
      <c r="BM96" s="487" t="str">
        <f t="shared" ca="1" si="96"/>
        <v/>
      </c>
      <c r="BN96" s="488" t="str">
        <f t="shared" ca="1" si="96"/>
        <v/>
      </c>
      <c r="BO96" s="488" t="str">
        <f t="shared" ca="1" si="96"/>
        <v/>
      </c>
      <c r="BP96" s="488" t="str">
        <f t="shared" ca="1" si="96"/>
        <v/>
      </c>
      <c r="BQ96" s="488" t="str">
        <f t="shared" ca="1" si="96"/>
        <v/>
      </c>
      <c r="BR96" s="488" t="str">
        <f t="shared" ca="1" si="96"/>
        <v/>
      </c>
      <c r="BS96" s="488" t="str">
        <f t="shared" ca="1" si="96"/>
        <v/>
      </c>
      <c r="BT96" s="488" t="str">
        <f t="shared" ca="1" si="95"/>
        <v/>
      </c>
      <c r="BU96" s="489" t="str">
        <f t="shared" ca="1" si="59"/>
        <v/>
      </c>
      <c r="BV96" s="469"/>
      <c r="BW96" s="440"/>
      <c r="BX96" s="441">
        <f t="shared" ca="1" si="87"/>
        <v>0</v>
      </c>
      <c r="BY96" s="394">
        <f t="shared" ca="1" si="88"/>
        <v>0</v>
      </c>
      <c r="BZ96" s="394">
        <f t="shared" ca="1" si="91"/>
        <v>0</v>
      </c>
      <c r="CA96" s="394">
        <f t="shared" ca="1" si="89"/>
        <v>0</v>
      </c>
      <c r="CB96" s="468"/>
      <c r="CC96" s="467">
        <f ca="1">'Product CodesCentral'!G89</f>
        <v>1</v>
      </c>
      <c r="CD96" s="468"/>
      <c r="CE96" s="468"/>
      <c r="CF96" s="468"/>
      <c r="CG96" s="469"/>
      <c r="CH96" s="469"/>
      <c r="CI96" s="469"/>
      <c r="CJ96" s="469"/>
      <c r="CK96" s="469"/>
      <c r="CL96" s="469"/>
      <c r="CM96" s="469"/>
      <c r="CN96" s="469"/>
      <c r="CO96" s="469"/>
      <c r="CP96" s="469"/>
      <c r="CQ96" s="469"/>
      <c r="CR96" s="469"/>
      <c r="CS96" s="469"/>
      <c r="CT96" s="469"/>
      <c r="CU96" s="469"/>
      <c r="CV96" s="469"/>
      <c r="CW96" s="469"/>
      <c r="CX96" s="469"/>
      <c r="CY96" s="469"/>
      <c r="CZ96" s="469"/>
      <c r="DA96" s="469"/>
      <c r="DB96" s="469"/>
      <c r="DC96" s="469"/>
      <c r="DD96" s="469"/>
      <c r="DE96" s="469"/>
      <c r="DF96" s="469"/>
      <c r="DG96" s="469"/>
      <c r="DH96" s="469"/>
      <c r="DI96" s="469"/>
      <c r="DJ96" s="469"/>
      <c r="DK96" s="469"/>
      <c r="DL96" s="469"/>
      <c r="DM96" s="469"/>
      <c r="DN96" s="469"/>
      <c r="DO96" s="469"/>
      <c r="DP96" s="469"/>
      <c r="DQ96" s="469"/>
      <c r="DR96" s="469"/>
      <c r="DS96" s="469"/>
      <c r="DT96" s="469"/>
      <c r="DU96" s="469"/>
      <c r="DV96" s="469"/>
      <c r="DW96" s="469"/>
      <c r="DX96" s="469"/>
      <c r="DY96" s="469"/>
      <c r="DZ96" s="469"/>
      <c r="EA96" s="469"/>
      <c r="EB96" s="469"/>
      <c r="EC96" s="469"/>
      <c r="ED96" s="469"/>
      <c r="EE96" s="469"/>
      <c r="EF96" s="469"/>
      <c r="EG96" s="469"/>
      <c r="EH96" s="469"/>
      <c r="EI96" s="469"/>
      <c r="EJ96" s="469"/>
      <c r="EK96" s="469"/>
      <c r="EL96" s="469"/>
      <c r="EM96" s="469"/>
      <c r="EN96" s="469"/>
      <c r="EO96" s="469"/>
      <c r="EP96" s="469"/>
      <c r="EQ96" s="469"/>
      <c r="ER96" s="469"/>
      <c r="ES96" s="469"/>
      <c r="ET96" s="469"/>
      <c r="EU96" s="469"/>
      <c r="EV96" s="469"/>
      <c r="EW96" s="469"/>
      <c r="EX96" s="469"/>
      <c r="EY96" s="469"/>
      <c r="EZ96" s="469"/>
      <c r="FA96" s="469"/>
      <c r="FB96" s="469"/>
      <c r="FC96" s="469"/>
      <c r="FD96" s="469"/>
      <c r="FE96" s="469"/>
      <c r="FF96" s="469"/>
      <c r="FG96" s="469"/>
      <c r="FH96" s="469"/>
      <c r="FI96" s="469"/>
      <c r="FJ96" s="469"/>
      <c r="FK96" s="469"/>
      <c r="FL96" s="469"/>
      <c r="FM96" s="469"/>
      <c r="FN96" s="469"/>
      <c r="FO96" s="469"/>
      <c r="FP96" s="469"/>
      <c r="FQ96" s="469"/>
      <c r="FR96" s="469"/>
      <c r="FS96" s="469"/>
      <c r="FT96" s="469"/>
    </row>
    <row r="97" spans="1:176" s="467" customFormat="1" ht="15" hidden="1" customHeight="1" thickBot="1" x14ac:dyDescent="0.3">
      <c r="A97" s="468"/>
      <c r="B97" s="468"/>
      <c r="C97" s="544" t="str">
        <f ca="1">CONCATENATE(SelectionDataCentral!D97,L97)</f>
        <v>0</v>
      </c>
      <c r="D97" s="541" t="s">
        <v>50</v>
      </c>
      <c r="E97" s="542" t="str">
        <f t="shared" si="57"/>
        <v>€</v>
      </c>
      <c r="F97" s="580"/>
      <c r="G97" s="580" t="str">
        <f t="shared" ca="1" si="97"/>
        <v>-</v>
      </c>
      <c r="H97" s="518"/>
      <c r="I97" s="519"/>
      <c r="J97" s="474"/>
      <c r="K97" s="474" t="str">
        <f t="shared" ca="1" si="71"/>
        <v>-</v>
      </c>
      <c r="L97" s="474"/>
      <c r="M97" s="474" t="str">
        <f t="shared" si="93"/>
        <v/>
      </c>
      <c r="N97" s="474" t="str">
        <f t="shared" ca="1" si="94"/>
        <v/>
      </c>
      <c r="O97" s="448" t="str">
        <f t="shared" ca="1" si="68"/>
        <v/>
      </c>
      <c r="P97" s="448" t="str">
        <f t="shared" ca="1" si="69"/>
        <v/>
      </c>
      <c r="Q97" s="449" t="str">
        <f t="shared" si="92"/>
        <v/>
      </c>
      <c r="R97" s="475" t="str">
        <f t="shared" si="67"/>
        <v/>
      </c>
      <c r="S97" s="474" t="str">
        <f>""</f>
        <v/>
      </c>
      <c r="T97" s="474"/>
      <c r="U97" s="474"/>
      <c r="V97" s="474"/>
      <c r="W97" s="476" t="str">
        <f t="shared" ca="1" si="70"/>
        <v/>
      </c>
      <c r="X97" s="477" t="str">
        <f t="shared" ca="1" si="72"/>
        <v/>
      </c>
      <c r="Y97" s="477" t="str">
        <f t="shared" ca="1" si="73"/>
        <v/>
      </c>
      <c r="Z97" s="477" t="str">
        <f t="shared" ca="1" si="74"/>
        <v/>
      </c>
      <c r="AA97" s="520">
        <f ca="1">SelectionDataCentral!C97</f>
        <v>0</v>
      </c>
      <c r="AB97" s="521">
        <f t="shared" ca="1" si="75"/>
        <v>0</v>
      </c>
      <c r="AC97" s="522">
        <f t="shared" ca="1" si="76"/>
        <v>0</v>
      </c>
      <c r="AD97" s="522">
        <f t="shared" ca="1" si="77"/>
        <v>0</v>
      </c>
      <c r="AE97" s="522">
        <f t="shared" ca="1" si="44"/>
        <v>0</v>
      </c>
      <c r="AF97" s="522">
        <f t="shared" ca="1" si="45"/>
        <v>0</v>
      </c>
      <c r="AG97" s="522">
        <f t="shared" ca="1" si="78"/>
        <v>0</v>
      </c>
      <c r="AH97" s="522">
        <f t="shared" ca="1" si="79"/>
        <v>0</v>
      </c>
      <c r="AI97" s="522">
        <f t="shared" ca="1" si="80"/>
        <v>0</v>
      </c>
      <c r="AJ97" s="522">
        <f t="shared" ca="1" si="90"/>
        <v>0</v>
      </c>
      <c r="AK97" s="522">
        <f t="shared" ca="1" si="81"/>
        <v>0</v>
      </c>
      <c r="AL97" s="522">
        <f t="shared" ca="1" si="82"/>
        <v>0</v>
      </c>
      <c r="AM97" s="522">
        <f t="shared" ca="1" si="83"/>
        <v>0</v>
      </c>
      <c r="AN97" s="523">
        <f t="shared" ca="1" si="84"/>
        <v>0</v>
      </c>
      <c r="AO97" s="523">
        <f t="shared" ca="1" si="85"/>
        <v>0</v>
      </c>
      <c r="AP97" s="524">
        <f t="shared" ca="1" si="86"/>
        <v>0</v>
      </c>
      <c r="AQ97" s="525">
        <f ca="1">IF(AND(SUM(AQ$7:AQ96)=1, SUM($AP97:AP97)=1,OR($AF97=1,$AE97=1)),1,0)</f>
        <v>0</v>
      </c>
      <c r="AR97" s="525">
        <f ca="1">IF(AND(SUM(AR$7:AR96)=1, SUM($AP97:AQ97)=1,OR($AF97=1,$AE97=1)),1,0)</f>
        <v>0</v>
      </c>
      <c r="AS97" s="526">
        <f ca="1">IF(AND(SUM(AS$7:AS96)=1, SUM($AP97:AR97)=1,OR($AF97=1,AD97=1),SUM(AX$7:AX96)&lt;2),1,0)</f>
        <v>0</v>
      </c>
      <c r="AT97" s="526">
        <f ca="1">IF(AND(SUM(AT$7:AT96)=1, SUM($AP97:AS97)=1,OR($AG97=1,$AH97=1,$AF97=1,$AD97=1)),1,0)</f>
        <v>0</v>
      </c>
      <c r="AU97" s="526">
        <f ca="1">IF(AND(SUM(AU$7:AU96)=1, SUM($AP97:AT97)=1,OR($AG97=1,$AH97=1,$AF97=1,$AD97=1)),1,0)</f>
        <v>0</v>
      </c>
      <c r="AV97" s="526">
        <f ca="1">IF(AND(SUM(AV$7:AV96)=1, SUM($AP97:AU97)=1,OR($AG97=1,$AH97=1,$AF97=1,$AD97=1)),1,0)</f>
        <v>0</v>
      </c>
      <c r="AW97" s="526">
        <f ca="1">IF(AND(SUM(AW$7:AW96)=1, SUM($AP97:AV97)=1,OR($AG97=1,$AH97=1,$AF97=1,$AD97=1)),1,0)</f>
        <v>0</v>
      </c>
      <c r="AX97" s="526">
        <f ca="1">IF(AND(SUM(AX$7:AX96)=1, SUM($AP97:AW97)=1,SUM(AS$7:AS96)&lt;2,OR(AG97=1,AH97=1,AD97=1)),1,0)</f>
        <v>0</v>
      </c>
      <c r="AY97" s="526">
        <f ca="1">IF(AND(SUM(AY$7:AY96)=1,OR($AI97=1)),1,0)</f>
        <v>0</v>
      </c>
      <c r="AZ97" s="526">
        <f ca="1">IF(AND(SUM(AZ$7:AZ96)=1,OR($AB97=1)),1,0)</f>
        <v>0</v>
      </c>
      <c r="BA97" s="527">
        <f ca="1">IF(SUM($AP97:AZ97)=1,1,0)</f>
        <v>0</v>
      </c>
      <c r="BB97" s="528" t="str">
        <f t="shared" ca="1" si="64"/>
        <v/>
      </c>
      <c r="BC97" s="526" t="str">
        <f t="shared" ca="1" si="64"/>
        <v/>
      </c>
      <c r="BD97" s="526" t="str">
        <f t="shared" ca="1" si="64"/>
        <v/>
      </c>
      <c r="BE97" s="526" t="str">
        <f t="shared" ca="1" si="64"/>
        <v/>
      </c>
      <c r="BF97" s="526" t="str">
        <f t="shared" ca="1" si="64"/>
        <v/>
      </c>
      <c r="BG97" s="526" t="str">
        <f t="shared" ca="1" si="61"/>
        <v/>
      </c>
      <c r="BH97" s="526" t="str">
        <f t="shared" ca="1" si="61"/>
        <v/>
      </c>
      <c r="BI97" s="526" t="str">
        <f t="shared" ca="1" si="61"/>
        <v/>
      </c>
      <c r="BJ97" s="526" t="str">
        <f t="shared" ca="1" si="61"/>
        <v/>
      </c>
      <c r="BK97" s="526" t="str">
        <f t="shared" ca="1" si="61"/>
        <v/>
      </c>
      <c r="BL97" s="527" t="str">
        <f t="shared" ca="1" si="61"/>
        <v/>
      </c>
      <c r="BM97" s="487" t="str">
        <f t="shared" ca="1" si="96"/>
        <v/>
      </c>
      <c r="BN97" s="488" t="str">
        <f t="shared" ca="1" si="96"/>
        <v/>
      </c>
      <c r="BO97" s="488" t="str">
        <f t="shared" ca="1" si="96"/>
        <v/>
      </c>
      <c r="BP97" s="488" t="str">
        <f t="shared" ca="1" si="96"/>
        <v/>
      </c>
      <c r="BQ97" s="488" t="str">
        <f t="shared" ca="1" si="96"/>
        <v/>
      </c>
      <c r="BR97" s="488" t="str">
        <f t="shared" ca="1" si="96"/>
        <v/>
      </c>
      <c r="BS97" s="488" t="str">
        <f t="shared" ca="1" si="96"/>
        <v/>
      </c>
      <c r="BT97" s="488" t="str">
        <f t="shared" ca="1" si="95"/>
        <v/>
      </c>
      <c r="BU97" s="489" t="str">
        <f t="shared" ca="1" si="59"/>
        <v/>
      </c>
      <c r="BV97" s="469"/>
      <c r="BW97" s="440"/>
      <c r="BX97" s="441">
        <f t="shared" ca="1" si="87"/>
        <v>0</v>
      </c>
      <c r="BY97" s="394">
        <f t="shared" ca="1" si="88"/>
        <v>0</v>
      </c>
      <c r="BZ97" s="394">
        <f t="shared" ca="1" si="91"/>
        <v>0</v>
      </c>
      <c r="CA97" s="394">
        <f t="shared" ca="1" si="89"/>
        <v>0</v>
      </c>
      <c r="CB97" s="468"/>
      <c r="CC97" s="467">
        <f ca="1">'Product CodesCentral'!G90</f>
        <v>1</v>
      </c>
      <c r="CD97" s="468"/>
      <c r="CE97" s="468"/>
      <c r="CF97" s="468"/>
      <c r="CG97" s="469"/>
      <c r="CH97" s="469"/>
      <c r="CI97" s="469"/>
      <c r="CJ97" s="469"/>
      <c r="CK97" s="469"/>
      <c r="CL97" s="469"/>
      <c r="CM97" s="469"/>
      <c r="CN97" s="469"/>
      <c r="CO97" s="469"/>
      <c r="CP97" s="469"/>
      <c r="CQ97" s="469"/>
      <c r="CR97" s="469"/>
      <c r="CS97" s="469"/>
      <c r="CT97" s="469"/>
      <c r="CU97" s="469"/>
      <c r="CV97" s="469"/>
      <c r="CW97" s="469"/>
      <c r="CX97" s="469"/>
      <c r="CY97" s="469"/>
      <c r="CZ97" s="469"/>
      <c r="DA97" s="469"/>
      <c r="DB97" s="469"/>
      <c r="DC97" s="469"/>
      <c r="DD97" s="469"/>
      <c r="DE97" s="469"/>
      <c r="DF97" s="469"/>
      <c r="DG97" s="469"/>
      <c r="DH97" s="469"/>
      <c r="DI97" s="469"/>
      <c r="DJ97" s="469"/>
      <c r="DK97" s="469"/>
      <c r="DL97" s="469"/>
      <c r="DM97" s="469"/>
      <c r="DN97" s="469"/>
      <c r="DO97" s="469"/>
      <c r="DP97" s="469"/>
      <c r="DQ97" s="469"/>
      <c r="DR97" s="469"/>
      <c r="DS97" s="469"/>
      <c r="DT97" s="469"/>
      <c r="DU97" s="469"/>
      <c r="DV97" s="469"/>
      <c r="DW97" s="469"/>
      <c r="DX97" s="469"/>
      <c r="DY97" s="469"/>
      <c r="DZ97" s="469"/>
      <c r="EA97" s="469"/>
      <c r="EB97" s="469"/>
      <c r="EC97" s="469"/>
      <c r="ED97" s="469"/>
      <c r="EE97" s="469"/>
      <c r="EF97" s="469"/>
      <c r="EG97" s="469"/>
      <c r="EH97" s="469"/>
      <c r="EI97" s="469"/>
      <c r="EJ97" s="469"/>
      <c r="EK97" s="469"/>
      <c r="EL97" s="469"/>
      <c r="EM97" s="469"/>
      <c r="EN97" s="469"/>
      <c r="EO97" s="469"/>
      <c r="EP97" s="469"/>
      <c r="EQ97" s="469"/>
      <c r="ER97" s="469"/>
      <c r="ES97" s="469"/>
      <c r="ET97" s="469"/>
      <c r="EU97" s="469"/>
      <c r="EV97" s="469"/>
      <c r="EW97" s="469"/>
      <c r="EX97" s="469"/>
      <c r="EY97" s="469"/>
      <c r="EZ97" s="469"/>
      <c r="FA97" s="469"/>
      <c r="FB97" s="469"/>
      <c r="FC97" s="469"/>
      <c r="FD97" s="469"/>
      <c r="FE97" s="469"/>
      <c r="FF97" s="469"/>
      <c r="FG97" s="469"/>
      <c r="FH97" s="469"/>
      <c r="FI97" s="469"/>
      <c r="FJ97" s="469"/>
      <c r="FK97" s="469"/>
      <c r="FL97" s="469"/>
      <c r="FM97" s="469"/>
      <c r="FN97" s="469"/>
      <c r="FO97" s="469"/>
      <c r="FP97" s="469"/>
      <c r="FQ97" s="469"/>
      <c r="FR97" s="469"/>
      <c r="FS97" s="469"/>
      <c r="FT97" s="469"/>
    </row>
    <row r="98" spans="1:176" s="467" customFormat="1" ht="15" hidden="1" customHeight="1" thickBot="1" x14ac:dyDescent="0.3">
      <c r="A98" s="468"/>
      <c r="B98" s="468"/>
      <c r="C98" s="545" t="str">
        <f ca="1">CONCATENATE(SelectionDataCentral!D98,L98)</f>
        <v>0</v>
      </c>
      <c r="D98" s="541" t="s">
        <v>50</v>
      </c>
      <c r="E98" s="517" t="str">
        <f t="shared" si="57"/>
        <v>€</v>
      </c>
      <c r="F98" s="582"/>
      <c r="G98" s="582" t="str">
        <f t="shared" ca="1" si="97"/>
        <v>-</v>
      </c>
      <c r="H98" s="518"/>
      <c r="I98" s="519"/>
      <c r="J98" s="474"/>
      <c r="K98" s="474" t="str">
        <f t="shared" ca="1" si="71"/>
        <v>-</v>
      </c>
      <c r="L98" s="474"/>
      <c r="M98" s="474" t="str">
        <f t="shared" si="93"/>
        <v/>
      </c>
      <c r="N98" s="474" t="str">
        <f t="shared" ca="1" si="94"/>
        <v/>
      </c>
      <c r="O98" s="448" t="str">
        <f t="shared" ca="1" si="68"/>
        <v/>
      </c>
      <c r="P98" s="448" t="str">
        <f t="shared" ca="1" si="69"/>
        <v/>
      </c>
      <c r="Q98" s="449" t="str">
        <f t="shared" si="92"/>
        <v/>
      </c>
      <c r="R98" s="475" t="str">
        <f t="shared" si="67"/>
        <v/>
      </c>
      <c r="S98" s="474" t="str">
        <f>""</f>
        <v/>
      </c>
      <c r="T98" s="474"/>
      <c r="U98" s="474"/>
      <c r="V98" s="474"/>
      <c r="W98" s="476" t="str">
        <f t="shared" ca="1" si="70"/>
        <v/>
      </c>
      <c r="X98" s="477" t="str">
        <f t="shared" ca="1" si="72"/>
        <v/>
      </c>
      <c r="Y98" s="477" t="str">
        <f t="shared" ca="1" si="73"/>
        <v/>
      </c>
      <c r="Z98" s="477" t="str">
        <f t="shared" ca="1" si="74"/>
        <v/>
      </c>
      <c r="AA98" s="520">
        <f ca="1">SelectionDataCentral!C98</f>
        <v>0</v>
      </c>
      <c r="AB98" s="521">
        <f t="shared" ca="1" si="75"/>
        <v>0</v>
      </c>
      <c r="AC98" s="522">
        <f t="shared" ca="1" si="76"/>
        <v>0</v>
      </c>
      <c r="AD98" s="522">
        <f t="shared" ca="1" si="77"/>
        <v>0</v>
      </c>
      <c r="AE98" s="522">
        <f t="shared" ref="AE98:AE140" ca="1" si="98">IF(AND(OR(AA98="DO_SET",AA98="SET_DO_SET"),AP98=1),1,0)</f>
        <v>0</v>
      </c>
      <c r="AF98" s="522">
        <f t="shared" ref="AF98:AF140" ca="1" si="99">IF(AND(AA98="DO_ALL",AP98=1),1,0)</f>
        <v>0</v>
      </c>
      <c r="AG98" s="522">
        <f t="shared" ca="1" si="78"/>
        <v>0</v>
      </c>
      <c r="AH98" s="522">
        <f t="shared" ca="1" si="79"/>
        <v>0</v>
      </c>
      <c r="AI98" s="522">
        <f t="shared" ca="1" si="80"/>
        <v>0</v>
      </c>
      <c r="AJ98" s="522">
        <f t="shared" ca="1" si="90"/>
        <v>0</v>
      </c>
      <c r="AK98" s="522">
        <f t="shared" ca="1" si="81"/>
        <v>0</v>
      </c>
      <c r="AL98" s="522">
        <f t="shared" ca="1" si="82"/>
        <v>0</v>
      </c>
      <c r="AM98" s="522">
        <f t="shared" ca="1" si="83"/>
        <v>0</v>
      </c>
      <c r="AN98" s="523">
        <f t="shared" ca="1" si="84"/>
        <v>0</v>
      </c>
      <c r="AO98" s="523">
        <f t="shared" ca="1" si="85"/>
        <v>0</v>
      </c>
      <c r="AP98" s="524">
        <f t="shared" ca="1" si="86"/>
        <v>0</v>
      </c>
      <c r="AQ98" s="525">
        <f ca="1">IF(AND(SUM(AQ$7:AQ97)=1, SUM($AP98:AP98)=1,OR($AF98=1,$AE98=1)),1,0)</f>
        <v>0</v>
      </c>
      <c r="AR98" s="525">
        <f ca="1">IF(AND(SUM(AR$7:AR97)=1, SUM($AP98:AQ98)=1,OR($AF98=1,$AE98=1)),1,0)</f>
        <v>0</v>
      </c>
      <c r="AS98" s="526">
        <f ca="1">IF(AND(SUM(AS$7:AS97)=1, SUM($AP98:AR98)=1,OR($AF98=1,AD98=1),SUM(AX$7:AX97)&lt;2),1,0)</f>
        <v>0</v>
      </c>
      <c r="AT98" s="526">
        <f ca="1">IF(AND(SUM(AT$7:AT97)=1, SUM($AP98:AS98)=1,OR($AG98=1,$AH98=1,$AF98=1,$AD98=1)),1,0)</f>
        <v>0</v>
      </c>
      <c r="AU98" s="526">
        <f ca="1">IF(AND(SUM(AU$7:AU97)=1, SUM($AP98:AT98)=1,OR($AG98=1,$AH98=1,$AF98=1,$AD98=1)),1,0)</f>
        <v>0</v>
      </c>
      <c r="AV98" s="526">
        <f ca="1">IF(AND(SUM(AV$7:AV97)=1, SUM($AP98:AU98)=1,OR($AG98=1,$AH98=1,$AF98=1,$AD98=1)),1,0)</f>
        <v>0</v>
      </c>
      <c r="AW98" s="526">
        <f ca="1">IF(AND(SUM(AW$7:AW97)=1, SUM($AP98:AV98)=1,OR($AG98=1,$AH98=1,$AF98=1,$AD98=1)),1,0)</f>
        <v>0</v>
      </c>
      <c r="AX98" s="526">
        <f ca="1">IF(AND(SUM(AX$7:AX97)=1, SUM($AP98:AW98)=1,SUM(AS$7:AS97)&lt;2,OR(AG98=1,AH98=1,AD98=1)),1,0)</f>
        <v>0</v>
      </c>
      <c r="AY98" s="526">
        <f ca="1">IF(AND(SUM(AY$7:AY97)=1,OR($AI98=1)),1,0)</f>
        <v>0</v>
      </c>
      <c r="AZ98" s="526">
        <f ca="1">IF(AND(SUM(AZ$7:AZ97)=1,OR($AB98=1)),1,0)</f>
        <v>0</v>
      </c>
      <c r="BA98" s="527">
        <f ca="1">IF(SUM($AP98:AZ98)=1,1,0)</f>
        <v>0</v>
      </c>
      <c r="BB98" s="528" t="str">
        <f t="shared" ca="1" si="64"/>
        <v/>
      </c>
      <c r="BC98" s="526" t="str">
        <f t="shared" ca="1" si="64"/>
        <v/>
      </c>
      <c r="BD98" s="526" t="str">
        <f t="shared" ca="1" si="64"/>
        <v/>
      </c>
      <c r="BE98" s="526" t="str">
        <f t="shared" ca="1" si="64"/>
        <v/>
      </c>
      <c r="BF98" s="526" t="str">
        <f t="shared" ca="1" si="64"/>
        <v/>
      </c>
      <c r="BG98" s="526" t="str">
        <f t="shared" ca="1" si="61"/>
        <v/>
      </c>
      <c r="BH98" s="526" t="str">
        <f t="shared" ca="1" si="61"/>
        <v/>
      </c>
      <c r="BI98" s="526" t="str">
        <f t="shared" ca="1" si="61"/>
        <v/>
      </c>
      <c r="BJ98" s="526" t="str">
        <f t="shared" ca="1" si="61"/>
        <v/>
      </c>
      <c r="BK98" s="526" t="str">
        <f t="shared" ca="1" si="61"/>
        <v/>
      </c>
      <c r="BL98" s="527" t="str">
        <f t="shared" ca="1" si="61"/>
        <v/>
      </c>
      <c r="BM98" s="487" t="str">
        <f t="shared" ca="1" si="96"/>
        <v/>
      </c>
      <c r="BN98" s="488" t="str">
        <f t="shared" ca="1" si="96"/>
        <v/>
      </c>
      <c r="BO98" s="488" t="str">
        <f t="shared" ca="1" si="96"/>
        <v/>
      </c>
      <c r="BP98" s="488" t="str">
        <f t="shared" ca="1" si="96"/>
        <v/>
      </c>
      <c r="BQ98" s="488" t="str">
        <f t="shared" ca="1" si="96"/>
        <v/>
      </c>
      <c r="BR98" s="488" t="str">
        <f t="shared" ca="1" si="96"/>
        <v/>
      </c>
      <c r="BS98" s="488" t="str">
        <f t="shared" ca="1" si="96"/>
        <v/>
      </c>
      <c r="BT98" s="488" t="str">
        <f t="shared" ca="1" si="95"/>
        <v/>
      </c>
      <c r="BU98" s="489" t="str">
        <f t="shared" ca="1" si="59"/>
        <v/>
      </c>
      <c r="BV98" s="469"/>
      <c r="BW98" s="440"/>
      <c r="BX98" s="441">
        <f t="shared" ca="1" si="87"/>
        <v>0</v>
      </c>
      <c r="BY98" s="394">
        <f t="shared" ca="1" si="88"/>
        <v>0</v>
      </c>
      <c r="BZ98" s="394">
        <f t="shared" ca="1" si="91"/>
        <v>0</v>
      </c>
      <c r="CA98" s="394">
        <f t="shared" ca="1" si="89"/>
        <v>0</v>
      </c>
      <c r="CB98" s="468"/>
      <c r="CC98" s="467">
        <f ca="1">'Product CodesCentral'!G91</f>
        <v>1</v>
      </c>
      <c r="CD98" s="468"/>
      <c r="CE98" s="468"/>
      <c r="CF98" s="468"/>
      <c r="CG98" s="469"/>
      <c r="CH98" s="469"/>
      <c r="CI98" s="469"/>
      <c r="CJ98" s="469"/>
      <c r="CK98" s="469"/>
      <c r="CL98" s="469"/>
      <c r="CM98" s="469"/>
      <c r="CN98" s="469"/>
      <c r="CO98" s="469"/>
      <c r="CP98" s="469"/>
      <c r="CQ98" s="469"/>
      <c r="CR98" s="469"/>
      <c r="CS98" s="469"/>
      <c r="CT98" s="469"/>
      <c r="CU98" s="469"/>
      <c r="CV98" s="469"/>
      <c r="CW98" s="469"/>
      <c r="CX98" s="469"/>
      <c r="CY98" s="469"/>
      <c r="CZ98" s="469"/>
      <c r="DA98" s="469"/>
      <c r="DB98" s="469"/>
      <c r="DC98" s="469"/>
      <c r="DD98" s="469"/>
      <c r="DE98" s="469"/>
      <c r="DF98" s="469"/>
      <c r="DG98" s="469"/>
      <c r="DH98" s="469"/>
      <c r="DI98" s="469"/>
      <c r="DJ98" s="469"/>
      <c r="DK98" s="469"/>
      <c r="DL98" s="469"/>
      <c r="DM98" s="469"/>
      <c r="DN98" s="469"/>
      <c r="DO98" s="469"/>
      <c r="DP98" s="469"/>
      <c r="DQ98" s="469"/>
      <c r="DR98" s="469"/>
      <c r="DS98" s="469"/>
      <c r="DT98" s="469"/>
      <c r="DU98" s="469"/>
      <c r="DV98" s="469"/>
      <c r="DW98" s="469"/>
      <c r="DX98" s="469"/>
      <c r="DY98" s="469"/>
      <c r="DZ98" s="469"/>
      <c r="EA98" s="469"/>
      <c r="EB98" s="469"/>
      <c r="EC98" s="469"/>
      <c r="ED98" s="469"/>
      <c r="EE98" s="469"/>
      <c r="EF98" s="469"/>
      <c r="EG98" s="469"/>
      <c r="EH98" s="469"/>
      <c r="EI98" s="469"/>
      <c r="EJ98" s="469"/>
      <c r="EK98" s="469"/>
      <c r="EL98" s="469"/>
      <c r="EM98" s="469"/>
      <c r="EN98" s="469"/>
      <c r="EO98" s="469"/>
      <c r="EP98" s="469"/>
      <c r="EQ98" s="469"/>
      <c r="ER98" s="469"/>
      <c r="ES98" s="469"/>
      <c r="ET98" s="469"/>
      <c r="EU98" s="469"/>
      <c r="EV98" s="469"/>
      <c r="EW98" s="469"/>
      <c r="EX98" s="469"/>
      <c r="EY98" s="469"/>
      <c r="EZ98" s="469"/>
      <c r="FA98" s="469"/>
      <c r="FB98" s="469"/>
      <c r="FC98" s="469"/>
      <c r="FD98" s="469"/>
      <c r="FE98" s="469"/>
      <c r="FF98" s="469"/>
      <c r="FG98" s="469"/>
      <c r="FH98" s="469"/>
      <c r="FI98" s="469"/>
      <c r="FJ98" s="469"/>
      <c r="FK98" s="469"/>
      <c r="FL98" s="469"/>
      <c r="FM98" s="469"/>
      <c r="FN98" s="469"/>
      <c r="FO98" s="469"/>
      <c r="FP98" s="469"/>
      <c r="FQ98" s="469"/>
      <c r="FR98" s="469"/>
      <c r="FS98" s="469"/>
      <c r="FT98" s="469"/>
    </row>
    <row r="99" spans="1:176" s="467" customFormat="1" ht="15" hidden="1" customHeight="1" thickBot="1" x14ac:dyDescent="0.3">
      <c r="A99" s="468"/>
      <c r="B99" s="468"/>
      <c r="C99" s="532" t="str">
        <f ca="1">CONCATENATE(SelectionDataCentral!D99,L99)</f>
        <v>0</v>
      </c>
      <c r="D99" s="533"/>
      <c r="E99" s="534"/>
      <c r="F99" s="535"/>
      <c r="G99" s="535" t="str">
        <f t="shared" ca="1" si="97"/>
        <v>[5 - 0-]</v>
      </c>
      <c r="H99" s="518"/>
      <c r="I99" s="519"/>
      <c r="J99" s="474"/>
      <c r="K99" s="474" t="str">
        <f t="shared" ca="1" si="71"/>
        <v>[5 - 0-]</v>
      </c>
      <c r="L99" s="474"/>
      <c r="M99" s="474" t="str">
        <f t="shared" ca="1" si="93"/>
        <v>[5 - 0-]</v>
      </c>
      <c r="N99" s="474" t="str">
        <f t="shared" ca="1" si="94"/>
        <v/>
      </c>
      <c r="O99" s="448" t="str">
        <f t="shared" ca="1" si="68"/>
        <v/>
      </c>
      <c r="P99" s="448" t="str">
        <f t="shared" ca="1" si="69"/>
        <v/>
      </c>
      <c r="Q99" s="449" t="str">
        <f t="shared" ca="1" si="92"/>
        <v/>
      </c>
      <c r="R99" s="475" t="str">
        <f t="shared" si="67"/>
        <v/>
      </c>
      <c r="S99" s="474" t="str">
        <f>""</f>
        <v/>
      </c>
      <c r="T99" s="474"/>
      <c r="U99" s="474"/>
      <c r="V99" s="474"/>
      <c r="W99" s="476" t="str">
        <f t="shared" ca="1" si="70"/>
        <v/>
      </c>
      <c r="X99" s="477" t="str">
        <f t="shared" ca="1" si="72"/>
        <v/>
      </c>
      <c r="Y99" s="477" t="str">
        <f t="shared" ca="1" si="73"/>
        <v/>
      </c>
      <c r="Z99" s="477" t="str">
        <f t="shared" ca="1" si="74"/>
        <v/>
      </c>
      <c r="AA99" s="520">
        <f ca="1">SelectionDataCentral!C99</f>
        <v>0</v>
      </c>
      <c r="AB99" s="521">
        <f t="shared" ca="1" si="75"/>
        <v>0</v>
      </c>
      <c r="AC99" s="522">
        <f t="shared" ca="1" si="76"/>
        <v>0</v>
      </c>
      <c r="AD99" s="522">
        <f t="shared" ca="1" si="77"/>
        <v>0</v>
      </c>
      <c r="AE99" s="522">
        <f t="shared" ca="1" si="98"/>
        <v>0</v>
      </c>
      <c r="AF99" s="522">
        <f t="shared" ca="1" si="99"/>
        <v>0</v>
      </c>
      <c r="AG99" s="522">
        <f t="shared" ca="1" si="78"/>
        <v>0</v>
      </c>
      <c r="AH99" s="522">
        <f t="shared" ca="1" si="79"/>
        <v>0</v>
      </c>
      <c r="AI99" s="522">
        <f t="shared" ca="1" si="80"/>
        <v>0</v>
      </c>
      <c r="AJ99" s="522">
        <f t="shared" ca="1" si="90"/>
        <v>0</v>
      </c>
      <c r="AK99" s="522">
        <f t="shared" ca="1" si="81"/>
        <v>0</v>
      </c>
      <c r="AL99" s="522">
        <f t="shared" ca="1" si="82"/>
        <v>0</v>
      </c>
      <c r="AM99" s="522">
        <f t="shared" ca="1" si="83"/>
        <v>0</v>
      </c>
      <c r="AN99" s="523">
        <f t="shared" ca="1" si="84"/>
        <v>0</v>
      </c>
      <c r="AO99" s="523">
        <f t="shared" ca="1" si="85"/>
        <v>0</v>
      </c>
      <c r="AP99" s="524">
        <f t="shared" ca="1" si="86"/>
        <v>0</v>
      </c>
      <c r="AQ99" s="525">
        <f ca="1">IF(AND(SUM(AQ$7:AQ98)=1, SUM($AP99:AP99)=1,OR($AF99=1,$AE99=1)),1,0)</f>
        <v>0</v>
      </c>
      <c r="AR99" s="525">
        <f ca="1">IF(AND(SUM(AR$7:AR98)=1, SUM($AP99:AQ99)=1,OR($AF99=1,$AE99=1)),1,0)</f>
        <v>0</v>
      </c>
      <c r="AS99" s="526">
        <f ca="1">IF(AND(SUM(AS$7:AS98)=1, SUM($AP99:AR99)=1,OR($AF99=1,AD99=1),SUM(AX$7:AX98)&lt;2),1,0)</f>
        <v>0</v>
      </c>
      <c r="AT99" s="526">
        <f ca="1">IF(AND(SUM(AT$7:AT98)=1, SUM($AP99:AS99)=1,OR($AG99=1,$AH99=1,$AF99=1,$AD99=1)),1,0)</f>
        <v>0</v>
      </c>
      <c r="AU99" s="526">
        <f ca="1">IF(AND(SUM(AU$7:AU98)=1, SUM($AP99:AT99)=1,OR($AG99=1,$AH99=1,$AF99=1,$AD99=1)),1,0)</f>
        <v>0</v>
      </c>
      <c r="AV99" s="526">
        <f ca="1">IF(AND(SUM(AV$7:AV98)=1, SUM($AP99:AU99)=1,OR($AG99=1,$AH99=1,$AF99=1,$AD99=1)),1,0)</f>
        <v>0</v>
      </c>
      <c r="AW99" s="526">
        <f ca="1">IF(AND(SUM(AW$7:AW98)=1, SUM($AP99:AV99)=1,OR($AG99=1,$AH99=1,$AF99=1,$AD99=1)),1,0)</f>
        <v>0</v>
      </c>
      <c r="AX99" s="526">
        <f ca="1">IF(AND(SUM(AX$7:AX98)=1, SUM($AP99:AW99)=1,SUM(AS$7:AS98)&lt;2,OR(AG99=1,AH99=1,AD99=1)),1,0)</f>
        <v>0</v>
      </c>
      <c r="AY99" s="526">
        <f ca="1">IF(AND(SUM(AY$7:AY98)=1,OR($AI99=1)),1,0)</f>
        <v>0</v>
      </c>
      <c r="AZ99" s="526">
        <f ca="1">IF(AND(SUM(AZ$7:AZ98)=1,OR($AB99=1)),1,0)</f>
        <v>0</v>
      </c>
      <c r="BA99" s="527">
        <f ca="1">IF(SUM($AP99:AZ99)=1,1,0)</f>
        <v>0</v>
      </c>
      <c r="BB99" s="528" t="str">
        <f t="shared" ca="1" si="64"/>
        <v/>
      </c>
      <c r="BC99" s="526" t="str">
        <f t="shared" ca="1" si="64"/>
        <v/>
      </c>
      <c r="BD99" s="526" t="str">
        <f t="shared" ca="1" si="64"/>
        <v/>
      </c>
      <c r="BE99" s="526" t="str">
        <f t="shared" ca="1" si="64"/>
        <v/>
      </c>
      <c r="BF99" s="526" t="str">
        <f t="shared" ca="1" si="64"/>
        <v/>
      </c>
      <c r="BG99" s="526" t="str">
        <f t="shared" ca="1" si="61"/>
        <v/>
      </c>
      <c r="BH99" s="526" t="str">
        <f t="shared" ca="1" si="61"/>
        <v/>
      </c>
      <c r="BI99" s="526" t="str">
        <f t="shared" ca="1" si="61"/>
        <v/>
      </c>
      <c r="BJ99" s="526" t="str">
        <f t="shared" ca="1" si="61"/>
        <v/>
      </c>
      <c r="BK99" s="526" t="str">
        <f t="shared" ca="1" si="61"/>
        <v/>
      </c>
      <c r="BL99" s="527" t="str">
        <f t="shared" ca="1" si="61"/>
        <v/>
      </c>
      <c r="BM99" s="487" t="str">
        <f t="shared" ca="1" si="96"/>
        <v/>
      </c>
      <c r="BN99" s="488" t="str">
        <f t="shared" ca="1" si="96"/>
        <v/>
      </c>
      <c r="BO99" s="488" t="str">
        <f t="shared" ca="1" si="96"/>
        <v/>
      </c>
      <c r="BP99" s="488" t="str">
        <f t="shared" ca="1" si="96"/>
        <v/>
      </c>
      <c r="BQ99" s="488" t="str">
        <f t="shared" ca="1" si="96"/>
        <v/>
      </c>
      <c r="BR99" s="488" t="str">
        <f t="shared" ca="1" si="96"/>
        <v/>
      </c>
      <c r="BS99" s="488" t="str">
        <f t="shared" ca="1" si="96"/>
        <v/>
      </c>
      <c r="BT99" s="488" t="str">
        <f t="shared" ca="1" si="95"/>
        <v/>
      </c>
      <c r="BU99" s="489" t="str">
        <f t="shared" ca="1" si="59"/>
        <v/>
      </c>
      <c r="BV99" s="469"/>
      <c r="BW99" s="440"/>
      <c r="BX99" s="441">
        <f t="shared" ca="1" si="87"/>
        <v>0</v>
      </c>
      <c r="BY99" s="394">
        <f t="shared" ca="1" si="88"/>
        <v>0</v>
      </c>
      <c r="BZ99" s="394">
        <f t="shared" ca="1" si="91"/>
        <v>0</v>
      </c>
      <c r="CA99" s="394">
        <f t="shared" ca="1" si="89"/>
        <v>0</v>
      </c>
      <c r="CB99" s="468"/>
      <c r="CC99" s="467">
        <f ca="1">'Product CodesCentral'!G92</f>
        <v>1</v>
      </c>
      <c r="CD99" s="468"/>
      <c r="CE99" s="468"/>
      <c r="CF99" s="468"/>
      <c r="CG99" s="469"/>
      <c r="CH99" s="469"/>
      <c r="CI99" s="469"/>
      <c r="CJ99" s="469"/>
      <c r="CK99" s="469"/>
      <c r="CL99" s="469"/>
      <c r="CM99" s="469"/>
      <c r="CN99" s="469"/>
      <c r="CO99" s="469"/>
      <c r="CP99" s="469"/>
      <c r="CQ99" s="469"/>
      <c r="CR99" s="469"/>
      <c r="CS99" s="469"/>
      <c r="CT99" s="469"/>
      <c r="CU99" s="469"/>
      <c r="CV99" s="469"/>
      <c r="CW99" s="469"/>
      <c r="CX99" s="469"/>
      <c r="CY99" s="469"/>
      <c r="CZ99" s="469"/>
      <c r="DA99" s="469"/>
      <c r="DB99" s="469"/>
      <c r="DC99" s="469"/>
      <c r="DD99" s="469"/>
      <c r="DE99" s="469"/>
      <c r="DF99" s="469"/>
      <c r="DG99" s="469"/>
      <c r="DH99" s="469"/>
      <c r="DI99" s="469"/>
      <c r="DJ99" s="469"/>
      <c r="DK99" s="469"/>
      <c r="DL99" s="469"/>
      <c r="DM99" s="469"/>
      <c r="DN99" s="469"/>
      <c r="DO99" s="469"/>
      <c r="DP99" s="469"/>
      <c r="DQ99" s="469"/>
      <c r="DR99" s="469"/>
      <c r="DS99" s="469"/>
      <c r="DT99" s="469"/>
      <c r="DU99" s="469"/>
      <c r="DV99" s="469"/>
      <c r="DW99" s="469"/>
      <c r="DX99" s="469"/>
      <c r="DY99" s="469"/>
      <c r="DZ99" s="469"/>
      <c r="EA99" s="469"/>
      <c r="EB99" s="469"/>
      <c r="EC99" s="469"/>
      <c r="ED99" s="469"/>
      <c r="EE99" s="469"/>
      <c r="EF99" s="469"/>
      <c r="EG99" s="469"/>
      <c r="EH99" s="469"/>
      <c r="EI99" s="469"/>
      <c r="EJ99" s="469"/>
      <c r="EK99" s="469"/>
      <c r="EL99" s="469"/>
      <c r="EM99" s="469"/>
      <c r="EN99" s="469"/>
      <c r="EO99" s="469"/>
      <c r="EP99" s="469"/>
      <c r="EQ99" s="469"/>
      <c r="ER99" s="469"/>
      <c r="ES99" s="469"/>
      <c r="ET99" s="469"/>
      <c r="EU99" s="469"/>
      <c r="EV99" s="469"/>
      <c r="EW99" s="469"/>
      <c r="EX99" s="469"/>
      <c r="EY99" s="469"/>
      <c r="EZ99" s="469"/>
      <c r="FA99" s="469"/>
      <c r="FB99" s="469"/>
      <c r="FC99" s="469"/>
      <c r="FD99" s="469"/>
      <c r="FE99" s="469"/>
      <c r="FF99" s="469"/>
      <c r="FG99" s="469"/>
      <c r="FH99" s="469"/>
      <c r="FI99" s="469"/>
      <c r="FJ99" s="469"/>
      <c r="FK99" s="469"/>
      <c r="FL99" s="469"/>
      <c r="FM99" s="469"/>
      <c r="FN99" s="469"/>
      <c r="FO99" s="469"/>
      <c r="FP99" s="469"/>
      <c r="FQ99" s="469"/>
      <c r="FR99" s="469"/>
      <c r="FS99" s="469"/>
      <c r="FT99" s="469"/>
    </row>
    <row r="100" spans="1:176" s="467" customFormat="1" ht="15" hidden="1" customHeight="1" thickBot="1" x14ac:dyDescent="0.3">
      <c r="A100" s="468"/>
      <c r="B100" s="468"/>
      <c r="C100" s="566"/>
      <c r="D100" s="541"/>
      <c r="E100" s="517"/>
      <c r="F100" s="579"/>
      <c r="G100" s="579"/>
      <c r="H100" s="518"/>
      <c r="I100" s="519"/>
      <c r="J100" s="474"/>
      <c r="K100" s="474" t="str">
        <f t="shared" ca="1" si="71"/>
        <v>[5 - -]</v>
      </c>
      <c r="L100" s="474"/>
      <c r="M100" s="474" t="str">
        <f t="shared" si="93"/>
        <v>[5 - -]</v>
      </c>
      <c r="N100" s="474" t="str">
        <f t="shared" ca="1" si="94"/>
        <v/>
      </c>
      <c r="O100" s="448" t="str">
        <f t="shared" ca="1" si="68"/>
        <v/>
      </c>
      <c r="P100" s="448" t="str">
        <f t="shared" ca="1" si="69"/>
        <v/>
      </c>
      <c r="Q100" s="449" t="str">
        <f t="shared" ca="1" si="92"/>
        <v/>
      </c>
      <c r="R100" s="475" t="str">
        <f t="shared" si="67"/>
        <v/>
      </c>
      <c r="S100" s="474" t="str">
        <f>""</f>
        <v/>
      </c>
      <c r="T100" s="474"/>
      <c r="U100" s="474"/>
      <c r="V100" s="474"/>
      <c r="W100" s="476" t="str">
        <f t="shared" ca="1" si="70"/>
        <v/>
      </c>
      <c r="X100" s="477" t="str">
        <f t="shared" ca="1" si="72"/>
        <v/>
      </c>
      <c r="Y100" s="477" t="str">
        <f t="shared" ca="1" si="73"/>
        <v/>
      </c>
      <c r="Z100" s="477" t="str">
        <f t="shared" ca="1" si="74"/>
        <v/>
      </c>
      <c r="AA100" s="520">
        <f ca="1">SelectionDataCentral!C100</f>
        <v>0</v>
      </c>
      <c r="AB100" s="521">
        <f t="shared" ca="1" si="75"/>
        <v>0</v>
      </c>
      <c r="AC100" s="522">
        <f t="shared" ca="1" si="76"/>
        <v>0</v>
      </c>
      <c r="AD100" s="522">
        <f t="shared" ca="1" si="77"/>
        <v>0</v>
      </c>
      <c r="AE100" s="522">
        <f t="shared" ca="1" si="98"/>
        <v>0</v>
      </c>
      <c r="AF100" s="522">
        <f t="shared" ca="1" si="99"/>
        <v>0</v>
      </c>
      <c r="AG100" s="522">
        <f t="shared" ca="1" si="78"/>
        <v>0</v>
      </c>
      <c r="AH100" s="522">
        <f t="shared" ca="1" si="79"/>
        <v>0</v>
      </c>
      <c r="AI100" s="522">
        <f t="shared" ca="1" si="80"/>
        <v>0</v>
      </c>
      <c r="AJ100" s="522">
        <f t="shared" ca="1" si="90"/>
        <v>0</v>
      </c>
      <c r="AK100" s="522">
        <f t="shared" ca="1" si="81"/>
        <v>0</v>
      </c>
      <c r="AL100" s="522">
        <f t="shared" ca="1" si="82"/>
        <v>0</v>
      </c>
      <c r="AM100" s="522">
        <f t="shared" ca="1" si="83"/>
        <v>0</v>
      </c>
      <c r="AN100" s="523">
        <f t="shared" ca="1" si="84"/>
        <v>0</v>
      </c>
      <c r="AO100" s="523">
        <f t="shared" ca="1" si="85"/>
        <v>0</v>
      </c>
      <c r="AP100" s="524">
        <f t="shared" ca="1" si="86"/>
        <v>0</v>
      </c>
      <c r="AQ100" s="525">
        <f ca="1">IF(AND(SUM(AQ$7:AQ99)=1, SUM($AP100:AP100)=1,OR($AF100=1,$AE100=1)),1,0)</f>
        <v>0</v>
      </c>
      <c r="AR100" s="525">
        <f ca="1">IF(AND(SUM(AR$7:AR99)=1, SUM($AP100:AQ100)=1,OR($AF100=1,$AE100=1)),1,0)</f>
        <v>0</v>
      </c>
      <c r="AS100" s="526">
        <f ca="1">IF(AND(SUM(AS$7:AS99)=1, SUM($AP100:AR100)=1,OR($AF100=1,AD100=1),SUM(AX$7:AX99)&lt;2),1,0)</f>
        <v>0</v>
      </c>
      <c r="AT100" s="526">
        <f ca="1">IF(AND(SUM(AT$7:AT99)=1, SUM($AP100:AS100)=1,OR($AG100=1,$AH100=1,$AF100=1,$AD100=1)),1,0)</f>
        <v>0</v>
      </c>
      <c r="AU100" s="526">
        <f ca="1">IF(AND(SUM(AU$7:AU99)=1, SUM($AP100:AT100)=1,OR($AG100=1,$AH100=1,$AF100=1,$AD100=1)),1,0)</f>
        <v>0</v>
      </c>
      <c r="AV100" s="526">
        <f ca="1">IF(AND(SUM(AV$7:AV99)=1, SUM($AP100:AU100)=1,OR($AG100=1,$AH100=1,$AF100=1,$AD100=1)),1,0)</f>
        <v>0</v>
      </c>
      <c r="AW100" s="526">
        <f ca="1">IF(AND(SUM(AW$7:AW99)=1, SUM($AP100:AV100)=1,OR($AG100=1,$AH100=1,$AF100=1,$AD100=1)),1,0)</f>
        <v>0</v>
      </c>
      <c r="AX100" s="526">
        <f ca="1">IF(AND(SUM(AX$7:AX99)=1, SUM($AP100:AW100)=1,SUM(AS$7:AS99)&lt;2,OR(AG100=1,AH100=1,AD100=1)),1,0)</f>
        <v>0</v>
      </c>
      <c r="AY100" s="526">
        <f ca="1">IF(AND(SUM(AY$7:AY99)=1,OR($AI100=1)),1,0)</f>
        <v>0</v>
      </c>
      <c r="AZ100" s="526">
        <f ca="1">IF(AND(SUM(AZ$7:AZ99)=1,OR($AB100=1)),1,0)</f>
        <v>0</v>
      </c>
      <c r="BA100" s="527">
        <f ca="1">IF(SUM($AP100:AZ100)=1,1,0)</f>
        <v>0</v>
      </c>
      <c r="BB100" s="528" t="str">
        <f t="shared" ca="1" si="64"/>
        <v/>
      </c>
      <c r="BC100" s="526" t="str">
        <f t="shared" ca="1" si="64"/>
        <v/>
      </c>
      <c r="BD100" s="526" t="str">
        <f t="shared" ca="1" si="64"/>
        <v/>
      </c>
      <c r="BE100" s="526" t="str">
        <f t="shared" ca="1" si="64"/>
        <v/>
      </c>
      <c r="BF100" s="526" t="str">
        <f t="shared" ca="1" si="64"/>
        <v/>
      </c>
      <c r="BG100" s="526" t="str">
        <f t="shared" ca="1" si="61"/>
        <v/>
      </c>
      <c r="BH100" s="526" t="str">
        <f t="shared" ca="1" si="61"/>
        <v/>
      </c>
      <c r="BI100" s="526" t="str">
        <f t="shared" ca="1" si="61"/>
        <v/>
      </c>
      <c r="BJ100" s="526" t="str">
        <f t="shared" ca="1" si="61"/>
        <v/>
      </c>
      <c r="BK100" s="526" t="str">
        <f t="shared" ca="1" si="61"/>
        <v/>
      </c>
      <c r="BL100" s="527" t="str">
        <f t="shared" ca="1" si="61"/>
        <v/>
      </c>
      <c r="BM100" s="487" t="str">
        <f t="shared" ca="1" si="96"/>
        <v/>
      </c>
      <c r="BN100" s="488" t="str">
        <f t="shared" ca="1" si="96"/>
        <v/>
      </c>
      <c r="BO100" s="488" t="str">
        <f t="shared" ca="1" si="96"/>
        <v/>
      </c>
      <c r="BP100" s="488" t="str">
        <f t="shared" ca="1" si="96"/>
        <v/>
      </c>
      <c r="BQ100" s="488" t="str">
        <f t="shared" ca="1" si="96"/>
        <v/>
      </c>
      <c r="BR100" s="488" t="str">
        <f t="shared" ca="1" si="96"/>
        <v/>
      </c>
      <c r="BS100" s="488" t="str">
        <f t="shared" ca="1" si="96"/>
        <v/>
      </c>
      <c r="BT100" s="488" t="str">
        <f t="shared" ca="1" si="95"/>
        <v/>
      </c>
      <c r="BU100" s="489" t="str">
        <f t="shared" ca="1" si="59"/>
        <v/>
      </c>
      <c r="BV100" s="469"/>
      <c r="BW100" s="440"/>
      <c r="BX100" s="441">
        <f t="shared" ca="1" si="87"/>
        <v>0</v>
      </c>
      <c r="BY100" s="394">
        <f t="shared" ca="1" si="88"/>
        <v>0</v>
      </c>
      <c r="BZ100" s="394">
        <f t="shared" ca="1" si="91"/>
        <v>0</v>
      </c>
      <c r="CA100" s="394">
        <f t="shared" ca="1" si="89"/>
        <v>0</v>
      </c>
      <c r="CB100" s="468"/>
      <c r="CC100" s="467">
        <f ca="1">'Product CodesCentral'!G93</f>
        <v>1</v>
      </c>
      <c r="CD100" s="468"/>
      <c r="CE100" s="468"/>
      <c r="CF100" s="468"/>
      <c r="CG100" s="469"/>
      <c r="CH100" s="469"/>
      <c r="CI100" s="469"/>
      <c r="CJ100" s="469"/>
      <c r="CK100" s="469"/>
      <c r="CL100" s="469"/>
      <c r="CM100" s="469"/>
      <c r="CN100" s="469"/>
      <c r="CO100" s="469"/>
      <c r="CP100" s="469"/>
      <c r="CQ100" s="469"/>
      <c r="CR100" s="469"/>
      <c r="CS100" s="469"/>
      <c r="CT100" s="469"/>
      <c r="CU100" s="469"/>
      <c r="CV100" s="469"/>
      <c r="CW100" s="469"/>
      <c r="CX100" s="469"/>
      <c r="CY100" s="469"/>
      <c r="CZ100" s="469"/>
      <c r="DA100" s="469"/>
      <c r="DB100" s="469"/>
      <c r="DC100" s="469"/>
      <c r="DD100" s="469"/>
      <c r="DE100" s="469"/>
      <c r="DF100" s="469"/>
      <c r="DG100" s="469"/>
      <c r="DH100" s="469"/>
      <c r="DI100" s="469"/>
      <c r="DJ100" s="469"/>
      <c r="DK100" s="469"/>
      <c r="DL100" s="469"/>
      <c r="DM100" s="469"/>
      <c r="DN100" s="469"/>
      <c r="DO100" s="469"/>
      <c r="DP100" s="469"/>
      <c r="DQ100" s="469"/>
      <c r="DR100" s="469"/>
      <c r="DS100" s="469"/>
      <c r="DT100" s="469"/>
      <c r="DU100" s="469"/>
      <c r="DV100" s="469"/>
      <c r="DW100" s="469"/>
      <c r="DX100" s="469"/>
      <c r="DY100" s="469"/>
      <c r="DZ100" s="469"/>
      <c r="EA100" s="469"/>
      <c r="EB100" s="469"/>
      <c r="EC100" s="469"/>
      <c r="ED100" s="469"/>
      <c r="EE100" s="469"/>
      <c r="EF100" s="469"/>
      <c r="EG100" s="469"/>
      <c r="EH100" s="469"/>
      <c r="EI100" s="469"/>
      <c r="EJ100" s="469"/>
      <c r="EK100" s="469"/>
      <c r="EL100" s="469"/>
      <c r="EM100" s="469"/>
      <c r="EN100" s="469"/>
      <c r="EO100" s="469"/>
      <c r="EP100" s="469"/>
      <c r="EQ100" s="469"/>
      <c r="ER100" s="469"/>
      <c r="ES100" s="469"/>
      <c r="ET100" s="469"/>
      <c r="EU100" s="469"/>
      <c r="EV100" s="469"/>
      <c r="EW100" s="469"/>
      <c r="EX100" s="469"/>
      <c r="EY100" s="469"/>
      <c r="EZ100" s="469"/>
      <c r="FA100" s="469"/>
      <c r="FB100" s="469"/>
      <c r="FC100" s="469"/>
      <c r="FD100" s="469"/>
      <c r="FE100" s="469"/>
      <c r="FF100" s="469"/>
      <c r="FG100" s="469"/>
      <c r="FH100" s="469"/>
      <c r="FI100" s="469"/>
      <c r="FJ100" s="469"/>
      <c r="FK100" s="469"/>
      <c r="FL100" s="469"/>
      <c r="FM100" s="469"/>
      <c r="FN100" s="469"/>
      <c r="FO100" s="469"/>
      <c r="FP100" s="469"/>
      <c r="FQ100" s="469"/>
      <c r="FR100" s="469"/>
      <c r="FS100" s="469"/>
      <c r="FT100" s="469"/>
    </row>
    <row r="101" spans="1:176" s="585" customFormat="1" ht="15" hidden="1" customHeight="1" thickBot="1" x14ac:dyDescent="0.3">
      <c r="A101" s="440"/>
      <c r="B101" s="468"/>
      <c r="C101" s="544"/>
      <c r="D101" s="541"/>
      <c r="E101" s="542"/>
      <c r="F101" s="580"/>
      <c r="G101" s="580"/>
      <c r="H101" s="556"/>
      <c r="I101" s="444"/>
      <c r="J101" s="474"/>
      <c r="K101" s="474" t="str">
        <f t="shared" ca="1" si="71"/>
        <v>[5 - -]</v>
      </c>
      <c r="L101" s="474"/>
      <c r="M101" s="474" t="str">
        <f t="shared" si="93"/>
        <v>[5 - -]</v>
      </c>
      <c r="N101" s="474" t="str">
        <f t="shared" ca="1" si="94"/>
        <v/>
      </c>
      <c r="O101" s="448" t="str">
        <f t="shared" ca="1" si="68"/>
        <v/>
      </c>
      <c r="P101" s="448" t="str">
        <f t="shared" ca="1" si="69"/>
        <v/>
      </c>
      <c r="Q101" s="449" t="str">
        <f t="shared" ca="1" si="92"/>
        <v/>
      </c>
      <c r="R101" s="475" t="str">
        <f t="shared" si="67"/>
        <v/>
      </c>
      <c r="S101" s="474" t="str">
        <f>""</f>
        <v/>
      </c>
      <c r="T101" s="562"/>
      <c r="U101" s="562"/>
      <c r="V101" s="562"/>
      <c r="W101" s="476" t="str">
        <f t="shared" ca="1" si="70"/>
        <v/>
      </c>
      <c r="X101" s="477" t="str">
        <f t="shared" ca="1" si="72"/>
        <v/>
      </c>
      <c r="Y101" s="477" t="str">
        <f t="shared" ca="1" si="73"/>
        <v/>
      </c>
      <c r="Z101" s="477" t="str">
        <f t="shared" ca="1" si="74"/>
        <v/>
      </c>
      <c r="AA101" s="583">
        <f ca="1">SelectionDataCentral!C101</f>
        <v>0</v>
      </c>
      <c r="AB101" s="521">
        <f t="shared" ca="1" si="75"/>
        <v>0</v>
      </c>
      <c r="AC101" s="522">
        <f t="shared" ca="1" si="76"/>
        <v>0</v>
      </c>
      <c r="AD101" s="522">
        <f t="shared" ca="1" si="77"/>
        <v>0</v>
      </c>
      <c r="AE101" s="522">
        <f t="shared" ca="1" si="98"/>
        <v>0</v>
      </c>
      <c r="AF101" s="522">
        <f t="shared" ca="1" si="99"/>
        <v>0</v>
      </c>
      <c r="AG101" s="522">
        <f t="shared" ca="1" si="78"/>
        <v>0</v>
      </c>
      <c r="AH101" s="522">
        <f t="shared" ca="1" si="79"/>
        <v>0</v>
      </c>
      <c r="AI101" s="522">
        <f t="shared" ca="1" si="80"/>
        <v>0</v>
      </c>
      <c r="AJ101" s="522">
        <f t="shared" ca="1" si="90"/>
        <v>0</v>
      </c>
      <c r="AK101" s="522">
        <f t="shared" ca="1" si="81"/>
        <v>0</v>
      </c>
      <c r="AL101" s="522">
        <f t="shared" ca="1" si="82"/>
        <v>0</v>
      </c>
      <c r="AM101" s="522">
        <f t="shared" ca="1" si="83"/>
        <v>0</v>
      </c>
      <c r="AN101" s="523">
        <f t="shared" ca="1" si="84"/>
        <v>0</v>
      </c>
      <c r="AO101" s="523">
        <f t="shared" ca="1" si="85"/>
        <v>0</v>
      </c>
      <c r="AP101" s="524">
        <f t="shared" ca="1" si="86"/>
        <v>0</v>
      </c>
      <c r="AQ101" s="525">
        <f ca="1">IF(AND(SUM(AQ$7:AQ100)=1, SUM($AP101:AP101)=1,OR($AF101=1,$AE101=1)),1,0)</f>
        <v>0</v>
      </c>
      <c r="AR101" s="525">
        <f ca="1">IF(AND(SUM(AR$7:AR100)=1, SUM($AP101:AQ101)=1,OR($AF101=1,$AE101=1)),1,0)</f>
        <v>0</v>
      </c>
      <c r="AS101" s="526">
        <f ca="1">IF(AND(SUM(AS$7:AS100)=1, SUM($AP101:AR101)=1,OR($AF101=1,AD101=1),SUM(AX$7:AX100)&lt;2),1,0)</f>
        <v>0</v>
      </c>
      <c r="AT101" s="526">
        <f ca="1">IF(AND(SUM(AT$7:AT100)=1, SUM($AP101:AS101)=1,OR($AG101=1,$AH101=1,$AF101=1,$AD101=1)),1,0)</f>
        <v>0</v>
      </c>
      <c r="AU101" s="526">
        <f ca="1">IF(AND(SUM(AU$7:AU100)=1, SUM($AP101:AT101)=1,OR($AG101=1,$AH101=1,$AF101=1,$AD101=1)),1,0)</f>
        <v>0</v>
      </c>
      <c r="AV101" s="526">
        <f ca="1">IF(AND(SUM(AV$7:AV100)=1, SUM($AP101:AU101)=1,OR($AG101=1,$AH101=1,$AF101=1,$AD101=1)),1,0)</f>
        <v>0</v>
      </c>
      <c r="AW101" s="526">
        <f ca="1">IF(AND(SUM(AW$7:AW100)=1, SUM($AP101:AV101)=1,OR($AG101=1,$AH101=1,$AF101=1,$AD101=1)),1,0)</f>
        <v>0</v>
      </c>
      <c r="AX101" s="526">
        <f ca="1">IF(AND(SUM(AX$7:AX100)=1, SUM($AP101:AW101)=1,SUM(AS$7:AS100)&lt;2,OR(AG101=1,AH101=1,AD101=1)),1,0)</f>
        <v>0</v>
      </c>
      <c r="AY101" s="526">
        <f ca="1">IF(AND(SUM(AY$7:AY100)=1,OR($AI101=1)),1,0)</f>
        <v>0</v>
      </c>
      <c r="AZ101" s="526">
        <f ca="1">IF(AND(SUM(AZ$7:AZ100)=1,OR($AB101=1)),1,0)</f>
        <v>0</v>
      </c>
      <c r="BA101" s="527">
        <f ca="1">IF(SUM($AP101:AZ101)=1,1,0)</f>
        <v>0</v>
      </c>
      <c r="BB101" s="528" t="str">
        <f t="shared" ca="1" si="64"/>
        <v/>
      </c>
      <c r="BC101" s="526" t="str">
        <f t="shared" ca="1" si="64"/>
        <v/>
      </c>
      <c r="BD101" s="526" t="str">
        <f t="shared" ca="1" si="64"/>
        <v/>
      </c>
      <c r="BE101" s="526" t="str">
        <f t="shared" ca="1" si="64"/>
        <v/>
      </c>
      <c r="BF101" s="526" t="str">
        <f t="shared" ca="1" si="64"/>
        <v/>
      </c>
      <c r="BG101" s="526" t="str">
        <f t="shared" ca="1" si="61"/>
        <v/>
      </c>
      <c r="BH101" s="526" t="str">
        <f t="shared" ca="1" si="61"/>
        <v/>
      </c>
      <c r="BI101" s="526" t="str">
        <f t="shared" ca="1" si="61"/>
        <v/>
      </c>
      <c r="BJ101" s="526" t="str">
        <f t="shared" ca="1" si="61"/>
        <v/>
      </c>
      <c r="BK101" s="526" t="str">
        <f t="shared" ca="1" si="61"/>
        <v/>
      </c>
      <c r="BL101" s="527" t="str">
        <f t="shared" ca="1" si="61"/>
        <v/>
      </c>
      <c r="BM101" s="487" t="str">
        <f t="shared" ca="1" si="96"/>
        <v/>
      </c>
      <c r="BN101" s="488" t="str">
        <f t="shared" ca="1" si="96"/>
        <v/>
      </c>
      <c r="BO101" s="488" t="str">
        <f t="shared" ca="1" si="96"/>
        <v/>
      </c>
      <c r="BP101" s="488" t="str">
        <f t="shared" ca="1" si="96"/>
        <v/>
      </c>
      <c r="BQ101" s="488" t="str">
        <f t="shared" ca="1" si="96"/>
        <v/>
      </c>
      <c r="BR101" s="488" t="str">
        <f t="shared" ca="1" si="96"/>
        <v/>
      </c>
      <c r="BS101" s="488" t="str">
        <f t="shared" ca="1" si="96"/>
        <v/>
      </c>
      <c r="BT101" s="488" t="str">
        <f t="shared" ca="1" si="95"/>
        <v/>
      </c>
      <c r="BU101" s="489" t="str">
        <f t="shared" ca="1" si="59"/>
        <v/>
      </c>
      <c r="BV101" s="584"/>
      <c r="BW101" s="440"/>
      <c r="BX101" s="441">
        <f t="shared" ca="1" si="87"/>
        <v>0</v>
      </c>
      <c r="BY101" s="394">
        <f t="shared" ca="1" si="88"/>
        <v>0</v>
      </c>
      <c r="BZ101" s="394">
        <f t="shared" ca="1" si="91"/>
        <v>0</v>
      </c>
      <c r="CA101" s="394">
        <f t="shared" ca="1" si="89"/>
        <v>0</v>
      </c>
      <c r="CB101" s="468"/>
      <c r="CC101" s="467">
        <f ca="1">'Product CodesCentral'!G94</f>
        <v>1</v>
      </c>
      <c r="CD101" s="440"/>
      <c r="CE101" s="440"/>
      <c r="CF101" s="440"/>
      <c r="CG101" s="584"/>
      <c r="CH101" s="584"/>
      <c r="CI101" s="584"/>
      <c r="CJ101" s="584"/>
      <c r="CK101" s="584"/>
      <c r="CL101" s="584"/>
      <c r="CM101" s="584"/>
      <c r="CN101" s="584"/>
      <c r="CO101" s="584"/>
      <c r="CP101" s="584"/>
      <c r="CQ101" s="584"/>
      <c r="CR101" s="584"/>
      <c r="CS101" s="584"/>
      <c r="CT101" s="584"/>
      <c r="CU101" s="584"/>
      <c r="CV101" s="584"/>
      <c r="CW101" s="584"/>
      <c r="CX101" s="584"/>
      <c r="CY101" s="584"/>
      <c r="CZ101" s="584"/>
      <c r="DA101" s="584"/>
      <c r="DB101" s="584"/>
      <c r="DC101" s="584"/>
      <c r="DD101" s="584"/>
      <c r="DE101" s="584"/>
      <c r="DF101" s="584"/>
      <c r="DG101" s="584"/>
      <c r="DH101" s="584"/>
      <c r="DI101" s="584"/>
      <c r="DJ101" s="584"/>
      <c r="DK101" s="584"/>
      <c r="DL101" s="584"/>
      <c r="DM101" s="584"/>
      <c r="DN101" s="584"/>
      <c r="DO101" s="584"/>
      <c r="DP101" s="584"/>
      <c r="DQ101" s="584"/>
      <c r="DR101" s="584"/>
      <c r="DS101" s="584"/>
      <c r="DT101" s="584"/>
      <c r="DU101" s="584"/>
      <c r="DV101" s="584"/>
      <c r="DW101" s="584"/>
      <c r="DX101" s="584"/>
      <c r="DY101" s="584"/>
      <c r="DZ101" s="584"/>
      <c r="EA101" s="584"/>
      <c r="EB101" s="584"/>
      <c r="EC101" s="584"/>
      <c r="ED101" s="584"/>
      <c r="EE101" s="584"/>
      <c r="EF101" s="584"/>
      <c r="EG101" s="584"/>
      <c r="EH101" s="584"/>
      <c r="EI101" s="584"/>
      <c r="EJ101" s="584"/>
      <c r="EK101" s="584"/>
      <c r="EL101" s="584"/>
      <c r="EM101" s="584"/>
      <c r="EN101" s="584"/>
      <c r="EO101" s="584"/>
      <c r="EP101" s="584"/>
      <c r="EQ101" s="584"/>
      <c r="ER101" s="584"/>
      <c r="ES101" s="584"/>
      <c r="ET101" s="584"/>
      <c r="EU101" s="584"/>
      <c r="EV101" s="584"/>
      <c r="EW101" s="584"/>
      <c r="EX101" s="584"/>
      <c r="EY101" s="584"/>
      <c r="EZ101" s="584"/>
      <c r="FA101" s="584"/>
      <c r="FB101" s="584"/>
      <c r="FC101" s="584"/>
      <c r="FD101" s="584"/>
      <c r="FE101" s="584"/>
      <c r="FF101" s="584"/>
      <c r="FG101" s="584"/>
      <c r="FH101" s="584"/>
      <c r="FI101" s="584"/>
      <c r="FJ101" s="584"/>
      <c r="FK101" s="584"/>
      <c r="FL101" s="584"/>
      <c r="FM101" s="584"/>
      <c r="FN101" s="584"/>
      <c r="FO101" s="584"/>
      <c r="FP101" s="584"/>
      <c r="FQ101" s="584"/>
      <c r="FR101" s="584"/>
      <c r="FS101" s="584"/>
      <c r="FT101" s="584"/>
    </row>
    <row r="102" spans="1:176" s="585" customFormat="1" ht="15" hidden="1" customHeight="1" thickBot="1" x14ac:dyDescent="0.3">
      <c r="A102" s="440"/>
      <c r="B102" s="468"/>
      <c r="C102" s="545"/>
      <c r="D102" s="541"/>
      <c r="E102" s="517"/>
      <c r="F102" s="582"/>
      <c r="G102" s="582"/>
      <c r="H102" s="556"/>
      <c r="I102" s="444"/>
      <c r="J102" s="474"/>
      <c r="K102" s="474" t="str">
        <f t="shared" ca="1" si="71"/>
        <v>[5 - -]</v>
      </c>
      <c r="L102" s="474"/>
      <c r="M102" s="474" t="str">
        <f t="shared" si="93"/>
        <v>[5 - -]</v>
      </c>
      <c r="N102" s="474" t="str">
        <f t="shared" ca="1" si="94"/>
        <v/>
      </c>
      <c r="O102" s="448" t="str">
        <f t="shared" ca="1" si="68"/>
        <v/>
      </c>
      <c r="P102" s="448" t="str">
        <f t="shared" ca="1" si="69"/>
        <v/>
      </c>
      <c r="Q102" s="449" t="str">
        <f t="shared" ca="1" si="92"/>
        <v/>
      </c>
      <c r="R102" s="475" t="str">
        <f t="shared" si="67"/>
        <v/>
      </c>
      <c r="S102" s="474" t="str">
        <f>""</f>
        <v/>
      </c>
      <c r="T102" s="562"/>
      <c r="U102" s="562"/>
      <c r="V102" s="562"/>
      <c r="W102" s="476" t="str">
        <f t="shared" ca="1" si="70"/>
        <v/>
      </c>
      <c r="X102" s="477" t="str">
        <f t="shared" ca="1" si="72"/>
        <v/>
      </c>
      <c r="Y102" s="477" t="str">
        <f t="shared" ca="1" si="73"/>
        <v/>
      </c>
      <c r="Z102" s="477" t="str">
        <f t="shared" ca="1" si="74"/>
        <v/>
      </c>
      <c r="AA102" s="583">
        <f ca="1">SelectionDataCentral!C102</f>
        <v>0</v>
      </c>
      <c r="AB102" s="521">
        <f t="shared" ca="1" si="75"/>
        <v>0</v>
      </c>
      <c r="AC102" s="522">
        <f t="shared" ca="1" si="76"/>
        <v>0</v>
      </c>
      <c r="AD102" s="522">
        <f t="shared" ca="1" si="77"/>
        <v>0</v>
      </c>
      <c r="AE102" s="522">
        <f t="shared" ca="1" si="98"/>
        <v>0</v>
      </c>
      <c r="AF102" s="522">
        <f t="shared" ca="1" si="99"/>
        <v>0</v>
      </c>
      <c r="AG102" s="522">
        <f t="shared" ca="1" si="78"/>
        <v>0</v>
      </c>
      <c r="AH102" s="522">
        <f t="shared" ca="1" si="79"/>
        <v>0</v>
      </c>
      <c r="AI102" s="522">
        <f t="shared" ca="1" si="80"/>
        <v>0</v>
      </c>
      <c r="AJ102" s="522">
        <f t="shared" ca="1" si="90"/>
        <v>0</v>
      </c>
      <c r="AK102" s="522">
        <f t="shared" ca="1" si="81"/>
        <v>0</v>
      </c>
      <c r="AL102" s="522">
        <f t="shared" ca="1" si="82"/>
        <v>0</v>
      </c>
      <c r="AM102" s="522">
        <f t="shared" ca="1" si="83"/>
        <v>0</v>
      </c>
      <c r="AN102" s="523">
        <f t="shared" ca="1" si="84"/>
        <v>0</v>
      </c>
      <c r="AO102" s="523">
        <f t="shared" ca="1" si="85"/>
        <v>0</v>
      </c>
      <c r="AP102" s="524">
        <f t="shared" ca="1" si="86"/>
        <v>0</v>
      </c>
      <c r="AQ102" s="525">
        <f ca="1">IF(AND(SUM(AQ$7:AQ101)=1, SUM($AP102:AP102)=1,OR($AF102=1,$AE102=1)),1,0)</f>
        <v>0</v>
      </c>
      <c r="AR102" s="525">
        <f ca="1">IF(AND(SUM(AR$7:AR101)=1, SUM($AP102:AQ102)=1,OR($AF102=1,$AE102=1)),1,0)</f>
        <v>0</v>
      </c>
      <c r="AS102" s="526">
        <f ca="1">IF(AND(SUM(AS$7:AS101)=1, SUM($AP102:AR102)=1,OR($AF102=1,AD102=1),SUM(AX$7:AX101)&lt;2),1,0)</f>
        <v>0</v>
      </c>
      <c r="AT102" s="526">
        <f ca="1">IF(AND(SUM(AT$7:AT101)=1, SUM($AP102:AS102)=1,OR($AG102=1,$AH102=1,$AF102=1,$AD102=1)),1,0)</f>
        <v>0</v>
      </c>
      <c r="AU102" s="526">
        <f ca="1">IF(AND(SUM(AU$7:AU101)=1, SUM($AP102:AT102)=1,OR($AG102=1,$AH102=1,$AF102=1,$AD102=1)),1,0)</f>
        <v>0</v>
      </c>
      <c r="AV102" s="526">
        <f ca="1">IF(AND(SUM(AV$7:AV101)=1, SUM($AP102:AU102)=1,OR($AG102=1,$AH102=1,$AF102=1,$AD102=1)),1,0)</f>
        <v>0</v>
      </c>
      <c r="AW102" s="526">
        <f ca="1">IF(AND(SUM(AW$7:AW101)=1, SUM($AP102:AV102)=1,OR($AG102=1,$AH102=1,$AF102=1,$AD102=1)),1,0)</f>
        <v>0</v>
      </c>
      <c r="AX102" s="526">
        <f ca="1">IF(AND(SUM(AX$7:AX101)=1, SUM($AP102:AW102)=1,SUM(AS$7:AS101)&lt;2,OR(AG102=1,AH102=1,AD102=1)),1,0)</f>
        <v>0</v>
      </c>
      <c r="AY102" s="526">
        <f ca="1">IF(AND(SUM(AY$7:AY101)=1,OR($AI102=1)),1,0)</f>
        <v>0</v>
      </c>
      <c r="AZ102" s="526">
        <f ca="1">IF(AND(SUM(AZ$7:AZ101)=1,OR($AB102=1)),1,0)</f>
        <v>0</v>
      </c>
      <c r="BA102" s="527">
        <f ca="1">IF(SUM($AP102:AZ102)=1,1,0)</f>
        <v>0</v>
      </c>
      <c r="BB102" s="528" t="str">
        <f t="shared" ca="1" si="64"/>
        <v/>
      </c>
      <c r="BC102" s="526" t="str">
        <f t="shared" ca="1" si="64"/>
        <v/>
      </c>
      <c r="BD102" s="526" t="str">
        <f t="shared" ca="1" si="64"/>
        <v/>
      </c>
      <c r="BE102" s="526" t="str">
        <f t="shared" ca="1" si="64"/>
        <v/>
      </c>
      <c r="BF102" s="526" t="str">
        <f t="shared" ca="1" si="64"/>
        <v/>
      </c>
      <c r="BG102" s="526" t="str">
        <f t="shared" ca="1" si="61"/>
        <v/>
      </c>
      <c r="BH102" s="526" t="str">
        <f t="shared" ca="1" si="61"/>
        <v/>
      </c>
      <c r="BI102" s="526" t="str">
        <f t="shared" ca="1" si="61"/>
        <v/>
      </c>
      <c r="BJ102" s="526" t="str">
        <f t="shared" ca="1" si="61"/>
        <v/>
      </c>
      <c r="BK102" s="526" t="str">
        <f t="shared" ca="1" si="61"/>
        <v/>
      </c>
      <c r="BL102" s="527" t="str">
        <f t="shared" ca="1" si="61"/>
        <v/>
      </c>
      <c r="BM102" s="487" t="str">
        <f t="shared" ca="1" si="96"/>
        <v/>
      </c>
      <c r="BN102" s="488" t="str">
        <f t="shared" ca="1" si="96"/>
        <v/>
      </c>
      <c r="BO102" s="488" t="str">
        <f t="shared" ca="1" si="96"/>
        <v/>
      </c>
      <c r="BP102" s="488" t="str">
        <f t="shared" ca="1" si="96"/>
        <v/>
      </c>
      <c r="BQ102" s="488" t="str">
        <f t="shared" ca="1" si="96"/>
        <v/>
      </c>
      <c r="BR102" s="488" t="str">
        <f t="shared" ca="1" si="96"/>
        <v/>
      </c>
      <c r="BS102" s="488" t="str">
        <f t="shared" ca="1" si="96"/>
        <v/>
      </c>
      <c r="BT102" s="488" t="str">
        <f t="shared" ca="1" si="95"/>
        <v/>
      </c>
      <c r="BU102" s="489" t="str">
        <f t="shared" ca="1" si="59"/>
        <v/>
      </c>
      <c r="BV102" s="584"/>
      <c r="BW102" s="440"/>
      <c r="BX102" s="441">
        <f t="shared" ca="1" si="87"/>
        <v>0</v>
      </c>
      <c r="BY102" s="394">
        <f t="shared" ca="1" si="88"/>
        <v>0</v>
      </c>
      <c r="BZ102" s="394">
        <f t="shared" ca="1" si="91"/>
        <v>0</v>
      </c>
      <c r="CA102" s="394">
        <f t="shared" ca="1" si="89"/>
        <v>0</v>
      </c>
      <c r="CB102" s="468"/>
      <c r="CC102" s="467">
        <f ca="1">'Product CodesCentral'!G95</f>
        <v>1</v>
      </c>
      <c r="CD102" s="440"/>
      <c r="CE102" s="440"/>
      <c r="CF102" s="440"/>
      <c r="CG102" s="584"/>
      <c r="CH102" s="584"/>
      <c r="CI102" s="584"/>
      <c r="CJ102" s="584"/>
      <c r="CK102" s="584"/>
      <c r="CL102" s="584"/>
      <c r="CM102" s="584"/>
      <c r="CN102" s="584"/>
      <c r="CO102" s="584"/>
      <c r="CP102" s="584"/>
      <c r="CQ102" s="584"/>
      <c r="CR102" s="584"/>
      <c r="CS102" s="584"/>
      <c r="CT102" s="584"/>
      <c r="CU102" s="584"/>
      <c r="CV102" s="584"/>
      <c r="CW102" s="584"/>
      <c r="CX102" s="584"/>
      <c r="CY102" s="584"/>
      <c r="CZ102" s="584"/>
      <c r="DA102" s="584"/>
      <c r="DB102" s="584"/>
      <c r="DC102" s="584"/>
      <c r="DD102" s="584"/>
      <c r="DE102" s="584"/>
      <c r="DF102" s="584"/>
      <c r="DG102" s="584"/>
      <c r="DH102" s="584"/>
      <c r="DI102" s="584"/>
      <c r="DJ102" s="584"/>
      <c r="DK102" s="584"/>
      <c r="DL102" s="584"/>
      <c r="DM102" s="584"/>
      <c r="DN102" s="584"/>
      <c r="DO102" s="584"/>
      <c r="DP102" s="584"/>
      <c r="DQ102" s="584"/>
      <c r="DR102" s="584"/>
      <c r="DS102" s="584"/>
      <c r="DT102" s="584"/>
      <c r="DU102" s="584"/>
      <c r="DV102" s="584"/>
      <c r="DW102" s="584"/>
      <c r="DX102" s="584"/>
      <c r="DY102" s="584"/>
      <c r="DZ102" s="584"/>
      <c r="EA102" s="584"/>
      <c r="EB102" s="584"/>
      <c r="EC102" s="584"/>
      <c r="ED102" s="584"/>
      <c r="EE102" s="584"/>
      <c r="EF102" s="584"/>
      <c r="EG102" s="584"/>
      <c r="EH102" s="584"/>
      <c r="EI102" s="584"/>
      <c r="EJ102" s="584"/>
      <c r="EK102" s="584"/>
      <c r="EL102" s="584"/>
      <c r="EM102" s="584"/>
      <c r="EN102" s="584"/>
      <c r="EO102" s="584"/>
      <c r="EP102" s="584"/>
      <c r="EQ102" s="584"/>
      <c r="ER102" s="584"/>
      <c r="ES102" s="584"/>
      <c r="ET102" s="584"/>
      <c r="EU102" s="584"/>
      <c r="EV102" s="584"/>
      <c r="EW102" s="584"/>
      <c r="EX102" s="584"/>
      <c r="EY102" s="584"/>
      <c r="EZ102" s="584"/>
      <c r="FA102" s="584"/>
      <c r="FB102" s="584"/>
      <c r="FC102" s="584"/>
      <c r="FD102" s="584"/>
      <c r="FE102" s="584"/>
      <c r="FF102" s="584"/>
      <c r="FG102" s="584"/>
      <c r="FH102" s="584"/>
      <c r="FI102" s="584"/>
      <c r="FJ102" s="584"/>
      <c r="FK102" s="584"/>
      <c r="FL102" s="584"/>
      <c r="FM102" s="584"/>
      <c r="FN102" s="584"/>
      <c r="FO102" s="584"/>
      <c r="FP102" s="584"/>
      <c r="FQ102" s="584"/>
      <c r="FR102" s="584"/>
      <c r="FS102" s="584"/>
      <c r="FT102" s="584"/>
    </row>
    <row r="103" spans="1:176" s="585" customFormat="1" ht="15" hidden="1" customHeight="1" thickBot="1" x14ac:dyDescent="0.3">
      <c r="A103" s="440"/>
      <c r="B103" s="468"/>
      <c r="C103" s="532"/>
      <c r="D103" s="533"/>
      <c r="E103" s="534"/>
      <c r="F103" s="535"/>
      <c r="G103" s="535"/>
      <c r="H103" s="556"/>
      <c r="I103" s="444"/>
      <c r="J103" s="474"/>
      <c r="K103" s="474" t="str">
        <f t="shared" ca="1" si="71"/>
        <v>[5 - -]</v>
      </c>
      <c r="L103" s="474"/>
      <c r="M103" s="474" t="str">
        <f t="shared" si="93"/>
        <v>[5 - -]</v>
      </c>
      <c r="N103" s="474" t="str">
        <f t="shared" ca="1" si="94"/>
        <v/>
      </c>
      <c r="O103" s="448" t="str">
        <f t="shared" ca="1" si="68"/>
        <v/>
      </c>
      <c r="P103" s="448" t="str">
        <f t="shared" ca="1" si="69"/>
        <v/>
      </c>
      <c r="Q103" s="449" t="str">
        <f t="shared" ca="1" si="92"/>
        <v/>
      </c>
      <c r="R103" s="475" t="str">
        <f t="shared" si="67"/>
        <v/>
      </c>
      <c r="S103" s="474" t="str">
        <f>""</f>
        <v/>
      </c>
      <c r="T103" s="562"/>
      <c r="U103" s="562"/>
      <c r="V103" s="562"/>
      <c r="W103" s="476" t="str">
        <f t="shared" ca="1" si="70"/>
        <v/>
      </c>
      <c r="X103" s="477" t="str">
        <f t="shared" ca="1" si="72"/>
        <v/>
      </c>
      <c r="Y103" s="477" t="str">
        <f t="shared" ca="1" si="73"/>
        <v/>
      </c>
      <c r="Z103" s="477" t="str">
        <f t="shared" ca="1" si="74"/>
        <v/>
      </c>
      <c r="AA103" s="583">
        <f ca="1">SelectionDataCentral!C103</f>
        <v>0</v>
      </c>
      <c r="AB103" s="521">
        <f t="shared" ca="1" si="75"/>
        <v>0</v>
      </c>
      <c r="AC103" s="522">
        <f t="shared" ca="1" si="76"/>
        <v>0</v>
      </c>
      <c r="AD103" s="522">
        <f t="shared" ca="1" si="77"/>
        <v>0</v>
      </c>
      <c r="AE103" s="522">
        <f t="shared" ca="1" si="98"/>
        <v>0</v>
      </c>
      <c r="AF103" s="522">
        <f t="shared" ca="1" si="99"/>
        <v>0</v>
      </c>
      <c r="AG103" s="522">
        <f t="shared" ca="1" si="78"/>
        <v>0</v>
      </c>
      <c r="AH103" s="522">
        <f t="shared" ca="1" si="79"/>
        <v>0</v>
      </c>
      <c r="AI103" s="522">
        <f t="shared" ca="1" si="80"/>
        <v>0</v>
      </c>
      <c r="AJ103" s="522">
        <f t="shared" ca="1" si="90"/>
        <v>0</v>
      </c>
      <c r="AK103" s="522">
        <f t="shared" ca="1" si="81"/>
        <v>0</v>
      </c>
      <c r="AL103" s="522">
        <f t="shared" ca="1" si="82"/>
        <v>0</v>
      </c>
      <c r="AM103" s="522">
        <f t="shared" ca="1" si="83"/>
        <v>0</v>
      </c>
      <c r="AN103" s="523">
        <f t="shared" ca="1" si="84"/>
        <v>0</v>
      </c>
      <c r="AO103" s="523">
        <f t="shared" ca="1" si="85"/>
        <v>0</v>
      </c>
      <c r="AP103" s="524">
        <f t="shared" ca="1" si="86"/>
        <v>0</v>
      </c>
      <c r="AQ103" s="525">
        <f ca="1">IF(AND(SUM(AQ$7:AQ102)=1, SUM($AP103:AP103)=1,OR($AF103=1,$AE103=1)),1,0)</f>
        <v>0</v>
      </c>
      <c r="AR103" s="525">
        <f ca="1">IF(AND(SUM(AR$7:AR102)=1, SUM($AP103:AQ103)=1,OR($AF103=1,$AE103=1)),1,0)</f>
        <v>0</v>
      </c>
      <c r="AS103" s="526">
        <f ca="1">IF(AND(SUM(AS$7:AS102)=1, SUM($AP103:AR103)=1,OR($AF103=1,AD103=1),SUM(AX$7:AX102)&lt;2),1,0)</f>
        <v>0</v>
      </c>
      <c r="AT103" s="526">
        <f ca="1">IF(AND(SUM(AT$7:AT102)=1, SUM($AP103:AS103)=1,OR($AG103=1,$AH103=1,$AF103=1,$AD103=1)),1,0)</f>
        <v>0</v>
      </c>
      <c r="AU103" s="526">
        <f ca="1">IF(AND(SUM(AU$7:AU102)=1, SUM($AP103:AT103)=1,OR($AG103=1,$AH103=1,$AF103=1,$AD103=1)),1,0)</f>
        <v>0</v>
      </c>
      <c r="AV103" s="526">
        <f ca="1">IF(AND(SUM(AV$7:AV102)=1, SUM($AP103:AU103)=1,OR($AG103=1,$AH103=1,$AF103=1,$AD103=1)),1,0)</f>
        <v>0</v>
      </c>
      <c r="AW103" s="526">
        <f ca="1">IF(AND(SUM(AW$7:AW102)=1, SUM($AP103:AV103)=1,OR($AG103=1,$AH103=1,$AF103=1,$AD103=1)),1,0)</f>
        <v>0</v>
      </c>
      <c r="AX103" s="526">
        <f ca="1">IF(AND(SUM(AX$7:AX102)=1, SUM($AP103:AW103)=1,SUM(AS$7:AS102)&lt;2,OR(AG103=1,AH103=1,AD103=1)),1,0)</f>
        <v>0</v>
      </c>
      <c r="AY103" s="526">
        <f ca="1">IF(AND(SUM(AY$7:AY102)=1,OR($AI103=1)),1,0)</f>
        <v>0</v>
      </c>
      <c r="AZ103" s="526">
        <f ca="1">IF(AND(SUM(AZ$7:AZ102)=1,OR($AB103=1)),1,0)</f>
        <v>0</v>
      </c>
      <c r="BA103" s="527">
        <f ca="1">IF(SUM($AP103:AZ103)=1,1,0)</f>
        <v>0</v>
      </c>
      <c r="BB103" s="528" t="str">
        <f t="shared" ca="1" si="64"/>
        <v/>
      </c>
      <c r="BC103" s="526" t="str">
        <f t="shared" ca="1" si="64"/>
        <v/>
      </c>
      <c r="BD103" s="526" t="str">
        <f t="shared" ca="1" si="64"/>
        <v/>
      </c>
      <c r="BE103" s="526" t="str">
        <f t="shared" ca="1" si="64"/>
        <v/>
      </c>
      <c r="BF103" s="526" t="str">
        <f t="shared" ca="1" si="64"/>
        <v/>
      </c>
      <c r="BG103" s="526" t="str">
        <f t="shared" ca="1" si="61"/>
        <v/>
      </c>
      <c r="BH103" s="526" t="str">
        <f t="shared" ca="1" si="61"/>
        <v/>
      </c>
      <c r="BI103" s="526" t="str">
        <f t="shared" ca="1" si="61"/>
        <v/>
      </c>
      <c r="BJ103" s="526" t="str">
        <f t="shared" ca="1" si="61"/>
        <v/>
      </c>
      <c r="BK103" s="526" t="str">
        <f t="shared" ca="1" si="61"/>
        <v/>
      </c>
      <c r="BL103" s="527" t="str">
        <f t="shared" ca="1" si="61"/>
        <v/>
      </c>
      <c r="BM103" s="487" t="str">
        <f t="shared" ca="1" si="96"/>
        <v/>
      </c>
      <c r="BN103" s="488" t="str">
        <f t="shared" ca="1" si="96"/>
        <v/>
      </c>
      <c r="BO103" s="488" t="str">
        <f t="shared" ca="1" si="96"/>
        <v/>
      </c>
      <c r="BP103" s="488" t="str">
        <f t="shared" ca="1" si="96"/>
        <v/>
      </c>
      <c r="BQ103" s="488" t="str">
        <f t="shared" ca="1" si="96"/>
        <v/>
      </c>
      <c r="BR103" s="488" t="str">
        <f t="shared" ca="1" si="96"/>
        <v/>
      </c>
      <c r="BS103" s="488" t="str">
        <f t="shared" ca="1" si="96"/>
        <v/>
      </c>
      <c r="BT103" s="488" t="str">
        <f t="shared" ca="1" si="95"/>
        <v/>
      </c>
      <c r="BU103" s="489" t="str">
        <f t="shared" ca="1" si="59"/>
        <v/>
      </c>
      <c r="BV103" s="584"/>
      <c r="BW103" s="440"/>
      <c r="BX103" s="441">
        <f t="shared" ca="1" si="87"/>
        <v>0</v>
      </c>
      <c r="BY103" s="394">
        <f t="shared" ca="1" si="88"/>
        <v>0</v>
      </c>
      <c r="BZ103" s="394">
        <f t="shared" ca="1" si="91"/>
        <v>0</v>
      </c>
      <c r="CA103" s="394">
        <f t="shared" ca="1" si="89"/>
        <v>0</v>
      </c>
      <c r="CB103" s="468"/>
      <c r="CC103" s="467">
        <f ca="1">'Product CodesCentral'!G96</f>
        <v>1</v>
      </c>
      <c r="CD103" s="440"/>
      <c r="CE103" s="440"/>
      <c r="CF103" s="440"/>
      <c r="CG103" s="584"/>
      <c r="CH103" s="584"/>
      <c r="CI103" s="584"/>
      <c r="CJ103" s="584"/>
      <c r="CK103" s="584"/>
      <c r="CL103" s="584"/>
      <c r="CM103" s="584"/>
      <c r="CN103" s="584"/>
      <c r="CO103" s="584"/>
      <c r="CP103" s="584"/>
      <c r="CQ103" s="584"/>
      <c r="CR103" s="584"/>
      <c r="CS103" s="584"/>
      <c r="CT103" s="584"/>
      <c r="CU103" s="584"/>
      <c r="CV103" s="584"/>
      <c r="CW103" s="584"/>
      <c r="CX103" s="584"/>
      <c r="CY103" s="584"/>
      <c r="CZ103" s="584"/>
      <c r="DA103" s="584"/>
      <c r="DB103" s="584"/>
      <c r="DC103" s="584"/>
      <c r="DD103" s="584"/>
      <c r="DE103" s="584"/>
      <c r="DF103" s="584"/>
      <c r="DG103" s="584"/>
      <c r="DH103" s="584"/>
      <c r="DI103" s="584"/>
      <c r="DJ103" s="584"/>
      <c r="DK103" s="584"/>
      <c r="DL103" s="584"/>
      <c r="DM103" s="584"/>
      <c r="DN103" s="584"/>
      <c r="DO103" s="584"/>
      <c r="DP103" s="584"/>
      <c r="DQ103" s="584"/>
      <c r="DR103" s="584"/>
      <c r="DS103" s="584"/>
      <c r="DT103" s="584"/>
      <c r="DU103" s="584"/>
      <c r="DV103" s="584"/>
      <c r="DW103" s="584"/>
      <c r="DX103" s="584"/>
      <c r="DY103" s="584"/>
      <c r="DZ103" s="584"/>
      <c r="EA103" s="584"/>
      <c r="EB103" s="584"/>
      <c r="EC103" s="584"/>
      <c r="ED103" s="584"/>
      <c r="EE103" s="584"/>
      <c r="EF103" s="584"/>
      <c r="EG103" s="584"/>
      <c r="EH103" s="584"/>
      <c r="EI103" s="584"/>
      <c r="EJ103" s="584"/>
      <c r="EK103" s="584"/>
      <c r="EL103" s="584"/>
      <c r="EM103" s="584"/>
      <c r="EN103" s="584"/>
      <c r="EO103" s="584"/>
      <c r="EP103" s="584"/>
      <c r="EQ103" s="584"/>
      <c r="ER103" s="584"/>
      <c r="ES103" s="584"/>
      <c r="ET103" s="584"/>
      <c r="EU103" s="584"/>
      <c r="EV103" s="584"/>
      <c r="EW103" s="584"/>
      <c r="EX103" s="584"/>
      <c r="EY103" s="584"/>
      <c r="EZ103" s="584"/>
      <c r="FA103" s="584"/>
      <c r="FB103" s="584"/>
      <c r="FC103" s="584"/>
      <c r="FD103" s="584"/>
      <c r="FE103" s="584"/>
      <c r="FF103" s="584"/>
      <c r="FG103" s="584"/>
      <c r="FH103" s="584"/>
      <c r="FI103" s="584"/>
      <c r="FJ103" s="584"/>
      <c r="FK103" s="584"/>
      <c r="FL103" s="584"/>
      <c r="FM103" s="584"/>
      <c r="FN103" s="584"/>
      <c r="FO103" s="584"/>
      <c r="FP103" s="584"/>
      <c r="FQ103" s="584"/>
      <c r="FR103" s="584"/>
      <c r="FS103" s="584"/>
      <c r="FT103" s="584"/>
    </row>
    <row r="104" spans="1:176" s="585" customFormat="1" ht="15" hidden="1" customHeight="1" thickBot="1" x14ac:dyDescent="0.3">
      <c r="A104" s="440"/>
      <c r="B104" s="468"/>
      <c r="C104" s="566"/>
      <c r="D104" s="541"/>
      <c r="E104" s="517"/>
      <c r="F104" s="579"/>
      <c r="G104" s="579"/>
      <c r="H104" s="556"/>
      <c r="I104" s="444"/>
      <c r="J104" s="474"/>
      <c r="K104" s="474" t="str">
        <f t="shared" ca="1" si="71"/>
        <v>[5 - -]</v>
      </c>
      <c r="L104" s="474"/>
      <c r="M104" s="474" t="str">
        <f t="shared" si="93"/>
        <v>[5 - -]</v>
      </c>
      <c r="N104" s="474" t="str">
        <f t="shared" ca="1" si="94"/>
        <v/>
      </c>
      <c r="O104" s="448" t="str">
        <f t="shared" ca="1" si="68"/>
        <v/>
      </c>
      <c r="P104" s="448" t="str">
        <f t="shared" ca="1" si="69"/>
        <v/>
      </c>
      <c r="Q104" s="449" t="str">
        <f t="shared" ca="1" si="92"/>
        <v/>
      </c>
      <c r="R104" s="475" t="str">
        <f t="shared" si="67"/>
        <v/>
      </c>
      <c r="S104" s="474" t="str">
        <f>""</f>
        <v/>
      </c>
      <c r="T104" s="562"/>
      <c r="U104" s="562"/>
      <c r="V104" s="562"/>
      <c r="W104" s="476" t="str">
        <f t="shared" ref="W104:W135" ca="1" si="100">IF(OR(F104=$AQ$6,F104=$AR$6),"",CONCATENATE(X104,Y104,Z104,BM104,BN104,BO104,BP104,BQ104,BR104,BS104,BT104,BU104))</f>
        <v/>
      </c>
      <c r="X104" s="477" t="str">
        <f ca="1">IF($AA104="AI"," [402-AI","")</f>
        <v/>
      </c>
      <c r="Y104" s="477" t="str">
        <f t="shared" ca="1" si="73"/>
        <v/>
      </c>
      <c r="Z104" s="477" t="str">
        <f t="shared" ca="1" si="74"/>
        <v/>
      </c>
      <c r="AA104" s="583">
        <f ca="1">SelectionDataCentral!C104</f>
        <v>0</v>
      </c>
      <c r="AB104" s="521">
        <f t="shared" ca="1" si="75"/>
        <v>0</v>
      </c>
      <c r="AC104" s="522">
        <f t="shared" ca="1" si="76"/>
        <v>0</v>
      </c>
      <c r="AD104" s="522">
        <f t="shared" ca="1" si="77"/>
        <v>0</v>
      </c>
      <c r="AE104" s="522">
        <f t="shared" ca="1" si="98"/>
        <v>0</v>
      </c>
      <c r="AF104" s="522">
        <f t="shared" ca="1" si="99"/>
        <v>0</v>
      </c>
      <c r="AG104" s="522">
        <f t="shared" ca="1" si="78"/>
        <v>0</v>
      </c>
      <c r="AH104" s="522">
        <f t="shared" ca="1" si="79"/>
        <v>0</v>
      </c>
      <c r="AI104" s="522">
        <f t="shared" ca="1" si="80"/>
        <v>0</v>
      </c>
      <c r="AJ104" s="522">
        <f t="shared" ca="1" si="90"/>
        <v>0</v>
      </c>
      <c r="AK104" s="522">
        <f t="shared" ca="1" si="81"/>
        <v>0</v>
      </c>
      <c r="AL104" s="522">
        <f t="shared" ca="1" si="82"/>
        <v>0</v>
      </c>
      <c r="AM104" s="522">
        <f t="shared" ca="1" si="83"/>
        <v>0</v>
      </c>
      <c r="AN104" s="523">
        <f t="shared" ca="1" si="84"/>
        <v>0</v>
      </c>
      <c r="AO104" s="523">
        <f t="shared" ca="1" si="85"/>
        <v>0</v>
      </c>
      <c r="AP104" s="524">
        <f t="shared" ca="1" si="86"/>
        <v>0</v>
      </c>
      <c r="AQ104" s="525">
        <f ca="1">IF(AND(SUM(AQ$7:AQ103)=1, SUM($AP104:AP104)=1,OR($AF104=1,$AE104=1)),1,0)</f>
        <v>0</v>
      </c>
      <c r="AR104" s="525">
        <f ca="1">IF(AND(SUM(AR$7:AR103)=1, SUM($AP104:AQ104)=1,OR($AF104=1,$AE104=1)),1,0)</f>
        <v>0</v>
      </c>
      <c r="AS104" s="526">
        <f ca="1">IF(AND(SUM(AS$7:AS103)=1, SUM($AP104:AR104)=1,OR($AF104=1,AD104=1),SUM(AX$7:AX103)&lt;2),1,0)</f>
        <v>0</v>
      </c>
      <c r="AT104" s="526">
        <f ca="1">IF(AND(SUM(AT$7:AT103)=1, SUM($AP104:AS104)=1,OR($AG104=1,$AH104=1,$AF104=1,$AD104=1)),1,0)</f>
        <v>0</v>
      </c>
      <c r="AU104" s="526">
        <f ca="1">IF(AND(SUM(AU$7:AU103)=1, SUM($AP104:AT104)=1,OR($AG104=1,$AH104=1,$AF104=1,$AD104=1)),1,0)</f>
        <v>0</v>
      </c>
      <c r="AV104" s="526">
        <f ca="1">IF(AND(SUM(AV$7:AV103)=1, SUM($AP104:AU104)=1,OR($AG104=1,$AH104=1,$AF104=1,$AD104=1)),1,0)</f>
        <v>0</v>
      </c>
      <c r="AW104" s="526">
        <f ca="1">IF(AND(SUM(AW$7:AW103)=1, SUM($AP104:AV104)=1,OR($AG104=1,$AH104=1,$AF104=1,$AD104=1)),1,0)</f>
        <v>0</v>
      </c>
      <c r="AX104" s="526">
        <f ca="1">IF(AND(SUM(AX$7:AX103)=1, SUM($AP104:AW104)=1,SUM(AS$7:AS103)&lt;2,OR(AG104=1,AH104=1,AD104=1)),1,0)</f>
        <v>0</v>
      </c>
      <c r="AY104" s="526">
        <f ca="1">IF(AND(SUM(AY$7:AY103)=1,OR($AI104=1)),1,0)</f>
        <v>0</v>
      </c>
      <c r="AZ104" s="526">
        <f ca="1">IF(AND(SUM(AZ$7:AZ103)=1,OR($AB104=1)),1,0)</f>
        <v>0</v>
      </c>
      <c r="BA104" s="527">
        <f ca="1">IF(SUM($AP104:AZ104)=1,1,0)</f>
        <v>0</v>
      </c>
      <c r="BB104" s="528" t="str">
        <f t="shared" ca="1" si="64"/>
        <v/>
      </c>
      <c r="BC104" s="526" t="str">
        <f t="shared" ca="1" si="64"/>
        <v/>
      </c>
      <c r="BD104" s="526" t="str">
        <f t="shared" ca="1" si="64"/>
        <v/>
      </c>
      <c r="BE104" s="526" t="str">
        <f t="shared" ca="1" si="64"/>
        <v/>
      </c>
      <c r="BF104" s="526" t="str">
        <f t="shared" ca="1" si="64"/>
        <v/>
      </c>
      <c r="BG104" s="526" t="str">
        <f t="shared" ca="1" si="61"/>
        <v/>
      </c>
      <c r="BH104" s="526" t="str">
        <f t="shared" ca="1" si="61"/>
        <v/>
      </c>
      <c r="BI104" s="526" t="str">
        <f t="shared" ca="1" si="61"/>
        <v/>
      </c>
      <c r="BJ104" s="526" t="str">
        <f t="shared" ref="BJ104:BL140" ca="1" si="101">IF(AY104&gt;0,AY$6,"")</f>
        <v/>
      </c>
      <c r="BK104" s="526" t="str">
        <f t="shared" ca="1" si="101"/>
        <v/>
      </c>
      <c r="BL104" s="527" t="str">
        <f t="shared" ca="1" si="101"/>
        <v/>
      </c>
      <c r="BM104" s="487" t="str">
        <f t="shared" ca="1" si="96"/>
        <v/>
      </c>
      <c r="BN104" s="488" t="str">
        <f t="shared" ca="1" si="96"/>
        <v/>
      </c>
      <c r="BO104" s="488" t="str">
        <f t="shared" ca="1" si="96"/>
        <v/>
      </c>
      <c r="BP104" s="488" t="str">
        <f t="shared" ca="1" si="96"/>
        <v/>
      </c>
      <c r="BQ104" s="488" t="str">
        <f t="shared" ca="1" si="96"/>
        <v/>
      </c>
      <c r="BR104" s="488" t="str">
        <f t="shared" ca="1" si="96"/>
        <v/>
      </c>
      <c r="BS104" s="488" t="str">
        <f t="shared" ca="1" si="96"/>
        <v/>
      </c>
      <c r="BT104" s="488" t="str">
        <f ca="1">IF(AX104&gt;0,BT$6,"")</f>
        <v/>
      </c>
      <c r="BU104" s="489" t="str">
        <f t="shared" ca="1" si="59"/>
        <v/>
      </c>
      <c r="BV104" s="584"/>
      <c r="BW104" s="440"/>
      <c r="BX104" s="441">
        <f t="shared" ca="1" si="87"/>
        <v>0</v>
      </c>
      <c r="BY104" s="394">
        <f t="shared" ca="1" si="88"/>
        <v>0</v>
      </c>
      <c r="BZ104" s="394">
        <f t="shared" ca="1" si="91"/>
        <v>0</v>
      </c>
      <c r="CA104" s="394">
        <f t="shared" ca="1" si="89"/>
        <v>0</v>
      </c>
      <c r="CB104" s="468"/>
      <c r="CC104" s="467">
        <f ca="1">'Product CodesCentral'!G97</f>
        <v>1</v>
      </c>
      <c r="CD104" s="440"/>
      <c r="CE104" s="440"/>
      <c r="CF104" s="440"/>
      <c r="CG104" s="584"/>
      <c r="CH104" s="584"/>
      <c r="CI104" s="584"/>
      <c r="CJ104" s="584"/>
      <c r="CK104" s="584"/>
      <c r="CL104" s="584"/>
      <c r="CM104" s="584"/>
      <c r="CN104" s="584"/>
      <c r="CO104" s="584"/>
      <c r="CP104" s="584"/>
      <c r="CQ104" s="584"/>
      <c r="CR104" s="584"/>
      <c r="CS104" s="584"/>
      <c r="CT104" s="584"/>
      <c r="CU104" s="584"/>
      <c r="CV104" s="584"/>
      <c r="CW104" s="584"/>
      <c r="CX104" s="584"/>
      <c r="CY104" s="584"/>
      <c r="CZ104" s="584"/>
      <c r="DA104" s="584"/>
      <c r="DB104" s="584"/>
      <c r="DC104" s="584"/>
      <c r="DD104" s="584"/>
      <c r="DE104" s="584"/>
      <c r="DF104" s="584"/>
      <c r="DG104" s="584"/>
      <c r="DH104" s="584"/>
      <c r="DI104" s="584"/>
      <c r="DJ104" s="584"/>
      <c r="DK104" s="584"/>
      <c r="DL104" s="584"/>
      <c r="DM104" s="584"/>
      <c r="DN104" s="584"/>
      <c r="DO104" s="584"/>
      <c r="DP104" s="584"/>
      <c r="DQ104" s="584"/>
      <c r="DR104" s="584"/>
      <c r="DS104" s="584"/>
      <c r="DT104" s="584"/>
      <c r="DU104" s="584"/>
      <c r="DV104" s="584"/>
      <c r="DW104" s="584"/>
      <c r="DX104" s="584"/>
      <c r="DY104" s="584"/>
      <c r="DZ104" s="584"/>
      <c r="EA104" s="584"/>
      <c r="EB104" s="584"/>
      <c r="EC104" s="584"/>
      <c r="ED104" s="584"/>
      <c r="EE104" s="584"/>
      <c r="EF104" s="584"/>
      <c r="EG104" s="584"/>
      <c r="EH104" s="584"/>
      <c r="EI104" s="584"/>
      <c r="EJ104" s="584"/>
      <c r="EK104" s="584"/>
      <c r="EL104" s="584"/>
      <c r="EM104" s="584"/>
      <c r="EN104" s="584"/>
      <c r="EO104" s="584"/>
      <c r="EP104" s="584"/>
      <c r="EQ104" s="584"/>
      <c r="ER104" s="584"/>
      <c r="ES104" s="584"/>
      <c r="ET104" s="584"/>
      <c r="EU104" s="584"/>
      <c r="EV104" s="584"/>
      <c r="EW104" s="584"/>
      <c r="EX104" s="584"/>
      <c r="EY104" s="584"/>
      <c r="EZ104" s="584"/>
      <c r="FA104" s="584"/>
      <c r="FB104" s="584"/>
      <c r="FC104" s="584"/>
      <c r="FD104" s="584"/>
      <c r="FE104" s="584"/>
      <c r="FF104" s="584"/>
      <c r="FG104" s="584"/>
      <c r="FH104" s="584"/>
      <c r="FI104" s="584"/>
      <c r="FJ104" s="584"/>
      <c r="FK104" s="584"/>
      <c r="FL104" s="584"/>
      <c r="FM104" s="584"/>
      <c r="FN104" s="584"/>
      <c r="FO104" s="584"/>
      <c r="FP104" s="584"/>
      <c r="FQ104" s="584"/>
      <c r="FR104" s="584"/>
      <c r="FS104" s="584"/>
      <c r="FT104" s="584"/>
    </row>
    <row r="105" spans="1:176" s="585" customFormat="1" ht="15.75" hidden="1" thickBot="1" x14ac:dyDescent="0.3">
      <c r="A105" s="440"/>
      <c r="B105" s="468"/>
      <c r="C105" s="545"/>
      <c r="D105" s="541"/>
      <c r="E105" s="721"/>
      <c r="F105" s="582"/>
      <c r="G105" s="582"/>
      <c r="H105" s="556"/>
      <c r="I105" s="444"/>
      <c r="J105" s="474"/>
      <c r="K105" s="474" t="str">
        <f t="shared" ca="1" si="71"/>
        <v>[5 - -]</v>
      </c>
      <c r="L105" s="474"/>
      <c r="M105" s="474" t="str">
        <f t="shared" si="93"/>
        <v>[5 - -]</v>
      </c>
      <c r="N105" s="474" t="str">
        <f t="shared" ca="1" si="94"/>
        <v/>
      </c>
      <c r="O105" s="448" t="str">
        <f t="shared" ca="1" si="68"/>
        <v/>
      </c>
      <c r="P105" s="448" t="str">
        <f t="shared" ca="1" si="69"/>
        <v/>
      </c>
      <c r="Q105" s="449" t="str">
        <f t="shared" ca="1" si="92"/>
        <v/>
      </c>
      <c r="R105" s="475" t="str">
        <f t="shared" si="67"/>
        <v/>
      </c>
      <c r="S105" s="474" t="str">
        <f>""</f>
        <v/>
      </c>
      <c r="T105" s="562"/>
      <c r="U105" s="562"/>
      <c r="V105" s="562"/>
      <c r="W105" s="476" t="str">
        <f t="shared" ca="1" si="100"/>
        <v/>
      </c>
      <c r="X105" s="477" t="str">
        <f t="shared" ca="1" si="72"/>
        <v/>
      </c>
      <c r="Y105" s="477" t="str">
        <f t="shared" ca="1" si="73"/>
        <v/>
      </c>
      <c r="Z105" s="477" t="str">
        <f t="shared" ca="1" si="74"/>
        <v/>
      </c>
      <c r="AA105" s="583">
        <f ca="1">SelectionDataCentral!C105</f>
        <v>0</v>
      </c>
      <c r="AB105" s="521">
        <f t="shared" ca="1" si="75"/>
        <v>0</v>
      </c>
      <c r="AC105" s="522">
        <f t="shared" ref="AC105:AC140" ca="1" si="102">IF(AND(OR(AA105="SET_INC",AA105="SET_DO_SET"),D105&lt;&gt;"-"),1,0)</f>
        <v>0</v>
      </c>
      <c r="AD105" s="522">
        <f t="shared" ca="1" si="77"/>
        <v>0</v>
      </c>
      <c r="AE105" s="522">
        <f t="shared" ca="1" si="98"/>
        <v>0</v>
      </c>
      <c r="AF105" s="522">
        <f t="shared" ca="1" si="99"/>
        <v>0</v>
      </c>
      <c r="AG105" s="522">
        <f t="shared" ca="1" si="78"/>
        <v>0</v>
      </c>
      <c r="AH105" s="522">
        <f t="shared" ca="1" si="79"/>
        <v>0</v>
      </c>
      <c r="AI105" s="522">
        <f t="shared" ca="1" si="80"/>
        <v>0</v>
      </c>
      <c r="AJ105" s="522">
        <f t="shared" ca="1" si="90"/>
        <v>0</v>
      </c>
      <c r="AK105" s="522">
        <f t="shared" ref="AK105:AK140" ca="1" si="103">IF(AND($AA105="SRHCO2",$D105&lt;&gt;"-"),1,0)</f>
        <v>0</v>
      </c>
      <c r="AL105" s="522">
        <f t="shared" ref="AL105:AL140" ca="1" si="104">IF(AND($AA105="SRHVOC",$D105&lt;&gt;"-"),1,0)</f>
        <v>0</v>
      </c>
      <c r="AM105" s="522">
        <f t="shared" ca="1" si="83"/>
        <v>0</v>
      </c>
      <c r="AN105" s="523">
        <f t="shared" ca="1" si="84"/>
        <v>0</v>
      </c>
      <c r="AO105" s="523">
        <f t="shared" ref="AO105:AO140" ca="1" si="105">IF(AND(AA105="PWR",D105&lt;&gt;"-"),1,0)</f>
        <v>0</v>
      </c>
      <c r="AP105" s="524">
        <f t="shared" ref="AP105:AP140" ca="1" si="106">IF(AND(D105&lt;&gt;"-",OR(AA105="MB",AA105="DO_GIO",AA105="SET_DO_SET",AA105="DO_SET",AA105="DO_ALL",AA105="DI",AA105="AI",AA105="AO")),1,0)</f>
        <v>0</v>
      </c>
      <c r="AQ105" s="525">
        <f ca="1">IF(AND(SUM(AQ$7:AQ104)=1, SUM($AP105:AP105)=1,OR($AF105=1,$AE105=1)),1,0)</f>
        <v>0</v>
      </c>
      <c r="AR105" s="525">
        <f ca="1">IF(AND(SUM(AR$7:AR104)=1, SUM($AP105:AQ105)=1,OR($AF105=1,$AE105=1)),1,0)</f>
        <v>0</v>
      </c>
      <c r="AS105" s="526">
        <f ca="1">IF(AND(SUM(AS$7:AS104)=1, SUM($AP105:AR105)=1,OR($AF105=1,AD105=1),SUM(AX$7:AX104)&lt;2),1,0)</f>
        <v>0</v>
      </c>
      <c r="AT105" s="526">
        <f ca="1">IF(AND(SUM(AT$7:AT104)=1, SUM($AP105:AS105)=1,OR($AG105=1,$AH105=1,$AF105=1,$AD105=1)),1,0)</f>
        <v>0</v>
      </c>
      <c r="AU105" s="526">
        <f ca="1">IF(AND(SUM(AU$7:AU104)=1, SUM($AP105:AT105)=1,OR($AG105=1,$AH105=1,$AF105=1,$AD105=1)),1,0)</f>
        <v>0</v>
      </c>
      <c r="AV105" s="526">
        <f ca="1">IF(AND(SUM(AV$7:AV104)=1, SUM($AP105:AU105)=1,OR($AG105=1,$AH105=1,$AF105=1,$AD105=1)),1,0)</f>
        <v>0</v>
      </c>
      <c r="AW105" s="526">
        <f ca="1">IF(AND(SUM(AW$7:AW104)=1, SUM($AP105:AV105)=1,OR($AG105=1,$AH105=1,$AF105=1,$AD105=1)),1,0)</f>
        <v>0</v>
      </c>
      <c r="AX105" s="526">
        <f ca="1">IF(AND(SUM(AX$7:AX104)=1, SUM($AP105:AW105)=1,SUM(AS$7:AS104)&lt;2,OR(AG105=1,AH105=1,AD105=1)),1,0)</f>
        <v>0</v>
      </c>
      <c r="AY105" s="526">
        <f ca="1">IF(AND(SUM(AY$7:AY104)=1,OR($AI105=1)),1,0)</f>
        <v>0</v>
      </c>
      <c r="AZ105" s="526">
        <f ca="1">IF(AND(SUM(AZ$7:AZ104)=1,OR($AB105=1)),1,0)</f>
        <v>0</v>
      </c>
      <c r="BA105" s="527">
        <f ca="1">IF(SUM($AP105:AZ105)=1,1,0)</f>
        <v>0</v>
      </c>
      <c r="BB105" s="528" t="str">
        <f t="shared" ca="1" si="64"/>
        <v/>
      </c>
      <c r="BC105" s="526" t="str">
        <f t="shared" ca="1" si="64"/>
        <v/>
      </c>
      <c r="BD105" s="526" t="str">
        <f t="shared" ca="1" si="64"/>
        <v/>
      </c>
      <c r="BE105" s="526" t="str">
        <f t="shared" ca="1" si="64"/>
        <v/>
      </c>
      <c r="BF105" s="526" t="str">
        <f t="shared" ca="1" si="64"/>
        <v/>
      </c>
      <c r="BG105" s="526" t="str">
        <f t="shared" ca="1" si="64"/>
        <v/>
      </c>
      <c r="BH105" s="526" t="str">
        <f t="shared" ca="1" si="64"/>
        <v/>
      </c>
      <c r="BI105" s="526" t="str">
        <f t="shared" ca="1" si="64"/>
        <v/>
      </c>
      <c r="BJ105" s="526" t="str">
        <f t="shared" ca="1" si="101"/>
        <v/>
      </c>
      <c r="BK105" s="526" t="str">
        <f t="shared" ca="1" si="101"/>
        <v/>
      </c>
      <c r="BL105" s="527" t="str">
        <f t="shared" ca="1" si="101"/>
        <v/>
      </c>
      <c r="BM105" s="487" t="str">
        <f t="shared" ca="1" si="96"/>
        <v/>
      </c>
      <c r="BN105" s="488" t="str">
        <f t="shared" ca="1" si="96"/>
        <v/>
      </c>
      <c r="BO105" s="488" t="str">
        <f t="shared" ca="1" si="96"/>
        <v/>
      </c>
      <c r="BP105" s="488" t="str">
        <f t="shared" ca="1" si="96"/>
        <v/>
      </c>
      <c r="BQ105" s="488" t="str">
        <f t="shared" ca="1" si="96"/>
        <v/>
      </c>
      <c r="BR105" s="488" t="str">
        <f t="shared" ca="1" si="96"/>
        <v/>
      </c>
      <c r="BS105" s="488" t="str">
        <f t="shared" ca="1" si="96"/>
        <v/>
      </c>
      <c r="BT105" s="488" t="str">
        <f t="shared" ca="1" si="95"/>
        <v/>
      </c>
      <c r="BU105" s="489" t="str">
        <f t="shared" ca="1" si="59"/>
        <v/>
      </c>
      <c r="BV105" s="584"/>
      <c r="BW105" s="440"/>
      <c r="BX105" s="441">
        <f t="shared" ref="BX105:BX111" ca="1" si="107">IF(CC105&gt;0,INDIRECT("'Product CodesCentral'!C"&amp;CC105),"")</f>
        <v>0</v>
      </c>
      <c r="BY105" s="394">
        <f t="shared" ref="BY105:BY140" ca="1" si="108">IF(CC105&gt;0,INDIRECT("'Product CodesCentral'!D"&amp;CC105),"")</f>
        <v>0</v>
      </c>
      <c r="BZ105" s="394">
        <f t="shared" ca="1" si="91"/>
        <v>0</v>
      </c>
      <c r="CA105" s="394">
        <f t="shared" ref="CA105:CA140" ca="1" si="109">IF(CC105&gt;0,INDIRECT("'Product CodesCentral'!F"&amp;CC105),"")</f>
        <v>0</v>
      </c>
      <c r="CB105" s="468"/>
      <c r="CC105" s="467">
        <f ca="1">'Product CodesCentral'!G98</f>
        <v>1</v>
      </c>
      <c r="CD105" s="440"/>
      <c r="CE105" s="440"/>
      <c r="CF105" s="440"/>
      <c r="CG105" s="584"/>
      <c r="CH105" s="584"/>
      <c r="CI105" s="584"/>
      <c r="CJ105" s="584"/>
      <c r="CK105" s="584"/>
      <c r="CL105" s="584"/>
      <c r="CM105" s="584"/>
      <c r="CN105" s="584"/>
      <c r="CO105" s="584"/>
      <c r="CP105" s="584"/>
      <c r="CQ105" s="584"/>
      <c r="CR105" s="584"/>
      <c r="CS105" s="584"/>
      <c r="CT105" s="584"/>
      <c r="CU105" s="584"/>
      <c r="CV105" s="584"/>
      <c r="CW105" s="584"/>
      <c r="CX105" s="584"/>
      <c r="CY105" s="584"/>
      <c r="CZ105" s="584"/>
      <c r="DA105" s="584"/>
      <c r="DB105" s="584"/>
      <c r="DC105" s="584"/>
      <c r="DD105" s="584"/>
      <c r="DE105" s="584"/>
      <c r="DF105" s="584"/>
      <c r="DG105" s="584"/>
      <c r="DH105" s="584"/>
      <c r="DI105" s="584"/>
      <c r="DJ105" s="584"/>
      <c r="DK105" s="584"/>
      <c r="DL105" s="584"/>
      <c r="DM105" s="584"/>
      <c r="DN105" s="584"/>
      <c r="DO105" s="584"/>
      <c r="DP105" s="584"/>
      <c r="DQ105" s="584"/>
      <c r="DR105" s="584"/>
      <c r="DS105" s="584"/>
      <c r="DT105" s="584"/>
      <c r="DU105" s="584"/>
      <c r="DV105" s="584"/>
      <c r="DW105" s="584"/>
      <c r="DX105" s="584"/>
      <c r="DY105" s="584"/>
      <c r="DZ105" s="584"/>
      <c r="EA105" s="584"/>
      <c r="EB105" s="584"/>
      <c r="EC105" s="584"/>
      <c r="ED105" s="584"/>
      <c r="EE105" s="584"/>
      <c r="EF105" s="584"/>
      <c r="EG105" s="584"/>
      <c r="EH105" s="584"/>
      <c r="EI105" s="584"/>
      <c r="EJ105" s="584"/>
      <c r="EK105" s="584"/>
      <c r="EL105" s="584"/>
      <c r="EM105" s="584"/>
      <c r="EN105" s="584"/>
      <c r="EO105" s="584"/>
      <c r="EP105" s="584"/>
      <c r="EQ105" s="584"/>
      <c r="ER105" s="584"/>
      <c r="ES105" s="584"/>
      <c r="ET105" s="584"/>
      <c r="EU105" s="584"/>
      <c r="EV105" s="584"/>
      <c r="EW105" s="584"/>
      <c r="EX105" s="584"/>
      <c r="EY105" s="584"/>
      <c r="EZ105" s="584"/>
      <c r="FA105" s="584"/>
      <c r="FB105" s="584"/>
      <c r="FC105" s="584"/>
      <c r="FD105" s="584"/>
      <c r="FE105" s="584"/>
      <c r="FF105" s="584"/>
      <c r="FG105" s="584"/>
      <c r="FH105" s="584"/>
      <c r="FI105" s="584"/>
      <c r="FJ105" s="584"/>
      <c r="FK105" s="584"/>
      <c r="FL105" s="584"/>
      <c r="FM105" s="584"/>
      <c r="FN105" s="584"/>
      <c r="FO105" s="584"/>
      <c r="FP105" s="584"/>
      <c r="FQ105" s="584"/>
      <c r="FR105" s="584"/>
      <c r="FS105" s="584"/>
      <c r="FT105" s="584"/>
    </row>
    <row r="106" spans="1:176" s="585" customFormat="1" ht="15" customHeight="1" x14ac:dyDescent="0.25">
      <c r="A106" s="440"/>
      <c r="B106" s="468"/>
      <c r="C106" s="532"/>
      <c r="D106" s="533"/>
      <c r="E106" s="709"/>
      <c r="F106" s="535"/>
      <c r="G106" s="535"/>
      <c r="H106" s="556"/>
      <c r="I106" s="444"/>
      <c r="J106" s="474"/>
      <c r="K106" s="474" t="str">
        <f t="shared" ca="1" si="71"/>
        <v>[5 - -]</v>
      </c>
      <c r="L106" s="474"/>
      <c r="M106" s="474" t="str">
        <f t="shared" si="93"/>
        <v>[5 - -]</v>
      </c>
      <c r="N106" s="474" t="str">
        <f t="shared" ca="1" si="94"/>
        <v/>
      </c>
      <c r="O106" s="448" t="str">
        <f t="shared" ca="1" si="68"/>
        <v/>
      </c>
      <c r="P106" s="448" t="str">
        <f t="shared" ca="1" si="69"/>
        <v/>
      </c>
      <c r="Q106" s="449" t="str">
        <f t="shared" ca="1" si="92"/>
        <v/>
      </c>
      <c r="R106" s="475" t="str">
        <f t="shared" si="67"/>
        <v/>
      </c>
      <c r="S106" s="474" t="str">
        <f>""</f>
        <v/>
      </c>
      <c r="T106" s="562"/>
      <c r="U106" s="562"/>
      <c r="V106" s="562"/>
      <c r="W106" s="476" t="str">
        <f t="shared" ca="1" si="100"/>
        <v/>
      </c>
      <c r="X106" s="477" t="str">
        <f t="shared" ca="1" si="72"/>
        <v/>
      </c>
      <c r="Y106" s="477" t="str">
        <f t="shared" ca="1" si="73"/>
        <v/>
      </c>
      <c r="Z106" s="477" t="str">
        <f t="shared" ca="1" si="74"/>
        <v/>
      </c>
      <c r="AA106" s="583">
        <f ca="1">SelectionDataCentral!C106</f>
        <v>0</v>
      </c>
      <c r="AB106" s="521">
        <f t="shared" ca="1" si="75"/>
        <v>0</v>
      </c>
      <c r="AC106" s="522">
        <f t="shared" ca="1" si="102"/>
        <v>0</v>
      </c>
      <c r="AD106" s="522">
        <f t="shared" ca="1" si="77"/>
        <v>0</v>
      </c>
      <c r="AE106" s="522">
        <f t="shared" ca="1" si="98"/>
        <v>0</v>
      </c>
      <c r="AF106" s="522">
        <f t="shared" ca="1" si="99"/>
        <v>0</v>
      </c>
      <c r="AG106" s="522">
        <f t="shared" ca="1" si="78"/>
        <v>0</v>
      </c>
      <c r="AH106" s="522">
        <f t="shared" ca="1" si="79"/>
        <v>0</v>
      </c>
      <c r="AI106" s="522">
        <f t="shared" ca="1" si="80"/>
        <v>0</v>
      </c>
      <c r="AJ106" s="522">
        <f t="shared" ca="1" si="90"/>
        <v>0</v>
      </c>
      <c r="AK106" s="522">
        <f t="shared" ca="1" si="103"/>
        <v>0</v>
      </c>
      <c r="AL106" s="522">
        <f t="shared" ca="1" si="104"/>
        <v>0</v>
      </c>
      <c r="AM106" s="522">
        <f t="shared" ca="1" si="83"/>
        <v>0</v>
      </c>
      <c r="AN106" s="523">
        <f t="shared" ca="1" si="84"/>
        <v>0</v>
      </c>
      <c r="AO106" s="523">
        <f t="shared" ca="1" si="105"/>
        <v>0</v>
      </c>
      <c r="AP106" s="524">
        <f t="shared" ca="1" si="106"/>
        <v>0</v>
      </c>
      <c r="AQ106" s="525">
        <f ca="1">IF(AND(SUM(AQ$7:AQ105)=1, SUM($AP106:AP106)=1,OR($AF106=1,$AE106=1)),1,0)</f>
        <v>0</v>
      </c>
      <c r="AR106" s="525">
        <f ca="1">IF(AND(SUM(AR$7:AR105)=1, SUM($AP106:AQ106)=1,OR($AF106=1,$AE106=1)),1,0)</f>
        <v>0</v>
      </c>
      <c r="AS106" s="526">
        <f ca="1">IF(AND(SUM(AS$7:AS105)=1, SUM($AP106:AR106)=1,OR($AF106=1,AD106=1),SUM(AX$7:AX105)&lt;2),1,0)</f>
        <v>0</v>
      </c>
      <c r="AT106" s="526">
        <f ca="1">IF(AND(SUM(AT$7:AT105)=1, SUM($AP106:AS106)=1,OR($AG106=1,$AH106=1,$AF106=1,$AD106=1)),1,0)</f>
        <v>0</v>
      </c>
      <c r="AU106" s="526">
        <f ca="1">IF(AND(SUM(AU$7:AU105)=1, SUM($AP106:AT106)=1,OR($AG106=1,$AH106=1,$AF106=1,$AD106=1)),1,0)</f>
        <v>0</v>
      </c>
      <c r="AV106" s="526">
        <f ca="1">IF(AND(SUM(AV$7:AV105)=1, SUM($AP106:AU106)=1,OR($AG106=1,$AH106=1,$AF106=1,$AD106=1)),1,0)</f>
        <v>0</v>
      </c>
      <c r="AW106" s="526">
        <f ca="1">IF(AND(SUM(AW$7:AW105)=1, SUM($AP106:AV106)=1,OR($AG106=1,$AH106=1,$AF106=1,$AD106=1)),1,0)</f>
        <v>0</v>
      </c>
      <c r="AX106" s="526">
        <f ca="1">IF(AND(SUM(AX$7:AX105)=1, SUM($AP106:AW106)=1,SUM(AS$7:AS105)&lt;2,OR(AG106=1,AH106=1,AD106=1)),1,0)</f>
        <v>0</v>
      </c>
      <c r="AY106" s="526">
        <f ca="1">IF(AND(SUM(AY$7:AY105)=1,OR($AI106=1)),1,0)</f>
        <v>0</v>
      </c>
      <c r="AZ106" s="526">
        <f ca="1">IF(AND(SUM(AZ$7:AZ105)=1,OR($AB106=1)),1,0)</f>
        <v>0</v>
      </c>
      <c r="BA106" s="527">
        <f ca="1">IF(SUM($AP106:AZ106)=1,1,0)</f>
        <v>0</v>
      </c>
      <c r="BB106" s="528" t="str">
        <f t="shared" ca="1" si="64"/>
        <v/>
      </c>
      <c r="BC106" s="526" t="str">
        <f t="shared" ca="1" si="64"/>
        <v/>
      </c>
      <c r="BD106" s="526" t="str">
        <f t="shared" ca="1" si="64"/>
        <v/>
      </c>
      <c r="BE106" s="526" t="str">
        <f t="shared" ca="1" si="64"/>
        <v/>
      </c>
      <c r="BF106" s="526" t="str">
        <f t="shared" ca="1" si="64"/>
        <v/>
      </c>
      <c r="BG106" s="526" t="str">
        <f t="shared" ca="1" si="64"/>
        <v/>
      </c>
      <c r="BH106" s="526" t="str">
        <f t="shared" ca="1" si="64"/>
        <v/>
      </c>
      <c r="BI106" s="526" t="str">
        <f t="shared" ca="1" si="64"/>
        <v/>
      </c>
      <c r="BJ106" s="526" t="str">
        <f t="shared" ca="1" si="101"/>
        <v/>
      </c>
      <c r="BK106" s="526" t="str">
        <f t="shared" ca="1" si="101"/>
        <v/>
      </c>
      <c r="BL106" s="527" t="str">
        <f t="shared" ca="1" si="101"/>
        <v/>
      </c>
      <c r="BM106" s="487" t="str">
        <f t="shared" ca="1" si="96"/>
        <v/>
      </c>
      <c r="BN106" s="488" t="str">
        <f t="shared" ca="1" si="96"/>
        <v/>
      </c>
      <c r="BO106" s="488" t="str">
        <f t="shared" ca="1" si="96"/>
        <v/>
      </c>
      <c r="BP106" s="488" t="str">
        <f t="shared" ca="1" si="96"/>
        <v/>
      </c>
      <c r="BQ106" s="488" t="str">
        <f t="shared" ca="1" si="96"/>
        <v/>
      </c>
      <c r="BR106" s="488" t="str">
        <f t="shared" ca="1" si="96"/>
        <v/>
      </c>
      <c r="BS106" s="488" t="str">
        <f t="shared" ca="1" si="96"/>
        <v/>
      </c>
      <c r="BT106" s="488" t="str">
        <f t="shared" ca="1" si="95"/>
        <v/>
      </c>
      <c r="BU106" s="489" t="str">
        <f t="shared" ca="1" si="59"/>
        <v/>
      </c>
      <c r="BV106" s="584"/>
      <c r="BW106" s="440"/>
      <c r="BX106" s="441" t="str">
        <f t="shared" ca="1" si="107"/>
        <v/>
      </c>
      <c r="BY106" s="394" t="str">
        <f t="shared" ca="1" si="108"/>
        <v/>
      </c>
      <c r="BZ106" s="394" t="str">
        <f t="shared" ref="BZ106:BZ140" ca="1" si="110">IF(CC106&gt;0,INDIRECT("'Product CodesCentral'!E"&amp;CC106),"")</f>
        <v/>
      </c>
      <c r="CA106" s="394" t="str">
        <f t="shared" ca="1" si="109"/>
        <v/>
      </c>
      <c r="CB106" s="468"/>
      <c r="CC106" s="467">
        <f ca="1">'Product CodesCentral'!G99</f>
        <v>0</v>
      </c>
      <c r="CD106" s="440"/>
      <c r="CE106" s="440"/>
      <c r="CF106" s="440"/>
      <c r="CG106" s="584"/>
      <c r="CH106" s="584"/>
      <c r="CI106" s="584"/>
      <c r="CJ106" s="584"/>
      <c r="CK106" s="584"/>
      <c r="CL106" s="584"/>
      <c r="CM106" s="584"/>
      <c r="CN106" s="584"/>
      <c r="CO106" s="584"/>
      <c r="CP106" s="584"/>
      <c r="CQ106" s="584"/>
      <c r="CR106" s="584"/>
      <c r="CS106" s="584"/>
      <c r="CT106" s="584"/>
      <c r="CU106" s="584"/>
      <c r="CV106" s="584"/>
      <c r="CW106" s="584"/>
      <c r="CX106" s="584"/>
      <c r="CY106" s="584"/>
      <c r="CZ106" s="584"/>
      <c r="DA106" s="584"/>
      <c r="DB106" s="584"/>
      <c r="DC106" s="584"/>
      <c r="DD106" s="584"/>
      <c r="DE106" s="584"/>
      <c r="DF106" s="584"/>
      <c r="DG106" s="584"/>
      <c r="DH106" s="584"/>
      <c r="DI106" s="584"/>
      <c r="DJ106" s="584"/>
      <c r="DK106" s="584"/>
      <c r="DL106" s="584"/>
      <c r="DM106" s="584"/>
      <c r="DN106" s="584"/>
      <c r="DO106" s="584"/>
      <c r="DP106" s="584"/>
      <c r="DQ106" s="584"/>
      <c r="DR106" s="584"/>
      <c r="DS106" s="584"/>
      <c r="DT106" s="584"/>
      <c r="DU106" s="584"/>
      <c r="DV106" s="584"/>
      <c r="DW106" s="584"/>
      <c r="DX106" s="584"/>
      <c r="DY106" s="584"/>
      <c r="DZ106" s="584"/>
      <c r="EA106" s="584"/>
      <c r="EB106" s="584"/>
      <c r="EC106" s="584"/>
      <c r="ED106" s="584"/>
      <c r="EE106" s="584"/>
      <c r="EF106" s="584"/>
      <c r="EG106" s="584"/>
      <c r="EH106" s="584"/>
      <c r="EI106" s="584"/>
      <c r="EJ106" s="584"/>
      <c r="EK106" s="584"/>
      <c r="EL106" s="584"/>
      <c r="EM106" s="584"/>
      <c r="EN106" s="584"/>
      <c r="EO106" s="584"/>
      <c r="EP106" s="584"/>
      <c r="EQ106" s="584"/>
      <c r="ER106" s="584"/>
      <c r="ES106" s="584"/>
      <c r="ET106" s="584"/>
      <c r="EU106" s="584"/>
      <c r="EV106" s="584"/>
      <c r="EW106" s="584"/>
      <c r="EX106" s="584"/>
      <c r="EY106" s="584"/>
      <c r="EZ106" s="584"/>
      <c r="FA106" s="584"/>
      <c r="FB106" s="584"/>
      <c r="FC106" s="584"/>
      <c r="FD106" s="584"/>
      <c r="FE106" s="584"/>
      <c r="FF106" s="584"/>
      <c r="FG106" s="584"/>
      <c r="FH106" s="584"/>
      <c r="FI106" s="584"/>
      <c r="FJ106" s="584"/>
      <c r="FK106" s="584"/>
      <c r="FL106" s="584"/>
      <c r="FM106" s="584"/>
      <c r="FN106" s="584"/>
      <c r="FO106" s="584"/>
      <c r="FP106" s="584"/>
      <c r="FQ106" s="584"/>
      <c r="FR106" s="584"/>
      <c r="FS106" s="584"/>
      <c r="FT106" s="584"/>
    </row>
    <row r="107" spans="1:176" s="585" customFormat="1" ht="15" customHeight="1" x14ac:dyDescent="0.25">
      <c r="A107" s="468"/>
      <c r="B107" s="468"/>
      <c r="C107" s="586"/>
      <c r="D107" s="587"/>
      <c r="E107" s="588"/>
      <c r="F107" s="468"/>
      <c r="G107" s="468"/>
      <c r="H107" s="556"/>
      <c r="I107" s="444"/>
      <c r="J107" s="474"/>
      <c r="K107" s="474" t="str">
        <f t="shared" ca="1" si="71"/>
        <v>[5 - -]</v>
      </c>
      <c r="L107" s="474"/>
      <c r="M107" s="474" t="str">
        <f t="shared" si="93"/>
        <v>[5 - -]</v>
      </c>
      <c r="N107" s="474" t="str">
        <f t="shared" ca="1" si="94"/>
        <v/>
      </c>
      <c r="O107" s="448" t="str">
        <f t="shared" ca="1" si="68"/>
        <v/>
      </c>
      <c r="P107" s="448" t="str">
        <f t="shared" ca="1" si="69"/>
        <v/>
      </c>
      <c r="Q107" s="449" t="str">
        <f t="shared" ca="1" si="92"/>
        <v/>
      </c>
      <c r="R107" s="475" t="str">
        <f t="shared" si="67"/>
        <v/>
      </c>
      <c r="S107" s="474" t="str">
        <f>""</f>
        <v/>
      </c>
      <c r="T107" s="562"/>
      <c r="U107" s="562"/>
      <c r="V107" s="562"/>
      <c r="W107" s="476" t="str">
        <f t="shared" ca="1" si="100"/>
        <v/>
      </c>
      <c r="X107" s="477" t="str">
        <f t="shared" ca="1" si="72"/>
        <v/>
      </c>
      <c r="Y107" s="477" t="str">
        <f t="shared" ca="1" si="73"/>
        <v/>
      </c>
      <c r="Z107" s="477" t="str">
        <f t="shared" ca="1" si="74"/>
        <v/>
      </c>
      <c r="AA107" s="583">
        <f ca="1">SelectionDataCentral!C107</f>
        <v>0</v>
      </c>
      <c r="AB107" s="521">
        <f t="shared" ca="1" si="75"/>
        <v>0</v>
      </c>
      <c r="AC107" s="522">
        <f t="shared" ca="1" si="102"/>
        <v>0</v>
      </c>
      <c r="AD107" s="522">
        <f t="shared" ca="1" si="77"/>
        <v>0</v>
      </c>
      <c r="AE107" s="522">
        <f t="shared" ca="1" si="98"/>
        <v>0</v>
      </c>
      <c r="AF107" s="522">
        <f t="shared" ca="1" si="99"/>
        <v>0</v>
      </c>
      <c r="AG107" s="522">
        <f t="shared" ca="1" si="78"/>
        <v>0</v>
      </c>
      <c r="AH107" s="522">
        <f t="shared" ca="1" si="79"/>
        <v>0</v>
      </c>
      <c r="AI107" s="522">
        <f t="shared" ca="1" si="80"/>
        <v>0</v>
      </c>
      <c r="AJ107" s="522">
        <f t="shared" ca="1" si="90"/>
        <v>0</v>
      </c>
      <c r="AK107" s="522">
        <f t="shared" ca="1" si="103"/>
        <v>0</v>
      </c>
      <c r="AL107" s="522">
        <f t="shared" ca="1" si="104"/>
        <v>0</v>
      </c>
      <c r="AM107" s="522">
        <f t="shared" ca="1" si="83"/>
        <v>0</v>
      </c>
      <c r="AN107" s="523">
        <f t="shared" ca="1" si="84"/>
        <v>0</v>
      </c>
      <c r="AO107" s="523">
        <f t="shared" ca="1" si="105"/>
        <v>0</v>
      </c>
      <c r="AP107" s="524">
        <f t="shared" ca="1" si="106"/>
        <v>0</v>
      </c>
      <c r="AQ107" s="525">
        <f ca="1">IF(AND(SUM(AQ$7:AQ106)=1, SUM($AP107:AP107)=1,OR($AF107=1,$AE107=1)),1,0)</f>
        <v>0</v>
      </c>
      <c r="AR107" s="525">
        <f ca="1">IF(AND(SUM(AR$7:AR106)=1, SUM($AP107:AQ107)=1,OR($AF107=1,$AE107=1)),1,0)</f>
        <v>0</v>
      </c>
      <c r="AS107" s="526">
        <f ca="1">IF(AND(SUM(AS$7:AS106)=1, SUM($AP107:AR107)=1,OR($AF107=1,AD107=1),SUM(AX$7:AX106)&lt;2),1,0)</f>
        <v>0</v>
      </c>
      <c r="AT107" s="526">
        <f ca="1">IF(AND(SUM(AT$7:AT106)=1, SUM($AP107:AS107)=1,OR($AG107=1,$AH107=1,$AF107=1,$AD107=1)),1,0)</f>
        <v>0</v>
      </c>
      <c r="AU107" s="526">
        <f ca="1">IF(AND(SUM(AU$7:AU106)=1, SUM($AP107:AT107)=1,OR($AG107=1,$AH107=1,$AF107=1,$AD107=1)),1,0)</f>
        <v>0</v>
      </c>
      <c r="AV107" s="526">
        <f ca="1">IF(AND(SUM(AV$7:AV106)=1, SUM($AP107:AU107)=1,OR($AG107=1,$AH107=1,$AF107=1,$AD107=1)),1,0)</f>
        <v>0</v>
      </c>
      <c r="AW107" s="526">
        <f ca="1">IF(AND(SUM(AW$7:AW106)=1, SUM($AP107:AV107)=1,OR($AG107=1,$AH107=1,$AF107=1,$AD107=1)),1,0)</f>
        <v>0</v>
      </c>
      <c r="AX107" s="526">
        <f ca="1">IF(AND(SUM(AX$7:AX106)=1, SUM($AP107:AW107)=1,SUM(AS$7:AS106)&lt;2,OR(AG107=1,AH107=1,AD107=1)),1,0)</f>
        <v>0</v>
      </c>
      <c r="AY107" s="526">
        <f ca="1">IF(AND(SUM(AY$7:AY106)=1,OR($AI107=1)),1,0)</f>
        <v>0</v>
      </c>
      <c r="AZ107" s="526">
        <f ca="1">IF(AND(SUM(AZ$7:AZ106)=1,OR($AB107=1)),1,0)</f>
        <v>0</v>
      </c>
      <c r="BA107" s="527">
        <f ca="1">IF(SUM($AP107:AZ107)=1,1,0)</f>
        <v>0</v>
      </c>
      <c r="BB107" s="528" t="str">
        <f t="shared" ca="1" si="64"/>
        <v/>
      </c>
      <c r="BC107" s="526" t="str">
        <f t="shared" ca="1" si="64"/>
        <v/>
      </c>
      <c r="BD107" s="526" t="str">
        <f t="shared" ca="1" si="64"/>
        <v/>
      </c>
      <c r="BE107" s="526" t="str">
        <f t="shared" ca="1" si="64"/>
        <v/>
      </c>
      <c r="BF107" s="526" t="str">
        <f t="shared" ca="1" si="64"/>
        <v/>
      </c>
      <c r="BG107" s="526" t="str">
        <f t="shared" ca="1" si="64"/>
        <v/>
      </c>
      <c r="BH107" s="526" t="str">
        <f t="shared" ca="1" si="64"/>
        <v/>
      </c>
      <c r="BI107" s="526" t="str">
        <f t="shared" ca="1" si="64"/>
        <v/>
      </c>
      <c r="BJ107" s="526" t="str">
        <f t="shared" ca="1" si="101"/>
        <v/>
      </c>
      <c r="BK107" s="526" t="str">
        <f t="shared" ca="1" si="101"/>
        <v/>
      </c>
      <c r="BL107" s="527" t="str">
        <f t="shared" ca="1" si="101"/>
        <v/>
      </c>
      <c r="BM107" s="487" t="str">
        <f t="shared" ca="1" si="96"/>
        <v/>
      </c>
      <c r="BN107" s="488" t="str">
        <f t="shared" ca="1" si="96"/>
        <v/>
      </c>
      <c r="BO107" s="488" t="str">
        <f t="shared" ca="1" si="96"/>
        <v/>
      </c>
      <c r="BP107" s="488" t="str">
        <f t="shared" ca="1" si="96"/>
        <v/>
      </c>
      <c r="BQ107" s="488" t="str">
        <f t="shared" ca="1" si="96"/>
        <v/>
      </c>
      <c r="BR107" s="488" t="str">
        <f t="shared" ca="1" si="96"/>
        <v/>
      </c>
      <c r="BS107" s="488" t="str">
        <f t="shared" ca="1" si="96"/>
        <v/>
      </c>
      <c r="BT107" s="488" t="str">
        <f t="shared" ca="1" si="95"/>
        <v/>
      </c>
      <c r="BU107" s="489" t="str">
        <f t="shared" ca="1" si="59"/>
        <v/>
      </c>
      <c r="BV107" s="584"/>
      <c r="BW107" s="440"/>
      <c r="BX107" s="441" t="str">
        <f t="shared" ca="1" si="107"/>
        <v/>
      </c>
      <c r="BY107" s="394" t="str">
        <f t="shared" ca="1" si="108"/>
        <v/>
      </c>
      <c r="BZ107" s="394" t="str">
        <f t="shared" ca="1" si="110"/>
        <v/>
      </c>
      <c r="CA107" s="394" t="str">
        <f t="shared" ca="1" si="109"/>
        <v/>
      </c>
      <c r="CB107" s="468"/>
      <c r="CC107" s="467">
        <f ca="1">'Product CodesCentral'!G100</f>
        <v>0</v>
      </c>
      <c r="CD107" s="440"/>
      <c r="CE107" s="440"/>
      <c r="CF107" s="440"/>
      <c r="CG107" s="584"/>
      <c r="CH107" s="584"/>
      <c r="CI107" s="584"/>
      <c r="CJ107" s="584"/>
      <c r="CK107" s="584"/>
      <c r="CL107" s="584"/>
      <c r="CM107" s="584"/>
      <c r="CN107" s="584"/>
      <c r="CO107" s="584"/>
      <c r="CP107" s="584"/>
      <c r="CQ107" s="584"/>
      <c r="CR107" s="584"/>
      <c r="CS107" s="584"/>
      <c r="CT107" s="584"/>
      <c r="CU107" s="584"/>
      <c r="CV107" s="584"/>
      <c r="CW107" s="584"/>
      <c r="CX107" s="584"/>
      <c r="CY107" s="584"/>
      <c r="CZ107" s="584"/>
      <c r="DA107" s="584"/>
      <c r="DB107" s="584"/>
      <c r="DC107" s="584"/>
      <c r="DD107" s="584"/>
      <c r="DE107" s="584"/>
      <c r="DF107" s="584"/>
      <c r="DG107" s="584"/>
      <c r="DH107" s="584"/>
      <c r="DI107" s="584"/>
      <c r="DJ107" s="584"/>
      <c r="DK107" s="584"/>
      <c r="DL107" s="584"/>
      <c r="DM107" s="584"/>
      <c r="DN107" s="584"/>
      <c r="DO107" s="584"/>
      <c r="DP107" s="584"/>
      <c r="DQ107" s="584"/>
      <c r="DR107" s="584"/>
      <c r="DS107" s="584"/>
      <c r="DT107" s="584"/>
      <c r="DU107" s="584"/>
      <c r="DV107" s="584"/>
      <c r="DW107" s="584"/>
      <c r="DX107" s="584"/>
      <c r="DY107" s="584"/>
      <c r="DZ107" s="584"/>
      <c r="EA107" s="584"/>
      <c r="EB107" s="584"/>
      <c r="EC107" s="584"/>
      <c r="ED107" s="584"/>
      <c r="EE107" s="584"/>
      <c r="EF107" s="584"/>
      <c r="EG107" s="584"/>
      <c r="EH107" s="584"/>
      <c r="EI107" s="584"/>
      <c r="EJ107" s="584"/>
      <c r="EK107" s="584"/>
      <c r="EL107" s="584"/>
      <c r="EM107" s="584"/>
      <c r="EN107" s="584"/>
      <c r="EO107" s="584"/>
      <c r="EP107" s="584"/>
      <c r="EQ107" s="584"/>
      <c r="ER107" s="584"/>
      <c r="ES107" s="584"/>
      <c r="ET107" s="584"/>
      <c r="EU107" s="584"/>
      <c r="EV107" s="584"/>
      <c r="EW107" s="584"/>
      <c r="EX107" s="584"/>
      <c r="EY107" s="584"/>
      <c r="EZ107" s="584"/>
      <c r="FA107" s="584"/>
      <c r="FB107" s="584"/>
      <c r="FC107" s="584"/>
      <c r="FD107" s="584"/>
      <c r="FE107" s="584"/>
      <c r="FF107" s="584"/>
      <c r="FG107" s="584"/>
      <c r="FH107" s="584"/>
      <c r="FI107" s="584"/>
      <c r="FJ107" s="584"/>
      <c r="FK107" s="584"/>
      <c r="FL107" s="584"/>
      <c r="FM107" s="584"/>
      <c r="FN107" s="584"/>
      <c r="FO107" s="584"/>
      <c r="FP107" s="584"/>
      <c r="FQ107" s="584"/>
      <c r="FR107" s="584"/>
      <c r="FS107" s="584"/>
      <c r="FT107" s="584"/>
    </row>
    <row r="108" spans="1:176" s="585" customFormat="1" ht="15" customHeight="1" x14ac:dyDescent="0.25">
      <c r="A108" s="468"/>
      <c r="B108" s="468"/>
      <c r="C108" s="586"/>
      <c r="D108" s="587"/>
      <c r="E108" s="588"/>
      <c r="F108" s="468"/>
      <c r="G108" s="468"/>
      <c r="H108" s="556"/>
      <c r="I108" s="444"/>
      <c r="J108" s="474"/>
      <c r="K108" s="474" t="str">
        <f t="shared" ca="1" si="71"/>
        <v>[5 - -]</v>
      </c>
      <c r="L108" s="474"/>
      <c r="M108" s="474" t="str">
        <f t="shared" si="93"/>
        <v>[5 - -]</v>
      </c>
      <c r="N108" s="474" t="str">
        <f t="shared" ca="1" si="94"/>
        <v/>
      </c>
      <c r="O108" s="448" t="str">
        <f t="shared" ca="1" si="68"/>
        <v/>
      </c>
      <c r="P108" s="448" t="str">
        <f t="shared" ca="1" si="69"/>
        <v/>
      </c>
      <c r="Q108" s="449" t="str">
        <f t="shared" ca="1" si="92"/>
        <v/>
      </c>
      <c r="R108" s="475" t="str">
        <f t="shared" si="67"/>
        <v/>
      </c>
      <c r="S108" s="474" t="str">
        <f>""</f>
        <v/>
      </c>
      <c r="T108" s="562"/>
      <c r="U108" s="562"/>
      <c r="V108" s="562"/>
      <c r="W108" s="476" t="str">
        <f t="shared" ca="1" si="100"/>
        <v/>
      </c>
      <c r="X108" s="477" t="str">
        <f t="shared" ca="1" si="72"/>
        <v/>
      </c>
      <c r="Y108" s="477" t="str">
        <f t="shared" ca="1" si="73"/>
        <v/>
      </c>
      <c r="Z108" s="477" t="str">
        <f t="shared" ca="1" si="74"/>
        <v/>
      </c>
      <c r="AA108" s="583">
        <f ca="1">SelectionDataCentral!C108</f>
        <v>0</v>
      </c>
      <c r="AB108" s="521">
        <f t="shared" ca="1" si="75"/>
        <v>0</v>
      </c>
      <c r="AC108" s="522">
        <f t="shared" ca="1" si="102"/>
        <v>0</v>
      </c>
      <c r="AD108" s="522">
        <f t="shared" ca="1" si="77"/>
        <v>0</v>
      </c>
      <c r="AE108" s="522">
        <f t="shared" ca="1" si="98"/>
        <v>0</v>
      </c>
      <c r="AF108" s="522">
        <f t="shared" ca="1" si="99"/>
        <v>0</v>
      </c>
      <c r="AG108" s="522">
        <f t="shared" ca="1" si="78"/>
        <v>0</v>
      </c>
      <c r="AH108" s="522">
        <f t="shared" ca="1" si="79"/>
        <v>0</v>
      </c>
      <c r="AI108" s="522">
        <f t="shared" ca="1" si="80"/>
        <v>0</v>
      </c>
      <c r="AJ108" s="522">
        <f t="shared" ca="1" si="90"/>
        <v>0</v>
      </c>
      <c r="AK108" s="522">
        <f t="shared" ca="1" si="103"/>
        <v>0</v>
      </c>
      <c r="AL108" s="522">
        <f t="shared" ca="1" si="104"/>
        <v>0</v>
      </c>
      <c r="AM108" s="522">
        <f t="shared" ca="1" si="83"/>
        <v>0</v>
      </c>
      <c r="AN108" s="523">
        <f t="shared" ca="1" si="84"/>
        <v>0</v>
      </c>
      <c r="AO108" s="523">
        <f t="shared" ca="1" si="105"/>
        <v>0</v>
      </c>
      <c r="AP108" s="524">
        <f t="shared" ca="1" si="106"/>
        <v>0</v>
      </c>
      <c r="AQ108" s="525">
        <f ca="1">IF(AND(SUM(AQ$7:AQ107)=1, SUM($AP108:AP108)=1,OR($AF108=1,$AE108=1)),1,0)</f>
        <v>0</v>
      </c>
      <c r="AR108" s="525">
        <f ca="1">IF(AND(SUM(AR$7:AR107)=1, SUM($AP108:AQ108)=1,OR($AF108=1,$AE108=1)),1,0)</f>
        <v>0</v>
      </c>
      <c r="AS108" s="526">
        <f ca="1">IF(AND(SUM(AS$7:AS107)=1, SUM($AP108:AR108)=1,OR($AF108=1,AD108=1),SUM(AX$7:AX107)&lt;2),1,0)</f>
        <v>0</v>
      </c>
      <c r="AT108" s="526">
        <f ca="1">IF(AND(SUM(AT$7:AT107)=1, SUM($AP108:AS108)=1,OR($AG108=1,$AH108=1,$AF108=1,$AD108=1)),1,0)</f>
        <v>0</v>
      </c>
      <c r="AU108" s="526">
        <f ca="1">IF(AND(SUM(AU$7:AU107)=1, SUM($AP108:AT108)=1,OR($AG108=1,$AH108=1,$AF108=1,$AD108=1)),1,0)</f>
        <v>0</v>
      </c>
      <c r="AV108" s="526">
        <f ca="1">IF(AND(SUM(AV$7:AV107)=1, SUM($AP108:AU108)=1,OR($AG108=1,$AH108=1,$AF108=1,$AD108=1)),1,0)</f>
        <v>0</v>
      </c>
      <c r="AW108" s="526">
        <f ca="1">IF(AND(SUM(AW$7:AW107)=1, SUM($AP108:AV108)=1,OR($AG108=1,$AH108=1,$AF108=1,$AD108=1)),1,0)</f>
        <v>0</v>
      </c>
      <c r="AX108" s="526">
        <f ca="1">IF(AND(SUM(AX$7:AX107)=1, SUM($AP108:AW108)=1,SUM(AS$7:AS107)&lt;2,OR(AG108=1,AH108=1,AD108=1)),1,0)</f>
        <v>0</v>
      </c>
      <c r="AY108" s="526">
        <f ca="1">IF(AND(SUM(AY$7:AY107)=1,OR($AI108=1)),1,0)</f>
        <v>0</v>
      </c>
      <c r="AZ108" s="526">
        <f ca="1">IF(AND(SUM(AZ$7:AZ107)=1,OR($AB108=1)),1,0)</f>
        <v>0</v>
      </c>
      <c r="BA108" s="527">
        <f ca="1">IF(SUM($AP108:AZ108)=1,1,0)</f>
        <v>0</v>
      </c>
      <c r="BB108" s="528" t="str">
        <f t="shared" ca="1" si="64"/>
        <v/>
      </c>
      <c r="BC108" s="526" t="str">
        <f t="shared" ca="1" si="64"/>
        <v/>
      </c>
      <c r="BD108" s="526" t="str">
        <f t="shared" ca="1" si="64"/>
        <v/>
      </c>
      <c r="BE108" s="526" t="str">
        <f t="shared" ca="1" si="64"/>
        <v/>
      </c>
      <c r="BF108" s="526" t="str">
        <f t="shared" ca="1" si="64"/>
        <v/>
      </c>
      <c r="BG108" s="526" t="str">
        <f t="shared" ca="1" si="64"/>
        <v/>
      </c>
      <c r="BH108" s="526" t="str">
        <f t="shared" ca="1" si="64"/>
        <v/>
      </c>
      <c r="BI108" s="526" t="str">
        <f t="shared" ca="1" si="64"/>
        <v/>
      </c>
      <c r="BJ108" s="526" t="str">
        <f t="shared" ca="1" si="101"/>
        <v/>
      </c>
      <c r="BK108" s="526" t="str">
        <f t="shared" ca="1" si="101"/>
        <v/>
      </c>
      <c r="BL108" s="527" t="str">
        <f t="shared" ca="1" si="101"/>
        <v/>
      </c>
      <c r="BM108" s="487" t="str">
        <f t="shared" ca="1" si="96"/>
        <v/>
      </c>
      <c r="BN108" s="488" t="str">
        <f t="shared" ca="1" si="96"/>
        <v/>
      </c>
      <c r="BO108" s="488" t="str">
        <f t="shared" ca="1" si="96"/>
        <v/>
      </c>
      <c r="BP108" s="488" t="str">
        <f t="shared" ca="1" si="96"/>
        <v/>
      </c>
      <c r="BQ108" s="488" t="str">
        <f t="shared" ca="1" si="96"/>
        <v/>
      </c>
      <c r="BR108" s="488" t="str">
        <f t="shared" ca="1" si="96"/>
        <v/>
      </c>
      <c r="BS108" s="488" t="str">
        <f t="shared" ca="1" si="96"/>
        <v/>
      </c>
      <c r="BT108" s="488" t="str">
        <f t="shared" ca="1" si="95"/>
        <v/>
      </c>
      <c r="BU108" s="489" t="str">
        <f t="shared" ca="1" si="59"/>
        <v/>
      </c>
      <c r="BV108" s="584"/>
      <c r="BW108" s="440"/>
      <c r="BX108" s="733" t="str">
        <f t="shared" ca="1" si="107"/>
        <v/>
      </c>
      <c r="BY108" s="394" t="str">
        <f t="shared" ca="1" si="108"/>
        <v/>
      </c>
      <c r="BZ108" s="394" t="str">
        <f t="shared" ca="1" si="110"/>
        <v/>
      </c>
      <c r="CA108" s="394" t="str">
        <f t="shared" ca="1" si="109"/>
        <v/>
      </c>
      <c r="CB108" s="468"/>
      <c r="CC108" s="467">
        <f ca="1">'Product CodesCentral'!G101</f>
        <v>0</v>
      </c>
      <c r="CD108" s="440"/>
      <c r="CE108" s="440"/>
      <c r="CF108" s="440"/>
      <c r="CG108" s="584"/>
      <c r="CH108" s="584"/>
      <c r="CI108" s="584"/>
      <c r="CJ108" s="584"/>
      <c r="CK108" s="584"/>
      <c r="CL108" s="584"/>
      <c r="CM108" s="584"/>
      <c r="CN108" s="584"/>
      <c r="CO108" s="584"/>
      <c r="CP108" s="584"/>
      <c r="CQ108" s="584"/>
      <c r="CR108" s="584"/>
      <c r="CS108" s="584"/>
      <c r="CT108" s="584"/>
      <c r="CU108" s="584"/>
      <c r="CV108" s="584"/>
      <c r="CW108" s="584"/>
      <c r="CX108" s="584"/>
      <c r="CY108" s="584"/>
      <c r="CZ108" s="584"/>
      <c r="DA108" s="584"/>
      <c r="DB108" s="584"/>
      <c r="DC108" s="584"/>
      <c r="DD108" s="584"/>
      <c r="DE108" s="584"/>
      <c r="DF108" s="584"/>
      <c r="DG108" s="584"/>
      <c r="DH108" s="584"/>
      <c r="DI108" s="584"/>
      <c r="DJ108" s="584"/>
      <c r="DK108" s="584"/>
      <c r="DL108" s="584"/>
      <c r="DM108" s="584"/>
      <c r="DN108" s="584"/>
      <c r="DO108" s="584"/>
      <c r="DP108" s="584"/>
      <c r="DQ108" s="584"/>
      <c r="DR108" s="584"/>
      <c r="DS108" s="584"/>
      <c r="DT108" s="584"/>
      <c r="DU108" s="584"/>
      <c r="DV108" s="584"/>
      <c r="DW108" s="584"/>
      <c r="DX108" s="584"/>
      <c r="DY108" s="584"/>
      <c r="DZ108" s="584"/>
      <c r="EA108" s="584"/>
      <c r="EB108" s="584"/>
      <c r="EC108" s="584"/>
      <c r="ED108" s="584"/>
      <c r="EE108" s="584"/>
      <c r="EF108" s="584"/>
      <c r="EG108" s="584"/>
      <c r="EH108" s="584"/>
      <c r="EI108" s="584"/>
      <c r="EJ108" s="584"/>
      <c r="EK108" s="584"/>
      <c r="EL108" s="584"/>
      <c r="EM108" s="584"/>
      <c r="EN108" s="584"/>
      <c r="EO108" s="584"/>
      <c r="EP108" s="584"/>
      <c r="EQ108" s="584"/>
      <c r="ER108" s="584"/>
      <c r="ES108" s="584"/>
      <c r="ET108" s="584"/>
      <c r="EU108" s="584"/>
      <c r="EV108" s="584"/>
      <c r="EW108" s="584"/>
      <c r="EX108" s="584"/>
      <c r="EY108" s="584"/>
      <c r="EZ108" s="584"/>
      <c r="FA108" s="584"/>
      <c r="FB108" s="584"/>
      <c r="FC108" s="584"/>
      <c r="FD108" s="584"/>
      <c r="FE108" s="584"/>
      <c r="FF108" s="584"/>
      <c r="FG108" s="584"/>
      <c r="FH108" s="584"/>
      <c r="FI108" s="584"/>
      <c r="FJ108" s="584"/>
      <c r="FK108" s="584"/>
      <c r="FL108" s="584"/>
      <c r="FM108" s="584"/>
      <c r="FN108" s="584"/>
      <c r="FO108" s="584"/>
      <c r="FP108" s="584"/>
      <c r="FQ108" s="584"/>
      <c r="FR108" s="584"/>
      <c r="FS108" s="584"/>
      <c r="FT108" s="584"/>
    </row>
    <row r="109" spans="1:176" s="585" customFormat="1" ht="15" customHeight="1" x14ac:dyDescent="0.25">
      <c r="A109" s="440"/>
      <c r="B109" s="468"/>
      <c r="C109" s="589"/>
      <c r="D109" s="587"/>
      <c r="E109" s="588"/>
      <c r="F109" s="590"/>
      <c r="G109" s="590"/>
      <c r="H109" s="556"/>
      <c r="I109" s="444"/>
      <c r="J109" s="474"/>
      <c r="K109" s="474" t="str">
        <f t="shared" ca="1" si="71"/>
        <v>[5 - -]</v>
      </c>
      <c r="L109" s="474"/>
      <c r="M109" s="474" t="str">
        <f t="shared" si="93"/>
        <v>[5 - -]</v>
      </c>
      <c r="N109" s="474" t="str">
        <f t="shared" ca="1" si="94"/>
        <v/>
      </c>
      <c r="O109" s="448" t="str">
        <f t="shared" ca="1" si="68"/>
        <v/>
      </c>
      <c r="P109" s="448" t="str">
        <f t="shared" ca="1" si="69"/>
        <v/>
      </c>
      <c r="Q109" s="449" t="str">
        <f t="shared" ca="1" si="92"/>
        <v/>
      </c>
      <c r="R109" s="475" t="str">
        <f t="shared" si="67"/>
        <v/>
      </c>
      <c r="S109" s="474" t="str">
        <f>""</f>
        <v/>
      </c>
      <c r="T109" s="562"/>
      <c r="U109" s="562"/>
      <c r="V109" s="562"/>
      <c r="W109" s="476" t="str">
        <f t="shared" ca="1" si="100"/>
        <v/>
      </c>
      <c r="X109" s="477" t="str">
        <f t="shared" ca="1" si="72"/>
        <v/>
      </c>
      <c r="Y109" s="477" t="str">
        <f t="shared" ca="1" si="73"/>
        <v/>
      </c>
      <c r="Z109" s="477" t="str">
        <f t="shared" ca="1" si="74"/>
        <v/>
      </c>
      <c r="AA109" s="583">
        <f ca="1">SelectionDataCentral!C109</f>
        <v>0</v>
      </c>
      <c r="AB109" s="521">
        <f t="shared" ca="1" si="75"/>
        <v>0</v>
      </c>
      <c r="AC109" s="522">
        <f t="shared" ca="1" si="102"/>
        <v>0</v>
      </c>
      <c r="AD109" s="522">
        <f t="shared" ca="1" si="77"/>
        <v>0</v>
      </c>
      <c r="AE109" s="522">
        <f t="shared" ca="1" si="98"/>
        <v>0</v>
      </c>
      <c r="AF109" s="522">
        <f t="shared" ca="1" si="99"/>
        <v>0</v>
      </c>
      <c r="AG109" s="522">
        <f t="shared" ca="1" si="78"/>
        <v>0</v>
      </c>
      <c r="AH109" s="522">
        <f t="shared" ca="1" si="79"/>
        <v>0</v>
      </c>
      <c r="AI109" s="522">
        <f t="shared" ca="1" si="80"/>
        <v>0</v>
      </c>
      <c r="AJ109" s="522">
        <f t="shared" ca="1" si="90"/>
        <v>0</v>
      </c>
      <c r="AK109" s="522">
        <f t="shared" ca="1" si="103"/>
        <v>0</v>
      </c>
      <c r="AL109" s="522">
        <f t="shared" ca="1" si="104"/>
        <v>0</v>
      </c>
      <c r="AM109" s="522">
        <f t="shared" ca="1" si="83"/>
        <v>0</v>
      </c>
      <c r="AN109" s="523">
        <f t="shared" ca="1" si="84"/>
        <v>0</v>
      </c>
      <c r="AO109" s="523">
        <f t="shared" ca="1" si="105"/>
        <v>0</v>
      </c>
      <c r="AP109" s="524">
        <f t="shared" ca="1" si="106"/>
        <v>0</v>
      </c>
      <c r="AQ109" s="525">
        <f ca="1">IF(AND(SUM(AQ$7:AQ108)=1, SUM($AP109:AP109)=1,OR($AF109=1,$AE109=1)),1,0)</f>
        <v>0</v>
      </c>
      <c r="AR109" s="525">
        <f ca="1">IF(AND(SUM(AR$7:AR108)=1, SUM($AP109:AQ109)=1,OR($AF109=1,$AE109=1)),1,0)</f>
        <v>0</v>
      </c>
      <c r="AS109" s="526">
        <f ca="1">IF(AND(SUM(AS$7:AS108)=1, SUM($AP109:AR109)=1,OR($AF109=1,AD109=1),SUM(AX$7:AX108)&lt;2),1,0)</f>
        <v>0</v>
      </c>
      <c r="AT109" s="526">
        <f ca="1">IF(AND(SUM(AT$7:AT108)=1, SUM($AP109:AS109)=1,OR($AG109=1,$AH109=1,$AF109=1,$AD109=1)),1,0)</f>
        <v>0</v>
      </c>
      <c r="AU109" s="526">
        <f ca="1">IF(AND(SUM(AU$7:AU108)=1, SUM($AP109:AT109)=1,OR($AG109=1,$AH109=1,$AF109=1,$AD109=1)),1,0)</f>
        <v>0</v>
      </c>
      <c r="AV109" s="526">
        <f ca="1">IF(AND(SUM(AV$7:AV108)=1, SUM($AP109:AU109)=1,OR($AG109=1,$AH109=1,$AF109=1,$AD109=1)),1,0)</f>
        <v>0</v>
      </c>
      <c r="AW109" s="526">
        <f ca="1">IF(AND(SUM(AW$7:AW108)=1, SUM($AP109:AV109)=1,OR($AG109=1,$AH109=1,$AF109=1,$AD109=1)),1,0)</f>
        <v>0</v>
      </c>
      <c r="AX109" s="526">
        <f ca="1">IF(AND(SUM(AX$7:AX108)=1, SUM($AP109:AW109)=1,SUM(AS$7:AS108)&lt;2,OR(AG109=1,AH109=1,AD109=1)),1,0)</f>
        <v>0</v>
      </c>
      <c r="AY109" s="526">
        <f ca="1">IF(AND(SUM(AY$7:AY108)=1,OR($AI109=1)),1,0)</f>
        <v>0</v>
      </c>
      <c r="AZ109" s="526">
        <f ca="1">IF(AND(SUM(AZ$7:AZ108)=1,OR($AB109=1)),1,0)</f>
        <v>0</v>
      </c>
      <c r="BA109" s="527">
        <f ca="1">IF(SUM($AP109:AZ109)=1,1,0)</f>
        <v>0</v>
      </c>
      <c r="BB109" s="528" t="str">
        <f t="shared" ca="1" si="64"/>
        <v/>
      </c>
      <c r="BC109" s="526" t="str">
        <f t="shared" ca="1" si="64"/>
        <v/>
      </c>
      <c r="BD109" s="526" t="str">
        <f t="shared" ca="1" si="64"/>
        <v/>
      </c>
      <c r="BE109" s="526" t="str">
        <f t="shared" ref="BE109:BI140" ca="1" si="111">IF(AT109&gt;0,AT$6,"")</f>
        <v/>
      </c>
      <c r="BF109" s="526" t="str">
        <f t="shared" ca="1" si="111"/>
        <v/>
      </c>
      <c r="BG109" s="526" t="str">
        <f t="shared" ca="1" si="111"/>
        <v/>
      </c>
      <c r="BH109" s="526" t="str">
        <f t="shared" ca="1" si="111"/>
        <v/>
      </c>
      <c r="BI109" s="526" t="str">
        <f t="shared" ca="1" si="111"/>
        <v/>
      </c>
      <c r="BJ109" s="526" t="str">
        <f t="shared" ca="1" si="101"/>
        <v/>
      </c>
      <c r="BK109" s="526" t="str">
        <f t="shared" ca="1" si="101"/>
        <v/>
      </c>
      <c r="BL109" s="527" t="str">
        <f t="shared" ca="1" si="101"/>
        <v/>
      </c>
      <c r="BM109" s="487" t="str">
        <f t="shared" ca="1" si="96"/>
        <v/>
      </c>
      <c r="BN109" s="488" t="str">
        <f t="shared" ca="1" si="96"/>
        <v/>
      </c>
      <c r="BO109" s="488" t="str">
        <f t="shared" ca="1" si="96"/>
        <v/>
      </c>
      <c r="BP109" s="488" t="str">
        <f t="shared" ca="1" si="96"/>
        <v/>
      </c>
      <c r="BQ109" s="488" t="str">
        <f t="shared" ca="1" si="96"/>
        <v/>
      </c>
      <c r="BR109" s="488" t="str">
        <f t="shared" ca="1" si="96"/>
        <v/>
      </c>
      <c r="BS109" s="488" t="str">
        <f t="shared" ca="1" si="96"/>
        <v/>
      </c>
      <c r="BT109" s="488" t="str">
        <f t="shared" ca="1" si="95"/>
        <v/>
      </c>
      <c r="BU109" s="489" t="str">
        <f t="shared" ca="1" si="59"/>
        <v/>
      </c>
      <c r="BV109" s="584"/>
      <c r="BW109" s="440"/>
      <c r="BX109" s="733" t="str">
        <f t="shared" ca="1" si="107"/>
        <v/>
      </c>
      <c r="BY109" s="394" t="str">
        <f t="shared" ca="1" si="108"/>
        <v/>
      </c>
      <c r="BZ109" s="394" t="str">
        <f t="shared" ca="1" si="110"/>
        <v/>
      </c>
      <c r="CA109" s="394" t="str">
        <f t="shared" ca="1" si="109"/>
        <v/>
      </c>
      <c r="CB109" s="468"/>
      <c r="CC109" s="467">
        <f ca="1">'Product CodesCentral'!G102</f>
        <v>0</v>
      </c>
      <c r="CD109" s="440"/>
      <c r="CE109" s="440"/>
      <c r="CF109" s="440"/>
      <c r="CG109" s="584"/>
      <c r="CH109" s="584"/>
      <c r="CI109" s="584"/>
      <c r="CJ109" s="584"/>
      <c r="CK109" s="584"/>
      <c r="CL109" s="584"/>
      <c r="CM109" s="584"/>
      <c r="CN109" s="584"/>
      <c r="CO109" s="584"/>
      <c r="CP109" s="584"/>
      <c r="CQ109" s="584"/>
      <c r="CR109" s="584"/>
      <c r="CS109" s="584"/>
      <c r="CT109" s="584"/>
      <c r="CU109" s="584"/>
      <c r="CV109" s="584"/>
      <c r="CW109" s="584"/>
      <c r="CX109" s="584"/>
      <c r="CY109" s="584"/>
      <c r="CZ109" s="584"/>
      <c r="DA109" s="584"/>
      <c r="DB109" s="584"/>
      <c r="DC109" s="584"/>
      <c r="DD109" s="584"/>
      <c r="DE109" s="584"/>
      <c r="DF109" s="584"/>
      <c r="DG109" s="584"/>
      <c r="DH109" s="584"/>
      <c r="DI109" s="584"/>
      <c r="DJ109" s="584"/>
      <c r="DK109" s="584"/>
      <c r="DL109" s="584"/>
      <c r="DM109" s="584"/>
      <c r="DN109" s="584"/>
      <c r="DO109" s="584"/>
      <c r="DP109" s="584"/>
      <c r="DQ109" s="584"/>
      <c r="DR109" s="584"/>
      <c r="DS109" s="584"/>
      <c r="DT109" s="584"/>
      <c r="DU109" s="584"/>
      <c r="DV109" s="584"/>
      <c r="DW109" s="584"/>
      <c r="DX109" s="584"/>
      <c r="DY109" s="584"/>
      <c r="DZ109" s="584"/>
      <c r="EA109" s="584"/>
      <c r="EB109" s="584"/>
      <c r="EC109" s="584"/>
      <c r="ED109" s="584"/>
      <c r="EE109" s="584"/>
      <c r="EF109" s="584"/>
      <c r="EG109" s="584"/>
      <c r="EH109" s="584"/>
      <c r="EI109" s="584"/>
      <c r="EJ109" s="584"/>
      <c r="EK109" s="584"/>
      <c r="EL109" s="584"/>
      <c r="EM109" s="584"/>
      <c r="EN109" s="584"/>
      <c r="EO109" s="584"/>
      <c r="EP109" s="584"/>
      <c r="EQ109" s="584"/>
      <c r="ER109" s="584"/>
      <c r="ES109" s="584"/>
      <c r="ET109" s="584"/>
      <c r="EU109" s="584"/>
      <c r="EV109" s="584"/>
      <c r="EW109" s="584"/>
      <c r="EX109" s="584"/>
      <c r="EY109" s="584"/>
      <c r="EZ109" s="584"/>
      <c r="FA109" s="584"/>
      <c r="FB109" s="584"/>
      <c r="FC109" s="584"/>
      <c r="FD109" s="584"/>
      <c r="FE109" s="584"/>
      <c r="FF109" s="584"/>
      <c r="FG109" s="584"/>
      <c r="FH109" s="584"/>
      <c r="FI109" s="584"/>
      <c r="FJ109" s="584"/>
      <c r="FK109" s="584"/>
      <c r="FL109" s="584"/>
      <c r="FM109" s="584"/>
      <c r="FN109" s="584"/>
      <c r="FO109" s="584"/>
      <c r="FP109" s="584"/>
      <c r="FQ109" s="584"/>
      <c r="FR109" s="584"/>
      <c r="FS109" s="584"/>
      <c r="FT109" s="584"/>
    </row>
    <row r="110" spans="1:176" s="585" customFormat="1" ht="15" customHeight="1" x14ac:dyDescent="0.25">
      <c r="A110" s="440"/>
      <c r="B110" s="468"/>
      <c r="C110" s="586"/>
      <c r="D110" s="587"/>
      <c r="E110" s="588"/>
      <c r="F110" s="468"/>
      <c r="G110" s="468"/>
      <c r="H110" s="556"/>
      <c r="I110" s="444"/>
      <c r="J110" s="474"/>
      <c r="K110" s="474" t="str">
        <f t="shared" ca="1" si="71"/>
        <v>[5 - -]</v>
      </c>
      <c r="L110" s="474"/>
      <c r="M110" s="474" t="str">
        <f t="shared" si="93"/>
        <v>[5 - -]</v>
      </c>
      <c r="N110" s="474" t="str">
        <f t="shared" ca="1" si="94"/>
        <v/>
      </c>
      <c r="O110" s="448" t="str">
        <f t="shared" ca="1" si="68"/>
        <v/>
      </c>
      <c r="P110" s="448" t="str">
        <f t="shared" ca="1" si="69"/>
        <v/>
      </c>
      <c r="Q110" s="449" t="str">
        <f t="shared" ca="1" si="92"/>
        <v/>
      </c>
      <c r="R110" s="475" t="str">
        <f t="shared" si="67"/>
        <v/>
      </c>
      <c r="S110" s="474" t="str">
        <f>""</f>
        <v/>
      </c>
      <c r="T110" s="562"/>
      <c r="U110" s="562"/>
      <c r="V110" s="562"/>
      <c r="W110" s="476" t="str">
        <f t="shared" ca="1" si="100"/>
        <v/>
      </c>
      <c r="X110" s="477" t="str">
        <f t="shared" ca="1" si="72"/>
        <v/>
      </c>
      <c r="Y110" s="477" t="str">
        <f t="shared" ca="1" si="73"/>
        <v/>
      </c>
      <c r="Z110" s="477" t="str">
        <f t="shared" ca="1" si="74"/>
        <v/>
      </c>
      <c r="AA110" s="583">
        <f ca="1">SelectionDataCentral!C110</f>
        <v>0</v>
      </c>
      <c r="AB110" s="521">
        <f t="shared" ca="1" si="75"/>
        <v>0</v>
      </c>
      <c r="AC110" s="522">
        <f t="shared" ca="1" si="102"/>
        <v>0</v>
      </c>
      <c r="AD110" s="522">
        <f t="shared" ca="1" si="77"/>
        <v>0</v>
      </c>
      <c r="AE110" s="522">
        <f t="shared" ca="1" si="98"/>
        <v>0</v>
      </c>
      <c r="AF110" s="522">
        <f t="shared" ca="1" si="99"/>
        <v>0</v>
      </c>
      <c r="AG110" s="522">
        <f t="shared" ca="1" si="78"/>
        <v>0</v>
      </c>
      <c r="AH110" s="522">
        <f t="shared" ca="1" si="79"/>
        <v>0</v>
      </c>
      <c r="AI110" s="522">
        <f t="shared" ca="1" si="80"/>
        <v>0</v>
      </c>
      <c r="AJ110" s="522">
        <f t="shared" ca="1" si="90"/>
        <v>0</v>
      </c>
      <c r="AK110" s="522">
        <f t="shared" ca="1" si="103"/>
        <v>0</v>
      </c>
      <c r="AL110" s="522">
        <f t="shared" ca="1" si="104"/>
        <v>0</v>
      </c>
      <c r="AM110" s="522">
        <f t="shared" ca="1" si="83"/>
        <v>0</v>
      </c>
      <c r="AN110" s="523">
        <f t="shared" ca="1" si="84"/>
        <v>0</v>
      </c>
      <c r="AO110" s="523">
        <f t="shared" ca="1" si="105"/>
        <v>0</v>
      </c>
      <c r="AP110" s="524">
        <f t="shared" ca="1" si="106"/>
        <v>0</v>
      </c>
      <c r="AQ110" s="525">
        <f ca="1">IF(AND(SUM(AQ$7:AQ109)=1, SUM($AP110:AP110)=1,OR($AF110=1,$AE110=1)),1,0)</f>
        <v>0</v>
      </c>
      <c r="AR110" s="525">
        <f ca="1">IF(AND(SUM(AR$7:AR109)=1, SUM($AP110:AQ110)=1,OR($AF110=1,$AE110=1)),1,0)</f>
        <v>0</v>
      </c>
      <c r="AS110" s="526">
        <f ca="1">IF(AND(SUM(AS$7:AS109)=1, SUM($AP110:AR110)=1,OR($AF110=1,AD110=1),SUM(AX$7:AX109)&lt;2),1,0)</f>
        <v>0</v>
      </c>
      <c r="AT110" s="526">
        <f ca="1">IF(AND(SUM(AT$7:AT109)=1, SUM($AP110:AS110)=1,OR($AG110=1,$AH110=1,$AF110=1,$AD110=1)),1,0)</f>
        <v>0</v>
      </c>
      <c r="AU110" s="526">
        <f ca="1">IF(AND(SUM(AU$7:AU109)=1, SUM($AP110:AT110)=1,OR($AG110=1,$AH110=1,$AF110=1,$AD110=1)),1,0)</f>
        <v>0</v>
      </c>
      <c r="AV110" s="526">
        <f ca="1">IF(AND(SUM(AV$7:AV109)=1, SUM($AP110:AU110)=1,OR($AG110=1,$AH110=1,$AF110=1,$AD110=1)),1,0)</f>
        <v>0</v>
      </c>
      <c r="AW110" s="526">
        <f ca="1">IF(AND(SUM(AW$7:AW109)=1, SUM($AP110:AV110)=1,OR($AG110=1,$AH110=1,$AF110=1,$AD110=1)),1,0)</f>
        <v>0</v>
      </c>
      <c r="AX110" s="526">
        <f ca="1">IF(AND(SUM(AX$7:AX109)=1, SUM($AP110:AW110)=1,SUM(AS$7:AS109)&lt;2,OR(AG110=1,AH110=1,AD110=1)),1,0)</f>
        <v>0</v>
      </c>
      <c r="AY110" s="526">
        <f ca="1">IF(AND(SUM(AY$7:AY109)=1,OR($AI110=1)),1,0)</f>
        <v>0</v>
      </c>
      <c r="AZ110" s="526">
        <f ca="1">IF(AND(SUM(AZ$7:AZ109)=1,OR($AB110=1)),1,0)</f>
        <v>0</v>
      </c>
      <c r="BA110" s="527">
        <f ca="1">IF(SUM($AP110:AZ110)=1,1,0)</f>
        <v>0</v>
      </c>
      <c r="BB110" s="528" t="str">
        <f t="shared" ref="BB110:BD140" ca="1" si="112">IF(AQ110&gt;0,AQ$6,"")</f>
        <v/>
      </c>
      <c r="BC110" s="526" t="str">
        <f t="shared" ca="1" si="112"/>
        <v/>
      </c>
      <c r="BD110" s="526" t="str">
        <f t="shared" ca="1" si="112"/>
        <v/>
      </c>
      <c r="BE110" s="526" t="str">
        <f t="shared" ca="1" si="111"/>
        <v/>
      </c>
      <c r="BF110" s="526" t="str">
        <f t="shared" ca="1" si="111"/>
        <v/>
      </c>
      <c r="BG110" s="526" t="str">
        <f t="shared" ca="1" si="111"/>
        <v/>
      </c>
      <c r="BH110" s="526" t="str">
        <f t="shared" ca="1" si="111"/>
        <v/>
      </c>
      <c r="BI110" s="526" t="str">
        <f t="shared" ca="1" si="111"/>
        <v/>
      </c>
      <c r="BJ110" s="526" t="str">
        <f t="shared" ca="1" si="101"/>
        <v/>
      </c>
      <c r="BK110" s="526" t="str">
        <f t="shared" ca="1" si="101"/>
        <v/>
      </c>
      <c r="BL110" s="527" t="str">
        <f t="shared" ca="1" si="101"/>
        <v/>
      </c>
      <c r="BM110" s="487" t="str">
        <f t="shared" ca="1" si="96"/>
        <v/>
      </c>
      <c r="BN110" s="488" t="str">
        <f t="shared" ca="1" si="96"/>
        <v/>
      </c>
      <c r="BO110" s="488" t="str">
        <f t="shared" ca="1" si="96"/>
        <v/>
      </c>
      <c r="BP110" s="488" t="str">
        <f t="shared" ca="1" si="96"/>
        <v/>
      </c>
      <c r="BQ110" s="488" t="str">
        <f t="shared" ca="1" si="96"/>
        <v/>
      </c>
      <c r="BR110" s="488" t="str">
        <f t="shared" ca="1" si="96"/>
        <v/>
      </c>
      <c r="BS110" s="488" t="str">
        <f t="shared" ca="1" si="96"/>
        <v/>
      </c>
      <c r="BT110" s="488" t="str">
        <f t="shared" ca="1" si="95"/>
        <v/>
      </c>
      <c r="BU110" s="489" t="str">
        <f t="shared" ca="1" si="59"/>
        <v/>
      </c>
      <c r="BV110" s="584"/>
      <c r="BW110" s="440"/>
      <c r="BX110" s="441" t="str">
        <f t="shared" ca="1" si="107"/>
        <v/>
      </c>
      <c r="BY110" s="394" t="str">
        <f t="shared" ca="1" si="108"/>
        <v/>
      </c>
      <c r="BZ110" s="394" t="str">
        <f t="shared" ca="1" si="110"/>
        <v/>
      </c>
      <c r="CA110" s="394" t="str">
        <f t="shared" ca="1" si="109"/>
        <v/>
      </c>
      <c r="CB110" s="468"/>
      <c r="CC110" s="467">
        <f ca="1">'Product CodesCentral'!G103</f>
        <v>0</v>
      </c>
      <c r="CD110" s="440"/>
      <c r="CE110" s="440"/>
      <c r="CF110" s="440"/>
      <c r="CG110" s="584"/>
      <c r="CH110" s="584"/>
      <c r="CI110" s="584"/>
      <c r="CJ110" s="584"/>
      <c r="CK110" s="584"/>
      <c r="CL110" s="584"/>
      <c r="CM110" s="584"/>
      <c r="CN110" s="584"/>
      <c r="CO110" s="584"/>
      <c r="CP110" s="584"/>
      <c r="CQ110" s="584"/>
      <c r="CR110" s="584"/>
      <c r="CS110" s="584"/>
      <c r="CT110" s="584"/>
      <c r="CU110" s="584"/>
      <c r="CV110" s="584"/>
      <c r="CW110" s="584"/>
      <c r="CX110" s="584"/>
      <c r="CY110" s="584"/>
      <c r="CZ110" s="584"/>
      <c r="DA110" s="584"/>
      <c r="DB110" s="584"/>
      <c r="DC110" s="584"/>
      <c r="DD110" s="584"/>
      <c r="DE110" s="584"/>
      <c r="DF110" s="584"/>
      <c r="DG110" s="584"/>
      <c r="DH110" s="584"/>
      <c r="DI110" s="584"/>
      <c r="DJ110" s="584"/>
      <c r="DK110" s="584"/>
      <c r="DL110" s="584"/>
      <c r="DM110" s="584"/>
      <c r="DN110" s="584"/>
      <c r="DO110" s="584"/>
      <c r="DP110" s="584"/>
      <c r="DQ110" s="584"/>
      <c r="DR110" s="584"/>
      <c r="DS110" s="584"/>
      <c r="DT110" s="584"/>
      <c r="DU110" s="584"/>
      <c r="DV110" s="584"/>
      <c r="DW110" s="584"/>
      <c r="DX110" s="584"/>
      <c r="DY110" s="584"/>
      <c r="DZ110" s="584"/>
      <c r="EA110" s="584"/>
      <c r="EB110" s="584"/>
      <c r="EC110" s="584"/>
      <c r="ED110" s="584"/>
      <c r="EE110" s="584"/>
      <c r="EF110" s="584"/>
      <c r="EG110" s="584"/>
      <c r="EH110" s="584"/>
      <c r="EI110" s="584"/>
      <c r="EJ110" s="584"/>
      <c r="EK110" s="584"/>
      <c r="EL110" s="584"/>
      <c r="EM110" s="584"/>
      <c r="EN110" s="584"/>
      <c r="EO110" s="584"/>
      <c r="EP110" s="584"/>
      <c r="EQ110" s="584"/>
      <c r="ER110" s="584"/>
      <c r="ES110" s="584"/>
      <c r="ET110" s="584"/>
      <c r="EU110" s="584"/>
      <c r="EV110" s="584"/>
      <c r="EW110" s="584"/>
      <c r="EX110" s="584"/>
      <c r="EY110" s="584"/>
      <c r="EZ110" s="584"/>
      <c r="FA110" s="584"/>
      <c r="FB110" s="584"/>
      <c r="FC110" s="584"/>
      <c r="FD110" s="584"/>
      <c r="FE110" s="584"/>
      <c r="FF110" s="584"/>
      <c r="FG110" s="584"/>
      <c r="FH110" s="584"/>
      <c r="FI110" s="584"/>
      <c r="FJ110" s="584"/>
      <c r="FK110" s="584"/>
      <c r="FL110" s="584"/>
      <c r="FM110" s="584"/>
      <c r="FN110" s="584"/>
      <c r="FO110" s="584"/>
      <c r="FP110" s="584"/>
      <c r="FQ110" s="584"/>
      <c r="FR110" s="584"/>
      <c r="FS110" s="584"/>
      <c r="FT110" s="584"/>
    </row>
    <row r="111" spans="1:176" s="585" customFormat="1" x14ac:dyDescent="0.25">
      <c r="A111" s="440"/>
      <c r="B111" s="468"/>
      <c r="C111" s="589"/>
      <c r="D111" s="587"/>
      <c r="E111" s="588"/>
      <c r="F111" s="590"/>
      <c r="G111" s="590"/>
      <c r="H111" s="556"/>
      <c r="I111" s="444"/>
      <c r="J111" s="474"/>
      <c r="K111" s="474" t="str">
        <f t="shared" ca="1" si="71"/>
        <v>[5 - -]</v>
      </c>
      <c r="L111" s="474"/>
      <c r="M111" s="474" t="str">
        <f t="shared" si="93"/>
        <v>[5 - -]</v>
      </c>
      <c r="N111" s="474" t="str">
        <f t="shared" ca="1" si="94"/>
        <v/>
      </c>
      <c r="O111" s="448" t="str">
        <f t="shared" ca="1" si="68"/>
        <v/>
      </c>
      <c r="P111" s="448" t="str">
        <f t="shared" ca="1" si="69"/>
        <v/>
      </c>
      <c r="Q111" s="449" t="str">
        <f t="shared" ca="1" si="92"/>
        <v/>
      </c>
      <c r="R111" s="475" t="str">
        <f t="shared" si="67"/>
        <v/>
      </c>
      <c r="S111" s="474" t="str">
        <f>""</f>
        <v/>
      </c>
      <c r="T111" s="562"/>
      <c r="U111" s="562"/>
      <c r="V111" s="562"/>
      <c r="W111" s="476" t="str">
        <f t="shared" ca="1" si="100"/>
        <v/>
      </c>
      <c r="X111" s="477" t="str">
        <f t="shared" ca="1" si="72"/>
        <v/>
      </c>
      <c r="Y111" s="477" t="str">
        <f t="shared" ca="1" si="73"/>
        <v/>
      </c>
      <c r="Z111" s="477" t="str">
        <f t="shared" ca="1" si="74"/>
        <v/>
      </c>
      <c r="AA111" s="583">
        <f ca="1">SelectionDataCentral!C111</f>
        <v>0</v>
      </c>
      <c r="AB111" s="521">
        <f t="shared" ca="1" si="75"/>
        <v>0</v>
      </c>
      <c r="AC111" s="522">
        <f t="shared" ca="1" si="102"/>
        <v>0</v>
      </c>
      <c r="AD111" s="522">
        <f t="shared" ca="1" si="77"/>
        <v>0</v>
      </c>
      <c r="AE111" s="522">
        <f t="shared" ca="1" si="98"/>
        <v>0</v>
      </c>
      <c r="AF111" s="522">
        <f t="shared" ca="1" si="99"/>
        <v>0</v>
      </c>
      <c r="AG111" s="522">
        <f t="shared" ca="1" si="78"/>
        <v>0</v>
      </c>
      <c r="AH111" s="522">
        <f t="shared" ca="1" si="79"/>
        <v>0</v>
      </c>
      <c r="AI111" s="522">
        <f t="shared" ca="1" si="80"/>
        <v>0</v>
      </c>
      <c r="AJ111" s="522">
        <f t="shared" ca="1" si="90"/>
        <v>0</v>
      </c>
      <c r="AK111" s="522">
        <f t="shared" ca="1" si="103"/>
        <v>0</v>
      </c>
      <c r="AL111" s="522">
        <f t="shared" ca="1" si="104"/>
        <v>0</v>
      </c>
      <c r="AM111" s="522">
        <f t="shared" ca="1" si="83"/>
        <v>0</v>
      </c>
      <c r="AN111" s="523">
        <f t="shared" ca="1" si="84"/>
        <v>0</v>
      </c>
      <c r="AO111" s="523">
        <f t="shared" ca="1" si="105"/>
        <v>0</v>
      </c>
      <c r="AP111" s="524">
        <f t="shared" ca="1" si="106"/>
        <v>0</v>
      </c>
      <c r="AQ111" s="525">
        <f ca="1">IF(AND(SUM(AQ$7:AQ110)=1, SUM($AP111:AP111)=1,OR($AF111=1,$AE111=1)),1,0)</f>
        <v>0</v>
      </c>
      <c r="AR111" s="525">
        <f ca="1">IF(AND(SUM(AR$7:AR110)=1, SUM($AP111:AQ111)=1,OR($AF111=1,$AE111=1)),1,0)</f>
        <v>0</v>
      </c>
      <c r="AS111" s="526">
        <f ca="1">IF(AND(SUM(AS$7:AS110)=1, SUM($AP111:AR111)=1,OR($AF111=1,AD111=1),SUM(AX$7:AX110)&lt;2),1,0)</f>
        <v>0</v>
      </c>
      <c r="AT111" s="526">
        <f ca="1">IF(AND(SUM(AT$7:AT110)=1, SUM($AP111:AS111)=1,OR($AG111=1,$AH111=1,$AF111=1,$AD111=1)),1,0)</f>
        <v>0</v>
      </c>
      <c r="AU111" s="526">
        <f ca="1">IF(AND(SUM(AU$7:AU110)=1, SUM($AP111:AT111)=1,OR($AG111=1,$AH111=1,$AF111=1,$AD111=1)),1,0)</f>
        <v>0</v>
      </c>
      <c r="AV111" s="526">
        <f ca="1">IF(AND(SUM(AV$7:AV110)=1, SUM($AP111:AU111)=1,OR($AG111=1,$AH111=1,$AF111=1,$AD111=1)),1,0)</f>
        <v>0</v>
      </c>
      <c r="AW111" s="526">
        <f ca="1">IF(AND(SUM(AW$7:AW110)=1, SUM($AP111:AV111)=1,OR($AG111=1,$AH111=1,$AF111=1,$AD111=1)),1,0)</f>
        <v>0</v>
      </c>
      <c r="AX111" s="526">
        <f ca="1">IF(AND(SUM(AX$7:AX110)=1, SUM($AP111:AW111)=1,SUM(AS$7:AS110)&lt;2,OR(AG111=1,AH111=1,AD111=1)),1,0)</f>
        <v>0</v>
      </c>
      <c r="AY111" s="526">
        <f ca="1">IF(AND(SUM(AY$7:AY110)=1,OR($AI111=1)),1,0)</f>
        <v>0</v>
      </c>
      <c r="AZ111" s="526">
        <f ca="1">IF(AND(SUM(AZ$7:AZ110)=1,OR($AB111=1)),1,0)</f>
        <v>0</v>
      </c>
      <c r="BA111" s="527">
        <f ca="1">IF(SUM($AP111:AZ111)=1,1,0)</f>
        <v>0</v>
      </c>
      <c r="BB111" s="528" t="str">
        <f t="shared" ca="1" si="112"/>
        <v/>
      </c>
      <c r="BC111" s="526" t="str">
        <f t="shared" ca="1" si="112"/>
        <v/>
      </c>
      <c r="BD111" s="526" t="str">
        <f t="shared" ca="1" si="112"/>
        <v/>
      </c>
      <c r="BE111" s="526" t="str">
        <f t="shared" ca="1" si="111"/>
        <v/>
      </c>
      <c r="BF111" s="526" t="str">
        <f t="shared" ca="1" si="111"/>
        <v/>
      </c>
      <c r="BG111" s="526" t="str">
        <f t="shared" ca="1" si="111"/>
        <v/>
      </c>
      <c r="BH111" s="526" t="str">
        <f t="shared" ca="1" si="111"/>
        <v/>
      </c>
      <c r="BI111" s="526" t="str">
        <f t="shared" ca="1" si="111"/>
        <v/>
      </c>
      <c r="BJ111" s="526" t="str">
        <f t="shared" ca="1" si="101"/>
        <v/>
      </c>
      <c r="BK111" s="526" t="str">
        <f t="shared" ca="1" si="101"/>
        <v/>
      </c>
      <c r="BL111" s="527" t="str">
        <f t="shared" ca="1" si="101"/>
        <v/>
      </c>
      <c r="BM111" s="487" t="str">
        <f t="shared" ca="1" si="96"/>
        <v/>
      </c>
      <c r="BN111" s="488" t="str">
        <f t="shared" ca="1" si="96"/>
        <v/>
      </c>
      <c r="BO111" s="488" t="str">
        <f t="shared" ca="1" si="96"/>
        <v/>
      </c>
      <c r="BP111" s="488" t="str">
        <f t="shared" ca="1" si="96"/>
        <v/>
      </c>
      <c r="BQ111" s="488" t="str">
        <f t="shared" ca="1" si="96"/>
        <v/>
      </c>
      <c r="BR111" s="488" t="str">
        <f t="shared" ca="1" si="96"/>
        <v/>
      </c>
      <c r="BS111" s="488" t="str">
        <f t="shared" ca="1" si="96"/>
        <v/>
      </c>
      <c r="BT111" s="488" t="str">
        <f t="shared" ca="1" si="95"/>
        <v/>
      </c>
      <c r="BU111" s="489" t="str">
        <f t="shared" ca="1" si="59"/>
        <v/>
      </c>
      <c r="BV111" s="584"/>
      <c r="BW111" s="440"/>
      <c r="BX111" s="441" t="str">
        <f t="shared" ca="1" si="107"/>
        <v/>
      </c>
      <c r="BY111" s="394" t="str">
        <f t="shared" ca="1" si="108"/>
        <v/>
      </c>
      <c r="BZ111" s="394" t="str">
        <f t="shared" ca="1" si="110"/>
        <v/>
      </c>
      <c r="CA111" s="394" t="str">
        <f t="shared" ca="1" si="109"/>
        <v/>
      </c>
      <c r="CB111" s="468"/>
      <c r="CC111" s="467">
        <f ca="1">'Product CodesCentral'!G104</f>
        <v>0</v>
      </c>
      <c r="CD111" s="440"/>
      <c r="CE111" s="440"/>
      <c r="CF111" s="440"/>
      <c r="CG111" s="584"/>
      <c r="CH111" s="584"/>
      <c r="CI111" s="584"/>
      <c r="CJ111" s="584"/>
      <c r="CK111" s="584"/>
      <c r="CL111" s="584"/>
      <c r="CM111" s="584"/>
      <c r="CN111" s="584"/>
      <c r="CO111" s="584"/>
      <c r="CP111" s="584"/>
      <c r="CQ111" s="584"/>
      <c r="CR111" s="584"/>
      <c r="CS111" s="584"/>
      <c r="CT111" s="584"/>
      <c r="CU111" s="584"/>
      <c r="CV111" s="584"/>
      <c r="CW111" s="584"/>
      <c r="CX111" s="584"/>
      <c r="CY111" s="584"/>
      <c r="CZ111" s="584"/>
      <c r="DA111" s="584"/>
      <c r="DB111" s="584"/>
      <c r="DC111" s="584"/>
      <c r="DD111" s="584"/>
      <c r="DE111" s="584"/>
      <c r="DF111" s="584"/>
      <c r="DG111" s="584"/>
      <c r="DH111" s="584"/>
      <c r="DI111" s="584"/>
      <c r="DJ111" s="584"/>
      <c r="DK111" s="584"/>
      <c r="DL111" s="584"/>
      <c r="DM111" s="584"/>
      <c r="DN111" s="584"/>
      <c r="DO111" s="584"/>
      <c r="DP111" s="584"/>
      <c r="DQ111" s="584"/>
      <c r="DR111" s="584"/>
      <c r="DS111" s="584"/>
      <c r="DT111" s="584"/>
      <c r="DU111" s="584"/>
      <c r="DV111" s="584"/>
      <c r="DW111" s="584"/>
      <c r="DX111" s="584"/>
      <c r="DY111" s="584"/>
      <c r="DZ111" s="584"/>
      <c r="EA111" s="584"/>
      <c r="EB111" s="584"/>
      <c r="EC111" s="584"/>
      <c r="ED111" s="584"/>
      <c r="EE111" s="584"/>
      <c r="EF111" s="584"/>
      <c r="EG111" s="584"/>
      <c r="EH111" s="584"/>
      <c r="EI111" s="584"/>
      <c r="EJ111" s="584"/>
      <c r="EK111" s="584"/>
      <c r="EL111" s="584"/>
      <c r="EM111" s="584"/>
      <c r="EN111" s="584"/>
      <c r="EO111" s="584"/>
      <c r="EP111" s="584"/>
      <c r="EQ111" s="584"/>
      <c r="ER111" s="584"/>
      <c r="ES111" s="584"/>
      <c r="ET111" s="584"/>
      <c r="EU111" s="584"/>
      <c r="EV111" s="584"/>
      <c r="EW111" s="584"/>
      <c r="EX111" s="584"/>
      <c r="EY111" s="584"/>
      <c r="EZ111" s="584"/>
      <c r="FA111" s="584"/>
      <c r="FB111" s="584"/>
      <c r="FC111" s="584"/>
      <c r="FD111" s="584"/>
      <c r="FE111" s="584"/>
      <c r="FF111" s="584"/>
      <c r="FG111" s="584"/>
      <c r="FH111" s="584"/>
      <c r="FI111" s="584"/>
      <c r="FJ111" s="584"/>
      <c r="FK111" s="584"/>
      <c r="FL111" s="584"/>
      <c r="FM111" s="584"/>
      <c r="FN111" s="584"/>
      <c r="FO111" s="584"/>
      <c r="FP111" s="584"/>
      <c r="FQ111" s="584"/>
      <c r="FR111" s="584"/>
      <c r="FS111" s="584"/>
      <c r="FT111" s="584"/>
    </row>
    <row r="112" spans="1:176" s="585" customFormat="1" ht="15" customHeight="1" x14ac:dyDescent="0.25">
      <c r="A112" s="440"/>
      <c r="B112" s="468"/>
      <c r="C112" s="586"/>
      <c r="D112" s="587"/>
      <c r="E112" s="588"/>
      <c r="F112" s="468"/>
      <c r="G112" s="468"/>
      <c r="H112" s="556"/>
      <c r="I112" s="444"/>
      <c r="J112" s="474"/>
      <c r="K112" s="474" t="str">
        <f t="shared" ca="1" si="71"/>
        <v>[5 - -]</v>
      </c>
      <c r="L112" s="474"/>
      <c r="M112" s="474" t="str">
        <f t="shared" si="93"/>
        <v>[5 - -]</v>
      </c>
      <c r="N112" s="474" t="str">
        <f t="shared" ca="1" si="94"/>
        <v/>
      </c>
      <c r="O112" s="448" t="str">
        <f t="shared" ca="1" si="68"/>
        <v/>
      </c>
      <c r="P112" s="448" t="str">
        <f t="shared" ca="1" si="69"/>
        <v/>
      </c>
      <c r="Q112" s="449" t="str">
        <f t="shared" ca="1" si="92"/>
        <v/>
      </c>
      <c r="R112" s="475" t="str">
        <f t="shared" si="67"/>
        <v/>
      </c>
      <c r="S112" s="474" t="str">
        <f>""</f>
        <v/>
      </c>
      <c r="T112" s="591"/>
      <c r="U112" s="592"/>
      <c r="V112" s="592"/>
      <c r="W112" s="476" t="str">
        <f t="shared" ca="1" si="100"/>
        <v/>
      </c>
      <c r="X112" s="477" t="str">
        <f t="shared" ca="1" si="72"/>
        <v/>
      </c>
      <c r="Y112" s="477" t="str">
        <f t="shared" ca="1" si="73"/>
        <v/>
      </c>
      <c r="Z112" s="477" t="str">
        <f t="shared" ca="1" si="74"/>
        <v/>
      </c>
      <c r="AA112" s="583">
        <f ca="1">SelectionDataCentral!C112</f>
        <v>0</v>
      </c>
      <c r="AB112" s="521">
        <f t="shared" ca="1" si="75"/>
        <v>0</v>
      </c>
      <c r="AC112" s="522">
        <f t="shared" ca="1" si="102"/>
        <v>0</v>
      </c>
      <c r="AD112" s="522">
        <f t="shared" ca="1" si="77"/>
        <v>0</v>
      </c>
      <c r="AE112" s="522">
        <f t="shared" ca="1" si="98"/>
        <v>0</v>
      </c>
      <c r="AF112" s="522">
        <f t="shared" ca="1" si="99"/>
        <v>0</v>
      </c>
      <c r="AG112" s="522">
        <f t="shared" ca="1" si="78"/>
        <v>0</v>
      </c>
      <c r="AH112" s="522">
        <f t="shared" ca="1" si="79"/>
        <v>0</v>
      </c>
      <c r="AI112" s="522">
        <f t="shared" ca="1" si="80"/>
        <v>0</v>
      </c>
      <c r="AJ112" s="522">
        <f t="shared" ca="1" si="90"/>
        <v>0</v>
      </c>
      <c r="AK112" s="522">
        <f t="shared" ca="1" si="103"/>
        <v>0</v>
      </c>
      <c r="AL112" s="522">
        <f t="shared" ca="1" si="104"/>
        <v>0</v>
      </c>
      <c r="AM112" s="522">
        <f t="shared" ca="1" si="83"/>
        <v>0</v>
      </c>
      <c r="AN112" s="523">
        <f t="shared" ca="1" si="84"/>
        <v>0</v>
      </c>
      <c r="AO112" s="523">
        <f t="shared" ca="1" si="105"/>
        <v>0</v>
      </c>
      <c r="AP112" s="524">
        <f t="shared" ca="1" si="106"/>
        <v>0</v>
      </c>
      <c r="AQ112" s="525">
        <f ca="1">IF(AND(SUM(AQ$7:AQ111)=1, SUM($AP112:AP112)=1,OR($AF112=1,$AE112=1)),1,0)</f>
        <v>0</v>
      </c>
      <c r="AR112" s="525">
        <f ca="1">IF(AND(SUM(AR$7:AR111)=1, SUM($AP112:AQ112)=1,OR($AF112=1,$AE112=1)),1,0)</f>
        <v>0</v>
      </c>
      <c r="AS112" s="526">
        <f ca="1">IF(AND(SUM(AS$7:AS111)=1, SUM($AP112:AR112)=1,OR($AF112=1,AD112=1),SUM(AX$7:AX111)&lt;2),1,0)</f>
        <v>0</v>
      </c>
      <c r="AT112" s="526">
        <f ca="1">IF(AND(SUM(AT$7:AT111)=1, SUM($AP112:AS112)=1,OR($AG112=1,$AH112=1,$AF112=1,$AD112=1)),1,0)</f>
        <v>0</v>
      </c>
      <c r="AU112" s="526">
        <f ca="1">IF(AND(SUM(AU$7:AU111)=1, SUM($AP112:AT112)=1,OR($AG112=1,$AH112=1,$AF112=1,$AD112=1)),1,0)</f>
        <v>0</v>
      </c>
      <c r="AV112" s="526">
        <f ca="1">IF(AND(SUM(AV$7:AV111)=1, SUM($AP112:AU112)=1,OR($AG112=1,$AH112=1,$AF112=1,$AD112=1)),1,0)</f>
        <v>0</v>
      </c>
      <c r="AW112" s="526">
        <f ca="1">IF(AND(SUM(AW$7:AW111)=1, SUM($AP112:AV112)=1,OR($AG112=1,$AH112=1,$AF112=1,$AD112=1)),1,0)</f>
        <v>0</v>
      </c>
      <c r="AX112" s="526">
        <f ca="1">IF(AND(SUM(AX$7:AX111)=1, SUM($AP112:AW112)=1,SUM(AS$7:AS111)&lt;2,OR(AG112=1,AH112=1,AD112=1)),1,0)</f>
        <v>0</v>
      </c>
      <c r="AY112" s="526">
        <f ca="1">IF(AND(SUM(AY$7:AY111)=1,OR($AI112=1)),1,0)</f>
        <v>0</v>
      </c>
      <c r="AZ112" s="526">
        <f ca="1">IF(AND(SUM(AZ$7:AZ111)=1,OR($AB112=1)),1,0)</f>
        <v>0</v>
      </c>
      <c r="BA112" s="527">
        <f ca="1">IF(SUM($AP112:AZ112)=1,1,0)</f>
        <v>0</v>
      </c>
      <c r="BB112" s="528" t="str">
        <f t="shared" ca="1" si="112"/>
        <v/>
      </c>
      <c r="BC112" s="526" t="str">
        <f t="shared" ca="1" si="112"/>
        <v/>
      </c>
      <c r="BD112" s="526" t="str">
        <f t="shared" ca="1" si="112"/>
        <v/>
      </c>
      <c r="BE112" s="526" t="str">
        <f t="shared" ca="1" si="111"/>
        <v/>
      </c>
      <c r="BF112" s="526" t="str">
        <f t="shared" ca="1" si="111"/>
        <v/>
      </c>
      <c r="BG112" s="526" t="str">
        <f t="shared" ca="1" si="111"/>
        <v/>
      </c>
      <c r="BH112" s="526" t="str">
        <f t="shared" ca="1" si="111"/>
        <v/>
      </c>
      <c r="BI112" s="526" t="str">
        <f t="shared" ca="1" si="111"/>
        <v/>
      </c>
      <c r="BJ112" s="526" t="str">
        <f t="shared" ca="1" si="101"/>
        <v/>
      </c>
      <c r="BK112" s="526" t="str">
        <f t="shared" ca="1" si="101"/>
        <v/>
      </c>
      <c r="BL112" s="527" t="str">
        <f t="shared" ca="1" si="101"/>
        <v/>
      </c>
      <c r="BM112" s="487" t="str">
        <f t="shared" ca="1" si="96"/>
        <v/>
      </c>
      <c r="BN112" s="488" t="str">
        <f t="shared" ca="1" si="96"/>
        <v/>
      </c>
      <c r="BO112" s="488" t="str">
        <f t="shared" ca="1" si="96"/>
        <v/>
      </c>
      <c r="BP112" s="488" t="str">
        <f t="shared" ca="1" si="96"/>
        <v/>
      </c>
      <c r="BQ112" s="488" t="str">
        <f t="shared" ca="1" si="96"/>
        <v/>
      </c>
      <c r="BR112" s="488" t="str">
        <f t="shared" ca="1" si="96"/>
        <v/>
      </c>
      <c r="BS112" s="488" t="str">
        <f t="shared" ca="1" si="96"/>
        <v/>
      </c>
      <c r="BT112" s="488" t="str">
        <f t="shared" ca="1" si="95"/>
        <v/>
      </c>
      <c r="BU112" s="489" t="str">
        <f t="shared" ca="1" si="59"/>
        <v/>
      </c>
      <c r="BV112" s="584"/>
      <c r="BW112" s="440"/>
      <c r="BX112" s="441" t="str">
        <f t="shared" ref="BX112:BX140" ca="1" si="113">IF(CC112&gt;0,INDIRECT("'Product CodesCentral'!C"&amp;CC112),"")</f>
        <v/>
      </c>
      <c r="BY112" s="394" t="str">
        <f t="shared" ca="1" si="108"/>
        <v/>
      </c>
      <c r="BZ112" s="394" t="str">
        <f t="shared" ca="1" si="110"/>
        <v/>
      </c>
      <c r="CA112" s="394" t="str">
        <f t="shared" ca="1" si="109"/>
        <v/>
      </c>
      <c r="CB112" s="468"/>
      <c r="CC112" s="467">
        <f ca="1">'Product CodesCentral'!G105</f>
        <v>0</v>
      </c>
      <c r="CD112" s="440"/>
      <c r="CE112" s="440"/>
      <c r="CF112" s="440"/>
      <c r="CG112" s="584"/>
      <c r="CH112" s="584"/>
      <c r="CI112" s="584"/>
      <c r="CJ112" s="584"/>
      <c r="CK112" s="584"/>
      <c r="CL112" s="584"/>
      <c r="CM112" s="584"/>
      <c r="CN112" s="584"/>
      <c r="CO112" s="584"/>
      <c r="CP112" s="584"/>
      <c r="CQ112" s="584"/>
      <c r="CR112" s="584"/>
      <c r="CS112" s="584"/>
      <c r="CT112" s="584"/>
      <c r="CU112" s="584"/>
      <c r="CV112" s="584"/>
      <c r="CW112" s="584"/>
      <c r="CX112" s="584"/>
      <c r="CY112" s="584"/>
      <c r="CZ112" s="584"/>
      <c r="DA112" s="584"/>
      <c r="DB112" s="584"/>
      <c r="DC112" s="584"/>
      <c r="DD112" s="584"/>
      <c r="DE112" s="584"/>
      <c r="DF112" s="584"/>
      <c r="DG112" s="584"/>
      <c r="DH112" s="584"/>
      <c r="DI112" s="584"/>
      <c r="DJ112" s="584"/>
      <c r="DK112" s="584"/>
      <c r="DL112" s="584"/>
      <c r="DM112" s="584"/>
      <c r="DN112" s="584"/>
      <c r="DO112" s="584"/>
      <c r="DP112" s="584"/>
      <c r="DQ112" s="584"/>
      <c r="DR112" s="584"/>
      <c r="DS112" s="584"/>
      <c r="DT112" s="584"/>
      <c r="DU112" s="584"/>
      <c r="DV112" s="584"/>
      <c r="DW112" s="584"/>
      <c r="DX112" s="584"/>
      <c r="DY112" s="584"/>
      <c r="DZ112" s="584"/>
      <c r="EA112" s="584"/>
      <c r="EB112" s="584"/>
      <c r="EC112" s="584"/>
      <c r="ED112" s="584"/>
      <c r="EE112" s="584"/>
      <c r="EF112" s="584"/>
      <c r="EG112" s="584"/>
      <c r="EH112" s="584"/>
      <c r="EI112" s="584"/>
      <c r="EJ112" s="584"/>
      <c r="EK112" s="584"/>
      <c r="EL112" s="584"/>
      <c r="EM112" s="584"/>
      <c r="EN112" s="584"/>
      <c r="EO112" s="584"/>
      <c r="EP112" s="584"/>
      <c r="EQ112" s="584"/>
      <c r="ER112" s="584"/>
      <c r="ES112" s="584"/>
      <c r="ET112" s="584"/>
      <c r="EU112" s="584"/>
      <c r="EV112" s="584"/>
      <c r="EW112" s="584"/>
      <c r="EX112" s="584"/>
      <c r="EY112" s="584"/>
      <c r="EZ112" s="584"/>
      <c r="FA112" s="584"/>
      <c r="FB112" s="584"/>
      <c r="FC112" s="584"/>
      <c r="FD112" s="584"/>
      <c r="FE112" s="584"/>
      <c r="FF112" s="584"/>
      <c r="FG112" s="584"/>
      <c r="FH112" s="584"/>
      <c r="FI112" s="584"/>
      <c r="FJ112" s="584"/>
      <c r="FK112" s="584"/>
      <c r="FL112" s="584"/>
      <c r="FM112" s="584"/>
      <c r="FN112" s="584"/>
      <c r="FO112" s="584"/>
      <c r="FP112" s="584"/>
      <c r="FQ112" s="584"/>
      <c r="FR112" s="584"/>
      <c r="FS112" s="584"/>
      <c r="FT112" s="584"/>
    </row>
    <row r="113" spans="1:176" s="585" customFormat="1" ht="15" customHeight="1" x14ac:dyDescent="0.25">
      <c r="A113" s="440"/>
      <c r="B113" s="468"/>
      <c r="C113" s="593"/>
      <c r="D113" s="587"/>
      <c r="E113" s="588"/>
      <c r="F113" s="590"/>
      <c r="G113" s="590"/>
      <c r="H113" s="556"/>
      <c r="I113" s="444"/>
      <c r="J113" s="474"/>
      <c r="K113" s="474" t="str">
        <f t="shared" ca="1" si="71"/>
        <v>[5 - -]</v>
      </c>
      <c r="L113" s="474"/>
      <c r="M113" s="474" t="str">
        <f t="shared" si="93"/>
        <v>[5 - -]</v>
      </c>
      <c r="N113" s="474" t="str">
        <f t="shared" ca="1" si="94"/>
        <v/>
      </c>
      <c r="O113" s="448" t="str">
        <f t="shared" ca="1" si="68"/>
        <v/>
      </c>
      <c r="P113" s="448" t="str">
        <f t="shared" ca="1" si="69"/>
        <v/>
      </c>
      <c r="Q113" s="449" t="str">
        <f t="shared" ca="1" si="92"/>
        <v/>
      </c>
      <c r="R113" s="475" t="str">
        <f t="shared" si="67"/>
        <v/>
      </c>
      <c r="S113" s="474" t="str">
        <f>""</f>
        <v/>
      </c>
      <c r="T113" s="591"/>
      <c r="U113" s="592"/>
      <c r="V113" s="592"/>
      <c r="W113" s="476" t="str">
        <f t="shared" ca="1" si="100"/>
        <v/>
      </c>
      <c r="X113" s="477" t="str">
        <f t="shared" ca="1" si="72"/>
        <v/>
      </c>
      <c r="Y113" s="477" t="str">
        <f t="shared" ca="1" si="73"/>
        <v/>
      </c>
      <c r="Z113" s="477" t="str">
        <f t="shared" ca="1" si="74"/>
        <v/>
      </c>
      <c r="AA113" s="583">
        <f ca="1">SelectionDataCentral!C113</f>
        <v>0</v>
      </c>
      <c r="AB113" s="521">
        <f t="shared" ca="1" si="75"/>
        <v>0</v>
      </c>
      <c r="AC113" s="522">
        <f t="shared" ca="1" si="102"/>
        <v>0</v>
      </c>
      <c r="AD113" s="522">
        <f t="shared" ca="1" si="77"/>
        <v>0</v>
      </c>
      <c r="AE113" s="522">
        <f t="shared" ca="1" si="98"/>
        <v>0</v>
      </c>
      <c r="AF113" s="522">
        <f t="shared" ca="1" si="99"/>
        <v>0</v>
      </c>
      <c r="AG113" s="522">
        <f t="shared" ca="1" si="78"/>
        <v>0</v>
      </c>
      <c r="AH113" s="522">
        <f t="shared" ca="1" si="79"/>
        <v>0</v>
      </c>
      <c r="AI113" s="522">
        <f t="shared" ca="1" si="80"/>
        <v>0</v>
      </c>
      <c r="AJ113" s="522">
        <f t="shared" ca="1" si="90"/>
        <v>0</v>
      </c>
      <c r="AK113" s="522">
        <f t="shared" ca="1" si="103"/>
        <v>0</v>
      </c>
      <c r="AL113" s="522">
        <f t="shared" ca="1" si="104"/>
        <v>0</v>
      </c>
      <c r="AM113" s="522">
        <f t="shared" ca="1" si="83"/>
        <v>0</v>
      </c>
      <c r="AN113" s="523">
        <f t="shared" ca="1" si="84"/>
        <v>0</v>
      </c>
      <c r="AO113" s="523">
        <f t="shared" ca="1" si="105"/>
        <v>0</v>
      </c>
      <c r="AP113" s="524">
        <f t="shared" ca="1" si="106"/>
        <v>0</v>
      </c>
      <c r="AQ113" s="525">
        <f ca="1">IF(AND(SUM(AQ$7:AQ112)=1, SUM($AP113:AP113)=1,OR($AF113=1,$AE113=1)),1,0)</f>
        <v>0</v>
      </c>
      <c r="AR113" s="525">
        <f ca="1">IF(AND(SUM(AR$7:AR112)=1, SUM($AP113:AQ113)=1,OR($AF113=1,$AE113=1)),1,0)</f>
        <v>0</v>
      </c>
      <c r="AS113" s="526">
        <f ca="1">IF(AND(SUM(AS$7:AS112)=1, SUM($AP113:AR113)=1,OR($AF113=1,AD113=1),SUM(AX$7:AX112)&lt;2),1,0)</f>
        <v>0</v>
      </c>
      <c r="AT113" s="526">
        <f ca="1">IF(AND(SUM(AT$7:AT112)=1, SUM($AP113:AS113)=1,OR($AG113=1,$AH113=1,$AF113=1,$AD113=1)),1,0)</f>
        <v>0</v>
      </c>
      <c r="AU113" s="526">
        <f ca="1">IF(AND(SUM(AU$7:AU112)=1, SUM($AP113:AT113)=1,OR($AG113=1,$AH113=1,$AF113=1,$AD113=1)),1,0)</f>
        <v>0</v>
      </c>
      <c r="AV113" s="526">
        <f ca="1">IF(AND(SUM(AV$7:AV112)=1, SUM($AP113:AU113)=1,OR($AG113=1,$AH113=1,$AF113=1,$AD113=1)),1,0)</f>
        <v>0</v>
      </c>
      <c r="AW113" s="526">
        <f ca="1">IF(AND(SUM(AW$7:AW112)=1, SUM($AP113:AV113)=1,OR($AG113=1,$AH113=1,$AF113=1,$AD113=1)),1,0)</f>
        <v>0</v>
      </c>
      <c r="AX113" s="526">
        <f ca="1">IF(AND(SUM(AX$7:AX112)=1, SUM($AP113:AW113)=1,SUM(AS$7:AS112)&lt;2,OR(AG113=1,AH113=1,AD113=1)),1,0)</f>
        <v>0</v>
      </c>
      <c r="AY113" s="526">
        <f ca="1">IF(AND(SUM(AY$7:AY112)=1,OR($AI113=1)),1,0)</f>
        <v>0</v>
      </c>
      <c r="AZ113" s="526">
        <f ca="1">IF(AND(SUM(AZ$7:AZ112)=1,OR($AB113=1)),1,0)</f>
        <v>0</v>
      </c>
      <c r="BA113" s="527">
        <f ca="1">IF(SUM($AP113:AZ113)=1,1,0)</f>
        <v>0</v>
      </c>
      <c r="BB113" s="528" t="str">
        <f t="shared" ca="1" si="112"/>
        <v/>
      </c>
      <c r="BC113" s="526" t="str">
        <f t="shared" ca="1" si="112"/>
        <v/>
      </c>
      <c r="BD113" s="526" t="str">
        <f t="shared" ca="1" si="112"/>
        <v/>
      </c>
      <c r="BE113" s="526" t="str">
        <f t="shared" ca="1" si="111"/>
        <v/>
      </c>
      <c r="BF113" s="526" t="str">
        <f t="shared" ca="1" si="111"/>
        <v/>
      </c>
      <c r="BG113" s="526" t="str">
        <f t="shared" ca="1" si="111"/>
        <v/>
      </c>
      <c r="BH113" s="526" t="str">
        <f t="shared" ca="1" si="111"/>
        <v/>
      </c>
      <c r="BI113" s="526" t="str">
        <f t="shared" ca="1" si="111"/>
        <v/>
      </c>
      <c r="BJ113" s="526" t="str">
        <f t="shared" ca="1" si="101"/>
        <v/>
      </c>
      <c r="BK113" s="526" t="str">
        <f t="shared" ca="1" si="101"/>
        <v/>
      </c>
      <c r="BL113" s="527" t="str">
        <f t="shared" ca="1" si="101"/>
        <v/>
      </c>
      <c r="BM113" s="487" t="str">
        <f t="shared" ca="1" si="96"/>
        <v/>
      </c>
      <c r="BN113" s="488" t="str">
        <f t="shared" ca="1" si="96"/>
        <v/>
      </c>
      <c r="BO113" s="488" t="str">
        <f t="shared" ca="1" si="96"/>
        <v/>
      </c>
      <c r="BP113" s="488" t="str">
        <f t="shared" ca="1" si="96"/>
        <v/>
      </c>
      <c r="BQ113" s="488" t="str">
        <f t="shared" ca="1" si="96"/>
        <v/>
      </c>
      <c r="BR113" s="488" t="str">
        <f t="shared" ca="1" si="96"/>
        <v/>
      </c>
      <c r="BS113" s="488" t="str">
        <f t="shared" ca="1" si="96"/>
        <v/>
      </c>
      <c r="BT113" s="488" t="str">
        <f t="shared" ca="1" si="95"/>
        <v/>
      </c>
      <c r="BU113" s="489" t="str">
        <f t="shared" ca="1" si="59"/>
        <v/>
      </c>
      <c r="BV113" s="584"/>
      <c r="BW113" s="440"/>
      <c r="BX113" s="441" t="str">
        <f t="shared" ca="1" si="113"/>
        <v/>
      </c>
      <c r="BY113" s="394" t="str">
        <f t="shared" ca="1" si="108"/>
        <v/>
      </c>
      <c r="BZ113" s="394" t="str">
        <f t="shared" ca="1" si="110"/>
        <v/>
      </c>
      <c r="CA113" s="394" t="str">
        <f t="shared" ca="1" si="109"/>
        <v/>
      </c>
      <c r="CB113" s="468"/>
      <c r="CC113" s="467">
        <f ca="1">'Product CodesCentral'!G106</f>
        <v>0</v>
      </c>
      <c r="CD113" s="440"/>
      <c r="CE113" s="440"/>
      <c r="CF113" s="440"/>
      <c r="CG113" s="584"/>
      <c r="CH113" s="584"/>
      <c r="CI113" s="584"/>
      <c r="CJ113" s="584"/>
      <c r="CK113" s="584"/>
      <c r="CL113" s="584"/>
      <c r="CM113" s="584"/>
      <c r="CN113" s="584"/>
      <c r="CO113" s="584"/>
      <c r="CP113" s="584"/>
      <c r="CQ113" s="584"/>
      <c r="CR113" s="584"/>
      <c r="CS113" s="584"/>
      <c r="CT113" s="584"/>
      <c r="CU113" s="584"/>
      <c r="CV113" s="584"/>
      <c r="CW113" s="584"/>
      <c r="CX113" s="584"/>
      <c r="CY113" s="584"/>
      <c r="CZ113" s="584"/>
      <c r="DA113" s="584"/>
      <c r="DB113" s="584"/>
      <c r="DC113" s="584"/>
      <c r="DD113" s="584"/>
      <c r="DE113" s="584"/>
      <c r="DF113" s="584"/>
      <c r="DG113" s="584"/>
      <c r="DH113" s="584"/>
      <c r="DI113" s="584"/>
      <c r="DJ113" s="584"/>
      <c r="DK113" s="584"/>
      <c r="DL113" s="584"/>
      <c r="DM113" s="584"/>
      <c r="DN113" s="584"/>
      <c r="DO113" s="584"/>
      <c r="DP113" s="584"/>
      <c r="DQ113" s="584"/>
      <c r="DR113" s="584"/>
      <c r="DS113" s="584"/>
      <c r="DT113" s="584"/>
      <c r="DU113" s="584"/>
      <c r="DV113" s="584"/>
      <c r="DW113" s="584"/>
      <c r="DX113" s="584"/>
      <c r="DY113" s="584"/>
      <c r="DZ113" s="584"/>
      <c r="EA113" s="584"/>
      <c r="EB113" s="584"/>
      <c r="EC113" s="584"/>
      <c r="ED113" s="584"/>
      <c r="EE113" s="584"/>
      <c r="EF113" s="584"/>
      <c r="EG113" s="584"/>
      <c r="EH113" s="584"/>
      <c r="EI113" s="584"/>
      <c r="EJ113" s="584"/>
      <c r="EK113" s="584"/>
      <c r="EL113" s="584"/>
      <c r="EM113" s="584"/>
      <c r="EN113" s="584"/>
      <c r="EO113" s="584"/>
      <c r="EP113" s="584"/>
      <c r="EQ113" s="584"/>
      <c r="ER113" s="584"/>
      <c r="ES113" s="584"/>
      <c r="ET113" s="584"/>
      <c r="EU113" s="584"/>
      <c r="EV113" s="584"/>
      <c r="EW113" s="584"/>
      <c r="EX113" s="584"/>
      <c r="EY113" s="584"/>
      <c r="EZ113" s="584"/>
      <c r="FA113" s="584"/>
      <c r="FB113" s="584"/>
      <c r="FC113" s="584"/>
      <c r="FD113" s="584"/>
      <c r="FE113" s="584"/>
      <c r="FF113" s="584"/>
      <c r="FG113" s="584"/>
      <c r="FH113" s="584"/>
      <c r="FI113" s="584"/>
      <c r="FJ113" s="584"/>
      <c r="FK113" s="584"/>
      <c r="FL113" s="584"/>
      <c r="FM113" s="584"/>
      <c r="FN113" s="584"/>
      <c r="FO113" s="584"/>
      <c r="FP113" s="584"/>
      <c r="FQ113" s="584"/>
      <c r="FR113" s="584"/>
      <c r="FS113" s="584"/>
      <c r="FT113" s="584"/>
    </row>
    <row r="114" spans="1:176" s="585" customFormat="1" ht="15" customHeight="1" x14ac:dyDescent="0.25">
      <c r="A114" s="440"/>
      <c r="B114" s="468"/>
      <c r="C114" s="586"/>
      <c r="D114" s="587"/>
      <c r="E114" s="588"/>
      <c r="F114" s="468"/>
      <c r="G114" s="468"/>
      <c r="H114" s="556"/>
      <c r="I114" s="444"/>
      <c r="J114" s="474"/>
      <c r="K114" s="474" t="str">
        <f t="shared" ca="1" si="71"/>
        <v>[5 - -]</v>
      </c>
      <c r="L114" s="474"/>
      <c r="M114" s="474" t="str">
        <f t="shared" si="93"/>
        <v>[5 - -]</v>
      </c>
      <c r="N114" s="474" t="str">
        <f t="shared" ca="1" si="94"/>
        <v/>
      </c>
      <c r="O114" s="448" t="str">
        <f t="shared" ca="1" si="68"/>
        <v/>
      </c>
      <c r="P114" s="448" t="str">
        <f t="shared" ca="1" si="69"/>
        <v/>
      </c>
      <c r="Q114" s="449" t="str">
        <f t="shared" ca="1" si="92"/>
        <v/>
      </c>
      <c r="R114" s="475" t="str">
        <f t="shared" si="67"/>
        <v/>
      </c>
      <c r="S114" s="474" t="str">
        <f>""</f>
        <v/>
      </c>
      <c r="T114" s="591"/>
      <c r="U114" s="592"/>
      <c r="V114" s="592"/>
      <c r="W114" s="476" t="str">
        <f t="shared" ca="1" si="100"/>
        <v/>
      </c>
      <c r="X114" s="477" t="str">
        <f t="shared" ca="1" si="72"/>
        <v/>
      </c>
      <c r="Y114" s="477" t="str">
        <f t="shared" ca="1" si="73"/>
        <v/>
      </c>
      <c r="Z114" s="477" t="str">
        <f t="shared" ca="1" si="74"/>
        <v/>
      </c>
      <c r="AA114" s="583">
        <f ca="1">SelectionDataCentral!C114</f>
        <v>0</v>
      </c>
      <c r="AB114" s="521">
        <f t="shared" ca="1" si="75"/>
        <v>0</v>
      </c>
      <c r="AC114" s="522">
        <f t="shared" ca="1" si="102"/>
        <v>0</v>
      </c>
      <c r="AD114" s="522">
        <f t="shared" ca="1" si="77"/>
        <v>0</v>
      </c>
      <c r="AE114" s="522">
        <f t="shared" ca="1" si="98"/>
        <v>0</v>
      </c>
      <c r="AF114" s="522">
        <f t="shared" ca="1" si="99"/>
        <v>0</v>
      </c>
      <c r="AG114" s="522">
        <f t="shared" ca="1" si="78"/>
        <v>0</v>
      </c>
      <c r="AH114" s="522">
        <f t="shared" ca="1" si="79"/>
        <v>0</v>
      </c>
      <c r="AI114" s="522">
        <f t="shared" ca="1" si="80"/>
        <v>0</v>
      </c>
      <c r="AJ114" s="522">
        <f t="shared" ca="1" si="90"/>
        <v>0</v>
      </c>
      <c r="AK114" s="522">
        <f t="shared" ca="1" si="103"/>
        <v>0</v>
      </c>
      <c r="AL114" s="522">
        <f t="shared" ca="1" si="104"/>
        <v>0</v>
      </c>
      <c r="AM114" s="522">
        <f t="shared" ca="1" si="83"/>
        <v>0</v>
      </c>
      <c r="AN114" s="523">
        <f t="shared" ca="1" si="84"/>
        <v>0</v>
      </c>
      <c r="AO114" s="523">
        <f t="shared" ca="1" si="105"/>
        <v>0</v>
      </c>
      <c r="AP114" s="524">
        <f t="shared" ca="1" si="106"/>
        <v>0</v>
      </c>
      <c r="AQ114" s="525">
        <f ca="1">IF(AND(SUM(AQ$7:AQ113)=1, SUM($AP114:AP114)=1,OR($AF114=1,$AE114=1)),1,0)</f>
        <v>0</v>
      </c>
      <c r="AR114" s="525">
        <f ca="1">IF(AND(SUM(AR$7:AR113)=1, SUM($AP114:AQ114)=1,OR($AF114=1,$AE114=1)),1,0)</f>
        <v>0</v>
      </c>
      <c r="AS114" s="526">
        <f ca="1">IF(AND(SUM(AS$7:AS113)=1, SUM($AP114:AR114)=1,OR($AF114=1,AD114=1),SUM(AX$7:AX113)&lt;2),1,0)</f>
        <v>0</v>
      </c>
      <c r="AT114" s="526">
        <f ca="1">IF(AND(SUM(AT$7:AT113)=1, SUM($AP114:AS114)=1,OR($AG114=1,$AH114=1,$AF114=1,$AD114=1)),1,0)</f>
        <v>0</v>
      </c>
      <c r="AU114" s="526">
        <f ca="1">IF(AND(SUM(AU$7:AU113)=1, SUM($AP114:AT114)=1,OR($AG114=1,$AH114=1,$AF114=1,$AD114=1)),1,0)</f>
        <v>0</v>
      </c>
      <c r="AV114" s="526">
        <f ca="1">IF(AND(SUM(AV$7:AV113)=1, SUM($AP114:AU114)=1,OR($AG114=1,$AH114=1,$AF114=1,$AD114=1)),1,0)</f>
        <v>0</v>
      </c>
      <c r="AW114" s="526">
        <f ca="1">IF(AND(SUM(AW$7:AW113)=1, SUM($AP114:AV114)=1,OR($AG114=1,$AH114=1,$AF114=1,$AD114=1)),1,0)</f>
        <v>0</v>
      </c>
      <c r="AX114" s="526">
        <f ca="1">IF(AND(SUM(AX$7:AX113)=1, SUM($AP114:AW114)=1,SUM(AS$7:AS113)&lt;2,OR(AG114=1,AH114=1,AD114=1)),1,0)</f>
        <v>0</v>
      </c>
      <c r="AY114" s="526">
        <f ca="1">IF(AND(SUM(AY$7:AY113)=1,OR($AI114=1)),1,0)</f>
        <v>0</v>
      </c>
      <c r="AZ114" s="526">
        <f ca="1">IF(AND(SUM(AZ$7:AZ113)=1,OR($AB114=1)),1,0)</f>
        <v>0</v>
      </c>
      <c r="BA114" s="527">
        <f ca="1">IF(SUM($AP114:AZ114)=1,1,0)</f>
        <v>0</v>
      </c>
      <c r="BB114" s="528" t="str">
        <f t="shared" ca="1" si="112"/>
        <v/>
      </c>
      <c r="BC114" s="526" t="str">
        <f t="shared" ca="1" si="112"/>
        <v/>
      </c>
      <c r="BD114" s="526" t="str">
        <f t="shared" ca="1" si="112"/>
        <v/>
      </c>
      <c r="BE114" s="526" t="str">
        <f t="shared" ca="1" si="111"/>
        <v/>
      </c>
      <c r="BF114" s="526" t="str">
        <f t="shared" ca="1" si="111"/>
        <v/>
      </c>
      <c r="BG114" s="526" t="str">
        <f t="shared" ca="1" si="111"/>
        <v/>
      </c>
      <c r="BH114" s="526" t="str">
        <f t="shared" ca="1" si="111"/>
        <v/>
      </c>
      <c r="BI114" s="526" t="str">
        <f t="shared" ca="1" si="111"/>
        <v/>
      </c>
      <c r="BJ114" s="526" t="str">
        <f t="shared" ca="1" si="101"/>
        <v/>
      </c>
      <c r="BK114" s="526" t="str">
        <f t="shared" ca="1" si="101"/>
        <v/>
      </c>
      <c r="BL114" s="527" t="str">
        <f t="shared" ca="1" si="101"/>
        <v/>
      </c>
      <c r="BM114" s="487" t="str">
        <f t="shared" ca="1" si="96"/>
        <v/>
      </c>
      <c r="BN114" s="488" t="str">
        <f t="shared" ca="1" si="96"/>
        <v/>
      </c>
      <c r="BO114" s="488" t="str">
        <f t="shared" ca="1" si="96"/>
        <v/>
      </c>
      <c r="BP114" s="488" t="str">
        <f t="shared" ca="1" si="96"/>
        <v/>
      </c>
      <c r="BQ114" s="488" t="str">
        <f t="shared" ca="1" si="96"/>
        <v/>
      </c>
      <c r="BR114" s="488" t="str">
        <f t="shared" ca="1" si="96"/>
        <v/>
      </c>
      <c r="BS114" s="488" t="str">
        <f t="shared" ca="1" si="96"/>
        <v/>
      </c>
      <c r="BT114" s="488" t="str">
        <f t="shared" ca="1" si="95"/>
        <v/>
      </c>
      <c r="BU114" s="489" t="str">
        <f t="shared" ca="1" si="95"/>
        <v/>
      </c>
      <c r="BV114" s="584"/>
      <c r="BW114" s="440"/>
      <c r="BX114" s="441" t="str">
        <f t="shared" ca="1" si="113"/>
        <v/>
      </c>
      <c r="BY114" s="394" t="str">
        <f t="shared" ca="1" si="108"/>
        <v/>
      </c>
      <c r="BZ114" s="394" t="str">
        <f t="shared" ca="1" si="110"/>
        <v/>
      </c>
      <c r="CA114" s="394" t="str">
        <f t="shared" ca="1" si="109"/>
        <v/>
      </c>
      <c r="CB114" s="468"/>
      <c r="CC114" s="467">
        <f ca="1">'Product CodesCentral'!G107</f>
        <v>0</v>
      </c>
      <c r="CD114" s="440"/>
      <c r="CE114" s="440"/>
      <c r="CF114" s="440"/>
      <c r="CG114" s="584"/>
      <c r="CH114" s="584"/>
      <c r="CI114" s="584"/>
      <c r="CJ114" s="584"/>
      <c r="CK114" s="584"/>
      <c r="CL114" s="584"/>
      <c r="CM114" s="584"/>
      <c r="CN114" s="584"/>
      <c r="CO114" s="584"/>
      <c r="CP114" s="584"/>
      <c r="CQ114" s="584"/>
      <c r="CR114" s="584"/>
      <c r="CS114" s="584"/>
      <c r="CT114" s="584"/>
      <c r="CU114" s="584"/>
      <c r="CV114" s="584"/>
      <c r="CW114" s="584"/>
      <c r="CX114" s="584"/>
      <c r="CY114" s="584"/>
      <c r="CZ114" s="584"/>
      <c r="DA114" s="584"/>
      <c r="DB114" s="584"/>
      <c r="DC114" s="584"/>
      <c r="DD114" s="584"/>
      <c r="DE114" s="584"/>
      <c r="DF114" s="584"/>
      <c r="DG114" s="584"/>
      <c r="DH114" s="584"/>
      <c r="DI114" s="584"/>
      <c r="DJ114" s="584"/>
      <c r="DK114" s="584"/>
      <c r="DL114" s="584"/>
      <c r="DM114" s="584"/>
      <c r="DN114" s="584"/>
      <c r="DO114" s="584"/>
      <c r="DP114" s="584"/>
      <c r="DQ114" s="584"/>
      <c r="DR114" s="584"/>
      <c r="DS114" s="584"/>
      <c r="DT114" s="584"/>
      <c r="DU114" s="584"/>
      <c r="DV114" s="584"/>
      <c r="DW114" s="584"/>
      <c r="DX114" s="584"/>
      <c r="DY114" s="584"/>
      <c r="DZ114" s="584"/>
      <c r="EA114" s="584"/>
      <c r="EB114" s="584"/>
      <c r="EC114" s="584"/>
      <c r="ED114" s="584"/>
      <c r="EE114" s="584"/>
      <c r="EF114" s="584"/>
      <c r="EG114" s="584"/>
      <c r="EH114" s="584"/>
      <c r="EI114" s="584"/>
      <c r="EJ114" s="584"/>
      <c r="EK114" s="584"/>
      <c r="EL114" s="584"/>
      <c r="EM114" s="584"/>
      <c r="EN114" s="584"/>
      <c r="EO114" s="584"/>
      <c r="EP114" s="584"/>
      <c r="EQ114" s="584"/>
      <c r="ER114" s="584"/>
      <c r="ES114" s="584"/>
      <c r="ET114" s="584"/>
      <c r="EU114" s="584"/>
      <c r="EV114" s="584"/>
      <c r="EW114" s="584"/>
      <c r="EX114" s="584"/>
      <c r="EY114" s="584"/>
      <c r="EZ114" s="584"/>
      <c r="FA114" s="584"/>
      <c r="FB114" s="584"/>
      <c r="FC114" s="584"/>
      <c r="FD114" s="584"/>
      <c r="FE114" s="584"/>
      <c r="FF114" s="584"/>
      <c r="FG114" s="584"/>
      <c r="FH114" s="584"/>
      <c r="FI114" s="584"/>
      <c r="FJ114" s="584"/>
      <c r="FK114" s="584"/>
      <c r="FL114" s="584"/>
      <c r="FM114" s="584"/>
      <c r="FN114" s="584"/>
      <c r="FO114" s="584"/>
      <c r="FP114" s="584"/>
      <c r="FQ114" s="584"/>
      <c r="FR114" s="584"/>
      <c r="FS114" s="584"/>
      <c r="FT114" s="584"/>
    </row>
    <row r="115" spans="1:176" s="585" customFormat="1" ht="15" customHeight="1" x14ac:dyDescent="0.25">
      <c r="A115" s="440"/>
      <c r="B115" s="468"/>
      <c r="C115" s="589"/>
      <c r="D115" s="587"/>
      <c r="E115" s="588"/>
      <c r="F115" s="590"/>
      <c r="G115" s="590"/>
      <c r="H115" s="556"/>
      <c r="I115" s="444"/>
      <c r="J115" s="474"/>
      <c r="K115" s="474" t="str">
        <f t="shared" ca="1" si="71"/>
        <v>[5 - -]</v>
      </c>
      <c r="L115" s="474"/>
      <c r="M115" s="474" t="str">
        <f t="shared" si="93"/>
        <v>[5 - -]</v>
      </c>
      <c r="N115" s="474" t="str">
        <f t="shared" ca="1" si="94"/>
        <v/>
      </c>
      <c r="O115" s="448" t="str">
        <f t="shared" ca="1" si="68"/>
        <v/>
      </c>
      <c r="P115" s="448" t="str">
        <f t="shared" ca="1" si="69"/>
        <v/>
      </c>
      <c r="Q115" s="449" t="str">
        <f t="shared" ca="1" si="92"/>
        <v/>
      </c>
      <c r="R115" s="475" t="str">
        <f t="shared" si="67"/>
        <v/>
      </c>
      <c r="S115" s="474" t="str">
        <f>""</f>
        <v/>
      </c>
      <c r="T115" s="591"/>
      <c r="U115" s="592"/>
      <c r="V115" s="592"/>
      <c r="W115" s="476" t="str">
        <f t="shared" ca="1" si="100"/>
        <v/>
      </c>
      <c r="X115" s="477" t="str">
        <f t="shared" ca="1" si="72"/>
        <v/>
      </c>
      <c r="Y115" s="477" t="str">
        <f t="shared" ca="1" si="73"/>
        <v/>
      </c>
      <c r="Z115" s="477" t="str">
        <f t="shared" ca="1" si="74"/>
        <v/>
      </c>
      <c r="AA115" s="583">
        <f ca="1">SelectionDataCentral!C115</f>
        <v>0</v>
      </c>
      <c r="AB115" s="521">
        <f t="shared" ca="1" si="75"/>
        <v>0</v>
      </c>
      <c r="AC115" s="522">
        <f t="shared" ca="1" si="102"/>
        <v>0</v>
      </c>
      <c r="AD115" s="522">
        <f t="shared" ca="1" si="77"/>
        <v>0</v>
      </c>
      <c r="AE115" s="522">
        <f t="shared" ca="1" si="98"/>
        <v>0</v>
      </c>
      <c r="AF115" s="522">
        <f t="shared" ca="1" si="99"/>
        <v>0</v>
      </c>
      <c r="AG115" s="522">
        <f t="shared" ca="1" si="78"/>
        <v>0</v>
      </c>
      <c r="AH115" s="522">
        <f t="shared" ca="1" si="79"/>
        <v>0</v>
      </c>
      <c r="AI115" s="522">
        <f t="shared" ca="1" si="80"/>
        <v>0</v>
      </c>
      <c r="AJ115" s="522">
        <f t="shared" ca="1" si="90"/>
        <v>0</v>
      </c>
      <c r="AK115" s="522">
        <f t="shared" ca="1" si="103"/>
        <v>0</v>
      </c>
      <c r="AL115" s="522">
        <f t="shared" ca="1" si="104"/>
        <v>0</v>
      </c>
      <c r="AM115" s="522">
        <f t="shared" ca="1" si="83"/>
        <v>0</v>
      </c>
      <c r="AN115" s="523">
        <f t="shared" ca="1" si="84"/>
        <v>0</v>
      </c>
      <c r="AO115" s="523">
        <f t="shared" ca="1" si="105"/>
        <v>0</v>
      </c>
      <c r="AP115" s="524">
        <f t="shared" ca="1" si="106"/>
        <v>0</v>
      </c>
      <c r="AQ115" s="525">
        <f ca="1">IF(AND(SUM(AQ$7:AQ114)=1, SUM($AP115:AP115)=1,OR($AF115=1,$AE115=1)),1,0)</f>
        <v>0</v>
      </c>
      <c r="AR115" s="525">
        <f ca="1">IF(AND(SUM(AR$7:AR114)=1, SUM($AP115:AQ115)=1,OR($AF115=1,$AE115=1)),1,0)</f>
        <v>0</v>
      </c>
      <c r="AS115" s="526">
        <f ca="1">IF(AND(SUM(AS$7:AS114)=1, SUM($AP115:AR115)=1,OR($AF115=1,AD115=1),SUM(AX$7:AX114)&lt;2),1,0)</f>
        <v>0</v>
      </c>
      <c r="AT115" s="526">
        <f ca="1">IF(AND(SUM(AT$7:AT114)=1, SUM($AP115:AS115)=1,OR($AG115=1,$AH115=1,$AF115=1,$AD115=1)),1,0)</f>
        <v>0</v>
      </c>
      <c r="AU115" s="526">
        <f ca="1">IF(AND(SUM(AU$7:AU114)=1, SUM($AP115:AT115)=1,OR($AG115=1,$AH115=1,$AF115=1,$AD115=1)),1,0)</f>
        <v>0</v>
      </c>
      <c r="AV115" s="526">
        <f ca="1">IF(AND(SUM(AV$7:AV114)=1, SUM($AP115:AU115)=1,OR($AG115=1,$AH115=1,$AF115=1,$AD115=1)),1,0)</f>
        <v>0</v>
      </c>
      <c r="AW115" s="526">
        <f ca="1">IF(AND(SUM(AW$7:AW114)=1, SUM($AP115:AV115)=1,OR($AG115=1,$AH115=1,$AF115=1,$AD115=1)),1,0)</f>
        <v>0</v>
      </c>
      <c r="AX115" s="526">
        <f ca="1">IF(AND(SUM(AX$7:AX114)=1, SUM($AP115:AW115)=1,SUM(AS$7:AS114)&lt;2,OR(AG115=1,AH115=1,AD115=1)),1,0)</f>
        <v>0</v>
      </c>
      <c r="AY115" s="526">
        <f ca="1">IF(AND(SUM(AY$7:AY114)=1,OR($AI115=1)),1,0)</f>
        <v>0</v>
      </c>
      <c r="AZ115" s="526">
        <f ca="1">IF(AND(SUM(AZ$7:AZ114)=1,OR($AB115=1)),1,0)</f>
        <v>0</v>
      </c>
      <c r="BA115" s="527">
        <f ca="1">IF(SUM($AP115:AZ115)=1,1,0)</f>
        <v>0</v>
      </c>
      <c r="BB115" s="528" t="str">
        <f t="shared" ca="1" si="112"/>
        <v/>
      </c>
      <c r="BC115" s="526" t="str">
        <f t="shared" ca="1" si="112"/>
        <v/>
      </c>
      <c r="BD115" s="526" t="str">
        <f t="shared" ca="1" si="112"/>
        <v/>
      </c>
      <c r="BE115" s="526" t="str">
        <f t="shared" ca="1" si="111"/>
        <v/>
      </c>
      <c r="BF115" s="526" t="str">
        <f t="shared" ca="1" si="111"/>
        <v/>
      </c>
      <c r="BG115" s="526" t="str">
        <f t="shared" ca="1" si="111"/>
        <v/>
      </c>
      <c r="BH115" s="526" t="str">
        <f t="shared" ca="1" si="111"/>
        <v/>
      </c>
      <c r="BI115" s="526" t="str">
        <f t="shared" ca="1" si="111"/>
        <v/>
      </c>
      <c r="BJ115" s="526" t="str">
        <f t="shared" ca="1" si="101"/>
        <v/>
      </c>
      <c r="BK115" s="526" t="str">
        <f t="shared" ca="1" si="101"/>
        <v/>
      </c>
      <c r="BL115" s="527" t="str">
        <f t="shared" ca="1" si="101"/>
        <v/>
      </c>
      <c r="BM115" s="487" t="str">
        <f t="shared" ca="1" si="96"/>
        <v/>
      </c>
      <c r="BN115" s="488" t="str">
        <f t="shared" ca="1" si="96"/>
        <v/>
      </c>
      <c r="BO115" s="488" t="str">
        <f t="shared" ca="1" si="96"/>
        <v/>
      </c>
      <c r="BP115" s="488" t="str">
        <f t="shared" ca="1" si="96"/>
        <v/>
      </c>
      <c r="BQ115" s="488" t="str">
        <f t="shared" ca="1" si="96"/>
        <v/>
      </c>
      <c r="BR115" s="488" t="str">
        <f t="shared" ca="1" si="96"/>
        <v/>
      </c>
      <c r="BS115" s="488" t="str">
        <f t="shared" ca="1" si="96"/>
        <v/>
      </c>
      <c r="BT115" s="488" t="str">
        <f t="shared" ca="1" si="95"/>
        <v/>
      </c>
      <c r="BU115" s="489" t="str">
        <f t="shared" ca="1" si="95"/>
        <v/>
      </c>
      <c r="BV115" s="584"/>
      <c r="BW115" s="440"/>
      <c r="BX115" s="441" t="str">
        <f t="shared" ca="1" si="113"/>
        <v/>
      </c>
      <c r="BY115" s="394" t="str">
        <f t="shared" ca="1" si="108"/>
        <v/>
      </c>
      <c r="BZ115" s="394" t="str">
        <f t="shared" ca="1" si="110"/>
        <v/>
      </c>
      <c r="CA115" s="394" t="str">
        <f t="shared" ca="1" si="109"/>
        <v/>
      </c>
      <c r="CB115" s="468"/>
      <c r="CC115" s="467">
        <f ca="1">'Product CodesCentral'!G108</f>
        <v>0</v>
      </c>
      <c r="CD115" s="440"/>
      <c r="CE115" s="440"/>
      <c r="CF115" s="440"/>
      <c r="CG115" s="584"/>
      <c r="CH115" s="584"/>
      <c r="CI115" s="584"/>
      <c r="CJ115" s="584"/>
      <c r="CK115" s="584"/>
      <c r="CL115" s="584"/>
      <c r="CM115" s="584"/>
      <c r="CN115" s="584"/>
      <c r="CO115" s="584"/>
      <c r="CP115" s="584"/>
      <c r="CQ115" s="584"/>
      <c r="CR115" s="584"/>
      <c r="CS115" s="584"/>
      <c r="CT115" s="584"/>
      <c r="CU115" s="584"/>
      <c r="CV115" s="584"/>
      <c r="CW115" s="584"/>
      <c r="CX115" s="584"/>
      <c r="CY115" s="584"/>
      <c r="CZ115" s="584"/>
      <c r="DA115" s="584"/>
      <c r="DB115" s="584"/>
      <c r="DC115" s="584"/>
      <c r="DD115" s="584"/>
      <c r="DE115" s="584"/>
      <c r="DF115" s="584"/>
      <c r="DG115" s="584"/>
      <c r="DH115" s="584"/>
      <c r="DI115" s="584"/>
      <c r="DJ115" s="584"/>
      <c r="DK115" s="584"/>
      <c r="DL115" s="584"/>
      <c r="DM115" s="584"/>
      <c r="DN115" s="584"/>
      <c r="DO115" s="584"/>
      <c r="DP115" s="584"/>
      <c r="DQ115" s="584"/>
      <c r="DR115" s="584"/>
      <c r="DS115" s="584"/>
      <c r="DT115" s="584"/>
      <c r="DU115" s="584"/>
      <c r="DV115" s="584"/>
      <c r="DW115" s="584"/>
      <c r="DX115" s="584"/>
      <c r="DY115" s="584"/>
      <c r="DZ115" s="584"/>
      <c r="EA115" s="584"/>
      <c r="EB115" s="584"/>
      <c r="EC115" s="584"/>
      <c r="ED115" s="584"/>
      <c r="EE115" s="584"/>
      <c r="EF115" s="584"/>
      <c r="EG115" s="584"/>
      <c r="EH115" s="584"/>
      <c r="EI115" s="584"/>
      <c r="EJ115" s="584"/>
      <c r="EK115" s="584"/>
      <c r="EL115" s="584"/>
      <c r="EM115" s="584"/>
      <c r="EN115" s="584"/>
      <c r="EO115" s="584"/>
      <c r="EP115" s="584"/>
      <c r="EQ115" s="584"/>
      <c r="ER115" s="584"/>
      <c r="ES115" s="584"/>
      <c r="ET115" s="584"/>
      <c r="EU115" s="584"/>
      <c r="EV115" s="584"/>
      <c r="EW115" s="584"/>
      <c r="EX115" s="584"/>
      <c r="EY115" s="584"/>
      <c r="EZ115" s="584"/>
      <c r="FA115" s="584"/>
      <c r="FB115" s="584"/>
      <c r="FC115" s="584"/>
      <c r="FD115" s="584"/>
      <c r="FE115" s="584"/>
      <c r="FF115" s="584"/>
      <c r="FG115" s="584"/>
      <c r="FH115" s="584"/>
      <c r="FI115" s="584"/>
      <c r="FJ115" s="584"/>
      <c r="FK115" s="584"/>
      <c r="FL115" s="584"/>
      <c r="FM115" s="584"/>
      <c r="FN115" s="584"/>
      <c r="FO115" s="584"/>
      <c r="FP115" s="584"/>
      <c r="FQ115" s="584"/>
      <c r="FR115" s="584"/>
      <c r="FS115" s="584"/>
      <c r="FT115" s="584"/>
    </row>
    <row r="116" spans="1:176" s="585" customFormat="1" ht="15" customHeight="1" x14ac:dyDescent="0.25">
      <c r="A116" s="440"/>
      <c r="B116" s="468"/>
      <c r="C116" s="586"/>
      <c r="D116" s="587"/>
      <c r="E116" s="588"/>
      <c r="F116" s="468"/>
      <c r="G116" s="468"/>
      <c r="H116" s="556"/>
      <c r="I116" s="444"/>
      <c r="J116" s="474"/>
      <c r="K116" s="474" t="str">
        <f t="shared" ca="1" si="71"/>
        <v>[5 - -]</v>
      </c>
      <c r="L116" s="474"/>
      <c r="M116" s="474" t="str">
        <f t="shared" si="93"/>
        <v>[5 - -]</v>
      </c>
      <c r="N116" s="474" t="str">
        <f t="shared" ca="1" si="94"/>
        <v/>
      </c>
      <c r="O116" s="448" t="str">
        <f t="shared" ca="1" si="68"/>
        <v/>
      </c>
      <c r="P116" s="448" t="str">
        <f t="shared" ca="1" si="69"/>
        <v/>
      </c>
      <c r="Q116" s="449" t="str">
        <f t="shared" ca="1" si="92"/>
        <v/>
      </c>
      <c r="R116" s="475" t="str">
        <f t="shared" si="67"/>
        <v/>
      </c>
      <c r="S116" s="474" t="str">
        <f>""</f>
        <v/>
      </c>
      <c r="T116" s="591"/>
      <c r="U116" s="592"/>
      <c r="V116" s="592"/>
      <c r="W116" s="476" t="str">
        <f t="shared" ca="1" si="100"/>
        <v/>
      </c>
      <c r="X116" s="477" t="str">
        <f t="shared" ca="1" si="72"/>
        <v/>
      </c>
      <c r="Y116" s="477" t="str">
        <f t="shared" ca="1" si="73"/>
        <v/>
      </c>
      <c r="Z116" s="477" t="str">
        <f t="shared" ca="1" si="74"/>
        <v/>
      </c>
      <c r="AA116" s="583">
        <f ca="1">SelectionDataCentral!C116</f>
        <v>0</v>
      </c>
      <c r="AB116" s="521">
        <f t="shared" ca="1" si="75"/>
        <v>0</v>
      </c>
      <c r="AC116" s="522">
        <f t="shared" ca="1" si="102"/>
        <v>0</v>
      </c>
      <c r="AD116" s="522">
        <f t="shared" ca="1" si="77"/>
        <v>0</v>
      </c>
      <c r="AE116" s="522">
        <f t="shared" ca="1" si="98"/>
        <v>0</v>
      </c>
      <c r="AF116" s="522">
        <f t="shared" ca="1" si="99"/>
        <v>0</v>
      </c>
      <c r="AG116" s="522">
        <f t="shared" ca="1" si="78"/>
        <v>0</v>
      </c>
      <c r="AH116" s="522">
        <f t="shared" ca="1" si="79"/>
        <v>0</v>
      </c>
      <c r="AI116" s="522">
        <f t="shared" ca="1" si="80"/>
        <v>0</v>
      </c>
      <c r="AJ116" s="522">
        <f t="shared" ca="1" si="90"/>
        <v>0</v>
      </c>
      <c r="AK116" s="522">
        <f t="shared" ca="1" si="103"/>
        <v>0</v>
      </c>
      <c r="AL116" s="522">
        <f t="shared" ca="1" si="104"/>
        <v>0</v>
      </c>
      <c r="AM116" s="522">
        <f t="shared" ca="1" si="83"/>
        <v>0</v>
      </c>
      <c r="AN116" s="523">
        <f t="shared" ca="1" si="84"/>
        <v>0</v>
      </c>
      <c r="AO116" s="523">
        <f t="shared" ca="1" si="105"/>
        <v>0</v>
      </c>
      <c r="AP116" s="524">
        <f t="shared" ca="1" si="106"/>
        <v>0</v>
      </c>
      <c r="AQ116" s="525">
        <f ca="1">IF(AND(SUM(AQ$7:AQ115)=1, SUM($AP116:AP116)=1,OR($AF116=1,$AE116=1)),1,0)</f>
        <v>0</v>
      </c>
      <c r="AR116" s="525">
        <f ca="1">IF(AND(SUM(AR$7:AR115)=1, SUM($AP116:AQ116)=1,OR($AF116=1,$AE116=1)),1,0)</f>
        <v>0</v>
      </c>
      <c r="AS116" s="526">
        <f ca="1">IF(AND(SUM(AS$7:AS115)=1, SUM($AP116:AR116)=1,OR($AF116=1,AD116=1),SUM(AX$7:AX115)&lt;2),1,0)</f>
        <v>0</v>
      </c>
      <c r="AT116" s="526">
        <f ca="1">IF(AND(SUM(AT$7:AT115)=1, SUM($AP116:AS116)=1,OR($AG116=1,$AH116=1,$AF116=1,$AD116=1)),1,0)</f>
        <v>0</v>
      </c>
      <c r="AU116" s="526">
        <f ca="1">IF(AND(SUM(AU$7:AU115)=1, SUM($AP116:AT116)=1,OR($AG116=1,$AH116=1,$AF116=1,$AD116=1)),1,0)</f>
        <v>0</v>
      </c>
      <c r="AV116" s="526">
        <f ca="1">IF(AND(SUM(AV$7:AV115)=1, SUM($AP116:AU116)=1,OR($AG116=1,$AH116=1,$AF116=1,$AD116=1)),1,0)</f>
        <v>0</v>
      </c>
      <c r="AW116" s="526">
        <f ca="1">IF(AND(SUM(AW$7:AW115)=1, SUM($AP116:AV116)=1,OR($AG116=1,$AH116=1,$AF116=1,$AD116=1)),1,0)</f>
        <v>0</v>
      </c>
      <c r="AX116" s="526">
        <f ca="1">IF(AND(SUM(AX$7:AX115)=1, SUM($AP116:AW116)=1,SUM(AS$7:AS115)&lt;2,OR(AG116=1,AH116=1,AD116=1)),1,0)</f>
        <v>0</v>
      </c>
      <c r="AY116" s="526">
        <f ca="1">IF(AND(SUM(AY$7:AY115)=1,OR($AI116=1)),1,0)</f>
        <v>0</v>
      </c>
      <c r="AZ116" s="526">
        <f ca="1">IF(AND(SUM(AZ$7:AZ115)=1,OR($AB116=1)),1,0)</f>
        <v>0</v>
      </c>
      <c r="BA116" s="527">
        <f ca="1">IF(SUM($AP116:AZ116)=1,1,0)</f>
        <v>0</v>
      </c>
      <c r="BB116" s="528" t="str">
        <f t="shared" ca="1" si="112"/>
        <v/>
      </c>
      <c r="BC116" s="526" t="str">
        <f t="shared" ca="1" si="112"/>
        <v/>
      </c>
      <c r="BD116" s="526" t="str">
        <f t="shared" ca="1" si="112"/>
        <v/>
      </c>
      <c r="BE116" s="526" t="str">
        <f t="shared" ca="1" si="111"/>
        <v/>
      </c>
      <c r="BF116" s="526" t="str">
        <f t="shared" ca="1" si="111"/>
        <v/>
      </c>
      <c r="BG116" s="526" t="str">
        <f t="shared" ca="1" si="111"/>
        <v/>
      </c>
      <c r="BH116" s="526" t="str">
        <f t="shared" ca="1" si="111"/>
        <v/>
      </c>
      <c r="BI116" s="526" t="str">
        <f t="shared" ca="1" si="111"/>
        <v/>
      </c>
      <c r="BJ116" s="526" t="str">
        <f t="shared" ca="1" si="101"/>
        <v/>
      </c>
      <c r="BK116" s="526" t="str">
        <f t="shared" ca="1" si="101"/>
        <v/>
      </c>
      <c r="BL116" s="527" t="str">
        <f t="shared" ca="1" si="101"/>
        <v/>
      </c>
      <c r="BM116" s="487" t="str">
        <f t="shared" ca="1" si="96"/>
        <v/>
      </c>
      <c r="BN116" s="488" t="str">
        <f t="shared" ca="1" si="96"/>
        <v/>
      </c>
      <c r="BO116" s="488" t="str">
        <f t="shared" ca="1" si="96"/>
        <v/>
      </c>
      <c r="BP116" s="488" t="str">
        <f t="shared" ca="1" si="96"/>
        <v/>
      </c>
      <c r="BQ116" s="488" t="str">
        <f t="shared" ca="1" si="96"/>
        <v/>
      </c>
      <c r="BR116" s="488" t="str">
        <f t="shared" ca="1" si="96"/>
        <v/>
      </c>
      <c r="BS116" s="488" t="str">
        <f t="shared" ca="1" si="96"/>
        <v/>
      </c>
      <c r="BT116" s="488" t="str">
        <f t="shared" ca="1" si="95"/>
        <v/>
      </c>
      <c r="BU116" s="489" t="str">
        <f t="shared" ca="1" si="95"/>
        <v/>
      </c>
      <c r="BV116" s="584"/>
      <c r="BW116" s="440"/>
      <c r="BX116" s="441" t="str">
        <f t="shared" ca="1" si="113"/>
        <v/>
      </c>
      <c r="BY116" s="394" t="str">
        <f t="shared" ca="1" si="108"/>
        <v/>
      </c>
      <c r="BZ116" s="394" t="str">
        <f t="shared" ca="1" si="110"/>
        <v/>
      </c>
      <c r="CA116" s="394" t="str">
        <f t="shared" ca="1" si="109"/>
        <v/>
      </c>
      <c r="CB116" s="468"/>
      <c r="CC116" s="467">
        <f ca="1">'Product CodesCentral'!G109</f>
        <v>0</v>
      </c>
      <c r="CD116" s="440"/>
      <c r="CE116" s="440"/>
      <c r="CF116" s="440"/>
      <c r="CG116" s="584"/>
      <c r="CH116" s="584"/>
      <c r="CI116" s="584"/>
      <c r="CJ116" s="584"/>
      <c r="CK116" s="584"/>
      <c r="CL116" s="584"/>
      <c r="CM116" s="584"/>
      <c r="CN116" s="584"/>
      <c r="CO116" s="584"/>
      <c r="CP116" s="584"/>
      <c r="CQ116" s="584"/>
      <c r="CR116" s="584"/>
      <c r="CS116" s="584"/>
      <c r="CT116" s="584"/>
      <c r="CU116" s="584"/>
      <c r="CV116" s="584"/>
      <c r="CW116" s="584"/>
      <c r="CX116" s="584"/>
      <c r="CY116" s="584"/>
      <c r="CZ116" s="584"/>
      <c r="DA116" s="584"/>
      <c r="DB116" s="584"/>
      <c r="DC116" s="584"/>
      <c r="DD116" s="584"/>
      <c r="DE116" s="584"/>
      <c r="DF116" s="584"/>
      <c r="DG116" s="584"/>
      <c r="DH116" s="584"/>
      <c r="DI116" s="584"/>
      <c r="DJ116" s="584"/>
      <c r="DK116" s="584"/>
      <c r="DL116" s="584"/>
      <c r="DM116" s="584"/>
      <c r="DN116" s="584"/>
      <c r="DO116" s="584"/>
      <c r="DP116" s="584"/>
      <c r="DQ116" s="584"/>
      <c r="DR116" s="584"/>
      <c r="DS116" s="584"/>
      <c r="DT116" s="584"/>
      <c r="DU116" s="584"/>
      <c r="DV116" s="584"/>
      <c r="DW116" s="584"/>
      <c r="DX116" s="584"/>
      <c r="DY116" s="584"/>
      <c r="DZ116" s="584"/>
      <c r="EA116" s="584"/>
      <c r="EB116" s="584"/>
      <c r="EC116" s="584"/>
      <c r="ED116" s="584"/>
      <c r="EE116" s="584"/>
      <c r="EF116" s="584"/>
      <c r="EG116" s="584"/>
      <c r="EH116" s="584"/>
      <c r="EI116" s="584"/>
      <c r="EJ116" s="584"/>
      <c r="EK116" s="584"/>
      <c r="EL116" s="584"/>
      <c r="EM116" s="584"/>
      <c r="EN116" s="584"/>
      <c r="EO116" s="584"/>
      <c r="EP116" s="584"/>
      <c r="EQ116" s="584"/>
      <c r="ER116" s="584"/>
      <c r="ES116" s="584"/>
      <c r="ET116" s="584"/>
      <c r="EU116" s="584"/>
      <c r="EV116" s="584"/>
      <c r="EW116" s="584"/>
      <c r="EX116" s="584"/>
      <c r="EY116" s="584"/>
      <c r="EZ116" s="584"/>
      <c r="FA116" s="584"/>
      <c r="FB116" s="584"/>
      <c r="FC116" s="584"/>
      <c r="FD116" s="584"/>
      <c r="FE116" s="584"/>
      <c r="FF116" s="584"/>
      <c r="FG116" s="584"/>
      <c r="FH116" s="584"/>
      <c r="FI116" s="584"/>
      <c r="FJ116" s="584"/>
      <c r="FK116" s="584"/>
      <c r="FL116" s="584"/>
      <c r="FM116" s="584"/>
      <c r="FN116" s="584"/>
      <c r="FO116" s="584"/>
      <c r="FP116" s="584"/>
      <c r="FQ116" s="584"/>
      <c r="FR116" s="584"/>
      <c r="FS116" s="584"/>
      <c r="FT116" s="584"/>
    </row>
    <row r="117" spans="1:176" s="585" customFormat="1" ht="15" customHeight="1" x14ac:dyDescent="0.25">
      <c r="A117" s="440"/>
      <c r="B117" s="468"/>
      <c r="C117" s="589"/>
      <c r="D117" s="587"/>
      <c r="E117" s="588"/>
      <c r="F117" s="590"/>
      <c r="G117" s="590"/>
      <c r="H117" s="556"/>
      <c r="I117" s="444"/>
      <c r="J117" s="474"/>
      <c r="K117" s="474" t="str">
        <f t="shared" ca="1" si="71"/>
        <v>[5 - -]</v>
      </c>
      <c r="L117" s="474"/>
      <c r="M117" s="474" t="str">
        <f t="shared" si="93"/>
        <v>[5 - -]</v>
      </c>
      <c r="N117" s="474" t="str">
        <f t="shared" ca="1" si="94"/>
        <v/>
      </c>
      <c r="O117" s="448" t="str">
        <f t="shared" ca="1" si="68"/>
        <v/>
      </c>
      <c r="P117" s="448" t="str">
        <f t="shared" ca="1" si="69"/>
        <v/>
      </c>
      <c r="Q117" s="449" t="str">
        <f t="shared" ca="1" si="92"/>
        <v/>
      </c>
      <c r="R117" s="475" t="str">
        <f t="shared" si="67"/>
        <v/>
      </c>
      <c r="S117" s="474" t="str">
        <f>""</f>
        <v/>
      </c>
      <c r="T117" s="591"/>
      <c r="U117" s="592"/>
      <c r="V117" s="592"/>
      <c r="W117" s="476" t="str">
        <f t="shared" ca="1" si="100"/>
        <v/>
      </c>
      <c r="X117" s="477" t="str">
        <f t="shared" ca="1" si="72"/>
        <v/>
      </c>
      <c r="Y117" s="477" t="str">
        <f t="shared" ca="1" si="73"/>
        <v/>
      </c>
      <c r="Z117" s="477" t="str">
        <f t="shared" ca="1" si="74"/>
        <v/>
      </c>
      <c r="AA117" s="583">
        <f ca="1">SelectionDataCentral!C117</f>
        <v>0</v>
      </c>
      <c r="AB117" s="521">
        <f t="shared" ca="1" si="75"/>
        <v>0</v>
      </c>
      <c r="AC117" s="522">
        <f t="shared" ca="1" si="102"/>
        <v>0</v>
      </c>
      <c r="AD117" s="522">
        <f t="shared" ca="1" si="77"/>
        <v>0</v>
      </c>
      <c r="AE117" s="522">
        <f t="shared" ca="1" si="98"/>
        <v>0</v>
      </c>
      <c r="AF117" s="522">
        <f t="shared" ca="1" si="99"/>
        <v>0</v>
      </c>
      <c r="AG117" s="522">
        <f t="shared" ca="1" si="78"/>
        <v>0</v>
      </c>
      <c r="AH117" s="522">
        <f t="shared" ca="1" si="79"/>
        <v>0</v>
      </c>
      <c r="AI117" s="522">
        <f t="shared" ca="1" si="80"/>
        <v>0</v>
      </c>
      <c r="AJ117" s="522">
        <f t="shared" ca="1" si="90"/>
        <v>0</v>
      </c>
      <c r="AK117" s="522">
        <f t="shared" ca="1" si="103"/>
        <v>0</v>
      </c>
      <c r="AL117" s="522">
        <f t="shared" ca="1" si="104"/>
        <v>0</v>
      </c>
      <c r="AM117" s="522">
        <f t="shared" ca="1" si="83"/>
        <v>0</v>
      </c>
      <c r="AN117" s="523">
        <f t="shared" ca="1" si="84"/>
        <v>0</v>
      </c>
      <c r="AO117" s="523">
        <f t="shared" ca="1" si="105"/>
        <v>0</v>
      </c>
      <c r="AP117" s="524">
        <f t="shared" ca="1" si="106"/>
        <v>0</v>
      </c>
      <c r="AQ117" s="525">
        <f ca="1">IF(AND(SUM(AQ$7:AQ116)=1, SUM($AP117:AP117)=1,OR($AF117=1,$AE117=1)),1,0)</f>
        <v>0</v>
      </c>
      <c r="AR117" s="525">
        <f ca="1">IF(AND(SUM(AR$7:AR116)=1, SUM($AP117:AQ117)=1,OR($AF117=1,$AE117=1)),1,0)</f>
        <v>0</v>
      </c>
      <c r="AS117" s="526">
        <f ca="1">IF(AND(SUM(AS$7:AS116)=1, SUM($AP117:AR117)=1,OR($AF117=1,AD117=1),SUM(AX$7:AX116)&lt;2),1,0)</f>
        <v>0</v>
      </c>
      <c r="AT117" s="526">
        <f ca="1">IF(AND(SUM(AT$7:AT116)=1, SUM($AP117:AS117)=1,OR($AG117=1,$AH117=1,$AF117=1,$AD117=1)),1,0)</f>
        <v>0</v>
      </c>
      <c r="AU117" s="526">
        <f ca="1">IF(AND(SUM(AU$7:AU116)=1, SUM($AP117:AT117)=1,OR($AG117=1,$AH117=1,$AF117=1,$AD117=1)),1,0)</f>
        <v>0</v>
      </c>
      <c r="AV117" s="526">
        <f ca="1">IF(AND(SUM(AV$7:AV116)=1, SUM($AP117:AU117)=1,OR($AG117=1,$AH117=1,$AF117=1,$AD117=1)),1,0)</f>
        <v>0</v>
      </c>
      <c r="AW117" s="526">
        <f ca="1">IF(AND(SUM(AW$7:AW116)=1, SUM($AP117:AV117)=1,OR($AG117=1,$AH117=1,$AF117=1,$AD117=1)),1,0)</f>
        <v>0</v>
      </c>
      <c r="AX117" s="526">
        <f ca="1">IF(AND(SUM(AX$7:AX116)=1, SUM($AP117:AW117)=1,SUM(AS$7:AS116)&lt;2,OR(AG117=1,AH117=1,AD117=1)),1,0)</f>
        <v>0</v>
      </c>
      <c r="AY117" s="526">
        <f ca="1">IF(AND(SUM(AY$7:AY116)=1,OR($AI117=1)),1,0)</f>
        <v>0</v>
      </c>
      <c r="AZ117" s="526">
        <f ca="1">IF(AND(SUM(AZ$7:AZ116)=1,OR($AB117=1)),1,0)</f>
        <v>0</v>
      </c>
      <c r="BA117" s="527">
        <f ca="1">IF(SUM($AP117:AZ117)=1,1,0)</f>
        <v>0</v>
      </c>
      <c r="BB117" s="528" t="str">
        <f t="shared" ca="1" si="112"/>
        <v/>
      </c>
      <c r="BC117" s="526" t="str">
        <f t="shared" ca="1" si="112"/>
        <v/>
      </c>
      <c r="BD117" s="526" t="str">
        <f t="shared" ca="1" si="112"/>
        <v/>
      </c>
      <c r="BE117" s="526" t="str">
        <f t="shared" ca="1" si="111"/>
        <v/>
      </c>
      <c r="BF117" s="526" t="str">
        <f t="shared" ca="1" si="111"/>
        <v/>
      </c>
      <c r="BG117" s="526" t="str">
        <f t="shared" ca="1" si="111"/>
        <v/>
      </c>
      <c r="BH117" s="526" t="str">
        <f t="shared" ca="1" si="111"/>
        <v/>
      </c>
      <c r="BI117" s="526" t="str">
        <f t="shared" ca="1" si="111"/>
        <v/>
      </c>
      <c r="BJ117" s="526" t="str">
        <f t="shared" ca="1" si="101"/>
        <v/>
      </c>
      <c r="BK117" s="526" t="str">
        <f t="shared" ca="1" si="101"/>
        <v/>
      </c>
      <c r="BL117" s="527" t="str">
        <f t="shared" ca="1" si="101"/>
        <v/>
      </c>
      <c r="BM117" s="487" t="str">
        <f t="shared" ca="1" si="96"/>
        <v/>
      </c>
      <c r="BN117" s="488" t="str">
        <f t="shared" ca="1" si="96"/>
        <v/>
      </c>
      <c r="BO117" s="488" t="str">
        <f t="shared" ca="1" si="96"/>
        <v/>
      </c>
      <c r="BP117" s="488" t="str">
        <f t="shared" ca="1" si="96"/>
        <v/>
      </c>
      <c r="BQ117" s="488" t="str">
        <f t="shared" ca="1" si="96"/>
        <v/>
      </c>
      <c r="BR117" s="488" t="str">
        <f t="shared" ca="1" si="96"/>
        <v/>
      </c>
      <c r="BS117" s="488" t="str">
        <f t="shared" ca="1" si="96"/>
        <v/>
      </c>
      <c r="BT117" s="488" t="str">
        <f t="shared" ca="1" si="95"/>
        <v/>
      </c>
      <c r="BU117" s="489" t="str">
        <f t="shared" ca="1" si="95"/>
        <v/>
      </c>
      <c r="BV117" s="584"/>
      <c r="BW117" s="440"/>
      <c r="BX117" s="441" t="str">
        <f t="shared" ca="1" si="113"/>
        <v/>
      </c>
      <c r="BY117" s="394" t="str">
        <f t="shared" ca="1" si="108"/>
        <v/>
      </c>
      <c r="BZ117" s="394" t="str">
        <f t="shared" ca="1" si="110"/>
        <v/>
      </c>
      <c r="CA117" s="394" t="str">
        <f t="shared" ca="1" si="109"/>
        <v/>
      </c>
      <c r="CB117" s="468"/>
      <c r="CC117" s="467">
        <f ca="1">'Product CodesCentral'!G110</f>
        <v>0</v>
      </c>
      <c r="CD117" s="440"/>
      <c r="CE117" s="440"/>
      <c r="CF117" s="440"/>
      <c r="CG117" s="584"/>
      <c r="CH117" s="584"/>
      <c r="CI117" s="584"/>
      <c r="CJ117" s="584"/>
      <c r="CK117" s="584"/>
      <c r="CL117" s="584"/>
      <c r="CM117" s="584"/>
      <c r="CN117" s="584"/>
      <c r="CO117" s="584"/>
      <c r="CP117" s="584"/>
      <c r="CQ117" s="584"/>
      <c r="CR117" s="584"/>
      <c r="CS117" s="584"/>
      <c r="CT117" s="584"/>
      <c r="CU117" s="584"/>
      <c r="CV117" s="584"/>
      <c r="CW117" s="584"/>
      <c r="CX117" s="584"/>
      <c r="CY117" s="584"/>
      <c r="CZ117" s="584"/>
      <c r="DA117" s="584"/>
      <c r="DB117" s="584"/>
      <c r="DC117" s="584"/>
      <c r="DD117" s="584"/>
      <c r="DE117" s="584"/>
      <c r="DF117" s="584"/>
      <c r="DG117" s="584"/>
      <c r="DH117" s="584"/>
      <c r="DI117" s="584"/>
      <c r="DJ117" s="584"/>
      <c r="DK117" s="584"/>
      <c r="DL117" s="584"/>
      <c r="DM117" s="584"/>
      <c r="DN117" s="584"/>
      <c r="DO117" s="584"/>
      <c r="DP117" s="584"/>
      <c r="DQ117" s="584"/>
      <c r="DR117" s="584"/>
      <c r="DS117" s="584"/>
      <c r="DT117" s="584"/>
      <c r="DU117" s="584"/>
      <c r="DV117" s="584"/>
      <c r="DW117" s="584"/>
      <c r="DX117" s="584"/>
      <c r="DY117" s="584"/>
      <c r="DZ117" s="584"/>
      <c r="EA117" s="584"/>
      <c r="EB117" s="584"/>
      <c r="EC117" s="584"/>
      <c r="ED117" s="584"/>
      <c r="EE117" s="584"/>
      <c r="EF117" s="584"/>
      <c r="EG117" s="584"/>
      <c r="EH117" s="584"/>
      <c r="EI117" s="584"/>
      <c r="EJ117" s="584"/>
      <c r="EK117" s="584"/>
      <c r="EL117" s="584"/>
      <c r="EM117" s="584"/>
      <c r="EN117" s="584"/>
      <c r="EO117" s="584"/>
      <c r="EP117" s="584"/>
      <c r="EQ117" s="584"/>
      <c r="ER117" s="584"/>
      <c r="ES117" s="584"/>
      <c r="ET117" s="584"/>
      <c r="EU117" s="584"/>
      <c r="EV117" s="584"/>
      <c r="EW117" s="584"/>
      <c r="EX117" s="584"/>
      <c r="EY117" s="584"/>
      <c r="EZ117" s="584"/>
      <c r="FA117" s="584"/>
      <c r="FB117" s="584"/>
      <c r="FC117" s="584"/>
      <c r="FD117" s="584"/>
      <c r="FE117" s="584"/>
      <c r="FF117" s="584"/>
      <c r="FG117" s="584"/>
      <c r="FH117" s="584"/>
      <c r="FI117" s="584"/>
      <c r="FJ117" s="584"/>
      <c r="FK117" s="584"/>
      <c r="FL117" s="584"/>
      <c r="FM117" s="584"/>
      <c r="FN117" s="584"/>
      <c r="FO117" s="584"/>
      <c r="FP117" s="584"/>
      <c r="FQ117" s="584"/>
      <c r="FR117" s="584"/>
      <c r="FS117" s="584"/>
      <c r="FT117" s="584"/>
    </row>
    <row r="118" spans="1:176" s="585" customFormat="1" ht="15" customHeight="1" x14ac:dyDescent="0.25">
      <c r="A118" s="440"/>
      <c r="B118" s="468"/>
      <c r="C118" s="586"/>
      <c r="D118" s="587"/>
      <c r="E118" s="588"/>
      <c r="F118" s="468"/>
      <c r="G118" s="468"/>
      <c r="H118" s="556"/>
      <c r="I118" s="444"/>
      <c r="J118" s="474"/>
      <c r="K118" s="474" t="str">
        <f t="shared" ca="1" si="71"/>
        <v>[5 - -]</v>
      </c>
      <c r="L118" s="474"/>
      <c r="M118" s="474" t="str">
        <f t="shared" si="93"/>
        <v>[5 - -]</v>
      </c>
      <c r="N118" s="474" t="str">
        <f t="shared" ca="1" si="94"/>
        <v/>
      </c>
      <c r="O118" s="448" t="str">
        <f t="shared" ca="1" si="68"/>
        <v/>
      </c>
      <c r="P118" s="448" t="str">
        <f t="shared" ca="1" si="69"/>
        <v/>
      </c>
      <c r="Q118" s="449" t="str">
        <f t="shared" ca="1" si="92"/>
        <v/>
      </c>
      <c r="R118" s="475" t="str">
        <f t="shared" si="67"/>
        <v/>
      </c>
      <c r="S118" s="474" t="str">
        <f>""</f>
        <v/>
      </c>
      <c r="T118" s="591"/>
      <c r="U118" s="592"/>
      <c r="V118" s="592"/>
      <c r="W118" s="476" t="str">
        <f t="shared" ca="1" si="100"/>
        <v/>
      </c>
      <c r="X118" s="477" t="str">
        <f t="shared" ca="1" si="72"/>
        <v/>
      </c>
      <c r="Y118" s="477" t="str">
        <f t="shared" ca="1" si="73"/>
        <v/>
      </c>
      <c r="Z118" s="477" t="str">
        <f t="shared" ca="1" si="74"/>
        <v/>
      </c>
      <c r="AA118" s="583">
        <f ca="1">SelectionDataCentral!C118</f>
        <v>0</v>
      </c>
      <c r="AB118" s="521">
        <f t="shared" ca="1" si="75"/>
        <v>0</v>
      </c>
      <c r="AC118" s="522">
        <f t="shared" ca="1" si="102"/>
        <v>0</v>
      </c>
      <c r="AD118" s="522">
        <f t="shared" ca="1" si="77"/>
        <v>0</v>
      </c>
      <c r="AE118" s="522">
        <f t="shared" ca="1" si="98"/>
        <v>0</v>
      </c>
      <c r="AF118" s="522">
        <f t="shared" ca="1" si="99"/>
        <v>0</v>
      </c>
      <c r="AG118" s="522">
        <f t="shared" ca="1" si="78"/>
        <v>0</v>
      </c>
      <c r="AH118" s="522">
        <f t="shared" ca="1" si="79"/>
        <v>0</v>
      </c>
      <c r="AI118" s="522">
        <f t="shared" ca="1" si="80"/>
        <v>0</v>
      </c>
      <c r="AJ118" s="522">
        <f t="shared" ca="1" si="90"/>
        <v>0</v>
      </c>
      <c r="AK118" s="522">
        <f t="shared" ca="1" si="103"/>
        <v>0</v>
      </c>
      <c r="AL118" s="522">
        <f t="shared" ca="1" si="104"/>
        <v>0</v>
      </c>
      <c r="AM118" s="522">
        <f t="shared" ca="1" si="83"/>
        <v>0</v>
      </c>
      <c r="AN118" s="523">
        <f t="shared" ca="1" si="84"/>
        <v>0</v>
      </c>
      <c r="AO118" s="523">
        <f t="shared" ca="1" si="105"/>
        <v>0</v>
      </c>
      <c r="AP118" s="524">
        <f t="shared" ca="1" si="106"/>
        <v>0</v>
      </c>
      <c r="AQ118" s="525">
        <f ca="1">IF(AND(SUM(AQ$7:AQ117)=1, SUM($AP118:AP118)=1,OR($AF118=1,$AE118=1)),1,0)</f>
        <v>0</v>
      </c>
      <c r="AR118" s="525">
        <f ca="1">IF(AND(SUM(AR$7:AR117)=1, SUM($AP118:AQ118)=1,OR($AF118=1,$AE118=1)),1,0)</f>
        <v>0</v>
      </c>
      <c r="AS118" s="526">
        <f ca="1">IF(AND(SUM(AS$7:AS117)=1, SUM($AP118:AR118)=1,OR($AF118=1,AD118=1),SUM(AX$7:AX117)&lt;2),1,0)</f>
        <v>0</v>
      </c>
      <c r="AT118" s="526">
        <f ca="1">IF(AND(SUM(AT$7:AT117)=1, SUM($AP118:AS118)=1,OR($AG118=1,$AH118=1,$AF118=1,$AD118=1)),1,0)</f>
        <v>0</v>
      </c>
      <c r="AU118" s="526">
        <f ca="1">IF(AND(SUM(AU$7:AU117)=1, SUM($AP118:AT118)=1,OR($AG118=1,$AH118=1,$AF118=1,$AD118=1)),1,0)</f>
        <v>0</v>
      </c>
      <c r="AV118" s="526">
        <f ca="1">IF(AND(SUM(AV$7:AV117)=1, SUM($AP118:AU118)=1,OR($AG118=1,$AH118=1,$AF118=1,$AD118=1)),1,0)</f>
        <v>0</v>
      </c>
      <c r="AW118" s="526">
        <f ca="1">IF(AND(SUM(AW$7:AW117)=1, SUM($AP118:AV118)=1,OR($AG118=1,$AH118=1,$AF118=1,$AD118=1)),1,0)</f>
        <v>0</v>
      </c>
      <c r="AX118" s="526">
        <f ca="1">IF(AND(SUM(AX$7:AX117)=1, SUM($AP118:AW118)=1,SUM(AS$7:AS117)&lt;2,OR(AG118=1,AH118=1,AD118=1)),1,0)</f>
        <v>0</v>
      </c>
      <c r="AY118" s="526">
        <f ca="1">IF(AND(SUM(AY$7:AY117)=1,OR($AI118=1)),1,0)</f>
        <v>0</v>
      </c>
      <c r="AZ118" s="526">
        <f ca="1">IF(AND(SUM(AZ$7:AZ117)=1,OR($AB118=1)),1,0)</f>
        <v>0</v>
      </c>
      <c r="BA118" s="527">
        <f ca="1">IF(SUM($AP118:AZ118)=1,1,0)</f>
        <v>0</v>
      </c>
      <c r="BB118" s="528" t="str">
        <f t="shared" ca="1" si="112"/>
        <v/>
      </c>
      <c r="BC118" s="526" t="str">
        <f t="shared" ca="1" si="112"/>
        <v/>
      </c>
      <c r="BD118" s="526" t="str">
        <f t="shared" ca="1" si="112"/>
        <v/>
      </c>
      <c r="BE118" s="526" t="str">
        <f t="shared" ca="1" si="111"/>
        <v/>
      </c>
      <c r="BF118" s="526" t="str">
        <f t="shared" ca="1" si="111"/>
        <v/>
      </c>
      <c r="BG118" s="526" t="str">
        <f t="shared" ca="1" si="111"/>
        <v/>
      </c>
      <c r="BH118" s="526" t="str">
        <f t="shared" ca="1" si="111"/>
        <v/>
      </c>
      <c r="BI118" s="526" t="str">
        <f t="shared" ca="1" si="111"/>
        <v/>
      </c>
      <c r="BJ118" s="526" t="str">
        <f t="shared" ca="1" si="101"/>
        <v/>
      </c>
      <c r="BK118" s="526" t="str">
        <f t="shared" ca="1" si="101"/>
        <v/>
      </c>
      <c r="BL118" s="527" t="str">
        <f t="shared" ca="1" si="101"/>
        <v/>
      </c>
      <c r="BM118" s="487" t="str">
        <f t="shared" ca="1" si="96"/>
        <v/>
      </c>
      <c r="BN118" s="488" t="str">
        <f t="shared" ca="1" si="96"/>
        <v/>
      </c>
      <c r="BO118" s="488" t="str">
        <f t="shared" ca="1" si="96"/>
        <v/>
      </c>
      <c r="BP118" s="488" t="str">
        <f t="shared" ca="1" si="96"/>
        <v/>
      </c>
      <c r="BQ118" s="488" t="str">
        <f t="shared" ca="1" si="96"/>
        <v/>
      </c>
      <c r="BR118" s="488" t="str">
        <f t="shared" ca="1" si="96"/>
        <v/>
      </c>
      <c r="BS118" s="488" t="str">
        <f t="shared" ca="1" si="96"/>
        <v/>
      </c>
      <c r="BT118" s="488" t="str">
        <f t="shared" ca="1" si="95"/>
        <v/>
      </c>
      <c r="BU118" s="489" t="str">
        <f t="shared" ca="1" si="95"/>
        <v/>
      </c>
      <c r="BV118" s="584"/>
      <c r="BW118" s="440"/>
      <c r="BX118" s="441" t="str">
        <f t="shared" ca="1" si="113"/>
        <v/>
      </c>
      <c r="BY118" s="394" t="str">
        <f t="shared" ca="1" si="108"/>
        <v/>
      </c>
      <c r="BZ118" s="394" t="str">
        <f t="shared" ca="1" si="110"/>
        <v/>
      </c>
      <c r="CA118" s="394" t="str">
        <f t="shared" ca="1" si="109"/>
        <v/>
      </c>
      <c r="CB118" s="468"/>
      <c r="CC118" s="467">
        <f ca="1">'Product CodesCentral'!G111</f>
        <v>0</v>
      </c>
      <c r="CD118" s="440"/>
      <c r="CE118" s="440"/>
      <c r="CF118" s="440"/>
      <c r="CG118" s="584"/>
      <c r="CH118" s="584"/>
      <c r="CI118" s="584"/>
      <c r="CJ118" s="584"/>
      <c r="CK118" s="584"/>
      <c r="CL118" s="584"/>
      <c r="CM118" s="584"/>
      <c r="CN118" s="584"/>
      <c r="CO118" s="584"/>
      <c r="CP118" s="584"/>
      <c r="CQ118" s="584"/>
      <c r="CR118" s="584"/>
      <c r="CS118" s="584"/>
      <c r="CT118" s="584"/>
      <c r="CU118" s="584"/>
      <c r="CV118" s="584"/>
      <c r="CW118" s="584"/>
      <c r="CX118" s="584"/>
      <c r="CY118" s="584"/>
      <c r="CZ118" s="584"/>
      <c r="DA118" s="584"/>
      <c r="DB118" s="584"/>
      <c r="DC118" s="584"/>
      <c r="DD118" s="584"/>
      <c r="DE118" s="584"/>
      <c r="DF118" s="584"/>
      <c r="DG118" s="584"/>
      <c r="DH118" s="584"/>
      <c r="DI118" s="584"/>
      <c r="DJ118" s="584"/>
      <c r="DK118" s="584"/>
      <c r="DL118" s="584"/>
      <c r="DM118" s="584"/>
      <c r="DN118" s="584"/>
      <c r="DO118" s="584"/>
      <c r="DP118" s="584"/>
      <c r="DQ118" s="584"/>
      <c r="DR118" s="584"/>
      <c r="DS118" s="584"/>
      <c r="DT118" s="584"/>
      <c r="DU118" s="584"/>
      <c r="DV118" s="584"/>
      <c r="DW118" s="584"/>
      <c r="DX118" s="584"/>
      <c r="DY118" s="584"/>
      <c r="DZ118" s="584"/>
      <c r="EA118" s="584"/>
      <c r="EB118" s="584"/>
      <c r="EC118" s="584"/>
      <c r="ED118" s="584"/>
      <c r="EE118" s="584"/>
      <c r="EF118" s="584"/>
      <c r="EG118" s="584"/>
      <c r="EH118" s="584"/>
      <c r="EI118" s="584"/>
      <c r="EJ118" s="584"/>
      <c r="EK118" s="584"/>
      <c r="EL118" s="584"/>
      <c r="EM118" s="584"/>
      <c r="EN118" s="584"/>
      <c r="EO118" s="584"/>
      <c r="EP118" s="584"/>
      <c r="EQ118" s="584"/>
      <c r="ER118" s="584"/>
      <c r="ES118" s="584"/>
      <c r="ET118" s="584"/>
      <c r="EU118" s="584"/>
      <c r="EV118" s="584"/>
      <c r="EW118" s="584"/>
      <c r="EX118" s="584"/>
      <c r="EY118" s="584"/>
      <c r="EZ118" s="584"/>
      <c r="FA118" s="584"/>
      <c r="FB118" s="584"/>
      <c r="FC118" s="584"/>
      <c r="FD118" s="584"/>
      <c r="FE118" s="584"/>
      <c r="FF118" s="584"/>
      <c r="FG118" s="584"/>
      <c r="FH118" s="584"/>
      <c r="FI118" s="584"/>
      <c r="FJ118" s="584"/>
      <c r="FK118" s="584"/>
      <c r="FL118" s="584"/>
      <c r="FM118" s="584"/>
      <c r="FN118" s="584"/>
      <c r="FO118" s="584"/>
      <c r="FP118" s="584"/>
      <c r="FQ118" s="584"/>
      <c r="FR118" s="584"/>
      <c r="FS118" s="584"/>
      <c r="FT118" s="584"/>
    </row>
    <row r="119" spans="1:176" s="585" customFormat="1" ht="15" customHeight="1" x14ac:dyDescent="0.25">
      <c r="A119" s="440"/>
      <c r="B119" s="468"/>
      <c r="C119" s="589"/>
      <c r="D119" s="587"/>
      <c r="E119" s="588"/>
      <c r="F119" s="590"/>
      <c r="G119" s="590"/>
      <c r="H119" s="556"/>
      <c r="I119" s="444"/>
      <c r="J119" s="474"/>
      <c r="K119" s="474" t="str">
        <f t="shared" ca="1" si="71"/>
        <v>[5 - -]</v>
      </c>
      <c r="L119" s="474"/>
      <c r="M119" s="474" t="str">
        <f t="shared" si="93"/>
        <v>[5 - -]</v>
      </c>
      <c r="N119" s="474" t="str">
        <f t="shared" ca="1" si="94"/>
        <v/>
      </c>
      <c r="O119" s="448" t="str">
        <f t="shared" ca="1" si="68"/>
        <v/>
      </c>
      <c r="P119" s="448" t="str">
        <f t="shared" ca="1" si="69"/>
        <v/>
      </c>
      <c r="Q119" s="449" t="str">
        <f t="shared" ca="1" si="92"/>
        <v/>
      </c>
      <c r="R119" s="475" t="str">
        <f t="shared" si="67"/>
        <v/>
      </c>
      <c r="S119" s="474" t="str">
        <f>""</f>
        <v/>
      </c>
      <c r="T119" s="591"/>
      <c r="U119" s="592"/>
      <c r="V119" s="592"/>
      <c r="W119" s="476" t="str">
        <f t="shared" ca="1" si="100"/>
        <v/>
      </c>
      <c r="X119" s="477" t="str">
        <f t="shared" ca="1" si="72"/>
        <v/>
      </c>
      <c r="Y119" s="477" t="str">
        <f t="shared" ca="1" si="73"/>
        <v/>
      </c>
      <c r="Z119" s="477" t="str">
        <f t="shared" ca="1" si="74"/>
        <v/>
      </c>
      <c r="AA119" s="583">
        <f ca="1">SelectionDataCentral!C119</f>
        <v>0</v>
      </c>
      <c r="AB119" s="521">
        <f t="shared" ca="1" si="75"/>
        <v>0</v>
      </c>
      <c r="AC119" s="522">
        <f t="shared" ca="1" si="102"/>
        <v>0</v>
      </c>
      <c r="AD119" s="522">
        <f t="shared" ca="1" si="77"/>
        <v>0</v>
      </c>
      <c r="AE119" s="522">
        <f t="shared" ca="1" si="98"/>
        <v>0</v>
      </c>
      <c r="AF119" s="522">
        <f t="shared" ca="1" si="99"/>
        <v>0</v>
      </c>
      <c r="AG119" s="522">
        <f t="shared" ca="1" si="78"/>
        <v>0</v>
      </c>
      <c r="AH119" s="522">
        <f t="shared" ca="1" si="79"/>
        <v>0</v>
      </c>
      <c r="AI119" s="522">
        <f t="shared" ca="1" si="80"/>
        <v>0</v>
      </c>
      <c r="AJ119" s="522">
        <f t="shared" ca="1" si="90"/>
        <v>0</v>
      </c>
      <c r="AK119" s="522">
        <f t="shared" ca="1" si="103"/>
        <v>0</v>
      </c>
      <c r="AL119" s="522">
        <f t="shared" ca="1" si="104"/>
        <v>0</v>
      </c>
      <c r="AM119" s="522">
        <f t="shared" ca="1" si="83"/>
        <v>0</v>
      </c>
      <c r="AN119" s="523">
        <f t="shared" ca="1" si="84"/>
        <v>0</v>
      </c>
      <c r="AO119" s="523">
        <f t="shared" ca="1" si="105"/>
        <v>0</v>
      </c>
      <c r="AP119" s="524">
        <f t="shared" ca="1" si="106"/>
        <v>0</v>
      </c>
      <c r="AQ119" s="525">
        <f ca="1">IF(AND(SUM(AQ$7:AQ118)=1, SUM($AP119:AP119)=1,OR($AF119=1,$AE119=1)),1,0)</f>
        <v>0</v>
      </c>
      <c r="AR119" s="525">
        <f ca="1">IF(AND(SUM(AR$7:AR118)=1, SUM($AP119:AQ119)=1,OR($AF119=1,$AE119=1)),1,0)</f>
        <v>0</v>
      </c>
      <c r="AS119" s="526">
        <f ca="1">IF(AND(SUM(AS$7:AS118)=1, SUM($AP119:AR119)=1,OR($AF119=1,AD119=1),SUM(AX$7:AX118)&lt;2),1,0)</f>
        <v>0</v>
      </c>
      <c r="AT119" s="526">
        <f ca="1">IF(AND(SUM(AT$7:AT118)=1, SUM($AP119:AS119)=1,OR($AG119=1,$AH119=1,$AF119=1,$AD119=1)),1,0)</f>
        <v>0</v>
      </c>
      <c r="AU119" s="526">
        <f ca="1">IF(AND(SUM(AU$7:AU118)=1, SUM($AP119:AT119)=1,OR($AG119=1,$AH119=1,$AF119=1,$AD119=1)),1,0)</f>
        <v>0</v>
      </c>
      <c r="AV119" s="526">
        <f ca="1">IF(AND(SUM(AV$7:AV118)=1, SUM($AP119:AU119)=1,OR($AG119=1,$AH119=1,$AF119=1,$AD119=1)),1,0)</f>
        <v>0</v>
      </c>
      <c r="AW119" s="526">
        <f ca="1">IF(AND(SUM(AW$7:AW118)=1, SUM($AP119:AV119)=1,OR($AG119=1,$AH119=1,$AF119=1,$AD119=1)),1,0)</f>
        <v>0</v>
      </c>
      <c r="AX119" s="526">
        <f ca="1">IF(AND(SUM(AX$7:AX118)=1, SUM($AP119:AW119)=1,SUM(AS$7:AS118)&lt;2,OR(AG119=1,AH119=1,AD119=1)),1,0)</f>
        <v>0</v>
      </c>
      <c r="AY119" s="526">
        <f ca="1">IF(AND(SUM(AY$7:AY118)=1,OR($AI119=1)),1,0)</f>
        <v>0</v>
      </c>
      <c r="AZ119" s="526">
        <f ca="1">IF(AND(SUM(AZ$7:AZ118)=1,OR($AB119=1)),1,0)</f>
        <v>0</v>
      </c>
      <c r="BA119" s="527">
        <f ca="1">IF(SUM($AP119:AZ119)=1,1,0)</f>
        <v>0</v>
      </c>
      <c r="BB119" s="528" t="str">
        <f t="shared" ca="1" si="112"/>
        <v/>
      </c>
      <c r="BC119" s="526" t="str">
        <f t="shared" ca="1" si="112"/>
        <v/>
      </c>
      <c r="BD119" s="526" t="str">
        <f t="shared" ca="1" si="112"/>
        <v/>
      </c>
      <c r="BE119" s="526" t="str">
        <f t="shared" ca="1" si="111"/>
        <v/>
      </c>
      <c r="BF119" s="526" t="str">
        <f t="shared" ca="1" si="111"/>
        <v/>
      </c>
      <c r="BG119" s="526" t="str">
        <f t="shared" ca="1" si="111"/>
        <v/>
      </c>
      <c r="BH119" s="526" t="str">
        <f t="shared" ca="1" si="111"/>
        <v/>
      </c>
      <c r="BI119" s="526" t="str">
        <f t="shared" ca="1" si="111"/>
        <v/>
      </c>
      <c r="BJ119" s="526" t="str">
        <f t="shared" ca="1" si="101"/>
        <v/>
      </c>
      <c r="BK119" s="526" t="str">
        <f t="shared" ca="1" si="101"/>
        <v/>
      </c>
      <c r="BL119" s="527" t="str">
        <f t="shared" ca="1" si="101"/>
        <v/>
      </c>
      <c r="BM119" s="487" t="str">
        <f t="shared" ca="1" si="96"/>
        <v/>
      </c>
      <c r="BN119" s="488" t="str">
        <f t="shared" ca="1" si="96"/>
        <v/>
      </c>
      <c r="BO119" s="488" t="str">
        <f t="shared" ca="1" si="96"/>
        <v/>
      </c>
      <c r="BP119" s="488" t="str">
        <f t="shared" ref="BP119:BS140" ca="1" si="114">IF(AT119&gt;0,BP$6,"")</f>
        <v/>
      </c>
      <c r="BQ119" s="488" t="str">
        <f t="shared" ca="1" si="114"/>
        <v/>
      </c>
      <c r="BR119" s="488" t="str">
        <f t="shared" ca="1" si="114"/>
        <v/>
      </c>
      <c r="BS119" s="488" t="str">
        <f t="shared" ca="1" si="114"/>
        <v/>
      </c>
      <c r="BT119" s="488" t="str">
        <f t="shared" ca="1" si="95"/>
        <v/>
      </c>
      <c r="BU119" s="489" t="str">
        <f t="shared" ca="1" si="95"/>
        <v/>
      </c>
      <c r="BV119" s="584"/>
      <c r="BW119" s="440"/>
      <c r="BX119" s="441" t="str">
        <f t="shared" ca="1" si="113"/>
        <v/>
      </c>
      <c r="BY119" s="394" t="str">
        <f t="shared" ca="1" si="108"/>
        <v/>
      </c>
      <c r="BZ119" s="394" t="str">
        <f t="shared" ca="1" si="110"/>
        <v/>
      </c>
      <c r="CA119" s="394" t="str">
        <f t="shared" ca="1" si="109"/>
        <v/>
      </c>
      <c r="CB119" s="468"/>
      <c r="CC119" s="467">
        <f ca="1">'Product CodesCentral'!G112</f>
        <v>0</v>
      </c>
      <c r="CD119" s="440"/>
      <c r="CE119" s="440"/>
      <c r="CF119" s="440"/>
      <c r="CG119" s="584"/>
      <c r="CH119" s="584"/>
      <c r="CI119" s="584"/>
      <c r="CJ119" s="584"/>
      <c r="CK119" s="584"/>
      <c r="CL119" s="584"/>
      <c r="CM119" s="584"/>
      <c r="CN119" s="584"/>
      <c r="CO119" s="584"/>
      <c r="CP119" s="584"/>
      <c r="CQ119" s="584"/>
      <c r="CR119" s="584"/>
      <c r="CS119" s="584"/>
      <c r="CT119" s="584"/>
      <c r="CU119" s="584"/>
      <c r="CV119" s="584"/>
      <c r="CW119" s="584"/>
      <c r="CX119" s="584"/>
      <c r="CY119" s="584"/>
      <c r="CZ119" s="584"/>
      <c r="DA119" s="584"/>
      <c r="DB119" s="584"/>
      <c r="DC119" s="584"/>
      <c r="DD119" s="584"/>
      <c r="DE119" s="584"/>
      <c r="DF119" s="584"/>
      <c r="DG119" s="584"/>
      <c r="DH119" s="584"/>
      <c r="DI119" s="584"/>
      <c r="DJ119" s="584"/>
      <c r="DK119" s="584"/>
      <c r="DL119" s="584"/>
      <c r="DM119" s="584"/>
      <c r="DN119" s="584"/>
      <c r="DO119" s="584"/>
      <c r="DP119" s="584"/>
      <c r="DQ119" s="584"/>
      <c r="DR119" s="584"/>
      <c r="DS119" s="584"/>
      <c r="DT119" s="584"/>
      <c r="DU119" s="584"/>
      <c r="DV119" s="584"/>
      <c r="DW119" s="584"/>
      <c r="DX119" s="584"/>
      <c r="DY119" s="584"/>
      <c r="DZ119" s="584"/>
      <c r="EA119" s="584"/>
      <c r="EB119" s="584"/>
      <c r="EC119" s="584"/>
      <c r="ED119" s="584"/>
      <c r="EE119" s="584"/>
      <c r="EF119" s="584"/>
      <c r="EG119" s="584"/>
      <c r="EH119" s="584"/>
      <c r="EI119" s="584"/>
      <c r="EJ119" s="584"/>
      <c r="EK119" s="584"/>
      <c r="EL119" s="584"/>
      <c r="EM119" s="584"/>
      <c r="EN119" s="584"/>
      <c r="EO119" s="584"/>
      <c r="EP119" s="584"/>
      <c r="EQ119" s="584"/>
      <c r="ER119" s="584"/>
      <c r="ES119" s="584"/>
      <c r="ET119" s="584"/>
      <c r="EU119" s="584"/>
      <c r="EV119" s="584"/>
      <c r="EW119" s="584"/>
      <c r="EX119" s="584"/>
      <c r="EY119" s="584"/>
      <c r="EZ119" s="584"/>
      <c r="FA119" s="584"/>
      <c r="FB119" s="584"/>
      <c r="FC119" s="584"/>
      <c r="FD119" s="584"/>
      <c r="FE119" s="584"/>
      <c r="FF119" s="584"/>
      <c r="FG119" s="584"/>
      <c r="FH119" s="584"/>
      <c r="FI119" s="584"/>
      <c r="FJ119" s="584"/>
      <c r="FK119" s="584"/>
      <c r="FL119" s="584"/>
      <c r="FM119" s="584"/>
      <c r="FN119" s="584"/>
      <c r="FO119" s="584"/>
      <c r="FP119" s="584"/>
      <c r="FQ119" s="584"/>
      <c r="FR119" s="584"/>
      <c r="FS119" s="584"/>
      <c r="FT119" s="584"/>
    </row>
    <row r="120" spans="1:176" s="585" customFormat="1" ht="15" customHeight="1" x14ac:dyDescent="0.25">
      <c r="A120" s="440"/>
      <c r="B120" s="468"/>
      <c r="C120" s="586"/>
      <c r="D120" s="587"/>
      <c r="E120" s="588"/>
      <c r="F120" s="468"/>
      <c r="G120" s="468"/>
      <c r="H120" s="556"/>
      <c r="I120" s="444"/>
      <c r="J120" s="474"/>
      <c r="K120" s="474" t="str">
        <f t="shared" ca="1" si="71"/>
        <v>[5 - -]</v>
      </c>
      <c r="L120" s="474"/>
      <c r="M120" s="474" t="str">
        <f t="shared" si="93"/>
        <v>[5 - -]</v>
      </c>
      <c r="N120" s="474" t="str">
        <f t="shared" ca="1" si="94"/>
        <v/>
      </c>
      <c r="O120" s="448" t="str">
        <f t="shared" ca="1" si="68"/>
        <v/>
      </c>
      <c r="P120" s="448" t="str">
        <f t="shared" ca="1" si="69"/>
        <v/>
      </c>
      <c r="Q120" s="449" t="str">
        <f t="shared" ca="1" si="92"/>
        <v/>
      </c>
      <c r="R120" s="475" t="str">
        <f t="shared" si="67"/>
        <v/>
      </c>
      <c r="S120" s="474" t="str">
        <f>""</f>
        <v/>
      </c>
      <c r="T120" s="591"/>
      <c r="U120" s="592"/>
      <c r="V120" s="592"/>
      <c r="W120" s="476" t="str">
        <f t="shared" ca="1" si="100"/>
        <v/>
      </c>
      <c r="X120" s="477" t="str">
        <f t="shared" ca="1" si="72"/>
        <v/>
      </c>
      <c r="Y120" s="477" t="str">
        <f t="shared" ca="1" si="73"/>
        <v/>
      </c>
      <c r="Z120" s="477" t="str">
        <f t="shared" ca="1" si="74"/>
        <v/>
      </c>
      <c r="AA120" s="583">
        <f ca="1">SelectionDataCentral!C120</f>
        <v>0</v>
      </c>
      <c r="AB120" s="521">
        <f t="shared" ca="1" si="75"/>
        <v>0</v>
      </c>
      <c r="AC120" s="522">
        <f t="shared" ca="1" si="102"/>
        <v>0</v>
      </c>
      <c r="AD120" s="522">
        <f t="shared" ca="1" si="77"/>
        <v>0</v>
      </c>
      <c r="AE120" s="522">
        <f t="shared" ca="1" si="98"/>
        <v>0</v>
      </c>
      <c r="AF120" s="522">
        <f t="shared" ca="1" si="99"/>
        <v>0</v>
      </c>
      <c r="AG120" s="522">
        <f t="shared" ca="1" si="78"/>
        <v>0</v>
      </c>
      <c r="AH120" s="522">
        <f t="shared" ca="1" si="79"/>
        <v>0</v>
      </c>
      <c r="AI120" s="522">
        <f t="shared" ca="1" si="80"/>
        <v>0</v>
      </c>
      <c r="AJ120" s="522">
        <f t="shared" ca="1" si="90"/>
        <v>0</v>
      </c>
      <c r="AK120" s="522">
        <f t="shared" ca="1" si="103"/>
        <v>0</v>
      </c>
      <c r="AL120" s="522">
        <f t="shared" ca="1" si="104"/>
        <v>0</v>
      </c>
      <c r="AM120" s="522">
        <f t="shared" ca="1" si="83"/>
        <v>0</v>
      </c>
      <c r="AN120" s="523">
        <f t="shared" ca="1" si="84"/>
        <v>0</v>
      </c>
      <c r="AO120" s="523">
        <f t="shared" ca="1" si="105"/>
        <v>0</v>
      </c>
      <c r="AP120" s="524">
        <f t="shared" ca="1" si="106"/>
        <v>0</v>
      </c>
      <c r="AQ120" s="525">
        <f ca="1">IF(AND(SUM(AQ$7:AQ119)=1, SUM($AP120:AP120)=1,OR($AF120=1,$AE120=1)),1,0)</f>
        <v>0</v>
      </c>
      <c r="AR120" s="525">
        <f ca="1">IF(AND(SUM(AR$7:AR119)=1, SUM($AP120:AQ120)=1,OR($AF120=1,$AE120=1)),1,0)</f>
        <v>0</v>
      </c>
      <c r="AS120" s="526">
        <f ca="1">IF(AND(SUM(AS$7:AS119)=1, SUM($AP120:AR120)=1,OR($AF120=1,AD120=1),SUM(AX$7:AX119)&lt;2),1,0)</f>
        <v>0</v>
      </c>
      <c r="AT120" s="526">
        <f ca="1">IF(AND(SUM(AT$7:AT119)=1, SUM($AP120:AS120)=1,OR($AG120=1,$AH120=1,$AF120=1,$AD120=1)),1,0)</f>
        <v>0</v>
      </c>
      <c r="AU120" s="526">
        <f ca="1">IF(AND(SUM(AU$7:AU119)=1, SUM($AP120:AT120)=1,OR($AG120=1,$AH120=1,$AF120=1,$AD120=1)),1,0)</f>
        <v>0</v>
      </c>
      <c r="AV120" s="526">
        <f ca="1">IF(AND(SUM(AV$7:AV119)=1, SUM($AP120:AU120)=1,OR($AG120=1,$AH120=1,$AF120=1,$AD120=1)),1,0)</f>
        <v>0</v>
      </c>
      <c r="AW120" s="526">
        <f ca="1">IF(AND(SUM(AW$7:AW119)=1, SUM($AP120:AV120)=1,OR($AG120=1,$AH120=1,$AF120=1,$AD120=1)),1,0)</f>
        <v>0</v>
      </c>
      <c r="AX120" s="526">
        <f ca="1">IF(AND(SUM(AX$7:AX119)=1, SUM($AP120:AW120)=1,SUM(AS$7:AS119)&lt;2,OR(AG120=1,AH120=1,AD120=1)),1,0)</f>
        <v>0</v>
      </c>
      <c r="AY120" s="526">
        <f ca="1">IF(AND(SUM(AY$7:AY119)=1,OR($AI120=1)),1,0)</f>
        <v>0</v>
      </c>
      <c r="AZ120" s="526">
        <f ca="1">IF(AND(SUM(AZ$7:AZ119)=1,OR($AB120=1)),1,0)</f>
        <v>0</v>
      </c>
      <c r="BA120" s="527">
        <f ca="1">IF(SUM($AP120:AZ120)=1,1,0)</f>
        <v>0</v>
      </c>
      <c r="BB120" s="528" t="str">
        <f t="shared" ca="1" si="112"/>
        <v/>
      </c>
      <c r="BC120" s="526" t="str">
        <f t="shared" ca="1" si="112"/>
        <v/>
      </c>
      <c r="BD120" s="526" t="str">
        <f t="shared" ca="1" si="112"/>
        <v/>
      </c>
      <c r="BE120" s="526" t="str">
        <f t="shared" ca="1" si="111"/>
        <v/>
      </c>
      <c r="BF120" s="526" t="str">
        <f t="shared" ca="1" si="111"/>
        <v/>
      </c>
      <c r="BG120" s="526" t="str">
        <f t="shared" ca="1" si="111"/>
        <v/>
      </c>
      <c r="BH120" s="526" t="str">
        <f t="shared" ca="1" si="111"/>
        <v/>
      </c>
      <c r="BI120" s="526" t="str">
        <f t="shared" ca="1" si="111"/>
        <v/>
      </c>
      <c r="BJ120" s="526" t="str">
        <f t="shared" ca="1" si="101"/>
        <v/>
      </c>
      <c r="BK120" s="526" t="str">
        <f t="shared" ca="1" si="101"/>
        <v/>
      </c>
      <c r="BL120" s="527" t="str">
        <f t="shared" ca="1" si="101"/>
        <v/>
      </c>
      <c r="BM120" s="487" t="str">
        <f t="shared" ref="BM120:BO140" ca="1" si="115">IF(AQ120&gt;0,BM$6,"")</f>
        <v/>
      </c>
      <c r="BN120" s="488" t="str">
        <f t="shared" ca="1" si="115"/>
        <v/>
      </c>
      <c r="BO120" s="488" t="str">
        <f t="shared" ca="1" si="115"/>
        <v/>
      </c>
      <c r="BP120" s="488" t="str">
        <f t="shared" ca="1" si="114"/>
        <v/>
      </c>
      <c r="BQ120" s="488" t="str">
        <f t="shared" ca="1" si="114"/>
        <v/>
      </c>
      <c r="BR120" s="488" t="str">
        <f t="shared" ca="1" si="114"/>
        <v/>
      </c>
      <c r="BS120" s="488" t="str">
        <f t="shared" ca="1" si="114"/>
        <v/>
      </c>
      <c r="BT120" s="488" t="str">
        <f t="shared" ca="1" si="95"/>
        <v/>
      </c>
      <c r="BU120" s="489" t="str">
        <f t="shared" ca="1" si="95"/>
        <v/>
      </c>
      <c r="BV120" s="584"/>
      <c r="BW120" s="440"/>
      <c r="BX120" s="441" t="str">
        <f t="shared" ca="1" si="113"/>
        <v/>
      </c>
      <c r="BY120" s="394" t="str">
        <f t="shared" ca="1" si="108"/>
        <v/>
      </c>
      <c r="BZ120" s="394" t="str">
        <f t="shared" ca="1" si="110"/>
        <v/>
      </c>
      <c r="CA120" s="394" t="str">
        <f t="shared" ca="1" si="109"/>
        <v/>
      </c>
      <c r="CB120" s="468"/>
      <c r="CC120" s="467">
        <f ca="1">'Product CodesCentral'!G113</f>
        <v>0</v>
      </c>
      <c r="CD120" s="440"/>
      <c r="CE120" s="440"/>
      <c r="CF120" s="440"/>
      <c r="CG120" s="584"/>
      <c r="CH120" s="584"/>
      <c r="CI120" s="584"/>
      <c r="CJ120" s="584"/>
      <c r="CK120" s="584"/>
      <c r="CL120" s="584"/>
      <c r="CM120" s="584"/>
      <c r="CN120" s="584"/>
      <c r="CO120" s="584"/>
      <c r="CP120" s="584"/>
      <c r="CQ120" s="584"/>
      <c r="CR120" s="584"/>
      <c r="CS120" s="584"/>
      <c r="CT120" s="584"/>
      <c r="CU120" s="584"/>
      <c r="CV120" s="584"/>
      <c r="CW120" s="584"/>
      <c r="CX120" s="584"/>
      <c r="CY120" s="584"/>
      <c r="CZ120" s="584"/>
      <c r="DA120" s="584"/>
      <c r="DB120" s="584"/>
      <c r="DC120" s="584"/>
      <c r="DD120" s="584"/>
      <c r="DE120" s="584"/>
      <c r="DF120" s="584"/>
      <c r="DG120" s="584"/>
      <c r="DH120" s="584"/>
      <c r="DI120" s="584"/>
      <c r="DJ120" s="584"/>
      <c r="DK120" s="584"/>
      <c r="DL120" s="584"/>
      <c r="DM120" s="584"/>
      <c r="DN120" s="584"/>
      <c r="DO120" s="584"/>
      <c r="DP120" s="584"/>
      <c r="DQ120" s="584"/>
      <c r="DR120" s="584"/>
      <c r="DS120" s="584"/>
      <c r="DT120" s="584"/>
      <c r="DU120" s="584"/>
      <c r="DV120" s="584"/>
      <c r="DW120" s="584"/>
      <c r="DX120" s="584"/>
      <c r="DY120" s="584"/>
      <c r="DZ120" s="584"/>
      <c r="EA120" s="584"/>
      <c r="EB120" s="584"/>
      <c r="EC120" s="584"/>
      <c r="ED120" s="584"/>
      <c r="EE120" s="584"/>
      <c r="EF120" s="584"/>
      <c r="EG120" s="584"/>
      <c r="EH120" s="584"/>
      <c r="EI120" s="584"/>
      <c r="EJ120" s="584"/>
      <c r="EK120" s="584"/>
      <c r="EL120" s="584"/>
      <c r="EM120" s="584"/>
      <c r="EN120" s="584"/>
      <c r="EO120" s="584"/>
      <c r="EP120" s="584"/>
      <c r="EQ120" s="584"/>
      <c r="ER120" s="584"/>
      <c r="ES120" s="584"/>
      <c r="ET120" s="584"/>
      <c r="EU120" s="584"/>
      <c r="EV120" s="584"/>
      <c r="EW120" s="584"/>
      <c r="EX120" s="584"/>
      <c r="EY120" s="584"/>
      <c r="EZ120" s="584"/>
      <c r="FA120" s="584"/>
      <c r="FB120" s="584"/>
      <c r="FC120" s="584"/>
      <c r="FD120" s="584"/>
      <c r="FE120" s="584"/>
      <c r="FF120" s="584"/>
      <c r="FG120" s="584"/>
      <c r="FH120" s="584"/>
      <c r="FI120" s="584"/>
      <c r="FJ120" s="584"/>
      <c r="FK120" s="584"/>
      <c r="FL120" s="584"/>
      <c r="FM120" s="584"/>
      <c r="FN120" s="584"/>
      <c r="FO120" s="584"/>
      <c r="FP120" s="584"/>
      <c r="FQ120" s="584"/>
      <c r="FR120" s="584"/>
      <c r="FS120" s="584"/>
      <c r="FT120" s="584"/>
    </row>
    <row r="121" spans="1:176" s="585" customFormat="1" ht="15" customHeight="1" x14ac:dyDescent="0.25">
      <c r="A121" s="440"/>
      <c r="B121" s="468"/>
      <c r="C121" s="589"/>
      <c r="D121" s="587"/>
      <c r="E121" s="588"/>
      <c r="F121" s="590"/>
      <c r="G121" s="590"/>
      <c r="H121" s="556"/>
      <c r="I121" s="444"/>
      <c r="J121" s="474"/>
      <c r="K121" s="474" t="str">
        <f t="shared" ca="1" si="71"/>
        <v>[5 - -]</v>
      </c>
      <c r="L121" s="474"/>
      <c r="M121" s="474" t="str">
        <f t="shared" si="93"/>
        <v>[5 - -]</v>
      </c>
      <c r="N121" s="474" t="str">
        <f t="shared" ca="1" si="94"/>
        <v/>
      </c>
      <c r="O121" s="448" t="str">
        <f t="shared" ca="1" si="68"/>
        <v/>
      </c>
      <c r="P121" s="448" t="str">
        <f t="shared" ca="1" si="69"/>
        <v/>
      </c>
      <c r="Q121" s="449" t="str">
        <f t="shared" ca="1" si="92"/>
        <v/>
      </c>
      <c r="R121" s="475" t="str">
        <f t="shared" si="67"/>
        <v/>
      </c>
      <c r="S121" s="474" t="str">
        <f>""</f>
        <v/>
      </c>
      <c r="T121" s="591"/>
      <c r="U121" s="592"/>
      <c r="V121" s="592"/>
      <c r="W121" s="476" t="str">
        <f t="shared" ca="1" si="100"/>
        <v/>
      </c>
      <c r="X121" s="477" t="str">
        <f t="shared" ca="1" si="72"/>
        <v/>
      </c>
      <c r="Y121" s="477" t="str">
        <f t="shared" ca="1" si="73"/>
        <v/>
      </c>
      <c r="Z121" s="477" t="str">
        <f t="shared" ca="1" si="74"/>
        <v/>
      </c>
      <c r="AA121" s="583">
        <f ca="1">SelectionDataCentral!C121</f>
        <v>0</v>
      </c>
      <c r="AB121" s="521">
        <f t="shared" ca="1" si="75"/>
        <v>0</v>
      </c>
      <c r="AC121" s="522">
        <f t="shared" ca="1" si="102"/>
        <v>0</v>
      </c>
      <c r="AD121" s="522">
        <f t="shared" ca="1" si="77"/>
        <v>0</v>
      </c>
      <c r="AE121" s="522">
        <f t="shared" ca="1" si="98"/>
        <v>0</v>
      </c>
      <c r="AF121" s="522">
        <f t="shared" ca="1" si="99"/>
        <v>0</v>
      </c>
      <c r="AG121" s="522">
        <f t="shared" ca="1" si="78"/>
        <v>0</v>
      </c>
      <c r="AH121" s="522">
        <f t="shared" ca="1" si="79"/>
        <v>0</v>
      </c>
      <c r="AI121" s="522">
        <f t="shared" ca="1" si="80"/>
        <v>0</v>
      </c>
      <c r="AJ121" s="522">
        <f t="shared" ca="1" si="90"/>
        <v>0</v>
      </c>
      <c r="AK121" s="522">
        <f t="shared" ca="1" si="103"/>
        <v>0</v>
      </c>
      <c r="AL121" s="522">
        <f t="shared" ca="1" si="104"/>
        <v>0</v>
      </c>
      <c r="AM121" s="522">
        <f t="shared" ca="1" si="83"/>
        <v>0</v>
      </c>
      <c r="AN121" s="523">
        <f t="shared" ca="1" si="84"/>
        <v>0</v>
      </c>
      <c r="AO121" s="523">
        <f t="shared" ca="1" si="105"/>
        <v>0</v>
      </c>
      <c r="AP121" s="524">
        <f t="shared" ca="1" si="106"/>
        <v>0</v>
      </c>
      <c r="AQ121" s="525">
        <f ca="1">IF(AND(SUM(AQ$7:AQ120)=1, SUM($AP121:AP121)=1,OR($AF121=1,$AE121=1)),1,0)</f>
        <v>0</v>
      </c>
      <c r="AR121" s="525">
        <f ca="1">IF(AND(SUM(AR$7:AR120)=1, SUM($AP121:AQ121)=1,OR($AF121=1,$AE121=1)),1,0)</f>
        <v>0</v>
      </c>
      <c r="AS121" s="526">
        <f ca="1">IF(AND(SUM(AS$7:AS120)=1, SUM($AP121:AR121)=1,OR($AF121=1,AD121=1),SUM(AX$7:AX120)&lt;2),1,0)</f>
        <v>0</v>
      </c>
      <c r="AT121" s="526">
        <f ca="1">IF(AND(SUM(AT$7:AT120)=1, SUM($AP121:AS121)=1,OR($AG121=1,$AH121=1,$AF121=1,$AD121=1)),1,0)</f>
        <v>0</v>
      </c>
      <c r="AU121" s="526">
        <f ca="1">IF(AND(SUM(AU$7:AU120)=1, SUM($AP121:AT121)=1,OR($AG121=1,$AH121=1,$AF121=1,$AD121=1)),1,0)</f>
        <v>0</v>
      </c>
      <c r="AV121" s="526">
        <f ca="1">IF(AND(SUM(AV$7:AV120)=1, SUM($AP121:AU121)=1,OR($AG121=1,$AH121=1,$AF121=1,$AD121=1)),1,0)</f>
        <v>0</v>
      </c>
      <c r="AW121" s="526">
        <f ca="1">IF(AND(SUM(AW$7:AW120)=1, SUM($AP121:AV121)=1,OR($AG121=1,$AH121=1,$AF121=1,$AD121=1)),1,0)</f>
        <v>0</v>
      </c>
      <c r="AX121" s="526">
        <f ca="1">IF(AND(SUM(AX$7:AX120)=1, SUM($AP121:AW121)=1,SUM(AS$7:AS120)&lt;2,OR(AG121=1,AH121=1,AD121=1)),1,0)</f>
        <v>0</v>
      </c>
      <c r="AY121" s="526">
        <f ca="1">IF(AND(SUM(AY$7:AY120)=1,OR($AI121=1)),1,0)</f>
        <v>0</v>
      </c>
      <c r="AZ121" s="526">
        <f ca="1">IF(AND(SUM(AZ$7:AZ120)=1,OR($AB121=1)),1,0)</f>
        <v>0</v>
      </c>
      <c r="BA121" s="527">
        <f ca="1">IF(SUM($AP121:AZ121)=1,1,0)</f>
        <v>0</v>
      </c>
      <c r="BB121" s="528" t="str">
        <f t="shared" ca="1" si="112"/>
        <v/>
      </c>
      <c r="BC121" s="526" t="str">
        <f t="shared" ca="1" si="112"/>
        <v/>
      </c>
      <c r="BD121" s="526" t="str">
        <f t="shared" ca="1" si="112"/>
        <v/>
      </c>
      <c r="BE121" s="526" t="str">
        <f t="shared" ca="1" si="111"/>
        <v/>
      </c>
      <c r="BF121" s="526" t="str">
        <f t="shared" ca="1" si="111"/>
        <v/>
      </c>
      <c r="BG121" s="526" t="str">
        <f t="shared" ca="1" si="111"/>
        <v/>
      </c>
      <c r="BH121" s="526" t="str">
        <f t="shared" ca="1" si="111"/>
        <v/>
      </c>
      <c r="BI121" s="526" t="str">
        <f t="shared" ca="1" si="111"/>
        <v/>
      </c>
      <c r="BJ121" s="526" t="str">
        <f t="shared" ca="1" si="101"/>
        <v/>
      </c>
      <c r="BK121" s="526" t="str">
        <f t="shared" ca="1" si="101"/>
        <v/>
      </c>
      <c r="BL121" s="527" t="str">
        <f t="shared" ca="1" si="101"/>
        <v/>
      </c>
      <c r="BM121" s="487" t="str">
        <f t="shared" ca="1" si="115"/>
        <v/>
      </c>
      <c r="BN121" s="488" t="str">
        <f t="shared" ca="1" si="115"/>
        <v/>
      </c>
      <c r="BO121" s="488" t="str">
        <f t="shared" ca="1" si="115"/>
        <v/>
      </c>
      <c r="BP121" s="488" t="str">
        <f t="shared" ca="1" si="114"/>
        <v/>
      </c>
      <c r="BQ121" s="488" t="str">
        <f t="shared" ca="1" si="114"/>
        <v/>
      </c>
      <c r="BR121" s="488" t="str">
        <f t="shared" ca="1" si="114"/>
        <v/>
      </c>
      <c r="BS121" s="488" t="str">
        <f t="shared" ca="1" si="114"/>
        <v/>
      </c>
      <c r="BT121" s="488" t="str">
        <f t="shared" ca="1" si="95"/>
        <v/>
      </c>
      <c r="BU121" s="489" t="str">
        <f t="shared" ca="1" si="95"/>
        <v/>
      </c>
      <c r="BV121" s="584"/>
      <c r="BW121" s="440"/>
      <c r="BX121" s="441" t="str">
        <f t="shared" ca="1" si="113"/>
        <v/>
      </c>
      <c r="BY121" s="394" t="str">
        <f t="shared" ca="1" si="108"/>
        <v/>
      </c>
      <c r="BZ121" s="394" t="str">
        <f t="shared" ca="1" si="110"/>
        <v/>
      </c>
      <c r="CA121" s="394" t="str">
        <f t="shared" ca="1" si="109"/>
        <v/>
      </c>
      <c r="CB121" s="468"/>
      <c r="CC121" s="467">
        <f ca="1">'Product CodesCentral'!G114</f>
        <v>0</v>
      </c>
      <c r="CD121" s="440"/>
      <c r="CE121" s="440"/>
      <c r="CF121" s="440"/>
      <c r="CG121" s="584"/>
      <c r="CH121" s="584"/>
      <c r="CI121" s="584"/>
      <c r="CJ121" s="584"/>
      <c r="CK121" s="584"/>
      <c r="CL121" s="584"/>
      <c r="CM121" s="584"/>
      <c r="CN121" s="584"/>
      <c r="CO121" s="584"/>
      <c r="CP121" s="584"/>
      <c r="CQ121" s="584"/>
      <c r="CR121" s="584"/>
      <c r="CS121" s="584"/>
      <c r="CT121" s="584"/>
      <c r="CU121" s="584"/>
      <c r="CV121" s="584"/>
      <c r="CW121" s="584"/>
      <c r="CX121" s="584"/>
      <c r="CY121" s="584"/>
      <c r="CZ121" s="584"/>
      <c r="DA121" s="584"/>
      <c r="DB121" s="584"/>
      <c r="DC121" s="584"/>
      <c r="DD121" s="584"/>
      <c r="DE121" s="584"/>
      <c r="DF121" s="584"/>
      <c r="DG121" s="584"/>
      <c r="DH121" s="584"/>
      <c r="DI121" s="584"/>
      <c r="DJ121" s="584"/>
      <c r="DK121" s="584"/>
      <c r="DL121" s="584"/>
      <c r="DM121" s="584"/>
      <c r="DN121" s="584"/>
      <c r="DO121" s="584"/>
      <c r="DP121" s="584"/>
      <c r="DQ121" s="584"/>
      <c r="DR121" s="584"/>
      <c r="DS121" s="584"/>
      <c r="DT121" s="584"/>
      <c r="DU121" s="584"/>
      <c r="DV121" s="584"/>
      <c r="DW121" s="584"/>
      <c r="DX121" s="584"/>
      <c r="DY121" s="584"/>
      <c r="DZ121" s="584"/>
      <c r="EA121" s="584"/>
      <c r="EB121" s="584"/>
      <c r="EC121" s="584"/>
      <c r="ED121" s="584"/>
      <c r="EE121" s="584"/>
      <c r="EF121" s="584"/>
      <c r="EG121" s="584"/>
      <c r="EH121" s="584"/>
      <c r="EI121" s="584"/>
      <c r="EJ121" s="584"/>
      <c r="EK121" s="584"/>
      <c r="EL121" s="584"/>
      <c r="EM121" s="584"/>
      <c r="EN121" s="584"/>
      <c r="EO121" s="584"/>
      <c r="EP121" s="584"/>
      <c r="EQ121" s="584"/>
      <c r="ER121" s="584"/>
      <c r="ES121" s="584"/>
      <c r="ET121" s="584"/>
      <c r="EU121" s="584"/>
      <c r="EV121" s="584"/>
      <c r="EW121" s="584"/>
      <c r="EX121" s="584"/>
      <c r="EY121" s="584"/>
      <c r="EZ121" s="584"/>
      <c r="FA121" s="584"/>
      <c r="FB121" s="584"/>
      <c r="FC121" s="584"/>
      <c r="FD121" s="584"/>
      <c r="FE121" s="584"/>
      <c r="FF121" s="584"/>
      <c r="FG121" s="584"/>
      <c r="FH121" s="584"/>
      <c r="FI121" s="584"/>
      <c r="FJ121" s="584"/>
      <c r="FK121" s="584"/>
      <c r="FL121" s="584"/>
      <c r="FM121" s="584"/>
      <c r="FN121" s="584"/>
      <c r="FO121" s="584"/>
      <c r="FP121" s="584"/>
      <c r="FQ121" s="584"/>
      <c r="FR121" s="584"/>
      <c r="FS121" s="584"/>
      <c r="FT121" s="584"/>
    </row>
    <row r="122" spans="1:176" s="585" customFormat="1" ht="15" customHeight="1" x14ac:dyDescent="0.25">
      <c r="A122" s="440"/>
      <c r="B122" s="468"/>
      <c r="C122" s="586"/>
      <c r="D122" s="587"/>
      <c r="E122" s="588"/>
      <c r="F122" s="468"/>
      <c r="G122" s="468"/>
      <c r="H122" s="556"/>
      <c r="I122" s="444"/>
      <c r="J122" s="474"/>
      <c r="K122" s="474" t="str">
        <f t="shared" ca="1" si="71"/>
        <v>[5 - -]</v>
      </c>
      <c r="L122" s="474"/>
      <c r="M122" s="474" t="str">
        <f t="shared" si="93"/>
        <v>[5 - -]</v>
      </c>
      <c r="N122" s="474" t="str">
        <f t="shared" ca="1" si="94"/>
        <v/>
      </c>
      <c r="O122" s="448" t="str">
        <f t="shared" ca="1" si="68"/>
        <v/>
      </c>
      <c r="P122" s="448" t="str">
        <f t="shared" ca="1" si="69"/>
        <v/>
      </c>
      <c r="Q122" s="449" t="str">
        <f t="shared" ca="1" si="92"/>
        <v/>
      </c>
      <c r="R122" s="475" t="str">
        <f t="shared" si="67"/>
        <v/>
      </c>
      <c r="S122" s="474" t="str">
        <f>""</f>
        <v/>
      </c>
      <c r="T122" s="591"/>
      <c r="U122" s="592"/>
      <c r="V122" s="592"/>
      <c r="W122" s="476" t="str">
        <f t="shared" ca="1" si="100"/>
        <v/>
      </c>
      <c r="X122" s="477" t="str">
        <f t="shared" ca="1" si="72"/>
        <v/>
      </c>
      <c r="Y122" s="477" t="str">
        <f t="shared" ca="1" si="73"/>
        <v/>
      </c>
      <c r="Z122" s="477" t="str">
        <f t="shared" ca="1" si="74"/>
        <v/>
      </c>
      <c r="AA122" s="583">
        <f ca="1">SelectionDataCentral!C122</f>
        <v>0</v>
      </c>
      <c r="AB122" s="521">
        <f t="shared" ca="1" si="75"/>
        <v>0</v>
      </c>
      <c r="AC122" s="522">
        <f t="shared" ca="1" si="102"/>
        <v>0</v>
      </c>
      <c r="AD122" s="522">
        <f t="shared" ca="1" si="77"/>
        <v>0</v>
      </c>
      <c r="AE122" s="522">
        <f t="shared" ca="1" si="98"/>
        <v>0</v>
      </c>
      <c r="AF122" s="522">
        <f t="shared" ca="1" si="99"/>
        <v>0</v>
      </c>
      <c r="AG122" s="522">
        <f t="shared" ca="1" si="78"/>
        <v>0</v>
      </c>
      <c r="AH122" s="522">
        <f t="shared" ca="1" si="79"/>
        <v>0</v>
      </c>
      <c r="AI122" s="522">
        <f t="shared" ca="1" si="80"/>
        <v>0</v>
      </c>
      <c r="AJ122" s="522">
        <f t="shared" ca="1" si="90"/>
        <v>0</v>
      </c>
      <c r="AK122" s="522">
        <f t="shared" ca="1" si="103"/>
        <v>0</v>
      </c>
      <c r="AL122" s="522">
        <f t="shared" ca="1" si="104"/>
        <v>0</v>
      </c>
      <c r="AM122" s="522">
        <f t="shared" ca="1" si="83"/>
        <v>0</v>
      </c>
      <c r="AN122" s="523">
        <f t="shared" ca="1" si="84"/>
        <v>0</v>
      </c>
      <c r="AO122" s="523">
        <f t="shared" ca="1" si="105"/>
        <v>0</v>
      </c>
      <c r="AP122" s="524">
        <f t="shared" ca="1" si="106"/>
        <v>0</v>
      </c>
      <c r="AQ122" s="525">
        <f ca="1">IF(AND(SUM(AQ$7:AQ121)=1, SUM($AP122:AP122)=1,OR($AF122=1,$AE122=1)),1,0)</f>
        <v>0</v>
      </c>
      <c r="AR122" s="525">
        <f ca="1">IF(AND(SUM(AR$7:AR121)=1, SUM($AP122:AQ122)=1,OR($AF122=1,$AE122=1)),1,0)</f>
        <v>0</v>
      </c>
      <c r="AS122" s="526">
        <f ca="1">IF(AND(SUM(AS$7:AS121)=1, SUM($AP122:AR122)=1,OR($AF122=1,AD122=1),SUM(AX$7:AX121)&lt;2),1,0)</f>
        <v>0</v>
      </c>
      <c r="AT122" s="526">
        <f ca="1">IF(AND(SUM(AT$7:AT121)=1, SUM($AP122:AS122)=1,OR($AG122=1,$AH122=1,$AF122=1,$AD122=1)),1,0)</f>
        <v>0</v>
      </c>
      <c r="AU122" s="526">
        <f ca="1">IF(AND(SUM(AU$7:AU121)=1, SUM($AP122:AT122)=1,OR($AG122=1,$AH122=1,$AF122=1,$AD122=1)),1,0)</f>
        <v>0</v>
      </c>
      <c r="AV122" s="526">
        <f ca="1">IF(AND(SUM(AV$7:AV121)=1, SUM($AP122:AU122)=1,OR($AG122=1,$AH122=1,$AF122=1,$AD122=1)),1,0)</f>
        <v>0</v>
      </c>
      <c r="AW122" s="526">
        <f ca="1">IF(AND(SUM(AW$7:AW121)=1, SUM($AP122:AV122)=1,OR($AG122=1,$AH122=1,$AF122=1,$AD122=1)),1,0)</f>
        <v>0</v>
      </c>
      <c r="AX122" s="526">
        <f ca="1">IF(AND(SUM(AX$7:AX121)=1, SUM($AP122:AW122)=1,SUM(AS$7:AS121)&lt;2,OR(AG122=1,AH122=1,AD122=1)),1,0)</f>
        <v>0</v>
      </c>
      <c r="AY122" s="526">
        <f ca="1">IF(AND(SUM(AY$7:AY121)=1,OR($AI122=1)),1,0)</f>
        <v>0</v>
      </c>
      <c r="AZ122" s="526">
        <f ca="1">IF(AND(SUM(AZ$7:AZ121)=1,OR($AB122=1)),1,0)</f>
        <v>0</v>
      </c>
      <c r="BA122" s="527">
        <f ca="1">IF(SUM($AP122:AZ122)=1,1,0)</f>
        <v>0</v>
      </c>
      <c r="BB122" s="528" t="str">
        <f t="shared" ca="1" si="112"/>
        <v/>
      </c>
      <c r="BC122" s="526" t="str">
        <f t="shared" ca="1" si="112"/>
        <v/>
      </c>
      <c r="BD122" s="526" t="str">
        <f t="shared" ca="1" si="112"/>
        <v/>
      </c>
      <c r="BE122" s="526" t="str">
        <f t="shared" ca="1" si="111"/>
        <v/>
      </c>
      <c r="BF122" s="526" t="str">
        <f t="shared" ca="1" si="111"/>
        <v/>
      </c>
      <c r="BG122" s="526" t="str">
        <f t="shared" ca="1" si="111"/>
        <v/>
      </c>
      <c r="BH122" s="526" t="str">
        <f t="shared" ca="1" si="111"/>
        <v/>
      </c>
      <c r="BI122" s="526" t="str">
        <f t="shared" ca="1" si="111"/>
        <v/>
      </c>
      <c r="BJ122" s="526" t="str">
        <f t="shared" ca="1" si="101"/>
        <v/>
      </c>
      <c r="BK122" s="526" t="str">
        <f t="shared" ca="1" si="101"/>
        <v/>
      </c>
      <c r="BL122" s="527" t="str">
        <f t="shared" ca="1" si="101"/>
        <v/>
      </c>
      <c r="BM122" s="487" t="str">
        <f t="shared" ca="1" si="115"/>
        <v/>
      </c>
      <c r="BN122" s="488" t="str">
        <f t="shared" ca="1" si="115"/>
        <v/>
      </c>
      <c r="BO122" s="488" t="str">
        <f t="shared" ca="1" si="115"/>
        <v/>
      </c>
      <c r="BP122" s="488" t="str">
        <f t="shared" ca="1" si="114"/>
        <v/>
      </c>
      <c r="BQ122" s="488" t="str">
        <f t="shared" ca="1" si="114"/>
        <v/>
      </c>
      <c r="BR122" s="488" t="str">
        <f t="shared" ca="1" si="114"/>
        <v/>
      </c>
      <c r="BS122" s="488" t="str">
        <f t="shared" ca="1" si="114"/>
        <v/>
      </c>
      <c r="BT122" s="488" t="str">
        <f t="shared" ca="1" si="95"/>
        <v/>
      </c>
      <c r="BU122" s="489" t="str">
        <f t="shared" ca="1" si="95"/>
        <v/>
      </c>
      <c r="BV122" s="584"/>
      <c r="BW122" s="440"/>
      <c r="BX122" s="441" t="str">
        <f t="shared" ca="1" si="113"/>
        <v/>
      </c>
      <c r="BY122" s="394" t="str">
        <f t="shared" ca="1" si="108"/>
        <v/>
      </c>
      <c r="BZ122" s="394" t="str">
        <f t="shared" ca="1" si="110"/>
        <v/>
      </c>
      <c r="CA122" s="394" t="str">
        <f t="shared" ca="1" si="109"/>
        <v/>
      </c>
      <c r="CB122" s="468"/>
      <c r="CC122" s="467">
        <f ca="1">'Product CodesCentral'!G115</f>
        <v>0</v>
      </c>
      <c r="CD122" s="440"/>
      <c r="CE122" s="440"/>
      <c r="CF122" s="440"/>
      <c r="CG122" s="584"/>
      <c r="CH122" s="584"/>
      <c r="CI122" s="584"/>
      <c r="CJ122" s="584"/>
      <c r="CK122" s="584"/>
      <c r="CL122" s="584"/>
      <c r="CM122" s="584"/>
      <c r="CN122" s="584"/>
      <c r="CO122" s="584"/>
      <c r="CP122" s="584"/>
      <c r="CQ122" s="584"/>
      <c r="CR122" s="584"/>
      <c r="CS122" s="584"/>
      <c r="CT122" s="584"/>
      <c r="CU122" s="584"/>
      <c r="CV122" s="584"/>
      <c r="CW122" s="584"/>
      <c r="CX122" s="584"/>
      <c r="CY122" s="584"/>
      <c r="CZ122" s="584"/>
      <c r="DA122" s="584"/>
      <c r="DB122" s="584"/>
      <c r="DC122" s="584"/>
      <c r="DD122" s="584"/>
      <c r="DE122" s="584"/>
      <c r="DF122" s="584"/>
      <c r="DG122" s="584"/>
      <c r="DH122" s="584"/>
      <c r="DI122" s="584"/>
      <c r="DJ122" s="584"/>
      <c r="DK122" s="584"/>
      <c r="DL122" s="584"/>
      <c r="DM122" s="584"/>
      <c r="DN122" s="584"/>
      <c r="DO122" s="584"/>
      <c r="DP122" s="584"/>
      <c r="DQ122" s="584"/>
      <c r="DR122" s="584"/>
      <c r="DS122" s="584"/>
      <c r="DT122" s="584"/>
      <c r="DU122" s="584"/>
      <c r="DV122" s="584"/>
      <c r="DW122" s="584"/>
      <c r="DX122" s="584"/>
      <c r="DY122" s="584"/>
      <c r="DZ122" s="584"/>
      <c r="EA122" s="584"/>
      <c r="EB122" s="584"/>
      <c r="EC122" s="584"/>
      <c r="ED122" s="584"/>
      <c r="EE122" s="584"/>
      <c r="EF122" s="584"/>
      <c r="EG122" s="584"/>
      <c r="EH122" s="584"/>
      <c r="EI122" s="584"/>
      <c r="EJ122" s="584"/>
      <c r="EK122" s="584"/>
      <c r="EL122" s="584"/>
      <c r="EM122" s="584"/>
      <c r="EN122" s="584"/>
      <c r="EO122" s="584"/>
      <c r="EP122" s="584"/>
      <c r="EQ122" s="584"/>
      <c r="ER122" s="584"/>
      <c r="ES122" s="584"/>
      <c r="ET122" s="584"/>
      <c r="EU122" s="584"/>
      <c r="EV122" s="584"/>
      <c r="EW122" s="584"/>
      <c r="EX122" s="584"/>
      <c r="EY122" s="584"/>
      <c r="EZ122" s="584"/>
      <c r="FA122" s="584"/>
      <c r="FB122" s="584"/>
      <c r="FC122" s="584"/>
      <c r="FD122" s="584"/>
      <c r="FE122" s="584"/>
      <c r="FF122" s="584"/>
      <c r="FG122" s="584"/>
      <c r="FH122" s="584"/>
      <c r="FI122" s="584"/>
      <c r="FJ122" s="584"/>
      <c r="FK122" s="584"/>
      <c r="FL122" s="584"/>
      <c r="FM122" s="584"/>
      <c r="FN122" s="584"/>
      <c r="FO122" s="584"/>
      <c r="FP122" s="584"/>
      <c r="FQ122" s="584"/>
      <c r="FR122" s="584"/>
      <c r="FS122" s="584"/>
      <c r="FT122" s="584"/>
    </row>
    <row r="123" spans="1:176" s="585" customFormat="1" ht="15" customHeight="1" x14ac:dyDescent="0.25">
      <c r="A123" s="440"/>
      <c r="B123" s="468"/>
      <c r="C123" s="589"/>
      <c r="D123" s="587"/>
      <c r="E123" s="588"/>
      <c r="F123" s="590"/>
      <c r="G123" s="590"/>
      <c r="H123" s="556"/>
      <c r="I123" s="444"/>
      <c r="J123" s="474"/>
      <c r="K123" s="474" t="str">
        <f t="shared" ca="1" si="71"/>
        <v>[5 - -]</v>
      </c>
      <c r="L123" s="474"/>
      <c r="M123" s="474" t="str">
        <f t="shared" si="93"/>
        <v>[5 - -]</v>
      </c>
      <c r="N123" s="474" t="str">
        <f t="shared" ca="1" si="94"/>
        <v/>
      </c>
      <c r="O123" s="448" t="str">
        <f t="shared" ca="1" si="68"/>
        <v/>
      </c>
      <c r="P123" s="448" t="str">
        <f t="shared" ca="1" si="69"/>
        <v/>
      </c>
      <c r="Q123" s="449" t="str">
        <f t="shared" ca="1" si="92"/>
        <v/>
      </c>
      <c r="R123" s="475" t="str">
        <f t="shared" si="67"/>
        <v/>
      </c>
      <c r="S123" s="474" t="str">
        <f>""</f>
        <v/>
      </c>
      <c r="T123" s="591"/>
      <c r="U123" s="592"/>
      <c r="V123" s="592"/>
      <c r="W123" s="476" t="str">
        <f t="shared" ca="1" si="100"/>
        <v/>
      </c>
      <c r="X123" s="477" t="str">
        <f t="shared" ca="1" si="72"/>
        <v/>
      </c>
      <c r="Y123" s="477" t="str">
        <f t="shared" ca="1" si="73"/>
        <v/>
      </c>
      <c r="Z123" s="477" t="str">
        <f t="shared" ca="1" si="74"/>
        <v/>
      </c>
      <c r="AA123" s="583">
        <f ca="1">SelectionDataCentral!C123</f>
        <v>0</v>
      </c>
      <c r="AB123" s="521">
        <f t="shared" ca="1" si="75"/>
        <v>0</v>
      </c>
      <c r="AC123" s="522">
        <f t="shared" ca="1" si="102"/>
        <v>0</v>
      </c>
      <c r="AD123" s="522">
        <f t="shared" ca="1" si="77"/>
        <v>0</v>
      </c>
      <c r="AE123" s="522">
        <f t="shared" ca="1" si="98"/>
        <v>0</v>
      </c>
      <c r="AF123" s="522">
        <f t="shared" ca="1" si="99"/>
        <v>0</v>
      </c>
      <c r="AG123" s="522">
        <f t="shared" ca="1" si="78"/>
        <v>0</v>
      </c>
      <c r="AH123" s="522">
        <f t="shared" ca="1" si="79"/>
        <v>0</v>
      </c>
      <c r="AI123" s="522">
        <f t="shared" ca="1" si="80"/>
        <v>0</v>
      </c>
      <c r="AJ123" s="522">
        <f t="shared" ca="1" si="90"/>
        <v>0</v>
      </c>
      <c r="AK123" s="522">
        <f t="shared" ca="1" si="103"/>
        <v>0</v>
      </c>
      <c r="AL123" s="522">
        <f t="shared" ca="1" si="104"/>
        <v>0</v>
      </c>
      <c r="AM123" s="522">
        <f t="shared" ca="1" si="83"/>
        <v>0</v>
      </c>
      <c r="AN123" s="523">
        <f t="shared" ca="1" si="84"/>
        <v>0</v>
      </c>
      <c r="AO123" s="523">
        <f t="shared" ca="1" si="105"/>
        <v>0</v>
      </c>
      <c r="AP123" s="524">
        <f t="shared" ca="1" si="106"/>
        <v>0</v>
      </c>
      <c r="AQ123" s="525">
        <f ca="1">IF(AND(SUM(AQ$7:AQ122)=1, SUM($AP123:AP123)=1,OR($AF123=1,$AE123=1)),1,0)</f>
        <v>0</v>
      </c>
      <c r="AR123" s="525">
        <f ca="1">IF(AND(SUM(AR$7:AR122)=1, SUM($AP123:AQ123)=1,OR($AF123=1,$AE123=1)),1,0)</f>
        <v>0</v>
      </c>
      <c r="AS123" s="526">
        <f ca="1">IF(AND(SUM(AS$7:AS122)=1, SUM($AP123:AR123)=1,OR($AF123=1,AD123=1),SUM(AX$7:AX122)&lt;2),1,0)</f>
        <v>0</v>
      </c>
      <c r="AT123" s="526">
        <f ca="1">IF(AND(SUM(AT$7:AT122)=1, SUM($AP123:AS123)=1,OR($AG123=1,$AH123=1,$AF123=1,$AD123=1)),1,0)</f>
        <v>0</v>
      </c>
      <c r="AU123" s="526">
        <f ca="1">IF(AND(SUM(AU$7:AU122)=1, SUM($AP123:AT123)=1,OR($AG123=1,$AH123=1,$AF123=1,$AD123=1)),1,0)</f>
        <v>0</v>
      </c>
      <c r="AV123" s="526">
        <f ca="1">IF(AND(SUM(AV$7:AV122)=1, SUM($AP123:AU123)=1,OR($AG123=1,$AH123=1,$AF123=1,$AD123=1)),1,0)</f>
        <v>0</v>
      </c>
      <c r="AW123" s="526">
        <f ca="1">IF(AND(SUM(AW$7:AW122)=1, SUM($AP123:AV123)=1,OR($AG123=1,$AH123=1,$AF123=1,$AD123=1)),1,0)</f>
        <v>0</v>
      </c>
      <c r="AX123" s="526">
        <f ca="1">IF(AND(SUM(AX$7:AX122)=1, SUM($AP123:AW123)=1,SUM(AS$7:AS122)&lt;2,OR(AG123=1,AH123=1,AD123=1)),1,0)</f>
        <v>0</v>
      </c>
      <c r="AY123" s="526">
        <f ca="1">IF(AND(SUM(AY$7:AY122)=1,OR($AI123=1)),1,0)</f>
        <v>0</v>
      </c>
      <c r="AZ123" s="526">
        <f ca="1">IF(AND(SUM(AZ$7:AZ122)=1,OR($AB123=1)),1,0)</f>
        <v>0</v>
      </c>
      <c r="BA123" s="527">
        <f ca="1">IF(SUM($AP123:AZ123)=1,1,0)</f>
        <v>0</v>
      </c>
      <c r="BB123" s="528" t="str">
        <f t="shared" ca="1" si="112"/>
        <v/>
      </c>
      <c r="BC123" s="526" t="str">
        <f t="shared" ca="1" si="112"/>
        <v/>
      </c>
      <c r="BD123" s="526" t="str">
        <f t="shared" ca="1" si="112"/>
        <v/>
      </c>
      <c r="BE123" s="526" t="str">
        <f t="shared" ca="1" si="111"/>
        <v/>
      </c>
      <c r="BF123" s="526" t="str">
        <f t="shared" ca="1" si="111"/>
        <v/>
      </c>
      <c r="BG123" s="526" t="str">
        <f t="shared" ca="1" si="111"/>
        <v/>
      </c>
      <c r="BH123" s="526" t="str">
        <f t="shared" ca="1" si="111"/>
        <v/>
      </c>
      <c r="BI123" s="526" t="str">
        <f t="shared" ca="1" si="111"/>
        <v/>
      </c>
      <c r="BJ123" s="526" t="str">
        <f t="shared" ca="1" si="101"/>
        <v/>
      </c>
      <c r="BK123" s="526" t="str">
        <f t="shared" ca="1" si="101"/>
        <v/>
      </c>
      <c r="BL123" s="527" t="str">
        <f t="shared" ca="1" si="101"/>
        <v/>
      </c>
      <c r="BM123" s="487" t="str">
        <f t="shared" ca="1" si="115"/>
        <v/>
      </c>
      <c r="BN123" s="488" t="str">
        <f t="shared" ca="1" si="115"/>
        <v/>
      </c>
      <c r="BO123" s="488" t="str">
        <f t="shared" ca="1" si="115"/>
        <v/>
      </c>
      <c r="BP123" s="488" t="str">
        <f t="shared" ca="1" si="114"/>
        <v/>
      </c>
      <c r="BQ123" s="488" t="str">
        <f t="shared" ca="1" si="114"/>
        <v/>
      </c>
      <c r="BR123" s="488" t="str">
        <f t="shared" ca="1" si="114"/>
        <v/>
      </c>
      <c r="BS123" s="488" t="str">
        <f t="shared" ca="1" si="114"/>
        <v/>
      </c>
      <c r="BT123" s="488" t="str">
        <f t="shared" ca="1" si="95"/>
        <v/>
      </c>
      <c r="BU123" s="489" t="str">
        <f t="shared" ca="1" si="95"/>
        <v/>
      </c>
      <c r="BV123" s="584"/>
      <c r="BW123" s="440"/>
      <c r="BX123" s="441" t="str">
        <f t="shared" ca="1" si="113"/>
        <v/>
      </c>
      <c r="BY123" s="394" t="str">
        <f t="shared" ca="1" si="108"/>
        <v/>
      </c>
      <c r="BZ123" s="394" t="str">
        <f t="shared" ca="1" si="110"/>
        <v/>
      </c>
      <c r="CA123" s="394" t="str">
        <f t="shared" ca="1" si="109"/>
        <v/>
      </c>
      <c r="CB123" s="468"/>
      <c r="CC123" s="467">
        <f ca="1">'Product CodesCentral'!G116</f>
        <v>0</v>
      </c>
      <c r="CD123" s="440"/>
      <c r="CE123" s="440"/>
      <c r="CF123" s="440"/>
      <c r="CG123" s="584"/>
      <c r="CH123" s="584"/>
      <c r="CI123" s="584"/>
      <c r="CJ123" s="584"/>
      <c r="CK123" s="584"/>
      <c r="CL123" s="584"/>
      <c r="CM123" s="584"/>
      <c r="CN123" s="584"/>
      <c r="CO123" s="584"/>
      <c r="CP123" s="584"/>
      <c r="CQ123" s="584"/>
      <c r="CR123" s="584"/>
      <c r="CS123" s="584"/>
      <c r="CT123" s="584"/>
      <c r="CU123" s="584"/>
      <c r="CV123" s="584"/>
      <c r="CW123" s="584"/>
      <c r="CX123" s="584"/>
      <c r="CY123" s="584"/>
      <c r="CZ123" s="584"/>
      <c r="DA123" s="584"/>
      <c r="DB123" s="584"/>
      <c r="DC123" s="584"/>
      <c r="DD123" s="584"/>
      <c r="DE123" s="584"/>
      <c r="DF123" s="584"/>
      <c r="DG123" s="584"/>
      <c r="DH123" s="584"/>
      <c r="DI123" s="584"/>
      <c r="DJ123" s="584"/>
      <c r="DK123" s="584"/>
      <c r="DL123" s="584"/>
      <c r="DM123" s="584"/>
      <c r="DN123" s="584"/>
      <c r="DO123" s="584"/>
      <c r="DP123" s="584"/>
      <c r="DQ123" s="584"/>
      <c r="DR123" s="584"/>
      <c r="DS123" s="584"/>
      <c r="DT123" s="584"/>
      <c r="DU123" s="584"/>
      <c r="DV123" s="584"/>
      <c r="DW123" s="584"/>
      <c r="DX123" s="584"/>
      <c r="DY123" s="584"/>
      <c r="DZ123" s="584"/>
      <c r="EA123" s="584"/>
      <c r="EB123" s="584"/>
      <c r="EC123" s="584"/>
      <c r="ED123" s="584"/>
      <c r="EE123" s="584"/>
      <c r="EF123" s="584"/>
      <c r="EG123" s="584"/>
      <c r="EH123" s="584"/>
      <c r="EI123" s="584"/>
      <c r="EJ123" s="584"/>
      <c r="EK123" s="584"/>
      <c r="EL123" s="584"/>
      <c r="EM123" s="584"/>
      <c r="EN123" s="584"/>
      <c r="EO123" s="584"/>
      <c r="EP123" s="584"/>
      <c r="EQ123" s="584"/>
      <c r="ER123" s="584"/>
      <c r="ES123" s="584"/>
      <c r="ET123" s="584"/>
      <c r="EU123" s="584"/>
      <c r="EV123" s="584"/>
      <c r="EW123" s="584"/>
      <c r="EX123" s="584"/>
      <c r="EY123" s="584"/>
      <c r="EZ123" s="584"/>
      <c r="FA123" s="584"/>
      <c r="FB123" s="584"/>
      <c r="FC123" s="584"/>
      <c r="FD123" s="584"/>
      <c r="FE123" s="584"/>
      <c r="FF123" s="584"/>
      <c r="FG123" s="584"/>
      <c r="FH123" s="584"/>
      <c r="FI123" s="584"/>
      <c r="FJ123" s="584"/>
      <c r="FK123" s="584"/>
      <c r="FL123" s="584"/>
      <c r="FM123" s="584"/>
      <c r="FN123" s="584"/>
      <c r="FO123" s="584"/>
      <c r="FP123" s="584"/>
      <c r="FQ123" s="584"/>
      <c r="FR123" s="584"/>
      <c r="FS123" s="584"/>
      <c r="FT123" s="584"/>
    </row>
    <row r="124" spans="1:176" s="585" customFormat="1" ht="15" customHeight="1" x14ac:dyDescent="0.25">
      <c r="A124" s="440"/>
      <c r="B124" s="468"/>
      <c r="C124" s="586"/>
      <c r="D124" s="587"/>
      <c r="E124" s="588"/>
      <c r="F124" s="468"/>
      <c r="G124" s="468"/>
      <c r="H124" s="556"/>
      <c r="I124" s="444"/>
      <c r="J124" s="474"/>
      <c r="K124" s="474" t="str">
        <f t="shared" ca="1" si="71"/>
        <v>[5 - -]</v>
      </c>
      <c r="L124" s="474"/>
      <c r="M124" s="474" t="str">
        <f t="shared" si="93"/>
        <v>[5 - -]</v>
      </c>
      <c r="N124" s="474" t="str">
        <f t="shared" ca="1" si="94"/>
        <v/>
      </c>
      <c r="O124" s="448" t="str">
        <f t="shared" ca="1" si="68"/>
        <v/>
      </c>
      <c r="P124" s="448" t="str">
        <f t="shared" ca="1" si="69"/>
        <v/>
      </c>
      <c r="Q124" s="449" t="str">
        <f t="shared" ca="1" si="92"/>
        <v/>
      </c>
      <c r="R124" s="475" t="str">
        <f t="shared" si="67"/>
        <v/>
      </c>
      <c r="S124" s="474" t="str">
        <f>""</f>
        <v/>
      </c>
      <c r="T124" s="591"/>
      <c r="U124" s="592"/>
      <c r="V124" s="592"/>
      <c r="W124" s="476" t="str">
        <f t="shared" ca="1" si="100"/>
        <v/>
      </c>
      <c r="X124" s="477" t="str">
        <f t="shared" ca="1" si="72"/>
        <v/>
      </c>
      <c r="Y124" s="477" t="str">
        <f t="shared" ca="1" si="73"/>
        <v/>
      </c>
      <c r="Z124" s="477" t="str">
        <f t="shared" ca="1" si="74"/>
        <v/>
      </c>
      <c r="AA124" s="583">
        <f ca="1">SelectionDataCentral!C124</f>
        <v>0</v>
      </c>
      <c r="AB124" s="521">
        <f t="shared" ca="1" si="75"/>
        <v>0</v>
      </c>
      <c r="AC124" s="522">
        <f t="shared" ca="1" si="102"/>
        <v>0</v>
      </c>
      <c r="AD124" s="522">
        <f t="shared" ca="1" si="77"/>
        <v>0</v>
      </c>
      <c r="AE124" s="522">
        <f t="shared" ca="1" si="98"/>
        <v>0</v>
      </c>
      <c r="AF124" s="522">
        <f t="shared" ca="1" si="99"/>
        <v>0</v>
      </c>
      <c r="AG124" s="522">
        <f t="shared" ca="1" si="78"/>
        <v>0</v>
      </c>
      <c r="AH124" s="522">
        <f t="shared" ca="1" si="79"/>
        <v>0</v>
      </c>
      <c r="AI124" s="522">
        <f t="shared" ca="1" si="80"/>
        <v>0</v>
      </c>
      <c r="AJ124" s="522">
        <f t="shared" ca="1" si="90"/>
        <v>0</v>
      </c>
      <c r="AK124" s="522">
        <f t="shared" ca="1" si="103"/>
        <v>0</v>
      </c>
      <c r="AL124" s="522">
        <f t="shared" ca="1" si="104"/>
        <v>0</v>
      </c>
      <c r="AM124" s="522">
        <f t="shared" ca="1" si="83"/>
        <v>0</v>
      </c>
      <c r="AN124" s="523">
        <f t="shared" ca="1" si="84"/>
        <v>0</v>
      </c>
      <c r="AO124" s="523">
        <f t="shared" ca="1" si="105"/>
        <v>0</v>
      </c>
      <c r="AP124" s="524">
        <f t="shared" ca="1" si="106"/>
        <v>0</v>
      </c>
      <c r="AQ124" s="525">
        <f ca="1">IF(AND(SUM(AQ$7:AQ123)=1, SUM($AP124:AP124)=1,OR($AF124=1,$AE124=1)),1,0)</f>
        <v>0</v>
      </c>
      <c r="AR124" s="525">
        <f ca="1">IF(AND(SUM(AR$7:AR123)=1, SUM($AP124:AQ124)=1,OR($AF124=1,$AE124=1)),1,0)</f>
        <v>0</v>
      </c>
      <c r="AS124" s="526">
        <f ca="1">IF(AND(SUM(AS$7:AS123)=1, SUM($AP124:AR124)=1,OR($AF124=1,AD124=1),SUM(AX$7:AX123)&lt;2),1,0)</f>
        <v>0</v>
      </c>
      <c r="AT124" s="526">
        <f ca="1">IF(AND(SUM(AT$7:AT123)=1, SUM($AP124:AS124)=1,OR($AG124=1,$AH124=1,$AF124=1,$AD124=1)),1,0)</f>
        <v>0</v>
      </c>
      <c r="AU124" s="526">
        <f ca="1">IF(AND(SUM(AU$7:AU123)=1, SUM($AP124:AT124)=1,OR($AG124=1,$AH124=1,$AF124=1,$AD124=1)),1,0)</f>
        <v>0</v>
      </c>
      <c r="AV124" s="526">
        <f ca="1">IF(AND(SUM(AV$7:AV123)=1, SUM($AP124:AU124)=1,OR($AG124=1,$AH124=1,$AF124=1,$AD124=1)),1,0)</f>
        <v>0</v>
      </c>
      <c r="AW124" s="526">
        <f ca="1">IF(AND(SUM(AW$7:AW123)=1, SUM($AP124:AV124)=1,OR($AG124=1,$AH124=1,$AF124=1,$AD124=1)),1,0)</f>
        <v>0</v>
      </c>
      <c r="AX124" s="526">
        <f ca="1">IF(AND(SUM(AX$7:AX123)=1, SUM($AP124:AW124)=1,SUM(AS$7:AS123)&lt;2,OR(AG124=1,AH124=1,AD124=1)),1,0)</f>
        <v>0</v>
      </c>
      <c r="AY124" s="526">
        <f ca="1">IF(AND(SUM(AY$7:AY123)=1,OR($AI124=1)),1,0)</f>
        <v>0</v>
      </c>
      <c r="AZ124" s="526">
        <f ca="1">IF(AND(SUM(AZ$7:AZ123)=1,OR($AB124=1)),1,0)</f>
        <v>0</v>
      </c>
      <c r="BA124" s="527">
        <f ca="1">IF(SUM($AP124:AZ124)=1,1,0)</f>
        <v>0</v>
      </c>
      <c r="BB124" s="528" t="str">
        <f t="shared" ca="1" si="112"/>
        <v/>
      </c>
      <c r="BC124" s="526" t="str">
        <f t="shared" ca="1" si="112"/>
        <v/>
      </c>
      <c r="BD124" s="526" t="str">
        <f t="shared" ca="1" si="112"/>
        <v/>
      </c>
      <c r="BE124" s="526" t="str">
        <f t="shared" ca="1" si="111"/>
        <v/>
      </c>
      <c r="BF124" s="526" t="str">
        <f t="shared" ca="1" si="111"/>
        <v/>
      </c>
      <c r="BG124" s="526" t="str">
        <f t="shared" ca="1" si="111"/>
        <v/>
      </c>
      <c r="BH124" s="526" t="str">
        <f t="shared" ca="1" si="111"/>
        <v/>
      </c>
      <c r="BI124" s="526" t="str">
        <f t="shared" ca="1" si="111"/>
        <v/>
      </c>
      <c r="BJ124" s="526" t="str">
        <f t="shared" ca="1" si="101"/>
        <v/>
      </c>
      <c r="BK124" s="526" t="str">
        <f t="shared" ca="1" si="101"/>
        <v/>
      </c>
      <c r="BL124" s="527" t="str">
        <f t="shared" ca="1" si="101"/>
        <v/>
      </c>
      <c r="BM124" s="487" t="str">
        <f t="shared" ca="1" si="115"/>
        <v/>
      </c>
      <c r="BN124" s="488" t="str">
        <f t="shared" ca="1" si="115"/>
        <v/>
      </c>
      <c r="BO124" s="488" t="str">
        <f t="shared" ca="1" si="115"/>
        <v/>
      </c>
      <c r="BP124" s="488" t="str">
        <f t="shared" ca="1" si="114"/>
        <v/>
      </c>
      <c r="BQ124" s="488" t="str">
        <f t="shared" ca="1" si="114"/>
        <v/>
      </c>
      <c r="BR124" s="488" t="str">
        <f t="shared" ca="1" si="114"/>
        <v/>
      </c>
      <c r="BS124" s="488" t="str">
        <f t="shared" ca="1" si="114"/>
        <v/>
      </c>
      <c r="BT124" s="488" t="str">
        <f t="shared" ca="1" si="95"/>
        <v/>
      </c>
      <c r="BU124" s="489" t="str">
        <f t="shared" ca="1" si="95"/>
        <v/>
      </c>
      <c r="BV124" s="584"/>
      <c r="BW124" s="440"/>
      <c r="BX124" s="441" t="str">
        <f t="shared" ca="1" si="113"/>
        <v/>
      </c>
      <c r="BY124" s="394" t="str">
        <f t="shared" ca="1" si="108"/>
        <v/>
      </c>
      <c r="BZ124" s="394" t="str">
        <f t="shared" ca="1" si="110"/>
        <v/>
      </c>
      <c r="CA124" s="394" t="str">
        <f t="shared" ca="1" si="109"/>
        <v/>
      </c>
      <c r="CB124" s="468"/>
      <c r="CC124" s="467">
        <f ca="1">'Product CodesCentral'!G117</f>
        <v>0</v>
      </c>
      <c r="CD124" s="440"/>
      <c r="CE124" s="440"/>
      <c r="CF124" s="440"/>
      <c r="CG124" s="584"/>
      <c r="CH124" s="584"/>
      <c r="CI124" s="584"/>
      <c r="CJ124" s="584"/>
      <c r="CK124" s="584"/>
      <c r="CL124" s="584"/>
      <c r="CM124" s="584"/>
      <c r="CN124" s="584"/>
      <c r="CO124" s="584"/>
      <c r="CP124" s="584"/>
      <c r="CQ124" s="584"/>
      <c r="CR124" s="584"/>
      <c r="CS124" s="584"/>
      <c r="CT124" s="584"/>
      <c r="CU124" s="584"/>
      <c r="CV124" s="584"/>
      <c r="CW124" s="584"/>
      <c r="CX124" s="584"/>
      <c r="CY124" s="584"/>
      <c r="CZ124" s="584"/>
      <c r="DA124" s="584"/>
      <c r="DB124" s="584"/>
      <c r="DC124" s="584"/>
      <c r="DD124" s="584"/>
      <c r="DE124" s="584"/>
      <c r="DF124" s="584"/>
      <c r="DG124" s="584"/>
      <c r="DH124" s="584"/>
      <c r="DI124" s="584"/>
      <c r="DJ124" s="584"/>
      <c r="DK124" s="584"/>
      <c r="DL124" s="584"/>
      <c r="DM124" s="584"/>
      <c r="DN124" s="584"/>
      <c r="DO124" s="584"/>
      <c r="DP124" s="584"/>
      <c r="DQ124" s="584"/>
      <c r="DR124" s="584"/>
      <c r="DS124" s="584"/>
      <c r="DT124" s="584"/>
      <c r="DU124" s="584"/>
      <c r="DV124" s="584"/>
      <c r="DW124" s="584"/>
      <c r="DX124" s="584"/>
      <c r="DY124" s="584"/>
      <c r="DZ124" s="584"/>
      <c r="EA124" s="584"/>
      <c r="EB124" s="584"/>
      <c r="EC124" s="584"/>
      <c r="ED124" s="584"/>
      <c r="EE124" s="584"/>
      <c r="EF124" s="584"/>
      <c r="EG124" s="584"/>
      <c r="EH124" s="584"/>
      <c r="EI124" s="584"/>
      <c r="EJ124" s="584"/>
      <c r="EK124" s="584"/>
      <c r="EL124" s="584"/>
      <c r="EM124" s="584"/>
      <c r="EN124" s="584"/>
      <c r="EO124" s="584"/>
      <c r="EP124" s="584"/>
      <c r="EQ124" s="584"/>
      <c r="ER124" s="584"/>
      <c r="ES124" s="584"/>
      <c r="ET124" s="584"/>
      <c r="EU124" s="584"/>
      <c r="EV124" s="584"/>
      <c r="EW124" s="584"/>
      <c r="EX124" s="584"/>
      <c r="EY124" s="584"/>
      <c r="EZ124" s="584"/>
      <c r="FA124" s="584"/>
      <c r="FB124" s="584"/>
      <c r="FC124" s="584"/>
      <c r="FD124" s="584"/>
      <c r="FE124" s="584"/>
      <c r="FF124" s="584"/>
      <c r="FG124" s="584"/>
      <c r="FH124" s="584"/>
      <c r="FI124" s="584"/>
      <c r="FJ124" s="584"/>
      <c r="FK124" s="584"/>
      <c r="FL124" s="584"/>
      <c r="FM124" s="584"/>
      <c r="FN124" s="584"/>
      <c r="FO124" s="584"/>
      <c r="FP124" s="584"/>
      <c r="FQ124" s="584"/>
      <c r="FR124" s="584"/>
      <c r="FS124" s="584"/>
      <c r="FT124" s="584"/>
    </row>
    <row r="125" spans="1:176" s="585" customFormat="1" ht="15" customHeight="1" x14ac:dyDescent="0.25">
      <c r="A125" s="440"/>
      <c r="B125" s="468"/>
      <c r="C125" s="589"/>
      <c r="D125" s="587"/>
      <c r="E125" s="588"/>
      <c r="F125" s="590"/>
      <c r="G125" s="590"/>
      <c r="H125" s="556"/>
      <c r="I125" s="444"/>
      <c r="J125" s="474"/>
      <c r="K125" s="474" t="str">
        <f t="shared" ca="1" si="71"/>
        <v>[5 - -]</v>
      </c>
      <c r="L125" s="474"/>
      <c r="M125" s="474" t="str">
        <f t="shared" si="93"/>
        <v>[5 - -]</v>
      </c>
      <c r="N125" s="474" t="str">
        <f t="shared" ca="1" si="94"/>
        <v/>
      </c>
      <c r="O125" s="448" t="str">
        <f t="shared" ca="1" si="68"/>
        <v/>
      </c>
      <c r="P125" s="448" t="str">
        <f t="shared" ca="1" si="69"/>
        <v/>
      </c>
      <c r="Q125" s="449" t="str">
        <f t="shared" ca="1" si="92"/>
        <v/>
      </c>
      <c r="R125" s="475" t="str">
        <f t="shared" si="67"/>
        <v/>
      </c>
      <c r="S125" s="474" t="str">
        <f>""</f>
        <v/>
      </c>
      <c r="T125" s="591"/>
      <c r="U125" s="592"/>
      <c r="V125" s="592"/>
      <c r="W125" s="476" t="str">
        <f t="shared" ca="1" si="100"/>
        <v/>
      </c>
      <c r="X125" s="477" t="str">
        <f t="shared" ca="1" si="72"/>
        <v/>
      </c>
      <c r="Y125" s="477" t="str">
        <f t="shared" ca="1" si="73"/>
        <v/>
      </c>
      <c r="Z125" s="477" t="str">
        <f t="shared" ca="1" si="74"/>
        <v/>
      </c>
      <c r="AA125" s="583">
        <f ca="1">SelectionDataCentral!C125</f>
        <v>0</v>
      </c>
      <c r="AB125" s="521">
        <f t="shared" ca="1" si="75"/>
        <v>0</v>
      </c>
      <c r="AC125" s="522">
        <f t="shared" ca="1" si="102"/>
        <v>0</v>
      </c>
      <c r="AD125" s="522">
        <f t="shared" ca="1" si="77"/>
        <v>0</v>
      </c>
      <c r="AE125" s="522">
        <f t="shared" ca="1" si="98"/>
        <v>0</v>
      </c>
      <c r="AF125" s="522">
        <f t="shared" ca="1" si="99"/>
        <v>0</v>
      </c>
      <c r="AG125" s="522">
        <f t="shared" ca="1" si="78"/>
        <v>0</v>
      </c>
      <c r="AH125" s="522">
        <f t="shared" ca="1" si="79"/>
        <v>0</v>
      </c>
      <c r="AI125" s="522">
        <f t="shared" ca="1" si="80"/>
        <v>0</v>
      </c>
      <c r="AJ125" s="522">
        <f t="shared" ca="1" si="90"/>
        <v>0</v>
      </c>
      <c r="AK125" s="522">
        <f t="shared" ca="1" si="103"/>
        <v>0</v>
      </c>
      <c r="AL125" s="522">
        <f t="shared" ca="1" si="104"/>
        <v>0</v>
      </c>
      <c r="AM125" s="522">
        <f t="shared" ca="1" si="83"/>
        <v>0</v>
      </c>
      <c r="AN125" s="523">
        <f t="shared" ca="1" si="84"/>
        <v>0</v>
      </c>
      <c r="AO125" s="523">
        <f t="shared" ca="1" si="105"/>
        <v>0</v>
      </c>
      <c r="AP125" s="524">
        <f t="shared" ca="1" si="106"/>
        <v>0</v>
      </c>
      <c r="AQ125" s="525">
        <f ca="1">IF(AND(SUM(AQ$7:AQ124)=1, SUM($AP125:AP125)=1,OR($AF125=1,$AE125=1)),1,0)</f>
        <v>0</v>
      </c>
      <c r="AR125" s="525">
        <f ca="1">IF(AND(SUM(AR$7:AR124)=1, SUM($AP125:AQ125)=1,OR($AF125=1,$AE125=1)),1,0)</f>
        <v>0</v>
      </c>
      <c r="AS125" s="526">
        <f ca="1">IF(AND(SUM(AS$7:AS124)=1, SUM($AP125:AR125)=1,OR($AF125=1,AD125=1),SUM(AX$7:AX124)&lt;2),1,0)</f>
        <v>0</v>
      </c>
      <c r="AT125" s="526">
        <f ca="1">IF(AND(SUM(AT$7:AT124)=1, SUM($AP125:AS125)=1,OR($AG125=1,$AH125=1,$AF125=1,$AD125=1)),1,0)</f>
        <v>0</v>
      </c>
      <c r="AU125" s="526">
        <f ca="1">IF(AND(SUM(AU$7:AU124)=1, SUM($AP125:AT125)=1,OR($AG125=1,$AH125=1,$AF125=1,$AD125=1)),1,0)</f>
        <v>0</v>
      </c>
      <c r="AV125" s="526">
        <f ca="1">IF(AND(SUM(AV$7:AV124)=1, SUM($AP125:AU125)=1,OR($AG125=1,$AH125=1,$AF125=1,$AD125=1)),1,0)</f>
        <v>0</v>
      </c>
      <c r="AW125" s="526">
        <f ca="1">IF(AND(SUM(AW$7:AW124)=1, SUM($AP125:AV125)=1,OR($AG125=1,$AH125=1,$AF125=1,$AD125=1)),1,0)</f>
        <v>0</v>
      </c>
      <c r="AX125" s="526">
        <f ca="1">IF(AND(SUM(AX$7:AX124)=1, SUM($AP125:AW125)=1,SUM(AS$7:AS124)&lt;2,OR(AG125=1,AH125=1,AD125=1)),1,0)</f>
        <v>0</v>
      </c>
      <c r="AY125" s="526">
        <f ca="1">IF(AND(SUM(AY$7:AY124)=1,OR($AI125=1)),1,0)</f>
        <v>0</v>
      </c>
      <c r="AZ125" s="526">
        <f ca="1">IF(AND(SUM(AZ$7:AZ124)=1,OR($AB125=1)),1,0)</f>
        <v>0</v>
      </c>
      <c r="BA125" s="527">
        <f ca="1">IF(SUM($AP125:AZ125)=1,1,0)</f>
        <v>0</v>
      </c>
      <c r="BB125" s="528" t="str">
        <f t="shared" ca="1" si="112"/>
        <v/>
      </c>
      <c r="BC125" s="526" t="str">
        <f t="shared" ca="1" si="112"/>
        <v/>
      </c>
      <c r="BD125" s="526" t="str">
        <f t="shared" ca="1" si="112"/>
        <v/>
      </c>
      <c r="BE125" s="526" t="str">
        <f t="shared" ca="1" si="111"/>
        <v/>
      </c>
      <c r="BF125" s="526" t="str">
        <f t="shared" ca="1" si="111"/>
        <v/>
      </c>
      <c r="BG125" s="526" t="str">
        <f t="shared" ca="1" si="111"/>
        <v/>
      </c>
      <c r="BH125" s="526" t="str">
        <f t="shared" ca="1" si="111"/>
        <v/>
      </c>
      <c r="BI125" s="526" t="str">
        <f t="shared" ca="1" si="111"/>
        <v/>
      </c>
      <c r="BJ125" s="526" t="str">
        <f t="shared" ca="1" si="101"/>
        <v/>
      </c>
      <c r="BK125" s="526" t="str">
        <f t="shared" ca="1" si="101"/>
        <v/>
      </c>
      <c r="BL125" s="527" t="str">
        <f t="shared" ca="1" si="101"/>
        <v/>
      </c>
      <c r="BM125" s="487" t="str">
        <f t="shared" ca="1" si="115"/>
        <v/>
      </c>
      <c r="BN125" s="488" t="str">
        <f t="shared" ca="1" si="115"/>
        <v/>
      </c>
      <c r="BO125" s="488" t="str">
        <f t="shared" ca="1" si="115"/>
        <v/>
      </c>
      <c r="BP125" s="488" t="str">
        <f t="shared" ca="1" si="114"/>
        <v/>
      </c>
      <c r="BQ125" s="488" t="str">
        <f t="shared" ca="1" si="114"/>
        <v/>
      </c>
      <c r="BR125" s="488" t="str">
        <f t="shared" ca="1" si="114"/>
        <v/>
      </c>
      <c r="BS125" s="488" t="str">
        <f t="shared" ca="1" si="114"/>
        <v/>
      </c>
      <c r="BT125" s="488" t="str">
        <f t="shared" ca="1" si="95"/>
        <v/>
      </c>
      <c r="BU125" s="489" t="str">
        <f t="shared" ca="1" si="95"/>
        <v/>
      </c>
      <c r="BV125" s="584"/>
      <c r="BW125" s="440"/>
      <c r="BX125" s="441" t="str">
        <f t="shared" ca="1" si="113"/>
        <v/>
      </c>
      <c r="BY125" s="394" t="str">
        <f t="shared" ca="1" si="108"/>
        <v/>
      </c>
      <c r="BZ125" s="394" t="str">
        <f t="shared" ca="1" si="110"/>
        <v/>
      </c>
      <c r="CA125" s="394" t="str">
        <f t="shared" ca="1" si="109"/>
        <v/>
      </c>
      <c r="CB125" s="468"/>
      <c r="CC125" s="467">
        <f ca="1">'Product CodesCentral'!G118</f>
        <v>0</v>
      </c>
      <c r="CD125" s="440"/>
      <c r="CE125" s="440"/>
      <c r="CF125" s="440"/>
      <c r="CG125" s="584"/>
      <c r="CH125" s="584"/>
      <c r="CI125" s="584"/>
      <c r="CJ125" s="584"/>
      <c r="CK125" s="584"/>
      <c r="CL125" s="584"/>
      <c r="CM125" s="584"/>
      <c r="CN125" s="584"/>
      <c r="CO125" s="584"/>
      <c r="CP125" s="584"/>
      <c r="CQ125" s="584"/>
      <c r="CR125" s="584"/>
      <c r="CS125" s="584"/>
      <c r="CT125" s="584"/>
      <c r="CU125" s="584"/>
      <c r="CV125" s="584"/>
      <c r="CW125" s="584"/>
      <c r="CX125" s="584"/>
      <c r="CY125" s="584"/>
      <c r="CZ125" s="584"/>
      <c r="DA125" s="584"/>
      <c r="DB125" s="584"/>
      <c r="DC125" s="584"/>
      <c r="DD125" s="584"/>
      <c r="DE125" s="584"/>
      <c r="DF125" s="584"/>
      <c r="DG125" s="584"/>
      <c r="DH125" s="584"/>
      <c r="DI125" s="584"/>
      <c r="DJ125" s="584"/>
      <c r="DK125" s="584"/>
      <c r="DL125" s="584"/>
      <c r="DM125" s="584"/>
      <c r="DN125" s="584"/>
      <c r="DO125" s="584"/>
      <c r="DP125" s="584"/>
      <c r="DQ125" s="584"/>
      <c r="DR125" s="584"/>
      <c r="DS125" s="584"/>
      <c r="DT125" s="584"/>
      <c r="DU125" s="584"/>
      <c r="DV125" s="584"/>
      <c r="DW125" s="584"/>
      <c r="DX125" s="584"/>
      <c r="DY125" s="584"/>
      <c r="DZ125" s="584"/>
      <c r="EA125" s="584"/>
      <c r="EB125" s="584"/>
      <c r="EC125" s="584"/>
      <c r="ED125" s="584"/>
      <c r="EE125" s="584"/>
      <c r="EF125" s="584"/>
      <c r="EG125" s="584"/>
      <c r="EH125" s="584"/>
      <c r="EI125" s="584"/>
      <c r="EJ125" s="584"/>
      <c r="EK125" s="584"/>
      <c r="EL125" s="584"/>
      <c r="EM125" s="584"/>
      <c r="EN125" s="584"/>
      <c r="EO125" s="584"/>
      <c r="EP125" s="584"/>
      <c r="EQ125" s="584"/>
      <c r="ER125" s="584"/>
      <c r="ES125" s="584"/>
      <c r="ET125" s="584"/>
      <c r="EU125" s="584"/>
      <c r="EV125" s="584"/>
      <c r="EW125" s="584"/>
      <c r="EX125" s="584"/>
      <c r="EY125" s="584"/>
      <c r="EZ125" s="584"/>
      <c r="FA125" s="584"/>
      <c r="FB125" s="584"/>
      <c r="FC125" s="584"/>
      <c r="FD125" s="584"/>
      <c r="FE125" s="584"/>
      <c r="FF125" s="584"/>
      <c r="FG125" s="584"/>
      <c r="FH125" s="584"/>
      <c r="FI125" s="584"/>
      <c r="FJ125" s="584"/>
      <c r="FK125" s="584"/>
      <c r="FL125" s="584"/>
      <c r="FM125" s="584"/>
      <c r="FN125" s="584"/>
      <c r="FO125" s="584"/>
      <c r="FP125" s="584"/>
      <c r="FQ125" s="584"/>
      <c r="FR125" s="584"/>
      <c r="FS125" s="584"/>
      <c r="FT125" s="584"/>
    </row>
    <row r="126" spans="1:176" s="585" customFormat="1" ht="15" customHeight="1" x14ac:dyDescent="0.25">
      <c r="A126" s="440"/>
      <c r="B126" s="468"/>
      <c r="C126" s="586"/>
      <c r="D126" s="587"/>
      <c r="E126" s="588"/>
      <c r="F126" s="468"/>
      <c r="G126" s="468"/>
      <c r="H126" s="556"/>
      <c r="I126" s="444"/>
      <c r="J126" s="474"/>
      <c r="K126" s="474" t="str">
        <f t="shared" ca="1" si="71"/>
        <v>[5 - -]</v>
      </c>
      <c r="L126" s="474"/>
      <c r="M126" s="474" t="str">
        <f t="shared" si="93"/>
        <v>[5 - -]</v>
      </c>
      <c r="N126" s="474" t="str">
        <f t="shared" ca="1" si="94"/>
        <v/>
      </c>
      <c r="O126" s="448" t="str">
        <f t="shared" ca="1" si="68"/>
        <v/>
      </c>
      <c r="P126" s="448" t="str">
        <f t="shared" ca="1" si="69"/>
        <v/>
      </c>
      <c r="Q126" s="449" t="str">
        <f t="shared" ca="1" si="92"/>
        <v/>
      </c>
      <c r="R126" s="475" t="str">
        <f t="shared" si="67"/>
        <v/>
      </c>
      <c r="S126" s="474" t="str">
        <f>""</f>
        <v/>
      </c>
      <c r="T126" s="591"/>
      <c r="U126" s="592"/>
      <c r="V126" s="592"/>
      <c r="W126" s="476" t="str">
        <f t="shared" ca="1" si="100"/>
        <v/>
      </c>
      <c r="X126" s="477" t="str">
        <f t="shared" ca="1" si="72"/>
        <v/>
      </c>
      <c r="Y126" s="477" t="str">
        <f t="shared" ca="1" si="73"/>
        <v/>
      </c>
      <c r="Z126" s="477" t="str">
        <f t="shared" ca="1" si="74"/>
        <v/>
      </c>
      <c r="AA126" s="583">
        <f ca="1">SelectionDataCentral!C126</f>
        <v>0</v>
      </c>
      <c r="AB126" s="521">
        <f t="shared" ca="1" si="75"/>
        <v>0</v>
      </c>
      <c r="AC126" s="522">
        <f t="shared" ca="1" si="102"/>
        <v>0</v>
      </c>
      <c r="AD126" s="522">
        <f t="shared" ca="1" si="77"/>
        <v>0</v>
      </c>
      <c r="AE126" s="522">
        <f t="shared" ca="1" si="98"/>
        <v>0</v>
      </c>
      <c r="AF126" s="522">
        <f t="shared" ca="1" si="99"/>
        <v>0</v>
      </c>
      <c r="AG126" s="522">
        <f t="shared" ca="1" si="78"/>
        <v>0</v>
      </c>
      <c r="AH126" s="522">
        <f t="shared" ca="1" si="79"/>
        <v>0</v>
      </c>
      <c r="AI126" s="522">
        <f t="shared" ca="1" si="80"/>
        <v>0</v>
      </c>
      <c r="AJ126" s="522">
        <f t="shared" ca="1" si="90"/>
        <v>0</v>
      </c>
      <c r="AK126" s="522">
        <f t="shared" ca="1" si="103"/>
        <v>0</v>
      </c>
      <c r="AL126" s="522">
        <f t="shared" ca="1" si="104"/>
        <v>0</v>
      </c>
      <c r="AM126" s="522">
        <f t="shared" ca="1" si="83"/>
        <v>0</v>
      </c>
      <c r="AN126" s="523">
        <f t="shared" ca="1" si="84"/>
        <v>0</v>
      </c>
      <c r="AO126" s="523">
        <f t="shared" ca="1" si="105"/>
        <v>0</v>
      </c>
      <c r="AP126" s="524">
        <f t="shared" ca="1" si="106"/>
        <v>0</v>
      </c>
      <c r="AQ126" s="525">
        <f ca="1">IF(AND(SUM(AQ$7:AQ125)=1, SUM($AP126:AP126)=1,OR($AF126=1,$AE126=1)),1,0)</f>
        <v>0</v>
      </c>
      <c r="AR126" s="525">
        <f ca="1">IF(AND(SUM(AR$7:AR125)=1, SUM($AP126:AQ126)=1,OR($AF126=1,$AE126=1)),1,0)</f>
        <v>0</v>
      </c>
      <c r="AS126" s="526">
        <f ca="1">IF(AND(SUM(AS$7:AS125)=1, SUM($AP126:AR126)=1,OR($AF126=1,AD126=1),SUM(AX$7:AX125)&lt;2),1,0)</f>
        <v>0</v>
      </c>
      <c r="AT126" s="526">
        <f ca="1">IF(AND(SUM(AT$7:AT125)=1, SUM($AP126:AS126)=1,OR($AG126=1,$AH126=1,$AF126=1,$AD126=1)),1,0)</f>
        <v>0</v>
      </c>
      <c r="AU126" s="526">
        <f ca="1">IF(AND(SUM(AU$7:AU125)=1, SUM($AP126:AT126)=1,OR($AG126=1,$AH126=1,$AF126=1,$AD126=1)),1,0)</f>
        <v>0</v>
      </c>
      <c r="AV126" s="526">
        <f ca="1">IF(AND(SUM(AV$7:AV125)=1, SUM($AP126:AU126)=1,OR($AG126=1,$AH126=1,$AF126=1,$AD126=1)),1,0)</f>
        <v>0</v>
      </c>
      <c r="AW126" s="526">
        <f ca="1">IF(AND(SUM(AW$7:AW125)=1, SUM($AP126:AV126)=1,OR($AG126=1,$AH126=1,$AF126=1,$AD126=1)),1,0)</f>
        <v>0</v>
      </c>
      <c r="AX126" s="526">
        <f ca="1">IF(AND(SUM(AX$7:AX125)=1, SUM($AP126:AW126)=1,SUM(AS$7:AS125)&lt;2,OR(AG126=1,AH126=1,AD126=1)),1,0)</f>
        <v>0</v>
      </c>
      <c r="AY126" s="526">
        <f ca="1">IF(AND(SUM(AY$7:AY125)=1,OR($AI126=1)),1,0)</f>
        <v>0</v>
      </c>
      <c r="AZ126" s="526">
        <f ca="1">IF(AND(SUM(AZ$7:AZ125)=1,OR($AB126=1)),1,0)</f>
        <v>0</v>
      </c>
      <c r="BA126" s="527">
        <f ca="1">IF(SUM($AP126:AZ126)=1,1,0)</f>
        <v>0</v>
      </c>
      <c r="BB126" s="528" t="str">
        <f t="shared" ca="1" si="112"/>
        <v/>
      </c>
      <c r="BC126" s="526" t="str">
        <f t="shared" ca="1" si="112"/>
        <v/>
      </c>
      <c r="BD126" s="526" t="str">
        <f t="shared" ca="1" si="112"/>
        <v/>
      </c>
      <c r="BE126" s="526" t="str">
        <f t="shared" ca="1" si="111"/>
        <v/>
      </c>
      <c r="BF126" s="526" t="str">
        <f t="shared" ca="1" si="111"/>
        <v/>
      </c>
      <c r="BG126" s="526" t="str">
        <f t="shared" ca="1" si="111"/>
        <v/>
      </c>
      <c r="BH126" s="526" t="str">
        <f t="shared" ca="1" si="111"/>
        <v/>
      </c>
      <c r="BI126" s="526" t="str">
        <f t="shared" ca="1" si="111"/>
        <v/>
      </c>
      <c r="BJ126" s="526" t="str">
        <f t="shared" ca="1" si="101"/>
        <v/>
      </c>
      <c r="BK126" s="526" t="str">
        <f t="shared" ca="1" si="101"/>
        <v/>
      </c>
      <c r="BL126" s="527" t="str">
        <f t="shared" ca="1" si="101"/>
        <v/>
      </c>
      <c r="BM126" s="487" t="str">
        <f t="shared" ca="1" si="115"/>
        <v/>
      </c>
      <c r="BN126" s="488" t="str">
        <f t="shared" ca="1" si="115"/>
        <v/>
      </c>
      <c r="BO126" s="488" t="str">
        <f t="shared" ca="1" si="115"/>
        <v/>
      </c>
      <c r="BP126" s="488" t="str">
        <f t="shared" ca="1" si="114"/>
        <v/>
      </c>
      <c r="BQ126" s="488" t="str">
        <f t="shared" ca="1" si="114"/>
        <v/>
      </c>
      <c r="BR126" s="488" t="str">
        <f t="shared" ca="1" si="114"/>
        <v/>
      </c>
      <c r="BS126" s="488" t="str">
        <f t="shared" ca="1" si="114"/>
        <v/>
      </c>
      <c r="BT126" s="488" t="str">
        <f t="shared" ca="1" si="95"/>
        <v/>
      </c>
      <c r="BU126" s="489" t="str">
        <f t="shared" ca="1" si="95"/>
        <v/>
      </c>
      <c r="BV126" s="584"/>
      <c r="BW126" s="440"/>
      <c r="BX126" s="441" t="str">
        <f t="shared" ca="1" si="113"/>
        <v/>
      </c>
      <c r="BY126" s="394" t="str">
        <f t="shared" ca="1" si="108"/>
        <v/>
      </c>
      <c r="BZ126" s="394" t="str">
        <f t="shared" ca="1" si="110"/>
        <v/>
      </c>
      <c r="CA126" s="394" t="str">
        <f t="shared" ca="1" si="109"/>
        <v/>
      </c>
      <c r="CB126" s="468"/>
      <c r="CC126" s="467">
        <f ca="1">'Product CodesCentral'!G119</f>
        <v>0</v>
      </c>
      <c r="CD126" s="440"/>
      <c r="CE126" s="440"/>
      <c r="CF126" s="440"/>
      <c r="CG126" s="584"/>
      <c r="CH126" s="584"/>
      <c r="CI126" s="584"/>
      <c r="CJ126" s="584"/>
      <c r="CK126" s="584"/>
      <c r="CL126" s="584"/>
      <c r="CM126" s="584"/>
      <c r="CN126" s="584"/>
      <c r="CO126" s="584"/>
      <c r="CP126" s="584"/>
      <c r="CQ126" s="584"/>
      <c r="CR126" s="584"/>
      <c r="CS126" s="584"/>
      <c r="CT126" s="584"/>
      <c r="CU126" s="584"/>
      <c r="CV126" s="584"/>
      <c r="CW126" s="584"/>
      <c r="CX126" s="584"/>
      <c r="CY126" s="584"/>
      <c r="CZ126" s="584"/>
      <c r="DA126" s="584"/>
      <c r="DB126" s="584"/>
      <c r="DC126" s="584"/>
      <c r="DD126" s="584"/>
      <c r="DE126" s="584"/>
      <c r="DF126" s="584"/>
      <c r="DG126" s="584"/>
      <c r="DH126" s="584"/>
      <c r="DI126" s="584"/>
      <c r="DJ126" s="584"/>
      <c r="DK126" s="584"/>
      <c r="DL126" s="584"/>
      <c r="DM126" s="584"/>
      <c r="DN126" s="584"/>
      <c r="DO126" s="584"/>
      <c r="DP126" s="584"/>
      <c r="DQ126" s="584"/>
      <c r="DR126" s="584"/>
      <c r="DS126" s="584"/>
      <c r="DT126" s="584"/>
      <c r="DU126" s="584"/>
      <c r="DV126" s="584"/>
      <c r="DW126" s="584"/>
      <c r="DX126" s="584"/>
      <c r="DY126" s="584"/>
      <c r="DZ126" s="584"/>
      <c r="EA126" s="584"/>
      <c r="EB126" s="584"/>
      <c r="EC126" s="584"/>
      <c r="ED126" s="584"/>
      <c r="EE126" s="584"/>
      <c r="EF126" s="584"/>
      <c r="EG126" s="584"/>
      <c r="EH126" s="584"/>
      <c r="EI126" s="584"/>
      <c r="EJ126" s="584"/>
      <c r="EK126" s="584"/>
      <c r="EL126" s="584"/>
      <c r="EM126" s="584"/>
      <c r="EN126" s="584"/>
      <c r="EO126" s="584"/>
      <c r="EP126" s="584"/>
      <c r="EQ126" s="584"/>
      <c r="ER126" s="584"/>
      <c r="ES126" s="584"/>
      <c r="ET126" s="584"/>
      <c r="EU126" s="584"/>
      <c r="EV126" s="584"/>
      <c r="EW126" s="584"/>
      <c r="EX126" s="584"/>
      <c r="EY126" s="584"/>
      <c r="EZ126" s="584"/>
      <c r="FA126" s="584"/>
      <c r="FB126" s="584"/>
      <c r="FC126" s="584"/>
      <c r="FD126" s="584"/>
      <c r="FE126" s="584"/>
      <c r="FF126" s="584"/>
      <c r="FG126" s="584"/>
      <c r="FH126" s="584"/>
      <c r="FI126" s="584"/>
      <c r="FJ126" s="584"/>
      <c r="FK126" s="584"/>
      <c r="FL126" s="584"/>
      <c r="FM126" s="584"/>
      <c r="FN126" s="584"/>
      <c r="FO126" s="584"/>
      <c r="FP126" s="584"/>
      <c r="FQ126" s="584"/>
      <c r="FR126" s="584"/>
      <c r="FS126" s="584"/>
      <c r="FT126" s="584"/>
    </row>
    <row r="127" spans="1:176" s="585" customFormat="1" ht="15" customHeight="1" x14ac:dyDescent="0.25">
      <c r="A127" s="440"/>
      <c r="B127" s="468"/>
      <c r="C127" s="589"/>
      <c r="D127" s="587"/>
      <c r="E127" s="588"/>
      <c r="F127" s="590"/>
      <c r="G127" s="590"/>
      <c r="H127" s="556"/>
      <c r="I127" s="444"/>
      <c r="J127" s="474"/>
      <c r="K127" s="474" t="str">
        <f t="shared" ca="1" si="71"/>
        <v>[5 - -]</v>
      </c>
      <c r="L127" s="474"/>
      <c r="M127" s="474" t="str">
        <f t="shared" si="93"/>
        <v>[5 - -]</v>
      </c>
      <c r="N127" s="474" t="str">
        <f t="shared" ca="1" si="94"/>
        <v/>
      </c>
      <c r="O127" s="448" t="str">
        <f t="shared" ca="1" si="68"/>
        <v/>
      </c>
      <c r="P127" s="448" t="str">
        <f t="shared" ca="1" si="69"/>
        <v/>
      </c>
      <c r="Q127" s="449" t="str">
        <f t="shared" ca="1" si="92"/>
        <v/>
      </c>
      <c r="R127" s="475" t="str">
        <f t="shared" si="67"/>
        <v/>
      </c>
      <c r="S127" s="474" t="str">
        <f>""</f>
        <v/>
      </c>
      <c r="T127" s="591"/>
      <c r="U127" s="592"/>
      <c r="V127" s="592"/>
      <c r="W127" s="476" t="str">
        <f t="shared" ca="1" si="100"/>
        <v/>
      </c>
      <c r="X127" s="477" t="str">
        <f t="shared" ca="1" si="72"/>
        <v/>
      </c>
      <c r="Y127" s="477" t="str">
        <f t="shared" ca="1" si="73"/>
        <v/>
      </c>
      <c r="Z127" s="477" t="str">
        <f t="shared" ca="1" si="74"/>
        <v/>
      </c>
      <c r="AA127" s="583">
        <f ca="1">SelectionDataCentral!C127</f>
        <v>0</v>
      </c>
      <c r="AB127" s="521">
        <f t="shared" ca="1" si="75"/>
        <v>0</v>
      </c>
      <c r="AC127" s="522">
        <f t="shared" ca="1" si="102"/>
        <v>0</v>
      </c>
      <c r="AD127" s="522">
        <f t="shared" ca="1" si="77"/>
        <v>0</v>
      </c>
      <c r="AE127" s="522">
        <f t="shared" ca="1" si="98"/>
        <v>0</v>
      </c>
      <c r="AF127" s="522">
        <f t="shared" ca="1" si="99"/>
        <v>0</v>
      </c>
      <c r="AG127" s="522">
        <f t="shared" ca="1" si="78"/>
        <v>0</v>
      </c>
      <c r="AH127" s="522">
        <f t="shared" ca="1" si="79"/>
        <v>0</v>
      </c>
      <c r="AI127" s="522">
        <f t="shared" ca="1" si="80"/>
        <v>0</v>
      </c>
      <c r="AJ127" s="522">
        <f t="shared" ca="1" si="90"/>
        <v>0</v>
      </c>
      <c r="AK127" s="522">
        <f t="shared" ca="1" si="103"/>
        <v>0</v>
      </c>
      <c r="AL127" s="522">
        <f t="shared" ca="1" si="104"/>
        <v>0</v>
      </c>
      <c r="AM127" s="522">
        <f t="shared" ca="1" si="83"/>
        <v>0</v>
      </c>
      <c r="AN127" s="523">
        <f t="shared" ca="1" si="84"/>
        <v>0</v>
      </c>
      <c r="AO127" s="523">
        <f t="shared" ca="1" si="105"/>
        <v>0</v>
      </c>
      <c r="AP127" s="524">
        <f t="shared" ca="1" si="106"/>
        <v>0</v>
      </c>
      <c r="AQ127" s="525">
        <f ca="1">IF(AND(SUM(AQ$7:AQ126)=1, SUM($AP127:AP127)=1,OR($AF127=1,$AE127=1)),1,0)</f>
        <v>0</v>
      </c>
      <c r="AR127" s="525">
        <f ca="1">IF(AND(SUM(AR$7:AR126)=1, SUM($AP127:AQ127)=1,OR($AF127=1,$AE127=1)),1,0)</f>
        <v>0</v>
      </c>
      <c r="AS127" s="526">
        <f ca="1">IF(AND(SUM(AS$7:AS126)=1, SUM($AP127:AR127)=1,OR($AF127=1,AD127=1),SUM(AX$7:AX126)&lt;2),1,0)</f>
        <v>0</v>
      </c>
      <c r="AT127" s="526">
        <f ca="1">IF(AND(SUM(AT$7:AT126)=1, SUM($AP127:AS127)=1,OR($AG127=1,$AH127=1,$AF127=1,$AD127=1)),1,0)</f>
        <v>0</v>
      </c>
      <c r="AU127" s="526">
        <f ca="1">IF(AND(SUM(AU$7:AU126)=1, SUM($AP127:AT127)=1,OR($AG127=1,$AH127=1,$AF127=1,$AD127=1)),1,0)</f>
        <v>0</v>
      </c>
      <c r="AV127" s="526">
        <f ca="1">IF(AND(SUM(AV$7:AV126)=1, SUM($AP127:AU127)=1,OR($AG127=1,$AH127=1,$AF127=1,$AD127=1)),1,0)</f>
        <v>0</v>
      </c>
      <c r="AW127" s="526">
        <f ca="1">IF(AND(SUM(AW$7:AW126)=1, SUM($AP127:AV127)=1,OR($AG127=1,$AH127=1,$AF127=1,$AD127=1)),1,0)</f>
        <v>0</v>
      </c>
      <c r="AX127" s="526">
        <f ca="1">IF(AND(SUM(AX$7:AX126)=1, SUM($AP127:AW127)=1,SUM(AS$7:AS126)&lt;2,OR(AG127=1,AH127=1,AD127=1)),1,0)</f>
        <v>0</v>
      </c>
      <c r="AY127" s="526">
        <f ca="1">IF(AND(SUM(AY$7:AY126)=1,OR($AI127=1)),1,0)</f>
        <v>0</v>
      </c>
      <c r="AZ127" s="526">
        <f ca="1">IF(AND(SUM(AZ$7:AZ126)=1,OR($AB127=1)),1,0)</f>
        <v>0</v>
      </c>
      <c r="BA127" s="527">
        <f ca="1">IF(SUM($AP127:AZ127)=1,1,0)</f>
        <v>0</v>
      </c>
      <c r="BB127" s="528" t="str">
        <f t="shared" ca="1" si="112"/>
        <v/>
      </c>
      <c r="BC127" s="526" t="str">
        <f t="shared" ca="1" si="112"/>
        <v/>
      </c>
      <c r="BD127" s="526" t="str">
        <f t="shared" ca="1" si="112"/>
        <v/>
      </c>
      <c r="BE127" s="526" t="str">
        <f t="shared" ca="1" si="111"/>
        <v/>
      </c>
      <c r="BF127" s="526" t="str">
        <f t="shared" ca="1" si="111"/>
        <v/>
      </c>
      <c r="BG127" s="526" t="str">
        <f t="shared" ca="1" si="111"/>
        <v/>
      </c>
      <c r="BH127" s="526" t="str">
        <f t="shared" ca="1" si="111"/>
        <v/>
      </c>
      <c r="BI127" s="526" t="str">
        <f t="shared" ca="1" si="111"/>
        <v/>
      </c>
      <c r="BJ127" s="526" t="str">
        <f t="shared" ca="1" si="101"/>
        <v/>
      </c>
      <c r="BK127" s="526" t="str">
        <f t="shared" ca="1" si="101"/>
        <v/>
      </c>
      <c r="BL127" s="527" t="str">
        <f t="shared" ca="1" si="101"/>
        <v/>
      </c>
      <c r="BM127" s="487" t="str">
        <f t="shared" ca="1" si="115"/>
        <v/>
      </c>
      <c r="BN127" s="488" t="str">
        <f t="shared" ca="1" si="115"/>
        <v/>
      </c>
      <c r="BO127" s="488" t="str">
        <f t="shared" ca="1" si="115"/>
        <v/>
      </c>
      <c r="BP127" s="488" t="str">
        <f t="shared" ca="1" si="114"/>
        <v/>
      </c>
      <c r="BQ127" s="488" t="str">
        <f t="shared" ca="1" si="114"/>
        <v/>
      </c>
      <c r="BR127" s="488" t="str">
        <f t="shared" ca="1" si="114"/>
        <v/>
      </c>
      <c r="BS127" s="488" t="str">
        <f t="shared" ca="1" si="114"/>
        <v/>
      </c>
      <c r="BT127" s="488" t="str">
        <f t="shared" ca="1" si="95"/>
        <v/>
      </c>
      <c r="BU127" s="489" t="str">
        <f t="shared" ca="1" si="95"/>
        <v/>
      </c>
      <c r="BV127" s="584"/>
      <c r="BW127" s="440"/>
      <c r="BX127" s="441" t="str">
        <f t="shared" ca="1" si="113"/>
        <v/>
      </c>
      <c r="BY127" s="394" t="str">
        <f t="shared" ca="1" si="108"/>
        <v/>
      </c>
      <c r="BZ127" s="394" t="str">
        <f t="shared" ca="1" si="110"/>
        <v/>
      </c>
      <c r="CA127" s="394" t="str">
        <f t="shared" ca="1" si="109"/>
        <v/>
      </c>
      <c r="CB127" s="468"/>
      <c r="CC127" s="467">
        <f ca="1">'Product CodesCentral'!G120</f>
        <v>0</v>
      </c>
      <c r="CD127" s="440"/>
      <c r="CE127" s="440"/>
      <c r="CF127" s="440"/>
      <c r="CG127" s="584"/>
      <c r="CH127" s="584"/>
      <c r="CI127" s="584"/>
      <c r="CJ127" s="584"/>
      <c r="CK127" s="584"/>
      <c r="CL127" s="584"/>
      <c r="CM127" s="584"/>
      <c r="CN127" s="584"/>
      <c r="CO127" s="584"/>
      <c r="CP127" s="584"/>
      <c r="CQ127" s="584"/>
      <c r="CR127" s="584"/>
      <c r="CS127" s="584"/>
      <c r="CT127" s="584"/>
      <c r="CU127" s="584"/>
      <c r="CV127" s="584"/>
      <c r="CW127" s="584"/>
      <c r="CX127" s="584"/>
      <c r="CY127" s="584"/>
      <c r="CZ127" s="584"/>
      <c r="DA127" s="584"/>
      <c r="DB127" s="584"/>
      <c r="DC127" s="584"/>
      <c r="DD127" s="584"/>
      <c r="DE127" s="584"/>
      <c r="DF127" s="584"/>
      <c r="DG127" s="584"/>
      <c r="DH127" s="584"/>
      <c r="DI127" s="584"/>
      <c r="DJ127" s="584"/>
      <c r="DK127" s="584"/>
      <c r="DL127" s="584"/>
      <c r="DM127" s="584"/>
      <c r="DN127" s="584"/>
      <c r="DO127" s="584"/>
      <c r="DP127" s="584"/>
      <c r="DQ127" s="584"/>
      <c r="DR127" s="584"/>
      <c r="DS127" s="584"/>
      <c r="DT127" s="584"/>
      <c r="DU127" s="584"/>
      <c r="DV127" s="584"/>
      <c r="DW127" s="584"/>
      <c r="DX127" s="584"/>
      <c r="DY127" s="584"/>
      <c r="DZ127" s="584"/>
      <c r="EA127" s="584"/>
      <c r="EB127" s="584"/>
      <c r="EC127" s="584"/>
      <c r="ED127" s="584"/>
      <c r="EE127" s="584"/>
      <c r="EF127" s="584"/>
      <c r="EG127" s="584"/>
      <c r="EH127" s="584"/>
      <c r="EI127" s="584"/>
      <c r="EJ127" s="584"/>
      <c r="EK127" s="584"/>
      <c r="EL127" s="584"/>
      <c r="EM127" s="584"/>
      <c r="EN127" s="584"/>
      <c r="EO127" s="584"/>
      <c r="EP127" s="584"/>
      <c r="EQ127" s="584"/>
      <c r="ER127" s="584"/>
      <c r="ES127" s="584"/>
      <c r="ET127" s="584"/>
      <c r="EU127" s="584"/>
      <c r="EV127" s="584"/>
      <c r="EW127" s="584"/>
      <c r="EX127" s="584"/>
      <c r="EY127" s="584"/>
      <c r="EZ127" s="584"/>
      <c r="FA127" s="584"/>
      <c r="FB127" s="584"/>
      <c r="FC127" s="584"/>
      <c r="FD127" s="584"/>
      <c r="FE127" s="584"/>
      <c r="FF127" s="584"/>
      <c r="FG127" s="584"/>
      <c r="FH127" s="584"/>
      <c r="FI127" s="584"/>
      <c r="FJ127" s="584"/>
      <c r="FK127" s="584"/>
      <c r="FL127" s="584"/>
      <c r="FM127" s="584"/>
      <c r="FN127" s="584"/>
      <c r="FO127" s="584"/>
      <c r="FP127" s="584"/>
      <c r="FQ127" s="584"/>
      <c r="FR127" s="584"/>
      <c r="FS127" s="584"/>
      <c r="FT127" s="584"/>
    </row>
    <row r="128" spans="1:176" s="585" customFormat="1" ht="15" customHeight="1" x14ac:dyDescent="0.25">
      <c r="A128" s="440"/>
      <c r="B128" s="468"/>
      <c r="C128" s="586"/>
      <c r="D128" s="587"/>
      <c r="E128" s="588"/>
      <c r="F128" s="468"/>
      <c r="G128" s="468"/>
      <c r="H128" s="556"/>
      <c r="I128" s="444"/>
      <c r="J128" s="474"/>
      <c r="K128" s="474" t="str">
        <f t="shared" ca="1" si="71"/>
        <v>[5 - -]</v>
      </c>
      <c r="L128" s="474"/>
      <c r="M128" s="474" t="str">
        <f t="shared" si="93"/>
        <v>[5 - -]</v>
      </c>
      <c r="N128" s="474" t="str">
        <f t="shared" ca="1" si="94"/>
        <v/>
      </c>
      <c r="O128" s="448" t="str">
        <f t="shared" ca="1" si="68"/>
        <v/>
      </c>
      <c r="P128" s="448" t="str">
        <f t="shared" ca="1" si="69"/>
        <v/>
      </c>
      <c r="Q128" s="449" t="str">
        <f t="shared" ca="1" si="92"/>
        <v/>
      </c>
      <c r="R128" s="475" t="str">
        <f t="shared" si="67"/>
        <v/>
      </c>
      <c r="S128" s="474" t="str">
        <f>""</f>
        <v/>
      </c>
      <c r="T128" s="591"/>
      <c r="U128" s="592"/>
      <c r="V128" s="592"/>
      <c r="W128" s="476" t="str">
        <f t="shared" ca="1" si="100"/>
        <v/>
      </c>
      <c r="X128" s="477" t="str">
        <f t="shared" ca="1" si="72"/>
        <v/>
      </c>
      <c r="Y128" s="477" t="str">
        <f t="shared" ca="1" si="73"/>
        <v/>
      </c>
      <c r="Z128" s="477" t="str">
        <f t="shared" ca="1" si="74"/>
        <v/>
      </c>
      <c r="AA128" s="583">
        <f ca="1">SelectionDataCentral!C128</f>
        <v>0</v>
      </c>
      <c r="AB128" s="521">
        <f t="shared" ca="1" si="75"/>
        <v>0</v>
      </c>
      <c r="AC128" s="522">
        <f t="shared" ca="1" si="102"/>
        <v>0</v>
      </c>
      <c r="AD128" s="522">
        <f t="shared" ca="1" si="77"/>
        <v>0</v>
      </c>
      <c r="AE128" s="522">
        <f t="shared" ca="1" si="98"/>
        <v>0</v>
      </c>
      <c r="AF128" s="522">
        <f t="shared" ca="1" si="99"/>
        <v>0</v>
      </c>
      <c r="AG128" s="522">
        <f t="shared" ca="1" si="78"/>
        <v>0</v>
      </c>
      <c r="AH128" s="522">
        <f t="shared" ca="1" si="79"/>
        <v>0</v>
      </c>
      <c r="AI128" s="522">
        <f t="shared" ca="1" si="80"/>
        <v>0</v>
      </c>
      <c r="AJ128" s="522">
        <f t="shared" ca="1" si="90"/>
        <v>0</v>
      </c>
      <c r="AK128" s="522">
        <f t="shared" ca="1" si="103"/>
        <v>0</v>
      </c>
      <c r="AL128" s="522">
        <f t="shared" ca="1" si="104"/>
        <v>0</v>
      </c>
      <c r="AM128" s="522">
        <f t="shared" ca="1" si="83"/>
        <v>0</v>
      </c>
      <c r="AN128" s="523">
        <f t="shared" ca="1" si="84"/>
        <v>0</v>
      </c>
      <c r="AO128" s="523">
        <f t="shared" ca="1" si="105"/>
        <v>0</v>
      </c>
      <c r="AP128" s="524">
        <f t="shared" ca="1" si="106"/>
        <v>0</v>
      </c>
      <c r="AQ128" s="525">
        <f ca="1">IF(AND(SUM(AQ$7:AQ127)=1, SUM($AP128:AP128)=1,OR($AF128=1,$AE128=1)),1,0)</f>
        <v>0</v>
      </c>
      <c r="AR128" s="525">
        <f ca="1">IF(AND(SUM(AR$7:AR127)=1, SUM($AP128:AQ128)=1,OR($AF128=1,$AE128=1)),1,0)</f>
        <v>0</v>
      </c>
      <c r="AS128" s="526">
        <f ca="1">IF(AND(SUM(AS$7:AS127)=1, SUM($AP128:AR128)=1,OR($AF128=1,AD128=1),SUM(AX$7:AX127)&lt;2),1,0)</f>
        <v>0</v>
      </c>
      <c r="AT128" s="526">
        <f ca="1">IF(AND(SUM(AT$7:AT127)=1, SUM($AP128:AS128)=1,OR($AG128=1,$AH128=1,$AF128=1,$AD128=1)),1,0)</f>
        <v>0</v>
      </c>
      <c r="AU128" s="526">
        <f ca="1">IF(AND(SUM(AU$7:AU127)=1, SUM($AP128:AT128)=1,OR($AG128=1,$AH128=1,$AF128=1,$AD128=1)),1,0)</f>
        <v>0</v>
      </c>
      <c r="AV128" s="526">
        <f ca="1">IF(AND(SUM(AV$7:AV127)=1, SUM($AP128:AU128)=1,OR($AG128=1,$AH128=1,$AF128=1,$AD128=1)),1,0)</f>
        <v>0</v>
      </c>
      <c r="AW128" s="526">
        <f ca="1">IF(AND(SUM(AW$7:AW127)=1, SUM($AP128:AV128)=1,OR($AG128=1,$AH128=1,$AF128=1,$AD128=1)),1,0)</f>
        <v>0</v>
      </c>
      <c r="AX128" s="526">
        <f ca="1">IF(AND(SUM(AX$7:AX127)=1, SUM($AP128:AW128)=1,SUM(AS$7:AS127)&lt;2,OR(AG128=1,AH128=1,AD128=1)),1,0)</f>
        <v>0</v>
      </c>
      <c r="AY128" s="526">
        <f ca="1">IF(AND(SUM(AY$7:AY127)=1,OR($AI128=1)),1,0)</f>
        <v>0</v>
      </c>
      <c r="AZ128" s="526">
        <f ca="1">IF(AND(SUM(AZ$7:AZ127)=1,OR($AB128=1)),1,0)</f>
        <v>0</v>
      </c>
      <c r="BA128" s="527">
        <f ca="1">IF(SUM($AP128:AZ128)=1,1,0)</f>
        <v>0</v>
      </c>
      <c r="BB128" s="528" t="str">
        <f t="shared" ca="1" si="112"/>
        <v/>
      </c>
      <c r="BC128" s="526" t="str">
        <f t="shared" ca="1" si="112"/>
        <v/>
      </c>
      <c r="BD128" s="526" t="str">
        <f t="shared" ca="1" si="112"/>
        <v/>
      </c>
      <c r="BE128" s="526" t="str">
        <f t="shared" ca="1" si="111"/>
        <v/>
      </c>
      <c r="BF128" s="526" t="str">
        <f t="shared" ca="1" si="111"/>
        <v/>
      </c>
      <c r="BG128" s="526" t="str">
        <f t="shared" ca="1" si="111"/>
        <v/>
      </c>
      <c r="BH128" s="526" t="str">
        <f t="shared" ca="1" si="111"/>
        <v/>
      </c>
      <c r="BI128" s="526" t="str">
        <f t="shared" ca="1" si="111"/>
        <v/>
      </c>
      <c r="BJ128" s="526" t="str">
        <f t="shared" ca="1" si="101"/>
        <v/>
      </c>
      <c r="BK128" s="526" t="str">
        <f t="shared" ca="1" si="101"/>
        <v/>
      </c>
      <c r="BL128" s="527" t="str">
        <f t="shared" ca="1" si="101"/>
        <v/>
      </c>
      <c r="BM128" s="487" t="str">
        <f t="shared" ca="1" si="115"/>
        <v/>
      </c>
      <c r="BN128" s="488" t="str">
        <f t="shared" ca="1" si="115"/>
        <v/>
      </c>
      <c r="BO128" s="488" t="str">
        <f t="shared" ca="1" si="115"/>
        <v/>
      </c>
      <c r="BP128" s="488" t="str">
        <f t="shared" ca="1" si="114"/>
        <v/>
      </c>
      <c r="BQ128" s="488" t="str">
        <f t="shared" ca="1" si="114"/>
        <v/>
      </c>
      <c r="BR128" s="488" t="str">
        <f t="shared" ca="1" si="114"/>
        <v/>
      </c>
      <c r="BS128" s="488" t="str">
        <f t="shared" ca="1" si="114"/>
        <v/>
      </c>
      <c r="BT128" s="488" t="str">
        <f t="shared" ca="1" si="95"/>
        <v/>
      </c>
      <c r="BU128" s="489" t="str">
        <f t="shared" ca="1" si="95"/>
        <v/>
      </c>
      <c r="BV128" s="584"/>
      <c r="BW128" s="440"/>
      <c r="BX128" s="441" t="str">
        <f t="shared" ca="1" si="113"/>
        <v/>
      </c>
      <c r="BY128" s="394" t="str">
        <f t="shared" ca="1" si="108"/>
        <v/>
      </c>
      <c r="BZ128" s="394" t="str">
        <f t="shared" ca="1" si="110"/>
        <v/>
      </c>
      <c r="CA128" s="394" t="str">
        <f t="shared" ca="1" si="109"/>
        <v/>
      </c>
      <c r="CB128" s="468"/>
      <c r="CC128" s="467">
        <f ca="1">'Product CodesCentral'!G121</f>
        <v>0</v>
      </c>
      <c r="CD128" s="440"/>
      <c r="CE128" s="440"/>
      <c r="CF128" s="440"/>
      <c r="CG128" s="584"/>
      <c r="CH128" s="584"/>
      <c r="CI128" s="584"/>
      <c r="CJ128" s="584"/>
      <c r="CK128" s="584"/>
      <c r="CL128" s="584"/>
      <c r="CM128" s="584"/>
      <c r="CN128" s="584"/>
      <c r="CO128" s="584"/>
      <c r="CP128" s="584"/>
      <c r="CQ128" s="584"/>
      <c r="CR128" s="584"/>
      <c r="CS128" s="584"/>
      <c r="CT128" s="584"/>
      <c r="CU128" s="584"/>
      <c r="CV128" s="584"/>
      <c r="CW128" s="584"/>
      <c r="CX128" s="584"/>
      <c r="CY128" s="584"/>
      <c r="CZ128" s="584"/>
      <c r="DA128" s="584"/>
      <c r="DB128" s="584"/>
      <c r="DC128" s="584"/>
      <c r="DD128" s="584"/>
      <c r="DE128" s="584"/>
      <c r="DF128" s="584"/>
      <c r="DG128" s="584"/>
      <c r="DH128" s="584"/>
      <c r="DI128" s="584"/>
      <c r="DJ128" s="584"/>
      <c r="DK128" s="584"/>
      <c r="DL128" s="584"/>
      <c r="DM128" s="584"/>
      <c r="DN128" s="584"/>
      <c r="DO128" s="584"/>
      <c r="DP128" s="584"/>
      <c r="DQ128" s="584"/>
      <c r="DR128" s="584"/>
      <c r="DS128" s="584"/>
      <c r="DT128" s="584"/>
      <c r="DU128" s="584"/>
      <c r="DV128" s="584"/>
      <c r="DW128" s="584"/>
      <c r="DX128" s="584"/>
      <c r="DY128" s="584"/>
      <c r="DZ128" s="584"/>
      <c r="EA128" s="584"/>
      <c r="EB128" s="584"/>
      <c r="EC128" s="584"/>
      <c r="ED128" s="584"/>
      <c r="EE128" s="584"/>
      <c r="EF128" s="584"/>
      <c r="EG128" s="584"/>
      <c r="EH128" s="584"/>
      <c r="EI128" s="584"/>
      <c r="EJ128" s="584"/>
      <c r="EK128" s="584"/>
      <c r="EL128" s="584"/>
      <c r="EM128" s="584"/>
      <c r="EN128" s="584"/>
      <c r="EO128" s="584"/>
      <c r="EP128" s="584"/>
      <c r="EQ128" s="584"/>
      <c r="ER128" s="584"/>
      <c r="ES128" s="584"/>
      <c r="ET128" s="584"/>
      <c r="EU128" s="584"/>
      <c r="EV128" s="584"/>
      <c r="EW128" s="584"/>
      <c r="EX128" s="584"/>
      <c r="EY128" s="584"/>
      <c r="EZ128" s="584"/>
      <c r="FA128" s="584"/>
      <c r="FB128" s="584"/>
      <c r="FC128" s="584"/>
      <c r="FD128" s="584"/>
      <c r="FE128" s="584"/>
      <c r="FF128" s="584"/>
      <c r="FG128" s="584"/>
      <c r="FH128" s="584"/>
      <c r="FI128" s="584"/>
      <c r="FJ128" s="584"/>
      <c r="FK128" s="584"/>
      <c r="FL128" s="584"/>
      <c r="FM128" s="584"/>
      <c r="FN128" s="584"/>
      <c r="FO128" s="584"/>
      <c r="FP128" s="584"/>
      <c r="FQ128" s="584"/>
      <c r="FR128" s="584"/>
      <c r="FS128" s="584"/>
      <c r="FT128" s="584"/>
    </row>
    <row r="129" spans="1:176" s="585" customFormat="1" ht="15" customHeight="1" x14ac:dyDescent="0.25">
      <c r="A129" s="440"/>
      <c r="B129" s="468"/>
      <c r="C129" s="589"/>
      <c r="D129" s="587"/>
      <c r="E129" s="588"/>
      <c r="F129" s="590"/>
      <c r="G129" s="590"/>
      <c r="H129" s="556"/>
      <c r="I129" s="444"/>
      <c r="J129" s="474"/>
      <c r="K129" s="474" t="str">
        <f t="shared" ca="1" si="71"/>
        <v>[5 - -]</v>
      </c>
      <c r="L129" s="474"/>
      <c r="M129" s="474" t="str">
        <f t="shared" si="93"/>
        <v>[5 - -]</v>
      </c>
      <c r="N129" s="474" t="str">
        <f t="shared" ca="1" si="94"/>
        <v/>
      </c>
      <c r="O129" s="448" t="str">
        <f t="shared" ca="1" si="68"/>
        <v/>
      </c>
      <c r="P129" s="448" t="str">
        <f t="shared" ca="1" si="69"/>
        <v/>
      </c>
      <c r="Q129" s="449" t="str">
        <f t="shared" ca="1" si="92"/>
        <v/>
      </c>
      <c r="R129" s="475" t="str">
        <f t="shared" si="67"/>
        <v/>
      </c>
      <c r="S129" s="474" t="str">
        <f>""</f>
        <v/>
      </c>
      <c r="T129" s="591"/>
      <c r="U129" s="592"/>
      <c r="V129" s="592"/>
      <c r="W129" s="476" t="str">
        <f t="shared" ca="1" si="100"/>
        <v/>
      </c>
      <c r="X129" s="477" t="str">
        <f t="shared" ca="1" si="72"/>
        <v/>
      </c>
      <c r="Y129" s="477" t="str">
        <f t="shared" ca="1" si="73"/>
        <v/>
      </c>
      <c r="Z129" s="477" t="str">
        <f t="shared" ca="1" si="74"/>
        <v/>
      </c>
      <c r="AA129" s="583">
        <f ca="1">SelectionDataCentral!C129</f>
        <v>0</v>
      </c>
      <c r="AB129" s="521">
        <f t="shared" ca="1" si="75"/>
        <v>0</v>
      </c>
      <c r="AC129" s="522">
        <f t="shared" ca="1" si="102"/>
        <v>0</v>
      </c>
      <c r="AD129" s="522">
        <f t="shared" ca="1" si="77"/>
        <v>0</v>
      </c>
      <c r="AE129" s="522">
        <f t="shared" ca="1" si="98"/>
        <v>0</v>
      </c>
      <c r="AF129" s="522">
        <f t="shared" ca="1" si="99"/>
        <v>0</v>
      </c>
      <c r="AG129" s="522">
        <f t="shared" ca="1" si="78"/>
        <v>0</v>
      </c>
      <c r="AH129" s="522">
        <f t="shared" ca="1" si="79"/>
        <v>0</v>
      </c>
      <c r="AI129" s="522">
        <f t="shared" ca="1" si="80"/>
        <v>0</v>
      </c>
      <c r="AJ129" s="522">
        <f t="shared" ca="1" si="90"/>
        <v>0</v>
      </c>
      <c r="AK129" s="522">
        <f t="shared" ca="1" si="103"/>
        <v>0</v>
      </c>
      <c r="AL129" s="522">
        <f t="shared" ca="1" si="104"/>
        <v>0</v>
      </c>
      <c r="AM129" s="522">
        <f t="shared" ca="1" si="83"/>
        <v>0</v>
      </c>
      <c r="AN129" s="523">
        <f t="shared" ca="1" si="84"/>
        <v>0</v>
      </c>
      <c r="AO129" s="523">
        <f t="shared" ca="1" si="105"/>
        <v>0</v>
      </c>
      <c r="AP129" s="524">
        <f t="shared" ca="1" si="106"/>
        <v>0</v>
      </c>
      <c r="AQ129" s="525">
        <f ca="1">IF(AND(SUM(AQ$7:AQ128)=1, SUM($AP129:AP129)=1,OR($AF129=1,$AE129=1)),1,0)</f>
        <v>0</v>
      </c>
      <c r="AR129" s="525">
        <f ca="1">IF(AND(SUM(AR$7:AR128)=1, SUM($AP129:AQ129)=1,OR($AF129=1,$AE129=1)),1,0)</f>
        <v>0</v>
      </c>
      <c r="AS129" s="526">
        <f ca="1">IF(AND(SUM(AS$7:AS128)=1, SUM($AP129:AR129)=1,OR($AF129=1,AD129=1),SUM(AX$7:AX128)&lt;2),1,0)</f>
        <v>0</v>
      </c>
      <c r="AT129" s="526">
        <f ca="1">IF(AND(SUM(AT$7:AT128)=1, SUM($AP129:AS129)=1,OR($AG129=1,$AH129=1,$AF129=1,$AD129=1)),1,0)</f>
        <v>0</v>
      </c>
      <c r="AU129" s="526">
        <f ca="1">IF(AND(SUM(AU$7:AU128)=1, SUM($AP129:AT129)=1,OR($AG129=1,$AH129=1,$AF129=1,$AD129=1)),1,0)</f>
        <v>0</v>
      </c>
      <c r="AV129" s="526">
        <f ca="1">IF(AND(SUM(AV$7:AV128)=1, SUM($AP129:AU129)=1,OR($AG129=1,$AH129=1,$AF129=1,$AD129=1)),1,0)</f>
        <v>0</v>
      </c>
      <c r="AW129" s="526">
        <f ca="1">IF(AND(SUM(AW$7:AW128)=1, SUM($AP129:AV129)=1,OR($AG129=1,$AH129=1,$AF129=1,$AD129=1)),1,0)</f>
        <v>0</v>
      </c>
      <c r="AX129" s="526">
        <f ca="1">IF(AND(SUM(AX$7:AX128)=1, SUM($AP129:AW129)=1,SUM(AS$7:AS128)&lt;2,OR(AG129=1,AH129=1,AD129=1)),1,0)</f>
        <v>0</v>
      </c>
      <c r="AY129" s="526">
        <f ca="1">IF(AND(SUM(AY$7:AY128)=1,OR($AI129=1)),1,0)</f>
        <v>0</v>
      </c>
      <c r="AZ129" s="526">
        <f ca="1">IF(AND(SUM(AZ$7:AZ128)=1,OR($AB129=1)),1,0)</f>
        <v>0</v>
      </c>
      <c r="BA129" s="527">
        <f ca="1">IF(SUM($AP129:AZ129)=1,1,0)</f>
        <v>0</v>
      </c>
      <c r="BB129" s="528" t="str">
        <f t="shared" ca="1" si="112"/>
        <v/>
      </c>
      <c r="BC129" s="526" t="str">
        <f t="shared" ca="1" si="112"/>
        <v/>
      </c>
      <c r="BD129" s="526" t="str">
        <f t="shared" ca="1" si="112"/>
        <v/>
      </c>
      <c r="BE129" s="526" t="str">
        <f t="shared" ca="1" si="111"/>
        <v/>
      </c>
      <c r="BF129" s="526" t="str">
        <f t="shared" ca="1" si="111"/>
        <v/>
      </c>
      <c r="BG129" s="526" t="str">
        <f t="shared" ca="1" si="111"/>
        <v/>
      </c>
      <c r="BH129" s="526" t="str">
        <f t="shared" ca="1" si="111"/>
        <v/>
      </c>
      <c r="BI129" s="526" t="str">
        <f t="shared" ca="1" si="111"/>
        <v/>
      </c>
      <c r="BJ129" s="526" t="str">
        <f t="shared" ca="1" si="101"/>
        <v/>
      </c>
      <c r="BK129" s="526" t="str">
        <f t="shared" ca="1" si="101"/>
        <v/>
      </c>
      <c r="BL129" s="527" t="str">
        <f t="shared" ca="1" si="101"/>
        <v/>
      </c>
      <c r="BM129" s="487" t="str">
        <f t="shared" ca="1" si="115"/>
        <v/>
      </c>
      <c r="BN129" s="488" t="str">
        <f t="shared" ca="1" si="115"/>
        <v/>
      </c>
      <c r="BO129" s="488" t="str">
        <f t="shared" ca="1" si="115"/>
        <v/>
      </c>
      <c r="BP129" s="488" t="str">
        <f t="shared" ca="1" si="114"/>
        <v/>
      </c>
      <c r="BQ129" s="488" t="str">
        <f t="shared" ca="1" si="114"/>
        <v/>
      </c>
      <c r="BR129" s="488" t="str">
        <f t="shared" ca="1" si="114"/>
        <v/>
      </c>
      <c r="BS129" s="488" t="str">
        <f t="shared" ca="1" si="114"/>
        <v/>
      </c>
      <c r="BT129" s="488" t="str">
        <f t="shared" ca="1" si="95"/>
        <v/>
      </c>
      <c r="BU129" s="489" t="str">
        <f t="shared" ca="1" si="95"/>
        <v/>
      </c>
      <c r="BV129" s="584"/>
      <c r="BW129" s="440"/>
      <c r="BX129" s="441" t="str">
        <f t="shared" ca="1" si="113"/>
        <v/>
      </c>
      <c r="BY129" s="394" t="str">
        <f t="shared" ca="1" si="108"/>
        <v/>
      </c>
      <c r="BZ129" s="394" t="str">
        <f t="shared" ca="1" si="110"/>
        <v/>
      </c>
      <c r="CA129" s="394" t="str">
        <f t="shared" ca="1" si="109"/>
        <v/>
      </c>
      <c r="CB129" s="468"/>
      <c r="CC129" s="467">
        <f ca="1">'Product CodesCentral'!G122</f>
        <v>0</v>
      </c>
      <c r="CD129" s="440"/>
      <c r="CE129" s="440"/>
      <c r="CF129" s="440"/>
      <c r="CG129" s="584"/>
      <c r="CH129" s="584"/>
      <c r="CI129" s="584"/>
      <c r="CJ129" s="584"/>
      <c r="CK129" s="584"/>
      <c r="CL129" s="584"/>
      <c r="CM129" s="584"/>
      <c r="CN129" s="584"/>
      <c r="CO129" s="584"/>
      <c r="CP129" s="584"/>
      <c r="CQ129" s="584"/>
      <c r="CR129" s="584"/>
      <c r="CS129" s="584"/>
      <c r="CT129" s="584"/>
      <c r="CU129" s="584"/>
      <c r="CV129" s="584"/>
      <c r="CW129" s="584"/>
      <c r="CX129" s="584"/>
      <c r="CY129" s="584"/>
      <c r="CZ129" s="584"/>
      <c r="DA129" s="584"/>
      <c r="DB129" s="584"/>
      <c r="DC129" s="584"/>
      <c r="DD129" s="584"/>
      <c r="DE129" s="584"/>
      <c r="DF129" s="584"/>
      <c r="DG129" s="584"/>
      <c r="DH129" s="584"/>
      <c r="DI129" s="584"/>
      <c r="DJ129" s="584"/>
      <c r="DK129" s="584"/>
      <c r="DL129" s="584"/>
      <c r="DM129" s="584"/>
      <c r="DN129" s="584"/>
      <c r="DO129" s="584"/>
      <c r="DP129" s="584"/>
      <c r="DQ129" s="584"/>
      <c r="DR129" s="584"/>
      <c r="DS129" s="584"/>
      <c r="DT129" s="584"/>
      <c r="DU129" s="584"/>
      <c r="DV129" s="584"/>
      <c r="DW129" s="584"/>
      <c r="DX129" s="584"/>
      <c r="DY129" s="584"/>
      <c r="DZ129" s="584"/>
      <c r="EA129" s="584"/>
      <c r="EB129" s="584"/>
      <c r="EC129" s="584"/>
      <c r="ED129" s="584"/>
      <c r="EE129" s="584"/>
      <c r="EF129" s="584"/>
      <c r="EG129" s="584"/>
      <c r="EH129" s="584"/>
      <c r="EI129" s="584"/>
      <c r="EJ129" s="584"/>
      <c r="EK129" s="584"/>
      <c r="EL129" s="584"/>
      <c r="EM129" s="584"/>
      <c r="EN129" s="584"/>
      <c r="EO129" s="584"/>
      <c r="EP129" s="584"/>
      <c r="EQ129" s="584"/>
      <c r="ER129" s="584"/>
      <c r="ES129" s="584"/>
      <c r="ET129" s="584"/>
      <c r="EU129" s="584"/>
      <c r="EV129" s="584"/>
      <c r="EW129" s="584"/>
      <c r="EX129" s="584"/>
      <c r="EY129" s="584"/>
      <c r="EZ129" s="584"/>
      <c r="FA129" s="584"/>
      <c r="FB129" s="584"/>
      <c r="FC129" s="584"/>
      <c r="FD129" s="584"/>
      <c r="FE129" s="584"/>
      <c r="FF129" s="584"/>
      <c r="FG129" s="584"/>
      <c r="FH129" s="584"/>
      <c r="FI129" s="584"/>
      <c r="FJ129" s="584"/>
      <c r="FK129" s="584"/>
      <c r="FL129" s="584"/>
      <c r="FM129" s="584"/>
      <c r="FN129" s="584"/>
      <c r="FO129" s="584"/>
      <c r="FP129" s="584"/>
      <c r="FQ129" s="584"/>
      <c r="FR129" s="584"/>
      <c r="FS129" s="584"/>
      <c r="FT129" s="584"/>
    </row>
    <row r="130" spans="1:176" s="585" customFormat="1" ht="15" customHeight="1" x14ac:dyDescent="0.25">
      <c r="A130" s="440"/>
      <c r="B130" s="468"/>
      <c r="C130" s="586"/>
      <c r="D130" s="587"/>
      <c r="E130" s="588"/>
      <c r="F130" s="468"/>
      <c r="G130" s="468"/>
      <c r="H130" s="556"/>
      <c r="I130" s="444"/>
      <c r="J130" s="474"/>
      <c r="K130" s="474" t="str">
        <f t="shared" ca="1" si="71"/>
        <v>[5 - -]</v>
      </c>
      <c r="L130" s="474"/>
      <c r="M130" s="474" t="str">
        <f t="shared" si="93"/>
        <v>[5 - -]</v>
      </c>
      <c r="N130" s="474" t="str">
        <f t="shared" ca="1" si="94"/>
        <v/>
      </c>
      <c r="O130" s="448" t="str">
        <f t="shared" ca="1" si="68"/>
        <v/>
      </c>
      <c r="P130" s="448" t="str">
        <f t="shared" ca="1" si="69"/>
        <v/>
      </c>
      <c r="Q130" s="449" t="str">
        <f t="shared" ca="1" si="92"/>
        <v/>
      </c>
      <c r="R130" s="475" t="str">
        <f t="shared" si="67"/>
        <v/>
      </c>
      <c r="S130" s="474" t="str">
        <f>""</f>
        <v/>
      </c>
      <c r="T130" s="591"/>
      <c r="U130" s="592"/>
      <c r="V130" s="592"/>
      <c r="W130" s="476" t="str">
        <f t="shared" ca="1" si="100"/>
        <v/>
      </c>
      <c r="X130" s="477" t="str">
        <f t="shared" ca="1" si="72"/>
        <v/>
      </c>
      <c r="Y130" s="477" t="str">
        <f t="shared" ca="1" si="73"/>
        <v/>
      </c>
      <c r="Z130" s="477" t="str">
        <f t="shared" ca="1" si="74"/>
        <v/>
      </c>
      <c r="AA130" s="583">
        <f ca="1">SelectionDataCentral!C130</f>
        <v>0</v>
      </c>
      <c r="AB130" s="521">
        <f t="shared" ca="1" si="75"/>
        <v>0</v>
      </c>
      <c r="AC130" s="522">
        <f t="shared" ca="1" si="102"/>
        <v>0</v>
      </c>
      <c r="AD130" s="522">
        <f t="shared" ca="1" si="77"/>
        <v>0</v>
      </c>
      <c r="AE130" s="522">
        <f t="shared" ca="1" si="98"/>
        <v>0</v>
      </c>
      <c r="AF130" s="522">
        <f t="shared" ca="1" si="99"/>
        <v>0</v>
      </c>
      <c r="AG130" s="522">
        <f t="shared" ca="1" si="78"/>
        <v>0</v>
      </c>
      <c r="AH130" s="522">
        <f t="shared" ca="1" si="79"/>
        <v>0</v>
      </c>
      <c r="AI130" s="522">
        <f t="shared" ca="1" si="80"/>
        <v>0</v>
      </c>
      <c r="AJ130" s="522">
        <f t="shared" ca="1" si="90"/>
        <v>0</v>
      </c>
      <c r="AK130" s="522">
        <f t="shared" ca="1" si="103"/>
        <v>0</v>
      </c>
      <c r="AL130" s="522">
        <f t="shared" ca="1" si="104"/>
        <v>0</v>
      </c>
      <c r="AM130" s="522">
        <f t="shared" ca="1" si="83"/>
        <v>0</v>
      </c>
      <c r="AN130" s="523">
        <f t="shared" ca="1" si="84"/>
        <v>0</v>
      </c>
      <c r="AO130" s="523">
        <f t="shared" ca="1" si="105"/>
        <v>0</v>
      </c>
      <c r="AP130" s="524">
        <f t="shared" ca="1" si="106"/>
        <v>0</v>
      </c>
      <c r="AQ130" s="525">
        <f ca="1">IF(AND(SUM(AQ$7:AQ129)=1, SUM($AP130:AP130)=1,OR($AF130=1,$AE130=1)),1,0)</f>
        <v>0</v>
      </c>
      <c r="AR130" s="525">
        <f ca="1">IF(AND(SUM(AR$7:AR129)=1, SUM($AP130:AQ130)=1,OR($AF130=1,$AE130=1)),1,0)</f>
        <v>0</v>
      </c>
      <c r="AS130" s="526">
        <f ca="1">IF(AND(SUM(AS$7:AS129)=1, SUM($AP130:AR130)=1,OR($AF130=1,AD130=1),SUM(AX$7:AX129)&lt;2),1,0)</f>
        <v>0</v>
      </c>
      <c r="AT130" s="526">
        <f ca="1">IF(AND(SUM(AT$7:AT129)=1, SUM($AP130:AS130)=1,OR($AG130=1,$AH130=1,$AF130=1,$AD130=1)),1,0)</f>
        <v>0</v>
      </c>
      <c r="AU130" s="526">
        <f ca="1">IF(AND(SUM(AU$7:AU129)=1, SUM($AP130:AT130)=1,OR($AG130=1,$AH130=1,$AF130=1,$AD130=1)),1,0)</f>
        <v>0</v>
      </c>
      <c r="AV130" s="526">
        <f ca="1">IF(AND(SUM(AV$7:AV129)=1, SUM($AP130:AU130)=1,OR($AG130=1,$AH130=1,$AF130=1,$AD130=1)),1,0)</f>
        <v>0</v>
      </c>
      <c r="AW130" s="526">
        <f ca="1">IF(AND(SUM(AW$7:AW129)=1, SUM($AP130:AV130)=1,OR($AG130=1,$AH130=1,$AF130=1,$AD130=1)),1,0)</f>
        <v>0</v>
      </c>
      <c r="AX130" s="526">
        <f ca="1">IF(AND(SUM(AX$7:AX129)=1, SUM($AP130:AW130)=1,SUM(AS$7:AS129)&lt;2,OR(AG130=1,AH130=1,AD130=1)),1,0)</f>
        <v>0</v>
      </c>
      <c r="AY130" s="526">
        <f ca="1">IF(AND(SUM(AY$7:AY129)=1,OR($AI130=1)),1,0)</f>
        <v>0</v>
      </c>
      <c r="AZ130" s="526">
        <f ca="1">IF(AND(SUM(AZ$7:AZ129)=1,OR($AB130=1)),1,0)</f>
        <v>0</v>
      </c>
      <c r="BA130" s="527">
        <f ca="1">IF(SUM($AP130:AZ130)=1,1,0)</f>
        <v>0</v>
      </c>
      <c r="BB130" s="528" t="str">
        <f t="shared" ca="1" si="112"/>
        <v/>
      </c>
      <c r="BC130" s="526" t="str">
        <f t="shared" ca="1" si="112"/>
        <v/>
      </c>
      <c r="BD130" s="526" t="str">
        <f t="shared" ca="1" si="112"/>
        <v/>
      </c>
      <c r="BE130" s="526" t="str">
        <f t="shared" ca="1" si="111"/>
        <v/>
      </c>
      <c r="BF130" s="526" t="str">
        <f t="shared" ca="1" si="111"/>
        <v/>
      </c>
      <c r="BG130" s="526" t="str">
        <f t="shared" ca="1" si="111"/>
        <v/>
      </c>
      <c r="BH130" s="526" t="str">
        <f t="shared" ca="1" si="111"/>
        <v/>
      </c>
      <c r="BI130" s="526" t="str">
        <f t="shared" ca="1" si="111"/>
        <v/>
      </c>
      <c r="BJ130" s="526" t="str">
        <f t="shared" ca="1" si="101"/>
        <v/>
      </c>
      <c r="BK130" s="526" t="str">
        <f t="shared" ca="1" si="101"/>
        <v/>
      </c>
      <c r="BL130" s="527" t="str">
        <f t="shared" ca="1" si="101"/>
        <v/>
      </c>
      <c r="BM130" s="487" t="str">
        <f t="shared" ca="1" si="115"/>
        <v/>
      </c>
      <c r="BN130" s="488" t="str">
        <f t="shared" ca="1" si="115"/>
        <v/>
      </c>
      <c r="BO130" s="488" t="str">
        <f t="shared" ca="1" si="115"/>
        <v/>
      </c>
      <c r="BP130" s="488" t="str">
        <f t="shared" ca="1" si="114"/>
        <v/>
      </c>
      <c r="BQ130" s="488" t="str">
        <f t="shared" ca="1" si="114"/>
        <v/>
      </c>
      <c r="BR130" s="488" t="str">
        <f t="shared" ca="1" si="114"/>
        <v/>
      </c>
      <c r="BS130" s="488" t="str">
        <f t="shared" ca="1" si="114"/>
        <v/>
      </c>
      <c r="BT130" s="488" t="str">
        <f t="shared" ca="1" si="95"/>
        <v/>
      </c>
      <c r="BU130" s="489" t="str">
        <f t="shared" ca="1" si="95"/>
        <v/>
      </c>
      <c r="BV130" s="584"/>
      <c r="BW130" s="440"/>
      <c r="BX130" s="441" t="str">
        <f t="shared" ca="1" si="113"/>
        <v/>
      </c>
      <c r="BY130" s="394" t="str">
        <f t="shared" ca="1" si="108"/>
        <v/>
      </c>
      <c r="BZ130" s="394" t="str">
        <f t="shared" ca="1" si="110"/>
        <v/>
      </c>
      <c r="CA130" s="394" t="str">
        <f t="shared" ca="1" si="109"/>
        <v/>
      </c>
      <c r="CB130" s="468"/>
      <c r="CC130" s="467">
        <f ca="1">'Product CodesCentral'!G123</f>
        <v>0</v>
      </c>
      <c r="CD130" s="440"/>
      <c r="CE130" s="440"/>
      <c r="CF130" s="440"/>
      <c r="CG130" s="584"/>
      <c r="CH130" s="584"/>
      <c r="CI130" s="584"/>
      <c r="CJ130" s="584"/>
      <c r="CK130" s="584"/>
      <c r="CL130" s="584"/>
      <c r="CM130" s="584"/>
      <c r="CN130" s="584"/>
      <c r="CO130" s="584"/>
      <c r="CP130" s="584"/>
      <c r="CQ130" s="584"/>
      <c r="CR130" s="584"/>
      <c r="CS130" s="584"/>
      <c r="CT130" s="584"/>
      <c r="CU130" s="584"/>
      <c r="CV130" s="584"/>
      <c r="CW130" s="584"/>
      <c r="CX130" s="584"/>
      <c r="CY130" s="584"/>
      <c r="CZ130" s="584"/>
      <c r="DA130" s="584"/>
      <c r="DB130" s="584"/>
      <c r="DC130" s="584"/>
      <c r="DD130" s="584"/>
      <c r="DE130" s="584"/>
      <c r="DF130" s="584"/>
      <c r="DG130" s="584"/>
      <c r="DH130" s="584"/>
      <c r="DI130" s="584"/>
      <c r="DJ130" s="584"/>
      <c r="DK130" s="584"/>
      <c r="DL130" s="584"/>
      <c r="DM130" s="584"/>
      <c r="DN130" s="584"/>
      <c r="DO130" s="584"/>
      <c r="DP130" s="584"/>
      <c r="DQ130" s="584"/>
      <c r="DR130" s="584"/>
      <c r="DS130" s="584"/>
      <c r="DT130" s="584"/>
      <c r="DU130" s="584"/>
      <c r="DV130" s="584"/>
      <c r="DW130" s="584"/>
      <c r="DX130" s="584"/>
      <c r="DY130" s="584"/>
      <c r="DZ130" s="584"/>
      <c r="EA130" s="584"/>
      <c r="EB130" s="584"/>
      <c r="EC130" s="584"/>
      <c r="ED130" s="584"/>
      <c r="EE130" s="584"/>
      <c r="EF130" s="584"/>
      <c r="EG130" s="584"/>
      <c r="EH130" s="584"/>
      <c r="EI130" s="584"/>
      <c r="EJ130" s="584"/>
      <c r="EK130" s="584"/>
      <c r="EL130" s="584"/>
      <c r="EM130" s="584"/>
      <c r="EN130" s="584"/>
      <c r="EO130" s="584"/>
      <c r="EP130" s="584"/>
      <c r="EQ130" s="584"/>
      <c r="ER130" s="584"/>
      <c r="ES130" s="584"/>
      <c r="ET130" s="584"/>
      <c r="EU130" s="584"/>
      <c r="EV130" s="584"/>
      <c r="EW130" s="584"/>
      <c r="EX130" s="584"/>
      <c r="EY130" s="584"/>
      <c r="EZ130" s="584"/>
      <c r="FA130" s="584"/>
      <c r="FB130" s="584"/>
      <c r="FC130" s="584"/>
      <c r="FD130" s="584"/>
      <c r="FE130" s="584"/>
      <c r="FF130" s="584"/>
      <c r="FG130" s="584"/>
      <c r="FH130" s="584"/>
      <c r="FI130" s="584"/>
      <c r="FJ130" s="584"/>
      <c r="FK130" s="584"/>
      <c r="FL130" s="584"/>
      <c r="FM130" s="584"/>
      <c r="FN130" s="584"/>
      <c r="FO130" s="584"/>
      <c r="FP130" s="584"/>
      <c r="FQ130" s="584"/>
      <c r="FR130" s="584"/>
      <c r="FS130" s="584"/>
      <c r="FT130" s="584"/>
    </row>
    <row r="131" spans="1:176" s="585" customFormat="1" ht="15" customHeight="1" x14ac:dyDescent="0.25">
      <c r="A131" s="440"/>
      <c r="B131" s="468"/>
      <c r="C131" s="589"/>
      <c r="D131" s="587"/>
      <c r="E131" s="588"/>
      <c r="F131" s="590"/>
      <c r="G131" s="590"/>
      <c r="H131" s="556"/>
      <c r="I131" s="444"/>
      <c r="J131" s="474"/>
      <c r="K131" s="474" t="str">
        <f t="shared" ca="1" si="71"/>
        <v>[5 - -]</v>
      </c>
      <c r="L131" s="474"/>
      <c r="M131" s="474" t="str">
        <f t="shared" si="93"/>
        <v>[5 - -]</v>
      </c>
      <c r="N131" s="474" t="str">
        <f t="shared" ca="1" si="94"/>
        <v/>
      </c>
      <c r="O131" s="448" t="str">
        <f t="shared" ca="1" si="68"/>
        <v/>
      </c>
      <c r="P131" s="448" t="str">
        <f t="shared" ca="1" si="69"/>
        <v/>
      </c>
      <c r="Q131" s="449" t="str">
        <f t="shared" ca="1" si="92"/>
        <v/>
      </c>
      <c r="R131" s="475" t="str">
        <f t="shared" si="67"/>
        <v/>
      </c>
      <c r="S131" s="474" t="str">
        <f>""</f>
        <v/>
      </c>
      <c r="T131" s="591"/>
      <c r="U131" s="592"/>
      <c r="V131" s="592"/>
      <c r="W131" s="476" t="str">
        <f t="shared" ca="1" si="100"/>
        <v/>
      </c>
      <c r="X131" s="477" t="str">
        <f t="shared" ca="1" si="72"/>
        <v/>
      </c>
      <c r="Y131" s="477" t="str">
        <f t="shared" ca="1" si="73"/>
        <v/>
      </c>
      <c r="Z131" s="477" t="str">
        <f t="shared" ca="1" si="74"/>
        <v/>
      </c>
      <c r="AA131" s="583">
        <f ca="1">SelectionDataCentral!C131</f>
        <v>0</v>
      </c>
      <c r="AB131" s="521">
        <f t="shared" ca="1" si="75"/>
        <v>0</v>
      </c>
      <c r="AC131" s="522">
        <f t="shared" ca="1" si="102"/>
        <v>0</v>
      </c>
      <c r="AD131" s="522">
        <f t="shared" ca="1" si="77"/>
        <v>0</v>
      </c>
      <c r="AE131" s="522">
        <f t="shared" ca="1" si="98"/>
        <v>0</v>
      </c>
      <c r="AF131" s="522">
        <f t="shared" ca="1" si="99"/>
        <v>0</v>
      </c>
      <c r="AG131" s="522">
        <f t="shared" ca="1" si="78"/>
        <v>0</v>
      </c>
      <c r="AH131" s="522">
        <f t="shared" ca="1" si="79"/>
        <v>0</v>
      </c>
      <c r="AI131" s="522">
        <f t="shared" ca="1" si="80"/>
        <v>0</v>
      </c>
      <c r="AJ131" s="522">
        <f t="shared" ca="1" si="90"/>
        <v>0</v>
      </c>
      <c r="AK131" s="522">
        <f t="shared" ca="1" si="103"/>
        <v>0</v>
      </c>
      <c r="AL131" s="522">
        <f t="shared" ca="1" si="104"/>
        <v>0</v>
      </c>
      <c r="AM131" s="522">
        <f t="shared" ca="1" si="83"/>
        <v>0</v>
      </c>
      <c r="AN131" s="523">
        <f t="shared" ca="1" si="84"/>
        <v>0</v>
      </c>
      <c r="AO131" s="523">
        <f t="shared" ca="1" si="105"/>
        <v>0</v>
      </c>
      <c r="AP131" s="524">
        <f t="shared" ca="1" si="106"/>
        <v>0</v>
      </c>
      <c r="AQ131" s="525">
        <f ca="1">IF(AND(SUM(AQ$7:AQ130)=1, SUM($AP131:AP131)=1,OR($AF131=1,$AE131=1)),1,0)</f>
        <v>0</v>
      </c>
      <c r="AR131" s="525">
        <f ca="1">IF(AND(SUM(AR$7:AR130)=1, SUM($AP131:AQ131)=1,OR($AF131=1,$AE131=1)),1,0)</f>
        <v>0</v>
      </c>
      <c r="AS131" s="526">
        <f ca="1">IF(AND(SUM(AS$7:AS130)=1, SUM($AP131:AR131)=1,OR($AF131=1,AD131=1),SUM(AX$7:AX130)&lt;2),1,0)</f>
        <v>0</v>
      </c>
      <c r="AT131" s="526">
        <f ca="1">IF(AND(SUM(AT$7:AT130)=1, SUM($AP131:AS131)=1,OR($AG131=1,$AH131=1,$AF131=1,$AD131=1)),1,0)</f>
        <v>0</v>
      </c>
      <c r="AU131" s="526">
        <f ca="1">IF(AND(SUM(AU$7:AU130)=1, SUM($AP131:AT131)=1,OR($AG131=1,$AH131=1,$AF131=1,$AD131=1)),1,0)</f>
        <v>0</v>
      </c>
      <c r="AV131" s="526">
        <f ca="1">IF(AND(SUM(AV$7:AV130)=1, SUM($AP131:AU131)=1,OR($AG131=1,$AH131=1,$AF131=1,$AD131=1)),1,0)</f>
        <v>0</v>
      </c>
      <c r="AW131" s="526">
        <f ca="1">IF(AND(SUM(AW$7:AW130)=1, SUM($AP131:AV131)=1,OR($AG131=1,$AH131=1,$AF131=1,$AD131=1)),1,0)</f>
        <v>0</v>
      </c>
      <c r="AX131" s="526">
        <f ca="1">IF(AND(SUM(AX$7:AX130)=1, SUM($AP131:AW131)=1,SUM(AS$7:AS130)&lt;2,OR(AG131=1,AH131=1,AD131=1)),1,0)</f>
        <v>0</v>
      </c>
      <c r="AY131" s="526">
        <f ca="1">IF(AND(SUM(AY$7:AY130)=1,OR($AI131=1)),1,0)</f>
        <v>0</v>
      </c>
      <c r="AZ131" s="526">
        <f ca="1">IF(AND(SUM(AZ$7:AZ130)=1,OR($AB131=1)),1,0)</f>
        <v>0</v>
      </c>
      <c r="BA131" s="527">
        <f ca="1">IF(SUM($AP131:AZ131)=1,1,0)</f>
        <v>0</v>
      </c>
      <c r="BB131" s="528" t="str">
        <f t="shared" ca="1" si="112"/>
        <v/>
      </c>
      <c r="BC131" s="526" t="str">
        <f t="shared" ca="1" si="112"/>
        <v/>
      </c>
      <c r="BD131" s="526" t="str">
        <f t="shared" ca="1" si="112"/>
        <v/>
      </c>
      <c r="BE131" s="526" t="str">
        <f t="shared" ca="1" si="111"/>
        <v/>
      </c>
      <c r="BF131" s="526" t="str">
        <f t="shared" ca="1" si="111"/>
        <v/>
      </c>
      <c r="BG131" s="526" t="str">
        <f t="shared" ca="1" si="111"/>
        <v/>
      </c>
      <c r="BH131" s="526" t="str">
        <f t="shared" ca="1" si="111"/>
        <v/>
      </c>
      <c r="BI131" s="526" t="str">
        <f t="shared" ca="1" si="111"/>
        <v/>
      </c>
      <c r="BJ131" s="526" t="str">
        <f t="shared" ca="1" si="101"/>
        <v/>
      </c>
      <c r="BK131" s="526" t="str">
        <f t="shared" ca="1" si="101"/>
        <v/>
      </c>
      <c r="BL131" s="527" t="str">
        <f t="shared" ca="1" si="101"/>
        <v/>
      </c>
      <c r="BM131" s="487" t="str">
        <f t="shared" ca="1" si="115"/>
        <v/>
      </c>
      <c r="BN131" s="488" t="str">
        <f t="shared" ca="1" si="115"/>
        <v/>
      </c>
      <c r="BO131" s="488" t="str">
        <f t="shared" ca="1" si="115"/>
        <v/>
      </c>
      <c r="BP131" s="488" t="str">
        <f t="shared" ca="1" si="114"/>
        <v/>
      </c>
      <c r="BQ131" s="488" t="str">
        <f t="shared" ca="1" si="114"/>
        <v/>
      </c>
      <c r="BR131" s="488" t="str">
        <f t="shared" ca="1" si="114"/>
        <v/>
      </c>
      <c r="BS131" s="488" t="str">
        <f t="shared" ca="1" si="114"/>
        <v/>
      </c>
      <c r="BT131" s="488" t="str">
        <f t="shared" ca="1" si="95"/>
        <v/>
      </c>
      <c r="BU131" s="489" t="str">
        <f t="shared" ca="1" si="95"/>
        <v/>
      </c>
      <c r="BV131" s="584"/>
      <c r="BW131" s="440"/>
      <c r="BX131" s="441" t="str">
        <f t="shared" ca="1" si="113"/>
        <v/>
      </c>
      <c r="BY131" s="394" t="str">
        <f t="shared" ca="1" si="108"/>
        <v/>
      </c>
      <c r="BZ131" s="394" t="str">
        <f t="shared" ca="1" si="110"/>
        <v/>
      </c>
      <c r="CA131" s="394" t="str">
        <f t="shared" ca="1" si="109"/>
        <v/>
      </c>
      <c r="CB131" s="468"/>
      <c r="CC131" s="467">
        <f ca="1">'Product CodesCentral'!G124</f>
        <v>0</v>
      </c>
      <c r="CD131" s="440"/>
      <c r="CE131" s="440"/>
      <c r="CF131" s="440"/>
      <c r="CG131" s="584"/>
      <c r="CH131" s="584"/>
      <c r="CI131" s="584"/>
      <c r="CJ131" s="584"/>
      <c r="CK131" s="584"/>
      <c r="CL131" s="584"/>
      <c r="CM131" s="584"/>
      <c r="CN131" s="584"/>
      <c r="CO131" s="584"/>
      <c r="CP131" s="584"/>
      <c r="CQ131" s="584"/>
      <c r="CR131" s="584"/>
      <c r="CS131" s="584"/>
      <c r="CT131" s="584"/>
      <c r="CU131" s="584"/>
      <c r="CV131" s="584"/>
      <c r="CW131" s="584"/>
      <c r="CX131" s="584"/>
      <c r="CY131" s="584"/>
      <c r="CZ131" s="584"/>
      <c r="DA131" s="584"/>
      <c r="DB131" s="584"/>
      <c r="DC131" s="584"/>
      <c r="DD131" s="584"/>
      <c r="DE131" s="584"/>
      <c r="DF131" s="584"/>
      <c r="DG131" s="584"/>
      <c r="DH131" s="584"/>
      <c r="DI131" s="584"/>
      <c r="DJ131" s="584"/>
      <c r="DK131" s="584"/>
      <c r="DL131" s="584"/>
      <c r="DM131" s="584"/>
      <c r="DN131" s="584"/>
      <c r="DO131" s="584"/>
      <c r="DP131" s="584"/>
      <c r="DQ131" s="584"/>
      <c r="DR131" s="584"/>
      <c r="DS131" s="584"/>
      <c r="DT131" s="584"/>
      <c r="DU131" s="584"/>
      <c r="DV131" s="584"/>
      <c r="DW131" s="584"/>
      <c r="DX131" s="584"/>
      <c r="DY131" s="584"/>
      <c r="DZ131" s="584"/>
      <c r="EA131" s="584"/>
      <c r="EB131" s="584"/>
      <c r="EC131" s="584"/>
      <c r="ED131" s="584"/>
      <c r="EE131" s="584"/>
      <c r="EF131" s="584"/>
      <c r="EG131" s="584"/>
      <c r="EH131" s="584"/>
      <c r="EI131" s="584"/>
      <c r="EJ131" s="584"/>
      <c r="EK131" s="584"/>
      <c r="EL131" s="584"/>
      <c r="EM131" s="584"/>
      <c r="EN131" s="584"/>
      <c r="EO131" s="584"/>
      <c r="EP131" s="584"/>
      <c r="EQ131" s="584"/>
      <c r="ER131" s="584"/>
      <c r="ES131" s="584"/>
      <c r="ET131" s="584"/>
      <c r="EU131" s="584"/>
      <c r="EV131" s="584"/>
      <c r="EW131" s="584"/>
      <c r="EX131" s="584"/>
      <c r="EY131" s="584"/>
      <c r="EZ131" s="584"/>
      <c r="FA131" s="584"/>
      <c r="FB131" s="584"/>
      <c r="FC131" s="584"/>
      <c r="FD131" s="584"/>
      <c r="FE131" s="584"/>
      <c r="FF131" s="584"/>
      <c r="FG131" s="584"/>
      <c r="FH131" s="584"/>
      <c r="FI131" s="584"/>
      <c r="FJ131" s="584"/>
      <c r="FK131" s="584"/>
      <c r="FL131" s="584"/>
      <c r="FM131" s="584"/>
      <c r="FN131" s="584"/>
      <c r="FO131" s="584"/>
      <c r="FP131" s="584"/>
      <c r="FQ131" s="584"/>
      <c r="FR131" s="584"/>
      <c r="FS131" s="584"/>
      <c r="FT131" s="584"/>
    </row>
    <row r="132" spans="1:176" s="585" customFormat="1" ht="15" customHeight="1" x14ac:dyDescent="0.25">
      <c r="A132" s="440"/>
      <c r="B132" s="468"/>
      <c r="C132" s="586"/>
      <c r="D132" s="587"/>
      <c r="E132" s="588"/>
      <c r="F132" s="468"/>
      <c r="G132" s="468"/>
      <c r="H132" s="556"/>
      <c r="I132" s="444"/>
      <c r="J132" s="474"/>
      <c r="K132" s="474" t="str">
        <f t="shared" ca="1" si="71"/>
        <v>[5 - -]</v>
      </c>
      <c r="L132" s="474"/>
      <c r="M132" s="474" t="str">
        <f t="shared" si="93"/>
        <v>[5 - -]</v>
      </c>
      <c r="N132" s="474" t="str">
        <f t="shared" ca="1" si="94"/>
        <v/>
      </c>
      <c r="O132" s="448" t="str">
        <f t="shared" ca="1" si="68"/>
        <v/>
      </c>
      <c r="P132" s="448" t="str">
        <f t="shared" ca="1" si="69"/>
        <v/>
      </c>
      <c r="Q132" s="449" t="str">
        <f t="shared" ca="1" si="92"/>
        <v/>
      </c>
      <c r="R132" s="475" t="str">
        <f t="shared" si="67"/>
        <v/>
      </c>
      <c r="S132" s="474" t="str">
        <f>""</f>
        <v/>
      </c>
      <c r="T132" s="591"/>
      <c r="U132" s="592"/>
      <c r="V132" s="592"/>
      <c r="W132" s="476" t="str">
        <f t="shared" ca="1" si="100"/>
        <v/>
      </c>
      <c r="X132" s="477" t="str">
        <f t="shared" ca="1" si="72"/>
        <v/>
      </c>
      <c r="Y132" s="477" t="str">
        <f t="shared" ca="1" si="73"/>
        <v/>
      </c>
      <c r="Z132" s="477" t="str">
        <f t="shared" ca="1" si="74"/>
        <v/>
      </c>
      <c r="AA132" s="583">
        <f ca="1">SelectionDataCentral!C132</f>
        <v>0</v>
      </c>
      <c r="AB132" s="521">
        <f t="shared" ca="1" si="75"/>
        <v>0</v>
      </c>
      <c r="AC132" s="522">
        <f t="shared" ca="1" si="102"/>
        <v>0</v>
      </c>
      <c r="AD132" s="522">
        <f t="shared" ca="1" si="77"/>
        <v>0</v>
      </c>
      <c r="AE132" s="522">
        <f t="shared" ca="1" si="98"/>
        <v>0</v>
      </c>
      <c r="AF132" s="522">
        <f t="shared" ca="1" si="99"/>
        <v>0</v>
      </c>
      <c r="AG132" s="522">
        <f t="shared" ca="1" si="78"/>
        <v>0</v>
      </c>
      <c r="AH132" s="522">
        <f t="shared" ca="1" si="79"/>
        <v>0</v>
      </c>
      <c r="AI132" s="522">
        <f t="shared" ca="1" si="80"/>
        <v>0</v>
      </c>
      <c r="AJ132" s="522">
        <f t="shared" ca="1" si="90"/>
        <v>0</v>
      </c>
      <c r="AK132" s="522">
        <f t="shared" ca="1" si="103"/>
        <v>0</v>
      </c>
      <c r="AL132" s="522">
        <f t="shared" ca="1" si="104"/>
        <v>0</v>
      </c>
      <c r="AM132" s="522">
        <f t="shared" ca="1" si="83"/>
        <v>0</v>
      </c>
      <c r="AN132" s="523">
        <f t="shared" ca="1" si="84"/>
        <v>0</v>
      </c>
      <c r="AO132" s="523">
        <f t="shared" ca="1" si="105"/>
        <v>0</v>
      </c>
      <c r="AP132" s="524">
        <f t="shared" ca="1" si="106"/>
        <v>0</v>
      </c>
      <c r="AQ132" s="525">
        <f ca="1">IF(AND(SUM(AQ$7:AQ131)=1, SUM($AP132:AP132)=1,OR($AF132=1,$AE132=1)),1,0)</f>
        <v>0</v>
      </c>
      <c r="AR132" s="525">
        <f ca="1">IF(AND(SUM(AR$7:AR131)=1, SUM($AP132:AQ132)=1,OR($AF132=1,$AE132=1)),1,0)</f>
        <v>0</v>
      </c>
      <c r="AS132" s="526">
        <f ca="1">IF(AND(SUM(AS$7:AS131)=1, SUM($AP132:AR132)=1,OR($AF132=1,AD132=1),SUM(AX$7:AX131)&lt;2),1,0)</f>
        <v>0</v>
      </c>
      <c r="AT132" s="526">
        <f ca="1">IF(AND(SUM(AT$7:AT131)=1, SUM($AP132:AS132)=1,OR($AG132=1,$AH132=1,$AF132=1,$AD132=1)),1,0)</f>
        <v>0</v>
      </c>
      <c r="AU132" s="526">
        <f ca="1">IF(AND(SUM(AU$7:AU131)=1, SUM($AP132:AT132)=1,OR($AG132=1,$AH132=1,$AF132=1,$AD132=1)),1,0)</f>
        <v>0</v>
      </c>
      <c r="AV132" s="526">
        <f ca="1">IF(AND(SUM(AV$7:AV131)=1, SUM($AP132:AU132)=1,OR($AG132=1,$AH132=1,$AF132=1,$AD132=1)),1,0)</f>
        <v>0</v>
      </c>
      <c r="AW132" s="526">
        <f ca="1">IF(AND(SUM(AW$7:AW131)=1, SUM($AP132:AV132)=1,OR($AG132=1,$AH132=1,$AF132=1,$AD132=1)),1,0)</f>
        <v>0</v>
      </c>
      <c r="AX132" s="526">
        <f ca="1">IF(AND(SUM(AX$7:AX131)=1, SUM($AP132:AW132)=1,SUM(AS$7:AS131)&lt;2,OR(AG132=1,AH132=1,AD132=1)),1,0)</f>
        <v>0</v>
      </c>
      <c r="AY132" s="526">
        <f ca="1">IF(AND(SUM(AY$7:AY131)=1,OR($AI132=1)),1,0)</f>
        <v>0</v>
      </c>
      <c r="AZ132" s="526">
        <f ca="1">IF(AND(SUM(AZ$7:AZ131)=1,OR($AB132=1)),1,0)</f>
        <v>0</v>
      </c>
      <c r="BA132" s="527">
        <f ca="1">IF(SUM($AP132:AZ132)=1,1,0)</f>
        <v>0</v>
      </c>
      <c r="BB132" s="528" t="str">
        <f t="shared" ca="1" si="112"/>
        <v/>
      </c>
      <c r="BC132" s="526" t="str">
        <f t="shared" ca="1" si="112"/>
        <v/>
      </c>
      <c r="BD132" s="526" t="str">
        <f t="shared" ca="1" si="112"/>
        <v/>
      </c>
      <c r="BE132" s="526" t="str">
        <f t="shared" ca="1" si="111"/>
        <v/>
      </c>
      <c r="BF132" s="526" t="str">
        <f t="shared" ca="1" si="111"/>
        <v/>
      </c>
      <c r="BG132" s="526" t="str">
        <f t="shared" ca="1" si="111"/>
        <v/>
      </c>
      <c r="BH132" s="526" t="str">
        <f t="shared" ca="1" si="111"/>
        <v/>
      </c>
      <c r="BI132" s="526" t="str">
        <f t="shared" ca="1" si="111"/>
        <v/>
      </c>
      <c r="BJ132" s="526" t="str">
        <f t="shared" ca="1" si="101"/>
        <v/>
      </c>
      <c r="BK132" s="526" t="str">
        <f t="shared" ca="1" si="101"/>
        <v/>
      </c>
      <c r="BL132" s="527" t="str">
        <f t="shared" ca="1" si="101"/>
        <v/>
      </c>
      <c r="BM132" s="487" t="str">
        <f t="shared" ca="1" si="115"/>
        <v/>
      </c>
      <c r="BN132" s="488" t="str">
        <f t="shared" ca="1" si="115"/>
        <v/>
      </c>
      <c r="BO132" s="488" t="str">
        <f t="shared" ca="1" si="115"/>
        <v/>
      </c>
      <c r="BP132" s="488" t="str">
        <f t="shared" ca="1" si="114"/>
        <v/>
      </c>
      <c r="BQ132" s="488" t="str">
        <f t="shared" ca="1" si="114"/>
        <v/>
      </c>
      <c r="BR132" s="488" t="str">
        <f t="shared" ca="1" si="114"/>
        <v/>
      </c>
      <c r="BS132" s="488" t="str">
        <f t="shared" ca="1" si="114"/>
        <v/>
      </c>
      <c r="BT132" s="488" t="str">
        <f t="shared" ca="1" si="95"/>
        <v/>
      </c>
      <c r="BU132" s="489" t="str">
        <f t="shared" ca="1" si="95"/>
        <v/>
      </c>
      <c r="BV132" s="584"/>
      <c r="BW132" s="440"/>
      <c r="BX132" s="441" t="str">
        <f t="shared" ca="1" si="113"/>
        <v/>
      </c>
      <c r="BY132" s="394" t="str">
        <f t="shared" ca="1" si="108"/>
        <v/>
      </c>
      <c r="BZ132" s="394" t="str">
        <f t="shared" ca="1" si="110"/>
        <v/>
      </c>
      <c r="CA132" s="394" t="str">
        <f t="shared" ca="1" si="109"/>
        <v/>
      </c>
      <c r="CB132" s="468"/>
      <c r="CC132" s="467">
        <f ca="1">'Product CodesCentral'!G125</f>
        <v>0</v>
      </c>
      <c r="CD132" s="440"/>
      <c r="CE132" s="440"/>
      <c r="CF132" s="440"/>
      <c r="CG132" s="584"/>
      <c r="CH132" s="584"/>
      <c r="CI132" s="584"/>
      <c r="CJ132" s="584"/>
      <c r="CK132" s="584"/>
      <c r="CL132" s="584"/>
      <c r="CM132" s="584"/>
      <c r="CN132" s="584"/>
      <c r="CO132" s="584"/>
      <c r="CP132" s="584"/>
      <c r="CQ132" s="584"/>
      <c r="CR132" s="584"/>
      <c r="CS132" s="584"/>
      <c r="CT132" s="584"/>
      <c r="CU132" s="584"/>
      <c r="CV132" s="584"/>
      <c r="CW132" s="584"/>
      <c r="CX132" s="584"/>
      <c r="CY132" s="584"/>
      <c r="CZ132" s="584"/>
      <c r="DA132" s="584"/>
      <c r="DB132" s="584"/>
      <c r="DC132" s="584"/>
      <c r="DD132" s="584"/>
      <c r="DE132" s="584"/>
      <c r="DF132" s="584"/>
      <c r="DG132" s="584"/>
      <c r="DH132" s="584"/>
      <c r="DI132" s="584"/>
      <c r="DJ132" s="584"/>
      <c r="DK132" s="584"/>
      <c r="DL132" s="584"/>
      <c r="DM132" s="584"/>
      <c r="DN132" s="584"/>
      <c r="DO132" s="584"/>
      <c r="DP132" s="584"/>
      <c r="DQ132" s="584"/>
      <c r="DR132" s="584"/>
      <c r="DS132" s="584"/>
      <c r="DT132" s="584"/>
      <c r="DU132" s="584"/>
      <c r="DV132" s="584"/>
      <c r="DW132" s="584"/>
      <c r="DX132" s="584"/>
      <c r="DY132" s="584"/>
      <c r="DZ132" s="584"/>
      <c r="EA132" s="584"/>
      <c r="EB132" s="584"/>
      <c r="EC132" s="584"/>
      <c r="ED132" s="584"/>
      <c r="EE132" s="584"/>
      <c r="EF132" s="584"/>
      <c r="EG132" s="584"/>
      <c r="EH132" s="584"/>
      <c r="EI132" s="584"/>
      <c r="EJ132" s="584"/>
      <c r="EK132" s="584"/>
      <c r="EL132" s="584"/>
      <c r="EM132" s="584"/>
      <c r="EN132" s="584"/>
      <c r="EO132" s="584"/>
      <c r="EP132" s="584"/>
      <c r="EQ132" s="584"/>
      <c r="ER132" s="584"/>
      <c r="ES132" s="584"/>
      <c r="ET132" s="584"/>
      <c r="EU132" s="584"/>
      <c r="EV132" s="584"/>
      <c r="EW132" s="584"/>
      <c r="EX132" s="584"/>
      <c r="EY132" s="584"/>
      <c r="EZ132" s="584"/>
      <c r="FA132" s="584"/>
      <c r="FB132" s="584"/>
      <c r="FC132" s="584"/>
      <c r="FD132" s="584"/>
      <c r="FE132" s="584"/>
      <c r="FF132" s="584"/>
      <c r="FG132" s="584"/>
      <c r="FH132" s="584"/>
      <c r="FI132" s="584"/>
      <c r="FJ132" s="584"/>
      <c r="FK132" s="584"/>
      <c r="FL132" s="584"/>
      <c r="FM132" s="584"/>
      <c r="FN132" s="584"/>
      <c r="FO132" s="584"/>
      <c r="FP132" s="584"/>
      <c r="FQ132" s="584"/>
      <c r="FR132" s="584"/>
      <c r="FS132" s="584"/>
      <c r="FT132" s="584"/>
    </row>
    <row r="133" spans="1:176" s="585" customFormat="1" ht="15" customHeight="1" x14ac:dyDescent="0.25">
      <c r="A133" s="440"/>
      <c r="B133" s="468"/>
      <c r="C133" s="589"/>
      <c r="D133" s="587"/>
      <c r="E133" s="588"/>
      <c r="F133" s="590"/>
      <c r="G133" s="590"/>
      <c r="H133" s="556"/>
      <c r="I133" s="444"/>
      <c r="J133" s="474"/>
      <c r="K133" s="474" t="str">
        <f t="shared" ca="1" si="71"/>
        <v>[5 - -]</v>
      </c>
      <c r="L133" s="474"/>
      <c r="M133" s="474" t="str">
        <f t="shared" si="93"/>
        <v>[5 - -]</v>
      </c>
      <c r="N133" s="474" t="str">
        <f t="shared" ca="1" si="94"/>
        <v/>
      </c>
      <c r="O133" s="448" t="str">
        <f t="shared" ca="1" si="68"/>
        <v/>
      </c>
      <c r="P133" s="448" t="str">
        <f t="shared" ca="1" si="69"/>
        <v/>
      </c>
      <c r="Q133" s="449" t="str">
        <f t="shared" ca="1" si="92"/>
        <v/>
      </c>
      <c r="R133" s="475" t="str">
        <f t="shared" si="67"/>
        <v/>
      </c>
      <c r="S133" s="474" t="str">
        <f>""</f>
        <v/>
      </c>
      <c r="T133" s="591"/>
      <c r="U133" s="592"/>
      <c r="V133" s="592"/>
      <c r="W133" s="476" t="str">
        <f t="shared" ca="1" si="100"/>
        <v/>
      </c>
      <c r="X133" s="477" t="str">
        <f t="shared" ca="1" si="72"/>
        <v/>
      </c>
      <c r="Y133" s="477" t="str">
        <f t="shared" ca="1" si="73"/>
        <v/>
      </c>
      <c r="Z133" s="477" t="str">
        <f t="shared" ca="1" si="74"/>
        <v/>
      </c>
      <c r="AA133" s="583">
        <f ca="1">SelectionDataCentral!C133</f>
        <v>0</v>
      </c>
      <c r="AB133" s="521">
        <f t="shared" ca="1" si="75"/>
        <v>0</v>
      </c>
      <c r="AC133" s="522">
        <f t="shared" ca="1" si="102"/>
        <v>0</v>
      </c>
      <c r="AD133" s="522">
        <f t="shared" ca="1" si="77"/>
        <v>0</v>
      </c>
      <c r="AE133" s="522">
        <f t="shared" ca="1" si="98"/>
        <v>0</v>
      </c>
      <c r="AF133" s="522">
        <f t="shared" ca="1" si="99"/>
        <v>0</v>
      </c>
      <c r="AG133" s="522">
        <f t="shared" ca="1" si="78"/>
        <v>0</v>
      </c>
      <c r="AH133" s="522">
        <f t="shared" ca="1" si="79"/>
        <v>0</v>
      </c>
      <c r="AI133" s="522">
        <f t="shared" ca="1" si="80"/>
        <v>0</v>
      </c>
      <c r="AJ133" s="522">
        <f t="shared" ca="1" si="90"/>
        <v>0</v>
      </c>
      <c r="AK133" s="522">
        <f t="shared" ca="1" si="103"/>
        <v>0</v>
      </c>
      <c r="AL133" s="522">
        <f t="shared" ca="1" si="104"/>
        <v>0</v>
      </c>
      <c r="AM133" s="522">
        <f t="shared" ca="1" si="83"/>
        <v>0</v>
      </c>
      <c r="AN133" s="523">
        <f t="shared" ca="1" si="84"/>
        <v>0</v>
      </c>
      <c r="AO133" s="523">
        <f t="shared" ca="1" si="105"/>
        <v>0</v>
      </c>
      <c r="AP133" s="524">
        <f t="shared" ca="1" si="106"/>
        <v>0</v>
      </c>
      <c r="AQ133" s="525">
        <f ca="1">IF(AND(SUM(AQ$7:AQ132)=1, SUM($AP133:AP133)=1,OR($AF133=1,$AE133=1)),1,0)</f>
        <v>0</v>
      </c>
      <c r="AR133" s="525">
        <f ca="1">IF(AND(SUM(AR$7:AR132)=1, SUM($AP133:AQ133)=1,OR($AF133=1,$AE133=1)),1,0)</f>
        <v>0</v>
      </c>
      <c r="AS133" s="526">
        <f ca="1">IF(AND(SUM(AS$7:AS132)=1, SUM($AP133:AR133)=1,OR($AF133=1,AD133=1),SUM(AX$7:AX132)&lt;2),1,0)</f>
        <v>0</v>
      </c>
      <c r="AT133" s="526">
        <f ca="1">IF(AND(SUM(AT$7:AT132)=1, SUM($AP133:AS133)=1,OR($AG133=1,$AH133=1,$AF133=1,$AD133=1)),1,0)</f>
        <v>0</v>
      </c>
      <c r="AU133" s="526">
        <f ca="1">IF(AND(SUM(AU$7:AU132)=1, SUM($AP133:AT133)=1,OR($AG133=1,$AH133=1,$AF133=1,$AD133=1)),1,0)</f>
        <v>0</v>
      </c>
      <c r="AV133" s="526">
        <f ca="1">IF(AND(SUM(AV$7:AV132)=1, SUM($AP133:AU133)=1,OR($AG133=1,$AH133=1,$AF133=1,$AD133=1)),1,0)</f>
        <v>0</v>
      </c>
      <c r="AW133" s="526">
        <f ca="1">IF(AND(SUM(AW$7:AW132)=1, SUM($AP133:AV133)=1,OR($AG133=1,$AH133=1,$AF133=1,$AD133=1)),1,0)</f>
        <v>0</v>
      </c>
      <c r="AX133" s="526">
        <f ca="1">IF(AND(SUM(AX$7:AX132)=1, SUM($AP133:AW133)=1,SUM(AS$7:AS132)&lt;2,OR(AG133=1,AH133=1,AD133=1)),1,0)</f>
        <v>0</v>
      </c>
      <c r="AY133" s="526">
        <f ca="1">IF(AND(SUM(AY$7:AY132)=1,OR($AI133=1)),1,0)</f>
        <v>0</v>
      </c>
      <c r="AZ133" s="526">
        <f ca="1">IF(AND(SUM(AZ$7:AZ132)=1,OR($AB133=1)),1,0)</f>
        <v>0</v>
      </c>
      <c r="BA133" s="527">
        <f ca="1">IF(SUM($AP133:AZ133)=1,1,0)</f>
        <v>0</v>
      </c>
      <c r="BB133" s="528" t="str">
        <f t="shared" ca="1" si="112"/>
        <v/>
      </c>
      <c r="BC133" s="526" t="str">
        <f t="shared" ca="1" si="112"/>
        <v/>
      </c>
      <c r="BD133" s="526" t="str">
        <f t="shared" ca="1" si="112"/>
        <v/>
      </c>
      <c r="BE133" s="526" t="str">
        <f t="shared" ca="1" si="111"/>
        <v/>
      </c>
      <c r="BF133" s="526" t="str">
        <f t="shared" ca="1" si="111"/>
        <v/>
      </c>
      <c r="BG133" s="526" t="str">
        <f t="shared" ca="1" si="111"/>
        <v/>
      </c>
      <c r="BH133" s="526" t="str">
        <f t="shared" ca="1" si="111"/>
        <v/>
      </c>
      <c r="BI133" s="526" t="str">
        <f t="shared" ca="1" si="111"/>
        <v/>
      </c>
      <c r="BJ133" s="526" t="str">
        <f t="shared" ca="1" si="101"/>
        <v/>
      </c>
      <c r="BK133" s="526" t="str">
        <f t="shared" ca="1" si="101"/>
        <v/>
      </c>
      <c r="BL133" s="527" t="str">
        <f t="shared" ca="1" si="101"/>
        <v/>
      </c>
      <c r="BM133" s="487" t="str">
        <f t="shared" ca="1" si="115"/>
        <v/>
      </c>
      <c r="BN133" s="488" t="str">
        <f t="shared" ca="1" si="115"/>
        <v/>
      </c>
      <c r="BO133" s="488" t="str">
        <f t="shared" ca="1" si="115"/>
        <v/>
      </c>
      <c r="BP133" s="488" t="str">
        <f t="shared" ca="1" si="114"/>
        <v/>
      </c>
      <c r="BQ133" s="488" t="str">
        <f t="shared" ca="1" si="114"/>
        <v/>
      </c>
      <c r="BR133" s="488" t="str">
        <f t="shared" ca="1" si="114"/>
        <v/>
      </c>
      <c r="BS133" s="488" t="str">
        <f t="shared" ca="1" si="114"/>
        <v/>
      </c>
      <c r="BT133" s="488" t="str">
        <f t="shared" ca="1" si="95"/>
        <v/>
      </c>
      <c r="BU133" s="489" t="str">
        <f t="shared" ca="1" si="95"/>
        <v/>
      </c>
      <c r="BV133" s="584"/>
      <c r="BW133" s="440"/>
      <c r="BX133" s="441" t="str">
        <f t="shared" ca="1" si="113"/>
        <v/>
      </c>
      <c r="BY133" s="394" t="str">
        <f t="shared" ca="1" si="108"/>
        <v/>
      </c>
      <c r="BZ133" s="394" t="str">
        <f t="shared" ca="1" si="110"/>
        <v/>
      </c>
      <c r="CA133" s="394" t="str">
        <f t="shared" ca="1" si="109"/>
        <v/>
      </c>
      <c r="CB133" s="468"/>
      <c r="CC133" s="467">
        <f ca="1">'Product CodesCentral'!G126</f>
        <v>0</v>
      </c>
      <c r="CD133" s="440"/>
      <c r="CE133" s="440"/>
      <c r="CF133" s="440"/>
      <c r="CG133" s="584"/>
      <c r="CH133" s="584"/>
      <c r="CI133" s="584"/>
      <c r="CJ133" s="584"/>
      <c r="CK133" s="584"/>
      <c r="CL133" s="584"/>
      <c r="CM133" s="584"/>
      <c r="CN133" s="584"/>
      <c r="CO133" s="584"/>
      <c r="CP133" s="584"/>
      <c r="CQ133" s="584"/>
      <c r="CR133" s="584"/>
      <c r="CS133" s="584"/>
      <c r="CT133" s="584"/>
      <c r="CU133" s="584"/>
      <c r="CV133" s="584"/>
      <c r="CW133" s="584"/>
      <c r="CX133" s="584"/>
      <c r="CY133" s="584"/>
      <c r="CZ133" s="584"/>
      <c r="DA133" s="584"/>
      <c r="DB133" s="584"/>
      <c r="DC133" s="584"/>
      <c r="DD133" s="584"/>
      <c r="DE133" s="584"/>
      <c r="DF133" s="584"/>
      <c r="DG133" s="584"/>
      <c r="DH133" s="584"/>
      <c r="DI133" s="584"/>
      <c r="DJ133" s="584"/>
      <c r="DK133" s="584"/>
      <c r="DL133" s="584"/>
      <c r="DM133" s="584"/>
      <c r="DN133" s="584"/>
      <c r="DO133" s="584"/>
      <c r="DP133" s="584"/>
      <c r="DQ133" s="584"/>
      <c r="DR133" s="584"/>
      <c r="DS133" s="584"/>
      <c r="DT133" s="584"/>
      <c r="DU133" s="584"/>
      <c r="DV133" s="584"/>
      <c r="DW133" s="584"/>
      <c r="DX133" s="584"/>
      <c r="DY133" s="584"/>
      <c r="DZ133" s="584"/>
      <c r="EA133" s="584"/>
      <c r="EB133" s="584"/>
      <c r="EC133" s="584"/>
      <c r="ED133" s="584"/>
      <c r="EE133" s="584"/>
      <c r="EF133" s="584"/>
      <c r="EG133" s="584"/>
      <c r="EH133" s="584"/>
      <c r="EI133" s="584"/>
      <c r="EJ133" s="584"/>
      <c r="EK133" s="584"/>
      <c r="EL133" s="584"/>
      <c r="EM133" s="584"/>
      <c r="EN133" s="584"/>
      <c r="EO133" s="584"/>
      <c r="EP133" s="584"/>
      <c r="EQ133" s="584"/>
      <c r="ER133" s="584"/>
      <c r="ES133" s="584"/>
      <c r="ET133" s="584"/>
      <c r="EU133" s="584"/>
      <c r="EV133" s="584"/>
      <c r="EW133" s="584"/>
      <c r="EX133" s="584"/>
      <c r="EY133" s="584"/>
      <c r="EZ133" s="584"/>
      <c r="FA133" s="584"/>
      <c r="FB133" s="584"/>
      <c r="FC133" s="584"/>
      <c r="FD133" s="584"/>
      <c r="FE133" s="584"/>
      <c r="FF133" s="584"/>
      <c r="FG133" s="584"/>
      <c r="FH133" s="584"/>
      <c r="FI133" s="584"/>
      <c r="FJ133" s="584"/>
      <c r="FK133" s="584"/>
      <c r="FL133" s="584"/>
      <c r="FM133" s="584"/>
      <c r="FN133" s="584"/>
      <c r="FO133" s="584"/>
      <c r="FP133" s="584"/>
      <c r="FQ133" s="584"/>
      <c r="FR133" s="584"/>
      <c r="FS133" s="584"/>
      <c r="FT133" s="584"/>
    </row>
    <row r="134" spans="1:176" s="585" customFormat="1" ht="15" customHeight="1" x14ac:dyDescent="0.25">
      <c r="A134" s="440"/>
      <c r="B134" s="468"/>
      <c r="C134" s="586"/>
      <c r="D134" s="587"/>
      <c r="E134" s="588"/>
      <c r="F134" s="468"/>
      <c r="G134" s="468"/>
      <c r="H134" s="556"/>
      <c r="I134" s="444"/>
      <c r="J134" s="474"/>
      <c r="K134" s="474" t="str">
        <f t="shared" ca="1" si="71"/>
        <v>[5 - -]</v>
      </c>
      <c r="L134" s="474"/>
      <c r="M134" s="474" t="str">
        <f t="shared" si="93"/>
        <v>[5 - -]</v>
      </c>
      <c r="N134" s="474" t="str">
        <f t="shared" ca="1" si="94"/>
        <v/>
      </c>
      <c r="O134" s="448" t="str">
        <f t="shared" ca="1" si="68"/>
        <v/>
      </c>
      <c r="P134" s="448" t="str">
        <f t="shared" ca="1" si="69"/>
        <v/>
      </c>
      <c r="Q134" s="449" t="str">
        <f t="shared" ca="1" si="92"/>
        <v/>
      </c>
      <c r="R134" s="475" t="str">
        <f t="shared" si="67"/>
        <v/>
      </c>
      <c r="S134" s="474" t="str">
        <f>""</f>
        <v/>
      </c>
      <c r="T134" s="591"/>
      <c r="U134" s="592"/>
      <c r="V134" s="592"/>
      <c r="W134" s="476" t="str">
        <f t="shared" ca="1" si="100"/>
        <v/>
      </c>
      <c r="X134" s="477" t="str">
        <f t="shared" ca="1" si="72"/>
        <v/>
      </c>
      <c r="Y134" s="477" t="str">
        <f t="shared" ca="1" si="73"/>
        <v/>
      </c>
      <c r="Z134" s="477" t="str">
        <f t="shared" ca="1" si="74"/>
        <v/>
      </c>
      <c r="AA134" s="583">
        <f ca="1">SelectionDataCentral!C134</f>
        <v>0</v>
      </c>
      <c r="AB134" s="521">
        <f t="shared" ca="1" si="75"/>
        <v>0</v>
      </c>
      <c r="AC134" s="522">
        <f t="shared" ca="1" si="102"/>
        <v>0</v>
      </c>
      <c r="AD134" s="522">
        <f t="shared" ca="1" si="77"/>
        <v>0</v>
      </c>
      <c r="AE134" s="522">
        <f t="shared" ca="1" si="98"/>
        <v>0</v>
      </c>
      <c r="AF134" s="522">
        <f t="shared" ca="1" si="99"/>
        <v>0</v>
      </c>
      <c r="AG134" s="522">
        <f t="shared" ca="1" si="78"/>
        <v>0</v>
      </c>
      <c r="AH134" s="522">
        <f t="shared" ca="1" si="79"/>
        <v>0</v>
      </c>
      <c r="AI134" s="522">
        <f t="shared" ca="1" si="80"/>
        <v>0</v>
      </c>
      <c r="AJ134" s="522">
        <f t="shared" ca="1" si="90"/>
        <v>0</v>
      </c>
      <c r="AK134" s="522">
        <f t="shared" ca="1" si="103"/>
        <v>0</v>
      </c>
      <c r="AL134" s="522">
        <f t="shared" ca="1" si="104"/>
        <v>0</v>
      </c>
      <c r="AM134" s="522">
        <f t="shared" ca="1" si="83"/>
        <v>0</v>
      </c>
      <c r="AN134" s="523">
        <f t="shared" ca="1" si="84"/>
        <v>0</v>
      </c>
      <c r="AO134" s="523">
        <f t="shared" ca="1" si="105"/>
        <v>0</v>
      </c>
      <c r="AP134" s="524">
        <f t="shared" ca="1" si="106"/>
        <v>0</v>
      </c>
      <c r="AQ134" s="525">
        <f ca="1">IF(AND(SUM(AQ$7:AQ133)=1, SUM($AP134:AP134)=1,OR($AF134=1,$AE134=1)),1,0)</f>
        <v>0</v>
      </c>
      <c r="AR134" s="525">
        <f ca="1">IF(AND(SUM(AR$7:AR133)=1, SUM($AP134:AQ134)=1,OR($AF134=1,$AE134=1)),1,0)</f>
        <v>0</v>
      </c>
      <c r="AS134" s="526">
        <f ca="1">IF(AND(SUM(AS$7:AS133)=1, SUM($AP134:AR134)=1,OR($AF134=1,AD134=1),SUM(AX$7:AX133)&lt;2),1,0)</f>
        <v>0</v>
      </c>
      <c r="AT134" s="526">
        <f ca="1">IF(AND(SUM(AT$7:AT133)=1, SUM($AP134:AS134)=1,OR($AG134=1,$AH134=1,$AF134=1,$AD134=1)),1,0)</f>
        <v>0</v>
      </c>
      <c r="AU134" s="526">
        <f ca="1">IF(AND(SUM(AU$7:AU133)=1, SUM($AP134:AT134)=1,OR($AG134=1,$AH134=1,$AF134=1,$AD134=1)),1,0)</f>
        <v>0</v>
      </c>
      <c r="AV134" s="526">
        <f ca="1">IF(AND(SUM(AV$7:AV133)=1, SUM($AP134:AU134)=1,OR($AG134=1,$AH134=1,$AF134=1,$AD134=1)),1,0)</f>
        <v>0</v>
      </c>
      <c r="AW134" s="526">
        <f ca="1">IF(AND(SUM(AW$7:AW133)=1, SUM($AP134:AV134)=1,OR($AG134=1,$AH134=1,$AF134=1,$AD134=1)),1,0)</f>
        <v>0</v>
      </c>
      <c r="AX134" s="526">
        <f ca="1">IF(AND(SUM(AX$7:AX133)=1, SUM($AP134:AW134)=1,SUM(AS$7:AS133)&lt;2,OR(AG134=1,AH134=1,AD134=1)),1,0)</f>
        <v>0</v>
      </c>
      <c r="AY134" s="526">
        <f ca="1">IF(AND(SUM(AY$7:AY133)=1,OR($AI134=1)),1,0)</f>
        <v>0</v>
      </c>
      <c r="AZ134" s="526">
        <f ca="1">IF(AND(SUM(AZ$7:AZ133)=1,OR($AB134=1)),1,0)</f>
        <v>0</v>
      </c>
      <c r="BA134" s="527">
        <f ca="1">IF(SUM($AP134:AZ134)=1,1,0)</f>
        <v>0</v>
      </c>
      <c r="BB134" s="528" t="str">
        <f t="shared" ca="1" si="112"/>
        <v/>
      </c>
      <c r="BC134" s="526" t="str">
        <f t="shared" ca="1" si="112"/>
        <v/>
      </c>
      <c r="BD134" s="526" t="str">
        <f t="shared" ca="1" si="112"/>
        <v/>
      </c>
      <c r="BE134" s="526" t="str">
        <f t="shared" ca="1" si="111"/>
        <v/>
      </c>
      <c r="BF134" s="526" t="str">
        <f t="shared" ca="1" si="111"/>
        <v/>
      </c>
      <c r="BG134" s="526" t="str">
        <f t="shared" ca="1" si="111"/>
        <v/>
      </c>
      <c r="BH134" s="526" t="str">
        <f t="shared" ca="1" si="111"/>
        <v/>
      </c>
      <c r="BI134" s="526" t="str">
        <f t="shared" ca="1" si="111"/>
        <v/>
      </c>
      <c r="BJ134" s="526" t="str">
        <f t="shared" ca="1" si="101"/>
        <v/>
      </c>
      <c r="BK134" s="526" t="str">
        <f t="shared" ca="1" si="101"/>
        <v/>
      </c>
      <c r="BL134" s="527" t="str">
        <f t="shared" ca="1" si="101"/>
        <v/>
      </c>
      <c r="BM134" s="487" t="str">
        <f t="shared" ca="1" si="115"/>
        <v/>
      </c>
      <c r="BN134" s="488" t="str">
        <f t="shared" ca="1" si="115"/>
        <v/>
      </c>
      <c r="BO134" s="488" t="str">
        <f t="shared" ca="1" si="115"/>
        <v/>
      </c>
      <c r="BP134" s="488" t="str">
        <f t="shared" ca="1" si="114"/>
        <v/>
      </c>
      <c r="BQ134" s="488" t="str">
        <f t="shared" ca="1" si="114"/>
        <v/>
      </c>
      <c r="BR134" s="488" t="str">
        <f t="shared" ca="1" si="114"/>
        <v/>
      </c>
      <c r="BS134" s="488" t="str">
        <f t="shared" ca="1" si="114"/>
        <v/>
      </c>
      <c r="BT134" s="488" t="str">
        <f t="shared" ca="1" si="95"/>
        <v/>
      </c>
      <c r="BU134" s="489" t="str">
        <f t="shared" ca="1" si="95"/>
        <v/>
      </c>
      <c r="BV134" s="584"/>
      <c r="BW134" s="440"/>
      <c r="BX134" s="441" t="str">
        <f t="shared" ca="1" si="113"/>
        <v/>
      </c>
      <c r="BY134" s="394" t="str">
        <f t="shared" ca="1" si="108"/>
        <v/>
      </c>
      <c r="BZ134" s="394" t="str">
        <f t="shared" ca="1" si="110"/>
        <v/>
      </c>
      <c r="CA134" s="394" t="str">
        <f t="shared" ca="1" si="109"/>
        <v/>
      </c>
      <c r="CB134" s="468"/>
      <c r="CC134" s="467">
        <f ca="1">'Product CodesCentral'!G127</f>
        <v>0</v>
      </c>
      <c r="CD134" s="440"/>
      <c r="CE134" s="440"/>
      <c r="CF134" s="440"/>
      <c r="CG134" s="584"/>
      <c r="CH134" s="584"/>
      <c r="CI134" s="584"/>
      <c r="CJ134" s="584"/>
      <c r="CK134" s="584"/>
      <c r="CL134" s="584"/>
      <c r="CM134" s="584"/>
      <c r="CN134" s="584"/>
      <c r="CO134" s="584"/>
      <c r="CP134" s="584"/>
      <c r="CQ134" s="584"/>
      <c r="CR134" s="584"/>
      <c r="CS134" s="584"/>
      <c r="CT134" s="584"/>
      <c r="CU134" s="584"/>
      <c r="CV134" s="584"/>
      <c r="CW134" s="584"/>
      <c r="CX134" s="584"/>
      <c r="CY134" s="584"/>
      <c r="CZ134" s="584"/>
      <c r="DA134" s="584"/>
      <c r="DB134" s="584"/>
      <c r="DC134" s="584"/>
      <c r="DD134" s="584"/>
      <c r="DE134" s="584"/>
      <c r="DF134" s="584"/>
      <c r="DG134" s="584"/>
      <c r="DH134" s="584"/>
      <c r="DI134" s="584"/>
      <c r="DJ134" s="584"/>
      <c r="DK134" s="584"/>
      <c r="DL134" s="584"/>
      <c r="DM134" s="584"/>
      <c r="DN134" s="584"/>
      <c r="DO134" s="584"/>
      <c r="DP134" s="584"/>
      <c r="DQ134" s="584"/>
      <c r="DR134" s="584"/>
      <c r="DS134" s="584"/>
      <c r="DT134" s="584"/>
      <c r="DU134" s="584"/>
      <c r="DV134" s="584"/>
      <c r="DW134" s="584"/>
      <c r="DX134" s="584"/>
      <c r="DY134" s="584"/>
      <c r="DZ134" s="584"/>
      <c r="EA134" s="584"/>
      <c r="EB134" s="584"/>
      <c r="EC134" s="584"/>
      <c r="ED134" s="584"/>
      <c r="EE134" s="584"/>
      <c r="EF134" s="584"/>
      <c r="EG134" s="584"/>
      <c r="EH134" s="584"/>
      <c r="EI134" s="584"/>
      <c r="EJ134" s="584"/>
      <c r="EK134" s="584"/>
      <c r="EL134" s="584"/>
      <c r="EM134" s="584"/>
      <c r="EN134" s="584"/>
      <c r="EO134" s="584"/>
      <c r="EP134" s="584"/>
      <c r="EQ134" s="584"/>
      <c r="ER134" s="584"/>
      <c r="ES134" s="584"/>
      <c r="ET134" s="584"/>
      <c r="EU134" s="584"/>
      <c r="EV134" s="584"/>
      <c r="EW134" s="584"/>
      <c r="EX134" s="584"/>
      <c r="EY134" s="584"/>
      <c r="EZ134" s="584"/>
      <c r="FA134" s="584"/>
      <c r="FB134" s="584"/>
      <c r="FC134" s="584"/>
      <c r="FD134" s="584"/>
      <c r="FE134" s="584"/>
      <c r="FF134" s="584"/>
      <c r="FG134" s="584"/>
      <c r="FH134" s="584"/>
      <c r="FI134" s="584"/>
      <c r="FJ134" s="584"/>
      <c r="FK134" s="584"/>
      <c r="FL134" s="584"/>
      <c r="FM134" s="584"/>
      <c r="FN134" s="584"/>
      <c r="FO134" s="584"/>
      <c r="FP134" s="584"/>
      <c r="FQ134" s="584"/>
      <c r="FR134" s="584"/>
      <c r="FS134" s="584"/>
      <c r="FT134" s="584"/>
    </row>
    <row r="135" spans="1:176" s="585" customFormat="1" ht="15" customHeight="1" x14ac:dyDescent="0.25">
      <c r="A135" s="440"/>
      <c r="B135" s="468"/>
      <c r="C135" s="589"/>
      <c r="D135" s="587"/>
      <c r="E135" s="588"/>
      <c r="F135" s="590"/>
      <c r="G135" s="590"/>
      <c r="H135" s="556"/>
      <c r="I135" s="444"/>
      <c r="J135" s="474"/>
      <c r="K135" s="474" t="str">
        <f t="shared" ca="1" si="71"/>
        <v>[5 - -]</v>
      </c>
      <c r="L135" s="474"/>
      <c r="M135" s="474" t="str">
        <f t="shared" si="93"/>
        <v>[5 - -]</v>
      </c>
      <c r="N135" s="474" t="str">
        <f t="shared" ca="1" si="94"/>
        <v/>
      </c>
      <c r="O135" s="448" t="str">
        <f t="shared" ca="1" si="68"/>
        <v/>
      </c>
      <c r="P135" s="448" t="str">
        <f t="shared" ca="1" si="69"/>
        <v/>
      </c>
      <c r="Q135" s="449" t="str">
        <f t="shared" ca="1" si="92"/>
        <v/>
      </c>
      <c r="R135" s="475" t="str">
        <f t="shared" ref="R135:R140" si="116">S135</f>
        <v/>
      </c>
      <c r="S135" s="474" t="str">
        <f>""</f>
        <v/>
      </c>
      <c r="T135" s="591"/>
      <c r="U135" s="592"/>
      <c r="V135" s="592"/>
      <c r="W135" s="476" t="str">
        <f t="shared" ca="1" si="100"/>
        <v/>
      </c>
      <c r="X135" s="477" t="str">
        <f t="shared" ca="1" si="72"/>
        <v/>
      </c>
      <c r="Y135" s="477" t="str">
        <f t="shared" ca="1" si="73"/>
        <v/>
      </c>
      <c r="Z135" s="477" t="str">
        <f t="shared" ca="1" si="74"/>
        <v/>
      </c>
      <c r="AA135" s="583">
        <f ca="1">SelectionDataCentral!C135</f>
        <v>0</v>
      </c>
      <c r="AB135" s="521">
        <f t="shared" ca="1" si="75"/>
        <v>0</v>
      </c>
      <c r="AC135" s="522">
        <f t="shared" ca="1" si="102"/>
        <v>0</v>
      </c>
      <c r="AD135" s="522">
        <f t="shared" ca="1" si="77"/>
        <v>0</v>
      </c>
      <c r="AE135" s="522">
        <f t="shared" ca="1" si="98"/>
        <v>0</v>
      </c>
      <c r="AF135" s="522">
        <f t="shared" ca="1" si="99"/>
        <v>0</v>
      </c>
      <c r="AG135" s="522">
        <f t="shared" ca="1" si="78"/>
        <v>0</v>
      </c>
      <c r="AH135" s="522">
        <f t="shared" ca="1" si="79"/>
        <v>0</v>
      </c>
      <c r="AI135" s="522">
        <f t="shared" ca="1" si="80"/>
        <v>0</v>
      </c>
      <c r="AJ135" s="522">
        <f t="shared" ca="1" si="90"/>
        <v>0</v>
      </c>
      <c r="AK135" s="522">
        <f t="shared" ca="1" si="103"/>
        <v>0</v>
      </c>
      <c r="AL135" s="522">
        <f t="shared" ca="1" si="104"/>
        <v>0</v>
      </c>
      <c r="AM135" s="522">
        <f t="shared" ca="1" si="83"/>
        <v>0</v>
      </c>
      <c r="AN135" s="523">
        <f t="shared" ca="1" si="84"/>
        <v>0</v>
      </c>
      <c r="AO135" s="523">
        <f t="shared" ca="1" si="105"/>
        <v>0</v>
      </c>
      <c r="AP135" s="524">
        <f t="shared" ca="1" si="106"/>
        <v>0</v>
      </c>
      <c r="AQ135" s="525">
        <f ca="1">IF(AND(SUM(AQ$7:AQ134)=1, SUM($AP135:AP135)=1,OR($AF135=1,$AE135=1)),1,0)</f>
        <v>0</v>
      </c>
      <c r="AR135" s="525">
        <f ca="1">IF(AND(SUM(AR$7:AR134)=1, SUM($AP135:AQ135)=1,OR($AF135=1,$AE135=1)),1,0)</f>
        <v>0</v>
      </c>
      <c r="AS135" s="526">
        <f ca="1">IF(AND(SUM(AS$7:AS134)=1, SUM($AP135:AR135)=1,OR($AF135=1,AD135=1),SUM(AX$7:AX134)&lt;2),1,0)</f>
        <v>0</v>
      </c>
      <c r="AT135" s="526">
        <f ca="1">IF(AND(SUM(AT$7:AT134)=1, SUM($AP135:AS135)=1,OR($AG135=1,$AH135=1,$AF135=1,$AD135=1)),1,0)</f>
        <v>0</v>
      </c>
      <c r="AU135" s="526">
        <f ca="1">IF(AND(SUM(AU$7:AU134)=1, SUM($AP135:AT135)=1,OR($AG135=1,$AH135=1,$AF135=1,$AD135=1)),1,0)</f>
        <v>0</v>
      </c>
      <c r="AV135" s="526">
        <f ca="1">IF(AND(SUM(AV$7:AV134)=1, SUM($AP135:AU135)=1,OR($AG135=1,$AH135=1,$AF135=1,$AD135=1)),1,0)</f>
        <v>0</v>
      </c>
      <c r="AW135" s="526">
        <f ca="1">IF(AND(SUM(AW$7:AW134)=1, SUM($AP135:AV135)=1,OR($AG135=1,$AH135=1,$AF135=1,$AD135=1)),1,0)</f>
        <v>0</v>
      </c>
      <c r="AX135" s="526">
        <f ca="1">IF(AND(SUM(AX$7:AX134)=1, SUM($AP135:AW135)=1,SUM(AS$7:AS134)&lt;2,OR(AG135=1,AH135=1,AD135=1)),1,0)</f>
        <v>0</v>
      </c>
      <c r="AY135" s="526">
        <f ca="1">IF(AND(SUM(AY$7:AY134)=1,OR($AI135=1)),1,0)</f>
        <v>0</v>
      </c>
      <c r="AZ135" s="526">
        <f ca="1">IF(AND(SUM(AZ$7:AZ134)=1,OR($AB135=1)),1,0)</f>
        <v>0</v>
      </c>
      <c r="BA135" s="527">
        <f ca="1">IF(SUM($AP135:AZ135)=1,1,0)</f>
        <v>0</v>
      </c>
      <c r="BB135" s="528" t="str">
        <f t="shared" ca="1" si="112"/>
        <v/>
      </c>
      <c r="BC135" s="526" t="str">
        <f t="shared" ca="1" si="112"/>
        <v/>
      </c>
      <c r="BD135" s="526" t="str">
        <f t="shared" ca="1" si="112"/>
        <v/>
      </c>
      <c r="BE135" s="526" t="str">
        <f t="shared" ca="1" si="111"/>
        <v/>
      </c>
      <c r="BF135" s="526" t="str">
        <f t="shared" ca="1" si="111"/>
        <v/>
      </c>
      <c r="BG135" s="526" t="str">
        <f t="shared" ca="1" si="111"/>
        <v/>
      </c>
      <c r="BH135" s="526" t="str">
        <f t="shared" ca="1" si="111"/>
        <v/>
      </c>
      <c r="BI135" s="526" t="str">
        <f t="shared" ca="1" si="111"/>
        <v/>
      </c>
      <c r="BJ135" s="526" t="str">
        <f t="shared" ca="1" si="101"/>
        <v/>
      </c>
      <c r="BK135" s="526" t="str">
        <f t="shared" ca="1" si="101"/>
        <v/>
      </c>
      <c r="BL135" s="527" t="str">
        <f t="shared" ca="1" si="101"/>
        <v/>
      </c>
      <c r="BM135" s="487" t="str">
        <f t="shared" ca="1" si="115"/>
        <v/>
      </c>
      <c r="BN135" s="488" t="str">
        <f t="shared" ca="1" si="115"/>
        <v/>
      </c>
      <c r="BO135" s="488" t="str">
        <f t="shared" ca="1" si="115"/>
        <v/>
      </c>
      <c r="BP135" s="488" t="str">
        <f t="shared" ca="1" si="114"/>
        <v/>
      </c>
      <c r="BQ135" s="488" t="str">
        <f t="shared" ca="1" si="114"/>
        <v/>
      </c>
      <c r="BR135" s="488" t="str">
        <f t="shared" ca="1" si="114"/>
        <v/>
      </c>
      <c r="BS135" s="488" t="str">
        <f t="shared" ca="1" si="114"/>
        <v/>
      </c>
      <c r="BT135" s="488" t="str">
        <f t="shared" ca="1" si="95"/>
        <v/>
      </c>
      <c r="BU135" s="489" t="str">
        <f t="shared" ca="1" si="95"/>
        <v/>
      </c>
      <c r="BV135" s="584"/>
      <c r="BW135" s="440"/>
      <c r="BX135" s="441" t="str">
        <f t="shared" ca="1" si="113"/>
        <v/>
      </c>
      <c r="BY135" s="394" t="str">
        <f t="shared" ca="1" si="108"/>
        <v/>
      </c>
      <c r="BZ135" s="394" t="str">
        <f t="shared" ca="1" si="110"/>
        <v/>
      </c>
      <c r="CA135" s="394" t="str">
        <f t="shared" ca="1" si="109"/>
        <v/>
      </c>
      <c r="CB135" s="468"/>
      <c r="CC135" s="467">
        <f ca="1">'Product CodesCentral'!G128</f>
        <v>0</v>
      </c>
      <c r="CD135" s="440"/>
      <c r="CE135" s="440"/>
      <c r="CF135" s="440"/>
      <c r="CG135" s="584"/>
      <c r="CH135" s="584"/>
      <c r="CI135" s="584"/>
      <c r="CJ135" s="584"/>
      <c r="CK135" s="584"/>
      <c r="CL135" s="584"/>
      <c r="CM135" s="584"/>
      <c r="CN135" s="584"/>
      <c r="CO135" s="584"/>
      <c r="CP135" s="584"/>
      <c r="CQ135" s="584"/>
      <c r="CR135" s="584"/>
      <c r="CS135" s="584"/>
      <c r="CT135" s="584"/>
      <c r="CU135" s="584"/>
      <c r="CV135" s="584"/>
      <c r="CW135" s="584"/>
      <c r="CX135" s="584"/>
      <c r="CY135" s="584"/>
      <c r="CZ135" s="584"/>
      <c r="DA135" s="584"/>
      <c r="DB135" s="584"/>
      <c r="DC135" s="584"/>
      <c r="DD135" s="584"/>
      <c r="DE135" s="584"/>
      <c r="DF135" s="584"/>
      <c r="DG135" s="584"/>
      <c r="DH135" s="584"/>
      <c r="DI135" s="584"/>
      <c r="DJ135" s="584"/>
      <c r="DK135" s="584"/>
      <c r="DL135" s="584"/>
      <c r="DM135" s="584"/>
      <c r="DN135" s="584"/>
      <c r="DO135" s="584"/>
      <c r="DP135" s="584"/>
      <c r="DQ135" s="584"/>
      <c r="DR135" s="584"/>
      <c r="DS135" s="584"/>
      <c r="DT135" s="584"/>
      <c r="DU135" s="584"/>
      <c r="DV135" s="584"/>
      <c r="DW135" s="584"/>
      <c r="DX135" s="584"/>
      <c r="DY135" s="584"/>
      <c r="DZ135" s="584"/>
      <c r="EA135" s="584"/>
      <c r="EB135" s="584"/>
      <c r="EC135" s="584"/>
      <c r="ED135" s="584"/>
      <c r="EE135" s="584"/>
      <c r="EF135" s="584"/>
      <c r="EG135" s="584"/>
      <c r="EH135" s="584"/>
      <c r="EI135" s="584"/>
      <c r="EJ135" s="584"/>
      <c r="EK135" s="584"/>
      <c r="EL135" s="584"/>
      <c r="EM135" s="584"/>
      <c r="EN135" s="584"/>
      <c r="EO135" s="584"/>
      <c r="EP135" s="584"/>
      <c r="EQ135" s="584"/>
      <c r="ER135" s="584"/>
      <c r="ES135" s="584"/>
      <c r="ET135" s="584"/>
      <c r="EU135" s="584"/>
      <c r="EV135" s="584"/>
      <c r="EW135" s="584"/>
      <c r="EX135" s="584"/>
      <c r="EY135" s="584"/>
      <c r="EZ135" s="584"/>
      <c r="FA135" s="584"/>
      <c r="FB135" s="584"/>
      <c r="FC135" s="584"/>
      <c r="FD135" s="584"/>
      <c r="FE135" s="584"/>
      <c r="FF135" s="584"/>
      <c r="FG135" s="584"/>
      <c r="FH135" s="584"/>
      <c r="FI135" s="584"/>
      <c r="FJ135" s="584"/>
      <c r="FK135" s="584"/>
      <c r="FL135" s="584"/>
      <c r="FM135" s="584"/>
      <c r="FN135" s="584"/>
      <c r="FO135" s="584"/>
      <c r="FP135" s="584"/>
      <c r="FQ135" s="584"/>
      <c r="FR135" s="584"/>
      <c r="FS135" s="584"/>
      <c r="FT135" s="584"/>
    </row>
    <row r="136" spans="1:176" s="585" customFormat="1" ht="15" customHeight="1" x14ac:dyDescent="0.25">
      <c r="A136" s="440"/>
      <c r="B136" s="468"/>
      <c r="C136" s="586"/>
      <c r="D136" s="587"/>
      <c r="E136" s="588"/>
      <c r="F136" s="468"/>
      <c r="G136" s="468"/>
      <c r="H136" s="556"/>
      <c r="I136" s="444"/>
      <c r="J136" s="474"/>
      <c r="K136" s="474" t="str">
        <f t="shared" ca="1" si="71"/>
        <v>[5 - -]</v>
      </c>
      <c r="L136" s="474"/>
      <c r="M136" s="474" t="str">
        <f t="shared" si="93"/>
        <v>[5 - -]</v>
      </c>
      <c r="N136" s="474" t="str">
        <f t="shared" ca="1" si="94"/>
        <v/>
      </c>
      <c r="O136" s="448" t="str">
        <f t="shared" ref="O136:O140" ca="1" si="117" xml:space="preserve"> IF(AND(OR($F136=$AS$6,$F136=$AX$6,$F136=$AY$6,$F136=$AT$6,$F136=$AU$6),SEC_NEEDED&gt;0),1,"")</f>
        <v/>
      </c>
      <c r="P136" s="448" t="str">
        <f t="shared" ref="P136:P140" ca="1" si="118" xml:space="preserve"> IF(AND(OR($F136=$AS$6,$F136=$AX$6,$F136=$AY$6,$F136=$AT$6,$F136=$AU$6,$F136=$AZ$6),SEM_NEEDED&gt;0),1,"")</f>
        <v/>
      </c>
      <c r="Q136" s="449" t="str">
        <f t="shared" ca="1" si="92"/>
        <v/>
      </c>
      <c r="R136" s="475" t="str">
        <f t="shared" si="116"/>
        <v/>
      </c>
      <c r="S136" s="474" t="str">
        <f>""</f>
        <v/>
      </c>
      <c r="T136" s="591"/>
      <c r="U136" s="592"/>
      <c r="V136" s="592"/>
      <c r="W136" s="476" t="str">
        <f t="shared" ref="W136:W140" ca="1" si="119">IF(OR(F136=$AQ$6,F136=$AR$6),"",CONCATENATE(X136,Y136,Z136,BM136,BN136,BO136,BP136,BQ136,BR136,BS136,BT136,BU136))</f>
        <v/>
      </c>
      <c r="X136" s="477" t="str">
        <f t="shared" ca="1" si="72"/>
        <v/>
      </c>
      <c r="Y136" s="477" t="str">
        <f t="shared" ca="1" si="73"/>
        <v/>
      </c>
      <c r="Z136" s="477" t="str">
        <f t="shared" ca="1" si="74"/>
        <v/>
      </c>
      <c r="AA136" s="583">
        <f ca="1">SelectionDataCentral!C136</f>
        <v>0</v>
      </c>
      <c r="AB136" s="521">
        <f t="shared" ca="1" si="75"/>
        <v>0</v>
      </c>
      <c r="AC136" s="522">
        <f t="shared" ca="1" si="102"/>
        <v>0</v>
      </c>
      <c r="AD136" s="522">
        <f t="shared" ca="1" si="77"/>
        <v>0</v>
      </c>
      <c r="AE136" s="522">
        <f t="shared" ca="1" si="98"/>
        <v>0</v>
      </c>
      <c r="AF136" s="522">
        <f t="shared" ca="1" si="99"/>
        <v>0</v>
      </c>
      <c r="AG136" s="522">
        <f t="shared" ca="1" si="78"/>
        <v>0</v>
      </c>
      <c r="AH136" s="522">
        <f t="shared" ca="1" si="79"/>
        <v>0</v>
      </c>
      <c r="AI136" s="522">
        <f t="shared" ca="1" si="80"/>
        <v>0</v>
      </c>
      <c r="AJ136" s="522">
        <f t="shared" ca="1" si="90"/>
        <v>0</v>
      </c>
      <c r="AK136" s="522">
        <f t="shared" ca="1" si="103"/>
        <v>0</v>
      </c>
      <c r="AL136" s="522">
        <f t="shared" ca="1" si="104"/>
        <v>0</v>
      </c>
      <c r="AM136" s="522">
        <f t="shared" ca="1" si="83"/>
        <v>0</v>
      </c>
      <c r="AN136" s="523">
        <f t="shared" ca="1" si="84"/>
        <v>0</v>
      </c>
      <c r="AO136" s="523">
        <f t="shared" ca="1" si="105"/>
        <v>0</v>
      </c>
      <c r="AP136" s="524">
        <f t="shared" ca="1" si="106"/>
        <v>0</v>
      </c>
      <c r="AQ136" s="525">
        <f ca="1">IF(AND(SUM(AQ$7:AQ135)=1, SUM($AP136:AP136)=1,OR($AF136=1,$AE136=1)),1,0)</f>
        <v>0</v>
      </c>
      <c r="AR136" s="525">
        <f ca="1">IF(AND(SUM(AR$7:AR135)=1, SUM($AP136:AQ136)=1,OR($AF136=1,$AE136=1)),1,0)</f>
        <v>0</v>
      </c>
      <c r="AS136" s="526">
        <f ca="1">IF(AND(SUM(AS$7:AS135)=1, SUM($AP136:AR136)=1,OR($AF136=1,AD136=1),SUM(AX$7:AX135)&lt;2),1,0)</f>
        <v>0</v>
      </c>
      <c r="AT136" s="526">
        <f ca="1">IF(AND(SUM(AT$7:AT135)=1, SUM($AP136:AS136)=1,OR($AG136=1,$AH136=1,$AF136=1,$AD136=1)),1,0)</f>
        <v>0</v>
      </c>
      <c r="AU136" s="526">
        <f ca="1">IF(AND(SUM(AU$7:AU135)=1, SUM($AP136:AT136)=1,OR($AG136=1,$AH136=1,$AF136=1,$AD136=1)),1,0)</f>
        <v>0</v>
      </c>
      <c r="AV136" s="526">
        <f ca="1">IF(AND(SUM(AV$7:AV135)=1, SUM($AP136:AU136)=1,OR($AG136=1,$AH136=1,$AF136=1,$AD136=1)),1,0)</f>
        <v>0</v>
      </c>
      <c r="AW136" s="526">
        <f ca="1">IF(AND(SUM(AW$7:AW135)=1, SUM($AP136:AV136)=1,OR($AG136=1,$AH136=1,$AF136=1,$AD136=1)),1,0)</f>
        <v>0</v>
      </c>
      <c r="AX136" s="526">
        <f ca="1">IF(AND(SUM(AX$7:AX135)=1, SUM($AP136:AW136)=1,SUM(AS$7:AS135)&lt;2,OR(AG136=1,AH136=1,AD136=1)),1,0)</f>
        <v>0</v>
      </c>
      <c r="AY136" s="526">
        <f ca="1">IF(AND(SUM(AY$7:AY135)=1,OR($AI136=1)),1,0)</f>
        <v>0</v>
      </c>
      <c r="AZ136" s="526">
        <f ca="1">IF(AND(SUM(AZ$7:AZ135)=1,OR($AB136=1)),1,0)</f>
        <v>0</v>
      </c>
      <c r="BA136" s="527">
        <f ca="1">IF(SUM($AP136:AZ136)=1,1,0)</f>
        <v>0</v>
      </c>
      <c r="BB136" s="528" t="str">
        <f t="shared" ca="1" si="112"/>
        <v/>
      </c>
      <c r="BC136" s="526" t="str">
        <f t="shared" ca="1" si="112"/>
        <v/>
      </c>
      <c r="BD136" s="526" t="str">
        <f t="shared" ca="1" si="112"/>
        <v/>
      </c>
      <c r="BE136" s="526" t="str">
        <f t="shared" ca="1" si="111"/>
        <v/>
      </c>
      <c r="BF136" s="526" t="str">
        <f t="shared" ca="1" si="111"/>
        <v/>
      </c>
      <c r="BG136" s="526" t="str">
        <f t="shared" ca="1" si="111"/>
        <v/>
      </c>
      <c r="BH136" s="526" t="str">
        <f t="shared" ca="1" si="111"/>
        <v/>
      </c>
      <c r="BI136" s="526" t="str">
        <f t="shared" ca="1" si="111"/>
        <v/>
      </c>
      <c r="BJ136" s="526" t="str">
        <f t="shared" ca="1" si="101"/>
        <v/>
      </c>
      <c r="BK136" s="526" t="str">
        <f t="shared" ca="1" si="101"/>
        <v/>
      </c>
      <c r="BL136" s="527" t="str">
        <f t="shared" ca="1" si="101"/>
        <v/>
      </c>
      <c r="BM136" s="487" t="str">
        <f t="shared" ca="1" si="115"/>
        <v/>
      </c>
      <c r="BN136" s="488" t="str">
        <f t="shared" ca="1" si="115"/>
        <v/>
      </c>
      <c r="BO136" s="488" t="str">
        <f t="shared" ca="1" si="115"/>
        <v/>
      </c>
      <c r="BP136" s="488" t="str">
        <f t="shared" ca="1" si="114"/>
        <v/>
      </c>
      <c r="BQ136" s="488" t="str">
        <f t="shared" ca="1" si="114"/>
        <v/>
      </c>
      <c r="BR136" s="488" t="str">
        <f t="shared" ca="1" si="114"/>
        <v/>
      </c>
      <c r="BS136" s="488" t="str">
        <f t="shared" ca="1" si="114"/>
        <v/>
      </c>
      <c r="BT136" s="488" t="str">
        <f t="shared" ca="1" si="95"/>
        <v/>
      </c>
      <c r="BU136" s="489" t="str">
        <f t="shared" ca="1" si="95"/>
        <v/>
      </c>
      <c r="BV136" s="584"/>
      <c r="BW136" s="440"/>
      <c r="BX136" s="441" t="str">
        <f t="shared" ca="1" si="113"/>
        <v/>
      </c>
      <c r="BY136" s="394" t="str">
        <f t="shared" ca="1" si="108"/>
        <v/>
      </c>
      <c r="BZ136" s="394" t="str">
        <f t="shared" ca="1" si="110"/>
        <v/>
      </c>
      <c r="CA136" s="394" t="str">
        <f t="shared" ca="1" si="109"/>
        <v/>
      </c>
      <c r="CB136" s="468"/>
      <c r="CC136" s="467">
        <f ca="1">'Product CodesCentral'!G129</f>
        <v>0</v>
      </c>
      <c r="CD136" s="440"/>
      <c r="CE136" s="440"/>
      <c r="CF136" s="440"/>
      <c r="CG136" s="584"/>
      <c r="CH136" s="584"/>
      <c r="CI136" s="584"/>
      <c r="CJ136" s="584"/>
      <c r="CK136" s="584"/>
      <c r="CL136" s="584"/>
      <c r="CM136" s="584"/>
      <c r="CN136" s="584"/>
      <c r="CO136" s="584"/>
      <c r="CP136" s="584"/>
      <c r="CQ136" s="584"/>
      <c r="CR136" s="584"/>
      <c r="CS136" s="584"/>
      <c r="CT136" s="584"/>
      <c r="CU136" s="584"/>
      <c r="CV136" s="584"/>
      <c r="CW136" s="584"/>
      <c r="CX136" s="584"/>
      <c r="CY136" s="584"/>
      <c r="CZ136" s="584"/>
      <c r="DA136" s="584"/>
      <c r="DB136" s="584"/>
      <c r="DC136" s="584"/>
      <c r="DD136" s="584"/>
      <c r="DE136" s="584"/>
      <c r="DF136" s="584"/>
      <c r="DG136" s="584"/>
      <c r="DH136" s="584"/>
      <c r="DI136" s="584"/>
      <c r="DJ136" s="584"/>
      <c r="DK136" s="584"/>
      <c r="DL136" s="584"/>
      <c r="DM136" s="584"/>
      <c r="DN136" s="584"/>
      <c r="DO136" s="584"/>
      <c r="DP136" s="584"/>
      <c r="DQ136" s="584"/>
      <c r="DR136" s="584"/>
      <c r="DS136" s="584"/>
      <c r="DT136" s="584"/>
      <c r="DU136" s="584"/>
      <c r="DV136" s="584"/>
      <c r="DW136" s="584"/>
      <c r="DX136" s="584"/>
      <c r="DY136" s="584"/>
      <c r="DZ136" s="584"/>
      <c r="EA136" s="584"/>
      <c r="EB136" s="584"/>
      <c r="EC136" s="584"/>
      <c r="ED136" s="584"/>
      <c r="EE136" s="584"/>
      <c r="EF136" s="584"/>
      <c r="EG136" s="584"/>
      <c r="EH136" s="584"/>
      <c r="EI136" s="584"/>
      <c r="EJ136" s="584"/>
      <c r="EK136" s="584"/>
      <c r="EL136" s="584"/>
      <c r="EM136" s="584"/>
      <c r="EN136" s="584"/>
      <c r="EO136" s="584"/>
      <c r="EP136" s="584"/>
      <c r="EQ136" s="584"/>
      <c r="ER136" s="584"/>
      <c r="ES136" s="584"/>
      <c r="ET136" s="584"/>
      <c r="EU136" s="584"/>
      <c r="EV136" s="584"/>
      <c r="EW136" s="584"/>
      <c r="EX136" s="584"/>
      <c r="EY136" s="584"/>
      <c r="EZ136" s="584"/>
      <c r="FA136" s="584"/>
      <c r="FB136" s="584"/>
      <c r="FC136" s="584"/>
      <c r="FD136" s="584"/>
      <c r="FE136" s="584"/>
      <c r="FF136" s="584"/>
      <c r="FG136" s="584"/>
      <c r="FH136" s="584"/>
      <c r="FI136" s="584"/>
      <c r="FJ136" s="584"/>
      <c r="FK136" s="584"/>
      <c r="FL136" s="584"/>
      <c r="FM136" s="584"/>
      <c r="FN136" s="584"/>
      <c r="FO136" s="584"/>
      <c r="FP136" s="584"/>
      <c r="FQ136" s="584"/>
      <c r="FR136" s="584"/>
      <c r="FS136" s="584"/>
      <c r="FT136" s="584"/>
    </row>
    <row r="137" spans="1:176" s="585" customFormat="1" ht="15" customHeight="1" x14ac:dyDescent="0.25">
      <c r="A137" s="440"/>
      <c r="B137" s="468"/>
      <c r="C137" s="589"/>
      <c r="D137" s="587"/>
      <c r="E137" s="588"/>
      <c r="F137" s="590"/>
      <c r="G137" s="590"/>
      <c r="H137" s="556"/>
      <c r="I137" s="444"/>
      <c r="J137" s="474"/>
      <c r="K137" s="474" t="str">
        <f t="shared" ref="K137:K140" ca="1" si="120">IF(CONCATENATE(M137,L137,N137,O137,P137)="","-",CONCATENATE(M137,L137,N137,O137,P137))</f>
        <v>[5 - -]</v>
      </c>
      <c r="L137" s="474"/>
      <c r="M137" s="474" t="str">
        <f t="shared" si="93"/>
        <v>[5 - -]</v>
      </c>
      <c r="N137" s="474" t="str">
        <f t="shared" ca="1" si="94"/>
        <v/>
      </c>
      <c r="O137" s="448" t="str">
        <f t="shared" ca="1" si="117"/>
        <v/>
      </c>
      <c r="P137" s="448" t="str">
        <f t="shared" ca="1" si="118"/>
        <v/>
      </c>
      <c r="Q137" s="449" t="str">
        <f t="shared" ca="1" si="92"/>
        <v/>
      </c>
      <c r="R137" s="475" t="str">
        <f t="shared" si="116"/>
        <v/>
      </c>
      <c r="S137" s="474" t="str">
        <f>""</f>
        <v/>
      </c>
      <c r="T137" s="591"/>
      <c r="U137" s="592"/>
      <c r="V137" s="592"/>
      <c r="W137" s="476" t="str">
        <f t="shared" ca="1" si="119"/>
        <v/>
      </c>
      <c r="X137" s="477" t="str">
        <f t="shared" ref="X137:X140" ca="1" si="121">IF($AA137="AI"," [402-AI","")</f>
        <v/>
      </c>
      <c r="Y137" s="477" t="str">
        <f t="shared" ref="Y137:Y140" ca="1" si="122">IF(OR($AA137="DO_ALL",$AA137="DO_GIO")," [403-DO","")</f>
        <v/>
      </c>
      <c r="Z137" s="477" t="str">
        <f t="shared" ref="Z137:Z140" ca="1" si="123">IF($AA137="DI"," [401-DI","")</f>
        <v/>
      </c>
      <c r="AA137" s="583">
        <f ca="1">SelectionDataCentral!C137</f>
        <v>0</v>
      </c>
      <c r="AB137" s="521">
        <f t="shared" ref="AB137:AB140" ca="1" si="124">IF(AND(OR(AA137="MB"),AP137=1),1,0)</f>
        <v>0</v>
      </c>
      <c r="AC137" s="522">
        <f t="shared" ca="1" si="102"/>
        <v>0</v>
      </c>
      <c r="AD137" s="522">
        <f t="shared" ref="AD137:AD140" ca="1" si="125">IF(AND(AA137="DO_GIO",AP137=1),1,0)</f>
        <v>0</v>
      </c>
      <c r="AE137" s="522">
        <f t="shared" ca="1" si="98"/>
        <v>0</v>
      </c>
      <c r="AF137" s="522">
        <f t="shared" ca="1" si="99"/>
        <v>0</v>
      </c>
      <c r="AG137" s="522">
        <f t="shared" ref="AG137:AG140" ca="1" si="126">IF(AND(AA137="DI",AP137=1),1,0)</f>
        <v>0</v>
      </c>
      <c r="AH137" s="522">
        <f t="shared" ref="AH137:AH140" ca="1" si="127">IF(AND(AA137="AI",AP137=1),1,0)</f>
        <v>0</v>
      </c>
      <c r="AI137" s="522">
        <f t="shared" ref="AI137:AI140" ca="1" si="128">IF(AND(AA137="AO",AP137=1),1,0)</f>
        <v>0</v>
      </c>
      <c r="AJ137" s="522">
        <f t="shared" ca="1" si="90"/>
        <v>0</v>
      </c>
      <c r="AK137" s="522">
        <f t="shared" ca="1" si="103"/>
        <v>0</v>
      </c>
      <c r="AL137" s="522">
        <f t="shared" ca="1" si="104"/>
        <v>0</v>
      </c>
      <c r="AM137" s="522">
        <f t="shared" ref="AM137:AM140" ca="1" si="129">IF(AND(AA137="H",AP137=1),1,0)</f>
        <v>0</v>
      </c>
      <c r="AN137" s="523">
        <f t="shared" ref="AN137:AN140" ca="1" si="130">IF(AND(AA137="S",AP137=1),1,0)</f>
        <v>0</v>
      </c>
      <c r="AO137" s="523">
        <f t="shared" ca="1" si="105"/>
        <v>0</v>
      </c>
      <c r="AP137" s="524">
        <f t="shared" ca="1" si="106"/>
        <v>0</v>
      </c>
      <c r="AQ137" s="525">
        <f ca="1">IF(AND(SUM(AQ$7:AQ136)=1, SUM($AP137:AP137)=1,OR($AF137=1,$AE137=1)),1,0)</f>
        <v>0</v>
      </c>
      <c r="AR137" s="525">
        <f ca="1">IF(AND(SUM(AR$7:AR136)=1, SUM($AP137:AQ137)=1,OR($AF137=1,$AE137=1)),1,0)</f>
        <v>0</v>
      </c>
      <c r="AS137" s="526">
        <f ca="1">IF(AND(SUM(AS$7:AS136)=1, SUM($AP137:AR137)=1,OR($AF137=1,AD137=1),SUM(AX$7:AX136)&lt;2),1,0)</f>
        <v>0</v>
      </c>
      <c r="AT137" s="526">
        <f ca="1">IF(AND(SUM(AT$7:AT136)=1, SUM($AP137:AS137)=1,OR($AG137=1,$AH137=1,$AF137=1,$AD137=1)),1,0)</f>
        <v>0</v>
      </c>
      <c r="AU137" s="526">
        <f ca="1">IF(AND(SUM(AU$7:AU136)=1, SUM($AP137:AT137)=1,OR($AG137=1,$AH137=1,$AF137=1,$AD137=1)),1,0)</f>
        <v>0</v>
      </c>
      <c r="AV137" s="526">
        <f ca="1">IF(AND(SUM(AV$7:AV136)=1, SUM($AP137:AU137)=1,OR($AG137=1,$AH137=1,$AF137=1,$AD137=1)),1,0)</f>
        <v>0</v>
      </c>
      <c r="AW137" s="526">
        <f ca="1">IF(AND(SUM(AW$7:AW136)=1, SUM($AP137:AV137)=1,OR($AG137=1,$AH137=1,$AF137=1,$AD137=1)),1,0)</f>
        <v>0</v>
      </c>
      <c r="AX137" s="526">
        <f ca="1">IF(AND(SUM(AX$7:AX136)=1, SUM($AP137:AW137)=1,SUM(AS$7:AS136)&lt;2,OR(AG137=1,AH137=1,AD137=1)),1,0)</f>
        <v>0</v>
      </c>
      <c r="AY137" s="526">
        <f ca="1">IF(AND(SUM(AY$7:AY136)=1,OR($AI137=1)),1,0)</f>
        <v>0</v>
      </c>
      <c r="AZ137" s="526">
        <f ca="1">IF(AND(SUM(AZ$7:AZ136)=1,OR($AB137=1)),1,0)</f>
        <v>0</v>
      </c>
      <c r="BA137" s="527">
        <f ca="1">IF(SUM($AP137:AZ137)=1,1,0)</f>
        <v>0</v>
      </c>
      <c r="BB137" s="528" t="str">
        <f t="shared" ca="1" si="112"/>
        <v/>
      </c>
      <c r="BC137" s="526" t="str">
        <f t="shared" ca="1" si="112"/>
        <v/>
      </c>
      <c r="BD137" s="526" t="str">
        <f t="shared" ca="1" si="112"/>
        <v/>
      </c>
      <c r="BE137" s="526" t="str">
        <f t="shared" ca="1" si="111"/>
        <v/>
      </c>
      <c r="BF137" s="526" t="str">
        <f t="shared" ca="1" si="111"/>
        <v/>
      </c>
      <c r="BG137" s="526" t="str">
        <f t="shared" ca="1" si="111"/>
        <v/>
      </c>
      <c r="BH137" s="526" t="str">
        <f t="shared" ca="1" si="111"/>
        <v/>
      </c>
      <c r="BI137" s="526" t="str">
        <f t="shared" ca="1" si="111"/>
        <v/>
      </c>
      <c r="BJ137" s="526" t="str">
        <f t="shared" ca="1" si="101"/>
        <v/>
      </c>
      <c r="BK137" s="526" t="str">
        <f t="shared" ca="1" si="101"/>
        <v/>
      </c>
      <c r="BL137" s="527" t="str">
        <f t="shared" ca="1" si="101"/>
        <v/>
      </c>
      <c r="BM137" s="487" t="str">
        <f t="shared" ca="1" si="115"/>
        <v/>
      </c>
      <c r="BN137" s="488" t="str">
        <f t="shared" ca="1" si="115"/>
        <v/>
      </c>
      <c r="BO137" s="488" t="str">
        <f t="shared" ca="1" si="115"/>
        <v/>
      </c>
      <c r="BP137" s="488" t="str">
        <f t="shared" ca="1" si="114"/>
        <v/>
      </c>
      <c r="BQ137" s="488" t="str">
        <f t="shared" ca="1" si="114"/>
        <v/>
      </c>
      <c r="BR137" s="488" t="str">
        <f t="shared" ca="1" si="114"/>
        <v/>
      </c>
      <c r="BS137" s="488" t="str">
        <f t="shared" ca="1" si="114"/>
        <v/>
      </c>
      <c r="BT137" s="488" t="str">
        <f t="shared" ca="1" si="95"/>
        <v/>
      </c>
      <c r="BU137" s="489" t="str">
        <f t="shared" ca="1" si="95"/>
        <v/>
      </c>
      <c r="BV137" s="584"/>
      <c r="BW137" s="440"/>
      <c r="BX137" s="441" t="str">
        <f t="shared" ca="1" si="113"/>
        <v/>
      </c>
      <c r="BY137" s="394" t="str">
        <f t="shared" ca="1" si="108"/>
        <v/>
      </c>
      <c r="BZ137" s="394" t="str">
        <f t="shared" ca="1" si="110"/>
        <v/>
      </c>
      <c r="CA137" s="394" t="str">
        <f t="shared" ca="1" si="109"/>
        <v/>
      </c>
      <c r="CB137" s="468"/>
      <c r="CC137" s="467">
        <f ca="1">'Product CodesCentral'!G130</f>
        <v>0</v>
      </c>
      <c r="CD137" s="440"/>
      <c r="CE137" s="440"/>
      <c r="CF137" s="440"/>
      <c r="CG137" s="584"/>
      <c r="CH137" s="584"/>
      <c r="CI137" s="584"/>
      <c r="CJ137" s="584"/>
      <c r="CK137" s="584"/>
      <c r="CL137" s="584"/>
      <c r="CM137" s="584"/>
      <c r="CN137" s="584"/>
      <c r="CO137" s="584"/>
      <c r="CP137" s="584"/>
      <c r="CQ137" s="584"/>
      <c r="CR137" s="584"/>
      <c r="CS137" s="584"/>
      <c r="CT137" s="584"/>
      <c r="CU137" s="584"/>
      <c r="CV137" s="584"/>
      <c r="CW137" s="584"/>
      <c r="CX137" s="584"/>
      <c r="CY137" s="584"/>
      <c r="CZ137" s="584"/>
      <c r="DA137" s="584"/>
      <c r="DB137" s="584"/>
      <c r="DC137" s="584"/>
      <c r="DD137" s="584"/>
      <c r="DE137" s="584"/>
      <c r="DF137" s="584"/>
      <c r="DG137" s="584"/>
      <c r="DH137" s="584"/>
      <c r="DI137" s="584"/>
      <c r="DJ137" s="584"/>
      <c r="DK137" s="584"/>
      <c r="DL137" s="584"/>
      <c r="DM137" s="584"/>
      <c r="DN137" s="584"/>
      <c r="DO137" s="584"/>
      <c r="DP137" s="584"/>
      <c r="DQ137" s="584"/>
      <c r="DR137" s="584"/>
      <c r="DS137" s="584"/>
      <c r="DT137" s="584"/>
      <c r="DU137" s="584"/>
      <c r="DV137" s="584"/>
      <c r="DW137" s="584"/>
      <c r="DX137" s="584"/>
      <c r="DY137" s="584"/>
      <c r="DZ137" s="584"/>
      <c r="EA137" s="584"/>
      <c r="EB137" s="584"/>
      <c r="EC137" s="584"/>
      <c r="ED137" s="584"/>
      <c r="EE137" s="584"/>
      <c r="EF137" s="584"/>
      <c r="EG137" s="584"/>
      <c r="EH137" s="584"/>
      <c r="EI137" s="584"/>
      <c r="EJ137" s="584"/>
      <c r="EK137" s="584"/>
      <c r="EL137" s="584"/>
      <c r="EM137" s="584"/>
      <c r="EN137" s="584"/>
      <c r="EO137" s="584"/>
      <c r="EP137" s="584"/>
      <c r="EQ137" s="584"/>
      <c r="ER137" s="584"/>
      <c r="ES137" s="584"/>
      <c r="ET137" s="584"/>
      <c r="EU137" s="584"/>
      <c r="EV137" s="584"/>
      <c r="EW137" s="584"/>
      <c r="EX137" s="584"/>
      <c r="EY137" s="584"/>
      <c r="EZ137" s="584"/>
      <c r="FA137" s="584"/>
      <c r="FB137" s="584"/>
      <c r="FC137" s="584"/>
      <c r="FD137" s="584"/>
      <c r="FE137" s="584"/>
      <c r="FF137" s="584"/>
      <c r="FG137" s="584"/>
      <c r="FH137" s="584"/>
      <c r="FI137" s="584"/>
      <c r="FJ137" s="584"/>
      <c r="FK137" s="584"/>
      <c r="FL137" s="584"/>
      <c r="FM137" s="584"/>
      <c r="FN137" s="584"/>
      <c r="FO137" s="584"/>
      <c r="FP137" s="584"/>
      <c r="FQ137" s="584"/>
      <c r="FR137" s="584"/>
      <c r="FS137" s="584"/>
      <c r="FT137" s="584"/>
    </row>
    <row r="138" spans="1:176" s="585" customFormat="1" ht="15" customHeight="1" x14ac:dyDescent="0.25">
      <c r="A138" s="440"/>
      <c r="B138" s="468"/>
      <c r="C138" s="586"/>
      <c r="D138" s="587"/>
      <c r="E138" s="588"/>
      <c r="F138" s="468"/>
      <c r="G138" s="468"/>
      <c r="H138" s="556"/>
      <c r="I138" s="444"/>
      <c r="J138" s="474"/>
      <c r="K138" s="474" t="str">
        <f t="shared" ca="1" si="120"/>
        <v>[5 - -]</v>
      </c>
      <c r="L138" s="474"/>
      <c r="M138" s="474" t="str">
        <f t="shared" si="93"/>
        <v>[5 - -]</v>
      </c>
      <c r="N138" s="474" t="str">
        <f t="shared" ca="1" si="94"/>
        <v/>
      </c>
      <c r="O138" s="448" t="str">
        <f t="shared" ca="1" si="117"/>
        <v/>
      </c>
      <c r="P138" s="448" t="str">
        <f t="shared" ca="1" si="118"/>
        <v/>
      </c>
      <c r="Q138" s="449" t="str">
        <f t="shared" ca="1" si="92"/>
        <v/>
      </c>
      <c r="R138" s="475" t="str">
        <f t="shared" si="116"/>
        <v/>
      </c>
      <c r="S138" s="474" t="str">
        <f>""</f>
        <v/>
      </c>
      <c r="T138" s="591"/>
      <c r="U138" s="592"/>
      <c r="V138" s="592"/>
      <c r="W138" s="476" t="str">
        <f t="shared" ca="1" si="119"/>
        <v/>
      </c>
      <c r="X138" s="477" t="str">
        <f t="shared" ca="1" si="121"/>
        <v/>
      </c>
      <c r="Y138" s="477" t="str">
        <f t="shared" ca="1" si="122"/>
        <v/>
      </c>
      <c r="Z138" s="477" t="str">
        <f t="shared" ca="1" si="123"/>
        <v/>
      </c>
      <c r="AA138" s="583">
        <f ca="1">SelectionDataCentral!C138</f>
        <v>0</v>
      </c>
      <c r="AB138" s="521">
        <f t="shared" ca="1" si="124"/>
        <v>0</v>
      </c>
      <c r="AC138" s="522">
        <f t="shared" ca="1" si="102"/>
        <v>0</v>
      </c>
      <c r="AD138" s="522">
        <f t="shared" ca="1" si="125"/>
        <v>0</v>
      </c>
      <c r="AE138" s="522">
        <f t="shared" ca="1" si="98"/>
        <v>0</v>
      </c>
      <c r="AF138" s="522">
        <f t="shared" ca="1" si="99"/>
        <v>0</v>
      </c>
      <c r="AG138" s="522">
        <f t="shared" ca="1" si="126"/>
        <v>0</v>
      </c>
      <c r="AH138" s="522">
        <f t="shared" ca="1" si="127"/>
        <v>0</v>
      </c>
      <c r="AI138" s="522">
        <f t="shared" ca="1" si="128"/>
        <v>0</v>
      </c>
      <c r="AJ138" s="522">
        <f t="shared" ref="AJ138:AJ140" ca="1" si="131">SUM(AF138:AH138)</f>
        <v>0</v>
      </c>
      <c r="AK138" s="522">
        <f t="shared" ca="1" si="103"/>
        <v>0</v>
      </c>
      <c r="AL138" s="522">
        <f t="shared" ca="1" si="104"/>
        <v>0</v>
      </c>
      <c r="AM138" s="522">
        <f t="shared" ca="1" si="129"/>
        <v>0</v>
      </c>
      <c r="AN138" s="523">
        <f t="shared" ca="1" si="130"/>
        <v>0</v>
      </c>
      <c r="AO138" s="523">
        <f t="shared" ca="1" si="105"/>
        <v>0</v>
      </c>
      <c r="AP138" s="524">
        <f t="shared" ca="1" si="106"/>
        <v>0</v>
      </c>
      <c r="AQ138" s="525">
        <f ca="1">IF(AND(SUM(AQ$7:AQ137)=1, SUM($AP138:AP138)=1,OR($AF138=1,$AE138=1)),1,0)</f>
        <v>0</v>
      </c>
      <c r="AR138" s="525">
        <f ca="1">IF(AND(SUM(AR$7:AR137)=1, SUM($AP138:AQ138)=1,OR($AF138=1,$AE138=1)),1,0)</f>
        <v>0</v>
      </c>
      <c r="AS138" s="526">
        <f ca="1">IF(AND(SUM(AS$7:AS137)=1, SUM($AP138:AR138)=1,OR($AF138=1,AD138=1),SUM(AX$7:AX137)&lt;2),1,0)</f>
        <v>0</v>
      </c>
      <c r="AT138" s="526">
        <f ca="1">IF(AND(SUM(AT$7:AT137)=1, SUM($AP138:AS138)=1,OR($AG138=1,$AH138=1,$AF138=1,$AD138=1)),1,0)</f>
        <v>0</v>
      </c>
      <c r="AU138" s="526">
        <f ca="1">IF(AND(SUM(AU$7:AU137)=1, SUM($AP138:AT138)=1,OR($AG138=1,$AH138=1,$AF138=1,$AD138=1)),1,0)</f>
        <v>0</v>
      </c>
      <c r="AV138" s="526">
        <f ca="1">IF(AND(SUM(AV$7:AV137)=1, SUM($AP138:AU138)=1,OR($AG138=1,$AH138=1,$AF138=1,$AD138=1)),1,0)</f>
        <v>0</v>
      </c>
      <c r="AW138" s="526">
        <f ca="1">IF(AND(SUM(AW$7:AW137)=1, SUM($AP138:AV138)=1,OR($AG138=1,$AH138=1,$AF138=1,$AD138=1)),1,0)</f>
        <v>0</v>
      </c>
      <c r="AX138" s="526">
        <f ca="1">IF(AND(SUM(AX$7:AX137)=1, SUM($AP138:AW138)=1,SUM(AS$7:AS137)&lt;2,OR(AG138=1,AH138=1,AD138=1)),1,0)</f>
        <v>0</v>
      </c>
      <c r="AY138" s="526">
        <f ca="1">IF(AND(SUM(AY$7:AY137)=1,OR($AI138=1)),1,0)</f>
        <v>0</v>
      </c>
      <c r="AZ138" s="526">
        <f ca="1">IF(AND(SUM(AZ$7:AZ137)=1,OR($AB138=1)),1,0)</f>
        <v>0</v>
      </c>
      <c r="BA138" s="527">
        <f ca="1">IF(SUM($AP138:AZ138)=1,1,0)</f>
        <v>0</v>
      </c>
      <c r="BB138" s="528" t="str">
        <f t="shared" ca="1" si="112"/>
        <v/>
      </c>
      <c r="BC138" s="526" t="str">
        <f t="shared" ca="1" si="112"/>
        <v/>
      </c>
      <c r="BD138" s="526" t="str">
        <f t="shared" ca="1" si="112"/>
        <v/>
      </c>
      <c r="BE138" s="526" t="str">
        <f t="shared" ca="1" si="111"/>
        <v/>
      </c>
      <c r="BF138" s="526" t="str">
        <f t="shared" ca="1" si="111"/>
        <v/>
      </c>
      <c r="BG138" s="526" t="str">
        <f t="shared" ca="1" si="111"/>
        <v/>
      </c>
      <c r="BH138" s="526" t="str">
        <f t="shared" ca="1" si="111"/>
        <v/>
      </c>
      <c r="BI138" s="526" t="str">
        <f t="shared" ca="1" si="111"/>
        <v/>
      </c>
      <c r="BJ138" s="526" t="str">
        <f t="shared" ca="1" si="101"/>
        <v/>
      </c>
      <c r="BK138" s="526" t="str">
        <f t="shared" ca="1" si="101"/>
        <v/>
      </c>
      <c r="BL138" s="527" t="str">
        <f t="shared" ca="1" si="101"/>
        <v/>
      </c>
      <c r="BM138" s="487" t="str">
        <f t="shared" ca="1" si="115"/>
        <v/>
      </c>
      <c r="BN138" s="488" t="str">
        <f t="shared" ca="1" si="115"/>
        <v/>
      </c>
      <c r="BO138" s="488" t="str">
        <f t="shared" ca="1" si="115"/>
        <v/>
      </c>
      <c r="BP138" s="488" t="str">
        <f t="shared" ca="1" si="114"/>
        <v/>
      </c>
      <c r="BQ138" s="488" t="str">
        <f t="shared" ca="1" si="114"/>
        <v/>
      </c>
      <c r="BR138" s="488" t="str">
        <f t="shared" ca="1" si="114"/>
        <v/>
      </c>
      <c r="BS138" s="488" t="str">
        <f t="shared" ca="1" si="114"/>
        <v/>
      </c>
      <c r="BT138" s="488" t="str">
        <f t="shared" ca="1" si="95"/>
        <v/>
      </c>
      <c r="BU138" s="489" t="str">
        <f t="shared" ca="1" si="95"/>
        <v/>
      </c>
      <c r="BV138" s="584"/>
      <c r="BW138" s="440"/>
      <c r="BX138" s="441" t="str">
        <f t="shared" ca="1" si="113"/>
        <v/>
      </c>
      <c r="BY138" s="394" t="str">
        <f t="shared" ca="1" si="108"/>
        <v/>
      </c>
      <c r="BZ138" s="394" t="str">
        <f t="shared" ca="1" si="110"/>
        <v/>
      </c>
      <c r="CA138" s="394" t="str">
        <f t="shared" ca="1" si="109"/>
        <v/>
      </c>
      <c r="CB138" s="468"/>
      <c r="CC138" s="467">
        <f ca="1">'Product CodesCentral'!G131</f>
        <v>0</v>
      </c>
      <c r="CD138" s="440"/>
      <c r="CE138" s="440"/>
      <c r="CF138" s="440"/>
      <c r="CG138" s="584"/>
      <c r="CH138" s="584"/>
      <c r="CI138" s="584"/>
      <c r="CJ138" s="584"/>
      <c r="CK138" s="584"/>
      <c r="CL138" s="584"/>
      <c r="CM138" s="584"/>
      <c r="CN138" s="584"/>
      <c r="CO138" s="584"/>
      <c r="CP138" s="584"/>
      <c r="CQ138" s="584"/>
      <c r="CR138" s="584"/>
      <c r="CS138" s="584"/>
      <c r="CT138" s="584"/>
      <c r="CU138" s="584"/>
      <c r="CV138" s="584"/>
      <c r="CW138" s="584"/>
      <c r="CX138" s="584"/>
      <c r="CY138" s="584"/>
      <c r="CZ138" s="584"/>
      <c r="DA138" s="584"/>
      <c r="DB138" s="584"/>
      <c r="DC138" s="584"/>
      <c r="DD138" s="584"/>
      <c r="DE138" s="584"/>
      <c r="DF138" s="584"/>
      <c r="DG138" s="584"/>
      <c r="DH138" s="584"/>
      <c r="DI138" s="584"/>
      <c r="DJ138" s="584"/>
      <c r="DK138" s="584"/>
      <c r="DL138" s="584"/>
      <c r="DM138" s="584"/>
      <c r="DN138" s="584"/>
      <c r="DO138" s="584"/>
      <c r="DP138" s="584"/>
      <c r="DQ138" s="584"/>
      <c r="DR138" s="584"/>
      <c r="DS138" s="584"/>
      <c r="DT138" s="584"/>
      <c r="DU138" s="584"/>
      <c r="DV138" s="584"/>
      <c r="DW138" s="584"/>
      <c r="DX138" s="584"/>
      <c r="DY138" s="584"/>
      <c r="DZ138" s="584"/>
      <c r="EA138" s="584"/>
      <c r="EB138" s="584"/>
      <c r="EC138" s="584"/>
      <c r="ED138" s="584"/>
      <c r="EE138" s="584"/>
      <c r="EF138" s="584"/>
      <c r="EG138" s="584"/>
      <c r="EH138" s="584"/>
      <c r="EI138" s="584"/>
      <c r="EJ138" s="584"/>
      <c r="EK138" s="584"/>
      <c r="EL138" s="584"/>
      <c r="EM138" s="584"/>
      <c r="EN138" s="584"/>
      <c r="EO138" s="584"/>
      <c r="EP138" s="584"/>
      <c r="EQ138" s="584"/>
      <c r="ER138" s="584"/>
      <c r="ES138" s="584"/>
      <c r="ET138" s="584"/>
      <c r="EU138" s="584"/>
      <c r="EV138" s="584"/>
      <c r="EW138" s="584"/>
      <c r="EX138" s="584"/>
      <c r="EY138" s="584"/>
      <c r="EZ138" s="584"/>
      <c r="FA138" s="584"/>
      <c r="FB138" s="584"/>
      <c r="FC138" s="584"/>
      <c r="FD138" s="584"/>
      <c r="FE138" s="584"/>
      <c r="FF138" s="584"/>
      <c r="FG138" s="584"/>
      <c r="FH138" s="584"/>
      <c r="FI138" s="584"/>
      <c r="FJ138" s="584"/>
      <c r="FK138" s="584"/>
      <c r="FL138" s="584"/>
      <c r="FM138" s="584"/>
      <c r="FN138" s="584"/>
      <c r="FO138" s="584"/>
      <c r="FP138" s="584"/>
      <c r="FQ138" s="584"/>
      <c r="FR138" s="584"/>
      <c r="FS138" s="584"/>
      <c r="FT138" s="584"/>
    </row>
    <row r="139" spans="1:176" s="585" customFormat="1" ht="15" customHeight="1" x14ac:dyDescent="0.25">
      <c r="A139" s="440"/>
      <c r="B139" s="468"/>
      <c r="C139" s="589"/>
      <c r="D139" s="587"/>
      <c r="E139" s="588"/>
      <c r="F139" s="590"/>
      <c r="G139" s="590"/>
      <c r="H139" s="556"/>
      <c r="I139" s="444"/>
      <c r="J139" s="474"/>
      <c r="K139" s="474" t="str">
        <f t="shared" ca="1" si="120"/>
        <v>[5 - -]</v>
      </c>
      <c r="L139" s="474"/>
      <c r="M139" s="474" t="str">
        <f t="shared" si="93"/>
        <v>[5 - -]</v>
      </c>
      <c r="N139" s="474" t="str">
        <f t="shared" ca="1" si="94"/>
        <v/>
      </c>
      <c r="O139" s="448" t="str">
        <f t="shared" ca="1" si="117"/>
        <v/>
      </c>
      <c r="P139" s="448" t="str">
        <f t="shared" ca="1" si="118"/>
        <v/>
      </c>
      <c r="Q139" s="449" t="str">
        <f t="shared" ref="Q139:Q140" ca="1" si="132">IF(D139="-","",CONCATENATE(R139,W139))</f>
        <v/>
      </c>
      <c r="R139" s="475" t="str">
        <f t="shared" si="116"/>
        <v/>
      </c>
      <c r="S139" s="474" t="str">
        <f>""</f>
        <v/>
      </c>
      <c r="T139" s="591"/>
      <c r="U139" s="592"/>
      <c r="V139" s="592"/>
      <c r="W139" s="476" t="str">
        <f t="shared" ca="1" si="119"/>
        <v/>
      </c>
      <c r="X139" s="477" t="str">
        <f t="shared" ca="1" si="121"/>
        <v/>
      </c>
      <c r="Y139" s="477" t="str">
        <f t="shared" ca="1" si="122"/>
        <v/>
      </c>
      <c r="Z139" s="477" t="str">
        <f t="shared" ca="1" si="123"/>
        <v/>
      </c>
      <c r="AA139" s="583">
        <f ca="1">SelectionDataCentral!C139</f>
        <v>0</v>
      </c>
      <c r="AB139" s="521">
        <f t="shared" ca="1" si="124"/>
        <v>0</v>
      </c>
      <c r="AC139" s="522">
        <f t="shared" ca="1" si="102"/>
        <v>0</v>
      </c>
      <c r="AD139" s="522">
        <f t="shared" ca="1" si="125"/>
        <v>0</v>
      </c>
      <c r="AE139" s="522">
        <f t="shared" ca="1" si="98"/>
        <v>0</v>
      </c>
      <c r="AF139" s="522">
        <f t="shared" ca="1" si="99"/>
        <v>0</v>
      </c>
      <c r="AG139" s="522">
        <f t="shared" ca="1" si="126"/>
        <v>0</v>
      </c>
      <c r="AH139" s="522">
        <f t="shared" ca="1" si="127"/>
        <v>0</v>
      </c>
      <c r="AI139" s="522">
        <f t="shared" ca="1" si="128"/>
        <v>0</v>
      </c>
      <c r="AJ139" s="522">
        <f t="shared" ca="1" si="131"/>
        <v>0</v>
      </c>
      <c r="AK139" s="522">
        <f t="shared" ca="1" si="103"/>
        <v>0</v>
      </c>
      <c r="AL139" s="522">
        <f t="shared" ca="1" si="104"/>
        <v>0</v>
      </c>
      <c r="AM139" s="522">
        <f t="shared" ca="1" si="129"/>
        <v>0</v>
      </c>
      <c r="AN139" s="523">
        <f t="shared" ca="1" si="130"/>
        <v>0</v>
      </c>
      <c r="AO139" s="523">
        <f t="shared" ca="1" si="105"/>
        <v>0</v>
      </c>
      <c r="AP139" s="524">
        <f t="shared" ca="1" si="106"/>
        <v>0</v>
      </c>
      <c r="AQ139" s="525">
        <f ca="1">IF(AND(SUM(AQ$7:AQ138)=1, SUM($AP139:AP139)=1,OR($AF139=1,$AE139=1)),1,0)</f>
        <v>0</v>
      </c>
      <c r="AR139" s="525">
        <f ca="1">IF(AND(SUM(AR$7:AR138)=1, SUM($AP139:AQ139)=1,OR($AF139=1,$AE139=1)),1,0)</f>
        <v>0</v>
      </c>
      <c r="AS139" s="526">
        <f ca="1">IF(AND(SUM(AS$7:AS138)=1, SUM($AP139:AR139)=1,OR($AF139=1,AD139=1),SUM(AX$7:AX138)&lt;2),1,0)</f>
        <v>0</v>
      </c>
      <c r="AT139" s="526">
        <f ca="1">IF(AND(SUM(AT$7:AT138)=1, SUM($AP139:AS139)=1,OR($AG139=1,$AH139=1,$AF139=1,$AD139=1)),1,0)</f>
        <v>0</v>
      </c>
      <c r="AU139" s="526">
        <f ca="1">IF(AND(SUM(AU$7:AU138)=1, SUM($AP139:AT139)=1,OR($AG139=1,$AH139=1,$AF139=1,$AD139=1)),1,0)</f>
        <v>0</v>
      </c>
      <c r="AV139" s="526">
        <f ca="1">IF(AND(SUM(AV$7:AV138)=1, SUM($AP139:AU139)=1,OR($AG139=1,$AH139=1,$AF139=1,$AD139=1)),1,0)</f>
        <v>0</v>
      </c>
      <c r="AW139" s="526">
        <f ca="1">IF(AND(SUM(AW$7:AW138)=1, SUM($AP139:AV139)=1,OR($AG139=1,$AH139=1,$AF139=1,$AD139=1)),1,0)</f>
        <v>0</v>
      </c>
      <c r="AX139" s="526">
        <f ca="1">IF(AND(SUM(AX$7:AX138)=1, SUM($AP139:AW139)=1,SUM(AS$7:AS138)&lt;2,OR(AG139=1,AH139=1,AD139=1)),1,0)</f>
        <v>0</v>
      </c>
      <c r="AY139" s="526">
        <f ca="1">IF(AND(SUM(AY$7:AY138)=1,OR($AI139=1)),1,0)</f>
        <v>0</v>
      </c>
      <c r="AZ139" s="526">
        <f ca="1">IF(AND(SUM(AZ$7:AZ138)=1,OR($AB139=1)),1,0)</f>
        <v>0</v>
      </c>
      <c r="BA139" s="527">
        <f ca="1">IF(SUM($AP139:AZ139)=1,1,0)</f>
        <v>0</v>
      </c>
      <c r="BB139" s="528" t="str">
        <f t="shared" ca="1" si="112"/>
        <v/>
      </c>
      <c r="BC139" s="526" t="str">
        <f t="shared" ca="1" si="112"/>
        <v/>
      </c>
      <c r="BD139" s="526" t="str">
        <f t="shared" ca="1" si="112"/>
        <v/>
      </c>
      <c r="BE139" s="526" t="str">
        <f t="shared" ca="1" si="111"/>
        <v/>
      </c>
      <c r="BF139" s="526" t="str">
        <f t="shared" ca="1" si="111"/>
        <v/>
      </c>
      <c r="BG139" s="526" t="str">
        <f t="shared" ca="1" si="111"/>
        <v/>
      </c>
      <c r="BH139" s="526" t="str">
        <f t="shared" ca="1" si="111"/>
        <v/>
      </c>
      <c r="BI139" s="526" t="str">
        <f t="shared" ca="1" si="111"/>
        <v/>
      </c>
      <c r="BJ139" s="526" t="str">
        <f t="shared" ca="1" si="101"/>
        <v/>
      </c>
      <c r="BK139" s="526" t="str">
        <f t="shared" ca="1" si="101"/>
        <v/>
      </c>
      <c r="BL139" s="527" t="str">
        <f t="shared" ca="1" si="101"/>
        <v/>
      </c>
      <c r="BM139" s="487" t="str">
        <f t="shared" ca="1" si="115"/>
        <v/>
      </c>
      <c r="BN139" s="488" t="str">
        <f t="shared" ca="1" si="115"/>
        <v/>
      </c>
      <c r="BO139" s="488" t="str">
        <f t="shared" ca="1" si="115"/>
        <v/>
      </c>
      <c r="BP139" s="488" t="str">
        <f t="shared" ca="1" si="114"/>
        <v/>
      </c>
      <c r="BQ139" s="488" t="str">
        <f t="shared" ca="1" si="114"/>
        <v/>
      </c>
      <c r="BR139" s="488" t="str">
        <f t="shared" ca="1" si="114"/>
        <v/>
      </c>
      <c r="BS139" s="488" t="str">
        <f t="shared" ca="1" si="114"/>
        <v/>
      </c>
      <c r="BT139" s="488" t="str">
        <f t="shared" ca="1" si="95"/>
        <v/>
      </c>
      <c r="BU139" s="489" t="str">
        <f t="shared" ca="1" si="95"/>
        <v/>
      </c>
      <c r="BV139" s="584"/>
      <c r="BW139" s="440"/>
      <c r="BX139" s="441" t="str">
        <f t="shared" ca="1" si="113"/>
        <v/>
      </c>
      <c r="BY139" s="394" t="str">
        <f t="shared" ca="1" si="108"/>
        <v/>
      </c>
      <c r="BZ139" s="394" t="str">
        <f t="shared" ca="1" si="110"/>
        <v/>
      </c>
      <c r="CA139" s="394" t="str">
        <f t="shared" ca="1" si="109"/>
        <v/>
      </c>
      <c r="CB139" s="468"/>
      <c r="CC139" s="467">
        <f ca="1">'Product CodesCentral'!G132</f>
        <v>0</v>
      </c>
      <c r="CD139" s="440"/>
      <c r="CE139" s="440"/>
      <c r="CF139" s="440"/>
      <c r="CG139" s="584"/>
      <c r="CH139" s="584"/>
      <c r="CI139" s="584"/>
      <c r="CJ139" s="584"/>
      <c r="CK139" s="584"/>
      <c r="CL139" s="584"/>
      <c r="CM139" s="584"/>
      <c r="CN139" s="584"/>
      <c r="CO139" s="584"/>
      <c r="CP139" s="584"/>
      <c r="CQ139" s="584"/>
      <c r="CR139" s="584"/>
      <c r="CS139" s="584"/>
      <c r="CT139" s="584"/>
      <c r="CU139" s="584"/>
      <c r="CV139" s="584"/>
      <c r="CW139" s="584"/>
      <c r="CX139" s="584"/>
      <c r="CY139" s="584"/>
      <c r="CZ139" s="584"/>
      <c r="DA139" s="584"/>
      <c r="DB139" s="584"/>
      <c r="DC139" s="584"/>
      <c r="DD139" s="584"/>
      <c r="DE139" s="584"/>
      <c r="DF139" s="584"/>
      <c r="DG139" s="584"/>
      <c r="DH139" s="584"/>
      <c r="DI139" s="584"/>
      <c r="DJ139" s="584"/>
      <c r="DK139" s="584"/>
      <c r="DL139" s="584"/>
      <c r="DM139" s="584"/>
      <c r="DN139" s="584"/>
      <c r="DO139" s="584"/>
      <c r="DP139" s="584"/>
      <c r="DQ139" s="584"/>
      <c r="DR139" s="584"/>
      <c r="DS139" s="584"/>
      <c r="DT139" s="584"/>
      <c r="DU139" s="584"/>
      <c r="DV139" s="584"/>
      <c r="DW139" s="584"/>
      <c r="DX139" s="584"/>
      <c r="DY139" s="584"/>
      <c r="DZ139" s="584"/>
      <c r="EA139" s="584"/>
      <c r="EB139" s="584"/>
      <c r="EC139" s="584"/>
      <c r="ED139" s="584"/>
      <c r="EE139" s="584"/>
      <c r="EF139" s="584"/>
      <c r="EG139" s="584"/>
      <c r="EH139" s="584"/>
      <c r="EI139" s="584"/>
      <c r="EJ139" s="584"/>
      <c r="EK139" s="584"/>
      <c r="EL139" s="584"/>
      <c r="EM139" s="584"/>
      <c r="EN139" s="584"/>
      <c r="EO139" s="584"/>
      <c r="EP139" s="584"/>
      <c r="EQ139" s="584"/>
      <c r="ER139" s="584"/>
      <c r="ES139" s="584"/>
      <c r="ET139" s="584"/>
      <c r="EU139" s="584"/>
      <c r="EV139" s="584"/>
      <c r="EW139" s="584"/>
      <c r="EX139" s="584"/>
      <c r="EY139" s="584"/>
      <c r="EZ139" s="584"/>
      <c r="FA139" s="584"/>
      <c r="FB139" s="584"/>
      <c r="FC139" s="584"/>
      <c r="FD139" s="584"/>
      <c r="FE139" s="584"/>
      <c r="FF139" s="584"/>
      <c r="FG139" s="584"/>
      <c r="FH139" s="584"/>
      <c r="FI139" s="584"/>
      <c r="FJ139" s="584"/>
      <c r="FK139" s="584"/>
      <c r="FL139" s="584"/>
      <c r="FM139" s="584"/>
      <c r="FN139" s="584"/>
      <c r="FO139" s="584"/>
      <c r="FP139" s="584"/>
      <c r="FQ139" s="584"/>
      <c r="FR139" s="584"/>
      <c r="FS139" s="584"/>
      <c r="FT139" s="584"/>
    </row>
    <row r="140" spans="1:176" s="585" customFormat="1" ht="15" customHeight="1" thickBot="1" x14ac:dyDescent="0.3">
      <c r="A140" s="440"/>
      <c r="B140" s="468"/>
      <c r="C140" s="586"/>
      <c r="D140" s="587"/>
      <c r="E140" s="588"/>
      <c r="F140" s="468"/>
      <c r="G140" s="468"/>
      <c r="H140" s="556"/>
      <c r="I140" s="444"/>
      <c r="J140" s="474"/>
      <c r="K140" s="474" t="str">
        <f t="shared" ca="1" si="120"/>
        <v>[5 - -]</v>
      </c>
      <c r="L140" s="474"/>
      <c r="M140" s="474" t="str">
        <f t="shared" si="93"/>
        <v>[5 - -]</v>
      </c>
      <c r="N140" s="474" t="str">
        <f t="shared" ca="1" si="94"/>
        <v/>
      </c>
      <c r="O140" s="448" t="str">
        <f t="shared" ca="1" si="117"/>
        <v/>
      </c>
      <c r="P140" s="448" t="str">
        <f t="shared" ca="1" si="118"/>
        <v/>
      </c>
      <c r="Q140" s="449" t="str">
        <f t="shared" ca="1" si="132"/>
        <v/>
      </c>
      <c r="R140" s="475" t="str">
        <f t="shared" si="116"/>
        <v/>
      </c>
      <c r="S140" s="474" t="str">
        <f>""</f>
        <v/>
      </c>
      <c r="T140" s="594"/>
      <c r="U140" s="595"/>
      <c r="V140" s="595"/>
      <c r="W140" s="476" t="str">
        <f t="shared" ca="1" si="119"/>
        <v/>
      </c>
      <c r="X140" s="477" t="str">
        <f t="shared" ca="1" si="121"/>
        <v/>
      </c>
      <c r="Y140" s="477" t="str">
        <f t="shared" ca="1" si="122"/>
        <v/>
      </c>
      <c r="Z140" s="477" t="str">
        <f t="shared" ca="1" si="123"/>
        <v/>
      </c>
      <c r="AA140" s="596">
        <f ca="1">SelectionDataCentral!C140</f>
        <v>0</v>
      </c>
      <c r="AB140" s="521">
        <f t="shared" ca="1" si="124"/>
        <v>0</v>
      </c>
      <c r="AC140" s="522">
        <f t="shared" ca="1" si="102"/>
        <v>0</v>
      </c>
      <c r="AD140" s="522">
        <f t="shared" ca="1" si="125"/>
        <v>0</v>
      </c>
      <c r="AE140" s="522">
        <f t="shared" ca="1" si="98"/>
        <v>0</v>
      </c>
      <c r="AF140" s="522">
        <f t="shared" ca="1" si="99"/>
        <v>0</v>
      </c>
      <c r="AG140" s="522">
        <f t="shared" ca="1" si="126"/>
        <v>0</v>
      </c>
      <c r="AH140" s="522">
        <f t="shared" ca="1" si="127"/>
        <v>0</v>
      </c>
      <c r="AI140" s="522">
        <f t="shared" ca="1" si="128"/>
        <v>0</v>
      </c>
      <c r="AJ140" s="522">
        <f t="shared" ca="1" si="131"/>
        <v>0</v>
      </c>
      <c r="AK140" s="522">
        <f t="shared" ca="1" si="103"/>
        <v>0</v>
      </c>
      <c r="AL140" s="522">
        <f t="shared" ca="1" si="104"/>
        <v>0</v>
      </c>
      <c r="AM140" s="522">
        <f t="shared" ca="1" si="129"/>
        <v>0</v>
      </c>
      <c r="AN140" s="523">
        <f t="shared" ca="1" si="130"/>
        <v>0</v>
      </c>
      <c r="AO140" s="523">
        <f t="shared" ca="1" si="105"/>
        <v>0</v>
      </c>
      <c r="AP140" s="524">
        <f t="shared" ca="1" si="106"/>
        <v>0</v>
      </c>
      <c r="AQ140" s="525">
        <f ca="1">IF(AND(SUM(AQ$7:AQ139)=1, SUM($AP140:AP140)=1,OR($AF140=1,$AE140=1)),1,0)</f>
        <v>0</v>
      </c>
      <c r="AR140" s="525">
        <f ca="1">IF(AND(SUM(AR$7:AR139)=1, SUM($AP140:AQ140)=1,OR($AF140=1,$AE140=1)),1,0)</f>
        <v>0</v>
      </c>
      <c r="AS140" s="526">
        <f ca="1">IF(AND(SUM(AS$7:AS139)=1, SUM($AP140:AR140)=1,OR($AF140=1,AD140=1),SUM(AX$7:AX139)&lt;2),1,0)</f>
        <v>0</v>
      </c>
      <c r="AT140" s="526">
        <f ca="1">IF(AND(SUM(AT$7:AT139)=1, SUM($AP140:AS140)=1,OR($AG140=1,$AH140=1,$AF140=1,$AD140=1)),1,0)</f>
        <v>0</v>
      </c>
      <c r="AU140" s="526">
        <f ca="1">IF(AND(SUM(AU$7:AU139)=1, SUM($AP140:AT140)=1,OR($AG140=1,$AH140=1,$AF140=1,$AD140=1)),1,0)</f>
        <v>0</v>
      </c>
      <c r="AV140" s="526">
        <f ca="1">IF(AND(SUM(AV$7:AV139)=1, SUM($AP140:AU140)=1,OR($AG140=1,$AH140=1,$AF140=1,$AD140=1)),1,0)</f>
        <v>0</v>
      </c>
      <c r="AW140" s="526">
        <f ca="1">IF(AND(SUM(AW$7:AW139)=1, SUM($AP140:AV140)=1,OR($AG140=1,$AH140=1,$AF140=1,$AD140=1)),1,0)</f>
        <v>0</v>
      </c>
      <c r="AX140" s="526">
        <f ca="1">IF(AND(SUM(AX$7:AX139)=1, SUM($AP140:AW140)=1,SUM(AS$7:AS139)&lt;2,OR(AG140=1,AH140=1,AD140=1)),1,0)</f>
        <v>0</v>
      </c>
      <c r="AY140" s="526">
        <f ca="1">IF(AND(SUM(AY$7:AY139)=1,OR($AI140=1)),1,0)</f>
        <v>0</v>
      </c>
      <c r="AZ140" s="526">
        <f ca="1">IF(AND(SUM(AZ$7:AZ139)=1,OR($AB140=1)),1,0)</f>
        <v>0</v>
      </c>
      <c r="BA140" s="527">
        <f ca="1">IF(SUM($AP140:AZ140)=1,1,0)</f>
        <v>0</v>
      </c>
      <c r="BB140" s="597" t="str">
        <f t="shared" ca="1" si="112"/>
        <v/>
      </c>
      <c r="BC140" s="598" t="str">
        <f t="shared" ca="1" si="112"/>
        <v/>
      </c>
      <c r="BD140" s="598" t="str">
        <f t="shared" ca="1" si="112"/>
        <v/>
      </c>
      <c r="BE140" s="598" t="str">
        <f t="shared" ca="1" si="111"/>
        <v/>
      </c>
      <c r="BF140" s="598" t="str">
        <f t="shared" ca="1" si="111"/>
        <v/>
      </c>
      <c r="BG140" s="598" t="str">
        <f t="shared" ca="1" si="111"/>
        <v/>
      </c>
      <c r="BH140" s="598" t="str">
        <f t="shared" ca="1" si="111"/>
        <v/>
      </c>
      <c r="BI140" s="598" t="str">
        <f t="shared" ca="1" si="111"/>
        <v/>
      </c>
      <c r="BJ140" s="598" t="str">
        <f t="shared" ca="1" si="101"/>
        <v/>
      </c>
      <c r="BK140" s="598" t="str">
        <f t="shared" ca="1" si="101"/>
        <v/>
      </c>
      <c r="BL140" s="599" t="str">
        <f t="shared" ca="1" si="101"/>
        <v/>
      </c>
      <c r="BM140" s="487" t="str">
        <f t="shared" ca="1" si="115"/>
        <v/>
      </c>
      <c r="BN140" s="488" t="str">
        <f t="shared" ca="1" si="115"/>
        <v/>
      </c>
      <c r="BO140" s="488" t="str">
        <f t="shared" ca="1" si="115"/>
        <v/>
      </c>
      <c r="BP140" s="488" t="str">
        <f t="shared" ca="1" si="114"/>
        <v/>
      </c>
      <c r="BQ140" s="488" t="str">
        <f t="shared" ca="1" si="114"/>
        <v/>
      </c>
      <c r="BR140" s="488" t="str">
        <f t="shared" ca="1" si="114"/>
        <v/>
      </c>
      <c r="BS140" s="488" t="str">
        <f t="shared" ca="1" si="114"/>
        <v/>
      </c>
      <c r="BT140" s="488" t="str">
        <f t="shared" ca="1" si="95"/>
        <v/>
      </c>
      <c r="BU140" s="489" t="str">
        <f t="shared" ca="1" si="95"/>
        <v/>
      </c>
      <c r="BV140" s="584"/>
      <c r="BW140" s="440"/>
      <c r="BX140" s="441" t="str">
        <f t="shared" ca="1" si="113"/>
        <v/>
      </c>
      <c r="BY140" s="394" t="str">
        <f t="shared" ca="1" si="108"/>
        <v/>
      </c>
      <c r="BZ140" s="394" t="str">
        <f t="shared" ca="1" si="110"/>
        <v/>
      </c>
      <c r="CA140" s="394" t="str">
        <f t="shared" ca="1" si="109"/>
        <v/>
      </c>
      <c r="CB140" s="468"/>
      <c r="CC140" s="467">
        <f ca="1">'Product CodesCentral'!G133</f>
        <v>0</v>
      </c>
      <c r="CD140" s="440"/>
      <c r="CE140" s="440"/>
      <c r="CF140" s="440"/>
      <c r="CG140" s="584"/>
      <c r="CH140" s="584"/>
      <c r="CI140" s="584"/>
      <c r="CJ140" s="584"/>
      <c r="CK140" s="584"/>
      <c r="CL140" s="584"/>
      <c r="CM140" s="584"/>
      <c r="CN140" s="584"/>
      <c r="CO140" s="584"/>
      <c r="CP140" s="584"/>
      <c r="CQ140" s="584"/>
      <c r="CR140" s="584"/>
      <c r="CS140" s="584"/>
      <c r="CT140" s="584"/>
      <c r="CU140" s="584"/>
      <c r="CV140" s="584"/>
      <c r="CW140" s="584"/>
      <c r="CX140" s="584"/>
      <c r="CY140" s="584"/>
      <c r="CZ140" s="584"/>
      <c r="DA140" s="584"/>
      <c r="DB140" s="584"/>
      <c r="DC140" s="584"/>
      <c r="DD140" s="584"/>
      <c r="DE140" s="584"/>
      <c r="DF140" s="584"/>
      <c r="DG140" s="584"/>
      <c r="DH140" s="584"/>
      <c r="DI140" s="584"/>
      <c r="DJ140" s="584"/>
      <c r="DK140" s="584"/>
      <c r="DL140" s="584"/>
      <c r="DM140" s="584"/>
      <c r="DN140" s="584"/>
      <c r="DO140" s="584"/>
      <c r="DP140" s="584"/>
      <c r="DQ140" s="584"/>
      <c r="DR140" s="584"/>
      <c r="DS140" s="584"/>
      <c r="DT140" s="584"/>
      <c r="DU140" s="584"/>
      <c r="DV140" s="584"/>
      <c r="DW140" s="584"/>
      <c r="DX140" s="584"/>
      <c r="DY140" s="584"/>
      <c r="DZ140" s="584"/>
      <c r="EA140" s="584"/>
      <c r="EB140" s="584"/>
      <c r="EC140" s="584"/>
      <c r="ED140" s="584"/>
      <c r="EE140" s="584"/>
      <c r="EF140" s="584"/>
      <c r="EG140" s="584"/>
      <c r="EH140" s="584"/>
      <c r="EI140" s="584"/>
      <c r="EJ140" s="584"/>
      <c r="EK140" s="584"/>
      <c r="EL140" s="584"/>
      <c r="EM140" s="584"/>
      <c r="EN140" s="584"/>
      <c r="EO140" s="584"/>
      <c r="EP140" s="584"/>
      <c r="EQ140" s="584"/>
      <c r="ER140" s="584"/>
      <c r="ES140" s="584"/>
      <c r="ET140" s="584"/>
      <c r="EU140" s="584"/>
      <c r="EV140" s="584"/>
      <c r="EW140" s="584"/>
      <c r="EX140" s="584"/>
      <c r="EY140" s="584"/>
      <c r="EZ140" s="584"/>
      <c r="FA140" s="584"/>
      <c r="FB140" s="584"/>
      <c r="FC140" s="584"/>
      <c r="FD140" s="584"/>
      <c r="FE140" s="584"/>
      <c r="FF140" s="584"/>
      <c r="FG140" s="584"/>
      <c r="FH140" s="584"/>
      <c r="FI140" s="584"/>
      <c r="FJ140" s="584"/>
      <c r="FK140" s="584"/>
      <c r="FL140" s="584"/>
      <c r="FM140" s="584"/>
      <c r="FN140" s="584"/>
      <c r="FO140" s="584"/>
      <c r="FP140" s="584"/>
      <c r="FQ140" s="584"/>
      <c r="FR140" s="584"/>
      <c r="FS140" s="584"/>
      <c r="FT140" s="584"/>
    </row>
    <row r="141" spans="1:176" s="584" customFormat="1" ht="15" customHeight="1" thickBot="1" x14ac:dyDescent="0.3">
      <c r="A141" s="440"/>
      <c r="B141" s="440"/>
      <c r="C141" s="600"/>
      <c r="D141" s="601"/>
      <c r="E141" s="602"/>
      <c r="F141" s="444"/>
      <c r="G141" s="444"/>
      <c r="H141" s="556"/>
      <c r="I141" s="444"/>
      <c r="J141" s="603"/>
      <c r="K141" s="603"/>
      <c r="L141" s="603"/>
      <c r="M141" s="603"/>
      <c r="N141" s="603"/>
      <c r="O141" s="603"/>
      <c r="P141" s="603"/>
      <c r="Q141" s="449"/>
      <c r="R141" s="603"/>
      <c r="S141" s="474" t="str">
        <f>""</f>
        <v/>
      </c>
      <c r="T141" s="603"/>
      <c r="U141" s="603"/>
      <c r="V141" s="603"/>
      <c r="W141" s="603"/>
      <c r="X141" s="603"/>
      <c r="Y141" s="603"/>
      <c r="Z141" s="603"/>
      <c r="AA141" s="604"/>
      <c r="AB141" s="605">
        <f t="shared" ref="AB141:AI141" ca="1" si="133">SUM(AB7:AB140)</f>
        <v>0</v>
      </c>
      <c r="AC141" s="605">
        <f t="shared" ca="1" si="133"/>
        <v>0</v>
      </c>
      <c r="AD141" s="605">
        <f t="shared" ca="1" si="133"/>
        <v>0</v>
      </c>
      <c r="AE141" s="605">
        <f t="shared" ca="1" si="133"/>
        <v>0</v>
      </c>
      <c r="AF141" s="605">
        <f t="shared" ca="1" si="133"/>
        <v>0</v>
      </c>
      <c r="AG141" s="605">
        <f t="shared" ca="1" si="133"/>
        <v>0</v>
      </c>
      <c r="AH141" s="605">
        <f t="shared" ca="1" si="133"/>
        <v>0</v>
      </c>
      <c r="AI141" s="605">
        <f t="shared" ca="1" si="133"/>
        <v>0</v>
      </c>
      <c r="AJ141" s="605">
        <f ca="1">SUM(AD141,AF141:AH141)</f>
        <v>0</v>
      </c>
      <c r="AK141" s="605">
        <f ca="1">SUM(AK9:AK140)</f>
        <v>0</v>
      </c>
      <c r="AL141" s="605">
        <f ca="1">SUM(AL9:AL140)</f>
        <v>0</v>
      </c>
      <c r="AM141" s="605">
        <f ca="1">SUM(AM9:AM140)</f>
        <v>0</v>
      </c>
      <c r="AN141" s="606">
        <f ca="1">SUM(AN9:AN140)</f>
        <v>0</v>
      </c>
      <c r="AO141" s="607">
        <f ca="1">SUM(AO9:AO140)</f>
        <v>0</v>
      </c>
      <c r="AP141" s="608"/>
      <c r="AQ141" s="608"/>
      <c r="AR141" s="608"/>
      <c r="AS141" s="608"/>
      <c r="AT141" s="608"/>
      <c r="AU141" s="608"/>
      <c r="AV141" s="608"/>
      <c r="AW141" s="608"/>
      <c r="AX141" s="608"/>
      <c r="AY141" s="608"/>
      <c r="AZ141" s="608"/>
      <c r="BA141" s="608"/>
      <c r="BB141" s="608"/>
      <c r="BC141" s="608"/>
      <c r="BD141" s="608"/>
      <c r="BE141" s="608"/>
      <c r="BF141" s="608"/>
      <c r="BG141" s="608"/>
      <c r="BH141" s="608"/>
      <c r="BI141" s="608"/>
      <c r="BJ141" s="608"/>
      <c r="BK141" s="608"/>
      <c r="BL141" s="608" t="str">
        <f>IF(BA141&gt;0,BA$6,"")</f>
        <v/>
      </c>
      <c r="BM141" s="608"/>
      <c r="BN141" s="608"/>
      <c r="BO141" s="608"/>
      <c r="BP141" s="608"/>
      <c r="BQ141" s="608"/>
      <c r="BR141" s="608"/>
      <c r="BS141" s="608"/>
      <c r="BT141" s="608"/>
      <c r="BU141" s="607"/>
      <c r="BW141" s="440"/>
      <c r="BX141" s="609"/>
      <c r="BY141" s="610"/>
      <c r="BZ141" s="610"/>
      <c r="CA141" s="610"/>
      <c r="CC141" s="467">
        <f ca="1">'Product CodesCentral'!G134</f>
        <v>1</v>
      </c>
      <c r="CD141" s="440"/>
      <c r="CE141" s="440"/>
      <c r="CF141" s="440"/>
    </row>
    <row r="142" spans="1:176" s="584" customFormat="1" ht="15" customHeight="1" x14ac:dyDescent="0.25">
      <c r="A142" s="440"/>
      <c r="B142" s="440"/>
      <c r="C142" s="600"/>
      <c r="D142" s="601"/>
      <c r="F142" s="444"/>
      <c r="G142" s="444"/>
      <c r="H142" s="556"/>
      <c r="I142" s="444"/>
      <c r="J142" s="603"/>
      <c r="K142" s="603"/>
      <c r="L142" s="603"/>
      <c r="M142" s="603"/>
      <c r="N142" s="603"/>
      <c r="O142" s="603"/>
      <c r="P142" s="603"/>
      <c r="Q142" s="603"/>
      <c r="R142" s="603"/>
      <c r="S142" s="603"/>
      <c r="T142" s="603"/>
      <c r="U142" s="603"/>
      <c r="V142" s="603"/>
      <c r="W142" s="603"/>
      <c r="X142" s="603"/>
      <c r="Y142" s="603"/>
      <c r="Z142" s="603"/>
      <c r="AA142" s="611" t="s">
        <v>59</v>
      </c>
      <c r="AB142" s="611" t="s">
        <v>110</v>
      </c>
      <c r="AC142" s="611" t="s">
        <v>106</v>
      </c>
      <c r="AD142" s="612" t="s">
        <v>104</v>
      </c>
      <c r="AE142" s="612" t="s">
        <v>105</v>
      </c>
      <c r="AF142" s="612" t="s">
        <v>103</v>
      </c>
      <c r="AG142" s="611" t="s">
        <v>24</v>
      </c>
      <c r="AH142" s="611" t="s">
        <v>26</v>
      </c>
      <c r="AI142" s="613" t="s">
        <v>25</v>
      </c>
      <c r="AJ142" s="614" t="s">
        <v>28</v>
      </c>
      <c r="AK142" s="522" t="s">
        <v>160</v>
      </c>
      <c r="AL142" s="522" t="s">
        <v>161</v>
      </c>
      <c r="AM142" s="615" t="s">
        <v>61</v>
      </c>
      <c r="AN142" s="613" t="s">
        <v>38</v>
      </c>
      <c r="AO142" s="607" t="s">
        <v>114</v>
      </c>
      <c r="AP142" s="608"/>
      <c r="AQ142" s="608"/>
      <c r="AR142" s="608"/>
      <c r="AS142" s="608"/>
      <c r="AT142" s="608"/>
      <c r="AU142" s="608"/>
      <c r="AV142" s="608"/>
      <c r="AW142" s="608"/>
      <c r="AX142" s="608"/>
      <c r="AY142" s="608"/>
      <c r="AZ142" s="608"/>
      <c r="BA142" s="608"/>
      <c r="BB142" s="608"/>
      <c r="BC142" s="608"/>
      <c r="BD142" s="608"/>
      <c r="BE142" s="608"/>
      <c r="BF142" s="608"/>
      <c r="BG142" s="608"/>
      <c r="BH142" s="608"/>
      <c r="BI142" s="608"/>
      <c r="BJ142" s="608"/>
      <c r="BK142" s="608"/>
      <c r="BL142" s="608"/>
      <c r="BM142" s="608"/>
      <c r="BN142" s="608"/>
      <c r="BO142" s="608"/>
      <c r="BP142" s="608"/>
      <c r="BQ142" s="608"/>
      <c r="BR142" s="608"/>
      <c r="BS142" s="608"/>
      <c r="BT142" s="608"/>
      <c r="BU142" s="607"/>
      <c r="BW142" s="440"/>
      <c r="BX142" s="609"/>
      <c r="BY142" s="610"/>
      <c r="BZ142" s="610"/>
      <c r="CA142" s="610"/>
      <c r="CC142" s="467">
        <f ca="1">'Product CodesCentral'!G135</f>
        <v>1</v>
      </c>
      <c r="CD142" s="440"/>
      <c r="CE142" s="440"/>
      <c r="CF142" s="440"/>
    </row>
    <row r="143" spans="1:176" s="584" customFormat="1" ht="15" customHeight="1" thickBot="1" x14ac:dyDescent="0.3">
      <c r="A143" s="440"/>
      <c r="B143" s="440"/>
      <c r="C143" s="600"/>
      <c r="D143" s="601"/>
      <c r="F143" s="444"/>
      <c r="G143" s="444"/>
      <c r="H143" s="556"/>
      <c r="I143" s="444"/>
      <c r="J143" s="603"/>
      <c r="K143" s="603"/>
      <c r="L143" s="603"/>
      <c r="M143" s="603"/>
      <c r="N143" s="603"/>
      <c r="O143" s="603"/>
      <c r="P143" s="603"/>
      <c r="Q143" s="603"/>
      <c r="R143" s="603"/>
      <c r="S143" s="603"/>
      <c r="T143" s="603"/>
      <c r="U143" s="603"/>
      <c r="V143" s="603"/>
      <c r="W143" s="603"/>
      <c r="X143" s="603"/>
      <c r="Y143" s="603"/>
      <c r="Z143" s="603"/>
      <c r="AA143" s="616"/>
      <c r="AB143" s="616"/>
      <c r="AC143" s="617"/>
      <c r="AD143" s="782" t="s">
        <v>111</v>
      </c>
      <c r="AE143" s="783"/>
      <c r="AF143" s="784"/>
      <c r="AG143" s="618"/>
      <c r="AH143" s="619"/>
      <c r="AI143" s="617"/>
      <c r="AJ143" s="620"/>
      <c r="AK143" s="621"/>
      <c r="AL143" s="621"/>
      <c r="AM143" s="618"/>
      <c r="AN143" s="617"/>
      <c r="AO143" s="607"/>
      <c r="AP143" s="608"/>
      <c r="AQ143" s="608"/>
      <c r="AR143" s="608"/>
      <c r="AS143" s="608"/>
      <c r="AT143" s="608"/>
      <c r="AU143" s="608"/>
      <c r="AV143" s="608"/>
      <c r="AW143" s="608"/>
      <c r="AX143" s="608"/>
      <c r="AY143" s="608"/>
      <c r="AZ143" s="608"/>
      <c r="BA143" s="608"/>
      <c r="BB143" s="608"/>
      <c r="BC143" s="608"/>
      <c r="BD143" s="608"/>
      <c r="BE143" s="608"/>
      <c r="BF143" s="608"/>
      <c r="BG143" s="608"/>
      <c r="BH143" s="608"/>
      <c r="BI143" s="608"/>
      <c r="BJ143" s="608"/>
      <c r="BK143" s="608"/>
      <c r="BL143" s="608"/>
      <c r="BM143" s="608"/>
      <c r="BN143" s="608"/>
      <c r="BO143" s="608"/>
      <c r="BP143" s="608"/>
      <c r="BQ143" s="608"/>
      <c r="BR143" s="608"/>
      <c r="BS143" s="608"/>
      <c r="BT143" s="608"/>
      <c r="BU143" s="607"/>
      <c r="BW143" s="440"/>
      <c r="BX143" s="609"/>
      <c r="BY143" s="610"/>
      <c r="BZ143" s="610"/>
      <c r="CA143" s="610"/>
      <c r="CC143" s="467">
        <f ca="1">'Product CodesCentral'!G136</f>
        <v>1</v>
      </c>
      <c r="CD143" s="440"/>
      <c r="CE143" s="440"/>
      <c r="CF143" s="440"/>
    </row>
    <row r="144" spans="1:176" s="584" customFormat="1" ht="15" customHeight="1" x14ac:dyDescent="0.25">
      <c r="A144" s="440"/>
      <c r="B144" s="440"/>
      <c r="C144" s="600"/>
      <c r="D144" s="601"/>
      <c r="F144" s="444"/>
      <c r="G144" s="444"/>
      <c r="H144" s="556"/>
      <c r="I144" s="444"/>
      <c r="J144" s="622"/>
      <c r="K144" s="603"/>
      <c r="L144" s="603"/>
      <c r="M144" s="622" t="s">
        <v>18</v>
      </c>
      <c r="N144" s="623"/>
      <c r="O144" s="623"/>
      <c r="P144" s="623"/>
      <c r="Q144" s="623"/>
      <c r="R144" s="623"/>
      <c r="S144" s="623"/>
      <c r="T144" s="623"/>
      <c r="U144" s="623"/>
      <c r="V144" s="623"/>
      <c r="W144" s="623"/>
      <c r="X144" s="623"/>
      <c r="Y144" s="623"/>
      <c r="Z144" s="623"/>
      <c r="AA144" s="624">
        <f ca="1">IF(AC141&gt;0,1,0)</f>
        <v>0</v>
      </c>
      <c r="AB144" s="625"/>
      <c r="AC144" s="618"/>
      <c r="AD144" s="611"/>
      <c r="AE144" s="611"/>
      <c r="AF144" s="611"/>
      <c r="AG144" s="619"/>
      <c r="AH144" s="619"/>
      <c r="AI144" s="617"/>
      <c r="AJ144" s="620"/>
      <c r="AK144" s="621"/>
      <c r="AL144" s="621"/>
      <c r="AM144" s="618"/>
      <c r="AN144" s="617"/>
      <c r="AO144" s="607"/>
      <c r="AP144" s="608"/>
      <c r="AQ144" s="607"/>
      <c r="AR144" s="607"/>
      <c r="AS144" s="608"/>
      <c r="AT144" s="608"/>
      <c r="AU144" s="608"/>
      <c r="AV144" s="608"/>
      <c r="AW144" s="608"/>
      <c r="AX144" s="608"/>
      <c r="AY144" s="608"/>
      <c r="AZ144" s="608"/>
      <c r="BA144" s="608"/>
      <c r="BB144" s="607"/>
      <c r="BC144" s="607"/>
      <c r="BD144" s="607"/>
      <c r="BE144" s="607"/>
      <c r="BF144" s="607"/>
      <c r="BG144" s="607"/>
      <c r="BH144" s="607"/>
      <c r="BI144" s="607"/>
      <c r="BJ144" s="607"/>
      <c r="BK144" s="607"/>
      <c r="BL144" s="607"/>
      <c r="BM144" s="607"/>
      <c r="BN144" s="607"/>
      <c r="BO144" s="607"/>
      <c r="BP144" s="607"/>
      <c r="BQ144" s="607"/>
      <c r="BR144" s="607"/>
      <c r="BS144" s="607"/>
      <c r="BT144" s="607"/>
      <c r="BU144" s="607"/>
      <c r="BW144" s="440"/>
      <c r="BX144" s="609"/>
      <c r="BY144" s="610"/>
      <c r="BZ144" s="610"/>
      <c r="CA144" s="610"/>
      <c r="CC144" s="467">
        <f ca="1">'Product CodesCentral'!G137</f>
        <v>1</v>
      </c>
      <c r="CD144" s="440"/>
      <c r="CE144" s="440"/>
      <c r="CF144" s="440"/>
    </row>
    <row r="145" spans="1:84" s="584" customFormat="1" ht="15" customHeight="1" x14ac:dyDescent="0.25">
      <c r="A145" s="440"/>
      <c r="B145" s="440"/>
      <c r="C145" s="600"/>
      <c r="D145" s="601"/>
      <c r="F145" s="444"/>
      <c r="G145" s="444"/>
      <c r="H145" s="556"/>
      <c r="I145" s="444"/>
      <c r="J145" s="626"/>
      <c r="K145" s="603"/>
      <c r="L145" s="603"/>
      <c r="M145" s="626" t="s">
        <v>515</v>
      </c>
      <c r="N145" s="627"/>
      <c r="O145" s="627"/>
      <c r="P145" s="627"/>
      <c r="Q145" s="627"/>
      <c r="R145" s="627"/>
      <c r="S145" s="627"/>
      <c r="T145" s="627"/>
      <c r="U145" s="627"/>
      <c r="V145" s="627"/>
      <c r="W145" s="627"/>
      <c r="X145" s="627"/>
      <c r="Y145" s="627"/>
      <c r="Z145" s="627"/>
      <c r="AA145" s="628">
        <f>IF(D63="-",0,1)</f>
        <v>0</v>
      </c>
      <c r="AB145" s="625"/>
      <c r="AC145" s="618"/>
      <c r="AD145" s="611"/>
      <c r="AE145" s="611"/>
      <c r="AF145" s="611"/>
      <c r="AG145" s="619"/>
      <c r="AH145" s="619"/>
      <c r="AI145" s="617"/>
      <c r="AJ145" s="620"/>
      <c r="AK145" s="621"/>
      <c r="AL145" s="621"/>
      <c r="AM145" s="618"/>
      <c r="AN145" s="617"/>
      <c r="AO145" s="607"/>
      <c r="AP145" s="608"/>
      <c r="AQ145" s="607"/>
      <c r="AR145" s="607"/>
      <c r="AS145" s="608"/>
      <c r="AT145" s="608"/>
      <c r="AU145" s="608"/>
      <c r="AV145" s="608"/>
      <c r="AW145" s="608"/>
      <c r="AX145" s="608"/>
      <c r="AY145" s="608"/>
      <c r="AZ145" s="608"/>
      <c r="BA145" s="608"/>
      <c r="BB145" s="607"/>
      <c r="BC145" s="607"/>
      <c r="BD145" s="607"/>
      <c r="BE145" s="607"/>
      <c r="BF145" s="607"/>
      <c r="BG145" s="607"/>
      <c r="BH145" s="607"/>
      <c r="BI145" s="607"/>
      <c r="BJ145" s="607"/>
      <c r="BK145" s="607"/>
      <c r="BL145" s="607"/>
      <c r="BM145" s="607"/>
      <c r="BN145" s="607"/>
      <c r="BO145" s="607"/>
      <c r="BP145" s="607"/>
      <c r="BQ145" s="607"/>
      <c r="BR145" s="607"/>
      <c r="BS145" s="607"/>
      <c r="BT145" s="607"/>
      <c r="BU145" s="607"/>
      <c r="BW145" s="440"/>
      <c r="BX145" s="609"/>
      <c r="BY145" s="610"/>
      <c r="BZ145" s="610"/>
      <c r="CA145" s="610"/>
      <c r="CC145" s="467"/>
      <c r="CD145" s="440"/>
      <c r="CE145" s="440"/>
      <c r="CF145" s="440"/>
    </row>
    <row r="146" spans="1:84" s="584" customFormat="1" ht="15" customHeight="1" x14ac:dyDescent="0.25">
      <c r="A146" s="440"/>
      <c r="B146" s="440"/>
      <c r="C146" s="600"/>
      <c r="D146" s="601"/>
      <c r="F146" s="444"/>
      <c r="G146" s="444"/>
      <c r="H146" s="556"/>
      <c r="I146" s="444"/>
      <c r="J146" s="629"/>
      <c r="K146" s="603"/>
      <c r="L146" s="603"/>
      <c r="M146" s="629" t="s">
        <v>17</v>
      </c>
      <c r="N146" s="621"/>
      <c r="O146" s="621"/>
      <c r="P146" s="621"/>
      <c r="Q146" s="621"/>
      <c r="R146" s="621"/>
      <c r="S146" s="621"/>
      <c r="T146" s="621"/>
      <c r="U146" s="621"/>
      <c r="V146" s="621"/>
      <c r="W146" s="621"/>
      <c r="X146" s="621"/>
      <c r="Y146" s="621"/>
      <c r="Z146" s="621"/>
      <c r="AA146" s="489">
        <f ca="1">IF(SUM(AE141,AF141)&gt;1,1,0)</f>
        <v>0</v>
      </c>
      <c r="AB146" s="630"/>
      <c r="AC146" s="618"/>
      <c r="AD146" s="619"/>
      <c r="AE146" s="619"/>
      <c r="AF146" s="619"/>
      <c r="AG146" s="619"/>
      <c r="AH146" s="619"/>
      <c r="AI146" s="617"/>
      <c r="AJ146" s="620"/>
      <c r="AK146" s="621"/>
      <c r="AL146" s="621"/>
      <c r="AM146" s="618"/>
      <c r="AN146" s="617"/>
      <c r="AO146" s="607"/>
      <c r="AP146" s="608"/>
      <c r="AQ146" s="607"/>
      <c r="AR146" s="607"/>
      <c r="AS146" s="608"/>
      <c r="AT146" s="608"/>
      <c r="AU146" s="608"/>
      <c r="AV146" s="608"/>
      <c r="AW146" s="608"/>
      <c r="AX146" s="608"/>
      <c r="AY146" s="608"/>
      <c r="AZ146" s="608"/>
      <c r="BA146" s="608"/>
      <c r="BB146" s="607"/>
      <c r="BC146" s="607"/>
      <c r="BD146" s="607"/>
      <c r="BE146" s="607"/>
      <c r="BF146" s="607"/>
      <c r="BG146" s="607"/>
      <c r="BH146" s="607"/>
      <c r="BI146" s="607"/>
      <c r="BJ146" s="607"/>
      <c r="BK146" s="607"/>
      <c r="BL146" s="607"/>
      <c r="BM146" s="607"/>
      <c r="BN146" s="607"/>
      <c r="BO146" s="607"/>
      <c r="BP146" s="607"/>
      <c r="BQ146" s="607"/>
      <c r="BR146" s="607"/>
      <c r="BS146" s="607"/>
      <c r="BT146" s="607"/>
      <c r="BU146" s="607"/>
      <c r="BW146" s="440"/>
      <c r="BX146" s="609"/>
      <c r="BY146" s="610"/>
      <c r="BZ146" s="610"/>
      <c r="CA146" s="610"/>
      <c r="CC146" s="467">
        <f ca="1">'Product CodesCentral'!G138</f>
        <v>1</v>
      </c>
      <c r="CD146" s="440"/>
      <c r="CE146" s="440"/>
      <c r="CF146" s="440"/>
    </row>
    <row r="147" spans="1:84" s="584" customFormat="1" ht="15" customHeight="1" thickBot="1" x14ac:dyDescent="0.3">
      <c r="A147" s="440"/>
      <c r="B147" s="440"/>
      <c r="C147" s="600"/>
      <c r="D147" s="601"/>
      <c r="F147" s="444"/>
      <c r="G147" s="444"/>
      <c r="H147" s="556"/>
      <c r="I147" s="444"/>
      <c r="J147" s="631"/>
      <c r="K147" s="603"/>
      <c r="L147" s="603"/>
      <c r="M147" s="631" t="s">
        <v>5</v>
      </c>
      <c r="N147" s="632"/>
      <c r="O147" s="632"/>
      <c r="P147" s="632"/>
      <c r="Q147" s="632"/>
      <c r="R147" s="632"/>
      <c r="S147" s="632"/>
      <c r="T147" s="632"/>
      <c r="U147" s="632"/>
      <c r="V147" s="632"/>
      <c r="W147" s="632"/>
      <c r="X147" s="632"/>
      <c r="Y147" s="632"/>
      <c r="Z147" s="632"/>
      <c r="AA147" s="633">
        <f ca="1">IF(SUM(AA144:AA146)&gt;0,1,0)</f>
        <v>0</v>
      </c>
      <c r="AB147" s="634"/>
      <c r="AC147" s="635"/>
      <c r="AD147" s="636"/>
      <c r="AE147" s="636">
        <f ca="1">IF($AA147=1,2,0)</f>
        <v>0</v>
      </c>
      <c r="AF147" s="636">
        <f ca="1">IF(AE147-AE141&lt;1,0,AE147-AE141)</f>
        <v>0</v>
      </c>
      <c r="AG147" s="637"/>
      <c r="AH147" s="637"/>
      <c r="AI147" s="638"/>
      <c r="AJ147" s="639"/>
      <c r="AK147" s="640"/>
      <c r="AL147" s="640"/>
      <c r="AM147" s="618"/>
      <c r="AN147" s="617"/>
      <c r="AO147" s="607"/>
      <c r="AP147" s="641"/>
      <c r="AQ147" s="607"/>
      <c r="AR147" s="607"/>
      <c r="AS147" s="608"/>
      <c r="AT147" s="608"/>
      <c r="AU147" s="608"/>
      <c r="AV147" s="608"/>
      <c r="AW147" s="608"/>
      <c r="AX147" s="608"/>
      <c r="AY147" s="608"/>
      <c r="AZ147" s="608"/>
      <c r="BA147" s="608"/>
      <c r="BB147" s="607"/>
      <c r="BC147" s="607"/>
      <c r="BD147" s="607"/>
      <c r="BE147" s="607"/>
      <c r="BF147" s="607"/>
      <c r="BG147" s="607"/>
      <c r="BH147" s="607"/>
      <c r="BI147" s="607"/>
      <c r="BJ147" s="607"/>
      <c r="BK147" s="607"/>
      <c r="BL147" s="607"/>
      <c r="BM147" s="607"/>
      <c r="BN147" s="607"/>
      <c r="BO147" s="607"/>
      <c r="BP147" s="607"/>
      <c r="BQ147" s="607"/>
      <c r="BR147" s="607"/>
      <c r="BS147" s="607"/>
      <c r="BT147" s="607"/>
      <c r="BU147" s="607"/>
      <c r="BW147" s="440"/>
      <c r="BX147" s="609"/>
      <c r="BY147" s="610"/>
      <c r="BZ147" s="610"/>
      <c r="CA147" s="610"/>
      <c r="CC147" s="467">
        <f ca="1">'Product CodesCentral'!G139</f>
        <v>1</v>
      </c>
      <c r="CD147" s="440"/>
      <c r="CE147" s="440"/>
      <c r="CF147" s="440"/>
    </row>
    <row r="148" spans="1:84" s="584" customFormat="1" ht="15" customHeight="1" thickBot="1" x14ac:dyDescent="0.3">
      <c r="A148" s="440"/>
      <c r="B148" s="440"/>
      <c r="C148" s="600"/>
      <c r="D148" s="601"/>
      <c r="F148" s="444"/>
      <c r="G148" s="444"/>
      <c r="H148" s="556"/>
      <c r="I148" s="444"/>
      <c r="J148" s="642"/>
      <c r="K148" s="603"/>
      <c r="L148" s="603"/>
      <c r="M148" s="642" t="s">
        <v>107</v>
      </c>
      <c r="N148" s="643"/>
      <c r="O148" s="643"/>
      <c r="P148" s="643"/>
      <c r="Q148" s="643"/>
      <c r="R148" s="643"/>
      <c r="S148" s="643"/>
      <c r="T148" s="643"/>
      <c r="U148" s="643"/>
      <c r="V148" s="643"/>
      <c r="W148" s="643"/>
      <c r="X148" s="643"/>
      <c r="Y148" s="643"/>
      <c r="Z148" s="643"/>
      <c r="AA148" s="644"/>
      <c r="AB148" s="627"/>
      <c r="AC148" s="615"/>
      <c r="AD148" s="611">
        <f ca="1">AD141</f>
        <v>0</v>
      </c>
      <c r="AE148" s="488">
        <f ca="1">IF(AE141-AE147&lt;1,0,AE141-AE147)</f>
        <v>0</v>
      </c>
      <c r="AF148" s="488">
        <f ca="1">IF(AF141-AF147&lt;1,0,AF141-AF147)</f>
        <v>0</v>
      </c>
      <c r="AG148" s="611"/>
      <c r="AH148" s="611"/>
      <c r="AI148" s="613">
        <f ca="1">AI141</f>
        <v>0</v>
      </c>
      <c r="AJ148" s="605">
        <f ca="1">AJ141-(AF141-AF148)</f>
        <v>0</v>
      </c>
      <c r="AK148" s="645"/>
      <c r="AL148" s="645"/>
      <c r="AM148" s="618"/>
      <c r="AN148" s="617"/>
      <c r="AO148" s="607"/>
      <c r="AP148" s="608"/>
      <c r="AQ148" s="607"/>
      <c r="AR148" s="607"/>
      <c r="AS148" s="608"/>
      <c r="AT148" s="608"/>
      <c r="AU148" s="608"/>
      <c r="AV148" s="608"/>
      <c r="AW148" s="608"/>
      <c r="AX148" s="608"/>
      <c r="AY148" s="608"/>
      <c r="AZ148" s="608"/>
      <c r="BA148" s="608"/>
      <c r="BB148" s="607"/>
      <c r="BC148" s="607"/>
      <c r="BD148" s="607"/>
      <c r="BE148" s="607"/>
      <c r="BF148" s="607"/>
      <c r="BG148" s="607"/>
      <c r="BH148" s="607"/>
      <c r="BI148" s="607"/>
      <c r="BJ148" s="607"/>
      <c r="BK148" s="607"/>
      <c r="BL148" s="607"/>
      <c r="BM148" s="607"/>
      <c r="BN148" s="607"/>
      <c r="BO148" s="607"/>
      <c r="BP148" s="607"/>
      <c r="BQ148" s="607"/>
      <c r="BR148" s="607"/>
      <c r="BS148" s="607"/>
      <c r="BT148" s="607"/>
      <c r="BU148" s="607"/>
      <c r="BW148" s="440"/>
      <c r="BX148" s="609"/>
      <c r="BY148" s="610"/>
      <c r="BZ148" s="610"/>
      <c r="CA148" s="610"/>
      <c r="CC148" s="467">
        <f ca="1">'Product CodesCentral'!G140</f>
        <v>1</v>
      </c>
      <c r="CD148" s="440"/>
      <c r="CE148" s="440"/>
      <c r="CF148" s="440"/>
    </row>
    <row r="149" spans="1:84" s="584" customFormat="1" ht="15" customHeight="1" x14ac:dyDescent="0.25">
      <c r="A149" s="440"/>
      <c r="B149" s="440"/>
      <c r="C149" s="600"/>
      <c r="D149" s="601"/>
      <c r="F149" s="444"/>
      <c r="G149" s="444"/>
      <c r="H149" s="556"/>
      <c r="I149" s="444"/>
      <c r="J149" s="629"/>
      <c r="K149" s="603"/>
      <c r="L149" s="603"/>
      <c r="M149" s="629" t="s">
        <v>20</v>
      </c>
      <c r="N149" s="621"/>
      <c r="O149" s="621"/>
      <c r="P149" s="621"/>
      <c r="Q149" s="621"/>
      <c r="R149" s="621"/>
      <c r="S149" s="621"/>
      <c r="T149" s="621"/>
      <c r="U149" s="621"/>
      <c r="V149" s="621"/>
      <c r="W149" s="621"/>
      <c r="X149" s="621"/>
      <c r="Y149" s="621"/>
      <c r="Z149" s="621"/>
      <c r="AA149" s="644">
        <f ca="1">IF(AB141&gt;0,1,0)</f>
        <v>0</v>
      </c>
      <c r="AB149" s="621"/>
      <c r="AC149" s="618"/>
      <c r="AD149" s="619"/>
      <c r="AE149" s="619"/>
      <c r="AF149" s="619"/>
      <c r="AG149" s="619"/>
      <c r="AH149" s="619"/>
      <c r="AI149" s="617"/>
      <c r="AJ149" s="620"/>
      <c r="AK149" s="621"/>
      <c r="AL149" s="621"/>
      <c r="AM149" s="618"/>
      <c r="AN149" s="617"/>
      <c r="AO149" s="607"/>
      <c r="AP149" s="608"/>
      <c r="AQ149" s="607"/>
      <c r="AR149" s="607"/>
      <c r="AS149" s="608"/>
      <c r="AT149" s="608"/>
      <c r="AU149" s="608"/>
      <c r="AV149" s="608"/>
      <c r="AW149" s="608"/>
      <c r="AX149" s="608"/>
      <c r="AY149" s="608"/>
      <c r="AZ149" s="608"/>
      <c r="BA149" s="608"/>
      <c r="BB149" s="607"/>
      <c r="BC149" s="607"/>
      <c r="BD149" s="607"/>
      <c r="BE149" s="607"/>
      <c r="BF149" s="607"/>
      <c r="BG149" s="607"/>
      <c r="BH149" s="607"/>
      <c r="BI149" s="607"/>
      <c r="BJ149" s="607"/>
      <c r="BK149" s="607"/>
      <c r="BL149" s="607"/>
      <c r="BM149" s="607"/>
      <c r="BN149" s="607"/>
      <c r="BO149" s="607"/>
      <c r="BP149" s="607"/>
      <c r="BQ149" s="607"/>
      <c r="BR149" s="607"/>
      <c r="BS149" s="607"/>
      <c r="BT149" s="607"/>
      <c r="BU149" s="607"/>
      <c r="BW149" s="440"/>
      <c r="BX149" s="609"/>
      <c r="BY149" s="610"/>
      <c r="BZ149" s="610"/>
      <c r="CA149" s="610"/>
      <c r="CC149" s="467" t="e">
        <f>'Product CodesCentral'!G254</f>
        <v>#REF!</v>
      </c>
      <c r="CD149" s="440"/>
      <c r="CE149" s="440"/>
      <c r="CF149" s="440"/>
    </row>
    <row r="150" spans="1:84" s="584" customFormat="1" ht="15" customHeight="1" x14ac:dyDescent="0.25">
      <c r="A150" s="440"/>
      <c r="B150" s="440"/>
      <c r="C150" s="600"/>
      <c r="D150" s="601"/>
      <c r="F150" s="444"/>
      <c r="G150" s="444"/>
      <c r="H150" s="556"/>
      <c r="I150" s="444"/>
      <c r="J150" s="629"/>
      <c r="K150" s="603"/>
      <c r="L150" s="603"/>
      <c r="M150" s="629" t="s">
        <v>21</v>
      </c>
      <c r="N150" s="621"/>
      <c r="O150" s="621"/>
      <c r="P150" s="621"/>
      <c r="Q150" s="621"/>
      <c r="R150" s="621"/>
      <c r="S150" s="621"/>
      <c r="T150" s="621"/>
      <c r="U150" s="621"/>
      <c r="V150" s="621"/>
      <c r="W150" s="621"/>
      <c r="X150" s="621"/>
      <c r="Y150" s="621"/>
      <c r="Z150" s="621"/>
      <c r="AA150" s="644">
        <f ca="1">IF(AJ148&gt;2,1,0)</f>
        <v>0</v>
      </c>
      <c r="AB150" s="621"/>
      <c r="AC150" s="618"/>
      <c r="AD150" s="619"/>
      <c r="AE150" s="619"/>
      <c r="AF150" s="619"/>
      <c r="AG150" s="619"/>
      <c r="AH150" s="619"/>
      <c r="AI150" s="617"/>
      <c r="AJ150" s="620"/>
      <c r="AK150" s="621"/>
      <c r="AL150" s="621"/>
      <c r="AM150" s="618"/>
      <c r="AN150" s="617"/>
      <c r="AO150" s="607"/>
      <c r="AP150" s="608"/>
      <c r="AQ150" s="607"/>
      <c r="AR150" s="607"/>
      <c r="AS150" s="608"/>
      <c r="AT150" s="608"/>
      <c r="AU150" s="608"/>
      <c r="AV150" s="608"/>
      <c r="AW150" s="608"/>
      <c r="AX150" s="608"/>
      <c r="AY150" s="608"/>
      <c r="AZ150" s="608"/>
      <c r="BA150" s="608"/>
      <c r="BB150" s="607"/>
      <c r="BC150" s="607"/>
      <c r="BD150" s="607"/>
      <c r="BE150" s="607"/>
      <c r="BF150" s="607"/>
      <c r="BG150" s="607"/>
      <c r="BH150" s="607"/>
      <c r="BI150" s="607"/>
      <c r="BJ150" s="607"/>
      <c r="BK150" s="607"/>
      <c r="BL150" s="607"/>
      <c r="BM150" s="607"/>
      <c r="BN150" s="607"/>
      <c r="BO150" s="607"/>
      <c r="BP150" s="607"/>
      <c r="BQ150" s="607"/>
      <c r="BR150" s="607"/>
      <c r="BS150" s="607"/>
      <c r="BT150" s="607"/>
      <c r="BU150" s="607"/>
      <c r="BW150" s="440"/>
      <c r="BX150" s="609"/>
      <c r="BY150" s="610"/>
      <c r="BZ150" s="610"/>
      <c r="CA150" s="610"/>
      <c r="CC150" s="467" t="e">
        <f>'Product CodesCentral'!G255</f>
        <v>#REF!</v>
      </c>
      <c r="CD150" s="440"/>
      <c r="CE150" s="440"/>
      <c r="CF150" s="440"/>
    </row>
    <row r="151" spans="1:84" s="584" customFormat="1" ht="15" customHeight="1" x14ac:dyDescent="0.25">
      <c r="A151" s="440"/>
      <c r="B151" s="440"/>
      <c r="C151" s="600"/>
      <c r="D151" s="601"/>
      <c r="F151" s="444"/>
      <c r="G151" s="444"/>
      <c r="H151" s="556"/>
      <c r="I151" s="444"/>
      <c r="J151" s="629"/>
      <c r="K151" s="603"/>
      <c r="L151" s="603"/>
      <c r="M151" s="629" t="s">
        <v>22</v>
      </c>
      <c r="N151" s="621"/>
      <c r="O151" s="621"/>
      <c r="P151" s="621"/>
      <c r="Q151" s="621"/>
      <c r="R151" s="621"/>
      <c r="S151" s="621"/>
      <c r="T151" s="621"/>
      <c r="U151" s="621"/>
      <c r="V151" s="621"/>
      <c r="W151" s="621"/>
      <c r="X151" s="621"/>
      <c r="Y151" s="621"/>
      <c r="Z151" s="621"/>
      <c r="AA151" s="644">
        <f ca="1">IF(AI148&gt;0,1,0)</f>
        <v>0</v>
      </c>
      <c r="AB151" s="621"/>
      <c r="AC151" s="618"/>
      <c r="AD151" s="619"/>
      <c r="AE151" s="619"/>
      <c r="AF151" s="619"/>
      <c r="AG151" s="619"/>
      <c r="AH151" s="619"/>
      <c r="AI151" s="617"/>
      <c r="AJ151" s="620"/>
      <c r="AK151" s="621"/>
      <c r="AL151" s="621"/>
      <c r="AM151" s="618"/>
      <c r="AN151" s="617"/>
      <c r="AO151" s="607"/>
      <c r="AP151" s="608"/>
      <c r="AQ151" s="607"/>
      <c r="AR151" s="607"/>
      <c r="AS151" s="608"/>
      <c r="AT151" s="608"/>
      <c r="AU151" s="608"/>
      <c r="AV151" s="608"/>
      <c r="AW151" s="608"/>
      <c r="AX151" s="608"/>
      <c r="AY151" s="608"/>
      <c r="AZ151" s="608"/>
      <c r="BA151" s="608"/>
      <c r="BB151" s="607"/>
      <c r="BC151" s="607"/>
      <c r="BD151" s="607"/>
      <c r="BE151" s="607"/>
      <c r="BF151" s="607"/>
      <c r="BG151" s="607"/>
      <c r="BH151" s="607"/>
      <c r="BI151" s="607"/>
      <c r="BJ151" s="607"/>
      <c r="BK151" s="607"/>
      <c r="BL151" s="607"/>
      <c r="BM151" s="607"/>
      <c r="BN151" s="607"/>
      <c r="BO151" s="607"/>
      <c r="BP151" s="607"/>
      <c r="BQ151" s="607"/>
      <c r="BR151" s="607"/>
      <c r="BS151" s="607"/>
      <c r="BT151" s="607"/>
      <c r="BU151" s="607"/>
      <c r="BW151" s="440"/>
      <c r="BX151" s="609"/>
      <c r="BY151" s="610"/>
      <c r="BZ151" s="610"/>
      <c r="CA151" s="610"/>
      <c r="CC151" s="467" t="e">
        <f>'Product CodesCentral'!G256</f>
        <v>#REF!</v>
      </c>
      <c r="CD151" s="440"/>
      <c r="CE151" s="440"/>
      <c r="CF151" s="440"/>
    </row>
    <row r="152" spans="1:84" s="584" customFormat="1" ht="15" customHeight="1" x14ac:dyDescent="0.25">
      <c r="A152" s="440"/>
      <c r="B152" s="440"/>
      <c r="C152" s="600"/>
      <c r="D152" s="601"/>
      <c r="F152" s="444"/>
      <c r="G152" s="444"/>
      <c r="H152" s="556"/>
      <c r="I152" s="444"/>
      <c r="J152" s="631"/>
      <c r="K152" s="603"/>
      <c r="L152" s="603"/>
      <c r="M152" s="631" t="s">
        <v>19</v>
      </c>
      <c r="N152" s="632"/>
      <c r="O152" s="632"/>
      <c r="P152" s="632"/>
      <c r="Q152" s="632"/>
      <c r="R152" s="632"/>
      <c r="S152" s="632"/>
      <c r="T152" s="632"/>
      <c r="U152" s="632"/>
      <c r="V152" s="632"/>
      <c r="W152" s="632"/>
      <c r="X152" s="632"/>
      <c r="Y152" s="632"/>
      <c r="Z152" s="632"/>
      <c r="AA152" s="633">
        <f ca="1">IF(SUM(AA149:AA151)&gt;0,1,0)</f>
        <v>0</v>
      </c>
      <c r="AB152" s="621"/>
      <c r="AC152" s="632"/>
      <c r="AD152" s="646"/>
      <c r="AE152" s="646"/>
      <c r="AF152" s="619"/>
      <c r="AG152" s="619"/>
      <c r="AH152" s="619"/>
      <c r="AI152" s="617"/>
      <c r="AJ152" s="620"/>
      <c r="AK152" s="621"/>
      <c r="AL152" s="621"/>
      <c r="AM152" s="618"/>
      <c r="AN152" s="617"/>
      <c r="AO152" s="607"/>
      <c r="AP152" s="608"/>
      <c r="AQ152" s="607"/>
      <c r="AR152" s="607"/>
      <c r="AS152" s="608"/>
      <c r="AT152" s="608"/>
      <c r="AU152" s="608"/>
      <c r="AV152" s="608"/>
      <c r="AW152" s="608"/>
      <c r="AX152" s="608"/>
      <c r="AY152" s="608"/>
      <c r="AZ152" s="608"/>
      <c r="BA152" s="608"/>
      <c r="BB152" s="607"/>
      <c r="BC152" s="607"/>
      <c r="BD152" s="607"/>
      <c r="BE152" s="607"/>
      <c r="BF152" s="607"/>
      <c r="BG152" s="607"/>
      <c r="BH152" s="607"/>
      <c r="BI152" s="607"/>
      <c r="BJ152" s="607"/>
      <c r="BK152" s="607"/>
      <c r="BL152" s="607"/>
      <c r="BM152" s="607"/>
      <c r="BN152" s="607"/>
      <c r="BO152" s="607"/>
      <c r="BP152" s="607"/>
      <c r="BQ152" s="607"/>
      <c r="BR152" s="607"/>
      <c r="BS152" s="607"/>
      <c r="BT152" s="607"/>
      <c r="BU152" s="607"/>
      <c r="BW152" s="440"/>
      <c r="BX152" s="609"/>
      <c r="BY152" s="610"/>
      <c r="BZ152" s="610"/>
      <c r="CA152" s="610"/>
      <c r="CC152" s="467" t="e">
        <f>'Product CodesCentral'!G257</f>
        <v>#REF!</v>
      </c>
      <c r="CD152" s="440"/>
      <c r="CE152" s="440"/>
      <c r="CF152" s="440"/>
    </row>
    <row r="153" spans="1:84" s="584" customFormat="1" ht="15" customHeight="1" x14ac:dyDescent="0.25">
      <c r="A153" s="440"/>
      <c r="B153" s="440"/>
      <c r="C153" s="600"/>
      <c r="D153" s="601"/>
      <c r="F153" s="444"/>
      <c r="G153" s="444"/>
      <c r="H153" s="556"/>
      <c r="I153" s="444"/>
      <c r="J153" s="629"/>
      <c r="K153" s="603"/>
      <c r="L153" s="603"/>
      <c r="M153" s="629" t="s">
        <v>31</v>
      </c>
      <c r="N153" s="621"/>
      <c r="O153" s="621"/>
      <c r="P153" s="621"/>
      <c r="Q153" s="621"/>
      <c r="R153" s="621"/>
      <c r="S153" s="621"/>
      <c r="T153" s="621"/>
      <c r="U153" s="621"/>
      <c r="V153" s="621"/>
      <c r="W153" s="621"/>
      <c r="X153" s="621"/>
      <c r="Y153" s="621"/>
      <c r="Z153" s="621"/>
      <c r="AA153" s="644">
        <f ca="1">IF(AB141&gt;0,1,0)</f>
        <v>0</v>
      </c>
      <c r="AB153" s="621"/>
      <c r="AC153" s="618"/>
      <c r="AD153" s="619"/>
      <c r="AE153" s="619"/>
      <c r="AF153" s="619"/>
      <c r="AG153" s="619"/>
      <c r="AH153" s="619"/>
      <c r="AI153" s="617"/>
      <c r="AJ153" s="620"/>
      <c r="AK153" s="621"/>
      <c r="AL153" s="621"/>
      <c r="AM153" s="618"/>
      <c r="AN153" s="617"/>
      <c r="AO153" s="607"/>
      <c r="AP153" s="608"/>
      <c r="AQ153" s="607"/>
      <c r="AR153" s="607"/>
      <c r="AS153" s="608"/>
      <c r="AT153" s="608"/>
      <c r="AU153" s="608"/>
      <c r="AV153" s="608"/>
      <c r="AW153" s="608"/>
      <c r="AX153" s="608"/>
      <c r="AY153" s="608"/>
      <c r="AZ153" s="608"/>
      <c r="BA153" s="608"/>
      <c r="BB153" s="607"/>
      <c r="BC153" s="607"/>
      <c r="BD153" s="607"/>
      <c r="BE153" s="607"/>
      <c r="BF153" s="607"/>
      <c r="BG153" s="607"/>
      <c r="BH153" s="607"/>
      <c r="BI153" s="607"/>
      <c r="BJ153" s="607"/>
      <c r="BK153" s="607"/>
      <c r="BL153" s="607"/>
      <c r="BM153" s="607"/>
      <c r="BN153" s="607"/>
      <c r="BO153" s="607"/>
      <c r="BP153" s="607"/>
      <c r="BQ153" s="607"/>
      <c r="BR153" s="607"/>
      <c r="BS153" s="607"/>
      <c r="BT153" s="607"/>
      <c r="BU153" s="607"/>
      <c r="BW153" s="440"/>
      <c r="BX153" s="609"/>
      <c r="BY153" s="610"/>
      <c r="BZ153" s="610"/>
      <c r="CA153" s="610"/>
      <c r="CC153" s="467" t="e">
        <f>'Product CodesCentral'!G258</f>
        <v>#REF!</v>
      </c>
      <c r="CD153" s="440"/>
      <c r="CE153" s="440"/>
      <c r="CF153" s="440"/>
    </row>
    <row r="154" spans="1:84" s="469" customFormat="1" ht="15" customHeight="1" x14ac:dyDescent="0.25">
      <c r="A154" s="468"/>
      <c r="B154" s="468"/>
      <c r="C154" s="647"/>
      <c r="D154" s="648"/>
      <c r="F154" s="519"/>
      <c r="G154" s="519"/>
      <c r="H154" s="518"/>
      <c r="I154" s="519"/>
      <c r="J154" s="649"/>
      <c r="K154" s="650"/>
      <c r="L154" s="650"/>
      <c r="M154" s="649" t="s">
        <v>37</v>
      </c>
      <c r="N154" s="651"/>
      <c r="O154" s="651"/>
      <c r="P154" s="651"/>
      <c r="Q154" s="651"/>
      <c r="R154" s="651"/>
      <c r="S154" s="651"/>
      <c r="T154" s="651"/>
      <c r="U154" s="651"/>
      <c r="V154" s="651"/>
      <c r="W154" s="621"/>
      <c r="X154" s="621"/>
      <c r="Y154" s="621"/>
      <c r="Z154" s="621"/>
      <c r="AA154" s="652">
        <f ca="1">IF(AND(AA152&gt;0,OR(AD148&gt;0,AF148&gt;0)),1,0)</f>
        <v>0</v>
      </c>
      <c r="AB154" s="651"/>
      <c r="AC154" s="521"/>
      <c r="AD154" s="522"/>
      <c r="AE154" s="522"/>
      <c r="AF154" s="522"/>
      <c r="AG154" s="522"/>
      <c r="AH154" s="522"/>
      <c r="AI154" s="523"/>
      <c r="AJ154" s="653"/>
      <c r="AK154" s="651"/>
      <c r="AL154" s="651"/>
      <c r="AM154" s="521"/>
      <c r="AN154" s="523"/>
      <c r="AO154" s="654"/>
      <c r="AP154" s="655"/>
      <c r="AQ154" s="654"/>
      <c r="AR154" s="654"/>
      <c r="AS154" s="655"/>
      <c r="AT154" s="655"/>
      <c r="AU154" s="655"/>
      <c r="AV154" s="655"/>
      <c r="AW154" s="655"/>
      <c r="AX154" s="655"/>
      <c r="AY154" s="655"/>
      <c r="AZ154" s="655"/>
      <c r="BA154" s="655"/>
      <c r="BB154" s="654"/>
      <c r="BC154" s="654"/>
      <c r="BD154" s="654"/>
      <c r="BE154" s="654"/>
      <c r="BF154" s="654"/>
      <c r="BG154" s="654"/>
      <c r="BH154" s="654"/>
      <c r="BI154" s="654"/>
      <c r="BJ154" s="654"/>
      <c r="BK154" s="654"/>
      <c r="BL154" s="654"/>
      <c r="BM154" s="654"/>
      <c r="BN154" s="654"/>
      <c r="BO154" s="654"/>
      <c r="BP154" s="654"/>
      <c r="BQ154" s="654"/>
      <c r="BR154" s="654"/>
      <c r="BS154" s="654"/>
      <c r="BT154" s="654"/>
      <c r="BU154" s="654"/>
      <c r="BW154" s="468"/>
      <c r="BX154" s="656"/>
      <c r="BY154" s="657"/>
      <c r="BZ154" s="657"/>
      <c r="CA154" s="657"/>
      <c r="CC154" s="467" t="e">
        <f>'Product CodesCentral'!G259</f>
        <v>#REF!</v>
      </c>
      <c r="CD154" s="468"/>
      <c r="CE154" s="468"/>
      <c r="CF154" s="468"/>
    </row>
    <row r="155" spans="1:84" s="469" customFormat="1" ht="15" customHeight="1" thickBot="1" x14ac:dyDescent="0.3">
      <c r="A155" s="468"/>
      <c r="B155" s="468"/>
      <c r="C155" s="647"/>
      <c r="D155" s="648"/>
      <c r="F155" s="519"/>
      <c r="G155" s="519"/>
      <c r="H155" s="518"/>
      <c r="I155" s="519"/>
      <c r="J155" s="658"/>
      <c r="K155" s="650"/>
      <c r="L155" s="650"/>
      <c r="M155" s="658" t="s">
        <v>6</v>
      </c>
      <c r="N155" s="659"/>
      <c r="O155" s="659"/>
      <c r="P155" s="659"/>
      <c r="Q155" s="659"/>
      <c r="R155" s="659"/>
      <c r="S155" s="659"/>
      <c r="T155" s="659"/>
      <c r="U155" s="659"/>
      <c r="V155" s="659"/>
      <c r="W155" s="632"/>
      <c r="X155" s="632"/>
      <c r="Y155" s="632"/>
      <c r="Z155" s="632"/>
      <c r="AA155" s="633">
        <f ca="1">IF(SUM(AA153:AA154)&gt;0,1,0)</f>
        <v>0</v>
      </c>
      <c r="AB155" s="651"/>
      <c r="AC155" s="660"/>
      <c r="AD155" s="661">
        <f ca="1">IF(AA155&gt;0,1,0)</f>
        <v>0</v>
      </c>
      <c r="AE155" s="661"/>
      <c r="AF155" s="636">
        <f ca="1">IF(AD155-AD148&lt;1,0,AD155-AD148)</f>
        <v>0</v>
      </c>
      <c r="AG155" s="661"/>
      <c r="AH155" s="661"/>
      <c r="AI155" s="662">
        <f ca="1">IF(AA155&gt;0,1,0)</f>
        <v>0</v>
      </c>
      <c r="AJ155" s="663">
        <f ca="1">IF(OR((AD148-AD156)+(AF148-AF156)&gt;2,AA155=0),0,3-((AD148-AD156)+(AF148-AF156)))</f>
        <v>0</v>
      </c>
      <c r="AK155" s="664"/>
      <c r="AL155" s="664"/>
      <c r="AM155" s="521"/>
      <c r="AN155" s="523"/>
      <c r="AO155" s="654"/>
      <c r="AP155" s="655"/>
      <c r="AQ155" s="654"/>
      <c r="AR155" s="654"/>
      <c r="AS155" s="655"/>
      <c r="AT155" s="655"/>
      <c r="AU155" s="655"/>
      <c r="AV155" s="655"/>
      <c r="AW155" s="655"/>
      <c r="AX155" s="655"/>
      <c r="AY155" s="655"/>
      <c r="AZ155" s="655"/>
      <c r="BA155" s="655"/>
      <c r="BB155" s="654"/>
      <c r="BC155" s="654"/>
      <c r="BD155" s="654"/>
      <c r="BE155" s="654"/>
      <c r="BF155" s="654"/>
      <c r="BG155" s="654"/>
      <c r="BH155" s="654"/>
      <c r="BI155" s="654"/>
      <c r="BJ155" s="654"/>
      <c r="BK155" s="654"/>
      <c r="BL155" s="654"/>
      <c r="BM155" s="654"/>
      <c r="BN155" s="654"/>
      <c r="BO155" s="654"/>
      <c r="BP155" s="654"/>
      <c r="BQ155" s="654"/>
      <c r="BR155" s="654"/>
      <c r="BS155" s="654"/>
      <c r="BT155" s="654"/>
      <c r="BU155" s="654"/>
      <c r="BW155" s="468"/>
      <c r="BX155" s="656"/>
      <c r="BY155" s="657"/>
      <c r="BZ155" s="657"/>
      <c r="CA155" s="657"/>
      <c r="CC155" s="467" t="e">
        <f>'Product CodesCentral'!G260</f>
        <v>#REF!</v>
      </c>
      <c r="CD155" s="468"/>
      <c r="CE155" s="468"/>
      <c r="CF155" s="468"/>
    </row>
    <row r="156" spans="1:84" s="469" customFormat="1" ht="15" customHeight="1" x14ac:dyDescent="0.25">
      <c r="A156" s="468"/>
      <c r="B156" s="468"/>
      <c r="C156" s="647"/>
      <c r="D156" s="648"/>
      <c r="F156" s="519"/>
      <c r="G156" s="519"/>
      <c r="H156" s="518"/>
      <c r="I156" s="519"/>
      <c r="J156" s="649"/>
      <c r="K156" s="650"/>
      <c r="L156" s="650"/>
      <c r="M156" s="649"/>
      <c r="N156" s="651"/>
      <c r="O156" s="651"/>
      <c r="P156" s="651"/>
      <c r="Q156" s="651"/>
      <c r="R156" s="651"/>
      <c r="S156" s="651"/>
      <c r="T156" s="651"/>
      <c r="U156" s="651"/>
      <c r="V156" s="651"/>
      <c r="W156" s="621"/>
      <c r="X156" s="621"/>
      <c r="Y156" s="621"/>
      <c r="Z156" s="621"/>
      <c r="AA156" s="652"/>
      <c r="AB156" s="651"/>
      <c r="AC156" s="665"/>
      <c r="AD156" s="666">
        <f ca="1">IF(AD148-AD155&lt;0,0,AD148-AD155)</f>
        <v>0</v>
      </c>
      <c r="AE156" s="666">
        <f ca="1">AE148</f>
        <v>0</v>
      </c>
      <c r="AF156" s="666">
        <f ca="1">IF(AF148-AF155&lt;0,0,AF148-AF155)</f>
        <v>0</v>
      </c>
      <c r="AG156" s="666"/>
      <c r="AH156" s="666"/>
      <c r="AI156" s="667">
        <f ca="1">IF(AI148-AI155&lt;0,0,AI148-AI155)</f>
        <v>0</v>
      </c>
      <c r="AJ156" s="668">
        <f ca="1">AJ148-AJ155</f>
        <v>0</v>
      </c>
      <c r="AK156" s="669"/>
      <c r="AL156" s="669"/>
      <c r="AM156" s="521"/>
      <c r="AN156" s="523"/>
      <c r="AO156" s="654"/>
      <c r="AP156" s="655"/>
      <c r="AQ156" s="654"/>
      <c r="AR156" s="654"/>
      <c r="AS156" s="655"/>
      <c r="AT156" s="655"/>
      <c r="AU156" s="655"/>
      <c r="AV156" s="655"/>
      <c r="AW156" s="655"/>
      <c r="AX156" s="655"/>
      <c r="AY156" s="655"/>
      <c r="AZ156" s="655"/>
      <c r="BA156" s="655"/>
      <c r="BB156" s="654"/>
      <c r="BC156" s="654"/>
      <c r="BD156" s="654"/>
      <c r="BE156" s="654"/>
      <c r="BF156" s="654"/>
      <c r="BG156" s="654"/>
      <c r="BH156" s="654"/>
      <c r="BI156" s="654"/>
      <c r="BJ156" s="654"/>
      <c r="BK156" s="654"/>
      <c r="BL156" s="654"/>
      <c r="BM156" s="654"/>
      <c r="BN156" s="654"/>
      <c r="BO156" s="654"/>
      <c r="BP156" s="654"/>
      <c r="BQ156" s="654"/>
      <c r="BR156" s="654"/>
      <c r="BS156" s="654"/>
      <c r="BT156" s="654"/>
      <c r="BU156" s="654"/>
      <c r="BW156" s="468"/>
      <c r="BX156" s="656"/>
      <c r="BY156" s="657"/>
      <c r="BZ156" s="657"/>
      <c r="CA156" s="657"/>
      <c r="CC156" s="467" t="e">
        <f>'Product CodesCentral'!G261</f>
        <v>#REF!</v>
      </c>
      <c r="CD156" s="468"/>
      <c r="CE156" s="468"/>
      <c r="CF156" s="468"/>
    </row>
    <row r="157" spans="1:84" s="469" customFormat="1" ht="15" customHeight="1" x14ac:dyDescent="0.25">
      <c r="A157" s="468"/>
      <c r="B157" s="468"/>
      <c r="C157" s="647"/>
      <c r="D157" s="648"/>
      <c r="F157" s="519"/>
      <c r="G157" s="519"/>
      <c r="H157" s="518"/>
      <c r="I157" s="519"/>
      <c r="J157" s="658"/>
      <c r="K157" s="650"/>
      <c r="L157" s="650"/>
      <c r="M157" s="658" t="s">
        <v>33</v>
      </c>
      <c r="N157" s="670"/>
      <c r="O157" s="670"/>
      <c r="P157" s="670"/>
      <c r="Q157" s="670"/>
      <c r="R157" s="670"/>
      <c r="S157" s="670"/>
      <c r="T157" s="670"/>
      <c r="U157" s="670"/>
      <c r="V157" s="670"/>
      <c r="W157" s="671"/>
      <c r="X157" s="671"/>
      <c r="Y157" s="671"/>
      <c r="Z157" s="671"/>
      <c r="AA157" s="672">
        <f ca="1">SUM(AD156:AF156)</f>
        <v>0</v>
      </c>
      <c r="AB157" s="651"/>
      <c r="AC157" s="521"/>
      <c r="AD157" s="522"/>
      <c r="AE157" s="522"/>
      <c r="AF157" s="522"/>
      <c r="AG157" s="522"/>
      <c r="AH157" s="522"/>
      <c r="AI157" s="523"/>
      <c r="AJ157" s="653"/>
      <c r="AK157" s="651"/>
      <c r="AL157" s="651"/>
      <c r="AM157" s="521"/>
      <c r="AN157" s="523"/>
      <c r="AO157" s="654"/>
      <c r="AP157" s="655"/>
      <c r="AQ157" s="654"/>
      <c r="AR157" s="654"/>
      <c r="AS157" s="655"/>
      <c r="AT157" s="655"/>
      <c r="AU157" s="655"/>
      <c r="AV157" s="655"/>
      <c r="AW157" s="655"/>
      <c r="AX157" s="655"/>
      <c r="AY157" s="655"/>
      <c r="AZ157" s="655"/>
      <c r="BA157" s="655"/>
      <c r="BB157" s="654"/>
      <c r="BC157" s="654"/>
      <c r="BD157" s="654"/>
      <c r="BE157" s="654"/>
      <c r="BF157" s="654"/>
      <c r="BG157" s="654"/>
      <c r="BH157" s="654"/>
      <c r="BI157" s="654"/>
      <c r="BJ157" s="654"/>
      <c r="BK157" s="654"/>
      <c r="BL157" s="654"/>
      <c r="BM157" s="654"/>
      <c r="BN157" s="654"/>
      <c r="BO157" s="654"/>
      <c r="BP157" s="654"/>
      <c r="BQ157" s="654"/>
      <c r="BR157" s="654"/>
      <c r="BS157" s="654"/>
      <c r="BT157" s="654"/>
      <c r="BU157" s="654"/>
      <c r="BW157" s="468"/>
      <c r="BX157" s="656"/>
      <c r="BY157" s="657"/>
      <c r="BZ157" s="657"/>
      <c r="CA157" s="657"/>
      <c r="CC157" s="467" t="e">
        <f>'Product CodesCentral'!G262</f>
        <v>#REF!</v>
      </c>
      <c r="CD157" s="468"/>
      <c r="CE157" s="468"/>
      <c r="CF157" s="468"/>
    </row>
    <row r="158" spans="1:84" s="469" customFormat="1" ht="15" customHeight="1" x14ac:dyDescent="0.25">
      <c r="A158" s="468"/>
      <c r="B158" s="468"/>
      <c r="C158" s="647"/>
      <c r="D158" s="648"/>
      <c r="F158" s="519"/>
      <c r="G158" s="519"/>
      <c r="H158" s="518"/>
      <c r="I158" s="519"/>
      <c r="J158" s="649"/>
      <c r="K158" s="650"/>
      <c r="L158" s="650"/>
      <c r="M158" s="649"/>
      <c r="N158" s="651"/>
      <c r="O158" s="651"/>
      <c r="P158" s="651"/>
      <c r="Q158" s="651"/>
      <c r="R158" s="651"/>
      <c r="S158" s="651"/>
      <c r="T158" s="651"/>
      <c r="U158" s="651"/>
      <c r="V158" s="651"/>
      <c r="W158" s="621"/>
      <c r="X158" s="621"/>
      <c r="Y158" s="621"/>
      <c r="Z158" s="621"/>
      <c r="AA158" s="652"/>
      <c r="AB158" s="651"/>
      <c r="AC158" s="521"/>
      <c r="AD158" s="522"/>
      <c r="AE158" s="522"/>
      <c r="AF158" s="522"/>
      <c r="AG158" s="522"/>
      <c r="AH158" s="522"/>
      <c r="AI158" s="523"/>
      <c r="AJ158" s="653"/>
      <c r="AK158" s="651"/>
      <c r="AL158" s="651"/>
      <c r="AM158" s="521"/>
      <c r="AN158" s="523"/>
      <c r="AO158" s="654"/>
      <c r="AP158" s="655"/>
      <c r="AQ158" s="654"/>
      <c r="AR158" s="654"/>
      <c r="AS158" s="655"/>
      <c r="AT158" s="655"/>
      <c r="AU158" s="655"/>
      <c r="AV158" s="655"/>
      <c r="AW158" s="655"/>
      <c r="AX158" s="655"/>
      <c r="AY158" s="655"/>
      <c r="AZ158" s="655"/>
      <c r="BA158" s="655"/>
      <c r="BB158" s="654"/>
      <c r="BC158" s="654"/>
      <c r="BD158" s="654"/>
      <c r="BE158" s="654"/>
      <c r="BF158" s="654"/>
      <c r="BG158" s="654"/>
      <c r="BH158" s="654"/>
      <c r="BI158" s="654"/>
      <c r="BJ158" s="654"/>
      <c r="BK158" s="654"/>
      <c r="BL158" s="654"/>
      <c r="BM158" s="654"/>
      <c r="BN158" s="654"/>
      <c r="BO158" s="654"/>
      <c r="BP158" s="654"/>
      <c r="BQ158" s="654"/>
      <c r="BR158" s="654"/>
      <c r="BS158" s="654"/>
      <c r="BT158" s="654"/>
      <c r="BU158" s="654"/>
      <c r="BW158" s="468"/>
      <c r="BX158" s="656"/>
      <c r="BY158" s="657"/>
      <c r="BZ158" s="657"/>
      <c r="CA158" s="657"/>
      <c r="CC158" s="467" t="e">
        <f>'Product CodesCentral'!G264</f>
        <v>#REF!</v>
      </c>
      <c r="CD158" s="468"/>
      <c r="CE158" s="468"/>
      <c r="CF158" s="468"/>
    </row>
    <row r="159" spans="1:84" s="469" customFormat="1" ht="15" customHeight="1" thickBot="1" x14ac:dyDescent="0.3">
      <c r="A159" s="468"/>
      <c r="B159" s="468"/>
      <c r="C159" s="647"/>
      <c r="D159" s="648"/>
      <c r="F159" s="519"/>
      <c r="G159" s="519"/>
      <c r="H159" s="518"/>
      <c r="I159" s="519"/>
      <c r="J159" s="658"/>
      <c r="K159" s="650"/>
      <c r="L159" s="650"/>
      <c r="M159" s="658" t="s">
        <v>32</v>
      </c>
      <c r="N159" s="670"/>
      <c r="O159" s="670"/>
      <c r="P159" s="670"/>
      <c r="Q159" s="670"/>
      <c r="R159" s="670"/>
      <c r="S159" s="670"/>
      <c r="T159" s="670"/>
      <c r="U159" s="670"/>
      <c r="V159" s="670"/>
      <c r="W159" s="671"/>
      <c r="X159" s="671"/>
      <c r="Y159" s="671"/>
      <c r="Z159" s="671"/>
      <c r="AA159" s="652">
        <f ca="1">IF(AND(AA152&gt;0,AA155&lt;1),1,0)</f>
        <v>0</v>
      </c>
      <c r="AB159" s="651"/>
      <c r="AC159" s="673"/>
      <c r="AD159" s="674"/>
      <c r="AE159" s="674"/>
      <c r="AF159" s="661"/>
      <c r="AG159" s="661"/>
      <c r="AH159" s="661"/>
      <c r="AI159" s="662">
        <f ca="1">IF(AA159&gt;0,1,0)</f>
        <v>0</v>
      </c>
      <c r="AJ159" s="663">
        <f ca="1">IF(AA159&gt;0,3,0)</f>
        <v>0</v>
      </c>
      <c r="AK159" s="664"/>
      <c r="AL159" s="664"/>
      <c r="AM159" s="521"/>
      <c r="AN159" s="523"/>
      <c r="AO159" s="654"/>
      <c r="AP159" s="655"/>
      <c r="AQ159" s="654"/>
      <c r="AR159" s="654"/>
      <c r="AS159" s="655"/>
      <c r="AT159" s="655"/>
      <c r="AU159" s="655"/>
      <c r="AV159" s="655"/>
      <c r="AW159" s="655"/>
      <c r="AX159" s="655"/>
      <c r="AY159" s="655"/>
      <c r="AZ159" s="655"/>
      <c r="BA159" s="655"/>
      <c r="BB159" s="654"/>
      <c r="BC159" s="654"/>
      <c r="BD159" s="654"/>
      <c r="BE159" s="654"/>
      <c r="BF159" s="654"/>
      <c r="BG159" s="654"/>
      <c r="BH159" s="654"/>
      <c r="BI159" s="654"/>
      <c r="BJ159" s="654"/>
      <c r="BK159" s="654"/>
      <c r="BL159" s="654"/>
      <c r="BM159" s="654"/>
      <c r="BN159" s="654"/>
      <c r="BO159" s="654"/>
      <c r="BP159" s="654"/>
      <c r="BQ159" s="654"/>
      <c r="BR159" s="654"/>
      <c r="BS159" s="654"/>
      <c r="BT159" s="654"/>
      <c r="BU159" s="654"/>
      <c r="BW159" s="468"/>
      <c r="BX159" s="656"/>
      <c r="BY159" s="657"/>
      <c r="BZ159" s="657"/>
      <c r="CA159" s="657"/>
      <c r="CC159" s="467" t="e">
        <f>'Product CodesCentral'!#REF!</f>
        <v>#REF!</v>
      </c>
      <c r="CD159" s="468"/>
      <c r="CE159" s="468"/>
      <c r="CF159" s="468"/>
    </row>
    <row r="160" spans="1:84" s="469" customFormat="1" ht="15" customHeight="1" x14ac:dyDescent="0.25">
      <c r="A160" s="468"/>
      <c r="B160" s="468"/>
      <c r="C160" s="647"/>
      <c r="D160" s="648"/>
      <c r="F160" s="519"/>
      <c r="G160" s="519"/>
      <c r="H160" s="518"/>
      <c r="I160" s="519"/>
      <c r="J160" s="658"/>
      <c r="K160" s="650"/>
      <c r="L160" s="650"/>
      <c r="M160" s="658"/>
      <c r="N160" s="670"/>
      <c r="O160" s="670"/>
      <c r="P160" s="670"/>
      <c r="Q160" s="670"/>
      <c r="R160" s="670"/>
      <c r="S160" s="670"/>
      <c r="T160" s="670"/>
      <c r="U160" s="670"/>
      <c r="V160" s="670"/>
      <c r="W160" s="671"/>
      <c r="X160" s="671"/>
      <c r="Y160" s="671"/>
      <c r="Z160" s="671"/>
      <c r="AA160" s="652"/>
      <c r="AB160" s="651"/>
      <c r="AC160" s="675"/>
      <c r="AD160" s="676"/>
      <c r="AE160" s="676"/>
      <c r="AF160" s="666"/>
      <c r="AG160" s="666"/>
      <c r="AH160" s="666"/>
      <c r="AI160" s="667">
        <f ca="1">IF(AI156-AI159&lt;0,0,AI156-AI159)</f>
        <v>0</v>
      </c>
      <c r="AJ160" s="668">
        <f ca="1">IF(AJ156-AJ159&gt;0,AJ156-AJ159,0)</f>
        <v>0</v>
      </c>
      <c r="AK160" s="669"/>
      <c r="AL160" s="669"/>
      <c r="AM160" s="521"/>
      <c r="AN160" s="523"/>
      <c r="AO160" s="654"/>
      <c r="AP160" s="655"/>
      <c r="AQ160" s="654"/>
      <c r="AR160" s="654"/>
      <c r="AS160" s="655"/>
      <c r="AT160" s="655"/>
      <c r="AU160" s="655"/>
      <c r="AV160" s="655"/>
      <c r="AW160" s="655"/>
      <c r="AX160" s="655"/>
      <c r="AY160" s="655"/>
      <c r="AZ160" s="655"/>
      <c r="BA160" s="655"/>
      <c r="BB160" s="654"/>
      <c r="BC160" s="654"/>
      <c r="BD160" s="654"/>
      <c r="BE160" s="654"/>
      <c r="BF160" s="654"/>
      <c r="BG160" s="654"/>
      <c r="BH160" s="654"/>
      <c r="BI160" s="654"/>
      <c r="BJ160" s="654"/>
      <c r="BK160" s="654"/>
      <c r="BL160" s="654"/>
      <c r="BM160" s="654"/>
      <c r="BN160" s="654"/>
      <c r="BO160" s="654"/>
      <c r="BP160" s="654"/>
      <c r="BQ160" s="654"/>
      <c r="BR160" s="654"/>
      <c r="BS160" s="654"/>
      <c r="BT160" s="654"/>
      <c r="BU160" s="654"/>
      <c r="BW160" s="468"/>
      <c r="BX160" s="656"/>
      <c r="BY160" s="657"/>
      <c r="BZ160" s="657"/>
      <c r="CA160" s="657"/>
      <c r="CC160" s="467">
        <f>'Product CodesCentral'!G265</f>
        <v>0</v>
      </c>
      <c r="CD160" s="468"/>
      <c r="CE160" s="468"/>
      <c r="CF160" s="468"/>
    </row>
    <row r="161" spans="1:84" s="469" customFormat="1" ht="15" customHeight="1" x14ac:dyDescent="0.25">
      <c r="A161" s="468"/>
      <c r="B161" s="468"/>
      <c r="C161" s="647"/>
      <c r="D161" s="648"/>
      <c r="F161" s="519"/>
      <c r="G161" s="519"/>
      <c r="H161" s="518"/>
      <c r="I161" s="519"/>
      <c r="J161" s="649"/>
      <c r="K161" s="650"/>
      <c r="L161" s="650"/>
      <c r="M161" s="649"/>
      <c r="N161" s="651"/>
      <c r="O161" s="651"/>
      <c r="P161" s="651"/>
      <c r="Q161" s="651"/>
      <c r="R161" s="651"/>
      <c r="S161" s="651"/>
      <c r="T161" s="651"/>
      <c r="U161" s="651"/>
      <c r="V161" s="651"/>
      <c r="W161" s="621"/>
      <c r="X161" s="621"/>
      <c r="Y161" s="621"/>
      <c r="Z161" s="621"/>
      <c r="AA161" s="652"/>
      <c r="AB161" s="651"/>
      <c r="AC161" s="521"/>
      <c r="AD161" s="522"/>
      <c r="AE161" s="522"/>
      <c r="AF161" s="522"/>
      <c r="AG161" s="522"/>
      <c r="AH161" s="522"/>
      <c r="AI161" s="523"/>
      <c r="AJ161" s="653"/>
      <c r="AK161" s="651"/>
      <c r="AL161" s="651"/>
      <c r="AM161" s="521"/>
      <c r="AN161" s="523"/>
      <c r="AO161" s="654"/>
      <c r="AP161" s="655"/>
      <c r="AQ161" s="654"/>
      <c r="AR161" s="654"/>
      <c r="AS161" s="655"/>
      <c r="AT161" s="655"/>
      <c r="AU161" s="655"/>
      <c r="AV161" s="655"/>
      <c r="AW161" s="655"/>
      <c r="AX161" s="655"/>
      <c r="AY161" s="655"/>
      <c r="AZ161" s="655"/>
      <c r="BA161" s="655"/>
      <c r="BB161" s="654"/>
      <c r="BC161" s="654"/>
      <c r="BD161" s="654"/>
      <c r="BE161" s="654"/>
      <c r="BF161" s="654"/>
      <c r="BG161" s="654"/>
      <c r="BH161" s="654"/>
      <c r="BI161" s="654"/>
      <c r="BJ161" s="654"/>
      <c r="BK161" s="654"/>
      <c r="BL161" s="654"/>
      <c r="BM161" s="654"/>
      <c r="BN161" s="654"/>
      <c r="BO161" s="654"/>
      <c r="BP161" s="654"/>
      <c r="BQ161" s="654"/>
      <c r="BR161" s="654"/>
      <c r="BS161" s="654"/>
      <c r="BT161" s="654"/>
      <c r="BU161" s="654"/>
      <c r="BW161" s="468"/>
      <c r="BX161" s="656"/>
      <c r="BY161" s="657"/>
      <c r="BZ161" s="657"/>
      <c r="CA161" s="657"/>
      <c r="CC161" s="467">
        <f>'Product CodesCentral'!G266</f>
        <v>0</v>
      </c>
      <c r="CD161" s="468"/>
      <c r="CE161" s="468"/>
      <c r="CF161" s="468"/>
    </row>
    <row r="162" spans="1:84" s="469" customFormat="1" ht="15" customHeight="1" x14ac:dyDescent="0.25">
      <c r="A162" s="468"/>
      <c r="B162" s="468"/>
      <c r="C162" s="647"/>
      <c r="D162" s="648"/>
      <c r="F162" s="519"/>
      <c r="G162" s="519"/>
      <c r="H162" s="518"/>
      <c r="I162" s="519"/>
      <c r="J162" s="658"/>
      <c r="K162" s="650"/>
      <c r="L162" s="650"/>
      <c r="M162" s="658" t="s">
        <v>34</v>
      </c>
      <c r="N162" s="670"/>
      <c r="O162" s="670"/>
      <c r="P162" s="670"/>
      <c r="Q162" s="670"/>
      <c r="R162" s="670"/>
      <c r="S162" s="670"/>
      <c r="T162" s="670"/>
      <c r="U162" s="670"/>
      <c r="V162" s="670"/>
      <c r="W162" s="671"/>
      <c r="X162" s="671"/>
      <c r="Y162" s="671"/>
      <c r="Z162" s="671"/>
      <c r="AA162" s="652">
        <f ca="1">IF(AJ160&gt;0,1,0)</f>
        <v>0</v>
      </c>
      <c r="AB162" s="651"/>
      <c r="AC162" s="659"/>
      <c r="AD162" s="677"/>
      <c r="AE162" s="677"/>
      <c r="AF162" s="522"/>
      <c r="AG162" s="522"/>
      <c r="AH162" s="522"/>
      <c r="AI162" s="523"/>
      <c r="AJ162" s="653">
        <f ca="1">IF(AA162&gt;0,2,0)</f>
        <v>0</v>
      </c>
      <c r="AK162" s="651"/>
      <c r="AL162" s="651"/>
      <c r="AM162" s="521"/>
      <c r="AN162" s="523"/>
      <c r="AO162" s="654"/>
      <c r="AP162" s="678"/>
      <c r="AQ162" s="654"/>
      <c r="AR162" s="654"/>
      <c r="AS162" s="655"/>
      <c r="AT162" s="655"/>
      <c r="AU162" s="655"/>
      <c r="AV162" s="655"/>
      <c r="AW162" s="655"/>
      <c r="AX162" s="655"/>
      <c r="AY162" s="655"/>
      <c r="AZ162" s="655"/>
      <c r="BA162" s="655"/>
      <c r="BB162" s="654"/>
      <c r="BC162" s="654"/>
      <c r="BD162" s="654"/>
      <c r="BE162" s="654"/>
      <c r="BF162" s="654"/>
      <c r="BG162" s="654"/>
      <c r="BH162" s="654"/>
      <c r="BI162" s="654"/>
      <c r="BJ162" s="654"/>
      <c r="BK162" s="654"/>
      <c r="BL162" s="654"/>
      <c r="BM162" s="654"/>
      <c r="BN162" s="654"/>
      <c r="BO162" s="654"/>
      <c r="BP162" s="654"/>
      <c r="BQ162" s="654"/>
      <c r="BR162" s="654"/>
      <c r="BS162" s="654"/>
      <c r="BT162" s="654"/>
      <c r="BU162" s="654"/>
      <c r="BW162" s="468"/>
      <c r="BX162" s="656"/>
      <c r="BY162" s="657"/>
      <c r="BZ162" s="657"/>
      <c r="CA162" s="657"/>
      <c r="CC162" s="467">
        <f>'Product CodesCentral'!G267</f>
        <v>0</v>
      </c>
      <c r="CD162" s="468"/>
      <c r="CE162" s="468"/>
      <c r="CF162" s="468"/>
    </row>
    <row r="163" spans="1:84" s="469" customFormat="1" ht="15" customHeight="1" x14ac:dyDescent="0.25">
      <c r="A163" s="468"/>
      <c r="B163" s="468"/>
      <c r="C163" s="647"/>
      <c r="D163" s="648"/>
      <c r="F163" s="519"/>
      <c r="G163" s="519"/>
      <c r="H163" s="518"/>
      <c r="I163" s="519"/>
      <c r="J163" s="649"/>
      <c r="K163" s="650"/>
      <c r="L163" s="650"/>
      <c r="M163" s="649"/>
      <c r="N163" s="651"/>
      <c r="O163" s="651"/>
      <c r="P163" s="651"/>
      <c r="Q163" s="651"/>
      <c r="R163" s="651"/>
      <c r="S163" s="651"/>
      <c r="T163" s="651"/>
      <c r="U163" s="651"/>
      <c r="V163" s="651"/>
      <c r="W163" s="621"/>
      <c r="X163" s="621"/>
      <c r="Y163" s="621"/>
      <c r="Z163" s="621"/>
      <c r="AA163" s="652"/>
      <c r="AB163" s="651"/>
      <c r="AC163" s="521"/>
      <c r="AD163" s="522"/>
      <c r="AE163" s="522"/>
      <c r="AF163" s="522"/>
      <c r="AG163" s="522"/>
      <c r="AH163" s="522"/>
      <c r="AI163" s="523"/>
      <c r="AJ163" s="653">
        <f ca="1">IF(AJ162-AJ160&lt;0,0,AJ162-AJ160)</f>
        <v>0</v>
      </c>
      <c r="AK163" s="651"/>
      <c r="AL163" s="651"/>
      <c r="AM163" s="521"/>
      <c r="AN163" s="523"/>
      <c r="AO163" s="654"/>
      <c r="AP163" s="655"/>
      <c r="AQ163" s="654"/>
      <c r="AR163" s="654"/>
      <c r="AS163" s="655"/>
      <c r="AT163" s="655"/>
      <c r="AU163" s="655"/>
      <c r="AV163" s="655"/>
      <c r="AW163" s="655"/>
      <c r="AX163" s="655"/>
      <c r="AY163" s="655"/>
      <c r="AZ163" s="655"/>
      <c r="BA163" s="655"/>
      <c r="BB163" s="654"/>
      <c r="BC163" s="654"/>
      <c r="BD163" s="654"/>
      <c r="BE163" s="654"/>
      <c r="BF163" s="654"/>
      <c r="BG163" s="654"/>
      <c r="BH163" s="654"/>
      <c r="BI163" s="654"/>
      <c r="BJ163" s="654"/>
      <c r="BK163" s="654"/>
      <c r="BL163" s="654"/>
      <c r="BM163" s="654"/>
      <c r="BN163" s="654"/>
      <c r="BO163" s="654"/>
      <c r="BP163" s="654"/>
      <c r="BQ163" s="654"/>
      <c r="BR163" s="654"/>
      <c r="BS163" s="654"/>
      <c r="BT163" s="654"/>
      <c r="BU163" s="654"/>
      <c r="BW163" s="468"/>
      <c r="BX163" s="656"/>
      <c r="BY163" s="657"/>
      <c r="BZ163" s="657"/>
      <c r="CA163" s="657"/>
      <c r="CC163" s="467">
        <f>'Product CodesCentral'!G268</f>
        <v>0</v>
      </c>
      <c r="CD163" s="468"/>
      <c r="CE163" s="468"/>
      <c r="CF163" s="468"/>
    </row>
    <row r="164" spans="1:84" s="469" customFormat="1" ht="15" customHeight="1" x14ac:dyDescent="0.25">
      <c r="A164" s="468"/>
      <c r="B164" s="468"/>
      <c r="C164" s="647"/>
      <c r="D164" s="648"/>
      <c r="F164" s="519"/>
      <c r="G164" s="519"/>
      <c r="H164" s="518"/>
      <c r="I164" s="519"/>
      <c r="J164" s="649"/>
      <c r="K164" s="650"/>
      <c r="L164" s="650"/>
      <c r="M164" s="649"/>
      <c r="N164" s="651"/>
      <c r="O164" s="651"/>
      <c r="P164" s="651"/>
      <c r="Q164" s="651"/>
      <c r="R164" s="651"/>
      <c r="S164" s="651"/>
      <c r="T164" s="651"/>
      <c r="U164" s="651"/>
      <c r="V164" s="651"/>
      <c r="W164" s="621"/>
      <c r="X164" s="621"/>
      <c r="Y164" s="621"/>
      <c r="Z164" s="621"/>
      <c r="AA164" s="652"/>
      <c r="AB164" s="651"/>
      <c r="AC164" s="521"/>
      <c r="AD164" s="522"/>
      <c r="AE164" s="522"/>
      <c r="AF164" s="522"/>
      <c r="AG164" s="522"/>
      <c r="AH164" s="522"/>
      <c r="AI164" s="523"/>
      <c r="AJ164" s="653"/>
      <c r="AK164" s="651"/>
      <c r="AL164" s="651"/>
      <c r="AM164" s="521"/>
      <c r="AN164" s="523"/>
      <c r="AO164" s="654"/>
      <c r="AP164" s="655"/>
      <c r="AQ164" s="654"/>
      <c r="AR164" s="654"/>
      <c r="AS164" s="655"/>
      <c r="AT164" s="655"/>
      <c r="AU164" s="655"/>
      <c r="AV164" s="655"/>
      <c r="AW164" s="655"/>
      <c r="AX164" s="655"/>
      <c r="AY164" s="655"/>
      <c r="AZ164" s="655"/>
      <c r="BA164" s="655"/>
      <c r="BB164" s="654"/>
      <c r="BC164" s="654"/>
      <c r="BD164" s="654"/>
      <c r="BE164" s="654"/>
      <c r="BF164" s="654"/>
      <c r="BG164" s="654"/>
      <c r="BH164" s="654"/>
      <c r="BI164" s="654"/>
      <c r="BJ164" s="654"/>
      <c r="BK164" s="654"/>
      <c r="BL164" s="654"/>
      <c r="BM164" s="654"/>
      <c r="BN164" s="654"/>
      <c r="BO164" s="654"/>
      <c r="BP164" s="654"/>
      <c r="BQ164" s="654"/>
      <c r="BR164" s="654"/>
      <c r="BS164" s="654"/>
      <c r="BT164" s="654"/>
      <c r="BU164" s="654"/>
      <c r="BW164" s="468"/>
      <c r="BX164" s="656"/>
      <c r="BY164" s="657"/>
      <c r="BZ164" s="657"/>
      <c r="CA164" s="657"/>
      <c r="CC164" s="467">
        <f>'Product CodesCentral'!G269</f>
        <v>0</v>
      </c>
      <c r="CD164" s="468"/>
      <c r="CE164" s="468"/>
      <c r="CF164" s="468"/>
    </row>
    <row r="165" spans="1:84" s="469" customFormat="1" ht="15" customHeight="1" x14ac:dyDescent="0.25">
      <c r="A165" s="468"/>
      <c r="B165" s="468"/>
      <c r="C165" s="647"/>
      <c r="D165" s="648"/>
      <c r="F165" s="519"/>
      <c r="G165" s="519"/>
      <c r="H165" s="518"/>
      <c r="I165" s="519"/>
      <c r="J165" s="649"/>
      <c r="K165" s="650"/>
      <c r="L165" s="650"/>
      <c r="M165" s="649"/>
      <c r="N165" s="651"/>
      <c r="O165" s="651"/>
      <c r="P165" s="651"/>
      <c r="Q165" s="651"/>
      <c r="R165" s="651"/>
      <c r="S165" s="651"/>
      <c r="T165" s="651"/>
      <c r="U165" s="651"/>
      <c r="V165" s="651"/>
      <c r="W165" s="621"/>
      <c r="X165" s="621"/>
      <c r="Y165" s="621"/>
      <c r="Z165" s="621"/>
      <c r="AA165" s="652"/>
      <c r="AB165" s="651"/>
      <c r="AC165" s="659"/>
      <c r="AD165" s="677"/>
      <c r="AE165" s="677"/>
      <c r="AF165" s="522"/>
      <c r="AG165" s="522"/>
      <c r="AH165" s="522"/>
      <c r="AI165" s="523"/>
      <c r="AJ165" s="653"/>
      <c r="AK165" s="651"/>
      <c r="AL165" s="651"/>
      <c r="AM165" s="521"/>
      <c r="AN165" s="523"/>
      <c r="AO165" s="654"/>
      <c r="AP165" s="678"/>
      <c r="AQ165" s="654"/>
      <c r="AR165" s="654"/>
      <c r="AS165" s="655"/>
      <c r="AT165" s="655"/>
      <c r="AU165" s="655"/>
      <c r="AV165" s="655"/>
      <c r="AW165" s="655"/>
      <c r="AX165" s="655"/>
      <c r="AY165" s="655"/>
      <c r="AZ165" s="655"/>
      <c r="BA165" s="655"/>
      <c r="BB165" s="654"/>
      <c r="BC165" s="654"/>
      <c r="BD165" s="654"/>
      <c r="BE165" s="654"/>
      <c r="BF165" s="654"/>
      <c r="BG165" s="654"/>
      <c r="BH165" s="654"/>
      <c r="BI165" s="654"/>
      <c r="BJ165" s="654"/>
      <c r="BK165" s="654"/>
      <c r="BL165" s="654"/>
      <c r="BM165" s="654"/>
      <c r="BN165" s="654"/>
      <c r="BO165" s="654"/>
      <c r="BP165" s="654"/>
      <c r="BQ165" s="654"/>
      <c r="BR165" s="654"/>
      <c r="BS165" s="654"/>
      <c r="BT165" s="654"/>
      <c r="BU165" s="654"/>
      <c r="BW165" s="468"/>
      <c r="BX165" s="656"/>
      <c r="BY165" s="657"/>
      <c r="BZ165" s="657"/>
      <c r="CA165" s="657"/>
      <c r="CC165" s="467">
        <f>'Product CodesCentral'!G270</f>
        <v>0</v>
      </c>
      <c r="CD165" s="468"/>
      <c r="CE165" s="468"/>
      <c r="CF165" s="468"/>
    </row>
    <row r="166" spans="1:84" s="469" customFormat="1" ht="15" customHeight="1" x14ac:dyDescent="0.25">
      <c r="A166" s="468"/>
      <c r="B166" s="468"/>
      <c r="C166" s="647"/>
      <c r="D166" s="648"/>
      <c r="F166" s="519"/>
      <c r="G166" s="519"/>
      <c r="H166" s="518"/>
      <c r="I166" s="519"/>
      <c r="J166" s="649"/>
      <c r="K166" s="650"/>
      <c r="L166" s="650"/>
      <c r="M166" s="649"/>
      <c r="N166" s="651"/>
      <c r="O166" s="651"/>
      <c r="P166" s="651"/>
      <c r="Q166" s="651"/>
      <c r="R166" s="651"/>
      <c r="S166" s="651"/>
      <c r="T166" s="651"/>
      <c r="U166" s="651"/>
      <c r="V166" s="651"/>
      <c r="W166" s="621"/>
      <c r="X166" s="621"/>
      <c r="Y166" s="621"/>
      <c r="Z166" s="621"/>
      <c r="AA166" s="652"/>
      <c r="AB166" s="651"/>
      <c r="AC166" s="521"/>
      <c r="AD166" s="522"/>
      <c r="AE166" s="522"/>
      <c r="AF166" s="522"/>
      <c r="AG166" s="522"/>
      <c r="AH166" s="522"/>
      <c r="AI166" s="523"/>
      <c r="AJ166" s="653"/>
      <c r="AK166" s="651"/>
      <c r="AL166" s="651"/>
      <c r="AM166" s="521"/>
      <c r="AN166" s="523"/>
      <c r="AO166" s="654"/>
      <c r="AP166" s="655"/>
      <c r="AQ166" s="654"/>
      <c r="AR166" s="654"/>
      <c r="AS166" s="655"/>
      <c r="AT166" s="655"/>
      <c r="AU166" s="655"/>
      <c r="AV166" s="655"/>
      <c r="AW166" s="655"/>
      <c r="AX166" s="655"/>
      <c r="AY166" s="655"/>
      <c r="AZ166" s="655"/>
      <c r="BA166" s="655"/>
      <c r="BB166" s="654"/>
      <c r="BC166" s="654"/>
      <c r="BD166" s="654"/>
      <c r="BE166" s="654"/>
      <c r="BF166" s="654"/>
      <c r="BG166" s="654"/>
      <c r="BH166" s="654"/>
      <c r="BI166" s="654"/>
      <c r="BJ166" s="654"/>
      <c r="BK166" s="654"/>
      <c r="BL166" s="654"/>
      <c r="BM166" s="654"/>
      <c r="BN166" s="654"/>
      <c r="BO166" s="654"/>
      <c r="BP166" s="654"/>
      <c r="BQ166" s="654"/>
      <c r="BR166" s="654"/>
      <c r="BS166" s="654"/>
      <c r="BT166" s="654"/>
      <c r="BU166" s="654"/>
      <c r="BW166" s="468"/>
      <c r="BX166" s="656"/>
      <c r="BY166" s="657"/>
      <c r="BZ166" s="657"/>
      <c r="CA166" s="657"/>
      <c r="CC166" s="467">
        <f>'Product CodesCentral'!G271</f>
        <v>0</v>
      </c>
      <c r="CD166" s="468"/>
      <c r="CE166" s="468"/>
      <c r="CF166" s="468"/>
    </row>
    <row r="167" spans="1:84" s="469" customFormat="1" ht="15" customHeight="1" x14ac:dyDescent="0.25">
      <c r="A167" s="468"/>
      <c r="B167" s="468"/>
      <c r="C167" s="647"/>
      <c r="D167" s="648"/>
      <c r="F167" s="519"/>
      <c r="G167" s="519"/>
      <c r="H167" s="518"/>
      <c r="I167" s="519"/>
      <c r="J167" s="649"/>
      <c r="K167" s="650"/>
      <c r="L167" s="650"/>
      <c r="M167" s="649" t="s">
        <v>41</v>
      </c>
      <c r="N167" s="651"/>
      <c r="O167" s="651"/>
      <c r="P167" s="651"/>
      <c r="Q167" s="651"/>
      <c r="R167" s="651"/>
      <c r="S167" s="651"/>
      <c r="T167" s="651"/>
      <c r="U167" s="651"/>
      <c r="V167" s="651"/>
      <c r="W167" s="621"/>
      <c r="X167" s="621"/>
      <c r="Y167" s="621"/>
      <c r="Z167" s="621"/>
      <c r="AA167" s="652">
        <f ca="1">IF(AJ163&lt;0,1,0)</f>
        <v>0</v>
      </c>
      <c r="AB167" s="651"/>
      <c r="AC167" s="521"/>
      <c r="AD167" s="522"/>
      <c r="AE167" s="522"/>
      <c r="AF167" s="522"/>
      <c r="AG167" s="522"/>
      <c r="AH167" s="522"/>
      <c r="AI167" s="523"/>
      <c r="AJ167" s="653"/>
      <c r="AK167" s="651"/>
      <c r="AL167" s="651"/>
      <c r="AM167" s="521"/>
      <c r="AN167" s="523"/>
      <c r="AO167" s="654"/>
      <c r="AP167" s="655"/>
      <c r="AQ167" s="654"/>
      <c r="AR167" s="654"/>
      <c r="AS167" s="655"/>
      <c r="AT167" s="655"/>
      <c r="AU167" s="655"/>
      <c r="AV167" s="655"/>
      <c r="AW167" s="655"/>
      <c r="AX167" s="655"/>
      <c r="AY167" s="655"/>
      <c r="AZ167" s="655"/>
      <c r="BA167" s="655"/>
      <c r="BB167" s="654"/>
      <c r="BC167" s="654"/>
      <c r="BD167" s="654"/>
      <c r="BE167" s="654"/>
      <c r="BF167" s="654"/>
      <c r="BG167" s="654"/>
      <c r="BH167" s="654"/>
      <c r="BI167" s="654"/>
      <c r="BJ167" s="654"/>
      <c r="BK167" s="654"/>
      <c r="BL167" s="654"/>
      <c r="BM167" s="654"/>
      <c r="BN167" s="654"/>
      <c r="BO167" s="654"/>
      <c r="BP167" s="654"/>
      <c r="BQ167" s="654"/>
      <c r="BR167" s="654"/>
      <c r="BS167" s="654"/>
      <c r="BT167" s="654"/>
      <c r="BU167" s="654"/>
      <c r="BW167" s="468"/>
      <c r="BX167" s="656"/>
      <c r="BY167" s="657"/>
      <c r="BZ167" s="657"/>
      <c r="CA167" s="657"/>
      <c r="CC167" s="467">
        <f>'Product CodesCentral'!G272</f>
        <v>0</v>
      </c>
      <c r="CD167" s="468"/>
      <c r="CE167" s="468"/>
      <c r="CF167" s="468"/>
    </row>
    <row r="168" spans="1:84" s="469" customFormat="1" ht="15" customHeight="1" x14ac:dyDescent="0.25">
      <c r="A168" s="468"/>
      <c r="B168" s="468"/>
      <c r="C168" s="647"/>
      <c r="D168" s="648"/>
      <c r="F168" s="519"/>
      <c r="G168" s="519"/>
      <c r="H168" s="518"/>
      <c r="I168" s="519"/>
      <c r="J168" s="649"/>
      <c r="K168" s="650"/>
      <c r="L168" s="650"/>
      <c r="M168" s="649" t="s">
        <v>42</v>
      </c>
      <c r="N168" s="651"/>
      <c r="O168" s="651"/>
      <c r="P168" s="651"/>
      <c r="Q168" s="651"/>
      <c r="R168" s="651"/>
      <c r="S168" s="651"/>
      <c r="T168" s="651"/>
      <c r="U168" s="651"/>
      <c r="V168" s="651"/>
      <c r="W168" s="621"/>
      <c r="X168" s="621"/>
      <c r="Y168" s="621"/>
      <c r="Z168" s="621"/>
      <c r="AA168" s="652">
        <f ca="1">IF(AI160&gt;0,1,0)</f>
        <v>0</v>
      </c>
      <c r="AB168" s="651"/>
      <c r="AC168" s="521"/>
      <c r="AD168" s="522"/>
      <c r="AE168" s="522"/>
      <c r="AF168" s="522"/>
      <c r="AG168" s="522"/>
      <c r="AH168" s="522"/>
      <c r="AI168" s="523"/>
      <c r="AJ168" s="653"/>
      <c r="AK168" s="651"/>
      <c r="AL168" s="651"/>
      <c r="AM168" s="521"/>
      <c r="AN168" s="523"/>
      <c r="AO168" s="654"/>
      <c r="AP168" s="655"/>
      <c r="AQ168" s="654"/>
      <c r="AR168" s="654"/>
      <c r="AS168" s="655"/>
      <c r="AT168" s="655"/>
      <c r="AU168" s="655"/>
      <c r="AV168" s="655"/>
      <c r="AW168" s="655"/>
      <c r="AX168" s="655"/>
      <c r="AY168" s="655"/>
      <c r="AZ168" s="655"/>
      <c r="BA168" s="655"/>
      <c r="BB168" s="654"/>
      <c r="BC168" s="654"/>
      <c r="BD168" s="654"/>
      <c r="BE168" s="654"/>
      <c r="BF168" s="654"/>
      <c r="BG168" s="654"/>
      <c r="BH168" s="654"/>
      <c r="BI168" s="654"/>
      <c r="BJ168" s="654"/>
      <c r="BK168" s="654"/>
      <c r="BL168" s="654"/>
      <c r="BM168" s="654"/>
      <c r="BN168" s="654"/>
      <c r="BO168" s="654"/>
      <c r="BP168" s="654"/>
      <c r="BQ168" s="654"/>
      <c r="BR168" s="654"/>
      <c r="BS168" s="654"/>
      <c r="BT168" s="654"/>
      <c r="BU168" s="654"/>
      <c r="BW168" s="468"/>
      <c r="BX168" s="656"/>
      <c r="BY168" s="657"/>
      <c r="BZ168" s="657"/>
      <c r="CA168" s="657"/>
      <c r="CD168" s="468"/>
      <c r="CE168" s="468"/>
      <c r="CF168" s="468"/>
    </row>
    <row r="169" spans="1:84" s="469" customFormat="1" ht="15" customHeight="1" x14ac:dyDescent="0.25">
      <c r="A169" s="468"/>
      <c r="B169" s="468"/>
      <c r="C169" s="647"/>
      <c r="D169" s="648"/>
      <c r="F169" s="519"/>
      <c r="G169" s="519"/>
      <c r="H169" s="518"/>
      <c r="I169" s="519"/>
      <c r="J169" s="649"/>
      <c r="K169" s="650"/>
      <c r="L169" s="650"/>
      <c r="M169" s="649" t="s">
        <v>4</v>
      </c>
      <c r="N169" s="651"/>
      <c r="O169" s="651"/>
      <c r="P169" s="651"/>
      <c r="Q169" s="651"/>
      <c r="R169" s="651"/>
      <c r="S169" s="651"/>
      <c r="T169" s="651"/>
      <c r="U169" s="651"/>
      <c r="V169" s="651"/>
      <c r="W169" s="621"/>
      <c r="X169" s="621"/>
      <c r="Y169" s="621"/>
      <c r="Z169" s="621"/>
      <c r="AA169" s="652">
        <f ca="1">AA149</f>
        <v>0</v>
      </c>
      <c r="AB169" s="651"/>
      <c r="AC169" s="521"/>
      <c r="AD169" s="522"/>
      <c r="AE169" s="522"/>
      <c r="AF169" s="522"/>
      <c r="AG169" s="522"/>
      <c r="AH169" s="522"/>
      <c r="AI169" s="523"/>
      <c r="AJ169" s="653"/>
      <c r="AK169" s="651"/>
      <c r="AL169" s="651"/>
      <c r="AM169" s="521"/>
      <c r="AN169" s="523"/>
      <c r="AO169" s="654"/>
      <c r="AP169" s="655"/>
      <c r="AQ169" s="654"/>
      <c r="AR169" s="654"/>
      <c r="AS169" s="655"/>
      <c r="AT169" s="655"/>
      <c r="AU169" s="655"/>
      <c r="AV169" s="655"/>
      <c r="AW169" s="655"/>
      <c r="AX169" s="655"/>
      <c r="AY169" s="655"/>
      <c r="AZ169" s="655"/>
      <c r="BA169" s="655"/>
      <c r="BB169" s="654"/>
      <c r="BC169" s="654"/>
      <c r="BD169" s="654"/>
      <c r="BE169" s="654"/>
      <c r="BF169" s="654"/>
      <c r="BG169" s="654"/>
      <c r="BH169" s="654"/>
      <c r="BI169" s="654"/>
      <c r="BJ169" s="654"/>
      <c r="BK169" s="654"/>
      <c r="BL169" s="654"/>
      <c r="BM169" s="654"/>
      <c r="BN169" s="654"/>
      <c r="BO169" s="654"/>
      <c r="BP169" s="654"/>
      <c r="BQ169" s="654"/>
      <c r="BR169" s="654"/>
      <c r="BS169" s="654"/>
      <c r="BT169" s="654"/>
      <c r="BU169" s="654"/>
      <c r="BW169" s="468"/>
      <c r="BX169" s="656"/>
      <c r="BY169" s="657"/>
      <c r="BZ169" s="657"/>
      <c r="CA169" s="657"/>
      <c r="CD169" s="468"/>
      <c r="CE169" s="468"/>
      <c r="CF169" s="468"/>
    </row>
    <row r="170" spans="1:84" s="469" customFormat="1" ht="15" customHeight="1" x14ac:dyDescent="0.25">
      <c r="A170" s="468"/>
      <c r="B170" s="468"/>
      <c r="C170" s="647"/>
      <c r="D170" s="648"/>
      <c r="F170" s="519"/>
      <c r="G170" s="519"/>
      <c r="H170" s="518"/>
      <c r="I170" s="519"/>
      <c r="J170" s="649"/>
      <c r="K170" s="650"/>
      <c r="L170" s="650"/>
      <c r="M170" s="649"/>
      <c r="N170" s="651"/>
      <c r="O170" s="651"/>
      <c r="P170" s="651"/>
      <c r="Q170" s="651"/>
      <c r="R170" s="651"/>
      <c r="S170" s="651"/>
      <c r="T170" s="651"/>
      <c r="U170" s="651"/>
      <c r="V170" s="651"/>
      <c r="W170" s="621"/>
      <c r="X170" s="621"/>
      <c r="Y170" s="621"/>
      <c r="Z170" s="621"/>
      <c r="AA170" s="652"/>
      <c r="AB170" s="651"/>
      <c r="AC170" s="521"/>
      <c r="AD170" s="522"/>
      <c r="AE170" s="522"/>
      <c r="AF170" s="522"/>
      <c r="AG170" s="522"/>
      <c r="AH170" s="522"/>
      <c r="AI170" s="523"/>
      <c r="AJ170" s="653"/>
      <c r="AK170" s="651"/>
      <c r="AL170" s="651"/>
      <c r="AM170" s="521"/>
      <c r="AN170" s="523"/>
      <c r="AO170" s="654"/>
      <c r="AP170" s="655"/>
      <c r="AQ170" s="654"/>
      <c r="AR170" s="654"/>
      <c r="AS170" s="655"/>
      <c r="AT170" s="655"/>
      <c r="AU170" s="655"/>
      <c r="AV170" s="655"/>
      <c r="AW170" s="655"/>
      <c r="AX170" s="655"/>
      <c r="AY170" s="655"/>
      <c r="AZ170" s="655"/>
      <c r="BA170" s="655"/>
      <c r="BB170" s="654"/>
      <c r="BC170" s="654"/>
      <c r="BD170" s="654"/>
      <c r="BE170" s="654"/>
      <c r="BF170" s="654"/>
      <c r="BG170" s="654"/>
      <c r="BH170" s="654"/>
      <c r="BI170" s="654"/>
      <c r="BJ170" s="654"/>
      <c r="BK170" s="654"/>
      <c r="BL170" s="654"/>
      <c r="BM170" s="654"/>
      <c r="BN170" s="654"/>
      <c r="BO170" s="654"/>
      <c r="BP170" s="654"/>
      <c r="BQ170" s="654"/>
      <c r="BR170" s="654"/>
      <c r="BS170" s="654"/>
      <c r="BT170" s="654"/>
      <c r="BU170" s="654"/>
      <c r="BW170" s="468"/>
      <c r="BX170" s="656"/>
      <c r="BY170" s="657"/>
      <c r="BZ170" s="657"/>
      <c r="CA170" s="657"/>
      <c r="CD170" s="468"/>
      <c r="CE170" s="468"/>
      <c r="CF170" s="468"/>
    </row>
    <row r="171" spans="1:84" s="469" customFormat="1" ht="15" customHeight="1" x14ac:dyDescent="0.25">
      <c r="A171" s="468"/>
      <c r="B171" s="468"/>
      <c r="C171" s="647"/>
      <c r="D171" s="648"/>
      <c r="F171" s="519"/>
      <c r="G171" s="519"/>
      <c r="H171" s="518"/>
      <c r="I171" s="519"/>
      <c r="J171" s="649"/>
      <c r="K171" s="650"/>
      <c r="L171" s="650"/>
      <c r="M171" s="649" t="s">
        <v>27</v>
      </c>
      <c r="N171" s="651"/>
      <c r="O171" s="651"/>
      <c r="P171" s="651"/>
      <c r="Q171" s="651"/>
      <c r="R171" s="651"/>
      <c r="S171" s="651"/>
      <c r="T171" s="651"/>
      <c r="U171" s="651"/>
      <c r="V171" s="651"/>
      <c r="W171" s="621"/>
      <c r="X171" s="621"/>
      <c r="Y171" s="621"/>
      <c r="Z171" s="621"/>
      <c r="AA171" s="652"/>
      <c r="AB171" s="651"/>
      <c r="AC171" s="521"/>
      <c r="AD171" s="522"/>
      <c r="AE171" s="522"/>
      <c r="AF171" s="522"/>
      <c r="AG171" s="522"/>
      <c r="AH171" s="522"/>
      <c r="AI171" s="523"/>
      <c r="AJ171" s="653"/>
      <c r="AK171" s="651"/>
      <c r="AL171" s="651"/>
      <c r="AM171" s="521"/>
      <c r="AN171" s="523"/>
      <c r="AO171" s="654"/>
      <c r="AP171" s="655"/>
      <c r="AQ171" s="654"/>
      <c r="AR171" s="654"/>
      <c r="AS171" s="655"/>
      <c r="AT171" s="655"/>
      <c r="AU171" s="655"/>
      <c r="AV171" s="655"/>
      <c r="AW171" s="655"/>
      <c r="AX171" s="655"/>
      <c r="AY171" s="655"/>
      <c r="AZ171" s="655"/>
      <c r="BA171" s="655"/>
      <c r="BB171" s="654"/>
      <c r="BC171" s="654"/>
      <c r="BD171" s="654"/>
      <c r="BE171" s="654"/>
      <c r="BF171" s="654"/>
      <c r="BG171" s="654"/>
      <c r="BH171" s="654"/>
      <c r="BI171" s="654"/>
      <c r="BJ171" s="654"/>
      <c r="BK171" s="654"/>
      <c r="BL171" s="654"/>
      <c r="BM171" s="654"/>
      <c r="BN171" s="654"/>
      <c r="BO171" s="654"/>
      <c r="BP171" s="654"/>
      <c r="BQ171" s="654"/>
      <c r="BR171" s="654"/>
      <c r="BS171" s="654"/>
      <c r="BT171" s="654"/>
      <c r="BU171" s="654"/>
      <c r="BW171" s="468"/>
      <c r="BX171" s="656"/>
      <c r="BY171" s="657"/>
      <c r="BZ171" s="657"/>
      <c r="CA171" s="657"/>
      <c r="CD171" s="468"/>
      <c r="CE171" s="468"/>
      <c r="CF171" s="468"/>
    </row>
    <row r="172" spans="1:84" s="469" customFormat="1" ht="15" customHeight="1" x14ac:dyDescent="0.25">
      <c r="A172" s="468"/>
      <c r="B172" s="468"/>
      <c r="C172" s="647"/>
      <c r="D172" s="648"/>
      <c r="F172" s="519"/>
      <c r="G172" s="519"/>
      <c r="H172" s="518"/>
      <c r="I172" s="519"/>
      <c r="J172" s="649"/>
      <c r="K172" s="650"/>
      <c r="L172" s="650"/>
      <c r="M172" s="649"/>
      <c r="N172" s="651"/>
      <c r="O172" s="651"/>
      <c r="P172" s="651"/>
      <c r="Q172" s="651"/>
      <c r="R172" s="651"/>
      <c r="S172" s="651"/>
      <c r="T172" s="651"/>
      <c r="U172" s="651"/>
      <c r="V172" s="651"/>
      <c r="W172" s="621"/>
      <c r="X172" s="621"/>
      <c r="Y172" s="621"/>
      <c r="Z172" s="621"/>
      <c r="AA172" s="652"/>
      <c r="AB172" s="651"/>
      <c r="AC172" s="521"/>
      <c r="AD172" s="522"/>
      <c r="AE172" s="522"/>
      <c r="AF172" s="522"/>
      <c r="AG172" s="522"/>
      <c r="AH172" s="522"/>
      <c r="AI172" s="523"/>
      <c r="AJ172" s="653"/>
      <c r="AK172" s="651"/>
      <c r="AL172" s="651"/>
      <c r="AM172" s="521"/>
      <c r="AN172" s="523"/>
      <c r="AO172" s="654"/>
      <c r="AP172" s="655"/>
      <c r="AQ172" s="654"/>
      <c r="AR172" s="654"/>
      <c r="AS172" s="655"/>
      <c r="AT172" s="655"/>
      <c r="AU172" s="655"/>
      <c r="AV172" s="655"/>
      <c r="AW172" s="655"/>
      <c r="AX172" s="655"/>
      <c r="AY172" s="655"/>
      <c r="AZ172" s="655"/>
      <c r="BA172" s="655"/>
      <c r="BB172" s="654"/>
      <c r="BC172" s="654"/>
      <c r="BD172" s="654"/>
      <c r="BE172" s="654"/>
      <c r="BF172" s="654"/>
      <c r="BG172" s="654"/>
      <c r="BH172" s="654"/>
      <c r="BI172" s="654"/>
      <c r="BJ172" s="654"/>
      <c r="BK172" s="654"/>
      <c r="BL172" s="654"/>
      <c r="BM172" s="654"/>
      <c r="BN172" s="654"/>
      <c r="BO172" s="654"/>
      <c r="BP172" s="654"/>
      <c r="BQ172" s="654"/>
      <c r="BR172" s="654"/>
      <c r="BS172" s="654"/>
      <c r="BT172" s="654"/>
      <c r="BU172" s="654"/>
      <c r="BW172" s="468"/>
      <c r="BX172" s="656"/>
      <c r="BY172" s="657"/>
      <c r="BZ172" s="657"/>
      <c r="CA172" s="657"/>
      <c r="CD172" s="468"/>
      <c r="CE172" s="468"/>
      <c r="CF172" s="468"/>
    </row>
    <row r="173" spans="1:84" s="469" customFormat="1" ht="15" customHeight="1" x14ac:dyDescent="0.25">
      <c r="A173" s="468"/>
      <c r="B173" s="468"/>
      <c r="C173" s="647"/>
      <c r="D173" s="648"/>
      <c r="F173" s="519"/>
      <c r="G173" s="519"/>
      <c r="H173" s="518"/>
      <c r="I173" s="519"/>
      <c r="J173" s="649"/>
      <c r="K173" s="650"/>
      <c r="L173" s="650"/>
      <c r="M173" s="649" t="s">
        <v>30</v>
      </c>
      <c r="N173" s="651"/>
      <c r="O173" s="651"/>
      <c r="P173" s="651"/>
      <c r="Q173" s="651"/>
      <c r="R173" s="651"/>
      <c r="S173" s="651"/>
      <c r="T173" s="651"/>
      <c r="U173" s="651"/>
      <c r="V173" s="651"/>
      <c r="W173" s="621"/>
      <c r="X173" s="621"/>
      <c r="Y173" s="621"/>
      <c r="Z173" s="621"/>
      <c r="AA173" s="652"/>
      <c r="AB173" s="651"/>
      <c r="AC173" s="521"/>
      <c r="AD173" s="522"/>
      <c r="AE173" s="522"/>
      <c r="AF173" s="522"/>
      <c r="AG173" s="522"/>
      <c r="AH173" s="522"/>
      <c r="AI173" s="523"/>
      <c r="AJ173" s="653"/>
      <c r="AK173" s="651"/>
      <c r="AL173" s="651"/>
      <c r="AM173" s="521"/>
      <c r="AN173" s="523"/>
      <c r="AO173" s="654"/>
      <c r="AP173" s="655"/>
      <c r="AQ173" s="654"/>
      <c r="AR173" s="654"/>
      <c r="AS173" s="655"/>
      <c r="AT173" s="655"/>
      <c r="AU173" s="655"/>
      <c r="AV173" s="655"/>
      <c r="AW173" s="655"/>
      <c r="AX173" s="655"/>
      <c r="AY173" s="655"/>
      <c r="AZ173" s="655"/>
      <c r="BA173" s="655"/>
      <c r="BB173" s="654"/>
      <c r="BC173" s="654"/>
      <c r="BD173" s="654"/>
      <c r="BE173" s="654"/>
      <c r="BF173" s="654"/>
      <c r="BG173" s="654"/>
      <c r="BH173" s="654"/>
      <c r="BI173" s="654"/>
      <c r="BJ173" s="654"/>
      <c r="BK173" s="654"/>
      <c r="BL173" s="654"/>
      <c r="BM173" s="654"/>
      <c r="BN173" s="654"/>
      <c r="BO173" s="654"/>
      <c r="BP173" s="654"/>
      <c r="BQ173" s="654"/>
      <c r="BR173" s="654"/>
      <c r="BS173" s="654"/>
      <c r="BT173" s="654"/>
      <c r="BU173" s="654"/>
      <c r="BW173" s="468"/>
      <c r="BX173" s="656"/>
      <c r="BY173" s="657"/>
      <c r="BZ173" s="657"/>
      <c r="CA173" s="657"/>
      <c r="CD173" s="468"/>
      <c r="CE173" s="468"/>
      <c r="CF173" s="468"/>
    </row>
    <row r="174" spans="1:84" s="469" customFormat="1" ht="15" customHeight="1" x14ac:dyDescent="0.25">
      <c r="A174" s="468"/>
      <c r="B174" s="468"/>
      <c r="C174" s="647"/>
      <c r="D174" s="648"/>
      <c r="F174" s="519"/>
      <c r="G174" s="519"/>
      <c r="H174" s="518"/>
      <c r="I174" s="519"/>
      <c r="J174" s="649"/>
      <c r="K174" s="650"/>
      <c r="L174" s="650"/>
      <c r="M174" s="649"/>
      <c r="N174" s="651"/>
      <c r="O174" s="651"/>
      <c r="P174" s="651"/>
      <c r="Q174" s="651"/>
      <c r="R174" s="651"/>
      <c r="S174" s="651"/>
      <c r="T174" s="651"/>
      <c r="U174" s="651"/>
      <c r="V174" s="651"/>
      <c r="W174" s="621"/>
      <c r="X174" s="621"/>
      <c r="Y174" s="621"/>
      <c r="Z174" s="621"/>
      <c r="AA174" s="652"/>
      <c r="AB174" s="651"/>
      <c r="AC174" s="521"/>
      <c r="AD174" s="522"/>
      <c r="AE174" s="522"/>
      <c r="AF174" s="522"/>
      <c r="AG174" s="522"/>
      <c r="AH174" s="522"/>
      <c r="AI174" s="523"/>
      <c r="AJ174" s="653"/>
      <c r="AK174" s="651"/>
      <c r="AL174" s="651"/>
      <c r="AM174" s="521"/>
      <c r="AN174" s="523"/>
      <c r="AO174" s="654"/>
      <c r="AP174" s="655"/>
      <c r="AQ174" s="654"/>
      <c r="AR174" s="654"/>
      <c r="AS174" s="655"/>
      <c r="AT174" s="655"/>
      <c r="AU174" s="655"/>
      <c r="AV174" s="655"/>
      <c r="AW174" s="655"/>
      <c r="AX174" s="655"/>
      <c r="AY174" s="655"/>
      <c r="AZ174" s="655"/>
      <c r="BA174" s="655"/>
      <c r="BB174" s="654"/>
      <c r="BC174" s="654"/>
      <c r="BD174" s="654"/>
      <c r="BE174" s="654"/>
      <c r="BF174" s="654"/>
      <c r="BG174" s="654"/>
      <c r="BH174" s="654"/>
      <c r="BI174" s="654"/>
      <c r="BJ174" s="654"/>
      <c r="BK174" s="654"/>
      <c r="BL174" s="654"/>
      <c r="BM174" s="654"/>
      <c r="BN174" s="654"/>
      <c r="BO174" s="654"/>
      <c r="BP174" s="654"/>
      <c r="BQ174" s="654"/>
      <c r="BR174" s="654"/>
      <c r="BS174" s="654"/>
      <c r="BT174" s="654"/>
      <c r="BU174" s="654"/>
      <c r="BW174" s="468"/>
      <c r="BX174" s="656"/>
      <c r="BY174" s="657"/>
      <c r="BZ174" s="657"/>
      <c r="CA174" s="657"/>
      <c r="CD174" s="468"/>
      <c r="CE174" s="468"/>
      <c r="CF174" s="468"/>
    </row>
    <row r="175" spans="1:84" s="469" customFormat="1" ht="15" customHeight="1" x14ac:dyDescent="0.25">
      <c r="A175" s="468"/>
      <c r="B175" s="468"/>
      <c r="C175" s="647"/>
      <c r="D175" s="648"/>
      <c r="F175" s="519"/>
      <c r="G175" s="519"/>
      <c r="H175" s="518"/>
      <c r="I175" s="519"/>
      <c r="J175" s="649"/>
      <c r="K175" s="650"/>
      <c r="L175" s="650"/>
      <c r="M175" s="649" t="s">
        <v>29</v>
      </c>
      <c r="N175" s="651"/>
      <c r="O175" s="651"/>
      <c r="P175" s="651"/>
      <c r="Q175" s="651"/>
      <c r="R175" s="651"/>
      <c r="S175" s="651"/>
      <c r="T175" s="651"/>
      <c r="U175" s="651"/>
      <c r="V175" s="651"/>
      <c r="W175" s="621"/>
      <c r="X175" s="621"/>
      <c r="Y175" s="621"/>
      <c r="Z175" s="621"/>
      <c r="AA175" s="652"/>
      <c r="AB175" s="651"/>
      <c r="AC175" s="521"/>
      <c r="AD175" s="522"/>
      <c r="AE175" s="522"/>
      <c r="AF175" s="522"/>
      <c r="AG175" s="522"/>
      <c r="AH175" s="522"/>
      <c r="AI175" s="523"/>
      <c r="AJ175" s="653"/>
      <c r="AK175" s="651"/>
      <c r="AL175" s="651"/>
      <c r="AM175" s="521"/>
      <c r="AN175" s="523"/>
      <c r="AO175" s="654"/>
      <c r="AP175" s="655"/>
      <c r="AQ175" s="654"/>
      <c r="AR175" s="654"/>
      <c r="AS175" s="655"/>
      <c r="AT175" s="655"/>
      <c r="AU175" s="655"/>
      <c r="AV175" s="655"/>
      <c r="AW175" s="655"/>
      <c r="AX175" s="655"/>
      <c r="AY175" s="655"/>
      <c r="AZ175" s="655"/>
      <c r="BA175" s="655"/>
      <c r="BB175" s="654"/>
      <c r="BC175" s="654"/>
      <c r="BD175" s="654"/>
      <c r="BE175" s="654"/>
      <c r="BF175" s="654"/>
      <c r="BG175" s="654"/>
      <c r="BH175" s="654"/>
      <c r="BI175" s="654"/>
      <c r="BJ175" s="654"/>
      <c r="BK175" s="654"/>
      <c r="BL175" s="654"/>
      <c r="BM175" s="654"/>
      <c r="BN175" s="654"/>
      <c r="BO175" s="654"/>
      <c r="BP175" s="654"/>
      <c r="BQ175" s="654"/>
      <c r="BR175" s="654"/>
      <c r="BS175" s="654"/>
      <c r="BT175" s="654"/>
      <c r="BU175" s="654"/>
      <c r="BW175" s="468"/>
      <c r="BX175" s="656"/>
      <c r="BY175" s="657"/>
      <c r="BZ175" s="657"/>
      <c r="CA175" s="657"/>
      <c r="CD175" s="468"/>
      <c r="CE175" s="468"/>
      <c r="CF175" s="468"/>
    </row>
    <row r="176" spans="1:84" s="469" customFormat="1" ht="15" customHeight="1" x14ac:dyDescent="0.25">
      <c r="A176" s="468"/>
      <c r="B176" s="468"/>
      <c r="C176" s="647"/>
      <c r="D176" s="648"/>
      <c r="F176" s="519"/>
      <c r="G176" s="519"/>
      <c r="H176" s="518"/>
      <c r="I176" s="519"/>
      <c r="J176" s="649"/>
      <c r="K176" s="650"/>
      <c r="L176" s="650"/>
      <c r="M176" s="649"/>
      <c r="N176" s="651"/>
      <c r="O176" s="651"/>
      <c r="P176" s="651"/>
      <c r="Q176" s="651"/>
      <c r="R176" s="651"/>
      <c r="S176" s="651"/>
      <c r="T176" s="651"/>
      <c r="U176" s="651"/>
      <c r="V176" s="651"/>
      <c r="W176" s="621"/>
      <c r="X176" s="621"/>
      <c r="Y176" s="621"/>
      <c r="Z176" s="621"/>
      <c r="AA176" s="652"/>
      <c r="AB176" s="651"/>
      <c r="AC176" s="521"/>
      <c r="AD176" s="522"/>
      <c r="AE176" s="522"/>
      <c r="AF176" s="522"/>
      <c r="AG176" s="522"/>
      <c r="AH176" s="522"/>
      <c r="AI176" s="523"/>
      <c r="AJ176" s="653"/>
      <c r="AK176" s="651"/>
      <c r="AL176" s="651"/>
      <c r="AM176" s="521"/>
      <c r="AN176" s="523"/>
      <c r="AO176" s="654"/>
      <c r="AP176" s="655"/>
      <c r="AQ176" s="654"/>
      <c r="AR176" s="654"/>
      <c r="AS176" s="654"/>
      <c r="AT176" s="654"/>
      <c r="AU176" s="654"/>
      <c r="AV176" s="654"/>
      <c r="AW176" s="654"/>
      <c r="AX176" s="654"/>
      <c r="AY176" s="654"/>
      <c r="AZ176" s="654"/>
      <c r="BA176" s="654"/>
      <c r="BB176" s="654"/>
      <c r="BC176" s="654"/>
      <c r="BD176" s="654"/>
      <c r="BE176" s="654"/>
      <c r="BF176" s="654"/>
      <c r="BG176" s="654"/>
      <c r="BH176" s="654"/>
      <c r="BI176" s="654"/>
      <c r="BJ176" s="654"/>
      <c r="BK176" s="654"/>
      <c r="BL176" s="654"/>
      <c r="BM176" s="654"/>
      <c r="BN176" s="654"/>
      <c r="BO176" s="654"/>
      <c r="BP176" s="654"/>
      <c r="BQ176" s="654"/>
      <c r="BR176" s="654"/>
      <c r="BS176" s="654"/>
      <c r="BT176" s="654"/>
      <c r="BU176" s="654"/>
      <c r="BW176" s="468"/>
      <c r="BX176" s="656"/>
      <c r="BY176" s="657"/>
      <c r="BZ176" s="657"/>
      <c r="CA176" s="657"/>
      <c r="CD176" s="468"/>
      <c r="CE176" s="468"/>
      <c r="CF176" s="468"/>
    </row>
    <row r="177" spans="1:84" s="469" customFormat="1" ht="15" customHeight="1" x14ac:dyDescent="0.25">
      <c r="A177" s="468"/>
      <c r="B177" s="468"/>
      <c r="C177" s="647"/>
      <c r="D177" s="648"/>
      <c r="F177" s="519"/>
      <c r="G177" s="519"/>
      <c r="H177" s="518"/>
      <c r="I177" s="519"/>
      <c r="J177" s="649"/>
      <c r="K177" s="650"/>
      <c r="L177" s="650"/>
      <c r="M177" s="649"/>
      <c r="N177" s="651"/>
      <c r="O177" s="651"/>
      <c r="P177" s="651"/>
      <c r="Q177" s="651"/>
      <c r="R177" s="651"/>
      <c r="S177" s="651"/>
      <c r="T177" s="651"/>
      <c r="U177" s="651"/>
      <c r="V177" s="651"/>
      <c r="W177" s="621"/>
      <c r="X177" s="621"/>
      <c r="Y177" s="621"/>
      <c r="Z177" s="621"/>
      <c r="AA177" s="652"/>
      <c r="AB177" s="651"/>
      <c r="AC177" s="521"/>
      <c r="AD177" s="522"/>
      <c r="AE177" s="522"/>
      <c r="AF177" s="522"/>
      <c r="AG177" s="522"/>
      <c r="AH177" s="522"/>
      <c r="AI177" s="523"/>
      <c r="AJ177" s="653"/>
      <c r="AK177" s="651"/>
      <c r="AL177" s="651"/>
      <c r="AM177" s="521"/>
      <c r="AN177" s="523"/>
      <c r="AO177" s="654"/>
      <c r="AP177" s="655"/>
      <c r="AQ177" s="654"/>
      <c r="AR177" s="654"/>
      <c r="AS177" s="654"/>
      <c r="AT177" s="654"/>
      <c r="AU177" s="654"/>
      <c r="AV177" s="654"/>
      <c r="AW177" s="654"/>
      <c r="AX177" s="654"/>
      <c r="AY177" s="654"/>
      <c r="AZ177" s="654"/>
      <c r="BA177" s="654"/>
      <c r="BB177" s="654"/>
      <c r="BC177" s="654"/>
      <c r="BD177" s="654"/>
      <c r="BE177" s="654"/>
      <c r="BF177" s="654"/>
      <c r="BG177" s="654"/>
      <c r="BH177" s="654"/>
      <c r="BI177" s="654"/>
      <c r="BJ177" s="654"/>
      <c r="BK177" s="654"/>
      <c r="BL177" s="654"/>
      <c r="BM177" s="654"/>
      <c r="BN177" s="654"/>
      <c r="BO177" s="654"/>
      <c r="BP177" s="654"/>
      <c r="BQ177" s="654"/>
      <c r="BR177" s="654"/>
      <c r="BS177" s="654"/>
      <c r="BT177" s="654"/>
      <c r="BU177" s="654"/>
      <c r="BW177" s="468"/>
      <c r="BX177" s="656"/>
      <c r="BY177" s="657"/>
      <c r="BZ177" s="657"/>
      <c r="CA177" s="657"/>
      <c r="CD177" s="468"/>
      <c r="CE177" s="468"/>
      <c r="CF177" s="468"/>
    </row>
    <row r="178" spans="1:84" s="469" customFormat="1" ht="15" customHeight="1" thickBot="1" x14ac:dyDescent="0.3">
      <c r="A178" s="468"/>
      <c r="B178" s="468"/>
      <c r="C178" s="647"/>
      <c r="D178" s="648"/>
      <c r="F178" s="519"/>
      <c r="G178" s="519"/>
      <c r="H178" s="518"/>
      <c r="I178" s="519"/>
      <c r="J178" s="679"/>
      <c r="K178" s="650"/>
      <c r="L178" s="650"/>
      <c r="M178" s="679"/>
      <c r="N178" s="680"/>
      <c r="O178" s="680"/>
      <c r="P178" s="680"/>
      <c r="Q178" s="680"/>
      <c r="R178" s="680"/>
      <c r="S178" s="680"/>
      <c r="T178" s="680"/>
      <c r="U178" s="680"/>
      <c r="V178" s="680"/>
      <c r="W178" s="681"/>
      <c r="X178" s="681"/>
      <c r="Y178" s="681"/>
      <c r="Z178" s="681"/>
      <c r="AA178" s="662"/>
      <c r="AB178" s="664"/>
      <c r="AC178" s="521"/>
      <c r="AD178" s="522"/>
      <c r="AE178" s="522"/>
      <c r="AF178" s="522"/>
      <c r="AG178" s="522"/>
      <c r="AH178" s="522"/>
      <c r="AI178" s="523"/>
      <c r="AJ178" s="663"/>
      <c r="AK178" s="664"/>
      <c r="AL178" s="664"/>
      <c r="AM178" s="521"/>
      <c r="AN178" s="523"/>
      <c r="AO178" s="654"/>
      <c r="AP178" s="655"/>
      <c r="AQ178" s="654"/>
      <c r="AR178" s="654"/>
      <c r="AS178" s="654"/>
      <c r="AT178" s="654"/>
      <c r="AU178" s="654"/>
      <c r="AV178" s="654"/>
      <c r="AW178" s="654"/>
      <c r="AX178" s="654"/>
      <c r="AY178" s="654"/>
      <c r="AZ178" s="654"/>
      <c r="BA178" s="654"/>
      <c r="BB178" s="654"/>
      <c r="BC178" s="654"/>
      <c r="BD178" s="654"/>
      <c r="BE178" s="654"/>
      <c r="BF178" s="654"/>
      <c r="BG178" s="654"/>
      <c r="BH178" s="654"/>
      <c r="BI178" s="654"/>
      <c r="BJ178" s="654"/>
      <c r="BK178" s="654"/>
      <c r="BL178" s="654"/>
      <c r="BM178" s="654"/>
      <c r="BN178" s="654"/>
      <c r="BO178" s="654"/>
      <c r="BP178" s="654"/>
      <c r="BQ178" s="654"/>
      <c r="BR178" s="654"/>
      <c r="BS178" s="654"/>
      <c r="BT178" s="654"/>
      <c r="BU178" s="654"/>
      <c r="BW178" s="468"/>
      <c r="BX178" s="656"/>
      <c r="BY178" s="657"/>
      <c r="BZ178" s="657"/>
      <c r="CA178" s="657"/>
      <c r="CD178" s="468"/>
      <c r="CE178" s="468"/>
      <c r="CF178" s="468"/>
    </row>
    <row r="179" spans="1:84" s="469" customFormat="1" ht="15" customHeight="1" x14ac:dyDescent="0.25">
      <c r="A179" s="468"/>
      <c r="B179" s="468"/>
      <c r="C179" s="647"/>
      <c r="D179" s="648"/>
      <c r="F179" s="519"/>
      <c r="G179" s="519"/>
      <c r="H179" s="518"/>
      <c r="I179" s="519"/>
      <c r="J179" s="650"/>
      <c r="K179" s="650"/>
      <c r="L179" s="650"/>
      <c r="M179" s="650"/>
      <c r="N179" s="650"/>
      <c r="O179" s="650"/>
      <c r="P179" s="650"/>
      <c r="Q179" s="650"/>
      <c r="R179" s="650"/>
      <c r="S179" s="650"/>
      <c r="T179" s="650"/>
      <c r="U179" s="650"/>
      <c r="V179" s="650"/>
      <c r="W179" s="603"/>
      <c r="X179" s="603"/>
      <c r="Y179" s="603"/>
      <c r="Z179" s="603"/>
      <c r="AA179" s="654"/>
      <c r="AB179" s="654"/>
      <c r="AC179" s="654"/>
      <c r="AD179" s="654"/>
      <c r="AE179" s="654"/>
      <c r="AF179" s="654"/>
      <c r="AG179" s="654"/>
      <c r="AH179" s="654"/>
      <c r="AI179" s="654"/>
      <c r="AJ179" s="654"/>
      <c r="AK179" s="654"/>
      <c r="AL179" s="654"/>
      <c r="AM179" s="654"/>
      <c r="AN179" s="654"/>
      <c r="AO179" s="654"/>
      <c r="AP179" s="655"/>
      <c r="AQ179" s="654"/>
      <c r="AR179" s="654"/>
      <c r="AS179" s="654"/>
      <c r="AT179" s="654"/>
      <c r="AU179" s="654"/>
      <c r="AV179" s="654"/>
      <c r="AW179" s="654"/>
      <c r="AX179" s="654"/>
      <c r="AY179" s="654"/>
      <c r="AZ179" s="654"/>
      <c r="BA179" s="654"/>
      <c r="BB179" s="654"/>
      <c r="BC179" s="654"/>
      <c r="BD179" s="654"/>
      <c r="BE179" s="654"/>
      <c r="BF179" s="654"/>
      <c r="BG179" s="654"/>
      <c r="BH179" s="654"/>
      <c r="BI179" s="654"/>
      <c r="BJ179" s="654"/>
      <c r="BK179" s="654"/>
      <c r="BL179" s="654"/>
      <c r="BM179" s="654"/>
      <c r="BN179" s="654"/>
      <c r="BO179" s="654"/>
      <c r="BP179" s="654"/>
      <c r="BQ179" s="654"/>
      <c r="BR179" s="654"/>
      <c r="BS179" s="654"/>
      <c r="BT179" s="654"/>
      <c r="BU179" s="654"/>
      <c r="BW179" s="468"/>
      <c r="BX179" s="656"/>
      <c r="BY179" s="657"/>
      <c r="BZ179" s="657"/>
      <c r="CA179" s="657"/>
      <c r="CD179" s="468"/>
      <c r="CE179" s="468"/>
      <c r="CF179" s="468"/>
    </row>
    <row r="180" spans="1:84" s="469" customFormat="1" ht="15" customHeight="1" x14ac:dyDescent="0.25">
      <c r="A180" s="468"/>
      <c r="B180" s="468"/>
      <c r="C180" s="647"/>
      <c r="D180" s="648"/>
      <c r="F180" s="519"/>
      <c r="G180" s="519"/>
      <c r="H180" s="518"/>
      <c r="I180" s="519"/>
      <c r="J180" s="650"/>
      <c r="K180" s="650"/>
      <c r="L180" s="650"/>
      <c r="M180" s="650"/>
      <c r="N180" s="650"/>
      <c r="O180" s="650"/>
      <c r="P180" s="650"/>
      <c r="Q180" s="650"/>
      <c r="R180" s="650"/>
      <c r="S180" s="650"/>
      <c r="T180" s="650"/>
      <c r="U180" s="650"/>
      <c r="V180" s="650"/>
      <c r="W180" s="603"/>
      <c r="X180" s="603"/>
      <c r="Y180" s="603"/>
      <c r="Z180" s="603"/>
      <c r="AA180" s="654"/>
      <c r="AB180" s="654"/>
      <c r="AC180" s="654"/>
      <c r="AD180" s="654"/>
      <c r="AE180" s="654"/>
      <c r="AF180" s="654"/>
      <c r="AG180" s="654"/>
      <c r="AH180" s="654"/>
      <c r="AI180" s="654"/>
      <c r="AJ180" s="654"/>
      <c r="AK180" s="654"/>
      <c r="AL180" s="654"/>
      <c r="AM180" s="654"/>
      <c r="AN180" s="654"/>
      <c r="AO180" s="654"/>
      <c r="AP180" s="655"/>
      <c r="AQ180" s="654"/>
      <c r="AR180" s="654"/>
      <c r="AS180" s="654"/>
      <c r="AT180" s="654"/>
      <c r="AU180" s="654"/>
      <c r="AV180" s="654"/>
      <c r="AW180" s="654"/>
      <c r="AX180" s="654"/>
      <c r="AY180" s="654"/>
      <c r="AZ180" s="654"/>
      <c r="BA180" s="654"/>
      <c r="BB180" s="654"/>
      <c r="BC180" s="654"/>
      <c r="BD180" s="654"/>
      <c r="BE180" s="654"/>
      <c r="BF180" s="654"/>
      <c r="BG180" s="654"/>
      <c r="BH180" s="654"/>
      <c r="BI180" s="654"/>
      <c r="BJ180" s="654"/>
      <c r="BK180" s="654"/>
      <c r="BL180" s="654"/>
      <c r="BM180" s="654"/>
      <c r="BN180" s="654"/>
      <c r="BO180" s="654"/>
      <c r="BP180" s="654"/>
      <c r="BQ180" s="654"/>
      <c r="BR180" s="654"/>
      <c r="BS180" s="654"/>
      <c r="BT180" s="654"/>
      <c r="BU180" s="654"/>
      <c r="BW180" s="468"/>
      <c r="BX180" s="656"/>
      <c r="BY180" s="657"/>
      <c r="BZ180" s="657"/>
      <c r="CA180" s="657"/>
      <c r="CD180" s="468"/>
      <c r="CE180" s="468"/>
      <c r="CF180" s="468"/>
    </row>
    <row r="181" spans="1:84" s="469" customFormat="1" ht="15" customHeight="1" x14ac:dyDescent="0.25">
      <c r="A181" s="468"/>
      <c r="B181" s="468"/>
      <c r="C181" s="647"/>
      <c r="D181" s="648"/>
      <c r="F181" s="519"/>
      <c r="G181" s="519"/>
      <c r="H181" s="518"/>
      <c r="I181" s="519"/>
      <c r="J181" s="650"/>
      <c r="K181" s="650"/>
      <c r="L181" s="650"/>
      <c r="M181" s="650"/>
      <c r="N181" s="650"/>
      <c r="O181" s="650"/>
      <c r="P181" s="650"/>
      <c r="Q181" s="650"/>
      <c r="R181" s="650"/>
      <c r="S181" s="650"/>
      <c r="T181" s="650"/>
      <c r="U181" s="650"/>
      <c r="V181" s="650"/>
      <c r="W181" s="603"/>
      <c r="X181" s="603"/>
      <c r="Y181" s="603"/>
      <c r="Z181" s="603"/>
      <c r="AA181" s="654"/>
      <c r="AB181" s="654"/>
      <c r="AC181" s="654"/>
      <c r="AD181" s="654"/>
      <c r="AE181" s="654"/>
      <c r="AF181" s="654"/>
      <c r="AG181" s="654"/>
      <c r="AH181" s="654"/>
      <c r="AI181" s="654"/>
      <c r="AJ181" s="654"/>
      <c r="AK181" s="654"/>
      <c r="AL181" s="654"/>
      <c r="AM181" s="654"/>
      <c r="AN181" s="654"/>
      <c r="AO181" s="654"/>
      <c r="AP181" s="655"/>
      <c r="AQ181" s="654"/>
      <c r="AR181" s="654"/>
      <c r="AS181" s="654"/>
      <c r="AT181" s="654"/>
      <c r="AU181" s="654"/>
      <c r="AV181" s="654"/>
      <c r="AW181" s="654"/>
      <c r="AX181" s="654"/>
      <c r="AY181" s="654"/>
      <c r="AZ181" s="654"/>
      <c r="BA181" s="654"/>
      <c r="BB181" s="654"/>
      <c r="BC181" s="654"/>
      <c r="BD181" s="654"/>
      <c r="BE181" s="654"/>
      <c r="BF181" s="654"/>
      <c r="BG181" s="654"/>
      <c r="BH181" s="654"/>
      <c r="BI181" s="654"/>
      <c r="BJ181" s="654"/>
      <c r="BK181" s="654"/>
      <c r="BL181" s="654"/>
      <c r="BM181" s="654"/>
      <c r="BN181" s="654"/>
      <c r="BO181" s="654"/>
      <c r="BP181" s="654"/>
      <c r="BQ181" s="654"/>
      <c r="BR181" s="654"/>
      <c r="BS181" s="654"/>
      <c r="BT181" s="654"/>
      <c r="BU181" s="654"/>
      <c r="BW181" s="468"/>
      <c r="BX181" s="656"/>
      <c r="BY181" s="657"/>
      <c r="BZ181" s="657"/>
      <c r="CA181" s="657"/>
      <c r="CD181" s="468"/>
      <c r="CE181" s="468"/>
      <c r="CF181" s="468"/>
    </row>
    <row r="182" spans="1:84" s="469" customFormat="1" ht="15" customHeight="1" x14ac:dyDescent="0.25">
      <c r="A182" s="468"/>
      <c r="B182" s="468"/>
      <c r="C182" s="647"/>
      <c r="D182" s="648"/>
      <c r="F182" s="519"/>
      <c r="G182" s="519"/>
      <c r="H182" s="518"/>
      <c r="I182" s="519"/>
      <c r="J182" s="650"/>
      <c r="K182" s="650"/>
      <c r="L182" s="650"/>
      <c r="M182" s="650"/>
      <c r="N182" s="650"/>
      <c r="O182" s="650"/>
      <c r="P182" s="650"/>
      <c r="Q182" s="650"/>
      <c r="R182" s="650"/>
      <c r="S182" s="650"/>
      <c r="T182" s="650"/>
      <c r="U182" s="650"/>
      <c r="V182" s="650"/>
      <c r="W182" s="603"/>
      <c r="X182" s="603"/>
      <c r="Y182" s="603"/>
      <c r="Z182" s="603"/>
      <c r="AA182" s="654"/>
      <c r="AB182" s="654"/>
      <c r="AC182" s="654"/>
      <c r="AD182" s="654"/>
      <c r="AE182" s="654"/>
      <c r="AF182" s="654"/>
      <c r="AG182" s="654"/>
      <c r="AH182" s="654"/>
      <c r="AI182" s="654"/>
      <c r="AJ182" s="654"/>
      <c r="AK182" s="654"/>
      <c r="AL182" s="654"/>
      <c r="AM182" s="654"/>
      <c r="AN182" s="654"/>
      <c r="AO182" s="654"/>
      <c r="AP182" s="655"/>
      <c r="AQ182" s="654"/>
      <c r="AR182" s="654"/>
      <c r="AS182" s="654"/>
      <c r="AT182" s="654"/>
      <c r="AU182" s="654"/>
      <c r="AV182" s="654"/>
      <c r="AW182" s="654"/>
      <c r="AX182" s="654"/>
      <c r="AY182" s="654"/>
      <c r="AZ182" s="654"/>
      <c r="BA182" s="654"/>
      <c r="BB182" s="654"/>
      <c r="BC182" s="654"/>
      <c r="BD182" s="654"/>
      <c r="BE182" s="654"/>
      <c r="BF182" s="654"/>
      <c r="BG182" s="654"/>
      <c r="BH182" s="654"/>
      <c r="BI182" s="654"/>
      <c r="BJ182" s="654"/>
      <c r="BK182" s="654"/>
      <c r="BL182" s="654"/>
      <c r="BM182" s="654"/>
      <c r="BN182" s="654"/>
      <c r="BO182" s="654"/>
      <c r="BP182" s="654"/>
      <c r="BQ182" s="654"/>
      <c r="BR182" s="654"/>
      <c r="BS182" s="654"/>
      <c r="BT182" s="654"/>
      <c r="BU182" s="654"/>
      <c r="BW182" s="468"/>
      <c r="BX182" s="656"/>
      <c r="BY182" s="657"/>
      <c r="BZ182" s="657"/>
      <c r="CA182" s="657"/>
      <c r="CD182" s="468"/>
      <c r="CE182" s="468"/>
      <c r="CF182" s="468"/>
    </row>
    <row r="183" spans="1:84" s="469" customFormat="1" ht="15" customHeight="1" x14ac:dyDescent="0.25">
      <c r="A183" s="468"/>
      <c r="B183" s="468"/>
      <c r="C183" s="647"/>
      <c r="D183" s="648"/>
      <c r="F183" s="519"/>
      <c r="G183" s="519"/>
      <c r="H183" s="518"/>
      <c r="I183" s="519"/>
      <c r="J183" s="650"/>
      <c r="K183" s="650"/>
      <c r="L183" s="650"/>
      <c r="M183" s="650"/>
      <c r="N183" s="650"/>
      <c r="O183" s="650"/>
      <c r="P183" s="650"/>
      <c r="Q183" s="650"/>
      <c r="R183" s="650"/>
      <c r="S183" s="650"/>
      <c r="T183" s="650"/>
      <c r="U183" s="650"/>
      <c r="V183" s="650"/>
      <c r="W183" s="603"/>
      <c r="X183" s="603"/>
      <c r="Y183" s="603"/>
      <c r="Z183" s="603"/>
      <c r="AA183" s="654"/>
      <c r="AB183" s="654"/>
      <c r="AC183" s="654"/>
      <c r="AD183" s="654"/>
      <c r="AE183" s="654"/>
      <c r="AF183" s="654"/>
      <c r="AG183" s="654"/>
      <c r="AH183" s="654"/>
      <c r="AI183" s="654"/>
      <c r="AJ183" s="654"/>
      <c r="AK183" s="654"/>
      <c r="AL183" s="654"/>
      <c r="AM183" s="654"/>
      <c r="AN183" s="654"/>
      <c r="AO183" s="654"/>
      <c r="AP183" s="655"/>
      <c r="AQ183" s="654"/>
      <c r="AR183" s="654"/>
      <c r="AS183" s="654"/>
      <c r="AT183" s="654"/>
      <c r="AU183" s="654"/>
      <c r="AV183" s="654"/>
      <c r="AW183" s="654"/>
      <c r="AX183" s="654"/>
      <c r="AY183" s="654"/>
      <c r="AZ183" s="654"/>
      <c r="BA183" s="654"/>
      <c r="BB183" s="654"/>
      <c r="BC183" s="654"/>
      <c r="BD183" s="654"/>
      <c r="BE183" s="654"/>
      <c r="BF183" s="654"/>
      <c r="BG183" s="654"/>
      <c r="BH183" s="654"/>
      <c r="BI183" s="654"/>
      <c r="BJ183" s="654"/>
      <c r="BK183" s="654"/>
      <c r="BL183" s="654"/>
      <c r="BM183" s="654"/>
      <c r="BN183" s="654"/>
      <c r="BO183" s="654"/>
      <c r="BP183" s="654"/>
      <c r="BQ183" s="654"/>
      <c r="BR183" s="654"/>
      <c r="BS183" s="654"/>
      <c r="BT183" s="654"/>
      <c r="BU183" s="654"/>
      <c r="BW183" s="468"/>
      <c r="BX183" s="656"/>
      <c r="BY183" s="657"/>
      <c r="BZ183" s="657"/>
      <c r="CA183" s="657"/>
      <c r="CD183" s="468"/>
      <c r="CE183" s="468"/>
      <c r="CF183" s="468"/>
    </row>
    <row r="184" spans="1:84" s="469" customFormat="1" ht="15" customHeight="1" x14ac:dyDescent="0.25">
      <c r="A184" s="468"/>
      <c r="B184" s="468"/>
      <c r="C184" s="647"/>
      <c r="D184" s="648"/>
      <c r="F184" s="519"/>
      <c r="G184" s="519"/>
      <c r="H184" s="518"/>
      <c r="I184" s="519"/>
      <c r="J184" s="650"/>
      <c r="K184" s="650"/>
      <c r="L184" s="650"/>
      <c r="M184" s="650"/>
      <c r="N184" s="650"/>
      <c r="O184" s="650"/>
      <c r="P184" s="650"/>
      <c r="Q184" s="650"/>
      <c r="R184" s="650"/>
      <c r="S184" s="650"/>
      <c r="T184" s="650"/>
      <c r="U184" s="650"/>
      <c r="V184" s="650"/>
      <c r="W184" s="603"/>
      <c r="X184" s="603"/>
      <c r="Y184" s="603"/>
      <c r="Z184" s="603"/>
      <c r="AA184" s="654"/>
      <c r="AB184" s="654"/>
      <c r="AC184" s="654"/>
      <c r="AD184" s="654"/>
      <c r="AE184" s="654"/>
      <c r="AF184" s="654"/>
      <c r="AG184" s="654"/>
      <c r="AH184" s="654"/>
      <c r="AI184" s="654"/>
      <c r="AJ184" s="654"/>
      <c r="AK184" s="654"/>
      <c r="AL184" s="654"/>
      <c r="AM184" s="654"/>
      <c r="AN184" s="654"/>
      <c r="AO184" s="654"/>
      <c r="AP184" s="655"/>
      <c r="AQ184" s="654"/>
      <c r="AR184" s="654"/>
      <c r="AS184" s="654"/>
      <c r="AT184" s="654"/>
      <c r="AU184" s="654"/>
      <c r="AV184" s="654"/>
      <c r="AW184" s="654"/>
      <c r="AX184" s="654"/>
      <c r="AY184" s="654"/>
      <c r="AZ184" s="654"/>
      <c r="BA184" s="654"/>
      <c r="BB184" s="654"/>
      <c r="BC184" s="654"/>
      <c r="BD184" s="654"/>
      <c r="BE184" s="654"/>
      <c r="BF184" s="654"/>
      <c r="BG184" s="654"/>
      <c r="BH184" s="654"/>
      <c r="BI184" s="654"/>
      <c r="BJ184" s="654"/>
      <c r="BK184" s="654"/>
      <c r="BL184" s="654"/>
      <c r="BM184" s="654"/>
      <c r="BN184" s="654"/>
      <c r="BO184" s="654"/>
      <c r="BP184" s="654"/>
      <c r="BQ184" s="654"/>
      <c r="BR184" s="654"/>
      <c r="BS184" s="654"/>
      <c r="BT184" s="654"/>
      <c r="BU184" s="654"/>
      <c r="BW184" s="468"/>
      <c r="BX184" s="656"/>
      <c r="BY184" s="657"/>
      <c r="BZ184" s="657"/>
      <c r="CA184" s="657"/>
      <c r="CD184" s="468"/>
      <c r="CE184" s="468"/>
      <c r="CF184" s="468"/>
    </row>
    <row r="185" spans="1:84" s="469" customFormat="1" ht="15" customHeight="1" x14ac:dyDescent="0.25">
      <c r="A185" s="468"/>
      <c r="B185" s="468"/>
      <c r="C185" s="647"/>
      <c r="D185" s="648"/>
      <c r="F185" s="519"/>
      <c r="G185" s="519"/>
      <c r="H185" s="518"/>
      <c r="I185" s="519"/>
      <c r="J185" s="650"/>
      <c r="K185" s="650"/>
      <c r="L185" s="650"/>
      <c r="M185" s="650"/>
      <c r="N185" s="650"/>
      <c r="O185" s="650"/>
      <c r="P185" s="650"/>
      <c r="Q185" s="650"/>
      <c r="R185" s="650"/>
      <c r="S185" s="650"/>
      <c r="T185" s="650"/>
      <c r="U185" s="650"/>
      <c r="V185" s="650"/>
      <c r="W185" s="603"/>
      <c r="X185" s="603"/>
      <c r="Y185" s="603"/>
      <c r="Z185" s="603"/>
      <c r="AA185" s="654"/>
      <c r="AB185" s="654"/>
      <c r="AC185" s="654"/>
      <c r="AD185" s="654"/>
      <c r="AE185" s="654"/>
      <c r="AF185" s="654"/>
      <c r="AG185" s="654"/>
      <c r="AH185" s="654"/>
      <c r="AI185" s="654"/>
      <c r="AJ185" s="654"/>
      <c r="AK185" s="654"/>
      <c r="AL185" s="654"/>
      <c r="AM185" s="654"/>
      <c r="AN185" s="654"/>
      <c r="AO185" s="654"/>
      <c r="AP185" s="655"/>
      <c r="AQ185" s="654"/>
      <c r="AR185" s="654"/>
      <c r="AS185" s="654"/>
      <c r="AT185" s="654"/>
      <c r="AU185" s="654"/>
      <c r="AV185" s="654"/>
      <c r="AW185" s="654"/>
      <c r="AX185" s="654"/>
      <c r="AY185" s="654"/>
      <c r="AZ185" s="654"/>
      <c r="BA185" s="654"/>
      <c r="BB185" s="654"/>
      <c r="BC185" s="654"/>
      <c r="BD185" s="654"/>
      <c r="BE185" s="654"/>
      <c r="BF185" s="654"/>
      <c r="BG185" s="654"/>
      <c r="BH185" s="654"/>
      <c r="BI185" s="654"/>
      <c r="BJ185" s="654"/>
      <c r="BK185" s="654"/>
      <c r="BL185" s="654"/>
      <c r="BM185" s="654"/>
      <c r="BN185" s="654"/>
      <c r="BO185" s="654"/>
      <c r="BP185" s="654"/>
      <c r="BQ185" s="654"/>
      <c r="BR185" s="654"/>
      <c r="BS185" s="654"/>
      <c r="BT185" s="654"/>
      <c r="BU185" s="654"/>
      <c r="BW185" s="468"/>
      <c r="BX185" s="656"/>
      <c r="BY185" s="657"/>
      <c r="BZ185" s="657"/>
      <c r="CA185" s="657"/>
      <c r="CD185" s="468"/>
      <c r="CE185" s="468"/>
      <c r="CF185" s="468"/>
    </row>
    <row r="186" spans="1:84" s="469" customFormat="1" ht="15" customHeight="1" x14ac:dyDescent="0.25">
      <c r="A186" s="468"/>
      <c r="B186" s="468"/>
      <c r="C186" s="647"/>
      <c r="D186" s="648"/>
      <c r="F186" s="519"/>
      <c r="G186" s="519"/>
      <c r="H186" s="518"/>
      <c r="I186" s="519"/>
      <c r="J186" s="650"/>
      <c r="K186" s="650"/>
      <c r="L186" s="650"/>
      <c r="M186" s="650"/>
      <c r="N186" s="650"/>
      <c r="O186" s="650"/>
      <c r="P186" s="650"/>
      <c r="Q186" s="650"/>
      <c r="R186" s="650"/>
      <c r="S186" s="650"/>
      <c r="T186" s="650"/>
      <c r="U186" s="650"/>
      <c r="V186" s="650"/>
      <c r="W186" s="603"/>
      <c r="X186" s="603"/>
      <c r="Y186" s="603"/>
      <c r="Z186" s="603"/>
      <c r="AA186" s="654"/>
      <c r="AB186" s="654"/>
      <c r="AC186" s="654"/>
      <c r="AD186" s="654"/>
      <c r="AE186" s="654"/>
      <c r="AF186" s="654"/>
      <c r="AG186" s="654"/>
      <c r="AH186" s="654"/>
      <c r="AI186" s="654"/>
      <c r="AJ186" s="654"/>
      <c r="AK186" s="654"/>
      <c r="AL186" s="654"/>
      <c r="AM186" s="654"/>
      <c r="AN186" s="654"/>
      <c r="AO186" s="654"/>
      <c r="AP186" s="655"/>
      <c r="AQ186" s="654"/>
      <c r="AR186" s="654"/>
      <c r="AS186" s="654"/>
      <c r="AT186" s="654"/>
      <c r="AU186" s="654"/>
      <c r="AV186" s="654"/>
      <c r="AW186" s="654"/>
      <c r="AX186" s="654"/>
      <c r="AY186" s="654"/>
      <c r="AZ186" s="654"/>
      <c r="BA186" s="654"/>
      <c r="BB186" s="654"/>
      <c r="BC186" s="654"/>
      <c r="BD186" s="654"/>
      <c r="BE186" s="654"/>
      <c r="BF186" s="654"/>
      <c r="BG186" s="654"/>
      <c r="BH186" s="654"/>
      <c r="BI186" s="654"/>
      <c r="BJ186" s="654"/>
      <c r="BK186" s="654"/>
      <c r="BL186" s="654"/>
      <c r="BM186" s="654"/>
      <c r="BN186" s="654"/>
      <c r="BO186" s="654"/>
      <c r="BP186" s="654"/>
      <c r="BQ186" s="654"/>
      <c r="BR186" s="654"/>
      <c r="BS186" s="654"/>
      <c r="BT186" s="654"/>
      <c r="BU186" s="654"/>
      <c r="BW186" s="468"/>
      <c r="BX186" s="656"/>
      <c r="BY186" s="657"/>
      <c r="BZ186" s="657"/>
      <c r="CA186" s="657"/>
      <c r="CD186" s="468"/>
      <c r="CE186" s="468"/>
      <c r="CF186" s="468"/>
    </row>
    <row r="187" spans="1:84" s="469" customFormat="1" ht="15" customHeight="1" x14ac:dyDescent="0.25">
      <c r="A187" s="468"/>
      <c r="B187" s="468"/>
      <c r="C187" s="647"/>
      <c r="D187" s="648"/>
      <c r="F187" s="519"/>
      <c r="G187" s="519"/>
      <c r="H187" s="518"/>
      <c r="I187" s="519"/>
      <c r="J187" s="650"/>
      <c r="K187" s="650"/>
      <c r="L187" s="650"/>
      <c r="M187" s="650"/>
      <c r="N187" s="650"/>
      <c r="O187" s="650"/>
      <c r="P187" s="650"/>
      <c r="Q187" s="650"/>
      <c r="R187" s="650"/>
      <c r="S187" s="650"/>
      <c r="T187" s="650"/>
      <c r="U187" s="650"/>
      <c r="V187" s="650"/>
      <c r="W187" s="603"/>
      <c r="X187" s="603"/>
      <c r="Y187" s="603"/>
      <c r="Z187" s="603"/>
      <c r="AA187" s="654"/>
      <c r="AB187" s="654"/>
      <c r="AC187" s="654"/>
      <c r="AD187" s="654"/>
      <c r="AE187" s="654"/>
      <c r="AF187" s="654"/>
      <c r="AG187" s="654"/>
      <c r="AH187" s="654"/>
      <c r="AI187" s="654"/>
      <c r="AJ187" s="654"/>
      <c r="AK187" s="654"/>
      <c r="AL187" s="654"/>
      <c r="AM187" s="654"/>
      <c r="AN187" s="654"/>
      <c r="AO187" s="654"/>
      <c r="AP187" s="655"/>
      <c r="AQ187" s="654"/>
      <c r="AR187" s="654"/>
      <c r="AS187" s="654"/>
      <c r="AT187" s="654"/>
      <c r="AU187" s="654"/>
      <c r="AV187" s="654"/>
      <c r="AW187" s="654"/>
      <c r="AX187" s="654"/>
      <c r="AY187" s="654"/>
      <c r="AZ187" s="654"/>
      <c r="BA187" s="654"/>
      <c r="BB187" s="654"/>
      <c r="BC187" s="654"/>
      <c r="BD187" s="654"/>
      <c r="BE187" s="654"/>
      <c r="BF187" s="654"/>
      <c r="BG187" s="654"/>
      <c r="BH187" s="654"/>
      <c r="BI187" s="654"/>
      <c r="BJ187" s="654"/>
      <c r="BK187" s="654"/>
      <c r="BL187" s="654"/>
      <c r="BM187" s="654"/>
      <c r="BN187" s="654"/>
      <c r="BO187" s="654"/>
      <c r="BP187" s="654"/>
      <c r="BQ187" s="654"/>
      <c r="BR187" s="654"/>
      <c r="BS187" s="654"/>
      <c r="BT187" s="654"/>
      <c r="BU187" s="654"/>
      <c r="BW187" s="468"/>
      <c r="BX187" s="656"/>
      <c r="BY187" s="657"/>
      <c r="BZ187" s="657"/>
      <c r="CA187" s="657"/>
      <c r="CD187" s="468"/>
      <c r="CE187" s="468"/>
      <c r="CF187" s="468"/>
    </row>
    <row r="188" spans="1:84" s="469" customFormat="1" ht="15" customHeight="1" x14ac:dyDescent="0.25">
      <c r="A188" s="468"/>
      <c r="B188" s="468"/>
      <c r="C188" s="647"/>
      <c r="D188" s="648"/>
      <c r="F188" s="519"/>
      <c r="G188" s="519"/>
      <c r="H188" s="518"/>
      <c r="I188" s="519"/>
      <c r="J188" s="650"/>
      <c r="K188" s="650"/>
      <c r="L188" s="650"/>
      <c r="M188" s="650"/>
      <c r="N188" s="650"/>
      <c r="O188" s="650"/>
      <c r="P188" s="650"/>
      <c r="Q188" s="650"/>
      <c r="R188" s="650"/>
      <c r="S188" s="650"/>
      <c r="T188" s="650"/>
      <c r="U188" s="650"/>
      <c r="V188" s="650"/>
      <c r="W188" s="603"/>
      <c r="X188" s="603"/>
      <c r="Y188" s="603"/>
      <c r="Z188" s="603"/>
      <c r="AA188" s="654"/>
      <c r="AB188" s="654"/>
      <c r="AC188" s="654"/>
      <c r="AD188" s="654"/>
      <c r="AE188" s="654"/>
      <c r="AF188" s="654"/>
      <c r="AG188" s="654"/>
      <c r="AH188" s="654"/>
      <c r="AI188" s="654"/>
      <c r="AJ188" s="654"/>
      <c r="AK188" s="654"/>
      <c r="AL188" s="654"/>
      <c r="AM188" s="654"/>
      <c r="AN188" s="654"/>
      <c r="AO188" s="654"/>
      <c r="AP188" s="655"/>
      <c r="AQ188" s="654"/>
      <c r="AR188" s="654"/>
      <c r="AS188" s="654"/>
      <c r="AT188" s="654"/>
      <c r="AU188" s="654"/>
      <c r="AV188" s="654"/>
      <c r="AW188" s="654"/>
      <c r="AX188" s="654"/>
      <c r="AY188" s="654"/>
      <c r="AZ188" s="654"/>
      <c r="BA188" s="654"/>
      <c r="BB188" s="654"/>
      <c r="BC188" s="654"/>
      <c r="BD188" s="654"/>
      <c r="BE188" s="654"/>
      <c r="BF188" s="654"/>
      <c r="BG188" s="654"/>
      <c r="BH188" s="654"/>
      <c r="BI188" s="654"/>
      <c r="BJ188" s="654"/>
      <c r="BK188" s="654"/>
      <c r="BL188" s="654"/>
      <c r="BM188" s="654"/>
      <c r="BN188" s="654"/>
      <c r="BO188" s="654"/>
      <c r="BP188" s="654"/>
      <c r="BQ188" s="654"/>
      <c r="BR188" s="654"/>
      <c r="BS188" s="654"/>
      <c r="BT188" s="654"/>
      <c r="BU188" s="654"/>
      <c r="BW188" s="468"/>
      <c r="BX188" s="656"/>
      <c r="BY188" s="657"/>
      <c r="BZ188" s="657"/>
      <c r="CA188" s="657"/>
      <c r="CD188" s="468"/>
      <c r="CE188" s="468"/>
      <c r="CF188" s="468"/>
    </row>
    <row r="189" spans="1:84" s="469" customFormat="1" ht="15" customHeight="1" x14ac:dyDescent="0.25">
      <c r="A189" s="468"/>
      <c r="B189" s="468"/>
      <c r="C189" s="647"/>
      <c r="D189" s="648"/>
      <c r="F189" s="519"/>
      <c r="G189" s="519"/>
      <c r="H189" s="518"/>
      <c r="I189" s="519"/>
      <c r="J189" s="650"/>
      <c r="K189" s="650"/>
      <c r="L189" s="650"/>
      <c r="M189" s="650"/>
      <c r="N189" s="650"/>
      <c r="O189" s="650"/>
      <c r="P189" s="650"/>
      <c r="Q189" s="650"/>
      <c r="R189" s="650"/>
      <c r="S189" s="650"/>
      <c r="T189" s="650"/>
      <c r="U189" s="650"/>
      <c r="V189" s="650"/>
      <c r="W189" s="603"/>
      <c r="X189" s="603"/>
      <c r="Y189" s="603"/>
      <c r="Z189" s="603"/>
      <c r="AA189" s="654"/>
      <c r="AB189" s="654"/>
      <c r="AC189" s="654"/>
      <c r="AD189" s="654"/>
      <c r="AE189" s="654"/>
      <c r="AF189" s="654"/>
      <c r="AG189" s="654"/>
      <c r="AH189" s="654"/>
      <c r="AI189" s="654"/>
      <c r="AJ189" s="654"/>
      <c r="AK189" s="654"/>
      <c r="AL189" s="654"/>
      <c r="AM189" s="654"/>
      <c r="AN189" s="654"/>
      <c r="AO189" s="654"/>
      <c r="AP189" s="655"/>
      <c r="AQ189" s="654"/>
      <c r="AR189" s="654"/>
      <c r="AS189" s="654"/>
      <c r="AT189" s="654"/>
      <c r="AU189" s="654"/>
      <c r="AV189" s="654"/>
      <c r="AW189" s="654"/>
      <c r="AX189" s="654"/>
      <c r="AY189" s="654"/>
      <c r="AZ189" s="654"/>
      <c r="BA189" s="654"/>
      <c r="BB189" s="654"/>
      <c r="BC189" s="654"/>
      <c r="BD189" s="654"/>
      <c r="BE189" s="654"/>
      <c r="BF189" s="654"/>
      <c r="BG189" s="654"/>
      <c r="BH189" s="654"/>
      <c r="BI189" s="654"/>
      <c r="BJ189" s="654"/>
      <c r="BK189" s="654"/>
      <c r="BL189" s="654"/>
      <c r="BM189" s="654"/>
      <c r="BN189" s="654"/>
      <c r="BO189" s="654"/>
      <c r="BP189" s="654"/>
      <c r="BQ189" s="654"/>
      <c r="BR189" s="654"/>
      <c r="BS189" s="654"/>
      <c r="BT189" s="654"/>
      <c r="BU189" s="654"/>
      <c r="BW189" s="468"/>
      <c r="BX189" s="656"/>
      <c r="BY189" s="657"/>
      <c r="BZ189" s="657"/>
      <c r="CA189" s="657"/>
      <c r="CD189" s="468"/>
      <c r="CE189" s="468"/>
      <c r="CF189" s="468"/>
    </row>
    <row r="190" spans="1:84" s="469" customFormat="1" ht="15" customHeight="1" x14ac:dyDescent="0.25">
      <c r="A190" s="468"/>
      <c r="B190" s="468"/>
      <c r="C190" s="647"/>
      <c r="D190" s="648"/>
      <c r="F190" s="519"/>
      <c r="G190" s="519"/>
      <c r="H190" s="518"/>
      <c r="I190" s="519"/>
      <c r="J190" s="650"/>
      <c r="K190" s="650"/>
      <c r="L190" s="650"/>
      <c r="M190" s="650"/>
      <c r="N190" s="650"/>
      <c r="O190" s="650"/>
      <c r="P190" s="650"/>
      <c r="Q190" s="650"/>
      <c r="R190" s="650"/>
      <c r="S190" s="650"/>
      <c r="T190" s="650"/>
      <c r="U190" s="650"/>
      <c r="V190" s="650"/>
      <c r="W190" s="603"/>
      <c r="X190" s="603"/>
      <c r="Y190" s="603"/>
      <c r="Z190" s="603"/>
      <c r="AA190" s="654"/>
      <c r="AB190" s="654"/>
      <c r="AC190" s="654"/>
      <c r="AD190" s="654"/>
      <c r="AE190" s="654"/>
      <c r="AF190" s="654"/>
      <c r="AG190" s="654"/>
      <c r="AH190" s="654"/>
      <c r="AI190" s="654"/>
      <c r="AJ190" s="654"/>
      <c r="AK190" s="654"/>
      <c r="AL190" s="654"/>
      <c r="AM190" s="654"/>
      <c r="AN190" s="654"/>
      <c r="AO190" s="654"/>
      <c r="AP190" s="655"/>
      <c r="AQ190" s="654"/>
      <c r="AR190" s="654"/>
      <c r="AS190" s="654"/>
      <c r="AT190" s="654"/>
      <c r="AU190" s="654"/>
      <c r="AV190" s="654"/>
      <c r="AW190" s="654"/>
      <c r="AX190" s="654"/>
      <c r="AY190" s="654"/>
      <c r="AZ190" s="654"/>
      <c r="BA190" s="654"/>
      <c r="BB190" s="654"/>
      <c r="BC190" s="654"/>
      <c r="BD190" s="654"/>
      <c r="BE190" s="654"/>
      <c r="BF190" s="654"/>
      <c r="BG190" s="654"/>
      <c r="BH190" s="654"/>
      <c r="BI190" s="654"/>
      <c r="BJ190" s="654"/>
      <c r="BK190" s="654"/>
      <c r="BL190" s="654"/>
      <c r="BM190" s="654"/>
      <c r="BN190" s="654"/>
      <c r="BO190" s="654"/>
      <c r="BP190" s="654"/>
      <c r="BQ190" s="654"/>
      <c r="BR190" s="654"/>
      <c r="BS190" s="654"/>
      <c r="BT190" s="654"/>
      <c r="BU190" s="654"/>
      <c r="BW190" s="468"/>
      <c r="BX190" s="656"/>
      <c r="BY190" s="657"/>
      <c r="BZ190" s="657"/>
      <c r="CA190" s="657"/>
      <c r="CD190" s="468"/>
      <c r="CE190" s="468"/>
      <c r="CF190" s="468"/>
    </row>
    <row r="191" spans="1:84" s="469" customFormat="1" ht="15" customHeight="1" x14ac:dyDescent="0.25">
      <c r="A191" s="468"/>
      <c r="B191" s="468"/>
      <c r="C191" s="647"/>
      <c r="D191" s="648"/>
      <c r="F191" s="519"/>
      <c r="G191" s="519"/>
      <c r="H191" s="518"/>
      <c r="I191" s="519"/>
      <c r="J191" s="650"/>
      <c r="K191" s="650"/>
      <c r="L191" s="650"/>
      <c r="M191" s="650"/>
      <c r="N191" s="650"/>
      <c r="O191" s="650"/>
      <c r="P191" s="650"/>
      <c r="Q191" s="650"/>
      <c r="R191" s="650"/>
      <c r="S191" s="650"/>
      <c r="T191" s="650"/>
      <c r="U191" s="650"/>
      <c r="V191" s="650"/>
      <c r="W191" s="603"/>
      <c r="X191" s="603"/>
      <c r="Y191" s="603"/>
      <c r="Z191" s="603"/>
      <c r="AA191" s="654"/>
      <c r="AB191" s="654"/>
      <c r="AC191" s="654"/>
      <c r="AD191" s="654"/>
      <c r="AE191" s="654"/>
      <c r="AF191" s="654"/>
      <c r="AG191" s="654"/>
      <c r="AH191" s="654"/>
      <c r="AI191" s="654"/>
      <c r="AJ191" s="654"/>
      <c r="AK191" s="654"/>
      <c r="AL191" s="654"/>
      <c r="AM191" s="654"/>
      <c r="AN191" s="654"/>
      <c r="AO191" s="654"/>
      <c r="AP191" s="655"/>
      <c r="AQ191" s="654"/>
      <c r="AR191" s="654"/>
      <c r="AS191" s="654"/>
      <c r="AT191" s="654"/>
      <c r="AU191" s="654"/>
      <c r="AV191" s="654"/>
      <c r="AW191" s="654"/>
      <c r="AX191" s="654"/>
      <c r="AY191" s="654"/>
      <c r="AZ191" s="654"/>
      <c r="BA191" s="654"/>
      <c r="BB191" s="654"/>
      <c r="BC191" s="654"/>
      <c r="BD191" s="654"/>
      <c r="BE191" s="654"/>
      <c r="BF191" s="654"/>
      <c r="BG191" s="654"/>
      <c r="BH191" s="654"/>
      <c r="BI191" s="654"/>
      <c r="BJ191" s="654"/>
      <c r="BK191" s="654"/>
      <c r="BL191" s="654"/>
      <c r="BM191" s="654"/>
      <c r="BN191" s="654"/>
      <c r="BO191" s="654"/>
      <c r="BP191" s="654"/>
      <c r="BQ191" s="654"/>
      <c r="BR191" s="654"/>
      <c r="BS191" s="654"/>
      <c r="BT191" s="654"/>
      <c r="BU191" s="654"/>
      <c r="BW191" s="468"/>
      <c r="BX191" s="656"/>
      <c r="BY191" s="657"/>
      <c r="BZ191" s="657"/>
      <c r="CA191" s="657"/>
      <c r="CD191" s="468"/>
      <c r="CE191" s="468"/>
      <c r="CF191" s="468"/>
    </row>
    <row r="192" spans="1:84" s="469" customFormat="1" ht="15" customHeight="1" x14ac:dyDescent="0.25">
      <c r="A192" s="468"/>
      <c r="B192" s="468"/>
      <c r="C192" s="647"/>
      <c r="D192" s="648"/>
      <c r="F192" s="519"/>
      <c r="G192" s="519"/>
      <c r="H192" s="518"/>
      <c r="I192" s="519"/>
      <c r="J192" s="650"/>
      <c r="K192" s="650"/>
      <c r="L192" s="650"/>
      <c r="M192" s="650"/>
      <c r="N192" s="650"/>
      <c r="O192" s="650"/>
      <c r="P192" s="650"/>
      <c r="Q192" s="650"/>
      <c r="R192" s="650"/>
      <c r="S192" s="650"/>
      <c r="T192" s="650"/>
      <c r="U192" s="650"/>
      <c r="V192" s="650"/>
      <c r="W192" s="603"/>
      <c r="X192" s="603"/>
      <c r="Y192" s="603"/>
      <c r="Z192" s="603"/>
      <c r="AA192" s="654"/>
      <c r="AB192" s="654"/>
      <c r="AC192" s="654"/>
      <c r="AD192" s="654"/>
      <c r="AE192" s="654"/>
      <c r="AF192" s="654"/>
      <c r="AG192" s="654"/>
      <c r="AH192" s="654"/>
      <c r="AI192" s="654"/>
      <c r="AJ192" s="654"/>
      <c r="AK192" s="654"/>
      <c r="AL192" s="654"/>
      <c r="AM192" s="654"/>
      <c r="AN192" s="654"/>
      <c r="AO192" s="654"/>
      <c r="AP192" s="655"/>
      <c r="AQ192" s="654"/>
      <c r="AR192" s="654"/>
      <c r="AS192" s="654"/>
      <c r="AT192" s="654"/>
      <c r="AU192" s="654"/>
      <c r="AV192" s="654"/>
      <c r="AW192" s="654"/>
      <c r="AX192" s="654"/>
      <c r="AY192" s="654"/>
      <c r="AZ192" s="654"/>
      <c r="BA192" s="654"/>
      <c r="BB192" s="654"/>
      <c r="BC192" s="654"/>
      <c r="BD192" s="654"/>
      <c r="BE192" s="654"/>
      <c r="BF192" s="654"/>
      <c r="BG192" s="654"/>
      <c r="BH192" s="654"/>
      <c r="BI192" s="654"/>
      <c r="BJ192" s="654"/>
      <c r="BK192" s="654"/>
      <c r="BL192" s="654"/>
      <c r="BM192" s="654"/>
      <c r="BN192" s="654"/>
      <c r="BO192" s="654"/>
      <c r="BP192" s="654"/>
      <c r="BQ192" s="654"/>
      <c r="BR192" s="654"/>
      <c r="BS192" s="654"/>
      <c r="BT192" s="654"/>
      <c r="BU192" s="654"/>
      <c r="BW192" s="468"/>
      <c r="BX192" s="656"/>
      <c r="BY192" s="657"/>
      <c r="BZ192" s="657"/>
      <c r="CA192" s="657"/>
      <c r="CD192" s="468"/>
      <c r="CE192" s="468"/>
      <c r="CF192" s="468"/>
    </row>
    <row r="193" spans="1:84" s="469" customFormat="1" ht="15" customHeight="1" x14ac:dyDescent="0.25">
      <c r="A193" s="468"/>
      <c r="B193" s="468"/>
      <c r="C193" s="647"/>
      <c r="D193" s="648"/>
      <c r="F193" s="519"/>
      <c r="G193" s="519"/>
      <c r="H193" s="518"/>
      <c r="I193" s="519"/>
      <c r="J193" s="650"/>
      <c r="K193" s="650"/>
      <c r="L193" s="650"/>
      <c r="M193" s="650"/>
      <c r="N193" s="650"/>
      <c r="O193" s="650"/>
      <c r="P193" s="650"/>
      <c r="Q193" s="650"/>
      <c r="R193" s="650"/>
      <c r="S193" s="650"/>
      <c r="T193" s="650"/>
      <c r="U193" s="650"/>
      <c r="V193" s="650"/>
      <c r="W193" s="603"/>
      <c r="X193" s="603"/>
      <c r="Y193" s="603"/>
      <c r="Z193" s="603"/>
      <c r="AA193" s="654"/>
      <c r="AB193" s="654"/>
      <c r="AC193" s="654"/>
      <c r="AD193" s="654"/>
      <c r="AE193" s="654"/>
      <c r="AF193" s="654"/>
      <c r="AG193" s="654"/>
      <c r="AH193" s="654"/>
      <c r="AI193" s="654"/>
      <c r="AJ193" s="654"/>
      <c r="AK193" s="654"/>
      <c r="AL193" s="654"/>
      <c r="AM193" s="654"/>
      <c r="AN193" s="654"/>
      <c r="AO193" s="654"/>
      <c r="AP193" s="655"/>
      <c r="AQ193" s="654"/>
      <c r="AR193" s="654"/>
      <c r="AS193" s="654"/>
      <c r="AT193" s="654"/>
      <c r="AU193" s="654"/>
      <c r="AV193" s="654"/>
      <c r="AW193" s="654"/>
      <c r="AX193" s="654"/>
      <c r="AY193" s="654"/>
      <c r="AZ193" s="654"/>
      <c r="BA193" s="654"/>
      <c r="BB193" s="654"/>
      <c r="BC193" s="654"/>
      <c r="BD193" s="654"/>
      <c r="BE193" s="654"/>
      <c r="BF193" s="654"/>
      <c r="BG193" s="654"/>
      <c r="BH193" s="654"/>
      <c r="BI193" s="654"/>
      <c r="BJ193" s="654"/>
      <c r="BK193" s="654"/>
      <c r="BL193" s="654"/>
      <c r="BM193" s="654"/>
      <c r="BN193" s="654"/>
      <c r="BO193" s="654"/>
      <c r="BP193" s="654"/>
      <c r="BQ193" s="654"/>
      <c r="BR193" s="654"/>
      <c r="BS193" s="654"/>
      <c r="BT193" s="654"/>
      <c r="BU193" s="654"/>
      <c r="BW193" s="468"/>
      <c r="BX193" s="656"/>
      <c r="BY193" s="657"/>
      <c r="BZ193" s="657"/>
      <c r="CA193" s="657"/>
      <c r="CD193" s="468"/>
      <c r="CE193" s="468"/>
      <c r="CF193" s="468"/>
    </row>
    <row r="194" spans="1:84" s="469" customFormat="1" ht="15" customHeight="1" x14ac:dyDescent="0.25">
      <c r="A194" s="468"/>
      <c r="B194" s="468"/>
      <c r="C194" s="647"/>
      <c r="D194" s="648"/>
      <c r="F194" s="519"/>
      <c r="G194" s="519"/>
      <c r="H194" s="518"/>
      <c r="I194" s="519"/>
      <c r="J194" s="650"/>
      <c r="K194" s="650"/>
      <c r="L194" s="650"/>
      <c r="M194" s="650"/>
      <c r="N194" s="650"/>
      <c r="O194" s="650"/>
      <c r="P194" s="650"/>
      <c r="Q194" s="650"/>
      <c r="R194" s="650"/>
      <c r="S194" s="650"/>
      <c r="T194" s="650"/>
      <c r="U194" s="650"/>
      <c r="V194" s="650"/>
      <c r="W194" s="603"/>
      <c r="X194" s="603"/>
      <c r="Y194" s="603"/>
      <c r="Z194" s="603"/>
      <c r="AA194" s="654"/>
      <c r="AB194" s="654"/>
      <c r="AC194" s="654"/>
      <c r="AD194" s="654"/>
      <c r="AE194" s="654"/>
      <c r="AF194" s="654"/>
      <c r="AG194" s="654"/>
      <c r="AH194" s="654"/>
      <c r="AI194" s="654"/>
      <c r="AJ194" s="654"/>
      <c r="AK194" s="654"/>
      <c r="AL194" s="654"/>
      <c r="AM194" s="654"/>
      <c r="AN194" s="654"/>
      <c r="AO194" s="654"/>
      <c r="AP194" s="655"/>
      <c r="AQ194" s="654"/>
      <c r="AR194" s="654"/>
      <c r="AS194" s="654"/>
      <c r="AT194" s="654"/>
      <c r="AU194" s="654"/>
      <c r="AV194" s="654"/>
      <c r="AW194" s="654"/>
      <c r="AX194" s="654"/>
      <c r="AY194" s="654"/>
      <c r="AZ194" s="654"/>
      <c r="BA194" s="654"/>
      <c r="BB194" s="654"/>
      <c r="BC194" s="654"/>
      <c r="BD194" s="654"/>
      <c r="BE194" s="654"/>
      <c r="BF194" s="654"/>
      <c r="BG194" s="654"/>
      <c r="BH194" s="654"/>
      <c r="BI194" s="654"/>
      <c r="BJ194" s="654"/>
      <c r="BK194" s="654"/>
      <c r="BL194" s="654"/>
      <c r="BM194" s="654"/>
      <c r="BN194" s="654"/>
      <c r="BO194" s="654"/>
      <c r="BP194" s="654"/>
      <c r="BQ194" s="654"/>
      <c r="BR194" s="654"/>
      <c r="BS194" s="654"/>
      <c r="BT194" s="654"/>
      <c r="BU194" s="654"/>
      <c r="BW194" s="468"/>
      <c r="BX194" s="656"/>
      <c r="BY194" s="657"/>
      <c r="BZ194" s="657"/>
      <c r="CA194" s="657"/>
      <c r="CD194" s="468"/>
      <c r="CE194" s="468"/>
      <c r="CF194" s="468"/>
    </row>
    <row r="195" spans="1:84" s="469" customFormat="1" ht="15" customHeight="1" x14ac:dyDescent="0.25">
      <c r="A195" s="468"/>
      <c r="B195" s="468"/>
      <c r="C195" s="647"/>
      <c r="D195" s="648"/>
      <c r="F195" s="519"/>
      <c r="G195" s="519"/>
      <c r="H195" s="518"/>
      <c r="I195" s="519"/>
      <c r="J195" s="650"/>
      <c r="K195" s="650"/>
      <c r="L195" s="650"/>
      <c r="M195" s="650"/>
      <c r="N195" s="650"/>
      <c r="O195" s="650"/>
      <c r="P195" s="650"/>
      <c r="Q195" s="650"/>
      <c r="R195" s="650"/>
      <c r="S195" s="650"/>
      <c r="T195" s="650"/>
      <c r="U195" s="650"/>
      <c r="V195" s="650"/>
      <c r="W195" s="603"/>
      <c r="X195" s="603"/>
      <c r="Y195" s="603"/>
      <c r="Z195" s="603"/>
      <c r="AA195" s="654"/>
      <c r="AB195" s="654"/>
      <c r="AC195" s="654"/>
      <c r="AD195" s="654"/>
      <c r="AE195" s="654"/>
      <c r="AF195" s="654"/>
      <c r="AG195" s="654"/>
      <c r="AH195" s="654"/>
      <c r="AI195" s="654"/>
      <c r="AJ195" s="654"/>
      <c r="AK195" s="654"/>
      <c r="AL195" s="654"/>
      <c r="AM195" s="654"/>
      <c r="AN195" s="654"/>
      <c r="AO195" s="654"/>
      <c r="AP195" s="655"/>
      <c r="AQ195" s="654"/>
      <c r="AR195" s="654"/>
      <c r="AS195" s="654"/>
      <c r="AT195" s="654"/>
      <c r="AU195" s="654"/>
      <c r="AV195" s="654"/>
      <c r="AW195" s="654"/>
      <c r="AX195" s="654"/>
      <c r="AY195" s="654"/>
      <c r="AZ195" s="654"/>
      <c r="BA195" s="654"/>
      <c r="BB195" s="654"/>
      <c r="BC195" s="654"/>
      <c r="BD195" s="654"/>
      <c r="BE195" s="654"/>
      <c r="BF195" s="654"/>
      <c r="BG195" s="654"/>
      <c r="BH195" s="654"/>
      <c r="BI195" s="654"/>
      <c r="BJ195" s="654"/>
      <c r="BK195" s="654"/>
      <c r="BL195" s="654"/>
      <c r="BM195" s="654"/>
      <c r="BN195" s="654"/>
      <c r="BO195" s="654"/>
      <c r="BP195" s="654"/>
      <c r="BQ195" s="654"/>
      <c r="BR195" s="654"/>
      <c r="BS195" s="654"/>
      <c r="BT195" s="654"/>
      <c r="BU195" s="654"/>
      <c r="BW195" s="468"/>
      <c r="BX195" s="656"/>
      <c r="BY195" s="657"/>
      <c r="BZ195" s="657"/>
      <c r="CA195" s="657"/>
      <c r="CD195" s="468"/>
      <c r="CE195" s="468"/>
      <c r="CF195" s="468"/>
    </row>
    <row r="196" spans="1:84" s="469" customFormat="1" ht="15" customHeight="1" x14ac:dyDescent="0.25">
      <c r="A196" s="468"/>
      <c r="B196" s="468"/>
      <c r="C196" s="647"/>
      <c r="D196" s="648"/>
      <c r="F196" s="519"/>
      <c r="G196" s="519"/>
      <c r="H196" s="518"/>
      <c r="I196" s="519"/>
      <c r="J196" s="650"/>
      <c r="K196" s="650"/>
      <c r="L196" s="650"/>
      <c r="M196" s="650"/>
      <c r="N196" s="650"/>
      <c r="O196" s="650"/>
      <c r="P196" s="650"/>
      <c r="Q196" s="650"/>
      <c r="R196" s="650"/>
      <c r="S196" s="650"/>
      <c r="T196" s="650"/>
      <c r="U196" s="650"/>
      <c r="V196" s="650"/>
      <c r="W196" s="603"/>
      <c r="X196" s="603"/>
      <c r="Y196" s="603"/>
      <c r="Z196" s="603"/>
      <c r="AA196" s="654"/>
      <c r="AB196" s="654"/>
      <c r="AC196" s="654"/>
      <c r="AD196" s="654"/>
      <c r="AE196" s="654"/>
      <c r="AF196" s="654"/>
      <c r="AG196" s="654"/>
      <c r="AH196" s="654"/>
      <c r="AI196" s="654"/>
      <c r="AJ196" s="654"/>
      <c r="AK196" s="654"/>
      <c r="AL196" s="654"/>
      <c r="AM196" s="654"/>
      <c r="AN196" s="654"/>
      <c r="AO196" s="654"/>
      <c r="AP196" s="655"/>
      <c r="AQ196" s="654"/>
      <c r="AR196" s="654"/>
      <c r="AS196" s="654"/>
      <c r="AT196" s="654"/>
      <c r="AU196" s="654"/>
      <c r="AV196" s="654"/>
      <c r="AW196" s="654"/>
      <c r="AX196" s="654"/>
      <c r="AY196" s="654"/>
      <c r="AZ196" s="654"/>
      <c r="BA196" s="654"/>
      <c r="BB196" s="654"/>
      <c r="BC196" s="654"/>
      <c r="BD196" s="654"/>
      <c r="BE196" s="654"/>
      <c r="BF196" s="654"/>
      <c r="BG196" s="654"/>
      <c r="BH196" s="654"/>
      <c r="BI196" s="654"/>
      <c r="BJ196" s="654"/>
      <c r="BK196" s="654"/>
      <c r="BL196" s="654"/>
      <c r="BM196" s="654"/>
      <c r="BN196" s="654"/>
      <c r="BO196" s="654"/>
      <c r="BP196" s="654"/>
      <c r="BQ196" s="654"/>
      <c r="BR196" s="654"/>
      <c r="BS196" s="654"/>
      <c r="BT196" s="654"/>
      <c r="BU196" s="654"/>
      <c r="BW196" s="468"/>
      <c r="BX196" s="656"/>
      <c r="BY196" s="657"/>
      <c r="BZ196" s="657"/>
      <c r="CA196" s="657"/>
      <c r="CD196" s="468"/>
      <c r="CE196" s="468"/>
      <c r="CF196" s="468"/>
    </row>
    <row r="197" spans="1:84" s="469" customFormat="1" ht="15" customHeight="1" x14ac:dyDescent="0.25">
      <c r="A197" s="468"/>
      <c r="B197" s="468"/>
      <c r="C197" s="647"/>
      <c r="D197" s="648"/>
      <c r="F197" s="519"/>
      <c r="G197" s="519"/>
      <c r="H197" s="518"/>
      <c r="I197" s="519"/>
      <c r="J197" s="650"/>
      <c r="K197" s="650"/>
      <c r="L197" s="650"/>
      <c r="M197" s="650"/>
      <c r="N197" s="650"/>
      <c r="O197" s="650"/>
      <c r="P197" s="650"/>
      <c r="Q197" s="650"/>
      <c r="R197" s="650"/>
      <c r="S197" s="650"/>
      <c r="T197" s="650"/>
      <c r="U197" s="650"/>
      <c r="V197" s="650"/>
      <c r="W197" s="603"/>
      <c r="X197" s="603"/>
      <c r="Y197" s="603"/>
      <c r="Z197" s="603"/>
      <c r="AA197" s="654"/>
      <c r="AB197" s="654"/>
      <c r="AC197" s="654"/>
      <c r="AD197" s="654"/>
      <c r="AE197" s="654"/>
      <c r="AF197" s="654"/>
      <c r="AG197" s="654"/>
      <c r="AH197" s="654"/>
      <c r="AI197" s="654"/>
      <c r="AJ197" s="654"/>
      <c r="AK197" s="654"/>
      <c r="AL197" s="654"/>
      <c r="AM197" s="654"/>
      <c r="AN197" s="654"/>
      <c r="AO197" s="654"/>
      <c r="AP197" s="655"/>
      <c r="AQ197" s="654"/>
      <c r="AR197" s="654"/>
      <c r="AS197" s="654"/>
      <c r="AT197" s="654"/>
      <c r="AU197" s="654"/>
      <c r="AV197" s="654"/>
      <c r="AW197" s="654"/>
      <c r="AX197" s="654"/>
      <c r="AY197" s="654"/>
      <c r="AZ197" s="654"/>
      <c r="BA197" s="654"/>
      <c r="BB197" s="654"/>
      <c r="BC197" s="654"/>
      <c r="BD197" s="654"/>
      <c r="BE197" s="654"/>
      <c r="BF197" s="654"/>
      <c r="BG197" s="654"/>
      <c r="BH197" s="654"/>
      <c r="BI197" s="654"/>
      <c r="BJ197" s="654"/>
      <c r="BK197" s="654"/>
      <c r="BL197" s="654"/>
      <c r="BM197" s="654"/>
      <c r="BN197" s="654"/>
      <c r="BO197" s="654"/>
      <c r="BP197" s="654"/>
      <c r="BQ197" s="654"/>
      <c r="BR197" s="654"/>
      <c r="BS197" s="654"/>
      <c r="BT197" s="654"/>
      <c r="BU197" s="654"/>
      <c r="BW197" s="468"/>
      <c r="BX197" s="656"/>
      <c r="BY197" s="657"/>
      <c r="BZ197" s="657"/>
      <c r="CA197" s="657"/>
      <c r="CD197" s="468"/>
      <c r="CE197" s="468"/>
      <c r="CF197" s="468"/>
    </row>
    <row r="198" spans="1:84" s="469" customFormat="1" ht="15" customHeight="1" x14ac:dyDescent="0.25">
      <c r="A198" s="468"/>
      <c r="B198" s="468"/>
      <c r="C198" s="647"/>
      <c r="D198" s="648"/>
      <c r="F198" s="519"/>
      <c r="G198" s="519"/>
      <c r="H198" s="518"/>
      <c r="I198" s="519"/>
      <c r="J198" s="650"/>
      <c r="K198" s="650"/>
      <c r="L198" s="650"/>
      <c r="M198" s="650"/>
      <c r="N198" s="650"/>
      <c r="O198" s="650"/>
      <c r="P198" s="650"/>
      <c r="Q198" s="650"/>
      <c r="R198" s="650"/>
      <c r="S198" s="650"/>
      <c r="T198" s="650"/>
      <c r="U198" s="650"/>
      <c r="V198" s="650"/>
      <c r="W198" s="603"/>
      <c r="X198" s="603"/>
      <c r="Y198" s="603"/>
      <c r="Z198" s="603"/>
      <c r="AA198" s="654"/>
      <c r="AB198" s="654"/>
      <c r="AC198" s="654"/>
      <c r="AD198" s="654"/>
      <c r="AE198" s="654"/>
      <c r="AF198" s="654"/>
      <c r="AG198" s="654"/>
      <c r="AH198" s="654"/>
      <c r="AI198" s="654"/>
      <c r="AJ198" s="654"/>
      <c r="AK198" s="654"/>
      <c r="AL198" s="654"/>
      <c r="AM198" s="654"/>
      <c r="AN198" s="654"/>
      <c r="AO198" s="654"/>
      <c r="AP198" s="655"/>
      <c r="AQ198" s="654"/>
      <c r="AR198" s="654"/>
      <c r="AS198" s="654"/>
      <c r="AT198" s="654"/>
      <c r="AU198" s="654"/>
      <c r="AV198" s="654"/>
      <c r="AW198" s="654"/>
      <c r="AX198" s="654"/>
      <c r="AY198" s="654"/>
      <c r="AZ198" s="654"/>
      <c r="BA198" s="654"/>
      <c r="BB198" s="654"/>
      <c r="BC198" s="654"/>
      <c r="BD198" s="654"/>
      <c r="BE198" s="654"/>
      <c r="BF198" s="654"/>
      <c r="BG198" s="654"/>
      <c r="BH198" s="654"/>
      <c r="BI198" s="654"/>
      <c r="BJ198" s="654"/>
      <c r="BK198" s="654"/>
      <c r="BL198" s="654"/>
      <c r="BM198" s="654"/>
      <c r="BN198" s="654"/>
      <c r="BO198" s="654"/>
      <c r="BP198" s="654"/>
      <c r="BQ198" s="654"/>
      <c r="BR198" s="654"/>
      <c r="BS198" s="654"/>
      <c r="BT198" s="654"/>
      <c r="BU198" s="654"/>
      <c r="BW198" s="468"/>
      <c r="BX198" s="656"/>
      <c r="BY198" s="657"/>
      <c r="BZ198" s="657"/>
      <c r="CA198" s="657"/>
      <c r="CD198" s="468"/>
      <c r="CE198" s="468"/>
      <c r="CF198" s="468"/>
    </row>
    <row r="199" spans="1:84" s="469" customFormat="1" ht="15" customHeight="1" x14ac:dyDescent="0.25">
      <c r="A199" s="468"/>
      <c r="B199" s="468"/>
      <c r="C199" s="647"/>
      <c r="D199" s="648"/>
      <c r="F199" s="519"/>
      <c r="G199" s="519"/>
      <c r="H199" s="518"/>
      <c r="I199" s="519"/>
      <c r="J199" s="650"/>
      <c r="K199" s="650"/>
      <c r="L199" s="650"/>
      <c r="M199" s="650"/>
      <c r="N199" s="650"/>
      <c r="O199" s="650"/>
      <c r="P199" s="650"/>
      <c r="Q199" s="650"/>
      <c r="R199" s="650"/>
      <c r="S199" s="650"/>
      <c r="T199" s="650"/>
      <c r="U199" s="650"/>
      <c r="V199" s="650"/>
      <c r="W199" s="603"/>
      <c r="X199" s="603"/>
      <c r="Y199" s="603"/>
      <c r="Z199" s="603"/>
      <c r="AA199" s="654"/>
      <c r="AB199" s="654"/>
      <c r="AC199" s="654"/>
      <c r="AD199" s="654"/>
      <c r="AE199" s="654"/>
      <c r="AF199" s="654"/>
      <c r="AG199" s="654"/>
      <c r="AH199" s="654"/>
      <c r="AI199" s="654"/>
      <c r="AJ199" s="654"/>
      <c r="AK199" s="654"/>
      <c r="AL199" s="654"/>
      <c r="AM199" s="654"/>
      <c r="AN199" s="654"/>
      <c r="AO199" s="654"/>
      <c r="AP199" s="655"/>
      <c r="AQ199" s="654"/>
      <c r="AR199" s="654"/>
      <c r="AS199" s="654"/>
      <c r="AT199" s="654"/>
      <c r="AU199" s="654"/>
      <c r="AV199" s="654"/>
      <c r="AW199" s="654"/>
      <c r="AX199" s="654"/>
      <c r="AY199" s="654"/>
      <c r="AZ199" s="654"/>
      <c r="BA199" s="654"/>
      <c r="BB199" s="654"/>
      <c r="BC199" s="654"/>
      <c r="BD199" s="654"/>
      <c r="BE199" s="654"/>
      <c r="BF199" s="654"/>
      <c r="BG199" s="654"/>
      <c r="BH199" s="654"/>
      <c r="BI199" s="654"/>
      <c r="BJ199" s="654"/>
      <c r="BK199" s="654"/>
      <c r="BL199" s="654"/>
      <c r="BM199" s="654"/>
      <c r="BN199" s="654"/>
      <c r="BO199" s="654"/>
      <c r="BP199" s="654"/>
      <c r="BQ199" s="654"/>
      <c r="BR199" s="654"/>
      <c r="BS199" s="654"/>
      <c r="BT199" s="654"/>
      <c r="BU199" s="654"/>
      <c r="BW199" s="468"/>
      <c r="BX199" s="656"/>
      <c r="BY199" s="657"/>
      <c r="BZ199" s="657"/>
      <c r="CA199" s="657"/>
      <c r="CD199" s="468"/>
      <c r="CE199" s="468"/>
      <c r="CF199" s="468"/>
    </row>
    <row r="200" spans="1:84" s="469" customFormat="1" ht="15" customHeight="1" x14ac:dyDescent="0.25">
      <c r="A200" s="468"/>
      <c r="B200" s="468"/>
      <c r="C200" s="647"/>
      <c r="D200" s="648"/>
      <c r="F200" s="519"/>
      <c r="G200" s="519"/>
      <c r="H200" s="518"/>
      <c r="I200" s="519"/>
      <c r="J200" s="650"/>
      <c r="K200" s="650"/>
      <c r="L200" s="650"/>
      <c r="M200" s="650"/>
      <c r="N200" s="650"/>
      <c r="O200" s="650"/>
      <c r="P200" s="650"/>
      <c r="Q200" s="650"/>
      <c r="R200" s="650"/>
      <c r="S200" s="650"/>
      <c r="T200" s="650"/>
      <c r="U200" s="650"/>
      <c r="V200" s="650"/>
      <c r="W200" s="603"/>
      <c r="X200" s="603"/>
      <c r="Y200" s="603"/>
      <c r="Z200" s="603"/>
      <c r="AA200" s="654"/>
      <c r="AB200" s="654"/>
      <c r="AC200" s="654"/>
      <c r="AD200" s="654"/>
      <c r="AE200" s="654"/>
      <c r="AF200" s="654"/>
      <c r="AG200" s="654"/>
      <c r="AH200" s="654"/>
      <c r="AI200" s="654"/>
      <c r="AJ200" s="654"/>
      <c r="AK200" s="654"/>
      <c r="AL200" s="654"/>
      <c r="AM200" s="654"/>
      <c r="AN200" s="654"/>
      <c r="AO200" s="654"/>
      <c r="AP200" s="655"/>
      <c r="AQ200" s="654"/>
      <c r="AR200" s="654"/>
      <c r="AS200" s="654"/>
      <c r="AT200" s="654"/>
      <c r="AU200" s="654"/>
      <c r="AV200" s="654"/>
      <c r="AW200" s="654"/>
      <c r="AX200" s="654"/>
      <c r="AY200" s="654"/>
      <c r="AZ200" s="654"/>
      <c r="BA200" s="654"/>
      <c r="BB200" s="654"/>
      <c r="BC200" s="654"/>
      <c r="BD200" s="654"/>
      <c r="BE200" s="654"/>
      <c r="BF200" s="654"/>
      <c r="BG200" s="654"/>
      <c r="BH200" s="654"/>
      <c r="BI200" s="654"/>
      <c r="BJ200" s="654"/>
      <c r="BK200" s="654"/>
      <c r="BL200" s="654"/>
      <c r="BM200" s="654"/>
      <c r="BN200" s="654"/>
      <c r="BO200" s="654"/>
      <c r="BP200" s="654"/>
      <c r="BQ200" s="654"/>
      <c r="BR200" s="654"/>
      <c r="BS200" s="654"/>
      <c r="BT200" s="654"/>
      <c r="BU200" s="654"/>
      <c r="BW200" s="468"/>
      <c r="BX200" s="656"/>
      <c r="BY200" s="657"/>
      <c r="BZ200" s="657"/>
      <c r="CA200" s="657"/>
      <c r="CD200" s="468"/>
      <c r="CE200" s="468"/>
      <c r="CF200" s="468"/>
    </row>
    <row r="201" spans="1:84" s="469" customFormat="1" ht="15" customHeight="1" x14ac:dyDescent="0.25">
      <c r="A201" s="468"/>
      <c r="B201" s="468"/>
      <c r="C201" s="647"/>
      <c r="D201" s="648"/>
      <c r="F201" s="519"/>
      <c r="G201" s="519"/>
      <c r="H201" s="518"/>
      <c r="I201" s="519"/>
      <c r="J201" s="650"/>
      <c r="K201" s="650"/>
      <c r="L201" s="650"/>
      <c r="M201" s="650"/>
      <c r="N201" s="650"/>
      <c r="O201" s="650"/>
      <c r="P201" s="650"/>
      <c r="Q201" s="650"/>
      <c r="R201" s="650"/>
      <c r="S201" s="650"/>
      <c r="T201" s="650"/>
      <c r="U201" s="650"/>
      <c r="V201" s="650"/>
      <c r="W201" s="603"/>
      <c r="X201" s="603"/>
      <c r="Y201" s="603"/>
      <c r="Z201" s="603"/>
      <c r="AA201" s="654"/>
      <c r="AB201" s="654"/>
      <c r="AC201" s="654"/>
      <c r="AD201" s="654"/>
      <c r="AE201" s="654"/>
      <c r="AF201" s="654"/>
      <c r="AG201" s="654"/>
      <c r="AH201" s="654"/>
      <c r="AI201" s="654"/>
      <c r="AJ201" s="654"/>
      <c r="AK201" s="654"/>
      <c r="AL201" s="654"/>
      <c r="AM201" s="654"/>
      <c r="AN201" s="654"/>
      <c r="AO201" s="654"/>
      <c r="AP201" s="655"/>
      <c r="AQ201" s="654"/>
      <c r="AR201" s="654"/>
      <c r="AS201" s="654"/>
      <c r="AT201" s="654"/>
      <c r="AU201" s="654"/>
      <c r="AV201" s="654"/>
      <c r="AW201" s="654"/>
      <c r="AX201" s="654"/>
      <c r="AY201" s="654"/>
      <c r="AZ201" s="654"/>
      <c r="BA201" s="654"/>
      <c r="BB201" s="654"/>
      <c r="BC201" s="654"/>
      <c r="BD201" s="654"/>
      <c r="BE201" s="654"/>
      <c r="BF201" s="654"/>
      <c r="BG201" s="654"/>
      <c r="BH201" s="654"/>
      <c r="BI201" s="654"/>
      <c r="BJ201" s="654"/>
      <c r="BK201" s="654"/>
      <c r="BL201" s="654"/>
      <c r="BM201" s="654"/>
      <c r="BN201" s="654"/>
      <c r="BO201" s="654"/>
      <c r="BP201" s="654"/>
      <c r="BQ201" s="654"/>
      <c r="BR201" s="654"/>
      <c r="BS201" s="654"/>
      <c r="BT201" s="654"/>
      <c r="BU201" s="654"/>
      <c r="BW201" s="468"/>
      <c r="BX201" s="656"/>
      <c r="BY201" s="657"/>
      <c r="BZ201" s="657"/>
      <c r="CA201" s="657"/>
      <c r="CD201" s="468"/>
      <c r="CE201" s="468"/>
      <c r="CF201" s="468"/>
    </row>
    <row r="202" spans="1:84" s="469" customFormat="1" ht="15" customHeight="1" x14ac:dyDescent="0.25">
      <c r="A202" s="468"/>
      <c r="B202" s="468"/>
      <c r="C202" s="647"/>
      <c r="D202" s="648"/>
      <c r="F202" s="519"/>
      <c r="G202" s="519"/>
      <c r="H202" s="518"/>
      <c r="I202" s="519"/>
      <c r="J202" s="650"/>
      <c r="K202" s="650"/>
      <c r="L202" s="650"/>
      <c r="M202" s="650"/>
      <c r="N202" s="650"/>
      <c r="O202" s="650"/>
      <c r="P202" s="650"/>
      <c r="Q202" s="650"/>
      <c r="R202" s="650"/>
      <c r="S202" s="650"/>
      <c r="T202" s="650"/>
      <c r="U202" s="650"/>
      <c r="V202" s="650"/>
      <c r="W202" s="603"/>
      <c r="X202" s="603"/>
      <c r="Y202" s="603"/>
      <c r="Z202" s="603"/>
      <c r="AA202" s="654"/>
      <c r="AB202" s="654"/>
      <c r="AC202" s="654"/>
      <c r="AD202" s="654"/>
      <c r="AE202" s="654"/>
      <c r="AF202" s="654"/>
      <c r="AG202" s="654"/>
      <c r="AH202" s="654"/>
      <c r="AI202" s="654"/>
      <c r="AJ202" s="654"/>
      <c r="AK202" s="654"/>
      <c r="AL202" s="654"/>
      <c r="AM202" s="654"/>
      <c r="AN202" s="654"/>
      <c r="AO202" s="654"/>
      <c r="AP202" s="655"/>
      <c r="AQ202" s="654"/>
      <c r="AR202" s="654"/>
      <c r="AS202" s="654"/>
      <c r="AT202" s="654"/>
      <c r="AU202" s="654"/>
      <c r="AV202" s="654"/>
      <c r="AW202" s="654"/>
      <c r="AX202" s="654"/>
      <c r="AY202" s="654"/>
      <c r="AZ202" s="654"/>
      <c r="BA202" s="654"/>
      <c r="BB202" s="654"/>
      <c r="BC202" s="654"/>
      <c r="BD202" s="654"/>
      <c r="BE202" s="654"/>
      <c r="BF202" s="654"/>
      <c r="BG202" s="654"/>
      <c r="BH202" s="654"/>
      <c r="BI202" s="654"/>
      <c r="BJ202" s="654"/>
      <c r="BK202" s="654"/>
      <c r="BL202" s="654"/>
      <c r="BM202" s="654"/>
      <c r="BN202" s="654"/>
      <c r="BO202" s="654"/>
      <c r="BP202" s="654"/>
      <c r="BQ202" s="654"/>
      <c r="BR202" s="654"/>
      <c r="BS202" s="654"/>
      <c r="BT202" s="654"/>
      <c r="BU202" s="654"/>
      <c r="BW202" s="468"/>
      <c r="BX202" s="656"/>
      <c r="BY202" s="657"/>
      <c r="BZ202" s="657"/>
      <c r="CA202" s="657"/>
      <c r="CD202" s="468"/>
      <c r="CE202" s="468"/>
      <c r="CF202" s="468"/>
    </row>
    <row r="203" spans="1:84" s="469" customFormat="1" ht="15" customHeight="1" x14ac:dyDescent="0.25">
      <c r="A203" s="468"/>
      <c r="B203" s="468"/>
      <c r="C203" s="647"/>
      <c r="D203" s="648"/>
      <c r="F203" s="519"/>
      <c r="G203" s="519"/>
      <c r="H203" s="518"/>
      <c r="I203" s="519"/>
      <c r="J203" s="650"/>
      <c r="K203" s="650"/>
      <c r="L203" s="650"/>
      <c r="M203" s="650"/>
      <c r="N203" s="650"/>
      <c r="O203" s="650"/>
      <c r="P203" s="650"/>
      <c r="Q203" s="650"/>
      <c r="R203" s="650"/>
      <c r="S203" s="650"/>
      <c r="T203" s="650"/>
      <c r="U203" s="650"/>
      <c r="V203" s="650"/>
      <c r="W203" s="603"/>
      <c r="X203" s="603"/>
      <c r="Y203" s="603"/>
      <c r="Z203" s="603"/>
      <c r="AA203" s="654"/>
      <c r="AB203" s="654"/>
      <c r="AC203" s="654"/>
      <c r="AD203" s="654"/>
      <c r="AE203" s="654"/>
      <c r="AF203" s="654"/>
      <c r="AG203" s="654"/>
      <c r="AH203" s="654"/>
      <c r="AI203" s="654"/>
      <c r="AJ203" s="654"/>
      <c r="AK203" s="654"/>
      <c r="AL203" s="654"/>
      <c r="AM203" s="654"/>
      <c r="AN203" s="654"/>
      <c r="AO203" s="654"/>
      <c r="AP203" s="655"/>
      <c r="AQ203" s="654"/>
      <c r="AR203" s="654"/>
      <c r="AS203" s="654"/>
      <c r="AT203" s="654"/>
      <c r="AU203" s="654"/>
      <c r="AV203" s="654"/>
      <c r="AW203" s="654"/>
      <c r="AX203" s="654"/>
      <c r="AY203" s="654"/>
      <c r="AZ203" s="654"/>
      <c r="BA203" s="654"/>
      <c r="BB203" s="654"/>
      <c r="BC203" s="654"/>
      <c r="BD203" s="654"/>
      <c r="BE203" s="654"/>
      <c r="BF203" s="654"/>
      <c r="BG203" s="654"/>
      <c r="BH203" s="654"/>
      <c r="BI203" s="654"/>
      <c r="BJ203" s="654"/>
      <c r="BK203" s="654"/>
      <c r="BL203" s="654"/>
      <c r="BM203" s="654"/>
      <c r="BN203" s="654"/>
      <c r="BO203" s="654"/>
      <c r="BP203" s="654"/>
      <c r="BQ203" s="654"/>
      <c r="BR203" s="654"/>
      <c r="BS203" s="654"/>
      <c r="BT203" s="654"/>
      <c r="BU203" s="654"/>
      <c r="BW203" s="468"/>
      <c r="BX203" s="656"/>
      <c r="BY203" s="657"/>
      <c r="BZ203" s="657"/>
      <c r="CA203" s="657"/>
      <c r="CD203" s="468"/>
      <c r="CE203" s="468"/>
      <c r="CF203" s="468"/>
    </row>
    <row r="204" spans="1:84" s="469" customFormat="1" ht="15" customHeight="1" x14ac:dyDescent="0.25">
      <c r="A204" s="468"/>
      <c r="B204" s="468"/>
      <c r="C204" s="647"/>
      <c r="D204" s="648"/>
      <c r="F204" s="519"/>
      <c r="G204" s="519"/>
      <c r="H204" s="518"/>
      <c r="I204" s="519"/>
      <c r="J204" s="650"/>
      <c r="K204" s="650"/>
      <c r="L204" s="650"/>
      <c r="M204" s="650"/>
      <c r="N204" s="650"/>
      <c r="O204" s="650"/>
      <c r="P204" s="650"/>
      <c r="Q204" s="650"/>
      <c r="R204" s="650"/>
      <c r="S204" s="650"/>
      <c r="T204" s="650"/>
      <c r="U204" s="650"/>
      <c r="V204" s="650"/>
      <c r="W204" s="603"/>
      <c r="X204" s="603"/>
      <c r="Y204" s="603"/>
      <c r="Z204" s="603"/>
      <c r="AA204" s="654"/>
      <c r="AB204" s="654"/>
      <c r="AC204" s="654"/>
      <c r="AD204" s="654"/>
      <c r="AE204" s="654"/>
      <c r="AF204" s="654"/>
      <c r="AG204" s="654"/>
      <c r="AH204" s="654"/>
      <c r="AI204" s="654"/>
      <c r="AJ204" s="654"/>
      <c r="AK204" s="654"/>
      <c r="AL204" s="654"/>
      <c r="AM204" s="654"/>
      <c r="AN204" s="654"/>
      <c r="AO204" s="654"/>
      <c r="AP204" s="655"/>
      <c r="AQ204" s="654"/>
      <c r="AR204" s="654"/>
      <c r="AS204" s="654"/>
      <c r="AT204" s="654"/>
      <c r="AU204" s="654"/>
      <c r="AV204" s="654"/>
      <c r="AW204" s="654"/>
      <c r="AX204" s="654"/>
      <c r="AY204" s="654"/>
      <c r="AZ204" s="654"/>
      <c r="BA204" s="654"/>
      <c r="BB204" s="654"/>
      <c r="BC204" s="654"/>
      <c r="BD204" s="654"/>
      <c r="BE204" s="654"/>
      <c r="BF204" s="654"/>
      <c r="BG204" s="654"/>
      <c r="BH204" s="654"/>
      <c r="BI204" s="654"/>
      <c r="BJ204" s="654"/>
      <c r="BK204" s="654"/>
      <c r="BL204" s="654"/>
      <c r="BM204" s="654"/>
      <c r="BN204" s="654"/>
      <c r="BO204" s="654"/>
      <c r="BP204" s="654"/>
      <c r="BQ204" s="654"/>
      <c r="BR204" s="654"/>
      <c r="BS204" s="654"/>
      <c r="BT204" s="654"/>
      <c r="BU204" s="654"/>
      <c r="BW204" s="468"/>
      <c r="BX204" s="656"/>
      <c r="BY204" s="657"/>
      <c r="BZ204" s="657"/>
      <c r="CA204" s="657"/>
      <c r="CD204" s="468"/>
      <c r="CE204" s="468"/>
      <c r="CF204" s="468"/>
    </row>
    <row r="205" spans="1:84" s="469" customFormat="1" ht="15" customHeight="1" x14ac:dyDescent="0.25">
      <c r="A205" s="468"/>
      <c r="B205" s="468"/>
      <c r="C205" s="647"/>
      <c r="D205" s="648"/>
      <c r="F205" s="519"/>
      <c r="G205" s="519"/>
      <c r="H205" s="518"/>
      <c r="I205" s="519"/>
      <c r="J205" s="650"/>
      <c r="K205" s="650"/>
      <c r="L205" s="650"/>
      <c r="M205" s="650"/>
      <c r="N205" s="650"/>
      <c r="O205" s="650"/>
      <c r="P205" s="650"/>
      <c r="Q205" s="650"/>
      <c r="R205" s="650"/>
      <c r="S205" s="650"/>
      <c r="T205" s="650"/>
      <c r="U205" s="650"/>
      <c r="V205" s="650"/>
      <c r="W205" s="603"/>
      <c r="X205" s="603"/>
      <c r="Y205" s="603"/>
      <c r="Z205" s="603"/>
      <c r="AA205" s="654"/>
      <c r="AB205" s="654"/>
      <c r="AC205" s="654"/>
      <c r="AD205" s="654"/>
      <c r="AE205" s="654"/>
      <c r="AF205" s="654"/>
      <c r="AG205" s="654"/>
      <c r="AH205" s="654"/>
      <c r="AI205" s="654"/>
      <c r="AJ205" s="654"/>
      <c r="AK205" s="654"/>
      <c r="AL205" s="654"/>
      <c r="AM205" s="654"/>
      <c r="AN205" s="654"/>
      <c r="AO205" s="654"/>
      <c r="AP205" s="655"/>
      <c r="AQ205" s="654"/>
      <c r="AR205" s="654"/>
      <c r="AS205" s="654"/>
      <c r="AT205" s="654"/>
      <c r="AU205" s="654"/>
      <c r="AV205" s="654"/>
      <c r="AW205" s="654"/>
      <c r="AX205" s="654"/>
      <c r="AY205" s="654"/>
      <c r="AZ205" s="654"/>
      <c r="BA205" s="654"/>
      <c r="BB205" s="654"/>
      <c r="BC205" s="654"/>
      <c r="BD205" s="654"/>
      <c r="BE205" s="654"/>
      <c r="BF205" s="654"/>
      <c r="BG205" s="654"/>
      <c r="BH205" s="654"/>
      <c r="BI205" s="654"/>
      <c r="BJ205" s="654"/>
      <c r="BK205" s="654"/>
      <c r="BL205" s="654"/>
      <c r="BM205" s="654"/>
      <c r="BN205" s="654"/>
      <c r="BO205" s="654"/>
      <c r="BP205" s="654"/>
      <c r="BQ205" s="654"/>
      <c r="BR205" s="654"/>
      <c r="BS205" s="654"/>
      <c r="BT205" s="654"/>
      <c r="BU205" s="654"/>
      <c r="BW205" s="468"/>
      <c r="BX205" s="656"/>
      <c r="BY205" s="657"/>
      <c r="BZ205" s="657"/>
      <c r="CA205" s="657"/>
      <c r="CD205" s="468"/>
      <c r="CE205" s="468"/>
      <c r="CF205" s="468"/>
    </row>
    <row r="206" spans="1:84" s="469" customFormat="1" ht="15" customHeight="1" x14ac:dyDescent="0.25">
      <c r="A206" s="468"/>
      <c r="B206" s="468"/>
      <c r="C206" s="647"/>
      <c r="D206" s="648"/>
      <c r="F206" s="519"/>
      <c r="G206" s="519"/>
      <c r="H206" s="518"/>
      <c r="I206" s="519"/>
      <c r="J206" s="650"/>
      <c r="K206" s="650"/>
      <c r="L206" s="650"/>
      <c r="M206" s="650"/>
      <c r="N206" s="650"/>
      <c r="O206" s="650"/>
      <c r="P206" s="650"/>
      <c r="Q206" s="650"/>
      <c r="R206" s="650"/>
      <c r="S206" s="650"/>
      <c r="T206" s="650"/>
      <c r="U206" s="650"/>
      <c r="V206" s="650"/>
      <c r="W206" s="603"/>
      <c r="X206" s="603"/>
      <c r="Y206" s="603"/>
      <c r="Z206" s="603"/>
      <c r="AA206" s="654"/>
      <c r="AB206" s="654"/>
      <c r="AC206" s="654"/>
      <c r="AD206" s="654"/>
      <c r="AE206" s="654"/>
      <c r="AF206" s="654"/>
      <c r="AG206" s="654"/>
      <c r="AH206" s="654"/>
      <c r="AI206" s="654"/>
      <c r="AJ206" s="654"/>
      <c r="AK206" s="654"/>
      <c r="AL206" s="654"/>
      <c r="AM206" s="654"/>
      <c r="AN206" s="654"/>
      <c r="AO206" s="654"/>
      <c r="AP206" s="655"/>
      <c r="AQ206" s="654"/>
      <c r="AR206" s="654"/>
      <c r="AS206" s="654"/>
      <c r="AT206" s="654"/>
      <c r="AU206" s="654"/>
      <c r="AV206" s="654"/>
      <c r="AW206" s="654"/>
      <c r="AX206" s="654"/>
      <c r="AY206" s="654"/>
      <c r="AZ206" s="654"/>
      <c r="BA206" s="654"/>
      <c r="BB206" s="654"/>
      <c r="BC206" s="654"/>
      <c r="BD206" s="654"/>
      <c r="BE206" s="654"/>
      <c r="BF206" s="654"/>
      <c r="BG206" s="654"/>
      <c r="BH206" s="654"/>
      <c r="BI206" s="654"/>
      <c r="BJ206" s="654"/>
      <c r="BK206" s="654"/>
      <c r="BL206" s="654"/>
      <c r="BM206" s="654"/>
      <c r="BN206" s="654"/>
      <c r="BO206" s="654"/>
      <c r="BP206" s="654"/>
      <c r="BQ206" s="654"/>
      <c r="BR206" s="654"/>
      <c r="BS206" s="654"/>
      <c r="BT206" s="654"/>
      <c r="BU206" s="654"/>
      <c r="BW206" s="468"/>
      <c r="BX206" s="656"/>
      <c r="BY206" s="657"/>
      <c r="BZ206" s="657"/>
      <c r="CA206" s="657"/>
      <c r="CD206" s="468"/>
      <c r="CE206" s="468"/>
      <c r="CF206" s="468"/>
    </row>
    <row r="207" spans="1:84" s="469" customFormat="1" ht="15" customHeight="1" x14ac:dyDescent="0.25">
      <c r="A207" s="468"/>
      <c r="B207" s="468"/>
      <c r="C207" s="647"/>
      <c r="D207" s="648"/>
      <c r="F207" s="519"/>
      <c r="G207" s="519"/>
      <c r="H207" s="518"/>
      <c r="I207" s="519"/>
      <c r="J207" s="650"/>
      <c r="K207" s="650"/>
      <c r="L207" s="650"/>
      <c r="M207" s="650"/>
      <c r="N207" s="650"/>
      <c r="O207" s="650"/>
      <c r="P207" s="650"/>
      <c r="Q207" s="650"/>
      <c r="R207" s="650"/>
      <c r="S207" s="650"/>
      <c r="T207" s="650"/>
      <c r="U207" s="650"/>
      <c r="V207" s="650"/>
      <c r="W207" s="603"/>
      <c r="X207" s="603"/>
      <c r="Y207" s="603"/>
      <c r="Z207" s="603"/>
      <c r="AA207" s="654"/>
      <c r="AB207" s="654"/>
      <c r="AC207" s="654"/>
      <c r="AD207" s="654"/>
      <c r="AE207" s="654"/>
      <c r="AF207" s="654"/>
      <c r="AG207" s="654"/>
      <c r="AH207" s="654"/>
      <c r="AI207" s="654"/>
      <c r="AJ207" s="654"/>
      <c r="AK207" s="654"/>
      <c r="AL207" s="654"/>
      <c r="AM207" s="654"/>
      <c r="AN207" s="654"/>
      <c r="AO207" s="654"/>
      <c r="AP207" s="655"/>
      <c r="AQ207" s="654"/>
      <c r="AR207" s="654"/>
      <c r="AS207" s="654"/>
      <c r="AT207" s="654"/>
      <c r="AU207" s="654"/>
      <c r="AV207" s="654"/>
      <c r="AW207" s="654"/>
      <c r="AX207" s="654"/>
      <c r="AY207" s="654"/>
      <c r="AZ207" s="654"/>
      <c r="BA207" s="654"/>
      <c r="BB207" s="654"/>
      <c r="BC207" s="654"/>
      <c r="BD207" s="654"/>
      <c r="BE207" s="654"/>
      <c r="BF207" s="654"/>
      <c r="BG207" s="654"/>
      <c r="BH207" s="654"/>
      <c r="BI207" s="654"/>
      <c r="BJ207" s="654"/>
      <c r="BK207" s="654"/>
      <c r="BL207" s="654"/>
      <c r="BM207" s="654"/>
      <c r="BN207" s="654"/>
      <c r="BO207" s="654"/>
      <c r="BP207" s="654"/>
      <c r="BQ207" s="654"/>
      <c r="BR207" s="654"/>
      <c r="BS207" s="654"/>
      <c r="BT207" s="654"/>
      <c r="BU207" s="654"/>
      <c r="BW207" s="468"/>
      <c r="BX207" s="656"/>
      <c r="BY207" s="657"/>
      <c r="BZ207" s="657"/>
      <c r="CA207" s="657"/>
      <c r="CD207" s="468"/>
      <c r="CE207" s="468"/>
      <c r="CF207" s="468"/>
    </row>
    <row r="208" spans="1:84" s="469" customFormat="1" ht="15" customHeight="1" x14ac:dyDescent="0.25">
      <c r="A208" s="468"/>
      <c r="B208" s="468"/>
      <c r="C208" s="647"/>
      <c r="D208" s="648"/>
      <c r="F208" s="519"/>
      <c r="G208" s="519"/>
      <c r="H208" s="518"/>
      <c r="I208" s="519"/>
      <c r="J208" s="650"/>
      <c r="K208" s="650"/>
      <c r="L208" s="650"/>
      <c r="M208" s="650"/>
      <c r="N208" s="650"/>
      <c r="O208" s="650"/>
      <c r="P208" s="650"/>
      <c r="Q208" s="650"/>
      <c r="R208" s="650"/>
      <c r="S208" s="650"/>
      <c r="T208" s="650"/>
      <c r="U208" s="650"/>
      <c r="V208" s="650"/>
      <c r="W208" s="603"/>
      <c r="X208" s="603"/>
      <c r="Y208" s="603"/>
      <c r="Z208" s="603"/>
      <c r="AA208" s="654"/>
      <c r="AB208" s="654"/>
      <c r="AC208" s="654"/>
      <c r="AD208" s="654"/>
      <c r="AE208" s="654"/>
      <c r="AF208" s="654"/>
      <c r="AG208" s="654"/>
      <c r="AH208" s="654"/>
      <c r="AI208" s="654"/>
      <c r="AJ208" s="654"/>
      <c r="AK208" s="654"/>
      <c r="AL208" s="654"/>
      <c r="AM208" s="654"/>
      <c r="AN208" s="654"/>
      <c r="AO208" s="654"/>
      <c r="AP208" s="655"/>
      <c r="AQ208" s="654"/>
      <c r="AR208" s="654"/>
      <c r="AS208" s="654"/>
      <c r="AT208" s="654"/>
      <c r="AU208" s="654"/>
      <c r="AV208" s="654"/>
      <c r="AW208" s="654"/>
      <c r="AX208" s="654"/>
      <c r="AY208" s="654"/>
      <c r="AZ208" s="654"/>
      <c r="BA208" s="654"/>
      <c r="BB208" s="654"/>
      <c r="BC208" s="654"/>
      <c r="BD208" s="654"/>
      <c r="BE208" s="654"/>
      <c r="BF208" s="654"/>
      <c r="BG208" s="654"/>
      <c r="BH208" s="654"/>
      <c r="BI208" s="654"/>
      <c r="BJ208" s="654"/>
      <c r="BK208" s="654"/>
      <c r="BL208" s="654"/>
      <c r="BM208" s="654"/>
      <c r="BN208" s="654"/>
      <c r="BO208" s="654"/>
      <c r="BP208" s="654"/>
      <c r="BQ208" s="654"/>
      <c r="BR208" s="654"/>
      <c r="BS208" s="654"/>
      <c r="BT208" s="654"/>
      <c r="BU208" s="654"/>
      <c r="BW208" s="468"/>
      <c r="BX208" s="656"/>
      <c r="BY208" s="657"/>
      <c r="BZ208" s="657"/>
      <c r="CA208" s="657"/>
      <c r="CD208" s="468"/>
      <c r="CE208" s="468"/>
      <c r="CF208" s="468"/>
    </row>
    <row r="209" spans="1:84" s="469" customFormat="1" ht="15" customHeight="1" x14ac:dyDescent="0.25">
      <c r="A209" s="468"/>
      <c r="B209" s="468"/>
      <c r="C209" s="647"/>
      <c r="D209" s="648"/>
      <c r="F209" s="519"/>
      <c r="G209" s="519"/>
      <c r="H209" s="518"/>
      <c r="I209" s="519"/>
      <c r="J209" s="650"/>
      <c r="K209" s="650"/>
      <c r="L209" s="650"/>
      <c r="M209" s="650"/>
      <c r="N209" s="650"/>
      <c r="O209" s="650"/>
      <c r="P209" s="650"/>
      <c r="Q209" s="650"/>
      <c r="R209" s="650"/>
      <c r="S209" s="650"/>
      <c r="T209" s="650"/>
      <c r="U209" s="650"/>
      <c r="V209" s="650"/>
      <c r="W209" s="603"/>
      <c r="X209" s="603"/>
      <c r="Y209" s="603"/>
      <c r="Z209" s="603"/>
      <c r="AA209" s="654"/>
      <c r="AB209" s="654"/>
      <c r="AC209" s="654"/>
      <c r="AD209" s="654"/>
      <c r="AE209" s="654"/>
      <c r="AF209" s="654"/>
      <c r="AG209" s="654"/>
      <c r="AH209" s="654"/>
      <c r="AI209" s="654"/>
      <c r="AJ209" s="654"/>
      <c r="AK209" s="654"/>
      <c r="AL209" s="654"/>
      <c r="AM209" s="654"/>
      <c r="AN209" s="654"/>
      <c r="AO209" s="654"/>
      <c r="AP209" s="655"/>
      <c r="AQ209" s="654"/>
      <c r="AR209" s="654"/>
      <c r="AS209" s="654"/>
      <c r="AT209" s="654"/>
      <c r="AU209" s="654"/>
      <c r="AV209" s="654"/>
      <c r="AW209" s="654"/>
      <c r="AX209" s="654"/>
      <c r="AY209" s="654"/>
      <c r="AZ209" s="654"/>
      <c r="BA209" s="654"/>
      <c r="BB209" s="654"/>
      <c r="BC209" s="654"/>
      <c r="BD209" s="654"/>
      <c r="BE209" s="654"/>
      <c r="BF209" s="654"/>
      <c r="BG209" s="654"/>
      <c r="BH209" s="654"/>
      <c r="BI209" s="654"/>
      <c r="BJ209" s="654"/>
      <c r="BK209" s="654"/>
      <c r="BL209" s="654"/>
      <c r="BM209" s="654"/>
      <c r="BN209" s="654"/>
      <c r="BO209" s="654"/>
      <c r="BP209" s="654"/>
      <c r="BQ209" s="654"/>
      <c r="BR209" s="654"/>
      <c r="BS209" s="654"/>
      <c r="BT209" s="654"/>
      <c r="BU209" s="654"/>
      <c r="BW209" s="468"/>
      <c r="BX209" s="656"/>
      <c r="BY209" s="657"/>
      <c r="BZ209" s="657"/>
      <c r="CA209" s="657"/>
      <c r="CD209" s="468"/>
      <c r="CE209" s="468"/>
      <c r="CF209" s="468"/>
    </row>
    <row r="210" spans="1:84" s="469" customFormat="1" ht="15" customHeight="1" x14ac:dyDescent="0.25">
      <c r="A210" s="468"/>
      <c r="B210" s="468"/>
      <c r="C210" s="647"/>
      <c r="D210" s="648"/>
      <c r="F210" s="519"/>
      <c r="G210" s="519"/>
      <c r="H210" s="518"/>
      <c r="I210" s="519"/>
      <c r="J210" s="650"/>
      <c r="K210" s="650"/>
      <c r="L210" s="650"/>
      <c r="M210" s="650"/>
      <c r="N210" s="650"/>
      <c r="O210" s="650"/>
      <c r="P210" s="650"/>
      <c r="Q210" s="650"/>
      <c r="R210" s="650"/>
      <c r="S210" s="650"/>
      <c r="T210" s="650"/>
      <c r="U210" s="650"/>
      <c r="V210" s="650"/>
      <c r="W210" s="603"/>
      <c r="X210" s="603"/>
      <c r="Y210" s="603"/>
      <c r="Z210" s="603"/>
      <c r="AA210" s="654"/>
      <c r="AB210" s="654"/>
      <c r="AC210" s="654"/>
      <c r="AD210" s="654"/>
      <c r="AE210" s="654"/>
      <c r="AF210" s="654"/>
      <c r="AG210" s="654"/>
      <c r="AH210" s="654"/>
      <c r="AI210" s="654"/>
      <c r="AJ210" s="654"/>
      <c r="AK210" s="654"/>
      <c r="AL210" s="654"/>
      <c r="AM210" s="654"/>
      <c r="AN210" s="654"/>
      <c r="AO210" s="654"/>
      <c r="AP210" s="655"/>
      <c r="AQ210" s="654"/>
      <c r="AR210" s="654"/>
      <c r="AS210" s="654"/>
      <c r="AT210" s="654"/>
      <c r="AU210" s="654"/>
      <c r="AV210" s="654"/>
      <c r="AW210" s="654"/>
      <c r="AX210" s="654"/>
      <c r="AY210" s="654"/>
      <c r="AZ210" s="654"/>
      <c r="BA210" s="654"/>
      <c r="BB210" s="654"/>
      <c r="BC210" s="654"/>
      <c r="BD210" s="654"/>
      <c r="BE210" s="654"/>
      <c r="BF210" s="654"/>
      <c r="BG210" s="654"/>
      <c r="BH210" s="654"/>
      <c r="BI210" s="654"/>
      <c r="BJ210" s="654"/>
      <c r="BK210" s="654"/>
      <c r="BL210" s="654"/>
      <c r="BM210" s="654"/>
      <c r="BN210" s="654"/>
      <c r="BO210" s="654"/>
      <c r="BP210" s="654"/>
      <c r="BQ210" s="654"/>
      <c r="BR210" s="654"/>
      <c r="BS210" s="654"/>
      <c r="BT210" s="654"/>
      <c r="BU210" s="654"/>
      <c r="BW210" s="468"/>
      <c r="BX210" s="656"/>
      <c r="BY210" s="657"/>
      <c r="BZ210" s="657"/>
      <c r="CA210" s="657"/>
      <c r="CD210" s="468"/>
      <c r="CE210" s="468"/>
      <c r="CF210" s="468"/>
    </row>
    <row r="211" spans="1:84" s="469" customFormat="1" ht="15" customHeight="1" x14ac:dyDescent="0.25">
      <c r="A211" s="468"/>
      <c r="B211" s="468"/>
      <c r="C211" s="647"/>
      <c r="D211" s="648"/>
      <c r="F211" s="519"/>
      <c r="G211" s="519"/>
      <c r="H211" s="518"/>
      <c r="I211" s="519"/>
      <c r="J211" s="650"/>
      <c r="K211" s="650"/>
      <c r="L211" s="650"/>
      <c r="M211" s="650"/>
      <c r="N211" s="650"/>
      <c r="O211" s="650"/>
      <c r="P211" s="650"/>
      <c r="Q211" s="650"/>
      <c r="R211" s="650"/>
      <c r="S211" s="650"/>
      <c r="T211" s="650"/>
      <c r="U211" s="650"/>
      <c r="V211" s="650"/>
      <c r="W211" s="603"/>
      <c r="X211" s="603"/>
      <c r="Y211" s="603"/>
      <c r="Z211" s="603"/>
      <c r="AA211" s="654"/>
      <c r="AB211" s="654"/>
      <c r="AC211" s="654"/>
      <c r="AD211" s="654"/>
      <c r="AE211" s="654"/>
      <c r="AF211" s="654"/>
      <c r="AG211" s="654"/>
      <c r="AH211" s="654"/>
      <c r="AI211" s="654"/>
      <c r="AJ211" s="654"/>
      <c r="AK211" s="654"/>
      <c r="AL211" s="654"/>
      <c r="AM211" s="654"/>
      <c r="AN211" s="654"/>
      <c r="AO211" s="654"/>
      <c r="AP211" s="655"/>
      <c r="AQ211" s="654"/>
      <c r="AR211" s="654"/>
      <c r="AS211" s="654"/>
      <c r="AT211" s="654"/>
      <c r="AU211" s="654"/>
      <c r="AV211" s="654"/>
      <c r="AW211" s="654"/>
      <c r="AX211" s="654"/>
      <c r="AY211" s="654"/>
      <c r="AZ211" s="654"/>
      <c r="BA211" s="654"/>
      <c r="BB211" s="654"/>
      <c r="BC211" s="654"/>
      <c r="BD211" s="654"/>
      <c r="BE211" s="654"/>
      <c r="BF211" s="654"/>
      <c r="BG211" s="654"/>
      <c r="BH211" s="654"/>
      <c r="BI211" s="654"/>
      <c r="BJ211" s="654"/>
      <c r="BK211" s="654"/>
      <c r="BL211" s="654"/>
      <c r="BM211" s="654"/>
      <c r="BN211" s="654"/>
      <c r="BO211" s="654"/>
      <c r="BP211" s="654"/>
      <c r="BQ211" s="654"/>
      <c r="BR211" s="654"/>
      <c r="BS211" s="654"/>
      <c r="BT211" s="654"/>
      <c r="BU211" s="654"/>
      <c r="BW211" s="468"/>
      <c r="BX211" s="656"/>
      <c r="BY211" s="657"/>
      <c r="BZ211" s="657"/>
      <c r="CA211" s="657"/>
      <c r="CD211" s="468"/>
      <c r="CE211" s="468"/>
      <c r="CF211" s="468"/>
    </row>
    <row r="212" spans="1:84" s="469" customFormat="1" ht="15" customHeight="1" x14ac:dyDescent="0.25">
      <c r="A212" s="468"/>
      <c r="B212" s="468"/>
      <c r="C212" s="647"/>
      <c r="D212" s="648"/>
      <c r="F212" s="519"/>
      <c r="G212" s="519"/>
      <c r="H212" s="518"/>
      <c r="I212" s="519"/>
      <c r="J212" s="650"/>
      <c r="K212" s="650"/>
      <c r="L212" s="650"/>
      <c r="M212" s="650"/>
      <c r="N212" s="650"/>
      <c r="O212" s="650"/>
      <c r="P212" s="650"/>
      <c r="Q212" s="650"/>
      <c r="R212" s="650"/>
      <c r="S212" s="650"/>
      <c r="T212" s="650"/>
      <c r="U212" s="650"/>
      <c r="V212" s="650"/>
      <c r="W212" s="603"/>
      <c r="X212" s="603"/>
      <c r="Y212" s="603"/>
      <c r="Z212" s="603"/>
      <c r="AA212" s="654"/>
      <c r="AB212" s="654"/>
      <c r="AC212" s="654"/>
      <c r="AD212" s="654"/>
      <c r="AE212" s="654"/>
      <c r="AF212" s="654"/>
      <c r="AG212" s="654"/>
      <c r="AH212" s="654"/>
      <c r="AI212" s="654"/>
      <c r="AJ212" s="654"/>
      <c r="AK212" s="654"/>
      <c r="AL212" s="654"/>
      <c r="AM212" s="654"/>
      <c r="AN212" s="654"/>
      <c r="AO212" s="654"/>
      <c r="AP212" s="655"/>
      <c r="AQ212" s="654"/>
      <c r="AR212" s="654"/>
      <c r="AS212" s="654"/>
      <c r="AT212" s="654"/>
      <c r="AU212" s="654"/>
      <c r="AV212" s="654"/>
      <c r="AW212" s="654"/>
      <c r="AX212" s="654"/>
      <c r="AY212" s="654"/>
      <c r="AZ212" s="654"/>
      <c r="BA212" s="654"/>
      <c r="BB212" s="654"/>
      <c r="BC212" s="654"/>
      <c r="BD212" s="654"/>
      <c r="BE212" s="654"/>
      <c r="BF212" s="654"/>
      <c r="BG212" s="654"/>
      <c r="BH212" s="654"/>
      <c r="BI212" s="654"/>
      <c r="BJ212" s="654"/>
      <c r="BK212" s="654"/>
      <c r="BL212" s="654"/>
      <c r="BM212" s="654"/>
      <c r="BN212" s="654"/>
      <c r="BO212" s="654"/>
      <c r="BP212" s="654"/>
      <c r="BQ212" s="654"/>
      <c r="BR212" s="654"/>
      <c r="BS212" s="654"/>
      <c r="BT212" s="654"/>
      <c r="BU212" s="654"/>
      <c r="BW212" s="468"/>
      <c r="BX212" s="656"/>
      <c r="BY212" s="657"/>
      <c r="BZ212" s="657"/>
      <c r="CA212" s="657"/>
      <c r="CD212" s="468"/>
      <c r="CE212" s="468"/>
      <c r="CF212" s="468"/>
    </row>
    <row r="213" spans="1:84" s="469" customFormat="1" ht="15" customHeight="1" x14ac:dyDescent="0.25">
      <c r="A213" s="468"/>
      <c r="B213" s="468"/>
      <c r="C213" s="647"/>
      <c r="D213" s="648"/>
      <c r="F213" s="519"/>
      <c r="G213" s="519"/>
      <c r="H213" s="518"/>
      <c r="I213" s="519"/>
      <c r="J213" s="650"/>
      <c r="K213" s="650"/>
      <c r="L213" s="650"/>
      <c r="M213" s="650"/>
      <c r="N213" s="650"/>
      <c r="O213" s="650"/>
      <c r="P213" s="650"/>
      <c r="Q213" s="650"/>
      <c r="R213" s="650"/>
      <c r="S213" s="650"/>
      <c r="T213" s="650"/>
      <c r="U213" s="650"/>
      <c r="V213" s="650"/>
      <c r="W213" s="603"/>
      <c r="X213" s="603"/>
      <c r="Y213" s="603"/>
      <c r="Z213" s="603"/>
      <c r="AA213" s="654"/>
      <c r="AB213" s="654"/>
      <c r="AC213" s="654"/>
      <c r="AD213" s="654"/>
      <c r="AE213" s="654"/>
      <c r="AF213" s="654"/>
      <c r="AG213" s="654"/>
      <c r="AH213" s="654"/>
      <c r="AI213" s="654"/>
      <c r="AJ213" s="654"/>
      <c r="AK213" s="654"/>
      <c r="AL213" s="654"/>
      <c r="AM213" s="654"/>
      <c r="AN213" s="654"/>
      <c r="AO213" s="654"/>
      <c r="AP213" s="655"/>
      <c r="AQ213" s="654"/>
      <c r="AR213" s="654"/>
      <c r="AS213" s="654"/>
      <c r="AT213" s="654"/>
      <c r="AU213" s="654"/>
      <c r="AV213" s="654"/>
      <c r="AW213" s="654"/>
      <c r="AX213" s="654"/>
      <c r="AY213" s="654"/>
      <c r="AZ213" s="654"/>
      <c r="BA213" s="654"/>
      <c r="BB213" s="654"/>
      <c r="BC213" s="654"/>
      <c r="BD213" s="654"/>
      <c r="BE213" s="654"/>
      <c r="BF213" s="654"/>
      <c r="BG213" s="654"/>
      <c r="BH213" s="654"/>
      <c r="BI213" s="654"/>
      <c r="BJ213" s="654"/>
      <c r="BK213" s="654"/>
      <c r="BL213" s="654"/>
      <c r="BM213" s="654"/>
      <c r="BN213" s="654"/>
      <c r="BO213" s="654"/>
      <c r="BP213" s="654"/>
      <c r="BQ213" s="654"/>
      <c r="BR213" s="654"/>
      <c r="BS213" s="654"/>
      <c r="BT213" s="654"/>
      <c r="BU213" s="654"/>
      <c r="BW213" s="468"/>
      <c r="BX213" s="656"/>
      <c r="BY213" s="657"/>
      <c r="BZ213" s="657"/>
      <c r="CA213" s="657"/>
      <c r="CD213" s="468"/>
      <c r="CE213" s="468"/>
      <c r="CF213" s="468"/>
    </row>
    <row r="214" spans="1:84" s="469" customFormat="1" ht="15" customHeight="1" x14ac:dyDescent="0.25">
      <c r="A214" s="468"/>
      <c r="B214" s="468"/>
      <c r="C214" s="647"/>
      <c r="D214" s="648"/>
      <c r="F214" s="519"/>
      <c r="G214" s="519"/>
      <c r="H214" s="518"/>
      <c r="I214" s="519"/>
      <c r="J214" s="650"/>
      <c r="K214" s="650"/>
      <c r="L214" s="650"/>
      <c r="M214" s="650"/>
      <c r="N214" s="650"/>
      <c r="O214" s="650"/>
      <c r="P214" s="650"/>
      <c r="Q214" s="650"/>
      <c r="R214" s="650"/>
      <c r="S214" s="650"/>
      <c r="T214" s="650"/>
      <c r="U214" s="650"/>
      <c r="V214" s="650"/>
      <c r="W214" s="603"/>
      <c r="X214" s="603"/>
      <c r="Y214" s="603"/>
      <c r="Z214" s="603"/>
      <c r="AA214" s="654"/>
      <c r="AB214" s="654"/>
      <c r="AC214" s="654"/>
      <c r="AD214" s="654"/>
      <c r="AE214" s="654"/>
      <c r="AF214" s="654"/>
      <c r="AG214" s="654"/>
      <c r="AH214" s="654"/>
      <c r="AI214" s="654"/>
      <c r="AJ214" s="654"/>
      <c r="AK214" s="654"/>
      <c r="AL214" s="654"/>
      <c r="AM214" s="654"/>
      <c r="AN214" s="654"/>
      <c r="AO214" s="654"/>
      <c r="AP214" s="655"/>
      <c r="AQ214" s="654"/>
      <c r="AR214" s="654"/>
      <c r="AS214" s="654"/>
      <c r="AT214" s="654"/>
      <c r="AU214" s="654"/>
      <c r="AV214" s="654"/>
      <c r="AW214" s="654"/>
      <c r="AX214" s="654"/>
      <c r="AY214" s="654"/>
      <c r="AZ214" s="654"/>
      <c r="BA214" s="654"/>
      <c r="BB214" s="654"/>
      <c r="BC214" s="654"/>
      <c r="BD214" s="654"/>
      <c r="BE214" s="654"/>
      <c r="BF214" s="654"/>
      <c r="BG214" s="654"/>
      <c r="BH214" s="654"/>
      <c r="BI214" s="654"/>
      <c r="BJ214" s="654"/>
      <c r="BK214" s="654"/>
      <c r="BL214" s="654"/>
      <c r="BM214" s="654"/>
      <c r="BN214" s="654"/>
      <c r="BO214" s="654"/>
      <c r="BP214" s="654"/>
      <c r="BQ214" s="654"/>
      <c r="BR214" s="654"/>
      <c r="BS214" s="654"/>
      <c r="BT214" s="654"/>
      <c r="BU214" s="654"/>
      <c r="BW214" s="468"/>
      <c r="BX214" s="656"/>
      <c r="BY214" s="657"/>
      <c r="BZ214" s="657"/>
      <c r="CA214" s="657"/>
      <c r="CD214" s="468"/>
      <c r="CE214" s="468"/>
      <c r="CF214" s="468"/>
    </row>
    <row r="215" spans="1:84" s="469" customFormat="1" ht="15" customHeight="1" x14ac:dyDescent="0.25">
      <c r="A215" s="468"/>
      <c r="B215" s="468"/>
      <c r="C215" s="647"/>
      <c r="D215" s="648"/>
      <c r="F215" s="519"/>
      <c r="G215" s="519"/>
      <c r="H215" s="518"/>
      <c r="I215" s="519"/>
      <c r="J215" s="650"/>
      <c r="K215" s="650"/>
      <c r="L215" s="650"/>
      <c r="M215" s="650"/>
      <c r="N215" s="650"/>
      <c r="O215" s="650"/>
      <c r="P215" s="650"/>
      <c r="Q215" s="650"/>
      <c r="R215" s="650"/>
      <c r="S215" s="650"/>
      <c r="T215" s="650"/>
      <c r="U215" s="650"/>
      <c r="V215" s="650"/>
      <c r="W215" s="603"/>
      <c r="X215" s="603"/>
      <c r="Y215" s="603"/>
      <c r="Z215" s="603"/>
      <c r="AA215" s="654"/>
      <c r="AB215" s="654"/>
      <c r="AC215" s="654"/>
      <c r="AD215" s="654"/>
      <c r="AE215" s="654"/>
      <c r="AF215" s="654"/>
      <c r="AG215" s="654"/>
      <c r="AH215" s="654"/>
      <c r="AI215" s="654"/>
      <c r="AJ215" s="654"/>
      <c r="AK215" s="654"/>
      <c r="AL215" s="654"/>
      <c r="AM215" s="654"/>
      <c r="AN215" s="654"/>
      <c r="AO215" s="654"/>
      <c r="AP215" s="655"/>
      <c r="AQ215" s="654"/>
      <c r="AR215" s="654"/>
      <c r="AS215" s="654"/>
      <c r="AT215" s="654"/>
      <c r="AU215" s="654"/>
      <c r="AV215" s="654"/>
      <c r="AW215" s="654"/>
      <c r="AX215" s="654"/>
      <c r="AY215" s="654"/>
      <c r="AZ215" s="654"/>
      <c r="BA215" s="654"/>
      <c r="BB215" s="654"/>
      <c r="BC215" s="654"/>
      <c r="BD215" s="654"/>
      <c r="BE215" s="654"/>
      <c r="BF215" s="654"/>
      <c r="BG215" s="654"/>
      <c r="BH215" s="654"/>
      <c r="BI215" s="654"/>
      <c r="BJ215" s="654"/>
      <c r="BK215" s="654"/>
      <c r="BL215" s="654"/>
      <c r="BM215" s="654"/>
      <c r="BN215" s="654"/>
      <c r="BO215" s="654"/>
      <c r="BP215" s="654"/>
      <c r="BQ215" s="654"/>
      <c r="BR215" s="654"/>
      <c r="BS215" s="654"/>
      <c r="BT215" s="654"/>
      <c r="BU215" s="654"/>
      <c r="BW215" s="468"/>
      <c r="BX215" s="656"/>
      <c r="BY215" s="657"/>
      <c r="BZ215" s="657"/>
      <c r="CA215" s="657"/>
      <c r="CD215" s="468"/>
      <c r="CE215" s="468"/>
      <c r="CF215" s="468"/>
    </row>
    <row r="216" spans="1:84" s="469" customFormat="1" ht="15" customHeight="1" x14ac:dyDescent="0.25">
      <c r="A216" s="468"/>
      <c r="B216" s="468"/>
      <c r="C216" s="647"/>
      <c r="D216" s="648"/>
      <c r="F216" s="519"/>
      <c r="G216" s="519"/>
      <c r="H216" s="518"/>
      <c r="I216" s="519"/>
      <c r="J216" s="650"/>
      <c r="K216" s="650"/>
      <c r="L216" s="650"/>
      <c r="M216" s="650"/>
      <c r="N216" s="650"/>
      <c r="O216" s="650"/>
      <c r="P216" s="650"/>
      <c r="Q216" s="650"/>
      <c r="R216" s="650"/>
      <c r="S216" s="650"/>
      <c r="T216" s="650"/>
      <c r="U216" s="650"/>
      <c r="V216" s="650"/>
      <c r="W216" s="603"/>
      <c r="X216" s="603"/>
      <c r="Y216" s="603"/>
      <c r="Z216" s="603"/>
      <c r="AA216" s="654"/>
      <c r="AB216" s="654"/>
      <c r="AC216" s="654"/>
      <c r="AD216" s="654"/>
      <c r="AE216" s="654"/>
      <c r="AF216" s="654"/>
      <c r="AG216" s="654"/>
      <c r="AH216" s="654"/>
      <c r="AI216" s="654"/>
      <c r="AJ216" s="654"/>
      <c r="AK216" s="654"/>
      <c r="AL216" s="654"/>
      <c r="AM216" s="654"/>
      <c r="AN216" s="654"/>
      <c r="AO216" s="654"/>
      <c r="AP216" s="655"/>
      <c r="AQ216" s="654"/>
      <c r="AR216" s="654"/>
      <c r="AS216" s="654"/>
      <c r="AT216" s="654"/>
      <c r="AU216" s="654"/>
      <c r="AV216" s="654"/>
      <c r="AW216" s="654"/>
      <c r="AX216" s="654"/>
      <c r="AY216" s="654"/>
      <c r="AZ216" s="654"/>
      <c r="BA216" s="654"/>
      <c r="BB216" s="654"/>
      <c r="BC216" s="654"/>
      <c r="BD216" s="654"/>
      <c r="BE216" s="654"/>
      <c r="BF216" s="654"/>
      <c r="BG216" s="654"/>
      <c r="BH216" s="654"/>
      <c r="BI216" s="654"/>
      <c r="BJ216" s="654"/>
      <c r="BK216" s="654"/>
      <c r="BL216" s="654"/>
      <c r="BM216" s="654"/>
      <c r="BN216" s="654"/>
      <c r="BO216" s="654"/>
      <c r="BP216" s="654"/>
      <c r="BQ216" s="654"/>
      <c r="BR216" s="654"/>
      <c r="BS216" s="654"/>
      <c r="BT216" s="654"/>
      <c r="BU216" s="654"/>
      <c r="BW216" s="468"/>
      <c r="BX216" s="656"/>
      <c r="BY216" s="657"/>
      <c r="BZ216" s="657"/>
      <c r="CA216" s="657"/>
      <c r="CD216" s="468"/>
      <c r="CE216" s="468"/>
      <c r="CF216" s="468"/>
    </row>
    <row r="217" spans="1:84" s="469" customFormat="1" ht="15" customHeight="1" x14ac:dyDescent="0.25">
      <c r="A217" s="468"/>
      <c r="B217" s="468"/>
      <c r="C217" s="647"/>
      <c r="D217" s="648"/>
      <c r="F217" s="519"/>
      <c r="G217" s="519"/>
      <c r="H217" s="518"/>
      <c r="I217" s="519"/>
      <c r="J217" s="650"/>
      <c r="K217" s="650"/>
      <c r="L217" s="650"/>
      <c r="M217" s="650"/>
      <c r="N217" s="650"/>
      <c r="O217" s="650"/>
      <c r="P217" s="650"/>
      <c r="Q217" s="650"/>
      <c r="R217" s="650"/>
      <c r="S217" s="650"/>
      <c r="T217" s="650"/>
      <c r="U217" s="650"/>
      <c r="V217" s="650"/>
      <c r="W217" s="603"/>
      <c r="X217" s="603"/>
      <c r="Y217" s="603"/>
      <c r="Z217" s="603"/>
      <c r="AA217" s="654"/>
      <c r="AB217" s="654"/>
      <c r="AC217" s="654"/>
      <c r="AD217" s="654"/>
      <c r="AE217" s="654"/>
      <c r="AF217" s="654"/>
      <c r="AG217" s="654"/>
      <c r="AH217" s="654"/>
      <c r="AI217" s="654"/>
      <c r="AJ217" s="654"/>
      <c r="AK217" s="654"/>
      <c r="AL217" s="654"/>
      <c r="AM217" s="654"/>
      <c r="AN217" s="654"/>
      <c r="AO217" s="654"/>
      <c r="AP217" s="655"/>
      <c r="AQ217" s="654"/>
      <c r="AR217" s="654"/>
      <c r="AS217" s="654"/>
      <c r="AT217" s="654"/>
      <c r="AU217" s="654"/>
      <c r="AV217" s="654"/>
      <c r="AW217" s="654"/>
      <c r="AX217" s="654"/>
      <c r="AY217" s="654"/>
      <c r="AZ217" s="654"/>
      <c r="BA217" s="654"/>
      <c r="BB217" s="654"/>
      <c r="BC217" s="654"/>
      <c r="BD217" s="654"/>
      <c r="BE217" s="654"/>
      <c r="BF217" s="654"/>
      <c r="BG217" s="654"/>
      <c r="BH217" s="654"/>
      <c r="BI217" s="654"/>
      <c r="BJ217" s="654"/>
      <c r="BK217" s="654"/>
      <c r="BL217" s="654"/>
      <c r="BM217" s="654"/>
      <c r="BN217" s="654"/>
      <c r="BO217" s="654"/>
      <c r="BP217" s="654"/>
      <c r="BQ217" s="654"/>
      <c r="BR217" s="654"/>
      <c r="BS217" s="654"/>
      <c r="BT217" s="654"/>
      <c r="BU217" s="654"/>
      <c r="BW217" s="468"/>
      <c r="BX217" s="656"/>
      <c r="BY217" s="657"/>
      <c r="BZ217" s="657"/>
      <c r="CA217" s="657"/>
      <c r="CD217" s="468"/>
      <c r="CE217" s="468"/>
      <c r="CF217" s="468"/>
    </row>
    <row r="218" spans="1:84" s="469" customFormat="1" ht="15" customHeight="1" x14ac:dyDescent="0.25">
      <c r="A218" s="468"/>
      <c r="B218" s="468"/>
      <c r="C218" s="647"/>
      <c r="D218" s="648"/>
      <c r="F218" s="519"/>
      <c r="G218" s="519"/>
      <c r="H218" s="518"/>
      <c r="I218" s="519"/>
      <c r="J218" s="650"/>
      <c r="K218" s="650"/>
      <c r="L218" s="650"/>
      <c r="M218" s="650"/>
      <c r="N218" s="650"/>
      <c r="O218" s="650"/>
      <c r="P218" s="650"/>
      <c r="Q218" s="650"/>
      <c r="R218" s="650"/>
      <c r="S218" s="650"/>
      <c r="T218" s="650"/>
      <c r="U218" s="650"/>
      <c r="V218" s="650"/>
      <c r="W218" s="603"/>
      <c r="X218" s="603"/>
      <c r="Y218" s="603"/>
      <c r="Z218" s="603"/>
      <c r="AA218" s="654"/>
      <c r="AB218" s="654"/>
      <c r="AC218" s="654"/>
      <c r="AD218" s="654"/>
      <c r="AE218" s="654"/>
      <c r="AF218" s="654"/>
      <c r="AG218" s="654"/>
      <c r="AH218" s="654"/>
      <c r="AI218" s="654"/>
      <c r="AJ218" s="654"/>
      <c r="AK218" s="654"/>
      <c r="AL218" s="654"/>
      <c r="AM218" s="654"/>
      <c r="AN218" s="654"/>
      <c r="AO218" s="654"/>
      <c r="AP218" s="655"/>
      <c r="AQ218" s="654"/>
      <c r="AR218" s="654"/>
      <c r="AS218" s="654"/>
      <c r="AT218" s="654"/>
      <c r="AU218" s="654"/>
      <c r="AV218" s="654"/>
      <c r="AW218" s="654"/>
      <c r="AX218" s="654"/>
      <c r="AY218" s="654"/>
      <c r="AZ218" s="654"/>
      <c r="BA218" s="654"/>
      <c r="BB218" s="654"/>
      <c r="BC218" s="654"/>
      <c r="BD218" s="654"/>
      <c r="BE218" s="654"/>
      <c r="BF218" s="654"/>
      <c r="BG218" s="654"/>
      <c r="BH218" s="654"/>
      <c r="BI218" s="654"/>
      <c r="BJ218" s="654"/>
      <c r="BK218" s="654"/>
      <c r="BL218" s="654"/>
      <c r="BM218" s="654"/>
      <c r="BN218" s="654"/>
      <c r="BO218" s="654"/>
      <c r="BP218" s="654"/>
      <c r="BQ218" s="654"/>
      <c r="BR218" s="654"/>
      <c r="BS218" s="654"/>
      <c r="BT218" s="654"/>
      <c r="BU218" s="654"/>
      <c r="BW218" s="468"/>
      <c r="BX218" s="656"/>
      <c r="BY218" s="657"/>
      <c r="BZ218" s="657"/>
      <c r="CA218" s="657"/>
      <c r="CD218" s="468"/>
      <c r="CE218" s="468"/>
      <c r="CF218" s="468"/>
    </row>
    <row r="219" spans="1:84" s="469" customFormat="1" ht="15" customHeight="1" x14ac:dyDescent="0.25">
      <c r="A219" s="468"/>
      <c r="B219" s="468"/>
      <c r="C219" s="647"/>
      <c r="D219" s="648"/>
      <c r="F219" s="519"/>
      <c r="G219" s="519"/>
      <c r="H219" s="518"/>
      <c r="I219" s="519"/>
      <c r="J219" s="650"/>
      <c r="K219" s="650"/>
      <c r="L219" s="650"/>
      <c r="M219" s="650"/>
      <c r="N219" s="650"/>
      <c r="O219" s="650"/>
      <c r="P219" s="650"/>
      <c r="Q219" s="650"/>
      <c r="R219" s="650"/>
      <c r="S219" s="650"/>
      <c r="T219" s="650"/>
      <c r="U219" s="650"/>
      <c r="V219" s="650"/>
      <c r="W219" s="603"/>
      <c r="X219" s="603"/>
      <c r="Y219" s="603"/>
      <c r="Z219" s="603"/>
      <c r="AA219" s="654"/>
      <c r="AB219" s="654"/>
      <c r="AC219" s="654"/>
      <c r="AD219" s="654"/>
      <c r="AE219" s="654"/>
      <c r="AF219" s="654"/>
      <c r="AG219" s="654"/>
      <c r="AH219" s="654"/>
      <c r="AI219" s="654"/>
      <c r="AJ219" s="654"/>
      <c r="AK219" s="654"/>
      <c r="AL219" s="654"/>
      <c r="AM219" s="654"/>
      <c r="AN219" s="654"/>
      <c r="AO219" s="654"/>
      <c r="AP219" s="655"/>
      <c r="AQ219" s="654"/>
      <c r="AR219" s="654"/>
      <c r="AS219" s="654"/>
      <c r="AT219" s="654"/>
      <c r="AU219" s="654"/>
      <c r="AV219" s="654"/>
      <c r="AW219" s="654"/>
      <c r="AX219" s="654"/>
      <c r="AY219" s="654"/>
      <c r="AZ219" s="654"/>
      <c r="BA219" s="654"/>
      <c r="BB219" s="654"/>
      <c r="BC219" s="654"/>
      <c r="BD219" s="654"/>
      <c r="BE219" s="654"/>
      <c r="BF219" s="654"/>
      <c r="BG219" s="654"/>
      <c r="BH219" s="654"/>
      <c r="BI219" s="654"/>
      <c r="BJ219" s="654"/>
      <c r="BK219" s="654"/>
      <c r="BL219" s="654"/>
      <c r="BM219" s="654"/>
      <c r="BN219" s="654"/>
      <c r="BO219" s="654"/>
      <c r="BP219" s="654"/>
      <c r="BQ219" s="654"/>
      <c r="BR219" s="654"/>
      <c r="BS219" s="654"/>
      <c r="BT219" s="654"/>
      <c r="BU219" s="654"/>
      <c r="BW219" s="468"/>
      <c r="BX219" s="656"/>
      <c r="BY219" s="657"/>
      <c r="BZ219" s="657"/>
      <c r="CA219" s="657"/>
      <c r="CD219" s="468"/>
      <c r="CE219" s="468"/>
      <c r="CF219" s="468"/>
    </row>
    <row r="220" spans="1:84" s="469" customFormat="1" ht="15" customHeight="1" x14ac:dyDescent="0.25">
      <c r="A220" s="468"/>
      <c r="B220" s="468"/>
      <c r="C220" s="647"/>
      <c r="D220" s="648"/>
      <c r="F220" s="519"/>
      <c r="G220" s="519"/>
      <c r="H220" s="518"/>
      <c r="I220" s="519"/>
      <c r="J220" s="650"/>
      <c r="K220" s="650"/>
      <c r="L220" s="650"/>
      <c r="M220" s="650"/>
      <c r="N220" s="650"/>
      <c r="O220" s="650"/>
      <c r="P220" s="650"/>
      <c r="Q220" s="650"/>
      <c r="R220" s="650"/>
      <c r="S220" s="650"/>
      <c r="T220" s="650"/>
      <c r="U220" s="650"/>
      <c r="V220" s="650"/>
      <c r="W220" s="603"/>
      <c r="X220" s="603"/>
      <c r="Y220" s="603"/>
      <c r="Z220" s="603"/>
      <c r="AA220" s="654"/>
      <c r="AB220" s="654"/>
      <c r="AC220" s="654"/>
      <c r="AD220" s="654"/>
      <c r="AE220" s="654"/>
      <c r="AF220" s="654"/>
      <c r="AG220" s="654"/>
      <c r="AH220" s="654"/>
      <c r="AI220" s="654"/>
      <c r="AJ220" s="654"/>
      <c r="AK220" s="654"/>
      <c r="AL220" s="654"/>
      <c r="AM220" s="654"/>
      <c r="AN220" s="654"/>
      <c r="AO220" s="654"/>
      <c r="AP220" s="655"/>
      <c r="AQ220" s="654"/>
      <c r="AR220" s="654"/>
      <c r="AS220" s="654"/>
      <c r="AT220" s="654"/>
      <c r="AU220" s="654"/>
      <c r="AV220" s="654"/>
      <c r="AW220" s="654"/>
      <c r="AX220" s="654"/>
      <c r="AY220" s="654"/>
      <c r="AZ220" s="654"/>
      <c r="BA220" s="654"/>
      <c r="BB220" s="654"/>
      <c r="BC220" s="654"/>
      <c r="BD220" s="654"/>
      <c r="BE220" s="654"/>
      <c r="BF220" s="654"/>
      <c r="BG220" s="654"/>
      <c r="BH220" s="654"/>
      <c r="BI220" s="654"/>
      <c r="BJ220" s="654"/>
      <c r="BK220" s="654"/>
      <c r="BL220" s="654"/>
      <c r="BM220" s="654"/>
      <c r="BN220" s="654"/>
      <c r="BO220" s="654"/>
      <c r="BP220" s="654"/>
      <c r="BQ220" s="654"/>
      <c r="BR220" s="654"/>
      <c r="BS220" s="654"/>
      <c r="BT220" s="654"/>
      <c r="BU220" s="654"/>
      <c r="BW220" s="468"/>
      <c r="BX220" s="656"/>
      <c r="BY220" s="657"/>
      <c r="BZ220" s="657"/>
      <c r="CA220" s="657"/>
      <c r="CD220" s="468"/>
      <c r="CE220" s="468"/>
      <c r="CF220" s="468"/>
    </row>
    <row r="221" spans="1:84" s="469" customFormat="1" ht="15" customHeight="1" x14ac:dyDescent="0.25">
      <c r="A221" s="468"/>
      <c r="B221" s="468"/>
      <c r="C221" s="647"/>
      <c r="D221" s="648"/>
      <c r="F221" s="519"/>
      <c r="G221" s="519"/>
      <c r="H221" s="518"/>
      <c r="I221" s="519"/>
      <c r="J221" s="650"/>
      <c r="K221" s="650"/>
      <c r="L221" s="650"/>
      <c r="M221" s="650"/>
      <c r="N221" s="650"/>
      <c r="O221" s="650"/>
      <c r="P221" s="650"/>
      <c r="Q221" s="650"/>
      <c r="R221" s="650"/>
      <c r="S221" s="650"/>
      <c r="T221" s="650"/>
      <c r="U221" s="650"/>
      <c r="V221" s="650"/>
      <c r="W221" s="603"/>
      <c r="X221" s="603"/>
      <c r="Y221" s="603"/>
      <c r="Z221" s="603"/>
      <c r="AA221" s="654"/>
      <c r="AB221" s="654"/>
      <c r="AC221" s="654"/>
      <c r="AD221" s="654"/>
      <c r="AE221" s="654"/>
      <c r="AF221" s="654"/>
      <c r="AG221" s="654"/>
      <c r="AH221" s="654"/>
      <c r="AI221" s="654"/>
      <c r="AJ221" s="654"/>
      <c r="AK221" s="654"/>
      <c r="AL221" s="654"/>
      <c r="AM221" s="654"/>
      <c r="AN221" s="654"/>
      <c r="AO221" s="654"/>
      <c r="AP221" s="655"/>
      <c r="AQ221" s="654"/>
      <c r="AR221" s="654"/>
      <c r="AS221" s="654"/>
      <c r="AT221" s="654"/>
      <c r="AU221" s="654"/>
      <c r="AV221" s="654"/>
      <c r="AW221" s="654"/>
      <c r="AX221" s="654"/>
      <c r="AY221" s="654"/>
      <c r="AZ221" s="654"/>
      <c r="BA221" s="654"/>
      <c r="BB221" s="654"/>
      <c r="BC221" s="654"/>
      <c r="BD221" s="654"/>
      <c r="BE221" s="654"/>
      <c r="BF221" s="654"/>
      <c r="BG221" s="654"/>
      <c r="BH221" s="654"/>
      <c r="BI221" s="654"/>
      <c r="BJ221" s="654"/>
      <c r="BK221" s="654"/>
      <c r="BL221" s="654"/>
      <c r="BM221" s="654"/>
      <c r="BN221" s="654"/>
      <c r="BO221" s="654"/>
      <c r="BP221" s="654"/>
      <c r="BQ221" s="654"/>
      <c r="BR221" s="654"/>
      <c r="BS221" s="654"/>
      <c r="BT221" s="654"/>
      <c r="BU221" s="654"/>
      <c r="BW221" s="468"/>
      <c r="BX221" s="656"/>
      <c r="BY221" s="657"/>
      <c r="BZ221" s="657"/>
      <c r="CA221" s="657"/>
      <c r="CD221" s="468"/>
      <c r="CE221" s="468"/>
      <c r="CF221" s="468"/>
    </row>
    <row r="222" spans="1:84" s="469" customFormat="1" ht="15" customHeight="1" x14ac:dyDescent="0.25">
      <c r="A222" s="468"/>
      <c r="B222" s="468"/>
      <c r="C222" s="647"/>
      <c r="D222" s="648"/>
      <c r="F222" s="519"/>
      <c r="G222" s="519"/>
      <c r="H222" s="518"/>
      <c r="I222" s="519"/>
      <c r="J222" s="650"/>
      <c r="K222" s="650"/>
      <c r="L222" s="650"/>
      <c r="M222" s="650"/>
      <c r="N222" s="650"/>
      <c r="O222" s="650"/>
      <c r="P222" s="650"/>
      <c r="Q222" s="650"/>
      <c r="R222" s="650"/>
      <c r="S222" s="650"/>
      <c r="T222" s="650"/>
      <c r="U222" s="650"/>
      <c r="V222" s="650"/>
      <c r="W222" s="603"/>
      <c r="X222" s="603"/>
      <c r="Y222" s="603"/>
      <c r="Z222" s="603"/>
      <c r="AA222" s="654"/>
      <c r="AB222" s="654"/>
      <c r="AC222" s="654"/>
      <c r="AD222" s="654"/>
      <c r="AE222" s="654"/>
      <c r="AF222" s="654"/>
      <c r="AG222" s="654"/>
      <c r="AH222" s="654"/>
      <c r="AI222" s="654"/>
      <c r="AJ222" s="654"/>
      <c r="AK222" s="654"/>
      <c r="AL222" s="654"/>
      <c r="AM222" s="654"/>
      <c r="AN222" s="654"/>
      <c r="AO222" s="654"/>
      <c r="AP222" s="655"/>
      <c r="AQ222" s="654"/>
      <c r="AR222" s="654"/>
      <c r="AS222" s="654"/>
      <c r="AT222" s="654"/>
      <c r="AU222" s="654"/>
      <c r="AV222" s="654"/>
      <c r="AW222" s="654"/>
      <c r="AX222" s="654"/>
      <c r="AY222" s="654"/>
      <c r="AZ222" s="654"/>
      <c r="BA222" s="654"/>
      <c r="BB222" s="654"/>
      <c r="BC222" s="654"/>
      <c r="BD222" s="654"/>
      <c r="BE222" s="654"/>
      <c r="BF222" s="654"/>
      <c r="BG222" s="654"/>
      <c r="BH222" s="654"/>
      <c r="BI222" s="654"/>
      <c r="BJ222" s="654"/>
      <c r="BK222" s="654"/>
      <c r="BL222" s="654"/>
      <c r="BM222" s="654"/>
      <c r="BN222" s="654"/>
      <c r="BO222" s="654"/>
      <c r="BP222" s="654"/>
      <c r="BQ222" s="654"/>
      <c r="BR222" s="654"/>
      <c r="BS222" s="654"/>
      <c r="BT222" s="654"/>
      <c r="BU222" s="654"/>
      <c r="BW222" s="468"/>
      <c r="BX222" s="656"/>
      <c r="BY222" s="657"/>
      <c r="BZ222" s="657"/>
      <c r="CA222" s="657"/>
      <c r="CD222" s="468"/>
      <c r="CE222" s="468"/>
      <c r="CF222" s="468"/>
    </row>
    <row r="223" spans="1:84" s="469" customFormat="1" ht="15" customHeight="1" x14ac:dyDescent="0.25">
      <c r="A223" s="468"/>
      <c r="B223" s="468"/>
      <c r="C223" s="647"/>
      <c r="D223" s="648"/>
      <c r="F223" s="519"/>
      <c r="G223" s="519"/>
      <c r="H223" s="518"/>
      <c r="I223" s="519"/>
      <c r="J223" s="650"/>
      <c r="K223" s="650"/>
      <c r="L223" s="650"/>
      <c r="M223" s="650"/>
      <c r="N223" s="650"/>
      <c r="O223" s="650"/>
      <c r="P223" s="650"/>
      <c r="Q223" s="650"/>
      <c r="R223" s="650"/>
      <c r="S223" s="650"/>
      <c r="T223" s="650"/>
      <c r="U223" s="650"/>
      <c r="V223" s="650"/>
      <c r="W223" s="603"/>
      <c r="X223" s="603"/>
      <c r="Y223" s="603"/>
      <c r="Z223" s="603"/>
      <c r="AA223" s="654"/>
      <c r="AB223" s="654"/>
      <c r="AC223" s="654"/>
      <c r="AD223" s="654"/>
      <c r="AE223" s="654"/>
      <c r="AF223" s="654"/>
      <c r="AG223" s="654"/>
      <c r="AH223" s="654"/>
      <c r="AI223" s="654"/>
      <c r="AJ223" s="654"/>
      <c r="AK223" s="654"/>
      <c r="AL223" s="654"/>
      <c r="AM223" s="654"/>
      <c r="AN223" s="654"/>
      <c r="AO223" s="654"/>
      <c r="AP223" s="655"/>
      <c r="AQ223" s="654"/>
      <c r="AR223" s="654"/>
      <c r="AS223" s="654"/>
      <c r="AT223" s="654"/>
      <c r="AU223" s="654"/>
      <c r="AV223" s="654"/>
      <c r="AW223" s="654"/>
      <c r="AX223" s="654"/>
      <c r="AY223" s="654"/>
      <c r="AZ223" s="654"/>
      <c r="BA223" s="654"/>
      <c r="BB223" s="654"/>
      <c r="BC223" s="654"/>
      <c r="BD223" s="654"/>
      <c r="BE223" s="654"/>
      <c r="BF223" s="654"/>
      <c r="BG223" s="654"/>
      <c r="BH223" s="654"/>
      <c r="BI223" s="654"/>
      <c r="BJ223" s="654"/>
      <c r="BK223" s="654"/>
      <c r="BL223" s="654"/>
      <c r="BM223" s="654"/>
      <c r="BN223" s="654"/>
      <c r="BO223" s="654"/>
      <c r="BP223" s="654"/>
      <c r="BQ223" s="654"/>
      <c r="BR223" s="654"/>
      <c r="BS223" s="654"/>
      <c r="BT223" s="654"/>
      <c r="BU223" s="654"/>
      <c r="BW223" s="468"/>
      <c r="BX223" s="656"/>
      <c r="BY223" s="657"/>
      <c r="BZ223" s="657"/>
      <c r="CA223" s="657"/>
      <c r="CD223" s="468"/>
      <c r="CE223" s="468"/>
      <c r="CF223" s="468"/>
    </row>
    <row r="224" spans="1:84" s="469" customFormat="1" ht="15" customHeight="1" x14ac:dyDescent="0.25">
      <c r="A224" s="468"/>
      <c r="B224" s="468"/>
      <c r="C224" s="647"/>
      <c r="D224" s="648"/>
      <c r="F224" s="519"/>
      <c r="G224" s="519"/>
      <c r="H224" s="518"/>
      <c r="I224" s="519"/>
      <c r="J224" s="650"/>
      <c r="K224" s="650"/>
      <c r="L224" s="650"/>
      <c r="M224" s="650"/>
      <c r="N224" s="650"/>
      <c r="O224" s="650"/>
      <c r="P224" s="650"/>
      <c r="Q224" s="650"/>
      <c r="R224" s="650"/>
      <c r="S224" s="650"/>
      <c r="T224" s="650"/>
      <c r="U224" s="650"/>
      <c r="V224" s="650"/>
      <c r="W224" s="603"/>
      <c r="X224" s="603"/>
      <c r="Y224" s="603"/>
      <c r="Z224" s="603"/>
      <c r="AA224" s="654"/>
      <c r="AB224" s="654"/>
      <c r="AC224" s="654"/>
      <c r="AD224" s="654"/>
      <c r="AE224" s="654"/>
      <c r="AF224" s="654"/>
      <c r="AG224" s="654"/>
      <c r="AH224" s="654"/>
      <c r="AI224" s="654"/>
      <c r="AJ224" s="654"/>
      <c r="AK224" s="654"/>
      <c r="AL224" s="654"/>
      <c r="AM224" s="654"/>
      <c r="AN224" s="654"/>
      <c r="AO224" s="654"/>
      <c r="AP224" s="655"/>
      <c r="AQ224" s="654"/>
      <c r="AR224" s="654"/>
      <c r="AS224" s="654"/>
      <c r="AT224" s="654"/>
      <c r="AU224" s="654"/>
      <c r="AV224" s="654"/>
      <c r="AW224" s="654"/>
      <c r="AX224" s="654"/>
      <c r="AY224" s="654"/>
      <c r="AZ224" s="654"/>
      <c r="BA224" s="654"/>
      <c r="BB224" s="654"/>
      <c r="BC224" s="654"/>
      <c r="BD224" s="654"/>
      <c r="BE224" s="654"/>
      <c r="BF224" s="654"/>
      <c r="BG224" s="654"/>
      <c r="BH224" s="654"/>
      <c r="BI224" s="654"/>
      <c r="BJ224" s="654"/>
      <c r="BK224" s="654"/>
      <c r="BL224" s="654"/>
      <c r="BM224" s="654"/>
      <c r="BN224" s="654"/>
      <c r="BO224" s="654"/>
      <c r="BP224" s="654"/>
      <c r="BQ224" s="654"/>
      <c r="BR224" s="654"/>
      <c r="BS224" s="654"/>
      <c r="BT224" s="654"/>
      <c r="BU224" s="654"/>
      <c r="BW224" s="468"/>
      <c r="BX224" s="656"/>
      <c r="BY224" s="657"/>
      <c r="BZ224" s="657"/>
      <c r="CA224" s="657"/>
      <c r="CD224" s="468"/>
      <c r="CE224" s="468"/>
      <c r="CF224" s="468"/>
    </row>
    <row r="225" spans="1:84" s="469" customFormat="1" ht="15" customHeight="1" x14ac:dyDescent="0.25">
      <c r="A225" s="468"/>
      <c r="B225" s="468"/>
      <c r="C225" s="647"/>
      <c r="D225" s="648"/>
      <c r="F225" s="519"/>
      <c r="G225" s="519"/>
      <c r="H225" s="518"/>
      <c r="I225" s="519"/>
      <c r="J225" s="650"/>
      <c r="K225" s="650"/>
      <c r="L225" s="650"/>
      <c r="M225" s="650"/>
      <c r="N225" s="650"/>
      <c r="O225" s="650"/>
      <c r="P225" s="650"/>
      <c r="Q225" s="650"/>
      <c r="R225" s="650"/>
      <c r="S225" s="650"/>
      <c r="T225" s="650"/>
      <c r="U225" s="650"/>
      <c r="V225" s="650"/>
      <c r="W225" s="603"/>
      <c r="X225" s="603"/>
      <c r="Y225" s="603"/>
      <c r="Z225" s="603"/>
      <c r="AA225" s="654"/>
      <c r="AB225" s="654"/>
      <c r="AC225" s="654"/>
      <c r="AD225" s="654"/>
      <c r="AE225" s="654"/>
      <c r="AF225" s="654"/>
      <c r="AG225" s="654"/>
      <c r="AH225" s="654"/>
      <c r="AI225" s="654"/>
      <c r="AJ225" s="654"/>
      <c r="AK225" s="654"/>
      <c r="AL225" s="654"/>
      <c r="AM225" s="654"/>
      <c r="AN225" s="654"/>
      <c r="AO225" s="654"/>
      <c r="AP225" s="655"/>
      <c r="AQ225" s="654"/>
      <c r="AR225" s="654"/>
      <c r="AS225" s="654"/>
      <c r="AT225" s="654"/>
      <c r="AU225" s="654"/>
      <c r="AV225" s="654"/>
      <c r="AW225" s="654"/>
      <c r="AX225" s="654"/>
      <c r="AY225" s="654"/>
      <c r="AZ225" s="654"/>
      <c r="BA225" s="654"/>
      <c r="BB225" s="654"/>
      <c r="BC225" s="654"/>
      <c r="BD225" s="654"/>
      <c r="BE225" s="654"/>
      <c r="BF225" s="654"/>
      <c r="BG225" s="654"/>
      <c r="BH225" s="654"/>
      <c r="BI225" s="654"/>
      <c r="BJ225" s="654"/>
      <c r="BK225" s="654"/>
      <c r="BL225" s="654"/>
      <c r="BM225" s="654"/>
      <c r="BN225" s="654"/>
      <c r="BO225" s="654"/>
      <c r="BP225" s="654"/>
      <c r="BQ225" s="654"/>
      <c r="BR225" s="654"/>
      <c r="BS225" s="654"/>
      <c r="BT225" s="654"/>
      <c r="BU225" s="654"/>
      <c r="BW225" s="468"/>
      <c r="BX225" s="656"/>
      <c r="BY225" s="657"/>
      <c r="BZ225" s="657"/>
      <c r="CA225" s="657"/>
      <c r="CD225" s="468"/>
      <c r="CE225" s="468"/>
      <c r="CF225" s="468"/>
    </row>
    <row r="226" spans="1:84" s="469" customFormat="1" ht="15" customHeight="1" x14ac:dyDescent="0.25">
      <c r="A226" s="468"/>
      <c r="B226" s="468"/>
      <c r="C226" s="647"/>
      <c r="D226" s="648"/>
      <c r="F226" s="519"/>
      <c r="G226" s="519"/>
      <c r="H226" s="518"/>
      <c r="I226" s="519"/>
      <c r="J226" s="650"/>
      <c r="K226" s="650"/>
      <c r="L226" s="650"/>
      <c r="M226" s="650"/>
      <c r="N226" s="650"/>
      <c r="O226" s="650"/>
      <c r="P226" s="650"/>
      <c r="Q226" s="650"/>
      <c r="R226" s="650"/>
      <c r="S226" s="650"/>
      <c r="T226" s="650"/>
      <c r="U226" s="650"/>
      <c r="V226" s="650"/>
      <c r="W226" s="603"/>
      <c r="X226" s="603"/>
      <c r="Y226" s="603"/>
      <c r="Z226" s="603"/>
      <c r="AA226" s="654"/>
      <c r="AB226" s="654"/>
      <c r="AC226" s="654"/>
      <c r="AD226" s="654"/>
      <c r="AE226" s="654"/>
      <c r="AF226" s="654"/>
      <c r="AG226" s="654"/>
      <c r="AH226" s="654"/>
      <c r="AI226" s="654"/>
      <c r="AJ226" s="654"/>
      <c r="AK226" s="654"/>
      <c r="AL226" s="654"/>
      <c r="AM226" s="654"/>
      <c r="AN226" s="654"/>
      <c r="AO226" s="654"/>
      <c r="AP226" s="655"/>
      <c r="AQ226" s="654"/>
      <c r="AR226" s="654"/>
      <c r="AS226" s="654"/>
      <c r="AT226" s="654"/>
      <c r="AU226" s="654"/>
      <c r="AV226" s="654"/>
      <c r="AW226" s="654"/>
      <c r="AX226" s="654"/>
      <c r="AY226" s="654"/>
      <c r="AZ226" s="654"/>
      <c r="BA226" s="654"/>
      <c r="BB226" s="654"/>
      <c r="BC226" s="654"/>
      <c r="BD226" s="654"/>
      <c r="BE226" s="654"/>
      <c r="BF226" s="654"/>
      <c r="BG226" s="654"/>
      <c r="BH226" s="654"/>
      <c r="BI226" s="654"/>
      <c r="BJ226" s="654"/>
      <c r="BK226" s="654"/>
      <c r="BL226" s="654"/>
      <c r="BM226" s="654"/>
      <c r="BN226" s="654"/>
      <c r="BO226" s="654"/>
      <c r="BP226" s="654"/>
      <c r="BQ226" s="654"/>
      <c r="BR226" s="654"/>
      <c r="BS226" s="654"/>
      <c r="BT226" s="654"/>
      <c r="BU226" s="654"/>
      <c r="BW226" s="468"/>
      <c r="BX226" s="656"/>
      <c r="BY226" s="657"/>
      <c r="BZ226" s="657"/>
      <c r="CA226" s="657"/>
      <c r="CD226" s="468"/>
      <c r="CE226" s="468"/>
      <c r="CF226" s="468"/>
    </row>
    <row r="227" spans="1:84" s="469" customFormat="1" ht="15" customHeight="1" x14ac:dyDescent="0.25">
      <c r="A227" s="468"/>
      <c r="B227" s="468"/>
      <c r="C227" s="647"/>
      <c r="D227" s="648"/>
      <c r="F227" s="519"/>
      <c r="G227" s="519"/>
      <c r="H227" s="518"/>
      <c r="I227" s="519"/>
      <c r="J227" s="650"/>
      <c r="K227" s="650"/>
      <c r="L227" s="650"/>
      <c r="M227" s="650"/>
      <c r="N227" s="650"/>
      <c r="O227" s="650"/>
      <c r="P227" s="650"/>
      <c r="Q227" s="650"/>
      <c r="R227" s="650"/>
      <c r="S227" s="650"/>
      <c r="T227" s="650"/>
      <c r="U227" s="650"/>
      <c r="V227" s="650"/>
      <c r="W227" s="603"/>
      <c r="X227" s="603"/>
      <c r="Y227" s="603"/>
      <c r="Z227" s="603"/>
      <c r="AA227" s="654"/>
      <c r="AB227" s="654"/>
      <c r="AC227" s="654"/>
      <c r="AD227" s="654"/>
      <c r="AE227" s="654"/>
      <c r="AF227" s="654"/>
      <c r="AG227" s="654"/>
      <c r="AH227" s="654"/>
      <c r="AI227" s="654"/>
      <c r="AJ227" s="654"/>
      <c r="AK227" s="654"/>
      <c r="AL227" s="654"/>
      <c r="AM227" s="654"/>
      <c r="AN227" s="654"/>
      <c r="AO227" s="654"/>
      <c r="AP227" s="655"/>
      <c r="AQ227" s="654"/>
      <c r="AR227" s="654"/>
      <c r="AS227" s="654"/>
      <c r="AT227" s="654"/>
      <c r="AU227" s="654"/>
      <c r="AV227" s="654"/>
      <c r="AW227" s="654"/>
      <c r="AX227" s="654"/>
      <c r="AY227" s="654"/>
      <c r="AZ227" s="654"/>
      <c r="BA227" s="654"/>
      <c r="BB227" s="654"/>
      <c r="BC227" s="654"/>
      <c r="BD227" s="654"/>
      <c r="BE227" s="654"/>
      <c r="BF227" s="654"/>
      <c r="BG227" s="654"/>
      <c r="BH227" s="654"/>
      <c r="BI227" s="654"/>
      <c r="BJ227" s="654"/>
      <c r="BK227" s="654"/>
      <c r="BL227" s="654"/>
      <c r="BM227" s="654"/>
      <c r="BN227" s="654"/>
      <c r="BO227" s="654"/>
      <c r="BP227" s="654"/>
      <c r="BQ227" s="654"/>
      <c r="BR227" s="654"/>
      <c r="BS227" s="654"/>
      <c r="BT227" s="654"/>
      <c r="BU227" s="654"/>
      <c r="BW227" s="468"/>
      <c r="BX227" s="656"/>
      <c r="BY227" s="657"/>
      <c r="BZ227" s="657"/>
      <c r="CA227" s="657"/>
      <c r="CD227" s="468"/>
      <c r="CE227" s="468"/>
      <c r="CF227" s="468"/>
    </row>
    <row r="228" spans="1:84" s="469" customFormat="1" ht="15" customHeight="1" x14ac:dyDescent="0.25">
      <c r="A228" s="468"/>
      <c r="B228" s="468"/>
      <c r="C228" s="647"/>
      <c r="D228" s="648"/>
      <c r="F228" s="519"/>
      <c r="G228" s="519"/>
      <c r="H228" s="518"/>
      <c r="I228" s="519"/>
      <c r="J228" s="650"/>
      <c r="K228" s="650"/>
      <c r="L228" s="650"/>
      <c r="M228" s="650"/>
      <c r="N228" s="650"/>
      <c r="O228" s="650"/>
      <c r="P228" s="650"/>
      <c r="Q228" s="650"/>
      <c r="R228" s="650"/>
      <c r="S228" s="650"/>
      <c r="T228" s="650"/>
      <c r="U228" s="650"/>
      <c r="V228" s="650"/>
      <c r="W228" s="603"/>
      <c r="X228" s="603"/>
      <c r="Y228" s="603"/>
      <c r="Z228" s="603"/>
      <c r="AA228" s="654"/>
      <c r="AB228" s="654"/>
      <c r="AC228" s="654"/>
      <c r="AD228" s="654"/>
      <c r="AE228" s="654"/>
      <c r="AF228" s="654"/>
      <c r="AG228" s="654"/>
      <c r="AH228" s="654"/>
      <c r="AI228" s="654"/>
      <c r="AJ228" s="654"/>
      <c r="AK228" s="654"/>
      <c r="AL228" s="654"/>
      <c r="AM228" s="654"/>
      <c r="AN228" s="654"/>
      <c r="AO228" s="654"/>
      <c r="AP228" s="655"/>
      <c r="AQ228" s="654"/>
      <c r="AR228" s="654"/>
      <c r="AS228" s="654"/>
      <c r="AT228" s="654"/>
      <c r="AU228" s="654"/>
      <c r="AV228" s="654"/>
      <c r="AW228" s="654"/>
      <c r="AX228" s="654"/>
      <c r="AY228" s="654"/>
      <c r="AZ228" s="654"/>
      <c r="BA228" s="654"/>
      <c r="BB228" s="654"/>
      <c r="BC228" s="654"/>
      <c r="BD228" s="654"/>
      <c r="BE228" s="654"/>
      <c r="BF228" s="654"/>
      <c r="BG228" s="654"/>
      <c r="BH228" s="654"/>
      <c r="BI228" s="654"/>
      <c r="BJ228" s="654"/>
      <c r="BK228" s="654"/>
      <c r="BL228" s="654"/>
      <c r="BM228" s="654"/>
      <c r="BN228" s="654"/>
      <c r="BO228" s="654"/>
      <c r="BP228" s="654"/>
      <c r="BQ228" s="654"/>
      <c r="BR228" s="654"/>
      <c r="BS228" s="654"/>
      <c r="BT228" s="654"/>
      <c r="BU228" s="654"/>
      <c r="BW228" s="468"/>
      <c r="BX228" s="656"/>
      <c r="BY228" s="657"/>
      <c r="BZ228" s="657"/>
      <c r="CA228" s="657"/>
      <c r="CD228" s="468"/>
      <c r="CE228" s="468"/>
      <c r="CF228" s="468"/>
    </row>
    <row r="229" spans="1:84" s="469" customFormat="1" ht="15" customHeight="1" x14ac:dyDescent="0.25">
      <c r="A229" s="468"/>
      <c r="B229" s="468"/>
      <c r="C229" s="647"/>
      <c r="D229" s="648"/>
      <c r="F229" s="519"/>
      <c r="G229" s="519"/>
      <c r="H229" s="518"/>
      <c r="I229" s="519"/>
      <c r="J229" s="650"/>
      <c r="K229" s="650"/>
      <c r="L229" s="650"/>
      <c r="M229" s="650"/>
      <c r="N229" s="650"/>
      <c r="O229" s="650"/>
      <c r="P229" s="650"/>
      <c r="Q229" s="650"/>
      <c r="R229" s="650"/>
      <c r="S229" s="650"/>
      <c r="T229" s="650"/>
      <c r="U229" s="650"/>
      <c r="V229" s="650"/>
      <c r="W229" s="603"/>
      <c r="X229" s="603"/>
      <c r="Y229" s="603"/>
      <c r="Z229" s="603"/>
      <c r="AA229" s="654"/>
      <c r="AB229" s="654"/>
      <c r="AC229" s="654"/>
      <c r="AD229" s="654"/>
      <c r="AE229" s="654"/>
      <c r="AF229" s="654"/>
      <c r="AG229" s="654"/>
      <c r="AH229" s="654"/>
      <c r="AI229" s="654"/>
      <c r="AJ229" s="654"/>
      <c r="AK229" s="654"/>
      <c r="AL229" s="654"/>
      <c r="AM229" s="654"/>
      <c r="AN229" s="654"/>
      <c r="AO229" s="654"/>
      <c r="AP229" s="655"/>
      <c r="AQ229" s="654"/>
      <c r="AR229" s="654"/>
      <c r="AS229" s="654"/>
      <c r="AT229" s="654"/>
      <c r="AU229" s="654"/>
      <c r="AV229" s="654"/>
      <c r="AW229" s="654"/>
      <c r="AX229" s="654"/>
      <c r="AY229" s="654"/>
      <c r="AZ229" s="654"/>
      <c r="BA229" s="654"/>
      <c r="BB229" s="654"/>
      <c r="BC229" s="654"/>
      <c r="BD229" s="654"/>
      <c r="BE229" s="654"/>
      <c r="BF229" s="654"/>
      <c r="BG229" s="654"/>
      <c r="BH229" s="654"/>
      <c r="BI229" s="654"/>
      <c r="BJ229" s="654"/>
      <c r="BK229" s="654"/>
      <c r="BL229" s="654"/>
      <c r="BM229" s="654"/>
      <c r="BN229" s="654"/>
      <c r="BO229" s="654"/>
      <c r="BP229" s="654"/>
      <c r="BQ229" s="654"/>
      <c r="BR229" s="654"/>
      <c r="BS229" s="654"/>
      <c r="BT229" s="654"/>
      <c r="BU229" s="654"/>
      <c r="BW229" s="468"/>
      <c r="BX229" s="656"/>
      <c r="BY229" s="657"/>
      <c r="BZ229" s="657"/>
      <c r="CA229" s="657"/>
      <c r="CD229" s="468"/>
      <c r="CE229" s="468"/>
      <c r="CF229" s="468"/>
    </row>
    <row r="230" spans="1:84" s="469" customFormat="1" ht="15" customHeight="1" x14ac:dyDescent="0.25">
      <c r="A230" s="468"/>
      <c r="B230" s="468"/>
      <c r="C230" s="647"/>
      <c r="D230" s="648"/>
      <c r="F230" s="519"/>
      <c r="G230" s="519"/>
      <c r="H230" s="518"/>
      <c r="I230" s="519"/>
      <c r="J230" s="650"/>
      <c r="K230" s="650"/>
      <c r="L230" s="650"/>
      <c r="M230" s="650"/>
      <c r="N230" s="650"/>
      <c r="O230" s="650"/>
      <c r="P230" s="650"/>
      <c r="Q230" s="650"/>
      <c r="R230" s="650"/>
      <c r="S230" s="650"/>
      <c r="T230" s="650"/>
      <c r="U230" s="650"/>
      <c r="V230" s="650"/>
      <c r="W230" s="603"/>
      <c r="X230" s="603"/>
      <c r="Y230" s="603"/>
      <c r="Z230" s="603"/>
      <c r="AA230" s="654"/>
      <c r="AB230" s="654"/>
      <c r="AC230" s="654"/>
      <c r="AD230" s="654"/>
      <c r="AE230" s="654"/>
      <c r="AF230" s="654"/>
      <c r="AG230" s="654"/>
      <c r="AH230" s="654"/>
      <c r="AI230" s="654"/>
      <c r="AJ230" s="654"/>
      <c r="AK230" s="654"/>
      <c r="AL230" s="654"/>
      <c r="AM230" s="654"/>
      <c r="AN230" s="654"/>
      <c r="AO230" s="654"/>
      <c r="AP230" s="655"/>
      <c r="AQ230" s="654"/>
      <c r="AR230" s="654"/>
      <c r="AS230" s="654"/>
      <c r="AT230" s="654"/>
      <c r="AU230" s="654"/>
      <c r="AV230" s="654"/>
      <c r="AW230" s="654"/>
      <c r="AX230" s="654"/>
      <c r="AY230" s="654"/>
      <c r="AZ230" s="654"/>
      <c r="BA230" s="654"/>
      <c r="BB230" s="654"/>
      <c r="BC230" s="654"/>
      <c r="BD230" s="654"/>
      <c r="BE230" s="654"/>
      <c r="BF230" s="654"/>
      <c r="BG230" s="654"/>
      <c r="BH230" s="654"/>
      <c r="BI230" s="654"/>
      <c r="BJ230" s="654"/>
      <c r="BK230" s="654"/>
      <c r="BL230" s="654"/>
      <c r="BM230" s="654"/>
      <c r="BN230" s="654"/>
      <c r="BO230" s="654"/>
      <c r="BP230" s="654"/>
      <c r="BQ230" s="654"/>
      <c r="BR230" s="654"/>
      <c r="BS230" s="654"/>
      <c r="BT230" s="654"/>
      <c r="BU230" s="654"/>
      <c r="BW230" s="468"/>
      <c r="BX230" s="656"/>
      <c r="BY230" s="657"/>
      <c r="BZ230" s="657"/>
      <c r="CA230" s="657"/>
      <c r="CD230" s="468"/>
      <c r="CE230" s="468"/>
      <c r="CF230" s="468"/>
    </row>
    <row r="231" spans="1:84" s="469" customFormat="1" ht="15" customHeight="1" x14ac:dyDescent="0.25">
      <c r="A231" s="468"/>
      <c r="B231" s="468"/>
      <c r="C231" s="647"/>
      <c r="D231" s="648"/>
      <c r="F231" s="519"/>
      <c r="G231" s="519"/>
      <c r="H231" s="518"/>
      <c r="I231" s="519"/>
      <c r="J231" s="650"/>
      <c r="K231" s="650"/>
      <c r="L231" s="650"/>
      <c r="M231" s="650"/>
      <c r="N231" s="650"/>
      <c r="O231" s="650"/>
      <c r="P231" s="650"/>
      <c r="Q231" s="650"/>
      <c r="R231" s="650"/>
      <c r="S231" s="650"/>
      <c r="T231" s="650"/>
      <c r="U231" s="650"/>
      <c r="V231" s="650"/>
      <c r="W231" s="603"/>
      <c r="X231" s="603"/>
      <c r="Y231" s="603"/>
      <c r="Z231" s="603"/>
      <c r="AA231" s="654"/>
      <c r="AB231" s="654"/>
      <c r="AC231" s="654"/>
      <c r="AD231" s="654"/>
      <c r="AE231" s="654"/>
      <c r="AF231" s="654"/>
      <c r="AG231" s="654"/>
      <c r="AH231" s="654"/>
      <c r="AI231" s="654"/>
      <c r="AJ231" s="654"/>
      <c r="AK231" s="654"/>
      <c r="AL231" s="654"/>
      <c r="AM231" s="654"/>
      <c r="AN231" s="654"/>
      <c r="AO231" s="654"/>
      <c r="AP231" s="655"/>
      <c r="AQ231" s="654"/>
      <c r="AR231" s="654"/>
      <c r="AS231" s="654"/>
      <c r="AT231" s="654"/>
      <c r="AU231" s="654"/>
      <c r="AV231" s="654"/>
      <c r="AW231" s="654"/>
      <c r="AX231" s="654"/>
      <c r="AY231" s="654"/>
      <c r="AZ231" s="654"/>
      <c r="BA231" s="654"/>
      <c r="BB231" s="654"/>
      <c r="BC231" s="654"/>
      <c r="BD231" s="654"/>
      <c r="BE231" s="654"/>
      <c r="BF231" s="654"/>
      <c r="BG231" s="654"/>
      <c r="BH231" s="654"/>
      <c r="BI231" s="654"/>
      <c r="BJ231" s="654"/>
      <c r="BK231" s="654"/>
      <c r="BL231" s="654"/>
      <c r="BM231" s="654"/>
      <c r="BN231" s="654"/>
      <c r="BO231" s="654"/>
      <c r="BP231" s="654"/>
      <c r="BQ231" s="654"/>
      <c r="BR231" s="654"/>
      <c r="BS231" s="654"/>
      <c r="BT231" s="654"/>
      <c r="BU231" s="654"/>
      <c r="BW231" s="468"/>
      <c r="BX231" s="656"/>
      <c r="BY231" s="657"/>
      <c r="BZ231" s="657"/>
      <c r="CA231" s="657"/>
      <c r="CD231" s="468"/>
      <c r="CE231" s="468"/>
      <c r="CF231" s="468"/>
    </row>
    <row r="232" spans="1:84" s="469" customFormat="1" ht="15" customHeight="1" x14ac:dyDescent="0.25">
      <c r="A232" s="468"/>
      <c r="B232" s="468"/>
      <c r="C232" s="647"/>
      <c r="D232" s="648"/>
      <c r="F232" s="519"/>
      <c r="G232" s="519"/>
      <c r="H232" s="518"/>
      <c r="I232" s="519"/>
      <c r="J232" s="650"/>
      <c r="K232" s="650"/>
      <c r="L232" s="650"/>
      <c r="M232" s="650"/>
      <c r="N232" s="650"/>
      <c r="O232" s="650"/>
      <c r="P232" s="650"/>
      <c r="Q232" s="650"/>
      <c r="R232" s="650"/>
      <c r="S232" s="650"/>
      <c r="T232" s="650"/>
      <c r="U232" s="650"/>
      <c r="V232" s="650"/>
      <c r="W232" s="603"/>
      <c r="X232" s="603"/>
      <c r="Y232" s="603"/>
      <c r="Z232" s="603"/>
      <c r="AA232" s="654"/>
      <c r="AB232" s="654"/>
      <c r="AC232" s="654"/>
      <c r="AD232" s="654"/>
      <c r="AE232" s="654"/>
      <c r="AF232" s="654"/>
      <c r="AG232" s="654"/>
      <c r="AH232" s="654"/>
      <c r="AI232" s="654"/>
      <c r="AJ232" s="654"/>
      <c r="AK232" s="654"/>
      <c r="AL232" s="654"/>
      <c r="AM232" s="654"/>
      <c r="AN232" s="654"/>
      <c r="AO232" s="654"/>
      <c r="AP232" s="655"/>
      <c r="AQ232" s="654"/>
      <c r="AR232" s="654"/>
      <c r="AS232" s="654"/>
      <c r="AT232" s="654"/>
      <c r="AU232" s="654"/>
      <c r="AV232" s="654"/>
      <c r="AW232" s="654"/>
      <c r="AX232" s="654"/>
      <c r="AY232" s="654"/>
      <c r="AZ232" s="654"/>
      <c r="BA232" s="654"/>
      <c r="BB232" s="654"/>
      <c r="BC232" s="654"/>
      <c r="BD232" s="654"/>
      <c r="BE232" s="654"/>
      <c r="BF232" s="654"/>
      <c r="BG232" s="654"/>
      <c r="BH232" s="654"/>
      <c r="BI232" s="654"/>
      <c r="BJ232" s="654"/>
      <c r="BK232" s="654"/>
      <c r="BL232" s="654"/>
      <c r="BM232" s="654"/>
      <c r="BN232" s="654"/>
      <c r="BO232" s="654"/>
      <c r="BP232" s="654"/>
      <c r="BQ232" s="654"/>
      <c r="BR232" s="654"/>
      <c r="BS232" s="654"/>
      <c r="BT232" s="654"/>
      <c r="BU232" s="654"/>
      <c r="BW232" s="468"/>
      <c r="BX232" s="656"/>
      <c r="BY232" s="657"/>
      <c r="BZ232" s="657"/>
      <c r="CA232" s="657"/>
      <c r="CD232" s="468"/>
      <c r="CE232" s="468"/>
      <c r="CF232" s="468"/>
    </row>
    <row r="233" spans="1:84" s="469" customFormat="1" ht="15" customHeight="1" x14ac:dyDescent="0.25">
      <c r="A233" s="468"/>
      <c r="B233" s="468"/>
      <c r="C233" s="647"/>
      <c r="D233" s="648"/>
      <c r="F233" s="519"/>
      <c r="G233" s="519"/>
      <c r="H233" s="518"/>
      <c r="I233" s="519"/>
      <c r="J233" s="650"/>
      <c r="K233" s="650"/>
      <c r="L233" s="650"/>
      <c r="M233" s="650"/>
      <c r="N233" s="650"/>
      <c r="O233" s="650"/>
      <c r="P233" s="650"/>
      <c r="Q233" s="650"/>
      <c r="R233" s="650"/>
      <c r="S233" s="650"/>
      <c r="T233" s="650"/>
      <c r="U233" s="650"/>
      <c r="V233" s="650"/>
      <c r="W233" s="603"/>
      <c r="X233" s="603"/>
      <c r="Y233" s="603"/>
      <c r="Z233" s="603"/>
      <c r="AA233" s="654"/>
      <c r="AB233" s="654"/>
      <c r="AC233" s="654"/>
      <c r="AD233" s="654"/>
      <c r="AE233" s="654"/>
      <c r="AF233" s="654"/>
      <c r="AG233" s="654"/>
      <c r="AH233" s="654"/>
      <c r="AI233" s="654"/>
      <c r="AJ233" s="654"/>
      <c r="AK233" s="654"/>
      <c r="AL233" s="654"/>
      <c r="AM233" s="654"/>
      <c r="AN233" s="654"/>
      <c r="AO233" s="654"/>
      <c r="AP233" s="655"/>
      <c r="AQ233" s="654"/>
      <c r="AR233" s="654"/>
      <c r="AS233" s="654"/>
      <c r="AT233" s="654"/>
      <c r="AU233" s="654"/>
      <c r="AV233" s="654"/>
      <c r="AW233" s="654"/>
      <c r="AX233" s="654"/>
      <c r="AY233" s="654"/>
      <c r="AZ233" s="654"/>
      <c r="BA233" s="654"/>
      <c r="BB233" s="654"/>
      <c r="BC233" s="654"/>
      <c r="BD233" s="654"/>
      <c r="BE233" s="654"/>
      <c r="BF233" s="654"/>
      <c r="BG233" s="654"/>
      <c r="BH233" s="654"/>
      <c r="BI233" s="654"/>
      <c r="BJ233" s="654"/>
      <c r="BK233" s="654"/>
      <c r="BL233" s="654"/>
      <c r="BM233" s="654"/>
      <c r="BN233" s="654"/>
      <c r="BO233" s="654"/>
      <c r="BP233" s="654"/>
      <c r="BQ233" s="654"/>
      <c r="BR233" s="654"/>
      <c r="BS233" s="654"/>
      <c r="BT233" s="654"/>
      <c r="BU233" s="654"/>
      <c r="BW233" s="468"/>
      <c r="BX233" s="656"/>
      <c r="BY233" s="657"/>
      <c r="BZ233" s="657"/>
      <c r="CA233" s="657"/>
      <c r="CD233" s="468"/>
      <c r="CE233" s="468"/>
      <c r="CF233" s="468"/>
    </row>
    <row r="234" spans="1:84" s="469" customFormat="1" ht="15" customHeight="1" x14ac:dyDescent="0.25">
      <c r="A234" s="468"/>
      <c r="B234" s="468"/>
      <c r="C234" s="647"/>
      <c r="D234" s="648"/>
      <c r="F234" s="519"/>
      <c r="G234" s="519"/>
      <c r="H234" s="518"/>
      <c r="I234" s="519"/>
      <c r="J234" s="650"/>
      <c r="K234" s="650"/>
      <c r="L234" s="650"/>
      <c r="M234" s="650"/>
      <c r="N234" s="650"/>
      <c r="O234" s="650"/>
      <c r="P234" s="650"/>
      <c r="Q234" s="650"/>
      <c r="R234" s="650"/>
      <c r="S234" s="650"/>
      <c r="T234" s="650"/>
      <c r="U234" s="650"/>
      <c r="V234" s="650"/>
      <c r="W234" s="603"/>
      <c r="X234" s="603"/>
      <c r="Y234" s="603"/>
      <c r="Z234" s="603"/>
      <c r="AA234" s="654"/>
      <c r="AB234" s="654"/>
      <c r="AC234" s="654"/>
      <c r="AD234" s="654"/>
      <c r="AE234" s="654"/>
      <c r="AF234" s="654"/>
      <c r="AG234" s="654"/>
      <c r="AH234" s="654"/>
      <c r="AI234" s="654"/>
      <c r="AJ234" s="654"/>
      <c r="AK234" s="654"/>
      <c r="AL234" s="654"/>
      <c r="AM234" s="654"/>
      <c r="AN234" s="654"/>
      <c r="AO234" s="654"/>
      <c r="AP234" s="655"/>
      <c r="AQ234" s="654"/>
      <c r="AR234" s="654"/>
      <c r="AS234" s="654"/>
      <c r="AT234" s="654"/>
      <c r="AU234" s="654"/>
      <c r="AV234" s="654"/>
      <c r="AW234" s="654"/>
      <c r="AX234" s="654"/>
      <c r="AY234" s="654"/>
      <c r="AZ234" s="654"/>
      <c r="BA234" s="654"/>
      <c r="BB234" s="654"/>
      <c r="BC234" s="654"/>
      <c r="BD234" s="654"/>
      <c r="BE234" s="654"/>
      <c r="BF234" s="654"/>
      <c r="BG234" s="654"/>
      <c r="BH234" s="654"/>
      <c r="BI234" s="654"/>
      <c r="BJ234" s="654"/>
      <c r="BK234" s="654"/>
      <c r="BL234" s="654"/>
      <c r="BM234" s="654"/>
      <c r="BN234" s="654"/>
      <c r="BO234" s="654"/>
      <c r="BP234" s="654"/>
      <c r="BQ234" s="654"/>
      <c r="BR234" s="654"/>
      <c r="BS234" s="654"/>
      <c r="BT234" s="654"/>
      <c r="BU234" s="654"/>
      <c r="BW234" s="468"/>
      <c r="BX234" s="656"/>
      <c r="BY234" s="657"/>
      <c r="BZ234" s="657"/>
      <c r="CA234" s="657"/>
      <c r="CD234" s="468"/>
      <c r="CE234" s="468"/>
      <c r="CF234" s="468"/>
    </row>
    <row r="235" spans="1:84" s="469" customFormat="1" ht="15" customHeight="1" x14ac:dyDescent="0.25">
      <c r="A235" s="468"/>
      <c r="B235" s="468"/>
      <c r="C235" s="647"/>
      <c r="D235" s="648"/>
      <c r="F235" s="519"/>
      <c r="G235" s="519"/>
      <c r="H235" s="518"/>
      <c r="I235" s="519"/>
      <c r="J235" s="650"/>
      <c r="K235" s="650"/>
      <c r="L235" s="650"/>
      <c r="M235" s="650"/>
      <c r="N235" s="650"/>
      <c r="O235" s="650"/>
      <c r="P235" s="650"/>
      <c r="Q235" s="650"/>
      <c r="R235" s="650"/>
      <c r="S235" s="650"/>
      <c r="T235" s="650"/>
      <c r="U235" s="650"/>
      <c r="V235" s="650"/>
      <c r="W235" s="603"/>
      <c r="X235" s="603"/>
      <c r="Y235" s="603"/>
      <c r="Z235" s="603"/>
      <c r="AA235" s="654"/>
      <c r="AB235" s="654"/>
      <c r="AC235" s="654"/>
      <c r="AD235" s="654"/>
      <c r="AE235" s="654"/>
      <c r="AF235" s="654"/>
      <c r="AG235" s="654"/>
      <c r="AH235" s="654"/>
      <c r="AI235" s="654"/>
      <c r="AJ235" s="654"/>
      <c r="AK235" s="654"/>
      <c r="AL235" s="654"/>
      <c r="AM235" s="654"/>
      <c r="AN235" s="654"/>
      <c r="AO235" s="654"/>
      <c r="AP235" s="655"/>
      <c r="AQ235" s="654"/>
      <c r="AR235" s="654"/>
      <c r="AS235" s="654"/>
      <c r="AT235" s="654"/>
      <c r="AU235" s="654"/>
      <c r="AV235" s="654"/>
      <c r="AW235" s="654"/>
      <c r="AX235" s="654"/>
      <c r="AY235" s="654"/>
      <c r="AZ235" s="654"/>
      <c r="BA235" s="654"/>
      <c r="BB235" s="654"/>
      <c r="BC235" s="654"/>
      <c r="BD235" s="654"/>
      <c r="BE235" s="654"/>
      <c r="BF235" s="654"/>
      <c r="BG235" s="654"/>
      <c r="BH235" s="654"/>
      <c r="BI235" s="654"/>
      <c r="BJ235" s="654"/>
      <c r="BK235" s="654"/>
      <c r="BL235" s="654"/>
      <c r="BM235" s="654"/>
      <c r="BN235" s="654"/>
      <c r="BO235" s="654"/>
      <c r="BP235" s="654"/>
      <c r="BQ235" s="654"/>
      <c r="BR235" s="654"/>
      <c r="BS235" s="654"/>
      <c r="BT235" s="654"/>
      <c r="BU235" s="654"/>
      <c r="BW235" s="468"/>
      <c r="BX235" s="656"/>
      <c r="BY235" s="657"/>
      <c r="BZ235" s="657"/>
      <c r="CA235" s="657"/>
      <c r="CD235" s="468"/>
      <c r="CE235" s="468"/>
      <c r="CF235" s="468"/>
    </row>
    <row r="236" spans="1:84" s="469" customFormat="1" ht="15" customHeight="1" x14ac:dyDescent="0.25">
      <c r="A236" s="468"/>
      <c r="B236" s="468"/>
      <c r="C236" s="647"/>
      <c r="D236" s="648"/>
      <c r="F236" s="519"/>
      <c r="G236" s="519"/>
      <c r="H236" s="518"/>
      <c r="I236" s="519"/>
      <c r="J236" s="650"/>
      <c r="K236" s="650"/>
      <c r="L236" s="650"/>
      <c r="M236" s="650"/>
      <c r="N236" s="650"/>
      <c r="O236" s="650"/>
      <c r="P236" s="650"/>
      <c r="Q236" s="650"/>
      <c r="R236" s="650"/>
      <c r="S236" s="650"/>
      <c r="T236" s="650"/>
      <c r="U236" s="650"/>
      <c r="V236" s="650"/>
      <c r="W236" s="603"/>
      <c r="X236" s="603"/>
      <c r="Y236" s="603"/>
      <c r="Z236" s="603"/>
      <c r="AA236" s="654"/>
      <c r="AB236" s="654"/>
      <c r="AC236" s="654"/>
      <c r="AD236" s="654"/>
      <c r="AE236" s="654"/>
      <c r="AF236" s="654"/>
      <c r="AG236" s="654"/>
      <c r="AH236" s="654"/>
      <c r="AI236" s="654"/>
      <c r="AJ236" s="654"/>
      <c r="AK236" s="654"/>
      <c r="AL236" s="654"/>
      <c r="AM236" s="654"/>
      <c r="AN236" s="654"/>
      <c r="AO236" s="654"/>
      <c r="AP236" s="655"/>
      <c r="AQ236" s="654"/>
      <c r="AR236" s="654"/>
      <c r="AS236" s="654"/>
      <c r="AT236" s="654"/>
      <c r="AU236" s="654"/>
      <c r="AV236" s="654"/>
      <c r="AW236" s="654"/>
      <c r="AX236" s="654"/>
      <c r="AY236" s="654"/>
      <c r="AZ236" s="654"/>
      <c r="BA236" s="654"/>
      <c r="BB236" s="654"/>
      <c r="BC236" s="654"/>
      <c r="BD236" s="654"/>
      <c r="BE236" s="654"/>
      <c r="BF236" s="654"/>
      <c r="BG236" s="654"/>
      <c r="BH236" s="654"/>
      <c r="BI236" s="654"/>
      <c r="BJ236" s="654"/>
      <c r="BK236" s="654"/>
      <c r="BL236" s="654"/>
      <c r="BM236" s="654"/>
      <c r="BN236" s="654"/>
      <c r="BO236" s="654"/>
      <c r="BP236" s="654"/>
      <c r="BQ236" s="654"/>
      <c r="BR236" s="654"/>
      <c r="BS236" s="654"/>
      <c r="BT236" s="654"/>
      <c r="BU236" s="654"/>
      <c r="BW236" s="468"/>
      <c r="BX236" s="656"/>
      <c r="BY236" s="657"/>
      <c r="BZ236" s="657"/>
      <c r="CA236" s="657"/>
      <c r="CD236" s="468"/>
      <c r="CE236" s="468"/>
      <c r="CF236" s="468"/>
    </row>
    <row r="237" spans="1:84" s="469" customFormat="1" ht="15" customHeight="1" x14ac:dyDescent="0.25">
      <c r="A237" s="468"/>
      <c r="B237" s="468"/>
      <c r="C237" s="647"/>
      <c r="D237" s="648"/>
      <c r="F237" s="519"/>
      <c r="G237" s="519"/>
      <c r="H237" s="518"/>
      <c r="I237" s="519"/>
      <c r="J237" s="650"/>
      <c r="K237" s="650"/>
      <c r="L237" s="650"/>
      <c r="M237" s="650"/>
      <c r="N237" s="650"/>
      <c r="O237" s="650"/>
      <c r="P237" s="650"/>
      <c r="Q237" s="650"/>
      <c r="R237" s="650"/>
      <c r="S237" s="650"/>
      <c r="T237" s="650"/>
      <c r="U237" s="650"/>
      <c r="V237" s="650"/>
      <c r="W237" s="603"/>
      <c r="X237" s="603"/>
      <c r="Y237" s="603"/>
      <c r="Z237" s="603"/>
      <c r="AA237" s="654"/>
      <c r="AB237" s="654"/>
      <c r="AC237" s="654"/>
      <c r="AD237" s="654"/>
      <c r="AE237" s="654"/>
      <c r="AF237" s="654"/>
      <c r="AG237" s="654"/>
      <c r="AH237" s="654"/>
      <c r="AI237" s="654"/>
      <c r="AJ237" s="654"/>
      <c r="AK237" s="654"/>
      <c r="AL237" s="654"/>
      <c r="AM237" s="654"/>
      <c r="AN237" s="654"/>
      <c r="AO237" s="654"/>
      <c r="AP237" s="655"/>
      <c r="AQ237" s="654"/>
      <c r="AR237" s="654"/>
      <c r="AS237" s="654"/>
      <c r="AT237" s="654"/>
      <c r="AU237" s="654"/>
      <c r="AV237" s="654"/>
      <c r="AW237" s="654"/>
      <c r="AX237" s="654"/>
      <c r="AY237" s="654"/>
      <c r="AZ237" s="654"/>
      <c r="BA237" s="654"/>
      <c r="BB237" s="654"/>
      <c r="BC237" s="654"/>
      <c r="BD237" s="654"/>
      <c r="BE237" s="654"/>
      <c r="BF237" s="654"/>
      <c r="BG237" s="654"/>
      <c r="BH237" s="654"/>
      <c r="BI237" s="654"/>
      <c r="BJ237" s="654"/>
      <c r="BK237" s="654"/>
      <c r="BL237" s="654"/>
      <c r="BM237" s="654"/>
      <c r="BN237" s="654"/>
      <c r="BO237" s="654"/>
      <c r="BP237" s="654"/>
      <c r="BQ237" s="654"/>
      <c r="BR237" s="654"/>
      <c r="BS237" s="654"/>
      <c r="BT237" s="654"/>
      <c r="BU237" s="654"/>
      <c r="BW237" s="468"/>
      <c r="BX237" s="656"/>
      <c r="BY237" s="657"/>
      <c r="BZ237" s="657"/>
      <c r="CA237" s="657"/>
      <c r="CD237" s="468"/>
      <c r="CE237" s="468"/>
      <c r="CF237" s="468"/>
    </row>
    <row r="238" spans="1:84" s="469" customFormat="1" ht="15" customHeight="1" x14ac:dyDescent="0.25">
      <c r="A238" s="468"/>
      <c r="B238" s="468"/>
      <c r="C238" s="647"/>
      <c r="D238" s="648"/>
      <c r="F238" s="519"/>
      <c r="G238" s="519"/>
      <c r="H238" s="518"/>
      <c r="I238" s="519"/>
      <c r="J238" s="650"/>
      <c r="K238" s="650"/>
      <c r="L238" s="650"/>
      <c r="M238" s="650"/>
      <c r="N238" s="650"/>
      <c r="O238" s="650"/>
      <c r="P238" s="650"/>
      <c r="Q238" s="650"/>
      <c r="R238" s="650"/>
      <c r="S238" s="650"/>
      <c r="T238" s="650"/>
      <c r="U238" s="650"/>
      <c r="V238" s="650"/>
      <c r="W238" s="603"/>
      <c r="X238" s="603"/>
      <c r="Y238" s="603"/>
      <c r="Z238" s="603"/>
      <c r="AA238" s="654"/>
      <c r="AB238" s="654"/>
      <c r="AC238" s="654"/>
      <c r="AD238" s="654"/>
      <c r="AE238" s="654"/>
      <c r="AF238" s="654"/>
      <c r="AG238" s="654"/>
      <c r="AH238" s="654"/>
      <c r="AI238" s="654"/>
      <c r="AJ238" s="654"/>
      <c r="AK238" s="654"/>
      <c r="AL238" s="654"/>
      <c r="AM238" s="654"/>
      <c r="AN238" s="654"/>
      <c r="AO238" s="654"/>
      <c r="AP238" s="655"/>
      <c r="AQ238" s="654"/>
      <c r="AR238" s="654"/>
      <c r="AS238" s="654"/>
      <c r="AT238" s="654"/>
      <c r="AU238" s="654"/>
      <c r="AV238" s="654"/>
      <c r="AW238" s="654"/>
      <c r="AX238" s="654"/>
      <c r="AY238" s="654"/>
      <c r="AZ238" s="654"/>
      <c r="BA238" s="654"/>
      <c r="BB238" s="654"/>
      <c r="BC238" s="654"/>
      <c r="BD238" s="654"/>
      <c r="BE238" s="654"/>
      <c r="BF238" s="654"/>
      <c r="BG238" s="654"/>
      <c r="BH238" s="654"/>
      <c r="BI238" s="654"/>
      <c r="BJ238" s="654"/>
      <c r="BK238" s="654"/>
      <c r="BL238" s="654"/>
      <c r="BM238" s="654"/>
      <c r="BN238" s="654"/>
      <c r="BO238" s="654"/>
      <c r="BP238" s="654"/>
      <c r="BQ238" s="654"/>
      <c r="BR238" s="654"/>
      <c r="BS238" s="654"/>
      <c r="BT238" s="654"/>
      <c r="BU238" s="654"/>
      <c r="BW238" s="468"/>
      <c r="BX238" s="656"/>
      <c r="BY238" s="657"/>
      <c r="BZ238" s="657"/>
      <c r="CA238" s="657"/>
      <c r="CD238" s="468"/>
      <c r="CE238" s="468"/>
      <c r="CF238" s="468"/>
    </row>
    <row r="239" spans="1:84" s="469" customFormat="1" ht="15" customHeight="1" x14ac:dyDescent="0.25">
      <c r="A239" s="468"/>
      <c r="B239" s="468"/>
      <c r="C239" s="647"/>
      <c r="D239" s="648"/>
      <c r="F239" s="519"/>
      <c r="G239" s="519"/>
      <c r="H239" s="518"/>
      <c r="I239" s="519"/>
      <c r="J239" s="650"/>
      <c r="K239" s="650"/>
      <c r="L239" s="650"/>
      <c r="M239" s="650"/>
      <c r="N239" s="650"/>
      <c r="O239" s="650"/>
      <c r="P239" s="650"/>
      <c r="Q239" s="650"/>
      <c r="R239" s="650"/>
      <c r="S239" s="650"/>
      <c r="T239" s="650"/>
      <c r="U239" s="650"/>
      <c r="V239" s="650"/>
      <c r="W239" s="603"/>
      <c r="X239" s="603"/>
      <c r="Y239" s="603"/>
      <c r="Z239" s="603"/>
      <c r="AA239" s="654"/>
      <c r="AB239" s="654"/>
      <c r="AC239" s="654"/>
      <c r="AD239" s="654"/>
      <c r="AE239" s="654"/>
      <c r="AF239" s="654"/>
      <c r="AG239" s="654"/>
      <c r="AH239" s="654"/>
      <c r="AI239" s="654"/>
      <c r="AJ239" s="654"/>
      <c r="AK239" s="654"/>
      <c r="AL239" s="654"/>
      <c r="AM239" s="654"/>
      <c r="AN239" s="654"/>
      <c r="AO239" s="654"/>
      <c r="AP239" s="655"/>
      <c r="AQ239" s="654"/>
      <c r="AR239" s="654"/>
      <c r="AS239" s="654"/>
      <c r="AT239" s="654"/>
      <c r="AU239" s="654"/>
      <c r="AV239" s="654"/>
      <c r="AW239" s="654"/>
      <c r="AX239" s="654"/>
      <c r="AY239" s="654"/>
      <c r="AZ239" s="654"/>
      <c r="BA239" s="654"/>
      <c r="BB239" s="654"/>
      <c r="BC239" s="654"/>
      <c r="BD239" s="654"/>
      <c r="BE239" s="654"/>
      <c r="BF239" s="654"/>
      <c r="BG239" s="654"/>
      <c r="BH239" s="654"/>
      <c r="BI239" s="654"/>
      <c r="BJ239" s="654"/>
      <c r="BK239" s="654"/>
      <c r="BL239" s="654"/>
      <c r="BM239" s="654"/>
      <c r="BN239" s="654"/>
      <c r="BO239" s="654"/>
      <c r="BP239" s="654"/>
      <c r="BQ239" s="654"/>
      <c r="BR239" s="654"/>
      <c r="BS239" s="654"/>
      <c r="BT239" s="654"/>
      <c r="BU239" s="654"/>
      <c r="BW239" s="468"/>
      <c r="BX239" s="656"/>
      <c r="BY239" s="657"/>
      <c r="BZ239" s="657"/>
      <c r="CA239" s="657"/>
      <c r="CD239" s="468"/>
      <c r="CE239" s="468"/>
      <c r="CF239" s="468"/>
    </row>
    <row r="240" spans="1:84" s="469" customFormat="1" ht="15" customHeight="1" x14ac:dyDescent="0.25">
      <c r="A240" s="468"/>
      <c r="B240" s="468"/>
      <c r="C240" s="647"/>
      <c r="D240" s="648"/>
      <c r="F240" s="519"/>
      <c r="G240" s="519"/>
      <c r="H240" s="518"/>
      <c r="I240" s="519"/>
      <c r="J240" s="650"/>
      <c r="K240" s="650"/>
      <c r="L240" s="650"/>
      <c r="M240" s="650"/>
      <c r="N240" s="650"/>
      <c r="O240" s="650"/>
      <c r="P240" s="650"/>
      <c r="Q240" s="650"/>
      <c r="R240" s="650"/>
      <c r="S240" s="650"/>
      <c r="T240" s="650"/>
      <c r="U240" s="650"/>
      <c r="V240" s="650"/>
      <c r="W240" s="603"/>
      <c r="X240" s="603"/>
      <c r="Y240" s="603"/>
      <c r="Z240" s="603"/>
      <c r="AA240" s="654"/>
      <c r="AB240" s="654"/>
      <c r="AC240" s="654"/>
      <c r="AD240" s="654"/>
      <c r="AE240" s="654"/>
      <c r="AF240" s="654"/>
      <c r="AG240" s="654"/>
      <c r="AH240" s="654"/>
      <c r="AI240" s="654"/>
      <c r="AJ240" s="654"/>
      <c r="AK240" s="654"/>
      <c r="AL240" s="654"/>
      <c r="AM240" s="654"/>
      <c r="AN240" s="654"/>
      <c r="AO240" s="654"/>
      <c r="AP240" s="655"/>
      <c r="AQ240" s="654"/>
      <c r="AR240" s="654"/>
      <c r="AS240" s="654"/>
      <c r="AT240" s="654"/>
      <c r="AU240" s="654"/>
      <c r="AV240" s="654"/>
      <c r="AW240" s="654"/>
      <c r="AX240" s="654"/>
      <c r="AY240" s="654"/>
      <c r="AZ240" s="654"/>
      <c r="BA240" s="654"/>
      <c r="BB240" s="654"/>
      <c r="BC240" s="654"/>
      <c r="BD240" s="654"/>
      <c r="BE240" s="654"/>
      <c r="BF240" s="654"/>
      <c r="BG240" s="654"/>
      <c r="BH240" s="654"/>
      <c r="BI240" s="654"/>
      <c r="BJ240" s="654"/>
      <c r="BK240" s="654"/>
      <c r="BL240" s="654"/>
      <c r="BM240" s="654"/>
      <c r="BN240" s="654"/>
      <c r="BO240" s="654"/>
      <c r="BP240" s="654"/>
      <c r="BQ240" s="654"/>
      <c r="BR240" s="654"/>
      <c r="BS240" s="654"/>
      <c r="BT240" s="654"/>
      <c r="BU240" s="654"/>
      <c r="BW240" s="468"/>
      <c r="BX240" s="656"/>
      <c r="BY240" s="657"/>
      <c r="BZ240" s="657"/>
      <c r="CA240" s="657"/>
      <c r="CD240" s="468"/>
      <c r="CE240" s="468"/>
      <c r="CF240" s="468"/>
    </row>
    <row r="241" spans="1:84" s="469" customFormat="1" ht="15" customHeight="1" x14ac:dyDescent="0.25">
      <c r="A241" s="468"/>
      <c r="B241" s="468"/>
      <c r="C241" s="647"/>
      <c r="D241" s="648"/>
      <c r="F241" s="519"/>
      <c r="G241" s="519"/>
      <c r="H241" s="518"/>
      <c r="I241" s="519"/>
      <c r="J241" s="650"/>
      <c r="K241" s="650"/>
      <c r="L241" s="650"/>
      <c r="M241" s="650"/>
      <c r="N241" s="650"/>
      <c r="O241" s="650"/>
      <c r="P241" s="650"/>
      <c r="Q241" s="650"/>
      <c r="R241" s="650"/>
      <c r="S241" s="650"/>
      <c r="T241" s="650"/>
      <c r="U241" s="650"/>
      <c r="V241" s="650"/>
      <c r="W241" s="603"/>
      <c r="X241" s="603"/>
      <c r="Y241" s="603"/>
      <c r="Z241" s="603"/>
      <c r="AA241" s="654"/>
      <c r="AB241" s="654"/>
      <c r="AC241" s="654"/>
      <c r="AD241" s="654"/>
      <c r="AE241" s="654"/>
      <c r="AF241" s="654"/>
      <c r="AG241" s="654"/>
      <c r="AH241" s="654"/>
      <c r="AI241" s="654"/>
      <c r="AJ241" s="654"/>
      <c r="AK241" s="654"/>
      <c r="AL241" s="654"/>
      <c r="AM241" s="654"/>
      <c r="AN241" s="654"/>
      <c r="AO241" s="654"/>
      <c r="AP241" s="655"/>
      <c r="AQ241" s="654"/>
      <c r="AR241" s="654"/>
      <c r="AS241" s="654"/>
      <c r="AT241" s="654"/>
      <c r="AU241" s="654"/>
      <c r="AV241" s="654"/>
      <c r="AW241" s="654"/>
      <c r="AX241" s="654"/>
      <c r="AY241" s="654"/>
      <c r="AZ241" s="654"/>
      <c r="BA241" s="654"/>
      <c r="BB241" s="654"/>
      <c r="BC241" s="654"/>
      <c r="BD241" s="654"/>
      <c r="BE241" s="654"/>
      <c r="BF241" s="654"/>
      <c r="BG241" s="654"/>
      <c r="BH241" s="654"/>
      <c r="BI241" s="654"/>
      <c r="BJ241" s="654"/>
      <c r="BK241" s="654"/>
      <c r="BL241" s="654"/>
      <c r="BM241" s="654"/>
      <c r="BN241" s="654"/>
      <c r="BO241" s="654"/>
      <c r="BP241" s="654"/>
      <c r="BQ241" s="654"/>
      <c r="BR241" s="654"/>
      <c r="BS241" s="654"/>
      <c r="BT241" s="654"/>
      <c r="BU241" s="654"/>
      <c r="BW241" s="468"/>
      <c r="BX241" s="656"/>
      <c r="BY241" s="657"/>
      <c r="BZ241" s="657"/>
      <c r="CA241" s="657"/>
      <c r="CD241" s="468"/>
      <c r="CE241" s="468"/>
      <c r="CF241" s="468"/>
    </row>
    <row r="242" spans="1:84" s="469" customFormat="1" ht="15" customHeight="1" x14ac:dyDescent="0.25">
      <c r="A242" s="468"/>
      <c r="B242" s="468"/>
      <c r="C242" s="647"/>
      <c r="D242" s="648"/>
      <c r="F242" s="519"/>
      <c r="G242" s="519"/>
      <c r="H242" s="518"/>
      <c r="I242" s="519"/>
      <c r="J242" s="650"/>
      <c r="K242" s="650"/>
      <c r="L242" s="650"/>
      <c r="M242" s="650"/>
      <c r="N242" s="650"/>
      <c r="O242" s="650"/>
      <c r="P242" s="650"/>
      <c r="Q242" s="650"/>
      <c r="R242" s="650"/>
      <c r="S242" s="650"/>
      <c r="T242" s="650"/>
      <c r="U242" s="650"/>
      <c r="V242" s="650"/>
      <c r="W242" s="603"/>
      <c r="X242" s="603"/>
      <c r="Y242" s="603"/>
      <c r="Z242" s="603"/>
      <c r="AA242" s="654"/>
      <c r="AB242" s="654"/>
      <c r="AC242" s="654"/>
      <c r="AD242" s="654"/>
      <c r="AE242" s="654"/>
      <c r="AF242" s="654"/>
      <c r="AG242" s="654"/>
      <c r="AH242" s="654"/>
      <c r="AI242" s="654"/>
      <c r="AJ242" s="654"/>
      <c r="AK242" s="654"/>
      <c r="AL242" s="654"/>
      <c r="AM242" s="654"/>
      <c r="AN242" s="654"/>
      <c r="AO242" s="654"/>
      <c r="AP242" s="655"/>
      <c r="AQ242" s="654"/>
      <c r="AR242" s="654"/>
      <c r="AS242" s="654"/>
      <c r="AT242" s="654"/>
      <c r="AU242" s="654"/>
      <c r="AV242" s="654"/>
      <c r="AW242" s="654"/>
      <c r="AX242" s="654"/>
      <c r="AY242" s="654"/>
      <c r="AZ242" s="654"/>
      <c r="BA242" s="654"/>
      <c r="BB242" s="654"/>
      <c r="BC242" s="654"/>
      <c r="BD242" s="654"/>
      <c r="BE242" s="654"/>
      <c r="BF242" s="654"/>
      <c r="BG242" s="654"/>
      <c r="BH242" s="654"/>
      <c r="BI242" s="654"/>
      <c r="BJ242" s="654"/>
      <c r="BK242" s="654"/>
      <c r="BL242" s="654"/>
      <c r="BM242" s="654"/>
      <c r="BN242" s="654"/>
      <c r="BO242" s="654"/>
      <c r="BP242" s="654"/>
      <c r="BQ242" s="654"/>
      <c r="BR242" s="654"/>
      <c r="BS242" s="654"/>
      <c r="BT242" s="654"/>
      <c r="BU242" s="654"/>
      <c r="BW242" s="468"/>
      <c r="BX242" s="656"/>
      <c r="BY242" s="657"/>
      <c r="BZ242" s="657"/>
      <c r="CA242" s="657"/>
      <c r="CD242" s="468"/>
      <c r="CE242" s="468"/>
      <c r="CF242" s="468"/>
    </row>
    <row r="243" spans="1:84" s="469" customFormat="1" ht="15" customHeight="1" x14ac:dyDescent="0.25">
      <c r="A243" s="468"/>
      <c r="B243" s="468"/>
      <c r="C243" s="647"/>
      <c r="D243" s="648"/>
      <c r="F243" s="519"/>
      <c r="G243" s="519"/>
      <c r="H243" s="518"/>
      <c r="I243" s="519"/>
      <c r="J243" s="650"/>
      <c r="K243" s="650"/>
      <c r="L243" s="650"/>
      <c r="M243" s="650"/>
      <c r="N243" s="650"/>
      <c r="O243" s="650"/>
      <c r="P243" s="650"/>
      <c r="Q243" s="650"/>
      <c r="R243" s="650"/>
      <c r="S243" s="650"/>
      <c r="T243" s="650"/>
      <c r="U243" s="650"/>
      <c r="V243" s="650"/>
      <c r="W243" s="603"/>
      <c r="X243" s="603"/>
      <c r="Y243" s="603"/>
      <c r="Z243" s="603"/>
      <c r="AA243" s="654"/>
      <c r="AB243" s="654"/>
      <c r="AC243" s="654"/>
      <c r="AD243" s="654"/>
      <c r="AE243" s="654"/>
      <c r="AF243" s="654"/>
      <c r="AG243" s="654"/>
      <c r="AH243" s="654"/>
      <c r="AI243" s="654"/>
      <c r="AJ243" s="654"/>
      <c r="AK243" s="654"/>
      <c r="AL243" s="654"/>
      <c r="AM243" s="654"/>
      <c r="AN243" s="654"/>
      <c r="AO243" s="654"/>
      <c r="AP243" s="655"/>
      <c r="AQ243" s="654"/>
      <c r="AR243" s="654"/>
      <c r="AS243" s="654"/>
      <c r="AT243" s="654"/>
      <c r="AU243" s="654"/>
      <c r="AV243" s="654"/>
      <c r="AW243" s="654"/>
      <c r="AX243" s="654"/>
      <c r="AY243" s="654"/>
      <c r="AZ243" s="654"/>
      <c r="BA243" s="654"/>
      <c r="BB243" s="654"/>
      <c r="BC243" s="654"/>
      <c r="BD243" s="654"/>
      <c r="BE243" s="654"/>
      <c r="BF243" s="654"/>
      <c r="BG243" s="654"/>
      <c r="BH243" s="654"/>
      <c r="BI243" s="654"/>
      <c r="BJ243" s="654"/>
      <c r="BK243" s="654"/>
      <c r="BL243" s="654"/>
      <c r="BM243" s="654"/>
      <c r="BN243" s="654"/>
      <c r="BO243" s="654"/>
      <c r="BP243" s="654"/>
      <c r="BQ243" s="654"/>
      <c r="BR243" s="654"/>
      <c r="BS243" s="654"/>
      <c r="BT243" s="654"/>
      <c r="BU243" s="654"/>
      <c r="BW243" s="468"/>
      <c r="BX243" s="656"/>
      <c r="BY243" s="657"/>
      <c r="BZ243" s="657"/>
      <c r="CA243" s="657"/>
      <c r="CD243" s="468"/>
      <c r="CE243" s="468"/>
      <c r="CF243" s="468"/>
    </row>
    <row r="244" spans="1:84" s="469" customFormat="1" ht="15" customHeight="1" x14ac:dyDescent="0.25">
      <c r="A244" s="468"/>
      <c r="B244" s="468"/>
      <c r="C244" s="647"/>
      <c r="D244" s="648"/>
      <c r="F244" s="519"/>
      <c r="G244" s="519"/>
      <c r="H244" s="518"/>
      <c r="I244" s="519"/>
      <c r="J244" s="650"/>
      <c r="K244" s="650"/>
      <c r="L244" s="650"/>
      <c r="M244" s="650"/>
      <c r="N244" s="650"/>
      <c r="O244" s="650"/>
      <c r="P244" s="650"/>
      <c r="Q244" s="650"/>
      <c r="R244" s="650"/>
      <c r="S244" s="650"/>
      <c r="T244" s="650"/>
      <c r="U244" s="650"/>
      <c r="V244" s="650"/>
      <c r="W244" s="603"/>
      <c r="X244" s="603"/>
      <c r="Y244" s="603"/>
      <c r="Z244" s="603"/>
      <c r="AA244" s="654"/>
      <c r="AB244" s="654"/>
      <c r="AC244" s="654"/>
      <c r="AD244" s="654"/>
      <c r="AE244" s="654"/>
      <c r="AF244" s="654"/>
      <c r="AG244" s="654"/>
      <c r="AH244" s="654"/>
      <c r="AI244" s="654"/>
      <c r="AJ244" s="654"/>
      <c r="AK244" s="654"/>
      <c r="AL244" s="654"/>
      <c r="AM244" s="654"/>
      <c r="AN244" s="654"/>
      <c r="AO244" s="654"/>
      <c r="AP244" s="655"/>
      <c r="AQ244" s="654"/>
      <c r="AR244" s="654"/>
      <c r="AS244" s="654"/>
      <c r="AT244" s="654"/>
      <c r="AU244" s="654"/>
      <c r="AV244" s="654"/>
      <c r="AW244" s="654"/>
      <c r="AX244" s="654"/>
      <c r="AY244" s="654"/>
      <c r="AZ244" s="654"/>
      <c r="BA244" s="654"/>
      <c r="BB244" s="654"/>
      <c r="BC244" s="654"/>
      <c r="BD244" s="654"/>
      <c r="BE244" s="654"/>
      <c r="BF244" s="654"/>
      <c r="BG244" s="654"/>
      <c r="BH244" s="654"/>
      <c r="BI244" s="654"/>
      <c r="BJ244" s="654"/>
      <c r="BK244" s="654"/>
      <c r="BL244" s="654"/>
      <c r="BM244" s="654"/>
      <c r="BN244" s="654"/>
      <c r="BO244" s="654"/>
      <c r="BP244" s="654"/>
      <c r="BQ244" s="654"/>
      <c r="BR244" s="654"/>
      <c r="BS244" s="654"/>
      <c r="BT244" s="654"/>
      <c r="BU244" s="654"/>
      <c r="BW244" s="468"/>
      <c r="BX244" s="656"/>
      <c r="BY244" s="657"/>
      <c r="BZ244" s="657"/>
      <c r="CA244" s="657"/>
      <c r="CD244" s="468"/>
      <c r="CE244" s="468"/>
      <c r="CF244" s="468"/>
    </row>
    <row r="245" spans="1:84" s="469" customFormat="1" ht="15" customHeight="1" x14ac:dyDescent="0.25">
      <c r="A245" s="468"/>
      <c r="B245" s="468"/>
      <c r="C245" s="647"/>
      <c r="D245" s="648"/>
      <c r="F245" s="519"/>
      <c r="G245" s="519"/>
      <c r="H245" s="518"/>
      <c r="I245" s="519"/>
      <c r="J245" s="650"/>
      <c r="K245" s="650"/>
      <c r="L245" s="650"/>
      <c r="M245" s="650"/>
      <c r="N245" s="650"/>
      <c r="O245" s="650"/>
      <c r="P245" s="650"/>
      <c r="Q245" s="650"/>
      <c r="R245" s="650"/>
      <c r="S245" s="650"/>
      <c r="T245" s="650"/>
      <c r="U245" s="650"/>
      <c r="V245" s="650"/>
      <c r="W245" s="603"/>
      <c r="X245" s="603"/>
      <c r="Y245" s="603"/>
      <c r="Z245" s="603"/>
      <c r="AA245" s="654"/>
      <c r="AB245" s="654"/>
      <c r="AC245" s="654"/>
      <c r="AD245" s="654"/>
      <c r="AE245" s="654"/>
      <c r="AF245" s="654"/>
      <c r="AG245" s="654"/>
      <c r="AH245" s="654"/>
      <c r="AI245" s="654"/>
      <c r="AJ245" s="654"/>
      <c r="AK245" s="654"/>
      <c r="AL245" s="654"/>
      <c r="AM245" s="654"/>
      <c r="AN245" s="654"/>
      <c r="AO245" s="654"/>
      <c r="AP245" s="655"/>
      <c r="AQ245" s="654"/>
      <c r="AR245" s="654"/>
      <c r="AS245" s="654"/>
      <c r="AT245" s="654"/>
      <c r="AU245" s="654"/>
      <c r="AV245" s="654"/>
      <c r="AW245" s="654"/>
      <c r="AX245" s="654"/>
      <c r="AY245" s="654"/>
      <c r="AZ245" s="654"/>
      <c r="BA245" s="654"/>
      <c r="BB245" s="654"/>
      <c r="BC245" s="654"/>
      <c r="BD245" s="654"/>
      <c r="BE245" s="654"/>
      <c r="BF245" s="654"/>
      <c r="BG245" s="654"/>
      <c r="BH245" s="654"/>
      <c r="BI245" s="654"/>
      <c r="BJ245" s="654"/>
      <c r="BK245" s="654"/>
      <c r="BL245" s="654"/>
      <c r="BM245" s="654"/>
      <c r="BN245" s="654"/>
      <c r="BO245" s="654"/>
      <c r="BP245" s="654"/>
      <c r="BQ245" s="654"/>
      <c r="BR245" s="654"/>
      <c r="BS245" s="654"/>
      <c r="BT245" s="654"/>
      <c r="BU245" s="654"/>
      <c r="BW245" s="468"/>
      <c r="BX245" s="656"/>
      <c r="BY245" s="657"/>
      <c r="BZ245" s="657"/>
      <c r="CA245" s="657"/>
      <c r="CD245" s="468"/>
      <c r="CE245" s="468"/>
      <c r="CF245" s="468"/>
    </row>
    <row r="246" spans="1:84" s="469" customFormat="1" ht="15" customHeight="1" x14ac:dyDescent="0.25">
      <c r="A246" s="468"/>
      <c r="B246" s="468"/>
      <c r="C246" s="647"/>
      <c r="D246" s="648"/>
      <c r="F246" s="519"/>
      <c r="G246" s="519"/>
      <c r="H246" s="518"/>
      <c r="I246" s="519"/>
      <c r="J246" s="650"/>
      <c r="K246" s="650"/>
      <c r="L246" s="650"/>
      <c r="M246" s="650"/>
      <c r="N246" s="650"/>
      <c r="O246" s="650"/>
      <c r="P246" s="650"/>
      <c r="Q246" s="650"/>
      <c r="R246" s="650"/>
      <c r="S246" s="650"/>
      <c r="T246" s="650"/>
      <c r="U246" s="650"/>
      <c r="V246" s="650"/>
      <c r="W246" s="603"/>
      <c r="X246" s="603"/>
      <c r="Y246" s="603"/>
      <c r="Z246" s="603"/>
      <c r="AA246" s="654"/>
      <c r="AB246" s="654"/>
      <c r="AC246" s="654"/>
      <c r="AD246" s="654"/>
      <c r="AE246" s="654"/>
      <c r="AF246" s="654"/>
      <c r="AG246" s="654"/>
      <c r="AH246" s="654"/>
      <c r="AI246" s="654"/>
      <c r="AJ246" s="654"/>
      <c r="AK246" s="654"/>
      <c r="AL246" s="654"/>
      <c r="AM246" s="654"/>
      <c r="AN246" s="654"/>
      <c r="AO246" s="654"/>
      <c r="AP246" s="655"/>
      <c r="AQ246" s="654"/>
      <c r="AR246" s="654"/>
      <c r="AS246" s="654"/>
      <c r="AT246" s="654"/>
      <c r="AU246" s="654"/>
      <c r="AV246" s="654"/>
      <c r="AW246" s="654"/>
      <c r="AX246" s="654"/>
      <c r="AY246" s="654"/>
      <c r="AZ246" s="654"/>
      <c r="BA246" s="654"/>
      <c r="BB246" s="654"/>
      <c r="BC246" s="654"/>
      <c r="BD246" s="654"/>
      <c r="BE246" s="654"/>
      <c r="BF246" s="654"/>
      <c r="BG246" s="654"/>
      <c r="BH246" s="654"/>
      <c r="BI246" s="654"/>
      <c r="BJ246" s="654"/>
      <c r="BK246" s="654"/>
      <c r="BL246" s="654"/>
      <c r="BM246" s="654"/>
      <c r="BN246" s="654"/>
      <c r="BO246" s="654"/>
      <c r="BP246" s="654"/>
      <c r="BQ246" s="654"/>
      <c r="BR246" s="654"/>
      <c r="BS246" s="654"/>
      <c r="BT246" s="654"/>
      <c r="BU246" s="654"/>
      <c r="BW246" s="468"/>
      <c r="BX246" s="656"/>
      <c r="BY246" s="657"/>
      <c r="BZ246" s="657"/>
      <c r="CA246" s="657"/>
      <c r="CD246" s="468"/>
      <c r="CE246" s="468"/>
      <c r="CF246" s="468"/>
    </row>
    <row r="247" spans="1:84" s="469" customFormat="1" ht="15" customHeight="1" x14ac:dyDescent="0.25">
      <c r="A247" s="468"/>
      <c r="B247" s="468"/>
      <c r="C247" s="647"/>
      <c r="D247" s="648"/>
      <c r="F247" s="519"/>
      <c r="G247" s="519"/>
      <c r="H247" s="518"/>
      <c r="I247" s="519"/>
      <c r="J247" s="650"/>
      <c r="K247" s="650"/>
      <c r="L247" s="650"/>
      <c r="M247" s="650"/>
      <c r="N247" s="650"/>
      <c r="O247" s="650"/>
      <c r="P247" s="650"/>
      <c r="Q247" s="650"/>
      <c r="R247" s="650"/>
      <c r="S247" s="650"/>
      <c r="T247" s="650"/>
      <c r="U247" s="650"/>
      <c r="V247" s="650"/>
      <c r="W247" s="603"/>
      <c r="X247" s="603"/>
      <c r="Y247" s="603"/>
      <c r="Z247" s="603"/>
      <c r="AA247" s="654"/>
      <c r="AB247" s="654"/>
      <c r="AC247" s="654"/>
      <c r="AD247" s="654"/>
      <c r="AE247" s="654"/>
      <c r="AF247" s="654"/>
      <c r="AG247" s="654"/>
      <c r="AH247" s="654"/>
      <c r="AI247" s="654"/>
      <c r="AJ247" s="654"/>
      <c r="AK247" s="654"/>
      <c r="AL247" s="654"/>
      <c r="AM247" s="654"/>
      <c r="AN247" s="654"/>
      <c r="AO247" s="654"/>
      <c r="AP247" s="655"/>
      <c r="AQ247" s="654"/>
      <c r="AR247" s="654"/>
      <c r="AS247" s="654"/>
      <c r="AT247" s="654"/>
      <c r="AU247" s="654"/>
      <c r="AV247" s="654"/>
      <c r="AW247" s="654"/>
      <c r="AX247" s="654"/>
      <c r="AY247" s="654"/>
      <c r="AZ247" s="654"/>
      <c r="BA247" s="654"/>
      <c r="BB247" s="654"/>
      <c r="BC247" s="654"/>
      <c r="BD247" s="654"/>
      <c r="BE247" s="654"/>
      <c r="BF247" s="654"/>
      <c r="BG247" s="654"/>
      <c r="BH247" s="654"/>
      <c r="BI247" s="654"/>
      <c r="BJ247" s="654"/>
      <c r="BK247" s="654"/>
      <c r="BL247" s="654"/>
      <c r="BM247" s="654"/>
      <c r="BN247" s="654"/>
      <c r="BO247" s="654"/>
      <c r="BP247" s="654"/>
      <c r="BQ247" s="654"/>
      <c r="BR247" s="654"/>
      <c r="BS247" s="654"/>
      <c r="BT247" s="654"/>
      <c r="BU247" s="654"/>
      <c r="BW247" s="468"/>
      <c r="BX247" s="656"/>
      <c r="BY247" s="657"/>
      <c r="BZ247" s="657"/>
      <c r="CA247" s="657"/>
      <c r="CD247" s="468"/>
      <c r="CE247" s="468"/>
      <c r="CF247" s="468"/>
    </row>
    <row r="248" spans="1:84" s="469" customFormat="1" ht="15" customHeight="1" x14ac:dyDescent="0.25">
      <c r="A248" s="468"/>
      <c r="B248" s="468"/>
      <c r="C248" s="647"/>
      <c r="D248" s="648"/>
      <c r="F248" s="519"/>
      <c r="G248" s="519"/>
      <c r="H248" s="518"/>
      <c r="I248" s="519"/>
      <c r="J248" s="650"/>
      <c r="K248" s="650"/>
      <c r="L248" s="650"/>
      <c r="M248" s="650"/>
      <c r="N248" s="650"/>
      <c r="O248" s="650"/>
      <c r="P248" s="650"/>
      <c r="Q248" s="650"/>
      <c r="R248" s="650"/>
      <c r="S248" s="650"/>
      <c r="T248" s="650"/>
      <c r="U248" s="650"/>
      <c r="V248" s="650"/>
      <c r="W248" s="603"/>
      <c r="X248" s="603"/>
      <c r="Y248" s="603"/>
      <c r="Z248" s="603"/>
      <c r="AA248" s="654"/>
      <c r="AB248" s="654"/>
      <c r="AC248" s="654"/>
      <c r="AD248" s="654"/>
      <c r="AE248" s="654"/>
      <c r="AF248" s="654"/>
      <c r="AG248" s="654"/>
      <c r="AH248" s="654"/>
      <c r="AI248" s="654"/>
      <c r="AJ248" s="654"/>
      <c r="AK248" s="654"/>
      <c r="AL248" s="654"/>
      <c r="AM248" s="654"/>
      <c r="AN248" s="654"/>
      <c r="AO248" s="654"/>
      <c r="AP248" s="655"/>
      <c r="AQ248" s="654"/>
      <c r="AR248" s="654"/>
      <c r="AS248" s="654"/>
      <c r="AT248" s="654"/>
      <c r="AU248" s="654"/>
      <c r="AV248" s="654"/>
      <c r="AW248" s="654"/>
      <c r="AX248" s="654"/>
      <c r="AY248" s="654"/>
      <c r="AZ248" s="654"/>
      <c r="BA248" s="654"/>
      <c r="BB248" s="654"/>
      <c r="BC248" s="654"/>
      <c r="BD248" s="654"/>
      <c r="BE248" s="654"/>
      <c r="BF248" s="654"/>
      <c r="BG248" s="654"/>
      <c r="BH248" s="654"/>
      <c r="BI248" s="654"/>
      <c r="BJ248" s="654"/>
      <c r="BK248" s="654"/>
      <c r="BL248" s="654"/>
      <c r="BM248" s="654"/>
      <c r="BN248" s="654"/>
      <c r="BO248" s="654"/>
      <c r="BP248" s="654"/>
      <c r="BQ248" s="654"/>
      <c r="BR248" s="654"/>
      <c r="BS248" s="654"/>
      <c r="BT248" s="654"/>
      <c r="BU248" s="654"/>
      <c r="BW248" s="468"/>
      <c r="BX248" s="656"/>
      <c r="BY248" s="657"/>
      <c r="BZ248" s="657"/>
      <c r="CA248" s="657"/>
      <c r="CD248" s="468"/>
      <c r="CE248" s="468"/>
      <c r="CF248" s="468"/>
    </row>
    <row r="249" spans="1:84" s="469" customFormat="1" ht="15" customHeight="1" x14ac:dyDescent="0.25">
      <c r="A249" s="468"/>
      <c r="B249" s="468"/>
      <c r="C249" s="647"/>
      <c r="D249" s="648"/>
      <c r="F249" s="519"/>
      <c r="G249" s="519"/>
      <c r="H249" s="518"/>
      <c r="I249" s="519"/>
      <c r="J249" s="650"/>
      <c r="K249" s="650"/>
      <c r="L249" s="650"/>
      <c r="M249" s="650"/>
      <c r="N249" s="650"/>
      <c r="O249" s="650"/>
      <c r="P249" s="650"/>
      <c r="Q249" s="650"/>
      <c r="R249" s="650"/>
      <c r="S249" s="650"/>
      <c r="T249" s="650"/>
      <c r="U249" s="650"/>
      <c r="V249" s="650"/>
      <c r="W249" s="603"/>
      <c r="X249" s="603"/>
      <c r="Y249" s="603"/>
      <c r="Z249" s="603"/>
      <c r="AA249" s="654"/>
      <c r="AB249" s="654"/>
      <c r="AC249" s="654"/>
      <c r="AD249" s="654"/>
      <c r="AE249" s="654"/>
      <c r="AF249" s="654"/>
      <c r="AG249" s="654"/>
      <c r="AH249" s="654"/>
      <c r="AI249" s="654"/>
      <c r="AJ249" s="654"/>
      <c r="AK249" s="654"/>
      <c r="AL249" s="654"/>
      <c r="AM249" s="654"/>
      <c r="AN249" s="654"/>
      <c r="AO249" s="654"/>
      <c r="AP249" s="655"/>
      <c r="AQ249" s="654"/>
      <c r="AR249" s="654"/>
      <c r="AS249" s="654"/>
      <c r="AT249" s="654"/>
      <c r="AU249" s="654"/>
      <c r="AV249" s="654"/>
      <c r="AW249" s="654"/>
      <c r="AX249" s="654"/>
      <c r="AY249" s="654"/>
      <c r="AZ249" s="654"/>
      <c r="BA249" s="654"/>
      <c r="BB249" s="654"/>
      <c r="BC249" s="654"/>
      <c r="BD249" s="654"/>
      <c r="BE249" s="654"/>
      <c r="BF249" s="654"/>
      <c r="BG249" s="654"/>
      <c r="BH249" s="654"/>
      <c r="BI249" s="654"/>
      <c r="BJ249" s="654"/>
      <c r="BK249" s="654"/>
      <c r="BL249" s="654"/>
      <c r="BM249" s="654"/>
      <c r="BN249" s="654"/>
      <c r="BO249" s="654"/>
      <c r="BP249" s="654"/>
      <c r="BQ249" s="654"/>
      <c r="BR249" s="654"/>
      <c r="BS249" s="654"/>
      <c r="BT249" s="654"/>
      <c r="BU249" s="654"/>
      <c r="BW249" s="468"/>
      <c r="BX249" s="656"/>
      <c r="BY249" s="657"/>
      <c r="BZ249" s="657"/>
      <c r="CA249" s="657"/>
      <c r="CD249" s="468"/>
      <c r="CE249" s="468"/>
      <c r="CF249" s="468"/>
    </row>
    <row r="250" spans="1:84" s="469" customFormat="1" ht="15" customHeight="1" x14ac:dyDescent="0.25">
      <c r="A250" s="468"/>
      <c r="B250" s="468"/>
      <c r="C250" s="647"/>
      <c r="D250" s="648"/>
      <c r="F250" s="519"/>
      <c r="G250" s="519"/>
      <c r="H250" s="518"/>
      <c r="I250" s="519"/>
      <c r="J250" s="650"/>
      <c r="K250" s="650"/>
      <c r="L250" s="650"/>
      <c r="M250" s="650"/>
      <c r="N250" s="650"/>
      <c r="O250" s="650"/>
      <c r="P250" s="650"/>
      <c r="Q250" s="650"/>
      <c r="R250" s="650"/>
      <c r="S250" s="650"/>
      <c r="T250" s="650"/>
      <c r="U250" s="650"/>
      <c r="V250" s="650"/>
      <c r="W250" s="603"/>
      <c r="X250" s="603"/>
      <c r="Y250" s="603"/>
      <c r="Z250" s="603"/>
      <c r="AA250" s="654"/>
      <c r="AB250" s="654"/>
      <c r="AC250" s="654"/>
      <c r="AD250" s="654"/>
      <c r="AE250" s="654"/>
      <c r="AF250" s="654"/>
      <c r="AG250" s="654"/>
      <c r="AH250" s="654"/>
      <c r="AI250" s="654"/>
      <c r="AJ250" s="654"/>
      <c r="AK250" s="654"/>
      <c r="AL250" s="654"/>
      <c r="AM250" s="654"/>
      <c r="AN250" s="654"/>
      <c r="AO250" s="654"/>
      <c r="AP250" s="655"/>
      <c r="AQ250" s="654"/>
      <c r="AR250" s="654"/>
      <c r="AS250" s="654"/>
      <c r="AT250" s="654"/>
      <c r="AU250" s="654"/>
      <c r="AV250" s="654"/>
      <c r="AW250" s="654"/>
      <c r="AX250" s="654"/>
      <c r="AY250" s="654"/>
      <c r="AZ250" s="654"/>
      <c r="BA250" s="654"/>
      <c r="BB250" s="654"/>
      <c r="BC250" s="654"/>
      <c r="BD250" s="654"/>
      <c r="BE250" s="654"/>
      <c r="BF250" s="654"/>
      <c r="BG250" s="654"/>
      <c r="BH250" s="654"/>
      <c r="BI250" s="654"/>
      <c r="BJ250" s="654"/>
      <c r="BK250" s="654"/>
      <c r="BL250" s="654"/>
      <c r="BM250" s="654"/>
      <c r="BN250" s="654"/>
      <c r="BO250" s="654"/>
      <c r="BP250" s="654"/>
      <c r="BQ250" s="654"/>
      <c r="BR250" s="654"/>
      <c r="BS250" s="654"/>
      <c r="BT250" s="654"/>
      <c r="BU250" s="654"/>
      <c r="BW250" s="468"/>
      <c r="BX250" s="656"/>
      <c r="BY250" s="657"/>
      <c r="BZ250" s="657"/>
      <c r="CA250" s="657"/>
      <c r="CD250" s="468"/>
      <c r="CE250" s="468"/>
      <c r="CF250" s="468"/>
    </row>
    <row r="251" spans="1:84" s="469" customFormat="1" ht="15" customHeight="1" x14ac:dyDescent="0.25">
      <c r="A251" s="468"/>
      <c r="B251" s="468"/>
      <c r="C251" s="647"/>
      <c r="D251" s="648"/>
      <c r="F251" s="519"/>
      <c r="G251" s="519"/>
      <c r="H251" s="518"/>
      <c r="I251" s="519"/>
      <c r="J251" s="650"/>
      <c r="K251" s="650"/>
      <c r="L251" s="650"/>
      <c r="M251" s="650"/>
      <c r="N251" s="650"/>
      <c r="O251" s="650"/>
      <c r="P251" s="650"/>
      <c r="Q251" s="650"/>
      <c r="R251" s="650"/>
      <c r="S251" s="650"/>
      <c r="T251" s="650"/>
      <c r="U251" s="650"/>
      <c r="V251" s="650"/>
      <c r="W251" s="603"/>
      <c r="X251" s="603"/>
      <c r="Y251" s="603"/>
      <c r="Z251" s="603"/>
      <c r="AA251" s="654"/>
      <c r="AB251" s="654"/>
      <c r="AC251" s="654"/>
      <c r="AD251" s="654"/>
      <c r="AE251" s="654"/>
      <c r="AF251" s="654"/>
      <c r="AG251" s="654"/>
      <c r="AH251" s="654"/>
      <c r="AI251" s="654"/>
      <c r="AJ251" s="654"/>
      <c r="AK251" s="654"/>
      <c r="AL251" s="654"/>
      <c r="AM251" s="654"/>
      <c r="AN251" s="654"/>
      <c r="AO251" s="654"/>
      <c r="AP251" s="655"/>
      <c r="AQ251" s="654"/>
      <c r="AR251" s="654"/>
      <c r="AS251" s="654"/>
      <c r="AT251" s="654"/>
      <c r="AU251" s="654"/>
      <c r="AV251" s="654"/>
      <c r="AW251" s="654"/>
      <c r="AX251" s="654"/>
      <c r="AY251" s="654"/>
      <c r="AZ251" s="654"/>
      <c r="BA251" s="654"/>
      <c r="BB251" s="654"/>
      <c r="BC251" s="654"/>
      <c r="BD251" s="654"/>
      <c r="BE251" s="654"/>
      <c r="BF251" s="654"/>
      <c r="BG251" s="654"/>
      <c r="BH251" s="654"/>
      <c r="BI251" s="654"/>
      <c r="BJ251" s="654"/>
      <c r="BK251" s="654"/>
      <c r="BL251" s="654"/>
      <c r="BM251" s="654"/>
      <c r="BN251" s="654"/>
      <c r="BO251" s="654"/>
      <c r="BP251" s="654"/>
      <c r="BQ251" s="654"/>
      <c r="BR251" s="654"/>
      <c r="BS251" s="654"/>
      <c r="BT251" s="654"/>
      <c r="BU251" s="654"/>
      <c r="BW251" s="468"/>
      <c r="BX251" s="656"/>
      <c r="BY251" s="657"/>
      <c r="BZ251" s="657"/>
      <c r="CA251" s="657"/>
      <c r="CD251" s="468"/>
      <c r="CE251" s="468"/>
      <c r="CF251" s="468"/>
    </row>
    <row r="252" spans="1:84" s="469" customFormat="1" ht="15" customHeight="1" x14ac:dyDescent="0.25">
      <c r="A252" s="468"/>
      <c r="B252" s="468"/>
      <c r="C252" s="647"/>
      <c r="D252" s="648"/>
      <c r="F252" s="519"/>
      <c r="G252" s="519"/>
      <c r="H252" s="518"/>
      <c r="I252" s="519"/>
      <c r="J252" s="650"/>
      <c r="K252" s="650"/>
      <c r="L252" s="650"/>
      <c r="M252" s="650"/>
      <c r="N252" s="650"/>
      <c r="O252" s="650"/>
      <c r="P252" s="650"/>
      <c r="Q252" s="650"/>
      <c r="R252" s="650"/>
      <c r="S252" s="650"/>
      <c r="T252" s="650"/>
      <c r="U252" s="650"/>
      <c r="V252" s="650"/>
      <c r="W252" s="603"/>
      <c r="X252" s="603"/>
      <c r="Y252" s="603"/>
      <c r="Z252" s="603"/>
      <c r="AA252" s="654"/>
      <c r="AB252" s="654"/>
      <c r="AC252" s="654"/>
      <c r="AD252" s="654"/>
      <c r="AE252" s="654"/>
      <c r="AF252" s="654"/>
      <c r="AG252" s="654"/>
      <c r="AH252" s="654"/>
      <c r="AI252" s="654"/>
      <c r="AJ252" s="654"/>
      <c r="AK252" s="654"/>
      <c r="AL252" s="654"/>
      <c r="AM252" s="654"/>
      <c r="AN252" s="654"/>
      <c r="AO252" s="654"/>
      <c r="AP252" s="655"/>
      <c r="AQ252" s="654"/>
      <c r="AR252" s="654"/>
      <c r="AS252" s="654"/>
      <c r="AT252" s="654"/>
      <c r="AU252" s="654"/>
      <c r="AV252" s="654"/>
      <c r="AW252" s="654"/>
      <c r="AX252" s="654"/>
      <c r="AY252" s="654"/>
      <c r="AZ252" s="654"/>
      <c r="BA252" s="654"/>
      <c r="BB252" s="654"/>
      <c r="BC252" s="654"/>
      <c r="BD252" s="654"/>
      <c r="BE252" s="654"/>
      <c r="BF252" s="654"/>
      <c r="BG252" s="654"/>
      <c r="BH252" s="654"/>
      <c r="BI252" s="654"/>
      <c r="BJ252" s="654"/>
      <c r="BK252" s="654"/>
      <c r="BL252" s="654"/>
      <c r="BM252" s="654"/>
      <c r="BN252" s="654"/>
      <c r="BO252" s="654"/>
      <c r="BP252" s="654"/>
      <c r="BQ252" s="654"/>
      <c r="BR252" s="654"/>
      <c r="BS252" s="654"/>
      <c r="BT252" s="654"/>
      <c r="BU252" s="654"/>
      <c r="BW252" s="468"/>
      <c r="BX252" s="656"/>
      <c r="BY252" s="657"/>
      <c r="BZ252" s="657"/>
      <c r="CA252" s="657"/>
      <c r="CD252" s="468"/>
      <c r="CE252" s="468"/>
      <c r="CF252" s="468"/>
    </row>
    <row r="253" spans="1:84" s="469" customFormat="1" ht="15" customHeight="1" x14ac:dyDescent="0.25">
      <c r="A253" s="468"/>
      <c r="B253" s="468"/>
      <c r="C253" s="647"/>
      <c r="D253" s="648"/>
      <c r="F253" s="519"/>
      <c r="G253" s="519"/>
      <c r="H253" s="518"/>
      <c r="I253" s="519"/>
      <c r="J253" s="650"/>
      <c r="K253" s="650"/>
      <c r="L253" s="650"/>
      <c r="M253" s="650"/>
      <c r="N253" s="650"/>
      <c r="O253" s="650"/>
      <c r="P253" s="650"/>
      <c r="Q253" s="650"/>
      <c r="R253" s="650"/>
      <c r="S253" s="650"/>
      <c r="T253" s="650"/>
      <c r="U253" s="650"/>
      <c r="V253" s="650"/>
      <c r="W253" s="603"/>
      <c r="X253" s="603"/>
      <c r="Y253" s="603"/>
      <c r="Z253" s="603"/>
      <c r="AA253" s="654"/>
      <c r="AB253" s="654"/>
      <c r="AC253" s="654"/>
      <c r="AD253" s="654"/>
      <c r="AE253" s="654"/>
      <c r="AF253" s="654"/>
      <c r="AG253" s="654"/>
      <c r="AH253" s="654"/>
      <c r="AI253" s="654"/>
      <c r="AJ253" s="654"/>
      <c r="AK253" s="654"/>
      <c r="AL253" s="654"/>
      <c r="AM253" s="654"/>
      <c r="AN253" s="654"/>
      <c r="AO253" s="654"/>
      <c r="AP253" s="655"/>
      <c r="AQ253" s="654"/>
      <c r="AR253" s="654"/>
      <c r="AS253" s="654"/>
      <c r="AT253" s="654"/>
      <c r="AU253" s="654"/>
      <c r="AV253" s="654"/>
      <c r="AW253" s="654"/>
      <c r="AX253" s="654"/>
      <c r="AY253" s="654"/>
      <c r="AZ253" s="654"/>
      <c r="BA253" s="654"/>
      <c r="BB253" s="654"/>
      <c r="BC253" s="654"/>
      <c r="BD253" s="654"/>
      <c r="BE253" s="654"/>
      <c r="BF253" s="654"/>
      <c r="BG253" s="654"/>
      <c r="BH253" s="654"/>
      <c r="BI253" s="654"/>
      <c r="BJ253" s="654"/>
      <c r="BK253" s="654"/>
      <c r="BL253" s="654"/>
      <c r="BM253" s="654"/>
      <c r="BN253" s="654"/>
      <c r="BO253" s="654"/>
      <c r="BP253" s="654"/>
      <c r="BQ253" s="654"/>
      <c r="BR253" s="654"/>
      <c r="BS253" s="654"/>
      <c r="BT253" s="654"/>
      <c r="BU253" s="654"/>
      <c r="BW253" s="468"/>
      <c r="BX253" s="656"/>
      <c r="BY253" s="657"/>
      <c r="BZ253" s="657"/>
      <c r="CA253" s="657"/>
      <c r="CD253" s="468"/>
      <c r="CE253" s="468"/>
      <c r="CF253" s="468"/>
    </row>
    <row r="254" spans="1:84" s="469" customFormat="1" ht="15" customHeight="1" x14ac:dyDescent="0.25">
      <c r="A254" s="468"/>
      <c r="B254" s="468"/>
      <c r="C254" s="647"/>
      <c r="D254" s="648"/>
      <c r="F254" s="519"/>
      <c r="G254" s="519"/>
      <c r="H254" s="518"/>
      <c r="I254" s="519"/>
      <c r="J254" s="650"/>
      <c r="K254" s="650"/>
      <c r="L254" s="650"/>
      <c r="M254" s="650"/>
      <c r="N254" s="650"/>
      <c r="O254" s="650"/>
      <c r="P254" s="650"/>
      <c r="Q254" s="650"/>
      <c r="R254" s="650"/>
      <c r="S254" s="650"/>
      <c r="T254" s="650"/>
      <c r="U254" s="650"/>
      <c r="V254" s="650"/>
      <c r="W254" s="603"/>
      <c r="X254" s="603"/>
      <c r="Y254" s="603"/>
      <c r="Z254" s="603"/>
      <c r="AA254" s="654"/>
      <c r="AB254" s="654"/>
      <c r="AC254" s="654"/>
      <c r="AD254" s="654"/>
      <c r="AE254" s="654"/>
      <c r="AF254" s="654"/>
      <c r="AG254" s="654"/>
      <c r="AH254" s="654"/>
      <c r="AI254" s="654"/>
      <c r="AJ254" s="654"/>
      <c r="AK254" s="654"/>
      <c r="AL254" s="654"/>
      <c r="AM254" s="654"/>
      <c r="AN254" s="654"/>
      <c r="AO254" s="654"/>
      <c r="AP254" s="655"/>
      <c r="AQ254" s="654"/>
      <c r="AR254" s="654"/>
      <c r="AS254" s="654"/>
      <c r="AT254" s="654"/>
      <c r="AU254" s="654"/>
      <c r="AV254" s="654"/>
      <c r="AW254" s="654"/>
      <c r="AX254" s="654"/>
      <c r="AY254" s="654"/>
      <c r="AZ254" s="654"/>
      <c r="BA254" s="654"/>
      <c r="BB254" s="654"/>
      <c r="BC254" s="654"/>
      <c r="BD254" s="654"/>
      <c r="BE254" s="654"/>
      <c r="BF254" s="654"/>
      <c r="BG254" s="654"/>
      <c r="BH254" s="654"/>
      <c r="BI254" s="654"/>
      <c r="BJ254" s="654"/>
      <c r="BK254" s="654"/>
      <c r="BL254" s="654"/>
      <c r="BM254" s="654"/>
      <c r="BN254" s="654"/>
      <c r="BO254" s="654"/>
      <c r="BP254" s="654"/>
      <c r="BQ254" s="654"/>
      <c r="BR254" s="654"/>
      <c r="BS254" s="654"/>
      <c r="BT254" s="654"/>
      <c r="BU254" s="654"/>
      <c r="BW254" s="468"/>
      <c r="BX254" s="656"/>
      <c r="BY254" s="657"/>
      <c r="BZ254" s="657"/>
      <c r="CA254" s="657"/>
      <c r="CD254" s="468"/>
      <c r="CE254" s="468"/>
      <c r="CF254" s="468"/>
    </row>
    <row r="255" spans="1:84" s="469" customFormat="1" ht="15" customHeight="1" x14ac:dyDescent="0.25">
      <c r="A255" s="468"/>
      <c r="B255" s="468"/>
      <c r="C255" s="647"/>
      <c r="D255" s="648"/>
      <c r="F255" s="519"/>
      <c r="G255" s="519"/>
      <c r="H255" s="518"/>
      <c r="I255" s="519"/>
      <c r="J255" s="650"/>
      <c r="K255" s="650"/>
      <c r="L255" s="650"/>
      <c r="M255" s="650"/>
      <c r="N255" s="650"/>
      <c r="O255" s="650"/>
      <c r="P255" s="650"/>
      <c r="Q255" s="650"/>
      <c r="R255" s="650"/>
      <c r="S255" s="650"/>
      <c r="T255" s="650"/>
      <c r="U255" s="650"/>
      <c r="V255" s="650"/>
      <c r="W255" s="603"/>
      <c r="X255" s="603"/>
      <c r="Y255" s="603"/>
      <c r="Z255" s="603"/>
      <c r="AA255" s="654"/>
      <c r="AB255" s="654"/>
      <c r="AC255" s="654"/>
      <c r="AD255" s="654"/>
      <c r="AE255" s="654"/>
      <c r="AF255" s="654"/>
      <c r="AG255" s="654"/>
      <c r="AH255" s="654"/>
      <c r="AI255" s="654"/>
      <c r="AJ255" s="654"/>
      <c r="AK255" s="654"/>
      <c r="AL255" s="654"/>
      <c r="AM255" s="654"/>
      <c r="AN255" s="654"/>
      <c r="AO255" s="654"/>
      <c r="AP255" s="655"/>
      <c r="AQ255" s="654"/>
      <c r="AR255" s="654"/>
      <c r="AS255" s="654"/>
      <c r="AT255" s="654"/>
      <c r="AU255" s="654"/>
      <c r="AV255" s="654"/>
      <c r="AW255" s="654"/>
      <c r="AX255" s="654"/>
      <c r="AY255" s="654"/>
      <c r="AZ255" s="654"/>
      <c r="BA255" s="654"/>
      <c r="BB255" s="654"/>
      <c r="BC255" s="654"/>
      <c r="BD255" s="654"/>
      <c r="BE255" s="654"/>
      <c r="BF255" s="654"/>
      <c r="BG255" s="654"/>
      <c r="BH255" s="654"/>
      <c r="BI255" s="654"/>
      <c r="BJ255" s="654"/>
      <c r="BK255" s="654"/>
      <c r="BL255" s="654"/>
      <c r="BM255" s="654"/>
      <c r="BN255" s="654"/>
      <c r="BO255" s="654"/>
      <c r="BP255" s="654"/>
      <c r="BQ255" s="654"/>
      <c r="BR255" s="654"/>
      <c r="BS255" s="654"/>
      <c r="BT255" s="654"/>
      <c r="BU255" s="654"/>
      <c r="BW255" s="468"/>
      <c r="BX255" s="656"/>
      <c r="BY255" s="657"/>
      <c r="BZ255" s="657"/>
      <c r="CA255" s="657"/>
      <c r="CD255" s="468"/>
      <c r="CE255" s="468"/>
      <c r="CF255" s="468"/>
    </row>
    <row r="256" spans="1:84" s="469" customFormat="1" ht="15" customHeight="1" x14ac:dyDescent="0.25">
      <c r="A256" s="468"/>
      <c r="B256" s="468"/>
      <c r="C256" s="647"/>
      <c r="D256" s="648"/>
      <c r="F256" s="519"/>
      <c r="G256" s="519"/>
      <c r="H256" s="518"/>
      <c r="I256" s="519"/>
      <c r="J256" s="650"/>
      <c r="K256" s="650"/>
      <c r="L256" s="650"/>
      <c r="M256" s="650"/>
      <c r="N256" s="650"/>
      <c r="O256" s="650"/>
      <c r="P256" s="650"/>
      <c r="Q256" s="650"/>
      <c r="R256" s="650"/>
      <c r="S256" s="650"/>
      <c r="T256" s="650"/>
      <c r="U256" s="650"/>
      <c r="V256" s="650"/>
      <c r="W256" s="603"/>
      <c r="X256" s="603"/>
      <c r="Y256" s="603"/>
      <c r="Z256" s="603"/>
      <c r="AA256" s="654"/>
      <c r="AB256" s="654"/>
      <c r="AC256" s="654"/>
      <c r="AD256" s="654"/>
      <c r="AE256" s="654"/>
      <c r="AF256" s="654"/>
      <c r="AG256" s="654"/>
      <c r="AH256" s="654"/>
      <c r="AI256" s="654"/>
      <c r="AJ256" s="654"/>
      <c r="AK256" s="654"/>
      <c r="AL256" s="654"/>
      <c r="AM256" s="654"/>
      <c r="AN256" s="654"/>
      <c r="AO256" s="654"/>
      <c r="AP256" s="655"/>
      <c r="AQ256" s="654"/>
      <c r="AR256" s="654"/>
      <c r="AS256" s="654"/>
      <c r="AT256" s="654"/>
      <c r="AU256" s="654"/>
      <c r="AV256" s="654"/>
      <c r="AW256" s="654"/>
      <c r="AX256" s="654"/>
      <c r="AY256" s="654"/>
      <c r="AZ256" s="654"/>
      <c r="BA256" s="654"/>
      <c r="BB256" s="654"/>
      <c r="BC256" s="654"/>
      <c r="BD256" s="654"/>
      <c r="BE256" s="654"/>
      <c r="BF256" s="654"/>
      <c r="BG256" s="654"/>
      <c r="BH256" s="654"/>
      <c r="BI256" s="654"/>
      <c r="BJ256" s="654"/>
      <c r="BK256" s="654"/>
      <c r="BL256" s="654"/>
      <c r="BM256" s="654"/>
      <c r="BN256" s="654"/>
      <c r="BO256" s="654"/>
      <c r="BP256" s="654"/>
      <c r="BQ256" s="654"/>
      <c r="BR256" s="654"/>
      <c r="BS256" s="654"/>
      <c r="BT256" s="654"/>
      <c r="BU256" s="654"/>
      <c r="BW256" s="468"/>
      <c r="BX256" s="656"/>
      <c r="BY256" s="657"/>
      <c r="BZ256" s="657"/>
      <c r="CA256" s="657"/>
      <c r="CD256" s="468"/>
      <c r="CE256" s="468"/>
      <c r="CF256" s="468"/>
    </row>
    <row r="257" spans="1:84" s="469" customFormat="1" ht="15" customHeight="1" x14ac:dyDescent="0.25">
      <c r="A257" s="468"/>
      <c r="B257" s="468"/>
      <c r="C257" s="647"/>
      <c r="D257" s="648"/>
      <c r="F257" s="519"/>
      <c r="G257" s="519"/>
      <c r="H257" s="518"/>
      <c r="I257" s="519"/>
      <c r="J257" s="650"/>
      <c r="K257" s="650"/>
      <c r="L257" s="650"/>
      <c r="M257" s="650"/>
      <c r="N257" s="650"/>
      <c r="O257" s="650"/>
      <c r="P257" s="650"/>
      <c r="Q257" s="650"/>
      <c r="R257" s="650"/>
      <c r="S257" s="650"/>
      <c r="T257" s="650"/>
      <c r="U257" s="650"/>
      <c r="V257" s="650"/>
      <c r="W257" s="603"/>
      <c r="X257" s="603"/>
      <c r="Y257" s="603"/>
      <c r="Z257" s="603"/>
      <c r="AA257" s="654"/>
      <c r="AB257" s="654"/>
      <c r="AC257" s="654"/>
      <c r="AD257" s="654"/>
      <c r="AE257" s="654"/>
      <c r="AF257" s="654"/>
      <c r="AG257" s="654"/>
      <c r="AH257" s="654"/>
      <c r="AI257" s="654"/>
      <c r="AJ257" s="654"/>
      <c r="AK257" s="654"/>
      <c r="AL257" s="654"/>
      <c r="AM257" s="654"/>
      <c r="AN257" s="654"/>
      <c r="AO257" s="654"/>
      <c r="AP257" s="655"/>
      <c r="AQ257" s="654"/>
      <c r="AR257" s="654"/>
      <c r="AS257" s="654"/>
      <c r="AT257" s="654"/>
      <c r="AU257" s="654"/>
      <c r="AV257" s="654"/>
      <c r="AW257" s="654"/>
      <c r="AX257" s="654"/>
      <c r="AY257" s="654"/>
      <c r="AZ257" s="654"/>
      <c r="BA257" s="654"/>
      <c r="BB257" s="654"/>
      <c r="BC257" s="654"/>
      <c r="BD257" s="654"/>
      <c r="BE257" s="654"/>
      <c r="BF257" s="654"/>
      <c r="BG257" s="654"/>
      <c r="BH257" s="654"/>
      <c r="BI257" s="654"/>
      <c r="BJ257" s="654"/>
      <c r="BK257" s="654"/>
      <c r="BL257" s="654"/>
      <c r="BM257" s="654"/>
      <c r="BN257" s="654"/>
      <c r="BO257" s="654"/>
      <c r="BP257" s="654"/>
      <c r="BQ257" s="654"/>
      <c r="BR257" s="654"/>
      <c r="BS257" s="654"/>
      <c r="BT257" s="654"/>
      <c r="BU257" s="654"/>
      <c r="BW257" s="468"/>
      <c r="BX257" s="656"/>
      <c r="BY257" s="657"/>
      <c r="BZ257" s="657"/>
      <c r="CA257" s="657"/>
      <c r="CD257" s="468"/>
      <c r="CE257" s="468"/>
      <c r="CF257" s="468"/>
    </row>
    <row r="258" spans="1:84" s="469" customFormat="1" ht="15" customHeight="1" x14ac:dyDescent="0.25">
      <c r="A258" s="468"/>
      <c r="B258" s="468"/>
      <c r="C258" s="647"/>
      <c r="D258" s="648"/>
      <c r="F258" s="519"/>
      <c r="G258" s="519"/>
      <c r="H258" s="518"/>
      <c r="I258" s="519"/>
      <c r="J258" s="650"/>
      <c r="K258" s="650"/>
      <c r="L258" s="650"/>
      <c r="M258" s="650"/>
      <c r="N258" s="650"/>
      <c r="O258" s="650"/>
      <c r="P258" s="650"/>
      <c r="Q258" s="650"/>
      <c r="R258" s="650"/>
      <c r="S258" s="650"/>
      <c r="T258" s="650"/>
      <c r="U258" s="650"/>
      <c r="V258" s="650"/>
      <c r="W258" s="603"/>
      <c r="X258" s="603"/>
      <c r="Y258" s="603"/>
      <c r="Z258" s="603"/>
      <c r="AA258" s="654"/>
      <c r="AB258" s="654"/>
      <c r="AC258" s="654"/>
      <c r="AD258" s="654"/>
      <c r="AE258" s="654"/>
      <c r="AF258" s="654"/>
      <c r="AG258" s="654"/>
      <c r="AH258" s="654"/>
      <c r="AI258" s="654"/>
      <c r="AJ258" s="654"/>
      <c r="AK258" s="654"/>
      <c r="AL258" s="654"/>
      <c r="AM258" s="654"/>
      <c r="AN258" s="654"/>
      <c r="AO258" s="654"/>
      <c r="AP258" s="655"/>
      <c r="AQ258" s="654"/>
      <c r="AR258" s="654"/>
      <c r="AS258" s="654"/>
      <c r="AT258" s="654"/>
      <c r="AU258" s="654"/>
      <c r="AV258" s="654"/>
      <c r="AW258" s="654"/>
      <c r="AX258" s="654"/>
      <c r="AY258" s="654"/>
      <c r="AZ258" s="654"/>
      <c r="BA258" s="654"/>
      <c r="BB258" s="654"/>
      <c r="BC258" s="654"/>
      <c r="BD258" s="654"/>
      <c r="BE258" s="654"/>
      <c r="BF258" s="654"/>
      <c r="BG258" s="654"/>
      <c r="BH258" s="654"/>
      <c r="BI258" s="654"/>
      <c r="BJ258" s="654"/>
      <c r="BK258" s="654"/>
      <c r="BL258" s="654"/>
      <c r="BM258" s="654"/>
      <c r="BN258" s="654"/>
      <c r="BO258" s="654"/>
      <c r="BP258" s="654"/>
      <c r="BQ258" s="654"/>
      <c r="BR258" s="654"/>
      <c r="BS258" s="654"/>
      <c r="BT258" s="654"/>
      <c r="BU258" s="654"/>
      <c r="BW258" s="468"/>
      <c r="BX258" s="656"/>
      <c r="BY258" s="657"/>
      <c r="BZ258" s="657"/>
      <c r="CA258" s="657"/>
      <c r="CD258" s="468"/>
      <c r="CE258" s="468"/>
      <c r="CF258" s="468"/>
    </row>
    <row r="259" spans="1:84" s="469" customFormat="1" ht="15" customHeight="1" x14ac:dyDescent="0.25">
      <c r="A259" s="468"/>
      <c r="B259" s="468"/>
      <c r="C259" s="647"/>
      <c r="D259" s="648"/>
      <c r="F259" s="519"/>
      <c r="G259" s="519"/>
      <c r="H259" s="518"/>
      <c r="I259" s="519"/>
      <c r="J259" s="650"/>
      <c r="K259" s="650"/>
      <c r="L259" s="650"/>
      <c r="M259" s="650"/>
      <c r="N259" s="650"/>
      <c r="O259" s="650"/>
      <c r="P259" s="650"/>
      <c r="Q259" s="650"/>
      <c r="R259" s="650"/>
      <c r="S259" s="650"/>
      <c r="T259" s="650"/>
      <c r="U259" s="650"/>
      <c r="V259" s="650"/>
      <c r="W259" s="603"/>
      <c r="X259" s="603"/>
      <c r="Y259" s="603"/>
      <c r="Z259" s="603"/>
      <c r="AA259" s="654"/>
      <c r="AB259" s="654"/>
      <c r="AC259" s="654"/>
      <c r="AD259" s="654"/>
      <c r="AE259" s="654"/>
      <c r="AF259" s="654"/>
      <c r="AG259" s="654"/>
      <c r="AH259" s="654"/>
      <c r="AI259" s="654"/>
      <c r="AJ259" s="654"/>
      <c r="AK259" s="654"/>
      <c r="AL259" s="654"/>
      <c r="AM259" s="654"/>
      <c r="AN259" s="654"/>
      <c r="AO259" s="654"/>
      <c r="AP259" s="655"/>
      <c r="AQ259" s="654"/>
      <c r="AR259" s="654"/>
      <c r="AS259" s="654"/>
      <c r="AT259" s="654"/>
      <c r="AU259" s="654"/>
      <c r="AV259" s="654"/>
      <c r="AW259" s="654"/>
      <c r="AX259" s="654"/>
      <c r="AY259" s="654"/>
      <c r="AZ259" s="654"/>
      <c r="BA259" s="654"/>
      <c r="BB259" s="654"/>
      <c r="BC259" s="654"/>
      <c r="BD259" s="654"/>
      <c r="BE259" s="654"/>
      <c r="BF259" s="654"/>
      <c r="BG259" s="654"/>
      <c r="BH259" s="654"/>
      <c r="BI259" s="654"/>
      <c r="BJ259" s="654"/>
      <c r="BK259" s="654"/>
      <c r="BL259" s="654"/>
      <c r="BM259" s="654"/>
      <c r="BN259" s="654"/>
      <c r="BO259" s="654"/>
      <c r="BP259" s="654"/>
      <c r="BQ259" s="654"/>
      <c r="BR259" s="654"/>
      <c r="BS259" s="654"/>
      <c r="BT259" s="654"/>
      <c r="BU259" s="654"/>
      <c r="BW259" s="468"/>
      <c r="BX259" s="656"/>
      <c r="BY259" s="657"/>
      <c r="BZ259" s="657"/>
      <c r="CA259" s="657"/>
      <c r="CD259" s="468"/>
      <c r="CE259" s="468"/>
      <c r="CF259" s="468"/>
    </row>
    <row r="260" spans="1:84" s="469" customFormat="1" ht="15" customHeight="1" x14ac:dyDescent="0.25">
      <c r="A260" s="468"/>
      <c r="B260" s="468"/>
      <c r="C260" s="647"/>
      <c r="D260" s="648"/>
      <c r="F260" s="519"/>
      <c r="G260" s="519"/>
      <c r="H260" s="518"/>
      <c r="I260" s="519"/>
      <c r="J260" s="650"/>
      <c r="K260" s="650"/>
      <c r="L260" s="650"/>
      <c r="M260" s="650"/>
      <c r="N260" s="650"/>
      <c r="O260" s="650"/>
      <c r="P260" s="650"/>
      <c r="Q260" s="650"/>
      <c r="R260" s="650"/>
      <c r="S260" s="650"/>
      <c r="T260" s="650"/>
      <c r="U260" s="650"/>
      <c r="V260" s="650"/>
      <c r="W260" s="603"/>
      <c r="X260" s="603"/>
      <c r="Y260" s="603"/>
      <c r="Z260" s="603"/>
      <c r="AA260" s="654"/>
      <c r="AB260" s="654"/>
      <c r="AC260" s="654"/>
      <c r="AD260" s="654"/>
      <c r="AE260" s="654"/>
      <c r="AF260" s="654"/>
      <c r="AG260" s="654"/>
      <c r="AH260" s="654"/>
      <c r="AI260" s="654"/>
      <c r="AJ260" s="654"/>
      <c r="AK260" s="654"/>
      <c r="AL260" s="654"/>
      <c r="AM260" s="654"/>
      <c r="AN260" s="654"/>
      <c r="AO260" s="654"/>
      <c r="AP260" s="655"/>
      <c r="AQ260" s="654"/>
      <c r="AR260" s="654"/>
      <c r="AS260" s="654"/>
      <c r="AT260" s="654"/>
      <c r="AU260" s="654"/>
      <c r="AV260" s="654"/>
      <c r="AW260" s="654"/>
      <c r="AX260" s="654"/>
      <c r="AY260" s="654"/>
      <c r="AZ260" s="654"/>
      <c r="BA260" s="654"/>
      <c r="BB260" s="654"/>
      <c r="BC260" s="654"/>
      <c r="BD260" s="654"/>
      <c r="BE260" s="654"/>
      <c r="BF260" s="654"/>
      <c r="BG260" s="654"/>
      <c r="BH260" s="654"/>
      <c r="BI260" s="654"/>
      <c r="BJ260" s="654"/>
      <c r="BK260" s="654"/>
      <c r="BL260" s="654"/>
      <c r="BM260" s="654"/>
      <c r="BN260" s="654"/>
      <c r="BO260" s="654"/>
      <c r="BP260" s="654"/>
      <c r="BQ260" s="654"/>
      <c r="BR260" s="654"/>
      <c r="BS260" s="654"/>
      <c r="BT260" s="654"/>
      <c r="BU260" s="654"/>
      <c r="BW260" s="468"/>
      <c r="BX260" s="656"/>
      <c r="BY260" s="657"/>
      <c r="BZ260" s="657"/>
      <c r="CA260" s="657"/>
      <c r="CD260" s="468"/>
      <c r="CE260" s="468"/>
      <c r="CF260" s="468"/>
    </row>
    <row r="261" spans="1:84" s="469" customFormat="1" ht="15" customHeight="1" x14ac:dyDescent="0.25">
      <c r="A261" s="468"/>
      <c r="B261" s="468"/>
      <c r="C261" s="647"/>
      <c r="D261" s="648"/>
      <c r="F261" s="519"/>
      <c r="G261" s="519"/>
      <c r="H261" s="518"/>
      <c r="I261" s="519"/>
      <c r="J261" s="650"/>
      <c r="K261" s="650"/>
      <c r="L261" s="650"/>
      <c r="M261" s="650"/>
      <c r="N261" s="650"/>
      <c r="O261" s="650"/>
      <c r="P261" s="650"/>
      <c r="Q261" s="650"/>
      <c r="R261" s="650"/>
      <c r="S261" s="650"/>
      <c r="T261" s="650"/>
      <c r="U261" s="650"/>
      <c r="V261" s="650"/>
      <c r="W261" s="603"/>
      <c r="X261" s="603"/>
      <c r="Y261" s="603"/>
      <c r="Z261" s="603"/>
      <c r="AA261" s="654"/>
      <c r="AB261" s="654"/>
      <c r="AC261" s="654"/>
      <c r="AD261" s="654"/>
      <c r="AE261" s="654"/>
      <c r="AF261" s="654"/>
      <c r="AG261" s="654"/>
      <c r="AH261" s="654"/>
      <c r="AI261" s="654"/>
      <c r="AJ261" s="654"/>
      <c r="AK261" s="654"/>
      <c r="AL261" s="654"/>
      <c r="AM261" s="654"/>
      <c r="AN261" s="654"/>
      <c r="AO261" s="654"/>
      <c r="AP261" s="655"/>
      <c r="AQ261" s="654"/>
      <c r="AR261" s="654"/>
      <c r="AS261" s="654"/>
      <c r="AT261" s="654"/>
      <c r="AU261" s="654"/>
      <c r="AV261" s="654"/>
      <c r="AW261" s="654"/>
      <c r="AX261" s="654"/>
      <c r="AY261" s="654"/>
      <c r="AZ261" s="654"/>
      <c r="BA261" s="654"/>
      <c r="BB261" s="654"/>
      <c r="BC261" s="654"/>
      <c r="BD261" s="654"/>
      <c r="BE261" s="654"/>
      <c r="BF261" s="654"/>
      <c r="BG261" s="654"/>
      <c r="BH261" s="654"/>
      <c r="BI261" s="654"/>
      <c r="BJ261" s="654"/>
      <c r="BK261" s="654"/>
      <c r="BL261" s="654"/>
      <c r="BM261" s="654"/>
      <c r="BN261" s="654"/>
      <c r="BO261" s="654"/>
      <c r="BP261" s="654"/>
      <c r="BQ261" s="654"/>
      <c r="BR261" s="654"/>
      <c r="BS261" s="654"/>
      <c r="BT261" s="654"/>
      <c r="BU261" s="654"/>
      <c r="BW261" s="468"/>
      <c r="BX261" s="656"/>
      <c r="BY261" s="657"/>
      <c r="BZ261" s="657"/>
      <c r="CA261" s="657"/>
      <c r="CD261" s="468"/>
      <c r="CE261" s="468"/>
      <c r="CF261" s="468"/>
    </row>
    <row r="262" spans="1:84" s="469" customFormat="1" ht="15" customHeight="1" x14ac:dyDescent="0.25">
      <c r="A262" s="468"/>
      <c r="B262" s="468"/>
      <c r="C262" s="647"/>
      <c r="D262" s="648"/>
      <c r="F262" s="519"/>
      <c r="G262" s="519"/>
      <c r="H262" s="518"/>
      <c r="I262" s="519"/>
      <c r="J262" s="650"/>
      <c r="K262" s="650"/>
      <c r="L262" s="650"/>
      <c r="M262" s="650"/>
      <c r="N262" s="650"/>
      <c r="O262" s="650"/>
      <c r="P262" s="650"/>
      <c r="Q262" s="650"/>
      <c r="R262" s="650"/>
      <c r="S262" s="650"/>
      <c r="T262" s="650"/>
      <c r="U262" s="650"/>
      <c r="V262" s="650"/>
      <c r="W262" s="603"/>
      <c r="X262" s="603"/>
      <c r="Y262" s="603"/>
      <c r="Z262" s="603"/>
      <c r="AA262" s="654"/>
      <c r="AB262" s="654"/>
      <c r="AC262" s="654"/>
      <c r="AD262" s="654"/>
      <c r="AE262" s="654"/>
      <c r="AF262" s="654"/>
      <c r="AG262" s="654"/>
      <c r="AH262" s="654"/>
      <c r="AI262" s="654"/>
      <c r="AJ262" s="654"/>
      <c r="AK262" s="654"/>
      <c r="AL262" s="654"/>
      <c r="AM262" s="654"/>
      <c r="AN262" s="654"/>
      <c r="AO262" s="654"/>
      <c r="AP262" s="655"/>
      <c r="AQ262" s="654"/>
      <c r="AR262" s="654"/>
      <c r="AS262" s="654"/>
      <c r="AT262" s="654"/>
      <c r="AU262" s="654"/>
      <c r="AV262" s="654"/>
      <c r="AW262" s="654"/>
      <c r="AX262" s="654"/>
      <c r="AY262" s="654"/>
      <c r="AZ262" s="654"/>
      <c r="BA262" s="654"/>
      <c r="BB262" s="654"/>
      <c r="BC262" s="654"/>
      <c r="BD262" s="654"/>
      <c r="BE262" s="654"/>
      <c r="BF262" s="654"/>
      <c r="BG262" s="654"/>
      <c r="BH262" s="654"/>
      <c r="BI262" s="654"/>
      <c r="BJ262" s="654"/>
      <c r="BK262" s="654"/>
      <c r="BL262" s="654"/>
      <c r="BM262" s="654"/>
      <c r="BN262" s="654"/>
      <c r="BO262" s="654"/>
      <c r="BP262" s="654"/>
      <c r="BQ262" s="654"/>
      <c r="BR262" s="654"/>
      <c r="BS262" s="654"/>
      <c r="BT262" s="654"/>
      <c r="BU262" s="654"/>
      <c r="BW262" s="468"/>
      <c r="BX262" s="656"/>
      <c r="BY262" s="657"/>
      <c r="BZ262" s="657"/>
      <c r="CA262" s="657"/>
      <c r="CD262" s="468"/>
      <c r="CE262" s="468"/>
      <c r="CF262" s="468"/>
    </row>
    <row r="263" spans="1:84" s="469" customFormat="1" ht="15" customHeight="1" x14ac:dyDescent="0.25">
      <c r="A263" s="468"/>
      <c r="B263" s="468"/>
      <c r="C263" s="647"/>
      <c r="D263" s="648"/>
      <c r="F263" s="519"/>
      <c r="G263" s="519"/>
      <c r="H263" s="518"/>
      <c r="I263" s="519"/>
      <c r="J263" s="650"/>
      <c r="K263" s="650"/>
      <c r="L263" s="650"/>
      <c r="M263" s="650"/>
      <c r="N263" s="650"/>
      <c r="O263" s="650"/>
      <c r="P263" s="650"/>
      <c r="Q263" s="650"/>
      <c r="R263" s="650"/>
      <c r="S263" s="650"/>
      <c r="T263" s="650"/>
      <c r="U263" s="650"/>
      <c r="V263" s="650"/>
      <c r="W263" s="603"/>
      <c r="X263" s="603"/>
      <c r="Y263" s="603"/>
      <c r="Z263" s="603"/>
      <c r="AA263" s="654"/>
      <c r="AB263" s="654"/>
      <c r="AC263" s="654"/>
      <c r="AD263" s="654"/>
      <c r="AE263" s="654"/>
      <c r="AF263" s="654"/>
      <c r="AG263" s="654"/>
      <c r="AH263" s="654"/>
      <c r="AI263" s="654"/>
      <c r="AJ263" s="654"/>
      <c r="AK263" s="654"/>
      <c r="AL263" s="654"/>
      <c r="AM263" s="654"/>
      <c r="AN263" s="654"/>
      <c r="AO263" s="654"/>
      <c r="AP263" s="655"/>
      <c r="AQ263" s="654"/>
      <c r="AR263" s="654"/>
      <c r="AS263" s="654"/>
      <c r="AT263" s="654"/>
      <c r="AU263" s="654"/>
      <c r="AV263" s="654"/>
      <c r="AW263" s="654"/>
      <c r="AX263" s="654"/>
      <c r="AY263" s="654"/>
      <c r="AZ263" s="654"/>
      <c r="BA263" s="654"/>
      <c r="BB263" s="654"/>
      <c r="BC263" s="654"/>
      <c r="BD263" s="654"/>
      <c r="BE263" s="654"/>
      <c r="BF263" s="654"/>
      <c r="BG263" s="654"/>
      <c r="BH263" s="654"/>
      <c r="BI263" s="654"/>
      <c r="BJ263" s="654"/>
      <c r="BK263" s="654"/>
      <c r="BL263" s="654"/>
      <c r="BM263" s="654"/>
      <c r="BN263" s="654"/>
      <c r="BO263" s="654"/>
      <c r="BP263" s="654"/>
      <c r="BQ263" s="654"/>
      <c r="BR263" s="654"/>
      <c r="BS263" s="654"/>
      <c r="BT263" s="654"/>
      <c r="BU263" s="654"/>
      <c r="BW263" s="468"/>
      <c r="BX263" s="656"/>
      <c r="BY263" s="657"/>
      <c r="BZ263" s="657"/>
      <c r="CA263" s="657"/>
      <c r="CD263" s="468"/>
      <c r="CE263" s="468"/>
      <c r="CF263" s="468"/>
    </row>
    <row r="264" spans="1:84" s="469" customFormat="1" ht="15" customHeight="1" x14ac:dyDescent="0.25">
      <c r="A264" s="468"/>
      <c r="B264" s="468"/>
      <c r="C264" s="647"/>
      <c r="D264" s="648"/>
      <c r="F264" s="519"/>
      <c r="G264" s="519"/>
      <c r="H264" s="518"/>
      <c r="I264" s="519"/>
      <c r="J264" s="650"/>
      <c r="K264" s="650"/>
      <c r="L264" s="650"/>
      <c r="M264" s="650"/>
      <c r="N264" s="650"/>
      <c r="O264" s="650"/>
      <c r="P264" s="650"/>
      <c r="Q264" s="650"/>
      <c r="R264" s="650"/>
      <c r="S264" s="650"/>
      <c r="T264" s="650"/>
      <c r="U264" s="650"/>
      <c r="V264" s="650"/>
      <c r="W264" s="603"/>
      <c r="X264" s="603"/>
      <c r="Y264" s="603"/>
      <c r="Z264" s="603"/>
      <c r="AA264" s="654"/>
      <c r="AB264" s="654"/>
      <c r="AC264" s="654"/>
      <c r="AD264" s="654"/>
      <c r="AE264" s="654"/>
      <c r="AF264" s="654"/>
      <c r="AG264" s="654"/>
      <c r="AH264" s="654"/>
      <c r="AI264" s="654"/>
      <c r="AJ264" s="654"/>
      <c r="AK264" s="654"/>
      <c r="AL264" s="654"/>
      <c r="AM264" s="654"/>
      <c r="AN264" s="654"/>
      <c r="AO264" s="654"/>
      <c r="AP264" s="655"/>
      <c r="AQ264" s="654"/>
      <c r="AR264" s="654"/>
      <c r="AS264" s="654"/>
      <c r="AT264" s="654"/>
      <c r="AU264" s="654"/>
      <c r="AV264" s="654"/>
      <c r="AW264" s="654"/>
      <c r="AX264" s="654"/>
      <c r="AY264" s="654"/>
      <c r="AZ264" s="654"/>
      <c r="BA264" s="654"/>
      <c r="BB264" s="654"/>
      <c r="BC264" s="654"/>
      <c r="BD264" s="654"/>
      <c r="BE264" s="654"/>
      <c r="BF264" s="654"/>
      <c r="BG264" s="654"/>
      <c r="BH264" s="654"/>
      <c r="BI264" s="654"/>
      <c r="BJ264" s="654"/>
      <c r="BK264" s="654"/>
      <c r="BL264" s="654"/>
      <c r="BM264" s="654"/>
      <c r="BN264" s="654"/>
      <c r="BO264" s="654"/>
      <c r="BP264" s="654"/>
      <c r="BQ264" s="654"/>
      <c r="BR264" s="654"/>
      <c r="BS264" s="654"/>
      <c r="BT264" s="654"/>
      <c r="BU264" s="654"/>
      <c r="BW264" s="468"/>
      <c r="BX264" s="656"/>
      <c r="BY264" s="657"/>
      <c r="BZ264" s="657"/>
      <c r="CA264" s="657"/>
      <c r="CD264" s="468"/>
      <c r="CE264" s="468"/>
      <c r="CF264" s="468"/>
    </row>
    <row r="265" spans="1:84" s="469" customFormat="1" ht="15" customHeight="1" x14ac:dyDescent="0.25">
      <c r="A265" s="468"/>
      <c r="B265" s="468"/>
      <c r="C265" s="647"/>
      <c r="D265" s="648"/>
      <c r="F265" s="519"/>
      <c r="G265" s="519"/>
      <c r="H265" s="518"/>
      <c r="I265" s="519"/>
      <c r="J265" s="650"/>
      <c r="K265" s="650"/>
      <c r="L265" s="650"/>
      <c r="M265" s="650"/>
      <c r="N265" s="650"/>
      <c r="O265" s="650"/>
      <c r="P265" s="650"/>
      <c r="Q265" s="650"/>
      <c r="R265" s="650"/>
      <c r="S265" s="650"/>
      <c r="T265" s="650"/>
      <c r="U265" s="650"/>
      <c r="V265" s="650"/>
      <c r="W265" s="603"/>
      <c r="X265" s="603"/>
      <c r="Y265" s="603"/>
      <c r="Z265" s="603"/>
      <c r="AA265" s="654"/>
      <c r="AB265" s="654"/>
      <c r="AC265" s="654"/>
      <c r="AD265" s="654"/>
      <c r="AE265" s="654"/>
      <c r="AF265" s="654"/>
      <c r="AG265" s="654"/>
      <c r="AH265" s="654"/>
      <c r="AI265" s="654"/>
      <c r="AJ265" s="654"/>
      <c r="AK265" s="654"/>
      <c r="AL265" s="654"/>
      <c r="AM265" s="654"/>
      <c r="AN265" s="654"/>
      <c r="AO265" s="654"/>
      <c r="AP265" s="655"/>
      <c r="AQ265" s="654"/>
      <c r="AR265" s="654"/>
      <c r="AS265" s="654"/>
      <c r="AT265" s="654"/>
      <c r="AU265" s="654"/>
      <c r="AV265" s="654"/>
      <c r="AW265" s="654"/>
      <c r="AX265" s="654"/>
      <c r="AY265" s="654"/>
      <c r="AZ265" s="654"/>
      <c r="BA265" s="654"/>
      <c r="BB265" s="654"/>
      <c r="BC265" s="654"/>
      <c r="BD265" s="654"/>
      <c r="BE265" s="654"/>
      <c r="BF265" s="654"/>
      <c r="BG265" s="654"/>
      <c r="BH265" s="654"/>
      <c r="BI265" s="654"/>
      <c r="BJ265" s="654"/>
      <c r="BK265" s="654"/>
      <c r="BL265" s="654"/>
      <c r="BM265" s="654"/>
      <c r="BN265" s="654"/>
      <c r="BO265" s="654"/>
      <c r="BP265" s="654"/>
      <c r="BQ265" s="654"/>
      <c r="BR265" s="654"/>
      <c r="BS265" s="654"/>
      <c r="BT265" s="654"/>
      <c r="BU265" s="654"/>
      <c r="BW265" s="468"/>
      <c r="BX265" s="656"/>
      <c r="BY265" s="657"/>
      <c r="BZ265" s="657"/>
      <c r="CA265" s="657"/>
      <c r="CD265" s="468"/>
      <c r="CE265" s="468"/>
      <c r="CF265" s="468"/>
    </row>
    <row r="266" spans="1:84" s="469" customFormat="1" ht="15" customHeight="1" x14ac:dyDescent="0.25">
      <c r="A266" s="468"/>
      <c r="B266" s="468"/>
      <c r="C266" s="647"/>
      <c r="D266" s="648"/>
      <c r="F266" s="519"/>
      <c r="G266" s="519"/>
      <c r="H266" s="518"/>
      <c r="I266" s="519"/>
      <c r="J266" s="650"/>
      <c r="K266" s="650"/>
      <c r="L266" s="650"/>
      <c r="M266" s="650"/>
      <c r="N266" s="650"/>
      <c r="O266" s="650"/>
      <c r="P266" s="650"/>
      <c r="Q266" s="650"/>
      <c r="R266" s="650"/>
      <c r="S266" s="650"/>
      <c r="T266" s="650"/>
      <c r="U266" s="650"/>
      <c r="V266" s="650"/>
      <c r="W266" s="603"/>
      <c r="X266" s="603"/>
      <c r="Y266" s="603"/>
      <c r="Z266" s="603"/>
      <c r="AA266" s="654"/>
      <c r="AB266" s="654"/>
      <c r="AC266" s="654"/>
      <c r="AD266" s="654"/>
      <c r="AE266" s="654"/>
      <c r="AF266" s="654"/>
      <c r="AG266" s="654"/>
      <c r="AH266" s="654"/>
      <c r="AI266" s="654"/>
      <c r="AJ266" s="654"/>
      <c r="AK266" s="654"/>
      <c r="AL266" s="654"/>
      <c r="AM266" s="654"/>
      <c r="AN266" s="654"/>
      <c r="AO266" s="654"/>
      <c r="AP266" s="655"/>
      <c r="AQ266" s="654"/>
      <c r="AR266" s="654"/>
      <c r="AS266" s="654"/>
      <c r="AT266" s="654"/>
      <c r="AU266" s="654"/>
      <c r="AV266" s="654"/>
      <c r="AW266" s="654"/>
      <c r="AX266" s="654"/>
      <c r="AY266" s="654"/>
      <c r="AZ266" s="654"/>
      <c r="BA266" s="654"/>
      <c r="BB266" s="654"/>
      <c r="BC266" s="654"/>
      <c r="BD266" s="654"/>
      <c r="BE266" s="654"/>
      <c r="BF266" s="654"/>
      <c r="BG266" s="654"/>
      <c r="BH266" s="654"/>
      <c r="BI266" s="654"/>
      <c r="BJ266" s="654"/>
      <c r="BK266" s="654"/>
      <c r="BL266" s="654"/>
      <c r="BM266" s="654"/>
      <c r="BN266" s="654"/>
      <c r="BO266" s="654"/>
      <c r="BP266" s="654"/>
      <c r="BQ266" s="654"/>
      <c r="BR266" s="654"/>
      <c r="BS266" s="654"/>
      <c r="BT266" s="654"/>
      <c r="BU266" s="654"/>
      <c r="BW266" s="468"/>
      <c r="BX266" s="656"/>
      <c r="BY266" s="657"/>
      <c r="BZ266" s="657"/>
      <c r="CA266" s="657"/>
      <c r="CD266" s="468"/>
      <c r="CE266" s="468"/>
      <c r="CF266" s="468"/>
    </row>
    <row r="267" spans="1:84" s="469" customFormat="1" ht="15" customHeight="1" x14ac:dyDescent="0.25">
      <c r="A267" s="468"/>
      <c r="B267" s="468"/>
      <c r="C267" s="647"/>
      <c r="D267" s="648"/>
      <c r="F267" s="519"/>
      <c r="G267" s="519"/>
      <c r="H267" s="518"/>
      <c r="I267" s="519"/>
      <c r="J267" s="650"/>
      <c r="K267" s="650"/>
      <c r="L267" s="650"/>
      <c r="M267" s="650"/>
      <c r="N267" s="650"/>
      <c r="O267" s="650"/>
      <c r="P267" s="650"/>
      <c r="Q267" s="650"/>
      <c r="R267" s="650"/>
      <c r="S267" s="650"/>
      <c r="T267" s="650"/>
      <c r="U267" s="650"/>
      <c r="V267" s="650"/>
      <c r="W267" s="603"/>
      <c r="X267" s="603"/>
      <c r="Y267" s="603"/>
      <c r="Z267" s="603"/>
      <c r="AA267" s="654"/>
      <c r="AB267" s="654"/>
      <c r="AC267" s="654"/>
      <c r="AD267" s="654"/>
      <c r="AE267" s="654"/>
      <c r="AF267" s="654"/>
      <c r="AG267" s="654"/>
      <c r="AH267" s="654"/>
      <c r="AI267" s="654"/>
      <c r="AJ267" s="654"/>
      <c r="AK267" s="654"/>
      <c r="AL267" s="654"/>
      <c r="AM267" s="654"/>
      <c r="AN267" s="654"/>
      <c r="AO267" s="654"/>
      <c r="AP267" s="655"/>
      <c r="AQ267" s="654"/>
      <c r="AR267" s="654"/>
      <c r="AS267" s="654"/>
      <c r="AT267" s="654"/>
      <c r="AU267" s="654"/>
      <c r="AV267" s="654"/>
      <c r="AW267" s="654"/>
      <c r="AX267" s="654"/>
      <c r="AY267" s="654"/>
      <c r="AZ267" s="654"/>
      <c r="BA267" s="654"/>
      <c r="BB267" s="654"/>
      <c r="BC267" s="654"/>
      <c r="BD267" s="654"/>
      <c r="BE267" s="654"/>
      <c r="BF267" s="654"/>
      <c r="BG267" s="654"/>
      <c r="BH267" s="654"/>
      <c r="BI267" s="654"/>
      <c r="BJ267" s="654"/>
      <c r="BK267" s="654"/>
      <c r="BL267" s="654"/>
      <c r="BM267" s="654"/>
      <c r="BN267" s="654"/>
      <c r="BO267" s="654"/>
      <c r="BP267" s="654"/>
      <c r="BQ267" s="654"/>
      <c r="BR267" s="654"/>
      <c r="BS267" s="654"/>
      <c r="BT267" s="654"/>
      <c r="BU267" s="654"/>
      <c r="BW267" s="468"/>
      <c r="BX267" s="656"/>
      <c r="BY267" s="657"/>
      <c r="BZ267" s="657"/>
      <c r="CA267" s="657"/>
      <c r="CD267" s="468"/>
      <c r="CE267" s="468"/>
      <c r="CF267" s="468"/>
    </row>
    <row r="268" spans="1:84" s="469" customFormat="1" ht="15" customHeight="1" x14ac:dyDescent="0.25">
      <c r="A268" s="468"/>
      <c r="B268" s="468"/>
      <c r="C268" s="647"/>
      <c r="D268" s="648"/>
      <c r="F268" s="519"/>
      <c r="G268" s="519"/>
      <c r="H268" s="518"/>
      <c r="I268" s="519"/>
      <c r="J268" s="650"/>
      <c r="K268" s="650"/>
      <c r="L268" s="650"/>
      <c r="M268" s="650"/>
      <c r="N268" s="650"/>
      <c r="O268" s="650"/>
      <c r="P268" s="650"/>
      <c r="Q268" s="650"/>
      <c r="R268" s="650"/>
      <c r="S268" s="650"/>
      <c r="T268" s="650"/>
      <c r="U268" s="650"/>
      <c r="V268" s="650"/>
      <c r="W268" s="603"/>
      <c r="X268" s="603"/>
      <c r="Y268" s="603"/>
      <c r="Z268" s="603"/>
      <c r="AA268" s="654"/>
      <c r="AB268" s="654"/>
      <c r="AC268" s="654"/>
      <c r="AD268" s="654"/>
      <c r="AE268" s="654"/>
      <c r="AF268" s="654"/>
      <c r="AG268" s="654"/>
      <c r="AH268" s="654"/>
      <c r="AI268" s="654"/>
      <c r="AJ268" s="654"/>
      <c r="AK268" s="654"/>
      <c r="AL268" s="654"/>
      <c r="AM268" s="654"/>
      <c r="AN268" s="654"/>
      <c r="AO268" s="654"/>
      <c r="AP268" s="655"/>
      <c r="AQ268" s="654"/>
      <c r="AR268" s="654"/>
      <c r="AS268" s="654"/>
      <c r="AT268" s="654"/>
      <c r="AU268" s="654"/>
      <c r="AV268" s="654"/>
      <c r="AW268" s="654"/>
      <c r="AX268" s="654"/>
      <c r="AY268" s="654"/>
      <c r="AZ268" s="654"/>
      <c r="BA268" s="654"/>
      <c r="BB268" s="654"/>
      <c r="BC268" s="654"/>
      <c r="BD268" s="654"/>
      <c r="BE268" s="654"/>
      <c r="BF268" s="654"/>
      <c r="BG268" s="654"/>
      <c r="BH268" s="654"/>
      <c r="BI268" s="654"/>
      <c r="BJ268" s="654"/>
      <c r="BK268" s="654"/>
      <c r="BL268" s="654"/>
      <c r="BM268" s="654"/>
      <c r="BN268" s="654"/>
      <c r="BO268" s="654"/>
      <c r="BP268" s="654"/>
      <c r="BQ268" s="654"/>
      <c r="BR268" s="654"/>
      <c r="BS268" s="654"/>
      <c r="BT268" s="654"/>
      <c r="BU268" s="654"/>
      <c r="BW268" s="468"/>
      <c r="BX268" s="656"/>
      <c r="BY268" s="657"/>
      <c r="BZ268" s="657"/>
      <c r="CA268" s="657"/>
      <c r="CD268" s="468"/>
      <c r="CE268" s="468"/>
      <c r="CF268" s="468"/>
    </row>
    <row r="269" spans="1:84" s="469" customFormat="1" ht="15" customHeight="1" x14ac:dyDescent="0.25">
      <c r="A269" s="468"/>
      <c r="B269" s="468"/>
      <c r="C269" s="647"/>
      <c r="D269" s="648"/>
      <c r="F269" s="519"/>
      <c r="G269" s="519"/>
      <c r="H269" s="518"/>
      <c r="I269" s="519"/>
      <c r="J269" s="650"/>
      <c r="K269" s="650"/>
      <c r="L269" s="650"/>
      <c r="M269" s="650"/>
      <c r="N269" s="650"/>
      <c r="O269" s="650"/>
      <c r="P269" s="650"/>
      <c r="Q269" s="650"/>
      <c r="R269" s="650"/>
      <c r="S269" s="650"/>
      <c r="T269" s="650"/>
      <c r="U269" s="650"/>
      <c r="V269" s="650"/>
      <c r="W269" s="603"/>
      <c r="X269" s="603"/>
      <c r="Y269" s="603"/>
      <c r="Z269" s="603"/>
      <c r="AA269" s="654"/>
      <c r="AB269" s="654"/>
      <c r="AC269" s="654"/>
      <c r="AD269" s="654"/>
      <c r="AE269" s="654"/>
      <c r="AF269" s="654"/>
      <c r="AG269" s="654"/>
      <c r="AH269" s="654"/>
      <c r="AI269" s="654"/>
      <c r="AJ269" s="654"/>
      <c r="AK269" s="654"/>
      <c r="AL269" s="654"/>
      <c r="AM269" s="654"/>
      <c r="AN269" s="654"/>
      <c r="AO269" s="654"/>
      <c r="AP269" s="655"/>
      <c r="AQ269" s="654"/>
      <c r="AR269" s="654"/>
      <c r="AS269" s="654"/>
      <c r="AT269" s="654"/>
      <c r="AU269" s="654"/>
      <c r="AV269" s="654"/>
      <c r="AW269" s="654"/>
      <c r="AX269" s="654"/>
      <c r="AY269" s="654"/>
      <c r="AZ269" s="654"/>
      <c r="BA269" s="654"/>
      <c r="BB269" s="654"/>
      <c r="BC269" s="654"/>
      <c r="BD269" s="654"/>
      <c r="BE269" s="654"/>
      <c r="BF269" s="654"/>
      <c r="BG269" s="654"/>
      <c r="BH269" s="654"/>
      <c r="BI269" s="654"/>
      <c r="BJ269" s="654"/>
      <c r="BK269" s="654"/>
      <c r="BL269" s="654"/>
      <c r="BM269" s="654"/>
      <c r="BN269" s="654"/>
      <c r="BO269" s="654"/>
      <c r="BP269" s="654"/>
      <c r="BQ269" s="654"/>
      <c r="BR269" s="654"/>
      <c r="BS269" s="654"/>
      <c r="BT269" s="654"/>
      <c r="BU269" s="654"/>
      <c r="BW269" s="468"/>
      <c r="BX269" s="656"/>
      <c r="BY269" s="657"/>
      <c r="BZ269" s="657"/>
      <c r="CA269" s="657"/>
      <c r="CD269" s="468"/>
      <c r="CE269" s="468"/>
      <c r="CF269" s="468"/>
    </row>
    <row r="270" spans="1:84" s="469" customFormat="1" ht="15" customHeight="1" x14ac:dyDescent="0.25">
      <c r="A270" s="468"/>
      <c r="B270" s="468"/>
      <c r="C270" s="647"/>
      <c r="D270" s="648"/>
      <c r="F270" s="519"/>
      <c r="G270" s="519"/>
      <c r="H270" s="518"/>
      <c r="I270" s="519"/>
      <c r="J270" s="650"/>
      <c r="K270" s="650"/>
      <c r="L270" s="650"/>
      <c r="M270" s="650"/>
      <c r="N270" s="650"/>
      <c r="O270" s="650"/>
      <c r="P270" s="650"/>
      <c r="Q270" s="650"/>
      <c r="R270" s="650"/>
      <c r="S270" s="650"/>
      <c r="T270" s="650"/>
      <c r="U270" s="650"/>
      <c r="V270" s="650"/>
      <c r="W270" s="603"/>
      <c r="X270" s="603"/>
      <c r="Y270" s="603"/>
      <c r="Z270" s="603"/>
      <c r="AA270" s="654"/>
      <c r="AB270" s="654"/>
      <c r="AC270" s="654"/>
      <c r="AD270" s="654"/>
      <c r="AE270" s="654"/>
      <c r="AF270" s="654"/>
      <c r="AG270" s="654"/>
      <c r="AH270" s="654"/>
      <c r="AI270" s="654"/>
      <c r="AJ270" s="654"/>
      <c r="AK270" s="654"/>
      <c r="AL270" s="654"/>
      <c r="AM270" s="654"/>
      <c r="AN270" s="654"/>
      <c r="AO270" s="654"/>
      <c r="AP270" s="655"/>
      <c r="AQ270" s="654"/>
      <c r="AR270" s="654"/>
      <c r="AS270" s="654"/>
      <c r="AT270" s="654"/>
      <c r="AU270" s="654"/>
      <c r="AV270" s="654"/>
      <c r="AW270" s="654"/>
      <c r="AX270" s="654"/>
      <c r="AY270" s="654"/>
      <c r="AZ270" s="654"/>
      <c r="BA270" s="654"/>
      <c r="BB270" s="654"/>
      <c r="BC270" s="654"/>
      <c r="BD270" s="654"/>
      <c r="BE270" s="654"/>
      <c r="BF270" s="654"/>
      <c r="BG270" s="654"/>
      <c r="BH270" s="654"/>
      <c r="BI270" s="654"/>
      <c r="BJ270" s="654"/>
      <c r="BK270" s="654"/>
      <c r="BL270" s="654"/>
      <c r="BM270" s="654"/>
      <c r="BN270" s="654"/>
      <c r="BO270" s="654"/>
      <c r="BP270" s="654"/>
      <c r="BQ270" s="654"/>
      <c r="BR270" s="654"/>
      <c r="BS270" s="654"/>
      <c r="BT270" s="654"/>
      <c r="BU270" s="654"/>
      <c r="BW270" s="468"/>
      <c r="BX270" s="656"/>
      <c r="BY270" s="657"/>
      <c r="BZ270" s="657"/>
      <c r="CA270" s="657"/>
      <c r="CD270" s="468"/>
      <c r="CE270" s="468"/>
      <c r="CF270" s="468"/>
    </row>
    <row r="271" spans="1:84" s="469" customFormat="1" ht="15" customHeight="1" x14ac:dyDescent="0.25">
      <c r="A271" s="468"/>
      <c r="B271" s="468"/>
      <c r="C271" s="647"/>
      <c r="D271" s="648"/>
      <c r="F271" s="519"/>
      <c r="G271" s="519"/>
      <c r="H271" s="518"/>
      <c r="I271" s="519"/>
      <c r="J271" s="650"/>
      <c r="K271" s="650"/>
      <c r="L271" s="650"/>
      <c r="M271" s="650"/>
      <c r="N271" s="650"/>
      <c r="O271" s="650"/>
      <c r="P271" s="650"/>
      <c r="Q271" s="650"/>
      <c r="R271" s="650"/>
      <c r="S271" s="650"/>
      <c r="T271" s="650"/>
      <c r="U271" s="650"/>
      <c r="V271" s="650"/>
      <c r="W271" s="603"/>
      <c r="X271" s="603"/>
      <c r="Y271" s="603"/>
      <c r="Z271" s="603"/>
      <c r="AA271" s="654"/>
      <c r="AB271" s="654"/>
      <c r="AC271" s="654"/>
      <c r="AD271" s="654"/>
      <c r="AE271" s="654"/>
      <c r="AF271" s="654"/>
      <c r="AG271" s="654"/>
      <c r="AH271" s="654"/>
      <c r="AI271" s="654"/>
      <c r="AJ271" s="654"/>
      <c r="AK271" s="654"/>
      <c r="AL271" s="654"/>
      <c r="AM271" s="654"/>
      <c r="AN271" s="654"/>
      <c r="AO271" s="654"/>
      <c r="AP271" s="655"/>
      <c r="AQ271" s="654"/>
      <c r="AR271" s="654"/>
      <c r="AS271" s="654"/>
      <c r="AT271" s="654"/>
      <c r="AU271" s="654"/>
      <c r="AV271" s="654"/>
      <c r="AW271" s="654"/>
      <c r="AX271" s="654"/>
      <c r="AY271" s="654"/>
      <c r="AZ271" s="654"/>
      <c r="BA271" s="654"/>
      <c r="BB271" s="654"/>
      <c r="BC271" s="654"/>
      <c r="BD271" s="654"/>
      <c r="BE271" s="654"/>
      <c r="BF271" s="654"/>
      <c r="BG271" s="654"/>
      <c r="BH271" s="654"/>
      <c r="BI271" s="654"/>
      <c r="BJ271" s="654"/>
      <c r="BK271" s="654"/>
      <c r="BL271" s="654"/>
      <c r="BM271" s="654"/>
      <c r="BN271" s="654"/>
      <c r="BO271" s="654"/>
      <c r="BP271" s="654"/>
      <c r="BQ271" s="654"/>
      <c r="BR271" s="654"/>
      <c r="BS271" s="654"/>
      <c r="BT271" s="654"/>
      <c r="BU271" s="654"/>
      <c r="BW271" s="468"/>
      <c r="BX271" s="656"/>
      <c r="BY271" s="657"/>
      <c r="BZ271" s="657"/>
      <c r="CA271" s="657"/>
      <c r="CD271" s="468"/>
      <c r="CE271" s="468"/>
      <c r="CF271" s="468"/>
    </row>
    <row r="272" spans="1:84" s="469" customFormat="1" ht="15" customHeight="1" x14ac:dyDescent="0.25">
      <c r="A272" s="468"/>
      <c r="B272" s="468"/>
      <c r="C272" s="647"/>
      <c r="D272" s="648"/>
      <c r="F272" s="519"/>
      <c r="G272" s="519"/>
      <c r="H272" s="518"/>
      <c r="I272" s="519"/>
      <c r="J272" s="650"/>
      <c r="K272" s="650"/>
      <c r="L272" s="650"/>
      <c r="M272" s="650"/>
      <c r="N272" s="650"/>
      <c r="O272" s="650"/>
      <c r="P272" s="650"/>
      <c r="Q272" s="650"/>
      <c r="R272" s="650"/>
      <c r="S272" s="650"/>
      <c r="T272" s="650"/>
      <c r="U272" s="650"/>
      <c r="V272" s="650"/>
      <c r="W272" s="603"/>
      <c r="X272" s="603"/>
      <c r="Y272" s="603"/>
      <c r="Z272" s="603"/>
      <c r="AA272" s="654"/>
      <c r="AB272" s="654"/>
      <c r="AC272" s="654"/>
      <c r="AD272" s="654"/>
      <c r="AE272" s="654"/>
      <c r="AF272" s="654"/>
      <c r="AG272" s="654"/>
      <c r="AH272" s="654"/>
      <c r="AI272" s="654"/>
      <c r="AJ272" s="654"/>
      <c r="AK272" s="654"/>
      <c r="AL272" s="654"/>
      <c r="AM272" s="654"/>
      <c r="AN272" s="654"/>
      <c r="AO272" s="654"/>
      <c r="AP272" s="655"/>
      <c r="AQ272" s="654"/>
      <c r="AR272" s="654"/>
      <c r="AS272" s="654"/>
      <c r="AT272" s="654"/>
      <c r="AU272" s="654"/>
      <c r="AV272" s="654"/>
      <c r="AW272" s="654"/>
      <c r="AX272" s="654"/>
      <c r="AY272" s="654"/>
      <c r="AZ272" s="654"/>
      <c r="BA272" s="654"/>
      <c r="BB272" s="654"/>
      <c r="BC272" s="654"/>
      <c r="BD272" s="654"/>
      <c r="BE272" s="654"/>
      <c r="BF272" s="654"/>
      <c r="BG272" s="654"/>
      <c r="BH272" s="654"/>
      <c r="BI272" s="654"/>
      <c r="BJ272" s="654"/>
      <c r="BK272" s="654"/>
      <c r="BL272" s="654"/>
      <c r="BM272" s="654"/>
      <c r="BN272" s="654"/>
      <c r="BO272" s="654"/>
      <c r="BP272" s="654"/>
      <c r="BQ272" s="654"/>
      <c r="BR272" s="654"/>
      <c r="BS272" s="654"/>
      <c r="BT272" s="654"/>
      <c r="BU272" s="654"/>
      <c r="BW272" s="468"/>
      <c r="BX272" s="656"/>
      <c r="BY272" s="657"/>
      <c r="BZ272" s="657"/>
      <c r="CA272" s="657"/>
      <c r="CD272" s="468"/>
      <c r="CE272" s="468"/>
      <c r="CF272" s="468"/>
    </row>
    <row r="273" spans="1:84" s="469" customFormat="1" ht="15" customHeight="1" x14ac:dyDescent="0.25">
      <c r="A273" s="468"/>
      <c r="B273" s="468"/>
      <c r="C273" s="647"/>
      <c r="D273" s="648"/>
      <c r="F273" s="519"/>
      <c r="G273" s="519"/>
      <c r="H273" s="518"/>
      <c r="I273" s="519"/>
      <c r="J273" s="650"/>
      <c r="K273" s="650"/>
      <c r="L273" s="650"/>
      <c r="M273" s="650"/>
      <c r="N273" s="650"/>
      <c r="O273" s="650"/>
      <c r="P273" s="650"/>
      <c r="Q273" s="650"/>
      <c r="R273" s="650"/>
      <c r="S273" s="650"/>
      <c r="T273" s="650"/>
      <c r="U273" s="650"/>
      <c r="V273" s="650"/>
      <c r="W273" s="603"/>
      <c r="X273" s="603"/>
      <c r="Y273" s="603"/>
      <c r="Z273" s="603"/>
      <c r="AA273" s="654"/>
      <c r="AB273" s="654"/>
      <c r="AC273" s="654"/>
      <c r="AD273" s="654"/>
      <c r="AE273" s="654"/>
      <c r="AF273" s="654"/>
      <c r="AG273" s="654"/>
      <c r="AH273" s="654"/>
      <c r="AI273" s="654"/>
      <c r="AJ273" s="654"/>
      <c r="AK273" s="654"/>
      <c r="AL273" s="654"/>
      <c r="AM273" s="654"/>
      <c r="AN273" s="654"/>
      <c r="AO273" s="654"/>
      <c r="AP273" s="655"/>
      <c r="AQ273" s="654"/>
      <c r="AR273" s="654"/>
      <c r="AS273" s="654"/>
      <c r="AT273" s="654"/>
      <c r="AU273" s="654"/>
      <c r="AV273" s="654"/>
      <c r="AW273" s="654"/>
      <c r="AX273" s="654"/>
      <c r="AY273" s="654"/>
      <c r="AZ273" s="654"/>
      <c r="BA273" s="654"/>
      <c r="BB273" s="654"/>
      <c r="BC273" s="654"/>
      <c r="BD273" s="654"/>
      <c r="BE273" s="654"/>
      <c r="BF273" s="654"/>
      <c r="BG273" s="654"/>
      <c r="BH273" s="654"/>
      <c r="BI273" s="654"/>
      <c r="BJ273" s="654"/>
      <c r="BK273" s="654"/>
      <c r="BL273" s="654"/>
      <c r="BM273" s="654"/>
      <c r="BN273" s="654"/>
      <c r="BO273" s="654"/>
      <c r="BP273" s="654"/>
      <c r="BQ273" s="654"/>
      <c r="BR273" s="654"/>
      <c r="BS273" s="654"/>
      <c r="BT273" s="654"/>
      <c r="BU273" s="654"/>
      <c r="BW273" s="468"/>
      <c r="BX273" s="656"/>
      <c r="BY273" s="657"/>
      <c r="BZ273" s="657"/>
      <c r="CA273" s="657"/>
      <c r="CD273" s="468"/>
      <c r="CE273" s="468"/>
      <c r="CF273" s="468"/>
    </row>
    <row r="274" spans="1:84" s="469" customFormat="1" ht="15" customHeight="1" x14ac:dyDescent="0.25">
      <c r="A274" s="468"/>
      <c r="B274" s="468"/>
      <c r="C274" s="647"/>
      <c r="D274" s="648"/>
      <c r="F274" s="519"/>
      <c r="G274" s="519"/>
      <c r="H274" s="518"/>
      <c r="I274" s="519"/>
      <c r="J274" s="650"/>
      <c r="K274" s="650"/>
      <c r="L274" s="650"/>
      <c r="M274" s="650"/>
      <c r="N274" s="650"/>
      <c r="O274" s="650"/>
      <c r="P274" s="650"/>
      <c r="Q274" s="650"/>
      <c r="R274" s="650"/>
      <c r="S274" s="650"/>
      <c r="T274" s="650"/>
      <c r="U274" s="650"/>
      <c r="V274" s="650"/>
      <c r="W274" s="603"/>
      <c r="X274" s="603"/>
      <c r="Y274" s="603"/>
      <c r="Z274" s="603"/>
      <c r="AA274" s="654"/>
      <c r="AB274" s="654"/>
      <c r="AC274" s="654"/>
      <c r="AD274" s="654"/>
      <c r="AE274" s="654"/>
      <c r="AF274" s="654"/>
      <c r="AG274" s="654"/>
      <c r="AH274" s="654"/>
      <c r="AI274" s="654"/>
      <c r="AJ274" s="654"/>
      <c r="AK274" s="654"/>
      <c r="AL274" s="654"/>
      <c r="AM274" s="654"/>
      <c r="AN274" s="654"/>
      <c r="AO274" s="654"/>
      <c r="AP274" s="655"/>
      <c r="AQ274" s="654"/>
      <c r="AR274" s="654"/>
      <c r="AS274" s="654"/>
      <c r="AT274" s="654"/>
      <c r="AU274" s="654"/>
      <c r="AV274" s="654"/>
      <c r="AW274" s="654"/>
      <c r="AX274" s="654"/>
      <c r="AY274" s="654"/>
      <c r="AZ274" s="654"/>
      <c r="BA274" s="654"/>
      <c r="BB274" s="654"/>
      <c r="BC274" s="654"/>
      <c r="BD274" s="654"/>
      <c r="BE274" s="654"/>
      <c r="BF274" s="654"/>
      <c r="BG274" s="654"/>
      <c r="BH274" s="654"/>
      <c r="BI274" s="654"/>
      <c r="BJ274" s="654"/>
      <c r="BK274" s="654"/>
      <c r="BL274" s="654"/>
      <c r="BM274" s="654"/>
      <c r="BN274" s="654"/>
      <c r="BO274" s="654"/>
      <c r="BP274" s="654"/>
      <c r="BQ274" s="654"/>
      <c r="BR274" s="654"/>
      <c r="BS274" s="654"/>
      <c r="BT274" s="654"/>
      <c r="BU274" s="654"/>
      <c r="BW274" s="468"/>
      <c r="BX274" s="656"/>
      <c r="BY274" s="657"/>
      <c r="BZ274" s="657"/>
      <c r="CA274" s="657"/>
      <c r="CD274" s="468"/>
      <c r="CE274" s="468"/>
      <c r="CF274" s="468"/>
    </row>
    <row r="275" spans="1:84" s="469" customFormat="1" ht="15" customHeight="1" x14ac:dyDescent="0.25">
      <c r="A275" s="468"/>
      <c r="B275" s="468"/>
      <c r="C275" s="647"/>
      <c r="D275" s="648"/>
      <c r="F275" s="519"/>
      <c r="G275" s="519"/>
      <c r="H275" s="518"/>
      <c r="I275" s="519"/>
      <c r="J275" s="650"/>
      <c r="K275" s="650"/>
      <c r="L275" s="650"/>
      <c r="M275" s="650"/>
      <c r="N275" s="650"/>
      <c r="O275" s="650"/>
      <c r="P275" s="650"/>
      <c r="Q275" s="650"/>
      <c r="R275" s="650"/>
      <c r="S275" s="650"/>
      <c r="T275" s="650"/>
      <c r="U275" s="650"/>
      <c r="V275" s="650"/>
      <c r="W275" s="603"/>
      <c r="X275" s="603"/>
      <c r="Y275" s="603"/>
      <c r="Z275" s="603"/>
      <c r="AA275" s="654"/>
      <c r="AB275" s="654"/>
      <c r="AC275" s="654"/>
      <c r="AD275" s="654"/>
      <c r="AE275" s="654"/>
      <c r="AF275" s="654"/>
      <c r="AG275" s="654"/>
      <c r="AH275" s="654"/>
      <c r="AI275" s="654"/>
      <c r="AJ275" s="654"/>
      <c r="AK275" s="654"/>
      <c r="AL275" s="654"/>
      <c r="AM275" s="654"/>
      <c r="AN275" s="654"/>
      <c r="AO275" s="654"/>
      <c r="AP275" s="655"/>
      <c r="AQ275" s="654"/>
      <c r="AR275" s="654"/>
      <c r="AS275" s="654"/>
      <c r="AT275" s="654"/>
      <c r="AU275" s="654"/>
      <c r="AV275" s="654"/>
      <c r="AW275" s="654"/>
      <c r="AX275" s="654"/>
      <c r="AY275" s="654"/>
      <c r="AZ275" s="654"/>
      <c r="BA275" s="654"/>
      <c r="BB275" s="654"/>
      <c r="BC275" s="654"/>
      <c r="BD275" s="654"/>
      <c r="BE275" s="654"/>
      <c r="BF275" s="654"/>
      <c r="BG275" s="654"/>
      <c r="BH275" s="654"/>
      <c r="BI275" s="654"/>
      <c r="BJ275" s="654"/>
      <c r="BK275" s="654"/>
      <c r="BL275" s="654"/>
      <c r="BM275" s="654"/>
      <c r="BN275" s="654"/>
      <c r="BO275" s="654"/>
      <c r="BP275" s="654"/>
      <c r="BQ275" s="654"/>
      <c r="BR275" s="654"/>
      <c r="BS275" s="654"/>
      <c r="BT275" s="654"/>
      <c r="BU275" s="654"/>
      <c r="BW275" s="468"/>
      <c r="BX275" s="656"/>
      <c r="BY275" s="657"/>
      <c r="BZ275" s="657"/>
      <c r="CA275" s="657"/>
      <c r="CD275" s="468"/>
      <c r="CE275" s="468"/>
      <c r="CF275" s="468"/>
    </row>
    <row r="276" spans="1:84" s="469" customFormat="1" ht="15" customHeight="1" x14ac:dyDescent="0.25">
      <c r="A276" s="468"/>
      <c r="B276" s="468"/>
      <c r="C276" s="647"/>
      <c r="D276" s="648"/>
      <c r="F276" s="519"/>
      <c r="G276" s="519"/>
      <c r="H276" s="518"/>
      <c r="I276" s="519"/>
      <c r="J276" s="650"/>
      <c r="K276" s="650"/>
      <c r="L276" s="650"/>
      <c r="M276" s="650"/>
      <c r="N276" s="650"/>
      <c r="O276" s="650"/>
      <c r="P276" s="650"/>
      <c r="Q276" s="650"/>
      <c r="R276" s="650"/>
      <c r="S276" s="650"/>
      <c r="T276" s="650"/>
      <c r="U276" s="650"/>
      <c r="V276" s="650"/>
      <c r="W276" s="603"/>
      <c r="X276" s="603"/>
      <c r="Y276" s="603"/>
      <c r="Z276" s="603"/>
      <c r="AA276" s="654"/>
      <c r="AB276" s="654"/>
      <c r="AC276" s="654"/>
      <c r="AD276" s="654"/>
      <c r="AE276" s="654"/>
      <c r="AF276" s="654"/>
      <c r="AG276" s="654"/>
      <c r="AH276" s="654"/>
      <c r="AI276" s="654"/>
      <c r="AJ276" s="654"/>
      <c r="AK276" s="654"/>
      <c r="AL276" s="654"/>
      <c r="AM276" s="654"/>
      <c r="AN276" s="654"/>
      <c r="AO276" s="654"/>
      <c r="AP276" s="655"/>
      <c r="AQ276" s="654"/>
      <c r="AR276" s="654"/>
      <c r="AS276" s="654"/>
      <c r="AT276" s="654"/>
      <c r="AU276" s="654"/>
      <c r="AV276" s="654"/>
      <c r="AW276" s="654"/>
      <c r="AX276" s="654"/>
      <c r="AY276" s="654"/>
      <c r="AZ276" s="654"/>
      <c r="BA276" s="654"/>
      <c r="BB276" s="654"/>
      <c r="BC276" s="654"/>
      <c r="BD276" s="654"/>
      <c r="BE276" s="654"/>
      <c r="BF276" s="654"/>
      <c r="BG276" s="654"/>
      <c r="BH276" s="654"/>
      <c r="BI276" s="654"/>
      <c r="BJ276" s="654"/>
      <c r="BK276" s="654"/>
      <c r="BL276" s="654"/>
      <c r="BM276" s="654"/>
      <c r="BN276" s="654"/>
      <c r="BO276" s="654"/>
      <c r="BP276" s="654"/>
      <c r="BQ276" s="654"/>
      <c r="BR276" s="654"/>
      <c r="BS276" s="654"/>
      <c r="BT276" s="654"/>
      <c r="BU276" s="654"/>
      <c r="BW276" s="468"/>
      <c r="BX276" s="656"/>
      <c r="BY276" s="657"/>
      <c r="BZ276" s="657"/>
      <c r="CA276" s="657"/>
      <c r="CD276" s="468"/>
      <c r="CE276" s="468"/>
      <c r="CF276" s="468"/>
    </row>
    <row r="277" spans="1:84" s="469" customFormat="1" ht="15" customHeight="1" x14ac:dyDescent="0.25">
      <c r="A277" s="468"/>
      <c r="B277" s="468"/>
      <c r="C277" s="647"/>
      <c r="D277" s="648"/>
      <c r="F277" s="519"/>
      <c r="G277" s="519"/>
      <c r="H277" s="518"/>
      <c r="I277" s="519"/>
      <c r="J277" s="650"/>
      <c r="K277" s="650"/>
      <c r="L277" s="650"/>
      <c r="M277" s="650"/>
      <c r="N277" s="650"/>
      <c r="O277" s="650"/>
      <c r="P277" s="650"/>
      <c r="Q277" s="650"/>
      <c r="R277" s="650"/>
      <c r="S277" s="650"/>
      <c r="T277" s="650"/>
      <c r="U277" s="650"/>
      <c r="V277" s="650"/>
      <c r="W277" s="603"/>
      <c r="X277" s="603"/>
      <c r="Y277" s="603"/>
      <c r="Z277" s="603"/>
      <c r="AA277" s="654"/>
      <c r="AB277" s="654"/>
      <c r="AC277" s="654"/>
      <c r="AD277" s="654"/>
      <c r="AE277" s="654"/>
      <c r="AF277" s="654"/>
      <c r="AG277" s="654"/>
      <c r="AH277" s="654"/>
      <c r="AI277" s="654"/>
      <c r="AJ277" s="654"/>
      <c r="AK277" s="654"/>
      <c r="AL277" s="654"/>
      <c r="AM277" s="654"/>
      <c r="AN277" s="654"/>
      <c r="AO277" s="654"/>
      <c r="AP277" s="655"/>
      <c r="AQ277" s="654"/>
      <c r="AR277" s="654"/>
      <c r="AS277" s="654"/>
      <c r="AT277" s="654"/>
      <c r="AU277" s="654"/>
      <c r="AV277" s="654"/>
      <c r="AW277" s="654"/>
      <c r="AX277" s="654"/>
      <c r="AY277" s="654"/>
      <c r="AZ277" s="654"/>
      <c r="BA277" s="654"/>
      <c r="BB277" s="654"/>
      <c r="BC277" s="654"/>
      <c r="BD277" s="654"/>
      <c r="BE277" s="654"/>
      <c r="BF277" s="654"/>
      <c r="BG277" s="654"/>
      <c r="BH277" s="654"/>
      <c r="BI277" s="654"/>
      <c r="BJ277" s="654"/>
      <c r="BK277" s="654"/>
      <c r="BL277" s="654"/>
      <c r="BM277" s="654"/>
      <c r="BN277" s="654"/>
      <c r="BO277" s="654"/>
      <c r="BP277" s="654"/>
      <c r="BQ277" s="654"/>
      <c r="BR277" s="654"/>
      <c r="BS277" s="654"/>
      <c r="BT277" s="654"/>
      <c r="BU277" s="654"/>
      <c r="BW277" s="468"/>
      <c r="BX277" s="656"/>
      <c r="BY277" s="657"/>
      <c r="BZ277" s="657"/>
      <c r="CA277" s="657"/>
      <c r="CD277" s="468"/>
      <c r="CE277" s="468"/>
      <c r="CF277" s="468"/>
    </row>
    <row r="278" spans="1:84" s="469" customFormat="1" ht="15" customHeight="1" x14ac:dyDescent="0.25">
      <c r="A278" s="468"/>
      <c r="B278" s="468"/>
      <c r="C278" s="647"/>
      <c r="D278" s="648"/>
      <c r="F278" s="519"/>
      <c r="G278" s="519"/>
      <c r="H278" s="518"/>
      <c r="I278" s="519"/>
      <c r="J278" s="650"/>
      <c r="K278" s="650"/>
      <c r="L278" s="650"/>
      <c r="M278" s="650"/>
      <c r="N278" s="650"/>
      <c r="O278" s="650"/>
      <c r="P278" s="650"/>
      <c r="Q278" s="650"/>
      <c r="R278" s="650"/>
      <c r="S278" s="650"/>
      <c r="T278" s="650"/>
      <c r="U278" s="650"/>
      <c r="V278" s="650"/>
      <c r="W278" s="603"/>
      <c r="X278" s="603"/>
      <c r="Y278" s="603"/>
      <c r="Z278" s="603"/>
      <c r="AA278" s="654"/>
      <c r="AB278" s="654"/>
      <c r="AC278" s="654"/>
      <c r="AD278" s="654"/>
      <c r="AE278" s="654"/>
      <c r="AF278" s="654"/>
      <c r="AG278" s="654"/>
      <c r="AH278" s="654"/>
      <c r="AI278" s="654"/>
      <c r="AJ278" s="654"/>
      <c r="AK278" s="654"/>
      <c r="AL278" s="654"/>
      <c r="AM278" s="654"/>
      <c r="AN278" s="654"/>
      <c r="AO278" s="654"/>
      <c r="AP278" s="655"/>
      <c r="AQ278" s="654"/>
      <c r="AR278" s="654"/>
      <c r="AS278" s="654"/>
      <c r="AT278" s="654"/>
      <c r="AU278" s="654"/>
      <c r="AV278" s="654"/>
      <c r="AW278" s="654"/>
      <c r="AX278" s="654"/>
      <c r="AY278" s="654"/>
      <c r="AZ278" s="654"/>
      <c r="BA278" s="654"/>
      <c r="BB278" s="654"/>
      <c r="BC278" s="654"/>
      <c r="BD278" s="654"/>
      <c r="BE278" s="654"/>
      <c r="BF278" s="654"/>
      <c r="BG278" s="654"/>
      <c r="BH278" s="654"/>
      <c r="BI278" s="654"/>
      <c r="BJ278" s="654"/>
      <c r="BK278" s="654"/>
      <c r="BL278" s="654"/>
      <c r="BM278" s="654"/>
      <c r="BN278" s="654"/>
      <c r="BO278" s="654"/>
      <c r="BP278" s="654"/>
      <c r="BQ278" s="654"/>
      <c r="BR278" s="654"/>
      <c r="BS278" s="654"/>
      <c r="BT278" s="654"/>
      <c r="BU278" s="654"/>
      <c r="BW278" s="468"/>
      <c r="BX278" s="656"/>
      <c r="BY278" s="657"/>
      <c r="BZ278" s="657"/>
      <c r="CA278" s="657"/>
      <c r="CD278" s="468"/>
      <c r="CE278" s="468"/>
      <c r="CF278" s="468"/>
    </row>
    <row r="279" spans="1:84" s="469" customFormat="1" ht="15" customHeight="1" x14ac:dyDescent="0.25">
      <c r="A279" s="468"/>
      <c r="B279" s="468"/>
      <c r="C279" s="647"/>
      <c r="D279" s="648"/>
      <c r="F279" s="519"/>
      <c r="G279" s="519"/>
      <c r="H279" s="518"/>
      <c r="I279" s="519"/>
      <c r="J279" s="650"/>
      <c r="K279" s="650"/>
      <c r="L279" s="650"/>
      <c r="M279" s="650"/>
      <c r="N279" s="650"/>
      <c r="O279" s="650"/>
      <c r="P279" s="650"/>
      <c r="Q279" s="650"/>
      <c r="R279" s="650"/>
      <c r="S279" s="650"/>
      <c r="T279" s="650"/>
      <c r="U279" s="650"/>
      <c r="V279" s="650"/>
      <c r="W279" s="603"/>
      <c r="X279" s="603"/>
      <c r="Y279" s="603"/>
      <c r="Z279" s="603"/>
      <c r="AA279" s="654"/>
      <c r="AB279" s="654"/>
      <c r="AC279" s="654"/>
      <c r="AD279" s="654"/>
      <c r="AE279" s="654"/>
      <c r="AF279" s="654"/>
      <c r="AG279" s="654"/>
      <c r="AH279" s="654"/>
      <c r="AI279" s="654"/>
      <c r="AJ279" s="654"/>
      <c r="AK279" s="654"/>
      <c r="AL279" s="654"/>
      <c r="AM279" s="654"/>
      <c r="AN279" s="654"/>
      <c r="AO279" s="654"/>
      <c r="AP279" s="655"/>
      <c r="AQ279" s="654"/>
      <c r="AR279" s="654"/>
      <c r="AS279" s="654"/>
      <c r="AT279" s="654"/>
      <c r="AU279" s="654"/>
      <c r="AV279" s="654"/>
      <c r="AW279" s="654"/>
      <c r="AX279" s="654"/>
      <c r="AY279" s="654"/>
      <c r="AZ279" s="654"/>
      <c r="BA279" s="654"/>
      <c r="BB279" s="654"/>
      <c r="BC279" s="654"/>
      <c r="BD279" s="654"/>
      <c r="BE279" s="654"/>
      <c r="BF279" s="654"/>
      <c r="BG279" s="654"/>
      <c r="BH279" s="654"/>
      <c r="BI279" s="654"/>
      <c r="BJ279" s="654"/>
      <c r="BK279" s="654"/>
      <c r="BL279" s="654"/>
      <c r="BM279" s="654"/>
      <c r="BN279" s="654"/>
      <c r="BO279" s="654"/>
      <c r="BP279" s="654"/>
      <c r="BQ279" s="654"/>
      <c r="BR279" s="654"/>
      <c r="BS279" s="654"/>
      <c r="BT279" s="654"/>
      <c r="BU279" s="654"/>
      <c r="BW279" s="468"/>
      <c r="BX279" s="656"/>
      <c r="BY279" s="657"/>
      <c r="BZ279" s="657"/>
      <c r="CA279" s="657"/>
      <c r="CD279" s="468"/>
      <c r="CE279" s="468"/>
      <c r="CF279" s="468"/>
    </row>
    <row r="280" spans="1:84" s="469" customFormat="1" ht="15" customHeight="1" x14ac:dyDescent="0.25">
      <c r="A280" s="468"/>
      <c r="B280" s="468"/>
      <c r="C280" s="647"/>
      <c r="D280" s="648"/>
      <c r="F280" s="519"/>
      <c r="G280" s="519"/>
      <c r="H280" s="518"/>
      <c r="I280" s="519"/>
      <c r="J280" s="650"/>
      <c r="K280" s="650"/>
      <c r="L280" s="650"/>
      <c r="M280" s="650"/>
      <c r="N280" s="650"/>
      <c r="O280" s="650"/>
      <c r="P280" s="650"/>
      <c r="Q280" s="650"/>
      <c r="R280" s="650"/>
      <c r="S280" s="650"/>
      <c r="T280" s="650"/>
      <c r="U280" s="650"/>
      <c r="V280" s="650"/>
      <c r="W280" s="603"/>
      <c r="X280" s="603"/>
      <c r="Y280" s="603"/>
      <c r="Z280" s="603"/>
      <c r="AA280" s="654"/>
      <c r="AB280" s="654"/>
      <c r="AC280" s="654"/>
      <c r="AD280" s="654"/>
      <c r="AE280" s="654"/>
      <c r="AF280" s="654"/>
      <c r="AG280" s="654"/>
      <c r="AH280" s="654"/>
      <c r="AI280" s="654"/>
      <c r="AJ280" s="654"/>
      <c r="AK280" s="654"/>
      <c r="AL280" s="654"/>
      <c r="AM280" s="654"/>
      <c r="AN280" s="654"/>
      <c r="AO280" s="654"/>
      <c r="AP280" s="655"/>
      <c r="AQ280" s="654"/>
      <c r="AR280" s="654"/>
      <c r="AS280" s="654"/>
      <c r="AT280" s="654"/>
      <c r="AU280" s="654"/>
      <c r="AV280" s="654"/>
      <c r="AW280" s="654"/>
      <c r="AX280" s="654"/>
      <c r="AY280" s="654"/>
      <c r="AZ280" s="654"/>
      <c r="BA280" s="654"/>
      <c r="BB280" s="654"/>
      <c r="BC280" s="654"/>
      <c r="BD280" s="654"/>
      <c r="BE280" s="654"/>
      <c r="BF280" s="654"/>
      <c r="BG280" s="654"/>
      <c r="BH280" s="654"/>
      <c r="BI280" s="654"/>
      <c r="BJ280" s="654"/>
      <c r="BK280" s="654"/>
      <c r="BL280" s="654"/>
      <c r="BM280" s="654"/>
      <c r="BN280" s="654"/>
      <c r="BO280" s="654"/>
      <c r="BP280" s="654"/>
      <c r="BQ280" s="654"/>
      <c r="BR280" s="654"/>
      <c r="BS280" s="654"/>
      <c r="BT280" s="654"/>
      <c r="BU280" s="654"/>
      <c r="BW280" s="468"/>
      <c r="BX280" s="656"/>
      <c r="BY280" s="657"/>
      <c r="BZ280" s="657"/>
      <c r="CA280" s="657"/>
      <c r="CD280" s="468"/>
      <c r="CE280" s="468"/>
      <c r="CF280" s="468"/>
    </row>
    <row r="281" spans="1:84" s="469" customFormat="1" ht="15" customHeight="1" x14ac:dyDescent="0.25">
      <c r="A281" s="468"/>
      <c r="B281" s="468"/>
      <c r="C281" s="647"/>
      <c r="D281" s="648"/>
      <c r="F281" s="519"/>
      <c r="G281" s="519"/>
      <c r="H281" s="518"/>
      <c r="I281" s="519"/>
      <c r="J281" s="650"/>
      <c r="K281" s="650"/>
      <c r="L281" s="650"/>
      <c r="M281" s="650"/>
      <c r="N281" s="650"/>
      <c r="O281" s="650"/>
      <c r="P281" s="650"/>
      <c r="Q281" s="650"/>
      <c r="R281" s="650"/>
      <c r="S281" s="650"/>
      <c r="T281" s="650"/>
      <c r="U281" s="650"/>
      <c r="V281" s="650"/>
      <c r="W281" s="603"/>
      <c r="X281" s="603"/>
      <c r="Y281" s="603"/>
      <c r="Z281" s="603"/>
      <c r="AA281" s="654"/>
      <c r="AB281" s="654"/>
      <c r="AC281" s="654"/>
      <c r="AD281" s="654"/>
      <c r="AE281" s="654"/>
      <c r="AF281" s="654"/>
      <c r="AG281" s="654"/>
      <c r="AH281" s="654"/>
      <c r="AI281" s="654"/>
      <c r="AJ281" s="654"/>
      <c r="AK281" s="654"/>
      <c r="AL281" s="654"/>
      <c r="AM281" s="654"/>
      <c r="AN281" s="654"/>
      <c r="AO281" s="654"/>
      <c r="AP281" s="655"/>
      <c r="AQ281" s="654"/>
      <c r="AR281" s="654"/>
      <c r="AS281" s="654"/>
      <c r="AT281" s="654"/>
      <c r="AU281" s="654"/>
      <c r="AV281" s="654"/>
      <c r="AW281" s="654"/>
      <c r="AX281" s="654"/>
      <c r="AY281" s="654"/>
      <c r="AZ281" s="654"/>
      <c r="BA281" s="654"/>
      <c r="BB281" s="654"/>
      <c r="BC281" s="654"/>
      <c r="BD281" s="654"/>
      <c r="BE281" s="654"/>
      <c r="BF281" s="654"/>
      <c r="BG281" s="654"/>
      <c r="BH281" s="654"/>
      <c r="BI281" s="654"/>
      <c r="BJ281" s="654"/>
      <c r="BK281" s="654"/>
      <c r="BL281" s="654"/>
      <c r="BM281" s="654"/>
      <c r="BN281" s="654"/>
      <c r="BO281" s="654"/>
      <c r="BP281" s="654"/>
      <c r="BQ281" s="654"/>
      <c r="BR281" s="654"/>
      <c r="BS281" s="654"/>
      <c r="BT281" s="654"/>
      <c r="BU281" s="654"/>
      <c r="BW281" s="468"/>
      <c r="BX281" s="656"/>
      <c r="BY281" s="657"/>
      <c r="BZ281" s="657"/>
      <c r="CA281" s="657"/>
      <c r="CD281" s="468"/>
      <c r="CE281" s="468"/>
      <c r="CF281" s="468"/>
    </row>
    <row r="282" spans="1:84" s="469" customFormat="1" ht="15" customHeight="1" x14ac:dyDescent="0.25">
      <c r="A282" s="468"/>
      <c r="B282" s="468"/>
      <c r="C282" s="647"/>
      <c r="D282" s="648"/>
      <c r="F282" s="519"/>
      <c r="G282" s="519"/>
      <c r="H282" s="518"/>
      <c r="I282" s="519"/>
      <c r="J282" s="650"/>
      <c r="K282" s="650"/>
      <c r="L282" s="650"/>
      <c r="M282" s="650"/>
      <c r="N282" s="650"/>
      <c r="O282" s="650"/>
      <c r="P282" s="650"/>
      <c r="Q282" s="650"/>
      <c r="R282" s="650"/>
      <c r="S282" s="650"/>
      <c r="T282" s="650"/>
      <c r="U282" s="650"/>
      <c r="V282" s="650"/>
      <c r="W282" s="603"/>
      <c r="X282" s="603"/>
      <c r="Y282" s="603"/>
      <c r="Z282" s="603"/>
      <c r="AA282" s="654"/>
      <c r="AB282" s="654"/>
      <c r="AC282" s="654"/>
      <c r="AD282" s="654"/>
      <c r="AE282" s="654"/>
      <c r="AF282" s="654"/>
      <c r="AG282" s="654"/>
      <c r="AH282" s="654"/>
      <c r="AI282" s="654"/>
      <c r="AJ282" s="654"/>
      <c r="AK282" s="654"/>
      <c r="AL282" s="654"/>
      <c r="AM282" s="654"/>
      <c r="AN282" s="654"/>
      <c r="AO282" s="654"/>
      <c r="AP282" s="655"/>
      <c r="AQ282" s="654"/>
      <c r="AR282" s="654"/>
      <c r="AS282" s="654"/>
      <c r="AT282" s="654"/>
      <c r="AU282" s="654"/>
      <c r="AV282" s="654"/>
      <c r="AW282" s="654"/>
      <c r="AX282" s="654"/>
      <c r="AY282" s="654"/>
      <c r="AZ282" s="654"/>
      <c r="BA282" s="654"/>
      <c r="BB282" s="654"/>
      <c r="BC282" s="654"/>
      <c r="BD282" s="654"/>
      <c r="BE282" s="654"/>
      <c r="BF282" s="654"/>
      <c r="BG282" s="654"/>
      <c r="BH282" s="654"/>
      <c r="BI282" s="654"/>
      <c r="BJ282" s="654"/>
      <c r="BK282" s="654"/>
      <c r="BL282" s="654"/>
      <c r="BM282" s="654"/>
      <c r="BN282" s="654"/>
      <c r="BO282" s="654"/>
      <c r="BP282" s="654"/>
      <c r="BQ282" s="654"/>
      <c r="BR282" s="654"/>
      <c r="BS282" s="654"/>
      <c r="BT282" s="654"/>
      <c r="BU282" s="654"/>
      <c r="BW282" s="468"/>
      <c r="BX282" s="656"/>
      <c r="BY282" s="657"/>
      <c r="BZ282" s="657"/>
      <c r="CA282" s="657"/>
      <c r="CD282" s="468"/>
      <c r="CE282" s="468"/>
      <c r="CF282" s="468"/>
    </row>
    <row r="283" spans="1:84" s="469" customFormat="1" ht="15" customHeight="1" x14ac:dyDescent="0.25">
      <c r="A283" s="468"/>
      <c r="B283" s="468"/>
      <c r="C283" s="647"/>
      <c r="D283" s="648"/>
      <c r="F283" s="519"/>
      <c r="G283" s="519"/>
      <c r="H283" s="518"/>
      <c r="I283" s="519"/>
      <c r="J283" s="650"/>
      <c r="K283" s="650"/>
      <c r="L283" s="650"/>
      <c r="M283" s="650"/>
      <c r="N283" s="650"/>
      <c r="O283" s="650"/>
      <c r="P283" s="650"/>
      <c r="Q283" s="650"/>
      <c r="R283" s="650"/>
      <c r="S283" s="650"/>
      <c r="T283" s="650"/>
      <c r="U283" s="650"/>
      <c r="V283" s="650"/>
      <c r="W283" s="603"/>
      <c r="X283" s="603"/>
      <c r="Y283" s="603"/>
      <c r="Z283" s="603"/>
      <c r="AA283" s="654"/>
      <c r="AB283" s="654"/>
      <c r="AC283" s="654"/>
      <c r="AD283" s="654"/>
      <c r="AE283" s="654"/>
      <c r="AF283" s="654"/>
      <c r="AG283" s="654"/>
      <c r="AH283" s="654"/>
      <c r="AI283" s="654"/>
      <c r="AJ283" s="654"/>
      <c r="AK283" s="654"/>
      <c r="AL283" s="654"/>
      <c r="AM283" s="654"/>
      <c r="AN283" s="654"/>
      <c r="AO283" s="654"/>
      <c r="AP283" s="655"/>
      <c r="AQ283" s="654"/>
      <c r="AR283" s="654"/>
      <c r="AS283" s="654"/>
      <c r="AT283" s="654"/>
      <c r="AU283" s="654"/>
      <c r="AV283" s="654"/>
      <c r="AW283" s="654"/>
      <c r="AX283" s="654"/>
      <c r="AY283" s="654"/>
      <c r="AZ283" s="654"/>
      <c r="BA283" s="654"/>
      <c r="BB283" s="654"/>
      <c r="BC283" s="654"/>
      <c r="BD283" s="654"/>
      <c r="BE283" s="654"/>
      <c r="BF283" s="654"/>
      <c r="BG283" s="654"/>
      <c r="BH283" s="654"/>
      <c r="BI283" s="654"/>
      <c r="BJ283" s="654"/>
      <c r="BK283" s="654"/>
      <c r="BL283" s="654"/>
      <c r="BM283" s="654"/>
      <c r="BN283" s="654"/>
      <c r="BO283" s="654"/>
      <c r="BP283" s="654"/>
      <c r="BQ283" s="654"/>
      <c r="BR283" s="654"/>
      <c r="BS283" s="654"/>
      <c r="BT283" s="654"/>
      <c r="BU283" s="654"/>
      <c r="BW283" s="468"/>
      <c r="BX283" s="656"/>
      <c r="BY283" s="657"/>
      <c r="BZ283" s="657"/>
      <c r="CA283" s="657"/>
      <c r="CD283" s="468"/>
      <c r="CE283" s="468"/>
      <c r="CF283" s="468"/>
    </row>
    <row r="284" spans="1:84" s="469" customFormat="1" ht="15" customHeight="1" x14ac:dyDescent="0.25">
      <c r="A284" s="468"/>
      <c r="B284" s="468"/>
      <c r="C284" s="647"/>
      <c r="D284" s="648"/>
      <c r="F284" s="519"/>
      <c r="G284" s="519"/>
      <c r="H284" s="518"/>
      <c r="I284" s="519"/>
      <c r="J284" s="650"/>
      <c r="K284" s="650"/>
      <c r="L284" s="650"/>
      <c r="M284" s="650"/>
      <c r="N284" s="650"/>
      <c r="O284" s="650"/>
      <c r="P284" s="650"/>
      <c r="Q284" s="650"/>
      <c r="R284" s="650"/>
      <c r="S284" s="650"/>
      <c r="T284" s="650"/>
      <c r="U284" s="650"/>
      <c r="V284" s="650"/>
      <c r="W284" s="603"/>
      <c r="X284" s="603"/>
      <c r="Y284" s="603"/>
      <c r="Z284" s="603"/>
      <c r="AA284" s="654"/>
      <c r="AB284" s="654"/>
      <c r="AC284" s="654"/>
      <c r="AD284" s="654"/>
      <c r="AE284" s="654"/>
      <c r="AF284" s="654"/>
      <c r="AG284" s="654"/>
      <c r="AH284" s="654"/>
      <c r="AI284" s="654"/>
      <c r="AJ284" s="654"/>
      <c r="AK284" s="654"/>
      <c r="AL284" s="654"/>
      <c r="AM284" s="654"/>
      <c r="AN284" s="654"/>
      <c r="AO284" s="654"/>
      <c r="AP284" s="655"/>
      <c r="AQ284" s="654"/>
      <c r="AR284" s="654"/>
      <c r="AS284" s="654"/>
      <c r="AT284" s="654"/>
      <c r="AU284" s="654"/>
      <c r="AV284" s="654"/>
      <c r="AW284" s="654"/>
      <c r="AX284" s="654"/>
      <c r="AY284" s="654"/>
      <c r="AZ284" s="654"/>
      <c r="BA284" s="654"/>
      <c r="BB284" s="654"/>
      <c r="BC284" s="654"/>
      <c r="BD284" s="654"/>
      <c r="BE284" s="654"/>
      <c r="BF284" s="654"/>
      <c r="BG284" s="654"/>
      <c r="BH284" s="654"/>
      <c r="BI284" s="654"/>
      <c r="BJ284" s="654"/>
      <c r="BK284" s="654"/>
      <c r="BL284" s="654"/>
      <c r="BM284" s="654"/>
      <c r="BN284" s="654"/>
      <c r="BO284" s="654"/>
      <c r="BP284" s="654"/>
      <c r="BQ284" s="654"/>
      <c r="BR284" s="654"/>
      <c r="BS284" s="654"/>
      <c r="BT284" s="654"/>
      <c r="BU284" s="654"/>
      <c r="BW284" s="468"/>
      <c r="BX284" s="656"/>
      <c r="BY284" s="657"/>
      <c r="BZ284" s="657"/>
      <c r="CA284" s="657"/>
      <c r="CD284" s="468"/>
      <c r="CE284" s="468"/>
      <c r="CF284" s="468"/>
    </row>
    <row r="285" spans="1:84" s="469" customFormat="1" ht="15" customHeight="1" x14ac:dyDescent="0.25">
      <c r="A285" s="468"/>
      <c r="B285" s="468"/>
      <c r="C285" s="647"/>
      <c r="D285" s="648"/>
      <c r="F285" s="519"/>
      <c r="G285" s="519"/>
      <c r="H285" s="518"/>
      <c r="I285" s="519"/>
      <c r="J285" s="650"/>
      <c r="K285" s="650"/>
      <c r="L285" s="650"/>
      <c r="M285" s="650"/>
      <c r="N285" s="650"/>
      <c r="O285" s="650"/>
      <c r="P285" s="650"/>
      <c r="Q285" s="650"/>
      <c r="R285" s="650"/>
      <c r="S285" s="650"/>
      <c r="T285" s="650"/>
      <c r="U285" s="650"/>
      <c r="V285" s="650"/>
      <c r="W285" s="603"/>
      <c r="X285" s="603"/>
      <c r="Y285" s="603"/>
      <c r="Z285" s="603"/>
      <c r="AA285" s="654"/>
      <c r="AB285" s="654"/>
      <c r="AC285" s="654"/>
      <c r="AD285" s="654"/>
      <c r="AE285" s="654"/>
      <c r="AF285" s="654"/>
      <c r="AG285" s="654"/>
      <c r="AH285" s="654"/>
      <c r="AI285" s="654"/>
      <c r="AJ285" s="654"/>
      <c r="AK285" s="654"/>
      <c r="AL285" s="654"/>
      <c r="AM285" s="654"/>
      <c r="AN285" s="654"/>
      <c r="AO285" s="654"/>
      <c r="AP285" s="655"/>
      <c r="AQ285" s="654"/>
      <c r="AR285" s="654"/>
      <c r="AS285" s="654"/>
      <c r="AT285" s="654"/>
      <c r="AU285" s="654"/>
      <c r="AV285" s="654"/>
      <c r="AW285" s="654"/>
      <c r="AX285" s="654"/>
      <c r="AY285" s="654"/>
      <c r="AZ285" s="654"/>
      <c r="BA285" s="654"/>
      <c r="BB285" s="654"/>
      <c r="BC285" s="654"/>
      <c r="BD285" s="654"/>
      <c r="BE285" s="654"/>
      <c r="BF285" s="654"/>
      <c r="BG285" s="654"/>
      <c r="BH285" s="654"/>
      <c r="BI285" s="654"/>
      <c r="BJ285" s="654"/>
      <c r="BK285" s="654"/>
      <c r="BL285" s="654"/>
      <c r="BM285" s="654"/>
      <c r="BN285" s="654"/>
      <c r="BO285" s="654"/>
      <c r="BP285" s="654"/>
      <c r="BQ285" s="654"/>
      <c r="BR285" s="654"/>
      <c r="BS285" s="654"/>
      <c r="BT285" s="654"/>
      <c r="BU285" s="654"/>
      <c r="BW285" s="468"/>
      <c r="BX285" s="656"/>
      <c r="BY285" s="657"/>
      <c r="BZ285" s="657"/>
      <c r="CA285" s="657"/>
      <c r="CD285" s="468"/>
      <c r="CE285" s="468"/>
      <c r="CF285" s="468"/>
    </row>
    <row r="286" spans="1:84" s="469" customFormat="1" ht="15" customHeight="1" x14ac:dyDescent="0.25">
      <c r="A286" s="468"/>
      <c r="B286" s="468"/>
      <c r="C286" s="647"/>
      <c r="D286" s="648"/>
      <c r="F286" s="519"/>
      <c r="G286" s="519"/>
      <c r="H286" s="518"/>
      <c r="I286" s="519"/>
      <c r="J286" s="650"/>
      <c r="K286" s="650"/>
      <c r="L286" s="650"/>
      <c r="M286" s="650"/>
      <c r="N286" s="650"/>
      <c r="O286" s="650"/>
      <c r="P286" s="650"/>
      <c r="Q286" s="650"/>
      <c r="R286" s="650"/>
      <c r="S286" s="650"/>
      <c r="T286" s="650"/>
      <c r="U286" s="650"/>
      <c r="V286" s="650"/>
      <c r="W286" s="603"/>
      <c r="X286" s="603"/>
      <c r="Y286" s="603"/>
      <c r="Z286" s="603"/>
      <c r="AA286" s="654"/>
      <c r="AB286" s="654"/>
      <c r="AC286" s="654"/>
      <c r="AD286" s="654"/>
      <c r="AE286" s="654"/>
      <c r="AF286" s="654"/>
      <c r="AG286" s="654"/>
      <c r="AH286" s="654"/>
      <c r="AI286" s="654"/>
      <c r="AJ286" s="654"/>
      <c r="AK286" s="654"/>
      <c r="AL286" s="654"/>
      <c r="AM286" s="654"/>
      <c r="AN286" s="654"/>
      <c r="AO286" s="654"/>
      <c r="AP286" s="655"/>
      <c r="AQ286" s="654"/>
      <c r="AR286" s="654"/>
      <c r="AS286" s="654"/>
      <c r="AT286" s="654"/>
      <c r="AU286" s="654"/>
      <c r="AV286" s="654"/>
      <c r="AW286" s="654"/>
      <c r="AX286" s="654"/>
      <c r="AY286" s="654"/>
      <c r="AZ286" s="654"/>
      <c r="BA286" s="654"/>
      <c r="BB286" s="654"/>
      <c r="BC286" s="654"/>
      <c r="BD286" s="654"/>
      <c r="BE286" s="654"/>
      <c r="BF286" s="654"/>
      <c r="BG286" s="654"/>
      <c r="BH286" s="654"/>
      <c r="BI286" s="654"/>
      <c r="BJ286" s="654"/>
      <c r="BK286" s="654"/>
      <c r="BL286" s="654"/>
      <c r="BM286" s="654"/>
      <c r="BN286" s="654"/>
      <c r="BO286" s="654"/>
      <c r="BP286" s="654"/>
      <c r="BQ286" s="654"/>
      <c r="BR286" s="654"/>
      <c r="BS286" s="654"/>
      <c r="BT286" s="654"/>
      <c r="BU286" s="654"/>
      <c r="BW286" s="468"/>
      <c r="BX286" s="656"/>
      <c r="BY286" s="657"/>
      <c r="BZ286" s="657"/>
      <c r="CA286" s="657"/>
      <c r="CD286" s="468"/>
      <c r="CE286" s="468"/>
      <c r="CF286" s="468"/>
    </row>
    <row r="287" spans="1:84" s="469" customFormat="1" ht="15" customHeight="1" x14ac:dyDescent="0.25">
      <c r="A287" s="468"/>
      <c r="B287" s="468"/>
      <c r="C287" s="647"/>
      <c r="D287" s="648"/>
      <c r="F287" s="519"/>
      <c r="G287" s="519"/>
      <c r="H287" s="518"/>
      <c r="I287" s="519"/>
      <c r="J287" s="650"/>
      <c r="K287" s="650"/>
      <c r="L287" s="650"/>
      <c r="M287" s="650"/>
      <c r="N287" s="650"/>
      <c r="O287" s="650"/>
      <c r="P287" s="650"/>
      <c r="Q287" s="650"/>
      <c r="R287" s="650"/>
      <c r="S287" s="650"/>
      <c r="T287" s="650"/>
      <c r="U287" s="650"/>
      <c r="V287" s="650"/>
      <c r="W287" s="603"/>
      <c r="X287" s="603"/>
      <c r="Y287" s="603"/>
      <c r="Z287" s="603"/>
      <c r="AA287" s="654"/>
      <c r="AB287" s="654"/>
      <c r="AC287" s="654"/>
      <c r="AD287" s="654"/>
      <c r="AE287" s="654"/>
      <c r="AF287" s="654"/>
      <c r="AG287" s="654"/>
      <c r="AH287" s="654"/>
      <c r="AI287" s="654"/>
      <c r="AJ287" s="654"/>
      <c r="AK287" s="654"/>
      <c r="AL287" s="654"/>
      <c r="AM287" s="654"/>
      <c r="AN287" s="654"/>
      <c r="AO287" s="654"/>
      <c r="AP287" s="655"/>
      <c r="AQ287" s="654"/>
      <c r="AR287" s="654"/>
      <c r="AS287" s="654"/>
      <c r="AT287" s="654"/>
      <c r="AU287" s="654"/>
      <c r="AV287" s="654"/>
      <c r="AW287" s="654"/>
      <c r="AX287" s="654"/>
      <c r="AY287" s="654"/>
      <c r="AZ287" s="654"/>
      <c r="BA287" s="654"/>
      <c r="BB287" s="654"/>
      <c r="BC287" s="654"/>
      <c r="BD287" s="654"/>
      <c r="BE287" s="654"/>
      <c r="BF287" s="654"/>
      <c r="BG287" s="654"/>
      <c r="BH287" s="654"/>
      <c r="BI287" s="654"/>
      <c r="BJ287" s="654"/>
      <c r="BK287" s="654"/>
      <c r="BL287" s="654"/>
      <c r="BM287" s="654"/>
      <c r="BN287" s="654"/>
      <c r="BO287" s="654"/>
      <c r="BP287" s="654"/>
      <c r="BQ287" s="654"/>
      <c r="BR287" s="654"/>
      <c r="BS287" s="654"/>
      <c r="BT287" s="654"/>
      <c r="BU287" s="654"/>
      <c r="BW287" s="468"/>
      <c r="BX287" s="656"/>
      <c r="BY287" s="657"/>
      <c r="BZ287" s="657"/>
      <c r="CA287" s="657"/>
      <c r="CD287" s="468"/>
      <c r="CE287" s="468"/>
      <c r="CF287" s="468"/>
    </row>
    <row r="288" spans="1:84" s="469" customFormat="1" ht="15" customHeight="1" x14ac:dyDescent="0.25">
      <c r="A288" s="468"/>
      <c r="B288" s="468"/>
      <c r="C288" s="647"/>
      <c r="D288" s="648"/>
      <c r="F288" s="519"/>
      <c r="G288" s="519"/>
      <c r="H288" s="518"/>
      <c r="I288" s="519"/>
      <c r="J288" s="650"/>
      <c r="K288" s="650"/>
      <c r="L288" s="650"/>
      <c r="M288" s="650"/>
      <c r="N288" s="650"/>
      <c r="O288" s="650"/>
      <c r="P288" s="650"/>
      <c r="Q288" s="650"/>
      <c r="R288" s="650"/>
      <c r="S288" s="650"/>
      <c r="T288" s="650"/>
      <c r="U288" s="650"/>
      <c r="V288" s="650"/>
      <c r="W288" s="603"/>
      <c r="X288" s="603"/>
      <c r="Y288" s="603"/>
      <c r="Z288" s="603"/>
      <c r="AA288" s="654"/>
      <c r="AB288" s="654"/>
      <c r="AC288" s="654"/>
      <c r="AD288" s="654"/>
      <c r="AE288" s="654"/>
      <c r="AF288" s="654"/>
      <c r="AG288" s="654"/>
      <c r="AH288" s="654"/>
      <c r="AI288" s="654"/>
      <c r="AJ288" s="654"/>
      <c r="AK288" s="654"/>
      <c r="AL288" s="654"/>
      <c r="AM288" s="654"/>
      <c r="AN288" s="654"/>
      <c r="AO288" s="654"/>
      <c r="AP288" s="655"/>
      <c r="AQ288" s="654"/>
      <c r="AR288" s="654"/>
      <c r="AS288" s="654"/>
      <c r="AT288" s="654"/>
      <c r="AU288" s="654"/>
      <c r="AV288" s="654"/>
      <c r="AW288" s="654"/>
      <c r="AX288" s="654"/>
      <c r="AY288" s="654"/>
      <c r="AZ288" s="654"/>
      <c r="BA288" s="654"/>
      <c r="BB288" s="654"/>
      <c r="BC288" s="654"/>
      <c r="BD288" s="654"/>
      <c r="BE288" s="654"/>
      <c r="BF288" s="654"/>
      <c r="BG288" s="654"/>
      <c r="BH288" s="654"/>
      <c r="BI288" s="654"/>
      <c r="BJ288" s="654"/>
      <c r="BK288" s="654"/>
      <c r="BL288" s="654"/>
      <c r="BM288" s="654"/>
      <c r="BN288" s="654"/>
      <c r="BO288" s="654"/>
      <c r="BP288" s="654"/>
      <c r="BQ288" s="654"/>
      <c r="BR288" s="654"/>
      <c r="BS288" s="654"/>
      <c r="BT288" s="654"/>
      <c r="BU288" s="654"/>
      <c r="BW288" s="468"/>
      <c r="BX288" s="656"/>
      <c r="BY288" s="657"/>
      <c r="BZ288" s="657"/>
      <c r="CA288" s="657"/>
      <c r="CD288" s="468"/>
      <c r="CE288" s="468"/>
      <c r="CF288" s="468"/>
    </row>
    <row r="289" spans="1:84" s="469" customFormat="1" ht="15" customHeight="1" x14ac:dyDescent="0.25">
      <c r="A289" s="468"/>
      <c r="B289" s="468"/>
      <c r="C289" s="647"/>
      <c r="D289" s="648"/>
      <c r="F289" s="519"/>
      <c r="G289" s="519"/>
      <c r="H289" s="518"/>
      <c r="I289" s="519"/>
      <c r="J289" s="650"/>
      <c r="K289" s="650"/>
      <c r="L289" s="650"/>
      <c r="M289" s="650"/>
      <c r="N289" s="650"/>
      <c r="O289" s="650"/>
      <c r="P289" s="650"/>
      <c r="Q289" s="650"/>
      <c r="R289" s="650"/>
      <c r="S289" s="650"/>
      <c r="T289" s="650"/>
      <c r="U289" s="650"/>
      <c r="V289" s="650"/>
      <c r="W289" s="603"/>
      <c r="X289" s="603"/>
      <c r="Y289" s="603"/>
      <c r="Z289" s="603"/>
      <c r="AA289" s="654"/>
      <c r="AB289" s="654"/>
      <c r="AC289" s="654"/>
      <c r="AD289" s="654"/>
      <c r="AE289" s="654"/>
      <c r="AF289" s="654"/>
      <c r="AG289" s="654"/>
      <c r="AH289" s="654"/>
      <c r="AI289" s="654"/>
      <c r="AJ289" s="654"/>
      <c r="AK289" s="654"/>
      <c r="AL289" s="654"/>
      <c r="AM289" s="654"/>
      <c r="AN289" s="654"/>
      <c r="AO289" s="654"/>
      <c r="AP289" s="655"/>
      <c r="AQ289" s="654"/>
      <c r="AR289" s="654"/>
      <c r="AS289" s="654"/>
      <c r="AT289" s="654"/>
      <c r="AU289" s="654"/>
      <c r="AV289" s="654"/>
      <c r="AW289" s="654"/>
      <c r="AX289" s="654"/>
      <c r="AY289" s="654"/>
      <c r="AZ289" s="654"/>
      <c r="BA289" s="654"/>
      <c r="BB289" s="654"/>
      <c r="BC289" s="654"/>
      <c r="BD289" s="654"/>
      <c r="BE289" s="654"/>
      <c r="BF289" s="654"/>
      <c r="BG289" s="654"/>
      <c r="BH289" s="654"/>
      <c r="BI289" s="654"/>
      <c r="BJ289" s="654"/>
      <c r="BK289" s="654"/>
      <c r="BL289" s="654"/>
      <c r="BM289" s="654"/>
      <c r="BN289" s="654"/>
      <c r="BO289" s="654"/>
      <c r="BP289" s="654"/>
      <c r="BQ289" s="654"/>
      <c r="BR289" s="654"/>
      <c r="BS289" s="654"/>
      <c r="BT289" s="654"/>
      <c r="BU289" s="654"/>
      <c r="BW289" s="468"/>
      <c r="BX289" s="656"/>
      <c r="BY289" s="657"/>
      <c r="BZ289" s="657"/>
      <c r="CA289" s="657"/>
      <c r="CD289" s="468"/>
      <c r="CE289" s="468"/>
      <c r="CF289" s="468"/>
    </row>
    <row r="290" spans="1:84" s="469" customFormat="1" ht="15" customHeight="1" x14ac:dyDescent="0.25">
      <c r="A290" s="468"/>
      <c r="B290" s="468"/>
      <c r="C290" s="647"/>
      <c r="D290" s="648"/>
      <c r="F290" s="519"/>
      <c r="G290" s="519"/>
      <c r="H290" s="518"/>
      <c r="I290" s="519"/>
      <c r="J290" s="650"/>
      <c r="K290" s="650"/>
      <c r="L290" s="650"/>
      <c r="M290" s="650"/>
      <c r="N290" s="650"/>
      <c r="O290" s="650"/>
      <c r="P290" s="650"/>
      <c r="Q290" s="650"/>
      <c r="R290" s="650"/>
      <c r="S290" s="650"/>
      <c r="T290" s="650"/>
      <c r="U290" s="650"/>
      <c r="V290" s="650"/>
      <c r="W290" s="603"/>
      <c r="X290" s="603"/>
      <c r="Y290" s="603"/>
      <c r="Z290" s="603"/>
      <c r="AA290" s="654"/>
      <c r="AB290" s="654"/>
      <c r="AC290" s="654"/>
      <c r="AD290" s="654"/>
      <c r="AE290" s="654"/>
      <c r="AF290" s="654"/>
      <c r="AG290" s="654"/>
      <c r="AH290" s="654"/>
      <c r="AI290" s="654"/>
      <c r="AJ290" s="654"/>
      <c r="AK290" s="654"/>
      <c r="AL290" s="654"/>
      <c r="AM290" s="654"/>
      <c r="AN290" s="654"/>
      <c r="AO290" s="654"/>
      <c r="AP290" s="655"/>
      <c r="AQ290" s="654"/>
      <c r="AR290" s="654"/>
      <c r="AS290" s="654"/>
      <c r="AT290" s="654"/>
      <c r="AU290" s="654"/>
      <c r="AV290" s="654"/>
      <c r="AW290" s="654"/>
      <c r="AX290" s="654"/>
      <c r="AY290" s="654"/>
      <c r="AZ290" s="654"/>
      <c r="BA290" s="654"/>
      <c r="BB290" s="654"/>
      <c r="BC290" s="654"/>
      <c r="BD290" s="654"/>
      <c r="BE290" s="654"/>
      <c r="BF290" s="654"/>
      <c r="BG290" s="654"/>
      <c r="BH290" s="654"/>
      <c r="BI290" s="654"/>
      <c r="BJ290" s="654"/>
      <c r="BK290" s="654"/>
      <c r="BL290" s="654"/>
      <c r="BM290" s="654"/>
      <c r="BN290" s="654"/>
      <c r="BO290" s="654"/>
      <c r="BP290" s="654"/>
      <c r="BQ290" s="654"/>
      <c r="BR290" s="654"/>
      <c r="BS290" s="654"/>
      <c r="BT290" s="654"/>
      <c r="BU290" s="654"/>
      <c r="BW290" s="468"/>
      <c r="BX290" s="656"/>
      <c r="BY290" s="657"/>
      <c r="BZ290" s="657"/>
      <c r="CA290" s="657"/>
      <c r="CD290" s="468"/>
      <c r="CE290" s="468"/>
      <c r="CF290" s="468"/>
    </row>
    <row r="291" spans="1:84" s="469" customFormat="1" ht="15" customHeight="1" x14ac:dyDescent="0.25">
      <c r="A291" s="468"/>
      <c r="B291" s="468"/>
      <c r="C291" s="647"/>
      <c r="D291" s="648"/>
      <c r="F291" s="519"/>
      <c r="G291" s="519"/>
      <c r="H291" s="518"/>
      <c r="I291" s="519"/>
      <c r="J291" s="650"/>
      <c r="K291" s="650"/>
      <c r="L291" s="650"/>
      <c r="M291" s="650"/>
      <c r="N291" s="650"/>
      <c r="O291" s="650"/>
      <c r="P291" s="650"/>
      <c r="Q291" s="650"/>
      <c r="R291" s="650"/>
      <c r="S291" s="650"/>
      <c r="T291" s="650"/>
      <c r="U291" s="650"/>
      <c r="V291" s="650"/>
      <c r="W291" s="603"/>
      <c r="X291" s="603"/>
      <c r="Y291" s="603"/>
      <c r="Z291" s="603"/>
      <c r="AA291" s="654"/>
      <c r="AB291" s="654"/>
      <c r="AC291" s="654"/>
      <c r="AD291" s="654"/>
      <c r="AE291" s="654"/>
      <c r="AF291" s="654"/>
      <c r="AG291" s="654"/>
      <c r="AH291" s="654"/>
      <c r="AI291" s="654"/>
      <c r="AJ291" s="654"/>
      <c r="AK291" s="654"/>
      <c r="AL291" s="654"/>
      <c r="AM291" s="654"/>
      <c r="AN291" s="654"/>
      <c r="AO291" s="654"/>
      <c r="AP291" s="655"/>
      <c r="AQ291" s="654"/>
      <c r="AR291" s="654"/>
      <c r="AS291" s="654"/>
      <c r="AT291" s="654"/>
      <c r="AU291" s="654"/>
      <c r="AV291" s="654"/>
      <c r="AW291" s="654"/>
      <c r="AX291" s="654"/>
      <c r="AY291" s="654"/>
      <c r="AZ291" s="654"/>
      <c r="BA291" s="654"/>
      <c r="BB291" s="654"/>
      <c r="BC291" s="654"/>
      <c r="BD291" s="654"/>
      <c r="BE291" s="654"/>
      <c r="BF291" s="654"/>
      <c r="BG291" s="654"/>
      <c r="BH291" s="654"/>
      <c r="BI291" s="654"/>
      <c r="BJ291" s="654"/>
      <c r="BK291" s="654"/>
      <c r="BL291" s="654"/>
      <c r="BM291" s="654"/>
      <c r="BN291" s="654"/>
      <c r="BO291" s="654"/>
      <c r="BP291" s="654"/>
      <c r="BQ291" s="654"/>
      <c r="BR291" s="654"/>
      <c r="BS291" s="654"/>
      <c r="BT291" s="654"/>
      <c r="BU291" s="654"/>
      <c r="BW291" s="468"/>
      <c r="BX291" s="656"/>
      <c r="BY291" s="657"/>
      <c r="BZ291" s="657"/>
      <c r="CA291" s="657"/>
      <c r="CD291" s="468"/>
      <c r="CE291" s="468"/>
      <c r="CF291" s="468"/>
    </row>
    <row r="292" spans="1:84" s="469" customFormat="1" ht="15" customHeight="1" x14ac:dyDescent="0.25">
      <c r="A292" s="468"/>
      <c r="B292" s="468"/>
      <c r="C292" s="647"/>
      <c r="D292" s="648"/>
      <c r="F292" s="519"/>
      <c r="G292" s="519"/>
      <c r="H292" s="518"/>
      <c r="I292" s="519"/>
      <c r="J292" s="650"/>
      <c r="K292" s="650"/>
      <c r="L292" s="650"/>
      <c r="M292" s="650"/>
      <c r="N292" s="650"/>
      <c r="O292" s="650"/>
      <c r="P292" s="650"/>
      <c r="Q292" s="650"/>
      <c r="R292" s="650"/>
      <c r="S292" s="650"/>
      <c r="T292" s="650"/>
      <c r="U292" s="650"/>
      <c r="V292" s="650"/>
      <c r="W292" s="603"/>
      <c r="X292" s="603"/>
      <c r="Y292" s="603"/>
      <c r="Z292" s="603"/>
      <c r="AA292" s="654"/>
      <c r="AB292" s="654"/>
      <c r="AC292" s="654"/>
      <c r="AD292" s="654"/>
      <c r="AE292" s="654"/>
      <c r="AF292" s="654"/>
      <c r="AG292" s="654"/>
      <c r="AH292" s="654"/>
      <c r="AI292" s="654"/>
      <c r="AJ292" s="654"/>
      <c r="AK292" s="654"/>
      <c r="AL292" s="654"/>
      <c r="AM292" s="654"/>
      <c r="AN292" s="654"/>
      <c r="AO292" s="654"/>
      <c r="AP292" s="655"/>
      <c r="AQ292" s="654"/>
      <c r="AR292" s="654"/>
      <c r="AS292" s="654"/>
      <c r="AT292" s="654"/>
      <c r="AU292" s="654"/>
      <c r="AV292" s="654"/>
      <c r="AW292" s="654"/>
      <c r="AX292" s="654"/>
      <c r="AY292" s="654"/>
      <c r="AZ292" s="654"/>
      <c r="BA292" s="654"/>
      <c r="BB292" s="654"/>
      <c r="BC292" s="654"/>
      <c r="BD292" s="654"/>
      <c r="BE292" s="654"/>
      <c r="BF292" s="654"/>
      <c r="BG292" s="654"/>
      <c r="BH292" s="654"/>
      <c r="BI292" s="654"/>
      <c r="BJ292" s="654"/>
      <c r="BK292" s="654"/>
      <c r="BL292" s="654"/>
      <c r="BM292" s="654"/>
      <c r="BN292" s="654"/>
      <c r="BO292" s="654"/>
      <c r="BP292" s="654"/>
      <c r="BQ292" s="654"/>
      <c r="BR292" s="654"/>
      <c r="BS292" s="654"/>
      <c r="BT292" s="654"/>
      <c r="BU292" s="654"/>
      <c r="BW292" s="468"/>
      <c r="BX292" s="656"/>
      <c r="BY292" s="657"/>
      <c r="BZ292" s="657"/>
      <c r="CA292" s="657"/>
      <c r="CD292" s="468"/>
      <c r="CE292" s="468"/>
      <c r="CF292" s="468"/>
    </row>
    <row r="293" spans="1:84" s="469" customFormat="1" ht="15" customHeight="1" x14ac:dyDescent="0.25">
      <c r="A293" s="468"/>
      <c r="B293" s="468"/>
      <c r="C293" s="647"/>
      <c r="D293" s="648"/>
      <c r="F293" s="519"/>
      <c r="G293" s="519"/>
      <c r="H293" s="518"/>
      <c r="I293" s="519"/>
      <c r="J293" s="650"/>
      <c r="K293" s="650"/>
      <c r="L293" s="650"/>
      <c r="M293" s="650"/>
      <c r="N293" s="650"/>
      <c r="O293" s="650"/>
      <c r="P293" s="650"/>
      <c r="Q293" s="650"/>
      <c r="R293" s="650"/>
      <c r="S293" s="650"/>
      <c r="T293" s="650"/>
      <c r="U293" s="650"/>
      <c r="V293" s="650"/>
      <c r="W293" s="603"/>
      <c r="X293" s="603"/>
      <c r="Y293" s="603"/>
      <c r="Z293" s="603"/>
      <c r="AA293" s="654"/>
      <c r="AB293" s="654"/>
      <c r="AC293" s="654"/>
      <c r="AD293" s="654"/>
      <c r="AE293" s="654"/>
      <c r="AF293" s="654"/>
      <c r="AG293" s="654"/>
      <c r="AH293" s="654"/>
      <c r="AI293" s="654"/>
      <c r="AJ293" s="654"/>
      <c r="AK293" s="654"/>
      <c r="AL293" s="654"/>
      <c r="AM293" s="654"/>
      <c r="AN293" s="654"/>
      <c r="AO293" s="654"/>
      <c r="AP293" s="655"/>
      <c r="AQ293" s="654"/>
      <c r="AR293" s="654"/>
      <c r="AS293" s="654"/>
      <c r="AT293" s="654"/>
      <c r="AU293" s="654"/>
      <c r="AV293" s="654"/>
      <c r="AW293" s="654"/>
      <c r="AX293" s="654"/>
      <c r="AY293" s="654"/>
      <c r="AZ293" s="654"/>
      <c r="BA293" s="654"/>
      <c r="BB293" s="654"/>
      <c r="BC293" s="654"/>
      <c r="BD293" s="654"/>
      <c r="BE293" s="654"/>
      <c r="BF293" s="654"/>
      <c r="BG293" s="654"/>
      <c r="BH293" s="654"/>
      <c r="BI293" s="654"/>
      <c r="BJ293" s="654"/>
      <c r="BK293" s="654"/>
      <c r="BL293" s="654"/>
      <c r="BM293" s="654"/>
      <c r="BN293" s="654"/>
      <c r="BO293" s="654"/>
      <c r="BP293" s="654"/>
      <c r="BQ293" s="654"/>
      <c r="BR293" s="654"/>
      <c r="BS293" s="654"/>
      <c r="BT293" s="654"/>
      <c r="BU293" s="654"/>
      <c r="BW293" s="468"/>
      <c r="BX293" s="656"/>
      <c r="BY293" s="657"/>
      <c r="BZ293" s="657"/>
      <c r="CA293" s="657"/>
      <c r="CD293" s="468"/>
      <c r="CE293" s="468"/>
      <c r="CF293" s="468"/>
    </row>
    <row r="294" spans="1:84" s="469" customFormat="1" ht="15" customHeight="1" x14ac:dyDescent="0.25">
      <c r="A294" s="468"/>
      <c r="B294" s="468"/>
      <c r="C294" s="647"/>
      <c r="D294" s="648"/>
      <c r="F294" s="519"/>
      <c r="G294" s="519"/>
      <c r="H294" s="518"/>
      <c r="I294" s="519"/>
      <c r="J294" s="650"/>
      <c r="K294" s="650"/>
      <c r="L294" s="650"/>
      <c r="M294" s="650"/>
      <c r="N294" s="650"/>
      <c r="O294" s="650"/>
      <c r="P294" s="650"/>
      <c r="Q294" s="650"/>
      <c r="R294" s="650"/>
      <c r="S294" s="650"/>
      <c r="T294" s="650"/>
      <c r="U294" s="650"/>
      <c r="V294" s="650"/>
      <c r="W294" s="603"/>
      <c r="X294" s="603"/>
      <c r="Y294" s="603"/>
      <c r="Z294" s="603"/>
      <c r="AA294" s="654"/>
      <c r="AB294" s="654"/>
      <c r="AC294" s="654"/>
      <c r="AD294" s="654"/>
      <c r="AE294" s="654"/>
      <c r="AF294" s="654"/>
      <c r="AG294" s="654"/>
      <c r="AH294" s="654"/>
      <c r="AI294" s="654"/>
      <c r="AJ294" s="654"/>
      <c r="AK294" s="654"/>
      <c r="AL294" s="654"/>
      <c r="AM294" s="654"/>
      <c r="AN294" s="654"/>
      <c r="AO294" s="654"/>
      <c r="AP294" s="655"/>
      <c r="AQ294" s="654"/>
      <c r="AR294" s="654"/>
      <c r="AS294" s="654"/>
      <c r="AT294" s="654"/>
      <c r="AU294" s="654"/>
      <c r="AV294" s="654"/>
      <c r="AW294" s="654"/>
      <c r="AX294" s="654"/>
      <c r="AY294" s="654"/>
      <c r="AZ294" s="654"/>
      <c r="BA294" s="654"/>
      <c r="BB294" s="654"/>
      <c r="BC294" s="654"/>
      <c r="BD294" s="654"/>
      <c r="BE294" s="654"/>
      <c r="BF294" s="654"/>
      <c r="BG294" s="654"/>
      <c r="BH294" s="654"/>
      <c r="BI294" s="654"/>
      <c r="BJ294" s="654"/>
      <c r="BK294" s="654"/>
      <c r="BL294" s="654"/>
      <c r="BM294" s="654"/>
      <c r="BN294" s="654"/>
      <c r="BO294" s="654"/>
      <c r="BP294" s="654"/>
      <c r="BQ294" s="654"/>
      <c r="BR294" s="654"/>
      <c r="BS294" s="654"/>
      <c r="BT294" s="654"/>
      <c r="BU294" s="654"/>
      <c r="BW294" s="468"/>
      <c r="BX294" s="656"/>
      <c r="BY294" s="657"/>
      <c r="BZ294" s="657"/>
      <c r="CA294" s="657"/>
      <c r="CD294" s="468"/>
      <c r="CE294" s="468"/>
      <c r="CF294" s="468"/>
    </row>
    <row r="295" spans="1:84" s="469" customFormat="1" ht="15" customHeight="1" x14ac:dyDescent="0.25">
      <c r="A295" s="468"/>
      <c r="B295" s="468"/>
      <c r="C295" s="647"/>
      <c r="D295" s="648"/>
      <c r="F295" s="519"/>
      <c r="G295" s="519"/>
      <c r="H295" s="518"/>
      <c r="I295" s="519"/>
      <c r="J295" s="650"/>
      <c r="K295" s="650"/>
      <c r="L295" s="650"/>
      <c r="M295" s="650"/>
      <c r="N295" s="650"/>
      <c r="O295" s="650"/>
      <c r="P295" s="650"/>
      <c r="Q295" s="650"/>
      <c r="R295" s="650"/>
      <c r="S295" s="650"/>
      <c r="T295" s="650"/>
      <c r="U295" s="650"/>
      <c r="V295" s="650"/>
      <c r="W295" s="603"/>
      <c r="X295" s="603"/>
      <c r="Y295" s="603"/>
      <c r="Z295" s="603"/>
      <c r="AA295" s="654"/>
      <c r="AB295" s="654"/>
      <c r="AC295" s="654"/>
      <c r="AD295" s="654"/>
      <c r="AE295" s="654"/>
      <c r="AF295" s="654"/>
      <c r="AG295" s="654"/>
      <c r="AH295" s="654"/>
      <c r="AI295" s="654"/>
      <c r="AJ295" s="654"/>
      <c r="AK295" s="654"/>
      <c r="AL295" s="654"/>
      <c r="AM295" s="654"/>
      <c r="AN295" s="654"/>
      <c r="AO295" s="654"/>
      <c r="AP295" s="655"/>
      <c r="AQ295" s="654"/>
      <c r="AR295" s="654"/>
      <c r="AS295" s="654"/>
      <c r="AT295" s="654"/>
      <c r="AU295" s="654"/>
      <c r="AV295" s="654"/>
      <c r="AW295" s="654"/>
      <c r="AX295" s="654"/>
      <c r="AY295" s="654"/>
      <c r="AZ295" s="654"/>
      <c r="BA295" s="654"/>
      <c r="BB295" s="654"/>
      <c r="BC295" s="654"/>
      <c r="BD295" s="654"/>
      <c r="BE295" s="654"/>
      <c r="BF295" s="654"/>
      <c r="BG295" s="654"/>
      <c r="BH295" s="654"/>
      <c r="BI295" s="654"/>
      <c r="BJ295" s="654"/>
      <c r="BK295" s="654"/>
      <c r="BL295" s="654"/>
      <c r="BM295" s="654"/>
      <c r="BN295" s="654"/>
      <c r="BO295" s="654"/>
      <c r="BP295" s="654"/>
      <c r="BQ295" s="654"/>
      <c r="BR295" s="654"/>
      <c r="BS295" s="654"/>
      <c r="BT295" s="654"/>
      <c r="BU295" s="654"/>
      <c r="BW295" s="468"/>
      <c r="BX295" s="656"/>
      <c r="BY295" s="657"/>
      <c r="BZ295" s="657"/>
      <c r="CA295" s="657"/>
      <c r="CD295" s="468"/>
      <c r="CE295" s="468"/>
      <c r="CF295" s="468"/>
    </row>
    <row r="296" spans="1:84" s="469" customFormat="1" ht="15" customHeight="1" x14ac:dyDescent="0.25">
      <c r="A296" s="468"/>
      <c r="B296" s="468"/>
      <c r="C296" s="647"/>
      <c r="D296" s="648"/>
      <c r="F296" s="519"/>
      <c r="G296" s="519"/>
      <c r="H296" s="518"/>
      <c r="I296" s="519"/>
      <c r="J296" s="650"/>
      <c r="K296" s="650"/>
      <c r="L296" s="650"/>
      <c r="M296" s="650"/>
      <c r="N296" s="650"/>
      <c r="O296" s="650"/>
      <c r="P296" s="650"/>
      <c r="Q296" s="650"/>
      <c r="R296" s="650"/>
      <c r="S296" s="650"/>
      <c r="T296" s="650"/>
      <c r="U296" s="650"/>
      <c r="V296" s="650"/>
      <c r="W296" s="603"/>
      <c r="X296" s="603"/>
      <c r="Y296" s="603"/>
      <c r="Z296" s="603"/>
      <c r="AA296" s="654"/>
      <c r="AB296" s="654"/>
      <c r="AC296" s="654"/>
      <c r="AD296" s="654"/>
      <c r="AE296" s="654"/>
      <c r="AF296" s="654"/>
      <c r="AG296" s="654"/>
      <c r="AH296" s="654"/>
      <c r="AI296" s="654"/>
      <c r="AJ296" s="654"/>
      <c r="AK296" s="654"/>
      <c r="AL296" s="654"/>
      <c r="AM296" s="654"/>
      <c r="AN296" s="654"/>
      <c r="AO296" s="654"/>
      <c r="AP296" s="655"/>
      <c r="AQ296" s="654"/>
      <c r="AR296" s="654"/>
      <c r="AS296" s="654"/>
      <c r="AT296" s="654"/>
      <c r="AU296" s="654"/>
      <c r="AV296" s="654"/>
      <c r="AW296" s="654"/>
      <c r="AX296" s="654"/>
      <c r="AY296" s="654"/>
      <c r="AZ296" s="654"/>
      <c r="BA296" s="654"/>
      <c r="BB296" s="654"/>
      <c r="BC296" s="654"/>
      <c r="BD296" s="654"/>
      <c r="BE296" s="654"/>
      <c r="BF296" s="654"/>
      <c r="BG296" s="654"/>
      <c r="BH296" s="654"/>
      <c r="BI296" s="654"/>
      <c r="BJ296" s="654"/>
      <c r="BK296" s="654"/>
      <c r="BL296" s="654"/>
      <c r="BM296" s="654"/>
      <c r="BN296" s="654"/>
      <c r="BO296" s="654"/>
      <c r="BP296" s="654"/>
      <c r="BQ296" s="654"/>
      <c r="BR296" s="654"/>
      <c r="BS296" s="654"/>
      <c r="BT296" s="654"/>
      <c r="BU296" s="654"/>
      <c r="BW296" s="468"/>
      <c r="BX296" s="656"/>
      <c r="BY296" s="657"/>
      <c r="BZ296" s="657"/>
      <c r="CA296" s="657"/>
      <c r="CD296" s="468"/>
      <c r="CE296" s="468"/>
      <c r="CF296" s="468"/>
    </row>
    <row r="297" spans="1:84" s="469" customFormat="1" ht="15" customHeight="1" x14ac:dyDescent="0.25">
      <c r="A297" s="468"/>
      <c r="B297" s="468"/>
      <c r="C297" s="647"/>
      <c r="D297" s="648"/>
      <c r="F297" s="519"/>
      <c r="G297" s="519"/>
      <c r="H297" s="518"/>
      <c r="I297" s="519"/>
      <c r="J297" s="650"/>
      <c r="K297" s="650"/>
      <c r="L297" s="650"/>
      <c r="M297" s="650"/>
      <c r="N297" s="650"/>
      <c r="O297" s="650"/>
      <c r="P297" s="650"/>
      <c r="Q297" s="650"/>
      <c r="R297" s="650"/>
      <c r="S297" s="650"/>
      <c r="T297" s="650"/>
      <c r="U297" s="650"/>
      <c r="V297" s="650"/>
      <c r="W297" s="603"/>
      <c r="X297" s="603"/>
      <c r="Y297" s="603"/>
      <c r="Z297" s="603"/>
      <c r="AA297" s="654"/>
      <c r="AB297" s="654"/>
      <c r="AC297" s="654"/>
      <c r="AD297" s="654"/>
      <c r="AE297" s="654"/>
      <c r="AF297" s="654"/>
      <c r="AG297" s="654"/>
      <c r="AH297" s="654"/>
      <c r="AI297" s="654"/>
      <c r="AJ297" s="654"/>
      <c r="AK297" s="654"/>
      <c r="AL297" s="654"/>
      <c r="AM297" s="654"/>
      <c r="AN297" s="654"/>
      <c r="AO297" s="654"/>
      <c r="AP297" s="655"/>
      <c r="AQ297" s="654"/>
      <c r="AR297" s="654"/>
      <c r="AS297" s="654"/>
      <c r="AT297" s="654"/>
      <c r="AU297" s="654"/>
      <c r="AV297" s="654"/>
      <c r="AW297" s="654"/>
      <c r="AX297" s="654"/>
      <c r="AY297" s="654"/>
      <c r="AZ297" s="654"/>
      <c r="BA297" s="654"/>
      <c r="BB297" s="654"/>
      <c r="BC297" s="654"/>
      <c r="BD297" s="654"/>
      <c r="BE297" s="654"/>
      <c r="BF297" s="654"/>
      <c r="BG297" s="654"/>
      <c r="BH297" s="654"/>
      <c r="BI297" s="654"/>
      <c r="BJ297" s="654"/>
      <c r="BK297" s="654"/>
      <c r="BL297" s="654"/>
      <c r="BM297" s="654"/>
      <c r="BN297" s="654"/>
      <c r="BO297" s="654"/>
      <c r="BP297" s="654"/>
      <c r="BQ297" s="654"/>
      <c r="BR297" s="654"/>
      <c r="BS297" s="654"/>
      <c r="BT297" s="654"/>
      <c r="BU297" s="654"/>
      <c r="BW297" s="468"/>
      <c r="BX297" s="656"/>
      <c r="BY297" s="657"/>
      <c r="BZ297" s="657"/>
      <c r="CA297" s="657"/>
      <c r="CD297" s="468"/>
      <c r="CE297" s="468"/>
      <c r="CF297" s="468"/>
    </row>
    <row r="298" spans="1:84" s="469" customFormat="1" ht="15" customHeight="1" x14ac:dyDescent="0.25">
      <c r="A298" s="468"/>
      <c r="B298" s="468"/>
      <c r="C298" s="647"/>
      <c r="D298" s="648"/>
      <c r="F298" s="519"/>
      <c r="G298" s="519"/>
      <c r="H298" s="518"/>
      <c r="I298" s="519"/>
      <c r="J298" s="650"/>
      <c r="K298" s="650"/>
      <c r="L298" s="650"/>
      <c r="M298" s="650"/>
      <c r="N298" s="650"/>
      <c r="O298" s="650"/>
      <c r="P298" s="650"/>
      <c r="Q298" s="650"/>
      <c r="R298" s="650"/>
      <c r="S298" s="650"/>
      <c r="T298" s="650"/>
      <c r="U298" s="650"/>
      <c r="V298" s="650"/>
      <c r="W298" s="603"/>
      <c r="X298" s="603"/>
      <c r="Y298" s="603"/>
      <c r="Z298" s="603"/>
      <c r="AA298" s="654"/>
      <c r="AB298" s="654"/>
      <c r="AC298" s="654"/>
      <c r="AD298" s="654"/>
      <c r="AE298" s="654"/>
      <c r="AF298" s="654"/>
      <c r="AG298" s="654"/>
      <c r="AH298" s="654"/>
      <c r="AI298" s="654"/>
      <c r="AJ298" s="654"/>
      <c r="AK298" s="654"/>
      <c r="AL298" s="654"/>
      <c r="AM298" s="654"/>
      <c r="AN298" s="654"/>
      <c r="AO298" s="654"/>
      <c r="AP298" s="655"/>
      <c r="AQ298" s="654"/>
      <c r="AR298" s="654"/>
      <c r="AS298" s="654"/>
      <c r="AT298" s="654"/>
      <c r="AU298" s="654"/>
      <c r="AV298" s="654"/>
      <c r="AW298" s="654"/>
      <c r="AX298" s="654"/>
      <c r="AY298" s="654"/>
      <c r="AZ298" s="654"/>
      <c r="BA298" s="654"/>
      <c r="BB298" s="654"/>
      <c r="BC298" s="654"/>
      <c r="BD298" s="654"/>
      <c r="BE298" s="654"/>
      <c r="BF298" s="654"/>
      <c r="BG298" s="654"/>
      <c r="BH298" s="654"/>
      <c r="BI298" s="654"/>
      <c r="BJ298" s="654"/>
      <c r="BK298" s="654"/>
      <c r="BL298" s="654"/>
      <c r="BM298" s="654"/>
      <c r="BN298" s="654"/>
      <c r="BO298" s="654"/>
      <c r="BP298" s="654"/>
      <c r="BQ298" s="654"/>
      <c r="BR298" s="654"/>
      <c r="BS298" s="654"/>
      <c r="BT298" s="654"/>
      <c r="BU298" s="654"/>
      <c r="BW298" s="468"/>
      <c r="BX298" s="656"/>
      <c r="BY298" s="657"/>
      <c r="BZ298" s="657"/>
      <c r="CA298" s="657"/>
      <c r="CD298" s="468"/>
      <c r="CE298" s="468"/>
      <c r="CF298" s="468"/>
    </row>
    <row r="299" spans="1:84" s="469" customFormat="1" ht="15" customHeight="1" x14ac:dyDescent="0.25">
      <c r="A299" s="468"/>
      <c r="B299" s="468"/>
      <c r="C299" s="647"/>
      <c r="D299" s="648"/>
      <c r="F299" s="519"/>
      <c r="G299" s="519"/>
      <c r="H299" s="518"/>
      <c r="I299" s="519"/>
      <c r="J299" s="650"/>
      <c r="K299" s="650"/>
      <c r="L299" s="650"/>
      <c r="M299" s="650"/>
      <c r="N299" s="650"/>
      <c r="O299" s="650"/>
      <c r="P299" s="650"/>
      <c r="Q299" s="650"/>
      <c r="R299" s="650"/>
      <c r="S299" s="650"/>
      <c r="T299" s="650"/>
      <c r="U299" s="650"/>
      <c r="V299" s="650"/>
      <c r="W299" s="603"/>
      <c r="X299" s="603"/>
      <c r="Y299" s="603"/>
      <c r="Z299" s="603"/>
      <c r="AA299" s="654"/>
      <c r="AB299" s="654"/>
      <c r="AC299" s="654"/>
      <c r="AD299" s="654"/>
      <c r="AE299" s="654"/>
      <c r="AF299" s="654"/>
      <c r="AG299" s="654"/>
      <c r="AH299" s="654"/>
      <c r="AI299" s="654"/>
      <c r="AJ299" s="654"/>
      <c r="AK299" s="654"/>
      <c r="AL299" s="654"/>
      <c r="AM299" s="654"/>
      <c r="AN299" s="654"/>
      <c r="AO299" s="654"/>
      <c r="AP299" s="655"/>
      <c r="AQ299" s="654"/>
      <c r="AR299" s="654"/>
      <c r="AS299" s="654"/>
      <c r="AT299" s="654"/>
      <c r="AU299" s="654"/>
      <c r="AV299" s="654"/>
      <c r="AW299" s="654"/>
      <c r="AX299" s="654"/>
      <c r="AY299" s="654"/>
      <c r="AZ299" s="654"/>
      <c r="BA299" s="654"/>
      <c r="BB299" s="654"/>
      <c r="BC299" s="654"/>
      <c r="BD299" s="654"/>
      <c r="BE299" s="654"/>
      <c r="BF299" s="654"/>
      <c r="BG299" s="654"/>
      <c r="BH299" s="654"/>
      <c r="BI299" s="654"/>
      <c r="BJ299" s="654"/>
      <c r="BK299" s="654"/>
      <c r="BL299" s="654"/>
      <c r="BM299" s="654"/>
      <c r="BN299" s="654"/>
      <c r="BO299" s="654"/>
      <c r="BP299" s="654"/>
      <c r="BQ299" s="654"/>
      <c r="BR299" s="654"/>
      <c r="BS299" s="654"/>
      <c r="BT299" s="654"/>
      <c r="BU299" s="654"/>
      <c r="BW299" s="468"/>
      <c r="BX299" s="656"/>
      <c r="BY299" s="657"/>
      <c r="BZ299" s="657"/>
      <c r="CA299" s="657"/>
      <c r="CD299" s="468"/>
      <c r="CE299" s="468"/>
      <c r="CF299" s="468"/>
    </row>
    <row r="300" spans="1:84" s="469" customFormat="1" ht="15" customHeight="1" x14ac:dyDescent="0.25">
      <c r="A300" s="468"/>
      <c r="B300" s="468"/>
      <c r="C300" s="647"/>
      <c r="D300" s="648"/>
      <c r="F300" s="519"/>
      <c r="G300" s="519"/>
      <c r="H300" s="518"/>
      <c r="I300" s="519"/>
      <c r="J300" s="650"/>
      <c r="K300" s="650"/>
      <c r="L300" s="650"/>
      <c r="M300" s="650"/>
      <c r="N300" s="650"/>
      <c r="O300" s="650"/>
      <c r="P300" s="650"/>
      <c r="Q300" s="650"/>
      <c r="R300" s="650"/>
      <c r="S300" s="650"/>
      <c r="T300" s="650"/>
      <c r="U300" s="650"/>
      <c r="V300" s="650"/>
      <c r="W300" s="603"/>
      <c r="X300" s="603"/>
      <c r="Y300" s="603"/>
      <c r="Z300" s="603"/>
      <c r="AA300" s="654"/>
      <c r="AB300" s="654"/>
      <c r="AC300" s="654"/>
      <c r="AD300" s="654"/>
      <c r="AE300" s="654"/>
      <c r="AF300" s="654"/>
      <c r="AG300" s="654"/>
      <c r="AH300" s="654"/>
      <c r="AI300" s="654"/>
      <c r="AJ300" s="654"/>
      <c r="AK300" s="654"/>
      <c r="AL300" s="654"/>
      <c r="AM300" s="654"/>
      <c r="AN300" s="654"/>
      <c r="AO300" s="654"/>
      <c r="AP300" s="655"/>
      <c r="AQ300" s="654"/>
      <c r="AR300" s="654"/>
      <c r="AS300" s="654"/>
      <c r="AT300" s="654"/>
      <c r="AU300" s="654"/>
      <c r="AV300" s="654"/>
      <c r="AW300" s="654"/>
      <c r="AX300" s="654"/>
      <c r="AY300" s="654"/>
      <c r="AZ300" s="654"/>
      <c r="BA300" s="654"/>
      <c r="BB300" s="654"/>
      <c r="BC300" s="654"/>
      <c r="BD300" s="654"/>
      <c r="BE300" s="654"/>
      <c r="BF300" s="654"/>
      <c r="BG300" s="654"/>
      <c r="BH300" s="654"/>
      <c r="BI300" s="654"/>
      <c r="BJ300" s="654"/>
      <c r="BK300" s="654"/>
      <c r="BL300" s="654"/>
      <c r="BM300" s="654"/>
      <c r="BN300" s="654"/>
      <c r="BO300" s="654"/>
      <c r="BP300" s="654"/>
      <c r="BQ300" s="654"/>
      <c r="BR300" s="654"/>
      <c r="BS300" s="654"/>
      <c r="BT300" s="654"/>
      <c r="BU300" s="654"/>
      <c r="BW300" s="468"/>
      <c r="BX300" s="656"/>
      <c r="BY300" s="657"/>
      <c r="BZ300" s="657"/>
      <c r="CA300" s="657"/>
      <c r="CD300" s="468"/>
      <c r="CE300" s="468"/>
      <c r="CF300" s="468"/>
    </row>
    <row r="301" spans="1:84" s="469" customFormat="1" ht="15" customHeight="1" x14ac:dyDescent="0.25">
      <c r="A301" s="468"/>
      <c r="B301" s="468"/>
      <c r="C301" s="647"/>
      <c r="D301" s="648"/>
      <c r="F301" s="519"/>
      <c r="G301" s="519"/>
      <c r="H301" s="518"/>
      <c r="I301" s="519"/>
      <c r="J301" s="650"/>
      <c r="K301" s="650"/>
      <c r="L301" s="650"/>
      <c r="M301" s="650"/>
      <c r="N301" s="650"/>
      <c r="O301" s="650"/>
      <c r="P301" s="650"/>
      <c r="Q301" s="650"/>
      <c r="R301" s="650"/>
      <c r="S301" s="650"/>
      <c r="T301" s="650"/>
      <c r="U301" s="650"/>
      <c r="V301" s="650"/>
      <c r="W301" s="603"/>
      <c r="X301" s="603"/>
      <c r="Y301" s="603"/>
      <c r="Z301" s="603"/>
      <c r="AA301" s="654"/>
      <c r="AB301" s="654"/>
      <c r="AC301" s="654"/>
      <c r="AD301" s="654"/>
      <c r="AE301" s="654"/>
      <c r="AF301" s="654"/>
      <c r="AG301" s="654"/>
      <c r="AH301" s="654"/>
      <c r="AI301" s="654"/>
      <c r="AJ301" s="654"/>
      <c r="AK301" s="654"/>
      <c r="AL301" s="654"/>
      <c r="AM301" s="654"/>
      <c r="AN301" s="654"/>
      <c r="AO301" s="654"/>
      <c r="AP301" s="655"/>
      <c r="AQ301" s="654"/>
      <c r="AR301" s="654"/>
      <c r="AS301" s="654"/>
      <c r="AT301" s="654"/>
      <c r="AU301" s="654"/>
      <c r="AV301" s="654"/>
      <c r="AW301" s="654"/>
      <c r="AX301" s="654"/>
      <c r="AY301" s="654"/>
      <c r="AZ301" s="654"/>
      <c r="BA301" s="654"/>
      <c r="BB301" s="654"/>
      <c r="BC301" s="654"/>
      <c r="BD301" s="654"/>
      <c r="BE301" s="654"/>
      <c r="BF301" s="654"/>
      <c r="BG301" s="654"/>
      <c r="BH301" s="654"/>
      <c r="BI301" s="654"/>
      <c r="BJ301" s="654"/>
      <c r="BK301" s="654"/>
      <c r="BL301" s="654"/>
      <c r="BM301" s="654"/>
      <c r="BN301" s="654"/>
      <c r="BO301" s="654"/>
      <c r="BP301" s="654"/>
      <c r="BQ301" s="654"/>
      <c r="BR301" s="654"/>
      <c r="BS301" s="654"/>
      <c r="BT301" s="654"/>
      <c r="BU301" s="654"/>
      <c r="BW301" s="468"/>
      <c r="BX301" s="656"/>
      <c r="BY301" s="657"/>
      <c r="BZ301" s="657"/>
      <c r="CA301" s="657"/>
      <c r="CD301" s="468"/>
      <c r="CE301" s="468"/>
      <c r="CF301" s="468"/>
    </row>
    <row r="302" spans="1:84" s="469" customFormat="1" ht="15" customHeight="1" x14ac:dyDescent="0.25">
      <c r="A302" s="468"/>
      <c r="B302" s="468"/>
      <c r="C302" s="647"/>
      <c r="D302" s="648"/>
      <c r="F302" s="519"/>
      <c r="G302" s="519"/>
      <c r="H302" s="518"/>
      <c r="I302" s="519"/>
      <c r="J302" s="650"/>
      <c r="K302" s="650"/>
      <c r="L302" s="650"/>
      <c r="M302" s="650"/>
      <c r="N302" s="650"/>
      <c r="O302" s="650"/>
      <c r="P302" s="650"/>
      <c r="Q302" s="650"/>
      <c r="R302" s="650"/>
      <c r="S302" s="650"/>
      <c r="T302" s="650"/>
      <c r="U302" s="650"/>
      <c r="V302" s="650"/>
      <c r="W302" s="603"/>
      <c r="X302" s="603"/>
      <c r="Y302" s="603"/>
      <c r="Z302" s="603"/>
      <c r="AA302" s="654"/>
      <c r="AB302" s="654"/>
      <c r="AC302" s="654"/>
      <c r="AD302" s="654"/>
      <c r="AE302" s="654"/>
      <c r="AF302" s="654"/>
      <c r="AG302" s="654"/>
      <c r="AH302" s="654"/>
      <c r="AI302" s="654"/>
      <c r="AJ302" s="654"/>
      <c r="AK302" s="654"/>
      <c r="AL302" s="654"/>
      <c r="AM302" s="654"/>
      <c r="AN302" s="654"/>
      <c r="AO302" s="654"/>
      <c r="AP302" s="655"/>
      <c r="AQ302" s="654"/>
      <c r="AR302" s="654"/>
      <c r="AS302" s="654"/>
      <c r="AT302" s="654"/>
      <c r="AU302" s="654"/>
      <c r="AV302" s="654"/>
      <c r="AW302" s="654"/>
      <c r="AX302" s="654"/>
      <c r="AY302" s="654"/>
      <c r="AZ302" s="654"/>
      <c r="BA302" s="654"/>
      <c r="BB302" s="654"/>
      <c r="BC302" s="654"/>
      <c r="BD302" s="654"/>
      <c r="BE302" s="654"/>
      <c r="BF302" s="654"/>
      <c r="BG302" s="654"/>
      <c r="BH302" s="654"/>
      <c r="BI302" s="654"/>
      <c r="BJ302" s="654"/>
      <c r="BK302" s="654"/>
      <c r="BL302" s="654"/>
      <c r="BM302" s="654"/>
      <c r="BN302" s="654"/>
      <c r="BO302" s="654"/>
      <c r="BP302" s="654"/>
      <c r="BQ302" s="654"/>
      <c r="BR302" s="654"/>
      <c r="BS302" s="654"/>
      <c r="BT302" s="654"/>
      <c r="BU302" s="654"/>
      <c r="BW302" s="468"/>
      <c r="BX302" s="656"/>
      <c r="BY302" s="657"/>
      <c r="BZ302" s="657"/>
      <c r="CA302" s="657"/>
      <c r="CD302" s="468"/>
      <c r="CE302" s="468"/>
      <c r="CF302" s="468"/>
    </row>
    <row r="303" spans="1:84" s="469" customFormat="1" ht="15" customHeight="1" x14ac:dyDescent="0.25">
      <c r="A303" s="468"/>
      <c r="B303" s="468"/>
      <c r="C303" s="647"/>
      <c r="D303" s="648"/>
      <c r="F303" s="519"/>
      <c r="G303" s="519"/>
      <c r="H303" s="518"/>
      <c r="I303" s="519"/>
      <c r="J303" s="650"/>
      <c r="K303" s="650"/>
      <c r="L303" s="650"/>
      <c r="M303" s="650"/>
      <c r="N303" s="650"/>
      <c r="O303" s="650"/>
      <c r="P303" s="650"/>
      <c r="Q303" s="650"/>
      <c r="R303" s="650"/>
      <c r="S303" s="650"/>
      <c r="T303" s="650"/>
      <c r="U303" s="650"/>
      <c r="V303" s="650"/>
      <c r="W303" s="603"/>
      <c r="X303" s="603"/>
      <c r="Y303" s="603"/>
      <c r="Z303" s="603"/>
      <c r="AA303" s="654"/>
      <c r="AB303" s="654"/>
      <c r="AC303" s="654"/>
      <c r="AD303" s="654"/>
      <c r="AE303" s="654"/>
      <c r="AF303" s="654"/>
      <c r="AG303" s="654"/>
      <c r="AH303" s="654"/>
      <c r="AI303" s="654"/>
      <c r="AJ303" s="654"/>
      <c r="AK303" s="654"/>
      <c r="AL303" s="654"/>
      <c r="AM303" s="654"/>
      <c r="AN303" s="654"/>
      <c r="AO303" s="654"/>
      <c r="AP303" s="655"/>
      <c r="AQ303" s="654"/>
      <c r="AR303" s="654"/>
      <c r="AS303" s="654"/>
      <c r="AT303" s="654"/>
      <c r="AU303" s="654"/>
      <c r="AV303" s="654"/>
      <c r="AW303" s="654"/>
      <c r="AX303" s="654"/>
      <c r="AY303" s="654"/>
      <c r="AZ303" s="654"/>
      <c r="BA303" s="654"/>
      <c r="BB303" s="654"/>
      <c r="BC303" s="654"/>
      <c r="BD303" s="654"/>
      <c r="BE303" s="654"/>
      <c r="BF303" s="654"/>
      <c r="BG303" s="654"/>
      <c r="BH303" s="654"/>
      <c r="BI303" s="654"/>
      <c r="BJ303" s="654"/>
      <c r="BK303" s="654"/>
      <c r="BL303" s="654"/>
      <c r="BM303" s="654"/>
      <c r="BN303" s="654"/>
      <c r="BO303" s="654"/>
      <c r="BP303" s="654"/>
      <c r="BQ303" s="654"/>
      <c r="BR303" s="654"/>
      <c r="BS303" s="654"/>
      <c r="BT303" s="654"/>
      <c r="BU303" s="654"/>
      <c r="BW303" s="468"/>
      <c r="BX303" s="656"/>
      <c r="BY303" s="657"/>
      <c r="BZ303" s="657"/>
      <c r="CA303" s="657"/>
      <c r="CD303" s="468"/>
      <c r="CE303" s="468"/>
      <c r="CF303" s="468"/>
    </row>
    <row r="304" spans="1:84" s="469" customFormat="1" ht="15" customHeight="1" x14ac:dyDescent="0.25">
      <c r="A304" s="468"/>
      <c r="B304" s="468"/>
      <c r="C304" s="647"/>
      <c r="D304" s="648"/>
      <c r="F304" s="519"/>
      <c r="G304" s="519"/>
      <c r="H304" s="518"/>
      <c r="I304" s="519"/>
      <c r="J304" s="650"/>
      <c r="K304" s="650"/>
      <c r="L304" s="650"/>
      <c r="M304" s="650"/>
      <c r="N304" s="650"/>
      <c r="O304" s="650"/>
      <c r="P304" s="650"/>
      <c r="Q304" s="650"/>
      <c r="R304" s="650"/>
      <c r="S304" s="650"/>
      <c r="T304" s="650"/>
      <c r="U304" s="650"/>
      <c r="V304" s="650"/>
      <c r="W304" s="603"/>
      <c r="X304" s="603"/>
      <c r="Y304" s="603"/>
      <c r="Z304" s="603"/>
      <c r="AA304" s="654"/>
      <c r="AB304" s="654"/>
      <c r="AC304" s="654"/>
      <c r="AD304" s="654"/>
      <c r="AE304" s="654"/>
      <c r="AF304" s="654"/>
      <c r="AG304" s="654"/>
      <c r="AH304" s="654"/>
      <c r="AI304" s="654"/>
      <c r="AJ304" s="654"/>
      <c r="AK304" s="654"/>
      <c r="AL304" s="654"/>
      <c r="AM304" s="654"/>
      <c r="AN304" s="654"/>
      <c r="AO304" s="654"/>
      <c r="AP304" s="655"/>
      <c r="AQ304" s="654"/>
      <c r="AR304" s="654"/>
      <c r="AS304" s="654"/>
      <c r="AT304" s="654"/>
      <c r="AU304" s="654"/>
      <c r="AV304" s="654"/>
      <c r="AW304" s="654"/>
      <c r="AX304" s="654"/>
      <c r="AY304" s="654"/>
      <c r="AZ304" s="654"/>
      <c r="BA304" s="654"/>
      <c r="BB304" s="654"/>
      <c r="BC304" s="654"/>
      <c r="BD304" s="654"/>
      <c r="BE304" s="654"/>
      <c r="BF304" s="654"/>
      <c r="BG304" s="654"/>
      <c r="BH304" s="654"/>
      <c r="BI304" s="654"/>
      <c r="BJ304" s="654"/>
      <c r="BK304" s="654"/>
      <c r="BL304" s="654"/>
      <c r="BM304" s="654"/>
      <c r="BN304" s="654"/>
      <c r="BO304" s="654"/>
      <c r="BP304" s="654"/>
      <c r="BQ304" s="654"/>
      <c r="BR304" s="654"/>
      <c r="BS304" s="654"/>
      <c r="BT304" s="654"/>
      <c r="BU304" s="654"/>
      <c r="BW304" s="468"/>
      <c r="BX304" s="656"/>
      <c r="BY304" s="657"/>
      <c r="BZ304" s="657"/>
      <c r="CA304" s="657"/>
      <c r="CD304" s="468"/>
      <c r="CE304" s="468"/>
      <c r="CF304" s="468"/>
    </row>
    <row r="305" spans="1:84" s="469" customFormat="1" ht="15" customHeight="1" x14ac:dyDescent="0.25">
      <c r="A305" s="468"/>
      <c r="B305" s="468"/>
      <c r="C305" s="647"/>
      <c r="D305" s="648"/>
      <c r="F305" s="519"/>
      <c r="G305" s="519"/>
      <c r="H305" s="518"/>
      <c r="I305" s="519"/>
      <c r="J305" s="650"/>
      <c r="K305" s="650"/>
      <c r="L305" s="650"/>
      <c r="M305" s="650"/>
      <c r="N305" s="650"/>
      <c r="O305" s="650"/>
      <c r="P305" s="650"/>
      <c r="Q305" s="650"/>
      <c r="R305" s="650"/>
      <c r="S305" s="650"/>
      <c r="T305" s="650"/>
      <c r="U305" s="650"/>
      <c r="V305" s="650"/>
      <c r="W305" s="603"/>
      <c r="X305" s="603"/>
      <c r="Y305" s="603"/>
      <c r="Z305" s="603"/>
      <c r="AA305" s="654"/>
      <c r="AB305" s="654"/>
      <c r="AC305" s="654"/>
      <c r="AD305" s="654"/>
      <c r="AE305" s="654"/>
      <c r="AF305" s="654"/>
      <c r="AG305" s="654"/>
      <c r="AH305" s="654"/>
      <c r="AI305" s="654"/>
      <c r="AJ305" s="654"/>
      <c r="AK305" s="654"/>
      <c r="AL305" s="654"/>
      <c r="AM305" s="654"/>
      <c r="AN305" s="654"/>
      <c r="AO305" s="654"/>
      <c r="AP305" s="655"/>
      <c r="AQ305" s="654"/>
      <c r="AR305" s="654"/>
      <c r="AS305" s="654"/>
      <c r="AT305" s="654"/>
      <c r="AU305" s="654"/>
      <c r="AV305" s="654"/>
      <c r="AW305" s="654"/>
      <c r="AX305" s="654"/>
      <c r="AY305" s="654"/>
      <c r="AZ305" s="654"/>
      <c r="BA305" s="654"/>
      <c r="BB305" s="654"/>
      <c r="BC305" s="654"/>
      <c r="BD305" s="654"/>
      <c r="BE305" s="654"/>
      <c r="BF305" s="654"/>
      <c r="BG305" s="654"/>
      <c r="BH305" s="654"/>
      <c r="BI305" s="654"/>
      <c r="BJ305" s="654"/>
      <c r="BK305" s="654"/>
      <c r="BL305" s="654"/>
      <c r="BM305" s="654"/>
      <c r="BN305" s="654"/>
      <c r="BO305" s="654"/>
      <c r="BP305" s="654"/>
      <c r="BQ305" s="654"/>
      <c r="BR305" s="654"/>
      <c r="BS305" s="654"/>
      <c r="BT305" s="654"/>
      <c r="BU305" s="654"/>
      <c r="BW305" s="468"/>
      <c r="BX305" s="656"/>
      <c r="BY305" s="657"/>
      <c r="BZ305" s="657"/>
      <c r="CA305" s="657"/>
      <c r="CD305" s="468"/>
      <c r="CE305" s="468"/>
      <c r="CF305" s="468"/>
    </row>
    <row r="306" spans="1:84" s="469" customFormat="1" ht="15" customHeight="1" x14ac:dyDescent="0.25">
      <c r="A306" s="468"/>
      <c r="B306" s="468"/>
      <c r="C306" s="647"/>
      <c r="D306" s="648"/>
      <c r="F306" s="519"/>
      <c r="G306" s="519"/>
      <c r="H306" s="518"/>
      <c r="I306" s="519"/>
      <c r="J306" s="650"/>
      <c r="K306" s="650"/>
      <c r="L306" s="650"/>
      <c r="M306" s="650"/>
      <c r="N306" s="650"/>
      <c r="O306" s="650"/>
      <c r="P306" s="650"/>
      <c r="Q306" s="650"/>
      <c r="R306" s="650"/>
      <c r="S306" s="650"/>
      <c r="T306" s="650"/>
      <c r="U306" s="650"/>
      <c r="V306" s="650"/>
      <c r="W306" s="603"/>
      <c r="X306" s="603"/>
      <c r="Y306" s="603"/>
      <c r="Z306" s="603"/>
      <c r="AA306" s="654"/>
      <c r="AB306" s="654"/>
      <c r="AC306" s="654"/>
      <c r="AD306" s="654"/>
      <c r="AE306" s="654"/>
      <c r="AF306" s="654"/>
      <c r="AG306" s="654"/>
      <c r="AH306" s="654"/>
      <c r="AI306" s="654"/>
      <c r="AJ306" s="654"/>
      <c r="AK306" s="654"/>
      <c r="AL306" s="654"/>
      <c r="AM306" s="654"/>
      <c r="AN306" s="654"/>
      <c r="AO306" s="654"/>
      <c r="AP306" s="655"/>
      <c r="AQ306" s="654"/>
      <c r="AR306" s="654"/>
      <c r="AS306" s="654"/>
      <c r="AT306" s="654"/>
      <c r="AU306" s="654"/>
      <c r="AV306" s="654"/>
      <c r="AW306" s="654"/>
      <c r="AX306" s="654"/>
      <c r="AY306" s="654"/>
      <c r="AZ306" s="654"/>
      <c r="BA306" s="654"/>
      <c r="BB306" s="654"/>
      <c r="BC306" s="654"/>
      <c r="BD306" s="654"/>
      <c r="BE306" s="654"/>
      <c r="BF306" s="654"/>
      <c r="BG306" s="654"/>
      <c r="BH306" s="654"/>
      <c r="BI306" s="654"/>
      <c r="BJ306" s="654"/>
      <c r="BK306" s="654"/>
      <c r="BL306" s="654"/>
      <c r="BM306" s="654"/>
      <c r="BN306" s="654"/>
      <c r="BO306" s="654"/>
      <c r="BP306" s="654"/>
      <c r="BQ306" s="654"/>
      <c r="BR306" s="654"/>
      <c r="BS306" s="654"/>
      <c r="BT306" s="654"/>
      <c r="BU306" s="654"/>
      <c r="BW306" s="468"/>
      <c r="BX306" s="656"/>
      <c r="BY306" s="657"/>
      <c r="BZ306" s="657"/>
      <c r="CA306" s="657"/>
      <c r="CD306" s="468"/>
      <c r="CE306" s="468"/>
      <c r="CF306" s="468"/>
    </row>
    <row r="307" spans="1:84" s="469" customFormat="1" ht="15" customHeight="1" x14ac:dyDescent="0.25">
      <c r="A307" s="468"/>
      <c r="B307" s="468"/>
      <c r="C307" s="647"/>
      <c r="D307" s="648"/>
      <c r="F307" s="519"/>
      <c r="G307" s="519"/>
      <c r="H307" s="518"/>
      <c r="I307" s="519"/>
      <c r="J307" s="650"/>
      <c r="K307" s="650"/>
      <c r="L307" s="650"/>
      <c r="M307" s="650"/>
      <c r="N307" s="650"/>
      <c r="O307" s="650"/>
      <c r="P307" s="650"/>
      <c r="Q307" s="650"/>
      <c r="R307" s="650"/>
      <c r="S307" s="650"/>
      <c r="T307" s="650"/>
      <c r="U307" s="650"/>
      <c r="V307" s="650"/>
      <c r="W307" s="603"/>
      <c r="X307" s="603"/>
      <c r="Y307" s="603"/>
      <c r="Z307" s="603"/>
      <c r="AA307" s="654"/>
      <c r="AB307" s="654"/>
      <c r="AC307" s="654"/>
      <c r="AD307" s="654"/>
      <c r="AE307" s="654"/>
      <c r="AF307" s="654"/>
      <c r="AG307" s="654"/>
      <c r="AH307" s="654"/>
      <c r="AI307" s="654"/>
      <c r="AJ307" s="654"/>
      <c r="AK307" s="654"/>
      <c r="AL307" s="654"/>
      <c r="AM307" s="654"/>
      <c r="AN307" s="654"/>
      <c r="AO307" s="654"/>
      <c r="AP307" s="655"/>
      <c r="AQ307" s="654"/>
      <c r="AR307" s="654"/>
      <c r="AS307" s="654"/>
      <c r="AT307" s="654"/>
      <c r="AU307" s="654"/>
      <c r="AV307" s="654"/>
      <c r="AW307" s="654"/>
      <c r="AX307" s="654"/>
      <c r="AY307" s="654"/>
      <c r="AZ307" s="654"/>
      <c r="BA307" s="654"/>
      <c r="BB307" s="654"/>
      <c r="BC307" s="654"/>
      <c r="BD307" s="654"/>
      <c r="BE307" s="654"/>
      <c r="BF307" s="654"/>
      <c r="BG307" s="654"/>
      <c r="BH307" s="654"/>
      <c r="BI307" s="654"/>
      <c r="BJ307" s="654"/>
      <c r="BK307" s="654"/>
      <c r="BL307" s="654"/>
      <c r="BM307" s="654"/>
      <c r="BN307" s="654"/>
      <c r="BO307" s="654"/>
      <c r="BP307" s="654"/>
      <c r="BQ307" s="654"/>
      <c r="BR307" s="654"/>
      <c r="BS307" s="654"/>
      <c r="BT307" s="654"/>
      <c r="BU307" s="654"/>
      <c r="BW307" s="468"/>
      <c r="BX307" s="656"/>
      <c r="BY307" s="657"/>
      <c r="BZ307" s="657"/>
      <c r="CA307" s="657"/>
      <c r="CD307" s="468"/>
      <c r="CE307" s="468"/>
      <c r="CF307" s="468"/>
    </row>
    <row r="308" spans="1:84" s="469" customFormat="1" ht="15" customHeight="1" x14ac:dyDescent="0.25">
      <c r="A308" s="468"/>
      <c r="B308" s="468"/>
      <c r="C308" s="647"/>
      <c r="D308" s="648"/>
      <c r="F308" s="519"/>
      <c r="G308" s="519"/>
      <c r="H308" s="518"/>
      <c r="I308" s="519"/>
      <c r="J308" s="650"/>
      <c r="K308" s="650"/>
      <c r="L308" s="650"/>
      <c r="M308" s="650"/>
      <c r="N308" s="650"/>
      <c r="O308" s="650"/>
      <c r="P308" s="650"/>
      <c r="Q308" s="650"/>
      <c r="R308" s="650"/>
      <c r="S308" s="650"/>
      <c r="T308" s="650"/>
      <c r="U308" s="650"/>
      <c r="V308" s="650"/>
      <c r="W308" s="603"/>
      <c r="X308" s="603"/>
      <c r="Y308" s="603"/>
      <c r="Z308" s="603"/>
      <c r="AA308" s="654"/>
      <c r="AB308" s="654"/>
      <c r="AC308" s="654"/>
      <c r="AD308" s="654"/>
      <c r="AE308" s="654"/>
      <c r="AF308" s="654"/>
      <c r="AG308" s="654"/>
      <c r="AH308" s="654"/>
      <c r="AI308" s="654"/>
      <c r="AJ308" s="654"/>
      <c r="AK308" s="654"/>
      <c r="AL308" s="654"/>
      <c r="AM308" s="654"/>
      <c r="AN308" s="654"/>
      <c r="AO308" s="654"/>
      <c r="AP308" s="655"/>
      <c r="AQ308" s="654"/>
      <c r="AR308" s="654"/>
      <c r="AS308" s="654"/>
      <c r="AT308" s="654"/>
      <c r="AU308" s="654"/>
      <c r="AV308" s="654"/>
      <c r="AW308" s="654"/>
      <c r="AX308" s="654"/>
      <c r="AY308" s="654"/>
      <c r="AZ308" s="654"/>
      <c r="BA308" s="654"/>
      <c r="BB308" s="654"/>
      <c r="BC308" s="654"/>
      <c r="BD308" s="654"/>
      <c r="BE308" s="654"/>
      <c r="BF308" s="654"/>
      <c r="BG308" s="654"/>
      <c r="BH308" s="654"/>
      <c r="BI308" s="654"/>
      <c r="BJ308" s="654"/>
      <c r="BK308" s="654"/>
      <c r="BL308" s="654"/>
      <c r="BM308" s="654"/>
      <c r="BN308" s="654"/>
      <c r="BO308" s="654"/>
      <c r="BP308" s="654"/>
      <c r="BQ308" s="654"/>
      <c r="BR308" s="654"/>
      <c r="BS308" s="654"/>
      <c r="BT308" s="654"/>
      <c r="BU308" s="654"/>
      <c r="BW308" s="468"/>
      <c r="BX308" s="656"/>
      <c r="BY308" s="657"/>
      <c r="BZ308" s="657"/>
      <c r="CA308" s="657"/>
      <c r="CD308" s="468"/>
      <c r="CE308" s="468"/>
      <c r="CF308" s="468"/>
    </row>
    <row r="309" spans="1:84" s="469" customFormat="1" ht="15" customHeight="1" x14ac:dyDescent="0.25">
      <c r="A309" s="468"/>
      <c r="B309" s="468"/>
      <c r="C309" s="647"/>
      <c r="D309" s="648"/>
      <c r="F309" s="519"/>
      <c r="G309" s="519"/>
      <c r="H309" s="518"/>
      <c r="I309" s="519"/>
      <c r="J309" s="650"/>
      <c r="K309" s="650"/>
      <c r="L309" s="650"/>
      <c r="M309" s="650"/>
      <c r="N309" s="650"/>
      <c r="O309" s="650"/>
      <c r="P309" s="650"/>
      <c r="Q309" s="650"/>
      <c r="R309" s="650"/>
      <c r="S309" s="650"/>
      <c r="T309" s="650"/>
      <c r="U309" s="650"/>
      <c r="V309" s="650"/>
      <c r="W309" s="603"/>
      <c r="X309" s="603"/>
      <c r="Y309" s="603"/>
      <c r="Z309" s="603"/>
      <c r="AA309" s="654"/>
      <c r="AB309" s="654"/>
      <c r="AC309" s="654"/>
      <c r="AD309" s="654"/>
      <c r="AE309" s="654"/>
      <c r="AF309" s="654"/>
      <c r="AG309" s="654"/>
      <c r="AH309" s="654"/>
      <c r="AI309" s="654"/>
      <c r="AJ309" s="654"/>
      <c r="AK309" s="654"/>
      <c r="AL309" s="654"/>
      <c r="AM309" s="654"/>
      <c r="AN309" s="654"/>
      <c r="AO309" s="654"/>
      <c r="AP309" s="655"/>
      <c r="AQ309" s="654"/>
      <c r="AR309" s="654"/>
      <c r="AS309" s="654"/>
      <c r="AT309" s="654"/>
      <c r="AU309" s="654"/>
      <c r="AV309" s="654"/>
      <c r="AW309" s="654"/>
      <c r="AX309" s="654"/>
      <c r="AY309" s="654"/>
      <c r="AZ309" s="654"/>
      <c r="BA309" s="654"/>
      <c r="BB309" s="654"/>
      <c r="BC309" s="654"/>
      <c r="BD309" s="654"/>
      <c r="BE309" s="654"/>
      <c r="BF309" s="654"/>
      <c r="BG309" s="654"/>
      <c r="BH309" s="654"/>
      <c r="BI309" s="654"/>
      <c r="BJ309" s="654"/>
      <c r="BK309" s="654"/>
      <c r="BL309" s="654"/>
      <c r="BM309" s="654"/>
      <c r="BN309" s="654"/>
      <c r="BO309" s="654"/>
      <c r="BP309" s="654"/>
      <c r="BQ309" s="654"/>
      <c r="BR309" s="654"/>
      <c r="BS309" s="654"/>
      <c r="BT309" s="654"/>
      <c r="BU309" s="654"/>
      <c r="BW309" s="468"/>
      <c r="BX309" s="656"/>
      <c r="BY309" s="657"/>
      <c r="BZ309" s="657"/>
      <c r="CA309" s="657"/>
      <c r="CD309" s="468"/>
      <c r="CE309" s="468"/>
      <c r="CF309" s="468"/>
    </row>
    <row r="310" spans="1:84" s="469" customFormat="1" ht="15" customHeight="1" x14ac:dyDescent="0.25">
      <c r="A310" s="468"/>
      <c r="B310" s="468"/>
      <c r="C310" s="647"/>
      <c r="D310" s="648"/>
      <c r="F310" s="519"/>
      <c r="G310" s="519"/>
      <c r="H310" s="518"/>
      <c r="I310" s="519"/>
      <c r="J310" s="650"/>
      <c r="K310" s="650"/>
      <c r="L310" s="650"/>
      <c r="M310" s="650"/>
      <c r="N310" s="650"/>
      <c r="O310" s="650"/>
      <c r="P310" s="650"/>
      <c r="Q310" s="650"/>
      <c r="R310" s="650"/>
      <c r="S310" s="650"/>
      <c r="T310" s="650"/>
      <c r="U310" s="650"/>
      <c r="V310" s="650"/>
      <c r="W310" s="603"/>
      <c r="X310" s="603"/>
      <c r="Y310" s="603"/>
      <c r="Z310" s="603"/>
      <c r="AA310" s="654"/>
      <c r="AB310" s="654"/>
      <c r="AC310" s="654"/>
      <c r="AD310" s="654"/>
      <c r="AE310" s="654"/>
      <c r="AF310" s="654"/>
      <c r="AG310" s="654"/>
      <c r="AH310" s="654"/>
      <c r="AI310" s="654"/>
      <c r="AJ310" s="654"/>
      <c r="AK310" s="654"/>
      <c r="AL310" s="654"/>
      <c r="AM310" s="654"/>
      <c r="AN310" s="654"/>
      <c r="AO310" s="654"/>
      <c r="AP310" s="655"/>
      <c r="AQ310" s="654"/>
      <c r="AR310" s="654"/>
      <c r="AS310" s="654"/>
      <c r="AT310" s="654"/>
      <c r="AU310" s="654"/>
      <c r="AV310" s="654"/>
      <c r="AW310" s="654"/>
      <c r="AX310" s="654"/>
      <c r="AY310" s="654"/>
      <c r="AZ310" s="654"/>
      <c r="BA310" s="654"/>
      <c r="BB310" s="654"/>
      <c r="BC310" s="654"/>
      <c r="BD310" s="654"/>
      <c r="BE310" s="654"/>
      <c r="BF310" s="654"/>
      <c r="BG310" s="654"/>
      <c r="BH310" s="654"/>
      <c r="BI310" s="654"/>
      <c r="BJ310" s="654"/>
      <c r="BK310" s="654"/>
      <c r="BL310" s="654"/>
      <c r="BM310" s="654"/>
      <c r="BN310" s="654"/>
      <c r="BO310" s="654"/>
      <c r="BP310" s="654"/>
      <c r="BQ310" s="654"/>
      <c r="BR310" s="654"/>
      <c r="BS310" s="654"/>
      <c r="BT310" s="654"/>
      <c r="BU310" s="654"/>
      <c r="BW310" s="468"/>
      <c r="BX310" s="656"/>
      <c r="BY310" s="657"/>
      <c r="BZ310" s="657"/>
      <c r="CA310" s="657"/>
      <c r="CD310" s="468"/>
      <c r="CE310" s="468"/>
      <c r="CF310" s="468"/>
    </row>
    <row r="311" spans="1:84" s="469" customFormat="1" ht="15" customHeight="1" x14ac:dyDescent="0.25">
      <c r="A311" s="468"/>
      <c r="B311" s="468"/>
      <c r="C311" s="647"/>
      <c r="D311" s="648"/>
      <c r="F311" s="519"/>
      <c r="G311" s="519"/>
      <c r="H311" s="518"/>
      <c r="I311" s="519"/>
      <c r="J311" s="650"/>
      <c r="K311" s="650"/>
      <c r="L311" s="650"/>
      <c r="M311" s="650"/>
      <c r="N311" s="650"/>
      <c r="O311" s="650"/>
      <c r="P311" s="650"/>
      <c r="Q311" s="650"/>
      <c r="R311" s="650"/>
      <c r="S311" s="650"/>
      <c r="T311" s="650"/>
      <c r="U311" s="650"/>
      <c r="V311" s="650"/>
      <c r="W311" s="603"/>
      <c r="X311" s="603"/>
      <c r="Y311" s="603"/>
      <c r="Z311" s="603"/>
      <c r="AA311" s="654"/>
      <c r="AB311" s="654"/>
      <c r="AC311" s="654"/>
      <c r="AD311" s="654"/>
      <c r="AE311" s="654"/>
      <c r="AF311" s="654"/>
      <c r="AG311" s="654"/>
      <c r="AH311" s="654"/>
      <c r="AI311" s="654"/>
      <c r="AJ311" s="654"/>
      <c r="AK311" s="654"/>
      <c r="AL311" s="654"/>
      <c r="AM311" s="654"/>
      <c r="AN311" s="654"/>
      <c r="AO311" s="654"/>
      <c r="AP311" s="655"/>
      <c r="AQ311" s="654"/>
      <c r="AR311" s="654"/>
      <c r="AS311" s="654"/>
      <c r="AT311" s="654"/>
      <c r="AU311" s="654"/>
      <c r="AV311" s="654"/>
      <c r="AW311" s="654"/>
      <c r="AX311" s="654"/>
      <c r="AY311" s="654"/>
      <c r="AZ311" s="654"/>
      <c r="BA311" s="654"/>
      <c r="BB311" s="654"/>
      <c r="BC311" s="654"/>
      <c r="BD311" s="654"/>
      <c r="BE311" s="654"/>
      <c r="BF311" s="654"/>
      <c r="BG311" s="654"/>
      <c r="BH311" s="654"/>
      <c r="BI311" s="654"/>
      <c r="BJ311" s="654"/>
      <c r="BK311" s="654"/>
      <c r="BL311" s="654"/>
      <c r="BM311" s="654"/>
      <c r="BN311" s="654"/>
      <c r="BO311" s="654"/>
      <c r="BP311" s="654"/>
      <c r="BQ311" s="654"/>
      <c r="BR311" s="654"/>
      <c r="BS311" s="654"/>
      <c r="BT311" s="654"/>
      <c r="BU311" s="654"/>
      <c r="BW311" s="468"/>
      <c r="BX311" s="656"/>
      <c r="BY311" s="657"/>
      <c r="BZ311" s="657"/>
      <c r="CA311" s="657"/>
      <c r="CD311" s="468"/>
      <c r="CE311" s="468"/>
      <c r="CF311" s="468"/>
    </row>
    <row r="312" spans="1:84" s="469" customFormat="1" ht="15" customHeight="1" x14ac:dyDescent="0.25">
      <c r="A312" s="468"/>
      <c r="B312" s="468"/>
      <c r="C312" s="647"/>
      <c r="D312" s="648"/>
      <c r="F312" s="519"/>
      <c r="G312" s="519"/>
      <c r="H312" s="518"/>
      <c r="I312" s="519"/>
      <c r="J312" s="650"/>
      <c r="K312" s="650"/>
      <c r="L312" s="650"/>
      <c r="M312" s="650"/>
      <c r="N312" s="650"/>
      <c r="O312" s="650"/>
      <c r="P312" s="650"/>
      <c r="Q312" s="650"/>
      <c r="R312" s="650"/>
      <c r="S312" s="650"/>
      <c r="T312" s="650"/>
      <c r="U312" s="650"/>
      <c r="V312" s="650"/>
      <c r="W312" s="603"/>
      <c r="X312" s="603"/>
      <c r="Y312" s="603"/>
      <c r="Z312" s="603"/>
      <c r="AA312" s="654"/>
      <c r="AB312" s="654"/>
      <c r="AC312" s="654"/>
      <c r="AD312" s="654"/>
      <c r="AE312" s="654"/>
      <c r="AF312" s="654"/>
      <c r="AG312" s="654"/>
      <c r="AH312" s="654"/>
      <c r="AI312" s="654"/>
      <c r="AJ312" s="654"/>
      <c r="AK312" s="654"/>
      <c r="AL312" s="654"/>
      <c r="AM312" s="654"/>
      <c r="AN312" s="654"/>
      <c r="AO312" s="654"/>
      <c r="AP312" s="655"/>
      <c r="AQ312" s="654"/>
      <c r="AR312" s="654"/>
      <c r="AS312" s="654"/>
      <c r="AT312" s="654"/>
      <c r="AU312" s="654"/>
      <c r="AV312" s="654"/>
      <c r="AW312" s="654"/>
      <c r="AX312" s="654"/>
      <c r="AY312" s="654"/>
      <c r="AZ312" s="654"/>
      <c r="BA312" s="654"/>
      <c r="BB312" s="654"/>
      <c r="BC312" s="654"/>
      <c r="BD312" s="654"/>
      <c r="BE312" s="654"/>
      <c r="BF312" s="654"/>
      <c r="BG312" s="654"/>
      <c r="BH312" s="654"/>
      <c r="BI312" s="654"/>
      <c r="BJ312" s="654"/>
      <c r="BK312" s="654"/>
      <c r="BL312" s="654"/>
      <c r="BM312" s="654"/>
      <c r="BN312" s="654"/>
      <c r="BO312" s="654"/>
      <c r="BP312" s="654"/>
      <c r="BQ312" s="654"/>
      <c r="BR312" s="654"/>
      <c r="BS312" s="654"/>
      <c r="BT312" s="654"/>
      <c r="BU312" s="654"/>
      <c r="BW312" s="468"/>
      <c r="BX312" s="656"/>
      <c r="BY312" s="657"/>
      <c r="BZ312" s="657"/>
      <c r="CA312" s="657"/>
      <c r="CD312" s="468"/>
      <c r="CE312" s="468"/>
      <c r="CF312" s="468"/>
    </row>
    <row r="313" spans="1:84" s="469" customFormat="1" ht="15" customHeight="1" x14ac:dyDescent="0.25">
      <c r="A313" s="468"/>
      <c r="B313" s="468"/>
      <c r="C313" s="647"/>
      <c r="D313" s="648"/>
      <c r="F313" s="519"/>
      <c r="G313" s="519"/>
      <c r="H313" s="518"/>
      <c r="I313" s="519"/>
      <c r="J313" s="650"/>
      <c r="K313" s="650"/>
      <c r="L313" s="650"/>
      <c r="M313" s="650"/>
      <c r="N313" s="650"/>
      <c r="O313" s="650"/>
      <c r="P313" s="650"/>
      <c r="Q313" s="650"/>
      <c r="R313" s="650"/>
      <c r="S313" s="650"/>
      <c r="T313" s="650"/>
      <c r="U313" s="650"/>
      <c r="V313" s="650"/>
      <c r="W313" s="603"/>
      <c r="X313" s="603"/>
      <c r="Y313" s="603"/>
      <c r="Z313" s="603"/>
      <c r="AA313" s="654"/>
      <c r="AB313" s="654"/>
      <c r="AC313" s="654"/>
      <c r="AD313" s="654"/>
      <c r="AE313" s="654"/>
      <c r="AF313" s="654"/>
      <c r="AG313" s="654"/>
      <c r="AH313" s="654"/>
      <c r="AI313" s="654"/>
      <c r="AJ313" s="654"/>
      <c r="AK313" s="654"/>
      <c r="AL313" s="654"/>
      <c r="AM313" s="654"/>
      <c r="AN313" s="654"/>
      <c r="AO313" s="654"/>
      <c r="AP313" s="655"/>
      <c r="AQ313" s="654"/>
      <c r="AR313" s="654"/>
      <c r="AS313" s="654"/>
      <c r="AT313" s="654"/>
      <c r="AU313" s="654"/>
      <c r="AV313" s="654"/>
      <c r="AW313" s="654"/>
      <c r="AX313" s="654"/>
      <c r="AY313" s="654"/>
      <c r="AZ313" s="654"/>
      <c r="BA313" s="654"/>
      <c r="BB313" s="654"/>
      <c r="BC313" s="654"/>
      <c r="BD313" s="654"/>
      <c r="BE313" s="654"/>
      <c r="BF313" s="654"/>
      <c r="BG313" s="654"/>
      <c r="BH313" s="654"/>
      <c r="BI313" s="654"/>
      <c r="BJ313" s="654"/>
      <c r="BK313" s="654"/>
      <c r="BL313" s="654"/>
      <c r="BM313" s="654"/>
      <c r="BN313" s="654"/>
      <c r="BO313" s="654"/>
      <c r="BP313" s="654"/>
      <c r="BQ313" s="654"/>
      <c r="BR313" s="654"/>
      <c r="BS313" s="654"/>
      <c r="BT313" s="654"/>
      <c r="BU313" s="654"/>
      <c r="BW313" s="468"/>
      <c r="BX313" s="656"/>
      <c r="BY313" s="657"/>
      <c r="BZ313" s="657"/>
      <c r="CA313" s="657"/>
      <c r="CD313" s="468"/>
      <c r="CE313" s="468"/>
      <c r="CF313" s="468"/>
    </row>
    <row r="314" spans="1:84" s="469" customFormat="1" ht="15" customHeight="1" x14ac:dyDescent="0.25">
      <c r="A314" s="468"/>
      <c r="B314" s="468"/>
      <c r="C314" s="647"/>
      <c r="D314" s="648"/>
      <c r="F314" s="519"/>
      <c r="G314" s="519"/>
      <c r="H314" s="518"/>
      <c r="I314" s="519"/>
      <c r="J314" s="650"/>
      <c r="K314" s="650"/>
      <c r="L314" s="650"/>
      <c r="M314" s="650"/>
      <c r="N314" s="650"/>
      <c r="O314" s="650"/>
      <c r="P314" s="650"/>
      <c r="Q314" s="650"/>
      <c r="R314" s="650"/>
      <c r="S314" s="650"/>
      <c r="T314" s="650"/>
      <c r="U314" s="650"/>
      <c r="V314" s="650"/>
      <c r="W314" s="603"/>
      <c r="X314" s="603"/>
      <c r="Y314" s="603"/>
      <c r="Z314" s="603"/>
      <c r="AA314" s="654"/>
      <c r="AB314" s="654"/>
      <c r="AC314" s="654"/>
      <c r="AD314" s="654"/>
      <c r="AE314" s="654"/>
      <c r="AF314" s="654"/>
      <c r="AG314" s="654"/>
      <c r="AH314" s="654"/>
      <c r="AI314" s="654"/>
      <c r="AJ314" s="654"/>
      <c r="AK314" s="654"/>
      <c r="AL314" s="654"/>
      <c r="AM314" s="654"/>
      <c r="AN314" s="654"/>
      <c r="AO314" s="654"/>
      <c r="AP314" s="655"/>
      <c r="AQ314" s="654"/>
      <c r="AR314" s="654"/>
      <c r="AS314" s="654"/>
      <c r="AT314" s="654"/>
      <c r="AU314" s="654"/>
      <c r="AV314" s="654"/>
      <c r="AW314" s="654"/>
      <c r="AX314" s="654"/>
      <c r="AY314" s="654"/>
      <c r="AZ314" s="654"/>
      <c r="BA314" s="654"/>
      <c r="BB314" s="654"/>
      <c r="BC314" s="654"/>
      <c r="BD314" s="654"/>
      <c r="BE314" s="654"/>
      <c r="BF314" s="654"/>
      <c r="BG314" s="654"/>
      <c r="BH314" s="654"/>
      <c r="BI314" s="654"/>
      <c r="BJ314" s="654"/>
      <c r="BK314" s="654"/>
      <c r="BL314" s="654"/>
      <c r="BM314" s="654"/>
      <c r="BN314" s="654"/>
      <c r="BO314" s="654"/>
      <c r="BP314" s="654"/>
      <c r="BQ314" s="654"/>
      <c r="BR314" s="654"/>
      <c r="BS314" s="654"/>
      <c r="BT314" s="654"/>
      <c r="BU314" s="654"/>
      <c r="BW314" s="468"/>
      <c r="BX314" s="656"/>
      <c r="BY314" s="657"/>
      <c r="BZ314" s="657"/>
      <c r="CA314" s="657"/>
      <c r="CD314" s="468"/>
      <c r="CE314" s="468"/>
      <c r="CF314" s="468"/>
    </row>
    <row r="315" spans="1:84" s="469" customFormat="1" ht="15" customHeight="1" x14ac:dyDescent="0.25">
      <c r="A315" s="468"/>
      <c r="B315" s="468"/>
      <c r="C315" s="647"/>
      <c r="D315" s="648"/>
      <c r="F315" s="519"/>
      <c r="G315" s="519"/>
      <c r="H315" s="518"/>
      <c r="I315" s="519"/>
      <c r="J315" s="650"/>
      <c r="K315" s="650"/>
      <c r="L315" s="650"/>
      <c r="M315" s="650"/>
      <c r="N315" s="650"/>
      <c r="O315" s="650"/>
      <c r="P315" s="650"/>
      <c r="Q315" s="650"/>
      <c r="R315" s="650"/>
      <c r="S315" s="650"/>
      <c r="T315" s="650"/>
      <c r="U315" s="650"/>
      <c r="V315" s="650"/>
      <c r="W315" s="603"/>
      <c r="X315" s="603"/>
      <c r="Y315" s="603"/>
      <c r="Z315" s="603"/>
      <c r="AA315" s="654"/>
      <c r="AB315" s="654"/>
      <c r="AC315" s="654"/>
      <c r="AD315" s="654"/>
      <c r="AE315" s="654"/>
      <c r="AF315" s="654"/>
      <c r="AG315" s="654"/>
      <c r="AH315" s="654"/>
      <c r="AI315" s="654"/>
      <c r="AJ315" s="654"/>
      <c r="AK315" s="654"/>
      <c r="AL315" s="654"/>
      <c r="AM315" s="654"/>
      <c r="AN315" s="654"/>
      <c r="AO315" s="654"/>
      <c r="AP315" s="655"/>
      <c r="AQ315" s="654"/>
      <c r="AR315" s="654"/>
      <c r="AS315" s="654"/>
      <c r="AT315" s="654"/>
      <c r="AU315" s="654"/>
      <c r="AV315" s="654"/>
      <c r="AW315" s="654"/>
      <c r="AX315" s="654"/>
      <c r="AY315" s="654"/>
      <c r="AZ315" s="654"/>
      <c r="BA315" s="654"/>
      <c r="BB315" s="654"/>
      <c r="BC315" s="654"/>
      <c r="BD315" s="654"/>
      <c r="BE315" s="654"/>
      <c r="BF315" s="654"/>
      <c r="BG315" s="654"/>
      <c r="BH315" s="654"/>
      <c r="BI315" s="654"/>
      <c r="BJ315" s="654"/>
      <c r="BK315" s="654"/>
      <c r="BL315" s="654"/>
      <c r="BM315" s="654"/>
      <c r="BN315" s="654"/>
      <c r="BO315" s="654"/>
      <c r="BP315" s="654"/>
      <c r="BQ315" s="654"/>
      <c r="BR315" s="654"/>
      <c r="BS315" s="654"/>
      <c r="BT315" s="654"/>
      <c r="BU315" s="654"/>
      <c r="BW315" s="468"/>
      <c r="BX315" s="656"/>
      <c r="BY315" s="657"/>
      <c r="BZ315" s="657"/>
      <c r="CA315" s="657"/>
      <c r="CD315" s="468"/>
      <c r="CE315" s="468"/>
      <c r="CF315" s="468"/>
    </row>
    <row r="316" spans="1:84" s="469" customFormat="1" ht="15" customHeight="1" x14ac:dyDescent="0.25">
      <c r="A316" s="468"/>
      <c r="B316" s="468"/>
      <c r="C316" s="647"/>
      <c r="D316" s="648"/>
      <c r="F316" s="519"/>
      <c r="G316" s="519"/>
      <c r="H316" s="518"/>
      <c r="I316" s="519"/>
      <c r="J316" s="650"/>
      <c r="K316" s="650"/>
      <c r="L316" s="650"/>
      <c r="M316" s="650"/>
      <c r="N316" s="650"/>
      <c r="O316" s="650"/>
      <c r="P316" s="650"/>
      <c r="Q316" s="650"/>
      <c r="R316" s="650"/>
      <c r="S316" s="650"/>
      <c r="T316" s="650"/>
      <c r="U316" s="650"/>
      <c r="V316" s="650"/>
      <c r="W316" s="603"/>
      <c r="X316" s="603"/>
      <c r="Y316" s="603"/>
      <c r="Z316" s="603"/>
      <c r="AA316" s="654"/>
      <c r="AB316" s="654"/>
      <c r="AC316" s="654"/>
      <c r="AD316" s="654"/>
      <c r="AE316" s="654"/>
      <c r="AF316" s="654"/>
      <c r="AG316" s="654"/>
      <c r="AH316" s="654"/>
      <c r="AI316" s="654"/>
      <c r="AJ316" s="654"/>
      <c r="AK316" s="654"/>
      <c r="AL316" s="654"/>
      <c r="AM316" s="654"/>
      <c r="AN316" s="654"/>
      <c r="AO316" s="654"/>
      <c r="AP316" s="655"/>
      <c r="AQ316" s="654"/>
      <c r="AR316" s="654"/>
      <c r="AS316" s="654"/>
      <c r="AT316" s="654"/>
      <c r="AU316" s="654"/>
      <c r="AV316" s="654"/>
      <c r="AW316" s="654"/>
      <c r="AX316" s="654"/>
      <c r="AY316" s="654"/>
      <c r="AZ316" s="654"/>
      <c r="BA316" s="654"/>
      <c r="BB316" s="654"/>
      <c r="BC316" s="654"/>
      <c r="BD316" s="654"/>
      <c r="BE316" s="654"/>
      <c r="BF316" s="654"/>
      <c r="BG316" s="654"/>
      <c r="BH316" s="654"/>
      <c r="BI316" s="654"/>
      <c r="BJ316" s="654"/>
      <c r="BK316" s="654"/>
      <c r="BL316" s="654"/>
      <c r="BM316" s="654"/>
      <c r="BN316" s="654"/>
      <c r="BO316" s="654"/>
      <c r="BP316" s="654"/>
      <c r="BQ316" s="654"/>
      <c r="BR316" s="654"/>
      <c r="BS316" s="654"/>
      <c r="BT316" s="654"/>
      <c r="BU316" s="654"/>
      <c r="BW316" s="468"/>
      <c r="BX316" s="656"/>
      <c r="BY316" s="657"/>
      <c r="BZ316" s="657"/>
      <c r="CA316" s="657"/>
      <c r="CD316" s="468"/>
      <c r="CE316" s="468"/>
      <c r="CF316" s="468"/>
    </row>
    <row r="317" spans="1:84" s="469" customFormat="1" ht="15" customHeight="1" x14ac:dyDescent="0.25">
      <c r="A317" s="468"/>
      <c r="B317" s="468"/>
      <c r="C317" s="647"/>
      <c r="D317" s="648"/>
      <c r="F317" s="519"/>
      <c r="G317" s="519"/>
      <c r="H317" s="518"/>
      <c r="I317" s="519"/>
      <c r="J317" s="650"/>
      <c r="K317" s="650"/>
      <c r="L317" s="650"/>
      <c r="M317" s="650"/>
      <c r="N317" s="650"/>
      <c r="O317" s="650"/>
      <c r="P317" s="650"/>
      <c r="Q317" s="650"/>
      <c r="R317" s="650"/>
      <c r="S317" s="650"/>
      <c r="T317" s="650"/>
      <c r="U317" s="650"/>
      <c r="V317" s="650"/>
      <c r="W317" s="603"/>
      <c r="X317" s="603"/>
      <c r="Y317" s="603"/>
      <c r="Z317" s="603"/>
      <c r="AA317" s="654"/>
      <c r="AB317" s="654"/>
      <c r="AC317" s="654"/>
      <c r="AD317" s="654"/>
      <c r="AE317" s="654"/>
      <c r="AF317" s="654"/>
      <c r="AG317" s="654"/>
      <c r="AH317" s="654"/>
      <c r="AI317" s="654"/>
      <c r="AJ317" s="654"/>
      <c r="AK317" s="654"/>
      <c r="AL317" s="654"/>
      <c r="AM317" s="654"/>
      <c r="AN317" s="654"/>
      <c r="AO317" s="654"/>
      <c r="AP317" s="655"/>
      <c r="AQ317" s="654"/>
      <c r="AR317" s="654"/>
      <c r="AS317" s="654"/>
      <c r="AT317" s="654"/>
      <c r="AU317" s="654"/>
      <c r="AV317" s="654"/>
      <c r="AW317" s="654"/>
      <c r="AX317" s="654"/>
      <c r="AY317" s="654"/>
      <c r="AZ317" s="654"/>
      <c r="BA317" s="654"/>
      <c r="BB317" s="654"/>
      <c r="BC317" s="654"/>
      <c r="BD317" s="654"/>
      <c r="BE317" s="654"/>
      <c r="BF317" s="654"/>
      <c r="BG317" s="654"/>
      <c r="BH317" s="654"/>
      <c r="BI317" s="654"/>
      <c r="BJ317" s="654"/>
      <c r="BK317" s="654"/>
      <c r="BL317" s="654"/>
      <c r="BM317" s="654"/>
      <c r="BN317" s="654"/>
      <c r="BO317" s="654"/>
      <c r="BP317" s="654"/>
      <c r="BQ317" s="654"/>
      <c r="BR317" s="654"/>
      <c r="BS317" s="654"/>
      <c r="BT317" s="654"/>
      <c r="BU317" s="654"/>
      <c r="BW317" s="468"/>
      <c r="BX317" s="656"/>
      <c r="BY317" s="657"/>
      <c r="BZ317" s="657"/>
      <c r="CA317" s="657"/>
      <c r="CD317" s="468"/>
      <c r="CE317" s="468"/>
      <c r="CF317" s="468"/>
    </row>
    <row r="318" spans="1:84" s="469" customFormat="1" ht="15" customHeight="1" x14ac:dyDescent="0.25">
      <c r="A318" s="468"/>
      <c r="B318" s="468"/>
      <c r="C318" s="647"/>
      <c r="D318" s="648"/>
      <c r="F318" s="519"/>
      <c r="G318" s="519"/>
      <c r="H318" s="518"/>
      <c r="I318" s="519"/>
      <c r="J318" s="650"/>
      <c r="K318" s="650"/>
      <c r="L318" s="650"/>
      <c r="M318" s="650"/>
      <c r="N318" s="650"/>
      <c r="O318" s="650"/>
      <c r="P318" s="650"/>
      <c r="Q318" s="650"/>
      <c r="R318" s="650"/>
      <c r="S318" s="650"/>
      <c r="T318" s="650"/>
      <c r="U318" s="650"/>
      <c r="V318" s="650"/>
      <c r="W318" s="603"/>
      <c r="X318" s="603"/>
      <c r="Y318" s="603"/>
      <c r="Z318" s="603"/>
      <c r="AA318" s="654"/>
      <c r="AB318" s="654"/>
      <c r="AC318" s="654"/>
      <c r="AD318" s="654"/>
      <c r="AE318" s="654"/>
      <c r="AF318" s="654"/>
      <c r="AG318" s="654"/>
      <c r="AH318" s="654"/>
      <c r="AI318" s="654"/>
      <c r="AJ318" s="654"/>
      <c r="AK318" s="654"/>
      <c r="AL318" s="654"/>
      <c r="AM318" s="654"/>
      <c r="AN318" s="654"/>
      <c r="AO318" s="654"/>
      <c r="AP318" s="655"/>
      <c r="AQ318" s="654"/>
      <c r="AR318" s="654"/>
      <c r="AS318" s="654"/>
      <c r="AT318" s="654"/>
      <c r="AU318" s="654"/>
      <c r="AV318" s="654"/>
      <c r="AW318" s="654"/>
      <c r="AX318" s="654"/>
      <c r="AY318" s="654"/>
      <c r="AZ318" s="654"/>
      <c r="BA318" s="654"/>
      <c r="BB318" s="654"/>
      <c r="BC318" s="654"/>
      <c r="BD318" s="654"/>
      <c r="BE318" s="654"/>
      <c r="BF318" s="654"/>
      <c r="BG318" s="654"/>
      <c r="BH318" s="654"/>
      <c r="BI318" s="654"/>
      <c r="BJ318" s="654"/>
      <c r="BK318" s="654"/>
      <c r="BL318" s="654"/>
      <c r="BM318" s="654"/>
      <c r="BN318" s="654"/>
      <c r="BO318" s="654"/>
      <c r="BP318" s="654"/>
      <c r="BQ318" s="654"/>
      <c r="BR318" s="654"/>
      <c r="BS318" s="654"/>
      <c r="BT318" s="654"/>
      <c r="BU318" s="654"/>
      <c r="BW318" s="468"/>
      <c r="BX318" s="656"/>
      <c r="BY318" s="657"/>
      <c r="BZ318" s="657"/>
      <c r="CA318" s="657"/>
      <c r="CD318" s="468"/>
      <c r="CE318" s="468"/>
      <c r="CF318" s="468"/>
    </row>
    <row r="319" spans="1:84" s="469" customFormat="1" ht="15" customHeight="1" x14ac:dyDescent="0.25">
      <c r="A319" s="468"/>
      <c r="B319" s="468"/>
      <c r="C319" s="647"/>
      <c r="D319" s="648"/>
      <c r="F319" s="519"/>
      <c r="G319" s="519"/>
      <c r="H319" s="518"/>
      <c r="I319" s="519"/>
      <c r="J319" s="650"/>
      <c r="K319" s="650"/>
      <c r="L319" s="650"/>
      <c r="M319" s="650"/>
      <c r="N319" s="650"/>
      <c r="O319" s="650"/>
      <c r="P319" s="650"/>
      <c r="Q319" s="650"/>
      <c r="R319" s="650"/>
      <c r="S319" s="650"/>
      <c r="T319" s="650"/>
      <c r="U319" s="650"/>
      <c r="V319" s="650"/>
      <c r="W319" s="603"/>
      <c r="X319" s="603"/>
      <c r="Y319" s="603"/>
      <c r="Z319" s="603"/>
      <c r="AA319" s="654"/>
      <c r="AB319" s="654"/>
      <c r="AC319" s="654"/>
      <c r="AD319" s="654"/>
      <c r="AE319" s="654"/>
      <c r="AF319" s="654"/>
      <c r="AG319" s="654"/>
      <c r="AH319" s="654"/>
      <c r="AI319" s="654"/>
      <c r="AJ319" s="654"/>
      <c r="AK319" s="654"/>
      <c r="AL319" s="654"/>
      <c r="AM319" s="654"/>
      <c r="AN319" s="654"/>
      <c r="AO319" s="654"/>
      <c r="AP319" s="655"/>
      <c r="AQ319" s="654"/>
      <c r="AR319" s="654"/>
      <c r="AS319" s="654"/>
      <c r="AT319" s="654"/>
      <c r="AU319" s="654"/>
      <c r="AV319" s="654"/>
      <c r="AW319" s="654"/>
      <c r="AX319" s="654"/>
      <c r="AY319" s="654"/>
      <c r="AZ319" s="654"/>
      <c r="BA319" s="654"/>
      <c r="BB319" s="654"/>
      <c r="BC319" s="654"/>
      <c r="BD319" s="654"/>
      <c r="BE319" s="654"/>
      <c r="BF319" s="654"/>
      <c r="BG319" s="654"/>
      <c r="BH319" s="654"/>
      <c r="BI319" s="654"/>
      <c r="BJ319" s="654"/>
      <c r="BK319" s="654"/>
      <c r="BL319" s="654"/>
      <c r="BM319" s="654"/>
      <c r="BN319" s="654"/>
      <c r="BO319" s="654"/>
      <c r="BP319" s="654"/>
      <c r="BQ319" s="654"/>
      <c r="BR319" s="654"/>
      <c r="BS319" s="654"/>
      <c r="BT319" s="654"/>
      <c r="BU319" s="654"/>
      <c r="BW319" s="468"/>
      <c r="BX319" s="656"/>
      <c r="BY319" s="657"/>
      <c r="BZ319" s="657"/>
      <c r="CA319" s="657"/>
      <c r="CD319" s="468"/>
      <c r="CE319" s="468"/>
      <c r="CF319" s="468"/>
    </row>
    <row r="320" spans="1:84" s="469" customFormat="1" ht="15" customHeight="1" x14ac:dyDescent="0.25">
      <c r="A320" s="468"/>
      <c r="B320" s="468"/>
      <c r="C320" s="647"/>
      <c r="D320" s="648"/>
      <c r="F320" s="519"/>
      <c r="G320" s="519"/>
      <c r="H320" s="518"/>
      <c r="I320" s="519"/>
      <c r="J320" s="650"/>
      <c r="K320" s="650"/>
      <c r="L320" s="650"/>
      <c r="M320" s="650"/>
      <c r="N320" s="650"/>
      <c r="O320" s="650"/>
      <c r="P320" s="650"/>
      <c r="Q320" s="650"/>
      <c r="R320" s="650"/>
      <c r="S320" s="650"/>
      <c r="T320" s="650"/>
      <c r="U320" s="650"/>
      <c r="V320" s="650"/>
      <c r="W320" s="603"/>
      <c r="X320" s="603"/>
      <c r="Y320" s="603"/>
      <c r="Z320" s="603"/>
      <c r="AA320" s="654"/>
      <c r="AB320" s="654"/>
      <c r="AC320" s="654"/>
      <c r="AD320" s="654"/>
      <c r="AE320" s="654"/>
      <c r="AF320" s="654"/>
      <c r="AG320" s="654"/>
      <c r="AH320" s="654"/>
      <c r="AI320" s="654"/>
      <c r="AJ320" s="654"/>
      <c r="AK320" s="654"/>
      <c r="AL320" s="654"/>
      <c r="AM320" s="654"/>
      <c r="AN320" s="654"/>
      <c r="AO320" s="654"/>
      <c r="AP320" s="655"/>
      <c r="AQ320" s="654"/>
      <c r="AR320" s="654"/>
      <c r="AS320" s="654"/>
      <c r="AT320" s="654"/>
      <c r="AU320" s="654"/>
      <c r="AV320" s="654"/>
      <c r="AW320" s="654"/>
      <c r="AX320" s="654"/>
      <c r="AY320" s="654"/>
      <c r="AZ320" s="654"/>
      <c r="BA320" s="654"/>
      <c r="BB320" s="654"/>
      <c r="BC320" s="654"/>
      <c r="BD320" s="654"/>
      <c r="BE320" s="654"/>
      <c r="BF320" s="654"/>
      <c r="BG320" s="654"/>
      <c r="BH320" s="654"/>
      <c r="BI320" s="654"/>
      <c r="BJ320" s="654"/>
      <c r="BK320" s="654"/>
      <c r="BL320" s="654"/>
      <c r="BM320" s="654"/>
      <c r="BN320" s="654"/>
      <c r="BO320" s="654"/>
      <c r="BP320" s="654"/>
      <c r="BQ320" s="654"/>
      <c r="BR320" s="654"/>
      <c r="BS320" s="654"/>
      <c r="BT320" s="654"/>
      <c r="BU320" s="654"/>
      <c r="BW320" s="468"/>
      <c r="BX320" s="656"/>
      <c r="BY320" s="657"/>
      <c r="BZ320" s="657"/>
      <c r="CA320" s="657"/>
      <c r="CD320" s="468"/>
      <c r="CE320" s="468"/>
      <c r="CF320" s="468"/>
    </row>
    <row r="321" spans="1:84" s="469" customFormat="1" ht="15" customHeight="1" x14ac:dyDescent="0.25">
      <c r="A321" s="468"/>
      <c r="B321" s="468"/>
      <c r="C321" s="647"/>
      <c r="D321" s="648"/>
      <c r="F321" s="519"/>
      <c r="G321" s="519"/>
      <c r="H321" s="518"/>
      <c r="I321" s="519"/>
      <c r="J321" s="650"/>
      <c r="K321" s="650"/>
      <c r="L321" s="650"/>
      <c r="M321" s="650"/>
      <c r="N321" s="650"/>
      <c r="O321" s="650"/>
      <c r="P321" s="650"/>
      <c r="Q321" s="650"/>
      <c r="R321" s="650"/>
      <c r="S321" s="650"/>
      <c r="T321" s="650"/>
      <c r="U321" s="650"/>
      <c r="V321" s="650"/>
      <c r="W321" s="603"/>
      <c r="X321" s="603"/>
      <c r="Y321" s="603"/>
      <c r="Z321" s="603"/>
      <c r="AA321" s="654"/>
      <c r="AB321" s="654"/>
      <c r="AC321" s="654"/>
      <c r="AD321" s="654"/>
      <c r="AE321" s="654"/>
      <c r="AF321" s="654"/>
      <c r="AG321" s="654"/>
      <c r="AH321" s="654"/>
      <c r="AI321" s="654"/>
      <c r="AJ321" s="654"/>
      <c r="AK321" s="654"/>
      <c r="AL321" s="654"/>
      <c r="AM321" s="654"/>
      <c r="AN321" s="654"/>
      <c r="AO321" s="654"/>
      <c r="AP321" s="655"/>
      <c r="AQ321" s="654"/>
      <c r="AR321" s="654"/>
      <c r="AS321" s="654"/>
      <c r="AT321" s="654"/>
      <c r="AU321" s="654"/>
      <c r="AV321" s="654"/>
      <c r="AW321" s="654"/>
      <c r="AX321" s="654"/>
      <c r="AY321" s="654"/>
      <c r="AZ321" s="654"/>
      <c r="BA321" s="654"/>
      <c r="BB321" s="654"/>
      <c r="BC321" s="654"/>
      <c r="BD321" s="654"/>
      <c r="BE321" s="654"/>
      <c r="BF321" s="654"/>
      <c r="BG321" s="654"/>
      <c r="BH321" s="654"/>
      <c r="BI321" s="654"/>
      <c r="BJ321" s="654"/>
      <c r="BK321" s="654"/>
      <c r="BL321" s="654"/>
      <c r="BM321" s="654"/>
      <c r="BN321" s="654"/>
      <c r="BO321" s="654"/>
      <c r="BP321" s="654"/>
      <c r="BQ321" s="654"/>
      <c r="BR321" s="654"/>
      <c r="BS321" s="654"/>
      <c r="BT321" s="654"/>
      <c r="BU321" s="654"/>
      <c r="BW321" s="468"/>
      <c r="BX321" s="656"/>
      <c r="BY321" s="657"/>
      <c r="BZ321" s="657"/>
      <c r="CA321" s="657"/>
      <c r="CD321" s="468"/>
      <c r="CE321" s="468"/>
      <c r="CF321" s="468"/>
    </row>
    <row r="322" spans="1:84" s="469" customFormat="1" ht="15" customHeight="1" x14ac:dyDescent="0.25">
      <c r="A322" s="468"/>
      <c r="B322" s="468"/>
      <c r="C322" s="647"/>
      <c r="D322" s="648"/>
      <c r="F322" s="519"/>
      <c r="G322" s="519"/>
      <c r="H322" s="518"/>
      <c r="I322" s="519"/>
      <c r="J322" s="650"/>
      <c r="K322" s="650"/>
      <c r="L322" s="650"/>
      <c r="M322" s="650"/>
      <c r="N322" s="650"/>
      <c r="O322" s="650"/>
      <c r="P322" s="650"/>
      <c r="Q322" s="650"/>
      <c r="R322" s="650"/>
      <c r="S322" s="650"/>
      <c r="T322" s="650"/>
      <c r="U322" s="650"/>
      <c r="V322" s="650"/>
      <c r="W322" s="603"/>
      <c r="X322" s="603"/>
      <c r="Y322" s="603"/>
      <c r="Z322" s="603"/>
      <c r="AA322" s="654"/>
      <c r="AB322" s="654"/>
      <c r="AC322" s="654"/>
      <c r="AD322" s="654"/>
      <c r="AE322" s="654"/>
      <c r="AF322" s="654"/>
      <c r="AG322" s="654"/>
      <c r="AH322" s="654"/>
      <c r="AI322" s="654"/>
      <c r="AJ322" s="654"/>
      <c r="AK322" s="654"/>
      <c r="AL322" s="654"/>
      <c r="AM322" s="654"/>
      <c r="AN322" s="654"/>
      <c r="AO322" s="654"/>
      <c r="AP322" s="655"/>
      <c r="AQ322" s="654"/>
      <c r="AR322" s="654"/>
      <c r="AS322" s="654"/>
      <c r="AT322" s="654"/>
      <c r="AU322" s="654"/>
      <c r="AV322" s="654"/>
      <c r="AW322" s="654"/>
      <c r="AX322" s="654"/>
      <c r="AY322" s="654"/>
      <c r="AZ322" s="654"/>
      <c r="BA322" s="654"/>
      <c r="BB322" s="654"/>
      <c r="BC322" s="654"/>
      <c r="BD322" s="654"/>
      <c r="BE322" s="654"/>
      <c r="BF322" s="654"/>
      <c r="BG322" s="654"/>
      <c r="BH322" s="654"/>
      <c r="BI322" s="654"/>
      <c r="BJ322" s="654"/>
      <c r="BK322" s="654"/>
      <c r="BL322" s="654"/>
      <c r="BM322" s="654"/>
      <c r="BN322" s="654"/>
      <c r="BO322" s="654"/>
      <c r="BP322" s="654"/>
      <c r="BQ322" s="654"/>
      <c r="BR322" s="654"/>
      <c r="BS322" s="654"/>
      <c r="BT322" s="654"/>
      <c r="BU322" s="654"/>
      <c r="BW322" s="468"/>
      <c r="BX322" s="656"/>
      <c r="BY322" s="657"/>
      <c r="BZ322" s="657"/>
      <c r="CA322" s="657"/>
      <c r="CD322" s="468"/>
      <c r="CE322" s="468"/>
      <c r="CF322" s="468"/>
    </row>
    <row r="323" spans="1:84" s="469" customFormat="1" ht="15" customHeight="1" x14ac:dyDescent="0.25">
      <c r="A323" s="468"/>
      <c r="B323" s="468"/>
      <c r="C323" s="647"/>
      <c r="D323" s="648"/>
      <c r="F323" s="519"/>
      <c r="G323" s="519"/>
      <c r="H323" s="518"/>
      <c r="I323" s="519"/>
      <c r="J323" s="650"/>
      <c r="K323" s="650"/>
      <c r="L323" s="650"/>
      <c r="M323" s="650"/>
      <c r="N323" s="650"/>
      <c r="O323" s="650"/>
      <c r="P323" s="650"/>
      <c r="Q323" s="650"/>
      <c r="R323" s="650"/>
      <c r="S323" s="650"/>
      <c r="T323" s="650"/>
      <c r="U323" s="650"/>
      <c r="V323" s="650"/>
      <c r="W323" s="603"/>
      <c r="X323" s="603"/>
      <c r="Y323" s="603"/>
      <c r="Z323" s="603"/>
      <c r="AA323" s="654"/>
      <c r="AB323" s="654"/>
      <c r="AC323" s="654"/>
      <c r="AD323" s="654"/>
      <c r="AE323" s="654"/>
      <c r="AF323" s="654"/>
      <c r="AG323" s="654"/>
      <c r="AH323" s="654"/>
      <c r="AI323" s="654"/>
      <c r="AJ323" s="654"/>
      <c r="AK323" s="654"/>
      <c r="AL323" s="654"/>
      <c r="AM323" s="654"/>
      <c r="AN323" s="654"/>
      <c r="AO323" s="654"/>
      <c r="AP323" s="655"/>
      <c r="AQ323" s="654"/>
      <c r="AR323" s="654"/>
      <c r="AS323" s="654"/>
      <c r="AT323" s="654"/>
      <c r="AU323" s="654"/>
      <c r="AV323" s="654"/>
      <c r="AW323" s="654"/>
      <c r="AX323" s="654"/>
      <c r="AY323" s="654"/>
      <c r="AZ323" s="654"/>
      <c r="BA323" s="654"/>
      <c r="BB323" s="654"/>
      <c r="BC323" s="654"/>
      <c r="BD323" s="654"/>
      <c r="BE323" s="654"/>
      <c r="BF323" s="654"/>
      <c r="BG323" s="654"/>
      <c r="BH323" s="654"/>
      <c r="BI323" s="654"/>
      <c r="BJ323" s="654"/>
      <c r="BK323" s="654"/>
      <c r="BL323" s="654"/>
      <c r="BM323" s="654"/>
      <c r="BN323" s="654"/>
      <c r="BO323" s="654"/>
      <c r="BP323" s="654"/>
      <c r="BQ323" s="654"/>
      <c r="BR323" s="654"/>
      <c r="BS323" s="654"/>
      <c r="BT323" s="654"/>
      <c r="BU323" s="654"/>
      <c r="BW323" s="468"/>
      <c r="BX323" s="656"/>
      <c r="BY323" s="657"/>
      <c r="BZ323" s="657"/>
      <c r="CA323" s="657"/>
      <c r="CD323" s="468"/>
      <c r="CE323" s="468"/>
      <c r="CF323" s="468"/>
    </row>
    <row r="324" spans="1:84" s="469" customFormat="1" ht="15" customHeight="1" x14ac:dyDescent="0.25">
      <c r="A324" s="468"/>
      <c r="B324" s="468"/>
      <c r="C324" s="647"/>
      <c r="D324" s="648"/>
      <c r="F324" s="519"/>
      <c r="G324" s="519"/>
      <c r="H324" s="518"/>
      <c r="I324" s="519"/>
      <c r="J324" s="650"/>
      <c r="K324" s="650"/>
      <c r="L324" s="650"/>
      <c r="M324" s="650"/>
      <c r="N324" s="650"/>
      <c r="O324" s="650"/>
      <c r="P324" s="650"/>
      <c r="Q324" s="650"/>
      <c r="R324" s="650"/>
      <c r="S324" s="650"/>
      <c r="T324" s="650"/>
      <c r="U324" s="650"/>
      <c r="V324" s="650"/>
      <c r="W324" s="603"/>
      <c r="X324" s="603"/>
      <c r="Y324" s="603"/>
      <c r="Z324" s="603"/>
      <c r="AA324" s="654"/>
      <c r="AB324" s="654"/>
      <c r="AC324" s="654"/>
      <c r="AD324" s="654"/>
      <c r="AE324" s="654"/>
      <c r="AF324" s="654"/>
      <c r="AG324" s="654"/>
      <c r="AH324" s="654"/>
      <c r="AI324" s="654"/>
      <c r="AJ324" s="654"/>
      <c r="AK324" s="654"/>
      <c r="AL324" s="654"/>
      <c r="AM324" s="654"/>
      <c r="AN324" s="654"/>
      <c r="AO324" s="654"/>
      <c r="AP324" s="655"/>
      <c r="AQ324" s="654"/>
      <c r="AR324" s="654"/>
      <c r="AS324" s="654"/>
      <c r="AT324" s="654"/>
      <c r="AU324" s="654"/>
      <c r="AV324" s="654"/>
      <c r="AW324" s="654"/>
      <c r="AX324" s="654"/>
      <c r="AY324" s="654"/>
      <c r="AZ324" s="654"/>
      <c r="BA324" s="654"/>
      <c r="BB324" s="654"/>
      <c r="BC324" s="654"/>
      <c r="BD324" s="654"/>
      <c r="BE324" s="654"/>
      <c r="BF324" s="654"/>
      <c r="BG324" s="654"/>
      <c r="BH324" s="654"/>
      <c r="BI324" s="654"/>
      <c r="BJ324" s="654"/>
      <c r="BK324" s="654"/>
      <c r="BL324" s="654"/>
      <c r="BM324" s="654"/>
      <c r="BN324" s="654"/>
      <c r="BO324" s="654"/>
      <c r="BP324" s="654"/>
      <c r="BQ324" s="654"/>
      <c r="BR324" s="654"/>
      <c r="BS324" s="654"/>
      <c r="BT324" s="654"/>
      <c r="BU324" s="654"/>
      <c r="BW324" s="468"/>
      <c r="BX324" s="656"/>
      <c r="BY324" s="657"/>
      <c r="BZ324" s="657"/>
      <c r="CA324" s="657"/>
      <c r="CD324" s="468"/>
      <c r="CE324" s="468"/>
      <c r="CF324" s="468"/>
    </row>
    <row r="325" spans="1:84" s="469" customFormat="1" ht="15" customHeight="1" x14ac:dyDescent="0.25">
      <c r="A325" s="468"/>
      <c r="B325" s="468"/>
      <c r="C325" s="647"/>
      <c r="D325" s="648"/>
      <c r="F325" s="519"/>
      <c r="G325" s="519"/>
      <c r="H325" s="518"/>
      <c r="I325" s="519"/>
      <c r="J325" s="650"/>
      <c r="K325" s="650"/>
      <c r="L325" s="650"/>
      <c r="M325" s="650"/>
      <c r="N325" s="650"/>
      <c r="O325" s="650"/>
      <c r="P325" s="650"/>
      <c r="Q325" s="650"/>
      <c r="R325" s="650"/>
      <c r="S325" s="650"/>
      <c r="T325" s="650"/>
      <c r="U325" s="650"/>
      <c r="V325" s="650"/>
      <c r="W325" s="603"/>
      <c r="X325" s="603"/>
      <c r="Y325" s="603"/>
      <c r="Z325" s="603"/>
      <c r="AA325" s="654"/>
      <c r="AB325" s="654"/>
      <c r="AC325" s="654"/>
      <c r="AD325" s="654"/>
      <c r="AE325" s="654"/>
      <c r="AF325" s="654"/>
      <c r="AG325" s="654"/>
      <c r="AH325" s="654"/>
      <c r="AI325" s="654"/>
      <c r="AJ325" s="654"/>
      <c r="AK325" s="654"/>
      <c r="AL325" s="654"/>
      <c r="AM325" s="654"/>
      <c r="AN325" s="654"/>
      <c r="AO325" s="654"/>
      <c r="AP325" s="655"/>
      <c r="AQ325" s="654"/>
      <c r="AR325" s="654"/>
      <c r="AS325" s="654"/>
      <c r="AT325" s="654"/>
      <c r="AU325" s="654"/>
      <c r="AV325" s="654"/>
      <c r="AW325" s="654"/>
      <c r="AX325" s="654"/>
      <c r="AY325" s="654"/>
      <c r="AZ325" s="654"/>
      <c r="BA325" s="654"/>
      <c r="BB325" s="654"/>
      <c r="BC325" s="654"/>
      <c r="BD325" s="654"/>
      <c r="BE325" s="654"/>
      <c r="BF325" s="654"/>
      <c r="BG325" s="654"/>
      <c r="BH325" s="654"/>
      <c r="BI325" s="654"/>
      <c r="BJ325" s="654"/>
      <c r="BK325" s="654"/>
      <c r="BL325" s="654"/>
      <c r="BM325" s="654"/>
      <c r="BN325" s="654"/>
      <c r="BO325" s="654"/>
      <c r="BP325" s="654"/>
      <c r="BQ325" s="654"/>
      <c r="BR325" s="654"/>
      <c r="BS325" s="654"/>
      <c r="BT325" s="654"/>
      <c r="BU325" s="654"/>
      <c r="BW325" s="468"/>
      <c r="BX325" s="656"/>
      <c r="BY325" s="657"/>
      <c r="BZ325" s="657"/>
      <c r="CA325" s="657"/>
      <c r="CD325" s="468"/>
      <c r="CE325" s="468"/>
      <c r="CF325" s="468"/>
    </row>
    <row r="326" spans="1:84" s="469" customFormat="1" ht="15" customHeight="1" x14ac:dyDescent="0.25">
      <c r="A326" s="468"/>
      <c r="B326" s="468"/>
      <c r="C326" s="647"/>
      <c r="D326" s="648"/>
      <c r="F326" s="519"/>
      <c r="G326" s="519"/>
      <c r="H326" s="518"/>
      <c r="I326" s="519"/>
      <c r="J326" s="650"/>
      <c r="K326" s="650"/>
      <c r="L326" s="650"/>
      <c r="M326" s="650"/>
      <c r="N326" s="650"/>
      <c r="O326" s="650"/>
      <c r="P326" s="650"/>
      <c r="Q326" s="650"/>
      <c r="R326" s="650"/>
      <c r="S326" s="650"/>
      <c r="T326" s="650"/>
      <c r="U326" s="650"/>
      <c r="V326" s="650"/>
      <c r="W326" s="603"/>
      <c r="X326" s="603"/>
      <c r="Y326" s="603"/>
      <c r="Z326" s="603"/>
      <c r="AA326" s="654"/>
      <c r="AB326" s="654"/>
      <c r="AC326" s="654"/>
      <c r="AD326" s="654"/>
      <c r="AE326" s="654"/>
      <c r="AF326" s="654"/>
      <c r="AG326" s="654"/>
      <c r="AH326" s="654"/>
      <c r="AI326" s="654"/>
      <c r="AJ326" s="654"/>
      <c r="AK326" s="654"/>
      <c r="AL326" s="654"/>
      <c r="AM326" s="654"/>
      <c r="AN326" s="654"/>
      <c r="AO326" s="654"/>
      <c r="AP326" s="655"/>
      <c r="AQ326" s="654"/>
      <c r="AR326" s="654"/>
      <c r="AS326" s="654"/>
      <c r="AT326" s="654"/>
      <c r="AU326" s="654"/>
      <c r="AV326" s="654"/>
      <c r="AW326" s="654"/>
      <c r="AX326" s="654"/>
      <c r="AY326" s="654"/>
      <c r="AZ326" s="654"/>
      <c r="BA326" s="654"/>
      <c r="BB326" s="654"/>
      <c r="BC326" s="654"/>
      <c r="BD326" s="654"/>
      <c r="BE326" s="654"/>
      <c r="BF326" s="654"/>
      <c r="BG326" s="654"/>
      <c r="BH326" s="654"/>
      <c r="BI326" s="654"/>
      <c r="BJ326" s="654"/>
      <c r="BK326" s="654"/>
      <c r="BL326" s="654"/>
      <c r="BM326" s="654"/>
      <c r="BN326" s="654"/>
      <c r="BO326" s="654"/>
      <c r="BP326" s="654"/>
      <c r="BQ326" s="654"/>
      <c r="BR326" s="654"/>
      <c r="BS326" s="654"/>
      <c r="BT326" s="654"/>
      <c r="BU326" s="654"/>
      <c r="BW326" s="468"/>
      <c r="BX326" s="656"/>
      <c r="BY326" s="657"/>
      <c r="BZ326" s="657"/>
      <c r="CA326" s="657"/>
      <c r="CD326" s="468"/>
      <c r="CE326" s="468"/>
      <c r="CF326" s="468"/>
    </row>
    <row r="327" spans="1:84" s="469" customFormat="1" ht="15" customHeight="1" x14ac:dyDescent="0.25">
      <c r="A327" s="468"/>
      <c r="B327" s="468"/>
      <c r="C327" s="647"/>
      <c r="D327" s="648"/>
      <c r="F327" s="519"/>
      <c r="G327" s="519"/>
      <c r="H327" s="518"/>
      <c r="I327" s="519"/>
      <c r="J327" s="650"/>
      <c r="K327" s="650"/>
      <c r="L327" s="650"/>
      <c r="M327" s="650"/>
      <c r="N327" s="650"/>
      <c r="O327" s="650"/>
      <c r="P327" s="650"/>
      <c r="Q327" s="650"/>
      <c r="R327" s="650"/>
      <c r="S327" s="650"/>
      <c r="T327" s="650"/>
      <c r="U327" s="650"/>
      <c r="V327" s="650"/>
      <c r="W327" s="603"/>
      <c r="X327" s="603"/>
      <c r="Y327" s="603"/>
      <c r="Z327" s="603"/>
      <c r="AA327" s="654"/>
      <c r="AB327" s="654"/>
      <c r="AC327" s="654"/>
      <c r="AD327" s="654"/>
      <c r="AE327" s="654"/>
      <c r="AF327" s="654"/>
      <c r="AG327" s="654"/>
      <c r="AH327" s="654"/>
      <c r="AI327" s="654"/>
      <c r="AJ327" s="654"/>
      <c r="AK327" s="654"/>
      <c r="AL327" s="654"/>
      <c r="AM327" s="654"/>
      <c r="AN327" s="654"/>
      <c r="AO327" s="654"/>
      <c r="AP327" s="655"/>
      <c r="AQ327" s="654"/>
      <c r="AR327" s="654"/>
      <c r="AS327" s="654"/>
      <c r="AT327" s="654"/>
      <c r="AU327" s="654"/>
      <c r="AV327" s="654"/>
      <c r="AW327" s="654"/>
      <c r="AX327" s="654"/>
      <c r="AY327" s="654"/>
      <c r="AZ327" s="654"/>
      <c r="BA327" s="654"/>
      <c r="BB327" s="654"/>
      <c r="BC327" s="654"/>
      <c r="BD327" s="654"/>
      <c r="BE327" s="654"/>
      <c r="BF327" s="654"/>
      <c r="BG327" s="654"/>
      <c r="BH327" s="654"/>
      <c r="BI327" s="654"/>
      <c r="BJ327" s="654"/>
      <c r="BK327" s="654"/>
      <c r="BL327" s="654"/>
      <c r="BM327" s="654"/>
      <c r="BN327" s="654"/>
      <c r="BO327" s="654"/>
      <c r="BP327" s="654"/>
      <c r="BQ327" s="654"/>
      <c r="BR327" s="654"/>
      <c r="BS327" s="654"/>
      <c r="BT327" s="654"/>
      <c r="BU327" s="654"/>
      <c r="BW327" s="468"/>
      <c r="BX327" s="656"/>
      <c r="BY327" s="657"/>
      <c r="BZ327" s="657"/>
      <c r="CA327" s="657"/>
      <c r="CD327" s="468"/>
      <c r="CE327" s="468"/>
      <c r="CF327" s="468"/>
    </row>
    <row r="328" spans="1:84" s="469" customFormat="1" ht="15" customHeight="1" x14ac:dyDescent="0.25">
      <c r="A328" s="468"/>
      <c r="B328" s="468"/>
      <c r="C328" s="647"/>
      <c r="D328" s="648"/>
      <c r="F328" s="519"/>
      <c r="G328" s="519"/>
      <c r="H328" s="518"/>
      <c r="I328" s="519"/>
      <c r="J328" s="650"/>
      <c r="K328" s="650"/>
      <c r="L328" s="650"/>
      <c r="M328" s="650"/>
      <c r="N328" s="650"/>
      <c r="O328" s="650"/>
      <c r="P328" s="650"/>
      <c r="Q328" s="650"/>
      <c r="R328" s="650"/>
      <c r="S328" s="650"/>
      <c r="T328" s="650"/>
      <c r="U328" s="650"/>
      <c r="V328" s="650"/>
      <c r="W328" s="603"/>
      <c r="X328" s="603"/>
      <c r="Y328" s="603"/>
      <c r="Z328" s="603"/>
      <c r="AA328" s="654"/>
      <c r="AB328" s="654"/>
      <c r="AC328" s="654"/>
      <c r="AD328" s="654"/>
      <c r="AE328" s="654"/>
      <c r="AF328" s="654"/>
      <c r="AG328" s="654"/>
      <c r="AH328" s="654"/>
      <c r="AI328" s="654"/>
      <c r="AJ328" s="654"/>
      <c r="AK328" s="654"/>
      <c r="AL328" s="654"/>
      <c r="AM328" s="654"/>
      <c r="AN328" s="654"/>
      <c r="AO328" s="654"/>
      <c r="AP328" s="655"/>
      <c r="AQ328" s="654"/>
      <c r="AR328" s="654"/>
      <c r="AS328" s="654"/>
      <c r="AT328" s="654"/>
      <c r="AU328" s="654"/>
      <c r="AV328" s="654"/>
      <c r="AW328" s="654"/>
      <c r="AX328" s="654"/>
      <c r="AY328" s="654"/>
      <c r="AZ328" s="654"/>
      <c r="BA328" s="654"/>
      <c r="BB328" s="654"/>
      <c r="BC328" s="654"/>
      <c r="BD328" s="654"/>
      <c r="BE328" s="654"/>
      <c r="BF328" s="654"/>
      <c r="BG328" s="654"/>
      <c r="BH328" s="654"/>
      <c r="BI328" s="654"/>
      <c r="BJ328" s="654"/>
      <c r="BK328" s="654"/>
      <c r="BL328" s="654"/>
      <c r="BM328" s="654"/>
      <c r="BN328" s="654"/>
      <c r="BO328" s="654"/>
      <c r="BP328" s="654"/>
      <c r="BQ328" s="654"/>
      <c r="BR328" s="654"/>
      <c r="BS328" s="654"/>
      <c r="BT328" s="654"/>
      <c r="BU328" s="654"/>
      <c r="BW328" s="468"/>
      <c r="BX328" s="656"/>
      <c r="BY328" s="657"/>
      <c r="BZ328" s="657"/>
      <c r="CA328" s="657"/>
      <c r="CD328" s="468"/>
      <c r="CE328" s="468"/>
      <c r="CF328" s="468"/>
    </row>
    <row r="329" spans="1:84" s="469" customFormat="1" ht="15" customHeight="1" x14ac:dyDescent="0.25">
      <c r="A329" s="468"/>
      <c r="B329" s="468"/>
      <c r="C329" s="647"/>
      <c r="D329" s="648"/>
      <c r="F329" s="519"/>
      <c r="G329" s="519"/>
      <c r="H329" s="518"/>
      <c r="I329" s="519"/>
      <c r="J329" s="650"/>
      <c r="K329" s="650"/>
      <c r="L329" s="650"/>
      <c r="M329" s="650"/>
      <c r="N329" s="650"/>
      <c r="O329" s="650"/>
      <c r="P329" s="650"/>
      <c r="Q329" s="650"/>
      <c r="R329" s="650"/>
      <c r="S329" s="650"/>
      <c r="T329" s="650"/>
      <c r="U329" s="650"/>
      <c r="V329" s="650"/>
      <c r="W329" s="603"/>
      <c r="X329" s="603"/>
      <c r="Y329" s="603"/>
      <c r="Z329" s="603"/>
      <c r="AA329" s="654"/>
      <c r="AB329" s="654"/>
      <c r="AC329" s="654"/>
      <c r="AD329" s="654"/>
      <c r="AE329" s="654"/>
      <c r="AF329" s="654"/>
      <c r="AG329" s="654"/>
      <c r="AH329" s="654"/>
      <c r="AI329" s="654"/>
      <c r="AJ329" s="654"/>
      <c r="AK329" s="654"/>
      <c r="AL329" s="654"/>
      <c r="AM329" s="654"/>
      <c r="AN329" s="654"/>
      <c r="AO329" s="654"/>
      <c r="AP329" s="655"/>
      <c r="AQ329" s="654"/>
      <c r="AR329" s="654"/>
      <c r="AS329" s="654"/>
      <c r="AT329" s="654"/>
      <c r="AU329" s="654"/>
      <c r="AV329" s="654"/>
      <c r="AW329" s="654"/>
      <c r="AX329" s="654"/>
      <c r="AY329" s="654"/>
      <c r="AZ329" s="654"/>
      <c r="BA329" s="654"/>
      <c r="BB329" s="654"/>
      <c r="BC329" s="654"/>
      <c r="BD329" s="654"/>
      <c r="BE329" s="654"/>
      <c r="BF329" s="654"/>
      <c r="BG329" s="654"/>
      <c r="BH329" s="654"/>
      <c r="BI329" s="654"/>
      <c r="BJ329" s="654"/>
      <c r="BK329" s="654"/>
      <c r="BL329" s="654"/>
      <c r="BM329" s="654"/>
      <c r="BN329" s="654"/>
      <c r="BO329" s="654"/>
      <c r="BP329" s="654"/>
      <c r="BQ329" s="654"/>
      <c r="BR329" s="654"/>
      <c r="BS329" s="654"/>
      <c r="BT329" s="654"/>
      <c r="BU329" s="654"/>
      <c r="BW329" s="468"/>
      <c r="BX329" s="656"/>
      <c r="BY329" s="657"/>
      <c r="BZ329" s="657"/>
      <c r="CA329" s="657"/>
      <c r="CD329" s="468"/>
      <c r="CE329" s="468"/>
      <c r="CF329" s="468"/>
    </row>
    <row r="330" spans="1:84" s="469" customFormat="1" ht="15" customHeight="1" x14ac:dyDescent="0.25">
      <c r="A330" s="468"/>
      <c r="B330" s="468"/>
      <c r="C330" s="647"/>
      <c r="D330" s="648"/>
      <c r="F330" s="519"/>
      <c r="G330" s="519"/>
      <c r="H330" s="518"/>
      <c r="I330" s="519"/>
      <c r="J330" s="650"/>
      <c r="K330" s="650"/>
      <c r="L330" s="650"/>
      <c r="M330" s="650"/>
      <c r="N330" s="650"/>
      <c r="O330" s="650"/>
      <c r="P330" s="650"/>
      <c r="Q330" s="650"/>
      <c r="R330" s="650"/>
      <c r="S330" s="650"/>
      <c r="T330" s="650"/>
      <c r="U330" s="650"/>
      <c r="V330" s="650"/>
      <c r="W330" s="603"/>
      <c r="X330" s="603"/>
      <c r="Y330" s="603"/>
      <c r="Z330" s="603"/>
      <c r="AA330" s="654"/>
      <c r="AB330" s="654"/>
      <c r="AC330" s="654"/>
      <c r="AD330" s="654"/>
      <c r="AE330" s="654"/>
      <c r="AF330" s="654"/>
      <c r="AG330" s="654"/>
      <c r="AH330" s="654"/>
      <c r="AI330" s="654"/>
      <c r="AJ330" s="654"/>
      <c r="AK330" s="654"/>
      <c r="AL330" s="654"/>
      <c r="AM330" s="654"/>
      <c r="AN330" s="654"/>
      <c r="AO330" s="654"/>
      <c r="AP330" s="655"/>
      <c r="AQ330" s="654"/>
      <c r="AR330" s="654"/>
      <c r="AS330" s="654"/>
      <c r="AT330" s="654"/>
      <c r="AU330" s="654"/>
      <c r="AV330" s="654"/>
      <c r="AW330" s="654"/>
      <c r="AX330" s="654"/>
      <c r="AY330" s="654"/>
      <c r="AZ330" s="654"/>
      <c r="BA330" s="654"/>
      <c r="BB330" s="654"/>
      <c r="BC330" s="654"/>
      <c r="BD330" s="654"/>
      <c r="BE330" s="654"/>
      <c r="BF330" s="654"/>
      <c r="BG330" s="654"/>
      <c r="BH330" s="654"/>
      <c r="BI330" s="654"/>
      <c r="BJ330" s="654"/>
      <c r="BK330" s="654"/>
      <c r="BL330" s="654"/>
      <c r="BM330" s="654"/>
      <c r="BN330" s="654"/>
      <c r="BO330" s="654"/>
      <c r="BP330" s="654"/>
      <c r="BQ330" s="654"/>
      <c r="BR330" s="654"/>
      <c r="BS330" s="654"/>
      <c r="BT330" s="654"/>
      <c r="BU330" s="654"/>
      <c r="BW330" s="468"/>
      <c r="BX330" s="656"/>
      <c r="BY330" s="657"/>
      <c r="BZ330" s="657"/>
      <c r="CA330" s="657"/>
      <c r="CD330" s="468"/>
      <c r="CE330" s="468"/>
      <c r="CF330" s="468"/>
    </row>
    <row r="331" spans="1:84" s="469" customFormat="1" ht="15" customHeight="1" x14ac:dyDescent="0.25">
      <c r="A331" s="468"/>
      <c r="B331" s="468"/>
      <c r="C331" s="647"/>
      <c r="D331" s="648"/>
      <c r="F331" s="519"/>
      <c r="G331" s="519"/>
      <c r="H331" s="518"/>
      <c r="I331" s="519"/>
      <c r="J331" s="650"/>
      <c r="K331" s="650"/>
      <c r="L331" s="650"/>
      <c r="M331" s="650"/>
      <c r="N331" s="650"/>
      <c r="O331" s="650"/>
      <c r="P331" s="650"/>
      <c r="Q331" s="650"/>
      <c r="R331" s="650"/>
      <c r="S331" s="650"/>
      <c r="T331" s="650"/>
      <c r="U331" s="650"/>
      <c r="V331" s="650"/>
      <c r="W331" s="603"/>
      <c r="X331" s="603"/>
      <c r="Y331" s="603"/>
      <c r="Z331" s="603"/>
      <c r="AA331" s="654"/>
      <c r="AB331" s="654"/>
      <c r="AC331" s="654"/>
      <c r="AD331" s="654"/>
      <c r="AE331" s="654"/>
      <c r="AF331" s="654"/>
      <c r="AG331" s="654"/>
      <c r="AH331" s="654"/>
      <c r="AI331" s="654"/>
      <c r="AJ331" s="654"/>
      <c r="AK331" s="654"/>
      <c r="AL331" s="654"/>
      <c r="AM331" s="654"/>
      <c r="AN331" s="654"/>
      <c r="AO331" s="654"/>
      <c r="AP331" s="655"/>
      <c r="AQ331" s="654"/>
      <c r="AR331" s="654"/>
      <c r="AS331" s="654"/>
      <c r="AT331" s="654"/>
      <c r="AU331" s="654"/>
      <c r="AV331" s="654"/>
      <c r="AW331" s="654"/>
      <c r="AX331" s="654"/>
      <c r="AY331" s="654"/>
      <c r="AZ331" s="654"/>
      <c r="BA331" s="654"/>
      <c r="BB331" s="654"/>
      <c r="BC331" s="654"/>
      <c r="BD331" s="654"/>
      <c r="BE331" s="654"/>
      <c r="BF331" s="654"/>
      <c r="BG331" s="654"/>
      <c r="BH331" s="654"/>
      <c r="BI331" s="654"/>
      <c r="BJ331" s="654"/>
      <c r="BK331" s="654"/>
      <c r="BL331" s="654"/>
      <c r="BM331" s="654"/>
      <c r="BN331" s="654"/>
      <c r="BO331" s="654"/>
      <c r="BP331" s="654"/>
      <c r="BQ331" s="654"/>
      <c r="BR331" s="654"/>
      <c r="BS331" s="654"/>
      <c r="BT331" s="654"/>
      <c r="BU331" s="654"/>
      <c r="BW331" s="468"/>
      <c r="BX331" s="656"/>
      <c r="BY331" s="657"/>
      <c r="BZ331" s="657"/>
      <c r="CA331" s="657"/>
      <c r="CD331" s="468"/>
      <c r="CE331" s="468"/>
      <c r="CF331" s="468"/>
    </row>
    <row r="332" spans="1:84" s="469" customFormat="1" ht="15" customHeight="1" x14ac:dyDescent="0.25">
      <c r="A332" s="468"/>
      <c r="B332" s="468"/>
      <c r="C332" s="647"/>
      <c r="D332" s="648"/>
      <c r="F332" s="519"/>
      <c r="G332" s="519"/>
      <c r="H332" s="518"/>
      <c r="I332" s="519"/>
      <c r="J332" s="650"/>
      <c r="K332" s="650"/>
      <c r="L332" s="650"/>
      <c r="M332" s="650"/>
      <c r="N332" s="650"/>
      <c r="O332" s="650"/>
      <c r="P332" s="650"/>
      <c r="Q332" s="650"/>
      <c r="R332" s="650"/>
      <c r="S332" s="650"/>
      <c r="T332" s="650"/>
      <c r="U332" s="650"/>
      <c r="V332" s="650"/>
      <c r="W332" s="603"/>
      <c r="X332" s="603"/>
      <c r="Y332" s="603"/>
      <c r="Z332" s="603"/>
      <c r="AA332" s="654"/>
      <c r="AB332" s="654"/>
      <c r="AC332" s="654"/>
      <c r="AD332" s="654"/>
      <c r="AE332" s="654"/>
      <c r="AF332" s="654"/>
      <c r="AG332" s="654"/>
      <c r="AH332" s="654"/>
      <c r="AI332" s="654"/>
      <c r="AJ332" s="654"/>
      <c r="AK332" s="654"/>
      <c r="AL332" s="654"/>
      <c r="AM332" s="654"/>
      <c r="AN332" s="654"/>
      <c r="AO332" s="654"/>
      <c r="AP332" s="655"/>
      <c r="AQ332" s="654"/>
      <c r="AR332" s="654"/>
      <c r="AS332" s="654"/>
      <c r="AT332" s="654"/>
      <c r="AU332" s="654"/>
      <c r="AV332" s="654"/>
      <c r="AW332" s="654"/>
      <c r="AX332" s="654"/>
      <c r="AY332" s="654"/>
      <c r="AZ332" s="654"/>
      <c r="BA332" s="654"/>
      <c r="BB332" s="654"/>
      <c r="BC332" s="654"/>
      <c r="BD332" s="654"/>
      <c r="BE332" s="654"/>
      <c r="BF332" s="654"/>
      <c r="BG332" s="654"/>
      <c r="BH332" s="654"/>
      <c r="BI332" s="654"/>
      <c r="BJ332" s="654"/>
      <c r="BK332" s="654"/>
      <c r="BL332" s="654"/>
      <c r="BM332" s="654"/>
      <c r="BN332" s="654"/>
      <c r="BO332" s="654"/>
      <c r="BP332" s="654"/>
      <c r="BQ332" s="654"/>
      <c r="BR332" s="654"/>
      <c r="BS332" s="654"/>
      <c r="BT332" s="654"/>
      <c r="BU332" s="654"/>
      <c r="BW332" s="468"/>
      <c r="BX332" s="656"/>
      <c r="BY332" s="657"/>
      <c r="BZ332" s="657"/>
      <c r="CA332" s="657"/>
      <c r="CD332" s="468"/>
      <c r="CE332" s="468"/>
      <c r="CF332" s="468"/>
    </row>
    <row r="333" spans="1:84" s="469" customFormat="1" ht="15" customHeight="1" x14ac:dyDescent="0.25">
      <c r="A333" s="468"/>
      <c r="B333" s="468"/>
      <c r="C333" s="647"/>
      <c r="D333" s="648"/>
      <c r="F333" s="519"/>
      <c r="G333" s="519"/>
      <c r="H333" s="518"/>
      <c r="I333" s="519"/>
      <c r="J333" s="650"/>
      <c r="K333" s="650"/>
      <c r="L333" s="650"/>
      <c r="M333" s="650"/>
      <c r="N333" s="650"/>
      <c r="O333" s="650"/>
      <c r="P333" s="650"/>
      <c r="Q333" s="650"/>
      <c r="R333" s="650"/>
      <c r="S333" s="650"/>
      <c r="T333" s="650"/>
      <c r="U333" s="650"/>
      <c r="V333" s="650"/>
      <c r="W333" s="603"/>
      <c r="X333" s="603"/>
      <c r="Y333" s="603"/>
      <c r="Z333" s="603"/>
      <c r="AA333" s="654"/>
      <c r="AB333" s="654"/>
      <c r="AC333" s="654"/>
      <c r="AD333" s="654"/>
      <c r="AE333" s="654"/>
      <c r="AF333" s="654"/>
      <c r="AG333" s="654"/>
      <c r="AH333" s="654"/>
      <c r="AI333" s="654"/>
      <c r="AJ333" s="654"/>
      <c r="AK333" s="654"/>
      <c r="AL333" s="654"/>
      <c r="AM333" s="654"/>
      <c r="AN333" s="654"/>
      <c r="AO333" s="654"/>
      <c r="AP333" s="655"/>
      <c r="AQ333" s="654"/>
      <c r="AR333" s="654"/>
      <c r="AS333" s="654"/>
      <c r="AT333" s="654"/>
      <c r="AU333" s="654"/>
      <c r="AV333" s="654"/>
      <c r="AW333" s="654"/>
      <c r="AX333" s="654"/>
      <c r="AY333" s="654"/>
      <c r="AZ333" s="654"/>
      <c r="BA333" s="654"/>
      <c r="BB333" s="654"/>
      <c r="BC333" s="654"/>
      <c r="BD333" s="654"/>
      <c r="BE333" s="654"/>
      <c r="BF333" s="654"/>
      <c r="BG333" s="654"/>
      <c r="BH333" s="654"/>
      <c r="BI333" s="654"/>
      <c r="BJ333" s="654"/>
      <c r="BK333" s="654"/>
      <c r="BL333" s="654"/>
      <c r="BM333" s="654"/>
      <c r="BN333" s="654"/>
      <c r="BO333" s="654"/>
      <c r="BP333" s="654"/>
      <c r="BQ333" s="654"/>
      <c r="BR333" s="654"/>
      <c r="BS333" s="654"/>
      <c r="BT333" s="654"/>
      <c r="BU333" s="654"/>
      <c r="BW333" s="468"/>
      <c r="BX333" s="656"/>
      <c r="BY333" s="657"/>
      <c r="BZ333" s="657"/>
      <c r="CA333" s="657"/>
      <c r="CD333" s="468"/>
      <c r="CE333" s="468"/>
      <c r="CF333" s="468"/>
    </row>
    <row r="334" spans="1:84" s="469" customFormat="1" ht="15" customHeight="1" x14ac:dyDescent="0.25">
      <c r="A334" s="468"/>
      <c r="B334" s="468"/>
      <c r="C334" s="647"/>
      <c r="D334" s="648"/>
      <c r="F334" s="519"/>
      <c r="G334" s="519"/>
      <c r="H334" s="518"/>
      <c r="I334" s="519"/>
      <c r="J334" s="650"/>
      <c r="K334" s="650"/>
      <c r="L334" s="650"/>
      <c r="M334" s="650"/>
      <c r="N334" s="650"/>
      <c r="O334" s="650"/>
      <c r="P334" s="650"/>
      <c r="Q334" s="650"/>
      <c r="R334" s="650"/>
      <c r="S334" s="650"/>
      <c r="T334" s="650"/>
      <c r="U334" s="650"/>
      <c r="V334" s="650"/>
      <c r="W334" s="603"/>
      <c r="X334" s="603"/>
      <c r="Y334" s="603"/>
      <c r="Z334" s="603"/>
      <c r="AA334" s="654"/>
      <c r="AB334" s="654"/>
      <c r="AC334" s="654"/>
      <c r="AD334" s="654"/>
      <c r="AE334" s="654"/>
      <c r="AF334" s="654"/>
      <c r="AG334" s="654"/>
      <c r="AH334" s="654"/>
      <c r="AI334" s="654"/>
      <c r="AJ334" s="654"/>
      <c r="AK334" s="654"/>
      <c r="AL334" s="654"/>
      <c r="AM334" s="654"/>
      <c r="AN334" s="654"/>
      <c r="AO334" s="654"/>
      <c r="AP334" s="655"/>
      <c r="AQ334" s="654"/>
      <c r="AR334" s="654"/>
      <c r="AS334" s="654"/>
      <c r="AT334" s="654"/>
      <c r="AU334" s="654"/>
      <c r="AV334" s="654"/>
      <c r="AW334" s="654"/>
      <c r="AX334" s="654"/>
      <c r="AY334" s="654"/>
      <c r="AZ334" s="654"/>
      <c r="BA334" s="654"/>
      <c r="BB334" s="654"/>
      <c r="BC334" s="654"/>
      <c r="BD334" s="654"/>
      <c r="BE334" s="654"/>
      <c r="BF334" s="654"/>
      <c r="BG334" s="654"/>
      <c r="BH334" s="654"/>
      <c r="BI334" s="654"/>
      <c r="BJ334" s="654"/>
      <c r="BK334" s="654"/>
      <c r="BL334" s="654"/>
      <c r="BM334" s="654"/>
      <c r="BN334" s="654"/>
      <c r="BO334" s="654"/>
      <c r="BP334" s="654"/>
      <c r="BQ334" s="654"/>
      <c r="BR334" s="654"/>
      <c r="BS334" s="654"/>
      <c r="BT334" s="654"/>
      <c r="BU334" s="654"/>
      <c r="BW334" s="468"/>
      <c r="BX334" s="656"/>
      <c r="BY334" s="657"/>
      <c r="BZ334" s="657"/>
      <c r="CA334" s="657"/>
      <c r="CD334" s="468"/>
      <c r="CE334" s="468"/>
      <c r="CF334" s="468"/>
    </row>
    <row r="335" spans="1:84" s="469" customFormat="1" ht="15" customHeight="1" x14ac:dyDescent="0.25">
      <c r="A335" s="468"/>
      <c r="B335" s="468"/>
      <c r="C335" s="647"/>
      <c r="D335" s="648"/>
      <c r="F335" s="519"/>
      <c r="G335" s="519"/>
      <c r="H335" s="518"/>
      <c r="I335" s="519"/>
      <c r="J335" s="650"/>
      <c r="K335" s="650"/>
      <c r="L335" s="650"/>
      <c r="M335" s="650"/>
      <c r="N335" s="650"/>
      <c r="O335" s="650"/>
      <c r="P335" s="650"/>
      <c r="Q335" s="650"/>
      <c r="R335" s="650"/>
      <c r="S335" s="650"/>
      <c r="T335" s="650"/>
      <c r="U335" s="650"/>
      <c r="V335" s="650"/>
      <c r="W335" s="603"/>
      <c r="X335" s="603"/>
      <c r="Y335" s="603"/>
      <c r="Z335" s="603"/>
      <c r="AA335" s="654"/>
      <c r="AB335" s="654"/>
      <c r="AC335" s="654"/>
      <c r="AD335" s="654"/>
      <c r="AE335" s="654"/>
      <c r="AF335" s="654"/>
      <c r="AG335" s="654"/>
      <c r="AH335" s="654"/>
      <c r="AI335" s="654"/>
      <c r="AJ335" s="654"/>
      <c r="AK335" s="654"/>
      <c r="AL335" s="654"/>
      <c r="AM335" s="654"/>
      <c r="AN335" s="654"/>
      <c r="AO335" s="654"/>
      <c r="AP335" s="655"/>
      <c r="AQ335" s="654"/>
      <c r="AR335" s="654"/>
      <c r="AS335" s="654"/>
      <c r="AT335" s="654"/>
      <c r="AU335" s="654"/>
      <c r="AV335" s="654"/>
      <c r="AW335" s="654"/>
      <c r="AX335" s="654"/>
      <c r="AY335" s="654"/>
      <c r="AZ335" s="654"/>
      <c r="BA335" s="654"/>
      <c r="BB335" s="654"/>
      <c r="BC335" s="654"/>
      <c r="BD335" s="654"/>
      <c r="BE335" s="654"/>
      <c r="BF335" s="654"/>
      <c r="BG335" s="654"/>
      <c r="BH335" s="654"/>
      <c r="BI335" s="654"/>
      <c r="BJ335" s="654"/>
      <c r="BK335" s="654"/>
      <c r="BL335" s="654"/>
      <c r="BM335" s="654"/>
      <c r="BN335" s="654"/>
      <c r="BO335" s="654"/>
      <c r="BP335" s="654"/>
      <c r="BQ335" s="654"/>
      <c r="BR335" s="654"/>
      <c r="BS335" s="654"/>
      <c r="BT335" s="654"/>
      <c r="BU335" s="654"/>
      <c r="BW335" s="468"/>
      <c r="BX335" s="656"/>
      <c r="BY335" s="657"/>
      <c r="BZ335" s="657"/>
      <c r="CA335" s="657"/>
      <c r="CD335" s="468"/>
      <c r="CE335" s="468"/>
      <c r="CF335" s="468"/>
    </row>
    <row r="336" spans="1:84" s="469" customFormat="1" ht="15" customHeight="1" x14ac:dyDescent="0.25">
      <c r="A336" s="468"/>
      <c r="B336" s="468"/>
      <c r="C336" s="647"/>
      <c r="D336" s="648"/>
      <c r="F336" s="519"/>
      <c r="G336" s="519"/>
      <c r="H336" s="518"/>
      <c r="I336" s="519"/>
      <c r="J336" s="650"/>
      <c r="K336" s="650"/>
      <c r="L336" s="650"/>
      <c r="M336" s="650"/>
      <c r="N336" s="650"/>
      <c r="O336" s="650"/>
      <c r="P336" s="650"/>
      <c r="Q336" s="650"/>
      <c r="R336" s="650"/>
      <c r="S336" s="650"/>
      <c r="T336" s="650"/>
      <c r="U336" s="650"/>
      <c r="V336" s="650"/>
      <c r="W336" s="603"/>
      <c r="X336" s="603"/>
      <c r="Y336" s="603"/>
      <c r="Z336" s="603"/>
      <c r="AA336" s="654"/>
      <c r="AB336" s="654"/>
      <c r="AC336" s="654"/>
      <c r="AD336" s="654"/>
      <c r="AE336" s="654"/>
      <c r="AF336" s="654"/>
      <c r="AG336" s="654"/>
      <c r="AH336" s="654"/>
      <c r="AI336" s="654"/>
      <c r="AJ336" s="654"/>
      <c r="AK336" s="654"/>
      <c r="AL336" s="654"/>
      <c r="AM336" s="654"/>
      <c r="AN336" s="654"/>
      <c r="AO336" s="654"/>
      <c r="AP336" s="655"/>
      <c r="AQ336" s="654"/>
      <c r="AR336" s="654"/>
      <c r="AS336" s="654"/>
      <c r="AT336" s="654"/>
      <c r="AU336" s="654"/>
      <c r="AV336" s="654"/>
      <c r="AW336" s="654"/>
      <c r="AX336" s="654"/>
      <c r="AY336" s="654"/>
      <c r="AZ336" s="654"/>
      <c r="BA336" s="654"/>
      <c r="BB336" s="654"/>
      <c r="BC336" s="654"/>
      <c r="BD336" s="654"/>
      <c r="BE336" s="654"/>
      <c r="BF336" s="654"/>
      <c r="BG336" s="654"/>
      <c r="BH336" s="654"/>
      <c r="BI336" s="654"/>
      <c r="BJ336" s="654"/>
      <c r="BK336" s="654"/>
      <c r="BL336" s="654"/>
      <c r="BM336" s="654"/>
      <c r="BN336" s="654"/>
      <c r="BO336" s="654"/>
      <c r="BP336" s="654"/>
      <c r="BQ336" s="654"/>
      <c r="BR336" s="654"/>
      <c r="BS336" s="654"/>
      <c r="BT336" s="654"/>
      <c r="BU336" s="654"/>
      <c r="BW336" s="468"/>
      <c r="BX336" s="656"/>
      <c r="BY336" s="657"/>
      <c r="BZ336" s="657"/>
      <c r="CA336" s="657"/>
      <c r="CD336" s="468"/>
      <c r="CE336" s="468"/>
      <c r="CF336" s="468"/>
    </row>
    <row r="337" spans="1:84" s="469" customFormat="1" ht="15" customHeight="1" x14ac:dyDescent="0.25">
      <c r="A337" s="468"/>
      <c r="B337" s="468"/>
      <c r="C337" s="647"/>
      <c r="D337" s="648"/>
      <c r="F337" s="519"/>
      <c r="G337" s="519"/>
      <c r="H337" s="518"/>
      <c r="I337" s="519"/>
      <c r="J337" s="650"/>
      <c r="K337" s="650"/>
      <c r="L337" s="650"/>
      <c r="M337" s="650"/>
      <c r="N337" s="650"/>
      <c r="O337" s="650"/>
      <c r="P337" s="650"/>
      <c r="Q337" s="650"/>
      <c r="R337" s="650"/>
      <c r="S337" s="650"/>
      <c r="T337" s="650"/>
      <c r="U337" s="650"/>
      <c r="V337" s="650"/>
      <c r="W337" s="603"/>
      <c r="X337" s="603"/>
      <c r="Y337" s="603"/>
      <c r="Z337" s="603"/>
      <c r="AA337" s="654"/>
      <c r="AB337" s="654"/>
      <c r="AC337" s="654"/>
      <c r="AD337" s="654"/>
      <c r="AE337" s="654"/>
      <c r="AF337" s="654"/>
      <c r="AG337" s="654"/>
      <c r="AH337" s="654"/>
      <c r="AI337" s="654"/>
      <c r="AJ337" s="654"/>
      <c r="AK337" s="654"/>
      <c r="AL337" s="654"/>
      <c r="AM337" s="654"/>
      <c r="AN337" s="654"/>
      <c r="AO337" s="654"/>
      <c r="AP337" s="655"/>
      <c r="AQ337" s="654"/>
      <c r="AR337" s="654"/>
      <c r="AS337" s="654"/>
      <c r="AT337" s="654"/>
      <c r="AU337" s="654"/>
      <c r="AV337" s="654"/>
      <c r="AW337" s="654"/>
      <c r="AX337" s="654"/>
      <c r="AY337" s="654"/>
      <c r="AZ337" s="654"/>
      <c r="BA337" s="654"/>
      <c r="BB337" s="654"/>
      <c r="BC337" s="654"/>
      <c r="BD337" s="654"/>
      <c r="BE337" s="654"/>
      <c r="BF337" s="654"/>
      <c r="BG337" s="654"/>
      <c r="BH337" s="654"/>
      <c r="BI337" s="654"/>
      <c r="BJ337" s="654"/>
      <c r="BK337" s="654"/>
      <c r="BL337" s="654"/>
      <c r="BM337" s="654"/>
      <c r="BN337" s="654"/>
      <c r="BO337" s="654"/>
      <c r="BP337" s="654"/>
      <c r="BQ337" s="654"/>
      <c r="BR337" s="654"/>
      <c r="BS337" s="654"/>
      <c r="BT337" s="654"/>
      <c r="BU337" s="654"/>
      <c r="BW337" s="468"/>
      <c r="BX337" s="656"/>
      <c r="BY337" s="657"/>
      <c r="BZ337" s="657"/>
      <c r="CA337" s="657"/>
      <c r="CD337" s="468"/>
      <c r="CE337" s="468"/>
      <c r="CF337" s="468"/>
    </row>
    <row r="338" spans="1:84" s="469" customFormat="1" ht="15" customHeight="1" x14ac:dyDescent="0.25">
      <c r="A338" s="468"/>
      <c r="B338" s="468"/>
      <c r="C338" s="647"/>
      <c r="D338" s="648"/>
      <c r="F338" s="519"/>
      <c r="G338" s="519"/>
      <c r="H338" s="518"/>
      <c r="I338" s="519"/>
      <c r="J338" s="650"/>
      <c r="K338" s="650"/>
      <c r="L338" s="650"/>
      <c r="M338" s="650"/>
      <c r="N338" s="650"/>
      <c r="O338" s="650"/>
      <c r="P338" s="650"/>
      <c r="Q338" s="650"/>
      <c r="R338" s="650"/>
      <c r="S338" s="650"/>
      <c r="T338" s="650"/>
      <c r="U338" s="650"/>
      <c r="V338" s="650"/>
      <c r="W338" s="603"/>
      <c r="X338" s="603"/>
      <c r="Y338" s="603"/>
      <c r="Z338" s="603"/>
      <c r="AA338" s="654"/>
      <c r="AB338" s="654"/>
      <c r="AC338" s="654"/>
      <c r="AD338" s="654"/>
      <c r="AE338" s="654"/>
      <c r="AF338" s="654"/>
      <c r="AG338" s="654"/>
      <c r="AH338" s="654"/>
      <c r="AI338" s="654"/>
      <c r="AJ338" s="654"/>
      <c r="AK338" s="654"/>
      <c r="AL338" s="654"/>
      <c r="AM338" s="654"/>
      <c r="AN338" s="654"/>
      <c r="AO338" s="654"/>
      <c r="AP338" s="655"/>
      <c r="AQ338" s="654"/>
      <c r="AR338" s="654"/>
      <c r="AS338" s="654"/>
      <c r="AT338" s="654"/>
      <c r="AU338" s="654"/>
      <c r="AV338" s="654"/>
      <c r="AW338" s="654"/>
      <c r="AX338" s="654"/>
      <c r="AY338" s="654"/>
      <c r="AZ338" s="654"/>
      <c r="BA338" s="654"/>
      <c r="BB338" s="654"/>
      <c r="BC338" s="654"/>
      <c r="BD338" s="654"/>
      <c r="BE338" s="654"/>
      <c r="BF338" s="654"/>
      <c r="BG338" s="654"/>
      <c r="BH338" s="654"/>
      <c r="BI338" s="654"/>
      <c r="BJ338" s="654"/>
      <c r="BK338" s="654"/>
      <c r="BL338" s="654"/>
      <c r="BM338" s="654"/>
      <c r="BN338" s="654"/>
      <c r="BO338" s="654"/>
      <c r="BP338" s="654"/>
      <c r="BQ338" s="654"/>
      <c r="BR338" s="654"/>
      <c r="BS338" s="654"/>
      <c r="BT338" s="654"/>
      <c r="BU338" s="654"/>
      <c r="BW338" s="468"/>
      <c r="BX338" s="656"/>
      <c r="BY338" s="657"/>
      <c r="BZ338" s="657"/>
      <c r="CA338" s="657"/>
      <c r="CD338" s="468"/>
      <c r="CE338" s="468"/>
      <c r="CF338" s="468"/>
    </row>
    <row r="339" spans="1:84" s="469" customFormat="1" ht="15" customHeight="1" x14ac:dyDescent="0.25">
      <c r="A339" s="468"/>
      <c r="B339" s="468"/>
      <c r="C339" s="647"/>
      <c r="D339" s="648"/>
      <c r="F339" s="519"/>
      <c r="G339" s="519"/>
      <c r="H339" s="518"/>
      <c r="I339" s="519"/>
      <c r="J339" s="650"/>
      <c r="K339" s="650"/>
      <c r="L339" s="650"/>
      <c r="M339" s="650"/>
      <c r="N339" s="650"/>
      <c r="O339" s="650"/>
      <c r="P339" s="650"/>
      <c r="Q339" s="650"/>
      <c r="R339" s="650"/>
      <c r="S339" s="650"/>
      <c r="T339" s="650"/>
      <c r="U339" s="650"/>
      <c r="V339" s="650"/>
      <c r="W339" s="603"/>
      <c r="X339" s="603"/>
      <c r="Y339" s="603"/>
      <c r="Z339" s="603"/>
      <c r="AA339" s="654"/>
      <c r="AB339" s="654"/>
      <c r="AC339" s="654"/>
      <c r="AD339" s="654"/>
      <c r="AE339" s="654"/>
      <c r="AF339" s="654"/>
      <c r="AG339" s="654"/>
      <c r="AH339" s="654"/>
      <c r="AI339" s="654"/>
      <c r="AJ339" s="654"/>
      <c r="AK339" s="654"/>
      <c r="AL339" s="654"/>
      <c r="AM339" s="654"/>
      <c r="AN339" s="654"/>
      <c r="AO339" s="654"/>
      <c r="AP339" s="655"/>
      <c r="AQ339" s="654"/>
      <c r="AR339" s="654"/>
      <c r="AS339" s="654"/>
      <c r="AT339" s="654"/>
      <c r="AU339" s="654"/>
      <c r="AV339" s="654"/>
      <c r="AW339" s="654"/>
      <c r="AX339" s="654"/>
      <c r="AY339" s="654"/>
      <c r="AZ339" s="654"/>
      <c r="BA339" s="654"/>
      <c r="BB339" s="654"/>
      <c r="BC339" s="654"/>
      <c r="BD339" s="654"/>
      <c r="BE339" s="654"/>
      <c r="BF339" s="654"/>
      <c r="BG339" s="654"/>
      <c r="BH339" s="654"/>
      <c r="BI339" s="654"/>
      <c r="BJ339" s="654"/>
      <c r="BK339" s="654"/>
      <c r="BL339" s="654"/>
      <c r="BM339" s="654"/>
      <c r="BN339" s="654"/>
      <c r="BO339" s="654"/>
      <c r="BP339" s="654"/>
      <c r="BQ339" s="654"/>
      <c r="BR339" s="654"/>
      <c r="BS339" s="654"/>
      <c r="BT339" s="654"/>
      <c r="BU339" s="654"/>
      <c r="BW339" s="468"/>
      <c r="BX339" s="656"/>
      <c r="BY339" s="657"/>
      <c r="BZ339" s="657"/>
      <c r="CA339" s="657"/>
      <c r="CD339" s="468"/>
      <c r="CE339" s="468"/>
      <c r="CF339" s="468"/>
    </row>
    <row r="340" spans="1:84" s="469" customFormat="1" x14ac:dyDescent="0.25">
      <c r="A340" s="468"/>
      <c r="B340" s="468"/>
      <c r="C340" s="647"/>
      <c r="D340" s="648"/>
      <c r="F340" s="519"/>
      <c r="G340" s="519"/>
      <c r="H340" s="518"/>
      <c r="I340" s="519"/>
      <c r="J340" s="650"/>
      <c r="K340" s="650"/>
      <c r="L340" s="650"/>
      <c r="M340" s="650"/>
      <c r="N340" s="650"/>
      <c r="O340" s="650"/>
      <c r="P340" s="650"/>
      <c r="Q340" s="650"/>
      <c r="R340" s="650"/>
      <c r="S340" s="650"/>
      <c r="T340" s="650"/>
      <c r="U340" s="650"/>
      <c r="V340" s="650"/>
      <c r="W340" s="603"/>
      <c r="X340" s="603"/>
      <c r="Y340" s="603"/>
      <c r="Z340" s="603"/>
      <c r="AA340" s="654"/>
      <c r="AB340" s="654"/>
      <c r="AC340" s="654"/>
      <c r="AD340" s="654"/>
      <c r="AE340" s="654"/>
      <c r="AF340" s="654"/>
      <c r="AG340" s="654"/>
      <c r="AH340" s="654"/>
      <c r="AI340" s="654"/>
      <c r="AJ340" s="654"/>
      <c r="AK340" s="654"/>
      <c r="AL340" s="654"/>
      <c r="AM340" s="654"/>
      <c r="AN340" s="654"/>
      <c r="AO340" s="654"/>
      <c r="AP340" s="655"/>
      <c r="AQ340" s="654"/>
      <c r="AR340" s="654"/>
      <c r="AS340" s="654"/>
      <c r="AT340" s="654"/>
      <c r="AU340" s="654"/>
      <c r="AV340" s="654"/>
      <c r="AW340" s="654"/>
      <c r="AX340" s="654"/>
      <c r="AY340" s="654"/>
      <c r="AZ340" s="654"/>
      <c r="BA340" s="654"/>
      <c r="BB340" s="654"/>
      <c r="BC340" s="654"/>
      <c r="BD340" s="654"/>
      <c r="BE340" s="654"/>
      <c r="BF340" s="654"/>
      <c r="BG340" s="654"/>
      <c r="BH340" s="654"/>
      <c r="BI340" s="654"/>
      <c r="BJ340" s="654"/>
      <c r="BK340" s="654"/>
      <c r="BL340" s="654"/>
      <c r="BM340" s="654"/>
      <c r="BN340" s="654"/>
      <c r="BO340" s="654"/>
      <c r="BP340" s="654"/>
      <c r="BQ340" s="654"/>
      <c r="BR340" s="654"/>
      <c r="BS340" s="654"/>
      <c r="BT340" s="654"/>
      <c r="BU340" s="654"/>
      <c r="BW340" s="468"/>
      <c r="BX340" s="656"/>
      <c r="BY340" s="657"/>
      <c r="BZ340" s="657"/>
      <c r="CA340" s="657"/>
      <c r="CD340" s="468"/>
      <c r="CE340" s="468"/>
      <c r="CF340" s="468"/>
    </row>
    <row r="341" spans="1:84" s="469" customFormat="1" x14ac:dyDescent="0.25">
      <c r="A341" s="468"/>
      <c r="B341" s="468"/>
      <c r="C341" s="647"/>
      <c r="D341" s="648"/>
      <c r="F341" s="519"/>
      <c r="G341" s="519"/>
      <c r="H341" s="518"/>
      <c r="I341" s="519"/>
      <c r="J341" s="650"/>
      <c r="K341" s="650"/>
      <c r="L341" s="650"/>
      <c r="M341" s="650"/>
      <c r="N341" s="650"/>
      <c r="O341" s="650"/>
      <c r="P341" s="650"/>
      <c r="Q341" s="650"/>
      <c r="R341" s="650"/>
      <c r="S341" s="650"/>
      <c r="T341" s="650"/>
      <c r="U341" s="650"/>
      <c r="V341" s="650"/>
      <c r="W341" s="603"/>
      <c r="X341" s="603"/>
      <c r="Y341" s="603"/>
      <c r="Z341" s="603"/>
      <c r="AA341" s="654"/>
      <c r="AB341" s="654"/>
      <c r="AC341" s="654"/>
      <c r="AD341" s="654"/>
      <c r="AE341" s="654"/>
      <c r="AF341" s="654"/>
      <c r="AG341" s="654"/>
      <c r="AH341" s="654"/>
      <c r="AI341" s="654"/>
      <c r="AJ341" s="654"/>
      <c r="AK341" s="654"/>
      <c r="AL341" s="654"/>
      <c r="AM341" s="654"/>
      <c r="AN341" s="654"/>
      <c r="AO341" s="654"/>
      <c r="AP341" s="655"/>
      <c r="AQ341" s="654"/>
      <c r="AR341" s="654"/>
      <c r="AS341" s="654"/>
      <c r="AT341" s="654"/>
      <c r="AU341" s="654"/>
      <c r="AV341" s="654"/>
      <c r="AW341" s="654"/>
      <c r="AX341" s="654"/>
      <c r="AY341" s="654"/>
      <c r="AZ341" s="654"/>
      <c r="BA341" s="654"/>
      <c r="BB341" s="654"/>
      <c r="BC341" s="654"/>
      <c r="BD341" s="654"/>
      <c r="BE341" s="654"/>
      <c r="BF341" s="654"/>
      <c r="BG341" s="654"/>
      <c r="BH341" s="654"/>
      <c r="BI341" s="654"/>
      <c r="BJ341" s="654"/>
      <c r="BK341" s="654"/>
      <c r="BL341" s="654"/>
      <c r="BM341" s="654"/>
      <c r="BN341" s="654"/>
      <c r="BO341" s="654"/>
      <c r="BP341" s="654"/>
      <c r="BQ341" s="654"/>
      <c r="BR341" s="654"/>
      <c r="BS341" s="654"/>
      <c r="BT341" s="654"/>
      <c r="BU341" s="654"/>
      <c r="BW341" s="468"/>
      <c r="BX341" s="656"/>
      <c r="BY341" s="657"/>
      <c r="BZ341" s="657"/>
      <c r="CA341" s="657"/>
      <c r="CD341" s="468"/>
      <c r="CE341" s="468"/>
      <c r="CF341" s="468"/>
    </row>
    <row r="342" spans="1:84" s="469" customFormat="1" x14ac:dyDescent="0.25">
      <c r="A342" s="468"/>
      <c r="B342" s="468"/>
      <c r="C342" s="647"/>
      <c r="D342" s="648"/>
      <c r="F342" s="519"/>
      <c r="G342" s="519"/>
      <c r="H342" s="518"/>
      <c r="I342" s="519"/>
      <c r="J342" s="650"/>
      <c r="K342" s="650"/>
      <c r="L342" s="650"/>
      <c r="M342" s="650"/>
      <c r="N342" s="650"/>
      <c r="O342" s="650"/>
      <c r="P342" s="650"/>
      <c r="Q342" s="650"/>
      <c r="R342" s="650"/>
      <c r="S342" s="650"/>
      <c r="T342" s="650"/>
      <c r="U342" s="650"/>
      <c r="V342" s="650"/>
      <c r="W342" s="603"/>
      <c r="X342" s="603"/>
      <c r="Y342" s="603"/>
      <c r="Z342" s="603"/>
      <c r="AA342" s="654"/>
      <c r="AB342" s="654"/>
      <c r="AC342" s="654"/>
      <c r="AD342" s="654"/>
      <c r="AE342" s="654"/>
      <c r="AF342" s="654"/>
      <c r="AG342" s="654"/>
      <c r="AH342" s="654"/>
      <c r="AI342" s="654"/>
      <c r="AJ342" s="654"/>
      <c r="AK342" s="654"/>
      <c r="AL342" s="654"/>
      <c r="AM342" s="654"/>
      <c r="AN342" s="654"/>
      <c r="AO342" s="654"/>
      <c r="AP342" s="655"/>
      <c r="AQ342" s="654"/>
      <c r="AR342" s="654"/>
      <c r="AS342" s="654"/>
      <c r="AT342" s="654"/>
      <c r="AU342" s="654"/>
      <c r="AV342" s="654"/>
      <c r="AW342" s="654"/>
      <c r="AX342" s="654"/>
      <c r="AY342" s="654"/>
      <c r="AZ342" s="654"/>
      <c r="BA342" s="654"/>
      <c r="BB342" s="654"/>
      <c r="BC342" s="654"/>
      <c r="BD342" s="654"/>
      <c r="BE342" s="654"/>
      <c r="BF342" s="654"/>
      <c r="BG342" s="654"/>
      <c r="BH342" s="654"/>
      <c r="BI342" s="654"/>
      <c r="BJ342" s="654"/>
      <c r="BK342" s="654"/>
      <c r="BL342" s="654"/>
      <c r="BM342" s="654"/>
      <c r="BN342" s="654"/>
      <c r="BO342" s="654"/>
      <c r="BP342" s="654"/>
      <c r="BQ342" s="654"/>
      <c r="BR342" s="654"/>
      <c r="BS342" s="654"/>
      <c r="BT342" s="654"/>
      <c r="BU342" s="654"/>
      <c r="BW342" s="468"/>
      <c r="BX342" s="656"/>
      <c r="BY342" s="657"/>
      <c r="BZ342" s="657"/>
      <c r="CA342" s="657"/>
      <c r="CD342" s="468"/>
      <c r="CE342" s="468"/>
      <c r="CF342" s="468"/>
    </row>
    <row r="343" spans="1:84" s="469" customFormat="1" x14ac:dyDescent="0.25">
      <c r="A343" s="468"/>
      <c r="B343" s="468"/>
      <c r="C343" s="647"/>
      <c r="D343" s="648"/>
      <c r="F343" s="519"/>
      <c r="G343" s="519"/>
      <c r="H343" s="518"/>
      <c r="I343" s="519"/>
      <c r="J343" s="650"/>
      <c r="K343" s="650"/>
      <c r="L343" s="650"/>
      <c r="M343" s="650"/>
      <c r="N343" s="650"/>
      <c r="O343" s="650"/>
      <c r="P343" s="650"/>
      <c r="Q343" s="650"/>
      <c r="R343" s="650"/>
      <c r="S343" s="650"/>
      <c r="T343" s="650"/>
      <c r="U343" s="650"/>
      <c r="V343" s="650"/>
      <c r="W343" s="603"/>
      <c r="X343" s="603"/>
      <c r="Y343" s="603"/>
      <c r="Z343" s="603"/>
      <c r="AA343" s="654"/>
      <c r="AB343" s="654"/>
      <c r="AC343" s="654"/>
      <c r="AD343" s="654"/>
      <c r="AE343" s="654"/>
      <c r="AF343" s="654"/>
      <c r="AG343" s="654"/>
      <c r="AH343" s="654"/>
      <c r="AI343" s="654"/>
      <c r="AJ343" s="654"/>
      <c r="AK343" s="654"/>
      <c r="AL343" s="654"/>
      <c r="AM343" s="654"/>
      <c r="AN343" s="654"/>
      <c r="AO343" s="654"/>
      <c r="AP343" s="655"/>
      <c r="AQ343" s="654"/>
      <c r="AR343" s="654"/>
      <c r="AS343" s="654"/>
      <c r="AT343" s="654"/>
      <c r="AU343" s="654"/>
      <c r="AV343" s="654"/>
      <c r="AW343" s="654"/>
      <c r="AX343" s="654"/>
      <c r="AY343" s="654"/>
      <c r="AZ343" s="654"/>
      <c r="BA343" s="654"/>
      <c r="BB343" s="654"/>
      <c r="BC343" s="654"/>
      <c r="BD343" s="654"/>
      <c r="BE343" s="654"/>
      <c r="BF343" s="654"/>
      <c r="BG343" s="654"/>
      <c r="BH343" s="654"/>
      <c r="BI343" s="654"/>
      <c r="BJ343" s="654"/>
      <c r="BK343" s="654"/>
      <c r="BL343" s="654"/>
      <c r="BM343" s="654"/>
      <c r="BN343" s="654"/>
      <c r="BO343" s="654"/>
      <c r="BP343" s="654"/>
      <c r="BQ343" s="654"/>
      <c r="BR343" s="654"/>
      <c r="BS343" s="654"/>
      <c r="BT343" s="654"/>
      <c r="BU343" s="654"/>
      <c r="BW343" s="468"/>
      <c r="BX343" s="656"/>
      <c r="BY343" s="657"/>
      <c r="BZ343" s="657"/>
      <c r="CA343" s="657"/>
      <c r="CD343" s="468"/>
      <c r="CE343" s="468"/>
      <c r="CF343" s="468"/>
    </row>
    <row r="344" spans="1:84" s="469" customFormat="1" x14ac:dyDescent="0.25">
      <c r="A344" s="468"/>
      <c r="B344" s="468"/>
      <c r="C344" s="647"/>
      <c r="D344" s="648"/>
      <c r="F344" s="519"/>
      <c r="G344" s="519"/>
      <c r="H344" s="518"/>
      <c r="I344" s="519"/>
      <c r="J344" s="650"/>
      <c r="K344" s="650"/>
      <c r="L344" s="650"/>
      <c r="M344" s="650"/>
      <c r="N344" s="650"/>
      <c r="O344" s="650"/>
      <c r="P344" s="650"/>
      <c r="Q344" s="650"/>
      <c r="R344" s="650"/>
      <c r="S344" s="650"/>
      <c r="T344" s="650"/>
      <c r="U344" s="650"/>
      <c r="V344" s="650"/>
      <c r="W344" s="603"/>
      <c r="X344" s="603"/>
      <c r="Y344" s="603"/>
      <c r="Z344" s="603"/>
      <c r="AA344" s="654"/>
      <c r="AB344" s="654"/>
      <c r="AC344" s="654"/>
      <c r="AD344" s="654"/>
      <c r="AE344" s="654"/>
      <c r="AF344" s="654"/>
      <c r="AG344" s="654"/>
      <c r="AH344" s="654"/>
      <c r="AI344" s="654"/>
      <c r="AJ344" s="654"/>
      <c r="AK344" s="654"/>
      <c r="AL344" s="654"/>
      <c r="AM344" s="654"/>
      <c r="AN344" s="654"/>
      <c r="AO344" s="654"/>
      <c r="AP344" s="655"/>
      <c r="AQ344" s="654"/>
      <c r="AR344" s="654"/>
      <c r="AS344" s="654"/>
      <c r="AT344" s="654"/>
      <c r="AU344" s="654"/>
      <c r="AV344" s="654"/>
      <c r="AW344" s="654"/>
      <c r="AX344" s="654"/>
      <c r="AY344" s="654"/>
      <c r="AZ344" s="654"/>
      <c r="BA344" s="654"/>
      <c r="BB344" s="654"/>
      <c r="BC344" s="654"/>
      <c r="BD344" s="654"/>
      <c r="BE344" s="654"/>
      <c r="BF344" s="654"/>
      <c r="BG344" s="654"/>
      <c r="BH344" s="654"/>
      <c r="BI344" s="654"/>
      <c r="BJ344" s="654"/>
      <c r="BK344" s="654"/>
      <c r="BL344" s="654"/>
      <c r="BM344" s="654"/>
      <c r="BN344" s="654"/>
      <c r="BO344" s="654"/>
      <c r="BP344" s="654"/>
      <c r="BQ344" s="654"/>
      <c r="BR344" s="654"/>
      <c r="BS344" s="654"/>
      <c r="BT344" s="654"/>
      <c r="BU344" s="654"/>
      <c r="BW344" s="468"/>
      <c r="BX344" s="656"/>
      <c r="BY344" s="657"/>
      <c r="BZ344" s="657"/>
      <c r="CA344" s="657"/>
      <c r="CD344" s="468"/>
      <c r="CE344" s="468"/>
      <c r="CF344" s="468"/>
    </row>
    <row r="345" spans="1:84" s="469" customFormat="1" x14ac:dyDescent="0.25">
      <c r="A345" s="468"/>
      <c r="B345" s="468"/>
      <c r="C345" s="647"/>
      <c r="D345" s="648"/>
      <c r="F345" s="519"/>
      <c r="G345" s="519"/>
      <c r="H345" s="518"/>
      <c r="I345" s="519"/>
      <c r="J345" s="650"/>
      <c r="K345" s="650"/>
      <c r="L345" s="650"/>
      <c r="M345" s="650"/>
      <c r="N345" s="650"/>
      <c r="O345" s="650"/>
      <c r="P345" s="650"/>
      <c r="Q345" s="650"/>
      <c r="R345" s="650"/>
      <c r="S345" s="650"/>
      <c r="T345" s="650"/>
      <c r="U345" s="650"/>
      <c r="V345" s="650"/>
      <c r="W345" s="603"/>
      <c r="X345" s="603"/>
      <c r="Y345" s="603"/>
      <c r="Z345" s="603"/>
      <c r="AA345" s="654"/>
      <c r="AB345" s="654"/>
      <c r="AC345" s="654"/>
      <c r="AD345" s="654"/>
      <c r="AE345" s="654"/>
      <c r="AF345" s="654"/>
      <c r="AG345" s="654"/>
      <c r="AH345" s="654"/>
      <c r="AI345" s="654"/>
      <c r="AJ345" s="654"/>
      <c r="AK345" s="654"/>
      <c r="AL345" s="654"/>
      <c r="AM345" s="654"/>
      <c r="AN345" s="654"/>
      <c r="AO345" s="654"/>
      <c r="AP345" s="655"/>
      <c r="AQ345" s="654"/>
      <c r="AR345" s="654"/>
      <c r="AS345" s="654"/>
      <c r="AT345" s="654"/>
      <c r="AU345" s="654"/>
      <c r="AV345" s="654"/>
      <c r="AW345" s="654"/>
      <c r="AX345" s="654"/>
      <c r="AY345" s="654"/>
      <c r="AZ345" s="654"/>
      <c r="BA345" s="654"/>
      <c r="BB345" s="654"/>
      <c r="BC345" s="654"/>
      <c r="BD345" s="654"/>
      <c r="BE345" s="654"/>
      <c r="BF345" s="654"/>
      <c r="BG345" s="654"/>
      <c r="BH345" s="654"/>
      <c r="BI345" s="654"/>
      <c r="BJ345" s="654"/>
      <c r="BK345" s="654"/>
      <c r="BL345" s="654"/>
      <c r="BM345" s="654"/>
      <c r="BN345" s="654"/>
      <c r="BO345" s="654"/>
      <c r="BP345" s="654"/>
      <c r="BQ345" s="654"/>
      <c r="BR345" s="654"/>
      <c r="BS345" s="654"/>
      <c r="BT345" s="654"/>
      <c r="BU345" s="654"/>
      <c r="BW345" s="468"/>
      <c r="BX345" s="656"/>
      <c r="BY345" s="657"/>
      <c r="BZ345" s="657"/>
      <c r="CA345" s="657"/>
      <c r="CD345" s="468"/>
      <c r="CE345" s="468"/>
      <c r="CF345" s="468"/>
    </row>
    <row r="346" spans="1:84" s="469" customFormat="1" x14ac:dyDescent="0.25">
      <c r="A346" s="468"/>
      <c r="B346" s="468"/>
      <c r="C346" s="647"/>
      <c r="D346" s="648"/>
      <c r="F346" s="519"/>
      <c r="G346" s="519"/>
      <c r="H346" s="518"/>
      <c r="I346" s="519"/>
      <c r="J346" s="650"/>
      <c r="K346" s="650"/>
      <c r="L346" s="650"/>
      <c r="M346" s="650"/>
      <c r="N346" s="650"/>
      <c r="O346" s="650"/>
      <c r="P346" s="650"/>
      <c r="Q346" s="650"/>
      <c r="R346" s="650"/>
      <c r="S346" s="650"/>
      <c r="T346" s="650"/>
      <c r="U346" s="650"/>
      <c r="V346" s="650"/>
      <c r="W346" s="603"/>
      <c r="X346" s="603"/>
      <c r="Y346" s="603"/>
      <c r="Z346" s="603"/>
      <c r="AA346" s="654"/>
      <c r="AB346" s="654"/>
      <c r="AC346" s="654"/>
      <c r="AD346" s="654"/>
      <c r="AE346" s="654"/>
      <c r="AF346" s="654"/>
      <c r="AG346" s="654"/>
      <c r="AH346" s="654"/>
      <c r="AI346" s="654"/>
      <c r="AJ346" s="654"/>
      <c r="AK346" s="654"/>
      <c r="AL346" s="654"/>
      <c r="AM346" s="654"/>
      <c r="AN346" s="654"/>
      <c r="AO346" s="654"/>
      <c r="AP346" s="655"/>
      <c r="AQ346" s="654"/>
      <c r="AR346" s="654"/>
      <c r="AS346" s="654"/>
      <c r="AT346" s="654"/>
      <c r="AU346" s="654"/>
      <c r="AV346" s="654"/>
      <c r="AW346" s="654"/>
      <c r="AX346" s="654"/>
      <c r="AY346" s="654"/>
      <c r="AZ346" s="654"/>
      <c r="BA346" s="654"/>
      <c r="BB346" s="654"/>
      <c r="BC346" s="654"/>
      <c r="BD346" s="654"/>
      <c r="BE346" s="654"/>
      <c r="BF346" s="654"/>
      <c r="BG346" s="654"/>
      <c r="BH346" s="654"/>
      <c r="BI346" s="654"/>
      <c r="BJ346" s="654"/>
      <c r="BK346" s="654"/>
      <c r="BL346" s="654"/>
      <c r="BM346" s="654"/>
      <c r="BN346" s="654"/>
      <c r="BO346" s="654"/>
      <c r="BP346" s="654"/>
      <c r="BQ346" s="654"/>
      <c r="BR346" s="654"/>
      <c r="BS346" s="654"/>
      <c r="BT346" s="654"/>
      <c r="BU346" s="654"/>
      <c r="BW346" s="468"/>
      <c r="BX346" s="656"/>
      <c r="BY346" s="657"/>
      <c r="BZ346" s="657"/>
      <c r="CA346" s="657"/>
      <c r="CD346" s="468"/>
      <c r="CE346" s="468"/>
      <c r="CF346" s="468"/>
    </row>
    <row r="347" spans="1:84" s="469" customFormat="1" x14ac:dyDescent="0.25">
      <c r="A347" s="468"/>
      <c r="B347" s="468"/>
      <c r="C347" s="647"/>
      <c r="D347" s="648"/>
      <c r="F347" s="519"/>
      <c r="G347" s="519"/>
      <c r="H347" s="518"/>
      <c r="I347" s="519"/>
      <c r="J347" s="650"/>
      <c r="K347" s="650"/>
      <c r="L347" s="650"/>
      <c r="M347" s="650"/>
      <c r="N347" s="650"/>
      <c r="O347" s="650"/>
      <c r="P347" s="650"/>
      <c r="Q347" s="650"/>
      <c r="R347" s="650"/>
      <c r="S347" s="650"/>
      <c r="T347" s="650"/>
      <c r="U347" s="650"/>
      <c r="V347" s="650"/>
      <c r="W347" s="603"/>
      <c r="X347" s="603"/>
      <c r="Y347" s="603"/>
      <c r="Z347" s="603"/>
      <c r="AA347" s="654"/>
      <c r="AB347" s="654"/>
      <c r="AC347" s="654"/>
      <c r="AD347" s="654"/>
      <c r="AE347" s="654"/>
      <c r="AF347" s="654"/>
      <c r="AG347" s="654"/>
      <c r="AH347" s="654"/>
      <c r="AI347" s="654"/>
      <c r="AJ347" s="654"/>
      <c r="AK347" s="654"/>
      <c r="AL347" s="654"/>
      <c r="AM347" s="654"/>
      <c r="AN347" s="654"/>
      <c r="AO347" s="654"/>
      <c r="AP347" s="655"/>
      <c r="AQ347" s="654"/>
      <c r="AR347" s="654"/>
      <c r="AS347" s="654"/>
      <c r="AT347" s="654"/>
      <c r="AU347" s="654"/>
      <c r="AV347" s="654"/>
      <c r="AW347" s="654"/>
      <c r="AX347" s="654"/>
      <c r="AY347" s="654"/>
      <c r="AZ347" s="654"/>
      <c r="BA347" s="654"/>
      <c r="BB347" s="654"/>
      <c r="BC347" s="654"/>
      <c r="BD347" s="654"/>
      <c r="BE347" s="654"/>
      <c r="BF347" s="654"/>
      <c r="BG347" s="654"/>
      <c r="BH347" s="654"/>
      <c r="BI347" s="654"/>
      <c r="BJ347" s="654"/>
      <c r="BK347" s="654"/>
      <c r="BL347" s="654"/>
      <c r="BM347" s="654"/>
      <c r="BN347" s="654"/>
      <c r="BO347" s="654"/>
      <c r="BP347" s="654"/>
      <c r="BQ347" s="654"/>
      <c r="BR347" s="654"/>
      <c r="BS347" s="654"/>
      <c r="BT347" s="654"/>
      <c r="BU347" s="654"/>
      <c r="BW347" s="468"/>
      <c r="BX347" s="656"/>
      <c r="BY347" s="657"/>
      <c r="BZ347" s="657"/>
      <c r="CA347" s="657"/>
      <c r="CD347" s="468"/>
      <c r="CE347" s="468"/>
      <c r="CF347" s="468"/>
    </row>
    <row r="348" spans="1:84" s="469" customFormat="1" x14ac:dyDescent="0.25">
      <c r="A348" s="468"/>
      <c r="B348" s="468"/>
      <c r="C348" s="647"/>
      <c r="D348" s="648"/>
      <c r="F348" s="519"/>
      <c r="G348" s="519"/>
      <c r="H348" s="518"/>
      <c r="I348" s="519"/>
      <c r="J348" s="650"/>
      <c r="K348" s="650"/>
      <c r="L348" s="650"/>
      <c r="M348" s="650"/>
      <c r="N348" s="650"/>
      <c r="O348" s="650"/>
      <c r="P348" s="650"/>
      <c r="Q348" s="650"/>
      <c r="R348" s="650"/>
      <c r="S348" s="650"/>
      <c r="T348" s="650"/>
      <c r="U348" s="650"/>
      <c r="V348" s="650"/>
      <c r="W348" s="603"/>
      <c r="X348" s="603"/>
      <c r="Y348" s="603"/>
      <c r="Z348" s="603"/>
      <c r="AA348" s="654"/>
      <c r="AB348" s="654"/>
      <c r="AC348" s="654"/>
      <c r="AD348" s="654"/>
      <c r="AE348" s="654"/>
      <c r="AF348" s="654"/>
      <c r="AG348" s="654"/>
      <c r="AH348" s="654"/>
      <c r="AI348" s="654"/>
      <c r="AJ348" s="654"/>
      <c r="AK348" s="654"/>
      <c r="AL348" s="654"/>
      <c r="AM348" s="654"/>
      <c r="AN348" s="654"/>
      <c r="AO348" s="654"/>
      <c r="AP348" s="655"/>
      <c r="AQ348" s="654"/>
      <c r="AR348" s="654"/>
      <c r="AS348" s="654"/>
      <c r="AT348" s="654"/>
      <c r="AU348" s="654"/>
      <c r="AV348" s="654"/>
      <c r="AW348" s="654"/>
      <c r="AX348" s="654"/>
      <c r="AY348" s="654"/>
      <c r="AZ348" s="654"/>
      <c r="BA348" s="654"/>
      <c r="BB348" s="654"/>
      <c r="BC348" s="654"/>
      <c r="BD348" s="654"/>
      <c r="BE348" s="654"/>
      <c r="BF348" s="654"/>
      <c r="BG348" s="654"/>
      <c r="BH348" s="654"/>
      <c r="BI348" s="654"/>
      <c r="BJ348" s="654"/>
      <c r="BK348" s="654"/>
      <c r="BL348" s="654"/>
      <c r="BM348" s="654"/>
      <c r="BN348" s="654"/>
      <c r="BO348" s="654"/>
      <c r="BP348" s="654"/>
      <c r="BQ348" s="654"/>
      <c r="BR348" s="654"/>
      <c r="BS348" s="654"/>
      <c r="BT348" s="654"/>
      <c r="BU348" s="654"/>
      <c r="BW348" s="468"/>
      <c r="BX348" s="656"/>
      <c r="BY348" s="657"/>
      <c r="BZ348" s="657"/>
      <c r="CA348" s="657"/>
      <c r="CD348" s="468"/>
      <c r="CE348" s="468"/>
      <c r="CF348" s="468"/>
    </row>
    <row r="349" spans="1:84" s="469" customFormat="1" x14ac:dyDescent="0.25">
      <c r="A349" s="468"/>
      <c r="B349" s="468"/>
      <c r="C349" s="647"/>
      <c r="D349" s="648"/>
      <c r="F349" s="519"/>
      <c r="G349" s="519"/>
      <c r="H349" s="518"/>
      <c r="I349" s="519"/>
      <c r="J349" s="650"/>
      <c r="K349" s="650"/>
      <c r="L349" s="650"/>
      <c r="M349" s="650"/>
      <c r="N349" s="650"/>
      <c r="O349" s="650"/>
      <c r="P349" s="650"/>
      <c r="Q349" s="650"/>
      <c r="R349" s="650"/>
      <c r="S349" s="650"/>
      <c r="T349" s="650"/>
      <c r="U349" s="650"/>
      <c r="V349" s="650"/>
      <c r="W349" s="603"/>
      <c r="X349" s="603"/>
      <c r="Y349" s="603"/>
      <c r="Z349" s="603"/>
      <c r="AA349" s="654"/>
      <c r="AB349" s="654"/>
      <c r="AC349" s="654"/>
      <c r="AD349" s="654"/>
      <c r="AE349" s="654"/>
      <c r="AF349" s="654"/>
      <c r="AG349" s="654"/>
      <c r="AH349" s="654"/>
      <c r="AI349" s="654"/>
      <c r="AJ349" s="654"/>
      <c r="AK349" s="654"/>
      <c r="AL349" s="654"/>
      <c r="AM349" s="654"/>
      <c r="AN349" s="654"/>
      <c r="AO349" s="654"/>
      <c r="AP349" s="655"/>
      <c r="AQ349" s="654"/>
      <c r="AR349" s="654"/>
      <c r="AS349" s="654"/>
      <c r="AT349" s="654"/>
      <c r="AU349" s="654"/>
      <c r="AV349" s="654"/>
      <c r="AW349" s="654"/>
      <c r="AX349" s="654"/>
      <c r="AY349" s="654"/>
      <c r="AZ349" s="654"/>
      <c r="BA349" s="654"/>
      <c r="BB349" s="654"/>
      <c r="BC349" s="654"/>
      <c r="BD349" s="654"/>
      <c r="BE349" s="654"/>
      <c r="BF349" s="654"/>
      <c r="BG349" s="654"/>
      <c r="BH349" s="654"/>
      <c r="BI349" s="654"/>
      <c r="BJ349" s="654"/>
      <c r="BK349" s="654"/>
      <c r="BL349" s="654"/>
      <c r="BM349" s="654"/>
      <c r="BN349" s="654"/>
      <c r="BO349" s="654"/>
      <c r="BP349" s="654"/>
      <c r="BQ349" s="654"/>
      <c r="BR349" s="654"/>
      <c r="BS349" s="654"/>
      <c r="BT349" s="654"/>
      <c r="BU349" s="654"/>
      <c r="BW349" s="468"/>
      <c r="BX349" s="656"/>
      <c r="BY349" s="657"/>
      <c r="BZ349" s="657"/>
      <c r="CA349" s="657"/>
      <c r="CD349" s="468"/>
      <c r="CE349" s="468"/>
      <c r="CF349" s="468"/>
    </row>
    <row r="350" spans="1:84" s="469" customFormat="1" x14ac:dyDescent="0.25">
      <c r="A350" s="468"/>
      <c r="B350" s="468"/>
      <c r="C350" s="647"/>
      <c r="D350" s="648"/>
      <c r="F350" s="519"/>
      <c r="G350" s="519"/>
      <c r="H350" s="518"/>
      <c r="I350" s="519"/>
      <c r="J350" s="650"/>
      <c r="K350" s="650"/>
      <c r="L350" s="650"/>
      <c r="M350" s="650"/>
      <c r="N350" s="650"/>
      <c r="O350" s="650"/>
      <c r="P350" s="650"/>
      <c r="Q350" s="650"/>
      <c r="R350" s="650"/>
      <c r="S350" s="650"/>
      <c r="T350" s="650"/>
      <c r="U350" s="650"/>
      <c r="V350" s="650"/>
      <c r="W350" s="603"/>
      <c r="X350" s="603"/>
      <c r="Y350" s="603"/>
      <c r="Z350" s="603"/>
      <c r="AA350" s="654"/>
      <c r="AB350" s="654"/>
      <c r="AC350" s="654"/>
      <c r="AD350" s="654"/>
      <c r="AE350" s="654"/>
      <c r="AF350" s="654"/>
      <c r="AG350" s="654"/>
      <c r="AH350" s="654"/>
      <c r="AI350" s="654"/>
      <c r="AJ350" s="654"/>
      <c r="AK350" s="654"/>
      <c r="AL350" s="654"/>
      <c r="AM350" s="654"/>
      <c r="AN350" s="654"/>
      <c r="AO350" s="654"/>
      <c r="AP350" s="655"/>
      <c r="AQ350" s="654"/>
      <c r="AR350" s="654"/>
      <c r="AS350" s="654"/>
      <c r="AT350" s="654"/>
      <c r="AU350" s="654"/>
      <c r="AV350" s="654"/>
      <c r="AW350" s="654"/>
      <c r="AX350" s="654"/>
      <c r="AY350" s="654"/>
      <c r="AZ350" s="654"/>
      <c r="BA350" s="654"/>
      <c r="BB350" s="654"/>
      <c r="BC350" s="654"/>
      <c r="BD350" s="654"/>
      <c r="BE350" s="654"/>
      <c r="BF350" s="654"/>
      <c r="BG350" s="654"/>
      <c r="BH350" s="654"/>
      <c r="BI350" s="654"/>
      <c r="BJ350" s="654"/>
      <c r="BK350" s="654"/>
      <c r="BL350" s="654"/>
      <c r="BM350" s="654"/>
      <c r="BN350" s="654"/>
      <c r="BO350" s="654"/>
      <c r="BP350" s="654"/>
      <c r="BQ350" s="654"/>
      <c r="BR350" s="654"/>
      <c r="BS350" s="654"/>
      <c r="BT350" s="654"/>
      <c r="BU350" s="654"/>
      <c r="BW350" s="468"/>
      <c r="BX350" s="656"/>
      <c r="BY350" s="657"/>
      <c r="BZ350" s="657"/>
      <c r="CA350" s="657"/>
      <c r="CD350" s="468"/>
      <c r="CE350" s="468"/>
      <c r="CF350" s="468"/>
    </row>
    <row r="351" spans="1:84" s="469" customFormat="1" x14ac:dyDescent="0.25">
      <c r="A351" s="468"/>
      <c r="B351" s="468"/>
      <c r="C351" s="647"/>
      <c r="D351" s="648"/>
      <c r="F351" s="519"/>
      <c r="G351" s="519"/>
      <c r="H351" s="518"/>
      <c r="I351" s="519"/>
      <c r="J351" s="650"/>
      <c r="K351" s="650"/>
      <c r="L351" s="650"/>
      <c r="M351" s="650"/>
      <c r="N351" s="650"/>
      <c r="O351" s="650"/>
      <c r="P351" s="650"/>
      <c r="Q351" s="650"/>
      <c r="R351" s="650"/>
      <c r="S351" s="650"/>
      <c r="T351" s="650"/>
      <c r="U351" s="650"/>
      <c r="V351" s="650"/>
      <c r="W351" s="603"/>
      <c r="X351" s="603"/>
      <c r="Y351" s="603"/>
      <c r="Z351" s="603"/>
      <c r="AA351" s="654"/>
      <c r="AB351" s="654"/>
      <c r="AC351" s="654"/>
      <c r="AD351" s="654"/>
      <c r="AE351" s="654"/>
      <c r="AF351" s="654"/>
      <c r="AG351" s="654"/>
      <c r="AH351" s="654"/>
      <c r="AI351" s="654"/>
      <c r="AJ351" s="654"/>
      <c r="AK351" s="654"/>
      <c r="AL351" s="654"/>
      <c r="AM351" s="654"/>
      <c r="AN351" s="654"/>
      <c r="AO351" s="654"/>
      <c r="AP351" s="655"/>
      <c r="AQ351" s="654"/>
      <c r="AR351" s="654"/>
      <c r="AS351" s="654"/>
      <c r="AT351" s="654"/>
      <c r="AU351" s="654"/>
      <c r="AV351" s="654"/>
      <c r="AW351" s="654"/>
      <c r="AX351" s="654"/>
      <c r="AY351" s="654"/>
      <c r="AZ351" s="654"/>
      <c r="BA351" s="654"/>
      <c r="BB351" s="654"/>
      <c r="BC351" s="654"/>
      <c r="BD351" s="654"/>
      <c r="BE351" s="654"/>
      <c r="BF351" s="654"/>
      <c r="BG351" s="654"/>
      <c r="BH351" s="654"/>
      <c r="BI351" s="654"/>
      <c r="BJ351" s="654"/>
      <c r="BK351" s="654"/>
      <c r="BL351" s="654"/>
      <c r="BM351" s="654"/>
      <c r="BN351" s="654"/>
      <c r="BO351" s="654"/>
      <c r="BP351" s="654"/>
      <c r="BQ351" s="654"/>
      <c r="BR351" s="654"/>
      <c r="BS351" s="654"/>
      <c r="BT351" s="654"/>
      <c r="BU351" s="654"/>
      <c r="BW351" s="468"/>
      <c r="BX351" s="656"/>
      <c r="BY351" s="657"/>
      <c r="BZ351" s="657"/>
      <c r="CA351" s="657"/>
      <c r="CD351" s="468"/>
      <c r="CE351" s="468"/>
      <c r="CF351" s="468"/>
    </row>
    <row r="352" spans="1:84" s="469" customFormat="1" x14ac:dyDescent="0.25">
      <c r="A352" s="468"/>
      <c r="B352" s="468"/>
      <c r="C352" s="647"/>
      <c r="D352" s="648"/>
      <c r="F352" s="519"/>
      <c r="G352" s="519"/>
      <c r="H352" s="518"/>
      <c r="I352" s="519"/>
      <c r="J352" s="650"/>
      <c r="K352" s="650"/>
      <c r="L352" s="650"/>
      <c r="M352" s="650"/>
      <c r="N352" s="650"/>
      <c r="O352" s="650"/>
      <c r="P352" s="650"/>
      <c r="Q352" s="650"/>
      <c r="R352" s="650"/>
      <c r="S352" s="650"/>
      <c r="T352" s="650"/>
      <c r="U352" s="650"/>
      <c r="V352" s="650"/>
      <c r="W352" s="603"/>
      <c r="X352" s="603"/>
      <c r="Y352" s="603"/>
      <c r="Z352" s="603"/>
      <c r="AA352" s="654"/>
      <c r="AB352" s="654"/>
      <c r="AC352" s="654"/>
      <c r="AD352" s="654"/>
      <c r="AE352" s="654"/>
      <c r="AF352" s="654"/>
      <c r="AG352" s="654"/>
      <c r="AH352" s="654"/>
      <c r="AI352" s="654"/>
      <c r="AJ352" s="654"/>
      <c r="AK352" s="654"/>
      <c r="AL352" s="654"/>
      <c r="AM352" s="654"/>
      <c r="AN352" s="654"/>
      <c r="AO352" s="654"/>
      <c r="AP352" s="655"/>
      <c r="AQ352" s="654"/>
      <c r="AR352" s="654"/>
      <c r="AS352" s="654"/>
      <c r="AT352" s="654"/>
      <c r="AU352" s="654"/>
      <c r="AV352" s="654"/>
      <c r="AW352" s="654"/>
      <c r="AX352" s="654"/>
      <c r="AY352" s="654"/>
      <c r="AZ352" s="654"/>
      <c r="BA352" s="654"/>
      <c r="BB352" s="654"/>
      <c r="BC352" s="654"/>
      <c r="BD352" s="654"/>
      <c r="BE352" s="654"/>
      <c r="BF352" s="654"/>
      <c r="BG352" s="654"/>
      <c r="BH352" s="654"/>
      <c r="BI352" s="654"/>
      <c r="BJ352" s="654"/>
      <c r="BK352" s="654"/>
      <c r="BL352" s="654"/>
      <c r="BM352" s="654"/>
      <c r="BN352" s="654"/>
      <c r="BO352" s="654"/>
      <c r="BP352" s="654"/>
      <c r="BQ352" s="654"/>
      <c r="BR352" s="654"/>
      <c r="BS352" s="654"/>
      <c r="BT352" s="654"/>
      <c r="BU352" s="654"/>
      <c r="BW352" s="468"/>
      <c r="BX352" s="656"/>
      <c r="BY352" s="657"/>
      <c r="BZ352" s="657"/>
      <c r="CA352" s="657"/>
      <c r="CD352" s="468"/>
      <c r="CE352" s="468"/>
      <c r="CF352" s="468"/>
    </row>
    <row r="353" spans="1:84" s="469" customFormat="1" x14ac:dyDescent="0.25">
      <c r="A353" s="468"/>
      <c r="B353" s="468"/>
      <c r="C353" s="647"/>
      <c r="D353" s="648"/>
      <c r="F353" s="519"/>
      <c r="G353" s="519"/>
      <c r="H353" s="518"/>
      <c r="I353" s="519"/>
      <c r="J353" s="650"/>
      <c r="K353" s="650"/>
      <c r="L353" s="650"/>
      <c r="M353" s="650"/>
      <c r="N353" s="650"/>
      <c r="O353" s="650"/>
      <c r="P353" s="650"/>
      <c r="Q353" s="650"/>
      <c r="R353" s="650"/>
      <c r="S353" s="650"/>
      <c r="T353" s="650"/>
      <c r="U353" s="650"/>
      <c r="V353" s="650"/>
      <c r="W353" s="603"/>
      <c r="X353" s="603"/>
      <c r="Y353" s="603"/>
      <c r="Z353" s="603"/>
      <c r="AA353" s="654"/>
      <c r="AB353" s="654"/>
      <c r="AC353" s="654"/>
      <c r="AD353" s="654"/>
      <c r="AE353" s="654"/>
      <c r="AF353" s="654"/>
      <c r="AG353" s="654"/>
      <c r="AH353" s="654"/>
      <c r="AI353" s="654"/>
      <c r="AJ353" s="654"/>
      <c r="AK353" s="654"/>
      <c r="AL353" s="654"/>
      <c r="AM353" s="654"/>
      <c r="AN353" s="654"/>
      <c r="AO353" s="654"/>
      <c r="AP353" s="655"/>
      <c r="AQ353" s="654"/>
      <c r="AR353" s="654"/>
      <c r="AS353" s="654"/>
      <c r="AT353" s="654"/>
      <c r="AU353" s="654"/>
      <c r="AV353" s="654"/>
      <c r="AW353" s="654"/>
      <c r="AX353" s="654"/>
      <c r="AY353" s="654"/>
      <c r="AZ353" s="654"/>
      <c r="BA353" s="654"/>
      <c r="BB353" s="654"/>
      <c r="BC353" s="654"/>
      <c r="BD353" s="654"/>
      <c r="BE353" s="654"/>
      <c r="BF353" s="654"/>
      <c r="BG353" s="654"/>
      <c r="BH353" s="654"/>
      <c r="BI353" s="654"/>
      <c r="BJ353" s="654"/>
      <c r="BK353" s="654"/>
      <c r="BL353" s="654"/>
      <c r="BM353" s="654"/>
      <c r="BN353" s="654"/>
      <c r="BO353" s="654"/>
      <c r="BP353" s="654"/>
      <c r="BQ353" s="654"/>
      <c r="BR353" s="654"/>
      <c r="BS353" s="654"/>
      <c r="BT353" s="654"/>
      <c r="BU353" s="654"/>
      <c r="BW353" s="468"/>
      <c r="BX353" s="656"/>
      <c r="BY353" s="657"/>
      <c r="BZ353" s="657"/>
      <c r="CA353" s="657"/>
      <c r="CD353" s="468"/>
      <c r="CE353" s="468"/>
      <c r="CF353" s="468"/>
    </row>
    <row r="354" spans="1:84" s="380" customFormat="1" x14ac:dyDescent="0.25">
      <c r="A354" s="390"/>
      <c r="B354" s="390"/>
      <c r="C354" s="682"/>
      <c r="D354" s="683"/>
      <c r="F354" s="418"/>
      <c r="G354" s="418"/>
      <c r="H354" s="396"/>
      <c r="I354" s="418"/>
      <c r="J354" s="419"/>
      <c r="K354" s="419"/>
      <c r="L354" s="419"/>
      <c r="M354" s="419"/>
      <c r="N354" s="419"/>
      <c r="O354" s="419"/>
      <c r="P354" s="419"/>
      <c r="Q354" s="419"/>
      <c r="R354" s="419"/>
      <c r="S354" s="419"/>
      <c r="T354" s="419"/>
      <c r="U354" s="419"/>
      <c r="V354" s="419"/>
      <c r="W354" s="684"/>
      <c r="X354" s="684"/>
      <c r="Y354" s="684"/>
      <c r="Z354" s="684"/>
      <c r="AA354" s="685"/>
      <c r="AB354" s="685"/>
      <c r="AC354" s="685"/>
      <c r="AD354" s="685"/>
      <c r="AE354" s="685"/>
      <c r="AF354" s="685"/>
      <c r="AG354" s="685"/>
      <c r="AH354" s="685"/>
      <c r="AI354" s="685"/>
      <c r="AJ354" s="685"/>
      <c r="AK354" s="685"/>
      <c r="AL354" s="685"/>
      <c r="AM354" s="685"/>
      <c r="AN354" s="685"/>
      <c r="AO354" s="685"/>
      <c r="AP354" s="425"/>
      <c r="AQ354" s="685"/>
      <c r="AR354" s="685"/>
      <c r="AS354" s="685"/>
      <c r="AT354" s="685"/>
      <c r="AU354" s="685"/>
      <c r="AV354" s="685"/>
      <c r="AW354" s="685"/>
      <c r="AX354" s="685"/>
      <c r="AY354" s="685"/>
      <c r="AZ354" s="685"/>
      <c r="BA354" s="685"/>
      <c r="BB354" s="685"/>
      <c r="BC354" s="685"/>
      <c r="BD354" s="685"/>
      <c r="BE354" s="685"/>
      <c r="BF354" s="685"/>
      <c r="BG354" s="685"/>
      <c r="BH354" s="685"/>
      <c r="BI354" s="685"/>
      <c r="BJ354" s="685"/>
      <c r="BK354" s="685"/>
      <c r="BL354" s="685"/>
      <c r="BM354" s="685"/>
      <c r="BN354" s="685"/>
      <c r="BO354" s="685"/>
      <c r="BP354" s="685"/>
      <c r="BQ354" s="685"/>
      <c r="BR354" s="685"/>
      <c r="BS354" s="685"/>
      <c r="BT354" s="685"/>
      <c r="BU354" s="685"/>
      <c r="BW354" s="390"/>
      <c r="BX354" s="686"/>
      <c r="BY354" s="687"/>
      <c r="BZ354" s="687"/>
      <c r="CA354" s="687"/>
      <c r="CD354" s="390"/>
      <c r="CE354" s="390"/>
      <c r="CF354" s="390"/>
    </row>
    <row r="355" spans="1:84" s="380" customFormat="1" x14ac:dyDescent="0.25">
      <c r="A355" s="390"/>
      <c r="B355" s="390"/>
      <c r="C355" s="682"/>
      <c r="D355" s="683"/>
      <c r="F355" s="418"/>
      <c r="G355" s="418"/>
      <c r="H355" s="396"/>
      <c r="I355" s="418"/>
      <c r="J355" s="419"/>
      <c r="K355" s="419"/>
      <c r="L355" s="419"/>
      <c r="M355" s="419"/>
      <c r="N355" s="419"/>
      <c r="O355" s="419"/>
      <c r="P355" s="419"/>
      <c r="Q355" s="419"/>
      <c r="R355" s="419"/>
      <c r="S355" s="419"/>
      <c r="T355" s="419"/>
      <c r="U355" s="419"/>
      <c r="V355" s="419"/>
      <c r="W355" s="684"/>
      <c r="X355" s="684"/>
      <c r="Y355" s="684"/>
      <c r="Z355" s="684"/>
      <c r="AA355" s="685"/>
      <c r="AB355" s="685"/>
      <c r="AC355" s="685"/>
      <c r="AD355" s="685"/>
      <c r="AE355" s="685"/>
      <c r="AF355" s="685"/>
      <c r="AG355" s="685"/>
      <c r="AH355" s="685"/>
      <c r="AI355" s="685"/>
      <c r="AJ355" s="685"/>
      <c r="AK355" s="685"/>
      <c r="AL355" s="685"/>
      <c r="AM355" s="685"/>
      <c r="AN355" s="685"/>
      <c r="AO355" s="685"/>
      <c r="AP355" s="425"/>
      <c r="AQ355" s="685"/>
      <c r="AR355" s="685"/>
      <c r="AS355" s="685"/>
      <c r="AT355" s="685"/>
      <c r="AU355" s="685"/>
      <c r="AV355" s="685"/>
      <c r="AW355" s="685"/>
      <c r="AX355" s="685"/>
      <c r="AY355" s="685"/>
      <c r="AZ355" s="685"/>
      <c r="BA355" s="685"/>
      <c r="BB355" s="685"/>
      <c r="BC355" s="685"/>
      <c r="BD355" s="685"/>
      <c r="BE355" s="685"/>
      <c r="BF355" s="685"/>
      <c r="BG355" s="685"/>
      <c r="BH355" s="685"/>
      <c r="BI355" s="685"/>
      <c r="BJ355" s="685"/>
      <c r="BK355" s="685"/>
      <c r="BL355" s="685"/>
      <c r="BM355" s="685"/>
      <c r="BN355" s="685"/>
      <c r="BO355" s="685"/>
      <c r="BP355" s="685"/>
      <c r="BQ355" s="685"/>
      <c r="BR355" s="685"/>
      <c r="BS355" s="685"/>
      <c r="BT355" s="685"/>
      <c r="BU355" s="685"/>
      <c r="BW355" s="390"/>
      <c r="BX355" s="686"/>
      <c r="BY355" s="687"/>
      <c r="BZ355" s="687"/>
      <c r="CA355" s="687"/>
      <c r="CD355" s="390"/>
      <c r="CE355" s="390"/>
      <c r="CF355" s="390"/>
    </row>
    <row r="356" spans="1:84" s="380" customFormat="1" x14ac:dyDescent="0.25">
      <c r="A356" s="390"/>
      <c r="B356" s="390"/>
      <c r="C356" s="682"/>
      <c r="D356" s="683"/>
      <c r="F356" s="418"/>
      <c r="G356" s="418"/>
      <c r="H356" s="396"/>
      <c r="I356" s="418"/>
      <c r="J356" s="419"/>
      <c r="K356" s="419"/>
      <c r="L356" s="419"/>
      <c r="M356" s="419"/>
      <c r="N356" s="419"/>
      <c r="O356" s="419"/>
      <c r="P356" s="419"/>
      <c r="Q356" s="419"/>
      <c r="R356" s="419"/>
      <c r="S356" s="419"/>
      <c r="T356" s="419"/>
      <c r="U356" s="419"/>
      <c r="V356" s="419"/>
      <c r="W356" s="684"/>
      <c r="X356" s="684"/>
      <c r="Y356" s="684"/>
      <c r="Z356" s="684"/>
      <c r="AA356" s="685"/>
      <c r="AB356" s="685"/>
      <c r="AC356" s="685"/>
      <c r="AD356" s="685"/>
      <c r="AE356" s="685"/>
      <c r="AF356" s="685"/>
      <c r="AG356" s="685"/>
      <c r="AH356" s="685"/>
      <c r="AI356" s="685"/>
      <c r="AJ356" s="685"/>
      <c r="AK356" s="685"/>
      <c r="AL356" s="685"/>
      <c r="AM356" s="685"/>
      <c r="AN356" s="685"/>
      <c r="AO356" s="685"/>
      <c r="AP356" s="425"/>
      <c r="AQ356" s="685"/>
      <c r="AR356" s="685"/>
      <c r="AS356" s="685"/>
      <c r="AT356" s="685"/>
      <c r="AU356" s="685"/>
      <c r="AV356" s="685"/>
      <c r="AW356" s="685"/>
      <c r="AX356" s="685"/>
      <c r="AY356" s="685"/>
      <c r="AZ356" s="685"/>
      <c r="BA356" s="685"/>
      <c r="BB356" s="685"/>
      <c r="BC356" s="685"/>
      <c r="BD356" s="685"/>
      <c r="BE356" s="685"/>
      <c r="BF356" s="685"/>
      <c r="BG356" s="685"/>
      <c r="BH356" s="685"/>
      <c r="BI356" s="685"/>
      <c r="BJ356" s="685"/>
      <c r="BK356" s="685"/>
      <c r="BL356" s="685"/>
      <c r="BM356" s="685"/>
      <c r="BN356" s="685"/>
      <c r="BO356" s="685"/>
      <c r="BP356" s="685"/>
      <c r="BQ356" s="685"/>
      <c r="BR356" s="685"/>
      <c r="BS356" s="685"/>
      <c r="BT356" s="685"/>
      <c r="BU356" s="685"/>
      <c r="BW356" s="390"/>
      <c r="BX356" s="686"/>
      <c r="BY356" s="687"/>
      <c r="BZ356" s="687"/>
      <c r="CA356" s="687"/>
      <c r="CD356" s="390"/>
      <c r="CE356" s="390"/>
      <c r="CF356" s="390"/>
    </row>
    <row r="357" spans="1:84" s="380" customFormat="1" x14ac:dyDescent="0.25">
      <c r="A357" s="390"/>
      <c r="B357" s="390"/>
      <c r="C357" s="682"/>
      <c r="D357" s="683"/>
      <c r="F357" s="418"/>
      <c r="G357" s="418"/>
      <c r="H357" s="396"/>
      <c r="I357" s="418"/>
      <c r="J357" s="419"/>
      <c r="K357" s="419"/>
      <c r="L357" s="419"/>
      <c r="M357" s="419"/>
      <c r="N357" s="419"/>
      <c r="O357" s="419"/>
      <c r="P357" s="419"/>
      <c r="Q357" s="419"/>
      <c r="R357" s="419"/>
      <c r="S357" s="419"/>
      <c r="T357" s="419"/>
      <c r="U357" s="419"/>
      <c r="V357" s="419"/>
      <c r="W357" s="684"/>
      <c r="X357" s="684"/>
      <c r="Y357" s="684"/>
      <c r="Z357" s="684"/>
      <c r="AA357" s="685"/>
      <c r="AB357" s="685"/>
      <c r="AC357" s="685"/>
      <c r="AD357" s="685"/>
      <c r="AE357" s="685"/>
      <c r="AF357" s="685"/>
      <c r="AG357" s="685"/>
      <c r="AH357" s="685"/>
      <c r="AI357" s="685"/>
      <c r="AJ357" s="685"/>
      <c r="AK357" s="685"/>
      <c r="AL357" s="685"/>
      <c r="AM357" s="685"/>
      <c r="AN357" s="685"/>
      <c r="AO357" s="685"/>
      <c r="AP357" s="425"/>
      <c r="AQ357" s="685"/>
      <c r="AR357" s="685"/>
      <c r="AS357" s="685"/>
      <c r="AT357" s="685"/>
      <c r="AU357" s="685"/>
      <c r="AV357" s="685"/>
      <c r="AW357" s="685"/>
      <c r="AX357" s="685"/>
      <c r="AY357" s="685"/>
      <c r="AZ357" s="685"/>
      <c r="BA357" s="685"/>
      <c r="BB357" s="685"/>
      <c r="BC357" s="685"/>
      <c r="BD357" s="685"/>
      <c r="BE357" s="685"/>
      <c r="BF357" s="685"/>
      <c r="BG357" s="685"/>
      <c r="BH357" s="685"/>
      <c r="BI357" s="685"/>
      <c r="BJ357" s="685"/>
      <c r="BK357" s="685"/>
      <c r="BL357" s="685"/>
      <c r="BM357" s="685"/>
      <c r="BN357" s="685"/>
      <c r="BO357" s="685"/>
      <c r="BP357" s="685"/>
      <c r="BQ357" s="685"/>
      <c r="BR357" s="685"/>
      <c r="BS357" s="685"/>
      <c r="BT357" s="685"/>
      <c r="BU357" s="685"/>
      <c r="BW357" s="390"/>
      <c r="BX357" s="686"/>
      <c r="BY357" s="687"/>
      <c r="BZ357" s="687"/>
      <c r="CA357" s="687"/>
      <c r="CD357" s="390"/>
      <c r="CE357" s="390"/>
      <c r="CF357" s="390"/>
    </row>
    <row r="358" spans="1:84" s="380" customFormat="1" x14ac:dyDescent="0.25">
      <c r="A358" s="390"/>
      <c r="B358" s="390"/>
      <c r="C358" s="682"/>
      <c r="D358" s="683"/>
      <c r="F358" s="418"/>
      <c r="G358" s="418"/>
      <c r="H358" s="396"/>
      <c r="I358" s="418"/>
      <c r="J358" s="419"/>
      <c r="K358" s="419"/>
      <c r="L358" s="419"/>
      <c r="M358" s="419"/>
      <c r="N358" s="419"/>
      <c r="O358" s="419"/>
      <c r="P358" s="419"/>
      <c r="Q358" s="419"/>
      <c r="R358" s="419"/>
      <c r="S358" s="419"/>
      <c r="T358" s="419"/>
      <c r="U358" s="419"/>
      <c r="V358" s="419"/>
      <c r="W358" s="684"/>
      <c r="X358" s="684"/>
      <c r="Y358" s="684"/>
      <c r="Z358" s="684"/>
      <c r="AA358" s="685"/>
      <c r="AB358" s="685"/>
      <c r="AC358" s="685"/>
      <c r="AD358" s="685"/>
      <c r="AE358" s="685"/>
      <c r="AF358" s="685"/>
      <c r="AG358" s="685"/>
      <c r="AH358" s="685"/>
      <c r="AI358" s="685"/>
      <c r="AJ358" s="685"/>
      <c r="AK358" s="685"/>
      <c r="AL358" s="685"/>
      <c r="AM358" s="685"/>
      <c r="AN358" s="685"/>
      <c r="AO358" s="685"/>
      <c r="AP358" s="425"/>
      <c r="AQ358" s="685"/>
      <c r="AR358" s="685"/>
      <c r="AS358" s="685"/>
      <c r="AT358" s="685"/>
      <c r="AU358" s="685"/>
      <c r="AV358" s="685"/>
      <c r="AW358" s="685"/>
      <c r="AX358" s="685"/>
      <c r="AY358" s="685"/>
      <c r="AZ358" s="685"/>
      <c r="BA358" s="685"/>
      <c r="BB358" s="685"/>
      <c r="BC358" s="685"/>
      <c r="BD358" s="685"/>
      <c r="BE358" s="685"/>
      <c r="BF358" s="685"/>
      <c r="BG358" s="685"/>
      <c r="BH358" s="685"/>
      <c r="BI358" s="685"/>
      <c r="BJ358" s="685"/>
      <c r="BK358" s="685"/>
      <c r="BL358" s="685"/>
      <c r="BM358" s="685"/>
      <c r="BN358" s="685"/>
      <c r="BO358" s="685"/>
      <c r="BP358" s="685"/>
      <c r="BQ358" s="685"/>
      <c r="BR358" s="685"/>
      <c r="BS358" s="685"/>
      <c r="BT358" s="685"/>
      <c r="BU358" s="685"/>
      <c r="BW358" s="390"/>
      <c r="BX358" s="686"/>
      <c r="BY358" s="687"/>
      <c r="BZ358" s="687"/>
      <c r="CA358" s="687"/>
      <c r="CD358" s="390"/>
      <c r="CE358" s="390"/>
      <c r="CF358" s="390"/>
    </row>
    <row r="359" spans="1:84" s="380" customFormat="1" x14ac:dyDescent="0.25">
      <c r="A359" s="390"/>
      <c r="B359" s="390"/>
      <c r="C359" s="682"/>
      <c r="D359" s="683"/>
      <c r="F359" s="418"/>
      <c r="G359" s="418"/>
      <c r="H359" s="396"/>
      <c r="I359" s="418"/>
      <c r="J359" s="419"/>
      <c r="K359" s="419"/>
      <c r="L359" s="419"/>
      <c r="M359" s="419"/>
      <c r="N359" s="419"/>
      <c r="O359" s="419"/>
      <c r="P359" s="419"/>
      <c r="Q359" s="419"/>
      <c r="R359" s="419"/>
      <c r="S359" s="419"/>
      <c r="T359" s="419"/>
      <c r="U359" s="419"/>
      <c r="V359" s="419"/>
      <c r="W359" s="684"/>
      <c r="X359" s="684"/>
      <c r="Y359" s="684"/>
      <c r="Z359" s="684"/>
      <c r="AA359" s="685"/>
      <c r="AB359" s="685"/>
      <c r="AC359" s="685"/>
      <c r="AD359" s="685"/>
      <c r="AE359" s="685"/>
      <c r="AF359" s="685"/>
      <c r="AG359" s="685"/>
      <c r="AH359" s="685"/>
      <c r="AI359" s="685"/>
      <c r="AJ359" s="685"/>
      <c r="AK359" s="685"/>
      <c r="AL359" s="685"/>
      <c r="AM359" s="685"/>
      <c r="AN359" s="685"/>
      <c r="AO359" s="685"/>
      <c r="AP359" s="425"/>
      <c r="AQ359" s="685"/>
      <c r="AR359" s="685"/>
      <c r="AS359" s="685"/>
      <c r="AT359" s="685"/>
      <c r="AU359" s="685"/>
      <c r="AV359" s="685"/>
      <c r="AW359" s="685"/>
      <c r="AX359" s="685"/>
      <c r="AY359" s="685"/>
      <c r="AZ359" s="685"/>
      <c r="BA359" s="685"/>
      <c r="BB359" s="685"/>
      <c r="BC359" s="685"/>
      <c r="BD359" s="685"/>
      <c r="BE359" s="685"/>
      <c r="BF359" s="685"/>
      <c r="BG359" s="685"/>
      <c r="BH359" s="685"/>
      <c r="BI359" s="685"/>
      <c r="BJ359" s="685"/>
      <c r="BK359" s="685"/>
      <c r="BL359" s="685"/>
      <c r="BM359" s="685"/>
      <c r="BN359" s="685"/>
      <c r="BO359" s="685"/>
      <c r="BP359" s="685"/>
      <c r="BQ359" s="685"/>
      <c r="BR359" s="685"/>
      <c r="BS359" s="685"/>
      <c r="BT359" s="685"/>
      <c r="BU359" s="685"/>
      <c r="BW359" s="390"/>
      <c r="BX359" s="686"/>
      <c r="BY359" s="687"/>
      <c r="BZ359" s="687"/>
      <c r="CA359" s="687"/>
      <c r="CD359" s="390"/>
      <c r="CE359" s="390"/>
      <c r="CF359" s="390"/>
    </row>
    <row r="360" spans="1:84" s="380" customFormat="1" x14ac:dyDescent="0.25">
      <c r="A360" s="390"/>
      <c r="B360" s="390"/>
      <c r="C360" s="682"/>
      <c r="D360" s="683"/>
      <c r="F360" s="418"/>
      <c r="G360" s="418"/>
      <c r="H360" s="396"/>
      <c r="I360" s="418"/>
      <c r="J360" s="419"/>
      <c r="K360" s="419"/>
      <c r="L360" s="419"/>
      <c r="M360" s="419"/>
      <c r="N360" s="419"/>
      <c r="O360" s="419"/>
      <c r="P360" s="419"/>
      <c r="Q360" s="419"/>
      <c r="R360" s="419"/>
      <c r="S360" s="419"/>
      <c r="T360" s="419"/>
      <c r="U360" s="419"/>
      <c r="V360" s="419"/>
      <c r="W360" s="684"/>
      <c r="X360" s="684"/>
      <c r="Y360" s="684"/>
      <c r="Z360" s="684"/>
      <c r="AA360" s="685"/>
      <c r="AB360" s="685"/>
      <c r="AC360" s="685"/>
      <c r="AD360" s="685"/>
      <c r="AE360" s="685"/>
      <c r="AF360" s="685"/>
      <c r="AG360" s="685"/>
      <c r="AH360" s="685"/>
      <c r="AI360" s="685"/>
      <c r="AJ360" s="685"/>
      <c r="AK360" s="685"/>
      <c r="AL360" s="685"/>
      <c r="AM360" s="685"/>
      <c r="AN360" s="685"/>
      <c r="AO360" s="685"/>
      <c r="AP360" s="425"/>
      <c r="AQ360" s="685"/>
      <c r="AR360" s="685"/>
      <c r="AS360" s="685"/>
      <c r="AT360" s="685"/>
      <c r="AU360" s="685"/>
      <c r="AV360" s="685"/>
      <c r="AW360" s="685"/>
      <c r="AX360" s="685"/>
      <c r="AY360" s="685"/>
      <c r="AZ360" s="685"/>
      <c r="BA360" s="685"/>
      <c r="BB360" s="685"/>
      <c r="BC360" s="685"/>
      <c r="BD360" s="685"/>
      <c r="BE360" s="685"/>
      <c r="BF360" s="685"/>
      <c r="BG360" s="685"/>
      <c r="BH360" s="685"/>
      <c r="BI360" s="685"/>
      <c r="BJ360" s="685"/>
      <c r="BK360" s="685"/>
      <c r="BL360" s="685"/>
      <c r="BM360" s="685"/>
      <c r="BN360" s="685"/>
      <c r="BO360" s="685"/>
      <c r="BP360" s="685"/>
      <c r="BQ360" s="685"/>
      <c r="BR360" s="685"/>
      <c r="BS360" s="685"/>
      <c r="BT360" s="685"/>
      <c r="BU360" s="685"/>
      <c r="BW360" s="390"/>
      <c r="BX360" s="686"/>
      <c r="BY360" s="687"/>
      <c r="BZ360" s="687"/>
      <c r="CA360" s="687"/>
      <c r="CD360" s="390"/>
      <c r="CE360" s="390"/>
      <c r="CF360" s="390"/>
    </row>
    <row r="361" spans="1:84" s="380" customFormat="1" x14ac:dyDescent="0.25">
      <c r="A361" s="390"/>
      <c r="B361" s="390"/>
      <c r="C361" s="682"/>
      <c r="D361" s="683"/>
      <c r="F361" s="418"/>
      <c r="G361" s="418"/>
      <c r="H361" s="396"/>
      <c r="I361" s="418"/>
      <c r="J361" s="419"/>
      <c r="K361" s="419"/>
      <c r="L361" s="419"/>
      <c r="M361" s="419"/>
      <c r="N361" s="419"/>
      <c r="O361" s="419"/>
      <c r="P361" s="419"/>
      <c r="Q361" s="419"/>
      <c r="R361" s="419"/>
      <c r="S361" s="419"/>
      <c r="T361" s="419"/>
      <c r="U361" s="419"/>
      <c r="V361" s="419"/>
      <c r="W361" s="684"/>
      <c r="X361" s="684"/>
      <c r="Y361" s="684"/>
      <c r="Z361" s="684"/>
      <c r="AA361" s="685"/>
      <c r="AB361" s="685"/>
      <c r="AC361" s="685"/>
      <c r="AD361" s="685"/>
      <c r="AE361" s="685"/>
      <c r="AF361" s="685"/>
      <c r="AG361" s="685"/>
      <c r="AH361" s="685"/>
      <c r="AI361" s="685"/>
      <c r="AJ361" s="685"/>
      <c r="AK361" s="685"/>
      <c r="AL361" s="685"/>
      <c r="AM361" s="685"/>
      <c r="AN361" s="685"/>
      <c r="AO361" s="685"/>
      <c r="AP361" s="425"/>
      <c r="AQ361" s="685"/>
      <c r="AR361" s="685"/>
      <c r="AS361" s="685"/>
      <c r="AT361" s="685"/>
      <c r="AU361" s="685"/>
      <c r="AV361" s="685"/>
      <c r="AW361" s="685"/>
      <c r="AX361" s="685"/>
      <c r="AY361" s="685"/>
      <c r="AZ361" s="685"/>
      <c r="BA361" s="685"/>
      <c r="BB361" s="685"/>
      <c r="BC361" s="685"/>
      <c r="BD361" s="685"/>
      <c r="BE361" s="685"/>
      <c r="BF361" s="685"/>
      <c r="BG361" s="685"/>
      <c r="BH361" s="685"/>
      <c r="BI361" s="685"/>
      <c r="BJ361" s="685"/>
      <c r="BK361" s="685"/>
      <c r="BL361" s="685"/>
      <c r="BM361" s="685"/>
      <c r="BN361" s="685"/>
      <c r="BO361" s="685"/>
      <c r="BP361" s="685"/>
      <c r="BQ361" s="685"/>
      <c r="BR361" s="685"/>
      <c r="BS361" s="685"/>
      <c r="BT361" s="685"/>
      <c r="BU361" s="685"/>
      <c r="BW361" s="390"/>
      <c r="BX361" s="686"/>
      <c r="BY361" s="687"/>
      <c r="BZ361" s="687"/>
      <c r="CA361" s="687"/>
      <c r="CD361" s="390"/>
      <c r="CE361" s="390"/>
      <c r="CF361" s="390"/>
    </row>
    <row r="362" spans="1:84" s="380" customFormat="1" x14ac:dyDescent="0.25">
      <c r="A362" s="390"/>
      <c r="B362" s="390"/>
      <c r="C362" s="682"/>
      <c r="D362" s="683"/>
      <c r="F362" s="418"/>
      <c r="G362" s="418"/>
      <c r="H362" s="396"/>
      <c r="I362" s="418"/>
      <c r="J362" s="419"/>
      <c r="K362" s="419"/>
      <c r="L362" s="419"/>
      <c r="M362" s="419"/>
      <c r="N362" s="419"/>
      <c r="O362" s="419"/>
      <c r="P362" s="419"/>
      <c r="Q362" s="419"/>
      <c r="R362" s="419"/>
      <c r="S362" s="419"/>
      <c r="T362" s="419"/>
      <c r="U362" s="419"/>
      <c r="V362" s="419"/>
      <c r="W362" s="684"/>
      <c r="X362" s="684"/>
      <c r="Y362" s="684"/>
      <c r="Z362" s="684"/>
      <c r="AA362" s="685"/>
      <c r="AB362" s="685"/>
      <c r="AC362" s="685"/>
      <c r="AD362" s="685"/>
      <c r="AE362" s="685"/>
      <c r="AF362" s="685"/>
      <c r="AG362" s="685"/>
      <c r="AH362" s="685"/>
      <c r="AI362" s="685"/>
      <c r="AJ362" s="685"/>
      <c r="AK362" s="685"/>
      <c r="AL362" s="685"/>
      <c r="AM362" s="685"/>
      <c r="AN362" s="685"/>
      <c r="AO362" s="685"/>
      <c r="AP362" s="425"/>
      <c r="AQ362" s="685"/>
      <c r="AR362" s="685"/>
      <c r="AS362" s="685"/>
      <c r="AT362" s="685"/>
      <c r="AU362" s="685"/>
      <c r="AV362" s="685"/>
      <c r="AW362" s="685"/>
      <c r="AX362" s="685"/>
      <c r="AY362" s="685"/>
      <c r="AZ362" s="685"/>
      <c r="BA362" s="685"/>
      <c r="BB362" s="685"/>
      <c r="BC362" s="685"/>
      <c r="BD362" s="685"/>
      <c r="BE362" s="685"/>
      <c r="BF362" s="685"/>
      <c r="BG362" s="685"/>
      <c r="BH362" s="685"/>
      <c r="BI362" s="685"/>
      <c r="BJ362" s="685"/>
      <c r="BK362" s="685"/>
      <c r="BL362" s="685"/>
      <c r="BM362" s="685"/>
      <c r="BN362" s="685"/>
      <c r="BO362" s="685"/>
      <c r="BP362" s="685"/>
      <c r="BQ362" s="685"/>
      <c r="BR362" s="685"/>
      <c r="BS362" s="685"/>
      <c r="BT362" s="685"/>
      <c r="BU362" s="685"/>
      <c r="BW362" s="390"/>
      <c r="BX362" s="686"/>
      <c r="BY362" s="687"/>
      <c r="BZ362" s="687"/>
      <c r="CA362" s="687"/>
      <c r="CD362" s="390"/>
      <c r="CE362" s="390"/>
      <c r="CF362" s="390"/>
    </row>
    <row r="363" spans="1:84" s="380" customFormat="1" x14ac:dyDescent="0.25">
      <c r="A363" s="390"/>
      <c r="B363" s="390"/>
      <c r="C363" s="682"/>
      <c r="D363" s="683"/>
      <c r="F363" s="418"/>
      <c r="G363" s="418"/>
      <c r="H363" s="396"/>
      <c r="I363" s="418"/>
      <c r="J363" s="419"/>
      <c r="K363" s="419"/>
      <c r="L363" s="419"/>
      <c r="M363" s="419"/>
      <c r="N363" s="419"/>
      <c r="O363" s="419"/>
      <c r="P363" s="419"/>
      <c r="Q363" s="419"/>
      <c r="R363" s="419"/>
      <c r="S363" s="419"/>
      <c r="T363" s="419"/>
      <c r="U363" s="419"/>
      <c r="V363" s="419"/>
      <c r="W363" s="684"/>
      <c r="X363" s="684"/>
      <c r="Y363" s="684"/>
      <c r="Z363" s="684"/>
      <c r="AA363" s="685"/>
      <c r="AB363" s="685"/>
      <c r="AC363" s="685"/>
      <c r="AD363" s="685"/>
      <c r="AE363" s="685"/>
      <c r="AF363" s="685"/>
      <c r="AG363" s="685"/>
      <c r="AH363" s="685"/>
      <c r="AI363" s="685"/>
      <c r="AJ363" s="685"/>
      <c r="AK363" s="685"/>
      <c r="AL363" s="685"/>
      <c r="AM363" s="685"/>
      <c r="AN363" s="685"/>
      <c r="AO363" s="685"/>
      <c r="AP363" s="425"/>
      <c r="AQ363" s="685"/>
      <c r="AR363" s="685"/>
      <c r="AS363" s="685"/>
      <c r="AT363" s="685"/>
      <c r="AU363" s="685"/>
      <c r="AV363" s="685"/>
      <c r="AW363" s="685"/>
      <c r="AX363" s="685"/>
      <c r="AY363" s="685"/>
      <c r="AZ363" s="685"/>
      <c r="BA363" s="685"/>
      <c r="BB363" s="685"/>
      <c r="BC363" s="685"/>
      <c r="BD363" s="685"/>
      <c r="BE363" s="685"/>
      <c r="BF363" s="685"/>
      <c r="BG363" s="685"/>
      <c r="BH363" s="685"/>
      <c r="BI363" s="685"/>
      <c r="BJ363" s="685"/>
      <c r="BK363" s="685"/>
      <c r="BL363" s="685"/>
      <c r="BM363" s="685"/>
      <c r="BN363" s="685"/>
      <c r="BO363" s="685"/>
      <c r="BP363" s="685"/>
      <c r="BQ363" s="685"/>
      <c r="BR363" s="685"/>
      <c r="BS363" s="685"/>
      <c r="BT363" s="685"/>
      <c r="BU363" s="685"/>
      <c r="BW363" s="390"/>
      <c r="BX363" s="686"/>
      <c r="BY363" s="687"/>
      <c r="BZ363" s="687"/>
      <c r="CA363" s="687"/>
      <c r="CD363" s="390"/>
      <c r="CE363" s="390"/>
      <c r="CF363" s="390"/>
    </row>
    <row r="364" spans="1:84" s="380" customFormat="1" x14ac:dyDescent="0.25">
      <c r="A364" s="390"/>
      <c r="B364" s="390"/>
      <c r="C364" s="682"/>
      <c r="D364" s="683"/>
      <c r="F364" s="418"/>
      <c r="G364" s="418"/>
      <c r="H364" s="396"/>
      <c r="I364" s="418"/>
      <c r="J364" s="419"/>
      <c r="K364" s="419"/>
      <c r="L364" s="419"/>
      <c r="M364" s="419"/>
      <c r="N364" s="419"/>
      <c r="O364" s="419"/>
      <c r="P364" s="419"/>
      <c r="Q364" s="419"/>
      <c r="R364" s="419"/>
      <c r="S364" s="419"/>
      <c r="T364" s="419"/>
      <c r="U364" s="419"/>
      <c r="V364" s="419"/>
      <c r="W364" s="684"/>
      <c r="X364" s="684"/>
      <c r="Y364" s="684"/>
      <c r="Z364" s="684"/>
      <c r="AA364" s="685"/>
      <c r="AB364" s="685"/>
      <c r="AC364" s="685"/>
      <c r="AD364" s="685"/>
      <c r="AE364" s="685"/>
      <c r="AF364" s="685"/>
      <c r="AG364" s="685"/>
      <c r="AH364" s="685"/>
      <c r="AI364" s="685"/>
      <c r="AJ364" s="685"/>
      <c r="AK364" s="685"/>
      <c r="AL364" s="685"/>
      <c r="AM364" s="685"/>
      <c r="AN364" s="685"/>
      <c r="AO364" s="685"/>
      <c r="AP364" s="425"/>
      <c r="AQ364" s="685"/>
      <c r="AR364" s="685"/>
      <c r="AS364" s="685"/>
      <c r="AT364" s="685"/>
      <c r="AU364" s="685"/>
      <c r="AV364" s="685"/>
      <c r="AW364" s="685"/>
      <c r="AX364" s="685"/>
      <c r="AY364" s="685"/>
      <c r="AZ364" s="685"/>
      <c r="BA364" s="685"/>
      <c r="BB364" s="685"/>
      <c r="BC364" s="685"/>
      <c r="BD364" s="685"/>
      <c r="BE364" s="685"/>
      <c r="BF364" s="685"/>
      <c r="BG364" s="685"/>
      <c r="BH364" s="685"/>
      <c r="BI364" s="685"/>
      <c r="BJ364" s="685"/>
      <c r="BK364" s="685"/>
      <c r="BL364" s="685"/>
      <c r="BM364" s="685"/>
      <c r="BN364" s="685"/>
      <c r="BO364" s="685"/>
      <c r="BP364" s="685"/>
      <c r="BQ364" s="685"/>
      <c r="BR364" s="685"/>
      <c r="BS364" s="685"/>
      <c r="BT364" s="685"/>
      <c r="BU364" s="685"/>
      <c r="BW364" s="390"/>
      <c r="BX364" s="686"/>
      <c r="BY364" s="687"/>
      <c r="BZ364" s="687"/>
      <c r="CA364" s="687"/>
      <c r="CD364" s="390"/>
      <c r="CE364" s="390"/>
      <c r="CF364" s="390"/>
    </row>
    <row r="365" spans="1:84" s="380" customFormat="1" x14ac:dyDescent="0.25">
      <c r="A365" s="390"/>
      <c r="B365" s="390"/>
      <c r="C365" s="682"/>
      <c r="D365" s="683"/>
      <c r="F365" s="418"/>
      <c r="G365" s="418"/>
      <c r="H365" s="396"/>
      <c r="I365" s="418"/>
      <c r="J365" s="419"/>
      <c r="K365" s="419"/>
      <c r="L365" s="419"/>
      <c r="M365" s="419"/>
      <c r="N365" s="419"/>
      <c r="O365" s="419"/>
      <c r="P365" s="419"/>
      <c r="Q365" s="419"/>
      <c r="R365" s="419"/>
      <c r="S365" s="419"/>
      <c r="T365" s="419"/>
      <c r="U365" s="419"/>
      <c r="V365" s="419"/>
      <c r="W365" s="684"/>
      <c r="X365" s="684"/>
      <c r="Y365" s="684"/>
      <c r="Z365" s="684"/>
      <c r="AA365" s="685"/>
      <c r="AB365" s="685"/>
      <c r="AC365" s="685"/>
      <c r="AD365" s="685"/>
      <c r="AE365" s="685"/>
      <c r="AF365" s="685"/>
      <c r="AG365" s="685"/>
      <c r="AH365" s="685"/>
      <c r="AI365" s="685"/>
      <c r="AJ365" s="685"/>
      <c r="AK365" s="685"/>
      <c r="AL365" s="685"/>
      <c r="AM365" s="685"/>
      <c r="AN365" s="685"/>
      <c r="AO365" s="685"/>
      <c r="AP365" s="425"/>
      <c r="AQ365" s="685"/>
      <c r="AR365" s="685"/>
      <c r="AS365" s="685"/>
      <c r="AT365" s="685"/>
      <c r="AU365" s="685"/>
      <c r="AV365" s="685"/>
      <c r="AW365" s="685"/>
      <c r="AX365" s="685"/>
      <c r="AY365" s="685"/>
      <c r="AZ365" s="685"/>
      <c r="BA365" s="685"/>
      <c r="BB365" s="685"/>
      <c r="BC365" s="685"/>
      <c r="BD365" s="685"/>
      <c r="BE365" s="685"/>
      <c r="BF365" s="685"/>
      <c r="BG365" s="685"/>
      <c r="BH365" s="685"/>
      <c r="BI365" s="685"/>
      <c r="BJ365" s="685"/>
      <c r="BK365" s="685"/>
      <c r="BL365" s="685"/>
      <c r="BM365" s="685"/>
      <c r="BN365" s="685"/>
      <c r="BO365" s="685"/>
      <c r="BP365" s="685"/>
      <c r="BQ365" s="685"/>
      <c r="BR365" s="685"/>
      <c r="BS365" s="685"/>
      <c r="BT365" s="685"/>
      <c r="BU365" s="685"/>
      <c r="BW365" s="390"/>
      <c r="BX365" s="686"/>
      <c r="BY365" s="687"/>
      <c r="BZ365" s="687"/>
      <c r="CA365" s="687"/>
      <c r="CD365" s="390"/>
      <c r="CE365" s="390"/>
      <c r="CF365" s="390"/>
    </row>
    <row r="366" spans="1:84" s="380" customFormat="1" x14ac:dyDescent="0.25">
      <c r="A366" s="390"/>
      <c r="B366" s="390"/>
      <c r="C366" s="682"/>
      <c r="D366" s="683"/>
      <c r="F366" s="418"/>
      <c r="G366" s="418"/>
      <c r="H366" s="396"/>
      <c r="I366" s="418"/>
      <c r="J366" s="419"/>
      <c r="K366" s="419"/>
      <c r="L366" s="419"/>
      <c r="M366" s="419"/>
      <c r="N366" s="419"/>
      <c r="O366" s="419"/>
      <c r="P366" s="419"/>
      <c r="Q366" s="419"/>
      <c r="R366" s="419"/>
      <c r="S366" s="419"/>
      <c r="T366" s="419"/>
      <c r="U366" s="419"/>
      <c r="V366" s="419"/>
      <c r="W366" s="684"/>
      <c r="X366" s="684"/>
      <c r="Y366" s="684"/>
      <c r="Z366" s="684"/>
      <c r="AA366" s="685"/>
      <c r="AB366" s="685"/>
      <c r="AC366" s="685"/>
      <c r="AD366" s="685"/>
      <c r="AE366" s="685"/>
      <c r="AF366" s="685"/>
      <c r="AG366" s="685"/>
      <c r="AH366" s="685"/>
      <c r="AI366" s="685"/>
      <c r="AJ366" s="685"/>
      <c r="AK366" s="685"/>
      <c r="AL366" s="685"/>
      <c r="AM366" s="685"/>
      <c r="AN366" s="685"/>
      <c r="AO366" s="685"/>
      <c r="AP366" s="425"/>
      <c r="AQ366" s="685"/>
      <c r="AR366" s="685"/>
      <c r="AS366" s="685"/>
      <c r="AT366" s="685"/>
      <c r="AU366" s="685"/>
      <c r="AV366" s="685"/>
      <c r="AW366" s="685"/>
      <c r="AX366" s="685"/>
      <c r="AY366" s="685"/>
      <c r="AZ366" s="685"/>
      <c r="BA366" s="685"/>
      <c r="BB366" s="685"/>
      <c r="BC366" s="685"/>
      <c r="BD366" s="685"/>
      <c r="BE366" s="685"/>
      <c r="BF366" s="685"/>
      <c r="BG366" s="685"/>
      <c r="BH366" s="685"/>
      <c r="BI366" s="685"/>
      <c r="BJ366" s="685"/>
      <c r="BK366" s="685"/>
      <c r="BL366" s="685"/>
      <c r="BM366" s="685"/>
      <c r="BN366" s="685"/>
      <c r="BO366" s="685"/>
      <c r="BP366" s="685"/>
      <c r="BQ366" s="685"/>
      <c r="BR366" s="685"/>
      <c r="BS366" s="685"/>
      <c r="BT366" s="685"/>
      <c r="BU366" s="685"/>
      <c r="BW366" s="390"/>
      <c r="BX366" s="686"/>
      <c r="BY366" s="687"/>
      <c r="BZ366" s="687"/>
      <c r="CA366" s="687"/>
      <c r="CD366" s="390"/>
      <c r="CE366" s="390"/>
      <c r="CF366" s="390"/>
    </row>
    <row r="367" spans="1:84" s="380" customFormat="1" x14ac:dyDescent="0.25">
      <c r="A367" s="390"/>
      <c r="B367" s="390"/>
      <c r="C367" s="682"/>
      <c r="D367" s="683"/>
      <c r="F367" s="418"/>
      <c r="G367" s="418"/>
      <c r="H367" s="396"/>
      <c r="I367" s="418"/>
      <c r="J367" s="419"/>
      <c r="K367" s="419"/>
      <c r="L367" s="419"/>
      <c r="M367" s="419"/>
      <c r="N367" s="419"/>
      <c r="O367" s="419"/>
      <c r="P367" s="419"/>
      <c r="Q367" s="419"/>
      <c r="R367" s="419"/>
      <c r="S367" s="419"/>
      <c r="T367" s="419"/>
      <c r="U367" s="419"/>
      <c r="V367" s="419"/>
      <c r="W367" s="684"/>
      <c r="X367" s="684"/>
      <c r="Y367" s="684"/>
      <c r="Z367" s="684"/>
      <c r="AA367" s="685"/>
      <c r="AB367" s="685"/>
      <c r="AC367" s="685"/>
      <c r="AD367" s="685"/>
      <c r="AE367" s="685"/>
      <c r="AF367" s="685"/>
      <c r="AG367" s="685"/>
      <c r="AH367" s="685"/>
      <c r="AI367" s="685"/>
      <c r="AJ367" s="685"/>
      <c r="AK367" s="685"/>
      <c r="AL367" s="685"/>
      <c r="AM367" s="685"/>
      <c r="AN367" s="685"/>
      <c r="AO367" s="685"/>
      <c r="AP367" s="425"/>
      <c r="AQ367" s="685"/>
      <c r="AR367" s="685"/>
      <c r="AS367" s="685"/>
      <c r="AT367" s="685"/>
      <c r="AU367" s="685"/>
      <c r="AV367" s="685"/>
      <c r="AW367" s="685"/>
      <c r="AX367" s="685"/>
      <c r="AY367" s="685"/>
      <c r="AZ367" s="685"/>
      <c r="BA367" s="685"/>
      <c r="BB367" s="685"/>
      <c r="BC367" s="685"/>
      <c r="BD367" s="685"/>
      <c r="BE367" s="685"/>
      <c r="BF367" s="685"/>
      <c r="BG367" s="685"/>
      <c r="BH367" s="685"/>
      <c r="BI367" s="685"/>
      <c r="BJ367" s="685"/>
      <c r="BK367" s="685"/>
      <c r="BL367" s="685"/>
      <c r="BM367" s="685"/>
      <c r="BN367" s="685"/>
      <c r="BO367" s="685"/>
      <c r="BP367" s="685"/>
      <c r="BQ367" s="685"/>
      <c r="BR367" s="685"/>
      <c r="BS367" s="685"/>
      <c r="BT367" s="685"/>
      <c r="BU367" s="685"/>
      <c r="BW367" s="390"/>
      <c r="BX367" s="686"/>
      <c r="BY367" s="687"/>
      <c r="BZ367" s="687"/>
      <c r="CA367" s="687"/>
      <c r="CD367" s="390"/>
      <c r="CE367" s="390"/>
      <c r="CF367" s="390"/>
    </row>
    <row r="368" spans="1:84" s="380" customFormat="1" x14ac:dyDescent="0.25">
      <c r="C368" s="682"/>
      <c r="D368" s="683"/>
      <c r="F368" s="418"/>
      <c r="G368" s="418"/>
      <c r="H368" s="396"/>
      <c r="I368" s="418"/>
      <c r="J368" s="419"/>
      <c r="K368" s="419"/>
      <c r="L368" s="419"/>
      <c r="M368" s="419"/>
      <c r="N368" s="419"/>
      <c r="O368" s="419"/>
      <c r="P368" s="419"/>
      <c r="Q368" s="419"/>
      <c r="R368" s="419"/>
      <c r="S368" s="419"/>
      <c r="T368" s="419"/>
      <c r="U368" s="419"/>
      <c r="V368" s="419"/>
      <c r="W368" s="684"/>
      <c r="X368" s="684"/>
      <c r="Y368" s="684"/>
      <c r="Z368" s="684"/>
      <c r="AA368" s="685"/>
      <c r="AB368" s="685"/>
      <c r="AC368" s="685"/>
      <c r="AD368" s="685"/>
      <c r="AE368" s="685"/>
      <c r="AF368" s="685"/>
      <c r="AG368" s="685"/>
      <c r="AH368" s="685"/>
      <c r="AI368" s="685"/>
      <c r="AJ368" s="685"/>
      <c r="AK368" s="685"/>
      <c r="AL368" s="685"/>
      <c r="AM368" s="685"/>
      <c r="AN368" s="685"/>
      <c r="AO368" s="685"/>
      <c r="AP368" s="425"/>
      <c r="AQ368" s="685"/>
      <c r="AR368" s="685"/>
      <c r="AS368" s="685"/>
      <c r="AT368" s="685"/>
      <c r="AU368" s="685"/>
      <c r="AV368" s="685"/>
      <c r="AW368" s="685"/>
      <c r="AX368" s="685"/>
      <c r="AY368" s="685"/>
      <c r="AZ368" s="685"/>
      <c r="BA368" s="685"/>
      <c r="BB368" s="685"/>
      <c r="BC368" s="685"/>
      <c r="BD368" s="685"/>
      <c r="BE368" s="685"/>
      <c r="BF368" s="685"/>
      <c r="BG368" s="685"/>
      <c r="BH368" s="685"/>
      <c r="BI368" s="685"/>
      <c r="BJ368" s="685"/>
      <c r="BK368" s="685"/>
      <c r="BL368" s="685"/>
      <c r="BM368" s="685"/>
      <c r="BN368" s="685"/>
      <c r="BO368" s="685"/>
      <c r="BP368" s="685"/>
      <c r="BQ368" s="685"/>
      <c r="BR368" s="685"/>
      <c r="BS368" s="685"/>
      <c r="BT368" s="685"/>
      <c r="BU368" s="685"/>
      <c r="BW368" s="390"/>
      <c r="BX368" s="686"/>
      <c r="BY368" s="687"/>
      <c r="BZ368" s="687"/>
      <c r="CA368" s="687"/>
      <c r="CD368" s="390"/>
      <c r="CE368" s="390"/>
      <c r="CF368" s="390"/>
    </row>
    <row r="369" spans="3:84" s="380" customFormat="1" x14ac:dyDescent="0.25">
      <c r="C369" s="682"/>
      <c r="D369" s="683"/>
      <c r="F369" s="418"/>
      <c r="G369" s="418"/>
      <c r="H369" s="396"/>
      <c r="I369" s="418"/>
      <c r="J369" s="419"/>
      <c r="K369" s="419"/>
      <c r="L369" s="419"/>
      <c r="M369" s="419"/>
      <c r="N369" s="419"/>
      <c r="O369" s="419"/>
      <c r="P369" s="419"/>
      <c r="Q369" s="419"/>
      <c r="R369" s="419"/>
      <c r="S369" s="419"/>
      <c r="T369" s="419"/>
      <c r="U369" s="419"/>
      <c r="V369" s="419"/>
      <c r="W369" s="684"/>
      <c r="X369" s="684"/>
      <c r="Y369" s="684"/>
      <c r="Z369" s="684"/>
      <c r="AA369" s="685"/>
      <c r="AB369" s="685"/>
      <c r="AC369" s="685"/>
      <c r="AD369" s="685"/>
      <c r="AE369" s="685"/>
      <c r="AF369" s="685"/>
      <c r="AG369" s="685"/>
      <c r="AH369" s="685"/>
      <c r="AI369" s="685"/>
      <c r="AJ369" s="685"/>
      <c r="AK369" s="685"/>
      <c r="AL369" s="685"/>
      <c r="AM369" s="685"/>
      <c r="AN369" s="685"/>
      <c r="AO369" s="685"/>
      <c r="AP369" s="425"/>
      <c r="AQ369" s="685"/>
      <c r="AR369" s="685"/>
      <c r="AS369" s="685"/>
      <c r="AT369" s="685"/>
      <c r="AU369" s="685"/>
      <c r="AV369" s="685"/>
      <c r="AW369" s="685"/>
      <c r="AX369" s="685"/>
      <c r="AY369" s="685"/>
      <c r="AZ369" s="685"/>
      <c r="BA369" s="685"/>
      <c r="BB369" s="685"/>
      <c r="BC369" s="685"/>
      <c r="BD369" s="685"/>
      <c r="BE369" s="685"/>
      <c r="BF369" s="685"/>
      <c r="BG369" s="685"/>
      <c r="BH369" s="685"/>
      <c r="BI369" s="685"/>
      <c r="BJ369" s="685"/>
      <c r="BK369" s="685"/>
      <c r="BL369" s="685"/>
      <c r="BM369" s="685"/>
      <c r="BN369" s="685"/>
      <c r="BO369" s="685"/>
      <c r="BP369" s="685"/>
      <c r="BQ369" s="685"/>
      <c r="BR369" s="685"/>
      <c r="BS369" s="685"/>
      <c r="BT369" s="685"/>
      <c r="BU369" s="685"/>
      <c r="BW369" s="390"/>
      <c r="BX369" s="686"/>
      <c r="BY369" s="687"/>
      <c r="BZ369" s="687"/>
      <c r="CA369" s="687"/>
      <c r="CD369" s="390"/>
      <c r="CE369" s="390"/>
      <c r="CF369" s="390"/>
    </row>
    <row r="370" spans="3:84" s="380" customFormat="1" x14ac:dyDescent="0.25">
      <c r="C370" s="682"/>
      <c r="D370" s="683"/>
      <c r="F370" s="418"/>
      <c r="G370" s="418"/>
      <c r="H370" s="396"/>
      <c r="I370" s="418"/>
      <c r="J370" s="419"/>
      <c r="K370" s="419"/>
      <c r="L370" s="419"/>
      <c r="M370" s="419"/>
      <c r="N370" s="419"/>
      <c r="O370" s="419"/>
      <c r="P370" s="419"/>
      <c r="Q370" s="419"/>
      <c r="R370" s="419"/>
      <c r="S370" s="419"/>
      <c r="T370" s="419"/>
      <c r="U370" s="419"/>
      <c r="V370" s="419"/>
      <c r="W370" s="684"/>
      <c r="X370" s="684"/>
      <c r="Y370" s="684"/>
      <c r="Z370" s="684"/>
      <c r="AA370" s="685"/>
      <c r="AB370" s="685"/>
      <c r="AC370" s="685"/>
      <c r="AD370" s="685"/>
      <c r="AE370" s="685"/>
      <c r="AF370" s="685"/>
      <c r="AG370" s="685"/>
      <c r="AH370" s="685"/>
      <c r="AI370" s="685"/>
      <c r="AJ370" s="685"/>
      <c r="AK370" s="685"/>
      <c r="AL370" s="685"/>
      <c r="AM370" s="685"/>
      <c r="AN370" s="685"/>
      <c r="AO370" s="685"/>
      <c r="AP370" s="425"/>
      <c r="AQ370" s="685"/>
      <c r="AR370" s="685"/>
      <c r="AS370" s="685"/>
      <c r="AT370" s="685"/>
      <c r="AU370" s="685"/>
      <c r="AV370" s="685"/>
      <c r="AW370" s="685"/>
      <c r="AX370" s="685"/>
      <c r="AY370" s="685"/>
      <c r="AZ370" s="685"/>
      <c r="BA370" s="685"/>
      <c r="BB370" s="685"/>
      <c r="BC370" s="685"/>
      <c r="BD370" s="685"/>
      <c r="BE370" s="685"/>
      <c r="BF370" s="685"/>
      <c r="BG370" s="685"/>
      <c r="BH370" s="685"/>
      <c r="BI370" s="685"/>
      <c r="BJ370" s="685"/>
      <c r="BK370" s="685"/>
      <c r="BL370" s="685"/>
      <c r="BM370" s="685"/>
      <c r="BN370" s="685"/>
      <c r="BO370" s="685"/>
      <c r="BP370" s="685"/>
      <c r="BQ370" s="685"/>
      <c r="BR370" s="685"/>
      <c r="BS370" s="685"/>
      <c r="BT370" s="685"/>
      <c r="BU370" s="685"/>
      <c r="BW370" s="390"/>
      <c r="BX370" s="686"/>
      <c r="BY370" s="687"/>
      <c r="BZ370" s="687"/>
      <c r="CA370" s="687"/>
      <c r="CD370" s="390"/>
      <c r="CE370" s="390"/>
      <c r="CF370" s="390"/>
    </row>
    <row r="371" spans="3:84" s="380" customFormat="1" x14ac:dyDescent="0.25">
      <c r="C371" s="682"/>
      <c r="D371" s="683"/>
      <c r="F371" s="418"/>
      <c r="G371" s="418"/>
      <c r="H371" s="396"/>
      <c r="I371" s="418"/>
      <c r="J371" s="419"/>
      <c r="K371" s="419"/>
      <c r="L371" s="419"/>
      <c r="M371" s="419"/>
      <c r="N371" s="419"/>
      <c r="O371" s="419"/>
      <c r="P371" s="419"/>
      <c r="Q371" s="419"/>
      <c r="R371" s="419"/>
      <c r="S371" s="419"/>
      <c r="T371" s="419"/>
      <c r="U371" s="419"/>
      <c r="V371" s="419"/>
      <c r="W371" s="684"/>
      <c r="X371" s="684"/>
      <c r="Y371" s="684"/>
      <c r="Z371" s="684"/>
      <c r="AA371" s="685"/>
      <c r="AB371" s="685"/>
      <c r="AC371" s="685"/>
      <c r="AD371" s="685"/>
      <c r="AE371" s="685"/>
      <c r="AF371" s="685"/>
      <c r="AG371" s="685"/>
      <c r="AH371" s="685"/>
      <c r="AI371" s="685"/>
      <c r="AJ371" s="685"/>
      <c r="AK371" s="685"/>
      <c r="AL371" s="685"/>
      <c r="AM371" s="685"/>
      <c r="AN371" s="685"/>
      <c r="AO371" s="685"/>
      <c r="AP371" s="425"/>
      <c r="AQ371" s="685"/>
      <c r="AR371" s="685"/>
      <c r="AS371" s="685"/>
      <c r="AT371" s="685"/>
      <c r="AU371" s="685"/>
      <c r="AV371" s="685"/>
      <c r="AW371" s="685"/>
      <c r="AX371" s="685"/>
      <c r="AY371" s="685"/>
      <c r="AZ371" s="685"/>
      <c r="BA371" s="685"/>
      <c r="BB371" s="685"/>
      <c r="BC371" s="685"/>
      <c r="BD371" s="685"/>
      <c r="BE371" s="685"/>
      <c r="BF371" s="685"/>
      <c r="BG371" s="685"/>
      <c r="BH371" s="685"/>
      <c r="BI371" s="685"/>
      <c r="BJ371" s="685"/>
      <c r="BK371" s="685"/>
      <c r="BL371" s="685"/>
      <c r="BM371" s="685"/>
      <c r="BN371" s="685"/>
      <c r="BO371" s="685"/>
      <c r="BP371" s="685"/>
      <c r="BQ371" s="685"/>
      <c r="BR371" s="685"/>
      <c r="BS371" s="685"/>
      <c r="BT371" s="685"/>
      <c r="BU371" s="685"/>
      <c r="BW371" s="390"/>
      <c r="BX371" s="686"/>
      <c r="BY371" s="687"/>
      <c r="BZ371" s="687"/>
      <c r="CA371" s="687"/>
      <c r="CD371" s="390"/>
      <c r="CE371" s="390"/>
      <c r="CF371" s="390"/>
    </row>
    <row r="372" spans="3:84" s="380" customFormat="1" x14ac:dyDescent="0.25">
      <c r="C372" s="682"/>
      <c r="D372" s="683"/>
      <c r="F372" s="418"/>
      <c r="G372" s="418"/>
      <c r="H372" s="396"/>
      <c r="I372" s="418"/>
      <c r="J372" s="419"/>
      <c r="K372" s="419"/>
      <c r="L372" s="419"/>
      <c r="M372" s="419"/>
      <c r="N372" s="419"/>
      <c r="O372" s="419"/>
      <c r="P372" s="419"/>
      <c r="Q372" s="419"/>
      <c r="R372" s="419"/>
      <c r="S372" s="419"/>
      <c r="T372" s="419"/>
      <c r="U372" s="419"/>
      <c r="V372" s="419"/>
      <c r="W372" s="684"/>
      <c r="X372" s="684"/>
      <c r="Y372" s="684"/>
      <c r="Z372" s="684"/>
      <c r="AA372" s="685"/>
      <c r="AB372" s="685"/>
      <c r="AC372" s="685"/>
      <c r="AD372" s="685"/>
      <c r="AE372" s="685"/>
      <c r="AF372" s="685"/>
      <c r="AG372" s="685"/>
      <c r="AH372" s="685"/>
      <c r="AI372" s="685"/>
      <c r="AJ372" s="685"/>
      <c r="AK372" s="685"/>
      <c r="AL372" s="685"/>
      <c r="AM372" s="685"/>
      <c r="AN372" s="685"/>
      <c r="AO372" s="685"/>
      <c r="AP372" s="425"/>
      <c r="AQ372" s="685"/>
      <c r="AR372" s="685"/>
      <c r="AS372" s="685"/>
      <c r="AT372" s="685"/>
      <c r="AU372" s="685"/>
      <c r="AV372" s="685"/>
      <c r="AW372" s="685"/>
      <c r="AX372" s="685"/>
      <c r="AY372" s="685"/>
      <c r="AZ372" s="685"/>
      <c r="BA372" s="685"/>
      <c r="BB372" s="685"/>
      <c r="BC372" s="685"/>
      <c r="BD372" s="685"/>
      <c r="BE372" s="685"/>
      <c r="BF372" s="685"/>
      <c r="BG372" s="685"/>
      <c r="BH372" s="685"/>
      <c r="BI372" s="685"/>
      <c r="BJ372" s="685"/>
      <c r="BK372" s="685"/>
      <c r="BL372" s="685"/>
      <c r="BM372" s="685"/>
      <c r="BN372" s="685"/>
      <c r="BO372" s="685"/>
      <c r="BP372" s="685"/>
      <c r="BQ372" s="685"/>
      <c r="BR372" s="685"/>
      <c r="BS372" s="685"/>
      <c r="BT372" s="685"/>
      <c r="BU372" s="685"/>
      <c r="BW372" s="390"/>
      <c r="BX372" s="686"/>
      <c r="BY372" s="687"/>
      <c r="BZ372" s="687"/>
      <c r="CA372" s="687"/>
      <c r="CD372" s="390"/>
      <c r="CE372" s="390"/>
      <c r="CF372" s="390"/>
    </row>
    <row r="373" spans="3:84" s="380" customFormat="1" x14ac:dyDescent="0.25">
      <c r="C373" s="682"/>
      <c r="D373" s="683"/>
      <c r="F373" s="418"/>
      <c r="G373" s="418"/>
      <c r="H373" s="396"/>
      <c r="I373" s="418"/>
      <c r="J373" s="419"/>
      <c r="K373" s="419"/>
      <c r="L373" s="419"/>
      <c r="M373" s="419"/>
      <c r="N373" s="419"/>
      <c r="O373" s="419"/>
      <c r="P373" s="419"/>
      <c r="Q373" s="419"/>
      <c r="R373" s="419"/>
      <c r="S373" s="419"/>
      <c r="T373" s="419"/>
      <c r="U373" s="419"/>
      <c r="V373" s="419"/>
      <c r="W373" s="684"/>
      <c r="X373" s="684"/>
      <c r="Y373" s="684"/>
      <c r="Z373" s="684"/>
      <c r="AA373" s="685"/>
      <c r="AB373" s="685"/>
      <c r="AC373" s="685"/>
      <c r="AD373" s="685"/>
      <c r="AE373" s="685"/>
      <c r="AF373" s="685"/>
      <c r="AG373" s="685"/>
      <c r="AH373" s="685"/>
      <c r="AI373" s="685"/>
      <c r="AJ373" s="685"/>
      <c r="AK373" s="685"/>
      <c r="AL373" s="685"/>
      <c r="AM373" s="685"/>
      <c r="AN373" s="685"/>
      <c r="AO373" s="685"/>
      <c r="AP373" s="425"/>
      <c r="AQ373" s="685"/>
      <c r="AR373" s="685"/>
      <c r="AS373" s="685"/>
      <c r="AT373" s="685"/>
      <c r="AU373" s="685"/>
      <c r="AV373" s="685"/>
      <c r="AW373" s="685"/>
      <c r="AX373" s="685"/>
      <c r="AY373" s="685"/>
      <c r="AZ373" s="685"/>
      <c r="BA373" s="685"/>
      <c r="BB373" s="685"/>
      <c r="BC373" s="685"/>
      <c r="BD373" s="685"/>
      <c r="BE373" s="685"/>
      <c r="BF373" s="685"/>
      <c r="BG373" s="685"/>
      <c r="BH373" s="685"/>
      <c r="BI373" s="685"/>
      <c r="BJ373" s="685"/>
      <c r="BK373" s="685"/>
      <c r="BL373" s="685"/>
      <c r="BM373" s="685"/>
      <c r="BN373" s="685"/>
      <c r="BO373" s="685"/>
      <c r="BP373" s="685"/>
      <c r="BQ373" s="685"/>
      <c r="BR373" s="685"/>
      <c r="BS373" s="685"/>
      <c r="BT373" s="685"/>
      <c r="BU373" s="685"/>
      <c r="BW373" s="390"/>
      <c r="BX373" s="686"/>
      <c r="BY373" s="687"/>
      <c r="BZ373" s="687"/>
      <c r="CA373" s="687"/>
      <c r="CD373" s="390"/>
      <c r="CE373" s="390"/>
      <c r="CF373" s="390"/>
    </row>
    <row r="374" spans="3:84" s="380" customFormat="1" x14ac:dyDescent="0.25">
      <c r="C374" s="682"/>
      <c r="D374" s="683"/>
      <c r="F374" s="418"/>
      <c r="G374" s="418"/>
      <c r="H374" s="396"/>
      <c r="I374" s="418"/>
      <c r="J374" s="419"/>
      <c r="K374" s="419"/>
      <c r="L374" s="419"/>
      <c r="M374" s="419"/>
      <c r="N374" s="419"/>
      <c r="O374" s="419"/>
      <c r="P374" s="419"/>
      <c r="Q374" s="419"/>
      <c r="R374" s="419"/>
      <c r="S374" s="419"/>
      <c r="T374" s="419"/>
      <c r="U374" s="419"/>
      <c r="V374" s="419"/>
      <c r="W374" s="684"/>
      <c r="X374" s="684"/>
      <c r="Y374" s="684"/>
      <c r="Z374" s="684"/>
      <c r="AA374" s="685"/>
      <c r="AB374" s="685"/>
      <c r="AC374" s="685"/>
      <c r="AD374" s="685"/>
      <c r="AE374" s="685"/>
      <c r="AF374" s="685"/>
      <c r="AG374" s="685"/>
      <c r="AH374" s="685"/>
      <c r="AI374" s="685"/>
      <c r="AJ374" s="685"/>
      <c r="AK374" s="685"/>
      <c r="AL374" s="685"/>
      <c r="AM374" s="685"/>
      <c r="AN374" s="685"/>
      <c r="AO374" s="685"/>
      <c r="AP374" s="425"/>
      <c r="AQ374" s="685"/>
      <c r="AR374" s="685"/>
      <c r="AS374" s="685"/>
      <c r="AT374" s="685"/>
      <c r="AU374" s="685"/>
      <c r="AV374" s="685"/>
      <c r="AW374" s="685"/>
      <c r="AX374" s="685"/>
      <c r="AY374" s="685"/>
      <c r="AZ374" s="685"/>
      <c r="BA374" s="685"/>
      <c r="BB374" s="685"/>
      <c r="BC374" s="685"/>
      <c r="BD374" s="685"/>
      <c r="BE374" s="685"/>
      <c r="BF374" s="685"/>
      <c r="BG374" s="685"/>
      <c r="BH374" s="685"/>
      <c r="BI374" s="685"/>
      <c r="BJ374" s="685"/>
      <c r="BK374" s="685"/>
      <c r="BL374" s="685"/>
      <c r="BM374" s="685"/>
      <c r="BN374" s="685"/>
      <c r="BO374" s="685"/>
      <c r="BP374" s="685"/>
      <c r="BQ374" s="685"/>
      <c r="BR374" s="685"/>
      <c r="BS374" s="685"/>
      <c r="BT374" s="685"/>
      <c r="BU374" s="685"/>
      <c r="BW374" s="390"/>
      <c r="BX374" s="686"/>
      <c r="BY374" s="687"/>
      <c r="BZ374" s="687"/>
      <c r="CA374" s="687"/>
      <c r="CD374" s="390"/>
      <c r="CE374" s="390"/>
      <c r="CF374" s="390"/>
    </row>
    <row r="375" spans="3:84" s="380" customFormat="1" x14ac:dyDescent="0.25">
      <c r="C375" s="682"/>
      <c r="D375" s="683"/>
      <c r="F375" s="418"/>
      <c r="G375" s="418"/>
      <c r="H375" s="396"/>
      <c r="I375" s="418"/>
      <c r="J375" s="419"/>
      <c r="K375" s="419"/>
      <c r="L375" s="419"/>
      <c r="M375" s="419"/>
      <c r="N375" s="419"/>
      <c r="O375" s="419"/>
      <c r="P375" s="419"/>
      <c r="Q375" s="419"/>
      <c r="R375" s="419"/>
      <c r="S375" s="419"/>
      <c r="T375" s="419"/>
      <c r="U375" s="419"/>
      <c r="V375" s="419"/>
      <c r="W375" s="684"/>
      <c r="X375" s="684"/>
      <c r="Y375" s="684"/>
      <c r="Z375" s="684"/>
      <c r="AA375" s="685"/>
      <c r="AB375" s="685"/>
      <c r="AC375" s="685"/>
      <c r="AD375" s="685"/>
      <c r="AE375" s="685"/>
      <c r="AF375" s="685"/>
      <c r="AG375" s="685"/>
      <c r="AH375" s="685"/>
      <c r="AI375" s="685"/>
      <c r="AJ375" s="685"/>
      <c r="AK375" s="685"/>
      <c r="AL375" s="685"/>
      <c r="AM375" s="685"/>
      <c r="AN375" s="685"/>
      <c r="AO375" s="685"/>
      <c r="AP375" s="425"/>
      <c r="AQ375" s="685"/>
      <c r="AR375" s="685"/>
      <c r="AS375" s="685"/>
      <c r="AT375" s="685"/>
      <c r="AU375" s="685"/>
      <c r="AV375" s="685"/>
      <c r="AW375" s="685"/>
      <c r="AX375" s="685"/>
      <c r="AY375" s="685"/>
      <c r="AZ375" s="685"/>
      <c r="BA375" s="685"/>
      <c r="BB375" s="685"/>
      <c r="BC375" s="685"/>
      <c r="BD375" s="685"/>
      <c r="BE375" s="685"/>
      <c r="BF375" s="685"/>
      <c r="BG375" s="685"/>
      <c r="BH375" s="685"/>
      <c r="BI375" s="685"/>
      <c r="BJ375" s="685"/>
      <c r="BK375" s="685"/>
      <c r="BL375" s="685"/>
      <c r="BM375" s="685"/>
      <c r="BN375" s="685"/>
      <c r="BO375" s="685"/>
      <c r="BP375" s="685"/>
      <c r="BQ375" s="685"/>
      <c r="BR375" s="685"/>
      <c r="BS375" s="685"/>
      <c r="BT375" s="685"/>
      <c r="BU375" s="685"/>
      <c r="BW375" s="390"/>
      <c r="BX375" s="686"/>
      <c r="BY375" s="687"/>
      <c r="BZ375" s="687"/>
      <c r="CA375" s="687"/>
      <c r="CD375" s="390"/>
      <c r="CE375" s="390"/>
      <c r="CF375" s="390"/>
    </row>
    <row r="376" spans="3:84" s="380" customFormat="1" x14ac:dyDescent="0.25">
      <c r="C376" s="682"/>
      <c r="D376" s="683"/>
      <c r="F376" s="418"/>
      <c r="G376" s="418"/>
      <c r="H376" s="396"/>
      <c r="I376" s="418"/>
      <c r="J376" s="419"/>
      <c r="K376" s="419"/>
      <c r="L376" s="419"/>
      <c r="M376" s="419"/>
      <c r="N376" s="419"/>
      <c r="O376" s="419"/>
      <c r="P376" s="419"/>
      <c r="Q376" s="419"/>
      <c r="R376" s="419"/>
      <c r="S376" s="419"/>
      <c r="T376" s="419"/>
      <c r="U376" s="419"/>
      <c r="V376" s="419"/>
      <c r="W376" s="684"/>
      <c r="X376" s="684"/>
      <c r="Y376" s="684"/>
      <c r="Z376" s="684"/>
      <c r="AA376" s="685"/>
      <c r="AB376" s="685"/>
      <c r="AC376" s="685"/>
      <c r="AD376" s="685"/>
      <c r="AE376" s="685"/>
      <c r="AF376" s="685"/>
      <c r="AG376" s="685"/>
      <c r="AH376" s="685"/>
      <c r="AI376" s="685"/>
      <c r="AJ376" s="685"/>
      <c r="AK376" s="685"/>
      <c r="AL376" s="685"/>
      <c r="AM376" s="685"/>
      <c r="AN376" s="685"/>
      <c r="AO376" s="685"/>
      <c r="AP376" s="425"/>
      <c r="AQ376" s="685"/>
      <c r="AR376" s="685"/>
      <c r="AS376" s="685"/>
      <c r="AT376" s="685"/>
      <c r="AU376" s="685"/>
      <c r="AV376" s="685"/>
      <c r="AW376" s="685"/>
      <c r="AX376" s="685"/>
      <c r="AY376" s="685"/>
      <c r="AZ376" s="685"/>
      <c r="BA376" s="685"/>
      <c r="BB376" s="685"/>
      <c r="BC376" s="685"/>
      <c r="BD376" s="685"/>
      <c r="BE376" s="685"/>
      <c r="BF376" s="685"/>
      <c r="BG376" s="685"/>
      <c r="BH376" s="685"/>
      <c r="BI376" s="685"/>
      <c r="BJ376" s="685"/>
      <c r="BK376" s="685"/>
      <c r="BL376" s="685"/>
      <c r="BM376" s="685"/>
      <c r="BN376" s="685"/>
      <c r="BO376" s="685"/>
      <c r="BP376" s="685"/>
      <c r="BQ376" s="685"/>
      <c r="BR376" s="685"/>
      <c r="BS376" s="685"/>
      <c r="BT376" s="685"/>
      <c r="BU376" s="685"/>
      <c r="BW376" s="390"/>
      <c r="BX376" s="686"/>
      <c r="BY376" s="687"/>
      <c r="BZ376" s="687"/>
      <c r="CA376" s="687"/>
      <c r="CD376" s="390"/>
      <c r="CE376" s="390"/>
      <c r="CF376" s="390"/>
    </row>
    <row r="377" spans="3:84" s="380" customFormat="1" x14ac:dyDescent="0.25">
      <c r="C377" s="682"/>
      <c r="D377" s="683"/>
      <c r="F377" s="418"/>
      <c r="G377" s="418"/>
      <c r="H377" s="396"/>
      <c r="I377" s="418"/>
      <c r="J377" s="419"/>
      <c r="K377" s="419"/>
      <c r="L377" s="419"/>
      <c r="M377" s="419"/>
      <c r="N377" s="419"/>
      <c r="O377" s="419"/>
      <c r="P377" s="419"/>
      <c r="Q377" s="419"/>
      <c r="R377" s="419"/>
      <c r="S377" s="419"/>
      <c r="T377" s="419"/>
      <c r="U377" s="419"/>
      <c r="V377" s="419"/>
      <c r="W377" s="684"/>
      <c r="X377" s="684"/>
      <c r="Y377" s="684"/>
      <c r="Z377" s="684"/>
      <c r="AA377" s="685"/>
      <c r="AB377" s="685"/>
      <c r="AC377" s="685"/>
      <c r="AD377" s="685"/>
      <c r="AE377" s="685"/>
      <c r="AF377" s="685"/>
      <c r="AG377" s="685"/>
      <c r="AH377" s="685"/>
      <c r="AI377" s="685"/>
      <c r="AJ377" s="685"/>
      <c r="AK377" s="685"/>
      <c r="AL377" s="685"/>
      <c r="AM377" s="685"/>
      <c r="AN377" s="685"/>
      <c r="AO377" s="685"/>
      <c r="AP377" s="425"/>
      <c r="AQ377" s="685"/>
      <c r="AR377" s="685"/>
      <c r="AS377" s="685"/>
      <c r="AT377" s="685"/>
      <c r="AU377" s="685"/>
      <c r="AV377" s="685"/>
      <c r="AW377" s="685"/>
      <c r="AX377" s="685"/>
      <c r="AY377" s="685"/>
      <c r="AZ377" s="685"/>
      <c r="BA377" s="685"/>
      <c r="BB377" s="685"/>
      <c r="BC377" s="685"/>
      <c r="BD377" s="685"/>
      <c r="BE377" s="685"/>
      <c r="BF377" s="685"/>
      <c r="BG377" s="685"/>
      <c r="BH377" s="685"/>
      <c r="BI377" s="685"/>
      <c r="BJ377" s="685"/>
      <c r="BK377" s="685"/>
      <c r="BL377" s="685"/>
      <c r="BM377" s="685"/>
      <c r="BN377" s="685"/>
      <c r="BO377" s="685"/>
      <c r="BP377" s="685"/>
      <c r="BQ377" s="685"/>
      <c r="BR377" s="685"/>
      <c r="BS377" s="685"/>
      <c r="BT377" s="685"/>
      <c r="BU377" s="685"/>
      <c r="BW377" s="390"/>
      <c r="BX377" s="686"/>
      <c r="BY377" s="687"/>
      <c r="BZ377" s="687"/>
      <c r="CA377" s="687"/>
      <c r="CD377" s="390"/>
      <c r="CE377" s="390"/>
      <c r="CF377" s="390"/>
    </row>
    <row r="378" spans="3:84" s="380" customFormat="1" x14ac:dyDescent="0.25">
      <c r="C378" s="682"/>
      <c r="D378" s="683"/>
      <c r="F378" s="418"/>
      <c r="G378" s="418"/>
      <c r="H378" s="396"/>
      <c r="I378" s="418"/>
      <c r="J378" s="419"/>
      <c r="K378" s="419"/>
      <c r="L378" s="419"/>
      <c r="M378" s="419"/>
      <c r="N378" s="419"/>
      <c r="O378" s="419"/>
      <c r="P378" s="419"/>
      <c r="Q378" s="419"/>
      <c r="R378" s="419"/>
      <c r="S378" s="419"/>
      <c r="T378" s="419"/>
      <c r="U378" s="419"/>
      <c r="V378" s="419"/>
      <c r="W378" s="684"/>
      <c r="X378" s="684"/>
      <c r="Y378" s="684"/>
      <c r="Z378" s="684"/>
      <c r="AA378" s="685"/>
      <c r="AB378" s="685"/>
      <c r="AC378" s="685"/>
      <c r="AD378" s="685"/>
      <c r="AE378" s="685"/>
      <c r="AF378" s="685"/>
      <c r="AG378" s="685"/>
      <c r="AH378" s="685"/>
      <c r="AI378" s="685"/>
      <c r="AJ378" s="685"/>
      <c r="AK378" s="685"/>
      <c r="AL378" s="685"/>
      <c r="AM378" s="685"/>
      <c r="AN378" s="685"/>
      <c r="AO378" s="685"/>
      <c r="AP378" s="425"/>
      <c r="AQ378" s="685"/>
      <c r="AR378" s="685"/>
      <c r="AS378" s="685"/>
      <c r="AT378" s="685"/>
      <c r="AU378" s="685"/>
      <c r="AV378" s="685"/>
      <c r="AW378" s="685"/>
      <c r="AX378" s="685"/>
      <c r="AY378" s="685"/>
      <c r="AZ378" s="685"/>
      <c r="BA378" s="685"/>
      <c r="BB378" s="685"/>
      <c r="BC378" s="685"/>
      <c r="BD378" s="685"/>
      <c r="BE378" s="685"/>
      <c r="BF378" s="685"/>
      <c r="BG378" s="685"/>
      <c r="BH378" s="685"/>
      <c r="BI378" s="685"/>
      <c r="BJ378" s="685"/>
      <c r="BK378" s="685"/>
      <c r="BL378" s="685"/>
      <c r="BM378" s="685"/>
      <c r="BN378" s="685"/>
      <c r="BO378" s="685"/>
      <c r="BP378" s="685"/>
      <c r="BQ378" s="685"/>
      <c r="BR378" s="685"/>
      <c r="BS378" s="685"/>
      <c r="BT378" s="685"/>
      <c r="BU378" s="685"/>
      <c r="BW378" s="390"/>
      <c r="BX378" s="686"/>
      <c r="BY378" s="687"/>
      <c r="BZ378" s="687"/>
      <c r="CA378" s="687"/>
      <c r="CD378" s="390"/>
      <c r="CE378" s="390"/>
      <c r="CF378" s="390"/>
    </row>
    <row r="379" spans="3:84" s="380" customFormat="1" x14ac:dyDescent="0.25">
      <c r="C379" s="682"/>
      <c r="D379" s="683"/>
      <c r="F379" s="418"/>
      <c r="G379" s="418"/>
      <c r="H379" s="396"/>
      <c r="I379" s="418"/>
      <c r="J379" s="419"/>
      <c r="K379" s="419"/>
      <c r="L379" s="419"/>
      <c r="M379" s="419"/>
      <c r="N379" s="419"/>
      <c r="O379" s="419"/>
      <c r="P379" s="419"/>
      <c r="Q379" s="419"/>
      <c r="R379" s="419"/>
      <c r="S379" s="419"/>
      <c r="T379" s="419"/>
      <c r="U379" s="419"/>
      <c r="V379" s="419"/>
      <c r="W379" s="684"/>
      <c r="X379" s="684"/>
      <c r="Y379" s="684"/>
      <c r="Z379" s="684"/>
      <c r="AA379" s="685"/>
      <c r="AB379" s="685"/>
      <c r="AC379" s="685"/>
      <c r="AD379" s="685"/>
      <c r="AE379" s="685"/>
      <c r="AF379" s="685"/>
      <c r="AG379" s="685"/>
      <c r="AH379" s="685"/>
      <c r="AI379" s="685"/>
      <c r="AJ379" s="685"/>
      <c r="AK379" s="685"/>
      <c r="AL379" s="685"/>
      <c r="AM379" s="685"/>
      <c r="AN379" s="685"/>
      <c r="AO379" s="685"/>
      <c r="AP379" s="425"/>
      <c r="AQ379" s="685"/>
      <c r="AR379" s="685"/>
      <c r="AS379" s="685"/>
      <c r="AT379" s="685"/>
      <c r="AU379" s="685"/>
      <c r="AV379" s="685"/>
      <c r="AW379" s="685"/>
      <c r="AX379" s="685"/>
      <c r="AY379" s="685"/>
      <c r="AZ379" s="685"/>
      <c r="BA379" s="685"/>
      <c r="BB379" s="685"/>
      <c r="BC379" s="685"/>
      <c r="BD379" s="685"/>
      <c r="BE379" s="685"/>
      <c r="BF379" s="685"/>
      <c r="BG379" s="685"/>
      <c r="BH379" s="685"/>
      <c r="BI379" s="685"/>
      <c r="BJ379" s="685"/>
      <c r="BK379" s="685"/>
      <c r="BL379" s="685"/>
      <c r="BM379" s="685"/>
      <c r="BN379" s="685"/>
      <c r="BO379" s="685"/>
      <c r="BP379" s="685"/>
      <c r="BQ379" s="685"/>
      <c r="BR379" s="685"/>
      <c r="BS379" s="685"/>
      <c r="BT379" s="685"/>
      <c r="BU379" s="685"/>
      <c r="BW379" s="390"/>
      <c r="BX379" s="686"/>
      <c r="BY379" s="687"/>
      <c r="BZ379" s="687"/>
      <c r="CA379" s="687"/>
      <c r="CD379" s="390"/>
      <c r="CE379" s="390"/>
      <c r="CF379" s="390"/>
    </row>
    <row r="380" spans="3:84" s="380" customFormat="1" x14ac:dyDescent="0.25">
      <c r="C380" s="682"/>
      <c r="D380" s="683"/>
      <c r="F380" s="418"/>
      <c r="G380" s="418"/>
      <c r="H380" s="396"/>
      <c r="I380" s="418"/>
      <c r="J380" s="419"/>
      <c r="K380" s="419"/>
      <c r="L380" s="419"/>
      <c r="M380" s="419"/>
      <c r="N380" s="419"/>
      <c r="O380" s="419"/>
      <c r="P380" s="419"/>
      <c r="Q380" s="419"/>
      <c r="R380" s="419"/>
      <c r="S380" s="419"/>
      <c r="T380" s="419"/>
      <c r="U380" s="419"/>
      <c r="V380" s="419"/>
      <c r="W380" s="684"/>
      <c r="X380" s="684"/>
      <c r="Y380" s="684"/>
      <c r="Z380" s="684"/>
      <c r="AA380" s="685"/>
      <c r="AB380" s="685"/>
      <c r="AC380" s="685"/>
      <c r="AD380" s="685"/>
      <c r="AE380" s="685"/>
      <c r="AF380" s="685"/>
      <c r="AG380" s="685"/>
      <c r="AH380" s="685"/>
      <c r="AI380" s="685"/>
      <c r="AJ380" s="685"/>
      <c r="AK380" s="685"/>
      <c r="AL380" s="685"/>
      <c r="AM380" s="685"/>
      <c r="AN380" s="685"/>
      <c r="AO380" s="685"/>
      <c r="AP380" s="425"/>
      <c r="AQ380" s="685"/>
      <c r="AR380" s="685"/>
      <c r="AS380" s="685"/>
      <c r="AT380" s="685"/>
      <c r="AU380" s="685"/>
      <c r="AV380" s="685"/>
      <c r="AW380" s="685"/>
      <c r="AX380" s="685"/>
      <c r="AY380" s="685"/>
      <c r="AZ380" s="685"/>
      <c r="BA380" s="685"/>
      <c r="BB380" s="685"/>
      <c r="BC380" s="685"/>
      <c r="BD380" s="685"/>
      <c r="BE380" s="685"/>
      <c r="BF380" s="685"/>
      <c r="BG380" s="685"/>
      <c r="BH380" s="685"/>
      <c r="BI380" s="685"/>
      <c r="BJ380" s="685"/>
      <c r="BK380" s="685"/>
      <c r="BL380" s="685"/>
      <c r="BM380" s="685"/>
      <c r="BN380" s="685"/>
      <c r="BO380" s="685"/>
      <c r="BP380" s="685"/>
      <c r="BQ380" s="685"/>
      <c r="BR380" s="685"/>
      <c r="BS380" s="685"/>
      <c r="BT380" s="685"/>
      <c r="BU380" s="685"/>
      <c r="BW380" s="390"/>
      <c r="BX380" s="686"/>
      <c r="BY380" s="687"/>
      <c r="BZ380" s="687"/>
      <c r="CA380" s="687"/>
      <c r="CD380" s="390"/>
      <c r="CE380" s="390"/>
      <c r="CF380" s="390"/>
    </row>
    <row r="381" spans="3:84" s="380" customFormat="1" x14ac:dyDescent="0.25">
      <c r="C381" s="682"/>
      <c r="D381" s="683"/>
      <c r="F381" s="418"/>
      <c r="G381" s="418"/>
      <c r="H381" s="396"/>
      <c r="I381" s="418"/>
      <c r="J381" s="419"/>
      <c r="K381" s="419"/>
      <c r="L381" s="419"/>
      <c r="M381" s="419"/>
      <c r="N381" s="419"/>
      <c r="O381" s="419"/>
      <c r="P381" s="419"/>
      <c r="Q381" s="419"/>
      <c r="R381" s="419"/>
      <c r="S381" s="419"/>
      <c r="T381" s="419"/>
      <c r="U381" s="419"/>
      <c r="V381" s="419"/>
      <c r="W381" s="684"/>
      <c r="X381" s="684"/>
      <c r="Y381" s="684"/>
      <c r="Z381" s="684"/>
      <c r="AA381" s="685"/>
      <c r="AB381" s="685"/>
      <c r="AC381" s="685"/>
      <c r="AD381" s="685"/>
      <c r="AE381" s="685"/>
      <c r="AF381" s="685"/>
      <c r="AG381" s="685"/>
      <c r="AH381" s="685"/>
      <c r="AI381" s="685"/>
      <c r="AJ381" s="685"/>
      <c r="AK381" s="685"/>
      <c r="AL381" s="685"/>
      <c r="AM381" s="685"/>
      <c r="AN381" s="685"/>
      <c r="AO381" s="685"/>
      <c r="AP381" s="425"/>
      <c r="AQ381" s="685"/>
      <c r="AR381" s="685"/>
      <c r="AS381" s="685"/>
      <c r="AT381" s="685"/>
      <c r="AU381" s="685"/>
      <c r="AV381" s="685"/>
      <c r="AW381" s="685"/>
      <c r="AX381" s="685"/>
      <c r="AY381" s="685"/>
      <c r="AZ381" s="685"/>
      <c r="BA381" s="685"/>
      <c r="BB381" s="685"/>
      <c r="BC381" s="685"/>
      <c r="BD381" s="685"/>
      <c r="BE381" s="685"/>
      <c r="BF381" s="685"/>
      <c r="BG381" s="685"/>
      <c r="BH381" s="685"/>
      <c r="BI381" s="685"/>
      <c r="BJ381" s="685"/>
      <c r="BK381" s="685"/>
      <c r="BL381" s="685"/>
      <c r="BM381" s="685"/>
      <c r="BN381" s="685"/>
      <c r="BO381" s="685"/>
      <c r="BP381" s="685"/>
      <c r="BQ381" s="685"/>
      <c r="BR381" s="685"/>
      <c r="BS381" s="685"/>
      <c r="BT381" s="685"/>
      <c r="BU381" s="685"/>
      <c r="BW381" s="390"/>
      <c r="BX381" s="686"/>
      <c r="BY381" s="687"/>
      <c r="BZ381" s="687"/>
      <c r="CA381" s="687"/>
      <c r="CD381" s="390"/>
      <c r="CE381" s="390"/>
      <c r="CF381" s="390"/>
    </row>
    <row r="382" spans="3:84" s="380" customFormat="1" x14ac:dyDescent="0.25">
      <c r="C382" s="682"/>
      <c r="D382" s="683"/>
      <c r="F382" s="418"/>
      <c r="G382" s="418"/>
      <c r="H382" s="396"/>
      <c r="I382" s="418"/>
      <c r="J382" s="419"/>
      <c r="K382" s="419"/>
      <c r="L382" s="419"/>
      <c r="M382" s="419"/>
      <c r="N382" s="419"/>
      <c r="O382" s="419"/>
      <c r="P382" s="419"/>
      <c r="Q382" s="419"/>
      <c r="R382" s="419"/>
      <c r="S382" s="419"/>
      <c r="T382" s="419"/>
      <c r="U382" s="419"/>
      <c r="V382" s="419"/>
      <c r="W382" s="684"/>
      <c r="X382" s="684"/>
      <c r="Y382" s="684"/>
      <c r="Z382" s="684"/>
      <c r="AA382" s="685"/>
      <c r="AB382" s="685"/>
      <c r="AC382" s="685"/>
      <c r="AD382" s="685"/>
      <c r="AE382" s="685"/>
      <c r="AF382" s="685"/>
      <c r="AG382" s="685"/>
      <c r="AH382" s="685"/>
      <c r="AI382" s="685"/>
      <c r="AJ382" s="685"/>
      <c r="AK382" s="685"/>
      <c r="AL382" s="685"/>
      <c r="AM382" s="685"/>
      <c r="AN382" s="685"/>
      <c r="AO382" s="685"/>
      <c r="AP382" s="425"/>
      <c r="AQ382" s="685"/>
      <c r="AR382" s="685"/>
      <c r="AS382" s="685"/>
      <c r="AT382" s="685"/>
      <c r="AU382" s="685"/>
      <c r="AV382" s="685"/>
      <c r="AW382" s="685"/>
      <c r="AX382" s="685"/>
      <c r="AY382" s="685"/>
      <c r="AZ382" s="685"/>
      <c r="BA382" s="685"/>
      <c r="BB382" s="685"/>
      <c r="BC382" s="685"/>
      <c r="BD382" s="685"/>
      <c r="BE382" s="685"/>
      <c r="BF382" s="685"/>
      <c r="BG382" s="685"/>
      <c r="BH382" s="685"/>
      <c r="BI382" s="685"/>
      <c r="BJ382" s="685"/>
      <c r="BK382" s="685"/>
      <c r="BL382" s="685"/>
      <c r="BM382" s="685"/>
      <c r="BN382" s="685"/>
      <c r="BO382" s="685"/>
      <c r="BP382" s="685"/>
      <c r="BQ382" s="685"/>
      <c r="BR382" s="685"/>
      <c r="BS382" s="685"/>
      <c r="BT382" s="685"/>
      <c r="BU382" s="685"/>
      <c r="BW382" s="390"/>
      <c r="BX382" s="686"/>
      <c r="BY382" s="687"/>
      <c r="BZ382" s="687"/>
      <c r="CA382" s="687"/>
      <c r="CD382" s="390"/>
      <c r="CE382" s="390"/>
      <c r="CF382" s="390"/>
    </row>
    <row r="383" spans="3:84" s="380" customFormat="1" x14ac:dyDescent="0.25">
      <c r="C383" s="682"/>
      <c r="D383" s="683"/>
      <c r="F383" s="418"/>
      <c r="G383" s="418"/>
      <c r="H383" s="396"/>
      <c r="I383" s="418"/>
      <c r="J383" s="419"/>
      <c r="K383" s="419"/>
      <c r="L383" s="419"/>
      <c r="M383" s="419"/>
      <c r="N383" s="419"/>
      <c r="O383" s="419"/>
      <c r="P383" s="419"/>
      <c r="Q383" s="419"/>
      <c r="R383" s="419"/>
      <c r="S383" s="419"/>
      <c r="T383" s="419"/>
      <c r="U383" s="419"/>
      <c r="V383" s="419"/>
      <c r="W383" s="684"/>
      <c r="X383" s="684"/>
      <c r="Y383" s="684"/>
      <c r="Z383" s="684"/>
      <c r="AA383" s="685"/>
      <c r="AB383" s="685"/>
      <c r="AC383" s="685"/>
      <c r="AD383" s="685"/>
      <c r="AE383" s="685"/>
      <c r="AF383" s="685"/>
      <c r="AG383" s="685"/>
      <c r="AH383" s="685"/>
      <c r="AI383" s="685"/>
      <c r="AJ383" s="685"/>
      <c r="AK383" s="685"/>
      <c r="AL383" s="685"/>
      <c r="AM383" s="685"/>
      <c r="AN383" s="685"/>
      <c r="AO383" s="685"/>
      <c r="AP383" s="425"/>
      <c r="AQ383" s="685"/>
      <c r="AR383" s="685"/>
      <c r="AS383" s="685"/>
      <c r="AT383" s="685"/>
      <c r="AU383" s="685"/>
      <c r="AV383" s="685"/>
      <c r="AW383" s="685"/>
      <c r="AX383" s="685"/>
      <c r="AY383" s="685"/>
      <c r="AZ383" s="685"/>
      <c r="BA383" s="685"/>
      <c r="BB383" s="685"/>
      <c r="BC383" s="685"/>
      <c r="BD383" s="685"/>
      <c r="BE383" s="685"/>
      <c r="BF383" s="685"/>
      <c r="BG383" s="685"/>
      <c r="BH383" s="685"/>
      <c r="BI383" s="685"/>
      <c r="BJ383" s="685"/>
      <c r="BK383" s="685"/>
      <c r="BL383" s="685"/>
      <c r="BM383" s="685"/>
      <c r="BN383" s="685"/>
      <c r="BO383" s="685"/>
      <c r="BP383" s="685"/>
      <c r="BQ383" s="685"/>
      <c r="BR383" s="685"/>
      <c r="BS383" s="685"/>
      <c r="BT383" s="685"/>
      <c r="BU383" s="685"/>
      <c r="BW383" s="390"/>
      <c r="BX383" s="686"/>
      <c r="BY383" s="687"/>
      <c r="BZ383" s="687"/>
      <c r="CA383" s="687"/>
      <c r="CD383" s="390"/>
      <c r="CE383" s="390"/>
      <c r="CF383" s="390"/>
    </row>
    <row r="384" spans="3:84" s="380" customFormat="1" x14ac:dyDescent="0.25">
      <c r="C384" s="682"/>
      <c r="D384" s="683"/>
      <c r="F384" s="418"/>
      <c r="G384" s="418"/>
      <c r="H384" s="396"/>
      <c r="I384" s="418"/>
      <c r="J384" s="419"/>
      <c r="K384" s="419"/>
      <c r="L384" s="419"/>
      <c r="M384" s="419"/>
      <c r="N384" s="419"/>
      <c r="O384" s="419"/>
      <c r="P384" s="419"/>
      <c r="Q384" s="419"/>
      <c r="R384" s="419"/>
      <c r="S384" s="419"/>
      <c r="T384" s="419"/>
      <c r="U384" s="419"/>
      <c r="V384" s="419"/>
      <c r="W384" s="684"/>
      <c r="X384" s="684"/>
      <c r="Y384" s="684"/>
      <c r="Z384" s="684"/>
      <c r="AA384" s="685"/>
      <c r="AB384" s="685"/>
      <c r="AC384" s="685"/>
      <c r="AD384" s="685"/>
      <c r="AE384" s="685"/>
      <c r="AF384" s="685"/>
      <c r="AG384" s="685"/>
      <c r="AH384" s="685"/>
      <c r="AI384" s="685"/>
      <c r="AJ384" s="685"/>
      <c r="AK384" s="685"/>
      <c r="AL384" s="685"/>
      <c r="AM384" s="685"/>
      <c r="AN384" s="685"/>
      <c r="AO384" s="685"/>
      <c r="AP384" s="425"/>
      <c r="AQ384" s="685"/>
      <c r="AR384" s="685"/>
      <c r="AS384" s="685"/>
      <c r="AT384" s="685"/>
      <c r="AU384" s="685"/>
      <c r="AV384" s="685"/>
      <c r="AW384" s="685"/>
      <c r="AX384" s="685"/>
      <c r="AY384" s="685"/>
      <c r="AZ384" s="685"/>
      <c r="BA384" s="685"/>
      <c r="BB384" s="685"/>
      <c r="BC384" s="685"/>
      <c r="BD384" s="685"/>
      <c r="BE384" s="685"/>
      <c r="BF384" s="685"/>
      <c r="BG384" s="685"/>
      <c r="BH384" s="685"/>
      <c r="BI384" s="685"/>
      <c r="BJ384" s="685"/>
      <c r="BK384" s="685"/>
      <c r="BL384" s="685"/>
      <c r="BM384" s="685"/>
      <c r="BN384" s="685"/>
      <c r="BO384" s="685"/>
      <c r="BP384" s="685"/>
      <c r="BQ384" s="685"/>
      <c r="BR384" s="685"/>
      <c r="BS384" s="685"/>
      <c r="BT384" s="685"/>
      <c r="BU384" s="685"/>
      <c r="BW384" s="390"/>
      <c r="BX384" s="686"/>
      <c r="BY384" s="687"/>
      <c r="BZ384" s="687"/>
      <c r="CA384" s="687"/>
      <c r="CD384" s="390"/>
      <c r="CE384" s="390"/>
      <c r="CF384" s="390"/>
    </row>
    <row r="385" spans="3:84" s="380" customFormat="1" x14ac:dyDescent="0.25">
      <c r="C385" s="682"/>
      <c r="D385" s="683"/>
      <c r="F385" s="418"/>
      <c r="G385" s="418"/>
      <c r="H385" s="396"/>
      <c r="I385" s="418"/>
      <c r="J385" s="419"/>
      <c r="K385" s="419"/>
      <c r="L385" s="419"/>
      <c r="M385" s="419"/>
      <c r="N385" s="419"/>
      <c r="O385" s="419"/>
      <c r="P385" s="419"/>
      <c r="Q385" s="419"/>
      <c r="R385" s="419"/>
      <c r="S385" s="419"/>
      <c r="T385" s="419"/>
      <c r="U385" s="419"/>
      <c r="V385" s="419"/>
      <c r="W385" s="684"/>
      <c r="X385" s="684"/>
      <c r="Y385" s="684"/>
      <c r="Z385" s="684"/>
      <c r="AA385" s="685"/>
      <c r="AB385" s="685"/>
      <c r="AC385" s="685"/>
      <c r="AD385" s="685"/>
      <c r="AE385" s="685"/>
      <c r="AF385" s="685"/>
      <c r="AG385" s="685"/>
      <c r="AH385" s="685"/>
      <c r="AI385" s="685"/>
      <c r="AJ385" s="685"/>
      <c r="AK385" s="685"/>
      <c r="AL385" s="685"/>
      <c r="AM385" s="685"/>
      <c r="AN385" s="685"/>
      <c r="AO385" s="685"/>
      <c r="AP385" s="425"/>
      <c r="AQ385" s="685"/>
      <c r="AR385" s="685"/>
      <c r="AS385" s="685"/>
      <c r="AT385" s="685"/>
      <c r="AU385" s="685"/>
      <c r="AV385" s="685"/>
      <c r="AW385" s="685"/>
      <c r="AX385" s="685"/>
      <c r="AY385" s="685"/>
      <c r="AZ385" s="685"/>
      <c r="BA385" s="685"/>
      <c r="BB385" s="685"/>
      <c r="BC385" s="685"/>
      <c r="BD385" s="685"/>
      <c r="BE385" s="685"/>
      <c r="BF385" s="685"/>
      <c r="BG385" s="685"/>
      <c r="BH385" s="685"/>
      <c r="BI385" s="685"/>
      <c r="BJ385" s="685"/>
      <c r="BK385" s="685"/>
      <c r="BL385" s="685"/>
      <c r="BM385" s="685"/>
      <c r="BN385" s="685"/>
      <c r="BO385" s="685"/>
      <c r="BP385" s="685"/>
      <c r="BQ385" s="685"/>
      <c r="BR385" s="685"/>
      <c r="BS385" s="685"/>
      <c r="BT385" s="685"/>
      <c r="BU385" s="685"/>
      <c r="BW385" s="390"/>
      <c r="BX385" s="686"/>
      <c r="BY385" s="687"/>
      <c r="BZ385" s="687"/>
      <c r="CA385" s="687"/>
      <c r="CD385" s="390"/>
      <c r="CE385" s="390"/>
      <c r="CF385" s="390"/>
    </row>
    <row r="386" spans="3:84" s="380" customFormat="1" x14ac:dyDescent="0.25">
      <c r="C386" s="682"/>
      <c r="D386" s="683"/>
      <c r="F386" s="418"/>
      <c r="G386" s="418"/>
      <c r="H386" s="396"/>
      <c r="I386" s="418"/>
      <c r="J386" s="419"/>
      <c r="K386" s="419"/>
      <c r="L386" s="419"/>
      <c r="M386" s="419"/>
      <c r="N386" s="419"/>
      <c r="O386" s="419"/>
      <c r="P386" s="419"/>
      <c r="Q386" s="419"/>
      <c r="R386" s="419"/>
      <c r="S386" s="419"/>
      <c r="T386" s="419"/>
      <c r="U386" s="419"/>
      <c r="V386" s="419"/>
      <c r="W386" s="684"/>
      <c r="X386" s="684"/>
      <c r="Y386" s="684"/>
      <c r="Z386" s="684"/>
      <c r="AA386" s="685"/>
      <c r="AB386" s="685"/>
      <c r="AC386" s="685"/>
      <c r="AD386" s="685"/>
      <c r="AE386" s="685"/>
      <c r="AF386" s="685"/>
      <c r="AG386" s="685"/>
      <c r="AH386" s="685"/>
      <c r="AI386" s="685"/>
      <c r="AJ386" s="685"/>
      <c r="AK386" s="685"/>
      <c r="AL386" s="685"/>
      <c r="AM386" s="685"/>
      <c r="AN386" s="685"/>
      <c r="AO386" s="685"/>
      <c r="AP386" s="425"/>
      <c r="AQ386" s="685"/>
      <c r="AR386" s="685"/>
      <c r="AS386" s="685"/>
      <c r="AT386" s="685"/>
      <c r="AU386" s="685"/>
      <c r="AV386" s="685"/>
      <c r="AW386" s="685"/>
      <c r="AX386" s="685"/>
      <c r="AY386" s="685"/>
      <c r="AZ386" s="685"/>
      <c r="BA386" s="685"/>
      <c r="BB386" s="685"/>
      <c r="BC386" s="685"/>
      <c r="BD386" s="685"/>
      <c r="BE386" s="685"/>
      <c r="BF386" s="685"/>
      <c r="BG386" s="685"/>
      <c r="BH386" s="685"/>
      <c r="BI386" s="685"/>
      <c r="BJ386" s="685"/>
      <c r="BK386" s="685"/>
      <c r="BL386" s="685"/>
      <c r="BM386" s="685"/>
      <c r="BN386" s="685"/>
      <c r="BO386" s="685"/>
      <c r="BP386" s="685"/>
      <c r="BQ386" s="685"/>
      <c r="BR386" s="685"/>
      <c r="BS386" s="685"/>
      <c r="BT386" s="685"/>
      <c r="BU386" s="685"/>
      <c r="BW386" s="390"/>
      <c r="BX386" s="686"/>
      <c r="BY386" s="687"/>
      <c r="BZ386" s="687"/>
      <c r="CA386" s="687"/>
      <c r="CD386" s="390"/>
      <c r="CE386" s="390"/>
      <c r="CF386" s="390"/>
    </row>
    <row r="387" spans="3:84" s="380" customFormat="1" x14ac:dyDescent="0.25">
      <c r="C387" s="682"/>
      <c r="D387" s="683"/>
      <c r="F387" s="418"/>
      <c r="G387" s="418"/>
      <c r="H387" s="396"/>
      <c r="I387" s="418"/>
      <c r="J387" s="419"/>
      <c r="K387" s="419"/>
      <c r="L387" s="419"/>
      <c r="M387" s="419"/>
      <c r="N387" s="419"/>
      <c r="O387" s="419"/>
      <c r="P387" s="419"/>
      <c r="Q387" s="419"/>
      <c r="R387" s="419"/>
      <c r="S387" s="419"/>
      <c r="T387" s="419"/>
      <c r="U387" s="419"/>
      <c r="V387" s="419"/>
      <c r="W387" s="684"/>
      <c r="X387" s="684"/>
      <c r="Y387" s="684"/>
      <c r="Z387" s="684"/>
      <c r="AA387" s="685"/>
      <c r="AB387" s="685"/>
      <c r="AC387" s="685"/>
      <c r="AD387" s="685"/>
      <c r="AE387" s="685"/>
      <c r="AF387" s="685"/>
      <c r="AG387" s="685"/>
      <c r="AH387" s="685"/>
      <c r="AI387" s="685"/>
      <c r="AJ387" s="685"/>
      <c r="AK387" s="685"/>
      <c r="AL387" s="685"/>
      <c r="AM387" s="685"/>
      <c r="AN387" s="685"/>
      <c r="AO387" s="685"/>
      <c r="AP387" s="425"/>
      <c r="AQ387" s="685"/>
      <c r="AR387" s="685"/>
      <c r="AS387" s="685"/>
      <c r="AT387" s="685"/>
      <c r="AU387" s="685"/>
      <c r="AV387" s="685"/>
      <c r="AW387" s="685"/>
      <c r="AX387" s="685"/>
      <c r="AY387" s="685"/>
      <c r="AZ387" s="685"/>
      <c r="BA387" s="685"/>
      <c r="BB387" s="685"/>
      <c r="BC387" s="685"/>
      <c r="BD387" s="685"/>
      <c r="BE387" s="685"/>
      <c r="BF387" s="685"/>
      <c r="BG387" s="685"/>
      <c r="BH387" s="685"/>
      <c r="BI387" s="685"/>
      <c r="BJ387" s="685"/>
      <c r="BK387" s="685"/>
      <c r="BL387" s="685"/>
      <c r="BM387" s="685"/>
      <c r="BN387" s="685"/>
      <c r="BO387" s="685"/>
      <c r="BP387" s="685"/>
      <c r="BQ387" s="685"/>
      <c r="BR387" s="685"/>
      <c r="BS387" s="685"/>
      <c r="BT387" s="685"/>
      <c r="BU387" s="685"/>
      <c r="BW387" s="390"/>
      <c r="BX387" s="686"/>
      <c r="BY387" s="687"/>
      <c r="BZ387" s="687"/>
      <c r="CA387" s="687"/>
      <c r="CD387" s="390"/>
      <c r="CE387" s="390"/>
      <c r="CF387" s="390"/>
    </row>
    <row r="388" spans="3:84" s="380" customFormat="1" x14ac:dyDescent="0.25">
      <c r="C388" s="682"/>
      <c r="D388" s="683"/>
      <c r="F388" s="418"/>
      <c r="G388" s="418"/>
      <c r="H388" s="396"/>
      <c r="I388" s="418"/>
      <c r="J388" s="419"/>
      <c r="K388" s="419"/>
      <c r="L388" s="419"/>
      <c r="M388" s="419"/>
      <c r="N388" s="419"/>
      <c r="O388" s="419"/>
      <c r="P388" s="419"/>
      <c r="Q388" s="419"/>
      <c r="R388" s="419"/>
      <c r="S388" s="419"/>
      <c r="T388" s="419"/>
      <c r="U388" s="419"/>
      <c r="V388" s="419"/>
      <c r="W388" s="684"/>
      <c r="X388" s="684"/>
      <c r="Y388" s="684"/>
      <c r="Z388" s="684"/>
      <c r="AA388" s="685"/>
      <c r="AB388" s="685"/>
      <c r="AC388" s="685"/>
      <c r="AD388" s="685"/>
      <c r="AE388" s="685"/>
      <c r="AF388" s="685"/>
      <c r="AG388" s="685"/>
      <c r="AH388" s="685"/>
      <c r="AI388" s="685"/>
      <c r="AJ388" s="685"/>
      <c r="AK388" s="685"/>
      <c r="AL388" s="685"/>
      <c r="AM388" s="685"/>
      <c r="AN388" s="685"/>
      <c r="AO388" s="685"/>
      <c r="AP388" s="425"/>
      <c r="AQ388" s="685"/>
      <c r="AR388" s="685"/>
      <c r="AS388" s="685"/>
      <c r="AT388" s="685"/>
      <c r="AU388" s="685"/>
      <c r="AV388" s="685"/>
      <c r="AW388" s="685"/>
      <c r="AX388" s="685"/>
      <c r="AY388" s="685"/>
      <c r="AZ388" s="685"/>
      <c r="BA388" s="685"/>
      <c r="BB388" s="685"/>
      <c r="BC388" s="685"/>
      <c r="BD388" s="685"/>
      <c r="BE388" s="685"/>
      <c r="BF388" s="685"/>
      <c r="BG388" s="685"/>
      <c r="BH388" s="685"/>
      <c r="BI388" s="685"/>
      <c r="BJ388" s="685"/>
      <c r="BK388" s="685"/>
      <c r="BL388" s="685"/>
      <c r="BM388" s="685"/>
      <c r="BN388" s="685"/>
      <c r="BO388" s="685"/>
      <c r="BP388" s="685"/>
      <c r="BQ388" s="685"/>
      <c r="BR388" s="685"/>
      <c r="BS388" s="685"/>
      <c r="BT388" s="685"/>
      <c r="BU388" s="685"/>
      <c r="BW388" s="390"/>
      <c r="BX388" s="686"/>
      <c r="BY388" s="687"/>
      <c r="BZ388" s="687"/>
      <c r="CA388" s="687"/>
      <c r="CD388" s="390"/>
      <c r="CE388" s="390"/>
      <c r="CF388" s="390"/>
    </row>
    <row r="389" spans="3:84" s="380" customFormat="1" x14ac:dyDescent="0.25">
      <c r="C389" s="682"/>
      <c r="D389" s="683"/>
      <c r="F389" s="418"/>
      <c r="G389" s="418"/>
      <c r="H389" s="396"/>
      <c r="I389" s="418"/>
      <c r="J389" s="419"/>
      <c r="K389" s="419"/>
      <c r="L389" s="419"/>
      <c r="M389" s="419"/>
      <c r="N389" s="419"/>
      <c r="O389" s="419"/>
      <c r="P389" s="419"/>
      <c r="Q389" s="419"/>
      <c r="R389" s="419"/>
      <c r="S389" s="419"/>
      <c r="T389" s="419"/>
      <c r="U389" s="419"/>
      <c r="V389" s="419"/>
      <c r="W389" s="684"/>
      <c r="X389" s="684"/>
      <c r="Y389" s="684"/>
      <c r="Z389" s="684"/>
      <c r="AA389" s="685"/>
      <c r="AB389" s="685"/>
      <c r="AC389" s="685"/>
      <c r="AD389" s="685"/>
      <c r="AE389" s="685"/>
      <c r="AF389" s="685"/>
      <c r="AG389" s="685"/>
      <c r="AH389" s="685"/>
      <c r="AI389" s="685"/>
      <c r="AJ389" s="685"/>
      <c r="AK389" s="685"/>
      <c r="AL389" s="685"/>
      <c r="AM389" s="685"/>
      <c r="AN389" s="685"/>
      <c r="AO389" s="685"/>
      <c r="AP389" s="425"/>
      <c r="AQ389" s="685"/>
      <c r="AR389" s="685"/>
      <c r="AS389" s="685"/>
      <c r="AT389" s="685"/>
      <c r="AU389" s="685"/>
      <c r="AV389" s="685"/>
      <c r="AW389" s="685"/>
      <c r="AX389" s="685"/>
      <c r="AY389" s="685"/>
      <c r="AZ389" s="685"/>
      <c r="BA389" s="685"/>
      <c r="BB389" s="685"/>
      <c r="BC389" s="685"/>
      <c r="BD389" s="685"/>
      <c r="BE389" s="685"/>
      <c r="BF389" s="685"/>
      <c r="BG389" s="685"/>
      <c r="BH389" s="685"/>
      <c r="BI389" s="685"/>
      <c r="BJ389" s="685"/>
      <c r="BK389" s="685"/>
      <c r="BL389" s="685"/>
      <c r="BM389" s="685"/>
      <c r="BN389" s="685"/>
      <c r="BO389" s="685"/>
      <c r="BP389" s="685"/>
      <c r="BQ389" s="685"/>
      <c r="BR389" s="685"/>
      <c r="BS389" s="685"/>
      <c r="BT389" s="685"/>
      <c r="BU389" s="685"/>
      <c r="BW389" s="390"/>
      <c r="BX389" s="686"/>
      <c r="BY389" s="687"/>
      <c r="BZ389" s="687"/>
      <c r="CA389" s="687"/>
      <c r="CD389" s="390"/>
      <c r="CE389" s="390"/>
      <c r="CF389" s="390"/>
    </row>
    <row r="390" spans="3:84" s="380" customFormat="1" x14ac:dyDescent="0.25">
      <c r="C390" s="682"/>
      <c r="D390" s="683"/>
      <c r="F390" s="418"/>
      <c r="G390" s="418"/>
      <c r="H390" s="396"/>
      <c r="I390" s="418"/>
      <c r="J390" s="419"/>
      <c r="K390" s="419"/>
      <c r="L390" s="419"/>
      <c r="M390" s="419"/>
      <c r="N390" s="419"/>
      <c r="O390" s="419"/>
      <c r="P390" s="419"/>
      <c r="Q390" s="419"/>
      <c r="R390" s="419"/>
      <c r="S390" s="419"/>
      <c r="T390" s="419"/>
      <c r="U390" s="419"/>
      <c r="V390" s="419"/>
      <c r="W390" s="684"/>
      <c r="X390" s="684"/>
      <c r="Y390" s="684"/>
      <c r="Z390" s="684"/>
      <c r="AA390" s="685"/>
      <c r="AB390" s="685"/>
      <c r="AC390" s="685"/>
      <c r="AD390" s="685"/>
      <c r="AE390" s="685"/>
      <c r="AF390" s="685"/>
      <c r="AG390" s="685"/>
      <c r="AH390" s="685"/>
      <c r="AI390" s="685"/>
      <c r="AJ390" s="685"/>
      <c r="AK390" s="685"/>
      <c r="AL390" s="685"/>
      <c r="AM390" s="685"/>
      <c r="AN390" s="685"/>
      <c r="AO390" s="685"/>
      <c r="AP390" s="425"/>
      <c r="AQ390" s="685"/>
      <c r="AR390" s="685"/>
      <c r="AS390" s="685"/>
      <c r="AT390" s="685"/>
      <c r="AU390" s="685"/>
      <c r="AV390" s="685"/>
      <c r="AW390" s="685"/>
      <c r="AX390" s="685"/>
      <c r="AY390" s="685"/>
      <c r="AZ390" s="685"/>
      <c r="BA390" s="685"/>
      <c r="BB390" s="685"/>
      <c r="BC390" s="685"/>
      <c r="BD390" s="685"/>
      <c r="BE390" s="685"/>
      <c r="BF390" s="685"/>
      <c r="BG390" s="685"/>
      <c r="BH390" s="685"/>
      <c r="BI390" s="685"/>
      <c r="BJ390" s="685"/>
      <c r="BK390" s="685"/>
      <c r="BL390" s="685"/>
      <c r="BM390" s="685"/>
      <c r="BN390" s="685"/>
      <c r="BO390" s="685"/>
      <c r="BP390" s="685"/>
      <c r="BQ390" s="685"/>
      <c r="BR390" s="685"/>
      <c r="BS390" s="685"/>
      <c r="BT390" s="685"/>
      <c r="BU390" s="685"/>
      <c r="BW390" s="390"/>
      <c r="BX390" s="686"/>
      <c r="BY390" s="687"/>
      <c r="BZ390" s="687"/>
      <c r="CA390" s="687"/>
      <c r="CD390" s="390"/>
      <c r="CE390" s="390"/>
      <c r="CF390" s="390"/>
    </row>
    <row r="391" spans="3:84" s="380" customFormat="1" x14ac:dyDescent="0.25">
      <c r="C391" s="682"/>
      <c r="D391" s="683"/>
      <c r="F391" s="418"/>
      <c r="G391" s="418"/>
      <c r="H391" s="396"/>
      <c r="I391" s="418"/>
      <c r="J391" s="419"/>
      <c r="K391" s="419"/>
      <c r="L391" s="419"/>
      <c r="M391" s="419"/>
      <c r="N391" s="419"/>
      <c r="O391" s="419"/>
      <c r="P391" s="419"/>
      <c r="Q391" s="419"/>
      <c r="R391" s="419"/>
      <c r="S391" s="419"/>
      <c r="T391" s="419"/>
      <c r="U391" s="419"/>
      <c r="V391" s="419"/>
      <c r="W391" s="684"/>
      <c r="X391" s="684"/>
      <c r="Y391" s="684"/>
      <c r="Z391" s="684"/>
      <c r="AA391" s="685"/>
      <c r="AB391" s="685"/>
      <c r="AC391" s="685"/>
      <c r="AD391" s="685"/>
      <c r="AE391" s="685"/>
      <c r="AF391" s="685"/>
      <c r="AG391" s="685"/>
      <c r="AH391" s="685"/>
      <c r="AI391" s="685"/>
      <c r="AJ391" s="685"/>
      <c r="AK391" s="685"/>
      <c r="AL391" s="685"/>
      <c r="AM391" s="685"/>
      <c r="AN391" s="685"/>
      <c r="AO391" s="685"/>
      <c r="AP391" s="425"/>
      <c r="AQ391" s="685"/>
      <c r="AR391" s="685"/>
      <c r="AS391" s="685"/>
      <c r="AT391" s="685"/>
      <c r="AU391" s="685"/>
      <c r="AV391" s="685"/>
      <c r="AW391" s="685"/>
      <c r="AX391" s="685"/>
      <c r="AY391" s="685"/>
      <c r="AZ391" s="685"/>
      <c r="BA391" s="685"/>
      <c r="BB391" s="685"/>
      <c r="BC391" s="685"/>
      <c r="BD391" s="685"/>
      <c r="BE391" s="685"/>
      <c r="BF391" s="685"/>
      <c r="BG391" s="685"/>
      <c r="BH391" s="685"/>
      <c r="BI391" s="685"/>
      <c r="BJ391" s="685"/>
      <c r="BK391" s="685"/>
      <c r="BL391" s="685"/>
      <c r="BM391" s="685"/>
      <c r="BN391" s="685"/>
      <c r="BO391" s="685"/>
      <c r="BP391" s="685"/>
      <c r="BQ391" s="685"/>
      <c r="BR391" s="685"/>
      <c r="BS391" s="685"/>
      <c r="BT391" s="685"/>
      <c r="BU391" s="685"/>
      <c r="BW391" s="390"/>
      <c r="BX391" s="686"/>
      <c r="BY391" s="687"/>
      <c r="BZ391" s="687"/>
      <c r="CA391" s="687"/>
      <c r="CD391" s="390"/>
      <c r="CE391" s="390"/>
      <c r="CF391" s="390"/>
    </row>
    <row r="392" spans="3:84" s="380" customFormat="1" x14ac:dyDescent="0.25">
      <c r="C392" s="682"/>
      <c r="D392" s="683"/>
      <c r="F392" s="418"/>
      <c r="G392" s="418"/>
      <c r="H392" s="396"/>
      <c r="I392" s="418"/>
      <c r="J392" s="419"/>
      <c r="K392" s="419"/>
      <c r="L392" s="419"/>
      <c r="M392" s="419"/>
      <c r="N392" s="419"/>
      <c r="O392" s="419"/>
      <c r="P392" s="419"/>
      <c r="Q392" s="419"/>
      <c r="R392" s="419"/>
      <c r="S392" s="419"/>
      <c r="T392" s="419"/>
      <c r="U392" s="419"/>
      <c r="V392" s="419"/>
      <c r="W392" s="684"/>
      <c r="X392" s="684"/>
      <c r="Y392" s="684"/>
      <c r="Z392" s="684"/>
      <c r="AA392" s="685"/>
      <c r="AB392" s="685"/>
      <c r="AC392" s="685"/>
      <c r="AD392" s="685"/>
      <c r="AE392" s="685"/>
      <c r="AF392" s="685"/>
      <c r="AG392" s="685"/>
      <c r="AH392" s="685"/>
      <c r="AI392" s="685"/>
      <c r="AJ392" s="685"/>
      <c r="AK392" s="685"/>
      <c r="AL392" s="685"/>
      <c r="AM392" s="685"/>
      <c r="AN392" s="685"/>
      <c r="AO392" s="685"/>
      <c r="AP392" s="425"/>
      <c r="AQ392" s="685"/>
      <c r="AR392" s="685"/>
      <c r="AS392" s="685"/>
      <c r="AT392" s="685"/>
      <c r="AU392" s="685"/>
      <c r="AV392" s="685"/>
      <c r="AW392" s="685"/>
      <c r="AX392" s="685"/>
      <c r="AY392" s="685"/>
      <c r="AZ392" s="685"/>
      <c r="BA392" s="685"/>
      <c r="BB392" s="685"/>
      <c r="BC392" s="685"/>
      <c r="BD392" s="685"/>
      <c r="BE392" s="685"/>
      <c r="BF392" s="685"/>
      <c r="BG392" s="685"/>
      <c r="BH392" s="685"/>
      <c r="BI392" s="685"/>
      <c r="BJ392" s="685"/>
      <c r="BK392" s="685"/>
      <c r="BL392" s="685"/>
      <c r="BM392" s="685"/>
      <c r="BN392" s="685"/>
      <c r="BO392" s="685"/>
      <c r="BP392" s="685"/>
      <c r="BQ392" s="685"/>
      <c r="BR392" s="685"/>
      <c r="BS392" s="685"/>
      <c r="BT392" s="685"/>
      <c r="BU392" s="685"/>
      <c r="BW392" s="390"/>
      <c r="BX392" s="686"/>
      <c r="BY392" s="687"/>
      <c r="BZ392" s="687"/>
      <c r="CA392" s="687"/>
      <c r="CD392" s="390"/>
      <c r="CE392" s="390"/>
      <c r="CF392" s="390"/>
    </row>
    <row r="393" spans="3:84" s="380" customFormat="1" x14ac:dyDescent="0.25">
      <c r="C393" s="682"/>
      <c r="D393" s="683"/>
      <c r="F393" s="418"/>
      <c r="G393" s="418"/>
      <c r="H393" s="396"/>
      <c r="I393" s="418"/>
      <c r="J393" s="419"/>
      <c r="K393" s="419"/>
      <c r="L393" s="419"/>
      <c r="M393" s="419"/>
      <c r="N393" s="419"/>
      <c r="O393" s="419"/>
      <c r="P393" s="419"/>
      <c r="Q393" s="419"/>
      <c r="R393" s="419"/>
      <c r="S393" s="419"/>
      <c r="T393" s="419"/>
      <c r="U393" s="419"/>
      <c r="V393" s="419"/>
      <c r="W393" s="684"/>
      <c r="X393" s="684"/>
      <c r="Y393" s="684"/>
      <c r="Z393" s="684"/>
      <c r="AA393" s="685"/>
      <c r="AB393" s="685"/>
      <c r="AC393" s="685"/>
      <c r="AD393" s="685"/>
      <c r="AE393" s="685"/>
      <c r="AF393" s="685"/>
      <c r="AG393" s="685"/>
      <c r="AH393" s="685"/>
      <c r="AI393" s="685"/>
      <c r="AJ393" s="685"/>
      <c r="AK393" s="685"/>
      <c r="AL393" s="685"/>
      <c r="AM393" s="685"/>
      <c r="AN393" s="685"/>
      <c r="AO393" s="685"/>
      <c r="AP393" s="425"/>
      <c r="AQ393" s="685"/>
      <c r="AR393" s="685"/>
      <c r="AS393" s="685"/>
      <c r="AT393" s="685"/>
      <c r="AU393" s="685"/>
      <c r="AV393" s="685"/>
      <c r="AW393" s="685"/>
      <c r="AX393" s="685"/>
      <c r="AY393" s="685"/>
      <c r="AZ393" s="685"/>
      <c r="BA393" s="685"/>
      <c r="BB393" s="685"/>
      <c r="BC393" s="685"/>
      <c r="BD393" s="685"/>
      <c r="BE393" s="685"/>
      <c r="BF393" s="685"/>
      <c r="BG393" s="685"/>
      <c r="BH393" s="685"/>
      <c r="BI393" s="685"/>
      <c r="BJ393" s="685"/>
      <c r="BK393" s="685"/>
      <c r="BL393" s="685"/>
      <c r="BM393" s="685"/>
      <c r="BN393" s="685"/>
      <c r="BO393" s="685"/>
      <c r="BP393" s="685"/>
      <c r="BQ393" s="685"/>
      <c r="BR393" s="685"/>
      <c r="BS393" s="685"/>
      <c r="BT393" s="685"/>
      <c r="BU393" s="685"/>
      <c r="BW393" s="390"/>
      <c r="BX393" s="686"/>
      <c r="BY393" s="687"/>
      <c r="BZ393" s="687"/>
      <c r="CA393" s="687"/>
      <c r="CD393" s="390"/>
      <c r="CE393" s="390"/>
      <c r="CF393" s="390"/>
    </row>
    <row r="394" spans="3:84" s="380" customFormat="1" x14ac:dyDescent="0.25">
      <c r="C394" s="682"/>
      <c r="D394" s="683"/>
      <c r="F394" s="418"/>
      <c r="G394" s="418"/>
      <c r="H394" s="396"/>
      <c r="I394" s="418"/>
      <c r="J394" s="419"/>
      <c r="K394" s="419"/>
      <c r="L394" s="419"/>
      <c r="M394" s="419"/>
      <c r="N394" s="419"/>
      <c r="O394" s="419"/>
      <c r="P394" s="419"/>
      <c r="Q394" s="419"/>
      <c r="R394" s="419"/>
      <c r="S394" s="419"/>
      <c r="T394" s="419"/>
      <c r="U394" s="419"/>
      <c r="V394" s="419"/>
      <c r="W394" s="684"/>
      <c r="X394" s="684"/>
      <c r="Y394" s="684"/>
      <c r="Z394" s="684"/>
      <c r="AA394" s="685"/>
      <c r="AB394" s="685"/>
      <c r="AC394" s="685"/>
      <c r="AD394" s="685"/>
      <c r="AE394" s="685"/>
      <c r="AF394" s="685"/>
      <c r="AG394" s="685"/>
      <c r="AH394" s="685"/>
      <c r="AI394" s="685"/>
      <c r="AJ394" s="685"/>
      <c r="AK394" s="685"/>
      <c r="AL394" s="685"/>
      <c r="AM394" s="685"/>
      <c r="AN394" s="685"/>
      <c r="AO394" s="685"/>
      <c r="AP394" s="425"/>
      <c r="AQ394" s="685"/>
      <c r="AR394" s="685"/>
      <c r="AS394" s="685"/>
      <c r="AT394" s="685"/>
      <c r="AU394" s="685"/>
      <c r="AV394" s="685"/>
      <c r="AW394" s="685"/>
      <c r="AX394" s="685"/>
      <c r="AY394" s="685"/>
      <c r="AZ394" s="685"/>
      <c r="BA394" s="685"/>
      <c r="BB394" s="685"/>
      <c r="BC394" s="685"/>
      <c r="BD394" s="685"/>
      <c r="BE394" s="685"/>
      <c r="BF394" s="685"/>
      <c r="BG394" s="685"/>
      <c r="BH394" s="685"/>
      <c r="BI394" s="685"/>
      <c r="BJ394" s="685"/>
      <c r="BK394" s="685"/>
      <c r="BL394" s="685"/>
      <c r="BM394" s="685"/>
      <c r="BN394" s="685"/>
      <c r="BO394" s="685"/>
      <c r="BP394" s="685"/>
      <c r="BQ394" s="685"/>
      <c r="BR394" s="685"/>
      <c r="BS394" s="685"/>
      <c r="BT394" s="685"/>
      <c r="BU394" s="685"/>
      <c r="BW394" s="390"/>
      <c r="BX394" s="686"/>
      <c r="BY394" s="687"/>
      <c r="BZ394" s="687"/>
      <c r="CA394" s="687"/>
      <c r="CD394" s="390"/>
      <c r="CE394" s="390"/>
      <c r="CF394" s="390"/>
    </row>
    <row r="395" spans="3:84" s="380" customFormat="1" x14ac:dyDescent="0.25">
      <c r="C395" s="682"/>
      <c r="D395" s="683"/>
      <c r="F395" s="418"/>
      <c r="G395" s="418"/>
      <c r="H395" s="396"/>
      <c r="I395" s="418"/>
      <c r="J395" s="419"/>
      <c r="K395" s="419"/>
      <c r="L395" s="419"/>
      <c r="M395" s="419"/>
      <c r="N395" s="419"/>
      <c r="O395" s="419"/>
      <c r="P395" s="419"/>
      <c r="Q395" s="419"/>
      <c r="R395" s="419"/>
      <c r="S395" s="419"/>
      <c r="T395" s="419"/>
      <c r="U395" s="419"/>
      <c r="V395" s="419"/>
      <c r="W395" s="684"/>
      <c r="X395" s="684"/>
      <c r="Y395" s="684"/>
      <c r="Z395" s="684"/>
      <c r="AA395" s="685"/>
      <c r="AB395" s="685"/>
      <c r="AC395" s="685"/>
      <c r="AD395" s="685"/>
      <c r="AE395" s="685"/>
      <c r="AF395" s="685"/>
      <c r="AG395" s="685"/>
      <c r="AH395" s="685"/>
      <c r="AI395" s="685"/>
      <c r="AJ395" s="685"/>
      <c r="AK395" s="685"/>
      <c r="AL395" s="685"/>
      <c r="AM395" s="685"/>
      <c r="AN395" s="685"/>
      <c r="AO395" s="685"/>
      <c r="AP395" s="425"/>
      <c r="AQ395" s="685"/>
      <c r="AR395" s="685"/>
      <c r="AS395" s="685"/>
      <c r="AT395" s="685"/>
      <c r="AU395" s="685"/>
      <c r="AV395" s="685"/>
      <c r="AW395" s="685"/>
      <c r="AX395" s="685"/>
      <c r="AY395" s="685"/>
      <c r="AZ395" s="685"/>
      <c r="BA395" s="685"/>
      <c r="BB395" s="685"/>
      <c r="BC395" s="685"/>
      <c r="BD395" s="685"/>
      <c r="BE395" s="685"/>
      <c r="BF395" s="685"/>
      <c r="BG395" s="685"/>
      <c r="BH395" s="685"/>
      <c r="BI395" s="685"/>
      <c r="BJ395" s="685"/>
      <c r="BK395" s="685"/>
      <c r="BL395" s="685"/>
      <c r="BM395" s="685"/>
      <c r="BN395" s="685"/>
      <c r="BO395" s="685"/>
      <c r="BP395" s="685"/>
      <c r="BQ395" s="685"/>
      <c r="BR395" s="685"/>
      <c r="BS395" s="685"/>
      <c r="BT395" s="685"/>
      <c r="BU395" s="685"/>
      <c r="BW395" s="390"/>
      <c r="BX395" s="686"/>
      <c r="BY395" s="687"/>
      <c r="BZ395" s="687"/>
      <c r="CA395" s="687"/>
      <c r="CD395" s="390"/>
      <c r="CE395" s="390"/>
      <c r="CF395" s="390"/>
    </row>
    <row r="396" spans="3:84" s="380" customFormat="1" x14ac:dyDescent="0.25">
      <c r="C396" s="682"/>
      <c r="D396" s="683"/>
      <c r="F396" s="418"/>
      <c r="G396" s="418"/>
      <c r="H396" s="396"/>
      <c r="I396" s="418"/>
      <c r="J396" s="419"/>
      <c r="K396" s="419"/>
      <c r="L396" s="419"/>
      <c r="M396" s="419"/>
      <c r="N396" s="419"/>
      <c r="O396" s="419"/>
      <c r="P396" s="419"/>
      <c r="Q396" s="419"/>
      <c r="R396" s="419"/>
      <c r="S396" s="419"/>
      <c r="T396" s="419"/>
      <c r="U396" s="419"/>
      <c r="V396" s="419"/>
      <c r="W396" s="684"/>
      <c r="X396" s="684"/>
      <c r="Y396" s="684"/>
      <c r="Z396" s="684"/>
      <c r="AA396" s="685"/>
      <c r="AB396" s="685"/>
      <c r="AC396" s="685"/>
      <c r="AD396" s="685"/>
      <c r="AE396" s="685"/>
      <c r="AF396" s="685"/>
      <c r="AG396" s="685"/>
      <c r="AH396" s="685"/>
      <c r="AI396" s="685"/>
      <c r="AJ396" s="685"/>
      <c r="AK396" s="685"/>
      <c r="AL396" s="685"/>
      <c r="AM396" s="685"/>
      <c r="AN396" s="685"/>
      <c r="AO396" s="685"/>
      <c r="AP396" s="425"/>
      <c r="AQ396" s="685"/>
      <c r="AR396" s="685"/>
      <c r="AS396" s="685"/>
      <c r="AT396" s="685"/>
      <c r="AU396" s="685"/>
      <c r="AV396" s="685"/>
      <c r="AW396" s="685"/>
      <c r="AX396" s="685"/>
      <c r="AY396" s="685"/>
      <c r="AZ396" s="685"/>
      <c r="BA396" s="685"/>
      <c r="BB396" s="685"/>
      <c r="BC396" s="685"/>
      <c r="BD396" s="685"/>
      <c r="BE396" s="685"/>
      <c r="BF396" s="685"/>
      <c r="BG396" s="685"/>
      <c r="BH396" s="685"/>
      <c r="BI396" s="685"/>
      <c r="BJ396" s="685"/>
      <c r="BK396" s="685"/>
      <c r="BL396" s="685"/>
      <c r="BM396" s="685"/>
      <c r="BN396" s="685"/>
      <c r="BO396" s="685"/>
      <c r="BP396" s="685"/>
      <c r="BQ396" s="685"/>
      <c r="BR396" s="685"/>
      <c r="BS396" s="685"/>
      <c r="BT396" s="685"/>
      <c r="BU396" s="685"/>
      <c r="BW396" s="390"/>
      <c r="BX396" s="686"/>
      <c r="BY396" s="687"/>
      <c r="BZ396" s="687"/>
      <c r="CA396" s="687"/>
      <c r="CD396" s="390"/>
      <c r="CE396" s="390"/>
      <c r="CF396" s="390"/>
    </row>
    <row r="397" spans="3:84" s="380" customFormat="1" x14ac:dyDescent="0.25">
      <c r="C397" s="682"/>
      <c r="D397" s="683"/>
      <c r="F397" s="418"/>
      <c r="G397" s="418"/>
      <c r="H397" s="396"/>
      <c r="I397" s="418"/>
      <c r="J397" s="419"/>
      <c r="K397" s="419"/>
      <c r="L397" s="419"/>
      <c r="M397" s="419"/>
      <c r="N397" s="419"/>
      <c r="O397" s="419"/>
      <c r="P397" s="419"/>
      <c r="Q397" s="419"/>
      <c r="R397" s="419"/>
      <c r="S397" s="419"/>
      <c r="T397" s="419"/>
      <c r="U397" s="419"/>
      <c r="V397" s="419"/>
      <c r="W397" s="684"/>
      <c r="X397" s="684"/>
      <c r="Y397" s="684"/>
      <c r="Z397" s="684"/>
      <c r="AA397" s="685"/>
      <c r="AB397" s="685"/>
      <c r="AC397" s="685"/>
      <c r="AD397" s="685"/>
      <c r="AE397" s="685"/>
      <c r="AF397" s="685"/>
      <c r="AG397" s="685"/>
      <c r="AH397" s="685"/>
      <c r="AI397" s="685"/>
      <c r="AJ397" s="685"/>
      <c r="AK397" s="685"/>
      <c r="AL397" s="685"/>
      <c r="AM397" s="685"/>
      <c r="AN397" s="685"/>
      <c r="AO397" s="685"/>
      <c r="AP397" s="425"/>
      <c r="AQ397" s="685"/>
      <c r="AR397" s="685"/>
      <c r="AS397" s="685"/>
      <c r="AT397" s="685"/>
      <c r="AU397" s="685"/>
      <c r="AV397" s="685"/>
      <c r="AW397" s="685"/>
      <c r="AX397" s="685"/>
      <c r="AY397" s="685"/>
      <c r="AZ397" s="685"/>
      <c r="BA397" s="685"/>
      <c r="BB397" s="685"/>
      <c r="BC397" s="685"/>
      <c r="BD397" s="685"/>
      <c r="BE397" s="685"/>
      <c r="BF397" s="685"/>
      <c r="BG397" s="685"/>
      <c r="BH397" s="685"/>
      <c r="BI397" s="685"/>
      <c r="BJ397" s="685"/>
      <c r="BK397" s="685"/>
      <c r="BL397" s="685"/>
      <c r="BM397" s="685"/>
      <c r="BN397" s="685"/>
      <c r="BO397" s="685"/>
      <c r="BP397" s="685"/>
      <c r="BQ397" s="685"/>
      <c r="BR397" s="685"/>
      <c r="BS397" s="685"/>
      <c r="BT397" s="685"/>
      <c r="BU397" s="685"/>
      <c r="BW397" s="390"/>
      <c r="BX397" s="686"/>
      <c r="BY397" s="687"/>
      <c r="BZ397" s="687"/>
      <c r="CA397" s="687"/>
      <c r="CD397" s="390"/>
      <c r="CE397" s="390"/>
      <c r="CF397" s="390"/>
    </row>
    <row r="398" spans="3:84" s="380" customFormat="1" x14ac:dyDescent="0.25">
      <c r="C398" s="682"/>
      <c r="D398" s="683"/>
      <c r="F398" s="418"/>
      <c r="G398" s="418"/>
      <c r="H398" s="396"/>
      <c r="I398" s="418"/>
      <c r="J398" s="419"/>
      <c r="K398" s="419"/>
      <c r="L398" s="419"/>
      <c r="M398" s="419"/>
      <c r="N398" s="419"/>
      <c r="O398" s="419"/>
      <c r="P398" s="419"/>
      <c r="Q398" s="419"/>
      <c r="R398" s="419"/>
      <c r="S398" s="419"/>
      <c r="T398" s="419"/>
      <c r="U398" s="419"/>
      <c r="V398" s="419"/>
      <c r="W398" s="684"/>
      <c r="X398" s="684"/>
      <c r="Y398" s="684"/>
      <c r="Z398" s="684"/>
      <c r="AA398" s="685"/>
      <c r="AB398" s="685"/>
      <c r="AC398" s="685"/>
      <c r="AD398" s="685"/>
      <c r="AE398" s="685"/>
      <c r="AF398" s="685"/>
      <c r="AG398" s="685"/>
      <c r="AH398" s="685"/>
      <c r="AI398" s="685"/>
      <c r="AJ398" s="685"/>
      <c r="AK398" s="685"/>
      <c r="AL398" s="685"/>
      <c r="AM398" s="685"/>
      <c r="AN398" s="685"/>
      <c r="AO398" s="685"/>
      <c r="AP398" s="425"/>
      <c r="AQ398" s="685"/>
      <c r="AR398" s="685"/>
      <c r="AS398" s="685"/>
      <c r="AT398" s="685"/>
      <c r="AU398" s="685"/>
      <c r="AV398" s="685"/>
      <c r="AW398" s="685"/>
      <c r="AX398" s="685"/>
      <c r="AY398" s="685"/>
      <c r="AZ398" s="685"/>
      <c r="BA398" s="685"/>
      <c r="BB398" s="685"/>
      <c r="BC398" s="685"/>
      <c r="BD398" s="685"/>
      <c r="BE398" s="685"/>
      <c r="BF398" s="685"/>
      <c r="BG398" s="685"/>
      <c r="BH398" s="685"/>
      <c r="BI398" s="685"/>
      <c r="BJ398" s="685"/>
      <c r="BK398" s="685"/>
      <c r="BL398" s="685"/>
      <c r="BM398" s="685"/>
      <c r="BN398" s="685"/>
      <c r="BO398" s="685"/>
      <c r="BP398" s="685"/>
      <c r="BQ398" s="685"/>
      <c r="BR398" s="685"/>
      <c r="BS398" s="685"/>
      <c r="BT398" s="685"/>
      <c r="BU398" s="685"/>
      <c r="BW398" s="390"/>
      <c r="BX398" s="686"/>
      <c r="BY398" s="687"/>
      <c r="BZ398" s="687"/>
      <c r="CA398" s="687"/>
      <c r="CD398" s="390"/>
      <c r="CE398" s="390"/>
      <c r="CF398" s="390"/>
    </row>
    <row r="399" spans="3:84" s="380" customFormat="1" x14ac:dyDescent="0.25">
      <c r="C399" s="682"/>
      <c r="D399" s="683"/>
      <c r="F399" s="418"/>
      <c r="G399" s="418"/>
      <c r="H399" s="396"/>
      <c r="I399" s="418"/>
      <c r="J399" s="419"/>
      <c r="K399" s="419"/>
      <c r="L399" s="419"/>
      <c r="M399" s="419"/>
      <c r="N399" s="419"/>
      <c r="O399" s="419"/>
      <c r="P399" s="419"/>
      <c r="Q399" s="419"/>
      <c r="R399" s="419"/>
      <c r="S399" s="419"/>
      <c r="T399" s="419"/>
      <c r="U399" s="419"/>
      <c r="V399" s="419"/>
      <c r="W399" s="684"/>
      <c r="X399" s="684"/>
      <c r="Y399" s="684"/>
      <c r="Z399" s="684"/>
      <c r="AA399" s="685"/>
      <c r="AB399" s="685"/>
      <c r="AC399" s="685"/>
      <c r="AD399" s="685"/>
      <c r="AE399" s="685"/>
      <c r="AF399" s="685"/>
      <c r="AG399" s="685"/>
      <c r="AH399" s="685"/>
      <c r="AI399" s="685"/>
      <c r="AJ399" s="685"/>
      <c r="AK399" s="685"/>
      <c r="AL399" s="685"/>
      <c r="AM399" s="685"/>
      <c r="AN399" s="685"/>
      <c r="AO399" s="685"/>
      <c r="AP399" s="425"/>
      <c r="AQ399" s="685"/>
      <c r="AR399" s="685"/>
      <c r="AS399" s="685"/>
      <c r="AT399" s="685"/>
      <c r="AU399" s="685"/>
      <c r="AV399" s="685"/>
      <c r="AW399" s="685"/>
      <c r="AX399" s="685"/>
      <c r="AY399" s="685"/>
      <c r="AZ399" s="685"/>
      <c r="BA399" s="685"/>
      <c r="BB399" s="685"/>
      <c r="BC399" s="685"/>
      <c r="BD399" s="685"/>
      <c r="BE399" s="685"/>
      <c r="BF399" s="685"/>
      <c r="BG399" s="685"/>
      <c r="BH399" s="685"/>
      <c r="BI399" s="685"/>
      <c r="BJ399" s="685"/>
      <c r="BK399" s="685"/>
      <c r="BL399" s="685"/>
      <c r="BM399" s="685"/>
      <c r="BN399" s="685"/>
      <c r="BO399" s="685"/>
      <c r="BP399" s="685"/>
      <c r="BQ399" s="685"/>
      <c r="BR399" s="685"/>
      <c r="BS399" s="685"/>
      <c r="BT399" s="685"/>
      <c r="BU399" s="685"/>
      <c r="BW399" s="390"/>
      <c r="BX399" s="686"/>
      <c r="BY399" s="687"/>
      <c r="BZ399" s="687"/>
      <c r="CA399" s="687"/>
      <c r="CD399" s="390"/>
      <c r="CE399" s="390"/>
      <c r="CF399" s="390"/>
    </row>
    <row r="400" spans="3:84" s="380" customFormat="1" x14ac:dyDescent="0.25">
      <c r="C400" s="682"/>
      <c r="D400" s="683"/>
      <c r="F400" s="418"/>
      <c r="G400" s="418"/>
      <c r="H400" s="396"/>
      <c r="I400" s="418"/>
      <c r="J400" s="419"/>
      <c r="K400" s="419"/>
      <c r="L400" s="419"/>
      <c r="M400" s="419"/>
      <c r="N400" s="419"/>
      <c r="O400" s="419"/>
      <c r="P400" s="419"/>
      <c r="Q400" s="419"/>
      <c r="R400" s="419"/>
      <c r="S400" s="419"/>
      <c r="T400" s="419"/>
      <c r="U400" s="419"/>
      <c r="V400" s="419"/>
      <c r="W400" s="684"/>
      <c r="X400" s="684"/>
      <c r="Y400" s="684"/>
      <c r="Z400" s="684"/>
      <c r="AA400" s="685"/>
      <c r="AB400" s="685"/>
      <c r="AC400" s="685"/>
      <c r="AD400" s="685"/>
      <c r="AE400" s="685"/>
      <c r="AF400" s="685"/>
      <c r="AG400" s="685"/>
      <c r="AH400" s="685"/>
      <c r="AI400" s="685"/>
      <c r="AJ400" s="685"/>
      <c r="AK400" s="685"/>
      <c r="AL400" s="685"/>
      <c r="AM400" s="685"/>
      <c r="AN400" s="685"/>
      <c r="AO400" s="685"/>
      <c r="AP400" s="425"/>
      <c r="AQ400" s="685"/>
      <c r="AR400" s="685"/>
      <c r="AS400" s="685"/>
      <c r="AT400" s="685"/>
      <c r="AU400" s="685"/>
      <c r="AV400" s="685"/>
      <c r="AW400" s="685"/>
      <c r="AX400" s="685"/>
      <c r="AY400" s="685"/>
      <c r="AZ400" s="685"/>
      <c r="BA400" s="685"/>
      <c r="BB400" s="685"/>
      <c r="BC400" s="685"/>
      <c r="BD400" s="685"/>
      <c r="BE400" s="685"/>
      <c r="BF400" s="685"/>
      <c r="BG400" s="685"/>
      <c r="BH400" s="685"/>
      <c r="BI400" s="685"/>
      <c r="BJ400" s="685"/>
      <c r="BK400" s="685"/>
      <c r="BL400" s="685"/>
      <c r="BM400" s="685"/>
      <c r="BN400" s="685"/>
      <c r="BO400" s="685"/>
      <c r="BP400" s="685"/>
      <c r="BQ400" s="685"/>
      <c r="BR400" s="685"/>
      <c r="BS400" s="685"/>
      <c r="BT400" s="685"/>
      <c r="BU400" s="685"/>
      <c r="BW400" s="390"/>
      <c r="BX400" s="686"/>
      <c r="BY400" s="687"/>
      <c r="BZ400" s="687"/>
      <c r="CA400" s="687"/>
      <c r="CD400" s="390"/>
      <c r="CE400" s="390"/>
      <c r="CF400" s="390"/>
    </row>
    <row r="401" spans="3:84" s="380" customFormat="1" x14ac:dyDescent="0.25">
      <c r="C401" s="682"/>
      <c r="D401" s="683"/>
      <c r="F401" s="418"/>
      <c r="G401" s="418"/>
      <c r="H401" s="396"/>
      <c r="I401" s="418"/>
      <c r="J401" s="419"/>
      <c r="K401" s="419"/>
      <c r="L401" s="419"/>
      <c r="M401" s="419"/>
      <c r="N401" s="419"/>
      <c r="O401" s="419"/>
      <c r="P401" s="419"/>
      <c r="Q401" s="419"/>
      <c r="R401" s="419"/>
      <c r="S401" s="419"/>
      <c r="T401" s="419"/>
      <c r="U401" s="419"/>
      <c r="V401" s="419"/>
      <c r="W401" s="684"/>
      <c r="X401" s="684"/>
      <c r="Y401" s="684"/>
      <c r="Z401" s="684"/>
      <c r="AA401" s="685"/>
      <c r="AB401" s="685"/>
      <c r="AC401" s="685"/>
      <c r="AD401" s="685"/>
      <c r="AE401" s="685"/>
      <c r="AF401" s="685"/>
      <c r="AG401" s="685"/>
      <c r="AH401" s="685"/>
      <c r="AI401" s="685"/>
      <c r="AJ401" s="685"/>
      <c r="AK401" s="685"/>
      <c r="AL401" s="685"/>
      <c r="AM401" s="685"/>
      <c r="AN401" s="685"/>
      <c r="AO401" s="685"/>
      <c r="AP401" s="425"/>
      <c r="AQ401" s="685"/>
      <c r="AR401" s="685"/>
      <c r="AS401" s="685"/>
      <c r="AT401" s="685"/>
      <c r="AU401" s="685"/>
      <c r="AV401" s="685"/>
      <c r="AW401" s="685"/>
      <c r="AX401" s="685"/>
      <c r="AY401" s="685"/>
      <c r="AZ401" s="685"/>
      <c r="BA401" s="685"/>
      <c r="BB401" s="685"/>
      <c r="BC401" s="685"/>
      <c r="BD401" s="685"/>
      <c r="BE401" s="685"/>
      <c r="BF401" s="685"/>
      <c r="BG401" s="685"/>
      <c r="BH401" s="685"/>
      <c r="BI401" s="685"/>
      <c r="BJ401" s="685"/>
      <c r="BK401" s="685"/>
      <c r="BL401" s="685"/>
      <c r="BM401" s="685"/>
      <c r="BN401" s="685"/>
      <c r="BO401" s="685"/>
      <c r="BP401" s="685"/>
      <c r="BQ401" s="685"/>
      <c r="BR401" s="685"/>
      <c r="BS401" s="685"/>
      <c r="BT401" s="685"/>
      <c r="BU401" s="685"/>
      <c r="BW401" s="390"/>
      <c r="BX401" s="686"/>
      <c r="BY401" s="687"/>
      <c r="BZ401" s="687"/>
      <c r="CA401" s="687"/>
      <c r="CD401" s="390"/>
      <c r="CE401" s="390"/>
      <c r="CF401" s="390"/>
    </row>
    <row r="402" spans="3:84" s="380" customFormat="1" x14ac:dyDescent="0.25">
      <c r="C402" s="682"/>
      <c r="D402" s="683"/>
      <c r="F402" s="418"/>
      <c r="G402" s="418"/>
      <c r="H402" s="396"/>
      <c r="I402" s="418"/>
      <c r="J402" s="419"/>
      <c r="K402" s="419"/>
      <c r="L402" s="419"/>
      <c r="M402" s="419"/>
      <c r="N402" s="419"/>
      <c r="O402" s="419"/>
      <c r="P402" s="419"/>
      <c r="Q402" s="419"/>
      <c r="R402" s="419"/>
      <c r="S402" s="419"/>
      <c r="T402" s="419"/>
      <c r="U402" s="419"/>
      <c r="V402" s="419"/>
      <c r="W402" s="684"/>
      <c r="X402" s="684"/>
      <c r="Y402" s="684"/>
      <c r="Z402" s="684"/>
      <c r="AA402" s="685"/>
      <c r="AB402" s="685"/>
      <c r="AC402" s="685"/>
      <c r="AD402" s="685"/>
      <c r="AE402" s="685"/>
      <c r="AF402" s="685"/>
      <c r="AG402" s="685"/>
      <c r="AH402" s="685"/>
      <c r="AI402" s="685"/>
      <c r="AJ402" s="685"/>
      <c r="AK402" s="685"/>
      <c r="AL402" s="685"/>
      <c r="AM402" s="685"/>
      <c r="AN402" s="685"/>
      <c r="AO402" s="685"/>
      <c r="AP402" s="425"/>
      <c r="AQ402" s="685"/>
      <c r="AR402" s="685"/>
      <c r="AS402" s="685"/>
      <c r="AT402" s="685"/>
      <c r="AU402" s="685"/>
      <c r="AV402" s="685"/>
      <c r="AW402" s="685"/>
      <c r="AX402" s="685"/>
      <c r="AY402" s="685"/>
      <c r="AZ402" s="685"/>
      <c r="BA402" s="685"/>
      <c r="BB402" s="685"/>
      <c r="BC402" s="685"/>
      <c r="BD402" s="685"/>
      <c r="BE402" s="685"/>
      <c r="BF402" s="685"/>
      <c r="BG402" s="685"/>
      <c r="BH402" s="685"/>
      <c r="BI402" s="685"/>
      <c r="BJ402" s="685"/>
      <c r="BK402" s="685"/>
      <c r="BL402" s="685"/>
      <c r="BM402" s="685"/>
      <c r="BN402" s="685"/>
      <c r="BO402" s="685"/>
      <c r="BP402" s="685"/>
      <c r="BQ402" s="685"/>
      <c r="BR402" s="685"/>
      <c r="BS402" s="685"/>
      <c r="BT402" s="685"/>
      <c r="BU402" s="685"/>
      <c r="BW402" s="390"/>
      <c r="BX402" s="686"/>
      <c r="BY402" s="687"/>
      <c r="BZ402" s="687"/>
      <c r="CA402" s="687"/>
      <c r="CD402" s="390"/>
      <c r="CE402" s="390"/>
      <c r="CF402" s="390"/>
    </row>
    <row r="403" spans="3:84" s="380" customFormat="1" x14ac:dyDescent="0.25">
      <c r="C403" s="682"/>
      <c r="D403" s="683"/>
      <c r="F403" s="418"/>
      <c r="G403" s="418"/>
      <c r="H403" s="396"/>
      <c r="I403" s="418"/>
      <c r="J403" s="419"/>
      <c r="K403" s="419"/>
      <c r="L403" s="419"/>
      <c r="M403" s="419"/>
      <c r="N403" s="419"/>
      <c r="O403" s="419"/>
      <c r="P403" s="419"/>
      <c r="Q403" s="419"/>
      <c r="R403" s="419"/>
      <c r="S403" s="419"/>
      <c r="T403" s="419"/>
      <c r="U403" s="419"/>
      <c r="V403" s="419"/>
      <c r="W403" s="684"/>
      <c r="X403" s="684"/>
      <c r="Y403" s="684"/>
      <c r="Z403" s="684"/>
      <c r="AA403" s="685"/>
      <c r="AB403" s="685"/>
      <c r="AC403" s="685"/>
      <c r="AD403" s="685"/>
      <c r="AE403" s="685"/>
      <c r="AF403" s="685"/>
      <c r="AG403" s="685"/>
      <c r="AH403" s="685"/>
      <c r="AI403" s="685"/>
      <c r="AJ403" s="685"/>
      <c r="AK403" s="685"/>
      <c r="AL403" s="685"/>
      <c r="AM403" s="685"/>
      <c r="AN403" s="685"/>
      <c r="AO403" s="685"/>
      <c r="AP403" s="425"/>
      <c r="AQ403" s="685"/>
      <c r="AR403" s="685"/>
      <c r="AS403" s="685"/>
      <c r="AT403" s="685"/>
      <c r="AU403" s="685"/>
      <c r="AV403" s="685"/>
      <c r="AW403" s="685"/>
      <c r="AX403" s="685"/>
      <c r="AY403" s="685"/>
      <c r="AZ403" s="685"/>
      <c r="BA403" s="685"/>
      <c r="BB403" s="685"/>
      <c r="BC403" s="685"/>
      <c r="BD403" s="685"/>
      <c r="BE403" s="685"/>
      <c r="BF403" s="685"/>
      <c r="BG403" s="685"/>
      <c r="BH403" s="685"/>
      <c r="BI403" s="685"/>
      <c r="BJ403" s="685"/>
      <c r="BK403" s="685"/>
      <c r="BL403" s="685"/>
      <c r="BM403" s="685"/>
      <c r="BN403" s="685"/>
      <c r="BO403" s="685"/>
      <c r="BP403" s="685"/>
      <c r="BQ403" s="685"/>
      <c r="BR403" s="685"/>
      <c r="BS403" s="685"/>
      <c r="BT403" s="685"/>
      <c r="BU403" s="685"/>
      <c r="BW403" s="390"/>
      <c r="BX403" s="686"/>
      <c r="BY403" s="687"/>
      <c r="BZ403" s="687"/>
      <c r="CA403" s="687"/>
      <c r="CD403" s="390"/>
      <c r="CE403" s="390"/>
      <c r="CF403" s="390"/>
    </row>
    <row r="404" spans="3:84" s="380" customFormat="1" x14ac:dyDescent="0.25">
      <c r="C404" s="682"/>
      <c r="D404" s="683"/>
      <c r="F404" s="418"/>
      <c r="G404" s="418"/>
      <c r="H404" s="396"/>
      <c r="I404" s="418"/>
      <c r="J404" s="419"/>
      <c r="K404" s="419"/>
      <c r="L404" s="419"/>
      <c r="M404" s="419"/>
      <c r="N404" s="419"/>
      <c r="O404" s="419"/>
      <c r="P404" s="419"/>
      <c r="Q404" s="419"/>
      <c r="R404" s="419"/>
      <c r="S404" s="419"/>
      <c r="T404" s="419"/>
      <c r="U404" s="419"/>
      <c r="V404" s="419"/>
      <c r="W404" s="684"/>
      <c r="X404" s="684"/>
      <c r="Y404" s="684"/>
      <c r="Z404" s="684"/>
      <c r="AA404" s="685"/>
      <c r="AB404" s="685"/>
      <c r="AC404" s="685"/>
      <c r="AD404" s="685"/>
      <c r="AE404" s="685"/>
      <c r="AF404" s="685"/>
      <c r="AG404" s="685"/>
      <c r="AH404" s="685"/>
      <c r="AI404" s="685"/>
      <c r="AJ404" s="685"/>
      <c r="AK404" s="685"/>
      <c r="AL404" s="685"/>
      <c r="AM404" s="685"/>
      <c r="AN404" s="685"/>
      <c r="AO404" s="685"/>
      <c r="AP404" s="425"/>
      <c r="AQ404" s="685"/>
      <c r="AR404" s="685"/>
      <c r="AS404" s="685"/>
      <c r="AT404" s="685"/>
      <c r="AU404" s="685"/>
      <c r="AV404" s="685"/>
      <c r="AW404" s="685"/>
      <c r="AX404" s="685"/>
      <c r="AY404" s="685"/>
      <c r="AZ404" s="685"/>
      <c r="BA404" s="685"/>
      <c r="BB404" s="685"/>
      <c r="BC404" s="685"/>
      <c r="BD404" s="685"/>
      <c r="BE404" s="685"/>
      <c r="BF404" s="685"/>
      <c r="BG404" s="685"/>
      <c r="BH404" s="685"/>
      <c r="BI404" s="685"/>
      <c r="BJ404" s="685"/>
      <c r="BK404" s="685"/>
      <c r="BL404" s="685"/>
      <c r="BM404" s="685"/>
      <c r="BN404" s="685"/>
      <c r="BO404" s="685"/>
      <c r="BP404" s="685"/>
      <c r="BQ404" s="685"/>
      <c r="BR404" s="685"/>
      <c r="BS404" s="685"/>
      <c r="BT404" s="685"/>
      <c r="BU404" s="685"/>
      <c r="BW404" s="390"/>
      <c r="BX404" s="686"/>
      <c r="BY404" s="687"/>
      <c r="BZ404" s="687"/>
      <c r="CA404" s="687"/>
      <c r="CD404" s="390"/>
      <c r="CE404" s="390"/>
      <c r="CF404" s="390"/>
    </row>
    <row r="405" spans="3:84" s="380" customFormat="1" x14ac:dyDescent="0.25">
      <c r="C405" s="682"/>
      <c r="D405" s="683"/>
      <c r="F405" s="418"/>
      <c r="G405" s="418"/>
      <c r="H405" s="396"/>
      <c r="I405" s="418"/>
      <c r="J405" s="419"/>
      <c r="K405" s="419"/>
      <c r="L405" s="419"/>
      <c r="M405" s="419"/>
      <c r="N405" s="419"/>
      <c r="O405" s="419"/>
      <c r="P405" s="419"/>
      <c r="Q405" s="419"/>
      <c r="R405" s="419"/>
      <c r="S405" s="419"/>
      <c r="T405" s="419"/>
      <c r="U405" s="419"/>
      <c r="V405" s="419"/>
      <c r="W405" s="684"/>
      <c r="X405" s="684"/>
      <c r="Y405" s="684"/>
      <c r="Z405" s="684"/>
      <c r="AA405" s="685"/>
      <c r="AB405" s="685"/>
      <c r="AC405" s="685"/>
      <c r="AD405" s="685"/>
      <c r="AE405" s="685"/>
      <c r="AF405" s="685"/>
      <c r="AG405" s="685"/>
      <c r="AH405" s="685"/>
      <c r="AI405" s="685"/>
      <c r="AJ405" s="685"/>
      <c r="AK405" s="685"/>
      <c r="AL405" s="685"/>
      <c r="AM405" s="685"/>
      <c r="AN405" s="685"/>
      <c r="AO405" s="685"/>
      <c r="AP405" s="425"/>
      <c r="AQ405" s="685"/>
      <c r="AR405" s="685"/>
      <c r="AS405" s="685"/>
      <c r="AT405" s="685"/>
      <c r="AU405" s="685"/>
      <c r="AV405" s="685"/>
      <c r="AW405" s="685"/>
      <c r="AX405" s="685"/>
      <c r="AY405" s="685"/>
      <c r="AZ405" s="685"/>
      <c r="BA405" s="685"/>
      <c r="BB405" s="685"/>
      <c r="BC405" s="685"/>
      <c r="BD405" s="685"/>
      <c r="BE405" s="685"/>
      <c r="BF405" s="685"/>
      <c r="BG405" s="685"/>
      <c r="BH405" s="685"/>
      <c r="BI405" s="685"/>
      <c r="BJ405" s="685"/>
      <c r="BK405" s="685"/>
      <c r="BL405" s="685"/>
      <c r="BM405" s="685"/>
      <c r="BN405" s="685"/>
      <c r="BO405" s="685"/>
      <c r="BP405" s="685"/>
      <c r="BQ405" s="685"/>
      <c r="BR405" s="685"/>
      <c r="BS405" s="685"/>
      <c r="BT405" s="685"/>
      <c r="BU405" s="685"/>
      <c r="BW405" s="390"/>
      <c r="BX405" s="686"/>
      <c r="BY405" s="687"/>
      <c r="BZ405" s="687"/>
      <c r="CA405" s="687"/>
      <c r="CD405" s="390"/>
      <c r="CE405" s="390"/>
      <c r="CF405" s="390"/>
    </row>
    <row r="406" spans="3:84" s="380" customFormat="1" x14ac:dyDescent="0.25">
      <c r="C406" s="682"/>
      <c r="D406" s="683"/>
      <c r="F406" s="418"/>
      <c r="G406" s="418"/>
      <c r="H406" s="396"/>
      <c r="I406" s="418"/>
      <c r="J406" s="419"/>
      <c r="K406" s="419"/>
      <c r="L406" s="419"/>
      <c r="M406" s="419"/>
      <c r="N406" s="419"/>
      <c r="O406" s="419"/>
      <c r="P406" s="419"/>
      <c r="Q406" s="419"/>
      <c r="R406" s="419"/>
      <c r="S406" s="419"/>
      <c r="T406" s="419"/>
      <c r="U406" s="419"/>
      <c r="V406" s="419"/>
      <c r="W406" s="684"/>
      <c r="X406" s="684"/>
      <c r="Y406" s="684"/>
      <c r="Z406" s="684"/>
      <c r="AA406" s="685"/>
      <c r="AB406" s="685"/>
      <c r="AC406" s="685"/>
      <c r="AD406" s="685"/>
      <c r="AE406" s="685"/>
      <c r="AF406" s="685"/>
      <c r="AG406" s="685"/>
      <c r="AH406" s="685"/>
      <c r="AI406" s="685"/>
      <c r="AJ406" s="685"/>
      <c r="AK406" s="685"/>
      <c r="AL406" s="685"/>
      <c r="AM406" s="685"/>
      <c r="AN406" s="685"/>
      <c r="AO406" s="685"/>
      <c r="AP406" s="425"/>
      <c r="AQ406" s="685"/>
      <c r="AR406" s="685"/>
      <c r="AS406" s="685"/>
      <c r="AT406" s="685"/>
      <c r="AU406" s="685"/>
      <c r="AV406" s="685"/>
      <c r="AW406" s="685"/>
      <c r="AX406" s="685"/>
      <c r="AY406" s="685"/>
      <c r="AZ406" s="685"/>
      <c r="BA406" s="685"/>
      <c r="BB406" s="685"/>
      <c r="BC406" s="685"/>
      <c r="BD406" s="685"/>
      <c r="BE406" s="685"/>
      <c r="BF406" s="685"/>
      <c r="BG406" s="685"/>
      <c r="BH406" s="685"/>
      <c r="BI406" s="685"/>
      <c r="BJ406" s="685"/>
      <c r="BK406" s="685"/>
      <c r="BL406" s="685"/>
      <c r="BM406" s="685"/>
      <c r="BN406" s="685"/>
      <c r="BO406" s="685"/>
      <c r="BP406" s="685"/>
      <c r="BQ406" s="685"/>
      <c r="BR406" s="685"/>
      <c r="BS406" s="685"/>
      <c r="BT406" s="685"/>
      <c r="BU406" s="685"/>
      <c r="BW406" s="390"/>
      <c r="BX406" s="686"/>
      <c r="BY406" s="687"/>
      <c r="BZ406" s="687"/>
      <c r="CA406" s="687"/>
      <c r="CD406" s="390"/>
      <c r="CE406" s="390"/>
      <c r="CF406" s="390"/>
    </row>
    <row r="407" spans="3:84" s="380" customFormat="1" x14ac:dyDescent="0.25">
      <c r="C407" s="682"/>
      <c r="D407" s="683"/>
      <c r="F407" s="418"/>
      <c r="G407" s="418"/>
      <c r="H407" s="396"/>
      <c r="I407" s="418"/>
      <c r="J407" s="419"/>
      <c r="K407" s="419"/>
      <c r="L407" s="419"/>
      <c r="M407" s="419"/>
      <c r="N407" s="419"/>
      <c r="O407" s="419"/>
      <c r="P407" s="419"/>
      <c r="Q407" s="419"/>
      <c r="R407" s="419"/>
      <c r="S407" s="419"/>
      <c r="T407" s="419"/>
      <c r="U407" s="419"/>
      <c r="V407" s="419"/>
      <c r="W407" s="684"/>
      <c r="X407" s="684"/>
      <c r="Y407" s="684"/>
      <c r="Z407" s="684"/>
      <c r="AA407" s="685"/>
      <c r="AB407" s="685"/>
      <c r="AC407" s="685"/>
      <c r="AD407" s="685"/>
      <c r="AE407" s="685"/>
      <c r="AF407" s="685"/>
      <c r="AG407" s="685"/>
      <c r="AH407" s="685"/>
      <c r="AI407" s="685"/>
      <c r="AJ407" s="685"/>
      <c r="AK407" s="685"/>
      <c r="AL407" s="685"/>
      <c r="AM407" s="685"/>
      <c r="AN407" s="685"/>
      <c r="AO407" s="685"/>
      <c r="AP407" s="425"/>
      <c r="AQ407" s="685"/>
      <c r="AR407" s="685"/>
      <c r="AS407" s="685"/>
      <c r="AT407" s="685"/>
      <c r="AU407" s="685"/>
      <c r="AV407" s="685"/>
      <c r="AW407" s="685"/>
      <c r="AX407" s="685"/>
      <c r="AY407" s="685"/>
      <c r="AZ407" s="685"/>
      <c r="BA407" s="685"/>
      <c r="BB407" s="685"/>
      <c r="BC407" s="685"/>
      <c r="BD407" s="685"/>
      <c r="BE407" s="685"/>
      <c r="BF407" s="685"/>
      <c r="BG407" s="685"/>
      <c r="BH407" s="685"/>
      <c r="BI407" s="685"/>
      <c r="BJ407" s="685"/>
      <c r="BK407" s="685"/>
      <c r="BL407" s="685"/>
      <c r="BM407" s="685"/>
      <c r="BN407" s="685"/>
      <c r="BO407" s="685"/>
      <c r="BP407" s="685"/>
      <c r="BQ407" s="685"/>
      <c r="BR407" s="685"/>
      <c r="BS407" s="685"/>
      <c r="BT407" s="685"/>
      <c r="BU407" s="685"/>
      <c r="BW407" s="390"/>
      <c r="BX407" s="686"/>
      <c r="BY407" s="687"/>
      <c r="BZ407" s="687"/>
      <c r="CA407" s="687"/>
      <c r="CD407" s="390"/>
      <c r="CE407" s="390"/>
      <c r="CF407" s="390"/>
    </row>
    <row r="408" spans="3:84" s="380" customFormat="1" x14ac:dyDescent="0.25">
      <c r="C408" s="682"/>
      <c r="D408" s="683"/>
      <c r="F408" s="418"/>
      <c r="G408" s="418"/>
      <c r="H408" s="396"/>
      <c r="I408" s="418"/>
      <c r="J408" s="419"/>
      <c r="K408" s="419"/>
      <c r="L408" s="419"/>
      <c r="M408" s="419"/>
      <c r="N408" s="419"/>
      <c r="O408" s="419"/>
      <c r="P408" s="419"/>
      <c r="Q408" s="419"/>
      <c r="R408" s="419"/>
      <c r="S408" s="419"/>
      <c r="T408" s="419"/>
      <c r="U408" s="419"/>
      <c r="V408" s="419"/>
      <c r="W408" s="684"/>
      <c r="X408" s="684"/>
      <c r="Y408" s="684"/>
      <c r="Z408" s="684"/>
      <c r="AA408" s="685"/>
      <c r="AB408" s="685"/>
      <c r="AC408" s="685"/>
      <c r="AD408" s="685"/>
      <c r="AE408" s="685"/>
      <c r="AF408" s="685"/>
      <c r="AG408" s="685"/>
      <c r="AH408" s="685"/>
      <c r="AI408" s="685"/>
      <c r="AJ408" s="685"/>
      <c r="AK408" s="685"/>
      <c r="AL408" s="685"/>
      <c r="AM408" s="685"/>
      <c r="AN408" s="685"/>
      <c r="AO408" s="685"/>
      <c r="AP408" s="425"/>
      <c r="AQ408" s="685"/>
      <c r="AR408" s="685"/>
      <c r="AS408" s="685"/>
      <c r="AT408" s="685"/>
      <c r="AU408" s="685"/>
      <c r="AV408" s="685"/>
      <c r="AW408" s="685"/>
      <c r="AX408" s="685"/>
      <c r="AY408" s="685"/>
      <c r="AZ408" s="685"/>
      <c r="BA408" s="685"/>
      <c r="BB408" s="685"/>
      <c r="BC408" s="685"/>
      <c r="BD408" s="685"/>
      <c r="BE408" s="685"/>
      <c r="BF408" s="685"/>
      <c r="BG408" s="685"/>
      <c r="BH408" s="685"/>
      <c r="BI408" s="685"/>
      <c r="BJ408" s="685"/>
      <c r="BK408" s="685"/>
      <c r="BL408" s="685"/>
      <c r="BM408" s="685"/>
      <c r="BN408" s="685"/>
      <c r="BO408" s="685"/>
      <c r="BP408" s="685"/>
      <c r="BQ408" s="685"/>
      <c r="BR408" s="685"/>
      <c r="BS408" s="685"/>
      <c r="BT408" s="685"/>
      <c r="BU408" s="685"/>
      <c r="BW408" s="390"/>
      <c r="BX408" s="686"/>
      <c r="BY408" s="687"/>
      <c r="BZ408" s="687"/>
      <c r="CA408" s="687"/>
      <c r="CD408" s="390"/>
      <c r="CE408" s="390"/>
      <c r="CF408" s="390"/>
    </row>
    <row r="409" spans="3:84" s="380" customFormat="1" x14ac:dyDescent="0.25">
      <c r="C409" s="682"/>
      <c r="D409" s="683"/>
      <c r="F409" s="418"/>
      <c r="G409" s="418"/>
      <c r="H409" s="396"/>
      <c r="I409" s="418"/>
      <c r="J409" s="419"/>
      <c r="K409" s="419"/>
      <c r="L409" s="419"/>
      <c r="M409" s="419"/>
      <c r="N409" s="419"/>
      <c r="O409" s="419"/>
      <c r="P409" s="419"/>
      <c r="Q409" s="419"/>
      <c r="R409" s="419"/>
      <c r="S409" s="419"/>
      <c r="T409" s="419"/>
      <c r="U409" s="419"/>
      <c r="V409" s="419"/>
      <c r="W409" s="684"/>
      <c r="X409" s="684"/>
      <c r="Y409" s="684"/>
      <c r="Z409" s="684"/>
      <c r="AA409" s="685"/>
      <c r="AB409" s="685"/>
      <c r="AC409" s="685"/>
      <c r="AD409" s="685"/>
      <c r="AE409" s="685"/>
      <c r="AF409" s="685"/>
      <c r="AG409" s="685"/>
      <c r="AH409" s="685"/>
      <c r="AI409" s="685"/>
      <c r="AJ409" s="685"/>
      <c r="AK409" s="685"/>
      <c r="AL409" s="685"/>
      <c r="AM409" s="685"/>
      <c r="AN409" s="685"/>
      <c r="AO409" s="685"/>
      <c r="AP409" s="425"/>
      <c r="AQ409" s="685"/>
      <c r="AR409" s="685"/>
      <c r="AS409" s="685"/>
      <c r="AT409" s="685"/>
      <c r="AU409" s="685"/>
      <c r="AV409" s="685"/>
      <c r="AW409" s="685"/>
      <c r="AX409" s="685"/>
      <c r="AY409" s="685"/>
      <c r="AZ409" s="685"/>
      <c r="BA409" s="685"/>
      <c r="BB409" s="685"/>
      <c r="BC409" s="685"/>
      <c r="BD409" s="685"/>
      <c r="BE409" s="685"/>
      <c r="BF409" s="685"/>
      <c r="BG409" s="685"/>
      <c r="BH409" s="685"/>
      <c r="BI409" s="685"/>
      <c r="BJ409" s="685"/>
      <c r="BK409" s="685"/>
      <c r="BL409" s="685"/>
      <c r="BM409" s="685"/>
      <c r="BN409" s="685"/>
      <c r="BO409" s="685"/>
      <c r="BP409" s="685"/>
      <c r="BQ409" s="685"/>
      <c r="BR409" s="685"/>
      <c r="BS409" s="685"/>
      <c r="BT409" s="685"/>
      <c r="BU409" s="685"/>
      <c r="BW409" s="390"/>
      <c r="BX409" s="686"/>
      <c r="BY409" s="687"/>
      <c r="BZ409" s="687"/>
      <c r="CA409" s="687"/>
      <c r="CD409" s="390"/>
      <c r="CE409" s="390"/>
      <c r="CF409" s="390"/>
    </row>
    <row r="410" spans="3:84" s="380" customFormat="1" x14ac:dyDescent="0.25">
      <c r="C410" s="682"/>
      <c r="D410" s="683"/>
      <c r="F410" s="418"/>
      <c r="G410" s="418"/>
      <c r="H410" s="396"/>
      <c r="I410" s="418"/>
      <c r="J410" s="419"/>
      <c r="K410" s="419"/>
      <c r="L410" s="419"/>
      <c r="M410" s="419"/>
      <c r="N410" s="419"/>
      <c r="O410" s="419"/>
      <c r="P410" s="419"/>
      <c r="Q410" s="419"/>
      <c r="R410" s="419"/>
      <c r="S410" s="419"/>
      <c r="T410" s="419"/>
      <c r="U410" s="419"/>
      <c r="V410" s="419"/>
      <c r="W410" s="684"/>
      <c r="X410" s="684"/>
      <c r="Y410" s="684"/>
      <c r="Z410" s="684"/>
      <c r="AA410" s="685"/>
      <c r="AB410" s="685"/>
      <c r="AC410" s="685"/>
      <c r="AD410" s="685"/>
      <c r="AE410" s="685"/>
      <c r="AF410" s="685"/>
      <c r="AG410" s="685"/>
      <c r="AH410" s="685"/>
      <c r="AI410" s="685"/>
      <c r="AJ410" s="685"/>
      <c r="AK410" s="685"/>
      <c r="AL410" s="685"/>
      <c r="AM410" s="685"/>
      <c r="AN410" s="685"/>
      <c r="AO410" s="685"/>
      <c r="AP410" s="425"/>
      <c r="AQ410" s="685"/>
      <c r="AR410" s="685"/>
      <c r="AS410" s="685"/>
      <c r="AT410" s="685"/>
      <c r="AU410" s="685"/>
      <c r="AV410" s="685"/>
      <c r="AW410" s="685"/>
      <c r="AX410" s="685"/>
      <c r="AY410" s="685"/>
      <c r="AZ410" s="685"/>
      <c r="BA410" s="685"/>
      <c r="BB410" s="685"/>
      <c r="BC410" s="685"/>
      <c r="BD410" s="685"/>
      <c r="BE410" s="685"/>
      <c r="BF410" s="685"/>
      <c r="BG410" s="685"/>
      <c r="BH410" s="685"/>
      <c r="BI410" s="685"/>
      <c r="BJ410" s="685"/>
      <c r="BK410" s="685"/>
      <c r="BL410" s="685"/>
      <c r="BM410" s="685"/>
      <c r="BN410" s="685"/>
      <c r="BO410" s="685"/>
      <c r="BP410" s="685"/>
      <c r="BQ410" s="685"/>
      <c r="BR410" s="685"/>
      <c r="BS410" s="685"/>
      <c r="BT410" s="685"/>
      <c r="BU410" s="685"/>
      <c r="BW410" s="390"/>
      <c r="BX410" s="686"/>
      <c r="BY410" s="687"/>
      <c r="BZ410" s="687"/>
      <c r="CA410" s="687"/>
      <c r="CD410" s="390"/>
      <c r="CE410" s="390"/>
      <c r="CF410" s="390"/>
    </row>
    <row r="411" spans="3:84" s="380" customFormat="1" x14ac:dyDescent="0.25">
      <c r="C411" s="682"/>
      <c r="D411" s="683"/>
      <c r="F411" s="418"/>
      <c r="G411" s="418"/>
      <c r="H411" s="396"/>
      <c r="I411" s="418"/>
      <c r="J411" s="419"/>
      <c r="K411" s="419"/>
      <c r="L411" s="419"/>
      <c r="M411" s="419"/>
      <c r="N411" s="419"/>
      <c r="O411" s="419"/>
      <c r="P411" s="419"/>
      <c r="Q411" s="419"/>
      <c r="R411" s="419"/>
      <c r="S411" s="419"/>
      <c r="T411" s="419"/>
      <c r="U411" s="419"/>
      <c r="V411" s="419"/>
      <c r="W411" s="684"/>
      <c r="X411" s="684"/>
      <c r="Y411" s="684"/>
      <c r="Z411" s="684"/>
      <c r="AA411" s="685"/>
      <c r="AB411" s="685"/>
      <c r="AC411" s="685"/>
      <c r="AD411" s="685"/>
      <c r="AE411" s="685"/>
      <c r="AF411" s="685"/>
      <c r="AG411" s="685"/>
      <c r="AH411" s="685"/>
      <c r="AI411" s="685"/>
      <c r="AJ411" s="685"/>
      <c r="AK411" s="685"/>
      <c r="AL411" s="685"/>
      <c r="AM411" s="685"/>
      <c r="AN411" s="685"/>
      <c r="AO411" s="685"/>
      <c r="AP411" s="425"/>
      <c r="AQ411" s="685"/>
      <c r="AR411" s="685"/>
      <c r="AS411" s="685"/>
      <c r="AT411" s="685"/>
      <c r="AU411" s="685"/>
      <c r="AV411" s="685"/>
      <c r="AW411" s="685"/>
      <c r="AX411" s="685"/>
      <c r="AY411" s="685"/>
      <c r="AZ411" s="685"/>
      <c r="BA411" s="685"/>
      <c r="BB411" s="685"/>
      <c r="BC411" s="685"/>
      <c r="BD411" s="685"/>
      <c r="BE411" s="685"/>
      <c r="BF411" s="685"/>
      <c r="BG411" s="685"/>
      <c r="BH411" s="685"/>
      <c r="BI411" s="685"/>
      <c r="BJ411" s="685"/>
      <c r="BK411" s="685"/>
      <c r="BL411" s="685"/>
      <c r="BM411" s="685"/>
      <c r="BN411" s="685"/>
      <c r="BO411" s="685"/>
      <c r="BP411" s="685"/>
      <c r="BQ411" s="685"/>
      <c r="BR411" s="685"/>
      <c r="BS411" s="685"/>
      <c r="BT411" s="685"/>
      <c r="BU411" s="685"/>
      <c r="BW411" s="390"/>
      <c r="BX411" s="686"/>
      <c r="BY411" s="687"/>
      <c r="BZ411" s="687"/>
      <c r="CA411" s="687"/>
      <c r="CD411" s="390"/>
      <c r="CE411" s="390"/>
      <c r="CF411" s="390"/>
    </row>
    <row r="412" spans="3:84" s="380" customFormat="1" x14ac:dyDescent="0.25">
      <c r="C412" s="682"/>
      <c r="D412" s="683"/>
      <c r="F412" s="418"/>
      <c r="G412" s="418"/>
      <c r="H412" s="396"/>
      <c r="I412" s="418"/>
      <c r="J412" s="419"/>
      <c r="K412" s="419"/>
      <c r="L412" s="419"/>
      <c r="M412" s="419"/>
      <c r="N412" s="419"/>
      <c r="O412" s="419"/>
      <c r="P412" s="419"/>
      <c r="Q412" s="419"/>
      <c r="R412" s="419"/>
      <c r="S412" s="419"/>
      <c r="T412" s="419"/>
      <c r="U412" s="419"/>
      <c r="V412" s="419"/>
      <c r="W412" s="684"/>
      <c r="X412" s="684"/>
      <c r="Y412" s="684"/>
      <c r="Z412" s="684"/>
      <c r="AA412" s="685"/>
      <c r="AB412" s="685"/>
      <c r="AC412" s="685"/>
      <c r="AD412" s="685"/>
      <c r="AE412" s="685"/>
      <c r="AF412" s="685"/>
      <c r="AG412" s="685"/>
      <c r="AH412" s="685"/>
      <c r="AI412" s="685"/>
      <c r="AJ412" s="685"/>
      <c r="AK412" s="685"/>
      <c r="AL412" s="685"/>
      <c r="AM412" s="685"/>
      <c r="AN412" s="685"/>
      <c r="AO412" s="685"/>
      <c r="AP412" s="425"/>
      <c r="AQ412" s="685"/>
      <c r="AR412" s="685"/>
      <c r="AS412" s="685"/>
      <c r="AT412" s="685"/>
      <c r="AU412" s="685"/>
      <c r="AV412" s="685"/>
      <c r="AW412" s="685"/>
      <c r="AX412" s="685"/>
      <c r="AY412" s="685"/>
      <c r="AZ412" s="685"/>
      <c r="BA412" s="685"/>
      <c r="BB412" s="685"/>
      <c r="BC412" s="685"/>
      <c r="BD412" s="685"/>
      <c r="BE412" s="685"/>
      <c r="BF412" s="685"/>
      <c r="BG412" s="685"/>
      <c r="BH412" s="685"/>
      <c r="BI412" s="685"/>
      <c r="BJ412" s="685"/>
      <c r="BK412" s="685"/>
      <c r="BL412" s="685"/>
      <c r="BM412" s="685"/>
      <c r="BN412" s="685"/>
      <c r="BO412" s="685"/>
      <c r="BP412" s="685"/>
      <c r="BQ412" s="685"/>
      <c r="BR412" s="685"/>
      <c r="BS412" s="685"/>
      <c r="BT412" s="685"/>
      <c r="BU412" s="685"/>
      <c r="BW412" s="390"/>
      <c r="BX412" s="686"/>
      <c r="BY412" s="687"/>
      <c r="BZ412" s="687"/>
      <c r="CA412" s="687"/>
      <c r="CD412" s="390"/>
      <c r="CE412" s="390"/>
      <c r="CF412" s="390"/>
    </row>
    <row r="413" spans="3:84" s="380" customFormat="1" x14ac:dyDescent="0.25">
      <c r="C413" s="682"/>
      <c r="D413" s="683"/>
      <c r="F413" s="418"/>
      <c r="G413" s="418"/>
      <c r="H413" s="396"/>
      <c r="I413" s="418"/>
      <c r="J413" s="419"/>
      <c r="K413" s="419"/>
      <c r="L413" s="419"/>
      <c r="M413" s="419"/>
      <c r="N413" s="419"/>
      <c r="O413" s="419"/>
      <c r="P413" s="419"/>
      <c r="Q413" s="419"/>
      <c r="R413" s="419"/>
      <c r="S413" s="419"/>
      <c r="T413" s="419"/>
      <c r="U413" s="419"/>
      <c r="V413" s="419"/>
      <c r="W413" s="684"/>
      <c r="X413" s="684"/>
      <c r="Y413" s="684"/>
      <c r="Z413" s="684"/>
      <c r="AA413" s="685"/>
      <c r="AB413" s="685"/>
      <c r="AC413" s="685"/>
      <c r="AD413" s="685"/>
      <c r="AE413" s="685"/>
      <c r="AF413" s="685"/>
      <c r="AG413" s="685"/>
      <c r="AH413" s="685"/>
      <c r="AI413" s="685"/>
      <c r="AJ413" s="685"/>
      <c r="AK413" s="685"/>
      <c r="AL413" s="685"/>
      <c r="AM413" s="685"/>
      <c r="AN413" s="685"/>
      <c r="AO413" s="685"/>
      <c r="AP413" s="425"/>
      <c r="AQ413" s="685"/>
      <c r="AR413" s="685"/>
      <c r="AS413" s="685"/>
      <c r="AT413" s="685"/>
      <c r="AU413" s="685"/>
      <c r="AV413" s="685"/>
      <c r="AW413" s="685"/>
      <c r="AX413" s="685"/>
      <c r="AY413" s="685"/>
      <c r="AZ413" s="685"/>
      <c r="BA413" s="685"/>
      <c r="BB413" s="685"/>
      <c r="BC413" s="685"/>
      <c r="BD413" s="685"/>
      <c r="BE413" s="685"/>
      <c r="BF413" s="685"/>
      <c r="BG413" s="685"/>
      <c r="BH413" s="685"/>
      <c r="BI413" s="685"/>
      <c r="BJ413" s="685"/>
      <c r="BK413" s="685"/>
      <c r="BL413" s="685"/>
      <c r="BM413" s="685"/>
      <c r="BN413" s="685"/>
      <c r="BO413" s="685"/>
      <c r="BP413" s="685"/>
      <c r="BQ413" s="685"/>
      <c r="BR413" s="685"/>
      <c r="BS413" s="685"/>
      <c r="BT413" s="685"/>
      <c r="BU413" s="685"/>
      <c r="BW413" s="390"/>
      <c r="BX413" s="686"/>
      <c r="BY413" s="687"/>
      <c r="BZ413" s="687"/>
      <c r="CA413" s="687"/>
      <c r="CD413" s="390"/>
      <c r="CE413" s="390"/>
      <c r="CF413" s="390"/>
    </row>
    <row r="414" spans="3:84" s="380" customFormat="1" x14ac:dyDescent="0.25">
      <c r="C414" s="682"/>
      <c r="D414" s="683"/>
      <c r="F414" s="418"/>
      <c r="G414" s="418"/>
      <c r="H414" s="396"/>
      <c r="I414" s="418"/>
      <c r="J414" s="419"/>
      <c r="K414" s="419"/>
      <c r="L414" s="419"/>
      <c r="M414" s="419"/>
      <c r="N414" s="419"/>
      <c r="O414" s="419"/>
      <c r="P414" s="419"/>
      <c r="Q414" s="419"/>
      <c r="R414" s="419"/>
      <c r="S414" s="419"/>
      <c r="T414" s="419"/>
      <c r="U414" s="419"/>
      <c r="V414" s="419"/>
      <c r="W414" s="684"/>
      <c r="X414" s="684"/>
      <c r="Y414" s="684"/>
      <c r="Z414" s="684"/>
      <c r="AA414" s="685"/>
      <c r="AB414" s="685"/>
      <c r="AC414" s="685"/>
      <c r="AD414" s="685"/>
      <c r="AE414" s="685"/>
      <c r="AF414" s="685"/>
      <c r="AG414" s="685"/>
      <c r="AH414" s="685"/>
      <c r="AI414" s="685"/>
      <c r="AJ414" s="685"/>
      <c r="AK414" s="685"/>
      <c r="AL414" s="685"/>
      <c r="AM414" s="685"/>
      <c r="AN414" s="685"/>
      <c r="AO414" s="685"/>
      <c r="AP414" s="425"/>
      <c r="AQ414" s="685"/>
      <c r="AR414" s="685"/>
      <c r="AS414" s="685"/>
      <c r="AT414" s="685"/>
      <c r="AU414" s="685"/>
      <c r="AV414" s="685"/>
      <c r="AW414" s="685"/>
      <c r="AX414" s="685"/>
      <c r="AY414" s="685"/>
      <c r="AZ414" s="685"/>
      <c r="BA414" s="685"/>
      <c r="BB414" s="685"/>
      <c r="BC414" s="685"/>
      <c r="BD414" s="685"/>
      <c r="BE414" s="685"/>
      <c r="BF414" s="685"/>
      <c r="BG414" s="685"/>
      <c r="BH414" s="685"/>
      <c r="BI414" s="685"/>
      <c r="BJ414" s="685"/>
      <c r="BK414" s="685"/>
      <c r="BL414" s="685"/>
      <c r="BM414" s="685"/>
      <c r="BN414" s="685"/>
      <c r="BO414" s="685"/>
      <c r="BP414" s="685"/>
      <c r="BQ414" s="685"/>
      <c r="BR414" s="685"/>
      <c r="BS414" s="685"/>
      <c r="BT414" s="685"/>
      <c r="BU414" s="685"/>
      <c r="BW414" s="390"/>
      <c r="BX414" s="686"/>
      <c r="BY414" s="687"/>
      <c r="BZ414" s="687"/>
      <c r="CA414" s="687"/>
      <c r="CD414" s="390"/>
      <c r="CE414" s="390"/>
      <c r="CF414" s="390"/>
    </row>
    <row r="415" spans="3:84" s="380" customFormat="1" x14ac:dyDescent="0.25">
      <c r="C415" s="682"/>
      <c r="D415" s="683"/>
      <c r="F415" s="418"/>
      <c r="G415" s="418"/>
      <c r="H415" s="396"/>
      <c r="I415" s="418"/>
      <c r="J415" s="419"/>
      <c r="K415" s="419"/>
      <c r="L415" s="419"/>
      <c r="M415" s="419"/>
      <c r="N415" s="419"/>
      <c r="O415" s="419"/>
      <c r="P415" s="419"/>
      <c r="Q415" s="419"/>
      <c r="R415" s="419"/>
      <c r="S415" s="419"/>
      <c r="T415" s="419"/>
      <c r="U415" s="419"/>
      <c r="V415" s="419"/>
      <c r="W415" s="684"/>
      <c r="X415" s="684"/>
      <c r="Y415" s="684"/>
      <c r="Z415" s="684"/>
      <c r="AA415" s="685"/>
      <c r="AB415" s="685"/>
      <c r="AC415" s="685"/>
      <c r="AD415" s="685"/>
      <c r="AE415" s="685"/>
      <c r="AF415" s="685"/>
      <c r="AG415" s="685"/>
      <c r="AH415" s="685"/>
      <c r="AI415" s="685"/>
      <c r="AJ415" s="685"/>
      <c r="AK415" s="685"/>
      <c r="AL415" s="685"/>
      <c r="AM415" s="685"/>
      <c r="AN415" s="685"/>
      <c r="AO415" s="685"/>
      <c r="AP415" s="425"/>
      <c r="AQ415" s="685"/>
      <c r="AR415" s="685"/>
      <c r="AS415" s="685"/>
      <c r="AT415" s="685"/>
      <c r="AU415" s="685"/>
      <c r="AV415" s="685"/>
      <c r="AW415" s="685"/>
      <c r="AX415" s="685"/>
      <c r="AY415" s="685"/>
      <c r="AZ415" s="685"/>
      <c r="BA415" s="685"/>
      <c r="BB415" s="685"/>
      <c r="BC415" s="685"/>
      <c r="BD415" s="685"/>
      <c r="BE415" s="685"/>
      <c r="BF415" s="685"/>
      <c r="BG415" s="685"/>
      <c r="BH415" s="685"/>
      <c r="BI415" s="685"/>
      <c r="BJ415" s="685"/>
      <c r="BK415" s="685"/>
      <c r="BL415" s="685"/>
      <c r="BM415" s="685"/>
      <c r="BN415" s="685"/>
      <c r="BO415" s="685"/>
      <c r="BP415" s="685"/>
      <c r="BQ415" s="685"/>
      <c r="BR415" s="685"/>
      <c r="BS415" s="685"/>
      <c r="BT415" s="685"/>
      <c r="BU415" s="685"/>
      <c r="BW415" s="390"/>
      <c r="BX415" s="686"/>
      <c r="BY415" s="687"/>
      <c r="BZ415" s="687"/>
      <c r="CA415" s="687"/>
      <c r="CD415" s="390"/>
      <c r="CE415" s="390"/>
      <c r="CF415" s="390"/>
    </row>
    <row r="416" spans="3:84" s="380" customFormat="1" x14ac:dyDescent="0.25">
      <c r="C416" s="682"/>
      <c r="D416" s="683"/>
      <c r="F416" s="418"/>
      <c r="G416" s="418"/>
      <c r="H416" s="396"/>
      <c r="I416" s="418"/>
      <c r="J416" s="419"/>
      <c r="K416" s="419"/>
      <c r="L416" s="419"/>
      <c r="M416" s="419"/>
      <c r="N416" s="419"/>
      <c r="O416" s="419"/>
      <c r="P416" s="419"/>
      <c r="Q416" s="419"/>
      <c r="R416" s="419"/>
      <c r="S416" s="419"/>
      <c r="T416" s="419"/>
      <c r="U416" s="419"/>
      <c r="V416" s="419"/>
      <c r="W416" s="684"/>
      <c r="X416" s="684"/>
      <c r="Y416" s="684"/>
      <c r="Z416" s="684"/>
      <c r="AA416" s="685"/>
      <c r="AB416" s="685"/>
      <c r="AC416" s="685"/>
      <c r="AD416" s="685"/>
      <c r="AE416" s="685"/>
      <c r="AF416" s="685"/>
      <c r="AG416" s="685"/>
      <c r="AH416" s="685"/>
      <c r="AI416" s="685"/>
      <c r="AJ416" s="685"/>
      <c r="AK416" s="685"/>
      <c r="AL416" s="685"/>
      <c r="AM416" s="685"/>
      <c r="AN416" s="685"/>
      <c r="AO416" s="685"/>
      <c r="AP416" s="425"/>
      <c r="AQ416" s="685"/>
      <c r="AR416" s="685"/>
      <c r="AS416" s="685"/>
      <c r="AT416" s="685"/>
      <c r="AU416" s="685"/>
      <c r="AV416" s="685"/>
      <c r="AW416" s="685"/>
      <c r="AX416" s="685"/>
      <c r="AY416" s="685"/>
      <c r="AZ416" s="685"/>
      <c r="BA416" s="685"/>
      <c r="BB416" s="685"/>
      <c r="BC416" s="685"/>
      <c r="BD416" s="685"/>
      <c r="BE416" s="685"/>
      <c r="BF416" s="685"/>
      <c r="BG416" s="685"/>
      <c r="BH416" s="685"/>
      <c r="BI416" s="685"/>
      <c r="BJ416" s="685"/>
      <c r="BK416" s="685"/>
      <c r="BL416" s="685"/>
      <c r="BM416" s="685"/>
      <c r="BN416" s="685"/>
      <c r="BO416" s="685"/>
      <c r="BP416" s="685"/>
      <c r="BQ416" s="685"/>
      <c r="BR416" s="685"/>
      <c r="BS416" s="685"/>
      <c r="BT416" s="685"/>
      <c r="BU416" s="685"/>
      <c r="BW416" s="390"/>
      <c r="BX416" s="686"/>
      <c r="BY416" s="687"/>
      <c r="BZ416" s="687"/>
      <c r="CA416" s="687"/>
      <c r="CD416" s="390"/>
      <c r="CE416" s="390"/>
      <c r="CF416" s="390"/>
    </row>
    <row r="417" spans="3:84" s="380" customFormat="1" x14ac:dyDescent="0.25">
      <c r="C417" s="682"/>
      <c r="D417" s="683"/>
      <c r="F417" s="418"/>
      <c r="G417" s="418"/>
      <c r="H417" s="396"/>
      <c r="I417" s="418"/>
      <c r="J417" s="419"/>
      <c r="K417" s="419"/>
      <c r="L417" s="419"/>
      <c r="M417" s="419"/>
      <c r="N417" s="419"/>
      <c r="O417" s="419"/>
      <c r="P417" s="419"/>
      <c r="Q417" s="419"/>
      <c r="R417" s="419"/>
      <c r="S417" s="419"/>
      <c r="T417" s="419"/>
      <c r="U417" s="419"/>
      <c r="V417" s="419"/>
      <c r="W417" s="684"/>
      <c r="X417" s="684"/>
      <c r="Y417" s="684"/>
      <c r="Z417" s="684"/>
      <c r="AA417" s="685"/>
      <c r="AB417" s="685"/>
      <c r="AC417" s="685"/>
      <c r="AD417" s="685"/>
      <c r="AE417" s="685"/>
      <c r="AF417" s="685"/>
      <c r="AG417" s="685"/>
      <c r="AH417" s="685"/>
      <c r="AI417" s="685"/>
      <c r="AJ417" s="685"/>
      <c r="AK417" s="685"/>
      <c r="AL417" s="685"/>
      <c r="AM417" s="685"/>
      <c r="AN417" s="685"/>
      <c r="AO417" s="685"/>
      <c r="AP417" s="425"/>
      <c r="AQ417" s="685"/>
      <c r="AR417" s="685"/>
      <c r="AS417" s="685"/>
      <c r="AT417" s="685"/>
      <c r="AU417" s="685"/>
      <c r="AV417" s="685"/>
      <c r="AW417" s="685"/>
      <c r="AX417" s="685"/>
      <c r="AY417" s="685"/>
      <c r="AZ417" s="685"/>
      <c r="BA417" s="685"/>
      <c r="BB417" s="685"/>
      <c r="BC417" s="685"/>
      <c r="BD417" s="685"/>
      <c r="BE417" s="685"/>
      <c r="BF417" s="685"/>
      <c r="BG417" s="685"/>
      <c r="BH417" s="685"/>
      <c r="BI417" s="685"/>
      <c r="BJ417" s="685"/>
      <c r="BK417" s="685"/>
      <c r="BL417" s="685"/>
      <c r="BM417" s="685"/>
      <c r="BN417" s="685"/>
      <c r="BO417" s="685"/>
      <c r="BP417" s="685"/>
      <c r="BQ417" s="685"/>
      <c r="BR417" s="685"/>
      <c r="BS417" s="685"/>
      <c r="BT417" s="685"/>
      <c r="BU417" s="685"/>
      <c r="BW417" s="390"/>
      <c r="BX417" s="686"/>
      <c r="BY417" s="687"/>
      <c r="BZ417" s="687"/>
      <c r="CA417" s="687"/>
      <c r="CD417" s="390"/>
      <c r="CE417" s="390"/>
      <c r="CF417" s="390"/>
    </row>
    <row r="418" spans="3:84" s="380" customFormat="1" x14ac:dyDescent="0.25">
      <c r="C418" s="682"/>
      <c r="D418" s="683"/>
      <c r="F418" s="418"/>
      <c r="G418" s="418"/>
      <c r="H418" s="396"/>
      <c r="I418" s="418"/>
      <c r="J418" s="419"/>
      <c r="K418" s="419"/>
      <c r="L418" s="419"/>
      <c r="M418" s="419"/>
      <c r="N418" s="419"/>
      <c r="O418" s="419"/>
      <c r="P418" s="419"/>
      <c r="Q418" s="419"/>
      <c r="R418" s="419"/>
      <c r="S418" s="419"/>
      <c r="T418" s="419"/>
      <c r="U418" s="419"/>
      <c r="V418" s="419"/>
      <c r="W418" s="684"/>
      <c r="X418" s="684"/>
      <c r="Y418" s="684"/>
      <c r="Z418" s="684"/>
      <c r="AA418" s="685"/>
      <c r="AB418" s="685"/>
      <c r="AC418" s="685"/>
      <c r="AD418" s="685"/>
      <c r="AE418" s="685"/>
      <c r="AF418" s="685"/>
      <c r="AG418" s="685"/>
      <c r="AH418" s="685"/>
      <c r="AI418" s="685"/>
      <c r="AJ418" s="685"/>
      <c r="AK418" s="685"/>
      <c r="AL418" s="685"/>
      <c r="AM418" s="685"/>
      <c r="AN418" s="685"/>
      <c r="AO418" s="685"/>
      <c r="AP418" s="425"/>
      <c r="AQ418" s="685"/>
      <c r="AR418" s="685"/>
      <c r="AS418" s="685"/>
      <c r="AT418" s="685"/>
      <c r="AU418" s="685"/>
      <c r="AV418" s="685"/>
      <c r="AW418" s="685"/>
      <c r="AX418" s="685"/>
      <c r="AY418" s="685"/>
      <c r="AZ418" s="685"/>
      <c r="BA418" s="685"/>
      <c r="BB418" s="685"/>
      <c r="BC418" s="685"/>
      <c r="BD418" s="685"/>
      <c r="BE418" s="685"/>
      <c r="BF418" s="685"/>
      <c r="BG418" s="685"/>
      <c r="BH418" s="685"/>
      <c r="BI418" s="685"/>
      <c r="BJ418" s="685"/>
      <c r="BK418" s="685"/>
      <c r="BL418" s="685"/>
      <c r="BM418" s="685"/>
      <c r="BN418" s="685"/>
      <c r="BO418" s="685"/>
      <c r="BP418" s="685"/>
      <c r="BQ418" s="685"/>
      <c r="BR418" s="685"/>
      <c r="BS418" s="685"/>
      <c r="BT418" s="685"/>
      <c r="BU418" s="685"/>
      <c r="BW418" s="390"/>
      <c r="BX418" s="686"/>
      <c r="BY418" s="687"/>
      <c r="BZ418" s="687"/>
      <c r="CA418" s="687"/>
      <c r="CD418" s="390"/>
      <c r="CE418" s="390"/>
      <c r="CF418" s="390"/>
    </row>
    <row r="419" spans="3:84" s="380" customFormat="1" x14ac:dyDescent="0.25">
      <c r="C419" s="682"/>
      <c r="D419" s="683"/>
      <c r="F419" s="418"/>
      <c r="G419" s="418"/>
      <c r="H419" s="396"/>
      <c r="I419" s="418"/>
      <c r="J419" s="419"/>
      <c r="K419" s="419"/>
      <c r="L419" s="419"/>
      <c r="M419" s="419"/>
      <c r="N419" s="419"/>
      <c r="O419" s="419"/>
      <c r="P419" s="419"/>
      <c r="Q419" s="419"/>
      <c r="R419" s="419"/>
      <c r="S419" s="419"/>
      <c r="T419" s="419"/>
      <c r="U419" s="419"/>
      <c r="V419" s="419"/>
      <c r="W419" s="684"/>
      <c r="X419" s="684"/>
      <c r="Y419" s="684"/>
      <c r="Z419" s="684"/>
      <c r="AA419" s="685"/>
      <c r="AB419" s="685"/>
      <c r="AC419" s="685"/>
      <c r="AD419" s="685"/>
      <c r="AE419" s="685"/>
      <c r="AF419" s="685"/>
      <c r="AG419" s="685"/>
      <c r="AH419" s="685"/>
      <c r="AI419" s="685"/>
      <c r="AJ419" s="685"/>
      <c r="AK419" s="685"/>
      <c r="AL419" s="685"/>
      <c r="AM419" s="685"/>
      <c r="AN419" s="685"/>
      <c r="AO419" s="685"/>
      <c r="AP419" s="425"/>
      <c r="AQ419" s="685"/>
      <c r="AR419" s="685"/>
      <c r="AS419" s="685"/>
      <c r="AT419" s="685"/>
      <c r="AU419" s="685"/>
      <c r="AV419" s="685"/>
      <c r="AW419" s="685"/>
      <c r="AX419" s="685"/>
      <c r="AY419" s="685"/>
      <c r="AZ419" s="685"/>
      <c r="BA419" s="685"/>
      <c r="BB419" s="685"/>
      <c r="BC419" s="685"/>
      <c r="BD419" s="685"/>
      <c r="BE419" s="685"/>
      <c r="BF419" s="685"/>
      <c r="BG419" s="685"/>
      <c r="BH419" s="685"/>
      <c r="BI419" s="685"/>
      <c r="BJ419" s="685"/>
      <c r="BK419" s="685"/>
      <c r="BL419" s="685"/>
      <c r="BM419" s="685"/>
      <c r="BN419" s="685"/>
      <c r="BO419" s="685"/>
      <c r="BP419" s="685"/>
      <c r="BQ419" s="685"/>
      <c r="BR419" s="685"/>
      <c r="BS419" s="685"/>
      <c r="BT419" s="685"/>
      <c r="BU419" s="685"/>
      <c r="BW419" s="390"/>
      <c r="BX419" s="686"/>
      <c r="BY419" s="687"/>
      <c r="BZ419" s="687"/>
      <c r="CA419" s="687"/>
      <c r="CD419" s="390"/>
      <c r="CE419" s="390"/>
      <c r="CF419" s="390"/>
    </row>
    <row r="420" spans="3:84" s="380" customFormat="1" x14ac:dyDescent="0.25">
      <c r="C420" s="682"/>
      <c r="D420" s="683"/>
      <c r="F420" s="418"/>
      <c r="G420" s="418"/>
      <c r="H420" s="396"/>
      <c r="I420" s="418"/>
      <c r="J420" s="419"/>
      <c r="K420" s="419"/>
      <c r="L420" s="419"/>
      <c r="M420" s="419"/>
      <c r="N420" s="419"/>
      <c r="O420" s="419"/>
      <c r="P420" s="419"/>
      <c r="Q420" s="419"/>
      <c r="R420" s="419"/>
      <c r="S420" s="419"/>
      <c r="T420" s="419"/>
      <c r="U420" s="419"/>
      <c r="V420" s="419"/>
      <c r="W420" s="684"/>
      <c r="X420" s="684"/>
      <c r="Y420" s="684"/>
      <c r="Z420" s="684"/>
      <c r="AA420" s="685"/>
      <c r="AB420" s="685"/>
      <c r="AC420" s="685"/>
      <c r="AD420" s="685"/>
      <c r="AE420" s="685"/>
      <c r="AF420" s="685"/>
      <c r="AG420" s="685"/>
      <c r="AH420" s="685"/>
      <c r="AI420" s="685"/>
      <c r="AJ420" s="685"/>
      <c r="AK420" s="685"/>
      <c r="AL420" s="685"/>
      <c r="AM420" s="685"/>
      <c r="AN420" s="685"/>
      <c r="AO420" s="685"/>
      <c r="AP420" s="425"/>
      <c r="AQ420" s="685"/>
      <c r="AR420" s="685"/>
      <c r="AS420" s="685"/>
      <c r="AT420" s="685"/>
      <c r="AU420" s="685"/>
      <c r="AV420" s="685"/>
      <c r="AW420" s="685"/>
      <c r="AX420" s="685"/>
      <c r="AY420" s="685"/>
      <c r="AZ420" s="685"/>
      <c r="BA420" s="685"/>
      <c r="BB420" s="685"/>
      <c r="BC420" s="685"/>
      <c r="BD420" s="685"/>
      <c r="BE420" s="685"/>
      <c r="BF420" s="685"/>
      <c r="BG420" s="685"/>
      <c r="BH420" s="685"/>
      <c r="BI420" s="685"/>
      <c r="BJ420" s="685"/>
      <c r="BK420" s="685"/>
      <c r="BL420" s="685"/>
      <c r="BM420" s="685"/>
      <c r="BN420" s="685"/>
      <c r="BO420" s="685"/>
      <c r="BP420" s="685"/>
      <c r="BQ420" s="685"/>
      <c r="BR420" s="685"/>
      <c r="BS420" s="685"/>
      <c r="BT420" s="685"/>
      <c r="BU420" s="685"/>
      <c r="BW420" s="390"/>
      <c r="BX420" s="686"/>
      <c r="BY420" s="687"/>
      <c r="BZ420" s="687"/>
      <c r="CA420" s="687"/>
      <c r="CD420" s="390"/>
      <c r="CE420" s="390"/>
      <c r="CF420" s="390"/>
    </row>
    <row r="421" spans="3:84" s="380" customFormat="1" x14ac:dyDescent="0.25">
      <c r="C421" s="682"/>
      <c r="D421" s="683"/>
      <c r="F421" s="418"/>
      <c r="G421" s="418"/>
      <c r="H421" s="396"/>
      <c r="I421" s="418"/>
      <c r="J421" s="419"/>
      <c r="K421" s="419"/>
      <c r="L421" s="419"/>
      <c r="M421" s="419"/>
      <c r="N421" s="419"/>
      <c r="O421" s="419"/>
      <c r="P421" s="419"/>
      <c r="Q421" s="419"/>
      <c r="R421" s="419"/>
      <c r="S421" s="419"/>
      <c r="T421" s="419"/>
      <c r="U421" s="419"/>
      <c r="V421" s="419"/>
      <c r="W421" s="684"/>
      <c r="X421" s="684"/>
      <c r="Y421" s="684"/>
      <c r="Z421" s="684"/>
      <c r="AA421" s="685"/>
      <c r="AB421" s="685"/>
      <c r="AC421" s="685"/>
      <c r="AD421" s="685"/>
      <c r="AE421" s="685"/>
      <c r="AF421" s="685"/>
      <c r="AG421" s="685"/>
      <c r="AH421" s="685"/>
      <c r="AI421" s="685"/>
      <c r="AJ421" s="685"/>
      <c r="AK421" s="685"/>
      <c r="AL421" s="685"/>
      <c r="AM421" s="685"/>
      <c r="AN421" s="685"/>
      <c r="AO421" s="685"/>
      <c r="AP421" s="425"/>
      <c r="AQ421" s="685"/>
      <c r="AR421" s="685"/>
      <c r="AS421" s="685"/>
      <c r="AT421" s="685"/>
      <c r="AU421" s="685"/>
      <c r="AV421" s="685"/>
      <c r="AW421" s="685"/>
      <c r="AX421" s="685"/>
      <c r="AY421" s="685"/>
      <c r="AZ421" s="685"/>
      <c r="BA421" s="685"/>
      <c r="BB421" s="685"/>
      <c r="BC421" s="685"/>
      <c r="BD421" s="685"/>
      <c r="BE421" s="685"/>
      <c r="BF421" s="685"/>
      <c r="BG421" s="685"/>
      <c r="BH421" s="685"/>
      <c r="BI421" s="685"/>
      <c r="BJ421" s="685"/>
      <c r="BK421" s="685"/>
      <c r="BL421" s="685"/>
      <c r="BM421" s="685"/>
      <c r="BN421" s="685"/>
      <c r="BO421" s="685"/>
      <c r="BP421" s="685"/>
      <c r="BQ421" s="685"/>
      <c r="BR421" s="685"/>
      <c r="BS421" s="685"/>
      <c r="BT421" s="685"/>
      <c r="BU421" s="685"/>
      <c r="BW421" s="390"/>
      <c r="BX421" s="686"/>
      <c r="BY421" s="687"/>
      <c r="BZ421" s="687"/>
      <c r="CA421" s="687"/>
      <c r="CD421" s="390"/>
      <c r="CE421" s="390"/>
      <c r="CF421" s="390"/>
    </row>
    <row r="422" spans="3:84" s="380" customFormat="1" x14ac:dyDescent="0.25">
      <c r="C422" s="682"/>
      <c r="D422" s="683"/>
      <c r="F422" s="418"/>
      <c r="G422" s="418"/>
      <c r="H422" s="396"/>
      <c r="I422" s="418"/>
      <c r="J422" s="419"/>
      <c r="K422" s="419"/>
      <c r="L422" s="419"/>
      <c r="M422" s="419"/>
      <c r="N422" s="419"/>
      <c r="O422" s="419"/>
      <c r="P422" s="419"/>
      <c r="Q422" s="419"/>
      <c r="R422" s="419"/>
      <c r="S422" s="419"/>
      <c r="T422" s="419"/>
      <c r="U422" s="419"/>
      <c r="V422" s="419"/>
      <c r="W422" s="684"/>
      <c r="X422" s="684"/>
      <c r="Y422" s="684"/>
      <c r="Z422" s="684"/>
      <c r="AA422" s="685"/>
      <c r="AB422" s="685"/>
      <c r="AC422" s="685"/>
      <c r="AD422" s="685"/>
      <c r="AE422" s="685"/>
      <c r="AF422" s="685"/>
      <c r="AG422" s="685"/>
      <c r="AH422" s="685"/>
      <c r="AI422" s="685"/>
      <c r="AJ422" s="685"/>
      <c r="AK422" s="685"/>
      <c r="AL422" s="685"/>
      <c r="AM422" s="685"/>
      <c r="AN422" s="685"/>
      <c r="AO422" s="685"/>
      <c r="AP422" s="425"/>
      <c r="AQ422" s="685"/>
      <c r="AR422" s="685"/>
      <c r="AS422" s="685"/>
      <c r="AT422" s="685"/>
      <c r="AU422" s="685"/>
      <c r="AV422" s="685"/>
      <c r="AW422" s="685"/>
      <c r="AX422" s="685"/>
      <c r="AY422" s="685"/>
      <c r="AZ422" s="685"/>
      <c r="BA422" s="685"/>
      <c r="BB422" s="685"/>
      <c r="BC422" s="685"/>
      <c r="BD422" s="685"/>
      <c r="BE422" s="685"/>
      <c r="BF422" s="685"/>
      <c r="BG422" s="685"/>
      <c r="BH422" s="685"/>
      <c r="BI422" s="685"/>
      <c r="BJ422" s="685"/>
      <c r="BK422" s="685"/>
      <c r="BL422" s="685"/>
      <c r="BM422" s="685"/>
      <c r="BN422" s="685"/>
      <c r="BO422" s="685"/>
      <c r="BP422" s="685"/>
      <c r="BQ422" s="685"/>
      <c r="BR422" s="685"/>
      <c r="BS422" s="685"/>
      <c r="BT422" s="685"/>
      <c r="BU422" s="685"/>
      <c r="BW422" s="390"/>
      <c r="BX422" s="686"/>
      <c r="BY422" s="687"/>
      <c r="BZ422" s="687"/>
      <c r="CA422" s="687"/>
      <c r="CD422" s="390"/>
      <c r="CE422" s="390"/>
      <c r="CF422" s="390"/>
    </row>
    <row r="423" spans="3:84" s="380" customFormat="1" x14ac:dyDescent="0.25">
      <c r="C423" s="682"/>
      <c r="D423" s="683"/>
      <c r="F423" s="418"/>
      <c r="G423" s="418"/>
      <c r="H423" s="396"/>
      <c r="I423" s="418"/>
      <c r="J423" s="419"/>
      <c r="K423" s="419"/>
      <c r="L423" s="419"/>
      <c r="M423" s="419"/>
      <c r="N423" s="419"/>
      <c r="O423" s="419"/>
      <c r="P423" s="419"/>
      <c r="Q423" s="419"/>
      <c r="R423" s="419"/>
      <c r="S423" s="419"/>
      <c r="T423" s="419"/>
      <c r="U423" s="419"/>
      <c r="V423" s="419"/>
      <c r="W423" s="684"/>
      <c r="X423" s="684"/>
      <c r="Y423" s="684"/>
      <c r="Z423" s="684"/>
      <c r="AA423" s="685"/>
      <c r="AB423" s="685"/>
      <c r="AC423" s="685"/>
      <c r="AD423" s="685"/>
      <c r="AE423" s="685"/>
      <c r="AF423" s="685"/>
      <c r="AG423" s="685"/>
      <c r="AH423" s="685"/>
      <c r="AI423" s="685"/>
      <c r="AJ423" s="685"/>
      <c r="AK423" s="685"/>
      <c r="AL423" s="685"/>
      <c r="AM423" s="685"/>
      <c r="AN423" s="685"/>
      <c r="AO423" s="685"/>
      <c r="AP423" s="425"/>
      <c r="AQ423" s="685"/>
      <c r="AR423" s="685"/>
      <c r="AS423" s="685"/>
      <c r="AT423" s="685"/>
      <c r="AU423" s="685"/>
      <c r="AV423" s="685"/>
      <c r="AW423" s="685"/>
      <c r="AX423" s="685"/>
      <c r="AY423" s="685"/>
      <c r="AZ423" s="685"/>
      <c r="BA423" s="685"/>
      <c r="BB423" s="685"/>
      <c r="BC423" s="685"/>
      <c r="BD423" s="685"/>
      <c r="BE423" s="685"/>
      <c r="BF423" s="685"/>
      <c r="BG423" s="685"/>
      <c r="BH423" s="685"/>
      <c r="BI423" s="685"/>
      <c r="BJ423" s="685"/>
      <c r="BK423" s="685"/>
      <c r="BL423" s="685"/>
      <c r="BM423" s="685"/>
      <c r="BN423" s="685"/>
      <c r="BO423" s="685"/>
      <c r="BP423" s="685"/>
      <c r="BQ423" s="685"/>
      <c r="BR423" s="685"/>
      <c r="BS423" s="685"/>
      <c r="BT423" s="685"/>
      <c r="BU423" s="685"/>
      <c r="BW423" s="390"/>
      <c r="BX423" s="686"/>
      <c r="BY423" s="687"/>
      <c r="BZ423" s="687"/>
      <c r="CA423" s="687"/>
      <c r="CD423" s="390"/>
      <c r="CE423" s="390"/>
      <c r="CF423" s="390"/>
    </row>
    <row r="424" spans="3:84" s="380" customFormat="1" x14ac:dyDescent="0.25">
      <c r="C424" s="682"/>
      <c r="D424" s="683"/>
      <c r="F424" s="418"/>
      <c r="G424" s="418"/>
      <c r="H424" s="396"/>
      <c r="I424" s="418"/>
      <c r="J424" s="419"/>
      <c r="K424" s="419"/>
      <c r="L424" s="419"/>
      <c r="M424" s="419"/>
      <c r="N424" s="419"/>
      <c r="O424" s="419"/>
      <c r="P424" s="419"/>
      <c r="Q424" s="419"/>
      <c r="R424" s="419"/>
      <c r="S424" s="419"/>
      <c r="T424" s="419"/>
      <c r="U424" s="419"/>
      <c r="V424" s="419"/>
      <c r="W424" s="684"/>
      <c r="X424" s="684"/>
      <c r="Y424" s="684"/>
      <c r="Z424" s="684"/>
      <c r="AA424" s="685"/>
      <c r="AB424" s="685"/>
      <c r="AC424" s="685"/>
      <c r="AD424" s="685"/>
      <c r="AE424" s="685"/>
      <c r="AF424" s="685"/>
      <c r="AG424" s="685"/>
      <c r="AH424" s="685"/>
      <c r="AI424" s="685"/>
      <c r="AJ424" s="685"/>
      <c r="AK424" s="685"/>
      <c r="AL424" s="685"/>
      <c r="AM424" s="685"/>
      <c r="AN424" s="685"/>
      <c r="AO424" s="685"/>
      <c r="AP424" s="425"/>
      <c r="AQ424" s="685"/>
      <c r="AR424" s="685"/>
      <c r="AS424" s="685"/>
      <c r="AT424" s="685"/>
      <c r="AU424" s="685"/>
      <c r="AV424" s="685"/>
      <c r="AW424" s="685"/>
      <c r="AX424" s="685"/>
      <c r="AY424" s="685"/>
      <c r="AZ424" s="685"/>
      <c r="BA424" s="685"/>
      <c r="BB424" s="685"/>
      <c r="BC424" s="685"/>
      <c r="BD424" s="685"/>
      <c r="BE424" s="685"/>
      <c r="BF424" s="685"/>
      <c r="BG424" s="685"/>
      <c r="BH424" s="685"/>
      <c r="BI424" s="685"/>
      <c r="BJ424" s="685"/>
      <c r="BK424" s="685"/>
      <c r="BL424" s="685"/>
      <c r="BM424" s="685"/>
      <c r="BN424" s="685"/>
      <c r="BO424" s="685"/>
      <c r="BP424" s="685"/>
      <c r="BQ424" s="685"/>
      <c r="BR424" s="685"/>
      <c r="BS424" s="685"/>
      <c r="BT424" s="685"/>
      <c r="BU424" s="685"/>
      <c r="BW424" s="390"/>
      <c r="BX424" s="686"/>
      <c r="BY424" s="687"/>
      <c r="BZ424" s="687"/>
      <c r="CA424" s="687"/>
      <c r="CD424" s="390"/>
      <c r="CE424" s="390"/>
      <c r="CF424" s="390"/>
    </row>
    <row r="425" spans="3:84" s="380" customFormat="1" x14ac:dyDescent="0.25">
      <c r="C425" s="682"/>
      <c r="D425" s="683"/>
      <c r="F425" s="418"/>
      <c r="G425" s="418"/>
      <c r="H425" s="396"/>
      <c r="I425" s="418"/>
      <c r="J425" s="419"/>
      <c r="K425" s="419"/>
      <c r="L425" s="419"/>
      <c r="M425" s="419"/>
      <c r="N425" s="419"/>
      <c r="O425" s="419"/>
      <c r="P425" s="419"/>
      <c r="Q425" s="419"/>
      <c r="R425" s="419"/>
      <c r="S425" s="419"/>
      <c r="T425" s="419"/>
      <c r="U425" s="419"/>
      <c r="V425" s="419"/>
      <c r="W425" s="684"/>
      <c r="X425" s="684"/>
      <c r="Y425" s="684"/>
      <c r="Z425" s="684"/>
      <c r="AA425" s="685"/>
      <c r="AB425" s="685"/>
      <c r="AC425" s="685"/>
      <c r="AD425" s="685"/>
      <c r="AE425" s="685"/>
      <c r="AF425" s="685"/>
      <c r="AG425" s="685"/>
      <c r="AH425" s="685"/>
      <c r="AI425" s="685"/>
      <c r="AJ425" s="685"/>
      <c r="AK425" s="685"/>
      <c r="AL425" s="685"/>
      <c r="AM425" s="685"/>
      <c r="AN425" s="685"/>
      <c r="AO425" s="685"/>
      <c r="AP425" s="425"/>
      <c r="AQ425" s="685"/>
      <c r="AR425" s="685"/>
      <c r="AS425" s="685"/>
      <c r="AT425" s="685"/>
      <c r="AU425" s="685"/>
      <c r="AV425" s="685"/>
      <c r="AW425" s="685"/>
      <c r="AX425" s="685"/>
      <c r="AY425" s="685"/>
      <c r="AZ425" s="685"/>
      <c r="BA425" s="685"/>
      <c r="BB425" s="685"/>
      <c r="BC425" s="685"/>
      <c r="BD425" s="685"/>
      <c r="BE425" s="685"/>
      <c r="BF425" s="685"/>
      <c r="BG425" s="685"/>
      <c r="BH425" s="685"/>
      <c r="BI425" s="685"/>
      <c r="BJ425" s="685"/>
      <c r="BK425" s="685"/>
      <c r="BL425" s="685"/>
      <c r="BM425" s="685"/>
      <c r="BN425" s="685"/>
      <c r="BO425" s="685"/>
      <c r="BP425" s="685"/>
      <c r="BQ425" s="685"/>
      <c r="BR425" s="685"/>
      <c r="BS425" s="685"/>
      <c r="BT425" s="685"/>
      <c r="BU425" s="685"/>
      <c r="BW425" s="390"/>
      <c r="BX425" s="686"/>
      <c r="BY425" s="687"/>
      <c r="BZ425" s="687"/>
      <c r="CA425" s="687"/>
      <c r="CD425" s="390"/>
      <c r="CE425" s="390"/>
      <c r="CF425" s="390"/>
    </row>
    <row r="426" spans="3:84" s="380" customFormat="1" x14ac:dyDescent="0.25">
      <c r="C426" s="682"/>
      <c r="D426" s="683"/>
      <c r="F426" s="418"/>
      <c r="G426" s="418"/>
      <c r="H426" s="396"/>
      <c r="I426" s="418"/>
      <c r="J426" s="419"/>
      <c r="K426" s="419"/>
      <c r="L426" s="419"/>
      <c r="M426" s="419"/>
      <c r="N426" s="419"/>
      <c r="O426" s="419"/>
      <c r="P426" s="419"/>
      <c r="Q426" s="419"/>
      <c r="R426" s="419"/>
      <c r="S426" s="419"/>
      <c r="T426" s="419"/>
      <c r="U426" s="419"/>
      <c r="V426" s="419"/>
      <c r="W426" s="684"/>
      <c r="X426" s="684"/>
      <c r="Y426" s="684"/>
      <c r="Z426" s="684"/>
      <c r="AA426" s="685"/>
      <c r="AB426" s="685"/>
      <c r="AC426" s="685"/>
      <c r="AD426" s="685"/>
      <c r="AE426" s="685"/>
      <c r="AF426" s="685"/>
      <c r="AG426" s="685"/>
      <c r="AH426" s="685"/>
      <c r="AI426" s="685"/>
      <c r="AJ426" s="685"/>
      <c r="AK426" s="685"/>
      <c r="AL426" s="685"/>
      <c r="AM426" s="685"/>
      <c r="AN426" s="685"/>
      <c r="AO426" s="685"/>
      <c r="AP426" s="425"/>
      <c r="AQ426" s="685"/>
      <c r="AR426" s="685"/>
      <c r="AS426" s="685"/>
      <c r="AT426" s="685"/>
      <c r="AU426" s="685"/>
      <c r="AV426" s="685"/>
      <c r="AW426" s="685"/>
      <c r="AX426" s="685"/>
      <c r="AY426" s="685"/>
      <c r="AZ426" s="685"/>
      <c r="BA426" s="685"/>
      <c r="BB426" s="685"/>
      <c r="BC426" s="685"/>
      <c r="BD426" s="685"/>
      <c r="BE426" s="685"/>
      <c r="BF426" s="685"/>
      <c r="BG426" s="685"/>
      <c r="BH426" s="685"/>
      <c r="BI426" s="685"/>
      <c r="BJ426" s="685"/>
      <c r="BK426" s="685"/>
      <c r="BL426" s="685"/>
      <c r="BM426" s="685"/>
      <c r="BN426" s="685"/>
      <c r="BO426" s="685"/>
      <c r="BP426" s="685"/>
      <c r="BQ426" s="685"/>
      <c r="BR426" s="685"/>
      <c r="BS426" s="685"/>
      <c r="BT426" s="685"/>
      <c r="BU426" s="685"/>
      <c r="BW426" s="390"/>
      <c r="BX426" s="686"/>
      <c r="BY426" s="687"/>
      <c r="BZ426" s="687"/>
      <c r="CA426" s="687"/>
      <c r="CD426" s="390"/>
      <c r="CE426" s="390"/>
      <c r="CF426" s="390"/>
    </row>
    <row r="427" spans="3:84" s="380" customFormat="1" x14ac:dyDescent="0.25">
      <c r="C427" s="682"/>
      <c r="D427" s="683"/>
      <c r="F427" s="418"/>
      <c r="G427" s="418"/>
      <c r="H427" s="396"/>
      <c r="I427" s="418"/>
      <c r="J427" s="419"/>
      <c r="K427" s="419"/>
      <c r="L427" s="419"/>
      <c r="M427" s="419"/>
      <c r="N427" s="419"/>
      <c r="O427" s="419"/>
      <c r="P427" s="419"/>
      <c r="Q427" s="419"/>
      <c r="R427" s="419"/>
      <c r="S427" s="419"/>
      <c r="T427" s="419"/>
      <c r="U427" s="419"/>
      <c r="V427" s="419"/>
      <c r="W427" s="684"/>
      <c r="X427" s="684"/>
      <c r="Y427" s="684"/>
      <c r="Z427" s="684"/>
      <c r="AA427" s="685"/>
      <c r="AB427" s="685"/>
      <c r="AC427" s="685"/>
      <c r="AD427" s="685"/>
      <c r="AE427" s="685"/>
      <c r="AF427" s="685"/>
      <c r="AG427" s="685"/>
      <c r="AH427" s="685"/>
      <c r="AI427" s="685"/>
      <c r="AJ427" s="685"/>
      <c r="AK427" s="685"/>
      <c r="AL427" s="685"/>
      <c r="AM427" s="685"/>
      <c r="AN427" s="685"/>
      <c r="AO427" s="685"/>
      <c r="AP427" s="425"/>
      <c r="AQ427" s="685"/>
      <c r="AR427" s="685"/>
      <c r="AS427" s="685"/>
      <c r="AT427" s="685"/>
      <c r="AU427" s="685"/>
      <c r="AV427" s="685"/>
      <c r="AW427" s="685"/>
      <c r="AX427" s="685"/>
      <c r="AY427" s="685"/>
      <c r="AZ427" s="685"/>
      <c r="BA427" s="685"/>
      <c r="BB427" s="685"/>
      <c r="BC427" s="685"/>
      <c r="BD427" s="685"/>
      <c r="BE427" s="685"/>
      <c r="BF427" s="685"/>
      <c r="BG427" s="685"/>
      <c r="BH427" s="685"/>
      <c r="BI427" s="685"/>
      <c r="BJ427" s="685"/>
      <c r="BK427" s="685"/>
      <c r="BL427" s="685"/>
      <c r="BM427" s="685"/>
      <c r="BN427" s="685"/>
      <c r="BO427" s="685"/>
      <c r="BP427" s="685"/>
      <c r="BQ427" s="685"/>
      <c r="BR427" s="685"/>
      <c r="BS427" s="685"/>
      <c r="BT427" s="685"/>
      <c r="BU427" s="685"/>
      <c r="BW427" s="390"/>
      <c r="BX427" s="686"/>
      <c r="BY427" s="687"/>
      <c r="BZ427" s="687"/>
      <c r="CA427" s="687"/>
      <c r="CD427" s="390"/>
      <c r="CE427" s="390"/>
      <c r="CF427" s="390"/>
    </row>
    <row r="428" spans="3:84" s="380" customFormat="1" x14ac:dyDescent="0.25">
      <c r="C428" s="682"/>
      <c r="D428" s="683"/>
      <c r="F428" s="418"/>
      <c r="G428" s="418"/>
      <c r="H428" s="396"/>
      <c r="I428" s="418"/>
      <c r="J428" s="419"/>
      <c r="K428" s="419"/>
      <c r="L428" s="419"/>
      <c r="M428" s="419"/>
      <c r="N428" s="419"/>
      <c r="O428" s="419"/>
      <c r="P428" s="419"/>
      <c r="Q428" s="419"/>
      <c r="R428" s="419"/>
      <c r="S428" s="419"/>
      <c r="T428" s="419"/>
      <c r="U428" s="419"/>
      <c r="V428" s="419"/>
      <c r="W428" s="684"/>
      <c r="X428" s="684"/>
      <c r="Y428" s="684"/>
      <c r="Z428" s="684"/>
      <c r="AA428" s="685"/>
      <c r="AB428" s="685"/>
      <c r="AC428" s="685"/>
      <c r="AD428" s="685"/>
      <c r="AE428" s="685"/>
      <c r="AF428" s="685"/>
      <c r="AG428" s="685"/>
      <c r="AH428" s="685"/>
      <c r="AI428" s="685"/>
      <c r="AJ428" s="685"/>
      <c r="AK428" s="685"/>
      <c r="AL428" s="685"/>
      <c r="AM428" s="685"/>
      <c r="AN428" s="685"/>
      <c r="AO428" s="685"/>
      <c r="AP428" s="425"/>
      <c r="AQ428" s="685"/>
      <c r="AR428" s="685"/>
      <c r="AS428" s="685"/>
      <c r="AT428" s="685"/>
      <c r="AU428" s="685"/>
      <c r="AV428" s="685"/>
      <c r="AW428" s="685"/>
      <c r="AX428" s="685"/>
      <c r="AY428" s="685"/>
      <c r="AZ428" s="685"/>
      <c r="BA428" s="685"/>
      <c r="BB428" s="685"/>
      <c r="BC428" s="685"/>
      <c r="BD428" s="685"/>
      <c r="BE428" s="685"/>
      <c r="BF428" s="685"/>
      <c r="BG428" s="685"/>
      <c r="BH428" s="685"/>
      <c r="BI428" s="685"/>
      <c r="BJ428" s="685"/>
      <c r="BK428" s="685"/>
      <c r="BL428" s="685"/>
      <c r="BM428" s="685"/>
      <c r="BN428" s="685"/>
      <c r="BO428" s="685"/>
      <c r="BP428" s="685"/>
      <c r="BQ428" s="685"/>
      <c r="BR428" s="685"/>
      <c r="BS428" s="685"/>
      <c r="BT428" s="685"/>
      <c r="BU428" s="685"/>
      <c r="BW428" s="390"/>
      <c r="BX428" s="686"/>
      <c r="BY428" s="687"/>
      <c r="BZ428" s="687"/>
      <c r="CA428" s="687"/>
      <c r="CD428" s="390"/>
      <c r="CE428" s="390"/>
      <c r="CF428" s="390"/>
    </row>
    <row r="429" spans="3:84" s="380" customFormat="1" x14ac:dyDescent="0.25">
      <c r="C429" s="682"/>
      <c r="D429" s="683"/>
      <c r="F429" s="418"/>
      <c r="G429" s="418"/>
      <c r="H429" s="396"/>
      <c r="I429" s="418"/>
      <c r="J429" s="419"/>
      <c r="K429" s="419"/>
      <c r="L429" s="419"/>
      <c r="M429" s="419"/>
      <c r="N429" s="419"/>
      <c r="O429" s="419"/>
      <c r="P429" s="419"/>
      <c r="Q429" s="419"/>
      <c r="R429" s="419"/>
      <c r="S429" s="419"/>
      <c r="T429" s="419"/>
      <c r="U429" s="419"/>
      <c r="V429" s="419"/>
      <c r="W429" s="684"/>
      <c r="X429" s="684"/>
      <c r="Y429" s="684"/>
      <c r="Z429" s="684"/>
      <c r="AA429" s="685"/>
      <c r="AB429" s="685"/>
      <c r="AC429" s="685"/>
      <c r="AD429" s="685"/>
      <c r="AE429" s="685"/>
      <c r="AF429" s="685"/>
      <c r="AG429" s="685"/>
      <c r="AH429" s="685"/>
      <c r="AI429" s="685"/>
      <c r="AJ429" s="685"/>
      <c r="AK429" s="685"/>
      <c r="AL429" s="685"/>
      <c r="AM429" s="685"/>
      <c r="AN429" s="685"/>
      <c r="AO429" s="685"/>
      <c r="AP429" s="425"/>
      <c r="AQ429" s="685"/>
      <c r="AR429" s="685"/>
      <c r="AS429" s="685"/>
      <c r="AT429" s="685"/>
      <c r="AU429" s="685"/>
      <c r="AV429" s="685"/>
      <c r="AW429" s="685"/>
      <c r="AX429" s="685"/>
      <c r="AY429" s="685"/>
      <c r="AZ429" s="685"/>
      <c r="BA429" s="685"/>
      <c r="BB429" s="685"/>
      <c r="BC429" s="685"/>
      <c r="BD429" s="685"/>
      <c r="BE429" s="685"/>
      <c r="BF429" s="685"/>
      <c r="BG429" s="685"/>
      <c r="BH429" s="685"/>
      <c r="BI429" s="685"/>
      <c r="BJ429" s="685"/>
      <c r="BK429" s="685"/>
      <c r="BL429" s="685"/>
      <c r="BM429" s="685"/>
      <c r="BN429" s="685"/>
      <c r="BO429" s="685"/>
      <c r="BP429" s="685"/>
      <c r="BQ429" s="685"/>
      <c r="BR429" s="685"/>
      <c r="BS429" s="685"/>
      <c r="BT429" s="685"/>
      <c r="BU429" s="685"/>
      <c r="BW429" s="390"/>
      <c r="BX429" s="686"/>
      <c r="BY429" s="687"/>
      <c r="BZ429" s="687"/>
      <c r="CA429" s="687"/>
      <c r="CD429" s="390"/>
      <c r="CE429" s="390"/>
      <c r="CF429" s="390"/>
    </row>
    <row r="430" spans="3:84" s="380" customFormat="1" x14ac:dyDescent="0.25">
      <c r="C430" s="682"/>
      <c r="D430" s="683"/>
      <c r="F430" s="418"/>
      <c r="G430" s="418"/>
      <c r="H430" s="396"/>
      <c r="I430" s="418"/>
      <c r="J430" s="419"/>
      <c r="K430" s="419"/>
      <c r="L430" s="419"/>
      <c r="M430" s="419"/>
      <c r="N430" s="419"/>
      <c r="O430" s="419"/>
      <c r="P430" s="419"/>
      <c r="Q430" s="419"/>
      <c r="R430" s="419"/>
      <c r="S430" s="419"/>
      <c r="T430" s="419"/>
      <c r="U430" s="419"/>
      <c r="V430" s="419"/>
      <c r="W430" s="684"/>
      <c r="X430" s="684"/>
      <c r="Y430" s="684"/>
      <c r="Z430" s="684"/>
      <c r="AA430" s="685"/>
      <c r="AB430" s="685"/>
      <c r="AC430" s="685"/>
      <c r="AD430" s="685"/>
      <c r="AE430" s="685"/>
      <c r="AF430" s="685"/>
      <c r="AG430" s="685"/>
      <c r="AH430" s="685"/>
      <c r="AI430" s="685"/>
      <c r="AJ430" s="685"/>
      <c r="AK430" s="685"/>
      <c r="AL430" s="685"/>
      <c r="AM430" s="685"/>
      <c r="AN430" s="685"/>
      <c r="AO430" s="685"/>
      <c r="AP430" s="425"/>
      <c r="AQ430" s="685"/>
      <c r="AR430" s="685"/>
      <c r="AS430" s="685"/>
      <c r="AT430" s="685"/>
      <c r="AU430" s="685"/>
      <c r="AV430" s="685"/>
      <c r="AW430" s="685"/>
      <c r="AX430" s="685"/>
      <c r="AY430" s="685"/>
      <c r="AZ430" s="685"/>
      <c r="BA430" s="685"/>
      <c r="BB430" s="685"/>
      <c r="BC430" s="685"/>
      <c r="BD430" s="685"/>
      <c r="BE430" s="685"/>
      <c r="BF430" s="685"/>
      <c r="BG430" s="685"/>
      <c r="BH430" s="685"/>
      <c r="BI430" s="685"/>
      <c r="BJ430" s="685"/>
      <c r="BK430" s="685"/>
      <c r="BL430" s="685"/>
      <c r="BM430" s="685"/>
      <c r="BN430" s="685"/>
      <c r="BO430" s="685"/>
      <c r="BP430" s="685"/>
      <c r="BQ430" s="685"/>
      <c r="BR430" s="685"/>
      <c r="BS430" s="685"/>
      <c r="BT430" s="685"/>
      <c r="BU430" s="685"/>
      <c r="BW430" s="390"/>
      <c r="BX430" s="686"/>
      <c r="BY430" s="687"/>
      <c r="BZ430" s="687"/>
      <c r="CA430" s="687"/>
      <c r="CD430" s="390"/>
      <c r="CE430" s="390"/>
      <c r="CF430" s="390"/>
    </row>
    <row r="431" spans="3:84" s="380" customFormat="1" x14ac:dyDescent="0.25">
      <c r="C431" s="682"/>
      <c r="D431" s="683"/>
      <c r="F431" s="418"/>
      <c r="G431" s="418"/>
      <c r="H431" s="396"/>
      <c r="I431" s="418"/>
      <c r="J431" s="419"/>
      <c r="K431" s="419"/>
      <c r="L431" s="419"/>
      <c r="M431" s="419"/>
      <c r="N431" s="419"/>
      <c r="O431" s="419"/>
      <c r="P431" s="419"/>
      <c r="Q431" s="419"/>
      <c r="R431" s="419"/>
      <c r="S431" s="419"/>
      <c r="T431" s="419"/>
      <c r="U431" s="419"/>
      <c r="V431" s="419"/>
      <c r="W431" s="684"/>
      <c r="X431" s="684"/>
      <c r="Y431" s="684"/>
      <c r="Z431" s="684"/>
      <c r="AA431" s="685"/>
      <c r="AB431" s="685"/>
      <c r="AC431" s="685"/>
      <c r="AD431" s="685"/>
      <c r="AE431" s="685"/>
      <c r="AF431" s="685"/>
      <c r="AG431" s="685"/>
      <c r="AH431" s="685"/>
      <c r="AI431" s="685"/>
      <c r="AJ431" s="685"/>
      <c r="AK431" s="685"/>
      <c r="AL431" s="685"/>
      <c r="AM431" s="685"/>
      <c r="AN431" s="685"/>
      <c r="AO431" s="685"/>
      <c r="AP431" s="425"/>
      <c r="AQ431" s="685"/>
      <c r="AR431" s="685"/>
      <c r="AS431" s="685"/>
      <c r="AT431" s="685"/>
      <c r="AU431" s="685"/>
      <c r="AV431" s="685"/>
      <c r="AW431" s="685"/>
      <c r="AX431" s="685"/>
      <c r="AY431" s="685"/>
      <c r="AZ431" s="685"/>
      <c r="BA431" s="685"/>
      <c r="BB431" s="685"/>
      <c r="BC431" s="685"/>
      <c r="BD431" s="685"/>
      <c r="BE431" s="685"/>
      <c r="BF431" s="685"/>
      <c r="BG431" s="685"/>
      <c r="BH431" s="685"/>
      <c r="BI431" s="685"/>
      <c r="BJ431" s="685"/>
      <c r="BK431" s="685"/>
      <c r="BL431" s="685"/>
      <c r="BM431" s="685"/>
      <c r="BN431" s="685"/>
      <c r="BO431" s="685"/>
      <c r="BP431" s="685"/>
      <c r="BQ431" s="685"/>
      <c r="BR431" s="685"/>
      <c r="BS431" s="685"/>
      <c r="BT431" s="685"/>
      <c r="BU431" s="685"/>
      <c r="BW431" s="390"/>
      <c r="BX431" s="686"/>
      <c r="BY431" s="687"/>
      <c r="BZ431" s="687"/>
      <c r="CA431" s="687"/>
      <c r="CD431" s="390"/>
      <c r="CE431" s="390"/>
      <c r="CF431" s="390"/>
    </row>
    <row r="432" spans="3:84" s="380" customFormat="1" x14ac:dyDescent="0.25">
      <c r="C432" s="682"/>
      <c r="D432" s="683"/>
      <c r="F432" s="418"/>
      <c r="G432" s="418"/>
      <c r="H432" s="396"/>
      <c r="I432" s="418"/>
      <c r="J432" s="419"/>
      <c r="K432" s="419"/>
      <c r="L432" s="419"/>
      <c r="M432" s="419"/>
      <c r="N432" s="419"/>
      <c r="O432" s="419"/>
      <c r="P432" s="419"/>
      <c r="Q432" s="419"/>
      <c r="R432" s="419"/>
      <c r="S432" s="419"/>
      <c r="T432" s="419"/>
      <c r="U432" s="419"/>
      <c r="V432" s="419"/>
      <c r="W432" s="684"/>
      <c r="X432" s="684"/>
      <c r="Y432" s="684"/>
      <c r="Z432" s="684"/>
      <c r="AA432" s="685"/>
      <c r="AB432" s="685"/>
      <c r="AC432" s="685"/>
      <c r="AD432" s="685"/>
      <c r="AE432" s="685"/>
      <c r="AF432" s="685"/>
      <c r="AG432" s="685"/>
      <c r="AH432" s="685"/>
      <c r="AI432" s="685"/>
      <c r="AJ432" s="685"/>
      <c r="AK432" s="685"/>
      <c r="AL432" s="685"/>
      <c r="AM432" s="685"/>
      <c r="AN432" s="685"/>
      <c r="AO432" s="685"/>
      <c r="AP432" s="425"/>
      <c r="AQ432" s="685"/>
      <c r="AR432" s="685"/>
      <c r="AS432" s="685"/>
      <c r="AT432" s="685"/>
      <c r="AU432" s="685"/>
      <c r="AV432" s="685"/>
      <c r="AW432" s="685"/>
      <c r="AX432" s="685"/>
      <c r="AY432" s="685"/>
      <c r="AZ432" s="685"/>
      <c r="BA432" s="685"/>
      <c r="BB432" s="685"/>
      <c r="BC432" s="685"/>
      <c r="BD432" s="685"/>
      <c r="BE432" s="685"/>
      <c r="BF432" s="685"/>
      <c r="BG432" s="685"/>
      <c r="BH432" s="685"/>
      <c r="BI432" s="685"/>
      <c r="BJ432" s="685"/>
      <c r="BK432" s="685"/>
      <c r="BL432" s="685"/>
      <c r="BM432" s="685"/>
      <c r="BN432" s="685"/>
      <c r="BO432" s="685"/>
      <c r="BP432" s="685"/>
      <c r="BQ432" s="685"/>
      <c r="BR432" s="685"/>
      <c r="BS432" s="685"/>
      <c r="BT432" s="685"/>
      <c r="BU432" s="685"/>
      <c r="BW432" s="390"/>
      <c r="BX432" s="686"/>
      <c r="BY432" s="687"/>
      <c r="BZ432" s="687"/>
      <c r="CA432" s="687"/>
      <c r="CD432" s="390"/>
      <c r="CE432" s="390"/>
      <c r="CF432" s="390"/>
    </row>
    <row r="433" spans="3:84" s="380" customFormat="1" x14ac:dyDescent="0.25">
      <c r="C433" s="682"/>
      <c r="D433" s="683"/>
      <c r="F433" s="418"/>
      <c r="G433" s="418"/>
      <c r="H433" s="396"/>
      <c r="I433" s="418"/>
      <c r="J433" s="419"/>
      <c r="K433" s="419"/>
      <c r="L433" s="419"/>
      <c r="M433" s="419"/>
      <c r="N433" s="419"/>
      <c r="O433" s="419"/>
      <c r="P433" s="419"/>
      <c r="Q433" s="419"/>
      <c r="R433" s="419"/>
      <c r="S433" s="419"/>
      <c r="T433" s="419"/>
      <c r="U433" s="419"/>
      <c r="V433" s="419"/>
      <c r="W433" s="684"/>
      <c r="X433" s="684"/>
      <c r="Y433" s="684"/>
      <c r="Z433" s="684"/>
      <c r="AA433" s="685"/>
      <c r="AB433" s="685"/>
      <c r="AC433" s="685"/>
      <c r="AD433" s="685"/>
      <c r="AE433" s="685"/>
      <c r="AF433" s="685"/>
      <c r="AG433" s="685"/>
      <c r="AH433" s="685"/>
      <c r="AI433" s="685"/>
      <c r="AJ433" s="685"/>
      <c r="AK433" s="685"/>
      <c r="AL433" s="685"/>
      <c r="AM433" s="685"/>
      <c r="AN433" s="685"/>
      <c r="AO433" s="685"/>
      <c r="AP433" s="425"/>
      <c r="AQ433" s="685"/>
      <c r="AR433" s="685"/>
      <c r="AS433" s="685"/>
      <c r="AT433" s="685"/>
      <c r="AU433" s="685"/>
      <c r="AV433" s="685"/>
      <c r="AW433" s="685"/>
      <c r="AX433" s="685"/>
      <c r="AY433" s="685"/>
      <c r="AZ433" s="685"/>
      <c r="BA433" s="685"/>
      <c r="BB433" s="685"/>
      <c r="BC433" s="685"/>
      <c r="BD433" s="685"/>
      <c r="BE433" s="685"/>
      <c r="BF433" s="685"/>
      <c r="BG433" s="685"/>
      <c r="BH433" s="685"/>
      <c r="BI433" s="685"/>
      <c r="BJ433" s="685"/>
      <c r="BK433" s="685"/>
      <c r="BL433" s="685"/>
      <c r="BM433" s="685"/>
      <c r="BN433" s="685"/>
      <c r="BO433" s="685"/>
      <c r="BP433" s="685"/>
      <c r="BQ433" s="685"/>
      <c r="BR433" s="685"/>
      <c r="BS433" s="685"/>
      <c r="BT433" s="685"/>
      <c r="BU433" s="685"/>
      <c r="BW433" s="390"/>
      <c r="BX433" s="686"/>
      <c r="BY433" s="687"/>
      <c r="BZ433" s="687"/>
      <c r="CA433" s="687"/>
      <c r="CD433" s="390"/>
      <c r="CE433" s="390"/>
      <c r="CF433" s="390"/>
    </row>
    <row r="434" spans="3:84" s="380" customFormat="1" x14ac:dyDescent="0.25">
      <c r="C434" s="682"/>
      <c r="D434" s="683"/>
      <c r="F434" s="418"/>
      <c r="G434" s="418"/>
      <c r="H434" s="396"/>
      <c r="I434" s="418"/>
      <c r="J434" s="419"/>
      <c r="K434" s="419"/>
      <c r="L434" s="419"/>
      <c r="M434" s="419"/>
      <c r="N434" s="419"/>
      <c r="O434" s="419"/>
      <c r="P434" s="419"/>
      <c r="Q434" s="419"/>
      <c r="R434" s="419"/>
      <c r="S434" s="419"/>
      <c r="T434" s="419"/>
      <c r="U434" s="419"/>
      <c r="V434" s="419"/>
      <c r="W434" s="684"/>
      <c r="X434" s="684"/>
      <c r="Y434" s="684"/>
      <c r="Z434" s="684"/>
      <c r="AA434" s="685"/>
      <c r="AB434" s="685"/>
      <c r="AC434" s="685"/>
      <c r="AD434" s="685"/>
      <c r="AE434" s="685"/>
      <c r="AF434" s="685"/>
      <c r="AG434" s="685"/>
      <c r="AH434" s="685"/>
      <c r="AI434" s="685"/>
      <c r="AJ434" s="685"/>
      <c r="AK434" s="685"/>
      <c r="AL434" s="685"/>
      <c r="AM434" s="685"/>
      <c r="AN434" s="685"/>
      <c r="AO434" s="685"/>
      <c r="AP434" s="425"/>
      <c r="AQ434" s="685"/>
      <c r="AR434" s="685"/>
      <c r="AS434" s="685"/>
      <c r="AT434" s="685"/>
      <c r="AU434" s="685"/>
      <c r="AV434" s="685"/>
      <c r="AW434" s="685"/>
      <c r="AX434" s="685"/>
      <c r="AY434" s="685"/>
      <c r="AZ434" s="685"/>
      <c r="BA434" s="685"/>
      <c r="BB434" s="685"/>
      <c r="BC434" s="685"/>
      <c r="BD434" s="685"/>
      <c r="BE434" s="685"/>
      <c r="BF434" s="685"/>
      <c r="BG434" s="685"/>
      <c r="BH434" s="685"/>
      <c r="BI434" s="685"/>
      <c r="BJ434" s="685"/>
      <c r="BK434" s="685"/>
      <c r="BL434" s="685"/>
      <c r="BM434" s="685"/>
      <c r="BN434" s="685"/>
      <c r="BO434" s="685"/>
      <c r="BP434" s="685"/>
      <c r="BQ434" s="685"/>
      <c r="BR434" s="685"/>
      <c r="BS434" s="685"/>
      <c r="BT434" s="685"/>
      <c r="BU434" s="685"/>
      <c r="BW434" s="390"/>
      <c r="BX434" s="686"/>
      <c r="BY434" s="687"/>
      <c r="BZ434" s="687"/>
      <c r="CA434" s="687"/>
      <c r="CD434" s="390"/>
      <c r="CE434" s="390"/>
      <c r="CF434" s="390"/>
    </row>
    <row r="435" spans="3:84" s="380" customFormat="1" x14ac:dyDescent="0.25">
      <c r="C435" s="682"/>
      <c r="D435" s="683"/>
      <c r="F435" s="418"/>
      <c r="G435" s="418"/>
      <c r="H435" s="396"/>
      <c r="I435" s="418"/>
      <c r="J435" s="419"/>
      <c r="K435" s="419"/>
      <c r="L435" s="419"/>
      <c r="M435" s="419"/>
      <c r="N435" s="419"/>
      <c r="O435" s="419"/>
      <c r="P435" s="419"/>
      <c r="Q435" s="419"/>
      <c r="R435" s="419"/>
      <c r="S435" s="419"/>
      <c r="T435" s="419"/>
      <c r="U435" s="419"/>
      <c r="V435" s="419"/>
      <c r="W435" s="684"/>
      <c r="X435" s="684"/>
      <c r="Y435" s="684"/>
      <c r="Z435" s="684"/>
      <c r="AA435" s="685"/>
      <c r="AB435" s="685"/>
      <c r="AC435" s="685"/>
      <c r="AD435" s="685"/>
      <c r="AE435" s="685"/>
      <c r="AF435" s="685"/>
      <c r="AG435" s="685"/>
      <c r="AH435" s="685"/>
      <c r="AI435" s="685"/>
      <c r="AJ435" s="685"/>
      <c r="AK435" s="685"/>
      <c r="AL435" s="685"/>
      <c r="AM435" s="685"/>
      <c r="AN435" s="685"/>
      <c r="AO435" s="685"/>
      <c r="AP435" s="425"/>
      <c r="AQ435" s="685"/>
      <c r="AR435" s="685"/>
      <c r="AS435" s="685"/>
      <c r="AT435" s="685"/>
      <c r="AU435" s="685"/>
      <c r="AV435" s="685"/>
      <c r="AW435" s="685"/>
      <c r="AX435" s="685"/>
      <c r="AY435" s="685"/>
      <c r="AZ435" s="685"/>
      <c r="BA435" s="685"/>
      <c r="BB435" s="685"/>
      <c r="BC435" s="685"/>
      <c r="BD435" s="685"/>
      <c r="BE435" s="685"/>
      <c r="BF435" s="685"/>
      <c r="BG435" s="685"/>
      <c r="BH435" s="685"/>
      <c r="BI435" s="685"/>
      <c r="BJ435" s="685"/>
      <c r="BK435" s="685"/>
      <c r="BL435" s="685"/>
      <c r="BM435" s="685"/>
      <c r="BN435" s="685"/>
      <c r="BO435" s="685"/>
      <c r="BP435" s="685"/>
      <c r="BQ435" s="685"/>
      <c r="BR435" s="685"/>
      <c r="BS435" s="685"/>
      <c r="BT435" s="685"/>
      <c r="BU435" s="685"/>
      <c r="BW435" s="390"/>
      <c r="BX435" s="686"/>
      <c r="BY435" s="687"/>
      <c r="BZ435" s="687"/>
      <c r="CA435" s="687"/>
      <c r="CD435" s="390"/>
      <c r="CE435" s="390"/>
      <c r="CF435" s="390"/>
    </row>
    <row r="436" spans="3:84" s="380" customFormat="1" x14ac:dyDescent="0.25">
      <c r="C436" s="682"/>
      <c r="D436" s="683"/>
      <c r="F436" s="418"/>
      <c r="G436" s="418"/>
      <c r="H436" s="396"/>
      <c r="I436" s="418"/>
      <c r="J436" s="419"/>
      <c r="K436" s="419"/>
      <c r="L436" s="419"/>
      <c r="M436" s="419"/>
      <c r="N436" s="419"/>
      <c r="O436" s="419"/>
      <c r="P436" s="419"/>
      <c r="Q436" s="419"/>
      <c r="R436" s="419"/>
      <c r="S436" s="419"/>
      <c r="T436" s="419"/>
      <c r="U436" s="419"/>
      <c r="V436" s="419"/>
      <c r="W436" s="684"/>
      <c r="X436" s="684"/>
      <c r="Y436" s="684"/>
      <c r="Z436" s="684"/>
      <c r="AA436" s="685"/>
      <c r="AB436" s="685"/>
      <c r="AC436" s="685"/>
      <c r="AD436" s="685"/>
      <c r="AE436" s="685"/>
      <c r="AF436" s="685"/>
      <c r="AG436" s="685"/>
      <c r="AH436" s="685"/>
      <c r="AI436" s="685"/>
      <c r="AJ436" s="685"/>
      <c r="AK436" s="685"/>
      <c r="AL436" s="685"/>
      <c r="AM436" s="685"/>
      <c r="AN436" s="685"/>
      <c r="AO436" s="685"/>
      <c r="AP436" s="425"/>
      <c r="AQ436" s="685"/>
      <c r="AR436" s="685"/>
      <c r="AS436" s="685"/>
      <c r="AT436" s="685"/>
      <c r="AU436" s="685"/>
      <c r="AV436" s="685"/>
      <c r="AW436" s="685"/>
      <c r="AX436" s="685"/>
      <c r="AY436" s="685"/>
      <c r="AZ436" s="685"/>
      <c r="BA436" s="685"/>
      <c r="BB436" s="685"/>
      <c r="BC436" s="685"/>
      <c r="BD436" s="685"/>
      <c r="BE436" s="685"/>
      <c r="BF436" s="685"/>
      <c r="BG436" s="685"/>
      <c r="BH436" s="685"/>
      <c r="BI436" s="685"/>
      <c r="BJ436" s="685"/>
      <c r="BK436" s="685"/>
      <c r="BL436" s="685"/>
      <c r="BM436" s="685"/>
      <c r="BN436" s="685"/>
      <c r="BO436" s="685"/>
      <c r="BP436" s="685"/>
      <c r="BQ436" s="685"/>
      <c r="BR436" s="685"/>
      <c r="BS436" s="685"/>
      <c r="BT436" s="685"/>
      <c r="BU436" s="685"/>
      <c r="BW436" s="390"/>
      <c r="BX436" s="686"/>
      <c r="BY436" s="687"/>
      <c r="BZ436" s="687"/>
      <c r="CA436" s="687"/>
      <c r="CD436" s="390"/>
      <c r="CE436" s="390"/>
      <c r="CF436" s="390"/>
    </row>
    <row r="437" spans="3:84" s="380" customFormat="1" x14ac:dyDescent="0.25">
      <c r="C437" s="682"/>
      <c r="D437" s="683"/>
      <c r="F437" s="418"/>
      <c r="G437" s="418"/>
      <c r="H437" s="396"/>
      <c r="I437" s="418"/>
      <c r="J437" s="419"/>
      <c r="K437" s="419"/>
      <c r="L437" s="419"/>
      <c r="M437" s="419"/>
      <c r="N437" s="419"/>
      <c r="O437" s="419"/>
      <c r="P437" s="419"/>
      <c r="Q437" s="419"/>
      <c r="R437" s="419"/>
      <c r="S437" s="419"/>
      <c r="T437" s="419"/>
      <c r="U437" s="419"/>
      <c r="V437" s="419"/>
      <c r="W437" s="684"/>
      <c r="X437" s="684"/>
      <c r="Y437" s="684"/>
      <c r="Z437" s="684"/>
      <c r="AA437" s="685"/>
      <c r="AB437" s="685"/>
      <c r="AC437" s="685"/>
      <c r="AD437" s="685"/>
      <c r="AE437" s="685"/>
      <c r="AF437" s="685"/>
      <c r="AG437" s="685"/>
      <c r="AH437" s="685"/>
      <c r="AI437" s="685"/>
      <c r="AJ437" s="685"/>
      <c r="AK437" s="685"/>
      <c r="AL437" s="685"/>
      <c r="AM437" s="685"/>
      <c r="AN437" s="685"/>
      <c r="AO437" s="685"/>
      <c r="AP437" s="425"/>
      <c r="AQ437" s="685"/>
      <c r="AR437" s="685"/>
      <c r="AS437" s="685"/>
      <c r="AT437" s="685"/>
      <c r="AU437" s="685"/>
      <c r="AV437" s="685"/>
      <c r="AW437" s="685"/>
      <c r="AX437" s="685"/>
      <c r="AY437" s="685"/>
      <c r="AZ437" s="685"/>
      <c r="BA437" s="685"/>
      <c r="BB437" s="685"/>
      <c r="BC437" s="685"/>
      <c r="BD437" s="685"/>
      <c r="BE437" s="685"/>
      <c r="BF437" s="685"/>
      <c r="BG437" s="685"/>
      <c r="BH437" s="685"/>
      <c r="BI437" s="685"/>
      <c r="BJ437" s="685"/>
      <c r="BK437" s="685"/>
      <c r="BL437" s="685"/>
      <c r="BM437" s="685"/>
      <c r="BN437" s="685"/>
      <c r="BO437" s="685"/>
      <c r="BP437" s="685"/>
      <c r="BQ437" s="685"/>
      <c r="BR437" s="685"/>
      <c r="BS437" s="685"/>
      <c r="BT437" s="685"/>
      <c r="BU437" s="685"/>
      <c r="BW437" s="390"/>
      <c r="BX437" s="686"/>
      <c r="BY437" s="687"/>
      <c r="BZ437" s="687"/>
      <c r="CA437" s="687"/>
      <c r="CD437" s="390"/>
      <c r="CE437" s="390"/>
      <c r="CF437" s="390"/>
    </row>
    <row r="438" spans="3:84" s="380" customFormat="1" x14ac:dyDescent="0.25">
      <c r="C438" s="682"/>
      <c r="D438" s="683"/>
      <c r="F438" s="418"/>
      <c r="G438" s="418"/>
      <c r="H438" s="396"/>
      <c r="I438" s="418"/>
      <c r="J438" s="419"/>
      <c r="K438" s="419"/>
      <c r="L438" s="419"/>
      <c r="M438" s="419"/>
      <c r="N438" s="419"/>
      <c r="O438" s="419"/>
      <c r="P438" s="419"/>
      <c r="Q438" s="419"/>
      <c r="R438" s="419"/>
      <c r="S438" s="419"/>
      <c r="T438" s="419"/>
      <c r="U438" s="419"/>
      <c r="V438" s="419"/>
      <c r="W438" s="684"/>
      <c r="X438" s="684"/>
      <c r="Y438" s="684"/>
      <c r="Z438" s="684"/>
      <c r="AA438" s="685"/>
      <c r="AB438" s="685"/>
      <c r="AC438" s="685"/>
      <c r="AD438" s="685"/>
      <c r="AE438" s="685"/>
      <c r="AF438" s="685"/>
      <c r="AG438" s="685"/>
      <c r="AH438" s="685"/>
      <c r="AI438" s="685"/>
      <c r="AJ438" s="685"/>
      <c r="AK438" s="685"/>
      <c r="AL438" s="685"/>
      <c r="AM438" s="685"/>
      <c r="AN438" s="685"/>
      <c r="AO438" s="685"/>
      <c r="AP438" s="425"/>
      <c r="AQ438" s="685"/>
      <c r="AR438" s="685"/>
      <c r="AS438" s="685"/>
      <c r="AT438" s="685"/>
      <c r="AU438" s="685"/>
      <c r="AV438" s="685"/>
      <c r="AW438" s="685"/>
      <c r="AX438" s="685"/>
      <c r="AY438" s="685"/>
      <c r="AZ438" s="685"/>
      <c r="BA438" s="685"/>
      <c r="BB438" s="685"/>
      <c r="BC438" s="685"/>
      <c r="BD438" s="685"/>
      <c r="BE438" s="685"/>
      <c r="BF438" s="685"/>
      <c r="BG438" s="685"/>
      <c r="BH438" s="685"/>
      <c r="BI438" s="685"/>
      <c r="BJ438" s="685"/>
      <c r="BK438" s="685"/>
      <c r="BL438" s="685"/>
      <c r="BM438" s="685"/>
      <c r="BN438" s="685"/>
      <c r="BO438" s="685"/>
      <c r="BP438" s="685"/>
      <c r="BQ438" s="685"/>
      <c r="BR438" s="685"/>
      <c r="BS438" s="685"/>
      <c r="BT438" s="685"/>
      <c r="BU438" s="685"/>
      <c r="BW438" s="390"/>
      <c r="BX438" s="686"/>
      <c r="BY438" s="687"/>
      <c r="BZ438" s="687"/>
      <c r="CA438" s="687"/>
      <c r="CD438" s="390"/>
      <c r="CE438" s="390"/>
      <c r="CF438" s="390"/>
    </row>
    <row r="439" spans="3:84" s="380" customFormat="1" x14ac:dyDescent="0.25">
      <c r="C439" s="682"/>
      <c r="D439" s="683"/>
      <c r="F439" s="418"/>
      <c r="G439" s="418"/>
      <c r="H439" s="396"/>
      <c r="I439" s="418"/>
      <c r="J439" s="419"/>
      <c r="K439" s="419"/>
      <c r="L439" s="419"/>
      <c r="M439" s="419"/>
      <c r="N439" s="419"/>
      <c r="O439" s="419"/>
      <c r="P439" s="419"/>
      <c r="Q439" s="419"/>
      <c r="R439" s="419"/>
      <c r="S439" s="419"/>
      <c r="T439" s="419"/>
      <c r="U439" s="419"/>
      <c r="V439" s="419"/>
      <c r="W439" s="684"/>
      <c r="X439" s="684"/>
      <c r="Y439" s="684"/>
      <c r="Z439" s="684"/>
      <c r="AA439" s="685"/>
      <c r="AB439" s="685"/>
      <c r="AC439" s="685"/>
      <c r="AD439" s="685"/>
      <c r="AE439" s="685"/>
      <c r="AF439" s="685"/>
      <c r="AG439" s="685"/>
      <c r="AH439" s="685"/>
      <c r="AI439" s="685"/>
      <c r="AJ439" s="685"/>
      <c r="AK439" s="685"/>
      <c r="AL439" s="685"/>
      <c r="AM439" s="685"/>
      <c r="AN439" s="685"/>
      <c r="AO439" s="685"/>
      <c r="AP439" s="425"/>
      <c r="AQ439" s="685"/>
      <c r="AR439" s="685"/>
      <c r="AS439" s="685"/>
      <c r="AT439" s="685"/>
      <c r="AU439" s="685"/>
      <c r="AV439" s="685"/>
      <c r="AW439" s="685"/>
      <c r="AX439" s="685"/>
      <c r="AY439" s="685"/>
      <c r="AZ439" s="685"/>
      <c r="BA439" s="685"/>
      <c r="BB439" s="685"/>
      <c r="BC439" s="685"/>
      <c r="BD439" s="685"/>
      <c r="BE439" s="685"/>
      <c r="BF439" s="685"/>
      <c r="BG439" s="685"/>
      <c r="BH439" s="685"/>
      <c r="BI439" s="685"/>
      <c r="BJ439" s="685"/>
      <c r="BK439" s="685"/>
      <c r="BL439" s="685"/>
      <c r="BM439" s="685"/>
      <c r="BN439" s="685"/>
      <c r="BO439" s="685"/>
      <c r="BP439" s="685"/>
      <c r="BQ439" s="685"/>
      <c r="BR439" s="685"/>
      <c r="BS439" s="685"/>
      <c r="BT439" s="685"/>
      <c r="BU439" s="685"/>
      <c r="BW439" s="390"/>
      <c r="BX439" s="686"/>
      <c r="BY439" s="687"/>
      <c r="BZ439" s="687"/>
      <c r="CA439" s="687"/>
      <c r="CD439" s="390"/>
      <c r="CE439" s="390"/>
      <c r="CF439" s="390"/>
    </row>
    <row r="440" spans="3:84" s="380" customFormat="1" x14ac:dyDescent="0.25">
      <c r="C440" s="682"/>
      <c r="D440" s="683"/>
      <c r="F440" s="418"/>
      <c r="G440" s="418"/>
      <c r="H440" s="396"/>
      <c r="I440" s="418"/>
      <c r="J440" s="419"/>
      <c r="K440" s="419"/>
      <c r="L440" s="419"/>
      <c r="M440" s="419"/>
      <c r="N440" s="419"/>
      <c r="O440" s="419"/>
      <c r="P440" s="419"/>
      <c r="Q440" s="419"/>
      <c r="R440" s="419"/>
      <c r="S440" s="419"/>
      <c r="T440" s="419"/>
      <c r="U440" s="419"/>
      <c r="V440" s="419"/>
      <c r="W440" s="684"/>
      <c r="X440" s="684"/>
      <c r="Y440" s="684"/>
      <c r="Z440" s="684"/>
      <c r="AA440" s="685"/>
      <c r="AB440" s="685"/>
      <c r="AC440" s="685"/>
      <c r="AD440" s="685"/>
      <c r="AE440" s="685"/>
      <c r="AF440" s="685"/>
      <c r="AG440" s="685"/>
      <c r="AH440" s="685"/>
      <c r="AI440" s="685"/>
      <c r="AJ440" s="685"/>
      <c r="AK440" s="685"/>
      <c r="AL440" s="685"/>
      <c r="AM440" s="685"/>
      <c r="AN440" s="685"/>
      <c r="AO440" s="685"/>
      <c r="AP440" s="425"/>
      <c r="AQ440" s="685"/>
      <c r="AR440" s="685"/>
      <c r="AS440" s="685"/>
      <c r="AT440" s="685"/>
      <c r="AU440" s="685"/>
      <c r="AV440" s="685"/>
      <c r="AW440" s="685"/>
      <c r="AX440" s="685"/>
      <c r="AY440" s="685"/>
      <c r="AZ440" s="685"/>
      <c r="BA440" s="685"/>
      <c r="BB440" s="685"/>
      <c r="BC440" s="685"/>
      <c r="BD440" s="685"/>
      <c r="BE440" s="685"/>
      <c r="BF440" s="685"/>
      <c r="BG440" s="685"/>
      <c r="BH440" s="685"/>
      <c r="BI440" s="685"/>
      <c r="BJ440" s="685"/>
      <c r="BK440" s="685"/>
      <c r="BL440" s="685"/>
      <c r="BM440" s="685"/>
      <c r="BN440" s="685"/>
      <c r="BO440" s="685"/>
      <c r="BP440" s="685"/>
      <c r="BQ440" s="685"/>
      <c r="BR440" s="685"/>
      <c r="BS440" s="685"/>
      <c r="BT440" s="685"/>
      <c r="BU440" s="685"/>
      <c r="BW440" s="390"/>
      <c r="BX440" s="686"/>
      <c r="BY440" s="687"/>
      <c r="BZ440" s="687"/>
      <c r="CA440" s="687"/>
      <c r="CD440" s="390"/>
      <c r="CE440" s="390"/>
      <c r="CF440" s="390"/>
    </row>
  </sheetData>
  <sheetProtection algorithmName="SHA-512" hashValue="8S9lEM4UtYpkp/Tj+eJqJEO5ov0Sf+9fhX/a2sSidtWpZGbFuA45Sbe7VIe9r9raCN2TUjyX7gW9Rps1c4M+Rw==" saltValue="8SvkgBo17vWmbci1qSsqJQ==" spinCount="100000" sheet="1" objects="1" scenarios="1" selectLockedCells="1"/>
  <mergeCells count="7">
    <mergeCell ref="BY7:CA7"/>
    <mergeCell ref="AD143:AF143"/>
    <mergeCell ref="D6:E6"/>
    <mergeCell ref="AQ5:BA5"/>
    <mergeCell ref="BB5:BI5"/>
    <mergeCell ref="BM5:BU5"/>
    <mergeCell ref="BY6:CA6"/>
  </mergeCells>
  <conditionalFormatting sqref="BX9:CA176">
    <cfRule type="expression" dxfId="2055" priority="12">
      <formula>$BZ9=3</formula>
    </cfRule>
    <cfRule type="expression" dxfId="2054" priority="14">
      <formula>$BZ9=2</formula>
    </cfRule>
    <cfRule type="expression" dxfId="2053" priority="13">
      <formula>$BZ9=1</formula>
    </cfRule>
  </conditionalFormatting>
  <conditionalFormatting sqref="C10:C1411">
    <cfRule type="expression" dxfId="2052" priority="10">
      <formula>$G10=$L$2</formula>
    </cfRule>
  </conditionalFormatting>
  <conditionalFormatting sqref="C10:G141">
    <cfRule type="expression" dxfId="2051" priority="9">
      <formula>$G10=$L$3</formula>
    </cfRule>
  </conditionalFormatting>
  <conditionalFormatting sqref="C10:E143">
    <cfRule type="expression" dxfId="2050" priority="8">
      <formula>$L10=$L$2</formula>
    </cfRule>
  </conditionalFormatting>
  <conditionalFormatting sqref="D16">
    <cfRule type="expression" dxfId="2049" priority="1">
      <formula>$G16=$L$2</formula>
    </cfRule>
  </conditionalFormatting>
  <dataValidations count="133">
    <dataValidation type="list" allowBlank="1" showInputMessage="1" showErrorMessage="1" sqref="D2" xr:uid="{DB7F4748-D5B3-47EC-B95F-1E628F0DBC43}">
      <formula1>language_central</formula1>
    </dataValidation>
    <dataValidation type="custom" allowBlank="1" showInputMessage="1" showErrorMessage="1" sqref="G5" xr:uid="{96EDE196-4537-42C8-B903-04145A667FF6}">
      <formula1>"&lt;0&gt;0"</formula1>
    </dataValidation>
    <dataValidation type="list" allowBlank="1" showInputMessage="1" showErrorMessage="1" sqref="D10" xr:uid="{F0301B3B-3D56-410B-AFE2-A8F8265D5E04}">
      <formula1>dataCentral10</formula1>
    </dataValidation>
    <dataValidation type="list" allowBlank="1" showInputMessage="1" showErrorMessage="1" sqref="D11" xr:uid="{0E6E762A-7281-46EF-AEC0-C0F5A475A657}">
      <formula1>dataCentral11</formula1>
    </dataValidation>
    <dataValidation type="list" allowBlank="1" showInputMessage="1" showErrorMessage="1" sqref="D12" xr:uid="{7FA99335-6DBC-4880-86DB-CE6DBBBAAA8D}">
      <formula1>dataCentral12</formula1>
    </dataValidation>
    <dataValidation type="list" allowBlank="1" showInputMessage="1" showErrorMessage="1" sqref="D13" xr:uid="{D1A385A2-6FE7-4E17-9058-839E686D36FF}">
      <formula1>dataCentral13</formula1>
    </dataValidation>
    <dataValidation type="list" allowBlank="1" showInputMessage="1" showErrorMessage="1" sqref="D14" xr:uid="{28728853-9992-4612-84A0-6E89EB99798D}">
      <formula1>dataCentral14</formula1>
    </dataValidation>
    <dataValidation type="list" allowBlank="1" showInputMessage="1" showErrorMessage="1" sqref="D15" xr:uid="{D1A319F6-D88E-41DC-BFB3-F3C218755ACB}">
      <formula1>dataCentral15</formula1>
    </dataValidation>
    <dataValidation type="list" allowBlank="1" showInputMessage="1" showErrorMessage="1" sqref="D16" xr:uid="{2025B49E-C938-4F57-94B8-11D5C58543CB}">
      <formula1>dataCentral16</formula1>
    </dataValidation>
    <dataValidation type="list" allowBlank="1" showInputMessage="1" showErrorMessage="1" sqref="D17" xr:uid="{C6FF7765-C760-4365-BE2E-B9E0C5C9ADFE}">
      <formula1>dataCentral17</formula1>
    </dataValidation>
    <dataValidation type="list" allowBlank="1" showInputMessage="1" showErrorMessage="1" sqref="D18" xr:uid="{AC90D4CA-312E-46CA-8127-DC458E6C3D16}">
      <formula1>dataCentral18</formula1>
    </dataValidation>
    <dataValidation type="list" allowBlank="1" showInputMessage="1" showErrorMessage="1" sqref="D19" xr:uid="{36D3F7F2-0EEB-4860-AF11-6BC60618A557}">
      <formula1>dataCentral19</formula1>
    </dataValidation>
    <dataValidation type="list" allowBlank="1" showInputMessage="1" showErrorMessage="1" sqref="D20" xr:uid="{A1C0FA36-F247-4DE4-9F56-8F25A8182600}">
      <formula1>dataCentral20</formula1>
    </dataValidation>
    <dataValidation type="list" allowBlank="1" showInputMessage="1" showErrorMessage="1" sqref="D21" xr:uid="{D8B2D8ED-90A8-43A5-A703-19DCD248B5F4}">
      <formula1>dataCentral21</formula1>
    </dataValidation>
    <dataValidation type="list" allowBlank="1" showInputMessage="1" showErrorMessage="1" sqref="D22" xr:uid="{7B338B8C-680B-429F-9023-66156C489783}">
      <formula1>dataCentral22</formula1>
    </dataValidation>
    <dataValidation type="list" allowBlank="1" showInputMessage="1" showErrorMessage="1" sqref="D23" xr:uid="{33EFC446-945B-4E2C-88D7-26FCD3D28DDB}">
      <formula1>dataCentral23</formula1>
    </dataValidation>
    <dataValidation type="list" allowBlank="1" showInputMessage="1" showErrorMessage="1" sqref="D24" xr:uid="{9C7937D5-0A26-4527-918C-D74A2A7D30A9}">
      <formula1>dataCentral24</formula1>
    </dataValidation>
    <dataValidation type="list" allowBlank="1" showInputMessage="1" showErrorMessage="1" sqref="D25" xr:uid="{257AE973-86BD-466B-9519-2EFEF5D91CF4}">
      <formula1>dataCentral25</formula1>
    </dataValidation>
    <dataValidation type="list" allowBlank="1" showInputMessage="1" showErrorMessage="1" sqref="D26" xr:uid="{D6560646-C79F-4BC0-AFD9-05A0C8713733}">
      <formula1>dataCentral26</formula1>
    </dataValidation>
    <dataValidation type="list" allowBlank="1" showInputMessage="1" showErrorMessage="1" sqref="D27" xr:uid="{013B893F-CC85-4AA4-8294-21DCE83DC576}">
      <formula1>dataCentral27</formula1>
    </dataValidation>
    <dataValidation type="list" allowBlank="1" showInputMessage="1" showErrorMessage="1" sqref="D28" xr:uid="{3940EF02-27BD-409E-B3E2-60ECC4C328F5}">
      <formula1>dataCentral28</formula1>
    </dataValidation>
    <dataValidation type="list" allowBlank="1" showInputMessage="1" showErrorMessage="1" sqref="D29" xr:uid="{C7D2EFD5-4218-4BA1-87A4-D44AE0A771A2}">
      <formula1>dataCentral29</formula1>
    </dataValidation>
    <dataValidation type="list" allowBlank="1" showInputMessage="1" showErrorMessage="1" sqref="D30" xr:uid="{904C6F1E-AE8B-4FBB-B8EE-084353EF50C6}">
      <formula1>dataCentral30</formula1>
    </dataValidation>
    <dataValidation type="list" allowBlank="1" showInputMessage="1" showErrorMessage="1" sqref="D31" xr:uid="{A15AA33B-96EA-498B-A11D-57C86C840EE5}">
      <formula1>dataCentral31</formula1>
    </dataValidation>
    <dataValidation type="list" allowBlank="1" showInputMessage="1" showErrorMessage="1" sqref="D32" xr:uid="{E1C09690-D696-4B73-80FD-05FFE9ED888F}">
      <formula1>dataCentral32</formula1>
    </dataValidation>
    <dataValidation type="list" allowBlank="1" showInputMessage="1" showErrorMessage="1" sqref="D33" xr:uid="{5C51A665-1804-4ACA-8D89-D3329BE9C1B5}">
      <formula1>dataCentral33</formula1>
    </dataValidation>
    <dataValidation type="list" allowBlank="1" showInputMessage="1" showErrorMessage="1" sqref="D34" xr:uid="{F6F7FCD9-2A3A-4BA7-8D33-24FA1D465D74}">
      <formula1>dataCentral34</formula1>
    </dataValidation>
    <dataValidation type="list" allowBlank="1" showInputMessage="1" showErrorMessage="1" sqref="D35" xr:uid="{9683B48A-81C2-469B-87DB-388D02CD91FB}">
      <formula1>dataCentral35</formula1>
    </dataValidation>
    <dataValidation type="list" allowBlank="1" showInputMessage="1" showErrorMessage="1" sqref="D36" xr:uid="{7A430604-BFF9-4710-98E5-006957AD57CD}">
      <formula1>dataCentral36</formula1>
    </dataValidation>
    <dataValidation type="list" allowBlank="1" showInputMessage="1" showErrorMessage="1" sqref="D37" xr:uid="{15419122-FE95-472C-8150-004930B0536C}">
      <formula1>dataCentral37</formula1>
    </dataValidation>
    <dataValidation type="list" allowBlank="1" showInputMessage="1" showErrorMessage="1" sqref="D38" xr:uid="{7C4FFE12-AA9D-4427-8798-46E3381AC95D}">
      <formula1>dataCentral38</formula1>
    </dataValidation>
    <dataValidation type="list" allowBlank="1" showInputMessage="1" showErrorMessage="1" sqref="D39" xr:uid="{EDA27AFF-E5C7-4D94-8054-94C0927F673C}">
      <formula1>dataCentral39</formula1>
    </dataValidation>
    <dataValidation type="list" allowBlank="1" showInputMessage="1" showErrorMessage="1" sqref="D40" xr:uid="{B00CDFEA-303D-4D55-9533-86BF510D5A5E}">
      <formula1>dataCentral40</formula1>
    </dataValidation>
    <dataValidation type="list" allowBlank="1" showInputMessage="1" showErrorMessage="1" sqref="D41" xr:uid="{E22C69C9-9145-479A-8D16-E7D70F8D1C08}">
      <formula1>dataCentral41</formula1>
    </dataValidation>
    <dataValidation type="list" allowBlank="1" showInputMessage="1" showErrorMessage="1" sqref="D42" xr:uid="{9CEA8B00-4123-4C21-A8F0-BDF811F329E8}">
      <formula1>dataCentral42</formula1>
    </dataValidation>
    <dataValidation type="list" allowBlank="1" showInputMessage="1" showErrorMessage="1" sqref="D43" xr:uid="{6BEDBD9A-02C2-497B-8090-C0D3914E50D5}">
      <formula1>dataCentral43</formula1>
    </dataValidation>
    <dataValidation type="list" allowBlank="1" showInputMessage="1" showErrorMessage="1" sqref="D44" xr:uid="{B96661F6-0B55-4231-9B7D-488889C95FE2}">
      <formula1>dataCentral44</formula1>
    </dataValidation>
    <dataValidation type="list" allowBlank="1" showInputMessage="1" showErrorMessage="1" sqref="D45" xr:uid="{901D2B69-83DF-4C07-A731-8C8E6C660A9F}">
      <formula1>dataCentral45</formula1>
    </dataValidation>
    <dataValidation type="list" allowBlank="1" showInputMessage="1" showErrorMessage="1" sqref="D46" xr:uid="{AD8DD57A-05C8-464A-9C00-BC2E39DB96E2}">
      <formula1>dataCentral46</formula1>
    </dataValidation>
    <dataValidation type="list" allowBlank="1" showInputMessage="1" showErrorMessage="1" sqref="D47" xr:uid="{434C0901-30B3-422A-B581-4523191A2146}">
      <formula1>dataCentral47</formula1>
    </dataValidation>
    <dataValidation type="list" allowBlank="1" showInputMessage="1" showErrorMessage="1" sqref="D48" xr:uid="{17068734-8B5B-497A-904E-4AB54D162D81}">
      <formula1>dataCentral48</formula1>
    </dataValidation>
    <dataValidation type="list" allowBlank="1" showInputMessage="1" showErrorMessage="1" sqref="D49" xr:uid="{7B18D5E5-3F34-4F2F-AAF1-512A6B846BCC}">
      <formula1>dataCentral49</formula1>
    </dataValidation>
    <dataValidation type="list" allowBlank="1" showInputMessage="1" showErrorMessage="1" sqref="D50" xr:uid="{6D2EB9C9-048A-47D1-9FE0-38FA2D639701}">
      <formula1>dataCentral50</formula1>
    </dataValidation>
    <dataValidation type="list" allowBlank="1" showInputMessage="1" showErrorMessage="1" sqref="D51" xr:uid="{A2B4061E-D702-45F5-BA62-100BF45927A1}">
      <formula1>dataCentral51</formula1>
    </dataValidation>
    <dataValidation type="list" allowBlank="1" showInputMessage="1" showErrorMessage="1" sqref="D52" xr:uid="{7B76D5AD-7063-491F-B1B8-7ACFFF91DD98}">
      <formula1>dataCentral52</formula1>
    </dataValidation>
    <dataValidation type="list" allowBlank="1" showInputMessage="1" showErrorMessage="1" sqref="D53" xr:uid="{8CD9770A-A704-4D5F-8C80-813543A1FB84}">
      <formula1>dataCentral53</formula1>
    </dataValidation>
    <dataValidation type="list" allowBlank="1" showInputMessage="1" showErrorMessage="1" sqref="D54" xr:uid="{36924A46-073E-4CC7-944C-554A23235288}">
      <formula1>dataCentral54</formula1>
    </dataValidation>
    <dataValidation type="list" allowBlank="1" showInputMessage="1" showErrorMessage="1" sqref="D55" xr:uid="{ECE9EAC1-D5EE-41F3-9BC3-ED1B848D7C4B}">
      <formula1>dataCentral55</formula1>
    </dataValidation>
    <dataValidation type="list" allowBlank="1" showInputMessage="1" showErrorMessage="1" sqref="D56" xr:uid="{BF67C543-24A5-436A-AE12-D21B79630A84}">
      <formula1>dataCentral56</formula1>
    </dataValidation>
    <dataValidation type="list" allowBlank="1" showInputMessage="1" showErrorMessage="1" sqref="D57" xr:uid="{A93AAC48-2156-438D-805E-C1AEFAA17415}">
      <formula1>dataCentral57</formula1>
    </dataValidation>
    <dataValidation type="list" allowBlank="1" showInputMessage="1" showErrorMessage="1" sqref="D58" xr:uid="{CBAED30B-CCD9-4943-A11D-C9BC59870BE6}">
      <formula1>dataCentral58</formula1>
    </dataValidation>
    <dataValidation type="list" allowBlank="1" showInputMessage="1" showErrorMessage="1" sqref="D59" xr:uid="{D97A03E9-99A0-44DC-8129-F3363EECE86F}">
      <formula1>dataCentral59</formula1>
    </dataValidation>
    <dataValidation type="list" allowBlank="1" showInputMessage="1" showErrorMessage="1" sqref="D60" xr:uid="{0D03AE95-BE08-4B64-807C-FFAD1AD6E5F9}">
      <formula1>dataCentral60</formula1>
    </dataValidation>
    <dataValidation type="list" allowBlank="1" showInputMessage="1" showErrorMessage="1" sqref="D61" xr:uid="{E2D9A56F-4853-4F24-8B71-F5100E1FC430}">
      <formula1>dataCentral61</formula1>
    </dataValidation>
    <dataValidation type="list" allowBlank="1" showInputMessage="1" showErrorMessage="1" sqref="D62" xr:uid="{F163F7DB-C240-4C31-9404-5D971CCC358D}">
      <formula1>dataCentral62</formula1>
    </dataValidation>
    <dataValidation type="list" allowBlank="1" showInputMessage="1" showErrorMessage="1" sqref="D63" xr:uid="{D8E03A27-8007-48F1-B58D-670A17C6B6C6}">
      <formula1>dataCentral63</formula1>
    </dataValidation>
    <dataValidation type="list" allowBlank="1" showInputMessage="1" showErrorMessage="1" sqref="D64" xr:uid="{996513B7-D78F-4E9D-AC4F-2A547E8EB8ED}">
      <formula1>dataCentral64</formula1>
    </dataValidation>
    <dataValidation type="list" allowBlank="1" showInputMessage="1" showErrorMessage="1" sqref="D65" xr:uid="{A8F5BDE3-F513-42C5-B0C1-D4277AE93E27}">
      <formula1>dataCentral65</formula1>
    </dataValidation>
    <dataValidation type="list" allowBlank="1" showInputMessage="1" showErrorMessage="1" sqref="D66" xr:uid="{4ACDAB69-8D2F-4568-9405-AA54F1997A27}">
      <formula1>dataCentral66</formula1>
    </dataValidation>
    <dataValidation type="list" allowBlank="1" showInputMessage="1" showErrorMessage="1" sqref="D67" xr:uid="{9656877E-3BED-4F43-A5A9-347FCAFD683A}">
      <formula1>dataCentral67</formula1>
    </dataValidation>
    <dataValidation type="list" allowBlank="1" showInputMessage="1" showErrorMessage="1" sqref="D68" xr:uid="{10174C67-2824-4097-A41E-100E3E64D4CC}">
      <formula1>dataCentral68</formula1>
    </dataValidation>
    <dataValidation type="list" allowBlank="1" showInputMessage="1" showErrorMessage="1" sqref="D69" xr:uid="{477D9872-CC3B-4226-9B11-45E36D619215}">
      <formula1>dataCentral69</formula1>
    </dataValidation>
    <dataValidation type="list" allowBlank="1" showInputMessage="1" showErrorMessage="1" sqref="D70" xr:uid="{815FC214-508F-4E96-B7ED-961E3E3DC558}">
      <formula1>dataCentral70</formula1>
    </dataValidation>
    <dataValidation type="list" allowBlank="1" showInputMessage="1" showErrorMessage="1" sqref="D71" xr:uid="{5512468E-6BE7-4177-BBB6-9CC58593C6E3}">
      <formula1>dataCentral71</formula1>
    </dataValidation>
    <dataValidation type="list" allowBlank="1" showInputMessage="1" showErrorMessage="1" sqref="D72" xr:uid="{040697F1-6E49-4FED-B8CD-CCC333E7ED45}">
      <formula1>dataCentral72</formula1>
    </dataValidation>
    <dataValidation type="list" allowBlank="1" showInputMessage="1" showErrorMessage="1" sqref="D73" xr:uid="{1BABADE7-1587-4C67-945B-C68230EF21F6}">
      <formula1>dataCentral73</formula1>
    </dataValidation>
    <dataValidation type="list" allowBlank="1" showInputMessage="1" showErrorMessage="1" sqref="D74" xr:uid="{433C2C4D-C8D4-40E8-BC82-C890CDF26651}">
      <formula1>dataCentral74</formula1>
    </dataValidation>
    <dataValidation type="list" allowBlank="1" showInputMessage="1" showErrorMessage="1" sqref="D75" xr:uid="{96713E68-8C8C-479A-914D-5322E29E6674}">
      <formula1>dataCentral75</formula1>
    </dataValidation>
    <dataValidation type="list" allowBlank="1" showInputMessage="1" showErrorMessage="1" sqref="D76" xr:uid="{E268B2D1-D415-4A32-85C7-7F4BC47BF76E}">
      <formula1>dataCentral76</formula1>
    </dataValidation>
    <dataValidation type="list" allowBlank="1" showInputMessage="1" showErrorMessage="1" sqref="D77" xr:uid="{F617A9BA-6B8D-44A5-BAA4-9D8CB7A77EAA}">
      <formula1>dataCentral77</formula1>
    </dataValidation>
    <dataValidation type="list" allowBlank="1" showInputMessage="1" showErrorMessage="1" sqref="D78" xr:uid="{21C67BA0-3A15-4DE2-A64E-B29DDF96C267}">
      <formula1>dataCentral78</formula1>
    </dataValidation>
    <dataValidation type="list" allowBlank="1" showInputMessage="1" showErrorMessage="1" sqref="D79" xr:uid="{081C4F41-6528-466B-B57F-A2BC363F07E7}">
      <formula1>dataCentral79</formula1>
    </dataValidation>
    <dataValidation type="list" allowBlank="1" showInputMessage="1" showErrorMessage="1" sqref="D80" xr:uid="{A1B0B45E-5F26-45A2-9327-60EC77234576}">
      <formula1>dataCentral80</formula1>
    </dataValidation>
    <dataValidation type="list" allowBlank="1" showInputMessage="1" showErrorMessage="1" sqref="D81" xr:uid="{BF399AE3-D795-4D62-832F-B81C3C7CE7BC}">
      <formula1>dataCentral81</formula1>
    </dataValidation>
    <dataValidation type="list" allowBlank="1" showInputMessage="1" showErrorMessage="1" sqref="D82" xr:uid="{03C0F288-0EFA-46D9-8A74-018FEE1CD8C7}">
      <formula1>dataCentral82</formula1>
    </dataValidation>
    <dataValidation type="list" allowBlank="1" showInputMessage="1" showErrorMessage="1" sqref="D83" xr:uid="{C0DA75C5-472D-4D83-95E1-0719EBB01148}">
      <formula1>dataCentral83</formula1>
    </dataValidation>
    <dataValidation type="list" allowBlank="1" showInputMessage="1" showErrorMessage="1" sqref="D84" xr:uid="{31673525-F086-47FD-8875-098318B8DD2B}">
      <formula1>dataCentral84</formula1>
    </dataValidation>
    <dataValidation type="list" allowBlank="1" showInputMessage="1" showErrorMessage="1" sqref="D85" xr:uid="{B5BFDDC7-E24A-4B9C-AC26-A58A8F7C71E1}">
      <formula1>dataCentral85</formula1>
    </dataValidation>
    <dataValidation type="list" allowBlank="1" showInputMessage="1" showErrorMessage="1" sqref="D86" xr:uid="{C874F75E-C6D6-49F4-B444-CAE7869DB386}">
      <formula1>dataCentral86</formula1>
    </dataValidation>
    <dataValidation type="list" allowBlank="1" showInputMessage="1" showErrorMessage="1" sqref="D87" xr:uid="{CCFA69DD-06E9-4576-BFE9-9867124EABF8}">
      <formula1>dataCentral87</formula1>
    </dataValidation>
    <dataValidation type="list" allowBlank="1" showInputMessage="1" showErrorMessage="1" sqref="D88" xr:uid="{35E4FA46-A3B7-4F07-A5EB-E4E065CBAFFF}">
      <formula1>dataCentral88</formula1>
    </dataValidation>
    <dataValidation type="list" allowBlank="1" showInputMessage="1" showErrorMessage="1" sqref="D89" xr:uid="{1E6A19BF-74F8-44D7-AAD3-A1CB076FE64C}">
      <formula1>dataCentral89</formula1>
    </dataValidation>
    <dataValidation type="list" allowBlank="1" showInputMessage="1" showErrorMessage="1" sqref="D90" xr:uid="{B5C3515A-9289-4F5A-900B-314C610C078C}">
      <formula1>dataCentral90</formula1>
    </dataValidation>
    <dataValidation type="list" allowBlank="1" showInputMessage="1" showErrorMessage="1" sqref="D91" xr:uid="{93126516-B956-49F7-A9DE-4AB520919EFC}">
      <formula1>dataCentral91</formula1>
    </dataValidation>
    <dataValidation type="list" allowBlank="1" showInputMessage="1" showErrorMessage="1" sqref="D92" xr:uid="{FF5A9AC4-838A-4BFC-98DD-36D87E458E10}">
      <formula1>dataCentral92</formula1>
    </dataValidation>
    <dataValidation type="list" allowBlank="1" showInputMessage="1" showErrorMessage="1" sqref="D93" xr:uid="{76CAA96A-E926-4229-BD69-FD326B775786}">
      <formula1>dataCentral93</formula1>
    </dataValidation>
    <dataValidation type="list" allowBlank="1" showInputMessage="1" showErrorMessage="1" sqref="D94" xr:uid="{F19B0364-D382-4DC8-926E-0ACEBF509A10}">
      <formula1>dataCentral94</formula1>
    </dataValidation>
    <dataValidation type="list" allowBlank="1" showInputMessage="1" showErrorMessage="1" sqref="D95" xr:uid="{D65BB4A9-F373-457F-82E0-33C9834CD455}">
      <formula1>dataCentral95</formula1>
    </dataValidation>
    <dataValidation type="list" allowBlank="1" showInputMessage="1" showErrorMessage="1" sqref="D96" xr:uid="{AC0B26F5-60F0-4171-ABC5-C3BB99BF2052}">
      <formula1>dataCentral96</formula1>
    </dataValidation>
    <dataValidation type="list" allowBlank="1" showInputMessage="1" showErrorMessage="1" sqref="D97" xr:uid="{83BAF603-B9BC-4ABE-921F-4C619E53547B}">
      <formula1>dataCentral97</formula1>
    </dataValidation>
    <dataValidation type="list" allowBlank="1" showInputMessage="1" showErrorMessage="1" sqref="D98" xr:uid="{4C6A888A-0BCA-4CAC-8139-DDF9526059A1}">
      <formula1>dataCentral98</formula1>
    </dataValidation>
    <dataValidation type="list" allowBlank="1" showInputMessage="1" showErrorMessage="1" sqref="D99" xr:uid="{4888A2C5-8FF3-4526-9822-7BF784F92FD6}">
      <formula1>dataCentral99</formula1>
    </dataValidation>
    <dataValidation type="list" allowBlank="1" showInputMessage="1" showErrorMessage="1" sqref="D100" xr:uid="{A67D0F54-A4A6-4A68-A165-838BA1A16C20}">
      <formula1>dataCentral100</formula1>
    </dataValidation>
    <dataValidation type="list" allowBlank="1" showInputMessage="1" showErrorMessage="1" sqref="D101" xr:uid="{027FC5E2-EB20-4E51-9F1E-DDDF406C0832}">
      <formula1>dataCentral101</formula1>
    </dataValidation>
    <dataValidation type="list" allowBlank="1" showInputMessage="1" showErrorMessage="1" sqref="D102" xr:uid="{9A695223-DEC1-42D9-85EB-1E99CEA56CFD}">
      <formula1>dataCentral102</formula1>
    </dataValidation>
    <dataValidation type="list" allowBlank="1" showInputMessage="1" showErrorMessage="1" sqref="D103" xr:uid="{05C6C027-4B1F-4796-8A8B-0681B334B532}">
      <formula1>dataCentral103</formula1>
    </dataValidation>
    <dataValidation type="list" allowBlank="1" showInputMessage="1" showErrorMessage="1" sqref="D104" xr:uid="{413936BF-BC4E-47BA-8343-629E79E71400}">
      <formula1>dataCentral104</formula1>
    </dataValidation>
    <dataValidation type="list" allowBlank="1" showInputMessage="1" showErrorMessage="1" sqref="D105" xr:uid="{7719DDF3-1C25-4FE2-8476-0478C928EFE1}">
      <formula1>dataCentral105</formula1>
    </dataValidation>
    <dataValidation type="list" allowBlank="1" showInputMessage="1" showErrorMessage="1" sqref="D106" xr:uid="{B02EB500-1DAA-41D6-B1DD-673ADB35A04F}">
      <formula1>dataCentral106</formula1>
    </dataValidation>
    <dataValidation type="list" allowBlank="1" showInputMessage="1" showErrorMessage="1" sqref="D107" xr:uid="{1E892632-CFD9-44C5-B26B-A89E3AA280B2}">
      <formula1>dataCentral107</formula1>
    </dataValidation>
    <dataValidation type="list" allowBlank="1" showInputMessage="1" showErrorMessage="1" sqref="D108" xr:uid="{D65D0FDB-6471-4C64-8D8A-DB2A7B546171}">
      <formula1>dataCentral108</formula1>
    </dataValidation>
    <dataValidation type="list" allowBlank="1" showInputMessage="1" showErrorMessage="1" sqref="D109" xr:uid="{B7D57BFA-AA62-452F-AA9A-103A1E4107CA}">
      <formula1>dataCentral109</formula1>
    </dataValidation>
    <dataValidation type="list" allowBlank="1" showInputMessage="1" showErrorMessage="1" sqref="D110" xr:uid="{70656DAF-15F2-4A83-AC6A-4FE0B0C6895F}">
      <formula1>dataCentral110</formula1>
    </dataValidation>
    <dataValidation type="list" allowBlank="1" showInputMessage="1" showErrorMessage="1" sqref="D111" xr:uid="{68385C60-D13A-4951-8A23-76A427B0B68D}">
      <formula1>dataCentral111</formula1>
    </dataValidation>
    <dataValidation type="list" allowBlank="1" showInputMessage="1" showErrorMessage="1" sqref="D112" xr:uid="{B7B235AA-3620-46EE-A9BE-0FA61FEED72A}">
      <formula1>dataCentral112</formula1>
    </dataValidation>
    <dataValidation type="list" allowBlank="1" showInputMessage="1" showErrorMessage="1" sqref="D113" xr:uid="{936F408B-EA59-48FE-BB04-951E5342DB62}">
      <formula1>dataCentral113</formula1>
    </dataValidation>
    <dataValidation type="list" allowBlank="1" showInputMessage="1" showErrorMessage="1" sqref="D114" xr:uid="{9D9FB6F8-C70C-4220-A1BE-156573F27C5E}">
      <formula1>dataCentral114</formula1>
    </dataValidation>
    <dataValidation type="list" allowBlank="1" showInputMessage="1" showErrorMessage="1" sqref="D115" xr:uid="{FE5F56F5-F0D0-4B2F-982D-A501F2A7434E}">
      <formula1>dataCentral115</formula1>
    </dataValidation>
    <dataValidation type="list" allowBlank="1" showInputMessage="1" showErrorMessage="1" sqref="D116" xr:uid="{C81A9905-3BFE-4D6E-BF34-ADF3D3B9D0D9}">
      <formula1>dataCentral116</formula1>
    </dataValidation>
    <dataValidation type="list" allowBlank="1" showInputMessage="1" showErrorMessage="1" sqref="D117" xr:uid="{CD1E37B5-C8AB-4CFA-B3C8-9297A3D99111}">
      <formula1>dataCentral117</formula1>
    </dataValidation>
    <dataValidation type="list" allowBlank="1" showInputMessage="1" showErrorMessage="1" sqref="D118" xr:uid="{09A01551-9FE1-464D-9AA6-24D45F9336F3}">
      <formula1>dataCentral118</formula1>
    </dataValidation>
    <dataValidation type="list" allowBlank="1" showInputMessage="1" showErrorMessage="1" sqref="D119" xr:uid="{B71C7D83-57AC-4501-B6D1-ACF5D967DB59}">
      <formula1>dataCentral119</formula1>
    </dataValidation>
    <dataValidation type="list" allowBlank="1" showInputMessage="1" showErrorMessage="1" sqref="D120" xr:uid="{B34C01E0-0A58-4F04-9064-D51D00C6DBE8}">
      <formula1>dataCentral120</formula1>
    </dataValidation>
    <dataValidation type="list" allowBlank="1" showInputMessage="1" showErrorMessage="1" sqref="D121" xr:uid="{5E68027C-7703-4BE2-887F-4A2109FBC3A3}">
      <formula1>dataCentral121</formula1>
    </dataValidation>
    <dataValidation type="list" allowBlank="1" showInputMessage="1" showErrorMessage="1" sqref="D122" xr:uid="{6F00271B-9A72-4E90-AC88-F8EFF24EEC51}">
      <formula1>dataCentral122</formula1>
    </dataValidation>
    <dataValidation type="list" allowBlank="1" showInputMessage="1" showErrorMessage="1" sqref="D123" xr:uid="{BF63280C-C0A1-4AE6-B778-11DCE55B78A2}">
      <formula1>dataCentral123</formula1>
    </dataValidation>
    <dataValidation type="list" allowBlank="1" showInputMessage="1" showErrorMessage="1" sqref="D124" xr:uid="{E92A92DA-6E42-49D6-B329-DC44FB382A89}">
      <formula1>dataCentral124</formula1>
    </dataValidation>
    <dataValidation type="list" allowBlank="1" showInputMessage="1" showErrorMessage="1" sqref="D125" xr:uid="{CE11EF5F-F3D2-4A35-BE34-9E44A9E792E1}">
      <formula1>dataCentral125</formula1>
    </dataValidation>
    <dataValidation type="list" allowBlank="1" showInputMessage="1" showErrorMessage="1" sqref="D126" xr:uid="{8FBF7DCA-F0A2-4AD1-BFB6-AE1DBB137341}">
      <formula1>dataCentral126</formula1>
    </dataValidation>
    <dataValidation type="list" allowBlank="1" showInputMessage="1" showErrorMessage="1" sqref="D127" xr:uid="{35B3E268-8AFD-47F6-9CFA-444F190450C0}">
      <formula1>dataCentral127</formula1>
    </dataValidation>
    <dataValidation type="list" allowBlank="1" showInputMessage="1" showErrorMessage="1" sqref="D128" xr:uid="{A7F1E4E5-B020-48F6-8F0D-81A55AF4396B}">
      <formula1>dataCentral128</formula1>
    </dataValidation>
    <dataValidation type="list" allowBlank="1" showInputMessage="1" showErrorMessage="1" sqref="D129" xr:uid="{F5CE7AD4-A790-4018-9698-8F26B346E1BE}">
      <formula1>dataCentral129</formula1>
    </dataValidation>
    <dataValidation type="list" allowBlank="1" showInputMessage="1" showErrorMessage="1" sqref="D130" xr:uid="{980255A4-EE30-4141-AAAB-F9B70DFC9D95}">
      <formula1>dataCentral130</formula1>
    </dataValidation>
    <dataValidation type="list" allowBlank="1" showInputMessage="1" showErrorMessage="1" sqref="D131" xr:uid="{70815556-D192-4816-96F6-5F99E8B8C583}">
      <formula1>dataCentral131</formula1>
    </dataValidation>
    <dataValidation type="list" allowBlank="1" showInputMessage="1" showErrorMessage="1" sqref="D132" xr:uid="{4FBA6FFF-5B09-4EA7-8A27-810094B4F867}">
      <formula1>dataCentral132</formula1>
    </dataValidation>
    <dataValidation type="list" allowBlank="1" showInputMessage="1" showErrorMessage="1" sqref="D133" xr:uid="{F5793051-5163-419A-9FF6-59194B0AD0CB}">
      <formula1>dataCentral133</formula1>
    </dataValidation>
    <dataValidation type="list" allowBlank="1" showInputMessage="1" showErrorMessage="1" sqref="D134" xr:uid="{29581218-D1B0-40FC-9648-8E4265574637}">
      <formula1>dataCentral134</formula1>
    </dataValidation>
    <dataValidation type="list" allowBlank="1" showInputMessage="1" showErrorMessage="1" sqref="D135" xr:uid="{572EE7C4-112A-4445-B2C1-0585C65933DA}">
      <formula1>dataCentral135</formula1>
    </dataValidation>
    <dataValidation type="list" allowBlank="1" showInputMessage="1" showErrorMessage="1" sqref="D136" xr:uid="{DB2C5944-E656-4B06-8C4B-0F152E0042C2}">
      <formula1>dataCentral136</formula1>
    </dataValidation>
    <dataValidation type="list" allowBlank="1" showInputMessage="1" showErrorMessage="1" sqref="D137" xr:uid="{72E7A973-7EBE-4875-95C3-2C4BD69B89F2}">
      <formula1>dataCentral137</formula1>
    </dataValidation>
    <dataValidation type="list" allowBlank="1" showInputMessage="1" showErrorMessage="1" sqref="D138" xr:uid="{8DE29601-0113-4703-BE7F-24ABA32A2B26}">
      <formula1>dataCentral138</formula1>
    </dataValidation>
    <dataValidation type="list" allowBlank="1" showInputMessage="1" showErrorMessage="1" sqref="D139" xr:uid="{EC725BF0-75AB-4556-90AD-AA7C5574FC2D}">
      <formula1>dataCentral139</formula1>
    </dataValidation>
    <dataValidation type="list" allowBlank="1" showInputMessage="1" showErrorMessage="1" sqref="D140" xr:uid="{FEE61AFE-A969-4AE2-A094-5F3DDBCCCC39}">
      <formula1>dataCentral140</formula1>
    </dataValidation>
  </dataValidations>
  <hyperlinks>
    <hyperlink ref="D6:E6" location="Valintaohjelma!D10" display="Valintaohjelma!D10" xr:uid="{EB03946C-CE3A-44ED-8708-1854DA698B9B}"/>
    <hyperlink ref="BX2" r:id="rId1" display="Pro CASA" xr:uid="{AFB7483E-9194-4E39-8374-7B6119B22EC6}"/>
  </hyperlinks>
  <pageMargins left="0.23622047244094491" right="0.23622047244094491" top="0.74803149606299213" bottom="0.74803149606299213" header="0.31496062992125984" footer="0.31496062992125984"/>
  <pageSetup paperSize="9" scale="87" fitToHeight="2" orientation="landscape" r:id="rId2"/>
  <headerFooter>
    <oddHeader>&amp;L&amp;G&amp;C&amp;"Arial,Lihavoitu"&amp;18Pro Designer&amp;R &amp;D - V1.13</oddHeader>
  </headerFooter>
  <drawing r:id="rId3"/>
  <legacyDrawing r:id="rId4"/>
  <legacyDrawingHF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C8A97A1-367D-406E-9991-9C6A3AC6A8B6}">
          <x14:formula1>
            <xm:f>SelectionData!$B$3</xm:f>
          </x14:formula1>
          <xm:sqref>F3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D970E-FF1B-43E2-B762-739E7E872DA1}">
  <sheetPr codeName="Taul6"/>
  <dimension ref="A1:CO171"/>
  <sheetViews>
    <sheetView topLeftCell="V34" zoomScale="85" zoomScaleNormal="85" workbookViewId="0">
      <selection activeCell="AX163" sqref="AX163"/>
    </sheetView>
  </sheetViews>
  <sheetFormatPr defaultRowHeight="15" x14ac:dyDescent="0.25"/>
  <cols>
    <col min="1" max="1" width="9.140625" customWidth="1"/>
    <col min="2" max="2" width="8.42578125" customWidth="1"/>
    <col min="3" max="3" width="9.140625" customWidth="1"/>
    <col min="4" max="4" width="41.28515625" customWidth="1"/>
    <col min="5" max="6" width="10.85546875" customWidth="1"/>
    <col min="7" max="7" width="11.28515625" customWidth="1"/>
    <col min="8" max="8" width="10.85546875" customWidth="1"/>
    <col min="9" max="9" width="10" customWidth="1"/>
    <col min="10" max="11" width="9.140625" customWidth="1"/>
    <col min="12" max="12" width="21.85546875" customWidth="1"/>
    <col min="13" max="24" width="9.140625" customWidth="1"/>
    <col min="25" max="25" width="9.140625" style="44" customWidth="1"/>
    <col min="26" max="26" width="11.7109375" bestFit="1" customWidth="1"/>
    <col min="27" max="27" width="53.5703125" customWidth="1"/>
    <col min="29" max="29" width="27.42578125" customWidth="1"/>
    <col min="30" max="30" width="23.5703125" customWidth="1"/>
    <col min="31" max="31" width="8.85546875" customWidth="1"/>
    <col min="33" max="33" width="14.28515625" bestFit="1" customWidth="1"/>
    <col min="34" max="38" width="9.140625" customWidth="1"/>
    <col min="39" max="47" width="9.140625" hidden="1" customWidth="1"/>
    <col min="49" max="49" width="11.7109375" bestFit="1" customWidth="1"/>
    <col min="50" max="50" width="53.5703125" customWidth="1"/>
    <col min="53" max="53" width="11.28515625" customWidth="1"/>
    <col min="54" max="54" width="8.85546875" customWidth="1"/>
    <col min="56" max="56" width="14.28515625" bestFit="1" customWidth="1"/>
    <col min="57" max="70" width="9.140625" customWidth="1"/>
    <col min="71" max="71" width="9.140625" style="333"/>
    <col min="72" max="72" width="11.7109375" bestFit="1" customWidth="1"/>
    <col min="73" max="73" width="53.5703125" customWidth="1"/>
    <col min="76" max="76" width="11.28515625" customWidth="1"/>
    <col min="77" max="77" width="8.85546875" customWidth="1"/>
    <col min="79" max="79" width="14.28515625" bestFit="1" customWidth="1"/>
    <col min="80" max="93" width="9.140625" customWidth="1"/>
  </cols>
  <sheetData>
    <row r="1" spans="1:93" x14ac:dyDescent="0.25">
      <c r="A1">
        <f>A2*23</f>
        <v>0</v>
      </c>
      <c r="B1" t="s">
        <v>66</v>
      </c>
    </row>
    <row r="2" spans="1:93" x14ac:dyDescent="0.25">
      <c r="A2">
        <f>SUM(A3:A5)</f>
        <v>0</v>
      </c>
    </row>
    <row r="3" spans="1:93" x14ac:dyDescent="0.25">
      <c r="A3">
        <v>0</v>
      </c>
      <c r="B3" t="s">
        <v>67</v>
      </c>
    </row>
    <row r="4" spans="1:93" x14ac:dyDescent="0.25">
      <c r="A4">
        <f>IF(ValintaohjelmaCentral!$D$2=B4,1,0)</f>
        <v>0</v>
      </c>
      <c r="B4" t="s">
        <v>1229</v>
      </c>
    </row>
    <row r="5" spans="1:93" ht="15.75" thickBot="1" x14ac:dyDescent="0.3">
      <c r="A5">
        <f>IF(ValintaohjelmaCentral!$D$2=B5,2,0)</f>
        <v>0</v>
      </c>
      <c r="B5" t="s">
        <v>48</v>
      </c>
    </row>
    <row r="6" spans="1:93" ht="15.75" thickBot="1" x14ac:dyDescent="0.3">
      <c r="C6" s="4"/>
      <c r="D6" s="765" t="s">
        <v>292</v>
      </c>
      <c r="E6" s="765"/>
      <c r="F6" s="765"/>
      <c r="G6" s="765"/>
      <c r="H6" s="765"/>
      <c r="I6" s="765"/>
      <c r="J6" s="765"/>
      <c r="K6" s="765"/>
      <c r="L6" s="765"/>
      <c r="M6" s="765"/>
      <c r="N6" s="765"/>
      <c r="O6" s="765"/>
      <c r="P6" s="765"/>
      <c r="Q6" s="765"/>
      <c r="R6" s="765"/>
      <c r="S6" s="765"/>
      <c r="T6" s="765"/>
      <c r="U6" s="765"/>
      <c r="V6" s="765"/>
      <c r="W6" s="765"/>
      <c r="X6" s="765"/>
      <c r="Z6" s="772" t="s">
        <v>47</v>
      </c>
      <c r="AA6" s="773"/>
      <c r="AB6" s="773"/>
      <c r="AC6" s="773"/>
      <c r="AD6" s="773"/>
      <c r="AE6" s="773"/>
      <c r="AF6" s="773"/>
      <c r="AG6" s="773"/>
      <c r="AH6" s="773"/>
      <c r="AI6" s="773"/>
      <c r="AJ6" s="773"/>
      <c r="AK6" s="773"/>
      <c r="AL6" s="773"/>
      <c r="AM6" s="773"/>
      <c r="AN6" s="773"/>
      <c r="AO6" s="773"/>
      <c r="AP6" s="773"/>
      <c r="AQ6" s="773"/>
      <c r="AR6" s="773"/>
      <c r="AS6" s="773"/>
      <c r="AT6" s="773"/>
      <c r="AU6" s="774"/>
      <c r="AW6" s="769" t="s">
        <v>49</v>
      </c>
      <c r="AX6" s="770"/>
      <c r="AY6" s="770"/>
      <c r="AZ6" s="770"/>
      <c r="BA6" s="770"/>
      <c r="BB6" s="770"/>
      <c r="BC6" s="770"/>
      <c r="BD6" s="770"/>
      <c r="BE6" s="770"/>
      <c r="BF6" s="770"/>
      <c r="BG6" s="770"/>
      <c r="BH6" s="770"/>
      <c r="BI6" s="770"/>
      <c r="BJ6" s="770"/>
      <c r="BK6" s="770"/>
      <c r="BL6" s="770"/>
      <c r="BM6" s="770"/>
      <c r="BN6" s="770"/>
      <c r="BO6" s="770"/>
      <c r="BP6" s="770"/>
      <c r="BQ6" s="770"/>
      <c r="BR6" s="771"/>
      <c r="BT6" s="793" t="s">
        <v>48</v>
      </c>
      <c r="BU6" s="794"/>
      <c r="BV6" s="794"/>
      <c r="BW6" s="794"/>
      <c r="BX6" s="794"/>
      <c r="BY6" s="794"/>
      <c r="BZ6" s="794"/>
      <c r="CA6" s="794"/>
      <c r="CB6" s="794"/>
      <c r="CC6" s="794"/>
      <c r="CD6" s="794"/>
      <c r="CE6" s="794"/>
      <c r="CF6" s="794"/>
      <c r="CG6" s="794"/>
      <c r="CH6" s="794"/>
      <c r="CI6" s="794"/>
      <c r="CJ6" s="794"/>
      <c r="CK6" s="794"/>
      <c r="CL6" s="794"/>
      <c r="CM6" s="794"/>
      <c r="CN6" s="794"/>
      <c r="CO6" s="795"/>
    </row>
    <row r="7" spans="1:93" ht="15.75" thickBot="1" x14ac:dyDescent="0.3">
      <c r="C7" s="4"/>
      <c r="D7" s="236">
        <f t="shared" ref="D7:S22" ca="1" si="0">OFFSET(AA7,0,$A$1,1,1)</f>
        <v>0</v>
      </c>
      <c r="E7" s="236">
        <f t="shared" ca="1" si="0"/>
        <v>1</v>
      </c>
      <c r="F7" s="236">
        <f t="shared" ca="1" si="0"/>
        <v>2</v>
      </c>
      <c r="G7" s="236">
        <f t="shared" ca="1" si="0"/>
        <v>3</v>
      </c>
      <c r="H7" s="236">
        <f t="shared" ca="1" si="0"/>
        <v>4</v>
      </c>
      <c r="I7" s="236">
        <f t="shared" ca="1" si="0"/>
        <v>5</v>
      </c>
      <c r="J7" s="236">
        <f t="shared" ca="1" si="0"/>
        <v>6</v>
      </c>
      <c r="K7" s="236">
        <f t="shared" ca="1" si="0"/>
        <v>7</v>
      </c>
      <c r="L7" s="236">
        <f t="shared" ca="1" si="0"/>
        <v>8</v>
      </c>
      <c r="M7" s="236">
        <f t="shared" ca="1" si="0"/>
        <v>9</v>
      </c>
      <c r="N7" s="236">
        <f t="shared" ca="1" si="0"/>
        <v>10</v>
      </c>
      <c r="O7" s="236">
        <f t="shared" ca="1" si="0"/>
        <v>11</v>
      </c>
      <c r="P7" s="236">
        <f t="shared" ca="1" si="0"/>
        <v>12</v>
      </c>
      <c r="Q7" s="236">
        <f t="shared" ca="1" si="0"/>
        <v>13</v>
      </c>
      <c r="R7" s="236">
        <f t="shared" ca="1" si="0"/>
        <v>14</v>
      </c>
      <c r="S7" s="236">
        <f t="shared" ca="1" si="0"/>
        <v>15</v>
      </c>
      <c r="T7" s="236">
        <f t="shared" ref="T7:X22" ca="1" si="1">OFFSET(AQ7,0,$A$1,1,1)</f>
        <v>16</v>
      </c>
      <c r="U7" s="236">
        <f t="shared" ca="1" si="1"/>
        <v>17</v>
      </c>
      <c r="V7" s="236">
        <f t="shared" ca="1" si="1"/>
        <v>18</v>
      </c>
      <c r="W7" s="236">
        <f t="shared" ca="1" si="1"/>
        <v>19</v>
      </c>
      <c r="X7" s="236">
        <f t="shared" ca="1" si="1"/>
        <v>20</v>
      </c>
      <c r="Y7" s="45"/>
      <c r="Z7" s="51"/>
      <c r="AA7" s="37">
        <v>0</v>
      </c>
      <c r="AB7" s="37">
        <v>1</v>
      </c>
      <c r="AC7" s="37">
        <v>2</v>
      </c>
      <c r="AD7" s="37">
        <v>3</v>
      </c>
      <c r="AE7" s="37">
        <v>4</v>
      </c>
      <c r="AF7" s="37">
        <v>5</v>
      </c>
      <c r="AG7" s="37">
        <v>6</v>
      </c>
      <c r="AH7" s="37">
        <v>7</v>
      </c>
      <c r="AI7" s="37">
        <v>8</v>
      </c>
      <c r="AJ7" s="37">
        <v>9</v>
      </c>
      <c r="AK7" s="37">
        <v>10</v>
      </c>
      <c r="AL7" s="37">
        <v>11</v>
      </c>
      <c r="AM7" s="37">
        <v>12</v>
      </c>
      <c r="AN7" s="37">
        <v>13</v>
      </c>
      <c r="AO7" s="37">
        <v>14</v>
      </c>
      <c r="AP7" s="37">
        <v>15</v>
      </c>
      <c r="AQ7" s="37">
        <v>16</v>
      </c>
      <c r="AR7" s="37">
        <v>17</v>
      </c>
      <c r="AS7" s="37">
        <v>18</v>
      </c>
      <c r="AT7" s="37">
        <v>19</v>
      </c>
      <c r="AU7" s="52">
        <v>20</v>
      </c>
      <c r="AW7" s="51"/>
      <c r="AX7" s="37">
        <v>0</v>
      </c>
      <c r="AY7" s="37">
        <v>1</v>
      </c>
      <c r="AZ7" s="37">
        <v>2</v>
      </c>
      <c r="BA7" s="37">
        <v>3</v>
      </c>
      <c r="BB7" s="37">
        <v>4</v>
      </c>
      <c r="BC7" s="37">
        <v>5</v>
      </c>
      <c r="BD7" s="37">
        <v>6</v>
      </c>
      <c r="BE7" s="37">
        <v>7</v>
      </c>
      <c r="BF7" s="37">
        <v>8</v>
      </c>
      <c r="BG7" s="37">
        <v>9</v>
      </c>
      <c r="BH7" s="37">
        <v>10</v>
      </c>
      <c r="BI7" s="37">
        <v>11</v>
      </c>
      <c r="BJ7" s="37">
        <v>12</v>
      </c>
      <c r="BK7" s="37">
        <v>13</v>
      </c>
      <c r="BL7" s="37">
        <v>14</v>
      </c>
      <c r="BM7" s="37">
        <v>15</v>
      </c>
      <c r="BN7" s="37">
        <v>16</v>
      </c>
      <c r="BO7" s="37">
        <v>17</v>
      </c>
      <c r="BP7" s="37">
        <v>18</v>
      </c>
      <c r="BQ7" s="37">
        <v>19</v>
      </c>
      <c r="BR7" s="52">
        <v>20</v>
      </c>
      <c r="BT7" s="51"/>
      <c r="BU7" s="37">
        <v>0</v>
      </c>
      <c r="BV7" s="37">
        <v>1</v>
      </c>
      <c r="BW7" s="37">
        <v>2</v>
      </c>
      <c r="BX7" s="37">
        <v>3</v>
      </c>
      <c r="BY7" s="37">
        <v>4</v>
      </c>
      <c r="BZ7" s="37">
        <v>5</v>
      </c>
      <c r="CA7" s="37">
        <v>6</v>
      </c>
      <c r="CB7" s="37">
        <v>7</v>
      </c>
      <c r="CC7" s="37">
        <v>8</v>
      </c>
      <c r="CD7" s="37">
        <v>9</v>
      </c>
      <c r="CE7" s="37">
        <v>10</v>
      </c>
      <c r="CF7" s="37">
        <v>11</v>
      </c>
      <c r="CG7" s="37">
        <v>12</v>
      </c>
      <c r="CH7" s="37">
        <v>13</v>
      </c>
      <c r="CI7" s="37">
        <v>14</v>
      </c>
      <c r="CJ7" s="37">
        <v>15</v>
      </c>
      <c r="CK7" s="37">
        <v>16</v>
      </c>
      <c r="CL7" s="37">
        <v>17</v>
      </c>
      <c r="CM7" s="37">
        <v>18</v>
      </c>
      <c r="CN7" s="37">
        <v>19</v>
      </c>
      <c r="CO7" s="52">
        <v>20</v>
      </c>
    </row>
    <row r="8" spans="1:93" ht="15.75" thickBot="1" x14ac:dyDescent="0.3">
      <c r="C8" s="4" t="s">
        <v>59</v>
      </c>
      <c r="D8" s="236" t="str">
        <f t="shared" ca="1" si="0"/>
        <v>Keskitetty ilmanvaihtokone</v>
      </c>
      <c r="E8" s="236" t="str">
        <f t="shared" ca="1" si="0"/>
        <v>Valinta</v>
      </c>
      <c r="F8" s="236" t="str">
        <f t="shared" ca="1" si="0"/>
        <v/>
      </c>
      <c r="G8" s="236" t="str">
        <f t="shared" ca="1" si="0"/>
        <v>Piilotetaan</v>
      </c>
      <c r="H8" s="236" t="str">
        <f t="shared" ca="1" si="0"/>
        <v/>
      </c>
      <c r="I8" s="236" t="str">
        <f t="shared" ca="1" si="0"/>
        <v/>
      </c>
      <c r="J8" s="236" t="str">
        <f t="shared" ca="1" si="0"/>
        <v>Piilotetaan</v>
      </c>
      <c r="K8" s="236" t="str">
        <f t="shared" ca="1" si="0"/>
        <v/>
      </c>
      <c r="L8" s="236">
        <f t="shared" ca="1" si="0"/>
        <v>0</v>
      </c>
      <c r="M8" s="236">
        <f t="shared" ca="1" si="0"/>
        <v>0</v>
      </c>
      <c r="N8" s="236">
        <f t="shared" ca="1" si="0"/>
        <v>0</v>
      </c>
      <c r="O8" s="236">
        <f t="shared" ca="1" si="0"/>
        <v>0</v>
      </c>
      <c r="P8" s="236">
        <f t="shared" ca="1" si="0"/>
        <v>0</v>
      </c>
      <c r="Q8" s="236">
        <f t="shared" ca="1" si="0"/>
        <v>0</v>
      </c>
      <c r="R8" s="236">
        <f t="shared" ca="1" si="0"/>
        <v>0</v>
      </c>
      <c r="S8" s="236">
        <f t="shared" ca="1" si="0"/>
        <v>0</v>
      </c>
      <c r="T8" s="236">
        <f t="shared" ca="1" si="1"/>
        <v>0</v>
      </c>
      <c r="U8" s="236">
        <f t="shared" ca="1" si="1"/>
        <v>0</v>
      </c>
      <c r="V8" s="236">
        <f t="shared" ca="1" si="1"/>
        <v>0</v>
      </c>
      <c r="W8" s="236">
        <f t="shared" ca="1" si="1"/>
        <v>0</v>
      </c>
      <c r="X8" s="236">
        <f t="shared" ca="1" si="1"/>
        <v>0</v>
      </c>
      <c r="Z8" s="53"/>
      <c r="AA8" s="41" t="s">
        <v>995</v>
      </c>
      <c r="AB8" s="41" t="s">
        <v>8</v>
      </c>
      <c r="AC8" s="41" t="str">
        <f>""</f>
        <v/>
      </c>
      <c r="AD8" s="41" t="s">
        <v>1006</v>
      </c>
      <c r="AE8" s="41" t="str">
        <f>""</f>
        <v/>
      </c>
      <c r="AF8" s="41" t="str">
        <f>""</f>
        <v/>
      </c>
      <c r="AG8" s="41" t="s">
        <v>1006</v>
      </c>
      <c r="AH8" s="41" t="str">
        <f>""</f>
        <v/>
      </c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54"/>
      <c r="AW8" s="53"/>
      <c r="AX8" s="41" t="s">
        <v>1125</v>
      </c>
      <c r="AY8" s="41" t="s">
        <v>678</v>
      </c>
      <c r="AZ8" s="41" t="str">
        <f>""</f>
        <v/>
      </c>
      <c r="BA8" s="41" t="s">
        <v>1006</v>
      </c>
      <c r="BB8" s="41" t="str">
        <f>""</f>
        <v/>
      </c>
      <c r="BC8" s="41" t="str">
        <f>""</f>
        <v/>
      </c>
      <c r="BD8" s="41" t="s">
        <v>1006</v>
      </c>
      <c r="BE8" s="41" t="str">
        <f>""</f>
        <v/>
      </c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54"/>
      <c r="BT8" s="53"/>
      <c r="BU8" s="41" t="s">
        <v>995</v>
      </c>
      <c r="BV8" s="41" t="s">
        <v>8</v>
      </c>
      <c r="BW8" s="41" t="str">
        <f>""</f>
        <v/>
      </c>
      <c r="BX8" s="41" t="s">
        <v>1006</v>
      </c>
      <c r="BY8" s="41" t="str">
        <f>""</f>
        <v/>
      </c>
      <c r="BZ8" s="41" t="str">
        <f>""</f>
        <v/>
      </c>
      <c r="CA8" s="41" t="s">
        <v>1006</v>
      </c>
      <c r="CB8" s="41" t="str">
        <f>""</f>
        <v/>
      </c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54"/>
    </row>
    <row r="9" spans="1:93" ht="15.75" thickBot="1" x14ac:dyDescent="0.3">
      <c r="C9" s="4">
        <f t="shared" ref="C9:R40" ca="1" si="2">OFFSET(Z9,0,$A$1,1,1)</f>
        <v>0</v>
      </c>
      <c r="D9" s="236" t="str">
        <f t="shared" ca="1" si="0"/>
        <v>Konemalli</v>
      </c>
      <c r="E9" s="236" t="str">
        <f t="shared" ca="1" si="0"/>
        <v/>
      </c>
      <c r="F9" s="236" t="str">
        <f t="shared" ca="1" si="0"/>
        <v/>
      </c>
      <c r="G9" s="236" t="str">
        <f t="shared" ca="1" si="0"/>
        <v/>
      </c>
      <c r="H9" s="236" t="str">
        <f t="shared" ca="1" si="0"/>
        <v/>
      </c>
      <c r="I9" s="236" t="str">
        <f t="shared" ca="1" si="0"/>
        <v/>
      </c>
      <c r="J9" s="236" t="str">
        <f t="shared" ca="1" si="0"/>
        <v/>
      </c>
      <c r="K9" s="236" t="str">
        <f t="shared" ca="1" si="0"/>
        <v/>
      </c>
      <c r="L9" s="236" t="str">
        <f t="shared" ca="1" si="0"/>
        <v/>
      </c>
      <c r="M9" s="236" t="str">
        <f t="shared" ca="1" si="0"/>
        <v/>
      </c>
      <c r="N9" s="236" t="str">
        <f t="shared" ca="1" si="0"/>
        <v/>
      </c>
      <c r="O9" s="236">
        <f t="shared" ca="1" si="0"/>
        <v>0</v>
      </c>
      <c r="P9" s="236">
        <f t="shared" ca="1" si="0"/>
        <v>0</v>
      </c>
      <c r="Q9" s="236">
        <f t="shared" ca="1" si="0"/>
        <v>0</v>
      </c>
      <c r="R9" s="236">
        <f t="shared" ca="1" si="0"/>
        <v>0</v>
      </c>
      <c r="S9" s="236">
        <f t="shared" ca="1" si="0"/>
        <v>0</v>
      </c>
      <c r="T9" s="236">
        <f t="shared" ca="1" si="1"/>
        <v>0</v>
      </c>
      <c r="U9" s="236">
        <f t="shared" ca="1" si="1"/>
        <v>0</v>
      </c>
      <c r="V9" s="236">
        <f t="shared" ca="1" si="1"/>
        <v>0</v>
      </c>
      <c r="W9" s="236">
        <f t="shared" ca="1" si="1"/>
        <v>0</v>
      </c>
      <c r="X9" s="236">
        <f t="shared" ca="1" si="1"/>
        <v>0</v>
      </c>
      <c r="Z9" s="51"/>
      <c r="AA9" s="37" t="s">
        <v>267</v>
      </c>
      <c r="AB9" s="37" t="str">
        <f>""</f>
        <v/>
      </c>
      <c r="AC9" s="37" t="str">
        <f>""</f>
        <v/>
      </c>
      <c r="AD9" s="37" t="str">
        <f>""</f>
        <v/>
      </c>
      <c r="AE9" s="37" t="str">
        <f>""</f>
        <v/>
      </c>
      <c r="AF9" s="37" t="str">
        <f>""</f>
        <v/>
      </c>
      <c r="AG9" s="37" t="str">
        <f>""</f>
        <v/>
      </c>
      <c r="AH9" s="37" t="str">
        <f>""</f>
        <v/>
      </c>
      <c r="AI9" s="37" t="str">
        <f>""</f>
        <v/>
      </c>
      <c r="AJ9" s="37" t="str">
        <f>""</f>
        <v/>
      </c>
      <c r="AK9" s="37" t="str">
        <f>""</f>
        <v/>
      </c>
      <c r="AL9" s="37"/>
      <c r="AM9" s="37"/>
      <c r="AN9" s="37"/>
      <c r="AO9" s="37"/>
      <c r="AP9" s="37"/>
      <c r="AQ9" s="37"/>
      <c r="AR9" s="37"/>
      <c r="AS9" s="37"/>
      <c r="AT9" s="37"/>
      <c r="AU9" s="52"/>
      <c r="AW9" s="51"/>
      <c r="AX9" s="37" t="s">
        <v>1135</v>
      </c>
      <c r="AY9" s="37" t="str">
        <f>""</f>
        <v/>
      </c>
      <c r="AZ9" s="37" t="str">
        <f>""</f>
        <v/>
      </c>
      <c r="BA9" s="37" t="str">
        <f>""</f>
        <v/>
      </c>
      <c r="BB9" s="37" t="str">
        <f>""</f>
        <v/>
      </c>
      <c r="BC9" s="37" t="str">
        <f>""</f>
        <v/>
      </c>
      <c r="BD9" s="37" t="str">
        <f>""</f>
        <v/>
      </c>
      <c r="BE9" s="37" t="str">
        <f>""</f>
        <v/>
      </c>
      <c r="BF9" s="37" t="str">
        <f>""</f>
        <v/>
      </c>
      <c r="BG9" s="37" t="str">
        <f>""</f>
        <v/>
      </c>
      <c r="BH9" s="37" t="str">
        <f>""</f>
        <v/>
      </c>
      <c r="BI9" s="37"/>
      <c r="BJ9" s="37"/>
      <c r="BK9" s="37"/>
      <c r="BL9" s="37"/>
      <c r="BM9" s="37"/>
      <c r="BN9" s="37"/>
      <c r="BO9" s="37"/>
      <c r="BP9" s="37"/>
      <c r="BQ9" s="37"/>
      <c r="BR9" s="52"/>
      <c r="BT9" s="51"/>
      <c r="BU9" s="37" t="s">
        <v>267</v>
      </c>
      <c r="BV9" s="37" t="str">
        <f>""</f>
        <v/>
      </c>
      <c r="BW9" s="37" t="str">
        <f>""</f>
        <v/>
      </c>
      <c r="BX9" s="37" t="str">
        <f>""</f>
        <v/>
      </c>
      <c r="BY9" s="37" t="str">
        <f>""</f>
        <v/>
      </c>
      <c r="BZ9" s="37" t="str">
        <f>""</f>
        <v/>
      </c>
      <c r="CA9" s="37" t="str">
        <f>""</f>
        <v/>
      </c>
      <c r="CB9" s="37" t="str">
        <f>""</f>
        <v/>
      </c>
      <c r="CC9" s="37" t="str">
        <f>""</f>
        <v/>
      </c>
      <c r="CD9" s="37" t="str">
        <f>""</f>
        <v/>
      </c>
      <c r="CE9" s="37" t="str">
        <f>""</f>
        <v/>
      </c>
      <c r="CF9" s="37"/>
      <c r="CG9" s="37"/>
      <c r="CH9" s="37"/>
      <c r="CI9" s="37"/>
      <c r="CJ9" s="37"/>
      <c r="CK9" s="37"/>
      <c r="CL9" s="37"/>
      <c r="CM9" s="37"/>
      <c r="CN9" s="37"/>
      <c r="CO9" s="52"/>
    </row>
    <row r="10" spans="1:93" ht="15.75" thickBot="1" x14ac:dyDescent="0.3">
      <c r="C10" s="4">
        <f t="shared" ca="1" si="2"/>
        <v>0</v>
      </c>
      <c r="D10" s="236" t="str">
        <f t="shared" ca="1" si="0"/>
        <v>IV-Kone</v>
      </c>
      <c r="E10" s="236" t="str">
        <f t="shared" ca="1" si="0"/>
        <v>-</v>
      </c>
      <c r="F10" s="236" t="str">
        <f t="shared" ca="1" si="0"/>
        <v>GOLD PX</v>
      </c>
      <c r="G10" s="236" t="str">
        <f t="shared" ca="1" si="0"/>
        <v>GOLD PXTOP</v>
      </c>
      <c r="H10" s="236">
        <f t="shared" ca="1" si="0"/>
        <v>0</v>
      </c>
      <c r="I10" s="236">
        <f t="shared" ca="1" si="0"/>
        <v>0</v>
      </c>
      <c r="J10" s="236">
        <f t="shared" ca="1" si="0"/>
        <v>0</v>
      </c>
      <c r="K10" s="236">
        <f t="shared" ca="1" si="0"/>
        <v>0</v>
      </c>
      <c r="L10" s="236">
        <f t="shared" ca="1" si="0"/>
        <v>0</v>
      </c>
      <c r="M10" s="236">
        <f t="shared" ca="1" si="0"/>
        <v>0</v>
      </c>
      <c r="N10" s="236">
        <f t="shared" ca="1" si="0"/>
        <v>0</v>
      </c>
      <c r="O10" s="236">
        <f t="shared" ca="1" si="0"/>
        <v>0</v>
      </c>
      <c r="P10" s="236">
        <f t="shared" ca="1" si="0"/>
        <v>0</v>
      </c>
      <c r="Q10" s="236">
        <f t="shared" ca="1" si="0"/>
        <v>0</v>
      </c>
      <c r="R10" s="236">
        <f t="shared" ca="1" si="0"/>
        <v>0</v>
      </c>
      <c r="S10" s="236">
        <f t="shared" ca="1" si="0"/>
        <v>0</v>
      </c>
      <c r="T10" s="236">
        <f t="shared" ca="1" si="1"/>
        <v>0</v>
      </c>
      <c r="U10" s="236">
        <f t="shared" ca="1" si="1"/>
        <v>0</v>
      </c>
      <c r="V10" s="236">
        <f t="shared" ca="1" si="1"/>
        <v>0</v>
      </c>
      <c r="W10" s="236">
        <f t="shared" ca="1" si="1"/>
        <v>0</v>
      </c>
      <c r="X10" s="236">
        <f t="shared" ca="1" si="1"/>
        <v>0</v>
      </c>
      <c r="Z10" s="48"/>
      <c r="AA10" s="48" t="s">
        <v>120</v>
      </c>
      <c r="AB10" s="48" t="s">
        <v>50</v>
      </c>
      <c r="AC10" s="48" t="s">
        <v>1008</v>
      </c>
      <c r="AD10" s="48" t="s">
        <v>1009</v>
      </c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W10" s="48"/>
      <c r="AX10" s="48" t="s">
        <v>1125</v>
      </c>
      <c r="AY10" s="48" t="s">
        <v>50</v>
      </c>
      <c r="AZ10" s="48" t="s">
        <v>1008</v>
      </c>
      <c r="BA10" s="48" t="s">
        <v>1009</v>
      </c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T10" s="48"/>
      <c r="BU10" s="48" t="s">
        <v>120</v>
      </c>
      <c r="BV10" s="48" t="s">
        <v>50</v>
      </c>
      <c r="BW10" s="48" t="s">
        <v>1008</v>
      </c>
      <c r="BX10" s="48" t="s">
        <v>1009</v>
      </c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</row>
    <row r="11" spans="1:93" ht="15.75" thickBot="1" x14ac:dyDescent="0.3">
      <c r="C11" s="4">
        <f t="shared" ca="1" si="2"/>
        <v>0</v>
      </c>
      <c r="D11" s="236">
        <f t="shared" ca="1" si="0"/>
        <v>0</v>
      </c>
      <c r="E11" s="236" t="str">
        <f t="shared" ca="1" si="0"/>
        <v>-</v>
      </c>
      <c r="F11" s="236">
        <f t="shared" ca="1" si="0"/>
        <v>0</v>
      </c>
      <c r="G11" s="236">
        <f t="shared" ca="1" si="0"/>
        <v>0</v>
      </c>
      <c r="H11" s="236">
        <f t="shared" ca="1" si="0"/>
        <v>0</v>
      </c>
      <c r="I11" s="236">
        <f t="shared" ca="1" si="0"/>
        <v>0</v>
      </c>
      <c r="J11" s="236">
        <f t="shared" ca="1" si="0"/>
        <v>0</v>
      </c>
      <c r="K11" s="236">
        <f t="shared" ca="1" si="0"/>
        <v>0</v>
      </c>
      <c r="L11" s="236">
        <f t="shared" ca="1" si="0"/>
        <v>0</v>
      </c>
      <c r="M11" s="236">
        <f t="shared" ca="1" si="0"/>
        <v>0</v>
      </c>
      <c r="N11" s="236">
        <f t="shared" ca="1" si="0"/>
        <v>0</v>
      </c>
      <c r="O11" s="236">
        <f t="shared" ca="1" si="0"/>
        <v>0</v>
      </c>
      <c r="P11" s="236">
        <f t="shared" ca="1" si="0"/>
        <v>0</v>
      </c>
      <c r="Q11" s="236">
        <f t="shared" ca="1" si="0"/>
        <v>0</v>
      </c>
      <c r="R11" s="236">
        <f t="shared" ca="1" si="0"/>
        <v>0</v>
      </c>
      <c r="S11" s="236">
        <f t="shared" ca="1" si="0"/>
        <v>0</v>
      </c>
      <c r="T11" s="236">
        <f t="shared" ca="1" si="1"/>
        <v>0</v>
      </c>
      <c r="U11" s="236">
        <f t="shared" ca="1" si="1"/>
        <v>0</v>
      </c>
      <c r="V11" s="236">
        <f t="shared" ca="1" si="1"/>
        <v>0</v>
      </c>
      <c r="W11" s="236">
        <f t="shared" ca="1" si="1"/>
        <v>0</v>
      </c>
      <c r="X11" s="236">
        <f t="shared" ca="1" si="1"/>
        <v>0</v>
      </c>
      <c r="Z11" s="48"/>
      <c r="AA11" s="48"/>
      <c r="AB11" s="48" t="s">
        <v>50</v>
      </c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W11" s="48"/>
      <c r="AX11" s="48"/>
      <c r="AY11" s="48" t="s">
        <v>50</v>
      </c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T11" s="48"/>
      <c r="BU11" s="48"/>
      <c r="BV11" s="48" t="s">
        <v>50</v>
      </c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</row>
    <row r="12" spans="1:93" ht="15.75" thickBot="1" x14ac:dyDescent="0.3">
      <c r="C12" s="4"/>
      <c r="D12" s="236" t="str">
        <f t="shared" ca="1" si="0"/>
        <v>Koneen varusteet</v>
      </c>
      <c r="E12" s="236" t="str">
        <f t="shared" ca="1" si="0"/>
        <v/>
      </c>
      <c r="F12" s="236" t="str">
        <f t="shared" ca="1" si="0"/>
        <v/>
      </c>
      <c r="G12" s="236" t="str">
        <f t="shared" ca="1" si="0"/>
        <v/>
      </c>
      <c r="H12" s="236" t="str">
        <f t="shared" ca="1" si="0"/>
        <v/>
      </c>
      <c r="I12" s="236" t="str">
        <f t="shared" ca="1" si="0"/>
        <v/>
      </c>
      <c r="J12" s="236" t="str">
        <f t="shared" ca="1" si="0"/>
        <v/>
      </c>
      <c r="K12" s="236" t="str">
        <f t="shared" ca="1" si="0"/>
        <v/>
      </c>
      <c r="L12" s="236" t="str">
        <f t="shared" ca="1" si="0"/>
        <v/>
      </c>
      <c r="M12" s="236" t="str">
        <f t="shared" ca="1" si="0"/>
        <v/>
      </c>
      <c r="N12" s="236" t="str">
        <f t="shared" ca="1" si="0"/>
        <v/>
      </c>
      <c r="O12" s="236">
        <f t="shared" ca="1" si="0"/>
        <v>0</v>
      </c>
      <c r="P12" s="236">
        <f t="shared" ca="1" si="0"/>
        <v>0</v>
      </c>
      <c r="Q12" s="236">
        <f t="shared" ca="1" si="0"/>
        <v>0</v>
      </c>
      <c r="R12" s="236">
        <f t="shared" ca="1" si="0"/>
        <v>0</v>
      </c>
      <c r="S12" s="236">
        <f t="shared" ca="1" si="0"/>
        <v>0</v>
      </c>
      <c r="T12" s="236">
        <f t="shared" ca="1" si="1"/>
        <v>0</v>
      </c>
      <c r="U12" s="236">
        <f t="shared" ca="1" si="1"/>
        <v>0</v>
      </c>
      <c r="V12" s="236">
        <f t="shared" ca="1" si="1"/>
        <v>0</v>
      </c>
      <c r="W12" s="236">
        <f t="shared" ca="1" si="1"/>
        <v>0</v>
      </c>
      <c r="X12" s="236">
        <f t="shared" ca="1" si="1"/>
        <v>0</v>
      </c>
      <c r="Z12" s="51"/>
      <c r="AA12" s="37" t="s">
        <v>996</v>
      </c>
      <c r="AB12" s="37" t="str">
        <f>""</f>
        <v/>
      </c>
      <c r="AC12" s="37" t="str">
        <f>""</f>
        <v/>
      </c>
      <c r="AD12" s="37" t="str">
        <f>""</f>
        <v/>
      </c>
      <c r="AE12" s="37" t="str">
        <f>""</f>
        <v/>
      </c>
      <c r="AF12" s="37" t="str">
        <f>""</f>
        <v/>
      </c>
      <c r="AG12" s="37" t="str">
        <f>""</f>
        <v/>
      </c>
      <c r="AH12" s="37" t="str">
        <f>""</f>
        <v/>
      </c>
      <c r="AI12" s="37" t="str">
        <f>""</f>
        <v/>
      </c>
      <c r="AJ12" s="37" t="str">
        <f>""</f>
        <v/>
      </c>
      <c r="AK12" s="37" t="str">
        <f>""</f>
        <v/>
      </c>
      <c r="AL12" s="37"/>
      <c r="AM12" s="37"/>
      <c r="AN12" s="37"/>
      <c r="AO12" s="37"/>
      <c r="AP12" s="37"/>
      <c r="AQ12" s="37"/>
      <c r="AR12" s="37"/>
      <c r="AS12" s="37"/>
      <c r="AT12" s="37"/>
      <c r="AU12" s="52"/>
      <c r="AW12" s="51"/>
      <c r="AX12" s="37" t="s">
        <v>1136</v>
      </c>
      <c r="AY12" s="37" t="str">
        <f>""</f>
        <v/>
      </c>
      <c r="AZ12" s="37" t="str">
        <f>""</f>
        <v/>
      </c>
      <c r="BA12" s="37" t="str">
        <f>""</f>
        <v/>
      </c>
      <c r="BB12" s="37" t="str">
        <f>""</f>
        <v/>
      </c>
      <c r="BC12" s="37" t="str">
        <f>""</f>
        <v/>
      </c>
      <c r="BD12" s="37" t="str">
        <f>""</f>
        <v/>
      </c>
      <c r="BE12" s="37" t="str">
        <f>""</f>
        <v/>
      </c>
      <c r="BF12" s="37" t="str">
        <f>""</f>
        <v/>
      </c>
      <c r="BG12" s="37" t="str">
        <f>""</f>
        <v/>
      </c>
      <c r="BH12" s="37" t="str">
        <f>""</f>
        <v/>
      </c>
      <c r="BI12" s="37"/>
      <c r="BJ12" s="37"/>
      <c r="BK12" s="37"/>
      <c r="BL12" s="37"/>
      <c r="BM12" s="37"/>
      <c r="BN12" s="37"/>
      <c r="BO12" s="37"/>
      <c r="BP12" s="37"/>
      <c r="BQ12" s="37"/>
      <c r="BR12" s="52"/>
      <c r="BT12" s="51"/>
      <c r="BU12" s="37" t="s">
        <v>996</v>
      </c>
      <c r="BV12" s="37" t="str">
        <f>""</f>
        <v/>
      </c>
      <c r="BW12" s="37" t="str">
        <f>""</f>
        <v/>
      </c>
      <c r="BX12" s="37" t="str">
        <f>""</f>
        <v/>
      </c>
      <c r="BY12" s="37" t="str">
        <f>""</f>
        <v/>
      </c>
      <c r="BZ12" s="37" t="str">
        <f>""</f>
        <v/>
      </c>
      <c r="CA12" s="37" t="str">
        <f>""</f>
        <v/>
      </c>
      <c r="CB12" s="37" t="str">
        <f>""</f>
        <v/>
      </c>
      <c r="CC12" s="37" t="str">
        <f>""</f>
        <v/>
      </c>
      <c r="CD12" s="37" t="str">
        <f>""</f>
        <v/>
      </c>
      <c r="CE12" s="37" t="str">
        <f>""</f>
        <v/>
      </c>
      <c r="CF12" s="37"/>
      <c r="CG12" s="37"/>
      <c r="CH12" s="37"/>
      <c r="CI12" s="37"/>
      <c r="CJ12" s="37"/>
      <c r="CK12" s="37"/>
      <c r="CL12" s="37"/>
      <c r="CM12" s="37"/>
      <c r="CN12" s="37"/>
      <c r="CO12" s="52"/>
    </row>
    <row r="13" spans="1:93" ht="15.75" thickBot="1" x14ac:dyDescent="0.3">
      <c r="C13" s="4"/>
      <c r="D13" s="236" t="str">
        <f t="shared" ca="1" si="0"/>
        <v>Lämmitys</v>
      </c>
      <c r="E13" s="236" t="str">
        <f t="shared" ca="1" si="0"/>
        <v>-</v>
      </c>
      <c r="F13" s="236" t="str">
        <f t="shared" ca="1" si="0"/>
        <v>Lämmityspatteri, vesi</v>
      </c>
      <c r="G13" s="236" t="str">
        <f t="shared" ca="1" si="0"/>
        <v>Lisävyöhyke (Xzone)</v>
      </c>
      <c r="H13" s="236">
        <f t="shared" ca="1" si="0"/>
        <v>0</v>
      </c>
      <c r="I13" s="236">
        <f t="shared" ca="1" si="0"/>
        <v>0</v>
      </c>
      <c r="J13" s="236">
        <f t="shared" ca="1" si="0"/>
        <v>0</v>
      </c>
      <c r="K13" s="236">
        <f t="shared" ca="1" si="0"/>
        <v>0</v>
      </c>
      <c r="L13" s="236">
        <f t="shared" ca="1" si="0"/>
        <v>0</v>
      </c>
      <c r="M13" s="236">
        <f t="shared" ca="1" si="0"/>
        <v>0</v>
      </c>
      <c r="N13" s="236">
        <f t="shared" ca="1" si="0"/>
        <v>0</v>
      </c>
      <c r="O13" s="236">
        <f t="shared" ca="1" si="0"/>
        <v>0</v>
      </c>
      <c r="P13" s="236">
        <f t="shared" ca="1" si="0"/>
        <v>0</v>
      </c>
      <c r="Q13" s="236">
        <f t="shared" ca="1" si="0"/>
        <v>0</v>
      </c>
      <c r="R13" s="236">
        <f t="shared" ca="1" si="0"/>
        <v>0</v>
      </c>
      <c r="S13" s="236">
        <f t="shared" ca="1" si="0"/>
        <v>0</v>
      </c>
      <c r="T13" s="236">
        <f t="shared" ca="1" si="1"/>
        <v>0</v>
      </c>
      <c r="U13" s="236">
        <f t="shared" ca="1" si="1"/>
        <v>0</v>
      </c>
      <c r="V13" s="236">
        <f t="shared" ca="1" si="1"/>
        <v>0</v>
      </c>
      <c r="W13" s="236">
        <f t="shared" ca="1" si="1"/>
        <v>0</v>
      </c>
      <c r="X13" s="236">
        <f t="shared" ca="1" si="1"/>
        <v>0</v>
      </c>
      <c r="Z13" s="48"/>
      <c r="AA13" s="48" t="s">
        <v>998</v>
      </c>
      <c r="AB13" s="48" t="s">
        <v>50</v>
      </c>
      <c r="AC13" s="48" t="s">
        <v>1109</v>
      </c>
      <c r="AD13" s="48" t="s">
        <v>1105</v>
      </c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W13" s="48"/>
      <c r="AX13" s="48" t="s">
        <v>1126</v>
      </c>
      <c r="AY13" s="48" t="s">
        <v>50</v>
      </c>
      <c r="AZ13" s="48" t="s">
        <v>1133</v>
      </c>
      <c r="BA13" s="48" t="s">
        <v>1134</v>
      </c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T13" s="48"/>
      <c r="BU13" s="48" t="s">
        <v>998</v>
      </c>
      <c r="BV13" s="48" t="s">
        <v>50</v>
      </c>
      <c r="BW13" s="48" t="s">
        <v>1109</v>
      </c>
      <c r="BX13" s="48" t="s">
        <v>1105</v>
      </c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</row>
    <row r="14" spans="1:93" ht="15.75" thickBot="1" x14ac:dyDescent="0.3">
      <c r="C14" s="4"/>
      <c r="D14" s="236" t="str">
        <f t="shared" ca="1" si="0"/>
        <v>Jäähdytys</v>
      </c>
      <c r="E14" s="236" t="str">
        <f t="shared" ca="1" si="0"/>
        <v>-</v>
      </c>
      <c r="F14" s="236" t="str">
        <f t="shared" ca="1" si="0"/>
        <v>Jäähdytyspatteri, neste</v>
      </c>
      <c r="G14" s="236" t="str">
        <f t="shared" ca="1" si="0"/>
        <v>Lisävyöhyke (Xzone)</v>
      </c>
      <c r="H14" s="236">
        <f t="shared" ca="1" si="0"/>
        <v>0</v>
      </c>
      <c r="I14" s="236">
        <f t="shared" ca="1" si="0"/>
        <v>0</v>
      </c>
      <c r="J14" s="236">
        <f t="shared" ca="1" si="0"/>
        <v>0</v>
      </c>
      <c r="K14" s="236">
        <f t="shared" ca="1" si="0"/>
        <v>0</v>
      </c>
      <c r="L14" s="236">
        <f t="shared" ca="1" si="0"/>
        <v>0</v>
      </c>
      <c r="M14" s="236">
        <f t="shared" ca="1" si="0"/>
        <v>0</v>
      </c>
      <c r="N14" s="236">
        <f t="shared" ca="1" si="0"/>
        <v>0</v>
      </c>
      <c r="O14" s="236">
        <f t="shared" ca="1" si="0"/>
        <v>0</v>
      </c>
      <c r="P14" s="236">
        <f t="shared" ca="1" si="0"/>
        <v>0</v>
      </c>
      <c r="Q14" s="236">
        <f t="shared" ca="1" si="0"/>
        <v>0</v>
      </c>
      <c r="R14" s="236">
        <f t="shared" ca="1" si="0"/>
        <v>0</v>
      </c>
      <c r="S14" s="236">
        <f t="shared" ca="1" si="0"/>
        <v>0</v>
      </c>
      <c r="T14" s="236">
        <f t="shared" ca="1" si="1"/>
        <v>0</v>
      </c>
      <c r="U14" s="236">
        <f t="shared" ca="1" si="1"/>
        <v>0</v>
      </c>
      <c r="V14" s="236">
        <f t="shared" ca="1" si="1"/>
        <v>0</v>
      </c>
      <c r="W14" s="236">
        <f t="shared" ca="1" si="1"/>
        <v>0</v>
      </c>
      <c r="X14" s="236">
        <f t="shared" ca="1" si="1"/>
        <v>0</v>
      </c>
      <c r="Z14" s="48"/>
      <c r="AA14" s="48" t="s">
        <v>1024</v>
      </c>
      <c r="AB14" s="48" t="s">
        <v>50</v>
      </c>
      <c r="AC14" s="48" t="s">
        <v>1110</v>
      </c>
      <c r="AD14" s="48" t="s">
        <v>1105</v>
      </c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W14" s="48"/>
      <c r="AX14" s="48" t="s">
        <v>1127</v>
      </c>
      <c r="AY14" s="48" t="s">
        <v>50</v>
      </c>
      <c r="AZ14" s="48" t="s">
        <v>1131</v>
      </c>
      <c r="BA14" s="48" t="s">
        <v>1132</v>
      </c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T14" s="48"/>
      <c r="BU14" s="48" t="s">
        <v>1024</v>
      </c>
      <c r="BV14" s="48" t="s">
        <v>50</v>
      </c>
      <c r="BW14" s="48" t="s">
        <v>1110</v>
      </c>
      <c r="BX14" s="48" t="s">
        <v>1105</v>
      </c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</row>
    <row r="15" spans="1:93" ht="15.75" thickBot="1" x14ac:dyDescent="0.3">
      <c r="C15" s="4"/>
      <c r="D15" s="236" t="str">
        <f t="shared" ca="1" si="0"/>
        <v>Integroitu viilennysyksikkö</v>
      </c>
      <c r="E15" s="236" t="str">
        <f t="shared" ca="1" si="0"/>
        <v>-</v>
      </c>
      <c r="F15" s="236" t="str">
        <f t="shared" ca="1" si="0"/>
        <v>CoolDX</v>
      </c>
      <c r="G15" s="236">
        <f t="shared" ca="1" si="0"/>
        <v>0</v>
      </c>
      <c r="H15" s="236">
        <f t="shared" ca="1" si="0"/>
        <v>0</v>
      </c>
      <c r="I15" s="236">
        <f t="shared" ca="1" si="0"/>
        <v>0</v>
      </c>
      <c r="J15" s="236">
        <f t="shared" ca="1" si="0"/>
        <v>0</v>
      </c>
      <c r="K15" s="236">
        <f t="shared" ca="1" si="0"/>
        <v>0</v>
      </c>
      <c r="L15" s="236">
        <f t="shared" ca="1" si="0"/>
        <v>0</v>
      </c>
      <c r="M15" s="236">
        <f t="shared" ca="1" si="0"/>
        <v>0</v>
      </c>
      <c r="N15" s="236">
        <f t="shared" ca="1" si="0"/>
        <v>0</v>
      </c>
      <c r="O15" s="236">
        <f t="shared" ca="1" si="0"/>
        <v>0</v>
      </c>
      <c r="P15" s="236">
        <f t="shared" ca="1" si="0"/>
        <v>0</v>
      </c>
      <c r="Q15" s="236">
        <f t="shared" ca="1" si="0"/>
        <v>0</v>
      </c>
      <c r="R15" s="236">
        <f t="shared" ca="1" si="0"/>
        <v>0</v>
      </c>
      <c r="S15" s="236">
        <f t="shared" ca="1" si="0"/>
        <v>0</v>
      </c>
      <c r="T15" s="236">
        <f t="shared" ca="1" si="1"/>
        <v>0</v>
      </c>
      <c r="U15" s="236">
        <f t="shared" ca="1" si="1"/>
        <v>0</v>
      </c>
      <c r="V15" s="236">
        <f t="shared" ca="1" si="1"/>
        <v>0</v>
      </c>
      <c r="W15" s="236">
        <f t="shared" ca="1" si="1"/>
        <v>0</v>
      </c>
      <c r="X15" s="236">
        <f t="shared" ca="1" si="1"/>
        <v>0</v>
      </c>
      <c r="Z15" s="48"/>
      <c r="AA15" s="48" t="s">
        <v>1106</v>
      </c>
      <c r="AB15" s="48" t="s">
        <v>50</v>
      </c>
      <c r="AC15" s="341" t="s">
        <v>999</v>
      </c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W15" s="48"/>
      <c r="AX15" s="48" t="s">
        <v>1129</v>
      </c>
      <c r="AY15" s="48" t="s">
        <v>50</v>
      </c>
      <c r="AZ15" s="341" t="s">
        <v>999</v>
      </c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T15" s="48"/>
      <c r="BU15" s="48" t="s">
        <v>1005</v>
      </c>
      <c r="BV15" s="48" t="s">
        <v>50</v>
      </c>
      <c r="BW15" s="48" t="s">
        <v>1001</v>
      </c>
      <c r="BX15" s="48" t="s">
        <v>1000</v>
      </c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</row>
    <row r="16" spans="1:93" ht="15.75" thickBot="1" x14ac:dyDescent="0.3">
      <c r="C16" s="4"/>
      <c r="D16" s="236" t="str">
        <f t="shared" ca="1" si="0"/>
        <v>Ilmavirran tehostus</v>
      </c>
      <c r="E16" s="236" t="str">
        <f t="shared" ca="1" si="0"/>
        <v>-</v>
      </c>
      <c r="F16" s="236" t="str">
        <f t="shared" ca="1" si="0"/>
        <v>Tehostuslaskenta</v>
      </c>
      <c r="G16" s="236" t="str">
        <f t="shared" ca="1" si="0"/>
        <v>Vakiokanavapaine</v>
      </c>
      <c r="H16" s="236">
        <f t="shared" ca="1" si="0"/>
        <v>0</v>
      </c>
      <c r="I16" s="236">
        <f t="shared" ca="1" si="0"/>
        <v>0</v>
      </c>
      <c r="J16" s="236">
        <f t="shared" ca="1" si="0"/>
        <v>0</v>
      </c>
      <c r="K16" s="236">
        <f t="shared" ca="1" si="0"/>
        <v>0</v>
      </c>
      <c r="L16" s="236">
        <f t="shared" ca="1" si="0"/>
        <v>0</v>
      </c>
      <c r="M16" s="236">
        <f t="shared" ca="1" si="0"/>
        <v>0</v>
      </c>
      <c r="N16" s="236">
        <f t="shared" ca="1" si="0"/>
        <v>0</v>
      </c>
      <c r="O16" s="236">
        <f t="shared" ca="1" si="0"/>
        <v>0</v>
      </c>
      <c r="P16" s="236">
        <f t="shared" ca="1" si="0"/>
        <v>0</v>
      </c>
      <c r="Q16" s="236">
        <f t="shared" ca="1" si="0"/>
        <v>0</v>
      </c>
      <c r="R16" s="236">
        <f t="shared" ca="1" si="0"/>
        <v>0</v>
      </c>
      <c r="S16" s="236">
        <f t="shared" ca="1" si="0"/>
        <v>0</v>
      </c>
      <c r="T16" s="236">
        <f t="shared" ca="1" si="1"/>
        <v>0</v>
      </c>
      <c r="U16" s="236">
        <f t="shared" ca="1" si="1"/>
        <v>0</v>
      </c>
      <c r="V16" s="236">
        <f t="shared" ca="1" si="1"/>
        <v>0</v>
      </c>
      <c r="W16" s="236">
        <f t="shared" ca="1" si="1"/>
        <v>0</v>
      </c>
      <c r="X16" s="236">
        <f t="shared" ca="1" si="1"/>
        <v>0</v>
      </c>
      <c r="Z16" s="48"/>
      <c r="AA16" s="48" t="s">
        <v>1005</v>
      </c>
      <c r="AB16" s="48" t="s">
        <v>50</v>
      </c>
      <c r="AC16" s="48" t="s">
        <v>1001</v>
      </c>
      <c r="AD16" s="48" t="s">
        <v>1000</v>
      </c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W16" s="48"/>
      <c r="AX16" s="48" t="s">
        <v>1128</v>
      </c>
      <c r="AY16" s="48" t="s">
        <v>50</v>
      </c>
      <c r="AZ16" s="48" t="s">
        <v>895</v>
      </c>
      <c r="BA16" s="48" t="s">
        <v>1130</v>
      </c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T16" s="48"/>
      <c r="BU16" s="48" t="s">
        <v>1106</v>
      </c>
      <c r="BV16" s="48" t="s">
        <v>50</v>
      </c>
      <c r="BW16" s="341" t="s">
        <v>999</v>
      </c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</row>
    <row r="17" spans="3:93" ht="15.75" thickBot="1" x14ac:dyDescent="0.3">
      <c r="C17" s="4"/>
      <c r="D17" s="236">
        <f t="shared" ca="1" si="0"/>
        <v>0</v>
      </c>
      <c r="E17" s="236" t="str">
        <f t="shared" ca="1" si="0"/>
        <v>-</v>
      </c>
      <c r="F17" s="236">
        <f t="shared" ca="1" si="0"/>
        <v>0</v>
      </c>
      <c r="G17" s="236">
        <f t="shared" ca="1" si="0"/>
        <v>0</v>
      </c>
      <c r="H17" s="236">
        <f t="shared" ca="1" si="0"/>
        <v>0</v>
      </c>
      <c r="I17" s="236">
        <f t="shared" ca="1" si="0"/>
        <v>0</v>
      </c>
      <c r="J17" s="236">
        <f t="shared" ca="1" si="0"/>
        <v>0</v>
      </c>
      <c r="K17" s="236">
        <f t="shared" ca="1" si="0"/>
        <v>0</v>
      </c>
      <c r="L17" s="236">
        <f t="shared" ca="1" si="0"/>
        <v>0</v>
      </c>
      <c r="M17" s="236">
        <f t="shared" ca="1" si="0"/>
        <v>0</v>
      </c>
      <c r="N17" s="236">
        <f t="shared" ca="1" si="0"/>
        <v>0</v>
      </c>
      <c r="O17" s="236">
        <f t="shared" ca="1" si="0"/>
        <v>0</v>
      </c>
      <c r="P17" s="236">
        <f t="shared" ca="1" si="0"/>
        <v>0</v>
      </c>
      <c r="Q17" s="236">
        <f t="shared" ca="1" si="0"/>
        <v>0</v>
      </c>
      <c r="R17" s="236">
        <f t="shared" ca="1" si="0"/>
        <v>0</v>
      </c>
      <c r="S17" s="236">
        <f t="shared" ca="1" si="0"/>
        <v>0</v>
      </c>
      <c r="T17" s="236">
        <f t="shared" ca="1" si="1"/>
        <v>0</v>
      </c>
      <c r="U17" s="236">
        <f t="shared" ca="1" si="1"/>
        <v>0</v>
      </c>
      <c r="V17" s="236">
        <f t="shared" ca="1" si="1"/>
        <v>0</v>
      </c>
      <c r="W17" s="236">
        <f t="shared" ca="1" si="1"/>
        <v>0</v>
      </c>
      <c r="X17" s="236">
        <f t="shared" ca="1" si="1"/>
        <v>0</v>
      </c>
      <c r="Z17" s="48"/>
      <c r="AA17" s="48"/>
      <c r="AB17" s="48" t="s">
        <v>50</v>
      </c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W17" s="48"/>
      <c r="AX17" s="48"/>
      <c r="AY17" s="48" t="s">
        <v>50</v>
      </c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T17" s="48"/>
      <c r="BU17" s="48"/>
      <c r="BV17" s="48" t="s">
        <v>50</v>
      </c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</row>
    <row r="18" spans="3:93" ht="15.75" thickBot="1" x14ac:dyDescent="0.3">
      <c r="C18" s="4"/>
      <c r="D18" s="236">
        <f t="shared" ca="1" si="0"/>
        <v>0</v>
      </c>
      <c r="E18" s="236" t="str">
        <f t="shared" ca="1" si="0"/>
        <v>-</v>
      </c>
      <c r="F18" s="236">
        <f t="shared" ca="1" si="0"/>
        <v>0</v>
      </c>
      <c r="G18" s="236">
        <f t="shared" ca="1" si="0"/>
        <v>0</v>
      </c>
      <c r="H18" s="236">
        <f t="shared" ca="1" si="0"/>
        <v>0</v>
      </c>
      <c r="I18" s="236">
        <f t="shared" ca="1" si="0"/>
        <v>0</v>
      </c>
      <c r="J18" s="236">
        <f t="shared" ca="1" si="0"/>
        <v>0</v>
      </c>
      <c r="K18" s="236">
        <f t="shared" ca="1" si="0"/>
        <v>0</v>
      </c>
      <c r="L18" s="236">
        <f t="shared" ca="1" si="0"/>
        <v>0</v>
      </c>
      <c r="M18" s="236">
        <f t="shared" ca="1" si="0"/>
        <v>0</v>
      </c>
      <c r="N18" s="236">
        <f t="shared" ca="1" si="0"/>
        <v>0</v>
      </c>
      <c r="O18" s="236">
        <f t="shared" ca="1" si="0"/>
        <v>0</v>
      </c>
      <c r="P18" s="236">
        <f t="shared" ca="1" si="0"/>
        <v>0</v>
      </c>
      <c r="Q18" s="236">
        <f t="shared" ca="1" si="0"/>
        <v>0</v>
      </c>
      <c r="R18" s="236">
        <f t="shared" ca="1" si="0"/>
        <v>0</v>
      </c>
      <c r="S18" s="236">
        <f t="shared" ca="1" si="0"/>
        <v>0</v>
      </c>
      <c r="T18" s="236">
        <f t="shared" ca="1" si="1"/>
        <v>0</v>
      </c>
      <c r="U18" s="236">
        <f t="shared" ca="1" si="1"/>
        <v>0</v>
      </c>
      <c r="V18" s="236">
        <f t="shared" ca="1" si="1"/>
        <v>0</v>
      </c>
      <c r="W18" s="236">
        <f t="shared" ca="1" si="1"/>
        <v>0</v>
      </c>
      <c r="X18" s="236">
        <f t="shared" ca="1" si="1"/>
        <v>0</v>
      </c>
      <c r="Z18" s="48"/>
      <c r="AA18" s="48"/>
      <c r="AB18" s="48" t="s">
        <v>50</v>
      </c>
      <c r="AC18" s="341"/>
      <c r="AD18" s="341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W18" s="48"/>
      <c r="AX18" s="48"/>
      <c r="AY18" s="48" t="s">
        <v>50</v>
      </c>
      <c r="AZ18" s="341"/>
      <c r="BA18" s="341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T18" s="48"/>
      <c r="BU18" s="48"/>
      <c r="BV18" s="48" t="s">
        <v>50</v>
      </c>
      <c r="BW18" s="341"/>
      <c r="BX18" s="341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</row>
    <row r="19" spans="3:93" ht="15.75" thickBot="1" x14ac:dyDescent="0.3">
      <c r="C19" s="4"/>
      <c r="D19" s="236">
        <f t="shared" ca="1" si="0"/>
        <v>0</v>
      </c>
      <c r="E19" s="236" t="str">
        <f t="shared" ca="1" si="0"/>
        <v>-</v>
      </c>
      <c r="F19" s="236">
        <f t="shared" ca="1" si="0"/>
        <v>0</v>
      </c>
      <c r="G19" s="236" t="str">
        <f t="shared" ca="1" si="0"/>
        <v xml:space="preserve">     </v>
      </c>
      <c r="H19" s="236">
        <f t="shared" ca="1" si="0"/>
        <v>0</v>
      </c>
      <c r="I19" s="236">
        <f t="shared" ca="1" si="0"/>
        <v>0</v>
      </c>
      <c r="J19" s="236">
        <f t="shared" ca="1" si="0"/>
        <v>0</v>
      </c>
      <c r="K19" s="236">
        <f t="shared" ca="1" si="0"/>
        <v>0</v>
      </c>
      <c r="L19" s="236">
        <f t="shared" ca="1" si="0"/>
        <v>0</v>
      </c>
      <c r="M19" s="236">
        <f t="shared" ca="1" si="0"/>
        <v>0</v>
      </c>
      <c r="N19" s="236">
        <f t="shared" ca="1" si="0"/>
        <v>0</v>
      </c>
      <c r="O19" s="236">
        <f t="shared" ca="1" si="0"/>
        <v>0</v>
      </c>
      <c r="P19" s="236">
        <f t="shared" ca="1" si="0"/>
        <v>0</v>
      </c>
      <c r="Q19" s="236">
        <f t="shared" ca="1" si="0"/>
        <v>0</v>
      </c>
      <c r="R19" s="236">
        <f t="shared" ca="1" si="0"/>
        <v>0</v>
      </c>
      <c r="S19" s="236">
        <f t="shared" ca="1" si="0"/>
        <v>0</v>
      </c>
      <c r="T19" s="236">
        <f t="shared" ca="1" si="1"/>
        <v>0</v>
      </c>
      <c r="U19" s="236">
        <f t="shared" ca="1" si="1"/>
        <v>0</v>
      </c>
      <c r="V19" s="236">
        <f t="shared" ca="1" si="1"/>
        <v>0</v>
      </c>
      <c r="W19" s="236">
        <f t="shared" ca="1" si="1"/>
        <v>0</v>
      </c>
      <c r="X19" s="236">
        <f t="shared" ca="1" si="1"/>
        <v>0</v>
      </c>
      <c r="Z19" s="48"/>
      <c r="AA19" s="48"/>
      <c r="AB19" s="48" t="s">
        <v>50</v>
      </c>
      <c r="AC19" s="341"/>
      <c r="AD19" s="341" t="s">
        <v>1010</v>
      </c>
      <c r="AE19" s="341"/>
      <c r="AF19" s="341"/>
      <c r="AG19" s="341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W19" s="48"/>
      <c r="AX19" s="48"/>
      <c r="AY19" s="48" t="s">
        <v>50</v>
      </c>
      <c r="AZ19" s="341"/>
      <c r="BA19" s="341" t="s">
        <v>1010</v>
      </c>
      <c r="BB19" s="341"/>
      <c r="BC19" s="341"/>
      <c r="BD19" s="341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T19" s="48"/>
      <c r="BU19" s="48"/>
      <c r="BV19" s="48" t="s">
        <v>50</v>
      </c>
      <c r="BW19" s="341"/>
      <c r="BX19" s="341" t="s">
        <v>1010</v>
      </c>
      <c r="BY19" s="341"/>
      <c r="BZ19" s="341"/>
      <c r="CA19" s="341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</row>
    <row r="20" spans="3:93" ht="15.75" thickBot="1" x14ac:dyDescent="0.3">
      <c r="C20" s="4"/>
      <c r="D20" s="236">
        <f t="shared" ca="1" si="0"/>
        <v>0</v>
      </c>
      <c r="E20" s="236" t="str">
        <f t="shared" ca="1" si="0"/>
        <v>-</v>
      </c>
      <c r="F20" s="236">
        <f t="shared" ca="1" si="0"/>
        <v>0</v>
      </c>
      <c r="G20" s="236">
        <f t="shared" ca="1" si="0"/>
        <v>0</v>
      </c>
      <c r="H20" s="236">
        <f t="shared" ca="1" si="0"/>
        <v>0</v>
      </c>
      <c r="I20" s="236">
        <f t="shared" ca="1" si="0"/>
        <v>0</v>
      </c>
      <c r="J20" s="236">
        <f t="shared" ca="1" si="0"/>
        <v>0</v>
      </c>
      <c r="K20" s="236">
        <f t="shared" ca="1" si="0"/>
        <v>0</v>
      </c>
      <c r="L20" s="236">
        <f t="shared" ca="1" si="0"/>
        <v>0</v>
      </c>
      <c r="M20" s="236">
        <f t="shared" ca="1" si="0"/>
        <v>0</v>
      </c>
      <c r="N20" s="236">
        <f t="shared" ca="1" si="0"/>
        <v>0</v>
      </c>
      <c r="O20" s="236">
        <f t="shared" ca="1" si="0"/>
        <v>0</v>
      </c>
      <c r="P20" s="236">
        <f t="shared" ca="1" si="0"/>
        <v>0</v>
      </c>
      <c r="Q20" s="236">
        <f t="shared" ca="1" si="0"/>
        <v>0</v>
      </c>
      <c r="R20" s="236">
        <f t="shared" ca="1" si="0"/>
        <v>0</v>
      </c>
      <c r="S20" s="236">
        <f t="shared" ca="1" si="0"/>
        <v>0</v>
      </c>
      <c r="T20" s="236">
        <f t="shared" ca="1" si="1"/>
        <v>0</v>
      </c>
      <c r="U20" s="236">
        <f t="shared" ca="1" si="1"/>
        <v>0</v>
      </c>
      <c r="V20" s="236">
        <f t="shared" ca="1" si="1"/>
        <v>0</v>
      </c>
      <c r="W20" s="236">
        <f t="shared" ca="1" si="1"/>
        <v>0</v>
      </c>
      <c r="X20" s="236">
        <f t="shared" ca="1" si="1"/>
        <v>0</v>
      </c>
      <c r="Z20" s="48"/>
      <c r="AA20" s="48"/>
      <c r="AB20" s="48" t="s">
        <v>50</v>
      </c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W20" s="48"/>
      <c r="AX20" s="48"/>
      <c r="AY20" s="48" t="s">
        <v>50</v>
      </c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T20" s="48"/>
      <c r="BU20" s="48"/>
      <c r="BV20" s="48" t="s">
        <v>50</v>
      </c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</row>
    <row r="21" spans="3:93" ht="15.75" thickBot="1" x14ac:dyDescent="0.3">
      <c r="C21" s="4"/>
      <c r="D21" s="236">
        <f t="shared" ca="1" si="0"/>
        <v>0</v>
      </c>
      <c r="E21" s="236" t="str">
        <f t="shared" ca="1" si="0"/>
        <v>-</v>
      </c>
      <c r="F21" s="236">
        <f t="shared" ca="1" si="0"/>
        <v>0</v>
      </c>
      <c r="G21" s="236">
        <f t="shared" ca="1" si="0"/>
        <v>0</v>
      </c>
      <c r="H21" s="236">
        <f t="shared" ca="1" si="0"/>
        <v>0</v>
      </c>
      <c r="I21" s="236">
        <f t="shared" ca="1" si="0"/>
        <v>0</v>
      </c>
      <c r="J21" s="236">
        <f t="shared" ca="1" si="0"/>
        <v>0</v>
      </c>
      <c r="K21" s="236">
        <f t="shared" ca="1" si="0"/>
        <v>0</v>
      </c>
      <c r="L21" s="236">
        <f t="shared" ca="1" si="0"/>
        <v>0</v>
      </c>
      <c r="M21" s="236">
        <f t="shared" ca="1" si="0"/>
        <v>0</v>
      </c>
      <c r="N21" s="236">
        <f t="shared" ca="1" si="0"/>
        <v>0</v>
      </c>
      <c r="O21" s="236">
        <f t="shared" ca="1" si="0"/>
        <v>0</v>
      </c>
      <c r="P21" s="236">
        <f t="shared" ca="1" si="0"/>
        <v>0</v>
      </c>
      <c r="Q21" s="236">
        <f t="shared" ca="1" si="0"/>
        <v>0</v>
      </c>
      <c r="R21" s="236">
        <f t="shared" ca="1" si="0"/>
        <v>0</v>
      </c>
      <c r="S21" s="236">
        <f t="shared" ca="1" si="0"/>
        <v>0</v>
      </c>
      <c r="T21" s="236">
        <f t="shared" ca="1" si="1"/>
        <v>0</v>
      </c>
      <c r="U21" s="236">
        <f t="shared" ca="1" si="1"/>
        <v>0</v>
      </c>
      <c r="V21" s="236">
        <f t="shared" ca="1" si="1"/>
        <v>0</v>
      </c>
      <c r="W21" s="236">
        <f t="shared" ca="1" si="1"/>
        <v>0</v>
      </c>
      <c r="X21" s="236">
        <f t="shared" ca="1" si="1"/>
        <v>0</v>
      </c>
      <c r="Z21" s="48"/>
      <c r="AA21" s="48"/>
      <c r="AB21" s="48" t="s">
        <v>50</v>
      </c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W21" s="48"/>
      <c r="AX21" s="48"/>
      <c r="AY21" s="48" t="s">
        <v>50</v>
      </c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T21" s="48"/>
      <c r="BU21" s="48"/>
      <c r="BV21" s="48" t="s">
        <v>50</v>
      </c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</row>
    <row r="22" spans="3:93" ht="15.75" thickBot="1" x14ac:dyDescent="0.3">
      <c r="C22" s="4"/>
      <c r="D22" s="236">
        <f t="shared" ca="1" si="0"/>
        <v>0</v>
      </c>
      <c r="E22" s="236" t="str">
        <f t="shared" ca="1" si="0"/>
        <v>-</v>
      </c>
      <c r="F22" s="236">
        <f t="shared" ca="1" si="0"/>
        <v>0</v>
      </c>
      <c r="G22" s="236">
        <f t="shared" ca="1" si="0"/>
        <v>0</v>
      </c>
      <c r="H22" s="236">
        <f t="shared" ca="1" si="0"/>
        <v>0</v>
      </c>
      <c r="I22" s="236">
        <f t="shared" ca="1" si="0"/>
        <v>0</v>
      </c>
      <c r="J22" s="236">
        <f t="shared" ca="1" si="0"/>
        <v>0</v>
      </c>
      <c r="K22" s="236">
        <f t="shared" ca="1" si="0"/>
        <v>0</v>
      </c>
      <c r="L22" s="236">
        <f t="shared" ca="1" si="0"/>
        <v>0</v>
      </c>
      <c r="M22" s="236">
        <f t="shared" ca="1" si="0"/>
        <v>0</v>
      </c>
      <c r="N22" s="236">
        <f t="shared" ca="1" si="0"/>
        <v>0</v>
      </c>
      <c r="O22" s="236">
        <f t="shared" ca="1" si="0"/>
        <v>0</v>
      </c>
      <c r="P22" s="236">
        <f t="shared" ca="1" si="0"/>
        <v>0</v>
      </c>
      <c r="Q22" s="236">
        <f t="shared" ca="1" si="0"/>
        <v>0</v>
      </c>
      <c r="R22" s="236">
        <f t="shared" ca="1" si="0"/>
        <v>0</v>
      </c>
      <c r="S22" s="236">
        <f t="shared" ref="S22:X65" ca="1" si="3">OFFSET(AP22,0,$A$1,1,1)</f>
        <v>0</v>
      </c>
      <c r="T22" s="236">
        <f t="shared" ca="1" si="1"/>
        <v>0</v>
      </c>
      <c r="U22" s="236">
        <f t="shared" ca="1" si="1"/>
        <v>0</v>
      </c>
      <c r="V22" s="236">
        <f t="shared" ca="1" si="1"/>
        <v>0</v>
      </c>
      <c r="W22" s="236">
        <f t="shared" ca="1" si="1"/>
        <v>0</v>
      </c>
      <c r="X22" s="236">
        <f t="shared" ca="1" si="1"/>
        <v>0</v>
      </c>
      <c r="Z22" s="48"/>
      <c r="AA22" s="48"/>
      <c r="AB22" s="48" t="s">
        <v>50</v>
      </c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W22" s="48"/>
      <c r="AX22" s="48"/>
      <c r="AY22" s="48" t="s">
        <v>50</v>
      </c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T22" s="48"/>
      <c r="BU22" s="48"/>
      <c r="BV22" s="48" t="s">
        <v>50</v>
      </c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</row>
    <row r="23" spans="3:93" ht="15.75" thickBot="1" x14ac:dyDescent="0.3">
      <c r="C23" s="4"/>
      <c r="D23" s="236">
        <f t="shared" ref="D23:R39" ca="1" si="4">OFFSET(AA23,0,$A$1,1,1)</f>
        <v>0</v>
      </c>
      <c r="E23" s="236" t="str">
        <f t="shared" ca="1" si="4"/>
        <v>-</v>
      </c>
      <c r="F23" s="236">
        <f t="shared" ca="1" si="4"/>
        <v>0</v>
      </c>
      <c r="G23" s="236">
        <f t="shared" ca="1" si="4"/>
        <v>0</v>
      </c>
      <c r="H23" s="236">
        <f t="shared" ca="1" si="4"/>
        <v>0</v>
      </c>
      <c r="I23" s="236">
        <f t="shared" ca="1" si="4"/>
        <v>0</v>
      </c>
      <c r="J23" s="236">
        <f t="shared" ca="1" si="4"/>
        <v>0</v>
      </c>
      <c r="K23" s="236">
        <f t="shared" ca="1" si="4"/>
        <v>0</v>
      </c>
      <c r="L23" s="236">
        <f t="shared" ca="1" si="4"/>
        <v>0</v>
      </c>
      <c r="M23" s="236">
        <f t="shared" ca="1" si="4"/>
        <v>0</v>
      </c>
      <c r="N23" s="236">
        <f t="shared" ca="1" si="4"/>
        <v>0</v>
      </c>
      <c r="O23" s="236">
        <f t="shared" ca="1" si="4"/>
        <v>0</v>
      </c>
      <c r="P23" s="236">
        <f t="shared" ca="1" si="4"/>
        <v>0</v>
      </c>
      <c r="Q23" s="236">
        <f t="shared" ca="1" si="4"/>
        <v>0</v>
      </c>
      <c r="R23" s="236">
        <f t="shared" ca="1" si="4"/>
        <v>0</v>
      </c>
      <c r="S23" s="236">
        <f t="shared" ca="1" si="3"/>
        <v>0</v>
      </c>
      <c r="T23" s="236">
        <f t="shared" ca="1" si="3"/>
        <v>0</v>
      </c>
      <c r="U23" s="236">
        <f t="shared" ca="1" si="3"/>
        <v>0</v>
      </c>
      <c r="V23" s="236">
        <f t="shared" ca="1" si="3"/>
        <v>0</v>
      </c>
      <c r="W23" s="236">
        <f t="shared" ca="1" si="3"/>
        <v>0</v>
      </c>
      <c r="X23" s="236">
        <f t="shared" ca="1" si="3"/>
        <v>0</v>
      </c>
      <c r="Z23" s="48"/>
      <c r="AA23" s="48"/>
      <c r="AB23" s="48" t="s">
        <v>50</v>
      </c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W23" s="48"/>
      <c r="AX23" s="48"/>
      <c r="AY23" s="48" t="s">
        <v>50</v>
      </c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T23" s="48"/>
      <c r="BU23" s="48"/>
      <c r="BV23" s="48" t="s">
        <v>50</v>
      </c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</row>
    <row r="24" spans="3:93" ht="15.75" thickBot="1" x14ac:dyDescent="0.3">
      <c r="C24" s="4"/>
      <c r="D24" s="236">
        <f t="shared" ca="1" si="4"/>
        <v>0</v>
      </c>
      <c r="E24" s="236" t="str">
        <f t="shared" ca="1" si="4"/>
        <v>-</v>
      </c>
      <c r="F24" s="236">
        <f t="shared" ca="1" si="4"/>
        <v>0</v>
      </c>
      <c r="G24" s="236">
        <f t="shared" ca="1" si="4"/>
        <v>0</v>
      </c>
      <c r="H24" s="236">
        <f t="shared" ca="1" si="4"/>
        <v>0</v>
      </c>
      <c r="I24" s="236">
        <f t="shared" ca="1" si="4"/>
        <v>0</v>
      </c>
      <c r="J24" s="236">
        <f t="shared" ca="1" si="4"/>
        <v>0</v>
      </c>
      <c r="K24" s="236">
        <f t="shared" ca="1" si="4"/>
        <v>0</v>
      </c>
      <c r="L24" s="236">
        <f t="shared" ca="1" si="4"/>
        <v>0</v>
      </c>
      <c r="M24" s="236">
        <f t="shared" ca="1" si="4"/>
        <v>0</v>
      </c>
      <c r="N24" s="236">
        <f t="shared" ca="1" si="4"/>
        <v>0</v>
      </c>
      <c r="O24" s="236">
        <f t="shared" ca="1" si="4"/>
        <v>0</v>
      </c>
      <c r="P24" s="236">
        <f t="shared" ca="1" si="4"/>
        <v>0</v>
      </c>
      <c r="Q24" s="236">
        <f t="shared" ca="1" si="4"/>
        <v>0</v>
      </c>
      <c r="R24" s="236">
        <f t="shared" ca="1" si="4"/>
        <v>0</v>
      </c>
      <c r="S24" s="236">
        <f t="shared" ca="1" si="3"/>
        <v>0</v>
      </c>
      <c r="T24" s="236">
        <f t="shared" ca="1" si="3"/>
        <v>0</v>
      </c>
      <c r="U24" s="236">
        <f t="shared" ca="1" si="3"/>
        <v>0</v>
      </c>
      <c r="V24" s="236">
        <f t="shared" ca="1" si="3"/>
        <v>0</v>
      </c>
      <c r="W24" s="236">
        <f t="shared" ca="1" si="3"/>
        <v>0</v>
      </c>
      <c r="X24" s="236">
        <f t="shared" ca="1" si="3"/>
        <v>0</v>
      </c>
      <c r="Z24" s="48"/>
      <c r="AA24" s="48"/>
      <c r="AB24" s="48" t="s">
        <v>50</v>
      </c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W24" s="48"/>
      <c r="AX24" s="48"/>
      <c r="AY24" s="48" t="s">
        <v>50</v>
      </c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T24" s="48"/>
      <c r="BU24" s="48"/>
      <c r="BV24" s="48" t="s">
        <v>50</v>
      </c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</row>
    <row r="25" spans="3:93" ht="15.75" thickBot="1" x14ac:dyDescent="0.3">
      <c r="C25" s="4"/>
      <c r="D25" s="236">
        <f t="shared" ca="1" si="4"/>
        <v>0</v>
      </c>
      <c r="E25" s="236" t="str">
        <f t="shared" ca="1" si="4"/>
        <v>-</v>
      </c>
      <c r="F25" s="236">
        <f t="shared" ca="1" si="4"/>
        <v>0</v>
      </c>
      <c r="G25" s="236">
        <f t="shared" ca="1" si="4"/>
        <v>0</v>
      </c>
      <c r="H25" s="236">
        <f t="shared" ca="1" si="4"/>
        <v>0</v>
      </c>
      <c r="I25" s="236">
        <f t="shared" ca="1" si="4"/>
        <v>0</v>
      </c>
      <c r="J25" s="236">
        <f t="shared" ca="1" si="4"/>
        <v>0</v>
      </c>
      <c r="K25" s="236">
        <f t="shared" ca="1" si="4"/>
        <v>0</v>
      </c>
      <c r="L25" s="236">
        <f t="shared" ca="1" si="4"/>
        <v>0</v>
      </c>
      <c r="M25" s="236">
        <f t="shared" ca="1" si="4"/>
        <v>0</v>
      </c>
      <c r="N25" s="236">
        <f t="shared" ca="1" si="4"/>
        <v>0</v>
      </c>
      <c r="O25" s="236">
        <f t="shared" ca="1" si="4"/>
        <v>0</v>
      </c>
      <c r="P25" s="236">
        <f t="shared" ca="1" si="4"/>
        <v>0</v>
      </c>
      <c r="Q25" s="236">
        <f t="shared" ca="1" si="4"/>
        <v>0</v>
      </c>
      <c r="R25" s="236">
        <f t="shared" ca="1" si="4"/>
        <v>0</v>
      </c>
      <c r="S25" s="236">
        <f t="shared" ca="1" si="3"/>
        <v>0</v>
      </c>
      <c r="T25" s="236">
        <f t="shared" ca="1" si="3"/>
        <v>0</v>
      </c>
      <c r="U25" s="236">
        <f t="shared" ca="1" si="3"/>
        <v>0</v>
      </c>
      <c r="V25" s="236">
        <f t="shared" ca="1" si="3"/>
        <v>0</v>
      </c>
      <c r="W25" s="236">
        <f t="shared" ca="1" si="3"/>
        <v>0</v>
      </c>
      <c r="X25" s="236">
        <f t="shared" ca="1" si="3"/>
        <v>0</v>
      </c>
      <c r="Z25" s="48"/>
      <c r="AA25" s="48"/>
      <c r="AB25" s="48" t="s">
        <v>50</v>
      </c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W25" s="48"/>
      <c r="AX25" s="48"/>
      <c r="AY25" s="48" t="s">
        <v>50</v>
      </c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T25" s="48"/>
      <c r="BU25" s="48"/>
      <c r="BV25" s="48" t="s">
        <v>50</v>
      </c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</row>
    <row r="26" spans="3:93" ht="15.75" thickBot="1" x14ac:dyDescent="0.3">
      <c r="C26" s="4"/>
      <c r="D26" s="236">
        <f t="shared" ca="1" si="4"/>
        <v>0</v>
      </c>
      <c r="E26" s="236" t="str">
        <f t="shared" ca="1" si="4"/>
        <v>-</v>
      </c>
      <c r="F26" s="236">
        <f t="shared" ca="1" si="4"/>
        <v>0</v>
      </c>
      <c r="G26" s="236">
        <f t="shared" ca="1" si="4"/>
        <v>0</v>
      </c>
      <c r="H26" s="236">
        <f t="shared" ca="1" si="4"/>
        <v>0</v>
      </c>
      <c r="I26" s="236">
        <f t="shared" ca="1" si="4"/>
        <v>0</v>
      </c>
      <c r="J26" s="236">
        <f t="shared" ca="1" si="4"/>
        <v>0</v>
      </c>
      <c r="K26" s="236">
        <f t="shared" ca="1" si="4"/>
        <v>0</v>
      </c>
      <c r="L26" s="236">
        <f t="shared" ca="1" si="4"/>
        <v>0</v>
      </c>
      <c r="M26" s="236">
        <f t="shared" ca="1" si="4"/>
        <v>0</v>
      </c>
      <c r="N26" s="236">
        <f t="shared" ca="1" si="4"/>
        <v>0</v>
      </c>
      <c r="O26" s="236">
        <f t="shared" ca="1" si="4"/>
        <v>0</v>
      </c>
      <c r="P26" s="236">
        <f t="shared" ca="1" si="4"/>
        <v>0</v>
      </c>
      <c r="Q26" s="236">
        <f t="shared" ca="1" si="4"/>
        <v>0</v>
      </c>
      <c r="R26" s="236">
        <f t="shared" ca="1" si="4"/>
        <v>0</v>
      </c>
      <c r="S26" s="236">
        <f t="shared" ca="1" si="3"/>
        <v>0</v>
      </c>
      <c r="T26" s="236">
        <f t="shared" ca="1" si="3"/>
        <v>0</v>
      </c>
      <c r="U26" s="236">
        <f t="shared" ca="1" si="3"/>
        <v>0</v>
      </c>
      <c r="V26" s="236">
        <f t="shared" ca="1" si="3"/>
        <v>0</v>
      </c>
      <c r="W26" s="236">
        <f t="shared" ca="1" si="3"/>
        <v>0</v>
      </c>
      <c r="X26" s="236">
        <f t="shared" ca="1" si="3"/>
        <v>0</v>
      </c>
      <c r="Z26" s="48"/>
      <c r="AA26" s="48"/>
      <c r="AB26" s="48" t="s">
        <v>50</v>
      </c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W26" s="48"/>
      <c r="AX26" s="48"/>
      <c r="AY26" s="48" t="s">
        <v>50</v>
      </c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T26" s="48"/>
      <c r="BU26" s="48"/>
      <c r="BV26" s="48" t="s">
        <v>50</v>
      </c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</row>
    <row r="27" spans="3:93" ht="15.75" thickBot="1" x14ac:dyDescent="0.3">
      <c r="C27" s="4"/>
      <c r="D27" s="236">
        <f t="shared" ca="1" si="4"/>
        <v>0</v>
      </c>
      <c r="E27" s="236" t="str">
        <f t="shared" ca="1" si="4"/>
        <v>-</v>
      </c>
      <c r="F27" s="236">
        <f t="shared" ca="1" si="4"/>
        <v>0</v>
      </c>
      <c r="G27" s="236">
        <f t="shared" ca="1" si="4"/>
        <v>0</v>
      </c>
      <c r="H27" s="236">
        <f t="shared" ca="1" si="4"/>
        <v>0</v>
      </c>
      <c r="I27" s="236">
        <f t="shared" ca="1" si="4"/>
        <v>0</v>
      </c>
      <c r="J27" s="236">
        <f t="shared" ca="1" si="4"/>
        <v>0</v>
      </c>
      <c r="K27" s="236">
        <f t="shared" ca="1" si="4"/>
        <v>0</v>
      </c>
      <c r="L27" s="236">
        <f t="shared" ca="1" si="4"/>
        <v>0</v>
      </c>
      <c r="M27" s="236">
        <f t="shared" ca="1" si="4"/>
        <v>0</v>
      </c>
      <c r="N27" s="236">
        <f t="shared" ca="1" si="4"/>
        <v>0</v>
      </c>
      <c r="O27" s="236">
        <f t="shared" ca="1" si="4"/>
        <v>0</v>
      </c>
      <c r="P27" s="236">
        <f t="shared" ca="1" si="4"/>
        <v>0</v>
      </c>
      <c r="Q27" s="236">
        <f t="shared" ca="1" si="4"/>
        <v>0</v>
      </c>
      <c r="R27" s="236">
        <f t="shared" ca="1" si="4"/>
        <v>0</v>
      </c>
      <c r="S27" s="236">
        <f t="shared" ca="1" si="3"/>
        <v>0</v>
      </c>
      <c r="T27" s="236">
        <f t="shared" ca="1" si="3"/>
        <v>0</v>
      </c>
      <c r="U27" s="236">
        <f t="shared" ca="1" si="3"/>
        <v>0</v>
      </c>
      <c r="V27" s="236">
        <f t="shared" ca="1" si="3"/>
        <v>0</v>
      </c>
      <c r="W27" s="236">
        <f t="shared" ca="1" si="3"/>
        <v>0</v>
      </c>
      <c r="X27" s="236">
        <f t="shared" ca="1" si="3"/>
        <v>0</v>
      </c>
      <c r="Z27" s="48"/>
      <c r="AA27" s="48"/>
      <c r="AB27" s="48" t="s">
        <v>50</v>
      </c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W27" s="48"/>
      <c r="AX27" s="48"/>
      <c r="AY27" s="48" t="s">
        <v>50</v>
      </c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T27" s="48"/>
      <c r="BU27" s="48"/>
      <c r="BV27" s="48" t="s">
        <v>50</v>
      </c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</row>
    <row r="28" spans="3:93" ht="15.75" thickBot="1" x14ac:dyDescent="0.3">
      <c r="C28" s="4"/>
      <c r="D28" s="236">
        <f t="shared" ca="1" si="4"/>
        <v>0</v>
      </c>
      <c r="E28" s="236" t="str">
        <f t="shared" ca="1" si="4"/>
        <v>-</v>
      </c>
      <c r="F28" s="236">
        <f t="shared" ca="1" si="4"/>
        <v>0</v>
      </c>
      <c r="G28" s="236">
        <f t="shared" ca="1" si="4"/>
        <v>0</v>
      </c>
      <c r="H28" s="236">
        <f t="shared" ca="1" si="4"/>
        <v>0</v>
      </c>
      <c r="I28" s="236">
        <f t="shared" ca="1" si="4"/>
        <v>0</v>
      </c>
      <c r="J28" s="236">
        <f t="shared" ca="1" si="4"/>
        <v>0</v>
      </c>
      <c r="K28" s="236">
        <f t="shared" ca="1" si="4"/>
        <v>0</v>
      </c>
      <c r="L28" s="236">
        <f t="shared" ca="1" si="4"/>
        <v>0</v>
      </c>
      <c r="M28" s="236">
        <f t="shared" ca="1" si="4"/>
        <v>0</v>
      </c>
      <c r="N28" s="236">
        <f t="shared" ca="1" si="4"/>
        <v>0</v>
      </c>
      <c r="O28" s="236">
        <f t="shared" ca="1" si="4"/>
        <v>0</v>
      </c>
      <c r="P28" s="236">
        <f t="shared" ca="1" si="4"/>
        <v>0</v>
      </c>
      <c r="Q28" s="236">
        <f t="shared" ca="1" si="4"/>
        <v>0</v>
      </c>
      <c r="R28" s="236">
        <f t="shared" ca="1" si="4"/>
        <v>0</v>
      </c>
      <c r="S28" s="236">
        <f t="shared" ca="1" si="3"/>
        <v>0</v>
      </c>
      <c r="T28" s="236">
        <f t="shared" ca="1" si="3"/>
        <v>0</v>
      </c>
      <c r="U28" s="236">
        <f t="shared" ca="1" si="3"/>
        <v>0</v>
      </c>
      <c r="V28" s="236">
        <f t="shared" ca="1" si="3"/>
        <v>0</v>
      </c>
      <c r="W28" s="236">
        <f t="shared" ca="1" si="3"/>
        <v>0</v>
      </c>
      <c r="X28" s="236">
        <f t="shared" ca="1" si="3"/>
        <v>0</v>
      </c>
      <c r="Z28" s="48"/>
      <c r="AA28" s="48"/>
      <c r="AB28" s="48" t="s">
        <v>50</v>
      </c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W28" s="48"/>
      <c r="AX28" s="48"/>
      <c r="AY28" s="48" t="s">
        <v>50</v>
      </c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T28" s="48"/>
      <c r="BU28" s="48"/>
      <c r="BV28" s="48" t="s">
        <v>50</v>
      </c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</row>
    <row r="29" spans="3:93" ht="15.75" thickBot="1" x14ac:dyDescent="0.3">
      <c r="C29" s="4"/>
      <c r="D29" s="236" t="str">
        <f t="shared" ca="1" si="4"/>
        <v/>
      </c>
      <c r="E29" s="236" t="str">
        <f t="shared" ca="1" si="4"/>
        <v>-</v>
      </c>
      <c r="F29" s="236">
        <f t="shared" ca="1" si="4"/>
        <v>0</v>
      </c>
      <c r="G29" s="236">
        <f t="shared" ca="1" si="4"/>
        <v>0</v>
      </c>
      <c r="H29" s="236">
        <f t="shared" ca="1" si="4"/>
        <v>0</v>
      </c>
      <c r="I29" s="236">
        <f t="shared" ca="1" si="4"/>
        <v>0</v>
      </c>
      <c r="J29" s="236">
        <f t="shared" ca="1" si="4"/>
        <v>0</v>
      </c>
      <c r="K29" s="236">
        <f t="shared" ca="1" si="4"/>
        <v>0</v>
      </c>
      <c r="L29" s="236">
        <f t="shared" ca="1" si="4"/>
        <v>0</v>
      </c>
      <c r="M29" s="236">
        <f t="shared" ca="1" si="4"/>
        <v>0</v>
      </c>
      <c r="N29" s="236">
        <f t="shared" ca="1" si="4"/>
        <v>0</v>
      </c>
      <c r="O29" s="236">
        <f t="shared" ca="1" si="4"/>
        <v>0</v>
      </c>
      <c r="P29" s="236">
        <f t="shared" ca="1" si="4"/>
        <v>0</v>
      </c>
      <c r="Q29" s="236">
        <f t="shared" ca="1" si="4"/>
        <v>0</v>
      </c>
      <c r="R29" s="236">
        <f t="shared" ca="1" si="4"/>
        <v>0</v>
      </c>
      <c r="S29" s="236">
        <f t="shared" ca="1" si="3"/>
        <v>0</v>
      </c>
      <c r="T29" s="236">
        <f t="shared" ca="1" si="3"/>
        <v>0</v>
      </c>
      <c r="U29" s="236">
        <f t="shared" ca="1" si="3"/>
        <v>0</v>
      </c>
      <c r="V29" s="236">
        <f t="shared" ca="1" si="3"/>
        <v>0</v>
      </c>
      <c r="W29" s="236">
        <f t="shared" ca="1" si="3"/>
        <v>0</v>
      </c>
      <c r="X29" s="236">
        <f t="shared" ca="1" si="3"/>
        <v>0</v>
      </c>
      <c r="Z29" s="51"/>
      <c r="AA29" s="37" t="str">
        <f>""</f>
        <v/>
      </c>
      <c r="AB29" s="37" t="s">
        <v>50</v>
      </c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52"/>
      <c r="AW29" s="51"/>
      <c r="AX29" s="37" t="str">
        <f>""</f>
        <v/>
      </c>
      <c r="AY29" s="37" t="s">
        <v>50</v>
      </c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52"/>
      <c r="BT29" s="51"/>
      <c r="BU29" s="37" t="str">
        <f>""</f>
        <v/>
      </c>
      <c r="BV29" s="37" t="s">
        <v>50</v>
      </c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52"/>
    </row>
    <row r="30" spans="3:93" ht="15.75" thickBot="1" x14ac:dyDescent="0.3">
      <c r="C30" s="4">
        <f t="shared" ca="1" si="2"/>
        <v>0</v>
      </c>
      <c r="D30" s="236" t="str">
        <f t="shared" ca="1" si="4"/>
        <v>Asuntokohtaiset varusteet</v>
      </c>
      <c r="E30" s="236" t="str">
        <f t="shared" ca="1" si="4"/>
        <v/>
      </c>
      <c r="F30" s="236" t="str">
        <f t="shared" ca="1" si="4"/>
        <v/>
      </c>
      <c r="G30" s="236" t="str">
        <f t="shared" ca="1" si="4"/>
        <v>Liityntä</v>
      </c>
      <c r="H30" s="236" t="str">
        <f t="shared" ca="1" si="4"/>
        <v/>
      </c>
      <c r="I30" s="236" t="str">
        <f t="shared" ca="1" si="4"/>
        <v/>
      </c>
      <c r="J30" s="236" t="str">
        <f t="shared" ca="1" si="4"/>
        <v>Toimintakaavio Layer</v>
      </c>
      <c r="K30" s="236">
        <f t="shared" ca="1" si="4"/>
        <v>0</v>
      </c>
      <c r="L30" s="236">
        <f t="shared" ca="1" si="4"/>
        <v>0</v>
      </c>
      <c r="M30" s="236">
        <f t="shared" ca="1" si="4"/>
        <v>0</v>
      </c>
      <c r="N30" s="236">
        <f t="shared" ca="1" si="4"/>
        <v>0</v>
      </c>
      <c r="O30" s="236">
        <f t="shared" ca="1" si="4"/>
        <v>0</v>
      </c>
      <c r="P30" s="236">
        <f t="shared" ca="1" si="4"/>
        <v>0</v>
      </c>
      <c r="Q30" s="236">
        <f t="shared" ca="1" si="4"/>
        <v>0</v>
      </c>
      <c r="R30" s="236">
        <f t="shared" ca="1" si="4"/>
        <v>0</v>
      </c>
      <c r="S30" s="236">
        <f t="shared" ca="1" si="3"/>
        <v>0</v>
      </c>
      <c r="T30" s="236">
        <f t="shared" ca="1" si="3"/>
        <v>0</v>
      </c>
      <c r="U30" s="236">
        <f t="shared" ca="1" si="3"/>
        <v>0</v>
      </c>
      <c r="V30" s="236">
        <f t="shared" ca="1" si="3"/>
        <v>0</v>
      </c>
      <c r="W30" s="236">
        <f t="shared" ca="1" si="3"/>
        <v>0</v>
      </c>
      <c r="X30" s="236">
        <f t="shared" ca="1" si="3"/>
        <v>0</v>
      </c>
      <c r="Z30" s="53"/>
      <c r="AA30" s="41" t="s">
        <v>997</v>
      </c>
      <c r="AB30" s="41" t="str">
        <f>""</f>
        <v/>
      </c>
      <c r="AC30" s="41" t="str">
        <f>""</f>
        <v/>
      </c>
      <c r="AD30" s="41" t="s">
        <v>101</v>
      </c>
      <c r="AE30" s="41" t="str">
        <f>""</f>
        <v/>
      </c>
      <c r="AF30" s="41" t="str">
        <f>""</f>
        <v/>
      </c>
      <c r="AG30" s="41" t="s">
        <v>95</v>
      </c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54"/>
      <c r="AW30" s="53"/>
      <c r="AX30" s="41" t="s">
        <v>1160</v>
      </c>
      <c r="AY30" s="41" t="str">
        <f>""</f>
        <v/>
      </c>
      <c r="AZ30" s="41" t="str">
        <f>""</f>
        <v/>
      </c>
      <c r="BA30" s="41" t="s">
        <v>101</v>
      </c>
      <c r="BB30" s="41" t="str">
        <f>""</f>
        <v/>
      </c>
      <c r="BC30" s="41" t="str">
        <f>""</f>
        <v/>
      </c>
      <c r="BD30" s="41" t="s">
        <v>1199</v>
      </c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54"/>
      <c r="BT30" s="53"/>
      <c r="BU30" s="41" t="s">
        <v>997</v>
      </c>
      <c r="BV30" s="41" t="str">
        <f>""</f>
        <v/>
      </c>
      <c r="BW30" s="41" t="str">
        <f>""</f>
        <v/>
      </c>
      <c r="BX30" s="41" t="s">
        <v>101</v>
      </c>
      <c r="BY30" s="41" t="str">
        <f>""</f>
        <v/>
      </c>
      <c r="BZ30" s="41" t="str">
        <f>""</f>
        <v/>
      </c>
      <c r="CA30" s="41" t="s">
        <v>95</v>
      </c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54"/>
    </row>
    <row r="31" spans="3:93" ht="15.75" thickBot="1" x14ac:dyDescent="0.3">
      <c r="C31" s="4">
        <f t="shared" ca="1" si="2"/>
        <v>0</v>
      </c>
      <c r="D31" s="236" t="str">
        <f t="shared" ca="1" si="4"/>
        <v/>
      </c>
      <c r="E31" s="236" t="str">
        <f t="shared" ca="1" si="4"/>
        <v/>
      </c>
      <c r="F31" s="236" t="str">
        <f t="shared" ca="1" si="4"/>
        <v/>
      </c>
      <c r="G31" s="236" t="str">
        <f t="shared" ca="1" si="4"/>
        <v/>
      </c>
      <c r="H31" s="236" t="str">
        <f t="shared" ca="1" si="4"/>
        <v/>
      </c>
      <c r="I31" s="236" t="str">
        <f t="shared" ca="1" si="4"/>
        <v/>
      </c>
      <c r="J31" s="236" t="str">
        <f t="shared" ca="1" si="4"/>
        <v/>
      </c>
      <c r="K31" s="236" t="str">
        <f t="shared" ca="1" si="4"/>
        <v/>
      </c>
      <c r="L31" s="236" t="str">
        <f t="shared" ca="1" si="4"/>
        <v/>
      </c>
      <c r="M31" s="236" t="str">
        <f t="shared" ca="1" si="4"/>
        <v/>
      </c>
      <c r="N31" s="236" t="str">
        <f t="shared" ca="1" si="4"/>
        <v/>
      </c>
      <c r="O31" s="236">
        <f t="shared" ca="1" si="4"/>
        <v>0</v>
      </c>
      <c r="P31" s="236">
        <f t="shared" ca="1" si="4"/>
        <v>0</v>
      </c>
      <c r="Q31" s="236">
        <f t="shared" ca="1" si="4"/>
        <v>0</v>
      </c>
      <c r="R31" s="236">
        <f t="shared" ca="1" si="4"/>
        <v>0</v>
      </c>
      <c r="S31" s="236">
        <f t="shared" ca="1" si="3"/>
        <v>0</v>
      </c>
      <c r="T31" s="236">
        <f t="shared" ca="1" si="3"/>
        <v>0</v>
      </c>
      <c r="U31" s="236">
        <f t="shared" ca="1" si="3"/>
        <v>0</v>
      </c>
      <c r="V31" s="236">
        <f t="shared" ca="1" si="3"/>
        <v>0</v>
      </c>
      <c r="W31" s="236">
        <f t="shared" ca="1" si="3"/>
        <v>0</v>
      </c>
      <c r="X31" s="236">
        <f t="shared" ca="1" si="3"/>
        <v>0</v>
      </c>
      <c r="Z31" s="51"/>
      <c r="AA31" s="37" t="str">
        <f>""</f>
        <v/>
      </c>
      <c r="AB31" s="37" t="str">
        <f>""</f>
        <v/>
      </c>
      <c r="AC31" s="37" t="str">
        <f>""</f>
        <v/>
      </c>
      <c r="AD31" s="37" t="str">
        <f>""</f>
        <v/>
      </c>
      <c r="AE31" s="37" t="str">
        <f>""</f>
        <v/>
      </c>
      <c r="AF31" s="37" t="str">
        <f>""</f>
        <v/>
      </c>
      <c r="AG31" s="37" t="str">
        <f>""</f>
        <v/>
      </c>
      <c r="AH31" s="37" t="str">
        <f>""</f>
        <v/>
      </c>
      <c r="AI31" s="37" t="str">
        <f>""</f>
        <v/>
      </c>
      <c r="AJ31" s="37" t="str">
        <f>""</f>
        <v/>
      </c>
      <c r="AK31" s="37" t="str">
        <f>""</f>
        <v/>
      </c>
      <c r="AL31" s="37"/>
      <c r="AM31" s="37"/>
      <c r="AN31" s="37"/>
      <c r="AO31" s="37"/>
      <c r="AP31" s="37"/>
      <c r="AQ31" s="37"/>
      <c r="AR31" s="37"/>
      <c r="AS31" s="37"/>
      <c r="AT31" s="37"/>
      <c r="AU31" s="52"/>
      <c r="AW31" s="51"/>
      <c r="AX31" s="37" t="str">
        <f>""</f>
        <v/>
      </c>
      <c r="AY31" s="37" t="str">
        <f>""</f>
        <v/>
      </c>
      <c r="AZ31" s="37" t="str">
        <f>""</f>
        <v/>
      </c>
      <c r="BA31" s="37" t="str">
        <f>""</f>
        <v/>
      </c>
      <c r="BB31" s="37" t="str">
        <f>""</f>
        <v/>
      </c>
      <c r="BC31" s="37" t="str">
        <f>""</f>
        <v/>
      </c>
      <c r="BD31" s="37" t="str">
        <f>""</f>
        <v/>
      </c>
      <c r="BE31" s="37" t="str">
        <f>""</f>
        <v/>
      </c>
      <c r="BF31" s="37" t="str">
        <f>""</f>
        <v/>
      </c>
      <c r="BG31" s="37" t="str">
        <f>""</f>
        <v/>
      </c>
      <c r="BH31" s="37" t="str">
        <f>""</f>
        <v/>
      </c>
      <c r="BI31" s="37"/>
      <c r="BJ31" s="37"/>
      <c r="BK31" s="37"/>
      <c r="BL31" s="37"/>
      <c r="BM31" s="37"/>
      <c r="BN31" s="37"/>
      <c r="BO31" s="37"/>
      <c r="BP31" s="37"/>
      <c r="BQ31" s="37"/>
      <c r="BR31" s="52"/>
      <c r="BT31" s="51"/>
      <c r="BU31" s="37" t="str">
        <f>""</f>
        <v/>
      </c>
      <c r="BV31" s="37" t="str">
        <f>""</f>
        <v/>
      </c>
      <c r="BW31" s="37" t="str">
        <f>""</f>
        <v/>
      </c>
      <c r="BX31" s="37" t="str">
        <f>""</f>
        <v/>
      </c>
      <c r="BY31" s="37" t="str">
        <f>""</f>
        <v/>
      </c>
      <c r="BZ31" s="37" t="str">
        <f>""</f>
        <v/>
      </c>
      <c r="CA31" s="37" t="str">
        <f>""</f>
        <v/>
      </c>
      <c r="CB31" s="37" t="str">
        <f>""</f>
        <v/>
      </c>
      <c r="CC31" s="37" t="str">
        <f>""</f>
        <v/>
      </c>
      <c r="CD31" s="37" t="str">
        <f>""</f>
        <v/>
      </c>
      <c r="CE31" s="37" t="str">
        <f>""</f>
        <v/>
      </c>
      <c r="CF31" s="37"/>
      <c r="CG31" s="37"/>
      <c r="CH31" s="37"/>
      <c r="CI31" s="37"/>
      <c r="CJ31" s="37"/>
      <c r="CK31" s="37"/>
      <c r="CL31" s="37"/>
      <c r="CM31" s="37"/>
      <c r="CN31" s="37"/>
      <c r="CO31" s="52"/>
    </row>
    <row r="32" spans="3:93" ht="15.75" thickBot="1" x14ac:dyDescent="0.3">
      <c r="C32" s="4">
        <f t="shared" ca="1" si="2"/>
        <v>0</v>
      </c>
      <c r="D32" s="236" t="str">
        <f t="shared" ca="1" si="4"/>
        <v>Liesikupu - Central</v>
      </c>
      <c r="E32" s="236" t="str">
        <f t="shared" ca="1" si="4"/>
        <v>-</v>
      </c>
      <c r="F32" s="236" t="str">
        <f t="shared" ca="1" si="4"/>
        <v>Samba</v>
      </c>
      <c r="G32" s="236" t="str">
        <f t="shared" ca="1" si="4"/>
        <v>Blues</v>
      </c>
      <c r="H32" s="236" t="str">
        <f t="shared" ca="1" si="4"/>
        <v>Salsa</v>
      </c>
      <c r="I32" s="236" t="str">
        <f t="shared" ca="1" si="4"/>
        <v>Tango (70)</v>
      </c>
      <c r="J32" s="236" t="str">
        <f t="shared" ca="1" si="4"/>
        <v>Tango (60)</v>
      </c>
      <c r="K32" s="236" t="str">
        <f t="shared" ca="1" si="4"/>
        <v>Rock</v>
      </c>
      <c r="L32" s="236" t="str">
        <f t="shared" ca="1" si="4"/>
        <v>Swing</v>
      </c>
      <c r="M32" s="236" t="str">
        <f t="shared" ca="1" si="4"/>
        <v>Pop</v>
      </c>
      <c r="N32" s="236" t="str">
        <f t="shared" ca="1" si="4"/>
        <v>Folk</v>
      </c>
      <c r="O32" s="236" t="str">
        <f t="shared" ca="1" si="4"/>
        <v>Funk</v>
      </c>
      <c r="P32" s="236">
        <f t="shared" ca="1" si="4"/>
        <v>0</v>
      </c>
      <c r="Q32" s="236">
        <f t="shared" ca="1" si="4"/>
        <v>0</v>
      </c>
      <c r="R32" s="236">
        <f t="shared" ca="1" si="4"/>
        <v>0</v>
      </c>
      <c r="S32" s="236">
        <f t="shared" ca="1" si="3"/>
        <v>0</v>
      </c>
      <c r="T32" s="236">
        <f t="shared" ca="1" si="3"/>
        <v>0</v>
      </c>
      <c r="U32" s="236">
        <f t="shared" ca="1" si="3"/>
        <v>0</v>
      </c>
      <c r="V32" s="236">
        <f t="shared" ca="1" si="3"/>
        <v>0</v>
      </c>
      <c r="W32" s="236">
        <f t="shared" ca="1" si="3"/>
        <v>0</v>
      </c>
      <c r="X32" s="236">
        <f t="shared" ca="1" si="3"/>
        <v>0</v>
      </c>
      <c r="Z32" s="48"/>
      <c r="AA32" s="48" t="s">
        <v>1033</v>
      </c>
      <c r="AB32" s="48" t="s">
        <v>50</v>
      </c>
      <c r="AC32" s="48" t="s">
        <v>1035</v>
      </c>
      <c r="AD32" s="48" t="s">
        <v>1034</v>
      </c>
      <c r="AE32" s="48" t="s">
        <v>1036</v>
      </c>
      <c r="AF32" s="48" t="s">
        <v>1049</v>
      </c>
      <c r="AG32" s="48" t="s">
        <v>1050</v>
      </c>
      <c r="AH32" s="48" t="s">
        <v>1037</v>
      </c>
      <c r="AI32" s="48" t="s">
        <v>1038</v>
      </c>
      <c r="AJ32" s="48" t="s">
        <v>1039</v>
      </c>
      <c r="AK32" s="48" t="s">
        <v>1040</v>
      </c>
      <c r="AL32" s="48" t="s">
        <v>1041</v>
      </c>
      <c r="AM32" s="48"/>
      <c r="AN32" s="48"/>
      <c r="AO32" s="48"/>
      <c r="AP32" s="48"/>
      <c r="AQ32" s="48"/>
      <c r="AR32" s="48"/>
      <c r="AS32" s="48"/>
      <c r="AT32" s="48"/>
      <c r="AU32" s="48"/>
      <c r="AW32" s="48"/>
      <c r="AX32" s="48" t="s">
        <v>1187</v>
      </c>
      <c r="AY32" s="48" t="s">
        <v>50</v>
      </c>
      <c r="AZ32" s="48" t="s">
        <v>1035</v>
      </c>
      <c r="BA32" s="48" t="s">
        <v>1034</v>
      </c>
      <c r="BB32" s="48" t="s">
        <v>1036</v>
      </c>
      <c r="BC32" s="48" t="s">
        <v>1049</v>
      </c>
      <c r="BD32" s="48" t="s">
        <v>1050</v>
      </c>
      <c r="BE32" s="48" t="s">
        <v>1037</v>
      </c>
      <c r="BF32" s="48" t="s">
        <v>1038</v>
      </c>
      <c r="BG32" s="48" t="s">
        <v>1039</v>
      </c>
      <c r="BH32" s="48" t="s">
        <v>1040</v>
      </c>
      <c r="BI32" s="48" t="s">
        <v>1041</v>
      </c>
      <c r="BJ32" s="48"/>
      <c r="BK32" s="48"/>
      <c r="BL32" s="48"/>
      <c r="BM32" s="48"/>
      <c r="BN32" s="48"/>
      <c r="BO32" s="48"/>
      <c r="BP32" s="48"/>
      <c r="BQ32" s="48"/>
      <c r="BR32" s="48"/>
      <c r="BT32" s="48"/>
      <c r="BU32" s="48" t="s">
        <v>1033</v>
      </c>
      <c r="BV32" s="48" t="s">
        <v>50</v>
      </c>
      <c r="BW32" s="48" t="s">
        <v>1035</v>
      </c>
      <c r="BX32" s="48" t="s">
        <v>1034</v>
      </c>
      <c r="BY32" s="48" t="s">
        <v>1036</v>
      </c>
      <c r="BZ32" s="48" t="s">
        <v>1049</v>
      </c>
      <c r="CA32" s="48" t="s">
        <v>1050</v>
      </c>
      <c r="CB32" s="48" t="s">
        <v>1037</v>
      </c>
      <c r="CC32" s="48" t="s">
        <v>1038</v>
      </c>
      <c r="CD32" s="48" t="s">
        <v>1039</v>
      </c>
      <c r="CE32" s="48" t="s">
        <v>1040</v>
      </c>
      <c r="CF32" s="48" t="s">
        <v>1041</v>
      </c>
      <c r="CG32" s="48"/>
      <c r="CH32" s="48"/>
      <c r="CI32" s="48"/>
      <c r="CJ32" s="48"/>
      <c r="CK32" s="48"/>
      <c r="CL32" s="48"/>
      <c r="CM32" s="48"/>
      <c r="CN32" s="48"/>
      <c r="CO32" s="48"/>
    </row>
    <row r="33" spans="3:93" ht="15.75" thickBot="1" x14ac:dyDescent="0.3">
      <c r="C33" s="4">
        <f t="shared" ca="1" si="2"/>
        <v>0</v>
      </c>
      <c r="D33" s="236" t="str">
        <f t="shared" ca="1" si="4"/>
        <v>Safera liesiturva sammutuksella</v>
      </c>
      <c r="E33" s="236" t="str">
        <f t="shared" ca="1" si="4"/>
        <v>-</v>
      </c>
      <c r="F33" s="236" t="str">
        <f t="shared" ca="1" si="4"/>
        <v>Liesiturva sammutuksella</v>
      </c>
      <c r="G33" s="236">
        <f t="shared" ca="1" si="4"/>
        <v>0</v>
      </c>
      <c r="H33" s="236">
        <f t="shared" ca="1" si="4"/>
        <v>0</v>
      </c>
      <c r="I33" s="236">
        <f t="shared" ca="1" si="4"/>
        <v>0</v>
      </c>
      <c r="J33" s="236">
        <f t="shared" ca="1" si="4"/>
        <v>0</v>
      </c>
      <c r="K33" s="236">
        <f t="shared" ca="1" si="4"/>
        <v>0</v>
      </c>
      <c r="L33" s="236">
        <f t="shared" ca="1" si="4"/>
        <v>0</v>
      </c>
      <c r="M33" s="236">
        <f t="shared" ca="1" si="4"/>
        <v>0</v>
      </c>
      <c r="N33" s="236">
        <f t="shared" ca="1" si="4"/>
        <v>0</v>
      </c>
      <c r="O33" s="236">
        <f t="shared" ca="1" si="4"/>
        <v>0</v>
      </c>
      <c r="P33" s="236">
        <f t="shared" ca="1" si="4"/>
        <v>0</v>
      </c>
      <c r="Q33" s="236">
        <f t="shared" ca="1" si="4"/>
        <v>0</v>
      </c>
      <c r="R33" s="236">
        <f t="shared" ca="1" si="4"/>
        <v>0</v>
      </c>
      <c r="S33" s="236">
        <f t="shared" ca="1" si="3"/>
        <v>0</v>
      </c>
      <c r="T33" s="236">
        <f t="shared" ca="1" si="3"/>
        <v>0</v>
      </c>
      <c r="U33" s="236">
        <f t="shared" ca="1" si="3"/>
        <v>0</v>
      </c>
      <c r="V33" s="236">
        <f t="shared" ca="1" si="3"/>
        <v>0</v>
      </c>
      <c r="W33" s="236">
        <f t="shared" ca="1" si="3"/>
        <v>0</v>
      </c>
      <c r="X33" s="236">
        <f t="shared" ca="1" si="3"/>
        <v>0</v>
      </c>
      <c r="Z33" s="48"/>
      <c r="AA33" s="48" t="s">
        <v>1213</v>
      </c>
      <c r="AB33" s="48" t="s">
        <v>50</v>
      </c>
      <c r="AC33" s="48" t="s">
        <v>1212</v>
      </c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3"/>
      <c r="AW33" s="48"/>
      <c r="AX33" s="48" t="s">
        <v>1211</v>
      </c>
      <c r="AY33" s="48" t="s">
        <v>50</v>
      </c>
      <c r="AZ33" s="48" t="s">
        <v>1214</v>
      </c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</row>
    <row r="34" spans="3:93" ht="15.75" thickBot="1" x14ac:dyDescent="0.3">
      <c r="C34" s="4">
        <f t="shared" ca="1" si="2"/>
        <v>0</v>
      </c>
      <c r="D34" s="236" t="str">
        <f t="shared" ca="1" si="4"/>
        <v>Safera liesiturva</v>
      </c>
      <c r="E34" s="236" t="str">
        <f t="shared" ca="1" si="4"/>
        <v>-</v>
      </c>
      <c r="F34" s="236" t="str">
        <f t="shared" ca="1" si="4"/>
        <v>Liesiturva</v>
      </c>
      <c r="G34" s="236">
        <f t="shared" ca="1" si="4"/>
        <v>0</v>
      </c>
      <c r="H34" s="236">
        <f t="shared" ca="1" si="4"/>
        <v>0</v>
      </c>
      <c r="I34" s="236">
        <f t="shared" ca="1" si="4"/>
        <v>0</v>
      </c>
      <c r="J34" s="236">
        <f t="shared" ca="1" si="4"/>
        <v>0</v>
      </c>
      <c r="K34" s="236">
        <f t="shared" ca="1" si="4"/>
        <v>0</v>
      </c>
      <c r="L34" s="236">
        <f t="shared" ca="1" si="4"/>
        <v>0</v>
      </c>
      <c r="M34" s="236">
        <f t="shared" ca="1" si="4"/>
        <v>0</v>
      </c>
      <c r="N34" s="236">
        <f t="shared" ca="1" si="4"/>
        <v>0</v>
      </c>
      <c r="O34" s="236">
        <f t="shared" ca="1" si="4"/>
        <v>0</v>
      </c>
      <c r="P34" s="236">
        <f t="shared" ca="1" si="4"/>
        <v>0</v>
      </c>
      <c r="Q34" s="236">
        <f t="shared" ca="1" si="4"/>
        <v>0</v>
      </c>
      <c r="R34" s="236">
        <f t="shared" ca="1" si="4"/>
        <v>0</v>
      </c>
      <c r="S34" s="236">
        <f t="shared" ca="1" si="3"/>
        <v>0</v>
      </c>
      <c r="T34" s="236">
        <f t="shared" ca="1" si="3"/>
        <v>0</v>
      </c>
      <c r="U34" s="236">
        <f t="shared" ca="1" si="3"/>
        <v>0</v>
      </c>
      <c r="V34" s="236">
        <f t="shared" ca="1" si="3"/>
        <v>0</v>
      </c>
      <c r="W34" s="236">
        <f t="shared" ca="1" si="3"/>
        <v>0</v>
      </c>
      <c r="X34" s="236">
        <f t="shared" ca="1" si="3"/>
        <v>0</v>
      </c>
      <c r="Z34" s="48"/>
      <c r="AA34" s="48" t="s">
        <v>1074</v>
      </c>
      <c r="AB34" s="48" t="s">
        <v>50</v>
      </c>
      <c r="AC34" s="48" t="s">
        <v>1084</v>
      </c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W34" s="48"/>
      <c r="AX34" s="48" t="s">
        <v>1188</v>
      </c>
      <c r="AY34" s="48" t="s">
        <v>50</v>
      </c>
      <c r="AZ34" s="48" t="s">
        <v>1194</v>
      </c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T34" s="48"/>
      <c r="BU34" s="48" t="s">
        <v>1074</v>
      </c>
      <c r="BV34" s="48" t="s">
        <v>50</v>
      </c>
      <c r="BW34" s="48" t="s">
        <v>1084</v>
      </c>
      <c r="BX34" s="48" t="s">
        <v>1085</v>
      </c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</row>
    <row r="35" spans="3:93" ht="15.75" thickBot="1" x14ac:dyDescent="0.3">
      <c r="C35" s="4">
        <f t="shared" ca="1" si="2"/>
        <v>0</v>
      </c>
      <c r="D35" s="236" t="str">
        <f t="shared" ca="1" si="4"/>
        <v>Safera liesiturve virranhallintayksikkö</v>
      </c>
      <c r="E35" s="236" t="str">
        <f t="shared" ca="1" si="4"/>
        <v>-</v>
      </c>
      <c r="F35" s="236" t="str">
        <f t="shared" ca="1" si="4"/>
        <v>FI 1-vaihe</v>
      </c>
      <c r="G35" s="236" t="str">
        <f t="shared" ca="1" si="4"/>
        <v>FI 3-vaihe</v>
      </c>
      <c r="H35" s="236" t="str">
        <f t="shared" ca="1" si="4"/>
        <v>SE/NO 1-vaihe</v>
      </c>
      <c r="I35" s="236" t="str">
        <f t="shared" ca="1" si="4"/>
        <v>SE 3-vaihe perilex</v>
      </c>
      <c r="J35" s="236">
        <f t="shared" ca="1" si="4"/>
        <v>0</v>
      </c>
      <c r="K35" s="236">
        <f t="shared" ca="1" si="4"/>
        <v>0</v>
      </c>
      <c r="L35" s="236">
        <f t="shared" ca="1" si="4"/>
        <v>0</v>
      </c>
      <c r="M35" s="236">
        <f t="shared" ca="1" si="4"/>
        <v>0</v>
      </c>
      <c r="N35" s="236">
        <f t="shared" ca="1" si="4"/>
        <v>0</v>
      </c>
      <c r="O35" s="236">
        <f t="shared" ca="1" si="4"/>
        <v>0</v>
      </c>
      <c r="P35" s="236">
        <f t="shared" ca="1" si="4"/>
        <v>0</v>
      </c>
      <c r="Q35" s="236">
        <f t="shared" ca="1" si="4"/>
        <v>0</v>
      </c>
      <c r="R35" s="236">
        <f t="shared" ca="1" si="4"/>
        <v>0</v>
      </c>
      <c r="S35" s="236">
        <f t="shared" ca="1" si="3"/>
        <v>0</v>
      </c>
      <c r="T35" s="236">
        <f t="shared" ca="1" si="3"/>
        <v>0</v>
      </c>
      <c r="U35" s="236">
        <f t="shared" ca="1" si="3"/>
        <v>0</v>
      </c>
      <c r="V35" s="236">
        <f t="shared" ca="1" si="3"/>
        <v>0</v>
      </c>
      <c r="W35" s="236">
        <f t="shared" ca="1" si="3"/>
        <v>0</v>
      </c>
      <c r="X35" s="236">
        <f t="shared" ca="1" si="3"/>
        <v>0</v>
      </c>
      <c r="Z35" s="48"/>
      <c r="AA35" s="48" t="s">
        <v>1073</v>
      </c>
      <c r="AB35" s="48" t="s">
        <v>50</v>
      </c>
      <c r="AC35" s="48" t="s">
        <v>1075</v>
      </c>
      <c r="AD35" s="48" t="s">
        <v>1076</v>
      </c>
      <c r="AE35" s="48" t="s">
        <v>1077</v>
      </c>
      <c r="AF35" s="48" t="s">
        <v>1078</v>
      </c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W35" s="48"/>
      <c r="AX35" s="48" t="s">
        <v>1189</v>
      </c>
      <c r="AY35" s="48" t="s">
        <v>50</v>
      </c>
      <c r="AZ35" s="48" t="s">
        <v>1195</v>
      </c>
      <c r="BA35" s="48" t="s">
        <v>1196</v>
      </c>
      <c r="BB35" s="48" t="s">
        <v>1197</v>
      </c>
      <c r="BC35" s="48" t="s">
        <v>1198</v>
      </c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T35" s="48"/>
      <c r="BU35" s="48" t="s">
        <v>1073</v>
      </c>
      <c r="BV35" s="48" t="s">
        <v>50</v>
      </c>
      <c r="BW35" s="48" t="s">
        <v>1075</v>
      </c>
      <c r="BX35" s="48" t="s">
        <v>1076</v>
      </c>
      <c r="BY35" s="48" t="s">
        <v>1077</v>
      </c>
      <c r="BZ35" s="48" t="s">
        <v>1078</v>
      </c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</row>
    <row r="36" spans="3:93" ht="15.75" thickBot="1" x14ac:dyDescent="0.3">
      <c r="C36" s="4">
        <f t="shared" ca="1" si="2"/>
        <v>0</v>
      </c>
      <c r="D36" s="236" t="str">
        <f t="shared" ca="1" si="4"/>
        <v>Safera vesivuotovahti</v>
      </c>
      <c r="E36" s="236" t="str">
        <f t="shared" ca="1" si="4"/>
        <v>-</v>
      </c>
      <c r="F36" s="236" t="str">
        <f t="shared" ca="1" si="4"/>
        <v>Vesivuotovahti</v>
      </c>
      <c r="G36" s="236">
        <f t="shared" ca="1" si="4"/>
        <v>0</v>
      </c>
      <c r="H36" s="236">
        <f t="shared" ca="1" si="4"/>
        <v>0</v>
      </c>
      <c r="I36" s="236">
        <f t="shared" ca="1" si="4"/>
        <v>0</v>
      </c>
      <c r="J36" s="236">
        <f t="shared" ca="1" si="4"/>
        <v>0</v>
      </c>
      <c r="K36" s="236">
        <f t="shared" ca="1" si="4"/>
        <v>0</v>
      </c>
      <c r="L36" s="236">
        <f t="shared" ca="1" si="4"/>
        <v>0</v>
      </c>
      <c r="M36" s="236">
        <f t="shared" ca="1" si="4"/>
        <v>0</v>
      </c>
      <c r="N36" s="236">
        <f t="shared" ca="1" si="4"/>
        <v>0</v>
      </c>
      <c r="O36" s="236">
        <f t="shared" ca="1" si="4"/>
        <v>0</v>
      </c>
      <c r="P36" s="236">
        <f t="shared" ca="1" si="4"/>
        <v>0</v>
      </c>
      <c r="Q36" s="236">
        <f t="shared" ca="1" si="4"/>
        <v>0</v>
      </c>
      <c r="R36" s="236">
        <f t="shared" ca="1" si="4"/>
        <v>0</v>
      </c>
      <c r="S36" s="236">
        <f t="shared" ca="1" si="3"/>
        <v>0</v>
      </c>
      <c r="T36" s="236">
        <f t="shared" ca="1" si="3"/>
        <v>0</v>
      </c>
      <c r="U36" s="236">
        <f t="shared" ca="1" si="3"/>
        <v>0</v>
      </c>
      <c r="V36" s="236">
        <f t="shared" ca="1" si="3"/>
        <v>0</v>
      </c>
      <c r="W36" s="236">
        <f t="shared" ca="1" si="3"/>
        <v>0</v>
      </c>
      <c r="X36" s="236">
        <f t="shared" ca="1" si="3"/>
        <v>0</v>
      </c>
      <c r="Z36" s="48"/>
      <c r="AA36" s="48" t="s">
        <v>1086</v>
      </c>
      <c r="AB36" s="48" t="s">
        <v>50</v>
      </c>
      <c r="AC36" s="48" t="s">
        <v>1066</v>
      </c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W36" s="48"/>
      <c r="AX36" s="48" t="s">
        <v>1192</v>
      </c>
      <c r="AY36" s="48" t="s">
        <v>50</v>
      </c>
      <c r="AZ36" s="48" t="s">
        <v>1159</v>
      </c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T36" s="48"/>
      <c r="BU36" s="48" t="s">
        <v>1086</v>
      </c>
      <c r="BV36" s="48" t="s">
        <v>50</v>
      </c>
      <c r="BW36" s="48" t="s">
        <v>1066</v>
      </c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</row>
    <row r="37" spans="3:93" ht="15.75" thickBot="1" x14ac:dyDescent="0.3">
      <c r="C37" s="4">
        <f t="shared" ca="1" si="2"/>
        <v>0</v>
      </c>
      <c r="D37" s="236" t="str">
        <f t="shared" ca="1" si="4"/>
        <v>Savunrajoitinpelti Tango (70) kuvulle</v>
      </c>
      <c r="E37" s="236" t="str">
        <f t="shared" ca="1" si="4"/>
        <v>-</v>
      </c>
      <c r="F37" s="236" t="str">
        <f t="shared" ca="1" si="4"/>
        <v>CSB</v>
      </c>
      <c r="G37" s="236">
        <f t="shared" ca="1" si="4"/>
        <v>0</v>
      </c>
      <c r="H37" s="236">
        <f t="shared" ca="1" si="4"/>
        <v>0</v>
      </c>
      <c r="I37" s="236">
        <f t="shared" ca="1" si="4"/>
        <v>0</v>
      </c>
      <c r="J37" s="236">
        <f t="shared" ca="1" si="4"/>
        <v>0</v>
      </c>
      <c r="K37" s="236">
        <f t="shared" ca="1" si="4"/>
        <v>0</v>
      </c>
      <c r="L37" s="236">
        <f t="shared" ca="1" si="4"/>
        <v>0</v>
      </c>
      <c r="M37" s="236">
        <f t="shared" ca="1" si="4"/>
        <v>0</v>
      </c>
      <c r="N37" s="236">
        <f t="shared" ca="1" si="4"/>
        <v>0</v>
      </c>
      <c r="O37" s="236">
        <f t="shared" ca="1" si="4"/>
        <v>0</v>
      </c>
      <c r="P37" s="236">
        <f t="shared" ca="1" si="4"/>
        <v>0</v>
      </c>
      <c r="Q37" s="236">
        <f t="shared" ca="1" si="4"/>
        <v>0</v>
      </c>
      <c r="R37" s="236">
        <f t="shared" ca="1" si="4"/>
        <v>0</v>
      </c>
      <c r="S37" s="236">
        <f t="shared" ca="1" si="3"/>
        <v>0</v>
      </c>
      <c r="T37" s="236">
        <f t="shared" ca="1" si="3"/>
        <v>0</v>
      </c>
      <c r="U37" s="236">
        <f t="shared" ca="1" si="3"/>
        <v>0</v>
      </c>
      <c r="V37" s="236">
        <f t="shared" ca="1" si="3"/>
        <v>0</v>
      </c>
      <c r="W37" s="236">
        <f t="shared" ca="1" si="3"/>
        <v>0</v>
      </c>
      <c r="X37" s="236">
        <f t="shared" ca="1" si="3"/>
        <v>0</v>
      </c>
      <c r="Z37" s="48"/>
      <c r="AA37" s="48" t="s">
        <v>1064</v>
      </c>
      <c r="AB37" s="48" t="s">
        <v>50</v>
      </c>
      <c r="AC37" s="48" t="s">
        <v>1063</v>
      </c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W37" s="48"/>
      <c r="AX37" s="48" t="s">
        <v>1193</v>
      </c>
      <c r="AY37" s="48" t="s">
        <v>50</v>
      </c>
      <c r="AZ37" s="48" t="s">
        <v>1063</v>
      </c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T37" s="48"/>
      <c r="BU37" s="48" t="s">
        <v>1064</v>
      </c>
      <c r="BV37" s="48" t="s">
        <v>50</v>
      </c>
      <c r="BW37" s="48" t="s">
        <v>1063</v>
      </c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</row>
    <row r="38" spans="3:93" ht="15.75" thickBot="1" x14ac:dyDescent="0.3">
      <c r="C38" s="4">
        <f t="shared" ca="1" si="2"/>
        <v>0</v>
      </c>
      <c r="D38" s="236">
        <f t="shared" ca="1" si="4"/>
        <v>0</v>
      </c>
      <c r="E38" s="236" t="str">
        <f t="shared" ca="1" si="4"/>
        <v>-</v>
      </c>
      <c r="F38" s="236">
        <f t="shared" ca="1" si="4"/>
        <v>0</v>
      </c>
      <c r="G38" s="236">
        <f t="shared" ca="1" si="4"/>
        <v>0</v>
      </c>
      <c r="H38" s="236">
        <f t="shared" ca="1" si="4"/>
        <v>0</v>
      </c>
      <c r="I38" s="236">
        <f t="shared" ca="1" si="4"/>
        <v>0</v>
      </c>
      <c r="J38" s="236">
        <f t="shared" ca="1" si="4"/>
        <v>0</v>
      </c>
      <c r="K38" s="236">
        <f t="shared" ca="1" si="4"/>
        <v>0</v>
      </c>
      <c r="L38" s="236">
        <f t="shared" ca="1" si="4"/>
        <v>0</v>
      </c>
      <c r="M38" s="236">
        <f t="shared" ca="1" si="4"/>
        <v>0</v>
      </c>
      <c r="N38" s="236">
        <f t="shared" ca="1" si="4"/>
        <v>0</v>
      </c>
      <c r="O38" s="236">
        <f t="shared" ca="1" si="4"/>
        <v>0</v>
      </c>
      <c r="P38" s="236">
        <f t="shared" ca="1" si="4"/>
        <v>0</v>
      </c>
      <c r="Q38" s="236">
        <f t="shared" ca="1" si="4"/>
        <v>0</v>
      </c>
      <c r="R38" s="236">
        <f t="shared" ca="1" si="4"/>
        <v>0</v>
      </c>
      <c r="S38" s="236">
        <f t="shared" ca="1" si="3"/>
        <v>0</v>
      </c>
      <c r="T38" s="236">
        <f t="shared" ca="1" si="3"/>
        <v>0</v>
      </c>
      <c r="U38" s="236">
        <f t="shared" ca="1" si="3"/>
        <v>0</v>
      </c>
      <c r="V38" s="236">
        <f t="shared" ca="1" si="3"/>
        <v>0</v>
      </c>
      <c r="W38" s="236">
        <f t="shared" ca="1" si="3"/>
        <v>0</v>
      </c>
      <c r="X38" s="236">
        <f t="shared" ca="1" si="3"/>
        <v>0</v>
      </c>
      <c r="Z38" s="48"/>
      <c r="AA38" s="48"/>
      <c r="AB38" s="48" t="s">
        <v>50</v>
      </c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W38" s="48"/>
      <c r="AX38" s="48"/>
      <c r="AY38" s="48" t="s">
        <v>50</v>
      </c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T38" s="48"/>
      <c r="BU38" s="48"/>
      <c r="BV38" s="48" t="s">
        <v>50</v>
      </c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</row>
    <row r="39" spans="3:93" ht="15.75" thickBot="1" x14ac:dyDescent="0.3">
      <c r="C39" s="4">
        <f t="shared" ca="1" si="2"/>
        <v>0</v>
      </c>
      <c r="D39" s="236">
        <f t="shared" ca="1" si="4"/>
        <v>0</v>
      </c>
      <c r="E39" s="236" t="str">
        <f t="shared" ca="1" si="4"/>
        <v>-</v>
      </c>
      <c r="F39" s="236">
        <f t="shared" ca="1" si="4"/>
        <v>0</v>
      </c>
      <c r="G39" s="236">
        <f t="shared" ca="1" si="4"/>
        <v>0</v>
      </c>
      <c r="H39" s="236">
        <f t="shared" ca="1" si="4"/>
        <v>0</v>
      </c>
      <c r="I39" s="236">
        <f t="shared" ca="1" si="4"/>
        <v>0</v>
      </c>
      <c r="J39" s="236">
        <f t="shared" ca="1" si="4"/>
        <v>0</v>
      </c>
      <c r="K39" s="236">
        <f t="shared" ca="1" si="4"/>
        <v>0</v>
      </c>
      <c r="L39" s="236">
        <f t="shared" ca="1" si="4"/>
        <v>0</v>
      </c>
      <c r="M39" s="236">
        <f t="shared" ca="1" si="4"/>
        <v>0</v>
      </c>
      <c r="N39" s="236">
        <f t="shared" ca="1" si="4"/>
        <v>0</v>
      </c>
      <c r="O39" s="236">
        <f t="shared" ca="1" si="4"/>
        <v>0</v>
      </c>
      <c r="P39" s="236">
        <f t="shared" ca="1" si="4"/>
        <v>0</v>
      </c>
      <c r="Q39" s="236">
        <f t="shared" ca="1" si="4"/>
        <v>0</v>
      </c>
      <c r="R39" s="236">
        <f t="shared" ca="1" si="4"/>
        <v>0</v>
      </c>
      <c r="S39" s="236">
        <f t="shared" ca="1" si="3"/>
        <v>0</v>
      </c>
      <c r="T39" s="236">
        <f t="shared" ca="1" si="3"/>
        <v>0</v>
      </c>
      <c r="U39" s="236">
        <f t="shared" ca="1" si="3"/>
        <v>0</v>
      </c>
      <c r="V39" s="236">
        <f t="shared" ca="1" si="3"/>
        <v>0</v>
      </c>
      <c r="W39" s="236">
        <f t="shared" ca="1" si="3"/>
        <v>0</v>
      </c>
      <c r="X39" s="236">
        <f t="shared" ca="1" si="3"/>
        <v>0</v>
      </c>
      <c r="Z39" s="48"/>
      <c r="AA39" s="48"/>
      <c r="AB39" s="48" t="s">
        <v>50</v>
      </c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W39" s="48"/>
      <c r="AX39" s="48"/>
      <c r="AY39" s="48" t="s">
        <v>50</v>
      </c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T39" s="48"/>
      <c r="BU39" s="48"/>
      <c r="BV39" s="48" t="s">
        <v>50</v>
      </c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</row>
    <row r="40" spans="3:93" ht="15.75" thickBot="1" x14ac:dyDescent="0.3">
      <c r="C40" s="4">
        <f t="shared" ca="1" si="2"/>
        <v>0</v>
      </c>
      <c r="D40" s="236">
        <f t="shared" ca="1" si="2"/>
        <v>0</v>
      </c>
      <c r="E40" s="236" t="str">
        <f t="shared" ca="1" si="2"/>
        <v>-</v>
      </c>
      <c r="F40" s="236">
        <f t="shared" ca="1" si="2"/>
        <v>0</v>
      </c>
      <c r="G40" s="236">
        <f t="shared" ca="1" si="2"/>
        <v>0</v>
      </c>
      <c r="H40" s="236">
        <f t="shared" ca="1" si="2"/>
        <v>0</v>
      </c>
      <c r="I40" s="236">
        <f t="shared" ca="1" si="2"/>
        <v>0</v>
      </c>
      <c r="J40" s="236">
        <f t="shared" ca="1" si="2"/>
        <v>0</v>
      </c>
      <c r="K40" s="236">
        <f t="shared" ca="1" si="2"/>
        <v>0</v>
      </c>
      <c r="L40" s="236">
        <f t="shared" ca="1" si="2"/>
        <v>0</v>
      </c>
      <c r="M40" s="236">
        <f t="shared" ca="1" si="2"/>
        <v>0</v>
      </c>
      <c r="N40" s="236">
        <f t="shared" ca="1" si="2"/>
        <v>0</v>
      </c>
      <c r="O40" s="236">
        <f t="shared" ca="1" si="2"/>
        <v>0</v>
      </c>
      <c r="P40" s="236">
        <f t="shared" ca="1" si="2"/>
        <v>0</v>
      </c>
      <c r="Q40" s="236">
        <f t="shared" ca="1" si="2"/>
        <v>0</v>
      </c>
      <c r="R40" s="236">
        <f t="shared" ca="1" si="2"/>
        <v>0</v>
      </c>
      <c r="S40" s="236">
        <f t="shared" ca="1" si="3"/>
        <v>0</v>
      </c>
      <c r="T40" s="236">
        <f t="shared" ca="1" si="3"/>
        <v>0</v>
      </c>
      <c r="U40" s="236">
        <f t="shared" ca="1" si="3"/>
        <v>0</v>
      </c>
      <c r="V40" s="236">
        <f t="shared" ca="1" si="3"/>
        <v>0</v>
      </c>
      <c r="W40" s="236">
        <f t="shared" ca="1" si="3"/>
        <v>0</v>
      </c>
      <c r="X40" s="236">
        <f t="shared" ca="1" si="3"/>
        <v>0</v>
      </c>
      <c r="Z40" s="48"/>
      <c r="AA40" s="48"/>
      <c r="AB40" s="48" t="s">
        <v>50</v>
      </c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W40" s="48"/>
      <c r="AX40" s="48"/>
      <c r="AY40" s="48" t="s">
        <v>50</v>
      </c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T40" s="48"/>
      <c r="BU40" s="48"/>
      <c r="BV40" s="48" t="s">
        <v>50</v>
      </c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</row>
    <row r="41" spans="3:93" ht="15.75" hidden="1" thickBot="1" x14ac:dyDescent="0.3">
      <c r="C41" s="4">
        <f t="shared" ref="C41:R56" ca="1" si="5">OFFSET(Z41,0,$A$1,1,1)</f>
        <v>0</v>
      </c>
      <c r="D41" s="236">
        <f t="shared" ca="1" si="5"/>
        <v>0</v>
      </c>
      <c r="E41" s="236" t="str">
        <f t="shared" ca="1" si="5"/>
        <v>-</v>
      </c>
      <c r="F41" s="236">
        <f t="shared" ca="1" si="5"/>
        <v>0</v>
      </c>
      <c r="G41" s="236">
        <f t="shared" ca="1" si="5"/>
        <v>0</v>
      </c>
      <c r="H41" s="236">
        <f t="shared" ca="1" si="5"/>
        <v>0</v>
      </c>
      <c r="I41" s="236">
        <f t="shared" ca="1" si="5"/>
        <v>0</v>
      </c>
      <c r="J41" s="236">
        <f t="shared" ca="1" si="5"/>
        <v>0</v>
      </c>
      <c r="K41" s="236">
        <f t="shared" ca="1" si="5"/>
        <v>0</v>
      </c>
      <c r="L41" s="236">
        <f t="shared" ca="1" si="5"/>
        <v>0</v>
      </c>
      <c r="M41" s="236">
        <f t="shared" ca="1" si="5"/>
        <v>0</v>
      </c>
      <c r="N41" s="236">
        <f t="shared" ca="1" si="5"/>
        <v>0</v>
      </c>
      <c r="O41" s="236">
        <f t="shared" ca="1" si="5"/>
        <v>0</v>
      </c>
      <c r="P41" s="236">
        <f t="shared" ca="1" si="5"/>
        <v>0</v>
      </c>
      <c r="Q41" s="236">
        <f t="shared" ca="1" si="5"/>
        <v>0</v>
      </c>
      <c r="R41" s="236">
        <f t="shared" ca="1" si="5"/>
        <v>0</v>
      </c>
      <c r="S41" s="236">
        <f t="shared" ca="1" si="3"/>
        <v>0</v>
      </c>
      <c r="T41" s="236">
        <f t="shared" ca="1" si="3"/>
        <v>0</v>
      </c>
      <c r="U41" s="236">
        <f t="shared" ca="1" si="3"/>
        <v>0</v>
      </c>
      <c r="V41" s="236">
        <f t="shared" ca="1" si="3"/>
        <v>0</v>
      </c>
      <c r="W41" s="236">
        <f t="shared" ca="1" si="3"/>
        <v>0</v>
      </c>
      <c r="X41" s="236">
        <f t="shared" ca="1" si="3"/>
        <v>0</v>
      </c>
      <c r="Z41" s="48"/>
      <c r="AA41" s="48"/>
      <c r="AB41" s="48" t="s">
        <v>50</v>
      </c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W41" s="48"/>
      <c r="AX41" s="48"/>
      <c r="AY41" s="48" t="s">
        <v>50</v>
      </c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T41" s="48"/>
      <c r="BU41" s="48"/>
      <c r="BV41" s="48" t="s">
        <v>50</v>
      </c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</row>
    <row r="42" spans="3:93" ht="15.75" hidden="1" thickBot="1" x14ac:dyDescent="0.3">
      <c r="C42" s="4">
        <f ca="1">OFFSET(Z42,0,$A$1,1,1)</f>
        <v>0</v>
      </c>
      <c r="D42" s="236">
        <f t="shared" ca="1" si="5"/>
        <v>0</v>
      </c>
      <c r="E42" s="236" t="str">
        <f t="shared" ca="1" si="5"/>
        <v/>
      </c>
      <c r="F42" s="236" t="str">
        <f t="shared" ca="1" si="5"/>
        <v/>
      </c>
      <c r="G42" s="236" t="str">
        <f t="shared" ca="1" si="5"/>
        <v/>
      </c>
      <c r="H42" s="236" t="str">
        <f t="shared" ca="1" si="5"/>
        <v/>
      </c>
      <c r="I42" s="236" t="str">
        <f t="shared" ca="1" si="5"/>
        <v/>
      </c>
      <c r="J42" s="236" t="str">
        <f t="shared" ca="1" si="5"/>
        <v/>
      </c>
      <c r="K42" s="236" t="str">
        <f t="shared" ca="1" si="5"/>
        <v/>
      </c>
      <c r="L42" s="236" t="str">
        <f t="shared" ca="1" si="5"/>
        <v/>
      </c>
      <c r="M42" s="236" t="str">
        <f t="shared" ca="1" si="5"/>
        <v/>
      </c>
      <c r="N42" s="236" t="str">
        <f t="shared" ca="1" si="5"/>
        <v/>
      </c>
      <c r="O42" s="236">
        <f t="shared" ca="1" si="5"/>
        <v>0</v>
      </c>
      <c r="P42" s="236">
        <f t="shared" ca="1" si="5"/>
        <v>0</v>
      </c>
      <c r="Q42" s="236">
        <f t="shared" ca="1" si="5"/>
        <v>0</v>
      </c>
      <c r="R42" s="236">
        <f t="shared" ca="1" si="5"/>
        <v>0</v>
      </c>
      <c r="S42" s="236">
        <f t="shared" ca="1" si="3"/>
        <v>0</v>
      </c>
      <c r="T42" s="236">
        <f t="shared" ca="1" si="3"/>
        <v>0</v>
      </c>
      <c r="U42" s="236">
        <f t="shared" ca="1" si="3"/>
        <v>0</v>
      </c>
      <c r="V42" s="236">
        <f t="shared" ca="1" si="3"/>
        <v>0</v>
      </c>
      <c r="W42" s="236">
        <f t="shared" ca="1" si="3"/>
        <v>0</v>
      </c>
      <c r="X42" s="236">
        <f t="shared" ca="1" si="3"/>
        <v>0</v>
      </c>
      <c r="Z42" s="51"/>
      <c r="AA42" s="37"/>
      <c r="AB42" s="37" t="str">
        <f>""</f>
        <v/>
      </c>
      <c r="AC42" s="37" t="str">
        <f>""</f>
        <v/>
      </c>
      <c r="AD42" s="37" t="str">
        <f>""</f>
        <v/>
      </c>
      <c r="AE42" s="37" t="str">
        <f>""</f>
        <v/>
      </c>
      <c r="AF42" s="37" t="str">
        <f>""</f>
        <v/>
      </c>
      <c r="AG42" s="37" t="str">
        <f>""</f>
        <v/>
      </c>
      <c r="AH42" s="37" t="str">
        <f>""</f>
        <v/>
      </c>
      <c r="AI42" s="37" t="str">
        <f>""</f>
        <v/>
      </c>
      <c r="AJ42" s="37" t="str">
        <f>""</f>
        <v/>
      </c>
      <c r="AK42" s="37" t="str">
        <f>""</f>
        <v/>
      </c>
      <c r="AL42" s="37"/>
      <c r="AM42" s="37"/>
      <c r="AN42" s="37"/>
      <c r="AO42" s="37"/>
      <c r="AP42" s="37"/>
      <c r="AQ42" s="37"/>
      <c r="AR42" s="37"/>
      <c r="AS42" s="37"/>
      <c r="AT42" s="37"/>
      <c r="AU42" s="52"/>
      <c r="AW42" s="51"/>
      <c r="AX42" s="37"/>
      <c r="AY42" s="37" t="str">
        <f>""</f>
        <v/>
      </c>
      <c r="AZ42" s="37" t="str">
        <f>""</f>
        <v/>
      </c>
      <c r="BA42" s="37" t="str">
        <f>""</f>
        <v/>
      </c>
      <c r="BB42" s="37" t="str">
        <f>""</f>
        <v/>
      </c>
      <c r="BC42" s="37" t="str">
        <f>""</f>
        <v/>
      </c>
      <c r="BD42" s="37" t="str">
        <f>""</f>
        <v/>
      </c>
      <c r="BE42" s="37" t="str">
        <f>""</f>
        <v/>
      </c>
      <c r="BF42" s="37" t="str">
        <f>""</f>
        <v/>
      </c>
      <c r="BG42" s="37" t="str">
        <f>""</f>
        <v/>
      </c>
      <c r="BH42" s="37" t="str">
        <f>""</f>
        <v/>
      </c>
      <c r="BI42" s="37"/>
      <c r="BJ42" s="37"/>
      <c r="BK42" s="37"/>
      <c r="BL42" s="37"/>
      <c r="BM42" s="37"/>
      <c r="BN42" s="37"/>
      <c r="BO42" s="37"/>
      <c r="BP42" s="37"/>
      <c r="BQ42" s="37"/>
      <c r="BR42" s="52"/>
      <c r="BT42" s="51"/>
      <c r="BU42" s="37"/>
      <c r="BV42" s="37" t="str">
        <f>""</f>
        <v/>
      </c>
      <c r="BW42" s="37" t="str">
        <f>""</f>
        <v/>
      </c>
      <c r="BX42" s="37" t="str">
        <f>""</f>
        <v/>
      </c>
      <c r="BY42" s="37" t="str">
        <f>""</f>
        <v/>
      </c>
      <c r="BZ42" s="37" t="str">
        <f>""</f>
        <v/>
      </c>
      <c r="CA42" s="37" t="str">
        <f>""</f>
        <v/>
      </c>
      <c r="CB42" s="37" t="str">
        <f>""</f>
        <v/>
      </c>
      <c r="CC42" s="37" t="str">
        <f>""</f>
        <v/>
      </c>
      <c r="CD42" s="37" t="str">
        <f>""</f>
        <v/>
      </c>
      <c r="CE42" s="37" t="str">
        <f>""</f>
        <v/>
      </c>
      <c r="CF42" s="37"/>
      <c r="CG42" s="37"/>
      <c r="CH42" s="37"/>
      <c r="CI42" s="37"/>
      <c r="CJ42" s="37"/>
      <c r="CK42" s="37"/>
      <c r="CL42" s="37"/>
      <c r="CM42" s="37"/>
      <c r="CN42" s="37"/>
      <c r="CO42" s="52"/>
    </row>
    <row r="43" spans="3:93" ht="15.75" hidden="1" thickBot="1" x14ac:dyDescent="0.3">
      <c r="C43" s="4">
        <f t="shared" ref="C43:R58" ca="1" si="6">OFFSET(Z43,0,$A$1,1,1)</f>
        <v>0</v>
      </c>
      <c r="D43" s="236">
        <f t="shared" ca="1" si="5"/>
        <v>0</v>
      </c>
      <c r="E43" s="236" t="str">
        <f t="shared" ca="1" si="5"/>
        <v>-</v>
      </c>
      <c r="F43" s="236">
        <f t="shared" ca="1" si="5"/>
        <v>0</v>
      </c>
      <c r="G43" s="236">
        <f t="shared" ca="1" si="5"/>
        <v>0</v>
      </c>
      <c r="H43" s="236">
        <f t="shared" ca="1" si="5"/>
        <v>0</v>
      </c>
      <c r="I43" s="236">
        <f t="shared" ca="1" si="5"/>
        <v>0</v>
      </c>
      <c r="J43" s="236">
        <f t="shared" ca="1" si="5"/>
        <v>0</v>
      </c>
      <c r="K43" s="236">
        <f t="shared" ca="1" si="5"/>
        <v>0</v>
      </c>
      <c r="L43" s="236">
        <f t="shared" ca="1" si="5"/>
        <v>0</v>
      </c>
      <c r="M43" s="236">
        <f t="shared" ca="1" si="5"/>
        <v>0</v>
      </c>
      <c r="N43" s="236">
        <f t="shared" ca="1" si="5"/>
        <v>0</v>
      </c>
      <c r="O43" s="236">
        <f t="shared" ca="1" si="5"/>
        <v>0</v>
      </c>
      <c r="P43" s="236">
        <f t="shared" ca="1" si="5"/>
        <v>0</v>
      </c>
      <c r="Q43" s="236">
        <f t="shared" ca="1" si="5"/>
        <v>0</v>
      </c>
      <c r="R43" s="236">
        <f t="shared" ca="1" si="5"/>
        <v>0</v>
      </c>
      <c r="S43" s="236">
        <f t="shared" ca="1" si="3"/>
        <v>0</v>
      </c>
      <c r="T43" s="236">
        <f t="shared" ca="1" si="3"/>
        <v>0</v>
      </c>
      <c r="U43" s="236">
        <f t="shared" ca="1" si="3"/>
        <v>0</v>
      </c>
      <c r="V43" s="236">
        <f t="shared" ca="1" si="3"/>
        <v>0</v>
      </c>
      <c r="W43" s="236">
        <f t="shared" ca="1" si="3"/>
        <v>0</v>
      </c>
      <c r="X43" s="236">
        <f t="shared" ca="1" si="3"/>
        <v>0</v>
      </c>
      <c r="Z43" s="48"/>
      <c r="AA43" s="48"/>
      <c r="AB43" s="48" t="s">
        <v>50</v>
      </c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W43" s="48"/>
      <c r="AX43" s="48"/>
      <c r="AY43" s="48" t="s">
        <v>50</v>
      </c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T43" s="48"/>
      <c r="BU43" s="48"/>
      <c r="BV43" s="48" t="s">
        <v>50</v>
      </c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</row>
    <row r="44" spans="3:93" ht="15.75" hidden="1" thickBot="1" x14ac:dyDescent="0.3">
      <c r="C44" s="4">
        <f t="shared" ca="1" si="6"/>
        <v>0</v>
      </c>
      <c r="D44" s="236">
        <f t="shared" ca="1" si="5"/>
        <v>0</v>
      </c>
      <c r="E44" s="236" t="str">
        <f t="shared" ca="1" si="5"/>
        <v>-</v>
      </c>
      <c r="F44" s="236">
        <f t="shared" ca="1" si="5"/>
        <v>0</v>
      </c>
      <c r="G44" s="236">
        <f t="shared" ca="1" si="5"/>
        <v>0</v>
      </c>
      <c r="H44" s="236">
        <f t="shared" ca="1" si="5"/>
        <v>0</v>
      </c>
      <c r="I44" s="236">
        <f t="shared" ca="1" si="5"/>
        <v>0</v>
      </c>
      <c r="J44" s="236">
        <f t="shared" ca="1" si="5"/>
        <v>0</v>
      </c>
      <c r="K44" s="236">
        <f t="shared" ca="1" si="5"/>
        <v>0</v>
      </c>
      <c r="L44" s="236">
        <f t="shared" ca="1" si="5"/>
        <v>0</v>
      </c>
      <c r="M44" s="236">
        <f t="shared" ca="1" si="5"/>
        <v>0</v>
      </c>
      <c r="N44" s="236">
        <f t="shared" ca="1" si="5"/>
        <v>0</v>
      </c>
      <c r="O44" s="236">
        <f t="shared" ca="1" si="5"/>
        <v>0</v>
      </c>
      <c r="P44" s="236">
        <f t="shared" ca="1" si="5"/>
        <v>0</v>
      </c>
      <c r="Q44" s="236">
        <f t="shared" ca="1" si="5"/>
        <v>0</v>
      </c>
      <c r="R44" s="236">
        <f t="shared" ca="1" si="5"/>
        <v>0</v>
      </c>
      <c r="S44" s="236">
        <f t="shared" ca="1" si="3"/>
        <v>0</v>
      </c>
      <c r="T44" s="236">
        <f t="shared" ca="1" si="3"/>
        <v>0</v>
      </c>
      <c r="U44" s="236">
        <f t="shared" ca="1" si="3"/>
        <v>0</v>
      </c>
      <c r="V44" s="236">
        <f t="shared" ca="1" si="3"/>
        <v>0</v>
      </c>
      <c r="W44" s="236">
        <f t="shared" ca="1" si="3"/>
        <v>0</v>
      </c>
      <c r="X44" s="236">
        <f t="shared" ca="1" si="3"/>
        <v>0</v>
      </c>
      <c r="Z44" s="48"/>
      <c r="AA44" s="48"/>
      <c r="AB44" s="48" t="s">
        <v>50</v>
      </c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W44" s="48"/>
      <c r="AX44" s="48"/>
      <c r="AY44" s="48" t="s">
        <v>50</v>
      </c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T44" s="48"/>
      <c r="BU44" s="48"/>
      <c r="BV44" s="48" t="s">
        <v>50</v>
      </c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</row>
    <row r="45" spans="3:93" ht="15.75" hidden="1" thickBot="1" x14ac:dyDescent="0.3">
      <c r="C45" s="4">
        <f t="shared" ca="1" si="6"/>
        <v>0</v>
      </c>
      <c r="D45" s="236">
        <f t="shared" ca="1" si="5"/>
        <v>0</v>
      </c>
      <c r="E45" s="236" t="str">
        <f t="shared" ca="1" si="5"/>
        <v>-</v>
      </c>
      <c r="F45" s="236">
        <f t="shared" ca="1" si="5"/>
        <v>0</v>
      </c>
      <c r="G45" s="236">
        <f t="shared" ca="1" si="5"/>
        <v>0</v>
      </c>
      <c r="H45" s="236">
        <f t="shared" ca="1" si="5"/>
        <v>0</v>
      </c>
      <c r="I45" s="236">
        <f t="shared" ca="1" si="5"/>
        <v>0</v>
      </c>
      <c r="J45" s="236">
        <f t="shared" ca="1" si="5"/>
        <v>0</v>
      </c>
      <c r="K45" s="236">
        <f t="shared" ca="1" si="5"/>
        <v>0</v>
      </c>
      <c r="L45" s="236">
        <f t="shared" ca="1" si="5"/>
        <v>0</v>
      </c>
      <c r="M45" s="236">
        <f t="shared" ca="1" si="5"/>
        <v>0</v>
      </c>
      <c r="N45" s="236">
        <f t="shared" ca="1" si="5"/>
        <v>0</v>
      </c>
      <c r="O45" s="236">
        <f t="shared" ca="1" si="5"/>
        <v>0</v>
      </c>
      <c r="P45" s="236">
        <f t="shared" ca="1" si="5"/>
        <v>0</v>
      </c>
      <c r="Q45" s="236">
        <f t="shared" ca="1" si="5"/>
        <v>0</v>
      </c>
      <c r="R45" s="236">
        <f t="shared" ca="1" si="5"/>
        <v>0</v>
      </c>
      <c r="S45" s="236">
        <f t="shared" ca="1" si="3"/>
        <v>0</v>
      </c>
      <c r="T45" s="236">
        <f t="shared" ca="1" si="3"/>
        <v>0</v>
      </c>
      <c r="U45" s="236">
        <f t="shared" ca="1" si="3"/>
        <v>0</v>
      </c>
      <c r="V45" s="236">
        <f t="shared" ca="1" si="3"/>
        <v>0</v>
      </c>
      <c r="W45" s="236">
        <f t="shared" ca="1" si="3"/>
        <v>0</v>
      </c>
      <c r="X45" s="236">
        <f t="shared" ca="1" si="3"/>
        <v>0</v>
      </c>
      <c r="Z45" s="48"/>
      <c r="AA45" s="48"/>
      <c r="AB45" s="48" t="s">
        <v>50</v>
      </c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W45" s="48"/>
      <c r="AX45" s="48"/>
      <c r="AY45" s="48" t="s">
        <v>50</v>
      </c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T45" s="48"/>
      <c r="BU45" s="48"/>
      <c r="BV45" s="48" t="s">
        <v>50</v>
      </c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</row>
    <row r="46" spans="3:93" ht="15.75" hidden="1" thickBot="1" x14ac:dyDescent="0.3">
      <c r="C46" s="4">
        <f t="shared" ca="1" si="6"/>
        <v>0</v>
      </c>
      <c r="D46" s="236">
        <f t="shared" ca="1" si="5"/>
        <v>0</v>
      </c>
      <c r="E46" s="236" t="str">
        <f t="shared" ca="1" si="5"/>
        <v>-</v>
      </c>
      <c r="F46" s="236">
        <f t="shared" ca="1" si="5"/>
        <v>0</v>
      </c>
      <c r="G46" s="236">
        <f t="shared" ca="1" si="5"/>
        <v>0</v>
      </c>
      <c r="H46" s="236">
        <f t="shared" ca="1" si="5"/>
        <v>0</v>
      </c>
      <c r="I46" s="236">
        <f t="shared" ca="1" si="5"/>
        <v>0</v>
      </c>
      <c r="J46" s="236">
        <f t="shared" ca="1" si="5"/>
        <v>0</v>
      </c>
      <c r="K46" s="236">
        <f t="shared" ca="1" si="5"/>
        <v>0</v>
      </c>
      <c r="L46" s="236">
        <f t="shared" ca="1" si="5"/>
        <v>0</v>
      </c>
      <c r="M46" s="236">
        <f t="shared" ca="1" si="5"/>
        <v>0</v>
      </c>
      <c r="N46" s="236">
        <f t="shared" ca="1" si="5"/>
        <v>0</v>
      </c>
      <c r="O46" s="236">
        <f t="shared" ca="1" si="5"/>
        <v>0</v>
      </c>
      <c r="P46" s="236">
        <f t="shared" ca="1" si="5"/>
        <v>0</v>
      </c>
      <c r="Q46" s="236">
        <f t="shared" ca="1" si="5"/>
        <v>0</v>
      </c>
      <c r="R46" s="236">
        <f t="shared" ca="1" si="5"/>
        <v>0</v>
      </c>
      <c r="S46" s="236">
        <f t="shared" ca="1" si="3"/>
        <v>0</v>
      </c>
      <c r="T46" s="236">
        <f t="shared" ca="1" si="3"/>
        <v>0</v>
      </c>
      <c r="U46" s="236">
        <f t="shared" ca="1" si="3"/>
        <v>0</v>
      </c>
      <c r="V46" s="236">
        <f t="shared" ca="1" si="3"/>
        <v>0</v>
      </c>
      <c r="W46" s="236">
        <f t="shared" ca="1" si="3"/>
        <v>0</v>
      </c>
      <c r="X46" s="236">
        <f t="shared" ca="1" si="3"/>
        <v>0</v>
      </c>
      <c r="Z46" s="48"/>
      <c r="AA46" s="48"/>
      <c r="AB46" s="48" t="s">
        <v>50</v>
      </c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W46" s="48"/>
      <c r="AX46" s="48"/>
      <c r="AY46" s="48" t="s">
        <v>50</v>
      </c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T46" s="48"/>
      <c r="BU46" s="48"/>
      <c r="BV46" s="48" t="s">
        <v>50</v>
      </c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</row>
    <row r="47" spans="3:93" ht="15.75" hidden="1" thickBot="1" x14ac:dyDescent="0.3">
      <c r="C47" s="4">
        <f t="shared" ca="1" si="6"/>
        <v>0</v>
      </c>
      <c r="D47" s="236">
        <f t="shared" ca="1" si="5"/>
        <v>0</v>
      </c>
      <c r="E47" s="236" t="str">
        <f t="shared" ca="1" si="5"/>
        <v>-</v>
      </c>
      <c r="F47" s="236">
        <f t="shared" ca="1" si="5"/>
        <v>0</v>
      </c>
      <c r="G47" s="236">
        <f t="shared" ca="1" si="5"/>
        <v>0</v>
      </c>
      <c r="H47" s="236">
        <f t="shared" ca="1" si="5"/>
        <v>0</v>
      </c>
      <c r="I47" s="236">
        <f t="shared" ca="1" si="5"/>
        <v>0</v>
      </c>
      <c r="J47" s="236">
        <f t="shared" ca="1" si="5"/>
        <v>0</v>
      </c>
      <c r="K47" s="236">
        <f t="shared" ca="1" si="5"/>
        <v>0</v>
      </c>
      <c r="L47" s="236">
        <f t="shared" ca="1" si="5"/>
        <v>0</v>
      </c>
      <c r="M47" s="236">
        <f t="shared" ca="1" si="5"/>
        <v>0</v>
      </c>
      <c r="N47" s="236">
        <f t="shared" ca="1" si="5"/>
        <v>0</v>
      </c>
      <c r="O47" s="236">
        <f t="shared" ca="1" si="5"/>
        <v>0</v>
      </c>
      <c r="P47" s="236">
        <f t="shared" ca="1" si="5"/>
        <v>0</v>
      </c>
      <c r="Q47" s="236">
        <f t="shared" ca="1" si="5"/>
        <v>0</v>
      </c>
      <c r="R47" s="236">
        <f t="shared" ca="1" si="5"/>
        <v>0</v>
      </c>
      <c r="S47" s="236">
        <f t="shared" ca="1" si="3"/>
        <v>0</v>
      </c>
      <c r="T47" s="236">
        <f t="shared" ca="1" si="3"/>
        <v>0</v>
      </c>
      <c r="U47" s="236">
        <f t="shared" ca="1" si="3"/>
        <v>0</v>
      </c>
      <c r="V47" s="236">
        <f t="shared" ca="1" si="3"/>
        <v>0</v>
      </c>
      <c r="W47" s="236">
        <f t="shared" ca="1" si="3"/>
        <v>0</v>
      </c>
      <c r="X47" s="236">
        <f t="shared" ca="1" si="3"/>
        <v>0</v>
      </c>
      <c r="Z47" s="48"/>
      <c r="AA47" s="49"/>
      <c r="AB47" s="48" t="s">
        <v>50</v>
      </c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W47" s="48"/>
      <c r="AX47" s="49"/>
      <c r="AY47" s="48" t="s">
        <v>50</v>
      </c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T47" s="48"/>
      <c r="BU47" s="49"/>
      <c r="BV47" s="48" t="s">
        <v>50</v>
      </c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</row>
    <row r="48" spans="3:93" ht="15.75" hidden="1" thickBot="1" x14ac:dyDescent="0.3">
      <c r="C48" s="4">
        <f t="shared" ca="1" si="6"/>
        <v>0</v>
      </c>
      <c r="D48" s="236">
        <f t="shared" ca="1" si="5"/>
        <v>0</v>
      </c>
      <c r="E48" s="236" t="str">
        <f t="shared" ca="1" si="5"/>
        <v>-</v>
      </c>
      <c r="F48" s="236">
        <f t="shared" ca="1" si="5"/>
        <v>0</v>
      </c>
      <c r="G48" s="236">
        <f t="shared" ca="1" si="5"/>
        <v>0</v>
      </c>
      <c r="H48" s="236">
        <f t="shared" ca="1" si="5"/>
        <v>0</v>
      </c>
      <c r="I48" s="236">
        <f t="shared" ca="1" si="5"/>
        <v>0</v>
      </c>
      <c r="J48" s="236">
        <f t="shared" ca="1" si="5"/>
        <v>0</v>
      </c>
      <c r="K48" s="236">
        <f t="shared" ca="1" si="5"/>
        <v>0</v>
      </c>
      <c r="L48" s="236">
        <f t="shared" ca="1" si="5"/>
        <v>0</v>
      </c>
      <c r="M48" s="236">
        <f t="shared" ca="1" si="5"/>
        <v>0</v>
      </c>
      <c r="N48" s="236">
        <f t="shared" ca="1" si="5"/>
        <v>0</v>
      </c>
      <c r="O48" s="236">
        <f t="shared" ca="1" si="5"/>
        <v>0</v>
      </c>
      <c r="P48" s="236">
        <f t="shared" ca="1" si="5"/>
        <v>0</v>
      </c>
      <c r="Q48" s="236">
        <f t="shared" ca="1" si="5"/>
        <v>0</v>
      </c>
      <c r="R48" s="236">
        <f t="shared" ca="1" si="5"/>
        <v>0</v>
      </c>
      <c r="S48" s="236">
        <f t="shared" ca="1" si="3"/>
        <v>0</v>
      </c>
      <c r="T48" s="236">
        <f t="shared" ca="1" si="3"/>
        <v>0</v>
      </c>
      <c r="U48" s="236">
        <f t="shared" ca="1" si="3"/>
        <v>0</v>
      </c>
      <c r="V48" s="236">
        <f t="shared" ca="1" si="3"/>
        <v>0</v>
      </c>
      <c r="W48" s="236">
        <f t="shared" ca="1" si="3"/>
        <v>0</v>
      </c>
      <c r="X48" s="236">
        <f t="shared" ca="1" si="3"/>
        <v>0</v>
      </c>
      <c r="Z48" s="48"/>
      <c r="AA48" s="48"/>
      <c r="AB48" s="48" t="s">
        <v>50</v>
      </c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W48" s="48"/>
      <c r="AX48" s="48"/>
      <c r="AY48" s="48" t="s">
        <v>50</v>
      </c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T48" s="48"/>
      <c r="BU48" s="48"/>
      <c r="BV48" s="48" t="s">
        <v>50</v>
      </c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</row>
    <row r="49" spans="3:93" ht="15.75" hidden="1" thickBot="1" x14ac:dyDescent="0.3">
      <c r="C49" s="4">
        <f t="shared" ca="1" si="6"/>
        <v>0</v>
      </c>
      <c r="D49" s="236">
        <f t="shared" ca="1" si="5"/>
        <v>0</v>
      </c>
      <c r="E49" s="236" t="str">
        <f t="shared" ca="1" si="5"/>
        <v>-</v>
      </c>
      <c r="F49" s="236">
        <f t="shared" ca="1" si="5"/>
        <v>0</v>
      </c>
      <c r="G49" s="236">
        <f t="shared" ca="1" si="5"/>
        <v>0</v>
      </c>
      <c r="H49" s="236">
        <f t="shared" ca="1" si="5"/>
        <v>0</v>
      </c>
      <c r="I49" s="236">
        <f t="shared" ca="1" si="5"/>
        <v>0</v>
      </c>
      <c r="J49" s="236">
        <f t="shared" ca="1" si="5"/>
        <v>0</v>
      </c>
      <c r="K49" s="236">
        <f t="shared" ca="1" si="5"/>
        <v>0</v>
      </c>
      <c r="L49" s="236">
        <f t="shared" ca="1" si="5"/>
        <v>0</v>
      </c>
      <c r="M49" s="236">
        <f t="shared" ca="1" si="5"/>
        <v>0</v>
      </c>
      <c r="N49" s="236">
        <f t="shared" ca="1" si="5"/>
        <v>0</v>
      </c>
      <c r="O49" s="236">
        <f t="shared" ca="1" si="5"/>
        <v>0</v>
      </c>
      <c r="P49" s="236">
        <f t="shared" ca="1" si="5"/>
        <v>0</v>
      </c>
      <c r="Q49" s="236">
        <f t="shared" ca="1" si="5"/>
        <v>0</v>
      </c>
      <c r="R49" s="236">
        <f t="shared" ca="1" si="5"/>
        <v>0</v>
      </c>
      <c r="S49" s="236">
        <f t="shared" ca="1" si="3"/>
        <v>0</v>
      </c>
      <c r="T49" s="236">
        <f t="shared" ca="1" si="3"/>
        <v>0</v>
      </c>
      <c r="U49" s="236">
        <f t="shared" ca="1" si="3"/>
        <v>0</v>
      </c>
      <c r="V49" s="236">
        <f t="shared" ca="1" si="3"/>
        <v>0</v>
      </c>
      <c r="W49" s="236">
        <f t="shared" ca="1" si="3"/>
        <v>0</v>
      </c>
      <c r="X49" s="236">
        <f t="shared" ca="1" si="3"/>
        <v>0</v>
      </c>
      <c r="Z49" s="48"/>
      <c r="AA49" s="48"/>
      <c r="AB49" s="48" t="s">
        <v>50</v>
      </c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W49" s="48"/>
      <c r="AX49" s="48"/>
      <c r="AY49" s="48" t="s">
        <v>50</v>
      </c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T49" s="48"/>
      <c r="BU49" s="48"/>
      <c r="BV49" s="48" t="s">
        <v>50</v>
      </c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  <c r="CO49" s="48"/>
    </row>
    <row r="50" spans="3:93" ht="15.75" hidden="1" thickBot="1" x14ac:dyDescent="0.3">
      <c r="C50" s="4">
        <f t="shared" ca="1" si="6"/>
        <v>0</v>
      </c>
      <c r="D50" s="236">
        <f t="shared" ca="1" si="5"/>
        <v>0</v>
      </c>
      <c r="E50" s="236" t="str">
        <f t="shared" ca="1" si="5"/>
        <v>-</v>
      </c>
      <c r="F50" s="236">
        <f t="shared" ca="1" si="5"/>
        <v>0</v>
      </c>
      <c r="G50" s="236">
        <f t="shared" ca="1" si="5"/>
        <v>0</v>
      </c>
      <c r="H50" s="236">
        <f t="shared" ca="1" si="5"/>
        <v>0</v>
      </c>
      <c r="I50" s="236">
        <f t="shared" ca="1" si="5"/>
        <v>0</v>
      </c>
      <c r="J50" s="236">
        <f t="shared" ca="1" si="5"/>
        <v>0</v>
      </c>
      <c r="K50" s="236">
        <f t="shared" ca="1" si="5"/>
        <v>0</v>
      </c>
      <c r="L50" s="236">
        <f t="shared" ca="1" si="5"/>
        <v>0</v>
      </c>
      <c r="M50" s="236">
        <f t="shared" ca="1" si="5"/>
        <v>0</v>
      </c>
      <c r="N50" s="236">
        <f t="shared" ca="1" si="5"/>
        <v>0</v>
      </c>
      <c r="O50" s="236">
        <f t="shared" ca="1" si="5"/>
        <v>0</v>
      </c>
      <c r="P50" s="236">
        <f t="shared" ca="1" si="5"/>
        <v>0</v>
      </c>
      <c r="Q50" s="236">
        <f t="shared" ca="1" si="5"/>
        <v>0</v>
      </c>
      <c r="R50" s="236">
        <f t="shared" ca="1" si="5"/>
        <v>0</v>
      </c>
      <c r="S50" s="236">
        <f t="shared" ca="1" si="3"/>
        <v>0</v>
      </c>
      <c r="T50" s="236">
        <f t="shared" ca="1" si="3"/>
        <v>0</v>
      </c>
      <c r="U50" s="236">
        <f t="shared" ca="1" si="3"/>
        <v>0</v>
      </c>
      <c r="V50" s="236">
        <f t="shared" ca="1" si="3"/>
        <v>0</v>
      </c>
      <c r="W50" s="236">
        <f t="shared" ca="1" si="3"/>
        <v>0</v>
      </c>
      <c r="X50" s="236">
        <f t="shared" ca="1" si="3"/>
        <v>0</v>
      </c>
      <c r="Z50" s="48"/>
      <c r="AA50" s="48"/>
      <c r="AB50" s="48" t="s">
        <v>50</v>
      </c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W50" s="48"/>
      <c r="AX50" s="48"/>
      <c r="AY50" s="48" t="s">
        <v>50</v>
      </c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T50" s="48"/>
      <c r="BU50" s="48"/>
      <c r="BV50" s="48" t="s">
        <v>50</v>
      </c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  <c r="CJ50" s="48"/>
      <c r="CK50" s="48"/>
      <c r="CL50" s="48"/>
      <c r="CM50" s="48"/>
      <c r="CN50" s="48"/>
      <c r="CO50" s="48"/>
    </row>
    <row r="51" spans="3:93" ht="15.75" hidden="1" thickBot="1" x14ac:dyDescent="0.3">
      <c r="C51" s="4">
        <f t="shared" ca="1" si="6"/>
        <v>0</v>
      </c>
      <c r="D51" s="236">
        <f t="shared" ca="1" si="5"/>
        <v>0</v>
      </c>
      <c r="E51" s="236" t="str">
        <f t="shared" ca="1" si="5"/>
        <v>-</v>
      </c>
      <c r="F51" s="236">
        <f t="shared" ca="1" si="5"/>
        <v>0</v>
      </c>
      <c r="G51" s="236">
        <f t="shared" ca="1" si="5"/>
        <v>0</v>
      </c>
      <c r="H51" s="236">
        <f t="shared" ca="1" si="5"/>
        <v>0</v>
      </c>
      <c r="I51" s="236">
        <f t="shared" ca="1" si="5"/>
        <v>0</v>
      </c>
      <c r="J51" s="236">
        <f t="shared" ca="1" si="5"/>
        <v>0</v>
      </c>
      <c r="K51" s="236">
        <f t="shared" ca="1" si="5"/>
        <v>0</v>
      </c>
      <c r="L51" s="236">
        <f t="shared" ca="1" si="5"/>
        <v>0</v>
      </c>
      <c r="M51" s="236">
        <f t="shared" ca="1" si="5"/>
        <v>0</v>
      </c>
      <c r="N51" s="236">
        <f t="shared" ca="1" si="5"/>
        <v>0</v>
      </c>
      <c r="O51" s="236">
        <f t="shared" ca="1" si="5"/>
        <v>0</v>
      </c>
      <c r="P51" s="236">
        <f t="shared" ca="1" si="5"/>
        <v>0</v>
      </c>
      <c r="Q51" s="236">
        <f t="shared" ca="1" si="5"/>
        <v>0</v>
      </c>
      <c r="R51" s="236">
        <f t="shared" ca="1" si="5"/>
        <v>0</v>
      </c>
      <c r="S51" s="236">
        <f t="shared" ca="1" si="3"/>
        <v>0</v>
      </c>
      <c r="T51" s="236">
        <f t="shared" ca="1" si="3"/>
        <v>0</v>
      </c>
      <c r="U51" s="236">
        <f t="shared" ca="1" si="3"/>
        <v>0</v>
      </c>
      <c r="V51" s="236">
        <f t="shared" ca="1" si="3"/>
        <v>0</v>
      </c>
      <c r="W51" s="236">
        <f t="shared" ca="1" si="3"/>
        <v>0</v>
      </c>
      <c r="X51" s="236">
        <f t="shared" ca="1" si="3"/>
        <v>0</v>
      </c>
      <c r="Z51" s="48"/>
      <c r="AA51" s="48"/>
      <c r="AB51" s="48" t="s">
        <v>50</v>
      </c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W51" s="48"/>
      <c r="AX51" s="48"/>
      <c r="AY51" s="48" t="s">
        <v>50</v>
      </c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T51" s="48"/>
      <c r="BU51" s="48"/>
      <c r="BV51" s="48" t="s">
        <v>50</v>
      </c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</row>
    <row r="52" spans="3:93" ht="15.75" hidden="1" thickBot="1" x14ac:dyDescent="0.3">
      <c r="C52" s="4">
        <f t="shared" ca="1" si="6"/>
        <v>0</v>
      </c>
      <c r="D52" s="236">
        <f t="shared" ca="1" si="5"/>
        <v>0</v>
      </c>
      <c r="E52" s="236" t="str">
        <f t="shared" ca="1" si="5"/>
        <v>-</v>
      </c>
      <c r="F52" s="236">
        <f t="shared" ca="1" si="5"/>
        <v>0</v>
      </c>
      <c r="G52" s="236">
        <f t="shared" ca="1" si="5"/>
        <v>0</v>
      </c>
      <c r="H52" s="236">
        <f t="shared" ca="1" si="5"/>
        <v>0</v>
      </c>
      <c r="I52" s="236">
        <f t="shared" ca="1" si="5"/>
        <v>0</v>
      </c>
      <c r="J52" s="236">
        <f t="shared" ca="1" si="5"/>
        <v>0</v>
      </c>
      <c r="K52" s="236">
        <f t="shared" ca="1" si="5"/>
        <v>0</v>
      </c>
      <c r="L52" s="236">
        <f t="shared" ca="1" si="5"/>
        <v>0</v>
      </c>
      <c r="M52" s="236">
        <f t="shared" ca="1" si="5"/>
        <v>0</v>
      </c>
      <c r="N52" s="236">
        <f t="shared" ca="1" si="5"/>
        <v>0</v>
      </c>
      <c r="O52" s="236">
        <f t="shared" ca="1" si="5"/>
        <v>0</v>
      </c>
      <c r="P52" s="236">
        <f t="shared" ca="1" si="5"/>
        <v>0</v>
      </c>
      <c r="Q52" s="236">
        <f t="shared" ca="1" si="5"/>
        <v>0</v>
      </c>
      <c r="R52" s="236">
        <f t="shared" ca="1" si="5"/>
        <v>0</v>
      </c>
      <c r="S52" s="236">
        <f t="shared" ca="1" si="3"/>
        <v>0</v>
      </c>
      <c r="T52" s="236">
        <f t="shared" ca="1" si="3"/>
        <v>0</v>
      </c>
      <c r="U52" s="236">
        <f t="shared" ca="1" si="3"/>
        <v>0</v>
      </c>
      <c r="V52" s="236">
        <f t="shared" ca="1" si="3"/>
        <v>0</v>
      </c>
      <c r="W52" s="236">
        <f t="shared" ca="1" si="3"/>
        <v>0</v>
      </c>
      <c r="X52" s="236">
        <f t="shared" ca="1" si="3"/>
        <v>0</v>
      </c>
      <c r="Z52" s="48"/>
      <c r="AA52" s="48"/>
      <c r="AB52" s="48" t="s">
        <v>50</v>
      </c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W52" s="48"/>
      <c r="AX52" s="48"/>
      <c r="AY52" s="48" t="s">
        <v>50</v>
      </c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T52" s="48"/>
      <c r="BU52" s="48"/>
      <c r="BV52" s="48" t="s">
        <v>50</v>
      </c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  <c r="CJ52" s="48"/>
      <c r="CK52" s="48"/>
      <c r="CL52" s="48"/>
      <c r="CM52" s="48"/>
      <c r="CN52" s="48"/>
      <c r="CO52" s="48"/>
    </row>
    <row r="53" spans="3:93" ht="15.75" hidden="1" thickBot="1" x14ac:dyDescent="0.3">
      <c r="C53" s="4">
        <f t="shared" ca="1" si="6"/>
        <v>0</v>
      </c>
      <c r="D53" s="236">
        <f t="shared" ca="1" si="5"/>
        <v>0</v>
      </c>
      <c r="E53" s="236">
        <f t="shared" ca="1" si="5"/>
        <v>0</v>
      </c>
      <c r="F53" s="236">
        <f t="shared" ca="1" si="5"/>
        <v>0</v>
      </c>
      <c r="G53" s="236">
        <f t="shared" ca="1" si="5"/>
        <v>0</v>
      </c>
      <c r="H53" s="236">
        <f t="shared" ca="1" si="5"/>
        <v>0</v>
      </c>
      <c r="I53" s="236">
        <f t="shared" ca="1" si="5"/>
        <v>0</v>
      </c>
      <c r="J53" s="236">
        <f t="shared" ca="1" si="5"/>
        <v>0</v>
      </c>
      <c r="K53" s="236">
        <f t="shared" ca="1" si="5"/>
        <v>0</v>
      </c>
      <c r="L53" s="236">
        <f t="shared" ca="1" si="5"/>
        <v>0</v>
      </c>
      <c r="M53" s="236">
        <f t="shared" ca="1" si="5"/>
        <v>0</v>
      </c>
      <c r="N53" s="236">
        <f t="shared" ca="1" si="5"/>
        <v>0</v>
      </c>
      <c r="O53" s="236">
        <f t="shared" ca="1" si="5"/>
        <v>0</v>
      </c>
      <c r="P53" s="236">
        <f t="shared" ca="1" si="5"/>
        <v>0</v>
      </c>
      <c r="Q53" s="236">
        <f t="shared" ca="1" si="5"/>
        <v>0</v>
      </c>
      <c r="R53" s="236">
        <f t="shared" ca="1" si="5"/>
        <v>0</v>
      </c>
      <c r="S53" s="236">
        <f t="shared" ca="1" si="3"/>
        <v>0</v>
      </c>
      <c r="T53" s="236">
        <f t="shared" ca="1" si="3"/>
        <v>0</v>
      </c>
      <c r="U53" s="236">
        <f t="shared" ca="1" si="3"/>
        <v>0</v>
      </c>
      <c r="V53" s="236">
        <f t="shared" ca="1" si="3"/>
        <v>0</v>
      </c>
      <c r="W53" s="236">
        <f t="shared" ca="1" si="3"/>
        <v>0</v>
      </c>
      <c r="X53" s="236">
        <f t="shared" ca="1" si="3"/>
        <v>0</v>
      </c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  <c r="CJ53" s="48"/>
      <c r="CK53" s="48"/>
      <c r="CL53" s="48"/>
      <c r="CM53" s="48"/>
      <c r="CN53" s="48"/>
      <c r="CO53" s="48"/>
    </row>
    <row r="54" spans="3:93" ht="15.75" hidden="1" thickBot="1" x14ac:dyDescent="0.3">
      <c r="C54" s="4">
        <f t="shared" ca="1" si="6"/>
        <v>0</v>
      </c>
      <c r="D54" s="236">
        <f t="shared" ca="1" si="5"/>
        <v>0</v>
      </c>
      <c r="E54" s="236">
        <f t="shared" ca="1" si="5"/>
        <v>0</v>
      </c>
      <c r="F54" s="236">
        <f t="shared" ca="1" si="5"/>
        <v>0</v>
      </c>
      <c r="G54" s="236">
        <f t="shared" ca="1" si="5"/>
        <v>0</v>
      </c>
      <c r="H54" s="236">
        <f t="shared" ca="1" si="5"/>
        <v>0</v>
      </c>
      <c r="I54" s="236">
        <f t="shared" ca="1" si="5"/>
        <v>0</v>
      </c>
      <c r="J54" s="236">
        <f t="shared" ca="1" si="5"/>
        <v>0</v>
      </c>
      <c r="K54" s="236">
        <f t="shared" ca="1" si="5"/>
        <v>0</v>
      </c>
      <c r="L54" s="236">
        <f t="shared" ca="1" si="5"/>
        <v>0</v>
      </c>
      <c r="M54" s="236">
        <f t="shared" ca="1" si="5"/>
        <v>0</v>
      </c>
      <c r="N54" s="236">
        <f t="shared" ca="1" si="5"/>
        <v>0</v>
      </c>
      <c r="O54" s="236">
        <f t="shared" ca="1" si="5"/>
        <v>0</v>
      </c>
      <c r="P54" s="236">
        <f t="shared" ca="1" si="5"/>
        <v>0</v>
      </c>
      <c r="Q54" s="236">
        <f t="shared" ca="1" si="5"/>
        <v>0</v>
      </c>
      <c r="R54" s="236">
        <f t="shared" ca="1" si="5"/>
        <v>0</v>
      </c>
      <c r="S54" s="236">
        <f t="shared" ca="1" si="3"/>
        <v>0</v>
      </c>
      <c r="T54" s="236">
        <f t="shared" ca="1" si="3"/>
        <v>0</v>
      </c>
      <c r="U54" s="236">
        <f t="shared" ca="1" si="3"/>
        <v>0</v>
      </c>
      <c r="V54" s="236">
        <f t="shared" ca="1" si="3"/>
        <v>0</v>
      </c>
      <c r="W54" s="236">
        <f t="shared" ca="1" si="3"/>
        <v>0</v>
      </c>
      <c r="X54" s="236">
        <f t="shared" ca="1" si="3"/>
        <v>0</v>
      </c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  <c r="CJ54" s="48"/>
      <c r="CK54" s="48"/>
      <c r="CL54" s="48"/>
      <c r="CM54" s="48"/>
      <c r="CN54" s="48"/>
      <c r="CO54" s="48"/>
    </row>
    <row r="55" spans="3:93" ht="15.75" hidden="1" thickBot="1" x14ac:dyDescent="0.3">
      <c r="C55" s="4">
        <f t="shared" ca="1" si="6"/>
        <v>0</v>
      </c>
      <c r="D55" s="236">
        <f t="shared" ca="1" si="5"/>
        <v>0</v>
      </c>
      <c r="E55" s="236">
        <f t="shared" ca="1" si="5"/>
        <v>0</v>
      </c>
      <c r="F55" s="236">
        <f t="shared" ca="1" si="5"/>
        <v>0</v>
      </c>
      <c r="G55" s="236">
        <f t="shared" ca="1" si="5"/>
        <v>0</v>
      </c>
      <c r="H55" s="236">
        <f t="shared" ca="1" si="5"/>
        <v>0</v>
      </c>
      <c r="I55" s="236">
        <f t="shared" ca="1" si="5"/>
        <v>0</v>
      </c>
      <c r="J55" s="236">
        <f t="shared" ca="1" si="5"/>
        <v>0</v>
      </c>
      <c r="K55" s="236">
        <f t="shared" ca="1" si="5"/>
        <v>0</v>
      </c>
      <c r="L55" s="236">
        <f t="shared" ca="1" si="5"/>
        <v>0</v>
      </c>
      <c r="M55" s="236">
        <f t="shared" ca="1" si="5"/>
        <v>0</v>
      </c>
      <c r="N55" s="236">
        <f t="shared" ca="1" si="5"/>
        <v>0</v>
      </c>
      <c r="O55" s="236">
        <f t="shared" ca="1" si="5"/>
        <v>0</v>
      </c>
      <c r="P55" s="236">
        <f t="shared" ca="1" si="5"/>
        <v>0</v>
      </c>
      <c r="Q55" s="236">
        <f t="shared" ca="1" si="5"/>
        <v>0</v>
      </c>
      <c r="R55" s="236">
        <f t="shared" ca="1" si="5"/>
        <v>0</v>
      </c>
      <c r="S55" s="236">
        <f t="shared" ca="1" si="3"/>
        <v>0</v>
      </c>
      <c r="T55" s="236">
        <f t="shared" ca="1" si="3"/>
        <v>0</v>
      </c>
      <c r="U55" s="236">
        <f t="shared" ca="1" si="3"/>
        <v>0</v>
      </c>
      <c r="V55" s="236">
        <f t="shared" ca="1" si="3"/>
        <v>0</v>
      </c>
      <c r="W55" s="236">
        <f t="shared" ca="1" si="3"/>
        <v>0</v>
      </c>
      <c r="X55" s="236">
        <f t="shared" ca="1" si="3"/>
        <v>0</v>
      </c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8"/>
      <c r="CK55" s="48"/>
      <c r="CL55" s="48"/>
      <c r="CM55" s="48"/>
      <c r="CN55" s="48"/>
      <c r="CO55" s="48"/>
    </row>
    <row r="56" spans="3:93" ht="15.75" hidden="1" thickBot="1" x14ac:dyDescent="0.3">
      <c r="C56" s="4">
        <f t="shared" ca="1" si="6"/>
        <v>0</v>
      </c>
      <c r="D56" s="236">
        <f t="shared" ca="1" si="5"/>
        <v>0</v>
      </c>
      <c r="E56" s="236">
        <f t="shared" ca="1" si="5"/>
        <v>0</v>
      </c>
      <c r="F56" s="236">
        <f t="shared" ca="1" si="5"/>
        <v>0</v>
      </c>
      <c r="G56" s="236">
        <f t="shared" ca="1" si="5"/>
        <v>0</v>
      </c>
      <c r="H56" s="236">
        <f t="shared" ca="1" si="5"/>
        <v>0</v>
      </c>
      <c r="I56" s="236">
        <f t="shared" ca="1" si="5"/>
        <v>0</v>
      </c>
      <c r="J56" s="236">
        <f t="shared" ca="1" si="5"/>
        <v>0</v>
      </c>
      <c r="K56" s="236">
        <f t="shared" ca="1" si="5"/>
        <v>0</v>
      </c>
      <c r="L56" s="236">
        <f t="shared" ca="1" si="5"/>
        <v>0</v>
      </c>
      <c r="M56" s="236">
        <f t="shared" ca="1" si="5"/>
        <v>0</v>
      </c>
      <c r="N56" s="236">
        <f t="shared" ca="1" si="5"/>
        <v>0</v>
      </c>
      <c r="O56" s="236">
        <f t="shared" ca="1" si="5"/>
        <v>0</v>
      </c>
      <c r="P56" s="236">
        <f t="shared" ca="1" si="5"/>
        <v>0</v>
      </c>
      <c r="Q56" s="236">
        <f t="shared" ca="1" si="5"/>
        <v>0</v>
      </c>
      <c r="R56" s="236">
        <f t="shared" ca="1" si="5"/>
        <v>0</v>
      </c>
      <c r="S56" s="236">
        <f t="shared" ca="1" si="3"/>
        <v>0</v>
      </c>
      <c r="T56" s="236">
        <f t="shared" ca="1" si="3"/>
        <v>0</v>
      </c>
      <c r="U56" s="236">
        <f t="shared" ca="1" si="3"/>
        <v>0</v>
      </c>
      <c r="V56" s="236">
        <f t="shared" ca="1" si="3"/>
        <v>0</v>
      </c>
      <c r="W56" s="236">
        <f t="shared" ca="1" si="3"/>
        <v>0</v>
      </c>
      <c r="X56" s="236">
        <f t="shared" ca="1" si="3"/>
        <v>0</v>
      </c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  <c r="CJ56" s="48"/>
      <c r="CK56" s="48"/>
      <c r="CL56" s="48"/>
      <c r="CM56" s="48"/>
      <c r="CN56" s="48"/>
      <c r="CO56" s="48"/>
    </row>
    <row r="57" spans="3:93" ht="15.75" hidden="1" thickBot="1" x14ac:dyDescent="0.3">
      <c r="C57" s="4">
        <f t="shared" ca="1" si="6"/>
        <v>0</v>
      </c>
      <c r="D57" s="236">
        <f t="shared" ca="1" si="6"/>
        <v>0</v>
      </c>
      <c r="E57" s="236">
        <f t="shared" ca="1" si="6"/>
        <v>0</v>
      </c>
      <c r="F57" s="236">
        <f t="shared" ca="1" si="6"/>
        <v>0</v>
      </c>
      <c r="G57" s="236">
        <f t="shared" ca="1" si="6"/>
        <v>0</v>
      </c>
      <c r="H57" s="236">
        <f t="shared" ca="1" si="6"/>
        <v>0</v>
      </c>
      <c r="I57" s="236">
        <f t="shared" ca="1" si="6"/>
        <v>0</v>
      </c>
      <c r="J57" s="236">
        <f t="shared" ca="1" si="6"/>
        <v>0</v>
      </c>
      <c r="K57" s="236">
        <f t="shared" ca="1" si="6"/>
        <v>0</v>
      </c>
      <c r="L57" s="236">
        <f t="shared" ca="1" si="6"/>
        <v>0</v>
      </c>
      <c r="M57" s="236">
        <f t="shared" ca="1" si="6"/>
        <v>0</v>
      </c>
      <c r="N57" s="236">
        <f t="shared" ca="1" si="6"/>
        <v>0</v>
      </c>
      <c r="O57" s="236">
        <f t="shared" ca="1" si="6"/>
        <v>0</v>
      </c>
      <c r="P57" s="236">
        <f t="shared" ca="1" si="6"/>
        <v>0</v>
      </c>
      <c r="Q57" s="236">
        <f t="shared" ca="1" si="6"/>
        <v>0</v>
      </c>
      <c r="R57" s="236">
        <f t="shared" ca="1" si="6"/>
        <v>0</v>
      </c>
      <c r="S57" s="236">
        <f t="shared" ca="1" si="3"/>
        <v>0</v>
      </c>
      <c r="T57" s="236">
        <f t="shared" ca="1" si="3"/>
        <v>0</v>
      </c>
      <c r="U57" s="236">
        <f t="shared" ca="1" si="3"/>
        <v>0</v>
      </c>
      <c r="V57" s="236">
        <f t="shared" ca="1" si="3"/>
        <v>0</v>
      </c>
      <c r="W57" s="236">
        <f t="shared" ca="1" si="3"/>
        <v>0</v>
      </c>
      <c r="X57" s="236">
        <f t="shared" ca="1" si="3"/>
        <v>0</v>
      </c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  <c r="CJ57" s="48"/>
      <c r="CK57" s="48"/>
      <c r="CL57" s="48"/>
      <c r="CM57" s="48"/>
      <c r="CN57" s="48"/>
      <c r="CO57" s="48"/>
    </row>
    <row r="58" spans="3:93" ht="15.75" hidden="1" thickBot="1" x14ac:dyDescent="0.3">
      <c r="C58" s="4">
        <f t="shared" ca="1" si="6"/>
        <v>0</v>
      </c>
      <c r="D58" s="236">
        <f t="shared" ca="1" si="6"/>
        <v>0</v>
      </c>
      <c r="E58" s="236">
        <f t="shared" ca="1" si="6"/>
        <v>0</v>
      </c>
      <c r="F58" s="236">
        <f t="shared" ca="1" si="6"/>
        <v>0</v>
      </c>
      <c r="G58" s="236">
        <f t="shared" ca="1" si="6"/>
        <v>0</v>
      </c>
      <c r="H58" s="236">
        <f t="shared" ca="1" si="6"/>
        <v>0</v>
      </c>
      <c r="I58" s="236">
        <f t="shared" ca="1" si="6"/>
        <v>0</v>
      </c>
      <c r="J58" s="236">
        <f t="shared" ca="1" si="6"/>
        <v>0</v>
      </c>
      <c r="K58" s="236">
        <f t="shared" ca="1" si="6"/>
        <v>0</v>
      </c>
      <c r="L58" s="236">
        <f t="shared" ca="1" si="6"/>
        <v>0</v>
      </c>
      <c r="M58" s="236">
        <f t="shared" ca="1" si="6"/>
        <v>0</v>
      </c>
      <c r="N58" s="236">
        <f t="shared" ca="1" si="6"/>
        <v>0</v>
      </c>
      <c r="O58" s="236">
        <f t="shared" ca="1" si="6"/>
        <v>0</v>
      </c>
      <c r="P58" s="236">
        <f t="shared" ca="1" si="6"/>
        <v>0</v>
      </c>
      <c r="Q58" s="236">
        <f t="shared" ca="1" si="6"/>
        <v>0</v>
      </c>
      <c r="R58" s="236">
        <f t="shared" ca="1" si="6"/>
        <v>0</v>
      </c>
      <c r="S58" s="236">
        <f t="shared" ca="1" si="3"/>
        <v>0</v>
      </c>
      <c r="T58" s="236">
        <f t="shared" ca="1" si="3"/>
        <v>0</v>
      </c>
      <c r="U58" s="236">
        <f t="shared" ca="1" si="3"/>
        <v>0</v>
      </c>
      <c r="V58" s="236">
        <f t="shared" ca="1" si="3"/>
        <v>0</v>
      </c>
      <c r="W58" s="236">
        <f t="shared" ca="1" si="3"/>
        <v>0</v>
      </c>
      <c r="X58" s="236">
        <f t="shared" ca="1" si="3"/>
        <v>0</v>
      </c>
      <c r="Z58" s="51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52"/>
      <c r="AW58" s="51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52"/>
      <c r="BT58" s="51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52"/>
    </row>
    <row r="59" spans="3:93" ht="15.75" hidden="1" thickBot="1" x14ac:dyDescent="0.3">
      <c r="C59" s="4">
        <f t="shared" ref="C59:R74" ca="1" si="7">OFFSET(Z59,0,$A$1,1,1)</f>
        <v>0</v>
      </c>
      <c r="D59" s="236">
        <f t="shared" ca="1" si="7"/>
        <v>0</v>
      </c>
      <c r="E59" s="236">
        <f t="shared" ca="1" si="7"/>
        <v>0</v>
      </c>
      <c r="F59" s="236">
        <f t="shared" ca="1" si="7"/>
        <v>0</v>
      </c>
      <c r="G59" s="236">
        <f t="shared" ca="1" si="7"/>
        <v>0</v>
      </c>
      <c r="H59" s="236">
        <f t="shared" ca="1" si="7"/>
        <v>0</v>
      </c>
      <c r="I59" s="236">
        <f t="shared" ca="1" si="7"/>
        <v>0</v>
      </c>
      <c r="J59" s="236">
        <f t="shared" ca="1" si="7"/>
        <v>0</v>
      </c>
      <c r="K59" s="236">
        <f t="shared" ca="1" si="7"/>
        <v>0</v>
      </c>
      <c r="L59" s="236">
        <f t="shared" ca="1" si="7"/>
        <v>0</v>
      </c>
      <c r="M59" s="236">
        <f t="shared" ca="1" si="7"/>
        <v>0</v>
      </c>
      <c r="N59" s="236">
        <f t="shared" ca="1" si="7"/>
        <v>0</v>
      </c>
      <c r="O59" s="236">
        <f t="shared" ca="1" si="7"/>
        <v>0</v>
      </c>
      <c r="P59" s="236">
        <f t="shared" ca="1" si="7"/>
        <v>0</v>
      </c>
      <c r="Q59" s="236">
        <f t="shared" ca="1" si="7"/>
        <v>0</v>
      </c>
      <c r="R59" s="236">
        <f t="shared" ca="1" si="7"/>
        <v>0</v>
      </c>
      <c r="S59" s="236">
        <f t="shared" ca="1" si="3"/>
        <v>0</v>
      </c>
      <c r="T59" s="236">
        <f t="shared" ca="1" si="3"/>
        <v>0</v>
      </c>
      <c r="U59" s="236">
        <f t="shared" ca="1" si="3"/>
        <v>0</v>
      </c>
      <c r="V59" s="236">
        <f t="shared" ca="1" si="3"/>
        <v>0</v>
      </c>
      <c r="W59" s="236">
        <f t="shared" ca="1" si="3"/>
        <v>0</v>
      </c>
      <c r="X59" s="236">
        <f t="shared" ca="1" si="3"/>
        <v>0</v>
      </c>
      <c r="Z59" s="53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54"/>
      <c r="AW59" s="53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54"/>
      <c r="BT59" s="53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54"/>
    </row>
    <row r="60" spans="3:93" ht="15.75" hidden="1" thickBot="1" x14ac:dyDescent="0.3">
      <c r="C60" s="4">
        <f t="shared" ca="1" si="7"/>
        <v>0</v>
      </c>
      <c r="D60" s="236">
        <f t="shared" ca="1" si="7"/>
        <v>0</v>
      </c>
      <c r="E60" s="236">
        <f t="shared" ca="1" si="7"/>
        <v>0</v>
      </c>
      <c r="F60" s="236">
        <f t="shared" ca="1" si="7"/>
        <v>0</v>
      </c>
      <c r="G60" s="236">
        <f t="shared" ca="1" si="7"/>
        <v>0</v>
      </c>
      <c r="H60" s="236">
        <f t="shared" ca="1" si="7"/>
        <v>0</v>
      </c>
      <c r="I60" s="236">
        <f t="shared" ca="1" si="7"/>
        <v>0</v>
      </c>
      <c r="J60" s="236">
        <f t="shared" ca="1" si="7"/>
        <v>0</v>
      </c>
      <c r="K60" s="236">
        <f t="shared" ca="1" si="7"/>
        <v>0</v>
      </c>
      <c r="L60" s="236">
        <f t="shared" ca="1" si="7"/>
        <v>0</v>
      </c>
      <c r="M60" s="236">
        <f t="shared" ca="1" si="7"/>
        <v>0</v>
      </c>
      <c r="N60" s="236">
        <f t="shared" ca="1" si="7"/>
        <v>0</v>
      </c>
      <c r="O60" s="236">
        <f t="shared" ca="1" si="7"/>
        <v>0</v>
      </c>
      <c r="P60" s="236">
        <f t="shared" ca="1" si="7"/>
        <v>0</v>
      </c>
      <c r="Q60" s="236">
        <f t="shared" ca="1" si="7"/>
        <v>0</v>
      </c>
      <c r="R60" s="236">
        <f t="shared" ca="1" si="7"/>
        <v>0</v>
      </c>
      <c r="S60" s="236">
        <f t="shared" ca="1" si="3"/>
        <v>0</v>
      </c>
      <c r="T60" s="236">
        <f t="shared" ca="1" si="3"/>
        <v>0</v>
      </c>
      <c r="U60" s="236">
        <f t="shared" ca="1" si="3"/>
        <v>0</v>
      </c>
      <c r="V60" s="236">
        <f t="shared" ca="1" si="3"/>
        <v>0</v>
      </c>
      <c r="W60" s="236">
        <f t="shared" ca="1" si="3"/>
        <v>0</v>
      </c>
      <c r="X60" s="236">
        <f t="shared" ca="1" si="3"/>
        <v>0</v>
      </c>
      <c r="Z60" s="51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52"/>
      <c r="AW60" s="51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52"/>
      <c r="BT60" s="51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7"/>
      <c r="CN60" s="37"/>
      <c r="CO60" s="52"/>
    </row>
    <row r="61" spans="3:93" ht="15.75" hidden="1" thickBot="1" x14ac:dyDescent="0.3">
      <c r="C61" s="4">
        <f t="shared" ca="1" si="7"/>
        <v>0</v>
      </c>
      <c r="D61" s="236">
        <f t="shared" ca="1" si="7"/>
        <v>0</v>
      </c>
      <c r="E61" s="236">
        <f t="shared" ca="1" si="7"/>
        <v>0</v>
      </c>
      <c r="F61" s="236">
        <f t="shared" ca="1" si="7"/>
        <v>0</v>
      </c>
      <c r="G61" s="236">
        <f t="shared" ca="1" si="7"/>
        <v>0</v>
      </c>
      <c r="H61" s="236">
        <f t="shared" ca="1" si="7"/>
        <v>0</v>
      </c>
      <c r="I61" s="236">
        <f t="shared" ca="1" si="7"/>
        <v>0</v>
      </c>
      <c r="J61" s="236">
        <f t="shared" ca="1" si="7"/>
        <v>0</v>
      </c>
      <c r="K61" s="236">
        <f t="shared" ca="1" si="7"/>
        <v>0</v>
      </c>
      <c r="L61" s="236">
        <f t="shared" ca="1" si="7"/>
        <v>0</v>
      </c>
      <c r="M61" s="236">
        <f t="shared" ca="1" si="7"/>
        <v>0</v>
      </c>
      <c r="N61" s="236">
        <f t="shared" ca="1" si="7"/>
        <v>0</v>
      </c>
      <c r="O61" s="236">
        <f t="shared" ca="1" si="7"/>
        <v>0</v>
      </c>
      <c r="P61" s="236">
        <f t="shared" ca="1" si="7"/>
        <v>0</v>
      </c>
      <c r="Q61" s="236">
        <f t="shared" ca="1" si="7"/>
        <v>0</v>
      </c>
      <c r="R61" s="236">
        <f t="shared" ca="1" si="7"/>
        <v>0</v>
      </c>
      <c r="S61" s="236">
        <f t="shared" ca="1" si="3"/>
        <v>0</v>
      </c>
      <c r="T61" s="236">
        <f t="shared" ca="1" si="3"/>
        <v>0</v>
      </c>
      <c r="U61" s="236">
        <f t="shared" ca="1" si="3"/>
        <v>0</v>
      </c>
      <c r="V61" s="236">
        <f t="shared" ca="1" si="3"/>
        <v>0</v>
      </c>
      <c r="W61" s="236">
        <f t="shared" ca="1" si="3"/>
        <v>0</v>
      </c>
      <c r="X61" s="236">
        <f t="shared" ca="1" si="3"/>
        <v>0</v>
      </c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  <c r="CJ61" s="48"/>
      <c r="CK61" s="48"/>
      <c r="CL61" s="48"/>
      <c r="CM61" s="48"/>
      <c r="CN61" s="48"/>
      <c r="CO61" s="48"/>
    </row>
    <row r="62" spans="3:93" ht="15.75" hidden="1" thickBot="1" x14ac:dyDescent="0.3">
      <c r="C62" s="4">
        <f t="shared" ca="1" si="7"/>
        <v>0</v>
      </c>
      <c r="D62" s="236">
        <f t="shared" ca="1" si="7"/>
        <v>0</v>
      </c>
      <c r="E62" s="236">
        <f t="shared" ca="1" si="7"/>
        <v>0</v>
      </c>
      <c r="F62" s="236">
        <f t="shared" ca="1" si="7"/>
        <v>0</v>
      </c>
      <c r="G62" s="236">
        <f t="shared" ca="1" si="7"/>
        <v>0</v>
      </c>
      <c r="H62" s="236">
        <f t="shared" ca="1" si="7"/>
        <v>0</v>
      </c>
      <c r="I62" s="236">
        <f t="shared" ca="1" si="7"/>
        <v>0</v>
      </c>
      <c r="J62" s="236">
        <f t="shared" ca="1" si="7"/>
        <v>0</v>
      </c>
      <c r="K62" s="236">
        <f t="shared" ca="1" si="7"/>
        <v>0</v>
      </c>
      <c r="L62" s="236">
        <f t="shared" ca="1" si="7"/>
        <v>0</v>
      </c>
      <c r="M62" s="236">
        <f t="shared" ca="1" si="7"/>
        <v>0</v>
      </c>
      <c r="N62" s="236">
        <f t="shared" ca="1" si="7"/>
        <v>0</v>
      </c>
      <c r="O62" s="236">
        <f t="shared" ca="1" si="7"/>
        <v>0</v>
      </c>
      <c r="P62" s="236">
        <f t="shared" ca="1" si="7"/>
        <v>0</v>
      </c>
      <c r="Q62" s="236">
        <f t="shared" ca="1" si="7"/>
        <v>0</v>
      </c>
      <c r="R62" s="236">
        <f t="shared" ca="1" si="7"/>
        <v>0</v>
      </c>
      <c r="S62" s="236">
        <f t="shared" ca="1" si="3"/>
        <v>0</v>
      </c>
      <c r="T62" s="236">
        <f t="shared" ca="1" si="3"/>
        <v>0</v>
      </c>
      <c r="U62" s="236">
        <f t="shared" ca="1" si="3"/>
        <v>0</v>
      </c>
      <c r="V62" s="236">
        <f t="shared" ca="1" si="3"/>
        <v>0</v>
      </c>
      <c r="W62" s="236">
        <f t="shared" ca="1" si="3"/>
        <v>0</v>
      </c>
      <c r="X62" s="236">
        <f t="shared" ca="1" si="3"/>
        <v>0</v>
      </c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8"/>
    </row>
    <row r="63" spans="3:93" ht="15.75" hidden="1" thickBot="1" x14ac:dyDescent="0.3">
      <c r="C63" s="4">
        <f t="shared" ca="1" si="7"/>
        <v>0</v>
      </c>
      <c r="D63" s="236">
        <f t="shared" ca="1" si="7"/>
        <v>0</v>
      </c>
      <c r="E63" s="236">
        <f t="shared" ca="1" si="7"/>
        <v>0</v>
      </c>
      <c r="F63" s="236">
        <f t="shared" ca="1" si="7"/>
        <v>0</v>
      </c>
      <c r="G63" s="236">
        <f t="shared" ca="1" si="7"/>
        <v>0</v>
      </c>
      <c r="H63" s="236">
        <f t="shared" ca="1" si="7"/>
        <v>0</v>
      </c>
      <c r="I63" s="236">
        <f t="shared" ca="1" si="7"/>
        <v>0</v>
      </c>
      <c r="J63" s="236">
        <f t="shared" ca="1" si="7"/>
        <v>0</v>
      </c>
      <c r="K63" s="236">
        <f t="shared" ca="1" si="7"/>
        <v>0</v>
      </c>
      <c r="L63" s="236">
        <f t="shared" ca="1" si="7"/>
        <v>0</v>
      </c>
      <c r="M63" s="236">
        <f t="shared" ca="1" si="7"/>
        <v>0</v>
      </c>
      <c r="N63" s="236">
        <f t="shared" ca="1" si="7"/>
        <v>0</v>
      </c>
      <c r="O63" s="236">
        <f t="shared" ca="1" si="7"/>
        <v>0</v>
      </c>
      <c r="P63" s="236">
        <f t="shared" ca="1" si="7"/>
        <v>0</v>
      </c>
      <c r="Q63" s="236">
        <f t="shared" ca="1" si="7"/>
        <v>0</v>
      </c>
      <c r="R63" s="236">
        <f t="shared" ca="1" si="7"/>
        <v>0</v>
      </c>
      <c r="S63" s="236">
        <f t="shared" ca="1" si="3"/>
        <v>0</v>
      </c>
      <c r="T63" s="236">
        <f t="shared" ca="1" si="3"/>
        <v>0</v>
      </c>
      <c r="U63" s="236">
        <f t="shared" ca="1" si="3"/>
        <v>0</v>
      </c>
      <c r="V63" s="236">
        <f t="shared" ca="1" si="3"/>
        <v>0</v>
      </c>
      <c r="W63" s="236">
        <f t="shared" ca="1" si="3"/>
        <v>0</v>
      </c>
      <c r="X63" s="236">
        <f t="shared" ca="1" si="3"/>
        <v>0</v>
      </c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8"/>
    </row>
    <row r="64" spans="3:93" ht="15.75" hidden="1" thickBot="1" x14ac:dyDescent="0.3">
      <c r="C64" s="4">
        <f t="shared" ca="1" si="7"/>
        <v>0</v>
      </c>
      <c r="D64" s="236">
        <f t="shared" ca="1" si="7"/>
        <v>0</v>
      </c>
      <c r="E64" s="236">
        <f t="shared" ca="1" si="7"/>
        <v>0</v>
      </c>
      <c r="F64" s="236">
        <f t="shared" ca="1" si="7"/>
        <v>0</v>
      </c>
      <c r="G64" s="236">
        <f t="shared" ca="1" si="7"/>
        <v>0</v>
      </c>
      <c r="H64" s="236">
        <f t="shared" ca="1" si="7"/>
        <v>0</v>
      </c>
      <c r="I64" s="236">
        <f t="shared" ca="1" si="7"/>
        <v>0</v>
      </c>
      <c r="J64" s="236">
        <f t="shared" ca="1" si="7"/>
        <v>0</v>
      </c>
      <c r="K64" s="236">
        <f t="shared" ca="1" si="7"/>
        <v>0</v>
      </c>
      <c r="L64" s="236">
        <f t="shared" ca="1" si="7"/>
        <v>0</v>
      </c>
      <c r="M64" s="236">
        <f t="shared" ca="1" si="7"/>
        <v>0</v>
      </c>
      <c r="N64" s="236">
        <f t="shared" ca="1" si="7"/>
        <v>0</v>
      </c>
      <c r="O64" s="236">
        <f t="shared" ca="1" si="7"/>
        <v>0</v>
      </c>
      <c r="P64" s="236">
        <f t="shared" ca="1" si="7"/>
        <v>0</v>
      </c>
      <c r="Q64" s="236">
        <f t="shared" ca="1" si="7"/>
        <v>0</v>
      </c>
      <c r="R64" s="236">
        <f t="shared" ca="1" si="7"/>
        <v>0</v>
      </c>
      <c r="S64" s="236">
        <f t="shared" ca="1" si="3"/>
        <v>0</v>
      </c>
      <c r="T64" s="236">
        <f t="shared" ca="1" si="3"/>
        <v>0</v>
      </c>
      <c r="U64" s="236">
        <f t="shared" ca="1" si="3"/>
        <v>0</v>
      </c>
      <c r="V64" s="236">
        <f t="shared" ca="1" si="3"/>
        <v>0</v>
      </c>
      <c r="W64" s="236">
        <f t="shared" ca="1" si="3"/>
        <v>0</v>
      </c>
      <c r="X64" s="236">
        <f t="shared" ca="1" si="3"/>
        <v>0</v>
      </c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  <c r="CJ64" s="48"/>
      <c r="CK64" s="48"/>
      <c r="CL64" s="48"/>
      <c r="CM64" s="48"/>
      <c r="CN64" s="48"/>
      <c r="CO64" s="48"/>
    </row>
    <row r="65" spans="1:93" ht="15.75" hidden="1" thickBot="1" x14ac:dyDescent="0.3">
      <c r="C65" s="4">
        <f t="shared" ca="1" si="7"/>
        <v>0</v>
      </c>
      <c r="D65" s="236">
        <f t="shared" ca="1" si="7"/>
        <v>0</v>
      </c>
      <c r="E65" s="236">
        <f t="shared" ca="1" si="7"/>
        <v>0</v>
      </c>
      <c r="F65" s="236">
        <f t="shared" ca="1" si="7"/>
        <v>0</v>
      </c>
      <c r="G65" s="236">
        <f t="shared" ca="1" si="7"/>
        <v>0</v>
      </c>
      <c r="H65" s="236">
        <f t="shared" ca="1" si="7"/>
        <v>0</v>
      </c>
      <c r="I65" s="236">
        <f t="shared" ca="1" si="7"/>
        <v>0</v>
      </c>
      <c r="J65" s="236">
        <f t="shared" ca="1" si="7"/>
        <v>0</v>
      </c>
      <c r="K65" s="236">
        <f t="shared" ca="1" si="7"/>
        <v>0</v>
      </c>
      <c r="L65" s="236">
        <f t="shared" ca="1" si="7"/>
        <v>0</v>
      </c>
      <c r="M65" s="236">
        <f t="shared" ca="1" si="7"/>
        <v>0</v>
      </c>
      <c r="N65" s="236">
        <f t="shared" ca="1" si="7"/>
        <v>0</v>
      </c>
      <c r="O65" s="236">
        <f t="shared" ca="1" si="7"/>
        <v>0</v>
      </c>
      <c r="P65" s="236">
        <f t="shared" ca="1" si="7"/>
        <v>0</v>
      </c>
      <c r="Q65" s="236">
        <f t="shared" ca="1" si="7"/>
        <v>0</v>
      </c>
      <c r="R65" s="236">
        <f t="shared" ca="1" si="7"/>
        <v>0</v>
      </c>
      <c r="S65" s="236">
        <f t="shared" ca="1" si="3"/>
        <v>0</v>
      </c>
      <c r="T65" s="236">
        <f t="shared" ca="1" si="3"/>
        <v>0</v>
      </c>
      <c r="U65" s="236">
        <f t="shared" ref="U65:X128" ca="1" si="8">OFFSET(AR65,0,$A$1,1,1)</f>
        <v>0</v>
      </c>
      <c r="V65" s="236">
        <f t="shared" ca="1" si="8"/>
        <v>0</v>
      </c>
      <c r="W65" s="236">
        <f t="shared" ca="1" si="8"/>
        <v>0</v>
      </c>
      <c r="X65" s="236">
        <f t="shared" ca="1" si="8"/>
        <v>0</v>
      </c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  <c r="CJ65" s="48"/>
      <c r="CK65" s="48"/>
      <c r="CL65" s="48"/>
      <c r="CM65" s="48"/>
      <c r="CN65" s="48"/>
      <c r="CO65" s="48"/>
    </row>
    <row r="66" spans="1:93" ht="15.75" hidden="1" thickBot="1" x14ac:dyDescent="0.3">
      <c r="C66" s="4">
        <f t="shared" ca="1" si="7"/>
        <v>0</v>
      </c>
      <c r="D66" s="236">
        <f t="shared" ca="1" si="7"/>
        <v>0</v>
      </c>
      <c r="E66" s="236">
        <f t="shared" ca="1" si="7"/>
        <v>0</v>
      </c>
      <c r="F66" s="236">
        <f t="shared" ca="1" si="7"/>
        <v>0</v>
      </c>
      <c r="G66" s="236">
        <f t="shared" ca="1" si="7"/>
        <v>0</v>
      </c>
      <c r="H66" s="236">
        <f t="shared" ca="1" si="7"/>
        <v>0</v>
      </c>
      <c r="I66" s="236">
        <f t="shared" ca="1" si="7"/>
        <v>0</v>
      </c>
      <c r="J66" s="236">
        <f t="shared" ca="1" si="7"/>
        <v>0</v>
      </c>
      <c r="K66" s="236">
        <f t="shared" ca="1" si="7"/>
        <v>0</v>
      </c>
      <c r="L66" s="236">
        <f t="shared" ca="1" si="7"/>
        <v>0</v>
      </c>
      <c r="M66" s="236">
        <f t="shared" ca="1" si="7"/>
        <v>0</v>
      </c>
      <c r="N66" s="236">
        <f t="shared" ca="1" si="7"/>
        <v>0</v>
      </c>
      <c r="O66" s="236">
        <f t="shared" ca="1" si="7"/>
        <v>0</v>
      </c>
      <c r="P66" s="236">
        <f t="shared" ca="1" si="7"/>
        <v>0</v>
      </c>
      <c r="Q66" s="236">
        <f t="shared" ca="1" si="7"/>
        <v>0</v>
      </c>
      <c r="R66" s="236">
        <f t="shared" ca="1" si="7"/>
        <v>0</v>
      </c>
      <c r="S66" s="236">
        <f t="shared" ref="S66:W129" ca="1" si="9">OFFSET(AP66,0,$A$1,1,1)</f>
        <v>0</v>
      </c>
      <c r="T66" s="236">
        <f t="shared" ca="1" si="9"/>
        <v>0</v>
      </c>
      <c r="U66" s="236">
        <f t="shared" ca="1" si="8"/>
        <v>0</v>
      </c>
      <c r="V66" s="236">
        <f t="shared" ca="1" si="8"/>
        <v>0</v>
      </c>
      <c r="W66" s="236">
        <f t="shared" ca="1" si="8"/>
        <v>0</v>
      </c>
      <c r="X66" s="236">
        <f t="shared" ca="1" si="8"/>
        <v>0</v>
      </c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48"/>
      <c r="CL66" s="48"/>
      <c r="CM66" s="48"/>
      <c r="CN66" s="48"/>
      <c r="CO66" s="48"/>
    </row>
    <row r="67" spans="1:93" ht="15.75" hidden="1" thickBot="1" x14ac:dyDescent="0.3">
      <c r="C67" s="4">
        <f t="shared" ca="1" si="7"/>
        <v>0</v>
      </c>
      <c r="D67" s="236">
        <f t="shared" ca="1" si="7"/>
        <v>0</v>
      </c>
      <c r="E67" s="236">
        <f t="shared" ca="1" si="7"/>
        <v>0</v>
      </c>
      <c r="F67" s="236">
        <f t="shared" ca="1" si="7"/>
        <v>0</v>
      </c>
      <c r="G67" s="236">
        <f t="shared" ca="1" si="7"/>
        <v>0</v>
      </c>
      <c r="H67" s="236">
        <f t="shared" ca="1" si="7"/>
        <v>0</v>
      </c>
      <c r="I67" s="236">
        <f t="shared" ca="1" si="7"/>
        <v>0</v>
      </c>
      <c r="J67" s="236">
        <f t="shared" ca="1" si="7"/>
        <v>0</v>
      </c>
      <c r="K67" s="236">
        <f t="shared" ca="1" si="7"/>
        <v>0</v>
      </c>
      <c r="L67" s="236">
        <f t="shared" ca="1" si="7"/>
        <v>0</v>
      </c>
      <c r="M67" s="236">
        <f t="shared" ca="1" si="7"/>
        <v>0</v>
      </c>
      <c r="N67" s="236">
        <f t="shared" ca="1" si="7"/>
        <v>0</v>
      </c>
      <c r="O67" s="236">
        <f t="shared" ca="1" si="7"/>
        <v>0</v>
      </c>
      <c r="P67" s="236">
        <f t="shared" ca="1" si="7"/>
        <v>0</v>
      </c>
      <c r="Q67" s="236">
        <f t="shared" ca="1" si="7"/>
        <v>0</v>
      </c>
      <c r="R67" s="236">
        <f t="shared" ca="1" si="7"/>
        <v>0</v>
      </c>
      <c r="S67" s="236">
        <f t="shared" ca="1" si="9"/>
        <v>0</v>
      </c>
      <c r="T67" s="236">
        <f t="shared" ca="1" si="9"/>
        <v>0</v>
      </c>
      <c r="U67" s="236">
        <f t="shared" ca="1" si="8"/>
        <v>0</v>
      </c>
      <c r="V67" s="236">
        <f t="shared" ca="1" si="8"/>
        <v>0</v>
      </c>
      <c r="W67" s="236">
        <f t="shared" ca="1" si="8"/>
        <v>0</v>
      </c>
      <c r="X67" s="236">
        <f t="shared" ca="1" si="8"/>
        <v>0</v>
      </c>
      <c r="Z67" s="51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52"/>
      <c r="AW67" s="51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52"/>
      <c r="BT67" s="51"/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  <c r="CH67" s="37"/>
      <c r="CI67" s="37"/>
      <c r="CJ67" s="37"/>
      <c r="CK67" s="37"/>
      <c r="CL67" s="37"/>
      <c r="CM67" s="37"/>
      <c r="CN67" s="37"/>
      <c r="CO67" s="52"/>
    </row>
    <row r="68" spans="1:93" ht="15.75" hidden="1" thickBot="1" x14ac:dyDescent="0.3">
      <c r="C68" s="4">
        <f t="shared" ca="1" si="7"/>
        <v>0</v>
      </c>
      <c r="D68" s="236">
        <f t="shared" ca="1" si="7"/>
        <v>0</v>
      </c>
      <c r="E68" s="236">
        <f t="shared" ca="1" si="7"/>
        <v>0</v>
      </c>
      <c r="F68" s="236">
        <f t="shared" ca="1" si="7"/>
        <v>0</v>
      </c>
      <c r="G68" s="236">
        <f t="shared" ca="1" si="7"/>
        <v>0</v>
      </c>
      <c r="H68" s="236">
        <f t="shared" ca="1" si="7"/>
        <v>0</v>
      </c>
      <c r="I68" s="236">
        <f t="shared" ca="1" si="7"/>
        <v>0</v>
      </c>
      <c r="J68" s="236">
        <f t="shared" ca="1" si="7"/>
        <v>0</v>
      </c>
      <c r="K68" s="236">
        <f t="shared" ca="1" si="7"/>
        <v>0</v>
      </c>
      <c r="L68" s="236">
        <f t="shared" ca="1" si="7"/>
        <v>0</v>
      </c>
      <c r="M68" s="236">
        <f t="shared" ca="1" si="7"/>
        <v>0</v>
      </c>
      <c r="N68" s="236">
        <f t="shared" ca="1" si="7"/>
        <v>0</v>
      </c>
      <c r="O68" s="236">
        <f t="shared" ca="1" si="7"/>
        <v>0</v>
      </c>
      <c r="P68" s="236">
        <f t="shared" ca="1" si="7"/>
        <v>0</v>
      </c>
      <c r="Q68" s="236">
        <f t="shared" ca="1" si="7"/>
        <v>0</v>
      </c>
      <c r="R68" s="236">
        <f t="shared" ca="1" si="7"/>
        <v>0</v>
      </c>
      <c r="S68" s="236">
        <f t="shared" ca="1" si="9"/>
        <v>0</v>
      </c>
      <c r="T68" s="236">
        <f t="shared" ca="1" si="9"/>
        <v>0</v>
      </c>
      <c r="U68" s="236">
        <f t="shared" ca="1" si="8"/>
        <v>0</v>
      </c>
      <c r="V68" s="236">
        <f t="shared" ca="1" si="8"/>
        <v>0</v>
      </c>
      <c r="W68" s="236">
        <f t="shared" ca="1" si="8"/>
        <v>0</v>
      </c>
      <c r="X68" s="236">
        <f t="shared" ca="1" si="8"/>
        <v>0</v>
      </c>
      <c r="Z68" s="53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54"/>
      <c r="AW68" s="53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  <c r="BR68" s="54"/>
      <c r="BT68" s="53"/>
      <c r="BU68" s="41"/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54"/>
    </row>
    <row r="69" spans="1:93" ht="15.75" hidden="1" thickBot="1" x14ac:dyDescent="0.3">
      <c r="C69" s="4"/>
      <c r="D69" s="236">
        <f t="shared" ca="1" si="7"/>
        <v>0</v>
      </c>
      <c r="E69" s="236">
        <f t="shared" ca="1" si="7"/>
        <v>0</v>
      </c>
      <c r="F69" s="236">
        <f t="shared" ca="1" si="7"/>
        <v>0</v>
      </c>
      <c r="G69" s="236">
        <f t="shared" ca="1" si="7"/>
        <v>0</v>
      </c>
      <c r="H69" s="236">
        <f t="shared" ca="1" si="7"/>
        <v>0</v>
      </c>
      <c r="I69" s="236">
        <f t="shared" ca="1" si="7"/>
        <v>0</v>
      </c>
      <c r="J69" s="236">
        <f t="shared" ca="1" si="7"/>
        <v>0</v>
      </c>
      <c r="K69" s="236">
        <f t="shared" ca="1" si="7"/>
        <v>0</v>
      </c>
      <c r="L69" s="236">
        <f t="shared" ca="1" si="7"/>
        <v>0</v>
      </c>
      <c r="M69" s="236">
        <f t="shared" ca="1" si="7"/>
        <v>0</v>
      </c>
      <c r="N69" s="236">
        <f t="shared" ca="1" si="7"/>
        <v>0</v>
      </c>
      <c r="O69" s="236">
        <f t="shared" ca="1" si="7"/>
        <v>0</v>
      </c>
      <c r="P69" s="236">
        <f t="shared" ca="1" si="7"/>
        <v>0</v>
      </c>
      <c r="Q69" s="236">
        <f t="shared" ca="1" si="7"/>
        <v>0</v>
      </c>
      <c r="R69" s="236">
        <f t="shared" ca="1" si="7"/>
        <v>0</v>
      </c>
      <c r="S69" s="236">
        <f t="shared" ca="1" si="9"/>
        <v>0</v>
      </c>
      <c r="T69" s="236">
        <f t="shared" ca="1" si="9"/>
        <v>0</v>
      </c>
      <c r="U69" s="236">
        <f t="shared" ca="1" si="8"/>
        <v>0</v>
      </c>
      <c r="V69" s="236">
        <f t="shared" ca="1" si="8"/>
        <v>0</v>
      </c>
      <c r="W69" s="236">
        <f t="shared" ca="1" si="8"/>
        <v>0</v>
      </c>
      <c r="X69" s="236">
        <f t="shared" ca="1" si="8"/>
        <v>0</v>
      </c>
      <c r="Z69" s="51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52"/>
      <c r="AW69" s="51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52"/>
      <c r="BT69" s="51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37"/>
      <c r="CL69" s="37"/>
      <c r="CM69" s="37"/>
      <c r="CN69" s="37"/>
      <c r="CO69" s="52"/>
    </row>
    <row r="70" spans="1:93" ht="15.75" hidden="1" thickBot="1" x14ac:dyDescent="0.3">
      <c r="C70" s="4">
        <f t="shared" ca="1" si="7"/>
        <v>0</v>
      </c>
      <c r="D70" s="236">
        <f t="shared" ca="1" si="7"/>
        <v>0</v>
      </c>
      <c r="E70" s="236">
        <f t="shared" ca="1" si="7"/>
        <v>0</v>
      </c>
      <c r="F70" s="236">
        <f t="shared" ca="1" si="7"/>
        <v>0</v>
      </c>
      <c r="G70" s="236">
        <f t="shared" ca="1" si="7"/>
        <v>0</v>
      </c>
      <c r="H70" s="236">
        <f t="shared" ca="1" si="7"/>
        <v>0</v>
      </c>
      <c r="I70" s="236">
        <f t="shared" ca="1" si="7"/>
        <v>0</v>
      </c>
      <c r="J70" s="236">
        <f t="shared" ca="1" si="7"/>
        <v>0</v>
      </c>
      <c r="K70" s="236">
        <f t="shared" ca="1" si="7"/>
        <v>0</v>
      </c>
      <c r="L70" s="236">
        <f t="shared" ca="1" si="7"/>
        <v>0</v>
      </c>
      <c r="M70" s="236">
        <f t="shared" ca="1" si="7"/>
        <v>0</v>
      </c>
      <c r="N70" s="236">
        <f t="shared" ca="1" si="7"/>
        <v>0</v>
      </c>
      <c r="O70" s="236">
        <f t="shared" ca="1" si="7"/>
        <v>0</v>
      </c>
      <c r="P70" s="236">
        <f t="shared" ca="1" si="7"/>
        <v>0</v>
      </c>
      <c r="Q70" s="236">
        <f t="shared" ca="1" si="7"/>
        <v>0</v>
      </c>
      <c r="R70" s="236">
        <f t="shared" ca="1" si="7"/>
        <v>0</v>
      </c>
      <c r="S70" s="236">
        <f t="shared" ca="1" si="9"/>
        <v>0</v>
      </c>
      <c r="T70" s="236">
        <f t="shared" ca="1" si="9"/>
        <v>0</v>
      </c>
      <c r="U70" s="236">
        <f t="shared" ca="1" si="8"/>
        <v>0</v>
      </c>
      <c r="V70" s="236">
        <f t="shared" ca="1" si="8"/>
        <v>0</v>
      </c>
      <c r="W70" s="236">
        <f t="shared" ca="1" si="8"/>
        <v>0</v>
      </c>
      <c r="X70" s="236">
        <f t="shared" ca="1" si="8"/>
        <v>0</v>
      </c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</row>
    <row r="71" spans="1:93" ht="15.75" hidden="1" thickBot="1" x14ac:dyDescent="0.3">
      <c r="C71" s="4">
        <f t="shared" ca="1" si="7"/>
        <v>0</v>
      </c>
      <c r="D71" s="236">
        <f t="shared" ca="1" si="7"/>
        <v>0</v>
      </c>
      <c r="E71" s="236">
        <f t="shared" ca="1" si="7"/>
        <v>0</v>
      </c>
      <c r="F71" s="236">
        <f t="shared" ca="1" si="7"/>
        <v>0</v>
      </c>
      <c r="G71" s="236">
        <f t="shared" ca="1" si="7"/>
        <v>0</v>
      </c>
      <c r="H71" s="236">
        <f t="shared" ca="1" si="7"/>
        <v>0</v>
      </c>
      <c r="I71" s="236">
        <f t="shared" ca="1" si="7"/>
        <v>0</v>
      </c>
      <c r="J71" s="236">
        <f t="shared" ca="1" si="7"/>
        <v>0</v>
      </c>
      <c r="K71" s="236">
        <f t="shared" ca="1" si="7"/>
        <v>0</v>
      </c>
      <c r="L71" s="236">
        <f t="shared" ca="1" si="7"/>
        <v>0</v>
      </c>
      <c r="M71" s="236">
        <f t="shared" ca="1" si="7"/>
        <v>0</v>
      </c>
      <c r="N71" s="236">
        <f t="shared" ca="1" si="7"/>
        <v>0</v>
      </c>
      <c r="O71" s="236">
        <f t="shared" ca="1" si="7"/>
        <v>0</v>
      </c>
      <c r="P71" s="236">
        <f t="shared" ca="1" si="7"/>
        <v>0</v>
      </c>
      <c r="Q71" s="236">
        <f t="shared" ca="1" si="7"/>
        <v>0</v>
      </c>
      <c r="R71" s="236">
        <f t="shared" ca="1" si="7"/>
        <v>0</v>
      </c>
      <c r="S71" s="236">
        <f t="shared" ca="1" si="9"/>
        <v>0</v>
      </c>
      <c r="T71" s="236">
        <f t="shared" ca="1" si="9"/>
        <v>0</v>
      </c>
      <c r="U71" s="236">
        <f t="shared" ca="1" si="8"/>
        <v>0</v>
      </c>
      <c r="V71" s="236">
        <f t="shared" ca="1" si="8"/>
        <v>0</v>
      </c>
      <c r="W71" s="236">
        <f t="shared" ca="1" si="8"/>
        <v>0</v>
      </c>
      <c r="X71" s="236">
        <f t="shared" ca="1" si="8"/>
        <v>0</v>
      </c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</row>
    <row r="72" spans="1:93" ht="15.75" hidden="1" thickBot="1" x14ac:dyDescent="0.3">
      <c r="A72" s="199">
        <f ca="1">IF(OR(ValintaohjelmaCentral!D10=SelectionDataCentral!G10,ValintaohjelmaCentral!D10=SelectionDataCentral!H10,ValintaohjelmaCentral!D10=SelectionDataCentral!I10,ValintaohjelmaCentral!D10=SelectionDataCentral!J10,ValintaohjelmaCentral!D10=SelectionDataCentral!F10,ValintaohjelmaCentral!D11=SelectionDataCentral!H11),1,0)</f>
        <v>0</v>
      </c>
      <c r="B72" s="199">
        <f ca="1">IF(A72=1,"",X72)</f>
        <v>0</v>
      </c>
      <c r="C72" s="4">
        <f t="shared" ca="1" si="7"/>
        <v>0</v>
      </c>
      <c r="D72" s="236">
        <f t="shared" ca="1" si="7"/>
        <v>0</v>
      </c>
      <c r="E72" s="236">
        <f t="shared" ca="1" si="7"/>
        <v>0</v>
      </c>
      <c r="F72" s="236">
        <f t="shared" ca="1" si="7"/>
        <v>0</v>
      </c>
      <c r="G72" s="236">
        <f t="shared" ca="1" si="7"/>
        <v>0</v>
      </c>
      <c r="H72" s="236">
        <f t="shared" ca="1" si="7"/>
        <v>0</v>
      </c>
      <c r="I72" s="236">
        <f t="shared" ca="1" si="7"/>
        <v>0</v>
      </c>
      <c r="J72" s="236">
        <f t="shared" ca="1" si="7"/>
        <v>0</v>
      </c>
      <c r="K72" s="236">
        <f t="shared" ca="1" si="7"/>
        <v>0</v>
      </c>
      <c r="L72" s="236">
        <f t="shared" ca="1" si="7"/>
        <v>0</v>
      </c>
      <c r="M72" s="236">
        <f t="shared" ca="1" si="7"/>
        <v>0</v>
      </c>
      <c r="N72" s="236">
        <f t="shared" ca="1" si="7"/>
        <v>0</v>
      </c>
      <c r="O72" s="236">
        <f t="shared" ca="1" si="7"/>
        <v>0</v>
      </c>
      <c r="P72" s="236">
        <f t="shared" ca="1" si="7"/>
        <v>0</v>
      </c>
      <c r="Q72" s="236">
        <f t="shared" ca="1" si="7"/>
        <v>0</v>
      </c>
      <c r="R72" s="236">
        <f t="shared" ca="1" si="7"/>
        <v>0</v>
      </c>
      <c r="S72" s="236">
        <f t="shared" ca="1" si="9"/>
        <v>0</v>
      </c>
      <c r="T72" s="236">
        <f t="shared" ca="1" si="9"/>
        <v>0</v>
      </c>
      <c r="U72" s="236">
        <f t="shared" ca="1" si="8"/>
        <v>0</v>
      </c>
      <c r="V72" s="236">
        <f t="shared" ca="1" si="8"/>
        <v>0</v>
      </c>
      <c r="W72" s="236">
        <f t="shared" ca="1" si="8"/>
        <v>0</v>
      </c>
      <c r="X72" s="236">
        <f t="shared" ca="1" si="8"/>
        <v>0</v>
      </c>
      <c r="Z72" s="48"/>
      <c r="AA72" s="48"/>
      <c r="AB72" s="48"/>
      <c r="AC72" s="350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W72" s="48"/>
      <c r="AX72" s="48"/>
      <c r="AY72" s="48"/>
      <c r="AZ72" s="350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T72" s="48"/>
      <c r="BU72" s="48"/>
      <c r="BV72" s="48"/>
      <c r="BW72" s="350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</row>
    <row r="73" spans="1:93" ht="15.75" hidden="1" thickBot="1" x14ac:dyDescent="0.3">
      <c r="C73" s="4">
        <f t="shared" ca="1" si="7"/>
        <v>0</v>
      </c>
      <c r="D73" s="236">
        <f t="shared" ca="1" si="7"/>
        <v>0</v>
      </c>
      <c r="E73" s="236">
        <f t="shared" ca="1" si="7"/>
        <v>0</v>
      </c>
      <c r="F73" s="236">
        <f t="shared" ca="1" si="7"/>
        <v>0</v>
      </c>
      <c r="G73" s="236">
        <f t="shared" ca="1" si="7"/>
        <v>0</v>
      </c>
      <c r="H73" s="236">
        <f t="shared" ca="1" si="7"/>
        <v>0</v>
      </c>
      <c r="I73" s="236">
        <f t="shared" ca="1" si="7"/>
        <v>0</v>
      </c>
      <c r="J73" s="236">
        <f t="shared" ca="1" si="7"/>
        <v>0</v>
      </c>
      <c r="K73" s="236">
        <f t="shared" ca="1" si="7"/>
        <v>0</v>
      </c>
      <c r="L73" s="236">
        <f t="shared" ca="1" si="7"/>
        <v>0</v>
      </c>
      <c r="M73" s="236">
        <f t="shared" ca="1" si="7"/>
        <v>0</v>
      </c>
      <c r="N73" s="236">
        <f t="shared" ca="1" si="7"/>
        <v>0</v>
      </c>
      <c r="O73" s="236">
        <f t="shared" ca="1" si="7"/>
        <v>0</v>
      </c>
      <c r="P73" s="236">
        <f t="shared" ca="1" si="7"/>
        <v>0</v>
      </c>
      <c r="Q73" s="236">
        <f t="shared" ca="1" si="7"/>
        <v>0</v>
      </c>
      <c r="R73" s="236">
        <f t="shared" ca="1" si="7"/>
        <v>0</v>
      </c>
      <c r="S73" s="236">
        <f t="shared" ca="1" si="9"/>
        <v>0</v>
      </c>
      <c r="T73" s="236">
        <f t="shared" ca="1" si="9"/>
        <v>0</v>
      </c>
      <c r="U73" s="236">
        <f t="shared" ca="1" si="8"/>
        <v>0</v>
      </c>
      <c r="V73" s="236">
        <f t="shared" ca="1" si="8"/>
        <v>0</v>
      </c>
      <c r="W73" s="236">
        <f t="shared" ca="1" si="8"/>
        <v>0</v>
      </c>
      <c r="X73" s="236">
        <f t="shared" ca="1" si="8"/>
        <v>0</v>
      </c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</row>
    <row r="74" spans="1:93" ht="15.75" hidden="1" thickBot="1" x14ac:dyDescent="0.3">
      <c r="C74" s="4">
        <f t="shared" ca="1" si="7"/>
        <v>0</v>
      </c>
      <c r="D74" s="236">
        <f t="shared" ca="1" si="7"/>
        <v>0</v>
      </c>
      <c r="E74" s="236">
        <f t="shared" ca="1" si="7"/>
        <v>0</v>
      </c>
      <c r="F74" s="236">
        <f t="shared" ca="1" si="7"/>
        <v>0</v>
      </c>
      <c r="G74" s="236">
        <f t="shared" ca="1" si="7"/>
        <v>0</v>
      </c>
      <c r="H74" s="236">
        <f t="shared" ca="1" si="7"/>
        <v>0</v>
      </c>
      <c r="I74" s="236">
        <f t="shared" ca="1" si="7"/>
        <v>0</v>
      </c>
      <c r="J74" s="236">
        <f t="shared" ca="1" si="7"/>
        <v>0</v>
      </c>
      <c r="K74" s="236">
        <f t="shared" ca="1" si="7"/>
        <v>0</v>
      </c>
      <c r="L74" s="236">
        <f t="shared" ca="1" si="7"/>
        <v>0</v>
      </c>
      <c r="M74" s="236">
        <f t="shared" ca="1" si="7"/>
        <v>0</v>
      </c>
      <c r="N74" s="236">
        <f t="shared" ca="1" si="7"/>
        <v>0</v>
      </c>
      <c r="O74" s="236">
        <f t="shared" ca="1" si="7"/>
        <v>0</v>
      </c>
      <c r="P74" s="236">
        <f t="shared" ca="1" si="7"/>
        <v>0</v>
      </c>
      <c r="Q74" s="236">
        <f t="shared" ca="1" si="7"/>
        <v>0</v>
      </c>
      <c r="R74" s="236">
        <f t="shared" ca="1" si="7"/>
        <v>0</v>
      </c>
      <c r="S74" s="236">
        <f t="shared" ca="1" si="9"/>
        <v>0</v>
      </c>
      <c r="T74" s="236">
        <f t="shared" ca="1" si="9"/>
        <v>0</v>
      </c>
      <c r="U74" s="236">
        <f t="shared" ca="1" si="8"/>
        <v>0</v>
      </c>
      <c r="V74" s="236">
        <f t="shared" ca="1" si="8"/>
        <v>0</v>
      </c>
      <c r="W74" s="236">
        <f t="shared" ca="1" si="8"/>
        <v>0</v>
      </c>
      <c r="X74" s="236">
        <f t="shared" ca="1" si="8"/>
        <v>0</v>
      </c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  <c r="CJ74" s="48"/>
      <c r="CK74" s="48"/>
      <c r="CL74" s="48"/>
      <c r="CM74" s="48"/>
      <c r="CN74" s="48"/>
      <c r="CO74" s="48"/>
    </row>
    <row r="75" spans="1:93" ht="15.75" hidden="1" thickBot="1" x14ac:dyDescent="0.3">
      <c r="C75" s="4">
        <f t="shared" ref="C75:R90" ca="1" si="10">OFFSET(Z75,0,$A$1,1,1)</f>
        <v>0</v>
      </c>
      <c r="D75" s="236">
        <f t="shared" ca="1" si="10"/>
        <v>0</v>
      </c>
      <c r="E75" s="236">
        <f t="shared" ca="1" si="10"/>
        <v>0</v>
      </c>
      <c r="F75" s="236">
        <f t="shared" ca="1" si="10"/>
        <v>0</v>
      </c>
      <c r="G75" s="236">
        <f t="shared" ca="1" si="10"/>
        <v>0</v>
      </c>
      <c r="H75" s="236">
        <f t="shared" ca="1" si="10"/>
        <v>0</v>
      </c>
      <c r="I75" s="236">
        <f t="shared" ca="1" si="10"/>
        <v>0</v>
      </c>
      <c r="J75" s="236">
        <f t="shared" ca="1" si="10"/>
        <v>0</v>
      </c>
      <c r="K75" s="236">
        <f t="shared" ca="1" si="10"/>
        <v>0</v>
      </c>
      <c r="L75" s="236">
        <f t="shared" ca="1" si="10"/>
        <v>0</v>
      </c>
      <c r="M75" s="236">
        <f t="shared" ca="1" si="10"/>
        <v>0</v>
      </c>
      <c r="N75" s="236">
        <f t="shared" ca="1" si="10"/>
        <v>0</v>
      </c>
      <c r="O75" s="236">
        <f t="shared" ca="1" si="10"/>
        <v>0</v>
      </c>
      <c r="P75" s="236">
        <f t="shared" ca="1" si="10"/>
        <v>0</v>
      </c>
      <c r="Q75" s="236">
        <f t="shared" ca="1" si="10"/>
        <v>0</v>
      </c>
      <c r="R75" s="236">
        <f t="shared" ca="1" si="10"/>
        <v>0</v>
      </c>
      <c r="S75" s="236">
        <f t="shared" ca="1" si="9"/>
        <v>0</v>
      </c>
      <c r="T75" s="236">
        <f t="shared" ca="1" si="9"/>
        <v>0</v>
      </c>
      <c r="U75" s="236">
        <f t="shared" ca="1" si="8"/>
        <v>0</v>
      </c>
      <c r="V75" s="236">
        <f t="shared" ca="1" si="8"/>
        <v>0</v>
      </c>
      <c r="W75" s="236">
        <f t="shared" ca="1" si="8"/>
        <v>0</v>
      </c>
      <c r="X75" s="236">
        <f t="shared" ca="1" si="8"/>
        <v>0</v>
      </c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  <c r="CJ75" s="48"/>
      <c r="CK75" s="48"/>
      <c r="CL75" s="48"/>
      <c r="CM75" s="48"/>
      <c r="CN75" s="48"/>
      <c r="CO75" s="48"/>
    </row>
    <row r="76" spans="1:93" ht="15.75" hidden="1" thickBot="1" x14ac:dyDescent="0.3">
      <c r="C76" s="4">
        <f t="shared" ca="1" si="10"/>
        <v>0</v>
      </c>
      <c r="D76" s="236">
        <f t="shared" ca="1" si="10"/>
        <v>0</v>
      </c>
      <c r="E76" s="236">
        <f t="shared" ca="1" si="10"/>
        <v>0</v>
      </c>
      <c r="F76" s="236">
        <f t="shared" ca="1" si="10"/>
        <v>0</v>
      </c>
      <c r="G76" s="236">
        <f t="shared" ca="1" si="10"/>
        <v>0</v>
      </c>
      <c r="H76" s="236">
        <f t="shared" ca="1" si="10"/>
        <v>0</v>
      </c>
      <c r="I76" s="236">
        <f t="shared" ca="1" si="10"/>
        <v>0</v>
      </c>
      <c r="J76" s="236">
        <f t="shared" ca="1" si="10"/>
        <v>0</v>
      </c>
      <c r="K76" s="236">
        <f t="shared" ca="1" si="10"/>
        <v>0</v>
      </c>
      <c r="L76" s="236">
        <f t="shared" ca="1" si="10"/>
        <v>0</v>
      </c>
      <c r="M76" s="236">
        <f t="shared" ca="1" si="10"/>
        <v>0</v>
      </c>
      <c r="N76" s="236">
        <f t="shared" ca="1" si="10"/>
        <v>0</v>
      </c>
      <c r="O76" s="236">
        <f t="shared" ca="1" si="10"/>
        <v>0</v>
      </c>
      <c r="P76" s="236">
        <f t="shared" ca="1" si="10"/>
        <v>0</v>
      </c>
      <c r="Q76" s="236">
        <f t="shared" ca="1" si="10"/>
        <v>0</v>
      </c>
      <c r="R76" s="236">
        <f t="shared" ca="1" si="10"/>
        <v>0</v>
      </c>
      <c r="S76" s="236">
        <f t="shared" ca="1" si="9"/>
        <v>0</v>
      </c>
      <c r="T76" s="236">
        <f t="shared" ca="1" si="9"/>
        <v>0</v>
      </c>
      <c r="U76" s="236">
        <f t="shared" ca="1" si="8"/>
        <v>0</v>
      </c>
      <c r="V76" s="236">
        <f t="shared" ca="1" si="8"/>
        <v>0</v>
      </c>
      <c r="W76" s="236">
        <f t="shared" ca="1" si="8"/>
        <v>0</v>
      </c>
      <c r="X76" s="236">
        <f t="shared" ca="1" si="8"/>
        <v>0</v>
      </c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  <c r="CJ76" s="48"/>
      <c r="CK76" s="48"/>
      <c r="CL76" s="48"/>
      <c r="CM76" s="48"/>
      <c r="CN76" s="48"/>
      <c r="CO76" s="48"/>
    </row>
    <row r="77" spans="1:93" ht="15.75" hidden="1" thickBot="1" x14ac:dyDescent="0.3">
      <c r="C77" s="4">
        <f t="shared" ca="1" si="10"/>
        <v>0</v>
      </c>
      <c r="D77" s="236">
        <f t="shared" ca="1" si="10"/>
        <v>0</v>
      </c>
      <c r="E77" s="236">
        <f t="shared" ca="1" si="10"/>
        <v>0</v>
      </c>
      <c r="F77" s="236">
        <f t="shared" ca="1" si="10"/>
        <v>0</v>
      </c>
      <c r="G77" s="236">
        <f t="shared" ca="1" si="10"/>
        <v>0</v>
      </c>
      <c r="H77" s="236">
        <f t="shared" ca="1" si="10"/>
        <v>0</v>
      </c>
      <c r="I77" s="236">
        <f t="shared" ca="1" si="10"/>
        <v>0</v>
      </c>
      <c r="J77" s="236">
        <f t="shared" ca="1" si="10"/>
        <v>0</v>
      </c>
      <c r="K77" s="236">
        <f t="shared" ca="1" si="10"/>
        <v>0</v>
      </c>
      <c r="L77" s="236">
        <f t="shared" ca="1" si="10"/>
        <v>0</v>
      </c>
      <c r="M77" s="236">
        <f t="shared" ca="1" si="10"/>
        <v>0</v>
      </c>
      <c r="N77" s="236">
        <f t="shared" ca="1" si="10"/>
        <v>0</v>
      </c>
      <c r="O77" s="236">
        <f t="shared" ca="1" si="10"/>
        <v>0</v>
      </c>
      <c r="P77" s="236">
        <f t="shared" ca="1" si="10"/>
        <v>0</v>
      </c>
      <c r="Q77" s="236">
        <f t="shared" ca="1" si="10"/>
        <v>0</v>
      </c>
      <c r="R77" s="236">
        <f t="shared" ca="1" si="10"/>
        <v>0</v>
      </c>
      <c r="S77" s="236">
        <f t="shared" ca="1" si="9"/>
        <v>0</v>
      </c>
      <c r="T77" s="236">
        <f t="shared" ca="1" si="9"/>
        <v>0</v>
      </c>
      <c r="U77" s="236">
        <f t="shared" ca="1" si="8"/>
        <v>0</v>
      </c>
      <c r="V77" s="236">
        <f t="shared" ca="1" si="8"/>
        <v>0</v>
      </c>
      <c r="W77" s="236">
        <f t="shared" ca="1" si="8"/>
        <v>0</v>
      </c>
      <c r="X77" s="236">
        <f t="shared" ca="1" si="8"/>
        <v>0</v>
      </c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  <c r="CJ77" s="48"/>
      <c r="CK77" s="48"/>
      <c r="CL77" s="48"/>
      <c r="CM77" s="48"/>
      <c r="CN77" s="48"/>
      <c r="CO77" s="48"/>
    </row>
    <row r="78" spans="1:93" ht="15.75" hidden="1" thickBot="1" x14ac:dyDescent="0.3">
      <c r="C78" s="4">
        <f t="shared" ca="1" si="10"/>
        <v>0</v>
      </c>
      <c r="D78" s="236">
        <f t="shared" ca="1" si="10"/>
        <v>0</v>
      </c>
      <c r="E78" s="236">
        <f t="shared" ca="1" si="10"/>
        <v>0</v>
      </c>
      <c r="F78" s="236">
        <f t="shared" ca="1" si="10"/>
        <v>0</v>
      </c>
      <c r="G78" s="236">
        <f t="shared" ca="1" si="10"/>
        <v>0</v>
      </c>
      <c r="H78" s="236">
        <f t="shared" ca="1" si="10"/>
        <v>0</v>
      </c>
      <c r="I78" s="236">
        <f t="shared" ca="1" si="10"/>
        <v>0</v>
      </c>
      <c r="J78" s="236">
        <f t="shared" ca="1" si="10"/>
        <v>0</v>
      </c>
      <c r="K78" s="236">
        <f t="shared" ca="1" si="10"/>
        <v>0</v>
      </c>
      <c r="L78" s="236">
        <f t="shared" ca="1" si="10"/>
        <v>0</v>
      </c>
      <c r="M78" s="236">
        <f t="shared" ca="1" si="10"/>
        <v>0</v>
      </c>
      <c r="N78" s="236">
        <f t="shared" ca="1" si="10"/>
        <v>0</v>
      </c>
      <c r="O78" s="236">
        <f t="shared" ca="1" si="10"/>
        <v>0</v>
      </c>
      <c r="P78" s="236">
        <f t="shared" ca="1" si="10"/>
        <v>0</v>
      </c>
      <c r="Q78" s="236">
        <f t="shared" ca="1" si="10"/>
        <v>0</v>
      </c>
      <c r="R78" s="236">
        <f t="shared" ca="1" si="10"/>
        <v>0</v>
      </c>
      <c r="S78" s="236">
        <f t="shared" ca="1" si="9"/>
        <v>0</v>
      </c>
      <c r="T78" s="236">
        <f t="shared" ca="1" si="9"/>
        <v>0</v>
      </c>
      <c r="U78" s="236">
        <f t="shared" ca="1" si="8"/>
        <v>0</v>
      </c>
      <c r="V78" s="236">
        <f t="shared" ca="1" si="8"/>
        <v>0</v>
      </c>
      <c r="W78" s="236">
        <f t="shared" ca="1" si="8"/>
        <v>0</v>
      </c>
      <c r="X78" s="236">
        <f t="shared" ca="1" si="8"/>
        <v>0</v>
      </c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  <c r="CJ78" s="48"/>
      <c r="CK78" s="48"/>
      <c r="CL78" s="48"/>
      <c r="CM78" s="48"/>
      <c r="CN78" s="48"/>
      <c r="CO78" s="48"/>
    </row>
    <row r="79" spans="1:93" ht="15.75" hidden="1" thickBot="1" x14ac:dyDescent="0.3">
      <c r="C79" s="4">
        <f t="shared" ca="1" si="10"/>
        <v>0</v>
      </c>
      <c r="D79" s="236">
        <f t="shared" ca="1" si="10"/>
        <v>0</v>
      </c>
      <c r="E79" s="236">
        <f t="shared" ca="1" si="10"/>
        <v>0</v>
      </c>
      <c r="F79" s="236">
        <f t="shared" ca="1" si="10"/>
        <v>0</v>
      </c>
      <c r="G79" s="236">
        <f t="shared" ca="1" si="10"/>
        <v>0</v>
      </c>
      <c r="H79" s="236">
        <f t="shared" ca="1" si="10"/>
        <v>0</v>
      </c>
      <c r="I79" s="236">
        <f t="shared" ca="1" si="10"/>
        <v>0</v>
      </c>
      <c r="J79" s="236">
        <f t="shared" ca="1" si="10"/>
        <v>0</v>
      </c>
      <c r="K79" s="236">
        <f t="shared" ca="1" si="10"/>
        <v>0</v>
      </c>
      <c r="L79" s="236">
        <f t="shared" ca="1" si="10"/>
        <v>0</v>
      </c>
      <c r="M79" s="236">
        <f t="shared" ca="1" si="10"/>
        <v>0</v>
      </c>
      <c r="N79" s="236">
        <f t="shared" ca="1" si="10"/>
        <v>0</v>
      </c>
      <c r="O79" s="236">
        <f t="shared" ca="1" si="10"/>
        <v>0</v>
      </c>
      <c r="P79" s="236">
        <f t="shared" ca="1" si="10"/>
        <v>0</v>
      </c>
      <c r="Q79" s="236">
        <f t="shared" ca="1" si="10"/>
        <v>0</v>
      </c>
      <c r="R79" s="236">
        <f t="shared" ca="1" si="10"/>
        <v>0</v>
      </c>
      <c r="S79" s="236">
        <f t="shared" ca="1" si="9"/>
        <v>0</v>
      </c>
      <c r="T79" s="236">
        <f t="shared" ca="1" si="9"/>
        <v>0</v>
      </c>
      <c r="U79" s="236">
        <f t="shared" ca="1" si="8"/>
        <v>0</v>
      </c>
      <c r="V79" s="236">
        <f t="shared" ca="1" si="8"/>
        <v>0</v>
      </c>
      <c r="W79" s="236">
        <f t="shared" ca="1" si="8"/>
        <v>0</v>
      </c>
      <c r="X79" s="236">
        <f t="shared" ca="1" si="8"/>
        <v>0</v>
      </c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  <c r="CG79" s="48"/>
      <c r="CH79" s="48"/>
      <c r="CI79" s="48"/>
      <c r="CJ79" s="48"/>
      <c r="CK79" s="48"/>
      <c r="CL79" s="48"/>
      <c r="CM79" s="48"/>
      <c r="CN79" s="48"/>
      <c r="CO79" s="48"/>
    </row>
    <row r="80" spans="1:93" ht="15.75" hidden="1" thickBot="1" x14ac:dyDescent="0.3">
      <c r="C80" s="4">
        <f t="shared" ca="1" si="10"/>
        <v>0</v>
      </c>
      <c r="D80" s="236">
        <f t="shared" ca="1" si="10"/>
        <v>0</v>
      </c>
      <c r="E80" s="236">
        <f t="shared" ca="1" si="10"/>
        <v>0</v>
      </c>
      <c r="F80" s="236">
        <f t="shared" ca="1" si="10"/>
        <v>0</v>
      </c>
      <c r="G80" s="236">
        <f t="shared" ca="1" si="10"/>
        <v>0</v>
      </c>
      <c r="H80" s="236">
        <f t="shared" ca="1" si="10"/>
        <v>0</v>
      </c>
      <c r="I80" s="236">
        <f t="shared" ca="1" si="10"/>
        <v>0</v>
      </c>
      <c r="J80" s="236">
        <f t="shared" ca="1" si="10"/>
        <v>0</v>
      </c>
      <c r="K80" s="236">
        <f t="shared" ca="1" si="10"/>
        <v>0</v>
      </c>
      <c r="L80" s="236">
        <f t="shared" ca="1" si="10"/>
        <v>0</v>
      </c>
      <c r="M80" s="236">
        <f t="shared" ca="1" si="10"/>
        <v>0</v>
      </c>
      <c r="N80" s="236">
        <f t="shared" ca="1" si="10"/>
        <v>0</v>
      </c>
      <c r="O80" s="236">
        <f t="shared" ca="1" si="10"/>
        <v>0</v>
      </c>
      <c r="P80" s="236">
        <f t="shared" ca="1" si="10"/>
        <v>0</v>
      </c>
      <c r="Q80" s="236">
        <f t="shared" ca="1" si="10"/>
        <v>0</v>
      </c>
      <c r="R80" s="236">
        <f t="shared" ca="1" si="10"/>
        <v>0</v>
      </c>
      <c r="S80" s="236">
        <f t="shared" ca="1" si="9"/>
        <v>0</v>
      </c>
      <c r="T80" s="236">
        <f t="shared" ca="1" si="9"/>
        <v>0</v>
      </c>
      <c r="U80" s="236">
        <f t="shared" ca="1" si="8"/>
        <v>0</v>
      </c>
      <c r="V80" s="236">
        <f t="shared" ca="1" si="8"/>
        <v>0</v>
      </c>
      <c r="W80" s="236">
        <f t="shared" ca="1" si="8"/>
        <v>0</v>
      </c>
      <c r="X80" s="236">
        <f t="shared" ca="1" si="8"/>
        <v>0</v>
      </c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  <c r="CJ80" s="48"/>
      <c r="CK80" s="48"/>
      <c r="CL80" s="48"/>
      <c r="CM80" s="48"/>
      <c r="CN80" s="48"/>
      <c r="CO80" s="48"/>
    </row>
    <row r="81" spans="3:93" ht="15.75" hidden="1" thickBot="1" x14ac:dyDescent="0.3">
      <c r="C81" s="4">
        <f t="shared" ca="1" si="10"/>
        <v>0</v>
      </c>
      <c r="D81" s="236">
        <f t="shared" ca="1" si="10"/>
        <v>0</v>
      </c>
      <c r="E81" s="236">
        <f t="shared" ca="1" si="10"/>
        <v>0</v>
      </c>
      <c r="F81" s="236">
        <f t="shared" ca="1" si="10"/>
        <v>0</v>
      </c>
      <c r="G81" s="236">
        <f t="shared" ca="1" si="10"/>
        <v>0</v>
      </c>
      <c r="H81" s="236">
        <f t="shared" ca="1" si="10"/>
        <v>0</v>
      </c>
      <c r="I81" s="236">
        <f t="shared" ca="1" si="10"/>
        <v>0</v>
      </c>
      <c r="J81" s="236">
        <f t="shared" ca="1" si="10"/>
        <v>0</v>
      </c>
      <c r="K81" s="236">
        <f t="shared" ca="1" si="10"/>
        <v>0</v>
      </c>
      <c r="L81" s="236">
        <f t="shared" ca="1" si="10"/>
        <v>0</v>
      </c>
      <c r="M81" s="236">
        <f t="shared" ca="1" si="10"/>
        <v>0</v>
      </c>
      <c r="N81" s="236">
        <f t="shared" ca="1" si="10"/>
        <v>0</v>
      </c>
      <c r="O81" s="236">
        <f t="shared" ca="1" si="10"/>
        <v>0</v>
      </c>
      <c r="P81" s="236">
        <f t="shared" ca="1" si="10"/>
        <v>0</v>
      </c>
      <c r="Q81" s="236">
        <f t="shared" ca="1" si="10"/>
        <v>0</v>
      </c>
      <c r="R81" s="236">
        <f t="shared" ca="1" si="10"/>
        <v>0</v>
      </c>
      <c r="S81" s="236">
        <f t="shared" ca="1" si="9"/>
        <v>0</v>
      </c>
      <c r="T81" s="236">
        <f t="shared" ca="1" si="9"/>
        <v>0</v>
      </c>
      <c r="U81" s="236">
        <f t="shared" ca="1" si="8"/>
        <v>0</v>
      </c>
      <c r="V81" s="236">
        <f t="shared" ca="1" si="8"/>
        <v>0</v>
      </c>
      <c r="W81" s="236">
        <f t="shared" ca="1" si="8"/>
        <v>0</v>
      </c>
      <c r="X81" s="236">
        <f t="shared" ca="1" si="8"/>
        <v>0</v>
      </c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  <c r="CJ81" s="48"/>
      <c r="CK81" s="48"/>
      <c r="CL81" s="48"/>
      <c r="CM81" s="48"/>
      <c r="CN81" s="48"/>
      <c r="CO81" s="48"/>
    </row>
    <row r="82" spans="3:93" ht="15.75" hidden="1" thickBot="1" x14ac:dyDescent="0.3">
      <c r="C82" s="4">
        <f t="shared" ca="1" si="10"/>
        <v>0</v>
      </c>
      <c r="D82" s="236">
        <f t="shared" ca="1" si="10"/>
        <v>0</v>
      </c>
      <c r="E82" s="236">
        <f t="shared" ca="1" si="10"/>
        <v>0</v>
      </c>
      <c r="F82" s="236">
        <f t="shared" ca="1" si="10"/>
        <v>0</v>
      </c>
      <c r="G82" s="236">
        <f t="shared" ca="1" si="10"/>
        <v>0</v>
      </c>
      <c r="H82" s="236">
        <f t="shared" ca="1" si="10"/>
        <v>0</v>
      </c>
      <c r="I82" s="236">
        <f t="shared" ca="1" si="10"/>
        <v>0</v>
      </c>
      <c r="J82" s="236">
        <f t="shared" ca="1" si="10"/>
        <v>0</v>
      </c>
      <c r="K82" s="236">
        <f t="shared" ca="1" si="10"/>
        <v>0</v>
      </c>
      <c r="L82" s="236">
        <f t="shared" ca="1" si="10"/>
        <v>0</v>
      </c>
      <c r="M82" s="236">
        <f t="shared" ca="1" si="10"/>
        <v>0</v>
      </c>
      <c r="N82" s="236">
        <f t="shared" ca="1" si="10"/>
        <v>0</v>
      </c>
      <c r="O82" s="236">
        <f t="shared" ca="1" si="10"/>
        <v>0</v>
      </c>
      <c r="P82" s="236">
        <f t="shared" ca="1" si="10"/>
        <v>0</v>
      </c>
      <c r="Q82" s="236">
        <f t="shared" ca="1" si="10"/>
        <v>0</v>
      </c>
      <c r="R82" s="236">
        <f t="shared" ca="1" si="10"/>
        <v>0</v>
      </c>
      <c r="S82" s="236">
        <f t="shared" ca="1" si="9"/>
        <v>0</v>
      </c>
      <c r="T82" s="236">
        <f t="shared" ca="1" si="9"/>
        <v>0</v>
      </c>
      <c r="U82" s="236">
        <f t="shared" ca="1" si="8"/>
        <v>0</v>
      </c>
      <c r="V82" s="236">
        <f t="shared" ca="1" si="8"/>
        <v>0</v>
      </c>
      <c r="W82" s="236">
        <f t="shared" ca="1" si="8"/>
        <v>0</v>
      </c>
      <c r="X82" s="236">
        <f t="shared" ca="1" si="8"/>
        <v>0</v>
      </c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  <c r="CJ82" s="48"/>
      <c r="CK82" s="48"/>
      <c r="CL82" s="48"/>
      <c r="CM82" s="48"/>
      <c r="CN82" s="48"/>
      <c r="CO82" s="48"/>
    </row>
    <row r="83" spans="3:93" ht="15.75" hidden="1" thickBot="1" x14ac:dyDescent="0.3">
      <c r="C83" s="4">
        <f t="shared" ca="1" si="10"/>
        <v>0</v>
      </c>
      <c r="D83" s="236">
        <f t="shared" ca="1" si="10"/>
        <v>0</v>
      </c>
      <c r="E83" s="236">
        <f t="shared" ca="1" si="10"/>
        <v>0</v>
      </c>
      <c r="F83" s="236">
        <f t="shared" ca="1" si="10"/>
        <v>0</v>
      </c>
      <c r="G83" s="236">
        <f t="shared" ca="1" si="10"/>
        <v>0</v>
      </c>
      <c r="H83" s="236">
        <f t="shared" ca="1" si="10"/>
        <v>0</v>
      </c>
      <c r="I83" s="236">
        <f t="shared" ca="1" si="10"/>
        <v>0</v>
      </c>
      <c r="J83" s="236">
        <f t="shared" ca="1" si="10"/>
        <v>0</v>
      </c>
      <c r="K83" s="236">
        <f t="shared" ca="1" si="10"/>
        <v>0</v>
      </c>
      <c r="L83" s="236">
        <f t="shared" ca="1" si="10"/>
        <v>0</v>
      </c>
      <c r="M83" s="236">
        <f t="shared" ca="1" si="10"/>
        <v>0</v>
      </c>
      <c r="N83" s="236">
        <f t="shared" ca="1" si="10"/>
        <v>0</v>
      </c>
      <c r="O83" s="236">
        <f t="shared" ca="1" si="10"/>
        <v>0</v>
      </c>
      <c r="P83" s="236">
        <f t="shared" ca="1" si="10"/>
        <v>0</v>
      </c>
      <c r="Q83" s="236">
        <f t="shared" ca="1" si="10"/>
        <v>0</v>
      </c>
      <c r="R83" s="236">
        <f t="shared" ca="1" si="10"/>
        <v>0</v>
      </c>
      <c r="S83" s="236">
        <f t="shared" ca="1" si="9"/>
        <v>0</v>
      </c>
      <c r="T83" s="236">
        <f t="shared" ca="1" si="9"/>
        <v>0</v>
      </c>
      <c r="U83" s="236">
        <f t="shared" ca="1" si="8"/>
        <v>0</v>
      </c>
      <c r="V83" s="236">
        <f t="shared" ca="1" si="8"/>
        <v>0</v>
      </c>
      <c r="W83" s="236">
        <f t="shared" ca="1" si="8"/>
        <v>0</v>
      </c>
      <c r="X83" s="236">
        <f t="shared" ca="1" si="8"/>
        <v>0</v>
      </c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  <c r="CJ83" s="48"/>
      <c r="CK83" s="48"/>
      <c r="CL83" s="48"/>
      <c r="CM83" s="48"/>
      <c r="CN83" s="48"/>
      <c r="CO83" s="48"/>
    </row>
    <row r="84" spans="3:93" ht="15.75" hidden="1" thickBot="1" x14ac:dyDescent="0.3">
      <c r="C84" s="4">
        <f t="shared" ca="1" si="10"/>
        <v>0</v>
      </c>
      <c r="D84" s="236">
        <f t="shared" ca="1" si="10"/>
        <v>0</v>
      </c>
      <c r="E84" s="236">
        <f t="shared" ca="1" si="10"/>
        <v>0</v>
      </c>
      <c r="F84" s="236">
        <f t="shared" ca="1" si="10"/>
        <v>0</v>
      </c>
      <c r="G84" s="236">
        <f t="shared" ca="1" si="10"/>
        <v>0</v>
      </c>
      <c r="H84" s="236">
        <f t="shared" ca="1" si="10"/>
        <v>0</v>
      </c>
      <c r="I84" s="236">
        <f t="shared" ca="1" si="10"/>
        <v>0</v>
      </c>
      <c r="J84" s="236">
        <f t="shared" ca="1" si="10"/>
        <v>0</v>
      </c>
      <c r="K84" s="236">
        <f t="shared" ca="1" si="10"/>
        <v>0</v>
      </c>
      <c r="L84" s="236">
        <f t="shared" ca="1" si="10"/>
        <v>0</v>
      </c>
      <c r="M84" s="236">
        <f t="shared" ca="1" si="10"/>
        <v>0</v>
      </c>
      <c r="N84" s="236">
        <f t="shared" ca="1" si="10"/>
        <v>0</v>
      </c>
      <c r="O84" s="236">
        <f t="shared" ca="1" si="10"/>
        <v>0</v>
      </c>
      <c r="P84" s="236">
        <f t="shared" ca="1" si="10"/>
        <v>0</v>
      </c>
      <c r="Q84" s="236">
        <f t="shared" ca="1" si="10"/>
        <v>0</v>
      </c>
      <c r="R84" s="236">
        <f t="shared" ca="1" si="10"/>
        <v>0</v>
      </c>
      <c r="S84" s="236">
        <f t="shared" ca="1" si="9"/>
        <v>0</v>
      </c>
      <c r="T84" s="236">
        <f t="shared" ca="1" si="9"/>
        <v>0</v>
      </c>
      <c r="U84" s="236">
        <f t="shared" ca="1" si="8"/>
        <v>0</v>
      </c>
      <c r="V84" s="236">
        <f t="shared" ca="1" si="8"/>
        <v>0</v>
      </c>
      <c r="W84" s="236">
        <f t="shared" ca="1" si="8"/>
        <v>0</v>
      </c>
      <c r="X84" s="236">
        <f t="shared" ca="1" si="8"/>
        <v>0</v>
      </c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  <c r="CJ84" s="48"/>
      <c r="CK84" s="48"/>
      <c r="CL84" s="48"/>
      <c r="CM84" s="48"/>
      <c r="CN84" s="48"/>
      <c r="CO84" s="48"/>
    </row>
    <row r="85" spans="3:93" ht="15.75" hidden="1" thickBot="1" x14ac:dyDescent="0.3">
      <c r="C85" s="4">
        <f t="shared" ca="1" si="10"/>
        <v>0</v>
      </c>
      <c r="D85" s="236">
        <f t="shared" ca="1" si="10"/>
        <v>0</v>
      </c>
      <c r="E85" s="236">
        <f t="shared" ca="1" si="10"/>
        <v>0</v>
      </c>
      <c r="F85" s="236">
        <f t="shared" ca="1" si="10"/>
        <v>0</v>
      </c>
      <c r="G85" s="236">
        <f t="shared" ca="1" si="10"/>
        <v>0</v>
      </c>
      <c r="H85" s="236">
        <f t="shared" ca="1" si="10"/>
        <v>0</v>
      </c>
      <c r="I85" s="236">
        <f t="shared" ca="1" si="10"/>
        <v>0</v>
      </c>
      <c r="J85" s="236">
        <f t="shared" ca="1" si="10"/>
        <v>0</v>
      </c>
      <c r="K85" s="236">
        <f t="shared" ca="1" si="10"/>
        <v>0</v>
      </c>
      <c r="L85" s="236">
        <f t="shared" ca="1" si="10"/>
        <v>0</v>
      </c>
      <c r="M85" s="236">
        <f t="shared" ca="1" si="10"/>
        <v>0</v>
      </c>
      <c r="N85" s="236">
        <f t="shared" ca="1" si="10"/>
        <v>0</v>
      </c>
      <c r="O85" s="236">
        <f t="shared" ca="1" si="10"/>
        <v>0</v>
      </c>
      <c r="P85" s="236">
        <f t="shared" ca="1" si="10"/>
        <v>0</v>
      </c>
      <c r="Q85" s="236">
        <f t="shared" ca="1" si="10"/>
        <v>0</v>
      </c>
      <c r="R85" s="236">
        <f t="shared" ca="1" si="10"/>
        <v>0</v>
      </c>
      <c r="S85" s="236">
        <f t="shared" ca="1" si="9"/>
        <v>0</v>
      </c>
      <c r="T85" s="236">
        <f t="shared" ca="1" si="9"/>
        <v>0</v>
      </c>
      <c r="U85" s="236">
        <f t="shared" ca="1" si="8"/>
        <v>0</v>
      </c>
      <c r="V85" s="236">
        <f t="shared" ca="1" si="8"/>
        <v>0</v>
      </c>
      <c r="W85" s="236">
        <f t="shared" ca="1" si="8"/>
        <v>0</v>
      </c>
      <c r="X85" s="236">
        <f t="shared" ca="1" si="8"/>
        <v>0</v>
      </c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  <c r="CJ85" s="48"/>
      <c r="CK85" s="48"/>
      <c r="CL85" s="48"/>
      <c r="CM85" s="48"/>
      <c r="CN85" s="48"/>
      <c r="CO85" s="48"/>
    </row>
    <row r="86" spans="3:93" ht="15.75" hidden="1" thickBot="1" x14ac:dyDescent="0.3">
      <c r="C86" s="4">
        <f t="shared" ca="1" si="10"/>
        <v>0</v>
      </c>
      <c r="D86" s="236">
        <f t="shared" ca="1" si="10"/>
        <v>0</v>
      </c>
      <c r="E86" s="236">
        <f t="shared" ca="1" si="10"/>
        <v>0</v>
      </c>
      <c r="F86" s="236">
        <f t="shared" ca="1" si="10"/>
        <v>0</v>
      </c>
      <c r="G86" s="236">
        <f t="shared" ca="1" si="10"/>
        <v>0</v>
      </c>
      <c r="H86" s="236">
        <f t="shared" ca="1" si="10"/>
        <v>0</v>
      </c>
      <c r="I86" s="236">
        <f t="shared" ca="1" si="10"/>
        <v>0</v>
      </c>
      <c r="J86" s="236">
        <f t="shared" ca="1" si="10"/>
        <v>0</v>
      </c>
      <c r="K86" s="236">
        <f t="shared" ca="1" si="10"/>
        <v>0</v>
      </c>
      <c r="L86" s="236">
        <f t="shared" ca="1" si="10"/>
        <v>0</v>
      </c>
      <c r="M86" s="236">
        <f t="shared" ca="1" si="10"/>
        <v>0</v>
      </c>
      <c r="N86" s="236">
        <f t="shared" ca="1" si="10"/>
        <v>0</v>
      </c>
      <c r="O86" s="236">
        <f t="shared" ca="1" si="10"/>
        <v>0</v>
      </c>
      <c r="P86" s="236">
        <f t="shared" ca="1" si="10"/>
        <v>0</v>
      </c>
      <c r="Q86" s="236">
        <f t="shared" ca="1" si="10"/>
        <v>0</v>
      </c>
      <c r="R86" s="236">
        <f t="shared" ca="1" si="10"/>
        <v>0</v>
      </c>
      <c r="S86" s="236">
        <f t="shared" ca="1" si="9"/>
        <v>0</v>
      </c>
      <c r="T86" s="236">
        <f t="shared" ca="1" si="9"/>
        <v>0</v>
      </c>
      <c r="U86" s="236">
        <f t="shared" ca="1" si="8"/>
        <v>0</v>
      </c>
      <c r="V86" s="236">
        <f t="shared" ca="1" si="8"/>
        <v>0</v>
      </c>
      <c r="W86" s="236">
        <f t="shared" ca="1" si="8"/>
        <v>0</v>
      </c>
      <c r="X86" s="236">
        <f t="shared" ca="1" si="8"/>
        <v>0</v>
      </c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  <c r="CJ86" s="48"/>
      <c r="CK86" s="48"/>
      <c r="CL86" s="48"/>
      <c r="CM86" s="48"/>
      <c r="CN86" s="48"/>
      <c r="CO86" s="48"/>
    </row>
    <row r="87" spans="3:93" ht="15.75" hidden="1" thickBot="1" x14ac:dyDescent="0.3">
      <c r="C87" s="4">
        <f t="shared" ca="1" si="10"/>
        <v>0</v>
      </c>
      <c r="D87" s="236">
        <f t="shared" ca="1" si="10"/>
        <v>0</v>
      </c>
      <c r="E87" s="236">
        <f t="shared" ca="1" si="10"/>
        <v>0</v>
      </c>
      <c r="F87" s="236">
        <f t="shared" ca="1" si="10"/>
        <v>0</v>
      </c>
      <c r="G87" s="236">
        <f t="shared" ca="1" si="10"/>
        <v>0</v>
      </c>
      <c r="H87" s="236">
        <f t="shared" ca="1" si="10"/>
        <v>0</v>
      </c>
      <c r="I87" s="236">
        <f t="shared" ca="1" si="10"/>
        <v>0</v>
      </c>
      <c r="J87" s="236">
        <f t="shared" ca="1" si="10"/>
        <v>0</v>
      </c>
      <c r="K87" s="236">
        <f t="shared" ca="1" si="10"/>
        <v>0</v>
      </c>
      <c r="L87" s="236">
        <f t="shared" ca="1" si="10"/>
        <v>0</v>
      </c>
      <c r="M87" s="236">
        <f t="shared" ca="1" si="10"/>
        <v>0</v>
      </c>
      <c r="N87" s="236">
        <f t="shared" ca="1" si="10"/>
        <v>0</v>
      </c>
      <c r="O87" s="236">
        <f t="shared" ca="1" si="10"/>
        <v>0</v>
      </c>
      <c r="P87" s="236">
        <f t="shared" ca="1" si="10"/>
        <v>0</v>
      </c>
      <c r="Q87" s="236">
        <f t="shared" ca="1" si="10"/>
        <v>0</v>
      </c>
      <c r="R87" s="236">
        <f t="shared" ca="1" si="10"/>
        <v>0</v>
      </c>
      <c r="S87" s="236">
        <f t="shared" ca="1" si="9"/>
        <v>0</v>
      </c>
      <c r="T87" s="236">
        <f t="shared" ca="1" si="9"/>
        <v>0</v>
      </c>
      <c r="U87" s="236">
        <f t="shared" ca="1" si="8"/>
        <v>0</v>
      </c>
      <c r="V87" s="236">
        <f t="shared" ca="1" si="8"/>
        <v>0</v>
      </c>
      <c r="W87" s="236">
        <f t="shared" ca="1" si="8"/>
        <v>0</v>
      </c>
      <c r="X87" s="236">
        <f t="shared" ca="1" si="8"/>
        <v>0</v>
      </c>
      <c r="Z87" s="51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52"/>
      <c r="AW87" s="51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52"/>
      <c r="BT87" s="51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52"/>
    </row>
    <row r="88" spans="3:93" ht="15.75" hidden="1" thickBot="1" x14ac:dyDescent="0.3">
      <c r="C88" s="4">
        <f t="shared" ca="1" si="10"/>
        <v>0</v>
      </c>
      <c r="D88" s="236">
        <f t="shared" ca="1" si="10"/>
        <v>0</v>
      </c>
      <c r="E88" s="236">
        <f t="shared" ca="1" si="10"/>
        <v>0</v>
      </c>
      <c r="F88" s="236">
        <f t="shared" ca="1" si="10"/>
        <v>0</v>
      </c>
      <c r="G88" s="236">
        <f t="shared" ca="1" si="10"/>
        <v>0</v>
      </c>
      <c r="H88" s="236">
        <f t="shared" ca="1" si="10"/>
        <v>0</v>
      </c>
      <c r="I88" s="236">
        <f t="shared" ca="1" si="10"/>
        <v>0</v>
      </c>
      <c r="J88" s="236">
        <f t="shared" ca="1" si="10"/>
        <v>0</v>
      </c>
      <c r="K88" s="236">
        <f t="shared" ca="1" si="10"/>
        <v>0</v>
      </c>
      <c r="L88" s="236">
        <f t="shared" ca="1" si="10"/>
        <v>0</v>
      </c>
      <c r="M88" s="236">
        <f t="shared" ca="1" si="10"/>
        <v>0</v>
      </c>
      <c r="N88" s="236">
        <f t="shared" ca="1" si="10"/>
        <v>0</v>
      </c>
      <c r="O88" s="236">
        <f t="shared" ca="1" si="10"/>
        <v>0</v>
      </c>
      <c r="P88" s="236">
        <f t="shared" ca="1" si="10"/>
        <v>0</v>
      </c>
      <c r="Q88" s="236">
        <f t="shared" ca="1" si="10"/>
        <v>0</v>
      </c>
      <c r="R88" s="236">
        <f t="shared" ca="1" si="10"/>
        <v>0</v>
      </c>
      <c r="S88" s="236">
        <f t="shared" ca="1" si="9"/>
        <v>0</v>
      </c>
      <c r="T88" s="236">
        <f t="shared" ca="1" si="9"/>
        <v>0</v>
      </c>
      <c r="U88" s="236">
        <f t="shared" ca="1" si="8"/>
        <v>0</v>
      </c>
      <c r="V88" s="236">
        <f t="shared" ca="1" si="8"/>
        <v>0</v>
      </c>
      <c r="W88" s="236">
        <f t="shared" ca="1" si="8"/>
        <v>0</v>
      </c>
      <c r="X88" s="236">
        <f t="shared" ca="1" si="8"/>
        <v>0</v>
      </c>
      <c r="Z88" s="53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54"/>
      <c r="AW88" s="53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  <c r="BN88" s="41"/>
      <c r="BO88" s="41"/>
      <c r="BP88" s="41"/>
      <c r="BQ88" s="41"/>
      <c r="BR88" s="54"/>
      <c r="BT88" s="53"/>
      <c r="BU88" s="41"/>
      <c r="BV88" s="41"/>
      <c r="BW88" s="41"/>
      <c r="BX88" s="41"/>
      <c r="BY88" s="41"/>
      <c r="BZ88" s="41"/>
      <c r="CA88" s="41"/>
      <c r="CB88" s="41"/>
      <c r="CC88" s="41"/>
      <c r="CD88" s="41"/>
      <c r="CE88" s="41"/>
      <c r="CF88" s="41"/>
      <c r="CG88" s="41"/>
      <c r="CH88" s="41"/>
      <c r="CI88" s="41"/>
      <c r="CJ88" s="41"/>
      <c r="CK88" s="41"/>
      <c r="CL88" s="41"/>
      <c r="CM88" s="41"/>
      <c r="CN88" s="41"/>
      <c r="CO88" s="54"/>
    </row>
    <row r="89" spans="3:93" ht="15.75" hidden="1" thickBot="1" x14ac:dyDescent="0.3">
      <c r="C89" s="4"/>
      <c r="D89" s="236">
        <f t="shared" ca="1" si="10"/>
        <v>0</v>
      </c>
      <c r="E89" s="236">
        <f t="shared" ca="1" si="10"/>
        <v>0</v>
      </c>
      <c r="F89" s="236">
        <f t="shared" ca="1" si="10"/>
        <v>0</v>
      </c>
      <c r="G89" s="236">
        <f t="shared" ca="1" si="10"/>
        <v>0</v>
      </c>
      <c r="H89" s="236">
        <f t="shared" ca="1" si="10"/>
        <v>0</v>
      </c>
      <c r="I89" s="236">
        <f t="shared" ca="1" si="10"/>
        <v>0</v>
      </c>
      <c r="J89" s="236">
        <f t="shared" ca="1" si="10"/>
        <v>0</v>
      </c>
      <c r="K89" s="236">
        <f t="shared" ca="1" si="10"/>
        <v>0</v>
      </c>
      <c r="L89" s="236">
        <f t="shared" ca="1" si="10"/>
        <v>0</v>
      </c>
      <c r="M89" s="236">
        <f t="shared" ca="1" si="10"/>
        <v>0</v>
      </c>
      <c r="N89" s="236">
        <f t="shared" ca="1" si="10"/>
        <v>0</v>
      </c>
      <c r="O89" s="236">
        <f t="shared" ca="1" si="10"/>
        <v>0</v>
      </c>
      <c r="P89" s="236">
        <f t="shared" ca="1" si="10"/>
        <v>0</v>
      </c>
      <c r="Q89" s="236">
        <f t="shared" ca="1" si="10"/>
        <v>0</v>
      </c>
      <c r="R89" s="236">
        <f t="shared" ca="1" si="10"/>
        <v>0</v>
      </c>
      <c r="S89" s="236">
        <f t="shared" ca="1" si="9"/>
        <v>0</v>
      </c>
      <c r="T89" s="236">
        <f t="shared" ca="1" si="9"/>
        <v>0</v>
      </c>
      <c r="U89" s="236">
        <f t="shared" ca="1" si="8"/>
        <v>0</v>
      </c>
      <c r="V89" s="236">
        <f t="shared" ca="1" si="8"/>
        <v>0</v>
      </c>
      <c r="W89" s="236">
        <f t="shared" ca="1" si="8"/>
        <v>0</v>
      </c>
      <c r="X89" s="236">
        <f t="shared" ca="1" si="8"/>
        <v>0</v>
      </c>
      <c r="Z89" s="51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52"/>
      <c r="AW89" s="51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52"/>
      <c r="BT89" s="51"/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  <c r="CH89" s="37"/>
      <c r="CI89" s="37"/>
      <c r="CJ89" s="37"/>
      <c r="CK89" s="37"/>
      <c r="CL89" s="37"/>
      <c r="CM89" s="37"/>
      <c r="CN89" s="37"/>
      <c r="CO89" s="52"/>
    </row>
    <row r="90" spans="3:93" ht="15.75" hidden="1" thickBot="1" x14ac:dyDescent="0.3">
      <c r="C90" s="4">
        <f t="shared" ca="1" si="10"/>
        <v>0</v>
      </c>
      <c r="D90" s="236">
        <f t="shared" ca="1" si="10"/>
        <v>0</v>
      </c>
      <c r="E90" s="236">
        <f t="shared" ca="1" si="10"/>
        <v>0</v>
      </c>
      <c r="F90" s="236">
        <f t="shared" ca="1" si="10"/>
        <v>0</v>
      </c>
      <c r="G90" s="236">
        <f t="shared" ca="1" si="10"/>
        <v>0</v>
      </c>
      <c r="H90" s="236">
        <f t="shared" ca="1" si="10"/>
        <v>0</v>
      </c>
      <c r="I90" s="236">
        <f t="shared" ca="1" si="10"/>
        <v>0</v>
      </c>
      <c r="J90" s="236">
        <f t="shared" ca="1" si="10"/>
        <v>0</v>
      </c>
      <c r="K90" s="236">
        <f t="shared" ca="1" si="10"/>
        <v>0</v>
      </c>
      <c r="L90" s="236">
        <f t="shared" ca="1" si="10"/>
        <v>0</v>
      </c>
      <c r="M90" s="236">
        <f t="shared" ca="1" si="10"/>
        <v>0</v>
      </c>
      <c r="N90" s="236">
        <f t="shared" ca="1" si="10"/>
        <v>0</v>
      </c>
      <c r="O90" s="236">
        <f t="shared" ca="1" si="10"/>
        <v>0</v>
      </c>
      <c r="P90" s="236">
        <f t="shared" ca="1" si="10"/>
        <v>0</v>
      </c>
      <c r="Q90" s="236">
        <f t="shared" ca="1" si="10"/>
        <v>0</v>
      </c>
      <c r="R90" s="236">
        <f t="shared" ca="1" si="10"/>
        <v>0</v>
      </c>
      <c r="S90" s="236">
        <f t="shared" ca="1" si="9"/>
        <v>0</v>
      </c>
      <c r="T90" s="236">
        <f t="shared" ca="1" si="9"/>
        <v>0</v>
      </c>
      <c r="U90" s="236">
        <f t="shared" ca="1" si="8"/>
        <v>0</v>
      </c>
      <c r="V90" s="236">
        <f t="shared" ca="1" si="8"/>
        <v>0</v>
      </c>
      <c r="W90" s="236">
        <f t="shared" ca="1" si="8"/>
        <v>0</v>
      </c>
      <c r="X90" s="236">
        <f t="shared" ca="1" si="8"/>
        <v>0</v>
      </c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  <c r="CJ90" s="48"/>
      <c r="CK90" s="48"/>
      <c r="CL90" s="48"/>
      <c r="CM90" s="48"/>
      <c r="CN90" s="48"/>
      <c r="CO90" s="48"/>
    </row>
    <row r="91" spans="3:93" ht="15.75" hidden="1" thickBot="1" x14ac:dyDescent="0.3">
      <c r="C91" s="4">
        <f t="shared" ref="C91:R106" ca="1" si="11">OFFSET(Z91,0,$A$1,1,1)</f>
        <v>0</v>
      </c>
      <c r="D91" s="236">
        <f t="shared" ca="1" si="11"/>
        <v>0</v>
      </c>
      <c r="E91" s="236">
        <f t="shared" ca="1" si="11"/>
        <v>0</v>
      </c>
      <c r="F91" s="236">
        <f t="shared" ca="1" si="11"/>
        <v>0</v>
      </c>
      <c r="G91" s="236">
        <f t="shared" ca="1" si="11"/>
        <v>0</v>
      </c>
      <c r="H91" s="236">
        <f t="shared" ca="1" si="11"/>
        <v>0</v>
      </c>
      <c r="I91" s="236">
        <f t="shared" ca="1" si="11"/>
        <v>0</v>
      </c>
      <c r="J91" s="236">
        <f t="shared" ca="1" si="11"/>
        <v>0</v>
      </c>
      <c r="K91" s="236">
        <f t="shared" ca="1" si="11"/>
        <v>0</v>
      </c>
      <c r="L91" s="236">
        <f t="shared" ca="1" si="11"/>
        <v>0</v>
      </c>
      <c r="M91" s="236">
        <f t="shared" ca="1" si="11"/>
        <v>0</v>
      </c>
      <c r="N91" s="236">
        <f t="shared" ca="1" si="11"/>
        <v>0</v>
      </c>
      <c r="O91" s="236">
        <f t="shared" ca="1" si="11"/>
        <v>0</v>
      </c>
      <c r="P91" s="236">
        <f t="shared" ca="1" si="11"/>
        <v>0</v>
      </c>
      <c r="Q91" s="236">
        <f t="shared" ca="1" si="11"/>
        <v>0</v>
      </c>
      <c r="R91" s="236">
        <f t="shared" ca="1" si="11"/>
        <v>0</v>
      </c>
      <c r="S91" s="236">
        <f t="shared" ca="1" si="9"/>
        <v>0</v>
      </c>
      <c r="T91" s="236">
        <f t="shared" ca="1" si="9"/>
        <v>0</v>
      </c>
      <c r="U91" s="236">
        <f t="shared" ca="1" si="8"/>
        <v>0</v>
      </c>
      <c r="V91" s="236">
        <f t="shared" ca="1" si="8"/>
        <v>0</v>
      </c>
      <c r="W91" s="236">
        <f t="shared" ca="1" si="8"/>
        <v>0</v>
      </c>
      <c r="X91" s="236">
        <f t="shared" ca="1" si="8"/>
        <v>0</v>
      </c>
      <c r="Z91" s="51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52"/>
      <c r="AW91" s="51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52"/>
      <c r="BT91" s="51"/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  <c r="CH91" s="37"/>
      <c r="CI91" s="37"/>
      <c r="CJ91" s="37"/>
      <c r="CK91" s="37"/>
      <c r="CL91" s="37"/>
      <c r="CM91" s="37"/>
      <c r="CN91" s="37"/>
      <c r="CO91" s="52"/>
    </row>
    <row r="92" spans="3:93" ht="15.75" hidden="1" thickBot="1" x14ac:dyDescent="0.3">
      <c r="C92" s="4">
        <f t="shared" ca="1" si="11"/>
        <v>0</v>
      </c>
      <c r="D92" s="236">
        <f t="shared" ca="1" si="11"/>
        <v>0</v>
      </c>
      <c r="E92" s="236">
        <f t="shared" ca="1" si="11"/>
        <v>0</v>
      </c>
      <c r="F92" s="236">
        <f t="shared" ca="1" si="11"/>
        <v>0</v>
      </c>
      <c r="G92" s="236">
        <f t="shared" ca="1" si="11"/>
        <v>0</v>
      </c>
      <c r="H92" s="236">
        <f t="shared" ca="1" si="11"/>
        <v>0</v>
      </c>
      <c r="I92" s="236">
        <f t="shared" ca="1" si="11"/>
        <v>0</v>
      </c>
      <c r="J92" s="236">
        <f t="shared" ca="1" si="11"/>
        <v>0</v>
      </c>
      <c r="K92" s="236">
        <f t="shared" ca="1" si="11"/>
        <v>0</v>
      </c>
      <c r="L92" s="236">
        <f t="shared" ca="1" si="11"/>
        <v>0</v>
      </c>
      <c r="M92" s="236">
        <f t="shared" ca="1" si="11"/>
        <v>0</v>
      </c>
      <c r="N92" s="236">
        <f t="shared" ca="1" si="11"/>
        <v>0</v>
      </c>
      <c r="O92" s="236">
        <f t="shared" ca="1" si="11"/>
        <v>0</v>
      </c>
      <c r="P92" s="236">
        <f t="shared" ca="1" si="11"/>
        <v>0</v>
      </c>
      <c r="Q92" s="236">
        <f t="shared" ca="1" si="11"/>
        <v>0</v>
      </c>
      <c r="R92" s="236">
        <f t="shared" ca="1" si="11"/>
        <v>0</v>
      </c>
      <c r="S92" s="236">
        <f t="shared" ca="1" si="9"/>
        <v>0</v>
      </c>
      <c r="T92" s="236">
        <f t="shared" ca="1" si="9"/>
        <v>0</v>
      </c>
      <c r="U92" s="236">
        <f t="shared" ca="1" si="8"/>
        <v>0</v>
      </c>
      <c r="V92" s="236">
        <f t="shared" ca="1" si="8"/>
        <v>0</v>
      </c>
      <c r="W92" s="236">
        <f t="shared" ca="1" si="8"/>
        <v>0</v>
      </c>
      <c r="X92" s="236">
        <f t="shared" ca="1" si="8"/>
        <v>0</v>
      </c>
      <c r="Z92" s="48"/>
      <c r="AA92" s="50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W92" s="48"/>
      <c r="AX92" s="50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T92" s="48"/>
      <c r="BU92" s="50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  <c r="CJ92" s="48"/>
      <c r="CK92" s="48"/>
      <c r="CL92" s="48"/>
      <c r="CM92" s="48"/>
      <c r="CN92" s="48"/>
      <c r="CO92" s="48"/>
    </row>
    <row r="93" spans="3:93" ht="15.75" hidden="1" thickBot="1" x14ac:dyDescent="0.3">
      <c r="C93" s="4">
        <f t="shared" ca="1" si="11"/>
        <v>0</v>
      </c>
      <c r="D93" s="236">
        <f t="shared" ca="1" si="11"/>
        <v>0</v>
      </c>
      <c r="E93" s="236">
        <f t="shared" ca="1" si="11"/>
        <v>0</v>
      </c>
      <c r="F93" s="236">
        <f t="shared" ca="1" si="11"/>
        <v>0</v>
      </c>
      <c r="G93" s="236">
        <f t="shared" ca="1" si="11"/>
        <v>0</v>
      </c>
      <c r="H93" s="236">
        <f t="shared" ca="1" si="11"/>
        <v>0</v>
      </c>
      <c r="I93" s="236">
        <f t="shared" ca="1" si="11"/>
        <v>0</v>
      </c>
      <c r="J93" s="236">
        <f t="shared" ca="1" si="11"/>
        <v>0</v>
      </c>
      <c r="K93" s="236">
        <f t="shared" ca="1" si="11"/>
        <v>0</v>
      </c>
      <c r="L93" s="236">
        <f t="shared" ca="1" si="11"/>
        <v>0</v>
      </c>
      <c r="M93" s="236">
        <f t="shared" ca="1" si="11"/>
        <v>0</v>
      </c>
      <c r="N93" s="236">
        <f t="shared" ca="1" si="11"/>
        <v>0</v>
      </c>
      <c r="O93" s="236">
        <f t="shared" ca="1" si="11"/>
        <v>0</v>
      </c>
      <c r="P93" s="236">
        <f t="shared" ca="1" si="11"/>
        <v>0</v>
      </c>
      <c r="Q93" s="236">
        <f t="shared" ca="1" si="11"/>
        <v>0</v>
      </c>
      <c r="R93" s="236">
        <f t="shared" ca="1" si="11"/>
        <v>0</v>
      </c>
      <c r="S93" s="236">
        <f t="shared" ca="1" si="9"/>
        <v>0</v>
      </c>
      <c r="T93" s="236">
        <f t="shared" ca="1" si="9"/>
        <v>0</v>
      </c>
      <c r="U93" s="236">
        <f t="shared" ca="1" si="8"/>
        <v>0</v>
      </c>
      <c r="V93" s="236">
        <f t="shared" ca="1" si="8"/>
        <v>0</v>
      </c>
      <c r="W93" s="236">
        <f t="shared" ca="1" si="8"/>
        <v>0</v>
      </c>
      <c r="X93" s="236">
        <f t="shared" ca="1" si="8"/>
        <v>0</v>
      </c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  <c r="CJ93" s="48"/>
      <c r="CK93" s="48"/>
      <c r="CL93" s="48"/>
      <c r="CM93" s="48"/>
      <c r="CN93" s="48"/>
      <c r="CO93" s="48"/>
    </row>
    <row r="94" spans="3:93" ht="15.75" hidden="1" thickBot="1" x14ac:dyDescent="0.3">
      <c r="C94" s="4">
        <f t="shared" ca="1" si="11"/>
        <v>0</v>
      </c>
      <c r="D94" s="236">
        <f t="shared" ca="1" si="11"/>
        <v>0</v>
      </c>
      <c r="E94" s="236">
        <f t="shared" ca="1" si="11"/>
        <v>0</v>
      </c>
      <c r="F94" s="236">
        <f t="shared" ca="1" si="11"/>
        <v>0</v>
      </c>
      <c r="G94" s="236">
        <f t="shared" ca="1" si="11"/>
        <v>0</v>
      </c>
      <c r="H94" s="236">
        <f t="shared" ca="1" si="11"/>
        <v>0</v>
      </c>
      <c r="I94" s="236">
        <f t="shared" ca="1" si="11"/>
        <v>0</v>
      </c>
      <c r="J94" s="236">
        <f t="shared" ca="1" si="11"/>
        <v>0</v>
      </c>
      <c r="K94" s="236">
        <f t="shared" ca="1" si="11"/>
        <v>0</v>
      </c>
      <c r="L94" s="236">
        <f t="shared" ca="1" si="11"/>
        <v>0</v>
      </c>
      <c r="M94" s="236">
        <f t="shared" ca="1" si="11"/>
        <v>0</v>
      </c>
      <c r="N94" s="236">
        <f t="shared" ca="1" si="11"/>
        <v>0</v>
      </c>
      <c r="O94" s="236">
        <f t="shared" ca="1" si="11"/>
        <v>0</v>
      </c>
      <c r="P94" s="236">
        <f t="shared" ca="1" si="11"/>
        <v>0</v>
      </c>
      <c r="Q94" s="236">
        <f t="shared" ca="1" si="11"/>
        <v>0</v>
      </c>
      <c r="R94" s="236">
        <f t="shared" ca="1" si="11"/>
        <v>0</v>
      </c>
      <c r="S94" s="236">
        <f t="shared" ca="1" si="9"/>
        <v>0</v>
      </c>
      <c r="T94" s="236">
        <f t="shared" ca="1" si="9"/>
        <v>0</v>
      </c>
      <c r="U94" s="236">
        <f t="shared" ca="1" si="8"/>
        <v>0</v>
      </c>
      <c r="V94" s="236">
        <f t="shared" ca="1" si="8"/>
        <v>0</v>
      </c>
      <c r="W94" s="236">
        <f t="shared" ca="1" si="8"/>
        <v>0</v>
      </c>
      <c r="X94" s="236">
        <f t="shared" ca="1" si="8"/>
        <v>0</v>
      </c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  <c r="CJ94" s="48"/>
      <c r="CK94" s="48"/>
      <c r="CL94" s="48"/>
      <c r="CM94" s="48"/>
      <c r="CN94" s="48"/>
      <c r="CO94" s="48"/>
    </row>
    <row r="95" spans="3:93" ht="15.75" hidden="1" thickBot="1" x14ac:dyDescent="0.3">
      <c r="C95" s="4">
        <f t="shared" ca="1" si="11"/>
        <v>0</v>
      </c>
      <c r="D95" s="236">
        <f t="shared" ca="1" si="11"/>
        <v>0</v>
      </c>
      <c r="E95" s="236">
        <f t="shared" ca="1" si="11"/>
        <v>0</v>
      </c>
      <c r="F95" s="236">
        <f t="shared" ca="1" si="11"/>
        <v>0</v>
      </c>
      <c r="G95" s="236">
        <f t="shared" ca="1" si="11"/>
        <v>0</v>
      </c>
      <c r="H95" s="236">
        <f t="shared" ca="1" si="11"/>
        <v>0</v>
      </c>
      <c r="I95" s="236">
        <f t="shared" ca="1" si="11"/>
        <v>0</v>
      </c>
      <c r="J95" s="236">
        <f t="shared" ca="1" si="11"/>
        <v>0</v>
      </c>
      <c r="K95" s="236">
        <f t="shared" ca="1" si="11"/>
        <v>0</v>
      </c>
      <c r="L95" s="236">
        <f t="shared" ca="1" si="11"/>
        <v>0</v>
      </c>
      <c r="M95" s="236">
        <f t="shared" ca="1" si="11"/>
        <v>0</v>
      </c>
      <c r="N95" s="236">
        <f t="shared" ca="1" si="11"/>
        <v>0</v>
      </c>
      <c r="O95" s="236">
        <f t="shared" ca="1" si="11"/>
        <v>0</v>
      </c>
      <c r="P95" s="236">
        <f t="shared" ca="1" si="11"/>
        <v>0</v>
      </c>
      <c r="Q95" s="236">
        <f t="shared" ca="1" si="11"/>
        <v>0</v>
      </c>
      <c r="R95" s="236">
        <f t="shared" ca="1" si="11"/>
        <v>0</v>
      </c>
      <c r="S95" s="236">
        <f t="shared" ca="1" si="9"/>
        <v>0</v>
      </c>
      <c r="T95" s="236">
        <f t="shared" ca="1" si="9"/>
        <v>0</v>
      </c>
      <c r="U95" s="236">
        <f t="shared" ca="1" si="8"/>
        <v>0</v>
      </c>
      <c r="V95" s="236">
        <f t="shared" ca="1" si="8"/>
        <v>0</v>
      </c>
      <c r="W95" s="236">
        <f t="shared" ca="1" si="8"/>
        <v>0</v>
      </c>
      <c r="X95" s="236">
        <f t="shared" ca="1" si="8"/>
        <v>0</v>
      </c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</row>
    <row r="96" spans="3:93" ht="15.75" hidden="1" thickBot="1" x14ac:dyDescent="0.3">
      <c r="C96" s="4">
        <f t="shared" ca="1" si="11"/>
        <v>0</v>
      </c>
      <c r="D96" s="236">
        <f t="shared" ca="1" si="11"/>
        <v>0</v>
      </c>
      <c r="E96" s="236">
        <f t="shared" ca="1" si="11"/>
        <v>0</v>
      </c>
      <c r="F96" s="236">
        <f t="shared" ca="1" si="11"/>
        <v>0</v>
      </c>
      <c r="G96" s="236">
        <f t="shared" ca="1" si="11"/>
        <v>0</v>
      </c>
      <c r="H96" s="236">
        <f t="shared" ca="1" si="11"/>
        <v>0</v>
      </c>
      <c r="I96" s="236">
        <f t="shared" ca="1" si="11"/>
        <v>0</v>
      </c>
      <c r="J96" s="236">
        <f t="shared" ca="1" si="11"/>
        <v>0</v>
      </c>
      <c r="K96" s="236">
        <f t="shared" ca="1" si="11"/>
        <v>0</v>
      </c>
      <c r="L96" s="236">
        <f t="shared" ca="1" si="11"/>
        <v>0</v>
      </c>
      <c r="M96" s="236">
        <f t="shared" ca="1" si="11"/>
        <v>0</v>
      </c>
      <c r="N96" s="236">
        <f t="shared" ca="1" si="11"/>
        <v>0</v>
      </c>
      <c r="O96" s="236">
        <f t="shared" ca="1" si="11"/>
        <v>0</v>
      </c>
      <c r="P96" s="236">
        <f t="shared" ca="1" si="11"/>
        <v>0</v>
      </c>
      <c r="Q96" s="236">
        <f t="shared" ca="1" si="11"/>
        <v>0</v>
      </c>
      <c r="R96" s="236">
        <f t="shared" ca="1" si="11"/>
        <v>0</v>
      </c>
      <c r="S96" s="236">
        <f t="shared" ca="1" si="9"/>
        <v>0</v>
      </c>
      <c r="T96" s="236">
        <f t="shared" ca="1" si="9"/>
        <v>0</v>
      </c>
      <c r="U96" s="236">
        <f t="shared" ca="1" si="8"/>
        <v>0</v>
      </c>
      <c r="V96" s="236">
        <f t="shared" ca="1" si="8"/>
        <v>0</v>
      </c>
      <c r="W96" s="236">
        <f t="shared" ca="1" si="8"/>
        <v>0</v>
      </c>
      <c r="X96" s="236">
        <f t="shared" ca="1" si="8"/>
        <v>0</v>
      </c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  <c r="AT96" s="48"/>
      <c r="AU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  <c r="BR96" s="48"/>
      <c r="BT96" s="48"/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48"/>
      <c r="CF96" s="48"/>
      <c r="CG96" s="48"/>
      <c r="CH96" s="48"/>
      <c r="CI96" s="48"/>
      <c r="CJ96" s="48"/>
      <c r="CK96" s="48"/>
      <c r="CL96" s="48"/>
      <c r="CM96" s="48"/>
      <c r="CN96" s="48"/>
      <c r="CO96" s="48"/>
    </row>
    <row r="97" spans="3:93" ht="15.75" hidden="1" thickBot="1" x14ac:dyDescent="0.3">
      <c r="C97" s="4">
        <f t="shared" ca="1" si="11"/>
        <v>0</v>
      </c>
      <c r="D97" s="236">
        <f t="shared" ca="1" si="11"/>
        <v>0</v>
      </c>
      <c r="E97" s="236">
        <f t="shared" ca="1" si="11"/>
        <v>0</v>
      </c>
      <c r="F97" s="236">
        <f t="shared" ca="1" si="11"/>
        <v>0</v>
      </c>
      <c r="G97" s="236">
        <f t="shared" ca="1" si="11"/>
        <v>0</v>
      </c>
      <c r="H97" s="236">
        <f t="shared" ca="1" si="11"/>
        <v>0</v>
      </c>
      <c r="I97" s="236">
        <f t="shared" ca="1" si="11"/>
        <v>0</v>
      </c>
      <c r="J97" s="236">
        <f t="shared" ca="1" si="11"/>
        <v>0</v>
      </c>
      <c r="K97" s="236">
        <f t="shared" ca="1" si="11"/>
        <v>0</v>
      </c>
      <c r="L97" s="236">
        <f t="shared" ca="1" si="11"/>
        <v>0</v>
      </c>
      <c r="M97" s="236">
        <f t="shared" ca="1" si="11"/>
        <v>0</v>
      </c>
      <c r="N97" s="236">
        <f t="shared" ca="1" si="11"/>
        <v>0</v>
      </c>
      <c r="O97" s="236">
        <f t="shared" ca="1" si="11"/>
        <v>0</v>
      </c>
      <c r="P97" s="236">
        <f t="shared" ca="1" si="11"/>
        <v>0</v>
      </c>
      <c r="Q97" s="236">
        <f t="shared" ca="1" si="11"/>
        <v>0</v>
      </c>
      <c r="R97" s="236">
        <f t="shared" ca="1" si="11"/>
        <v>0</v>
      </c>
      <c r="S97" s="236">
        <f t="shared" ca="1" si="9"/>
        <v>0</v>
      </c>
      <c r="T97" s="236">
        <f t="shared" ca="1" si="9"/>
        <v>0</v>
      </c>
      <c r="U97" s="236">
        <f t="shared" ca="1" si="8"/>
        <v>0</v>
      </c>
      <c r="V97" s="236">
        <f t="shared" ca="1" si="8"/>
        <v>0</v>
      </c>
      <c r="W97" s="236">
        <f t="shared" ca="1" si="8"/>
        <v>0</v>
      </c>
      <c r="X97" s="236">
        <f t="shared" ca="1" si="8"/>
        <v>0</v>
      </c>
      <c r="Z97" s="48"/>
      <c r="AA97" s="50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W97" s="48"/>
      <c r="AX97" s="50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  <c r="BQ97" s="48"/>
      <c r="BR97" s="48"/>
      <c r="BT97" s="48"/>
      <c r="BU97" s="50"/>
      <c r="BV97" s="48"/>
      <c r="BW97" s="48"/>
      <c r="BX97" s="48"/>
      <c r="BY97" s="48"/>
      <c r="BZ97" s="48"/>
      <c r="CA97" s="48"/>
      <c r="CB97" s="48"/>
      <c r="CC97" s="48"/>
      <c r="CD97" s="48"/>
      <c r="CE97" s="48"/>
      <c r="CF97" s="48"/>
      <c r="CG97" s="48"/>
      <c r="CH97" s="48"/>
      <c r="CI97" s="48"/>
      <c r="CJ97" s="48"/>
      <c r="CK97" s="48"/>
      <c r="CL97" s="48"/>
      <c r="CM97" s="48"/>
      <c r="CN97" s="48"/>
      <c r="CO97" s="48"/>
    </row>
    <row r="98" spans="3:93" ht="15.75" hidden="1" thickBot="1" x14ac:dyDescent="0.3">
      <c r="C98" s="4">
        <f t="shared" ca="1" si="11"/>
        <v>0</v>
      </c>
      <c r="D98" s="236">
        <f t="shared" ca="1" si="11"/>
        <v>0</v>
      </c>
      <c r="E98" s="236">
        <f t="shared" ca="1" si="11"/>
        <v>0</v>
      </c>
      <c r="F98" s="236">
        <f t="shared" ca="1" si="11"/>
        <v>0</v>
      </c>
      <c r="G98" s="236">
        <f t="shared" ca="1" si="11"/>
        <v>0</v>
      </c>
      <c r="H98" s="236">
        <f t="shared" ca="1" si="11"/>
        <v>0</v>
      </c>
      <c r="I98" s="236">
        <f t="shared" ca="1" si="11"/>
        <v>0</v>
      </c>
      <c r="J98" s="236">
        <f t="shared" ca="1" si="11"/>
        <v>0</v>
      </c>
      <c r="K98" s="236">
        <f t="shared" ca="1" si="11"/>
        <v>0</v>
      </c>
      <c r="L98" s="236">
        <f t="shared" ca="1" si="11"/>
        <v>0</v>
      </c>
      <c r="M98" s="236">
        <f t="shared" ca="1" si="11"/>
        <v>0</v>
      </c>
      <c r="N98" s="236">
        <f t="shared" ca="1" si="11"/>
        <v>0</v>
      </c>
      <c r="O98" s="236">
        <f t="shared" ca="1" si="11"/>
        <v>0</v>
      </c>
      <c r="P98" s="236">
        <f t="shared" ca="1" si="11"/>
        <v>0</v>
      </c>
      <c r="Q98" s="236">
        <f t="shared" ca="1" si="11"/>
        <v>0</v>
      </c>
      <c r="R98" s="236">
        <f t="shared" ca="1" si="11"/>
        <v>0</v>
      </c>
      <c r="S98" s="236">
        <f t="shared" ca="1" si="9"/>
        <v>0</v>
      </c>
      <c r="T98" s="236">
        <f t="shared" ca="1" si="9"/>
        <v>0</v>
      </c>
      <c r="U98" s="236">
        <f t="shared" ca="1" si="8"/>
        <v>0</v>
      </c>
      <c r="V98" s="236">
        <f t="shared" ca="1" si="8"/>
        <v>0</v>
      </c>
      <c r="W98" s="236">
        <f t="shared" ca="1" si="8"/>
        <v>0</v>
      </c>
      <c r="X98" s="236">
        <f t="shared" ca="1" si="8"/>
        <v>0</v>
      </c>
      <c r="Z98" s="48"/>
      <c r="AA98" s="50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W98" s="48"/>
      <c r="AX98" s="50"/>
      <c r="AY98" s="48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T98" s="48"/>
      <c r="BU98" s="50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  <c r="CJ98" s="48"/>
      <c r="CK98" s="48"/>
      <c r="CL98" s="48"/>
      <c r="CM98" s="48"/>
      <c r="CN98" s="48"/>
      <c r="CO98" s="48"/>
    </row>
    <row r="99" spans="3:93" ht="15.75" hidden="1" thickBot="1" x14ac:dyDescent="0.3">
      <c r="C99" s="4">
        <f t="shared" ca="1" si="11"/>
        <v>0</v>
      </c>
      <c r="D99" s="236">
        <f t="shared" ca="1" si="11"/>
        <v>0</v>
      </c>
      <c r="E99" s="236">
        <f t="shared" ca="1" si="11"/>
        <v>0</v>
      </c>
      <c r="F99" s="236">
        <f t="shared" ca="1" si="11"/>
        <v>0</v>
      </c>
      <c r="G99" s="236">
        <f t="shared" ca="1" si="11"/>
        <v>0</v>
      </c>
      <c r="H99" s="236">
        <f t="shared" ca="1" si="11"/>
        <v>0</v>
      </c>
      <c r="I99" s="236">
        <f t="shared" ca="1" si="11"/>
        <v>0</v>
      </c>
      <c r="J99" s="236">
        <f t="shared" ca="1" si="11"/>
        <v>0</v>
      </c>
      <c r="K99" s="236">
        <f t="shared" ca="1" si="11"/>
        <v>0</v>
      </c>
      <c r="L99" s="236">
        <f t="shared" ca="1" si="11"/>
        <v>0</v>
      </c>
      <c r="M99" s="236">
        <f t="shared" ca="1" si="11"/>
        <v>0</v>
      </c>
      <c r="N99" s="236">
        <f t="shared" ca="1" si="11"/>
        <v>0</v>
      </c>
      <c r="O99" s="236">
        <f t="shared" ca="1" si="11"/>
        <v>0</v>
      </c>
      <c r="P99" s="236">
        <f t="shared" ca="1" si="11"/>
        <v>0</v>
      </c>
      <c r="Q99" s="236">
        <f t="shared" ca="1" si="11"/>
        <v>0</v>
      </c>
      <c r="R99" s="236">
        <f t="shared" ca="1" si="11"/>
        <v>0</v>
      </c>
      <c r="S99" s="236">
        <f t="shared" ca="1" si="9"/>
        <v>0</v>
      </c>
      <c r="T99" s="236">
        <f t="shared" ca="1" si="9"/>
        <v>0</v>
      </c>
      <c r="U99" s="236">
        <f t="shared" ca="1" si="8"/>
        <v>0</v>
      </c>
      <c r="V99" s="236">
        <f t="shared" ca="1" si="8"/>
        <v>0</v>
      </c>
      <c r="W99" s="236">
        <f t="shared" ca="1" si="8"/>
        <v>0</v>
      </c>
      <c r="X99" s="236">
        <f t="shared" ca="1" si="8"/>
        <v>0</v>
      </c>
      <c r="Z99" s="51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52"/>
      <c r="AW99" s="51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52"/>
      <c r="BT99" s="51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52"/>
    </row>
    <row r="100" spans="3:93" ht="15.75" hidden="1" thickBot="1" x14ac:dyDescent="0.3">
      <c r="C100" s="4">
        <f t="shared" ca="1" si="11"/>
        <v>0</v>
      </c>
      <c r="D100" s="236">
        <f t="shared" ca="1" si="11"/>
        <v>0</v>
      </c>
      <c r="E100" s="236">
        <f t="shared" ca="1" si="11"/>
        <v>0</v>
      </c>
      <c r="F100" s="236">
        <f t="shared" ca="1" si="11"/>
        <v>0</v>
      </c>
      <c r="G100" s="236">
        <f t="shared" ca="1" si="11"/>
        <v>0</v>
      </c>
      <c r="H100" s="236">
        <f t="shared" ca="1" si="11"/>
        <v>0</v>
      </c>
      <c r="I100" s="236">
        <f t="shared" ca="1" si="11"/>
        <v>0</v>
      </c>
      <c r="J100" s="236">
        <f t="shared" ca="1" si="11"/>
        <v>0</v>
      </c>
      <c r="K100" s="236">
        <f t="shared" ca="1" si="11"/>
        <v>0</v>
      </c>
      <c r="L100" s="236">
        <f t="shared" ca="1" si="11"/>
        <v>0</v>
      </c>
      <c r="M100" s="236">
        <f t="shared" ca="1" si="11"/>
        <v>0</v>
      </c>
      <c r="N100" s="236">
        <f t="shared" ca="1" si="11"/>
        <v>0</v>
      </c>
      <c r="O100" s="236">
        <f t="shared" ca="1" si="11"/>
        <v>0</v>
      </c>
      <c r="P100" s="236">
        <f t="shared" ca="1" si="11"/>
        <v>0</v>
      </c>
      <c r="Q100" s="236">
        <f t="shared" ca="1" si="11"/>
        <v>0</v>
      </c>
      <c r="R100" s="236">
        <f t="shared" ca="1" si="11"/>
        <v>0</v>
      </c>
      <c r="S100" s="236">
        <f t="shared" ca="1" si="9"/>
        <v>0</v>
      </c>
      <c r="T100" s="236">
        <f t="shared" ca="1" si="9"/>
        <v>0</v>
      </c>
      <c r="U100" s="236">
        <f t="shared" ca="1" si="8"/>
        <v>0</v>
      </c>
      <c r="V100" s="236">
        <f t="shared" ca="1" si="8"/>
        <v>0</v>
      </c>
      <c r="W100" s="236">
        <f t="shared" ca="1" si="8"/>
        <v>0</v>
      </c>
      <c r="X100" s="236">
        <f t="shared" ca="1" si="8"/>
        <v>0</v>
      </c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  <c r="CJ100" s="48"/>
      <c r="CK100" s="48"/>
      <c r="CL100" s="48"/>
      <c r="CM100" s="48"/>
      <c r="CN100" s="48"/>
      <c r="CO100" s="48"/>
    </row>
    <row r="101" spans="3:93" ht="15.75" hidden="1" thickBot="1" x14ac:dyDescent="0.3">
      <c r="C101" s="4">
        <f t="shared" ca="1" si="11"/>
        <v>0</v>
      </c>
      <c r="D101" s="236">
        <f t="shared" ca="1" si="11"/>
        <v>0</v>
      </c>
      <c r="E101" s="236">
        <f t="shared" ca="1" si="11"/>
        <v>0</v>
      </c>
      <c r="F101" s="236">
        <f t="shared" ca="1" si="11"/>
        <v>0</v>
      </c>
      <c r="G101" s="236">
        <f t="shared" ca="1" si="11"/>
        <v>0</v>
      </c>
      <c r="H101" s="236">
        <f t="shared" ca="1" si="11"/>
        <v>0</v>
      </c>
      <c r="I101" s="236">
        <f t="shared" ca="1" si="11"/>
        <v>0</v>
      </c>
      <c r="J101" s="236">
        <f t="shared" ca="1" si="11"/>
        <v>0</v>
      </c>
      <c r="K101" s="236">
        <f t="shared" ca="1" si="11"/>
        <v>0</v>
      </c>
      <c r="L101" s="236">
        <f t="shared" ca="1" si="11"/>
        <v>0</v>
      </c>
      <c r="M101" s="236">
        <f t="shared" ca="1" si="11"/>
        <v>0</v>
      </c>
      <c r="N101" s="236">
        <f t="shared" ca="1" si="11"/>
        <v>0</v>
      </c>
      <c r="O101" s="236">
        <f t="shared" ca="1" si="11"/>
        <v>0</v>
      </c>
      <c r="P101" s="236">
        <f t="shared" ca="1" si="11"/>
        <v>0</v>
      </c>
      <c r="Q101" s="236">
        <f t="shared" ca="1" si="11"/>
        <v>0</v>
      </c>
      <c r="R101" s="236">
        <f t="shared" ca="1" si="11"/>
        <v>0</v>
      </c>
      <c r="S101" s="236">
        <f t="shared" ca="1" si="9"/>
        <v>0</v>
      </c>
      <c r="T101" s="236">
        <f t="shared" ca="1" si="9"/>
        <v>0</v>
      </c>
      <c r="U101" s="236">
        <f t="shared" ca="1" si="8"/>
        <v>0</v>
      </c>
      <c r="V101" s="236">
        <f t="shared" ca="1" si="8"/>
        <v>0</v>
      </c>
      <c r="W101" s="236">
        <f t="shared" ca="1" si="8"/>
        <v>0</v>
      </c>
      <c r="X101" s="236">
        <f t="shared" ca="1" si="8"/>
        <v>0</v>
      </c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W101" s="48"/>
      <c r="AX101" s="48"/>
      <c r="AY101" s="48"/>
      <c r="AZ101" s="48"/>
      <c r="BA101" s="48"/>
      <c r="BB101" s="48"/>
      <c r="BC101" s="48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48"/>
      <c r="BR101" s="48"/>
      <c r="BT101" s="48"/>
      <c r="BU101" s="48"/>
      <c r="BV101" s="48"/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  <c r="CJ101" s="48"/>
      <c r="CK101" s="48"/>
      <c r="CL101" s="48"/>
      <c r="CM101" s="48"/>
      <c r="CN101" s="48"/>
      <c r="CO101" s="48"/>
    </row>
    <row r="102" spans="3:93" ht="15.75" hidden="1" thickBot="1" x14ac:dyDescent="0.3">
      <c r="C102" s="4">
        <f t="shared" ca="1" si="11"/>
        <v>0</v>
      </c>
      <c r="D102" s="236">
        <f t="shared" ca="1" si="11"/>
        <v>0</v>
      </c>
      <c r="E102" s="236">
        <f t="shared" ca="1" si="11"/>
        <v>0</v>
      </c>
      <c r="F102" s="236">
        <f t="shared" ca="1" si="11"/>
        <v>0</v>
      </c>
      <c r="G102" s="236">
        <f t="shared" ca="1" si="11"/>
        <v>0</v>
      </c>
      <c r="H102" s="236">
        <f t="shared" ca="1" si="11"/>
        <v>0</v>
      </c>
      <c r="I102" s="236">
        <f t="shared" ca="1" si="11"/>
        <v>0</v>
      </c>
      <c r="J102" s="236">
        <f t="shared" ca="1" si="11"/>
        <v>0</v>
      </c>
      <c r="K102" s="236">
        <f t="shared" ca="1" si="11"/>
        <v>0</v>
      </c>
      <c r="L102" s="236">
        <f t="shared" ca="1" si="11"/>
        <v>0</v>
      </c>
      <c r="M102" s="236">
        <f t="shared" ca="1" si="11"/>
        <v>0</v>
      </c>
      <c r="N102" s="236">
        <f t="shared" ca="1" si="11"/>
        <v>0</v>
      </c>
      <c r="O102" s="236">
        <f t="shared" ca="1" si="11"/>
        <v>0</v>
      </c>
      <c r="P102" s="236">
        <f t="shared" ca="1" si="11"/>
        <v>0</v>
      </c>
      <c r="Q102" s="236">
        <f t="shared" ca="1" si="11"/>
        <v>0</v>
      </c>
      <c r="R102" s="236">
        <f t="shared" ca="1" si="11"/>
        <v>0</v>
      </c>
      <c r="S102" s="236">
        <f t="shared" ca="1" si="9"/>
        <v>0</v>
      </c>
      <c r="T102" s="236">
        <f t="shared" ca="1" si="9"/>
        <v>0</v>
      </c>
      <c r="U102" s="236">
        <f t="shared" ca="1" si="8"/>
        <v>0</v>
      </c>
      <c r="V102" s="236">
        <f t="shared" ca="1" si="8"/>
        <v>0</v>
      </c>
      <c r="W102" s="236">
        <f t="shared" ca="1" si="8"/>
        <v>0</v>
      </c>
      <c r="X102" s="236">
        <f t="shared" ca="1" si="8"/>
        <v>0</v>
      </c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W102" s="48"/>
      <c r="AX102" s="48"/>
      <c r="AY102" s="48"/>
      <c r="AZ102" s="48"/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/>
      <c r="BQ102" s="48"/>
      <c r="BR102" s="48"/>
      <c r="BT102" s="48"/>
      <c r="BU102" s="48"/>
      <c r="BV102" s="48"/>
      <c r="BW102" s="48"/>
      <c r="BX102" s="48"/>
      <c r="BY102" s="48"/>
      <c r="BZ102" s="48"/>
      <c r="CA102" s="48"/>
      <c r="CB102" s="48"/>
      <c r="CC102" s="48"/>
      <c r="CD102" s="48"/>
      <c r="CE102" s="48"/>
      <c r="CF102" s="48"/>
      <c r="CG102" s="48"/>
      <c r="CH102" s="48"/>
      <c r="CI102" s="48"/>
      <c r="CJ102" s="48"/>
      <c r="CK102" s="48"/>
      <c r="CL102" s="48"/>
      <c r="CM102" s="48"/>
      <c r="CN102" s="48"/>
      <c r="CO102" s="48"/>
    </row>
    <row r="103" spans="3:93" ht="15.75" hidden="1" thickBot="1" x14ac:dyDescent="0.3">
      <c r="C103" s="4">
        <f t="shared" ca="1" si="11"/>
        <v>0</v>
      </c>
      <c r="D103" s="236">
        <f t="shared" ca="1" si="11"/>
        <v>0</v>
      </c>
      <c r="E103" s="236">
        <f t="shared" ca="1" si="11"/>
        <v>0</v>
      </c>
      <c r="F103" s="236">
        <f t="shared" ca="1" si="11"/>
        <v>0</v>
      </c>
      <c r="G103" s="236">
        <f t="shared" ca="1" si="11"/>
        <v>0</v>
      </c>
      <c r="H103" s="236">
        <f t="shared" ca="1" si="11"/>
        <v>0</v>
      </c>
      <c r="I103" s="236">
        <f t="shared" ca="1" si="11"/>
        <v>0</v>
      </c>
      <c r="J103" s="236">
        <f t="shared" ca="1" si="11"/>
        <v>0</v>
      </c>
      <c r="K103" s="236">
        <f t="shared" ca="1" si="11"/>
        <v>0</v>
      </c>
      <c r="L103" s="236">
        <f t="shared" ca="1" si="11"/>
        <v>0</v>
      </c>
      <c r="M103" s="236">
        <f t="shared" ca="1" si="11"/>
        <v>0</v>
      </c>
      <c r="N103" s="236">
        <f t="shared" ca="1" si="11"/>
        <v>0</v>
      </c>
      <c r="O103" s="236">
        <f t="shared" ca="1" si="11"/>
        <v>0</v>
      </c>
      <c r="P103" s="236">
        <f t="shared" ca="1" si="11"/>
        <v>0</v>
      </c>
      <c r="Q103" s="236">
        <f t="shared" ca="1" si="11"/>
        <v>0</v>
      </c>
      <c r="R103" s="236">
        <f t="shared" ca="1" si="11"/>
        <v>0</v>
      </c>
      <c r="S103" s="236">
        <f t="shared" ca="1" si="9"/>
        <v>0</v>
      </c>
      <c r="T103" s="236">
        <f t="shared" ca="1" si="9"/>
        <v>0</v>
      </c>
      <c r="U103" s="236">
        <f t="shared" ca="1" si="8"/>
        <v>0</v>
      </c>
      <c r="V103" s="236">
        <f t="shared" ca="1" si="8"/>
        <v>0</v>
      </c>
      <c r="W103" s="236">
        <f t="shared" ca="1" si="8"/>
        <v>0</v>
      </c>
      <c r="X103" s="236">
        <f t="shared" ca="1" si="8"/>
        <v>0</v>
      </c>
      <c r="Z103" s="51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52"/>
      <c r="AW103" s="51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52"/>
      <c r="BT103" s="51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52"/>
    </row>
    <row r="104" spans="3:93" ht="15.75" hidden="1" thickBot="1" x14ac:dyDescent="0.3">
      <c r="C104" s="4">
        <f t="shared" ca="1" si="11"/>
        <v>0</v>
      </c>
      <c r="D104" s="236">
        <f t="shared" ca="1" si="11"/>
        <v>0</v>
      </c>
      <c r="E104" s="236">
        <f t="shared" ca="1" si="11"/>
        <v>0</v>
      </c>
      <c r="F104" s="236">
        <f t="shared" ca="1" si="11"/>
        <v>0</v>
      </c>
      <c r="G104" s="236">
        <f t="shared" ca="1" si="11"/>
        <v>0</v>
      </c>
      <c r="H104" s="236">
        <f t="shared" ca="1" si="11"/>
        <v>0</v>
      </c>
      <c r="I104" s="236">
        <f t="shared" ca="1" si="11"/>
        <v>0</v>
      </c>
      <c r="J104" s="236">
        <f t="shared" ca="1" si="11"/>
        <v>0</v>
      </c>
      <c r="K104" s="236">
        <f t="shared" ca="1" si="11"/>
        <v>0</v>
      </c>
      <c r="L104" s="236">
        <f t="shared" ca="1" si="11"/>
        <v>0</v>
      </c>
      <c r="M104" s="236">
        <f t="shared" ca="1" si="11"/>
        <v>0</v>
      </c>
      <c r="N104" s="236">
        <f t="shared" ca="1" si="11"/>
        <v>0</v>
      </c>
      <c r="O104" s="236">
        <f t="shared" ca="1" si="11"/>
        <v>0</v>
      </c>
      <c r="P104" s="236">
        <f t="shared" ca="1" si="11"/>
        <v>0</v>
      </c>
      <c r="Q104" s="236">
        <f t="shared" ca="1" si="11"/>
        <v>0</v>
      </c>
      <c r="R104" s="236">
        <f t="shared" ca="1" si="11"/>
        <v>0</v>
      </c>
      <c r="S104" s="236">
        <f t="shared" ca="1" si="9"/>
        <v>0</v>
      </c>
      <c r="T104" s="236">
        <f t="shared" ca="1" si="9"/>
        <v>0</v>
      </c>
      <c r="U104" s="236">
        <f t="shared" ca="1" si="8"/>
        <v>0</v>
      </c>
      <c r="V104" s="236">
        <f t="shared" ca="1" si="8"/>
        <v>0</v>
      </c>
      <c r="W104" s="236">
        <f t="shared" ca="1" si="8"/>
        <v>0</v>
      </c>
      <c r="X104" s="236">
        <f t="shared" ca="1" si="8"/>
        <v>0</v>
      </c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W104" s="48"/>
      <c r="AX104" s="48"/>
      <c r="AY104" s="48"/>
      <c r="AZ104" s="48"/>
      <c r="BA104" s="48"/>
      <c r="BB104" s="48"/>
      <c r="BC104" s="48"/>
      <c r="BD104" s="48"/>
      <c r="BE104" s="48"/>
      <c r="BF104" s="48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  <c r="BQ104" s="48"/>
      <c r="BR104" s="48"/>
      <c r="BT104" s="48"/>
      <c r="BU104" s="48"/>
      <c r="BV104" s="48"/>
      <c r="BW104" s="48"/>
      <c r="BX104" s="48"/>
      <c r="BY104" s="48"/>
      <c r="BZ104" s="48"/>
      <c r="CA104" s="48"/>
      <c r="CB104" s="48"/>
      <c r="CC104" s="48"/>
      <c r="CD104" s="48"/>
      <c r="CE104" s="48"/>
      <c r="CF104" s="48"/>
      <c r="CG104" s="48"/>
      <c r="CH104" s="48"/>
      <c r="CI104" s="48"/>
      <c r="CJ104" s="48"/>
      <c r="CK104" s="48"/>
      <c r="CL104" s="48"/>
      <c r="CM104" s="48"/>
      <c r="CN104" s="48"/>
      <c r="CO104" s="48"/>
    </row>
    <row r="105" spans="3:93" ht="15.75" hidden="1" thickBot="1" x14ac:dyDescent="0.3">
      <c r="C105" s="4">
        <f t="shared" ca="1" si="11"/>
        <v>0</v>
      </c>
      <c r="D105" s="236">
        <f t="shared" ca="1" si="11"/>
        <v>0</v>
      </c>
      <c r="E105" s="236">
        <f t="shared" ca="1" si="11"/>
        <v>0</v>
      </c>
      <c r="F105" s="236">
        <f t="shared" ca="1" si="11"/>
        <v>0</v>
      </c>
      <c r="G105" s="236">
        <f t="shared" ca="1" si="11"/>
        <v>0</v>
      </c>
      <c r="H105" s="236">
        <f t="shared" ca="1" si="11"/>
        <v>0</v>
      </c>
      <c r="I105" s="236">
        <f t="shared" ca="1" si="11"/>
        <v>0</v>
      </c>
      <c r="J105" s="236">
        <f t="shared" ca="1" si="11"/>
        <v>0</v>
      </c>
      <c r="K105" s="236">
        <f t="shared" ca="1" si="11"/>
        <v>0</v>
      </c>
      <c r="L105" s="236">
        <f t="shared" ca="1" si="11"/>
        <v>0</v>
      </c>
      <c r="M105" s="236">
        <f t="shared" ca="1" si="11"/>
        <v>0</v>
      </c>
      <c r="N105" s="236">
        <f t="shared" ca="1" si="11"/>
        <v>0</v>
      </c>
      <c r="O105" s="236">
        <f t="shared" ca="1" si="11"/>
        <v>0</v>
      </c>
      <c r="P105" s="236">
        <f t="shared" ca="1" si="11"/>
        <v>0</v>
      </c>
      <c r="Q105" s="236">
        <f t="shared" ca="1" si="11"/>
        <v>0</v>
      </c>
      <c r="R105" s="236">
        <f t="shared" ca="1" si="11"/>
        <v>0</v>
      </c>
      <c r="S105" s="236">
        <f t="shared" ca="1" si="9"/>
        <v>0</v>
      </c>
      <c r="T105" s="236">
        <f t="shared" ca="1" si="9"/>
        <v>0</v>
      </c>
      <c r="U105" s="236">
        <f t="shared" ca="1" si="8"/>
        <v>0</v>
      </c>
      <c r="V105" s="236">
        <f t="shared" ca="1" si="8"/>
        <v>0</v>
      </c>
      <c r="W105" s="236">
        <f t="shared" ca="1" si="8"/>
        <v>0</v>
      </c>
      <c r="X105" s="236">
        <f t="shared" ca="1" si="8"/>
        <v>0</v>
      </c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W105" s="48"/>
      <c r="AX105" s="48"/>
      <c r="AY105" s="48"/>
      <c r="AZ105" s="48"/>
      <c r="BA105" s="48"/>
      <c r="BB105" s="48"/>
      <c r="BC105" s="48"/>
      <c r="BD105" s="48"/>
      <c r="BE105" s="48"/>
      <c r="BF105" s="48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/>
      <c r="BQ105" s="48"/>
      <c r="BR105" s="48"/>
      <c r="BT105" s="48"/>
      <c r="BU105" s="48"/>
      <c r="BV105" s="48"/>
      <c r="BW105" s="48"/>
      <c r="BX105" s="48"/>
      <c r="BY105" s="48"/>
      <c r="BZ105" s="48"/>
      <c r="CA105" s="48"/>
      <c r="CB105" s="48"/>
      <c r="CC105" s="48"/>
      <c r="CD105" s="48"/>
      <c r="CE105" s="48"/>
      <c r="CF105" s="48"/>
      <c r="CG105" s="48"/>
      <c r="CH105" s="48"/>
      <c r="CI105" s="48"/>
      <c r="CJ105" s="48"/>
      <c r="CK105" s="48"/>
      <c r="CL105" s="48"/>
      <c r="CM105" s="48"/>
      <c r="CN105" s="48"/>
      <c r="CO105" s="48"/>
    </row>
    <row r="106" spans="3:93" ht="15.75" hidden="1" thickBot="1" x14ac:dyDescent="0.3">
      <c r="C106" s="4">
        <f t="shared" ca="1" si="11"/>
        <v>0</v>
      </c>
      <c r="D106" s="236">
        <f t="shared" ca="1" si="11"/>
        <v>0</v>
      </c>
      <c r="E106" s="236">
        <f t="shared" ca="1" si="11"/>
        <v>0</v>
      </c>
      <c r="F106" s="236">
        <f t="shared" ca="1" si="11"/>
        <v>0</v>
      </c>
      <c r="G106" s="236">
        <f t="shared" ca="1" si="11"/>
        <v>0</v>
      </c>
      <c r="H106" s="236">
        <f t="shared" ca="1" si="11"/>
        <v>0</v>
      </c>
      <c r="I106" s="236">
        <f t="shared" ca="1" si="11"/>
        <v>0</v>
      </c>
      <c r="J106" s="236">
        <f t="shared" ca="1" si="11"/>
        <v>0</v>
      </c>
      <c r="K106" s="236">
        <f t="shared" ca="1" si="11"/>
        <v>0</v>
      </c>
      <c r="L106" s="236">
        <f t="shared" ca="1" si="11"/>
        <v>0</v>
      </c>
      <c r="M106" s="236">
        <f t="shared" ca="1" si="11"/>
        <v>0</v>
      </c>
      <c r="N106" s="236">
        <f t="shared" ca="1" si="11"/>
        <v>0</v>
      </c>
      <c r="O106" s="236">
        <f t="shared" ca="1" si="11"/>
        <v>0</v>
      </c>
      <c r="P106" s="236">
        <f t="shared" ca="1" si="11"/>
        <v>0</v>
      </c>
      <c r="Q106" s="236">
        <f t="shared" ca="1" si="11"/>
        <v>0</v>
      </c>
      <c r="R106" s="236">
        <f t="shared" ref="R106:W140" ca="1" si="12">OFFSET(AO106,0,$A$1,1,1)</f>
        <v>0</v>
      </c>
      <c r="S106" s="236">
        <f t="shared" ca="1" si="9"/>
        <v>0</v>
      </c>
      <c r="T106" s="236">
        <f t="shared" ca="1" si="9"/>
        <v>0</v>
      </c>
      <c r="U106" s="236">
        <f t="shared" ca="1" si="8"/>
        <v>0</v>
      </c>
      <c r="V106" s="236">
        <f t="shared" ca="1" si="8"/>
        <v>0</v>
      </c>
      <c r="W106" s="236">
        <f t="shared" ca="1" si="8"/>
        <v>0</v>
      </c>
      <c r="X106" s="236">
        <f t="shared" ca="1" si="8"/>
        <v>0</v>
      </c>
      <c r="Z106" s="51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52"/>
      <c r="AW106" s="51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52"/>
      <c r="BT106" s="51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  <c r="CH106" s="37"/>
      <c r="CI106" s="37"/>
      <c r="CJ106" s="37"/>
      <c r="CK106" s="37"/>
      <c r="CL106" s="37"/>
      <c r="CM106" s="37"/>
      <c r="CN106" s="37"/>
      <c r="CO106" s="52"/>
    </row>
    <row r="107" spans="3:93" ht="15.75" hidden="1" thickBot="1" x14ac:dyDescent="0.3">
      <c r="C107" s="4">
        <f t="shared" ref="C107:Q123" ca="1" si="13">OFFSET(Z107,0,$A$1,1,1)</f>
        <v>0</v>
      </c>
      <c r="D107" s="236">
        <f t="shared" ca="1" si="13"/>
        <v>0</v>
      </c>
      <c r="E107" s="236">
        <f t="shared" ca="1" si="13"/>
        <v>0</v>
      </c>
      <c r="F107" s="236">
        <f t="shared" ca="1" si="13"/>
        <v>0</v>
      </c>
      <c r="G107" s="236">
        <f t="shared" ca="1" si="13"/>
        <v>0</v>
      </c>
      <c r="H107" s="236">
        <f t="shared" ca="1" si="13"/>
        <v>0</v>
      </c>
      <c r="I107" s="236">
        <f t="shared" ca="1" si="13"/>
        <v>0</v>
      </c>
      <c r="J107" s="236">
        <f t="shared" ca="1" si="13"/>
        <v>0</v>
      </c>
      <c r="K107" s="236">
        <f t="shared" ca="1" si="13"/>
        <v>0</v>
      </c>
      <c r="L107" s="236">
        <f t="shared" ca="1" si="13"/>
        <v>0</v>
      </c>
      <c r="M107" s="236">
        <f t="shared" ca="1" si="13"/>
        <v>0</v>
      </c>
      <c r="N107" s="236">
        <f t="shared" ca="1" si="13"/>
        <v>0</v>
      </c>
      <c r="O107" s="236">
        <f t="shared" ca="1" si="13"/>
        <v>0</v>
      </c>
      <c r="P107" s="236">
        <f t="shared" ca="1" si="13"/>
        <v>0</v>
      </c>
      <c r="Q107" s="236">
        <f t="shared" ca="1" si="13"/>
        <v>0</v>
      </c>
      <c r="R107" s="236">
        <f t="shared" ca="1" si="12"/>
        <v>0</v>
      </c>
      <c r="S107" s="236">
        <f t="shared" ca="1" si="9"/>
        <v>0</v>
      </c>
      <c r="T107" s="236">
        <f t="shared" ca="1" si="9"/>
        <v>0</v>
      </c>
      <c r="U107" s="236">
        <f t="shared" ca="1" si="8"/>
        <v>0</v>
      </c>
      <c r="V107" s="236">
        <f t="shared" ca="1" si="8"/>
        <v>0</v>
      </c>
      <c r="W107" s="236">
        <f t="shared" ca="1" si="8"/>
        <v>0</v>
      </c>
      <c r="X107" s="236">
        <f t="shared" ca="1" si="8"/>
        <v>0</v>
      </c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T107" s="48"/>
      <c r="BU107" s="48"/>
      <c r="BV107" s="48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  <c r="CJ107" s="48"/>
      <c r="CK107" s="48"/>
      <c r="CL107" s="48"/>
      <c r="CM107" s="48"/>
      <c r="CN107" s="48"/>
      <c r="CO107" s="48"/>
    </row>
    <row r="108" spans="3:93" ht="15.75" hidden="1" thickBot="1" x14ac:dyDescent="0.3">
      <c r="C108" s="4">
        <f t="shared" ca="1" si="13"/>
        <v>0</v>
      </c>
      <c r="D108" s="236">
        <f t="shared" ca="1" si="13"/>
        <v>0</v>
      </c>
      <c r="E108" s="236">
        <f t="shared" ca="1" si="13"/>
        <v>0</v>
      </c>
      <c r="F108" s="236">
        <f t="shared" ca="1" si="13"/>
        <v>0</v>
      </c>
      <c r="G108" s="236">
        <f t="shared" ca="1" si="13"/>
        <v>0</v>
      </c>
      <c r="H108" s="236">
        <f t="shared" ca="1" si="13"/>
        <v>0</v>
      </c>
      <c r="I108" s="236">
        <f t="shared" ca="1" si="13"/>
        <v>0</v>
      </c>
      <c r="J108" s="236">
        <f t="shared" ca="1" si="13"/>
        <v>0</v>
      </c>
      <c r="K108" s="236">
        <f t="shared" ca="1" si="13"/>
        <v>0</v>
      </c>
      <c r="L108" s="236">
        <f t="shared" ca="1" si="13"/>
        <v>0</v>
      </c>
      <c r="M108" s="236">
        <f t="shared" ca="1" si="13"/>
        <v>0</v>
      </c>
      <c r="N108" s="236">
        <f t="shared" ca="1" si="13"/>
        <v>0</v>
      </c>
      <c r="O108" s="236">
        <f t="shared" ca="1" si="13"/>
        <v>0</v>
      </c>
      <c r="P108" s="236">
        <f t="shared" ca="1" si="13"/>
        <v>0</v>
      </c>
      <c r="Q108" s="236">
        <f t="shared" ca="1" si="13"/>
        <v>0</v>
      </c>
      <c r="R108" s="236">
        <f t="shared" ca="1" si="12"/>
        <v>0</v>
      </c>
      <c r="S108" s="236">
        <f t="shared" ca="1" si="9"/>
        <v>0</v>
      </c>
      <c r="T108" s="236">
        <f t="shared" ca="1" si="9"/>
        <v>0</v>
      </c>
      <c r="U108" s="236">
        <f t="shared" ca="1" si="8"/>
        <v>0</v>
      </c>
      <c r="V108" s="236">
        <f t="shared" ca="1" si="8"/>
        <v>0</v>
      </c>
      <c r="W108" s="236">
        <f t="shared" ca="1" si="8"/>
        <v>0</v>
      </c>
      <c r="X108" s="236">
        <f t="shared" ca="1" si="8"/>
        <v>0</v>
      </c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</row>
    <row r="109" spans="3:93" ht="15.75" hidden="1" thickBot="1" x14ac:dyDescent="0.3">
      <c r="C109" s="4">
        <f t="shared" ca="1" si="13"/>
        <v>0</v>
      </c>
      <c r="D109" s="236">
        <f t="shared" ca="1" si="13"/>
        <v>0</v>
      </c>
      <c r="E109" s="236">
        <f t="shared" ca="1" si="13"/>
        <v>0</v>
      </c>
      <c r="F109" s="236">
        <f t="shared" ca="1" si="13"/>
        <v>0</v>
      </c>
      <c r="G109" s="236">
        <f t="shared" ca="1" si="13"/>
        <v>0</v>
      </c>
      <c r="H109" s="236">
        <f t="shared" ca="1" si="13"/>
        <v>0</v>
      </c>
      <c r="I109" s="236">
        <f t="shared" ca="1" si="13"/>
        <v>0</v>
      </c>
      <c r="J109" s="236">
        <f t="shared" ca="1" si="13"/>
        <v>0</v>
      </c>
      <c r="K109" s="236">
        <f t="shared" ca="1" si="13"/>
        <v>0</v>
      </c>
      <c r="L109" s="236">
        <f t="shared" ca="1" si="13"/>
        <v>0</v>
      </c>
      <c r="M109" s="236">
        <f t="shared" ca="1" si="13"/>
        <v>0</v>
      </c>
      <c r="N109" s="236">
        <f t="shared" ca="1" si="13"/>
        <v>0</v>
      </c>
      <c r="O109" s="236">
        <f t="shared" ca="1" si="13"/>
        <v>0</v>
      </c>
      <c r="P109" s="236">
        <f t="shared" ca="1" si="13"/>
        <v>0</v>
      </c>
      <c r="Q109" s="236">
        <f t="shared" ca="1" si="13"/>
        <v>0</v>
      </c>
      <c r="R109" s="236">
        <f t="shared" ca="1" si="12"/>
        <v>0</v>
      </c>
      <c r="S109" s="236">
        <f t="shared" ca="1" si="9"/>
        <v>0</v>
      </c>
      <c r="T109" s="236">
        <f t="shared" ca="1" si="9"/>
        <v>0</v>
      </c>
      <c r="U109" s="236">
        <f t="shared" ca="1" si="8"/>
        <v>0</v>
      </c>
      <c r="V109" s="236">
        <f t="shared" ca="1" si="8"/>
        <v>0</v>
      </c>
      <c r="W109" s="236">
        <f t="shared" ca="1" si="8"/>
        <v>0</v>
      </c>
      <c r="X109" s="236">
        <f t="shared" ca="1" si="8"/>
        <v>0</v>
      </c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T109" s="48"/>
      <c r="BU109" s="48"/>
      <c r="BV109" s="48"/>
      <c r="BW109" s="48"/>
      <c r="BX109" s="48"/>
      <c r="BY109" s="48"/>
      <c r="BZ109" s="48"/>
      <c r="CA109" s="48"/>
      <c r="CB109" s="48"/>
      <c r="CC109" s="48"/>
      <c r="CD109" s="48"/>
      <c r="CE109" s="48"/>
      <c r="CF109" s="48"/>
      <c r="CG109" s="48"/>
      <c r="CH109" s="48"/>
      <c r="CI109" s="48"/>
      <c r="CJ109" s="48"/>
      <c r="CK109" s="48"/>
      <c r="CL109" s="48"/>
      <c r="CM109" s="48"/>
      <c r="CN109" s="48"/>
      <c r="CO109" s="48"/>
    </row>
    <row r="110" spans="3:93" ht="15.75" hidden="1" thickBot="1" x14ac:dyDescent="0.3">
      <c r="C110" s="4">
        <f t="shared" ca="1" si="13"/>
        <v>0</v>
      </c>
      <c r="D110" s="236">
        <f t="shared" ca="1" si="13"/>
        <v>0</v>
      </c>
      <c r="E110" s="236">
        <f t="shared" ca="1" si="13"/>
        <v>0</v>
      </c>
      <c r="F110" s="236">
        <f t="shared" ca="1" si="13"/>
        <v>0</v>
      </c>
      <c r="G110" s="236">
        <f t="shared" ca="1" si="13"/>
        <v>0</v>
      </c>
      <c r="H110" s="236">
        <f t="shared" ca="1" si="13"/>
        <v>0</v>
      </c>
      <c r="I110" s="236">
        <f t="shared" ca="1" si="13"/>
        <v>0</v>
      </c>
      <c r="J110" s="236">
        <f t="shared" ca="1" si="13"/>
        <v>0</v>
      </c>
      <c r="K110" s="236">
        <f t="shared" ca="1" si="13"/>
        <v>0</v>
      </c>
      <c r="L110" s="236">
        <f t="shared" ca="1" si="13"/>
        <v>0</v>
      </c>
      <c r="M110" s="236">
        <f t="shared" ca="1" si="13"/>
        <v>0</v>
      </c>
      <c r="N110" s="236">
        <f t="shared" ca="1" si="13"/>
        <v>0</v>
      </c>
      <c r="O110" s="236">
        <f t="shared" ca="1" si="13"/>
        <v>0</v>
      </c>
      <c r="P110" s="236">
        <f t="shared" ca="1" si="13"/>
        <v>0</v>
      </c>
      <c r="Q110" s="236">
        <f t="shared" ca="1" si="13"/>
        <v>0</v>
      </c>
      <c r="R110" s="236">
        <f t="shared" ca="1" si="12"/>
        <v>0</v>
      </c>
      <c r="S110" s="236">
        <f t="shared" ca="1" si="9"/>
        <v>0</v>
      </c>
      <c r="T110" s="236">
        <f t="shared" ca="1" si="9"/>
        <v>0</v>
      </c>
      <c r="U110" s="236">
        <f t="shared" ca="1" si="8"/>
        <v>0</v>
      </c>
      <c r="V110" s="236">
        <f t="shared" ca="1" si="8"/>
        <v>0</v>
      </c>
      <c r="W110" s="236">
        <f t="shared" ca="1" si="8"/>
        <v>0</v>
      </c>
      <c r="X110" s="236">
        <f t="shared" ca="1" si="8"/>
        <v>0</v>
      </c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W110" s="48"/>
      <c r="AX110" s="48"/>
      <c r="AY110" s="48"/>
      <c r="AZ110" s="48"/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  <c r="BQ110" s="48"/>
      <c r="BR110" s="48"/>
      <c r="BT110" s="48"/>
      <c r="BU110" s="48"/>
      <c r="BV110" s="48"/>
      <c r="BW110" s="48"/>
      <c r="BX110" s="48"/>
      <c r="BY110" s="48"/>
      <c r="BZ110" s="48"/>
      <c r="CA110" s="48"/>
      <c r="CB110" s="48"/>
      <c r="CC110" s="48"/>
      <c r="CD110" s="48"/>
      <c r="CE110" s="48"/>
      <c r="CF110" s="48"/>
      <c r="CG110" s="48"/>
      <c r="CH110" s="48"/>
      <c r="CI110" s="48"/>
      <c r="CJ110" s="48"/>
      <c r="CK110" s="48"/>
      <c r="CL110" s="48"/>
      <c r="CM110" s="48"/>
      <c r="CN110" s="48"/>
      <c r="CO110" s="48"/>
    </row>
    <row r="111" spans="3:93" ht="15.75" hidden="1" thickBot="1" x14ac:dyDescent="0.3">
      <c r="C111" s="4">
        <f t="shared" ca="1" si="13"/>
        <v>0</v>
      </c>
      <c r="D111" s="236">
        <f t="shared" ca="1" si="13"/>
        <v>0</v>
      </c>
      <c r="E111" s="236">
        <f t="shared" ca="1" si="13"/>
        <v>0</v>
      </c>
      <c r="F111" s="236">
        <f t="shared" ca="1" si="13"/>
        <v>0</v>
      </c>
      <c r="G111" s="236">
        <f t="shared" ca="1" si="13"/>
        <v>0</v>
      </c>
      <c r="H111" s="236">
        <f t="shared" ca="1" si="13"/>
        <v>0</v>
      </c>
      <c r="I111" s="236">
        <f t="shared" ca="1" si="13"/>
        <v>0</v>
      </c>
      <c r="J111" s="236">
        <f t="shared" ca="1" si="13"/>
        <v>0</v>
      </c>
      <c r="K111" s="236">
        <f t="shared" ca="1" si="13"/>
        <v>0</v>
      </c>
      <c r="L111" s="236">
        <f t="shared" ca="1" si="13"/>
        <v>0</v>
      </c>
      <c r="M111" s="236">
        <f t="shared" ca="1" si="13"/>
        <v>0</v>
      </c>
      <c r="N111" s="236">
        <f t="shared" ca="1" si="13"/>
        <v>0</v>
      </c>
      <c r="O111" s="236">
        <f t="shared" ca="1" si="13"/>
        <v>0</v>
      </c>
      <c r="P111" s="236">
        <f t="shared" ca="1" si="13"/>
        <v>0</v>
      </c>
      <c r="Q111" s="236">
        <f t="shared" ca="1" si="13"/>
        <v>0</v>
      </c>
      <c r="R111" s="236">
        <f t="shared" ca="1" si="12"/>
        <v>0</v>
      </c>
      <c r="S111" s="236">
        <f t="shared" ca="1" si="9"/>
        <v>0</v>
      </c>
      <c r="T111" s="236">
        <f t="shared" ca="1" si="9"/>
        <v>0</v>
      </c>
      <c r="U111" s="236">
        <f t="shared" ca="1" si="8"/>
        <v>0</v>
      </c>
      <c r="V111" s="236">
        <f t="shared" ca="1" si="8"/>
        <v>0</v>
      </c>
      <c r="W111" s="236">
        <f t="shared" ca="1" si="8"/>
        <v>0</v>
      </c>
      <c r="X111" s="236">
        <f t="shared" ca="1" si="8"/>
        <v>0</v>
      </c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  <c r="CJ111" s="48"/>
      <c r="CK111" s="48"/>
      <c r="CL111" s="48"/>
      <c r="CM111" s="48"/>
      <c r="CN111" s="48"/>
      <c r="CO111" s="48"/>
    </row>
    <row r="112" spans="3:93" ht="15.75" hidden="1" thickBot="1" x14ac:dyDescent="0.3">
      <c r="C112" s="4">
        <f t="shared" ca="1" si="13"/>
        <v>0</v>
      </c>
      <c r="D112" s="236">
        <f t="shared" ca="1" si="13"/>
        <v>0</v>
      </c>
      <c r="E112" s="236">
        <f t="shared" ca="1" si="13"/>
        <v>0</v>
      </c>
      <c r="F112" s="236">
        <f t="shared" ca="1" si="13"/>
        <v>0</v>
      </c>
      <c r="G112" s="236">
        <f t="shared" ca="1" si="13"/>
        <v>0</v>
      </c>
      <c r="H112" s="236">
        <f t="shared" ca="1" si="13"/>
        <v>0</v>
      </c>
      <c r="I112" s="236">
        <f t="shared" ca="1" si="13"/>
        <v>0</v>
      </c>
      <c r="J112" s="236">
        <f t="shared" ca="1" si="13"/>
        <v>0</v>
      </c>
      <c r="K112" s="236">
        <f t="shared" ca="1" si="13"/>
        <v>0</v>
      </c>
      <c r="L112" s="236">
        <f t="shared" ca="1" si="13"/>
        <v>0</v>
      </c>
      <c r="M112" s="236">
        <f t="shared" ca="1" si="13"/>
        <v>0</v>
      </c>
      <c r="N112" s="236">
        <f t="shared" ca="1" si="13"/>
        <v>0</v>
      </c>
      <c r="O112" s="236">
        <f t="shared" ca="1" si="13"/>
        <v>0</v>
      </c>
      <c r="P112" s="236">
        <f t="shared" ca="1" si="13"/>
        <v>0</v>
      </c>
      <c r="Q112" s="236">
        <f t="shared" ca="1" si="13"/>
        <v>0</v>
      </c>
      <c r="R112" s="236">
        <f t="shared" ca="1" si="12"/>
        <v>0</v>
      </c>
      <c r="S112" s="236">
        <f t="shared" ca="1" si="9"/>
        <v>0</v>
      </c>
      <c r="T112" s="236">
        <f t="shared" ca="1" si="9"/>
        <v>0</v>
      </c>
      <c r="U112" s="236">
        <f t="shared" ca="1" si="8"/>
        <v>0</v>
      </c>
      <c r="V112" s="236">
        <f t="shared" ca="1" si="8"/>
        <v>0</v>
      </c>
      <c r="W112" s="236">
        <f t="shared" ca="1" si="8"/>
        <v>0</v>
      </c>
      <c r="X112" s="236">
        <f t="shared" ca="1" si="8"/>
        <v>0</v>
      </c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W112" s="48"/>
      <c r="AX112" s="48"/>
      <c r="AY112" s="48"/>
      <c r="AZ112" s="48"/>
      <c r="BA112" s="48"/>
      <c r="BB112" s="48"/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T112" s="48"/>
      <c r="BU112" s="48"/>
      <c r="BV112" s="48"/>
      <c r="BW112" s="48"/>
      <c r="BX112" s="48"/>
      <c r="BY112" s="48"/>
      <c r="BZ112" s="48"/>
      <c r="CA112" s="48"/>
      <c r="CB112" s="48"/>
      <c r="CC112" s="48"/>
      <c r="CD112" s="48"/>
      <c r="CE112" s="48"/>
      <c r="CF112" s="48"/>
      <c r="CG112" s="48"/>
      <c r="CH112" s="48"/>
      <c r="CI112" s="48"/>
      <c r="CJ112" s="48"/>
      <c r="CK112" s="48"/>
      <c r="CL112" s="48"/>
      <c r="CM112" s="48"/>
      <c r="CN112" s="48"/>
      <c r="CO112" s="48"/>
    </row>
    <row r="113" spans="3:93" ht="15.75" hidden="1" thickBot="1" x14ac:dyDescent="0.3">
      <c r="C113" s="4">
        <f t="shared" ca="1" si="13"/>
        <v>0</v>
      </c>
      <c r="D113" s="236">
        <f t="shared" ca="1" si="13"/>
        <v>0</v>
      </c>
      <c r="E113" s="236">
        <f t="shared" ca="1" si="13"/>
        <v>0</v>
      </c>
      <c r="F113" s="236">
        <f t="shared" ca="1" si="13"/>
        <v>0</v>
      </c>
      <c r="G113" s="236">
        <f t="shared" ca="1" si="13"/>
        <v>0</v>
      </c>
      <c r="H113" s="236">
        <f t="shared" ca="1" si="13"/>
        <v>0</v>
      </c>
      <c r="I113" s="236">
        <f t="shared" ca="1" si="13"/>
        <v>0</v>
      </c>
      <c r="J113" s="236">
        <f t="shared" ca="1" si="13"/>
        <v>0</v>
      </c>
      <c r="K113" s="236">
        <f t="shared" ca="1" si="13"/>
        <v>0</v>
      </c>
      <c r="L113" s="236">
        <f t="shared" ca="1" si="13"/>
        <v>0</v>
      </c>
      <c r="M113" s="236">
        <f t="shared" ca="1" si="13"/>
        <v>0</v>
      </c>
      <c r="N113" s="236">
        <f t="shared" ca="1" si="13"/>
        <v>0</v>
      </c>
      <c r="O113" s="236">
        <f t="shared" ca="1" si="13"/>
        <v>0</v>
      </c>
      <c r="P113" s="236">
        <f t="shared" ca="1" si="13"/>
        <v>0</v>
      </c>
      <c r="Q113" s="236">
        <f t="shared" ca="1" si="13"/>
        <v>0</v>
      </c>
      <c r="R113" s="236">
        <f t="shared" ca="1" si="12"/>
        <v>0</v>
      </c>
      <c r="S113" s="236">
        <f t="shared" ca="1" si="9"/>
        <v>0</v>
      </c>
      <c r="T113" s="236">
        <f t="shared" ca="1" si="9"/>
        <v>0</v>
      </c>
      <c r="U113" s="236">
        <f t="shared" ca="1" si="8"/>
        <v>0</v>
      </c>
      <c r="V113" s="236">
        <f t="shared" ca="1" si="8"/>
        <v>0</v>
      </c>
      <c r="W113" s="236">
        <f t="shared" ca="1" si="8"/>
        <v>0</v>
      </c>
      <c r="X113" s="236">
        <f t="shared" ca="1" si="8"/>
        <v>0</v>
      </c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48"/>
      <c r="BG113" s="48"/>
      <c r="BH113" s="48"/>
      <c r="BI113" s="48"/>
      <c r="BJ113" s="48"/>
      <c r="BK113" s="48"/>
      <c r="BL113" s="48"/>
      <c r="BM113" s="48"/>
      <c r="BN113" s="48"/>
      <c r="BO113" s="48"/>
      <c r="BP113" s="48"/>
      <c r="BQ113" s="48"/>
      <c r="BR113" s="48"/>
      <c r="BT113" s="48"/>
      <c r="BU113" s="48"/>
      <c r="BV113" s="48"/>
      <c r="BW113" s="48"/>
      <c r="BX113" s="48"/>
      <c r="BY113" s="48"/>
      <c r="BZ113" s="48"/>
      <c r="CA113" s="48"/>
      <c r="CB113" s="48"/>
      <c r="CC113" s="48"/>
      <c r="CD113" s="48"/>
      <c r="CE113" s="48"/>
      <c r="CF113" s="48"/>
      <c r="CG113" s="48"/>
      <c r="CH113" s="48"/>
      <c r="CI113" s="48"/>
      <c r="CJ113" s="48"/>
      <c r="CK113" s="48"/>
      <c r="CL113" s="48"/>
      <c r="CM113" s="48"/>
      <c r="CN113" s="48"/>
      <c r="CO113" s="48"/>
    </row>
    <row r="114" spans="3:93" ht="15.75" hidden="1" thickBot="1" x14ac:dyDescent="0.3">
      <c r="C114" s="4">
        <f t="shared" ca="1" si="13"/>
        <v>0</v>
      </c>
      <c r="D114" s="236">
        <f t="shared" ca="1" si="13"/>
        <v>0</v>
      </c>
      <c r="E114" s="236">
        <f t="shared" ca="1" si="13"/>
        <v>0</v>
      </c>
      <c r="F114" s="236">
        <f t="shared" ca="1" si="13"/>
        <v>0</v>
      </c>
      <c r="G114" s="236">
        <f t="shared" ca="1" si="13"/>
        <v>0</v>
      </c>
      <c r="H114" s="236">
        <f t="shared" ca="1" si="13"/>
        <v>0</v>
      </c>
      <c r="I114" s="236">
        <f t="shared" ca="1" si="13"/>
        <v>0</v>
      </c>
      <c r="J114" s="236">
        <f t="shared" ca="1" si="13"/>
        <v>0</v>
      </c>
      <c r="K114" s="236">
        <f t="shared" ca="1" si="13"/>
        <v>0</v>
      </c>
      <c r="L114" s="236">
        <f t="shared" ca="1" si="13"/>
        <v>0</v>
      </c>
      <c r="M114" s="236">
        <f t="shared" ca="1" si="13"/>
        <v>0</v>
      </c>
      <c r="N114" s="236">
        <f t="shared" ca="1" si="13"/>
        <v>0</v>
      </c>
      <c r="O114" s="236">
        <f t="shared" ca="1" si="13"/>
        <v>0</v>
      </c>
      <c r="P114" s="236">
        <f t="shared" ca="1" si="13"/>
        <v>0</v>
      </c>
      <c r="Q114" s="236">
        <f t="shared" ca="1" si="13"/>
        <v>0</v>
      </c>
      <c r="R114" s="236">
        <f t="shared" ca="1" si="12"/>
        <v>0</v>
      </c>
      <c r="S114" s="236">
        <f t="shared" ca="1" si="9"/>
        <v>0</v>
      </c>
      <c r="T114" s="236">
        <f t="shared" ca="1" si="9"/>
        <v>0</v>
      </c>
      <c r="U114" s="236">
        <f t="shared" ca="1" si="8"/>
        <v>0</v>
      </c>
      <c r="V114" s="236">
        <f t="shared" ca="1" si="8"/>
        <v>0</v>
      </c>
      <c r="W114" s="236">
        <f t="shared" ca="1" si="8"/>
        <v>0</v>
      </c>
      <c r="X114" s="236">
        <f t="shared" ca="1" si="8"/>
        <v>0</v>
      </c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48"/>
      <c r="BG114" s="48"/>
      <c r="BH114" s="48"/>
      <c r="BI114" s="48"/>
      <c r="BJ114" s="48"/>
      <c r="BK114" s="48"/>
      <c r="BL114" s="48"/>
      <c r="BM114" s="48"/>
      <c r="BN114" s="48"/>
      <c r="BO114" s="48"/>
      <c r="BP114" s="48"/>
      <c r="BQ114" s="48"/>
      <c r="BR114" s="48"/>
      <c r="BT114" s="48"/>
      <c r="BU114" s="48"/>
      <c r="BV114" s="48"/>
      <c r="BW114" s="48"/>
      <c r="BX114" s="48"/>
      <c r="BY114" s="48"/>
      <c r="BZ114" s="48"/>
      <c r="CA114" s="48"/>
      <c r="CB114" s="48"/>
      <c r="CC114" s="48"/>
      <c r="CD114" s="48"/>
      <c r="CE114" s="48"/>
      <c r="CF114" s="48"/>
      <c r="CG114" s="48"/>
      <c r="CH114" s="48"/>
      <c r="CI114" s="48"/>
      <c r="CJ114" s="48"/>
      <c r="CK114" s="48"/>
      <c r="CL114" s="48"/>
      <c r="CM114" s="48"/>
      <c r="CN114" s="48"/>
      <c r="CO114" s="48"/>
    </row>
    <row r="115" spans="3:93" ht="15.75" hidden="1" thickBot="1" x14ac:dyDescent="0.3">
      <c r="C115" s="4">
        <f t="shared" ca="1" si="13"/>
        <v>0</v>
      </c>
      <c r="D115" s="236">
        <f t="shared" ca="1" si="13"/>
        <v>0</v>
      </c>
      <c r="E115" s="236">
        <f t="shared" ca="1" si="13"/>
        <v>0</v>
      </c>
      <c r="F115" s="236">
        <f t="shared" ca="1" si="13"/>
        <v>0</v>
      </c>
      <c r="G115" s="236">
        <f t="shared" ca="1" si="13"/>
        <v>0</v>
      </c>
      <c r="H115" s="236">
        <f t="shared" ca="1" si="13"/>
        <v>0</v>
      </c>
      <c r="I115" s="236">
        <f t="shared" ca="1" si="13"/>
        <v>0</v>
      </c>
      <c r="J115" s="236">
        <f t="shared" ca="1" si="13"/>
        <v>0</v>
      </c>
      <c r="K115" s="236">
        <f t="shared" ca="1" si="13"/>
        <v>0</v>
      </c>
      <c r="L115" s="236">
        <f t="shared" ca="1" si="13"/>
        <v>0</v>
      </c>
      <c r="M115" s="236">
        <f t="shared" ca="1" si="13"/>
        <v>0</v>
      </c>
      <c r="N115" s="236">
        <f t="shared" ca="1" si="13"/>
        <v>0</v>
      </c>
      <c r="O115" s="236">
        <f t="shared" ca="1" si="13"/>
        <v>0</v>
      </c>
      <c r="P115" s="236">
        <f t="shared" ca="1" si="13"/>
        <v>0</v>
      </c>
      <c r="Q115" s="236">
        <f t="shared" ca="1" si="13"/>
        <v>0</v>
      </c>
      <c r="R115" s="236">
        <f t="shared" ca="1" si="12"/>
        <v>0</v>
      </c>
      <c r="S115" s="236">
        <f t="shared" ca="1" si="9"/>
        <v>0</v>
      </c>
      <c r="T115" s="236">
        <f t="shared" ca="1" si="9"/>
        <v>0</v>
      </c>
      <c r="U115" s="236">
        <f t="shared" ca="1" si="8"/>
        <v>0</v>
      </c>
      <c r="V115" s="236">
        <f t="shared" ca="1" si="8"/>
        <v>0</v>
      </c>
      <c r="W115" s="236">
        <f t="shared" ca="1" si="8"/>
        <v>0</v>
      </c>
      <c r="X115" s="236">
        <f t="shared" ca="1" si="8"/>
        <v>0</v>
      </c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  <c r="AT115" s="48"/>
      <c r="AU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48"/>
      <c r="BG115" s="48"/>
      <c r="BH115" s="48"/>
      <c r="BI115" s="48"/>
      <c r="BJ115" s="48"/>
      <c r="BK115" s="48"/>
      <c r="BL115" s="48"/>
      <c r="BM115" s="48"/>
      <c r="BN115" s="48"/>
      <c r="BO115" s="48"/>
      <c r="BP115" s="48"/>
      <c r="BQ115" s="48"/>
      <c r="BR115" s="48"/>
      <c r="BT115" s="48"/>
      <c r="BU115" s="48"/>
      <c r="BV115" s="48"/>
      <c r="BW115" s="48"/>
      <c r="BX115" s="48"/>
      <c r="BY115" s="48"/>
      <c r="BZ115" s="48"/>
      <c r="CA115" s="48"/>
      <c r="CB115" s="48"/>
      <c r="CC115" s="48"/>
      <c r="CD115" s="48"/>
      <c r="CE115" s="48"/>
      <c r="CF115" s="48"/>
      <c r="CG115" s="48"/>
      <c r="CH115" s="48"/>
      <c r="CI115" s="48"/>
      <c r="CJ115" s="48"/>
      <c r="CK115" s="48"/>
      <c r="CL115" s="48"/>
      <c r="CM115" s="48"/>
      <c r="CN115" s="48"/>
      <c r="CO115" s="48"/>
    </row>
    <row r="116" spans="3:93" ht="15.75" hidden="1" thickBot="1" x14ac:dyDescent="0.3">
      <c r="C116" s="4">
        <f t="shared" ca="1" si="13"/>
        <v>0</v>
      </c>
      <c r="D116" s="236">
        <f t="shared" ca="1" si="13"/>
        <v>0</v>
      </c>
      <c r="E116" s="236">
        <f t="shared" ca="1" si="13"/>
        <v>0</v>
      </c>
      <c r="F116" s="236">
        <f t="shared" ca="1" si="13"/>
        <v>0</v>
      </c>
      <c r="G116" s="236">
        <f t="shared" ca="1" si="13"/>
        <v>0</v>
      </c>
      <c r="H116" s="236">
        <f t="shared" ca="1" si="13"/>
        <v>0</v>
      </c>
      <c r="I116" s="236">
        <f t="shared" ca="1" si="13"/>
        <v>0</v>
      </c>
      <c r="J116" s="236">
        <f t="shared" ca="1" si="13"/>
        <v>0</v>
      </c>
      <c r="K116" s="236">
        <f t="shared" ca="1" si="13"/>
        <v>0</v>
      </c>
      <c r="L116" s="236">
        <f t="shared" ca="1" si="13"/>
        <v>0</v>
      </c>
      <c r="M116" s="236">
        <f t="shared" ca="1" si="13"/>
        <v>0</v>
      </c>
      <c r="N116" s="236">
        <f t="shared" ca="1" si="13"/>
        <v>0</v>
      </c>
      <c r="O116" s="236">
        <f t="shared" ca="1" si="13"/>
        <v>0</v>
      </c>
      <c r="P116" s="236">
        <f t="shared" ca="1" si="13"/>
        <v>0</v>
      </c>
      <c r="Q116" s="236">
        <f t="shared" ca="1" si="13"/>
        <v>0</v>
      </c>
      <c r="R116" s="236">
        <f t="shared" ca="1" si="12"/>
        <v>0</v>
      </c>
      <c r="S116" s="236">
        <f t="shared" ca="1" si="9"/>
        <v>0</v>
      </c>
      <c r="T116" s="236">
        <f t="shared" ca="1" si="9"/>
        <v>0</v>
      </c>
      <c r="U116" s="236">
        <f t="shared" ca="1" si="8"/>
        <v>0</v>
      </c>
      <c r="V116" s="236">
        <f t="shared" ca="1" si="8"/>
        <v>0</v>
      </c>
      <c r="W116" s="236">
        <f t="shared" ca="1" si="8"/>
        <v>0</v>
      </c>
      <c r="X116" s="236">
        <f t="shared" ca="1" si="8"/>
        <v>0</v>
      </c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  <c r="AT116" s="48"/>
      <c r="AU116" s="48"/>
      <c r="AW116" s="48"/>
      <c r="AX116" s="48"/>
      <c r="AY116" s="48"/>
      <c r="AZ116" s="48"/>
      <c r="BA116" s="48"/>
      <c r="BB116" s="48"/>
      <c r="BC116" s="48"/>
      <c r="BD116" s="48"/>
      <c r="BE116" s="48"/>
      <c r="BF116" s="48"/>
      <c r="BG116" s="48"/>
      <c r="BH116" s="48"/>
      <c r="BI116" s="48"/>
      <c r="BJ116" s="48"/>
      <c r="BK116" s="48"/>
      <c r="BL116" s="48"/>
      <c r="BM116" s="48"/>
      <c r="BN116" s="48"/>
      <c r="BO116" s="48"/>
      <c r="BP116" s="48"/>
      <c r="BQ116" s="48"/>
      <c r="BR116" s="48"/>
      <c r="BT116" s="48"/>
      <c r="BU116" s="48"/>
      <c r="BV116" s="48"/>
      <c r="BW116" s="48"/>
      <c r="BX116" s="48"/>
      <c r="BY116" s="48"/>
      <c r="BZ116" s="48"/>
      <c r="CA116" s="48"/>
      <c r="CB116" s="48"/>
      <c r="CC116" s="48"/>
      <c r="CD116" s="48"/>
      <c r="CE116" s="48"/>
      <c r="CF116" s="48"/>
      <c r="CG116" s="48"/>
      <c r="CH116" s="48"/>
      <c r="CI116" s="48"/>
      <c r="CJ116" s="48"/>
      <c r="CK116" s="48"/>
      <c r="CL116" s="48"/>
      <c r="CM116" s="48"/>
      <c r="CN116" s="48"/>
      <c r="CO116" s="48"/>
    </row>
    <row r="117" spans="3:93" ht="15.75" hidden="1" thickBot="1" x14ac:dyDescent="0.3">
      <c r="C117" s="4">
        <f t="shared" ca="1" si="13"/>
        <v>0</v>
      </c>
      <c r="D117" s="236">
        <f t="shared" ca="1" si="13"/>
        <v>0</v>
      </c>
      <c r="E117" s="236">
        <f t="shared" ca="1" si="13"/>
        <v>0</v>
      </c>
      <c r="F117" s="236">
        <f t="shared" ca="1" si="13"/>
        <v>0</v>
      </c>
      <c r="G117" s="236">
        <f t="shared" ca="1" si="13"/>
        <v>0</v>
      </c>
      <c r="H117" s="236">
        <f t="shared" ca="1" si="13"/>
        <v>0</v>
      </c>
      <c r="I117" s="236">
        <f t="shared" ca="1" si="13"/>
        <v>0</v>
      </c>
      <c r="J117" s="236">
        <f t="shared" ca="1" si="13"/>
        <v>0</v>
      </c>
      <c r="K117" s="236">
        <f t="shared" ca="1" si="13"/>
        <v>0</v>
      </c>
      <c r="L117" s="236">
        <f t="shared" ca="1" si="13"/>
        <v>0</v>
      </c>
      <c r="M117" s="236">
        <f t="shared" ca="1" si="13"/>
        <v>0</v>
      </c>
      <c r="N117" s="236">
        <f t="shared" ca="1" si="13"/>
        <v>0</v>
      </c>
      <c r="O117" s="236">
        <f t="shared" ca="1" si="13"/>
        <v>0</v>
      </c>
      <c r="P117" s="236">
        <f t="shared" ca="1" si="13"/>
        <v>0</v>
      </c>
      <c r="Q117" s="236">
        <f t="shared" ca="1" si="13"/>
        <v>0</v>
      </c>
      <c r="R117" s="236">
        <f t="shared" ca="1" si="12"/>
        <v>0</v>
      </c>
      <c r="S117" s="236">
        <f t="shared" ca="1" si="9"/>
        <v>0</v>
      </c>
      <c r="T117" s="236">
        <f t="shared" ca="1" si="9"/>
        <v>0</v>
      </c>
      <c r="U117" s="236">
        <f t="shared" ca="1" si="8"/>
        <v>0</v>
      </c>
      <c r="V117" s="236">
        <f t="shared" ca="1" si="8"/>
        <v>0</v>
      </c>
      <c r="W117" s="236">
        <f t="shared" ca="1" si="8"/>
        <v>0</v>
      </c>
      <c r="X117" s="236">
        <f t="shared" ca="1" si="8"/>
        <v>0</v>
      </c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  <c r="AT117" s="48"/>
      <c r="AU117" s="48"/>
      <c r="AW117" s="48"/>
      <c r="AX117" s="48"/>
      <c r="AY117" s="48"/>
      <c r="AZ117" s="48"/>
      <c r="BA117" s="48"/>
      <c r="BB117" s="48"/>
      <c r="BC117" s="48"/>
      <c r="BD117" s="48"/>
      <c r="BE117" s="48"/>
      <c r="BF117" s="48"/>
      <c r="BG117" s="48"/>
      <c r="BH117" s="48"/>
      <c r="BI117" s="48"/>
      <c r="BJ117" s="48"/>
      <c r="BK117" s="48"/>
      <c r="BL117" s="48"/>
      <c r="BM117" s="48"/>
      <c r="BN117" s="48"/>
      <c r="BO117" s="48"/>
      <c r="BP117" s="48"/>
      <c r="BQ117" s="48"/>
      <c r="BR117" s="48"/>
      <c r="BT117" s="48"/>
      <c r="BU117" s="48"/>
      <c r="BV117" s="48"/>
      <c r="BW117" s="48"/>
      <c r="BX117" s="48"/>
      <c r="BY117" s="48"/>
      <c r="BZ117" s="48"/>
      <c r="CA117" s="48"/>
      <c r="CB117" s="48"/>
      <c r="CC117" s="48"/>
      <c r="CD117" s="48"/>
      <c r="CE117" s="48"/>
      <c r="CF117" s="48"/>
      <c r="CG117" s="48"/>
      <c r="CH117" s="48"/>
      <c r="CI117" s="48"/>
      <c r="CJ117" s="48"/>
      <c r="CK117" s="48"/>
      <c r="CL117" s="48"/>
      <c r="CM117" s="48"/>
      <c r="CN117" s="48"/>
      <c r="CO117" s="48"/>
    </row>
    <row r="118" spans="3:93" ht="15.75" hidden="1" thickBot="1" x14ac:dyDescent="0.3">
      <c r="C118" s="4">
        <f t="shared" ca="1" si="13"/>
        <v>0</v>
      </c>
      <c r="D118" s="236">
        <f t="shared" ca="1" si="13"/>
        <v>0</v>
      </c>
      <c r="E118" s="236">
        <f t="shared" ca="1" si="13"/>
        <v>0</v>
      </c>
      <c r="F118" s="236">
        <f t="shared" ca="1" si="13"/>
        <v>0</v>
      </c>
      <c r="G118" s="236">
        <f t="shared" ca="1" si="13"/>
        <v>0</v>
      </c>
      <c r="H118" s="236">
        <f t="shared" ca="1" si="13"/>
        <v>0</v>
      </c>
      <c r="I118" s="236">
        <f t="shared" ca="1" si="13"/>
        <v>0</v>
      </c>
      <c r="J118" s="236">
        <f t="shared" ca="1" si="13"/>
        <v>0</v>
      </c>
      <c r="K118" s="236">
        <f t="shared" ca="1" si="13"/>
        <v>0</v>
      </c>
      <c r="L118" s="236">
        <f t="shared" ca="1" si="13"/>
        <v>0</v>
      </c>
      <c r="M118" s="236">
        <f t="shared" ca="1" si="13"/>
        <v>0</v>
      </c>
      <c r="N118" s="236">
        <f t="shared" ca="1" si="13"/>
        <v>0</v>
      </c>
      <c r="O118" s="236">
        <f t="shared" ca="1" si="13"/>
        <v>0</v>
      </c>
      <c r="P118" s="236">
        <f t="shared" ca="1" si="13"/>
        <v>0</v>
      </c>
      <c r="Q118" s="236">
        <f t="shared" ca="1" si="13"/>
        <v>0</v>
      </c>
      <c r="R118" s="236">
        <f t="shared" ca="1" si="12"/>
        <v>0</v>
      </c>
      <c r="S118" s="236">
        <f t="shared" ca="1" si="9"/>
        <v>0</v>
      </c>
      <c r="T118" s="236">
        <f t="shared" ca="1" si="9"/>
        <v>0</v>
      </c>
      <c r="U118" s="236">
        <f t="shared" ca="1" si="8"/>
        <v>0</v>
      </c>
      <c r="V118" s="236">
        <f t="shared" ca="1" si="8"/>
        <v>0</v>
      </c>
      <c r="W118" s="236">
        <f t="shared" ca="1" si="8"/>
        <v>0</v>
      </c>
      <c r="X118" s="236">
        <f t="shared" ca="1" si="8"/>
        <v>0</v>
      </c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  <c r="AT118" s="48"/>
      <c r="AU118" s="48"/>
      <c r="AW118" s="48"/>
      <c r="AX118" s="48"/>
      <c r="AY118" s="48"/>
      <c r="AZ118" s="48"/>
      <c r="BA118" s="48"/>
      <c r="BB118" s="48"/>
      <c r="BC118" s="48"/>
      <c r="BD118" s="48"/>
      <c r="BE118" s="48"/>
      <c r="BF118" s="48"/>
      <c r="BG118" s="48"/>
      <c r="BH118" s="48"/>
      <c r="BI118" s="48"/>
      <c r="BJ118" s="48"/>
      <c r="BK118" s="48"/>
      <c r="BL118" s="48"/>
      <c r="BM118" s="48"/>
      <c r="BN118" s="48"/>
      <c r="BO118" s="48"/>
      <c r="BP118" s="48"/>
      <c r="BQ118" s="48"/>
      <c r="BR118" s="48"/>
      <c r="BT118" s="48"/>
      <c r="BU118" s="48"/>
      <c r="BV118" s="48"/>
      <c r="BW118" s="48"/>
      <c r="BX118" s="48"/>
      <c r="BY118" s="48"/>
      <c r="BZ118" s="48"/>
      <c r="CA118" s="48"/>
      <c r="CB118" s="48"/>
      <c r="CC118" s="48"/>
      <c r="CD118" s="48"/>
      <c r="CE118" s="48"/>
      <c r="CF118" s="48"/>
      <c r="CG118" s="48"/>
      <c r="CH118" s="48"/>
      <c r="CI118" s="48"/>
      <c r="CJ118" s="48"/>
      <c r="CK118" s="48"/>
      <c r="CL118" s="48"/>
      <c r="CM118" s="48"/>
      <c r="CN118" s="48"/>
      <c r="CO118" s="48"/>
    </row>
    <row r="119" spans="3:93" ht="15.75" hidden="1" thickBot="1" x14ac:dyDescent="0.3">
      <c r="C119" s="4">
        <f t="shared" ca="1" si="13"/>
        <v>0</v>
      </c>
      <c r="D119" s="236">
        <f t="shared" ca="1" si="13"/>
        <v>0</v>
      </c>
      <c r="E119" s="236">
        <f t="shared" ca="1" si="13"/>
        <v>0</v>
      </c>
      <c r="F119" s="236">
        <f t="shared" ca="1" si="13"/>
        <v>0</v>
      </c>
      <c r="G119" s="236">
        <f t="shared" ca="1" si="13"/>
        <v>0</v>
      </c>
      <c r="H119" s="236">
        <f t="shared" ca="1" si="13"/>
        <v>0</v>
      </c>
      <c r="I119" s="236">
        <f t="shared" ca="1" si="13"/>
        <v>0</v>
      </c>
      <c r="J119" s="236">
        <f t="shared" ca="1" si="13"/>
        <v>0</v>
      </c>
      <c r="K119" s="236">
        <f t="shared" ca="1" si="13"/>
        <v>0</v>
      </c>
      <c r="L119" s="236">
        <f t="shared" ca="1" si="13"/>
        <v>0</v>
      </c>
      <c r="M119" s="236">
        <f t="shared" ca="1" si="13"/>
        <v>0</v>
      </c>
      <c r="N119" s="236">
        <f t="shared" ca="1" si="13"/>
        <v>0</v>
      </c>
      <c r="O119" s="236">
        <f t="shared" ca="1" si="13"/>
        <v>0</v>
      </c>
      <c r="P119" s="236">
        <f t="shared" ca="1" si="13"/>
        <v>0</v>
      </c>
      <c r="Q119" s="236">
        <f t="shared" ca="1" si="13"/>
        <v>0</v>
      </c>
      <c r="R119" s="236">
        <f t="shared" ca="1" si="12"/>
        <v>0</v>
      </c>
      <c r="S119" s="236">
        <f t="shared" ca="1" si="9"/>
        <v>0</v>
      </c>
      <c r="T119" s="236">
        <f t="shared" ca="1" si="9"/>
        <v>0</v>
      </c>
      <c r="U119" s="236">
        <f t="shared" ca="1" si="8"/>
        <v>0</v>
      </c>
      <c r="V119" s="236">
        <f t="shared" ca="1" si="8"/>
        <v>0</v>
      </c>
      <c r="W119" s="236">
        <f t="shared" ca="1" si="8"/>
        <v>0</v>
      </c>
      <c r="X119" s="236">
        <f t="shared" ca="1" si="8"/>
        <v>0</v>
      </c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  <c r="AT119" s="48"/>
      <c r="AU119" s="48"/>
      <c r="AW119" s="48"/>
      <c r="AX119" s="48"/>
      <c r="AY119" s="48"/>
      <c r="AZ119" s="48"/>
      <c r="BA119" s="48"/>
      <c r="BB119" s="48"/>
      <c r="BC119" s="48"/>
      <c r="BD119" s="48"/>
      <c r="BE119" s="48"/>
      <c r="BF119" s="48"/>
      <c r="BG119" s="48"/>
      <c r="BH119" s="48"/>
      <c r="BI119" s="48"/>
      <c r="BJ119" s="48"/>
      <c r="BK119" s="48"/>
      <c r="BL119" s="48"/>
      <c r="BM119" s="48"/>
      <c r="BN119" s="48"/>
      <c r="BO119" s="48"/>
      <c r="BP119" s="48"/>
      <c r="BQ119" s="48"/>
      <c r="BR119" s="48"/>
      <c r="BT119" s="48"/>
      <c r="BU119" s="48"/>
      <c r="BV119" s="48"/>
      <c r="BW119" s="48"/>
      <c r="BX119" s="48"/>
      <c r="BY119" s="48"/>
      <c r="BZ119" s="48"/>
      <c r="CA119" s="48"/>
      <c r="CB119" s="48"/>
      <c r="CC119" s="48"/>
      <c r="CD119" s="48"/>
      <c r="CE119" s="48"/>
      <c r="CF119" s="48"/>
      <c r="CG119" s="48"/>
      <c r="CH119" s="48"/>
      <c r="CI119" s="48"/>
      <c r="CJ119" s="48"/>
      <c r="CK119" s="48"/>
      <c r="CL119" s="48"/>
      <c r="CM119" s="48"/>
      <c r="CN119" s="48"/>
      <c r="CO119" s="48"/>
    </row>
    <row r="120" spans="3:93" ht="15.75" hidden="1" thickBot="1" x14ac:dyDescent="0.3">
      <c r="C120" s="4">
        <f t="shared" ca="1" si="13"/>
        <v>0</v>
      </c>
      <c r="D120" s="236">
        <f t="shared" ca="1" si="13"/>
        <v>0</v>
      </c>
      <c r="E120" s="236">
        <f t="shared" ca="1" si="13"/>
        <v>0</v>
      </c>
      <c r="F120" s="236">
        <f t="shared" ca="1" si="13"/>
        <v>0</v>
      </c>
      <c r="G120" s="236">
        <f t="shared" ca="1" si="13"/>
        <v>0</v>
      </c>
      <c r="H120" s="236">
        <f t="shared" ca="1" si="13"/>
        <v>0</v>
      </c>
      <c r="I120" s="236">
        <f t="shared" ca="1" si="13"/>
        <v>0</v>
      </c>
      <c r="J120" s="236">
        <f t="shared" ca="1" si="13"/>
        <v>0</v>
      </c>
      <c r="K120" s="236">
        <f t="shared" ca="1" si="13"/>
        <v>0</v>
      </c>
      <c r="L120" s="236">
        <f t="shared" ca="1" si="13"/>
        <v>0</v>
      </c>
      <c r="M120" s="236">
        <f t="shared" ca="1" si="13"/>
        <v>0</v>
      </c>
      <c r="N120" s="236">
        <f t="shared" ca="1" si="13"/>
        <v>0</v>
      </c>
      <c r="O120" s="236">
        <f t="shared" ca="1" si="13"/>
        <v>0</v>
      </c>
      <c r="P120" s="236">
        <f t="shared" ca="1" si="13"/>
        <v>0</v>
      </c>
      <c r="Q120" s="236">
        <f t="shared" ca="1" si="13"/>
        <v>0</v>
      </c>
      <c r="R120" s="236">
        <f t="shared" ca="1" si="12"/>
        <v>0</v>
      </c>
      <c r="S120" s="236">
        <f t="shared" ca="1" si="9"/>
        <v>0</v>
      </c>
      <c r="T120" s="236">
        <f t="shared" ca="1" si="9"/>
        <v>0</v>
      </c>
      <c r="U120" s="236">
        <f t="shared" ca="1" si="8"/>
        <v>0</v>
      </c>
      <c r="V120" s="236">
        <f t="shared" ca="1" si="8"/>
        <v>0</v>
      </c>
      <c r="W120" s="236">
        <f t="shared" ca="1" si="8"/>
        <v>0</v>
      </c>
      <c r="X120" s="236">
        <f t="shared" ca="1" si="8"/>
        <v>0</v>
      </c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  <c r="AT120" s="48"/>
      <c r="AU120" s="48"/>
      <c r="AW120" s="48"/>
      <c r="AX120" s="48"/>
      <c r="AY120" s="48"/>
      <c r="AZ120" s="48"/>
      <c r="BA120" s="48"/>
      <c r="BB120" s="48"/>
      <c r="BC120" s="48"/>
      <c r="BD120" s="48"/>
      <c r="BE120" s="48"/>
      <c r="BF120" s="48"/>
      <c r="BG120" s="48"/>
      <c r="BH120" s="48"/>
      <c r="BI120" s="48"/>
      <c r="BJ120" s="48"/>
      <c r="BK120" s="48"/>
      <c r="BL120" s="48"/>
      <c r="BM120" s="48"/>
      <c r="BN120" s="48"/>
      <c r="BO120" s="48"/>
      <c r="BP120" s="48"/>
      <c r="BQ120" s="48"/>
      <c r="BR120" s="48"/>
      <c r="BT120" s="48"/>
      <c r="BU120" s="48"/>
      <c r="BV120" s="48"/>
      <c r="BW120" s="48"/>
      <c r="BX120" s="48"/>
      <c r="BY120" s="48"/>
      <c r="BZ120" s="48"/>
      <c r="CA120" s="48"/>
      <c r="CB120" s="48"/>
      <c r="CC120" s="48"/>
      <c r="CD120" s="48"/>
      <c r="CE120" s="48"/>
      <c r="CF120" s="48"/>
      <c r="CG120" s="48"/>
      <c r="CH120" s="48"/>
      <c r="CI120" s="48"/>
      <c r="CJ120" s="48"/>
      <c r="CK120" s="48"/>
      <c r="CL120" s="48"/>
      <c r="CM120" s="48"/>
      <c r="CN120" s="48"/>
      <c r="CO120" s="48"/>
    </row>
    <row r="121" spans="3:93" ht="15.75" hidden="1" thickBot="1" x14ac:dyDescent="0.3">
      <c r="C121" s="4">
        <f t="shared" ca="1" si="13"/>
        <v>0</v>
      </c>
      <c r="D121" s="236">
        <f t="shared" ca="1" si="13"/>
        <v>0</v>
      </c>
      <c r="E121" s="236">
        <f t="shared" ca="1" si="13"/>
        <v>0</v>
      </c>
      <c r="F121" s="236">
        <f t="shared" ca="1" si="13"/>
        <v>0</v>
      </c>
      <c r="G121" s="236">
        <f t="shared" ca="1" si="13"/>
        <v>0</v>
      </c>
      <c r="H121" s="236">
        <f t="shared" ca="1" si="13"/>
        <v>0</v>
      </c>
      <c r="I121" s="236">
        <f t="shared" ca="1" si="13"/>
        <v>0</v>
      </c>
      <c r="J121" s="236">
        <f t="shared" ca="1" si="13"/>
        <v>0</v>
      </c>
      <c r="K121" s="236">
        <f t="shared" ca="1" si="13"/>
        <v>0</v>
      </c>
      <c r="L121" s="236">
        <f t="shared" ca="1" si="13"/>
        <v>0</v>
      </c>
      <c r="M121" s="236">
        <f t="shared" ca="1" si="13"/>
        <v>0</v>
      </c>
      <c r="N121" s="236">
        <f t="shared" ca="1" si="13"/>
        <v>0</v>
      </c>
      <c r="O121" s="236">
        <f t="shared" ca="1" si="13"/>
        <v>0</v>
      </c>
      <c r="P121" s="236">
        <f t="shared" ca="1" si="13"/>
        <v>0</v>
      </c>
      <c r="Q121" s="236">
        <f t="shared" ca="1" si="13"/>
        <v>0</v>
      </c>
      <c r="R121" s="236">
        <f t="shared" ca="1" si="12"/>
        <v>0</v>
      </c>
      <c r="S121" s="236">
        <f t="shared" ca="1" si="9"/>
        <v>0</v>
      </c>
      <c r="T121" s="236">
        <f t="shared" ca="1" si="9"/>
        <v>0</v>
      </c>
      <c r="U121" s="236">
        <f t="shared" ca="1" si="8"/>
        <v>0</v>
      </c>
      <c r="V121" s="236">
        <f t="shared" ca="1" si="8"/>
        <v>0</v>
      </c>
      <c r="W121" s="236">
        <f t="shared" ca="1" si="8"/>
        <v>0</v>
      </c>
      <c r="X121" s="236">
        <f t="shared" ca="1" si="8"/>
        <v>0</v>
      </c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  <c r="AT121" s="48"/>
      <c r="AU121" s="48"/>
      <c r="AW121" s="48"/>
      <c r="AX121" s="48"/>
      <c r="AY121" s="48"/>
      <c r="AZ121" s="48"/>
      <c r="BA121" s="48"/>
      <c r="BB121" s="48"/>
      <c r="BC121" s="48"/>
      <c r="BD121" s="48"/>
      <c r="BE121" s="48"/>
      <c r="BF121" s="48"/>
      <c r="BG121" s="48"/>
      <c r="BH121" s="48"/>
      <c r="BI121" s="48"/>
      <c r="BJ121" s="48"/>
      <c r="BK121" s="48"/>
      <c r="BL121" s="48"/>
      <c r="BM121" s="48"/>
      <c r="BN121" s="48"/>
      <c r="BO121" s="48"/>
      <c r="BP121" s="48"/>
      <c r="BQ121" s="48"/>
      <c r="BR121" s="48"/>
      <c r="BT121" s="48"/>
      <c r="BU121" s="48"/>
      <c r="BV121" s="48"/>
      <c r="BW121" s="48"/>
      <c r="BX121" s="48"/>
      <c r="BY121" s="48"/>
      <c r="BZ121" s="48"/>
      <c r="CA121" s="48"/>
      <c r="CB121" s="48"/>
      <c r="CC121" s="48"/>
      <c r="CD121" s="48"/>
      <c r="CE121" s="48"/>
      <c r="CF121" s="48"/>
      <c r="CG121" s="48"/>
      <c r="CH121" s="48"/>
      <c r="CI121" s="48"/>
      <c r="CJ121" s="48"/>
      <c r="CK121" s="48"/>
      <c r="CL121" s="48"/>
      <c r="CM121" s="48"/>
      <c r="CN121" s="48"/>
      <c r="CO121" s="48"/>
    </row>
    <row r="122" spans="3:93" ht="15.75" hidden="1" thickBot="1" x14ac:dyDescent="0.3">
      <c r="C122" s="4">
        <f t="shared" ca="1" si="13"/>
        <v>0</v>
      </c>
      <c r="D122" s="236">
        <f t="shared" ca="1" si="13"/>
        <v>0</v>
      </c>
      <c r="E122" s="236">
        <f t="shared" ca="1" si="13"/>
        <v>0</v>
      </c>
      <c r="F122" s="236">
        <f t="shared" ca="1" si="13"/>
        <v>0</v>
      </c>
      <c r="G122" s="236">
        <f t="shared" ca="1" si="13"/>
        <v>0</v>
      </c>
      <c r="H122" s="236">
        <f t="shared" ca="1" si="13"/>
        <v>0</v>
      </c>
      <c r="I122" s="236">
        <f t="shared" ca="1" si="13"/>
        <v>0</v>
      </c>
      <c r="J122" s="236">
        <f t="shared" ca="1" si="13"/>
        <v>0</v>
      </c>
      <c r="K122" s="236">
        <f t="shared" ca="1" si="13"/>
        <v>0</v>
      </c>
      <c r="L122" s="236">
        <f t="shared" ca="1" si="13"/>
        <v>0</v>
      </c>
      <c r="M122" s="236">
        <f t="shared" ca="1" si="13"/>
        <v>0</v>
      </c>
      <c r="N122" s="236">
        <f t="shared" ca="1" si="13"/>
        <v>0</v>
      </c>
      <c r="O122" s="236">
        <f t="shared" ca="1" si="13"/>
        <v>0</v>
      </c>
      <c r="P122" s="236">
        <f t="shared" ca="1" si="13"/>
        <v>0</v>
      </c>
      <c r="Q122" s="236">
        <f t="shared" ca="1" si="13"/>
        <v>0</v>
      </c>
      <c r="R122" s="236">
        <f t="shared" ca="1" si="12"/>
        <v>0</v>
      </c>
      <c r="S122" s="236">
        <f t="shared" ca="1" si="9"/>
        <v>0</v>
      </c>
      <c r="T122" s="236">
        <f t="shared" ca="1" si="9"/>
        <v>0</v>
      </c>
      <c r="U122" s="236">
        <f t="shared" ca="1" si="8"/>
        <v>0</v>
      </c>
      <c r="V122" s="236">
        <f t="shared" ca="1" si="8"/>
        <v>0</v>
      </c>
      <c r="W122" s="236">
        <f t="shared" ca="1" si="8"/>
        <v>0</v>
      </c>
      <c r="X122" s="236">
        <f t="shared" ca="1" si="8"/>
        <v>0</v>
      </c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W122" s="48"/>
      <c r="AX122" s="48"/>
      <c r="AY122" s="48"/>
      <c r="AZ122" s="48"/>
      <c r="BA122" s="48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</row>
    <row r="123" spans="3:93" ht="15.75" hidden="1" thickBot="1" x14ac:dyDescent="0.3">
      <c r="C123" s="4">
        <f t="shared" ca="1" si="13"/>
        <v>0</v>
      </c>
      <c r="D123" s="236">
        <f t="shared" ca="1" si="13"/>
        <v>0</v>
      </c>
      <c r="E123" s="236">
        <f t="shared" ca="1" si="13"/>
        <v>0</v>
      </c>
      <c r="F123" s="236">
        <f t="shared" ca="1" si="13"/>
        <v>0</v>
      </c>
      <c r="G123" s="236">
        <f t="shared" ca="1" si="13"/>
        <v>0</v>
      </c>
      <c r="H123" s="236">
        <f t="shared" ca="1" si="13"/>
        <v>0</v>
      </c>
      <c r="I123" s="236">
        <f t="shared" ca="1" si="13"/>
        <v>0</v>
      </c>
      <c r="J123" s="236">
        <f t="shared" ca="1" si="13"/>
        <v>0</v>
      </c>
      <c r="K123" s="236">
        <f t="shared" ca="1" si="13"/>
        <v>0</v>
      </c>
      <c r="L123" s="236">
        <f t="shared" ca="1" si="13"/>
        <v>0</v>
      </c>
      <c r="M123" s="236">
        <f t="shared" ca="1" si="13"/>
        <v>0</v>
      </c>
      <c r="N123" s="236">
        <f t="shared" ca="1" si="13"/>
        <v>0</v>
      </c>
      <c r="O123" s="236">
        <f t="shared" ca="1" si="13"/>
        <v>0</v>
      </c>
      <c r="P123" s="236">
        <f t="shared" ca="1" si="13"/>
        <v>0</v>
      </c>
      <c r="Q123" s="236">
        <f t="shared" ca="1" si="13"/>
        <v>0</v>
      </c>
      <c r="R123" s="236">
        <f t="shared" ca="1" si="12"/>
        <v>0</v>
      </c>
      <c r="S123" s="236">
        <f t="shared" ca="1" si="9"/>
        <v>0</v>
      </c>
      <c r="T123" s="236">
        <f t="shared" ca="1" si="9"/>
        <v>0</v>
      </c>
      <c r="U123" s="236">
        <f t="shared" ca="1" si="8"/>
        <v>0</v>
      </c>
      <c r="V123" s="236">
        <f t="shared" ca="1" si="8"/>
        <v>0</v>
      </c>
      <c r="W123" s="236">
        <f t="shared" ca="1" si="8"/>
        <v>0</v>
      </c>
      <c r="X123" s="236">
        <f t="shared" ca="1" si="8"/>
        <v>0</v>
      </c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W123" s="48"/>
      <c r="AX123" s="48"/>
      <c r="AY123" s="48"/>
      <c r="AZ123" s="48"/>
      <c r="BA123" s="48"/>
      <c r="BB123" s="48"/>
      <c r="BC123" s="48"/>
      <c r="BD123" s="48"/>
      <c r="BE123" s="48"/>
      <c r="BF123" s="48"/>
      <c r="BG123" s="48"/>
      <c r="BH123" s="48"/>
      <c r="BI123" s="48"/>
      <c r="BJ123" s="48"/>
      <c r="BK123" s="48"/>
      <c r="BL123" s="48"/>
      <c r="BM123" s="48"/>
      <c r="BN123" s="48"/>
      <c r="BO123" s="48"/>
      <c r="BP123" s="48"/>
      <c r="BQ123" s="48"/>
      <c r="BR123" s="48"/>
      <c r="BT123" s="48"/>
      <c r="BU123" s="48"/>
      <c r="BV123" s="48"/>
      <c r="BW123" s="48"/>
      <c r="BX123" s="48"/>
      <c r="BY123" s="48"/>
      <c r="BZ123" s="48"/>
      <c r="CA123" s="48"/>
      <c r="CB123" s="48"/>
      <c r="CC123" s="48"/>
      <c r="CD123" s="48"/>
      <c r="CE123" s="48"/>
      <c r="CF123" s="48"/>
      <c r="CG123" s="48"/>
      <c r="CH123" s="48"/>
      <c r="CI123" s="48"/>
      <c r="CJ123" s="48"/>
      <c r="CK123" s="48"/>
      <c r="CL123" s="48"/>
      <c r="CM123" s="48"/>
      <c r="CN123" s="48"/>
      <c r="CO123" s="48"/>
    </row>
    <row r="124" spans="3:93" ht="15.75" hidden="1" thickBot="1" x14ac:dyDescent="0.3">
      <c r="C124" s="4">
        <f t="shared" ref="C124:Q140" ca="1" si="14">OFFSET(Z124,0,$A$1,1,1)</f>
        <v>0</v>
      </c>
      <c r="D124" s="236">
        <f t="shared" ca="1" si="14"/>
        <v>0</v>
      </c>
      <c r="E124" s="236">
        <f t="shared" ca="1" si="14"/>
        <v>0</v>
      </c>
      <c r="F124" s="236">
        <f t="shared" ca="1" si="14"/>
        <v>0</v>
      </c>
      <c r="G124" s="236">
        <f t="shared" ca="1" si="14"/>
        <v>0</v>
      </c>
      <c r="H124" s="236">
        <f t="shared" ca="1" si="14"/>
        <v>0</v>
      </c>
      <c r="I124" s="236">
        <f t="shared" ca="1" si="14"/>
        <v>0</v>
      </c>
      <c r="J124" s="236">
        <f t="shared" ca="1" si="14"/>
        <v>0</v>
      </c>
      <c r="K124" s="236">
        <f t="shared" ca="1" si="14"/>
        <v>0</v>
      </c>
      <c r="L124" s="236">
        <f t="shared" ca="1" si="14"/>
        <v>0</v>
      </c>
      <c r="M124" s="236">
        <f t="shared" ca="1" si="14"/>
        <v>0</v>
      </c>
      <c r="N124" s="236">
        <f t="shared" ca="1" si="14"/>
        <v>0</v>
      </c>
      <c r="O124" s="236">
        <f t="shared" ca="1" si="14"/>
        <v>0</v>
      </c>
      <c r="P124" s="236">
        <f t="shared" ca="1" si="14"/>
        <v>0</v>
      </c>
      <c r="Q124" s="236">
        <f t="shared" ca="1" si="14"/>
        <v>0</v>
      </c>
      <c r="R124" s="236">
        <f t="shared" ca="1" si="12"/>
        <v>0</v>
      </c>
      <c r="S124" s="236">
        <f t="shared" ca="1" si="9"/>
        <v>0</v>
      </c>
      <c r="T124" s="236">
        <f t="shared" ca="1" si="9"/>
        <v>0</v>
      </c>
      <c r="U124" s="236">
        <f t="shared" ca="1" si="8"/>
        <v>0</v>
      </c>
      <c r="V124" s="236">
        <f t="shared" ca="1" si="8"/>
        <v>0</v>
      </c>
      <c r="W124" s="236">
        <f t="shared" ca="1" si="8"/>
        <v>0</v>
      </c>
      <c r="X124" s="236">
        <f t="shared" ca="1" si="8"/>
        <v>0</v>
      </c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W124" s="48"/>
      <c r="AX124" s="48"/>
      <c r="AY124" s="48"/>
      <c r="AZ124" s="48"/>
      <c r="BA124" s="48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</row>
    <row r="125" spans="3:93" ht="15.75" hidden="1" thickBot="1" x14ac:dyDescent="0.3">
      <c r="C125" s="4">
        <f t="shared" ca="1" si="14"/>
        <v>0</v>
      </c>
      <c r="D125" s="236">
        <f t="shared" ca="1" si="14"/>
        <v>0</v>
      </c>
      <c r="E125" s="236">
        <f t="shared" ca="1" si="14"/>
        <v>0</v>
      </c>
      <c r="F125" s="236">
        <f t="shared" ca="1" si="14"/>
        <v>0</v>
      </c>
      <c r="G125" s="236">
        <f t="shared" ca="1" si="14"/>
        <v>0</v>
      </c>
      <c r="H125" s="236">
        <f t="shared" ca="1" si="14"/>
        <v>0</v>
      </c>
      <c r="I125" s="236">
        <f t="shared" ca="1" si="14"/>
        <v>0</v>
      </c>
      <c r="J125" s="236">
        <f t="shared" ca="1" si="14"/>
        <v>0</v>
      </c>
      <c r="K125" s="236">
        <f t="shared" ca="1" si="14"/>
        <v>0</v>
      </c>
      <c r="L125" s="236">
        <f t="shared" ca="1" si="14"/>
        <v>0</v>
      </c>
      <c r="M125" s="236">
        <f t="shared" ca="1" si="14"/>
        <v>0</v>
      </c>
      <c r="N125" s="236">
        <f t="shared" ca="1" si="14"/>
        <v>0</v>
      </c>
      <c r="O125" s="236">
        <f t="shared" ca="1" si="14"/>
        <v>0</v>
      </c>
      <c r="P125" s="236">
        <f t="shared" ca="1" si="14"/>
        <v>0</v>
      </c>
      <c r="Q125" s="236">
        <f t="shared" ca="1" si="14"/>
        <v>0</v>
      </c>
      <c r="R125" s="236">
        <f t="shared" ca="1" si="12"/>
        <v>0</v>
      </c>
      <c r="S125" s="236">
        <f t="shared" ca="1" si="9"/>
        <v>0</v>
      </c>
      <c r="T125" s="236">
        <f t="shared" ca="1" si="9"/>
        <v>0</v>
      </c>
      <c r="U125" s="236">
        <f t="shared" ca="1" si="8"/>
        <v>0</v>
      </c>
      <c r="V125" s="236">
        <f t="shared" ca="1" si="8"/>
        <v>0</v>
      </c>
      <c r="W125" s="236">
        <f t="shared" ca="1" si="8"/>
        <v>0</v>
      </c>
      <c r="X125" s="236">
        <f t="shared" ca="1" si="8"/>
        <v>0</v>
      </c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  <c r="AT125" s="48"/>
      <c r="AU125" s="48"/>
      <c r="AW125" s="48"/>
      <c r="AX125" s="48"/>
      <c r="AY125" s="48"/>
      <c r="AZ125" s="48"/>
      <c r="BA125" s="48"/>
      <c r="BB125" s="48"/>
      <c r="BC125" s="48"/>
      <c r="BD125" s="48"/>
      <c r="BE125" s="48"/>
      <c r="BF125" s="48"/>
      <c r="BG125" s="48"/>
      <c r="BH125" s="48"/>
      <c r="BI125" s="48"/>
      <c r="BJ125" s="48"/>
      <c r="BK125" s="48"/>
      <c r="BL125" s="48"/>
      <c r="BM125" s="48"/>
      <c r="BN125" s="48"/>
      <c r="BO125" s="48"/>
      <c r="BP125" s="48"/>
      <c r="BQ125" s="48"/>
      <c r="BR125" s="48"/>
      <c r="BT125" s="48"/>
      <c r="BU125" s="48"/>
      <c r="BV125" s="48"/>
      <c r="BW125" s="48"/>
      <c r="BX125" s="48"/>
      <c r="BY125" s="48"/>
      <c r="BZ125" s="48"/>
      <c r="CA125" s="48"/>
      <c r="CB125" s="48"/>
      <c r="CC125" s="48"/>
      <c r="CD125" s="48"/>
      <c r="CE125" s="48"/>
      <c r="CF125" s="48"/>
      <c r="CG125" s="48"/>
      <c r="CH125" s="48"/>
      <c r="CI125" s="48"/>
      <c r="CJ125" s="48"/>
      <c r="CK125" s="48"/>
      <c r="CL125" s="48"/>
      <c r="CM125" s="48"/>
      <c r="CN125" s="48"/>
      <c r="CO125" s="48"/>
    </row>
    <row r="126" spans="3:93" ht="15.75" hidden="1" thickBot="1" x14ac:dyDescent="0.3">
      <c r="C126" s="4">
        <f t="shared" ca="1" si="14"/>
        <v>0</v>
      </c>
      <c r="D126" s="236">
        <f t="shared" ca="1" si="14"/>
        <v>0</v>
      </c>
      <c r="E126" s="236">
        <f t="shared" ca="1" si="14"/>
        <v>0</v>
      </c>
      <c r="F126" s="236">
        <f t="shared" ca="1" si="14"/>
        <v>0</v>
      </c>
      <c r="G126" s="236">
        <f t="shared" ca="1" si="14"/>
        <v>0</v>
      </c>
      <c r="H126" s="236">
        <f t="shared" ca="1" si="14"/>
        <v>0</v>
      </c>
      <c r="I126" s="236">
        <f t="shared" ca="1" si="14"/>
        <v>0</v>
      </c>
      <c r="J126" s="236">
        <f t="shared" ca="1" si="14"/>
        <v>0</v>
      </c>
      <c r="K126" s="236">
        <f t="shared" ca="1" si="14"/>
        <v>0</v>
      </c>
      <c r="L126" s="236">
        <f t="shared" ca="1" si="14"/>
        <v>0</v>
      </c>
      <c r="M126" s="236">
        <f t="shared" ca="1" si="14"/>
        <v>0</v>
      </c>
      <c r="N126" s="236">
        <f t="shared" ca="1" si="14"/>
        <v>0</v>
      </c>
      <c r="O126" s="236">
        <f t="shared" ca="1" si="14"/>
        <v>0</v>
      </c>
      <c r="P126" s="236">
        <f t="shared" ca="1" si="14"/>
        <v>0</v>
      </c>
      <c r="Q126" s="236">
        <f t="shared" ca="1" si="14"/>
        <v>0</v>
      </c>
      <c r="R126" s="236">
        <f t="shared" ca="1" si="12"/>
        <v>0</v>
      </c>
      <c r="S126" s="236">
        <f t="shared" ca="1" si="9"/>
        <v>0</v>
      </c>
      <c r="T126" s="236">
        <f t="shared" ca="1" si="9"/>
        <v>0</v>
      </c>
      <c r="U126" s="236">
        <f t="shared" ca="1" si="8"/>
        <v>0</v>
      </c>
      <c r="V126" s="236">
        <f t="shared" ca="1" si="8"/>
        <v>0</v>
      </c>
      <c r="W126" s="236">
        <f t="shared" ca="1" si="8"/>
        <v>0</v>
      </c>
      <c r="X126" s="236">
        <f t="shared" ca="1" si="8"/>
        <v>0</v>
      </c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  <c r="AT126" s="48"/>
      <c r="AU126" s="48"/>
      <c r="AW126" s="48"/>
      <c r="AX126" s="48"/>
      <c r="AY126" s="48"/>
      <c r="AZ126" s="48"/>
      <c r="BA126" s="48"/>
      <c r="BB126" s="48"/>
      <c r="BC126" s="48"/>
      <c r="BD126" s="48"/>
      <c r="BE126" s="48"/>
      <c r="BF126" s="48"/>
      <c r="BG126" s="48"/>
      <c r="BH126" s="48"/>
      <c r="BI126" s="48"/>
      <c r="BJ126" s="48"/>
      <c r="BK126" s="48"/>
      <c r="BL126" s="48"/>
      <c r="BM126" s="48"/>
      <c r="BN126" s="48"/>
      <c r="BO126" s="48"/>
      <c r="BP126" s="48"/>
      <c r="BQ126" s="48"/>
      <c r="BR126" s="48"/>
      <c r="BT126" s="48"/>
      <c r="BU126" s="48"/>
      <c r="BV126" s="48"/>
      <c r="BW126" s="48"/>
      <c r="BX126" s="48"/>
      <c r="BY126" s="48"/>
      <c r="BZ126" s="48"/>
      <c r="CA126" s="48"/>
      <c r="CB126" s="48"/>
      <c r="CC126" s="48"/>
      <c r="CD126" s="48"/>
      <c r="CE126" s="48"/>
      <c r="CF126" s="48"/>
      <c r="CG126" s="48"/>
      <c r="CH126" s="48"/>
      <c r="CI126" s="48"/>
      <c r="CJ126" s="48"/>
      <c r="CK126" s="48"/>
      <c r="CL126" s="48"/>
      <c r="CM126" s="48"/>
      <c r="CN126" s="48"/>
      <c r="CO126" s="48"/>
    </row>
    <row r="127" spans="3:93" ht="15.75" hidden="1" thickBot="1" x14ac:dyDescent="0.3">
      <c r="C127" s="4">
        <f t="shared" ca="1" si="14"/>
        <v>0</v>
      </c>
      <c r="D127" s="236">
        <f t="shared" ca="1" si="14"/>
        <v>0</v>
      </c>
      <c r="E127" s="236">
        <f t="shared" ca="1" si="14"/>
        <v>0</v>
      </c>
      <c r="F127" s="236">
        <f t="shared" ca="1" si="14"/>
        <v>0</v>
      </c>
      <c r="G127" s="236">
        <f t="shared" ca="1" si="14"/>
        <v>0</v>
      </c>
      <c r="H127" s="236">
        <f t="shared" ca="1" si="14"/>
        <v>0</v>
      </c>
      <c r="I127" s="236">
        <f t="shared" ca="1" si="14"/>
        <v>0</v>
      </c>
      <c r="J127" s="236">
        <f t="shared" ca="1" si="14"/>
        <v>0</v>
      </c>
      <c r="K127" s="236">
        <f t="shared" ca="1" si="14"/>
        <v>0</v>
      </c>
      <c r="L127" s="236">
        <f t="shared" ca="1" si="14"/>
        <v>0</v>
      </c>
      <c r="M127" s="236">
        <f t="shared" ca="1" si="14"/>
        <v>0</v>
      </c>
      <c r="N127" s="236">
        <f t="shared" ca="1" si="14"/>
        <v>0</v>
      </c>
      <c r="O127" s="236">
        <f t="shared" ca="1" si="14"/>
        <v>0</v>
      </c>
      <c r="P127" s="236">
        <f t="shared" ca="1" si="14"/>
        <v>0</v>
      </c>
      <c r="Q127" s="236">
        <f t="shared" ca="1" si="14"/>
        <v>0</v>
      </c>
      <c r="R127" s="236">
        <f t="shared" ca="1" si="12"/>
        <v>0</v>
      </c>
      <c r="S127" s="236">
        <f t="shared" ca="1" si="9"/>
        <v>0</v>
      </c>
      <c r="T127" s="236">
        <f t="shared" ca="1" si="9"/>
        <v>0</v>
      </c>
      <c r="U127" s="236">
        <f t="shared" ca="1" si="8"/>
        <v>0</v>
      </c>
      <c r="V127" s="236">
        <f t="shared" ca="1" si="8"/>
        <v>0</v>
      </c>
      <c r="W127" s="236">
        <f t="shared" ca="1" si="8"/>
        <v>0</v>
      </c>
      <c r="X127" s="236">
        <f t="shared" ca="1" si="8"/>
        <v>0</v>
      </c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  <c r="AT127" s="48"/>
      <c r="AU127" s="48"/>
      <c r="AW127" s="48"/>
      <c r="AX127" s="48"/>
      <c r="AY127" s="48"/>
      <c r="AZ127" s="48"/>
      <c r="BA127" s="48"/>
      <c r="BB127" s="48"/>
      <c r="BC127" s="48"/>
      <c r="BD127" s="48"/>
      <c r="BE127" s="48"/>
      <c r="BF127" s="48"/>
      <c r="BG127" s="48"/>
      <c r="BH127" s="48"/>
      <c r="BI127" s="48"/>
      <c r="BJ127" s="48"/>
      <c r="BK127" s="48"/>
      <c r="BL127" s="48"/>
      <c r="BM127" s="48"/>
      <c r="BN127" s="48"/>
      <c r="BO127" s="48"/>
      <c r="BP127" s="48"/>
      <c r="BQ127" s="48"/>
      <c r="BR127" s="48"/>
      <c r="BT127" s="48"/>
      <c r="BU127" s="48"/>
      <c r="BV127" s="48"/>
      <c r="BW127" s="48"/>
      <c r="BX127" s="48"/>
      <c r="BY127" s="48"/>
      <c r="BZ127" s="48"/>
      <c r="CA127" s="48"/>
      <c r="CB127" s="48"/>
      <c r="CC127" s="48"/>
      <c r="CD127" s="48"/>
      <c r="CE127" s="48"/>
      <c r="CF127" s="48"/>
      <c r="CG127" s="48"/>
      <c r="CH127" s="48"/>
      <c r="CI127" s="48"/>
      <c r="CJ127" s="48"/>
      <c r="CK127" s="48"/>
      <c r="CL127" s="48"/>
      <c r="CM127" s="48"/>
      <c r="CN127" s="48"/>
      <c r="CO127" s="48"/>
    </row>
    <row r="128" spans="3:93" ht="15.75" hidden="1" thickBot="1" x14ac:dyDescent="0.3">
      <c r="C128" s="4">
        <f t="shared" ca="1" si="14"/>
        <v>0</v>
      </c>
      <c r="D128" s="236">
        <f t="shared" ca="1" si="14"/>
        <v>0</v>
      </c>
      <c r="E128" s="236">
        <f t="shared" ca="1" si="14"/>
        <v>0</v>
      </c>
      <c r="F128" s="236">
        <f t="shared" ca="1" si="14"/>
        <v>0</v>
      </c>
      <c r="G128" s="236">
        <f t="shared" ca="1" si="14"/>
        <v>0</v>
      </c>
      <c r="H128" s="236">
        <f t="shared" ca="1" si="14"/>
        <v>0</v>
      </c>
      <c r="I128" s="236">
        <f t="shared" ca="1" si="14"/>
        <v>0</v>
      </c>
      <c r="J128" s="236">
        <f t="shared" ca="1" si="14"/>
        <v>0</v>
      </c>
      <c r="K128" s="236">
        <f t="shared" ca="1" si="14"/>
        <v>0</v>
      </c>
      <c r="L128" s="236">
        <f t="shared" ca="1" si="14"/>
        <v>0</v>
      </c>
      <c r="M128" s="236">
        <f t="shared" ca="1" si="14"/>
        <v>0</v>
      </c>
      <c r="N128" s="236">
        <f t="shared" ca="1" si="14"/>
        <v>0</v>
      </c>
      <c r="O128" s="236">
        <f t="shared" ca="1" si="14"/>
        <v>0</v>
      </c>
      <c r="P128" s="236">
        <f t="shared" ca="1" si="14"/>
        <v>0</v>
      </c>
      <c r="Q128" s="236">
        <f t="shared" ca="1" si="14"/>
        <v>0</v>
      </c>
      <c r="R128" s="236">
        <f t="shared" ca="1" si="12"/>
        <v>0</v>
      </c>
      <c r="S128" s="236">
        <f t="shared" ca="1" si="9"/>
        <v>0</v>
      </c>
      <c r="T128" s="236">
        <f t="shared" ca="1" si="9"/>
        <v>0</v>
      </c>
      <c r="U128" s="236">
        <f t="shared" ca="1" si="8"/>
        <v>0</v>
      </c>
      <c r="V128" s="236">
        <f t="shared" ca="1" si="8"/>
        <v>0</v>
      </c>
      <c r="W128" s="236">
        <f t="shared" ca="1" si="8"/>
        <v>0</v>
      </c>
      <c r="X128" s="236">
        <f t="shared" ref="X128:X140" ca="1" si="15">OFFSET(AU128,0,$A$1,1,1)</f>
        <v>0</v>
      </c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48"/>
      <c r="AS128" s="48"/>
      <c r="AT128" s="48"/>
      <c r="AU128" s="48"/>
      <c r="AW128" s="48"/>
      <c r="AX128" s="48"/>
      <c r="AY128" s="48"/>
      <c r="AZ128" s="48"/>
      <c r="BA128" s="48"/>
      <c r="BB128" s="48"/>
      <c r="BC128" s="48"/>
      <c r="BD128" s="48"/>
      <c r="BE128" s="48"/>
      <c r="BF128" s="48"/>
      <c r="BG128" s="48"/>
      <c r="BH128" s="48"/>
      <c r="BI128" s="48"/>
      <c r="BJ128" s="48"/>
      <c r="BK128" s="48"/>
      <c r="BL128" s="48"/>
      <c r="BM128" s="48"/>
      <c r="BN128" s="48"/>
      <c r="BO128" s="48"/>
      <c r="BP128" s="48"/>
      <c r="BQ128" s="48"/>
      <c r="BR128" s="48"/>
      <c r="BT128" s="48"/>
      <c r="BU128" s="48"/>
      <c r="BV128" s="48"/>
      <c r="BW128" s="48"/>
      <c r="BX128" s="48"/>
      <c r="BY128" s="48"/>
      <c r="BZ128" s="48"/>
      <c r="CA128" s="48"/>
      <c r="CB128" s="48"/>
      <c r="CC128" s="48"/>
      <c r="CD128" s="48"/>
      <c r="CE128" s="48"/>
      <c r="CF128" s="48"/>
      <c r="CG128" s="48"/>
      <c r="CH128" s="48"/>
      <c r="CI128" s="48"/>
      <c r="CJ128" s="48"/>
      <c r="CK128" s="48"/>
      <c r="CL128" s="48"/>
      <c r="CM128" s="48"/>
      <c r="CN128" s="48"/>
      <c r="CO128" s="48"/>
    </row>
    <row r="129" spans="3:93" ht="15.75" hidden="1" thickBot="1" x14ac:dyDescent="0.3">
      <c r="C129" s="4">
        <f t="shared" ca="1" si="14"/>
        <v>0</v>
      </c>
      <c r="D129" s="236">
        <f t="shared" ca="1" si="14"/>
        <v>0</v>
      </c>
      <c r="E129" s="236">
        <f t="shared" ca="1" si="14"/>
        <v>0</v>
      </c>
      <c r="F129" s="236">
        <f t="shared" ca="1" si="14"/>
        <v>0</v>
      </c>
      <c r="G129" s="236">
        <f t="shared" ca="1" si="14"/>
        <v>0</v>
      </c>
      <c r="H129" s="236">
        <f t="shared" ca="1" si="14"/>
        <v>0</v>
      </c>
      <c r="I129" s="236">
        <f t="shared" ca="1" si="14"/>
        <v>0</v>
      </c>
      <c r="J129" s="236">
        <f t="shared" ca="1" si="14"/>
        <v>0</v>
      </c>
      <c r="K129" s="236">
        <f t="shared" ca="1" si="14"/>
        <v>0</v>
      </c>
      <c r="L129" s="236">
        <f t="shared" ca="1" si="14"/>
        <v>0</v>
      </c>
      <c r="M129" s="236">
        <f t="shared" ca="1" si="14"/>
        <v>0</v>
      </c>
      <c r="N129" s="236">
        <f t="shared" ca="1" si="14"/>
        <v>0</v>
      </c>
      <c r="O129" s="236">
        <f t="shared" ca="1" si="14"/>
        <v>0</v>
      </c>
      <c r="P129" s="236">
        <f t="shared" ca="1" si="14"/>
        <v>0</v>
      </c>
      <c r="Q129" s="236">
        <f t="shared" ca="1" si="14"/>
        <v>0</v>
      </c>
      <c r="R129" s="236">
        <f t="shared" ca="1" si="12"/>
        <v>0</v>
      </c>
      <c r="S129" s="236">
        <f t="shared" ca="1" si="9"/>
        <v>0</v>
      </c>
      <c r="T129" s="236">
        <f t="shared" ca="1" si="9"/>
        <v>0</v>
      </c>
      <c r="U129" s="236">
        <f t="shared" ca="1" si="9"/>
        <v>0</v>
      </c>
      <c r="V129" s="236">
        <f t="shared" ca="1" si="9"/>
        <v>0</v>
      </c>
      <c r="W129" s="236">
        <f t="shared" ca="1" si="9"/>
        <v>0</v>
      </c>
      <c r="X129" s="236">
        <f t="shared" ca="1" si="15"/>
        <v>0</v>
      </c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  <c r="AT129" s="48"/>
      <c r="AU129" s="48"/>
      <c r="AW129" s="48"/>
      <c r="AX129" s="48"/>
      <c r="AY129" s="48"/>
      <c r="AZ129" s="48"/>
      <c r="BA129" s="48"/>
      <c r="BB129" s="48"/>
      <c r="BC129" s="48"/>
      <c r="BD129" s="48"/>
      <c r="BE129" s="48"/>
      <c r="BF129" s="48"/>
      <c r="BG129" s="48"/>
      <c r="BH129" s="48"/>
      <c r="BI129" s="48"/>
      <c r="BJ129" s="48"/>
      <c r="BK129" s="48"/>
      <c r="BL129" s="48"/>
      <c r="BM129" s="48"/>
      <c r="BN129" s="48"/>
      <c r="BO129" s="48"/>
      <c r="BP129" s="48"/>
      <c r="BQ129" s="48"/>
      <c r="BR129" s="48"/>
      <c r="BT129" s="48"/>
      <c r="BU129" s="48"/>
      <c r="BV129" s="48"/>
      <c r="BW129" s="48"/>
      <c r="BX129" s="48"/>
      <c r="BY129" s="48"/>
      <c r="BZ129" s="48"/>
      <c r="CA129" s="48"/>
      <c r="CB129" s="48"/>
      <c r="CC129" s="48"/>
      <c r="CD129" s="48"/>
      <c r="CE129" s="48"/>
      <c r="CF129" s="48"/>
      <c r="CG129" s="48"/>
      <c r="CH129" s="48"/>
      <c r="CI129" s="48"/>
      <c r="CJ129" s="48"/>
      <c r="CK129" s="48"/>
      <c r="CL129" s="48"/>
      <c r="CM129" s="48"/>
      <c r="CN129" s="48"/>
      <c r="CO129" s="48"/>
    </row>
    <row r="130" spans="3:93" ht="15.75" hidden="1" thickBot="1" x14ac:dyDescent="0.3">
      <c r="C130" s="4">
        <f t="shared" ca="1" si="14"/>
        <v>0</v>
      </c>
      <c r="D130" s="236">
        <f t="shared" ca="1" si="14"/>
        <v>0</v>
      </c>
      <c r="E130" s="236">
        <f t="shared" ca="1" si="14"/>
        <v>0</v>
      </c>
      <c r="F130" s="236">
        <f t="shared" ca="1" si="14"/>
        <v>0</v>
      </c>
      <c r="G130" s="236">
        <f t="shared" ca="1" si="14"/>
        <v>0</v>
      </c>
      <c r="H130" s="236">
        <f t="shared" ca="1" si="14"/>
        <v>0</v>
      </c>
      <c r="I130" s="236">
        <f t="shared" ca="1" si="14"/>
        <v>0</v>
      </c>
      <c r="J130" s="236">
        <f t="shared" ca="1" si="14"/>
        <v>0</v>
      </c>
      <c r="K130" s="236">
        <f t="shared" ca="1" si="14"/>
        <v>0</v>
      </c>
      <c r="L130" s="236">
        <f t="shared" ca="1" si="14"/>
        <v>0</v>
      </c>
      <c r="M130" s="236">
        <f t="shared" ca="1" si="14"/>
        <v>0</v>
      </c>
      <c r="N130" s="236">
        <f t="shared" ca="1" si="14"/>
        <v>0</v>
      </c>
      <c r="O130" s="236">
        <f t="shared" ca="1" si="14"/>
        <v>0</v>
      </c>
      <c r="P130" s="236">
        <f t="shared" ca="1" si="14"/>
        <v>0</v>
      </c>
      <c r="Q130" s="236">
        <f t="shared" ca="1" si="14"/>
        <v>0</v>
      </c>
      <c r="R130" s="236">
        <f t="shared" ca="1" si="12"/>
        <v>0</v>
      </c>
      <c r="S130" s="236">
        <f t="shared" ca="1" si="12"/>
        <v>0</v>
      </c>
      <c r="T130" s="236">
        <f t="shared" ca="1" si="12"/>
        <v>0</v>
      </c>
      <c r="U130" s="236">
        <f t="shared" ca="1" si="12"/>
        <v>0</v>
      </c>
      <c r="V130" s="236">
        <f t="shared" ca="1" si="12"/>
        <v>0</v>
      </c>
      <c r="W130" s="236">
        <f t="shared" ca="1" si="12"/>
        <v>0</v>
      </c>
      <c r="X130" s="236">
        <f t="shared" ca="1" si="15"/>
        <v>0</v>
      </c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  <c r="AT130" s="48"/>
      <c r="AU130" s="48"/>
      <c r="AW130" s="48"/>
      <c r="AX130" s="48"/>
      <c r="AY130" s="48"/>
      <c r="AZ130" s="48"/>
      <c r="BA130" s="48"/>
      <c r="BB130" s="48"/>
      <c r="BC130" s="48"/>
      <c r="BD130" s="48"/>
      <c r="BE130" s="48"/>
      <c r="BF130" s="48"/>
      <c r="BG130" s="48"/>
      <c r="BH130" s="48"/>
      <c r="BI130" s="48"/>
      <c r="BJ130" s="48"/>
      <c r="BK130" s="48"/>
      <c r="BL130" s="48"/>
      <c r="BM130" s="48"/>
      <c r="BN130" s="48"/>
      <c r="BO130" s="48"/>
      <c r="BP130" s="48"/>
      <c r="BQ130" s="48"/>
      <c r="BR130" s="48"/>
      <c r="BT130" s="48"/>
      <c r="BU130" s="48"/>
      <c r="BV130" s="48"/>
      <c r="BW130" s="48"/>
      <c r="BX130" s="48"/>
      <c r="BY130" s="48"/>
      <c r="BZ130" s="48"/>
      <c r="CA130" s="48"/>
      <c r="CB130" s="48"/>
      <c r="CC130" s="48"/>
      <c r="CD130" s="48"/>
      <c r="CE130" s="48"/>
      <c r="CF130" s="48"/>
      <c r="CG130" s="48"/>
      <c r="CH130" s="48"/>
      <c r="CI130" s="48"/>
      <c r="CJ130" s="48"/>
      <c r="CK130" s="48"/>
      <c r="CL130" s="48"/>
      <c r="CM130" s="48"/>
      <c r="CN130" s="48"/>
      <c r="CO130" s="48"/>
    </row>
    <row r="131" spans="3:93" ht="15.75" hidden="1" thickBot="1" x14ac:dyDescent="0.3">
      <c r="C131" s="4">
        <f t="shared" ca="1" si="14"/>
        <v>0</v>
      </c>
      <c r="D131" s="236">
        <f t="shared" ca="1" si="14"/>
        <v>0</v>
      </c>
      <c r="E131" s="236">
        <f t="shared" ca="1" si="14"/>
        <v>0</v>
      </c>
      <c r="F131" s="236">
        <f t="shared" ca="1" si="14"/>
        <v>0</v>
      </c>
      <c r="G131" s="236">
        <f t="shared" ca="1" si="14"/>
        <v>0</v>
      </c>
      <c r="H131" s="236">
        <f t="shared" ca="1" si="14"/>
        <v>0</v>
      </c>
      <c r="I131" s="236">
        <f t="shared" ca="1" si="14"/>
        <v>0</v>
      </c>
      <c r="J131" s="236">
        <f t="shared" ca="1" si="14"/>
        <v>0</v>
      </c>
      <c r="K131" s="236">
        <f t="shared" ca="1" si="14"/>
        <v>0</v>
      </c>
      <c r="L131" s="236">
        <f t="shared" ca="1" si="14"/>
        <v>0</v>
      </c>
      <c r="M131" s="236">
        <f t="shared" ca="1" si="14"/>
        <v>0</v>
      </c>
      <c r="N131" s="236">
        <f t="shared" ca="1" si="14"/>
        <v>0</v>
      </c>
      <c r="O131" s="236">
        <f t="shared" ca="1" si="14"/>
        <v>0</v>
      </c>
      <c r="P131" s="236">
        <f t="shared" ca="1" si="14"/>
        <v>0</v>
      </c>
      <c r="Q131" s="236">
        <f t="shared" ca="1" si="14"/>
        <v>0</v>
      </c>
      <c r="R131" s="236">
        <f t="shared" ca="1" si="12"/>
        <v>0</v>
      </c>
      <c r="S131" s="236">
        <f t="shared" ca="1" si="12"/>
        <v>0</v>
      </c>
      <c r="T131" s="236">
        <f t="shared" ca="1" si="12"/>
        <v>0</v>
      </c>
      <c r="U131" s="236">
        <f t="shared" ca="1" si="12"/>
        <v>0</v>
      </c>
      <c r="V131" s="236">
        <f t="shared" ca="1" si="12"/>
        <v>0</v>
      </c>
      <c r="W131" s="236">
        <f t="shared" ca="1" si="12"/>
        <v>0</v>
      </c>
      <c r="X131" s="236">
        <f t="shared" ca="1" si="15"/>
        <v>0</v>
      </c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  <c r="AT131" s="48"/>
      <c r="AU131" s="48"/>
      <c r="AW131" s="48"/>
      <c r="AX131" s="48"/>
      <c r="AY131" s="48"/>
      <c r="AZ131" s="48"/>
      <c r="BA131" s="48"/>
      <c r="BB131" s="48"/>
      <c r="BC131" s="48"/>
      <c r="BD131" s="48"/>
      <c r="BE131" s="48"/>
      <c r="BF131" s="48"/>
      <c r="BG131" s="48"/>
      <c r="BH131" s="48"/>
      <c r="BI131" s="48"/>
      <c r="BJ131" s="48"/>
      <c r="BK131" s="48"/>
      <c r="BL131" s="48"/>
      <c r="BM131" s="48"/>
      <c r="BN131" s="48"/>
      <c r="BO131" s="48"/>
      <c r="BP131" s="48"/>
      <c r="BQ131" s="48"/>
      <c r="BR131" s="48"/>
      <c r="BT131" s="48"/>
      <c r="BU131" s="48"/>
      <c r="BV131" s="48"/>
      <c r="BW131" s="48"/>
      <c r="BX131" s="48"/>
      <c r="BY131" s="48"/>
      <c r="BZ131" s="48"/>
      <c r="CA131" s="48"/>
      <c r="CB131" s="48"/>
      <c r="CC131" s="48"/>
      <c r="CD131" s="48"/>
      <c r="CE131" s="48"/>
      <c r="CF131" s="48"/>
      <c r="CG131" s="48"/>
      <c r="CH131" s="48"/>
      <c r="CI131" s="48"/>
      <c r="CJ131" s="48"/>
      <c r="CK131" s="48"/>
      <c r="CL131" s="48"/>
      <c r="CM131" s="48"/>
      <c r="CN131" s="48"/>
      <c r="CO131" s="48"/>
    </row>
    <row r="132" spans="3:93" ht="15.75" hidden="1" thickBot="1" x14ac:dyDescent="0.3">
      <c r="C132" s="4">
        <f t="shared" ca="1" si="14"/>
        <v>0</v>
      </c>
      <c r="D132" s="236">
        <f t="shared" ca="1" si="14"/>
        <v>0</v>
      </c>
      <c r="E132" s="236">
        <f t="shared" ca="1" si="14"/>
        <v>0</v>
      </c>
      <c r="F132" s="236">
        <f t="shared" ca="1" si="14"/>
        <v>0</v>
      </c>
      <c r="G132" s="236">
        <f t="shared" ca="1" si="14"/>
        <v>0</v>
      </c>
      <c r="H132" s="236">
        <f t="shared" ca="1" si="14"/>
        <v>0</v>
      </c>
      <c r="I132" s="236">
        <f t="shared" ca="1" si="14"/>
        <v>0</v>
      </c>
      <c r="J132" s="236">
        <f t="shared" ca="1" si="14"/>
        <v>0</v>
      </c>
      <c r="K132" s="236">
        <f t="shared" ca="1" si="14"/>
        <v>0</v>
      </c>
      <c r="L132" s="236">
        <f t="shared" ca="1" si="14"/>
        <v>0</v>
      </c>
      <c r="M132" s="236">
        <f t="shared" ca="1" si="14"/>
        <v>0</v>
      </c>
      <c r="N132" s="236">
        <f t="shared" ca="1" si="14"/>
        <v>0</v>
      </c>
      <c r="O132" s="236">
        <f t="shared" ca="1" si="14"/>
        <v>0</v>
      </c>
      <c r="P132" s="236">
        <f t="shared" ca="1" si="14"/>
        <v>0</v>
      </c>
      <c r="Q132" s="236">
        <f t="shared" ca="1" si="14"/>
        <v>0</v>
      </c>
      <c r="R132" s="236">
        <f t="shared" ca="1" si="12"/>
        <v>0</v>
      </c>
      <c r="S132" s="236">
        <f t="shared" ca="1" si="12"/>
        <v>0</v>
      </c>
      <c r="T132" s="236">
        <f t="shared" ca="1" si="12"/>
        <v>0</v>
      </c>
      <c r="U132" s="236">
        <f t="shared" ca="1" si="12"/>
        <v>0</v>
      </c>
      <c r="V132" s="236">
        <f t="shared" ca="1" si="12"/>
        <v>0</v>
      </c>
      <c r="W132" s="236">
        <f t="shared" ca="1" si="12"/>
        <v>0</v>
      </c>
      <c r="X132" s="236">
        <f t="shared" ca="1" si="15"/>
        <v>0</v>
      </c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  <c r="AM132" s="48"/>
      <c r="AN132" s="48"/>
      <c r="AO132" s="48"/>
      <c r="AP132" s="48"/>
      <c r="AQ132" s="48"/>
      <c r="AR132" s="48"/>
      <c r="AS132" s="48"/>
      <c r="AT132" s="48"/>
      <c r="AU132" s="48"/>
      <c r="AW132" s="48"/>
      <c r="AX132" s="48"/>
      <c r="AY132" s="48"/>
      <c r="AZ132" s="48"/>
      <c r="BA132" s="48"/>
      <c r="BB132" s="48"/>
      <c r="BC132" s="48"/>
      <c r="BD132" s="48"/>
      <c r="BE132" s="48"/>
      <c r="BF132" s="48"/>
      <c r="BG132" s="48"/>
      <c r="BH132" s="48"/>
      <c r="BI132" s="48"/>
      <c r="BJ132" s="48"/>
      <c r="BK132" s="48"/>
      <c r="BL132" s="48"/>
      <c r="BM132" s="48"/>
      <c r="BN132" s="48"/>
      <c r="BO132" s="48"/>
      <c r="BP132" s="48"/>
      <c r="BQ132" s="48"/>
      <c r="BR132" s="48"/>
      <c r="BT132" s="48"/>
      <c r="BU132" s="48"/>
      <c r="BV132" s="48"/>
      <c r="BW132" s="48"/>
      <c r="BX132" s="48"/>
      <c r="BY132" s="48"/>
      <c r="BZ132" s="48"/>
      <c r="CA132" s="48"/>
      <c r="CB132" s="48"/>
      <c r="CC132" s="48"/>
      <c r="CD132" s="48"/>
      <c r="CE132" s="48"/>
      <c r="CF132" s="48"/>
      <c r="CG132" s="48"/>
      <c r="CH132" s="48"/>
      <c r="CI132" s="48"/>
      <c r="CJ132" s="48"/>
      <c r="CK132" s="48"/>
      <c r="CL132" s="48"/>
      <c r="CM132" s="48"/>
      <c r="CN132" s="48"/>
      <c r="CO132" s="48"/>
    </row>
    <row r="133" spans="3:93" ht="15.75" hidden="1" thickBot="1" x14ac:dyDescent="0.3">
      <c r="C133" s="4">
        <f t="shared" ca="1" si="14"/>
        <v>0</v>
      </c>
      <c r="D133" s="236">
        <f t="shared" ca="1" si="14"/>
        <v>0</v>
      </c>
      <c r="E133" s="236">
        <f t="shared" ca="1" si="14"/>
        <v>0</v>
      </c>
      <c r="F133" s="236">
        <f t="shared" ca="1" si="14"/>
        <v>0</v>
      </c>
      <c r="G133" s="236">
        <f t="shared" ca="1" si="14"/>
        <v>0</v>
      </c>
      <c r="H133" s="236">
        <f t="shared" ca="1" si="14"/>
        <v>0</v>
      </c>
      <c r="I133" s="236">
        <f t="shared" ca="1" si="14"/>
        <v>0</v>
      </c>
      <c r="J133" s="236">
        <f t="shared" ca="1" si="14"/>
        <v>0</v>
      </c>
      <c r="K133" s="236">
        <f t="shared" ca="1" si="14"/>
        <v>0</v>
      </c>
      <c r="L133" s="236">
        <f t="shared" ca="1" si="14"/>
        <v>0</v>
      </c>
      <c r="M133" s="236">
        <f t="shared" ca="1" si="14"/>
        <v>0</v>
      </c>
      <c r="N133" s="236">
        <f t="shared" ca="1" si="14"/>
        <v>0</v>
      </c>
      <c r="O133" s="236">
        <f t="shared" ca="1" si="14"/>
        <v>0</v>
      </c>
      <c r="P133" s="236">
        <f t="shared" ca="1" si="14"/>
        <v>0</v>
      </c>
      <c r="Q133" s="236">
        <f t="shared" ca="1" si="14"/>
        <v>0</v>
      </c>
      <c r="R133" s="236">
        <f t="shared" ca="1" si="12"/>
        <v>0</v>
      </c>
      <c r="S133" s="236">
        <f t="shared" ca="1" si="12"/>
        <v>0</v>
      </c>
      <c r="T133" s="236">
        <f t="shared" ca="1" si="12"/>
        <v>0</v>
      </c>
      <c r="U133" s="236">
        <f t="shared" ca="1" si="12"/>
        <v>0</v>
      </c>
      <c r="V133" s="236">
        <f t="shared" ca="1" si="12"/>
        <v>0</v>
      </c>
      <c r="W133" s="236">
        <f t="shared" ca="1" si="12"/>
        <v>0</v>
      </c>
      <c r="X133" s="236">
        <f t="shared" ca="1" si="15"/>
        <v>0</v>
      </c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  <c r="AT133" s="48"/>
      <c r="AU133" s="48"/>
      <c r="AW133" s="48"/>
      <c r="AX133" s="48"/>
      <c r="AY133" s="48"/>
      <c r="AZ133" s="48"/>
      <c r="BA133" s="48"/>
      <c r="BB133" s="48"/>
      <c r="BC133" s="48"/>
      <c r="BD133" s="48"/>
      <c r="BE133" s="48"/>
      <c r="BF133" s="48"/>
      <c r="BG133" s="48"/>
      <c r="BH133" s="48"/>
      <c r="BI133" s="48"/>
      <c r="BJ133" s="48"/>
      <c r="BK133" s="48"/>
      <c r="BL133" s="48"/>
      <c r="BM133" s="48"/>
      <c r="BN133" s="48"/>
      <c r="BO133" s="48"/>
      <c r="BP133" s="48"/>
      <c r="BQ133" s="48"/>
      <c r="BR133" s="48"/>
      <c r="BT133" s="48"/>
      <c r="BU133" s="48"/>
      <c r="BV133" s="48"/>
      <c r="BW133" s="48"/>
      <c r="BX133" s="48"/>
      <c r="BY133" s="48"/>
      <c r="BZ133" s="48"/>
      <c r="CA133" s="48"/>
      <c r="CB133" s="48"/>
      <c r="CC133" s="48"/>
      <c r="CD133" s="48"/>
      <c r="CE133" s="48"/>
      <c r="CF133" s="48"/>
      <c r="CG133" s="48"/>
      <c r="CH133" s="48"/>
      <c r="CI133" s="48"/>
      <c r="CJ133" s="48"/>
      <c r="CK133" s="48"/>
      <c r="CL133" s="48"/>
      <c r="CM133" s="48"/>
      <c r="CN133" s="48"/>
      <c r="CO133" s="48"/>
    </row>
    <row r="134" spans="3:93" ht="15.75" hidden="1" thickBot="1" x14ac:dyDescent="0.3">
      <c r="C134" s="4">
        <f t="shared" ca="1" si="14"/>
        <v>0</v>
      </c>
      <c r="D134" s="236">
        <f t="shared" ca="1" si="14"/>
        <v>0</v>
      </c>
      <c r="E134" s="236">
        <f t="shared" ca="1" si="14"/>
        <v>0</v>
      </c>
      <c r="F134" s="236">
        <f t="shared" ca="1" si="14"/>
        <v>0</v>
      </c>
      <c r="G134" s="236">
        <f t="shared" ca="1" si="14"/>
        <v>0</v>
      </c>
      <c r="H134" s="236">
        <f t="shared" ca="1" si="14"/>
        <v>0</v>
      </c>
      <c r="I134" s="236">
        <f t="shared" ca="1" si="14"/>
        <v>0</v>
      </c>
      <c r="J134" s="236">
        <f t="shared" ca="1" si="14"/>
        <v>0</v>
      </c>
      <c r="K134" s="236">
        <f t="shared" ca="1" si="14"/>
        <v>0</v>
      </c>
      <c r="L134" s="236">
        <f t="shared" ca="1" si="14"/>
        <v>0</v>
      </c>
      <c r="M134" s="236">
        <f t="shared" ca="1" si="14"/>
        <v>0</v>
      </c>
      <c r="N134" s="236">
        <f t="shared" ca="1" si="14"/>
        <v>0</v>
      </c>
      <c r="O134" s="236">
        <f t="shared" ca="1" si="14"/>
        <v>0</v>
      </c>
      <c r="P134" s="236">
        <f t="shared" ca="1" si="14"/>
        <v>0</v>
      </c>
      <c r="Q134" s="236">
        <f t="shared" ca="1" si="14"/>
        <v>0</v>
      </c>
      <c r="R134" s="236">
        <f t="shared" ca="1" si="12"/>
        <v>0</v>
      </c>
      <c r="S134" s="236">
        <f t="shared" ca="1" si="12"/>
        <v>0</v>
      </c>
      <c r="T134" s="236">
        <f t="shared" ca="1" si="12"/>
        <v>0</v>
      </c>
      <c r="U134" s="236">
        <f t="shared" ca="1" si="12"/>
        <v>0</v>
      </c>
      <c r="V134" s="236">
        <f t="shared" ca="1" si="12"/>
        <v>0</v>
      </c>
      <c r="W134" s="236">
        <f t="shared" ca="1" si="12"/>
        <v>0</v>
      </c>
      <c r="X134" s="236">
        <f t="shared" ca="1" si="15"/>
        <v>0</v>
      </c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  <c r="AQ134" s="48"/>
      <c r="AR134" s="48"/>
      <c r="AS134" s="48"/>
      <c r="AT134" s="48"/>
      <c r="AU134" s="48"/>
      <c r="AW134" s="48"/>
      <c r="AX134" s="48"/>
      <c r="AY134" s="48"/>
      <c r="AZ134" s="48"/>
      <c r="BA134" s="48"/>
      <c r="BB134" s="48"/>
      <c r="BC134" s="48"/>
      <c r="BD134" s="48"/>
      <c r="BE134" s="48"/>
      <c r="BF134" s="48"/>
      <c r="BG134" s="48"/>
      <c r="BH134" s="48"/>
      <c r="BI134" s="48"/>
      <c r="BJ134" s="48"/>
      <c r="BK134" s="48"/>
      <c r="BL134" s="48"/>
      <c r="BM134" s="48"/>
      <c r="BN134" s="48"/>
      <c r="BO134" s="48"/>
      <c r="BP134" s="48"/>
      <c r="BQ134" s="48"/>
      <c r="BR134" s="48"/>
      <c r="BT134" s="48"/>
      <c r="BU134" s="48"/>
      <c r="BV134" s="48"/>
      <c r="BW134" s="48"/>
      <c r="BX134" s="48"/>
      <c r="BY134" s="48"/>
      <c r="BZ134" s="48"/>
      <c r="CA134" s="48"/>
      <c r="CB134" s="48"/>
      <c r="CC134" s="48"/>
      <c r="CD134" s="48"/>
      <c r="CE134" s="48"/>
      <c r="CF134" s="48"/>
      <c r="CG134" s="48"/>
      <c r="CH134" s="48"/>
      <c r="CI134" s="48"/>
      <c r="CJ134" s="48"/>
      <c r="CK134" s="48"/>
      <c r="CL134" s="48"/>
      <c r="CM134" s="48"/>
      <c r="CN134" s="48"/>
      <c r="CO134" s="48"/>
    </row>
    <row r="135" spans="3:93" ht="15.75" hidden="1" thickBot="1" x14ac:dyDescent="0.3">
      <c r="C135" s="4">
        <f t="shared" ca="1" si="14"/>
        <v>0</v>
      </c>
      <c r="D135" s="236">
        <f t="shared" ca="1" si="14"/>
        <v>0</v>
      </c>
      <c r="E135" s="236">
        <f t="shared" ca="1" si="14"/>
        <v>0</v>
      </c>
      <c r="F135" s="236">
        <f t="shared" ca="1" si="14"/>
        <v>0</v>
      </c>
      <c r="G135" s="236">
        <f t="shared" ca="1" si="14"/>
        <v>0</v>
      </c>
      <c r="H135" s="236">
        <f t="shared" ca="1" si="14"/>
        <v>0</v>
      </c>
      <c r="I135" s="236">
        <f t="shared" ca="1" si="14"/>
        <v>0</v>
      </c>
      <c r="J135" s="236">
        <f t="shared" ca="1" si="14"/>
        <v>0</v>
      </c>
      <c r="K135" s="236">
        <f t="shared" ca="1" si="14"/>
        <v>0</v>
      </c>
      <c r="L135" s="236">
        <f t="shared" ca="1" si="14"/>
        <v>0</v>
      </c>
      <c r="M135" s="236">
        <f t="shared" ca="1" si="14"/>
        <v>0</v>
      </c>
      <c r="N135" s="236">
        <f t="shared" ca="1" si="14"/>
        <v>0</v>
      </c>
      <c r="O135" s="236">
        <f t="shared" ca="1" si="14"/>
        <v>0</v>
      </c>
      <c r="P135" s="236">
        <f t="shared" ca="1" si="14"/>
        <v>0</v>
      </c>
      <c r="Q135" s="236">
        <f t="shared" ca="1" si="14"/>
        <v>0</v>
      </c>
      <c r="R135" s="236">
        <f t="shared" ca="1" si="12"/>
        <v>0</v>
      </c>
      <c r="S135" s="236">
        <f t="shared" ca="1" si="12"/>
        <v>0</v>
      </c>
      <c r="T135" s="236">
        <f t="shared" ca="1" si="12"/>
        <v>0</v>
      </c>
      <c r="U135" s="236">
        <f t="shared" ca="1" si="12"/>
        <v>0</v>
      </c>
      <c r="V135" s="236">
        <f t="shared" ca="1" si="12"/>
        <v>0</v>
      </c>
      <c r="W135" s="236">
        <f t="shared" ca="1" si="12"/>
        <v>0</v>
      </c>
      <c r="X135" s="236">
        <f t="shared" ca="1" si="15"/>
        <v>0</v>
      </c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  <c r="AM135" s="48"/>
      <c r="AN135" s="48"/>
      <c r="AO135" s="48"/>
      <c r="AP135" s="48"/>
      <c r="AQ135" s="48"/>
      <c r="AR135" s="48"/>
      <c r="AS135" s="48"/>
      <c r="AT135" s="48"/>
      <c r="AU135" s="48"/>
      <c r="AW135" s="48"/>
      <c r="AX135" s="48"/>
      <c r="AY135" s="48"/>
      <c r="AZ135" s="48"/>
      <c r="BA135" s="48"/>
      <c r="BB135" s="48"/>
      <c r="BC135" s="48"/>
      <c r="BD135" s="48"/>
      <c r="BE135" s="48"/>
      <c r="BF135" s="48"/>
      <c r="BG135" s="48"/>
      <c r="BH135" s="48"/>
      <c r="BI135" s="48"/>
      <c r="BJ135" s="48"/>
      <c r="BK135" s="48"/>
      <c r="BL135" s="48"/>
      <c r="BM135" s="48"/>
      <c r="BN135" s="48"/>
      <c r="BO135" s="48"/>
      <c r="BP135" s="48"/>
      <c r="BQ135" s="48"/>
      <c r="BR135" s="48"/>
      <c r="BT135" s="48"/>
      <c r="BU135" s="48"/>
      <c r="BV135" s="48"/>
      <c r="BW135" s="48"/>
      <c r="BX135" s="48"/>
      <c r="BY135" s="48"/>
      <c r="BZ135" s="48"/>
      <c r="CA135" s="48"/>
      <c r="CB135" s="48"/>
      <c r="CC135" s="48"/>
      <c r="CD135" s="48"/>
      <c r="CE135" s="48"/>
      <c r="CF135" s="48"/>
      <c r="CG135" s="48"/>
      <c r="CH135" s="48"/>
      <c r="CI135" s="48"/>
      <c r="CJ135" s="48"/>
      <c r="CK135" s="48"/>
      <c r="CL135" s="48"/>
      <c r="CM135" s="48"/>
      <c r="CN135" s="48"/>
      <c r="CO135" s="48"/>
    </row>
    <row r="136" spans="3:93" ht="15.75" hidden="1" thickBot="1" x14ac:dyDescent="0.3">
      <c r="C136" s="4">
        <f t="shared" ca="1" si="14"/>
        <v>0</v>
      </c>
      <c r="D136" s="236">
        <f t="shared" ca="1" si="14"/>
        <v>0</v>
      </c>
      <c r="E136" s="236">
        <f t="shared" ca="1" si="14"/>
        <v>0</v>
      </c>
      <c r="F136" s="236">
        <f t="shared" ca="1" si="14"/>
        <v>0</v>
      </c>
      <c r="G136" s="236">
        <f t="shared" ca="1" si="14"/>
        <v>0</v>
      </c>
      <c r="H136" s="236">
        <f t="shared" ca="1" si="14"/>
        <v>0</v>
      </c>
      <c r="I136" s="236">
        <f t="shared" ca="1" si="14"/>
        <v>0</v>
      </c>
      <c r="J136" s="236">
        <f t="shared" ca="1" si="14"/>
        <v>0</v>
      </c>
      <c r="K136" s="236">
        <f t="shared" ca="1" si="14"/>
        <v>0</v>
      </c>
      <c r="L136" s="236">
        <f t="shared" ca="1" si="14"/>
        <v>0</v>
      </c>
      <c r="M136" s="236">
        <f t="shared" ca="1" si="14"/>
        <v>0</v>
      </c>
      <c r="N136" s="236">
        <f t="shared" ca="1" si="14"/>
        <v>0</v>
      </c>
      <c r="O136" s="236">
        <f t="shared" ca="1" si="14"/>
        <v>0</v>
      </c>
      <c r="P136" s="236">
        <f t="shared" ca="1" si="14"/>
        <v>0</v>
      </c>
      <c r="Q136" s="236">
        <f t="shared" ca="1" si="14"/>
        <v>0</v>
      </c>
      <c r="R136" s="236">
        <f t="shared" ca="1" si="12"/>
        <v>0</v>
      </c>
      <c r="S136" s="236">
        <f t="shared" ca="1" si="12"/>
        <v>0</v>
      </c>
      <c r="T136" s="236">
        <f t="shared" ca="1" si="12"/>
        <v>0</v>
      </c>
      <c r="U136" s="236">
        <f t="shared" ca="1" si="12"/>
        <v>0</v>
      </c>
      <c r="V136" s="236">
        <f t="shared" ca="1" si="12"/>
        <v>0</v>
      </c>
      <c r="W136" s="236">
        <f t="shared" ca="1" si="12"/>
        <v>0</v>
      </c>
      <c r="X136" s="236">
        <f t="shared" ca="1" si="15"/>
        <v>0</v>
      </c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  <c r="AT136" s="48"/>
      <c r="AU136" s="48"/>
      <c r="AW136" s="48"/>
      <c r="AX136" s="48"/>
      <c r="AY136" s="48"/>
      <c r="AZ136" s="48"/>
      <c r="BA136" s="48"/>
      <c r="BB136" s="48"/>
      <c r="BC136" s="48"/>
      <c r="BD136" s="48"/>
      <c r="BE136" s="48"/>
      <c r="BF136" s="48"/>
      <c r="BG136" s="48"/>
      <c r="BH136" s="48"/>
      <c r="BI136" s="48"/>
      <c r="BJ136" s="48"/>
      <c r="BK136" s="48"/>
      <c r="BL136" s="48"/>
      <c r="BM136" s="48"/>
      <c r="BN136" s="48"/>
      <c r="BO136" s="48"/>
      <c r="BP136" s="48"/>
      <c r="BQ136" s="48"/>
      <c r="BR136" s="48"/>
      <c r="BT136" s="48"/>
      <c r="BU136" s="48"/>
      <c r="BV136" s="48"/>
      <c r="BW136" s="48"/>
      <c r="BX136" s="48"/>
      <c r="BY136" s="48"/>
      <c r="BZ136" s="48"/>
      <c r="CA136" s="48"/>
      <c r="CB136" s="48"/>
      <c r="CC136" s="48"/>
      <c r="CD136" s="48"/>
      <c r="CE136" s="48"/>
      <c r="CF136" s="48"/>
      <c r="CG136" s="48"/>
      <c r="CH136" s="48"/>
      <c r="CI136" s="48"/>
      <c r="CJ136" s="48"/>
      <c r="CK136" s="48"/>
      <c r="CL136" s="48"/>
      <c r="CM136" s="48"/>
      <c r="CN136" s="48"/>
      <c r="CO136" s="48"/>
    </row>
    <row r="137" spans="3:93" ht="15.75" hidden="1" thickBot="1" x14ac:dyDescent="0.3">
      <c r="C137" s="4">
        <f t="shared" ca="1" si="14"/>
        <v>0</v>
      </c>
      <c r="D137" s="236">
        <f t="shared" ca="1" si="14"/>
        <v>0</v>
      </c>
      <c r="E137" s="236">
        <f t="shared" ca="1" si="14"/>
        <v>0</v>
      </c>
      <c r="F137" s="236">
        <f t="shared" ca="1" si="14"/>
        <v>0</v>
      </c>
      <c r="G137" s="236">
        <f t="shared" ca="1" si="14"/>
        <v>0</v>
      </c>
      <c r="H137" s="236">
        <f t="shared" ca="1" si="14"/>
        <v>0</v>
      </c>
      <c r="I137" s="236">
        <f t="shared" ca="1" si="14"/>
        <v>0</v>
      </c>
      <c r="J137" s="236">
        <f t="shared" ca="1" si="14"/>
        <v>0</v>
      </c>
      <c r="K137" s="236">
        <f t="shared" ca="1" si="14"/>
        <v>0</v>
      </c>
      <c r="L137" s="236">
        <f t="shared" ca="1" si="14"/>
        <v>0</v>
      </c>
      <c r="M137" s="236">
        <f t="shared" ca="1" si="14"/>
        <v>0</v>
      </c>
      <c r="N137" s="236">
        <f t="shared" ca="1" si="14"/>
        <v>0</v>
      </c>
      <c r="O137" s="236">
        <f t="shared" ca="1" si="14"/>
        <v>0</v>
      </c>
      <c r="P137" s="236">
        <f t="shared" ca="1" si="14"/>
        <v>0</v>
      </c>
      <c r="Q137" s="236">
        <f t="shared" ca="1" si="14"/>
        <v>0</v>
      </c>
      <c r="R137" s="236">
        <f t="shared" ca="1" si="12"/>
        <v>0</v>
      </c>
      <c r="S137" s="236">
        <f t="shared" ca="1" si="12"/>
        <v>0</v>
      </c>
      <c r="T137" s="236">
        <f t="shared" ca="1" si="12"/>
        <v>0</v>
      </c>
      <c r="U137" s="236">
        <f t="shared" ca="1" si="12"/>
        <v>0</v>
      </c>
      <c r="V137" s="236">
        <f t="shared" ca="1" si="12"/>
        <v>0</v>
      </c>
      <c r="W137" s="236">
        <f t="shared" ca="1" si="12"/>
        <v>0</v>
      </c>
      <c r="X137" s="236">
        <f t="shared" ca="1" si="15"/>
        <v>0</v>
      </c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  <c r="AT137" s="48"/>
      <c r="AU137" s="48"/>
      <c r="AW137" s="48"/>
      <c r="AX137" s="48"/>
      <c r="AY137" s="48"/>
      <c r="AZ137" s="48"/>
      <c r="BA137" s="48"/>
      <c r="BB137" s="48"/>
      <c r="BC137" s="48"/>
      <c r="BD137" s="48"/>
      <c r="BE137" s="48"/>
      <c r="BF137" s="48"/>
      <c r="BG137" s="48"/>
      <c r="BH137" s="48"/>
      <c r="BI137" s="48"/>
      <c r="BJ137" s="48"/>
      <c r="BK137" s="48"/>
      <c r="BL137" s="48"/>
      <c r="BM137" s="48"/>
      <c r="BN137" s="48"/>
      <c r="BO137" s="48"/>
      <c r="BP137" s="48"/>
      <c r="BQ137" s="48"/>
      <c r="BR137" s="48"/>
      <c r="BT137" s="48"/>
      <c r="BU137" s="48"/>
      <c r="BV137" s="48"/>
      <c r="BW137" s="48"/>
      <c r="BX137" s="48"/>
      <c r="BY137" s="48"/>
      <c r="BZ137" s="48"/>
      <c r="CA137" s="48"/>
      <c r="CB137" s="48"/>
      <c r="CC137" s="48"/>
      <c r="CD137" s="48"/>
      <c r="CE137" s="48"/>
      <c r="CF137" s="48"/>
      <c r="CG137" s="48"/>
      <c r="CH137" s="48"/>
      <c r="CI137" s="48"/>
      <c r="CJ137" s="48"/>
      <c r="CK137" s="48"/>
      <c r="CL137" s="48"/>
      <c r="CM137" s="48"/>
      <c r="CN137" s="48"/>
      <c r="CO137" s="48"/>
    </row>
    <row r="138" spans="3:93" ht="15.75" hidden="1" thickBot="1" x14ac:dyDescent="0.3">
      <c r="C138" s="4">
        <f t="shared" ca="1" si="14"/>
        <v>0</v>
      </c>
      <c r="D138" s="236">
        <f t="shared" ca="1" si="14"/>
        <v>0</v>
      </c>
      <c r="E138" s="236">
        <f t="shared" ca="1" si="14"/>
        <v>0</v>
      </c>
      <c r="F138" s="236">
        <f t="shared" ca="1" si="14"/>
        <v>0</v>
      </c>
      <c r="G138" s="236">
        <f t="shared" ca="1" si="14"/>
        <v>0</v>
      </c>
      <c r="H138" s="236">
        <f t="shared" ca="1" si="14"/>
        <v>0</v>
      </c>
      <c r="I138" s="236">
        <f t="shared" ca="1" si="14"/>
        <v>0</v>
      </c>
      <c r="J138" s="236">
        <f t="shared" ca="1" si="14"/>
        <v>0</v>
      </c>
      <c r="K138" s="236">
        <f t="shared" ca="1" si="14"/>
        <v>0</v>
      </c>
      <c r="L138" s="236">
        <f t="shared" ca="1" si="14"/>
        <v>0</v>
      </c>
      <c r="M138" s="236">
        <f t="shared" ca="1" si="14"/>
        <v>0</v>
      </c>
      <c r="N138" s="236">
        <f t="shared" ca="1" si="14"/>
        <v>0</v>
      </c>
      <c r="O138" s="236">
        <f t="shared" ca="1" si="14"/>
        <v>0</v>
      </c>
      <c r="P138" s="236">
        <f t="shared" ca="1" si="14"/>
        <v>0</v>
      </c>
      <c r="Q138" s="236">
        <f t="shared" ca="1" si="14"/>
        <v>0</v>
      </c>
      <c r="R138" s="236">
        <f t="shared" ca="1" si="12"/>
        <v>0</v>
      </c>
      <c r="S138" s="236">
        <f t="shared" ca="1" si="12"/>
        <v>0</v>
      </c>
      <c r="T138" s="236">
        <f t="shared" ca="1" si="12"/>
        <v>0</v>
      </c>
      <c r="U138" s="236">
        <f t="shared" ca="1" si="12"/>
        <v>0</v>
      </c>
      <c r="V138" s="236">
        <f t="shared" ca="1" si="12"/>
        <v>0</v>
      </c>
      <c r="W138" s="236">
        <f t="shared" ca="1" si="12"/>
        <v>0</v>
      </c>
      <c r="X138" s="236">
        <f t="shared" ca="1" si="15"/>
        <v>0</v>
      </c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  <c r="AQ138" s="48"/>
      <c r="AR138" s="48"/>
      <c r="AS138" s="48"/>
      <c r="AT138" s="48"/>
      <c r="AU138" s="48"/>
      <c r="AW138" s="48"/>
      <c r="AX138" s="48"/>
      <c r="AY138" s="48"/>
      <c r="AZ138" s="48"/>
      <c r="BA138" s="48"/>
      <c r="BB138" s="48"/>
      <c r="BC138" s="48"/>
      <c r="BD138" s="48"/>
      <c r="BE138" s="48"/>
      <c r="BF138" s="48"/>
      <c r="BG138" s="48"/>
      <c r="BH138" s="48"/>
      <c r="BI138" s="48"/>
      <c r="BJ138" s="48"/>
      <c r="BK138" s="48"/>
      <c r="BL138" s="48"/>
      <c r="BM138" s="48"/>
      <c r="BN138" s="48"/>
      <c r="BO138" s="48"/>
      <c r="BP138" s="48"/>
      <c r="BQ138" s="48"/>
      <c r="BR138" s="48"/>
      <c r="BT138" s="48"/>
      <c r="BU138" s="48"/>
      <c r="BV138" s="48"/>
      <c r="BW138" s="48"/>
      <c r="BX138" s="48"/>
      <c r="BY138" s="48"/>
      <c r="BZ138" s="48"/>
      <c r="CA138" s="48"/>
      <c r="CB138" s="48"/>
      <c r="CC138" s="48"/>
      <c r="CD138" s="48"/>
      <c r="CE138" s="48"/>
      <c r="CF138" s="48"/>
      <c r="CG138" s="48"/>
      <c r="CH138" s="48"/>
      <c r="CI138" s="48"/>
      <c r="CJ138" s="48"/>
      <c r="CK138" s="48"/>
      <c r="CL138" s="48"/>
      <c r="CM138" s="48"/>
      <c r="CN138" s="48"/>
      <c r="CO138" s="48"/>
    </row>
    <row r="139" spans="3:93" ht="15.75" hidden="1" thickBot="1" x14ac:dyDescent="0.3">
      <c r="C139" s="56">
        <f t="shared" ca="1" si="14"/>
        <v>0</v>
      </c>
      <c r="D139" s="237">
        <f t="shared" ca="1" si="14"/>
        <v>0</v>
      </c>
      <c r="E139" s="237">
        <f t="shared" ca="1" si="14"/>
        <v>0</v>
      </c>
      <c r="F139" s="237">
        <f t="shared" ca="1" si="14"/>
        <v>0</v>
      </c>
      <c r="G139" s="237">
        <f t="shared" ca="1" si="14"/>
        <v>0</v>
      </c>
      <c r="H139" s="237">
        <f t="shared" ca="1" si="14"/>
        <v>0</v>
      </c>
      <c r="I139" s="237">
        <f t="shared" ca="1" si="14"/>
        <v>0</v>
      </c>
      <c r="J139" s="237">
        <f t="shared" ca="1" si="14"/>
        <v>0</v>
      </c>
      <c r="K139" s="237">
        <f t="shared" ca="1" si="14"/>
        <v>0</v>
      </c>
      <c r="L139" s="237">
        <f t="shared" ca="1" si="14"/>
        <v>0</v>
      </c>
      <c r="M139" s="237">
        <f t="shared" ca="1" si="14"/>
        <v>0</v>
      </c>
      <c r="N139" s="237">
        <f t="shared" ca="1" si="14"/>
        <v>0</v>
      </c>
      <c r="O139" s="237">
        <f t="shared" ca="1" si="14"/>
        <v>0</v>
      </c>
      <c r="P139" s="236">
        <f t="shared" ca="1" si="14"/>
        <v>0</v>
      </c>
      <c r="Q139" s="236">
        <f t="shared" ca="1" si="14"/>
        <v>0</v>
      </c>
      <c r="R139" s="236">
        <f t="shared" ca="1" si="12"/>
        <v>0</v>
      </c>
      <c r="S139" s="236">
        <f t="shared" ca="1" si="12"/>
        <v>0</v>
      </c>
      <c r="T139" s="236">
        <f t="shared" ca="1" si="12"/>
        <v>0</v>
      </c>
      <c r="U139" s="236">
        <f t="shared" ca="1" si="12"/>
        <v>0</v>
      </c>
      <c r="V139" s="236">
        <f t="shared" ca="1" si="12"/>
        <v>0</v>
      </c>
      <c r="W139" s="236">
        <f t="shared" ca="1" si="12"/>
        <v>0</v>
      </c>
      <c r="X139" s="236">
        <f t="shared" ca="1" si="15"/>
        <v>0</v>
      </c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  <c r="AT139" s="48"/>
      <c r="AU139" s="48"/>
      <c r="AW139" s="48"/>
      <c r="AX139" s="48"/>
      <c r="AY139" s="48"/>
      <c r="AZ139" s="48"/>
      <c r="BA139" s="48"/>
      <c r="BB139" s="48"/>
      <c r="BC139" s="48"/>
      <c r="BD139" s="48"/>
      <c r="BE139" s="48"/>
      <c r="BF139" s="48"/>
      <c r="BG139" s="48"/>
      <c r="BH139" s="48"/>
      <c r="BI139" s="48"/>
      <c r="BJ139" s="48"/>
      <c r="BK139" s="48"/>
      <c r="BL139" s="48"/>
      <c r="BM139" s="48"/>
      <c r="BN139" s="48"/>
      <c r="BO139" s="48"/>
      <c r="BP139" s="48"/>
      <c r="BQ139" s="48"/>
      <c r="BR139" s="48"/>
      <c r="BT139" s="48"/>
      <c r="BU139" s="48"/>
      <c r="BV139" s="48"/>
      <c r="BW139" s="48"/>
      <c r="BX139" s="48"/>
      <c r="BY139" s="48"/>
      <c r="BZ139" s="48"/>
      <c r="CA139" s="48"/>
      <c r="CB139" s="48"/>
      <c r="CC139" s="48"/>
      <c r="CD139" s="48"/>
      <c r="CE139" s="48"/>
      <c r="CF139" s="48"/>
      <c r="CG139" s="48"/>
      <c r="CH139" s="48"/>
      <c r="CI139" s="48"/>
      <c r="CJ139" s="48"/>
      <c r="CK139" s="48"/>
      <c r="CL139" s="48"/>
      <c r="CM139" s="48"/>
      <c r="CN139" s="48"/>
      <c r="CO139" s="48"/>
    </row>
    <row r="140" spans="3:93" ht="15.75" hidden="1" thickBot="1" x14ac:dyDescent="0.3">
      <c r="C140" s="4">
        <f t="shared" ca="1" si="14"/>
        <v>0</v>
      </c>
      <c r="D140" s="236">
        <f t="shared" ca="1" si="14"/>
        <v>0</v>
      </c>
      <c r="E140" s="236">
        <f t="shared" ca="1" si="14"/>
        <v>0</v>
      </c>
      <c r="F140" s="236">
        <f t="shared" ca="1" si="14"/>
        <v>0</v>
      </c>
      <c r="G140" s="236">
        <f t="shared" ca="1" si="14"/>
        <v>0</v>
      </c>
      <c r="H140" s="236">
        <f t="shared" ca="1" si="14"/>
        <v>0</v>
      </c>
      <c r="I140" s="236">
        <f t="shared" ca="1" si="14"/>
        <v>0</v>
      </c>
      <c r="J140" s="236">
        <f t="shared" ca="1" si="14"/>
        <v>0</v>
      </c>
      <c r="K140" s="236">
        <f t="shared" ca="1" si="14"/>
        <v>0</v>
      </c>
      <c r="L140" s="236">
        <f t="shared" ca="1" si="14"/>
        <v>0</v>
      </c>
      <c r="M140" s="236">
        <f t="shared" ca="1" si="14"/>
        <v>0</v>
      </c>
      <c r="N140" s="236">
        <f t="shared" ca="1" si="14"/>
        <v>0</v>
      </c>
      <c r="O140" s="236">
        <f t="shared" ca="1" si="14"/>
        <v>0</v>
      </c>
      <c r="P140" s="238">
        <f t="shared" ca="1" si="14"/>
        <v>0</v>
      </c>
      <c r="Q140" s="236">
        <f t="shared" ca="1" si="14"/>
        <v>0</v>
      </c>
      <c r="R140" s="236">
        <f t="shared" ca="1" si="12"/>
        <v>0</v>
      </c>
      <c r="S140" s="236">
        <f t="shared" ca="1" si="12"/>
        <v>0</v>
      </c>
      <c r="T140" s="236">
        <f t="shared" ca="1" si="12"/>
        <v>0</v>
      </c>
      <c r="U140" s="236">
        <f t="shared" ca="1" si="12"/>
        <v>0</v>
      </c>
      <c r="V140" s="236">
        <f t="shared" ca="1" si="12"/>
        <v>0</v>
      </c>
      <c r="W140" s="236">
        <f t="shared" ca="1" si="12"/>
        <v>0</v>
      </c>
      <c r="X140" s="236">
        <f t="shared" ca="1" si="15"/>
        <v>0</v>
      </c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  <c r="AW140" s="48"/>
      <c r="AX140" s="48"/>
      <c r="AY140" s="48"/>
      <c r="AZ140" s="48"/>
      <c r="BA140" s="48"/>
      <c r="BB140" s="48"/>
      <c r="BC140" s="48"/>
      <c r="BD140" s="48"/>
      <c r="BE140" s="48"/>
      <c r="BF140" s="48"/>
      <c r="BG140" s="48"/>
      <c r="BH140" s="48"/>
      <c r="BI140" s="48"/>
      <c r="BJ140" s="48"/>
      <c r="BK140" s="48"/>
      <c r="BL140" s="48"/>
      <c r="BM140" s="48"/>
      <c r="BN140" s="48"/>
      <c r="BO140" s="48"/>
      <c r="BP140" s="48"/>
      <c r="BQ140" s="48"/>
      <c r="BR140" s="48"/>
      <c r="BT140" s="48"/>
      <c r="BU140" s="48"/>
      <c r="BV140" s="48"/>
      <c r="BW140" s="48"/>
      <c r="BX140" s="48"/>
      <c r="BY140" s="48"/>
      <c r="BZ140" s="48"/>
      <c r="CA140" s="48"/>
      <c r="CB140" s="48"/>
      <c r="CC140" s="48"/>
      <c r="CD140" s="48"/>
      <c r="CE140" s="48"/>
      <c r="CF140" s="48"/>
      <c r="CG140" s="48"/>
      <c r="CH140" s="48"/>
      <c r="CI140" s="48"/>
      <c r="CJ140" s="48"/>
      <c r="CK140" s="48"/>
      <c r="CL140" s="48"/>
      <c r="CM140" s="48"/>
      <c r="CN140" s="48"/>
      <c r="CO140" s="48"/>
    </row>
    <row r="141" spans="3:93" ht="15.75" thickBot="1" x14ac:dyDescent="0.3">
      <c r="C141" s="44"/>
      <c r="D141" s="44">
        <f t="shared" ref="D141:D171" ca="1" si="16">OFFSET(AA141,0,$A$1,1,1)</f>
        <v>0</v>
      </c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Z141" s="746"/>
      <c r="AA141" s="746"/>
      <c r="AB141" s="746"/>
      <c r="AC141" s="746"/>
      <c r="AD141" s="746"/>
      <c r="AE141" s="746"/>
      <c r="AF141" s="746"/>
      <c r="AG141" s="746"/>
      <c r="AH141" s="746"/>
      <c r="AI141" s="746"/>
      <c r="AJ141" s="746"/>
      <c r="AK141" s="746"/>
      <c r="AL141" s="746"/>
      <c r="AM141" s="746"/>
      <c r="AN141" s="746"/>
      <c r="AO141" s="746"/>
      <c r="AP141" s="746"/>
      <c r="AQ141" s="746"/>
      <c r="AR141" s="746"/>
      <c r="AS141" s="746"/>
      <c r="AT141" s="746"/>
      <c r="AU141" s="746"/>
      <c r="AW141" s="199"/>
      <c r="AX141" s="199"/>
      <c r="AY141" s="199"/>
      <c r="AZ141" s="199"/>
      <c r="BA141" s="199"/>
      <c r="BB141" s="199"/>
      <c r="BC141" s="199"/>
      <c r="BD141" s="199"/>
      <c r="BE141" s="199"/>
      <c r="BF141" s="199"/>
      <c r="BG141" s="199"/>
      <c r="BH141" s="199"/>
      <c r="BI141" s="199"/>
      <c r="BJ141" s="199"/>
      <c r="BK141" s="199"/>
      <c r="BL141" s="199"/>
      <c r="BM141" s="199"/>
      <c r="BN141" s="199"/>
      <c r="BO141" s="199"/>
      <c r="BP141" s="199"/>
      <c r="BQ141" s="199"/>
      <c r="BR141" s="199"/>
      <c r="BT141" s="747"/>
      <c r="BU141" s="747"/>
      <c r="BV141" s="747"/>
      <c r="BW141" s="747"/>
      <c r="BX141" s="747"/>
      <c r="BY141" s="747"/>
      <c r="BZ141" s="747"/>
      <c r="CA141" s="747"/>
      <c r="CB141" s="747"/>
      <c r="CC141" s="747"/>
      <c r="CD141" s="747"/>
      <c r="CE141" s="747"/>
      <c r="CF141" s="747"/>
      <c r="CG141" s="747"/>
      <c r="CH141" s="747"/>
      <c r="CI141" s="747"/>
      <c r="CJ141" s="747"/>
      <c r="CK141" s="747"/>
      <c r="CL141" s="747"/>
      <c r="CM141" s="747"/>
      <c r="CN141" s="747"/>
      <c r="CO141" s="747"/>
    </row>
    <row r="142" spans="3:93" ht="15.75" thickBot="1" x14ac:dyDescent="0.3">
      <c r="D142" s="46" t="str">
        <f t="shared" ca="1" si="16"/>
        <v>Keskitetty ilmanvaihto</v>
      </c>
      <c r="X142" s="44"/>
      <c r="Z142" s="44"/>
      <c r="AA142" s="354" t="s">
        <v>1249</v>
      </c>
      <c r="AB142" s="44"/>
      <c r="AC142" s="44"/>
      <c r="AW142" s="44"/>
      <c r="AX142" s="354" t="s">
        <v>1250</v>
      </c>
      <c r="AY142" s="44"/>
      <c r="AZ142" s="44"/>
      <c r="BT142" s="44"/>
      <c r="BU142" s="354" t="s">
        <v>994</v>
      </c>
      <c r="BV142" s="44"/>
      <c r="BW142" s="44"/>
    </row>
    <row r="143" spans="3:93" ht="15.75" thickBot="1" x14ac:dyDescent="0.3">
      <c r="D143" s="46" t="str">
        <f t="shared" ca="1" si="16"/>
        <v>Toimintakaaviot</v>
      </c>
      <c r="X143" s="44"/>
      <c r="Z143" s="44"/>
      <c r="AA143" s="354" t="s">
        <v>883</v>
      </c>
      <c r="AB143" s="44"/>
      <c r="AC143" s="44"/>
      <c r="AW143" s="44"/>
      <c r="AX143" s="354" t="s">
        <v>1200</v>
      </c>
      <c r="AY143" s="44"/>
      <c r="AZ143" s="44"/>
      <c r="BT143" s="44"/>
      <c r="BU143" s="354" t="s">
        <v>883</v>
      </c>
      <c r="BV143" s="44"/>
      <c r="BW143" s="44"/>
    </row>
    <row r="144" spans="3:93" ht="15.75" thickBot="1" x14ac:dyDescent="0.3">
      <c r="D144" s="46" t="str">
        <f t="shared" ca="1" si="16"/>
        <v>V1.13</v>
      </c>
      <c r="X144" s="44"/>
      <c r="Z144" s="44"/>
      <c r="AA144" s="354" t="s">
        <v>1224</v>
      </c>
      <c r="AB144" s="44"/>
      <c r="AC144" s="44"/>
      <c r="AW144" s="44"/>
      <c r="AX144" s="354" t="s">
        <v>1224</v>
      </c>
      <c r="AY144" s="44"/>
      <c r="AZ144" s="44"/>
      <c r="BT144" s="44"/>
      <c r="BU144" s="354" t="s">
        <v>1224</v>
      </c>
      <c r="BV144" s="44"/>
      <c r="BW144" s="44"/>
    </row>
    <row r="145" spans="4:75" ht="15.75" thickBot="1" x14ac:dyDescent="0.3">
      <c r="D145" s="46" t="str">
        <f t="shared" ca="1" si="16"/>
        <v>VERSIO VANHENTUNUT PÄIVITÄ OHJELMA</v>
      </c>
      <c r="X145" s="44"/>
      <c r="Z145" s="44"/>
      <c r="AA145" s="354" t="s">
        <v>1201</v>
      </c>
      <c r="AB145" s="44"/>
      <c r="AC145" s="44"/>
      <c r="AW145" s="44"/>
      <c r="AX145" s="354" t="s">
        <v>1202</v>
      </c>
      <c r="AY145" s="44"/>
      <c r="AZ145" s="44"/>
      <c r="BT145" s="44"/>
      <c r="BU145" s="354" t="s">
        <v>1201</v>
      </c>
      <c r="BV145" s="44"/>
      <c r="BW145" s="44"/>
    </row>
    <row r="146" spans="4:75" ht="15.75" thickBot="1" x14ac:dyDescent="0.3">
      <c r="D146" s="46" t="str">
        <f t="shared" ca="1" si="16"/>
        <v>Osaluettelo</v>
      </c>
      <c r="X146" s="44"/>
      <c r="Z146" s="44"/>
      <c r="AA146" s="354" t="s">
        <v>299</v>
      </c>
      <c r="AB146" s="44"/>
      <c r="AC146" s="44"/>
      <c r="AW146" s="44"/>
      <c r="AX146" s="354" t="s">
        <v>1203</v>
      </c>
      <c r="AY146" s="44"/>
      <c r="AZ146" s="44"/>
      <c r="BT146" s="44"/>
      <c r="BU146" s="354" t="s">
        <v>299</v>
      </c>
      <c r="BV146" s="44"/>
      <c r="BW146" s="44"/>
    </row>
    <row r="147" spans="4:75" ht="15.75" thickBot="1" x14ac:dyDescent="0.3">
      <c r="D147" s="46" t="str">
        <f t="shared" ca="1" si="16"/>
        <v>Toimintakaavio</v>
      </c>
      <c r="X147" s="44"/>
      <c r="Z147" s="44"/>
      <c r="AA147" s="354" t="s">
        <v>317</v>
      </c>
      <c r="AB147" s="44"/>
      <c r="AC147" s="44"/>
      <c r="AW147" s="44"/>
      <c r="AX147" s="354" t="s">
        <v>1200</v>
      </c>
      <c r="AY147" s="44"/>
      <c r="AZ147" s="44"/>
      <c r="BT147" s="44"/>
      <c r="BU147" s="354" t="s">
        <v>317</v>
      </c>
      <c r="BV147" s="44"/>
      <c r="BW147" s="44"/>
    </row>
    <row r="148" spans="4:75" ht="15.75" thickBot="1" x14ac:dyDescent="0.3">
      <c r="D148" s="6" t="str">
        <f t="shared" ca="1" si="16"/>
        <v xml:space="preserve">     *** Ei Saatavilla***</v>
      </c>
      <c r="X148" s="44"/>
      <c r="Z148" s="44"/>
      <c r="AA148" s="354" t="s">
        <v>361</v>
      </c>
      <c r="AB148" s="44"/>
      <c r="AC148" s="44"/>
      <c r="AW148" s="44"/>
      <c r="AX148" s="354" t="s">
        <v>1204</v>
      </c>
      <c r="AY148" s="44"/>
      <c r="AZ148" s="44"/>
      <c r="BT148" s="44"/>
      <c r="BU148" s="354" t="s">
        <v>361</v>
      </c>
      <c r="BV148" s="44"/>
      <c r="BW148" s="44"/>
    </row>
    <row r="149" spans="4:75" ht="15.75" thickBot="1" x14ac:dyDescent="0.3">
      <c r="D149" s="4" t="str">
        <f t="shared" ca="1" si="16"/>
        <v xml:space="preserve">     *** Suositeltu***</v>
      </c>
      <c r="X149" s="44"/>
      <c r="Z149" s="44"/>
      <c r="AA149" s="354" t="s">
        <v>362</v>
      </c>
      <c r="AB149" s="44"/>
      <c r="AC149" s="44"/>
      <c r="AW149" s="44"/>
      <c r="AX149" s="354" t="s">
        <v>1205</v>
      </c>
      <c r="AY149" s="44"/>
      <c r="AZ149" s="44"/>
      <c r="BT149" s="44"/>
      <c r="BU149" s="354" t="s">
        <v>362</v>
      </c>
      <c r="BV149" s="44"/>
      <c r="BW149" s="44"/>
    </row>
    <row r="150" spans="4:75" ht="15.75" thickBot="1" x14ac:dyDescent="0.3">
      <c r="D150" s="4" t="str">
        <f t="shared" ca="1" si="16"/>
        <v xml:space="preserve">     ***Vakiovaruste***</v>
      </c>
      <c r="X150" s="44"/>
      <c r="Z150" s="44"/>
      <c r="AA150" s="354" t="s">
        <v>360</v>
      </c>
      <c r="AB150" s="44"/>
      <c r="AC150" s="44"/>
      <c r="AW150" s="44"/>
      <c r="AX150" s="354" t="s">
        <v>761</v>
      </c>
      <c r="AY150" s="44"/>
      <c r="AZ150" s="44"/>
      <c r="BT150" s="44"/>
      <c r="BU150" s="354" t="s">
        <v>360</v>
      </c>
      <c r="BV150" s="44"/>
      <c r="BW150" s="44"/>
    </row>
    <row r="151" spans="4:75" ht="15.75" thickBot="1" x14ac:dyDescent="0.3">
      <c r="D151" s="4" t="str">
        <f t="shared" ca="1" si="16"/>
        <v>LÄHETÄ PALAUTETTA</v>
      </c>
      <c r="X151" s="44"/>
      <c r="Z151" s="44"/>
      <c r="AA151" s="354" t="s">
        <v>553</v>
      </c>
      <c r="AB151" s="44"/>
      <c r="AC151" s="44"/>
      <c r="AW151" s="44"/>
      <c r="AX151" s="354" t="s">
        <v>1206</v>
      </c>
      <c r="AY151" s="44"/>
      <c r="AZ151" s="44"/>
      <c r="BT151" s="44"/>
      <c r="BU151" s="354" t="s">
        <v>553</v>
      </c>
      <c r="BV151" s="44"/>
      <c r="BW151" s="44"/>
    </row>
    <row r="152" spans="4:75" ht="15.75" thickBot="1" x14ac:dyDescent="0.3">
      <c r="D152" s="4" t="str">
        <f t="shared" ca="1" si="16"/>
        <v>Järjestelmä suunnitelma</v>
      </c>
      <c r="X152" s="44"/>
      <c r="Z152" s="44"/>
      <c r="AA152" s="354" t="s">
        <v>1007</v>
      </c>
      <c r="AB152" s="44"/>
      <c r="AC152" s="44"/>
      <c r="AW152" s="44"/>
      <c r="AX152" s="354" t="s">
        <v>1207</v>
      </c>
      <c r="AY152" s="44"/>
      <c r="AZ152" s="44"/>
      <c r="BT152" s="44"/>
      <c r="BU152" s="354" t="s">
        <v>1007</v>
      </c>
      <c r="BV152" s="44"/>
      <c r="BW152" s="44"/>
    </row>
    <row r="153" spans="4:75" ht="15.75" thickBot="1" x14ac:dyDescent="0.3">
      <c r="D153" s="4" t="str">
        <f t="shared" ca="1" si="16"/>
        <v>ALUE / KIELI</v>
      </c>
      <c r="X153" s="44"/>
      <c r="Z153" s="44"/>
      <c r="AA153" s="355" t="s">
        <v>554</v>
      </c>
      <c r="AB153" s="44"/>
      <c r="AC153" s="44"/>
      <c r="AW153" s="44"/>
      <c r="AX153" s="355" t="s">
        <v>1208</v>
      </c>
      <c r="AY153" s="44"/>
      <c r="AZ153" s="44"/>
      <c r="BT153" s="44"/>
      <c r="BU153" s="355" t="s">
        <v>554</v>
      </c>
      <c r="BV153" s="44"/>
      <c r="BW153" s="44"/>
    </row>
    <row r="154" spans="4:75" ht="15.75" thickBot="1" x14ac:dyDescent="0.3">
      <c r="D154" s="4" t="str">
        <f t="shared" ca="1" si="16"/>
        <v>Vaihtoehtoinen DWG vanhoille CAD versioille</v>
      </c>
      <c r="X154" s="44"/>
      <c r="Z154" s="44"/>
      <c r="AA154" s="355" t="s">
        <v>874</v>
      </c>
      <c r="AB154" s="44"/>
      <c r="AC154" s="44"/>
      <c r="AW154" s="44"/>
      <c r="AX154" s="355" t="s">
        <v>1209</v>
      </c>
      <c r="AY154" s="44"/>
      <c r="AZ154" s="44"/>
      <c r="BT154" s="44"/>
      <c r="BU154" s="355" t="s">
        <v>874</v>
      </c>
      <c r="BV154" s="44"/>
      <c r="BW154" s="44"/>
    </row>
    <row r="155" spans="4:75" ht="15.75" thickBot="1" x14ac:dyDescent="0.3">
      <c r="D155" s="4" t="str">
        <f t="shared" ca="1" si="16"/>
        <v>https://serviceportal.swegon.com/fi//docs/functional_diagram_r12_fi</v>
      </c>
      <c r="AA155" s="355" t="s">
        <v>877</v>
      </c>
      <c r="AX155" s="355" t="s">
        <v>877</v>
      </c>
      <c r="BU155" s="355" t="s">
        <v>877</v>
      </c>
    </row>
    <row r="156" spans="4:75" ht="15.75" thickBot="1" x14ac:dyDescent="0.3">
      <c r="D156" s="4" t="str">
        <f ca="1">OFFSET(AA156,0,$A$1,1,1)</f>
        <v>https://serviceportal.swegon.com/fi//docs/FunctionalDiagram_Swegon_Central_FI</v>
      </c>
      <c r="AA156" s="356" t="s">
        <v>1094</v>
      </c>
      <c r="AX156" s="356" t="s">
        <v>1094</v>
      </c>
      <c r="BU156" s="356" t="s">
        <v>1094</v>
      </c>
    </row>
    <row r="157" spans="4:75" ht="15.75" thickBot="1" x14ac:dyDescent="0.3">
      <c r="D157" s="4" t="str">
        <f t="shared" ca="1" si="16"/>
        <v>TUTORIAL VIDEO</v>
      </c>
      <c r="AA157" s="355" t="s">
        <v>941</v>
      </c>
      <c r="AX157" s="355" t="s">
        <v>941</v>
      </c>
      <c r="BU157" s="355" t="s">
        <v>941</v>
      </c>
    </row>
    <row r="158" spans="4:75" ht="15.75" thickBot="1" x14ac:dyDescent="0.3">
      <c r="D158" s="4" t="str">
        <f t="shared" ca="1" si="16"/>
        <v>https://serviceportal.swegon.com/fi//docs/prodesignertutorial_fi</v>
      </c>
      <c r="AA158" s="355" t="s">
        <v>912</v>
      </c>
      <c r="AX158" s="355" t="s">
        <v>912</v>
      </c>
      <c r="BU158" s="355" t="s">
        <v>912</v>
      </c>
    </row>
    <row r="159" spans="4:75" ht="15.75" thickBot="1" x14ac:dyDescent="0.3">
      <c r="D159" s="4" t="str">
        <f t="shared" ca="1" si="16"/>
        <v>Toimintakaavio DWG (FI)</v>
      </c>
      <c r="AA159" s="355" t="s">
        <v>1217</v>
      </c>
      <c r="AX159" s="355" t="s">
        <v>1220</v>
      </c>
      <c r="BU159" s="355" t="s">
        <v>1217</v>
      </c>
    </row>
    <row r="160" spans="4:75" ht="15.75" thickBot="1" x14ac:dyDescent="0.3">
      <c r="D160" s="4" t="str">
        <f t="shared" ca="1" si="16"/>
        <v>https://serviceportal.swegon.com/fi//docs/Functional_Diagram_Swegon_Central_FI_DWG_R2010</v>
      </c>
      <c r="AA160" s="356" t="s">
        <v>1222</v>
      </c>
      <c r="AX160" s="356" t="s">
        <v>1222</v>
      </c>
      <c r="BU160" s="356" t="s">
        <v>1222</v>
      </c>
    </row>
    <row r="161" spans="4:73" ht="15.75" thickBot="1" x14ac:dyDescent="0.3">
      <c r="D161" s="4" t="str">
        <f t="shared" ca="1" si="16"/>
        <v>Toimintakaavio PDF (FI)</v>
      </c>
      <c r="AA161" s="355" t="s">
        <v>1216</v>
      </c>
      <c r="AX161" s="355" t="s">
        <v>1219</v>
      </c>
      <c r="BU161" s="355" t="s">
        <v>1216</v>
      </c>
    </row>
    <row r="162" spans="4:73" ht="15.75" thickBot="1" x14ac:dyDescent="0.3">
      <c r="D162" s="4" t="str">
        <f ca="1">OFFSET(AA162,0,$A$1,1,1)</f>
        <v>https://serviceportal.swegon.com/fi//docs/Functional_Diagram_Swegon_Central_FI_PDF</v>
      </c>
      <c r="AA162" s="356" t="s">
        <v>1223</v>
      </c>
      <c r="AX162" s="356" t="s">
        <v>1223</v>
      </c>
      <c r="BU162" s="356" t="s">
        <v>1223</v>
      </c>
    </row>
    <row r="163" spans="4:73" ht="15.75" thickBot="1" x14ac:dyDescent="0.3">
      <c r="D163" s="4" t="str">
        <f t="shared" ca="1" si="16"/>
        <v>Valitse Huoneistokohtainen järjestelmä</v>
      </c>
      <c r="AA163" s="355" t="s">
        <v>1095</v>
      </c>
      <c r="AX163" s="355" t="s">
        <v>1210</v>
      </c>
      <c r="BU163" s="355" t="s">
        <v>1095</v>
      </c>
    </row>
    <row r="164" spans="4:73" ht="15.75" thickBot="1" x14ac:dyDescent="0.3">
      <c r="D164" s="4" t="str">
        <f t="shared" ca="1" si="16"/>
        <v>AHU Design</v>
      </c>
      <c r="AA164" s="355" t="s">
        <v>1045</v>
      </c>
      <c r="AX164" s="355" t="s">
        <v>1045</v>
      </c>
      <c r="BU164" s="355" t="s">
        <v>1045</v>
      </c>
    </row>
    <row r="165" spans="4:73" ht="15.75" thickBot="1" x14ac:dyDescent="0.3">
      <c r="D165" s="4" t="str">
        <f t="shared" ca="1" si="16"/>
        <v>CASA Central Kuvut</v>
      </c>
      <c r="AA165" s="355" t="s">
        <v>1042</v>
      </c>
      <c r="AX165" s="355" t="s">
        <v>1113</v>
      </c>
      <c r="BU165" s="355" t="s">
        <v>1042</v>
      </c>
    </row>
    <row r="166" spans="4:73" ht="15.75" thickBot="1" x14ac:dyDescent="0.3">
      <c r="D166" s="4" t="str">
        <f t="shared" ca="1" si="16"/>
        <v>https://www.swegon.com/fi/tuotteet/asuntoilmanvaihto/liesikuvut/kerrostalot-central-liesikuvut/</v>
      </c>
      <c r="AA166" s="355" t="s">
        <v>1043</v>
      </c>
      <c r="AX166" s="356" t="s">
        <v>1112</v>
      </c>
      <c r="BU166" s="355" t="s">
        <v>1043</v>
      </c>
    </row>
    <row r="167" spans="4:73" ht="15.75" thickBot="1" x14ac:dyDescent="0.3">
      <c r="D167" s="4" t="str">
        <f t="shared" ca="1" si="16"/>
        <v>https://sds.swegon.com</v>
      </c>
      <c r="AA167" s="356" t="s">
        <v>1111</v>
      </c>
      <c r="AX167" s="356" t="s">
        <v>1111</v>
      </c>
      <c r="BU167" s="356" t="s">
        <v>1111</v>
      </c>
    </row>
    <row r="168" spans="4:73" ht="15.75" thickBot="1" x14ac:dyDescent="0.3">
      <c r="D168" s="4" t="str">
        <f t="shared" ca="1" si="16"/>
        <v>Toimintakaavio DRW (FI)</v>
      </c>
      <c r="AA168" s="355" t="s">
        <v>1215</v>
      </c>
      <c r="AX168" s="355" t="s">
        <v>1218</v>
      </c>
      <c r="BU168" s="355" t="s">
        <v>1215</v>
      </c>
    </row>
    <row r="169" spans="4:73" ht="15.75" thickBot="1" x14ac:dyDescent="0.3">
      <c r="D169" s="4" t="str">
        <f t="shared" ca="1" si="16"/>
        <v>https://serviceportal.swegon.com/fi//docs/Functional_Diagram_Swegon_Central_FI_DRW</v>
      </c>
      <c r="AA169" s="356" t="s">
        <v>1221</v>
      </c>
      <c r="AX169" s="356" t="s">
        <v>1221</v>
      </c>
      <c r="BU169" s="356" t="s">
        <v>1221</v>
      </c>
    </row>
    <row r="170" spans="4:73" ht="15.75" thickBot="1" x14ac:dyDescent="0.3">
      <c r="D170" s="4">
        <f t="shared" ca="1" si="16"/>
        <v>0</v>
      </c>
      <c r="AA170" s="354"/>
      <c r="AX170" s="354"/>
      <c r="BU170" s="354"/>
    </row>
    <row r="171" spans="4:73" x14ac:dyDescent="0.25">
      <c r="D171" s="4">
        <f t="shared" ca="1" si="16"/>
        <v>0</v>
      </c>
    </row>
  </sheetData>
  <mergeCells count="4">
    <mergeCell ref="D6:X6"/>
    <mergeCell ref="Z6:AU6"/>
    <mergeCell ref="AW6:BR6"/>
    <mergeCell ref="BT6:CO6"/>
  </mergeCells>
  <conditionalFormatting sqref="Z146:Z148 Z40:Z41 Z43:Z57 Z61:Z66">
    <cfRule type="containsText" dxfId="2048" priority="3452" operator="containsText" text="Not available">
      <formula>NOT(ISERROR(SEARCH("Not available",Z40)))</formula>
    </cfRule>
  </conditionalFormatting>
  <conditionalFormatting sqref="Z10:Z11 Z141 Z71:Z86 Z13:Z28 Z32 Z90 Z92:Z98 Z100:Z102 Z104:Z105 Z107:Z111">
    <cfRule type="containsText" dxfId="2047" priority="3455" operator="containsText" text="Not available">
      <formula>NOT(ISERROR(SEARCH("Not available",Z10)))</formula>
    </cfRule>
  </conditionalFormatting>
  <conditionalFormatting sqref="Z149">
    <cfRule type="containsText" dxfId="2046" priority="3449" operator="containsText" text="Not available">
      <formula>NOT(ISERROR(SEARCH("Not available",Z149)))</formula>
    </cfRule>
  </conditionalFormatting>
  <conditionalFormatting sqref="Z104">
    <cfRule type="containsText" dxfId="2045" priority="3425" operator="containsText" text="Not available">
      <formula>NOT(ISERROR(SEARCH("Not available",Z104)))</formula>
    </cfRule>
  </conditionalFormatting>
  <conditionalFormatting sqref="Z90 Z92:Z95">
    <cfRule type="containsText" dxfId="2044" priority="3423" operator="containsText" text="Not available">
      <formula>NOT(ISERROR(SEARCH("Not available",Z90)))</formula>
    </cfRule>
  </conditionalFormatting>
  <conditionalFormatting sqref="Z43:Z45">
    <cfRule type="containsText" dxfId="2043" priority="3454" operator="containsText" text="Not available">
      <formula>NOT(ISERROR(SEARCH("Not available",Z43)))</formula>
    </cfRule>
  </conditionalFormatting>
  <conditionalFormatting sqref="Z44">
    <cfRule type="containsText" dxfId="2042" priority="3453" operator="containsText" text="Not available">
      <formula>NOT(ISERROR(SEARCH("Not available",Z44)))</formula>
    </cfRule>
  </conditionalFormatting>
  <conditionalFormatting sqref="Z146:Z148">
    <cfRule type="containsText" dxfId="2041" priority="3451" operator="containsText" text="Not available">
      <formula>NOT(ISERROR(SEARCH("Not available",Z146)))</formula>
    </cfRule>
  </conditionalFormatting>
  <conditionalFormatting sqref="Z40:Z41 Z43:Z44">
    <cfRule type="containsText" dxfId="2040" priority="3450" operator="containsText" text="Not available">
      <formula>NOT(ISERROR(SEARCH("Not available",Z40)))</formula>
    </cfRule>
  </conditionalFormatting>
  <conditionalFormatting sqref="Z43">
    <cfRule type="containsText" dxfId="2039" priority="3448" operator="containsText" text="Not available">
      <formula>NOT(ISERROR(SEARCH("Not available",Z43)))</formula>
    </cfRule>
  </conditionalFormatting>
  <conditionalFormatting sqref="Z71:Z86 Z90 Z92:Z98">
    <cfRule type="containsText" dxfId="2038" priority="3447" operator="containsText" text="Not available">
      <formula>NOT(ISERROR(SEARCH("Not available",Z71)))</formula>
    </cfRule>
  </conditionalFormatting>
  <conditionalFormatting sqref="Z92:Z96">
    <cfRule type="containsText" dxfId="2037" priority="3446" operator="containsText" text="Not available">
      <formula>NOT(ISERROR(SEARCH("Not available",Z92)))</formula>
    </cfRule>
  </conditionalFormatting>
  <conditionalFormatting sqref="Z101">
    <cfRule type="containsText" dxfId="2036" priority="3445" operator="containsText" text="Not available">
      <formula>NOT(ISERROR(SEARCH("Not available",Z101)))</formula>
    </cfRule>
  </conditionalFormatting>
  <conditionalFormatting sqref="Z90 Z92:Z98 Z100:Z102 Z104:Z105 Z107:Z111">
    <cfRule type="containsText" dxfId="2035" priority="3444" operator="containsText" text="Not available">
      <formula>NOT(ISERROR(SEARCH("Not available",Z90)))</formula>
    </cfRule>
  </conditionalFormatting>
  <conditionalFormatting sqref="Z61:Z66">
    <cfRule type="containsText" dxfId="2034" priority="3439" operator="containsText" text="Not available">
      <formula>NOT(ISERROR(SEARCH("Not available",Z61)))</formula>
    </cfRule>
  </conditionalFormatting>
  <conditionalFormatting sqref="Z45">
    <cfRule type="containsText" dxfId="2033" priority="3443" operator="containsText" text="Not available">
      <formula>NOT(ISERROR(SEARCH("Not available",Z45)))</formula>
    </cfRule>
  </conditionalFormatting>
  <conditionalFormatting sqref="Z43">
    <cfRule type="containsText" dxfId="2032" priority="3442" operator="containsText" text="Not available">
      <formula>NOT(ISERROR(SEARCH("Not available",Z43)))</formula>
    </cfRule>
  </conditionalFormatting>
  <conditionalFormatting sqref="Z61:Z66">
    <cfRule type="containsText" dxfId="2031" priority="3441" operator="containsText" text="Not available">
      <formula>NOT(ISERROR(SEARCH("Not available",Z61)))</formula>
    </cfRule>
  </conditionalFormatting>
  <conditionalFormatting sqref="Z62:Z66">
    <cfRule type="containsText" dxfId="2030" priority="3440" operator="containsText" text="Not available">
      <formula>NOT(ISERROR(SEARCH("Not available",Z62)))</formula>
    </cfRule>
  </conditionalFormatting>
  <conditionalFormatting sqref="Z61">
    <cfRule type="containsText" dxfId="2029" priority="3438" operator="containsText" text="Not available">
      <formula>NOT(ISERROR(SEARCH("Not available",Z61)))</formula>
    </cfRule>
  </conditionalFormatting>
  <conditionalFormatting sqref="Z97:Z98 Z100:Z102 Z104:Z105">
    <cfRule type="containsText" dxfId="2028" priority="3437" operator="containsText" text="Not available">
      <formula>NOT(ISERROR(SEARCH("Not available",Z97)))</formula>
    </cfRule>
  </conditionalFormatting>
  <conditionalFormatting sqref="Z40:Z41 Z43:Z44">
    <cfRule type="containsText" dxfId="2027" priority="3434" operator="containsText" text="Not available">
      <formula>NOT(ISERROR(SEARCH("Not available",Z40)))</formula>
    </cfRule>
  </conditionalFormatting>
  <conditionalFormatting sqref="Z40:Z41 Z43:Z44">
    <cfRule type="containsText" dxfId="2026" priority="3436" operator="containsText" text="Not available">
      <formula>NOT(ISERROR(SEARCH("Not available",Z40)))</formula>
    </cfRule>
  </conditionalFormatting>
  <conditionalFormatting sqref="Z41">
    <cfRule type="containsText" dxfId="2025" priority="3435" operator="containsText" text="Not available">
      <formula>NOT(ISERROR(SEARCH("Not available",Z41)))</formula>
    </cfRule>
  </conditionalFormatting>
  <conditionalFormatting sqref="Z71:Z73">
    <cfRule type="containsText" dxfId="2024" priority="3418" operator="containsText" text="Not available">
      <formula>NOT(ISERROR(SEARCH("Not available",Z71)))</formula>
    </cfRule>
  </conditionalFormatting>
  <conditionalFormatting sqref="Z40">
    <cfRule type="containsText" dxfId="2023" priority="3433" operator="containsText" text="Not available">
      <formula>NOT(ISERROR(SEARCH("Not available",Z40)))</formula>
    </cfRule>
  </conditionalFormatting>
  <conditionalFormatting sqref="Z79:Z86 Z90 Z92:Z93">
    <cfRule type="containsText" dxfId="2022" priority="3432" operator="containsText" text="Not available">
      <formula>NOT(ISERROR(SEARCH("Not available",Z79)))</formula>
    </cfRule>
  </conditionalFormatting>
  <conditionalFormatting sqref="Z98">
    <cfRule type="containsText" dxfId="2021" priority="3431" operator="containsText" text="Not available">
      <formula>NOT(ISERROR(SEARCH("Not available",Z98)))</formula>
    </cfRule>
  </conditionalFormatting>
  <conditionalFormatting sqref="Z40">
    <cfRule type="containsText" dxfId="2020" priority="3430" operator="containsText" text="Not available">
      <formula>NOT(ISERROR(SEARCH("Not available",Z40)))</formula>
    </cfRule>
  </conditionalFormatting>
  <conditionalFormatting sqref="Z43:Z44">
    <cfRule type="containsText" dxfId="2019" priority="3429" operator="containsText" text="Not available">
      <formula>NOT(ISERROR(SEARCH("Not available",Z43)))</formula>
    </cfRule>
  </conditionalFormatting>
  <conditionalFormatting sqref="Z46">
    <cfRule type="containsText" dxfId="2018" priority="3428" operator="containsText" text="Not available">
      <formula>NOT(ISERROR(SEARCH("Not available",Z46)))</formula>
    </cfRule>
  </conditionalFormatting>
  <conditionalFormatting sqref="Z94:Z98">
    <cfRule type="containsText" dxfId="2017" priority="3427" operator="containsText" text="Not available">
      <formula>NOT(ISERROR(SEARCH("Not available",Z94)))</formula>
    </cfRule>
  </conditionalFormatting>
  <conditionalFormatting sqref="Z105">
    <cfRule type="containsText" dxfId="2016" priority="3426" operator="containsText" text="Not available">
      <formula>NOT(ISERROR(SEARCH("Not available",Z105)))</formula>
    </cfRule>
  </conditionalFormatting>
  <conditionalFormatting sqref="Z94">
    <cfRule type="containsText" dxfId="2015" priority="3424" operator="containsText" text="Not available">
      <formula>NOT(ISERROR(SEARCH("Not available",Z94)))</formula>
    </cfRule>
  </conditionalFormatting>
  <conditionalFormatting sqref="Z46">
    <cfRule type="containsText" dxfId="2014" priority="3422" operator="containsText" text="Not available">
      <formula>NOT(ISERROR(SEARCH("Not available",Z46)))</formula>
    </cfRule>
  </conditionalFormatting>
  <conditionalFormatting sqref="Z94:Z98">
    <cfRule type="containsText" dxfId="2013" priority="3421" operator="containsText" text="Not available">
      <formula>NOT(ISERROR(SEARCH("Not available",Z94)))</formula>
    </cfRule>
  </conditionalFormatting>
  <conditionalFormatting sqref="Z104">
    <cfRule type="containsText" dxfId="2012" priority="3420" operator="containsText" text="Not available">
      <formula>NOT(ISERROR(SEARCH("Not available",Z104)))</formula>
    </cfRule>
  </conditionalFormatting>
  <conditionalFormatting sqref="Z71:Z73">
    <cfRule type="containsText" dxfId="2011" priority="3416" operator="containsText" text="Not available">
      <formula>NOT(ISERROR(SEARCH("Not available",Z71)))</formula>
    </cfRule>
  </conditionalFormatting>
  <conditionalFormatting sqref="Z46">
    <cfRule type="containsText" dxfId="2010" priority="3419" operator="containsText" text="Not available">
      <formula>NOT(ISERROR(SEARCH("Not available",Z46)))</formula>
    </cfRule>
  </conditionalFormatting>
  <conditionalFormatting sqref="Z71">
    <cfRule type="containsText" dxfId="2009" priority="3417" operator="containsText" text="Not available">
      <formula>NOT(ISERROR(SEARCH("Not available",Z71)))</formula>
    </cfRule>
  </conditionalFormatting>
  <conditionalFormatting sqref="Z61:Z66">
    <cfRule type="containsText" dxfId="2008" priority="3415" operator="containsText" text="Not available">
      <formula>NOT(ISERROR(SEARCH("Not available",Z61)))</formula>
    </cfRule>
  </conditionalFormatting>
  <conditionalFormatting sqref="Z97">
    <cfRule type="containsText" dxfId="2007" priority="3406" operator="containsText" text="Not available">
      <formula>NOT(ISERROR(SEARCH("Not available",Z97)))</formula>
    </cfRule>
  </conditionalFormatting>
  <conditionalFormatting sqref="Z100:Z102 Z104:Z105 Z107:Z109">
    <cfRule type="containsText" dxfId="2006" priority="3414" operator="containsText" text="Not available">
      <formula>NOT(ISERROR(SEARCH("Not available",Z100)))</formula>
    </cfRule>
  </conditionalFormatting>
  <conditionalFormatting sqref="Z92:Z96">
    <cfRule type="containsText" dxfId="2005" priority="3413" operator="containsText" text="Not available">
      <formula>NOT(ISERROR(SEARCH("Not available",Z92)))</formula>
    </cfRule>
  </conditionalFormatting>
  <conditionalFormatting sqref="Z101">
    <cfRule type="containsText" dxfId="2004" priority="3412" operator="containsText" text="Not available">
      <formula>NOT(ISERROR(SEARCH("Not available",Z101)))</formula>
    </cfRule>
  </conditionalFormatting>
  <conditionalFormatting sqref="Z61:Z66">
    <cfRule type="containsText" dxfId="2003" priority="3409" operator="containsText" text="Not available">
      <formula>NOT(ISERROR(SEARCH("Not available",Z61)))</formula>
    </cfRule>
  </conditionalFormatting>
  <conditionalFormatting sqref="Z61:Z66">
    <cfRule type="containsText" dxfId="2002" priority="3411" operator="containsText" text="Not available">
      <formula>NOT(ISERROR(SEARCH("Not available",Z61)))</formula>
    </cfRule>
  </conditionalFormatting>
  <conditionalFormatting sqref="Z62:Z66">
    <cfRule type="containsText" dxfId="2001" priority="3410" operator="containsText" text="Not available">
      <formula>NOT(ISERROR(SEARCH("Not available",Z62)))</formula>
    </cfRule>
  </conditionalFormatting>
  <conditionalFormatting sqref="Z61">
    <cfRule type="containsText" dxfId="2000" priority="3408" operator="containsText" text="Not available">
      <formula>NOT(ISERROR(SEARCH("Not available",Z61)))</formula>
    </cfRule>
  </conditionalFormatting>
  <conditionalFormatting sqref="Z97:Z98 Z100:Z102 Z104:Z105">
    <cfRule type="containsText" dxfId="1999" priority="3407" operator="containsText" text="Not available">
      <formula>NOT(ISERROR(SEARCH("Not available",Z97)))</formula>
    </cfRule>
  </conditionalFormatting>
  <conditionalFormatting sqref="Z93:Z98">
    <cfRule type="containsText" dxfId="1998" priority="3405" operator="containsText" text="Not available">
      <formula>NOT(ISERROR(SEARCH("Not available",Z93)))</formula>
    </cfRule>
  </conditionalFormatting>
  <conditionalFormatting sqref="Z40">
    <cfRule type="containsText" dxfId="1997" priority="3404" operator="containsText" text="Not available">
      <formula>NOT(ISERROR(SEARCH("Not available",Z40)))</formula>
    </cfRule>
  </conditionalFormatting>
  <conditionalFormatting sqref="Z41">
    <cfRule type="containsText" dxfId="1996" priority="3403" operator="containsText" text="Not available">
      <formula>NOT(ISERROR(SEARCH("Not available",Z41)))</formula>
    </cfRule>
  </conditionalFormatting>
  <conditionalFormatting sqref="Z43">
    <cfRule type="containsText" dxfId="1995" priority="3402" operator="containsText" text="Not available">
      <formula>NOT(ISERROR(SEARCH("Not available",Z43)))</formula>
    </cfRule>
  </conditionalFormatting>
  <conditionalFormatting sqref="Z41">
    <cfRule type="containsText" dxfId="1994" priority="3401" operator="containsText" text="Not available">
      <formula>NOT(ISERROR(SEARCH("Not available",Z41)))</formula>
    </cfRule>
  </conditionalFormatting>
  <conditionalFormatting sqref="Z43">
    <cfRule type="containsText" dxfId="1993" priority="3400" operator="containsText" text="Not available">
      <formula>NOT(ISERROR(SEARCH("Not available",Z43)))</formula>
    </cfRule>
  </conditionalFormatting>
  <conditionalFormatting sqref="Z43">
    <cfRule type="containsText" dxfId="1992" priority="3399" operator="containsText" text="Not available">
      <formula>NOT(ISERROR(SEARCH("Not available",Z43)))</formula>
    </cfRule>
  </conditionalFormatting>
  <conditionalFormatting sqref="Z34">
    <cfRule type="containsText" dxfId="1991" priority="3398" operator="containsText" text="Not available">
      <formula>NOT(ISERROR(SEARCH("Not available",Z34)))</formula>
    </cfRule>
  </conditionalFormatting>
  <conditionalFormatting sqref="Z34">
    <cfRule type="containsText" dxfId="1990" priority="3397" operator="containsText" text="Not available">
      <formula>NOT(ISERROR(SEARCH("Not available",Z34)))</formula>
    </cfRule>
  </conditionalFormatting>
  <conditionalFormatting sqref="Z34">
    <cfRule type="containsText" dxfId="1989" priority="3396" operator="containsText" text="Not available">
      <formula>NOT(ISERROR(SEARCH("Not available",Z34)))</formula>
    </cfRule>
  </conditionalFormatting>
  <conditionalFormatting sqref="Z41">
    <cfRule type="containsText" dxfId="1988" priority="3395" operator="containsText" text="Not available">
      <formula>NOT(ISERROR(SEARCH("Not available",Z41)))</formula>
    </cfRule>
  </conditionalFormatting>
  <conditionalFormatting sqref="Z41">
    <cfRule type="containsText" dxfId="1987" priority="3394" operator="containsText" text="Not available">
      <formula>NOT(ISERROR(SEARCH("Not available",Z41)))</formula>
    </cfRule>
  </conditionalFormatting>
  <conditionalFormatting sqref="Z41">
    <cfRule type="containsText" dxfId="1986" priority="3393" operator="containsText" text="Not available">
      <formula>NOT(ISERROR(SEARCH("Not available",Z41)))</formula>
    </cfRule>
  </conditionalFormatting>
  <conditionalFormatting sqref="Z41">
    <cfRule type="containsText" dxfId="1985" priority="3392" operator="containsText" text="Not available">
      <formula>NOT(ISERROR(SEARCH("Not available",Z41)))</formula>
    </cfRule>
  </conditionalFormatting>
  <conditionalFormatting sqref="Z100">
    <cfRule type="containsText" dxfId="1984" priority="3391" operator="containsText" text="Not available">
      <formula>NOT(ISERROR(SEARCH("Not available",Z100)))</formula>
    </cfRule>
  </conditionalFormatting>
  <conditionalFormatting sqref="Z61">
    <cfRule type="containsText" dxfId="1983" priority="3390" operator="containsText" text="Not available">
      <formula>NOT(ISERROR(SEARCH("Not available",Z61)))</formula>
    </cfRule>
  </conditionalFormatting>
  <conditionalFormatting sqref="Z97">
    <cfRule type="containsText" dxfId="1982" priority="3389" operator="containsText" text="Not available">
      <formula>NOT(ISERROR(SEARCH("Not available",Z97)))</formula>
    </cfRule>
  </conditionalFormatting>
  <conditionalFormatting sqref="Z46">
    <cfRule type="containsText" dxfId="1981" priority="3388" operator="containsText" text="Not available">
      <formula>NOT(ISERROR(SEARCH("Not available",Z46)))</formula>
    </cfRule>
  </conditionalFormatting>
  <conditionalFormatting sqref="Z45">
    <cfRule type="containsText" dxfId="1980" priority="3387" operator="containsText" text="Not available">
      <formula>NOT(ISERROR(SEARCH("Not available",Z45)))</formula>
    </cfRule>
  </conditionalFormatting>
  <conditionalFormatting sqref="Z105">
    <cfRule type="containsText" dxfId="1979" priority="3386" operator="containsText" text="Not available">
      <formula>NOT(ISERROR(SEARCH("Not available",Z105)))</formula>
    </cfRule>
  </conditionalFormatting>
  <conditionalFormatting sqref="Z104">
    <cfRule type="containsText" dxfId="1978" priority="3385" operator="containsText" text="Not available">
      <formula>NOT(ISERROR(SEARCH("Not available",Z104)))</formula>
    </cfRule>
  </conditionalFormatting>
  <conditionalFormatting sqref="Z93">
    <cfRule type="containsText" dxfId="1977" priority="3384" operator="containsText" text="Not available">
      <formula>NOT(ISERROR(SEARCH("Not available",Z93)))</formula>
    </cfRule>
  </conditionalFormatting>
  <conditionalFormatting sqref="Z46">
    <cfRule type="containsText" dxfId="1976" priority="3383" operator="containsText" text="Not available">
      <formula>NOT(ISERROR(SEARCH("Not available",Z46)))</formula>
    </cfRule>
  </conditionalFormatting>
  <conditionalFormatting sqref="Z45">
    <cfRule type="containsText" dxfId="1975" priority="3382" operator="containsText" text="Not available">
      <formula>NOT(ISERROR(SEARCH("Not available",Z45)))</formula>
    </cfRule>
  </conditionalFormatting>
  <conditionalFormatting sqref="Z45">
    <cfRule type="containsText" dxfId="1974" priority="3381" operator="containsText" text="Not available">
      <formula>NOT(ISERROR(SEARCH("Not available",Z45)))</formula>
    </cfRule>
  </conditionalFormatting>
  <conditionalFormatting sqref="Z100">
    <cfRule type="containsText" dxfId="1973" priority="3380" operator="containsText" text="Not available">
      <formula>NOT(ISERROR(SEARCH("Not available",Z100)))</formula>
    </cfRule>
  </conditionalFormatting>
  <conditionalFormatting sqref="Z61">
    <cfRule type="containsText" dxfId="1972" priority="3379" operator="containsText" text="Not available">
      <formula>NOT(ISERROR(SEARCH("Not available",Z61)))</formula>
    </cfRule>
  </conditionalFormatting>
  <conditionalFormatting sqref="Z96">
    <cfRule type="containsText" dxfId="1971" priority="3378" operator="containsText" text="Not available">
      <formula>NOT(ISERROR(SEARCH("Not available",Z96)))</formula>
    </cfRule>
  </conditionalFormatting>
  <conditionalFormatting sqref="Z44">
    <cfRule type="containsText" dxfId="1970" priority="3357" operator="containsText" text="Not available">
      <formula>NOT(ISERROR(SEARCH("Not available",Z44)))</formula>
    </cfRule>
  </conditionalFormatting>
  <conditionalFormatting sqref="Z43">
    <cfRule type="containsText" dxfId="1969" priority="3377" operator="containsText" text="Not available">
      <formula>NOT(ISERROR(SEARCH("Not available",Z43)))</formula>
    </cfRule>
  </conditionalFormatting>
  <conditionalFormatting sqref="Z40">
    <cfRule type="containsText" dxfId="1968" priority="3376" operator="containsText" text="Not available">
      <formula>NOT(ISERROR(SEARCH("Not available",Z40)))</formula>
    </cfRule>
  </conditionalFormatting>
  <conditionalFormatting sqref="Z44">
    <cfRule type="containsText" dxfId="1967" priority="3375" operator="containsText" text="Not available">
      <formula>NOT(ISERROR(SEARCH("Not available",Z44)))</formula>
    </cfRule>
  </conditionalFormatting>
  <conditionalFormatting sqref="Z44">
    <cfRule type="containsText" dxfId="1966" priority="3374" operator="containsText" text="Not available">
      <formula>NOT(ISERROR(SEARCH("Not available",Z44)))</formula>
    </cfRule>
  </conditionalFormatting>
  <conditionalFormatting sqref="Z44">
    <cfRule type="containsText" dxfId="1965" priority="3373" operator="containsText" text="Not available">
      <formula>NOT(ISERROR(SEARCH("Not available",Z44)))</formula>
    </cfRule>
  </conditionalFormatting>
  <conditionalFormatting sqref="Z40">
    <cfRule type="containsText" dxfId="1964" priority="3372" operator="containsText" text="Not available">
      <formula>NOT(ISERROR(SEARCH("Not available",Z40)))</formula>
    </cfRule>
  </conditionalFormatting>
  <conditionalFormatting sqref="Z44">
    <cfRule type="containsText" dxfId="1963" priority="3371" operator="containsText" text="Not available">
      <formula>NOT(ISERROR(SEARCH("Not available",Z44)))</formula>
    </cfRule>
  </conditionalFormatting>
  <conditionalFormatting sqref="Z43">
    <cfRule type="containsText" dxfId="1962" priority="3370" operator="containsText" text="Not available">
      <formula>NOT(ISERROR(SEARCH("Not available",Z43)))</formula>
    </cfRule>
  </conditionalFormatting>
  <conditionalFormatting sqref="Z43">
    <cfRule type="containsText" dxfId="1961" priority="3369" operator="containsText" text="Not available">
      <formula>NOT(ISERROR(SEARCH("Not available",Z43)))</formula>
    </cfRule>
  </conditionalFormatting>
  <conditionalFormatting sqref="Z41">
    <cfRule type="containsText" dxfId="1960" priority="3364" operator="containsText" text="Not available">
      <formula>NOT(ISERROR(SEARCH("Not available",Z41)))</formula>
    </cfRule>
  </conditionalFormatting>
  <conditionalFormatting sqref="Z41">
    <cfRule type="containsText" dxfId="1959" priority="3363" operator="containsText" text="Not available">
      <formula>NOT(ISERROR(SEARCH("Not available",Z41)))</formula>
    </cfRule>
  </conditionalFormatting>
  <conditionalFormatting sqref="Z41">
    <cfRule type="containsText" dxfId="1958" priority="3362" operator="containsText" text="Not available">
      <formula>NOT(ISERROR(SEARCH("Not available",Z41)))</formula>
    </cfRule>
  </conditionalFormatting>
  <conditionalFormatting sqref="Z41">
    <cfRule type="containsText" dxfId="1957" priority="3368" operator="containsText" text="Not available">
      <formula>NOT(ISERROR(SEARCH("Not available",Z41)))</formula>
    </cfRule>
  </conditionalFormatting>
  <conditionalFormatting sqref="Z41">
    <cfRule type="containsText" dxfId="1956" priority="3367" operator="containsText" text="Not available">
      <formula>NOT(ISERROR(SEARCH("Not available",Z41)))</formula>
    </cfRule>
  </conditionalFormatting>
  <conditionalFormatting sqref="Z41">
    <cfRule type="containsText" dxfId="1955" priority="3366" operator="containsText" text="Not available">
      <formula>NOT(ISERROR(SEARCH("Not available",Z41)))</formula>
    </cfRule>
  </conditionalFormatting>
  <conditionalFormatting sqref="Z41">
    <cfRule type="containsText" dxfId="1954" priority="3365" operator="containsText" text="Not available">
      <formula>NOT(ISERROR(SEARCH("Not available",Z41)))</formula>
    </cfRule>
  </conditionalFormatting>
  <conditionalFormatting sqref="Z44">
    <cfRule type="containsText" dxfId="1953" priority="3360" operator="containsText" text="Not available">
      <formula>NOT(ISERROR(SEARCH("Not available",Z44)))</formula>
    </cfRule>
  </conditionalFormatting>
  <conditionalFormatting sqref="Z44">
    <cfRule type="containsText" dxfId="1952" priority="3361" operator="containsText" text="Not available">
      <formula>NOT(ISERROR(SEARCH("Not available",Z44)))</formula>
    </cfRule>
  </conditionalFormatting>
  <conditionalFormatting sqref="Z44">
    <cfRule type="containsText" dxfId="1951" priority="3359" operator="containsText" text="Not available">
      <formula>NOT(ISERROR(SEARCH("Not available",Z44)))</formula>
    </cfRule>
  </conditionalFormatting>
  <conditionalFormatting sqref="Z44">
    <cfRule type="containsText" dxfId="1950" priority="3358" operator="containsText" text="Not available">
      <formula>NOT(ISERROR(SEARCH("Not available",Z44)))</formula>
    </cfRule>
  </conditionalFormatting>
  <conditionalFormatting sqref="Z43">
    <cfRule type="containsText" dxfId="1949" priority="3356" operator="containsText" text="Not available">
      <formula>NOT(ISERROR(SEARCH("Not available",Z43)))</formula>
    </cfRule>
  </conditionalFormatting>
  <conditionalFormatting sqref="Z44">
    <cfRule type="containsText" dxfId="1948" priority="3355" operator="containsText" text="Not available">
      <formula>NOT(ISERROR(SEARCH("Not available",Z44)))</formula>
    </cfRule>
  </conditionalFormatting>
  <conditionalFormatting sqref="Z43">
    <cfRule type="containsText" dxfId="1947" priority="3354" operator="containsText" text="Not available">
      <formula>NOT(ISERROR(SEARCH("Not available",Z43)))</formula>
    </cfRule>
  </conditionalFormatting>
  <conditionalFormatting sqref="Z43">
    <cfRule type="containsText" dxfId="1946" priority="3353" operator="containsText" text="Not available">
      <formula>NOT(ISERROR(SEARCH("Not available",Z43)))</formula>
    </cfRule>
  </conditionalFormatting>
  <conditionalFormatting sqref="Z43">
    <cfRule type="containsText" dxfId="1945" priority="3352" operator="containsText" text="Not available">
      <formula>NOT(ISERROR(SEARCH("Not available",Z43)))</formula>
    </cfRule>
  </conditionalFormatting>
  <conditionalFormatting sqref="Z44">
    <cfRule type="containsText" dxfId="1944" priority="3351" operator="containsText" text="Not available">
      <formula>NOT(ISERROR(SEARCH("Not available",Z44)))</formula>
    </cfRule>
  </conditionalFormatting>
  <conditionalFormatting sqref="Z44">
    <cfRule type="containsText" dxfId="1943" priority="3350" operator="containsText" text="Not available">
      <formula>NOT(ISERROR(SEARCH("Not available",Z44)))</formula>
    </cfRule>
  </conditionalFormatting>
  <conditionalFormatting sqref="Z44">
    <cfRule type="containsText" dxfId="1942" priority="3349" operator="containsText" text="Not available">
      <formula>NOT(ISERROR(SEARCH("Not available",Z44)))</formula>
    </cfRule>
  </conditionalFormatting>
  <conditionalFormatting sqref="Z102">
    <cfRule type="containsText" dxfId="1941" priority="3340" operator="containsText" text="Not available">
      <formula>NOT(ISERROR(SEARCH("Not available",Z102)))</formula>
    </cfRule>
  </conditionalFormatting>
  <conditionalFormatting sqref="Z72">
    <cfRule type="containsText" dxfId="1940" priority="3342" operator="containsText" text="Not available">
      <formula>NOT(ISERROR(SEARCH("Not available",Z72)))</formula>
    </cfRule>
  </conditionalFormatting>
  <conditionalFormatting sqref="Z71">
    <cfRule type="containsText" dxfId="1939" priority="3341" operator="containsText" text="Not available">
      <formula>NOT(ISERROR(SEARCH("Not available",Z71)))</formula>
    </cfRule>
  </conditionalFormatting>
  <conditionalFormatting sqref="Z62:Z66">
    <cfRule type="containsText" dxfId="1938" priority="3339" operator="containsText" text="Not available">
      <formula>NOT(ISERROR(SEARCH("Not available",Z62)))</formula>
    </cfRule>
  </conditionalFormatting>
  <conditionalFormatting sqref="Z101">
    <cfRule type="containsText" dxfId="1937" priority="3337" operator="containsText" text="Not available">
      <formula>NOT(ISERROR(SEARCH("Not available",Z101)))</formula>
    </cfRule>
  </conditionalFormatting>
  <conditionalFormatting sqref="Z98">
    <cfRule type="containsText" dxfId="1936" priority="3338" operator="containsText" text="Not available">
      <formula>NOT(ISERROR(SEARCH("Not available",Z98)))</formula>
    </cfRule>
  </conditionalFormatting>
  <conditionalFormatting sqref="Z62:Z66">
    <cfRule type="containsText" dxfId="1935" priority="3336" operator="containsText" text="Not available">
      <formula>NOT(ISERROR(SEARCH("Not available",Z62)))</formula>
    </cfRule>
  </conditionalFormatting>
  <conditionalFormatting sqref="Z61">
    <cfRule type="containsText" dxfId="1934" priority="3335" operator="containsText" text="Not available">
      <formula>NOT(ISERROR(SEARCH("Not available",Z61)))</formula>
    </cfRule>
  </conditionalFormatting>
  <conditionalFormatting sqref="Z98">
    <cfRule type="containsText" dxfId="1933" priority="3334" operator="containsText" text="Not available">
      <formula>NOT(ISERROR(SEARCH("Not available",Z98)))</formula>
    </cfRule>
  </conditionalFormatting>
  <conditionalFormatting sqref="Z61">
    <cfRule type="containsText" dxfId="1932" priority="3343" operator="containsText" text="Not available">
      <formula>NOT(ISERROR(SEARCH("Not available",Z61)))</formula>
    </cfRule>
  </conditionalFormatting>
  <conditionalFormatting sqref="Z105">
    <cfRule type="containsText" dxfId="1931" priority="3346" operator="containsText" text="Not available">
      <formula>NOT(ISERROR(SEARCH("Not available",Z105)))</formula>
    </cfRule>
  </conditionalFormatting>
  <conditionalFormatting sqref="Z102">
    <cfRule type="containsText" dxfId="1930" priority="3348" operator="containsText" text="Not available">
      <formula>NOT(ISERROR(SEARCH("Not available",Z102)))</formula>
    </cfRule>
  </conditionalFormatting>
  <conditionalFormatting sqref="Z62:Z66">
    <cfRule type="containsText" dxfId="1929" priority="3347" operator="containsText" text="Not available">
      <formula>NOT(ISERROR(SEARCH("Not available",Z62)))</formula>
    </cfRule>
  </conditionalFormatting>
  <conditionalFormatting sqref="Z95">
    <cfRule type="containsText" dxfId="1928" priority="3345" operator="containsText" text="Not available">
      <formula>NOT(ISERROR(SEARCH("Not available",Z95)))</formula>
    </cfRule>
  </conditionalFormatting>
  <conditionalFormatting sqref="Z105">
    <cfRule type="containsText" dxfId="1927" priority="3344" operator="containsText" text="Not available">
      <formula>NOT(ISERROR(SEARCH("Not available",Z105)))</formula>
    </cfRule>
  </conditionalFormatting>
  <conditionalFormatting sqref="Z105">
    <cfRule type="containsText" dxfId="1926" priority="3333" operator="containsText" text="Not available">
      <formula>NOT(ISERROR(SEARCH("Not available",Z105)))</formula>
    </cfRule>
  </conditionalFormatting>
  <conditionalFormatting sqref="Z104">
    <cfRule type="containsText" dxfId="1925" priority="3332" operator="containsText" text="Not available">
      <formula>NOT(ISERROR(SEARCH("Not available",Z104)))</formula>
    </cfRule>
  </conditionalFormatting>
  <conditionalFormatting sqref="Z94">
    <cfRule type="containsText" dxfId="1924" priority="3331" operator="containsText" text="Not available">
      <formula>NOT(ISERROR(SEARCH("Not available",Z94)))</formula>
    </cfRule>
  </conditionalFormatting>
  <conditionalFormatting sqref="Z104">
    <cfRule type="containsText" dxfId="1923" priority="3330" operator="containsText" text="Not available">
      <formula>NOT(ISERROR(SEARCH("Not available",Z104)))</formula>
    </cfRule>
  </conditionalFormatting>
  <conditionalFormatting sqref="Z71">
    <cfRule type="containsText" dxfId="1922" priority="3329" operator="containsText" text="Not available">
      <formula>NOT(ISERROR(SEARCH("Not available",Z71)))</formula>
    </cfRule>
  </conditionalFormatting>
  <conditionalFormatting sqref="Z101">
    <cfRule type="containsText" dxfId="1921" priority="3328" operator="containsText" text="Not available">
      <formula>NOT(ISERROR(SEARCH("Not available",Z101)))</formula>
    </cfRule>
  </conditionalFormatting>
  <conditionalFormatting sqref="Z62:Z66">
    <cfRule type="containsText" dxfId="1920" priority="3327" operator="containsText" text="Not available">
      <formula>NOT(ISERROR(SEARCH("Not available",Z62)))</formula>
    </cfRule>
  </conditionalFormatting>
  <conditionalFormatting sqref="Z61">
    <cfRule type="containsText" dxfId="1919" priority="3326" operator="containsText" text="Not available">
      <formula>NOT(ISERROR(SEARCH("Not available",Z61)))</formula>
    </cfRule>
  </conditionalFormatting>
  <conditionalFormatting sqref="Z97">
    <cfRule type="containsText" dxfId="1918" priority="3325" operator="containsText" text="Not available">
      <formula>NOT(ISERROR(SEARCH("Not available",Z97)))</formula>
    </cfRule>
  </conditionalFormatting>
  <conditionalFormatting sqref="Z70">
    <cfRule type="containsText" dxfId="1917" priority="3324" operator="containsText" text="Not available">
      <formula>NOT(ISERROR(SEARCH("Not available",Z70)))</formula>
    </cfRule>
  </conditionalFormatting>
  <conditionalFormatting sqref="Z70">
    <cfRule type="containsText" dxfId="1916" priority="3323" operator="containsText" text="Not available">
      <formula>NOT(ISERROR(SEARCH("Not available",Z70)))</formula>
    </cfRule>
  </conditionalFormatting>
  <conditionalFormatting sqref="Z70">
    <cfRule type="containsText" dxfId="1915" priority="3320" operator="containsText" text="Not available">
      <formula>NOT(ISERROR(SEARCH("Not available",Z70)))</formula>
    </cfRule>
  </conditionalFormatting>
  <conditionalFormatting sqref="Z70">
    <cfRule type="containsText" dxfId="1914" priority="3322" operator="containsText" text="Not available">
      <formula>NOT(ISERROR(SEARCH("Not available",Z70)))</formula>
    </cfRule>
  </conditionalFormatting>
  <conditionalFormatting sqref="Z70">
    <cfRule type="containsText" dxfId="1913" priority="3321" operator="containsText" text="Not available">
      <formula>NOT(ISERROR(SEARCH("Not available",Z70)))</formula>
    </cfRule>
  </conditionalFormatting>
  <conditionalFormatting sqref="Z70">
    <cfRule type="containsText" dxfId="1912" priority="3319" operator="containsText" text="Not available">
      <formula>NOT(ISERROR(SEARCH("Not available",Z70)))</formula>
    </cfRule>
  </conditionalFormatting>
  <conditionalFormatting sqref="Z70">
    <cfRule type="containsText" dxfId="1911" priority="3318" operator="containsText" text="Not available">
      <formula>NOT(ISERROR(SEARCH("Not available",Z70)))</formula>
    </cfRule>
  </conditionalFormatting>
  <conditionalFormatting sqref="Z33">
    <cfRule type="containsText" dxfId="1910" priority="3317" operator="containsText" text="Not available">
      <formula>NOT(ISERROR(SEARCH("Not available",Z33)))</formula>
    </cfRule>
  </conditionalFormatting>
  <conditionalFormatting sqref="Z33">
    <cfRule type="containsText" dxfId="1909" priority="3316" operator="containsText" text="Not available">
      <formula>NOT(ISERROR(SEARCH("Not available",Z33)))</formula>
    </cfRule>
  </conditionalFormatting>
  <conditionalFormatting sqref="Z33">
    <cfRule type="containsText" dxfId="1908" priority="3315" operator="containsText" text="Not available">
      <formula>NOT(ISERROR(SEARCH("Not available",Z33)))</formula>
    </cfRule>
  </conditionalFormatting>
  <conditionalFormatting sqref="Z33">
    <cfRule type="containsText" dxfId="1907" priority="3314" operator="containsText" text="Not available">
      <formula>NOT(ISERROR(SEARCH("Not available",Z33)))</formula>
    </cfRule>
  </conditionalFormatting>
  <conditionalFormatting sqref="Z36:Z39">
    <cfRule type="containsText" dxfId="1906" priority="3287" operator="containsText" text="Not available">
      <formula>NOT(ISERROR(SEARCH("Not available",Z36)))</formula>
    </cfRule>
  </conditionalFormatting>
  <conditionalFormatting sqref="Z35">
    <cfRule type="containsText" dxfId="1905" priority="3313" operator="containsText" text="Not available">
      <formula>NOT(ISERROR(SEARCH("Not available",Z35)))</formula>
    </cfRule>
  </conditionalFormatting>
  <conditionalFormatting sqref="Z35">
    <cfRule type="containsText" dxfId="1904" priority="3312" operator="containsText" text="Not available">
      <formula>NOT(ISERROR(SEARCH("Not available",Z35)))</formula>
    </cfRule>
  </conditionalFormatting>
  <conditionalFormatting sqref="Z35">
    <cfRule type="containsText" dxfId="1903" priority="3310" operator="containsText" text="Not available">
      <formula>NOT(ISERROR(SEARCH("Not available",Z35)))</formula>
    </cfRule>
  </conditionalFormatting>
  <conditionalFormatting sqref="Z35">
    <cfRule type="containsText" dxfId="1902" priority="3311" operator="containsText" text="Not available">
      <formula>NOT(ISERROR(SEARCH("Not available",Z35)))</formula>
    </cfRule>
  </conditionalFormatting>
  <conditionalFormatting sqref="Z35">
    <cfRule type="containsText" dxfId="1901" priority="3309" operator="containsText" text="Not available">
      <formula>NOT(ISERROR(SEARCH("Not available",Z35)))</formula>
    </cfRule>
  </conditionalFormatting>
  <conditionalFormatting sqref="Z35">
    <cfRule type="containsText" dxfId="1900" priority="3308" operator="containsText" text="Not available">
      <formula>NOT(ISERROR(SEARCH("Not available",Z35)))</formula>
    </cfRule>
  </conditionalFormatting>
  <conditionalFormatting sqref="Z35">
    <cfRule type="containsText" dxfId="1899" priority="3307" operator="containsText" text="Not available">
      <formula>NOT(ISERROR(SEARCH("Not available",Z35)))</formula>
    </cfRule>
  </conditionalFormatting>
  <conditionalFormatting sqref="Z35">
    <cfRule type="containsText" dxfId="1898" priority="3306" operator="containsText" text="Not available">
      <formula>NOT(ISERROR(SEARCH("Not available",Z35)))</formula>
    </cfRule>
  </conditionalFormatting>
  <conditionalFormatting sqref="Z35">
    <cfRule type="containsText" dxfId="1897" priority="3305" operator="containsText" text="Not available">
      <formula>NOT(ISERROR(SEARCH("Not available",Z35)))</formula>
    </cfRule>
  </conditionalFormatting>
  <conditionalFormatting sqref="Z36:Z39">
    <cfRule type="containsText" dxfId="1896" priority="3304" operator="containsText" text="Not available">
      <formula>NOT(ISERROR(SEARCH("Not available",Z36)))</formula>
    </cfRule>
  </conditionalFormatting>
  <conditionalFormatting sqref="Z36:Z39">
    <cfRule type="containsText" dxfId="1895" priority="3303" operator="containsText" text="Not available">
      <formula>NOT(ISERROR(SEARCH("Not available",Z36)))</formula>
    </cfRule>
  </conditionalFormatting>
  <conditionalFormatting sqref="Z36:Z39">
    <cfRule type="containsText" dxfId="1894" priority="3300" operator="containsText" text="Not available">
      <formula>NOT(ISERROR(SEARCH("Not available",Z36)))</formula>
    </cfRule>
  </conditionalFormatting>
  <conditionalFormatting sqref="Z36:Z39">
    <cfRule type="containsText" dxfId="1893" priority="3302" operator="containsText" text="Not available">
      <formula>NOT(ISERROR(SEARCH("Not available",Z36)))</formula>
    </cfRule>
  </conditionalFormatting>
  <conditionalFormatting sqref="Z36:Z39">
    <cfRule type="containsText" dxfId="1892" priority="3301" operator="containsText" text="Not available">
      <formula>NOT(ISERROR(SEARCH("Not available",Z36)))</formula>
    </cfRule>
  </conditionalFormatting>
  <conditionalFormatting sqref="Z36:Z39">
    <cfRule type="containsText" dxfId="1891" priority="3299" operator="containsText" text="Not available">
      <formula>NOT(ISERROR(SEARCH("Not available",Z36)))</formula>
    </cfRule>
  </conditionalFormatting>
  <conditionalFormatting sqref="Z36:Z39">
    <cfRule type="containsText" dxfId="1890" priority="3298" operator="containsText" text="Not available">
      <formula>NOT(ISERROR(SEARCH("Not available",Z36)))</formula>
    </cfRule>
  </conditionalFormatting>
  <conditionalFormatting sqref="Z36:Z39">
    <cfRule type="containsText" dxfId="1889" priority="3297" operator="containsText" text="Not available">
      <formula>NOT(ISERROR(SEARCH("Not available",Z36)))</formula>
    </cfRule>
  </conditionalFormatting>
  <conditionalFormatting sqref="Z36:Z39">
    <cfRule type="containsText" dxfId="1888" priority="3296" operator="containsText" text="Not available">
      <formula>NOT(ISERROR(SEARCH("Not available",Z36)))</formula>
    </cfRule>
  </conditionalFormatting>
  <conditionalFormatting sqref="Z36:Z39">
    <cfRule type="containsText" dxfId="1887" priority="3295" operator="containsText" text="Not available">
      <formula>NOT(ISERROR(SEARCH("Not available",Z36)))</formula>
    </cfRule>
  </conditionalFormatting>
  <conditionalFormatting sqref="Z36:Z39">
    <cfRule type="containsText" dxfId="1886" priority="3294" operator="containsText" text="Not available">
      <formula>NOT(ISERROR(SEARCH("Not available",Z36)))</formula>
    </cfRule>
  </conditionalFormatting>
  <conditionalFormatting sqref="Z36:Z39">
    <cfRule type="containsText" dxfId="1885" priority="3289" operator="containsText" text="Not available">
      <formula>NOT(ISERROR(SEARCH("Not available",Z36)))</formula>
    </cfRule>
  </conditionalFormatting>
  <conditionalFormatting sqref="Z36:Z39">
    <cfRule type="containsText" dxfId="1884" priority="3288" operator="containsText" text="Not available">
      <formula>NOT(ISERROR(SEARCH("Not available",Z36)))</formula>
    </cfRule>
  </conditionalFormatting>
  <conditionalFormatting sqref="Z36:Z39">
    <cfRule type="containsText" dxfId="1883" priority="3293" operator="containsText" text="Not available">
      <formula>NOT(ISERROR(SEARCH("Not available",Z36)))</formula>
    </cfRule>
  </conditionalFormatting>
  <conditionalFormatting sqref="Z36:Z39">
    <cfRule type="containsText" dxfId="1882" priority="3292" operator="containsText" text="Not available">
      <formula>NOT(ISERROR(SEARCH("Not available",Z36)))</formula>
    </cfRule>
  </conditionalFormatting>
  <conditionalFormatting sqref="Z36:Z39">
    <cfRule type="containsText" dxfId="1881" priority="3291" operator="containsText" text="Not available">
      <formula>NOT(ISERROR(SEARCH("Not available",Z36)))</formula>
    </cfRule>
  </conditionalFormatting>
  <conditionalFormatting sqref="Z36:Z39">
    <cfRule type="containsText" dxfId="1880" priority="3290" operator="containsText" text="Not available">
      <formula>NOT(ISERROR(SEARCH("Not available",Z36)))</formula>
    </cfRule>
  </conditionalFormatting>
  <conditionalFormatting sqref="Z107:Z111">
    <cfRule type="containsText" dxfId="1879" priority="3286" operator="containsText" text="Not available">
      <formula>NOT(ISERROR(SEARCH("Not available",Z107)))</formula>
    </cfRule>
  </conditionalFormatting>
  <conditionalFormatting sqref="Z107:Z111">
    <cfRule type="containsText" dxfId="1878" priority="3285" operator="containsText" text="Not available">
      <formula>NOT(ISERROR(SEARCH("Not available",Z107)))</formula>
    </cfRule>
  </conditionalFormatting>
  <conditionalFormatting sqref="Z107:Z111">
    <cfRule type="containsText" dxfId="1877" priority="3284" operator="containsText" text="Not available">
      <formula>NOT(ISERROR(SEARCH("Not available",Z107)))</formula>
    </cfRule>
  </conditionalFormatting>
  <conditionalFormatting sqref="Z109:Z140">
    <cfRule type="containsText" dxfId="1876" priority="3283" operator="containsText" text="Not available">
      <formula>NOT(ISERROR(SEARCH("Not available",Z109)))</formula>
    </cfRule>
  </conditionalFormatting>
  <conditionalFormatting sqref="Z109:Z140">
    <cfRule type="containsText" dxfId="1875" priority="3282" operator="containsText" text="Not available">
      <formula>NOT(ISERROR(SEARCH("Not available",Z109)))</formula>
    </cfRule>
  </conditionalFormatting>
  <conditionalFormatting sqref="Z109:Z140">
    <cfRule type="containsText" dxfId="1874" priority="3281" operator="containsText" text="Not available">
      <formula>NOT(ISERROR(SEARCH("Not available",Z109)))</formula>
    </cfRule>
  </conditionalFormatting>
  <conditionalFormatting sqref="Z88:AA88 AC88:AU88">
    <cfRule type="expression" dxfId="1873" priority="3279">
      <formula>#REF!=$M$3</formula>
    </cfRule>
    <cfRule type="expression" dxfId="1872" priority="3280">
      <formula>#REF!=$M$2</formula>
    </cfRule>
  </conditionalFormatting>
  <conditionalFormatting sqref="Z59:AU59">
    <cfRule type="expression" dxfId="1871" priority="3277">
      <formula>#REF!=$M$3</formula>
    </cfRule>
    <cfRule type="expression" dxfId="1870" priority="3278">
      <formula>#REF!=$M$2</formula>
    </cfRule>
  </conditionalFormatting>
  <conditionalFormatting sqref="Z30:AA30 AC30:AU30">
    <cfRule type="expression" dxfId="1869" priority="3275">
      <formula>#REF!=$M$3</formula>
    </cfRule>
    <cfRule type="expression" dxfId="1868" priority="3276">
      <formula>#REF!=$M$2</formula>
    </cfRule>
  </conditionalFormatting>
  <conditionalFormatting sqref="Z8:AU8">
    <cfRule type="expression" dxfId="1867" priority="3273">
      <formula>#REF!=$M$3</formula>
    </cfRule>
    <cfRule type="expression" dxfId="1866" priority="3274">
      <formula>#REF!=$M$2</formula>
    </cfRule>
  </conditionalFormatting>
  <conditionalFormatting sqref="Z9:AU9">
    <cfRule type="expression" dxfId="1865" priority="3271">
      <formula>$I9=$M$3</formula>
    </cfRule>
    <cfRule type="expression" dxfId="1864" priority="3272">
      <formula>$I9=$M$2</formula>
    </cfRule>
  </conditionalFormatting>
  <conditionalFormatting sqref="Z7:AU7">
    <cfRule type="expression" dxfId="1863" priority="3269">
      <formula>$I7=$M$3</formula>
    </cfRule>
    <cfRule type="expression" dxfId="1862" priority="3270">
      <formula>$I7=$M$2</formula>
    </cfRule>
  </conditionalFormatting>
  <conditionalFormatting sqref="Z12:AA12 AC12:AU12">
    <cfRule type="expression" dxfId="1861" priority="3267">
      <formula>$I12=$M$3</formula>
    </cfRule>
    <cfRule type="expression" dxfId="1860" priority="3268">
      <formula>$I12=$M$2</formula>
    </cfRule>
  </conditionalFormatting>
  <conditionalFormatting sqref="Z31:AU31">
    <cfRule type="expression" dxfId="1859" priority="3265">
      <formula>$I31=$M$3</formula>
    </cfRule>
    <cfRule type="expression" dxfId="1858" priority="3266">
      <formula>$I31=$M$2</formula>
    </cfRule>
  </conditionalFormatting>
  <conditionalFormatting sqref="Z29:AU29">
    <cfRule type="expression" dxfId="1857" priority="3263">
      <formula>$I29=$M$3</formula>
    </cfRule>
    <cfRule type="expression" dxfId="1856" priority="3264">
      <formula>$I29=$M$2</formula>
    </cfRule>
  </conditionalFormatting>
  <conditionalFormatting sqref="Z42:AU42">
    <cfRule type="expression" dxfId="1855" priority="3261">
      <formula>$I42=$M$3</formula>
    </cfRule>
    <cfRule type="expression" dxfId="1854" priority="3262">
      <formula>$I42=$M$2</formula>
    </cfRule>
  </conditionalFormatting>
  <conditionalFormatting sqref="Z60:AU60">
    <cfRule type="expression" dxfId="1853" priority="3259">
      <formula>$I60=$M$3</formula>
    </cfRule>
    <cfRule type="expression" dxfId="1852" priority="3260">
      <formula>$I60=$M$2</formula>
    </cfRule>
  </conditionalFormatting>
  <conditionalFormatting sqref="Z58:AU58">
    <cfRule type="expression" dxfId="1851" priority="3257">
      <formula>$I58=$M$3</formula>
    </cfRule>
    <cfRule type="expression" dxfId="1850" priority="3258">
      <formula>$I58=$M$2</formula>
    </cfRule>
  </conditionalFormatting>
  <conditionalFormatting sqref="Z69:AU69">
    <cfRule type="expression" dxfId="1849" priority="3255">
      <formula>$I69=$M$3</formula>
    </cfRule>
    <cfRule type="expression" dxfId="1848" priority="3256">
      <formula>$I69=$M$2</formula>
    </cfRule>
  </conditionalFormatting>
  <conditionalFormatting sqref="Z67:AU67">
    <cfRule type="expression" dxfId="1847" priority="3253">
      <formula>$I67=$M$3</formula>
    </cfRule>
    <cfRule type="expression" dxfId="1846" priority="3254">
      <formula>$I67=$M$2</formula>
    </cfRule>
  </conditionalFormatting>
  <conditionalFormatting sqref="Z87:AU87">
    <cfRule type="expression" dxfId="1845" priority="3251">
      <formula>$I87=$M$3</formula>
    </cfRule>
    <cfRule type="expression" dxfId="1844" priority="3252">
      <formula>$I87=$M$2</formula>
    </cfRule>
  </conditionalFormatting>
  <conditionalFormatting sqref="Z89:AU89">
    <cfRule type="expression" dxfId="1843" priority="3249">
      <formula>$I89=$M$3</formula>
    </cfRule>
    <cfRule type="expression" dxfId="1842" priority="3250">
      <formula>$I89=$M$2</formula>
    </cfRule>
  </conditionalFormatting>
  <conditionalFormatting sqref="Z68:AA68 AC68:AU68">
    <cfRule type="expression" dxfId="1841" priority="3247">
      <formula>#REF!=$M$3</formula>
    </cfRule>
    <cfRule type="expression" dxfId="1840" priority="3248">
      <formula>#REF!=$M$2</formula>
    </cfRule>
  </conditionalFormatting>
  <conditionalFormatting sqref="AB68">
    <cfRule type="expression" dxfId="1839" priority="3245">
      <formula>#REF!=$M$3</formula>
    </cfRule>
    <cfRule type="expression" dxfId="1838" priority="3246">
      <formula>#REF!=$M$2</formula>
    </cfRule>
  </conditionalFormatting>
  <conditionalFormatting sqref="AB30">
    <cfRule type="expression" dxfId="1837" priority="3243">
      <formula>#REF!=$M$3</formula>
    </cfRule>
    <cfRule type="expression" dxfId="1836" priority="3244">
      <formula>#REF!=$M$2</formula>
    </cfRule>
  </conditionalFormatting>
  <conditionalFormatting sqref="AB88">
    <cfRule type="expression" dxfId="1835" priority="3241">
      <formula>#REF!=$M$3</formula>
    </cfRule>
    <cfRule type="expression" dxfId="1834" priority="3242">
      <formula>#REF!=$M$2</formula>
    </cfRule>
  </conditionalFormatting>
  <conditionalFormatting sqref="AB12">
    <cfRule type="expression" dxfId="1833" priority="3239">
      <formula>$I12=$M$3</formula>
    </cfRule>
    <cfRule type="expression" dxfId="1832" priority="3240">
      <formula>$I12=$M$2</formula>
    </cfRule>
  </conditionalFormatting>
  <conditionalFormatting sqref="Z105">
    <cfRule type="containsText" dxfId="1831" priority="3236" operator="containsText" text="Not available">
      <formula>NOT(ISERROR(SEARCH("Not available",Z105)))</formula>
    </cfRule>
  </conditionalFormatting>
  <conditionalFormatting sqref="Z102">
    <cfRule type="containsText" dxfId="1830" priority="3238" operator="containsText" text="Not available">
      <formula>NOT(ISERROR(SEARCH("Not available",Z102)))</formula>
    </cfRule>
  </conditionalFormatting>
  <conditionalFormatting sqref="Z107">
    <cfRule type="containsText" dxfId="1829" priority="3237" operator="containsText" text="Not available">
      <formula>NOT(ISERROR(SEARCH("Not available",Z107)))</formula>
    </cfRule>
  </conditionalFormatting>
  <conditionalFormatting sqref="Z95">
    <cfRule type="containsText" dxfId="1828" priority="3235" operator="containsText" text="Not available">
      <formula>NOT(ISERROR(SEARCH("Not available",Z95)))</formula>
    </cfRule>
  </conditionalFormatting>
  <conditionalFormatting sqref="Z105">
    <cfRule type="containsText" dxfId="1827" priority="3234" operator="containsText" text="Not available">
      <formula>NOT(ISERROR(SEARCH("Not available",Z105)))</formula>
    </cfRule>
  </conditionalFormatting>
  <conditionalFormatting sqref="Z98">
    <cfRule type="containsText" dxfId="1826" priority="3232" operator="containsText" text="Not available">
      <formula>NOT(ISERROR(SEARCH("Not available",Z98)))</formula>
    </cfRule>
  </conditionalFormatting>
  <conditionalFormatting sqref="Z102">
    <cfRule type="containsText" dxfId="1825" priority="3233" operator="containsText" text="Not available">
      <formula>NOT(ISERROR(SEARCH("Not available",Z102)))</formula>
    </cfRule>
  </conditionalFormatting>
  <conditionalFormatting sqref="Z101">
    <cfRule type="containsText" dxfId="1824" priority="3231" operator="containsText" text="Not available">
      <formula>NOT(ISERROR(SEARCH("Not available",Z101)))</formula>
    </cfRule>
  </conditionalFormatting>
  <conditionalFormatting sqref="Z98">
    <cfRule type="containsText" dxfId="1823" priority="3230" operator="containsText" text="Not available">
      <formula>NOT(ISERROR(SEARCH("Not available",Z98)))</formula>
    </cfRule>
  </conditionalFormatting>
  <conditionalFormatting sqref="Z105">
    <cfRule type="containsText" dxfId="1822" priority="3229" operator="containsText" text="Not available">
      <formula>NOT(ISERROR(SEARCH("Not available",Z105)))</formula>
    </cfRule>
  </conditionalFormatting>
  <conditionalFormatting sqref="Z104">
    <cfRule type="containsText" dxfId="1821" priority="3228" operator="containsText" text="Not available">
      <formula>NOT(ISERROR(SEARCH("Not available",Z104)))</formula>
    </cfRule>
  </conditionalFormatting>
  <conditionalFormatting sqref="Z94">
    <cfRule type="containsText" dxfId="1820" priority="3227" operator="containsText" text="Not available">
      <formula>NOT(ISERROR(SEARCH("Not available",Z94)))</formula>
    </cfRule>
  </conditionalFormatting>
  <conditionalFormatting sqref="Z104">
    <cfRule type="containsText" dxfId="1819" priority="3226" operator="containsText" text="Not available">
      <formula>NOT(ISERROR(SEARCH("Not available",Z104)))</formula>
    </cfRule>
  </conditionalFormatting>
  <conditionalFormatting sqref="Z101">
    <cfRule type="containsText" dxfId="1818" priority="3225" operator="containsText" text="Not available">
      <formula>NOT(ISERROR(SEARCH("Not available",Z101)))</formula>
    </cfRule>
  </conditionalFormatting>
  <conditionalFormatting sqref="Z97">
    <cfRule type="containsText" dxfId="1817" priority="3224" operator="containsText" text="Not available">
      <formula>NOT(ISERROR(SEARCH("Not available",Z97)))</formula>
    </cfRule>
  </conditionalFormatting>
  <conditionalFormatting sqref="Z102">
    <cfRule type="containsText" dxfId="1816" priority="3220" operator="containsText" text="Not available">
      <formula>NOT(ISERROR(SEARCH("Not available",Z102)))</formula>
    </cfRule>
  </conditionalFormatting>
  <conditionalFormatting sqref="Z107">
    <cfRule type="containsText" dxfId="1815" priority="3219" operator="containsText" text="Not available">
      <formula>NOT(ISERROR(SEARCH("Not available",Z107)))</formula>
    </cfRule>
  </conditionalFormatting>
  <conditionalFormatting sqref="Z100">
    <cfRule type="containsText" dxfId="1814" priority="3223" operator="containsText" text="Not available">
      <formula>NOT(ISERROR(SEARCH("Not available",Z100)))</formula>
    </cfRule>
  </conditionalFormatting>
  <conditionalFormatting sqref="Z107">
    <cfRule type="containsText" dxfId="1813" priority="3222" operator="containsText" text="Not available">
      <formula>NOT(ISERROR(SEARCH("Not available",Z107)))</formula>
    </cfRule>
  </conditionalFormatting>
  <conditionalFormatting sqref="Z96">
    <cfRule type="containsText" dxfId="1812" priority="3221" operator="containsText" text="Not available">
      <formula>NOT(ISERROR(SEARCH("Not available",Z96)))</formula>
    </cfRule>
  </conditionalFormatting>
  <conditionalFormatting sqref="Z105">
    <cfRule type="containsText" dxfId="1811" priority="3218" operator="containsText" text="Not available">
      <formula>NOT(ISERROR(SEARCH("Not available",Z105)))</formula>
    </cfRule>
  </conditionalFormatting>
  <conditionalFormatting sqref="Z95">
    <cfRule type="containsText" dxfId="1810" priority="3217" operator="containsText" text="Not available">
      <formula>NOT(ISERROR(SEARCH("Not available",Z95)))</formula>
    </cfRule>
  </conditionalFormatting>
  <conditionalFormatting sqref="Z105">
    <cfRule type="containsText" dxfId="1809" priority="3216" operator="containsText" text="Not available">
      <formula>NOT(ISERROR(SEARCH("Not available",Z105)))</formula>
    </cfRule>
  </conditionalFormatting>
  <conditionalFormatting sqref="Z102">
    <cfRule type="containsText" dxfId="1808" priority="3215" operator="containsText" text="Not available">
      <formula>NOT(ISERROR(SEARCH("Not available",Z102)))</formula>
    </cfRule>
  </conditionalFormatting>
  <conditionalFormatting sqref="Z98">
    <cfRule type="containsText" dxfId="1807" priority="3214" operator="containsText" text="Not available">
      <formula>NOT(ISERROR(SEARCH("Not available",Z98)))</formula>
    </cfRule>
  </conditionalFormatting>
  <conditionalFormatting sqref="Z91:AU91">
    <cfRule type="expression" dxfId="1806" priority="3212">
      <formula>$I91=$M$3</formula>
    </cfRule>
    <cfRule type="expression" dxfId="1805" priority="3213">
      <formula>$I91=$M$2</formula>
    </cfRule>
  </conditionalFormatting>
  <conditionalFormatting sqref="Z105">
    <cfRule type="containsText" dxfId="1804" priority="3207" operator="containsText" text="Not available">
      <formula>NOT(ISERROR(SEARCH("Not available",Z105)))</formula>
    </cfRule>
  </conditionalFormatting>
  <conditionalFormatting sqref="Z100">
    <cfRule type="containsText" dxfId="1803" priority="3211" operator="containsText" text="Not available">
      <formula>NOT(ISERROR(SEARCH("Not available",Z100)))</formula>
    </cfRule>
  </conditionalFormatting>
  <conditionalFormatting sqref="Z102">
    <cfRule type="containsText" dxfId="1802" priority="3210" operator="containsText" text="Not available">
      <formula>NOT(ISERROR(SEARCH("Not available",Z102)))</formula>
    </cfRule>
  </conditionalFormatting>
  <conditionalFormatting sqref="Z100">
    <cfRule type="containsText" dxfId="1801" priority="3209" operator="containsText" text="Not available">
      <formula>NOT(ISERROR(SEARCH("Not available",Z100)))</formula>
    </cfRule>
  </conditionalFormatting>
  <conditionalFormatting sqref="Z107">
    <cfRule type="containsText" dxfId="1800" priority="3208" operator="containsText" text="Not available">
      <formula>NOT(ISERROR(SEARCH("Not available",Z107)))</formula>
    </cfRule>
  </conditionalFormatting>
  <conditionalFormatting sqref="Z100">
    <cfRule type="containsText" dxfId="1799" priority="3206" operator="containsText" text="Not available">
      <formula>NOT(ISERROR(SEARCH("Not available",Z100)))</formula>
    </cfRule>
  </conditionalFormatting>
  <conditionalFormatting sqref="Z105">
    <cfRule type="containsText" dxfId="1798" priority="3205" operator="containsText" text="Not available">
      <formula>NOT(ISERROR(SEARCH("Not available",Z105)))</formula>
    </cfRule>
  </conditionalFormatting>
  <conditionalFormatting sqref="Z102">
    <cfRule type="containsText" dxfId="1797" priority="3204" operator="containsText" text="Not available">
      <formula>NOT(ISERROR(SEARCH("Not available",Z102)))</formula>
    </cfRule>
  </conditionalFormatting>
  <conditionalFormatting sqref="Z101">
    <cfRule type="containsText" dxfId="1796" priority="3203" operator="containsText" text="Not available">
      <formula>NOT(ISERROR(SEARCH("Not available",Z101)))</formula>
    </cfRule>
  </conditionalFormatting>
  <conditionalFormatting sqref="Z105">
    <cfRule type="containsText" dxfId="1795" priority="3202" operator="containsText" text="Not available">
      <formula>NOT(ISERROR(SEARCH("Not available",Z105)))</formula>
    </cfRule>
  </conditionalFormatting>
  <conditionalFormatting sqref="Z104">
    <cfRule type="containsText" dxfId="1794" priority="3201" operator="containsText" text="Not available">
      <formula>NOT(ISERROR(SEARCH("Not available",Z104)))</formula>
    </cfRule>
  </conditionalFormatting>
  <conditionalFormatting sqref="Z104">
    <cfRule type="containsText" dxfId="1793" priority="3200" operator="containsText" text="Not available">
      <formula>NOT(ISERROR(SEARCH("Not available",Z104)))</formula>
    </cfRule>
  </conditionalFormatting>
  <conditionalFormatting sqref="Z101">
    <cfRule type="containsText" dxfId="1792" priority="3199" operator="containsText" text="Not available">
      <formula>NOT(ISERROR(SEARCH("Not available",Z101)))</formula>
    </cfRule>
  </conditionalFormatting>
  <conditionalFormatting sqref="Z102">
    <cfRule type="containsText" dxfId="1791" priority="3196" operator="containsText" text="Not available">
      <formula>NOT(ISERROR(SEARCH("Not available",Z102)))</formula>
    </cfRule>
  </conditionalFormatting>
  <conditionalFormatting sqref="Z107">
    <cfRule type="containsText" dxfId="1790" priority="3195" operator="containsText" text="Not available">
      <formula>NOT(ISERROR(SEARCH("Not available",Z107)))</formula>
    </cfRule>
  </conditionalFormatting>
  <conditionalFormatting sqref="Z100">
    <cfRule type="containsText" dxfId="1789" priority="3198" operator="containsText" text="Not available">
      <formula>NOT(ISERROR(SEARCH("Not available",Z100)))</formula>
    </cfRule>
  </conditionalFormatting>
  <conditionalFormatting sqref="Z107">
    <cfRule type="containsText" dxfId="1788" priority="3197" operator="containsText" text="Not available">
      <formula>NOT(ISERROR(SEARCH("Not available",Z107)))</formula>
    </cfRule>
  </conditionalFormatting>
  <conditionalFormatting sqref="Z105">
    <cfRule type="containsText" dxfId="1787" priority="3194" operator="containsText" text="Not available">
      <formula>NOT(ISERROR(SEARCH("Not available",Z105)))</formula>
    </cfRule>
  </conditionalFormatting>
  <conditionalFormatting sqref="Z105">
    <cfRule type="containsText" dxfId="1786" priority="3193" operator="containsText" text="Not available">
      <formula>NOT(ISERROR(SEARCH("Not available",Z105)))</formula>
    </cfRule>
  </conditionalFormatting>
  <conditionalFormatting sqref="Z102">
    <cfRule type="containsText" dxfId="1785" priority="3192" operator="containsText" text="Not available">
      <formula>NOT(ISERROR(SEARCH("Not available",Z102)))</formula>
    </cfRule>
  </conditionalFormatting>
  <conditionalFormatting sqref="Z100">
    <cfRule type="containsText" dxfId="1784" priority="3191" operator="containsText" text="Not available">
      <formula>NOT(ISERROR(SEARCH("Not available",Z100)))</formula>
    </cfRule>
  </conditionalFormatting>
  <conditionalFormatting sqref="Z108">
    <cfRule type="containsText" dxfId="1783" priority="3190" operator="containsText" text="Not available">
      <formula>NOT(ISERROR(SEARCH("Not available",Z108)))</formula>
    </cfRule>
  </conditionalFormatting>
  <conditionalFormatting sqref="Z107">
    <cfRule type="containsText" dxfId="1782" priority="3189" operator="containsText" text="Not available">
      <formula>NOT(ISERROR(SEARCH("Not available",Z107)))</formula>
    </cfRule>
  </conditionalFormatting>
  <conditionalFormatting sqref="Z102">
    <cfRule type="containsText" dxfId="1781" priority="3188" operator="containsText" text="Not available">
      <formula>NOT(ISERROR(SEARCH("Not available",Z102)))</formula>
    </cfRule>
  </conditionalFormatting>
  <conditionalFormatting sqref="Z107">
    <cfRule type="containsText" dxfId="1780" priority="3187" operator="containsText" text="Not available">
      <formula>NOT(ISERROR(SEARCH("Not available",Z107)))</formula>
    </cfRule>
  </conditionalFormatting>
  <conditionalFormatting sqref="Z105">
    <cfRule type="containsText" dxfId="1779" priority="3186" operator="containsText" text="Not available">
      <formula>NOT(ISERROR(SEARCH("Not available",Z105)))</formula>
    </cfRule>
  </conditionalFormatting>
  <conditionalFormatting sqref="Z105">
    <cfRule type="containsText" dxfId="1778" priority="3185" operator="containsText" text="Not available">
      <formula>NOT(ISERROR(SEARCH("Not available",Z105)))</formula>
    </cfRule>
  </conditionalFormatting>
  <conditionalFormatting sqref="Z102">
    <cfRule type="containsText" dxfId="1777" priority="3184" operator="containsText" text="Not available">
      <formula>NOT(ISERROR(SEARCH("Not available",Z102)))</formula>
    </cfRule>
  </conditionalFormatting>
  <conditionalFormatting sqref="Z104">
    <cfRule type="containsText" dxfId="1776" priority="3178" operator="containsText" text="Not available">
      <formula>NOT(ISERROR(SEARCH("Not available",Z104)))</formula>
    </cfRule>
  </conditionalFormatting>
  <conditionalFormatting sqref="Z100">
    <cfRule type="containsText" dxfId="1775" priority="3177" operator="containsText" text="Not available">
      <formula>NOT(ISERROR(SEARCH("Not available",Z100)))</formula>
    </cfRule>
  </conditionalFormatting>
  <conditionalFormatting sqref="Z100">
    <cfRule type="containsText" dxfId="1774" priority="3176" operator="containsText" text="Not available">
      <formula>NOT(ISERROR(SEARCH("Not available",Z100)))</formula>
    </cfRule>
  </conditionalFormatting>
  <conditionalFormatting sqref="Z108">
    <cfRule type="containsText" dxfId="1773" priority="3175" operator="containsText" text="Not available">
      <formula>NOT(ISERROR(SEARCH("Not available",Z108)))</formula>
    </cfRule>
  </conditionalFormatting>
  <conditionalFormatting sqref="Z107">
    <cfRule type="containsText" dxfId="1772" priority="3180" operator="containsText" text="Not available">
      <formula>NOT(ISERROR(SEARCH("Not available",Z107)))</formula>
    </cfRule>
  </conditionalFormatting>
  <conditionalFormatting sqref="Z104">
    <cfRule type="containsText" dxfId="1771" priority="3183" operator="containsText" text="Not available">
      <formula>NOT(ISERROR(SEARCH("Not available",Z104)))</formula>
    </cfRule>
  </conditionalFormatting>
  <conditionalFormatting sqref="Z101">
    <cfRule type="containsText" dxfId="1770" priority="3182" operator="containsText" text="Not available">
      <formula>NOT(ISERROR(SEARCH("Not available",Z101)))</formula>
    </cfRule>
  </conditionalFormatting>
  <conditionalFormatting sqref="Z108">
    <cfRule type="containsText" dxfId="1769" priority="3181" operator="containsText" text="Not available">
      <formula>NOT(ISERROR(SEARCH("Not available",Z108)))</formula>
    </cfRule>
  </conditionalFormatting>
  <conditionalFormatting sqref="Z107">
    <cfRule type="containsText" dxfId="1768" priority="3179" operator="containsText" text="Not available">
      <formula>NOT(ISERROR(SEARCH("Not available",Z107)))</formula>
    </cfRule>
  </conditionalFormatting>
  <conditionalFormatting sqref="Z107">
    <cfRule type="containsText" dxfId="1767" priority="3174" operator="containsText" text="Not available">
      <formula>NOT(ISERROR(SEARCH("Not available",Z107)))</formula>
    </cfRule>
  </conditionalFormatting>
  <conditionalFormatting sqref="Z99:AU99">
    <cfRule type="expression" dxfId="1766" priority="3172">
      <formula>$I99=$M$3</formula>
    </cfRule>
    <cfRule type="expression" dxfId="1765" priority="3173">
      <formula>$I99=$M$2</formula>
    </cfRule>
  </conditionalFormatting>
  <conditionalFormatting sqref="Z105">
    <cfRule type="containsText" dxfId="1764" priority="3170" operator="containsText" text="Not available">
      <formula>NOT(ISERROR(SEARCH("Not available",Z105)))</formula>
    </cfRule>
  </conditionalFormatting>
  <conditionalFormatting sqref="Z107">
    <cfRule type="containsText" dxfId="1763" priority="3171" operator="containsText" text="Not available">
      <formula>NOT(ISERROR(SEARCH("Not available",Z107)))</formula>
    </cfRule>
  </conditionalFormatting>
  <conditionalFormatting sqref="Z105">
    <cfRule type="containsText" dxfId="1762" priority="3169" operator="containsText" text="Not available">
      <formula>NOT(ISERROR(SEARCH("Not available",Z105)))</formula>
    </cfRule>
  </conditionalFormatting>
  <conditionalFormatting sqref="Z105">
    <cfRule type="containsText" dxfId="1761" priority="3168" operator="containsText" text="Not available">
      <formula>NOT(ISERROR(SEARCH("Not available",Z105)))</formula>
    </cfRule>
  </conditionalFormatting>
  <conditionalFormatting sqref="Z104">
    <cfRule type="containsText" dxfId="1760" priority="3167" operator="containsText" text="Not available">
      <formula>NOT(ISERROR(SEARCH("Not available",Z104)))</formula>
    </cfRule>
  </conditionalFormatting>
  <conditionalFormatting sqref="Z104">
    <cfRule type="containsText" dxfId="1759" priority="3166" operator="containsText" text="Not available">
      <formula>NOT(ISERROR(SEARCH("Not available",Z104)))</formula>
    </cfRule>
  </conditionalFormatting>
  <conditionalFormatting sqref="Z107">
    <cfRule type="containsText" dxfId="1758" priority="3164" operator="containsText" text="Not available">
      <formula>NOT(ISERROR(SEARCH("Not available",Z107)))</formula>
    </cfRule>
  </conditionalFormatting>
  <conditionalFormatting sqref="Z107">
    <cfRule type="containsText" dxfId="1757" priority="3165" operator="containsText" text="Not available">
      <formula>NOT(ISERROR(SEARCH("Not available",Z107)))</formula>
    </cfRule>
  </conditionalFormatting>
  <conditionalFormatting sqref="Z105">
    <cfRule type="containsText" dxfId="1756" priority="3163" operator="containsText" text="Not available">
      <formula>NOT(ISERROR(SEARCH("Not available",Z105)))</formula>
    </cfRule>
  </conditionalFormatting>
  <conditionalFormatting sqref="Z105">
    <cfRule type="containsText" dxfId="1755" priority="3162" operator="containsText" text="Not available">
      <formula>NOT(ISERROR(SEARCH("Not available",Z105)))</formula>
    </cfRule>
  </conditionalFormatting>
  <conditionalFormatting sqref="Z108">
    <cfRule type="containsText" dxfId="1754" priority="3161" operator="containsText" text="Not available">
      <formula>NOT(ISERROR(SEARCH("Not available",Z108)))</formula>
    </cfRule>
  </conditionalFormatting>
  <conditionalFormatting sqref="Z107">
    <cfRule type="containsText" dxfId="1753" priority="3160" operator="containsText" text="Not available">
      <formula>NOT(ISERROR(SEARCH("Not available",Z107)))</formula>
    </cfRule>
  </conditionalFormatting>
  <conditionalFormatting sqref="Z107">
    <cfRule type="containsText" dxfId="1752" priority="3159" operator="containsText" text="Not available">
      <formula>NOT(ISERROR(SEARCH("Not available",Z107)))</formula>
    </cfRule>
  </conditionalFormatting>
  <conditionalFormatting sqref="Z105">
    <cfRule type="containsText" dxfId="1751" priority="3158" operator="containsText" text="Not available">
      <formula>NOT(ISERROR(SEARCH("Not available",Z105)))</formula>
    </cfRule>
  </conditionalFormatting>
  <conditionalFormatting sqref="Z105">
    <cfRule type="containsText" dxfId="1750" priority="3157" operator="containsText" text="Not available">
      <formula>NOT(ISERROR(SEARCH("Not available",Z105)))</formula>
    </cfRule>
  </conditionalFormatting>
  <conditionalFormatting sqref="Z104">
    <cfRule type="containsText" dxfId="1749" priority="3152" operator="containsText" text="Not available">
      <formula>NOT(ISERROR(SEARCH("Not available",Z104)))</formula>
    </cfRule>
  </conditionalFormatting>
  <conditionalFormatting sqref="Z108">
    <cfRule type="containsText" dxfId="1748" priority="3151" operator="containsText" text="Not available">
      <formula>NOT(ISERROR(SEARCH("Not available",Z108)))</formula>
    </cfRule>
  </conditionalFormatting>
  <conditionalFormatting sqref="Z107">
    <cfRule type="containsText" dxfId="1747" priority="3154" operator="containsText" text="Not available">
      <formula>NOT(ISERROR(SEARCH("Not available",Z107)))</formula>
    </cfRule>
  </conditionalFormatting>
  <conditionalFormatting sqref="Z104">
    <cfRule type="containsText" dxfId="1746" priority="3156" operator="containsText" text="Not available">
      <formula>NOT(ISERROR(SEARCH("Not available",Z104)))</formula>
    </cfRule>
  </conditionalFormatting>
  <conditionalFormatting sqref="Z108">
    <cfRule type="containsText" dxfId="1745" priority="3155" operator="containsText" text="Not available">
      <formula>NOT(ISERROR(SEARCH("Not available",Z108)))</formula>
    </cfRule>
  </conditionalFormatting>
  <conditionalFormatting sqref="Z107">
    <cfRule type="containsText" dxfId="1744" priority="3153" operator="containsText" text="Not available">
      <formula>NOT(ISERROR(SEARCH("Not available",Z107)))</formula>
    </cfRule>
  </conditionalFormatting>
  <conditionalFormatting sqref="Z107">
    <cfRule type="containsText" dxfId="1743" priority="3150" operator="containsText" text="Not available">
      <formula>NOT(ISERROR(SEARCH("Not available",Z107)))</formula>
    </cfRule>
  </conditionalFormatting>
  <conditionalFormatting sqref="Z108">
    <cfRule type="containsText" dxfId="1742" priority="3149" operator="containsText" text="Not available">
      <formula>NOT(ISERROR(SEARCH("Not available",Z108)))</formula>
    </cfRule>
  </conditionalFormatting>
  <conditionalFormatting sqref="Z107">
    <cfRule type="containsText" dxfId="1741" priority="3148" operator="containsText" text="Not available">
      <formula>NOT(ISERROR(SEARCH("Not available",Z107)))</formula>
    </cfRule>
  </conditionalFormatting>
  <conditionalFormatting sqref="Z107">
    <cfRule type="containsText" dxfId="1740" priority="3147" operator="containsText" text="Not available">
      <formula>NOT(ISERROR(SEARCH("Not available",Z107)))</formula>
    </cfRule>
  </conditionalFormatting>
  <conditionalFormatting sqref="Z105">
    <cfRule type="containsText" dxfId="1739" priority="3146" operator="containsText" text="Not available">
      <formula>NOT(ISERROR(SEARCH("Not available",Z105)))</formula>
    </cfRule>
  </conditionalFormatting>
  <conditionalFormatting sqref="Z105">
    <cfRule type="containsText" dxfId="1738" priority="3145" operator="containsText" text="Not available">
      <formula>NOT(ISERROR(SEARCH("Not available",Z105)))</formula>
    </cfRule>
  </conditionalFormatting>
  <conditionalFormatting sqref="Z104">
    <cfRule type="containsText" dxfId="1737" priority="3140" operator="containsText" text="Not available">
      <formula>NOT(ISERROR(SEARCH("Not available",Z104)))</formula>
    </cfRule>
  </conditionalFormatting>
  <conditionalFormatting sqref="Z108">
    <cfRule type="containsText" dxfId="1736" priority="3139" operator="containsText" text="Not available">
      <formula>NOT(ISERROR(SEARCH("Not available",Z108)))</formula>
    </cfRule>
  </conditionalFormatting>
  <conditionalFormatting sqref="Z107">
    <cfRule type="containsText" dxfId="1735" priority="3142" operator="containsText" text="Not available">
      <formula>NOT(ISERROR(SEARCH("Not available",Z107)))</formula>
    </cfRule>
  </conditionalFormatting>
  <conditionalFormatting sqref="Z104">
    <cfRule type="containsText" dxfId="1734" priority="3144" operator="containsText" text="Not available">
      <formula>NOT(ISERROR(SEARCH("Not available",Z104)))</formula>
    </cfRule>
  </conditionalFormatting>
  <conditionalFormatting sqref="Z108">
    <cfRule type="containsText" dxfId="1733" priority="3143" operator="containsText" text="Not available">
      <formula>NOT(ISERROR(SEARCH("Not available",Z108)))</formula>
    </cfRule>
  </conditionalFormatting>
  <conditionalFormatting sqref="Z107">
    <cfRule type="containsText" dxfId="1732" priority="3141" operator="containsText" text="Not available">
      <formula>NOT(ISERROR(SEARCH("Not available",Z107)))</formula>
    </cfRule>
  </conditionalFormatting>
  <conditionalFormatting sqref="Z107">
    <cfRule type="containsText" dxfId="1731" priority="3138" operator="containsText" text="Not available">
      <formula>NOT(ISERROR(SEARCH("Not available",Z107)))</formula>
    </cfRule>
  </conditionalFormatting>
  <conditionalFormatting sqref="Z107">
    <cfRule type="containsText" dxfId="1730" priority="3134" operator="containsText" text="Not available">
      <formula>NOT(ISERROR(SEARCH("Not available",Z107)))</formula>
    </cfRule>
  </conditionalFormatting>
  <conditionalFormatting sqref="Z104">
    <cfRule type="containsText" dxfId="1729" priority="3137" operator="containsText" text="Not available">
      <formula>NOT(ISERROR(SEARCH("Not available",Z104)))</formula>
    </cfRule>
  </conditionalFormatting>
  <conditionalFormatting sqref="Z109">
    <cfRule type="containsText" dxfId="1728" priority="3136" operator="containsText" text="Not available">
      <formula>NOT(ISERROR(SEARCH("Not available",Z109)))</formula>
    </cfRule>
  </conditionalFormatting>
  <conditionalFormatting sqref="Z108">
    <cfRule type="containsText" dxfId="1727" priority="3135" operator="containsText" text="Not available">
      <formula>NOT(ISERROR(SEARCH("Not available",Z108)))</formula>
    </cfRule>
  </conditionalFormatting>
  <conditionalFormatting sqref="Z107">
    <cfRule type="containsText" dxfId="1726" priority="3133" operator="containsText" text="Not available">
      <formula>NOT(ISERROR(SEARCH("Not available",Z107)))</formula>
    </cfRule>
  </conditionalFormatting>
  <conditionalFormatting sqref="Z104">
    <cfRule type="containsText" dxfId="1725" priority="3132" operator="containsText" text="Not available">
      <formula>NOT(ISERROR(SEARCH("Not available",Z104)))</formula>
    </cfRule>
  </conditionalFormatting>
  <conditionalFormatting sqref="Z108">
    <cfRule type="containsText" dxfId="1724" priority="3131" operator="containsText" text="Not available">
      <formula>NOT(ISERROR(SEARCH("Not available",Z108)))</formula>
    </cfRule>
  </conditionalFormatting>
  <conditionalFormatting sqref="Z107">
    <cfRule type="containsText" dxfId="1723" priority="3130" operator="containsText" text="Not available">
      <formula>NOT(ISERROR(SEARCH("Not available",Z107)))</formula>
    </cfRule>
  </conditionalFormatting>
  <conditionalFormatting sqref="Z105">
    <cfRule type="containsText" dxfId="1722" priority="3125" operator="containsText" text="Not available">
      <formula>NOT(ISERROR(SEARCH("Not available",Z105)))</formula>
    </cfRule>
  </conditionalFormatting>
  <conditionalFormatting sqref="Z104">
    <cfRule type="containsText" dxfId="1721" priority="3124" operator="containsText" text="Not available">
      <formula>NOT(ISERROR(SEARCH("Not available",Z104)))</formula>
    </cfRule>
  </conditionalFormatting>
  <conditionalFormatting sqref="Z109">
    <cfRule type="containsText" dxfId="1720" priority="3123" operator="containsText" text="Not available">
      <formula>NOT(ISERROR(SEARCH("Not available",Z109)))</formula>
    </cfRule>
  </conditionalFormatting>
  <conditionalFormatting sqref="Z108">
    <cfRule type="containsText" dxfId="1719" priority="3127" operator="containsText" text="Not available">
      <formula>NOT(ISERROR(SEARCH("Not available",Z108)))</formula>
    </cfRule>
  </conditionalFormatting>
  <conditionalFormatting sqref="Z105">
    <cfRule type="containsText" dxfId="1718" priority="3129" operator="containsText" text="Not available">
      <formula>NOT(ISERROR(SEARCH("Not available",Z105)))</formula>
    </cfRule>
  </conditionalFormatting>
  <conditionalFormatting sqref="Z109">
    <cfRule type="containsText" dxfId="1717" priority="3128" operator="containsText" text="Not available">
      <formula>NOT(ISERROR(SEARCH("Not available",Z109)))</formula>
    </cfRule>
  </conditionalFormatting>
  <conditionalFormatting sqref="Z108">
    <cfRule type="containsText" dxfId="1716" priority="3126" operator="containsText" text="Not available">
      <formula>NOT(ISERROR(SEARCH("Not available",Z108)))</formula>
    </cfRule>
  </conditionalFormatting>
  <conditionalFormatting sqref="Z108">
    <cfRule type="containsText" dxfId="1715" priority="3122" operator="containsText" text="Not available">
      <formula>NOT(ISERROR(SEARCH("Not available",Z108)))</formula>
    </cfRule>
  </conditionalFormatting>
  <conditionalFormatting sqref="Z107">
    <cfRule type="containsText" dxfId="1714" priority="3121" operator="containsText" text="Not available">
      <formula>NOT(ISERROR(SEARCH("Not available",Z107)))</formula>
    </cfRule>
  </conditionalFormatting>
  <conditionalFormatting sqref="Z107">
    <cfRule type="containsText" dxfId="1713" priority="3120" operator="containsText" text="Not available">
      <formula>NOT(ISERROR(SEARCH("Not available",Z107)))</formula>
    </cfRule>
  </conditionalFormatting>
  <conditionalFormatting sqref="Z104">
    <cfRule type="containsText" dxfId="1712" priority="3119" operator="containsText" text="Not available">
      <formula>NOT(ISERROR(SEARCH("Not available",Z104)))</formula>
    </cfRule>
  </conditionalFormatting>
  <conditionalFormatting sqref="Z105">
    <cfRule type="containsText" dxfId="1711" priority="3117" operator="containsText" text="Not available">
      <formula>NOT(ISERROR(SEARCH("Not available",Z105)))</formula>
    </cfRule>
  </conditionalFormatting>
  <conditionalFormatting sqref="Z107">
    <cfRule type="containsText" dxfId="1710" priority="3118" operator="containsText" text="Not available">
      <formula>NOT(ISERROR(SEARCH("Not available",Z107)))</formula>
    </cfRule>
  </conditionalFormatting>
  <conditionalFormatting sqref="Z105">
    <cfRule type="containsText" dxfId="1709" priority="3116" operator="containsText" text="Not available">
      <formula>NOT(ISERROR(SEARCH("Not available",Z105)))</formula>
    </cfRule>
  </conditionalFormatting>
  <conditionalFormatting sqref="Z105">
    <cfRule type="containsText" dxfId="1708" priority="3115" operator="containsText" text="Not available">
      <formula>NOT(ISERROR(SEARCH("Not available",Z105)))</formula>
    </cfRule>
  </conditionalFormatting>
  <conditionalFormatting sqref="Z104">
    <cfRule type="containsText" dxfId="1707" priority="3114" operator="containsText" text="Not available">
      <formula>NOT(ISERROR(SEARCH("Not available",Z104)))</formula>
    </cfRule>
  </conditionalFormatting>
  <conditionalFormatting sqref="Z104">
    <cfRule type="containsText" dxfId="1706" priority="3113" operator="containsText" text="Not available">
      <formula>NOT(ISERROR(SEARCH("Not available",Z104)))</formula>
    </cfRule>
  </conditionalFormatting>
  <conditionalFormatting sqref="Z107">
    <cfRule type="containsText" dxfId="1705" priority="3111" operator="containsText" text="Not available">
      <formula>NOT(ISERROR(SEARCH("Not available",Z107)))</formula>
    </cfRule>
  </conditionalFormatting>
  <conditionalFormatting sqref="Z107">
    <cfRule type="containsText" dxfId="1704" priority="3112" operator="containsText" text="Not available">
      <formula>NOT(ISERROR(SEARCH("Not available",Z107)))</formula>
    </cfRule>
  </conditionalFormatting>
  <conditionalFormatting sqref="Z105">
    <cfRule type="containsText" dxfId="1703" priority="3110" operator="containsText" text="Not available">
      <formula>NOT(ISERROR(SEARCH("Not available",Z105)))</formula>
    </cfRule>
  </conditionalFormatting>
  <conditionalFormatting sqref="Z105">
    <cfRule type="containsText" dxfId="1702" priority="3109" operator="containsText" text="Not available">
      <formula>NOT(ISERROR(SEARCH("Not available",Z105)))</formula>
    </cfRule>
  </conditionalFormatting>
  <conditionalFormatting sqref="Z108">
    <cfRule type="containsText" dxfId="1701" priority="3108" operator="containsText" text="Not available">
      <formula>NOT(ISERROR(SEARCH("Not available",Z108)))</formula>
    </cfRule>
  </conditionalFormatting>
  <conditionalFormatting sqref="Z107">
    <cfRule type="containsText" dxfId="1700" priority="3107" operator="containsText" text="Not available">
      <formula>NOT(ISERROR(SEARCH("Not available",Z107)))</formula>
    </cfRule>
  </conditionalFormatting>
  <conditionalFormatting sqref="Z107">
    <cfRule type="containsText" dxfId="1699" priority="3106" operator="containsText" text="Not available">
      <formula>NOT(ISERROR(SEARCH("Not available",Z107)))</formula>
    </cfRule>
  </conditionalFormatting>
  <conditionalFormatting sqref="Z105">
    <cfRule type="containsText" dxfId="1698" priority="3105" operator="containsText" text="Not available">
      <formula>NOT(ISERROR(SEARCH("Not available",Z105)))</formula>
    </cfRule>
  </conditionalFormatting>
  <conditionalFormatting sqref="Z105">
    <cfRule type="containsText" dxfId="1697" priority="3104" operator="containsText" text="Not available">
      <formula>NOT(ISERROR(SEARCH("Not available",Z105)))</formula>
    </cfRule>
  </conditionalFormatting>
  <conditionalFormatting sqref="Z104">
    <cfRule type="containsText" dxfId="1696" priority="3099" operator="containsText" text="Not available">
      <formula>NOT(ISERROR(SEARCH("Not available",Z104)))</formula>
    </cfRule>
  </conditionalFormatting>
  <conditionalFormatting sqref="Z108">
    <cfRule type="containsText" dxfId="1695" priority="3098" operator="containsText" text="Not available">
      <formula>NOT(ISERROR(SEARCH("Not available",Z108)))</formula>
    </cfRule>
  </conditionalFormatting>
  <conditionalFormatting sqref="Z107">
    <cfRule type="containsText" dxfId="1694" priority="3101" operator="containsText" text="Not available">
      <formula>NOT(ISERROR(SEARCH("Not available",Z107)))</formula>
    </cfRule>
  </conditionalFormatting>
  <conditionalFormatting sqref="Z104">
    <cfRule type="containsText" dxfId="1693" priority="3103" operator="containsText" text="Not available">
      <formula>NOT(ISERROR(SEARCH("Not available",Z104)))</formula>
    </cfRule>
  </conditionalFormatting>
  <conditionalFormatting sqref="Z108">
    <cfRule type="containsText" dxfId="1692" priority="3102" operator="containsText" text="Not available">
      <formula>NOT(ISERROR(SEARCH("Not available",Z108)))</formula>
    </cfRule>
  </conditionalFormatting>
  <conditionalFormatting sqref="Z107">
    <cfRule type="containsText" dxfId="1691" priority="3100" operator="containsText" text="Not available">
      <formula>NOT(ISERROR(SEARCH("Not available",Z107)))</formula>
    </cfRule>
  </conditionalFormatting>
  <conditionalFormatting sqref="Z107">
    <cfRule type="containsText" dxfId="1690" priority="3097" operator="containsText" text="Not available">
      <formula>NOT(ISERROR(SEARCH("Not available",Z107)))</formula>
    </cfRule>
  </conditionalFormatting>
  <conditionalFormatting sqref="Z108">
    <cfRule type="containsText" dxfId="1689" priority="3096" operator="containsText" text="Not available">
      <formula>NOT(ISERROR(SEARCH("Not available",Z108)))</formula>
    </cfRule>
  </conditionalFormatting>
  <conditionalFormatting sqref="Z107">
    <cfRule type="containsText" dxfId="1688" priority="3095" operator="containsText" text="Not available">
      <formula>NOT(ISERROR(SEARCH("Not available",Z107)))</formula>
    </cfRule>
  </conditionalFormatting>
  <conditionalFormatting sqref="Z107">
    <cfRule type="containsText" dxfId="1687" priority="3094" operator="containsText" text="Not available">
      <formula>NOT(ISERROR(SEARCH("Not available",Z107)))</formula>
    </cfRule>
  </conditionalFormatting>
  <conditionalFormatting sqref="Z105">
    <cfRule type="containsText" dxfId="1686" priority="3093" operator="containsText" text="Not available">
      <formula>NOT(ISERROR(SEARCH("Not available",Z105)))</formula>
    </cfRule>
  </conditionalFormatting>
  <conditionalFormatting sqref="Z105">
    <cfRule type="containsText" dxfId="1685" priority="3092" operator="containsText" text="Not available">
      <formula>NOT(ISERROR(SEARCH("Not available",Z105)))</formula>
    </cfRule>
  </conditionalFormatting>
  <conditionalFormatting sqref="Z104">
    <cfRule type="containsText" dxfId="1684" priority="3087" operator="containsText" text="Not available">
      <formula>NOT(ISERROR(SEARCH("Not available",Z104)))</formula>
    </cfRule>
  </conditionalFormatting>
  <conditionalFormatting sqref="Z108">
    <cfRule type="containsText" dxfId="1683" priority="3086" operator="containsText" text="Not available">
      <formula>NOT(ISERROR(SEARCH("Not available",Z108)))</formula>
    </cfRule>
  </conditionalFormatting>
  <conditionalFormatting sqref="Z107">
    <cfRule type="containsText" dxfId="1682" priority="3089" operator="containsText" text="Not available">
      <formula>NOT(ISERROR(SEARCH("Not available",Z107)))</formula>
    </cfRule>
  </conditionalFormatting>
  <conditionalFormatting sqref="Z104">
    <cfRule type="containsText" dxfId="1681" priority="3091" operator="containsText" text="Not available">
      <formula>NOT(ISERROR(SEARCH("Not available",Z104)))</formula>
    </cfRule>
  </conditionalFormatting>
  <conditionalFormatting sqref="Z108">
    <cfRule type="containsText" dxfId="1680" priority="3090" operator="containsText" text="Not available">
      <formula>NOT(ISERROR(SEARCH("Not available",Z108)))</formula>
    </cfRule>
  </conditionalFormatting>
  <conditionalFormatting sqref="Z107">
    <cfRule type="containsText" dxfId="1679" priority="3088" operator="containsText" text="Not available">
      <formula>NOT(ISERROR(SEARCH("Not available",Z107)))</formula>
    </cfRule>
  </conditionalFormatting>
  <conditionalFormatting sqref="Z107">
    <cfRule type="containsText" dxfId="1678" priority="3085" operator="containsText" text="Not available">
      <formula>NOT(ISERROR(SEARCH("Not available",Z107)))</formula>
    </cfRule>
  </conditionalFormatting>
  <conditionalFormatting sqref="Z107">
    <cfRule type="containsText" dxfId="1677" priority="3081" operator="containsText" text="Not available">
      <formula>NOT(ISERROR(SEARCH("Not available",Z107)))</formula>
    </cfRule>
  </conditionalFormatting>
  <conditionalFormatting sqref="Z104">
    <cfRule type="containsText" dxfId="1676" priority="3084" operator="containsText" text="Not available">
      <formula>NOT(ISERROR(SEARCH("Not available",Z104)))</formula>
    </cfRule>
  </conditionalFormatting>
  <conditionalFormatting sqref="Z109">
    <cfRule type="containsText" dxfId="1675" priority="3083" operator="containsText" text="Not available">
      <formula>NOT(ISERROR(SEARCH("Not available",Z109)))</formula>
    </cfRule>
  </conditionalFormatting>
  <conditionalFormatting sqref="Z108">
    <cfRule type="containsText" dxfId="1674" priority="3082" operator="containsText" text="Not available">
      <formula>NOT(ISERROR(SEARCH("Not available",Z108)))</formula>
    </cfRule>
  </conditionalFormatting>
  <conditionalFormatting sqref="Z107">
    <cfRule type="containsText" dxfId="1673" priority="3080" operator="containsText" text="Not available">
      <formula>NOT(ISERROR(SEARCH("Not available",Z107)))</formula>
    </cfRule>
  </conditionalFormatting>
  <conditionalFormatting sqref="Z104">
    <cfRule type="containsText" dxfId="1672" priority="3079" operator="containsText" text="Not available">
      <formula>NOT(ISERROR(SEARCH("Not available",Z104)))</formula>
    </cfRule>
  </conditionalFormatting>
  <conditionalFormatting sqref="Z108">
    <cfRule type="containsText" dxfId="1671" priority="3078" operator="containsText" text="Not available">
      <formula>NOT(ISERROR(SEARCH("Not available",Z108)))</formula>
    </cfRule>
  </conditionalFormatting>
  <conditionalFormatting sqref="Z107">
    <cfRule type="containsText" dxfId="1670" priority="3077" operator="containsText" text="Not available">
      <formula>NOT(ISERROR(SEARCH("Not available",Z107)))</formula>
    </cfRule>
  </conditionalFormatting>
  <conditionalFormatting sqref="Z105">
    <cfRule type="containsText" dxfId="1669" priority="3072" operator="containsText" text="Not available">
      <formula>NOT(ISERROR(SEARCH("Not available",Z105)))</formula>
    </cfRule>
  </conditionalFormatting>
  <conditionalFormatting sqref="Z104">
    <cfRule type="containsText" dxfId="1668" priority="3071" operator="containsText" text="Not available">
      <formula>NOT(ISERROR(SEARCH("Not available",Z104)))</formula>
    </cfRule>
  </conditionalFormatting>
  <conditionalFormatting sqref="Z109">
    <cfRule type="containsText" dxfId="1667" priority="3070" operator="containsText" text="Not available">
      <formula>NOT(ISERROR(SEARCH("Not available",Z109)))</formula>
    </cfRule>
  </conditionalFormatting>
  <conditionalFormatting sqref="Z108">
    <cfRule type="containsText" dxfId="1666" priority="3074" operator="containsText" text="Not available">
      <formula>NOT(ISERROR(SEARCH("Not available",Z108)))</formula>
    </cfRule>
  </conditionalFormatting>
  <conditionalFormatting sqref="Z105">
    <cfRule type="containsText" dxfId="1665" priority="3076" operator="containsText" text="Not available">
      <formula>NOT(ISERROR(SEARCH("Not available",Z105)))</formula>
    </cfRule>
  </conditionalFormatting>
  <conditionalFormatting sqref="Z109">
    <cfRule type="containsText" dxfId="1664" priority="3075" operator="containsText" text="Not available">
      <formula>NOT(ISERROR(SEARCH("Not available",Z109)))</formula>
    </cfRule>
  </conditionalFormatting>
  <conditionalFormatting sqref="Z108">
    <cfRule type="containsText" dxfId="1663" priority="3073" operator="containsText" text="Not available">
      <formula>NOT(ISERROR(SEARCH("Not available",Z108)))</formula>
    </cfRule>
  </conditionalFormatting>
  <conditionalFormatting sqref="Z108">
    <cfRule type="containsText" dxfId="1662" priority="3069" operator="containsText" text="Not available">
      <formula>NOT(ISERROR(SEARCH("Not available",Z108)))</formula>
    </cfRule>
  </conditionalFormatting>
  <conditionalFormatting sqref="Z107">
    <cfRule type="containsText" dxfId="1661" priority="3068" operator="containsText" text="Not available">
      <formula>NOT(ISERROR(SEARCH("Not available",Z107)))</formula>
    </cfRule>
  </conditionalFormatting>
  <conditionalFormatting sqref="Z107">
    <cfRule type="containsText" dxfId="1660" priority="3067" operator="containsText" text="Not available">
      <formula>NOT(ISERROR(SEARCH("Not available",Z107)))</formula>
    </cfRule>
  </conditionalFormatting>
  <conditionalFormatting sqref="Z104">
    <cfRule type="containsText" dxfId="1659" priority="3066" operator="containsText" text="Not available">
      <formula>NOT(ISERROR(SEARCH("Not available",Z104)))</formula>
    </cfRule>
  </conditionalFormatting>
  <conditionalFormatting sqref="Z108">
    <cfRule type="containsText" dxfId="1658" priority="3065" operator="containsText" text="Not available">
      <formula>NOT(ISERROR(SEARCH("Not available",Z108)))</formula>
    </cfRule>
  </conditionalFormatting>
  <conditionalFormatting sqref="Z107">
    <cfRule type="containsText" dxfId="1657" priority="3064" operator="containsText" text="Not available">
      <formula>NOT(ISERROR(SEARCH("Not available",Z107)))</formula>
    </cfRule>
  </conditionalFormatting>
  <conditionalFormatting sqref="Z107">
    <cfRule type="containsText" dxfId="1656" priority="3063" operator="containsText" text="Not available">
      <formula>NOT(ISERROR(SEARCH("Not available",Z107)))</formula>
    </cfRule>
  </conditionalFormatting>
  <conditionalFormatting sqref="Z105">
    <cfRule type="containsText" dxfId="1655" priority="3062" operator="containsText" text="Not available">
      <formula>NOT(ISERROR(SEARCH("Not available",Z105)))</formula>
    </cfRule>
  </conditionalFormatting>
  <conditionalFormatting sqref="Z105">
    <cfRule type="containsText" dxfId="1654" priority="3061" operator="containsText" text="Not available">
      <formula>NOT(ISERROR(SEARCH("Not available",Z105)))</formula>
    </cfRule>
  </conditionalFormatting>
  <conditionalFormatting sqref="Z104">
    <cfRule type="containsText" dxfId="1653" priority="3056" operator="containsText" text="Not available">
      <formula>NOT(ISERROR(SEARCH("Not available",Z104)))</formula>
    </cfRule>
  </conditionalFormatting>
  <conditionalFormatting sqref="Z108">
    <cfRule type="containsText" dxfId="1652" priority="3055" operator="containsText" text="Not available">
      <formula>NOT(ISERROR(SEARCH("Not available",Z108)))</formula>
    </cfRule>
  </conditionalFormatting>
  <conditionalFormatting sqref="Z107">
    <cfRule type="containsText" dxfId="1651" priority="3058" operator="containsText" text="Not available">
      <formula>NOT(ISERROR(SEARCH("Not available",Z107)))</formula>
    </cfRule>
  </conditionalFormatting>
  <conditionalFormatting sqref="Z104">
    <cfRule type="containsText" dxfId="1650" priority="3060" operator="containsText" text="Not available">
      <formula>NOT(ISERROR(SEARCH("Not available",Z104)))</formula>
    </cfRule>
  </conditionalFormatting>
  <conditionalFormatting sqref="Z108">
    <cfRule type="containsText" dxfId="1649" priority="3059" operator="containsText" text="Not available">
      <formula>NOT(ISERROR(SEARCH("Not available",Z108)))</formula>
    </cfRule>
  </conditionalFormatting>
  <conditionalFormatting sqref="Z107">
    <cfRule type="containsText" dxfId="1648" priority="3057" operator="containsText" text="Not available">
      <formula>NOT(ISERROR(SEARCH("Not available",Z107)))</formula>
    </cfRule>
  </conditionalFormatting>
  <conditionalFormatting sqref="Z107">
    <cfRule type="containsText" dxfId="1647" priority="3054" operator="containsText" text="Not available">
      <formula>NOT(ISERROR(SEARCH("Not available",Z107)))</formula>
    </cfRule>
  </conditionalFormatting>
  <conditionalFormatting sqref="Z107">
    <cfRule type="containsText" dxfId="1646" priority="3050" operator="containsText" text="Not available">
      <formula>NOT(ISERROR(SEARCH("Not available",Z107)))</formula>
    </cfRule>
  </conditionalFormatting>
  <conditionalFormatting sqref="Z104">
    <cfRule type="containsText" dxfId="1645" priority="3053" operator="containsText" text="Not available">
      <formula>NOT(ISERROR(SEARCH("Not available",Z104)))</formula>
    </cfRule>
  </conditionalFormatting>
  <conditionalFormatting sqref="Z109">
    <cfRule type="containsText" dxfId="1644" priority="3052" operator="containsText" text="Not available">
      <formula>NOT(ISERROR(SEARCH("Not available",Z109)))</formula>
    </cfRule>
  </conditionalFormatting>
  <conditionalFormatting sqref="Z108">
    <cfRule type="containsText" dxfId="1643" priority="3051" operator="containsText" text="Not available">
      <formula>NOT(ISERROR(SEARCH("Not available",Z108)))</formula>
    </cfRule>
  </conditionalFormatting>
  <conditionalFormatting sqref="Z107">
    <cfRule type="containsText" dxfId="1642" priority="3049" operator="containsText" text="Not available">
      <formula>NOT(ISERROR(SEARCH("Not available",Z107)))</formula>
    </cfRule>
  </conditionalFormatting>
  <conditionalFormatting sqref="Z104">
    <cfRule type="containsText" dxfId="1641" priority="3048" operator="containsText" text="Not available">
      <formula>NOT(ISERROR(SEARCH("Not available",Z104)))</formula>
    </cfRule>
  </conditionalFormatting>
  <conditionalFormatting sqref="Z108">
    <cfRule type="containsText" dxfId="1640" priority="3047" operator="containsText" text="Not available">
      <formula>NOT(ISERROR(SEARCH("Not available",Z108)))</formula>
    </cfRule>
  </conditionalFormatting>
  <conditionalFormatting sqref="Z107">
    <cfRule type="containsText" dxfId="1639" priority="3046" operator="containsText" text="Not available">
      <formula>NOT(ISERROR(SEARCH("Not available",Z107)))</formula>
    </cfRule>
  </conditionalFormatting>
  <conditionalFormatting sqref="Z105">
    <cfRule type="containsText" dxfId="1638" priority="3041" operator="containsText" text="Not available">
      <formula>NOT(ISERROR(SEARCH("Not available",Z105)))</formula>
    </cfRule>
  </conditionalFormatting>
  <conditionalFormatting sqref="Z104">
    <cfRule type="containsText" dxfId="1637" priority="3040" operator="containsText" text="Not available">
      <formula>NOT(ISERROR(SEARCH("Not available",Z104)))</formula>
    </cfRule>
  </conditionalFormatting>
  <conditionalFormatting sqref="Z109">
    <cfRule type="containsText" dxfId="1636" priority="3039" operator="containsText" text="Not available">
      <formula>NOT(ISERROR(SEARCH("Not available",Z109)))</formula>
    </cfRule>
  </conditionalFormatting>
  <conditionalFormatting sqref="Z108">
    <cfRule type="containsText" dxfId="1635" priority="3043" operator="containsText" text="Not available">
      <formula>NOT(ISERROR(SEARCH("Not available",Z108)))</formula>
    </cfRule>
  </conditionalFormatting>
  <conditionalFormatting sqref="Z105">
    <cfRule type="containsText" dxfId="1634" priority="3045" operator="containsText" text="Not available">
      <formula>NOT(ISERROR(SEARCH("Not available",Z105)))</formula>
    </cfRule>
  </conditionalFormatting>
  <conditionalFormatting sqref="Z109">
    <cfRule type="containsText" dxfId="1633" priority="3044" operator="containsText" text="Not available">
      <formula>NOT(ISERROR(SEARCH("Not available",Z109)))</formula>
    </cfRule>
  </conditionalFormatting>
  <conditionalFormatting sqref="Z108">
    <cfRule type="containsText" dxfId="1632" priority="3042" operator="containsText" text="Not available">
      <formula>NOT(ISERROR(SEARCH("Not available",Z108)))</formula>
    </cfRule>
  </conditionalFormatting>
  <conditionalFormatting sqref="Z108">
    <cfRule type="containsText" dxfId="1631" priority="3038" operator="containsText" text="Not available">
      <formula>NOT(ISERROR(SEARCH("Not available",Z108)))</formula>
    </cfRule>
  </conditionalFormatting>
  <conditionalFormatting sqref="Z107">
    <cfRule type="containsText" dxfId="1630" priority="3037" operator="containsText" text="Not available">
      <formula>NOT(ISERROR(SEARCH("Not available",Z107)))</formula>
    </cfRule>
  </conditionalFormatting>
  <conditionalFormatting sqref="Z107">
    <cfRule type="containsText" dxfId="1629" priority="3036" operator="containsText" text="Not available">
      <formula>NOT(ISERROR(SEARCH("Not available",Z107)))</formula>
    </cfRule>
  </conditionalFormatting>
  <conditionalFormatting sqref="Z104">
    <cfRule type="containsText" dxfId="1628" priority="3035" operator="containsText" text="Not available">
      <formula>NOT(ISERROR(SEARCH("Not available",Z104)))</formula>
    </cfRule>
  </conditionalFormatting>
  <conditionalFormatting sqref="Z107">
    <cfRule type="containsText" dxfId="1627" priority="3031" operator="containsText" text="Not available">
      <formula>NOT(ISERROR(SEARCH("Not available",Z107)))</formula>
    </cfRule>
  </conditionalFormatting>
  <conditionalFormatting sqref="Z104">
    <cfRule type="containsText" dxfId="1626" priority="3034" operator="containsText" text="Not available">
      <formula>NOT(ISERROR(SEARCH("Not available",Z104)))</formula>
    </cfRule>
  </conditionalFormatting>
  <conditionalFormatting sqref="Z109">
    <cfRule type="containsText" dxfId="1625" priority="3033" operator="containsText" text="Not available">
      <formula>NOT(ISERROR(SEARCH("Not available",Z109)))</formula>
    </cfRule>
  </conditionalFormatting>
  <conditionalFormatting sqref="Z108">
    <cfRule type="containsText" dxfId="1624" priority="3032" operator="containsText" text="Not available">
      <formula>NOT(ISERROR(SEARCH("Not available",Z108)))</formula>
    </cfRule>
  </conditionalFormatting>
  <conditionalFormatting sqref="Z107">
    <cfRule type="containsText" dxfId="1623" priority="3030" operator="containsText" text="Not available">
      <formula>NOT(ISERROR(SEARCH("Not available",Z107)))</formula>
    </cfRule>
  </conditionalFormatting>
  <conditionalFormatting sqref="Z104">
    <cfRule type="containsText" dxfId="1622" priority="3029" operator="containsText" text="Not available">
      <formula>NOT(ISERROR(SEARCH("Not available",Z104)))</formula>
    </cfRule>
  </conditionalFormatting>
  <conditionalFormatting sqref="Z108">
    <cfRule type="containsText" dxfId="1621" priority="3028" operator="containsText" text="Not available">
      <formula>NOT(ISERROR(SEARCH("Not available",Z108)))</formula>
    </cfRule>
  </conditionalFormatting>
  <conditionalFormatting sqref="Z107">
    <cfRule type="containsText" dxfId="1620" priority="3027" operator="containsText" text="Not available">
      <formula>NOT(ISERROR(SEARCH("Not available",Z107)))</formula>
    </cfRule>
  </conditionalFormatting>
  <conditionalFormatting sqref="Z105">
    <cfRule type="containsText" dxfId="1619" priority="3022" operator="containsText" text="Not available">
      <formula>NOT(ISERROR(SEARCH("Not available",Z105)))</formula>
    </cfRule>
  </conditionalFormatting>
  <conditionalFormatting sqref="Z104">
    <cfRule type="containsText" dxfId="1618" priority="3021" operator="containsText" text="Not available">
      <formula>NOT(ISERROR(SEARCH("Not available",Z104)))</formula>
    </cfRule>
  </conditionalFormatting>
  <conditionalFormatting sqref="Z109">
    <cfRule type="containsText" dxfId="1617" priority="3020" operator="containsText" text="Not available">
      <formula>NOT(ISERROR(SEARCH("Not available",Z109)))</formula>
    </cfRule>
  </conditionalFormatting>
  <conditionalFormatting sqref="Z108">
    <cfRule type="containsText" dxfId="1616" priority="3024" operator="containsText" text="Not available">
      <formula>NOT(ISERROR(SEARCH("Not available",Z108)))</formula>
    </cfRule>
  </conditionalFormatting>
  <conditionalFormatting sqref="Z105">
    <cfRule type="containsText" dxfId="1615" priority="3026" operator="containsText" text="Not available">
      <formula>NOT(ISERROR(SEARCH("Not available",Z105)))</formula>
    </cfRule>
  </conditionalFormatting>
  <conditionalFormatting sqref="Z109">
    <cfRule type="containsText" dxfId="1614" priority="3025" operator="containsText" text="Not available">
      <formula>NOT(ISERROR(SEARCH("Not available",Z109)))</formula>
    </cfRule>
  </conditionalFormatting>
  <conditionalFormatting sqref="Z108">
    <cfRule type="containsText" dxfId="1613" priority="3023" operator="containsText" text="Not available">
      <formula>NOT(ISERROR(SEARCH("Not available",Z108)))</formula>
    </cfRule>
  </conditionalFormatting>
  <conditionalFormatting sqref="Z108">
    <cfRule type="containsText" dxfId="1612" priority="3019" operator="containsText" text="Not available">
      <formula>NOT(ISERROR(SEARCH("Not available",Z108)))</formula>
    </cfRule>
  </conditionalFormatting>
  <conditionalFormatting sqref="Z107">
    <cfRule type="containsText" dxfId="1611" priority="3018" operator="containsText" text="Not available">
      <formula>NOT(ISERROR(SEARCH("Not available",Z107)))</formula>
    </cfRule>
  </conditionalFormatting>
  <conditionalFormatting sqref="Z107">
    <cfRule type="containsText" dxfId="1610" priority="3017" operator="containsText" text="Not available">
      <formula>NOT(ISERROR(SEARCH("Not available",Z107)))</formula>
    </cfRule>
  </conditionalFormatting>
  <conditionalFormatting sqref="Z104">
    <cfRule type="containsText" dxfId="1609" priority="3016" operator="containsText" text="Not available">
      <formula>NOT(ISERROR(SEARCH("Not available",Z104)))</formula>
    </cfRule>
  </conditionalFormatting>
  <conditionalFormatting sqref="Z108">
    <cfRule type="containsText" dxfId="1608" priority="3012" operator="containsText" text="Not available">
      <formula>NOT(ISERROR(SEARCH("Not available",Z108)))</formula>
    </cfRule>
  </conditionalFormatting>
  <conditionalFormatting sqref="Z105">
    <cfRule type="containsText" dxfId="1607" priority="3015" operator="containsText" text="Not available">
      <formula>NOT(ISERROR(SEARCH("Not available",Z105)))</formula>
    </cfRule>
  </conditionalFormatting>
  <conditionalFormatting sqref="Z110">
    <cfRule type="containsText" dxfId="1606" priority="3014" operator="containsText" text="Not available">
      <formula>NOT(ISERROR(SEARCH("Not available",Z110)))</formula>
    </cfRule>
  </conditionalFormatting>
  <conditionalFormatting sqref="Z109">
    <cfRule type="containsText" dxfId="1605" priority="3013" operator="containsText" text="Not available">
      <formula>NOT(ISERROR(SEARCH("Not available",Z109)))</formula>
    </cfRule>
  </conditionalFormatting>
  <conditionalFormatting sqref="Z108">
    <cfRule type="containsText" dxfId="1604" priority="3011" operator="containsText" text="Not available">
      <formula>NOT(ISERROR(SEARCH("Not available",Z108)))</formula>
    </cfRule>
  </conditionalFormatting>
  <conditionalFormatting sqref="Z105">
    <cfRule type="containsText" dxfId="1603" priority="3010" operator="containsText" text="Not available">
      <formula>NOT(ISERROR(SEARCH("Not available",Z105)))</formula>
    </cfRule>
  </conditionalFormatting>
  <conditionalFormatting sqref="Z104">
    <cfRule type="containsText" dxfId="1602" priority="3009" operator="containsText" text="Not available">
      <formula>NOT(ISERROR(SEARCH("Not available",Z104)))</formula>
    </cfRule>
  </conditionalFormatting>
  <conditionalFormatting sqref="Z109">
    <cfRule type="containsText" dxfId="1601" priority="3008" operator="containsText" text="Not available">
      <formula>NOT(ISERROR(SEARCH("Not available",Z109)))</formula>
    </cfRule>
  </conditionalFormatting>
  <conditionalFormatting sqref="Z108">
    <cfRule type="containsText" dxfId="1600" priority="3007" operator="containsText" text="Not available">
      <formula>NOT(ISERROR(SEARCH("Not available",Z108)))</formula>
    </cfRule>
  </conditionalFormatting>
  <conditionalFormatting sqref="Z107">
    <cfRule type="containsText" dxfId="1599" priority="3006" operator="containsText" text="Not available">
      <formula>NOT(ISERROR(SEARCH("Not available",Z107)))</formula>
    </cfRule>
  </conditionalFormatting>
  <conditionalFormatting sqref="Z107">
    <cfRule type="containsText" dxfId="1598" priority="3005" operator="containsText" text="Not available">
      <formula>NOT(ISERROR(SEARCH("Not available",Z107)))</formula>
    </cfRule>
  </conditionalFormatting>
  <conditionalFormatting sqref="Z104">
    <cfRule type="containsText" dxfId="1597" priority="3004" operator="containsText" text="Not available">
      <formula>NOT(ISERROR(SEARCH("Not available",Z104)))</formula>
    </cfRule>
  </conditionalFormatting>
  <conditionalFormatting sqref="Z105">
    <cfRule type="containsText" dxfId="1596" priority="3000" operator="containsText" text="Not available">
      <formula>NOT(ISERROR(SEARCH("Not available",Z105)))</formula>
    </cfRule>
  </conditionalFormatting>
  <conditionalFormatting sqref="Z110">
    <cfRule type="containsText" dxfId="1595" priority="2999" operator="containsText" text="Not available">
      <formula>NOT(ISERROR(SEARCH("Not available",Z110)))</formula>
    </cfRule>
  </conditionalFormatting>
  <conditionalFormatting sqref="Z109">
    <cfRule type="containsText" dxfId="1594" priority="3002" operator="containsText" text="Not available">
      <formula>NOT(ISERROR(SEARCH("Not available",Z109)))</formula>
    </cfRule>
  </conditionalFormatting>
  <conditionalFormatting sqref="Z110">
    <cfRule type="containsText" dxfId="1593" priority="3003" operator="containsText" text="Not available">
      <formula>NOT(ISERROR(SEARCH("Not available",Z110)))</formula>
    </cfRule>
  </conditionalFormatting>
  <conditionalFormatting sqref="Z109">
    <cfRule type="containsText" dxfId="1592" priority="3001" operator="containsText" text="Not available">
      <formula>NOT(ISERROR(SEARCH("Not available",Z109)))</formula>
    </cfRule>
  </conditionalFormatting>
  <conditionalFormatting sqref="Z109">
    <cfRule type="containsText" dxfId="1591" priority="2998" operator="containsText" text="Not available">
      <formula>NOT(ISERROR(SEARCH("Not available",Z109)))</formula>
    </cfRule>
  </conditionalFormatting>
  <conditionalFormatting sqref="Z108">
    <cfRule type="containsText" dxfId="1590" priority="2997" operator="containsText" text="Not available">
      <formula>NOT(ISERROR(SEARCH("Not available",Z108)))</formula>
    </cfRule>
  </conditionalFormatting>
  <conditionalFormatting sqref="Z108">
    <cfRule type="containsText" dxfId="1589" priority="2996" operator="containsText" text="Not available">
      <formula>NOT(ISERROR(SEARCH("Not available",Z108)))</formula>
    </cfRule>
  </conditionalFormatting>
  <conditionalFormatting sqref="Z105">
    <cfRule type="containsText" dxfId="1588" priority="2995" operator="containsText" text="Not available">
      <formula>NOT(ISERROR(SEARCH("Not available",Z105)))</formula>
    </cfRule>
  </conditionalFormatting>
  <conditionalFormatting sqref="Z103:AU103">
    <cfRule type="expression" dxfId="1587" priority="2993">
      <formula>$I103=$M$3</formula>
    </cfRule>
    <cfRule type="expression" dxfId="1586" priority="2994">
      <formula>$I103=$M$2</formula>
    </cfRule>
  </conditionalFormatting>
  <conditionalFormatting sqref="Z107">
    <cfRule type="containsText" dxfId="1585" priority="2992" operator="containsText" text="Not available">
      <formula>NOT(ISERROR(SEARCH("Not available",Z107)))</formula>
    </cfRule>
  </conditionalFormatting>
  <conditionalFormatting sqref="Z107">
    <cfRule type="containsText" dxfId="1584" priority="2990" operator="containsText" text="Not available">
      <formula>NOT(ISERROR(SEARCH("Not available",Z107)))</formula>
    </cfRule>
  </conditionalFormatting>
  <conditionalFormatting sqref="Z107">
    <cfRule type="containsText" dxfId="1583" priority="2991" operator="containsText" text="Not available">
      <formula>NOT(ISERROR(SEARCH("Not available",Z107)))</formula>
    </cfRule>
  </conditionalFormatting>
  <conditionalFormatting sqref="Z108">
    <cfRule type="containsText" dxfId="1582" priority="2989" operator="containsText" text="Not available">
      <formula>NOT(ISERROR(SEARCH("Not available",Z108)))</formula>
    </cfRule>
  </conditionalFormatting>
  <conditionalFormatting sqref="Z107">
    <cfRule type="containsText" dxfId="1581" priority="2988" operator="containsText" text="Not available">
      <formula>NOT(ISERROR(SEARCH("Not available",Z107)))</formula>
    </cfRule>
  </conditionalFormatting>
  <conditionalFormatting sqref="Z107">
    <cfRule type="containsText" dxfId="1580" priority="2987" operator="containsText" text="Not available">
      <formula>NOT(ISERROR(SEARCH("Not available",Z107)))</formula>
    </cfRule>
  </conditionalFormatting>
  <conditionalFormatting sqref="Z108">
    <cfRule type="containsText" dxfId="1579" priority="2983" operator="containsText" text="Not available">
      <formula>NOT(ISERROR(SEARCH("Not available",Z108)))</formula>
    </cfRule>
  </conditionalFormatting>
  <conditionalFormatting sqref="Z107">
    <cfRule type="containsText" dxfId="1578" priority="2985" operator="containsText" text="Not available">
      <formula>NOT(ISERROR(SEARCH("Not available",Z107)))</formula>
    </cfRule>
  </conditionalFormatting>
  <conditionalFormatting sqref="Z108">
    <cfRule type="containsText" dxfId="1577" priority="2986" operator="containsText" text="Not available">
      <formula>NOT(ISERROR(SEARCH("Not available",Z108)))</formula>
    </cfRule>
  </conditionalFormatting>
  <conditionalFormatting sqref="Z107">
    <cfRule type="containsText" dxfId="1576" priority="2984" operator="containsText" text="Not available">
      <formula>NOT(ISERROR(SEARCH("Not available",Z107)))</formula>
    </cfRule>
  </conditionalFormatting>
  <conditionalFormatting sqref="Z107">
    <cfRule type="containsText" dxfId="1575" priority="2982" operator="containsText" text="Not available">
      <formula>NOT(ISERROR(SEARCH("Not available",Z107)))</formula>
    </cfRule>
  </conditionalFormatting>
  <conditionalFormatting sqref="Z108">
    <cfRule type="containsText" dxfId="1574" priority="2981" operator="containsText" text="Not available">
      <formula>NOT(ISERROR(SEARCH("Not available",Z108)))</formula>
    </cfRule>
  </conditionalFormatting>
  <conditionalFormatting sqref="Z107">
    <cfRule type="containsText" dxfId="1573" priority="2980" operator="containsText" text="Not available">
      <formula>NOT(ISERROR(SEARCH("Not available",Z107)))</formula>
    </cfRule>
  </conditionalFormatting>
  <conditionalFormatting sqref="Z107">
    <cfRule type="containsText" dxfId="1572" priority="2979" operator="containsText" text="Not available">
      <formula>NOT(ISERROR(SEARCH("Not available",Z107)))</formula>
    </cfRule>
  </conditionalFormatting>
  <conditionalFormatting sqref="Z108">
    <cfRule type="containsText" dxfId="1571" priority="2975" operator="containsText" text="Not available">
      <formula>NOT(ISERROR(SEARCH("Not available",Z108)))</formula>
    </cfRule>
  </conditionalFormatting>
  <conditionalFormatting sqref="Z107">
    <cfRule type="containsText" dxfId="1570" priority="2977" operator="containsText" text="Not available">
      <formula>NOT(ISERROR(SEARCH("Not available",Z107)))</formula>
    </cfRule>
  </conditionalFormatting>
  <conditionalFormatting sqref="Z108">
    <cfRule type="containsText" dxfId="1569" priority="2978" operator="containsText" text="Not available">
      <formula>NOT(ISERROR(SEARCH("Not available",Z108)))</formula>
    </cfRule>
  </conditionalFormatting>
  <conditionalFormatting sqref="Z107">
    <cfRule type="containsText" dxfId="1568" priority="2976" operator="containsText" text="Not available">
      <formula>NOT(ISERROR(SEARCH("Not available",Z107)))</formula>
    </cfRule>
  </conditionalFormatting>
  <conditionalFormatting sqref="Z107">
    <cfRule type="containsText" dxfId="1567" priority="2974" operator="containsText" text="Not available">
      <formula>NOT(ISERROR(SEARCH("Not available",Z107)))</formula>
    </cfRule>
  </conditionalFormatting>
  <conditionalFormatting sqref="Z107">
    <cfRule type="containsText" dxfId="1566" priority="2971" operator="containsText" text="Not available">
      <formula>NOT(ISERROR(SEARCH("Not available",Z107)))</formula>
    </cfRule>
  </conditionalFormatting>
  <conditionalFormatting sqref="Z109">
    <cfRule type="containsText" dxfId="1565" priority="2973" operator="containsText" text="Not available">
      <formula>NOT(ISERROR(SEARCH("Not available",Z109)))</formula>
    </cfRule>
  </conditionalFormatting>
  <conditionalFormatting sqref="Z108">
    <cfRule type="containsText" dxfId="1564" priority="2972" operator="containsText" text="Not available">
      <formula>NOT(ISERROR(SEARCH("Not available",Z108)))</formula>
    </cfRule>
  </conditionalFormatting>
  <conditionalFormatting sqref="Z107">
    <cfRule type="containsText" dxfId="1563" priority="2970" operator="containsText" text="Not available">
      <formula>NOT(ISERROR(SEARCH("Not available",Z107)))</formula>
    </cfRule>
  </conditionalFormatting>
  <conditionalFormatting sqref="Z108">
    <cfRule type="containsText" dxfId="1562" priority="2969" operator="containsText" text="Not available">
      <formula>NOT(ISERROR(SEARCH("Not available",Z108)))</formula>
    </cfRule>
  </conditionalFormatting>
  <conditionalFormatting sqref="Z107">
    <cfRule type="containsText" dxfId="1561" priority="2968" operator="containsText" text="Not available">
      <formula>NOT(ISERROR(SEARCH("Not available",Z107)))</formula>
    </cfRule>
  </conditionalFormatting>
  <conditionalFormatting sqref="Z109">
    <cfRule type="containsText" dxfId="1560" priority="2964" operator="containsText" text="Not available">
      <formula>NOT(ISERROR(SEARCH("Not available",Z109)))</formula>
    </cfRule>
  </conditionalFormatting>
  <conditionalFormatting sqref="Z108">
    <cfRule type="containsText" dxfId="1559" priority="2966" operator="containsText" text="Not available">
      <formula>NOT(ISERROR(SEARCH("Not available",Z108)))</formula>
    </cfRule>
  </conditionalFormatting>
  <conditionalFormatting sqref="Z109">
    <cfRule type="containsText" dxfId="1558" priority="2967" operator="containsText" text="Not available">
      <formula>NOT(ISERROR(SEARCH("Not available",Z109)))</formula>
    </cfRule>
  </conditionalFormatting>
  <conditionalFormatting sqref="Z108">
    <cfRule type="containsText" dxfId="1557" priority="2965" operator="containsText" text="Not available">
      <formula>NOT(ISERROR(SEARCH("Not available",Z108)))</formula>
    </cfRule>
  </conditionalFormatting>
  <conditionalFormatting sqref="Z108">
    <cfRule type="containsText" dxfId="1556" priority="2963" operator="containsText" text="Not available">
      <formula>NOT(ISERROR(SEARCH("Not available",Z108)))</formula>
    </cfRule>
  </conditionalFormatting>
  <conditionalFormatting sqref="Z107">
    <cfRule type="containsText" dxfId="1555" priority="2962" operator="containsText" text="Not available">
      <formula>NOT(ISERROR(SEARCH("Not available",Z107)))</formula>
    </cfRule>
  </conditionalFormatting>
  <conditionalFormatting sqref="Z107">
    <cfRule type="containsText" dxfId="1554" priority="2961" operator="containsText" text="Not available">
      <formula>NOT(ISERROR(SEARCH("Not available",Z107)))</formula>
    </cfRule>
  </conditionalFormatting>
  <conditionalFormatting sqref="Z108">
    <cfRule type="containsText" dxfId="1553" priority="2960" operator="containsText" text="Not available">
      <formula>NOT(ISERROR(SEARCH("Not available",Z108)))</formula>
    </cfRule>
  </conditionalFormatting>
  <conditionalFormatting sqref="Z107">
    <cfRule type="containsText" dxfId="1552" priority="2959" operator="containsText" text="Not available">
      <formula>NOT(ISERROR(SEARCH("Not available",Z107)))</formula>
    </cfRule>
  </conditionalFormatting>
  <conditionalFormatting sqref="Z107">
    <cfRule type="containsText" dxfId="1551" priority="2958" operator="containsText" text="Not available">
      <formula>NOT(ISERROR(SEARCH("Not available",Z107)))</formula>
    </cfRule>
  </conditionalFormatting>
  <conditionalFormatting sqref="Z108">
    <cfRule type="containsText" dxfId="1550" priority="2954" operator="containsText" text="Not available">
      <formula>NOT(ISERROR(SEARCH("Not available",Z108)))</formula>
    </cfRule>
  </conditionalFormatting>
  <conditionalFormatting sqref="Z107">
    <cfRule type="containsText" dxfId="1549" priority="2956" operator="containsText" text="Not available">
      <formula>NOT(ISERROR(SEARCH("Not available",Z107)))</formula>
    </cfRule>
  </conditionalFormatting>
  <conditionalFormatting sqref="Z108">
    <cfRule type="containsText" dxfId="1548" priority="2957" operator="containsText" text="Not available">
      <formula>NOT(ISERROR(SEARCH("Not available",Z108)))</formula>
    </cfRule>
  </conditionalFormatting>
  <conditionalFormatting sqref="Z107">
    <cfRule type="containsText" dxfId="1547" priority="2955" operator="containsText" text="Not available">
      <formula>NOT(ISERROR(SEARCH("Not available",Z107)))</formula>
    </cfRule>
  </conditionalFormatting>
  <conditionalFormatting sqref="Z107">
    <cfRule type="containsText" dxfId="1546" priority="2953" operator="containsText" text="Not available">
      <formula>NOT(ISERROR(SEARCH("Not available",Z107)))</formula>
    </cfRule>
  </conditionalFormatting>
  <conditionalFormatting sqref="Z107">
    <cfRule type="containsText" dxfId="1545" priority="2950" operator="containsText" text="Not available">
      <formula>NOT(ISERROR(SEARCH("Not available",Z107)))</formula>
    </cfRule>
  </conditionalFormatting>
  <conditionalFormatting sqref="Z109">
    <cfRule type="containsText" dxfId="1544" priority="2952" operator="containsText" text="Not available">
      <formula>NOT(ISERROR(SEARCH("Not available",Z109)))</formula>
    </cfRule>
  </conditionalFormatting>
  <conditionalFormatting sqref="Z108">
    <cfRule type="containsText" dxfId="1543" priority="2951" operator="containsText" text="Not available">
      <formula>NOT(ISERROR(SEARCH("Not available",Z108)))</formula>
    </cfRule>
  </conditionalFormatting>
  <conditionalFormatting sqref="Z107">
    <cfRule type="containsText" dxfId="1542" priority="2949" operator="containsText" text="Not available">
      <formula>NOT(ISERROR(SEARCH("Not available",Z107)))</formula>
    </cfRule>
  </conditionalFormatting>
  <conditionalFormatting sqref="Z108">
    <cfRule type="containsText" dxfId="1541" priority="2948" operator="containsText" text="Not available">
      <formula>NOT(ISERROR(SEARCH("Not available",Z108)))</formula>
    </cfRule>
  </conditionalFormatting>
  <conditionalFormatting sqref="Z107">
    <cfRule type="containsText" dxfId="1540" priority="2947" operator="containsText" text="Not available">
      <formula>NOT(ISERROR(SEARCH("Not available",Z107)))</formula>
    </cfRule>
  </conditionalFormatting>
  <conditionalFormatting sqref="Z109">
    <cfRule type="containsText" dxfId="1539" priority="2943" operator="containsText" text="Not available">
      <formula>NOT(ISERROR(SEARCH("Not available",Z109)))</formula>
    </cfRule>
  </conditionalFormatting>
  <conditionalFormatting sqref="Z108">
    <cfRule type="containsText" dxfId="1538" priority="2945" operator="containsText" text="Not available">
      <formula>NOT(ISERROR(SEARCH("Not available",Z108)))</formula>
    </cfRule>
  </conditionalFormatting>
  <conditionalFormatting sqref="Z109">
    <cfRule type="containsText" dxfId="1537" priority="2946" operator="containsText" text="Not available">
      <formula>NOT(ISERROR(SEARCH("Not available",Z109)))</formula>
    </cfRule>
  </conditionalFormatting>
  <conditionalFormatting sqref="Z108">
    <cfRule type="containsText" dxfId="1536" priority="2944" operator="containsText" text="Not available">
      <formula>NOT(ISERROR(SEARCH("Not available",Z108)))</formula>
    </cfRule>
  </conditionalFormatting>
  <conditionalFormatting sqref="Z108">
    <cfRule type="containsText" dxfId="1535" priority="2942" operator="containsText" text="Not available">
      <formula>NOT(ISERROR(SEARCH("Not available",Z108)))</formula>
    </cfRule>
  </conditionalFormatting>
  <conditionalFormatting sqref="Z107">
    <cfRule type="containsText" dxfId="1534" priority="2941" operator="containsText" text="Not available">
      <formula>NOT(ISERROR(SEARCH("Not available",Z107)))</formula>
    </cfRule>
  </conditionalFormatting>
  <conditionalFormatting sqref="Z107">
    <cfRule type="containsText" dxfId="1533" priority="2940" operator="containsText" text="Not available">
      <formula>NOT(ISERROR(SEARCH("Not available",Z107)))</formula>
    </cfRule>
  </conditionalFormatting>
  <conditionalFormatting sqref="Z107">
    <cfRule type="containsText" dxfId="1532" priority="2937" operator="containsText" text="Not available">
      <formula>NOT(ISERROR(SEARCH("Not available",Z107)))</formula>
    </cfRule>
  </conditionalFormatting>
  <conditionalFormatting sqref="Z109">
    <cfRule type="containsText" dxfId="1531" priority="2939" operator="containsText" text="Not available">
      <formula>NOT(ISERROR(SEARCH("Not available",Z109)))</formula>
    </cfRule>
  </conditionalFormatting>
  <conditionalFormatting sqref="Z108">
    <cfRule type="containsText" dxfId="1530" priority="2938" operator="containsText" text="Not available">
      <formula>NOT(ISERROR(SEARCH("Not available",Z108)))</formula>
    </cfRule>
  </conditionalFormatting>
  <conditionalFormatting sqref="Z107">
    <cfRule type="containsText" dxfId="1529" priority="2936" operator="containsText" text="Not available">
      <formula>NOT(ISERROR(SEARCH("Not available",Z107)))</formula>
    </cfRule>
  </conditionalFormatting>
  <conditionalFormatting sqref="Z108">
    <cfRule type="containsText" dxfId="1528" priority="2935" operator="containsText" text="Not available">
      <formula>NOT(ISERROR(SEARCH("Not available",Z108)))</formula>
    </cfRule>
  </conditionalFormatting>
  <conditionalFormatting sqref="Z107">
    <cfRule type="containsText" dxfId="1527" priority="2934" operator="containsText" text="Not available">
      <formula>NOT(ISERROR(SEARCH("Not available",Z107)))</formula>
    </cfRule>
  </conditionalFormatting>
  <conditionalFormatting sqref="Z109">
    <cfRule type="containsText" dxfId="1526" priority="2930" operator="containsText" text="Not available">
      <formula>NOT(ISERROR(SEARCH("Not available",Z109)))</formula>
    </cfRule>
  </conditionalFormatting>
  <conditionalFormatting sqref="Z108">
    <cfRule type="containsText" dxfId="1525" priority="2932" operator="containsText" text="Not available">
      <formula>NOT(ISERROR(SEARCH("Not available",Z108)))</formula>
    </cfRule>
  </conditionalFormatting>
  <conditionalFormatting sqref="Z109">
    <cfRule type="containsText" dxfId="1524" priority="2933" operator="containsText" text="Not available">
      <formula>NOT(ISERROR(SEARCH("Not available",Z109)))</formula>
    </cfRule>
  </conditionalFormatting>
  <conditionalFormatting sqref="Z108">
    <cfRule type="containsText" dxfId="1523" priority="2931" operator="containsText" text="Not available">
      <formula>NOT(ISERROR(SEARCH("Not available",Z108)))</formula>
    </cfRule>
  </conditionalFormatting>
  <conditionalFormatting sqref="Z108">
    <cfRule type="containsText" dxfId="1522" priority="2929" operator="containsText" text="Not available">
      <formula>NOT(ISERROR(SEARCH("Not available",Z108)))</formula>
    </cfRule>
  </conditionalFormatting>
  <conditionalFormatting sqref="Z107">
    <cfRule type="containsText" dxfId="1521" priority="2928" operator="containsText" text="Not available">
      <formula>NOT(ISERROR(SEARCH("Not available",Z107)))</formula>
    </cfRule>
  </conditionalFormatting>
  <conditionalFormatting sqref="Z107">
    <cfRule type="containsText" dxfId="1520" priority="2927" operator="containsText" text="Not available">
      <formula>NOT(ISERROR(SEARCH("Not available",Z107)))</formula>
    </cfRule>
  </conditionalFormatting>
  <conditionalFormatting sqref="Z108">
    <cfRule type="containsText" dxfId="1519" priority="2924" operator="containsText" text="Not available">
      <formula>NOT(ISERROR(SEARCH("Not available",Z108)))</formula>
    </cfRule>
  </conditionalFormatting>
  <conditionalFormatting sqref="Z110">
    <cfRule type="containsText" dxfId="1518" priority="2926" operator="containsText" text="Not available">
      <formula>NOT(ISERROR(SEARCH("Not available",Z110)))</formula>
    </cfRule>
  </conditionalFormatting>
  <conditionalFormatting sqref="Z109">
    <cfRule type="containsText" dxfId="1517" priority="2925" operator="containsText" text="Not available">
      <formula>NOT(ISERROR(SEARCH("Not available",Z109)))</formula>
    </cfRule>
  </conditionalFormatting>
  <conditionalFormatting sqref="Z108">
    <cfRule type="containsText" dxfId="1516" priority="2923" operator="containsText" text="Not available">
      <formula>NOT(ISERROR(SEARCH("Not available",Z108)))</formula>
    </cfRule>
  </conditionalFormatting>
  <conditionalFormatting sqref="Z109">
    <cfRule type="containsText" dxfId="1515" priority="2922" operator="containsText" text="Not available">
      <formula>NOT(ISERROR(SEARCH("Not available",Z109)))</formula>
    </cfRule>
  </conditionalFormatting>
  <conditionalFormatting sqref="Z108">
    <cfRule type="containsText" dxfId="1514" priority="2921" operator="containsText" text="Not available">
      <formula>NOT(ISERROR(SEARCH("Not available",Z108)))</formula>
    </cfRule>
  </conditionalFormatting>
  <conditionalFormatting sqref="Z107">
    <cfRule type="containsText" dxfId="1513" priority="2920" operator="containsText" text="Not available">
      <formula>NOT(ISERROR(SEARCH("Not available",Z107)))</formula>
    </cfRule>
  </conditionalFormatting>
  <conditionalFormatting sqref="Z107">
    <cfRule type="containsText" dxfId="1512" priority="2919" operator="containsText" text="Not available">
      <formula>NOT(ISERROR(SEARCH("Not available",Z107)))</formula>
    </cfRule>
  </conditionalFormatting>
  <conditionalFormatting sqref="Z110">
    <cfRule type="containsText" dxfId="1511" priority="2915" operator="containsText" text="Not available">
      <formula>NOT(ISERROR(SEARCH("Not available",Z110)))</formula>
    </cfRule>
  </conditionalFormatting>
  <conditionalFormatting sqref="Z109">
    <cfRule type="containsText" dxfId="1510" priority="2917" operator="containsText" text="Not available">
      <formula>NOT(ISERROR(SEARCH("Not available",Z109)))</formula>
    </cfRule>
  </conditionalFormatting>
  <conditionalFormatting sqref="Z110">
    <cfRule type="containsText" dxfId="1509" priority="2918" operator="containsText" text="Not available">
      <formula>NOT(ISERROR(SEARCH("Not available",Z110)))</formula>
    </cfRule>
  </conditionalFormatting>
  <conditionalFormatting sqref="Z109">
    <cfRule type="containsText" dxfId="1508" priority="2916" operator="containsText" text="Not available">
      <formula>NOT(ISERROR(SEARCH("Not available",Z109)))</formula>
    </cfRule>
  </conditionalFormatting>
  <conditionalFormatting sqref="Z109">
    <cfRule type="containsText" dxfId="1507" priority="2914" operator="containsText" text="Not available">
      <formula>NOT(ISERROR(SEARCH("Not available",Z109)))</formula>
    </cfRule>
  </conditionalFormatting>
  <conditionalFormatting sqref="Z108">
    <cfRule type="containsText" dxfId="1506" priority="2913" operator="containsText" text="Not available">
      <formula>NOT(ISERROR(SEARCH("Not available",Z108)))</formula>
    </cfRule>
  </conditionalFormatting>
  <conditionalFormatting sqref="Z108">
    <cfRule type="containsText" dxfId="1505" priority="2912" operator="containsText" text="Not available">
      <formula>NOT(ISERROR(SEARCH("Not available",Z108)))</formula>
    </cfRule>
  </conditionalFormatting>
  <conditionalFormatting sqref="Z108">
    <cfRule type="containsText" dxfId="1504" priority="2911" operator="containsText" text="Not available">
      <formula>NOT(ISERROR(SEARCH("Not available",Z108)))</formula>
    </cfRule>
  </conditionalFormatting>
  <conditionalFormatting sqref="Z107">
    <cfRule type="containsText" dxfId="1503" priority="2910" operator="containsText" text="Not available">
      <formula>NOT(ISERROR(SEARCH("Not available",Z107)))</formula>
    </cfRule>
  </conditionalFormatting>
  <conditionalFormatting sqref="Z107">
    <cfRule type="containsText" dxfId="1502" priority="2909" operator="containsText" text="Not available">
      <formula>NOT(ISERROR(SEARCH("Not available",Z107)))</formula>
    </cfRule>
  </conditionalFormatting>
  <conditionalFormatting sqref="Z108">
    <cfRule type="containsText" dxfId="1501" priority="2905" operator="containsText" text="Not available">
      <formula>NOT(ISERROR(SEARCH("Not available",Z108)))</formula>
    </cfRule>
  </conditionalFormatting>
  <conditionalFormatting sqref="Z107">
    <cfRule type="containsText" dxfId="1500" priority="2907" operator="containsText" text="Not available">
      <formula>NOT(ISERROR(SEARCH("Not available",Z107)))</formula>
    </cfRule>
  </conditionalFormatting>
  <conditionalFormatting sqref="Z108">
    <cfRule type="containsText" dxfId="1499" priority="2908" operator="containsText" text="Not available">
      <formula>NOT(ISERROR(SEARCH("Not available",Z108)))</formula>
    </cfRule>
  </conditionalFormatting>
  <conditionalFormatting sqref="Z107">
    <cfRule type="containsText" dxfId="1498" priority="2906" operator="containsText" text="Not available">
      <formula>NOT(ISERROR(SEARCH("Not available",Z107)))</formula>
    </cfRule>
  </conditionalFormatting>
  <conditionalFormatting sqref="Z107">
    <cfRule type="containsText" dxfId="1497" priority="2904" operator="containsText" text="Not available">
      <formula>NOT(ISERROR(SEARCH("Not available",Z107)))</formula>
    </cfRule>
  </conditionalFormatting>
  <conditionalFormatting sqref="Z107">
    <cfRule type="containsText" dxfId="1496" priority="2901" operator="containsText" text="Not available">
      <formula>NOT(ISERROR(SEARCH("Not available",Z107)))</formula>
    </cfRule>
  </conditionalFormatting>
  <conditionalFormatting sqref="Z109">
    <cfRule type="containsText" dxfId="1495" priority="2903" operator="containsText" text="Not available">
      <formula>NOT(ISERROR(SEARCH("Not available",Z109)))</formula>
    </cfRule>
  </conditionalFormatting>
  <conditionalFormatting sqref="Z108">
    <cfRule type="containsText" dxfId="1494" priority="2902" operator="containsText" text="Not available">
      <formula>NOT(ISERROR(SEARCH("Not available",Z108)))</formula>
    </cfRule>
  </conditionalFormatting>
  <conditionalFormatting sqref="Z107">
    <cfRule type="containsText" dxfId="1493" priority="2900" operator="containsText" text="Not available">
      <formula>NOT(ISERROR(SEARCH("Not available",Z107)))</formula>
    </cfRule>
  </conditionalFormatting>
  <conditionalFormatting sqref="Z108">
    <cfRule type="containsText" dxfId="1492" priority="2899" operator="containsText" text="Not available">
      <formula>NOT(ISERROR(SEARCH("Not available",Z108)))</formula>
    </cfRule>
  </conditionalFormatting>
  <conditionalFormatting sqref="Z107">
    <cfRule type="containsText" dxfId="1491" priority="2898" operator="containsText" text="Not available">
      <formula>NOT(ISERROR(SEARCH("Not available",Z107)))</formula>
    </cfRule>
  </conditionalFormatting>
  <conditionalFormatting sqref="Z109">
    <cfRule type="containsText" dxfId="1490" priority="2894" operator="containsText" text="Not available">
      <formula>NOT(ISERROR(SEARCH("Not available",Z109)))</formula>
    </cfRule>
  </conditionalFormatting>
  <conditionalFormatting sqref="Z108">
    <cfRule type="containsText" dxfId="1489" priority="2896" operator="containsText" text="Not available">
      <formula>NOT(ISERROR(SEARCH("Not available",Z108)))</formula>
    </cfRule>
  </conditionalFormatting>
  <conditionalFormatting sqref="Z109">
    <cfRule type="containsText" dxfId="1488" priority="2897" operator="containsText" text="Not available">
      <formula>NOT(ISERROR(SEARCH("Not available",Z109)))</formula>
    </cfRule>
  </conditionalFormatting>
  <conditionalFormatting sqref="Z108">
    <cfRule type="containsText" dxfId="1487" priority="2895" operator="containsText" text="Not available">
      <formula>NOT(ISERROR(SEARCH("Not available",Z108)))</formula>
    </cfRule>
  </conditionalFormatting>
  <conditionalFormatting sqref="Z108">
    <cfRule type="containsText" dxfId="1486" priority="2893" operator="containsText" text="Not available">
      <formula>NOT(ISERROR(SEARCH("Not available",Z108)))</formula>
    </cfRule>
  </conditionalFormatting>
  <conditionalFormatting sqref="Z107">
    <cfRule type="containsText" dxfId="1485" priority="2892" operator="containsText" text="Not available">
      <formula>NOT(ISERROR(SEARCH("Not available",Z107)))</formula>
    </cfRule>
  </conditionalFormatting>
  <conditionalFormatting sqref="Z107">
    <cfRule type="containsText" dxfId="1484" priority="2891" operator="containsText" text="Not available">
      <formula>NOT(ISERROR(SEARCH("Not available",Z107)))</formula>
    </cfRule>
  </conditionalFormatting>
  <conditionalFormatting sqref="Z107">
    <cfRule type="containsText" dxfId="1483" priority="2888" operator="containsText" text="Not available">
      <formula>NOT(ISERROR(SEARCH("Not available",Z107)))</formula>
    </cfRule>
  </conditionalFormatting>
  <conditionalFormatting sqref="Z109">
    <cfRule type="containsText" dxfId="1482" priority="2890" operator="containsText" text="Not available">
      <formula>NOT(ISERROR(SEARCH("Not available",Z109)))</formula>
    </cfRule>
  </conditionalFormatting>
  <conditionalFormatting sqref="Z108">
    <cfRule type="containsText" dxfId="1481" priority="2889" operator="containsText" text="Not available">
      <formula>NOT(ISERROR(SEARCH("Not available",Z108)))</formula>
    </cfRule>
  </conditionalFormatting>
  <conditionalFormatting sqref="Z107">
    <cfRule type="containsText" dxfId="1480" priority="2887" operator="containsText" text="Not available">
      <formula>NOT(ISERROR(SEARCH("Not available",Z107)))</formula>
    </cfRule>
  </conditionalFormatting>
  <conditionalFormatting sqref="Z108">
    <cfRule type="containsText" dxfId="1479" priority="2886" operator="containsText" text="Not available">
      <formula>NOT(ISERROR(SEARCH("Not available",Z108)))</formula>
    </cfRule>
  </conditionalFormatting>
  <conditionalFormatting sqref="Z107">
    <cfRule type="containsText" dxfId="1478" priority="2885" operator="containsText" text="Not available">
      <formula>NOT(ISERROR(SEARCH("Not available",Z107)))</formula>
    </cfRule>
  </conditionalFormatting>
  <conditionalFormatting sqref="Z109">
    <cfRule type="containsText" dxfId="1477" priority="2881" operator="containsText" text="Not available">
      <formula>NOT(ISERROR(SEARCH("Not available",Z109)))</formula>
    </cfRule>
  </conditionalFormatting>
  <conditionalFormatting sqref="Z108">
    <cfRule type="containsText" dxfId="1476" priority="2883" operator="containsText" text="Not available">
      <formula>NOT(ISERROR(SEARCH("Not available",Z108)))</formula>
    </cfRule>
  </conditionalFormatting>
  <conditionalFormatting sqref="Z109">
    <cfRule type="containsText" dxfId="1475" priority="2884" operator="containsText" text="Not available">
      <formula>NOT(ISERROR(SEARCH("Not available",Z109)))</formula>
    </cfRule>
  </conditionalFormatting>
  <conditionalFormatting sqref="Z108">
    <cfRule type="containsText" dxfId="1474" priority="2882" operator="containsText" text="Not available">
      <formula>NOT(ISERROR(SEARCH("Not available",Z108)))</formula>
    </cfRule>
  </conditionalFormatting>
  <conditionalFormatting sqref="Z108">
    <cfRule type="containsText" dxfId="1473" priority="2880" operator="containsText" text="Not available">
      <formula>NOT(ISERROR(SEARCH("Not available",Z108)))</formula>
    </cfRule>
  </conditionalFormatting>
  <conditionalFormatting sqref="Z107">
    <cfRule type="containsText" dxfId="1472" priority="2879" operator="containsText" text="Not available">
      <formula>NOT(ISERROR(SEARCH("Not available",Z107)))</formula>
    </cfRule>
  </conditionalFormatting>
  <conditionalFormatting sqref="Z107">
    <cfRule type="containsText" dxfId="1471" priority="2878" operator="containsText" text="Not available">
      <formula>NOT(ISERROR(SEARCH("Not available",Z107)))</formula>
    </cfRule>
  </conditionalFormatting>
  <conditionalFormatting sqref="Z108">
    <cfRule type="containsText" dxfId="1470" priority="2875" operator="containsText" text="Not available">
      <formula>NOT(ISERROR(SEARCH("Not available",Z108)))</formula>
    </cfRule>
  </conditionalFormatting>
  <conditionalFormatting sqref="Z110">
    <cfRule type="containsText" dxfId="1469" priority="2877" operator="containsText" text="Not available">
      <formula>NOT(ISERROR(SEARCH("Not available",Z110)))</formula>
    </cfRule>
  </conditionalFormatting>
  <conditionalFormatting sqref="Z109">
    <cfRule type="containsText" dxfId="1468" priority="2876" operator="containsText" text="Not available">
      <formula>NOT(ISERROR(SEARCH("Not available",Z109)))</formula>
    </cfRule>
  </conditionalFormatting>
  <conditionalFormatting sqref="Z108">
    <cfRule type="containsText" dxfId="1467" priority="2874" operator="containsText" text="Not available">
      <formula>NOT(ISERROR(SEARCH("Not available",Z108)))</formula>
    </cfRule>
  </conditionalFormatting>
  <conditionalFormatting sqref="Z109">
    <cfRule type="containsText" dxfId="1466" priority="2873" operator="containsText" text="Not available">
      <formula>NOT(ISERROR(SEARCH("Not available",Z109)))</formula>
    </cfRule>
  </conditionalFormatting>
  <conditionalFormatting sqref="Z108">
    <cfRule type="containsText" dxfId="1465" priority="2872" operator="containsText" text="Not available">
      <formula>NOT(ISERROR(SEARCH("Not available",Z108)))</formula>
    </cfRule>
  </conditionalFormatting>
  <conditionalFormatting sqref="Z107">
    <cfRule type="containsText" dxfId="1464" priority="2871" operator="containsText" text="Not available">
      <formula>NOT(ISERROR(SEARCH("Not available",Z107)))</formula>
    </cfRule>
  </conditionalFormatting>
  <conditionalFormatting sqref="Z107">
    <cfRule type="containsText" dxfId="1463" priority="2870" operator="containsText" text="Not available">
      <formula>NOT(ISERROR(SEARCH("Not available",Z107)))</formula>
    </cfRule>
  </conditionalFormatting>
  <conditionalFormatting sqref="Z110">
    <cfRule type="containsText" dxfId="1462" priority="2866" operator="containsText" text="Not available">
      <formula>NOT(ISERROR(SEARCH("Not available",Z110)))</formula>
    </cfRule>
  </conditionalFormatting>
  <conditionalFormatting sqref="Z109">
    <cfRule type="containsText" dxfId="1461" priority="2868" operator="containsText" text="Not available">
      <formula>NOT(ISERROR(SEARCH("Not available",Z109)))</formula>
    </cfRule>
  </conditionalFormatting>
  <conditionalFormatting sqref="Z110">
    <cfRule type="containsText" dxfId="1460" priority="2869" operator="containsText" text="Not available">
      <formula>NOT(ISERROR(SEARCH("Not available",Z110)))</formula>
    </cfRule>
  </conditionalFormatting>
  <conditionalFormatting sqref="Z109">
    <cfRule type="containsText" dxfId="1459" priority="2867" operator="containsText" text="Not available">
      <formula>NOT(ISERROR(SEARCH("Not available",Z109)))</formula>
    </cfRule>
  </conditionalFormatting>
  <conditionalFormatting sqref="Z109">
    <cfRule type="containsText" dxfId="1458" priority="2865" operator="containsText" text="Not available">
      <formula>NOT(ISERROR(SEARCH("Not available",Z109)))</formula>
    </cfRule>
  </conditionalFormatting>
  <conditionalFormatting sqref="Z108">
    <cfRule type="containsText" dxfId="1457" priority="2864" operator="containsText" text="Not available">
      <formula>NOT(ISERROR(SEARCH("Not available",Z108)))</formula>
    </cfRule>
  </conditionalFormatting>
  <conditionalFormatting sqref="Z108">
    <cfRule type="containsText" dxfId="1456" priority="2863" operator="containsText" text="Not available">
      <formula>NOT(ISERROR(SEARCH("Not available",Z108)))</formula>
    </cfRule>
  </conditionalFormatting>
  <conditionalFormatting sqref="Z107">
    <cfRule type="containsText" dxfId="1455" priority="2860" operator="containsText" text="Not available">
      <formula>NOT(ISERROR(SEARCH("Not available",Z107)))</formula>
    </cfRule>
  </conditionalFormatting>
  <conditionalFormatting sqref="Z109">
    <cfRule type="containsText" dxfId="1454" priority="2862" operator="containsText" text="Not available">
      <formula>NOT(ISERROR(SEARCH("Not available",Z109)))</formula>
    </cfRule>
  </conditionalFormatting>
  <conditionalFormatting sqref="Z108">
    <cfRule type="containsText" dxfId="1453" priority="2861" operator="containsText" text="Not available">
      <formula>NOT(ISERROR(SEARCH("Not available",Z108)))</formula>
    </cfRule>
  </conditionalFormatting>
  <conditionalFormatting sqref="Z107">
    <cfRule type="containsText" dxfId="1452" priority="2859" operator="containsText" text="Not available">
      <formula>NOT(ISERROR(SEARCH("Not available",Z107)))</formula>
    </cfRule>
  </conditionalFormatting>
  <conditionalFormatting sqref="Z108">
    <cfRule type="containsText" dxfId="1451" priority="2858" operator="containsText" text="Not available">
      <formula>NOT(ISERROR(SEARCH("Not available",Z108)))</formula>
    </cfRule>
  </conditionalFormatting>
  <conditionalFormatting sqref="Z107">
    <cfRule type="containsText" dxfId="1450" priority="2857" operator="containsText" text="Not available">
      <formula>NOT(ISERROR(SEARCH("Not available",Z107)))</formula>
    </cfRule>
  </conditionalFormatting>
  <conditionalFormatting sqref="Z109">
    <cfRule type="containsText" dxfId="1449" priority="2853" operator="containsText" text="Not available">
      <formula>NOT(ISERROR(SEARCH("Not available",Z109)))</formula>
    </cfRule>
  </conditionalFormatting>
  <conditionalFormatting sqref="Z108">
    <cfRule type="containsText" dxfId="1448" priority="2855" operator="containsText" text="Not available">
      <formula>NOT(ISERROR(SEARCH("Not available",Z108)))</formula>
    </cfRule>
  </conditionalFormatting>
  <conditionalFormatting sqref="Z109">
    <cfRule type="containsText" dxfId="1447" priority="2856" operator="containsText" text="Not available">
      <formula>NOT(ISERROR(SEARCH("Not available",Z109)))</formula>
    </cfRule>
  </conditionalFormatting>
  <conditionalFormatting sqref="Z108">
    <cfRule type="containsText" dxfId="1446" priority="2854" operator="containsText" text="Not available">
      <formula>NOT(ISERROR(SEARCH("Not available",Z108)))</formula>
    </cfRule>
  </conditionalFormatting>
  <conditionalFormatting sqref="Z108">
    <cfRule type="containsText" dxfId="1445" priority="2852" operator="containsText" text="Not available">
      <formula>NOT(ISERROR(SEARCH("Not available",Z108)))</formula>
    </cfRule>
  </conditionalFormatting>
  <conditionalFormatting sqref="Z107">
    <cfRule type="containsText" dxfId="1444" priority="2851" operator="containsText" text="Not available">
      <formula>NOT(ISERROR(SEARCH("Not available",Z107)))</formula>
    </cfRule>
  </conditionalFormatting>
  <conditionalFormatting sqref="Z107">
    <cfRule type="containsText" dxfId="1443" priority="2850" operator="containsText" text="Not available">
      <formula>NOT(ISERROR(SEARCH("Not available",Z107)))</formula>
    </cfRule>
  </conditionalFormatting>
  <conditionalFormatting sqref="Z108">
    <cfRule type="containsText" dxfId="1442" priority="2847" operator="containsText" text="Not available">
      <formula>NOT(ISERROR(SEARCH("Not available",Z108)))</formula>
    </cfRule>
  </conditionalFormatting>
  <conditionalFormatting sqref="Z110">
    <cfRule type="containsText" dxfId="1441" priority="2849" operator="containsText" text="Not available">
      <formula>NOT(ISERROR(SEARCH("Not available",Z110)))</formula>
    </cfRule>
  </conditionalFormatting>
  <conditionalFormatting sqref="Z109">
    <cfRule type="containsText" dxfId="1440" priority="2848" operator="containsText" text="Not available">
      <formula>NOT(ISERROR(SEARCH("Not available",Z109)))</formula>
    </cfRule>
  </conditionalFormatting>
  <conditionalFormatting sqref="Z108">
    <cfRule type="containsText" dxfId="1439" priority="2846" operator="containsText" text="Not available">
      <formula>NOT(ISERROR(SEARCH("Not available",Z108)))</formula>
    </cfRule>
  </conditionalFormatting>
  <conditionalFormatting sqref="Z109">
    <cfRule type="containsText" dxfId="1438" priority="2845" operator="containsText" text="Not available">
      <formula>NOT(ISERROR(SEARCH("Not available",Z109)))</formula>
    </cfRule>
  </conditionalFormatting>
  <conditionalFormatting sqref="Z108">
    <cfRule type="containsText" dxfId="1437" priority="2844" operator="containsText" text="Not available">
      <formula>NOT(ISERROR(SEARCH("Not available",Z108)))</formula>
    </cfRule>
  </conditionalFormatting>
  <conditionalFormatting sqref="Z107">
    <cfRule type="containsText" dxfId="1436" priority="2843" operator="containsText" text="Not available">
      <formula>NOT(ISERROR(SEARCH("Not available",Z107)))</formula>
    </cfRule>
  </conditionalFormatting>
  <conditionalFormatting sqref="Z107">
    <cfRule type="containsText" dxfId="1435" priority="2842" operator="containsText" text="Not available">
      <formula>NOT(ISERROR(SEARCH("Not available",Z107)))</formula>
    </cfRule>
  </conditionalFormatting>
  <conditionalFormatting sqref="Z110">
    <cfRule type="containsText" dxfId="1434" priority="2838" operator="containsText" text="Not available">
      <formula>NOT(ISERROR(SEARCH("Not available",Z110)))</formula>
    </cfRule>
  </conditionalFormatting>
  <conditionalFormatting sqref="Z109">
    <cfRule type="containsText" dxfId="1433" priority="2840" operator="containsText" text="Not available">
      <formula>NOT(ISERROR(SEARCH("Not available",Z109)))</formula>
    </cfRule>
  </conditionalFormatting>
  <conditionalFormatting sqref="Z110">
    <cfRule type="containsText" dxfId="1432" priority="2841" operator="containsText" text="Not available">
      <formula>NOT(ISERROR(SEARCH("Not available",Z110)))</formula>
    </cfRule>
  </conditionalFormatting>
  <conditionalFormatting sqref="Z109">
    <cfRule type="containsText" dxfId="1431" priority="2839" operator="containsText" text="Not available">
      <formula>NOT(ISERROR(SEARCH("Not available",Z109)))</formula>
    </cfRule>
  </conditionalFormatting>
  <conditionalFormatting sqref="Z109">
    <cfRule type="containsText" dxfId="1430" priority="2837" operator="containsText" text="Not available">
      <formula>NOT(ISERROR(SEARCH("Not available",Z109)))</formula>
    </cfRule>
  </conditionalFormatting>
  <conditionalFormatting sqref="Z108">
    <cfRule type="containsText" dxfId="1429" priority="2836" operator="containsText" text="Not available">
      <formula>NOT(ISERROR(SEARCH("Not available",Z108)))</formula>
    </cfRule>
  </conditionalFormatting>
  <conditionalFormatting sqref="Z108">
    <cfRule type="containsText" dxfId="1428" priority="2835" operator="containsText" text="Not available">
      <formula>NOT(ISERROR(SEARCH("Not available",Z108)))</formula>
    </cfRule>
  </conditionalFormatting>
  <conditionalFormatting sqref="Z108">
    <cfRule type="containsText" dxfId="1427" priority="2832" operator="containsText" text="Not available">
      <formula>NOT(ISERROR(SEARCH("Not available",Z108)))</formula>
    </cfRule>
  </conditionalFormatting>
  <conditionalFormatting sqref="Z110">
    <cfRule type="containsText" dxfId="1426" priority="2834" operator="containsText" text="Not available">
      <formula>NOT(ISERROR(SEARCH("Not available",Z110)))</formula>
    </cfRule>
  </conditionalFormatting>
  <conditionalFormatting sqref="Z109">
    <cfRule type="containsText" dxfId="1425" priority="2833" operator="containsText" text="Not available">
      <formula>NOT(ISERROR(SEARCH("Not available",Z109)))</formula>
    </cfRule>
  </conditionalFormatting>
  <conditionalFormatting sqref="Z108">
    <cfRule type="containsText" dxfId="1424" priority="2831" operator="containsText" text="Not available">
      <formula>NOT(ISERROR(SEARCH("Not available",Z108)))</formula>
    </cfRule>
  </conditionalFormatting>
  <conditionalFormatting sqref="Z109">
    <cfRule type="containsText" dxfId="1423" priority="2830" operator="containsText" text="Not available">
      <formula>NOT(ISERROR(SEARCH("Not available",Z109)))</formula>
    </cfRule>
  </conditionalFormatting>
  <conditionalFormatting sqref="Z108">
    <cfRule type="containsText" dxfId="1422" priority="2829" operator="containsText" text="Not available">
      <formula>NOT(ISERROR(SEARCH("Not available",Z108)))</formula>
    </cfRule>
  </conditionalFormatting>
  <conditionalFormatting sqref="Z107">
    <cfRule type="containsText" dxfId="1421" priority="2828" operator="containsText" text="Not available">
      <formula>NOT(ISERROR(SEARCH("Not available",Z107)))</formula>
    </cfRule>
  </conditionalFormatting>
  <conditionalFormatting sqref="Z107">
    <cfRule type="containsText" dxfId="1420" priority="2827" operator="containsText" text="Not available">
      <formula>NOT(ISERROR(SEARCH("Not available",Z107)))</formula>
    </cfRule>
  </conditionalFormatting>
  <conditionalFormatting sqref="Z110">
    <cfRule type="containsText" dxfId="1419" priority="2823" operator="containsText" text="Not available">
      <formula>NOT(ISERROR(SEARCH("Not available",Z110)))</formula>
    </cfRule>
  </conditionalFormatting>
  <conditionalFormatting sqref="Z109">
    <cfRule type="containsText" dxfId="1418" priority="2825" operator="containsText" text="Not available">
      <formula>NOT(ISERROR(SEARCH("Not available",Z109)))</formula>
    </cfRule>
  </conditionalFormatting>
  <conditionalFormatting sqref="Z110">
    <cfRule type="containsText" dxfId="1417" priority="2826" operator="containsText" text="Not available">
      <formula>NOT(ISERROR(SEARCH("Not available",Z110)))</formula>
    </cfRule>
  </conditionalFormatting>
  <conditionalFormatting sqref="Z109">
    <cfRule type="containsText" dxfId="1416" priority="2824" operator="containsText" text="Not available">
      <formula>NOT(ISERROR(SEARCH("Not available",Z109)))</formula>
    </cfRule>
  </conditionalFormatting>
  <conditionalFormatting sqref="Z109">
    <cfRule type="containsText" dxfId="1415" priority="2822" operator="containsText" text="Not available">
      <formula>NOT(ISERROR(SEARCH("Not available",Z109)))</formula>
    </cfRule>
  </conditionalFormatting>
  <conditionalFormatting sqref="Z108">
    <cfRule type="containsText" dxfId="1414" priority="2821" operator="containsText" text="Not available">
      <formula>NOT(ISERROR(SEARCH("Not available",Z108)))</formula>
    </cfRule>
  </conditionalFormatting>
  <conditionalFormatting sqref="Z108">
    <cfRule type="containsText" dxfId="1413" priority="2820" operator="containsText" text="Not available">
      <formula>NOT(ISERROR(SEARCH("Not available",Z108)))</formula>
    </cfRule>
  </conditionalFormatting>
  <conditionalFormatting sqref="Z109">
    <cfRule type="containsText" dxfId="1412" priority="2817" operator="containsText" text="Not available">
      <formula>NOT(ISERROR(SEARCH("Not available",Z109)))</formula>
    </cfRule>
  </conditionalFormatting>
  <conditionalFormatting sqref="Z111">
    <cfRule type="containsText" dxfId="1411" priority="2819" operator="containsText" text="Not available">
      <formula>NOT(ISERROR(SEARCH("Not available",Z111)))</formula>
    </cfRule>
  </conditionalFormatting>
  <conditionalFormatting sqref="Z110">
    <cfRule type="containsText" dxfId="1410" priority="2818" operator="containsText" text="Not available">
      <formula>NOT(ISERROR(SEARCH("Not available",Z110)))</formula>
    </cfRule>
  </conditionalFormatting>
  <conditionalFormatting sqref="Z109">
    <cfRule type="containsText" dxfId="1409" priority="2816" operator="containsText" text="Not available">
      <formula>NOT(ISERROR(SEARCH("Not available",Z109)))</formula>
    </cfRule>
  </conditionalFormatting>
  <conditionalFormatting sqref="Z110">
    <cfRule type="containsText" dxfId="1408" priority="2815" operator="containsText" text="Not available">
      <formula>NOT(ISERROR(SEARCH("Not available",Z110)))</formula>
    </cfRule>
  </conditionalFormatting>
  <conditionalFormatting sqref="Z109">
    <cfRule type="containsText" dxfId="1407" priority="2814" operator="containsText" text="Not available">
      <formula>NOT(ISERROR(SEARCH("Not available",Z109)))</formula>
    </cfRule>
  </conditionalFormatting>
  <conditionalFormatting sqref="Z108">
    <cfRule type="containsText" dxfId="1406" priority="2813" operator="containsText" text="Not available">
      <formula>NOT(ISERROR(SEARCH("Not available",Z108)))</formula>
    </cfRule>
  </conditionalFormatting>
  <conditionalFormatting sqref="Z108">
    <cfRule type="containsText" dxfId="1405" priority="2812" operator="containsText" text="Not available">
      <formula>NOT(ISERROR(SEARCH("Not available",Z108)))</formula>
    </cfRule>
  </conditionalFormatting>
  <conditionalFormatting sqref="Z107">
    <cfRule type="containsText" dxfId="1404" priority="2807" operator="containsText" text="Not available">
      <formula>NOT(ISERROR(SEARCH("Not available",Z107)))</formula>
    </cfRule>
  </conditionalFormatting>
  <conditionalFormatting sqref="Z111">
    <cfRule type="containsText" dxfId="1403" priority="2806" operator="containsText" text="Not available">
      <formula>NOT(ISERROR(SEARCH("Not available",Z111)))</formula>
    </cfRule>
  </conditionalFormatting>
  <conditionalFormatting sqref="Z110">
    <cfRule type="containsText" dxfId="1402" priority="2809" operator="containsText" text="Not available">
      <formula>NOT(ISERROR(SEARCH("Not available",Z110)))</formula>
    </cfRule>
  </conditionalFormatting>
  <conditionalFormatting sqref="Z107">
    <cfRule type="containsText" dxfId="1401" priority="2811" operator="containsText" text="Not available">
      <formula>NOT(ISERROR(SEARCH("Not available",Z107)))</formula>
    </cfRule>
  </conditionalFormatting>
  <conditionalFormatting sqref="Z111">
    <cfRule type="containsText" dxfId="1400" priority="2810" operator="containsText" text="Not available">
      <formula>NOT(ISERROR(SEARCH("Not available",Z111)))</formula>
    </cfRule>
  </conditionalFormatting>
  <conditionalFormatting sqref="Z110">
    <cfRule type="containsText" dxfId="1399" priority="2808" operator="containsText" text="Not available">
      <formula>NOT(ISERROR(SEARCH("Not available",Z110)))</formula>
    </cfRule>
  </conditionalFormatting>
  <conditionalFormatting sqref="Z110">
    <cfRule type="containsText" dxfId="1398" priority="2805" operator="containsText" text="Not available">
      <formula>NOT(ISERROR(SEARCH("Not available",Z110)))</formula>
    </cfRule>
  </conditionalFormatting>
  <conditionalFormatting sqref="Z109">
    <cfRule type="containsText" dxfId="1397" priority="2804" operator="containsText" text="Not available">
      <formula>NOT(ISERROR(SEARCH("Not available",Z109)))</formula>
    </cfRule>
  </conditionalFormatting>
  <conditionalFormatting sqref="Z109">
    <cfRule type="containsText" dxfId="1396" priority="2803" operator="containsText" text="Not available">
      <formula>NOT(ISERROR(SEARCH("Not available",Z109)))</formula>
    </cfRule>
  </conditionalFormatting>
  <conditionalFormatting sqref="Z106:AU106">
    <cfRule type="expression" dxfId="1395" priority="2801">
      <formula>$I106=$M$3</formula>
    </cfRule>
    <cfRule type="expression" dxfId="1394" priority="2802">
      <formula>$I106=$M$2</formula>
    </cfRule>
  </conditionalFormatting>
  <conditionalFormatting sqref="AW146:AW148 AW40:AW41 AW43:AW57 AW61:AW66">
    <cfRule type="containsText" dxfId="1393" priority="1407" operator="containsText" text="Not available">
      <formula>NOT(ISERROR(SEARCH("Not available",AW40)))</formula>
    </cfRule>
  </conditionalFormatting>
  <conditionalFormatting sqref="AW10:AW11 AW141 AW71:AW86 AW13:AW28 AW32 AW90 AW92:AW98 AW100:AW102 AW104:AW105 AW107:AW111">
    <cfRule type="containsText" dxfId="1392" priority="1410" operator="containsText" text="Not available">
      <formula>NOT(ISERROR(SEARCH("Not available",AW10)))</formula>
    </cfRule>
  </conditionalFormatting>
  <conditionalFormatting sqref="AW149">
    <cfRule type="containsText" dxfId="1391" priority="1404" operator="containsText" text="Not available">
      <formula>NOT(ISERROR(SEARCH("Not available",AW149)))</formula>
    </cfRule>
  </conditionalFormatting>
  <conditionalFormatting sqref="AW104">
    <cfRule type="containsText" dxfId="1390" priority="1380" operator="containsText" text="Not available">
      <formula>NOT(ISERROR(SEARCH("Not available",AW104)))</formula>
    </cfRule>
  </conditionalFormatting>
  <conditionalFormatting sqref="AW90 AW92:AW95">
    <cfRule type="containsText" dxfId="1389" priority="1378" operator="containsText" text="Not available">
      <formula>NOT(ISERROR(SEARCH("Not available",AW90)))</formula>
    </cfRule>
  </conditionalFormatting>
  <conditionalFormatting sqref="AW43:AW45">
    <cfRule type="containsText" dxfId="1388" priority="1409" operator="containsText" text="Not available">
      <formula>NOT(ISERROR(SEARCH("Not available",AW43)))</formula>
    </cfRule>
  </conditionalFormatting>
  <conditionalFormatting sqref="AW44">
    <cfRule type="containsText" dxfId="1387" priority="1408" operator="containsText" text="Not available">
      <formula>NOT(ISERROR(SEARCH("Not available",AW44)))</formula>
    </cfRule>
  </conditionalFormatting>
  <conditionalFormatting sqref="AW146:AW148">
    <cfRule type="containsText" dxfId="1386" priority="1406" operator="containsText" text="Not available">
      <formula>NOT(ISERROR(SEARCH("Not available",AW146)))</formula>
    </cfRule>
  </conditionalFormatting>
  <conditionalFormatting sqref="AW40:AW41 AW43:AW44">
    <cfRule type="containsText" dxfId="1385" priority="1405" operator="containsText" text="Not available">
      <formula>NOT(ISERROR(SEARCH("Not available",AW40)))</formula>
    </cfRule>
  </conditionalFormatting>
  <conditionalFormatting sqref="AW43">
    <cfRule type="containsText" dxfId="1384" priority="1403" operator="containsText" text="Not available">
      <formula>NOT(ISERROR(SEARCH("Not available",AW43)))</formula>
    </cfRule>
  </conditionalFormatting>
  <conditionalFormatting sqref="AW71:AW86 AW90 AW92:AW98">
    <cfRule type="containsText" dxfId="1383" priority="1402" operator="containsText" text="Not available">
      <formula>NOT(ISERROR(SEARCH("Not available",AW71)))</formula>
    </cfRule>
  </conditionalFormatting>
  <conditionalFormatting sqref="AW92:AW96">
    <cfRule type="containsText" dxfId="1382" priority="1401" operator="containsText" text="Not available">
      <formula>NOT(ISERROR(SEARCH("Not available",AW92)))</formula>
    </cfRule>
  </conditionalFormatting>
  <conditionalFormatting sqref="AW101">
    <cfRule type="containsText" dxfId="1381" priority="1400" operator="containsText" text="Not available">
      <formula>NOT(ISERROR(SEARCH("Not available",AW101)))</formula>
    </cfRule>
  </conditionalFormatting>
  <conditionalFormatting sqref="AW90 AW92:AW98 AW100:AW102 AW104:AW105 AW107:AW111">
    <cfRule type="containsText" dxfId="1380" priority="1399" operator="containsText" text="Not available">
      <formula>NOT(ISERROR(SEARCH("Not available",AW90)))</formula>
    </cfRule>
  </conditionalFormatting>
  <conditionalFormatting sqref="AW61:AW66">
    <cfRule type="containsText" dxfId="1379" priority="1394" operator="containsText" text="Not available">
      <formula>NOT(ISERROR(SEARCH("Not available",AW61)))</formula>
    </cfRule>
  </conditionalFormatting>
  <conditionalFormatting sqref="AW45">
    <cfRule type="containsText" dxfId="1378" priority="1398" operator="containsText" text="Not available">
      <formula>NOT(ISERROR(SEARCH("Not available",AW45)))</formula>
    </cfRule>
  </conditionalFormatting>
  <conditionalFormatting sqref="AW43">
    <cfRule type="containsText" dxfId="1377" priority="1397" operator="containsText" text="Not available">
      <formula>NOT(ISERROR(SEARCH("Not available",AW43)))</formula>
    </cfRule>
  </conditionalFormatting>
  <conditionalFormatting sqref="AW61:AW66">
    <cfRule type="containsText" dxfId="1376" priority="1396" operator="containsText" text="Not available">
      <formula>NOT(ISERROR(SEARCH("Not available",AW61)))</formula>
    </cfRule>
  </conditionalFormatting>
  <conditionalFormatting sqref="AW62:AW66">
    <cfRule type="containsText" dxfId="1375" priority="1395" operator="containsText" text="Not available">
      <formula>NOT(ISERROR(SEARCH("Not available",AW62)))</formula>
    </cfRule>
  </conditionalFormatting>
  <conditionalFormatting sqref="AW61">
    <cfRule type="containsText" dxfId="1374" priority="1393" operator="containsText" text="Not available">
      <formula>NOT(ISERROR(SEARCH("Not available",AW61)))</formula>
    </cfRule>
  </conditionalFormatting>
  <conditionalFormatting sqref="AW97:AW98 AW100:AW102 AW104:AW105">
    <cfRule type="containsText" dxfId="1373" priority="1392" operator="containsText" text="Not available">
      <formula>NOT(ISERROR(SEARCH("Not available",AW97)))</formula>
    </cfRule>
  </conditionalFormatting>
  <conditionalFormatting sqref="AW40:AW41 AW43:AW44">
    <cfRule type="containsText" dxfId="1372" priority="1389" operator="containsText" text="Not available">
      <formula>NOT(ISERROR(SEARCH("Not available",AW40)))</formula>
    </cfRule>
  </conditionalFormatting>
  <conditionalFormatting sqref="AW40:AW41 AW43:AW44">
    <cfRule type="containsText" dxfId="1371" priority="1391" operator="containsText" text="Not available">
      <formula>NOT(ISERROR(SEARCH("Not available",AW40)))</formula>
    </cfRule>
  </conditionalFormatting>
  <conditionalFormatting sqref="AW41">
    <cfRule type="containsText" dxfId="1370" priority="1390" operator="containsText" text="Not available">
      <formula>NOT(ISERROR(SEARCH("Not available",AW41)))</formula>
    </cfRule>
  </conditionalFormatting>
  <conditionalFormatting sqref="AW71:AW73">
    <cfRule type="containsText" dxfId="1369" priority="1373" operator="containsText" text="Not available">
      <formula>NOT(ISERROR(SEARCH("Not available",AW71)))</formula>
    </cfRule>
  </conditionalFormatting>
  <conditionalFormatting sqref="AW40">
    <cfRule type="containsText" dxfId="1368" priority="1388" operator="containsText" text="Not available">
      <formula>NOT(ISERROR(SEARCH("Not available",AW40)))</formula>
    </cfRule>
  </conditionalFormatting>
  <conditionalFormatting sqref="AW79:AW86 AW90 AW92:AW93">
    <cfRule type="containsText" dxfId="1367" priority="1387" operator="containsText" text="Not available">
      <formula>NOT(ISERROR(SEARCH("Not available",AW79)))</formula>
    </cfRule>
  </conditionalFormatting>
  <conditionalFormatting sqref="AW98">
    <cfRule type="containsText" dxfId="1366" priority="1386" operator="containsText" text="Not available">
      <formula>NOT(ISERROR(SEARCH("Not available",AW98)))</formula>
    </cfRule>
  </conditionalFormatting>
  <conditionalFormatting sqref="AW40">
    <cfRule type="containsText" dxfId="1365" priority="1385" operator="containsText" text="Not available">
      <formula>NOT(ISERROR(SEARCH("Not available",AW40)))</formula>
    </cfRule>
  </conditionalFormatting>
  <conditionalFormatting sqref="AW43:AW44">
    <cfRule type="containsText" dxfId="1364" priority="1384" operator="containsText" text="Not available">
      <formula>NOT(ISERROR(SEARCH("Not available",AW43)))</formula>
    </cfRule>
  </conditionalFormatting>
  <conditionalFormatting sqref="AW46">
    <cfRule type="containsText" dxfId="1363" priority="1383" operator="containsText" text="Not available">
      <formula>NOT(ISERROR(SEARCH("Not available",AW46)))</formula>
    </cfRule>
  </conditionalFormatting>
  <conditionalFormatting sqref="AW94:AW98">
    <cfRule type="containsText" dxfId="1362" priority="1382" operator="containsText" text="Not available">
      <formula>NOT(ISERROR(SEARCH("Not available",AW94)))</formula>
    </cfRule>
  </conditionalFormatting>
  <conditionalFormatting sqref="AW105">
    <cfRule type="containsText" dxfId="1361" priority="1381" operator="containsText" text="Not available">
      <formula>NOT(ISERROR(SEARCH("Not available",AW105)))</formula>
    </cfRule>
  </conditionalFormatting>
  <conditionalFormatting sqref="AW94">
    <cfRule type="containsText" dxfId="1360" priority="1379" operator="containsText" text="Not available">
      <formula>NOT(ISERROR(SEARCH("Not available",AW94)))</formula>
    </cfRule>
  </conditionalFormatting>
  <conditionalFormatting sqref="AW46">
    <cfRule type="containsText" dxfId="1359" priority="1377" operator="containsText" text="Not available">
      <formula>NOT(ISERROR(SEARCH("Not available",AW46)))</formula>
    </cfRule>
  </conditionalFormatting>
  <conditionalFormatting sqref="AW94:AW98">
    <cfRule type="containsText" dxfId="1358" priority="1376" operator="containsText" text="Not available">
      <formula>NOT(ISERROR(SEARCH("Not available",AW94)))</formula>
    </cfRule>
  </conditionalFormatting>
  <conditionalFormatting sqref="AW104">
    <cfRule type="containsText" dxfId="1357" priority="1375" operator="containsText" text="Not available">
      <formula>NOT(ISERROR(SEARCH("Not available",AW104)))</formula>
    </cfRule>
  </conditionalFormatting>
  <conditionalFormatting sqref="AW71:AW73">
    <cfRule type="containsText" dxfId="1356" priority="1371" operator="containsText" text="Not available">
      <formula>NOT(ISERROR(SEARCH("Not available",AW71)))</formula>
    </cfRule>
  </conditionalFormatting>
  <conditionalFormatting sqref="AW46">
    <cfRule type="containsText" dxfId="1355" priority="1374" operator="containsText" text="Not available">
      <formula>NOT(ISERROR(SEARCH("Not available",AW46)))</formula>
    </cfRule>
  </conditionalFormatting>
  <conditionalFormatting sqref="AW71">
    <cfRule type="containsText" dxfId="1354" priority="1372" operator="containsText" text="Not available">
      <formula>NOT(ISERROR(SEARCH("Not available",AW71)))</formula>
    </cfRule>
  </conditionalFormatting>
  <conditionalFormatting sqref="AW61:AW66">
    <cfRule type="containsText" dxfId="1353" priority="1370" operator="containsText" text="Not available">
      <formula>NOT(ISERROR(SEARCH("Not available",AW61)))</formula>
    </cfRule>
  </conditionalFormatting>
  <conditionalFormatting sqref="AW97">
    <cfRule type="containsText" dxfId="1352" priority="1361" operator="containsText" text="Not available">
      <formula>NOT(ISERROR(SEARCH("Not available",AW97)))</formula>
    </cfRule>
  </conditionalFormatting>
  <conditionalFormatting sqref="AW100:AW102 AW104:AW105 AW107:AW109">
    <cfRule type="containsText" dxfId="1351" priority="1369" operator="containsText" text="Not available">
      <formula>NOT(ISERROR(SEARCH("Not available",AW100)))</formula>
    </cfRule>
  </conditionalFormatting>
  <conditionalFormatting sqref="AW92:AW96">
    <cfRule type="containsText" dxfId="1350" priority="1368" operator="containsText" text="Not available">
      <formula>NOT(ISERROR(SEARCH("Not available",AW92)))</formula>
    </cfRule>
  </conditionalFormatting>
  <conditionalFormatting sqref="AW101">
    <cfRule type="containsText" dxfId="1349" priority="1367" operator="containsText" text="Not available">
      <formula>NOT(ISERROR(SEARCH("Not available",AW101)))</formula>
    </cfRule>
  </conditionalFormatting>
  <conditionalFormatting sqref="AW61:AW66">
    <cfRule type="containsText" dxfId="1348" priority="1364" operator="containsText" text="Not available">
      <formula>NOT(ISERROR(SEARCH("Not available",AW61)))</formula>
    </cfRule>
  </conditionalFormatting>
  <conditionalFormatting sqref="AW61:AW66">
    <cfRule type="containsText" dxfId="1347" priority="1366" operator="containsText" text="Not available">
      <formula>NOT(ISERROR(SEARCH("Not available",AW61)))</formula>
    </cfRule>
  </conditionalFormatting>
  <conditionalFormatting sqref="AW62:AW66">
    <cfRule type="containsText" dxfId="1346" priority="1365" operator="containsText" text="Not available">
      <formula>NOT(ISERROR(SEARCH("Not available",AW62)))</formula>
    </cfRule>
  </conditionalFormatting>
  <conditionalFormatting sqref="AW61">
    <cfRule type="containsText" dxfId="1345" priority="1363" operator="containsText" text="Not available">
      <formula>NOT(ISERROR(SEARCH("Not available",AW61)))</formula>
    </cfRule>
  </conditionalFormatting>
  <conditionalFormatting sqref="AW97:AW98 AW100:AW102 AW104:AW105">
    <cfRule type="containsText" dxfId="1344" priority="1362" operator="containsText" text="Not available">
      <formula>NOT(ISERROR(SEARCH("Not available",AW97)))</formula>
    </cfRule>
  </conditionalFormatting>
  <conditionalFormatting sqref="AW93:AW98">
    <cfRule type="containsText" dxfId="1343" priority="1360" operator="containsText" text="Not available">
      <formula>NOT(ISERROR(SEARCH("Not available",AW93)))</formula>
    </cfRule>
  </conditionalFormatting>
  <conditionalFormatting sqref="AW40">
    <cfRule type="containsText" dxfId="1342" priority="1359" operator="containsText" text="Not available">
      <formula>NOT(ISERROR(SEARCH("Not available",AW40)))</formula>
    </cfRule>
  </conditionalFormatting>
  <conditionalFormatting sqref="AW41">
    <cfRule type="containsText" dxfId="1341" priority="1358" operator="containsText" text="Not available">
      <formula>NOT(ISERROR(SEARCH("Not available",AW41)))</formula>
    </cfRule>
  </conditionalFormatting>
  <conditionalFormatting sqref="AW43">
    <cfRule type="containsText" dxfId="1340" priority="1357" operator="containsText" text="Not available">
      <formula>NOT(ISERROR(SEARCH("Not available",AW43)))</formula>
    </cfRule>
  </conditionalFormatting>
  <conditionalFormatting sqref="AW41">
    <cfRule type="containsText" dxfId="1339" priority="1356" operator="containsText" text="Not available">
      <formula>NOT(ISERROR(SEARCH("Not available",AW41)))</formula>
    </cfRule>
  </conditionalFormatting>
  <conditionalFormatting sqref="AW43">
    <cfRule type="containsText" dxfId="1338" priority="1355" operator="containsText" text="Not available">
      <formula>NOT(ISERROR(SEARCH("Not available",AW43)))</formula>
    </cfRule>
  </conditionalFormatting>
  <conditionalFormatting sqref="AW43">
    <cfRule type="containsText" dxfId="1337" priority="1354" operator="containsText" text="Not available">
      <formula>NOT(ISERROR(SEARCH("Not available",AW43)))</formula>
    </cfRule>
  </conditionalFormatting>
  <conditionalFormatting sqref="AW34">
    <cfRule type="containsText" dxfId="1336" priority="1353" operator="containsText" text="Not available">
      <formula>NOT(ISERROR(SEARCH("Not available",AW34)))</formula>
    </cfRule>
  </conditionalFormatting>
  <conditionalFormatting sqref="AW34">
    <cfRule type="containsText" dxfId="1335" priority="1352" operator="containsText" text="Not available">
      <formula>NOT(ISERROR(SEARCH("Not available",AW34)))</formula>
    </cfRule>
  </conditionalFormatting>
  <conditionalFormatting sqref="AW34">
    <cfRule type="containsText" dxfId="1334" priority="1351" operator="containsText" text="Not available">
      <formula>NOT(ISERROR(SEARCH("Not available",AW34)))</formula>
    </cfRule>
  </conditionalFormatting>
  <conditionalFormatting sqref="AW41">
    <cfRule type="containsText" dxfId="1333" priority="1350" operator="containsText" text="Not available">
      <formula>NOT(ISERROR(SEARCH("Not available",AW41)))</formula>
    </cfRule>
  </conditionalFormatting>
  <conditionalFormatting sqref="AW41">
    <cfRule type="containsText" dxfId="1332" priority="1349" operator="containsText" text="Not available">
      <formula>NOT(ISERROR(SEARCH("Not available",AW41)))</formula>
    </cfRule>
  </conditionalFormatting>
  <conditionalFormatting sqref="AW41">
    <cfRule type="containsText" dxfId="1331" priority="1348" operator="containsText" text="Not available">
      <formula>NOT(ISERROR(SEARCH("Not available",AW41)))</formula>
    </cfRule>
  </conditionalFormatting>
  <conditionalFormatting sqref="AW41">
    <cfRule type="containsText" dxfId="1330" priority="1347" operator="containsText" text="Not available">
      <formula>NOT(ISERROR(SEARCH("Not available",AW41)))</formula>
    </cfRule>
  </conditionalFormatting>
  <conditionalFormatting sqref="AW100">
    <cfRule type="containsText" dxfId="1329" priority="1346" operator="containsText" text="Not available">
      <formula>NOT(ISERROR(SEARCH("Not available",AW100)))</formula>
    </cfRule>
  </conditionalFormatting>
  <conditionalFormatting sqref="AW61">
    <cfRule type="containsText" dxfId="1328" priority="1345" operator="containsText" text="Not available">
      <formula>NOT(ISERROR(SEARCH("Not available",AW61)))</formula>
    </cfRule>
  </conditionalFormatting>
  <conditionalFormatting sqref="AW97">
    <cfRule type="containsText" dxfId="1327" priority="1344" operator="containsText" text="Not available">
      <formula>NOT(ISERROR(SEARCH("Not available",AW97)))</formula>
    </cfRule>
  </conditionalFormatting>
  <conditionalFormatting sqref="AW46">
    <cfRule type="containsText" dxfId="1326" priority="1343" operator="containsText" text="Not available">
      <formula>NOT(ISERROR(SEARCH("Not available",AW46)))</formula>
    </cfRule>
  </conditionalFormatting>
  <conditionalFormatting sqref="AW45">
    <cfRule type="containsText" dxfId="1325" priority="1342" operator="containsText" text="Not available">
      <formula>NOT(ISERROR(SEARCH("Not available",AW45)))</formula>
    </cfRule>
  </conditionalFormatting>
  <conditionalFormatting sqref="AW105">
    <cfRule type="containsText" dxfId="1324" priority="1341" operator="containsText" text="Not available">
      <formula>NOT(ISERROR(SEARCH("Not available",AW105)))</formula>
    </cfRule>
  </conditionalFormatting>
  <conditionalFormatting sqref="AW104">
    <cfRule type="containsText" dxfId="1323" priority="1340" operator="containsText" text="Not available">
      <formula>NOT(ISERROR(SEARCH("Not available",AW104)))</formula>
    </cfRule>
  </conditionalFormatting>
  <conditionalFormatting sqref="AW93">
    <cfRule type="containsText" dxfId="1322" priority="1339" operator="containsText" text="Not available">
      <formula>NOT(ISERROR(SEARCH("Not available",AW93)))</formula>
    </cfRule>
  </conditionalFormatting>
  <conditionalFormatting sqref="AW46">
    <cfRule type="containsText" dxfId="1321" priority="1338" operator="containsText" text="Not available">
      <formula>NOT(ISERROR(SEARCH("Not available",AW46)))</formula>
    </cfRule>
  </conditionalFormatting>
  <conditionalFormatting sqref="AW45">
    <cfRule type="containsText" dxfId="1320" priority="1337" operator="containsText" text="Not available">
      <formula>NOT(ISERROR(SEARCH("Not available",AW45)))</formula>
    </cfRule>
  </conditionalFormatting>
  <conditionalFormatting sqref="AW45">
    <cfRule type="containsText" dxfId="1319" priority="1336" operator="containsText" text="Not available">
      <formula>NOT(ISERROR(SEARCH("Not available",AW45)))</formula>
    </cfRule>
  </conditionalFormatting>
  <conditionalFormatting sqref="AW100">
    <cfRule type="containsText" dxfId="1318" priority="1335" operator="containsText" text="Not available">
      <formula>NOT(ISERROR(SEARCH("Not available",AW100)))</formula>
    </cfRule>
  </conditionalFormatting>
  <conditionalFormatting sqref="AW61">
    <cfRule type="containsText" dxfId="1317" priority="1334" operator="containsText" text="Not available">
      <formula>NOT(ISERROR(SEARCH("Not available",AW61)))</formula>
    </cfRule>
  </conditionalFormatting>
  <conditionalFormatting sqref="AW96">
    <cfRule type="containsText" dxfId="1316" priority="1333" operator="containsText" text="Not available">
      <formula>NOT(ISERROR(SEARCH("Not available",AW96)))</formula>
    </cfRule>
  </conditionalFormatting>
  <conditionalFormatting sqref="AW44">
    <cfRule type="containsText" dxfId="1315" priority="1312" operator="containsText" text="Not available">
      <formula>NOT(ISERROR(SEARCH("Not available",AW44)))</formula>
    </cfRule>
  </conditionalFormatting>
  <conditionalFormatting sqref="AW43">
    <cfRule type="containsText" dxfId="1314" priority="1332" operator="containsText" text="Not available">
      <formula>NOT(ISERROR(SEARCH("Not available",AW43)))</formula>
    </cfRule>
  </conditionalFormatting>
  <conditionalFormatting sqref="AW40">
    <cfRule type="containsText" dxfId="1313" priority="1331" operator="containsText" text="Not available">
      <formula>NOT(ISERROR(SEARCH("Not available",AW40)))</formula>
    </cfRule>
  </conditionalFormatting>
  <conditionalFormatting sqref="AW44">
    <cfRule type="containsText" dxfId="1312" priority="1330" operator="containsText" text="Not available">
      <formula>NOT(ISERROR(SEARCH("Not available",AW44)))</formula>
    </cfRule>
  </conditionalFormatting>
  <conditionalFormatting sqref="AW44">
    <cfRule type="containsText" dxfId="1311" priority="1329" operator="containsText" text="Not available">
      <formula>NOT(ISERROR(SEARCH("Not available",AW44)))</formula>
    </cfRule>
  </conditionalFormatting>
  <conditionalFormatting sqref="AW44">
    <cfRule type="containsText" dxfId="1310" priority="1328" operator="containsText" text="Not available">
      <formula>NOT(ISERROR(SEARCH("Not available",AW44)))</formula>
    </cfRule>
  </conditionalFormatting>
  <conditionalFormatting sqref="AW40">
    <cfRule type="containsText" dxfId="1309" priority="1327" operator="containsText" text="Not available">
      <formula>NOT(ISERROR(SEARCH("Not available",AW40)))</formula>
    </cfRule>
  </conditionalFormatting>
  <conditionalFormatting sqref="AW44">
    <cfRule type="containsText" dxfId="1308" priority="1326" operator="containsText" text="Not available">
      <formula>NOT(ISERROR(SEARCH("Not available",AW44)))</formula>
    </cfRule>
  </conditionalFormatting>
  <conditionalFormatting sqref="AW43">
    <cfRule type="containsText" dxfId="1307" priority="1325" operator="containsText" text="Not available">
      <formula>NOT(ISERROR(SEARCH("Not available",AW43)))</formula>
    </cfRule>
  </conditionalFormatting>
  <conditionalFormatting sqref="AW43">
    <cfRule type="containsText" dxfId="1306" priority="1324" operator="containsText" text="Not available">
      <formula>NOT(ISERROR(SEARCH("Not available",AW43)))</formula>
    </cfRule>
  </conditionalFormatting>
  <conditionalFormatting sqref="AW41">
    <cfRule type="containsText" dxfId="1305" priority="1319" operator="containsText" text="Not available">
      <formula>NOT(ISERROR(SEARCH("Not available",AW41)))</formula>
    </cfRule>
  </conditionalFormatting>
  <conditionalFormatting sqref="AW41">
    <cfRule type="containsText" dxfId="1304" priority="1318" operator="containsText" text="Not available">
      <formula>NOT(ISERROR(SEARCH("Not available",AW41)))</formula>
    </cfRule>
  </conditionalFormatting>
  <conditionalFormatting sqref="AW41">
    <cfRule type="containsText" dxfId="1303" priority="1317" operator="containsText" text="Not available">
      <formula>NOT(ISERROR(SEARCH("Not available",AW41)))</formula>
    </cfRule>
  </conditionalFormatting>
  <conditionalFormatting sqref="AW41">
    <cfRule type="containsText" dxfId="1302" priority="1323" operator="containsText" text="Not available">
      <formula>NOT(ISERROR(SEARCH("Not available",AW41)))</formula>
    </cfRule>
  </conditionalFormatting>
  <conditionalFormatting sqref="AW41">
    <cfRule type="containsText" dxfId="1301" priority="1322" operator="containsText" text="Not available">
      <formula>NOT(ISERROR(SEARCH("Not available",AW41)))</formula>
    </cfRule>
  </conditionalFormatting>
  <conditionalFormatting sqref="AW41">
    <cfRule type="containsText" dxfId="1300" priority="1321" operator="containsText" text="Not available">
      <formula>NOT(ISERROR(SEARCH("Not available",AW41)))</formula>
    </cfRule>
  </conditionalFormatting>
  <conditionalFormatting sqref="AW41">
    <cfRule type="containsText" dxfId="1299" priority="1320" operator="containsText" text="Not available">
      <formula>NOT(ISERROR(SEARCH("Not available",AW41)))</formula>
    </cfRule>
  </conditionalFormatting>
  <conditionalFormatting sqref="AW44">
    <cfRule type="containsText" dxfId="1298" priority="1315" operator="containsText" text="Not available">
      <formula>NOT(ISERROR(SEARCH("Not available",AW44)))</formula>
    </cfRule>
  </conditionalFormatting>
  <conditionalFormatting sqref="AW44">
    <cfRule type="containsText" dxfId="1297" priority="1316" operator="containsText" text="Not available">
      <formula>NOT(ISERROR(SEARCH("Not available",AW44)))</formula>
    </cfRule>
  </conditionalFormatting>
  <conditionalFormatting sqref="AW44">
    <cfRule type="containsText" dxfId="1296" priority="1314" operator="containsText" text="Not available">
      <formula>NOT(ISERROR(SEARCH("Not available",AW44)))</formula>
    </cfRule>
  </conditionalFormatting>
  <conditionalFormatting sqref="AW44">
    <cfRule type="containsText" dxfId="1295" priority="1313" operator="containsText" text="Not available">
      <formula>NOT(ISERROR(SEARCH("Not available",AW44)))</formula>
    </cfRule>
  </conditionalFormatting>
  <conditionalFormatting sqref="AW43">
    <cfRule type="containsText" dxfId="1294" priority="1311" operator="containsText" text="Not available">
      <formula>NOT(ISERROR(SEARCH("Not available",AW43)))</formula>
    </cfRule>
  </conditionalFormatting>
  <conditionalFormatting sqref="AW44">
    <cfRule type="containsText" dxfId="1293" priority="1310" operator="containsText" text="Not available">
      <formula>NOT(ISERROR(SEARCH("Not available",AW44)))</formula>
    </cfRule>
  </conditionalFormatting>
  <conditionalFormatting sqref="AW43">
    <cfRule type="containsText" dxfId="1292" priority="1309" operator="containsText" text="Not available">
      <formula>NOT(ISERROR(SEARCH("Not available",AW43)))</formula>
    </cfRule>
  </conditionalFormatting>
  <conditionalFormatting sqref="AW43">
    <cfRule type="containsText" dxfId="1291" priority="1308" operator="containsText" text="Not available">
      <formula>NOT(ISERROR(SEARCH("Not available",AW43)))</formula>
    </cfRule>
  </conditionalFormatting>
  <conditionalFormatting sqref="AW43">
    <cfRule type="containsText" dxfId="1290" priority="1307" operator="containsText" text="Not available">
      <formula>NOT(ISERROR(SEARCH("Not available",AW43)))</formula>
    </cfRule>
  </conditionalFormatting>
  <conditionalFormatting sqref="AW44">
    <cfRule type="containsText" dxfId="1289" priority="1306" operator="containsText" text="Not available">
      <formula>NOT(ISERROR(SEARCH("Not available",AW44)))</formula>
    </cfRule>
  </conditionalFormatting>
  <conditionalFormatting sqref="AW44">
    <cfRule type="containsText" dxfId="1288" priority="1305" operator="containsText" text="Not available">
      <formula>NOT(ISERROR(SEARCH("Not available",AW44)))</formula>
    </cfRule>
  </conditionalFormatting>
  <conditionalFormatting sqref="AW44">
    <cfRule type="containsText" dxfId="1287" priority="1304" operator="containsText" text="Not available">
      <formula>NOT(ISERROR(SEARCH("Not available",AW44)))</formula>
    </cfRule>
  </conditionalFormatting>
  <conditionalFormatting sqref="AW102">
    <cfRule type="containsText" dxfId="1286" priority="1295" operator="containsText" text="Not available">
      <formula>NOT(ISERROR(SEARCH("Not available",AW102)))</formula>
    </cfRule>
  </conditionalFormatting>
  <conditionalFormatting sqref="AW72">
    <cfRule type="containsText" dxfId="1285" priority="1297" operator="containsText" text="Not available">
      <formula>NOT(ISERROR(SEARCH("Not available",AW72)))</formula>
    </cfRule>
  </conditionalFormatting>
  <conditionalFormatting sqref="AW71">
    <cfRule type="containsText" dxfId="1284" priority="1296" operator="containsText" text="Not available">
      <formula>NOT(ISERROR(SEARCH("Not available",AW71)))</formula>
    </cfRule>
  </conditionalFormatting>
  <conditionalFormatting sqref="AW62:AW66">
    <cfRule type="containsText" dxfId="1283" priority="1294" operator="containsText" text="Not available">
      <formula>NOT(ISERROR(SEARCH("Not available",AW62)))</formula>
    </cfRule>
  </conditionalFormatting>
  <conditionalFormatting sqref="AW101">
    <cfRule type="containsText" dxfId="1282" priority="1292" operator="containsText" text="Not available">
      <formula>NOT(ISERROR(SEARCH("Not available",AW101)))</formula>
    </cfRule>
  </conditionalFormatting>
  <conditionalFormatting sqref="AW98">
    <cfRule type="containsText" dxfId="1281" priority="1293" operator="containsText" text="Not available">
      <formula>NOT(ISERROR(SEARCH("Not available",AW98)))</formula>
    </cfRule>
  </conditionalFormatting>
  <conditionalFormatting sqref="AW62:AW66">
    <cfRule type="containsText" dxfId="1280" priority="1291" operator="containsText" text="Not available">
      <formula>NOT(ISERROR(SEARCH("Not available",AW62)))</formula>
    </cfRule>
  </conditionalFormatting>
  <conditionalFormatting sqref="AW61">
    <cfRule type="containsText" dxfId="1279" priority="1290" operator="containsText" text="Not available">
      <formula>NOT(ISERROR(SEARCH("Not available",AW61)))</formula>
    </cfRule>
  </conditionalFormatting>
  <conditionalFormatting sqref="AW98">
    <cfRule type="containsText" dxfId="1278" priority="1289" operator="containsText" text="Not available">
      <formula>NOT(ISERROR(SEARCH("Not available",AW98)))</formula>
    </cfRule>
  </conditionalFormatting>
  <conditionalFormatting sqref="AW61">
    <cfRule type="containsText" dxfId="1277" priority="1298" operator="containsText" text="Not available">
      <formula>NOT(ISERROR(SEARCH("Not available",AW61)))</formula>
    </cfRule>
  </conditionalFormatting>
  <conditionalFormatting sqref="AW105">
    <cfRule type="containsText" dxfId="1276" priority="1301" operator="containsText" text="Not available">
      <formula>NOT(ISERROR(SEARCH("Not available",AW105)))</formula>
    </cfRule>
  </conditionalFormatting>
  <conditionalFormatting sqref="AW102">
    <cfRule type="containsText" dxfId="1275" priority="1303" operator="containsText" text="Not available">
      <formula>NOT(ISERROR(SEARCH("Not available",AW102)))</formula>
    </cfRule>
  </conditionalFormatting>
  <conditionalFormatting sqref="AW62:AW66">
    <cfRule type="containsText" dxfId="1274" priority="1302" operator="containsText" text="Not available">
      <formula>NOT(ISERROR(SEARCH("Not available",AW62)))</formula>
    </cfRule>
  </conditionalFormatting>
  <conditionalFormatting sqref="AW95">
    <cfRule type="containsText" dxfId="1273" priority="1300" operator="containsText" text="Not available">
      <formula>NOT(ISERROR(SEARCH("Not available",AW95)))</formula>
    </cfRule>
  </conditionalFormatting>
  <conditionalFormatting sqref="AW105">
    <cfRule type="containsText" dxfId="1272" priority="1299" operator="containsText" text="Not available">
      <formula>NOT(ISERROR(SEARCH("Not available",AW105)))</formula>
    </cfRule>
  </conditionalFormatting>
  <conditionalFormatting sqref="AW105">
    <cfRule type="containsText" dxfId="1271" priority="1288" operator="containsText" text="Not available">
      <formula>NOT(ISERROR(SEARCH("Not available",AW105)))</formula>
    </cfRule>
  </conditionalFormatting>
  <conditionalFormatting sqref="AW104">
    <cfRule type="containsText" dxfId="1270" priority="1287" operator="containsText" text="Not available">
      <formula>NOT(ISERROR(SEARCH("Not available",AW104)))</formula>
    </cfRule>
  </conditionalFormatting>
  <conditionalFormatting sqref="AW94">
    <cfRule type="containsText" dxfId="1269" priority="1286" operator="containsText" text="Not available">
      <formula>NOT(ISERROR(SEARCH("Not available",AW94)))</formula>
    </cfRule>
  </conditionalFormatting>
  <conditionalFormatting sqref="AW104">
    <cfRule type="containsText" dxfId="1268" priority="1285" operator="containsText" text="Not available">
      <formula>NOT(ISERROR(SEARCH("Not available",AW104)))</formula>
    </cfRule>
  </conditionalFormatting>
  <conditionalFormatting sqref="AW71">
    <cfRule type="containsText" dxfId="1267" priority="1284" operator="containsText" text="Not available">
      <formula>NOT(ISERROR(SEARCH("Not available",AW71)))</formula>
    </cfRule>
  </conditionalFormatting>
  <conditionalFormatting sqref="AW101">
    <cfRule type="containsText" dxfId="1266" priority="1283" operator="containsText" text="Not available">
      <formula>NOT(ISERROR(SEARCH("Not available",AW101)))</formula>
    </cfRule>
  </conditionalFormatting>
  <conditionalFormatting sqref="AW62:AW66">
    <cfRule type="containsText" dxfId="1265" priority="1282" operator="containsText" text="Not available">
      <formula>NOT(ISERROR(SEARCH("Not available",AW62)))</formula>
    </cfRule>
  </conditionalFormatting>
  <conditionalFormatting sqref="AW61">
    <cfRule type="containsText" dxfId="1264" priority="1281" operator="containsText" text="Not available">
      <formula>NOT(ISERROR(SEARCH("Not available",AW61)))</formula>
    </cfRule>
  </conditionalFormatting>
  <conditionalFormatting sqref="AW97">
    <cfRule type="containsText" dxfId="1263" priority="1280" operator="containsText" text="Not available">
      <formula>NOT(ISERROR(SEARCH("Not available",AW97)))</formula>
    </cfRule>
  </conditionalFormatting>
  <conditionalFormatting sqref="AW70">
    <cfRule type="containsText" dxfId="1262" priority="1279" operator="containsText" text="Not available">
      <formula>NOT(ISERROR(SEARCH("Not available",AW70)))</formula>
    </cfRule>
  </conditionalFormatting>
  <conditionalFormatting sqref="AW70">
    <cfRule type="containsText" dxfId="1261" priority="1278" operator="containsText" text="Not available">
      <formula>NOT(ISERROR(SEARCH("Not available",AW70)))</formula>
    </cfRule>
  </conditionalFormatting>
  <conditionalFormatting sqref="AW70">
    <cfRule type="containsText" dxfId="1260" priority="1275" operator="containsText" text="Not available">
      <formula>NOT(ISERROR(SEARCH("Not available",AW70)))</formula>
    </cfRule>
  </conditionalFormatting>
  <conditionalFormatting sqref="AW70">
    <cfRule type="containsText" dxfId="1259" priority="1277" operator="containsText" text="Not available">
      <formula>NOT(ISERROR(SEARCH("Not available",AW70)))</formula>
    </cfRule>
  </conditionalFormatting>
  <conditionalFormatting sqref="AW70">
    <cfRule type="containsText" dxfId="1258" priority="1276" operator="containsText" text="Not available">
      <formula>NOT(ISERROR(SEARCH("Not available",AW70)))</formula>
    </cfRule>
  </conditionalFormatting>
  <conditionalFormatting sqref="AW70">
    <cfRule type="containsText" dxfId="1257" priority="1274" operator="containsText" text="Not available">
      <formula>NOT(ISERROR(SEARCH("Not available",AW70)))</formula>
    </cfRule>
  </conditionalFormatting>
  <conditionalFormatting sqref="AW70">
    <cfRule type="containsText" dxfId="1256" priority="1273" operator="containsText" text="Not available">
      <formula>NOT(ISERROR(SEARCH("Not available",AW70)))</formula>
    </cfRule>
  </conditionalFormatting>
  <conditionalFormatting sqref="AW33">
    <cfRule type="containsText" dxfId="1255" priority="1272" operator="containsText" text="Not available">
      <formula>NOT(ISERROR(SEARCH("Not available",AW33)))</formula>
    </cfRule>
  </conditionalFormatting>
  <conditionalFormatting sqref="AW33">
    <cfRule type="containsText" dxfId="1254" priority="1271" operator="containsText" text="Not available">
      <formula>NOT(ISERROR(SEARCH("Not available",AW33)))</formula>
    </cfRule>
  </conditionalFormatting>
  <conditionalFormatting sqref="AW33">
    <cfRule type="containsText" dxfId="1253" priority="1270" operator="containsText" text="Not available">
      <formula>NOT(ISERROR(SEARCH("Not available",AW33)))</formula>
    </cfRule>
  </conditionalFormatting>
  <conditionalFormatting sqref="AW33">
    <cfRule type="containsText" dxfId="1252" priority="1269" operator="containsText" text="Not available">
      <formula>NOT(ISERROR(SEARCH("Not available",AW33)))</formula>
    </cfRule>
  </conditionalFormatting>
  <conditionalFormatting sqref="AW36:AW39">
    <cfRule type="containsText" dxfId="1251" priority="1242" operator="containsText" text="Not available">
      <formula>NOT(ISERROR(SEARCH("Not available",AW36)))</formula>
    </cfRule>
  </conditionalFormatting>
  <conditionalFormatting sqref="AW35">
    <cfRule type="containsText" dxfId="1250" priority="1268" operator="containsText" text="Not available">
      <formula>NOT(ISERROR(SEARCH("Not available",AW35)))</formula>
    </cfRule>
  </conditionalFormatting>
  <conditionalFormatting sqref="AW35">
    <cfRule type="containsText" dxfId="1249" priority="1267" operator="containsText" text="Not available">
      <formula>NOT(ISERROR(SEARCH("Not available",AW35)))</formula>
    </cfRule>
  </conditionalFormatting>
  <conditionalFormatting sqref="AW35">
    <cfRule type="containsText" dxfId="1248" priority="1265" operator="containsText" text="Not available">
      <formula>NOT(ISERROR(SEARCH("Not available",AW35)))</formula>
    </cfRule>
  </conditionalFormatting>
  <conditionalFormatting sqref="AW35">
    <cfRule type="containsText" dxfId="1247" priority="1266" operator="containsText" text="Not available">
      <formula>NOT(ISERROR(SEARCH("Not available",AW35)))</formula>
    </cfRule>
  </conditionalFormatting>
  <conditionalFormatting sqref="AW35">
    <cfRule type="containsText" dxfId="1246" priority="1264" operator="containsText" text="Not available">
      <formula>NOT(ISERROR(SEARCH("Not available",AW35)))</formula>
    </cfRule>
  </conditionalFormatting>
  <conditionalFormatting sqref="AW35">
    <cfRule type="containsText" dxfId="1245" priority="1263" operator="containsText" text="Not available">
      <formula>NOT(ISERROR(SEARCH("Not available",AW35)))</formula>
    </cfRule>
  </conditionalFormatting>
  <conditionalFormatting sqref="AW35">
    <cfRule type="containsText" dxfId="1244" priority="1262" operator="containsText" text="Not available">
      <formula>NOT(ISERROR(SEARCH("Not available",AW35)))</formula>
    </cfRule>
  </conditionalFormatting>
  <conditionalFormatting sqref="AW35">
    <cfRule type="containsText" dxfId="1243" priority="1261" operator="containsText" text="Not available">
      <formula>NOT(ISERROR(SEARCH("Not available",AW35)))</formula>
    </cfRule>
  </conditionalFormatting>
  <conditionalFormatting sqref="AW35">
    <cfRule type="containsText" dxfId="1242" priority="1260" operator="containsText" text="Not available">
      <formula>NOT(ISERROR(SEARCH("Not available",AW35)))</formula>
    </cfRule>
  </conditionalFormatting>
  <conditionalFormatting sqref="AW36:AW39">
    <cfRule type="containsText" dxfId="1241" priority="1259" operator="containsText" text="Not available">
      <formula>NOT(ISERROR(SEARCH("Not available",AW36)))</formula>
    </cfRule>
  </conditionalFormatting>
  <conditionalFormatting sqref="AW36:AW39">
    <cfRule type="containsText" dxfId="1240" priority="1258" operator="containsText" text="Not available">
      <formula>NOT(ISERROR(SEARCH("Not available",AW36)))</formula>
    </cfRule>
  </conditionalFormatting>
  <conditionalFormatting sqref="AW36:AW39">
    <cfRule type="containsText" dxfId="1239" priority="1255" operator="containsText" text="Not available">
      <formula>NOT(ISERROR(SEARCH("Not available",AW36)))</formula>
    </cfRule>
  </conditionalFormatting>
  <conditionalFormatting sqref="AW36:AW39">
    <cfRule type="containsText" dxfId="1238" priority="1257" operator="containsText" text="Not available">
      <formula>NOT(ISERROR(SEARCH("Not available",AW36)))</formula>
    </cfRule>
  </conditionalFormatting>
  <conditionalFormatting sqref="AW36:AW39">
    <cfRule type="containsText" dxfId="1237" priority="1256" operator="containsText" text="Not available">
      <formula>NOT(ISERROR(SEARCH("Not available",AW36)))</formula>
    </cfRule>
  </conditionalFormatting>
  <conditionalFormatting sqref="AW36:AW39">
    <cfRule type="containsText" dxfId="1236" priority="1254" operator="containsText" text="Not available">
      <formula>NOT(ISERROR(SEARCH("Not available",AW36)))</formula>
    </cfRule>
  </conditionalFormatting>
  <conditionalFormatting sqref="AW36:AW39">
    <cfRule type="containsText" dxfId="1235" priority="1253" operator="containsText" text="Not available">
      <formula>NOT(ISERROR(SEARCH("Not available",AW36)))</formula>
    </cfRule>
  </conditionalFormatting>
  <conditionalFormatting sqref="AW36:AW39">
    <cfRule type="containsText" dxfId="1234" priority="1252" operator="containsText" text="Not available">
      <formula>NOT(ISERROR(SEARCH("Not available",AW36)))</formula>
    </cfRule>
  </conditionalFormatting>
  <conditionalFormatting sqref="AW36:AW39">
    <cfRule type="containsText" dxfId="1233" priority="1251" operator="containsText" text="Not available">
      <formula>NOT(ISERROR(SEARCH("Not available",AW36)))</formula>
    </cfRule>
  </conditionalFormatting>
  <conditionalFormatting sqref="AW36:AW39">
    <cfRule type="containsText" dxfId="1232" priority="1250" operator="containsText" text="Not available">
      <formula>NOT(ISERROR(SEARCH("Not available",AW36)))</formula>
    </cfRule>
  </conditionalFormatting>
  <conditionalFormatting sqref="AW36:AW39">
    <cfRule type="containsText" dxfId="1231" priority="1249" operator="containsText" text="Not available">
      <formula>NOT(ISERROR(SEARCH("Not available",AW36)))</formula>
    </cfRule>
  </conditionalFormatting>
  <conditionalFormatting sqref="AW36:AW39">
    <cfRule type="containsText" dxfId="1230" priority="1244" operator="containsText" text="Not available">
      <formula>NOT(ISERROR(SEARCH("Not available",AW36)))</formula>
    </cfRule>
  </conditionalFormatting>
  <conditionalFormatting sqref="AW36:AW39">
    <cfRule type="containsText" dxfId="1229" priority="1243" operator="containsText" text="Not available">
      <formula>NOT(ISERROR(SEARCH("Not available",AW36)))</formula>
    </cfRule>
  </conditionalFormatting>
  <conditionalFormatting sqref="AW36:AW39">
    <cfRule type="containsText" dxfId="1228" priority="1248" operator="containsText" text="Not available">
      <formula>NOT(ISERROR(SEARCH("Not available",AW36)))</formula>
    </cfRule>
  </conditionalFormatting>
  <conditionalFormatting sqref="AW36:AW39">
    <cfRule type="containsText" dxfId="1227" priority="1247" operator="containsText" text="Not available">
      <formula>NOT(ISERROR(SEARCH("Not available",AW36)))</formula>
    </cfRule>
  </conditionalFormatting>
  <conditionalFormatting sqref="AW36:AW39">
    <cfRule type="containsText" dxfId="1226" priority="1246" operator="containsText" text="Not available">
      <formula>NOT(ISERROR(SEARCH("Not available",AW36)))</formula>
    </cfRule>
  </conditionalFormatting>
  <conditionalFormatting sqref="AW36:AW39">
    <cfRule type="containsText" dxfId="1225" priority="1245" operator="containsText" text="Not available">
      <formula>NOT(ISERROR(SEARCH("Not available",AW36)))</formula>
    </cfRule>
  </conditionalFormatting>
  <conditionalFormatting sqref="AW107:AW111">
    <cfRule type="containsText" dxfId="1224" priority="1241" operator="containsText" text="Not available">
      <formula>NOT(ISERROR(SEARCH("Not available",AW107)))</formula>
    </cfRule>
  </conditionalFormatting>
  <conditionalFormatting sqref="AW107:AW111">
    <cfRule type="containsText" dxfId="1223" priority="1240" operator="containsText" text="Not available">
      <formula>NOT(ISERROR(SEARCH("Not available",AW107)))</formula>
    </cfRule>
  </conditionalFormatting>
  <conditionalFormatting sqref="AW107:AW111">
    <cfRule type="containsText" dxfId="1222" priority="1239" operator="containsText" text="Not available">
      <formula>NOT(ISERROR(SEARCH("Not available",AW107)))</formula>
    </cfRule>
  </conditionalFormatting>
  <conditionalFormatting sqref="AW109:AW140">
    <cfRule type="containsText" dxfId="1221" priority="1238" operator="containsText" text="Not available">
      <formula>NOT(ISERROR(SEARCH("Not available",AW109)))</formula>
    </cfRule>
  </conditionalFormatting>
  <conditionalFormatting sqref="AW109:AW140">
    <cfRule type="containsText" dxfId="1220" priority="1237" operator="containsText" text="Not available">
      <formula>NOT(ISERROR(SEARCH("Not available",AW109)))</formula>
    </cfRule>
  </conditionalFormatting>
  <conditionalFormatting sqref="AW109:AW140">
    <cfRule type="containsText" dxfId="1219" priority="1236" operator="containsText" text="Not available">
      <formula>NOT(ISERROR(SEARCH("Not available",AW109)))</formula>
    </cfRule>
  </conditionalFormatting>
  <conditionalFormatting sqref="AW88">
    <cfRule type="expression" dxfId="1218" priority="1234">
      <formula>#REF!=$M$3</formula>
    </cfRule>
    <cfRule type="expression" dxfId="1217" priority="1235">
      <formula>#REF!=$M$2</formula>
    </cfRule>
  </conditionalFormatting>
  <conditionalFormatting sqref="AW59">
    <cfRule type="expression" dxfId="1216" priority="1232">
      <formula>#REF!=$M$3</formula>
    </cfRule>
    <cfRule type="expression" dxfId="1215" priority="1233">
      <formula>#REF!=$M$2</formula>
    </cfRule>
  </conditionalFormatting>
  <conditionalFormatting sqref="AW30">
    <cfRule type="expression" dxfId="1214" priority="1230">
      <formula>#REF!=$M$3</formula>
    </cfRule>
    <cfRule type="expression" dxfId="1213" priority="1231">
      <formula>#REF!=$M$2</formula>
    </cfRule>
  </conditionalFormatting>
  <conditionalFormatting sqref="AW8">
    <cfRule type="expression" dxfId="1212" priority="1228">
      <formula>#REF!=$M$3</formula>
    </cfRule>
    <cfRule type="expression" dxfId="1211" priority="1229">
      <formula>#REF!=$M$2</formula>
    </cfRule>
  </conditionalFormatting>
  <conditionalFormatting sqref="AW9">
    <cfRule type="expression" dxfId="1210" priority="1226">
      <formula>$I9=$M$3</formula>
    </cfRule>
    <cfRule type="expression" dxfId="1209" priority="1227">
      <formula>$I9=$M$2</formula>
    </cfRule>
  </conditionalFormatting>
  <conditionalFormatting sqref="AW7">
    <cfRule type="expression" dxfId="1208" priority="1224">
      <formula>$I7=$M$3</formula>
    </cfRule>
    <cfRule type="expression" dxfId="1207" priority="1225">
      <formula>$I7=$M$2</formula>
    </cfRule>
  </conditionalFormatting>
  <conditionalFormatting sqref="AW12">
    <cfRule type="expression" dxfId="1206" priority="1222">
      <formula>$I12=$M$3</formula>
    </cfRule>
    <cfRule type="expression" dxfId="1205" priority="1223">
      <formula>$I12=$M$2</formula>
    </cfRule>
  </conditionalFormatting>
  <conditionalFormatting sqref="AW31">
    <cfRule type="expression" dxfId="1204" priority="1220">
      <formula>$I31=$M$3</formula>
    </cfRule>
    <cfRule type="expression" dxfId="1203" priority="1221">
      <formula>$I31=$M$2</formula>
    </cfRule>
  </conditionalFormatting>
  <conditionalFormatting sqref="AW29">
    <cfRule type="expression" dxfId="1202" priority="1218">
      <formula>$I29=$M$3</formula>
    </cfRule>
    <cfRule type="expression" dxfId="1201" priority="1219">
      <formula>$I29=$M$2</formula>
    </cfRule>
  </conditionalFormatting>
  <conditionalFormatting sqref="AW42">
    <cfRule type="expression" dxfId="1200" priority="1216">
      <formula>$I42=$M$3</formula>
    </cfRule>
    <cfRule type="expression" dxfId="1199" priority="1217">
      <formula>$I42=$M$2</formula>
    </cfRule>
  </conditionalFormatting>
  <conditionalFormatting sqref="AW60">
    <cfRule type="expression" dxfId="1198" priority="1214">
      <formula>$I60=$M$3</formula>
    </cfRule>
    <cfRule type="expression" dxfId="1197" priority="1215">
      <formula>$I60=$M$2</formula>
    </cfRule>
  </conditionalFormatting>
  <conditionalFormatting sqref="AW58">
    <cfRule type="expression" dxfId="1196" priority="1212">
      <formula>$I58=$M$3</formula>
    </cfRule>
    <cfRule type="expression" dxfId="1195" priority="1213">
      <formula>$I58=$M$2</formula>
    </cfRule>
  </conditionalFormatting>
  <conditionalFormatting sqref="AW69">
    <cfRule type="expression" dxfId="1194" priority="1210">
      <formula>$I69=$M$3</formula>
    </cfRule>
    <cfRule type="expression" dxfId="1193" priority="1211">
      <formula>$I69=$M$2</formula>
    </cfRule>
  </conditionalFormatting>
  <conditionalFormatting sqref="AW67">
    <cfRule type="expression" dxfId="1192" priority="1208">
      <formula>$I67=$M$3</formula>
    </cfRule>
    <cfRule type="expression" dxfId="1191" priority="1209">
      <formula>$I67=$M$2</formula>
    </cfRule>
  </conditionalFormatting>
  <conditionalFormatting sqref="AW87">
    <cfRule type="expression" dxfId="1190" priority="1206">
      <formula>$I87=$M$3</formula>
    </cfRule>
    <cfRule type="expression" dxfId="1189" priority="1207">
      <formula>$I87=$M$2</formula>
    </cfRule>
  </conditionalFormatting>
  <conditionalFormatting sqref="AW89">
    <cfRule type="expression" dxfId="1188" priority="1204">
      <formula>$I89=$M$3</formula>
    </cfRule>
    <cfRule type="expression" dxfId="1187" priority="1205">
      <formula>$I89=$M$2</formula>
    </cfRule>
  </conditionalFormatting>
  <conditionalFormatting sqref="AW68">
    <cfRule type="expression" dxfId="1186" priority="1202">
      <formula>#REF!=$M$3</formula>
    </cfRule>
    <cfRule type="expression" dxfId="1185" priority="1203">
      <formula>#REF!=$M$2</formula>
    </cfRule>
  </conditionalFormatting>
  <conditionalFormatting sqref="AW105">
    <cfRule type="containsText" dxfId="1184" priority="1191" operator="containsText" text="Not available">
      <formula>NOT(ISERROR(SEARCH("Not available",AW105)))</formula>
    </cfRule>
  </conditionalFormatting>
  <conditionalFormatting sqref="AW102">
    <cfRule type="containsText" dxfId="1183" priority="1193" operator="containsText" text="Not available">
      <formula>NOT(ISERROR(SEARCH("Not available",AW102)))</formula>
    </cfRule>
  </conditionalFormatting>
  <conditionalFormatting sqref="AW107">
    <cfRule type="containsText" dxfId="1182" priority="1192" operator="containsText" text="Not available">
      <formula>NOT(ISERROR(SEARCH("Not available",AW107)))</formula>
    </cfRule>
  </conditionalFormatting>
  <conditionalFormatting sqref="AW95">
    <cfRule type="containsText" dxfId="1181" priority="1190" operator="containsText" text="Not available">
      <formula>NOT(ISERROR(SEARCH("Not available",AW95)))</formula>
    </cfRule>
  </conditionalFormatting>
  <conditionalFormatting sqref="AW105">
    <cfRule type="containsText" dxfId="1180" priority="1189" operator="containsText" text="Not available">
      <formula>NOT(ISERROR(SEARCH("Not available",AW105)))</formula>
    </cfRule>
  </conditionalFormatting>
  <conditionalFormatting sqref="AW98">
    <cfRule type="containsText" dxfId="1179" priority="1187" operator="containsText" text="Not available">
      <formula>NOT(ISERROR(SEARCH("Not available",AW98)))</formula>
    </cfRule>
  </conditionalFormatting>
  <conditionalFormatting sqref="AW102">
    <cfRule type="containsText" dxfId="1178" priority="1188" operator="containsText" text="Not available">
      <formula>NOT(ISERROR(SEARCH("Not available",AW102)))</formula>
    </cfRule>
  </conditionalFormatting>
  <conditionalFormatting sqref="AW101">
    <cfRule type="containsText" dxfId="1177" priority="1186" operator="containsText" text="Not available">
      <formula>NOT(ISERROR(SEARCH("Not available",AW101)))</formula>
    </cfRule>
  </conditionalFormatting>
  <conditionalFormatting sqref="AW98">
    <cfRule type="containsText" dxfId="1176" priority="1185" operator="containsText" text="Not available">
      <formula>NOT(ISERROR(SEARCH("Not available",AW98)))</formula>
    </cfRule>
  </conditionalFormatting>
  <conditionalFormatting sqref="AW105">
    <cfRule type="containsText" dxfId="1175" priority="1184" operator="containsText" text="Not available">
      <formula>NOT(ISERROR(SEARCH("Not available",AW105)))</formula>
    </cfRule>
  </conditionalFormatting>
  <conditionalFormatting sqref="AW104">
    <cfRule type="containsText" dxfId="1174" priority="1183" operator="containsText" text="Not available">
      <formula>NOT(ISERROR(SEARCH("Not available",AW104)))</formula>
    </cfRule>
  </conditionalFormatting>
  <conditionalFormatting sqref="AW94">
    <cfRule type="containsText" dxfId="1173" priority="1182" operator="containsText" text="Not available">
      <formula>NOT(ISERROR(SEARCH("Not available",AW94)))</formula>
    </cfRule>
  </conditionalFormatting>
  <conditionalFormatting sqref="AW104">
    <cfRule type="containsText" dxfId="1172" priority="1181" operator="containsText" text="Not available">
      <formula>NOT(ISERROR(SEARCH("Not available",AW104)))</formula>
    </cfRule>
  </conditionalFormatting>
  <conditionalFormatting sqref="AW101">
    <cfRule type="containsText" dxfId="1171" priority="1180" operator="containsText" text="Not available">
      <formula>NOT(ISERROR(SEARCH("Not available",AW101)))</formula>
    </cfRule>
  </conditionalFormatting>
  <conditionalFormatting sqref="AW97">
    <cfRule type="containsText" dxfId="1170" priority="1179" operator="containsText" text="Not available">
      <formula>NOT(ISERROR(SEARCH("Not available",AW97)))</formula>
    </cfRule>
  </conditionalFormatting>
  <conditionalFormatting sqref="AW102">
    <cfRule type="containsText" dxfId="1169" priority="1175" operator="containsText" text="Not available">
      <formula>NOT(ISERROR(SEARCH("Not available",AW102)))</formula>
    </cfRule>
  </conditionalFormatting>
  <conditionalFormatting sqref="AW107">
    <cfRule type="containsText" dxfId="1168" priority="1174" operator="containsText" text="Not available">
      <formula>NOT(ISERROR(SEARCH("Not available",AW107)))</formula>
    </cfRule>
  </conditionalFormatting>
  <conditionalFormatting sqref="AW100">
    <cfRule type="containsText" dxfId="1167" priority="1178" operator="containsText" text="Not available">
      <formula>NOT(ISERROR(SEARCH("Not available",AW100)))</formula>
    </cfRule>
  </conditionalFormatting>
  <conditionalFormatting sqref="AW107">
    <cfRule type="containsText" dxfId="1166" priority="1177" operator="containsText" text="Not available">
      <formula>NOT(ISERROR(SEARCH("Not available",AW107)))</formula>
    </cfRule>
  </conditionalFormatting>
  <conditionalFormatting sqref="AW96">
    <cfRule type="containsText" dxfId="1165" priority="1176" operator="containsText" text="Not available">
      <formula>NOT(ISERROR(SEARCH("Not available",AW96)))</formula>
    </cfRule>
  </conditionalFormatting>
  <conditionalFormatting sqref="AW105">
    <cfRule type="containsText" dxfId="1164" priority="1173" operator="containsText" text="Not available">
      <formula>NOT(ISERROR(SEARCH("Not available",AW105)))</formula>
    </cfRule>
  </conditionalFormatting>
  <conditionalFormatting sqref="AW95">
    <cfRule type="containsText" dxfId="1163" priority="1172" operator="containsText" text="Not available">
      <formula>NOT(ISERROR(SEARCH("Not available",AW95)))</formula>
    </cfRule>
  </conditionalFormatting>
  <conditionalFormatting sqref="AW105">
    <cfRule type="containsText" dxfId="1162" priority="1171" operator="containsText" text="Not available">
      <formula>NOT(ISERROR(SEARCH("Not available",AW105)))</formula>
    </cfRule>
  </conditionalFormatting>
  <conditionalFormatting sqref="AW102">
    <cfRule type="containsText" dxfId="1161" priority="1170" operator="containsText" text="Not available">
      <formula>NOT(ISERROR(SEARCH("Not available",AW102)))</formula>
    </cfRule>
  </conditionalFormatting>
  <conditionalFormatting sqref="AW98">
    <cfRule type="containsText" dxfId="1160" priority="1169" operator="containsText" text="Not available">
      <formula>NOT(ISERROR(SEARCH("Not available",AW98)))</formula>
    </cfRule>
  </conditionalFormatting>
  <conditionalFormatting sqref="AW91">
    <cfRule type="expression" dxfId="1159" priority="1167">
      <formula>$I91=$M$3</formula>
    </cfRule>
    <cfRule type="expression" dxfId="1158" priority="1168">
      <formula>$I91=$M$2</formula>
    </cfRule>
  </conditionalFormatting>
  <conditionalFormatting sqref="AW105">
    <cfRule type="containsText" dxfId="1157" priority="1162" operator="containsText" text="Not available">
      <formula>NOT(ISERROR(SEARCH("Not available",AW105)))</formula>
    </cfRule>
  </conditionalFormatting>
  <conditionalFormatting sqref="AW100">
    <cfRule type="containsText" dxfId="1156" priority="1166" operator="containsText" text="Not available">
      <formula>NOT(ISERROR(SEARCH("Not available",AW100)))</formula>
    </cfRule>
  </conditionalFormatting>
  <conditionalFormatting sqref="AW102">
    <cfRule type="containsText" dxfId="1155" priority="1165" operator="containsText" text="Not available">
      <formula>NOT(ISERROR(SEARCH("Not available",AW102)))</formula>
    </cfRule>
  </conditionalFormatting>
  <conditionalFormatting sqref="AW100">
    <cfRule type="containsText" dxfId="1154" priority="1164" operator="containsText" text="Not available">
      <formula>NOT(ISERROR(SEARCH("Not available",AW100)))</formula>
    </cfRule>
  </conditionalFormatting>
  <conditionalFormatting sqref="AW107">
    <cfRule type="containsText" dxfId="1153" priority="1163" operator="containsText" text="Not available">
      <formula>NOT(ISERROR(SEARCH("Not available",AW107)))</formula>
    </cfRule>
  </conditionalFormatting>
  <conditionalFormatting sqref="AW100">
    <cfRule type="containsText" dxfId="1152" priority="1161" operator="containsText" text="Not available">
      <formula>NOT(ISERROR(SEARCH("Not available",AW100)))</formula>
    </cfRule>
  </conditionalFormatting>
  <conditionalFormatting sqref="AW105">
    <cfRule type="containsText" dxfId="1151" priority="1160" operator="containsText" text="Not available">
      <formula>NOT(ISERROR(SEARCH("Not available",AW105)))</formula>
    </cfRule>
  </conditionalFormatting>
  <conditionalFormatting sqref="AW102">
    <cfRule type="containsText" dxfId="1150" priority="1159" operator="containsText" text="Not available">
      <formula>NOT(ISERROR(SEARCH("Not available",AW102)))</formula>
    </cfRule>
  </conditionalFormatting>
  <conditionalFormatting sqref="AW101">
    <cfRule type="containsText" dxfId="1149" priority="1158" operator="containsText" text="Not available">
      <formula>NOT(ISERROR(SEARCH("Not available",AW101)))</formula>
    </cfRule>
  </conditionalFormatting>
  <conditionalFormatting sqref="AW105">
    <cfRule type="containsText" dxfId="1148" priority="1157" operator="containsText" text="Not available">
      <formula>NOT(ISERROR(SEARCH("Not available",AW105)))</formula>
    </cfRule>
  </conditionalFormatting>
  <conditionalFormatting sqref="AW104">
    <cfRule type="containsText" dxfId="1147" priority="1156" operator="containsText" text="Not available">
      <formula>NOT(ISERROR(SEARCH("Not available",AW104)))</formula>
    </cfRule>
  </conditionalFormatting>
  <conditionalFormatting sqref="AW104">
    <cfRule type="containsText" dxfId="1146" priority="1155" operator="containsText" text="Not available">
      <formula>NOT(ISERROR(SEARCH("Not available",AW104)))</formula>
    </cfRule>
  </conditionalFormatting>
  <conditionalFormatting sqref="AW101">
    <cfRule type="containsText" dxfId="1145" priority="1154" operator="containsText" text="Not available">
      <formula>NOT(ISERROR(SEARCH("Not available",AW101)))</formula>
    </cfRule>
  </conditionalFormatting>
  <conditionalFormatting sqref="AW102">
    <cfRule type="containsText" dxfId="1144" priority="1151" operator="containsText" text="Not available">
      <formula>NOT(ISERROR(SEARCH("Not available",AW102)))</formula>
    </cfRule>
  </conditionalFormatting>
  <conditionalFormatting sqref="AW107">
    <cfRule type="containsText" dxfId="1143" priority="1150" operator="containsText" text="Not available">
      <formula>NOT(ISERROR(SEARCH("Not available",AW107)))</formula>
    </cfRule>
  </conditionalFormatting>
  <conditionalFormatting sqref="AW100">
    <cfRule type="containsText" dxfId="1142" priority="1153" operator="containsText" text="Not available">
      <formula>NOT(ISERROR(SEARCH("Not available",AW100)))</formula>
    </cfRule>
  </conditionalFormatting>
  <conditionalFormatting sqref="AW107">
    <cfRule type="containsText" dxfId="1141" priority="1152" operator="containsText" text="Not available">
      <formula>NOT(ISERROR(SEARCH("Not available",AW107)))</formula>
    </cfRule>
  </conditionalFormatting>
  <conditionalFormatting sqref="AW105">
    <cfRule type="containsText" dxfId="1140" priority="1149" operator="containsText" text="Not available">
      <formula>NOT(ISERROR(SEARCH("Not available",AW105)))</formula>
    </cfRule>
  </conditionalFormatting>
  <conditionalFormatting sqref="AW105">
    <cfRule type="containsText" dxfId="1139" priority="1148" operator="containsText" text="Not available">
      <formula>NOT(ISERROR(SEARCH("Not available",AW105)))</formula>
    </cfRule>
  </conditionalFormatting>
  <conditionalFormatting sqref="AW102">
    <cfRule type="containsText" dxfId="1138" priority="1147" operator="containsText" text="Not available">
      <formula>NOT(ISERROR(SEARCH("Not available",AW102)))</formula>
    </cfRule>
  </conditionalFormatting>
  <conditionalFormatting sqref="AW100">
    <cfRule type="containsText" dxfId="1137" priority="1146" operator="containsText" text="Not available">
      <formula>NOT(ISERROR(SEARCH("Not available",AW100)))</formula>
    </cfRule>
  </conditionalFormatting>
  <conditionalFormatting sqref="AW108">
    <cfRule type="containsText" dxfId="1136" priority="1145" operator="containsText" text="Not available">
      <formula>NOT(ISERROR(SEARCH("Not available",AW108)))</formula>
    </cfRule>
  </conditionalFormatting>
  <conditionalFormatting sqref="AW107">
    <cfRule type="containsText" dxfId="1135" priority="1144" operator="containsText" text="Not available">
      <formula>NOT(ISERROR(SEARCH("Not available",AW107)))</formula>
    </cfRule>
  </conditionalFormatting>
  <conditionalFormatting sqref="AW102">
    <cfRule type="containsText" dxfId="1134" priority="1143" operator="containsText" text="Not available">
      <formula>NOT(ISERROR(SEARCH("Not available",AW102)))</formula>
    </cfRule>
  </conditionalFormatting>
  <conditionalFormatting sqref="AW107">
    <cfRule type="containsText" dxfId="1133" priority="1142" operator="containsText" text="Not available">
      <formula>NOT(ISERROR(SEARCH("Not available",AW107)))</formula>
    </cfRule>
  </conditionalFormatting>
  <conditionalFormatting sqref="AW105">
    <cfRule type="containsText" dxfId="1132" priority="1141" operator="containsText" text="Not available">
      <formula>NOT(ISERROR(SEARCH("Not available",AW105)))</formula>
    </cfRule>
  </conditionalFormatting>
  <conditionalFormatting sqref="AW105">
    <cfRule type="containsText" dxfId="1131" priority="1140" operator="containsText" text="Not available">
      <formula>NOT(ISERROR(SEARCH("Not available",AW105)))</formula>
    </cfRule>
  </conditionalFormatting>
  <conditionalFormatting sqref="AW102">
    <cfRule type="containsText" dxfId="1130" priority="1139" operator="containsText" text="Not available">
      <formula>NOT(ISERROR(SEARCH("Not available",AW102)))</formula>
    </cfRule>
  </conditionalFormatting>
  <conditionalFormatting sqref="AW104">
    <cfRule type="containsText" dxfId="1129" priority="1133" operator="containsText" text="Not available">
      <formula>NOT(ISERROR(SEARCH("Not available",AW104)))</formula>
    </cfRule>
  </conditionalFormatting>
  <conditionalFormatting sqref="AW100">
    <cfRule type="containsText" dxfId="1128" priority="1132" operator="containsText" text="Not available">
      <formula>NOT(ISERROR(SEARCH("Not available",AW100)))</formula>
    </cfRule>
  </conditionalFormatting>
  <conditionalFormatting sqref="AW100">
    <cfRule type="containsText" dxfId="1127" priority="1131" operator="containsText" text="Not available">
      <formula>NOT(ISERROR(SEARCH("Not available",AW100)))</formula>
    </cfRule>
  </conditionalFormatting>
  <conditionalFormatting sqref="AW108">
    <cfRule type="containsText" dxfId="1126" priority="1130" operator="containsText" text="Not available">
      <formula>NOT(ISERROR(SEARCH("Not available",AW108)))</formula>
    </cfRule>
  </conditionalFormatting>
  <conditionalFormatting sqref="AW107">
    <cfRule type="containsText" dxfId="1125" priority="1135" operator="containsText" text="Not available">
      <formula>NOT(ISERROR(SEARCH("Not available",AW107)))</formula>
    </cfRule>
  </conditionalFormatting>
  <conditionalFormatting sqref="AW104">
    <cfRule type="containsText" dxfId="1124" priority="1138" operator="containsText" text="Not available">
      <formula>NOT(ISERROR(SEARCH("Not available",AW104)))</formula>
    </cfRule>
  </conditionalFormatting>
  <conditionalFormatting sqref="AW101">
    <cfRule type="containsText" dxfId="1123" priority="1137" operator="containsText" text="Not available">
      <formula>NOT(ISERROR(SEARCH("Not available",AW101)))</formula>
    </cfRule>
  </conditionalFormatting>
  <conditionalFormatting sqref="AW108">
    <cfRule type="containsText" dxfId="1122" priority="1136" operator="containsText" text="Not available">
      <formula>NOT(ISERROR(SEARCH("Not available",AW108)))</formula>
    </cfRule>
  </conditionalFormatting>
  <conditionalFormatting sqref="AW107">
    <cfRule type="containsText" dxfId="1121" priority="1134" operator="containsText" text="Not available">
      <formula>NOT(ISERROR(SEARCH("Not available",AW107)))</formula>
    </cfRule>
  </conditionalFormatting>
  <conditionalFormatting sqref="AW107">
    <cfRule type="containsText" dxfId="1120" priority="1129" operator="containsText" text="Not available">
      <formula>NOT(ISERROR(SEARCH("Not available",AW107)))</formula>
    </cfRule>
  </conditionalFormatting>
  <conditionalFormatting sqref="AW99">
    <cfRule type="expression" dxfId="1119" priority="1127">
      <formula>$I99=$M$3</formula>
    </cfRule>
    <cfRule type="expression" dxfId="1118" priority="1128">
      <formula>$I99=$M$2</formula>
    </cfRule>
  </conditionalFormatting>
  <conditionalFormatting sqref="AW105">
    <cfRule type="containsText" dxfId="1117" priority="1125" operator="containsText" text="Not available">
      <formula>NOT(ISERROR(SEARCH("Not available",AW105)))</formula>
    </cfRule>
  </conditionalFormatting>
  <conditionalFormatting sqref="AW107">
    <cfRule type="containsText" dxfId="1116" priority="1126" operator="containsText" text="Not available">
      <formula>NOT(ISERROR(SEARCH("Not available",AW107)))</formula>
    </cfRule>
  </conditionalFormatting>
  <conditionalFormatting sqref="AW105">
    <cfRule type="containsText" dxfId="1115" priority="1124" operator="containsText" text="Not available">
      <formula>NOT(ISERROR(SEARCH("Not available",AW105)))</formula>
    </cfRule>
  </conditionalFormatting>
  <conditionalFormatting sqref="AW105">
    <cfRule type="containsText" dxfId="1114" priority="1123" operator="containsText" text="Not available">
      <formula>NOT(ISERROR(SEARCH("Not available",AW105)))</formula>
    </cfRule>
  </conditionalFormatting>
  <conditionalFormatting sqref="AW104">
    <cfRule type="containsText" dxfId="1113" priority="1122" operator="containsText" text="Not available">
      <formula>NOT(ISERROR(SEARCH("Not available",AW104)))</formula>
    </cfRule>
  </conditionalFormatting>
  <conditionalFormatting sqref="AW104">
    <cfRule type="containsText" dxfId="1112" priority="1121" operator="containsText" text="Not available">
      <formula>NOT(ISERROR(SEARCH("Not available",AW104)))</formula>
    </cfRule>
  </conditionalFormatting>
  <conditionalFormatting sqref="AW107">
    <cfRule type="containsText" dxfId="1111" priority="1119" operator="containsText" text="Not available">
      <formula>NOT(ISERROR(SEARCH("Not available",AW107)))</formula>
    </cfRule>
  </conditionalFormatting>
  <conditionalFormatting sqref="AW107">
    <cfRule type="containsText" dxfId="1110" priority="1120" operator="containsText" text="Not available">
      <formula>NOT(ISERROR(SEARCH("Not available",AW107)))</formula>
    </cfRule>
  </conditionalFormatting>
  <conditionalFormatting sqref="AW105">
    <cfRule type="containsText" dxfId="1109" priority="1118" operator="containsText" text="Not available">
      <formula>NOT(ISERROR(SEARCH("Not available",AW105)))</formula>
    </cfRule>
  </conditionalFormatting>
  <conditionalFormatting sqref="AW105">
    <cfRule type="containsText" dxfId="1108" priority="1117" operator="containsText" text="Not available">
      <formula>NOT(ISERROR(SEARCH("Not available",AW105)))</formula>
    </cfRule>
  </conditionalFormatting>
  <conditionalFormatting sqref="AW108">
    <cfRule type="containsText" dxfId="1107" priority="1116" operator="containsText" text="Not available">
      <formula>NOT(ISERROR(SEARCH("Not available",AW108)))</formula>
    </cfRule>
  </conditionalFormatting>
  <conditionalFormatting sqref="AW107">
    <cfRule type="containsText" dxfId="1106" priority="1115" operator="containsText" text="Not available">
      <formula>NOT(ISERROR(SEARCH("Not available",AW107)))</formula>
    </cfRule>
  </conditionalFormatting>
  <conditionalFormatting sqref="AW107">
    <cfRule type="containsText" dxfId="1105" priority="1114" operator="containsText" text="Not available">
      <formula>NOT(ISERROR(SEARCH("Not available",AW107)))</formula>
    </cfRule>
  </conditionalFormatting>
  <conditionalFormatting sqref="AW105">
    <cfRule type="containsText" dxfId="1104" priority="1113" operator="containsText" text="Not available">
      <formula>NOT(ISERROR(SEARCH("Not available",AW105)))</formula>
    </cfRule>
  </conditionalFormatting>
  <conditionalFormatting sqref="AW105">
    <cfRule type="containsText" dxfId="1103" priority="1112" operator="containsText" text="Not available">
      <formula>NOT(ISERROR(SEARCH("Not available",AW105)))</formula>
    </cfRule>
  </conditionalFormatting>
  <conditionalFormatting sqref="AW104">
    <cfRule type="containsText" dxfId="1102" priority="1107" operator="containsText" text="Not available">
      <formula>NOT(ISERROR(SEARCH("Not available",AW104)))</formula>
    </cfRule>
  </conditionalFormatting>
  <conditionalFormatting sqref="AW108">
    <cfRule type="containsText" dxfId="1101" priority="1106" operator="containsText" text="Not available">
      <formula>NOT(ISERROR(SEARCH("Not available",AW108)))</formula>
    </cfRule>
  </conditionalFormatting>
  <conditionalFormatting sqref="AW107">
    <cfRule type="containsText" dxfId="1100" priority="1109" operator="containsText" text="Not available">
      <formula>NOT(ISERROR(SEARCH("Not available",AW107)))</formula>
    </cfRule>
  </conditionalFormatting>
  <conditionalFormatting sqref="AW104">
    <cfRule type="containsText" dxfId="1099" priority="1111" operator="containsText" text="Not available">
      <formula>NOT(ISERROR(SEARCH("Not available",AW104)))</formula>
    </cfRule>
  </conditionalFormatting>
  <conditionalFormatting sqref="AW108">
    <cfRule type="containsText" dxfId="1098" priority="1110" operator="containsText" text="Not available">
      <formula>NOT(ISERROR(SEARCH("Not available",AW108)))</formula>
    </cfRule>
  </conditionalFormatting>
  <conditionalFormatting sqref="AW107">
    <cfRule type="containsText" dxfId="1097" priority="1108" operator="containsText" text="Not available">
      <formula>NOT(ISERROR(SEARCH("Not available",AW107)))</formula>
    </cfRule>
  </conditionalFormatting>
  <conditionalFormatting sqref="AW107">
    <cfRule type="containsText" dxfId="1096" priority="1105" operator="containsText" text="Not available">
      <formula>NOT(ISERROR(SEARCH("Not available",AW107)))</formula>
    </cfRule>
  </conditionalFormatting>
  <conditionalFormatting sqref="AW108">
    <cfRule type="containsText" dxfId="1095" priority="1104" operator="containsText" text="Not available">
      <formula>NOT(ISERROR(SEARCH("Not available",AW108)))</formula>
    </cfRule>
  </conditionalFormatting>
  <conditionalFormatting sqref="AW107">
    <cfRule type="containsText" dxfId="1094" priority="1103" operator="containsText" text="Not available">
      <formula>NOT(ISERROR(SEARCH("Not available",AW107)))</formula>
    </cfRule>
  </conditionalFormatting>
  <conditionalFormatting sqref="AW107">
    <cfRule type="containsText" dxfId="1093" priority="1102" operator="containsText" text="Not available">
      <formula>NOT(ISERROR(SEARCH("Not available",AW107)))</formula>
    </cfRule>
  </conditionalFormatting>
  <conditionalFormatting sqref="AW105">
    <cfRule type="containsText" dxfId="1092" priority="1101" operator="containsText" text="Not available">
      <formula>NOT(ISERROR(SEARCH("Not available",AW105)))</formula>
    </cfRule>
  </conditionalFormatting>
  <conditionalFormatting sqref="AW105">
    <cfRule type="containsText" dxfId="1091" priority="1100" operator="containsText" text="Not available">
      <formula>NOT(ISERROR(SEARCH("Not available",AW105)))</formula>
    </cfRule>
  </conditionalFormatting>
  <conditionalFormatting sqref="AW104">
    <cfRule type="containsText" dxfId="1090" priority="1095" operator="containsText" text="Not available">
      <formula>NOT(ISERROR(SEARCH("Not available",AW104)))</formula>
    </cfRule>
  </conditionalFormatting>
  <conditionalFormatting sqref="AW108">
    <cfRule type="containsText" dxfId="1089" priority="1094" operator="containsText" text="Not available">
      <formula>NOT(ISERROR(SEARCH("Not available",AW108)))</formula>
    </cfRule>
  </conditionalFormatting>
  <conditionalFormatting sqref="AW107">
    <cfRule type="containsText" dxfId="1088" priority="1097" operator="containsText" text="Not available">
      <formula>NOT(ISERROR(SEARCH("Not available",AW107)))</formula>
    </cfRule>
  </conditionalFormatting>
  <conditionalFormatting sqref="AW104">
    <cfRule type="containsText" dxfId="1087" priority="1099" operator="containsText" text="Not available">
      <formula>NOT(ISERROR(SEARCH("Not available",AW104)))</formula>
    </cfRule>
  </conditionalFormatting>
  <conditionalFormatting sqref="AW108">
    <cfRule type="containsText" dxfId="1086" priority="1098" operator="containsText" text="Not available">
      <formula>NOT(ISERROR(SEARCH("Not available",AW108)))</formula>
    </cfRule>
  </conditionalFormatting>
  <conditionalFormatting sqref="AW107">
    <cfRule type="containsText" dxfId="1085" priority="1096" operator="containsText" text="Not available">
      <formula>NOT(ISERROR(SEARCH("Not available",AW107)))</formula>
    </cfRule>
  </conditionalFormatting>
  <conditionalFormatting sqref="AW107">
    <cfRule type="containsText" dxfId="1084" priority="1093" operator="containsText" text="Not available">
      <formula>NOT(ISERROR(SEARCH("Not available",AW107)))</formula>
    </cfRule>
  </conditionalFormatting>
  <conditionalFormatting sqref="AW107">
    <cfRule type="containsText" dxfId="1083" priority="1089" operator="containsText" text="Not available">
      <formula>NOT(ISERROR(SEARCH("Not available",AW107)))</formula>
    </cfRule>
  </conditionalFormatting>
  <conditionalFormatting sqref="AW104">
    <cfRule type="containsText" dxfId="1082" priority="1092" operator="containsText" text="Not available">
      <formula>NOT(ISERROR(SEARCH("Not available",AW104)))</formula>
    </cfRule>
  </conditionalFormatting>
  <conditionalFormatting sqref="AW109">
    <cfRule type="containsText" dxfId="1081" priority="1091" operator="containsText" text="Not available">
      <formula>NOT(ISERROR(SEARCH("Not available",AW109)))</formula>
    </cfRule>
  </conditionalFormatting>
  <conditionalFormatting sqref="AW108">
    <cfRule type="containsText" dxfId="1080" priority="1090" operator="containsText" text="Not available">
      <formula>NOT(ISERROR(SEARCH("Not available",AW108)))</formula>
    </cfRule>
  </conditionalFormatting>
  <conditionalFormatting sqref="AW107">
    <cfRule type="containsText" dxfId="1079" priority="1088" operator="containsText" text="Not available">
      <formula>NOT(ISERROR(SEARCH("Not available",AW107)))</formula>
    </cfRule>
  </conditionalFormatting>
  <conditionalFormatting sqref="AW104">
    <cfRule type="containsText" dxfId="1078" priority="1087" operator="containsText" text="Not available">
      <formula>NOT(ISERROR(SEARCH("Not available",AW104)))</formula>
    </cfRule>
  </conditionalFormatting>
  <conditionalFormatting sqref="AW108">
    <cfRule type="containsText" dxfId="1077" priority="1086" operator="containsText" text="Not available">
      <formula>NOT(ISERROR(SEARCH("Not available",AW108)))</formula>
    </cfRule>
  </conditionalFormatting>
  <conditionalFormatting sqref="AW107">
    <cfRule type="containsText" dxfId="1076" priority="1085" operator="containsText" text="Not available">
      <formula>NOT(ISERROR(SEARCH("Not available",AW107)))</formula>
    </cfRule>
  </conditionalFormatting>
  <conditionalFormatting sqref="AW105">
    <cfRule type="containsText" dxfId="1075" priority="1080" operator="containsText" text="Not available">
      <formula>NOT(ISERROR(SEARCH("Not available",AW105)))</formula>
    </cfRule>
  </conditionalFormatting>
  <conditionalFormatting sqref="AW104">
    <cfRule type="containsText" dxfId="1074" priority="1079" operator="containsText" text="Not available">
      <formula>NOT(ISERROR(SEARCH("Not available",AW104)))</formula>
    </cfRule>
  </conditionalFormatting>
  <conditionalFormatting sqref="AW109">
    <cfRule type="containsText" dxfId="1073" priority="1078" operator="containsText" text="Not available">
      <formula>NOT(ISERROR(SEARCH("Not available",AW109)))</formula>
    </cfRule>
  </conditionalFormatting>
  <conditionalFormatting sqref="AW108">
    <cfRule type="containsText" dxfId="1072" priority="1082" operator="containsText" text="Not available">
      <formula>NOT(ISERROR(SEARCH("Not available",AW108)))</formula>
    </cfRule>
  </conditionalFormatting>
  <conditionalFormatting sqref="AW105">
    <cfRule type="containsText" dxfId="1071" priority="1084" operator="containsText" text="Not available">
      <formula>NOT(ISERROR(SEARCH("Not available",AW105)))</formula>
    </cfRule>
  </conditionalFormatting>
  <conditionalFormatting sqref="AW109">
    <cfRule type="containsText" dxfId="1070" priority="1083" operator="containsText" text="Not available">
      <formula>NOT(ISERROR(SEARCH("Not available",AW109)))</formula>
    </cfRule>
  </conditionalFormatting>
  <conditionalFormatting sqref="AW108">
    <cfRule type="containsText" dxfId="1069" priority="1081" operator="containsText" text="Not available">
      <formula>NOT(ISERROR(SEARCH("Not available",AW108)))</formula>
    </cfRule>
  </conditionalFormatting>
  <conditionalFormatting sqref="AW108">
    <cfRule type="containsText" dxfId="1068" priority="1077" operator="containsText" text="Not available">
      <formula>NOT(ISERROR(SEARCH("Not available",AW108)))</formula>
    </cfRule>
  </conditionalFormatting>
  <conditionalFormatting sqref="AW107">
    <cfRule type="containsText" dxfId="1067" priority="1076" operator="containsText" text="Not available">
      <formula>NOT(ISERROR(SEARCH("Not available",AW107)))</formula>
    </cfRule>
  </conditionalFormatting>
  <conditionalFormatting sqref="AW107">
    <cfRule type="containsText" dxfId="1066" priority="1075" operator="containsText" text="Not available">
      <formula>NOT(ISERROR(SEARCH("Not available",AW107)))</formula>
    </cfRule>
  </conditionalFormatting>
  <conditionalFormatting sqref="AW104">
    <cfRule type="containsText" dxfId="1065" priority="1074" operator="containsText" text="Not available">
      <formula>NOT(ISERROR(SEARCH("Not available",AW104)))</formula>
    </cfRule>
  </conditionalFormatting>
  <conditionalFormatting sqref="AW105">
    <cfRule type="containsText" dxfId="1064" priority="1072" operator="containsText" text="Not available">
      <formula>NOT(ISERROR(SEARCH("Not available",AW105)))</formula>
    </cfRule>
  </conditionalFormatting>
  <conditionalFormatting sqref="AW107">
    <cfRule type="containsText" dxfId="1063" priority="1073" operator="containsText" text="Not available">
      <formula>NOT(ISERROR(SEARCH("Not available",AW107)))</formula>
    </cfRule>
  </conditionalFormatting>
  <conditionalFormatting sqref="AW105">
    <cfRule type="containsText" dxfId="1062" priority="1071" operator="containsText" text="Not available">
      <formula>NOT(ISERROR(SEARCH("Not available",AW105)))</formula>
    </cfRule>
  </conditionalFormatting>
  <conditionalFormatting sqref="AW105">
    <cfRule type="containsText" dxfId="1061" priority="1070" operator="containsText" text="Not available">
      <formula>NOT(ISERROR(SEARCH("Not available",AW105)))</formula>
    </cfRule>
  </conditionalFormatting>
  <conditionalFormatting sqref="AW104">
    <cfRule type="containsText" dxfId="1060" priority="1069" operator="containsText" text="Not available">
      <formula>NOT(ISERROR(SEARCH("Not available",AW104)))</formula>
    </cfRule>
  </conditionalFormatting>
  <conditionalFormatting sqref="AW104">
    <cfRule type="containsText" dxfId="1059" priority="1068" operator="containsText" text="Not available">
      <formula>NOT(ISERROR(SEARCH("Not available",AW104)))</formula>
    </cfRule>
  </conditionalFormatting>
  <conditionalFormatting sqref="AW107">
    <cfRule type="containsText" dxfId="1058" priority="1066" operator="containsText" text="Not available">
      <formula>NOT(ISERROR(SEARCH("Not available",AW107)))</formula>
    </cfRule>
  </conditionalFormatting>
  <conditionalFormatting sqref="AW107">
    <cfRule type="containsText" dxfId="1057" priority="1067" operator="containsText" text="Not available">
      <formula>NOT(ISERROR(SEARCH("Not available",AW107)))</formula>
    </cfRule>
  </conditionalFormatting>
  <conditionalFormatting sqref="AW105">
    <cfRule type="containsText" dxfId="1056" priority="1065" operator="containsText" text="Not available">
      <formula>NOT(ISERROR(SEARCH("Not available",AW105)))</formula>
    </cfRule>
  </conditionalFormatting>
  <conditionalFormatting sqref="AW105">
    <cfRule type="containsText" dxfId="1055" priority="1064" operator="containsText" text="Not available">
      <formula>NOT(ISERROR(SEARCH("Not available",AW105)))</formula>
    </cfRule>
  </conditionalFormatting>
  <conditionalFormatting sqref="AW108">
    <cfRule type="containsText" dxfId="1054" priority="1063" operator="containsText" text="Not available">
      <formula>NOT(ISERROR(SEARCH("Not available",AW108)))</formula>
    </cfRule>
  </conditionalFormatting>
  <conditionalFormatting sqref="AW107">
    <cfRule type="containsText" dxfId="1053" priority="1062" operator="containsText" text="Not available">
      <formula>NOT(ISERROR(SEARCH("Not available",AW107)))</formula>
    </cfRule>
  </conditionalFormatting>
  <conditionalFormatting sqref="AW107">
    <cfRule type="containsText" dxfId="1052" priority="1061" operator="containsText" text="Not available">
      <formula>NOT(ISERROR(SEARCH("Not available",AW107)))</formula>
    </cfRule>
  </conditionalFormatting>
  <conditionalFormatting sqref="AW105">
    <cfRule type="containsText" dxfId="1051" priority="1060" operator="containsText" text="Not available">
      <formula>NOT(ISERROR(SEARCH("Not available",AW105)))</formula>
    </cfRule>
  </conditionalFormatting>
  <conditionalFormatting sqref="AW105">
    <cfRule type="containsText" dxfId="1050" priority="1059" operator="containsText" text="Not available">
      <formula>NOT(ISERROR(SEARCH("Not available",AW105)))</formula>
    </cfRule>
  </conditionalFormatting>
  <conditionalFormatting sqref="AW104">
    <cfRule type="containsText" dxfId="1049" priority="1054" operator="containsText" text="Not available">
      <formula>NOT(ISERROR(SEARCH("Not available",AW104)))</formula>
    </cfRule>
  </conditionalFormatting>
  <conditionalFormatting sqref="AW108">
    <cfRule type="containsText" dxfId="1048" priority="1053" operator="containsText" text="Not available">
      <formula>NOT(ISERROR(SEARCH("Not available",AW108)))</formula>
    </cfRule>
  </conditionalFormatting>
  <conditionalFormatting sqref="AW107">
    <cfRule type="containsText" dxfId="1047" priority="1056" operator="containsText" text="Not available">
      <formula>NOT(ISERROR(SEARCH("Not available",AW107)))</formula>
    </cfRule>
  </conditionalFormatting>
  <conditionalFormatting sqref="AW104">
    <cfRule type="containsText" dxfId="1046" priority="1058" operator="containsText" text="Not available">
      <formula>NOT(ISERROR(SEARCH("Not available",AW104)))</formula>
    </cfRule>
  </conditionalFormatting>
  <conditionalFormatting sqref="AW108">
    <cfRule type="containsText" dxfId="1045" priority="1057" operator="containsText" text="Not available">
      <formula>NOT(ISERROR(SEARCH("Not available",AW108)))</formula>
    </cfRule>
  </conditionalFormatting>
  <conditionalFormatting sqref="AW107">
    <cfRule type="containsText" dxfId="1044" priority="1055" operator="containsText" text="Not available">
      <formula>NOT(ISERROR(SEARCH("Not available",AW107)))</formula>
    </cfRule>
  </conditionalFormatting>
  <conditionalFormatting sqref="AW107">
    <cfRule type="containsText" dxfId="1043" priority="1052" operator="containsText" text="Not available">
      <formula>NOT(ISERROR(SEARCH("Not available",AW107)))</formula>
    </cfRule>
  </conditionalFormatting>
  <conditionalFormatting sqref="AW108">
    <cfRule type="containsText" dxfId="1042" priority="1051" operator="containsText" text="Not available">
      <formula>NOT(ISERROR(SEARCH("Not available",AW108)))</formula>
    </cfRule>
  </conditionalFormatting>
  <conditionalFormatting sqref="AW107">
    <cfRule type="containsText" dxfId="1041" priority="1050" operator="containsText" text="Not available">
      <formula>NOT(ISERROR(SEARCH("Not available",AW107)))</formula>
    </cfRule>
  </conditionalFormatting>
  <conditionalFormatting sqref="AW107">
    <cfRule type="containsText" dxfId="1040" priority="1049" operator="containsText" text="Not available">
      <formula>NOT(ISERROR(SEARCH("Not available",AW107)))</formula>
    </cfRule>
  </conditionalFormatting>
  <conditionalFormatting sqref="AW105">
    <cfRule type="containsText" dxfId="1039" priority="1048" operator="containsText" text="Not available">
      <formula>NOT(ISERROR(SEARCH("Not available",AW105)))</formula>
    </cfRule>
  </conditionalFormatting>
  <conditionalFormatting sqref="AW105">
    <cfRule type="containsText" dxfId="1038" priority="1047" operator="containsText" text="Not available">
      <formula>NOT(ISERROR(SEARCH("Not available",AW105)))</formula>
    </cfRule>
  </conditionalFormatting>
  <conditionalFormatting sqref="AW104">
    <cfRule type="containsText" dxfId="1037" priority="1042" operator="containsText" text="Not available">
      <formula>NOT(ISERROR(SEARCH("Not available",AW104)))</formula>
    </cfRule>
  </conditionalFormatting>
  <conditionalFormatting sqref="AW108">
    <cfRule type="containsText" dxfId="1036" priority="1041" operator="containsText" text="Not available">
      <formula>NOT(ISERROR(SEARCH("Not available",AW108)))</formula>
    </cfRule>
  </conditionalFormatting>
  <conditionalFormatting sqref="AW107">
    <cfRule type="containsText" dxfId="1035" priority="1044" operator="containsText" text="Not available">
      <formula>NOT(ISERROR(SEARCH("Not available",AW107)))</formula>
    </cfRule>
  </conditionalFormatting>
  <conditionalFormatting sqref="AW104">
    <cfRule type="containsText" dxfId="1034" priority="1046" operator="containsText" text="Not available">
      <formula>NOT(ISERROR(SEARCH("Not available",AW104)))</formula>
    </cfRule>
  </conditionalFormatting>
  <conditionalFormatting sqref="AW108">
    <cfRule type="containsText" dxfId="1033" priority="1045" operator="containsText" text="Not available">
      <formula>NOT(ISERROR(SEARCH("Not available",AW108)))</formula>
    </cfRule>
  </conditionalFormatting>
  <conditionalFormatting sqref="AW107">
    <cfRule type="containsText" dxfId="1032" priority="1043" operator="containsText" text="Not available">
      <formula>NOT(ISERROR(SEARCH("Not available",AW107)))</formula>
    </cfRule>
  </conditionalFormatting>
  <conditionalFormatting sqref="AW107">
    <cfRule type="containsText" dxfId="1031" priority="1040" operator="containsText" text="Not available">
      <formula>NOT(ISERROR(SEARCH("Not available",AW107)))</formula>
    </cfRule>
  </conditionalFormatting>
  <conditionalFormatting sqref="AW107">
    <cfRule type="containsText" dxfId="1030" priority="1036" operator="containsText" text="Not available">
      <formula>NOT(ISERROR(SEARCH("Not available",AW107)))</formula>
    </cfRule>
  </conditionalFormatting>
  <conditionalFormatting sqref="AW104">
    <cfRule type="containsText" dxfId="1029" priority="1039" operator="containsText" text="Not available">
      <formula>NOT(ISERROR(SEARCH("Not available",AW104)))</formula>
    </cfRule>
  </conditionalFormatting>
  <conditionalFormatting sqref="AW109">
    <cfRule type="containsText" dxfId="1028" priority="1038" operator="containsText" text="Not available">
      <formula>NOT(ISERROR(SEARCH("Not available",AW109)))</formula>
    </cfRule>
  </conditionalFormatting>
  <conditionalFormatting sqref="AW108">
    <cfRule type="containsText" dxfId="1027" priority="1037" operator="containsText" text="Not available">
      <formula>NOT(ISERROR(SEARCH("Not available",AW108)))</formula>
    </cfRule>
  </conditionalFormatting>
  <conditionalFormatting sqref="AW107">
    <cfRule type="containsText" dxfId="1026" priority="1035" operator="containsText" text="Not available">
      <formula>NOT(ISERROR(SEARCH("Not available",AW107)))</formula>
    </cfRule>
  </conditionalFormatting>
  <conditionalFormatting sqref="AW104">
    <cfRule type="containsText" dxfId="1025" priority="1034" operator="containsText" text="Not available">
      <formula>NOT(ISERROR(SEARCH("Not available",AW104)))</formula>
    </cfRule>
  </conditionalFormatting>
  <conditionalFormatting sqref="AW108">
    <cfRule type="containsText" dxfId="1024" priority="1033" operator="containsText" text="Not available">
      <formula>NOT(ISERROR(SEARCH("Not available",AW108)))</formula>
    </cfRule>
  </conditionalFormatting>
  <conditionalFormatting sqref="AW107">
    <cfRule type="containsText" dxfId="1023" priority="1032" operator="containsText" text="Not available">
      <formula>NOT(ISERROR(SEARCH("Not available",AW107)))</formula>
    </cfRule>
  </conditionalFormatting>
  <conditionalFormatting sqref="AW105">
    <cfRule type="containsText" dxfId="1022" priority="1027" operator="containsText" text="Not available">
      <formula>NOT(ISERROR(SEARCH("Not available",AW105)))</formula>
    </cfRule>
  </conditionalFormatting>
  <conditionalFormatting sqref="AW104">
    <cfRule type="containsText" dxfId="1021" priority="1026" operator="containsText" text="Not available">
      <formula>NOT(ISERROR(SEARCH("Not available",AW104)))</formula>
    </cfRule>
  </conditionalFormatting>
  <conditionalFormatting sqref="AW109">
    <cfRule type="containsText" dxfId="1020" priority="1025" operator="containsText" text="Not available">
      <formula>NOT(ISERROR(SEARCH("Not available",AW109)))</formula>
    </cfRule>
  </conditionalFormatting>
  <conditionalFormatting sqref="AW108">
    <cfRule type="containsText" dxfId="1019" priority="1029" operator="containsText" text="Not available">
      <formula>NOT(ISERROR(SEARCH("Not available",AW108)))</formula>
    </cfRule>
  </conditionalFormatting>
  <conditionalFormatting sqref="AW105">
    <cfRule type="containsText" dxfId="1018" priority="1031" operator="containsText" text="Not available">
      <formula>NOT(ISERROR(SEARCH("Not available",AW105)))</formula>
    </cfRule>
  </conditionalFormatting>
  <conditionalFormatting sqref="AW109">
    <cfRule type="containsText" dxfId="1017" priority="1030" operator="containsText" text="Not available">
      <formula>NOT(ISERROR(SEARCH("Not available",AW109)))</formula>
    </cfRule>
  </conditionalFormatting>
  <conditionalFormatting sqref="AW108">
    <cfRule type="containsText" dxfId="1016" priority="1028" operator="containsText" text="Not available">
      <formula>NOT(ISERROR(SEARCH("Not available",AW108)))</formula>
    </cfRule>
  </conditionalFormatting>
  <conditionalFormatting sqref="AW108">
    <cfRule type="containsText" dxfId="1015" priority="1024" operator="containsText" text="Not available">
      <formula>NOT(ISERROR(SEARCH("Not available",AW108)))</formula>
    </cfRule>
  </conditionalFormatting>
  <conditionalFormatting sqref="AW107">
    <cfRule type="containsText" dxfId="1014" priority="1023" operator="containsText" text="Not available">
      <formula>NOT(ISERROR(SEARCH("Not available",AW107)))</formula>
    </cfRule>
  </conditionalFormatting>
  <conditionalFormatting sqref="AW107">
    <cfRule type="containsText" dxfId="1013" priority="1022" operator="containsText" text="Not available">
      <formula>NOT(ISERROR(SEARCH("Not available",AW107)))</formula>
    </cfRule>
  </conditionalFormatting>
  <conditionalFormatting sqref="AW104">
    <cfRule type="containsText" dxfId="1012" priority="1021" operator="containsText" text="Not available">
      <formula>NOT(ISERROR(SEARCH("Not available",AW104)))</formula>
    </cfRule>
  </conditionalFormatting>
  <conditionalFormatting sqref="AW108">
    <cfRule type="containsText" dxfId="1011" priority="1020" operator="containsText" text="Not available">
      <formula>NOT(ISERROR(SEARCH("Not available",AW108)))</formula>
    </cfRule>
  </conditionalFormatting>
  <conditionalFormatting sqref="AW107">
    <cfRule type="containsText" dxfId="1010" priority="1019" operator="containsText" text="Not available">
      <formula>NOT(ISERROR(SEARCH("Not available",AW107)))</formula>
    </cfRule>
  </conditionalFormatting>
  <conditionalFormatting sqref="AW107">
    <cfRule type="containsText" dxfId="1009" priority="1018" operator="containsText" text="Not available">
      <formula>NOT(ISERROR(SEARCH("Not available",AW107)))</formula>
    </cfRule>
  </conditionalFormatting>
  <conditionalFormatting sqref="AW105">
    <cfRule type="containsText" dxfId="1008" priority="1017" operator="containsText" text="Not available">
      <formula>NOT(ISERROR(SEARCH("Not available",AW105)))</formula>
    </cfRule>
  </conditionalFormatting>
  <conditionalFormatting sqref="AW105">
    <cfRule type="containsText" dxfId="1007" priority="1016" operator="containsText" text="Not available">
      <formula>NOT(ISERROR(SEARCH("Not available",AW105)))</formula>
    </cfRule>
  </conditionalFormatting>
  <conditionalFormatting sqref="AW104">
    <cfRule type="containsText" dxfId="1006" priority="1011" operator="containsText" text="Not available">
      <formula>NOT(ISERROR(SEARCH("Not available",AW104)))</formula>
    </cfRule>
  </conditionalFormatting>
  <conditionalFormatting sqref="AW108">
    <cfRule type="containsText" dxfId="1005" priority="1010" operator="containsText" text="Not available">
      <formula>NOT(ISERROR(SEARCH("Not available",AW108)))</formula>
    </cfRule>
  </conditionalFormatting>
  <conditionalFormatting sqref="AW107">
    <cfRule type="containsText" dxfId="1004" priority="1013" operator="containsText" text="Not available">
      <formula>NOT(ISERROR(SEARCH("Not available",AW107)))</formula>
    </cfRule>
  </conditionalFormatting>
  <conditionalFormatting sqref="AW104">
    <cfRule type="containsText" dxfId="1003" priority="1015" operator="containsText" text="Not available">
      <formula>NOT(ISERROR(SEARCH("Not available",AW104)))</formula>
    </cfRule>
  </conditionalFormatting>
  <conditionalFormatting sqref="AW108">
    <cfRule type="containsText" dxfId="1002" priority="1014" operator="containsText" text="Not available">
      <formula>NOT(ISERROR(SEARCH("Not available",AW108)))</formula>
    </cfRule>
  </conditionalFormatting>
  <conditionalFormatting sqref="AW107">
    <cfRule type="containsText" dxfId="1001" priority="1012" operator="containsText" text="Not available">
      <formula>NOT(ISERROR(SEARCH("Not available",AW107)))</formula>
    </cfRule>
  </conditionalFormatting>
  <conditionalFormatting sqref="AW107">
    <cfRule type="containsText" dxfId="1000" priority="1009" operator="containsText" text="Not available">
      <formula>NOT(ISERROR(SEARCH("Not available",AW107)))</formula>
    </cfRule>
  </conditionalFormatting>
  <conditionalFormatting sqref="AW107">
    <cfRule type="containsText" dxfId="999" priority="1005" operator="containsText" text="Not available">
      <formula>NOT(ISERROR(SEARCH("Not available",AW107)))</formula>
    </cfRule>
  </conditionalFormatting>
  <conditionalFormatting sqref="AW104">
    <cfRule type="containsText" dxfId="998" priority="1008" operator="containsText" text="Not available">
      <formula>NOT(ISERROR(SEARCH("Not available",AW104)))</formula>
    </cfRule>
  </conditionalFormatting>
  <conditionalFormatting sqref="AW109">
    <cfRule type="containsText" dxfId="997" priority="1007" operator="containsText" text="Not available">
      <formula>NOT(ISERROR(SEARCH("Not available",AW109)))</formula>
    </cfRule>
  </conditionalFormatting>
  <conditionalFormatting sqref="AW108">
    <cfRule type="containsText" dxfId="996" priority="1006" operator="containsText" text="Not available">
      <formula>NOT(ISERROR(SEARCH("Not available",AW108)))</formula>
    </cfRule>
  </conditionalFormatting>
  <conditionalFormatting sqref="AW107">
    <cfRule type="containsText" dxfId="995" priority="1004" operator="containsText" text="Not available">
      <formula>NOT(ISERROR(SEARCH("Not available",AW107)))</formula>
    </cfRule>
  </conditionalFormatting>
  <conditionalFormatting sqref="AW104">
    <cfRule type="containsText" dxfId="994" priority="1003" operator="containsText" text="Not available">
      <formula>NOT(ISERROR(SEARCH("Not available",AW104)))</formula>
    </cfRule>
  </conditionalFormatting>
  <conditionalFormatting sqref="AW108">
    <cfRule type="containsText" dxfId="993" priority="1002" operator="containsText" text="Not available">
      <formula>NOT(ISERROR(SEARCH("Not available",AW108)))</formula>
    </cfRule>
  </conditionalFormatting>
  <conditionalFormatting sqref="AW107">
    <cfRule type="containsText" dxfId="992" priority="1001" operator="containsText" text="Not available">
      <formula>NOT(ISERROR(SEARCH("Not available",AW107)))</formula>
    </cfRule>
  </conditionalFormatting>
  <conditionalFormatting sqref="AW105">
    <cfRule type="containsText" dxfId="991" priority="996" operator="containsText" text="Not available">
      <formula>NOT(ISERROR(SEARCH("Not available",AW105)))</formula>
    </cfRule>
  </conditionalFormatting>
  <conditionalFormatting sqref="AW104">
    <cfRule type="containsText" dxfId="990" priority="995" operator="containsText" text="Not available">
      <formula>NOT(ISERROR(SEARCH("Not available",AW104)))</formula>
    </cfRule>
  </conditionalFormatting>
  <conditionalFormatting sqref="AW109">
    <cfRule type="containsText" dxfId="989" priority="994" operator="containsText" text="Not available">
      <formula>NOT(ISERROR(SEARCH("Not available",AW109)))</formula>
    </cfRule>
  </conditionalFormatting>
  <conditionalFormatting sqref="AW108">
    <cfRule type="containsText" dxfId="988" priority="998" operator="containsText" text="Not available">
      <formula>NOT(ISERROR(SEARCH("Not available",AW108)))</formula>
    </cfRule>
  </conditionalFormatting>
  <conditionalFormatting sqref="AW105">
    <cfRule type="containsText" dxfId="987" priority="1000" operator="containsText" text="Not available">
      <formula>NOT(ISERROR(SEARCH("Not available",AW105)))</formula>
    </cfRule>
  </conditionalFormatting>
  <conditionalFormatting sqref="AW109">
    <cfRule type="containsText" dxfId="986" priority="999" operator="containsText" text="Not available">
      <formula>NOT(ISERROR(SEARCH("Not available",AW109)))</formula>
    </cfRule>
  </conditionalFormatting>
  <conditionalFormatting sqref="AW108">
    <cfRule type="containsText" dxfId="985" priority="997" operator="containsText" text="Not available">
      <formula>NOT(ISERROR(SEARCH("Not available",AW108)))</formula>
    </cfRule>
  </conditionalFormatting>
  <conditionalFormatting sqref="AW108">
    <cfRule type="containsText" dxfId="984" priority="993" operator="containsText" text="Not available">
      <formula>NOT(ISERROR(SEARCH("Not available",AW108)))</formula>
    </cfRule>
  </conditionalFormatting>
  <conditionalFormatting sqref="AW107">
    <cfRule type="containsText" dxfId="983" priority="992" operator="containsText" text="Not available">
      <formula>NOT(ISERROR(SEARCH("Not available",AW107)))</formula>
    </cfRule>
  </conditionalFormatting>
  <conditionalFormatting sqref="AW107">
    <cfRule type="containsText" dxfId="982" priority="991" operator="containsText" text="Not available">
      <formula>NOT(ISERROR(SEARCH("Not available",AW107)))</formula>
    </cfRule>
  </conditionalFormatting>
  <conditionalFormatting sqref="AW104">
    <cfRule type="containsText" dxfId="981" priority="990" operator="containsText" text="Not available">
      <formula>NOT(ISERROR(SEARCH("Not available",AW104)))</formula>
    </cfRule>
  </conditionalFormatting>
  <conditionalFormatting sqref="AW107">
    <cfRule type="containsText" dxfId="980" priority="986" operator="containsText" text="Not available">
      <formula>NOT(ISERROR(SEARCH("Not available",AW107)))</formula>
    </cfRule>
  </conditionalFormatting>
  <conditionalFormatting sqref="AW104">
    <cfRule type="containsText" dxfId="979" priority="989" operator="containsText" text="Not available">
      <formula>NOT(ISERROR(SEARCH("Not available",AW104)))</formula>
    </cfRule>
  </conditionalFormatting>
  <conditionalFormatting sqref="AW109">
    <cfRule type="containsText" dxfId="978" priority="988" operator="containsText" text="Not available">
      <formula>NOT(ISERROR(SEARCH("Not available",AW109)))</formula>
    </cfRule>
  </conditionalFormatting>
  <conditionalFormatting sqref="AW108">
    <cfRule type="containsText" dxfId="977" priority="987" operator="containsText" text="Not available">
      <formula>NOT(ISERROR(SEARCH("Not available",AW108)))</formula>
    </cfRule>
  </conditionalFormatting>
  <conditionalFormatting sqref="AW107">
    <cfRule type="containsText" dxfId="976" priority="985" operator="containsText" text="Not available">
      <formula>NOT(ISERROR(SEARCH("Not available",AW107)))</formula>
    </cfRule>
  </conditionalFormatting>
  <conditionalFormatting sqref="AW104">
    <cfRule type="containsText" dxfId="975" priority="984" operator="containsText" text="Not available">
      <formula>NOT(ISERROR(SEARCH("Not available",AW104)))</formula>
    </cfRule>
  </conditionalFormatting>
  <conditionalFormatting sqref="AW108">
    <cfRule type="containsText" dxfId="974" priority="983" operator="containsText" text="Not available">
      <formula>NOT(ISERROR(SEARCH("Not available",AW108)))</formula>
    </cfRule>
  </conditionalFormatting>
  <conditionalFormatting sqref="AW107">
    <cfRule type="containsText" dxfId="973" priority="982" operator="containsText" text="Not available">
      <formula>NOT(ISERROR(SEARCH("Not available",AW107)))</formula>
    </cfRule>
  </conditionalFormatting>
  <conditionalFormatting sqref="AW105">
    <cfRule type="containsText" dxfId="972" priority="977" operator="containsText" text="Not available">
      <formula>NOT(ISERROR(SEARCH("Not available",AW105)))</formula>
    </cfRule>
  </conditionalFormatting>
  <conditionalFormatting sqref="AW104">
    <cfRule type="containsText" dxfId="971" priority="976" operator="containsText" text="Not available">
      <formula>NOT(ISERROR(SEARCH("Not available",AW104)))</formula>
    </cfRule>
  </conditionalFormatting>
  <conditionalFormatting sqref="AW109">
    <cfRule type="containsText" dxfId="970" priority="975" operator="containsText" text="Not available">
      <formula>NOT(ISERROR(SEARCH("Not available",AW109)))</formula>
    </cfRule>
  </conditionalFormatting>
  <conditionalFormatting sqref="AW108">
    <cfRule type="containsText" dxfId="969" priority="979" operator="containsText" text="Not available">
      <formula>NOT(ISERROR(SEARCH("Not available",AW108)))</formula>
    </cfRule>
  </conditionalFormatting>
  <conditionalFormatting sqref="AW105">
    <cfRule type="containsText" dxfId="968" priority="981" operator="containsText" text="Not available">
      <formula>NOT(ISERROR(SEARCH("Not available",AW105)))</formula>
    </cfRule>
  </conditionalFormatting>
  <conditionalFormatting sqref="AW109">
    <cfRule type="containsText" dxfId="967" priority="980" operator="containsText" text="Not available">
      <formula>NOT(ISERROR(SEARCH("Not available",AW109)))</formula>
    </cfRule>
  </conditionalFormatting>
  <conditionalFormatting sqref="AW108">
    <cfRule type="containsText" dxfId="966" priority="978" operator="containsText" text="Not available">
      <formula>NOT(ISERROR(SEARCH("Not available",AW108)))</formula>
    </cfRule>
  </conditionalFormatting>
  <conditionalFormatting sqref="AW108">
    <cfRule type="containsText" dxfId="965" priority="974" operator="containsText" text="Not available">
      <formula>NOT(ISERROR(SEARCH("Not available",AW108)))</formula>
    </cfRule>
  </conditionalFormatting>
  <conditionalFormatting sqref="AW107">
    <cfRule type="containsText" dxfId="964" priority="973" operator="containsText" text="Not available">
      <formula>NOT(ISERROR(SEARCH("Not available",AW107)))</formula>
    </cfRule>
  </conditionalFormatting>
  <conditionalFormatting sqref="AW107">
    <cfRule type="containsText" dxfId="963" priority="972" operator="containsText" text="Not available">
      <formula>NOT(ISERROR(SEARCH("Not available",AW107)))</formula>
    </cfRule>
  </conditionalFormatting>
  <conditionalFormatting sqref="AW104">
    <cfRule type="containsText" dxfId="962" priority="971" operator="containsText" text="Not available">
      <formula>NOT(ISERROR(SEARCH("Not available",AW104)))</formula>
    </cfRule>
  </conditionalFormatting>
  <conditionalFormatting sqref="AW108">
    <cfRule type="containsText" dxfId="961" priority="967" operator="containsText" text="Not available">
      <formula>NOT(ISERROR(SEARCH("Not available",AW108)))</formula>
    </cfRule>
  </conditionalFormatting>
  <conditionalFormatting sqref="AW105">
    <cfRule type="containsText" dxfId="960" priority="970" operator="containsText" text="Not available">
      <formula>NOT(ISERROR(SEARCH("Not available",AW105)))</formula>
    </cfRule>
  </conditionalFormatting>
  <conditionalFormatting sqref="AW110">
    <cfRule type="containsText" dxfId="959" priority="969" operator="containsText" text="Not available">
      <formula>NOT(ISERROR(SEARCH("Not available",AW110)))</formula>
    </cfRule>
  </conditionalFormatting>
  <conditionalFormatting sqref="AW109">
    <cfRule type="containsText" dxfId="958" priority="968" operator="containsText" text="Not available">
      <formula>NOT(ISERROR(SEARCH("Not available",AW109)))</formula>
    </cfRule>
  </conditionalFormatting>
  <conditionalFormatting sqref="AW108">
    <cfRule type="containsText" dxfId="957" priority="966" operator="containsText" text="Not available">
      <formula>NOT(ISERROR(SEARCH("Not available",AW108)))</formula>
    </cfRule>
  </conditionalFormatting>
  <conditionalFormatting sqref="AW105">
    <cfRule type="containsText" dxfId="956" priority="965" operator="containsText" text="Not available">
      <formula>NOT(ISERROR(SEARCH("Not available",AW105)))</formula>
    </cfRule>
  </conditionalFormatting>
  <conditionalFormatting sqref="AW104">
    <cfRule type="containsText" dxfId="955" priority="964" operator="containsText" text="Not available">
      <formula>NOT(ISERROR(SEARCH("Not available",AW104)))</formula>
    </cfRule>
  </conditionalFormatting>
  <conditionalFormatting sqref="AW109">
    <cfRule type="containsText" dxfId="954" priority="963" operator="containsText" text="Not available">
      <formula>NOT(ISERROR(SEARCH("Not available",AW109)))</formula>
    </cfRule>
  </conditionalFormatting>
  <conditionalFormatting sqref="AW108">
    <cfRule type="containsText" dxfId="953" priority="962" operator="containsText" text="Not available">
      <formula>NOT(ISERROR(SEARCH("Not available",AW108)))</formula>
    </cfRule>
  </conditionalFormatting>
  <conditionalFormatting sqref="AW107">
    <cfRule type="containsText" dxfId="952" priority="961" operator="containsText" text="Not available">
      <formula>NOT(ISERROR(SEARCH("Not available",AW107)))</formula>
    </cfRule>
  </conditionalFormatting>
  <conditionalFormatting sqref="AW107">
    <cfRule type="containsText" dxfId="951" priority="960" operator="containsText" text="Not available">
      <formula>NOT(ISERROR(SEARCH("Not available",AW107)))</formula>
    </cfRule>
  </conditionalFormatting>
  <conditionalFormatting sqref="AW104">
    <cfRule type="containsText" dxfId="950" priority="959" operator="containsText" text="Not available">
      <formula>NOT(ISERROR(SEARCH("Not available",AW104)))</formula>
    </cfRule>
  </conditionalFormatting>
  <conditionalFormatting sqref="AW105">
    <cfRule type="containsText" dxfId="949" priority="955" operator="containsText" text="Not available">
      <formula>NOT(ISERROR(SEARCH("Not available",AW105)))</formula>
    </cfRule>
  </conditionalFormatting>
  <conditionalFormatting sqref="AW110">
    <cfRule type="containsText" dxfId="948" priority="954" operator="containsText" text="Not available">
      <formula>NOT(ISERROR(SEARCH("Not available",AW110)))</formula>
    </cfRule>
  </conditionalFormatting>
  <conditionalFormatting sqref="AW109">
    <cfRule type="containsText" dxfId="947" priority="957" operator="containsText" text="Not available">
      <formula>NOT(ISERROR(SEARCH("Not available",AW109)))</formula>
    </cfRule>
  </conditionalFormatting>
  <conditionalFormatting sqref="AW110">
    <cfRule type="containsText" dxfId="946" priority="958" operator="containsText" text="Not available">
      <formula>NOT(ISERROR(SEARCH("Not available",AW110)))</formula>
    </cfRule>
  </conditionalFormatting>
  <conditionalFormatting sqref="AW109">
    <cfRule type="containsText" dxfId="945" priority="956" operator="containsText" text="Not available">
      <formula>NOT(ISERROR(SEARCH("Not available",AW109)))</formula>
    </cfRule>
  </conditionalFormatting>
  <conditionalFormatting sqref="AW109">
    <cfRule type="containsText" dxfId="944" priority="953" operator="containsText" text="Not available">
      <formula>NOT(ISERROR(SEARCH("Not available",AW109)))</formula>
    </cfRule>
  </conditionalFormatting>
  <conditionalFormatting sqref="AW108">
    <cfRule type="containsText" dxfId="943" priority="952" operator="containsText" text="Not available">
      <formula>NOT(ISERROR(SEARCH("Not available",AW108)))</formula>
    </cfRule>
  </conditionalFormatting>
  <conditionalFormatting sqref="AW108">
    <cfRule type="containsText" dxfId="942" priority="951" operator="containsText" text="Not available">
      <formula>NOT(ISERROR(SEARCH("Not available",AW108)))</formula>
    </cfRule>
  </conditionalFormatting>
  <conditionalFormatting sqref="AW105">
    <cfRule type="containsText" dxfId="941" priority="950" operator="containsText" text="Not available">
      <formula>NOT(ISERROR(SEARCH("Not available",AW105)))</formula>
    </cfRule>
  </conditionalFormatting>
  <conditionalFormatting sqref="AW103">
    <cfRule type="expression" dxfId="940" priority="948">
      <formula>$I103=$M$3</formula>
    </cfRule>
    <cfRule type="expression" dxfId="939" priority="949">
      <formula>$I103=$M$2</formula>
    </cfRule>
  </conditionalFormatting>
  <conditionalFormatting sqref="AW107">
    <cfRule type="containsText" dxfId="938" priority="947" operator="containsText" text="Not available">
      <formula>NOT(ISERROR(SEARCH("Not available",AW107)))</formula>
    </cfRule>
  </conditionalFormatting>
  <conditionalFormatting sqref="AW107">
    <cfRule type="containsText" dxfId="937" priority="945" operator="containsText" text="Not available">
      <formula>NOT(ISERROR(SEARCH("Not available",AW107)))</formula>
    </cfRule>
  </conditionalFormatting>
  <conditionalFormatting sqref="AW107">
    <cfRule type="containsText" dxfId="936" priority="946" operator="containsText" text="Not available">
      <formula>NOT(ISERROR(SEARCH("Not available",AW107)))</formula>
    </cfRule>
  </conditionalFormatting>
  <conditionalFormatting sqref="AW108">
    <cfRule type="containsText" dxfId="935" priority="944" operator="containsText" text="Not available">
      <formula>NOT(ISERROR(SEARCH("Not available",AW108)))</formula>
    </cfRule>
  </conditionalFormatting>
  <conditionalFormatting sqref="AW107">
    <cfRule type="containsText" dxfId="934" priority="943" operator="containsText" text="Not available">
      <formula>NOT(ISERROR(SEARCH("Not available",AW107)))</formula>
    </cfRule>
  </conditionalFormatting>
  <conditionalFormatting sqref="AW107">
    <cfRule type="containsText" dxfId="933" priority="942" operator="containsText" text="Not available">
      <formula>NOT(ISERROR(SEARCH("Not available",AW107)))</formula>
    </cfRule>
  </conditionalFormatting>
  <conditionalFormatting sqref="AW108">
    <cfRule type="containsText" dxfId="932" priority="938" operator="containsText" text="Not available">
      <formula>NOT(ISERROR(SEARCH("Not available",AW108)))</formula>
    </cfRule>
  </conditionalFormatting>
  <conditionalFormatting sqref="AW107">
    <cfRule type="containsText" dxfId="931" priority="940" operator="containsText" text="Not available">
      <formula>NOT(ISERROR(SEARCH("Not available",AW107)))</formula>
    </cfRule>
  </conditionalFormatting>
  <conditionalFormatting sqref="AW108">
    <cfRule type="containsText" dxfId="930" priority="941" operator="containsText" text="Not available">
      <formula>NOT(ISERROR(SEARCH("Not available",AW108)))</formula>
    </cfRule>
  </conditionalFormatting>
  <conditionalFormatting sqref="AW107">
    <cfRule type="containsText" dxfId="929" priority="939" operator="containsText" text="Not available">
      <formula>NOT(ISERROR(SEARCH("Not available",AW107)))</formula>
    </cfRule>
  </conditionalFormatting>
  <conditionalFormatting sqref="AW107">
    <cfRule type="containsText" dxfId="928" priority="937" operator="containsText" text="Not available">
      <formula>NOT(ISERROR(SEARCH("Not available",AW107)))</formula>
    </cfRule>
  </conditionalFormatting>
  <conditionalFormatting sqref="AW108">
    <cfRule type="containsText" dxfId="927" priority="936" operator="containsText" text="Not available">
      <formula>NOT(ISERROR(SEARCH("Not available",AW108)))</formula>
    </cfRule>
  </conditionalFormatting>
  <conditionalFormatting sqref="AW107">
    <cfRule type="containsText" dxfId="926" priority="935" operator="containsText" text="Not available">
      <formula>NOT(ISERROR(SEARCH("Not available",AW107)))</formula>
    </cfRule>
  </conditionalFormatting>
  <conditionalFormatting sqref="AW107">
    <cfRule type="containsText" dxfId="925" priority="934" operator="containsText" text="Not available">
      <formula>NOT(ISERROR(SEARCH("Not available",AW107)))</formula>
    </cfRule>
  </conditionalFormatting>
  <conditionalFormatting sqref="AW108">
    <cfRule type="containsText" dxfId="924" priority="930" operator="containsText" text="Not available">
      <formula>NOT(ISERROR(SEARCH("Not available",AW108)))</formula>
    </cfRule>
  </conditionalFormatting>
  <conditionalFormatting sqref="AW107">
    <cfRule type="containsText" dxfId="923" priority="932" operator="containsText" text="Not available">
      <formula>NOT(ISERROR(SEARCH("Not available",AW107)))</formula>
    </cfRule>
  </conditionalFormatting>
  <conditionalFormatting sqref="AW108">
    <cfRule type="containsText" dxfId="922" priority="933" operator="containsText" text="Not available">
      <formula>NOT(ISERROR(SEARCH("Not available",AW108)))</formula>
    </cfRule>
  </conditionalFormatting>
  <conditionalFormatting sqref="AW107">
    <cfRule type="containsText" dxfId="921" priority="931" operator="containsText" text="Not available">
      <formula>NOT(ISERROR(SEARCH("Not available",AW107)))</formula>
    </cfRule>
  </conditionalFormatting>
  <conditionalFormatting sqref="AW107">
    <cfRule type="containsText" dxfId="920" priority="929" operator="containsText" text="Not available">
      <formula>NOT(ISERROR(SEARCH("Not available",AW107)))</formula>
    </cfRule>
  </conditionalFormatting>
  <conditionalFormatting sqref="AW107">
    <cfRule type="containsText" dxfId="919" priority="926" operator="containsText" text="Not available">
      <formula>NOT(ISERROR(SEARCH("Not available",AW107)))</formula>
    </cfRule>
  </conditionalFormatting>
  <conditionalFormatting sqref="AW109">
    <cfRule type="containsText" dxfId="918" priority="928" operator="containsText" text="Not available">
      <formula>NOT(ISERROR(SEARCH("Not available",AW109)))</formula>
    </cfRule>
  </conditionalFormatting>
  <conditionalFormatting sqref="AW108">
    <cfRule type="containsText" dxfId="917" priority="927" operator="containsText" text="Not available">
      <formula>NOT(ISERROR(SEARCH("Not available",AW108)))</formula>
    </cfRule>
  </conditionalFormatting>
  <conditionalFormatting sqref="AW107">
    <cfRule type="containsText" dxfId="916" priority="925" operator="containsText" text="Not available">
      <formula>NOT(ISERROR(SEARCH("Not available",AW107)))</formula>
    </cfRule>
  </conditionalFormatting>
  <conditionalFormatting sqref="AW108">
    <cfRule type="containsText" dxfId="915" priority="924" operator="containsText" text="Not available">
      <formula>NOT(ISERROR(SEARCH("Not available",AW108)))</formula>
    </cfRule>
  </conditionalFormatting>
  <conditionalFormatting sqref="AW107">
    <cfRule type="containsText" dxfId="914" priority="923" operator="containsText" text="Not available">
      <formula>NOT(ISERROR(SEARCH("Not available",AW107)))</formula>
    </cfRule>
  </conditionalFormatting>
  <conditionalFormatting sqref="AW109">
    <cfRule type="containsText" dxfId="913" priority="919" operator="containsText" text="Not available">
      <formula>NOT(ISERROR(SEARCH("Not available",AW109)))</formula>
    </cfRule>
  </conditionalFormatting>
  <conditionalFormatting sqref="AW108">
    <cfRule type="containsText" dxfId="912" priority="921" operator="containsText" text="Not available">
      <formula>NOT(ISERROR(SEARCH("Not available",AW108)))</formula>
    </cfRule>
  </conditionalFormatting>
  <conditionalFormatting sqref="AW109">
    <cfRule type="containsText" dxfId="911" priority="922" operator="containsText" text="Not available">
      <formula>NOT(ISERROR(SEARCH("Not available",AW109)))</formula>
    </cfRule>
  </conditionalFormatting>
  <conditionalFormatting sqref="AW108">
    <cfRule type="containsText" dxfId="910" priority="920" operator="containsText" text="Not available">
      <formula>NOT(ISERROR(SEARCH("Not available",AW108)))</formula>
    </cfRule>
  </conditionalFormatting>
  <conditionalFormatting sqref="AW108">
    <cfRule type="containsText" dxfId="909" priority="918" operator="containsText" text="Not available">
      <formula>NOT(ISERROR(SEARCH("Not available",AW108)))</formula>
    </cfRule>
  </conditionalFormatting>
  <conditionalFormatting sqref="AW107">
    <cfRule type="containsText" dxfId="908" priority="917" operator="containsText" text="Not available">
      <formula>NOT(ISERROR(SEARCH("Not available",AW107)))</formula>
    </cfRule>
  </conditionalFormatting>
  <conditionalFormatting sqref="AW107">
    <cfRule type="containsText" dxfId="907" priority="916" operator="containsText" text="Not available">
      <formula>NOT(ISERROR(SEARCH("Not available",AW107)))</formula>
    </cfRule>
  </conditionalFormatting>
  <conditionalFormatting sqref="AW108">
    <cfRule type="containsText" dxfId="906" priority="915" operator="containsText" text="Not available">
      <formula>NOT(ISERROR(SEARCH("Not available",AW108)))</formula>
    </cfRule>
  </conditionalFormatting>
  <conditionalFormatting sqref="AW107">
    <cfRule type="containsText" dxfId="905" priority="914" operator="containsText" text="Not available">
      <formula>NOT(ISERROR(SEARCH("Not available",AW107)))</formula>
    </cfRule>
  </conditionalFormatting>
  <conditionalFormatting sqref="AW107">
    <cfRule type="containsText" dxfId="904" priority="913" operator="containsText" text="Not available">
      <formula>NOT(ISERROR(SEARCH("Not available",AW107)))</formula>
    </cfRule>
  </conditionalFormatting>
  <conditionalFormatting sqref="AW108">
    <cfRule type="containsText" dxfId="903" priority="909" operator="containsText" text="Not available">
      <formula>NOT(ISERROR(SEARCH("Not available",AW108)))</formula>
    </cfRule>
  </conditionalFormatting>
  <conditionalFormatting sqref="AW107">
    <cfRule type="containsText" dxfId="902" priority="911" operator="containsText" text="Not available">
      <formula>NOT(ISERROR(SEARCH("Not available",AW107)))</formula>
    </cfRule>
  </conditionalFormatting>
  <conditionalFormatting sqref="AW108">
    <cfRule type="containsText" dxfId="901" priority="912" operator="containsText" text="Not available">
      <formula>NOT(ISERROR(SEARCH("Not available",AW108)))</formula>
    </cfRule>
  </conditionalFormatting>
  <conditionalFormatting sqref="AW107">
    <cfRule type="containsText" dxfId="900" priority="910" operator="containsText" text="Not available">
      <formula>NOT(ISERROR(SEARCH("Not available",AW107)))</formula>
    </cfRule>
  </conditionalFormatting>
  <conditionalFormatting sqref="AW107">
    <cfRule type="containsText" dxfId="899" priority="908" operator="containsText" text="Not available">
      <formula>NOT(ISERROR(SEARCH("Not available",AW107)))</formula>
    </cfRule>
  </conditionalFormatting>
  <conditionalFormatting sqref="AW107">
    <cfRule type="containsText" dxfId="898" priority="905" operator="containsText" text="Not available">
      <formula>NOT(ISERROR(SEARCH("Not available",AW107)))</formula>
    </cfRule>
  </conditionalFormatting>
  <conditionalFormatting sqref="AW109">
    <cfRule type="containsText" dxfId="897" priority="907" operator="containsText" text="Not available">
      <formula>NOT(ISERROR(SEARCH("Not available",AW109)))</formula>
    </cfRule>
  </conditionalFormatting>
  <conditionalFormatting sqref="AW108">
    <cfRule type="containsText" dxfId="896" priority="906" operator="containsText" text="Not available">
      <formula>NOT(ISERROR(SEARCH("Not available",AW108)))</formula>
    </cfRule>
  </conditionalFormatting>
  <conditionalFormatting sqref="AW107">
    <cfRule type="containsText" dxfId="895" priority="904" operator="containsText" text="Not available">
      <formula>NOT(ISERROR(SEARCH("Not available",AW107)))</formula>
    </cfRule>
  </conditionalFormatting>
  <conditionalFormatting sqref="AW108">
    <cfRule type="containsText" dxfId="894" priority="903" operator="containsText" text="Not available">
      <formula>NOT(ISERROR(SEARCH("Not available",AW108)))</formula>
    </cfRule>
  </conditionalFormatting>
  <conditionalFormatting sqref="AW107">
    <cfRule type="containsText" dxfId="893" priority="902" operator="containsText" text="Not available">
      <formula>NOT(ISERROR(SEARCH("Not available",AW107)))</formula>
    </cfRule>
  </conditionalFormatting>
  <conditionalFormatting sqref="AW109">
    <cfRule type="containsText" dxfId="892" priority="898" operator="containsText" text="Not available">
      <formula>NOT(ISERROR(SEARCH("Not available",AW109)))</formula>
    </cfRule>
  </conditionalFormatting>
  <conditionalFormatting sqref="AW108">
    <cfRule type="containsText" dxfId="891" priority="900" operator="containsText" text="Not available">
      <formula>NOT(ISERROR(SEARCH("Not available",AW108)))</formula>
    </cfRule>
  </conditionalFormatting>
  <conditionalFormatting sqref="AW109">
    <cfRule type="containsText" dxfId="890" priority="901" operator="containsText" text="Not available">
      <formula>NOT(ISERROR(SEARCH("Not available",AW109)))</formula>
    </cfRule>
  </conditionalFormatting>
  <conditionalFormatting sqref="AW108">
    <cfRule type="containsText" dxfId="889" priority="899" operator="containsText" text="Not available">
      <formula>NOT(ISERROR(SEARCH("Not available",AW108)))</formula>
    </cfRule>
  </conditionalFormatting>
  <conditionalFormatting sqref="AW108">
    <cfRule type="containsText" dxfId="888" priority="897" operator="containsText" text="Not available">
      <formula>NOT(ISERROR(SEARCH("Not available",AW108)))</formula>
    </cfRule>
  </conditionalFormatting>
  <conditionalFormatting sqref="AW107">
    <cfRule type="containsText" dxfId="887" priority="896" operator="containsText" text="Not available">
      <formula>NOT(ISERROR(SEARCH("Not available",AW107)))</formula>
    </cfRule>
  </conditionalFormatting>
  <conditionalFormatting sqref="AW107">
    <cfRule type="containsText" dxfId="886" priority="895" operator="containsText" text="Not available">
      <formula>NOT(ISERROR(SEARCH("Not available",AW107)))</formula>
    </cfRule>
  </conditionalFormatting>
  <conditionalFormatting sqref="AW107">
    <cfRule type="containsText" dxfId="885" priority="892" operator="containsText" text="Not available">
      <formula>NOT(ISERROR(SEARCH("Not available",AW107)))</formula>
    </cfRule>
  </conditionalFormatting>
  <conditionalFormatting sqref="AW109">
    <cfRule type="containsText" dxfId="884" priority="894" operator="containsText" text="Not available">
      <formula>NOT(ISERROR(SEARCH("Not available",AW109)))</formula>
    </cfRule>
  </conditionalFormatting>
  <conditionalFormatting sqref="AW108">
    <cfRule type="containsText" dxfId="883" priority="893" operator="containsText" text="Not available">
      <formula>NOT(ISERROR(SEARCH("Not available",AW108)))</formula>
    </cfRule>
  </conditionalFormatting>
  <conditionalFormatting sqref="AW107">
    <cfRule type="containsText" dxfId="882" priority="891" operator="containsText" text="Not available">
      <formula>NOT(ISERROR(SEARCH("Not available",AW107)))</formula>
    </cfRule>
  </conditionalFormatting>
  <conditionalFormatting sqref="AW108">
    <cfRule type="containsText" dxfId="881" priority="890" operator="containsText" text="Not available">
      <formula>NOT(ISERROR(SEARCH("Not available",AW108)))</formula>
    </cfRule>
  </conditionalFormatting>
  <conditionalFormatting sqref="AW107">
    <cfRule type="containsText" dxfId="880" priority="889" operator="containsText" text="Not available">
      <formula>NOT(ISERROR(SEARCH("Not available",AW107)))</formula>
    </cfRule>
  </conditionalFormatting>
  <conditionalFormatting sqref="AW109">
    <cfRule type="containsText" dxfId="879" priority="885" operator="containsText" text="Not available">
      <formula>NOT(ISERROR(SEARCH("Not available",AW109)))</formula>
    </cfRule>
  </conditionalFormatting>
  <conditionalFormatting sqref="AW108">
    <cfRule type="containsText" dxfId="878" priority="887" operator="containsText" text="Not available">
      <formula>NOT(ISERROR(SEARCH("Not available",AW108)))</formula>
    </cfRule>
  </conditionalFormatting>
  <conditionalFormatting sqref="AW109">
    <cfRule type="containsText" dxfId="877" priority="888" operator="containsText" text="Not available">
      <formula>NOT(ISERROR(SEARCH("Not available",AW109)))</formula>
    </cfRule>
  </conditionalFormatting>
  <conditionalFormatting sqref="AW108">
    <cfRule type="containsText" dxfId="876" priority="886" operator="containsText" text="Not available">
      <formula>NOT(ISERROR(SEARCH("Not available",AW108)))</formula>
    </cfRule>
  </conditionalFormatting>
  <conditionalFormatting sqref="AW108">
    <cfRule type="containsText" dxfId="875" priority="884" operator="containsText" text="Not available">
      <formula>NOT(ISERROR(SEARCH("Not available",AW108)))</formula>
    </cfRule>
  </conditionalFormatting>
  <conditionalFormatting sqref="AW107">
    <cfRule type="containsText" dxfId="874" priority="883" operator="containsText" text="Not available">
      <formula>NOT(ISERROR(SEARCH("Not available",AW107)))</formula>
    </cfRule>
  </conditionalFormatting>
  <conditionalFormatting sqref="AW107">
    <cfRule type="containsText" dxfId="873" priority="882" operator="containsText" text="Not available">
      <formula>NOT(ISERROR(SEARCH("Not available",AW107)))</formula>
    </cfRule>
  </conditionalFormatting>
  <conditionalFormatting sqref="AW108">
    <cfRule type="containsText" dxfId="872" priority="879" operator="containsText" text="Not available">
      <formula>NOT(ISERROR(SEARCH("Not available",AW108)))</formula>
    </cfRule>
  </conditionalFormatting>
  <conditionalFormatting sqref="AW110">
    <cfRule type="containsText" dxfId="871" priority="881" operator="containsText" text="Not available">
      <formula>NOT(ISERROR(SEARCH("Not available",AW110)))</formula>
    </cfRule>
  </conditionalFormatting>
  <conditionalFormatting sqref="AW109">
    <cfRule type="containsText" dxfId="870" priority="880" operator="containsText" text="Not available">
      <formula>NOT(ISERROR(SEARCH("Not available",AW109)))</formula>
    </cfRule>
  </conditionalFormatting>
  <conditionalFormatting sqref="AW108">
    <cfRule type="containsText" dxfId="869" priority="878" operator="containsText" text="Not available">
      <formula>NOT(ISERROR(SEARCH("Not available",AW108)))</formula>
    </cfRule>
  </conditionalFormatting>
  <conditionalFormatting sqref="AW109">
    <cfRule type="containsText" dxfId="868" priority="877" operator="containsText" text="Not available">
      <formula>NOT(ISERROR(SEARCH("Not available",AW109)))</formula>
    </cfRule>
  </conditionalFormatting>
  <conditionalFormatting sqref="AW108">
    <cfRule type="containsText" dxfId="867" priority="876" operator="containsText" text="Not available">
      <formula>NOT(ISERROR(SEARCH("Not available",AW108)))</formula>
    </cfRule>
  </conditionalFormatting>
  <conditionalFormatting sqref="AW107">
    <cfRule type="containsText" dxfId="866" priority="875" operator="containsText" text="Not available">
      <formula>NOT(ISERROR(SEARCH("Not available",AW107)))</formula>
    </cfRule>
  </conditionalFormatting>
  <conditionalFormatting sqref="AW107">
    <cfRule type="containsText" dxfId="865" priority="874" operator="containsText" text="Not available">
      <formula>NOT(ISERROR(SEARCH("Not available",AW107)))</formula>
    </cfRule>
  </conditionalFormatting>
  <conditionalFormatting sqref="AW110">
    <cfRule type="containsText" dxfId="864" priority="870" operator="containsText" text="Not available">
      <formula>NOT(ISERROR(SEARCH("Not available",AW110)))</formula>
    </cfRule>
  </conditionalFormatting>
  <conditionalFormatting sqref="AW109">
    <cfRule type="containsText" dxfId="863" priority="872" operator="containsText" text="Not available">
      <formula>NOT(ISERROR(SEARCH("Not available",AW109)))</formula>
    </cfRule>
  </conditionalFormatting>
  <conditionalFormatting sqref="AW110">
    <cfRule type="containsText" dxfId="862" priority="873" operator="containsText" text="Not available">
      <formula>NOT(ISERROR(SEARCH("Not available",AW110)))</formula>
    </cfRule>
  </conditionalFormatting>
  <conditionalFormatting sqref="AW109">
    <cfRule type="containsText" dxfId="861" priority="871" operator="containsText" text="Not available">
      <formula>NOT(ISERROR(SEARCH("Not available",AW109)))</formula>
    </cfRule>
  </conditionalFormatting>
  <conditionalFormatting sqref="AW109">
    <cfRule type="containsText" dxfId="860" priority="869" operator="containsText" text="Not available">
      <formula>NOT(ISERROR(SEARCH("Not available",AW109)))</formula>
    </cfRule>
  </conditionalFormatting>
  <conditionalFormatting sqref="AW108">
    <cfRule type="containsText" dxfId="859" priority="868" operator="containsText" text="Not available">
      <formula>NOT(ISERROR(SEARCH("Not available",AW108)))</formula>
    </cfRule>
  </conditionalFormatting>
  <conditionalFormatting sqref="AW108">
    <cfRule type="containsText" dxfId="858" priority="867" operator="containsText" text="Not available">
      <formula>NOT(ISERROR(SEARCH("Not available",AW108)))</formula>
    </cfRule>
  </conditionalFormatting>
  <conditionalFormatting sqref="AW108">
    <cfRule type="containsText" dxfId="857" priority="866" operator="containsText" text="Not available">
      <formula>NOT(ISERROR(SEARCH("Not available",AW108)))</formula>
    </cfRule>
  </conditionalFormatting>
  <conditionalFormatting sqref="AW107">
    <cfRule type="containsText" dxfId="856" priority="865" operator="containsText" text="Not available">
      <formula>NOT(ISERROR(SEARCH("Not available",AW107)))</formula>
    </cfRule>
  </conditionalFormatting>
  <conditionalFormatting sqref="AW107">
    <cfRule type="containsText" dxfId="855" priority="864" operator="containsText" text="Not available">
      <formula>NOT(ISERROR(SEARCH("Not available",AW107)))</formula>
    </cfRule>
  </conditionalFormatting>
  <conditionalFormatting sqref="AW108">
    <cfRule type="containsText" dxfId="854" priority="860" operator="containsText" text="Not available">
      <formula>NOT(ISERROR(SEARCH("Not available",AW108)))</formula>
    </cfRule>
  </conditionalFormatting>
  <conditionalFormatting sqref="AW107">
    <cfRule type="containsText" dxfId="853" priority="862" operator="containsText" text="Not available">
      <formula>NOT(ISERROR(SEARCH("Not available",AW107)))</formula>
    </cfRule>
  </conditionalFormatting>
  <conditionalFormatting sqref="AW108">
    <cfRule type="containsText" dxfId="852" priority="863" operator="containsText" text="Not available">
      <formula>NOT(ISERROR(SEARCH("Not available",AW108)))</formula>
    </cfRule>
  </conditionalFormatting>
  <conditionalFormatting sqref="AW107">
    <cfRule type="containsText" dxfId="851" priority="861" operator="containsText" text="Not available">
      <formula>NOT(ISERROR(SEARCH("Not available",AW107)))</formula>
    </cfRule>
  </conditionalFormatting>
  <conditionalFormatting sqref="AW107">
    <cfRule type="containsText" dxfId="850" priority="859" operator="containsText" text="Not available">
      <formula>NOT(ISERROR(SEARCH("Not available",AW107)))</formula>
    </cfRule>
  </conditionalFormatting>
  <conditionalFormatting sqref="AW107">
    <cfRule type="containsText" dxfId="849" priority="856" operator="containsText" text="Not available">
      <formula>NOT(ISERROR(SEARCH("Not available",AW107)))</formula>
    </cfRule>
  </conditionalFormatting>
  <conditionalFormatting sqref="AW109">
    <cfRule type="containsText" dxfId="848" priority="858" operator="containsText" text="Not available">
      <formula>NOT(ISERROR(SEARCH("Not available",AW109)))</formula>
    </cfRule>
  </conditionalFormatting>
  <conditionalFormatting sqref="AW108">
    <cfRule type="containsText" dxfId="847" priority="857" operator="containsText" text="Not available">
      <formula>NOT(ISERROR(SEARCH("Not available",AW108)))</formula>
    </cfRule>
  </conditionalFormatting>
  <conditionalFormatting sqref="AW107">
    <cfRule type="containsText" dxfId="846" priority="855" operator="containsText" text="Not available">
      <formula>NOT(ISERROR(SEARCH("Not available",AW107)))</formula>
    </cfRule>
  </conditionalFormatting>
  <conditionalFormatting sqref="AW108">
    <cfRule type="containsText" dxfId="845" priority="854" operator="containsText" text="Not available">
      <formula>NOT(ISERROR(SEARCH("Not available",AW108)))</formula>
    </cfRule>
  </conditionalFormatting>
  <conditionalFormatting sqref="AW107">
    <cfRule type="containsText" dxfId="844" priority="853" operator="containsText" text="Not available">
      <formula>NOT(ISERROR(SEARCH("Not available",AW107)))</formula>
    </cfRule>
  </conditionalFormatting>
  <conditionalFormatting sqref="AW109">
    <cfRule type="containsText" dxfId="843" priority="849" operator="containsText" text="Not available">
      <formula>NOT(ISERROR(SEARCH("Not available",AW109)))</formula>
    </cfRule>
  </conditionalFormatting>
  <conditionalFormatting sqref="AW108">
    <cfRule type="containsText" dxfId="842" priority="851" operator="containsText" text="Not available">
      <formula>NOT(ISERROR(SEARCH("Not available",AW108)))</formula>
    </cfRule>
  </conditionalFormatting>
  <conditionalFormatting sqref="AW109">
    <cfRule type="containsText" dxfId="841" priority="852" operator="containsText" text="Not available">
      <formula>NOT(ISERROR(SEARCH("Not available",AW109)))</formula>
    </cfRule>
  </conditionalFormatting>
  <conditionalFormatting sqref="AW108">
    <cfRule type="containsText" dxfId="840" priority="850" operator="containsText" text="Not available">
      <formula>NOT(ISERROR(SEARCH("Not available",AW108)))</formula>
    </cfRule>
  </conditionalFormatting>
  <conditionalFormatting sqref="AW108">
    <cfRule type="containsText" dxfId="839" priority="848" operator="containsText" text="Not available">
      <formula>NOT(ISERROR(SEARCH("Not available",AW108)))</formula>
    </cfRule>
  </conditionalFormatting>
  <conditionalFormatting sqref="AW107">
    <cfRule type="containsText" dxfId="838" priority="847" operator="containsText" text="Not available">
      <formula>NOT(ISERROR(SEARCH("Not available",AW107)))</formula>
    </cfRule>
  </conditionalFormatting>
  <conditionalFormatting sqref="AW107">
    <cfRule type="containsText" dxfId="837" priority="846" operator="containsText" text="Not available">
      <formula>NOT(ISERROR(SEARCH("Not available",AW107)))</formula>
    </cfRule>
  </conditionalFormatting>
  <conditionalFormatting sqref="AW107">
    <cfRule type="containsText" dxfId="836" priority="843" operator="containsText" text="Not available">
      <formula>NOT(ISERROR(SEARCH("Not available",AW107)))</formula>
    </cfRule>
  </conditionalFormatting>
  <conditionalFormatting sqref="AW109">
    <cfRule type="containsText" dxfId="835" priority="845" operator="containsText" text="Not available">
      <formula>NOT(ISERROR(SEARCH("Not available",AW109)))</formula>
    </cfRule>
  </conditionalFormatting>
  <conditionalFormatting sqref="AW108">
    <cfRule type="containsText" dxfId="834" priority="844" operator="containsText" text="Not available">
      <formula>NOT(ISERROR(SEARCH("Not available",AW108)))</formula>
    </cfRule>
  </conditionalFormatting>
  <conditionalFormatting sqref="AW107">
    <cfRule type="containsText" dxfId="833" priority="842" operator="containsText" text="Not available">
      <formula>NOT(ISERROR(SEARCH("Not available",AW107)))</formula>
    </cfRule>
  </conditionalFormatting>
  <conditionalFormatting sqref="AW108">
    <cfRule type="containsText" dxfId="832" priority="841" operator="containsText" text="Not available">
      <formula>NOT(ISERROR(SEARCH("Not available",AW108)))</formula>
    </cfRule>
  </conditionalFormatting>
  <conditionalFormatting sqref="AW107">
    <cfRule type="containsText" dxfId="831" priority="840" operator="containsText" text="Not available">
      <formula>NOT(ISERROR(SEARCH("Not available",AW107)))</formula>
    </cfRule>
  </conditionalFormatting>
  <conditionalFormatting sqref="AW109">
    <cfRule type="containsText" dxfId="830" priority="836" operator="containsText" text="Not available">
      <formula>NOT(ISERROR(SEARCH("Not available",AW109)))</formula>
    </cfRule>
  </conditionalFormatting>
  <conditionalFormatting sqref="AW108">
    <cfRule type="containsText" dxfId="829" priority="838" operator="containsText" text="Not available">
      <formula>NOT(ISERROR(SEARCH("Not available",AW108)))</formula>
    </cfRule>
  </conditionalFormatting>
  <conditionalFormatting sqref="AW109">
    <cfRule type="containsText" dxfId="828" priority="839" operator="containsText" text="Not available">
      <formula>NOT(ISERROR(SEARCH("Not available",AW109)))</formula>
    </cfRule>
  </conditionalFormatting>
  <conditionalFormatting sqref="AW108">
    <cfRule type="containsText" dxfId="827" priority="837" operator="containsText" text="Not available">
      <formula>NOT(ISERROR(SEARCH("Not available",AW108)))</formula>
    </cfRule>
  </conditionalFormatting>
  <conditionalFormatting sqref="AW108">
    <cfRule type="containsText" dxfId="826" priority="835" operator="containsText" text="Not available">
      <formula>NOT(ISERROR(SEARCH("Not available",AW108)))</formula>
    </cfRule>
  </conditionalFormatting>
  <conditionalFormatting sqref="AW107">
    <cfRule type="containsText" dxfId="825" priority="834" operator="containsText" text="Not available">
      <formula>NOT(ISERROR(SEARCH("Not available",AW107)))</formula>
    </cfRule>
  </conditionalFormatting>
  <conditionalFormatting sqref="AW107">
    <cfRule type="containsText" dxfId="824" priority="833" operator="containsText" text="Not available">
      <formula>NOT(ISERROR(SEARCH("Not available",AW107)))</formula>
    </cfRule>
  </conditionalFormatting>
  <conditionalFormatting sqref="AW108">
    <cfRule type="containsText" dxfId="823" priority="830" operator="containsText" text="Not available">
      <formula>NOT(ISERROR(SEARCH("Not available",AW108)))</formula>
    </cfRule>
  </conditionalFormatting>
  <conditionalFormatting sqref="AW110">
    <cfRule type="containsText" dxfId="822" priority="832" operator="containsText" text="Not available">
      <formula>NOT(ISERROR(SEARCH("Not available",AW110)))</formula>
    </cfRule>
  </conditionalFormatting>
  <conditionalFormatting sqref="AW109">
    <cfRule type="containsText" dxfId="821" priority="831" operator="containsText" text="Not available">
      <formula>NOT(ISERROR(SEARCH("Not available",AW109)))</formula>
    </cfRule>
  </conditionalFormatting>
  <conditionalFormatting sqref="AW108">
    <cfRule type="containsText" dxfId="820" priority="829" operator="containsText" text="Not available">
      <formula>NOT(ISERROR(SEARCH("Not available",AW108)))</formula>
    </cfRule>
  </conditionalFormatting>
  <conditionalFormatting sqref="AW109">
    <cfRule type="containsText" dxfId="819" priority="828" operator="containsText" text="Not available">
      <formula>NOT(ISERROR(SEARCH("Not available",AW109)))</formula>
    </cfRule>
  </conditionalFormatting>
  <conditionalFormatting sqref="AW108">
    <cfRule type="containsText" dxfId="818" priority="827" operator="containsText" text="Not available">
      <formula>NOT(ISERROR(SEARCH("Not available",AW108)))</formula>
    </cfRule>
  </conditionalFormatting>
  <conditionalFormatting sqref="AW107">
    <cfRule type="containsText" dxfId="817" priority="826" operator="containsText" text="Not available">
      <formula>NOT(ISERROR(SEARCH("Not available",AW107)))</formula>
    </cfRule>
  </conditionalFormatting>
  <conditionalFormatting sqref="AW107">
    <cfRule type="containsText" dxfId="816" priority="825" operator="containsText" text="Not available">
      <formula>NOT(ISERROR(SEARCH("Not available",AW107)))</formula>
    </cfRule>
  </conditionalFormatting>
  <conditionalFormatting sqref="AW110">
    <cfRule type="containsText" dxfId="815" priority="821" operator="containsText" text="Not available">
      <formula>NOT(ISERROR(SEARCH("Not available",AW110)))</formula>
    </cfRule>
  </conditionalFormatting>
  <conditionalFormatting sqref="AW109">
    <cfRule type="containsText" dxfId="814" priority="823" operator="containsText" text="Not available">
      <formula>NOT(ISERROR(SEARCH("Not available",AW109)))</formula>
    </cfRule>
  </conditionalFormatting>
  <conditionalFormatting sqref="AW110">
    <cfRule type="containsText" dxfId="813" priority="824" operator="containsText" text="Not available">
      <formula>NOT(ISERROR(SEARCH("Not available",AW110)))</formula>
    </cfRule>
  </conditionalFormatting>
  <conditionalFormatting sqref="AW109">
    <cfRule type="containsText" dxfId="812" priority="822" operator="containsText" text="Not available">
      <formula>NOT(ISERROR(SEARCH("Not available",AW109)))</formula>
    </cfRule>
  </conditionalFormatting>
  <conditionalFormatting sqref="AW109">
    <cfRule type="containsText" dxfId="811" priority="820" operator="containsText" text="Not available">
      <formula>NOT(ISERROR(SEARCH("Not available",AW109)))</formula>
    </cfRule>
  </conditionalFormatting>
  <conditionalFormatting sqref="AW108">
    <cfRule type="containsText" dxfId="810" priority="819" operator="containsText" text="Not available">
      <formula>NOT(ISERROR(SEARCH("Not available",AW108)))</formula>
    </cfRule>
  </conditionalFormatting>
  <conditionalFormatting sqref="AW108">
    <cfRule type="containsText" dxfId="809" priority="818" operator="containsText" text="Not available">
      <formula>NOT(ISERROR(SEARCH("Not available",AW108)))</formula>
    </cfRule>
  </conditionalFormatting>
  <conditionalFormatting sqref="AW107">
    <cfRule type="containsText" dxfId="808" priority="815" operator="containsText" text="Not available">
      <formula>NOT(ISERROR(SEARCH("Not available",AW107)))</formula>
    </cfRule>
  </conditionalFormatting>
  <conditionalFormatting sqref="AW109">
    <cfRule type="containsText" dxfId="807" priority="817" operator="containsText" text="Not available">
      <formula>NOT(ISERROR(SEARCH("Not available",AW109)))</formula>
    </cfRule>
  </conditionalFormatting>
  <conditionalFormatting sqref="AW108">
    <cfRule type="containsText" dxfId="806" priority="816" operator="containsText" text="Not available">
      <formula>NOT(ISERROR(SEARCH("Not available",AW108)))</formula>
    </cfRule>
  </conditionalFormatting>
  <conditionalFormatting sqref="AW107">
    <cfRule type="containsText" dxfId="805" priority="814" operator="containsText" text="Not available">
      <formula>NOT(ISERROR(SEARCH("Not available",AW107)))</formula>
    </cfRule>
  </conditionalFormatting>
  <conditionalFormatting sqref="AW108">
    <cfRule type="containsText" dxfId="804" priority="813" operator="containsText" text="Not available">
      <formula>NOT(ISERROR(SEARCH("Not available",AW108)))</formula>
    </cfRule>
  </conditionalFormatting>
  <conditionalFormatting sqref="AW107">
    <cfRule type="containsText" dxfId="803" priority="812" operator="containsText" text="Not available">
      <formula>NOT(ISERROR(SEARCH("Not available",AW107)))</formula>
    </cfRule>
  </conditionalFormatting>
  <conditionalFormatting sqref="AW109">
    <cfRule type="containsText" dxfId="802" priority="808" operator="containsText" text="Not available">
      <formula>NOT(ISERROR(SEARCH("Not available",AW109)))</formula>
    </cfRule>
  </conditionalFormatting>
  <conditionalFormatting sqref="AW108">
    <cfRule type="containsText" dxfId="801" priority="810" operator="containsText" text="Not available">
      <formula>NOT(ISERROR(SEARCH("Not available",AW108)))</formula>
    </cfRule>
  </conditionalFormatting>
  <conditionalFormatting sqref="AW109">
    <cfRule type="containsText" dxfId="800" priority="811" operator="containsText" text="Not available">
      <formula>NOT(ISERROR(SEARCH("Not available",AW109)))</formula>
    </cfRule>
  </conditionalFormatting>
  <conditionalFormatting sqref="AW108">
    <cfRule type="containsText" dxfId="799" priority="809" operator="containsText" text="Not available">
      <formula>NOT(ISERROR(SEARCH("Not available",AW108)))</formula>
    </cfRule>
  </conditionalFormatting>
  <conditionalFormatting sqref="AW108">
    <cfRule type="containsText" dxfId="798" priority="807" operator="containsText" text="Not available">
      <formula>NOT(ISERROR(SEARCH("Not available",AW108)))</formula>
    </cfRule>
  </conditionalFormatting>
  <conditionalFormatting sqref="AW107">
    <cfRule type="containsText" dxfId="797" priority="806" operator="containsText" text="Not available">
      <formula>NOT(ISERROR(SEARCH("Not available",AW107)))</formula>
    </cfRule>
  </conditionalFormatting>
  <conditionalFormatting sqref="AW107">
    <cfRule type="containsText" dxfId="796" priority="805" operator="containsText" text="Not available">
      <formula>NOT(ISERROR(SEARCH("Not available",AW107)))</formula>
    </cfRule>
  </conditionalFormatting>
  <conditionalFormatting sqref="AW108">
    <cfRule type="containsText" dxfId="795" priority="802" operator="containsText" text="Not available">
      <formula>NOT(ISERROR(SEARCH("Not available",AW108)))</formula>
    </cfRule>
  </conditionalFormatting>
  <conditionalFormatting sqref="AW110">
    <cfRule type="containsText" dxfId="794" priority="804" operator="containsText" text="Not available">
      <formula>NOT(ISERROR(SEARCH("Not available",AW110)))</formula>
    </cfRule>
  </conditionalFormatting>
  <conditionalFormatting sqref="AW109">
    <cfRule type="containsText" dxfId="793" priority="803" operator="containsText" text="Not available">
      <formula>NOT(ISERROR(SEARCH("Not available",AW109)))</formula>
    </cfRule>
  </conditionalFormatting>
  <conditionalFormatting sqref="AW108">
    <cfRule type="containsText" dxfId="792" priority="801" operator="containsText" text="Not available">
      <formula>NOT(ISERROR(SEARCH("Not available",AW108)))</formula>
    </cfRule>
  </conditionalFormatting>
  <conditionalFormatting sqref="AW109">
    <cfRule type="containsText" dxfId="791" priority="800" operator="containsText" text="Not available">
      <formula>NOT(ISERROR(SEARCH("Not available",AW109)))</formula>
    </cfRule>
  </conditionalFormatting>
  <conditionalFormatting sqref="AW108">
    <cfRule type="containsText" dxfId="790" priority="799" operator="containsText" text="Not available">
      <formula>NOT(ISERROR(SEARCH("Not available",AW108)))</formula>
    </cfRule>
  </conditionalFormatting>
  <conditionalFormatting sqref="AW107">
    <cfRule type="containsText" dxfId="789" priority="798" operator="containsText" text="Not available">
      <formula>NOT(ISERROR(SEARCH("Not available",AW107)))</formula>
    </cfRule>
  </conditionalFormatting>
  <conditionalFormatting sqref="AW107">
    <cfRule type="containsText" dxfId="788" priority="797" operator="containsText" text="Not available">
      <formula>NOT(ISERROR(SEARCH("Not available",AW107)))</formula>
    </cfRule>
  </conditionalFormatting>
  <conditionalFormatting sqref="AW110">
    <cfRule type="containsText" dxfId="787" priority="793" operator="containsText" text="Not available">
      <formula>NOT(ISERROR(SEARCH("Not available",AW110)))</formula>
    </cfRule>
  </conditionalFormatting>
  <conditionalFormatting sqref="AW109">
    <cfRule type="containsText" dxfId="786" priority="795" operator="containsText" text="Not available">
      <formula>NOT(ISERROR(SEARCH("Not available",AW109)))</formula>
    </cfRule>
  </conditionalFormatting>
  <conditionalFormatting sqref="AW110">
    <cfRule type="containsText" dxfId="785" priority="796" operator="containsText" text="Not available">
      <formula>NOT(ISERROR(SEARCH("Not available",AW110)))</formula>
    </cfRule>
  </conditionalFormatting>
  <conditionalFormatting sqref="AW109">
    <cfRule type="containsText" dxfId="784" priority="794" operator="containsText" text="Not available">
      <formula>NOT(ISERROR(SEARCH("Not available",AW109)))</formula>
    </cfRule>
  </conditionalFormatting>
  <conditionalFormatting sqref="AW109">
    <cfRule type="containsText" dxfId="783" priority="792" operator="containsText" text="Not available">
      <formula>NOT(ISERROR(SEARCH("Not available",AW109)))</formula>
    </cfRule>
  </conditionalFormatting>
  <conditionalFormatting sqref="AW108">
    <cfRule type="containsText" dxfId="782" priority="791" operator="containsText" text="Not available">
      <formula>NOT(ISERROR(SEARCH("Not available",AW108)))</formula>
    </cfRule>
  </conditionalFormatting>
  <conditionalFormatting sqref="AW108">
    <cfRule type="containsText" dxfId="781" priority="790" operator="containsText" text="Not available">
      <formula>NOT(ISERROR(SEARCH("Not available",AW108)))</formula>
    </cfRule>
  </conditionalFormatting>
  <conditionalFormatting sqref="AW108">
    <cfRule type="containsText" dxfId="780" priority="787" operator="containsText" text="Not available">
      <formula>NOT(ISERROR(SEARCH("Not available",AW108)))</formula>
    </cfRule>
  </conditionalFormatting>
  <conditionalFormatting sqref="AW110">
    <cfRule type="containsText" dxfId="779" priority="789" operator="containsText" text="Not available">
      <formula>NOT(ISERROR(SEARCH("Not available",AW110)))</formula>
    </cfRule>
  </conditionalFormatting>
  <conditionalFormatting sqref="AW109">
    <cfRule type="containsText" dxfId="778" priority="788" operator="containsText" text="Not available">
      <formula>NOT(ISERROR(SEARCH("Not available",AW109)))</formula>
    </cfRule>
  </conditionalFormatting>
  <conditionalFormatting sqref="AW108">
    <cfRule type="containsText" dxfId="777" priority="786" operator="containsText" text="Not available">
      <formula>NOT(ISERROR(SEARCH("Not available",AW108)))</formula>
    </cfRule>
  </conditionalFormatting>
  <conditionalFormatting sqref="AW109">
    <cfRule type="containsText" dxfId="776" priority="785" operator="containsText" text="Not available">
      <formula>NOT(ISERROR(SEARCH("Not available",AW109)))</formula>
    </cfRule>
  </conditionalFormatting>
  <conditionalFormatting sqref="AW108">
    <cfRule type="containsText" dxfId="775" priority="784" operator="containsText" text="Not available">
      <formula>NOT(ISERROR(SEARCH("Not available",AW108)))</formula>
    </cfRule>
  </conditionalFormatting>
  <conditionalFormatting sqref="AW107">
    <cfRule type="containsText" dxfId="774" priority="783" operator="containsText" text="Not available">
      <formula>NOT(ISERROR(SEARCH("Not available",AW107)))</formula>
    </cfRule>
  </conditionalFormatting>
  <conditionalFormatting sqref="AW107">
    <cfRule type="containsText" dxfId="773" priority="782" operator="containsText" text="Not available">
      <formula>NOT(ISERROR(SEARCH("Not available",AW107)))</formula>
    </cfRule>
  </conditionalFormatting>
  <conditionalFormatting sqref="AW110">
    <cfRule type="containsText" dxfId="772" priority="778" operator="containsText" text="Not available">
      <formula>NOT(ISERROR(SEARCH("Not available",AW110)))</formula>
    </cfRule>
  </conditionalFormatting>
  <conditionalFormatting sqref="AW109">
    <cfRule type="containsText" dxfId="771" priority="780" operator="containsText" text="Not available">
      <formula>NOT(ISERROR(SEARCH("Not available",AW109)))</formula>
    </cfRule>
  </conditionalFormatting>
  <conditionalFormatting sqref="AW110">
    <cfRule type="containsText" dxfId="770" priority="781" operator="containsText" text="Not available">
      <formula>NOT(ISERROR(SEARCH("Not available",AW110)))</formula>
    </cfRule>
  </conditionalFormatting>
  <conditionalFormatting sqref="AW109">
    <cfRule type="containsText" dxfId="769" priority="779" operator="containsText" text="Not available">
      <formula>NOT(ISERROR(SEARCH("Not available",AW109)))</formula>
    </cfRule>
  </conditionalFormatting>
  <conditionalFormatting sqref="AW109">
    <cfRule type="containsText" dxfId="768" priority="777" operator="containsText" text="Not available">
      <formula>NOT(ISERROR(SEARCH("Not available",AW109)))</formula>
    </cfRule>
  </conditionalFormatting>
  <conditionalFormatting sqref="AW108">
    <cfRule type="containsText" dxfId="767" priority="776" operator="containsText" text="Not available">
      <formula>NOT(ISERROR(SEARCH("Not available",AW108)))</formula>
    </cfRule>
  </conditionalFormatting>
  <conditionalFormatting sqref="AW108">
    <cfRule type="containsText" dxfId="766" priority="775" operator="containsText" text="Not available">
      <formula>NOT(ISERROR(SEARCH("Not available",AW108)))</formula>
    </cfRule>
  </conditionalFormatting>
  <conditionalFormatting sqref="AW109">
    <cfRule type="containsText" dxfId="765" priority="772" operator="containsText" text="Not available">
      <formula>NOT(ISERROR(SEARCH("Not available",AW109)))</formula>
    </cfRule>
  </conditionalFormatting>
  <conditionalFormatting sqref="AW111">
    <cfRule type="containsText" dxfId="764" priority="774" operator="containsText" text="Not available">
      <formula>NOT(ISERROR(SEARCH("Not available",AW111)))</formula>
    </cfRule>
  </conditionalFormatting>
  <conditionalFormatting sqref="AW110">
    <cfRule type="containsText" dxfId="763" priority="773" operator="containsText" text="Not available">
      <formula>NOT(ISERROR(SEARCH("Not available",AW110)))</formula>
    </cfRule>
  </conditionalFormatting>
  <conditionalFormatting sqref="AW109">
    <cfRule type="containsText" dxfId="762" priority="771" operator="containsText" text="Not available">
      <formula>NOT(ISERROR(SEARCH("Not available",AW109)))</formula>
    </cfRule>
  </conditionalFormatting>
  <conditionalFormatting sqref="AW110">
    <cfRule type="containsText" dxfId="761" priority="770" operator="containsText" text="Not available">
      <formula>NOT(ISERROR(SEARCH("Not available",AW110)))</formula>
    </cfRule>
  </conditionalFormatting>
  <conditionalFormatting sqref="AW109">
    <cfRule type="containsText" dxfId="760" priority="769" operator="containsText" text="Not available">
      <formula>NOT(ISERROR(SEARCH("Not available",AW109)))</formula>
    </cfRule>
  </conditionalFormatting>
  <conditionalFormatting sqref="AW108">
    <cfRule type="containsText" dxfId="759" priority="768" operator="containsText" text="Not available">
      <formula>NOT(ISERROR(SEARCH("Not available",AW108)))</formula>
    </cfRule>
  </conditionalFormatting>
  <conditionalFormatting sqref="AW108">
    <cfRule type="containsText" dxfId="758" priority="767" operator="containsText" text="Not available">
      <formula>NOT(ISERROR(SEARCH("Not available",AW108)))</formula>
    </cfRule>
  </conditionalFormatting>
  <conditionalFormatting sqref="AW107">
    <cfRule type="containsText" dxfId="757" priority="762" operator="containsText" text="Not available">
      <formula>NOT(ISERROR(SEARCH("Not available",AW107)))</formula>
    </cfRule>
  </conditionalFormatting>
  <conditionalFormatting sqref="AW111">
    <cfRule type="containsText" dxfId="756" priority="761" operator="containsText" text="Not available">
      <formula>NOT(ISERROR(SEARCH("Not available",AW111)))</formula>
    </cfRule>
  </conditionalFormatting>
  <conditionalFormatting sqref="AW110">
    <cfRule type="containsText" dxfId="755" priority="764" operator="containsText" text="Not available">
      <formula>NOT(ISERROR(SEARCH("Not available",AW110)))</formula>
    </cfRule>
  </conditionalFormatting>
  <conditionalFormatting sqref="AW107">
    <cfRule type="containsText" dxfId="754" priority="766" operator="containsText" text="Not available">
      <formula>NOT(ISERROR(SEARCH("Not available",AW107)))</formula>
    </cfRule>
  </conditionalFormatting>
  <conditionalFormatting sqref="AW111">
    <cfRule type="containsText" dxfId="753" priority="765" operator="containsText" text="Not available">
      <formula>NOT(ISERROR(SEARCH("Not available",AW111)))</formula>
    </cfRule>
  </conditionalFormatting>
  <conditionalFormatting sqref="AW110">
    <cfRule type="containsText" dxfId="752" priority="763" operator="containsText" text="Not available">
      <formula>NOT(ISERROR(SEARCH("Not available",AW110)))</formula>
    </cfRule>
  </conditionalFormatting>
  <conditionalFormatting sqref="AW110">
    <cfRule type="containsText" dxfId="751" priority="760" operator="containsText" text="Not available">
      <formula>NOT(ISERROR(SEARCH("Not available",AW110)))</formula>
    </cfRule>
  </conditionalFormatting>
  <conditionalFormatting sqref="AW109">
    <cfRule type="containsText" dxfId="750" priority="759" operator="containsText" text="Not available">
      <formula>NOT(ISERROR(SEARCH("Not available",AW109)))</formula>
    </cfRule>
  </conditionalFormatting>
  <conditionalFormatting sqref="AW109">
    <cfRule type="containsText" dxfId="749" priority="758" operator="containsText" text="Not available">
      <formula>NOT(ISERROR(SEARCH("Not available",AW109)))</formula>
    </cfRule>
  </conditionalFormatting>
  <conditionalFormatting sqref="AW106">
    <cfRule type="expression" dxfId="748" priority="756">
      <formula>$I106=$M$3</formula>
    </cfRule>
    <cfRule type="expression" dxfId="747" priority="757">
      <formula>$I106=$M$2</formula>
    </cfRule>
  </conditionalFormatting>
  <conditionalFormatting sqref="BT146:BT148 BT40:BT41 BT43:BT57 BT61:BT66">
    <cfRule type="containsText" dxfId="746" priority="752" operator="containsText" text="Not available">
      <formula>NOT(ISERROR(SEARCH("Not available",BT40)))</formula>
    </cfRule>
  </conditionalFormatting>
  <conditionalFormatting sqref="BT10:BT11 BT141 BT71:BT86 BT13:BT28 BT32 BT90 BT92:BT98 BT100:BT102 BT104:BT105 BT107:BT111">
    <cfRule type="containsText" dxfId="745" priority="755" operator="containsText" text="Not available">
      <formula>NOT(ISERROR(SEARCH("Not available",BT10)))</formula>
    </cfRule>
  </conditionalFormatting>
  <conditionalFormatting sqref="BT149">
    <cfRule type="containsText" dxfId="744" priority="749" operator="containsText" text="Not available">
      <formula>NOT(ISERROR(SEARCH("Not available",BT149)))</formula>
    </cfRule>
  </conditionalFormatting>
  <conditionalFormatting sqref="BT104">
    <cfRule type="containsText" dxfId="743" priority="725" operator="containsText" text="Not available">
      <formula>NOT(ISERROR(SEARCH("Not available",BT104)))</formula>
    </cfRule>
  </conditionalFormatting>
  <conditionalFormatting sqref="BT90 BT92:BT95">
    <cfRule type="containsText" dxfId="742" priority="723" operator="containsText" text="Not available">
      <formula>NOT(ISERROR(SEARCH("Not available",BT90)))</formula>
    </cfRule>
  </conditionalFormatting>
  <conditionalFormatting sqref="BT43:BT45">
    <cfRule type="containsText" dxfId="741" priority="754" operator="containsText" text="Not available">
      <formula>NOT(ISERROR(SEARCH("Not available",BT43)))</formula>
    </cfRule>
  </conditionalFormatting>
  <conditionalFormatting sqref="BT44">
    <cfRule type="containsText" dxfId="740" priority="753" operator="containsText" text="Not available">
      <formula>NOT(ISERROR(SEARCH("Not available",BT44)))</formula>
    </cfRule>
  </conditionalFormatting>
  <conditionalFormatting sqref="BT146:BT148">
    <cfRule type="containsText" dxfId="739" priority="751" operator="containsText" text="Not available">
      <formula>NOT(ISERROR(SEARCH("Not available",BT146)))</formula>
    </cfRule>
  </conditionalFormatting>
  <conditionalFormatting sqref="BT40:BT41 BT43:BT44">
    <cfRule type="containsText" dxfId="738" priority="750" operator="containsText" text="Not available">
      <formula>NOT(ISERROR(SEARCH("Not available",BT40)))</formula>
    </cfRule>
  </conditionalFormatting>
  <conditionalFormatting sqref="BT43">
    <cfRule type="containsText" dxfId="737" priority="748" operator="containsText" text="Not available">
      <formula>NOT(ISERROR(SEARCH("Not available",BT43)))</formula>
    </cfRule>
  </conditionalFormatting>
  <conditionalFormatting sqref="BT71:BT86 BT90 BT92:BT98">
    <cfRule type="containsText" dxfId="736" priority="747" operator="containsText" text="Not available">
      <formula>NOT(ISERROR(SEARCH("Not available",BT71)))</formula>
    </cfRule>
  </conditionalFormatting>
  <conditionalFormatting sqref="BT92:BT96">
    <cfRule type="containsText" dxfId="735" priority="746" operator="containsText" text="Not available">
      <formula>NOT(ISERROR(SEARCH("Not available",BT92)))</formula>
    </cfRule>
  </conditionalFormatting>
  <conditionalFormatting sqref="BT101">
    <cfRule type="containsText" dxfId="734" priority="745" operator="containsText" text="Not available">
      <formula>NOT(ISERROR(SEARCH("Not available",BT101)))</formula>
    </cfRule>
  </conditionalFormatting>
  <conditionalFormatting sqref="BT90 BT92:BT98 BT100:BT102 BT104:BT105 BT107:BT111">
    <cfRule type="containsText" dxfId="733" priority="744" operator="containsText" text="Not available">
      <formula>NOT(ISERROR(SEARCH("Not available",BT90)))</formula>
    </cfRule>
  </conditionalFormatting>
  <conditionalFormatting sqref="BT61:BT66">
    <cfRule type="containsText" dxfId="732" priority="739" operator="containsText" text="Not available">
      <formula>NOT(ISERROR(SEARCH("Not available",BT61)))</formula>
    </cfRule>
  </conditionalFormatting>
  <conditionalFormatting sqref="BT45">
    <cfRule type="containsText" dxfId="731" priority="743" operator="containsText" text="Not available">
      <formula>NOT(ISERROR(SEARCH("Not available",BT45)))</formula>
    </cfRule>
  </conditionalFormatting>
  <conditionalFormatting sqref="BT43">
    <cfRule type="containsText" dxfId="730" priority="742" operator="containsText" text="Not available">
      <formula>NOT(ISERROR(SEARCH("Not available",BT43)))</formula>
    </cfRule>
  </conditionalFormatting>
  <conditionalFormatting sqref="BT61:BT66">
    <cfRule type="containsText" dxfId="729" priority="741" operator="containsText" text="Not available">
      <formula>NOT(ISERROR(SEARCH("Not available",BT61)))</formula>
    </cfRule>
  </conditionalFormatting>
  <conditionalFormatting sqref="BT62:BT66">
    <cfRule type="containsText" dxfId="728" priority="740" operator="containsText" text="Not available">
      <formula>NOT(ISERROR(SEARCH("Not available",BT62)))</formula>
    </cfRule>
  </conditionalFormatting>
  <conditionalFormatting sqref="BT61">
    <cfRule type="containsText" dxfId="727" priority="738" operator="containsText" text="Not available">
      <formula>NOT(ISERROR(SEARCH("Not available",BT61)))</formula>
    </cfRule>
  </conditionalFormatting>
  <conditionalFormatting sqref="BT97:BT98 BT100:BT102 BT104:BT105">
    <cfRule type="containsText" dxfId="726" priority="737" operator="containsText" text="Not available">
      <formula>NOT(ISERROR(SEARCH("Not available",BT97)))</formula>
    </cfRule>
  </conditionalFormatting>
  <conditionalFormatting sqref="BT40:BT41 BT43:BT44">
    <cfRule type="containsText" dxfId="725" priority="734" operator="containsText" text="Not available">
      <formula>NOT(ISERROR(SEARCH("Not available",BT40)))</formula>
    </cfRule>
  </conditionalFormatting>
  <conditionalFormatting sqref="BT40:BT41 BT43:BT44">
    <cfRule type="containsText" dxfId="724" priority="736" operator="containsText" text="Not available">
      <formula>NOT(ISERROR(SEARCH("Not available",BT40)))</formula>
    </cfRule>
  </conditionalFormatting>
  <conditionalFormatting sqref="BT41">
    <cfRule type="containsText" dxfId="723" priority="735" operator="containsText" text="Not available">
      <formula>NOT(ISERROR(SEARCH("Not available",BT41)))</formula>
    </cfRule>
  </conditionalFormatting>
  <conditionalFormatting sqref="BT71:BT73">
    <cfRule type="containsText" dxfId="722" priority="718" operator="containsText" text="Not available">
      <formula>NOT(ISERROR(SEARCH("Not available",BT71)))</formula>
    </cfRule>
  </conditionalFormatting>
  <conditionalFormatting sqref="BT40">
    <cfRule type="containsText" dxfId="721" priority="733" operator="containsText" text="Not available">
      <formula>NOT(ISERROR(SEARCH("Not available",BT40)))</formula>
    </cfRule>
  </conditionalFormatting>
  <conditionalFormatting sqref="BT79:BT86 BT90 BT92:BT93">
    <cfRule type="containsText" dxfId="720" priority="732" operator="containsText" text="Not available">
      <formula>NOT(ISERROR(SEARCH("Not available",BT79)))</formula>
    </cfRule>
  </conditionalFormatting>
  <conditionalFormatting sqref="BT98">
    <cfRule type="containsText" dxfId="719" priority="731" operator="containsText" text="Not available">
      <formula>NOT(ISERROR(SEARCH("Not available",BT98)))</formula>
    </cfRule>
  </conditionalFormatting>
  <conditionalFormatting sqref="BT40">
    <cfRule type="containsText" dxfId="718" priority="730" operator="containsText" text="Not available">
      <formula>NOT(ISERROR(SEARCH("Not available",BT40)))</formula>
    </cfRule>
  </conditionalFormatting>
  <conditionalFormatting sqref="BT43:BT44">
    <cfRule type="containsText" dxfId="717" priority="729" operator="containsText" text="Not available">
      <formula>NOT(ISERROR(SEARCH("Not available",BT43)))</formula>
    </cfRule>
  </conditionalFormatting>
  <conditionalFormatting sqref="BT46">
    <cfRule type="containsText" dxfId="716" priority="728" operator="containsText" text="Not available">
      <formula>NOT(ISERROR(SEARCH("Not available",BT46)))</formula>
    </cfRule>
  </conditionalFormatting>
  <conditionalFormatting sqref="BT94:BT98">
    <cfRule type="containsText" dxfId="715" priority="727" operator="containsText" text="Not available">
      <formula>NOT(ISERROR(SEARCH("Not available",BT94)))</formula>
    </cfRule>
  </conditionalFormatting>
  <conditionalFormatting sqref="BT105">
    <cfRule type="containsText" dxfId="714" priority="726" operator="containsText" text="Not available">
      <formula>NOT(ISERROR(SEARCH("Not available",BT105)))</formula>
    </cfRule>
  </conditionalFormatting>
  <conditionalFormatting sqref="BT94">
    <cfRule type="containsText" dxfId="713" priority="724" operator="containsText" text="Not available">
      <formula>NOT(ISERROR(SEARCH("Not available",BT94)))</formula>
    </cfRule>
  </conditionalFormatting>
  <conditionalFormatting sqref="BT46">
    <cfRule type="containsText" dxfId="712" priority="722" operator="containsText" text="Not available">
      <formula>NOT(ISERROR(SEARCH("Not available",BT46)))</formula>
    </cfRule>
  </conditionalFormatting>
  <conditionalFormatting sqref="BT94:BT98">
    <cfRule type="containsText" dxfId="711" priority="721" operator="containsText" text="Not available">
      <formula>NOT(ISERROR(SEARCH("Not available",BT94)))</formula>
    </cfRule>
  </conditionalFormatting>
  <conditionalFormatting sqref="BT104">
    <cfRule type="containsText" dxfId="710" priority="720" operator="containsText" text="Not available">
      <formula>NOT(ISERROR(SEARCH("Not available",BT104)))</formula>
    </cfRule>
  </conditionalFormatting>
  <conditionalFormatting sqref="BT71:BT73">
    <cfRule type="containsText" dxfId="709" priority="716" operator="containsText" text="Not available">
      <formula>NOT(ISERROR(SEARCH("Not available",BT71)))</formula>
    </cfRule>
  </conditionalFormatting>
  <conditionalFormatting sqref="BT46">
    <cfRule type="containsText" dxfId="708" priority="719" operator="containsText" text="Not available">
      <formula>NOT(ISERROR(SEARCH("Not available",BT46)))</formula>
    </cfRule>
  </conditionalFormatting>
  <conditionalFormatting sqref="BT71">
    <cfRule type="containsText" dxfId="707" priority="717" operator="containsText" text="Not available">
      <formula>NOT(ISERROR(SEARCH("Not available",BT71)))</formula>
    </cfRule>
  </conditionalFormatting>
  <conditionalFormatting sqref="BT61:BT66">
    <cfRule type="containsText" dxfId="706" priority="715" operator="containsText" text="Not available">
      <formula>NOT(ISERROR(SEARCH("Not available",BT61)))</formula>
    </cfRule>
  </conditionalFormatting>
  <conditionalFormatting sqref="BT97">
    <cfRule type="containsText" dxfId="705" priority="706" operator="containsText" text="Not available">
      <formula>NOT(ISERROR(SEARCH("Not available",BT97)))</formula>
    </cfRule>
  </conditionalFormatting>
  <conditionalFormatting sqref="BT100:BT102 BT104:BT105 BT107:BT109">
    <cfRule type="containsText" dxfId="704" priority="714" operator="containsText" text="Not available">
      <formula>NOT(ISERROR(SEARCH("Not available",BT100)))</formula>
    </cfRule>
  </conditionalFormatting>
  <conditionalFormatting sqref="BT92:BT96">
    <cfRule type="containsText" dxfId="703" priority="713" operator="containsText" text="Not available">
      <formula>NOT(ISERROR(SEARCH("Not available",BT92)))</formula>
    </cfRule>
  </conditionalFormatting>
  <conditionalFormatting sqref="BT101">
    <cfRule type="containsText" dxfId="702" priority="712" operator="containsText" text="Not available">
      <formula>NOT(ISERROR(SEARCH("Not available",BT101)))</formula>
    </cfRule>
  </conditionalFormatting>
  <conditionalFormatting sqref="BT61:BT66">
    <cfRule type="containsText" dxfId="701" priority="709" operator="containsText" text="Not available">
      <formula>NOT(ISERROR(SEARCH("Not available",BT61)))</formula>
    </cfRule>
  </conditionalFormatting>
  <conditionalFormatting sqref="BT61:BT66">
    <cfRule type="containsText" dxfId="700" priority="711" operator="containsText" text="Not available">
      <formula>NOT(ISERROR(SEARCH("Not available",BT61)))</formula>
    </cfRule>
  </conditionalFormatting>
  <conditionalFormatting sqref="BT62:BT66">
    <cfRule type="containsText" dxfId="699" priority="710" operator="containsText" text="Not available">
      <formula>NOT(ISERROR(SEARCH("Not available",BT62)))</formula>
    </cfRule>
  </conditionalFormatting>
  <conditionalFormatting sqref="BT61">
    <cfRule type="containsText" dxfId="698" priority="708" operator="containsText" text="Not available">
      <formula>NOT(ISERROR(SEARCH("Not available",BT61)))</formula>
    </cfRule>
  </conditionalFormatting>
  <conditionalFormatting sqref="BT97:BT98 BT100:BT102 BT104:BT105">
    <cfRule type="containsText" dxfId="697" priority="707" operator="containsText" text="Not available">
      <formula>NOT(ISERROR(SEARCH("Not available",BT97)))</formula>
    </cfRule>
  </conditionalFormatting>
  <conditionalFormatting sqref="BT93:BT98">
    <cfRule type="containsText" dxfId="696" priority="705" operator="containsText" text="Not available">
      <formula>NOT(ISERROR(SEARCH("Not available",BT93)))</formula>
    </cfRule>
  </conditionalFormatting>
  <conditionalFormatting sqref="BT40">
    <cfRule type="containsText" dxfId="695" priority="704" operator="containsText" text="Not available">
      <formula>NOT(ISERROR(SEARCH("Not available",BT40)))</formula>
    </cfRule>
  </conditionalFormatting>
  <conditionalFormatting sqref="BT41">
    <cfRule type="containsText" dxfId="694" priority="703" operator="containsText" text="Not available">
      <formula>NOT(ISERROR(SEARCH("Not available",BT41)))</formula>
    </cfRule>
  </conditionalFormatting>
  <conditionalFormatting sqref="BT43">
    <cfRule type="containsText" dxfId="693" priority="702" operator="containsText" text="Not available">
      <formula>NOT(ISERROR(SEARCH("Not available",BT43)))</formula>
    </cfRule>
  </conditionalFormatting>
  <conditionalFormatting sqref="BT41">
    <cfRule type="containsText" dxfId="692" priority="701" operator="containsText" text="Not available">
      <formula>NOT(ISERROR(SEARCH("Not available",BT41)))</formula>
    </cfRule>
  </conditionalFormatting>
  <conditionalFormatting sqref="BT43">
    <cfRule type="containsText" dxfId="691" priority="700" operator="containsText" text="Not available">
      <formula>NOT(ISERROR(SEARCH("Not available",BT43)))</formula>
    </cfRule>
  </conditionalFormatting>
  <conditionalFormatting sqref="BT43">
    <cfRule type="containsText" dxfId="690" priority="699" operator="containsText" text="Not available">
      <formula>NOT(ISERROR(SEARCH("Not available",BT43)))</formula>
    </cfRule>
  </conditionalFormatting>
  <conditionalFormatting sqref="BT34">
    <cfRule type="containsText" dxfId="689" priority="698" operator="containsText" text="Not available">
      <formula>NOT(ISERROR(SEARCH("Not available",BT34)))</formula>
    </cfRule>
  </conditionalFormatting>
  <conditionalFormatting sqref="BT34">
    <cfRule type="containsText" dxfId="688" priority="697" operator="containsText" text="Not available">
      <formula>NOT(ISERROR(SEARCH("Not available",BT34)))</formula>
    </cfRule>
  </conditionalFormatting>
  <conditionalFormatting sqref="BT34">
    <cfRule type="containsText" dxfId="687" priority="696" operator="containsText" text="Not available">
      <formula>NOT(ISERROR(SEARCH("Not available",BT34)))</formula>
    </cfRule>
  </conditionalFormatting>
  <conditionalFormatting sqref="BT41">
    <cfRule type="containsText" dxfId="686" priority="695" operator="containsText" text="Not available">
      <formula>NOT(ISERROR(SEARCH("Not available",BT41)))</formula>
    </cfRule>
  </conditionalFormatting>
  <conditionalFormatting sqref="BT41">
    <cfRule type="containsText" dxfId="685" priority="694" operator="containsText" text="Not available">
      <formula>NOT(ISERROR(SEARCH("Not available",BT41)))</formula>
    </cfRule>
  </conditionalFormatting>
  <conditionalFormatting sqref="BT41">
    <cfRule type="containsText" dxfId="684" priority="693" operator="containsText" text="Not available">
      <formula>NOT(ISERROR(SEARCH("Not available",BT41)))</formula>
    </cfRule>
  </conditionalFormatting>
  <conditionalFormatting sqref="BT41">
    <cfRule type="containsText" dxfId="683" priority="692" operator="containsText" text="Not available">
      <formula>NOT(ISERROR(SEARCH("Not available",BT41)))</formula>
    </cfRule>
  </conditionalFormatting>
  <conditionalFormatting sqref="BT100">
    <cfRule type="containsText" dxfId="682" priority="691" operator="containsText" text="Not available">
      <formula>NOT(ISERROR(SEARCH("Not available",BT100)))</formula>
    </cfRule>
  </conditionalFormatting>
  <conditionalFormatting sqref="BT61">
    <cfRule type="containsText" dxfId="681" priority="690" operator="containsText" text="Not available">
      <formula>NOT(ISERROR(SEARCH("Not available",BT61)))</formula>
    </cfRule>
  </conditionalFormatting>
  <conditionalFormatting sqref="BT97">
    <cfRule type="containsText" dxfId="680" priority="689" operator="containsText" text="Not available">
      <formula>NOT(ISERROR(SEARCH("Not available",BT97)))</formula>
    </cfRule>
  </conditionalFormatting>
  <conditionalFormatting sqref="BT46">
    <cfRule type="containsText" dxfId="679" priority="688" operator="containsText" text="Not available">
      <formula>NOT(ISERROR(SEARCH("Not available",BT46)))</formula>
    </cfRule>
  </conditionalFormatting>
  <conditionalFormatting sqref="BT45">
    <cfRule type="containsText" dxfId="678" priority="687" operator="containsText" text="Not available">
      <formula>NOT(ISERROR(SEARCH("Not available",BT45)))</formula>
    </cfRule>
  </conditionalFormatting>
  <conditionalFormatting sqref="BT105">
    <cfRule type="containsText" dxfId="677" priority="686" operator="containsText" text="Not available">
      <formula>NOT(ISERROR(SEARCH("Not available",BT105)))</formula>
    </cfRule>
  </conditionalFormatting>
  <conditionalFormatting sqref="BT104">
    <cfRule type="containsText" dxfId="676" priority="685" operator="containsText" text="Not available">
      <formula>NOT(ISERROR(SEARCH("Not available",BT104)))</formula>
    </cfRule>
  </conditionalFormatting>
  <conditionalFormatting sqref="BT93">
    <cfRule type="containsText" dxfId="675" priority="684" operator="containsText" text="Not available">
      <formula>NOT(ISERROR(SEARCH("Not available",BT93)))</formula>
    </cfRule>
  </conditionalFormatting>
  <conditionalFormatting sqref="BT46">
    <cfRule type="containsText" dxfId="674" priority="683" operator="containsText" text="Not available">
      <formula>NOT(ISERROR(SEARCH("Not available",BT46)))</formula>
    </cfRule>
  </conditionalFormatting>
  <conditionalFormatting sqref="BT45">
    <cfRule type="containsText" dxfId="673" priority="682" operator="containsText" text="Not available">
      <formula>NOT(ISERROR(SEARCH("Not available",BT45)))</formula>
    </cfRule>
  </conditionalFormatting>
  <conditionalFormatting sqref="BT45">
    <cfRule type="containsText" dxfId="672" priority="681" operator="containsText" text="Not available">
      <formula>NOT(ISERROR(SEARCH("Not available",BT45)))</formula>
    </cfRule>
  </conditionalFormatting>
  <conditionalFormatting sqref="BT100">
    <cfRule type="containsText" dxfId="671" priority="680" operator="containsText" text="Not available">
      <formula>NOT(ISERROR(SEARCH("Not available",BT100)))</formula>
    </cfRule>
  </conditionalFormatting>
  <conditionalFormatting sqref="BT61">
    <cfRule type="containsText" dxfId="670" priority="679" operator="containsText" text="Not available">
      <formula>NOT(ISERROR(SEARCH("Not available",BT61)))</formula>
    </cfRule>
  </conditionalFormatting>
  <conditionalFormatting sqref="BT96">
    <cfRule type="containsText" dxfId="669" priority="678" operator="containsText" text="Not available">
      <formula>NOT(ISERROR(SEARCH("Not available",BT96)))</formula>
    </cfRule>
  </conditionalFormatting>
  <conditionalFormatting sqref="BT44">
    <cfRule type="containsText" dxfId="668" priority="657" operator="containsText" text="Not available">
      <formula>NOT(ISERROR(SEARCH("Not available",BT44)))</formula>
    </cfRule>
  </conditionalFormatting>
  <conditionalFormatting sqref="BT43">
    <cfRule type="containsText" dxfId="667" priority="677" operator="containsText" text="Not available">
      <formula>NOT(ISERROR(SEARCH("Not available",BT43)))</formula>
    </cfRule>
  </conditionalFormatting>
  <conditionalFormatting sqref="BT40">
    <cfRule type="containsText" dxfId="666" priority="676" operator="containsText" text="Not available">
      <formula>NOT(ISERROR(SEARCH("Not available",BT40)))</formula>
    </cfRule>
  </conditionalFormatting>
  <conditionalFormatting sqref="BT44">
    <cfRule type="containsText" dxfId="665" priority="675" operator="containsText" text="Not available">
      <formula>NOT(ISERROR(SEARCH("Not available",BT44)))</formula>
    </cfRule>
  </conditionalFormatting>
  <conditionalFormatting sqref="BT44">
    <cfRule type="containsText" dxfId="664" priority="674" operator="containsText" text="Not available">
      <formula>NOT(ISERROR(SEARCH("Not available",BT44)))</formula>
    </cfRule>
  </conditionalFormatting>
  <conditionalFormatting sqref="BT44">
    <cfRule type="containsText" dxfId="663" priority="673" operator="containsText" text="Not available">
      <formula>NOT(ISERROR(SEARCH("Not available",BT44)))</formula>
    </cfRule>
  </conditionalFormatting>
  <conditionalFormatting sqref="BT40">
    <cfRule type="containsText" dxfId="662" priority="672" operator="containsText" text="Not available">
      <formula>NOT(ISERROR(SEARCH("Not available",BT40)))</formula>
    </cfRule>
  </conditionalFormatting>
  <conditionalFormatting sqref="BT44">
    <cfRule type="containsText" dxfId="661" priority="671" operator="containsText" text="Not available">
      <formula>NOT(ISERROR(SEARCH("Not available",BT44)))</formula>
    </cfRule>
  </conditionalFormatting>
  <conditionalFormatting sqref="BT43">
    <cfRule type="containsText" dxfId="660" priority="670" operator="containsText" text="Not available">
      <formula>NOT(ISERROR(SEARCH("Not available",BT43)))</formula>
    </cfRule>
  </conditionalFormatting>
  <conditionalFormatting sqref="BT43">
    <cfRule type="containsText" dxfId="659" priority="669" operator="containsText" text="Not available">
      <formula>NOT(ISERROR(SEARCH("Not available",BT43)))</formula>
    </cfRule>
  </conditionalFormatting>
  <conditionalFormatting sqref="BT41">
    <cfRule type="containsText" dxfId="658" priority="664" operator="containsText" text="Not available">
      <formula>NOT(ISERROR(SEARCH("Not available",BT41)))</formula>
    </cfRule>
  </conditionalFormatting>
  <conditionalFormatting sqref="BT41">
    <cfRule type="containsText" dxfId="657" priority="663" operator="containsText" text="Not available">
      <formula>NOT(ISERROR(SEARCH("Not available",BT41)))</formula>
    </cfRule>
  </conditionalFormatting>
  <conditionalFormatting sqref="BT41">
    <cfRule type="containsText" dxfId="656" priority="662" operator="containsText" text="Not available">
      <formula>NOT(ISERROR(SEARCH("Not available",BT41)))</formula>
    </cfRule>
  </conditionalFormatting>
  <conditionalFormatting sqref="BT41">
    <cfRule type="containsText" dxfId="655" priority="668" operator="containsText" text="Not available">
      <formula>NOT(ISERROR(SEARCH("Not available",BT41)))</formula>
    </cfRule>
  </conditionalFormatting>
  <conditionalFormatting sqref="BT41">
    <cfRule type="containsText" dxfId="654" priority="667" operator="containsText" text="Not available">
      <formula>NOT(ISERROR(SEARCH("Not available",BT41)))</formula>
    </cfRule>
  </conditionalFormatting>
  <conditionalFormatting sqref="BT41">
    <cfRule type="containsText" dxfId="653" priority="666" operator="containsText" text="Not available">
      <formula>NOT(ISERROR(SEARCH("Not available",BT41)))</formula>
    </cfRule>
  </conditionalFormatting>
  <conditionalFormatting sqref="BT41">
    <cfRule type="containsText" dxfId="652" priority="665" operator="containsText" text="Not available">
      <formula>NOT(ISERROR(SEARCH("Not available",BT41)))</formula>
    </cfRule>
  </conditionalFormatting>
  <conditionalFormatting sqref="BT44">
    <cfRule type="containsText" dxfId="651" priority="660" operator="containsText" text="Not available">
      <formula>NOT(ISERROR(SEARCH("Not available",BT44)))</formula>
    </cfRule>
  </conditionalFormatting>
  <conditionalFormatting sqref="BT44">
    <cfRule type="containsText" dxfId="650" priority="661" operator="containsText" text="Not available">
      <formula>NOT(ISERROR(SEARCH("Not available",BT44)))</formula>
    </cfRule>
  </conditionalFormatting>
  <conditionalFormatting sqref="BT44">
    <cfRule type="containsText" dxfId="649" priority="659" operator="containsText" text="Not available">
      <formula>NOT(ISERROR(SEARCH("Not available",BT44)))</formula>
    </cfRule>
  </conditionalFormatting>
  <conditionalFormatting sqref="BT44">
    <cfRule type="containsText" dxfId="648" priority="658" operator="containsText" text="Not available">
      <formula>NOT(ISERROR(SEARCH("Not available",BT44)))</formula>
    </cfRule>
  </conditionalFormatting>
  <conditionalFormatting sqref="BT43">
    <cfRule type="containsText" dxfId="647" priority="656" operator="containsText" text="Not available">
      <formula>NOT(ISERROR(SEARCH("Not available",BT43)))</formula>
    </cfRule>
  </conditionalFormatting>
  <conditionalFormatting sqref="BT44">
    <cfRule type="containsText" dxfId="646" priority="655" operator="containsText" text="Not available">
      <formula>NOT(ISERROR(SEARCH("Not available",BT44)))</formula>
    </cfRule>
  </conditionalFormatting>
  <conditionalFormatting sqref="BT43">
    <cfRule type="containsText" dxfId="645" priority="654" operator="containsText" text="Not available">
      <formula>NOT(ISERROR(SEARCH("Not available",BT43)))</formula>
    </cfRule>
  </conditionalFormatting>
  <conditionalFormatting sqref="BT43">
    <cfRule type="containsText" dxfId="644" priority="653" operator="containsText" text="Not available">
      <formula>NOT(ISERROR(SEARCH("Not available",BT43)))</formula>
    </cfRule>
  </conditionalFormatting>
  <conditionalFormatting sqref="BT43">
    <cfRule type="containsText" dxfId="643" priority="652" operator="containsText" text="Not available">
      <formula>NOT(ISERROR(SEARCH("Not available",BT43)))</formula>
    </cfRule>
  </conditionalFormatting>
  <conditionalFormatting sqref="BT44">
    <cfRule type="containsText" dxfId="642" priority="651" operator="containsText" text="Not available">
      <formula>NOT(ISERROR(SEARCH("Not available",BT44)))</formula>
    </cfRule>
  </conditionalFormatting>
  <conditionalFormatting sqref="BT44">
    <cfRule type="containsText" dxfId="641" priority="650" operator="containsText" text="Not available">
      <formula>NOT(ISERROR(SEARCH("Not available",BT44)))</formula>
    </cfRule>
  </conditionalFormatting>
  <conditionalFormatting sqref="BT44">
    <cfRule type="containsText" dxfId="640" priority="649" operator="containsText" text="Not available">
      <formula>NOT(ISERROR(SEARCH("Not available",BT44)))</formula>
    </cfRule>
  </conditionalFormatting>
  <conditionalFormatting sqref="BT102">
    <cfRule type="containsText" dxfId="639" priority="640" operator="containsText" text="Not available">
      <formula>NOT(ISERROR(SEARCH("Not available",BT102)))</formula>
    </cfRule>
  </conditionalFormatting>
  <conditionalFormatting sqref="BT72">
    <cfRule type="containsText" dxfId="638" priority="642" operator="containsText" text="Not available">
      <formula>NOT(ISERROR(SEARCH("Not available",BT72)))</formula>
    </cfRule>
  </conditionalFormatting>
  <conditionalFormatting sqref="BT71">
    <cfRule type="containsText" dxfId="637" priority="641" operator="containsText" text="Not available">
      <formula>NOT(ISERROR(SEARCH("Not available",BT71)))</formula>
    </cfRule>
  </conditionalFormatting>
  <conditionalFormatting sqref="BT62:BT66">
    <cfRule type="containsText" dxfId="636" priority="639" operator="containsText" text="Not available">
      <formula>NOT(ISERROR(SEARCH("Not available",BT62)))</formula>
    </cfRule>
  </conditionalFormatting>
  <conditionalFormatting sqref="BT101">
    <cfRule type="containsText" dxfId="635" priority="637" operator="containsText" text="Not available">
      <formula>NOT(ISERROR(SEARCH("Not available",BT101)))</formula>
    </cfRule>
  </conditionalFormatting>
  <conditionalFormatting sqref="BT98">
    <cfRule type="containsText" dxfId="634" priority="638" operator="containsText" text="Not available">
      <formula>NOT(ISERROR(SEARCH("Not available",BT98)))</formula>
    </cfRule>
  </conditionalFormatting>
  <conditionalFormatting sqref="BT62:BT66">
    <cfRule type="containsText" dxfId="633" priority="636" operator="containsText" text="Not available">
      <formula>NOT(ISERROR(SEARCH("Not available",BT62)))</formula>
    </cfRule>
  </conditionalFormatting>
  <conditionalFormatting sqref="BT61">
    <cfRule type="containsText" dxfId="632" priority="635" operator="containsText" text="Not available">
      <formula>NOT(ISERROR(SEARCH("Not available",BT61)))</formula>
    </cfRule>
  </conditionalFormatting>
  <conditionalFormatting sqref="BT98">
    <cfRule type="containsText" dxfId="631" priority="634" operator="containsText" text="Not available">
      <formula>NOT(ISERROR(SEARCH("Not available",BT98)))</formula>
    </cfRule>
  </conditionalFormatting>
  <conditionalFormatting sqref="BT61">
    <cfRule type="containsText" dxfId="630" priority="643" operator="containsText" text="Not available">
      <formula>NOT(ISERROR(SEARCH("Not available",BT61)))</formula>
    </cfRule>
  </conditionalFormatting>
  <conditionalFormatting sqref="BT105">
    <cfRule type="containsText" dxfId="629" priority="646" operator="containsText" text="Not available">
      <formula>NOT(ISERROR(SEARCH("Not available",BT105)))</formula>
    </cfRule>
  </conditionalFormatting>
  <conditionalFormatting sqref="BT102">
    <cfRule type="containsText" dxfId="628" priority="648" operator="containsText" text="Not available">
      <formula>NOT(ISERROR(SEARCH("Not available",BT102)))</formula>
    </cfRule>
  </conditionalFormatting>
  <conditionalFormatting sqref="BT62:BT66">
    <cfRule type="containsText" dxfId="627" priority="647" operator="containsText" text="Not available">
      <formula>NOT(ISERROR(SEARCH("Not available",BT62)))</formula>
    </cfRule>
  </conditionalFormatting>
  <conditionalFormatting sqref="BT95">
    <cfRule type="containsText" dxfId="626" priority="645" operator="containsText" text="Not available">
      <formula>NOT(ISERROR(SEARCH("Not available",BT95)))</formula>
    </cfRule>
  </conditionalFormatting>
  <conditionalFormatting sqref="BT105">
    <cfRule type="containsText" dxfId="625" priority="644" operator="containsText" text="Not available">
      <formula>NOT(ISERROR(SEARCH("Not available",BT105)))</formula>
    </cfRule>
  </conditionalFormatting>
  <conditionalFormatting sqref="BT105">
    <cfRule type="containsText" dxfId="624" priority="633" operator="containsText" text="Not available">
      <formula>NOT(ISERROR(SEARCH("Not available",BT105)))</formula>
    </cfRule>
  </conditionalFormatting>
  <conditionalFormatting sqref="BT104">
    <cfRule type="containsText" dxfId="623" priority="632" operator="containsText" text="Not available">
      <formula>NOT(ISERROR(SEARCH("Not available",BT104)))</formula>
    </cfRule>
  </conditionalFormatting>
  <conditionalFormatting sqref="BT94">
    <cfRule type="containsText" dxfId="622" priority="631" operator="containsText" text="Not available">
      <formula>NOT(ISERROR(SEARCH("Not available",BT94)))</formula>
    </cfRule>
  </conditionalFormatting>
  <conditionalFormatting sqref="BT104">
    <cfRule type="containsText" dxfId="621" priority="630" operator="containsText" text="Not available">
      <formula>NOT(ISERROR(SEARCH("Not available",BT104)))</formula>
    </cfRule>
  </conditionalFormatting>
  <conditionalFormatting sqref="BT71">
    <cfRule type="containsText" dxfId="620" priority="629" operator="containsText" text="Not available">
      <formula>NOT(ISERROR(SEARCH("Not available",BT71)))</formula>
    </cfRule>
  </conditionalFormatting>
  <conditionalFormatting sqref="BT101">
    <cfRule type="containsText" dxfId="619" priority="628" operator="containsText" text="Not available">
      <formula>NOT(ISERROR(SEARCH("Not available",BT101)))</formula>
    </cfRule>
  </conditionalFormatting>
  <conditionalFormatting sqref="BT62:BT66">
    <cfRule type="containsText" dxfId="618" priority="627" operator="containsText" text="Not available">
      <formula>NOT(ISERROR(SEARCH("Not available",BT62)))</formula>
    </cfRule>
  </conditionalFormatting>
  <conditionalFormatting sqref="BT61">
    <cfRule type="containsText" dxfId="617" priority="626" operator="containsText" text="Not available">
      <formula>NOT(ISERROR(SEARCH("Not available",BT61)))</formula>
    </cfRule>
  </conditionalFormatting>
  <conditionalFormatting sqref="BT97">
    <cfRule type="containsText" dxfId="616" priority="625" operator="containsText" text="Not available">
      <formula>NOT(ISERROR(SEARCH("Not available",BT97)))</formula>
    </cfRule>
  </conditionalFormatting>
  <conditionalFormatting sqref="BT70">
    <cfRule type="containsText" dxfId="615" priority="624" operator="containsText" text="Not available">
      <formula>NOT(ISERROR(SEARCH("Not available",BT70)))</formula>
    </cfRule>
  </conditionalFormatting>
  <conditionalFormatting sqref="BT70">
    <cfRule type="containsText" dxfId="614" priority="623" operator="containsText" text="Not available">
      <formula>NOT(ISERROR(SEARCH("Not available",BT70)))</formula>
    </cfRule>
  </conditionalFormatting>
  <conditionalFormatting sqref="BT70">
    <cfRule type="containsText" dxfId="613" priority="620" operator="containsText" text="Not available">
      <formula>NOT(ISERROR(SEARCH("Not available",BT70)))</formula>
    </cfRule>
  </conditionalFormatting>
  <conditionalFormatting sqref="BT70">
    <cfRule type="containsText" dxfId="612" priority="622" operator="containsText" text="Not available">
      <formula>NOT(ISERROR(SEARCH("Not available",BT70)))</formula>
    </cfRule>
  </conditionalFormatting>
  <conditionalFormatting sqref="BT70">
    <cfRule type="containsText" dxfId="611" priority="621" operator="containsText" text="Not available">
      <formula>NOT(ISERROR(SEARCH("Not available",BT70)))</formula>
    </cfRule>
  </conditionalFormatting>
  <conditionalFormatting sqref="BT70">
    <cfRule type="containsText" dxfId="610" priority="619" operator="containsText" text="Not available">
      <formula>NOT(ISERROR(SEARCH("Not available",BT70)))</formula>
    </cfRule>
  </conditionalFormatting>
  <conditionalFormatting sqref="BT70">
    <cfRule type="containsText" dxfId="609" priority="618" operator="containsText" text="Not available">
      <formula>NOT(ISERROR(SEARCH("Not available",BT70)))</formula>
    </cfRule>
  </conditionalFormatting>
  <conditionalFormatting sqref="BT33">
    <cfRule type="containsText" dxfId="608" priority="617" operator="containsText" text="Not available">
      <formula>NOT(ISERROR(SEARCH("Not available",BT33)))</formula>
    </cfRule>
  </conditionalFormatting>
  <conditionalFormatting sqref="BT33">
    <cfRule type="containsText" dxfId="607" priority="616" operator="containsText" text="Not available">
      <formula>NOT(ISERROR(SEARCH("Not available",BT33)))</formula>
    </cfRule>
  </conditionalFormatting>
  <conditionalFormatting sqref="BT33">
    <cfRule type="containsText" dxfId="606" priority="615" operator="containsText" text="Not available">
      <formula>NOT(ISERROR(SEARCH("Not available",BT33)))</formula>
    </cfRule>
  </conditionalFormatting>
  <conditionalFormatting sqref="BT33">
    <cfRule type="containsText" dxfId="605" priority="614" operator="containsText" text="Not available">
      <formula>NOT(ISERROR(SEARCH("Not available",BT33)))</formula>
    </cfRule>
  </conditionalFormatting>
  <conditionalFormatting sqref="BT36:BT39">
    <cfRule type="containsText" dxfId="604" priority="587" operator="containsText" text="Not available">
      <formula>NOT(ISERROR(SEARCH("Not available",BT36)))</formula>
    </cfRule>
  </conditionalFormatting>
  <conditionalFormatting sqref="BT35">
    <cfRule type="containsText" dxfId="603" priority="613" operator="containsText" text="Not available">
      <formula>NOT(ISERROR(SEARCH("Not available",BT35)))</formula>
    </cfRule>
  </conditionalFormatting>
  <conditionalFormatting sqref="BT35">
    <cfRule type="containsText" dxfId="602" priority="612" operator="containsText" text="Not available">
      <formula>NOT(ISERROR(SEARCH("Not available",BT35)))</formula>
    </cfRule>
  </conditionalFormatting>
  <conditionalFormatting sqref="BT35">
    <cfRule type="containsText" dxfId="601" priority="610" operator="containsText" text="Not available">
      <formula>NOT(ISERROR(SEARCH("Not available",BT35)))</formula>
    </cfRule>
  </conditionalFormatting>
  <conditionalFormatting sqref="BT35">
    <cfRule type="containsText" dxfId="600" priority="611" operator="containsText" text="Not available">
      <formula>NOT(ISERROR(SEARCH("Not available",BT35)))</formula>
    </cfRule>
  </conditionalFormatting>
  <conditionalFormatting sqref="BT35">
    <cfRule type="containsText" dxfId="599" priority="609" operator="containsText" text="Not available">
      <formula>NOT(ISERROR(SEARCH("Not available",BT35)))</formula>
    </cfRule>
  </conditionalFormatting>
  <conditionalFormatting sqref="BT35">
    <cfRule type="containsText" dxfId="598" priority="608" operator="containsText" text="Not available">
      <formula>NOT(ISERROR(SEARCH("Not available",BT35)))</formula>
    </cfRule>
  </conditionalFormatting>
  <conditionalFormatting sqref="BT35">
    <cfRule type="containsText" dxfId="597" priority="607" operator="containsText" text="Not available">
      <formula>NOT(ISERROR(SEARCH("Not available",BT35)))</formula>
    </cfRule>
  </conditionalFormatting>
  <conditionalFormatting sqref="BT35">
    <cfRule type="containsText" dxfId="596" priority="606" operator="containsText" text="Not available">
      <formula>NOT(ISERROR(SEARCH("Not available",BT35)))</formula>
    </cfRule>
  </conditionalFormatting>
  <conditionalFormatting sqref="BT35">
    <cfRule type="containsText" dxfId="595" priority="605" operator="containsText" text="Not available">
      <formula>NOT(ISERROR(SEARCH("Not available",BT35)))</formula>
    </cfRule>
  </conditionalFormatting>
  <conditionalFormatting sqref="BT36:BT39">
    <cfRule type="containsText" dxfId="594" priority="604" operator="containsText" text="Not available">
      <formula>NOT(ISERROR(SEARCH("Not available",BT36)))</formula>
    </cfRule>
  </conditionalFormatting>
  <conditionalFormatting sqref="BT36:BT39">
    <cfRule type="containsText" dxfId="593" priority="603" operator="containsText" text="Not available">
      <formula>NOT(ISERROR(SEARCH("Not available",BT36)))</formula>
    </cfRule>
  </conditionalFormatting>
  <conditionalFormatting sqref="BT36:BT39">
    <cfRule type="containsText" dxfId="592" priority="600" operator="containsText" text="Not available">
      <formula>NOT(ISERROR(SEARCH("Not available",BT36)))</formula>
    </cfRule>
  </conditionalFormatting>
  <conditionalFormatting sqref="BT36:BT39">
    <cfRule type="containsText" dxfId="591" priority="602" operator="containsText" text="Not available">
      <formula>NOT(ISERROR(SEARCH("Not available",BT36)))</formula>
    </cfRule>
  </conditionalFormatting>
  <conditionalFormatting sqref="BT36:BT39">
    <cfRule type="containsText" dxfId="590" priority="601" operator="containsText" text="Not available">
      <formula>NOT(ISERROR(SEARCH("Not available",BT36)))</formula>
    </cfRule>
  </conditionalFormatting>
  <conditionalFormatting sqref="BT36:BT39">
    <cfRule type="containsText" dxfId="589" priority="599" operator="containsText" text="Not available">
      <formula>NOT(ISERROR(SEARCH("Not available",BT36)))</formula>
    </cfRule>
  </conditionalFormatting>
  <conditionalFormatting sqref="BT36:BT39">
    <cfRule type="containsText" dxfId="588" priority="598" operator="containsText" text="Not available">
      <formula>NOT(ISERROR(SEARCH("Not available",BT36)))</formula>
    </cfRule>
  </conditionalFormatting>
  <conditionalFormatting sqref="BT36:BT39">
    <cfRule type="containsText" dxfId="587" priority="597" operator="containsText" text="Not available">
      <formula>NOT(ISERROR(SEARCH("Not available",BT36)))</formula>
    </cfRule>
  </conditionalFormatting>
  <conditionalFormatting sqref="BT36:BT39">
    <cfRule type="containsText" dxfId="586" priority="596" operator="containsText" text="Not available">
      <formula>NOT(ISERROR(SEARCH("Not available",BT36)))</formula>
    </cfRule>
  </conditionalFormatting>
  <conditionalFormatting sqref="BT36:BT39">
    <cfRule type="containsText" dxfId="585" priority="595" operator="containsText" text="Not available">
      <formula>NOT(ISERROR(SEARCH("Not available",BT36)))</formula>
    </cfRule>
  </conditionalFormatting>
  <conditionalFormatting sqref="BT36:BT39">
    <cfRule type="containsText" dxfId="584" priority="594" operator="containsText" text="Not available">
      <formula>NOT(ISERROR(SEARCH("Not available",BT36)))</formula>
    </cfRule>
  </conditionalFormatting>
  <conditionalFormatting sqref="BT36:BT39">
    <cfRule type="containsText" dxfId="583" priority="589" operator="containsText" text="Not available">
      <formula>NOT(ISERROR(SEARCH("Not available",BT36)))</formula>
    </cfRule>
  </conditionalFormatting>
  <conditionalFormatting sqref="BT36:BT39">
    <cfRule type="containsText" dxfId="582" priority="588" operator="containsText" text="Not available">
      <formula>NOT(ISERROR(SEARCH("Not available",BT36)))</formula>
    </cfRule>
  </conditionalFormatting>
  <conditionalFormatting sqref="BT36:BT39">
    <cfRule type="containsText" dxfId="581" priority="593" operator="containsText" text="Not available">
      <formula>NOT(ISERROR(SEARCH("Not available",BT36)))</formula>
    </cfRule>
  </conditionalFormatting>
  <conditionalFormatting sqref="BT36:BT39">
    <cfRule type="containsText" dxfId="580" priority="592" operator="containsText" text="Not available">
      <formula>NOT(ISERROR(SEARCH("Not available",BT36)))</formula>
    </cfRule>
  </conditionalFormatting>
  <conditionalFormatting sqref="BT36:BT39">
    <cfRule type="containsText" dxfId="579" priority="591" operator="containsText" text="Not available">
      <formula>NOT(ISERROR(SEARCH("Not available",BT36)))</formula>
    </cfRule>
  </conditionalFormatting>
  <conditionalFormatting sqref="BT36:BT39">
    <cfRule type="containsText" dxfId="578" priority="590" operator="containsText" text="Not available">
      <formula>NOT(ISERROR(SEARCH("Not available",BT36)))</formula>
    </cfRule>
  </conditionalFormatting>
  <conditionalFormatting sqref="BT107:BT111">
    <cfRule type="containsText" dxfId="577" priority="586" operator="containsText" text="Not available">
      <formula>NOT(ISERROR(SEARCH("Not available",BT107)))</formula>
    </cfRule>
  </conditionalFormatting>
  <conditionalFormatting sqref="BT107:BT111">
    <cfRule type="containsText" dxfId="576" priority="585" operator="containsText" text="Not available">
      <formula>NOT(ISERROR(SEARCH("Not available",BT107)))</formula>
    </cfRule>
  </conditionalFormatting>
  <conditionalFormatting sqref="BT107:BT111">
    <cfRule type="containsText" dxfId="575" priority="584" operator="containsText" text="Not available">
      <formula>NOT(ISERROR(SEARCH("Not available",BT107)))</formula>
    </cfRule>
  </conditionalFormatting>
  <conditionalFormatting sqref="BT109:BT140">
    <cfRule type="containsText" dxfId="574" priority="583" operator="containsText" text="Not available">
      <formula>NOT(ISERROR(SEARCH("Not available",BT109)))</formula>
    </cfRule>
  </conditionalFormatting>
  <conditionalFormatting sqref="BT109:BT140">
    <cfRule type="containsText" dxfId="573" priority="582" operator="containsText" text="Not available">
      <formula>NOT(ISERROR(SEARCH("Not available",BT109)))</formula>
    </cfRule>
  </conditionalFormatting>
  <conditionalFormatting sqref="BT109:BT140">
    <cfRule type="containsText" dxfId="572" priority="581" operator="containsText" text="Not available">
      <formula>NOT(ISERROR(SEARCH("Not available",BT109)))</formula>
    </cfRule>
  </conditionalFormatting>
  <conditionalFormatting sqref="BT88">
    <cfRule type="expression" dxfId="571" priority="579">
      <formula>#REF!=$M$3</formula>
    </cfRule>
    <cfRule type="expression" dxfId="570" priority="580">
      <formula>#REF!=$M$2</formula>
    </cfRule>
  </conditionalFormatting>
  <conditionalFormatting sqref="BT59">
    <cfRule type="expression" dxfId="569" priority="577">
      <formula>#REF!=$M$3</formula>
    </cfRule>
    <cfRule type="expression" dxfId="568" priority="578">
      <formula>#REF!=$M$2</formula>
    </cfRule>
  </conditionalFormatting>
  <conditionalFormatting sqref="BT30">
    <cfRule type="expression" dxfId="567" priority="575">
      <formula>#REF!=$M$3</formula>
    </cfRule>
    <cfRule type="expression" dxfId="566" priority="576">
      <formula>#REF!=$M$2</formula>
    </cfRule>
  </conditionalFormatting>
  <conditionalFormatting sqref="BT8">
    <cfRule type="expression" dxfId="565" priority="573">
      <formula>#REF!=$M$3</formula>
    </cfRule>
    <cfRule type="expression" dxfId="564" priority="574">
      <formula>#REF!=$M$2</formula>
    </cfRule>
  </conditionalFormatting>
  <conditionalFormatting sqref="BT9">
    <cfRule type="expression" dxfId="563" priority="571">
      <formula>$I9=$M$3</formula>
    </cfRule>
    <cfRule type="expression" dxfId="562" priority="572">
      <formula>$I9=$M$2</formula>
    </cfRule>
  </conditionalFormatting>
  <conditionalFormatting sqref="BT7">
    <cfRule type="expression" dxfId="561" priority="569">
      <formula>$I7=$M$3</formula>
    </cfRule>
    <cfRule type="expression" dxfId="560" priority="570">
      <formula>$I7=$M$2</formula>
    </cfRule>
  </conditionalFormatting>
  <conditionalFormatting sqref="BT12">
    <cfRule type="expression" dxfId="559" priority="567">
      <formula>$I12=$M$3</formula>
    </cfRule>
    <cfRule type="expression" dxfId="558" priority="568">
      <formula>$I12=$M$2</formula>
    </cfRule>
  </conditionalFormatting>
  <conditionalFormatting sqref="BT31">
    <cfRule type="expression" dxfId="557" priority="565">
      <formula>$I31=$M$3</formula>
    </cfRule>
    <cfRule type="expression" dxfId="556" priority="566">
      <formula>$I31=$M$2</formula>
    </cfRule>
  </conditionalFormatting>
  <conditionalFormatting sqref="BT29">
    <cfRule type="expression" dxfId="555" priority="563">
      <formula>$I29=$M$3</formula>
    </cfRule>
    <cfRule type="expression" dxfId="554" priority="564">
      <formula>$I29=$M$2</formula>
    </cfRule>
  </conditionalFormatting>
  <conditionalFormatting sqref="BT42">
    <cfRule type="expression" dxfId="553" priority="561">
      <formula>$I42=$M$3</formula>
    </cfRule>
    <cfRule type="expression" dxfId="552" priority="562">
      <formula>$I42=$M$2</formula>
    </cfRule>
  </conditionalFormatting>
  <conditionalFormatting sqref="BT60">
    <cfRule type="expression" dxfId="551" priority="559">
      <formula>$I60=$M$3</formula>
    </cfRule>
    <cfRule type="expression" dxfId="550" priority="560">
      <formula>$I60=$M$2</formula>
    </cfRule>
  </conditionalFormatting>
  <conditionalFormatting sqref="BT58">
    <cfRule type="expression" dxfId="549" priority="557">
      <formula>$I58=$M$3</formula>
    </cfRule>
    <cfRule type="expression" dxfId="548" priority="558">
      <formula>$I58=$M$2</formula>
    </cfRule>
  </conditionalFormatting>
  <conditionalFormatting sqref="BT69">
    <cfRule type="expression" dxfId="547" priority="555">
      <formula>$I69=$M$3</formula>
    </cfRule>
    <cfRule type="expression" dxfId="546" priority="556">
      <formula>$I69=$M$2</formula>
    </cfRule>
  </conditionalFormatting>
  <conditionalFormatting sqref="BT67">
    <cfRule type="expression" dxfId="545" priority="553">
      <formula>$I67=$M$3</formula>
    </cfRule>
    <cfRule type="expression" dxfId="544" priority="554">
      <formula>$I67=$M$2</formula>
    </cfRule>
  </conditionalFormatting>
  <conditionalFormatting sqref="BT87">
    <cfRule type="expression" dxfId="543" priority="551">
      <formula>$I87=$M$3</formula>
    </cfRule>
    <cfRule type="expression" dxfId="542" priority="552">
      <formula>$I87=$M$2</formula>
    </cfRule>
  </conditionalFormatting>
  <conditionalFormatting sqref="BT89">
    <cfRule type="expression" dxfId="541" priority="549">
      <formula>$I89=$M$3</formula>
    </cfRule>
    <cfRule type="expression" dxfId="540" priority="550">
      <formula>$I89=$M$2</formula>
    </cfRule>
  </conditionalFormatting>
  <conditionalFormatting sqref="BT68">
    <cfRule type="expression" dxfId="539" priority="547">
      <formula>#REF!=$M$3</formula>
    </cfRule>
    <cfRule type="expression" dxfId="538" priority="548">
      <formula>#REF!=$M$2</formula>
    </cfRule>
  </conditionalFormatting>
  <conditionalFormatting sqref="BT105">
    <cfRule type="containsText" dxfId="537" priority="536" operator="containsText" text="Not available">
      <formula>NOT(ISERROR(SEARCH("Not available",BT105)))</formula>
    </cfRule>
  </conditionalFormatting>
  <conditionalFormatting sqref="BT102">
    <cfRule type="containsText" dxfId="536" priority="538" operator="containsText" text="Not available">
      <formula>NOT(ISERROR(SEARCH("Not available",BT102)))</formula>
    </cfRule>
  </conditionalFormatting>
  <conditionalFormatting sqref="BT107">
    <cfRule type="containsText" dxfId="535" priority="537" operator="containsText" text="Not available">
      <formula>NOT(ISERROR(SEARCH("Not available",BT107)))</formula>
    </cfRule>
  </conditionalFormatting>
  <conditionalFormatting sqref="BT95">
    <cfRule type="containsText" dxfId="534" priority="535" operator="containsText" text="Not available">
      <formula>NOT(ISERROR(SEARCH("Not available",BT95)))</formula>
    </cfRule>
  </conditionalFormatting>
  <conditionalFormatting sqref="BT105">
    <cfRule type="containsText" dxfId="533" priority="534" operator="containsText" text="Not available">
      <formula>NOT(ISERROR(SEARCH("Not available",BT105)))</formula>
    </cfRule>
  </conditionalFormatting>
  <conditionalFormatting sqref="BT98">
    <cfRule type="containsText" dxfId="532" priority="532" operator="containsText" text="Not available">
      <formula>NOT(ISERROR(SEARCH("Not available",BT98)))</formula>
    </cfRule>
  </conditionalFormatting>
  <conditionalFormatting sqref="BT102">
    <cfRule type="containsText" dxfId="531" priority="533" operator="containsText" text="Not available">
      <formula>NOT(ISERROR(SEARCH("Not available",BT102)))</formula>
    </cfRule>
  </conditionalFormatting>
  <conditionalFormatting sqref="BT101">
    <cfRule type="containsText" dxfId="530" priority="531" operator="containsText" text="Not available">
      <formula>NOT(ISERROR(SEARCH("Not available",BT101)))</formula>
    </cfRule>
  </conditionalFormatting>
  <conditionalFormatting sqref="BT98">
    <cfRule type="containsText" dxfId="529" priority="530" operator="containsText" text="Not available">
      <formula>NOT(ISERROR(SEARCH("Not available",BT98)))</formula>
    </cfRule>
  </conditionalFormatting>
  <conditionalFormatting sqref="BT105">
    <cfRule type="containsText" dxfId="528" priority="529" operator="containsText" text="Not available">
      <formula>NOT(ISERROR(SEARCH("Not available",BT105)))</formula>
    </cfRule>
  </conditionalFormatting>
  <conditionalFormatting sqref="BT104">
    <cfRule type="containsText" dxfId="527" priority="528" operator="containsText" text="Not available">
      <formula>NOT(ISERROR(SEARCH("Not available",BT104)))</formula>
    </cfRule>
  </conditionalFormatting>
  <conditionalFormatting sqref="BT94">
    <cfRule type="containsText" dxfId="526" priority="527" operator="containsText" text="Not available">
      <formula>NOT(ISERROR(SEARCH("Not available",BT94)))</formula>
    </cfRule>
  </conditionalFormatting>
  <conditionalFormatting sqref="BT104">
    <cfRule type="containsText" dxfId="525" priority="526" operator="containsText" text="Not available">
      <formula>NOT(ISERROR(SEARCH("Not available",BT104)))</formula>
    </cfRule>
  </conditionalFormatting>
  <conditionalFormatting sqref="BT101">
    <cfRule type="containsText" dxfId="524" priority="525" operator="containsText" text="Not available">
      <formula>NOT(ISERROR(SEARCH("Not available",BT101)))</formula>
    </cfRule>
  </conditionalFormatting>
  <conditionalFormatting sqref="BT97">
    <cfRule type="containsText" dxfId="523" priority="524" operator="containsText" text="Not available">
      <formula>NOT(ISERROR(SEARCH("Not available",BT97)))</formula>
    </cfRule>
  </conditionalFormatting>
  <conditionalFormatting sqref="BT102">
    <cfRule type="containsText" dxfId="522" priority="520" operator="containsText" text="Not available">
      <formula>NOT(ISERROR(SEARCH("Not available",BT102)))</formula>
    </cfRule>
  </conditionalFormatting>
  <conditionalFormatting sqref="BT107">
    <cfRule type="containsText" dxfId="521" priority="519" operator="containsText" text="Not available">
      <formula>NOT(ISERROR(SEARCH("Not available",BT107)))</formula>
    </cfRule>
  </conditionalFormatting>
  <conditionalFormatting sqref="BT100">
    <cfRule type="containsText" dxfId="520" priority="523" operator="containsText" text="Not available">
      <formula>NOT(ISERROR(SEARCH("Not available",BT100)))</formula>
    </cfRule>
  </conditionalFormatting>
  <conditionalFormatting sqref="BT107">
    <cfRule type="containsText" dxfId="519" priority="522" operator="containsText" text="Not available">
      <formula>NOT(ISERROR(SEARCH("Not available",BT107)))</formula>
    </cfRule>
  </conditionalFormatting>
  <conditionalFormatting sqref="BT96">
    <cfRule type="containsText" dxfId="518" priority="521" operator="containsText" text="Not available">
      <formula>NOT(ISERROR(SEARCH("Not available",BT96)))</formula>
    </cfRule>
  </conditionalFormatting>
  <conditionalFormatting sqref="BT105">
    <cfRule type="containsText" dxfId="517" priority="518" operator="containsText" text="Not available">
      <formula>NOT(ISERROR(SEARCH("Not available",BT105)))</formula>
    </cfRule>
  </conditionalFormatting>
  <conditionalFormatting sqref="BT95">
    <cfRule type="containsText" dxfId="516" priority="517" operator="containsText" text="Not available">
      <formula>NOT(ISERROR(SEARCH("Not available",BT95)))</formula>
    </cfRule>
  </conditionalFormatting>
  <conditionalFormatting sqref="BT105">
    <cfRule type="containsText" dxfId="515" priority="516" operator="containsText" text="Not available">
      <formula>NOT(ISERROR(SEARCH("Not available",BT105)))</formula>
    </cfRule>
  </conditionalFormatting>
  <conditionalFormatting sqref="BT102">
    <cfRule type="containsText" dxfId="514" priority="515" operator="containsText" text="Not available">
      <formula>NOT(ISERROR(SEARCH("Not available",BT102)))</formula>
    </cfRule>
  </conditionalFormatting>
  <conditionalFormatting sqref="BT98">
    <cfRule type="containsText" dxfId="513" priority="514" operator="containsText" text="Not available">
      <formula>NOT(ISERROR(SEARCH("Not available",BT98)))</formula>
    </cfRule>
  </conditionalFormatting>
  <conditionalFormatting sqref="BT91">
    <cfRule type="expression" dxfId="512" priority="512">
      <formula>$I91=$M$3</formula>
    </cfRule>
    <cfRule type="expression" dxfId="511" priority="513">
      <formula>$I91=$M$2</formula>
    </cfRule>
  </conditionalFormatting>
  <conditionalFormatting sqref="BT105">
    <cfRule type="containsText" dxfId="510" priority="507" operator="containsText" text="Not available">
      <formula>NOT(ISERROR(SEARCH("Not available",BT105)))</formula>
    </cfRule>
  </conditionalFormatting>
  <conditionalFormatting sqref="BT100">
    <cfRule type="containsText" dxfId="509" priority="511" operator="containsText" text="Not available">
      <formula>NOT(ISERROR(SEARCH("Not available",BT100)))</formula>
    </cfRule>
  </conditionalFormatting>
  <conditionalFormatting sqref="BT102">
    <cfRule type="containsText" dxfId="508" priority="510" operator="containsText" text="Not available">
      <formula>NOT(ISERROR(SEARCH("Not available",BT102)))</formula>
    </cfRule>
  </conditionalFormatting>
  <conditionalFormatting sqref="BT100">
    <cfRule type="containsText" dxfId="507" priority="509" operator="containsText" text="Not available">
      <formula>NOT(ISERROR(SEARCH("Not available",BT100)))</formula>
    </cfRule>
  </conditionalFormatting>
  <conditionalFormatting sqref="BT107">
    <cfRule type="containsText" dxfId="506" priority="508" operator="containsText" text="Not available">
      <formula>NOT(ISERROR(SEARCH("Not available",BT107)))</formula>
    </cfRule>
  </conditionalFormatting>
  <conditionalFormatting sqref="BT100">
    <cfRule type="containsText" dxfId="505" priority="506" operator="containsText" text="Not available">
      <formula>NOT(ISERROR(SEARCH("Not available",BT100)))</formula>
    </cfRule>
  </conditionalFormatting>
  <conditionalFormatting sqref="BT105">
    <cfRule type="containsText" dxfId="504" priority="505" operator="containsText" text="Not available">
      <formula>NOT(ISERROR(SEARCH("Not available",BT105)))</formula>
    </cfRule>
  </conditionalFormatting>
  <conditionalFormatting sqref="BT102">
    <cfRule type="containsText" dxfId="503" priority="504" operator="containsText" text="Not available">
      <formula>NOT(ISERROR(SEARCH("Not available",BT102)))</formula>
    </cfRule>
  </conditionalFormatting>
  <conditionalFormatting sqref="BT101">
    <cfRule type="containsText" dxfId="502" priority="503" operator="containsText" text="Not available">
      <formula>NOT(ISERROR(SEARCH("Not available",BT101)))</formula>
    </cfRule>
  </conditionalFormatting>
  <conditionalFormatting sqref="BT105">
    <cfRule type="containsText" dxfId="501" priority="502" operator="containsText" text="Not available">
      <formula>NOT(ISERROR(SEARCH("Not available",BT105)))</formula>
    </cfRule>
  </conditionalFormatting>
  <conditionalFormatting sqref="BT104">
    <cfRule type="containsText" dxfId="500" priority="501" operator="containsText" text="Not available">
      <formula>NOT(ISERROR(SEARCH("Not available",BT104)))</formula>
    </cfRule>
  </conditionalFormatting>
  <conditionalFormatting sqref="BT104">
    <cfRule type="containsText" dxfId="499" priority="500" operator="containsText" text="Not available">
      <formula>NOT(ISERROR(SEARCH("Not available",BT104)))</formula>
    </cfRule>
  </conditionalFormatting>
  <conditionalFormatting sqref="BT101">
    <cfRule type="containsText" dxfId="498" priority="499" operator="containsText" text="Not available">
      <formula>NOT(ISERROR(SEARCH("Not available",BT101)))</formula>
    </cfRule>
  </conditionalFormatting>
  <conditionalFormatting sqref="BT102">
    <cfRule type="containsText" dxfId="497" priority="496" operator="containsText" text="Not available">
      <formula>NOT(ISERROR(SEARCH("Not available",BT102)))</formula>
    </cfRule>
  </conditionalFormatting>
  <conditionalFormatting sqref="BT107">
    <cfRule type="containsText" dxfId="496" priority="495" operator="containsText" text="Not available">
      <formula>NOT(ISERROR(SEARCH("Not available",BT107)))</formula>
    </cfRule>
  </conditionalFormatting>
  <conditionalFormatting sqref="BT100">
    <cfRule type="containsText" dxfId="495" priority="498" operator="containsText" text="Not available">
      <formula>NOT(ISERROR(SEARCH("Not available",BT100)))</formula>
    </cfRule>
  </conditionalFormatting>
  <conditionalFormatting sqref="BT107">
    <cfRule type="containsText" dxfId="494" priority="497" operator="containsText" text="Not available">
      <formula>NOT(ISERROR(SEARCH("Not available",BT107)))</formula>
    </cfRule>
  </conditionalFormatting>
  <conditionalFormatting sqref="BT105">
    <cfRule type="containsText" dxfId="493" priority="494" operator="containsText" text="Not available">
      <formula>NOT(ISERROR(SEARCH("Not available",BT105)))</formula>
    </cfRule>
  </conditionalFormatting>
  <conditionalFormatting sqref="BT105">
    <cfRule type="containsText" dxfId="492" priority="493" operator="containsText" text="Not available">
      <formula>NOT(ISERROR(SEARCH("Not available",BT105)))</formula>
    </cfRule>
  </conditionalFormatting>
  <conditionalFormatting sqref="BT102">
    <cfRule type="containsText" dxfId="491" priority="492" operator="containsText" text="Not available">
      <formula>NOT(ISERROR(SEARCH("Not available",BT102)))</formula>
    </cfRule>
  </conditionalFormatting>
  <conditionalFormatting sqref="BT100">
    <cfRule type="containsText" dxfId="490" priority="491" operator="containsText" text="Not available">
      <formula>NOT(ISERROR(SEARCH("Not available",BT100)))</formula>
    </cfRule>
  </conditionalFormatting>
  <conditionalFormatting sqref="BT108">
    <cfRule type="containsText" dxfId="489" priority="490" operator="containsText" text="Not available">
      <formula>NOT(ISERROR(SEARCH("Not available",BT108)))</formula>
    </cfRule>
  </conditionalFormatting>
  <conditionalFormatting sqref="BT107">
    <cfRule type="containsText" dxfId="488" priority="489" operator="containsText" text="Not available">
      <formula>NOT(ISERROR(SEARCH("Not available",BT107)))</formula>
    </cfRule>
  </conditionalFormatting>
  <conditionalFormatting sqref="BT102">
    <cfRule type="containsText" dxfId="487" priority="488" operator="containsText" text="Not available">
      <formula>NOT(ISERROR(SEARCH("Not available",BT102)))</formula>
    </cfRule>
  </conditionalFormatting>
  <conditionalFormatting sqref="BT107">
    <cfRule type="containsText" dxfId="486" priority="487" operator="containsText" text="Not available">
      <formula>NOT(ISERROR(SEARCH("Not available",BT107)))</formula>
    </cfRule>
  </conditionalFormatting>
  <conditionalFormatting sqref="BT105">
    <cfRule type="containsText" dxfId="485" priority="486" operator="containsText" text="Not available">
      <formula>NOT(ISERROR(SEARCH("Not available",BT105)))</formula>
    </cfRule>
  </conditionalFormatting>
  <conditionalFormatting sqref="BT105">
    <cfRule type="containsText" dxfId="484" priority="485" operator="containsText" text="Not available">
      <formula>NOT(ISERROR(SEARCH("Not available",BT105)))</formula>
    </cfRule>
  </conditionalFormatting>
  <conditionalFormatting sqref="BT102">
    <cfRule type="containsText" dxfId="483" priority="484" operator="containsText" text="Not available">
      <formula>NOT(ISERROR(SEARCH("Not available",BT102)))</formula>
    </cfRule>
  </conditionalFormatting>
  <conditionalFormatting sqref="BT104">
    <cfRule type="containsText" dxfId="482" priority="478" operator="containsText" text="Not available">
      <formula>NOT(ISERROR(SEARCH("Not available",BT104)))</formula>
    </cfRule>
  </conditionalFormatting>
  <conditionalFormatting sqref="BT100">
    <cfRule type="containsText" dxfId="481" priority="477" operator="containsText" text="Not available">
      <formula>NOT(ISERROR(SEARCH("Not available",BT100)))</formula>
    </cfRule>
  </conditionalFormatting>
  <conditionalFormatting sqref="BT100">
    <cfRule type="containsText" dxfId="480" priority="476" operator="containsText" text="Not available">
      <formula>NOT(ISERROR(SEARCH("Not available",BT100)))</formula>
    </cfRule>
  </conditionalFormatting>
  <conditionalFormatting sqref="BT108">
    <cfRule type="containsText" dxfId="479" priority="475" operator="containsText" text="Not available">
      <formula>NOT(ISERROR(SEARCH("Not available",BT108)))</formula>
    </cfRule>
  </conditionalFormatting>
  <conditionalFormatting sqref="BT107">
    <cfRule type="containsText" dxfId="478" priority="480" operator="containsText" text="Not available">
      <formula>NOT(ISERROR(SEARCH("Not available",BT107)))</formula>
    </cfRule>
  </conditionalFormatting>
  <conditionalFormatting sqref="BT104">
    <cfRule type="containsText" dxfId="477" priority="483" operator="containsText" text="Not available">
      <formula>NOT(ISERROR(SEARCH("Not available",BT104)))</formula>
    </cfRule>
  </conditionalFormatting>
  <conditionalFormatting sqref="BT101">
    <cfRule type="containsText" dxfId="476" priority="482" operator="containsText" text="Not available">
      <formula>NOT(ISERROR(SEARCH("Not available",BT101)))</formula>
    </cfRule>
  </conditionalFormatting>
  <conditionalFormatting sqref="BT108">
    <cfRule type="containsText" dxfId="475" priority="481" operator="containsText" text="Not available">
      <formula>NOT(ISERROR(SEARCH("Not available",BT108)))</formula>
    </cfRule>
  </conditionalFormatting>
  <conditionalFormatting sqref="BT107">
    <cfRule type="containsText" dxfId="474" priority="479" operator="containsText" text="Not available">
      <formula>NOT(ISERROR(SEARCH("Not available",BT107)))</formula>
    </cfRule>
  </conditionalFormatting>
  <conditionalFormatting sqref="BT107">
    <cfRule type="containsText" dxfId="473" priority="474" operator="containsText" text="Not available">
      <formula>NOT(ISERROR(SEARCH("Not available",BT107)))</formula>
    </cfRule>
  </conditionalFormatting>
  <conditionalFormatting sqref="BT99">
    <cfRule type="expression" dxfId="472" priority="472">
      <formula>$I99=$M$3</formula>
    </cfRule>
    <cfRule type="expression" dxfId="471" priority="473">
      <formula>$I99=$M$2</formula>
    </cfRule>
  </conditionalFormatting>
  <conditionalFormatting sqref="BT105">
    <cfRule type="containsText" dxfId="470" priority="470" operator="containsText" text="Not available">
      <formula>NOT(ISERROR(SEARCH("Not available",BT105)))</formula>
    </cfRule>
  </conditionalFormatting>
  <conditionalFormatting sqref="BT107">
    <cfRule type="containsText" dxfId="469" priority="471" operator="containsText" text="Not available">
      <formula>NOT(ISERROR(SEARCH("Not available",BT107)))</formula>
    </cfRule>
  </conditionalFormatting>
  <conditionalFormatting sqref="BT105">
    <cfRule type="containsText" dxfId="468" priority="469" operator="containsText" text="Not available">
      <formula>NOT(ISERROR(SEARCH("Not available",BT105)))</formula>
    </cfRule>
  </conditionalFormatting>
  <conditionalFormatting sqref="BT105">
    <cfRule type="containsText" dxfId="467" priority="468" operator="containsText" text="Not available">
      <formula>NOT(ISERROR(SEARCH("Not available",BT105)))</formula>
    </cfRule>
  </conditionalFormatting>
  <conditionalFormatting sqref="BT104">
    <cfRule type="containsText" dxfId="466" priority="467" operator="containsText" text="Not available">
      <formula>NOT(ISERROR(SEARCH("Not available",BT104)))</formula>
    </cfRule>
  </conditionalFormatting>
  <conditionalFormatting sqref="BT104">
    <cfRule type="containsText" dxfId="465" priority="466" operator="containsText" text="Not available">
      <formula>NOT(ISERROR(SEARCH("Not available",BT104)))</formula>
    </cfRule>
  </conditionalFormatting>
  <conditionalFormatting sqref="BT107">
    <cfRule type="containsText" dxfId="464" priority="464" operator="containsText" text="Not available">
      <formula>NOT(ISERROR(SEARCH("Not available",BT107)))</formula>
    </cfRule>
  </conditionalFormatting>
  <conditionalFormatting sqref="BT107">
    <cfRule type="containsText" dxfId="463" priority="465" operator="containsText" text="Not available">
      <formula>NOT(ISERROR(SEARCH("Not available",BT107)))</formula>
    </cfRule>
  </conditionalFormatting>
  <conditionalFormatting sqref="BT105">
    <cfRule type="containsText" dxfId="462" priority="463" operator="containsText" text="Not available">
      <formula>NOT(ISERROR(SEARCH("Not available",BT105)))</formula>
    </cfRule>
  </conditionalFormatting>
  <conditionalFormatting sqref="BT105">
    <cfRule type="containsText" dxfId="461" priority="462" operator="containsText" text="Not available">
      <formula>NOT(ISERROR(SEARCH("Not available",BT105)))</formula>
    </cfRule>
  </conditionalFormatting>
  <conditionalFormatting sqref="BT108">
    <cfRule type="containsText" dxfId="460" priority="461" operator="containsText" text="Not available">
      <formula>NOT(ISERROR(SEARCH("Not available",BT108)))</formula>
    </cfRule>
  </conditionalFormatting>
  <conditionalFormatting sqref="BT107">
    <cfRule type="containsText" dxfId="459" priority="460" operator="containsText" text="Not available">
      <formula>NOT(ISERROR(SEARCH("Not available",BT107)))</formula>
    </cfRule>
  </conditionalFormatting>
  <conditionalFormatting sqref="BT107">
    <cfRule type="containsText" dxfId="458" priority="459" operator="containsText" text="Not available">
      <formula>NOT(ISERROR(SEARCH("Not available",BT107)))</formula>
    </cfRule>
  </conditionalFormatting>
  <conditionalFormatting sqref="BT105">
    <cfRule type="containsText" dxfId="457" priority="458" operator="containsText" text="Not available">
      <formula>NOT(ISERROR(SEARCH("Not available",BT105)))</formula>
    </cfRule>
  </conditionalFormatting>
  <conditionalFormatting sqref="BT105">
    <cfRule type="containsText" dxfId="456" priority="457" operator="containsText" text="Not available">
      <formula>NOT(ISERROR(SEARCH("Not available",BT105)))</formula>
    </cfRule>
  </conditionalFormatting>
  <conditionalFormatting sqref="BT104">
    <cfRule type="containsText" dxfId="455" priority="452" operator="containsText" text="Not available">
      <formula>NOT(ISERROR(SEARCH("Not available",BT104)))</formula>
    </cfRule>
  </conditionalFormatting>
  <conditionalFormatting sqref="BT108">
    <cfRule type="containsText" dxfId="454" priority="451" operator="containsText" text="Not available">
      <formula>NOT(ISERROR(SEARCH("Not available",BT108)))</formula>
    </cfRule>
  </conditionalFormatting>
  <conditionalFormatting sqref="BT107">
    <cfRule type="containsText" dxfId="453" priority="454" operator="containsText" text="Not available">
      <formula>NOT(ISERROR(SEARCH("Not available",BT107)))</formula>
    </cfRule>
  </conditionalFormatting>
  <conditionalFormatting sqref="BT104">
    <cfRule type="containsText" dxfId="452" priority="456" operator="containsText" text="Not available">
      <formula>NOT(ISERROR(SEARCH("Not available",BT104)))</formula>
    </cfRule>
  </conditionalFormatting>
  <conditionalFormatting sqref="BT108">
    <cfRule type="containsText" dxfId="451" priority="455" operator="containsText" text="Not available">
      <formula>NOT(ISERROR(SEARCH("Not available",BT108)))</formula>
    </cfRule>
  </conditionalFormatting>
  <conditionalFormatting sqref="BT107">
    <cfRule type="containsText" dxfId="450" priority="453" operator="containsText" text="Not available">
      <formula>NOT(ISERROR(SEARCH("Not available",BT107)))</formula>
    </cfRule>
  </conditionalFormatting>
  <conditionalFormatting sqref="BT107">
    <cfRule type="containsText" dxfId="449" priority="450" operator="containsText" text="Not available">
      <formula>NOT(ISERROR(SEARCH("Not available",BT107)))</formula>
    </cfRule>
  </conditionalFormatting>
  <conditionalFormatting sqref="BT108">
    <cfRule type="containsText" dxfId="448" priority="449" operator="containsText" text="Not available">
      <formula>NOT(ISERROR(SEARCH("Not available",BT108)))</formula>
    </cfRule>
  </conditionalFormatting>
  <conditionalFormatting sqref="BT107">
    <cfRule type="containsText" dxfId="447" priority="448" operator="containsText" text="Not available">
      <formula>NOT(ISERROR(SEARCH("Not available",BT107)))</formula>
    </cfRule>
  </conditionalFormatting>
  <conditionalFormatting sqref="BT107">
    <cfRule type="containsText" dxfId="446" priority="447" operator="containsText" text="Not available">
      <formula>NOT(ISERROR(SEARCH("Not available",BT107)))</formula>
    </cfRule>
  </conditionalFormatting>
  <conditionalFormatting sqref="BT105">
    <cfRule type="containsText" dxfId="445" priority="446" operator="containsText" text="Not available">
      <formula>NOT(ISERROR(SEARCH("Not available",BT105)))</formula>
    </cfRule>
  </conditionalFormatting>
  <conditionalFormatting sqref="BT105">
    <cfRule type="containsText" dxfId="444" priority="445" operator="containsText" text="Not available">
      <formula>NOT(ISERROR(SEARCH("Not available",BT105)))</formula>
    </cfRule>
  </conditionalFormatting>
  <conditionalFormatting sqref="BT104">
    <cfRule type="containsText" dxfId="443" priority="440" operator="containsText" text="Not available">
      <formula>NOT(ISERROR(SEARCH("Not available",BT104)))</formula>
    </cfRule>
  </conditionalFormatting>
  <conditionalFormatting sqref="BT108">
    <cfRule type="containsText" dxfId="442" priority="439" operator="containsText" text="Not available">
      <formula>NOT(ISERROR(SEARCH("Not available",BT108)))</formula>
    </cfRule>
  </conditionalFormatting>
  <conditionalFormatting sqref="BT107">
    <cfRule type="containsText" dxfId="441" priority="442" operator="containsText" text="Not available">
      <formula>NOT(ISERROR(SEARCH("Not available",BT107)))</formula>
    </cfRule>
  </conditionalFormatting>
  <conditionalFormatting sqref="BT104">
    <cfRule type="containsText" dxfId="440" priority="444" operator="containsText" text="Not available">
      <formula>NOT(ISERROR(SEARCH("Not available",BT104)))</formula>
    </cfRule>
  </conditionalFormatting>
  <conditionalFormatting sqref="BT108">
    <cfRule type="containsText" dxfId="439" priority="443" operator="containsText" text="Not available">
      <formula>NOT(ISERROR(SEARCH("Not available",BT108)))</formula>
    </cfRule>
  </conditionalFormatting>
  <conditionalFormatting sqref="BT107">
    <cfRule type="containsText" dxfId="438" priority="441" operator="containsText" text="Not available">
      <formula>NOT(ISERROR(SEARCH("Not available",BT107)))</formula>
    </cfRule>
  </conditionalFormatting>
  <conditionalFormatting sqref="BT107">
    <cfRule type="containsText" dxfId="437" priority="438" operator="containsText" text="Not available">
      <formula>NOT(ISERROR(SEARCH("Not available",BT107)))</formula>
    </cfRule>
  </conditionalFormatting>
  <conditionalFormatting sqref="BT107">
    <cfRule type="containsText" dxfId="436" priority="434" operator="containsText" text="Not available">
      <formula>NOT(ISERROR(SEARCH("Not available",BT107)))</formula>
    </cfRule>
  </conditionalFormatting>
  <conditionalFormatting sqref="BT104">
    <cfRule type="containsText" dxfId="435" priority="437" operator="containsText" text="Not available">
      <formula>NOT(ISERROR(SEARCH("Not available",BT104)))</formula>
    </cfRule>
  </conditionalFormatting>
  <conditionalFormatting sqref="BT109">
    <cfRule type="containsText" dxfId="434" priority="436" operator="containsText" text="Not available">
      <formula>NOT(ISERROR(SEARCH("Not available",BT109)))</formula>
    </cfRule>
  </conditionalFormatting>
  <conditionalFormatting sqref="BT108">
    <cfRule type="containsText" dxfId="433" priority="435" operator="containsText" text="Not available">
      <formula>NOT(ISERROR(SEARCH("Not available",BT108)))</formula>
    </cfRule>
  </conditionalFormatting>
  <conditionalFormatting sqref="BT107">
    <cfRule type="containsText" dxfId="432" priority="433" operator="containsText" text="Not available">
      <formula>NOT(ISERROR(SEARCH("Not available",BT107)))</formula>
    </cfRule>
  </conditionalFormatting>
  <conditionalFormatting sqref="BT104">
    <cfRule type="containsText" dxfId="431" priority="432" operator="containsText" text="Not available">
      <formula>NOT(ISERROR(SEARCH("Not available",BT104)))</formula>
    </cfRule>
  </conditionalFormatting>
  <conditionalFormatting sqref="BT108">
    <cfRule type="containsText" dxfId="430" priority="431" operator="containsText" text="Not available">
      <formula>NOT(ISERROR(SEARCH("Not available",BT108)))</formula>
    </cfRule>
  </conditionalFormatting>
  <conditionalFormatting sqref="BT107">
    <cfRule type="containsText" dxfId="429" priority="430" operator="containsText" text="Not available">
      <formula>NOT(ISERROR(SEARCH("Not available",BT107)))</formula>
    </cfRule>
  </conditionalFormatting>
  <conditionalFormatting sqref="BT105">
    <cfRule type="containsText" dxfId="428" priority="425" operator="containsText" text="Not available">
      <formula>NOT(ISERROR(SEARCH("Not available",BT105)))</formula>
    </cfRule>
  </conditionalFormatting>
  <conditionalFormatting sqref="BT104">
    <cfRule type="containsText" dxfId="427" priority="424" operator="containsText" text="Not available">
      <formula>NOT(ISERROR(SEARCH("Not available",BT104)))</formula>
    </cfRule>
  </conditionalFormatting>
  <conditionalFormatting sqref="BT109">
    <cfRule type="containsText" dxfId="426" priority="423" operator="containsText" text="Not available">
      <formula>NOT(ISERROR(SEARCH("Not available",BT109)))</formula>
    </cfRule>
  </conditionalFormatting>
  <conditionalFormatting sqref="BT108">
    <cfRule type="containsText" dxfId="425" priority="427" operator="containsText" text="Not available">
      <formula>NOT(ISERROR(SEARCH("Not available",BT108)))</formula>
    </cfRule>
  </conditionalFormatting>
  <conditionalFormatting sqref="BT105">
    <cfRule type="containsText" dxfId="424" priority="429" operator="containsText" text="Not available">
      <formula>NOT(ISERROR(SEARCH("Not available",BT105)))</formula>
    </cfRule>
  </conditionalFormatting>
  <conditionalFormatting sqref="BT109">
    <cfRule type="containsText" dxfId="423" priority="428" operator="containsText" text="Not available">
      <formula>NOT(ISERROR(SEARCH("Not available",BT109)))</formula>
    </cfRule>
  </conditionalFormatting>
  <conditionalFormatting sqref="BT108">
    <cfRule type="containsText" dxfId="422" priority="426" operator="containsText" text="Not available">
      <formula>NOT(ISERROR(SEARCH("Not available",BT108)))</formula>
    </cfRule>
  </conditionalFormatting>
  <conditionalFormatting sqref="BT108">
    <cfRule type="containsText" dxfId="421" priority="422" operator="containsText" text="Not available">
      <formula>NOT(ISERROR(SEARCH("Not available",BT108)))</formula>
    </cfRule>
  </conditionalFormatting>
  <conditionalFormatting sqref="BT107">
    <cfRule type="containsText" dxfId="420" priority="421" operator="containsText" text="Not available">
      <formula>NOT(ISERROR(SEARCH("Not available",BT107)))</formula>
    </cfRule>
  </conditionalFormatting>
  <conditionalFormatting sqref="BT107">
    <cfRule type="containsText" dxfId="419" priority="420" operator="containsText" text="Not available">
      <formula>NOT(ISERROR(SEARCH("Not available",BT107)))</formula>
    </cfRule>
  </conditionalFormatting>
  <conditionalFormatting sqref="BT104">
    <cfRule type="containsText" dxfId="418" priority="419" operator="containsText" text="Not available">
      <formula>NOT(ISERROR(SEARCH("Not available",BT104)))</formula>
    </cfRule>
  </conditionalFormatting>
  <conditionalFormatting sqref="BT105">
    <cfRule type="containsText" dxfId="417" priority="417" operator="containsText" text="Not available">
      <formula>NOT(ISERROR(SEARCH("Not available",BT105)))</formula>
    </cfRule>
  </conditionalFormatting>
  <conditionalFormatting sqref="BT107">
    <cfRule type="containsText" dxfId="416" priority="418" operator="containsText" text="Not available">
      <formula>NOT(ISERROR(SEARCH("Not available",BT107)))</formula>
    </cfRule>
  </conditionalFormatting>
  <conditionalFormatting sqref="BT105">
    <cfRule type="containsText" dxfId="415" priority="416" operator="containsText" text="Not available">
      <formula>NOT(ISERROR(SEARCH("Not available",BT105)))</formula>
    </cfRule>
  </conditionalFormatting>
  <conditionalFormatting sqref="BT105">
    <cfRule type="containsText" dxfId="414" priority="415" operator="containsText" text="Not available">
      <formula>NOT(ISERROR(SEARCH("Not available",BT105)))</formula>
    </cfRule>
  </conditionalFormatting>
  <conditionalFormatting sqref="BT104">
    <cfRule type="containsText" dxfId="413" priority="414" operator="containsText" text="Not available">
      <formula>NOT(ISERROR(SEARCH("Not available",BT104)))</formula>
    </cfRule>
  </conditionalFormatting>
  <conditionalFormatting sqref="BT104">
    <cfRule type="containsText" dxfId="412" priority="413" operator="containsText" text="Not available">
      <formula>NOT(ISERROR(SEARCH("Not available",BT104)))</formula>
    </cfRule>
  </conditionalFormatting>
  <conditionalFormatting sqref="BT107">
    <cfRule type="containsText" dxfId="411" priority="411" operator="containsText" text="Not available">
      <formula>NOT(ISERROR(SEARCH("Not available",BT107)))</formula>
    </cfRule>
  </conditionalFormatting>
  <conditionalFormatting sqref="BT107">
    <cfRule type="containsText" dxfId="410" priority="412" operator="containsText" text="Not available">
      <formula>NOT(ISERROR(SEARCH("Not available",BT107)))</formula>
    </cfRule>
  </conditionalFormatting>
  <conditionalFormatting sqref="BT105">
    <cfRule type="containsText" dxfId="409" priority="410" operator="containsText" text="Not available">
      <formula>NOT(ISERROR(SEARCH("Not available",BT105)))</formula>
    </cfRule>
  </conditionalFormatting>
  <conditionalFormatting sqref="BT105">
    <cfRule type="containsText" dxfId="408" priority="409" operator="containsText" text="Not available">
      <formula>NOT(ISERROR(SEARCH("Not available",BT105)))</formula>
    </cfRule>
  </conditionalFormatting>
  <conditionalFormatting sqref="BT108">
    <cfRule type="containsText" dxfId="407" priority="408" operator="containsText" text="Not available">
      <formula>NOT(ISERROR(SEARCH("Not available",BT108)))</formula>
    </cfRule>
  </conditionalFormatting>
  <conditionalFormatting sqref="BT107">
    <cfRule type="containsText" dxfId="406" priority="407" operator="containsText" text="Not available">
      <formula>NOT(ISERROR(SEARCH("Not available",BT107)))</formula>
    </cfRule>
  </conditionalFormatting>
  <conditionalFormatting sqref="BT107">
    <cfRule type="containsText" dxfId="405" priority="406" operator="containsText" text="Not available">
      <formula>NOT(ISERROR(SEARCH("Not available",BT107)))</formula>
    </cfRule>
  </conditionalFormatting>
  <conditionalFormatting sqref="BT105">
    <cfRule type="containsText" dxfId="404" priority="405" operator="containsText" text="Not available">
      <formula>NOT(ISERROR(SEARCH("Not available",BT105)))</formula>
    </cfRule>
  </conditionalFormatting>
  <conditionalFormatting sqref="BT105">
    <cfRule type="containsText" dxfId="403" priority="404" operator="containsText" text="Not available">
      <formula>NOT(ISERROR(SEARCH("Not available",BT105)))</formula>
    </cfRule>
  </conditionalFormatting>
  <conditionalFormatting sqref="BT104">
    <cfRule type="containsText" dxfId="402" priority="399" operator="containsText" text="Not available">
      <formula>NOT(ISERROR(SEARCH("Not available",BT104)))</formula>
    </cfRule>
  </conditionalFormatting>
  <conditionalFormatting sqref="BT108">
    <cfRule type="containsText" dxfId="401" priority="398" operator="containsText" text="Not available">
      <formula>NOT(ISERROR(SEARCH("Not available",BT108)))</formula>
    </cfRule>
  </conditionalFormatting>
  <conditionalFormatting sqref="BT107">
    <cfRule type="containsText" dxfId="400" priority="401" operator="containsText" text="Not available">
      <formula>NOT(ISERROR(SEARCH("Not available",BT107)))</formula>
    </cfRule>
  </conditionalFormatting>
  <conditionalFormatting sqref="BT104">
    <cfRule type="containsText" dxfId="399" priority="403" operator="containsText" text="Not available">
      <formula>NOT(ISERROR(SEARCH("Not available",BT104)))</formula>
    </cfRule>
  </conditionalFormatting>
  <conditionalFormatting sqref="BT108">
    <cfRule type="containsText" dxfId="398" priority="402" operator="containsText" text="Not available">
      <formula>NOT(ISERROR(SEARCH("Not available",BT108)))</formula>
    </cfRule>
  </conditionalFormatting>
  <conditionalFormatting sqref="BT107">
    <cfRule type="containsText" dxfId="397" priority="400" operator="containsText" text="Not available">
      <formula>NOT(ISERROR(SEARCH("Not available",BT107)))</formula>
    </cfRule>
  </conditionalFormatting>
  <conditionalFormatting sqref="BT107">
    <cfRule type="containsText" dxfId="396" priority="397" operator="containsText" text="Not available">
      <formula>NOT(ISERROR(SEARCH("Not available",BT107)))</formula>
    </cfRule>
  </conditionalFormatting>
  <conditionalFormatting sqref="BT108">
    <cfRule type="containsText" dxfId="395" priority="396" operator="containsText" text="Not available">
      <formula>NOT(ISERROR(SEARCH("Not available",BT108)))</formula>
    </cfRule>
  </conditionalFormatting>
  <conditionalFormatting sqref="BT107">
    <cfRule type="containsText" dxfId="394" priority="395" operator="containsText" text="Not available">
      <formula>NOT(ISERROR(SEARCH("Not available",BT107)))</formula>
    </cfRule>
  </conditionalFormatting>
  <conditionalFormatting sqref="BT107">
    <cfRule type="containsText" dxfId="393" priority="394" operator="containsText" text="Not available">
      <formula>NOT(ISERROR(SEARCH("Not available",BT107)))</formula>
    </cfRule>
  </conditionalFormatting>
  <conditionalFormatting sqref="BT105">
    <cfRule type="containsText" dxfId="392" priority="393" operator="containsText" text="Not available">
      <formula>NOT(ISERROR(SEARCH("Not available",BT105)))</formula>
    </cfRule>
  </conditionalFormatting>
  <conditionalFormatting sqref="BT105">
    <cfRule type="containsText" dxfId="391" priority="392" operator="containsText" text="Not available">
      <formula>NOT(ISERROR(SEARCH("Not available",BT105)))</formula>
    </cfRule>
  </conditionalFormatting>
  <conditionalFormatting sqref="BT104">
    <cfRule type="containsText" dxfId="390" priority="387" operator="containsText" text="Not available">
      <formula>NOT(ISERROR(SEARCH("Not available",BT104)))</formula>
    </cfRule>
  </conditionalFormatting>
  <conditionalFormatting sqref="BT108">
    <cfRule type="containsText" dxfId="389" priority="386" operator="containsText" text="Not available">
      <formula>NOT(ISERROR(SEARCH("Not available",BT108)))</formula>
    </cfRule>
  </conditionalFormatting>
  <conditionalFormatting sqref="BT107">
    <cfRule type="containsText" dxfId="388" priority="389" operator="containsText" text="Not available">
      <formula>NOT(ISERROR(SEARCH("Not available",BT107)))</formula>
    </cfRule>
  </conditionalFormatting>
  <conditionalFormatting sqref="BT104">
    <cfRule type="containsText" dxfId="387" priority="391" operator="containsText" text="Not available">
      <formula>NOT(ISERROR(SEARCH("Not available",BT104)))</formula>
    </cfRule>
  </conditionalFormatting>
  <conditionalFormatting sqref="BT108">
    <cfRule type="containsText" dxfId="386" priority="390" operator="containsText" text="Not available">
      <formula>NOT(ISERROR(SEARCH("Not available",BT108)))</formula>
    </cfRule>
  </conditionalFormatting>
  <conditionalFormatting sqref="BT107">
    <cfRule type="containsText" dxfId="385" priority="388" operator="containsText" text="Not available">
      <formula>NOT(ISERROR(SEARCH("Not available",BT107)))</formula>
    </cfRule>
  </conditionalFormatting>
  <conditionalFormatting sqref="BT107">
    <cfRule type="containsText" dxfId="384" priority="385" operator="containsText" text="Not available">
      <formula>NOT(ISERROR(SEARCH("Not available",BT107)))</formula>
    </cfRule>
  </conditionalFormatting>
  <conditionalFormatting sqref="BT107">
    <cfRule type="containsText" dxfId="383" priority="381" operator="containsText" text="Not available">
      <formula>NOT(ISERROR(SEARCH("Not available",BT107)))</formula>
    </cfRule>
  </conditionalFormatting>
  <conditionalFormatting sqref="BT104">
    <cfRule type="containsText" dxfId="382" priority="384" operator="containsText" text="Not available">
      <formula>NOT(ISERROR(SEARCH("Not available",BT104)))</formula>
    </cfRule>
  </conditionalFormatting>
  <conditionalFormatting sqref="BT109">
    <cfRule type="containsText" dxfId="381" priority="383" operator="containsText" text="Not available">
      <formula>NOT(ISERROR(SEARCH("Not available",BT109)))</formula>
    </cfRule>
  </conditionalFormatting>
  <conditionalFormatting sqref="BT108">
    <cfRule type="containsText" dxfId="380" priority="382" operator="containsText" text="Not available">
      <formula>NOT(ISERROR(SEARCH("Not available",BT108)))</formula>
    </cfRule>
  </conditionalFormatting>
  <conditionalFormatting sqref="BT107">
    <cfRule type="containsText" dxfId="379" priority="380" operator="containsText" text="Not available">
      <formula>NOT(ISERROR(SEARCH("Not available",BT107)))</formula>
    </cfRule>
  </conditionalFormatting>
  <conditionalFormatting sqref="BT104">
    <cfRule type="containsText" dxfId="378" priority="379" operator="containsText" text="Not available">
      <formula>NOT(ISERROR(SEARCH("Not available",BT104)))</formula>
    </cfRule>
  </conditionalFormatting>
  <conditionalFormatting sqref="BT108">
    <cfRule type="containsText" dxfId="377" priority="378" operator="containsText" text="Not available">
      <formula>NOT(ISERROR(SEARCH("Not available",BT108)))</formula>
    </cfRule>
  </conditionalFormatting>
  <conditionalFormatting sqref="BT107">
    <cfRule type="containsText" dxfId="376" priority="377" operator="containsText" text="Not available">
      <formula>NOT(ISERROR(SEARCH("Not available",BT107)))</formula>
    </cfRule>
  </conditionalFormatting>
  <conditionalFormatting sqref="BT105">
    <cfRule type="containsText" dxfId="375" priority="372" operator="containsText" text="Not available">
      <formula>NOT(ISERROR(SEARCH("Not available",BT105)))</formula>
    </cfRule>
  </conditionalFormatting>
  <conditionalFormatting sqref="BT104">
    <cfRule type="containsText" dxfId="374" priority="371" operator="containsText" text="Not available">
      <formula>NOT(ISERROR(SEARCH("Not available",BT104)))</formula>
    </cfRule>
  </conditionalFormatting>
  <conditionalFormatting sqref="BT109">
    <cfRule type="containsText" dxfId="373" priority="370" operator="containsText" text="Not available">
      <formula>NOT(ISERROR(SEARCH("Not available",BT109)))</formula>
    </cfRule>
  </conditionalFormatting>
  <conditionalFormatting sqref="BT108">
    <cfRule type="containsText" dxfId="372" priority="374" operator="containsText" text="Not available">
      <formula>NOT(ISERROR(SEARCH("Not available",BT108)))</formula>
    </cfRule>
  </conditionalFormatting>
  <conditionalFormatting sqref="BT105">
    <cfRule type="containsText" dxfId="371" priority="376" operator="containsText" text="Not available">
      <formula>NOT(ISERROR(SEARCH("Not available",BT105)))</formula>
    </cfRule>
  </conditionalFormatting>
  <conditionalFormatting sqref="BT109">
    <cfRule type="containsText" dxfId="370" priority="375" operator="containsText" text="Not available">
      <formula>NOT(ISERROR(SEARCH("Not available",BT109)))</formula>
    </cfRule>
  </conditionalFormatting>
  <conditionalFormatting sqref="BT108">
    <cfRule type="containsText" dxfId="369" priority="373" operator="containsText" text="Not available">
      <formula>NOT(ISERROR(SEARCH("Not available",BT108)))</formula>
    </cfRule>
  </conditionalFormatting>
  <conditionalFormatting sqref="BT108">
    <cfRule type="containsText" dxfId="368" priority="369" operator="containsText" text="Not available">
      <formula>NOT(ISERROR(SEARCH("Not available",BT108)))</formula>
    </cfRule>
  </conditionalFormatting>
  <conditionalFormatting sqref="BT107">
    <cfRule type="containsText" dxfId="367" priority="368" operator="containsText" text="Not available">
      <formula>NOT(ISERROR(SEARCH("Not available",BT107)))</formula>
    </cfRule>
  </conditionalFormatting>
  <conditionalFormatting sqref="BT107">
    <cfRule type="containsText" dxfId="366" priority="367" operator="containsText" text="Not available">
      <formula>NOT(ISERROR(SEARCH("Not available",BT107)))</formula>
    </cfRule>
  </conditionalFormatting>
  <conditionalFormatting sqref="BT104">
    <cfRule type="containsText" dxfId="365" priority="366" operator="containsText" text="Not available">
      <formula>NOT(ISERROR(SEARCH("Not available",BT104)))</formula>
    </cfRule>
  </conditionalFormatting>
  <conditionalFormatting sqref="BT108">
    <cfRule type="containsText" dxfId="364" priority="365" operator="containsText" text="Not available">
      <formula>NOT(ISERROR(SEARCH("Not available",BT108)))</formula>
    </cfRule>
  </conditionalFormatting>
  <conditionalFormatting sqref="BT107">
    <cfRule type="containsText" dxfId="363" priority="364" operator="containsText" text="Not available">
      <formula>NOT(ISERROR(SEARCH("Not available",BT107)))</formula>
    </cfRule>
  </conditionalFormatting>
  <conditionalFormatting sqref="BT107">
    <cfRule type="containsText" dxfId="362" priority="363" operator="containsText" text="Not available">
      <formula>NOT(ISERROR(SEARCH("Not available",BT107)))</formula>
    </cfRule>
  </conditionalFormatting>
  <conditionalFormatting sqref="BT105">
    <cfRule type="containsText" dxfId="361" priority="362" operator="containsText" text="Not available">
      <formula>NOT(ISERROR(SEARCH("Not available",BT105)))</formula>
    </cfRule>
  </conditionalFormatting>
  <conditionalFormatting sqref="BT105">
    <cfRule type="containsText" dxfId="360" priority="361" operator="containsText" text="Not available">
      <formula>NOT(ISERROR(SEARCH("Not available",BT105)))</formula>
    </cfRule>
  </conditionalFormatting>
  <conditionalFormatting sqref="BT104">
    <cfRule type="containsText" dxfId="359" priority="356" operator="containsText" text="Not available">
      <formula>NOT(ISERROR(SEARCH("Not available",BT104)))</formula>
    </cfRule>
  </conditionalFormatting>
  <conditionalFormatting sqref="BT108">
    <cfRule type="containsText" dxfId="358" priority="355" operator="containsText" text="Not available">
      <formula>NOT(ISERROR(SEARCH("Not available",BT108)))</formula>
    </cfRule>
  </conditionalFormatting>
  <conditionalFormatting sqref="BT107">
    <cfRule type="containsText" dxfId="357" priority="358" operator="containsText" text="Not available">
      <formula>NOT(ISERROR(SEARCH("Not available",BT107)))</formula>
    </cfRule>
  </conditionalFormatting>
  <conditionalFormatting sqref="BT104">
    <cfRule type="containsText" dxfId="356" priority="360" operator="containsText" text="Not available">
      <formula>NOT(ISERROR(SEARCH("Not available",BT104)))</formula>
    </cfRule>
  </conditionalFormatting>
  <conditionalFormatting sqref="BT108">
    <cfRule type="containsText" dxfId="355" priority="359" operator="containsText" text="Not available">
      <formula>NOT(ISERROR(SEARCH("Not available",BT108)))</formula>
    </cfRule>
  </conditionalFormatting>
  <conditionalFormatting sqref="BT107">
    <cfRule type="containsText" dxfId="354" priority="357" operator="containsText" text="Not available">
      <formula>NOT(ISERROR(SEARCH("Not available",BT107)))</formula>
    </cfRule>
  </conditionalFormatting>
  <conditionalFormatting sqref="BT107">
    <cfRule type="containsText" dxfId="353" priority="354" operator="containsText" text="Not available">
      <formula>NOT(ISERROR(SEARCH("Not available",BT107)))</formula>
    </cfRule>
  </conditionalFormatting>
  <conditionalFormatting sqref="BT107">
    <cfRule type="containsText" dxfId="352" priority="350" operator="containsText" text="Not available">
      <formula>NOT(ISERROR(SEARCH("Not available",BT107)))</formula>
    </cfRule>
  </conditionalFormatting>
  <conditionalFormatting sqref="BT104">
    <cfRule type="containsText" dxfId="351" priority="353" operator="containsText" text="Not available">
      <formula>NOT(ISERROR(SEARCH("Not available",BT104)))</formula>
    </cfRule>
  </conditionalFormatting>
  <conditionalFormatting sqref="BT109">
    <cfRule type="containsText" dxfId="350" priority="352" operator="containsText" text="Not available">
      <formula>NOT(ISERROR(SEARCH("Not available",BT109)))</formula>
    </cfRule>
  </conditionalFormatting>
  <conditionalFormatting sqref="BT108">
    <cfRule type="containsText" dxfId="349" priority="351" operator="containsText" text="Not available">
      <formula>NOT(ISERROR(SEARCH("Not available",BT108)))</formula>
    </cfRule>
  </conditionalFormatting>
  <conditionalFormatting sqref="BT107">
    <cfRule type="containsText" dxfId="348" priority="349" operator="containsText" text="Not available">
      <formula>NOT(ISERROR(SEARCH("Not available",BT107)))</formula>
    </cfRule>
  </conditionalFormatting>
  <conditionalFormatting sqref="BT104">
    <cfRule type="containsText" dxfId="347" priority="348" operator="containsText" text="Not available">
      <formula>NOT(ISERROR(SEARCH("Not available",BT104)))</formula>
    </cfRule>
  </conditionalFormatting>
  <conditionalFormatting sqref="BT108">
    <cfRule type="containsText" dxfId="346" priority="347" operator="containsText" text="Not available">
      <formula>NOT(ISERROR(SEARCH("Not available",BT108)))</formula>
    </cfRule>
  </conditionalFormatting>
  <conditionalFormatting sqref="BT107">
    <cfRule type="containsText" dxfId="345" priority="346" operator="containsText" text="Not available">
      <formula>NOT(ISERROR(SEARCH("Not available",BT107)))</formula>
    </cfRule>
  </conditionalFormatting>
  <conditionalFormatting sqref="BT105">
    <cfRule type="containsText" dxfId="344" priority="341" operator="containsText" text="Not available">
      <formula>NOT(ISERROR(SEARCH("Not available",BT105)))</formula>
    </cfRule>
  </conditionalFormatting>
  <conditionalFormatting sqref="BT104">
    <cfRule type="containsText" dxfId="343" priority="340" operator="containsText" text="Not available">
      <formula>NOT(ISERROR(SEARCH("Not available",BT104)))</formula>
    </cfRule>
  </conditionalFormatting>
  <conditionalFormatting sqref="BT109">
    <cfRule type="containsText" dxfId="342" priority="339" operator="containsText" text="Not available">
      <formula>NOT(ISERROR(SEARCH("Not available",BT109)))</formula>
    </cfRule>
  </conditionalFormatting>
  <conditionalFormatting sqref="BT108">
    <cfRule type="containsText" dxfId="341" priority="343" operator="containsText" text="Not available">
      <formula>NOT(ISERROR(SEARCH("Not available",BT108)))</formula>
    </cfRule>
  </conditionalFormatting>
  <conditionalFormatting sqref="BT105">
    <cfRule type="containsText" dxfId="340" priority="345" operator="containsText" text="Not available">
      <formula>NOT(ISERROR(SEARCH("Not available",BT105)))</formula>
    </cfRule>
  </conditionalFormatting>
  <conditionalFormatting sqref="BT109">
    <cfRule type="containsText" dxfId="339" priority="344" operator="containsText" text="Not available">
      <formula>NOT(ISERROR(SEARCH("Not available",BT109)))</formula>
    </cfRule>
  </conditionalFormatting>
  <conditionalFormatting sqref="BT108">
    <cfRule type="containsText" dxfId="338" priority="342" operator="containsText" text="Not available">
      <formula>NOT(ISERROR(SEARCH("Not available",BT108)))</formula>
    </cfRule>
  </conditionalFormatting>
  <conditionalFormatting sqref="BT108">
    <cfRule type="containsText" dxfId="337" priority="338" operator="containsText" text="Not available">
      <formula>NOT(ISERROR(SEARCH("Not available",BT108)))</formula>
    </cfRule>
  </conditionalFormatting>
  <conditionalFormatting sqref="BT107">
    <cfRule type="containsText" dxfId="336" priority="337" operator="containsText" text="Not available">
      <formula>NOT(ISERROR(SEARCH("Not available",BT107)))</formula>
    </cfRule>
  </conditionalFormatting>
  <conditionalFormatting sqref="BT107">
    <cfRule type="containsText" dxfId="335" priority="336" operator="containsText" text="Not available">
      <formula>NOT(ISERROR(SEARCH("Not available",BT107)))</formula>
    </cfRule>
  </conditionalFormatting>
  <conditionalFormatting sqref="BT104">
    <cfRule type="containsText" dxfId="334" priority="335" operator="containsText" text="Not available">
      <formula>NOT(ISERROR(SEARCH("Not available",BT104)))</formula>
    </cfRule>
  </conditionalFormatting>
  <conditionalFormatting sqref="BT107">
    <cfRule type="containsText" dxfId="333" priority="331" operator="containsText" text="Not available">
      <formula>NOT(ISERROR(SEARCH("Not available",BT107)))</formula>
    </cfRule>
  </conditionalFormatting>
  <conditionalFormatting sqref="BT104">
    <cfRule type="containsText" dxfId="332" priority="334" operator="containsText" text="Not available">
      <formula>NOT(ISERROR(SEARCH("Not available",BT104)))</formula>
    </cfRule>
  </conditionalFormatting>
  <conditionalFormatting sqref="BT109">
    <cfRule type="containsText" dxfId="331" priority="333" operator="containsText" text="Not available">
      <formula>NOT(ISERROR(SEARCH("Not available",BT109)))</formula>
    </cfRule>
  </conditionalFormatting>
  <conditionalFormatting sqref="BT108">
    <cfRule type="containsText" dxfId="330" priority="332" operator="containsText" text="Not available">
      <formula>NOT(ISERROR(SEARCH("Not available",BT108)))</formula>
    </cfRule>
  </conditionalFormatting>
  <conditionalFormatting sqref="BT107">
    <cfRule type="containsText" dxfId="329" priority="330" operator="containsText" text="Not available">
      <formula>NOT(ISERROR(SEARCH("Not available",BT107)))</formula>
    </cfRule>
  </conditionalFormatting>
  <conditionalFormatting sqref="BT104">
    <cfRule type="containsText" dxfId="328" priority="329" operator="containsText" text="Not available">
      <formula>NOT(ISERROR(SEARCH("Not available",BT104)))</formula>
    </cfRule>
  </conditionalFormatting>
  <conditionalFormatting sqref="BT108">
    <cfRule type="containsText" dxfId="327" priority="328" operator="containsText" text="Not available">
      <formula>NOT(ISERROR(SEARCH("Not available",BT108)))</formula>
    </cfRule>
  </conditionalFormatting>
  <conditionalFormatting sqref="BT107">
    <cfRule type="containsText" dxfId="326" priority="327" operator="containsText" text="Not available">
      <formula>NOT(ISERROR(SEARCH("Not available",BT107)))</formula>
    </cfRule>
  </conditionalFormatting>
  <conditionalFormatting sqref="BT105">
    <cfRule type="containsText" dxfId="325" priority="322" operator="containsText" text="Not available">
      <formula>NOT(ISERROR(SEARCH("Not available",BT105)))</formula>
    </cfRule>
  </conditionalFormatting>
  <conditionalFormatting sqref="BT104">
    <cfRule type="containsText" dxfId="324" priority="321" operator="containsText" text="Not available">
      <formula>NOT(ISERROR(SEARCH("Not available",BT104)))</formula>
    </cfRule>
  </conditionalFormatting>
  <conditionalFormatting sqref="BT109">
    <cfRule type="containsText" dxfId="323" priority="320" operator="containsText" text="Not available">
      <formula>NOT(ISERROR(SEARCH("Not available",BT109)))</formula>
    </cfRule>
  </conditionalFormatting>
  <conditionalFormatting sqref="BT108">
    <cfRule type="containsText" dxfId="322" priority="324" operator="containsText" text="Not available">
      <formula>NOT(ISERROR(SEARCH("Not available",BT108)))</formula>
    </cfRule>
  </conditionalFormatting>
  <conditionalFormatting sqref="BT105">
    <cfRule type="containsText" dxfId="321" priority="326" operator="containsText" text="Not available">
      <formula>NOT(ISERROR(SEARCH("Not available",BT105)))</formula>
    </cfRule>
  </conditionalFormatting>
  <conditionalFormatting sqref="BT109">
    <cfRule type="containsText" dxfId="320" priority="325" operator="containsText" text="Not available">
      <formula>NOT(ISERROR(SEARCH("Not available",BT109)))</formula>
    </cfRule>
  </conditionalFormatting>
  <conditionalFormatting sqref="BT108">
    <cfRule type="containsText" dxfId="319" priority="323" operator="containsText" text="Not available">
      <formula>NOT(ISERROR(SEARCH("Not available",BT108)))</formula>
    </cfRule>
  </conditionalFormatting>
  <conditionalFormatting sqref="BT108">
    <cfRule type="containsText" dxfId="318" priority="319" operator="containsText" text="Not available">
      <formula>NOT(ISERROR(SEARCH("Not available",BT108)))</formula>
    </cfRule>
  </conditionalFormatting>
  <conditionalFormatting sqref="BT107">
    <cfRule type="containsText" dxfId="317" priority="318" operator="containsText" text="Not available">
      <formula>NOT(ISERROR(SEARCH("Not available",BT107)))</formula>
    </cfRule>
  </conditionalFormatting>
  <conditionalFormatting sqref="BT107">
    <cfRule type="containsText" dxfId="316" priority="317" operator="containsText" text="Not available">
      <formula>NOT(ISERROR(SEARCH("Not available",BT107)))</formula>
    </cfRule>
  </conditionalFormatting>
  <conditionalFormatting sqref="BT104">
    <cfRule type="containsText" dxfId="315" priority="316" operator="containsText" text="Not available">
      <formula>NOT(ISERROR(SEARCH("Not available",BT104)))</formula>
    </cfRule>
  </conditionalFormatting>
  <conditionalFormatting sqref="BT108">
    <cfRule type="containsText" dxfId="314" priority="312" operator="containsText" text="Not available">
      <formula>NOT(ISERROR(SEARCH("Not available",BT108)))</formula>
    </cfRule>
  </conditionalFormatting>
  <conditionalFormatting sqref="BT105">
    <cfRule type="containsText" dxfId="313" priority="315" operator="containsText" text="Not available">
      <formula>NOT(ISERROR(SEARCH("Not available",BT105)))</formula>
    </cfRule>
  </conditionalFormatting>
  <conditionalFormatting sqref="BT110">
    <cfRule type="containsText" dxfId="312" priority="314" operator="containsText" text="Not available">
      <formula>NOT(ISERROR(SEARCH("Not available",BT110)))</formula>
    </cfRule>
  </conditionalFormatting>
  <conditionalFormatting sqref="BT109">
    <cfRule type="containsText" dxfId="311" priority="313" operator="containsText" text="Not available">
      <formula>NOT(ISERROR(SEARCH("Not available",BT109)))</formula>
    </cfRule>
  </conditionalFormatting>
  <conditionalFormatting sqref="BT108">
    <cfRule type="containsText" dxfId="310" priority="311" operator="containsText" text="Not available">
      <formula>NOT(ISERROR(SEARCH("Not available",BT108)))</formula>
    </cfRule>
  </conditionalFormatting>
  <conditionalFormatting sqref="BT105">
    <cfRule type="containsText" dxfId="309" priority="310" operator="containsText" text="Not available">
      <formula>NOT(ISERROR(SEARCH("Not available",BT105)))</formula>
    </cfRule>
  </conditionalFormatting>
  <conditionalFormatting sqref="BT104">
    <cfRule type="containsText" dxfId="308" priority="309" operator="containsText" text="Not available">
      <formula>NOT(ISERROR(SEARCH("Not available",BT104)))</formula>
    </cfRule>
  </conditionalFormatting>
  <conditionalFormatting sqref="BT109">
    <cfRule type="containsText" dxfId="307" priority="308" operator="containsText" text="Not available">
      <formula>NOT(ISERROR(SEARCH("Not available",BT109)))</formula>
    </cfRule>
  </conditionalFormatting>
  <conditionalFormatting sqref="BT108">
    <cfRule type="containsText" dxfId="306" priority="307" operator="containsText" text="Not available">
      <formula>NOT(ISERROR(SEARCH("Not available",BT108)))</formula>
    </cfRule>
  </conditionalFormatting>
  <conditionalFormatting sqref="BT107">
    <cfRule type="containsText" dxfId="305" priority="306" operator="containsText" text="Not available">
      <formula>NOT(ISERROR(SEARCH("Not available",BT107)))</formula>
    </cfRule>
  </conditionalFormatting>
  <conditionalFormatting sqref="BT107">
    <cfRule type="containsText" dxfId="304" priority="305" operator="containsText" text="Not available">
      <formula>NOT(ISERROR(SEARCH("Not available",BT107)))</formula>
    </cfRule>
  </conditionalFormatting>
  <conditionalFormatting sqref="BT104">
    <cfRule type="containsText" dxfId="303" priority="304" operator="containsText" text="Not available">
      <formula>NOT(ISERROR(SEARCH("Not available",BT104)))</formula>
    </cfRule>
  </conditionalFormatting>
  <conditionalFormatting sqref="BT105">
    <cfRule type="containsText" dxfId="302" priority="300" operator="containsText" text="Not available">
      <formula>NOT(ISERROR(SEARCH("Not available",BT105)))</formula>
    </cfRule>
  </conditionalFormatting>
  <conditionalFormatting sqref="BT110">
    <cfRule type="containsText" dxfId="301" priority="299" operator="containsText" text="Not available">
      <formula>NOT(ISERROR(SEARCH("Not available",BT110)))</formula>
    </cfRule>
  </conditionalFormatting>
  <conditionalFormatting sqref="BT109">
    <cfRule type="containsText" dxfId="300" priority="302" operator="containsText" text="Not available">
      <formula>NOT(ISERROR(SEARCH("Not available",BT109)))</formula>
    </cfRule>
  </conditionalFormatting>
  <conditionalFormatting sqref="BT110">
    <cfRule type="containsText" dxfId="299" priority="303" operator="containsText" text="Not available">
      <formula>NOT(ISERROR(SEARCH("Not available",BT110)))</formula>
    </cfRule>
  </conditionalFormatting>
  <conditionalFormatting sqref="BT109">
    <cfRule type="containsText" dxfId="298" priority="301" operator="containsText" text="Not available">
      <formula>NOT(ISERROR(SEARCH("Not available",BT109)))</formula>
    </cfRule>
  </conditionalFormatting>
  <conditionalFormatting sqref="BT109">
    <cfRule type="containsText" dxfId="297" priority="298" operator="containsText" text="Not available">
      <formula>NOT(ISERROR(SEARCH("Not available",BT109)))</formula>
    </cfRule>
  </conditionalFormatting>
  <conditionalFormatting sqref="BT108">
    <cfRule type="containsText" dxfId="296" priority="297" operator="containsText" text="Not available">
      <formula>NOT(ISERROR(SEARCH("Not available",BT108)))</formula>
    </cfRule>
  </conditionalFormatting>
  <conditionalFormatting sqref="BT108">
    <cfRule type="containsText" dxfId="295" priority="296" operator="containsText" text="Not available">
      <formula>NOT(ISERROR(SEARCH("Not available",BT108)))</formula>
    </cfRule>
  </conditionalFormatting>
  <conditionalFormatting sqref="BT105">
    <cfRule type="containsText" dxfId="294" priority="295" operator="containsText" text="Not available">
      <formula>NOT(ISERROR(SEARCH("Not available",BT105)))</formula>
    </cfRule>
  </conditionalFormatting>
  <conditionalFormatting sqref="BT103">
    <cfRule type="expression" dxfId="293" priority="293">
      <formula>$I103=$M$3</formula>
    </cfRule>
    <cfRule type="expression" dxfId="292" priority="294">
      <formula>$I103=$M$2</formula>
    </cfRule>
  </conditionalFormatting>
  <conditionalFormatting sqref="BT107">
    <cfRule type="containsText" dxfId="291" priority="292" operator="containsText" text="Not available">
      <formula>NOT(ISERROR(SEARCH("Not available",BT107)))</formula>
    </cfRule>
  </conditionalFormatting>
  <conditionalFormatting sqref="BT107">
    <cfRule type="containsText" dxfId="290" priority="290" operator="containsText" text="Not available">
      <formula>NOT(ISERROR(SEARCH("Not available",BT107)))</formula>
    </cfRule>
  </conditionalFormatting>
  <conditionalFormatting sqref="BT107">
    <cfRule type="containsText" dxfId="289" priority="291" operator="containsText" text="Not available">
      <formula>NOT(ISERROR(SEARCH("Not available",BT107)))</formula>
    </cfRule>
  </conditionalFormatting>
  <conditionalFormatting sqref="BT108">
    <cfRule type="containsText" dxfId="288" priority="289" operator="containsText" text="Not available">
      <formula>NOT(ISERROR(SEARCH("Not available",BT108)))</formula>
    </cfRule>
  </conditionalFormatting>
  <conditionalFormatting sqref="BT107">
    <cfRule type="containsText" dxfId="287" priority="288" operator="containsText" text="Not available">
      <formula>NOT(ISERROR(SEARCH("Not available",BT107)))</formula>
    </cfRule>
  </conditionalFormatting>
  <conditionalFormatting sqref="BT107">
    <cfRule type="containsText" dxfId="286" priority="287" operator="containsText" text="Not available">
      <formula>NOT(ISERROR(SEARCH("Not available",BT107)))</formula>
    </cfRule>
  </conditionalFormatting>
  <conditionalFormatting sqref="BT108">
    <cfRule type="containsText" dxfId="285" priority="283" operator="containsText" text="Not available">
      <formula>NOT(ISERROR(SEARCH("Not available",BT108)))</formula>
    </cfRule>
  </conditionalFormatting>
  <conditionalFormatting sqref="BT107">
    <cfRule type="containsText" dxfId="284" priority="285" operator="containsText" text="Not available">
      <formula>NOT(ISERROR(SEARCH("Not available",BT107)))</formula>
    </cfRule>
  </conditionalFormatting>
  <conditionalFormatting sqref="BT108">
    <cfRule type="containsText" dxfId="283" priority="286" operator="containsText" text="Not available">
      <formula>NOT(ISERROR(SEARCH("Not available",BT108)))</formula>
    </cfRule>
  </conditionalFormatting>
  <conditionalFormatting sqref="BT107">
    <cfRule type="containsText" dxfId="282" priority="284" operator="containsText" text="Not available">
      <formula>NOT(ISERROR(SEARCH("Not available",BT107)))</formula>
    </cfRule>
  </conditionalFormatting>
  <conditionalFormatting sqref="BT107">
    <cfRule type="containsText" dxfId="281" priority="282" operator="containsText" text="Not available">
      <formula>NOT(ISERROR(SEARCH("Not available",BT107)))</formula>
    </cfRule>
  </conditionalFormatting>
  <conditionalFormatting sqref="BT108">
    <cfRule type="containsText" dxfId="280" priority="281" operator="containsText" text="Not available">
      <formula>NOT(ISERROR(SEARCH("Not available",BT108)))</formula>
    </cfRule>
  </conditionalFormatting>
  <conditionalFormatting sqref="BT107">
    <cfRule type="containsText" dxfId="279" priority="280" operator="containsText" text="Not available">
      <formula>NOT(ISERROR(SEARCH("Not available",BT107)))</formula>
    </cfRule>
  </conditionalFormatting>
  <conditionalFormatting sqref="BT107">
    <cfRule type="containsText" dxfId="278" priority="279" operator="containsText" text="Not available">
      <formula>NOT(ISERROR(SEARCH("Not available",BT107)))</formula>
    </cfRule>
  </conditionalFormatting>
  <conditionalFormatting sqref="BT108">
    <cfRule type="containsText" dxfId="277" priority="275" operator="containsText" text="Not available">
      <formula>NOT(ISERROR(SEARCH("Not available",BT108)))</formula>
    </cfRule>
  </conditionalFormatting>
  <conditionalFormatting sqref="BT107">
    <cfRule type="containsText" dxfId="276" priority="277" operator="containsText" text="Not available">
      <formula>NOT(ISERROR(SEARCH("Not available",BT107)))</formula>
    </cfRule>
  </conditionalFormatting>
  <conditionalFormatting sqref="BT108">
    <cfRule type="containsText" dxfId="275" priority="278" operator="containsText" text="Not available">
      <formula>NOT(ISERROR(SEARCH("Not available",BT108)))</formula>
    </cfRule>
  </conditionalFormatting>
  <conditionalFormatting sqref="BT107">
    <cfRule type="containsText" dxfId="274" priority="276" operator="containsText" text="Not available">
      <formula>NOT(ISERROR(SEARCH("Not available",BT107)))</formula>
    </cfRule>
  </conditionalFormatting>
  <conditionalFormatting sqref="BT107">
    <cfRule type="containsText" dxfId="273" priority="274" operator="containsText" text="Not available">
      <formula>NOT(ISERROR(SEARCH("Not available",BT107)))</formula>
    </cfRule>
  </conditionalFormatting>
  <conditionalFormatting sqref="BT107">
    <cfRule type="containsText" dxfId="272" priority="271" operator="containsText" text="Not available">
      <formula>NOT(ISERROR(SEARCH("Not available",BT107)))</formula>
    </cfRule>
  </conditionalFormatting>
  <conditionalFormatting sqref="BT109">
    <cfRule type="containsText" dxfId="271" priority="273" operator="containsText" text="Not available">
      <formula>NOT(ISERROR(SEARCH("Not available",BT109)))</formula>
    </cfRule>
  </conditionalFormatting>
  <conditionalFormatting sqref="BT108">
    <cfRule type="containsText" dxfId="270" priority="272" operator="containsText" text="Not available">
      <formula>NOT(ISERROR(SEARCH("Not available",BT108)))</formula>
    </cfRule>
  </conditionalFormatting>
  <conditionalFormatting sqref="BT107">
    <cfRule type="containsText" dxfId="269" priority="270" operator="containsText" text="Not available">
      <formula>NOT(ISERROR(SEARCH("Not available",BT107)))</formula>
    </cfRule>
  </conditionalFormatting>
  <conditionalFormatting sqref="BT108">
    <cfRule type="containsText" dxfId="268" priority="269" operator="containsText" text="Not available">
      <formula>NOT(ISERROR(SEARCH("Not available",BT108)))</formula>
    </cfRule>
  </conditionalFormatting>
  <conditionalFormatting sqref="BT107">
    <cfRule type="containsText" dxfId="267" priority="268" operator="containsText" text="Not available">
      <formula>NOT(ISERROR(SEARCH("Not available",BT107)))</formula>
    </cfRule>
  </conditionalFormatting>
  <conditionalFormatting sqref="BT109">
    <cfRule type="containsText" dxfId="266" priority="264" operator="containsText" text="Not available">
      <formula>NOT(ISERROR(SEARCH("Not available",BT109)))</formula>
    </cfRule>
  </conditionalFormatting>
  <conditionalFormatting sqref="BT108">
    <cfRule type="containsText" dxfId="265" priority="266" operator="containsText" text="Not available">
      <formula>NOT(ISERROR(SEARCH("Not available",BT108)))</formula>
    </cfRule>
  </conditionalFormatting>
  <conditionalFormatting sqref="BT109">
    <cfRule type="containsText" dxfId="264" priority="267" operator="containsText" text="Not available">
      <formula>NOT(ISERROR(SEARCH("Not available",BT109)))</formula>
    </cfRule>
  </conditionalFormatting>
  <conditionalFormatting sqref="BT108">
    <cfRule type="containsText" dxfId="263" priority="265" operator="containsText" text="Not available">
      <formula>NOT(ISERROR(SEARCH("Not available",BT108)))</formula>
    </cfRule>
  </conditionalFormatting>
  <conditionalFormatting sqref="BT108">
    <cfRule type="containsText" dxfId="262" priority="263" operator="containsText" text="Not available">
      <formula>NOT(ISERROR(SEARCH("Not available",BT108)))</formula>
    </cfRule>
  </conditionalFormatting>
  <conditionalFormatting sqref="BT107">
    <cfRule type="containsText" dxfId="261" priority="262" operator="containsText" text="Not available">
      <formula>NOT(ISERROR(SEARCH("Not available",BT107)))</formula>
    </cfRule>
  </conditionalFormatting>
  <conditionalFormatting sqref="BT107">
    <cfRule type="containsText" dxfId="260" priority="261" operator="containsText" text="Not available">
      <formula>NOT(ISERROR(SEARCH("Not available",BT107)))</formula>
    </cfRule>
  </conditionalFormatting>
  <conditionalFormatting sqref="BT108">
    <cfRule type="containsText" dxfId="259" priority="260" operator="containsText" text="Not available">
      <formula>NOT(ISERROR(SEARCH("Not available",BT108)))</formula>
    </cfRule>
  </conditionalFormatting>
  <conditionalFormatting sqref="BT107">
    <cfRule type="containsText" dxfId="258" priority="259" operator="containsText" text="Not available">
      <formula>NOT(ISERROR(SEARCH("Not available",BT107)))</formula>
    </cfRule>
  </conditionalFormatting>
  <conditionalFormatting sqref="BT107">
    <cfRule type="containsText" dxfId="257" priority="258" operator="containsText" text="Not available">
      <formula>NOT(ISERROR(SEARCH("Not available",BT107)))</formula>
    </cfRule>
  </conditionalFormatting>
  <conditionalFormatting sqref="BT108">
    <cfRule type="containsText" dxfId="256" priority="254" operator="containsText" text="Not available">
      <formula>NOT(ISERROR(SEARCH("Not available",BT108)))</formula>
    </cfRule>
  </conditionalFormatting>
  <conditionalFormatting sqref="BT107">
    <cfRule type="containsText" dxfId="255" priority="256" operator="containsText" text="Not available">
      <formula>NOT(ISERROR(SEARCH("Not available",BT107)))</formula>
    </cfRule>
  </conditionalFormatting>
  <conditionalFormatting sqref="BT108">
    <cfRule type="containsText" dxfId="254" priority="257" operator="containsText" text="Not available">
      <formula>NOT(ISERROR(SEARCH("Not available",BT108)))</formula>
    </cfRule>
  </conditionalFormatting>
  <conditionalFormatting sqref="BT107">
    <cfRule type="containsText" dxfId="253" priority="255" operator="containsText" text="Not available">
      <formula>NOT(ISERROR(SEARCH("Not available",BT107)))</formula>
    </cfRule>
  </conditionalFormatting>
  <conditionalFormatting sqref="BT107">
    <cfRule type="containsText" dxfId="252" priority="253" operator="containsText" text="Not available">
      <formula>NOT(ISERROR(SEARCH("Not available",BT107)))</formula>
    </cfRule>
  </conditionalFormatting>
  <conditionalFormatting sqref="BT107">
    <cfRule type="containsText" dxfId="251" priority="250" operator="containsText" text="Not available">
      <formula>NOT(ISERROR(SEARCH("Not available",BT107)))</formula>
    </cfRule>
  </conditionalFormatting>
  <conditionalFormatting sqref="BT109">
    <cfRule type="containsText" dxfId="250" priority="252" operator="containsText" text="Not available">
      <formula>NOT(ISERROR(SEARCH("Not available",BT109)))</formula>
    </cfRule>
  </conditionalFormatting>
  <conditionalFormatting sqref="BT108">
    <cfRule type="containsText" dxfId="249" priority="251" operator="containsText" text="Not available">
      <formula>NOT(ISERROR(SEARCH("Not available",BT108)))</formula>
    </cfRule>
  </conditionalFormatting>
  <conditionalFormatting sqref="BT107">
    <cfRule type="containsText" dxfId="248" priority="249" operator="containsText" text="Not available">
      <formula>NOT(ISERROR(SEARCH("Not available",BT107)))</formula>
    </cfRule>
  </conditionalFormatting>
  <conditionalFormatting sqref="BT108">
    <cfRule type="containsText" dxfId="247" priority="248" operator="containsText" text="Not available">
      <formula>NOT(ISERROR(SEARCH("Not available",BT108)))</formula>
    </cfRule>
  </conditionalFormatting>
  <conditionalFormatting sqref="BT107">
    <cfRule type="containsText" dxfId="246" priority="247" operator="containsText" text="Not available">
      <formula>NOT(ISERROR(SEARCH("Not available",BT107)))</formula>
    </cfRule>
  </conditionalFormatting>
  <conditionalFormatting sqref="BT109">
    <cfRule type="containsText" dxfId="245" priority="243" operator="containsText" text="Not available">
      <formula>NOT(ISERROR(SEARCH("Not available",BT109)))</formula>
    </cfRule>
  </conditionalFormatting>
  <conditionalFormatting sqref="BT108">
    <cfRule type="containsText" dxfId="244" priority="245" operator="containsText" text="Not available">
      <formula>NOT(ISERROR(SEARCH("Not available",BT108)))</formula>
    </cfRule>
  </conditionalFormatting>
  <conditionalFormatting sqref="BT109">
    <cfRule type="containsText" dxfId="243" priority="246" operator="containsText" text="Not available">
      <formula>NOT(ISERROR(SEARCH("Not available",BT109)))</formula>
    </cfRule>
  </conditionalFormatting>
  <conditionalFormatting sqref="BT108">
    <cfRule type="containsText" dxfId="242" priority="244" operator="containsText" text="Not available">
      <formula>NOT(ISERROR(SEARCH("Not available",BT108)))</formula>
    </cfRule>
  </conditionalFormatting>
  <conditionalFormatting sqref="BT108">
    <cfRule type="containsText" dxfId="241" priority="242" operator="containsText" text="Not available">
      <formula>NOT(ISERROR(SEARCH("Not available",BT108)))</formula>
    </cfRule>
  </conditionalFormatting>
  <conditionalFormatting sqref="BT107">
    <cfRule type="containsText" dxfId="240" priority="241" operator="containsText" text="Not available">
      <formula>NOT(ISERROR(SEARCH("Not available",BT107)))</formula>
    </cfRule>
  </conditionalFormatting>
  <conditionalFormatting sqref="BT107">
    <cfRule type="containsText" dxfId="239" priority="240" operator="containsText" text="Not available">
      <formula>NOT(ISERROR(SEARCH("Not available",BT107)))</formula>
    </cfRule>
  </conditionalFormatting>
  <conditionalFormatting sqref="BT107">
    <cfRule type="containsText" dxfId="238" priority="237" operator="containsText" text="Not available">
      <formula>NOT(ISERROR(SEARCH("Not available",BT107)))</formula>
    </cfRule>
  </conditionalFormatting>
  <conditionalFormatting sqref="BT109">
    <cfRule type="containsText" dxfId="237" priority="239" operator="containsText" text="Not available">
      <formula>NOT(ISERROR(SEARCH("Not available",BT109)))</formula>
    </cfRule>
  </conditionalFormatting>
  <conditionalFormatting sqref="BT108">
    <cfRule type="containsText" dxfId="236" priority="238" operator="containsText" text="Not available">
      <formula>NOT(ISERROR(SEARCH("Not available",BT108)))</formula>
    </cfRule>
  </conditionalFormatting>
  <conditionalFormatting sqref="BT107">
    <cfRule type="containsText" dxfId="235" priority="236" operator="containsText" text="Not available">
      <formula>NOT(ISERROR(SEARCH("Not available",BT107)))</formula>
    </cfRule>
  </conditionalFormatting>
  <conditionalFormatting sqref="BT108">
    <cfRule type="containsText" dxfId="234" priority="235" operator="containsText" text="Not available">
      <formula>NOT(ISERROR(SEARCH("Not available",BT108)))</formula>
    </cfRule>
  </conditionalFormatting>
  <conditionalFormatting sqref="BT107">
    <cfRule type="containsText" dxfId="233" priority="234" operator="containsText" text="Not available">
      <formula>NOT(ISERROR(SEARCH("Not available",BT107)))</formula>
    </cfRule>
  </conditionalFormatting>
  <conditionalFormatting sqref="BT109">
    <cfRule type="containsText" dxfId="232" priority="230" operator="containsText" text="Not available">
      <formula>NOT(ISERROR(SEARCH("Not available",BT109)))</formula>
    </cfRule>
  </conditionalFormatting>
  <conditionalFormatting sqref="BT108">
    <cfRule type="containsText" dxfId="231" priority="232" operator="containsText" text="Not available">
      <formula>NOT(ISERROR(SEARCH("Not available",BT108)))</formula>
    </cfRule>
  </conditionalFormatting>
  <conditionalFormatting sqref="BT109">
    <cfRule type="containsText" dxfId="230" priority="233" operator="containsText" text="Not available">
      <formula>NOT(ISERROR(SEARCH("Not available",BT109)))</formula>
    </cfRule>
  </conditionalFormatting>
  <conditionalFormatting sqref="BT108">
    <cfRule type="containsText" dxfId="229" priority="231" operator="containsText" text="Not available">
      <formula>NOT(ISERROR(SEARCH("Not available",BT108)))</formula>
    </cfRule>
  </conditionalFormatting>
  <conditionalFormatting sqref="BT108">
    <cfRule type="containsText" dxfId="228" priority="229" operator="containsText" text="Not available">
      <formula>NOT(ISERROR(SEARCH("Not available",BT108)))</formula>
    </cfRule>
  </conditionalFormatting>
  <conditionalFormatting sqref="BT107">
    <cfRule type="containsText" dxfId="227" priority="228" operator="containsText" text="Not available">
      <formula>NOT(ISERROR(SEARCH("Not available",BT107)))</formula>
    </cfRule>
  </conditionalFormatting>
  <conditionalFormatting sqref="BT107">
    <cfRule type="containsText" dxfId="226" priority="227" operator="containsText" text="Not available">
      <formula>NOT(ISERROR(SEARCH("Not available",BT107)))</formula>
    </cfRule>
  </conditionalFormatting>
  <conditionalFormatting sqref="BT108">
    <cfRule type="containsText" dxfId="225" priority="224" operator="containsText" text="Not available">
      <formula>NOT(ISERROR(SEARCH("Not available",BT108)))</formula>
    </cfRule>
  </conditionalFormatting>
  <conditionalFormatting sqref="BT110">
    <cfRule type="containsText" dxfId="224" priority="226" operator="containsText" text="Not available">
      <formula>NOT(ISERROR(SEARCH("Not available",BT110)))</formula>
    </cfRule>
  </conditionalFormatting>
  <conditionalFormatting sqref="BT109">
    <cfRule type="containsText" dxfId="223" priority="225" operator="containsText" text="Not available">
      <formula>NOT(ISERROR(SEARCH("Not available",BT109)))</formula>
    </cfRule>
  </conditionalFormatting>
  <conditionalFormatting sqref="BT108">
    <cfRule type="containsText" dxfId="222" priority="223" operator="containsText" text="Not available">
      <formula>NOT(ISERROR(SEARCH("Not available",BT108)))</formula>
    </cfRule>
  </conditionalFormatting>
  <conditionalFormatting sqref="BT109">
    <cfRule type="containsText" dxfId="221" priority="222" operator="containsText" text="Not available">
      <formula>NOT(ISERROR(SEARCH("Not available",BT109)))</formula>
    </cfRule>
  </conditionalFormatting>
  <conditionalFormatting sqref="BT108">
    <cfRule type="containsText" dxfId="220" priority="221" operator="containsText" text="Not available">
      <formula>NOT(ISERROR(SEARCH("Not available",BT108)))</formula>
    </cfRule>
  </conditionalFormatting>
  <conditionalFormatting sqref="BT107">
    <cfRule type="containsText" dxfId="219" priority="220" operator="containsText" text="Not available">
      <formula>NOT(ISERROR(SEARCH("Not available",BT107)))</formula>
    </cfRule>
  </conditionalFormatting>
  <conditionalFormatting sqref="BT107">
    <cfRule type="containsText" dxfId="218" priority="219" operator="containsText" text="Not available">
      <formula>NOT(ISERROR(SEARCH("Not available",BT107)))</formula>
    </cfRule>
  </conditionalFormatting>
  <conditionalFormatting sqref="BT110">
    <cfRule type="containsText" dxfId="217" priority="215" operator="containsText" text="Not available">
      <formula>NOT(ISERROR(SEARCH("Not available",BT110)))</formula>
    </cfRule>
  </conditionalFormatting>
  <conditionalFormatting sqref="BT109">
    <cfRule type="containsText" dxfId="216" priority="217" operator="containsText" text="Not available">
      <formula>NOT(ISERROR(SEARCH("Not available",BT109)))</formula>
    </cfRule>
  </conditionalFormatting>
  <conditionalFormatting sqref="BT110">
    <cfRule type="containsText" dxfId="215" priority="218" operator="containsText" text="Not available">
      <formula>NOT(ISERROR(SEARCH("Not available",BT110)))</formula>
    </cfRule>
  </conditionalFormatting>
  <conditionalFormatting sqref="BT109">
    <cfRule type="containsText" dxfId="214" priority="216" operator="containsText" text="Not available">
      <formula>NOT(ISERROR(SEARCH("Not available",BT109)))</formula>
    </cfRule>
  </conditionalFormatting>
  <conditionalFormatting sqref="BT109">
    <cfRule type="containsText" dxfId="213" priority="214" operator="containsText" text="Not available">
      <formula>NOT(ISERROR(SEARCH("Not available",BT109)))</formula>
    </cfRule>
  </conditionalFormatting>
  <conditionalFormatting sqref="BT108">
    <cfRule type="containsText" dxfId="212" priority="213" operator="containsText" text="Not available">
      <formula>NOT(ISERROR(SEARCH("Not available",BT108)))</formula>
    </cfRule>
  </conditionalFormatting>
  <conditionalFormatting sqref="BT108">
    <cfRule type="containsText" dxfId="211" priority="212" operator="containsText" text="Not available">
      <formula>NOT(ISERROR(SEARCH("Not available",BT108)))</formula>
    </cfRule>
  </conditionalFormatting>
  <conditionalFormatting sqref="BT108">
    <cfRule type="containsText" dxfId="210" priority="211" operator="containsText" text="Not available">
      <formula>NOT(ISERROR(SEARCH("Not available",BT108)))</formula>
    </cfRule>
  </conditionalFormatting>
  <conditionalFormatting sqref="BT107">
    <cfRule type="containsText" dxfId="209" priority="210" operator="containsText" text="Not available">
      <formula>NOT(ISERROR(SEARCH("Not available",BT107)))</formula>
    </cfRule>
  </conditionalFormatting>
  <conditionalFormatting sqref="BT107">
    <cfRule type="containsText" dxfId="208" priority="209" operator="containsText" text="Not available">
      <formula>NOT(ISERROR(SEARCH("Not available",BT107)))</formula>
    </cfRule>
  </conditionalFormatting>
  <conditionalFormatting sqref="BT108">
    <cfRule type="containsText" dxfId="207" priority="205" operator="containsText" text="Not available">
      <formula>NOT(ISERROR(SEARCH("Not available",BT108)))</formula>
    </cfRule>
  </conditionalFormatting>
  <conditionalFormatting sqref="BT107">
    <cfRule type="containsText" dxfId="206" priority="207" operator="containsText" text="Not available">
      <formula>NOT(ISERROR(SEARCH("Not available",BT107)))</formula>
    </cfRule>
  </conditionalFormatting>
  <conditionalFormatting sqref="BT108">
    <cfRule type="containsText" dxfId="205" priority="208" operator="containsText" text="Not available">
      <formula>NOT(ISERROR(SEARCH("Not available",BT108)))</formula>
    </cfRule>
  </conditionalFormatting>
  <conditionalFormatting sqref="BT107">
    <cfRule type="containsText" dxfId="204" priority="206" operator="containsText" text="Not available">
      <formula>NOT(ISERROR(SEARCH("Not available",BT107)))</formula>
    </cfRule>
  </conditionalFormatting>
  <conditionalFormatting sqref="BT107">
    <cfRule type="containsText" dxfId="203" priority="204" operator="containsText" text="Not available">
      <formula>NOT(ISERROR(SEARCH("Not available",BT107)))</formula>
    </cfRule>
  </conditionalFormatting>
  <conditionalFormatting sqref="BT107">
    <cfRule type="containsText" dxfId="202" priority="201" operator="containsText" text="Not available">
      <formula>NOT(ISERROR(SEARCH("Not available",BT107)))</formula>
    </cfRule>
  </conditionalFormatting>
  <conditionalFormatting sqref="BT109">
    <cfRule type="containsText" dxfId="201" priority="203" operator="containsText" text="Not available">
      <formula>NOT(ISERROR(SEARCH("Not available",BT109)))</formula>
    </cfRule>
  </conditionalFormatting>
  <conditionalFormatting sqref="BT108">
    <cfRule type="containsText" dxfId="200" priority="202" operator="containsText" text="Not available">
      <formula>NOT(ISERROR(SEARCH("Not available",BT108)))</formula>
    </cfRule>
  </conditionalFormatting>
  <conditionalFormatting sqref="BT107">
    <cfRule type="containsText" dxfId="199" priority="200" operator="containsText" text="Not available">
      <formula>NOT(ISERROR(SEARCH("Not available",BT107)))</formula>
    </cfRule>
  </conditionalFormatting>
  <conditionalFormatting sqref="BT108">
    <cfRule type="containsText" dxfId="198" priority="199" operator="containsText" text="Not available">
      <formula>NOT(ISERROR(SEARCH("Not available",BT108)))</formula>
    </cfRule>
  </conditionalFormatting>
  <conditionalFormatting sqref="BT107">
    <cfRule type="containsText" dxfId="197" priority="198" operator="containsText" text="Not available">
      <formula>NOT(ISERROR(SEARCH("Not available",BT107)))</formula>
    </cfRule>
  </conditionalFormatting>
  <conditionalFormatting sqref="BT109">
    <cfRule type="containsText" dxfId="196" priority="194" operator="containsText" text="Not available">
      <formula>NOT(ISERROR(SEARCH("Not available",BT109)))</formula>
    </cfRule>
  </conditionalFormatting>
  <conditionalFormatting sqref="BT108">
    <cfRule type="containsText" dxfId="195" priority="196" operator="containsText" text="Not available">
      <formula>NOT(ISERROR(SEARCH("Not available",BT108)))</formula>
    </cfRule>
  </conditionalFormatting>
  <conditionalFormatting sqref="BT109">
    <cfRule type="containsText" dxfId="194" priority="197" operator="containsText" text="Not available">
      <formula>NOT(ISERROR(SEARCH("Not available",BT109)))</formula>
    </cfRule>
  </conditionalFormatting>
  <conditionalFormatting sqref="BT108">
    <cfRule type="containsText" dxfId="193" priority="195" operator="containsText" text="Not available">
      <formula>NOT(ISERROR(SEARCH("Not available",BT108)))</formula>
    </cfRule>
  </conditionalFormatting>
  <conditionalFormatting sqref="BT108">
    <cfRule type="containsText" dxfId="192" priority="193" operator="containsText" text="Not available">
      <formula>NOT(ISERROR(SEARCH("Not available",BT108)))</formula>
    </cfRule>
  </conditionalFormatting>
  <conditionalFormatting sqref="BT107">
    <cfRule type="containsText" dxfId="191" priority="192" operator="containsText" text="Not available">
      <formula>NOT(ISERROR(SEARCH("Not available",BT107)))</formula>
    </cfRule>
  </conditionalFormatting>
  <conditionalFormatting sqref="BT107">
    <cfRule type="containsText" dxfId="190" priority="191" operator="containsText" text="Not available">
      <formula>NOT(ISERROR(SEARCH("Not available",BT107)))</formula>
    </cfRule>
  </conditionalFormatting>
  <conditionalFormatting sqref="BT107">
    <cfRule type="containsText" dxfId="189" priority="188" operator="containsText" text="Not available">
      <formula>NOT(ISERROR(SEARCH("Not available",BT107)))</formula>
    </cfRule>
  </conditionalFormatting>
  <conditionalFormatting sqref="BT109">
    <cfRule type="containsText" dxfId="188" priority="190" operator="containsText" text="Not available">
      <formula>NOT(ISERROR(SEARCH("Not available",BT109)))</formula>
    </cfRule>
  </conditionalFormatting>
  <conditionalFormatting sqref="BT108">
    <cfRule type="containsText" dxfId="187" priority="189" operator="containsText" text="Not available">
      <formula>NOT(ISERROR(SEARCH("Not available",BT108)))</formula>
    </cfRule>
  </conditionalFormatting>
  <conditionalFormatting sqref="BT107">
    <cfRule type="containsText" dxfId="186" priority="187" operator="containsText" text="Not available">
      <formula>NOT(ISERROR(SEARCH("Not available",BT107)))</formula>
    </cfRule>
  </conditionalFormatting>
  <conditionalFormatting sqref="BT108">
    <cfRule type="containsText" dxfId="185" priority="186" operator="containsText" text="Not available">
      <formula>NOT(ISERROR(SEARCH("Not available",BT108)))</formula>
    </cfRule>
  </conditionalFormatting>
  <conditionalFormatting sqref="BT107">
    <cfRule type="containsText" dxfId="184" priority="185" operator="containsText" text="Not available">
      <formula>NOT(ISERROR(SEARCH("Not available",BT107)))</formula>
    </cfRule>
  </conditionalFormatting>
  <conditionalFormatting sqref="BT109">
    <cfRule type="containsText" dxfId="183" priority="181" operator="containsText" text="Not available">
      <formula>NOT(ISERROR(SEARCH("Not available",BT109)))</formula>
    </cfRule>
  </conditionalFormatting>
  <conditionalFormatting sqref="BT108">
    <cfRule type="containsText" dxfId="182" priority="183" operator="containsText" text="Not available">
      <formula>NOT(ISERROR(SEARCH("Not available",BT108)))</formula>
    </cfRule>
  </conditionalFormatting>
  <conditionalFormatting sqref="BT109">
    <cfRule type="containsText" dxfId="181" priority="184" operator="containsText" text="Not available">
      <formula>NOT(ISERROR(SEARCH("Not available",BT109)))</formula>
    </cfRule>
  </conditionalFormatting>
  <conditionalFormatting sqref="BT108">
    <cfRule type="containsText" dxfId="180" priority="182" operator="containsText" text="Not available">
      <formula>NOT(ISERROR(SEARCH("Not available",BT108)))</formula>
    </cfRule>
  </conditionalFormatting>
  <conditionalFormatting sqref="BT108">
    <cfRule type="containsText" dxfId="179" priority="180" operator="containsText" text="Not available">
      <formula>NOT(ISERROR(SEARCH("Not available",BT108)))</formula>
    </cfRule>
  </conditionalFormatting>
  <conditionalFormatting sqref="BT107">
    <cfRule type="containsText" dxfId="178" priority="179" operator="containsText" text="Not available">
      <formula>NOT(ISERROR(SEARCH("Not available",BT107)))</formula>
    </cfRule>
  </conditionalFormatting>
  <conditionalFormatting sqref="BT107">
    <cfRule type="containsText" dxfId="177" priority="178" operator="containsText" text="Not available">
      <formula>NOT(ISERROR(SEARCH("Not available",BT107)))</formula>
    </cfRule>
  </conditionalFormatting>
  <conditionalFormatting sqref="BT108">
    <cfRule type="containsText" dxfId="176" priority="175" operator="containsText" text="Not available">
      <formula>NOT(ISERROR(SEARCH("Not available",BT108)))</formula>
    </cfRule>
  </conditionalFormatting>
  <conditionalFormatting sqref="BT110">
    <cfRule type="containsText" dxfId="175" priority="177" operator="containsText" text="Not available">
      <formula>NOT(ISERROR(SEARCH("Not available",BT110)))</formula>
    </cfRule>
  </conditionalFormatting>
  <conditionalFormatting sqref="BT109">
    <cfRule type="containsText" dxfId="174" priority="176" operator="containsText" text="Not available">
      <formula>NOT(ISERROR(SEARCH("Not available",BT109)))</formula>
    </cfRule>
  </conditionalFormatting>
  <conditionalFormatting sqref="BT108">
    <cfRule type="containsText" dxfId="173" priority="174" operator="containsText" text="Not available">
      <formula>NOT(ISERROR(SEARCH("Not available",BT108)))</formula>
    </cfRule>
  </conditionalFormatting>
  <conditionalFormatting sqref="BT109">
    <cfRule type="containsText" dxfId="172" priority="173" operator="containsText" text="Not available">
      <formula>NOT(ISERROR(SEARCH("Not available",BT109)))</formula>
    </cfRule>
  </conditionalFormatting>
  <conditionalFormatting sqref="BT108">
    <cfRule type="containsText" dxfId="171" priority="172" operator="containsText" text="Not available">
      <formula>NOT(ISERROR(SEARCH("Not available",BT108)))</formula>
    </cfRule>
  </conditionalFormatting>
  <conditionalFormatting sqref="BT107">
    <cfRule type="containsText" dxfId="170" priority="171" operator="containsText" text="Not available">
      <formula>NOT(ISERROR(SEARCH("Not available",BT107)))</formula>
    </cfRule>
  </conditionalFormatting>
  <conditionalFormatting sqref="BT107">
    <cfRule type="containsText" dxfId="169" priority="170" operator="containsText" text="Not available">
      <formula>NOT(ISERROR(SEARCH("Not available",BT107)))</formula>
    </cfRule>
  </conditionalFormatting>
  <conditionalFormatting sqref="BT110">
    <cfRule type="containsText" dxfId="168" priority="166" operator="containsText" text="Not available">
      <formula>NOT(ISERROR(SEARCH("Not available",BT110)))</formula>
    </cfRule>
  </conditionalFormatting>
  <conditionalFormatting sqref="BT109">
    <cfRule type="containsText" dxfId="167" priority="168" operator="containsText" text="Not available">
      <formula>NOT(ISERROR(SEARCH("Not available",BT109)))</formula>
    </cfRule>
  </conditionalFormatting>
  <conditionalFormatting sqref="BT110">
    <cfRule type="containsText" dxfId="166" priority="169" operator="containsText" text="Not available">
      <formula>NOT(ISERROR(SEARCH("Not available",BT110)))</formula>
    </cfRule>
  </conditionalFormatting>
  <conditionalFormatting sqref="BT109">
    <cfRule type="containsText" dxfId="165" priority="167" operator="containsText" text="Not available">
      <formula>NOT(ISERROR(SEARCH("Not available",BT109)))</formula>
    </cfRule>
  </conditionalFormatting>
  <conditionalFormatting sqref="BT109">
    <cfRule type="containsText" dxfId="164" priority="165" operator="containsText" text="Not available">
      <formula>NOT(ISERROR(SEARCH("Not available",BT109)))</formula>
    </cfRule>
  </conditionalFormatting>
  <conditionalFormatting sqref="BT108">
    <cfRule type="containsText" dxfId="163" priority="164" operator="containsText" text="Not available">
      <formula>NOT(ISERROR(SEARCH("Not available",BT108)))</formula>
    </cfRule>
  </conditionalFormatting>
  <conditionalFormatting sqref="BT108">
    <cfRule type="containsText" dxfId="162" priority="163" operator="containsText" text="Not available">
      <formula>NOT(ISERROR(SEARCH("Not available",BT108)))</formula>
    </cfRule>
  </conditionalFormatting>
  <conditionalFormatting sqref="BT107">
    <cfRule type="containsText" dxfId="161" priority="160" operator="containsText" text="Not available">
      <formula>NOT(ISERROR(SEARCH("Not available",BT107)))</formula>
    </cfRule>
  </conditionalFormatting>
  <conditionalFormatting sqref="BT109">
    <cfRule type="containsText" dxfId="160" priority="162" operator="containsText" text="Not available">
      <formula>NOT(ISERROR(SEARCH("Not available",BT109)))</formula>
    </cfRule>
  </conditionalFormatting>
  <conditionalFormatting sqref="BT108">
    <cfRule type="containsText" dxfId="159" priority="161" operator="containsText" text="Not available">
      <formula>NOT(ISERROR(SEARCH("Not available",BT108)))</formula>
    </cfRule>
  </conditionalFormatting>
  <conditionalFormatting sqref="BT107">
    <cfRule type="containsText" dxfId="158" priority="159" operator="containsText" text="Not available">
      <formula>NOT(ISERROR(SEARCH("Not available",BT107)))</formula>
    </cfRule>
  </conditionalFormatting>
  <conditionalFormatting sqref="BT108">
    <cfRule type="containsText" dxfId="157" priority="158" operator="containsText" text="Not available">
      <formula>NOT(ISERROR(SEARCH("Not available",BT108)))</formula>
    </cfRule>
  </conditionalFormatting>
  <conditionalFormatting sqref="BT107">
    <cfRule type="containsText" dxfId="156" priority="157" operator="containsText" text="Not available">
      <formula>NOT(ISERROR(SEARCH("Not available",BT107)))</formula>
    </cfRule>
  </conditionalFormatting>
  <conditionalFormatting sqref="BT109">
    <cfRule type="containsText" dxfId="155" priority="153" operator="containsText" text="Not available">
      <formula>NOT(ISERROR(SEARCH("Not available",BT109)))</formula>
    </cfRule>
  </conditionalFormatting>
  <conditionalFormatting sqref="BT108">
    <cfRule type="containsText" dxfId="154" priority="155" operator="containsText" text="Not available">
      <formula>NOT(ISERROR(SEARCH("Not available",BT108)))</formula>
    </cfRule>
  </conditionalFormatting>
  <conditionalFormatting sqref="BT109">
    <cfRule type="containsText" dxfId="153" priority="156" operator="containsText" text="Not available">
      <formula>NOT(ISERROR(SEARCH("Not available",BT109)))</formula>
    </cfRule>
  </conditionalFormatting>
  <conditionalFormatting sqref="BT108">
    <cfRule type="containsText" dxfId="152" priority="154" operator="containsText" text="Not available">
      <formula>NOT(ISERROR(SEARCH("Not available",BT108)))</formula>
    </cfRule>
  </conditionalFormatting>
  <conditionalFormatting sqref="BT108">
    <cfRule type="containsText" dxfId="151" priority="152" operator="containsText" text="Not available">
      <formula>NOT(ISERROR(SEARCH("Not available",BT108)))</formula>
    </cfRule>
  </conditionalFormatting>
  <conditionalFormatting sqref="BT107">
    <cfRule type="containsText" dxfId="150" priority="151" operator="containsText" text="Not available">
      <formula>NOT(ISERROR(SEARCH("Not available",BT107)))</formula>
    </cfRule>
  </conditionalFormatting>
  <conditionalFormatting sqref="BT107">
    <cfRule type="containsText" dxfId="149" priority="150" operator="containsText" text="Not available">
      <formula>NOT(ISERROR(SEARCH("Not available",BT107)))</formula>
    </cfRule>
  </conditionalFormatting>
  <conditionalFormatting sqref="BT108">
    <cfRule type="containsText" dxfId="148" priority="147" operator="containsText" text="Not available">
      <formula>NOT(ISERROR(SEARCH("Not available",BT108)))</formula>
    </cfRule>
  </conditionalFormatting>
  <conditionalFormatting sqref="BT110">
    <cfRule type="containsText" dxfId="147" priority="149" operator="containsText" text="Not available">
      <formula>NOT(ISERROR(SEARCH("Not available",BT110)))</formula>
    </cfRule>
  </conditionalFormatting>
  <conditionalFormatting sqref="BT109">
    <cfRule type="containsText" dxfId="146" priority="148" operator="containsText" text="Not available">
      <formula>NOT(ISERROR(SEARCH("Not available",BT109)))</formula>
    </cfRule>
  </conditionalFormatting>
  <conditionalFormatting sqref="BT108">
    <cfRule type="containsText" dxfId="145" priority="146" operator="containsText" text="Not available">
      <formula>NOT(ISERROR(SEARCH("Not available",BT108)))</formula>
    </cfRule>
  </conditionalFormatting>
  <conditionalFormatting sqref="BT109">
    <cfRule type="containsText" dxfId="144" priority="145" operator="containsText" text="Not available">
      <formula>NOT(ISERROR(SEARCH("Not available",BT109)))</formula>
    </cfRule>
  </conditionalFormatting>
  <conditionalFormatting sqref="BT108">
    <cfRule type="containsText" dxfId="143" priority="144" operator="containsText" text="Not available">
      <formula>NOT(ISERROR(SEARCH("Not available",BT108)))</formula>
    </cfRule>
  </conditionalFormatting>
  <conditionalFormatting sqref="BT107">
    <cfRule type="containsText" dxfId="142" priority="143" operator="containsText" text="Not available">
      <formula>NOT(ISERROR(SEARCH("Not available",BT107)))</formula>
    </cfRule>
  </conditionalFormatting>
  <conditionalFormatting sqref="BT107">
    <cfRule type="containsText" dxfId="141" priority="142" operator="containsText" text="Not available">
      <formula>NOT(ISERROR(SEARCH("Not available",BT107)))</formula>
    </cfRule>
  </conditionalFormatting>
  <conditionalFormatting sqref="BT110">
    <cfRule type="containsText" dxfId="140" priority="138" operator="containsText" text="Not available">
      <formula>NOT(ISERROR(SEARCH("Not available",BT110)))</formula>
    </cfRule>
  </conditionalFormatting>
  <conditionalFormatting sqref="BT109">
    <cfRule type="containsText" dxfId="139" priority="140" operator="containsText" text="Not available">
      <formula>NOT(ISERROR(SEARCH("Not available",BT109)))</formula>
    </cfRule>
  </conditionalFormatting>
  <conditionalFormatting sqref="BT110">
    <cfRule type="containsText" dxfId="138" priority="141" operator="containsText" text="Not available">
      <formula>NOT(ISERROR(SEARCH("Not available",BT110)))</formula>
    </cfRule>
  </conditionalFormatting>
  <conditionalFormatting sqref="BT109">
    <cfRule type="containsText" dxfId="137" priority="139" operator="containsText" text="Not available">
      <formula>NOT(ISERROR(SEARCH("Not available",BT109)))</formula>
    </cfRule>
  </conditionalFormatting>
  <conditionalFormatting sqref="BT109">
    <cfRule type="containsText" dxfId="136" priority="137" operator="containsText" text="Not available">
      <formula>NOT(ISERROR(SEARCH("Not available",BT109)))</formula>
    </cfRule>
  </conditionalFormatting>
  <conditionalFormatting sqref="BT108">
    <cfRule type="containsText" dxfId="135" priority="136" operator="containsText" text="Not available">
      <formula>NOT(ISERROR(SEARCH("Not available",BT108)))</formula>
    </cfRule>
  </conditionalFormatting>
  <conditionalFormatting sqref="BT108">
    <cfRule type="containsText" dxfId="134" priority="135" operator="containsText" text="Not available">
      <formula>NOT(ISERROR(SEARCH("Not available",BT108)))</formula>
    </cfRule>
  </conditionalFormatting>
  <conditionalFormatting sqref="BT108">
    <cfRule type="containsText" dxfId="133" priority="132" operator="containsText" text="Not available">
      <formula>NOT(ISERROR(SEARCH("Not available",BT108)))</formula>
    </cfRule>
  </conditionalFormatting>
  <conditionalFormatting sqref="BT110">
    <cfRule type="containsText" dxfId="132" priority="134" operator="containsText" text="Not available">
      <formula>NOT(ISERROR(SEARCH("Not available",BT110)))</formula>
    </cfRule>
  </conditionalFormatting>
  <conditionalFormatting sqref="BT109">
    <cfRule type="containsText" dxfId="131" priority="133" operator="containsText" text="Not available">
      <formula>NOT(ISERROR(SEARCH("Not available",BT109)))</formula>
    </cfRule>
  </conditionalFormatting>
  <conditionalFormatting sqref="BT108">
    <cfRule type="containsText" dxfId="130" priority="131" operator="containsText" text="Not available">
      <formula>NOT(ISERROR(SEARCH("Not available",BT108)))</formula>
    </cfRule>
  </conditionalFormatting>
  <conditionalFormatting sqref="BT109">
    <cfRule type="containsText" dxfId="129" priority="130" operator="containsText" text="Not available">
      <formula>NOT(ISERROR(SEARCH("Not available",BT109)))</formula>
    </cfRule>
  </conditionalFormatting>
  <conditionalFormatting sqref="BT108">
    <cfRule type="containsText" dxfId="128" priority="129" operator="containsText" text="Not available">
      <formula>NOT(ISERROR(SEARCH("Not available",BT108)))</formula>
    </cfRule>
  </conditionalFormatting>
  <conditionalFormatting sqref="BT107">
    <cfRule type="containsText" dxfId="127" priority="128" operator="containsText" text="Not available">
      <formula>NOT(ISERROR(SEARCH("Not available",BT107)))</formula>
    </cfRule>
  </conditionalFormatting>
  <conditionalFormatting sqref="BT107">
    <cfRule type="containsText" dxfId="126" priority="127" operator="containsText" text="Not available">
      <formula>NOT(ISERROR(SEARCH("Not available",BT107)))</formula>
    </cfRule>
  </conditionalFormatting>
  <conditionalFormatting sqref="BT110">
    <cfRule type="containsText" dxfId="125" priority="123" operator="containsText" text="Not available">
      <formula>NOT(ISERROR(SEARCH("Not available",BT110)))</formula>
    </cfRule>
  </conditionalFormatting>
  <conditionalFormatting sqref="BT109">
    <cfRule type="containsText" dxfId="124" priority="125" operator="containsText" text="Not available">
      <formula>NOT(ISERROR(SEARCH("Not available",BT109)))</formula>
    </cfRule>
  </conditionalFormatting>
  <conditionalFormatting sqref="BT110">
    <cfRule type="containsText" dxfId="123" priority="126" operator="containsText" text="Not available">
      <formula>NOT(ISERROR(SEARCH("Not available",BT110)))</formula>
    </cfRule>
  </conditionalFormatting>
  <conditionalFormatting sqref="BT109">
    <cfRule type="containsText" dxfId="122" priority="124" operator="containsText" text="Not available">
      <formula>NOT(ISERROR(SEARCH("Not available",BT109)))</formula>
    </cfRule>
  </conditionalFormatting>
  <conditionalFormatting sqref="BT109">
    <cfRule type="containsText" dxfId="121" priority="122" operator="containsText" text="Not available">
      <formula>NOT(ISERROR(SEARCH("Not available",BT109)))</formula>
    </cfRule>
  </conditionalFormatting>
  <conditionalFormatting sqref="BT108">
    <cfRule type="containsText" dxfId="120" priority="121" operator="containsText" text="Not available">
      <formula>NOT(ISERROR(SEARCH("Not available",BT108)))</formula>
    </cfRule>
  </conditionalFormatting>
  <conditionalFormatting sqref="BT108">
    <cfRule type="containsText" dxfId="119" priority="120" operator="containsText" text="Not available">
      <formula>NOT(ISERROR(SEARCH("Not available",BT108)))</formula>
    </cfRule>
  </conditionalFormatting>
  <conditionalFormatting sqref="BT109">
    <cfRule type="containsText" dxfId="118" priority="117" operator="containsText" text="Not available">
      <formula>NOT(ISERROR(SEARCH("Not available",BT109)))</formula>
    </cfRule>
  </conditionalFormatting>
  <conditionalFormatting sqref="BT111">
    <cfRule type="containsText" dxfId="117" priority="119" operator="containsText" text="Not available">
      <formula>NOT(ISERROR(SEARCH("Not available",BT111)))</formula>
    </cfRule>
  </conditionalFormatting>
  <conditionalFormatting sqref="BT110">
    <cfRule type="containsText" dxfId="116" priority="118" operator="containsText" text="Not available">
      <formula>NOT(ISERROR(SEARCH("Not available",BT110)))</formula>
    </cfRule>
  </conditionalFormatting>
  <conditionalFormatting sqref="BT109">
    <cfRule type="containsText" dxfId="115" priority="116" operator="containsText" text="Not available">
      <formula>NOT(ISERROR(SEARCH("Not available",BT109)))</formula>
    </cfRule>
  </conditionalFormatting>
  <conditionalFormatting sqref="BT110">
    <cfRule type="containsText" dxfId="114" priority="115" operator="containsText" text="Not available">
      <formula>NOT(ISERROR(SEARCH("Not available",BT110)))</formula>
    </cfRule>
  </conditionalFormatting>
  <conditionalFormatting sqref="BT109">
    <cfRule type="containsText" dxfId="113" priority="114" operator="containsText" text="Not available">
      <formula>NOT(ISERROR(SEARCH("Not available",BT109)))</formula>
    </cfRule>
  </conditionalFormatting>
  <conditionalFormatting sqref="BT108">
    <cfRule type="containsText" dxfId="112" priority="113" operator="containsText" text="Not available">
      <formula>NOT(ISERROR(SEARCH("Not available",BT108)))</formula>
    </cfRule>
  </conditionalFormatting>
  <conditionalFormatting sqref="BT108">
    <cfRule type="containsText" dxfId="111" priority="112" operator="containsText" text="Not available">
      <formula>NOT(ISERROR(SEARCH("Not available",BT108)))</formula>
    </cfRule>
  </conditionalFormatting>
  <conditionalFormatting sqref="BT107">
    <cfRule type="containsText" dxfId="110" priority="107" operator="containsText" text="Not available">
      <formula>NOT(ISERROR(SEARCH("Not available",BT107)))</formula>
    </cfRule>
  </conditionalFormatting>
  <conditionalFormatting sqref="BT111">
    <cfRule type="containsText" dxfId="109" priority="106" operator="containsText" text="Not available">
      <formula>NOT(ISERROR(SEARCH("Not available",BT111)))</formula>
    </cfRule>
  </conditionalFormatting>
  <conditionalFormatting sqref="BT110">
    <cfRule type="containsText" dxfId="108" priority="109" operator="containsText" text="Not available">
      <formula>NOT(ISERROR(SEARCH("Not available",BT110)))</formula>
    </cfRule>
  </conditionalFormatting>
  <conditionalFormatting sqref="BT107">
    <cfRule type="containsText" dxfId="107" priority="111" operator="containsText" text="Not available">
      <formula>NOT(ISERROR(SEARCH("Not available",BT107)))</formula>
    </cfRule>
  </conditionalFormatting>
  <conditionalFormatting sqref="BT111">
    <cfRule type="containsText" dxfId="106" priority="110" operator="containsText" text="Not available">
      <formula>NOT(ISERROR(SEARCH("Not available",BT111)))</formula>
    </cfRule>
  </conditionalFormatting>
  <conditionalFormatting sqref="BT110">
    <cfRule type="containsText" dxfId="105" priority="108" operator="containsText" text="Not available">
      <formula>NOT(ISERROR(SEARCH("Not available",BT110)))</formula>
    </cfRule>
  </conditionalFormatting>
  <conditionalFormatting sqref="BT110">
    <cfRule type="containsText" dxfId="104" priority="105" operator="containsText" text="Not available">
      <formula>NOT(ISERROR(SEARCH("Not available",BT110)))</formula>
    </cfRule>
  </conditionalFormatting>
  <conditionalFormatting sqref="BT109">
    <cfRule type="containsText" dxfId="103" priority="104" operator="containsText" text="Not available">
      <formula>NOT(ISERROR(SEARCH("Not available",BT109)))</formula>
    </cfRule>
  </conditionalFormatting>
  <conditionalFormatting sqref="BT109">
    <cfRule type="containsText" dxfId="102" priority="103" operator="containsText" text="Not available">
      <formula>NOT(ISERROR(SEARCH("Not available",BT109)))</formula>
    </cfRule>
  </conditionalFormatting>
  <conditionalFormatting sqref="BT106">
    <cfRule type="expression" dxfId="101" priority="101">
      <formula>$I106=$M$3</formula>
    </cfRule>
    <cfRule type="expression" dxfId="100" priority="102">
      <formula>$I106=$M$2</formula>
    </cfRule>
  </conditionalFormatting>
  <conditionalFormatting sqref="AX88 AZ88:BR88">
    <cfRule type="expression" dxfId="99" priority="99">
      <formula>#REF!=$M$3</formula>
    </cfRule>
    <cfRule type="expression" dxfId="98" priority="100">
      <formula>#REF!=$M$2</formula>
    </cfRule>
  </conditionalFormatting>
  <conditionalFormatting sqref="AX59:BR59">
    <cfRule type="expression" dxfId="97" priority="97">
      <formula>#REF!=$M$3</formula>
    </cfRule>
    <cfRule type="expression" dxfId="96" priority="98">
      <formula>#REF!=$M$2</formula>
    </cfRule>
  </conditionalFormatting>
  <conditionalFormatting sqref="AX30 AZ30:BR30">
    <cfRule type="expression" dxfId="95" priority="95">
      <formula>#REF!=$M$3</formula>
    </cfRule>
    <cfRule type="expression" dxfId="94" priority="96">
      <formula>#REF!=$M$2</formula>
    </cfRule>
  </conditionalFormatting>
  <conditionalFormatting sqref="AX8:BR8">
    <cfRule type="expression" dxfId="93" priority="93">
      <formula>#REF!=$M$3</formula>
    </cfRule>
    <cfRule type="expression" dxfId="92" priority="94">
      <formula>#REF!=$M$2</formula>
    </cfRule>
  </conditionalFormatting>
  <conditionalFormatting sqref="AX9:BR9">
    <cfRule type="expression" dxfId="91" priority="91">
      <formula>$I9=$M$3</formula>
    </cfRule>
    <cfRule type="expression" dxfId="90" priority="92">
      <formula>$I9=$M$2</formula>
    </cfRule>
  </conditionalFormatting>
  <conditionalFormatting sqref="AX7:BR7">
    <cfRule type="expression" dxfId="89" priority="89">
      <formula>$I7=$M$3</formula>
    </cfRule>
    <cfRule type="expression" dxfId="88" priority="90">
      <formula>$I7=$M$2</formula>
    </cfRule>
  </conditionalFormatting>
  <conditionalFormatting sqref="AX12 AZ12:BR12">
    <cfRule type="expression" dxfId="87" priority="87">
      <formula>$I12=$M$3</formula>
    </cfRule>
    <cfRule type="expression" dxfId="86" priority="88">
      <formula>$I12=$M$2</formula>
    </cfRule>
  </conditionalFormatting>
  <conditionalFormatting sqref="AX31:BR31">
    <cfRule type="expression" dxfId="85" priority="85">
      <formula>$I31=$M$3</formula>
    </cfRule>
    <cfRule type="expression" dxfId="84" priority="86">
      <formula>$I31=$M$2</formula>
    </cfRule>
  </conditionalFormatting>
  <conditionalFormatting sqref="AX29:BR29">
    <cfRule type="expression" dxfId="83" priority="83">
      <formula>$I29=$M$3</formula>
    </cfRule>
    <cfRule type="expression" dxfId="82" priority="84">
      <formula>$I29=$M$2</formula>
    </cfRule>
  </conditionalFormatting>
  <conditionalFormatting sqref="AX42:BR42">
    <cfRule type="expression" dxfId="81" priority="81">
      <formula>$I42=$M$3</formula>
    </cfRule>
    <cfRule type="expression" dxfId="80" priority="82">
      <formula>$I42=$M$2</formula>
    </cfRule>
  </conditionalFormatting>
  <conditionalFormatting sqref="AX60:BR60">
    <cfRule type="expression" dxfId="79" priority="79">
      <formula>$I60=$M$3</formula>
    </cfRule>
    <cfRule type="expression" dxfId="78" priority="80">
      <formula>$I60=$M$2</formula>
    </cfRule>
  </conditionalFormatting>
  <conditionalFormatting sqref="AX58:BR58">
    <cfRule type="expression" dxfId="77" priority="77">
      <formula>$I58=$M$3</formula>
    </cfRule>
    <cfRule type="expression" dxfId="76" priority="78">
      <formula>$I58=$M$2</formula>
    </cfRule>
  </conditionalFormatting>
  <conditionalFormatting sqref="AX69:BR69">
    <cfRule type="expression" dxfId="75" priority="75">
      <formula>$I69=$M$3</formula>
    </cfRule>
    <cfRule type="expression" dxfId="74" priority="76">
      <formula>$I69=$M$2</formula>
    </cfRule>
  </conditionalFormatting>
  <conditionalFormatting sqref="AX67:BR67">
    <cfRule type="expression" dxfId="73" priority="73">
      <formula>$I67=$M$3</formula>
    </cfRule>
    <cfRule type="expression" dxfId="72" priority="74">
      <formula>$I67=$M$2</formula>
    </cfRule>
  </conditionalFormatting>
  <conditionalFormatting sqref="AX87:BR87">
    <cfRule type="expression" dxfId="71" priority="71">
      <formula>$I87=$M$3</formula>
    </cfRule>
    <cfRule type="expression" dxfId="70" priority="72">
      <formula>$I87=$M$2</formula>
    </cfRule>
  </conditionalFormatting>
  <conditionalFormatting sqref="AX89:BR89">
    <cfRule type="expression" dxfId="69" priority="69">
      <formula>$I89=$M$3</formula>
    </cfRule>
    <cfRule type="expression" dxfId="68" priority="70">
      <formula>$I89=$M$2</formula>
    </cfRule>
  </conditionalFormatting>
  <conditionalFormatting sqref="AX68 AZ68:BR68">
    <cfRule type="expression" dxfId="67" priority="67">
      <formula>#REF!=$M$3</formula>
    </cfRule>
    <cfRule type="expression" dxfId="66" priority="68">
      <formula>#REF!=$M$2</formula>
    </cfRule>
  </conditionalFormatting>
  <conditionalFormatting sqref="AY68">
    <cfRule type="expression" dxfId="65" priority="65">
      <formula>#REF!=$M$3</formula>
    </cfRule>
    <cfRule type="expression" dxfId="64" priority="66">
      <formula>#REF!=$M$2</formula>
    </cfRule>
  </conditionalFormatting>
  <conditionalFormatting sqref="AY30">
    <cfRule type="expression" dxfId="63" priority="63">
      <formula>#REF!=$M$3</formula>
    </cfRule>
    <cfRule type="expression" dxfId="62" priority="64">
      <formula>#REF!=$M$2</formula>
    </cfRule>
  </conditionalFormatting>
  <conditionalFormatting sqref="AY88">
    <cfRule type="expression" dxfId="61" priority="61">
      <formula>#REF!=$M$3</formula>
    </cfRule>
    <cfRule type="expression" dxfId="60" priority="62">
      <formula>#REF!=$M$2</formula>
    </cfRule>
  </conditionalFormatting>
  <conditionalFormatting sqref="AY12">
    <cfRule type="expression" dxfId="59" priority="59">
      <formula>$I12=$M$3</formula>
    </cfRule>
    <cfRule type="expression" dxfId="58" priority="60">
      <formula>$I12=$M$2</formula>
    </cfRule>
  </conditionalFormatting>
  <conditionalFormatting sqref="AX91:BR91">
    <cfRule type="expression" dxfId="57" priority="57">
      <formula>$I91=$M$3</formula>
    </cfRule>
    <cfRule type="expression" dxfId="56" priority="58">
      <formula>$I91=$M$2</formula>
    </cfRule>
  </conditionalFormatting>
  <conditionalFormatting sqref="AX99:BR99">
    <cfRule type="expression" dxfId="55" priority="55">
      <formula>$I99=$M$3</formula>
    </cfRule>
    <cfRule type="expression" dxfId="54" priority="56">
      <formula>$I99=$M$2</formula>
    </cfRule>
  </conditionalFormatting>
  <conditionalFormatting sqref="AX103:BR103">
    <cfRule type="expression" dxfId="53" priority="53">
      <formula>$I103=$M$3</formula>
    </cfRule>
    <cfRule type="expression" dxfId="52" priority="54">
      <formula>$I103=$M$2</formula>
    </cfRule>
  </conditionalFormatting>
  <conditionalFormatting sqref="AX106:BR106">
    <cfRule type="expression" dxfId="51" priority="51">
      <formula>$I106=$M$3</formula>
    </cfRule>
    <cfRule type="expression" dxfId="50" priority="52">
      <formula>$I106=$M$2</formula>
    </cfRule>
  </conditionalFormatting>
  <conditionalFormatting sqref="BU88 BW88:CO88">
    <cfRule type="expression" dxfId="49" priority="49">
      <formula>#REF!=$M$3</formula>
    </cfRule>
    <cfRule type="expression" dxfId="48" priority="50">
      <formula>#REF!=$M$2</formula>
    </cfRule>
  </conditionalFormatting>
  <conditionalFormatting sqref="BU59:CO59">
    <cfRule type="expression" dxfId="47" priority="47">
      <formula>#REF!=$M$3</formula>
    </cfRule>
    <cfRule type="expression" dxfId="46" priority="48">
      <formula>#REF!=$M$2</formula>
    </cfRule>
  </conditionalFormatting>
  <conditionalFormatting sqref="BU30 BW30:CO30">
    <cfRule type="expression" dxfId="45" priority="45">
      <formula>#REF!=$M$3</formula>
    </cfRule>
    <cfRule type="expression" dxfId="44" priority="46">
      <formula>#REF!=$M$2</formula>
    </cfRule>
  </conditionalFormatting>
  <conditionalFormatting sqref="BU8:CO8">
    <cfRule type="expression" dxfId="43" priority="43">
      <formula>#REF!=$M$3</formula>
    </cfRule>
    <cfRule type="expression" dxfId="42" priority="44">
      <formula>#REF!=$M$2</formula>
    </cfRule>
  </conditionalFormatting>
  <conditionalFormatting sqref="BU9:CO9">
    <cfRule type="expression" dxfId="41" priority="41">
      <formula>$I9=$M$3</formula>
    </cfRule>
    <cfRule type="expression" dxfId="40" priority="42">
      <formula>$I9=$M$2</formula>
    </cfRule>
  </conditionalFormatting>
  <conditionalFormatting sqref="BU7:CO7">
    <cfRule type="expression" dxfId="39" priority="39">
      <formula>$I7=$M$3</formula>
    </cfRule>
    <cfRule type="expression" dxfId="38" priority="40">
      <formula>$I7=$M$2</formula>
    </cfRule>
  </conditionalFormatting>
  <conditionalFormatting sqref="BU12 BW12:CO12">
    <cfRule type="expression" dxfId="37" priority="37">
      <formula>$I12=$M$3</formula>
    </cfRule>
    <cfRule type="expression" dxfId="36" priority="38">
      <formula>$I12=$M$2</formula>
    </cfRule>
  </conditionalFormatting>
  <conditionalFormatting sqref="BU31:CO31">
    <cfRule type="expression" dxfId="35" priority="35">
      <formula>$I31=$M$3</formula>
    </cfRule>
    <cfRule type="expression" dxfId="34" priority="36">
      <formula>$I31=$M$2</formula>
    </cfRule>
  </conditionalFormatting>
  <conditionalFormatting sqref="BU29:CO29">
    <cfRule type="expression" dxfId="33" priority="33">
      <formula>$I29=$M$3</formula>
    </cfRule>
    <cfRule type="expression" dxfId="32" priority="34">
      <formula>$I29=$M$2</formula>
    </cfRule>
  </conditionalFormatting>
  <conditionalFormatting sqref="BU42:CO42">
    <cfRule type="expression" dxfId="31" priority="31">
      <formula>$I42=$M$3</formula>
    </cfRule>
    <cfRule type="expression" dxfId="30" priority="32">
      <formula>$I42=$M$2</formula>
    </cfRule>
  </conditionalFormatting>
  <conditionalFormatting sqref="BU60:CO60">
    <cfRule type="expression" dxfId="29" priority="29">
      <formula>$I60=$M$3</formula>
    </cfRule>
    <cfRule type="expression" dxfId="28" priority="30">
      <formula>$I60=$M$2</formula>
    </cfRule>
  </conditionalFormatting>
  <conditionalFormatting sqref="BU58:CO58">
    <cfRule type="expression" dxfId="27" priority="27">
      <formula>$I58=$M$3</formula>
    </cfRule>
    <cfRule type="expression" dxfId="26" priority="28">
      <formula>$I58=$M$2</formula>
    </cfRule>
  </conditionalFormatting>
  <conditionalFormatting sqref="BU69:CO69">
    <cfRule type="expression" dxfId="25" priority="25">
      <formula>$I69=$M$3</formula>
    </cfRule>
    <cfRule type="expression" dxfId="24" priority="26">
      <formula>$I69=$M$2</formula>
    </cfRule>
  </conditionalFormatting>
  <conditionalFormatting sqref="BU67:CO67">
    <cfRule type="expression" dxfId="23" priority="23">
      <formula>$I67=$M$3</formula>
    </cfRule>
    <cfRule type="expression" dxfId="22" priority="24">
      <formula>$I67=$M$2</formula>
    </cfRule>
  </conditionalFormatting>
  <conditionalFormatting sqref="BU87:CO87">
    <cfRule type="expression" dxfId="21" priority="21">
      <formula>$I87=$M$3</formula>
    </cfRule>
    <cfRule type="expression" dxfId="20" priority="22">
      <formula>$I87=$M$2</formula>
    </cfRule>
  </conditionalFormatting>
  <conditionalFormatting sqref="BU89:CO89">
    <cfRule type="expression" dxfId="19" priority="19">
      <formula>$I89=$M$3</formula>
    </cfRule>
    <cfRule type="expression" dxfId="18" priority="20">
      <formula>$I89=$M$2</formula>
    </cfRule>
  </conditionalFormatting>
  <conditionalFormatting sqref="BU68 BW68:CO68">
    <cfRule type="expression" dxfId="17" priority="17">
      <formula>#REF!=$M$3</formula>
    </cfRule>
    <cfRule type="expression" dxfId="16" priority="18">
      <formula>#REF!=$M$2</formula>
    </cfRule>
  </conditionalFormatting>
  <conditionalFormatting sqref="BV68">
    <cfRule type="expression" dxfId="15" priority="15">
      <formula>#REF!=$M$3</formula>
    </cfRule>
    <cfRule type="expression" dxfId="14" priority="16">
      <formula>#REF!=$M$2</formula>
    </cfRule>
  </conditionalFormatting>
  <conditionalFormatting sqref="BV30">
    <cfRule type="expression" dxfId="13" priority="13">
      <formula>#REF!=$M$3</formula>
    </cfRule>
    <cfRule type="expression" dxfId="12" priority="14">
      <formula>#REF!=$M$2</formula>
    </cfRule>
  </conditionalFormatting>
  <conditionalFormatting sqref="BV88">
    <cfRule type="expression" dxfId="11" priority="11">
      <formula>#REF!=$M$3</formula>
    </cfRule>
    <cfRule type="expression" dxfId="10" priority="12">
      <formula>#REF!=$M$2</formula>
    </cfRule>
  </conditionalFormatting>
  <conditionalFormatting sqref="BV12">
    <cfRule type="expression" dxfId="9" priority="9">
      <formula>$I12=$M$3</formula>
    </cfRule>
    <cfRule type="expression" dxfId="8" priority="10">
      <formula>$I12=$M$2</formula>
    </cfRule>
  </conditionalFormatting>
  <conditionalFormatting sqref="BU91:CO91">
    <cfRule type="expression" dxfId="7" priority="7">
      <formula>$I91=$M$3</formula>
    </cfRule>
    <cfRule type="expression" dxfId="6" priority="8">
      <formula>$I91=$M$2</formula>
    </cfRule>
  </conditionalFormatting>
  <conditionalFormatting sqref="BU99:CO99">
    <cfRule type="expression" dxfId="5" priority="5">
      <formula>$I99=$M$3</formula>
    </cfRule>
    <cfRule type="expression" dxfId="4" priority="6">
      <formula>$I99=$M$2</formula>
    </cfRule>
  </conditionalFormatting>
  <conditionalFormatting sqref="BU103:CO103">
    <cfRule type="expression" dxfId="3" priority="3">
      <formula>$I103=$M$3</formula>
    </cfRule>
    <cfRule type="expression" dxfId="2" priority="4">
      <formula>$I103=$M$2</formula>
    </cfRule>
  </conditionalFormatting>
  <conditionalFormatting sqref="BU106:CO106">
    <cfRule type="expression" dxfId="1" priority="1">
      <formula>$I106=$M$3</formula>
    </cfRule>
    <cfRule type="expression" dxfId="0" priority="2">
      <formula>$I106=$M$2</formula>
    </cfRule>
  </conditionalFormatting>
  <dataValidations count="131">
    <dataValidation type="list" allowBlank="1" showInputMessage="1" showErrorMessage="1" sqref="D10" xr:uid="{9B954033-42F8-4BC1-88FB-CBDC977CF02B}">
      <formula1>dataCentral10</formula1>
    </dataValidation>
    <dataValidation type="list" allowBlank="1" showInputMessage="1" showErrorMessage="1" sqref="D11" xr:uid="{188D23CF-6377-4AAB-A2E8-F2B825DCB1D2}">
      <formula1>dataCentral11</formula1>
    </dataValidation>
    <dataValidation type="list" allowBlank="1" showInputMessage="1" showErrorMessage="1" sqref="D12" xr:uid="{380057F5-454B-430C-98E2-94157D411496}">
      <formula1>dataCentral12</formula1>
    </dataValidation>
    <dataValidation type="list" allowBlank="1" showInputMessage="1" showErrorMessage="1" sqref="D13" xr:uid="{9254886A-6014-4A8D-B912-47F8748E6CEF}">
      <formula1>dataCentral13</formula1>
    </dataValidation>
    <dataValidation type="list" allowBlank="1" showInputMessage="1" showErrorMessage="1" sqref="D14" xr:uid="{6180C081-9FD1-41E1-ACEB-65A3738826F6}">
      <formula1>dataCentral14</formula1>
    </dataValidation>
    <dataValidation type="list" allowBlank="1" showInputMessage="1" showErrorMessage="1" sqref="D15" xr:uid="{DFCAA985-D8A7-4FED-A92F-2C04DAB7DA94}">
      <formula1>dataCentral15</formula1>
    </dataValidation>
    <dataValidation type="list" allowBlank="1" showInputMessage="1" showErrorMessage="1" sqref="D16" xr:uid="{083CD8C5-F233-4048-848D-3C49CD6A5A54}">
      <formula1>dataCentral16</formula1>
    </dataValidation>
    <dataValidation type="list" allowBlank="1" showInputMessage="1" showErrorMessage="1" sqref="D17" xr:uid="{0C9BA49D-158C-406E-B83A-6062DCFFA6F4}">
      <formula1>dataCentral17</formula1>
    </dataValidation>
    <dataValidation type="list" allowBlank="1" showInputMessage="1" showErrorMessage="1" sqref="D18" xr:uid="{8A611F18-AE2E-41F2-8D03-29C30DBB49F8}">
      <formula1>dataCentral18</formula1>
    </dataValidation>
    <dataValidation type="list" allowBlank="1" showInputMessage="1" showErrorMessage="1" sqref="D19" xr:uid="{12C12626-976C-4119-B632-422C2D27F287}">
      <formula1>dataCentral19</formula1>
    </dataValidation>
    <dataValidation type="list" allowBlank="1" showInputMessage="1" showErrorMessage="1" sqref="D20" xr:uid="{832FE587-081E-4B4D-9738-8D1542246112}">
      <formula1>dataCentral20</formula1>
    </dataValidation>
    <dataValidation type="list" allowBlank="1" showInputMessage="1" showErrorMessage="1" sqref="D21" xr:uid="{3BE90778-3A35-4E9D-995B-F5A198A1E768}">
      <formula1>dataCentral21</formula1>
    </dataValidation>
    <dataValidation type="list" allowBlank="1" showInputMessage="1" showErrorMessage="1" sqref="D22" xr:uid="{8201B850-8F7E-4E0E-AED5-48D074E56B9C}">
      <formula1>dataCentral22</formula1>
    </dataValidation>
    <dataValidation type="list" allowBlank="1" showInputMessage="1" showErrorMessage="1" sqref="D23" xr:uid="{B860E483-29FE-4909-B85C-DDBCADD7C377}">
      <formula1>dataCentral23</formula1>
    </dataValidation>
    <dataValidation type="list" allowBlank="1" showInputMessage="1" showErrorMessage="1" sqref="D24" xr:uid="{D8C7A619-5EBD-43CC-A2C0-D4CE858D2825}">
      <formula1>dataCentral24</formula1>
    </dataValidation>
    <dataValidation type="list" allowBlank="1" showInputMessage="1" showErrorMessage="1" sqref="D25" xr:uid="{DCC9493A-E658-47C5-BE81-0B2E2600269A}">
      <formula1>dataCentral25</formula1>
    </dataValidation>
    <dataValidation type="list" allowBlank="1" showInputMessage="1" showErrorMessage="1" sqref="D26" xr:uid="{2E33C8EF-5E9C-4D74-B42B-6CC224A33A65}">
      <formula1>dataCentral26</formula1>
    </dataValidation>
    <dataValidation type="list" allowBlank="1" showInputMessage="1" showErrorMessage="1" sqref="D27" xr:uid="{F310C5FD-C95C-4401-92EB-1DD9B9C21A76}">
      <formula1>dataCentral27</formula1>
    </dataValidation>
    <dataValidation type="list" allowBlank="1" showInputMessage="1" showErrorMessage="1" sqref="D28" xr:uid="{F8AAB86A-3668-4D5B-AC2E-C9051E2E9950}">
      <formula1>dataCentral28</formula1>
    </dataValidation>
    <dataValidation type="list" allowBlank="1" showInputMessage="1" showErrorMessage="1" sqref="D29" xr:uid="{22D506EE-1D67-488C-8B53-396C04E60E67}">
      <formula1>dataCentral29</formula1>
    </dataValidation>
    <dataValidation type="list" allowBlank="1" showInputMessage="1" showErrorMessage="1" sqref="D30" xr:uid="{FED060D8-304F-41F4-BC41-0DAA7384E217}">
      <formula1>dataCentral30</formula1>
    </dataValidation>
    <dataValidation type="list" allowBlank="1" showInputMessage="1" showErrorMessage="1" sqref="D31" xr:uid="{7A1DFE1D-CF0F-43F5-A0C7-8E837A6EF375}">
      <formula1>dataCentral31</formula1>
    </dataValidation>
    <dataValidation type="list" allowBlank="1" showInputMessage="1" showErrorMessage="1" sqref="D32" xr:uid="{942CDD56-7B29-44AE-9370-6B62704D196B}">
      <formula1>dataCentral32</formula1>
    </dataValidation>
    <dataValidation type="list" allowBlank="1" showInputMessage="1" showErrorMessage="1" sqref="D33" xr:uid="{1C451B4E-3EAC-435F-81EB-E031D5EA0A0C}">
      <formula1>dataCentral33</formula1>
    </dataValidation>
    <dataValidation type="list" allowBlank="1" showInputMessage="1" showErrorMessage="1" sqref="D34" xr:uid="{15A52425-A8B9-4A28-971F-58CE84ACA756}">
      <formula1>dataCentral34</formula1>
    </dataValidation>
    <dataValidation type="list" allowBlank="1" showInputMessage="1" showErrorMessage="1" sqref="D35" xr:uid="{DF7A26D8-AC25-4474-9C73-14620DAF6CB7}">
      <formula1>dataCentral35</formula1>
    </dataValidation>
    <dataValidation type="list" allowBlank="1" showInputMessage="1" showErrorMessage="1" sqref="D36" xr:uid="{87F7FF1C-45AB-4EE0-8EE8-2EA796092922}">
      <formula1>dataCentral36</formula1>
    </dataValidation>
    <dataValidation type="list" allowBlank="1" showInputMessage="1" showErrorMessage="1" sqref="D37" xr:uid="{CC2E5943-B46B-4C80-8AED-EAF2973F216C}">
      <formula1>dataCentral37</formula1>
    </dataValidation>
    <dataValidation type="list" allowBlank="1" showInputMessage="1" showErrorMessage="1" sqref="D38" xr:uid="{A892FDF6-16A1-411C-A277-0699F0E278C5}">
      <formula1>dataCentral38</formula1>
    </dataValidation>
    <dataValidation type="list" allowBlank="1" showInputMessage="1" showErrorMessage="1" sqref="D39" xr:uid="{6C7F2BEB-B5AB-4FB4-A13E-38F67BC4A6B7}">
      <formula1>dataCentral39</formula1>
    </dataValidation>
    <dataValidation type="list" allowBlank="1" showInputMessage="1" showErrorMessage="1" sqref="D40" xr:uid="{0EC49ADE-45A2-4B27-92A2-9FBBBA95C5AF}">
      <formula1>dataCentral40</formula1>
    </dataValidation>
    <dataValidation type="list" allowBlank="1" showInputMessage="1" showErrorMessage="1" sqref="D41" xr:uid="{B5D8B19B-62B2-472A-9F24-B003F11AF151}">
      <formula1>dataCentral41</formula1>
    </dataValidation>
    <dataValidation type="list" allowBlank="1" showInputMessage="1" showErrorMessage="1" sqref="D42" xr:uid="{B673553A-775D-4F53-8C98-AA33A673954E}">
      <formula1>dataCentral42</formula1>
    </dataValidation>
    <dataValidation type="list" allowBlank="1" showInputMessage="1" showErrorMessage="1" sqref="D43" xr:uid="{012E7F0D-D997-4636-8052-DFB6D1D59336}">
      <formula1>dataCentral43</formula1>
    </dataValidation>
    <dataValidation type="list" allowBlank="1" showInputMessage="1" showErrorMessage="1" sqref="D44" xr:uid="{F8400258-3402-4A10-82FB-8F5613150EB6}">
      <formula1>dataCentral44</formula1>
    </dataValidation>
    <dataValidation type="list" allowBlank="1" showInputMessage="1" showErrorMessage="1" sqref="D45" xr:uid="{42684D27-F0F0-4A00-8015-5437A8460C7B}">
      <formula1>dataCentral45</formula1>
    </dataValidation>
    <dataValidation type="list" allowBlank="1" showInputMessage="1" showErrorMessage="1" sqref="D46" xr:uid="{CEDB4C7A-9A59-4142-BA2D-A7FC207DF3D3}">
      <formula1>dataCentral46</formula1>
    </dataValidation>
    <dataValidation type="list" allowBlank="1" showInputMessage="1" showErrorMessage="1" sqref="D47" xr:uid="{267DCC94-788B-4102-9884-60FD31F4C7A4}">
      <formula1>dataCentral47</formula1>
    </dataValidation>
    <dataValidation type="list" allowBlank="1" showInputMessage="1" showErrorMessage="1" sqref="D48" xr:uid="{C75AAF5F-B9EF-4450-96FF-C1574B1D2670}">
      <formula1>dataCentral48</formula1>
    </dataValidation>
    <dataValidation type="list" allowBlank="1" showInputMessage="1" showErrorMessage="1" sqref="D49" xr:uid="{7F758B90-B57D-480A-82AE-FE8899123647}">
      <formula1>dataCentral49</formula1>
    </dataValidation>
    <dataValidation type="list" allowBlank="1" showInputMessage="1" showErrorMessage="1" sqref="D50" xr:uid="{915ED649-A463-41CE-BC2F-10E8620CBB56}">
      <formula1>dataCentral50</formula1>
    </dataValidation>
    <dataValidation type="list" allowBlank="1" showInputMessage="1" showErrorMessage="1" sqref="D51" xr:uid="{12109AB0-CFD8-48A4-8D90-2A113939CE28}">
      <formula1>dataCentral51</formula1>
    </dataValidation>
    <dataValidation type="list" allowBlank="1" showInputMessage="1" showErrorMessage="1" sqref="D52" xr:uid="{7B11DE68-56E8-4C28-A736-F6FCCC31019B}">
      <formula1>dataCentral52</formula1>
    </dataValidation>
    <dataValidation type="list" allowBlank="1" showInputMessage="1" showErrorMessage="1" sqref="D53" xr:uid="{657B75AE-E8EA-4729-92DC-32255A444F59}">
      <formula1>dataCentral53</formula1>
    </dataValidation>
    <dataValidation type="list" allowBlank="1" showInputMessage="1" showErrorMessage="1" sqref="D54" xr:uid="{851AB169-6E0D-4E6D-890C-EB03F534AD0D}">
      <formula1>dataCentral54</formula1>
    </dataValidation>
    <dataValidation type="list" allowBlank="1" showInputMessage="1" showErrorMessage="1" sqref="D55" xr:uid="{78A0CBEB-39AF-4D6F-9D7F-6A5E594EFAC3}">
      <formula1>dataCentral55</formula1>
    </dataValidation>
    <dataValidation type="list" allowBlank="1" showInputMessage="1" showErrorMessage="1" sqref="D56" xr:uid="{98B91D43-2B96-4533-84B0-D3F1B858EFB2}">
      <formula1>dataCentral56</formula1>
    </dataValidation>
    <dataValidation type="list" allowBlank="1" showInputMessage="1" showErrorMessage="1" sqref="D57" xr:uid="{0F78B3B9-3E47-4D34-AC9F-385040304404}">
      <formula1>dataCentral57</formula1>
    </dataValidation>
    <dataValidation type="list" allowBlank="1" showInputMessage="1" showErrorMessage="1" sqref="D58" xr:uid="{29BF4C85-B308-42A4-A6CB-4BB1B9CCAD70}">
      <formula1>dataCentral58</formula1>
    </dataValidation>
    <dataValidation type="list" allowBlank="1" showInputMessage="1" showErrorMessage="1" sqref="D59" xr:uid="{D330E115-97E9-4EB2-976E-BC0D255CB1F9}">
      <formula1>dataCentral59</formula1>
    </dataValidation>
    <dataValidation type="list" allowBlank="1" showInputMessage="1" showErrorMessage="1" sqref="D60" xr:uid="{EB4F2E91-45AA-41BA-AE96-0A05E0FA16BF}">
      <formula1>dataCentral60</formula1>
    </dataValidation>
    <dataValidation type="list" allowBlank="1" showInputMessage="1" showErrorMessage="1" sqref="D61" xr:uid="{2A107920-2164-42FD-BF2C-EB8BC44BDFBF}">
      <formula1>dataCentral61</formula1>
    </dataValidation>
    <dataValidation type="list" allowBlank="1" showInputMessage="1" showErrorMessage="1" sqref="D62" xr:uid="{00B676AE-D42A-4EED-95C4-D8A67CAFDF6E}">
      <formula1>dataCentral62</formula1>
    </dataValidation>
    <dataValidation type="list" allowBlank="1" showInputMessage="1" showErrorMessage="1" sqref="D63" xr:uid="{933CDF07-6161-4996-B9B1-DFAFA2A84C51}">
      <formula1>dataCentral63</formula1>
    </dataValidation>
    <dataValidation type="list" allowBlank="1" showInputMessage="1" showErrorMessage="1" sqref="D64" xr:uid="{B2056DFB-1643-4241-8324-849951D3C0FC}">
      <formula1>dataCentral64</formula1>
    </dataValidation>
    <dataValidation type="list" allowBlank="1" showInputMessage="1" showErrorMessage="1" sqref="D65" xr:uid="{34F5FD70-097E-42FB-9C2C-65489A5F9C05}">
      <formula1>dataCentral65</formula1>
    </dataValidation>
    <dataValidation type="list" allowBlank="1" showInputMessage="1" showErrorMessage="1" sqref="D66" xr:uid="{2A06DEFF-539A-443D-A981-790765703C55}">
      <formula1>dataCentral66</formula1>
    </dataValidation>
    <dataValidation type="list" allowBlank="1" showInputMessage="1" showErrorMessage="1" sqref="D67" xr:uid="{61C7E567-5CCA-4479-A59A-09AC13D383BE}">
      <formula1>dataCentral67</formula1>
    </dataValidation>
    <dataValidation type="list" allowBlank="1" showInputMessage="1" showErrorMessage="1" sqref="D68" xr:uid="{9FADA098-CE30-41CA-8901-5CEBCE24F762}">
      <formula1>dataCentral68</formula1>
    </dataValidation>
    <dataValidation type="list" allowBlank="1" showInputMessage="1" showErrorMessage="1" sqref="D69" xr:uid="{EB8422C8-AFA5-4CDF-810F-AF8650E76649}">
      <formula1>dataCentral69</formula1>
    </dataValidation>
    <dataValidation type="list" allowBlank="1" showInputMessage="1" showErrorMessage="1" sqref="D70" xr:uid="{19D2F83B-6B0A-4BFE-BC7F-E4A5B1B96C06}">
      <formula1>dataCentral70</formula1>
    </dataValidation>
    <dataValidation type="list" allowBlank="1" showInputMessage="1" showErrorMessage="1" sqref="D71" xr:uid="{C8B5DE97-53C9-4B62-AA95-6942E47C40AC}">
      <formula1>dataCentral71</formula1>
    </dataValidation>
    <dataValidation type="list" allowBlank="1" showInputMessage="1" showErrorMessage="1" sqref="D72" xr:uid="{283492BE-5263-4EDC-BEA7-C462F22D5E4F}">
      <formula1>dataCentral72</formula1>
    </dataValidation>
    <dataValidation type="list" allowBlank="1" showInputMessage="1" showErrorMessage="1" sqref="D73" xr:uid="{F014B36B-E582-4E57-A31D-171FE051C461}">
      <formula1>dataCentral73</formula1>
    </dataValidation>
    <dataValidation type="list" allowBlank="1" showInputMessage="1" showErrorMessage="1" sqref="D74" xr:uid="{21587BFB-9F36-4052-AC7B-729D37F18F6F}">
      <formula1>dataCentral74</formula1>
    </dataValidation>
    <dataValidation type="list" allowBlank="1" showInputMessage="1" showErrorMessage="1" sqref="D75" xr:uid="{74D5B1CE-4CAA-4639-8A84-A7952C0986DC}">
      <formula1>dataCentral75</formula1>
    </dataValidation>
    <dataValidation type="list" allowBlank="1" showInputMessage="1" showErrorMessage="1" sqref="D76" xr:uid="{706639C7-E27C-4AE4-B73D-56C8C22680A5}">
      <formula1>dataCentral76</formula1>
    </dataValidation>
    <dataValidation type="list" allowBlank="1" showInputMessage="1" showErrorMessage="1" sqref="D77" xr:uid="{2ACD56DC-09E7-4D53-866B-6142E048C07B}">
      <formula1>dataCentral77</formula1>
    </dataValidation>
    <dataValidation type="list" allowBlank="1" showInputMessage="1" showErrorMessage="1" sqref="D78" xr:uid="{52D3A6C0-D4D4-450E-B12C-08C3814FE031}">
      <formula1>dataCentral78</formula1>
    </dataValidation>
    <dataValidation type="list" allowBlank="1" showInputMessage="1" showErrorMessage="1" sqref="D79" xr:uid="{7570A6FE-A65E-441E-AA45-6657751664BA}">
      <formula1>dataCentral79</formula1>
    </dataValidation>
    <dataValidation type="list" allowBlank="1" showInputMessage="1" showErrorMessage="1" sqref="D80" xr:uid="{B9310DEA-A76D-4968-95E6-BAC0E18E90E2}">
      <formula1>dataCentral80</formula1>
    </dataValidation>
    <dataValidation type="list" allowBlank="1" showInputMessage="1" showErrorMessage="1" sqref="D81" xr:uid="{831E05AD-77B3-4DF1-A93F-F3E4F3A409FB}">
      <formula1>dataCentral81</formula1>
    </dataValidation>
    <dataValidation type="list" allowBlank="1" showInputMessage="1" showErrorMessage="1" sqref="D82" xr:uid="{91BDBC22-1337-4643-9284-10D2A5831C34}">
      <formula1>dataCentral82</formula1>
    </dataValidation>
    <dataValidation type="list" allowBlank="1" showInputMessage="1" showErrorMessage="1" sqref="D83" xr:uid="{8BE022B2-1C58-4790-9DCC-E99C901F74ED}">
      <formula1>dataCentral83</formula1>
    </dataValidation>
    <dataValidation type="list" allowBlank="1" showInputMessage="1" showErrorMessage="1" sqref="D84" xr:uid="{60EAE33D-7B31-4AB4-824E-ECEB735A500B}">
      <formula1>dataCentral84</formula1>
    </dataValidation>
    <dataValidation type="list" allowBlank="1" showInputMessage="1" showErrorMessage="1" sqref="D85" xr:uid="{CC675073-40EA-4ADB-AE66-3D55D956E429}">
      <formula1>dataCentral85</formula1>
    </dataValidation>
    <dataValidation type="list" allowBlank="1" showInputMessage="1" showErrorMessage="1" sqref="D86" xr:uid="{2804091D-26C1-4CAD-913D-4865AA0EDFC1}">
      <formula1>dataCentral86</formula1>
    </dataValidation>
    <dataValidation type="list" allowBlank="1" showInputMessage="1" showErrorMessage="1" sqref="D87" xr:uid="{E0141C74-7BDF-41B0-894E-5D31E5600A87}">
      <formula1>dataCentral87</formula1>
    </dataValidation>
    <dataValidation type="list" allowBlank="1" showInputMessage="1" showErrorMessage="1" sqref="D88" xr:uid="{B0861EFD-5DD2-4C66-8B97-F7CD5CB89D1D}">
      <formula1>dataCentral88</formula1>
    </dataValidation>
    <dataValidation type="list" allowBlank="1" showInputMessage="1" showErrorMessage="1" sqref="D89" xr:uid="{2AB50904-1B5E-4CBF-80F6-B90A99DD46A7}">
      <formula1>dataCentral89</formula1>
    </dataValidation>
    <dataValidation type="list" allowBlank="1" showInputMessage="1" showErrorMessage="1" sqref="D90" xr:uid="{506D15AF-6A4A-42F4-88EF-108DA69A18A0}">
      <formula1>dataCentral90</formula1>
    </dataValidation>
    <dataValidation type="list" allowBlank="1" showInputMessage="1" showErrorMessage="1" sqref="D91" xr:uid="{42120217-9C4C-4C11-BBB1-173FA6B78A32}">
      <formula1>dataCentral91</formula1>
    </dataValidation>
    <dataValidation type="list" allowBlank="1" showInputMessage="1" showErrorMessage="1" sqref="D92" xr:uid="{8C2A0983-812C-42A3-BE7D-EC21B060C908}">
      <formula1>dataCentral92</formula1>
    </dataValidation>
    <dataValidation type="list" allowBlank="1" showInputMessage="1" showErrorMessage="1" sqref="D93" xr:uid="{ACD9504D-809B-4B27-8555-AD157445E5C5}">
      <formula1>dataCentral93</formula1>
    </dataValidation>
    <dataValidation type="list" allowBlank="1" showInputMessage="1" showErrorMessage="1" sqref="D94" xr:uid="{11CA5FA9-6E0D-42BA-85D8-41F7983B6DA5}">
      <formula1>dataCentral94</formula1>
    </dataValidation>
    <dataValidation type="list" allowBlank="1" showInputMessage="1" showErrorMessage="1" sqref="D95" xr:uid="{72232992-140D-4210-87BA-FBF647A1E1B0}">
      <formula1>dataCentral95</formula1>
    </dataValidation>
    <dataValidation type="list" allowBlank="1" showInputMessage="1" showErrorMessage="1" sqref="D96" xr:uid="{71C6B571-53B6-4495-96E5-1B1847FCACAC}">
      <formula1>dataCentral96</formula1>
    </dataValidation>
    <dataValidation type="list" allowBlank="1" showInputMessage="1" showErrorMessage="1" sqref="D97" xr:uid="{17164536-10DE-4FC0-BB94-046870CB324D}">
      <formula1>dataCentral97</formula1>
    </dataValidation>
    <dataValidation type="list" allowBlank="1" showInputMessage="1" showErrorMessage="1" sqref="D98" xr:uid="{E95E7E98-4FEC-4A0A-88ED-8B6718CC2BE5}">
      <formula1>dataCentral98</formula1>
    </dataValidation>
    <dataValidation type="list" allowBlank="1" showInputMessage="1" showErrorMessage="1" sqref="D99" xr:uid="{F05CA6E6-BA04-4051-B744-91519D1B2507}">
      <formula1>dataCentral99</formula1>
    </dataValidation>
    <dataValidation type="list" allowBlank="1" showInputMessage="1" showErrorMessage="1" sqref="D100" xr:uid="{41B463A0-99C5-4963-ACA9-0A1E8503055E}">
      <formula1>dataCentral100</formula1>
    </dataValidation>
    <dataValidation type="list" allowBlank="1" showInputMessage="1" showErrorMessage="1" sqref="D101" xr:uid="{00EF0B0B-9470-45CC-8276-E6DFAEAB3C0D}">
      <formula1>dataCentral101</formula1>
    </dataValidation>
    <dataValidation type="list" allowBlank="1" showInputMessage="1" showErrorMessage="1" sqref="D102" xr:uid="{487921D3-90F8-4940-A038-3829E7A7AE2D}">
      <formula1>dataCentral102</formula1>
    </dataValidation>
    <dataValidation type="list" allowBlank="1" showInputMessage="1" showErrorMessage="1" sqref="D103" xr:uid="{0F16BC0F-5E96-4A92-BE5F-336469A1A861}">
      <formula1>dataCentral103</formula1>
    </dataValidation>
    <dataValidation type="list" allowBlank="1" showInputMessage="1" showErrorMessage="1" sqref="D104" xr:uid="{69B0BCA0-0C8E-42B4-81DC-B70E41A0CA09}">
      <formula1>dataCentral104</formula1>
    </dataValidation>
    <dataValidation type="list" allowBlank="1" showInputMessage="1" showErrorMessage="1" sqref="D105" xr:uid="{42CC7101-88D5-4BEA-B1E6-5D2E623269D7}">
      <formula1>dataCentral105</formula1>
    </dataValidation>
    <dataValidation type="list" allowBlank="1" showInputMessage="1" showErrorMessage="1" sqref="D106" xr:uid="{9E2210A6-E961-4C91-8595-79B85D57C7DB}">
      <formula1>dataCentral106</formula1>
    </dataValidation>
    <dataValidation type="list" allowBlank="1" showInputMessage="1" showErrorMessage="1" sqref="D107" xr:uid="{18015B12-BD73-4740-BCEF-50736ED95669}">
      <formula1>dataCentral107</formula1>
    </dataValidation>
    <dataValidation type="list" allowBlank="1" showInputMessage="1" showErrorMessage="1" sqref="D108" xr:uid="{492382CF-8CF7-4917-826D-63710BBE1954}">
      <formula1>dataCentral108</formula1>
    </dataValidation>
    <dataValidation type="list" allowBlank="1" showInputMessage="1" showErrorMessage="1" sqref="D109" xr:uid="{5A78BD12-06E0-4C72-8B8B-DBA54391552E}">
      <formula1>dataCentral109</formula1>
    </dataValidation>
    <dataValidation type="list" allowBlank="1" showInputMessage="1" showErrorMessage="1" sqref="D110" xr:uid="{4AB7AB2D-5357-402A-B157-60AAA44DB975}">
      <formula1>dataCentral110</formula1>
    </dataValidation>
    <dataValidation type="list" allowBlank="1" showInputMessage="1" showErrorMessage="1" sqref="D111" xr:uid="{90028297-F992-4146-938C-29A2B17909A8}">
      <formula1>dataCentral111</formula1>
    </dataValidation>
    <dataValidation type="list" allowBlank="1" showInputMessage="1" showErrorMessage="1" sqref="D112" xr:uid="{26AC1A47-F4B5-4C40-9CE4-6292EE698603}">
      <formula1>dataCentral112</formula1>
    </dataValidation>
    <dataValidation type="list" allowBlank="1" showInputMessage="1" showErrorMessage="1" sqref="D113" xr:uid="{4F3E0EED-D9B4-4D13-B419-25DAFE52A035}">
      <formula1>dataCentral113</formula1>
    </dataValidation>
    <dataValidation type="list" allowBlank="1" showInputMessage="1" showErrorMessage="1" sqref="D114" xr:uid="{D7293018-D6E7-4DD7-A5FD-DBE9F38C8C7D}">
      <formula1>dataCentral114</formula1>
    </dataValidation>
    <dataValidation type="list" allowBlank="1" showInputMessage="1" showErrorMessage="1" sqref="D115" xr:uid="{E0F059AE-FF4A-46FF-B4A7-376884680DF0}">
      <formula1>dataCentral115</formula1>
    </dataValidation>
    <dataValidation type="list" allowBlank="1" showInputMessage="1" showErrorMessage="1" sqref="D116" xr:uid="{DB015C48-7FB2-4D9E-9366-99D65BA05FA9}">
      <formula1>dataCentral116</formula1>
    </dataValidation>
    <dataValidation type="list" allowBlank="1" showInputMessage="1" showErrorMessage="1" sqref="D117" xr:uid="{10C713C7-A2B3-4671-BF66-7BFF91D6B942}">
      <formula1>dataCentral117</formula1>
    </dataValidation>
    <dataValidation type="list" allowBlank="1" showInputMessage="1" showErrorMessage="1" sqref="D118" xr:uid="{51D29282-7024-4F9A-B8D1-767AB46FBBE5}">
      <formula1>dataCentral118</formula1>
    </dataValidation>
    <dataValidation type="list" allowBlank="1" showInputMessage="1" showErrorMessage="1" sqref="D119" xr:uid="{13B2688A-131F-477C-B1BC-8A52482C96C4}">
      <formula1>dataCentral119</formula1>
    </dataValidation>
    <dataValidation type="list" allowBlank="1" showInputMessage="1" showErrorMessage="1" sqref="D120" xr:uid="{FE0CB64C-1241-4A0F-87A1-6ECF7D321FC8}">
      <formula1>dataCentral120</formula1>
    </dataValidation>
    <dataValidation type="list" allowBlank="1" showInputMessage="1" showErrorMessage="1" sqref="D121" xr:uid="{9E29E049-9FE8-42EB-9731-1A394E29217D}">
      <formula1>dataCentral121</formula1>
    </dataValidation>
    <dataValidation type="list" allowBlank="1" showInputMessage="1" showErrorMessage="1" sqref="D122" xr:uid="{D79B35A5-E3EA-40C2-ACE3-867BB6CC4066}">
      <formula1>dataCentral122</formula1>
    </dataValidation>
    <dataValidation type="list" allowBlank="1" showInputMessage="1" showErrorMessage="1" sqref="D123" xr:uid="{7CB75E21-32B3-43FB-A28B-6A5EA81E9DBE}">
      <formula1>dataCentral123</formula1>
    </dataValidation>
    <dataValidation type="list" allowBlank="1" showInputMessage="1" showErrorMessage="1" sqref="D124" xr:uid="{0468682A-B9B0-4E77-A120-87DFDD9DBE56}">
      <formula1>dataCentral124</formula1>
    </dataValidation>
    <dataValidation type="list" allowBlank="1" showInputMessage="1" showErrorMessage="1" sqref="D125" xr:uid="{4F0675D6-372C-43CE-8FCC-83DEF57A3851}">
      <formula1>dataCentral125</formula1>
    </dataValidation>
    <dataValidation type="list" allowBlank="1" showInputMessage="1" showErrorMessage="1" sqref="D126" xr:uid="{8F7AE3DF-0EC9-4FAE-9D37-C8814B26D45C}">
      <formula1>dataCentral126</formula1>
    </dataValidation>
    <dataValidation type="list" allowBlank="1" showInputMessage="1" showErrorMessage="1" sqref="D127" xr:uid="{D0A28BC9-E663-4BB0-A9CB-229F77F6BF9E}">
      <formula1>dataCentral127</formula1>
    </dataValidation>
    <dataValidation type="list" allowBlank="1" showInputMessage="1" showErrorMessage="1" sqref="D128" xr:uid="{05C8A0C8-BB4E-4659-9796-7772E2595D5C}">
      <formula1>dataCentral128</formula1>
    </dataValidation>
    <dataValidation type="list" allowBlank="1" showInputMessage="1" showErrorMessage="1" sqref="D129" xr:uid="{D736C2FD-A1F5-4ABF-8E05-FBE0E7AE4560}">
      <formula1>dataCentral129</formula1>
    </dataValidation>
    <dataValidation type="list" allowBlank="1" showInputMessage="1" showErrorMessage="1" sqref="D130" xr:uid="{21789863-B386-435D-9A36-6FAE006928AF}">
      <formula1>dataCentral130</formula1>
    </dataValidation>
    <dataValidation type="list" allowBlank="1" showInputMessage="1" showErrorMessage="1" sqref="D131" xr:uid="{0815A7C7-61EF-4B06-B607-E61C2B7E3517}">
      <formula1>dataCentral131</formula1>
    </dataValidation>
    <dataValidation type="list" allowBlank="1" showInputMessage="1" showErrorMessage="1" sqref="D132" xr:uid="{23E6E606-3648-452E-98DF-B56B3F8DAADA}">
      <formula1>dataCentral132</formula1>
    </dataValidation>
    <dataValidation type="list" allowBlank="1" showInputMessage="1" showErrorMessage="1" sqref="D133" xr:uid="{B6ACF4B8-3F52-4EF1-BBDE-AF39EF5B2BE6}">
      <formula1>dataCentral133</formula1>
    </dataValidation>
    <dataValidation type="list" allowBlank="1" showInputMessage="1" showErrorMessage="1" sqref="D134" xr:uid="{B872B712-C379-4539-AE07-41BCF34AB9CE}">
      <formula1>dataCentral134</formula1>
    </dataValidation>
    <dataValidation type="list" allowBlank="1" showInputMessage="1" showErrorMessage="1" sqref="D135" xr:uid="{2180AE74-01E0-4B9F-9239-C34754010F5A}">
      <formula1>dataCentral135</formula1>
    </dataValidation>
    <dataValidation type="list" allowBlank="1" showInputMessage="1" showErrorMessage="1" sqref="D136" xr:uid="{0CD4BA92-3974-4D78-B06B-85F5D9522CFB}">
      <formula1>dataCentral136</formula1>
    </dataValidation>
    <dataValidation type="list" allowBlank="1" showInputMessage="1" showErrorMessage="1" sqref="D137" xr:uid="{2697AA55-97C6-4635-B1C5-946421E9BE7C}">
      <formula1>dataCentral137</formula1>
    </dataValidation>
    <dataValidation type="list" allowBlank="1" showInputMessage="1" showErrorMessage="1" sqref="D138" xr:uid="{7FE0522B-43D7-43C1-BAAF-CF1AF48B9F58}">
      <formula1>dataCentral138</formula1>
    </dataValidation>
    <dataValidation type="list" allowBlank="1" showInputMessage="1" showErrorMessage="1" sqref="D139" xr:uid="{A0C5D482-AF7C-47C2-AA3A-270DFE275A00}">
      <formula1>dataCentral139</formula1>
    </dataValidation>
    <dataValidation type="list" allowBlank="1" showInputMessage="1" showErrorMessage="1" sqref="D140" xr:uid="{A27A041D-DB46-4D1F-9182-5B81E095F5CD}">
      <formula1>dataCentral140</formula1>
    </dataValidation>
  </dataValidations>
  <hyperlinks>
    <hyperlink ref="AA155" r:id="rId1" xr:uid="{95A17255-F7C5-4006-B99A-E30BD098F42B}"/>
    <hyperlink ref="AA158" r:id="rId2" xr:uid="{BDB45909-AE3A-4E4E-9127-981B38B5E85C}"/>
    <hyperlink ref="AA162" r:id="rId3" xr:uid="{D2659B66-62CF-4330-ADFC-BCD97F3046FD}"/>
    <hyperlink ref="AA166" r:id="rId4" xr:uid="{5AA5C27D-5DA5-4A8D-A116-41F63A439B8C}"/>
    <hyperlink ref="AA167" r:id="rId5" xr:uid="{EC25419E-9F40-42CB-A958-532F64194323}"/>
    <hyperlink ref="AA156" r:id="rId6" xr:uid="{A6A7491A-3124-45D8-9D14-1AA37D1D5E11}"/>
    <hyperlink ref="AX155" r:id="rId7" xr:uid="{5CBA5CCD-E40F-4131-8AE9-9870533260DD}"/>
    <hyperlink ref="AX158" r:id="rId8" xr:uid="{BC54F1AA-E59B-4449-9672-DDD2BB013297}"/>
    <hyperlink ref="AX166" r:id="rId9" xr:uid="{A3123603-5D33-4A44-A4A8-AA3675E8DBFC}"/>
    <hyperlink ref="AX167" r:id="rId10" xr:uid="{D49E3D8F-0F65-4725-B2DE-0875CCBD4B08}"/>
    <hyperlink ref="AX156" r:id="rId11" xr:uid="{FECEF2EF-490F-4143-8174-EA50E8082B0E}"/>
    <hyperlink ref="AA169" r:id="rId12" xr:uid="{C88BB2B7-7AF3-49CD-8C4C-C9B3BA3D0D34}"/>
    <hyperlink ref="AA160" r:id="rId13" xr:uid="{2D458D83-62F8-477D-9150-6F3DE9D1B09E}"/>
    <hyperlink ref="AX169" r:id="rId14" xr:uid="{B00A13BE-1353-43B0-A36D-492BAD018EF4}"/>
    <hyperlink ref="AX162" r:id="rId15" xr:uid="{49CE02C4-183D-434A-BDE7-06EBA868C7AD}"/>
    <hyperlink ref="AX160" r:id="rId16" xr:uid="{C480B626-D7B7-4369-898F-B48F33DEA530}"/>
    <hyperlink ref="BU155" r:id="rId17" xr:uid="{944FCF0D-05B3-41DF-B5D8-27A22A32DF16}"/>
    <hyperlink ref="BU158" r:id="rId18" xr:uid="{8B528FC7-53B7-424C-B56B-3A68C57FBAE3}"/>
    <hyperlink ref="BU162" r:id="rId19" xr:uid="{402D6618-5E91-4862-A987-66CE039AF459}"/>
    <hyperlink ref="BU166" r:id="rId20" xr:uid="{268A77B7-44F5-4B70-B736-8C2DB86C15F1}"/>
    <hyperlink ref="BU167" r:id="rId21" xr:uid="{994AC1B7-C727-4445-A35A-B02DB1EF0A68}"/>
    <hyperlink ref="BU156" r:id="rId22" xr:uid="{89744A36-A98A-4B99-AC4C-98072691360C}"/>
    <hyperlink ref="BU169" r:id="rId23" xr:uid="{87AB3F2B-9312-4C12-8CD9-3D2BE0F3CC5B}"/>
    <hyperlink ref="BU160" r:id="rId24" xr:uid="{9081579D-31AD-4133-A873-A7729FDF9650}"/>
  </hyperlinks>
  <pageMargins left="0.7" right="0.7" top="0.75" bottom="0.75" header="0.3" footer="0.3"/>
  <pageSetup paperSize="9" orientation="portrait" r:id="rId2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BD54E-3D70-44DD-B89A-D00652DBD605}">
  <sheetPr codeName="Taul7"/>
  <dimension ref="A1:GH276"/>
  <sheetViews>
    <sheetView topLeftCell="FT1" zoomScale="85" zoomScaleNormal="85" workbookViewId="0">
      <selection activeCell="FY28" sqref="FY28"/>
    </sheetView>
  </sheetViews>
  <sheetFormatPr defaultRowHeight="15" x14ac:dyDescent="0.25"/>
  <cols>
    <col min="2" max="2" width="15.28515625" style="367" bestFit="1" customWidth="1"/>
    <col min="3" max="3" width="84.42578125" hidden="1" customWidth="1"/>
    <col min="4" max="4" width="9.42578125" hidden="1" customWidth="1"/>
    <col min="5" max="5" width="9.5703125" hidden="1" customWidth="1"/>
    <col min="6" max="172" width="9.42578125" hidden="1" customWidth="1"/>
    <col min="173" max="173" width="9.42578125" customWidth="1"/>
    <col min="174" max="174" width="9.140625" customWidth="1"/>
    <col min="175" max="175" width="88.28515625" customWidth="1"/>
    <col min="176" max="176" width="42.85546875" bestFit="1" customWidth="1"/>
    <col min="177" max="177" width="12.7109375" style="255" customWidth="1"/>
    <col min="178" max="178" width="20.5703125" style="17" customWidth="1"/>
    <col min="180" max="180" width="9" customWidth="1"/>
    <col min="181" max="181" width="88.28515625" customWidth="1"/>
    <col min="182" max="182" width="46.42578125" bestFit="1" customWidth="1"/>
    <col min="183" max="183" width="12.7109375" style="255" customWidth="1"/>
    <col min="184" max="184" width="20.5703125" style="17" customWidth="1"/>
    <col min="187" max="187" width="88.28515625" customWidth="1"/>
    <col min="188" max="188" width="46.42578125" bestFit="1" customWidth="1"/>
    <col min="189" max="189" width="12.7109375" style="255" hidden="1" customWidth="1"/>
    <col min="190" max="190" width="20.5703125" style="17" customWidth="1"/>
  </cols>
  <sheetData>
    <row r="1" spans="1:190" x14ac:dyDescent="0.25">
      <c r="A1">
        <f>SelectionDataCentral!A2*6</f>
        <v>0</v>
      </c>
      <c r="G1" s="7" t="s">
        <v>94</v>
      </c>
      <c r="I1">
        <v>1</v>
      </c>
      <c r="J1">
        <v>2</v>
      </c>
      <c r="K1">
        <v>3</v>
      </c>
      <c r="L1">
        <v>4</v>
      </c>
      <c r="M1">
        <v>5</v>
      </c>
      <c r="N1">
        <v>6</v>
      </c>
      <c r="O1">
        <v>7</v>
      </c>
      <c r="P1">
        <v>8</v>
      </c>
      <c r="Q1">
        <v>9</v>
      </c>
      <c r="R1">
        <v>10</v>
      </c>
      <c r="S1">
        <v>11</v>
      </c>
      <c r="T1">
        <v>12</v>
      </c>
      <c r="U1">
        <v>13</v>
      </c>
      <c r="V1">
        <v>14</v>
      </c>
      <c r="W1">
        <v>15</v>
      </c>
      <c r="X1">
        <v>16</v>
      </c>
      <c r="Y1">
        <v>17</v>
      </c>
      <c r="Z1">
        <v>18</v>
      </c>
      <c r="AA1">
        <v>19</v>
      </c>
      <c r="AB1">
        <v>20</v>
      </c>
      <c r="AC1">
        <v>21</v>
      </c>
      <c r="AD1">
        <v>22</v>
      </c>
      <c r="AE1">
        <v>23</v>
      </c>
      <c r="AF1">
        <v>24</v>
      </c>
      <c r="AG1">
        <v>25</v>
      </c>
      <c r="AH1">
        <v>26</v>
      </c>
      <c r="AI1">
        <v>27</v>
      </c>
      <c r="AJ1">
        <v>28</v>
      </c>
      <c r="AK1">
        <v>29</v>
      </c>
      <c r="AL1">
        <v>30</v>
      </c>
      <c r="AM1">
        <v>31</v>
      </c>
      <c r="AN1">
        <v>32</v>
      </c>
      <c r="AO1">
        <v>33</v>
      </c>
      <c r="AP1">
        <v>34</v>
      </c>
      <c r="AQ1">
        <v>35</v>
      </c>
      <c r="AR1">
        <v>36</v>
      </c>
      <c r="AS1">
        <v>37</v>
      </c>
      <c r="AT1">
        <v>38</v>
      </c>
      <c r="AU1">
        <v>39</v>
      </c>
      <c r="AV1">
        <v>40</v>
      </c>
      <c r="AW1">
        <v>41</v>
      </c>
      <c r="AX1">
        <v>42</v>
      </c>
      <c r="AY1">
        <v>43</v>
      </c>
      <c r="AZ1">
        <v>44</v>
      </c>
      <c r="BA1">
        <v>45</v>
      </c>
      <c r="BB1">
        <v>46</v>
      </c>
      <c r="BC1">
        <v>47</v>
      </c>
      <c r="BD1">
        <v>48</v>
      </c>
      <c r="BE1">
        <v>49</v>
      </c>
      <c r="BF1">
        <v>50</v>
      </c>
      <c r="BG1">
        <v>51</v>
      </c>
      <c r="BH1">
        <v>52</v>
      </c>
      <c r="BI1">
        <v>53</v>
      </c>
      <c r="BJ1">
        <v>54</v>
      </c>
      <c r="BK1">
        <v>55</v>
      </c>
      <c r="BL1">
        <v>56</v>
      </c>
      <c r="BM1">
        <v>57</v>
      </c>
      <c r="BN1">
        <v>58</v>
      </c>
      <c r="BO1">
        <v>59</v>
      </c>
      <c r="BP1">
        <v>60</v>
      </c>
      <c r="BQ1">
        <v>61</v>
      </c>
      <c r="BR1">
        <v>62</v>
      </c>
      <c r="BS1">
        <v>63</v>
      </c>
      <c r="BT1">
        <v>64</v>
      </c>
      <c r="BU1">
        <v>65</v>
      </c>
      <c r="BV1">
        <v>66</v>
      </c>
      <c r="BW1">
        <v>67</v>
      </c>
      <c r="BX1">
        <v>68</v>
      </c>
      <c r="BY1">
        <v>69</v>
      </c>
      <c r="BZ1">
        <v>70</v>
      </c>
      <c r="CA1">
        <v>71</v>
      </c>
      <c r="CB1">
        <v>72</v>
      </c>
      <c r="CC1">
        <v>73</v>
      </c>
      <c r="CD1">
        <v>74</v>
      </c>
      <c r="CE1">
        <v>75</v>
      </c>
      <c r="CF1">
        <v>76</v>
      </c>
      <c r="CG1">
        <v>77</v>
      </c>
      <c r="CH1">
        <v>78</v>
      </c>
      <c r="CI1">
        <v>79</v>
      </c>
      <c r="CJ1">
        <v>80</v>
      </c>
      <c r="CK1">
        <v>81</v>
      </c>
      <c r="CL1">
        <v>82</v>
      </c>
      <c r="CM1">
        <v>83</v>
      </c>
      <c r="CN1">
        <v>84</v>
      </c>
      <c r="CO1">
        <v>85</v>
      </c>
      <c r="CP1">
        <v>86</v>
      </c>
      <c r="CQ1">
        <v>87</v>
      </c>
      <c r="CR1">
        <v>88</v>
      </c>
      <c r="CS1">
        <v>89</v>
      </c>
      <c r="CT1">
        <v>90</v>
      </c>
      <c r="CU1">
        <v>91</v>
      </c>
      <c r="CV1">
        <v>92</v>
      </c>
      <c r="CW1">
        <v>93</v>
      </c>
      <c r="CX1">
        <v>94</v>
      </c>
      <c r="CY1">
        <v>95</v>
      </c>
      <c r="CZ1">
        <v>96</v>
      </c>
      <c r="DA1">
        <v>97</v>
      </c>
      <c r="DB1">
        <v>98</v>
      </c>
      <c r="DC1">
        <v>99</v>
      </c>
      <c r="DD1">
        <v>100</v>
      </c>
      <c r="DE1">
        <v>101</v>
      </c>
      <c r="DF1">
        <v>102</v>
      </c>
      <c r="DG1">
        <v>103</v>
      </c>
      <c r="DH1">
        <v>104</v>
      </c>
      <c r="DI1">
        <v>105</v>
      </c>
      <c r="DJ1">
        <v>106</v>
      </c>
      <c r="DK1">
        <v>107</v>
      </c>
      <c r="DL1">
        <v>108</v>
      </c>
      <c r="DM1">
        <v>109</v>
      </c>
      <c r="DN1">
        <v>110</v>
      </c>
      <c r="DO1">
        <v>111</v>
      </c>
      <c r="DP1">
        <v>112</v>
      </c>
      <c r="DQ1">
        <v>113</v>
      </c>
      <c r="DR1">
        <v>114</v>
      </c>
      <c r="DS1">
        <v>115</v>
      </c>
      <c r="DT1">
        <v>116</v>
      </c>
      <c r="DU1">
        <v>117</v>
      </c>
      <c r="DV1">
        <v>118</v>
      </c>
      <c r="DW1">
        <v>119</v>
      </c>
      <c r="DX1">
        <v>120</v>
      </c>
      <c r="DY1">
        <v>121</v>
      </c>
      <c r="DZ1">
        <v>122</v>
      </c>
      <c r="EA1">
        <v>123</v>
      </c>
      <c r="EB1">
        <v>124</v>
      </c>
      <c r="EC1">
        <v>125</v>
      </c>
      <c r="ED1">
        <v>126</v>
      </c>
      <c r="EE1">
        <v>127</v>
      </c>
      <c r="EF1">
        <v>128</v>
      </c>
      <c r="EG1">
        <v>129</v>
      </c>
      <c r="EH1">
        <v>130</v>
      </c>
      <c r="EI1">
        <v>131</v>
      </c>
      <c r="EJ1">
        <v>132</v>
      </c>
      <c r="EK1">
        <v>133</v>
      </c>
      <c r="EL1">
        <v>134</v>
      </c>
      <c r="EM1">
        <v>135</v>
      </c>
      <c r="EN1">
        <v>136</v>
      </c>
      <c r="EO1">
        <v>137</v>
      </c>
      <c r="EP1">
        <v>138</v>
      </c>
      <c r="EQ1">
        <v>139</v>
      </c>
      <c r="ER1">
        <v>140</v>
      </c>
      <c r="ES1">
        <v>141</v>
      </c>
      <c r="ET1">
        <v>142</v>
      </c>
      <c r="EU1">
        <v>143</v>
      </c>
      <c r="EV1">
        <v>144</v>
      </c>
      <c r="EW1">
        <v>145</v>
      </c>
      <c r="EX1">
        <v>146</v>
      </c>
      <c r="EY1">
        <v>147</v>
      </c>
      <c r="EZ1">
        <v>148</v>
      </c>
      <c r="FA1">
        <v>149</v>
      </c>
      <c r="FB1">
        <v>150</v>
      </c>
      <c r="FC1">
        <v>151</v>
      </c>
      <c r="FD1">
        <v>152</v>
      </c>
      <c r="FE1">
        <v>153</v>
      </c>
      <c r="FF1">
        <v>154</v>
      </c>
      <c r="FG1">
        <v>155</v>
      </c>
      <c r="FH1">
        <v>156</v>
      </c>
      <c r="FI1">
        <v>157</v>
      </c>
      <c r="FJ1">
        <v>158</v>
      </c>
      <c r="FK1">
        <v>159</v>
      </c>
      <c r="FL1">
        <v>160</v>
      </c>
      <c r="FM1">
        <v>161</v>
      </c>
      <c r="FN1">
        <v>162</v>
      </c>
      <c r="FV1" s="17" t="str">
        <f>""</f>
        <v/>
      </c>
      <c r="GB1" s="17" t="str">
        <f>""</f>
        <v/>
      </c>
      <c r="GH1" s="17" t="str">
        <f>""</f>
        <v/>
      </c>
    </row>
    <row r="2" spans="1:190" ht="15.75" thickBot="1" x14ac:dyDescent="0.3">
      <c r="A2" s="776" t="s">
        <v>318</v>
      </c>
      <c r="B2" s="776"/>
      <c r="C2" s="776"/>
      <c r="D2" s="776"/>
      <c r="E2" s="776"/>
      <c r="F2" s="777"/>
      <c r="G2" s="8">
        <f ca="1">INDEX($I$2:$FN$2,ROWS(G$2:G2))</f>
        <v>5</v>
      </c>
      <c r="I2">
        <f t="shared" ref="I2:AN2" ca="1" si="0">SUM(I3:I264)</f>
        <v>5</v>
      </c>
      <c r="J2">
        <f t="shared" ca="1" si="0"/>
        <v>14</v>
      </c>
      <c r="K2">
        <f t="shared" ca="1" si="0"/>
        <v>1</v>
      </c>
      <c r="L2">
        <f t="shared" ca="1" si="0"/>
        <v>20</v>
      </c>
      <c r="M2">
        <f t="shared" ca="1" si="0"/>
        <v>21</v>
      </c>
      <c r="N2">
        <f t="shared" ca="1" si="0"/>
        <v>30</v>
      </c>
      <c r="O2">
        <f t="shared" ca="1" si="0"/>
        <v>31</v>
      </c>
      <c r="P2">
        <f t="shared" ca="1" si="0"/>
        <v>40</v>
      </c>
      <c r="Q2">
        <f t="shared" ca="1" si="0"/>
        <v>1</v>
      </c>
      <c r="R2">
        <f t="shared" ca="1" si="0"/>
        <v>1</v>
      </c>
      <c r="S2">
        <f t="shared" ca="1" si="0"/>
        <v>1</v>
      </c>
      <c r="T2">
        <f t="shared" ca="1" si="0"/>
        <v>1</v>
      </c>
      <c r="U2">
        <f t="shared" ca="1" si="0"/>
        <v>1</v>
      </c>
      <c r="V2">
        <f t="shared" ca="1" si="0"/>
        <v>1</v>
      </c>
      <c r="W2">
        <f t="shared" ca="1" si="0"/>
        <v>1</v>
      </c>
      <c r="X2">
        <f t="shared" ca="1" si="0"/>
        <v>1</v>
      </c>
      <c r="Y2">
        <f t="shared" ca="1" si="0"/>
        <v>1</v>
      </c>
      <c r="Z2">
        <f t="shared" ca="1" si="0"/>
        <v>1</v>
      </c>
      <c r="AA2">
        <f t="shared" ca="1" si="0"/>
        <v>1</v>
      </c>
      <c r="AB2">
        <f t="shared" ca="1" si="0"/>
        <v>1</v>
      </c>
      <c r="AC2">
        <f t="shared" ca="1" si="0"/>
        <v>31</v>
      </c>
      <c r="AD2">
        <f t="shared" ca="1" si="0"/>
        <v>50</v>
      </c>
      <c r="AE2">
        <f t="shared" ca="1" si="0"/>
        <v>128</v>
      </c>
      <c r="AF2">
        <f t="shared" ca="1" si="0"/>
        <v>263</v>
      </c>
      <c r="AG2">
        <f t="shared" ca="1" si="0"/>
        <v>264</v>
      </c>
      <c r="AH2">
        <f t="shared" ca="1" si="0"/>
        <v>0</v>
      </c>
      <c r="AI2">
        <f t="shared" ca="1" si="0"/>
        <v>0</v>
      </c>
      <c r="AJ2">
        <f t="shared" ca="1" si="0"/>
        <v>0</v>
      </c>
      <c r="AK2">
        <f t="shared" ca="1" si="0"/>
        <v>0</v>
      </c>
      <c r="AL2">
        <f t="shared" ca="1" si="0"/>
        <v>1</v>
      </c>
      <c r="AM2">
        <f t="shared" ca="1" si="0"/>
        <v>1</v>
      </c>
      <c r="AN2">
        <f t="shared" ca="1" si="0"/>
        <v>1</v>
      </c>
      <c r="AO2">
        <f t="shared" ref="AO2:BT2" ca="1" si="1">SUM(AO3:AO264)</f>
        <v>1</v>
      </c>
      <c r="AP2">
        <f t="shared" ca="1" si="1"/>
        <v>1</v>
      </c>
      <c r="AQ2">
        <f t="shared" ca="1" si="1"/>
        <v>1</v>
      </c>
      <c r="AR2">
        <f t="shared" ca="1" si="1"/>
        <v>1</v>
      </c>
      <c r="AS2">
        <f t="shared" ca="1" si="1"/>
        <v>1</v>
      </c>
      <c r="AT2">
        <f t="shared" ca="1" si="1"/>
        <v>1</v>
      </c>
      <c r="AU2">
        <f t="shared" ca="1" si="1"/>
        <v>1</v>
      </c>
      <c r="AV2">
        <f t="shared" ca="1" si="1"/>
        <v>1</v>
      </c>
      <c r="AW2">
        <f t="shared" ca="1" si="1"/>
        <v>1</v>
      </c>
      <c r="AX2">
        <f t="shared" ca="1" si="1"/>
        <v>1</v>
      </c>
      <c r="AY2">
        <f t="shared" ca="1" si="1"/>
        <v>1</v>
      </c>
      <c r="AZ2">
        <f t="shared" ca="1" si="1"/>
        <v>1</v>
      </c>
      <c r="BA2">
        <f t="shared" ca="1" si="1"/>
        <v>1</v>
      </c>
      <c r="BB2">
        <f t="shared" ca="1" si="1"/>
        <v>1</v>
      </c>
      <c r="BC2">
        <f t="shared" ca="1" si="1"/>
        <v>1</v>
      </c>
      <c r="BD2">
        <f t="shared" ca="1" si="1"/>
        <v>1</v>
      </c>
      <c r="BE2">
        <f t="shared" ca="1" si="1"/>
        <v>1</v>
      </c>
      <c r="BF2">
        <f t="shared" ca="1" si="1"/>
        <v>1</v>
      </c>
      <c r="BG2">
        <f t="shared" ca="1" si="1"/>
        <v>1</v>
      </c>
      <c r="BH2">
        <f t="shared" ca="1" si="1"/>
        <v>1</v>
      </c>
      <c r="BI2">
        <f t="shared" ca="1" si="1"/>
        <v>1</v>
      </c>
      <c r="BJ2">
        <f t="shared" ca="1" si="1"/>
        <v>1</v>
      </c>
      <c r="BK2">
        <f t="shared" ca="1" si="1"/>
        <v>1</v>
      </c>
      <c r="BL2">
        <f t="shared" ca="1" si="1"/>
        <v>1</v>
      </c>
      <c r="BM2">
        <f t="shared" ca="1" si="1"/>
        <v>1</v>
      </c>
      <c r="BN2">
        <f t="shared" ca="1" si="1"/>
        <v>1</v>
      </c>
      <c r="BO2">
        <f t="shared" ca="1" si="1"/>
        <v>1</v>
      </c>
      <c r="BP2">
        <f t="shared" ca="1" si="1"/>
        <v>1</v>
      </c>
      <c r="BQ2">
        <f t="shared" ca="1" si="1"/>
        <v>1</v>
      </c>
      <c r="BR2">
        <f t="shared" ca="1" si="1"/>
        <v>1</v>
      </c>
      <c r="BS2">
        <f t="shared" ca="1" si="1"/>
        <v>1</v>
      </c>
      <c r="BT2">
        <f t="shared" ca="1" si="1"/>
        <v>1</v>
      </c>
      <c r="BU2">
        <f t="shared" ref="BU2:CZ2" ca="1" si="2">SUM(BU3:BU264)</f>
        <v>1</v>
      </c>
      <c r="BV2">
        <f t="shared" ca="1" si="2"/>
        <v>1</v>
      </c>
      <c r="BW2">
        <f t="shared" ca="1" si="2"/>
        <v>1</v>
      </c>
      <c r="BX2">
        <f t="shared" ca="1" si="2"/>
        <v>1</v>
      </c>
      <c r="BY2">
        <f t="shared" ca="1" si="2"/>
        <v>1</v>
      </c>
      <c r="BZ2">
        <f t="shared" ca="1" si="2"/>
        <v>1</v>
      </c>
      <c r="CA2">
        <f t="shared" ca="1" si="2"/>
        <v>1</v>
      </c>
      <c r="CB2">
        <f t="shared" ca="1" si="2"/>
        <v>1</v>
      </c>
      <c r="CC2">
        <f t="shared" ca="1" si="2"/>
        <v>1</v>
      </c>
      <c r="CD2">
        <f t="shared" ca="1" si="2"/>
        <v>1</v>
      </c>
      <c r="CE2">
        <f t="shared" ca="1" si="2"/>
        <v>1</v>
      </c>
      <c r="CF2">
        <f t="shared" ca="1" si="2"/>
        <v>1</v>
      </c>
      <c r="CG2">
        <f t="shared" ca="1" si="2"/>
        <v>1</v>
      </c>
      <c r="CH2">
        <f t="shared" ca="1" si="2"/>
        <v>1</v>
      </c>
      <c r="CI2">
        <f t="shared" ca="1" si="2"/>
        <v>1</v>
      </c>
      <c r="CJ2">
        <f t="shared" ca="1" si="2"/>
        <v>1</v>
      </c>
      <c r="CK2">
        <f t="shared" ca="1" si="2"/>
        <v>1</v>
      </c>
      <c r="CL2">
        <f t="shared" ca="1" si="2"/>
        <v>1</v>
      </c>
      <c r="CM2">
        <f t="shared" ca="1" si="2"/>
        <v>1</v>
      </c>
      <c r="CN2">
        <f t="shared" ca="1" si="2"/>
        <v>1</v>
      </c>
      <c r="CO2">
        <f t="shared" ca="1" si="2"/>
        <v>1</v>
      </c>
      <c r="CP2">
        <f t="shared" ca="1" si="2"/>
        <v>1</v>
      </c>
      <c r="CQ2">
        <f t="shared" ca="1" si="2"/>
        <v>1</v>
      </c>
      <c r="CR2">
        <f t="shared" ca="1" si="2"/>
        <v>1</v>
      </c>
      <c r="CS2">
        <f t="shared" ca="1" si="2"/>
        <v>1</v>
      </c>
      <c r="CT2">
        <f t="shared" ca="1" si="2"/>
        <v>1</v>
      </c>
      <c r="CU2">
        <f t="shared" ca="1" si="2"/>
        <v>1</v>
      </c>
      <c r="CV2">
        <f t="shared" ca="1" si="2"/>
        <v>1</v>
      </c>
      <c r="CW2">
        <f t="shared" ca="1" si="2"/>
        <v>1</v>
      </c>
      <c r="CX2">
        <f t="shared" ca="1" si="2"/>
        <v>1</v>
      </c>
      <c r="CY2">
        <f t="shared" ca="1" si="2"/>
        <v>1</v>
      </c>
      <c r="CZ2">
        <f t="shared" ca="1" si="2"/>
        <v>1</v>
      </c>
      <c r="DA2">
        <f t="shared" ref="DA2:EF2" ca="1" si="3">SUM(DA3:DA264)</f>
        <v>1</v>
      </c>
      <c r="DB2">
        <f t="shared" ca="1" si="3"/>
        <v>0</v>
      </c>
      <c r="DC2">
        <f t="shared" ca="1" si="3"/>
        <v>0</v>
      </c>
      <c r="DD2">
        <f t="shared" ca="1" si="3"/>
        <v>0</v>
      </c>
      <c r="DE2">
        <f t="shared" ca="1" si="3"/>
        <v>0</v>
      </c>
      <c r="DF2">
        <f t="shared" ca="1" si="3"/>
        <v>0</v>
      </c>
      <c r="DG2">
        <f t="shared" ca="1" si="3"/>
        <v>0</v>
      </c>
      <c r="DH2">
        <f t="shared" ca="1" si="3"/>
        <v>0</v>
      </c>
      <c r="DI2">
        <f t="shared" ca="1" si="3"/>
        <v>0</v>
      </c>
      <c r="DJ2">
        <f t="shared" ca="1" si="3"/>
        <v>0</v>
      </c>
      <c r="DK2">
        <f t="shared" ca="1" si="3"/>
        <v>0</v>
      </c>
      <c r="DL2">
        <f t="shared" ca="1" si="3"/>
        <v>0</v>
      </c>
      <c r="DM2">
        <f t="shared" ca="1" si="3"/>
        <v>0</v>
      </c>
      <c r="DN2">
        <f t="shared" ca="1" si="3"/>
        <v>0</v>
      </c>
      <c r="DO2">
        <f t="shared" ca="1" si="3"/>
        <v>0</v>
      </c>
      <c r="DP2">
        <f t="shared" ca="1" si="3"/>
        <v>0</v>
      </c>
      <c r="DQ2">
        <f t="shared" ca="1" si="3"/>
        <v>0</v>
      </c>
      <c r="DR2">
        <f t="shared" ca="1" si="3"/>
        <v>0</v>
      </c>
      <c r="DS2">
        <f t="shared" ca="1" si="3"/>
        <v>0</v>
      </c>
      <c r="DT2">
        <f t="shared" ca="1" si="3"/>
        <v>0</v>
      </c>
      <c r="DU2">
        <f t="shared" ca="1" si="3"/>
        <v>0</v>
      </c>
      <c r="DV2">
        <f t="shared" ca="1" si="3"/>
        <v>0</v>
      </c>
      <c r="DW2">
        <f t="shared" ca="1" si="3"/>
        <v>0</v>
      </c>
      <c r="DX2">
        <f t="shared" ca="1" si="3"/>
        <v>0</v>
      </c>
      <c r="DY2">
        <f t="shared" ca="1" si="3"/>
        <v>0</v>
      </c>
      <c r="DZ2">
        <f t="shared" ca="1" si="3"/>
        <v>0</v>
      </c>
      <c r="EA2">
        <f t="shared" ca="1" si="3"/>
        <v>0</v>
      </c>
      <c r="EB2">
        <f t="shared" ca="1" si="3"/>
        <v>0</v>
      </c>
      <c r="EC2">
        <f t="shared" ca="1" si="3"/>
        <v>0</v>
      </c>
      <c r="ED2">
        <f t="shared" ca="1" si="3"/>
        <v>0</v>
      </c>
      <c r="EE2">
        <f t="shared" ca="1" si="3"/>
        <v>0</v>
      </c>
      <c r="EF2">
        <f t="shared" ca="1" si="3"/>
        <v>0</v>
      </c>
      <c r="EG2">
        <f t="shared" ref="EG2:FL2" ca="1" si="4">SUM(EG3:EG264)</f>
        <v>0</v>
      </c>
      <c r="EH2">
        <f t="shared" ca="1" si="4"/>
        <v>0</v>
      </c>
      <c r="EI2">
        <f t="shared" ca="1" si="4"/>
        <v>0</v>
      </c>
      <c r="EJ2">
        <f t="shared" ca="1" si="4"/>
        <v>0</v>
      </c>
      <c r="EK2">
        <f t="shared" ca="1" si="4"/>
        <v>1</v>
      </c>
      <c r="EL2">
        <f t="shared" ca="1" si="4"/>
        <v>1</v>
      </c>
      <c r="EM2">
        <f t="shared" ca="1" si="4"/>
        <v>1</v>
      </c>
      <c r="EN2">
        <f t="shared" ca="1" si="4"/>
        <v>1</v>
      </c>
      <c r="EO2">
        <f t="shared" ca="1" si="4"/>
        <v>1</v>
      </c>
      <c r="EP2">
        <f t="shared" ca="1" si="4"/>
        <v>1</v>
      </c>
      <c r="EQ2">
        <f t="shared" ca="1" si="4"/>
        <v>1</v>
      </c>
      <c r="ER2">
        <f t="shared" ca="1" si="4"/>
        <v>1</v>
      </c>
      <c r="ES2">
        <f t="shared" ca="1" si="4"/>
        <v>1</v>
      </c>
      <c r="ET2">
        <f t="shared" ca="1" si="4"/>
        <v>1</v>
      </c>
      <c r="EU2">
        <f t="shared" ca="1" si="4"/>
        <v>1</v>
      </c>
      <c r="EV2">
        <f t="shared" ca="1" si="4"/>
        <v>1</v>
      </c>
      <c r="EW2">
        <f t="shared" ca="1" si="4"/>
        <v>1</v>
      </c>
      <c r="EX2">
        <f t="shared" ca="1" si="4"/>
        <v>1</v>
      </c>
      <c r="EY2">
        <f t="shared" ca="1" si="4"/>
        <v>1</v>
      </c>
      <c r="EZ2">
        <f t="shared" ca="1" si="4"/>
        <v>1</v>
      </c>
      <c r="FA2">
        <f t="shared" ca="1" si="4"/>
        <v>1</v>
      </c>
      <c r="FB2">
        <f t="shared" ca="1" si="4"/>
        <v>1</v>
      </c>
      <c r="FC2">
        <f t="shared" ca="1" si="4"/>
        <v>1</v>
      </c>
      <c r="FD2">
        <f t="shared" ca="1" si="4"/>
        <v>1</v>
      </c>
      <c r="FE2">
        <f t="shared" ca="1" si="4"/>
        <v>1</v>
      </c>
      <c r="FF2">
        <f t="shared" ca="1" si="4"/>
        <v>1</v>
      </c>
      <c r="FG2">
        <f t="shared" ca="1" si="4"/>
        <v>1</v>
      </c>
      <c r="FH2">
        <f t="shared" ca="1" si="4"/>
        <v>1</v>
      </c>
      <c r="FI2">
        <f t="shared" ca="1" si="4"/>
        <v>1</v>
      </c>
      <c r="FJ2">
        <f t="shared" ca="1" si="4"/>
        <v>1</v>
      </c>
      <c r="FK2">
        <f t="shared" ca="1" si="4"/>
        <v>1</v>
      </c>
      <c r="FL2">
        <f t="shared" ca="1" si="4"/>
        <v>1</v>
      </c>
      <c r="FM2">
        <f t="shared" ref="FM2:FN2" ca="1" si="5">SUM(FM3:FM264)</f>
        <v>1</v>
      </c>
      <c r="FN2">
        <f t="shared" ca="1" si="5"/>
        <v>1</v>
      </c>
      <c r="FS2" s="775" t="s">
        <v>47</v>
      </c>
      <c r="FT2" s="775"/>
      <c r="FU2" s="775"/>
      <c r="FV2" s="775"/>
      <c r="FY2" s="779" t="s">
        <v>49</v>
      </c>
      <c r="FZ2" s="779"/>
      <c r="GA2" s="779"/>
      <c r="GB2" s="779"/>
      <c r="GE2" s="796" t="s">
        <v>48</v>
      </c>
      <c r="GF2" s="796"/>
      <c r="GG2" s="796"/>
      <c r="GH2" s="796"/>
    </row>
    <row r="3" spans="1:190" ht="15.75" thickBot="1" x14ac:dyDescent="0.3">
      <c r="A3" t="s">
        <v>84</v>
      </c>
      <c r="B3" s="367" t="s">
        <v>85</v>
      </c>
      <c r="C3" s="240" t="str">
        <f ca="1">OFFSET(FS3,0,$A$1,1,1)</f>
        <v>Osaluettelo</v>
      </c>
      <c r="D3" s="240" t="str">
        <f t="shared" ref="D3:F13" ca="1" si="6">OFFSET(FT3,0,$A$1,1,1)</f>
        <v>DWG Layer</v>
      </c>
      <c r="E3" s="240" t="str">
        <f t="shared" ca="1" si="6"/>
        <v>Muotoilu</v>
      </c>
      <c r="F3" s="240" t="str">
        <f t="shared" ca="1" si="6"/>
        <v xml:space="preserve">Tuotekoodi </v>
      </c>
      <c r="G3" s="47">
        <f ca="1">INDEX($I$2:$FN$2,ROWS(G$2:G3))</f>
        <v>14</v>
      </c>
      <c r="I3" s="3">
        <v>0</v>
      </c>
      <c r="J3" s="3">
        <v>0</v>
      </c>
      <c r="K3" s="3">
        <v>1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72">
        <v>1</v>
      </c>
      <c r="R3" s="72">
        <v>1</v>
      </c>
      <c r="S3" s="72">
        <v>1</v>
      </c>
      <c r="T3" s="72">
        <v>1</v>
      </c>
      <c r="U3" s="72">
        <v>1</v>
      </c>
      <c r="V3" s="72">
        <v>1</v>
      </c>
      <c r="W3" s="72">
        <v>1</v>
      </c>
      <c r="X3" s="72">
        <v>1</v>
      </c>
      <c r="Y3" s="72">
        <v>1</v>
      </c>
      <c r="Z3" s="72">
        <v>1</v>
      </c>
      <c r="AA3" s="72">
        <v>1</v>
      </c>
      <c r="AB3" s="72">
        <v>1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51">
        <v>0</v>
      </c>
      <c r="AL3" s="72">
        <v>1</v>
      </c>
      <c r="AM3" s="72">
        <v>1</v>
      </c>
      <c r="AN3" s="72">
        <v>1</v>
      </c>
      <c r="AO3" s="72">
        <v>1</v>
      </c>
      <c r="AP3" s="3">
        <v>1</v>
      </c>
      <c r="AQ3" s="3">
        <v>1</v>
      </c>
      <c r="AR3" s="3">
        <v>1</v>
      </c>
      <c r="AS3" s="3">
        <v>1</v>
      </c>
      <c r="AT3" s="3">
        <v>1</v>
      </c>
      <c r="AU3" s="3">
        <v>1</v>
      </c>
      <c r="AV3" s="72">
        <v>1</v>
      </c>
      <c r="AW3" s="72">
        <v>1</v>
      </c>
      <c r="AX3" s="72">
        <v>1</v>
      </c>
      <c r="AY3" s="72">
        <v>1</v>
      </c>
      <c r="AZ3" s="72">
        <v>1</v>
      </c>
      <c r="BA3" s="72">
        <v>1</v>
      </c>
      <c r="BB3" s="72">
        <v>1</v>
      </c>
      <c r="BC3" s="72">
        <v>1</v>
      </c>
      <c r="BD3" s="72">
        <v>1</v>
      </c>
      <c r="BE3" s="72">
        <v>1</v>
      </c>
      <c r="BF3" s="72">
        <v>1</v>
      </c>
      <c r="BG3" s="72">
        <v>1</v>
      </c>
      <c r="BH3" s="72">
        <v>1</v>
      </c>
      <c r="BI3" s="72">
        <v>1</v>
      </c>
      <c r="BJ3" s="72">
        <v>1</v>
      </c>
      <c r="BK3" s="72">
        <v>1</v>
      </c>
      <c r="BL3" s="72">
        <v>1</v>
      </c>
      <c r="BM3" s="72">
        <v>1</v>
      </c>
      <c r="BN3" s="72">
        <v>1</v>
      </c>
      <c r="BO3" s="72">
        <v>1</v>
      </c>
      <c r="BP3" s="72">
        <v>1</v>
      </c>
      <c r="BQ3" s="72">
        <v>1</v>
      </c>
      <c r="BR3" s="72">
        <v>1</v>
      </c>
      <c r="BS3" s="72">
        <v>1</v>
      </c>
      <c r="BT3" s="72">
        <v>1</v>
      </c>
      <c r="BU3" s="72">
        <v>1</v>
      </c>
      <c r="BV3" s="72">
        <v>1</v>
      </c>
      <c r="BW3" s="72">
        <v>1</v>
      </c>
      <c r="BX3" s="72">
        <v>1</v>
      </c>
      <c r="BY3" s="72">
        <v>1</v>
      </c>
      <c r="BZ3" s="72">
        <v>1</v>
      </c>
      <c r="CA3" s="72">
        <v>1</v>
      </c>
      <c r="CB3" s="72">
        <v>1</v>
      </c>
      <c r="CC3" s="72">
        <v>1</v>
      </c>
      <c r="CD3" s="72">
        <v>1</v>
      </c>
      <c r="CE3" s="72">
        <v>1</v>
      </c>
      <c r="CF3" s="72">
        <v>1</v>
      </c>
      <c r="CG3" s="72">
        <v>1</v>
      </c>
      <c r="CH3" s="72">
        <v>1</v>
      </c>
      <c r="CI3" s="72">
        <v>1</v>
      </c>
      <c r="CJ3" s="72">
        <v>1</v>
      </c>
      <c r="CK3" s="72">
        <v>1</v>
      </c>
      <c r="CL3" s="72">
        <v>1</v>
      </c>
      <c r="CM3" s="72">
        <v>1</v>
      </c>
      <c r="CN3" s="72">
        <v>1</v>
      </c>
      <c r="CO3" s="72">
        <v>1</v>
      </c>
      <c r="CP3" s="72">
        <v>1</v>
      </c>
      <c r="CQ3" s="72">
        <v>1</v>
      </c>
      <c r="CR3" s="72">
        <v>1</v>
      </c>
      <c r="CS3" s="72">
        <v>1</v>
      </c>
      <c r="CT3" s="72">
        <v>1</v>
      </c>
      <c r="CU3" s="72">
        <v>1</v>
      </c>
      <c r="CV3" s="72">
        <v>1</v>
      </c>
      <c r="CW3" s="72">
        <v>1</v>
      </c>
      <c r="CX3" s="72">
        <v>1</v>
      </c>
      <c r="CY3" s="72">
        <v>1</v>
      </c>
      <c r="CZ3" s="72">
        <v>1</v>
      </c>
      <c r="DA3" s="72">
        <v>1</v>
      </c>
      <c r="DB3" s="3">
        <v>0</v>
      </c>
      <c r="DC3" s="3">
        <v>0</v>
      </c>
      <c r="DD3" s="3">
        <v>0</v>
      </c>
      <c r="DE3" s="3">
        <v>0</v>
      </c>
      <c r="DF3" s="3">
        <v>0</v>
      </c>
      <c r="DG3" s="3">
        <v>0</v>
      </c>
      <c r="DH3" s="72">
        <v>0</v>
      </c>
      <c r="DI3" s="72">
        <v>0</v>
      </c>
      <c r="DJ3" s="72">
        <v>0</v>
      </c>
      <c r="DK3" s="72">
        <v>0</v>
      </c>
      <c r="DL3" s="72">
        <v>0</v>
      </c>
      <c r="DM3" s="72">
        <v>0</v>
      </c>
      <c r="DN3" s="72">
        <v>0</v>
      </c>
      <c r="DO3" s="72">
        <v>0</v>
      </c>
      <c r="DP3" s="72">
        <v>0</v>
      </c>
      <c r="DQ3" s="72">
        <v>0</v>
      </c>
      <c r="DR3" s="72">
        <v>0</v>
      </c>
      <c r="DS3" s="72">
        <v>0</v>
      </c>
      <c r="DT3" s="72">
        <v>0</v>
      </c>
      <c r="DU3" s="72">
        <v>0</v>
      </c>
      <c r="DV3" s="72">
        <v>0</v>
      </c>
      <c r="DW3" s="72">
        <v>0</v>
      </c>
      <c r="DX3" s="72">
        <v>0</v>
      </c>
      <c r="DY3" s="72">
        <v>0</v>
      </c>
      <c r="DZ3" s="72">
        <v>0</v>
      </c>
      <c r="EA3" s="72">
        <v>0</v>
      </c>
      <c r="EB3" s="72">
        <v>0</v>
      </c>
      <c r="EC3" s="72">
        <v>0</v>
      </c>
      <c r="ED3" s="72">
        <v>0</v>
      </c>
      <c r="EE3" s="72">
        <v>0</v>
      </c>
      <c r="EF3" s="72">
        <v>0</v>
      </c>
      <c r="EG3" s="72">
        <v>0</v>
      </c>
      <c r="EH3" s="72">
        <v>0</v>
      </c>
      <c r="EI3" s="72">
        <v>0</v>
      </c>
      <c r="EJ3" s="72">
        <v>0</v>
      </c>
      <c r="EK3" s="72">
        <v>1</v>
      </c>
      <c r="EL3" s="72">
        <v>1</v>
      </c>
      <c r="EM3" s="72">
        <v>1</v>
      </c>
      <c r="EN3" s="72">
        <v>1</v>
      </c>
      <c r="EO3" s="72">
        <v>1</v>
      </c>
      <c r="EP3" s="72">
        <v>1</v>
      </c>
      <c r="EQ3" s="72">
        <v>1</v>
      </c>
      <c r="ER3" s="72">
        <v>1</v>
      </c>
      <c r="ES3" s="72">
        <v>1</v>
      </c>
      <c r="ET3" s="72">
        <v>1</v>
      </c>
      <c r="EU3" s="72">
        <v>1</v>
      </c>
      <c r="EV3" s="72">
        <v>1</v>
      </c>
      <c r="EW3" s="72">
        <v>1</v>
      </c>
      <c r="EX3" s="72">
        <v>1</v>
      </c>
      <c r="EY3" s="72">
        <v>1</v>
      </c>
      <c r="EZ3" s="72">
        <v>1</v>
      </c>
      <c r="FA3" s="72">
        <v>1</v>
      </c>
      <c r="FB3" s="72">
        <v>1</v>
      </c>
      <c r="FC3" s="72">
        <v>1</v>
      </c>
      <c r="FD3" s="72">
        <v>1</v>
      </c>
      <c r="FE3" s="72">
        <v>1</v>
      </c>
      <c r="FF3" s="72">
        <v>1</v>
      </c>
      <c r="FG3" s="72">
        <v>1</v>
      </c>
      <c r="FH3" s="72">
        <v>1</v>
      </c>
      <c r="FI3" s="72">
        <v>1</v>
      </c>
      <c r="FJ3" s="72">
        <v>1</v>
      </c>
      <c r="FK3" s="72">
        <v>1</v>
      </c>
      <c r="FL3" s="72">
        <v>1</v>
      </c>
      <c r="FM3" s="72">
        <v>1</v>
      </c>
      <c r="FN3" s="72">
        <v>1</v>
      </c>
      <c r="FS3" s="67" t="s">
        <v>299</v>
      </c>
      <c r="FT3" s="67" t="s">
        <v>1022</v>
      </c>
      <c r="FU3" s="342" t="s">
        <v>1061</v>
      </c>
      <c r="FV3" s="374" t="s">
        <v>1058</v>
      </c>
      <c r="FY3" s="67" t="s">
        <v>1137</v>
      </c>
      <c r="FZ3" s="67" t="s">
        <v>1022</v>
      </c>
      <c r="GA3" s="342" t="s">
        <v>1061</v>
      </c>
      <c r="GB3" s="374" t="s">
        <v>764</v>
      </c>
      <c r="GE3" s="67" t="s">
        <v>1114</v>
      </c>
      <c r="GF3" s="67" t="s">
        <v>1022</v>
      </c>
      <c r="GG3" s="342" t="s">
        <v>1061</v>
      </c>
      <c r="GH3" s="374" t="s">
        <v>1058</v>
      </c>
    </row>
    <row r="4" spans="1:190" ht="15.75" thickBot="1" x14ac:dyDescent="0.3">
      <c r="A4">
        <v>4</v>
      </c>
      <c r="B4" s="367">
        <v>0</v>
      </c>
      <c r="C4" s="240" t="str">
        <f t="shared" ref="C4:C13" ca="1" si="7">OFFSET(FS4,0,$A$1,1,1)</f>
        <v>Konetta ei valittu</v>
      </c>
      <c r="D4" s="240" t="str">
        <f t="shared" ca="1" si="6"/>
        <v/>
      </c>
      <c r="E4" s="240">
        <f t="shared" ca="1" si="6"/>
        <v>0</v>
      </c>
      <c r="F4" s="240" t="str">
        <f t="shared" ca="1" si="6"/>
        <v/>
      </c>
      <c r="G4" s="47">
        <f ca="1">INDEX($I$2:$FN$2,ROWS(G$2:G4))</f>
        <v>1</v>
      </c>
      <c r="H4">
        <v>0</v>
      </c>
      <c r="I4">
        <f>IF(AND($B4&gt;0,SUM(I$3:I3)=0,SUM($H4:H4)=0),$B4,0)</f>
        <v>0</v>
      </c>
      <c r="J4">
        <f>IF(AND($B4&gt;0,SUM(J$3:J3)=0,SUM($H4:I4)=0),$B4,0)</f>
        <v>0</v>
      </c>
      <c r="K4">
        <f>IF(AND($B4&gt;0,SUM(K$3:K3)=0,SUM($H4:J4)=0),$B4,0)</f>
        <v>0</v>
      </c>
      <c r="L4">
        <f>IF(AND($B4&gt;0,SUM(L$3:L3)=0,SUM($H4:K4)=0),$B4,0)</f>
        <v>0</v>
      </c>
      <c r="M4">
        <f>IF(AND($B4&gt;0,SUM(M$3:M3)=0,SUM($H4:L4)=0),$B4,0)</f>
        <v>0</v>
      </c>
      <c r="N4">
        <f>IF(AND($B4&gt;0,SUM(N$3:N3)=0,SUM($H4:M4)=0),$B4,0)</f>
        <v>0</v>
      </c>
      <c r="O4">
        <f>IF(AND($B4&gt;0,SUM(O$3:O3)=0,SUM($H4:N4)=0),$B4,0)</f>
        <v>0</v>
      </c>
      <c r="P4">
        <f>IF(AND($B4&gt;0,SUM(P$3:P3)=0,SUM($H4:O4)=0),$B4,0)</f>
        <v>0</v>
      </c>
      <c r="Q4">
        <f>IF(AND($B4&gt;0,SUM(Q$3:Q3)=0,SUM($H4:P4)=0),$B4,0)</f>
        <v>0</v>
      </c>
      <c r="R4">
        <f>IF(AND($B4&gt;0,SUM(R$3:R3)=0,SUM($H4:Q4)=0),$B4,0)</f>
        <v>0</v>
      </c>
      <c r="S4">
        <f>IF(AND($B4&gt;0,SUM(S$3:S3)=0,SUM($H4:R4)=0),$B4,0)</f>
        <v>0</v>
      </c>
      <c r="T4">
        <f>IF(AND($B4&gt;0,SUM(T$3:T3)=0,SUM($H4:S4)=0),$B4,0)</f>
        <v>0</v>
      </c>
      <c r="U4">
        <f>IF(AND($B4&gt;0,SUM(U$3:U3)=0,SUM($H4:T4)=0),$B4,0)</f>
        <v>0</v>
      </c>
      <c r="V4">
        <f>IF(AND($B4&gt;0,SUM(V$3:V3)=0,SUM($H4:U4)=0),$B4,0)</f>
        <v>0</v>
      </c>
      <c r="W4">
        <f>IF(AND($B4&gt;0,SUM(W$3:W3)=0,SUM($H4:V4)=0),$B4,0)</f>
        <v>0</v>
      </c>
      <c r="X4">
        <f>IF(AND($B4&gt;0,SUM(X$3:X3)=0,SUM($H4:W4)=0),$B4,0)</f>
        <v>0</v>
      </c>
      <c r="Y4">
        <f>IF(AND($B4&gt;0,SUM(Y$3:Y3)=0,SUM($H4:X4)=0),$B4,0)</f>
        <v>0</v>
      </c>
      <c r="Z4">
        <f>IF(AND($B4&gt;0,SUM(Z$3:Z3)=0,SUM($H4:Y4)=0),$B4,0)</f>
        <v>0</v>
      </c>
      <c r="AA4">
        <f>IF(AND($B4&gt;0,SUM(AA$3:AA3)=0,SUM($H4:Z4)=0),$B4,0)</f>
        <v>0</v>
      </c>
      <c r="AB4">
        <f>IF(AND($B4&gt;0,SUM(AB$3:AB3)=0,SUM($H4:AA4)=0),$B4,0)</f>
        <v>0</v>
      </c>
      <c r="AC4">
        <f>IF(AND($B4&gt;0,SUM(AC$3:AC3)=0,SUM($H4:AB4)=0),$B4,0)</f>
        <v>0</v>
      </c>
      <c r="AD4">
        <f>IF(AND($B4&gt;0,SUM(AD$3:AD3)=0,SUM($H4:AC4)=0),$B4,0)</f>
        <v>0</v>
      </c>
      <c r="AE4">
        <f>IF(AND($B4&gt;0,SUM(AE$3:AE3)=0,SUM($H4:AD4)=0),$B4,0)</f>
        <v>0</v>
      </c>
      <c r="AF4">
        <f>IF(AND($B4&gt;0,SUM(AF$3:AF3)=0,SUM($H4:AE4)=0),$B4,0)</f>
        <v>0</v>
      </c>
      <c r="AG4">
        <f>IF(AND($B4&gt;0,SUM(AG$3:AG3)=0,SUM($H4:AF4)=0),$B4,0)</f>
        <v>0</v>
      </c>
      <c r="AH4">
        <f>IF(AND($B4&gt;0,SUM(AH$3:AH3)=0,SUM($H4:AG4)=0),$B4,0)</f>
        <v>0</v>
      </c>
      <c r="AI4">
        <f>IF(AND($B4&gt;0,SUM(AI$3:AI3)=0,SUM($H4:AH4)=0),$B4,0)</f>
        <v>0</v>
      </c>
      <c r="AJ4">
        <f>IF(AND($B4&gt;0,SUM(AJ$3:AJ3)=0,SUM($H4:AI4)=0),$B4,0)</f>
        <v>0</v>
      </c>
      <c r="AK4">
        <f>IF(AND($B4&gt;0,SUM(AK$3:AK3)=0,SUM($H4:AJ4)=0),$B4,0)</f>
        <v>0</v>
      </c>
      <c r="AL4">
        <f>IF(AND($B4&gt;0,SUM(AL$3:AL3)=0,SUM($H4:AK4)=0),$B4,0)</f>
        <v>0</v>
      </c>
      <c r="AM4">
        <f>IF(AND($B4&gt;0,SUM(AM$3:AM3)=0,SUM($H4:AL4)=0),$B4,0)</f>
        <v>0</v>
      </c>
      <c r="AN4">
        <f>IF(AND($B4&gt;0,SUM(AN$3:AN3)=0,SUM($H4:AM4)=0),$B4,0)</f>
        <v>0</v>
      </c>
      <c r="AO4">
        <f>IF(AND($B4&gt;0,SUM(AO$3:AO3)=0,SUM($H4:AN4)=0),$B4,0)</f>
        <v>0</v>
      </c>
      <c r="AP4">
        <f>IF(AND($B4&gt;0,SUM(AP$3:AP3)=0,SUM($H4:AO4)=0),$B4,0)</f>
        <v>0</v>
      </c>
      <c r="AQ4">
        <f>IF(AND($B4&gt;0,SUM(AQ$3:AQ3)=0,SUM($H4:AP4)=0),$B4,0)</f>
        <v>0</v>
      </c>
      <c r="AR4">
        <f>IF(AND($B4&gt;0,SUM(AR$3:AR3)=0,SUM($H4:AQ4)=0),$B4,0)</f>
        <v>0</v>
      </c>
      <c r="AS4">
        <f>IF(AND($B4&gt;0,SUM(AS$3:AS3)=0,SUM($H4:AR4)=0),$B4,0)</f>
        <v>0</v>
      </c>
      <c r="AT4">
        <f>IF(AND($B4&gt;0,SUM(AT$3:AT3)=0,SUM($H4:AS4)=0),$B4,0)</f>
        <v>0</v>
      </c>
      <c r="AU4">
        <f>IF(AND($B4&gt;0,SUM(AU$3:AU3)=0,SUM($H4:AT4)=0),$B4,0)</f>
        <v>0</v>
      </c>
      <c r="AV4">
        <f>IF(AND($B4&gt;0,SUM(AV$3:AV3)=0,SUM($H4:AU4)=0),$B4,0)</f>
        <v>0</v>
      </c>
      <c r="AW4">
        <f>IF(AND($B4&gt;0,SUM(AW$3:AW3)=0,SUM($H4:AV4)=0),$B4,0)</f>
        <v>0</v>
      </c>
      <c r="AX4">
        <f>IF(AND($B4&gt;0,SUM(AX$3:AX3)=0,SUM($H4:AW4)=0),$B4,0)</f>
        <v>0</v>
      </c>
      <c r="AY4">
        <f>IF(AND($B4&gt;0,SUM(AY$3:AY3)=0,SUM($H4:AX4)=0),$B4,0)</f>
        <v>0</v>
      </c>
      <c r="AZ4">
        <f>IF(AND($B4&gt;0,SUM(AZ$3:AZ3)=0,SUM($H4:AY4)=0),$B4,0)</f>
        <v>0</v>
      </c>
      <c r="BA4">
        <f>IF(AND($B4&gt;0,SUM(BA$3:BA3)=0,SUM($H4:AZ4)=0),$B4,0)</f>
        <v>0</v>
      </c>
      <c r="BB4">
        <f>IF(AND($B4&gt;0,SUM(BB$3:BB3)=0,SUM($H4:BA4)=0),$B4,0)</f>
        <v>0</v>
      </c>
      <c r="BC4">
        <f>IF(AND($B4&gt;0,SUM(BC$3:BC3)=0,SUM($H4:BB4)=0),$B4,0)</f>
        <v>0</v>
      </c>
      <c r="BD4">
        <f>IF(AND($B4&gt;0,SUM(BD$3:BD3)=0,SUM($H4:BC4)=0),$B4,0)</f>
        <v>0</v>
      </c>
      <c r="BE4">
        <f>IF(AND($B4&gt;0,SUM(BE$3:BE3)=0,SUM($H4:BD4)=0),$B4,0)</f>
        <v>0</v>
      </c>
      <c r="BF4">
        <f>IF(AND($B4&gt;0,SUM(BF$3:BF3)=0,SUM($H4:BE4)=0),$B4,0)</f>
        <v>0</v>
      </c>
      <c r="BG4">
        <f>IF(AND($B4&gt;0,SUM(BG$3:BG3)=0,SUM($H4:BF4)=0),$B4,0)</f>
        <v>0</v>
      </c>
      <c r="BH4">
        <f>IF(AND($B4&gt;0,SUM(BH$3:BH3)=0,SUM($H4:BG4)=0),$B4,0)</f>
        <v>0</v>
      </c>
      <c r="BI4">
        <f>IF(AND($B4&gt;0,SUM(BI$3:BI3)=0,SUM($H4:BH4)=0),$B4,0)</f>
        <v>0</v>
      </c>
      <c r="BJ4">
        <f>IF(AND($B4&gt;0,SUM(BJ$3:BJ3)=0,SUM($H4:BI4)=0),$B4,0)</f>
        <v>0</v>
      </c>
      <c r="BK4">
        <f>IF(AND($B4&gt;0,SUM(BK$3:BK3)=0,SUM($H4:BJ4)=0),$B4,0)</f>
        <v>0</v>
      </c>
      <c r="BL4">
        <f>IF(AND($B4&gt;0,SUM(BL$3:BL3)=0,SUM($H4:BK4)=0),$B4,0)</f>
        <v>0</v>
      </c>
      <c r="BM4">
        <f>IF(AND($B4&gt;0,SUM(BM$3:BM3)=0,SUM($H4:BL4)=0),$B4,0)</f>
        <v>0</v>
      </c>
      <c r="BN4">
        <f>IF(AND($B4&gt;0,SUM(BN$3:BN3)=0,SUM($H4:BM4)=0),$B4,0)</f>
        <v>0</v>
      </c>
      <c r="BO4">
        <f>IF(AND($B4&gt;0,SUM(BO$3:BO3)=0,SUM($H4:BN4)=0),$B4,0)</f>
        <v>0</v>
      </c>
      <c r="BP4">
        <f>IF(AND($B4&gt;0,SUM(BP$3:BP3)=0,SUM($H4:BO4)=0),$B4,0)</f>
        <v>0</v>
      </c>
      <c r="BQ4">
        <f>IF(AND($B4&gt;0,SUM(BQ$3:BQ3)=0,SUM($H4:BP4)=0),$B4,0)</f>
        <v>0</v>
      </c>
      <c r="BR4">
        <f>IF(AND($B4&gt;0,SUM(BR$3:BR3)=0,SUM($H4:BQ4)=0),$B4,0)</f>
        <v>0</v>
      </c>
      <c r="BS4">
        <f>IF(AND($B4&gt;0,SUM(BS$3:BS3)=0,SUM($H4:BR4)=0),$B4,0)</f>
        <v>0</v>
      </c>
      <c r="BT4">
        <f>IF(AND($B4&gt;0,SUM(BT$3:BT3)=0,SUM($H4:BS4)=0),$B4,0)</f>
        <v>0</v>
      </c>
      <c r="BU4">
        <f>IF(AND($B4&gt;0,SUM(BU$3:BU3)=0,SUM($H4:BT4)=0),$B4,0)</f>
        <v>0</v>
      </c>
      <c r="BV4">
        <f>IF(AND($B4&gt;0,SUM(BV$3:BV3)=0,SUM($H4:BU4)=0),$B4,0)</f>
        <v>0</v>
      </c>
      <c r="BW4">
        <f>IF(AND($B4&gt;0,SUM(BW$3:BW3)=0,SUM($H4:BV4)=0),$B4,0)</f>
        <v>0</v>
      </c>
      <c r="BX4">
        <f>IF(AND($B4&gt;0,SUM(BX$3:BX3)=0,SUM($H4:BW4)=0),$B4,0)</f>
        <v>0</v>
      </c>
      <c r="BY4">
        <f>IF(AND($B4&gt;0,SUM(BY$3:BY3)=0,SUM($H4:BX4)=0),$B4,0)</f>
        <v>0</v>
      </c>
      <c r="BZ4">
        <f>IF(AND($B4&gt;0,SUM(BZ$3:BZ3)=0,SUM($H4:BY4)=0),$B4,0)</f>
        <v>0</v>
      </c>
      <c r="CA4">
        <f>IF(AND($B4&gt;0,SUM(CA$3:CA3)=0,SUM($H4:BZ4)=0),$B4,0)</f>
        <v>0</v>
      </c>
      <c r="CB4">
        <f>IF(AND($B4&gt;0,SUM(CB$3:CB3)=0,SUM($H4:CA4)=0),$B4,0)</f>
        <v>0</v>
      </c>
      <c r="CC4">
        <f>IF(AND($B4&gt;0,SUM(CC$3:CC3)=0,SUM($H4:CB4)=0),$B4,0)</f>
        <v>0</v>
      </c>
      <c r="CD4">
        <f>IF(AND($B4&gt;0,SUM(CD$3:CD3)=0,SUM($H4:CC4)=0),$B4,0)</f>
        <v>0</v>
      </c>
      <c r="CE4">
        <f>IF(AND($B4&gt;0,SUM(CE$3:CE3)=0,SUM($H4:CD4)=0),$B4,0)</f>
        <v>0</v>
      </c>
      <c r="CF4">
        <f>IF(AND($B4&gt;0,SUM(CF$3:CF3)=0,SUM($H4:CE4)=0),$B4,0)</f>
        <v>0</v>
      </c>
      <c r="CG4">
        <f>IF(AND($B4&gt;0,SUM(CG$3:CG3)=0,SUM($H4:CF4)=0),$B4,0)</f>
        <v>0</v>
      </c>
      <c r="CH4">
        <f>IF(AND($B4&gt;0,SUM(CH$3:CH3)=0,SUM($H4:CG4)=0),$B4,0)</f>
        <v>0</v>
      </c>
      <c r="CI4">
        <f>IF(AND($B4&gt;0,SUM(CI$3:CI3)=0,SUM($H4:CH4)=0),$B4,0)</f>
        <v>0</v>
      </c>
      <c r="CJ4">
        <f>IF(AND($B4&gt;0,SUM(CJ$3:CJ3)=0,SUM($H4:CI4)=0),$B4,0)</f>
        <v>0</v>
      </c>
      <c r="CK4">
        <f>IF(AND($B4&gt;0,SUM(CK$3:CK3)=0,SUM($H4:CJ4)=0),$B4,0)</f>
        <v>0</v>
      </c>
      <c r="CL4">
        <f>IF(AND($B4&gt;0,SUM(CL$3:CL3)=0,SUM($H4:CK4)=0),$B4,0)</f>
        <v>0</v>
      </c>
      <c r="CM4">
        <f>IF(AND($B4&gt;0,SUM(CM$3:CM3)=0,SUM($H4:CL4)=0),$B4,0)</f>
        <v>0</v>
      </c>
      <c r="CN4">
        <f>IF(AND($B4&gt;0,SUM(CN$3:CN3)=0,SUM($H4:CM4)=0),$B4,0)</f>
        <v>0</v>
      </c>
      <c r="CO4">
        <f>IF(AND($B4&gt;0,SUM(CO$3:CO3)=0,SUM($H4:CN4)=0),$B4,0)</f>
        <v>0</v>
      </c>
      <c r="CP4">
        <f>IF(AND($B4&gt;0,SUM(CP$3:CP3)=0,SUM($H4:CO4)=0),$B4,0)</f>
        <v>0</v>
      </c>
      <c r="CQ4">
        <f>IF(AND($B4&gt;0,SUM(CQ$3:CQ3)=0,SUM($H4:CP4)=0),$B4,0)</f>
        <v>0</v>
      </c>
      <c r="CR4">
        <f>IF(AND($B4&gt;0,SUM(CR$3:CR3)=0,SUM($H4:CQ4)=0),$B4,0)</f>
        <v>0</v>
      </c>
      <c r="CS4">
        <f>IF(AND($B4&gt;0,SUM(CS$3:CS3)=0,SUM($H4:CR4)=0),$B4,0)</f>
        <v>0</v>
      </c>
      <c r="CT4">
        <f>IF(AND($B4&gt;0,SUM(CT$3:CT3)=0,SUM($H4:CS4)=0),$B4,0)</f>
        <v>0</v>
      </c>
      <c r="CU4">
        <f>IF(AND($B4&gt;0,SUM(CU$3:CU3)=0,SUM($H4:CT4)=0),$B4,0)</f>
        <v>0</v>
      </c>
      <c r="CV4">
        <f>IF(AND($B4&gt;0,SUM(CV$3:CV3)=0,SUM($H4:CU4)=0),$B4,0)</f>
        <v>0</v>
      </c>
      <c r="CW4">
        <f>IF(AND($B4&gt;0,SUM(CW$3:CW3)=0,SUM($H4:CV4)=0),$B4,0)</f>
        <v>0</v>
      </c>
      <c r="CX4">
        <f>IF(AND($B4&gt;0,SUM(CX$3:CX3)=0,SUM($H4:CW4)=0),$B4,0)</f>
        <v>0</v>
      </c>
      <c r="CY4">
        <f>IF(AND($B4&gt;0,SUM(CY$3:CY3)=0,SUM($H4:CX4)=0),$B4,0)</f>
        <v>0</v>
      </c>
      <c r="CZ4">
        <f>IF(AND($B4&gt;0,SUM(CZ$3:CZ3)=0,SUM($H4:CY4)=0),$B4,0)</f>
        <v>0</v>
      </c>
      <c r="DA4">
        <f>IF(AND($B4&gt;0,SUM(DA$3:DA3)=0,SUM($H4:CZ4)=0),$B4,0)</f>
        <v>0</v>
      </c>
      <c r="DB4">
        <f>IF(AND($B4&gt;0,SUM(DB$3:DB3)=0,SUM($H4:DA4)=0),$B4,0)</f>
        <v>0</v>
      </c>
      <c r="DC4">
        <f>IF(AND($B4&gt;0,SUM(DC$3:DC3)=0,SUM($H4:DB4)=0),$B4,0)</f>
        <v>0</v>
      </c>
      <c r="DD4">
        <f>IF(AND($B4&gt;0,SUM(DD$3:DD3)=0,SUM($H4:DC4)=0),$B4,0)</f>
        <v>0</v>
      </c>
      <c r="DE4">
        <f>IF(AND($B4&gt;0,SUM(DE$3:DE3)=0,SUM($H4:DD4)=0),$B4,0)</f>
        <v>0</v>
      </c>
      <c r="DF4">
        <f>IF(AND($B4&gt;0,SUM(DF$3:DF3)=0,SUM($H4:DE4)=0),$B4,0)</f>
        <v>0</v>
      </c>
      <c r="DG4">
        <f>IF(AND($B4&gt;0,SUM(DG$3:DG3)=0,SUM($H4:DF4)=0),$B4,0)</f>
        <v>0</v>
      </c>
      <c r="DH4">
        <f>IF(AND($B4&gt;0,SUM(DH$3:DH3)=0,SUM($H4:DG4)=0),$B4,0)</f>
        <v>0</v>
      </c>
      <c r="DI4">
        <f>IF(AND($B4&gt;0,SUM(DI$3:DI3)=0,SUM($H4:DH4)=0),$B4,0)</f>
        <v>0</v>
      </c>
      <c r="DJ4">
        <f>IF(AND($B4&gt;0,SUM(DJ$3:DJ3)=0,SUM($H4:DI4)=0),$B4,0)</f>
        <v>0</v>
      </c>
      <c r="DK4">
        <f>IF(AND($B4&gt;0,SUM(DK$3:DK3)=0,SUM($H4:DJ4)=0),$B4,0)</f>
        <v>0</v>
      </c>
      <c r="DL4">
        <f>IF(AND($B4&gt;0,SUM(DL$3:DL3)=0,SUM($H4:DK4)=0),$B4,0)</f>
        <v>0</v>
      </c>
      <c r="DM4">
        <f>IF(AND($B4&gt;0,SUM(DM$3:DM3)=0,SUM($H4:DL4)=0),$B4,0)</f>
        <v>0</v>
      </c>
      <c r="DN4">
        <f>IF(AND($B4&gt;0,SUM(DN$3:DN3)=0,SUM($H4:DM4)=0),$B4,0)</f>
        <v>0</v>
      </c>
      <c r="DO4">
        <f>IF(AND($B4&gt;0,SUM(DO$3:DO3)=0,SUM($H4:DN4)=0),$B4,0)</f>
        <v>0</v>
      </c>
      <c r="DP4">
        <f>IF(AND($B4&gt;0,SUM(DP$3:DP3)=0,SUM($H4:DO4)=0),$B4,0)</f>
        <v>0</v>
      </c>
      <c r="DQ4">
        <f>IF(AND($B4&gt;0,SUM(DQ$3:DQ3)=0,SUM($H4:DP4)=0),$B4,0)</f>
        <v>0</v>
      </c>
      <c r="DR4">
        <f>IF(AND($B4&gt;0,SUM(DR$3:DR3)=0,SUM($H4:DQ4)=0),$B4,0)</f>
        <v>0</v>
      </c>
      <c r="DS4">
        <f>IF(AND($B4&gt;0,SUM(DS$3:DS3)=0,SUM($H4:DR4)=0),$B4,0)</f>
        <v>0</v>
      </c>
      <c r="DT4">
        <f>IF(AND($B4&gt;0,SUM(DT$3:DT3)=0,SUM($H4:DS4)=0),$B4,0)</f>
        <v>0</v>
      </c>
      <c r="DU4">
        <f>IF(AND($B4&gt;0,SUM(DU$3:DU3)=0,SUM($H4:DT4)=0),$B4,0)</f>
        <v>0</v>
      </c>
      <c r="DV4">
        <f>IF(AND($B4&gt;0,SUM(DV$3:DV3)=0,SUM($H4:DU4)=0),$B4,0)</f>
        <v>0</v>
      </c>
      <c r="DW4">
        <f>IF(AND($B4&gt;0,SUM(DW$3:DW3)=0,SUM($H4:DV4)=0),$B4,0)</f>
        <v>0</v>
      </c>
      <c r="DX4">
        <f>IF(AND($B4&gt;0,SUM(DX$3:DX3)=0,SUM($H4:DW4)=0),$B4,0)</f>
        <v>0</v>
      </c>
      <c r="DY4">
        <f>IF(AND($B4&gt;0,SUM(DY$3:DY3)=0,SUM($H4:DX4)=0),$B4,0)</f>
        <v>0</v>
      </c>
      <c r="DZ4">
        <f>IF(AND($B4&gt;0,SUM(DZ$3:DZ3)=0,SUM($H4:DY4)=0),$B4,0)</f>
        <v>0</v>
      </c>
      <c r="EA4">
        <f>IF(AND($B4&gt;0,SUM(EA$3:EA3)=0,SUM($H4:DZ4)=0),$B4,0)</f>
        <v>0</v>
      </c>
      <c r="EB4">
        <f>IF(AND($B4&gt;0,SUM(EB$3:EB3)=0,SUM($H4:EA4)=0),$B4,0)</f>
        <v>0</v>
      </c>
      <c r="EC4">
        <f>IF(AND($B4&gt;0,SUM(EC$3:EC3)=0,SUM($H4:EB4)=0),$B4,0)</f>
        <v>0</v>
      </c>
      <c r="ED4">
        <f>IF(AND($B4&gt;0,SUM(ED$3:ED3)=0,SUM($H4:EC4)=0),$B4,0)</f>
        <v>0</v>
      </c>
      <c r="EE4">
        <f>IF(AND($B4&gt;0,SUM(EE$3:EE3)=0,SUM($H4:ED4)=0),$B4,0)</f>
        <v>0</v>
      </c>
      <c r="EF4">
        <f>IF(AND($B4&gt;0,SUM(EF$3:EF3)=0,SUM($H4:EE4)=0),$B4,0)</f>
        <v>0</v>
      </c>
      <c r="EG4">
        <f>IF(AND($B4&gt;0,SUM(EG$3:EG3)=0,SUM($H4:EF4)=0),$B4,0)</f>
        <v>0</v>
      </c>
      <c r="EH4">
        <f>IF(AND($B4&gt;0,SUM(EH$3:EH3)=0,SUM($H4:EG4)=0),$B4,0)</f>
        <v>0</v>
      </c>
      <c r="EI4">
        <f>IF(AND($B4&gt;0,SUM(EI$3:EI3)=0,SUM($H4:EH4)=0),$B4,0)</f>
        <v>0</v>
      </c>
      <c r="EJ4">
        <f>IF(AND($B4&gt;0,SUM(EJ$3:EJ3)=0,SUM($H4:EI4)=0),$B4,0)</f>
        <v>0</v>
      </c>
      <c r="EK4">
        <f>IF(AND($B4&gt;0,SUM(EK$3:EK3)=0,SUM($H4:EJ4)=0),$B4,0)</f>
        <v>0</v>
      </c>
      <c r="EL4">
        <f>IF(AND($B4&gt;0,SUM(EL$3:EL3)=0,SUM($H4:EK4)=0),$B4,0)</f>
        <v>0</v>
      </c>
      <c r="EM4">
        <f>IF(AND($B4&gt;0,SUM(EM$3:EM3)=0,SUM($H4:EL4)=0),$B4,0)</f>
        <v>0</v>
      </c>
      <c r="EN4">
        <f>IF(AND($B4&gt;0,SUM(EN$3:EN3)=0,SUM($H4:EM4)=0),$B4,0)</f>
        <v>0</v>
      </c>
      <c r="EO4">
        <f>IF(AND($B4&gt;0,SUM(EO$3:EO3)=0,SUM($H4:EN4)=0),$B4,0)</f>
        <v>0</v>
      </c>
      <c r="EP4">
        <f>IF(AND($B4&gt;0,SUM(EP$3:EP3)=0,SUM($H4:EO4)=0),$B4,0)</f>
        <v>0</v>
      </c>
      <c r="EQ4">
        <f>IF(AND($B4&gt;0,SUM(EQ$3:EQ3)=0,SUM($H4:EP4)=0),$B4,0)</f>
        <v>0</v>
      </c>
      <c r="ER4">
        <f>IF(AND($B4&gt;0,SUM(ER$3:ER3)=0,SUM($H4:EQ4)=0),$B4,0)</f>
        <v>0</v>
      </c>
      <c r="ES4">
        <f>IF(AND($B4&gt;0,SUM(ES$3:ES3)=0,SUM($H4:ER4)=0),$B4,0)</f>
        <v>0</v>
      </c>
      <c r="ET4">
        <f>IF(AND($B4&gt;0,SUM(ET$3:ET3)=0,SUM($H4:ES4)=0),$B4,0)</f>
        <v>0</v>
      </c>
      <c r="EU4">
        <f>IF(AND($B4&gt;0,SUM(EU$3:EU3)=0,SUM($H4:ET4)=0),$B4,0)</f>
        <v>0</v>
      </c>
      <c r="EV4">
        <f>IF(AND($B4&gt;0,SUM(EV$3:EV3)=0,SUM($H4:EU4)=0),$B4,0)</f>
        <v>0</v>
      </c>
      <c r="EW4">
        <f>IF(AND($B4&gt;0,SUM(EW$3:EW3)=0,SUM($H4:EV4)=0),$B4,0)</f>
        <v>0</v>
      </c>
      <c r="EX4">
        <f>IF(AND($B4&gt;0,SUM(EX$3:EX3)=0,SUM($H4:EW4)=0),$B4,0)</f>
        <v>0</v>
      </c>
      <c r="EY4">
        <f>IF(AND($B4&gt;0,SUM(EY$3:EY3)=0,SUM($H4:EX4)=0),$B4,0)</f>
        <v>0</v>
      </c>
      <c r="EZ4">
        <f>IF(AND($B4&gt;0,SUM(EZ$3:EZ3)=0,SUM($H4:EY4)=0),$B4,0)</f>
        <v>0</v>
      </c>
      <c r="FA4">
        <f>IF(AND($B4&gt;0,SUM(FA$3:FA3)=0,SUM($H4:EZ4)=0),$B4,0)</f>
        <v>0</v>
      </c>
      <c r="FB4">
        <f>IF(AND($B4&gt;0,SUM(FB$3:FB3)=0,SUM($H4:FA4)=0),$B4,0)</f>
        <v>0</v>
      </c>
      <c r="FC4">
        <f>IF(AND($B4&gt;0,SUM(FC$3:FC3)=0,SUM($H4:FB4)=0),$B4,0)</f>
        <v>0</v>
      </c>
      <c r="FD4">
        <f>IF(AND($B4&gt;0,SUM(FD$3:FD3)=0,SUM($H4:FC4)=0),$B4,0)</f>
        <v>0</v>
      </c>
      <c r="FE4">
        <f>IF(AND($B4&gt;0,SUM(FE$3:FE3)=0,SUM($H4:FD4)=0),$B4,0)</f>
        <v>0</v>
      </c>
      <c r="FF4">
        <f>IF(AND($B4&gt;0,SUM(FF$3:FF3)=0,SUM($H4:FE4)=0),$B4,0)</f>
        <v>0</v>
      </c>
      <c r="FG4">
        <f>IF(AND($B4&gt;0,SUM(FG$3:FG3)=0,SUM($H4:FF4)=0),$B4,0)</f>
        <v>0</v>
      </c>
      <c r="FH4">
        <f>IF(AND($B4&gt;0,SUM(FH$3:FH3)=0,SUM($H4:FG4)=0),$B4,0)</f>
        <v>0</v>
      </c>
      <c r="FI4">
        <f>IF(AND($B4&gt;0,SUM(FI$3:FI3)=0,SUM($H4:FH4)=0),$B4,0)</f>
        <v>0</v>
      </c>
      <c r="FJ4">
        <f>IF(AND($B4&gt;0,SUM(FJ$3:FJ3)=0,SUM($H4:FI4)=0),$B4,0)</f>
        <v>0</v>
      </c>
      <c r="FK4">
        <f>IF(AND($B4&gt;0,SUM(FK$3:FK3)=0,SUM($H4:FJ4)=0),$B4,0)</f>
        <v>0</v>
      </c>
      <c r="FL4">
        <f>IF(AND($B4&gt;0,SUM(FL$3:FL3)=0,SUM($H4:FK4)=0),$B4,0)</f>
        <v>0</v>
      </c>
      <c r="FM4">
        <f>IF(AND($B4&gt;0,SUM(FM$3:FM3)=0,SUM($H4:FL4)=0),$B4,0)</f>
        <v>0</v>
      </c>
      <c r="FN4">
        <f>IF(AND($B4&gt;0,SUM(FN$3:FN3)=0,SUM($H4:FM4)=0),$B4,0)</f>
        <v>0</v>
      </c>
      <c r="FS4" s="67" t="s">
        <v>119</v>
      </c>
      <c r="FT4" s="67" t="str">
        <f>""</f>
        <v/>
      </c>
      <c r="FU4" s="342"/>
      <c r="FV4" s="374" t="str">
        <f>""</f>
        <v/>
      </c>
      <c r="FY4" s="67" t="s">
        <v>1138</v>
      </c>
      <c r="FZ4" s="67" t="str">
        <f>""</f>
        <v/>
      </c>
      <c r="GA4" s="342"/>
      <c r="GB4" s="374" t="str">
        <f>""</f>
        <v/>
      </c>
      <c r="GE4" s="67" t="s">
        <v>119</v>
      </c>
      <c r="GF4" s="67" t="str">
        <f>""</f>
        <v/>
      </c>
      <c r="GG4" s="342"/>
      <c r="GH4" s="374" t="str">
        <f>""</f>
        <v/>
      </c>
    </row>
    <row r="5" spans="1:190" ht="15.75" thickBot="1" x14ac:dyDescent="0.3">
      <c r="A5">
        <v>5</v>
      </c>
      <c r="B5" s="367">
        <f>A5</f>
        <v>5</v>
      </c>
      <c r="C5" s="240" t="str">
        <f t="shared" ca="1" si="7"/>
        <v>IV-Kone</v>
      </c>
      <c r="D5" s="240" t="str">
        <f t="shared" ca="1" si="6"/>
        <v/>
      </c>
      <c r="E5" s="240">
        <f t="shared" ca="1" si="6"/>
        <v>1</v>
      </c>
      <c r="F5" s="240" t="str">
        <f t="shared" ca="1" si="6"/>
        <v/>
      </c>
      <c r="G5" s="47">
        <f ca="1">INDEX($I$2:$FN$2,ROWS(G$2:G5))</f>
        <v>20</v>
      </c>
      <c r="H5">
        <v>0</v>
      </c>
      <c r="I5">
        <f>IF(AND($B5&gt;0,SUM(I$3:I4)=0,SUM($H5:H5)=0),$B5,0)</f>
        <v>5</v>
      </c>
      <c r="J5">
        <f>IF(AND($B5&gt;0,SUM(J$3:J4)=0,SUM($H5:I5)=0),$B5,0)</f>
        <v>0</v>
      </c>
      <c r="K5">
        <f>IF(AND($B5&gt;0,SUM(K$3:K4)=0,SUM($H5:J5)=0),$B5,0)</f>
        <v>0</v>
      </c>
      <c r="L5">
        <f>IF(AND($B5&gt;0,SUM(L$3:L4)=0,SUM($H5:K5)=0),$B5,0)</f>
        <v>0</v>
      </c>
      <c r="M5">
        <f>IF(AND($B5&gt;0,SUM(M$3:M4)=0,SUM($H5:L5)=0),$B5,0)</f>
        <v>0</v>
      </c>
      <c r="N5">
        <f>IF(AND($B5&gt;0,SUM(N$3:N4)=0,SUM($H5:M5)=0),$B5,0)</f>
        <v>0</v>
      </c>
      <c r="O5">
        <f>IF(AND($B5&gt;0,SUM(O$3:O4)=0,SUM($H5:N5)=0),$B5,0)</f>
        <v>0</v>
      </c>
      <c r="P5">
        <f>IF(AND($B5&gt;0,SUM(P$3:P4)=0,SUM($H5:O5)=0),$B5,0)</f>
        <v>0</v>
      </c>
      <c r="Q5">
        <f>IF(AND($B5&gt;0,SUM(Q$3:Q4)=0,SUM($H5:P5)=0),$B5,0)</f>
        <v>0</v>
      </c>
      <c r="R5">
        <f>IF(AND($B5&gt;0,SUM(R$3:R4)=0,SUM($H5:Q5)=0),$B5,0)</f>
        <v>0</v>
      </c>
      <c r="S5">
        <f>IF(AND($B5&gt;0,SUM(S$3:S4)=0,SUM($H5:R5)=0),$B5,0)</f>
        <v>0</v>
      </c>
      <c r="T5">
        <f>IF(AND($B5&gt;0,SUM(T$3:T4)=0,SUM($H5:S5)=0),$B5,0)</f>
        <v>0</v>
      </c>
      <c r="U5">
        <f>IF(AND($B5&gt;0,SUM(U$3:U4)=0,SUM($H5:T5)=0),$B5,0)</f>
        <v>0</v>
      </c>
      <c r="V5">
        <f>IF(AND($B5&gt;0,SUM(V$3:V4)=0,SUM($H5:U5)=0),$B5,0)</f>
        <v>0</v>
      </c>
      <c r="W5">
        <f>IF(AND($B5&gt;0,SUM(W$3:W4)=0,SUM($H5:V5)=0),$B5,0)</f>
        <v>0</v>
      </c>
      <c r="X5">
        <f>IF(AND($B5&gt;0,SUM(X$3:X4)=0,SUM($H5:W5)=0),$B5,0)</f>
        <v>0</v>
      </c>
      <c r="Y5">
        <f>IF(AND($B5&gt;0,SUM(Y$3:Y4)=0,SUM($H5:X5)=0),$B5,0)</f>
        <v>0</v>
      </c>
      <c r="Z5">
        <f>IF(AND($B5&gt;0,SUM(Z$3:Z4)=0,SUM($H5:Y5)=0),$B5,0)</f>
        <v>0</v>
      </c>
      <c r="AA5">
        <f>IF(AND($B5&gt;0,SUM(AA$3:AA4)=0,SUM($H5:Z5)=0),$B5,0)</f>
        <v>0</v>
      </c>
      <c r="AB5">
        <f>IF(AND($B5&gt;0,SUM(AB$3:AB4)=0,SUM($H5:AA5)=0),$B5,0)</f>
        <v>0</v>
      </c>
      <c r="AC5">
        <f>IF(AND($B5&gt;0,SUM(AC$3:AC4)=0,SUM($H5:AB5)=0),$B5,0)</f>
        <v>0</v>
      </c>
      <c r="AD5">
        <f>IF(AND($B5&gt;0,SUM(AD$3:AD4)=0,SUM($H5:AC5)=0),$B5,0)</f>
        <v>0</v>
      </c>
      <c r="AE5">
        <f>IF(AND($B5&gt;0,SUM(AE$3:AE4)=0,SUM($H5:AD5)=0),$B5,0)</f>
        <v>0</v>
      </c>
      <c r="AF5">
        <f>IF(AND($B5&gt;0,SUM(AF$3:AF4)=0,SUM($H5:AE5)=0),$B5,0)</f>
        <v>0</v>
      </c>
      <c r="AG5">
        <f>IF(AND($B5&gt;0,SUM(AG$3:AG4)=0,SUM($H5:AF5)=0),$B5,0)</f>
        <v>0</v>
      </c>
      <c r="AH5">
        <f>IF(AND($B5&gt;0,SUM(AH$3:AH4)=0,SUM($H5:AG5)=0),$B5,0)</f>
        <v>0</v>
      </c>
      <c r="AI5">
        <f>IF(AND($B5&gt;0,SUM(AI$3:AI4)=0,SUM($H5:AH5)=0),$B5,0)</f>
        <v>0</v>
      </c>
      <c r="AJ5">
        <f>IF(AND($B5&gt;0,SUM(AJ$3:AJ4)=0,SUM($H5:AI5)=0),$B5,0)</f>
        <v>0</v>
      </c>
      <c r="AK5">
        <f>IF(AND($B5&gt;0,SUM(AK$3:AK4)=0,SUM($H5:AJ5)=0),$B5,0)</f>
        <v>0</v>
      </c>
      <c r="AL5">
        <f>IF(AND($B5&gt;0,SUM(AL$3:AL4)=0,SUM($H5:AK5)=0),$B5,0)</f>
        <v>0</v>
      </c>
      <c r="AM5">
        <f>IF(AND($B5&gt;0,SUM(AM$3:AM4)=0,SUM($H5:AL5)=0),$B5,0)</f>
        <v>0</v>
      </c>
      <c r="AN5">
        <f>IF(AND($B5&gt;0,SUM(AN$3:AN4)=0,SUM($H5:AM5)=0),$B5,0)</f>
        <v>0</v>
      </c>
      <c r="AO5">
        <f>IF(AND($B5&gt;0,SUM(AO$3:AO4)=0,SUM($H5:AN5)=0),$B5,0)</f>
        <v>0</v>
      </c>
      <c r="AP5">
        <f>IF(AND($B5&gt;0,SUM(AP$3:AP4)=0,SUM($H5:AO5)=0),$B5,0)</f>
        <v>0</v>
      </c>
      <c r="AQ5">
        <f>IF(AND($B5&gt;0,SUM(AQ$3:AQ4)=0,SUM($H5:AP5)=0),$B5,0)</f>
        <v>0</v>
      </c>
      <c r="AR5">
        <f>IF(AND($B5&gt;0,SUM(AR$3:AR4)=0,SUM($H5:AQ5)=0),$B5,0)</f>
        <v>0</v>
      </c>
      <c r="AS5">
        <f>IF(AND($B5&gt;0,SUM(AS$3:AS4)=0,SUM($H5:AR5)=0),$B5,0)</f>
        <v>0</v>
      </c>
      <c r="AT5">
        <f>IF(AND($B5&gt;0,SUM(AT$3:AT4)=0,SUM($H5:AS5)=0),$B5,0)</f>
        <v>0</v>
      </c>
      <c r="AU5">
        <f>IF(AND($B5&gt;0,SUM(AU$3:AU4)=0,SUM($H5:AT5)=0),$B5,0)</f>
        <v>0</v>
      </c>
      <c r="AV5">
        <f>IF(AND($B5&gt;0,SUM(AV$3:AV4)=0,SUM($H5:AU5)=0),$B5,0)</f>
        <v>0</v>
      </c>
      <c r="AW5">
        <f>IF(AND($B5&gt;0,SUM(AW$3:AW4)=0,SUM($H5:AV5)=0),$B5,0)</f>
        <v>0</v>
      </c>
      <c r="AX5">
        <f>IF(AND($B5&gt;0,SUM(AX$3:AX4)=0,SUM($H5:AW5)=0),$B5,0)</f>
        <v>0</v>
      </c>
      <c r="AY5">
        <f>IF(AND($B5&gt;0,SUM(AY$3:AY4)=0,SUM($H5:AX5)=0),$B5,0)</f>
        <v>0</v>
      </c>
      <c r="AZ5">
        <f>IF(AND($B5&gt;0,SUM(AZ$3:AZ4)=0,SUM($H5:AY5)=0),$B5,0)</f>
        <v>0</v>
      </c>
      <c r="BA5">
        <f>IF(AND($B5&gt;0,SUM(BA$3:BA4)=0,SUM($H5:AZ5)=0),$B5,0)</f>
        <v>0</v>
      </c>
      <c r="BB5">
        <f>IF(AND($B5&gt;0,SUM(BB$3:BB4)=0,SUM($H5:BA5)=0),$B5,0)</f>
        <v>0</v>
      </c>
      <c r="BC5">
        <f>IF(AND($B5&gt;0,SUM(BC$3:BC4)=0,SUM($H5:BB5)=0),$B5,0)</f>
        <v>0</v>
      </c>
      <c r="BD5">
        <f>IF(AND($B5&gt;0,SUM(BD$3:BD4)=0,SUM($H5:BC5)=0),$B5,0)</f>
        <v>0</v>
      </c>
      <c r="BE5">
        <f>IF(AND($B5&gt;0,SUM(BE$3:BE4)=0,SUM($H5:BD5)=0),$B5,0)</f>
        <v>0</v>
      </c>
      <c r="BF5">
        <f>IF(AND($B5&gt;0,SUM(BF$3:BF4)=0,SUM($H5:BE5)=0),$B5,0)</f>
        <v>0</v>
      </c>
      <c r="BG5">
        <f>IF(AND($B5&gt;0,SUM(BG$3:BG4)=0,SUM($H5:BF5)=0),$B5,0)</f>
        <v>0</v>
      </c>
      <c r="BH5">
        <f>IF(AND($B5&gt;0,SUM(BH$3:BH4)=0,SUM($H5:BG5)=0),$B5,0)</f>
        <v>0</v>
      </c>
      <c r="BI5">
        <f>IF(AND($B5&gt;0,SUM(BI$3:BI4)=0,SUM($H5:BH5)=0),$B5,0)</f>
        <v>0</v>
      </c>
      <c r="BJ5">
        <f>IF(AND($B5&gt;0,SUM(BJ$3:BJ4)=0,SUM($H5:BI5)=0),$B5,0)</f>
        <v>0</v>
      </c>
      <c r="BK5">
        <f>IF(AND($B5&gt;0,SUM(BK$3:BK4)=0,SUM($H5:BJ5)=0),$B5,0)</f>
        <v>0</v>
      </c>
      <c r="BL5">
        <f>IF(AND($B5&gt;0,SUM(BL$3:BL4)=0,SUM($H5:BK5)=0),$B5,0)</f>
        <v>0</v>
      </c>
      <c r="BM5">
        <f>IF(AND($B5&gt;0,SUM(BM$3:BM4)=0,SUM($H5:BL5)=0),$B5,0)</f>
        <v>0</v>
      </c>
      <c r="BN5">
        <f>IF(AND($B5&gt;0,SUM(BN$3:BN4)=0,SUM($H5:BM5)=0),$B5,0)</f>
        <v>0</v>
      </c>
      <c r="BO5">
        <f>IF(AND($B5&gt;0,SUM(BO$3:BO4)=0,SUM($H5:BN5)=0),$B5,0)</f>
        <v>0</v>
      </c>
      <c r="BP5">
        <f>IF(AND($B5&gt;0,SUM(BP$3:BP4)=0,SUM($H5:BO5)=0),$B5,0)</f>
        <v>0</v>
      </c>
      <c r="BQ5">
        <f>IF(AND($B5&gt;0,SUM(BQ$3:BQ4)=0,SUM($H5:BP5)=0),$B5,0)</f>
        <v>0</v>
      </c>
      <c r="BR5">
        <f>IF(AND($B5&gt;0,SUM(BR$3:BR4)=0,SUM($H5:BQ5)=0),$B5,0)</f>
        <v>0</v>
      </c>
      <c r="BS5">
        <f>IF(AND($B5&gt;0,SUM(BS$3:BS4)=0,SUM($H5:BR5)=0),$B5,0)</f>
        <v>0</v>
      </c>
      <c r="BT5">
        <f>IF(AND($B5&gt;0,SUM(BT$3:BT4)=0,SUM($H5:BS5)=0),$B5,0)</f>
        <v>0</v>
      </c>
      <c r="BU5">
        <f>IF(AND($B5&gt;0,SUM(BU$3:BU4)=0,SUM($H5:BT5)=0),$B5,0)</f>
        <v>0</v>
      </c>
      <c r="BV5">
        <f>IF(AND($B5&gt;0,SUM(BV$3:BV4)=0,SUM($H5:BU5)=0),$B5,0)</f>
        <v>0</v>
      </c>
      <c r="BW5">
        <f>IF(AND($B5&gt;0,SUM(BW$3:BW4)=0,SUM($H5:BV5)=0),$B5,0)</f>
        <v>0</v>
      </c>
      <c r="BX5">
        <f>IF(AND($B5&gt;0,SUM(BX$3:BX4)=0,SUM($H5:BW5)=0),$B5,0)</f>
        <v>0</v>
      </c>
      <c r="BY5">
        <f>IF(AND($B5&gt;0,SUM(BY$3:BY4)=0,SUM($H5:BX5)=0),$B5,0)</f>
        <v>0</v>
      </c>
      <c r="BZ5">
        <f>IF(AND($B5&gt;0,SUM(BZ$3:BZ4)=0,SUM($H5:BY5)=0),$B5,0)</f>
        <v>0</v>
      </c>
      <c r="CA5">
        <f>IF(AND($B5&gt;0,SUM(CA$3:CA4)=0,SUM($H5:BZ5)=0),$B5,0)</f>
        <v>0</v>
      </c>
      <c r="CB5">
        <f>IF(AND($B5&gt;0,SUM(CB$3:CB4)=0,SUM($H5:CA5)=0),$B5,0)</f>
        <v>0</v>
      </c>
      <c r="CC5">
        <f>IF(AND($B5&gt;0,SUM(CC$3:CC4)=0,SUM($H5:CB5)=0),$B5,0)</f>
        <v>0</v>
      </c>
      <c r="CD5">
        <f>IF(AND($B5&gt;0,SUM(CD$3:CD4)=0,SUM($H5:CC5)=0),$B5,0)</f>
        <v>0</v>
      </c>
      <c r="CE5">
        <f>IF(AND($B5&gt;0,SUM(CE$3:CE4)=0,SUM($H5:CD5)=0),$B5,0)</f>
        <v>0</v>
      </c>
      <c r="CF5">
        <f>IF(AND($B5&gt;0,SUM(CF$3:CF4)=0,SUM($H5:CE5)=0),$B5,0)</f>
        <v>0</v>
      </c>
      <c r="CG5">
        <f>IF(AND($B5&gt;0,SUM(CG$3:CG4)=0,SUM($H5:CF5)=0),$B5,0)</f>
        <v>0</v>
      </c>
      <c r="CH5">
        <f>IF(AND($B5&gt;0,SUM(CH$3:CH4)=0,SUM($H5:CG5)=0),$B5,0)</f>
        <v>0</v>
      </c>
      <c r="CI5">
        <f>IF(AND($B5&gt;0,SUM(CI$3:CI4)=0,SUM($H5:CH5)=0),$B5,0)</f>
        <v>0</v>
      </c>
      <c r="CJ5">
        <f>IF(AND($B5&gt;0,SUM(CJ$3:CJ4)=0,SUM($H5:CI5)=0),$B5,0)</f>
        <v>0</v>
      </c>
      <c r="CK5">
        <f>IF(AND($B5&gt;0,SUM(CK$3:CK4)=0,SUM($H5:CJ5)=0),$B5,0)</f>
        <v>0</v>
      </c>
      <c r="CL5">
        <f>IF(AND($B5&gt;0,SUM(CL$3:CL4)=0,SUM($H5:CK5)=0),$B5,0)</f>
        <v>0</v>
      </c>
      <c r="CM5">
        <f>IF(AND($B5&gt;0,SUM(CM$3:CM4)=0,SUM($H5:CL5)=0),$B5,0)</f>
        <v>0</v>
      </c>
      <c r="CN5">
        <f>IF(AND($B5&gt;0,SUM(CN$3:CN4)=0,SUM($H5:CM5)=0),$B5,0)</f>
        <v>0</v>
      </c>
      <c r="CO5">
        <f>IF(AND($B5&gt;0,SUM(CO$3:CO4)=0,SUM($H5:CN5)=0),$B5,0)</f>
        <v>0</v>
      </c>
      <c r="CP5">
        <f>IF(AND($B5&gt;0,SUM(CP$3:CP4)=0,SUM($H5:CO5)=0),$B5,0)</f>
        <v>0</v>
      </c>
      <c r="CQ5">
        <f>IF(AND($B5&gt;0,SUM(CQ$3:CQ4)=0,SUM($H5:CP5)=0),$B5,0)</f>
        <v>0</v>
      </c>
      <c r="CR5">
        <f>IF(AND($B5&gt;0,SUM(CR$3:CR4)=0,SUM($H5:CQ5)=0),$B5,0)</f>
        <v>0</v>
      </c>
      <c r="CS5">
        <f>IF(AND($B5&gt;0,SUM(CS$3:CS4)=0,SUM($H5:CR5)=0),$B5,0)</f>
        <v>0</v>
      </c>
      <c r="CT5">
        <f>IF(AND($B5&gt;0,SUM(CT$3:CT4)=0,SUM($H5:CS5)=0),$B5,0)</f>
        <v>0</v>
      </c>
      <c r="CU5">
        <f>IF(AND($B5&gt;0,SUM(CU$3:CU4)=0,SUM($H5:CT5)=0),$B5,0)</f>
        <v>0</v>
      </c>
      <c r="CV5">
        <f>IF(AND($B5&gt;0,SUM(CV$3:CV4)=0,SUM($H5:CU5)=0),$B5,0)</f>
        <v>0</v>
      </c>
      <c r="CW5">
        <f>IF(AND($B5&gt;0,SUM(CW$3:CW4)=0,SUM($H5:CV5)=0),$B5,0)</f>
        <v>0</v>
      </c>
      <c r="CX5">
        <f>IF(AND($B5&gt;0,SUM(CX$3:CX4)=0,SUM($H5:CW5)=0),$B5,0)</f>
        <v>0</v>
      </c>
      <c r="CY5">
        <f>IF(AND($B5&gt;0,SUM(CY$3:CY4)=0,SUM($H5:CX5)=0),$B5,0)</f>
        <v>0</v>
      </c>
      <c r="CZ5">
        <f>IF(AND($B5&gt;0,SUM(CZ$3:CZ4)=0,SUM($H5:CY5)=0),$B5,0)</f>
        <v>0</v>
      </c>
      <c r="DA5">
        <f>IF(AND($B5&gt;0,SUM(DA$3:DA4)=0,SUM($H5:CZ5)=0),$B5,0)</f>
        <v>0</v>
      </c>
      <c r="DB5">
        <f>IF(AND($B5&gt;0,SUM(DB$3:DB4)=0,SUM($H5:DA5)=0),$B5,0)</f>
        <v>0</v>
      </c>
      <c r="DC5">
        <f>IF(AND($B5&gt;0,SUM(DC$3:DC4)=0,SUM($H5:DB5)=0),$B5,0)</f>
        <v>0</v>
      </c>
      <c r="DD5">
        <f>IF(AND($B5&gt;0,SUM(DD$3:DD4)=0,SUM($H5:DC5)=0),$B5,0)</f>
        <v>0</v>
      </c>
      <c r="DE5">
        <f>IF(AND($B5&gt;0,SUM(DE$3:DE4)=0,SUM($H5:DD5)=0),$B5,0)</f>
        <v>0</v>
      </c>
      <c r="DF5">
        <f>IF(AND($B5&gt;0,SUM(DF$3:DF4)=0,SUM($H5:DE5)=0),$B5,0)</f>
        <v>0</v>
      </c>
      <c r="DG5">
        <f>IF(AND($B5&gt;0,SUM(DG$3:DG4)=0,SUM($H5:DF5)=0),$B5,0)</f>
        <v>0</v>
      </c>
      <c r="DH5">
        <f>IF(AND($B5&gt;0,SUM(DH$3:DH4)=0,SUM($H5:DG5)=0),$B5,0)</f>
        <v>0</v>
      </c>
      <c r="DI5">
        <f>IF(AND($B5&gt;0,SUM(DI$3:DI4)=0,SUM($H5:DH5)=0),$B5,0)</f>
        <v>0</v>
      </c>
      <c r="DJ5">
        <f>IF(AND($B5&gt;0,SUM(DJ$3:DJ4)=0,SUM($H5:DI5)=0),$B5,0)</f>
        <v>0</v>
      </c>
      <c r="DK5">
        <f>IF(AND($B5&gt;0,SUM(DK$3:DK4)=0,SUM($H5:DJ5)=0),$B5,0)</f>
        <v>0</v>
      </c>
      <c r="DL5">
        <f>IF(AND($B5&gt;0,SUM(DL$3:DL4)=0,SUM($H5:DK5)=0),$B5,0)</f>
        <v>0</v>
      </c>
      <c r="DM5">
        <f>IF(AND($B5&gt;0,SUM(DM$3:DM4)=0,SUM($H5:DL5)=0),$B5,0)</f>
        <v>0</v>
      </c>
      <c r="DN5">
        <f>IF(AND($B5&gt;0,SUM(DN$3:DN4)=0,SUM($H5:DM5)=0),$B5,0)</f>
        <v>0</v>
      </c>
      <c r="DO5">
        <f>IF(AND($B5&gt;0,SUM(DO$3:DO4)=0,SUM($H5:DN5)=0),$B5,0)</f>
        <v>0</v>
      </c>
      <c r="DP5">
        <f>IF(AND($B5&gt;0,SUM(DP$3:DP4)=0,SUM($H5:DO5)=0),$B5,0)</f>
        <v>0</v>
      </c>
      <c r="DQ5">
        <f>IF(AND($B5&gt;0,SUM(DQ$3:DQ4)=0,SUM($H5:DP5)=0),$B5,0)</f>
        <v>0</v>
      </c>
      <c r="DR5">
        <f>IF(AND($B5&gt;0,SUM(DR$3:DR4)=0,SUM($H5:DQ5)=0),$B5,0)</f>
        <v>0</v>
      </c>
      <c r="DS5">
        <f>IF(AND($B5&gt;0,SUM(DS$3:DS4)=0,SUM($H5:DR5)=0),$B5,0)</f>
        <v>0</v>
      </c>
      <c r="DT5">
        <f>IF(AND($B5&gt;0,SUM(DT$3:DT4)=0,SUM($H5:DS5)=0),$B5,0)</f>
        <v>0</v>
      </c>
      <c r="DU5">
        <f>IF(AND($B5&gt;0,SUM(DU$3:DU4)=0,SUM($H5:DT5)=0),$B5,0)</f>
        <v>0</v>
      </c>
      <c r="DV5">
        <f>IF(AND($B5&gt;0,SUM(DV$3:DV4)=0,SUM($H5:DU5)=0),$B5,0)</f>
        <v>0</v>
      </c>
      <c r="DW5">
        <f>IF(AND($B5&gt;0,SUM(DW$3:DW4)=0,SUM($H5:DV5)=0),$B5,0)</f>
        <v>0</v>
      </c>
      <c r="DX5">
        <f>IF(AND($B5&gt;0,SUM(DX$3:DX4)=0,SUM($H5:DW5)=0),$B5,0)</f>
        <v>0</v>
      </c>
      <c r="DY5">
        <f>IF(AND($B5&gt;0,SUM(DY$3:DY4)=0,SUM($H5:DX5)=0),$B5,0)</f>
        <v>0</v>
      </c>
      <c r="DZ5">
        <f>IF(AND($B5&gt;0,SUM(DZ$3:DZ4)=0,SUM($H5:DY5)=0),$B5,0)</f>
        <v>0</v>
      </c>
      <c r="EA5">
        <f>IF(AND($B5&gt;0,SUM(EA$3:EA4)=0,SUM($H5:DZ5)=0),$B5,0)</f>
        <v>0</v>
      </c>
      <c r="EB5">
        <f>IF(AND($B5&gt;0,SUM(EB$3:EB4)=0,SUM($H5:EA5)=0),$B5,0)</f>
        <v>0</v>
      </c>
      <c r="EC5">
        <f>IF(AND($B5&gt;0,SUM(EC$3:EC4)=0,SUM($H5:EB5)=0),$B5,0)</f>
        <v>0</v>
      </c>
      <c r="ED5">
        <f>IF(AND($B5&gt;0,SUM(ED$3:ED4)=0,SUM($H5:EC5)=0),$B5,0)</f>
        <v>0</v>
      </c>
      <c r="EE5">
        <f>IF(AND($B5&gt;0,SUM(EE$3:EE4)=0,SUM($H5:ED5)=0),$B5,0)</f>
        <v>0</v>
      </c>
      <c r="EF5">
        <f>IF(AND($B5&gt;0,SUM(EF$3:EF4)=0,SUM($H5:EE5)=0),$B5,0)</f>
        <v>0</v>
      </c>
      <c r="EG5">
        <f>IF(AND($B5&gt;0,SUM(EG$3:EG4)=0,SUM($H5:EF5)=0),$B5,0)</f>
        <v>0</v>
      </c>
      <c r="EH5">
        <f>IF(AND($B5&gt;0,SUM(EH$3:EH4)=0,SUM($H5:EG5)=0),$B5,0)</f>
        <v>0</v>
      </c>
      <c r="EI5">
        <f>IF(AND($B5&gt;0,SUM(EI$3:EI4)=0,SUM($H5:EH5)=0),$B5,0)</f>
        <v>0</v>
      </c>
      <c r="EJ5">
        <f>IF(AND($B5&gt;0,SUM(EJ$3:EJ4)=0,SUM($H5:EI5)=0),$B5,0)</f>
        <v>0</v>
      </c>
      <c r="EK5">
        <f>IF(AND($B5&gt;0,SUM(EK$3:EK4)=0,SUM($H5:EJ5)=0),$B5,0)</f>
        <v>0</v>
      </c>
      <c r="EL5">
        <f>IF(AND($B5&gt;0,SUM(EL$3:EL4)=0,SUM($H5:EK5)=0),$B5,0)</f>
        <v>0</v>
      </c>
      <c r="EM5">
        <f>IF(AND($B5&gt;0,SUM(EM$3:EM4)=0,SUM($H5:EL5)=0),$B5,0)</f>
        <v>0</v>
      </c>
      <c r="EN5">
        <f>IF(AND($B5&gt;0,SUM(EN$3:EN4)=0,SUM($H5:EM5)=0),$B5,0)</f>
        <v>0</v>
      </c>
      <c r="EO5">
        <f>IF(AND($B5&gt;0,SUM(EO$3:EO4)=0,SUM($H5:EN5)=0),$B5,0)</f>
        <v>0</v>
      </c>
      <c r="EP5">
        <f>IF(AND($B5&gt;0,SUM(EP$3:EP4)=0,SUM($H5:EO5)=0),$B5,0)</f>
        <v>0</v>
      </c>
      <c r="EQ5">
        <f>IF(AND($B5&gt;0,SUM(EQ$3:EQ4)=0,SUM($H5:EP5)=0),$B5,0)</f>
        <v>0</v>
      </c>
      <c r="ER5">
        <f>IF(AND($B5&gt;0,SUM(ER$3:ER4)=0,SUM($H5:EQ5)=0),$B5,0)</f>
        <v>0</v>
      </c>
      <c r="ES5">
        <f>IF(AND($B5&gt;0,SUM(ES$3:ES4)=0,SUM($H5:ER5)=0),$B5,0)</f>
        <v>0</v>
      </c>
      <c r="ET5">
        <f>IF(AND($B5&gt;0,SUM(ET$3:ET4)=0,SUM($H5:ES5)=0),$B5,0)</f>
        <v>0</v>
      </c>
      <c r="EU5">
        <f>IF(AND($B5&gt;0,SUM(EU$3:EU4)=0,SUM($H5:ET5)=0),$B5,0)</f>
        <v>0</v>
      </c>
      <c r="EV5">
        <f>IF(AND($B5&gt;0,SUM(EV$3:EV4)=0,SUM($H5:EU5)=0),$B5,0)</f>
        <v>0</v>
      </c>
      <c r="EW5">
        <f>IF(AND($B5&gt;0,SUM(EW$3:EW4)=0,SUM($H5:EV5)=0),$B5,0)</f>
        <v>0</v>
      </c>
      <c r="EX5">
        <f>IF(AND($B5&gt;0,SUM(EX$3:EX4)=0,SUM($H5:EW5)=0),$B5,0)</f>
        <v>0</v>
      </c>
      <c r="EY5">
        <f>IF(AND($B5&gt;0,SUM(EY$3:EY4)=0,SUM($H5:EX5)=0),$B5,0)</f>
        <v>0</v>
      </c>
      <c r="EZ5">
        <f>IF(AND($B5&gt;0,SUM(EZ$3:EZ4)=0,SUM($H5:EY5)=0),$B5,0)</f>
        <v>0</v>
      </c>
      <c r="FA5">
        <f>IF(AND($B5&gt;0,SUM(FA$3:FA4)=0,SUM($H5:EZ5)=0),$B5,0)</f>
        <v>0</v>
      </c>
      <c r="FB5">
        <f>IF(AND($B5&gt;0,SUM(FB$3:FB4)=0,SUM($H5:FA5)=0),$B5,0)</f>
        <v>0</v>
      </c>
      <c r="FC5">
        <f>IF(AND($B5&gt;0,SUM(FC$3:FC4)=0,SUM($H5:FB5)=0),$B5,0)</f>
        <v>0</v>
      </c>
      <c r="FD5">
        <f>IF(AND($B5&gt;0,SUM(FD$3:FD4)=0,SUM($H5:FC5)=0),$B5,0)</f>
        <v>0</v>
      </c>
      <c r="FE5">
        <f>IF(AND($B5&gt;0,SUM(FE$3:FE4)=0,SUM($H5:FD5)=0),$B5,0)</f>
        <v>0</v>
      </c>
      <c r="FF5">
        <f>IF(AND($B5&gt;0,SUM(FF$3:FF4)=0,SUM($H5:FE5)=0),$B5,0)</f>
        <v>0</v>
      </c>
      <c r="FG5">
        <f>IF(AND($B5&gt;0,SUM(FG$3:FG4)=0,SUM($H5:FF5)=0),$B5,0)</f>
        <v>0</v>
      </c>
      <c r="FH5">
        <f>IF(AND($B5&gt;0,SUM(FH$3:FH4)=0,SUM($H5:FG5)=0),$B5,0)</f>
        <v>0</v>
      </c>
      <c r="FI5">
        <f>IF(AND($B5&gt;0,SUM(FI$3:FI4)=0,SUM($H5:FH5)=0),$B5,0)</f>
        <v>0</v>
      </c>
      <c r="FJ5">
        <f>IF(AND($B5&gt;0,SUM(FJ$3:FJ4)=0,SUM($H5:FI5)=0),$B5,0)</f>
        <v>0</v>
      </c>
      <c r="FK5">
        <f>IF(AND($B5&gt;0,SUM(FK$3:FK4)=0,SUM($H5:FJ5)=0),$B5,0)</f>
        <v>0</v>
      </c>
      <c r="FL5">
        <f>IF(AND($B5&gt;0,SUM(FL$3:FL4)=0,SUM($H5:FK5)=0),$B5,0)</f>
        <v>0</v>
      </c>
      <c r="FM5">
        <f>IF(AND($B5&gt;0,SUM(FM$3:FM4)=0,SUM($H5:FL5)=0),$B5,0)</f>
        <v>0</v>
      </c>
      <c r="FN5">
        <f>IF(AND($B5&gt;0,SUM(FN$3:FN4)=0,SUM($H5:FM5)=0),$B5,0)</f>
        <v>0</v>
      </c>
      <c r="FS5" s="67" t="s">
        <v>120</v>
      </c>
      <c r="FT5" s="67" t="str">
        <f>""</f>
        <v/>
      </c>
      <c r="FU5" s="342">
        <v>1</v>
      </c>
      <c r="FV5" s="374" t="str">
        <f>""</f>
        <v/>
      </c>
      <c r="FY5" s="67" t="s">
        <v>1125</v>
      </c>
      <c r="FZ5" s="67" t="str">
        <f>""</f>
        <v/>
      </c>
      <c r="GA5" s="342">
        <v>1</v>
      </c>
      <c r="GB5" s="374" t="str">
        <f>""</f>
        <v/>
      </c>
      <c r="GE5" s="67" t="s">
        <v>120</v>
      </c>
      <c r="GF5" s="67" t="str">
        <f>""</f>
        <v/>
      </c>
      <c r="GG5" s="342">
        <v>1</v>
      </c>
      <c r="GH5" s="374" t="str">
        <f>""</f>
        <v/>
      </c>
    </row>
    <row r="6" spans="1:190" ht="15.75" thickBot="1" x14ac:dyDescent="0.3">
      <c r="A6">
        <v>6</v>
      </c>
      <c r="B6" s="367">
        <f ca="1">IF(ValintaohjelmaCentral!D$10=SelectionDataCentral!$F$10,A6,0)</f>
        <v>0</v>
      </c>
      <c r="C6" s="240" t="str">
        <f t="shared" ca="1" si="7"/>
        <v>GOLD PX Mitoita kone AHU Design ohjelmalla</v>
      </c>
      <c r="D6" s="240" t="str">
        <f t="shared" ca="1" si="6"/>
        <v>[01 - GOLD PX tai PXTOP]</v>
      </c>
      <c r="E6" s="240">
        <f t="shared" ca="1" si="6"/>
        <v>2</v>
      </c>
      <c r="F6" s="240" t="str">
        <f t="shared" ca="1" si="6"/>
        <v>ks AHU Design</v>
      </c>
      <c r="G6" s="47">
        <f ca="1">INDEX($I$2:$FN$2,ROWS(G$2:G6))</f>
        <v>21</v>
      </c>
      <c r="H6">
        <v>0</v>
      </c>
      <c r="I6">
        <f ca="1">IF(AND($B6&gt;0,SUM(I$3:I5)=0,SUM($H6:H6)=0),$B6,0)</f>
        <v>0</v>
      </c>
      <c r="J6">
        <f ca="1">IF(AND($B6&gt;0,SUM(J$3:J5)=0,SUM($H6:I6)=0),$B6,0)</f>
        <v>0</v>
      </c>
      <c r="K6">
        <f ca="1">IF(AND($B6&gt;0,SUM(K$3:K5)=0,SUM($H6:J6)=0),$B6,0)</f>
        <v>0</v>
      </c>
      <c r="L6">
        <f ca="1">IF(AND($B6&gt;0,SUM(L$3:L5)=0,SUM($H6:K6)=0),$B6,0)</f>
        <v>0</v>
      </c>
      <c r="M6">
        <f ca="1">IF(AND($B6&gt;0,SUM(M$3:M5)=0,SUM($H6:L6)=0),$B6,0)</f>
        <v>0</v>
      </c>
      <c r="N6">
        <f ca="1">IF(AND($B6&gt;0,SUM(N$3:N5)=0,SUM($H6:M6)=0),$B6,0)</f>
        <v>0</v>
      </c>
      <c r="O6">
        <f ca="1">IF(AND($B6&gt;0,SUM(O$3:O5)=0,SUM($H6:N6)=0),$B6,0)</f>
        <v>0</v>
      </c>
      <c r="P6">
        <f ca="1">IF(AND($B6&gt;0,SUM(P$3:P5)=0,SUM($H6:O6)=0),$B6,0)</f>
        <v>0</v>
      </c>
      <c r="Q6">
        <f ca="1">IF(AND($B6&gt;0,SUM(Q$3:Q5)=0,SUM($H6:P6)=0),$B6,0)</f>
        <v>0</v>
      </c>
      <c r="R6">
        <f ca="1">IF(AND($B6&gt;0,SUM(R$3:R5)=0,SUM($H6:Q6)=0),$B6,0)</f>
        <v>0</v>
      </c>
      <c r="S6">
        <f ca="1">IF(AND($B6&gt;0,SUM(S$3:S5)=0,SUM($H6:R6)=0),$B6,0)</f>
        <v>0</v>
      </c>
      <c r="T6">
        <f ca="1">IF(AND($B6&gt;0,SUM(T$3:T5)=0,SUM($H6:S6)=0),$B6,0)</f>
        <v>0</v>
      </c>
      <c r="U6">
        <f ca="1">IF(AND($B6&gt;0,SUM(U$3:U5)=0,SUM($H6:T6)=0),$B6,0)</f>
        <v>0</v>
      </c>
      <c r="V6">
        <f ca="1">IF(AND($B6&gt;0,SUM(V$3:V5)=0,SUM($H6:U6)=0),$B6,0)</f>
        <v>0</v>
      </c>
      <c r="W6">
        <f ca="1">IF(AND($B6&gt;0,SUM(W$3:W5)=0,SUM($H6:V6)=0),$B6,0)</f>
        <v>0</v>
      </c>
      <c r="X6">
        <f ca="1">IF(AND($B6&gt;0,SUM(X$3:X5)=0,SUM($H6:W6)=0),$B6,0)</f>
        <v>0</v>
      </c>
      <c r="Y6">
        <f ca="1">IF(AND($B6&gt;0,SUM(Y$3:Y5)=0,SUM($H6:X6)=0),$B6,0)</f>
        <v>0</v>
      </c>
      <c r="Z6">
        <f ca="1">IF(AND($B6&gt;0,SUM(Z$3:Z5)=0,SUM($H6:Y6)=0),$B6,0)</f>
        <v>0</v>
      </c>
      <c r="AA6">
        <f ca="1">IF(AND($B6&gt;0,SUM(AA$3:AA5)=0,SUM($H6:Z6)=0),$B6,0)</f>
        <v>0</v>
      </c>
      <c r="AB6">
        <f ca="1">IF(AND($B6&gt;0,SUM(AB$3:AB5)=0,SUM($H6:AA6)=0),$B6,0)</f>
        <v>0</v>
      </c>
      <c r="AC6">
        <f ca="1">IF(AND($B6&gt;0,SUM(AC$3:AC5)=0,SUM($H6:AB6)=0),$B6,0)</f>
        <v>0</v>
      </c>
      <c r="AD6">
        <f ca="1">IF(AND($B6&gt;0,SUM(AD$3:AD5)=0,SUM($H6:AC6)=0),$B6,0)</f>
        <v>0</v>
      </c>
      <c r="AE6">
        <f ca="1">IF(AND($B6&gt;0,SUM(AE$3:AE5)=0,SUM($H6:AD6)=0),$B6,0)</f>
        <v>0</v>
      </c>
      <c r="AF6">
        <f ca="1">IF(AND($B6&gt;0,SUM(AF$3:AF5)=0,SUM($H6:AE6)=0),$B6,0)</f>
        <v>0</v>
      </c>
      <c r="AG6">
        <f ca="1">IF(AND($B6&gt;0,SUM(AG$3:AG5)=0,SUM($H6:AF6)=0),$B6,0)</f>
        <v>0</v>
      </c>
      <c r="AH6">
        <f ca="1">IF(AND($B6&gt;0,SUM(AH$3:AH5)=0,SUM($H6:AG6)=0),$B6,0)</f>
        <v>0</v>
      </c>
      <c r="AI6">
        <f ca="1">IF(AND($B6&gt;0,SUM(AI$3:AI5)=0,SUM($H6:AH6)=0),$B6,0)</f>
        <v>0</v>
      </c>
      <c r="AJ6">
        <f ca="1">IF(AND($B6&gt;0,SUM(AJ$3:AJ5)=0,SUM($H6:AI6)=0),$B6,0)</f>
        <v>0</v>
      </c>
      <c r="AK6">
        <f ca="1">IF(AND($B6&gt;0,SUM(AK$3:AK5)=0,SUM($H6:AJ6)=0),$B6,0)</f>
        <v>0</v>
      </c>
      <c r="AL6">
        <f ca="1">IF(AND($B6&gt;0,SUM(AL$3:AL5)=0,SUM($H6:AK6)=0),$B6,0)</f>
        <v>0</v>
      </c>
      <c r="AM6">
        <f ca="1">IF(AND($B6&gt;0,SUM(AM$3:AM5)=0,SUM($H6:AL6)=0),$B6,0)</f>
        <v>0</v>
      </c>
      <c r="AN6">
        <f ca="1">IF(AND($B6&gt;0,SUM(AN$3:AN5)=0,SUM($H6:AM6)=0),$B6,0)</f>
        <v>0</v>
      </c>
      <c r="AO6">
        <f ca="1">IF(AND($B6&gt;0,SUM(AO$3:AO5)=0,SUM($H6:AN6)=0),$B6,0)</f>
        <v>0</v>
      </c>
      <c r="AP6">
        <f ca="1">IF(AND($B6&gt;0,SUM(AP$3:AP5)=0,SUM($H6:AO6)=0),$B6,0)</f>
        <v>0</v>
      </c>
      <c r="AQ6">
        <f ca="1">IF(AND($B6&gt;0,SUM(AQ$3:AQ5)=0,SUM($H6:AP6)=0),$B6,0)</f>
        <v>0</v>
      </c>
      <c r="AR6">
        <f ca="1">IF(AND($B6&gt;0,SUM(AR$3:AR5)=0,SUM($H6:AQ6)=0),$B6,0)</f>
        <v>0</v>
      </c>
      <c r="AS6">
        <f ca="1">IF(AND($B6&gt;0,SUM(AS$3:AS5)=0,SUM($H6:AR6)=0),$B6,0)</f>
        <v>0</v>
      </c>
      <c r="AT6">
        <f ca="1">IF(AND($B6&gt;0,SUM(AT$3:AT5)=0,SUM($H6:AS6)=0),$B6,0)</f>
        <v>0</v>
      </c>
      <c r="AU6">
        <f ca="1">IF(AND($B6&gt;0,SUM(AU$3:AU5)=0,SUM($H6:AT6)=0),$B6,0)</f>
        <v>0</v>
      </c>
      <c r="AV6">
        <f ca="1">IF(AND($B6&gt;0,SUM(AV$3:AV5)=0,SUM($H6:AU6)=0),$B6,0)</f>
        <v>0</v>
      </c>
      <c r="AW6">
        <f ca="1">IF(AND($B6&gt;0,SUM(AW$3:AW5)=0,SUM($H6:AV6)=0),$B6,0)</f>
        <v>0</v>
      </c>
      <c r="AX6">
        <f ca="1">IF(AND($B6&gt;0,SUM(AX$3:AX5)=0,SUM($H6:AW6)=0),$B6,0)</f>
        <v>0</v>
      </c>
      <c r="AY6">
        <f ca="1">IF(AND($B6&gt;0,SUM(AY$3:AY5)=0,SUM($H6:AX6)=0),$B6,0)</f>
        <v>0</v>
      </c>
      <c r="AZ6">
        <f ca="1">IF(AND($B6&gt;0,SUM(AZ$3:AZ5)=0,SUM($H6:AY6)=0),$B6,0)</f>
        <v>0</v>
      </c>
      <c r="BA6">
        <f ca="1">IF(AND($B6&gt;0,SUM(BA$3:BA5)=0,SUM($H6:AZ6)=0),$B6,0)</f>
        <v>0</v>
      </c>
      <c r="BB6">
        <f ca="1">IF(AND($B6&gt;0,SUM(BB$3:BB5)=0,SUM($H6:BA6)=0),$B6,0)</f>
        <v>0</v>
      </c>
      <c r="BC6">
        <f ca="1">IF(AND($B6&gt;0,SUM(BC$3:BC5)=0,SUM($H6:BB6)=0),$B6,0)</f>
        <v>0</v>
      </c>
      <c r="BD6">
        <f ca="1">IF(AND($B6&gt;0,SUM(BD$3:BD5)=0,SUM($H6:BC6)=0),$B6,0)</f>
        <v>0</v>
      </c>
      <c r="BE6">
        <f ca="1">IF(AND($B6&gt;0,SUM(BE$3:BE5)=0,SUM($H6:BD6)=0),$B6,0)</f>
        <v>0</v>
      </c>
      <c r="BF6">
        <f ca="1">IF(AND($B6&gt;0,SUM(BF$3:BF5)=0,SUM($H6:BE6)=0),$B6,0)</f>
        <v>0</v>
      </c>
      <c r="BG6">
        <f ca="1">IF(AND($B6&gt;0,SUM(BG$3:BG5)=0,SUM($H6:BF6)=0),$B6,0)</f>
        <v>0</v>
      </c>
      <c r="BH6">
        <f ca="1">IF(AND($B6&gt;0,SUM(BH$3:BH5)=0,SUM($H6:BG6)=0),$B6,0)</f>
        <v>0</v>
      </c>
      <c r="BI6">
        <f ca="1">IF(AND($B6&gt;0,SUM(BI$3:BI5)=0,SUM($H6:BH6)=0),$B6,0)</f>
        <v>0</v>
      </c>
      <c r="BJ6">
        <f ca="1">IF(AND($B6&gt;0,SUM(BJ$3:BJ5)=0,SUM($H6:BI6)=0),$B6,0)</f>
        <v>0</v>
      </c>
      <c r="BK6">
        <f ca="1">IF(AND($B6&gt;0,SUM(BK$3:BK5)=0,SUM($H6:BJ6)=0),$B6,0)</f>
        <v>0</v>
      </c>
      <c r="BL6">
        <f ca="1">IF(AND($B6&gt;0,SUM(BL$3:BL5)=0,SUM($H6:BK6)=0),$B6,0)</f>
        <v>0</v>
      </c>
      <c r="BM6">
        <f ca="1">IF(AND($B6&gt;0,SUM(BM$3:BM5)=0,SUM($H6:BL6)=0),$B6,0)</f>
        <v>0</v>
      </c>
      <c r="BN6">
        <f ca="1">IF(AND($B6&gt;0,SUM(BN$3:BN5)=0,SUM($H6:BM6)=0),$B6,0)</f>
        <v>0</v>
      </c>
      <c r="BO6">
        <f ca="1">IF(AND($B6&gt;0,SUM(BO$3:BO5)=0,SUM($H6:BN6)=0),$B6,0)</f>
        <v>0</v>
      </c>
      <c r="BP6">
        <f ca="1">IF(AND($B6&gt;0,SUM(BP$3:BP5)=0,SUM($H6:BO6)=0),$B6,0)</f>
        <v>0</v>
      </c>
      <c r="BQ6">
        <f ca="1">IF(AND($B6&gt;0,SUM(BQ$3:BQ5)=0,SUM($H6:BP6)=0),$B6,0)</f>
        <v>0</v>
      </c>
      <c r="BR6">
        <f ca="1">IF(AND($B6&gt;0,SUM(BR$3:BR5)=0,SUM($H6:BQ6)=0),$B6,0)</f>
        <v>0</v>
      </c>
      <c r="BS6">
        <f ca="1">IF(AND($B6&gt;0,SUM(BS$3:BS5)=0,SUM($H6:BR6)=0),$B6,0)</f>
        <v>0</v>
      </c>
      <c r="BT6">
        <f ca="1">IF(AND($B6&gt;0,SUM(BT$3:BT5)=0,SUM($H6:BS6)=0),$B6,0)</f>
        <v>0</v>
      </c>
      <c r="BU6">
        <f ca="1">IF(AND($B6&gt;0,SUM(BU$3:BU5)=0,SUM($H6:BT6)=0),$B6,0)</f>
        <v>0</v>
      </c>
      <c r="BV6">
        <f ca="1">IF(AND($B6&gt;0,SUM(BV$3:BV5)=0,SUM($H6:BU6)=0),$B6,0)</f>
        <v>0</v>
      </c>
      <c r="BW6">
        <f ca="1">IF(AND($B6&gt;0,SUM(BW$3:BW5)=0,SUM($H6:BV6)=0),$B6,0)</f>
        <v>0</v>
      </c>
      <c r="BX6">
        <f ca="1">IF(AND($B6&gt;0,SUM(BX$3:BX5)=0,SUM($H6:BW6)=0),$B6,0)</f>
        <v>0</v>
      </c>
      <c r="BY6">
        <f ca="1">IF(AND($B6&gt;0,SUM(BY$3:BY5)=0,SUM($H6:BX6)=0),$B6,0)</f>
        <v>0</v>
      </c>
      <c r="BZ6">
        <f ca="1">IF(AND($B6&gt;0,SUM(BZ$3:BZ5)=0,SUM($H6:BY6)=0),$B6,0)</f>
        <v>0</v>
      </c>
      <c r="CA6">
        <f ca="1">IF(AND($B6&gt;0,SUM(CA$3:CA5)=0,SUM($H6:BZ6)=0),$B6,0)</f>
        <v>0</v>
      </c>
      <c r="CB6">
        <f ca="1">IF(AND($B6&gt;0,SUM(CB$3:CB5)=0,SUM($H6:CA6)=0),$B6,0)</f>
        <v>0</v>
      </c>
      <c r="CC6">
        <f ca="1">IF(AND($B6&gt;0,SUM(CC$3:CC5)=0,SUM($H6:CB6)=0),$B6,0)</f>
        <v>0</v>
      </c>
      <c r="CD6">
        <f ca="1">IF(AND($B6&gt;0,SUM(CD$3:CD5)=0,SUM($H6:CC6)=0),$B6,0)</f>
        <v>0</v>
      </c>
      <c r="CE6">
        <f ca="1">IF(AND($B6&gt;0,SUM(CE$3:CE5)=0,SUM($H6:CD6)=0),$B6,0)</f>
        <v>0</v>
      </c>
      <c r="CF6">
        <f ca="1">IF(AND($B6&gt;0,SUM(CF$3:CF5)=0,SUM($H6:CE6)=0),$B6,0)</f>
        <v>0</v>
      </c>
      <c r="CG6">
        <f ca="1">IF(AND($B6&gt;0,SUM(CG$3:CG5)=0,SUM($H6:CF6)=0),$B6,0)</f>
        <v>0</v>
      </c>
      <c r="CH6">
        <f ca="1">IF(AND($B6&gt;0,SUM(CH$3:CH5)=0,SUM($H6:CG6)=0),$B6,0)</f>
        <v>0</v>
      </c>
      <c r="CI6">
        <f ca="1">IF(AND($B6&gt;0,SUM(CI$3:CI5)=0,SUM($H6:CH6)=0),$B6,0)</f>
        <v>0</v>
      </c>
      <c r="CJ6">
        <f ca="1">IF(AND($B6&gt;0,SUM(CJ$3:CJ5)=0,SUM($H6:CI6)=0),$B6,0)</f>
        <v>0</v>
      </c>
      <c r="CK6">
        <f ca="1">IF(AND($B6&gt;0,SUM(CK$3:CK5)=0,SUM($H6:CJ6)=0),$B6,0)</f>
        <v>0</v>
      </c>
      <c r="CL6">
        <f ca="1">IF(AND($B6&gt;0,SUM(CL$3:CL5)=0,SUM($H6:CK6)=0),$B6,0)</f>
        <v>0</v>
      </c>
      <c r="CM6">
        <f ca="1">IF(AND($B6&gt;0,SUM(CM$3:CM5)=0,SUM($H6:CL6)=0),$B6,0)</f>
        <v>0</v>
      </c>
      <c r="CN6">
        <f ca="1">IF(AND($B6&gt;0,SUM(CN$3:CN5)=0,SUM($H6:CM6)=0),$B6,0)</f>
        <v>0</v>
      </c>
      <c r="CO6">
        <f ca="1">IF(AND($B6&gt;0,SUM(CO$3:CO5)=0,SUM($H6:CN6)=0),$B6,0)</f>
        <v>0</v>
      </c>
      <c r="CP6">
        <f ca="1">IF(AND($B6&gt;0,SUM(CP$3:CP5)=0,SUM($H6:CO6)=0),$B6,0)</f>
        <v>0</v>
      </c>
      <c r="CQ6">
        <f ca="1">IF(AND($B6&gt;0,SUM(CQ$3:CQ5)=0,SUM($H6:CP6)=0),$B6,0)</f>
        <v>0</v>
      </c>
      <c r="CR6">
        <f ca="1">IF(AND($B6&gt;0,SUM(CR$3:CR5)=0,SUM($H6:CQ6)=0),$B6,0)</f>
        <v>0</v>
      </c>
      <c r="CS6">
        <f ca="1">IF(AND($B6&gt;0,SUM(CS$3:CS5)=0,SUM($H6:CR6)=0),$B6,0)</f>
        <v>0</v>
      </c>
      <c r="CT6">
        <f ca="1">IF(AND($B6&gt;0,SUM(CT$3:CT5)=0,SUM($H6:CS6)=0),$B6,0)</f>
        <v>0</v>
      </c>
      <c r="CU6">
        <f ca="1">IF(AND($B6&gt;0,SUM(CU$3:CU5)=0,SUM($H6:CT6)=0),$B6,0)</f>
        <v>0</v>
      </c>
      <c r="CV6">
        <f ca="1">IF(AND($B6&gt;0,SUM(CV$3:CV5)=0,SUM($H6:CU6)=0),$B6,0)</f>
        <v>0</v>
      </c>
      <c r="CW6">
        <f ca="1">IF(AND($B6&gt;0,SUM(CW$3:CW5)=0,SUM($H6:CV6)=0),$B6,0)</f>
        <v>0</v>
      </c>
      <c r="CX6">
        <f ca="1">IF(AND($B6&gt;0,SUM(CX$3:CX5)=0,SUM($H6:CW6)=0),$B6,0)</f>
        <v>0</v>
      </c>
      <c r="CY6">
        <f ca="1">IF(AND($B6&gt;0,SUM(CY$3:CY5)=0,SUM($H6:CX6)=0),$B6,0)</f>
        <v>0</v>
      </c>
      <c r="CZ6">
        <f ca="1">IF(AND($B6&gt;0,SUM(CZ$3:CZ5)=0,SUM($H6:CY6)=0),$B6,0)</f>
        <v>0</v>
      </c>
      <c r="DA6">
        <f ca="1">IF(AND($B6&gt;0,SUM(DA$3:DA5)=0,SUM($H6:CZ6)=0),$B6,0)</f>
        <v>0</v>
      </c>
      <c r="DB6">
        <f ca="1">IF(AND($B6&gt;0,SUM(DB$3:DB5)=0,SUM($H6:DA6)=0),$B6,0)</f>
        <v>0</v>
      </c>
      <c r="DC6">
        <f ca="1">IF(AND($B6&gt;0,SUM(DC$3:DC5)=0,SUM($H6:DB6)=0),$B6,0)</f>
        <v>0</v>
      </c>
      <c r="DD6">
        <f ca="1">IF(AND($B6&gt;0,SUM(DD$3:DD5)=0,SUM($H6:DC6)=0),$B6,0)</f>
        <v>0</v>
      </c>
      <c r="DE6">
        <f ca="1">IF(AND($B6&gt;0,SUM(DE$3:DE5)=0,SUM($H6:DD6)=0),$B6,0)</f>
        <v>0</v>
      </c>
      <c r="DF6">
        <f ca="1">IF(AND($B6&gt;0,SUM(DF$3:DF5)=0,SUM($H6:DE6)=0),$B6,0)</f>
        <v>0</v>
      </c>
      <c r="DG6">
        <f ca="1">IF(AND($B6&gt;0,SUM(DG$3:DG5)=0,SUM($H6:DF6)=0),$B6,0)</f>
        <v>0</v>
      </c>
      <c r="DH6">
        <f ca="1">IF(AND($B6&gt;0,SUM(DH$3:DH5)=0,SUM($H6:DG6)=0),$B6,0)</f>
        <v>0</v>
      </c>
      <c r="DI6">
        <f ca="1">IF(AND($B6&gt;0,SUM(DI$3:DI5)=0,SUM($H6:DH6)=0),$B6,0)</f>
        <v>0</v>
      </c>
      <c r="DJ6">
        <f ca="1">IF(AND($B6&gt;0,SUM(DJ$3:DJ5)=0,SUM($H6:DI6)=0),$B6,0)</f>
        <v>0</v>
      </c>
      <c r="DK6">
        <f ca="1">IF(AND($B6&gt;0,SUM(DK$3:DK5)=0,SUM($H6:DJ6)=0),$B6,0)</f>
        <v>0</v>
      </c>
      <c r="DL6">
        <f ca="1">IF(AND($B6&gt;0,SUM(DL$3:DL5)=0,SUM($H6:DK6)=0),$B6,0)</f>
        <v>0</v>
      </c>
      <c r="DM6">
        <f ca="1">IF(AND($B6&gt;0,SUM(DM$3:DM5)=0,SUM($H6:DL6)=0),$B6,0)</f>
        <v>0</v>
      </c>
      <c r="DN6">
        <f ca="1">IF(AND($B6&gt;0,SUM(DN$3:DN5)=0,SUM($H6:DM6)=0),$B6,0)</f>
        <v>0</v>
      </c>
      <c r="DO6">
        <f ca="1">IF(AND($B6&gt;0,SUM(DO$3:DO5)=0,SUM($H6:DN6)=0),$B6,0)</f>
        <v>0</v>
      </c>
      <c r="DP6">
        <f ca="1">IF(AND($B6&gt;0,SUM(DP$3:DP5)=0,SUM($H6:DO6)=0),$B6,0)</f>
        <v>0</v>
      </c>
      <c r="DQ6">
        <f ca="1">IF(AND($B6&gt;0,SUM(DQ$3:DQ5)=0,SUM($H6:DP6)=0),$B6,0)</f>
        <v>0</v>
      </c>
      <c r="DR6">
        <f ca="1">IF(AND($B6&gt;0,SUM(DR$3:DR5)=0,SUM($H6:DQ6)=0),$B6,0)</f>
        <v>0</v>
      </c>
      <c r="DS6">
        <f ca="1">IF(AND($B6&gt;0,SUM(DS$3:DS5)=0,SUM($H6:DR6)=0),$B6,0)</f>
        <v>0</v>
      </c>
      <c r="DT6">
        <f ca="1">IF(AND($B6&gt;0,SUM(DT$3:DT5)=0,SUM($H6:DS6)=0),$B6,0)</f>
        <v>0</v>
      </c>
      <c r="DU6">
        <f ca="1">IF(AND($B6&gt;0,SUM(DU$3:DU5)=0,SUM($H6:DT6)=0),$B6,0)</f>
        <v>0</v>
      </c>
      <c r="DV6">
        <f ca="1">IF(AND($B6&gt;0,SUM(DV$3:DV5)=0,SUM($H6:DU6)=0),$B6,0)</f>
        <v>0</v>
      </c>
      <c r="DW6">
        <f ca="1">IF(AND($B6&gt;0,SUM(DW$3:DW5)=0,SUM($H6:DV6)=0),$B6,0)</f>
        <v>0</v>
      </c>
      <c r="DX6">
        <f ca="1">IF(AND($B6&gt;0,SUM(DX$3:DX5)=0,SUM($H6:DW6)=0),$B6,0)</f>
        <v>0</v>
      </c>
      <c r="DY6">
        <f ca="1">IF(AND($B6&gt;0,SUM(DY$3:DY5)=0,SUM($H6:DX6)=0),$B6,0)</f>
        <v>0</v>
      </c>
      <c r="DZ6">
        <f ca="1">IF(AND($B6&gt;0,SUM(DZ$3:DZ5)=0,SUM($H6:DY6)=0),$B6,0)</f>
        <v>0</v>
      </c>
      <c r="EA6">
        <f ca="1">IF(AND($B6&gt;0,SUM(EA$3:EA5)=0,SUM($H6:DZ6)=0),$B6,0)</f>
        <v>0</v>
      </c>
      <c r="EB6">
        <f ca="1">IF(AND($B6&gt;0,SUM(EB$3:EB5)=0,SUM($H6:EA6)=0),$B6,0)</f>
        <v>0</v>
      </c>
      <c r="EC6">
        <f ca="1">IF(AND($B6&gt;0,SUM(EC$3:EC5)=0,SUM($H6:EB6)=0),$B6,0)</f>
        <v>0</v>
      </c>
      <c r="ED6">
        <f ca="1">IF(AND($B6&gt;0,SUM(ED$3:ED5)=0,SUM($H6:EC6)=0),$B6,0)</f>
        <v>0</v>
      </c>
      <c r="EE6">
        <f ca="1">IF(AND($B6&gt;0,SUM(EE$3:EE5)=0,SUM($H6:ED6)=0),$B6,0)</f>
        <v>0</v>
      </c>
      <c r="EF6">
        <f ca="1">IF(AND($B6&gt;0,SUM(EF$3:EF5)=0,SUM($H6:EE6)=0),$B6,0)</f>
        <v>0</v>
      </c>
      <c r="EG6">
        <f ca="1">IF(AND($B6&gt;0,SUM(EG$3:EG5)=0,SUM($H6:EF6)=0),$B6,0)</f>
        <v>0</v>
      </c>
      <c r="EH6">
        <f ca="1">IF(AND($B6&gt;0,SUM(EH$3:EH5)=0,SUM($H6:EG6)=0),$B6,0)</f>
        <v>0</v>
      </c>
      <c r="EI6">
        <f ca="1">IF(AND($B6&gt;0,SUM(EI$3:EI5)=0,SUM($H6:EH6)=0),$B6,0)</f>
        <v>0</v>
      </c>
      <c r="EJ6">
        <f ca="1">IF(AND($B6&gt;0,SUM(EJ$3:EJ5)=0,SUM($H6:EI6)=0),$B6,0)</f>
        <v>0</v>
      </c>
      <c r="EK6">
        <f ca="1">IF(AND($B6&gt;0,SUM(EK$3:EK5)=0,SUM($H6:EJ6)=0),$B6,0)</f>
        <v>0</v>
      </c>
      <c r="EL6">
        <f ca="1">IF(AND($B6&gt;0,SUM(EL$3:EL5)=0,SUM($H6:EK6)=0),$B6,0)</f>
        <v>0</v>
      </c>
      <c r="EM6">
        <f ca="1">IF(AND($B6&gt;0,SUM(EM$3:EM5)=0,SUM($H6:EL6)=0),$B6,0)</f>
        <v>0</v>
      </c>
      <c r="EN6">
        <f ca="1">IF(AND($B6&gt;0,SUM(EN$3:EN5)=0,SUM($H6:EM6)=0),$B6,0)</f>
        <v>0</v>
      </c>
      <c r="EO6">
        <f ca="1">IF(AND($B6&gt;0,SUM(EO$3:EO5)=0,SUM($H6:EN6)=0),$B6,0)</f>
        <v>0</v>
      </c>
      <c r="EP6">
        <f ca="1">IF(AND($B6&gt;0,SUM(EP$3:EP5)=0,SUM($H6:EO6)=0),$B6,0)</f>
        <v>0</v>
      </c>
      <c r="EQ6">
        <f ca="1">IF(AND($B6&gt;0,SUM(EQ$3:EQ5)=0,SUM($H6:EP6)=0),$B6,0)</f>
        <v>0</v>
      </c>
      <c r="ER6">
        <f ca="1">IF(AND($B6&gt;0,SUM(ER$3:ER5)=0,SUM($H6:EQ6)=0),$B6,0)</f>
        <v>0</v>
      </c>
      <c r="ES6">
        <f ca="1">IF(AND($B6&gt;0,SUM(ES$3:ES5)=0,SUM($H6:ER6)=0),$B6,0)</f>
        <v>0</v>
      </c>
      <c r="ET6">
        <f ca="1">IF(AND($B6&gt;0,SUM(ET$3:ET5)=0,SUM($H6:ES6)=0),$B6,0)</f>
        <v>0</v>
      </c>
      <c r="EU6">
        <f ca="1">IF(AND($B6&gt;0,SUM(EU$3:EU5)=0,SUM($H6:ET6)=0),$B6,0)</f>
        <v>0</v>
      </c>
      <c r="EV6">
        <f ca="1">IF(AND($B6&gt;0,SUM(EV$3:EV5)=0,SUM($H6:EU6)=0),$B6,0)</f>
        <v>0</v>
      </c>
      <c r="EW6">
        <f ca="1">IF(AND($B6&gt;0,SUM(EW$3:EW5)=0,SUM($H6:EV6)=0),$B6,0)</f>
        <v>0</v>
      </c>
      <c r="EX6">
        <f ca="1">IF(AND($B6&gt;0,SUM(EX$3:EX5)=0,SUM($H6:EW6)=0),$B6,0)</f>
        <v>0</v>
      </c>
      <c r="EY6">
        <f ca="1">IF(AND($B6&gt;0,SUM(EY$3:EY5)=0,SUM($H6:EX6)=0),$B6,0)</f>
        <v>0</v>
      </c>
      <c r="EZ6">
        <f ca="1">IF(AND($B6&gt;0,SUM(EZ$3:EZ5)=0,SUM($H6:EY6)=0),$B6,0)</f>
        <v>0</v>
      </c>
      <c r="FA6">
        <f ca="1">IF(AND($B6&gt;0,SUM(FA$3:FA5)=0,SUM($H6:EZ6)=0),$B6,0)</f>
        <v>0</v>
      </c>
      <c r="FB6">
        <f ca="1">IF(AND($B6&gt;0,SUM(FB$3:FB5)=0,SUM($H6:FA6)=0),$B6,0)</f>
        <v>0</v>
      </c>
      <c r="FC6">
        <f ca="1">IF(AND($B6&gt;0,SUM(FC$3:FC5)=0,SUM($H6:FB6)=0),$B6,0)</f>
        <v>0</v>
      </c>
      <c r="FD6">
        <f ca="1">IF(AND($B6&gt;0,SUM(FD$3:FD5)=0,SUM($H6:FC6)=0),$B6,0)</f>
        <v>0</v>
      </c>
      <c r="FE6">
        <f ca="1">IF(AND($B6&gt;0,SUM(FE$3:FE5)=0,SUM($H6:FD6)=0),$B6,0)</f>
        <v>0</v>
      </c>
      <c r="FF6">
        <f ca="1">IF(AND($B6&gt;0,SUM(FF$3:FF5)=0,SUM($H6:FE6)=0),$B6,0)</f>
        <v>0</v>
      </c>
      <c r="FG6">
        <f ca="1">IF(AND($B6&gt;0,SUM(FG$3:FG5)=0,SUM($H6:FF6)=0),$B6,0)</f>
        <v>0</v>
      </c>
      <c r="FH6">
        <f ca="1">IF(AND($B6&gt;0,SUM(FH$3:FH5)=0,SUM($H6:FG6)=0),$B6,0)</f>
        <v>0</v>
      </c>
      <c r="FI6">
        <f ca="1">IF(AND($B6&gt;0,SUM(FI$3:FI5)=0,SUM($H6:FH6)=0),$B6,0)</f>
        <v>0</v>
      </c>
      <c r="FJ6">
        <f ca="1">IF(AND($B6&gt;0,SUM(FJ$3:FJ5)=0,SUM($H6:FI6)=0),$B6,0)</f>
        <v>0</v>
      </c>
      <c r="FK6">
        <f ca="1">IF(AND($B6&gt;0,SUM(FK$3:FK5)=0,SUM($H6:FJ6)=0),$B6,0)</f>
        <v>0</v>
      </c>
      <c r="FL6">
        <f ca="1">IF(AND($B6&gt;0,SUM(FL$3:FL5)=0,SUM($H6:FK6)=0),$B6,0)</f>
        <v>0</v>
      </c>
      <c r="FM6">
        <f ca="1">IF(AND($B6&gt;0,SUM(FM$3:FM5)=0,SUM($H6:FL6)=0),$B6,0)</f>
        <v>0</v>
      </c>
      <c r="FN6">
        <f ca="1">IF(AND($B6&gt;0,SUM(FN$3:FN5)=0,SUM($H6:FM6)=0),$B6,0)</f>
        <v>0</v>
      </c>
      <c r="FS6" s="67" t="s">
        <v>1107</v>
      </c>
      <c r="FT6" s="67" t="s">
        <v>1023</v>
      </c>
      <c r="FU6" s="342">
        <v>2</v>
      </c>
      <c r="FV6" s="374" t="s">
        <v>1096</v>
      </c>
      <c r="FY6" s="67" t="s">
        <v>1139</v>
      </c>
      <c r="FZ6" s="67" t="s">
        <v>1023</v>
      </c>
      <c r="GA6" s="342">
        <v>2</v>
      </c>
      <c r="GB6" s="374" t="s">
        <v>1147</v>
      </c>
      <c r="GE6" s="67" t="s">
        <v>1107</v>
      </c>
      <c r="GF6" s="67" t="s">
        <v>1023</v>
      </c>
      <c r="GG6" s="342">
        <v>2</v>
      </c>
      <c r="GH6" s="374" t="s">
        <v>1096</v>
      </c>
    </row>
    <row r="7" spans="1:190" ht="15.75" thickBot="1" x14ac:dyDescent="0.3">
      <c r="A7">
        <v>7</v>
      </c>
      <c r="B7" s="367">
        <f ca="1">IF(ValintaohjelmaCentral!D$10=SelectionDataCentral!$G$10,A7,0)</f>
        <v>0</v>
      </c>
      <c r="C7" s="240" t="str">
        <f t="shared" ca="1" si="7"/>
        <v>GOLD PXTOP  Mitoita kone AHU Design ohjelmalla</v>
      </c>
      <c r="D7" s="240" t="str">
        <f t="shared" ca="1" si="6"/>
        <v>[01 - GOLD PX tai PXTOP]</v>
      </c>
      <c r="E7" s="240">
        <f t="shared" ca="1" si="6"/>
        <v>2</v>
      </c>
      <c r="F7" s="240" t="str">
        <f t="shared" ca="1" si="6"/>
        <v>ks AHU Design</v>
      </c>
      <c r="G7" s="47">
        <f ca="1">INDEX($I$2:$FN$2,ROWS(G$2:G7))</f>
        <v>30</v>
      </c>
      <c r="H7">
        <v>0</v>
      </c>
      <c r="I7">
        <f ca="1">IF(AND($B7&gt;0,SUM(I$3:I6)=0,SUM($H7:H7)=0),$B7,0)</f>
        <v>0</v>
      </c>
      <c r="J7">
        <f ca="1">IF(AND($B7&gt;0,SUM(J$3:J6)=0,SUM($H7:I7)=0),$B7,0)</f>
        <v>0</v>
      </c>
      <c r="K7">
        <f ca="1">IF(AND($B7&gt;0,SUM(K$3:K6)=0,SUM($H7:J7)=0),$B7,0)</f>
        <v>0</v>
      </c>
      <c r="L7">
        <f ca="1">IF(AND($B7&gt;0,SUM(L$3:L6)=0,SUM($H7:K7)=0),$B7,0)</f>
        <v>0</v>
      </c>
      <c r="M7">
        <f ca="1">IF(AND($B7&gt;0,SUM(M$3:M6)=0,SUM($H7:L7)=0),$B7,0)</f>
        <v>0</v>
      </c>
      <c r="N7">
        <f ca="1">IF(AND($B7&gt;0,SUM(N$3:N6)=0,SUM($H7:M7)=0),$B7,0)</f>
        <v>0</v>
      </c>
      <c r="O7">
        <f ca="1">IF(AND($B7&gt;0,SUM(O$3:O6)=0,SUM($H7:N7)=0),$B7,0)</f>
        <v>0</v>
      </c>
      <c r="P7">
        <f ca="1">IF(AND($B7&gt;0,SUM(P$3:P6)=0,SUM($H7:O7)=0),$B7,0)</f>
        <v>0</v>
      </c>
      <c r="Q7">
        <f ca="1">IF(AND($B7&gt;0,SUM(Q$3:Q6)=0,SUM($H7:P7)=0),$B7,0)</f>
        <v>0</v>
      </c>
      <c r="R7">
        <f ca="1">IF(AND($B7&gt;0,SUM(R$3:R6)=0,SUM($H7:Q7)=0),$B7,0)</f>
        <v>0</v>
      </c>
      <c r="S7">
        <f ca="1">IF(AND($B7&gt;0,SUM(S$3:S6)=0,SUM($H7:R7)=0),$B7,0)</f>
        <v>0</v>
      </c>
      <c r="T7">
        <f ca="1">IF(AND($B7&gt;0,SUM(T$3:T6)=0,SUM($H7:S7)=0),$B7,0)</f>
        <v>0</v>
      </c>
      <c r="U7">
        <f ca="1">IF(AND($B7&gt;0,SUM(U$3:U6)=0,SUM($H7:T7)=0),$B7,0)</f>
        <v>0</v>
      </c>
      <c r="V7">
        <f ca="1">IF(AND($B7&gt;0,SUM(V$3:V6)=0,SUM($H7:U7)=0),$B7,0)</f>
        <v>0</v>
      </c>
      <c r="W7">
        <f ca="1">IF(AND($B7&gt;0,SUM(W$3:W6)=0,SUM($H7:V7)=0),$B7,0)</f>
        <v>0</v>
      </c>
      <c r="X7">
        <f ca="1">IF(AND($B7&gt;0,SUM(X$3:X6)=0,SUM($H7:W7)=0),$B7,0)</f>
        <v>0</v>
      </c>
      <c r="Y7">
        <f ca="1">IF(AND($B7&gt;0,SUM(Y$3:Y6)=0,SUM($H7:X7)=0),$B7,0)</f>
        <v>0</v>
      </c>
      <c r="Z7">
        <f ca="1">IF(AND($B7&gt;0,SUM(Z$3:Z6)=0,SUM($H7:Y7)=0),$B7,0)</f>
        <v>0</v>
      </c>
      <c r="AA7">
        <f ca="1">IF(AND($B7&gt;0,SUM(AA$3:AA6)=0,SUM($H7:Z7)=0),$B7,0)</f>
        <v>0</v>
      </c>
      <c r="AB7">
        <f ca="1">IF(AND($B7&gt;0,SUM(AB$3:AB6)=0,SUM($H7:AA7)=0),$B7,0)</f>
        <v>0</v>
      </c>
      <c r="AC7">
        <f ca="1">IF(AND($B7&gt;0,SUM(AC$3:AC6)=0,SUM($H7:AB7)=0),$B7,0)</f>
        <v>0</v>
      </c>
      <c r="AD7">
        <f ca="1">IF(AND($B7&gt;0,SUM(AD$3:AD6)=0,SUM($H7:AC7)=0),$B7,0)</f>
        <v>0</v>
      </c>
      <c r="AE7">
        <f ca="1">IF(AND($B7&gt;0,SUM(AE$3:AE6)=0,SUM($H7:AD7)=0),$B7,0)</f>
        <v>0</v>
      </c>
      <c r="AF7">
        <f ca="1">IF(AND($B7&gt;0,SUM(AF$3:AF6)=0,SUM($H7:AE7)=0),$B7,0)</f>
        <v>0</v>
      </c>
      <c r="AG7">
        <f ca="1">IF(AND($B7&gt;0,SUM(AG$3:AG6)=0,SUM($H7:AF7)=0),$B7,0)</f>
        <v>0</v>
      </c>
      <c r="AH7">
        <f ca="1">IF(AND($B7&gt;0,SUM(AH$3:AH6)=0,SUM($H7:AG7)=0),$B7,0)</f>
        <v>0</v>
      </c>
      <c r="AI7">
        <f ca="1">IF(AND($B7&gt;0,SUM(AI$3:AI6)=0,SUM($H7:AH7)=0),$B7,0)</f>
        <v>0</v>
      </c>
      <c r="AJ7">
        <f ca="1">IF(AND($B7&gt;0,SUM(AJ$3:AJ6)=0,SUM($H7:AI7)=0),$B7,0)</f>
        <v>0</v>
      </c>
      <c r="AK7">
        <f ca="1">IF(AND($B7&gt;0,SUM(AK$3:AK6)=0,SUM($H7:AJ7)=0),$B7,0)</f>
        <v>0</v>
      </c>
      <c r="AL7">
        <f ca="1">IF(AND($B7&gt;0,SUM(AL$3:AL6)=0,SUM($H7:AK7)=0),$B7,0)</f>
        <v>0</v>
      </c>
      <c r="AM7">
        <f ca="1">IF(AND($B7&gt;0,SUM(AM$3:AM6)=0,SUM($H7:AL7)=0),$B7,0)</f>
        <v>0</v>
      </c>
      <c r="AN7">
        <f ca="1">IF(AND($B7&gt;0,SUM(AN$3:AN6)=0,SUM($H7:AM7)=0),$B7,0)</f>
        <v>0</v>
      </c>
      <c r="AO7">
        <f ca="1">IF(AND($B7&gt;0,SUM(AO$3:AO6)=0,SUM($H7:AN7)=0),$B7,0)</f>
        <v>0</v>
      </c>
      <c r="AP7">
        <f ca="1">IF(AND($B7&gt;0,SUM(AP$3:AP6)=0,SUM($H7:AO7)=0),$B7,0)</f>
        <v>0</v>
      </c>
      <c r="AQ7">
        <f ca="1">IF(AND($B7&gt;0,SUM(AQ$3:AQ6)=0,SUM($H7:AP7)=0),$B7,0)</f>
        <v>0</v>
      </c>
      <c r="AR7">
        <f ca="1">IF(AND($B7&gt;0,SUM(AR$3:AR6)=0,SUM($H7:AQ7)=0),$B7,0)</f>
        <v>0</v>
      </c>
      <c r="AS7">
        <f ca="1">IF(AND($B7&gt;0,SUM(AS$3:AS6)=0,SUM($H7:AR7)=0),$B7,0)</f>
        <v>0</v>
      </c>
      <c r="AT7">
        <f ca="1">IF(AND($B7&gt;0,SUM(AT$3:AT6)=0,SUM($H7:AS7)=0),$B7,0)</f>
        <v>0</v>
      </c>
      <c r="AU7">
        <f ca="1">IF(AND($B7&gt;0,SUM(AU$3:AU6)=0,SUM($H7:AT7)=0),$B7,0)</f>
        <v>0</v>
      </c>
      <c r="AV7">
        <f ca="1">IF(AND($B7&gt;0,SUM(AV$3:AV6)=0,SUM($H7:AU7)=0),$B7,0)</f>
        <v>0</v>
      </c>
      <c r="AW7">
        <f ca="1">IF(AND($B7&gt;0,SUM(AW$3:AW6)=0,SUM($H7:AV7)=0),$B7,0)</f>
        <v>0</v>
      </c>
      <c r="AX7">
        <f ca="1">IF(AND($B7&gt;0,SUM(AX$3:AX6)=0,SUM($H7:AW7)=0),$B7,0)</f>
        <v>0</v>
      </c>
      <c r="AY7">
        <f ca="1">IF(AND($B7&gt;0,SUM(AY$3:AY6)=0,SUM($H7:AX7)=0),$B7,0)</f>
        <v>0</v>
      </c>
      <c r="AZ7">
        <f ca="1">IF(AND($B7&gt;0,SUM(AZ$3:AZ6)=0,SUM($H7:AY7)=0),$B7,0)</f>
        <v>0</v>
      </c>
      <c r="BA7">
        <f ca="1">IF(AND($B7&gt;0,SUM(BA$3:BA6)=0,SUM($H7:AZ7)=0),$B7,0)</f>
        <v>0</v>
      </c>
      <c r="BB7">
        <f ca="1">IF(AND($B7&gt;0,SUM(BB$3:BB6)=0,SUM($H7:BA7)=0),$B7,0)</f>
        <v>0</v>
      </c>
      <c r="BC7">
        <f ca="1">IF(AND($B7&gt;0,SUM(BC$3:BC6)=0,SUM($H7:BB7)=0),$B7,0)</f>
        <v>0</v>
      </c>
      <c r="BD7">
        <f ca="1">IF(AND($B7&gt;0,SUM(BD$3:BD6)=0,SUM($H7:BC7)=0),$B7,0)</f>
        <v>0</v>
      </c>
      <c r="BE7">
        <f ca="1">IF(AND($B7&gt;0,SUM(BE$3:BE6)=0,SUM($H7:BD7)=0),$B7,0)</f>
        <v>0</v>
      </c>
      <c r="BF7">
        <f ca="1">IF(AND($B7&gt;0,SUM(BF$3:BF6)=0,SUM($H7:BE7)=0),$B7,0)</f>
        <v>0</v>
      </c>
      <c r="BG7">
        <f ca="1">IF(AND($B7&gt;0,SUM(BG$3:BG6)=0,SUM($H7:BF7)=0),$B7,0)</f>
        <v>0</v>
      </c>
      <c r="BH7">
        <f ca="1">IF(AND($B7&gt;0,SUM(BH$3:BH6)=0,SUM($H7:BG7)=0),$B7,0)</f>
        <v>0</v>
      </c>
      <c r="BI7">
        <f ca="1">IF(AND($B7&gt;0,SUM(BI$3:BI6)=0,SUM($H7:BH7)=0),$B7,0)</f>
        <v>0</v>
      </c>
      <c r="BJ7">
        <f ca="1">IF(AND($B7&gt;0,SUM(BJ$3:BJ6)=0,SUM($H7:BI7)=0),$B7,0)</f>
        <v>0</v>
      </c>
      <c r="BK7">
        <f ca="1">IF(AND($B7&gt;0,SUM(BK$3:BK6)=0,SUM($H7:BJ7)=0),$B7,0)</f>
        <v>0</v>
      </c>
      <c r="BL7">
        <f ca="1">IF(AND($B7&gt;0,SUM(BL$3:BL6)=0,SUM($H7:BK7)=0),$B7,0)</f>
        <v>0</v>
      </c>
      <c r="BM7">
        <f ca="1">IF(AND($B7&gt;0,SUM(BM$3:BM6)=0,SUM($H7:BL7)=0),$B7,0)</f>
        <v>0</v>
      </c>
      <c r="BN7">
        <f ca="1">IF(AND($B7&gt;0,SUM(BN$3:BN6)=0,SUM($H7:BM7)=0),$B7,0)</f>
        <v>0</v>
      </c>
      <c r="BO7">
        <f ca="1">IF(AND($B7&gt;0,SUM(BO$3:BO6)=0,SUM($H7:BN7)=0),$B7,0)</f>
        <v>0</v>
      </c>
      <c r="BP7">
        <f ca="1">IF(AND($B7&gt;0,SUM(BP$3:BP6)=0,SUM($H7:BO7)=0),$B7,0)</f>
        <v>0</v>
      </c>
      <c r="BQ7">
        <f ca="1">IF(AND($B7&gt;0,SUM(BQ$3:BQ6)=0,SUM($H7:BP7)=0),$B7,0)</f>
        <v>0</v>
      </c>
      <c r="BR7">
        <f ca="1">IF(AND($B7&gt;0,SUM(BR$3:BR6)=0,SUM($H7:BQ7)=0),$B7,0)</f>
        <v>0</v>
      </c>
      <c r="BS7">
        <f ca="1">IF(AND($B7&gt;0,SUM(BS$3:BS6)=0,SUM($H7:BR7)=0),$B7,0)</f>
        <v>0</v>
      </c>
      <c r="BT7">
        <f ca="1">IF(AND($B7&gt;0,SUM(BT$3:BT6)=0,SUM($H7:BS7)=0),$B7,0)</f>
        <v>0</v>
      </c>
      <c r="BU7">
        <f ca="1">IF(AND($B7&gt;0,SUM(BU$3:BU6)=0,SUM($H7:BT7)=0),$B7,0)</f>
        <v>0</v>
      </c>
      <c r="BV7">
        <f ca="1">IF(AND($B7&gt;0,SUM(BV$3:BV6)=0,SUM($H7:BU7)=0),$B7,0)</f>
        <v>0</v>
      </c>
      <c r="BW7">
        <f ca="1">IF(AND($B7&gt;0,SUM(BW$3:BW6)=0,SUM($H7:BV7)=0),$B7,0)</f>
        <v>0</v>
      </c>
      <c r="BX7">
        <f ca="1">IF(AND($B7&gt;0,SUM(BX$3:BX6)=0,SUM($H7:BW7)=0),$B7,0)</f>
        <v>0</v>
      </c>
      <c r="BY7">
        <f ca="1">IF(AND($B7&gt;0,SUM(BY$3:BY6)=0,SUM($H7:BX7)=0),$B7,0)</f>
        <v>0</v>
      </c>
      <c r="BZ7">
        <f ca="1">IF(AND($B7&gt;0,SUM(BZ$3:BZ6)=0,SUM($H7:BY7)=0),$B7,0)</f>
        <v>0</v>
      </c>
      <c r="CA7">
        <f ca="1">IF(AND($B7&gt;0,SUM(CA$3:CA6)=0,SUM($H7:BZ7)=0),$B7,0)</f>
        <v>0</v>
      </c>
      <c r="CB7">
        <f ca="1">IF(AND($B7&gt;0,SUM(CB$3:CB6)=0,SUM($H7:CA7)=0),$B7,0)</f>
        <v>0</v>
      </c>
      <c r="CC7">
        <f ca="1">IF(AND($B7&gt;0,SUM(CC$3:CC6)=0,SUM($H7:CB7)=0),$B7,0)</f>
        <v>0</v>
      </c>
      <c r="CD7">
        <f ca="1">IF(AND($B7&gt;0,SUM(CD$3:CD6)=0,SUM($H7:CC7)=0),$B7,0)</f>
        <v>0</v>
      </c>
      <c r="CE7">
        <f ca="1">IF(AND($B7&gt;0,SUM(CE$3:CE6)=0,SUM($H7:CD7)=0),$B7,0)</f>
        <v>0</v>
      </c>
      <c r="CF7">
        <f ca="1">IF(AND($B7&gt;0,SUM(CF$3:CF6)=0,SUM($H7:CE7)=0),$B7,0)</f>
        <v>0</v>
      </c>
      <c r="CG7">
        <f ca="1">IF(AND($B7&gt;0,SUM(CG$3:CG6)=0,SUM($H7:CF7)=0),$B7,0)</f>
        <v>0</v>
      </c>
      <c r="CH7">
        <f ca="1">IF(AND($B7&gt;0,SUM(CH$3:CH6)=0,SUM($H7:CG7)=0),$B7,0)</f>
        <v>0</v>
      </c>
      <c r="CI7">
        <f ca="1">IF(AND($B7&gt;0,SUM(CI$3:CI6)=0,SUM($H7:CH7)=0),$B7,0)</f>
        <v>0</v>
      </c>
      <c r="CJ7">
        <f ca="1">IF(AND($B7&gt;0,SUM(CJ$3:CJ6)=0,SUM($H7:CI7)=0),$B7,0)</f>
        <v>0</v>
      </c>
      <c r="CK7">
        <f ca="1">IF(AND($B7&gt;0,SUM(CK$3:CK6)=0,SUM($H7:CJ7)=0),$B7,0)</f>
        <v>0</v>
      </c>
      <c r="CL7">
        <f ca="1">IF(AND($B7&gt;0,SUM(CL$3:CL6)=0,SUM($H7:CK7)=0),$B7,0)</f>
        <v>0</v>
      </c>
      <c r="CM7">
        <f ca="1">IF(AND($B7&gt;0,SUM(CM$3:CM6)=0,SUM($H7:CL7)=0),$B7,0)</f>
        <v>0</v>
      </c>
      <c r="CN7">
        <f ca="1">IF(AND($B7&gt;0,SUM(CN$3:CN6)=0,SUM($H7:CM7)=0),$B7,0)</f>
        <v>0</v>
      </c>
      <c r="CO7">
        <f ca="1">IF(AND($B7&gt;0,SUM(CO$3:CO6)=0,SUM($H7:CN7)=0),$B7,0)</f>
        <v>0</v>
      </c>
      <c r="CP7">
        <f ca="1">IF(AND($B7&gt;0,SUM(CP$3:CP6)=0,SUM($H7:CO7)=0),$B7,0)</f>
        <v>0</v>
      </c>
      <c r="CQ7">
        <f ca="1">IF(AND($B7&gt;0,SUM(CQ$3:CQ6)=0,SUM($H7:CP7)=0),$B7,0)</f>
        <v>0</v>
      </c>
      <c r="CR7">
        <f ca="1">IF(AND($B7&gt;0,SUM(CR$3:CR6)=0,SUM($H7:CQ7)=0),$B7,0)</f>
        <v>0</v>
      </c>
      <c r="CS7">
        <f ca="1">IF(AND($B7&gt;0,SUM(CS$3:CS6)=0,SUM($H7:CR7)=0),$B7,0)</f>
        <v>0</v>
      </c>
      <c r="CT7">
        <f ca="1">IF(AND($B7&gt;0,SUM(CT$3:CT6)=0,SUM($H7:CS7)=0),$B7,0)</f>
        <v>0</v>
      </c>
      <c r="CU7">
        <f ca="1">IF(AND($B7&gt;0,SUM(CU$3:CU6)=0,SUM($H7:CT7)=0),$B7,0)</f>
        <v>0</v>
      </c>
      <c r="CV7">
        <f ca="1">IF(AND($B7&gt;0,SUM(CV$3:CV6)=0,SUM($H7:CU7)=0),$B7,0)</f>
        <v>0</v>
      </c>
      <c r="CW7">
        <f ca="1">IF(AND($B7&gt;0,SUM(CW$3:CW6)=0,SUM($H7:CV7)=0),$B7,0)</f>
        <v>0</v>
      </c>
      <c r="CX7">
        <f ca="1">IF(AND($B7&gt;0,SUM(CX$3:CX6)=0,SUM($H7:CW7)=0),$B7,0)</f>
        <v>0</v>
      </c>
      <c r="CY7">
        <f ca="1">IF(AND($B7&gt;0,SUM(CY$3:CY6)=0,SUM($H7:CX7)=0),$B7,0)</f>
        <v>0</v>
      </c>
      <c r="CZ7">
        <f ca="1">IF(AND($B7&gt;0,SUM(CZ$3:CZ6)=0,SUM($H7:CY7)=0),$B7,0)</f>
        <v>0</v>
      </c>
      <c r="DA7">
        <f ca="1">IF(AND($B7&gt;0,SUM(DA$3:DA6)=0,SUM($H7:CZ7)=0),$B7,0)</f>
        <v>0</v>
      </c>
      <c r="DB7">
        <f ca="1">IF(AND($B7&gt;0,SUM(DB$3:DB6)=0,SUM($H7:DA7)=0),$B7,0)</f>
        <v>0</v>
      </c>
      <c r="DC7">
        <f ca="1">IF(AND($B7&gt;0,SUM(DC$3:DC6)=0,SUM($H7:DB7)=0),$B7,0)</f>
        <v>0</v>
      </c>
      <c r="DD7">
        <f ca="1">IF(AND($B7&gt;0,SUM(DD$3:DD6)=0,SUM($H7:DC7)=0),$B7,0)</f>
        <v>0</v>
      </c>
      <c r="DE7">
        <f ca="1">IF(AND($B7&gt;0,SUM(DE$3:DE6)=0,SUM($H7:DD7)=0),$B7,0)</f>
        <v>0</v>
      </c>
      <c r="DF7">
        <f ca="1">IF(AND($B7&gt;0,SUM(DF$3:DF6)=0,SUM($H7:DE7)=0),$B7,0)</f>
        <v>0</v>
      </c>
      <c r="DG7">
        <f ca="1">IF(AND($B7&gt;0,SUM(DG$3:DG6)=0,SUM($H7:DF7)=0),$B7,0)</f>
        <v>0</v>
      </c>
      <c r="DH7">
        <f ca="1">IF(AND($B7&gt;0,SUM(DH$3:DH6)=0,SUM($H7:DG7)=0),$B7,0)</f>
        <v>0</v>
      </c>
      <c r="DI7">
        <f ca="1">IF(AND($B7&gt;0,SUM(DI$3:DI6)=0,SUM($H7:DH7)=0),$B7,0)</f>
        <v>0</v>
      </c>
      <c r="DJ7">
        <f ca="1">IF(AND($B7&gt;0,SUM(DJ$3:DJ6)=0,SUM($H7:DI7)=0),$B7,0)</f>
        <v>0</v>
      </c>
      <c r="DK7">
        <f ca="1">IF(AND($B7&gt;0,SUM(DK$3:DK6)=0,SUM($H7:DJ7)=0),$B7,0)</f>
        <v>0</v>
      </c>
      <c r="DL7">
        <f ca="1">IF(AND($B7&gt;0,SUM(DL$3:DL6)=0,SUM($H7:DK7)=0),$B7,0)</f>
        <v>0</v>
      </c>
      <c r="DM7">
        <f ca="1">IF(AND($B7&gt;0,SUM(DM$3:DM6)=0,SUM($H7:DL7)=0),$B7,0)</f>
        <v>0</v>
      </c>
      <c r="DN7">
        <f ca="1">IF(AND($B7&gt;0,SUM(DN$3:DN6)=0,SUM($H7:DM7)=0),$B7,0)</f>
        <v>0</v>
      </c>
      <c r="DO7">
        <f ca="1">IF(AND($B7&gt;0,SUM(DO$3:DO6)=0,SUM($H7:DN7)=0),$B7,0)</f>
        <v>0</v>
      </c>
      <c r="DP7">
        <f ca="1">IF(AND($B7&gt;0,SUM(DP$3:DP6)=0,SUM($H7:DO7)=0),$B7,0)</f>
        <v>0</v>
      </c>
      <c r="DQ7">
        <f ca="1">IF(AND($B7&gt;0,SUM(DQ$3:DQ6)=0,SUM($H7:DP7)=0),$B7,0)</f>
        <v>0</v>
      </c>
      <c r="DR7">
        <f ca="1">IF(AND($B7&gt;0,SUM(DR$3:DR6)=0,SUM($H7:DQ7)=0),$B7,0)</f>
        <v>0</v>
      </c>
      <c r="DS7">
        <f ca="1">IF(AND($B7&gt;0,SUM(DS$3:DS6)=0,SUM($H7:DR7)=0),$B7,0)</f>
        <v>0</v>
      </c>
      <c r="DT7">
        <f ca="1">IF(AND($B7&gt;0,SUM(DT$3:DT6)=0,SUM($H7:DS7)=0),$B7,0)</f>
        <v>0</v>
      </c>
      <c r="DU7">
        <f ca="1">IF(AND($B7&gt;0,SUM(DU$3:DU6)=0,SUM($H7:DT7)=0),$B7,0)</f>
        <v>0</v>
      </c>
      <c r="DV7">
        <f ca="1">IF(AND($B7&gt;0,SUM(DV$3:DV6)=0,SUM($H7:DU7)=0),$B7,0)</f>
        <v>0</v>
      </c>
      <c r="DW7">
        <f ca="1">IF(AND($B7&gt;0,SUM(DW$3:DW6)=0,SUM($H7:DV7)=0),$B7,0)</f>
        <v>0</v>
      </c>
      <c r="DX7">
        <f ca="1">IF(AND($B7&gt;0,SUM(DX$3:DX6)=0,SUM($H7:DW7)=0),$B7,0)</f>
        <v>0</v>
      </c>
      <c r="DY7">
        <f ca="1">IF(AND($B7&gt;0,SUM(DY$3:DY6)=0,SUM($H7:DX7)=0),$B7,0)</f>
        <v>0</v>
      </c>
      <c r="DZ7">
        <f ca="1">IF(AND($B7&gt;0,SUM(DZ$3:DZ6)=0,SUM($H7:DY7)=0),$B7,0)</f>
        <v>0</v>
      </c>
      <c r="EA7">
        <f ca="1">IF(AND($B7&gt;0,SUM(EA$3:EA6)=0,SUM($H7:DZ7)=0),$B7,0)</f>
        <v>0</v>
      </c>
      <c r="EB7">
        <f ca="1">IF(AND($B7&gt;0,SUM(EB$3:EB6)=0,SUM($H7:EA7)=0),$B7,0)</f>
        <v>0</v>
      </c>
      <c r="EC7">
        <f ca="1">IF(AND($B7&gt;0,SUM(EC$3:EC6)=0,SUM($H7:EB7)=0),$B7,0)</f>
        <v>0</v>
      </c>
      <c r="ED7">
        <f ca="1">IF(AND($B7&gt;0,SUM(ED$3:ED6)=0,SUM($H7:EC7)=0),$B7,0)</f>
        <v>0</v>
      </c>
      <c r="EE7">
        <f ca="1">IF(AND($B7&gt;0,SUM(EE$3:EE6)=0,SUM($H7:ED7)=0),$B7,0)</f>
        <v>0</v>
      </c>
      <c r="EF7">
        <f ca="1">IF(AND($B7&gt;0,SUM(EF$3:EF6)=0,SUM($H7:EE7)=0),$B7,0)</f>
        <v>0</v>
      </c>
      <c r="EG7">
        <f ca="1">IF(AND($B7&gt;0,SUM(EG$3:EG6)=0,SUM($H7:EF7)=0),$B7,0)</f>
        <v>0</v>
      </c>
      <c r="EH7">
        <f ca="1">IF(AND($B7&gt;0,SUM(EH$3:EH6)=0,SUM($H7:EG7)=0),$B7,0)</f>
        <v>0</v>
      </c>
      <c r="EI7">
        <f ca="1">IF(AND($B7&gt;0,SUM(EI$3:EI6)=0,SUM($H7:EH7)=0),$B7,0)</f>
        <v>0</v>
      </c>
      <c r="EJ7">
        <f ca="1">IF(AND($B7&gt;0,SUM(EJ$3:EJ6)=0,SUM($H7:EI7)=0),$B7,0)</f>
        <v>0</v>
      </c>
      <c r="EK7">
        <f ca="1">IF(AND($B7&gt;0,SUM(EK$3:EK6)=0,SUM($H7:EJ7)=0),$B7,0)</f>
        <v>0</v>
      </c>
      <c r="EL7">
        <f ca="1">IF(AND($B7&gt;0,SUM(EL$3:EL6)=0,SUM($H7:EK7)=0),$B7,0)</f>
        <v>0</v>
      </c>
      <c r="EM7">
        <f ca="1">IF(AND($B7&gt;0,SUM(EM$3:EM6)=0,SUM($H7:EL7)=0),$B7,0)</f>
        <v>0</v>
      </c>
      <c r="EN7">
        <f ca="1">IF(AND($B7&gt;0,SUM(EN$3:EN6)=0,SUM($H7:EM7)=0),$B7,0)</f>
        <v>0</v>
      </c>
      <c r="EO7">
        <f ca="1">IF(AND($B7&gt;0,SUM(EO$3:EO6)=0,SUM($H7:EN7)=0),$B7,0)</f>
        <v>0</v>
      </c>
      <c r="EP7">
        <f ca="1">IF(AND($B7&gt;0,SUM(EP$3:EP6)=0,SUM($H7:EO7)=0),$B7,0)</f>
        <v>0</v>
      </c>
      <c r="EQ7">
        <f ca="1">IF(AND($B7&gt;0,SUM(EQ$3:EQ6)=0,SUM($H7:EP7)=0),$B7,0)</f>
        <v>0</v>
      </c>
      <c r="ER7">
        <f ca="1">IF(AND($B7&gt;0,SUM(ER$3:ER6)=0,SUM($H7:EQ7)=0),$B7,0)</f>
        <v>0</v>
      </c>
      <c r="ES7">
        <f ca="1">IF(AND($B7&gt;0,SUM(ES$3:ES6)=0,SUM($H7:ER7)=0),$B7,0)</f>
        <v>0</v>
      </c>
      <c r="ET7">
        <f ca="1">IF(AND($B7&gt;0,SUM(ET$3:ET6)=0,SUM($H7:ES7)=0),$B7,0)</f>
        <v>0</v>
      </c>
      <c r="EU7">
        <f ca="1">IF(AND($B7&gt;0,SUM(EU$3:EU6)=0,SUM($H7:ET7)=0),$B7,0)</f>
        <v>0</v>
      </c>
      <c r="EV7">
        <f ca="1">IF(AND($B7&gt;0,SUM(EV$3:EV6)=0,SUM($H7:EU7)=0),$B7,0)</f>
        <v>0</v>
      </c>
      <c r="EW7">
        <f ca="1">IF(AND($B7&gt;0,SUM(EW$3:EW6)=0,SUM($H7:EV7)=0),$B7,0)</f>
        <v>0</v>
      </c>
      <c r="EX7">
        <f ca="1">IF(AND($B7&gt;0,SUM(EX$3:EX6)=0,SUM($H7:EW7)=0),$B7,0)</f>
        <v>0</v>
      </c>
      <c r="EY7">
        <f ca="1">IF(AND($B7&gt;0,SUM(EY$3:EY6)=0,SUM($H7:EX7)=0),$B7,0)</f>
        <v>0</v>
      </c>
      <c r="EZ7">
        <f ca="1">IF(AND($B7&gt;0,SUM(EZ$3:EZ6)=0,SUM($H7:EY7)=0),$B7,0)</f>
        <v>0</v>
      </c>
      <c r="FA7">
        <f ca="1">IF(AND($B7&gt;0,SUM(FA$3:FA6)=0,SUM($H7:EZ7)=0),$B7,0)</f>
        <v>0</v>
      </c>
      <c r="FB7">
        <f ca="1">IF(AND($B7&gt;0,SUM(FB$3:FB6)=0,SUM($H7:FA7)=0),$B7,0)</f>
        <v>0</v>
      </c>
      <c r="FC7">
        <f ca="1">IF(AND($B7&gt;0,SUM(FC$3:FC6)=0,SUM($H7:FB7)=0),$B7,0)</f>
        <v>0</v>
      </c>
      <c r="FD7">
        <f ca="1">IF(AND($B7&gt;0,SUM(FD$3:FD6)=0,SUM($H7:FC7)=0),$B7,0)</f>
        <v>0</v>
      </c>
      <c r="FE7">
        <f ca="1">IF(AND($B7&gt;0,SUM(FE$3:FE6)=0,SUM($H7:FD7)=0),$B7,0)</f>
        <v>0</v>
      </c>
      <c r="FF7">
        <f ca="1">IF(AND($B7&gt;0,SUM(FF$3:FF6)=0,SUM($H7:FE7)=0),$B7,0)</f>
        <v>0</v>
      </c>
      <c r="FG7">
        <f ca="1">IF(AND($B7&gt;0,SUM(FG$3:FG6)=0,SUM($H7:FF7)=0),$B7,0)</f>
        <v>0</v>
      </c>
      <c r="FH7">
        <f ca="1">IF(AND($B7&gt;0,SUM(FH$3:FH6)=0,SUM($H7:FG7)=0),$B7,0)</f>
        <v>0</v>
      </c>
      <c r="FI7">
        <f ca="1">IF(AND($B7&gt;0,SUM(FI$3:FI6)=0,SUM($H7:FH7)=0),$B7,0)</f>
        <v>0</v>
      </c>
      <c r="FJ7">
        <f ca="1">IF(AND($B7&gt;0,SUM(FJ$3:FJ6)=0,SUM($H7:FI7)=0),$B7,0)</f>
        <v>0</v>
      </c>
      <c r="FK7">
        <f ca="1">IF(AND($B7&gt;0,SUM(FK$3:FK6)=0,SUM($H7:FJ7)=0),$B7,0)</f>
        <v>0</v>
      </c>
      <c r="FL7">
        <f ca="1">IF(AND($B7&gt;0,SUM(FL$3:FL6)=0,SUM($H7:FK7)=0),$B7,0)</f>
        <v>0</v>
      </c>
      <c r="FM7">
        <f ca="1">IF(AND($B7&gt;0,SUM(FM$3:FM6)=0,SUM($H7:FL7)=0),$B7,0)</f>
        <v>0</v>
      </c>
      <c r="FN7">
        <f ca="1">IF(AND($B7&gt;0,SUM(FN$3:FN6)=0,SUM($H7:FM7)=0),$B7,0)</f>
        <v>0</v>
      </c>
      <c r="FS7" s="67" t="s">
        <v>1108</v>
      </c>
      <c r="FT7" s="67" t="s">
        <v>1023</v>
      </c>
      <c r="FU7" s="342">
        <v>2</v>
      </c>
      <c r="FV7" s="374" t="s">
        <v>1096</v>
      </c>
      <c r="FY7" s="67" t="s">
        <v>1140</v>
      </c>
      <c r="FZ7" s="67" t="s">
        <v>1023</v>
      </c>
      <c r="GA7" s="342">
        <v>2</v>
      </c>
      <c r="GB7" s="374" t="s">
        <v>1147</v>
      </c>
      <c r="GE7" s="67" t="s">
        <v>1108</v>
      </c>
      <c r="GF7" s="67" t="s">
        <v>1023</v>
      </c>
      <c r="GG7" s="342">
        <v>2</v>
      </c>
      <c r="GH7" s="374" t="s">
        <v>1096</v>
      </c>
    </row>
    <row r="8" spans="1:190" ht="15.75" thickBot="1" x14ac:dyDescent="0.3">
      <c r="A8">
        <v>8</v>
      </c>
      <c r="B8" s="367">
        <f ca="1">IF(OR(ValintaohjelmaCentral!D$10=SelectionDataCentral!$G$10,ValintaohjelmaCentral!D$10=SelectionDataCentral!$F$10),A8,0)</f>
        <v>0</v>
      </c>
      <c r="C8" s="240" t="str">
        <f t="shared" ca="1" si="7"/>
        <v xml:space="preserve">   -Integroitu ohjaus- ja säätöjärjestelmä</v>
      </c>
      <c r="D8" s="240" t="str">
        <f t="shared" ca="1" si="6"/>
        <v/>
      </c>
      <c r="E8" s="240">
        <f t="shared" ca="1" si="6"/>
        <v>2</v>
      </c>
      <c r="F8" s="240" t="str">
        <f t="shared" ca="1" si="6"/>
        <v/>
      </c>
      <c r="G8" s="47">
        <f ca="1">INDEX($I$2:$FN$2,ROWS(G$2:G8))</f>
        <v>31</v>
      </c>
      <c r="H8">
        <v>0</v>
      </c>
      <c r="I8">
        <f ca="1">IF(AND($B8&gt;0,SUM(I$3:I7)=0,SUM($H8:H8)=0),$B8,0)</f>
        <v>0</v>
      </c>
      <c r="J8">
        <f ca="1">IF(AND($B8&gt;0,SUM(J$3:J7)=0,SUM($H8:I8)=0),$B8,0)</f>
        <v>0</v>
      </c>
      <c r="K8">
        <f ca="1">IF(AND($B8&gt;0,SUM(K$3:K7)=0,SUM($H8:J8)=0),$B8,0)</f>
        <v>0</v>
      </c>
      <c r="L8">
        <f ca="1">IF(AND($B8&gt;0,SUM(L$3:L7)=0,SUM($H8:K8)=0),$B8,0)</f>
        <v>0</v>
      </c>
      <c r="M8">
        <f ca="1">IF(AND($B8&gt;0,SUM(M$3:M7)=0,SUM($H8:L8)=0),$B8,0)</f>
        <v>0</v>
      </c>
      <c r="N8">
        <f ca="1">IF(AND($B8&gt;0,SUM(N$3:N7)=0,SUM($H8:M8)=0),$B8,0)</f>
        <v>0</v>
      </c>
      <c r="O8">
        <f ca="1">IF(AND($B8&gt;0,SUM(O$3:O7)=0,SUM($H8:N8)=0),$B8,0)</f>
        <v>0</v>
      </c>
      <c r="P8">
        <f ca="1">IF(AND($B8&gt;0,SUM(P$3:P7)=0,SUM($H8:O8)=0),$B8,0)</f>
        <v>0</v>
      </c>
      <c r="Q8">
        <f ca="1">IF(AND($B8&gt;0,SUM(Q$3:Q7)=0,SUM($H8:P8)=0),$B8,0)</f>
        <v>0</v>
      </c>
      <c r="R8">
        <f ca="1">IF(AND($B8&gt;0,SUM(R$3:R7)=0,SUM($H8:Q8)=0),$B8,0)</f>
        <v>0</v>
      </c>
      <c r="S8">
        <f ca="1">IF(AND($B8&gt;0,SUM(S$3:S7)=0,SUM($H8:R8)=0),$B8,0)</f>
        <v>0</v>
      </c>
      <c r="T8">
        <f ca="1">IF(AND($B8&gt;0,SUM(T$3:T7)=0,SUM($H8:S8)=0),$B8,0)</f>
        <v>0</v>
      </c>
      <c r="U8">
        <f ca="1">IF(AND($B8&gt;0,SUM(U$3:U7)=0,SUM($H8:T8)=0),$B8,0)</f>
        <v>0</v>
      </c>
      <c r="V8">
        <f ca="1">IF(AND($B8&gt;0,SUM(V$3:V7)=0,SUM($H8:U8)=0),$B8,0)</f>
        <v>0</v>
      </c>
      <c r="W8">
        <f ca="1">IF(AND($B8&gt;0,SUM(W$3:W7)=0,SUM($H8:V8)=0),$B8,0)</f>
        <v>0</v>
      </c>
      <c r="X8">
        <f ca="1">IF(AND($B8&gt;0,SUM(X$3:X7)=0,SUM($H8:W8)=0),$B8,0)</f>
        <v>0</v>
      </c>
      <c r="Y8">
        <f ca="1">IF(AND($B8&gt;0,SUM(Y$3:Y7)=0,SUM($H8:X8)=0),$B8,0)</f>
        <v>0</v>
      </c>
      <c r="Z8">
        <f ca="1">IF(AND($B8&gt;0,SUM(Z$3:Z7)=0,SUM($H8:Y8)=0),$B8,0)</f>
        <v>0</v>
      </c>
      <c r="AA8">
        <f ca="1">IF(AND($B8&gt;0,SUM(AA$3:AA7)=0,SUM($H8:Z8)=0),$B8,0)</f>
        <v>0</v>
      </c>
      <c r="AB8">
        <f ca="1">IF(AND($B8&gt;0,SUM(AB$3:AB7)=0,SUM($H8:AA8)=0),$B8,0)</f>
        <v>0</v>
      </c>
      <c r="AC8">
        <f ca="1">IF(AND($B8&gt;0,SUM(AC$3:AC7)=0,SUM($H8:AB8)=0),$B8,0)</f>
        <v>0</v>
      </c>
      <c r="AD8">
        <f ca="1">IF(AND($B8&gt;0,SUM(AD$3:AD7)=0,SUM($H8:AC8)=0),$B8,0)</f>
        <v>0</v>
      </c>
      <c r="AE8">
        <f ca="1">IF(AND($B8&gt;0,SUM(AE$3:AE7)=0,SUM($H8:AD8)=0),$B8,0)</f>
        <v>0</v>
      </c>
      <c r="AF8">
        <f ca="1">IF(AND($B8&gt;0,SUM(AF$3:AF7)=0,SUM($H8:AE8)=0),$B8,0)</f>
        <v>0</v>
      </c>
      <c r="AG8">
        <f ca="1">IF(AND($B8&gt;0,SUM(AG$3:AG7)=0,SUM($H8:AF8)=0),$B8,0)</f>
        <v>0</v>
      </c>
      <c r="AH8">
        <f ca="1">IF(AND($B8&gt;0,SUM(AH$3:AH7)=0,SUM($H8:AG8)=0),$B8,0)</f>
        <v>0</v>
      </c>
      <c r="AI8">
        <f ca="1">IF(AND($B8&gt;0,SUM(AI$3:AI7)=0,SUM($H8:AH8)=0),$B8,0)</f>
        <v>0</v>
      </c>
      <c r="AJ8">
        <f ca="1">IF(AND($B8&gt;0,SUM(AJ$3:AJ7)=0,SUM($H8:AI8)=0),$B8,0)</f>
        <v>0</v>
      </c>
      <c r="AK8">
        <f ca="1">IF(AND($B8&gt;0,SUM(AK$3:AK7)=0,SUM($H8:AJ8)=0),$B8,0)</f>
        <v>0</v>
      </c>
      <c r="AL8">
        <f ca="1">IF(AND($B8&gt;0,SUM(AL$3:AL7)=0,SUM($H8:AK8)=0),$B8,0)</f>
        <v>0</v>
      </c>
      <c r="AM8">
        <f ca="1">IF(AND($B8&gt;0,SUM(AM$3:AM7)=0,SUM($H8:AL8)=0),$B8,0)</f>
        <v>0</v>
      </c>
      <c r="AN8">
        <f ca="1">IF(AND($B8&gt;0,SUM(AN$3:AN7)=0,SUM($H8:AM8)=0),$B8,0)</f>
        <v>0</v>
      </c>
      <c r="AO8">
        <f ca="1">IF(AND($B8&gt;0,SUM(AO$3:AO7)=0,SUM($H8:AN8)=0),$B8,0)</f>
        <v>0</v>
      </c>
      <c r="AP8">
        <f ca="1">IF(AND($B8&gt;0,SUM(AP$3:AP7)=0,SUM($H8:AO8)=0),$B8,0)</f>
        <v>0</v>
      </c>
      <c r="AQ8">
        <f ca="1">IF(AND($B8&gt;0,SUM(AQ$3:AQ7)=0,SUM($H8:AP8)=0),$B8,0)</f>
        <v>0</v>
      </c>
      <c r="AR8">
        <f ca="1">IF(AND($B8&gt;0,SUM(AR$3:AR7)=0,SUM($H8:AQ8)=0),$B8,0)</f>
        <v>0</v>
      </c>
      <c r="AS8">
        <f ca="1">IF(AND($B8&gt;0,SUM(AS$3:AS7)=0,SUM($H8:AR8)=0),$B8,0)</f>
        <v>0</v>
      </c>
      <c r="AT8">
        <f ca="1">IF(AND($B8&gt;0,SUM(AT$3:AT7)=0,SUM($H8:AS8)=0),$B8,0)</f>
        <v>0</v>
      </c>
      <c r="AU8">
        <f ca="1">IF(AND($B8&gt;0,SUM(AU$3:AU7)=0,SUM($H8:AT8)=0),$B8,0)</f>
        <v>0</v>
      </c>
      <c r="AV8">
        <f ca="1">IF(AND($B8&gt;0,SUM(AV$3:AV7)=0,SUM($H8:AU8)=0),$B8,0)</f>
        <v>0</v>
      </c>
      <c r="AW8">
        <f ca="1">IF(AND($B8&gt;0,SUM(AW$3:AW7)=0,SUM($H8:AV8)=0),$B8,0)</f>
        <v>0</v>
      </c>
      <c r="AX8">
        <f ca="1">IF(AND($B8&gt;0,SUM(AX$3:AX7)=0,SUM($H8:AW8)=0),$B8,0)</f>
        <v>0</v>
      </c>
      <c r="AY8">
        <f ca="1">IF(AND($B8&gt;0,SUM(AY$3:AY7)=0,SUM($H8:AX8)=0),$B8,0)</f>
        <v>0</v>
      </c>
      <c r="AZ8">
        <f ca="1">IF(AND($B8&gt;0,SUM(AZ$3:AZ7)=0,SUM($H8:AY8)=0),$B8,0)</f>
        <v>0</v>
      </c>
      <c r="BA8">
        <f ca="1">IF(AND($B8&gt;0,SUM(BA$3:BA7)=0,SUM($H8:AZ8)=0),$B8,0)</f>
        <v>0</v>
      </c>
      <c r="BB8">
        <f ca="1">IF(AND($B8&gt;0,SUM(BB$3:BB7)=0,SUM($H8:BA8)=0),$B8,0)</f>
        <v>0</v>
      </c>
      <c r="BC8">
        <f ca="1">IF(AND($B8&gt;0,SUM(BC$3:BC7)=0,SUM($H8:BB8)=0),$B8,0)</f>
        <v>0</v>
      </c>
      <c r="BD8">
        <f ca="1">IF(AND($B8&gt;0,SUM(BD$3:BD7)=0,SUM($H8:BC8)=0),$B8,0)</f>
        <v>0</v>
      </c>
      <c r="BE8">
        <f ca="1">IF(AND($B8&gt;0,SUM(BE$3:BE7)=0,SUM($H8:BD8)=0),$B8,0)</f>
        <v>0</v>
      </c>
      <c r="BF8">
        <f ca="1">IF(AND($B8&gt;0,SUM(BF$3:BF7)=0,SUM($H8:BE8)=0),$B8,0)</f>
        <v>0</v>
      </c>
      <c r="BG8">
        <f ca="1">IF(AND($B8&gt;0,SUM(BG$3:BG7)=0,SUM($H8:BF8)=0),$B8,0)</f>
        <v>0</v>
      </c>
      <c r="BH8">
        <f ca="1">IF(AND($B8&gt;0,SUM(BH$3:BH7)=0,SUM($H8:BG8)=0),$B8,0)</f>
        <v>0</v>
      </c>
      <c r="BI8">
        <f ca="1">IF(AND($B8&gt;0,SUM(BI$3:BI7)=0,SUM($H8:BH8)=0),$B8,0)</f>
        <v>0</v>
      </c>
      <c r="BJ8">
        <f ca="1">IF(AND($B8&gt;0,SUM(BJ$3:BJ7)=0,SUM($H8:BI8)=0),$B8,0)</f>
        <v>0</v>
      </c>
      <c r="BK8">
        <f ca="1">IF(AND($B8&gt;0,SUM(BK$3:BK7)=0,SUM($H8:BJ8)=0),$B8,0)</f>
        <v>0</v>
      </c>
      <c r="BL8">
        <f ca="1">IF(AND($B8&gt;0,SUM(BL$3:BL7)=0,SUM($H8:BK8)=0),$B8,0)</f>
        <v>0</v>
      </c>
      <c r="BM8">
        <f ca="1">IF(AND($B8&gt;0,SUM(BM$3:BM7)=0,SUM($H8:BL8)=0),$B8,0)</f>
        <v>0</v>
      </c>
      <c r="BN8">
        <f ca="1">IF(AND($B8&gt;0,SUM(BN$3:BN7)=0,SUM($H8:BM8)=0),$B8,0)</f>
        <v>0</v>
      </c>
      <c r="BO8">
        <f ca="1">IF(AND($B8&gt;0,SUM(BO$3:BO7)=0,SUM($H8:BN8)=0),$B8,0)</f>
        <v>0</v>
      </c>
      <c r="BP8">
        <f ca="1">IF(AND($B8&gt;0,SUM(BP$3:BP7)=0,SUM($H8:BO8)=0),$B8,0)</f>
        <v>0</v>
      </c>
      <c r="BQ8">
        <f ca="1">IF(AND($B8&gt;0,SUM(BQ$3:BQ7)=0,SUM($H8:BP8)=0),$B8,0)</f>
        <v>0</v>
      </c>
      <c r="BR8">
        <f ca="1">IF(AND($B8&gt;0,SUM(BR$3:BR7)=0,SUM($H8:BQ8)=0),$B8,0)</f>
        <v>0</v>
      </c>
      <c r="BS8">
        <f ca="1">IF(AND($B8&gt;0,SUM(BS$3:BS7)=0,SUM($H8:BR8)=0),$B8,0)</f>
        <v>0</v>
      </c>
      <c r="BT8">
        <f ca="1">IF(AND($B8&gt;0,SUM(BT$3:BT7)=0,SUM($H8:BS8)=0),$B8,0)</f>
        <v>0</v>
      </c>
      <c r="BU8">
        <f ca="1">IF(AND($B8&gt;0,SUM(BU$3:BU7)=0,SUM($H8:BT8)=0),$B8,0)</f>
        <v>0</v>
      </c>
      <c r="BV8">
        <f ca="1">IF(AND($B8&gt;0,SUM(BV$3:BV7)=0,SUM($H8:BU8)=0),$B8,0)</f>
        <v>0</v>
      </c>
      <c r="BW8">
        <f ca="1">IF(AND($B8&gt;0,SUM(BW$3:BW7)=0,SUM($H8:BV8)=0),$B8,0)</f>
        <v>0</v>
      </c>
      <c r="BX8">
        <f ca="1">IF(AND($B8&gt;0,SUM(BX$3:BX7)=0,SUM($H8:BW8)=0),$B8,0)</f>
        <v>0</v>
      </c>
      <c r="BY8">
        <f ca="1">IF(AND($B8&gt;0,SUM(BY$3:BY7)=0,SUM($H8:BX8)=0),$B8,0)</f>
        <v>0</v>
      </c>
      <c r="BZ8">
        <f ca="1">IF(AND($B8&gt;0,SUM(BZ$3:BZ7)=0,SUM($H8:BY8)=0),$B8,0)</f>
        <v>0</v>
      </c>
      <c r="CA8">
        <f ca="1">IF(AND($B8&gt;0,SUM(CA$3:CA7)=0,SUM($H8:BZ8)=0),$B8,0)</f>
        <v>0</v>
      </c>
      <c r="CB8">
        <f ca="1">IF(AND($B8&gt;0,SUM(CB$3:CB7)=0,SUM($H8:CA8)=0),$B8,0)</f>
        <v>0</v>
      </c>
      <c r="CC8">
        <f ca="1">IF(AND($B8&gt;0,SUM(CC$3:CC7)=0,SUM($H8:CB8)=0),$B8,0)</f>
        <v>0</v>
      </c>
      <c r="CD8">
        <f ca="1">IF(AND($B8&gt;0,SUM(CD$3:CD7)=0,SUM($H8:CC8)=0),$B8,0)</f>
        <v>0</v>
      </c>
      <c r="CE8">
        <f ca="1">IF(AND($B8&gt;0,SUM(CE$3:CE7)=0,SUM($H8:CD8)=0),$B8,0)</f>
        <v>0</v>
      </c>
      <c r="CF8">
        <f ca="1">IF(AND($B8&gt;0,SUM(CF$3:CF7)=0,SUM($H8:CE8)=0),$B8,0)</f>
        <v>0</v>
      </c>
      <c r="CG8">
        <f ca="1">IF(AND($B8&gt;0,SUM(CG$3:CG7)=0,SUM($H8:CF8)=0),$B8,0)</f>
        <v>0</v>
      </c>
      <c r="CH8">
        <f ca="1">IF(AND($B8&gt;0,SUM(CH$3:CH7)=0,SUM($H8:CG8)=0),$B8,0)</f>
        <v>0</v>
      </c>
      <c r="CI8">
        <f ca="1">IF(AND($B8&gt;0,SUM(CI$3:CI7)=0,SUM($H8:CH8)=0),$B8,0)</f>
        <v>0</v>
      </c>
      <c r="CJ8">
        <f ca="1">IF(AND($B8&gt;0,SUM(CJ$3:CJ7)=0,SUM($H8:CI8)=0),$B8,0)</f>
        <v>0</v>
      </c>
      <c r="CK8">
        <f ca="1">IF(AND($B8&gt;0,SUM(CK$3:CK7)=0,SUM($H8:CJ8)=0),$B8,0)</f>
        <v>0</v>
      </c>
      <c r="CL8">
        <f ca="1">IF(AND($B8&gt;0,SUM(CL$3:CL7)=0,SUM($H8:CK8)=0),$B8,0)</f>
        <v>0</v>
      </c>
      <c r="CM8">
        <f ca="1">IF(AND($B8&gt;0,SUM(CM$3:CM7)=0,SUM($H8:CL8)=0),$B8,0)</f>
        <v>0</v>
      </c>
      <c r="CN8">
        <f ca="1">IF(AND($B8&gt;0,SUM(CN$3:CN7)=0,SUM($H8:CM8)=0),$B8,0)</f>
        <v>0</v>
      </c>
      <c r="CO8">
        <f ca="1">IF(AND($B8&gt;0,SUM(CO$3:CO7)=0,SUM($H8:CN8)=0),$B8,0)</f>
        <v>0</v>
      </c>
      <c r="CP8">
        <f ca="1">IF(AND($B8&gt;0,SUM(CP$3:CP7)=0,SUM($H8:CO8)=0),$B8,0)</f>
        <v>0</v>
      </c>
      <c r="CQ8">
        <f ca="1">IF(AND($B8&gt;0,SUM(CQ$3:CQ7)=0,SUM($H8:CP8)=0),$B8,0)</f>
        <v>0</v>
      </c>
      <c r="CR8">
        <f ca="1">IF(AND($B8&gt;0,SUM(CR$3:CR7)=0,SUM($H8:CQ8)=0),$B8,0)</f>
        <v>0</v>
      </c>
      <c r="CS8">
        <f ca="1">IF(AND($B8&gt;0,SUM(CS$3:CS7)=0,SUM($H8:CR8)=0),$B8,0)</f>
        <v>0</v>
      </c>
      <c r="CT8">
        <f ca="1">IF(AND($B8&gt;0,SUM(CT$3:CT7)=0,SUM($H8:CS8)=0),$B8,0)</f>
        <v>0</v>
      </c>
      <c r="CU8">
        <f ca="1">IF(AND($B8&gt;0,SUM(CU$3:CU7)=0,SUM($H8:CT8)=0),$B8,0)</f>
        <v>0</v>
      </c>
      <c r="CV8">
        <f ca="1">IF(AND($B8&gt;0,SUM(CV$3:CV7)=0,SUM($H8:CU8)=0),$B8,0)</f>
        <v>0</v>
      </c>
      <c r="CW8">
        <f ca="1">IF(AND($B8&gt;0,SUM(CW$3:CW7)=0,SUM($H8:CV8)=0),$B8,0)</f>
        <v>0</v>
      </c>
      <c r="CX8">
        <f ca="1">IF(AND($B8&gt;0,SUM(CX$3:CX7)=0,SUM($H8:CW8)=0),$B8,0)</f>
        <v>0</v>
      </c>
      <c r="CY8">
        <f ca="1">IF(AND($B8&gt;0,SUM(CY$3:CY7)=0,SUM($H8:CX8)=0),$B8,0)</f>
        <v>0</v>
      </c>
      <c r="CZ8">
        <f ca="1">IF(AND($B8&gt;0,SUM(CZ$3:CZ7)=0,SUM($H8:CY8)=0),$B8,0)</f>
        <v>0</v>
      </c>
      <c r="DA8">
        <f ca="1">IF(AND($B8&gt;0,SUM(DA$3:DA7)=0,SUM($H8:CZ8)=0),$B8,0)</f>
        <v>0</v>
      </c>
      <c r="DB8">
        <f ca="1">IF(AND($B8&gt;0,SUM(DB$3:DB7)=0,SUM($H8:DA8)=0),$B8,0)</f>
        <v>0</v>
      </c>
      <c r="DC8">
        <f ca="1">IF(AND($B8&gt;0,SUM(DC$3:DC7)=0,SUM($H8:DB8)=0),$B8,0)</f>
        <v>0</v>
      </c>
      <c r="DD8">
        <f ca="1">IF(AND($B8&gt;0,SUM(DD$3:DD7)=0,SUM($H8:DC8)=0),$B8,0)</f>
        <v>0</v>
      </c>
      <c r="DE8">
        <f ca="1">IF(AND($B8&gt;0,SUM(DE$3:DE7)=0,SUM($H8:DD8)=0),$B8,0)</f>
        <v>0</v>
      </c>
      <c r="DF8">
        <f ca="1">IF(AND($B8&gt;0,SUM(DF$3:DF7)=0,SUM($H8:DE8)=0),$B8,0)</f>
        <v>0</v>
      </c>
      <c r="DG8">
        <f ca="1">IF(AND($B8&gt;0,SUM(DG$3:DG7)=0,SUM($H8:DF8)=0),$B8,0)</f>
        <v>0</v>
      </c>
      <c r="DH8">
        <f ca="1">IF(AND($B8&gt;0,SUM(DH$3:DH7)=0,SUM($H8:DG8)=0),$B8,0)</f>
        <v>0</v>
      </c>
      <c r="DI8">
        <f ca="1">IF(AND($B8&gt;0,SUM(DI$3:DI7)=0,SUM($H8:DH8)=0),$B8,0)</f>
        <v>0</v>
      </c>
      <c r="DJ8">
        <f ca="1">IF(AND($B8&gt;0,SUM(DJ$3:DJ7)=0,SUM($H8:DI8)=0),$B8,0)</f>
        <v>0</v>
      </c>
      <c r="DK8">
        <f ca="1">IF(AND($B8&gt;0,SUM(DK$3:DK7)=0,SUM($H8:DJ8)=0),$B8,0)</f>
        <v>0</v>
      </c>
      <c r="DL8">
        <f ca="1">IF(AND($B8&gt;0,SUM(DL$3:DL7)=0,SUM($H8:DK8)=0),$B8,0)</f>
        <v>0</v>
      </c>
      <c r="DM8">
        <f ca="1">IF(AND($B8&gt;0,SUM(DM$3:DM7)=0,SUM($H8:DL8)=0),$B8,0)</f>
        <v>0</v>
      </c>
      <c r="DN8">
        <f ca="1">IF(AND($B8&gt;0,SUM(DN$3:DN7)=0,SUM($H8:DM8)=0),$B8,0)</f>
        <v>0</v>
      </c>
      <c r="DO8">
        <f ca="1">IF(AND($B8&gt;0,SUM(DO$3:DO7)=0,SUM($H8:DN8)=0),$B8,0)</f>
        <v>0</v>
      </c>
      <c r="DP8">
        <f ca="1">IF(AND($B8&gt;0,SUM(DP$3:DP7)=0,SUM($H8:DO8)=0),$B8,0)</f>
        <v>0</v>
      </c>
      <c r="DQ8">
        <f ca="1">IF(AND($B8&gt;0,SUM(DQ$3:DQ7)=0,SUM($H8:DP8)=0),$B8,0)</f>
        <v>0</v>
      </c>
      <c r="DR8">
        <f ca="1">IF(AND($B8&gt;0,SUM(DR$3:DR7)=0,SUM($H8:DQ8)=0),$B8,0)</f>
        <v>0</v>
      </c>
      <c r="DS8">
        <f ca="1">IF(AND($B8&gt;0,SUM(DS$3:DS7)=0,SUM($H8:DR8)=0),$B8,0)</f>
        <v>0</v>
      </c>
      <c r="DT8">
        <f ca="1">IF(AND($B8&gt;0,SUM(DT$3:DT7)=0,SUM($H8:DS8)=0),$B8,0)</f>
        <v>0</v>
      </c>
      <c r="DU8">
        <f ca="1">IF(AND($B8&gt;0,SUM(DU$3:DU7)=0,SUM($H8:DT8)=0),$B8,0)</f>
        <v>0</v>
      </c>
      <c r="DV8">
        <f ca="1">IF(AND($B8&gt;0,SUM(DV$3:DV7)=0,SUM($H8:DU8)=0),$B8,0)</f>
        <v>0</v>
      </c>
      <c r="DW8">
        <f ca="1">IF(AND($B8&gt;0,SUM(DW$3:DW7)=0,SUM($H8:DV8)=0),$B8,0)</f>
        <v>0</v>
      </c>
      <c r="DX8">
        <f ca="1">IF(AND($B8&gt;0,SUM(DX$3:DX7)=0,SUM($H8:DW8)=0),$B8,0)</f>
        <v>0</v>
      </c>
      <c r="DY8">
        <f ca="1">IF(AND($B8&gt;0,SUM(DY$3:DY7)=0,SUM($H8:DX8)=0),$B8,0)</f>
        <v>0</v>
      </c>
      <c r="DZ8">
        <f ca="1">IF(AND($B8&gt;0,SUM(DZ$3:DZ7)=0,SUM($H8:DY8)=0),$B8,0)</f>
        <v>0</v>
      </c>
      <c r="EA8">
        <f ca="1">IF(AND($B8&gt;0,SUM(EA$3:EA7)=0,SUM($H8:DZ8)=0),$B8,0)</f>
        <v>0</v>
      </c>
      <c r="EB8">
        <f ca="1">IF(AND($B8&gt;0,SUM(EB$3:EB7)=0,SUM($H8:EA8)=0),$B8,0)</f>
        <v>0</v>
      </c>
      <c r="EC8">
        <f ca="1">IF(AND($B8&gt;0,SUM(EC$3:EC7)=0,SUM($H8:EB8)=0),$B8,0)</f>
        <v>0</v>
      </c>
      <c r="ED8">
        <f ca="1">IF(AND($B8&gt;0,SUM(ED$3:ED7)=0,SUM($H8:EC8)=0),$B8,0)</f>
        <v>0</v>
      </c>
      <c r="EE8">
        <f ca="1">IF(AND($B8&gt;0,SUM(EE$3:EE7)=0,SUM($H8:ED8)=0),$B8,0)</f>
        <v>0</v>
      </c>
      <c r="EF8">
        <f ca="1">IF(AND($B8&gt;0,SUM(EF$3:EF7)=0,SUM($H8:EE8)=0),$B8,0)</f>
        <v>0</v>
      </c>
      <c r="EG8">
        <f ca="1">IF(AND($B8&gt;0,SUM(EG$3:EG7)=0,SUM($H8:EF8)=0),$B8,0)</f>
        <v>0</v>
      </c>
      <c r="EH8">
        <f ca="1">IF(AND($B8&gt;0,SUM(EH$3:EH7)=0,SUM($H8:EG8)=0),$B8,0)</f>
        <v>0</v>
      </c>
      <c r="EI8">
        <f ca="1">IF(AND($B8&gt;0,SUM(EI$3:EI7)=0,SUM($H8:EH8)=0),$B8,0)</f>
        <v>0</v>
      </c>
      <c r="EJ8">
        <f ca="1">IF(AND($B8&gt;0,SUM(EJ$3:EJ7)=0,SUM($H8:EI8)=0),$B8,0)</f>
        <v>0</v>
      </c>
      <c r="EK8">
        <f ca="1">IF(AND($B8&gt;0,SUM(EK$3:EK7)=0,SUM($H8:EJ8)=0),$B8,0)</f>
        <v>0</v>
      </c>
      <c r="EL8">
        <f ca="1">IF(AND($B8&gt;0,SUM(EL$3:EL7)=0,SUM($H8:EK8)=0),$B8,0)</f>
        <v>0</v>
      </c>
      <c r="EM8">
        <f ca="1">IF(AND($B8&gt;0,SUM(EM$3:EM7)=0,SUM($H8:EL8)=0),$B8,0)</f>
        <v>0</v>
      </c>
      <c r="EN8">
        <f ca="1">IF(AND($B8&gt;0,SUM(EN$3:EN7)=0,SUM($H8:EM8)=0),$B8,0)</f>
        <v>0</v>
      </c>
      <c r="EO8">
        <f ca="1">IF(AND($B8&gt;0,SUM(EO$3:EO7)=0,SUM($H8:EN8)=0),$B8,0)</f>
        <v>0</v>
      </c>
      <c r="EP8">
        <f ca="1">IF(AND($B8&gt;0,SUM(EP$3:EP7)=0,SUM($H8:EO8)=0),$B8,0)</f>
        <v>0</v>
      </c>
      <c r="EQ8">
        <f ca="1">IF(AND($B8&gt;0,SUM(EQ$3:EQ7)=0,SUM($H8:EP8)=0),$B8,0)</f>
        <v>0</v>
      </c>
      <c r="ER8">
        <f ca="1">IF(AND($B8&gt;0,SUM(ER$3:ER7)=0,SUM($H8:EQ8)=0),$B8,0)</f>
        <v>0</v>
      </c>
      <c r="ES8">
        <f ca="1">IF(AND($B8&gt;0,SUM(ES$3:ES7)=0,SUM($H8:ER8)=0),$B8,0)</f>
        <v>0</v>
      </c>
      <c r="ET8">
        <f ca="1">IF(AND($B8&gt;0,SUM(ET$3:ET7)=0,SUM($H8:ES8)=0),$B8,0)</f>
        <v>0</v>
      </c>
      <c r="EU8">
        <f ca="1">IF(AND($B8&gt;0,SUM(EU$3:EU7)=0,SUM($H8:ET8)=0),$B8,0)</f>
        <v>0</v>
      </c>
      <c r="EV8">
        <f ca="1">IF(AND($B8&gt;0,SUM(EV$3:EV7)=0,SUM($H8:EU8)=0),$B8,0)</f>
        <v>0</v>
      </c>
      <c r="EW8">
        <f ca="1">IF(AND($B8&gt;0,SUM(EW$3:EW7)=0,SUM($H8:EV8)=0),$B8,0)</f>
        <v>0</v>
      </c>
      <c r="EX8">
        <f ca="1">IF(AND($B8&gt;0,SUM(EX$3:EX7)=0,SUM($H8:EW8)=0),$B8,0)</f>
        <v>0</v>
      </c>
      <c r="EY8">
        <f ca="1">IF(AND($B8&gt;0,SUM(EY$3:EY7)=0,SUM($H8:EX8)=0),$B8,0)</f>
        <v>0</v>
      </c>
      <c r="EZ8">
        <f ca="1">IF(AND($B8&gt;0,SUM(EZ$3:EZ7)=0,SUM($H8:EY8)=0),$B8,0)</f>
        <v>0</v>
      </c>
      <c r="FA8">
        <f ca="1">IF(AND($B8&gt;0,SUM(FA$3:FA7)=0,SUM($H8:EZ8)=0),$B8,0)</f>
        <v>0</v>
      </c>
      <c r="FB8">
        <f ca="1">IF(AND($B8&gt;0,SUM(FB$3:FB7)=0,SUM($H8:FA8)=0),$B8,0)</f>
        <v>0</v>
      </c>
      <c r="FC8">
        <f ca="1">IF(AND($B8&gt;0,SUM(FC$3:FC7)=0,SUM($H8:FB8)=0),$B8,0)</f>
        <v>0</v>
      </c>
      <c r="FD8">
        <f ca="1">IF(AND($B8&gt;0,SUM(FD$3:FD7)=0,SUM($H8:FC8)=0),$B8,0)</f>
        <v>0</v>
      </c>
      <c r="FE8">
        <f ca="1">IF(AND($B8&gt;0,SUM(FE$3:FE7)=0,SUM($H8:FD8)=0),$B8,0)</f>
        <v>0</v>
      </c>
      <c r="FF8">
        <f ca="1">IF(AND($B8&gt;0,SUM(FF$3:FF7)=0,SUM($H8:FE8)=0),$B8,0)</f>
        <v>0</v>
      </c>
      <c r="FG8">
        <f ca="1">IF(AND($B8&gt;0,SUM(FG$3:FG7)=0,SUM($H8:FF8)=0),$B8,0)</f>
        <v>0</v>
      </c>
      <c r="FH8">
        <f ca="1">IF(AND($B8&gt;0,SUM(FH$3:FH7)=0,SUM($H8:FG8)=0),$B8,0)</f>
        <v>0</v>
      </c>
      <c r="FI8">
        <f ca="1">IF(AND($B8&gt;0,SUM(FI$3:FI7)=0,SUM($H8:FH8)=0),$B8,0)</f>
        <v>0</v>
      </c>
      <c r="FJ8">
        <f ca="1">IF(AND($B8&gt;0,SUM(FJ$3:FJ7)=0,SUM($H8:FI8)=0),$B8,0)</f>
        <v>0</v>
      </c>
      <c r="FK8">
        <f ca="1">IF(AND($B8&gt;0,SUM(FK$3:FK7)=0,SUM($H8:FJ8)=0),$B8,0)</f>
        <v>0</v>
      </c>
      <c r="FL8">
        <f ca="1">IF(AND($B8&gt;0,SUM(FL$3:FL7)=0,SUM($H8:FK8)=0),$B8,0)</f>
        <v>0</v>
      </c>
      <c r="FM8">
        <f ca="1">IF(AND($B8&gt;0,SUM(FM$3:FM7)=0,SUM($H8:FL8)=0),$B8,0)</f>
        <v>0</v>
      </c>
      <c r="FN8">
        <f ca="1">IF(AND($B8&gt;0,SUM(FN$3:FN7)=0,SUM($H8:FM8)=0),$B8,0)</f>
        <v>0</v>
      </c>
      <c r="FS8" s="67" t="s">
        <v>1011</v>
      </c>
      <c r="FT8" s="67" t="str">
        <f>""</f>
        <v/>
      </c>
      <c r="FU8" s="342">
        <v>2</v>
      </c>
      <c r="FV8" s="374" t="str">
        <f>""</f>
        <v/>
      </c>
      <c r="FY8" s="67" t="s">
        <v>1141</v>
      </c>
      <c r="FZ8" s="67" t="str">
        <f>""</f>
        <v/>
      </c>
      <c r="GA8" s="342">
        <v>2</v>
      </c>
      <c r="GB8" s="374" t="str">
        <f>""</f>
        <v/>
      </c>
      <c r="GE8" s="67" t="s">
        <v>1011</v>
      </c>
      <c r="GF8" s="67" t="str">
        <f>""</f>
        <v/>
      </c>
      <c r="GG8" s="342">
        <v>2</v>
      </c>
      <c r="GH8" s="374" t="str">
        <f>""</f>
        <v/>
      </c>
    </row>
    <row r="9" spans="1:190" ht="15.75" thickBot="1" x14ac:dyDescent="0.3">
      <c r="A9">
        <v>9</v>
      </c>
      <c r="B9" s="367">
        <f ca="1">IF(OR(ValintaohjelmaCentral!D$10=SelectionDataCentral!$G$10,ValintaohjelmaCentral!D$10=SelectionDataCentral!$F$10),A9,0)</f>
        <v>0</v>
      </c>
      <c r="C9" s="240" t="str">
        <f t="shared" ca="1" si="7"/>
        <v xml:space="preserve">   -Tiedonsiirto BACnet (BTL)</v>
      </c>
      <c r="D9" s="240" t="str">
        <f t="shared" ca="1" si="6"/>
        <v/>
      </c>
      <c r="E9" s="240">
        <f t="shared" ca="1" si="6"/>
        <v>2</v>
      </c>
      <c r="F9" s="240" t="str">
        <f t="shared" ca="1" si="6"/>
        <v/>
      </c>
      <c r="G9" s="47">
        <f ca="1">INDEX($I$2:$FN$2,ROWS(G$2:G9))</f>
        <v>40</v>
      </c>
      <c r="H9">
        <v>0</v>
      </c>
      <c r="I9">
        <f ca="1">IF(AND($B9&gt;0,SUM(I$3:I8)=0,SUM($H9:H9)=0),$B9,0)</f>
        <v>0</v>
      </c>
      <c r="J9">
        <f ca="1">IF(AND($B9&gt;0,SUM(J$3:J8)=0,SUM($H9:I9)=0),$B9,0)</f>
        <v>0</v>
      </c>
      <c r="K9">
        <f ca="1">IF(AND($B9&gt;0,SUM(K$3:K8)=0,SUM($H9:J9)=0),$B9,0)</f>
        <v>0</v>
      </c>
      <c r="L9">
        <f ca="1">IF(AND($B9&gt;0,SUM(L$3:L8)=0,SUM($H9:K9)=0),$B9,0)</f>
        <v>0</v>
      </c>
      <c r="M9">
        <f ca="1">IF(AND($B9&gt;0,SUM(M$3:M8)=0,SUM($H9:L9)=0),$B9,0)</f>
        <v>0</v>
      </c>
      <c r="N9">
        <f ca="1">IF(AND($B9&gt;0,SUM(N$3:N8)=0,SUM($H9:M9)=0),$B9,0)</f>
        <v>0</v>
      </c>
      <c r="O9">
        <f ca="1">IF(AND($B9&gt;0,SUM(O$3:O8)=0,SUM($H9:N9)=0),$B9,0)</f>
        <v>0</v>
      </c>
      <c r="P9">
        <f ca="1">IF(AND($B9&gt;0,SUM(P$3:P8)=0,SUM($H9:O9)=0),$B9,0)</f>
        <v>0</v>
      </c>
      <c r="Q9">
        <f ca="1">IF(AND($B9&gt;0,SUM(Q$3:Q8)=0,SUM($H9:P9)=0),$B9,0)</f>
        <v>0</v>
      </c>
      <c r="R9">
        <f ca="1">IF(AND($B9&gt;0,SUM(R$3:R8)=0,SUM($H9:Q9)=0),$B9,0)</f>
        <v>0</v>
      </c>
      <c r="S9">
        <f ca="1">IF(AND($B9&gt;0,SUM(S$3:S8)=0,SUM($H9:R9)=0),$B9,0)</f>
        <v>0</v>
      </c>
      <c r="T9">
        <f ca="1">IF(AND($B9&gt;0,SUM(T$3:T8)=0,SUM($H9:S9)=0),$B9,0)</f>
        <v>0</v>
      </c>
      <c r="U9">
        <f ca="1">IF(AND($B9&gt;0,SUM(U$3:U8)=0,SUM($H9:T9)=0),$B9,0)</f>
        <v>0</v>
      </c>
      <c r="V9">
        <f ca="1">IF(AND($B9&gt;0,SUM(V$3:V8)=0,SUM($H9:U9)=0),$B9,0)</f>
        <v>0</v>
      </c>
      <c r="W9">
        <f ca="1">IF(AND($B9&gt;0,SUM(W$3:W8)=0,SUM($H9:V9)=0),$B9,0)</f>
        <v>0</v>
      </c>
      <c r="X9">
        <f ca="1">IF(AND($B9&gt;0,SUM(X$3:X8)=0,SUM($H9:W9)=0),$B9,0)</f>
        <v>0</v>
      </c>
      <c r="Y9">
        <f ca="1">IF(AND($B9&gt;0,SUM(Y$3:Y8)=0,SUM($H9:X9)=0),$B9,0)</f>
        <v>0</v>
      </c>
      <c r="Z9">
        <f ca="1">IF(AND($B9&gt;0,SUM(Z$3:Z8)=0,SUM($H9:Y9)=0),$B9,0)</f>
        <v>0</v>
      </c>
      <c r="AA9">
        <f ca="1">IF(AND($B9&gt;0,SUM(AA$3:AA8)=0,SUM($H9:Z9)=0),$B9,0)</f>
        <v>0</v>
      </c>
      <c r="AB9">
        <f ca="1">IF(AND($B9&gt;0,SUM(AB$3:AB8)=0,SUM($H9:AA9)=0),$B9,0)</f>
        <v>0</v>
      </c>
      <c r="AC9">
        <f ca="1">IF(AND($B9&gt;0,SUM(AC$3:AC8)=0,SUM($H9:AB9)=0),$B9,0)</f>
        <v>0</v>
      </c>
      <c r="AD9">
        <f ca="1">IF(AND($B9&gt;0,SUM(AD$3:AD8)=0,SUM($H9:AC9)=0),$B9,0)</f>
        <v>0</v>
      </c>
      <c r="AE9">
        <f ca="1">IF(AND($B9&gt;0,SUM(AE$3:AE8)=0,SUM($H9:AD9)=0),$B9,0)</f>
        <v>0</v>
      </c>
      <c r="AF9">
        <f ca="1">IF(AND($B9&gt;0,SUM(AF$3:AF8)=0,SUM($H9:AE9)=0),$B9,0)</f>
        <v>0</v>
      </c>
      <c r="AG9">
        <f ca="1">IF(AND($B9&gt;0,SUM(AG$3:AG8)=0,SUM($H9:AF9)=0),$B9,0)</f>
        <v>0</v>
      </c>
      <c r="AH9">
        <f ca="1">IF(AND($B9&gt;0,SUM(AH$3:AH8)=0,SUM($H9:AG9)=0),$B9,0)</f>
        <v>0</v>
      </c>
      <c r="AI9">
        <f ca="1">IF(AND($B9&gt;0,SUM(AI$3:AI8)=0,SUM($H9:AH9)=0),$B9,0)</f>
        <v>0</v>
      </c>
      <c r="AJ9">
        <f ca="1">IF(AND($B9&gt;0,SUM(AJ$3:AJ8)=0,SUM($H9:AI9)=0),$B9,0)</f>
        <v>0</v>
      </c>
      <c r="AK9">
        <f ca="1">IF(AND($B9&gt;0,SUM(AK$3:AK8)=0,SUM($H9:AJ9)=0),$B9,0)</f>
        <v>0</v>
      </c>
      <c r="AL9">
        <f ca="1">IF(AND($B9&gt;0,SUM(AL$3:AL8)=0,SUM($H9:AK9)=0),$B9,0)</f>
        <v>0</v>
      </c>
      <c r="AM9">
        <f ca="1">IF(AND($B9&gt;0,SUM(AM$3:AM8)=0,SUM($H9:AL9)=0),$B9,0)</f>
        <v>0</v>
      </c>
      <c r="AN9">
        <f ca="1">IF(AND($B9&gt;0,SUM(AN$3:AN8)=0,SUM($H9:AM9)=0),$B9,0)</f>
        <v>0</v>
      </c>
      <c r="AO9">
        <f ca="1">IF(AND($B9&gt;0,SUM(AO$3:AO8)=0,SUM($H9:AN9)=0),$B9,0)</f>
        <v>0</v>
      </c>
      <c r="AP9">
        <f ca="1">IF(AND($B9&gt;0,SUM(AP$3:AP8)=0,SUM($H9:AO9)=0),$B9,0)</f>
        <v>0</v>
      </c>
      <c r="AQ9">
        <f ca="1">IF(AND($B9&gt;0,SUM(AQ$3:AQ8)=0,SUM($H9:AP9)=0),$B9,0)</f>
        <v>0</v>
      </c>
      <c r="AR9">
        <f ca="1">IF(AND($B9&gt;0,SUM(AR$3:AR8)=0,SUM($H9:AQ9)=0),$B9,0)</f>
        <v>0</v>
      </c>
      <c r="AS9">
        <f ca="1">IF(AND($B9&gt;0,SUM(AS$3:AS8)=0,SUM($H9:AR9)=0),$B9,0)</f>
        <v>0</v>
      </c>
      <c r="AT9">
        <f ca="1">IF(AND($B9&gt;0,SUM(AT$3:AT8)=0,SUM($H9:AS9)=0),$B9,0)</f>
        <v>0</v>
      </c>
      <c r="AU9">
        <f ca="1">IF(AND($B9&gt;0,SUM(AU$3:AU8)=0,SUM($H9:AT9)=0),$B9,0)</f>
        <v>0</v>
      </c>
      <c r="AV9">
        <f ca="1">IF(AND($B9&gt;0,SUM(AV$3:AV8)=0,SUM($H9:AU9)=0),$B9,0)</f>
        <v>0</v>
      </c>
      <c r="AW9">
        <f ca="1">IF(AND($B9&gt;0,SUM(AW$3:AW8)=0,SUM($H9:AV9)=0),$B9,0)</f>
        <v>0</v>
      </c>
      <c r="AX9">
        <f ca="1">IF(AND($B9&gt;0,SUM(AX$3:AX8)=0,SUM($H9:AW9)=0),$B9,0)</f>
        <v>0</v>
      </c>
      <c r="AY9">
        <f ca="1">IF(AND($B9&gt;0,SUM(AY$3:AY8)=0,SUM($H9:AX9)=0),$B9,0)</f>
        <v>0</v>
      </c>
      <c r="AZ9">
        <f ca="1">IF(AND($B9&gt;0,SUM(AZ$3:AZ8)=0,SUM($H9:AY9)=0),$B9,0)</f>
        <v>0</v>
      </c>
      <c r="BA9">
        <f ca="1">IF(AND($B9&gt;0,SUM(BA$3:BA8)=0,SUM($H9:AZ9)=0),$B9,0)</f>
        <v>0</v>
      </c>
      <c r="BB9">
        <f ca="1">IF(AND($B9&gt;0,SUM(BB$3:BB8)=0,SUM($H9:BA9)=0),$B9,0)</f>
        <v>0</v>
      </c>
      <c r="BC9">
        <f ca="1">IF(AND($B9&gt;0,SUM(BC$3:BC8)=0,SUM($H9:BB9)=0),$B9,0)</f>
        <v>0</v>
      </c>
      <c r="BD9">
        <f ca="1">IF(AND($B9&gt;0,SUM(BD$3:BD8)=0,SUM($H9:BC9)=0),$B9,0)</f>
        <v>0</v>
      </c>
      <c r="BE9">
        <f ca="1">IF(AND($B9&gt;0,SUM(BE$3:BE8)=0,SUM($H9:BD9)=0),$B9,0)</f>
        <v>0</v>
      </c>
      <c r="BF9">
        <f ca="1">IF(AND($B9&gt;0,SUM(BF$3:BF8)=0,SUM($H9:BE9)=0),$B9,0)</f>
        <v>0</v>
      </c>
      <c r="BG9">
        <f ca="1">IF(AND($B9&gt;0,SUM(BG$3:BG8)=0,SUM($H9:BF9)=0),$B9,0)</f>
        <v>0</v>
      </c>
      <c r="BH9">
        <f ca="1">IF(AND($B9&gt;0,SUM(BH$3:BH8)=0,SUM($H9:BG9)=0),$B9,0)</f>
        <v>0</v>
      </c>
      <c r="BI9">
        <f ca="1">IF(AND($B9&gt;0,SUM(BI$3:BI8)=0,SUM($H9:BH9)=0),$B9,0)</f>
        <v>0</v>
      </c>
      <c r="BJ9">
        <f ca="1">IF(AND($B9&gt;0,SUM(BJ$3:BJ8)=0,SUM($H9:BI9)=0),$B9,0)</f>
        <v>0</v>
      </c>
      <c r="BK9">
        <f ca="1">IF(AND($B9&gt;0,SUM(BK$3:BK8)=0,SUM($H9:BJ9)=0),$B9,0)</f>
        <v>0</v>
      </c>
      <c r="BL9">
        <f ca="1">IF(AND($B9&gt;0,SUM(BL$3:BL8)=0,SUM($H9:BK9)=0),$B9,0)</f>
        <v>0</v>
      </c>
      <c r="BM9">
        <f ca="1">IF(AND($B9&gt;0,SUM(BM$3:BM8)=0,SUM($H9:BL9)=0),$B9,0)</f>
        <v>0</v>
      </c>
      <c r="BN9">
        <f ca="1">IF(AND($B9&gt;0,SUM(BN$3:BN8)=0,SUM($H9:BM9)=0),$B9,0)</f>
        <v>0</v>
      </c>
      <c r="BO9">
        <f ca="1">IF(AND($B9&gt;0,SUM(BO$3:BO8)=0,SUM($H9:BN9)=0),$B9,0)</f>
        <v>0</v>
      </c>
      <c r="BP9">
        <f ca="1">IF(AND($B9&gt;0,SUM(BP$3:BP8)=0,SUM($H9:BO9)=0),$B9,0)</f>
        <v>0</v>
      </c>
      <c r="BQ9">
        <f ca="1">IF(AND($B9&gt;0,SUM(BQ$3:BQ8)=0,SUM($H9:BP9)=0),$B9,0)</f>
        <v>0</v>
      </c>
      <c r="BR9">
        <f ca="1">IF(AND($B9&gt;0,SUM(BR$3:BR8)=0,SUM($H9:BQ9)=0),$B9,0)</f>
        <v>0</v>
      </c>
      <c r="BS9">
        <f ca="1">IF(AND($B9&gt;0,SUM(BS$3:BS8)=0,SUM($H9:BR9)=0),$B9,0)</f>
        <v>0</v>
      </c>
      <c r="BT9">
        <f ca="1">IF(AND($B9&gt;0,SUM(BT$3:BT8)=0,SUM($H9:BS9)=0),$B9,0)</f>
        <v>0</v>
      </c>
      <c r="BU9">
        <f ca="1">IF(AND($B9&gt;0,SUM(BU$3:BU8)=0,SUM($H9:BT9)=0),$B9,0)</f>
        <v>0</v>
      </c>
      <c r="BV9">
        <f ca="1">IF(AND($B9&gt;0,SUM(BV$3:BV8)=0,SUM($H9:BU9)=0),$B9,0)</f>
        <v>0</v>
      </c>
      <c r="BW9">
        <f ca="1">IF(AND($B9&gt;0,SUM(BW$3:BW8)=0,SUM($H9:BV9)=0),$B9,0)</f>
        <v>0</v>
      </c>
      <c r="BX9">
        <f ca="1">IF(AND($B9&gt;0,SUM(BX$3:BX8)=0,SUM($H9:BW9)=0),$B9,0)</f>
        <v>0</v>
      </c>
      <c r="BY9">
        <f ca="1">IF(AND($B9&gt;0,SUM(BY$3:BY8)=0,SUM($H9:BX9)=0),$B9,0)</f>
        <v>0</v>
      </c>
      <c r="BZ9">
        <f ca="1">IF(AND($B9&gt;0,SUM(BZ$3:BZ8)=0,SUM($H9:BY9)=0),$B9,0)</f>
        <v>0</v>
      </c>
      <c r="CA9">
        <f ca="1">IF(AND($B9&gt;0,SUM(CA$3:CA8)=0,SUM($H9:BZ9)=0),$B9,0)</f>
        <v>0</v>
      </c>
      <c r="CB9">
        <f ca="1">IF(AND($B9&gt;0,SUM(CB$3:CB8)=0,SUM($H9:CA9)=0),$B9,0)</f>
        <v>0</v>
      </c>
      <c r="CC9">
        <f ca="1">IF(AND($B9&gt;0,SUM(CC$3:CC8)=0,SUM($H9:CB9)=0),$B9,0)</f>
        <v>0</v>
      </c>
      <c r="CD9">
        <f ca="1">IF(AND($B9&gt;0,SUM(CD$3:CD8)=0,SUM($H9:CC9)=0),$B9,0)</f>
        <v>0</v>
      </c>
      <c r="CE9">
        <f ca="1">IF(AND($B9&gt;0,SUM(CE$3:CE8)=0,SUM($H9:CD9)=0),$B9,0)</f>
        <v>0</v>
      </c>
      <c r="CF9">
        <f ca="1">IF(AND($B9&gt;0,SUM(CF$3:CF8)=0,SUM($H9:CE9)=0),$B9,0)</f>
        <v>0</v>
      </c>
      <c r="CG9">
        <f ca="1">IF(AND($B9&gt;0,SUM(CG$3:CG8)=0,SUM($H9:CF9)=0),$B9,0)</f>
        <v>0</v>
      </c>
      <c r="CH9">
        <f ca="1">IF(AND($B9&gt;0,SUM(CH$3:CH8)=0,SUM($H9:CG9)=0),$B9,0)</f>
        <v>0</v>
      </c>
      <c r="CI9">
        <f ca="1">IF(AND($B9&gt;0,SUM(CI$3:CI8)=0,SUM($H9:CH9)=0),$B9,0)</f>
        <v>0</v>
      </c>
      <c r="CJ9">
        <f ca="1">IF(AND($B9&gt;0,SUM(CJ$3:CJ8)=0,SUM($H9:CI9)=0),$B9,0)</f>
        <v>0</v>
      </c>
      <c r="CK9">
        <f ca="1">IF(AND($B9&gt;0,SUM(CK$3:CK8)=0,SUM($H9:CJ9)=0),$B9,0)</f>
        <v>0</v>
      </c>
      <c r="CL9">
        <f ca="1">IF(AND($B9&gt;0,SUM(CL$3:CL8)=0,SUM($H9:CK9)=0),$B9,0)</f>
        <v>0</v>
      </c>
      <c r="CM9">
        <f ca="1">IF(AND($B9&gt;0,SUM(CM$3:CM8)=0,SUM($H9:CL9)=0),$B9,0)</f>
        <v>0</v>
      </c>
      <c r="CN9">
        <f ca="1">IF(AND($B9&gt;0,SUM(CN$3:CN8)=0,SUM($H9:CM9)=0),$B9,0)</f>
        <v>0</v>
      </c>
      <c r="CO9">
        <f ca="1">IF(AND($B9&gt;0,SUM(CO$3:CO8)=0,SUM($H9:CN9)=0),$B9,0)</f>
        <v>0</v>
      </c>
      <c r="CP9">
        <f ca="1">IF(AND($B9&gt;0,SUM(CP$3:CP8)=0,SUM($H9:CO9)=0),$B9,0)</f>
        <v>0</v>
      </c>
      <c r="CQ9">
        <f ca="1">IF(AND($B9&gt;0,SUM(CQ$3:CQ8)=0,SUM($H9:CP9)=0),$B9,0)</f>
        <v>0</v>
      </c>
      <c r="CR9">
        <f ca="1">IF(AND($B9&gt;0,SUM(CR$3:CR8)=0,SUM($H9:CQ9)=0),$B9,0)</f>
        <v>0</v>
      </c>
      <c r="CS9">
        <f ca="1">IF(AND($B9&gt;0,SUM(CS$3:CS8)=0,SUM($H9:CR9)=0),$B9,0)</f>
        <v>0</v>
      </c>
      <c r="CT9">
        <f ca="1">IF(AND($B9&gt;0,SUM(CT$3:CT8)=0,SUM($H9:CS9)=0),$B9,0)</f>
        <v>0</v>
      </c>
      <c r="CU9">
        <f ca="1">IF(AND($B9&gt;0,SUM(CU$3:CU8)=0,SUM($H9:CT9)=0),$B9,0)</f>
        <v>0</v>
      </c>
      <c r="CV9">
        <f ca="1">IF(AND($B9&gt;0,SUM(CV$3:CV8)=0,SUM($H9:CU9)=0),$B9,0)</f>
        <v>0</v>
      </c>
      <c r="CW9">
        <f ca="1">IF(AND($B9&gt;0,SUM(CW$3:CW8)=0,SUM($H9:CV9)=0),$B9,0)</f>
        <v>0</v>
      </c>
      <c r="CX9">
        <f ca="1">IF(AND($B9&gt;0,SUM(CX$3:CX8)=0,SUM($H9:CW9)=0),$B9,0)</f>
        <v>0</v>
      </c>
      <c r="CY9">
        <f ca="1">IF(AND($B9&gt;0,SUM(CY$3:CY8)=0,SUM($H9:CX9)=0),$B9,0)</f>
        <v>0</v>
      </c>
      <c r="CZ9">
        <f ca="1">IF(AND($B9&gt;0,SUM(CZ$3:CZ8)=0,SUM($H9:CY9)=0),$B9,0)</f>
        <v>0</v>
      </c>
      <c r="DA9">
        <f ca="1">IF(AND($B9&gt;0,SUM(DA$3:DA8)=0,SUM($H9:CZ9)=0),$B9,0)</f>
        <v>0</v>
      </c>
      <c r="DB9">
        <f ca="1">IF(AND($B9&gt;0,SUM(DB$3:DB8)=0,SUM($H9:DA9)=0),$B9,0)</f>
        <v>0</v>
      </c>
      <c r="DC9">
        <f ca="1">IF(AND($B9&gt;0,SUM(DC$3:DC8)=0,SUM($H9:DB9)=0),$B9,0)</f>
        <v>0</v>
      </c>
      <c r="DD9">
        <f ca="1">IF(AND($B9&gt;0,SUM(DD$3:DD8)=0,SUM($H9:DC9)=0),$B9,0)</f>
        <v>0</v>
      </c>
      <c r="DE9">
        <f ca="1">IF(AND($B9&gt;0,SUM(DE$3:DE8)=0,SUM($H9:DD9)=0),$B9,0)</f>
        <v>0</v>
      </c>
      <c r="DF9">
        <f ca="1">IF(AND($B9&gt;0,SUM(DF$3:DF8)=0,SUM($H9:DE9)=0),$B9,0)</f>
        <v>0</v>
      </c>
      <c r="DG9">
        <f ca="1">IF(AND($B9&gt;0,SUM(DG$3:DG8)=0,SUM($H9:DF9)=0),$B9,0)</f>
        <v>0</v>
      </c>
      <c r="DH9">
        <f ca="1">IF(AND($B9&gt;0,SUM(DH$3:DH8)=0,SUM($H9:DG9)=0),$B9,0)</f>
        <v>0</v>
      </c>
      <c r="DI9">
        <f ca="1">IF(AND($B9&gt;0,SUM(DI$3:DI8)=0,SUM($H9:DH9)=0),$B9,0)</f>
        <v>0</v>
      </c>
      <c r="DJ9">
        <f ca="1">IF(AND($B9&gt;0,SUM(DJ$3:DJ8)=0,SUM($H9:DI9)=0),$B9,0)</f>
        <v>0</v>
      </c>
      <c r="DK9">
        <f ca="1">IF(AND($B9&gt;0,SUM(DK$3:DK8)=0,SUM($H9:DJ9)=0),$B9,0)</f>
        <v>0</v>
      </c>
      <c r="DL9">
        <f ca="1">IF(AND($B9&gt;0,SUM(DL$3:DL8)=0,SUM($H9:DK9)=0),$B9,0)</f>
        <v>0</v>
      </c>
      <c r="DM9">
        <f ca="1">IF(AND($B9&gt;0,SUM(DM$3:DM8)=0,SUM($H9:DL9)=0),$B9,0)</f>
        <v>0</v>
      </c>
      <c r="DN9">
        <f ca="1">IF(AND($B9&gt;0,SUM(DN$3:DN8)=0,SUM($H9:DM9)=0),$B9,0)</f>
        <v>0</v>
      </c>
      <c r="DO9">
        <f ca="1">IF(AND($B9&gt;0,SUM(DO$3:DO8)=0,SUM($H9:DN9)=0),$B9,0)</f>
        <v>0</v>
      </c>
      <c r="DP9">
        <f ca="1">IF(AND($B9&gt;0,SUM(DP$3:DP8)=0,SUM($H9:DO9)=0),$B9,0)</f>
        <v>0</v>
      </c>
      <c r="DQ9">
        <f ca="1">IF(AND($B9&gt;0,SUM(DQ$3:DQ8)=0,SUM($H9:DP9)=0),$B9,0)</f>
        <v>0</v>
      </c>
      <c r="DR9">
        <f ca="1">IF(AND($B9&gt;0,SUM(DR$3:DR8)=0,SUM($H9:DQ9)=0),$B9,0)</f>
        <v>0</v>
      </c>
      <c r="DS9">
        <f ca="1">IF(AND($B9&gt;0,SUM(DS$3:DS8)=0,SUM($H9:DR9)=0),$B9,0)</f>
        <v>0</v>
      </c>
      <c r="DT9">
        <f ca="1">IF(AND($B9&gt;0,SUM(DT$3:DT8)=0,SUM($H9:DS9)=0),$B9,0)</f>
        <v>0</v>
      </c>
      <c r="DU9">
        <f ca="1">IF(AND($B9&gt;0,SUM(DU$3:DU8)=0,SUM($H9:DT9)=0),$B9,0)</f>
        <v>0</v>
      </c>
      <c r="DV9">
        <f ca="1">IF(AND($B9&gt;0,SUM(DV$3:DV8)=0,SUM($H9:DU9)=0),$B9,0)</f>
        <v>0</v>
      </c>
      <c r="DW9">
        <f ca="1">IF(AND($B9&gt;0,SUM(DW$3:DW8)=0,SUM($H9:DV9)=0),$B9,0)</f>
        <v>0</v>
      </c>
      <c r="DX9">
        <f ca="1">IF(AND($B9&gt;0,SUM(DX$3:DX8)=0,SUM($H9:DW9)=0),$B9,0)</f>
        <v>0</v>
      </c>
      <c r="DY9">
        <f ca="1">IF(AND($B9&gt;0,SUM(DY$3:DY8)=0,SUM($H9:DX9)=0),$B9,0)</f>
        <v>0</v>
      </c>
      <c r="DZ9">
        <f ca="1">IF(AND($B9&gt;0,SUM(DZ$3:DZ8)=0,SUM($H9:DY9)=0),$B9,0)</f>
        <v>0</v>
      </c>
      <c r="EA9">
        <f ca="1">IF(AND($B9&gt;0,SUM(EA$3:EA8)=0,SUM($H9:DZ9)=0),$B9,0)</f>
        <v>0</v>
      </c>
      <c r="EB9">
        <f ca="1">IF(AND($B9&gt;0,SUM(EB$3:EB8)=0,SUM($H9:EA9)=0),$B9,0)</f>
        <v>0</v>
      </c>
      <c r="EC9">
        <f ca="1">IF(AND($B9&gt;0,SUM(EC$3:EC8)=0,SUM($H9:EB9)=0),$B9,0)</f>
        <v>0</v>
      </c>
      <c r="ED9">
        <f ca="1">IF(AND($B9&gt;0,SUM(ED$3:ED8)=0,SUM($H9:EC9)=0),$B9,0)</f>
        <v>0</v>
      </c>
      <c r="EE9">
        <f ca="1">IF(AND($B9&gt;0,SUM(EE$3:EE8)=0,SUM($H9:ED9)=0),$B9,0)</f>
        <v>0</v>
      </c>
      <c r="EF9">
        <f ca="1">IF(AND($B9&gt;0,SUM(EF$3:EF8)=0,SUM($H9:EE9)=0),$B9,0)</f>
        <v>0</v>
      </c>
      <c r="EG9">
        <f ca="1">IF(AND($B9&gt;0,SUM(EG$3:EG8)=0,SUM($H9:EF9)=0),$B9,0)</f>
        <v>0</v>
      </c>
      <c r="EH9">
        <f ca="1">IF(AND($B9&gt;0,SUM(EH$3:EH8)=0,SUM($H9:EG9)=0),$B9,0)</f>
        <v>0</v>
      </c>
      <c r="EI9">
        <f ca="1">IF(AND($B9&gt;0,SUM(EI$3:EI8)=0,SUM($H9:EH9)=0),$B9,0)</f>
        <v>0</v>
      </c>
      <c r="EJ9">
        <f ca="1">IF(AND($B9&gt;0,SUM(EJ$3:EJ8)=0,SUM($H9:EI9)=0),$B9,0)</f>
        <v>0</v>
      </c>
      <c r="EK9">
        <f ca="1">IF(AND($B9&gt;0,SUM(EK$3:EK8)=0,SUM($H9:EJ9)=0),$B9,0)</f>
        <v>0</v>
      </c>
      <c r="EL9">
        <f ca="1">IF(AND($B9&gt;0,SUM(EL$3:EL8)=0,SUM($H9:EK9)=0),$B9,0)</f>
        <v>0</v>
      </c>
      <c r="EM9">
        <f ca="1">IF(AND($B9&gt;0,SUM(EM$3:EM8)=0,SUM($H9:EL9)=0),$B9,0)</f>
        <v>0</v>
      </c>
      <c r="EN9">
        <f ca="1">IF(AND($B9&gt;0,SUM(EN$3:EN8)=0,SUM($H9:EM9)=0),$B9,0)</f>
        <v>0</v>
      </c>
      <c r="EO9">
        <f ca="1">IF(AND($B9&gt;0,SUM(EO$3:EO8)=0,SUM($H9:EN9)=0),$B9,0)</f>
        <v>0</v>
      </c>
      <c r="EP9">
        <f ca="1">IF(AND($B9&gt;0,SUM(EP$3:EP8)=0,SUM($H9:EO9)=0),$B9,0)</f>
        <v>0</v>
      </c>
      <c r="EQ9">
        <f ca="1">IF(AND($B9&gt;0,SUM(EQ$3:EQ8)=0,SUM($H9:EP9)=0),$B9,0)</f>
        <v>0</v>
      </c>
      <c r="ER9">
        <f ca="1">IF(AND($B9&gt;0,SUM(ER$3:ER8)=0,SUM($H9:EQ9)=0),$B9,0)</f>
        <v>0</v>
      </c>
      <c r="ES9">
        <f ca="1">IF(AND($B9&gt;0,SUM(ES$3:ES8)=0,SUM($H9:ER9)=0),$B9,0)</f>
        <v>0</v>
      </c>
      <c r="ET9">
        <f ca="1">IF(AND($B9&gt;0,SUM(ET$3:ET8)=0,SUM($H9:ES9)=0),$B9,0)</f>
        <v>0</v>
      </c>
      <c r="EU9">
        <f ca="1">IF(AND($B9&gt;0,SUM(EU$3:EU8)=0,SUM($H9:ET9)=0),$B9,0)</f>
        <v>0</v>
      </c>
      <c r="EV9">
        <f ca="1">IF(AND($B9&gt;0,SUM(EV$3:EV8)=0,SUM($H9:EU9)=0),$B9,0)</f>
        <v>0</v>
      </c>
      <c r="EW9">
        <f ca="1">IF(AND($B9&gt;0,SUM(EW$3:EW8)=0,SUM($H9:EV9)=0),$B9,0)</f>
        <v>0</v>
      </c>
      <c r="EX9">
        <f ca="1">IF(AND($B9&gt;0,SUM(EX$3:EX8)=0,SUM($H9:EW9)=0),$B9,0)</f>
        <v>0</v>
      </c>
      <c r="EY9">
        <f ca="1">IF(AND($B9&gt;0,SUM(EY$3:EY8)=0,SUM($H9:EX9)=0),$B9,0)</f>
        <v>0</v>
      </c>
      <c r="EZ9">
        <f ca="1">IF(AND($B9&gt;0,SUM(EZ$3:EZ8)=0,SUM($H9:EY9)=0),$B9,0)</f>
        <v>0</v>
      </c>
      <c r="FA9">
        <f ca="1">IF(AND($B9&gt;0,SUM(FA$3:FA8)=0,SUM($H9:EZ9)=0),$B9,0)</f>
        <v>0</v>
      </c>
      <c r="FB9">
        <f ca="1">IF(AND($B9&gt;0,SUM(FB$3:FB8)=0,SUM($H9:FA9)=0),$B9,0)</f>
        <v>0</v>
      </c>
      <c r="FC9">
        <f ca="1">IF(AND($B9&gt;0,SUM(FC$3:FC8)=0,SUM($H9:FB9)=0),$B9,0)</f>
        <v>0</v>
      </c>
      <c r="FD9">
        <f ca="1">IF(AND($B9&gt;0,SUM(FD$3:FD8)=0,SUM($H9:FC9)=0),$B9,0)</f>
        <v>0</v>
      </c>
      <c r="FE9">
        <f ca="1">IF(AND($B9&gt;0,SUM(FE$3:FE8)=0,SUM($H9:FD9)=0),$B9,0)</f>
        <v>0</v>
      </c>
      <c r="FF9">
        <f ca="1">IF(AND($B9&gt;0,SUM(FF$3:FF8)=0,SUM($H9:FE9)=0),$B9,0)</f>
        <v>0</v>
      </c>
      <c r="FG9">
        <f ca="1">IF(AND($B9&gt;0,SUM(FG$3:FG8)=0,SUM($H9:FF9)=0),$B9,0)</f>
        <v>0</v>
      </c>
      <c r="FH9">
        <f ca="1">IF(AND($B9&gt;0,SUM(FH$3:FH8)=0,SUM($H9:FG9)=0),$B9,0)</f>
        <v>0</v>
      </c>
      <c r="FI9">
        <f ca="1">IF(AND($B9&gt;0,SUM(FI$3:FI8)=0,SUM($H9:FH9)=0),$B9,0)</f>
        <v>0</v>
      </c>
      <c r="FJ9">
        <f ca="1">IF(AND($B9&gt;0,SUM(FJ$3:FJ8)=0,SUM($H9:FI9)=0),$B9,0)</f>
        <v>0</v>
      </c>
      <c r="FK9">
        <f ca="1">IF(AND($B9&gt;0,SUM(FK$3:FK8)=0,SUM($H9:FJ9)=0),$B9,0)</f>
        <v>0</v>
      </c>
      <c r="FL9">
        <f ca="1">IF(AND($B9&gt;0,SUM(FL$3:FL8)=0,SUM($H9:FK9)=0),$B9,0)</f>
        <v>0</v>
      </c>
      <c r="FM9">
        <f ca="1">IF(AND($B9&gt;0,SUM(FM$3:FM8)=0,SUM($H9:FL9)=0),$B9,0)</f>
        <v>0</v>
      </c>
      <c r="FN9">
        <f ca="1">IF(AND($B9&gt;0,SUM(FN$3:FN8)=0,SUM($H9:FM9)=0),$B9,0)</f>
        <v>0</v>
      </c>
      <c r="FS9" s="67" t="s">
        <v>1012</v>
      </c>
      <c r="FT9" s="67" t="str">
        <f>""</f>
        <v/>
      </c>
      <c r="FU9" s="342">
        <v>2</v>
      </c>
      <c r="FV9" s="374" t="str">
        <f>""</f>
        <v/>
      </c>
      <c r="FY9" s="67" t="s">
        <v>1142</v>
      </c>
      <c r="FZ9" s="67" t="str">
        <f>""</f>
        <v/>
      </c>
      <c r="GA9" s="342">
        <v>2</v>
      </c>
      <c r="GB9" s="374" t="str">
        <f>""</f>
        <v/>
      </c>
      <c r="GE9" s="67" t="s">
        <v>1012</v>
      </c>
      <c r="GF9" s="67" t="str">
        <f>""</f>
        <v/>
      </c>
      <c r="GG9" s="342">
        <v>2</v>
      </c>
      <c r="GH9" s="374" t="str">
        <f>""</f>
        <v/>
      </c>
    </row>
    <row r="10" spans="1:190" ht="15.75" thickBot="1" x14ac:dyDescent="0.3">
      <c r="A10">
        <v>10</v>
      </c>
      <c r="B10" s="367">
        <f ca="1">IF(OR(ValintaohjelmaCentral!D$10=SelectionDataCentral!$G$10,ValintaohjelmaCentral!D$10=SelectionDataCentral!$F$10),A10,0)</f>
        <v>0</v>
      </c>
      <c r="C10" s="240" t="str">
        <f t="shared" ca="1" si="7"/>
        <v xml:space="preserve">   -Tiedonsiirto Modbus TCP</v>
      </c>
      <c r="D10" s="240" t="str">
        <f t="shared" ca="1" si="6"/>
        <v/>
      </c>
      <c r="E10" s="240">
        <f t="shared" ca="1" si="6"/>
        <v>2</v>
      </c>
      <c r="F10" s="240" t="str">
        <f t="shared" ca="1" si="6"/>
        <v/>
      </c>
      <c r="G10" s="47">
        <f ca="1">INDEX($I$2:$FN$2,ROWS(G$2:G10))</f>
        <v>1</v>
      </c>
      <c r="H10">
        <v>0</v>
      </c>
      <c r="I10">
        <f ca="1">IF(AND($B10&gt;0,SUM(I$3:I9)=0,SUM($H10:H10)=0),$B10,0)</f>
        <v>0</v>
      </c>
      <c r="J10">
        <f ca="1">IF(AND($B10&gt;0,SUM(J$3:J9)=0,SUM($H10:I10)=0),$B10,0)</f>
        <v>0</v>
      </c>
      <c r="K10">
        <f ca="1">IF(AND($B10&gt;0,SUM(K$3:K9)=0,SUM($H10:J10)=0),$B10,0)</f>
        <v>0</v>
      </c>
      <c r="L10">
        <f ca="1">IF(AND($B10&gt;0,SUM(L$3:L9)=0,SUM($H10:K10)=0),$B10,0)</f>
        <v>0</v>
      </c>
      <c r="M10">
        <f ca="1">IF(AND($B10&gt;0,SUM(M$3:M9)=0,SUM($H10:L10)=0),$B10,0)</f>
        <v>0</v>
      </c>
      <c r="N10">
        <f ca="1">IF(AND($B10&gt;0,SUM(N$3:N9)=0,SUM($H10:M10)=0),$B10,0)</f>
        <v>0</v>
      </c>
      <c r="O10">
        <f ca="1">IF(AND($B10&gt;0,SUM(O$3:O9)=0,SUM($H10:N10)=0),$B10,0)</f>
        <v>0</v>
      </c>
      <c r="P10">
        <f ca="1">IF(AND($B10&gt;0,SUM(P$3:P9)=0,SUM($H10:O10)=0),$B10,0)</f>
        <v>0</v>
      </c>
      <c r="Q10">
        <f ca="1">IF(AND($B10&gt;0,SUM(Q$3:Q9)=0,SUM($H10:P10)=0),$B10,0)</f>
        <v>0</v>
      </c>
      <c r="R10">
        <f ca="1">IF(AND($B10&gt;0,SUM(R$3:R9)=0,SUM($H10:Q10)=0),$B10,0)</f>
        <v>0</v>
      </c>
      <c r="S10">
        <f ca="1">IF(AND($B10&gt;0,SUM(S$3:S9)=0,SUM($H10:R10)=0),$B10,0)</f>
        <v>0</v>
      </c>
      <c r="T10">
        <f ca="1">IF(AND($B10&gt;0,SUM(T$3:T9)=0,SUM($H10:S10)=0),$B10,0)</f>
        <v>0</v>
      </c>
      <c r="U10">
        <f ca="1">IF(AND($B10&gt;0,SUM(U$3:U9)=0,SUM($H10:T10)=0),$B10,0)</f>
        <v>0</v>
      </c>
      <c r="V10">
        <f ca="1">IF(AND($B10&gt;0,SUM(V$3:V9)=0,SUM($H10:U10)=0),$B10,0)</f>
        <v>0</v>
      </c>
      <c r="W10">
        <f ca="1">IF(AND($B10&gt;0,SUM(W$3:W9)=0,SUM($H10:V10)=0),$B10,0)</f>
        <v>0</v>
      </c>
      <c r="X10">
        <f ca="1">IF(AND($B10&gt;0,SUM(X$3:X9)=0,SUM($H10:W10)=0),$B10,0)</f>
        <v>0</v>
      </c>
      <c r="Y10">
        <f ca="1">IF(AND($B10&gt;0,SUM(Y$3:Y9)=0,SUM($H10:X10)=0),$B10,0)</f>
        <v>0</v>
      </c>
      <c r="Z10">
        <f ca="1">IF(AND($B10&gt;0,SUM(Z$3:Z9)=0,SUM($H10:Y10)=0),$B10,0)</f>
        <v>0</v>
      </c>
      <c r="AA10">
        <f ca="1">IF(AND($B10&gt;0,SUM(AA$3:AA9)=0,SUM($H10:Z10)=0),$B10,0)</f>
        <v>0</v>
      </c>
      <c r="AB10">
        <f ca="1">IF(AND($B10&gt;0,SUM(AB$3:AB9)=0,SUM($H10:AA10)=0),$B10,0)</f>
        <v>0</v>
      </c>
      <c r="AC10">
        <f ca="1">IF(AND($B10&gt;0,SUM(AC$3:AC9)=0,SUM($H10:AB10)=0),$B10,0)</f>
        <v>0</v>
      </c>
      <c r="AD10">
        <f ca="1">IF(AND($B10&gt;0,SUM(AD$3:AD9)=0,SUM($H10:AC10)=0),$B10,0)</f>
        <v>0</v>
      </c>
      <c r="AE10">
        <f ca="1">IF(AND($B10&gt;0,SUM(AE$3:AE9)=0,SUM($H10:AD10)=0),$B10,0)</f>
        <v>0</v>
      </c>
      <c r="AF10">
        <f ca="1">IF(AND($B10&gt;0,SUM(AF$3:AF9)=0,SUM($H10:AE10)=0),$B10,0)</f>
        <v>0</v>
      </c>
      <c r="AG10">
        <f ca="1">IF(AND($B10&gt;0,SUM(AG$3:AG9)=0,SUM($H10:AF10)=0),$B10,0)</f>
        <v>0</v>
      </c>
      <c r="AH10">
        <f ca="1">IF(AND($B10&gt;0,SUM(AH$3:AH9)=0,SUM($H10:AG10)=0),$B10,0)</f>
        <v>0</v>
      </c>
      <c r="AI10">
        <f ca="1">IF(AND($B10&gt;0,SUM(AI$3:AI9)=0,SUM($H10:AH10)=0),$B10,0)</f>
        <v>0</v>
      </c>
      <c r="AJ10">
        <f ca="1">IF(AND($B10&gt;0,SUM(AJ$3:AJ9)=0,SUM($H10:AI10)=0),$B10,0)</f>
        <v>0</v>
      </c>
      <c r="AK10">
        <f ca="1">IF(AND($B10&gt;0,SUM(AK$3:AK9)=0,SUM($H10:AJ10)=0),$B10,0)</f>
        <v>0</v>
      </c>
      <c r="AL10">
        <f ca="1">IF(AND($B10&gt;0,SUM(AL$3:AL9)=0,SUM($H10:AK10)=0),$B10,0)</f>
        <v>0</v>
      </c>
      <c r="AM10">
        <f ca="1">IF(AND($B10&gt;0,SUM(AM$3:AM9)=0,SUM($H10:AL10)=0),$B10,0)</f>
        <v>0</v>
      </c>
      <c r="AN10">
        <f ca="1">IF(AND($B10&gt;0,SUM(AN$3:AN9)=0,SUM($H10:AM10)=0),$B10,0)</f>
        <v>0</v>
      </c>
      <c r="AO10">
        <f ca="1">IF(AND($B10&gt;0,SUM(AO$3:AO9)=0,SUM($H10:AN10)=0),$B10,0)</f>
        <v>0</v>
      </c>
      <c r="AP10">
        <f ca="1">IF(AND($B10&gt;0,SUM(AP$3:AP9)=0,SUM($H10:AO10)=0),$B10,0)</f>
        <v>0</v>
      </c>
      <c r="AQ10">
        <f ca="1">IF(AND($B10&gt;0,SUM(AQ$3:AQ9)=0,SUM($H10:AP10)=0),$B10,0)</f>
        <v>0</v>
      </c>
      <c r="AR10">
        <f ca="1">IF(AND($B10&gt;0,SUM(AR$3:AR9)=0,SUM($H10:AQ10)=0),$B10,0)</f>
        <v>0</v>
      </c>
      <c r="AS10">
        <f ca="1">IF(AND($B10&gt;0,SUM(AS$3:AS9)=0,SUM($H10:AR10)=0),$B10,0)</f>
        <v>0</v>
      </c>
      <c r="AT10">
        <f ca="1">IF(AND($B10&gt;0,SUM(AT$3:AT9)=0,SUM($H10:AS10)=0),$B10,0)</f>
        <v>0</v>
      </c>
      <c r="AU10">
        <f ca="1">IF(AND($B10&gt;0,SUM(AU$3:AU9)=0,SUM($H10:AT10)=0),$B10,0)</f>
        <v>0</v>
      </c>
      <c r="AV10">
        <f ca="1">IF(AND($B10&gt;0,SUM(AV$3:AV9)=0,SUM($H10:AU10)=0),$B10,0)</f>
        <v>0</v>
      </c>
      <c r="AW10">
        <f ca="1">IF(AND($B10&gt;0,SUM(AW$3:AW9)=0,SUM($H10:AV10)=0),$B10,0)</f>
        <v>0</v>
      </c>
      <c r="AX10">
        <f ca="1">IF(AND($B10&gt;0,SUM(AX$3:AX9)=0,SUM($H10:AW10)=0),$B10,0)</f>
        <v>0</v>
      </c>
      <c r="AY10">
        <f ca="1">IF(AND($B10&gt;0,SUM(AY$3:AY9)=0,SUM($H10:AX10)=0),$B10,0)</f>
        <v>0</v>
      </c>
      <c r="AZ10">
        <f ca="1">IF(AND($B10&gt;0,SUM(AZ$3:AZ9)=0,SUM($H10:AY10)=0),$B10,0)</f>
        <v>0</v>
      </c>
      <c r="BA10">
        <f ca="1">IF(AND($B10&gt;0,SUM(BA$3:BA9)=0,SUM($H10:AZ10)=0),$B10,0)</f>
        <v>0</v>
      </c>
      <c r="BB10">
        <f ca="1">IF(AND($B10&gt;0,SUM(BB$3:BB9)=0,SUM($H10:BA10)=0),$B10,0)</f>
        <v>0</v>
      </c>
      <c r="BC10">
        <f ca="1">IF(AND($B10&gt;0,SUM(BC$3:BC9)=0,SUM($H10:BB10)=0),$B10,0)</f>
        <v>0</v>
      </c>
      <c r="BD10">
        <f ca="1">IF(AND($B10&gt;0,SUM(BD$3:BD9)=0,SUM($H10:BC10)=0),$B10,0)</f>
        <v>0</v>
      </c>
      <c r="BE10">
        <f ca="1">IF(AND($B10&gt;0,SUM(BE$3:BE9)=0,SUM($H10:BD10)=0),$B10,0)</f>
        <v>0</v>
      </c>
      <c r="BF10">
        <f ca="1">IF(AND($B10&gt;0,SUM(BF$3:BF9)=0,SUM($H10:BE10)=0),$B10,0)</f>
        <v>0</v>
      </c>
      <c r="BG10">
        <f ca="1">IF(AND($B10&gt;0,SUM(BG$3:BG9)=0,SUM($H10:BF10)=0),$B10,0)</f>
        <v>0</v>
      </c>
      <c r="BH10">
        <f ca="1">IF(AND($B10&gt;0,SUM(BH$3:BH9)=0,SUM($H10:BG10)=0),$B10,0)</f>
        <v>0</v>
      </c>
      <c r="BI10">
        <f ca="1">IF(AND($B10&gt;0,SUM(BI$3:BI9)=0,SUM($H10:BH10)=0),$B10,0)</f>
        <v>0</v>
      </c>
      <c r="BJ10">
        <f ca="1">IF(AND($B10&gt;0,SUM(BJ$3:BJ9)=0,SUM($H10:BI10)=0),$B10,0)</f>
        <v>0</v>
      </c>
      <c r="BK10">
        <f ca="1">IF(AND($B10&gt;0,SUM(BK$3:BK9)=0,SUM($H10:BJ10)=0),$B10,0)</f>
        <v>0</v>
      </c>
      <c r="BL10">
        <f ca="1">IF(AND($B10&gt;0,SUM(BL$3:BL9)=0,SUM($H10:BK10)=0),$B10,0)</f>
        <v>0</v>
      </c>
      <c r="BM10">
        <f ca="1">IF(AND($B10&gt;0,SUM(BM$3:BM9)=0,SUM($H10:BL10)=0),$B10,0)</f>
        <v>0</v>
      </c>
      <c r="BN10">
        <f ca="1">IF(AND($B10&gt;0,SUM(BN$3:BN9)=0,SUM($H10:BM10)=0),$B10,0)</f>
        <v>0</v>
      </c>
      <c r="BO10">
        <f ca="1">IF(AND($B10&gt;0,SUM(BO$3:BO9)=0,SUM($H10:BN10)=0),$B10,0)</f>
        <v>0</v>
      </c>
      <c r="BP10">
        <f ca="1">IF(AND($B10&gt;0,SUM(BP$3:BP9)=0,SUM($H10:BO10)=0),$B10,0)</f>
        <v>0</v>
      </c>
      <c r="BQ10">
        <f ca="1">IF(AND($B10&gt;0,SUM(BQ$3:BQ9)=0,SUM($H10:BP10)=0),$B10,0)</f>
        <v>0</v>
      </c>
      <c r="BR10">
        <f ca="1">IF(AND($B10&gt;0,SUM(BR$3:BR9)=0,SUM($H10:BQ10)=0),$B10,0)</f>
        <v>0</v>
      </c>
      <c r="BS10">
        <f ca="1">IF(AND($B10&gt;0,SUM(BS$3:BS9)=0,SUM($H10:BR10)=0),$B10,0)</f>
        <v>0</v>
      </c>
      <c r="BT10">
        <f ca="1">IF(AND($B10&gt;0,SUM(BT$3:BT9)=0,SUM($H10:BS10)=0),$B10,0)</f>
        <v>0</v>
      </c>
      <c r="BU10">
        <f ca="1">IF(AND($B10&gt;0,SUM(BU$3:BU9)=0,SUM($H10:BT10)=0),$B10,0)</f>
        <v>0</v>
      </c>
      <c r="BV10">
        <f ca="1">IF(AND($B10&gt;0,SUM(BV$3:BV9)=0,SUM($H10:BU10)=0),$B10,0)</f>
        <v>0</v>
      </c>
      <c r="BW10">
        <f ca="1">IF(AND($B10&gt;0,SUM(BW$3:BW9)=0,SUM($H10:BV10)=0),$B10,0)</f>
        <v>0</v>
      </c>
      <c r="BX10">
        <f ca="1">IF(AND($B10&gt;0,SUM(BX$3:BX9)=0,SUM($H10:BW10)=0),$B10,0)</f>
        <v>0</v>
      </c>
      <c r="BY10">
        <f ca="1">IF(AND($B10&gt;0,SUM(BY$3:BY9)=0,SUM($H10:BX10)=0),$B10,0)</f>
        <v>0</v>
      </c>
      <c r="BZ10">
        <f ca="1">IF(AND($B10&gt;0,SUM(BZ$3:BZ9)=0,SUM($H10:BY10)=0),$B10,0)</f>
        <v>0</v>
      </c>
      <c r="CA10">
        <f ca="1">IF(AND($B10&gt;0,SUM(CA$3:CA9)=0,SUM($H10:BZ10)=0),$B10,0)</f>
        <v>0</v>
      </c>
      <c r="CB10">
        <f ca="1">IF(AND($B10&gt;0,SUM(CB$3:CB9)=0,SUM($H10:CA10)=0),$B10,0)</f>
        <v>0</v>
      </c>
      <c r="CC10">
        <f ca="1">IF(AND($B10&gt;0,SUM(CC$3:CC9)=0,SUM($H10:CB10)=0),$B10,0)</f>
        <v>0</v>
      </c>
      <c r="CD10">
        <f ca="1">IF(AND($B10&gt;0,SUM(CD$3:CD9)=0,SUM($H10:CC10)=0),$B10,0)</f>
        <v>0</v>
      </c>
      <c r="CE10">
        <f ca="1">IF(AND($B10&gt;0,SUM(CE$3:CE9)=0,SUM($H10:CD10)=0),$B10,0)</f>
        <v>0</v>
      </c>
      <c r="CF10">
        <f ca="1">IF(AND($B10&gt;0,SUM(CF$3:CF9)=0,SUM($H10:CE10)=0),$B10,0)</f>
        <v>0</v>
      </c>
      <c r="CG10">
        <f ca="1">IF(AND($B10&gt;0,SUM(CG$3:CG9)=0,SUM($H10:CF10)=0),$B10,0)</f>
        <v>0</v>
      </c>
      <c r="CH10">
        <f ca="1">IF(AND($B10&gt;0,SUM(CH$3:CH9)=0,SUM($H10:CG10)=0),$B10,0)</f>
        <v>0</v>
      </c>
      <c r="CI10">
        <f ca="1">IF(AND($B10&gt;0,SUM(CI$3:CI9)=0,SUM($H10:CH10)=0),$B10,0)</f>
        <v>0</v>
      </c>
      <c r="CJ10">
        <f ca="1">IF(AND($B10&gt;0,SUM(CJ$3:CJ9)=0,SUM($H10:CI10)=0),$B10,0)</f>
        <v>0</v>
      </c>
      <c r="CK10">
        <f ca="1">IF(AND($B10&gt;0,SUM(CK$3:CK9)=0,SUM($H10:CJ10)=0),$B10,0)</f>
        <v>0</v>
      </c>
      <c r="CL10">
        <f ca="1">IF(AND($B10&gt;0,SUM(CL$3:CL9)=0,SUM($H10:CK10)=0),$B10,0)</f>
        <v>0</v>
      </c>
      <c r="CM10">
        <f ca="1">IF(AND($B10&gt;0,SUM(CM$3:CM9)=0,SUM($H10:CL10)=0),$B10,0)</f>
        <v>0</v>
      </c>
      <c r="CN10">
        <f ca="1">IF(AND($B10&gt;0,SUM(CN$3:CN9)=0,SUM($H10:CM10)=0),$B10,0)</f>
        <v>0</v>
      </c>
      <c r="CO10">
        <f ca="1">IF(AND($B10&gt;0,SUM(CO$3:CO9)=0,SUM($H10:CN10)=0),$B10,0)</f>
        <v>0</v>
      </c>
      <c r="CP10">
        <f ca="1">IF(AND($B10&gt;0,SUM(CP$3:CP9)=0,SUM($H10:CO10)=0),$B10,0)</f>
        <v>0</v>
      </c>
      <c r="CQ10">
        <f ca="1">IF(AND($B10&gt;0,SUM(CQ$3:CQ9)=0,SUM($H10:CP10)=0),$B10,0)</f>
        <v>0</v>
      </c>
      <c r="CR10">
        <f ca="1">IF(AND($B10&gt;0,SUM(CR$3:CR9)=0,SUM($H10:CQ10)=0),$B10,0)</f>
        <v>0</v>
      </c>
      <c r="CS10">
        <f ca="1">IF(AND($B10&gt;0,SUM(CS$3:CS9)=0,SUM($H10:CR10)=0),$B10,0)</f>
        <v>0</v>
      </c>
      <c r="CT10">
        <f ca="1">IF(AND($B10&gt;0,SUM(CT$3:CT9)=0,SUM($H10:CS10)=0),$B10,0)</f>
        <v>0</v>
      </c>
      <c r="CU10">
        <f ca="1">IF(AND($B10&gt;0,SUM(CU$3:CU9)=0,SUM($H10:CT10)=0),$B10,0)</f>
        <v>0</v>
      </c>
      <c r="CV10">
        <f ca="1">IF(AND($B10&gt;0,SUM(CV$3:CV9)=0,SUM($H10:CU10)=0),$B10,0)</f>
        <v>0</v>
      </c>
      <c r="CW10">
        <f ca="1">IF(AND($B10&gt;0,SUM(CW$3:CW9)=0,SUM($H10:CV10)=0),$B10,0)</f>
        <v>0</v>
      </c>
      <c r="CX10">
        <f ca="1">IF(AND($B10&gt;0,SUM(CX$3:CX9)=0,SUM($H10:CW10)=0),$B10,0)</f>
        <v>0</v>
      </c>
      <c r="CY10">
        <f ca="1">IF(AND($B10&gt;0,SUM(CY$3:CY9)=0,SUM($H10:CX10)=0),$B10,0)</f>
        <v>0</v>
      </c>
      <c r="CZ10">
        <f ca="1">IF(AND($B10&gt;0,SUM(CZ$3:CZ9)=0,SUM($H10:CY10)=0),$B10,0)</f>
        <v>0</v>
      </c>
      <c r="DA10">
        <f ca="1">IF(AND($B10&gt;0,SUM(DA$3:DA9)=0,SUM($H10:CZ10)=0),$B10,0)</f>
        <v>0</v>
      </c>
      <c r="DB10">
        <f ca="1">IF(AND($B10&gt;0,SUM(DB$3:DB9)=0,SUM($H10:DA10)=0),$B10,0)</f>
        <v>0</v>
      </c>
      <c r="DC10">
        <f ca="1">IF(AND($B10&gt;0,SUM(DC$3:DC9)=0,SUM($H10:DB10)=0),$B10,0)</f>
        <v>0</v>
      </c>
      <c r="DD10">
        <f ca="1">IF(AND($B10&gt;0,SUM(DD$3:DD9)=0,SUM($H10:DC10)=0),$B10,0)</f>
        <v>0</v>
      </c>
      <c r="DE10">
        <f ca="1">IF(AND($B10&gt;0,SUM(DE$3:DE9)=0,SUM($H10:DD10)=0),$B10,0)</f>
        <v>0</v>
      </c>
      <c r="DF10">
        <f ca="1">IF(AND($B10&gt;0,SUM(DF$3:DF9)=0,SUM($H10:DE10)=0),$B10,0)</f>
        <v>0</v>
      </c>
      <c r="DG10">
        <f ca="1">IF(AND($B10&gt;0,SUM(DG$3:DG9)=0,SUM($H10:DF10)=0),$B10,0)</f>
        <v>0</v>
      </c>
      <c r="DH10">
        <f ca="1">IF(AND($B10&gt;0,SUM(DH$3:DH9)=0,SUM($H10:DG10)=0),$B10,0)</f>
        <v>0</v>
      </c>
      <c r="DI10">
        <f ca="1">IF(AND($B10&gt;0,SUM(DI$3:DI9)=0,SUM($H10:DH10)=0),$B10,0)</f>
        <v>0</v>
      </c>
      <c r="DJ10">
        <f ca="1">IF(AND($B10&gt;0,SUM(DJ$3:DJ9)=0,SUM($H10:DI10)=0),$B10,0)</f>
        <v>0</v>
      </c>
      <c r="DK10">
        <f ca="1">IF(AND($B10&gt;0,SUM(DK$3:DK9)=0,SUM($H10:DJ10)=0),$B10,0)</f>
        <v>0</v>
      </c>
      <c r="DL10">
        <f ca="1">IF(AND($B10&gt;0,SUM(DL$3:DL9)=0,SUM($H10:DK10)=0),$B10,0)</f>
        <v>0</v>
      </c>
      <c r="DM10">
        <f ca="1">IF(AND($B10&gt;0,SUM(DM$3:DM9)=0,SUM($H10:DL10)=0),$B10,0)</f>
        <v>0</v>
      </c>
      <c r="DN10">
        <f ca="1">IF(AND($B10&gt;0,SUM(DN$3:DN9)=0,SUM($H10:DM10)=0),$B10,0)</f>
        <v>0</v>
      </c>
      <c r="DO10">
        <f ca="1">IF(AND($B10&gt;0,SUM(DO$3:DO9)=0,SUM($H10:DN10)=0),$B10,0)</f>
        <v>0</v>
      </c>
      <c r="DP10">
        <f ca="1">IF(AND($B10&gt;0,SUM(DP$3:DP9)=0,SUM($H10:DO10)=0),$B10,0)</f>
        <v>0</v>
      </c>
      <c r="DQ10">
        <f ca="1">IF(AND($B10&gt;0,SUM(DQ$3:DQ9)=0,SUM($H10:DP10)=0),$B10,0)</f>
        <v>0</v>
      </c>
      <c r="DR10">
        <f ca="1">IF(AND($B10&gt;0,SUM(DR$3:DR9)=0,SUM($H10:DQ10)=0),$B10,0)</f>
        <v>0</v>
      </c>
      <c r="DS10">
        <f ca="1">IF(AND($B10&gt;0,SUM(DS$3:DS9)=0,SUM($H10:DR10)=0),$B10,0)</f>
        <v>0</v>
      </c>
      <c r="DT10">
        <f ca="1">IF(AND($B10&gt;0,SUM(DT$3:DT9)=0,SUM($H10:DS10)=0),$B10,0)</f>
        <v>0</v>
      </c>
      <c r="DU10">
        <f ca="1">IF(AND($B10&gt;0,SUM(DU$3:DU9)=0,SUM($H10:DT10)=0),$B10,0)</f>
        <v>0</v>
      </c>
      <c r="DV10">
        <f ca="1">IF(AND($B10&gt;0,SUM(DV$3:DV9)=0,SUM($H10:DU10)=0),$B10,0)</f>
        <v>0</v>
      </c>
      <c r="DW10">
        <f ca="1">IF(AND($B10&gt;0,SUM(DW$3:DW9)=0,SUM($H10:DV10)=0),$B10,0)</f>
        <v>0</v>
      </c>
      <c r="DX10">
        <f ca="1">IF(AND($B10&gt;0,SUM(DX$3:DX9)=0,SUM($H10:DW10)=0),$B10,0)</f>
        <v>0</v>
      </c>
      <c r="DY10">
        <f ca="1">IF(AND($B10&gt;0,SUM(DY$3:DY9)=0,SUM($H10:DX10)=0),$B10,0)</f>
        <v>0</v>
      </c>
      <c r="DZ10">
        <f ca="1">IF(AND($B10&gt;0,SUM(DZ$3:DZ9)=0,SUM($H10:DY10)=0),$B10,0)</f>
        <v>0</v>
      </c>
      <c r="EA10">
        <f ca="1">IF(AND($B10&gt;0,SUM(EA$3:EA9)=0,SUM($H10:DZ10)=0),$B10,0)</f>
        <v>0</v>
      </c>
      <c r="EB10">
        <f ca="1">IF(AND($B10&gt;0,SUM(EB$3:EB9)=0,SUM($H10:EA10)=0),$B10,0)</f>
        <v>0</v>
      </c>
      <c r="EC10">
        <f ca="1">IF(AND($B10&gt;0,SUM(EC$3:EC9)=0,SUM($H10:EB10)=0),$B10,0)</f>
        <v>0</v>
      </c>
      <c r="ED10">
        <f ca="1">IF(AND($B10&gt;0,SUM(ED$3:ED9)=0,SUM($H10:EC10)=0),$B10,0)</f>
        <v>0</v>
      </c>
      <c r="EE10">
        <f ca="1">IF(AND($B10&gt;0,SUM(EE$3:EE9)=0,SUM($H10:ED10)=0),$B10,0)</f>
        <v>0</v>
      </c>
      <c r="EF10">
        <f ca="1">IF(AND($B10&gt;0,SUM(EF$3:EF9)=0,SUM($H10:EE10)=0),$B10,0)</f>
        <v>0</v>
      </c>
      <c r="EG10">
        <f ca="1">IF(AND($B10&gt;0,SUM(EG$3:EG9)=0,SUM($H10:EF10)=0),$B10,0)</f>
        <v>0</v>
      </c>
      <c r="EH10">
        <f ca="1">IF(AND($B10&gt;0,SUM(EH$3:EH9)=0,SUM($H10:EG10)=0),$B10,0)</f>
        <v>0</v>
      </c>
      <c r="EI10">
        <f ca="1">IF(AND($B10&gt;0,SUM(EI$3:EI9)=0,SUM($H10:EH10)=0),$B10,0)</f>
        <v>0</v>
      </c>
      <c r="EJ10">
        <f ca="1">IF(AND($B10&gt;0,SUM(EJ$3:EJ9)=0,SUM($H10:EI10)=0),$B10,0)</f>
        <v>0</v>
      </c>
      <c r="EK10">
        <f ca="1">IF(AND($B10&gt;0,SUM(EK$3:EK9)=0,SUM($H10:EJ10)=0),$B10,0)</f>
        <v>0</v>
      </c>
      <c r="EL10">
        <f ca="1">IF(AND($B10&gt;0,SUM(EL$3:EL9)=0,SUM($H10:EK10)=0),$B10,0)</f>
        <v>0</v>
      </c>
      <c r="EM10">
        <f ca="1">IF(AND($B10&gt;0,SUM(EM$3:EM9)=0,SUM($H10:EL10)=0),$B10,0)</f>
        <v>0</v>
      </c>
      <c r="EN10">
        <f ca="1">IF(AND($B10&gt;0,SUM(EN$3:EN9)=0,SUM($H10:EM10)=0),$B10,0)</f>
        <v>0</v>
      </c>
      <c r="EO10">
        <f ca="1">IF(AND($B10&gt;0,SUM(EO$3:EO9)=0,SUM($H10:EN10)=0),$B10,0)</f>
        <v>0</v>
      </c>
      <c r="EP10">
        <f ca="1">IF(AND($B10&gt;0,SUM(EP$3:EP9)=0,SUM($H10:EO10)=0),$B10,0)</f>
        <v>0</v>
      </c>
      <c r="EQ10">
        <f ca="1">IF(AND($B10&gt;0,SUM(EQ$3:EQ9)=0,SUM($H10:EP10)=0),$B10,0)</f>
        <v>0</v>
      </c>
      <c r="ER10">
        <f ca="1">IF(AND($B10&gt;0,SUM(ER$3:ER9)=0,SUM($H10:EQ10)=0),$B10,0)</f>
        <v>0</v>
      </c>
      <c r="ES10">
        <f ca="1">IF(AND($B10&gt;0,SUM(ES$3:ES9)=0,SUM($H10:ER10)=0),$B10,0)</f>
        <v>0</v>
      </c>
      <c r="ET10">
        <f ca="1">IF(AND($B10&gt;0,SUM(ET$3:ET9)=0,SUM($H10:ES10)=0),$B10,0)</f>
        <v>0</v>
      </c>
      <c r="EU10">
        <f ca="1">IF(AND($B10&gt;0,SUM(EU$3:EU9)=0,SUM($H10:ET10)=0),$B10,0)</f>
        <v>0</v>
      </c>
      <c r="EV10">
        <f ca="1">IF(AND($B10&gt;0,SUM(EV$3:EV9)=0,SUM($H10:EU10)=0),$B10,0)</f>
        <v>0</v>
      </c>
      <c r="EW10">
        <f ca="1">IF(AND($B10&gt;0,SUM(EW$3:EW9)=0,SUM($H10:EV10)=0),$B10,0)</f>
        <v>0</v>
      </c>
      <c r="EX10">
        <f ca="1">IF(AND($B10&gt;0,SUM(EX$3:EX9)=0,SUM($H10:EW10)=0),$B10,0)</f>
        <v>0</v>
      </c>
      <c r="EY10">
        <f ca="1">IF(AND($B10&gt;0,SUM(EY$3:EY9)=0,SUM($H10:EX10)=0),$B10,0)</f>
        <v>0</v>
      </c>
      <c r="EZ10">
        <f ca="1">IF(AND($B10&gt;0,SUM(EZ$3:EZ9)=0,SUM($H10:EY10)=0),$B10,0)</f>
        <v>0</v>
      </c>
      <c r="FA10">
        <f ca="1">IF(AND($B10&gt;0,SUM(FA$3:FA9)=0,SUM($H10:EZ10)=0),$B10,0)</f>
        <v>0</v>
      </c>
      <c r="FB10">
        <f ca="1">IF(AND($B10&gt;0,SUM(FB$3:FB9)=0,SUM($H10:FA10)=0),$B10,0)</f>
        <v>0</v>
      </c>
      <c r="FC10">
        <f ca="1">IF(AND($B10&gt;0,SUM(FC$3:FC9)=0,SUM($H10:FB10)=0),$B10,0)</f>
        <v>0</v>
      </c>
      <c r="FD10">
        <f ca="1">IF(AND($B10&gt;0,SUM(FD$3:FD9)=0,SUM($H10:FC10)=0),$B10,0)</f>
        <v>0</v>
      </c>
      <c r="FE10">
        <f ca="1">IF(AND($B10&gt;0,SUM(FE$3:FE9)=0,SUM($H10:FD10)=0),$B10,0)</f>
        <v>0</v>
      </c>
      <c r="FF10">
        <f ca="1">IF(AND($B10&gt;0,SUM(FF$3:FF9)=0,SUM($H10:FE10)=0),$B10,0)</f>
        <v>0</v>
      </c>
      <c r="FG10">
        <f ca="1">IF(AND($B10&gt;0,SUM(FG$3:FG9)=0,SUM($H10:FF10)=0),$B10,0)</f>
        <v>0</v>
      </c>
      <c r="FH10">
        <f ca="1">IF(AND($B10&gt;0,SUM(FH$3:FH9)=0,SUM($H10:FG10)=0),$B10,0)</f>
        <v>0</v>
      </c>
      <c r="FI10">
        <f ca="1">IF(AND($B10&gt;0,SUM(FI$3:FI9)=0,SUM($H10:FH10)=0),$B10,0)</f>
        <v>0</v>
      </c>
      <c r="FJ10">
        <f ca="1">IF(AND($B10&gt;0,SUM(FJ$3:FJ9)=0,SUM($H10:FI10)=0),$B10,0)</f>
        <v>0</v>
      </c>
      <c r="FK10">
        <f ca="1">IF(AND($B10&gt;0,SUM(FK$3:FK9)=0,SUM($H10:FJ10)=0),$B10,0)</f>
        <v>0</v>
      </c>
      <c r="FL10">
        <f ca="1">IF(AND($B10&gt;0,SUM(FL$3:FL9)=0,SUM($H10:FK10)=0),$B10,0)</f>
        <v>0</v>
      </c>
      <c r="FM10">
        <f ca="1">IF(AND($B10&gt;0,SUM(FM$3:FM9)=0,SUM($H10:FL10)=0),$B10,0)</f>
        <v>0</v>
      </c>
      <c r="FN10">
        <f ca="1">IF(AND($B10&gt;0,SUM(FN$3:FN9)=0,SUM($H10:FM10)=0),$B10,0)</f>
        <v>0</v>
      </c>
      <c r="FS10" s="67" t="s">
        <v>1013</v>
      </c>
      <c r="FT10" s="67" t="str">
        <f>""</f>
        <v/>
      </c>
      <c r="FU10" s="342">
        <v>2</v>
      </c>
      <c r="FV10" s="374" t="str">
        <f>""</f>
        <v/>
      </c>
      <c r="FY10" s="67" t="s">
        <v>1143</v>
      </c>
      <c r="FZ10" s="67" t="str">
        <f>""</f>
        <v/>
      </c>
      <c r="GA10" s="342">
        <v>2</v>
      </c>
      <c r="GB10" s="374" t="str">
        <f>""</f>
        <v/>
      </c>
      <c r="GE10" s="67" t="s">
        <v>1013</v>
      </c>
      <c r="GF10" s="67" t="str">
        <f>""</f>
        <v/>
      </c>
      <c r="GG10" s="342">
        <v>2</v>
      </c>
      <c r="GH10" s="374" t="str">
        <f>""</f>
        <v/>
      </c>
    </row>
    <row r="11" spans="1:190" ht="15.75" thickBot="1" x14ac:dyDescent="0.3">
      <c r="A11">
        <v>11</v>
      </c>
      <c r="B11" s="367">
        <f ca="1">IF(OR(ValintaohjelmaCentral!D$10=SelectionDataCentral!$G$10,ValintaohjelmaCentral!D$10=SelectionDataCentral!$F$10),A11,0)</f>
        <v>0</v>
      </c>
      <c r="C11" s="240" t="str">
        <f t="shared" ca="1" si="7"/>
        <v xml:space="preserve">   -Tiedonsiirto Modbus RTU</v>
      </c>
      <c r="D11" s="240" t="str">
        <f t="shared" ca="1" si="6"/>
        <v/>
      </c>
      <c r="E11" s="240">
        <f t="shared" ca="1" si="6"/>
        <v>2</v>
      </c>
      <c r="F11" s="240" t="str">
        <f t="shared" ca="1" si="6"/>
        <v/>
      </c>
      <c r="G11" s="47">
        <f ca="1">INDEX($I$2:$FN$2,ROWS(G$2:G11))</f>
        <v>1</v>
      </c>
      <c r="H11">
        <v>0</v>
      </c>
      <c r="I11">
        <f ca="1">IF(AND($B11&gt;0,SUM(I$3:I10)=0,SUM($H11:H11)=0),$B11,0)</f>
        <v>0</v>
      </c>
      <c r="J11">
        <f ca="1">IF(AND($B11&gt;0,SUM(J$3:J10)=0,SUM($H11:I11)=0),$B11,0)</f>
        <v>0</v>
      </c>
      <c r="K11">
        <f ca="1">IF(AND($B11&gt;0,SUM(K$3:K10)=0,SUM($H11:J11)=0),$B11,0)</f>
        <v>0</v>
      </c>
      <c r="L11">
        <f ca="1">IF(AND($B11&gt;0,SUM(L$3:L10)=0,SUM($H11:K11)=0),$B11,0)</f>
        <v>0</v>
      </c>
      <c r="M11">
        <f ca="1">IF(AND($B11&gt;0,SUM(M$3:M10)=0,SUM($H11:L11)=0),$B11,0)</f>
        <v>0</v>
      </c>
      <c r="N11">
        <f ca="1">IF(AND($B11&gt;0,SUM(N$3:N10)=0,SUM($H11:M11)=0),$B11,0)</f>
        <v>0</v>
      </c>
      <c r="O11">
        <f ca="1">IF(AND($B11&gt;0,SUM(O$3:O10)=0,SUM($H11:N11)=0),$B11,0)</f>
        <v>0</v>
      </c>
      <c r="P11">
        <f ca="1">IF(AND($B11&gt;0,SUM(P$3:P10)=0,SUM($H11:O11)=0),$B11,0)</f>
        <v>0</v>
      </c>
      <c r="Q11">
        <f ca="1">IF(AND($B11&gt;0,SUM(Q$3:Q10)=0,SUM($H11:P11)=0),$B11,0)</f>
        <v>0</v>
      </c>
      <c r="R11">
        <f ca="1">IF(AND($B11&gt;0,SUM(R$3:R10)=0,SUM($H11:Q11)=0),$B11,0)</f>
        <v>0</v>
      </c>
      <c r="S11">
        <f ca="1">IF(AND($B11&gt;0,SUM(S$3:S10)=0,SUM($H11:R11)=0),$B11,0)</f>
        <v>0</v>
      </c>
      <c r="T11">
        <f ca="1">IF(AND($B11&gt;0,SUM(T$3:T10)=0,SUM($H11:S11)=0),$B11,0)</f>
        <v>0</v>
      </c>
      <c r="U11">
        <f ca="1">IF(AND($B11&gt;0,SUM(U$3:U10)=0,SUM($H11:T11)=0),$B11,0)</f>
        <v>0</v>
      </c>
      <c r="V11">
        <f ca="1">IF(AND($B11&gt;0,SUM(V$3:V10)=0,SUM($H11:U11)=0),$B11,0)</f>
        <v>0</v>
      </c>
      <c r="W11">
        <f ca="1">IF(AND($B11&gt;0,SUM(W$3:W10)=0,SUM($H11:V11)=0),$B11,0)</f>
        <v>0</v>
      </c>
      <c r="X11">
        <f ca="1">IF(AND($B11&gt;0,SUM(X$3:X10)=0,SUM($H11:W11)=0),$B11,0)</f>
        <v>0</v>
      </c>
      <c r="Y11">
        <f ca="1">IF(AND($B11&gt;0,SUM(Y$3:Y10)=0,SUM($H11:X11)=0),$B11,0)</f>
        <v>0</v>
      </c>
      <c r="Z11">
        <f ca="1">IF(AND($B11&gt;0,SUM(Z$3:Z10)=0,SUM($H11:Y11)=0),$B11,0)</f>
        <v>0</v>
      </c>
      <c r="AA11">
        <f ca="1">IF(AND($B11&gt;0,SUM(AA$3:AA10)=0,SUM($H11:Z11)=0),$B11,0)</f>
        <v>0</v>
      </c>
      <c r="AB11">
        <f ca="1">IF(AND($B11&gt;0,SUM(AB$3:AB10)=0,SUM($H11:AA11)=0),$B11,0)</f>
        <v>0</v>
      </c>
      <c r="AC11">
        <f ca="1">IF(AND($B11&gt;0,SUM(AC$3:AC10)=0,SUM($H11:AB11)=0),$B11,0)</f>
        <v>0</v>
      </c>
      <c r="AD11">
        <f ca="1">IF(AND($B11&gt;0,SUM(AD$3:AD10)=0,SUM($H11:AC11)=0),$B11,0)</f>
        <v>0</v>
      </c>
      <c r="AE11">
        <f ca="1">IF(AND($B11&gt;0,SUM(AE$3:AE10)=0,SUM($H11:AD11)=0),$B11,0)</f>
        <v>0</v>
      </c>
      <c r="AF11">
        <f ca="1">IF(AND($B11&gt;0,SUM(AF$3:AF10)=0,SUM($H11:AE11)=0),$B11,0)</f>
        <v>0</v>
      </c>
      <c r="AG11">
        <f ca="1">IF(AND($B11&gt;0,SUM(AG$3:AG10)=0,SUM($H11:AF11)=0),$B11,0)</f>
        <v>0</v>
      </c>
      <c r="AH11">
        <f ca="1">IF(AND($B11&gt;0,SUM(AH$3:AH10)=0,SUM($H11:AG11)=0),$B11,0)</f>
        <v>0</v>
      </c>
      <c r="AI11">
        <f ca="1">IF(AND($B11&gt;0,SUM(AI$3:AI10)=0,SUM($H11:AH11)=0),$B11,0)</f>
        <v>0</v>
      </c>
      <c r="AJ11">
        <f ca="1">IF(AND($B11&gt;0,SUM(AJ$3:AJ10)=0,SUM($H11:AI11)=0),$B11,0)</f>
        <v>0</v>
      </c>
      <c r="AK11">
        <f ca="1">IF(AND($B11&gt;0,SUM(AK$3:AK10)=0,SUM($H11:AJ11)=0),$B11,0)</f>
        <v>0</v>
      </c>
      <c r="AL11">
        <f ca="1">IF(AND($B11&gt;0,SUM(AL$3:AL10)=0,SUM($H11:AK11)=0),$B11,0)</f>
        <v>0</v>
      </c>
      <c r="AM11">
        <f ca="1">IF(AND($B11&gt;0,SUM(AM$3:AM10)=0,SUM($H11:AL11)=0),$B11,0)</f>
        <v>0</v>
      </c>
      <c r="AN11">
        <f ca="1">IF(AND($B11&gt;0,SUM(AN$3:AN10)=0,SUM($H11:AM11)=0),$B11,0)</f>
        <v>0</v>
      </c>
      <c r="AO11">
        <f ca="1">IF(AND($B11&gt;0,SUM(AO$3:AO10)=0,SUM($H11:AN11)=0),$B11,0)</f>
        <v>0</v>
      </c>
      <c r="AP11">
        <f ca="1">IF(AND($B11&gt;0,SUM(AP$3:AP10)=0,SUM($H11:AO11)=0),$B11,0)</f>
        <v>0</v>
      </c>
      <c r="AQ11">
        <f ca="1">IF(AND($B11&gt;0,SUM(AQ$3:AQ10)=0,SUM($H11:AP11)=0),$B11,0)</f>
        <v>0</v>
      </c>
      <c r="AR11">
        <f ca="1">IF(AND($B11&gt;0,SUM(AR$3:AR10)=0,SUM($H11:AQ11)=0),$B11,0)</f>
        <v>0</v>
      </c>
      <c r="AS11">
        <f ca="1">IF(AND($B11&gt;0,SUM(AS$3:AS10)=0,SUM($H11:AR11)=0),$B11,0)</f>
        <v>0</v>
      </c>
      <c r="AT11">
        <f ca="1">IF(AND($B11&gt;0,SUM(AT$3:AT10)=0,SUM($H11:AS11)=0),$B11,0)</f>
        <v>0</v>
      </c>
      <c r="AU11">
        <f ca="1">IF(AND($B11&gt;0,SUM(AU$3:AU10)=0,SUM($H11:AT11)=0),$B11,0)</f>
        <v>0</v>
      </c>
      <c r="AV11">
        <f ca="1">IF(AND($B11&gt;0,SUM(AV$3:AV10)=0,SUM($H11:AU11)=0),$B11,0)</f>
        <v>0</v>
      </c>
      <c r="AW11">
        <f ca="1">IF(AND($B11&gt;0,SUM(AW$3:AW10)=0,SUM($H11:AV11)=0),$B11,0)</f>
        <v>0</v>
      </c>
      <c r="AX11">
        <f ca="1">IF(AND($B11&gt;0,SUM(AX$3:AX10)=0,SUM($H11:AW11)=0),$B11,0)</f>
        <v>0</v>
      </c>
      <c r="AY11">
        <f ca="1">IF(AND($B11&gt;0,SUM(AY$3:AY10)=0,SUM($H11:AX11)=0),$B11,0)</f>
        <v>0</v>
      </c>
      <c r="AZ11">
        <f ca="1">IF(AND($B11&gt;0,SUM(AZ$3:AZ10)=0,SUM($H11:AY11)=0),$B11,0)</f>
        <v>0</v>
      </c>
      <c r="BA11">
        <f ca="1">IF(AND($B11&gt;0,SUM(BA$3:BA10)=0,SUM($H11:AZ11)=0),$B11,0)</f>
        <v>0</v>
      </c>
      <c r="BB11">
        <f ca="1">IF(AND($B11&gt;0,SUM(BB$3:BB10)=0,SUM($H11:BA11)=0),$B11,0)</f>
        <v>0</v>
      </c>
      <c r="BC11">
        <f ca="1">IF(AND($B11&gt;0,SUM(BC$3:BC10)=0,SUM($H11:BB11)=0),$B11,0)</f>
        <v>0</v>
      </c>
      <c r="BD11">
        <f ca="1">IF(AND($B11&gt;0,SUM(BD$3:BD10)=0,SUM($H11:BC11)=0),$B11,0)</f>
        <v>0</v>
      </c>
      <c r="BE11">
        <f ca="1">IF(AND($B11&gt;0,SUM(BE$3:BE10)=0,SUM($H11:BD11)=0),$B11,0)</f>
        <v>0</v>
      </c>
      <c r="BF11">
        <f ca="1">IF(AND($B11&gt;0,SUM(BF$3:BF10)=0,SUM($H11:BE11)=0),$B11,0)</f>
        <v>0</v>
      </c>
      <c r="BG11">
        <f ca="1">IF(AND($B11&gt;0,SUM(BG$3:BG10)=0,SUM($H11:BF11)=0),$B11,0)</f>
        <v>0</v>
      </c>
      <c r="BH11">
        <f ca="1">IF(AND($B11&gt;0,SUM(BH$3:BH10)=0,SUM($H11:BG11)=0),$B11,0)</f>
        <v>0</v>
      </c>
      <c r="BI11">
        <f ca="1">IF(AND($B11&gt;0,SUM(BI$3:BI10)=0,SUM($H11:BH11)=0),$B11,0)</f>
        <v>0</v>
      </c>
      <c r="BJ11">
        <f ca="1">IF(AND($B11&gt;0,SUM(BJ$3:BJ10)=0,SUM($H11:BI11)=0),$B11,0)</f>
        <v>0</v>
      </c>
      <c r="BK11">
        <f ca="1">IF(AND($B11&gt;0,SUM(BK$3:BK10)=0,SUM($H11:BJ11)=0),$B11,0)</f>
        <v>0</v>
      </c>
      <c r="BL11">
        <f ca="1">IF(AND($B11&gt;0,SUM(BL$3:BL10)=0,SUM($H11:BK11)=0),$B11,0)</f>
        <v>0</v>
      </c>
      <c r="BM11">
        <f ca="1">IF(AND($B11&gt;0,SUM(BM$3:BM10)=0,SUM($H11:BL11)=0),$B11,0)</f>
        <v>0</v>
      </c>
      <c r="BN11">
        <f ca="1">IF(AND($B11&gt;0,SUM(BN$3:BN10)=0,SUM($H11:BM11)=0),$B11,0)</f>
        <v>0</v>
      </c>
      <c r="BO11">
        <f ca="1">IF(AND($B11&gt;0,SUM(BO$3:BO10)=0,SUM($H11:BN11)=0),$B11,0)</f>
        <v>0</v>
      </c>
      <c r="BP11">
        <f ca="1">IF(AND($B11&gt;0,SUM(BP$3:BP10)=0,SUM($H11:BO11)=0),$B11,0)</f>
        <v>0</v>
      </c>
      <c r="BQ11">
        <f ca="1">IF(AND($B11&gt;0,SUM(BQ$3:BQ10)=0,SUM($H11:BP11)=0),$B11,0)</f>
        <v>0</v>
      </c>
      <c r="BR11">
        <f ca="1">IF(AND($B11&gt;0,SUM(BR$3:BR10)=0,SUM($H11:BQ11)=0),$B11,0)</f>
        <v>0</v>
      </c>
      <c r="BS11">
        <f ca="1">IF(AND($B11&gt;0,SUM(BS$3:BS10)=0,SUM($H11:BR11)=0),$B11,0)</f>
        <v>0</v>
      </c>
      <c r="BT11">
        <f ca="1">IF(AND($B11&gt;0,SUM(BT$3:BT10)=0,SUM($H11:BS11)=0),$B11,0)</f>
        <v>0</v>
      </c>
      <c r="BU11">
        <f ca="1">IF(AND($B11&gt;0,SUM(BU$3:BU10)=0,SUM($H11:BT11)=0),$B11,0)</f>
        <v>0</v>
      </c>
      <c r="BV11">
        <f ca="1">IF(AND($B11&gt;0,SUM(BV$3:BV10)=0,SUM($H11:BU11)=0),$B11,0)</f>
        <v>0</v>
      </c>
      <c r="BW11">
        <f ca="1">IF(AND($B11&gt;0,SUM(BW$3:BW10)=0,SUM($H11:BV11)=0),$B11,0)</f>
        <v>0</v>
      </c>
      <c r="BX11">
        <f ca="1">IF(AND($B11&gt;0,SUM(BX$3:BX10)=0,SUM($H11:BW11)=0),$B11,0)</f>
        <v>0</v>
      </c>
      <c r="BY11">
        <f ca="1">IF(AND($B11&gt;0,SUM(BY$3:BY10)=0,SUM($H11:BX11)=0),$B11,0)</f>
        <v>0</v>
      </c>
      <c r="BZ11">
        <f ca="1">IF(AND($B11&gt;0,SUM(BZ$3:BZ10)=0,SUM($H11:BY11)=0),$B11,0)</f>
        <v>0</v>
      </c>
      <c r="CA11">
        <f ca="1">IF(AND($B11&gt;0,SUM(CA$3:CA10)=0,SUM($H11:BZ11)=0),$B11,0)</f>
        <v>0</v>
      </c>
      <c r="CB11">
        <f ca="1">IF(AND($B11&gt;0,SUM(CB$3:CB10)=0,SUM($H11:CA11)=0),$B11,0)</f>
        <v>0</v>
      </c>
      <c r="CC11">
        <f ca="1">IF(AND($B11&gt;0,SUM(CC$3:CC10)=0,SUM($H11:CB11)=0),$B11,0)</f>
        <v>0</v>
      </c>
      <c r="CD11">
        <f ca="1">IF(AND($B11&gt;0,SUM(CD$3:CD10)=0,SUM($H11:CC11)=0),$B11,0)</f>
        <v>0</v>
      </c>
      <c r="CE11">
        <f ca="1">IF(AND($B11&gt;0,SUM(CE$3:CE10)=0,SUM($H11:CD11)=0),$B11,0)</f>
        <v>0</v>
      </c>
      <c r="CF11">
        <f ca="1">IF(AND($B11&gt;0,SUM(CF$3:CF10)=0,SUM($H11:CE11)=0),$B11,0)</f>
        <v>0</v>
      </c>
      <c r="CG11">
        <f ca="1">IF(AND($B11&gt;0,SUM(CG$3:CG10)=0,SUM($H11:CF11)=0),$B11,0)</f>
        <v>0</v>
      </c>
      <c r="CH11">
        <f ca="1">IF(AND($B11&gt;0,SUM(CH$3:CH10)=0,SUM($H11:CG11)=0),$B11,0)</f>
        <v>0</v>
      </c>
      <c r="CI11">
        <f ca="1">IF(AND($B11&gt;0,SUM(CI$3:CI10)=0,SUM($H11:CH11)=0),$B11,0)</f>
        <v>0</v>
      </c>
      <c r="CJ11">
        <f ca="1">IF(AND($B11&gt;0,SUM(CJ$3:CJ10)=0,SUM($H11:CI11)=0),$B11,0)</f>
        <v>0</v>
      </c>
      <c r="CK11">
        <f ca="1">IF(AND($B11&gt;0,SUM(CK$3:CK10)=0,SUM($H11:CJ11)=0),$B11,0)</f>
        <v>0</v>
      </c>
      <c r="CL11">
        <f ca="1">IF(AND($B11&gt;0,SUM(CL$3:CL10)=0,SUM($H11:CK11)=0),$B11,0)</f>
        <v>0</v>
      </c>
      <c r="CM11">
        <f ca="1">IF(AND($B11&gt;0,SUM(CM$3:CM10)=0,SUM($H11:CL11)=0),$B11,0)</f>
        <v>0</v>
      </c>
      <c r="CN11">
        <f ca="1">IF(AND($B11&gt;0,SUM(CN$3:CN10)=0,SUM($H11:CM11)=0),$B11,0)</f>
        <v>0</v>
      </c>
      <c r="CO11">
        <f ca="1">IF(AND($B11&gt;0,SUM(CO$3:CO10)=0,SUM($H11:CN11)=0),$B11,0)</f>
        <v>0</v>
      </c>
      <c r="CP11">
        <f ca="1">IF(AND($B11&gt;0,SUM(CP$3:CP10)=0,SUM($H11:CO11)=0),$B11,0)</f>
        <v>0</v>
      </c>
      <c r="CQ11">
        <f ca="1">IF(AND($B11&gt;0,SUM(CQ$3:CQ10)=0,SUM($H11:CP11)=0),$B11,0)</f>
        <v>0</v>
      </c>
      <c r="CR11">
        <f ca="1">IF(AND($B11&gt;0,SUM(CR$3:CR10)=0,SUM($H11:CQ11)=0),$B11,0)</f>
        <v>0</v>
      </c>
      <c r="CS11">
        <f ca="1">IF(AND($B11&gt;0,SUM(CS$3:CS10)=0,SUM($H11:CR11)=0),$B11,0)</f>
        <v>0</v>
      </c>
      <c r="CT11">
        <f ca="1">IF(AND($B11&gt;0,SUM(CT$3:CT10)=0,SUM($H11:CS11)=0),$B11,0)</f>
        <v>0</v>
      </c>
      <c r="CU11">
        <f ca="1">IF(AND($B11&gt;0,SUM(CU$3:CU10)=0,SUM($H11:CT11)=0),$B11,0)</f>
        <v>0</v>
      </c>
      <c r="CV11">
        <f ca="1">IF(AND($B11&gt;0,SUM(CV$3:CV10)=0,SUM($H11:CU11)=0),$B11,0)</f>
        <v>0</v>
      </c>
      <c r="CW11">
        <f ca="1">IF(AND($B11&gt;0,SUM(CW$3:CW10)=0,SUM($H11:CV11)=0),$B11,0)</f>
        <v>0</v>
      </c>
      <c r="CX11">
        <f ca="1">IF(AND($B11&gt;0,SUM(CX$3:CX10)=0,SUM($H11:CW11)=0),$B11,0)</f>
        <v>0</v>
      </c>
      <c r="CY11">
        <f ca="1">IF(AND($B11&gt;0,SUM(CY$3:CY10)=0,SUM($H11:CX11)=0),$B11,0)</f>
        <v>0</v>
      </c>
      <c r="CZ11">
        <f ca="1">IF(AND($B11&gt;0,SUM(CZ$3:CZ10)=0,SUM($H11:CY11)=0),$B11,0)</f>
        <v>0</v>
      </c>
      <c r="DA11">
        <f ca="1">IF(AND($B11&gt;0,SUM(DA$3:DA10)=0,SUM($H11:CZ11)=0),$B11,0)</f>
        <v>0</v>
      </c>
      <c r="DB11">
        <f ca="1">IF(AND($B11&gt;0,SUM(DB$3:DB10)=0,SUM($H11:DA11)=0),$B11,0)</f>
        <v>0</v>
      </c>
      <c r="DC11">
        <f ca="1">IF(AND($B11&gt;0,SUM(DC$3:DC10)=0,SUM($H11:DB11)=0),$B11,0)</f>
        <v>0</v>
      </c>
      <c r="DD11">
        <f ca="1">IF(AND($B11&gt;0,SUM(DD$3:DD10)=0,SUM($H11:DC11)=0),$B11,0)</f>
        <v>0</v>
      </c>
      <c r="DE11">
        <f ca="1">IF(AND($B11&gt;0,SUM(DE$3:DE10)=0,SUM($H11:DD11)=0),$B11,0)</f>
        <v>0</v>
      </c>
      <c r="DF11">
        <f ca="1">IF(AND($B11&gt;0,SUM(DF$3:DF10)=0,SUM($H11:DE11)=0),$B11,0)</f>
        <v>0</v>
      </c>
      <c r="DG11">
        <f ca="1">IF(AND($B11&gt;0,SUM(DG$3:DG10)=0,SUM($H11:DF11)=0),$B11,0)</f>
        <v>0</v>
      </c>
      <c r="DH11">
        <f ca="1">IF(AND($B11&gt;0,SUM(DH$3:DH10)=0,SUM($H11:DG11)=0),$B11,0)</f>
        <v>0</v>
      </c>
      <c r="DI11">
        <f ca="1">IF(AND($B11&gt;0,SUM(DI$3:DI10)=0,SUM($H11:DH11)=0),$B11,0)</f>
        <v>0</v>
      </c>
      <c r="DJ11">
        <f ca="1">IF(AND($B11&gt;0,SUM(DJ$3:DJ10)=0,SUM($H11:DI11)=0),$B11,0)</f>
        <v>0</v>
      </c>
      <c r="DK11">
        <f ca="1">IF(AND($B11&gt;0,SUM(DK$3:DK10)=0,SUM($H11:DJ11)=0),$B11,0)</f>
        <v>0</v>
      </c>
      <c r="DL11">
        <f ca="1">IF(AND($B11&gt;0,SUM(DL$3:DL10)=0,SUM($H11:DK11)=0),$B11,0)</f>
        <v>0</v>
      </c>
      <c r="DM11">
        <f ca="1">IF(AND($B11&gt;0,SUM(DM$3:DM10)=0,SUM($H11:DL11)=0),$B11,0)</f>
        <v>0</v>
      </c>
      <c r="DN11">
        <f ca="1">IF(AND($B11&gt;0,SUM(DN$3:DN10)=0,SUM($H11:DM11)=0),$B11,0)</f>
        <v>0</v>
      </c>
      <c r="DO11">
        <f ca="1">IF(AND($B11&gt;0,SUM(DO$3:DO10)=0,SUM($H11:DN11)=0),$B11,0)</f>
        <v>0</v>
      </c>
      <c r="DP11">
        <f ca="1">IF(AND($B11&gt;0,SUM(DP$3:DP10)=0,SUM($H11:DO11)=0),$B11,0)</f>
        <v>0</v>
      </c>
      <c r="DQ11">
        <f ca="1">IF(AND($B11&gt;0,SUM(DQ$3:DQ10)=0,SUM($H11:DP11)=0),$B11,0)</f>
        <v>0</v>
      </c>
      <c r="DR11">
        <f ca="1">IF(AND($B11&gt;0,SUM(DR$3:DR10)=0,SUM($H11:DQ11)=0),$B11,0)</f>
        <v>0</v>
      </c>
      <c r="DS11">
        <f ca="1">IF(AND($B11&gt;0,SUM(DS$3:DS10)=0,SUM($H11:DR11)=0),$B11,0)</f>
        <v>0</v>
      </c>
      <c r="DT11">
        <f ca="1">IF(AND($B11&gt;0,SUM(DT$3:DT10)=0,SUM($H11:DS11)=0),$B11,0)</f>
        <v>0</v>
      </c>
      <c r="DU11">
        <f ca="1">IF(AND($B11&gt;0,SUM(DU$3:DU10)=0,SUM($H11:DT11)=0),$B11,0)</f>
        <v>0</v>
      </c>
      <c r="DV11">
        <f ca="1">IF(AND($B11&gt;0,SUM(DV$3:DV10)=0,SUM($H11:DU11)=0),$B11,0)</f>
        <v>0</v>
      </c>
      <c r="DW11">
        <f ca="1">IF(AND($B11&gt;0,SUM(DW$3:DW10)=0,SUM($H11:DV11)=0),$B11,0)</f>
        <v>0</v>
      </c>
      <c r="DX11">
        <f ca="1">IF(AND($B11&gt;0,SUM(DX$3:DX10)=0,SUM($H11:DW11)=0),$B11,0)</f>
        <v>0</v>
      </c>
      <c r="DY11">
        <f ca="1">IF(AND($B11&gt;0,SUM(DY$3:DY10)=0,SUM($H11:DX11)=0),$B11,0)</f>
        <v>0</v>
      </c>
      <c r="DZ11">
        <f ca="1">IF(AND($B11&gt;0,SUM(DZ$3:DZ10)=0,SUM($H11:DY11)=0),$B11,0)</f>
        <v>0</v>
      </c>
      <c r="EA11">
        <f ca="1">IF(AND($B11&gt;0,SUM(EA$3:EA10)=0,SUM($H11:DZ11)=0),$B11,0)</f>
        <v>0</v>
      </c>
      <c r="EB11">
        <f ca="1">IF(AND($B11&gt;0,SUM(EB$3:EB10)=0,SUM($H11:EA11)=0),$B11,0)</f>
        <v>0</v>
      </c>
      <c r="EC11">
        <f ca="1">IF(AND($B11&gt;0,SUM(EC$3:EC10)=0,SUM($H11:EB11)=0),$B11,0)</f>
        <v>0</v>
      </c>
      <c r="ED11">
        <f ca="1">IF(AND($B11&gt;0,SUM(ED$3:ED10)=0,SUM($H11:EC11)=0),$B11,0)</f>
        <v>0</v>
      </c>
      <c r="EE11">
        <f ca="1">IF(AND($B11&gt;0,SUM(EE$3:EE10)=0,SUM($H11:ED11)=0),$B11,0)</f>
        <v>0</v>
      </c>
      <c r="EF11">
        <f ca="1">IF(AND($B11&gt;0,SUM(EF$3:EF10)=0,SUM($H11:EE11)=0),$B11,0)</f>
        <v>0</v>
      </c>
      <c r="EG11">
        <f ca="1">IF(AND($B11&gt;0,SUM(EG$3:EG10)=0,SUM($H11:EF11)=0),$B11,0)</f>
        <v>0</v>
      </c>
      <c r="EH11">
        <f ca="1">IF(AND($B11&gt;0,SUM(EH$3:EH10)=0,SUM($H11:EG11)=0),$B11,0)</f>
        <v>0</v>
      </c>
      <c r="EI11">
        <f ca="1">IF(AND($B11&gt;0,SUM(EI$3:EI10)=0,SUM($H11:EH11)=0),$B11,0)</f>
        <v>0</v>
      </c>
      <c r="EJ11">
        <f ca="1">IF(AND($B11&gt;0,SUM(EJ$3:EJ10)=0,SUM($H11:EI11)=0),$B11,0)</f>
        <v>0</v>
      </c>
      <c r="EK11">
        <f ca="1">IF(AND($B11&gt;0,SUM(EK$3:EK10)=0,SUM($H11:EJ11)=0),$B11,0)</f>
        <v>0</v>
      </c>
      <c r="EL11">
        <f ca="1">IF(AND($B11&gt;0,SUM(EL$3:EL10)=0,SUM($H11:EK11)=0),$B11,0)</f>
        <v>0</v>
      </c>
      <c r="EM11">
        <f ca="1">IF(AND($B11&gt;0,SUM(EM$3:EM10)=0,SUM($H11:EL11)=0),$B11,0)</f>
        <v>0</v>
      </c>
      <c r="EN11">
        <f ca="1">IF(AND($B11&gt;0,SUM(EN$3:EN10)=0,SUM($H11:EM11)=0),$B11,0)</f>
        <v>0</v>
      </c>
      <c r="EO11">
        <f ca="1">IF(AND($B11&gt;0,SUM(EO$3:EO10)=0,SUM($H11:EN11)=0),$B11,0)</f>
        <v>0</v>
      </c>
      <c r="EP11">
        <f ca="1">IF(AND($B11&gt;0,SUM(EP$3:EP10)=0,SUM($H11:EO11)=0),$B11,0)</f>
        <v>0</v>
      </c>
      <c r="EQ11">
        <f ca="1">IF(AND($B11&gt;0,SUM(EQ$3:EQ10)=0,SUM($H11:EP11)=0),$B11,0)</f>
        <v>0</v>
      </c>
      <c r="ER11">
        <f ca="1">IF(AND($B11&gt;0,SUM(ER$3:ER10)=0,SUM($H11:EQ11)=0),$B11,0)</f>
        <v>0</v>
      </c>
      <c r="ES11">
        <f ca="1">IF(AND($B11&gt;0,SUM(ES$3:ES10)=0,SUM($H11:ER11)=0),$B11,0)</f>
        <v>0</v>
      </c>
      <c r="ET11">
        <f ca="1">IF(AND($B11&gt;0,SUM(ET$3:ET10)=0,SUM($H11:ES11)=0),$B11,0)</f>
        <v>0</v>
      </c>
      <c r="EU11">
        <f ca="1">IF(AND($B11&gt;0,SUM(EU$3:EU10)=0,SUM($H11:ET11)=0),$B11,0)</f>
        <v>0</v>
      </c>
      <c r="EV11">
        <f ca="1">IF(AND($B11&gt;0,SUM(EV$3:EV10)=0,SUM($H11:EU11)=0),$B11,0)</f>
        <v>0</v>
      </c>
      <c r="EW11">
        <f ca="1">IF(AND($B11&gt;0,SUM(EW$3:EW10)=0,SUM($H11:EV11)=0),$B11,0)</f>
        <v>0</v>
      </c>
      <c r="EX11">
        <f ca="1">IF(AND($B11&gt;0,SUM(EX$3:EX10)=0,SUM($H11:EW11)=0),$B11,0)</f>
        <v>0</v>
      </c>
      <c r="EY11">
        <f ca="1">IF(AND($B11&gt;0,SUM(EY$3:EY10)=0,SUM($H11:EX11)=0),$B11,0)</f>
        <v>0</v>
      </c>
      <c r="EZ11">
        <f ca="1">IF(AND($B11&gt;0,SUM(EZ$3:EZ10)=0,SUM($H11:EY11)=0),$B11,0)</f>
        <v>0</v>
      </c>
      <c r="FA11">
        <f ca="1">IF(AND($B11&gt;0,SUM(FA$3:FA10)=0,SUM($H11:EZ11)=0),$B11,0)</f>
        <v>0</v>
      </c>
      <c r="FB11">
        <f ca="1">IF(AND($B11&gt;0,SUM(FB$3:FB10)=0,SUM($H11:FA11)=0),$B11,0)</f>
        <v>0</v>
      </c>
      <c r="FC11">
        <f ca="1">IF(AND($B11&gt;0,SUM(FC$3:FC10)=0,SUM($H11:FB11)=0),$B11,0)</f>
        <v>0</v>
      </c>
      <c r="FD11">
        <f ca="1">IF(AND($B11&gt;0,SUM(FD$3:FD10)=0,SUM($H11:FC11)=0),$B11,0)</f>
        <v>0</v>
      </c>
      <c r="FE11">
        <f ca="1">IF(AND($B11&gt;0,SUM(FE$3:FE10)=0,SUM($H11:FD11)=0),$B11,0)</f>
        <v>0</v>
      </c>
      <c r="FF11">
        <f ca="1">IF(AND($B11&gt;0,SUM(FF$3:FF10)=0,SUM($H11:FE11)=0),$B11,0)</f>
        <v>0</v>
      </c>
      <c r="FG11">
        <f ca="1">IF(AND($B11&gt;0,SUM(FG$3:FG10)=0,SUM($H11:FF11)=0),$B11,0)</f>
        <v>0</v>
      </c>
      <c r="FH11">
        <f ca="1">IF(AND($B11&gt;0,SUM(FH$3:FH10)=0,SUM($H11:FG11)=0),$B11,0)</f>
        <v>0</v>
      </c>
      <c r="FI11">
        <f ca="1">IF(AND($B11&gt;0,SUM(FI$3:FI10)=0,SUM($H11:FH11)=0),$B11,0)</f>
        <v>0</v>
      </c>
      <c r="FJ11">
        <f ca="1">IF(AND($B11&gt;0,SUM(FJ$3:FJ10)=0,SUM($H11:FI11)=0),$B11,0)</f>
        <v>0</v>
      </c>
      <c r="FK11">
        <f ca="1">IF(AND($B11&gt;0,SUM(FK$3:FK10)=0,SUM($H11:FJ11)=0),$B11,0)</f>
        <v>0</v>
      </c>
      <c r="FL11">
        <f ca="1">IF(AND($B11&gt;0,SUM(FL$3:FL10)=0,SUM($H11:FK11)=0),$B11,0)</f>
        <v>0</v>
      </c>
      <c r="FM11">
        <f ca="1">IF(AND($B11&gt;0,SUM(FM$3:FM10)=0,SUM($H11:FL11)=0),$B11,0)</f>
        <v>0</v>
      </c>
      <c r="FN11">
        <f ca="1">IF(AND($B11&gt;0,SUM(FN$3:FN10)=0,SUM($H11:FM11)=0),$B11,0)</f>
        <v>0</v>
      </c>
      <c r="FS11" s="67" t="s">
        <v>1104</v>
      </c>
      <c r="FT11" s="67" t="str">
        <f>""</f>
        <v/>
      </c>
      <c r="FU11" s="342">
        <v>2</v>
      </c>
      <c r="FV11" s="374" t="str">
        <f>""</f>
        <v/>
      </c>
      <c r="FY11" s="67" t="s">
        <v>1144</v>
      </c>
      <c r="FZ11" s="67" t="str">
        <f>""</f>
        <v/>
      </c>
      <c r="GA11" s="342">
        <v>2</v>
      </c>
      <c r="GB11" s="374" t="str">
        <f>""</f>
        <v/>
      </c>
      <c r="GE11" s="67" t="s">
        <v>1104</v>
      </c>
      <c r="GF11" s="67" t="str">
        <f>""</f>
        <v/>
      </c>
      <c r="GG11" s="342">
        <v>2</v>
      </c>
      <c r="GH11" s="374" t="str">
        <f>""</f>
        <v/>
      </c>
    </row>
    <row r="12" spans="1:190" ht="15.75" thickBot="1" x14ac:dyDescent="0.3">
      <c r="A12">
        <v>12</v>
      </c>
      <c r="B12" s="367">
        <f ca="1">IF(OR(ValintaohjelmaCentral!D$10=SelectionDataCentral!$G$10,ValintaohjelmaCentral!D$10=SelectionDataCentral!$F$10),A12,0)</f>
        <v>0</v>
      </c>
      <c r="C12" s="240" t="str">
        <f t="shared" ca="1" si="7"/>
        <v xml:space="preserve">   -Raitisilmapelti /-moottori</v>
      </c>
      <c r="D12" s="240" t="str">
        <f t="shared" ca="1" si="6"/>
        <v/>
      </c>
      <c r="E12" s="240">
        <f t="shared" ca="1" si="6"/>
        <v>2</v>
      </c>
      <c r="F12" s="240" t="str">
        <f t="shared" ca="1" si="6"/>
        <v/>
      </c>
      <c r="G12" s="47">
        <f ca="1">INDEX($I$2:$FN$2,ROWS(G$2:G12))</f>
        <v>1</v>
      </c>
      <c r="H12">
        <v>0</v>
      </c>
      <c r="I12">
        <f ca="1">IF(AND($B12&gt;0,SUM(I$3:I11)=0,SUM($H12:H12)=0),$B12,0)</f>
        <v>0</v>
      </c>
      <c r="J12">
        <f ca="1">IF(AND($B12&gt;0,SUM(J$3:J11)=0,SUM($H12:I12)=0),$B12,0)</f>
        <v>0</v>
      </c>
      <c r="K12">
        <f ca="1">IF(AND($B12&gt;0,SUM(K$3:K11)=0,SUM($H12:J12)=0),$B12,0)</f>
        <v>0</v>
      </c>
      <c r="L12">
        <f ca="1">IF(AND($B12&gt;0,SUM(L$3:L11)=0,SUM($H12:K12)=0),$B12,0)</f>
        <v>0</v>
      </c>
      <c r="M12">
        <f ca="1">IF(AND($B12&gt;0,SUM(M$3:M11)=0,SUM($H12:L12)=0),$B12,0)</f>
        <v>0</v>
      </c>
      <c r="N12">
        <f ca="1">IF(AND($B12&gt;0,SUM(N$3:N11)=0,SUM($H12:M12)=0),$B12,0)</f>
        <v>0</v>
      </c>
      <c r="O12">
        <f ca="1">IF(AND($B12&gt;0,SUM(O$3:O11)=0,SUM($H12:N12)=0),$B12,0)</f>
        <v>0</v>
      </c>
      <c r="P12">
        <f ca="1">IF(AND($B12&gt;0,SUM(P$3:P11)=0,SUM($H12:O12)=0),$B12,0)</f>
        <v>0</v>
      </c>
      <c r="Q12">
        <f ca="1">IF(AND($B12&gt;0,SUM(Q$3:Q11)=0,SUM($H12:P12)=0),$B12,0)</f>
        <v>0</v>
      </c>
      <c r="R12">
        <f ca="1">IF(AND($B12&gt;0,SUM(R$3:R11)=0,SUM($H12:Q12)=0),$B12,0)</f>
        <v>0</v>
      </c>
      <c r="S12">
        <f ca="1">IF(AND($B12&gt;0,SUM(S$3:S11)=0,SUM($H12:R12)=0),$B12,0)</f>
        <v>0</v>
      </c>
      <c r="T12">
        <f ca="1">IF(AND($B12&gt;0,SUM(T$3:T11)=0,SUM($H12:S12)=0),$B12,0)</f>
        <v>0</v>
      </c>
      <c r="U12">
        <f ca="1">IF(AND($B12&gt;0,SUM(U$3:U11)=0,SUM($H12:T12)=0),$B12,0)</f>
        <v>0</v>
      </c>
      <c r="V12">
        <f ca="1">IF(AND($B12&gt;0,SUM(V$3:V11)=0,SUM($H12:U12)=0),$B12,0)</f>
        <v>0</v>
      </c>
      <c r="W12">
        <f ca="1">IF(AND($B12&gt;0,SUM(W$3:W11)=0,SUM($H12:V12)=0),$B12,0)</f>
        <v>0</v>
      </c>
      <c r="X12">
        <f ca="1">IF(AND($B12&gt;0,SUM(X$3:X11)=0,SUM($H12:W12)=0),$B12,0)</f>
        <v>0</v>
      </c>
      <c r="Y12">
        <f ca="1">IF(AND($B12&gt;0,SUM(Y$3:Y11)=0,SUM($H12:X12)=0),$B12,0)</f>
        <v>0</v>
      </c>
      <c r="Z12">
        <f ca="1">IF(AND($B12&gt;0,SUM(Z$3:Z11)=0,SUM($H12:Y12)=0),$B12,0)</f>
        <v>0</v>
      </c>
      <c r="AA12">
        <f ca="1">IF(AND($B12&gt;0,SUM(AA$3:AA11)=0,SUM($H12:Z12)=0),$B12,0)</f>
        <v>0</v>
      </c>
      <c r="AB12">
        <f ca="1">IF(AND($B12&gt;0,SUM(AB$3:AB11)=0,SUM($H12:AA12)=0),$B12,0)</f>
        <v>0</v>
      </c>
      <c r="AC12">
        <f ca="1">IF(AND($B12&gt;0,SUM(AC$3:AC11)=0,SUM($H12:AB12)=0),$B12,0)</f>
        <v>0</v>
      </c>
      <c r="AD12">
        <f ca="1">IF(AND($B12&gt;0,SUM(AD$3:AD11)=0,SUM($H12:AC12)=0),$B12,0)</f>
        <v>0</v>
      </c>
      <c r="AE12">
        <f ca="1">IF(AND($B12&gt;0,SUM(AE$3:AE11)=0,SUM($H12:AD12)=0),$B12,0)</f>
        <v>0</v>
      </c>
      <c r="AF12">
        <f ca="1">IF(AND($B12&gt;0,SUM(AF$3:AF11)=0,SUM($H12:AE12)=0),$B12,0)</f>
        <v>0</v>
      </c>
      <c r="AG12">
        <f ca="1">IF(AND($B12&gt;0,SUM(AG$3:AG11)=0,SUM($H12:AF12)=0),$B12,0)</f>
        <v>0</v>
      </c>
      <c r="AH12">
        <f ca="1">IF(AND($B12&gt;0,SUM(AH$3:AH11)=0,SUM($H12:AG12)=0),$B12,0)</f>
        <v>0</v>
      </c>
      <c r="AI12">
        <f ca="1">IF(AND($B12&gt;0,SUM(AI$3:AI11)=0,SUM($H12:AH12)=0),$B12,0)</f>
        <v>0</v>
      </c>
      <c r="AJ12">
        <f ca="1">IF(AND($B12&gt;0,SUM(AJ$3:AJ11)=0,SUM($H12:AI12)=0),$B12,0)</f>
        <v>0</v>
      </c>
      <c r="AK12">
        <f ca="1">IF(AND($B12&gt;0,SUM(AK$3:AK11)=0,SUM($H12:AJ12)=0),$B12,0)</f>
        <v>0</v>
      </c>
      <c r="AL12">
        <f ca="1">IF(AND($B12&gt;0,SUM(AL$3:AL11)=0,SUM($H12:AK12)=0),$B12,0)</f>
        <v>0</v>
      </c>
      <c r="AM12">
        <f ca="1">IF(AND($B12&gt;0,SUM(AM$3:AM11)=0,SUM($H12:AL12)=0),$B12,0)</f>
        <v>0</v>
      </c>
      <c r="AN12">
        <f ca="1">IF(AND($B12&gt;0,SUM(AN$3:AN11)=0,SUM($H12:AM12)=0),$B12,0)</f>
        <v>0</v>
      </c>
      <c r="AO12">
        <f ca="1">IF(AND($B12&gt;0,SUM(AO$3:AO11)=0,SUM($H12:AN12)=0),$B12,0)</f>
        <v>0</v>
      </c>
      <c r="AP12">
        <f ca="1">IF(AND($B12&gt;0,SUM(AP$3:AP11)=0,SUM($H12:AO12)=0),$B12,0)</f>
        <v>0</v>
      </c>
      <c r="AQ12">
        <f ca="1">IF(AND($B12&gt;0,SUM(AQ$3:AQ11)=0,SUM($H12:AP12)=0),$B12,0)</f>
        <v>0</v>
      </c>
      <c r="AR12">
        <f ca="1">IF(AND($B12&gt;0,SUM(AR$3:AR11)=0,SUM($H12:AQ12)=0),$B12,0)</f>
        <v>0</v>
      </c>
      <c r="AS12">
        <f ca="1">IF(AND($B12&gt;0,SUM(AS$3:AS11)=0,SUM($H12:AR12)=0),$B12,0)</f>
        <v>0</v>
      </c>
      <c r="AT12">
        <f ca="1">IF(AND($B12&gt;0,SUM(AT$3:AT11)=0,SUM($H12:AS12)=0),$B12,0)</f>
        <v>0</v>
      </c>
      <c r="AU12">
        <f ca="1">IF(AND($B12&gt;0,SUM(AU$3:AU11)=0,SUM($H12:AT12)=0),$B12,0)</f>
        <v>0</v>
      </c>
      <c r="AV12">
        <f ca="1">IF(AND($B12&gt;0,SUM(AV$3:AV11)=0,SUM($H12:AU12)=0),$B12,0)</f>
        <v>0</v>
      </c>
      <c r="AW12">
        <f ca="1">IF(AND($B12&gt;0,SUM(AW$3:AW11)=0,SUM($H12:AV12)=0),$B12,0)</f>
        <v>0</v>
      </c>
      <c r="AX12">
        <f ca="1">IF(AND($B12&gt;0,SUM(AX$3:AX11)=0,SUM($H12:AW12)=0),$B12,0)</f>
        <v>0</v>
      </c>
      <c r="AY12">
        <f ca="1">IF(AND($B12&gt;0,SUM(AY$3:AY11)=0,SUM($H12:AX12)=0),$B12,0)</f>
        <v>0</v>
      </c>
      <c r="AZ12">
        <f ca="1">IF(AND($B12&gt;0,SUM(AZ$3:AZ11)=0,SUM($H12:AY12)=0),$B12,0)</f>
        <v>0</v>
      </c>
      <c r="BA12">
        <f ca="1">IF(AND($B12&gt;0,SUM(BA$3:BA11)=0,SUM($H12:AZ12)=0),$B12,0)</f>
        <v>0</v>
      </c>
      <c r="BB12">
        <f ca="1">IF(AND($B12&gt;0,SUM(BB$3:BB11)=0,SUM($H12:BA12)=0),$B12,0)</f>
        <v>0</v>
      </c>
      <c r="BC12">
        <f ca="1">IF(AND($B12&gt;0,SUM(BC$3:BC11)=0,SUM($H12:BB12)=0),$B12,0)</f>
        <v>0</v>
      </c>
      <c r="BD12">
        <f ca="1">IF(AND($B12&gt;0,SUM(BD$3:BD11)=0,SUM($H12:BC12)=0),$B12,0)</f>
        <v>0</v>
      </c>
      <c r="BE12">
        <f ca="1">IF(AND($B12&gt;0,SUM(BE$3:BE11)=0,SUM($H12:BD12)=0),$B12,0)</f>
        <v>0</v>
      </c>
      <c r="BF12">
        <f ca="1">IF(AND($B12&gt;0,SUM(BF$3:BF11)=0,SUM($H12:BE12)=0),$B12,0)</f>
        <v>0</v>
      </c>
      <c r="BG12">
        <f ca="1">IF(AND($B12&gt;0,SUM(BG$3:BG11)=0,SUM($H12:BF12)=0),$B12,0)</f>
        <v>0</v>
      </c>
      <c r="BH12">
        <f ca="1">IF(AND($B12&gt;0,SUM(BH$3:BH11)=0,SUM($H12:BG12)=0),$B12,0)</f>
        <v>0</v>
      </c>
      <c r="BI12">
        <f ca="1">IF(AND($B12&gt;0,SUM(BI$3:BI11)=0,SUM($H12:BH12)=0),$B12,0)</f>
        <v>0</v>
      </c>
      <c r="BJ12">
        <f ca="1">IF(AND($B12&gt;0,SUM(BJ$3:BJ11)=0,SUM($H12:BI12)=0),$B12,0)</f>
        <v>0</v>
      </c>
      <c r="BK12">
        <f ca="1">IF(AND($B12&gt;0,SUM(BK$3:BK11)=0,SUM($H12:BJ12)=0),$B12,0)</f>
        <v>0</v>
      </c>
      <c r="BL12">
        <f ca="1">IF(AND($B12&gt;0,SUM(BL$3:BL11)=0,SUM($H12:BK12)=0),$B12,0)</f>
        <v>0</v>
      </c>
      <c r="BM12">
        <f ca="1">IF(AND($B12&gt;0,SUM(BM$3:BM11)=0,SUM($H12:BL12)=0),$B12,0)</f>
        <v>0</v>
      </c>
      <c r="BN12">
        <f ca="1">IF(AND($B12&gt;0,SUM(BN$3:BN11)=0,SUM($H12:BM12)=0),$B12,0)</f>
        <v>0</v>
      </c>
      <c r="BO12">
        <f ca="1">IF(AND($B12&gt;0,SUM(BO$3:BO11)=0,SUM($H12:BN12)=0),$B12,0)</f>
        <v>0</v>
      </c>
      <c r="BP12">
        <f ca="1">IF(AND($B12&gt;0,SUM(BP$3:BP11)=0,SUM($H12:BO12)=0),$B12,0)</f>
        <v>0</v>
      </c>
      <c r="BQ12">
        <f ca="1">IF(AND($B12&gt;0,SUM(BQ$3:BQ11)=0,SUM($H12:BP12)=0),$B12,0)</f>
        <v>0</v>
      </c>
      <c r="BR12">
        <f ca="1">IF(AND($B12&gt;0,SUM(BR$3:BR11)=0,SUM($H12:BQ12)=0),$B12,0)</f>
        <v>0</v>
      </c>
      <c r="BS12">
        <f ca="1">IF(AND($B12&gt;0,SUM(BS$3:BS11)=0,SUM($H12:BR12)=0),$B12,0)</f>
        <v>0</v>
      </c>
      <c r="BT12">
        <f ca="1">IF(AND($B12&gt;0,SUM(BT$3:BT11)=0,SUM($H12:BS12)=0),$B12,0)</f>
        <v>0</v>
      </c>
      <c r="BU12">
        <f ca="1">IF(AND($B12&gt;0,SUM(BU$3:BU11)=0,SUM($H12:BT12)=0),$B12,0)</f>
        <v>0</v>
      </c>
      <c r="BV12">
        <f ca="1">IF(AND($B12&gt;0,SUM(BV$3:BV11)=0,SUM($H12:BU12)=0),$B12,0)</f>
        <v>0</v>
      </c>
      <c r="BW12">
        <f ca="1">IF(AND($B12&gt;0,SUM(BW$3:BW11)=0,SUM($H12:BV12)=0),$B12,0)</f>
        <v>0</v>
      </c>
      <c r="BX12">
        <f ca="1">IF(AND($B12&gt;0,SUM(BX$3:BX11)=0,SUM($H12:BW12)=0),$B12,0)</f>
        <v>0</v>
      </c>
      <c r="BY12">
        <f ca="1">IF(AND($B12&gt;0,SUM(BY$3:BY11)=0,SUM($H12:BX12)=0),$B12,0)</f>
        <v>0</v>
      </c>
      <c r="BZ12">
        <f ca="1">IF(AND($B12&gt;0,SUM(BZ$3:BZ11)=0,SUM($H12:BY12)=0),$B12,0)</f>
        <v>0</v>
      </c>
      <c r="CA12">
        <f ca="1">IF(AND($B12&gt;0,SUM(CA$3:CA11)=0,SUM($H12:BZ12)=0),$B12,0)</f>
        <v>0</v>
      </c>
      <c r="CB12">
        <f ca="1">IF(AND($B12&gt;0,SUM(CB$3:CB11)=0,SUM($H12:CA12)=0),$B12,0)</f>
        <v>0</v>
      </c>
      <c r="CC12">
        <f ca="1">IF(AND($B12&gt;0,SUM(CC$3:CC11)=0,SUM($H12:CB12)=0),$B12,0)</f>
        <v>0</v>
      </c>
      <c r="CD12">
        <f ca="1">IF(AND($B12&gt;0,SUM(CD$3:CD11)=0,SUM($H12:CC12)=0),$B12,0)</f>
        <v>0</v>
      </c>
      <c r="CE12">
        <f ca="1">IF(AND($B12&gt;0,SUM(CE$3:CE11)=0,SUM($H12:CD12)=0),$B12,0)</f>
        <v>0</v>
      </c>
      <c r="CF12">
        <f ca="1">IF(AND($B12&gt;0,SUM(CF$3:CF11)=0,SUM($H12:CE12)=0),$B12,0)</f>
        <v>0</v>
      </c>
      <c r="CG12">
        <f ca="1">IF(AND($B12&gt;0,SUM(CG$3:CG11)=0,SUM($H12:CF12)=0),$B12,0)</f>
        <v>0</v>
      </c>
      <c r="CH12">
        <f ca="1">IF(AND($B12&gt;0,SUM(CH$3:CH11)=0,SUM($H12:CG12)=0),$B12,0)</f>
        <v>0</v>
      </c>
      <c r="CI12">
        <f ca="1">IF(AND($B12&gt;0,SUM(CI$3:CI11)=0,SUM($H12:CH12)=0),$B12,0)</f>
        <v>0</v>
      </c>
      <c r="CJ12">
        <f ca="1">IF(AND($B12&gt;0,SUM(CJ$3:CJ11)=0,SUM($H12:CI12)=0),$B12,0)</f>
        <v>0</v>
      </c>
      <c r="CK12">
        <f ca="1">IF(AND($B12&gt;0,SUM(CK$3:CK11)=0,SUM($H12:CJ12)=0),$B12,0)</f>
        <v>0</v>
      </c>
      <c r="CL12">
        <f ca="1">IF(AND($B12&gt;0,SUM(CL$3:CL11)=0,SUM($H12:CK12)=0),$B12,0)</f>
        <v>0</v>
      </c>
      <c r="CM12">
        <f ca="1">IF(AND($B12&gt;0,SUM(CM$3:CM11)=0,SUM($H12:CL12)=0),$B12,0)</f>
        <v>0</v>
      </c>
      <c r="CN12">
        <f ca="1">IF(AND($B12&gt;0,SUM(CN$3:CN11)=0,SUM($H12:CM12)=0),$B12,0)</f>
        <v>0</v>
      </c>
      <c r="CO12">
        <f ca="1">IF(AND($B12&gt;0,SUM(CO$3:CO11)=0,SUM($H12:CN12)=0),$B12,0)</f>
        <v>0</v>
      </c>
      <c r="CP12">
        <f ca="1">IF(AND($B12&gt;0,SUM(CP$3:CP11)=0,SUM($H12:CO12)=0),$B12,0)</f>
        <v>0</v>
      </c>
      <c r="CQ12">
        <f ca="1">IF(AND($B12&gt;0,SUM(CQ$3:CQ11)=0,SUM($H12:CP12)=0),$B12,0)</f>
        <v>0</v>
      </c>
      <c r="CR12">
        <f ca="1">IF(AND($B12&gt;0,SUM(CR$3:CR11)=0,SUM($H12:CQ12)=0),$B12,0)</f>
        <v>0</v>
      </c>
      <c r="CS12">
        <f ca="1">IF(AND($B12&gt;0,SUM(CS$3:CS11)=0,SUM($H12:CR12)=0),$B12,0)</f>
        <v>0</v>
      </c>
      <c r="CT12">
        <f ca="1">IF(AND($B12&gt;0,SUM(CT$3:CT11)=0,SUM($H12:CS12)=0),$B12,0)</f>
        <v>0</v>
      </c>
      <c r="CU12">
        <f ca="1">IF(AND($B12&gt;0,SUM(CU$3:CU11)=0,SUM($H12:CT12)=0),$B12,0)</f>
        <v>0</v>
      </c>
      <c r="CV12">
        <f ca="1">IF(AND($B12&gt;0,SUM(CV$3:CV11)=0,SUM($H12:CU12)=0),$B12,0)</f>
        <v>0</v>
      </c>
      <c r="CW12">
        <f ca="1">IF(AND($B12&gt;0,SUM(CW$3:CW11)=0,SUM($H12:CV12)=0),$B12,0)</f>
        <v>0</v>
      </c>
      <c r="CX12">
        <f ca="1">IF(AND($B12&gt;0,SUM(CX$3:CX11)=0,SUM($H12:CW12)=0),$B12,0)</f>
        <v>0</v>
      </c>
      <c r="CY12">
        <f ca="1">IF(AND($B12&gt;0,SUM(CY$3:CY11)=0,SUM($H12:CX12)=0),$B12,0)</f>
        <v>0</v>
      </c>
      <c r="CZ12">
        <f ca="1">IF(AND($B12&gt;0,SUM(CZ$3:CZ11)=0,SUM($H12:CY12)=0),$B12,0)</f>
        <v>0</v>
      </c>
      <c r="DA12">
        <f ca="1">IF(AND($B12&gt;0,SUM(DA$3:DA11)=0,SUM($H12:CZ12)=0),$B12,0)</f>
        <v>0</v>
      </c>
      <c r="DB12">
        <f ca="1">IF(AND($B12&gt;0,SUM(DB$3:DB11)=0,SUM($H12:DA12)=0),$B12,0)</f>
        <v>0</v>
      </c>
      <c r="DC12">
        <f ca="1">IF(AND($B12&gt;0,SUM(DC$3:DC11)=0,SUM($H12:DB12)=0),$B12,0)</f>
        <v>0</v>
      </c>
      <c r="DD12">
        <f ca="1">IF(AND($B12&gt;0,SUM(DD$3:DD11)=0,SUM($H12:DC12)=0),$B12,0)</f>
        <v>0</v>
      </c>
      <c r="DE12">
        <f ca="1">IF(AND($B12&gt;0,SUM(DE$3:DE11)=0,SUM($H12:DD12)=0),$B12,0)</f>
        <v>0</v>
      </c>
      <c r="DF12">
        <f ca="1">IF(AND($B12&gt;0,SUM(DF$3:DF11)=0,SUM($H12:DE12)=0),$B12,0)</f>
        <v>0</v>
      </c>
      <c r="DG12">
        <f ca="1">IF(AND($B12&gt;0,SUM(DG$3:DG11)=0,SUM($H12:DF12)=0),$B12,0)</f>
        <v>0</v>
      </c>
      <c r="DH12">
        <f ca="1">IF(AND($B12&gt;0,SUM(DH$3:DH11)=0,SUM($H12:DG12)=0),$B12,0)</f>
        <v>0</v>
      </c>
      <c r="DI12">
        <f ca="1">IF(AND($B12&gt;0,SUM(DI$3:DI11)=0,SUM($H12:DH12)=0),$B12,0)</f>
        <v>0</v>
      </c>
      <c r="DJ12">
        <f ca="1">IF(AND($B12&gt;0,SUM(DJ$3:DJ11)=0,SUM($H12:DI12)=0),$B12,0)</f>
        <v>0</v>
      </c>
      <c r="DK12">
        <f ca="1">IF(AND($B12&gt;0,SUM(DK$3:DK11)=0,SUM($H12:DJ12)=0),$B12,0)</f>
        <v>0</v>
      </c>
      <c r="DL12">
        <f ca="1">IF(AND($B12&gt;0,SUM(DL$3:DL11)=0,SUM($H12:DK12)=0),$B12,0)</f>
        <v>0</v>
      </c>
      <c r="DM12">
        <f ca="1">IF(AND($B12&gt;0,SUM(DM$3:DM11)=0,SUM($H12:DL12)=0),$B12,0)</f>
        <v>0</v>
      </c>
      <c r="DN12">
        <f ca="1">IF(AND($B12&gt;0,SUM(DN$3:DN11)=0,SUM($H12:DM12)=0),$B12,0)</f>
        <v>0</v>
      </c>
      <c r="DO12">
        <f ca="1">IF(AND($B12&gt;0,SUM(DO$3:DO11)=0,SUM($H12:DN12)=0),$B12,0)</f>
        <v>0</v>
      </c>
      <c r="DP12">
        <f ca="1">IF(AND($B12&gt;0,SUM(DP$3:DP11)=0,SUM($H12:DO12)=0),$B12,0)</f>
        <v>0</v>
      </c>
      <c r="DQ12">
        <f ca="1">IF(AND($B12&gt;0,SUM(DQ$3:DQ11)=0,SUM($H12:DP12)=0),$B12,0)</f>
        <v>0</v>
      </c>
      <c r="DR12">
        <f ca="1">IF(AND($B12&gt;0,SUM(DR$3:DR11)=0,SUM($H12:DQ12)=0),$B12,0)</f>
        <v>0</v>
      </c>
      <c r="DS12">
        <f ca="1">IF(AND($B12&gt;0,SUM(DS$3:DS11)=0,SUM($H12:DR12)=0),$B12,0)</f>
        <v>0</v>
      </c>
      <c r="DT12">
        <f ca="1">IF(AND($B12&gt;0,SUM(DT$3:DT11)=0,SUM($H12:DS12)=0),$B12,0)</f>
        <v>0</v>
      </c>
      <c r="DU12">
        <f ca="1">IF(AND($B12&gt;0,SUM(DU$3:DU11)=0,SUM($H12:DT12)=0),$B12,0)</f>
        <v>0</v>
      </c>
      <c r="DV12">
        <f ca="1">IF(AND($B12&gt;0,SUM(DV$3:DV11)=0,SUM($H12:DU12)=0),$B12,0)</f>
        <v>0</v>
      </c>
      <c r="DW12">
        <f ca="1">IF(AND($B12&gt;0,SUM(DW$3:DW11)=0,SUM($H12:DV12)=0),$B12,0)</f>
        <v>0</v>
      </c>
      <c r="DX12">
        <f ca="1">IF(AND($B12&gt;0,SUM(DX$3:DX11)=0,SUM($H12:DW12)=0),$B12,0)</f>
        <v>0</v>
      </c>
      <c r="DY12">
        <f ca="1">IF(AND($B12&gt;0,SUM(DY$3:DY11)=0,SUM($H12:DX12)=0),$B12,0)</f>
        <v>0</v>
      </c>
      <c r="DZ12">
        <f ca="1">IF(AND($B12&gt;0,SUM(DZ$3:DZ11)=0,SUM($H12:DY12)=0),$B12,0)</f>
        <v>0</v>
      </c>
      <c r="EA12">
        <f ca="1">IF(AND($B12&gt;0,SUM(EA$3:EA11)=0,SUM($H12:DZ12)=0),$B12,0)</f>
        <v>0</v>
      </c>
      <c r="EB12">
        <f ca="1">IF(AND($B12&gt;0,SUM(EB$3:EB11)=0,SUM($H12:EA12)=0),$B12,0)</f>
        <v>0</v>
      </c>
      <c r="EC12">
        <f ca="1">IF(AND($B12&gt;0,SUM(EC$3:EC11)=0,SUM($H12:EB12)=0),$B12,0)</f>
        <v>0</v>
      </c>
      <c r="ED12">
        <f ca="1">IF(AND($B12&gt;0,SUM(ED$3:ED11)=0,SUM($H12:EC12)=0),$B12,0)</f>
        <v>0</v>
      </c>
      <c r="EE12">
        <f ca="1">IF(AND($B12&gt;0,SUM(EE$3:EE11)=0,SUM($H12:ED12)=0),$B12,0)</f>
        <v>0</v>
      </c>
      <c r="EF12">
        <f ca="1">IF(AND($B12&gt;0,SUM(EF$3:EF11)=0,SUM($H12:EE12)=0),$B12,0)</f>
        <v>0</v>
      </c>
      <c r="EG12">
        <f ca="1">IF(AND($B12&gt;0,SUM(EG$3:EG11)=0,SUM($H12:EF12)=0),$B12,0)</f>
        <v>0</v>
      </c>
      <c r="EH12">
        <f ca="1">IF(AND($B12&gt;0,SUM(EH$3:EH11)=0,SUM($H12:EG12)=0),$B12,0)</f>
        <v>0</v>
      </c>
      <c r="EI12">
        <f ca="1">IF(AND($B12&gt;0,SUM(EI$3:EI11)=0,SUM($H12:EH12)=0),$B12,0)</f>
        <v>0</v>
      </c>
      <c r="EJ12">
        <f ca="1">IF(AND($B12&gt;0,SUM(EJ$3:EJ11)=0,SUM($H12:EI12)=0),$B12,0)</f>
        <v>0</v>
      </c>
      <c r="EK12">
        <f ca="1">IF(AND($B12&gt;0,SUM(EK$3:EK11)=0,SUM($H12:EJ12)=0),$B12,0)</f>
        <v>0</v>
      </c>
      <c r="EL12">
        <f ca="1">IF(AND($B12&gt;0,SUM(EL$3:EL11)=0,SUM($H12:EK12)=0),$B12,0)</f>
        <v>0</v>
      </c>
      <c r="EM12">
        <f ca="1">IF(AND($B12&gt;0,SUM(EM$3:EM11)=0,SUM($H12:EL12)=0),$B12,0)</f>
        <v>0</v>
      </c>
      <c r="EN12">
        <f ca="1">IF(AND($B12&gt;0,SUM(EN$3:EN11)=0,SUM($H12:EM12)=0),$B12,0)</f>
        <v>0</v>
      </c>
      <c r="EO12">
        <f ca="1">IF(AND($B12&gt;0,SUM(EO$3:EO11)=0,SUM($H12:EN12)=0),$B12,0)</f>
        <v>0</v>
      </c>
      <c r="EP12">
        <f ca="1">IF(AND($B12&gt;0,SUM(EP$3:EP11)=0,SUM($H12:EO12)=0),$B12,0)</f>
        <v>0</v>
      </c>
      <c r="EQ12">
        <f ca="1">IF(AND($B12&gt;0,SUM(EQ$3:EQ11)=0,SUM($H12:EP12)=0),$B12,0)</f>
        <v>0</v>
      </c>
      <c r="ER12">
        <f ca="1">IF(AND($B12&gt;0,SUM(ER$3:ER11)=0,SUM($H12:EQ12)=0),$B12,0)</f>
        <v>0</v>
      </c>
      <c r="ES12">
        <f ca="1">IF(AND($B12&gt;0,SUM(ES$3:ES11)=0,SUM($H12:ER12)=0),$B12,0)</f>
        <v>0</v>
      </c>
      <c r="ET12">
        <f ca="1">IF(AND($B12&gt;0,SUM(ET$3:ET11)=0,SUM($H12:ES12)=0),$B12,0)</f>
        <v>0</v>
      </c>
      <c r="EU12">
        <f ca="1">IF(AND($B12&gt;0,SUM(EU$3:EU11)=0,SUM($H12:ET12)=0),$B12,0)</f>
        <v>0</v>
      </c>
      <c r="EV12">
        <f ca="1">IF(AND($B12&gt;0,SUM(EV$3:EV11)=0,SUM($H12:EU12)=0),$B12,0)</f>
        <v>0</v>
      </c>
      <c r="EW12">
        <f ca="1">IF(AND($B12&gt;0,SUM(EW$3:EW11)=0,SUM($H12:EV12)=0),$B12,0)</f>
        <v>0</v>
      </c>
      <c r="EX12">
        <f ca="1">IF(AND($B12&gt;0,SUM(EX$3:EX11)=0,SUM($H12:EW12)=0),$B12,0)</f>
        <v>0</v>
      </c>
      <c r="EY12">
        <f ca="1">IF(AND($B12&gt;0,SUM(EY$3:EY11)=0,SUM($H12:EX12)=0),$B12,0)</f>
        <v>0</v>
      </c>
      <c r="EZ12">
        <f ca="1">IF(AND($B12&gt;0,SUM(EZ$3:EZ11)=0,SUM($H12:EY12)=0),$B12,0)</f>
        <v>0</v>
      </c>
      <c r="FA12">
        <f ca="1">IF(AND($B12&gt;0,SUM(FA$3:FA11)=0,SUM($H12:EZ12)=0),$B12,0)</f>
        <v>0</v>
      </c>
      <c r="FB12">
        <f ca="1">IF(AND($B12&gt;0,SUM(FB$3:FB11)=0,SUM($H12:FA12)=0),$B12,0)</f>
        <v>0</v>
      </c>
      <c r="FC12">
        <f ca="1">IF(AND($B12&gt;0,SUM(FC$3:FC11)=0,SUM($H12:FB12)=0),$B12,0)</f>
        <v>0</v>
      </c>
      <c r="FD12">
        <f ca="1">IF(AND($B12&gt;0,SUM(FD$3:FD11)=0,SUM($H12:FC12)=0),$B12,0)</f>
        <v>0</v>
      </c>
      <c r="FE12">
        <f ca="1">IF(AND($B12&gt;0,SUM(FE$3:FE11)=0,SUM($H12:FD12)=0),$B12,0)</f>
        <v>0</v>
      </c>
      <c r="FF12">
        <f ca="1">IF(AND($B12&gt;0,SUM(FF$3:FF11)=0,SUM($H12:FE12)=0),$B12,0)</f>
        <v>0</v>
      </c>
      <c r="FG12">
        <f ca="1">IF(AND($B12&gt;0,SUM(FG$3:FG11)=0,SUM($H12:FF12)=0),$B12,0)</f>
        <v>0</v>
      </c>
      <c r="FH12">
        <f ca="1">IF(AND($B12&gt;0,SUM(FH$3:FH11)=0,SUM($H12:FG12)=0),$B12,0)</f>
        <v>0</v>
      </c>
      <c r="FI12">
        <f ca="1">IF(AND($B12&gt;0,SUM(FI$3:FI11)=0,SUM($H12:FH12)=0),$B12,0)</f>
        <v>0</v>
      </c>
      <c r="FJ12">
        <f ca="1">IF(AND($B12&gt;0,SUM(FJ$3:FJ11)=0,SUM($H12:FI12)=0),$B12,0)</f>
        <v>0</v>
      </c>
      <c r="FK12">
        <f ca="1">IF(AND($B12&gt;0,SUM(FK$3:FK11)=0,SUM($H12:FJ12)=0),$B12,0)</f>
        <v>0</v>
      </c>
      <c r="FL12">
        <f ca="1">IF(AND($B12&gt;0,SUM(FL$3:FL11)=0,SUM($H12:FK12)=0),$B12,0)</f>
        <v>0</v>
      </c>
      <c r="FM12">
        <f ca="1">IF(AND($B12&gt;0,SUM(FM$3:FM11)=0,SUM($H12:FL12)=0),$B12,0)</f>
        <v>0</v>
      </c>
      <c r="FN12">
        <f ca="1">IF(AND($B12&gt;0,SUM(FN$3:FN11)=0,SUM($H12:FM12)=0),$B12,0)</f>
        <v>0</v>
      </c>
      <c r="FS12" s="67" t="s">
        <v>1014</v>
      </c>
      <c r="FT12" s="67" t="str">
        <f>""</f>
        <v/>
      </c>
      <c r="FU12" s="342">
        <v>2</v>
      </c>
      <c r="FV12" s="374" t="str">
        <f>""</f>
        <v/>
      </c>
      <c r="FY12" s="67" t="s">
        <v>1145</v>
      </c>
      <c r="FZ12" s="67" t="str">
        <f>""</f>
        <v/>
      </c>
      <c r="GA12" s="342">
        <v>2</v>
      </c>
      <c r="GB12" s="374" t="str">
        <f>""</f>
        <v/>
      </c>
      <c r="GE12" s="67" t="s">
        <v>1014</v>
      </c>
      <c r="GF12" s="67" t="str">
        <f>""</f>
        <v/>
      </c>
      <c r="GG12" s="342">
        <v>2</v>
      </c>
      <c r="GH12" s="374" t="str">
        <f>""</f>
        <v/>
      </c>
    </row>
    <row r="13" spans="1:190" ht="15.75" thickBot="1" x14ac:dyDescent="0.3">
      <c r="A13">
        <v>13</v>
      </c>
      <c r="B13" s="367">
        <f ca="1">IF(OR(ValintaohjelmaCentral!D$10=SelectionDataCentral!$G$10,ValintaohjelmaCentral!D$10=SelectionDataCentral!$F$10),A13,0)</f>
        <v>0</v>
      </c>
      <c r="C13" s="240" t="str">
        <f t="shared" ca="1" si="7"/>
        <v xml:space="preserve">   -Ulospuhalluspelti/-moottori</v>
      </c>
      <c r="D13" s="240" t="str">
        <f t="shared" ca="1" si="6"/>
        <v/>
      </c>
      <c r="E13" s="240">
        <f t="shared" ca="1" si="6"/>
        <v>2</v>
      </c>
      <c r="F13" s="240" t="str">
        <f t="shared" ca="1" si="6"/>
        <v/>
      </c>
      <c r="G13" s="47">
        <f ca="1">INDEX($I$2:$FN$2,ROWS(G$2:G13))</f>
        <v>1</v>
      </c>
      <c r="H13">
        <v>0</v>
      </c>
      <c r="I13">
        <f ca="1">IF(AND($B13&gt;0,SUM(I$3:I12)=0,SUM($H13:H13)=0),$B13,0)</f>
        <v>0</v>
      </c>
      <c r="J13">
        <f ca="1">IF(AND($B13&gt;0,SUM(J$3:J12)=0,SUM($H13:I13)=0),$B13,0)</f>
        <v>0</v>
      </c>
      <c r="K13">
        <f ca="1">IF(AND($B13&gt;0,SUM(K$3:K12)=0,SUM($H13:J13)=0),$B13,0)</f>
        <v>0</v>
      </c>
      <c r="L13">
        <f ca="1">IF(AND($B13&gt;0,SUM(L$3:L12)=0,SUM($H13:K13)=0),$B13,0)</f>
        <v>0</v>
      </c>
      <c r="M13">
        <f ca="1">IF(AND($B13&gt;0,SUM(M$3:M12)=0,SUM($H13:L13)=0),$B13,0)</f>
        <v>0</v>
      </c>
      <c r="N13">
        <f ca="1">IF(AND($B13&gt;0,SUM(N$3:N12)=0,SUM($H13:M13)=0),$B13,0)</f>
        <v>0</v>
      </c>
      <c r="O13">
        <f ca="1">IF(AND($B13&gt;0,SUM(O$3:O12)=0,SUM($H13:N13)=0),$B13,0)</f>
        <v>0</v>
      </c>
      <c r="P13">
        <f ca="1">IF(AND($B13&gt;0,SUM(P$3:P12)=0,SUM($H13:O13)=0),$B13,0)</f>
        <v>0</v>
      </c>
      <c r="Q13">
        <f ca="1">IF(AND($B13&gt;0,SUM(Q$3:Q12)=0,SUM($H13:P13)=0),$B13,0)</f>
        <v>0</v>
      </c>
      <c r="R13">
        <f ca="1">IF(AND($B13&gt;0,SUM(R$3:R12)=0,SUM($H13:Q13)=0),$B13,0)</f>
        <v>0</v>
      </c>
      <c r="S13">
        <f ca="1">IF(AND($B13&gt;0,SUM(S$3:S12)=0,SUM($H13:R13)=0),$B13,0)</f>
        <v>0</v>
      </c>
      <c r="T13">
        <f ca="1">IF(AND($B13&gt;0,SUM(T$3:T12)=0,SUM($H13:S13)=0),$B13,0)</f>
        <v>0</v>
      </c>
      <c r="U13">
        <f ca="1">IF(AND($B13&gt;0,SUM(U$3:U12)=0,SUM($H13:T13)=0),$B13,0)</f>
        <v>0</v>
      </c>
      <c r="V13">
        <f ca="1">IF(AND($B13&gt;0,SUM(V$3:V12)=0,SUM($H13:U13)=0),$B13,0)</f>
        <v>0</v>
      </c>
      <c r="W13">
        <f ca="1">IF(AND($B13&gt;0,SUM(W$3:W12)=0,SUM($H13:V13)=0),$B13,0)</f>
        <v>0</v>
      </c>
      <c r="X13">
        <f ca="1">IF(AND($B13&gt;0,SUM(X$3:X12)=0,SUM($H13:W13)=0),$B13,0)</f>
        <v>0</v>
      </c>
      <c r="Y13">
        <f ca="1">IF(AND($B13&gt;0,SUM(Y$3:Y12)=0,SUM($H13:X13)=0),$B13,0)</f>
        <v>0</v>
      </c>
      <c r="Z13">
        <f ca="1">IF(AND($B13&gt;0,SUM(Z$3:Z12)=0,SUM($H13:Y13)=0),$B13,0)</f>
        <v>0</v>
      </c>
      <c r="AA13">
        <f ca="1">IF(AND($B13&gt;0,SUM(AA$3:AA12)=0,SUM($H13:Z13)=0),$B13,0)</f>
        <v>0</v>
      </c>
      <c r="AB13">
        <f ca="1">IF(AND($B13&gt;0,SUM(AB$3:AB12)=0,SUM($H13:AA13)=0),$B13,0)</f>
        <v>0</v>
      </c>
      <c r="AC13">
        <f ca="1">IF(AND($B13&gt;0,SUM(AC$3:AC12)=0,SUM($H13:AB13)=0),$B13,0)</f>
        <v>0</v>
      </c>
      <c r="AD13">
        <f ca="1">IF(AND($B13&gt;0,SUM(AD$3:AD12)=0,SUM($H13:AC13)=0),$B13,0)</f>
        <v>0</v>
      </c>
      <c r="AE13">
        <f ca="1">IF(AND($B13&gt;0,SUM(AE$3:AE12)=0,SUM($H13:AD13)=0),$B13,0)</f>
        <v>0</v>
      </c>
      <c r="AF13">
        <f ca="1">IF(AND($B13&gt;0,SUM(AF$3:AF12)=0,SUM($H13:AE13)=0),$B13,0)</f>
        <v>0</v>
      </c>
      <c r="AG13">
        <f ca="1">IF(AND($B13&gt;0,SUM(AG$3:AG12)=0,SUM($H13:AF13)=0),$B13,0)</f>
        <v>0</v>
      </c>
      <c r="AH13">
        <f ca="1">IF(AND($B13&gt;0,SUM(AH$3:AH12)=0,SUM($H13:AG13)=0),$B13,0)</f>
        <v>0</v>
      </c>
      <c r="AI13">
        <f ca="1">IF(AND($B13&gt;0,SUM(AI$3:AI12)=0,SUM($H13:AH13)=0),$B13,0)</f>
        <v>0</v>
      </c>
      <c r="AJ13">
        <f ca="1">IF(AND($B13&gt;0,SUM(AJ$3:AJ12)=0,SUM($H13:AI13)=0),$B13,0)</f>
        <v>0</v>
      </c>
      <c r="AK13">
        <f ca="1">IF(AND($B13&gt;0,SUM(AK$3:AK12)=0,SUM($H13:AJ13)=0),$B13,0)</f>
        <v>0</v>
      </c>
      <c r="AL13">
        <f ca="1">IF(AND($B13&gt;0,SUM(AL$3:AL12)=0,SUM($H13:AK13)=0),$B13,0)</f>
        <v>0</v>
      </c>
      <c r="AM13">
        <f ca="1">IF(AND($B13&gt;0,SUM(AM$3:AM12)=0,SUM($H13:AL13)=0),$B13,0)</f>
        <v>0</v>
      </c>
      <c r="AN13">
        <f ca="1">IF(AND($B13&gt;0,SUM(AN$3:AN12)=0,SUM($H13:AM13)=0),$B13,0)</f>
        <v>0</v>
      </c>
      <c r="AO13">
        <f ca="1">IF(AND($B13&gt;0,SUM(AO$3:AO12)=0,SUM($H13:AN13)=0),$B13,0)</f>
        <v>0</v>
      </c>
      <c r="AP13">
        <f ca="1">IF(AND($B13&gt;0,SUM(AP$3:AP12)=0,SUM($H13:AO13)=0),$B13,0)</f>
        <v>0</v>
      </c>
      <c r="AQ13">
        <f ca="1">IF(AND($B13&gt;0,SUM(AQ$3:AQ12)=0,SUM($H13:AP13)=0),$B13,0)</f>
        <v>0</v>
      </c>
      <c r="AR13">
        <f ca="1">IF(AND($B13&gt;0,SUM(AR$3:AR12)=0,SUM($H13:AQ13)=0),$B13,0)</f>
        <v>0</v>
      </c>
      <c r="AS13">
        <f ca="1">IF(AND($B13&gt;0,SUM(AS$3:AS12)=0,SUM($H13:AR13)=0),$B13,0)</f>
        <v>0</v>
      </c>
      <c r="AT13">
        <f ca="1">IF(AND($B13&gt;0,SUM(AT$3:AT12)=0,SUM($H13:AS13)=0),$B13,0)</f>
        <v>0</v>
      </c>
      <c r="AU13">
        <f ca="1">IF(AND($B13&gt;0,SUM(AU$3:AU12)=0,SUM($H13:AT13)=0),$B13,0)</f>
        <v>0</v>
      </c>
      <c r="AV13">
        <f ca="1">IF(AND($B13&gt;0,SUM(AV$3:AV12)=0,SUM($H13:AU13)=0),$B13,0)</f>
        <v>0</v>
      </c>
      <c r="AW13">
        <f ca="1">IF(AND($B13&gt;0,SUM(AW$3:AW12)=0,SUM($H13:AV13)=0),$B13,0)</f>
        <v>0</v>
      </c>
      <c r="AX13">
        <f ca="1">IF(AND($B13&gt;0,SUM(AX$3:AX12)=0,SUM($H13:AW13)=0),$B13,0)</f>
        <v>0</v>
      </c>
      <c r="AY13">
        <f ca="1">IF(AND($B13&gt;0,SUM(AY$3:AY12)=0,SUM($H13:AX13)=0),$B13,0)</f>
        <v>0</v>
      </c>
      <c r="AZ13">
        <f ca="1">IF(AND($B13&gt;0,SUM(AZ$3:AZ12)=0,SUM($H13:AY13)=0),$B13,0)</f>
        <v>0</v>
      </c>
      <c r="BA13">
        <f ca="1">IF(AND($B13&gt;0,SUM(BA$3:BA12)=0,SUM($H13:AZ13)=0),$B13,0)</f>
        <v>0</v>
      </c>
      <c r="BB13">
        <f ca="1">IF(AND($B13&gt;0,SUM(BB$3:BB12)=0,SUM($H13:BA13)=0),$B13,0)</f>
        <v>0</v>
      </c>
      <c r="BC13">
        <f ca="1">IF(AND($B13&gt;0,SUM(BC$3:BC12)=0,SUM($H13:BB13)=0),$B13,0)</f>
        <v>0</v>
      </c>
      <c r="BD13">
        <f ca="1">IF(AND($B13&gt;0,SUM(BD$3:BD12)=0,SUM($H13:BC13)=0),$B13,0)</f>
        <v>0</v>
      </c>
      <c r="BE13">
        <f ca="1">IF(AND($B13&gt;0,SUM(BE$3:BE12)=0,SUM($H13:BD13)=0),$B13,0)</f>
        <v>0</v>
      </c>
      <c r="BF13">
        <f ca="1">IF(AND($B13&gt;0,SUM(BF$3:BF12)=0,SUM($H13:BE13)=0),$B13,0)</f>
        <v>0</v>
      </c>
      <c r="BG13">
        <f ca="1">IF(AND($B13&gt;0,SUM(BG$3:BG12)=0,SUM($H13:BF13)=0),$B13,0)</f>
        <v>0</v>
      </c>
      <c r="BH13">
        <f ca="1">IF(AND($B13&gt;0,SUM(BH$3:BH12)=0,SUM($H13:BG13)=0),$B13,0)</f>
        <v>0</v>
      </c>
      <c r="BI13">
        <f ca="1">IF(AND($B13&gt;0,SUM(BI$3:BI12)=0,SUM($H13:BH13)=0),$B13,0)</f>
        <v>0</v>
      </c>
      <c r="BJ13">
        <f ca="1">IF(AND($B13&gt;0,SUM(BJ$3:BJ12)=0,SUM($H13:BI13)=0),$B13,0)</f>
        <v>0</v>
      </c>
      <c r="BK13">
        <f ca="1">IF(AND($B13&gt;0,SUM(BK$3:BK12)=0,SUM($H13:BJ13)=0),$B13,0)</f>
        <v>0</v>
      </c>
      <c r="BL13">
        <f ca="1">IF(AND($B13&gt;0,SUM(BL$3:BL12)=0,SUM($H13:BK13)=0),$B13,0)</f>
        <v>0</v>
      </c>
      <c r="BM13">
        <f ca="1">IF(AND($B13&gt;0,SUM(BM$3:BM12)=0,SUM($H13:BL13)=0),$B13,0)</f>
        <v>0</v>
      </c>
      <c r="BN13">
        <f ca="1">IF(AND($B13&gt;0,SUM(BN$3:BN12)=0,SUM($H13:BM13)=0),$B13,0)</f>
        <v>0</v>
      </c>
      <c r="BO13">
        <f ca="1">IF(AND($B13&gt;0,SUM(BO$3:BO12)=0,SUM($H13:BN13)=0),$B13,0)</f>
        <v>0</v>
      </c>
      <c r="BP13">
        <f ca="1">IF(AND($B13&gt;0,SUM(BP$3:BP12)=0,SUM($H13:BO13)=0),$B13,0)</f>
        <v>0</v>
      </c>
      <c r="BQ13">
        <f ca="1">IF(AND($B13&gt;0,SUM(BQ$3:BQ12)=0,SUM($H13:BP13)=0),$B13,0)</f>
        <v>0</v>
      </c>
      <c r="BR13">
        <f ca="1">IF(AND($B13&gt;0,SUM(BR$3:BR12)=0,SUM($H13:BQ13)=0),$B13,0)</f>
        <v>0</v>
      </c>
      <c r="BS13">
        <f ca="1">IF(AND($B13&gt;0,SUM(BS$3:BS12)=0,SUM($H13:BR13)=0),$B13,0)</f>
        <v>0</v>
      </c>
      <c r="BT13">
        <f ca="1">IF(AND($B13&gt;0,SUM(BT$3:BT12)=0,SUM($H13:BS13)=0),$B13,0)</f>
        <v>0</v>
      </c>
      <c r="BU13">
        <f ca="1">IF(AND($B13&gt;0,SUM(BU$3:BU12)=0,SUM($H13:BT13)=0),$B13,0)</f>
        <v>0</v>
      </c>
      <c r="BV13">
        <f ca="1">IF(AND($B13&gt;0,SUM(BV$3:BV12)=0,SUM($H13:BU13)=0),$B13,0)</f>
        <v>0</v>
      </c>
      <c r="BW13">
        <f ca="1">IF(AND($B13&gt;0,SUM(BW$3:BW12)=0,SUM($H13:BV13)=0),$B13,0)</f>
        <v>0</v>
      </c>
      <c r="BX13">
        <f ca="1">IF(AND($B13&gt;0,SUM(BX$3:BX12)=0,SUM($H13:BW13)=0),$B13,0)</f>
        <v>0</v>
      </c>
      <c r="BY13">
        <f ca="1">IF(AND($B13&gt;0,SUM(BY$3:BY12)=0,SUM($H13:BX13)=0),$B13,0)</f>
        <v>0</v>
      </c>
      <c r="BZ13">
        <f ca="1">IF(AND($B13&gt;0,SUM(BZ$3:BZ12)=0,SUM($H13:BY13)=0),$B13,0)</f>
        <v>0</v>
      </c>
      <c r="CA13">
        <f ca="1">IF(AND($B13&gt;0,SUM(CA$3:CA12)=0,SUM($H13:BZ13)=0),$B13,0)</f>
        <v>0</v>
      </c>
      <c r="CB13">
        <f ca="1">IF(AND($B13&gt;0,SUM(CB$3:CB12)=0,SUM($H13:CA13)=0),$B13,0)</f>
        <v>0</v>
      </c>
      <c r="CC13">
        <f ca="1">IF(AND($B13&gt;0,SUM(CC$3:CC12)=0,SUM($H13:CB13)=0),$B13,0)</f>
        <v>0</v>
      </c>
      <c r="CD13">
        <f ca="1">IF(AND($B13&gt;0,SUM(CD$3:CD12)=0,SUM($H13:CC13)=0),$B13,0)</f>
        <v>0</v>
      </c>
      <c r="CE13">
        <f ca="1">IF(AND($B13&gt;0,SUM(CE$3:CE12)=0,SUM($H13:CD13)=0),$B13,0)</f>
        <v>0</v>
      </c>
      <c r="CF13">
        <f ca="1">IF(AND($B13&gt;0,SUM(CF$3:CF12)=0,SUM($H13:CE13)=0),$B13,0)</f>
        <v>0</v>
      </c>
      <c r="CG13">
        <f ca="1">IF(AND($B13&gt;0,SUM(CG$3:CG12)=0,SUM($H13:CF13)=0),$B13,0)</f>
        <v>0</v>
      </c>
      <c r="CH13">
        <f ca="1">IF(AND($B13&gt;0,SUM(CH$3:CH12)=0,SUM($H13:CG13)=0),$B13,0)</f>
        <v>0</v>
      </c>
      <c r="CI13">
        <f ca="1">IF(AND($B13&gt;0,SUM(CI$3:CI12)=0,SUM($H13:CH13)=0),$B13,0)</f>
        <v>0</v>
      </c>
      <c r="CJ13">
        <f ca="1">IF(AND($B13&gt;0,SUM(CJ$3:CJ12)=0,SUM($H13:CI13)=0),$B13,0)</f>
        <v>0</v>
      </c>
      <c r="CK13">
        <f ca="1">IF(AND($B13&gt;0,SUM(CK$3:CK12)=0,SUM($H13:CJ13)=0),$B13,0)</f>
        <v>0</v>
      </c>
      <c r="CL13">
        <f ca="1">IF(AND($B13&gt;0,SUM(CL$3:CL12)=0,SUM($H13:CK13)=0),$B13,0)</f>
        <v>0</v>
      </c>
      <c r="CM13">
        <f ca="1">IF(AND($B13&gt;0,SUM(CM$3:CM12)=0,SUM($H13:CL13)=0),$B13,0)</f>
        <v>0</v>
      </c>
      <c r="CN13">
        <f ca="1">IF(AND($B13&gt;0,SUM(CN$3:CN12)=0,SUM($H13:CM13)=0),$B13,0)</f>
        <v>0</v>
      </c>
      <c r="CO13">
        <f ca="1">IF(AND($B13&gt;0,SUM(CO$3:CO12)=0,SUM($H13:CN13)=0),$B13,0)</f>
        <v>0</v>
      </c>
      <c r="CP13">
        <f ca="1">IF(AND($B13&gt;0,SUM(CP$3:CP12)=0,SUM($H13:CO13)=0),$B13,0)</f>
        <v>0</v>
      </c>
      <c r="CQ13">
        <f ca="1">IF(AND($B13&gt;0,SUM(CQ$3:CQ12)=0,SUM($H13:CP13)=0),$B13,0)</f>
        <v>0</v>
      </c>
      <c r="CR13">
        <f ca="1">IF(AND($B13&gt;0,SUM(CR$3:CR12)=0,SUM($H13:CQ13)=0),$B13,0)</f>
        <v>0</v>
      </c>
      <c r="CS13">
        <f ca="1">IF(AND($B13&gt;0,SUM(CS$3:CS12)=0,SUM($H13:CR13)=0),$B13,0)</f>
        <v>0</v>
      </c>
      <c r="CT13">
        <f ca="1">IF(AND($B13&gt;0,SUM(CT$3:CT12)=0,SUM($H13:CS13)=0),$B13,0)</f>
        <v>0</v>
      </c>
      <c r="CU13">
        <f ca="1">IF(AND($B13&gt;0,SUM(CU$3:CU12)=0,SUM($H13:CT13)=0),$B13,0)</f>
        <v>0</v>
      </c>
      <c r="CV13">
        <f ca="1">IF(AND($B13&gt;0,SUM(CV$3:CV12)=0,SUM($H13:CU13)=0),$B13,0)</f>
        <v>0</v>
      </c>
      <c r="CW13">
        <f ca="1">IF(AND($B13&gt;0,SUM(CW$3:CW12)=0,SUM($H13:CV13)=0),$B13,0)</f>
        <v>0</v>
      </c>
      <c r="CX13">
        <f ca="1">IF(AND($B13&gt;0,SUM(CX$3:CX12)=0,SUM($H13:CW13)=0),$B13,0)</f>
        <v>0</v>
      </c>
      <c r="CY13">
        <f ca="1">IF(AND($B13&gt;0,SUM(CY$3:CY12)=0,SUM($H13:CX13)=0),$B13,0)</f>
        <v>0</v>
      </c>
      <c r="CZ13">
        <f ca="1">IF(AND($B13&gt;0,SUM(CZ$3:CZ12)=0,SUM($H13:CY13)=0),$B13,0)</f>
        <v>0</v>
      </c>
      <c r="DA13">
        <f ca="1">IF(AND($B13&gt;0,SUM(DA$3:DA12)=0,SUM($H13:CZ13)=0),$B13,0)</f>
        <v>0</v>
      </c>
      <c r="DB13">
        <f ca="1">IF(AND($B13&gt;0,SUM(DB$3:DB12)=0,SUM($H13:DA13)=0),$B13,0)</f>
        <v>0</v>
      </c>
      <c r="DC13">
        <f ca="1">IF(AND($B13&gt;0,SUM(DC$3:DC12)=0,SUM($H13:DB13)=0),$B13,0)</f>
        <v>0</v>
      </c>
      <c r="DD13">
        <f ca="1">IF(AND($B13&gt;0,SUM(DD$3:DD12)=0,SUM($H13:DC13)=0),$B13,0)</f>
        <v>0</v>
      </c>
      <c r="DE13">
        <f ca="1">IF(AND($B13&gt;0,SUM(DE$3:DE12)=0,SUM($H13:DD13)=0),$B13,0)</f>
        <v>0</v>
      </c>
      <c r="DF13">
        <f ca="1">IF(AND($B13&gt;0,SUM(DF$3:DF12)=0,SUM($H13:DE13)=0),$B13,0)</f>
        <v>0</v>
      </c>
      <c r="DG13">
        <f ca="1">IF(AND($B13&gt;0,SUM(DG$3:DG12)=0,SUM($H13:DF13)=0),$B13,0)</f>
        <v>0</v>
      </c>
      <c r="DH13">
        <f ca="1">IF(AND($B13&gt;0,SUM(DH$3:DH12)=0,SUM($H13:DG13)=0),$B13,0)</f>
        <v>0</v>
      </c>
      <c r="DI13">
        <f ca="1">IF(AND($B13&gt;0,SUM(DI$3:DI12)=0,SUM($H13:DH13)=0),$B13,0)</f>
        <v>0</v>
      </c>
      <c r="DJ13">
        <f ca="1">IF(AND($B13&gt;0,SUM(DJ$3:DJ12)=0,SUM($H13:DI13)=0),$B13,0)</f>
        <v>0</v>
      </c>
      <c r="DK13">
        <f ca="1">IF(AND($B13&gt;0,SUM(DK$3:DK12)=0,SUM($H13:DJ13)=0),$B13,0)</f>
        <v>0</v>
      </c>
      <c r="DL13">
        <f ca="1">IF(AND($B13&gt;0,SUM(DL$3:DL12)=0,SUM($H13:DK13)=0),$B13,0)</f>
        <v>0</v>
      </c>
      <c r="DM13">
        <f ca="1">IF(AND($B13&gt;0,SUM(DM$3:DM12)=0,SUM($H13:DL13)=0),$B13,0)</f>
        <v>0</v>
      </c>
      <c r="DN13">
        <f ca="1">IF(AND($B13&gt;0,SUM(DN$3:DN12)=0,SUM($H13:DM13)=0),$B13,0)</f>
        <v>0</v>
      </c>
      <c r="DO13">
        <f ca="1">IF(AND($B13&gt;0,SUM(DO$3:DO12)=0,SUM($H13:DN13)=0),$B13,0)</f>
        <v>0</v>
      </c>
      <c r="DP13">
        <f ca="1">IF(AND($B13&gt;0,SUM(DP$3:DP12)=0,SUM($H13:DO13)=0),$B13,0)</f>
        <v>0</v>
      </c>
      <c r="DQ13">
        <f ca="1">IF(AND($B13&gt;0,SUM(DQ$3:DQ12)=0,SUM($H13:DP13)=0),$B13,0)</f>
        <v>0</v>
      </c>
      <c r="DR13">
        <f ca="1">IF(AND($B13&gt;0,SUM(DR$3:DR12)=0,SUM($H13:DQ13)=0),$B13,0)</f>
        <v>0</v>
      </c>
      <c r="DS13">
        <f ca="1">IF(AND($B13&gt;0,SUM(DS$3:DS12)=0,SUM($H13:DR13)=0),$B13,0)</f>
        <v>0</v>
      </c>
      <c r="DT13">
        <f ca="1">IF(AND($B13&gt;0,SUM(DT$3:DT12)=0,SUM($H13:DS13)=0),$B13,0)</f>
        <v>0</v>
      </c>
      <c r="DU13">
        <f ca="1">IF(AND($B13&gt;0,SUM(DU$3:DU12)=0,SUM($H13:DT13)=0),$B13,0)</f>
        <v>0</v>
      </c>
      <c r="DV13">
        <f ca="1">IF(AND($B13&gt;0,SUM(DV$3:DV12)=0,SUM($H13:DU13)=0),$B13,0)</f>
        <v>0</v>
      </c>
      <c r="DW13">
        <f ca="1">IF(AND($B13&gt;0,SUM(DW$3:DW12)=0,SUM($H13:DV13)=0),$B13,0)</f>
        <v>0</v>
      </c>
      <c r="DX13">
        <f ca="1">IF(AND($B13&gt;0,SUM(DX$3:DX12)=0,SUM($H13:DW13)=0),$B13,0)</f>
        <v>0</v>
      </c>
      <c r="DY13">
        <f ca="1">IF(AND($B13&gt;0,SUM(DY$3:DY12)=0,SUM($H13:DX13)=0),$B13,0)</f>
        <v>0</v>
      </c>
      <c r="DZ13">
        <f ca="1">IF(AND($B13&gt;0,SUM(DZ$3:DZ12)=0,SUM($H13:DY13)=0),$B13,0)</f>
        <v>0</v>
      </c>
      <c r="EA13">
        <f ca="1">IF(AND($B13&gt;0,SUM(EA$3:EA12)=0,SUM($H13:DZ13)=0),$B13,0)</f>
        <v>0</v>
      </c>
      <c r="EB13">
        <f ca="1">IF(AND($B13&gt;0,SUM(EB$3:EB12)=0,SUM($H13:EA13)=0),$B13,0)</f>
        <v>0</v>
      </c>
      <c r="EC13">
        <f ca="1">IF(AND($B13&gt;0,SUM(EC$3:EC12)=0,SUM($H13:EB13)=0),$B13,0)</f>
        <v>0</v>
      </c>
      <c r="ED13">
        <f ca="1">IF(AND($B13&gt;0,SUM(ED$3:ED12)=0,SUM($H13:EC13)=0),$B13,0)</f>
        <v>0</v>
      </c>
      <c r="EE13">
        <f ca="1">IF(AND($B13&gt;0,SUM(EE$3:EE12)=0,SUM($H13:ED13)=0),$B13,0)</f>
        <v>0</v>
      </c>
      <c r="EF13">
        <f ca="1">IF(AND($B13&gt;0,SUM(EF$3:EF12)=0,SUM($H13:EE13)=0),$B13,0)</f>
        <v>0</v>
      </c>
      <c r="EG13">
        <f ca="1">IF(AND($B13&gt;0,SUM(EG$3:EG12)=0,SUM($H13:EF13)=0),$B13,0)</f>
        <v>0</v>
      </c>
      <c r="EH13">
        <f ca="1">IF(AND($B13&gt;0,SUM(EH$3:EH12)=0,SUM($H13:EG13)=0),$B13,0)</f>
        <v>0</v>
      </c>
      <c r="EI13">
        <f ca="1">IF(AND($B13&gt;0,SUM(EI$3:EI12)=0,SUM($H13:EH13)=0),$B13,0)</f>
        <v>0</v>
      </c>
      <c r="EJ13">
        <f ca="1">IF(AND($B13&gt;0,SUM(EJ$3:EJ12)=0,SUM($H13:EI13)=0),$B13,0)</f>
        <v>0</v>
      </c>
      <c r="EK13">
        <f ca="1">IF(AND($B13&gt;0,SUM(EK$3:EK12)=0,SUM($H13:EJ13)=0),$B13,0)</f>
        <v>0</v>
      </c>
      <c r="EL13">
        <f ca="1">IF(AND($B13&gt;0,SUM(EL$3:EL12)=0,SUM($H13:EK13)=0),$B13,0)</f>
        <v>0</v>
      </c>
      <c r="EM13">
        <f ca="1">IF(AND($B13&gt;0,SUM(EM$3:EM12)=0,SUM($H13:EL13)=0),$B13,0)</f>
        <v>0</v>
      </c>
      <c r="EN13">
        <f ca="1">IF(AND($B13&gt;0,SUM(EN$3:EN12)=0,SUM($H13:EM13)=0),$B13,0)</f>
        <v>0</v>
      </c>
      <c r="EO13">
        <f ca="1">IF(AND($B13&gt;0,SUM(EO$3:EO12)=0,SUM($H13:EN13)=0),$B13,0)</f>
        <v>0</v>
      </c>
      <c r="EP13">
        <f ca="1">IF(AND($B13&gt;0,SUM(EP$3:EP12)=0,SUM($H13:EO13)=0),$B13,0)</f>
        <v>0</v>
      </c>
      <c r="EQ13">
        <f ca="1">IF(AND($B13&gt;0,SUM(EQ$3:EQ12)=0,SUM($H13:EP13)=0),$B13,0)</f>
        <v>0</v>
      </c>
      <c r="ER13">
        <f ca="1">IF(AND($B13&gt;0,SUM(ER$3:ER12)=0,SUM($H13:EQ13)=0),$B13,0)</f>
        <v>0</v>
      </c>
      <c r="ES13">
        <f ca="1">IF(AND($B13&gt;0,SUM(ES$3:ES12)=0,SUM($H13:ER13)=0),$B13,0)</f>
        <v>0</v>
      </c>
      <c r="ET13">
        <f ca="1">IF(AND($B13&gt;0,SUM(ET$3:ET12)=0,SUM($H13:ES13)=0),$B13,0)</f>
        <v>0</v>
      </c>
      <c r="EU13">
        <f ca="1">IF(AND($B13&gt;0,SUM(EU$3:EU12)=0,SUM($H13:ET13)=0),$B13,0)</f>
        <v>0</v>
      </c>
      <c r="EV13">
        <f ca="1">IF(AND($B13&gt;0,SUM(EV$3:EV12)=0,SUM($H13:EU13)=0),$B13,0)</f>
        <v>0</v>
      </c>
      <c r="EW13">
        <f ca="1">IF(AND($B13&gt;0,SUM(EW$3:EW12)=0,SUM($H13:EV13)=0),$B13,0)</f>
        <v>0</v>
      </c>
      <c r="EX13">
        <f ca="1">IF(AND($B13&gt;0,SUM(EX$3:EX12)=0,SUM($H13:EW13)=0),$B13,0)</f>
        <v>0</v>
      </c>
      <c r="EY13">
        <f ca="1">IF(AND($B13&gt;0,SUM(EY$3:EY12)=0,SUM($H13:EX13)=0),$B13,0)</f>
        <v>0</v>
      </c>
      <c r="EZ13">
        <f ca="1">IF(AND($B13&gt;0,SUM(EZ$3:EZ12)=0,SUM($H13:EY13)=0),$B13,0)</f>
        <v>0</v>
      </c>
      <c r="FA13">
        <f ca="1">IF(AND($B13&gt;0,SUM(FA$3:FA12)=0,SUM($H13:EZ13)=0),$B13,0)</f>
        <v>0</v>
      </c>
      <c r="FB13">
        <f ca="1">IF(AND($B13&gt;0,SUM(FB$3:FB12)=0,SUM($H13:FA13)=0),$B13,0)</f>
        <v>0</v>
      </c>
      <c r="FC13">
        <f ca="1">IF(AND($B13&gt;0,SUM(FC$3:FC12)=0,SUM($H13:FB13)=0),$B13,0)</f>
        <v>0</v>
      </c>
      <c r="FD13">
        <f ca="1">IF(AND($B13&gt;0,SUM(FD$3:FD12)=0,SUM($H13:FC13)=0),$B13,0)</f>
        <v>0</v>
      </c>
      <c r="FE13">
        <f ca="1">IF(AND($B13&gt;0,SUM(FE$3:FE12)=0,SUM($H13:FD13)=0),$B13,0)</f>
        <v>0</v>
      </c>
      <c r="FF13">
        <f ca="1">IF(AND($B13&gt;0,SUM(FF$3:FF12)=0,SUM($H13:FE13)=0),$B13,0)</f>
        <v>0</v>
      </c>
      <c r="FG13">
        <f ca="1">IF(AND($B13&gt;0,SUM(FG$3:FG12)=0,SUM($H13:FF13)=0),$B13,0)</f>
        <v>0</v>
      </c>
      <c r="FH13">
        <f ca="1">IF(AND($B13&gt;0,SUM(FH$3:FH12)=0,SUM($H13:FG13)=0),$B13,0)</f>
        <v>0</v>
      </c>
      <c r="FI13">
        <f ca="1">IF(AND($B13&gt;0,SUM(FI$3:FI12)=0,SUM($H13:FH13)=0),$B13,0)</f>
        <v>0</v>
      </c>
      <c r="FJ13">
        <f ca="1">IF(AND($B13&gt;0,SUM(FJ$3:FJ12)=0,SUM($H13:FI13)=0),$B13,0)</f>
        <v>0</v>
      </c>
      <c r="FK13">
        <f ca="1">IF(AND($B13&gt;0,SUM(FK$3:FK12)=0,SUM($H13:FJ13)=0),$B13,0)</f>
        <v>0</v>
      </c>
      <c r="FL13">
        <f ca="1">IF(AND($B13&gt;0,SUM(FL$3:FL12)=0,SUM($H13:FK13)=0),$B13,0)</f>
        <v>0</v>
      </c>
      <c r="FM13">
        <f ca="1">IF(AND($B13&gt;0,SUM(FM$3:FM12)=0,SUM($H13:FL13)=0),$B13,0)</f>
        <v>0</v>
      </c>
      <c r="FN13">
        <f ca="1">IF(AND($B13&gt;0,SUM(FN$3:FN12)=0,SUM($H13:FM13)=0),$B13,0)</f>
        <v>0</v>
      </c>
      <c r="FS13" s="67" t="s">
        <v>1015</v>
      </c>
      <c r="FT13" s="67" t="str">
        <f>""</f>
        <v/>
      </c>
      <c r="FU13" s="342">
        <v>2</v>
      </c>
      <c r="FV13" s="374" t="str">
        <f>""</f>
        <v/>
      </c>
      <c r="FY13" s="67" t="s">
        <v>1146</v>
      </c>
      <c r="FZ13" s="67" t="str">
        <f>""</f>
        <v/>
      </c>
      <c r="GA13" s="342">
        <v>2</v>
      </c>
      <c r="GB13" s="374" t="str">
        <f>""</f>
        <v/>
      </c>
      <c r="GE13" s="67" t="s">
        <v>1015</v>
      </c>
      <c r="GF13" s="67" t="str">
        <f>""</f>
        <v/>
      </c>
      <c r="GG13" s="342">
        <v>2</v>
      </c>
      <c r="GH13" s="374" t="str">
        <f>""</f>
        <v/>
      </c>
    </row>
    <row r="14" spans="1:190" ht="15.75" thickBot="1" x14ac:dyDescent="0.3">
      <c r="A14">
        <v>14</v>
      </c>
      <c r="B14" s="367">
        <f>IF(AND(ValintaohjelmaCentral!D$10="-",ValintaohjelmaCentral!D$11="-"),A14,0)</f>
        <v>14</v>
      </c>
      <c r="C14" s="240" t="str">
        <f t="shared" ref="C14:C30" ca="1" si="8">OFFSET(FS14,0,$A$1,1,1)</f>
        <v>Konetta ei valittu</v>
      </c>
      <c r="D14" s="240" t="str">
        <f t="shared" ref="D14:D30" ca="1" si="9">OFFSET(FT14,0,$A$1,1,1)</f>
        <v/>
      </c>
      <c r="E14" s="240">
        <f t="shared" ref="E14:E30" ca="1" si="10">OFFSET(FU14,0,$A$1,1,1)</f>
        <v>2</v>
      </c>
      <c r="F14" s="240" t="str">
        <f t="shared" ref="F14:F30" ca="1" si="11">OFFSET(FV14,0,$A$1,1,1)</f>
        <v>Valitse</v>
      </c>
      <c r="G14" s="47">
        <f ca="1">INDEX($I$2:$FN$2,ROWS(G$2:G14))</f>
        <v>1</v>
      </c>
      <c r="H14">
        <v>0</v>
      </c>
      <c r="I14">
        <f ca="1">IF(AND($B14&gt;0,SUM(I$3:I13)=0,SUM($H14:H14)=0),$B14,0)</f>
        <v>0</v>
      </c>
      <c r="J14">
        <f ca="1">IF(AND($B14&gt;0,SUM(J$3:J13)=0,SUM($H14:I14)=0),$B14,0)</f>
        <v>14</v>
      </c>
      <c r="K14">
        <f ca="1">IF(AND($B14&gt;0,SUM(K$3:K13)=0,SUM($H14:J14)=0),$B14,0)</f>
        <v>0</v>
      </c>
      <c r="L14">
        <f ca="1">IF(AND($B14&gt;0,SUM(L$3:L13)=0,SUM($H14:K14)=0),$B14,0)</f>
        <v>0</v>
      </c>
      <c r="M14">
        <f ca="1">IF(AND($B14&gt;0,SUM(M$3:M13)=0,SUM($H14:L14)=0),$B14,0)</f>
        <v>0</v>
      </c>
      <c r="N14">
        <f ca="1">IF(AND($B14&gt;0,SUM(N$3:N13)=0,SUM($H14:M14)=0),$B14,0)</f>
        <v>0</v>
      </c>
      <c r="O14">
        <f ca="1">IF(AND($B14&gt;0,SUM(O$3:O13)=0,SUM($H14:N14)=0),$B14,0)</f>
        <v>0</v>
      </c>
      <c r="P14">
        <f ca="1">IF(AND($B14&gt;0,SUM(P$3:P13)=0,SUM($H14:O14)=0),$B14,0)</f>
        <v>0</v>
      </c>
      <c r="Q14">
        <f ca="1">IF(AND($B14&gt;0,SUM(Q$3:Q13)=0,SUM($H14:P14)=0),$B14,0)</f>
        <v>0</v>
      </c>
      <c r="R14">
        <f ca="1">IF(AND($B14&gt;0,SUM(R$3:R13)=0,SUM($H14:Q14)=0),$B14,0)</f>
        <v>0</v>
      </c>
      <c r="S14">
        <f ca="1">IF(AND($B14&gt;0,SUM(S$3:S13)=0,SUM($H14:R14)=0),$B14,0)</f>
        <v>0</v>
      </c>
      <c r="T14">
        <f ca="1">IF(AND($B14&gt;0,SUM(T$3:T13)=0,SUM($H14:S14)=0),$B14,0)</f>
        <v>0</v>
      </c>
      <c r="U14">
        <f ca="1">IF(AND($B14&gt;0,SUM(U$3:U13)=0,SUM($H14:T14)=0),$B14,0)</f>
        <v>0</v>
      </c>
      <c r="V14">
        <f ca="1">IF(AND($B14&gt;0,SUM(V$3:V13)=0,SUM($H14:U14)=0),$B14,0)</f>
        <v>0</v>
      </c>
      <c r="W14">
        <f ca="1">IF(AND($B14&gt;0,SUM(W$3:W13)=0,SUM($H14:V14)=0),$B14,0)</f>
        <v>0</v>
      </c>
      <c r="X14">
        <f ca="1">IF(AND($B14&gt;0,SUM(X$3:X13)=0,SUM($H14:W14)=0),$B14,0)</f>
        <v>0</v>
      </c>
      <c r="Y14">
        <f ca="1">IF(AND($B14&gt;0,SUM(Y$3:Y13)=0,SUM($H14:X14)=0),$B14,0)</f>
        <v>0</v>
      </c>
      <c r="Z14">
        <f ca="1">IF(AND($B14&gt;0,SUM(Z$3:Z13)=0,SUM($H14:Y14)=0),$B14,0)</f>
        <v>0</v>
      </c>
      <c r="AA14">
        <f ca="1">IF(AND($B14&gt;0,SUM(AA$3:AA13)=0,SUM($H14:Z14)=0),$B14,0)</f>
        <v>0</v>
      </c>
      <c r="AB14">
        <f ca="1">IF(AND($B14&gt;0,SUM(AB$3:AB13)=0,SUM($H14:AA14)=0),$B14,0)</f>
        <v>0</v>
      </c>
      <c r="AC14">
        <f ca="1">IF(AND($B14&gt;0,SUM(AC$3:AC13)=0,SUM($H14:AB14)=0),$B14,0)</f>
        <v>0</v>
      </c>
      <c r="AD14">
        <f ca="1">IF(AND($B14&gt;0,SUM(AD$3:AD13)=0,SUM($H14:AC14)=0),$B14,0)</f>
        <v>0</v>
      </c>
      <c r="AE14">
        <f ca="1">IF(AND($B14&gt;0,SUM(AE$3:AE13)=0,SUM($H14:AD14)=0),$B14,0)</f>
        <v>0</v>
      </c>
      <c r="AF14">
        <f ca="1">IF(AND($B14&gt;0,SUM(AF$3:AF13)=0,SUM($H14:AE14)=0),$B14,0)</f>
        <v>0</v>
      </c>
      <c r="AG14">
        <f ca="1">IF(AND($B14&gt;0,SUM(AG$3:AG13)=0,SUM($H14:AF14)=0),$B14,0)</f>
        <v>0</v>
      </c>
      <c r="AH14">
        <f ca="1">IF(AND($B14&gt;0,SUM(AH$3:AH13)=0,SUM($H14:AG14)=0),$B14,0)</f>
        <v>0</v>
      </c>
      <c r="AI14">
        <f ca="1">IF(AND($B14&gt;0,SUM(AI$3:AI13)=0,SUM($H14:AH14)=0),$B14,0)</f>
        <v>0</v>
      </c>
      <c r="AJ14">
        <f ca="1">IF(AND($B14&gt;0,SUM(AJ$3:AJ13)=0,SUM($H14:AI14)=0),$B14,0)</f>
        <v>0</v>
      </c>
      <c r="AK14">
        <f ca="1">IF(AND($B14&gt;0,SUM(AK$3:AK13)=0,SUM($H14:AJ14)=0),$B14,0)</f>
        <v>0</v>
      </c>
      <c r="AL14">
        <f ca="1">IF(AND($B14&gt;0,SUM(AL$3:AL13)=0,SUM($H14:AK14)=0),$B14,0)</f>
        <v>0</v>
      </c>
      <c r="AM14">
        <f ca="1">IF(AND($B14&gt;0,SUM(AM$3:AM13)=0,SUM($H14:AL14)=0),$B14,0)</f>
        <v>0</v>
      </c>
      <c r="AN14">
        <f ca="1">IF(AND($B14&gt;0,SUM(AN$3:AN13)=0,SUM($H14:AM14)=0),$B14,0)</f>
        <v>0</v>
      </c>
      <c r="AO14">
        <f ca="1">IF(AND($B14&gt;0,SUM(AO$3:AO13)=0,SUM($H14:AN14)=0),$B14,0)</f>
        <v>0</v>
      </c>
      <c r="AP14">
        <f ca="1">IF(AND($B14&gt;0,SUM(AP$3:AP13)=0,SUM($H14:AO14)=0),$B14,0)</f>
        <v>0</v>
      </c>
      <c r="AQ14">
        <f ca="1">IF(AND($B14&gt;0,SUM(AQ$3:AQ13)=0,SUM($H14:AP14)=0),$B14,0)</f>
        <v>0</v>
      </c>
      <c r="AR14">
        <f ca="1">IF(AND($B14&gt;0,SUM(AR$3:AR13)=0,SUM($H14:AQ14)=0),$B14,0)</f>
        <v>0</v>
      </c>
      <c r="AS14">
        <f ca="1">IF(AND($B14&gt;0,SUM(AS$3:AS13)=0,SUM($H14:AR14)=0),$B14,0)</f>
        <v>0</v>
      </c>
      <c r="AT14">
        <f ca="1">IF(AND($B14&gt;0,SUM(AT$3:AT13)=0,SUM($H14:AS14)=0),$B14,0)</f>
        <v>0</v>
      </c>
      <c r="AU14">
        <f ca="1">IF(AND($B14&gt;0,SUM(AU$3:AU13)=0,SUM($H14:AT14)=0),$B14,0)</f>
        <v>0</v>
      </c>
      <c r="AV14">
        <f ca="1">IF(AND($B14&gt;0,SUM(AV$3:AV13)=0,SUM($H14:AU14)=0),$B14,0)</f>
        <v>0</v>
      </c>
      <c r="AW14">
        <f ca="1">IF(AND($B14&gt;0,SUM(AW$3:AW13)=0,SUM($H14:AV14)=0),$B14,0)</f>
        <v>0</v>
      </c>
      <c r="AX14">
        <f ca="1">IF(AND($B14&gt;0,SUM(AX$3:AX13)=0,SUM($H14:AW14)=0),$B14,0)</f>
        <v>0</v>
      </c>
      <c r="AY14">
        <f ca="1">IF(AND($B14&gt;0,SUM(AY$3:AY13)=0,SUM($H14:AX14)=0),$B14,0)</f>
        <v>0</v>
      </c>
      <c r="AZ14">
        <f ca="1">IF(AND($B14&gt;0,SUM(AZ$3:AZ13)=0,SUM($H14:AY14)=0),$B14,0)</f>
        <v>0</v>
      </c>
      <c r="BA14">
        <f ca="1">IF(AND($B14&gt;0,SUM(BA$3:BA13)=0,SUM($H14:AZ14)=0),$B14,0)</f>
        <v>0</v>
      </c>
      <c r="BB14">
        <f ca="1">IF(AND($B14&gt;0,SUM(BB$3:BB13)=0,SUM($H14:BA14)=0),$B14,0)</f>
        <v>0</v>
      </c>
      <c r="BC14">
        <f ca="1">IF(AND($B14&gt;0,SUM(BC$3:BC13)=0,SUM($H14:BB14)=0),$B14,0)</f>
        <v>0</v>
      </c>
      <c r="BD14">
        <f ca="1">IF(AND($B14&gt;0,SUM(BD$3:BD13)=0,SUM($H14:BC14)=0),$B14,0)</f>
        <v>0</v>
      </c>
      <c r="BE14">
        <f ca="1">IF(AND($B14&gt;0,SUM(BE$3:BE13)=0,SUM($H14:BD14)=0),$B14,0)</f>
        <v>0</v>
      </c>
      <c r="BF14">
        <f ca="1">IF(AND($B14&gt;0,SUM(BF$3:BF13)=0,SUM($H14:BE14)=0),$B14,0)</f>
        <v>0</v>
      </c>
      <c r="BG14">
        <f ca="1">IF(AND($B14&gt;0,SUM(BG$3:BG13)=0,SUM($H14:BF14)=0),$B14,0)</f>
        <v>0</v>
      </c>
      <c r="BH14">
        <f ca="1">IF(AND($B14&gt;0,SUM(BH$3:BH13)=0,SUM($H14:BG14)=0),$B14,0)</f>
        <v>0</v>
      </c>
      <c r="BI14">
        <f ca="1">IF(AND($B14&gt;0,SUM(BI$3:BI13)=0,SUM($H14:BH14)=0),$B14,0)</f>
        <v>0</v>
      </c>
      <c r="BJ14">
        <f ca="1">IF(AND($B14&gt;0,SUM(BJ$3:BJ13)=0,SUM($H14:BI14)=0),$B14,0)</f>
        <v>0</v>
      </c>
      <c r="BK14">
        <f ca="1">IF(AND($B14&gt;0,SUM(BK$3:BK13)=0,SUM($H14:BJ14)=0),$B14,0)</f>
        <v>0</v>
      </c>
      <c r="BL14">
        <f ca="1">IF(AND($B14&gt;0,SUM(BL$3:BL13)=0,SUM($H14:BK14)=0),$B14,0)</f>
        <v>0</v>
      </c>
      <c r="BM14">
        <f ca="1">IF(AND($B14&gt;0,SUM(BM$3:BM13)=0,SUM($H14:BL14)=0),$B14,0)</f>
        <v>0</v>
      </c>
      <c r="BN14">
        <f ca="1">IF(AND($B14&gt;0,SUM(BN$3:BN13)=0,SUM($H14:BM14)=0),$B14,0)</f>
        <v>0</v>
      </c>
      <c r="BO14">
        <f ca="1">IF(AND($B14&gt;0,SUM(BO$3:BO13)=0,SUM($H14:BN14)=0),$B14,0)</f>
        <v>0</v>
      </c>
      <c r="BP14">
        <f ca="1">IF(AND($B14&gt;0,SUM(BP$3:BP13)=0,SUM($H14:BO14)=0),$B14,0)</f>
        <v>0</v>
      </c>
      <c r="BQ14">
        <f ca="1">IF(AND($B14&gt;0,SUM(BQ$3:BQ13)=0,SUM($H14:BP14)=0),$B14,0)</f>
        <v>0</v>
      </c>
      <c r="BR14">
        <f ca="1">IF(AND($B14&gt;0,SUM(BR$3:BR13)=0,SUM($H14:BQ14)=0),$B14,0)</f>
        <v>0</v>
      </c>
      <c r="BS14">
        <f ca="1">IF(AND($B14&gt;0,SUM(BS$3:BS13)=0,SUM($H14:BR14)=0),$B14,0)</f>
        <v>0</v>
      </c>
      <c r="BT14">
        <f ca="1">IF(AND($B14&gt;0,SUM(BT$3:BT13)=0,SUM($H14:BS14)=0),$B14,0)</f>
        <v>0</v>
      </c>
      <c r="BU14">
        <f ca="1">IF(AND($B14&gt;0,SUM(BU$3:BU13)=0,SUM($H14:BT14)=0),$B14,0)</f>
        <v>0</v>
      </c>
      <c r="BV14">
        <f ca="1">IF(AND($B14&gt;0,SUM(BV$3:BV13)=0,SUM($H14:BU14)=0),$B14,0)</f>
        <v>0</v>
      </c>
      <c r="BW14">
        <f ca="1">IF(AND($B14&gt;0,SUM(BW$3:BW13)=0,SUM($H14:BV14)=0),$B14,0)</f>
        <v>0</v>
      </c>
      <c r="BX14">
        <f ca="1">IF(AND($B14&gt;0,SUM(BX$3:BX13)=0,SUM($H14:BW14)=0),$B14,0)</f>
        <v>0</v>
      </c>
      <c r="BY14">
        <f ca="1">IF(AND($B14&gt;0,SUM(BY$3:BY13)=0,SUM($H14:BX14)=0),$B14,0)</f>
        <v>0</v>
      </c>
      <c r="BZ14">
        <f ca="1">IF(AND($B14&gt;0,SUM(BZ$3:BZ13)=0,SUM($H14:BY14)=0),$B14,0)</f>
        <v>0</v>
      </c>
      <c r="CA14">
        <f ca="1">IF(AND($B14&gt;0,SUM(CA$3:CA13)=0,SUM($H14:BZ14)=0),$B14,0)</f>
        <v>0</v>
      </c>
      <c r="CB14">
        <f ca="1">IF(AND($B14&gt;0,SUM(CB$3:CB13)=0,SUM($H14:CA14)=0),$B14,0)</f>
        <v>0</v>
      </c>
      <c r="CC14">
        <f ca="1">IF(AND($B14&gt;0,SUM(CC$3:CC13)=0,SUM($H14:CB14)=0),$B14,0)</f>
        <v>0</v>
      </c>
      <c r="CD14">
        <f ca="1">IF(AND($B14&gt;0,SUM(CD$3:CD13)=0,SUM($H14:CC14)=0),$B14,0)</f>
        <v>0</v>
      </c>
      <c r="CE14">
        <f ca="1">IF(AND($B14&gt;0,SUM(CE$3:CE13)=0,SUM($H14:CD14)=0),$B14,0)</f>
        <v>0</v>
      </c>
      <c r="CF14">
        <f ca="1">IF(AND($B14&gt;0,SUM(CF$3:CF13)=0,SUM($H14:CE14)=0),$B14,0)</f>
        <v>0</v>
      </c>
      <c r="CG14">
        <f ca="1">IF(AND($B14&gt;0,SUM(CG$3:CG13)=0,SUM($H14:CF14)=0),$B14,0)</f>
        <v>0</v>
      </c>
      <c r="CH14">
        <f ca="1">IF(AND($B14&gt;0,SUM(CH$3:CH13)=0,SUM($H14:CG14)=0),$B14,0)</f>
        <v>0</v>
      </c>
      <c r="CI14">
        <f ca="1">IF(AND($B14&gt;0,SUM(CI$3:CI13)=0,SUM($H14:CH14)=0),$B14,0)</f>
        <v>0</v>
      </c>
      <c r="CJ14">
        <f ca="1">IF(AND($B14&gt;0,SUM(CJ$3:CJ13)=0,SUM($H14:CI14)=0),$B14,0)</f>
        <v>0</v>
      </c>
      <c r="CK14">
        <f ca="1">IF(AND($B14&gt;0,SUM(CK$3:CK13)=0,SUM($H14:CJ14)=0),$B14,0)</f>
        <v>0</v>
      </c>
      <c r="CL14">
        <f ca="1">IF(AND($B14&gt;0,SUM(CL$3:CL13)=0,SUM($H14:CK14)=0),$B14,0)</f>
        <v>0</v>
      </c>
      <c r="CM14">
        <f ca="1">IF(AND($B14&gt;0,SUM(CM$3:CM13)=0,SUM($H14:CL14)=0),$B14,0)</f>
        <v>0</v>
      </c>
      <c r="CN14">
        <f ca="1">IF(AND($B14&gt;0,SUM(CN$3:CN13)=0,SUM($H14:CM14)=0),$B14,0)</f>
        <v>0</v>
      </c>
      <c r="CO14">
        <f ca="1">IF(AND($B14&gt;0,SUM(CO$3:CO13)=0,SUM($H14:CN14)=0),$B14,0)</f>
        <v>0</v>
      </c>
      <c r="CP14">
        <f ca="1">IF(AND($B14&gt;0,SUM(CP$3:CP13)=0,SUM($H14:CO14)=0),$B14,0)</f>
        <v>0</v>
      </c>
      <c r="CQ14">
        <f ca="1">IF(AND($B14&gt;0,SUM(CQ$3:CQ13)=0,SUM($H14:CP14)=0),$B14,0)</f>
        <v>0</v>
      </c>
      <c r="CR14">
        <f ca="1">IF(AND($B14&gt;0,SUM(CR$3:CR13)=0,SUM($H14:CQ14)=0),$B14,0)</f>
        <v>0</v>
      </c>
      <c r="CS14">
        <f ca="1">IF(AND($B14&gt;0,SUM(CS$3:CS13)=0,SUM($H14:CR14)=0),$B14,0)</f>
        <v>0</v>
      </c>
      <c r="CT14">
        <f ca="1">IF(AND($B14&gt;0,SUM(CT$3:CT13)=0,SUM($H14:CS14)=0),$B14,0)</f>
        <v>0</v>
      </c>
      <c r="CU14">
        <f ca="1">IF(AND($B14&gt;0,SUM(CU$3:CU13)=0,SUM($H14:CT14)=0),$B14,0)</f>
        <v>0</v>
      </c>
      <c r="CV14">
        <f ca="1">IF(AND($B14&gt;0,SUM(CV$3:CV13)=0,SUM($H14:CU14)=0),$B14,0)</f>
        <v>0</v>
      </c>
      <c r="CW14">
        <f ca="1">IF(AND($B14&gt;0,SUM(CW$3:CW13)=0,SUM($H14:CV14)=0),$B14,0)</f>
        <v>0</v>
      </c>
      <c r="CX14">
        <f ca="1">IF(AND($B14&gt;0,SUM(CX$3:CX13)=0,SUM($H14:CW14)=0),$B14,0)</f>
        <v>0</v>
      </c>
      <c r="CY14">
        <f ca="1">IF(AND($B14&gt;0,SUM(CY$3:CY13)=0,SUM($H14:CX14)=0),$B14,0)</f>
        <v>0</v>
      </c>
      <c r="CZ14">
        <f ca="1">IF(AND($B14&gt;0,SUM(CZ$3:CZ13)=0,SUM($H14:CY14)=0),$B14,0)</f>
        <v>0</v>
      </c>
      <c r="DA14">
        <f ca="1">IF(AND($B14&gt;0,SUM(DA$3:DA13)=0,SUM($H14:CZ14)=0),$B14,0)</f>
        <v>0</v>
      </c>
      <c r="DB14">
        <f ca="1">IF(AND($B14&gt;0,SUM(DB$3:DB13)=0,SUM($H14:DA14)=0),$B14,0)</f>
        <v>0</v>
      </c>
      <c r="DC14">
        <f ca="1">IF(AND($B14&gt;0,SUM(DC$3:DC13)=0,SUM($H14:DB14)=0),$B14,0)</f>
        <v>0</v>
      </c>
      <c r="DD14">
        <f ca="1">IF(AND($B14&gt;0,SUM(DD$3:DD13)=0,SUM($H14:DC14)=0),$B14,0)</f>
        <v>0</v>
      </c>
      <c r="DE14">
        <f ca="1">IF(AND($B14&gt;0,SUM(DE$3:DE13)=0,SUM($H14:DD14)=0),$B14,0)</f>
        <v>0</v>
      </c>
      <c r="DF14">
        <f ca="1">IF(AND($B14&gt;0,SUM(DF$3:DF13)=0,SUM($H14:DE14)=0),$B14,0)</f>
        <v>0</v>
      </c>
      <c r="DG14">
        <f ca="1">IF(AND($B14&gt;0,SUM(DG$3:DG13)=0,SUM($H14:DF14)=0),$B14,0)</f>
        <v>0</v>
      </c>
      <c r="DH14">
        <f ca="1">IF(AND($B14&gt;0,SUM(DH$3:DH13)=0,SUM($H14:DG14)=0),$B14,0)</f>
        <v>0</v>
      </c>
      <c r="DI14">
        <f ca="1">IF(AND($B14&gt;0,SUM(DI$3:DI13)=0,SUM($H14:DH14)=0),$B14,0)</f>
        <v>0</v>
      </c>
      <c r="DJ14">
        <f ca="1">IF(AND($B14&gt;0,SUM(DJ$3:DJ13)=0,SUM($H14:DI14)=0),$B14,0)</f>
        <v>0</v>
      </c>
      <c r="DK14">
        <f ca="1">IF(AND($B14&gt;0,SUM(DK$3:DK13)=0,SUM($H14:DJ14)=0),$B14,0)</f>
        <v>0</v>
      </c>
      <c r="DL14">
        <f ca="1">IF(AND($B14&gt;0,SUM(DL$3:DL13)=0,SUM($H14:DK14)=0),$B14,0)</f>
        <v>0</v>
      </c>
      <c r="DM14">
        <f ca="1">IF(AND($B14&gt;0,SUM(DM$3:DM13)=0,SUM($H14:DL14)=0),$B14,0)</f>
        <v>0</v>
      </c>
      <c r="DN14">
        <f ca="1">IF(AND($B14&gt;0,SUM(DN$3:DN13)=0,SUM($H14:DM14)=0),$B14,0)</f>
        <v>0</v>
      </c>
      <c r="DO14">
        <f ca="1">IF(AND($B14&gt;0,SUM(DO$3:DO13)=0,SUM($H14:DN14)=0),$B14,0)</f>
        <v>0</v>
      </c>
      <c r="DP14">
        <f ca="1">IF(AND($B14&gt;0,SUM(DP$3:DP13)=0,SUM($H14:DO14)=0),$B14,0)</f>
        <v>0</v>
      </c>
      <c r="DQ14">
        <f ca="1">IF(AND($B14&gt;0,SUM(DQ$3:DQ13)=0,SUM($H14:DP14)=0),$B14,0)</f>
        <v>0</v>
      </c>
      <c r="DR14">
        <f ca="1">IF(AND($B14&gt;0,SUM(DR$3:DR13)=0,SUM($H14:DQ14)=0),$B14,0)</f>
        <v>0</v>
      </c>
      <c r="DS14">
        <f ca="1">IF(AND($B14&gt;0,SUM(DS$3:DS13)=0,SUM($H14:DR14)=0),$B14,0)</f>
        <v>0</v>
      </c>
      <c r="DT14">
        <f ca="1">IF(AND($B14&gt;0,SUM(DT$3:DT13)=0,SUM($H14:DS14)=0),$B14,0)</f>
        <v>0</v>
      </c>
      <c r="DU14">
        <f ca="1">IF(AND($B14&gt;0,SUM(DU$3:DU13)=0,SUM($H14:DT14)=0),$B14,0)</f>
        <v>0</v>
      </c>
      <c r="DV14">
        <f ca="1">IF(AND($B14&gt;0,SUM(DV$3:DV13)=0,SUM($H14:DU14)=0),$B14,0)</f>
        <v>0</v>
      </c>
      <c r="DW14">
        <f ca="1">IF(AND($B14&gt;0,SUM(DW$3:DW13)=0,SUM($H14:DV14)=0),$B14,0)</f>
        <v>0</v>
      </c>
      <c r="DX14">
        <f ca="1">IF(AND($B14&gt;0,SUM(DX$3:DX13)=0,SUM($H14:DW14)=0),$B14,0)</f>
        <v>0</v>
      </c>
      <c r="DY14">
        <f ca="1">IF(AND($B14&gt;0,SUM(DY$3:DY13)=0,SUM($H14:DX14)=0),$B14,0)</f>
        <v>0</v>
      </c>
      <c r="DZ14">
        <f ca="1">IF(AND($B14&gt;0,SUM(DZ$3:DZ13)=0,SUM($H14:DY14)=0),$B14,0)</f>
        <v>0</v>
      </c>
      <c r="EA14">
        <f ca="1">IF(AND($B14&gt;0,SUM(EA$3:EA13)=0,SUM($H14:DZ14)=0),$B14,0)</f>
        <v>0</v>
      </c>
      <c r="EB14">
        <f ca="1">IF(AND($B14&gt;0,SUM(EB$3:EB13)=0,SUM($H14:EA14)=0),$B14,0)</f>
        <v>0</v>
      </c>
      <c r="EC14">
        <f ca="1">IF(AND($B14&gt;0,SUM(EC$3:EC13)=0,SUM($H14:EB14)=0),$B14,0)</f>
        <v>0</v>
      </c>
      <c r="ED14">
        <f ca="1">IF(AND($B14&gt;0,SUM(ED$3:ED13)=0,SUM($H14:EC14)=0),$B14,0)</f>
        <v>0</v>
      </c>
      <c r="EE14">
        <f ca="1">IF(AND($B14&gt;0,SUM(EE$3:EE13)=0,SUM($H14:ED14)=0),$B14,0)</f>
        <v>0</v>
      </c>
      <c r="EF14">
        <f ca="1">IF(AND($B14&gt;0,SUM(EF$3:EF13)=0,SUM($H14:EE14)=0),$B14,0)</f>
        <v>0</v>
      </c>
      <c r="EG14">
        <f ca="1">IF(AND($B14&gt;0,SUM(EG$3:EG13)=0,SUM($H14:EF14)=0),$B14,0)</f>
        <v>0</v>
      </c>
      <c r="EH14">
        <f ca="1">IF(AND($B14&gt;0,SUM(EH$3:EH13)=0,SUM($H14:EG14)=0),$B14,0)</f>
        <v>0</v>
      </c>
      <c r="EI14">
        <f ca="1">IF(AND($B14&gt;0,SUM(EI$3:EI13)=0,SUM($H14:EH14)=0),$B14,0)</f>
        <v>0</v>
      </c>
      <c r="EJ14">
        <f ca="1">IF(AND($B14&gt;0,SUM(EJ$3:EJ13)=0,SUM($H14:EI14)=0),$B14,0)</f>
        <v>0</v>
      </c>
      <c r="EK14">
        <f ca="1">IF(AND($B14&gt;0,SUM(EK$3:EK13)=0,SUM($H14:EJ14)=0),$B14,0)</f>
        <v>0</v>
      </c>
      <c r="EL14">
        <f ca="1">IF(AND($B14&gt;0,SUM(EL$3:EL13)=0,SUM($H14:EK14)=0),$B14,0)</f>
        <v>0</v>
      </c>
      <c r="EM14">
        <f ca="1">IF(AND($B14&gt;0,SUM(EM$3:EM13)=0,SUM($H14:EL14)=0),$B14,0)</f>
        <v>0</v>
      </c>
      <c r="EN14">
        <f ca="1">IF(AND($B14&gt;0,SUM(EN$3:EN13)=0,SUM($H14:EM14)=0),$B14,0)</f>
        <v>0</v>
      </c>
      <c r="EO14">
        <f ca="1">IF(AND($B14&gt;0,SUM(EO$3:EO13)=0,SUM($H14:EN14)=0),$B14,0)</f>
        <v>0</v>
      </c>
      <c r="EP14">
        <f ca="1">IF(AND($B14&gt;0,SUM(EP$3:EP13)=0,SUM($H14:EO14)=0),$B14,0)</f>
        <v>0</v>
      </c>
      <c r="EQ14">
        <f ca="1">IF(AND($B14&gt;0,SUM(EQ$3:EQ13)=0,SUM($H14:EP14)=0),$B14,0)</f>
        <v>0</v>
      </c>
      <c r="ER14">
        <f ca="1">IF(AND($B14&gt;0,SUM(ER$3:ER13)=0,SUM($H14:EQ14)=0),$B14,0)</f>
        <v>0</v>
      </c>
      <c r="ES14">
        <f ca="1">IF(AND($B14&gt;0,SUM(ES$3:ES13)=0,SUM($H14:ER14)=0),$B14,0)</f>
        <v>0</v>
      </c>
      <c r="ET14">
        <f ca="1">IF(AND($B14&gt;0,SUM(ET$3:ET13)=0,SUM($H14:ES14)=0),$B14,0)</f>
        <v>0</v>
      </c>
      <c r="EU14">
        <f ca="1">IF(AND($B14&gt;0,SUM(EU$3:EU13)=0,SUM($H14:ET14)=0),$B14,0)</f>
        <v>0</v>
      </c>
      <c r="EV14">
        <f ca="1">IF(AND($B14&gt;0,SUM(EV$3:EV13)=0,SUM($H14:EU14)=0),$B14,0)</f>
        <v>0</v>
      </c>
      <c r="EW14">
        <f ca="1">IF(AND($B14&gt;0,SUM(EW$3:EW13)=0,SUM($H14:EV14)=0),$B14,0)</f>
        <v>0</v>
      </c>
      <c r="EX14">
        <f ca="1">IF(AND($B14&gt;0,SUM(EX$3:EX13)=0,SUM($H14:EW14)=0),$B14,0)</f>
        <v>0</v>
      </c>
      <c r="EY14">
        <f ca="1">IF(AND($B14&gt;0,SUM(EY$3:EY13)=0,SUM($H14:EX14)=0),$B14,0)</f>
        <v>0</v>
      </c>
      <c r="EZ14">
        <f ca="1">IF(AND($B14&gt;0,SUM(EZ$3:EZ13)=0,SUM($H14:EY14)=0),$B14,0)</f>
        <v>0</v>
      </c>
      <c r="FA14">
        <f ca="1">IF(AND($B14&gt;0,SUM(FA$3:FA13)=0,SUM($H14:EZ14)=0),$B14,0)</f>
        <v>0</v>
      </c>
      <c r="FB14">
        <f ca="1">IF(AND($B14&gt;0,SUM(FB$3:FB13)=0,SUM($H14:FA14)=0),$B14,0)</f>
        <v>0</v>
      </c>
      <c r="FC14">
        <f ca="1">IF(AND($B14&gt;0,SUM(FC$3:FC13)=0,SUM($H14:FB14)=0),$B14,0)</f>
        <v>0</v>
      </c>
      <c r="FD14">
        <f ca="1">IF(AND($B14&gt;0,SUM(FD$3:FD13)=0,SUM($H14:FC14)=0),$B14,0)</f>
        <v>0</v>
      </c>
      <c r="FE14">
        <f ca="1">IF(AND($B14&gt;0,SUM(FE$3:FE13)=0,SUM($H14:FD14)=0),$B14,0)</f>
        <v>0</v>
      </c>
      <c r="FF14">
        <f ca="1">IF(AND($B14&gt;0,SUM(FF$3:FF13)=0,SUM($H14:FE14)=0),$B14,0)</f>
        <v>0</v>
      </c>
      <c r="FG14">
        <f ca="1">IF(AND($B14&gt;0,SUM(FG$3:FG13)=0,SUM($H14:FF14)=0),$B14,0)</f>
        <v>0</v>
      </c>
      <c r="FH14">
        <f ca="1">IF(AND($B14&gt;0,SUM(FH$3:FH13)=0,SUM($H14:FG14)=0),$B14,0)</f>
        <v>0</v>
      </c>
      <c r="FI14">
        <f ca="1">IF(AND($B14&gt;0,SUM(FI$3:FI13)=0,SUM($H14:FH14)=0),$B14,0)</f>
        <v>0</v>
      </c>
      <c r="FJ14">
        <f ca="1">IF(AND($B14&gt;0,SUM(FJ$3:FJ13)=0,SUM($H14:FI14)=0),$B14,0)</f>
        <v>0</v>
      </c>
      <c r="FK14">
        <f ca="1">IF(AND($B14&gt;0,SUM(FK$3:FK13)=0,SUM($H14:FJ14)=0),$B14,0)</f>
        <v>0</v>
      </c>
      <c r="FL14">
        <f ca="1">IF(AND($B14&gt;0,SUM(FL$3:FL13)=0,SUM($H14:FK14)=0),$B14,0)</f>
        <v>0</v>
      </c>
      <c r="FM14">
        <f ca="1">IF(AND($B14&gt;0,SUM(FM$3:FM13)=0,SUM($H14:FL14)=0),$B14,0)</f>
        <v>0</v>
      </c>
      <c r="FN14">
        <f ca="1">IF(AND($B14&gt;0,SUM(FN$3:FN13)=0,SUM($H14:FM14)=0),$B14,0)</f>
        <v>0</v>
      </c>
      <c r="FS14" s="67" t="s">
        <v>119</v>
      </c>
      <c r="FT14" s="67" t="str">
        <f>""</f>
        <v/>
      </c>
      <c r="FU14" s="342">
        <v>2</v>
      </c>
      <c r="FV14" s="374" t="s">
        <v>175</v>
      </c>
      <c r="FY14" s="67" t="s">
        <v>1138</v>
      </c>
      <c r="FZ14" s="67" t="str">
        <f>""</f>
        <v/>
      </c>
      <c r="GA14" s="342">
        <v>2</v>
      </c>
      <c r="GB14" s="374" t="s">
        <v>1148</v>
      </c>
      <c r="GE14" s="67" t="s">
        <v>119</v>
      </c>
      <c r="GF14" s="67" t="str">
        <f>""</f>
        <v/>
      </c>
      <c r="GG14" s="342">
        <v>2</v>
      </c>
      <c r="GH14" s="374" t="s">
        <v>175</v>
      </c>
    </row>
    <row r="15" spans="1:190" ht="15.75" thickBot="1" x14ac:dyDescent="0.3">
      <c r="A15">
        <v>15</v>
      </c>
      <c r="C15" s="240">
        <f t="shared" ca="1" si="8"/>
        <v>0</v>
      </c>
      <c r="D15" s="240">
        <f t="shared" ca="1" si="9"/>
        <v>0</v>
      </c>
      <c r="E15" s="240">
        <f t="shared" ca="1" si="10"/>
        <v>0</v>
      </c>
      <c r="F15" s="240" t="str">
        <f t="shared" ca="1" si="11"/>
        <v/>
      </c>
      <c r="G15" s="47">
        <f ca="1">INDEX($I$2:$FN$2,ROWS(G$2:G15))</f>
        <v>1</v>
      </c>
      <c r="H15">
        <v>0</v>
      </c>
      <c r="I15">
        <f ca="1">IF(AND($B15&gt;0,SUM(I$3:I14)=0,SUM($H15:H15)=0),$B15,0)</f>
        <v>0</v>
      </c>
      <c r="J15">
        <f ca="1">IF(AND($B15&gt;0,SUM(J$3:J14)=0,SUM($H15:I15)=0),$B15,0)</f>
        <v>0</v>
      </c>
      <c r="K15">
        <f ca="1">IF(AND($B15&gt;0,SUM(K$3:K14)=0,SUM($H15:J15)=0),$B15,0)</f>
        <v>0</v>
      </c>
      <c r="L15">
        <f ca="1">IF(AND($B15&gt;0,SUM(L$3:L14)=0,SUM($H15:K15)=0),$B15,0)</f>
        <v>0</v>
      </c>
      <c r="M15">
        <f ca="1">IF(AND($B15&gt;0,SUM(M$3:M14)=0,SUM($H15:L15)=0),$B15,0)</f>
        <v>0</v>
      </c>
      <c r="N15">
        <f ca="1">IF(AND($B15&gt;0,SUM(N$3:N14)=0,SUM($H15:M15)=0),$B15,0)</f>
        <v>0</v>
      </c>
      <c r="O15">
        <f ca="1">IF(AND($B15&gt;0,SUM(O$3:O14)=0,SUM($H15:N15)=0),$B15,0)</f>
        <v>0</v>
      </c>
      <c r="P15">
        <f ca="1">IF(AND($B15&gt;0,SUM(P$3:P14)=0,SUM($H15:O15)=0),$B15,0)</f>
        <v>0</v>
      </c>
      <c r="Q15">
        <f ca="1">IF(AND($B15&gt;0,SUM(Q$3:Q14)=0,SUM($H15:P15)=0),$B15,0)</f>
        <v>0</v>
      </c>
      <c r="R15">
        <f ca="1">IF(AND($B15&gt;0,SUM(R$3:R14)=0,SUM($H15:Q15)=0),$B15,0)</f>
        <v>0</v>
      </c>
      <c r="S15">
        <f ca="1">IF(AND($B15&gt;0,SUM(S$3:S14)=0,SUM($H15:R15)=0),$B15,0)</f>
        <v>0</v>
      </c>
      <c r="T15">
        <f ca="1">IF(AND($B15&gt;0,SUM(T$3:T14)=0,SUM($H15:S15)=0),$B15,0)</f>
        <v>0</v>
      </c>
      <c r="U15">
        <f ca="1">IF(AND($B15&gt;0,SUM(U$3:U14)=0,SUM($H15:T15)=0),$B15,0)</f>
        <v>0</v>
      </c>
      <c r="V15">
        <f ca="1">IF(AND($B15&gt;0,SUM(V$3:V14)=0,SUM($H15:U15)=0),$B15,0)</f>
        <v>0</v>
      </c>
      <c r="W15">
        <f ca="1">IF(AND($B15&gt;0,SUM(W$3:W14)=0,SUM($H15:V15)=0),$B15,0)</f>
        <v>0</v>
      </c>
      <c r="X15">
        <f ca="1">IF(AND($B15&gt;0,SUM(X$3:X14)=0,SUM($H15:W15)=0),$B15,0)</f>
        <v>0</v>
      </c>
      <c r="Y15">
        <f ca="1">IF(AND($B15&gt;0,SUM(Y$3:Y14)=0,SUM($H15:X15)=0),$B15,0)</f>
        <v>0</v>
      </c>
      <c r="Z15">
        <f ca="1">IF(AND($B15&gt;0,SUM(Z$3:Z14)=0,SUM($H15:Y15)=0),$B15,0)</f>
        <v>0</v>
      </c>
      <c r="AA15">
        <f ca="1">IF(AND($B15&gt;0,SUM(AA$3:AA14)=0,SUM($H15:Z15)=0),$B15,0)</f>
        <v>0</v>
      </c>
      <c r="AB15">
        <f ca="1">IF(AND($B15&gt;0,SUM(AB$3:AB14)=0,SUM($H15:AA15)=0),$B15,0)</f>
        <v>0</v>
      </c>
      <c r="AC15">
        <f ca="1">IF(AND($B15&gt;0,SUM(AC$3:AC14)=0,SUM($H15:AB15)=0),$B15,0)</f>
        <v>0</v>
      </c>
      <c r="AD15">
        <f ca="1">IF(AND($B15&gt;0,SUM(AD$3:AD14)=0,SUM($H15:AC15)=0),$B15,0)</f>
        <v>0</v>
      </c>
      <c r="AE15">
        <f ca="1">IF(AND($B15&gt;0,SUM(AE$3:AE14)=0,SUM($H15:AD15)=0),$B15,0)</f>
        <v>0</v>
      </c>
      <c r="AF15">
        <f ca="1">IF(AND($B15&gt;0,SUM(AF$3:AF14)=0,SUM($H15:AE15)=0),$B15,0)</f>
        <v>0</v>
      </c>
      <c r="AG15">
        <f ca="1">IF(AND($B15&gt;0,SUM(AG$3:AG14)=0,SUM($H15:AF15)=0),$B15,0)</f>
        <v>0</v>
      </c>
      <c r="AH15">
        <f ca="1">IF(AND($B15&gt;0,SUM(AH$3:AH14)=0,SUM($H15:AG15)=0),$B15,0)</f>
        <v>0</v>
      </c>
      <c r="AI15">
        <f ca="1">IF(AND($B15&gt;0,SUM(AI$3:AI14)=0,SUM($H15:AH15)=0),$B15,0)</f>
        <v>0</v>
      </c>
      <c r="AJ15">
        <f ca="1">IF(AND($B15&gt;0,SUM(AJ$3:AJ14)=0,SUM($H15:AI15)=0),$B15,0)</f>
        <v>0</v>
      </c>
      <c r="AK15">
        <f ca="1">IF(AND($B15&gt;0,SUM(AK$3:AK14)=0,SUM($H15:AJ15)=0),$B15,0)</f>
        <v>0</v>
      </c>
      <c r="AL15">
        <f ca="1">IF(AND($B15&gt;0,SUM(AL$3:AL14)=0,SUM($H15:AK15)=0),$B15,0)</f>
        <v>0</v>
      </c>
      <c r="AM15">
        <f ca="1">IF(AND($B15&gt;0,SUM(AM$3:AM14)=0,SUM($H15:AL15)=0),$B15,0)</f>
        <v>0</v>
      </c>
      <c r="AN15">
        <f ca="1">IF(AND($B15&gt;0,SUM(AN$3:AN14)=0,SUM($H15:AM15)=0),$B15,0)</f>
        <v>0</v>
      </c>
      <c r="AO15">
        <f ca="1">IF(AND($B15&gt;0,SUM(AO$3:AO14)=0,SUM($H15:AN15)=0),$B15,0)</f>
        <v>0</v>
      </c>
      <c r="AP15">
        <f ca="1">IF(AND($B15&gt;0,SUM(AP$3:AP14)=0,SUM($H15:AO15)=0),$B15,0)</f>
        <v>0</v>
      </c>
      <c r="AQ15">
        <f ca="1">IF(AND($B15&gt;0,SUM(AQ$3:AQ14)=0,SUM($H15:AP15)=0),$B15,0)</f>
        <v>0</v>
      </c>
      <c r="AR15">
        <f ca="1">IF(AND($B15&gt;0,SUM(AR$3:AR14)=0,SUM($H15:AQ15)=0),$B15,0)</f>
        <v>0</v>
      </c>
      <c r="AS15">
        <f ca="1">IF(AND($B15&gt;0,SUM(AS$3:AS14)=0,SUM($H15:AR15)=0),$B15,0)</f>
        <v>0</v>
      </c>
      <c r="AT15">
        <f ca="1">IF(AND($B15&gt;0,SUM(AT$3:AT14)=0,SUM($H15:AS15)=0),$B15,0)</f>
        <v>0</v>
      </c>
      <c r="AU15">
        <f ca="1">IF(AND($B15&gt;0,SUM(AU$3:AU14)=0,SUM($H15:AT15)=0),$B15,0)</f>
        <v>0</v>
      </c>
      <c r="AV15">
        <f ca="1">IF(AND($B15&gt;0,SUM(AV$3:AV14)=0,SUM($H15:AU15)=0),$B15,0)</f>
        <v>0</v>
      </c>
      <c r="AW15">
        <f ca="1">IF(AND($B15&gt;0,SUM(AW$3:AW14)=0,SUM($H15:AV15)=0),$B15,0)</f>
        <v>0</v>
      </c>
      <c r="AX15">
        <f ca="1">IF(AND($B15&gt;0,SUM(AX$3:AX14)=0,SUM($H15:AW15)=0),$B15,0)</f>
        <v>0</v>
      </c>
      <c r="AY15">
        <f ca="1">IF(AND($B15&gt;0,SUM(AY$3:AY14)=0,SUM($H15:AX15)=0),$B15,0)</f>
        <v>0</v>
      </c>
      <c r="AZ15">
        <f ca="1">IF(AND($B15&gt;0,SUM(AZ$3:AZ14)=0,SUM($H15:AY15)=0),$B15,0)</f>
        <v>0</v>
      </c>
      <c r="BA15">
        <f ca="1">IF(AND($B15&gt;0,SUM(BA$3:BA14)=0,SUM($H15:AZ15)=0),$B15,0)</f>
        <v>0</v>
      </c>
      <c r="BB15">
        <f ca="1">IF(AND($B15&gt;0,SUM(BB$3:BB14)=0,SUM($H15:BA15)=0),$B15,0)</f>
        <v>0</v>
      </c>
      <c r="BC15">
        <f ca="1">IF(AND($B15&gt;0,SUM(BC$3:BC14)=0,SUM($H15:BB15)=0),$B15,0)</f>
        <v>0</v>
      </c>
      <c r="BD15">
        <f ca="1">IF(AND($B15&gt;0,SUM(BD$3:BD14)=0,SUM($H15:BC15)=0),$B15,0)</f>
        <v>0</v>
      </c>
      <c r="BE15">
        <f ca="1">IF(AND($B15&gt;0,SUM(BE$3:BE14)=0,SUM($H15:BD15)=0),$B15,0)</f>
        <v>0</v>
      </c>
      <c r="BF15">
        <f ca="1">IF(AND($B15&gt;0,SUM(BF$3:BF14)=0,SUM($H15:BE15)=0),$B15,0)</f>
        <v>0</v>
      </c>
      <c r="BG15">
        <f ca="1">IF(AND($B15&gt;0,SUM(BG$3:BG14)=0,SUM($H15:BF15)=0),$B15,0)</f>
        <v>0</v>
      </c>
      <c r="BH15">
        <f ca="1">IF(AND($B15&gt;0,SUM(BH$3:BH14)=0,SUM($H15:BG15)=0),$B15,0)</f>
        <v>0</v>
      </c>
      <c r="BI15">
        <f ca="1">IF(AND($B15&gt;0,SUM(BI$3:BI14)=0,SUM($H15:BH15)=0),$B15,0)</f>
        <v>0</v>
      </c>
      <c r="BJ15">
        <f ca="1">IF(AND($B15&gt;0,SUM(BJ$3:BJ14)=0,SUM($H15:BI15)=0),$B15,0)</f>
        <v>0</v>
      </c>
      <c r="BK15">
        <f ca="1">IF(AND($B15&gt;0,SUM(BK$3:BK14)=0,SUM($H15:BJ15)=0),$B15,0)</f>
        <v>0</v>
      </c>
      <c r="BL15">
        <f ca="1">IF(AND($B15&gt;0,SUM(BL$3:BL14)=0,SUM($H15:BK15)=0),$B15,0)</f>
        <v>0</v>
      </c>
      <c r="BM15">
        <f ca="1">IF(AND($B15&gt;0,SUM(BM$3:BM14)=0,SUM($H15:BL15)=0),$B15,0)</f>
        <v>0</v>
      </c>
      <c r="BN15">
        <f ca="1">IF(AND($B15&gt;0,SUM(BN$3:BN14)=0,SUM($H15:BM15)=0),$B15,0)</f>
        <v>0</v>
      </c>
      <c r="BO15">
        <f ca="1">IF(AND($B15&gt;0,SUM(BO$3:BO14)=0,SUM($H15:BN15)=0),$B15,0)</f>
        <v>0</v>
      </c>
      <c r="BP15">
        <f ca="1">IF(AND($B15&gt;0,SUM(BP$3:BP14)=0,SUM($H15:BO15)=0),$B15,0)</f>
        <v>0</v>
      </c>
      <c r="BQ15">
        <f ca="1">IF(AND($B15&gt;0,SUM(BQ$3:BQ14)=0,SUM($H15:BP15)=0),$B15,0)</f>
        <v>0</v>
      </c>
      <c r="BR15">
        <f ca="1">IF(AND($B15&gt;0,SUM(BR$3:BR14)=0,SUM($H15:BQ15)=0),$B15,0)</f>
        <v>0</v>
      </c>
      <c r="BS15">
        <f ca="1">IF(AND($B15&gt;0,SUM(BS$3:BS14)=0,SUM($H15:BR15)=0),$B15,0)</f>
        <v>0</v>
      </c>
      <c r="BT15">
        <f ca="1">IF(AND($B15&gt;0,SUM(BT$3:BT14)=0,SUM($H15:BS15)=0),$B15,0)</f>
        <v>0</v>
      </c>
      <c r="BU15">
        <f ca="1">IF(AND($B15&gt;0,SUM(BU$3:BU14)=0,SUM($H15:BT15)=0),$B15,0)</f>
        <v>0</v>
      </c>
      <c r="BV15">
        <f ca="1">IF(AND($B15&gt;0,SUM(BV$3:BV14)=0,SUM($H15:BU15)=0),$B15,0)</f>
        <v>0</v>
      </c>
      <c r="BW15">
        <f ca="1">IF(AND($B15&gt;0,SUM(BW$3:BW14)=0,SUM($H15:BV15)=0),$B15,0)</f>
        <v>0</v>
      </c>
      <c r="BX15">
        <f ca="1">IF(AND($B15&gt;0,SUM(BX$3:BX14)=0,SUM($H15:BW15)=0),$B15,0)</f>
        <v>0</v>
      </c>
      <c r="BY15">
        <f ca="1">IF(AND($B15&gt;0,SUM(BY$3:BY14)=0,SUM($H15:BX15)=0),$B15,0)</f>
        <v>0</v>
      </c>
      <c r="BZ15">
        <f ca="1">IF(AND($B15&gt;0,SUM(BZ$3:BZ14)=0,SUM($H15:BY15)=0),$B15,0)</f>
        <v>0</v>
      </c>
      <c r="CA15">
        <f ca="1">IF(AND($B15&gt;0,SUM(CA$3:CA14)=0,SUM($H15:BZ15)=0),$B15,0)</f>
        <v>0</v>
      </c>
      <c r="CB15">
        <f ca="1">IF(AND($B15&gt;0,SUM(CB$3:CB14)=0,SUM($H15:CA15)=0),$B15,0)</f>
        <v>0</v>
      </c>
      <c r="CC15">
        <f ca="1">IF(AND($B15&gt;0,SUM(CC$3:CC14)=0,SUM($H15:CB15)=0),$B15,0)</f>
        <v>0</v>
      </c>
      <c r="CD15">
        <f ca="1">IF(AND($B15&gt;0,SUM(CD$3:CD14)=0,SUM($H15:CC15)=0),$B15,0)</f>
        <v>0</v>
      </c>
      <c r="CE15">
        <f ca="1">IF(AND($B15&gt;0,SUM(CE$3:CE14)=0,SUM($H15:CD15)=0),$B15,0)</f>
        <v>0</v>
      </c>
      <c r="CF15">
        <f ca="1">IF(AND($B15&gt;0,SUM(CF$3:CF14)=0,SUM($H15:CE15)=0),$B15,0)</f>
        <v>0</v>
      </c>
      <c r="CG15">
        <f ca="1">IF(AND($B15&gt;0,SUM(CG$3:CG14)=0,SUM($H15:CF15)=0),$B15,0)</f>
        <v>0</v>
      </c>
      <c r="CH15">
        <f ca="1">IF(AND($B15&gt;0,SUM(CH$3:CH14)=0,SUM($H15:CG15)=0),$B15,0)</f>
        <v>0</v>
      </c>
      <c r="CI15">
        <f ca="1">IF(AND($B15&gt;0,SUM(CI$3:CI14)=0,SUM($H15:CH15)=0),$B15,0)</f>
        <v>0</v>
      </c>
      <c r="CJ15">
        <f ca="1">IF(AND($B15&gt;0,SUM(CJ$3:CJ14)=0,SUM($H15:CI15)=0),$B15,0)</f>
        <v>0</v>
      </c>
      <c r="CK15">
        <f ca="1">IF(AND($B15&gt;0,SUM(CK$3:CK14)=0,SUM($H15:CJ15)=0),$B15,0)</f>
        <v>0</v>
      </c>
      <c r="CL15">
        <f ca="1">IF(AND($B15&gt;0,SUM(CL$3:CL14)=0,SUM($H15:CK15)=0),$B15,0)</f>
        <v>0</v>
      </c>
      <c r="CM15">
        <f ca="1">IF(AND($B15&gt;0,SUM(CM$3:CM14)=0,SUM($H15:CL15)=0),$B15,0)</f>
        <v>0</v>
      </c>
      <c r="CN15">
        <f ca="1">IF(AND($B15&gt;0,SUM(CN$3:CN14)=0,SUM($H15:CM15)=0),$B15,0)</f>
        <v>0</v>
      </c>
      <c r="CO15">
        <f ca="1">IF(AND($B15&gt;0,SUM(CO$3:CO14)=0,SUM($H15:CN15)=0),$B15,0)</f>
        <v>0</v>
      </c>
      <c r="CP15">
        <f ca="1">IF(AND($B15&gt;0,SUM(CP$3:CP14)=0,SUM($H15:CO15)=0),$B15,0)</f>
        <v>0</v>
      </c>
      <c r="CQ15">
        <f ca="1">IF(AND($B15&gt;0,SUM(CQ$3:CQ14)=0,SUM($H15:CP15)=0),$B15,0)</f>
        <v>0</v>
      </c>
      <c r="CR15">
        <f ca="1">IF(AND($B15&gt;0,SUM(CR$3:CR14)=0,SUM($H15:CQ15)=0),$B15,0)</f>
        <v>0</v>
      </c>
      <c r="CS15">
        <f ca="1">IF(AND($B15&gt;0,SUM(CS$3:CS14)=0,SUM($H15:CR15)=0),$B15,0)</f>
        <v>0</v>
      </c>
      <c r="CT15">
        <f ca="1">IF(AND($B15&gt;0,SUM(CT$3:CT14)=0,SUM($H15:CS15)=0),$B15,0)</f>
        <v>0</v>
      </c>
      <c r="CU15">
        <f ca="1">IF(AND($B15&gt;0,SUM(CU$3:CU14)=0,SUM($H15:CT15)=0),$B15,0)</f>
        <v>0</v>
      </c>
      <c r="CV15">
        <f ca="1">IF(AND($B15&gt;0,SUM(CV$3:CV14)=0,SUM($H15:CU15)=0),$B15,0)</f>
        <v>0</v>
      </c>
      <c r="CW15">
        <f ca="1">IF(AND($B15&gt;0,SUM(CW$3:CW14)=0,SUM($H15:CV15)=0),$B15,0)</f>
        <v>0</v>
      </c>
      <c r="CX15">
        <f ca="1">IF(AND($B15&gt;0,SUM(CX$3:CX14)=0,SUM($H15:CW15)=0),$B15,0)</f>
        <v>0</v>
      </c>
      <c r="CY15">
        <f ca="1">IF(AND($B15&gt;0,SUM(CY$3:CY14)=0,SUM($H15:CX15)=0),$B15,0)</f>
        <v>0</v>
      </c>
      <c r="CZ15">
        <f ca="1">IF(AND($B15&gt;0,SUM(CZ$3:CZ14)=0,SUM($H15:CY15)=0),$B15,0)</f>
        <v>0</v>
      </c>
      <c r="DA15">
        <f ca="1">IF(AND($B15&gt;0,SUM(DA$3:DA14)=0,SUM($H15:CZ15)=0),$B15,0)</f>
        <v>0</v>
      </c>
      <c r="DB15">
        <f ca="1">IF(AND($B15&gt;0,SUM(DB$3:DB14)=0,SUM($H15:DA15)=0),$B15,0)</f>
        <v>0</v>
      </c>
      <c r="DC15">
        <f ca="1">IF(AND($B15&gt;0,SUM(DC$3:DC14)=0,SUM($H15:DB15)=0),$B15,0)</f>
        <v>0</v>
      </c>
      <c r="DD15">
        <f ca="1">IF(AND($B15&gt;0,SUM(DD$3:DD14)=0,SUM($H15:DC15)=0),$B15,0)</f>
        <v>0</v>
      </c>
      <c r="DE15">
        <f ca="1">IF(AND($B15&gt;0,SUM(DE$3:DE14)=0,SUM($H15:DD15)=0),$B15,0)</f>
        <v>0</v>
      </c>
      <c r="DF15">
        <f ca="1">IF(AND($B15&gt;0,SUM(DF$3:DF14)=0,SUM($H15:DE15)=0),$B15,0)</f>
        <v>0</v>
      </c>
      <c r="DG15">
        <f ca="1">IF(AND($B15&gt;0,SUM(DG$3:DG14)=0,SUM($H15:DF15)=0),$B15,0)</f>
        <v>0</v>
      </c>
      <c r="DH15">
        <f ca="1">IF(AND($B15&gt;0,SUM(DH$3:DH14)=0,SUM($H15:DG15)=0),$B15,0)</f>
        <v>0</v>
      </c>
      <c r="DI15">
        <f ca="1">IF(AND($B15&gt;0,SUM(DI$3:DI14)=0,SUM($H15:DH15)=0),$B15,0)</f>
        <v>0</v>
      </c>
      <c r="DJ15">
        <f ca="1">IF(AND($B15&gt;0,SUM(DJ$3:DJ14)=0,SUM($H15:DI15)=0),$B15,0)</f>
        <v>0</v>
      </c>
      <c r="DK15">
        <f ca="1">IF(AND($B15&gt;0,SUM(DK$3:DK14)=0,SUM($H15:DJ15)=0),$B15,0)</f>
        <v>0</v>
      </c>
      <c r="DL15">
        <f ca="1">IF(AND($B15&gt;0,SUM(DL$3:DL14)=0,SUM($H15:DK15)=0),$B15,0)</f>
        <v>0</v>
      </c>
      <c r="DM15">
        <f ca="1">IF(AND($B15&gt;0,SUM(DM$3:DM14)=0,SUM($H15:DL15)=0),$B15,0)</f>
        <v>0</v>
      </c>
      <c r="DN15">
        <f ca="1">IF(AND($B15&gt;0,SUM(DN$3:DN14)=0,SUM($H15:DM15)=0),$B15,0)</f>
        <v>0</v>
      </c>
      <c r="DO15">
        <f ca="1">IF(AND($B15&gt;0,SUM(DO$3:DO14)=0,SUM($H15:DN15)=0),$B15,0)</f>
        <v>0</v>
      </c>
      <c r="DP15">
        <f ca="1">IF(AND($B15&gt;0,SUM(DP$3:DP14)=0,SUM($H15:DO15)=0),$B15,0)</f>
        <v>0</v>
      </c>
      <c r="DQ15">
        <f ca="1">IF(AND($B15&gt;0,SUM(DQ$3:DQ14)=0,SUM($H15:DP15)=0),$B15,0)</f>
        <v>0</v>
      </c>
      <c r="DR15">
        <f ca="1">IF(AND($B15&gt;0,SUM(DR$3:DR14)=0,SUM($H15:DQ15)=0),$B15,0)</f>
        <v>0</v>
      </c>
      <c r="DS15">
        <f ca="1">IF(AND($B15&gt;0,SUM(DS$3:DS14)=0,SUM($H15:DR15)=0),$B15,0)</f>
        <v>0</v>
      </c>
      <c r="DT15">
        <f ca="1">IF(AND($B15&gt;0,SUM(DT$3:DT14)=0,SUM($H15:DS15)=0),$B15,0)</f>
        <v>0</v>
      </c>
      <c r="DU15">
        <f ca="1">IF(AND($B15&gt;0,SUM(DU$3:DU14)=0,SUM($H15:DT15)=0),$B15,0)</f>
        <v>0</v>
      </c>
      <c r="DV15">
        <f ca="1">IF(AND($B15&gt;0,SUM(DV$3:DV14)=0,SUM($H15:DU15)=0),$B15,0)</f>
        <v>0</v>
      </c>
      <c r="DW15">
        <f ca="1">IF(AND($B15&gt;0,SUM(DW$3:DW14)=0,SUM($H15:DV15)=0),$B15,0)</f>
        <v>0</v>
      </c>
      <c r="DX15">
        <f ca="1">IF(AND($B15&gt;0,SUM(DX$3:DX14)=0,SUM($H15:DW15)=0),$B15,0)</f>
        <v>0</v>
      </c>
      <c r="DY15">
        <f ca="1">IF(AND($B15&gt;0,SUM(DY$3:DY14)=0,SUM($H15:DX15)=0),$B15,0)</f>
        <v>0</v>
      </c>
      <c r="DZ15">
        <f ca="1">IF(AND($B15&gt;0,SUM(DZ$3:DZ14)=0,SUM($H15:DY15)=0),$B15,0)</f>
        <v>0</v>
      </c>
      <c r="EA15">
        <f ca="1">IF(AND($B15&gt;0,SUM(EA$3:EA14)=0,SUM($H15:DZ15)=0),$B15,0)</f>
        <v>0</v>
      </c>
      <c r="EB15">
        <f ca="1">IF(AND($B15&gt;0,SUM(EB$3:EB14)=0,SUM($H15:EA15)=0),$B15,0)</f>
        <v>0</v>
      </c>
      <c r="EC15">
        <f ca="1">IF(AND($B15&gt;0,SUM(EC$3:EC14)=0,SUM($H15:EB15)=0),$B15,0)</f>
        <v>0</v>
      </c>
      <c r="ED15">
        <f ca="1">IF(AND($B15&gt;0,SUM(ED$3:ED14)=0,SUM($H15:EC15)=0),$B15,0)</f>
        <v>0</v>
      </c>
      <c r="EE15">
        <f ca="1">IF(AND($B15&gt;0,SUM(EE$3:EE14)=0,SUM($H15:ED15)=0),$B15,0)</f>
        <v>0</v>
      </c>
      <c r="EF15">
        <f ca="1">IF(AND($B15&gt;0,SUM(EF$3:EF14)=0,SUM($H15:EE15)=0),$B15,0)</f>
        <v>0</v>
      </c>
      <c r="EG15">
        <f ca="1">IF(AND($B15&gt;0,SUM(EG$3:EG14)=0,SUM($H15:EF15)=0),$B15,0)</f>
        <v>0</v>
      </c>
      <c r="EH15">
        <f ca="1">IF(AND($B15&gt;0,SUM(EH$3:EH14)=0,SUM($H15:EG15)=0),$B15,0)</f>
        <v>0</v>
      </c>
      <c r="EI15">
        <f ca="1">IF(AND($B15&gt;0,SUM(EI$3:EI14)=0,SUM($H15:EH15)=0),$B15,0)</f>
        <v>0</v>
      </c>
      <c r="EJ15">
        <f ca="1">IF(AND($B15&gt;0,SUM(EJ$3:EJ14)=0,SUM($H15:EI15)=0),$B15,0)</f>
        <v>0</v>
      </c>
      <c r="EK15">
        <f ca="1">IF(AND($B15&gt;0,SUM(EK$3:EK14)=0,SUM($H15:EJ15)=0),$B15,0)</f>
        <v>0</v>
      </c>
      <c r="EL15">
        <f ca="1">IF(AND($B15&gt;0,SUM(EL$3:EL14)=0,SUM($H15:EK15)=0),$B15,0)</f>
        <v>0</v>
      </c>
      <c r="EM15">
        <f ca="1">IF(AND($B15&gt;0,SUM(EM$3:EM14)=0,SUM($H15:EL15)=0),$B15,0)</f>
        <v>0</v>
      </c>
      <c r="EN15">
        <f ca="1">IF(AND($B15&gt;0,SUM(EN$3:EN14)=0,SUM($H15:EM15)=0),$B15,0)</f>
        <v>0</v>
      </c>
      <c r="EO15">
        <f ca="1">IF(AND($B15&gt;0,SUM(EO$3:EO14)=0,SUM($H15:EN15)=0),$B15,0)</f>
        <v>0</v>
      </c>
      <c r="EP15">
        <f ca="1">IF(AND($B15&gt;0,SUM(EP$3:EP14)=0,SUM($H15:EO15)=0),$B15,0)</f>
        <v>0</v>
      </c>
      <c r="EQ15">
        <f ca="1">IF(AND($B15&gt;0,SUM(EQ$3:EQ14)=0,SUM($H15:EP15)=0),$B15,0)</f>
        <v>0</v>
      </c>
      <c r="ER15">
        <f ca="1">IF(AND($B15&gt;0,SUM(ER$3:ER14)=0,SUM($H15:EQ15)=0),$B15,0)</f>
        <v>0</v>
      </c>
      <c r="ES15">
        <f ca="1">IF(AND($B15&gt;0,SUM(ES$3:ES14)=0,SUM($H15:ER15)=0),$B15,0)</f>
        <v>0</v>
      </c>
      <c r="ET15">
        <f ca="1">IF(AND($B15&gt;0,SUM(ET$3:ET14)=0,SUM($H15:ES15)=0),$B15,0)</f>
        <v>0</v>
      </c>
      <c r="EU15">
        <f ca="1">IF(AND($B15&gt;0,SUM(EU$3:EU14)=0,SUM($H15:ET15)=0),$B15,0)</f>
        <v>0</v>
      </c>
      <c r="EV15">
        <f ca="1">IF(AND($B15&gt;0,SUM(EV$3:EV14)=0,SUM($H15:EU15)=0),$B15,0)</f>
        <v>0</v>
      </c>
      <c r="EW15">
        <f ca="1">IF(AND($B15&gt;0,SUM(EW$3:EW14)=0,SUM($H15:EV15)=0),$B15,0)</f>
        <v>0</v>
      </c>
      <c r="EX15">
        <f ca="1">IF(AND($B15&gt;0,SUM(EX$3:EX14)=0,SUM($H15:EW15)=0),$B15,0)</f>
        <v>0</v>
      </c>
      <c r="EY15">
        <f ca="1">IF(AND($B15&gt;0,SUM(EY$3:EY14)=0,SUM($H15:EX15)=0),$B15,0)</f>
        <v>0</v>
      </c>
      <c r="EZ15">
        <f ca="1">IF(AND($B15&gt;0,SUM(EZ$3:EZ14)=0,SUM($H15:EY15)=0),$B15,0)</f>
        <v>0</v>
      </c>
      <c r="FA15">
        <f ca="1">IF(AND($B15&gt;0,SUM(FA$3:FA14)=0,SUM($H15:EZ15)=0),$B15,0)</f>
        <v>0</v>
      </c>
      <c r="FB15">
        <f ca="1">IF(AND($B15&gt;0,SUM(FB$3:FB14)=0,SUM($H15:FA15)=0),$B15,0)</f>
        <v>0</v>
      </c>
      <c r="FC15">
        <f ca="1">IF(AND($B15&gt;0,SUM(FC$3:FC14)=0,SUM($H15:FB15)=0),$B15,0)</f>
        <v>0</v>
      </c>
      <c r="FD15">
        <f ca="1">IF(AND($B15&gt;0,SUM(FD$3:FD14)=0,SUM($H15:FC15)=0),$B15,0)</f>
        <v>0</v>
      </c>
      <c r="FE15">
        <f ca="1">IF(AND($B15&gt;0,SUM(FE$3:FE14)=0,SUM($H15:FD15)=0),$B15,0)</f>
        <v>0</v>
      </c>
      <c r="FF15">
        <f ca="1">IF(AND($B15&gt;0,SUM(FF$3:FF14)=0,SUM($H15:FE15)=0),$B15,0)</f>
        <v>0</v>
      </c>
      <c r="FG15">
        <f ca="1">IF(AND($B15&gt;0,SUM(FG$3:FG14)=0,SUM($H15:FF15)=0),$B15,0)</f>
        <v>0</v>
      </c>
      <c r="FH15">
        <f ca="1">IF(AND($B15&gt;0,SUM(FH$3:FH14)=0,SUM($H15:FG15)=0),$B15,0)</f>
        <v>0</v>
      </c>
      <c r="FI15">
        <f ca="1">IF(AND($B15&gt;0,SUM(FI$3:FI14)=0,SUM($H15:FH15)=0),$B15,0)</f>
        <v>0</v>
      </c>
      <c r="FJ15">
        <f ca="1">IF(AND($B15&gt;0,SUM(FJ$3:FJ14)=0,SUM($H15:FI15)=0),$B15,0)</f>
        <v>0</v>
      </c>
      <c r="FK15">
        <f ca="1">IF(AND($B15&gt;0,SUM(FK$3:FK14)=0,SUM($H15:FJ15)=0),$B15,0)</f>
        <v>0</v>
      </c>
      <c r="FL15">
        <f ca="1">IF(AND($B15&gt;0,SUM(FL$3:FL14)=0,SUM($H15:FK15)=0),$B15,0)</f>
        <v>0</v>
      </c>
      <c r="FM15">
        <f ca="1">IF(AND($B15&gt;0,SUM(FM$3:FM14)=0,SUM($H15:FL15)=0),$B15,0)</f>
        <v>0</v>
      </c>
      <c r="FN15">
        <f ca="1">IF(AND($B15&gt;0,SUM(FN$3:FN14)=0,SUM($H15:FM15)=0),$B15,0)</f>
        <v>0</v>
      </c>
      <c r="FS15" s="67"/>
      <c r="FT15" s="67"/>
      <c r="FU15" s="342"/>
      <c r="FV15" s="374" t="str">
        <f>""</f>
        <v/>
      </c>
      <c r="FY15" s="67"/>
      <c r="FZ15" s="67"/>
      <c r="GA15" s="342"/>
      <c r="GB15" s="374" t="str">
        <f>""</f>
        <v/>
      </c>
      <c r="GE15" s="67"/>
      <c r="GF15" s="67"/>
      <c r="GG15" s="342"/>
      <c r="GH15" s="374" t="str">
        <f>""</f>
        <v/>
      </c>
    </row>
    <row r="16" spans="1:190" ht="15.75" thickBot="1" x14ac:dyDescent="0.3">
      <c r="A16">
        <v>16</v>
      </c>
      <c r="C16" s="240">
        <f t="shared" ca="1" si="8"/>
        <v>0</v>
      </c>
      <c r="D16" s="240">
        <f t="shared" ca="1" si="9"/>
        <v>0</v>
      </c>
      <c r="E16" s="240">
        <f t="shared" ca="1" si="10"/>
        <v>0</v>
      </c>
      <c r="F16" s="240" t="str">
        <f t="shared" ca="1" si="11"/>
        <v/>
      </c>
      <c r="G16" s="47">
        <f ca="1">INDEX($I$2:$FN$2,ROWS(G$2:G16))</f>
        <v>1</v>
      </c>
      <c r="H16">
        <v>0</v>
      </c>
      <c r="I16">
        <f ca="1">IF(AND($B16&gt;0,SUM(I$3:I15)=0,SUM($H16:H16)=0),$B16,0)</f>
        <v>0</v>
      </c>
      <c r="J16">
        <f ca="1">IF(AND($B16&gt;0,SUM(J$3:J15)=0,SUM($H16:I16)=0),$B16,0)</f>
        <v>0</v>
      </c>
      <c r="K16">
        <f ca="1">IF(AND($B16&gt;0,SUM(K$3:K15)=0,SUM($H16:J16)=0),$B16,0)</f>
        <v>0</v>
      </c>
      <c r="L16">
        <f ca="1">IF(AND($B16&gt;0,SUM(L$3:L15)=0,SUM($H16:K16)=0),$B16,0)</f>
        <v>0</v>
      </c>
      <c r="M16">
        <f ca="1">IF(AND($B16&gt;0,SUM(M$3:M15)=0,SUM($H16:L16)=0),$B16,0)</f>
        <v>0</v>
      </c>
      <c r="N16">
        <f ca="1">IF(AND($B16&gt;0,SUM(N$3:N15)=0,SUM($H16:M16)=0),$B16,0)</f>
        <v>0</v>
      </c>
      <c r="O16">
        <f ca="1">IF(AND($B16&gt;0,SUM(O$3:O15)=0,SUM($H16:N16)=0),$B16,0)</f>
        <v>0</v>
      </c>
      <c r="P16">
        <f ca="1">IF(AND($B16&gt;0,SUM(P$3:P15)=0,SUM($H16:O16)=0),$B16,0)</f>
        <v>0</v>
      </c>
      <c r="Q16">
        <f ca="1">IF(AND($B16&gt;0,SUM(Q$3:Q15)=0,SUM($H16:P16)=0),$B16,0)</f>
        <v>0</v>
      </c>
      <c r="R16">
        <f ca="1">IF(AND($B16&gt;0,SUM(R$3:R15)=0,SUM($H16:Q16)=0),$B16,0)</f>
        <v>0</v>
      </c>
      <c r="S16">
        <f ca="1">IF(AND($B16&gt;0,SUM(S$3:S15)=0,SUM($H16:R16)=0),$B16,0)</f>
        <v>0</v>
      </c>
      <c r="T16">
        <f ca="1">IF(AND($B16&gt;0,SUM(T$3:T15)=0,SUM($H16:S16)=0),$B16,0)</f>
        <v>0</v>
      </c>
      <c r="U16">
        <f ca="1">IF(AND($B16&gt;0,SUM(U$3:U15)=0,SUM($H16:T16)=0),$B16,0)</f>
        <v>0</v>
      </c>
      <c r="V16">
        <f ca="1">IF(AND($B16&gt;0,SUM(V$3:V15)=0,SUM($H16:U16)=0),$B16,0)</f>
        <v>0</v>
      </c>
      <c r="W16">
        <f ca="1">IF(AND($B16&gt;0,SUM(W$3:W15)=0,SUM($H16:V16)=0),$B16,0)</f>
        <v>0</v>
      </c>
      <c r="X16">
        <f ca="1">IF(AND($B16&gt;0,SUM(X$3:X15)=0,SUM($H16:W16)=0),$B16,0)</f>
        <v>0</v>
      </c>
      <c r="Y16">
        <f ca="1">IF(AND($B16&gt;0,SUM(Y$3:Y15)=0,SUM($H16:X16)=0),$B16,0)</f>
        <v>0</v>
      </c>
      <c r="Z16">
        <f ca="1">IF(AND($B16&gt;0,SUM(Z$3:Z15)=0,SUM($H16:Y16)=0),$B16,0)</f>
        <v>0</v>
      </c>
      <c r="AA16">
        <f ca="1">IF(AND($B16&gt;0,SUM(AA$3:AA15)=0,SUM($H16:Z16)=0),$B16,0)</f>
        <v>0</v>
      </c>
      <c r="AB16">
        <f ca="1">IF(AND($B16&gt;0,SUM(AB$3:AB15)=0,SUM($H16:AA16)=0),$B16,0)</f>
        <v>0</v>
      </c>
      <c r="AC16">
        <f ca="1">IF(AND($B16&gt;0,SUM(AC$3:AC15)=0,SUM($H16:AB16)=0),$B16,0)</f>
        <v>0</v>
      </c>
      <c r="AD16">
        <f ca="1">IF(AND($B16&gt;0,SUM(AD$3:AD15)=0,SUM($H16:AC16)=0),$B16,0)</f>
        <v>0</v>
      </c>
      <c r="AE16">
        <f ca="1">IF(AND($B16&gt;0,SUM(AE$3:AE15)=0,SUM($H16:AD16)=0),$B16,0)</f>
        <v>0</v>
      </c>
      <c r="AF16">
        <f ca="1">IF(AND($B16&gt;0,SUM(AF$3:AF15)=0,SUM($H16:AE16)=0),$B16,0)</f>
        <v>0</v>
      </c>
      <c r="AG16">
        <f ca="1">IF(AND($B16&gt;0,SUM(AG$3:AG15)=0,SUM($H16:AF16)=0),$B16,0)</f>
        <v>0</v>
      </c>
      <c r="AH16">
        <f ca="1">IF(AND($B16&gt;0,SUM(AH$3:AH15)=0,SUM($H16:AG16)=0),$B16,0)</f>
        <v>0</v>
      </c>
      <c r="AI16">
        <f ca="1">IF(AND($B16&gt;0,SUM(AI$3:AI15)=0,SUM($H16:AH16)=0),$B16,0)</f>
        <v>0</v>
      </c>
      <c r="AJ16">
        <f ca="1">IF(AND($B16&gt;0,SUM(AJ$3:AJ15)=0,SUM($H16:AI16)=0),$B16,0)</f>
        <v>0</v>
      </c>
      <c r="AK16">
        <f ca="1">IF(AND($B16&gt;0,SUM(AK$3:AK15)=0,SUM($H16:AJ16)=0),$B16,0)</f>
        <v>0</v>
      </c>
      <c r="AL16">
        <f ca="1">IF(AND($B16&gt;0,SUM(AL$3:AL15)=0,SUM($H16:AK16)=0),$B16,0)</f>
        <v>0</v>
      </c>
      <c r="AM16">
        <f ca="1">IF(AND($B16&gt;0,SUM(AM$3:AM15)=0,SUM($H16:AL16)=0),$B16,0)</f>
        <v>0</v>
      </c>
      <c r="AN16">
        <f ca="1">IF(AND($B16&gt;0,SUM(AN$3:AN15)=0,SUM($H16:AM16)=0),$B16,0)</f>
        <v>0</v>
      </c>
      <c r="AO16">
        <f ca="1">IF(AND($B16&gt;0,SUM(AO$3:AO15)=0,SUM($H16:AN16)=0),$B16,0)</f>
        <v>0</v>
      </c>
      <c r="AP16">
        <f ca="1">IF(AND($B16&gt;0,SUM(AP$3:AP15)=0,SUM($H16:AO16)=0),$B16,0)</f>
        <v>0</v>
      </c>
      <c r="AQ16">
        <f ca="1">IF(AND($B16&gt;0,SUM(AQ$3:AQ15)=0,SUM($H16:AP16)=0),$B16,0)</f>
        <v>0</v>
      </c>
      <c r="AR16">
        <f ca="1">IF(AND($B16&gt;0,SUM(AR$3:AR15)=0,SUM($H16:AQ16)=0),$B16,0)</f>
        <v>0</v>
      </c>
      <c r="AS16">
        <f ca="1">IF(AND($B16&gt;0,SUM(AS$3:AS15)=0,SUM($H16:AR16)=0),$B16,0)</f>
        <v>0</v>
      </c>
      <c r="AT16">
        <f ca="1">IF(AND($B16&gt;0,SUM(AT$3:AT15)=0,SUM($H16:AS16)=0),$B16,0)</f>
        <v>0</v>
      </c>
      <c r="AU16">
        <f ca="1">IF(AND($B16&gt;0,SUM(AU$3:AU15)=0,SUM($H16:AT16)=0),$B16,0)</f>
        <v>0</v>
      </c>
      <c r="AV16">
        <f ca="1">IF(AND($B16&gt;0,SUM(AV$3:AV15)=0,SUM($H16:AU16)=0),$B16,0)</f>
        <v>0</v>
      </c>
      <c r="AW16">
        <f ca="1">IF(AND($B16&gt;0,SUM(AW$3:AW15)=0,SUM($H16:AV16)=0),$B16,0)</f>
        <v>0</v>
      </c>
      <c r="AX16">
        <f ca="1">IF(AND($B16&gt;0,SUM(AX$3:AX15)=0,SUM($H16:AW16)=0),$B16,0)</f>
        <v>0</v>
      </c>
      <c r="AY16">
        <f ca="1">IF(AND($B16&gt;0,SUM(AY$3:AY15)=0,SUM($H16:AX16)=0),$B16,0)</f>
        <v>0</v>
      </c>
      <c r="AZ16">
        <f ca="1">IF(AND($B16&gt;0,SUM(AZ$3:AZ15)=0,SUM($H16:AY16)=0),$B16,0)</f>
        <v>0</v>
      </c>
      <c r="BA16">
        <f ca="1">IF(AND($B16&gt;0,SUM(BA$3:BA15)=0,SUM($H16:AZ16)=0),$B16,0)</f>
        <v>0</v>
      </c>
      <c r="BB16">
        <f ca="1">IF(AND($B16&gt;0,SUM(BB$3:BB15)=0,SUM($H16:BA16)=0),$B16,0)</f>
        <v>0</v>
      </c>
      <c r="BC16">
        <f ca="1">IF(AND($B16&gt;0,SUM(BC$3:BC15)=0,SUM($H16:BB16)=0),$B16,0)</f>
        <v>0</v>
      </c>
      <c r="BD16">
        <f ca="1">IF(AND($B16&gt;0,SUM(BD$3:BD15)=0,SUM($H16:BC16)=0),$B16,0)</f>
        <v>0</v>
      </c>
      <c r="BE16">
        <f ca="1">IF(AND($B16&gt;0,SUM(BE$3:BE15)=0,SUM($H16:BD16)=0),$B16,0)</f>
        <v>0</v>
      </c>
      <c r="BF16">
        <f ca="1">IF(AND($B16&gt;0,SUM(BF$3:BF15)=0,SUM($H16:BE16)=0),$B16,0)</f>
        <v>0</v>
      </c>
      <c r="BG16">
        <f ca="1">IF(AND($B16&gt;0,SUM(BG$3:BG15)=0,SUM($H16:BF16)=0),$B16,0)</f>
        <v>0</v>
      </c>
      <c r="BH16">
        <f ca="1">IF(AND($B16&gt;0,SUM(BH$3:BH15)=0,SUM($H16:BG16)=0),$B16,0)</f>
        <v>0</v>
      </c>
      <c r="BI16">
        <f ca="1">IF(AND($B16&gt;0,SUM(BI$3:BI15)=0,SUM($H16:BH16)=0),$B16,0)</f>
        <v>0</v>
      </c>
      <c r="BJ16">
        <f ca="1">IF(AND($B16&gt;0,SUM(BJ$3:BJ15)=0,SUM($H16:BI16)=0),$B16,0)</f>
        <v>0</v>
      </c>
      <c r="BK16">
        <f ca="1">IF(AND($B16&gt;0,SUM(BK$3:BK15)=0,SUM($H16:BJ16)=0),$B16,0)</f>
        <v>0</v>
      </c>
      <c r="BL16">
        <f ca="1">IF(AND($B16&gt;0,SUM(BL$3:BL15)=0,SUM($H16:BK16)=0),$B16,0)</f>
        <v>0</v>
      </c>
      <c r="BM16">
        <f ca="1">IF(AND($B16&gt;0,SUM(BM$3:BM15)=0,SUM($H16:BL16)=0),$B16,0)</f>
        <v>0</v>
      </c>
      <c r="BN16">
        <f ca="1">IF(AND($B16&gt;0,SUM(BN$3:BN15)=0,SUM($H16:BM16)=0),$B16,0)</f>
        <v>0</v>
      </c>
      <c r="BO16">
        <f ca="1">IF(AND($B16&gt;0,SUM(BO$3:BO15)=0,SUM($H16:BN16)=0),$B16,0)</f>
        <v>0</v>
      </c>
      <c r="BP16">
        <f ca="1">IF(AND($B16&gt;0,SUM(BP$3:BP15)=0,SUM($H16:BO16)=0),$B16,0)</f>
        <v>0</v>
      </c>
      <c r="BQ16">
        <f ca="1">IF(AND($B16&gt;0,SUM(BQ$3:BQ15)=0,SUM($H16:BP16)=0),$B16,0)</f>
        <v>0</v>
      </c>
      <c r="BR16">
        <f ca="1">IF(AND($B16&gt;0,SUM(BR$3:BR15)=0,SUM($H16:BQ16)=0),$B16,0)</f>
        <v>0</v>
      </c>
      <c r="BS16">
        <f ca="1">IF(AND($B16&gt;0,SUM(BS$3:BS15)=0,SUM($H16:BR16)=0),$B16,0)</f>
        <v>0</v>
      </c>
      <c r="BT16">
        <f ca="1">IF(AND($B16&gt;0,SUM(BT$3:BT15)=0,SUM($H16:BS16)=0),$B16,0)</f>
        <v>0</v>
      </c>
      <c r="BU16">
        <f ca="1">IF(AND($B16&gt;0,SUM(BU$3:BU15)=0,SUM($H16:BT16)=0),$B16,0)</f>
        <v>0</v>
      </c>
      <c r="BV16">
        <f ca="1">IF(AND($B16&gt;0,SUM(BV$3:BV15)=0,SUM($H16:BU16)=0),$B16,0)</f>
        <v>0</v>
      </c>
      <c r="BW16">
        <f ca="1">IF(AND($B16&gt;0,SUM(BW$3:BW15)=0,SUM($H16:BV16)=0),$B16,0)</f>
        <v>0</v>
      </c>
      <c r="BX16">
        <f ca="1">IF(AND($B16&gt;0,SUM(BX$3:BX15)=0,SUM($H16:BW16)=0),$B16,0)</f>
        <v>0</v>
      </c>
      <c r="BY16">
        <f ca="1">IF(AND($B16&gt;0,SUM(BY$3:BY15)=0,SUM($H16:BX16)=0),$B16,0)</f>
        <v>0</v>
      </c>
      <c r="BZ16">
        <f ca="1">IF(AND($B16&gt;0,SUM(BZ$3:BZ15)=0,SUM($H16:BY16)=0),$B16,0)</f>
        <v>0</v>
      </c>
      <c r="CA16">
        <f ca="1">IF(AND($B16&gt;0,SUM(CA$3:CA15)=0,SUM($H16:BZ16)=0),$B16,0)</f>
        <v>0</v>
      </c>
      <c r="CB16">
        <f ca="1">IF(AND($B16&gt;0,SUM(CB$3:CB15)=0,SUM($H16:CA16)=0),$B16,0)</f>
        <v>0</v>
      </c>
      <c r="CC16">
        <f ca="1">IF(AND($B16&gt;0,SUM(CC$3:CC15)=0,SUM($H16:CB16)=0),$B16,0)</f>
        <v>0</v>
      </c>
      <c r="CD16">
        <f ca="1">IF(AND($B16&gt;0,SUM(CD$3:CD15)=0,SUM($H16:CC16)=0),$B16,0)</f>
        <v>0</v>
      </c>
      <c r="CE16">
        <f ca="1">IF(AND($B16&gt;0,SUM(CE$3:CE15)=0,SUM($H16:CD16)=0),$B16,0)</f>
        <v>0</v>
      </c>
      <c r="CF16">
        <f ca="1">IF(AND($B16&gt;0,SUM(CF$3:CF15)=0,SUM($H16:CE16)=0),$B16,0)</f>
        <v>0</v>
      </c>
      <c r="CG16">
        <f ca="1">IF(AND($B16&gt;0,SUM(CG$3:CG15)=0,SUM($H16:CF16)=0),$B16,0)</f>
        <v>0</v>
      </c>
      <c r="CH16">
        <f ca="1">IF(AND($B16&gt;0,SUM(CH$3:CH15)=0,SUM($H16:CG16)=0),$B16,0)</f>
        <v>0</v>
      </c>
      <c r="CI16">
        <f ca="1">IF(AND($B16&gt;0,SUM(CI$3:CI15)=0,SUM($H16:CH16)=0),$B16,0)</f>
        <v>0</v>
      </c>
      <c r="CJ16">
        <f ca="1">IF(AND($B16&gt;0,SUM(CJ$3:CJ15)=0,SUM($H16:CI16)=0),$B16,0)</f>
        <v>0</v>
      </c>
      <c r="CK16">
        <f ca="1">IF(AND($B16&gt;0,SUM(CK$3:CK15)=0,SUM($H16:CJ16)=0),$B16,0)</f>
        <v>0</v>
      </c>
      <c r="CL16">
        <f ca="1">IF(AND($B16&gt;0,SUM(CL$3:CL15)=0,SUM($H16:CK16)=0),$B16,0)</f>
        <v>0</v>
      </c>
      <c r="CM16">
        <f ca="1">IF(AND($B16&gt;0,SUM(CM$3:CM15)=0,SUM($H16:CL16)=0),$B16,0)</f>
        <v>0</v>
      </c>
      <c r="CN16">
        <f ca="1">IF(AND($B16&gt;0,SUM(CN$3:CN15)=0,SUM($H16:CM16)=0),$B16,0)</f>
        <v>0</v>
      </c>
      <c r="CO16">
        <f ca="1">IF(AND($B16&gt;0,SUM(CO$3:CO15)=0,SUM($H16:CN16)=0),$B16,0)</f>
        <v>0</v>
      </c>
      <c r="CP16">
        <f ca="1">IF(AND($B16&gt;0,SUM(CP$3:CP15)=0,SUM($H16:CO16)=0),$B16,0)</f>
        <v>0</v>
      </c>
      <c r="CQ16">
        <f ca="1">IF(AND($B16&gt;0,SUM(CQ$3:CQ15)=0,SUM($H16:CP16)=0),$B16,0)</f>
        <v>0</v>
      </c>
      <c r="CR16">
        <f ca="1">IF(AND($B16&gt;0,SUM(CR$3:CR15)=0,SUM($H16:CQ16)=0),$B16,0)</f>
        <v>0</v>
      </c>
      <c r="CS16">
        <f ca="1">IF(AND($B16&gt;0,SUM(CS$3:CS15)=0,SUM($H16:CR16)=0),$B16,0)</f>
        <v>0</v>
      </c>
      <c r="CT16">
        <f ca="1">IF(AND($B16&gt;0,SUM(CT$3:CT15)=0,SUM($H16:CS16)=0),$B16,0)</f>
        <v>0</v>
      </c>
      <c r="CU16">
        <f ca="1">IF(AND($B16&gt;0,SUM(CU$3:CU15)=0,SUM($H16:CT16)=0),$B16,0)</f>
        <v>0</v>
      </c>
      <c r="CV16">
        <f ca="1">IF(AND($B16&gt;0,SUM(CV$3:CV15)=0,SUM($H16:CU16)=0),$B16,0)</f>
        <v>0</v>
      </c>
      <c r="CW16">
        <f ca="1">IF(AND($B16&gt;0,SUM(CW$3:CW15)=0,SUM($H16:CV16)=0),$B16,0)</f>
        <v>0</v>
      </c>
      <c r="CX16">
        <f ca="1">IF(AND($B16&gt;0,SUM(CX$3:CX15)=0,SUM($H16:CW16)=0),$B16,0)</f>
        <v>0</v>
      </c>
      <c r="CY16">
        <f ca="1">IF(AND($B16&gt;0,SUM(CY$3:CY15)=0,SUM($H16:CX16)=0),$B16,0)</f>
        <v>0</v>
      </c>
      <c r="CZ16">
        <f ca="1">IF(AND($B16&gt;0,SUM(CZ$3:CZ15)=0,SUM($H16:CY16)=0),$B16,0)</f>
        <v>0</v>
      </c>
      <c r="DA16">
        <f ca="1">IF(AND($B16&gt;0,SUM(DA$3:DA15)=0,SUM($H16:CZ16)=0),$B16,0)</f>
        <v>0</v>
      </c>
      <c r="DB16">
        <f ca="1">IF(AND($B16&gt;0,SUM(DB$3:DB15)=0,SUM($H16:DA16)=0),$B16,0)</f>
        <v>0</v>
      </c>
      <c r="DC16">
        <f ca="1">IF(AND($B16&gt;0,SUM(DC$3:DC15)=0,SUM($H16:DB16)=0),$B16,0)</f>
        <v>0</v>
      </c>
      <c r="DD16">
        <f ca="1">IF(AND($B16&gt;0,SUM(DD$3:DD15)=0,SUM($H16:DC16)=0),$B16,0)</f>
        <v>0</v>
      </c>
      <c r="DE16">
        <f ca="1">IF(AND($B16&gt;0,SUM(DE$3:DE15)=0,SUM($H16:DD16)=0),$B16,0)</f>
        <v>0</v>
      </c>
      <c r="DF16">
        <f ca="1">IF(AND($B16&gt;0,SUM(DF$3:DF15)=0,SUM($H16:DE16)=0),$B16,0)</f>
        <v>0</v>
      </c>
      <c r="DG16">
        <f ca="1">IF(AND($B16&gt;0,SUM(DG$3:DG15)=0,SUM($H16:DF16)=0),$B16,0)</f>
        <v>0</v>
      </c>
      <c r="DH16">
        <f ca="1">IF(AND($B16&gt;0,SUM(DH$3:DH15)=0,SUM($H16:DG16)=0),$B16,0)</f>
        <v>0</v>
      </c>
      <c r="DI16">
        <f ca="1">IF(AND($B16&gt;0,SUM(DI$3:DI15)=0,SUM($H16:DH16)=0),$B16,0)</f>
        <v>0</v>
      </c>
      <c r="DJ16">
        <f ca="1">IF(AND($B16&gt;0,SUM(DJ$3:DJ15)=0,SUM($H16:DI16)=0),$B16,0)</f>
        <v>0</v>
      </c>
      <c r="DK16">
        <f ca="1">IF(AND($B16&gt;0,SUM(DK$3:DK15)=0,SUM($H16:DJ16)=0),$B16,0)</f>
        <v>0</v>
      </c>
      <c r="DL16">
        <f ca="1">IF(AND($B16&gt;0,SUM(DL$3:DL15)=0,SUM($H16:DK16)=0),$B16,0)</f>
        <v>0</v>
      </c>
      <c r="DM16">
        <f ca="1">IF(AND($B16&gt;0,SUM(DM$3:DM15)=0,SUM($H16:DL16)=0),$B16,0)</f>
        <v>0</v>
      </c>
      <c r="DN16">
        <f ca="1">IF(AND($B16&gt;0,SUM(DN$3:DN15)=0,SUM($H16:DM16)=0),$B16,0)</f>
        <v>0</v>
      </c>
      <c r="DO16">
        <f ca="1">IF(AND($B16&gt;0,SUM(DO$3:DO15)=0,SUM($H16:DN16)=0),$B16,0)</f>
        <v>0</v>
      </c>
      <c r="DP16">
        <f ca="1">IF(AND($B16&gt;0,SUM(DP$3:DP15)=0,SUM($H16:DO16)=0),$B16,0)</f>
        <v>0</v>
      </c>
      <c r="DQ16">
        <f ca="1">IF(AND($B16&gt;0,SUM(DQ$3:DQ15)=0,SUM($H16:DP16)=0),$B16,0)</f>
        <v>0</v>
      </c>
      <c r="DR16">
        <f ca="1">IF(AND($B16&gt;0,SUM(DR$3:DR15)=0,SUM($H16:DQ16)=0),$B16,0)</f>
        <v>0</v>
      </c>
      <c r="DS16">
        <f ca="1">IF(AND($B16&gt;0,SUM(DS$3:DS15)=0,SUM($H16:DR16)=0),$B16,0)</f>
        <v>0</v>
      </c>
      <c r="DT16">
        <f ca="1">IF(AND($B16&gt;0,SUM(DT$3:DT15)=0,SUM($H16:DS16)=0),$B16,0)</f>
        <v>0</v>
      </c>
      <c r="DU16">
        <f ca="1">IF(AND($B16&gt;0,SUM(DU$3:DU15)=0,SUM($H16:DT16)=0),$B16,0)</f>
        <v>0</v>
      </c>
      <c r="DV16">
        <f ca="1">IF(AND($B16&gt;0,SUM(DV$3:DV15)=0,SUM($H16:DU16)=0),$B16,0)</f>
        <v>0</v>
      </c>
      <c r="DW16">
        <f ca="1">IF(AND($B16&gt;0,SUM(DW$3:DW15)=0,SUM($H16:DV16)=0),$B16,0)</f>
        <v>0</v>
      </c>
      <c r="DX16">
        <f ca="1">IF(AND($B16&gt;0,SUM(DX$3:DX15)=0,SUM($H16:DW16)=0),$B16,0)</f>
        <v>0</v>
      </c>
      <c r="DY16">
        <f ca="1">IF(AND($B16&gt;0,SUM(DY$3:DY15)=0,SUM($H16:DX16)=0),$B16,0)</f>
        <v>0</v>
      </c>
      <c r="DZ16">
        <f ca="1">IF(AND($B16&gt;0,SUM(DZ$3:DZ15)=0,SUM($H16:DY16)=0),$B16,0)</f>
        <v>0</v>
      </c>
      <c r="EA16">
        <f ca="1">IF(AND($B16&gt;0,SUM(EA$3:EA15)=0,SUM($H16:DZ16)=0),$B16,0)</f>
        <v>0</v>
      </c>
      <c r="EB16">
        <f ca="1">IF(AND($B16&gt;0,SUM(EB$3:EB15)=0,SUM($H16:EA16)=0),$B16,0)</f>
        <v>0</v>
      </c>
      <c r="EC16">
        <f ca="1">IF(AND($B16&gt;0,SUM(EC$3:EC15)=0,SUM($H16:EB16)=0),$B16,0)</f>
        <v>0</v>
      </c>
      <c r="ED16">
        <f ca="1">IF(AND($B16&gt;0,SUM(ED$3:ED15)=0,SUM($H16:EC16)=0),$B16,0)</f>
        <v>0</v>
      </c>
      <c r="EE16">
        <f ca="1">IF(AND($B16&gt;0,SUM(EE$3:EE15)=0,SUM($H16:ED16)=0),$B16,0)</f>
        <v>0</v>
      </c>
      <c r="EF16">
        <f ca="1">IF(AND($B16&gt;0,SUM(EF$3:EF15)=0,SUM($H16:EE16)=0),$B16,0)</f>
        <v>0</v>
      </c>
      <c r="EG16">
        <f ca="1">IF(AND($B16&gt;0,SUM(EG$3:EG15)=0,SUM($H16:EF16)=0),$B16,0)</f>
        <v>0</v>
      </c>
      <c r="EH16">
        <f ca="1">IF(AND($B16&gt;0,SUM(EH$3:EH15)=0,SUM($H16:EG16)=0),$B16,0)</f>
        <v>0</v>
      </c>
      <c r="EI16">
        <f ca="1">IF(AND($B16&gt;0,SUM(EI$3:EI15)=0,SUM($H16:EH16)=0),$B16,0)</f>
        <v>0</v>
      </c>
      <c r="EJ16">
        <f ca="1">IF(AND($B16&gt;0,SUM(EJ$3:EJ15)=0,SUM($H16:EI16)=0),$B16,0)</f>
        <v>0</v>
      </c>
      <c r="EK16">
        <f ca="1">IF(AND($B16&gt;0,SUM(EK$3:EK15)=0,SUM($H16:EJ16)=0),$B16,0)</f>
        <v>0</v>
      </c>
      <c r="EL16">
        <f ca="1">IF(AND($B16&gt;0,SUM(EL$3:EL15)=0,SUM($H16:EK16)=0),$B16,0)</f>
        <v>0</v>
      </c>
      <c r="EM16">
        <f ca="1">IF(AND($B16&gt;0,SUM(EM$3:EM15)=0,SUM($H16:EL16)=0),$B16,0)</f>
        <v>0</v>
      </c>
      <c r="EN16">
        <f ca="1">IF(AND($B16&gt;0,SUM(EN$3:EN15)=0,SUM($H16:EM16)=0),$B16,0)</f>
        <v>0</v>
      </c>
      <c r="EO16">
        <f ca="1">IF(AND($B16&gt;0,SUM(EO$3:EO15)=0,SUM($H16:EN16)=0),$B16,0)</f>
        <v>0</v>
      </c>
      <c r="EP16">
        <f ca="1">IF(AND($B16&gt;0,SUM(EP$3:EP15)=0,SUM($H16:EO16)=0),$B16,0)</f>
        <v>0</v>
      </c>
      <c r="EQ16">
        <f ca="1">IF(AND($B16&gt;0,SUM(EQ$3:EQ15)=0,SUM($H16:EP16)=0),$B16,0)</f>
        <v>0</v>
      </c>
      <c r="ER16">
        <f ca="1">IF(AND($B16&gt;0,SUM(ER$3:ER15)=0,SUM($H16:EQ16)=0),$B16,0)</f>
        <v>0</v>
      </c>
      <c r="ES16">
        <f ca="1">IF(AND($B16&gt;0,SUM(ES$3:ES15)=0,SUM($H16:ER16)=0),$B16,0)</f>
        <v>0</v>
      </c>
      <c r="ET16">
        <f ca="1">IF(AND($B16&gt;0,SUM(ET$3:ET15)=0,SUM($H16:ES16)=0),$B16,0)</f>
        <v>0</v>
      </c>
      <c r="EU16">
        <f ca="1">IF(AND($B16&gt;0,SUM(EU$3:EU15)=0,SUM($H16:ET16)=0),$B16,0)</f>
        <v>0</v>
      </c>
      <c r="EV16">
        <f ca="1">IF(AND($B16&gt;0,SUM(EV$3:EV15)=0,SUM($H16:EU16)=0),$B16,0)</f>
        <v>0</v>
      </c>
      <c r="EW16">
        <f ca="1">IF(AND($B16&gt;0,SUM(EW$3:EW15)=0,SUM($H16:EV16)=0),$B16,0)</f>
        <v>0</v>
      </c>
      <c r="EX16">
        <f ca="1">IF(AND($B16&gt;0,SUM(EX$3:EX15)=0,SUM($H16:EW16)=0),$B16,0)</f>
        <v>0</v>
      </c>
      <c r="EY16">
        <f ca="1">IF(AND($B16&gt;0,SUM(EY$3:EY15)=0,SUM($H16:EX16)=0),$B16,0)</f>
        <v>0</v>
      </c>
      <c r="EZ16">
        <f ca="1">IF(AND($B16&gt;0,SUM(EZ$3:EZ15)=0,SUM($H16:EY16)=0),$B16,0)</f>
        <v>0</v>
      </c>
      <c r="FA16">
        <f ca="1">IF(AND($B16&gt;0,SUM(FA$3:FA15)=0,SUM($H16:EZ16)=0),$B16,0)</f>
        <v>0</v>
      </c>
      <c r="FB16">
        <f ca="1">IF(AND($B16&gt;0,SUM(FB$3:FB15)=0,SUM($H16:FA16)=0),$B16,0)</f>
        <v>0</v>
      </c>
      <c r="FC16">
        <f ca="1">IF(AND($B16&gt;0,SUM(FC$3:FC15)=0,SUM($H16:FB16)=0),$B16,0)</f>
        <v>0</v>
      </c>
      <c r="FD16">
        <f ca="1">IF(AND($B16&gt;0,SUM(FD$3:FD15)=0,SUM($H16:FC16)=0),$B16,0)</f>
        <v>0</v>
      </c>
      <c r="FE16">
        <f ca="1">IF(AND($B16&gt;0,SUM(FE$3:FE15)=0,SUM($H16:FD16)=0),$B16,0)</f>
        <v>0</v>
      </c>
      <c r="FF16">
        <f ca="1">IF(AND($B16&gt;0,SUM(FF$3:FF15)=0,SUM($H16:FE16)=0),$B16,0)</f>
        <v>0</v>
      </c>
      <c r="FG16">
        <f ca="1">IF(AND($B16&gt;0,SUM(FG$3:FG15)=0,SUM($H16:FF16)=0),$B16,0)</f>
        <v>0</v>
      </c>
      <c r="FH16">
        <f ca="1">IF(AND($B16&gt;0,SUM(FH$3:FH15)=0,SUM($H16:FG16)=0),$B16,0)</f>
        <v>0</v>
      </c>
      <c r="FI16">
        <f ca="1">IF(AND($B16&gt;0,SUM(FI$3:FI15)=0,SUM($H16:FH16)=0),$B16,0)</f>
        <v>0</v>
      </c>
      <c r="FJ16">
        <f ca="1">IF(AND($B16&gt;0,SUM(FJ$3:FJ15)=0,SUM($H16:FI16)=0),$B16,0)</f>
        <v>0</v>
      </c>
      <c r="FK16">
        <f ca="1">IF(AND($B16&gt;0,SUM(FK$3:FK15)=0,SUM($H16:FJ16)=0),$B16,0)</f>
        <v>0</v>
      </c>
      <c r="FL16">
        <f ca="1">IF(AND($B16&gt;0,SUM(FL$3:FL15)=0,SUM($H16:FK16)=0),$B16,0)</f>
        <v>0</v>
      </c>
      <c r="FM16">
        <f ca="1">IF(AND($B16&gt;0,SUM(FM$3:FM15)=0,SUM($H16:FL16)=0),$B16,0)</f>
        <v>0</v>
      </c>
      <c r="FN16">
        <f ca="1">IF(AND($B16&gt;0,SUM(FN$3:FN15)=0,SUM($H16:FM16)=0),$B16,0)</f>
        <v>0</v>
      </c>
      <c r="FS16" s="67"/>
      <c r="FT16" s="67"/>
      <c r="FU16" s="342"/>
      <c r="FV16" s="374" t="str">
        <f>""</f>
        <v/>
      </c>
      <c r="FY16" s="67"/>
      <c r="FZ16" s="67"/>
      <c r="GA16" s="342"/>
      <c r="GB16" s="374" t="str">
        <f>""</f>
        <v/>
      </c>
      <c r="GE16" s="67"/>
      <c r="GF16" s="67"/>
      <c r="GG16" s="342"/>
      <c r="GH16" s="374" t="str">
        <f>""</f>
        <v/>
      </c>
    </row>
    <row r="17" spans="1:190" ht="15.75" thickBot="1" x14ac:dyDescent="0.3">
      <c r="A17">
        <v>17</v>
      </c>
      <c r="C17" s="240">
        <f t="shared" ca="1" si="8"/>
        <v>0</v>
      </c>
      <c r="D17" s="240">
        <f t="shared" ca="1" si="9"/>
        <v>0</v>
      </c>
      <c r="E17" s="240">
        <f t="shared" ca="1" si="10"/>
        <v>0</v>
      </c>
      <c r="F17" s="240" t="str">
        <f t="shared" ca="1" si="11"/>
        <v/>
      </c>
      <c r="G17" s="47">
        <f ca="1">INDEX($I$2:$FN$2,ROWS(G$2:G17))</f>
        <v>1</v>
      </c>
      <c r="H17">
        <v>0</v>
      </c>
      <c r="I17">
        <f ca="1">IF(AND($B17&gt;0,SUM(I$3:I16)=0,SUM($H17:H17)=0),$B17,0)</f>
        <v>0</v>
      </c>
      <c r="J17">
        <f ca="1">IF(AND($B17&gt;0,SUM(J$3:J16)=0,SUM($H17:I17)=0),$B17,0)</f>
        <v>0</v>
      </c>
      <c r="K17">
        <f ca="1">IF(AND($B17&gt;0,SUM(K$3:K16)=0,SUM($H17:J17)=0),$B17,0)</f>
        <v>0</v>
      </c>
      <c r="L17">
        <f ca="1">IF(AND($B17&gt;0,SUM(L$3:L16)=0,SUM($H17:K17)=0),$B17,0)</f>
        <v>0</v>
      </c>
      <c r="M17">
        <f ca="1">IF(AND($B17&gt;0,SUM(M$3:M16)=0,SUM($H17:L17)=0),$B17,0)</f>
        <v>0</v>
      </c>
      <c r="N17">
        <f ca="1">IF(AND($B17&gt;0,SUM(N$3:N16)=0,SUM($H17:M17)=0),$B17,0)</f>
        <v>0</v>
      </c>
      <c r="O17">
        <f ca="1">IF(AND($B17&gt;0,SUM(O$3:O16)=0,SUM($H17:N17)=0),$B17,0)</f>
        <v>0</v>
      </c>
      <c r="P17">
        <f ca="1">IF(AND($B17&gt;0,SUM(P$3:P16)=0,SUM($H17:O17)=0),$B17,0)</f>
        <v>0</v>
      </c>
      <c r="Q17">
        <f ca="1">IF(AND($B17&gt;0,SUM(Q$3:Q16)=0,SUM($H17:P17)=0),$B17,0)</f>
        <v>0</v>
      </c>
      <c r="R17">
        <f ca="1">IF(AND($B17&gt;0,SUM(R$3:R16)=0,SUM($H17:Q17)=0),$B17,0)</f>
        <v>0</v>
      </c>
      <c r="S17">
        <f ca="1">IF(AND($B17&gt;0,SUM(S$3:S16)=0,SUM($H17:R17)=0),$B17,0)</f>
        <v>0</v>
      </c>
      <c r="T17">
        <f ca="1">IF(AND($B17&gt;0,SUM(T$3:T16)=0,SUM($H17:S17)=0),$B17,0)</f>
        <v>0</v>
      </c>
      <c r="U17">
        <f ca="1">IF(AND($B17&gt;0,SUM(U$3:U16)=0,SUM($H17:T17)=0),$B17,0)</f>
        <v>0</v>
      </c>
      <c r="V17">
        <f ca="1">IF(AND($B17&gt;0,SUM(V$3:V16)=0,SUM($H17:U17)=0),$B17,0)</f>
        <v>0</v>
      </c>
      <c r="W17">
        <f ca="1">IF(AND($B17&gt;0,SUM(W$3:W16)=0,SUM($H17:V17)=0),$B17,0)</f>
        <v>0</v>
      </c>
      <c r="X17">
        <f ca="1">IF(AND($B17&gt;0,SUM(X$3:X16)=0,SUM($H17:W17)=0),$B17,0)</f>
        <v>0</v>
      </c>
      <c r="Y17">
        <f ca="1">IF(AND($B17&gt;0,SUM(Y$3:Y16)=0,SUM($H17:X17)=0),$B17,0)</f>
        <v>0</v>
      </c>
      <c r="Z17">
        <f ca="1">IF(AND($B17&gt;0,SUM(Z$3:Z16)=0,SUM($H17:Y17)=0),$B17,0)</f>
        <v>0</v>
      </c>
      <c r="AA17">
        <f ca="1">IF(AND($B17&gt;0,SUM(AA$3:AA16)=0,SUM($H17:Z17)=0),$B17,0)</f>
        <v>0</v>
      </c>
      <c r="AB17">
        <f ca="1">IF(AND($B17&gt;0,SUM(AB$3:AB16)=0,SUM($H17:AA17)=0),$B17,0)</f>
        <v>0</v>
      </c>
      <c r="AC17">
        <f ca="1">IF(AND($B17&gt;0,SUM(AC$3:AC16)=0,SUM($H17:AB17)=0),$B17,0)</f>
        <v>0</v>
      </c>
      <c r="AD17">
        <f ca="1">IF(AND($B17&gt;0,SUM(AD$3:AD16)=0,SUM($H17:AC17)=0),$B17,0)</f>
        <v>0</v>
      </c>
      <c r="AE17">
        <f ca="1">IF(AND($B17&gt;0,SUM(AE$3:AE16)=0,SUM($H17:AD17)=0),$B17,0)</f>
        <v>0</v>
      </c>
      <c r="AF17">
        <f ca="1">IF(AND($B17&gt;0,SUM(AF$3:AF16)=0,SUM($H17:AE17)=0),$B17,0)</f>
        <v>0</v>
      </c>
      <c r="AG17">
        <f ca="1">IF(AND($B17&gt;0,SUM(AG$3:AG16)=0,SUM($H17:AF17)=0),$B17,0)</f>
        <v>0</v>
      </c>
      <c r="AH17">
        <f ca="1">IF(AND($B17&gt;0,SUM(AH$3:AH16)=0,SUM($H17:AG17)=0),$B17,0)</f>
        <v>0</v>
      </c>
      <c r="AI17">
        <f ca="1">IF(AND($B17&gt;0,SUM(AI$3:AI16)=0,SUM($H17:AH17)=0),$B17,0)</f>
        <v>0</v>
      </c>
      <c r="AJ17">
        <f ca="1">IF(AND($B17&gt;0,SUM(AJ$3:AJ16)=0,SUM($H17:AI17)=0),$B17,0)</f>
        <v>0</v>
      </c>
      <c r="AK17">
        <f ca="1">IF(AND($B17&gt;0,SUM(AK$3:AK16)=0,SUM($H17:AJ17)=0),$B17,0)</f>
        <v>0</v>
      </c>
      <c r="AL17">
        <f ca="1">IF(AND($B17&gt;0,SUM(AL$3:AL16)=0,SUM($H17:AK17)=0),$B17,0)</f>
        <v>0</v>
      </c>
      <c r="AM17">
        <f ca="1">IF(AND($B17&gt;0,SUM(AM$3:AM16)=0,SUM($H17:AL17)=0),$B17,0)</f>
        <v>0</v>
      </c>
      <c r="AN17">
        <f ca="1">IF(AND($B17&gt;0,SUM(AN$3:AN16)=0,SUM($H17:AM17)=0),$B17,0)</f>
        <v>0</v>
      </c>
      <c r="AO17">
        <f ca="1">IF(AND($B17&gt;0,SUM(AO$3:AO16)=0,SUM($H17:AN17)=0),$B17,0)</f>
        <v>0</v>
      </c>
      <c r="AP17">
        <f ca="1">IF(AND($B17&gt;0,SUM(AP$3:AP16)=0,SUM($H17:AO17)=0),$B17,0)</f>
        <v>0</v>
      </c>
      <c r="AQ17">
        <f ca="1">IF(AND($B17&gt;0,SUM(AQ$3:AQ16)=0,SUM($H17:AP17)=0),$B17,0)</f>
        <v>0</v>
      </c>
      <c r="AR17">
        <f ca="1">IF(AND($B17&gt;0,SUM(AR$3:AR16)=0,SUM($H17:AQ17)=0),$B17,0)</f>
        <v>0</v>
      </c>
      <c r="AS17">
        <f ca="1">IF(AND($B17&gt;0,SUM(AS$3:AS16)=0,SUM($H17:AR17)=0),$B17,0)</f>
        <v>0</v>
      </c>
      <c r="AT17">
        <f ca="1">IF(AND($B17&gt;0,SUM(AT$3:AT16)=0,SUM($H17:AS17)=0),$B17,0)</f>
        <v>0</v>
      </c>
      <c r="AU17">
        <f ca="1">IF(AND($B17&gt;0,SUM(AU$3:AU16)=0,SUM($H17:AT17)=0),$B17,0)</f>
        <v>0</v>
      </c>
      <c r="AV17">
        <f ca="1">IF(AND($B17&gt;0,SUM(AV$3:AV16)=0,SUM($H17:AU17)=0),$B17,0)</f>
        <v>0</v>
      </c>
      <c r="AW17">
        <f ca="1">IF(AND($B17&gt;0,SUM(AW$3:AW16)=0,SUM($H17:AV17)=0),$B17,0)</f>
        <v>0</v>
      </c>
      <c r="AX17">
        <f ca="1">IF(AND($B17&gt;0,SUM(AX$3:AX16)=0,SUM($H17:AW17)=0),$B17,0)</f>
        <v>0</v>
      </c>
      <c r="AY17">
        <f ca="1">IF(AND($B17&gt;0,SUM(AY$3:AY16)=0,SUM($H17:AX17)=0),$B17,0)</f>
        <v>0</v>
      </c>
      <c r="AZ17">
        <f ca="1">IF(AND($B17&gt;0,SUM(AZ$3:AZ16)=0,SUM($H17:AY17)=0),$B17,0)</f>
        <v>0</v>
      </c>
      <c r="BA17">
        <f ca="1">IF(AND($B17&gt;0,SUM(BA$3:BA16)=0,SUM($H17:AZ17)=0),$B17,0)</f>
        <v>0</v>
      </c>
      <c r="BB17">
        <f ca="1">IF(AND($B17&gt;0,SUM(BB$3:BB16)=0,SUM($H17:BA17)=0),$B17,0)</f>
        <v>0</v>
      </c>
      <c r="BC17">
        <f ca="1">IF(AND($B17&gt;0,SUM(BC$3:BC16)=0,SUM($H17:BB17)=0),$B17,0)</f>
        <v>0</v>
      </c>
      <c r="BD17">
        <f ca="1">IF(AND($B17&gt;0,SUM(BD$3:BD16)=0,SUM($H17:BC17)=0),$B17,0)</f>
        <v>0</v>
      </c>
      <c r="BE17">
        <f ca="1">IF(AND($B17&gt;0,SUM(BE$3:BE16)=0,SUM($H17:BD17)=0),$B17,0)</f>
        <v>0</v>
      </c>
      <c r="BF17">
        <f ca="1">IF(AND($B17&gt;0,SUM(BF$3:BF16)=0,SUM($H17:BE17)=0),$B17,0)</f>
        <v>0</v>
      </c>
      <c r="BG17">
        <f ca="1">IF(AND($B17&gt;0,SUM(BG$3:BG16)=0,SUM($H17:BF17)=0),$B17,0)</f>
        <v>0</v>
      </c>
      <c r="BH17">
        <f ca="1">IF(AND($B17&gt;0,SUM(BH$3:BH16)=0,SUM($H17:BG17)=0),$B17,0)</f>
        <v>0</v>
      </c>
      <c r="BI17">
        <f ca="1">IF(AND($B17&gt;0,SUM(BI$3:BI16)=0,SUM($H17:BH17)=0),$B17,0)</f>
        <v>0</v>
      </c>
      <c r="BJ17">
        <f ca="1">IF(AND($B17&gt;0,SUM(BJ$3:BJ16)=0,SUM($H17:BI17)=0),$B17,0)</f>
        <v>0</v>
      </c>
      <c r="BK17">
        <f ca="1">IF(AND($B17&gt;0,SUM(BK$3:BK16)=0,SUM($H17:BJ17)=0),$B17,0)</f>
        <v>0</v>
      </c>
      <c r="BL17">
        <f ca="1">IF(AND($B17&gt;0,SUM(BL$3:BL16)=0,SUM($H17:BK17)=0),$B17,0)</f>
        <v>0</v>
      </c>
      <c r="BM17">
        <f ca="1">IF(AND($B17&gt;0,SUM(BM$3:BM16)=0,SUM($H17:BL17)=0),$B17,0)</f>
        <v>0</v>
      </c>
      <c r="BN17">
        <f ca="1">IF(AND($B17&gt;0,SUM(BN$3:BN16)=0,SUM($H17:BM17)=0),$B17,0)</f>
        <v>0</v>
      </c>
      <c r="BO17">
        <f ca="1">IF(AND($B17&gt;0,SUM(BO$3:BO16)=0,SUM($H17:BN17)=0),$B17,0)</f>
        <v>0</v>
      </c>
      <c r="BP17">
        <f ca="1">IF(AND($B17&gt;0,SUM(BP$3:BP16)=0,SUM($H17:BO17)=0),$B17,0)</f>
        <v>0</v>
      </c>
      <c r="BQ17">
        <f ca="1">IF(AND($B17&gt;0,SUM(BQ$3:BQ16)=0,SUM($H17:BP17)=0),$B17,0)</f>
        <v>0</v>
      </c>
      <c r="BR17">
        <f ca="1">IF(AND($B17&gt;0,SUM(BR$3:BR16)=0,SUM($H17:BQ17)=0),$B17,0)</f>
        <v>0</v>
      </c>
      <c r="BS17">
        <f ca="1">IF(AND($B17&gt;0,SUM(BS$3:BS16)=0,SUM($H17:BR17)=0),$B17,0)</f>
        <v>0</v>
      </c>
      <c r="BT17">
        <f ca="1">IF(AND($B17&gt;0,SUM(BT$3:BT16)=0,SUM($H17:BS17)=0),$B17,0)</f>
        <v>0</v>
      </c>
      <c r="BU17">
        <f ca="1">IF(AND($B17&gt;0,SUM(BU$3:BU16)=0,SUM($H17:BT17)=0),$B17,0)</f>
        <v>0</v>
      </c>
      <c r="BV17">
        <f ca="1">IF(AND($B17&gt;0,SUM(BV$3:BV16)=0,SUM($H17:BU17)=0),$B17,0)</f>
        <v>0</v>
      </c>
      <c r="BW17">
        <f ca="1">IF(AND($B17&gt;0,SUM(BW$3:BW16)=0,SUM($H17:BV17)=0),$B17,0)</f>
        <v>0</v>
      </c>
      <c r="BX17">
        <f ca="1">IF(AND($B17&gt;0,SUM(BX$3:BX16)=0,SUM($H17:BW17)=0),$B17,0)</f>
        <v>0</v>
      </c>
      <c r="BY17">
        <f ca="1">IF(AND($B17&gt;0,SUM(BY$3:BY16)=0,SUM($H17:BX17)=0),$B17,0)</f>
        <v>0</v>
      </c>
      <c r="BZ17">
        <f ca="1">IF(AND($B17&gt;0,SUM(BZ$3:BZ16)=0,SUM($H17:BY17)=0),$B17,0)</f>
        <v>0</v>
      </c>
      <c r="CA17">
        <f ca="1">IF(AND($B17&gt;0,SUM(CA$3:CA16)=0,SUM($H17:BZ17)=0),$B17,0)</f>
        <v>0</v>
      </c>
      <c r="CB17">
        <f ca="1">IF(AND($B17&gt;0,SUM(CB$3:CB16)=0,SUM($H17:CA17)=0),$B17,0)</f>
        <v>0</v>
      </c>
      <c r="CC17">
        <f ca="1">IF(AND($B17&gt;0,SUM(CC$3:CC16)=0,SUM($H17:CB17)=0),$B17,0)</f>
        <v>0</v>
      </c>
      <c r="CD17">
        <f ca="1">IF(AND($B17&gt;0,SUM(CD$3:CD16)=0,SUM($H17:CC17)=0),$B17,0)</f>
        <v>0</v>
      </c>
      <c r="CE17">
        <f ca="1">IF(AND($B17&gt;0,SUM(CE$3:CE16)=0,SUM($H17:CD17)=0),$B17,0)</f>
        <v>0</v>
      </c>
      <c r="CF17">
        <f ca="1">IF(AND($B17&gt;0,SUM(CF$3:CF16)=0,SUM($H17:CE17)=0),$B17,0)</f>
        <v>0</v>
      </c>
      <c r="CG17">
        <f ca="1">IF(AND($B17&gt;0,SUM(CG$3:CG16)=0,SUM($H17:CF17)=0),$B17,0)</f>
        <v>0</v>
      </c>
      <c r="CH17">
        <f ca="1">IF(AND($B17&gt;0,SUM(CH$3:CH16)=0,SUM($H17:CG17)=0),$B17,0)</f>
        <v>0</v>
      </c>
      <c r="CI17">
        <f ca="1">IF(AND($B17&gt;0,SUM(CI$3:CI16)=0,SUM($H17:CH17)=0),$B17,0)</f>
        <v>0</v>
      </c>
      <c r="CJ17">
        <f ca="1">IF(AND($B17&gt;0,SUM(CJ$3:CJ16)=0,SUM($H17:CI17)=0),$B17,0)</f>
        <v>0</v>
      </c>
      <c r="CK17">
        <f ca="1">IF(AND($B17&gt;0,SUM(CK$3:CK16)=0,SUM($H17:CJ17)=0),$B17,0)</f>
        <v>0</v>
      </c>
      <c r="CL17">
        <f ca="1">IF(AND($B17&gt;0,SUM(CL$3:CL16)=0,SUM($H17:CK17)=0),$B17,0)</f>
        <v>0</v>
      </c>
      <c r="CM17">
        <f ca="1">IF(AND($B17&gt;0,SUM(CM$3:CM16)=0,SUM($H17:CL17)=0),$B17,0)</f>
        <v>0</v>
      </c>
      <c r="CN17">
        <f ca="1">IF(AND($B17&gt;0,SUM(CN$3:CN16)=0,SUM($H17:CM17)=0),$B17,0)</f>
        <v>0</v>
      </c>
      <c r="CO17">
        <f ca="1">IF(AND($B17&gt;0,SUM(CO$3:CO16)=0,SUM($H17:CN17)=0),$B17,0)</f>
        <v>0</v>
      </c>
      <c r="CP17">
        <f ca="1">IF(AND($B17&gt;0,SUM(CP$3:CP16)=0,SUM($H17:CO17)=0),$B17,0)</f>
        <v>0</v>
      </c>
      <c r="CQ17">
        <f ca="1">IF(AND($B17&gt;0,SUM(CQ$3:CQ16)=0,SUM($H17:CP17)=0),$B17,0)</f>
        <v>0</v>
      </c>
      <c r="CR17">
        <f ca="1">IF(AND($B17&gt;0,SUM(CR$3:CR16)=0,SUM($H17:CQ17)=0),$B17,0)</f>
        <v>0</v>
      </c>
      <c r="CS17">
        <f ca="1">IF(AND($B17&gt;0,SUM(CS$3:CS16)=0,SUM($H17:CR17)=0),$B17,0)</f>
        <v>0</v>
      </c>
      <c r="CT17">
        <f ca="1">IF(AND($B17&gt;0,SUM(CT$3:CT16)=0,SUM($H17:CS17)=0),$B17,0)</f>
        <v>0</v>
      </c>
      <c r="CU17">
        <f ca="1">IF(AND($B17&gt;0,SUM(CU$3:CU16)=0,SUM($H17:CT17)=0),$B17,0)</f>
        <v>0</v>
      </c>
      <c r="CV17">
        <f ca="1">IF(AND($B17&gt;0,SUM(CV$3:CV16)=0,SUM($H17:CU17)=0),$B17,0)</f>
        <v>0</v>
      </c>
      <c r="CW17">
        <f ca="1">IF(AND($B17&gt;0,SUM(CW$3:CW16)=0,SUM($H17:CV17)=0),$B17,0)</f>
        <v>0</v>
      </c>
      <c r="CX17">
        <f ca="1">IF(AND($B17&gt;0,SUM(CX$3:CX16)=0,SUM($H17:CW17)=0),$B17,0)</f>
        <v>0</v>
      </c>
      <c r="CY17">
        <f ca="1">IF(AND($B17&gt;0,SUM(CY$3:CY16)=0,SUM($H17:CX17)=0),$B17,0)</f>
        <v>0</v>
      </c>
      <c r="CZ17">
        <f ca="1">IF(AND($B17&gt;0,SUM(CZ$3:CZ16)=0,SUM($H17:CY17)=0),$B17,0)</f>
        <v>0</v>
      </c>
      <c r="DA17">
        <f ca="1">IF(AND($B17&gt;0,SUM(DA$3:DA16)=0,SUM($H17:CZ17)=0),$B17,0)</f>
        <v>0</v>
      </c>
      <c r="DB17">
        <f ca="1">IF(AND($B17&gt;0,SUM(DB$3:DB16)=0,SUM($H17:DA17)=0),$B17,0)</f>
        <v>0</v>
      </c>
      <c r="DC17">
        <f ca="1">IF(AND($B17&gt;0,SUM(DC$3:DC16)=0,SUM($H17:DB17)=0),$B17,0)</f>
        <v>0</v>
      </c>
      <c r="DD17">
        <f ca="1">IF(AND($B17&gt;0,SUM(DD$3:DD16)=0,SUM($H17:DC17)=0),$B17,0)</f>
        <v>0</v>
      </c>
      <c r="DE17">
        <f ca="1">IF(AND($B17&gt;0,SUM(DE$3:DE16)=0,SUM($H17:DD17)=0),$B17,0)</f>
        <v>0</v>
      </c>
      <c r="DF17">
        <f ca="1">IF(AND($B17&gt;0,SUM(DF$3:DF16)=0,SUM($H17:DE17)=0),$B17,0)</f>
        <v>0</v>
      </c>
      <c r="DG17">
        <f ca="1">IF(AND($B17&gt;0,SUM(DG$3:DG16)=0,SUM($H17:DF17)=0),$B17,0)</f>
        <v>0</v>
      </c>
      <c r="DH17">
        <f ca="1">IF(AND($B17&gt;0,SUM(DH$3:DH16)=0,SUM($H17:DG17)=0),$B17,0)</f>
        <v>0</v>
      </c>
      <c r="DI17">
        <f ca="1">IF(AND($B17&gt;0,SUM(DI$3:DI16)=0,SUM($H17:DH17)=0),$B17,0)</f>
        <v>0</v>
      </c>
      <c r="DJ17">
        <f ca="1">IF(AND($B17&gt;0,SUM(DJ$3:DJ16)=0,SUM($H17:DI17)=0),$B17,0)</f>
        <v>0</v>
      </c>
      <c r="DK17">
        <f ca="1">IF(AND($B17&gt;0,SUM(DK$3:DK16)=0,SUM($H17:DJ17)=0),$B17,0)</f>
        <v>0</v>
      </c>
      <c r="DL17">
        <f ca="1">IF(AND($B17&gt;0,SUM(DL$3:DL16)=0,SUM($H17:DK17)=0),$B17,0)</f>
        <v>0</v>
      </c>
      <c r="DM17">
        <f ca="1">IF(AND($B17&gt;0,SUM(DM$3:DM16)=0,SUM($H17:DL17)=0),$B17,0)</f>
        <v>0</v>
      </c>
      <c r="DN17">
        <f ca="1">IF(AND($B17&gt;0,SUM(DN$3:DN16)=0,SUM($H17:DM17)=0),$B17,0)</f>
        <v>0</v>
      </c>
      <c r="DO17">
        <f ca="1">IF(AND($B17&gt;0,SUM(DO$3:DO16)=0,SUM($H17:DN17)=0),$B17,0)</f>
        <v>0</v>
      </c>
      <c r="DP17">
        <f ca="1">IF(AND($B17&gt;0,SUM(DP$3:DP16)=0,SUM($H17:DO17)=0),$B17,0)</f>
        <v>0</v>
      </c>
      <c r="DQ17">
        <f ca="1">IF(AND($B17&gt;0,SUM(DQ$3:DQ16)=0,SUM($H17:DP17)=0),$B17,0)</f>
        <v>0</v>
      </c>
      <c r="DR17">
        <f ca="1">IF(AND($B17&gt;0,SUM(DR$3:DR16)=0,SUM($H17:DQ17)=0),$B17,0)</f>
        <v>0</v>
      </c>
      <c r="DS17">
        <f ca="1">IF(AND($B17&gt;0,SUM(DS$3:DS16)=0,SUM($H17:DR17)=0),$B17,0)</f>
        <v>0</v>
      </c>
      <c r="DT17">
        <f ca="1">IF(AND($B17&gt;0,SUM(DT$3:DT16)=0,SUM($H17:DS17)=0),$B17,0)</f>
        <v>0</v>
      </c>
      <c r="DU17">
        <f ca="1">IF(AND($B17&gt;0,SUM(DU$3:DU16)=0,SUM($H17:DT17)=0),$B17,0)</f>
        <v>0</v>
      </c>
      <c r="DV17">
        <f ca="1">IF(AND($B17&gt;0,SUM(DV$3:DV16)=0,SUM($H17:DU17)=0),$B17,0)</f>
        <v>0</v>
      </c>
      <c r="DW17">
        <f ca="1">IF(AND($B17&gt;0,SUM(DW$3:DW16)=0,SUM($H17:DV17)=0),$B17,0)</f>
        <v>0</v>
      </c>
      <c r="DX17">
        <f ca="1">IF(AND($B17&gt;0,SUM(DX$3:DX16)=0,SUM($H17:DW17)=0),$B17,0)</f>
        <v>0</v>
      </c>
      <c r="DY17">
        <f ca="1">IF(AND($B17&gt;0,SUM(DY$3:DY16)=0,SUM($H17:DX17)=0),$B17,0)</f>
        <v>0</v>
      </c>
      <c r="DZ17">
        <f ca="1">IF(AND($B17&gt;0,SUM(DZ$3:DZ16)=0,SUM($H17:DY17)=0),$B17,0)</f>
        <v>0</v>
      </c>
      <c r="EA17">
        <f ca="1">IF(AND($B17&gt;0,SUM(EA$3:EA16)=0,SUM($H17:DZ17)=0),$B17,0)</f>
        <v>0</v>
      </c>
      <c r="EB17">
        <f ca="1">IF(AND($B17&gt;0,SUM(EB$3:EB16)=0,SUM($H17:EA17)=0),$B17,0)</f>
        <v>0</v>
      </c>
      <c r="EC17">
        <f ca="1">IF(AND($B17&gt;0,SUM(EC$3:EC16)=0,SUM($H17:EB17)=0),$B17,0)</f>
        <v>0</v>
      </c>
      <c r="ED17">
        <f ca="1">IF(AND($B17&gt;0,SUM(ED$3:ED16)=0,SUM($H17:EC17)=0),$B17,0)</f>
        <v>0</v>
      </c>
      <c r="EE17">
        <f ca="1">IF(AND($B17&gt;0,SUM(EE$3:EE16)=0,SUM($H17:ED17)=0),$B17,0)</f>
        <v>0</v>
      </c>
      <c r="EF17">
        <f ca="1">IF(AND($B17&gt;0,SUM(EF$3:EF16)=0,SUM($H17:EE17)=0),$B17,0)</f>
        <v>0</v>
      </c>
      <c r="EG17">
        <f ca="1">IF(AND($B17&gt;0,SUM(EG$3:EG16)=0,SUM($H17:EF17)=0),$B17,0)</f>
        <v>0</v>
      </c>
      <c r="EH17">
        <f ca="1">IF(AND($B17&gt;0,SUM(EH$3:EH16)=0,SUM($H17:EG17)=0),$B17,0)</f>
        <v>0</v>
      </c>
      <c r="EI17">
        <f ca="1">IF(AND($B17&gt;0,SUM(EI$3:EI16)=0,SUM($H17:EH17)=0),$B17,0)</f>
        <v>0</v>
      </c>
      <c r="EJ17">
        <f ca="1">IF(AND($B17&gt;0,SUM(EJ$3:EJ16)=0,SUM($H17:EI17)=0),$B17,0)</f>
        <v>0</v>
      </c>
      <c r="EK17">
        <f ca="1">IF(AND($B17&gt;0,SUM(EK$3:EK16)=0,SUM($H17:EJ17)=0),$B17,0)</f>
        <v>0</v>
      </c>
      <c r="EL17">
        <f ca="1">IF(AND($B17&gt;0,SUM(EL$3:EL16)=0,SUM($H17:EK17)=0),$B17,0)</f>
        <v>0</v>
      </c>
      <c r="EM17">
        <f ca="1">IF(AND($B17&gt;0,SUM(EM$3:EM16)=0,SUM($H17:EL17)=0),$B17,0)</f>
        <v>0</v>
      </c>
      <c r="EN17">
        <f ca="1">IF(AND($B17&gt;0,SUM(EN$3:EN16)=0,SUM($H17:EM17)=0),$B17,0)</f>
        <v>0</v>
      </c>
      <c r="EO17">
        <f ca="1">IF(AND($B17&gt;0,SUM(EO$3:EO16)=0,SUM($H17:EN17)=0),$B17,0)</f>
        <v>0</v>
      </c>
      <c r="EP17">
        <f ca="1">IF(AND($B17&gt;0,SUM(EP$3:EP16)=0,SUM($H17:EO17)=0),$B17,0)</f>
        <v>0</v>
      </c>
      <c r="EQ17">
        <f ca="1">IF(AND($B17&gt;0,SUM(EQ$3:EQ16)=0,SUM($H17:EP17)=0),$B17,0)</f>
        <v>0</v>
      </c>
      <c r="ER17">
        <f ca="1">IF(AND($B17&gt;0,SUM(ER$3:ER16)=0,SUM($H17:EQ17)=0),$B17,0)</f>
        <v>0</v>
      </c>
      <c r="ES17">
        <f ca="1">IF(AND($B17&gt;0,SUM(ES$3:ES16)=0,SUM($H17:ER17)=0),$B17,0)</f>
        <v>0</v>
      </c>
      <c r="ET17">
        <f ca="1">IF(AND($B17&gt;0,SUM(ET$3:ET16)=0,SUM($H17:ES17)=0),$B17,0)</f>
        <v>0</v>
      </c>
      <c r="EU17">
        <f ca="1">IF(AND($B17&gt;0,SUM(EU$3:EU16)=0,SUM($H17:ET17)=0),$B17,0)</f>
        <v>0</v>
      </c>
      <c r="EV17">
        <f ca="1">IF(AND($B17&gt;0,SUM(EV$3:EV16)=0,SUM($H17:EU17)=0),$B17,0)</f>
        <v>0</v>
      </c>
      <c r="EW17">
        <f ca="1">IF(AND($B17&gt;0,SUM(EW$3:EW16)=0,SUM($H17:EV17)=0),$B17,0)</f>
        <v>0</v>
      </c>
      <c r="EX17">
        <f ca="1">IF(AND($B17&gt;0,SUM(EX$3:EX16)=0,SUM($H17:EW17)=0),$B17,0)</f>
        <v>0</v>
      </c>
      <c r="EY17">
        <f ca="1">IF(AND($B17&gt;0,SUM(EY$3:EY16)=0,SUM($H17:EX17)=0),$B17,0)</f>
        <v>0</v>
      </c>
      <c r="EZ17">
        <f ca="1">IF(AND($B17&gt;0,SUM(EZ$3:EZ16)=0,SUM($H17:EY17)=0),$B17,0)</f>
        <v>0</v>
      </c>
      <c r="FA17">
        <f ca="1">IF(AND($B17&gt;0,SUM(FA$3:FA16)=0,SUM($H17:EZ17)=0),$B17,0)</f>
        <v>0</v>
      </c>
      <c r="FB17">
        <f ca="1">IF(AND($B17&gt;0,SUM(FB$3:FB16)=0,SUM($H17:FA17)=0),$B17,0)</f>
        <v>0</v>
      </c>
      <c r="FC17">
        <f ca="1">IF(AND($B17&gt;0,SUM(FC$3:FC16)=0,SUM($H17:FB17)=0),$B17,0)</f>
        <v>0</v>
      </c>
      <c r="FD17">
        <f ca="1">IF(AND($B17&gt;0,SUM(FD$3:FD16)=0,SUM($H17:FC17)=0),$B17,0)</f>
        <v>0</v>
      </c>
      <c r="FE17">
        <f ca="1">IF(AND($B17&gt;0,SUM(FE$3:FE16)=0,SUM($H17:FD17)=0),$B17,0)</f>
        <v>0</v>
      </c>
      <c r="FF17">
        <f ca="1">IF(AND($B17&gt;0,SUM(FF$3:FF16)=0,SUM($H17:FE17)=0),$B17,0)</f>
        <v>0</v>
      </c>
      <c r="FG17">
        <f ca="1">IF(AND($B17&gt;0,SUM(FG$3:FG16)=0,SUM($H17:FF17)=0),$B17,0)</f>
        <v>0</v>
      </c>
      <c r="FH17">
        <f ca="1">IF(AND($B17&gt;0,SUM(FH$3:FH16)=0,SUM($H17:FG17)=0),$B17,0)</f>
        <v>0</v>
      </c>
      <c r="FI17">
        <f ca="1">IF(AND($B17&gt;0,SUM(FI$3:FI16)=0,SUM($H17:FH17)=0),$B17,0)</f>
        <v>0</v>
      </c>
      <c r="FJ17">
        <f ca="1">IF(AND($B17&gt;0,SUM(FJ$3:FJ16)=0,SUM($H17:FI17)=0),$B17,0)</f>
        <v>0</v>
      </c>
      <c r="FK17">
        <f ca="1">IF(AND($B17&gt;0,SUM(FK$3:FK16)=0,SUM($H17:FJ17)=0),$B17,0)</f>
        <v>0</v>
      </c>
      <c r="FL17">
        <f ca="1">IF(AND($B17&gt;0,SUM(FL$3:FL16)=0,SUM($H17:FK17)=0),$B17,0)</f>
        <v>0</v>
      </c>
      <c r="FM17">
        <f ca="1">IF(AND($B17&gt;0,SUM(FM$3:FM16)=0,SUM($H17:FL17)=0),$B17,0)</f>
        <v>0</v>
      </c>
      <c r="FN17">
        <f ca="1">IF(AND($B17&gt;0,SUM(FN$3:FN16)=0,SUM($H17:FM17)=0),$B17,0)</f>
        <v>0</v>
      </c>
      <c r="FS17" s="67"/>
      <c r="FT17" s="67"/>
      <c r="FU17" s="342"/>
      <c r="FV17" s="374" t="str">
        <f>""</f>
        <v/>
      </c>
      <c r="FY17" s="67"/>
      <c r="FZ17" s="67"/>
      <c r="GA17" s="342"/>
      <c r="GB17" s="374" t="str">
        <f>""</f>
        <v/>
      </c>
      <c r="GE17" s="67"/>
      <c r="GF17" s="67"/>
      <c r="GG17" s="342"/>
      <c r="GH17" s="374" t="str">
        <f>""</f>
        <v/>
      </c>
    </row>
    <row r="18" spans="1:190" ht="15.75" thickBot="1" x14ac:dyDescent="0.3">
      <c r="A18">
        <v>18</v>
      </c>
      <c r="C18" s="240">
        <f t="shared" ca="1" si="8"/>
        <v>0</v>
      </c>
      <c r="D18" s="240">
        <f t="shared" ca="1" si="9"/>
        <v>0</v>
      </c>
      <c r="E18" s="240">
        <f t="shared" ca="1" si="10"/>
        <v>0</v>
      </c>
      <c r="F18" s="240" t="str">
        <f t="shared" ca="1" si="11"/>
        <v/>
      </c>
      <c r="G18" s="47">
        <f ca="1">INDEX($I$2:$FN$2,ROWS(G$2:G18))</f>
        <v>1</v>
      </c>
      <c r="H18">
        <v>0</v>
      </c>
      <c r="I18">
        <f ca="1">IF(AND($B18&gt;0,SUM(I$3:I17)=0,SUM($H18:H18)=0),$B18,0)</f>
        <v>0</v>
      </c>
      <c r="J18">
        <f ca="1">IF(AND($B18&gt;0,SUM(J$3:J17)=0,SUM($H18:I18)=0),$B18,0)</f>
        <v>0</v>
      </c>
      <c r="K18">
        <f ca="1">IF(AND($B18&gt;0,SUM(K$3:K17)=0,SUM($H18:J18)=0),$B18,0)</f>
        <v>0</v>
      </c>
      <c r="L18">
        <f ca="1">IF(AND($B18&gt;0,SUM(L$3:L17)=0,SUM($H18:K18)=0),$B18,0)</f>
        <v>0</v>
      </c>
      <c r="M18">
        <f ca="1">IF(AND($B18&gt;0,SUM(M$3:M17)=0,SUM($H18:L18)=0),$B18,0)</f>
        <v>0</v>
      </c>
      <c r="N18">
        <f ca="1">IF(AND($B18&gt;0,SUM(N$3:N17)=0,SUM($H18:M18)=0),$B18,0)</f>
        <v>0</v>
      </c>
      <c r="O18">
        <f ca="1">IF(AND($B18&gt;0,SUM(O$3:O17)=0,SUM($H18:N18)=0),$B18,0)</f>
        <v>0</v>
      </c>
      <c r="P18">
        <f ca="1">IF(AND($B18&gt;0,SUM(P$3:P17)=0,SUM($H18:O18)=0),$B18,0)</f>
        <v>0</v>
      </c>
      <c r="Q18">
        <f ca="1">IF(AND($B18&gt;0,SUM(Q$3:Q17)=0,SUM($H18:P18)=0),$B18,0)</f>
        <v>0</v>
      </c>
      <c r="R18">
        <f ca="1">IF(AND($B18&gt;0,SUM(R$3:R17)=0,SUM($H18:Q18)=0),$B18,0)</f>
        <v>0</v>
      </c>
      <c r="S18">
        <f ca="1">IF(AND($B18&gt;0,SUM(S$3:S17)=0,SUM($H18:R18)=0),$B18,0)</f>
        <v>0</v>
      </c>
      <c r="T18">
        <f ca="1">IF(AND($B18&gt;0,SUM(T$3:T17)=0,SUM($H18:S18)=0),$B18,0)</f>
        <v>0</v>
      </c>
      <c r="U18">
        <f ca="1">IF(AND($B18&gt;0,SUM(U$3:U17)=0,SUM($H18:T18)=0),$B18,0)</f>
        <v>0</v>
      </c>
      <c r="V18">
        <f ca="1">IF(AND($B18&gt;0,SUM(V$3:V17)=0,SUM($H18:U18)=0),$B18,0)</f>
        <v>0</v>
      </c>
      <c r="W18">
        <f ca="1">IF(AND($B18&gt;0,SUM(W$3:W17)=0,SUM($H18:V18)=0),$B18,0)</f>
        <v>0</v>
      </c>
      <c r="X18">
        <f ca="1">IF(AND($B18&gt;0,SUM(X$3:X17)=0,SUM($H18:W18)=0),$B18,0)</f>
        <v>0</v>
      </c>
      <c r="Y18">
        <f ca="1">IF(AND($B18&gt;0,SUM(Y$3:Y17)=0,SUM($H18:X18)=0),$B18,0)</f>
        <v>0</v>
      </c>
      <c r="Z18">
        <f ca="1">IF(AND($B18&gt;0,SUM(Z$3:Z17)=0,SUM($H18:Y18)=0),$B18,0)</f>
        <v>0</v>
      </c>
      <c r="AA18">
        <f ca="1">IF(AND($B18&gt;0,SUM(AA$3:AA17)=0,SUM($H18:Z18)=0),$B18,0)</f>
        <v>0</v>
      </c>
      <c r="AB18">
        <f ca="1">IF(AND($B18&gt;0,SUM(AB$3:AB17)=0,SUM($H18:AA18)=0),$B18,0)</f>
        <v>0</v>
      </c>
      <c r="AC18">
        <f ca="1">IF(AND($B18&gt;0,SUM(AC$3:AC17)=0,SUM($H18:AB18)=0),$B18,0)</f>
        <v>0</v>
      </c>
      <c r="AD18">
        <f ca="1">IF(AND($B18&gt;0,SUM(AD$3:AD17)=0,SUM($H18:AC18)=0),$B18,0)</f>
        <v>0</v>
      </c>
      <c r="AE18">
        <f ca="1">IF(AND($B18&gt;0,SUM(AE$3:AE17)=0,SUM($H18:AD18)=0),$B18,0)</f>
        <v>0</v>
      </c>
      <c r="AF18">
        <f ca="1">IF(AND($B18&gt;0,SUM(AF$3:AF17)=0,SUM($H18:AE18)=0),$B18,0)</f>
        <v>0</v>
      </c>
      <c r="AG18">
        <f ca="1">IF(AND($B18&gt;0,SUM(AG$3:AG17)=0,SUM($H18:AF18)=0),$B18,0)</f>
        <v>0</v>
      </c>
      <c r="AH18">
        <f ca="1">IF(AND($B18&gt;0,SUM(AH$3:AH17)=0,SUM($H18:AG18)=0),$B18,0)</f>
        <v>0</v>
      </c>
      <c r="AI18">
        <f ca="1">IF(AND($B18&gt;0,SUM(AI$3:AI17)=0,SUM($H18:AH18)=0),$B18,0)</f>
        <v>0</v>
      </c>
      <c r="AJ18">
        <f ca="1">IF(AND($B18&gt;0,SUM(AJ$3:AJ17)=0,SUM($H18:AI18)=0),$B18,0)</f>
        <v>0</v>
      </c>
      <c r="AK18">
        <f ca="1">IF(AND($B18&gt;0,SUM(AK$3:AK17)=0,SUM($H18:AJ18)=0),$B18,0)</f>
        <v>0</v>
      </c>
      <c r="AL18">
        <f ca="1">IF(AND($B18&gt;0,SUM(AL$3:AL17)=0,SUM($H18:AK18)=0),$B18,0)</f>
        <v>0</v>
      </c>
      <c r="AM18">
        <f ca="1">IF(AND($B18&gt;0,SUM(AM$3:AM17)=0,SUM($H18:AL18)=0),$B18,0)</f>
        <v>0</v>
      </c>
      <c r="AN18">
        <f ca="1">IF(AND($B18&gt;0,SUM(AN$3:AN17)=0,SUM($H18:AM18)=0),$B18,0)</f>
        <v>0</v>
      </c>
      <c r="AO18">
        <f ca="1">IF(AND($B18&gt;0,SUM(AO$3:AO17)=0,SUM($H18:AN18)=0),$B18,0)</f>
        <v>0</v>
      </c>
      <c r="AP18">
        <f ca="1">IF(AND($B18&gt;0,SUM(AP$3:AP17)=0,SUM($H18:AO18)=0),$B18,0)</f>
        <v>0</v>
      </c>
      <c r="AQ18">
        <f ca="1">IF(AND($B18&gt;0,SUM(AQ$3:AQ17)=0,SUM($H18:AP18)=0),$B18,0)</f>
        <v>0</v>
      </c>
      <c r="AR18">
        <f ca="1">IF(AND($B18&gt;0,SUM(AR$3:AR17)=0,SUM($H18:AQ18)=0),$B18,0)</f>
        <v>0</v>
      </c>
      <c r="AS18">
        <f ca="1">IF(AND($B18&gt;0,SUM(AS$3:AS17)=0,SUM($H18:AR18)=0),$B18,0)</f>
        <v>0</v>
      </c>
      <c r="AT18">
        <f ca="1">IF(AND($B18&gt;0,SUM(AT$3:AT17)=0,SUM($H18:AS18)=0),$B18,0)</f>
        <v>0</v>
      </c>
      <c r="AU18">
        <f ca="1">IF(AND($B18&gt;0,SUM(AU$3:AU17)=0,SUM($H18:AT18)=0),$B18,0)</f>
        <v>0</v>
      </c>
      <c r="AV18">
        <f ca="1">IF(AND($B18&gt;0,SUM(AV$3:AV17)=0,SUM($H18:AU18)=0),$B18,0)</f>
        <v>0</v>
      </c>
      <c r="AW18">
        <f ca="1">IF(AND($B18&gt;0,SUM(AW$3:AW17)=0,SUM($H18:AV18)=0),$B18,0)</f>
        <v>0</v>
      </c>
      <c r="AX18">
        <f ca="1">IF(AND($B18&gt;0,SUM(AX$3:AX17)=0,SUM($H18:AW18)=0),$B18,0)</f>
        <v>0</v>
      </c>
      <c r="AY18">
        <f ca="1">IF(AND($B18&gt;0,SUM(AY$3:AY17)=0,SUM($H18:AX18)=0),$B18,0)</f>
        <v>0</v>
      </c>
      <c r="AZ18">
        <f ca="1">IF(AND($B18&gt;0,SUM(AZ$3:AZ17)=0,SUM($H18:AY18)=0),$B18,0)</f>
        <v>0</v>
      </c>
      <c r="BA18">
        <f ca="1">IF(AND($B18&gt;0,SUM(BA$3:BA17)=0,SUM($H18:AZ18)=0),$B18,0)</f>
        <v>0</v>
      </c>
      <c r="BB18">
        <f ca="1">IF(AND($B18&gt;0,SUM(BB$3:BB17)=0,SUM($H18:BA18)=0),$B18,0)</f>
        <v>0</v>
      </c>
      <c r="BC18">
        <f ca="1">IF(AND($B18&gt;0,SUM(BC$3:BC17)=0,SUM($H18:BB18)=0),$B18,0)</f>
        <v>0</v>
      </c>
      <c r="BD18">
        <f ca="1">IF(AND($B18&gt;0,SUM(BD$3:BD17)=0,SUM($H18:BC18)=0),$B18,0)</f>
        <v>0</v>
      </c>
      <c r="BE18">
        <f ca="1">IF(AND($B18&gt;0,SUM(BE$3:BE17)=0,SUM($H18:BD18)=0),$B18,0)</f>
        <v>0</v>
      </c>
      <c r="BF18">
        <f ca="1">IF(AND($B18&gt;0,SUM(BF$3:BF17)=0,SUM($H18:BE18)=0),$B18,0)</f>
        <v>0</v>
      </c>
      <c r="BG18">
        <f ca="1">IF(AND($B18&gt;0,SUM(BG$3:BG17)=0,SUM($H18:BF18)=0),$B18,0)</f>
        <v>0</v>
      </c>
      <c r="BH18">
        <f ca="1">IF(AND($B18&gt;0,SUM(BH$3:BH17)=0,SUM($H18:BG18)=0),$B18,0)</f>
        <v>0</v>
      </c>
      <c r="BI18">
        <f ca="1">IF(AND($B18&gt;0,SUM(BI$3:BI17)=0,SUM($H18:BH18)=0),$B18,0)</f>
        <v>0</v>
      </c>
      <c r="BJ18">
        <f ca="1">IF(AND($B18&gt;0,SUM(BJ$3:BJ17)=0,SUM($H18:BI18)=0),$B18,0)</f>
        <v>0</v>
      </c>
      <c r="BK18">
        <f ca="1">IF(AND($B18&gt;0,SUM(BK$3:BK17)=0,SUM($H18:BJ18)=0),$B18,0)</f>
        <v>0</v>
      </c>
      <c r="BL18">
        <f ca="1">IF(AND($B18&gt;0,SUM(BL$3:BL17)=0,SUM($H18:BK18)=0),$B18,0)</f>
        <v>0</v>
      </c>
      <c r="BM18">
        <f ca="1">IF(AND($B18&gt;0,SUM(BM$3:BM17)=0,SUM($H18:BL18)=0),$B18,0)</f>
        <v>0</v>
      </c>
      <c r="BN18">
        <f ca="1">IF(AND($B18&gt;0,SUM(BN$3:BN17)=0,SUM($H18:BM18)=0),$B18,0)</f>
        <v>0</v>
      </c>
      <c r="BO18">
        <f ca="1">IF(AND($B18&gt;0,SUM(BO$3:BO17)=0,SUM($H18:BN18)=0),$B18,0)</f>
        <v>0</v>
      </c>
      <c r="BP18">
        <f ca="1">IF(AND($B18&gt;0,SUM(BP$3:BP17)=0,SUM($H18:BO18)=0),$B18,0)</f>
        <v>0</v>
      </c>
      <c r="BQ18">
        <f ca="1">IF(AND($B18&gt;0,SUM(BQ$3:BQ17)=0,SUM($H18:BP18)=0),$B18,0)</f>
        <v>0</v>
      </c>
      <c r="BR18">
        <f ca="1">IF(AND($B18&gt;0,SUM(BR$3:BR17)=0,SUM($H18:BQ18)=0),$B18,0)</f>
        <v>0</v>
      </c>
      <c r="BS18">
        <f ca="1">IF(AND($B18&gt;0,SUM(BS$3:BS17)=0,SUM($H18:BR18)=0),$B18,0)</f>
        <v>0</v>
      </c>
      <c r="BT18">
        <f ca="1">IF(AND($B18&gt;0,SUM(BT$3:BT17)=0,SUM($H18:BS18)=0),$B18,0)</f>
        <v>0</v>
      </c>
      <c r="BU18">
        <f ca="1">IF(AND($B18&gt;0,SUM(BU$3:BU17)=0,SUM($H18:BT18)=0),$B18,0)</f>
        <v>0</v>
      </c>
      <c r="BV18">
        <f ca="1">IF(AND($B18&gt;0,SUM(BV$3:BV17)=0,SUM($H18:BU18)=0),$B18,0)</f>
        <v>0</v>
      </c>
      <c r="BW18">
        <f ca="1">IF(AND($B18&gt;0,SUM(BW$3:BW17)=0,SUM($H18:BV18)=0),$B18,0)</f>
        <v>0</v>
      </c>
      <c r="BX18">
        <f ca="1">IF(AND($B18&gt;0,SUM(BX$3:BX17)=0,SUM($H18:BW18)=0),$B18,0)</f>
        <v>0</v>
      </c>
      <c r="BY18">
        <f ca="1">IF(AND($B18&gt;0,SUM(BY$3:BY17)=0,SUM($H18:BX18)=0),$B18,0)</f>
        <v>0</v>
      </c>
      <c r="BZ18">
        <f ca="1">IF(AND($B18&gt;0,SUM(BZ$3:BZ17)=0,SUM($H18:BY18)=0),$B18,0)</f>
        <v>0</v>
      </c>
      <c r="CA18">
        <f ca="1">IF(AND($B18&gt;0,SUM(CA$3:CA17)=0,SUM($H18:BZ18)=0),$B18,0)</f>
        <v>0</v>
      </c>
      <c r="CB18">
        <f ca="1">IF(AND($B18&gt;0,SUM(CB$3:CB17)=0,SUM($H18:CA18)=0),$B18,0)</f>
        <v>0</v>
      </c>
      <c r="CC18">
        <f ca="1">IF(AND($B18&gt;0,SUM(CC$3:CC17)=0,SUM($H18:CB18)=0),$B18,0)</f>
        <v>0</v>
      </c>
      <c r="CD18">
        <f ca="1">IF(AND($B18&gt;0,SUM(CD$3:CD17)=0,SUM($H18:CC18)=0),$B18,0)</f>
        <v>0</v>
      </c>
      <c r="CE18">
        <f ca="1">IF(AND($B18&gt;0,SUM(CE$3:CE17)=0,SUM($H18:CD18)=0),$B18,0)</f>
        <v>0</v>
      </c>
      <c r="CF18">
        <f ca="1">IF(AND($B18&gt;0,SUM(CF$3:CF17)=0,SUM($H18:CE18)=0),$B18,0)</f>
        <v>0</v>
      </c>
      <c r="CG18">
        <f ca="1">IF(AND($B18&gt;0,SUM(CG$3:CG17)=0,SUM($H18:CF18)=0),$B18,0)</f>
        <v>0</v>
      </c>
      <c r="CH18">
        <f ca="1">IF(AND($B18&gt;0,SUM(CH$3:CH17)=0,SUM($H18:CG18)=0),$B18,0)</f>
        <v>0</v>
      </c>
      <c r="CI18">
        <f ca="1">IF(AND($B18&gt;0,SUM(CI$3:CI17)=0,SUM($H18:CH18)=0),$B18,0)</f>
        <v>0</v>
      </c>
      <c r="CJ18">
        <f ca="1">IF(AND($B18&gt;0,SUM(CJ$3:CJ17)=0,SUM($H18:CI18)=0),$B18,0)</f>
        <v>0</v>
      </c>
      <c r="CK18">
        <f ca="1">IF(AND($B18&gt;0,SUM(CK$3:CK17)=0,SUM($H18:CJ18)=0),$B18,0)</f>
        <v>0</v>
      </c>
      <c r="CL18">
        <f ca="1">IF(AND($B18&gt;0,SUM(CL$3:CL17)=0,SUM($H18:CK18)=0),$B18,0)</f>
        <v>0</v>
      </c>
      <c r="CM18">
        <f ca="1">IF(AND($B18&gt;0,SUM(CM$3:CM17)=0,SUM($H18:CL18)=0),$B18,0)</f>
        <v>0</v>
      </c>
      <c r="CN18">
        <f ca="1">IF(AND($B18&gt;0,SUM(CN$3:CN17)=0,SUM($H18:CM18)=0),$B18,0)</f>
        <v>0</v>
      </c>
      <c r="CO18">
        <f ca="1">IF(AND($B18&gt;0,SUM(CO$3:CO17)=0,SUM($H18:CN18)=0),$B18,0)</f>
        <v>0</v>
      </c>
      <c r="CP18">
        <f ca="1">IF(AND($B18&gt;0,SUM(CP$3:CP17)=0,SUM($H18:CO18)=0),$B18,0)</f>
        <v>0</v>
      </c>
      <c r="CQ18">
        <f ca="1">IF(AND($B18&gt;0,SUM(CQ$3:CQ17)=0,SUM($H18:CP18)=0),$B18,0)</f>
        <v>0</v>
      </c>
      <c r="CR18">
        <f ca="1">IF(AND($B18&gt;0,SUM(CR$3:CR17)=0,SUM($H18:CQ18)=0),$B18,0)</f>
        <v>0</v>
      </c>
      <c r="CS18">
        <f ca="1">IF(AND($B18&gt;0,SUM(CS$3:CS17)=0,SUM($H18:CR18)=0),$B18,0)</f>
        <v>0</v>
      </c>
      <c r="CT18">
        <f ca="1">IF(AND($B18&gt;0,SUM(CT$3:CT17)=0,SUM($H18:CS18)=0),$B18,0)</f>
        <v>0</v>
      </c>
      <c r="CU18">
        <f ca="1">IF(AND($B18&gt;0,SUM(CU$3:CU17)=0,SUM($H18:CT18)=0),$B18,0)</f>
        <v>0</v>
      </c>
      <c r="CV18">
        <f ca="1">IF(AND($B18&gt;0,SUM(CV$3:CV17)=0,SUM($H18:CU18)=0),$B18,0)</f>
        <v>0</v>
      </c>
      <c r="CW18">
        <f ca="1">IF(AND($B18&gt;0,SUM(CW$3:CW17)=0,SUM($H18:CV18)=0),$B18,0)</f>
        <v>0</v>
      </c>
      <c r="CX18">
        <f ca="1">IF(AND($B18&gt;0,SUM(CX$3:CX17)=0,SUM($H18:CW18)=0),$B18,0)</f>
        <v>0</v>
      </c>
      <c r="CY18">
        <f ca="1">IF(AND($B18&gt;0,SUM(CY$3:CY17)=0,SUM($H18:CX18)=0),$B18,0)</f>
        <v>0</v>
      </c>
      <c r="CZ18">
        <f ca="1">IF(AND($B18&gt;0,SUM(CZ$3:CZ17)=0,SUM($H18:CY18)=0),$B18,0)</f>
        <v>0</v>
      </c>
      <c r="DA18">
        <f ca="1">IF(AND($B18&gt;0,SUM(DA$3:DA17)=0,SUM($H18:CZ18)=0),$B18,0)</f>
        <v>0</v>
      </c>
      <c r="DB18">
        <f ca="1">IF(AND($B18&gt;0,SUM(DB$3:DB17)=0,SUM($H18:DA18)=0),$B18,0)</f>
        <v>0</v>
      </c>
      <c r="DC18">
        <f ca="1">IF(AND($B18&gt;0,SUM(DC$3:DC17)=0,SUM($H18:DB18)=0),$B18,0)</f>
        <v>0</v>
      </c>
      <c r="DD18">
        <f ca="1">IF(AND($B18&gt;0,SUM(DD$3:DD17)=0,SUM($H18:DC18)=0),$B18,0)</f>
        <v>0</v>
      </c>
      <c r="DE18">
        <f ca="1">IF(AND($B18&gt;0,SUM(DE$3:DE17)=0,SUM($H18:DD18)=0),$B18,0)</f>
        <v>0</v>
      </c>
      <c r="DF18">
        <f ca="1">IF(AND($B18&gt;0,SUM(DF$3:DF17)=0,SUM($H18:DE18)=0),$B18,0)</f>
        <v>0</v>
      </c>
      <c r="DG18">
        <f ca="1">IF(AND($B18&gt;0,SUM(DG$3:DG17)=0,SUM($H18:DF18)=0),$B18,0)</f>
        <v>0</v>
      </c>
      <c r="DH18">
        <f ca="1">IF(AND($B18&gt;0,SUM(DH$3:DH17)=0,SUM($H18:DG18)=0),$B18,0)</f>
        <v>0</v>
      </c>
      <c r="DI18">
        <f ca="1">IF(AND($B18&gt;0,SUM(DI$3:DI17)=0,SUM($H18:DH18)=0),$B18,0)</f>
        <v>0</v>
      </c>
      <c r="DJ18">
        <f ca="1">IF(AND($B18&gt;0,SUM(DJ$3:DJ17)=0,SUM($H18:DI18)=0),$B18,0)</f>
        <v>0</v>
      </c>
      <c r="DK18">
        <f ca="1">IF(AND($B18&gt;0,SUM(DK$3:DK17)=0,SUM($H18:DJ18)=0),$B18,0)</f>
        <v>0</v>
      </c>
      <c r="DL18">
        <f ca="1">IF(AND($B18&gt;0,SUM(DL$3:DL17)=0,SUM($H18:DK18)=0),$B18,0)</f>
        <v>0</v>
      </c>
      <c r="DM18">
        <f ca="1">IF(AND($B18&gt;0,SUM(DM$3:DM17)=0,SUM($H18:DL18)=0),$B18,0)</f>
        <v>0</v>
      </c>
      <c r="DN18">
        <f ca="1">IF(AND($B18&gt;0,SUM(DN$3:DN17)=0,SUM($H18:DM18)=0),$B18,0)</f>
        <v>0</v>
      </c>
      <c r="DO18">
        <f ca="1">IF(AND($B18&gt;0,SUM(DO$3:DO17)=0,SUM($H18:DN18)=0),$B18,0)</f>
        <v>0</v>
      </c>
      <c r="DP18">
        <f ca="1">IF(AND($B18&gt;0,SUM(DP$3:DP17)=0,SUM($H18:DO18)=0),$B18,0)</f>
        <v>0</v>
      </c>
      <c r="DQ18">
        <f ca="1">IF(AND($B18&gt;0,SUM(DQ$3:DQ17)=0,SUM($H18:DP18)=0),$B18,0)</f>
        <v>0</v>
      </c>
      <c r="DR18">
        <f ca="1">IF(AND($B18&gt;0,SUM(DR$3:DR17)=0,SUM($H18:DQ18)=0),$B18,0)</f>
        <v>0</v>
      </c>
      <c r="DS18">
        <f ca="1">IF(AND($B18&gt;0,SUM(DS$3:DS17)=0,SUM($H18:DR18)=0),$B18,0)</f>
        <v>0</v>
      </c>
      <c r="DT18">
        <f ca="1">IF(AND($B18&gt;0,SUM(DT$3:DT17)=0,SUM($H18:DS18)=0),$B18,0)</f>
        <v>0</v>
      </c>
      <c r="DU18">
        <f ca="1">IF(AND($B18&gt;0,SUM(DU$3:DU17)=0,SUM($H18:DT18)=0),$B18,0)</f>
        <v>0</v>
      </c>
      <c r="DV18">
        <f ca="1">IF(AND($B18&gt;0,SUM(DV$3:DV17)=0,SUM($H18:DU18)=0),$B18,0)</f>
        <v>0</v>
      </c>
      <c r="DW18">
        <f ca="1">IF(AND($B18&gt;0,SUM(DW$3:DW17)=0,SUM($H18:DV18)=0),$B18,0)</f>
        <v>0</v>
      </c>
      <c r="DX18">
        <f ca="1">IF(AND($B18&gt;0,SUM(DX$3:DX17)=0,SUM($H18:DW18)=0),$B18,0)</f>
        <v>0</v>
      </c>
      <c r="DY18">
        <f ca="1">IF(AND($B18&gt;0,SUM(DY$3:DY17)=0,SUM($H18:DX18)=0),$B18,0)</f>
        <v>0</v>
      </c>
      <c r="DZ18">
        <f ca="1">IF(AND($B18&gt;0,SUM(DZ$3:DZ17)=0,SUM($H18:DY18)=0),$B18,0)</f>
        <v>0</v>
      </c>
      <c r="EA18">
        <f ca="1">IF(AND($B18&gt;0,SUM(EA$3:EA17)=0,SUM($H18:DZ18)=0),$B18,0)</f>
        <v>0</v>
      </c>
      <c r="EB18">
        <f ca="1">IF(AND($B18&gt;0,SUM(EB$3:EB17)=0,SUM($H18:EA18)=0),$B18,0)</f>
        <v>0</v>
      </c>
      <c r="EC18">
        <f ca="1">IF(AND($B18&gt;0,SUM(EC$3:EC17)=0,SUM($H18:EB18)=0),$B18,0)</f>
        <v>0</v>
      </c>
      <c r="ED18">
        <f ca="1">IF(AND($B18&gt;0,SUM(ED$3:ED17)=0,SUM($H18:EC18)=0),$B18,0)</f>
        <v>0</v>
      </c>
      <c r="EE18">
        <f ca="1">IF(AND($B18&gt;0,SUM(EE$3:EE17)=0,SUM($H18:ED18)=0),$B18,0)</f>
        <v>0</v>
      </c>
      <c r="EF18">
        <f ca="1">IF(AND($B18&gt;0,SUM(EF$3:EF17)=0,SUM($H18:EE18)=0),$B18,0)</f>
        <v>0</v>
      </c>
      <c r="EG18">
        <f ca="1">IF(AND($B18&gt;0,SUM(EG$3:EG17)=0,SUM($H18:EF18)=0),$B18,0)</f>
        <v>0</v>
      </c>
      <c r="EH18">
        <f ca="1">IF(AND($B18&gt;0,SUM(EH$3:EH17)=0,SUM($H18:EG18)=0),$B18,0)</f>
        <v>0</v>
      </c>
      <c r="EI18">
        <f ca="1">IF(AND($B18&gt;0,SUM(EI$3:EI17)=0,SUM($H18:EH18)=0),$B18,0)</f>
        <v>0</v>
      </c>
      <c r="EJ18">
        <f ca="1">IF(AND($B18&gt;0,SUM(EJ$3:EJ17)=0,SUM($H18:EI18)=0),$B18,0)</f>
        <v>0</v>
      </c>
      <c r="EK18">
        <f ca="1">IF(AND($B18&gt;0,SUM(EK$3:EK17)=0,SUM($H18:EJ18)=0),$B18,0)</f>
        <v>0</v>
      </c>
      <c r="EL18">
        <f ca="1">IF(AND($B18&gt;0,SUM(EL$3:EL17)=0,SUM($H18:EK18)=0),$B18,0)</f>
        <v>0</v>
      </c>
      <c r="EM18">
        <f ca="1">IF(AND($B18&gt;0,SUM(EM$3:EM17)=0,SUM($H18:EL18)=0),$B18,0)</f>
        <v>0</v>
      </c>
      <c r="EN18">
        <f ca="1">IF(AND($B18&gt;0,SUM(EN$3:EN17)=0,SUM($H18:EM18)=0),$B18,0)</f>
        <v>0</v>
      </c>
      <c r="EO18">
        <f ca="1">IF(AND($B18&gt;0,SUM(EO$3:EO17)=0,SUM($H18:EN18)=0),$B18,0)</f>
        <v>0</v>
      </c>
      <c r="EP18">
        <f ca="1">IF(AND($B18&gt;0,SUM(EP$3:EP17)=0,SUM($H18:EO18)=0),$B18,0)</f>
        <v>0</v>
      </c>
      <c r="EQ18">
        <f ca="1">IF(AND($B18&gt;0,SUM(EQ$3:EQ17)=0,SUM($H18:EP18)=0),$B18,0)</f>
        <v>0</v>
      </c>
      <c r="ER18">
        <f ca="1">IF(AND($B18&gt;0,SUM(ER$3:ER17)=0,SUM($H18:EQ18)=0),$B18,0)</f>
        <v>0</v>
      </c>
      <c r="ES18">
        <f ca="1">IF(AND($B18&gt;0,SUM(ES$3:ES17)=0,SUM($H18:ER18)=0),$B18,0)</f>
        <v>0</v>
      </c>
      <c r="ET18">
        <f ca="1">IF(AND($B18&gt;0,SUM(ET$3:ET17)=0,SUM($H18:ES18)=0),$B18,0)</f>
        <v>0</v>
      </c>
      <c r="EU18">
        <f ca="1">IF(AND($B18&gt;0,SUM(EU$3:EU17)=0,SUM($H18:ET18)=0),$B18,0)</f>
        <v>0</v>
      </c>
      <c r="EV18">
        <f ca="1">IF(AND($B18&gt;0,SUM(EV$3:EV17)=0,SUM($H18:EU18)=0),$B18,0)</f>
        <v>0</v>
      </c>
      <c r="EW18">
        <f ca="1">IF(AND($B18&gt;0,SUM(EW$3:EW17)=0,SUM($H18:EV18)=0),$B18,0)</f>
        <v>0</v>
      </c>
      <c r="EX18">
        <f ca="1">IF(AND($B18&gt;0,SUM(EX$3:EX17)=0,SUM($H18:EW18)=0),$B18,0)</f>
        <v>0</v>
      </c>
      <c r="EY18">
        <f ca="1">IF(AND($B18&gt;0,SUM(EY$3:EY17)=0,SUM($H18:EX18)=0),$B18,0)</f>
        <v>0</v>
      </c>
      <c r="EZ18">
        <f ca="1">IF(AND($B18&gt;0,SUM(EZ$3:EZ17)=0,SUM($H18:EY18)=0),$B18,0)</f>
        <v>0</v>
      </c>
      <c r="FA18">
        <f ca="1">IF(AND($B18&gt;0,SUM(FA$3:FA17)=0,SUM($H18:EZ18)=0),$B18,0)</f>
        <v>0</v>
      </c>
      <c r="FB18">
        <f ca="1">IF(AND($B18&gt;0,SUM(FB$3:FB17)=0,SUM($H18:FA18)=0),$B18,0)</f>
        <v>0</v>
      </c>
      <c r="FC18">
        <f ca="1">IF(AND($B18&gt;0,SUM(FC$3:FC17)=0,SUM($H18:FB18)=0),$B18,0)</f>
        <v>0</v>
      </c>
      <c r="FD18">
        <f ca="1">IF(AND($B18&gt;0,SUM(FD$3:FD17)=0,SUM($H18:FC18)=0),$B18,0)</f>
        <v>0</v>
      </c>
      <c r="FE18">
        <f ca="1">IF(AND($B18&gt;0,SUM(FE$3:FE17)=0,SUM($H18:FD18)=0),$B18,0)</f>
        <v>0</v>
      </c>
      <c r="FF18">
        <f ca="1">IF(AND($B18&gt;0,SUM(FF$3:FF17)=0,SUM($H18:FE18)=0),$B18,0)</f>
        <v>0</v>
      </c>
      <c r="FG18">
        <f ca="1">IF(AND($B18&gt;0,SUM(FG$3:FG17)=0,SUM($H18:FF18)=0),$B18,0)</f>
        <v>0</v>
      </c>
      <c r="FH18">
        <f ca="1">IF(AND($B18&gt;0,SUM(FH$3:FH17)=0,SUM($H18:FG18)=0),$B18,0)</f>
        <v>0</v>
      </c>
      <c r="FI18">
        <f ca="1">IF(AND($B18&gt;0,SUM(FI$3:FI17)=0,SUM($H18:FH18)=0),$B18,0)</f>
        <v>0</v>
      </c>
      <c r="FJ18">
        <f ca="1">IF(AND($B18&gt;0,SUM(FJ$3:FJ17)=0,SUM($H18:FI18)=0),$B18,0)</f>
        <v>0</v>
      </c>
      <c r="FK18">
        <f ca="1">IF(AND($B18&gt;0,SUM(FK$3:FK17)=0,SUM($H18:FJ18)=0),$B18,0)</f>
        <v>0</v>
      </c>
      <c r="FL18">
        <f ca="1">IF(AND($B18&gt;0,SUM(FL$3:FL17)=0,SUM($H18:FK18)=0),$B18,0)</f>
        <v>0</v>
      </c>
      <c r="FM18">
        <f ca="1">IF(AND($B18&gt;0,SUM(FM$3:FM17)=0,SUM($H18:FL18)=0),$B18,0)</f>
        <v>0</v>
      </c>
      <c r="FN18">
        <f ca="1">IF(AND($B18&gt;0,SUM(FN$3:FN17)=0,SUM($H18:FM18)=0),$B18,0)</f>
        <v>0</v>
      </c>
      <c r="FS18" s="67"/>
      <c r="FT18" s="67"/>
      <c r="FU18" s="342"/>
      <c r="FV18" s="374" t="str">
        <f>""</f>
        <v/>
      </c>
      <c r="FY18" s="67"/>
      <c r="FZ18" s="67"/>
      <c r="GA18" s="342"/>
      <c r="GB18" s="374" t="str">
        <f>""</f>
        <v/>
      </c>
      <c r="GE18" s="67"/>
      <c r="GF18" s="67"/>
      <c r="GG18" s="342"/>
      <c r="GH18" s="374" t="str">
        <f>""</f>
        <v/>
      </c>
    </row>
    <row r="19" spans="1:190" ht="15.75" thickBot="1" x14ac:dyDescent="0.3">
      <c r="A19">
        <v>19</v>
      </c>
      <c r="C19" s="240">
        <f t="shared" ca="1" si="8"/>
        <v>0</v>
      </c>
      <c r="D19" s="240">
        <f t="shared" ca="1" si="9"/>
        <v>0</v>
      </c>
      <c r="E19" s="240">
        <f t="shared" ca="1" si="10"/>
        <v>0</v>
      </c>
      <c r="F19" s="240" t="str">
        <f t="shared" ca="1" si="11"/>
        <v/>
      </c>
      <c r="G19" s="47">
        <f ca="1">INDEX($I$2:$FN$2,ROWS(G$2:G19))</f>
        <v>1</v>
      </c>
      <c r="H19">
        <v>0</v>
      </c>
      <c r="I19">
        <f ca="1">IF(AND($B19&gt;0,SUM(I$3:I18)=0,SUM($H19:H19)=0),$B19,0)</f>
        <v>0</v>
      </c>
      <c r="J19">
        <f ca="1">IF(AND($B19&gt;0,SUM(J$3:J18)=0,SUM($H19:I19)=0),$B19,0)</f>
        <v>0</v>
      </c>
      <c r="K19">
        <f ca="1">IF(AND($B19&gt;0,SUM(K$3:K18)=0,SUM($H19:J19)=0),$B19,0)</f>
        <v>0</v>
      </c>
      <c r="L19">
        <f ca="1">IF(AND($B19&gt;0,SUM(L$3:L18)=0,SUM($H19:K19)=0),$B19,0)</f>
        <v>0</v>
      </c>
      <c r="M19">
        <f ca="1">IF(AND($B19&gt;0,SUM(M$3:M18)=0,SUM($H19:L19)=0),$B19,0)</f>
        <v>0</v>
      </c>
      <c r="N19">
        <f ca="1">IF(AND($B19&gt;0,SUM(N$3:N18)=0,SUM($H19:M19)=0),$B19,0)</f>
        <v>0</v>
      </c>
      <c r="O19">
        <f ca="1">IF(AND($B19&gt;0,SUM(O$3:O18)=0,SUM($H19:N19)=0),$B19,0)</f>
        <v>0</v>
      </c>
      <c r="P19">
        <f ca="1">IF(AND($B19&gt;0,SUM(P$3:P18)=0,SUM($H19:O19)=0),$B19,0)</f>
        <v>0</v>
      </c>
      <c r="Q19">
        <f ca="1">IF(AND($B19&gt;0,SUM(Q$3:Q18)=0,SUM($H19:P19)=0),$B19,0)</f>
        <v>0</v>
      </c>
      <c r="R19">
        <f ca="1">IF(AND($B19&gt;0,SUM(R$3:R18)=0,SUM($H19:Q19)=0),$B19,0)</f>
        <v>0</v>
      </c>
      <c r="S19">
        <f ca="1">IF(AND($B19&gt;0,SUM(S$3:S18)=0,SUM($H19:R19)=0),$B19,0)</f>
        <v>0</v>
      </c>
      <c r="T19">
        <f ca="1">IF(AND($B19&gt;0,SUM(T$3:T18)=0,SUM($H19:S19)=0),$B19,0)</f>
        <v>0</v>
      </c>
      <c r="U19">
        <f ca="1">IF(AND($B19&gt;0,SUM(U$3:U18)=0,SUM($H19:T19)=0),$B19,0)</f>
        <v>0</v>
      </c>
      <c r="V19">
        <f ca="1">IF(AND($B19&gt;0,SUM(V$3:V18)=0,SUM($H19:U19)=0),$B19,0)</f>
        <v>0</v>
      </c>
      <c r="W19">
        <f ca="1">IF(AND($B19&gt;0,SUM(W$3:W18)=0,SUM($H19:V19)=0),$B19,0)</f>
        <v>0</v>
      </c>
      <c r="X19">
        <f ca="1">IF(AND($B19&gt;0,SUM(X$3:X18)=0,SUM($H19:W19)=0),$B19,0)</f>
        <v>0</v>
      </c>
      <c r="Y19">
        <f ca="1">IF(AND($B19&gt;0,SUM(Y$3:Y18)=0,SUM($H19:X19)=0),$B19,0)</f>
        <v>0</v>
      </c>
      <c r="Z19">
        <f ca="1">IF(AND($B19&gt;0,SUM(Z$3:Z18)=0,SUM($H19:Y19)=0),$B19,0)</f>
        <v>0</v>
      </c>
      <c r="AA19">
        <f ca="1">IF(AND($B19&gt;0,SUM(AA$3:AA18)=0,SUM($H19:Z19)=0),$B19,0)</f>
        <v>0</v>
      </c>
      <c r="AB19">
        <f ca="1">IF(AND($B19&gt;0,SUM(AB$3:AB18)=0,SUM($H19:AA19)=0),$B19,0)</f>
        <v>0</v>
      </c>
      <c r="AC19">
        <f ca="1">IF(AND($B19&gt;0,SUM(AC$3:AC18)=0,SUM($H19:AB19)=0),$B19,0)</f>
        <v>0</v>
      </c>
      <c r="AD19">
        <f ca="1">IF(AND($B19&gt;0,SUM(AD$3:AD18)=0,SUM($H19:AC19)=0),$B19,0)</f>
        <v>0</v>
      </c>
      <c r="AE19">
        <f ca="1">IF(AND($B19&gt;0,SUM(AE$3:AE18)=0,SUM($H19:AD19)=0),$B19,0)</f>
        <v>0</v>
      </c>
      <c r="AF19">
        <f ca="1">IF(AND($B19&gt;0,SUM(AF$3:AF18)=0,SUM($H19:AE19)=0),$B19,0)</f>
        <v>0</v>
      </c>
      <c r="AG19">
        <f ca="1">IF(AND($B19&gt;0,SUM(AG$3:AG18)=0,SUM($H19:AF19)=0),$B19,0)</f>
        <v>0</v>
      </c>
      <c r="AH19">
        <f ca="1">IF(AND($B19&gt;0,SUM(AH$3:AH18)=0,SUM($H19:AG19)=0),$B19,0)</f>
        <v>0</v>
      </c>
      <c r="AI19">
        <f ca="1">IF(AND($B19&gt;0,SUM(AI$3:AI18)=0,SUM($H19:AH19)=0),$B19,0)</f>
        <v>0</v>
      </c>
      <c r="AJ19">
        <f ca="1">IF(AND($B19&gt;0,SUM(AJ$3:AJ18)=0,SUM($H19:AI19)=0),$B19,0)</f>
        <v>0</v>
      </c>
      <c r="AK19">
        <f ca="1">IF(AND($B19&gt;0,SUM(AK$3:AK18)=0,SUM($H19:AJ19)=0),$B19,0)</f>
        <v>0</v>
      </c>
      <c r="AL19">
        <f ca="1">IF(AND($B19&gt;0,SUM(AL$3:AL18)=0,SUM($H19:AK19)=0),$B19,0)</f>
        <v>0</v>
      </c>
      <c r="AM19">
        <f ca="1">IF(AND($B19&gt;0,SUM(AM$3:AM18)=0,SUM($H19:AL19)=0),$B19,0)</f>
        <v>0</v>
      </c>
      <c r="AN19">
        <f ca="1">IF(AND($B19&gt;0,SUM(AN$3:AN18)=0,SUM($H19:AM19)=0),$B19,0)</f>
        <v>0</v>
      </c>
      <c r="AO19">
        <f ca="1">IF(AND($B19&gt;0,SUM(AO$3:AO18)=0,SUM($H19:AN19)=0),$B19,0)</f>
        <v>0</v>
      </c>
      <c r="AP19">
        <f ca="1">IF(AND($B19&gt;0,SUM(AP$3:AP18)=0,SUM($H19:AO19)=0),$B19,0)</f>
        <v>0</v>
      </c>
      <c r="AQ19">
        <f ca="1">IF(AND($B19&gt;0,SUM(AQ$3:AQ18)=0,SUM($H19:AP19)=0),$B19,0)</f>
        <v>0</v>
      </c>
      <c r="AR19">
        <f ca="1">IF(AND($B19&gt;0,SUM(AR$3:AR18)=0,SUM($H19:AQ19)=0),$B19,0)</f>
        <v>0</v>
      </c>
      <c r="AS19">
        <f ca="1">IF(AND($B19&gt;0,SUM(AS$3:AS18)=0,SUM($H19:AR19)=0),$B19,0)</f>
        <v>0</v>
      </c>
      <c r="AT19">
        <f ca="1">IF(AND($B19&gt;0,SUM(AT$3:AT18)=0,SUM($H19:AS19)=0),$B19,0)</f>
        <v>0</v>
      </c>
      <c r="AU19">
        <f ca="1">IF(AND($B19&gt;0,SUM(AU$3:AU18)=0,SUM($H19:AT19)=0),$B19,0)</f>
        <v>0</v>
      </c>
      <c r="AV19">
        <f ca="1">IF(AND($B19&gt;0,SUM(AV$3:AV18)=0,SUM($H19:AU19)=0),$B19,0)</f>
        <v>0</v>
      </c>
      <c r="AW19">
        <f ca="1">IF(AND($B19&gt;0,SUM(AW$3:AW18)=0,SUM($H19:AV19)=0),$B19,0)</f>
        <v>0</v>
      </c>
      <c r="AX19">
        <f ca="1">IF(AND($B19&gt;0,SUM(AX$3:AX18)=0,SUM($H19:AW19)=0),$B19,0)</f>
        <v>0</v>
      </c>
      <c r="AY19">
        <f ca="1">IF(AND($B19&gt;0,SUM(AY$3:AY18)=0,SUM($H19:AX19)=0),$B19,0)</f>
        <v>0</v>
      </c>
      <c r="AZ19">
        <f ca="1">IF(AND($B19&gt;0,SUM(AZ$3:AZ18)=0,SUM($H19:AY19)=0),$B19,0)</f>
        <v>0</v>
      </c>
      <c r="BA19">
        <f ca="1">IF(AND($B19&gt;0,SUM(BA$3:BA18)=0,SUM($H19:AZ19)=0),$B19,0)</f>
        <v>0</v>
      </c>
      <c r="BB19">
        <f ca="1">IF(AND($B19&gt;0,SUM(BB$3:BB18)=0,SUM($H19:BA19)=0),$B19,0)</f>
        <v>0</v>
      </c>
      <c r="BC19">
        <f ca="1">IF(AND($B19&gt;0,SUM(BC$3:BC18)=0,SUM($H19:BB19)=0),$B19,0)</f>
        <v>0</v>
      </c>
      <c r="BD19">
        <f ca="1">IF(AND($B19&gt;0,SUM(BD$3:BD18)=0,SUM($H19:BC19)=0),$B19,0)</f>
        <v>0</v>
      </c>
      <c r="BE19">
        <f ca="1">IF(AND($B19&gt;0,SUM(BE$3:BE18)=0,SUM($H19:BD19)=0),$B19,0)</f>
        <v>0</v>
      </c>
      <c r="BF19">
        <f ca="1">IF(AND($B19&gt;0,SUM(BF$3:BF18)=0,SUM($H19:BE19)=0),$B19,0)</f>
        <v>0</v>
      </c>
      <c r="BG19">
        <f ca="1">IF(AND($B19&gt;0,SUM(BG$3:BG18)=0,SUM($H19:BF19)=0),$B19,0)</f>
        <v>0</v>
      </c>
      <c r="BH19">
        <f ca="1">IF(AND($B19&gt;0,SUM(BH$3:BH18)=0,SUM($H19:BG19)=0),$B19,0)</f>
        <v>0</v>
      </c>
      <c r="BI19">
        <f ca="1">IF(AND($B19&gt;0,SUM(BI$3:BI18)=0,SUM($H19:BH19)=0),$B19,0)</f>
        <v>0</v>
      </c>
      <c r="BJ19">
        <f ca="1">IF(AND($B19&gt;0,SUM(BJ$3:BJ18)=0,SUM($H19:BI19)=0),$B19,0)</f>
        <v>0</v>
      </c>
      <c r="BK19">
        <f ca="1">IF(AND($B19&gt;0,SUM(BK$3:BK18)=0,SUM($H19:BJ19)=0),$B19,0)</f>
        <v>0</v>
      </c>
      <c r="BL19">
        <f ca="1">IF(AND($B19&gt;0,SUM(BL$3:BL18)=0,SUM($H19:BK19)=0),$B19,0)</f>
        <v>0</v>
      </c>
      <c r="BM19">
        <f ca="1">IF(AND($B19&gt;0,SUM(BM$3:BM18)=0,SUM($H19:BL19)=0),$B19,0)</f>
        <v>0</v>
      </c>
      <c r="BN19">
        <f ca="1">IF(AND($B19&gt;0,SUM(BN$3:BN18)=0,SUM($H19:BM19)=0),$B19,0)</f>
        <v>0</v>
      </c>
      <c r="BO19">
        <f ca="1">IF(AND($B19&gt;0,SUM(BO$3:BO18)=0,SUM($H19:BN19)=0),$B19,0)</f>
        <v>0</v>
      </c>
      <c r="BP19">
        <f ca="1">IF(AND($B19&gt;0,SUM(BP$3:BP18)=0,SUM($H19:BO19)=0),$B19,0)</f>
        <v>0</v>
      </c>
      <c r="BQ19">
        <f ca="1">IF(AND($B19&gt;0,SUM(BQ$3:BQ18)=0,SUM($H19:BP19)=0),$B19,0)</f>
        <v>0</v>
      </c>
      <c r="BR19">
        <f ca="1">IF(AND($B19&gt;0,SUM(BR$3:BR18)=0,SUM($H19:BQ19)=0),$B19,0)</f>
        <v>0</v>
      </c>
      <c r="BS19">
        <f ca="1">IF(AND($B19&gt;0,SUM(BS$3:BS18)=0,SUM($H19:BR19)=0),$B19,0)</f>
        <v>0</v>
      </c>
      <c r="BT19">
        <f ca="1">IF(AND($B19&gt;0,SUM(BT$3:BT18)=0,SUM($H19:BS19)=0),$B19,0)</f>
        <v>0</v>
      </c>
      <c r="BU19">
        <f ca="1">IF(AND($B19&gt;0,SUM(BU$3:BU18)=0,SUM($H19:BT19)=0),$B19,0)</f>
        <v>0</v>
      </c>
      <c r="BV19">
        <f ca="1">IF(AND($B19&gt;0,SUM(BV$3:BV18)=0,SUM($H19:BU19)=0),$B19,0)</f>
        <v>0</v>
      </c>
      <c r="BW19">
        <f ca="1">IF(AND($B19&gt;0,SUM(BW$3:BW18)=0,SUM($H19:BV19)=0),$B19,0)</f>
        <v>0</v>
      </c>
      <c r="BX19">
        <f ca="1">IF(AND($B19&gt;0,SUM(BX$3:BX18)=0,SUM($H19:BW19)=0),$B19,0)</f>
        <v>0</v>
      </c>
      <c r="BY19">
        <f ca="1">IF(AND($B19&gt;0,SUM(BY$3:BY18)=0,SUM($H19:BX19)=0),$B19,0)</f>
        <v>0</v>
      </c>
      <c r="BZ19">
        <f ca="1">IF(AND($B19&gt;0,SUM(BZ$3:BZ18)=0,SUM($H19:BY19)=0),$B19,0)</f>
        <v>0</v>
      </c>
      <c r="CA19">
        <f ca="1">IF(AND($B19&gt;0,SUM(CA$3:CA18)=0,SUM($H19:BZ19)=0),$B19,0)</f>
        <v>0</v>
      </c>
      <c r="CB19">
        <f ca="1">IF(AND($B19&gt;0,SUM(CB$3:CB18)=0,SUM($H19:CA19)=0),$B19,0)</f>
        <v>0</v>
      </c>
      <c r="CC19">
        <f ca="1">IF(AND($B19&gt;0,SUM(CC$3:CC18)=0,SUM($H19:CB19)=0),$B19,0)</f>
        <v>0</v>
      </c>
      <c r="CD19">
        <f ca="1">IF(AND($B19&gt;0,SUM(CD$3:CD18)=0,SUM($H19:CC19)=0),$B19,0)</f>
        <v>0</v>
      </c>
      <c r="CE19">
        <f ca="1">IF(AND($B19&gt;0,SUM(CE$3:CE18)=0,SUM($H19:CD19)=0),$B19,0)</f>
        <v>0</v>
      </c>
      <c r="CF19">
        <f ca="1">IF(AND($B19&gt;0,SUM(CF$3:CF18)=0,SUM($H19:CE19)=0),$B19,0)</f>
        <v>0</v>
      </c>
      <c r="CG19">
        <f ca="1">IF(AND($B19&gt;0,SUM(CG$3:CG18)=0,SUM($H19:CF19)=0),$B19,0)</f>
        <v>0</v>
      </c>
      <c r="CH19">
        <f ca="1">IF(AND($B19&gt;0,SUM(CH$3:CH18)=0,SUM($H19:CG19)=0),$B19,0)</f>
        <v>0</v>
      </c>
      <c r="CI19">
        <f ca="1">IF(AND($B19&gt;0,SUM(CI$3:CI18)=0,SUM($H19:CH19)=0),$B19,0)</f>
        <v>0</v>
      </c>
      <c r="CJ19">
        <f ca="1">IF(AND($B19&gt;0,SUM(CJ$3:CJ18)=0,SUM($H19:CI19)=0),$B19,0)</f>
        <v>0</v>
      </c>
      <c r="CK19">
        <f ca="1">IF(AND($B19&gt;0,SUM(CK$3:CK18)=0,SUM($H19:CJ19)=0),$B19,0)</f>
        <v>0</v>
      </c>
      <c r="CL19">
        <f ca="1">IF(AND($B19&gt;0,SUM(CL$3:CL18)=0,SUM($H19:CK19)=0),$B19,0)</f>
        <v>0</v>
      </c>
      <c r="CM19">
        <f ca="1">IF(AND($B19&gt;0,SUM(CM$3:CM18)=0,SUM($H19:CL19)=0),$B19,0)</f>
        <v>0</v>
      </c>
      <c r="CN19">
        <f ca="1">IF(AND($B19&gt;0,SUM(CN$3:CN18)=0,SUM($H19:CM19)=0),$B19,0)</f>
        <v>0</v>
      </c>
      <c r="CO19">
        <f ca="1">IF(AND($B19&gt;0,SUM(CO$3:CO18)=0,SUM($H19:CN19)=0),$B19,0)</f>
        <v>0</v>
      </c>
      <c r="CP19">
        <f ca="1">IF(AND($B19&gt;0,SUM(CP$3:CP18)=0,SUM($H19:CO19)=0),$B19,0)</f>
        <v>0</v>
      </c>
      <c r="CQ19">
        <f ca="1">IF(AND($B19&gt;0,SUM(CQ$3:CQ18)=0,SUM($H19:CP19)=0),$B19,0)</f>
        <v>0</v>
      </c>
      <c r="CR19">
        <f ca="1">IF(AND($B19&gt;0,SUM(CR$3:CR18)=0,SUM($H19:CQ19)=0),$B19,0)</f>
        <v>0</v>
      </c>
      <c r="CS19">
        <f ca="1">IF(AND($B19&gt;0,SUM(CS$3:CS18)=0,SUM($H19:CR19)=0),$B19,0)</f>
        <v>0</v>
      </c>
      <c r="CT19">
        <f ca="1">IF(AND($B19&gt;0,SUM(CT$3:CT18)=0,SUM($H19:CS19)=0),$B19,0)</f>
        <v>0</v>
      </c>
      <c r="CU19">
        <f ca="1">IF(AND($B19&gt;0,SUM(CU$3:CU18)=0,SUM($H19:CT19)=0),$B19,0)</f>
        <v>0</v>
      </c>
      <c r="CV19">
        <f ca="1">IF(AND($B19&gt;0,SUM(CV$3:CV18)=0,SUM($H19:CU19)=0),$B19,0)</f>
        <v>0</v>
      </c>
      <c r="CW19">
        <f ca="1">IF(AND($B19&gt;0,SUM(CW$3:CW18)=0,SUM($H19:CV19)=0),$B19,0)</f>
        <v>0</v>
      </c>
      <c r="CX19">
        <f ca="1">IF(AND($B19&gt;0,SUM(CX$3:CX18)=0,SUM($H19:CW19)=0),$B19,0)</f>
        <v>0</v>
      </c>
      <c r="CY19">
        <f ca="1">IF(AND($B19&gt;0,SUM(CY$3:CY18)=0,SUM($H19:CX19)=0),$B19,0)</f>
        <v>0</v>
      </c>
      <c r="CZ19">
        <f ca="1">IF(AND($B19&gt;0,SUM(CZ$3:CZ18)=0,SUM($H19:CY19)=0),$B19,0)</f>
        <v>0</v>
      </c>
      <c r="DA19">
        <f ca="1">IF(AND($B19&gt;0,SUM(DA$3:DA18)=0,SUM($H19:CZ19)=0),$B19,0)</f>
        <v>0</v>
      </c>
      <c r="DB19">
        <f ca="1">IF(AND($B19&gt;0,SUM(DB$3:DB18)=0,SUM($H19:DA19)=0),$B19,0)</f>
        <v>0</v>
      </c>
      <c r="DC19">
        <f ca="1">IF(AND($B19&gt;0,SUM(DC$3:DC18)=0,SUM($H19:DB19)=0),$B19,0)</f>
        <v>0</v>
      </c>
      <c r="DD19">
        <f ca="1">IF(AND($B19&gt;0,SUM(DD$3:DD18)=0,SUM($H19:DC19)=0),$B19,0)</f>
        <v>0</v>
      </c>
      <c r="DE19">
        <f ca="1">IF(AND($B19&gt;0,SUM(DE$3:DE18)=0,SUM($H19:DD19)=0),$B19,0)</f>
        <v>0</v>
      </c>
      <c r="DF19">
        <f ca="1">IF(AND($B19&gt;0,SUM(DF$3:DF18)=0,SUM($H19:DE19)=0),$B19,0)</f>
        <v>0</v>
      </c>
      <c r="DG19">
        <f ca="1">IF(AND($B19&gt;0,SUM(DG$3:DG18)=0,SUM($H19:DF19)=0),$B19,0)</f>
        <v>0</v>
      </c>
      <c r="DH19">
        <f ca="1">IF(AND($B19&gt;0,SUM(DH$3:DH18)=0,SUM($H19:DG19)=0),$B19,0)</f>
        <v>0</v>
      </c>
      <c r="DI19">
        <f ca="1">IF(AND($B19&gt;0,SUM(DI$3:DI18)=0,SUM($H19:DH19)=0),$B19,0)</f>
        <v>0</v>
      </c>
      <c r="DJ19">
        <f ca="1">IF(AND($B19&gt;0,SUM(DJ$3:DJ18)=0,SUM($H19:DI19)=0),$B19,0)</f>
        <v>0</v>
      </c>
      <c r="DK19">
        <f ca="1">IF(AND($B19&gt;0,SUM(DK$3:DK18)=0,SUM($H19:DJ19)=0),$B19,0)</f>
        <v>0</v>
      </c>
      <c r="DL19">
        <f ca="1">IF(AND($B19&gt;0,SUM(DL$3:DL18)=0,SUM($H19:DK19)=0),$B19,0)</f>
        <v>0</v>
      </c>
      <c r="DM19">
        <f ca="1">IF(AND($B19&gt;0,SUM(DM$3:DM18)=0,SUM($H19:DL19)=0),$B19,0)</f>
        <v>0</v>
      </c>
      <c r="DN19">
        <f ca="1">IF(AND($B19&gt;0,SUM(DN$3:DN18)=0,SUM($H19:DM19)=0),$B19,0)</f>
        <v>0</v>
      </c>
      <c r="DO19">
        <f ca="1">IF(AND($B19&gt;0,SUM(DO$3:DO18)=0,SUM($H19:DN19)=0),$B19,0)</f>
        <v>0</v>
      </c>
      <c r="DP19">
        <f ca="1">IF(AND($B19&gt;0,SUM(DP$3:DP18)=0,SUM($H19:DO19)=0),$B19,0)</f>
        <v>0</v>
      </c>
      <c r="DQ19">
        <f ca="1">IF(AND($B19&gt;0,SUM(DQ$3:DQ18)=0,SUM($H19:DP19)=0),$B19,0)</f>
        <v>0</v>
      </c>
      <c r="DR19">
        <f ca="1">IF(AND($B19&gt;0,SUM(DR$3:DR18)=0,SUM($H19:DQ19)=0),$B19,0)</f>
        <v>0</v>
      </c>
      <c r="DS19">
        <f ca="1">IF(AND($B19&gt;0,SUM(DS$3:DS18)=0,SUM($H19:DR19)=0),$B19,0)</f>
        <v>0</v>
      </c>
      <c r="DT19">
        <f ca="1">IF(AND($B19&gt;0,SUM(DT$3:DT18)=0,SUM($H19:DS19)=0),$B19,0)</f>
        <v>0</v>
      </c>
      <c r="DU19">
        <f ca="1">IF(AND($B19&gt;0,SUM(DU$3:DU18)=0,SUM($H19:DT19)=0),$B19,0)</f>
        <v>0</v>
      </c>
      <c r="DV19">
        <f ca="1">IF(AND($B19&gt;0,SUM(DV$3:DV18)=0,SUM($H19:DU19)=0),$B19,0)</f>
        <v>0</v>
      </c>
      <c r="DW19">
        <f ca="1">IF(AND($B19&gt;0,SUM(DW$3:DW18)=0,SUM($H19:DV19)=0),$B19,0)</f>
        <v>0</v>
      </c>
      <c r="DX19">
        <f ca="1">IF(AND($B19&gt;0,SUM(DX$3:DX18)=0,SUM($H19:DW19)=0),$B19,0)</f>
        <v>0</v>
      </c>
      <c r="DY19">
        <f ca="1">IF(AND($B19&gt;0,SUM(DY$3:DY18)=0,SUM($H19:DX19)=0),$B19,0)</f>
        <v>0</v>
      </c>
      <c r="DZ19">
        <f ca="1">IF(AND($B19&gt;0,SUM(DZ$3:DZ18)=0,SUM($H19:DY19)=0),$B19,0)</f>
        <v>0</v>
      </c>
      <c r="EA19">
        <f ca="1">IF(AND($B19&gt;0,SUM(EA$3:EA18)=0,SUM($H19:DZ19)=0),$B19,0)</f>
        <v>0</v>
      </c>
      <c r="EB19">
        <f ca="1">IF(AND($B19&gt;0,SUM(EB$3:EB18)=0,SUM($H19:EA19)=0),$B19,0)</f>
        <v>0</v>
      </c>
      <c r="EC19">
        <f ca="1">IF(AND($B19&gt;0,SUM(EC$3:EC18)=0,SUM($H19:EB19)=0),$B19,0)</f>
        <v>0</v>
      </c>
      <c r="ED19">
        <f ca="1">IF(AND($B19&gt;0,SUM(ED$3:ED18)=0,SUM($H19:EC19)=0),$B19,0)</f>
        <v>0</v>
      </c>
      <c r="EE19">
        <f ca="1">IF(AND($B19&gt;0,SUM(EE$3:EE18)=0,SUM($H19:ED19)=0),$B19,0)</f>
        <v>0</v>
      </c>
      <c r="EF19">
        <f ca="1">IF(AND($B19&gt;0,SUM(EF$3:EF18)=0,SUM($H19:EE19)=0),$B19,0)</f>
        <v>0</v>
      </c>
      <c r="EG19">
        <f ca="1">IF(AND($B19&gt;0,SUM(EG$3:EG18)=0,SUM($H19:EF19)=0),$B19,0)</f>
        <v>0</v>
      </c>
      <c r="EH19">
        <f ca="1">IF(AND($B19&gt;0,SUM(EH$3:EH18)=0,SUM($H19:EG19)=0),$B19,0)</f>
        <v>0</v>
      </c>
      <c r="EI19">
        <f ca="1">IF(AND($B19&gt;0,SUM(EI$3:EI18)=0,SUM($H19:EH19)=0),$B19,0)</f>
        <v>0</v>
      </c>
      <c r="EJ19">
        <f ca="1">IF(AND($B19&gt;0,SUM(EJ$3:EJ18)=0,SUM($H19:EI19)=0),$B19,0)</f>
        <v>0</v>
      </c>
      <c r="EK19">
        <f ca="1">IF(AND($B19&gt;0,SUM(EK$3:EK18)=0,SUM($H19:EJ19)=0),$B19,0)</f>
        <v>0</v>
      </c>
      <c r="EL19">
        <f ca="1">IF(AND($B19&gt;0,SUM(EL$3:EL18)=0,SUM($H19:EK19)=0),$B19,0)</f>
        <v>0</v>
      </c>
      <c r="EM19">
        <f ca="1">IF(AND($B19&gt;0,SUM(EM$3:EM18)=0,SUM($H19:EL19)=0),$B19,0)</f>
        <v>0</v>
      </c>
      <c r="EN19">
        <f ca="1">IF(AND($B19&gt;0,SUM(EN$3:EN18)=0,SUM($H19:EM19)=0),$B19,0)</f>
        <v>0</v>
      </c>
      <c r="EO19">
        <f ca="1">IF(AND($B19&gt;0,SUM(EO$3:EO18)=0,SUM($H19:EN19)=0),$B19,0)</f>
        <v>0</v>
      </c>
      <c r="EP19">
        <f ca="1">IF(AND($B19&gt;0,SUM(EP$3:EP18)=0,SUM($H19:EO19)=0),$B19,0)</f>
        <v>0</v>
      </c>
      <c r="EQ19">
        <f ca="1">IF(AND($B19&gt;0,SUM(EQ$3:EQ18)=0,SUM($H19:EP19)=0),$B19,0)</f>
        <v>0</v>
      </c>
      <c r="ER19">
        <f ca="1">IF(AND($B19&gt;0,SUM(ER$3:ER18)=0,SUM($H19:EQ19)=0),$B19,0)</f>
        <v>0</v>
      </c>
      <c r="ES19">
        <f ca="1">IF(AND($B19&gt;0,SUM(ES$3:ES18)=0,SUM($H19:ER19)=0),$B19,0)</f>
        <v>0</v>
      </c>
      <c r="ET19">
        <f ca="1">IF(AND($B19&gt;0,SUM(ET$3:ET18)=0,SUM($H19:ES19)=0),$B19,0)</f>
        <v>0</v>
      </c>
      <c r="EU19">
        <f ca="1">IF(AND($B19&gt;0,SUM(EU$3:EU18)=0,SUM($H19:ET19)=0),$B19,0)</f>
        <v>0</v>
      </c>
      <c r="EV19">
        <f ca="1">IF(AND($B19&gt;0,SUM(EV$3:EV18)=0,SUM($H19:EU19)=0),$B19,0)</f>
        <v>0</v>
      </c>
      <c r="EW19">
        <f ca="1">IF(AND($B19&gt;0,SUM(EW$3:EW18)=0,SUM($H19:EV19)=0),$B19,0)</f>
        <v>0</v>
      </c>
      <c r="EX19">
        <f ca="1">IF(AND($B19&gt;0,SUM(EX$3:EX18)=0,SUM($H19:EW19)=0),$B19,0)</f>
        <v>0</v>
      </c>
      <c r="EY19">
        <f ca="1">IF(AND($B19&gt;0,SUM(EY$3:EY18)=0,SUM($H19:EX19)=0),$B19,0)</f>
        <v>0</v>
      </c>
      <c r="EZ19">
        <f ca="1">IF(AND($B19&gt;0,SUM(EZ$3:EZ18)=0,SUM($H19:EY19)=0),$B19,0)</f>
        <v>0</v>
      </c>
      <c r="FA19">
        <f ca="1">IF(AND($B19&gt;0,SUM(FA$3:FA18)=0,SUM($H19:EZ19)=0),$B19,0)</f>
        <v>0</v>
      </c>
      <c r="FB19">
        <f ca="1">IF(AND($B19&gt;0,SUM(FB$3:FB18)=0,SUM($H19:FA19)=0),$B19,0)</f>
        <v>0</v>
      </c>
      <c r="FC19">
        <f ca="1">IF(AND($B19&gt;0,SUM(FC$3:FC18)=0,SUM($H19:FB19)=0),$B19,0)</f>
        <v>0</v>
      </c>
      <c r="FD19">
        <f ca="1">IF(AND($B19&gt;0,SUM(FD$3:FD18)=0,SUM($H19:FC19)=0),$B19,0)</f>
        <v>0</v>
      </c>
      <c r="FE19">
        <f ca="1">IF(AND($B19&gt;0,SUM(FE$3:FE18)=0,SUM($H19:FD19)=0),$B19,0)</f>
        <v>0</v>
      </c>
      <c r="FF19">
        <f ca="1">IF(AND($B19&gt;0,SUM(FF$3:FF18)=0,SUM($H19:FE19)=0),$B19,0)</f>
        <v>0</v>
      </c>
      <c r="FG19">
        <f ca="1">IF(AND($B19&gt;0,SUM(FG$3:FG18)=0,SUM($H19:FF19)=0),$B19,0)</f>
        <v>0</v>
      </c>
      <c r="FH19">
        <f ca="1">IF(AND($B19&gt;0,SUM(FH$3:FH18)=0,SUM($H19:FG19)=0),$B19,0)</f>
        <v>0</v>
      </c>
      <c r="FI19">
        <f ca="1">IF(AND($B19&gt;0,SUM(FI$3:FI18)=0,SUM($H19:FH19)=0),$B19,0)</f>
        <v>0</v>
      </c>
      <c r="FJ19">
        <f ca="1">IF(AND($B19&gt;0,SUM(FJ$3:FJ18)=0,SUM($H19:FI19)=0),$B19,0)</f>
        <v>0</v>
      </c>
      <c r="FK19">
        <f ca="1">IF(AND($B19&gt;0,SUM(FK$3:FK18)=0,SUM($H19:FJ19)=0),$B19,0)</f>
        <v>0</v>
      </c>
      <c r="FL19">
        <f ca="1">IF(AND($B19&gt;0,SUM(FL$3:FL18)=0,SUM($H19:FK19)=0),$B19,0)</f>
        <v>0</v>
      </c>
      <c r="FM19">
        <f ca="1">IF(AND($B19&gt;0,SUM(FM$3:FM18)=0,SUM($H19:FL19)=0),$B19,0)</f>
        <v>0</v>
      </c>
      <c r="FN19">
        <f ca="1">IF(AND($B19&gt;0,SUM(FN$3:FN18)=0,SUM($H19:FM19)=0),$B19,0)</f>
        <v>0</v>
      </c>
      <c r="FS19" s="67"/>
      <c r="FT19" s="67"/>
      <c r="FU19" s="342"/>
      <c r="FV19" s="374" t="str">
        <f>""</f>
        <v/>
      </c>
      <c r="FY19" s="67"/>
      <c r="FZ19" s="67"/>
      <c r="GA19" s="342"/>
      <c r="GB19" s="374" t="str">
        <f>""</f>
        <v/>
      </c>
      <c r="GE19" s="67"/>
      <c r="GF19" s="67"/>
      <c r="GG19" s="342"/>
      <c r="GH19" s="374" t="str">
        <f>""</f>
        <v/>
      </c>
    </row>
    <row r="20" spans="1:190" ht="15.75" thickBot="1" x14ac:dyDescent="0.3">
      <c r="A20">
        <v>20</v>
      </c>
      <c r="B20" s="367">
        <f>A20</f>
        <v>20</v>
      </c>
      <c r="C20" s="240" t="str">
        <f t="shared" ca="1" si="8"/>
        <v>Lämmitys</v>
      </c>
      <c r="D20" s="240" t="str">
        <f t="shared" ca="1" si="9"/>
        <v/>
      </c>
      <c r="E20" s="240">
        <f t="shared" ca="1" si="10"/>
        <v>1</v>
      </c>
      <c r="F20" s="240" t="str">
        <f t="shared" ca="1" si="11"/>
        <v/>
      </c>
      <c r="G20" s="47">
        <f ca="1">INDEX($I$2:$FN$2,ROWS(G$2:G20))</f>
        <v>1</v>
      </c>
      <c r="H20">
        <v>0</v>
      </c>
      <c r="I20">
        <f ca="1">IF(AND($B20&gt;0,SUM(I$3:I19)=0,SUM($H20:H20)=0),$B20,0)</f>
        <v>0</v>
      </c>
      <c r="J20">
        <f ca="1">IF(AND($B20&gt;0,SUM(J$3:J19)=0,SUM($H20:I20)=0),$B20,0)</f>
        <v>0</v>
      </c>
      <c r="K20">
        <f ca="1">IF(AND($B20&gt;0,SUM(K$3:K19)=0,SUM($H20:J20)=0),$B20,0)</f>
        <v>0</v>
      </c>
      <c r="L20">
        <f ca="1">IF(AND($B20&gt;0,SUM(L$3:L19)=0,SUM($H20:K20)=0),$B20,0)</f>
        <v>20</v>
      </c>
      <c r="M20">
        <f ca="1">IF(AND($B20&gt;0,SUM(M$3:M19)=0,SUM($H20:L20)=0),$B20,0)</f>
        <v>0</v>
      </c>
      <c r="N20">
        <f ca="1">IF(AND($B20&gt;0,SUM(N$3:N19)=0,SUM($H20:M20)=0),$B20,0)</f>
        <v>0</v>
      </c>
      <c r="O20">
        <f ca="1">IF(AND($B20&gt;0,SUM(O$3:O19)=0,SUM($H20:N20)=0),$B20,0)</f>
        <v>0</v>
      </c>
      <c r="P20">
        <f ca="1">IF(AND($B20&gt;0,SUM(P$3:P19)=0,SUM($H20:O20)=0),$B20,0)</f>
        <v>0</v>
      </c>
      <c r="Q20">
        <f ca="1">IF(AND($B20&gt;0,SUM(Q$3:Q19)=0,SUM($H20:P20)=0),$B20,0)</f>
        <v>0</v>
      </c>
      <c r="R20">
        <f ca="1">IF(AND($B20&gt;0,SUM(R$3:R19)=0,SUM($H20:Q20)=0),$B20,0)</f>
        <v>0</v>
      </c>
      <c r="S20">
        <f ca="1">IF(AND($B20&gt;0,SUM(S$3:S19)=0,SUM($H20:R20)=0),$B20,0)</f>
        <v>0</v>
      </c>
      <c r="T20">
        <f ca="1">IF(AND($B20&gt;0,SUM(T$3:T19)=0,SUM($H20:S20)=0),$B20,0)</f>
        <v>0</v>
      </c>
      <c r="U20">
        <f ca="1">IF(AND($B20&gt;0,SUM(U$3:U19)=0,SUM($H20:T20)=0),$B20,0)</f>
        <v>0</v>
      </c>
      <c r="V20">
        <f ca="1">IF(AND($B20&gt;0,SUM(V$3:V19)=0,SUM($H20:U20)=0),$B20,0)</f>
        <v>0</v>
      </c>
      <c r="W20">
        <f ca="1">IF(AND($B20&gt;0,SUM(W$3:W19)=0,SUM($H20:V20)=0),$B20,0)</f>
        <v>0</v>
      </c>
      <c r="X20">
        <f ca="1">IF(AND($B20&gt;0,SUM(X$3:X19)=0,SUM($H20:W20)=0),$B20,0)</f>
        <v>0</v>
      </c>
      <c r="Y20">
        <f ca="1">IF(AND($B20&gt;0,SUM(Y$3:Y19)=0,SUM($H20:X20)=0),$B20,0)</f>
        <v>0</v>
      </c>
      <c r="Z20">
        <f ca="1">IF(AND($B20&gt;0,SUM(Z$3:Z19)=0,SUM($H20:Y20)=0),$B20,0)</f>
        <v>0</v>
      </c>
      <c r="AA20">
        <f ca="1">IF(AND($B20&gt;0,SUM(AA$3:AA19)=0,SUM($H20:Z20)=0),$B20,0)</f>
        <v>0</v>
      </c>
      <c r="AB20">
        <f ca="1">IF(AND($B20&gt;0,SUM(AB$3:AB19)=0,SUM($H20:AA20)=0),$B20,0)</f>
        <v>0</v>
      </c>
      <c r="AC20">
        <f ca="1">IF(AND($B20&gt;0,SUM(AC$3:AC19)=0,SUM($H20:AB20)=0),$B20,0)</f>
        <v>0</v>
      </c>
      <c r="AD20">
        <f ca="1">IF(AND($B20&gt;0,SUM(AD$3:AD19)=0,SUM($H20:AC20)=0),$B20,0)</f>
        <v>0</v>
      </c>
      <c r="AE20">
        <f ca="1">IF(AND($B20&gt;0,SUM(AE$3:AE19)=0,SUM($H20:AD20)=0),$B20,0)</f>
        <v>0</v>
      </c>
      <c r="AF20">
        <f ca="1">IF(AND($B20&gt;0,SUM(AF$3:AF19)=0,SUM($H20:AE20)=0),$B20,0)</f>
        <v>0</v>
      </c>
      <c r="AG20">
        <f ca="1">IF(AND($B20&gt;0,SUM(AG$3:AG19)=0,SUM($H20:AF20)=0),$B20,0)</f>
        <v>0</v>
      </c>
      <c r="AH20">
        <f ca="1">IF(AND($B20&gt;0,SUM(AH$3:AH19)=0,SUM($H20:AG20)=0),$B20,0)</f>
        <v>0</v>
      </c>
      <c r="AI20">
        <f ca="1">IF(AND($B20&gt;0,SUM(AI$3:AI19)=0,SUM($H20:AH20)=0),$B20,0)</f>
        <v>0</v>
      </c>
      <c r="AJ20">
        <f ca="1">IF(AND($B20&gt;0,SUM(AJ$3:AJ19)=0,SUM($H20:AI20)=0),$B20,0)</f>
        <v>0</v>
      </c>
      <c r="AK20">
        <f ca="1">IF(AND($B20&gt;0,SUM(AK$3:AK19)=0,SUM($H20:AJ20)=0),$B20,0)</f>
        <v>0</v>
      </c>
      <c r="AL20">
        <f ca="1">IF(AND($B20&gt;0,SUM(AL$3:AL19)=0,SUM($H20:AK20)=0),$B20,0)</f>
        <v>0</v>
      </c>
      <c r="AM20">
        <f ca="1">IF(AND($B20&gt;0,SUM(AM$3:AM19)=0,SUM($H20:AL20)=0),$B20,0)</f>
        <v>0</v>
      </c>
      <c r="AN20">
        <f ca="1">IF(AND($B20&gt;0,SUM(AN$3:AN19)=0,SUM($H20:AM20)=0),$B20,0)</f>
        <v>0</v>
      </c>
      <c r="AO20">
        <f ca="1">IF(AND($B20&gt;0,SUM(AO$3:AO19)=0,SUM($H20:AN20)=0),$B20,0)</f>
        <v>0</v>
      </c>
      <c r="AP20">
        <f ca="1">IF(AND($B20&gt;0,SUM(AP$3:AP19)=0,SUM($H20:AO20)=0),$B20,0)</f>
        <v>0</v>
      </c>
      <c r="AQ20">
        <f ca="1">IF(AND($B20&gt;0,SUM(AQ$3:AQ19)=0,SUM($H20:AP20)=0),$B20,0)</f>
        <v>0</v>
      </c>
      <c r="AR20">
        <f ca="1">IF(AND($B20&gt;0,SUM(AR$3:AR19)=0,SUM($H20:AQ20)=0),$B20,0)</f>
        <v>0</v>
      </c>
      <c r="AS20">
        <f ca="1">IF(AND($B20&gt;0,SUM(AS$3:AS19)=0,SUM($H20:AR20)=0),$B20,0)</f>
        <v>0</v>
      </c>
      <c r="AT20">
        <f ca="1">IF(AND($B20&gt;0,SUM(AT$3:AT19)=0,SUM($H20:AS20)=0),$B20,0)</f>
        <v>0</v>
      </c>
      <c r="AU20">
        <f ca="1">IF(AND($B20&gt;0,SUM(AU$3:AU19)=0,SUM($H20:AT20)=0),$B20,0)</f>
        <v>0</v>
      </c>
      <c r="AV20">
        <f ca="1">IF(AND($B20&gt;0,SUM(AV$3:AV19)=0,SUM($H20:AU20)=0),$B20,0)</f>
        <v>0</v>
      </c>
      <c r="AW20">
        <f ca="1">IF(AND($B20&gt;0,SUM(AW$3:AW19)=0,SUM($H20:AV20)=0),$B20,0)</f>
        <v>0</v>
      </c>
      <c r="AX20">
        <f ca="1">IF(AND($B20&gt;0,SUM(AX$3:AX19)=0,SUM($H20:AW20)=0),$B20,0)</f>
        <v>0</v>
      </c>
      <c r="AY20">
        <f ca="1">IF(AND($B20&gt;0,SUM(AY$3:AY19)=0,SUM($H20:AX20)=0),$B20,0)</f>
        <v>0</v>
      </c>
      <c r="AZ20">
        <f ca="1">IF(AND($B20&gt;0,SUM(AZ$3:AZ19)=0,SUM($H20:AY20)=0),$B20,0)</f>
        <v>0</v>
      </c>
      <c r="BA20">
        <f ca="1">IF(AND($B20&gt;0,SUM(BA$3:BA19)=0,SUM($H20:AZ20)=0),$B20,0)</f>
        <v>0</v>
      </c>
      <c r="BB20">
        <f ca="1">IF(AND($B20&gt;0,SUM(BB$3:BB19)=0,SUM($H20:BA20)=0),$B20,0)</f>
        <v>0</v>
      </c>
      <c r="BC20">
        <f ca="1">IF(AND($B20&gt;0,SUM(BC$3:BC19)=0,SUM($H20:BB20)=0),$B20,0)</f>
        <v>0</v>
      </c>
      <c r="BD20">
        <f ca="1">IF(AND($B20&gt;0,SUM(BD$3:BD19)=0,SUM($H20:BC20)=0),$B20,0)</f>
        <v>0</v>
      </c>
      <c r="BE20">
        <f ca="1">IF(AND($B20&gt;0,SUM(BE$3:BE19)=0,SUM($H20:BD20)=0),$B20,0)</f>
        <v>0</v>
      </c>
      <c r="BF20">
        <f ca="1">IF(AND($B20&gt;0,SUM(BF$3:BF19)=0,SUM($H20:BE20)=0),$B20,0)</f>
        <v>0</v>
      </c>
      <c r="BG20">
        <f ca="1">IF(AND($B20&gt;0,SUM(BG$3:BG19)=0,SUM($H20:BF20)=0),$B20,0)</f>
        <v>0</v>
      </c>
      <c r="BH20">
        <f ca="1">IF(AND($B20&gt;0,SUM(BH$3:BH19)=0,SUM($H20:BG20)=0),$B20,0)</f>
        <v>0</v>
      </c>
      <c r="BI20">
        <f ca="1">IF(AND($B20&gt;0,SUM(BI$3:BI19)=0,SUM($H20:BH20)=0),$B20,0)</f>
        <v>0</v>
      </c>
      <c r="BJ20">
        <f ca="1">IF(AND($B20&gt;0,SUM(BJ$3:BJ19)=0,SUM($H20:BI20)=0),$B20,0)</f>
        <v>0</v>
      </c>
      <c r="BK20">
        <f ca="1">IF(AND($B20&gt;0,SUM(BK$3:BK19)=0,SUM($H20:BJ20)=0),$B20,0)</f>
        <v>0</v>
      </c>
      <c r="BL20">
        <f ca="1">IF(AND($B20&gt;0,SUM(BL$3:BL19)=0,SUM($H20:BK20)=0),$B20,0)</f>
        <v>0</v>
      </c>
      <c r="BM20">
        <f ca="1">IF(AND($B20&gt;0,SUM(BM$3:BM19)=0,SUM($H20:BL20)=0),$B20,0)</f>
        <v>0</v>
      </c>
      <c r="BN20">
        <f ca="1">IF(AND($B20&gt;0,SUM(BN$3:BN19)=0,SUM($H20:BM20)=0),$B20,0)</f>
        <v>0</v>
      </c>
      <c r="BO20">
        <f ca="1">IF(AND($B20&gt;0,SUM(BO$3:BO19)=0,SUM($H20:BN20)=0),$B20,0)</f>
        <v>0</v>
      </c>
      <c r="BP20">
        <f ca="1">IF(AND($B20&gt;0,SUM(BP$3:BP19)=0,SUM($H20:BO20)=0),$B20,0)</f>
        <v>0</v>
      </c>
      <c r="BQ20">
        <f ca="1">IF(AND($B20&gt;0,SUM(BQ$3:BQ19)=0,SUM($H20:BP20)=0),$B20,0)</f>
        <v>0</v>
      </c>
      <c r="BR20">
        <f ca="1">IF(AND($B20&gt;0,SUM(BR$3:BR19)=0,SUM($H20:BQ20)=0),$B20,0)</f>
        <v>0</v>
      </c>
      <c r="BS20">
        <f ca="1">IF(AND($B20&gt;0,SUM(BS$3:BS19)=0,SUM($H20:BR20)=0),$B20,0)</f>
        <v>0</v>
      </c>
      <c r="BT20">
        <f ca="1">IF(AND($B20&gt;0,SUM(BT$3:BT19)=0,SUM($H20:BS20)=0),$B20,0)</f>
        <v>0</v>
      </c>
      <c r="BU20">
        <f ca="1">IF(AND($B20&gt;0,SUM(BU$3:BU19)=0,SUM($H20:BT20)=0),$B20,0)</f>
        <v>0</v>
      </c>
      <c r="BV20">
        <f ca="1">IF(AND($B20&gt;0,SUM(BV$3:BV19)=0,SUM($H20:BU20)=0),$B20,0)</f>
        <v>0</v>
      </c>
      <c r="BW20">
        <f ca="1">IF(AND($B20&gt;0,SUM(BW$3:BW19)=0,SUM($H20:BV20)=0),$B20,0)</f>
        <v>0</v>
      </c>
      <c r="BX20">
        <f ca="1">IF(AND($B20&gt;0,SUM(BX$3:BX19)=0,SUM($H20:BW20)=0),$B20,0)</f>
        <v>0</v>
      </c>
      <c r="BY20">
        <f ca="1">IF(AND($B20&gt;0,SUM(BY$3:BY19)=0,SUM($H20:BX20)=0),$B20,0)</f>
        <v>0</v>
      </c>
      <c r="BZ20">
        <f ca="1">IF(AND($B20&gt;0,SUM(BZ$3:BZ19)=0,SUM($H20:BY20)=0),$B20,0)</f>
        <v>0</v>
      </c>
      <c r="CA20">
        <f ca="1">IF(AND($B20&gt;0,SUM(CA$3:CA19)=0,SUM($H20:BZ20)=0),$B20,0)</f>
        <v>0</v>
      </c>
      <c r="CB20">
        <f ca="1">IF(AND($B20&gt;0,SUM(CB$3:CB19)=0,SUM($H20:CA20)=0),$B20,0)</f>
        <v>0</v>
      </c>
      <c r="CC20">
        <f ca="1">IF(AND($B20&gt;0,SUM(CC$3:CC19)=0,SUM($H20:CB20)=0),$B20,0)</f>
        <v>0</v>
      </c>
      <c r="CD20">
        <f ca="1">IF(AND($B20&gt;0,SUM(CD$3:CD19)=0,SUM($H20:CC20)=0),$B20,0)</f>
        <v>0</v>
      </c>
      <c r="CE20">
        <f ca="1">IF(AND($B20&gt;0,SUM(CE$3:CE19)=0,SUM($H20:CD20)=0),$B20,0)</f>
        <v>0</v>
      </c>
      <c r="CF20">
        <f ca="1">IF(AND($B20&gt;0,SUM(CF$3:CF19)=0,SUM($H20:CE20)=0),$B20,0)</f>
        <v>0</v>
      </c>
      <c r="CG20">
        <f ca="1">IF(AND($B20&gt;0,SUM(CG$3:CG19)=0,SUM($H20:CF20)=0),$B20,0)</f>
        <v>0</v>
      </c>
      <c r="CH20">
        <f ca="1">IF(AND($B20&gt;0,SUM(CH$3:CH19)=0,SUM($H20:CG20)=0),$B20,0)</f>
        <v>0</v>
      </c>
      <c r="CI20">
        <f ca="1">IF(AND($B20&gt;0,SUM(CI$3:CI19)=0,SUM($H20:CH20)=0),$B20,0)</f>
        <v>0</v>
      </c>
      <c r="CJ20">
        <f ca="1">IF(AND($B20&gt;0,SUM(CJ$3:CJ19)=0,SUM($H20:CI20)=0),$B20,0)</f>
        <v>0</v>
      </c>
      <c r="CK20">
        <f ca="1">IF(AND($B20&gt;0,SUM(CK$3:CK19)=0,SUM($H20:CJ20)=0),$B20,0)</f>
        <v>0</v>
      </c>
      <c r="CL20">
        <f ca="1">IF(AND($B20&gt;0,SUM(CL$3:CL19)=0,SUM($H20:CK20)=0),$B20,0)</f>
        <v>0</v>
      </c>
      <c r="CM20">
        <f ca="1">IF(AND($B20&gt;0,SUM(CM$3:CM19)=0,SUM($H20:CL20)=0),$B20,0)</f>
        <v>0</v>
      </c>
      <c r="CN20">
        <f ca="1">IF(AND($B20&gt;0,SUM(CN$3:CN19)=0,SUM($H20:CM20)=0),$B20,0)</f>
        <v>0</v>
      </c>
      <c r="CO20">
        <f ca="1">IF(AND($B20&gt;0,SUM(CO$3:CO19)=0,SUM($H20:CN20)=0),$B20,0)</f>
        <v>0</v>
      </c>
      <c r="CP20">
        <f ca="1">IF(AND($B20&gt;0,SUM(CP$3:CP19)=0,SUM($H20:CO20)=0),$B20,0)</f>
        <v>0</v>
      </c>
      <c r="CQ20">
        <f ca="1">IF(AND($B20&gt;0,SUM(CQ$3:CQ19)=0,SUM($H20:CP20)=0),$B20,0)</f>
        <v>0</v>
      </c>
      <c r="CR20">
        <f ca="1">IF(AND($B20&gt;0,SUM(CR$3:CR19)=0,SUM($H20:CQ20)=0),$B20,0)</f>
        <v>0</v>
      </c>
      <c r="CS20">
        <f ca="1">IF(AND($B20&gt;0,SUM(CS$3:CS19)=0,SUM($H20:CR20)=0),$B20,0)</f>
        <v>0</v>
      </c>
      <c r="CT20">
        <f ca="1">IF(AND($B20&gt;0,SUM(CT$3:CT19)=0,SUM($H20:CS20)=0),$B20,0)</f>
        <v>0</v>
      </c>
      <c r="CU20">
        <f ca="1">IF(AND($B20&gt;0,SUM(CU$3:CU19)=0,SUM($H20:CT20)=0),$B20,0)</f>
        <v>0</v>
      </c>
      <c r="CV20">
        <f ca="1">IF(AND($B20&gt;0,SUM(CV$3:CV19)=0,SUM($H20:CU20)=0),$B20,0)</f>
        <v>0</v>
      </c>
      <c r="CW20">
        <f ca="1">IF(AND($B20&gt;0,SUM(CW$3:CW19)=0,SUM($H20:CV20)=0),$B20,0)</f>
        <v>0</v>
      </c>
      <c r="CX20">
        <f ca="1">IF(AND($B20&gt;0,SUM(CX$3:CX19)=0,SUM($H20:CW20)=0),$B20,0)</f>
        <v>0</v>
      </c>
      <c r="CY20">
        <f ca="1">IF(AND($B20&gt;0,SUM(CY$3:CY19)=0,SUM($H20:CX20)=0),$B20,0)</f>
        <v>0</v>
      </c>
      <c r="CZ20">
        <f ca="1">IF(AND($B20&gt;0,SUM(CZ$3:CZ19)=0,SUM($H20:CY20)=0),$B20,0)</f>
        <v>0</v>
      </c>
      <c r="DA20">
        <f ca="1">IF(AND($B20&gt;0,SUM(DA$3:DA19)=0,SUM($H20:CZ20)=0),$B20,0)</f>
        <v>0</v>
      </c>
      <c r="DB20">
        <f ca="1">IF(AND($B20&gt;0,SUM(DB$3:DB19)=0,SUM($H20:DA20)=0),$B20,0)</f>
        <v>0</v>
      </c>
      <c r="DC20">
        <f ca="1">IF(AND($B20&gt;0,SUM(DC$3:DC19)=0,SUM($H20:DB20)=0),$B20,0)</f>
        <v>0</v>
      </c>
      <c r="DD20">
        <f ca="1">IF(AND($B20&gt;0,SUM(DD$3:DD19)=0,SUM($H20:DC20)=0),$B20,0)</f>
        <v>0</v>
      </c>
      <c r="DE20">
        <f ca="1">IF(AND($B20&gt;0,SUM(DE$3:DE19)=0,SUM($H20:DD20)=0),$B20,0)</f>
        <v>0</v>
      </c>
      <c r="DF20">
        <f ca="1">IF(AND($B20&gt;0,SUM(DF$3:DF19)=0,SUM($H20:DE20)=0),$B20,0)</f>
        <v>0</v>
      </c>
      <c r="DG20">
        <f ca="1">IF(AND($B20&gt;0,SUM(DG$3:DG19)=0,SUM($H20:DF20)=0),$B20,0)</f>
        <v>0</v>
      </c>
      <c r="DH20">
        <f ca="1">IF(AND($B20&gt;0,SUM(DH$3:DH19)=0,SUM($H20:DG20)=0),$B20,0)</f>
        <v>0</v>
      </c>
      <c r="DI20">
        <f ca="1">IF(AND($B20&gt;0,SUM(DI$3:DI19)=0,SUM($H20:DH20)=0),$B20,0)</f>
        <v>0</v>
      </c>
      <c r="DJ20">
        <f ca="1">IF(AND($B20&gt;0,SUM(DJ$3:DJ19)=0,SUM($H20:DI20)=0),$B20,0)</f>
        <v>0</v>
      </c>
      <c r="DK20">
        <f ca="1">IF(AND($B20&gt;0,SUM(DK$3:DK19)=0,SUM($H20:DJ20)=0),$B20,0)</f>
        <v>0</v>
      </c>
      <c r="DL20">
        <f ca="1">IF(AND($B20&gt;0,SUM(DL$3:DL19)=0,SUM($H20:DK20)=0),$B20,0)</f>
        <v>0</v>
      </c>
      <c r="DM20">
        <f ca="1">IF(AND($B20&gt;0,SUM(DM$3:DM19)=0,SUM($H20:DL20)=0),$B20,0)</f>
        <v>0</v>
      </c>
      <c r="DN20">
        <f ca="1">IF(AND($B20&gt;0,SUM(DN$3:DN19)=0,SUM($H20:DM20)=0),$B20,0)</f>
        <v>0</v>
      </c>
      <c r="DO20">
        <f ca="1">IF(AND($B20&gt;0,SUM(DO$3:DO19)=0,SUM($H20:DN20)=0),$B20,0)</f>
        <v>0</v>
      </c>
      <c r="DP20">
        <f ca="1">IF(AND($B20&gt;0,SUM(DP$3:DP19)=0,SUM($H20:DO20)=0),$B20,0)</f>
        <v>0</v>
      </c>
      <c r="DQ20">
        <f ca="1">IF(AND($B20&gt;0,SUM(DQ$3:DQ19)=0,SUM($H20:DP20)=0),$B20,0)</f>
        <v>0</v>
      </c>
      <c r="DR20">
        <f ca="1">IF(AND($B20&gt;0,SUM(DR$3:DR19)=0,SUM($H20:DQ20)=0),$B20,0)</f>
        <v>0</v>
      </c>
      <c r="DS20">
        <f ca="1">IF(AND($B20&gt;0,SUM(DS$3:DS19)=0,SUM($H20:DR20)=0),$B20,0)</f>
        <v>0</v>
      </c>
      <c r="DT20">
        <f ca="1">IF(AND($B20&gt;0,SUM(DT$3:DT19)=0,SUM($H20:DS20)=0),$B20,0)</f>
        <v>0</v>
      </c>
      <c r="DU20">
        <f ca="1">IF(AND($B20&gt;0,SUM(DU$3:DU19)=0,SUM($H20:DT20)=0),$B20,0)</f>
        <v>0</v>
      </c>
      <c r="DV20">
        <f ca="1">IF(AND($B20&gt;0,SUM(DV$3:DV19)=0,SUM($H20:DU20)=0),$B20,0)</f>
        <v>0</v>
      </c>
      <c r="DW20">
        <f ca="1">IF(AND($B20&gt;0,SUM(DW$3:DW19)=0,SUM($H20:DV20)=0),$B20,0)</f>
        <v>0</v>
      </c>
      <c r="DX20">
        <f ca="1">IF(AND($B20&gt;0,SUM(DX$3:DX19)=0,SUM($H20:DW20)=0),$B20,0)</f>
        <v>0</v>
      </c>
      <c r="DY20">
        <f ca="1">IF(AND($B20&gt;0,SUM(DY$3:DY19)=0,SUM($H20:DX20)=0),$B20,0)</f>
        <v>0</v>
      </c>
      <c r="DZ20">
        <f ca="1">IF(AND($B20&gt;0,SUM(DZ$3:DZ19)=0,SUM($H20:DY20)=0),$B20,0)</f>
        <v>0</v>
      </c>
      <c r="EA20">
        <f ca="1">IF(AND($B20&gt;0,SUM(EA$3:EA19)=0,SUM($H20:DZ20)=0),$B20,0)</f>
        <v>0</v>
      </c>
      <c r="EB20">
        <f ca="1">IF(AND($B20&gt;0,SUM(EB$3:EB19)=0,SUM($H20:EA20)=0),$B20,0)</f>
        <v>0</v>
      </c>
      <c r="EC20">
        <f ca="1">IF(AND($B20&gt;0,SUM(EC$3:EC19)=0,SUM($H20:EB20)=0),$B20,0)</f>
        <v>0</v>
      </c>
      <c r="ED20">
        <f ca="1">IF(AND($B20&gt;0,SUM(ED$3:ED19)=0,SUM($H20:EC20)=0),$B20,0)</f>
        <v>0</v>
      </c>
      <c r="EE20">
        <f ca="1">IF(AND($B20&gt;0,SUM(EE$3:EE19)=0,SUM($H20:ED20)=0),$B20,0)</f>
        <v>0</v>
      </c>
      <c r="EF20">
        <f ca="1">IF(AND($B20&gt;0,SUM(EF$3:EF19)=0,SUM($H20:EE20)=0),$B20,0)</f>
        <v>0</v>
      </c>
      <c r="EG20">
        <f ca="1">IF(AND($B20&gt;0,SUM(EG$3:EG19)=0,SUM($H20:EF20)=0),$B20,0)</f>
        <v>0</v>
      </c>
      <c r="EH20">
        <f ca="1">IF(AND($B20&gt;0,SUM(EH$3:EH19)=0,SUM($H20:EG20)=0),$B20,0)</f>
        <v>0</v>
      </c>
      <c r="EI20">
        <f ca="1">IF(AND($B20&gt;0,SUM(EI$3:EI19)=0,SUM($H20:EH20)=0),$B20,0)</f>
        <v>0</v>
      </c>
      <c r="EJ20">
        <f ca="1">IF(AND($B20&gt;0,SUM(EJ$3:EJ19)=0,SUM($H20:EI20)=0),$B20,0)</f>
        <v>0</v>
      </c>
      <c r="EK20">
        <f ca="1">IF(AND($B20&gt;0,SUM(EK$3:EK19)=0,SUM($H20:EJ20)=0),$B20,0)</f>
        <v>0</v>
      </c>
      <c r="EL20">
        <f ca="1">IF(AND($B20&gt;0,SUM(EL$3:EL19)=0,SUM($H20:EK20)=0),$B20,0)</f>
        <v>0</v>
      </c>
      <c r="EM20">
        <f ca="1">IF(AND($B20&gt;0,SUM(EM$3:EM19)=0,SUM($H20:EL20)=0),$B20,0)</f>
        <v>0</v>
      </c>
      <c r="EN20">
        <f ca="1">IF(AND($B20&gt;0,SUM(EN$3:EN19)=0,SUM($H20:EM20)=0),$B20,0)</f>
        <v>0</v>
      </c>
      <c r="EO20">
        <f ca="1">IF(AND($B20&gt;0,SUM(EO$3:EO19)=0,SUM($H20:EN20)=0),$B20,0)</f>
        <v>0</v>
      </c>
      <c r="EP20">
        <f ca="1">IF(AND($B20&gt;0,SUM(EP$3:EP19)=0,SUM($H20:EO20)=0),$B20,0)</f>
        <v>0</v>
      </c>
      <c r="EQ20">
        <f ca="1">IF(AND($B20&gt;0,SUM(EQ$3:EQ19)=0,SUM($H20:EP20)=0),$B20,0)</f>
        <v>0</v>
      </c>
      <c r="ER20">
        <f ca="1">IF(AND($B20&gt;0,SUM(ER$3:ER19)=0,SUM($H20:EQ20)=0),$B20,0)</f>
        <v>0</v>
      </c>
      <c r="ES20">
        <f ca="1">IF(AND($B20&gt;0,SUM(ES$3:ES19)=0,SUM($H20:ER20)=0),$B20,0)</f>
        <v>0</v>
      </c>
      <c r="ET20">
        <f ca="1">IF(AND($B20&gt;0,SUM(ET$3:ET19)=0,SUM($H20:ES20)=0),$B20,0)</f>
        <v>0</v>
      </c>
      <c r="EU20">
        <f ca="1">IF(AND($B20&gt;0,SUM(EU$3:EU19)=0,SUM($H20:ET20)=0),$B20,0)</f>
        <v>0</v>
      </c>
      <c r="EV20">
        <f ca="1">IF(AND($B20&gt;0,SUM(EV$3:EV19)=0,SUM($H20:EU20)=0),$B20,0)</f>
        <v>0</v>
      </c>
      <c r="EW20">
        <f ca="1">IF(AND($B20&gt;0,SUM(EW$3:EW19)=0,SUM($H20:EV20)=0),$B20,0)</f>
        <v>0</v>
      </c>
      <c r="EX20">
        <f ca="1">IF(AND($B20&gt;0,SUM(EX$3:EX19)=0,SUM($H20:EW20)=0),$B20,0)</f>
        <v>0</v>
      </c>
      <c r="EY20">
        <f ca="1">IF(AND($B20&gt;0,SUM(EY$3:EY19)=0,SUM($H20:EX20)=0),$B20,0)</f>
        <v>0</v>
      </c>
      <c r="EZ20">
        <f ca="1">IF(AND($B20&gt;0,SUM(EZ$3:EZ19)=0,SUM($H20:EY20)=0),$B20,0)</f>
        <v>0</v>
      </c>
      <c r="FA20">
        <f ca="1">IF(AND($B20&gt;0,SUM(FA$3:FA19)=0,SUM($H20:EZ20)=0),$B20,0)</f>
        <v>0</v>
      </c>
      <c r="FB20">
        <f ca="1">IF(AND($B20&gt;0,SUM(FB$3:FB19)=0,SUM($H20:FA20)=0),$B20,0)</f>
        <v>0</v>
      </c>
      <c r="FC20">
        <f ca="1">IF(AND($B20&gt;0,SUM(FC$3:FC19)=0,SUM($H20:FB20)=0),$B20,0)</f>
        <v>0</v>
      </c>
      <c r="FD20">
        <f ca="1">IF(AND($B20&gt;0,SUM(FD$3:FD19)=0,SUM($H20:FC20)=0),$B20,0)</f>
        <v>0</v>
      </c>
      <c r="FE20">
        <f ca="1">IF(AND($B20&gt;0,SUM(FE$3:FE19)=0,SUM($H20:FD20)=0),$B20,0)</f>
        <v>0</v>
      </c>
      <c r="FF20">
        <f ca="1">IF(AND($B20&gt;0,SUM(FF$3:FF19)=0,SUM($H20:FE20)=0),$B20,0)</f>
        <v>0</v>
      </c>
      <c r="FG20">
        <f ca="1">IF(AND($B20&gt;0,SUM(FG$3:FG19)=0,SUM($H20:FF20)=0),$B20,0)</f>
        <v>0</v>
      </c>
      <c r="FH20">
        <f ca="1">IF(AND($B20&gt;0,SUM(FH$3:FH19)=0,SUM($H20:FG20)=0),$B20,0)</f>
        <v>0</v>
      </c>
      <c r="FI20">
        <f ca="1">IF(AND($B20&gt;0,SUM(FI$3:FI19)=0,SUM($H20:FH20)=0),$B20,0)</f>
        <v>0</v>
      </c>
      <c r="FJ20">
        <f ca="1">IF(AND($B20&gt;0,SUM(FJ$3:FJ19)=0,SUM($H20:FI20)=0),$B20,0)</f>
        <v>0</v>
      </c>
      <c r="FK20">
        <f ca="1">IF(AND($B20&gt;0,SUM(FK$3:FK19)=0,SUM($H20:FJ20)=0),$B20,0)</f>
        <v>0</v>
      </c>
      <c r="FL20">
        <f ca="1">IF(AND($B20&gt;0,SUM(FL$3:FL19)=0,SUM($H20:FK20)=0),$B20,0)</f>
        <v>0</v>
      </c>
      <c r="FM20">
        <f ca="1">IF(AND($B20&gt;0,SUM(FM$3:FM19)=0,SUM($H20:FL20)=0),$B20,0)</f>
        <v>0</v>
      </c>
      <c r="FN20">
        <f ca="1">IF(AND($B20&gt;0,SUM(FN$3:FN19)=0,SUM($H20:FM20)=0),$B20,0)</f>
        <v>0</v>
      </c>
      <c r="FS20" s="67" t="s">
        <v>998</v>
      </c>
      <c r="FT20" s="67" t="str">
        <f>""</f>
        <v/>
      </c>
      <c r="FU20" s="342">
        <v>1</v>
      </c>
      <c r="FV20" s="374" t="str">
        <f>""</f>
        <v/>
      </c>
      <c r="FY20" s="67" t="s">
        <v>1126</v>
      </c>
      <c r="FZ20" s="67" t="str">
        <f>""</f>
        <v/>
      </c>
      <c r="GA20" s="342">
        <v>1</v>
      </c>
      <c r="GB20" s="374" t="str">
        <f>""</f>
        <v/>
      </c>
      <c r="GE20" s="67" t="s">
        <v>998</v>
      </c>
      <c r="GF20" s="67" t="str">
        <f>""</f>
        <v/>
      </c>
      <c r="GG20" s="342">
        <v>1</v>
      </c>
      <c r="GH20" s="374" t="str">
        <f>""</f>
        <v/>
      </c>
    </row>
    <row r="21" spans="1:190" ht="15.75" thickBot="1" x14ac:dyDescent="0.3">
      <c r="A21">
        <v>21</v>
      </c>
      <c r="B21" s="367">
        <f>IF(ValintaohjelmaCentral!D$13="-",A21,0)</f>
        <v>21</v>
      </c>
      <c r="C21" s="240" t="str">
        <f t="shared" ca="1" si="8"/>
        <v>Ei valittu</v>
      </c>
      <c r="D21" s="240" t="str">
        <f t="shared" ca="1" si="9"/>
        <v>-</v>
      </c>
      <c r="E21" s="240">
        <f t="shared" ca="1" si="10"/>
        <v>2</v>
      </c>
      <c r="F21" s="240" t="str">
        <f t="shared" ca="1" si="11"/>
        <v>Valitse</v>
      </c>
      <c r="G21" s="47">
        <f ca="1">INDEX($I$2:$FN$2,ROWS(G$2:G21))</f>
        <v>1</v>
      </c>
      <c r="H21">
        <v>0</v>
      </c>
      <c r="I21">
        <f ca="1">IF(AND($B21&gt;0,SUM(I$3:I20)=0,SUM($H21:H21)=0),$B21,0)</f>
        <v>0</v>
      </c>
      <c r="J21">
        <f ca="1">IF(AND($B21&gt;0,SUM(J$3:J20)=0,SUM($H21:I21)=0),$B21,0)</f>
        <v>0</v>
      </c>
      <c r="K21">
        <f ca="1">IF(AND($B21&gt;0,SUM(K$3:K20)=0,SUM($H21:J21)=0),$B21,0)</f>
        <v>0</v>
      </c>
      <c r="L21">
        <f ca="1">IF(AND($B21&gt;0,SUM(L$3:L20)=0,SUM($H21:K21)=0),$B21,0)</f>
        <v>0</v>
      </c>
      <c r="M21">
        <f ca="1">IF(AND($B21&gt;0,SUM(M$3:M20)=0,SUM($H21:L21)=0),$B21,0)</f>
        <v>21</v>
      </c>
      <c r="N21">
        <f ca="1">IF(AND($B21&gt;0,SUM(N$3:N20)=0,SUM($H21:M21)=0),$B21,0)</f>
        <v>0</v>
      </c>
      <c r="O21">
        <f ca="1">IF(AND($B21&gt;0,SUM(O$3:O20)=0,SUM($H21:N21)=0),$B21,0)</f>
        <v>0</v>
      </c>
      <c r="P21">
        <f ca="1">IF(AND($B21&gt;0,SUM(P$3:P20)=0,SUM($H21:O21)=0),$B21,0)</f>
        <v>0</v>
      </c>
      <c r="Q21">
        <f ca="1">IF(AND($B21&gt;0,SUM(Q$3:Q20)=0,SUM($H21:P21)=0),$B21,0)</f>
        <v>0</v>
      </c>
      <c r="R21">
        <f ca="1">IF(AND($B21&gt;0,SUM(R$3:R20)=0,SUM($H21:Q21)=0),$B21,0)</f>
        <v>0</v>
      </c>
      <c r="S21">
        <f ca="1">IF(AND($B21&gt;0,SUM(S$3:S20)=0,SUM($H21:R21)=0),$B21,0)</f>
        <v>0</v>
      </c>
      <c r="T21">
        <f ca="1">IF(AND($B21&gt;0,SUM(T$3:T20)=0,SUM($H21:S21)=0),$B21,0)</f>
        <v>0</v>
      </c>
      <c r="U21">
        <f ca="1">IF(AND($B21&gt;0,SUM(U$3:U20)=0,SUM($H21:T21)=0),$B21,0)</f>
        <v>0</v>
      </c>
      <c r="V21">
        <f ca="1">IF(AND($B21&gt;0,SUM(V$3:V20)=0,SUM($H21:U21)=0),$B21,0)</f>
        <v>0</v>
      </c>
      <c r="W21">
        <f ca="1">IF(AND($B21&gt;0,SUM(W$3:W20)=0,SUM($H21:V21)=0),$B21,0)</f>
        <v>0</v>
      </c>
      <c r="X21">
        <f ca="1">IF(AND($B21&gt;0,SUM(X$3:X20)=0,SUM($H21:W21)=0),$B21,0)</f>
        <v>0</v>
      </c>
      <c r="Y21">
        <f ca="1">IF(AND($B21&gt;0,SUM(Y$3:Y20)=0,SUM($H21:X21)=0),$B21,0)</f>
        <v>0</v>
      </c>
      <c r="Z21">
        <f ca="1">IF(AND($B21&gt;0,SUM(Z$3:Z20)=0,SUM($H21:Y21)=0),$B21,0)</f>
        <v>0</v>
      </c>
      <c r="AA21">
        <f ca="1">IF(AND($B21&gt;0,SUM(AA$3:AA20)=0,SUM($H21:Z21)=0),$B21,0)</f>
        <v>0</v>
      </c>
      <c r="AB21">
        <f ca="1">IF(AND($B21&gt;0,SUM(AB$3:AB20)=0,SUM($H21:AA21)=0),$B21,0)</f>
        <v>0</v>
      </c>
      <c r="AC21">
        <f ca="1">IF(AND($B21&gt;0,SUM(AC$3:AC20)=0,SUM($H21:AB21)=0),$B21,0)</f>
        <v>0</v>
      </c>
      <c r="AD21">
        <f ca="1">IF(AND($B21&gt;0,SUM(AD$3:AD20)=0,SUM($H21:AC21)=0),$B21,0)</f>
        <v>0</v>
      </c>
      <c r="AE21">
        <f ca="1">IF(AND($B21&gt;0,SUM(AE$3:AE20)=0,SUM($H21:AD21)=0),$B21,0)</f>
        <v>0</v>
      </c>
      <c r="AF21">
        <f ca="1">IF(AND($B21&gt;0,SUM(AF$3:AF20)=0,SUM($H21:AE21)=0),$B21,0)</f>
        <v>0</v>
      </c>
      <c r="AG21">
        <f ca="1">IF(AND($B21&gt;0,SUM(AG$3:AG20)=0,SUM($H21:AF21)=0),$B21,0)</f>
        <v>0</v>
      </c>
      <c r="AH21">
        <f ca="1">IF(AND($B21&gt;0,SUM(AH$3:AH20)=0,SUM($H21:AG21)=0),$B21,0)</f>
        <v>0</v>
      </c>
      <c r="AI21">
        <f ca="1">IF(AND($B21&gt;0,SUM(AI$3:AI20)=0,SUM($H21:AH21)=0),$B21,0)</f>
        <v>0</v>
      </c>
      <c r="AJ21">
        <f ca="1">IF(AND($B21&gt;0,SUM(AJ$3:AJ20)=0,SUM($H21:AI21)=0),$B21,0)</f>
        <v>0</v>
      </c>
      <c r="AK21">
        <f ca="1">IF(AND($B21&gt;0,SUM(AK$3:AK20)=0,SUM($H21:AJ21)=0),$B21,0)</f>
        <v>0</v>
      </c>
      <c r="AL21">
        <f ca="1">IF(AND($B21&gt;0,SUM(AL$3:AL20)=0,SUM($H21:AK21)=0),$B21,0)</f>
        <v>0</v>
      </c>
      <c r="AM21">
        <f ca="1">IF(AND($B21&gt;0,SUM(AM$3:AM20)=0,SUM($H21:AL21)=0),$B21,0)</f>
        <v>0</v>
      </c>
      <c r="AN21">
        <f ca="1">IF(AND($B21&gt;0,SUM(AN$3:AN20)=0,SUM($H21:AM21)=0),$B21,0)</f>
        <v>0</v>
      </c>
      <c r="AO21">
        <f ca="1">IF(AND($B21&gt;0,SUM(AO$3:AO20)=0,SUM($H21:AN21)=0),$B21,0)</f>
        <v>0</v>
      </c>
      <c r="AP21">
        <f ca="1">IF(AND($B21&gt;0,SUM(AP$3:AP20)=0,SUM($H21:AO21)=0),$B21,0)</f>
        <v>0</v>
      </c>
      <c r="AQ21">
        <f ca="1">IF(AND($B21&gt;0,SUM(AQ$3:AQ20)=0,SUM($H21:AP21)=0),$B21,0)</f>
        <v>0</v>
      </c>
      <c r="AR21">
        <f ca="1">IF(AND($B21&gt;0,SUM(AR$3:AR20)=0,SUM($H21:AQ21)=0),$B21,0)</f>
        <v>0</v>
      </c>
      <c r="AS21">
        <f ca="1">IF(AND($B21&gt;0,SUM(AS$3:AS20)=0,SUM($H21:AR21)=0),$B21,0)</f>
        <v>0</v>
      </c>
      <c r="AT21">
        <f ca="1">IF(AND($B21&gt;0,SUM(AT$3:AT20)=0,SUM($H21:AS21)=0),$B21,0)</f>
        <v>0</v>
      </c>
      <c r="AU21">
        <f ca="1">IF(AND($B21&gt;0,SUM(AU$3:AU20)=0,SUM($H21:AT21)=0),$B21,0)</f>
        <v>0</v>
      </c>
      <c r="AV21">
        <f ca="1">IF(AND($B21&gt;0,SUM(AV$3:AV20)=0,SUM($H21:AU21)=0),$B21,0)</f>
        <v>0</v>
      </c>
      <c r="AW21">
        <f ca="1">IF(AND($B21&gt;0,SUM(AW$3:AW20)=0,SUM($H21:AV21)=0),$B21,0)</f>
        <v>0</v>
      </c>
      <c r="AX21">
        <f ca="1">IF(AND($B21&gt;0,SUM(AX$3:AX20)=0,SUM($H21:AW21)=0),$B21,0)</f>
        <v>0</v>
      </c>
      <c r="AY21">
        <f ca="1">IF(AND($B21&gt;0,SUM(AY$3:AY20)=0,SUM($H21:AX21)=0),$B21,0)</f>
        <v>0</v>
      </c>
      <c r="AZ21">
        <f ca="1">IF(AND($B21&gt;0,SUM(AZ$3:AZ20)=0,SUM($H21:AY21)=0),$B21,0)</f>
        <v>0</v>
      </c>
      <c r="BA21">
        <f ca="1">IF(AND($B21&gt;0,SUM(BA$3:BA20)=0,SUM($H21:AZ21)=0),$B21,0)</f>
        <v>0</v>
      </c>
      <c r="BB21">
        <f ca="1">IF(AND($B21&gt;0,SUM(BB$3:BB20)=0,SUM($H21:BA21)=0),$B21,0)</f>
        <v>0</v>
      </c>
      <c r="BC21">
        <f ca="1">IF(AND($B21&gt;0,SUM(BC$3:BC20)=0,SUM($H21:BB21)=0),$B21,0)</f>
        <v>0</v>
      </c>
      <c r="BD21">
        <f ca="1">IF(AND($B21&gt;0,SUM(BD$3:BD20)=0,SUM($H21:BC21)=0),$B21,0)</f>
        <v>0</v>
      </c>
      <c r="BE21">
        <f ca="1">IF(AND($B21&gt;0,SUM(BE$3:BE20)=0,SUM($H21:BD21)=0),$B21,0)</f>
        <v>0</v>
      </c>
      <c r="BF21">
        <f ca="1">IF(AND($B21&gt;0,SUM(BF$3:BF20)=0,SUM($H21:BE21)=0),$B21,0)</f>
        <v>0</v>
      </c>
      <c r="BG21">
        <f ca="1">IF(AND($B21&gt;0,SUM(BG$3:BG20)=0,SUM($H21:BF21)=0),$B21,0)</f>
        <v>0</v>
      </c>
      <c r="BH21">
        <f ca="1">IF(AND($B21&gt;0,SUM(BH$3:BH20)=0,SUM($H21:BG21)=0),$B21,0)</f>
        <v>0</v>
      </c>
      <c r="BI21">
        <f ca="1">IF(AND($B21&gt;0,SUM(BI$3:BI20)=0,SUM($H21:BH21)=0),$B21,0)</f>
        <v>0</v>
      </c>
      <c r="BJ21">
        <f ca="1">IF(AND($B21&gt;0,SUM(BJ$3:BJ20)=0,SUM($H21:BI21)=0),$B21,0)</f>
        <v>0</v>
      </c>
      <c r="BK21">
        <f ca="1">IF(AND($B21&gt;0,SUM(BK$3:BK20)=0,SUM($H21:BJ21)=0),$B21,0)</f>
        <v>0</v>
      </c>
      <c r="BL21">
        <f ca="1">IF(AND($B21&gt;0,SUM(BL$3:BL20)=0,SUM($H21:BK21)=0),$B21,0)</f>
        <v>0</v>
      </c>
      <c r="BM21">
        <f ca="1">IF(AND($B21&gt;0,SUM(BM$3:BM20)=0,SUM($H21:BL21)=0),$B21,0)</f>
        <v>0</v>
      </c>
      <c r="BN21">
        <f ca="1">IF(AND($B21&gt;0,SUM(BN$3:BN20)=0,SUM($H21:BM21)=0),$B21,0)</f>
        <v>0</v>
      </c>
      <c r="BO21">
        <f ca="1">IF(AND($B21&gt;0,SUM(BO$3:BO20)=0,SUM($H21:BN21)=0),$B21,0)</f>
        <v>0</v>
      </c>
      <c r="BP21">
        <f ca="1">IF(AND($B21&gt;0,SUM(BP$3:BP20)=0,SUM($H21:BO21)=0),$B21,0)</f>
        <v>0</v>
      </c>
      <c r="BQ21">
        <f ca="1">IF(AND($B21&gt;0,SUM(BQ$3:BQ20)=0,SUM($H21:BP21)=0),$B21,0)</f>
        <v>0</v>
      </c>
      <c r="BR21">
        <f ca="1">IF(AND($B21&gt;0,SUM(BR$3:BR20)=0,SUM($H21:BQ21)=0),$B21,0)</f>
        <v>0</v>
      </c>
      <c r="BS21">
        <f ca="1">IF(AND($B21&gt;0,SUM(BS$3:BS20)=0,SUM($H21:BR21)=0),$B21,0)</f>
        <v>0</v>
      </c>
      <c r="BT21">
        <f ca="1">IF(AND($B21&gt;0,SUM(BT$3:BT20)=0,SUM($H21:BS21)=0),$B21,0)</f>
        <v>0</v>
      </c>
      <c r="BU21">
        <f ca="1">IF(AND($B21&gt;0,SUM(BU$3:BU20)=0,SUM($H21:BT21)=0),$B21,0)</f>
        <v>0</v>
      </c>
      <c r="BV21">
        <f ca="1">IF(AND($B21&gt;0,SUM(BV$3:BV20)=0,SUM($H21:BU21)=0),$B21,0)</f>
        <v>0</v>
      </c>
      <c r="BW21">
        <f ca="1">IF(AND($B21&gt;0,SUM(BW$3:BW20)=0,SUM($H21:BV21)=0),$B21,0)</f>
        <v>0</v>
      </c>
      <c r="BX21">
        <f ca="1">IF(AND($B21&gt;0,SUM(BX$3:BX20)=0,SUM($H21:BW21)=0),$B21,0)</f>
        <v>0</v>
      </c>
      <c r="BY21">
        <f ca="1">IF(AND($B21&gt;0,SUM(BY$3:BY20)=0,SUM($H21:BX21)=0),$B21,0)</f>
        <v>0</v>
      </c>
      <c r="BZ21">
        <f ca="1">IF(AND($B21&gt;0,SUM(BZ$3:BZ20)=0,SUM($H21:BY21)=0),$B21,0)</f>
        <v>0</v>
      </c>
      <c r="CA21">
        <f ca="1">IF(AND($B21&gt;0,SUM(CA$3:CA20)=0,SUM($H21:BZ21)=0),$B21,0)</f>
        <v>0</v>
      </c>
      <c r="CB21">
        <f ca="1">IF(AND($B21&gt;0,SUM(CB$3:CB20)=0,SUM($H21:CA21)=0),$B21,0)</f>
        <v>0</v>
      </c>
      <c r="CC21">
        <f ca="1">IF(AND($B21&gt;0,SUM(CC$3:CC20)=0,SUM($H21:CB21)=0),$B21,0)</f>
        <v>0</v>
      </c>
      <c r="CD21">
        <f ca="1">IF(AND($B21&gt;0,SUM(CD$3:CD20)=0,SUM($H21:CC21)=0),$B21,0)</f>
        <v>0</v>
      </c>
      <c r="CE21">
        <f ca="1">IF(AND($B21&gt;0,SUM(CE$3:CE20)=0,SUM($H21:CD21)=0),$B21,0)</f>
        <v>0</v>
      </c>
      <c r="CF21">
        <f ca="1">IF(AND($B21&gt;0,SUM(CF$3:CF20)=0,SUM($H21:CE21)=0),$B21,0)</f>
        <v>0</v>
      </c>
      <c r="CG21">
        <f ca="1">IF(AND($B21&gt;0,SUM(CG$3:CG20)=0,SUM($H21:CF21)=0),$B21,0)</f>
        <v>0</v>
      </c>
      <c r="CH21">
        <f ca="1">IF(AND($B21&gt;0,SUM(CH$3:CH20)=0,SUM($H21:CG21)=0),$B21,0)</f>
        <v>0</v>
      </c>
      <c r="CI21">
        <f ca="1">IF(AND($B21&gt;0,SUM(CI$3:CI20)=0,SUM($H21:CH21)=0),$B21,0)</f>
        <v>0</v>
      </c>
      <c r="CJ21">
        <f ca="1">IF(AND($B21&gt;0,SUM(CJ$3:CJ20)=0,SUM($H21:CI21)=0),$B21,0)</f>
        <v>0</v>
      </c>
      <c r="CK21">
        <f ca="1">IF(AND($B21&gt;0,SUM(CK$3:CK20)=0,SUM($H21:CJ21)=0),$B21,0)</f>
        <v>0</v>
      </c>
      <c r="CL21">
        <f ca="1">IF(AND($B21&gt;0,SUM(CL$3:CL20)=0,SUM($H21:CK21)=0),$B21,0)</f>
        <v>0</v>
      </c>
      <c r="CM21">
        <f ca="1">IF(AND($B21&gt;0,SUM(CM$3:CM20)=0,SUM($H21:CL21)=0),$B21,0)</f>
        <v>0</v>
      </c>
      <c r="CN21">
        <f ca="1">IF(AND($B21&gt;0,SUM(CN$3:CN20)=0,SUM($H21:CM21)=0),$B21,0)</f>
        <v>0</v>
      </c>
      <c r="CO21">
        <f ca="1">IF(AND($B21&gt;0,SUM(CO$3:CO20)=0,SUM($H21:CN21)=0),$B21,0)</f>
        <v>0</v>
      </c>
      <c r="CP21">
        <f ca="1">IF(AND($B21&gt;0,SUM(CP$3:CP20)=0,SUM($H21:CO21)=0),$B21,0)</f>
        <v>0</v>
      </c>
      <c r="CQ21">
        <f ca="1">IF(AND($B21&gt;0,SUM(CQ$3:CQ20)=0,SUM($H21:CP21)=0),$B21,0)</f>
        <v>0</v>
      </c>
      <c r="CR21">
        <f ca="1">IF(AND($B21&gt;0,SUM(CR$3:CR20)=0,SUM($H21:CQ21)=0),$B21,0)</f>
        <v>0</v>
      </c>
      <c r="CS21">
        <f ca="1">IF(AND($B21&gt;0,SUM(CS$3:CS20)=0,SUM($H21:CR21)=0),$B21,0)</f>
        <v>0</v>
      </c>
      <c r="CT21">
        <f ca="1">IF(AND($B21&gt;0,SUM(CT$3:CT20)=0,SUM($H21:CS21)=0),$B21,0)</f>
        <v>0</v>
      </c>
      <c r="CU21">
        <f ca="1">IF(AND($B21&gt;0,SUM(CU$3:CU20)=0,SUM($H21:CT21)=0),$B21,0)</f>
        <v>0</v>
      </c>
      <c r="CV21">
        <f ca="1">IF(AND($B21&gt;0,SUM(CV$3:CV20)=0,SUM($H21:CU21)=0),$B21,0)</f>
        <v>0</v>
      </c>
      <c r="CW21">
        <f ca="1">IF(AND($B21&gt;0,SUM(CW$3:CW20)=0,SUM($H21:CV21)=0),$B21,0)</f>
        <v>0</v>
      </c>
      <c r="CX21">
        <f ca="1">IF(AND($B21&gt;0,SUM(CX$3:CX20)=0,SUM($H21:CW21)=0),$B21,0)</f>
        <v>0</v>
      </c>
      <c r="CY21">
        <f ca="1">IF(AND($B21&gt;0,SUM(CY$3:CY20)=0,SUM($H21:CX21)=0),$B21,0)</f>
        <v>0</v>
      </c>
      <c r="CZ21">
        <f ca="1">IF(AND($B21&gt;0,SUM(CZ$3:CZ20)=0,SUM($H21:CY21)=0),$B21,0)</f>
        <v>0</v>
      </c>
      <c r="DA21">
        <f ca="1">IF(AND($B21&gt;0,SUM(DA$3:DA20)=0,SUM($H21:CZ21)=0),$B21,0)</f>
        <v>0</v>
      </c>
      <c r="DB21">
        <f ca="1">IF(AND($B21&gt;0,SUM(DB$3:DB20)=0,SUM($H21:DA21)=0),$B21,0)</f>
        <v>0</v>
      </c>
      <c r="DC21">
        <f ca="1">IF(AND($B21&gt;0,SUM(DC$3:DC20)=0,SUM($H21:DB21)=0),$B21,0)</f>
        <v>0</v>
      </c>
      <c r="DD21">
        <f ca="1">IF(AND($B21&gt;0,SUM(DD$3:DD20)=0,SUM($H21:DC21)=0),$B21,0)</f>
        <v>0</v>
      </c>
      <c r="DE21">
        <f ca="1">IF(AND($B21&gt;0,SUM(DE$3:DE20)=0,SUM($H21:DD21)=0),$B21,0)</f>
        <v>0</v>
      </c>
      <c r="DF21">
        <f ca="1">IF(AND($B21&gt;0,SUM(DF$3:DF20)=0,SUM($H21:DE21)=0),$B21,0)</f>
        <v>0</v>
      </c>
      <c r="DG21">
        <f ca="1">IF(AND($B21&gt;0,SUM(DG$3:DG20)=0,SUM($H21:DF21)=0),$B21,0)</f>
        <v>0</v>
      </c>
      <c r="DH21">
        <f ca="1">IF(AND($B21&gt;0,SUM(DH$3:DH20)=0,SUM($H21:DG21)=0),$B21,0)</f>
        <v>0</v>
      </c>
      <c r="DI21">
        <f ca="1">IF(AND($B21&gt;0,SUM(DI$3:DI20)=0,SUM($H21:DH21)=0),$B21,0)</f>
        <v>0</v>
      </c>
      <c r="DJ21">
        <f ca="1">IF(AND($B21&gt;0,SUM(DJ$3:DJ20)=0,SUM($H21:DI21)=0),$B21,0)</f>
        <v>0</v>
      </c>
      <c r="DK21">
        <f ca="1">IF(AND($B21&gt;0,SUM(DK$3:DK20)=0,SUM($H21:DJ21)=0),$B21,0)</f>
        <v>0</v>
      </c>
      <c r="DL21">
        <f ca="1">IF(AND($B21&gt;0,SUM(DL$3:DL20)=0,SUM($H21:DK21)=0),$B21,0)</f>
        <v>0</v>
      </c>
      <c r="DM21">
        <f ca="1">IF(AND($B21&gt;0,SUM(DM$3:DM20)=0,SUM($H21:DL21)=0),$B21,0)</f>
        <v>0</v>
      </c>
      <c r="DN21">
        <f ca="1">IF(AND($B21&gt;0,SUM(DN$3:DN20)=0,SUM($H21:DM21)=0),$B21,0)</f>
        <v>0</v>
      </c>
      <c r="DO21">
        <f ca="1">IF(AND($B21&gt;0,SUM(DO$3:DO20)=0,SUM($H21:DN21)=0),$B21,0)</f>
        <v>0</v>
      </c>
      <c r="DP21">
        <f ca="1">IF(AND($B21&gt;0,SUM(DP$3:DP20)=0,SUM($H21:DO21)=0),$B21,0)</f>
        <v>0</v>
      </c>
      <c r="DQ21">
        <f ca="1">IF(AND($B21&gt;0,SUM(DQ$3:DQ20)=0,SUM($H21:DP21)=0),$B21,0)</f>
        <v>0</v>
      </c>
      <c r="DR21">
        <f ca="1">IF(AND($B21&gt;0,SUM(DR$3:DR20)=0,SUM($H21:DQ21)=0),$B21,0)</f>
        <v>0</v>
      </c>
      <c r="DS21">
        <f ca="1">IF(AND($B21&gt;0,SUM(DS$3:DS20)=0,SUM($H21:DR21)=0),$B21,0)</f>
        <v>0</v>
      </c>
      <c r="DT21">
        <f ca="1">IF(AND($B21&gt;0,SUM(DT$3:DT20)=0,SUM($H21:DS21)=0),$B21,0)</f>
        <v>0</v>
      </c>
      <c r="DU21">
        <f ca="1">IF(AND($B21&gt;0,SUM(DU$3:DU20)=0,SUM($H21:DT21)=0),$B21,0)</f>
        <v>0</v>
      </c>
      <c r="DV21">
        <f ca="1">IF(AND($B21&gt;0,SUM(DV$3:DV20)=0,SUM($H21:DU21)=0),$B21,0)</f>
        <v>0</v>
      </c>
      <c r="DW21">
        <f ca="1">IF(AND($B21&gt;0,SUM(DW$3:DW20)=0,SUM($H21:DV21)=0),$B21,0)</f>
        <v>0</v>
      </c>
      <c r="DX21">
        <f ca="1">IF(AND($B21&gt;0,SUM(DX$3:DX20)=0,SUM($H21:DW21)=0),$B21,0)</f>
        <v>0</v>
      </c>
      <c r="DY21">
        <f ca="1">IF(AND($B21&gt;0,SUM(DY$3:DY20)=0,SUM($H21:DX21)=0),$B21,0)</f>
        <v>0</v>
      </c>
      <c r="DZ21">
        <f ca="1">IF(AND($B21&gt;0,SUM(DZ$3:DZ20)=0,SUM($H21:DY21)=0),$B21,0)</f>
        <v>0</v>
      </c>
      <c r="EA21">
        <f ca="1">IF(AND($B21&gt;0,SUM(EA$3:EA20)=0,SUM($H21:DZ21)=0),$B21,0)</f>
        <v>0</v>
      </c>
      <c r="EB21">
        <f ca="1">IF(AND($B21&gt;0,SUM(EB$3:EB20)=0,SUM($H21:EA21)=0),$B21,0)</f>
        <v>0</v>
      </c>
      <c r="EC21">
        <f ca="1">IF(AND($B21&gt;0,SUM(EC$3:EC20)=0,SUM($H21:EB21)=0),$B21,0)</f>
        <v>0</v>
      </c>
      <c r="ED21">
        <f ca="1">IF(AND($B21&gt;0,SUM(ED$3:ED20)=0,SUM($H21:EC21)=0),$B21,0)</f>
        <v>0</v>
      </c>
      <c r="EE21">
        <f ca="1">IF(AND($B21&gt;0,SUM(EE$3:EE20)=0,SUM($H21:ED21)=0),$B21,0)</f>
        <v>0</v>
      </c>
      <c r="EF21">
        <f ca="1">IF(AND($B21&gt;0,SUM(EF$3:EF20)=0,SUM($H21:EE21)=0),$B21,0)</f>
        <v>0</v>
      </c>
      <c r="EG21">
        <f ca="1">IF(AND($B21&gt;0,SUM(EG$3:EG20)=0,SUM($H21:EF21)=0),$B21,0)</f>
        <v>0</v>
      </c>
      <c r="EH21">
        <f ca="1">IF(AND($B21&gt;0,SUM(EH$3:EH20)=0,SUM($H21:EG21)=0),$B21,0)</f>
        <v>0</v>
      </c>
      <c r="EI21">
        <f ca="1">IF(AND($B21&gt;0,SUM(EI$3:EI20)=0,SUM($H21:EH21)=0),$B21,0)</f>
        <v>0</v>
      </c>
      <c r="EJ21">
        <f ca="1">IF(AND($B21&gt;0,SUM(EJ$3:EJ20)=0,SUM($H21:EI21)=0),$B21,0)</f>
        <v>0</v>
      </c>
      <c r="EK21">
        <f ca="1">IF(AND($B21&gt;0,SUM(EK$3:EK20)=0,SUM($H21:EJ21)=0),$B21,0)</f>
        <v>0</v>
      </c>
      <c r="EL21">
        <f ca="1">IF(AND($B21&gt;0,SUM(EL$3:EL20)=0,SUM($H21:EK21)=0),$B21,0)</f>
        <v>0</v>
      </c>
      <c r="EM21">
        <f ca="1">IF(AND($B21&gt;0,SUM(EM$3:EM20)=0,SUM($H21:EL21)=0),$B21,0)</f>
        <v>0</v>
      </c>
      <c r="EN21">
        <f ca="1">IF(AND($B21&gt;0,SUM(EN$3:EN20)=0,SUM($H21:EM21)=0),$B21,0)</f>
        <v>0</v>
      </c>
      <c r="EO21">
        <f ca="1">IF(AND($B21&gt;0,SUM(EO$3:EO20)=0,SUM($H21:EN21)=0),$B21,0)</f>
        <v>0</v>
      </c>
      <c r="EP21">
        <f ca="1">IF(AND($B21&gt;0,SUM(EP$3:EP20)=0,SUM($H21:EO21)=0),$B21,0)</f>
        <v>0</v>
      </c>
      <c r="EQ21">
        <f ca="1">IF(AND($B21&gt;0,SUM(EQ$3:EQ20)=0,SUM($H21:EP21)=0),$B21,0)</f>
        <v>0</v>
      </c>
      <c r="ER21">
        <f ca="1">IF(AND($B21&gt;0,SUM(ER$3:ER20)=0,SUM($H21:EQ21)=0),$B21,0)</f>
        <v>0</v>
      </c>
      <c r="ES21">
        <f ca="1">IF(AND($B21&gt;0,SUM(ES$3:ES20)=0,SUM($H21:ER21)=0),$B21,0)</f>
        <v>0</v>
      </c>
      <c r="ET21">
        <f ca="1">IF(AND($B21&gt;0,SUM(ET$3:ET20)=0,SUM($H21:ES21)=0),$B21,0)</f>
        <v>0</v>
      </c>
      <c r="EU21">
        <f ca="1">IF(AND($B21&gt;0,SUM(EU$3:EU20)=0,SUM($H21:ET21)=0),$B21,0)</f>
        <v>0</v>
      </c>
      <c r="EV21">
        <f ca="1">IF(AND($B21&gt;0,SUM(EV$3:EV20)=0,SUM($H21:EU21)=0),$B21,0)</f>
        <v>0</v>
      </c>
      <c r="EW21">
        <f ca="1">IF(AND($B21&gt;0,SUM(EW$3:EW20)=0,SUM($H21:EV21)=0),$B21,0)</f>
        <v>0</v>
      </c>
      <c r="EX21">
        <f ca="1">IF(AND($B21&gt;0,SUM(EX$3:EX20)=0,SUM($H21:EW21)=0),$B21,0)</f>
        <v>0</v>
      </c>
      <c r="EY21">
        <f ca="1">IF(AND($B21&gt;0,SUM(EY$3:EY20)=0,SUM($H21:EX21)=0),$B21,0)</f>
        <v>0</v>
      </c>
      <c r="EZ21">
        <f ca="1">IF(AND($B21&gt;0,SUM(EZ$3:EZ20)=0,SUM($H21:EY21)=0),$B21,0)</f>
        <v>0</v>
      </c>
      <c r="FA21">
        <f ca="1">IF(AND($B21&gt;0,SUM(FA$3:FA20)=0,SUM($H21:EZ21)=0),$B21,0)</f>
        <v>0</v>
      </c>
      <c r="FB21">
        <f ca="1">IF(AND($B21&gt;0,SUM(FB$3:FB20)=0,SUM($H21:FA21)=0),$B21,0)</f>
        <v>0</v>
      </c>
      <c r="FC21">
        <f ca="1">IF(AND($B21&gt;0,SUM(FC$3:FC20)=0,SUM($H21:FB21)=0),$B21,0)</f>
        <v>0</v>
      </c>
      <c r="FD21">
        <f ca="1">IF(AND($B21&gt;0,SUM(FD$3:FD20)=0,SUM($H21:FC21)=0),$B21,0)</f>
        <v>0</v>
      </c>
      <c r="FE21">
        <f ca="1">IF(AND($B21&gt;0,SUM(FE$3:FE20)=0,SUM($H21:FD21)=0),$B21,0)</f>
        <v>0</v>
      </c>
      <c r="FF21">
        <f ca="1">IF(AND($B21&gt;0,SUM(FF$3:FF20)=0,SUM($H21:FE21)=0),$B21,0)</f>
        <v>0</v>
      </c>
      <c r="FG21">
        <f ca="1">IF(AND($B21&gt;0,SUM(FG$3:FG20)=0,SUM($H21:FF21)=0),$B21,0)</f>
        <v>0</v>
      </c>
      <c r="FH21">
        <f ca="1">IF(AND($B21&gt;0,SUM(FH$3:FH20)=0,SUM($H21:FG21)=0),$B21,0)</f>
        <v>0</v>
      </c>
      <c r="FI21">
        <f ca="1">IF(AND($B21&gt;0,SUM(FI$3:FI20)=0,SUM($H21:FH21)=0),$B21,0)</f>
        <v>0</v>
      </c>
      <c r="FJ21">
        <f ca="1">IF(AND($B21&gt;0,SUM(FJ$3:FJ20)=0,SUM($H21:FI21)=0),$B21,0)</f>
        <v>0</v>
      </c>
      <c r="FK21">
        <f ca="1">IF(AND($B21&gt;0,SUM(FK$3:FK20)=0,SUM($H21:FJ21)=0),$B21,0)</f>
        <v>0</v>
      </c>
      <c r="FL21">
        <f ca="1">IF(AND($B21&gt;0,SUM(FL$3:FL20)=0,SUM($H21:FK21)=0),$B21,0)</f>
        <v>0</v>
      </c>
      <c r="FM21">
        <f ca="1">IF(AND($B21&gt;0,SUM(FM$3:FM20)=0,SUM($H21:FL21)=0),$B21,0)</f>
        <v>0</v>
      </c>
      <c r="FN21">
        <f ca="1">IF(AND($B21&gt;0,SUM(FN$3:FN20)=0,SUM($H21:FM21)=0),$B21,0)</f>
        <v>0</v>
      </c>
      <c r="FS21" s="67" t="s">
        <v>1025</v>
      </c>
      <c r="FT21" s="67" t="str">
        <f>"-"</f>
        <v>-</v>
      </c>
      <c r="FU21" s="342">
        <v>2</v>
      </c>
      <c r="FV21" s="374" t="s">
        <v>175</v>
      </c>
      <c r="FY21" s="67" t="s">
        <v>1149</v>
      </c>
      <c r="FZ21" s="67" t="str">
        <f>"-"</f>
        <v>-</v>
      </c>
      <c r="GA21" s="342">
        <v>2</v>
      </c>
      <c r="GB21" s="374" t="s">
        <v>1148</v>
      </c>
      <c r="GE21" s="67" t="s">
        <v>1025</v>
      </c>
      <c r="GF21" s="67" t="str">
        <f>"-"</f>
        <v>-</v>
      </c>
      <c r="GG21" s="342">
        <v>2</v>
      </c>
      <c r="GH21" s="374" t="s">
        <v>175</v>
      </c>
    </row>
    <row r="22" spans="1:190" ht="15.75" thickBot="1" x14ac:dyDescent="0.3">
      <c r="A22">
        <v>22</v>
      </c>
      <c r="B22" s="367">
        <f ca="1">IF(ValintaohjelmaCentral!D$13=SelectionDataCentral!F13,A22,0)</f>
        <v>0</v>
      </c>
      <c r="C22" s="240" t="str">
        <f t="shared" ca="1" si="8"/>
        <v>Lämmityspatteri (vesi), sis. pumppu, venttiili /-moottori</v>
      </c>
      <c r="D22" s="240" t="str">
        <f t="shared" ca="1" si="9"/>
        <v>[11 - Lämmitypatteri (vesi)]</v>
      </c>
      <c r="E22" s="240">
        <f t="shared" ca="1" si="10"/>
        <v>2</v>
      </c>
      <c r="F22" s="240" t="str">
        <f t="shared" ca="1" si="11"/>
        <v>ks AHU Design</v>
      </c>
      <c r="G22" s="47">
        <f ca="1">INDEX($I$2:$FN$2,ROWS(G$2:G22))</f>
        <v>31</v>
      </c>
      <c r="H22">
        <v>0</v>
      </c>
      <c r="I22">
        <f ca="1">IF(AND($B22&gt;0,SUM(I$3:I21)=0,SUM($H22:H22)=0),$B22,0)</f>
        <v>0</v>
      </c>
      <c r="J22">
        <f ca="1">IF(AND($B22&gt;0,SUM(J$3:J21)=0,SUM($H22:I22)=0),$B22,0)</f>
        <v>0</v>
      </c>
      <c r="K22">
        <f ca="1">IF(AND($B22&gt;0,SUM(K$3:K21)=0,SUM($H22:J22)=0),$B22,0)</f>
        <v>0</v>
      </c>
      <c r="L22">
        <f ca="1">IF(AND($B22&gt;0,SUM(L$3:L21)=0,SUM($H22:K22)=0),$B22,0)</f>
        <v>0</v>
      </c>
      <c r="M22">
        <f ca="1">IF(AND($B22&gt;0,SUM(M$3:M21)=0,SUM($H22:L22)=0),$B22,0)</f>
        <v>0</v>
      </c>
      <c r="N22">
        <f ca="1">IF(AND($B22&gt;0,SUM(N$3:N21)=0,SUM($H22:M22)=0),$B22,0)</f>
        <v>0</v>
      </c>
      <c r="O22">
        <f ca="1">IF(AND($B22&gt;0,SUM(O$3:O21)=0,SUM($H22:N22)=0),$B22,0)</f>
        <v>0</v>
      </c>
      <c r="P22">
        <f ca="1">IF(AND($B22&gt;0,SUM(P$3:P21)=0,SUM($H22:O22)=0),$B22,0)</f>
        <v>0</v>
      </c>
      <c r="Q22">
        <f ca="1">IF(AND($B22&gt;0,SUM(Q$3:Q21)=0,SUM($H22:P22)=0),$B22,0)</f>
        <v>0</v>
      </c>
      <c r="R22">
        <f ca="1">IF(AND($B22&gt;0,SUM(R$3:R21)=0,SUM($H22:Q22)=0),$B22,0)</f>
        <v>0</v>
      </c>
      <c r="S22">
        <f ca="1">IF(AND($B22&gt;0,SUM(S$3:S21)=0,SUM($H22:R22)=0),$B22,0)</f>
        <v>0</v>
      </c>
      <c r="T22">
        <f ca="1">IF(AND($B22&gt;0,SUM(T$3:T21)=0,SUM($H22:S22)=0),$B22,0)</f>
        <v>0</v>
      </c>
      <c r="U22">
        <f ca="1">IF(AND($B22&gt;0,SUM(U$3:U21)=0,SUM($H22:T22)=0),$B22,0)</f>
        <v>0</v>
      </c>
      <c r="V22">
        <f ca="1">IF(AND($B22&gt;0,SUM(V$3:V21)=0,SUM($H22:U22)=0),$B22,0)</f>
        <v>0</v>
      </c>
      <c r="W22">
        <f ca="1">IF(AND($B22&gt;0,SUM(W$3:W21)=0,SUM($H22:V22)=0),$B22,0)</f>
        <v>0</v>
      </c>
      <c r="X22">
        <f ca="1">IF(AND($B22&gt;0,SUM(X$3:X21)=0,SUM($H22:W22)=0),$B22,0)</f>
        <v>0</v>
      </c>
      <c r="Y22">
        <f ca="1">IF(AND($B22&gt;0,SUM(Y$3:Y21)=0,SUM($H22:X22)=0),$B22,0)</f>
        <v>0</v>
      </c>
      <c r="Z22">
        <f ca="1">IF(AND($B22&gt;0,SUM(Z$3:Z21)=0,SUM($H22:Y22)=0),$B22,0)</f>
        <v>0</v>
      </c>
      <c r="AA22">
        <f ca="1">IF(AND($B22&gt;0,SUM(AA$3:AA21)=0,SUM($H22:Z22)=0),$B22,0)</f>
        <v>0</v>
      </c>
      <c r="AB22">
        <f ca="1">IF(AND($B22&gt;0,SUM(AB$3:AB21)=0,SUM($H22:AA22)=0),$B22,0)</f>
        <v>0</v>
      </c>
      <c r="AC22">
        <f ca="1">IF(AND($B22&gt;0,SUM(AC$3:AC21)=0,SUM($H22:AB22)=0),$B22,0)</f>
        <v>0</v>
      </c>
      <c r="AD22">
        <f ca="1">IF(AND($B22&gt;0,SUM(AD$3:AD21)=0,SUM($H22:AC22)=0),$B22,0)</f>
        <v>0</v>
      </c>
      <c r="AE22">
        <f ca="1">IF(AND($B22&gt;0,SUM(AE$3:AE21)=0,SUM($H22:AD22)=0),$B22,0)</f>
        <v>0</v>
      </c>
      <c r="AF22">
        <f ca="1">IF(AND($B22&gt;0,SUM(AF$3:AF21)=0,SUM($H22:AE22)=0),$B22,0)</f>
        <v>0</v>
      </c>
      <c r="AG22">
        <f ca="1">IF(AND($B22&gt;0,SUM(AG$3:AG21)=0,SUM($H22:AF22)=0),$B22,0)</f>
        <v>0</v>
      </c>
      <c r="AH22">
        <f ca="1">IF(AND($B22&gt;0,SUM(AH$3:AH21)=0,SUM($H22:AG22)=0),$B22,0)</f>
        <v>0</v>
      </c>
      <c r="AI22">
        <f ca="1">IF(AND($B22&gt;0,SUM(AI$3:AI21)=0,SUM($H22:AH22)=0),$B22,0)</f>
        <v>0</v>
      </c>
      <c r="AJ22">
        <f ca="1">IF(AND($B22&gt;0,SUM(AJ$3:AJ21)=0,SUM($H22:AI22)=0),$B22,0)</f>
        <v>0</v>
      </c>
      <c r="AK22">
        <f ca="1">IF(AND($B22&gt;0,SUM(AK$3:AK21)=0,SUM($H22:AJ22)=0),$B22,0)</f>
        <v>0</v>
      </c>
      <c r="AL22">
        <f ca="1">IF(AND($B22&gt;0,SUM(AL$3:AL21)=0,SUM($H22:AK22)=0),$B22,0)</f>
        <v>0</v>
      </c>
      <c r="AM22">
        <f ca="1">IF(AND($B22&gt;0,SUM(AM$3:AM21)=0,SUM($H22:AL22)=0),$B22,0)</f>
        <v>0</v>
      </c>
      <c r="AN22">
        <f ca="1">IF(AND($B22&gt;0,SUM(AN$3:AN21)=0,SUM($H22:AM22)=0),$B22,0)</f>
        <v>0</v>
      </c>
      <c r="AO22">
        <f ca="1">IF(AND($B22&gt;0,SUM(AO$3:AO21)=0,SUM($H22:AN22)=0),$B22,0)</f>
        <v>0</v>
      </c>
      <c r="AP22">
        <f ca="1">IF(AND($B22&gt;0,SUM(AP$3:AP21)=0,SUM($H22:AO22)=0),$B22,0)</f>
        <v>0</v>
      </c>
      <c r="AQ22">
        <f ca="1">IF(AND($B22&gt;0,SUM(AQ$3:AQ21)=0,SUM($H22:AP22)=0),$B22,0)</f>
        <v>0</v>
      </c>
      <c r="AR22">
        <f ca="1">IF(AND($B22&gt;0,SUM(AR$3:AR21)=0,SUM($H22:AQ22)=0),$B22,0)</f>
        <v>0</v>
      </c>
      <c r="AS22">
        <f ca="1">IF(AND($B22&gt;0,SUM(AS$3:AS21)=0,SUM($H22:AR22)=0),$B22,0)</f>
        <v>0</v>
      </c>
      <c r="AT22">
        <f ca="1">IF(AND($B22&gt;0,SUM(AT$3:AT21)=0,SUM($H22:AS22)=0),$B22,0)</f>
        <v>0</v>
      </c>
      <c r="AU22">
        <f ca="1">IF(AND($B22&gt;0,SUM(AU$3:AU21)=0,SUM($H22:AT22)=0),$B22,0)</f>
        <v>0</v>
      </c>
      <c r="AV22">
        <f ca="1">IF(AND($B22&gt;0,SUM(AV$3:AV21)=0,SUM($H22:AU22)=0),$B22,0)</f>
        <v>0</v>
      </c>
      <c r="AW22">
        <f ca="1">IF(AND($B22&gt;0,SUM(AW$3:AW21)=0,SUM($H22:AV22)=0),$B22,0)</f>
        <v>0</v>
      </c>
      <c r="AX22">
        <f ca="1">IF(AND($B22&gt;0,SUM(AX$3:AX21)=0,SUM($H22:AW22)=0),$B22,0)</f>
        <v>0</v>
      </c>
      <c r="AY22">
        <f ca="1">IF(AND($B22&gt;0,SUM(AY$3:AY21)=0,SUM($H22:AX22)=0),$B22,0)</f>
        <v>0</v>
      </c>
      <c r="AZ22">
        <f ca="1">IF(AND($B22&gt;0,SUM(AZ$3:AZ21)=0,SUM($H22:AY22)=0),$B22,0)</f>
        <v>0</v>
      </c>
      <c r="BA22">
        <f ca="1">IF(AND($B22&gt;0,SUM(BA$3:BA21)=0,SUM($H22:AZ22)=0),$B22,0)</f>
        <v>0</v>
      </c>
      <c r="BB22">
        <f ca="1">IF(AND($B22&gt;0,SUM(BB$3:BB21)=0,SUM($H22:BA22)=0),$B22,0)</f>
        <v>0</v>
      </c>
      <c r="BC22">
        <f ca="1">IF(AND($B22&gt;0,SUM(BC$3:BC21)=0,SUM($H22:BB22)=0),$B22,0)</f>
        <v>0</v>
      </c>
      <c r="BD22">
        <f ca="1">IF(AND($B22&gt;0,SUM(BD$3:BD21)=0,SUM($H22:BC22)=0),$B22,0)</f>
        <v>0</v>
      </c>
      <c r="BE22">
        <f ca="1">IF(AND($B22&gt;0,SUM(BE$3:BE21)=0,SUM($H22:BD22)=0),$B22,0)</f>
        <v>0</v>
      </c>
      <c r="BF22">
        <f ca="1">IF(AND($B22&gt;0,SUM(BF$3:BF21)=0,SUM($H22:BE22)=0),$B22,0)</f>
        <v>0</v>
      </c>
      <c r="BG22">
        <f ca="1">IF(AND($B22&gt;0,SUM(BG$3:BG21)=0,SUM($H22:BF22)=0),$B22,0)</f>
        <v>0</v>
      </c>
      <c r="BH22">
        <f ca="1">IF(AND($B22&gt;0,SUM(BH$3:BH21)=0,SUM($H22:BG22)=0),$B22,0)</f>
        <v>0</v>
      </c>
      <c r="BI22">
        <f ca="1">IF(AND($B22&gt;0,SUM(BI$3:BI21)=0,SUM($H22:BH22)=0),$B22,0)</f>
        <v>0</v>
      </c>
      <c r="BJ22">
        <f ca="1">IF(AND($B22&gt;0,SUM(BJ$3:BJ21)=0,SUM($H22:BI22)=0),$B22,0)</f>
        <v>0</v>
      </c>
      <c r="BK22">
        <f ca="1">IF(AND($B22&gt;0,SUM(BK$3:BK21)=0,SUM($H22:BJ22)=0),$B22,0)</f>
        <v>0</v>
      </c>
      <c r="BL22">
        <f ca="1">IF(AND($B22&gt;0,SUM(BL$3:BL21)=0,SUM($H22:BK22)=0),$B22,0)</f>
        <v>0</v>
      </c>
      <c r="BM22">
        <f ca="1">IF(AND($B22&gt;0,SUM(BM$3:BM21)=0,SUM($H22:BL22)=0),$B22,0)</f>
        <v>0</v>
      </c>
      <c r="BN22">
        <f ca="1">IF(AND($B22&gt;0,SUM(BN$3:BN21)=0,SUM($H22:BM22)=0),$B22,0)</f>
        <v>0</v>
      </c>
      <c r="BO22">
        <f ca="1">IF(AND($B22&gt;0,SUM(BO$3:BO21)=0,SUM($H22:BN22)=0),$B22,0)</f>
        <v>0</v>
      </c>
      <c r="BP22">
        <f ca="1">IF(AND($B22&gt;0,SUM(BP$3:BP21)=0,SUM($H22:BO22)=0),$B22,0)</f>
        <v>0</v>
      </c>
      <c r="BQ22">
        <f ca="1">IF(AND($B22&gt;0,SUM(BQ$3:BQ21)=0,SUM($H22:BP22)=0),$B22,0)</f>
        <v>0</v>
      </c>
      <c r="BR22">
        <f ca="1">IF(AND($B22&gt;0,SUM(BR$3:BR21)=0,SUM($H22:BQ22)=0),$B22,0)</f>
        <v>0</v>
      </c>
      <c r="BS22">
        <f ca="1">IF(AND($B22&gt;0,SUM(BS$3:BS21)=0,SUM($H22:BR22)=0),$B22,0)</f>
        <v>0</v>
      </c>
      <c r="BT22">
        <f ca="1">IF(AND($B22&gt;0,SUM(BT$3:BT21)=0,SUM($H22:BS22)=0),$B22,0)</f>
        <v>0</v>
      </c>
      <c r="BU22">
        <f ca="1">IF(AND($B22&gt;0,SUM(BU$3:BU21)=0,SUM($H22:BT22)=0),$B22,0)</f>
        <v>0</v>
      </c>
      <c r="BV22">
        <f ca="1">IF(AND($B22&gt;0,SUM(BV$3:BV21)=0,SUM($H22:BU22)=0),$B22,0)</f>
        <v>0</v>
      </c>
      <c r="BW22">
        <f ca="1">IF(AND($B22&gt;0,SUM(BW$3:BW21)=0,SUM($H22:BV22)=0),$B22,0)</f>
        <v>0</v>
      </c>
      <c r="BX22">
        <f ca="1">IF(AND($B22&gt;0,SUM(BX$3:BX21)=0,SUM($H22:BW22)=0),$B22,0)</f>
        <v>0</v>
      </c>
      <c r="BY22">
        <f ca="1">IF(AND($B22&gt;0,SUM(BY$3:BY21)=0,SUM($H22:BX22)=0),$B22,0)</f>
        <v>0</v>
      </c>
      <c r="BZ22">
        <f ca="1">IF(AND($B22&gt;0,SUM(BZ$3:BZ21)=0,SUM($H22:BY22)=0),$B22,0)</f>
        <v>0</v>
      </c>
      <c r="CA22">
        <f ca="1">IF(AND($B22&gt;0,SUM(CA$3:CA21)=0,SUM($H22:BZ22)=0),$B22,0)</f>
        <v>0</v>
      </c>
      <c r="CB22">
        <f ca="1">IF(AND($B22&gt;0,SUM(CB$3:CB21)=0,SUM($H22:CA22)=0),$B22,0)</f>
        <v>0</v>
      </c>
      <c r="CC22">
        <f ca="1">IF(AND($B22&gt;0,SUM(CC$3:CC21)=0,SUM($H22:CB22)=0),$B22,0)</f>
        <v>0</v>
      </c>
      <c r="CD22">
        <f ca="1">IF(AND($B22&gt;0,SUM(CD$3:CD21)=0,SUM($H22:CC22)=0),$B22,0)</f>
        <v>0</v>
      </c>
      <c r="CE22">
        <f ca="1">IF(AND($B22&gt;0,SUM(CE$3:CE21)=0,SUM($H22:CD22)=0),$B22,0)</f>
        <v>0</v>
      </c>
      <c r="CF22">
        <f ca="1">IF(AND($B22&gt;0,SUM(CF$3:CF21)=0,SUM($H22:CE22)=0),$B22,0)</f>
        <v>0</v>
      </c>
      <c r="CG22">
        <f ca="1">IF(AND($B22&gt;0,SUM(CG$3:CG21)=0,SUM($H22:CF22)=0),$B22,0)</f>
        <v>0</v>
      </c>
      <c r="CH22">
        <f ca="1">IF(AND($B22&gt;0,SUM(CH$3:CH21)=0,SUM($H22:CG22)=0),$B22,0)</f>
        <v>0</v>
      </c>
      <c r="CI22">
        <f ca="1">IF(AND($B22&gt;0,SUM(CI$3:CI21)=0,SUM($H22:CH22)=0),$B22,0)</f>
        <v>0</v>
      </c>
      <c r="CJ22">
        <f ca="1">IF(AND($B22&gt;0,SUM(CJ$3:CJ21)=0,SUM($H22:CI22)=0),$B22,0)</f>
        <v>0</v>
      </c>
      <c r="CK22">
        <f ca="1">IF(AND($B22&gt;0,SUM(CK$3:CK21)=0,SUM($H22:CJ22)=0),$B22,0)</f>
        <v>0</v>
      </c>
      <c r="CL22">
        <f ca="1">IF(AND($B22&gt;0,SUM(CL$3:CL21)=0,SUM($H22:CK22)=0),$B22,0)</f>
        <v>0</v>
      </c>
      <c r="CM22">
        <f ca="1">IF(AND($B22&gt;0,SUM(CM$3:CM21)=0,SUM($H22:CL22)=0),$B22,0)</f>
        <v>0</v>
      </c>
      <c r="CN22">
        <f ca="1">IF(AND($B22&gt;0,SUM(CN$3:CN21)=0,SUM($H22:CM22)=0),$B22,0)</f>
        <v>0</v>
      </c>
      <c r="CO22">
        <f ca="1">IF(AND($B22&gt;0,SUM(CO$3:CO21)=0,SUM($H22:CN22)=0),$B22,0)</f>
        <v>0</v>
      </c>
      <c r="CP22">
        <f ca="1">IF(AND($B22&gt;0,SUM(CP$3:CP21)=0,SUM($H22:CO22)=0),$B22,0)</f>
        <v>0</v>
      </c>
      <c r="CQ22">
        <f ca="1">IF(AND($B22&gt;0,SUM(CQ$3:CQ21)=0,SUM($H22:CP22)=0),$B22,0)</f>
        <v>0</v>
      </c>
      <c r="CR22">
        <f ca="1">IF(AND($B22&gt;0,SUM(CR$3:CR21)=0,SUM($H22:CQ22)=0),$B22,0)</f>
        <v>0</v>
      </c>
      <c r="CS22">
        <f ca="1">IF(AND($B22&gt;0,SUM(CS$3:CS21)=0,SUM($H22:CR22)=0),$B22,0)</f>
        <v>0</v>
      </c>
      <c r="CT22">
        <f ca="1">IF(AND($B22&gt;0,SUM(CT$3:CT21)=0,SUM($H22:CS22)=0),$B22,0)</f>
        <v>0</v>
      </c>
      <c r="CU22">
        <f ca="1">IF(AND($B22&gt;0,SUM(CU$3:CU21)=0,SUM($H22:CT22)=0),$B22,0)</f>
        <v>0</v>
      </c>
      <c r="CV22">
        <f ca="1">IF(AND($B22&gt;0,SUM(CV$3:CV21)=0,SUM($H22:CU22)=0),$B22,0)</f>
        <v>0</v>
      </c>
      <c r="CW22">
        <f ca="1">IF(AND($B22&gt;0,SUM(CW$3:CW21)=0,SUM($H22:CV22)=0),$B22,0)</f>
        <v>0</v>
      </c>
      <c r="CX22">
        <f ca="1">IF(AND($B22&gt;0,SUM(CX$3:CX21)=0,SUM($H22:CW22)=0),$B22,0)</f>
        <v>0</v>
      </c>
      <c r="CY22">
        <f ca="1">IF(AND($B22&gt;0,SUM(CY$3:CY21)=0,SUM($H22:CX22)=0),$B22,0)</f>
        <v>0</v>
      </c>
      <c r="CZ22">
        <f ca="1">IF(AND($B22&gt;0,SUM(CZ$3:CZ21)=0,SUM($H22:CY22)=0),$B22,0)</f>
        <v>0</v>
      </c>
      <c r="DA22">
        <f ca="1">IF(AND($B22&gt;0,SUM(DA$3:DA21)=0,SUM($H22:CZ22)=0),$B22,0)</f>
        <v>0</v>
      </c>
      <c r="DB22">
        <f ca="1">IF(AND($B22&gt;0,SUM(DB$3:DB21)=0,SUM($H22:DA22)=0),$B22,0)</f>
        <v>0</v>
      </c>
      <c r="DC22">
        <f ca="1">IF(AND($B22&gt;0,SUM(DC$3:DC21)=0,SUM($H22:DB22)=0),$B22,0)</f>
        <v>0</v>
      </c>
      <c r="DD22">
        <f ca="1">IF(AND($B22&gt;0,SUM(DD$3:DD21)=0,SUM($H22:DC22)=0),$B22,0)</f>
        <v>0</v>
      </c>
      <c r="DE22">
        <f ca="1">IF(AND($B22&gt;0,SUM(DE$3:DE21)=0,SUM($H22:DD22)=0),$B22,0)</f>
        <v>0</v>
      </c>
      <c r="DF22">
        <f ca="1">IF(AND($B22&gt;0,SUM(DF$3:DF21)=0,SUM($H22:DE22)=0),$B22,0)</f>
        <v>0</v>
      </c>
      <c r="DG22">
        <f ca="1">IF(AND($B22&gt;0,SUM(DG$3:DG21)=0,SUM($H22:DF22)=0),$B22,0)</f>
        <v>0</v>
      </c>
      <c r="DH22">
        <f ca="1">IF(AND($B22&gt;0,SUM(DH$3:DH21)=0,SUM($H22:DG22)=0),$B22,0)</f>
        <v>0</v>
      </c>
      <c r="DI22">
        <f ca="1">IF(AND($B22&gt;0,SUM(DI$3:DI21)=0,SUM($H22:DH22)=0),$B22,0)</f>
        <v>0</v>
      </c>
      <c r="DJ22">
        <f ca="1">IF(AND($B22&gt;0,SUM(DJ$3:DJ21)=0,SUM($H22:DI22)=0),$B22,0)</f>
        <v>0</v>
      </c>
      <c r="DK22">
        <f ca="1">IF(AND($B22&gt;0,SUM(DK$3:DK21)=0,SUM($H22:DJ22)=0),$B22,0)</f>
        <v>0</v>
      </c>
      <c r="DL22">
        <f ca="1">IF(AND($B22&gt;0,SUM(DL$3:DL21)=0,SUM($H22:DK22)=0),$B22,0)</f>
        <v>0</v>
      </c>
      <c r="DM22">
        <f ca="1">IF(AND($B22&gt;0,SUM(DM$3:DM21)=0,SUM($H22:DL22)=0),$B22,0)</f>
        <v>0</v>
      </c>
      <c r="DN22">
        <f ca="1">IF(AND($B22&gt;0,SUM(DN$3:DN21)=0,SUM($H22:DM22)=0),$B22,0)</f>
        <v>0</v>
      </c>
      <c r="DO22">
        <f ca="1">IF(AND($B22&gt;0,SUM(DO$3:DO21)=0,SUM($H22:DN22)=0),$B22,0)</f>
        <v>0</v>
      </c>
      <c r="DP22">
        <f ca="1">IF(AND($B22&gt;0,SUM(DP$3:DP21)=0,SUM($H22:DO22)=0),$B22,0)</f>
        <v>0</v>
      </c>
      <c r="DQ22">
        <f ca="1">IF(AND($B22&gt;0,SUM(DQ$3:DQ21)=0,SUM($H22:DP22)=0),$B22,0)</f>
        <v>0</v>
      </c>
      <c r="DR22">
        <f ca="1">IF(AND($B22&gt;0,SUM(DR$3:DR21)=0,SUM($H22:DQ22)=0),$B22,0)</f>
        <v>0</v>
      </c>
      <c r="DS22">
        <f ca="1">IF(AND($B22&gt;0,SUM(DS$3:DS21)=0,SUM($H22:DR22)=0),$B22,0)</f>
        <v>0</v>
      </c>
      <c r="DT22">
        <f ca="1">IF(AND($B22&gt;0,SUM(DT$3:DT21)=0,SUM($H22:DS22)=0),$B22,0)</f>
        <v>0</v>
      </c>
      <c r="DU22">
        <f ca="1">IF(AND($B22&gt;0,SUM(DU$3:DU21)=0,SUM($H22:DT22)=0),$B22,0)</f>
        <v>0</v>
      </c>
      <c r="DV22">
        <f ca="1">IF(AND($B22&gt;0,SUM(DV$3:DV21)=0,SUM($H22:DU22)=0),$B22,0)</f>
        <v>0</v>
      </c>
      <c r="DW22">
        <f ca="1">IF(AND($B22&gt;0,SUM(DW$3:DW21)=0,SUM($H22:DV22)=0),$B22,0)</f>
        <v>0</v>
      </c>
      <c r="DX22">
        <f ca="1">IF(AND($B22&gt;0,SUM(DX$3:DX21)=0,SUM($H22:DW22)=0),$B22,0)</f>
        <v>0</v>
      </c>
      <c r="DY22">
        <f ca="1">IF(AND($B22&gt;0,SUM(DY$3:DY21)=0,SUM($H22:DX22)=0),$B22,0)</f>
        <v>0</v>
      </c>
      <c r="DZ22">
        <f ca="1">IF(AND($B22&gt;0,SUM(DZ$3:DZ21)=0,SUM($H22:DY22)=0),$B22,0)</f>
        <v>0</v>
      </c>
      <c r="EA22">
        <f ca="1">IF(AND($B22&gt;0,SUM(EA$3:EA21)=0,SUM($H22:DZ22)=0),$B22,0)</f>
        <v>0</v>
      </c>
      <c r="EB22">
        <f ca="1">IF(AND($B22&gt;0,SUM(EB$3:EB21)=0,SUM($H22:EA22)=0),$B22,0)</f>
        <v>0</v>
      </c>
      <c r="EC22">
        <f ca="1">IF(AND($B22&gt;0,SUM(EC$3:EC21)=0,SUM($H22:EB22)=0),$B22,0)</f>
        <v>0</v>
      </c>
      <c r="ED22">
        <f ca="1">IF(AND($B22&gt;0,SUM(ED$3:ED21)=0,SUM($H22:EC22)=0),$B22,0)</f>
        <v>0</v>
      </c>
      <c r="EE22">
        <f ca="1">IF(AND($B22&gt;0,SUM(EE$3:EE21)=0,SUM($H22:ED22)=0),$B22,0)</f>
        <v>0</v>
      </c>
      <c r="EF22">
        <f ca="1">IF(AND($B22&gt;0,SUM(EF$3:EF21)=0,SUM($H22:EE22)=0),$B22,0)</f>
        <v>0</v>
      </c>
      <c r="EG22">
        <f ca="1">IF(AND($B22&gt;0,SUM(EG$3:EG21)=0,SUM($H22:EF22)=0),$B22,0)</f>
        <v>0</v>
      </c>
      <c r="EH22">
        <f ca="1">IF(AND($B22&gt;0,SUM(EH$3:EH21)=0,SUM($H22:EG22)=0),$B22,0)</f>
        <v>0</v>
      </c>
      <c r="EI22">
        <f ca="1">IF(AND($B22&gt;0,SUM(EI$3:EI21)=0,SUM($H22:EH22)=0),$B22,0)</f>
        <v>0</v>
      </c>
      <c r="EJ22">
        <f ca="1">IF(AND($B22&gt;0,SUM(EJ$3:EJ21)=0,SUM($H22:EI22)=0),$B22,0)</f>
        <v>0</v>
      </c>
      <c r="EK22">
        <f ca="1">IF(AND($B22&gt;0,SUM(EK$3:EK21)=0,SUM($H22:EJ22)=0),$B22,0)</f>
        <v>0</v>
      </c>
      <c r="EL22">
        <f ca="1">IF(AND($B22&gt;0,SUM(EL$3:EL21)=0,SUM($H22:EK22)=0),$B22,0)</f>
        <v>0</v>
      </c>
      <c r="EM22">
        <f ca="1">IF(AND($B22&gt;0,SUM(EM$3:EM21)=0,SUM($H22:EL22)=0),$B22,0)</f>
        <v>0</v>
      </c>
      <c r="EN22">
        <f ca="1">IF(AND($B22&gt;0,SUM(EN$3:EN21)=0,SUM($H22:EM22)=0),$B22,0)</f>
        <v>0</v>
      </c>
      <c r="EO22">
        <f ca="1">IF(AND($B22&gt;0,SUM(EO$3:EO21)=0,SUM($H22:EN22)=0),$B22,0)</f>
        <v>0</v>
      </c>
      <c r="EP22">
        <f ca="1">IF(AND($B22&gt;0,SUM(EP$3:EP21)=0,SUM($H22:EO22)=0),$B22,0)</f>
        <v>0</v>
      </c>
      <c r="EQ22">
        <f ca="1">IF(AND($B22&gt;0,SUM(EQ$3:EQ21)=0,SUM($H22:EP22)=0),$B22,0)</f>
        <v>0</v>
      </c>
      <c r="ER22">
        <f ca="1">IF(AND($B22&gt;0,SUM(ER$3:ER21)=0,SUM($H22:EQ22)=0),$B22,0)</f>
        <v>0</v>
      </c>
      <c r="ES22">
        <f ca="1">IF(AND($B22&gt;0,SUM(ES$3:ES21)=0,SUM($H22:ER22)=0),$B22,0)</f>
        <v>0</v>
      </c>
      <c r="ET22">
        <f ca="1">IF(AND($B22&gt;0,SUM(ET$3:ET21)=0,SUM($H22:ES22)=0),$B22,0)</f>
        <v>0</v>
      </c>
      <c r="EU22">
        <f ca="1">IF(AND($B22&gt;0,SUM(EU$3:EU21)=0,SUM($H22:ET22)=0),$B22,0)</f>
        <v>0</v>
      </c>
      <c r="EV22">
        <f ca="1">IF(AND($B22&gt;0,SUM(EV$3:EV21)=0,SUM($H22:EU22)=0),$B22,0)</f>
        <v>0</v>
      </c>
      <c r="EW22">
        <f ca="1">IF(AND($B22&gt;0,SUM(EW$3:EW21)=0,SUM($H22:EV22)=0),$B22,0)</f>
        <v>0</v>
      </c>
      <c r="EX22">
        <f ca="1">IF(AND($B22&gt;0,SUM(EX$3:EX21)=0,SUM($H22:EW22)=0),$B22,0)</f>
        <v>0</v>
      </c>
      <c r="EY22">
        <f ca="1">IF(AND($B22&gt;0,SUM(EY$3:EY21)=0,SUM($H22:EX22)=0),$B22,0)</f>
        <v>0</v>
      </c>
      <c r="EZ22">
        <f ca="1">IF(AND($B22&gt;0,SUM(EZ$3:EZ21)=0,SUM($H22:EY22)=0),$B22,0)</f>
        <v>0</v>
      </c>
      <c r="FA22">
        <f ca="1">IF(AND($B22&gt;0,SUM(FA$3:FA21)=0,SUM($H22:EZ22)=0),$B22,0)</f>
        <v>0</v>
      </c>
      <c r="FB22">
        <f ca="1">IF(AND($B22&gt;0,SUM(FB$3:FB21)=0,SUM($H22:FA22)=0),$B22,0)</f>
        <v>0</v>
      </c>
      <c r="FC22">
        <f ca="1">IF(AND($B22&gt;0,SUM(FC$3:FC21)=0,SUM($H22:FB22)=0),$B22,0)</f>
        <v>0</v>
      </c>
      <c r="FD22">
        <f ca="1">IF(AND($B22&gt;0,SUM(FD$3:FD21)=0,SUM($H22:FC22)=0),$B22,0)</f>
        <v>0</v>
      </c>
      <c r="FE22">
        <f ca="1">IF(AND($B22&gt;0,SUM(FE$3:FE21)=0,SUM($H22:FD22)=0),$B22,0)</f>
        <v>0</v>
      </c>
      <c r="FF22">
        <f ca="1">IF(AND($B22&gt;0,SUM(FF$3:FF21)=0,SUM($H22:FE22)=0),$B22,0)</f>
        <v>0</v>
      </c>
      <c r="FG22">
        <f ca="1">IF(AND($B22&gt;0,SUM(FG$3:FG21)=0,SUM($H22:FF22)=0),$B22,0)</f>
        <v>0</v>
      </c>
      <c r="FH22">
        <f ca="1">IF(AND($B22&gt;0,SUM(FH$3:FH21)=0,SUM($H22:FG22)=0),$B22,0)</f>
        <v>0</v>
      </c>
      <c r="FI22">
        <f ca="1">IF(AND($B22&gt;0,SUM(FI$3:FI21)=0,SUM($H22:FH22)=0),$B22,0)</f>
        <v>0</v>
      </c>
      <c r="FJ22">
        <f ca="1">IF(AND($B22&gt;0,SUM(FJ$3:FJ21)=0,SUM($H22:FI22)=0),$B22,0)</f>
        <v>0</v>
      </c>
      <c r="FK22">
        <f ca="1">IF(AND($B22&gt;0,SUM(FK$3:FK21)=0,SUM($H22:FJ22)=0),$B22,0)</f>
        <v>0</v>
      </c>
      <c r="FL22">
        <f ca="1">IF(AND($B22&gt;0,SUM(FL$3:FL21)=0,SUM($H22:FK22)=0),$B22,0)</f>
        <v>0</v>
      </c>
      <c r="FM22">
        <f ca="1">IF(AND($B22&gt;0,SUM(FM$3:FM21)=0,SUM($H22:FL22)=0),$B22,0)</f>
        <v>0</v>
      </c>
      <c r="FN22">
        <f ca="1">IF(AND($B22&gt;0,SUM(FN$3:FN21)=0,SUM($H22:FM22)=0),$B22,0)</f>
        <v>0</v>
      </c>
      <c r="FS22" s="67" t="s">
        <v>1115</v>
      </c>
      <c r="FT22" s="67" t="s">
        <v>1119</v>
      </c>
      <c r="FU22" s="342">
        <v>2</v>
      </c>
      <c r="FV22" s="374" t="s">
        <v>1096</v>
      </c>
      <c r="FY22" s="67" t="s">
        <v>1150</v>
      </c>
      <c r="FZ22" s="67" t="s">
        <v>1119</v>
      </c>
      <c r="GA22" s="342">
        <v>2</v>
      </c>
      <c r="GB22" s="374" t="s">
        <v>1147</v>
      </c>
      <c r="GE22" s="67" t="s">
        <v>1115</v>
      </c>
      <c r="GF22" s="67" t="s">
        <v>1119</v>
      </c>
      <c r="GG22" s="342">
        <v>2</v>
      </c>
      <c r="GH22" s="374" t="s">
        <v>1096</v>
      </c>
    </row>
    <row r="23" spans="1:190" ht="15.75" thickBot="1" x14ac:dyDescent="0.3">
      <c r="A23">
        <v>23</v>
      </c>
      <c r="B23" s="367">
        <f ca="1">IF(ValintaohjelmaCentral!D$13=SelectionDataCentral!G13,A23,0)</f>
        <v>0</v>
      </c>
      <c r="C23" s="240" t="str">
        <f t="shared" ca="1" si="8"/>
        <v>Lisävyöhykelämmitys (Xzone)</v>
      </c>
      <c r="D23" s="240" t="str">
        <f t="shared" ca="1" si="9"/>
        <v>[12 - Lisävyöhykelämmitys (Xzone)]</v>
      </c>
      <c r="E23" s="240">
        <f t="shared" ca="1" si="10"/>
        <v>2</v>
      </c>
      <c r="F23" s="240" t="str">
        <f t="shared" ca="1" si="11"/>
        <v>ks AHU Design</v>
      </c>
      <c r="G23" s="47">
        <f ca="1">INDEX($I$2:$FN$2,ROWS(G$2:G23))</f>
        <v>50</v>
      </c>
      <c r="H23">
        <v>0</v>
      </c>
      <c r="I23">
        <f ca="1">IF(AND($B23&gt;0,SUM(I$3:I22)=0,SUM($H23:H23)=0),$B23,0)</f>
        <v>0</v>
      </c>
      <c r="J23">
        <f ca="1">IF(AND($B23&gt;0,SUM(J$3:J22)=0,SUM($H23:I23)=0),$B23,0)</f>
        <v>0</v>
      </c>
      <c r="K23">
        <f ca="1">IF(AND($B23&gt;0,SUM(K$3:K22)=0,SUM($H23:J23)=0),$B23,0)</f>
        <v>0</v>
      </c>
      <c r="L23">
        <f ca="1">IF(AND($B23&gt;0,SUM(L$3:L22)=0,SUM($H23:K23)=0),$B23,0)</f>
        <v>0</v>
      </c>
      <c r="M23">
        <f ca="1">IF(AND($B23&gt;0,SUM(M$3:M22)=0,SUM($H23:L23)=0),$B23,0)</f>
        <v>0</v>
      </c>
      <c r="N23">
        <f ca="1">IF(AND($B23&gt;0,SUM(N$3:N22)=0,SUM($H23:M23)=0),$B23,0)</f>
        <v>0</v>
      </c>
      <c r="O23">
        <f ca="1">IF(AND($B23&gt;0,SUM(O$3:O22)=0,SUM($H23:N23)=0),$B23,0)</f>
        <v>0</v>
      </c>
      <c r="P23">
        <f ca="1">IF(AND($B23&gt;0,SUM(P$3:P22)=0,SUM($H23:O23)=0),$B23,0)</f>
        <v>0</v>
      </c>
      <c r="Q23">
        <f ca="1">IF(AND($B23&gt;0,SUM(Q$3:Q22)=0,SUM($H23:P23)=0),$B23,0)</f>
        <v>0</v>
      </c>
      <c r="R23">
        <f ca="1">IF(AND($B23&gt;0,SUM(R$3:R22)=0,SUM($H23:Q23)=0),$B23,0)</f>
        <v>0</v>
      </c>
      <c r="S23">
        <f ca="1">IF(AND($B23&gt;0,SUM(S$3:S22)=0,SUM($H23:R23)=0),$B23,0)</f>
        <v>0</v>
      </c>
      <c r="T23">
        <f ca="1">IF(AND($B23&gt;0,SUM(T$3:T22)=0,SUM($H23:S23)=0),$B23,0)</f>
        <v>0</v>
      </c>
      <c r="U23">
        <f ca="1">IF(AND($B23&gt;0,SUM(U$3:U22)=0,SUM($H23:T23)=0),$B23,0)</f>
        <v>0</v>
      </c>
      <c r="V23">
        <f ca="1">IF(AND($B23&gt;0,SUM(V$3:V22)=0,SUM($H23:U23)=0),$B23,0)</f>
        <v>0</v>
      </c>
      <c r="W23">
        <f ca="1">IF(AND($B23&gt;0,SUM(W$3:W22)=0,SUM($H23:V23)=0),$B23,0)</f>
        <v>0</v>
      </c>
      <c r="X23">
        <f ca="1">IF(AND($B23&gt;0,SUM(X$3:X22)=0,SUM($H23:W23)=0),$B23,0)</f>
        <v>0</v>
      </c>
      <c r="Y23">
        <f ca="1">IF(AND($B23&gt;0,SUM(Y$3:Y22)=0,SUM($H23:X23)=0),$B23,0)</f>
        <v>0</v>
      </c>
      <c r="Z23">
        <f ca="1">IF(AND($B23&gt;0,SUM(Z$3:Z22)=0,SUM($H23:Y23)=0),$B23,0)</f>
        <v>0</v>
      </c>
      <c r="AA23">
        <f ca="1">IF(AND($B23&gt;0,SUM(AA$3:AA22)=0,SUM($H23:Z23)=0),$B23,0)</f>
        <v>0</v>
      </c>
      <c r="AB23">
        <f ca="1">IF(AND($B23&gt;0,SUM(AB$3:AB22)=0,SUM($H23:AA23)=0),$B23,0)</f>
        <v>0</v>
      </c>
      <c r="AC23">
        <f ca="1">IF(AND($B23&gt;0,SUM(AC$3:AC22)=0,SUM($H23:AB23)=0),$B23,0)</f>
        <v>0</v>
      </c>
      <c r="AD23">
        <f ca="1">IF(AND($B23&gt;0,SUM(AD$3:AD22)=0,SUM($H23:AC23)=0),$B23,0)</f>
        <v>0</v>
      </c>
      <c r="AE23">
        <f ca="1">IF(AND($B23&gt;0,SUM(AE$3:AE22)=0,SUM($H23:AD23)=0),$B23,0)</f>
        <v>0</v>
      </c>
      <c r="AF23">
        <f ca="1">IF(AND($B23&gt;0,SUM(AF$3:AF22)=0,SUM($H23:AE23)=0),$B23,0)</f>
        <v>0</v>
      </c>
      <c r="AG23">
        <f ca="1">IF(AND($B23&gt;0,SUM(AG$3:AG22)=0,SUM($H23:AF23)=0),$B23,0)</f>
        <v>0</v>
      </c>
      <c r="AH23">
        <f ca="1">IF(AND($B23&gt;0,SUM(AH$3:AH22)=0,SUM($H23:AG23)=0),$B23,0)</f>
        <v>0</v>
      </c>
      <c r="AI23">
        <f ca="1">IF(AND($B23&gt;0,SUM(AI$3:AI22)=0,SUM($H23:AH23)=0),$B23,0)</f>
        <v>0</v>
      </c>
      <c r="AJ23">
        <f ca="1">IF(AND($B23&gt;0,SUM(AJ$3:AJ22)=0,SUM($H23:AI23)=0),$B23,0)</f>
        <v>0</v>
      </c>
      <c r="AK23">
        <f ca="1">IF(AND($B23&gt;0,SUM(AK$3:AK22)=0,SUM($H23:AJ23)=0),$B23,0)</f>
        <v>0</v>
      </c>
      <c r="AL23">
        <f ca="1">IF(AND($B23&gt;0,SUM(AL$3:AL22)=0,SUM($H23:AK23)=0),$B23,0)</f>
        <v>0</v>
      </c>
      <c r="AM23">
        <f ca="1">IF(AND($B23&gt;0,SUM(AM$3:AM22)=0,SUM($H23:AL23)=0),$B23,0)</f>
        <v>0</v>
      </c>
      <c r="AN23">
        <f ca="1">IF(AND($B23&gt;0,SUM(AN$3:AN22)=0,SUM($H23:AM23)=0),$B23,0)</f>
        <v>0</v>
      </c>
      <c r="AO23">
        <f ca="1">IF(AND($B23&gt;0,SUM(AO$3:AO22)=0,SUM($H23:AN23)=0),$B23,0)</f>
        <v>0</v>
      </c>
      <c r="AP23">
        <f ca="1">IF(AND($B23&gt;0,SUM(AP$3:AP22)=0,SUM($H23:AO23)=0),$B23,0)</f>
        <v>0</v>
      </c>
      <c r="AQ23">
        <f ca="1">IF(AND($B23&gt;0,SUM(AQ$3:AQ22)=0,SUM($H23:AP23)=0),$B23,0)</f>
        <v>0</v>
      </c>
      <c r="AR23">
        <f ca="1">IF(AND($B23&gt;0,SUM(AR$3:AR22)=0,SUM($H23:AQ23)=0),$B23,0)</f>
        <v>0</v>
      </c>
      <c r="AS23">
        <f ca="1">IF(AND($B23&gt;0,SUM(AS$3:AS22)=0,SUM($H23:AR23)=0),$B23,0)</f>
        <v>0</v>
      </c>
      <c r="AT23">
        <f ca="1">IF(AND($B23&gt;0,SUM(AT$3:AT22)=0,SUM($H23:AS23)=0),$B23,0)</f>
        <v>0</v>
      </c>
      <c r="AU23">
        <f ca="1">IF(AND($B23&gt;0,SUM(AU$3:AU22)=0,SUM($H23:AT23)=0),$B23,0)</f>
        <v>0</v>
      </c>
      <c r="AV23">
        <f ca="1">IF(AND($B23&gt;0,SUM(AV$3:AV22)=0,SUM($H23:AU23)=0),$B23,0)</f>
        <v>0</v>
      </c>
      <c r="AW23">
        <f ca="1">IF(AND($B23&gt;0,SUM(AW$3:AW22)=0,SUM($H23:AV23)=0),$B23,0)</f>
        <v>0</v>
      </c>
      <c r="AX23">
        <f ca="1">IF(AND($B23&gt;0,SUM(AX$3:AX22)=0,SUM($H23:AW23)=0),$B23,0)</f>
        <v>0</v>
      </c>
      <c r="AY23">
        <f ca="1">IF(AND($B23&gt;0,SUM(AY$3:AY22)=0,SUM($H23:AX23)=0),$B23,0)</f>
        <v>0</v>
      </c>
      <c r="AZ23">
        <f ca="1">IF(AND($B23&gt;0,SUM(AZ$3:AZ22)=0,SUM($H23:AY23)=0),$B23,0)</f>
        <v>0</v>
      </c>
      <c r="BA23">
        <f ca="1">IF(AND($B23&gt;0,SUM(BA$3:BA22)=0,SUM($H23:AZ23)=0),$B23,0)</f>
        <v>0</v>
      </c>
      <c r="BB23">
        <f ca="1">IF(AND($B23&gt;0,SUM(BB$3:BB22)=0,SUM($H23:BA23)=0),$B23,0)</f>
        <v>0</v>
      </c>
      <c r="BC23">
        <f ca="1">IF(AND($B23&gt;0,SUM(BC$3:BC22)=0,SUM($H23:BB23)=0),$B23,0)</f>
        <v>0</v>
      </c>
      <c r="BD23">
        <f ca="1">IF(AND($B23&gt;0,SUM(BD$3:BD22)=0,SUM($H23:BC23)=0),$B23,0)</f>
        <v>0</v>
      </c>
      <c r="BE23">
        <f ca="1">IF(AND($B23&gt;0,SUM(BE$3:BE22)=0,SUM($H23:BD23)=0),$B23,0)</f>
        <v>0</v>
      </c>
      <c r="BF23">
        <f ca="1">IF(AND($B23&gt;0,SUM(BF$3:BF22)=0,SUM($H23:BE23)=0),$B23,0)</f>
        <v>0</v>
      </c>
      <c r="BG23">
        <f ca="1">IF(AND($B23&gt;0,SUM(BG$3:BG22)=0,SUM($H23:BF23)=0),$B23,0)</f>
        <v>0</v>
      </c>
      <c r="BH23">
        <f ca="1">IF(AND($B23&gt;0,SUM(BH$3:BH22)=0,SUM($H23:BG23)=0),$B23,0)</f>
        <v>0</v>
      </c>
      <c r="BI23">
        <f ca="1">IF(AND($B23&gt;0,SUM(BI$3:BI22)=0,SUM($H23:BH23)=0),$B23,0)</f>
        <v>0</v>
      </c>
      <c r="BJ23">
        <f ca="1">IF(AND($B23&gt;0,SUM(BJ$3:BJ22)=0,SUM($H23:BI23)=0),$B23,0)</f>
        <v>0</v>
      </c>
      <c r="BK23">
        <f ca="1">IF(AND($B23&gt;0,SUM(BK$3:BK22)=0,SUM($H23:BJ23)=0),$B23,0)</f>
        <v>0</v>
      </c>
      <c r="BL23">
        <f ca="1">IF(AND($B23&gt;0,SUM(BL$3:BL22)=0,SUM($H23:BK23)=0),$B23,0)</f>
        <v>0</v>
      </c>
      <c r="BM23">
        <f ca="1">IF(AND($B23&gt;0,SUM(BM$3:BM22)=0,SUM($H23:BL23)=0),$B23,0)</f>
        <v>0</v>
      </c>
      <c r="BN23">
        <f ca="1">IF(AND($B23&gt;0,SUM(BN$3:BN22)=0,SUM($H23:BM23)=0),$B23,0)</f>
        <v>0</v>
      </c>
      <c r="BO23">
        <f ca="1">IF(AND($B23&gt;0,SUM(BO$3:BO22)=0,SUM($H23:BN23)=0),$B23,0)</f>
        <v>0</v>
      </c>
      <c r="BP23">
        <f ca="1">IF(AND($B23&gt;0,SUM(BP$3:BP22)=0,SUM($H23:BO23)=0),$B23,0)</f>
        <v>0</v>
      </c>
      <c r="BQ23">
        <f ca="1">IF(AND($B23&gt;0,SUM(BQ$3:BQ22)=0,SUM($H23:BP23)=0),$B23,0)</f>
        <v>0</v>
      </c>
      <c r="BR23">
        <f ca="1">IF(AND($B23&gt;0,SUM(BR$3:BR22)=0,SUM($H23:BQ23)=0),$B23,0)</f>
        <v>0</v>
      </c>
      <c r="BS23">
        <f ca="1">IF(AND($B23&gt;0,SUM(BS$3:BS22)=0,SUM($H23:BR23)=0),$B23,0)</f>
        <v>0</v>
      </c>
      <c r="BT23">
        <f ca="1">IF(AND($B23&gt;0,SUM(BT$3:BT22)=0,SUM($H23:BS23)=0),$B23,0)</f>
        <v>0</v>
      </c>
      <c r="BU23">
        <f ca="1">IF(AND($B23&gt;0,SUM(BU$3:BU22)=0,SUM($H23:BT23)=0),$B23,0)</f>
        <v>0</v>
      </c>
      <c r="BV23">
        <f ca="1">IF(AND($B23&gt;0,SUM(BV$3:BV22)=0,SUM($H23:BU23)=0),$B23,0)</f>
        <v>0</v>
      </c>
      <c r="BW23">
        <f ca="1">IF(AND($B23&gt;0,SUM(BW$3:BW22)=0,SUM($H23:BV23)=0),$B23,0)</f>
        <v>0</v>
      </c>
      <c r="BX23">
        <f ca="1">IF(AND($B23&gt;0,SUM(BX$3:BX22)=0,SUM($H23:BW23)=0),$B23,0)</f>
        <v>0</v>
      </c>
      <c r="BY23">
        <f ca="1">IF(AND($B23&gt;0,SUM(BY$3:BY22)=0,SUM($H23:BX23)=0),$B23,0)</f>
        <v>0</v>
      </c>
      <c r="BZ23">
        <f ca="1">IF(AND($B23&gt;0,SUM(BZ$3:BZ22)=0,SUM($H23:BY23)=0),$B23,0)</f>
        <v>0</v>
      </c>
      <c r="CA23">
        <f ca="1">IF(AND($B23&gt;0,SUM(CA$3:CA22)=0,SUM($H23:BZ23)=0),$B23,0)</f>
        <v>0</v>
      </c>
      <c r="CB23">
        <f ca="1">IF(AND($B23&gt;0,SUM(CB$3:CB22)=0,SUM($H23:CA23)=0),$B23,0)</f>
        <v>0</v>
      </c>
      <c r="CC23">
        <f ca="1">IF(AND($B23&gt;0,SUM(CC$3:CC22)=0,SUM($H23:CB23)=0),$B23,0)</f>
        <v>0</v>
      </c>
      <c r="CD23">
        <f ca="1">IF(AND($B23&gt;0,SUM(CD$3:CD22)=0,SUM($H23:CC23)=0),$B23,0)</f>
        <v>0</v>
      </c>
      <c r="CE23">
        <f ca="1">IF(AND($B23&gt;0,SUM(CE$3:CE22)=0,SUM($H23:CD23)=0),$B23,0)</f>
        <v>0</v>
      </c>
      <c r="CF23">
        <f ca="1">IF(AND($B23&gt;0,SUM(CF$3:CF22)=0,SUM($H23:CE23)=0),$B23,0)</f>
        <v>0</v>
      </c>
      <c r="CG23">
        <f ca="1">IF(AND($B23&gt;0,SUM(CG$3:CG22)=0,SUM($H23:CF23)=0),$B23,0)</f>
        <v>0</v>
      </c>
      <c r="CH23">
        <f ca="1">IF(AND($B23&gt;0,SUM(CH$3:CH22)=0,SUM($H23:CG23)=0),$B23,0)</f>
        <v>0</v>
      </c>
      <c r="CI23">
        <f ca="1">IF(AND($B23&gt;0,SUM(CI$3:CI22)=0,SUM($H23:CH23)=0),$B23,0)</f>
        <v>0</v>
      </c>
      <c r="CJ23">
        <f ca="1">IF(AND($B23&gt;0,SUM(CJ$3:CJ22)=0,SUM($H23:CI23)=0),$B23,0)</f>
        <v>0</v>
      </c>
      <c r="CK23">
        <f ca="1">IF(AND($B23&gt;0,SUM(CK$3:CK22)=0,SUM($H23:CJ23)=0),$B23,0)</f>
        <v>0</v>
      </c>
      <c r="CL23">
        <f ca="1">IF(AND($B23&gt;0,SUM(CL$3:CL22)=0,SUM($H23:CK23)=0),$B23,0)</f>
        <v>0</v>
      </c>
      <c r="CM23">
        <f ca="1">IF(AND($B23&gt;0,SUM(CM$3:CM22)=0,SUM($H23:CL23)=0),$B23,0)</f>
        <v>0</v>
      </c>
      <c r="CN23">
        <f ca="1">IF(AND($B23&gt;0,SUM(CN$3:CN22)=0,SUM($H23:CM23)=0),$B23,0)</f>
        <v>0</v>
      </c>
      <c r="CO23">
        <f ca="1">IF(AND($B23&gt;0,SUM(CO$3:CO22)=0,SUM($H23:CN23)=0),$B23,0)</f>
        <v>0</v>
      </c>
      <c r="CP23">
        <f ca="1">IF(AND($B23&gt;0,SUM(CP$3:CP22)=0,SUM($H23:CO23)=0),$B23,0)</f>
        <v>0</v>
      </c>
      <c r="CQ23">
        <f ca="1">IF(AND($B23&gt;0,SUM(CQ$3:CQ22)=0,SUM($H23:CP23)=0),$B23,0)</f>
        <v>0</v>
      </c>
      <c r="CR23">
        <f ca="1">IF(AND($B23&gt;0,SUM(CR$3:CR22)=0,SUM($H23:CQ23)=0),$B23,0)</f>
        <v>0</v>
      </c>
      <c r="CS23">
        <f ca="1">IF(AND($B23&gt;0,SUM(CS$3:CS22)=0,SUM($H23:CR23)=0),$B23,0)</f>
        <v>0</v>
      </c>
      <c r="CT23">
        <f ca="1">IF(AND($B23&gt;0,SUM(CT$3:CT22)=0,SUM($H23:CS23)=0),$B23,0)</f>
        <v>0</v>
      </c>
      <c r="CU23">
        <f ca="1">IF(AND($B23&gt;0,SUM(CU$3:CU22)=0,SUM($H23:CT23)=0),$B23,0)</f>
        <v>0</v>
      </c>
      <c r="CV23">
        <f ca="1">IF(AND($B23&gt;0,SUM(CV$3:CV22)=0,SUM($H23:CU23)=0),$B23,0)</f>
        <v>0</v>
      </c>
      <c r="CW23">
        <f ca="1">IF(AND($B23&gt;0,SUM(CW$3:CW22)=0,SUM($H23:CV23)=0),$B23,0)</f>
        <v>0</v>
      </c>
      <c r="CX23">
        <f ca="1">IF(AND($B23&gt;0,SUM(CX$3:CX22)=0,SUM($H23:CW23)=0),$B23,0)</f>
        <v>0</v>
      </c>
      <c r="CY23">
        <f ca="1">IF(AND($B23&gt;0,SUM(CY$3:CY22)=0,SUM($H23:CX23)=0),$B23,0)</f>
        <v>0</v>
      </c>
      <c r="CZ23">
        <f ca="1">IF(AND($B23&gt;0,SUM(CZ$3:CZ22)=0,SUM($H23:CY23)=0),$B23,0)</f>
        <v>0</v>
      </c>
      <c r="DA23">
        <f ca="1">IF(AND($B23&gt;0,SUM(DA$3:DA22)=0,SUM($H23:CZ23)=0),$B23,0)</f>
        <v>0</v>
      </c>
      <c r="DB23">
        <f ca="1">IF(AND($B23&gt;0,SUM(DB$3:DB22)=0,SUM($H23:DA23)=0),$B23,0)</f>
        <v>0</v>
      </c>
      <c r="DC23">
        <f ca="1">IF(AND($B23&gt;0,SUM(DC$3:DC22)=0,SUM($H23:DB23)=0),$B23,0)</f>
        <v>0</v>
      </c>
      <c r="DD23">
        <f ca="1">IF(AND($B23&gt;0,SUM(DD$3:DD22)=0,SUM($H23:DC23)=0),$B23,0)</f>
        <v>0</v>
      </c>
      <c r="DE23">
        <f ca="1">IF(AND($B23&gt;0,SUM(DE$3:DE22)=0,SUM($H23:DD23)=0),$B23,0)</f>
        <v>0</v>
      </c>
      <c r="DF23">
        <f ca="1">IF(AND($B23&gt;0,SUM(DF$3:DF22)=0,SUM($H23:DE23)=0),$B23,0)</f>
        <v>0</v>
      </c>
      <c r="DG23">
        <f ca="1">IF(AND($B23&gt;0,SUM(DG$3:DG22)=0,SUM($H23:DF23)=0),$B23,0)</f>
        <v>0</v>
      </c>
      <c r="DH23">
        <f ca="1">IF(AND($B23&gt;0,SUM(DH$3:DH22)=0,SUM($H23:DG23)=0),$B23,0)</f>
        <v>0</v>
      </c>
      <c r="DI23">
        <f ca="1">IF(AND($B23&gt;0,SUM(DI$3:DI22)=0,SUM($H23:DH23)=0),$B23,0)</f>
        <v>0</v>
      </c>
      <c r="DJ23">
        <f ca="1">IF(AND($B23&gt;0,SUM(DJ$3:DJ22)=0,SUM($H23:DI23)=0),$B23,0)</f>
        <v>0</v>
      </c>
      <c r="DK23">
        <f ca="1">IF(AND($B23&gt;0,SUM(DK$3:DK22)=0,SUM($H23:DJ23)=0),$B23,0)</f>
        <v>0</v>
      </c>
      <c r="DL23">
        <f ca="1">IF(AND($B23&gt;0,SUM(DL$3:DL22)=0,SUM($H23:DK23)=0),$B23,0)</f>
        <v>0</v>
      </c>
      <c r="DM23">
        <f ca="1">IF(AND($B23&gt;0,SUM(DM$3:DM22)=0,SUM($H23:DL23)=0),$B23,0)</f>
        <v>0</v>
      </c>
      <c r="DN23">
        <f ca="1">IF(AND($B23&gt;0,SUM(DN$3:DN22)=0,SUM($H23:DM23)=0),$B23,0)</f>
        <v>0</v>
      </c>
      <c r="DO23">
        <f ca="1">IF(AND($B23&gt;0,SUM(DO$3:DO22)=0,SUM($H23:DN23)=0),$B23,0)</f>
        <v>0</v>
      </c>
      <c r="DP23">
        <f ca="1">IF(AND($B23&gt;0,SUM(DP$3:DP22)=0,SUM($H23:DO23)=0),$B23,0)</f>
        <v>0</v>
      </c>
      <c r="DQ23">
        <f ca="1">IF(AND($B23&gt;0,SUM(DQ$3:DQ22)=0,SUM($H23:DP23)=0),$B23,0)</f>
        <v>0</v>
      </c>
      <c r="DR23">
        <f ca="1">IF(AND($B23&gt;0,SUM(DR$3:DR22)=0,SUM($H23:DQ23)=0),$B23,0)</f>
        <v>0</v>
      </c>
      <c r="DS23">
        <f ca="1">IF(AND($B23&gt;0,SUM(DS$3:DS22)=0,SUM($H23:DR23)=0),$B23,0)</f>
        <v>0</v>
      </c>
      <c r="DT23">
        <f ca="1">IF(AND($B23&gt;0,SUM(DT$3:DT22)=0,SUM($H23:DS23)=0),$B23,0)</f>
        <v>0</v>
      </c>
      <c r="DU23">
        <f ca="1">IF(AND($B23&gt;0,SUM(DU$3:DU22)=0,SUM($H23:DT23)=0),$B23,0)</f>
        <v>0</v>
      </c>
      <c r="DV23">
        <f ca="1">IF(AND($B23&gt;0,SUM(DV$3:DV22)=0,SUM($H23:DU23)=0),$B23,0)</f>
        <v>0</v>
      </c>
      <c r="DW23">
        <f ca="1">IF(AND($B23&gt;0,SUM(DW$3:DW22)=0,SUM($H23:DV23)=0),$B23,0)</f>
        <v>0</v>
      </c>
      <c r="DX23">
        <f ca="1">IF(AND($B23&gt;0,SUM(DX$3:DX22)=0,SUM($H23:DW23)=0),$B23,0)</f>
        <v>0</v>
      </c>
      <c r="DY23">
        <f ca="1">IF(AND($B23&gt;0,SUM(DY$3:DY22)=0,SUM($H23:DX23)=0),$B23,0)</f>
        <v>0</v>
      </c>
      <c r="DZ23">
        <f ca="1">IF(AND($B23&gt;0,SUM(DZ$3:DZ22)=0,SUM($H23:DY23)=0),$B23,0)</f>
        <v>0</v>
      </c>
      <c r="EA23">
        <f ca="1">IF(AND($B23&gt;0,SUM(EA$3:EA22)=0,SUM($H23:DZ23)=0),$B23,0)</f>
        <v>0</v>
      </c>
      <c r="EB23">
        <f ca="1">IF(AND($B23&gt;0,SUM(EB$3:EB22)=0,SUM($H23:EA23)=0),$B23,0)</f>
        <v>0</v>
      </c>
      <c r="EC23">
        <f ca="1">IF(AND($B23&gt;0,SUM(EC$3:EC22)=0,SUM($H23:EB23)=0),$B23,0)</f>
        <v>0</v>
      </c>
      <c r="ED23">
        <f ca="1">IF(AND($B23&gt;0,SUM(ED$3:ED22)=0,SUM($H23:EC23)=0),$B23,0)</f>
        <v>0</v>
      </c>
      <c r="EE23">
        <f ca="1">IF(AND($B23&gt;0,SUM(EE$3:EE22)=0,SUM($H23:ED23)=0),$B23,0)</f>
        <v>0</v>
      </c>
      <c r="EF23">
        <f ca="1">IF(AND($B23&gt;0,SUM(EF$3:EF22)=0,SUM($H23:EE23)=0),$B23,0)</f>
        <v>0</v>
      </c>
      <c r="EG23">
        <f ca="1">IF(AND($B23&gt;0,SUM(EG$3:EG22)=0,SUM($H23:EF23)=0),$B23,0)</f>
        <v>0</v>
      </c>
      <c r="EH23">
        <f ca="1">IF(AND($B23&gt;0,SUM(EH$3:EH22)=0,SUM($H23:EG23)=0),$B23,0)</f>
        <v>0</v>
      </c>
      <c r="EI23">
        <f ca="1">IF(AND($B23&gt;0,SUM(EI$3:EI22)=0,SUM($H23:EH23)=0),$B23,0)</f>
        <v>0</v>
      </c>
      <c r="EJ23">
        <f ca="1">IF(AND($B23&gt;0,SUM(EJ$3:EJ22)=0,SUM($H23:EI23)=0),$B23,0)</f>
        <v>0</v>
      </c>
      <c r="EK23">
        <f ca="1">IF(AND($B23&gt;0,SUM(EK$3:EK22)=0,SUM($H23:EJ23)=0),$B23,0)</f>
        <v>0</v>
      </c>
      <c r="EL23">
        <f ca="1">IF(AND($B23&gt;0,SUM(EL$3:EL22)=0,SUM($H23:EK23)=0),$B23,0)</f>
        <v>0</v>
      </c>
      <c r="EM23">
        <f ca="1">IF(AND($B23&gt;0,SUM(EM$3:EM22)=0,SUM($H23:EL23)=0),$B23,0)</f>
        <v>0</v>
      </c>
      <c r="EN23">
        <f ca="1">IF(AND($B23&gt;0,SUM(EN$3:EN22)=0,SUM($H23:EM23)=0),$B23,0)</f>
        <v>0</v>
      </c>
      <c r="EO23">
        <f ca="1">IF(AND($B23&gt;0,SUM(EO$3:EO22)=0,SUM($H23:EN23)=0),$B23,0)</f>
        <v>0</v>
      </c>
      <c r="EP23">
        <f ca="1">IF(AND($B23&gt;0,SUM(EP$3:EP22)=0,SUM($H23:EO23)=0),$B23,0)</f>
        <v>0</v>
      </c>
      <c r="EQ23">
        <f ca="1">IF(AND($B23&gt;0,SUM(EQ$3:EQ22)=0,SUM($H23:EP23)=0),$B23,0)</f>
        <v>0</v>
      </c>
      <c r="ER23">
        <f ca="1">IF(AND($B23&gt;0,SUM(ER$3:ER22)=0,SUM($H23:EQ23)=0),$B23,0)</f>
        <v>0</v>
      </c>
      <c r="ES23">
        <f ca="1">IF(AND($B23&gt;0,SUM(ES$3:ES22)=0,SUM($H23:ER23)=0),$B23,0)</f>
        <v>0</v>
      </c>
      <c r="ET23">
        <f ca="1">IF(AND($B23&gt;0,SUM(ET$3:ET22)=0,SUM($H23:ES23)=0),$B23,0)</f>
        <v>0</v>
      </c>
      <c r="EU23">
        <f ca="1">IF(AND($B23&gt;0,SUM(EU$3:EU22)=0,SUM($H23:ET23)=0),$B23,0)</f>
        <v>0</v>
      </c>
      <c r="EV23">
        <f ca="1">IF(AND($B23&gt;0,SUM(EV$3:EV22)=0,SUM($H23:EU23)=0),$B23,0)</f>
        <v>0</v>
      </c>
      <c r="EW23">
        <f ca="1">IF(AND($B23&gt;0,SUM(EW$3:EW22)=0,SUM($H23:EV23)=0),$B23,0)</f>
        <v>0</v>
      </c>
      <c r="EX23">
        <f ca="1">IF(AND($B23&gt;0,SUM(EX$3:EX22)=0,SUM($H23:EW23)=0),$B23,0)</f>
        <v>0</v>
      </c>
      <c r="EY23">
        <f ca="1">IF(AND($B23&gt;0,SUM(EY$3:EY22)=0,SUM($H23:EX23)=0),$B23,0)</f>
        <v>0</v>
      </c>
      <c r="EZ23">
        <f ca="1">IF(AND($B23&gt;0,SUM(EZ$3:EZ22)=0,SUM($H23:EY23)=0),$B23,0)</f>
        <v>0</v>
      </c>
      <c r="FA23">
        <f ca="1">IF(AND($B23&gt;0,SUM(FA$3:FA22)=0,SUM($H23:EZ23)=0),$B23,0)</f>
        <v>0</v>
      </c>
      <c r="FB23">
        <f ca="1">IF(AND($B23&gt;0,SUM(FB$3:FB22)=0,SUM($H23:FA23)=0),$B23,0)</f>
        <v>0</v>
      </c>
      <c r="FC23">
        <f ca="1">IF(AND($B23&gt;0,SUM(FC$3:FC22)=0,SUM($H23:FB23)=0),$B23,0)</f>
        <v>0</v>
      </c>
      <c r="FD23">
        <f ca="1">IF(AND($B23&gt;0,SUM(FD$3:FD22)=0,SUM($H23:FC23)=0),$B23,0)</f>
        <v>0</v>
      </c>
      <c r="FE23">
        <f ca="1">IF(AND($B23&gt;0,SUM(FE$3:FE22)=0,SUM($H23:FD23)=0),$B23,0)</f>
        <v>0</v>
      </c>
      <c r="FF23">
        <f ca="1">IF(AND($B23&gt;0,SUM(FF$3:FF22)=0,SUM($H23:FE23)=0),$B23,0)</f>
        <v>0</v>
      </c>
      <c r="FG23">
        <f ca="1">IF(AND($B23&gt;0,SUM(FG$3:FG22)=0,SUM($H23:FF23)=0),$B23,0)</f>
        <v>0</v>
      </c>
      <c r="FH23">
        <f ca="1">IF(AND($B23&gt;0,SUM(FH$3:FH22)=0,SUM($H23:FG23)=0),$B23,0)</f>
        <v>0</v>
      </c>
      <c r="FI23">
        <f ca="1">IF(AND($B23&gt;0,SUM(FI$3:FI22)=0,SUM($H23:FH23)=0),$B23,0)</f>
        <v>0</v>
      </c>
      <c r="FJ23">
        <f ca="1">IF(AND($B23&gt;0,SUM(FJ$3:FJ22)=0,SUM($H23:FI23)=0),$B23,0)</f>
        <v>0</v>
      </c>
      <c r="FK23">
        <f ca="1">IF(AND($B23&gt;0,SUM(FK$3:FK22)=0,SUM($H23:FJ23)=0),$B23,0)</f>
        <v>0</v>
      </c>
      <c r="FL23">
        <f ca="1">IF(AND($B23&gt;0,SUM(FL$3:FL22)=0,SUM($H23:FK23)=0),$B23,0)</f>
        <v>0</v>
      </c>
      <c r="FM23">
        <f ca="1">IF(AND($B23&gt;0,SUM(FM$3:FM22)=0,SUM($H23:FL23)=0),$B23,0)</f>
        <v>0</v>
      </c>
      <c r="FN23">
        <f ca="1">IF(AND($B23&gt;0,SUM(FN$3:FN22)=0,SUM($H23:FM23)=0),$B23,0)</f>
        <v>0</v>
      </c>
      <c r="FS23" s="67" t="s">
        <v>1116</v>
      </c>
      <c r="FT23" s="67" t="s">
        <v>1120</v>
      </c>
      <c r="FU23" s="342">
        <v>2</v>
      </c>
      <c r="FV23" s="374" t="s">
        <v>1096</v>
      </c>
      <c r="FY23" s="67" t="s">
        <v>1151</v>
      </c>
      <c r="FZ23" s="67" t="s">
        <v>1120</v>
      </c>
      <c r="GA23" s="342">
        <v>2</v>
      </c>
      <c r="GB23" s="374" t="s">
        <v>1147</v>
      </c>
      <c r="GE23" s="67" t="s">
        <v>1116</v>
      </c>
      <c r="GF23" s="67" t="s">
        <v>1120</v>
      </c>
      <c r="GG23" s="342">
        <v>2</v>
      </c>
      <c r="GH23" s="374" t="s">
        <v>1096</v>
      </c>
    </row>
    <row r="24" spans="1:190" ht="15.75" thickBot="1" x14ac:dyDescent="0.3">
      <c r="A24">
        <v>24</v>
      </c>
      <c r="C24" s="240">
        <f t="shared" ca="1" si="8"/>
        <v>0</v>
      </c>
      <c r="D24" s="240">
        <f t="shared" ca="1" si="9"/>
        <v>0</v>
      </c>
      <c r="E24" s="240">
        <f t="shared" ca="1" si="10"/>
        <v>0</v>
      </c>
      <c r="F24" s="240" t="str">
        <f t="shared" ca="1" si="11"/>
        <v/>
      </c>
      <c r="G24" s="47">
        <f ca="1">INDEX($I$2:$FN$2,ROWS(G$2:G24))</f>
        <v>128</v>
      </c>
      <c r="H24">
        <v>0</v>
      </c>
      <c r="I24">
        <f ca="1">IF(AND($B24&gt;0,SUM(I$3:I23)=0,SUM($H24:H24)=0),$B24,0)</f>
        <v>0</v>
      </c>
      <c r="J24">
        <f ca="1">IF(AND($B24&gt;0,SUM(J$3:J23)=0,SUM($H24:I24)=0),$B24,0)</f>
        <v>0</v>
      </c>
      <c r="K24">
        <f ca="1">IF(AND($B24&gt;0,SUM(K$3:K23)=0,SUM($H24:J24)=0),$B24,0)</f>
        <v>0</v>
      </c>
      <c r="L24">
        <f ca="1">IF(AND($B24&gt;0,SUM(L$3:L23)=0,SUM($H24:K24)=0),$B24,0)</f>
        <v>0</v>
      </c>
      <c r="M24">
        <f ca="1">IF(AND($B24&gt;0,SUM(M$3:M23)=0,SUM($H24:L24)=0),$B24,0)</f>
        <v>0</v>
      </c>
      <c r="N24">
        <f ca="1">IF(AND($B24&gt;0,SUM(N$3:N23)=0,SUM($H24:M24)=0),$B24,0)</f>
        <v>0</v>
      </c>
      <c r="O24">
        <f ca="1">IF(AND($B24&gt;0,SUM(O$3:O23)=0,SUM($H24:N24)=0),$B24,0)</f>
        <v>0</v>
      </c>
      <c r="P24">
        <f ca="1">IF(AND($B24&gt;0,SUM(P$3:P23)=0,SUM($H24:O24)=0),$B24,0)</f>
        <v>0</v>
      </c>
      <c r="Q24">
        <f ca="1">IF(AND($B24&gt;0,SUM(Q$3:Q23)=0,SUM($H24:P24)=0),$B24,0)</f>
        <v>0</v>
      </c>
      <c r="R24">
        <f ca="1">IF(AND($B24&gt;0,SUM(R$3:R23)=0,SUM($H24:Q24)=0),$B24,0)</f>
        <v>0</v>
      </c>
      <c r="S24">
        <f ca="1">IF(AND($B24&gt;0,SUM(S$3:S23)=0,SUM($H24:R24)=0),$B24,0)</f>
        <v>0</v>
      </c>
      <c r="T24">
        <f ca="1">IF(AND($B24&gt;0,SUM(T$3:T23)=0,SUM($H24:S24)=0),$B24,0)</f>
        <v>0</v>
      </c>
      <c r="U24">
        <f ca="1">IF(AND($B24&gt;0,SUM(U$3:U23)=0,SUM($H24:T24)=0),$B24,0)</f>
        <v>0</v>
      </c>
      <c r="V24">
        <f ca="1">IF(AND($B24&gt;0,SUM(V$3:V23)=0,SUM($H24:U24)=0),$B24,0)</f>
        <v>0</v>
      </c>
      <c r="W24">
        <f ca="1">IF(AND($B24&gt;0,SUM(W$3:W23)=0,SUM($H24:V24)=0),$B24,0)</f>
        <v>0</v>
      </c>
      <c r="X24">
        <f ca="1">IF(AND($B24&gt;0,SUM(X$3:X23)=0,SUM($H24:W24)=0),$B24,0)</f>
        <v>0</v>
      </c>
      <c r="Y24">
        <f ca="1">IF(AND($B24&gt;0,SUM(Y$3:Y23)=0,SUM($H24:X24)=0),$B24,0)</f>
        <v>0</v>
      </c>
      <c r="Z24">
        <f ca="1">IF(AND($B24&gt;0,SUM(Z$3:Z23)=0,SUM($H24:Y24)=0),$B24,0)</f>
        <v>0</v>
      </c>
      <c r="AA24">
        <f ca="1">IF(AND($B24&gt;0,SUM(AA$3:AA23)=0,SUM($H24:Z24)=0),$B24,0)</f>
        <v>0</v>
      </c>
      <c r="AB24">
        <f ca="1">IF(AND($B24&gt;0,SUM(AB$3:AB23)=0,SUM($H24:AA24)=0),$B24,0)</f>
        <v>0</v>
      </c>
      <c r="AC24">
        <f ca="1">IF(AND($B24&gt;0,SUM(AC$3:AC23)=0,SUM($H24:AB24)=0),$B24,0)</f>
        <v>0</v>
      </c>
      <c r="AD24">
        <f ca="1">IF(AND($B24&gt;0,SUM(AD$3:AD23)=0,SUM($H24:AC24)=0),$B24,0)</f>
        <v>0</v>
      </c>
      <c r="AE24">
        <f ca="1">IF(AND($B24&gt;0,SUM(AE$3:AE23)=0,SUM($H24:AD24)=0),$B24,0)</f>
        <v>0</v>
      </c>
      <c r="AF24">
        <f ca="1">IF(AND($B24&gt;0,SUM(AF$3:AF23)=0,SUM($H24:AE24)=0),$B24,0)</f>
        <v>0</v>
      </c>
      <c r="AG24">
        <f ca="1">IF(AND($B24&gt;0,SUM(AG$3:AG23)=0,SUM($H24:AF24)=0),$B24,0)</f>
        <v>0</v>
      </c>
      <c r="AH24">
        <f ca="1">IF(AND($B24&gt;0,SUM(AH$3:AH23)=0,SUM($H24:AG24)=0),$B24,0)</f>
        <v>0</v>
      </c>
      <c r="AI24">
        <f ca="1">IF(AND($B24&gt;0,SUM(AI$3:AI23)=0,SUM($H24:AH24)=0),$B24,0)</f>
        <v>0</v>
      </c>
      <c r="AJ24">
        <f ca="1">IF(AND($B24&gt;0,SUM(AJ$3:AJ23)=0,SUM($H24:AI24)=0),$B24,0)</f>
        <v>0</v>
      </c>
      <c r="AK24">
        <f ca="1">IF(AND($B24&gt;0,SUM(AK$3:AK23)=0,SUM($H24:AJ24)=0),$B24,0)</f>
        <v>0</v>
      </c>
      <c r="AL24">
        <f ca="1">IF(AND($B24&gt;0,SUM(AL$3:AL23)=0,SUM($H24:AK24)=0),$B24,0)</f>
        <v>0</v>
      </c>
      <c r="AM24">
        <f ca="1">IF(AND($B24&gt;0,SUM(AM$3:AM23)=0,SUM($H24:AL24)=0),$B24,0)</f>
        <v>0</v>
      </c>
      <c r="AN24">
        <f ca="1">IF(AND($B24&gt;0,SUM(AN$3:AN23)=0,SUM($H24:AM24)=0),$B24,0)</f>
        <v>0</v>
      </c>
      <c r="AO24">
        <f ca="1">IF(AND($B24&gt;0,SUM(AO$3:AO23)=0,SUM($H24:AN24)=0),$B24,0)</f>
        <v>0</v>
      </c>
      <c r="AP24">
        <f ca="1">IF(AND($B24&gt;0,SUM(AP$3:AP23)=0,SUM($H24:AO24)=0),$B24,0)</f>
        <v>0</v>
      </c>
      <c r="AQ24">
        <f ca="1">IF(AND($B24&gt;0,SUM(AQ$3:AQ23)=0,SUM($H24:AP24)=0),$B24,0)</f>
        <v>0</v>
      </c>
      <c r="AR24">
        <f ca="1">IF(AND($B24&gt;0,SUM(AR$3:AR23)=0,SUM($H24:AQ24)=0),$B24,0)</f>
        <v>0</v>
      </c>
      <c r="AS24">
        <f ca="1">IF(AND($B24&gt;0,SUM(AS$3:AS23)=0,SUM($H24:AR24)=0),$B24,0)</f>
        <v>0</v>
      </c>
      <c r="AT24">
        <f ca="1">IF(AND($B24&gt;0,SUM(AT$3:AT23)=0,SUM($H24:AS24)=0),$B24,0)</f>
        <v>0</v>
      </c>
      <c r="AU24">
        <f ca="1">IF(AND($B24&gt;0,SUM(AU$3:AU23)=0,SUM($H24:AT24)=0),$B24,0)</f>
        <v>0</v>
      </c>
      <c r="AV24">
        <f ca="1">IF(AND($B24&gt;0,SUM(AV$3:AV23)=0,SUM($H24:AU24)=0),$B24,0)</f>
        <v>0</v>
      </c>
      <c r="AW24">
        <f ca="1">IF(AND($B24&gt;0,SUM(AW$3:AW23)=0,SUM($H24:AV24)=0),$B24,0)</f>
        <v>0</v>
      </c>
      <c r="AX24">
        <f ca="1">IF(AND($B24&gt;0,SUM(AX$3:AX23)=0,SUM($H24:AW24)=0),$B24,0)</f>
        <v>0</v>
      </c>
      <c r="AY24">
        <f ca="1">IF(AND($B24&gt;0,SUM(AY$3:AY23)=0,SUM($H24:AX24)=0),$B24,0)</f>
        <v>0</v>
      </c>
      <c r="AZ24">
        <f ca="1">IF(AND($B24&gt;0,SUM(AZ$3:AZ23)=0,SUM($H24:AY24)=0),$B24,0)</f>
        <v>0</v>
      </c>
      <c r="BA24">
        <f ca="1">IF(AND($B24&gt;0,SUM(BA$3:BA23)=0,SUM($H24:AZ24)=0),$B24,0)</f>
        <v>0</v>
      </c>
      <c r="BB24">
        <f ca="1">IF(AND($B24&gt;0,SUM(BB$3:BB23)=0,SUM($H24:BA24)=0),$B24,0)</f>
        <v>0</v>
      </c>
      <c r="BC24">
        <f ca="1">IF(AND($B24&gt;0,SUM(BC$3:BC23)=0,SUM($H24:BB24)=0),$B24,0)</f>
        <v>0</v>
      </c>
      <c r="BD24">
        <f ca="1">IF(AND($B24&gt;0,SUM(BD$3:BD23)=0,SUM($H24:BC24)=0),$B24,0)</f>
        <v>0</v>
      </c>
      <c r="BE24">
        <f ca="1">IF(AND($B24&gt;0,SUM(BE$3:BE23)=0,SUM($H24:BD24)=0),$B24,0)</f>
        <v>0</v>
      </c>
      <c r="BF24">
        <f ca="1">IF(AND($B24&gt;0,SUM(BF$3:BF23)=0,SUM($H24:BE24)=0),$B24,0)</f>
        <v>0</v>
      </c>
      <c r="BG24">
        <f ca="1">IF(AND($B24&gt;0,SUM(BG$3:BG23)=0,SUM($H24:BF24)=0),$B24,0)</f>
        <v>0</v>
      </c>
      <c r="BH24">
        <f ca="1">IF(AND($B24&gt;0,SUM(BH$3:BH23)=0,SUM($H24:BG24)=0),$B24,0)</f>
        <v>0</v>
      </c>
      <c r="BI24">
        <f ca="1">IF(AND($B24&gt;0,SUM(BI$3:BI23)=0,SUM($H24:BH24)=0),$B24,0)</f>
        <v>0</v>
      </c>
      <c r="BJ24">
        <f ca="1">IF(AND($B24&gt;0,SUM(BJ$3:BJ23)=0,SUM($H24:BI24)=0),$B24,0)</f>
        <v>0</v>
      </c>
      <c r="BK24">
        <f ca="1">IF(AND($B24&gt;0,SUM(BK$3:BK23)=0,SUM($H24:BJ24)=0),$B24,0)</f>
        <v>0</v>
      </c>
      <c r="BL24">
        <f ca="1">IF(AND($B24&gt;0,SUM(BL$3:BL23)=0,SUM($H24:BK24)=0),$B24,0)</f>
        <v>0</v>
      </c>
      <c r="BM24">
        <f ca="1">IF(AND($B24&gt;0,SUM(BM$3:BM23)=0,SUM($H24:BL24)=0),$B24,0)</f>
        <v>0</v>
      </c>
      <c r="BN24">
        <f ca="1">IF(AND($B24&gt;0,SUM(BN$3:BN23)=0,SUM($H24:BM24)=0),$B24,0)</f>
        <v>0</v>
      </c>
      <c r="BO24">
        <f ca="1">IF(AND($B24&gt;0,SUM(BO$3:BO23)=0,SUM($H24:BN24)=0),$B24,0)</f>
        <v>0</v>
      </c>
      <c r="BP24">
        <f ca="1">IF(AND($B24&gt;0,SUM(BP$3:BP23)=0,SUM($H24:BO24)=0),$B24,0)</f>
        <v>0</v>
      </c>
      <c r="BQ24">
        <f ca="1">IF(AND($B24&gt;0,SUM(BQ$3:BQ23)=0,SUM($H24:BP24)=0),$B24,0)</f>
        <v>0</v>
      </c>
      <c r="BR24">
        <f ca="1">IF(AND($B24&gt;0,SUM(BR$3:BR23)=0,SUM($H24:BQ24)=0),$B24,0)</f>
        <v>0</v>
      </c>
      <c r="BS24">
        <f ca="1">IF(AND($B24&gt;0,SUM(BS$3:BS23)=0,SUM($H24:BR24)=0),$B24,0)</f>
        <v>0</v>
      </c>
      <c r="BT24">
        <f ca="1">IF(AND($B24&gt;0,SUM(BT$3:BT23)=0,SUM($H24:BS24)=0),$B24,0)</f>
        <v>0</v>
      </c>
      <c r="BU24">
        <f ca="1">IF(AND($B24&gt;0,SUM(BU$3:BU23)=0,SUM($H24:BT24)=0),$B24,0)</f>
        <v>0</v>
      </c>
      <c r="BV24">
        <f ca="1">IF(AND($B24&gt;0,SUM(BV$3:BV23)=0,SUM($H24:BU24)=0),$B24,0)</f>
        <v>0</v>
      </c>
      <c r="BW24">
        <f ca="1">IF(AND($B24&gt;0,SUM(BW$3:BW23)=0,SUM($H24:BV24)=0),$B24,0)</f>
        <v>0</v>
      </c>
      <c r="BX24">
        <f ca="1">IF(AND($B24&gt;0,SUM(BX$3:BX23)=0,SUM($H24:BW24)=0),$B24,0)</f>
        <v>0</v>
      </c>
      <c r="BY24">
        <f ca="1">IF(AND($B24&gt;0,SUM(BY$3:BY23)=0,SUM($H24:BX24)=0),$B24,0)</f>
        <v>0</v>
      </c>
      <c r="BZ24">
        <f ca="1">IF(AND($B24&gt;0,SUM(BZ$3:BZ23)=0,SUM($H24:BY24)=0),$B24,0)</f>
        <v>0</v>
      </c>
      <c r="CA24">
        <f ca="1">IF(AND($B24&gt;0,SUM(CA$3:CA23)=0,SUM($H24:BZ24)=0),$B24,0)</f>
        <v>0</v>
      </c>
      <c r="CB24">
        <f ca="1">IF(AND($B24&gt;0,SUM(CB$3:CB23)=0,SUM($H24:CA24)=0),$B24,0)</f>
        <v>0</v>
      </c>
      <c r="CC24">
        <f ca="1">IF(AND($B24&gt;0,SUM(CC$3:CC23)=0,SUM($H24:CB24)=0),$B24,0)</f>
        <v>0</v>
      </c>
      <c r="CD24">
        <f ca="1">IF(AND($B24&gt;0,SUM(CD$3:CD23)=0,SUM($H24:CC24)=0),$B24,0)</f>
        <v>0</v>
      </c>
      <c r="CE24">
        <f ca="1">IF(AND($B24&gt;0,SUM(CE$3:CE23)=0,SUM($H24:CD24)=0),$B24,0)</f>
        <v>0</v>
      </c>
      <c r="CF24">
        <f ca="1">IF(AND($B24&gt;0,SUM(CF$3:CF23)=0,SUM($H24:CE24)=0),$B24,0)</f>
        <v>0</v>
      </c>
      <c r="CG24">
        <f ca="1">IF(AND($B24&gt;0,SUM(CG$3:CG23)=0,SUM($H24:CF24)=0),$B24,0)</f>
        <v>0</v>
      </c>
      <c r="CH24">
        <f ca="1">IF(AND($B24&gt;0,SUM(CH$3:CH23)=0,SUM($H24:CG24)=0),$B24,0)</f>
        <v>0</v>
      </c>
      <c r="CI24">
        <f ca="1">IF(AND($B24&gt;0,SUM(CI$3:CI23)=0,SUM($H24:CH24)=0),$B24,0)</f>
        <v>0</v>
      </c>
      <c r="CJ24">
        <f ca="1">IF(AND($B24&gt;0,SUM(CJ$3:CJ23)=0,SUM($H24:CI24)=0),$B24,0)</f>
        <v>0</v>
      </c>
      <c r="CK24">
        <f ca="1">IF(AND($B24&gt;0,SUM(CK$3:CK23)=0,SUM($H24:CJ24)=0),$B24,0)</f>
        <v>0</v>
      </c>
      <c r="CL24">
        <f ca="1">IF(AND($B24&gt;0,SUM(CL$3:CL23)=0,SUM($H24:CK24)=0),$B24,0)</f>
        <v>0</v>
      </c>
      <c r="CM24">
        <f ca="1">IF(AND($B24&gt;0,SUM(CM$3:CM23)=0,SUM($H24:CL24)=0),$B24,0)</f>
        <v>0</v>
      </c>
      <c r="CN24">
        <f ca="1">IF(AND($B24&gt;0,SUM(CN$3:CN23)=0,SUM($H24:CM24)=0),$B24,0)</f>
        <v>0</v>
      </c>
      <c r="CO24">
        <f ca="1">IF(AND($B24&gt;0,SUM(CO$3:CO23)=0,SUM($H24:CN24)=0),$B24,0)</f>
        <v>0</v>
      </c>
      <c r="CP24">
        <f ca="1">IF(AND($B24&gt;0,SUM(CP$3:CP23)=0,SUM($H24:CO24)=0),$B24,0)</f>
        <v>0</v>
      </c>
      <c r="CQ24">
        <f ca="1">IF(AND($B24&gt;0,SUM(CQ$3:CQ23)=0,SUM($H24:CP24)=0),$B24,0)</f>
        <v>0</v>
      </c>
      <c r="CR24">
        <f ca="1">IF(AND($B24&gt;0,SUM(CR$3:CR23)=0,SUM($H24:CQ24)=0),$B24,0)</f>
        <v>0</v>
      </c>
      <c r="CS24">
        <f ca="1">IF(AND($B24&gt;0,SUM(CS$3:CS23)=0,SUM($H24:CR24)=0),$B24,0)</f>
        <v>0</v>
      </c>
      <c r="CT24">
        <f ca="1">IF(AND($B24&gt;0,SUM(CT$3:CT23)=0,SUM($H24:CS24)=0),$B24,0)</f>
        <v>0</v>
      </c>
      <c r="CU24">
        <f ca="1">IF(AND($B24&gt;0,SUM(CU$3:CU23)=0,SUM($H24:CT24)=0),$B24,0)</f>
        <v>0</v>
      </c>
      <c r="CV24">
        <f ca="1">IF(AND($B24&gt;0,SUM(CV$3:CV23)=0,SUM($H24:CU24)=0),$B24,0)</f>
        <v>0</v>
      </c>
      <c r="CW24">
        <f ca="1">IF(AND($B24&gt;0,SUM(CW$3:CW23)=0,SUM($H24:CV24)=0),$B24,0)</f>
        <v>0</v>
      </c>
      <c r="CX24">
        <f ca="1">IF(AND($B24&gt;0,SUM(CX$3:CX23)=0,SUM($H24:CW24)=0),$B24,0)</f>
        <v>0</v>
      </c>
      <c r="CY24">
        <f ca="1">IF(AND($B24&gt;0,SUM(CY$3:CY23)=0,SUM($H24:CX24)=0),$B24,0)</f>
        <v>0</v>
      </c>
      <c r="CZ24">
        <f ca="1">IF(AND($B24&gt;0,SUM(CZ$3:CZ23)=0,SUM($H24:CY24)=0),$B24,0)</f>
        <v>0</v>
      </c>
      <c r="DA24">
        <f ca="1">IF(AND($B24&gt;0,SUM(DA$3:DA23)=0,SUM($H24:CZ24)=0),$B24,0)</f>
        <v>0</v>
      </c>
      <c r="DB24">
        <f ca="1">IF(AND($B24&gt;0,SUM(DB$3:DB23)=0,SUM($H24:DA24)=0),$B24,0)</f>
        <v>0</v>
      </c>
      <c r="DC24">
        <f ca="1">IF(AND($B24&gt;0,SUM(DC$3:DC23)=0,SUM($H24:DB24)=0),$B24,0)</f>
        <v>0</v>
      </c>
      <c r="DD24">
        <f ca="1">IF(AND($B24&gt;0,SUM(DD$3:DD23)=0,SUM($H24:DC24)=0),$B24,0)</f>
        <v>0</v>
      </c>
      <c r="DE24">
        <f ca="1">IF(AND($B24&gt;0,SUM(DE$3:DE23)=0,SUM($H24:DD24)=0),$B24,0)</f>
        <v>0</v>
      </c>
      <c r="DF24">
        <f ca="1">IF(AND($B24&gt;0,SUM(DF$3:DF23)=0,SUM($H24:DE24)=0),$B24,0)</f>
        <v>0</v>
      </c>
      <c r="DG24">
        <f ca="1">IF(AND($B24&gt;0,SUM(DG$3:DG23)=0,SUM($H24:DF24)=0),$B24,0)</f>
        <v>0</v>
      </c>
      <c r="DH24">
        <f ca="1">IF(AND($B24&gt;0,SUM(DH$3:DH23)=0,SUM($H24:DG24)=0),$B24,0)</f>
        <v>0</v>
      </c>
      <c r="DI24">
        <f ca="1">IF(AND($B24&gt;0,SUM(DI$3:DI23)=0,SUM($H24:DH24)=0),$B24,0)</f>
        <v>0</v>
      </c>
      <c r="DJ24">
        <f ca="1">IF(AND($B24&gt;0,SUM(DJ$3:DJ23)=0,SUM($H24:DI24)=0),$B24,0)</f>
        <v>0</v>
      </c>
      <c r="DK24">
        <f ca="1">IF(AND($B24&gt;0,SUM(DK$3:DK23)=0,SUM($H24:DJ24)=0),$B24,0)</f>
        <v>0</v>
      </c>
      <c r="DL24">
        <f ca="1">IF(AND($B24&gt;0,SUM(DL$3:DL23)=0,SUM($H24:DK24)=0),$B24,0)</f>
        <v>0</v>
      </c>
      <c r="DM24">
        <f ca="1">IF(AND($B24&gt;0,SUM(DM$3:DM23)=0,SUM($H24:DL24)=0),$B24,0)</f>
        <v>0</v>
      </c>
      <c r="DN24">
        <f ca="1">IF(AND($B24&gt;0,SUM(DN$3:DN23)=0,SUM($H24:DM24)=0),$B24,0)</f>
        <v>0</v>
      </c>
      <c r="DO24">
        <f ca="1">IF(AND($B24&gt;0,SUM(DO$3:DO23)=0,SUM($H24:DN24)=0),$B24,0)</f>
        <v>0</v>
      </c>
      <c r="DP24">
        <f ca="1">IF(AND($B24&gt;0,SUM(DP$3:DP23)=0,SUM($H24:DO24)=0),$B24,0)</f>
        <v>0</v>
      </c>
      <c r="DQ24">
        <f ca="1">IF(AND($B24&gt;0,SUM(DQ$3:DQ23)=0,SUM($H24:DP24)=0),$B24,0)</f>
        <v>0</v>
      </c>
      <c r="DR24">
        <f ca="1">IF(AND($B24&gt;0,SUM(DR$3:DR23)=0,SUM($H24:DQ24)=0),$B24,0)</f>
        <v>0</v>
      </c>
      <c r="DS24">
        <f ca="1">IF(AND($B24&gt;0,SUM(DS$3:DS23)=0,SUM($H24:DR24)=0),$B24,0)</f>
        <v>0</v>
      </c>
      <c r="DT24">
        <f ca="1">IF(AND($B24&gt;0,SUM(DT$3:DT23)=0,SUM($H24:DS24)=0),$B24,0)</f>
        <v>0</v>
      </c>
      <c r="DU24">
        <f ca="1">IF(AND($B24&gt;0,SUM(DU$3:DU23)=0,SUM($H24:DT24)=0),$B24,0)</f>
        <v>0</v>
      </c>
      <c r="DV24">
        <f ca="1">IF(AND($B24&gt;0,SUM(DV$3:DV23)=0,SUM($H24:DU24)=0),$B24,0)</f>
        <v>0</v>
      </c>
      <c r="DW24">
        <f ca="1">IF(AND($B24&gt;0,SUM(DW$3:DW23)=0,SUM($H24:DV24)=0),$B24,0)</f>
        <v>0</v>
      </c>
      <c r="DX24">
        <f ca="1">IF(AND($B24&gt;0,SUM(DX$3:DX23)=0,SUM($H24:DW24)=0),$B24,0)</f>
        <v>0</v>
      </c>
      <c r="DY24">
        <f ca="1">IF(AND($B24&gt;0,SUM(DY$3:DY23)=0,SUM($H24:DX24)=0),$B24,0)</f>
        <v>0</v>
      </c>
      <c r="DZ24">
        <f ca="1">IF(AND($B24&gt;0,SUM(DZ$3:DZ23)=0,SUM($H24:DY24)=0),$B24,0)</f>
        <v>0</v>
      </c>
      <c r="EA24">
        <f ca="1">IF(AND($B24&gt;0,SUM(EA$3:EA23)=0,SUM($H24:DZ24)=0),$B24,0)</f>
        <v>0</v>
      </c>
      <c r="EB24">
        <f ca="1">IF(AND($B24&gt;0,SUM(EB$3:EB23)=0,SUM($H24:EA24)=0),$B24,0)</f>
        <v>0</v>
      </c>
      <c r="EC24">
        <f ca="1">IF(AND($B24&gt;0,SUM(EC$3:EC23)=0,SUM($H24:EB24)=0),$B24,0)</f>
        <v>0</v>
      </c>
      <c r="ED24">
        <f ca="1">IF(AND($B24&gt;0,SUM(ED$3:ED23)=0,SUM($H24:EC24)=0),$B24,0)</f>
        <v>0</v>
      </c>
      <c r="EE24">
        <f ca="1">IF(AND($B24&gt;0,SUM(EE$3:EE23)=0,SUM($H24:ED24)=0),$B24,0)</f>
        <v>0</v>
      </c>
      <c r="EF24">
        <f ca="1">IF(AND($B24&gt;0,SUM(EF$3:EF23)=0,SUM($H24:EE24)=0),$B24,0)</f>
        <v>0</v>
      </c>
      <c r="EG24">
        <f ca="1">IF(AND($B24&gt;0,SUM(EG$3:EG23)=0,SUM($H24:EF24)=0),$B24,0)</f>
        <v>0</v>
      </c>
      <c r="EH24">
        <f ca="1">IF(AND($B24&gt;0,SUM(EH$3:EH23)=0,SUM($H24:EG24)=0),$B24,0)</f>
        <v>0</v>
      </c>
      <c r="EI24">
        <f ca="1">IF(AND($B24&gt;0,SUM(EI$3:EI23)=0,SUM($H24:EH24)=0),$B24,0)</f>
        <v>0</v>
      </c>
      <c r="EJ24">
        <f ca="1">IF(AND($B24&gt;0,SUM(EJ$3:EJ23)=0,SUM($H24:EI24)=0),$B24,0)</f>
        <v>0</v>
      </c>
      <c r="EK24">
        <f ca="1">IF(AND($B24&gt;0,SUM(EK$3:EK23)=0,SUM($H24:EJ24)=0),$B24,0)</f>
        <v>0</v>
      </c>
      <c r="EL24">
        <f ca="1">IF(AND($B24&gt;0,SUM(EL$3:EL23)=0,SUM($H24:EK24)=0),$B24,0)</f>
        <v>0</v>
      </c>
      <c r="EM24">
        <f ca="1">IF(AND($B24&gt;0,SUM(EM$3:EM23)=0,SUM($H24:EL24)=0),$B24,0)</f>
        <v>0</v>
      </c>
      <c r="EN24">
        <f ca="1">IF(AND($B24&gt;0,SUM(EN$3:EN23)=0,SUM($H24:EM24)=0),$B24,0)</f>
        <v>0</v>
      </c>
      <c r="EO24">
        <f ca="1">IF(AND($B24&gt;0,SUM(EO$3:EO23)=0,SUM($H24:EN24)=0),$B24,0)</f>
        <v>0</v>
      </c>
      <c r="EP24">
        <f ca="1">IF(AND($B24&gt;0,SUM(EP$3:EP23)=0,SUM($H24:EO24)=0),$B24,0)</f>
        <v>0</v>
      </c>
      <c r="EQ24">
        <f ca="1">IF(AND($B24&gt;0,SUM(EQ$3:EQ23)=0,SUM($H24:EP24)=0),$B24,0)</f>
        <v>0</v>
      </c>
      <c r="ER24">
        <f ca="1">IF(AND($B24&gt;0,SUM(ER$3:ER23)=0,SUM($H24:EQ24)=0),$B24,0)</f>
        <v>0</v>
      </c>
      <c r="ES24">
        <f ca="1">IF(AND($B24&gt;0,SUM(ES$3:ES23)=0,SUM($H24:ER24)=0),$B24,0)</f>
        <v>0</v>
      </c>
      <c r="ET24">
        <f ca="1">IF(AND($B24&gt;0,SUM(ET$3:ET23)=0,SUM($H24:ES24)=0),$B24,0)</f>
        <v>0</v>
      </c>
      <c r="EU24">
        <f ca="1">IF(AND($B24&gt;0,SUM(EU$3:EU23)=0,SUM($H24:ET24)=0),$B24,0)</f>
        <v>0</v>
      </c>
      <c r="EV24">
        <f ca="1">IF(AND($B24&gt;0,SUM(EV$3:EV23)=0,SUM($H24:EU24)=0),$B24,0)</f>
        <v>0</v>
      </c>
      <c r="EW24">
        <f ca="1">IF(AND($B24&gt;0,SUM(EW$3:EW23)=0,SUM($H24:EV24)=0),$B24,0)</f>
        <v>0</v>
      </c>
      <c r="EX24">
        <f ca="1">IF(AND($B24&gt;0,SUM(EX$3:EX23)=0,SUM($H24:EW24)=0),$B24,0)</f>
        <v>0</v>
      </c>
      <c r="EY24">
        <f ca="1">IF(AND($B24&gt;0,SUM(EY$3:EY23)=0,SUM($H24:EX24)=0),$B24,0)</f>
        <v>0</v>
      </c>
      <c r="EZ24">
        <f ca="1">IF(AND($B24&gt;0,SUM(EZ$3:EZ23)=0,SUM($H24:EY24)=0),$B24,0)</f>
        <v>0</v>
      </c>
      <c r="FA24">
        <f ca="1">IF(AND($B24&gt;0,SUM(FA$3:FA23)=0,SUM($H24:EZ24)=0),$B24,0)</f>
        <v>0</v>
      </c>
      <c r="FB24">
        <f ca="1">IF(AND($B24&gt;0,SUM(FB$3:FB23)=0,SUM($H24:FA24)=0),$B24,0)</f>
        <v>0</v>
      </c>
      <c r="FC24">
        <f ca="1">IF(AND($B24&gt;0,SUM(FC$3:FC23)=0,SUM($H24:FB24)=0),$B24,0)</f>
        <v>0</v>
      </c>
      <c r="FD24">
        <f ca="1">IF(AND($B24&gt;0,SUM(FD$3:FD23)=0,SUM($H24:FC24)=0),$B24,0)</f>
        <v>0</v>
      </c>
      <c r="FE24">
        <f ca="1">IF(AND($B24&gt;0,SUM(FE$3:FE23)=0,SUM($H24:FD24)=0),$B24,0)</f>
        <v>0</v>
      </c>
      <c r="FF24">
        <f ca="1">IF(AND($B24&gt;0,SUM(FF$3:FF23)=0,SUM($H24:FE24)=0),$B24,0)</f>
        <v>0</v>
      </c>
      <c r="FG24">
        <f ca="1">IF(AND($B24&gt;0,SUM(FG$3:FG23)=0,SUM($H24:FF24)=0),$B24,0)</f>
        <v>0</v>
      </c>
      <c r="FH24">
        <f ca="1">IF(AND($B24&gt;0,SUM(FH$3:FH23)=0,SUM($H24:FG24)=0),$B24,0)</f>
        <v>0</v>
      </c>
      <c r="FI24">
        <f ca="1">IF(AND($B24&gt;0,SUM(FI$3:FI23)=0,SUM($H24:FH24)=0),$B24,0)</f>
        <v>0</v>
      </c>
      <c r="FJ24">
        <f ca="1">IF(AND($B24&gt;0,SUM(FJ$3:FJ23)=0,SUM($H24:FI24)=0),$B24,0)</f>
        <v>0</v>
      </c>
      <c r="FK24">
        <f ca="1">IF(AND($B24&gt;0,SUM(FK$3:FK23)=0,SUM($H24:FJ24)=0),$B24,0)</f>
        <v>0</v>
      </c>
      <c r="FL24">
        <f ca="1">IF(AND($B24&gt;0,SUM(FL$3:FL23)=0,SUM($H24:FK24)=0),$B24,0)</f>
        <v>0</v>
      </c>
      <c r="FM24">
        <f ca="1">IF(AND($B24&gt;0,SUM(FM$3:FM23)=0,SUM($H24:FL24)=0),$B24,0)</f>
        <v>0</v>
      </c>
      <c r="FN24">
        <f ca="1">IF(AND($B24&gt;0,SUM(FN$3:FN23)=0,SUM($H24:FM24)=0),$B24,0)</f>
        <v>0</v>
      </c>
      <c r="FS24" s="67"/>
      <c r="FT24" s="67"/>
      <c r="FU24" s="342"/>
      <c r="FV24" s="374" t="str">
        <f>""</f>
        <v/>
      </c>
      <c r="FY24" s="67"/>
      <c r="FZ24" s="67"/>
      <c r="GA24" s="342"/>
      <c r="GB24" s="374" t="str">
        <f>""</f>
        <v/>
      </c>
      <c r="GE24" s="67"/>
      <c r="GF24" s="67"/>
      <c r="GG24" s="342"/>
      <c r="GH24" s="374" t="str">
        <f>""</f>
        <v/>
      </c>
    </row>
    <row r="25" spans="1:190" ht="15.75" thickBot="1" x14ac:dyDescent="0.3">
      <c r="A25">
        <v>25</v>
      </c>
      <c r="C25" s="240">
        <f t="shared" ca="1" si="8"/>
        <v>0</v>
      </c>
      <c r="D25" s="240">
        <f t="shared" ca="1" si="9"/>
        <v>0</v>
      </c>
      <c r="E25" s="240">
        <f t="shared" ca="1" si="10"/>
        <v>0</v>
      </c>
      <c r="F25" s="240" t="str">
        <f t="shared" ca="1" si="11"/>
        <v/>
      </c>
      <c r="G25" s="47">
        <f ca="1">INDEX($I$2:$FN$2,ROWS(G$2:G25))</f>
        <v>263</v>
      </c>
      <c r="H25">
        <v>0</v>
      </c>
      <c r="I25">
        <f ca="1">IF(AND($B25&gt;0,SUM(I$3:I24)=0,SUM($H25:H25)=0),$B25,0)</f>
        <v>0</v>
      </c>
      <c r="J25">
        <f ca="1">IF(AND($B25&gt;0,SUM(J$3:J24)=0,SUM($H25:I25)=0),$B25,0)</f>
        <v>0</v>
      </c>
      <c r="K25">
        <f ca="1">IF(AND($B25&gt;0,SUM(K$3:K24)=0,SUM($H25:J25)=0),$B25,0)</f>
        <v>0</v>
      </c>
      <c r="L25">
        <f ca="1">IF(AND($B25&gt;0,SUM(L$3:L24)=0,SUM($H25:K25)=0),$B25,0)</f>
        <v>0</v>
      </c>
      <c r="M25">
        <f ca="1">IF(AND($B25&gt;0,SUM(M$3:M24)=0,SUM($H25:L25)=0),$B25,0)</f>
        <v>0</v>
      </c>
      <c r="N25">
        <f ca="1">IF(AND($B25&gt;0,SUM(N$3:N24)=0,SUM($H25:M25)=0),$B25,0)</f>
        <v>0</v>
      </c>
      <c r="O25">
        <f ca="1">IF(AND($B25&gt;0,SUM(O$3:O24)=0,SUM($H25:N25)=0),$B25,0)</f>
        <v>0</v>
      </c>
      <c r="P25">
        <f ca="1">IF(AND($B25&gt;0,SUM(P$3:P24)=0,SUM($H25:O25)=0),$B25,0)</f>
        <v>0</v>
      </c>
      <c r="Q25">
        <f ca="1">IF(AND($B25&gt;0,SUM(Q$3:Q24)=0,SUM($H25:P25)=0),$B25,0)</f>
        <v>0</v>
      </c>
      <c r="R25">
        <f ca="1">IF(AND($B25&gt;0,SUM(R$3:R24)=0,SUM($H25:Q25)=0),$B25,0)</f>
        <v>0</v>
      </c>
      <c r="S25">
        <f ca="1">IF(AND($B25&gt;0,SUM(S$3:S24)=0,SUM($H25:R25)=0),$B25,0)</f>
        <v>0</v>
      </c>
      <c r="T25">
        <f ca="1">IF(AND($B25&gt;0,SUM(T$3:T24)=0,SUM($H25:S25)=0),$B25,0)</f>
        <v>0</v>
      </c>
      <c r="U25">
        <f ca="1">IF(AND($B25&gt;0,SUM(U$3:U24)=0,SUM($H25:T25)=0),$B25,0)</f>
        <v>0</v>
      </c>
      <c r="V25">
        <f ca="1">IF(AND($B25&gt;0,SUM(V$3:V24)=0,SUM($H25:U25)=0),$B25,0)</f>
        <v>0</v>
      </c>
      <c r="W25">
        <f ca="1">IF(AND($B25&gt;0,SUM(W$3:W24)=0,SUM($H25:V25)=0),$B25,0)</f>
        <v>0</v>
      </c>
      <c r="X25">
        <f ca="1">IF(AND($B25&gt;0,SUM(X$3:X24)=0,SUM($H25:W25)=0),$B25,0)</f>
        <v>0</v>
      </c>
      <c r="Y25">
        <f ca="1">IF(AND($B25&gt;0,SUM(Y$3:Y24)=0,SUM($H25:X25)=0),$B25,0)</f>
        <v>0</v>
      </c>
      <c r="Z25">
        <f ca="1">IF(AND($B25&gt;0,SUM(Z$3:Z24)=0,SUM($H25:Y25)=0),$B25,0)</f>
        <v>0</v>
      </c>
      <c r="AA25">
        <f ca="1">IF(AND($B25&gt;0,SUM(AA$3:AA24)=0,SUM($H25:Z25)=0),$B25,0)</f>
        <v>0</v>
      </c>
      <c r="AB25">
        <f ca="1">IF(AND($B25&gt;0,SUM(AB$3:AB24)=0,SUM($H25:AA25)=0),$B25,0)</f>
        <v>0</v>
      </c>
      <c r="AC25">
        <f ca="1">IF(AND($B25&gt;0,SUM(AC$3:AC24)=0,SUM($H25:AB25)=0),$B25,0)</f>
        <v>0</v>
      </c>
      <c r="AD25">
        <f ca="1">IF(AND($B25&gt;0,SUM(AD$3:AD24)=0,SUM($H25:AC25)=0),$B25,0)</f>
        <v>0</v>
      </c>
      <c r="AE25">
        <f ca="1">IF(AND($B25&gt;0,SUM(AE$3:AE24)=0,SUM($H25:AD25)=0),$B25,0)</f>
        <v>0</v>
      </c>
      <c r="AF25">
        <f ca="1">IF(AND($B25&gt;0,SUM(AF$3:AF24)=0,SUM($H25:AE25)=0),$B25,0)</f>
        <v>0</v>
      </c>
      <c r="AG25">
        <f ca="1">IF(AND($B25&gt;0,SUM(AG$3:AG24)=0,SUM($H25:AF25)=0),$B25,0)</f>
        <v>0</v>
      </c>
      <c r="AH25">
        <f ca="1">IF(AND($B25&gt;0,SUM(AH$3:AH24)=0,SUM($H25:AG25)=0),$B25,0)</f>
        <v>0</v>
      </c>
      <c r="AI25">
        <f ca="1">IF(AND($B25&gt;0,SUM(AI$3:AI24)=0,SUM($H25:AH25)=0),$B25,0)</f>
        <v>0</v>
      </c>
      <c r="AJ25">
        <f ca="1">IF(AND($B25&gt;0,SUM(AJ$3:AJ24)=0,SUM($H25:AI25)=0),$B25,0)</f>
        <v>0</v>
      </c>
      <c r="AK25">
        <f ca="1">IF(AND($B25&gt;0,SUM(AK$3:AK24)=0,SUM($H25:AJ25)=0),$B25,0)</f>
        <v>0</v>
      </c>
      <c r="AL25">
        <f ca="1">IF(AND($B25&gt;0,SUM(AL$3:AL24)=0,SUM($H25:AK25)=0),$B25,0)</f>
        <v>0</v>
      </c>
      <c r="AM25">
        <f ca="1">IF(AND($B25&gt;0,SUM(AM$3:AM24)=0,SUM($H25:AL25)=0),$B25,0)</f>
        <v>0</v>
      </c>
      <c r="AN25">
        <f ca="1">IF(AND($B25&gt;0,SUM(AN$3:AN24)=0,SUM($H25:AM25)=0),$B25,0)</f>
        <v>0</v>
      </c>
      <c r="AO25">
        <f ca="1">IF(AND($B25&gt;0,SUM(AO$3:AO24)=0,SUM($H25:AN25)=0),$B25,0)</f>
        <v>0</v>
      </c>
      <c r="AP25">
        <f ca="1">IF(AND($B25&gt;0,SUM(AP$3:AP24)=0,SUM($H25:AO25)=0),$B25,0)</f>
        <v>0</v>
      </c>
      <c r="AQ25">
        <f ca="1">IF(AND($B25&gt;0,SUM(AQ$3:AQ24)=0,SUM($H25:AP25)=0),$B25,0)</f>
        <v>0</v>
      </c>
      <c r="AR25">
        <f ca="1">IF(AND($B25&gt;0,SUM(AR$3:AR24)=0,SUM($H25:AQ25)=0),$B25,0)</f>
        <v>0</v>
      </c>
      <c r="AS25">
        <f ca="1">IF(AND($B25&gt;0,SUM(AS$3:AS24)=0,SUM($H25:AR25)=0),$B25,0)</f>
        <v>0</v>
      </c>
      <c r="AT25">
        <f ca="1">IF(AND($B25&gt;0,SUM(AT$3:AT24)=0,SUM($H25:AS25)=0),$B25,0)</f>
        <v>0</v>
      </c>
      <c r="AU25">
        <f ca="1">IF(AND($B25&gt;0,SUM(AU$3:AU24)=0,SUM($H25:AT25)=0),$B25,0)</f>
        <v>0</v>
      </c>
      <c r="AV25">
        <f ca="1">IF(AND($B25&gt;0,SUM(AV$3:AV24)=0,SUM($H25:AU25)=0),$B25,0)</f>
        <v>0</v>
      </c>
      <c r="AW25">
        <f ca="1">IF(AND($B25&gt;0,SUM(AW$3:AW24)=0,SUM($H25:AV25)=0),$B25,0)</f>
        <v>0</v>
      </c>
      <c r="AX25">
        <f ca="1">IF(AND($B25&gt;0,SUM(AX$3:AX24)=0,SUM($H25:AW25)=0),$B25,0)</f>
        <v>0</v>
      </c>
      <c r="AY25">
        <f ca="1">IF(AND($B25&gt;0,SUM(AY$3:AY24)=0,SUM($H25:AX25)=0),$B25,0)</f>
        <v>0</v>
      </c>
      <c r="AZ25">
        <f ca="1">IF(AND($B25&gt;0,SUM(AZ$3:AZ24)=0,SUM($H25:AY25)=0),$B25,0)</f>
        <v>0</v>
      </c>
      <c r="BA25">
        <f ca="1">IF(AND($B25&gt;0,SUM(BA$3:BA24)=0,SUM($H25:AZ25)=0),$B25,0)</f>
        <v>0</v>
      </c>
      <c r="BB25">
        <f ca="1">IF(AND($B25&gt;0,SUM(BB$3:BB24)=0,SUM($H25:BA25)=0),$B25,0)</f>
        <v>0</v>
      </c>
      <c r="BC25">
        <f ca="1">IF(AND($B25&gt;0,SUM(BC$3:BC24)=0,SUM($H25:BB25)=0),$B25,0)</f>
        <v>0</v>
      </c>
      <c r="BD25">
        <f ca="1">IF(AND($B25&gt;0,SUM(BD$3:BD24)=0,SUM($H25:BC25)=0),$B25,0)</f>
        <v>0</v>
      </c>
      <c r="BE25">
        <f ca="1">IF(AND($B25&gt;0,SUM(BE$3:BE24)=0,SUM($H25:BD25)=0),$B25,0)</f>
        <v>0</v>
      </c>
      <c r="BF25">
        <f ca="1">IF(AND($B25&gt;0,SUM(BF$3:BF24)=0,SUM($H25:BE25)=0),$B25,0)</f>
        <v>0</v>
      </c>
      <c r="BG25">
        <f ca="1">IF(AND($B25&gt;0,SUM(BG$3:BG24)=0,SUM($H25:BF25)=0),$B25,0)</f>
        <v>0</v>
      </c>
      <c r="BH25">
        <f ca="1">IF(AND($B25&gt;0,SUM(BH$3:BH24)=0,SUM($H25:BG25)=0),$B25,0)</f>
        <v>0</v>
      </c>
      <c r="BI25">
        <f ca="1">IF(AND($B25&gt;0,SUM(BI$3:BI24)=0,SUM($H25:BH25)=0),$B25,0)</f>
        <v>0</v>
      </c>
      <c r="BJ25">
        <f ca="1">IF(AND($B25&gt;0,SUM(BJ$3:BJ24)=0,SUM($H25:BI25)=0),$B25,0)</f>
        <v>0</v>
      </c>
      <c r="BK25">
        <f ca="1">IF(AND($B25&gt;0,SUM(BK$3:BK24)=0,SUM($H25:BJ25)=0),$B25,0)</f>
        <v>0</v>
      </c>
      <c r="BL25">
        <f ca="1">IF(AND($B25&gt;0,SUM(BL$3:BL24)=0,SUM($H25:BK25)=0),$B25,0)</f>
        <v>0</v>
      </c>
      <c r="BM25">
        <f ca="1">IF(AND($B25&gt;0,SUM(BM$3:BM24)=0,SUM($H25:BL25)=0),$B25,0)</f>
        <v>0</v>
      </c>
      <c r="BN25">
        <f ca="1">IF(AND($B25&gt;0,SUM(BN$3:BN24)=0,SUM($H25:BM25)=0),$B25,0)</f>
        <v>0</v>
      </c>
      <c r="BO25">
        <f ca="1">IF(AND($B25&gt;0,SUM(BO$3:BO24)=0,SUM($H25:BN25)=0),$B25,0)</f>
        <v>0</v>
      </c>
      <c r="BP25">
        <f ca="1">IF(AND($B25&gt;0,SUM(BP$3:BP24)=0,SUM($H25:BO25)=0),$B25,0)</f>
        <v>0</v>
      </c>
      <c r="BQ25">
        <f ca="1">IF(AND($B25&gt;0,SUM(BQ$3:BQ24)=0,SUM($H25:BP25)=0),$B25,0)</f>
        <v>0</v>
      </c>
      <c r="BR25">
        <f ca="1">IF(AND($B25&gt;0,SUM(BR$3:BR24)=0,SUM($H25:BQ25)=0),$B25,0)</f>
        <v>0</v>
      </c>
      <c r="BS25">
        <f ca="1">IF(AND($B25&gt;0,SUM(BS$3:BS24)=0,SUM($H25:BR25)=0),$B25,0)</f>
        <v>0</v>
      </c>
      <c r="BT25">
        <f ca="1">IF(AND($B25&gt;0,SUM(BT$3:BT24)=0,SUM($H25:BS25)=0),$B25,0)</f>
        <v>0</v>
      </c>
      <c r="BU25">
        <f ca="1">IF(AND($B25&gt;0,SUM(BU$3:BU24)=0,SUM($H25:BT25)=0),$B25,0)</f>
        <v>0</v>
      </c>
      <c r="BV25">
        <f ca="1">IF(AND($B25&gt;0,SUM(BV$3:BV24)=0,SUM($H25:BU25)=0),$B25,0)</f>
        <v>0</v>
      </c>
      <c r="BW25">
        <f ca="1">IF(AND($B25&gt;0,SUM(BW$3:BW24)=0,SUM($H25:BV25)=0),$B25,0)</f>
        <v>0</v>
      </c>
      <c r="BX25">
        <f ca="1">IF(AND($B25&gt;0,SUM(BX$3:BX24)=0,SUM($H25:BW25)=0),$B25,0)</f>
        <v>0</v>
      </c>
      <c r="BY25">
        <f ca="1">IF(AND($B25&gt;0,SUM(BY$3:BY24)=0,SUM($H25:BX25)=0),$B25,0)</f>
        <v>0</v>
      </c>
      <c r="BZ25">
        <f ca="1">IF(AND($B25&gt;0,SUM(BZ$3:BZ24)=0,SUM($H25:BY25)=0),$B25,0)</f>
        <v>0</v>
      </c>
      <c r="CA25">
        <f ca="1">IF(AND($B25&gt;0,SUM(CA$3:CA24)=0,SUM($H25:BZ25)=0),$B25,0)</f>
        <v>0</v>
      </c>
      <c r="CB25">
        <f ca="1">IF(AND($B25&gt;0,SUM(CB$3:CB24)=0,SUM($H25:CA25)=0),$B25,0)</f>
        <v>0</v>
      </c>
      <c r="CC25">
        <f ca="1">IF(AND($B25&gt;0,SUM(CC$3:CC24)=0,SUM($H25:CB25)=0),$B25,0)</f>
        <v>0</v>
      </c>
      <c r="CD25">
        <f ca="1">IF(AND($B25&gt;0,SUM(CD$3:CD24)=0,SUM($H25:CC25)=0),$B25,0)</f>
        <v>0</v>
      </c>
      <c r="CE25">
        <f ca="1">IF(AND($B25&gt;0,SUM(CE$3:CE24)=0,SUM($H25:CD25)=0),$B25,0)</f>
        <v>0</v>
      </c>
      <c r="CF25">
        <f ca="1">IF(AND($B25&gt;0,SUM(CF$3:CF24)=0,SUM($H25:CE25)=0),$B25,0)</f>
        <v>0</v>
      </c>
      <c r="CG25">
        <f ca="1">IF(AND($B25&gt;0,SUM(CG$3:CG24)=0,SUM($H25:CF25)=0),$B25,0)</f>
        <v>0</v>
      </c>
      <c r="CH25">
        <f ca="1">IF(AND($B25&gt;0,SUM(CH$3:CH24)=0,SUM($H25:CG25)=0),$B25,0)</f>
        <v>0</v>
      </c>
      <c r="CI25">
        <f ca="1">IF(AND($B25&gt;0,SUM(CI$3:CI24)=0,SUM($H25:CH25)=0),$B25,0)</f>
        <v>0</v>
      </c>
      <c r="CJ25">
        <f ca="1">IF(AND($B25&gt;0,SUM(CJ$3:CJ24)=0,SUM($H25:CI25)=0),$B25,0)</f>
        <v>0</v>
      </c>
      <c r="CK25">
        <f ca="1">IF(AND($B25&gt;0,SUM(CK$3:CK24)=0,SUM($H25:CJ25)=0),$B25,0)</f>
        <v>0</v>
      </c>
      <c r="CL25">
        <f ca="1">IF(AND($B25&gt;0,SUM(CL$3:CL24)=0,SUM($H25:CK25)=0),$B25,0)</f>
        <v>0</v>
      </c>
      <c r="CM25">
        <f ca="1">IF(AND($B25&gt;0,SUM(CM$3:CM24)=0,SUM($H25:CL25)=0),$B25,0)</f>
        <v>0</v>
      </c>
      <c r="CN25">
        <f ca="1">IF(AND($B25&gt;0,SUM(CN$3:CN24)=0,SUM($H25:CM25)=0),$B25,0)</f>
        <v>0</v>
      </c>
      <c r="CO25">
        <f ca="1">IF(AND($B25&gt;0,SUM(CO$3:CO24)=0,SUM($H25:CN25)=0),$B25,0)</f>
        <v>0</v>
      </c>
      <c r="CP25">
        <f ca="1">IF(AND($B25&gt;0,SUM(CP$3:CP24)=0,SUM($H25:CO25)=0),$B25,0)</f>
        <v>0</v>
      </c>
      <c r="CQ25">
        <f ca="1">IF(AND($B25&gt;0,SUM(CQ$3:CQ24)=0,SUM($H25:CP25)=0),$B25,0)</f>
        <v>0</v>
      </c>
      <c r="CR25">
        <f ca="1">IF(AND($B25&gt;0,SUM(CR$3:CR24)=0,SUM($H25:CQ25)=0),$B25,0)</f>
        <v>0</v>
      </c>
      <c r="CS25">
        <f ca="1">IF(AND($B25&gt;0,SUM(CS$3:CS24)=0,SUM($H25:CR25)=0),$B25,0)</f>
        <v>0</v>
      </c>
      <c r="CT25">
        <f ca="1">IF(AND($B25&gt;0,SUM(CT$3:CT24)=0,SUM($H25:CS25)=0),$B25,0)</f>
        <v>0</v>
      </c>
      <c r="CU25">
        <f ca="1">IF(AND($B25&gt;0,SUM(CU$3:CU24)=0,SUM($H25:CT25)=0),$B25,0)</f>
        <v>0</v>
      </c>
      <c r="CV25">
        <f ca="1">IF(AND($B25&gt;0,SUM(CV$3:CV24)=0,SUM($H25:CU25)=0),$B25,0)</f>
        <v>0</v>
      </c>
      <c r="CW25">
        <f ca="1">IF(AND($B25&gt;0,SUM(CW$3:CW24)=0,SUM($H25:CV25)=0),$B25,0)</f>
        <v>0</v>
      </c>
      <c r="CX25">
        <f ca="1">IF(AND($B25&gt;0,SUM(CX$3:CX24)=0,SUM($H25:CW25)=0),$B25,0)</f>
        <v>0</v>
      </c>
      <c r="CY25">
        <f ca="1">IF(AND($B25&gt;0,SUM(CY$3:CY24)=0,SUM($H25:CX25)=0),$B25,0)</f>
        <v>0</v>
      </c>
      <c r="CZ25">
        <f ca="1">IF(AND($B25&gt;0,SUM(CZ$3:CZ24)=0,SUM($H25:CY25)=0),$B25,0)</f>
        <v>0</v>
      </c>
      <c r="DA25">
        <f ca="1">IF(AND($B25&gt;0,SUM(DA$3:DA24)=0,SUM($H25:CZ25)=0),$B25,0)</f>
        <v>0</v>
      </c>
      <c r="DB25">
        <f ca="1">IF(AND($B25&gt;0,SUM(DB$3:DB24)=0,SUM($H25:DA25)=0),$B25,0)</f>
        <v>0</v>
      </c>
      <c r="DC25">
        <f ca="1">IF(AND($B25&gt;0,SUM(DC$3:DC24)=0,SUM($H25:DB25)=0),$B25,0)</f>
        <v>0</v>
      </c>
      <c r="DD25">
        <f ca="1">IF(AND($B25&gt;0,SUM(DD$3:DD24)=0,SUM($H25:DC25)=0),$B25,0)</f>
        <v>0</v>
      </c>
      <c r="DE25">
        <f ca="1">IF(AND($B25&gt;0,SUM(DE$3:DE24)=0,SUM($H25:DD25)=0),$B25,0)</f>
        <v>0</v>
      </c>
      <c r="DF25">
        <f ca="1">IF(AND($B25&gt;0,SUM(DF$3:DF24)=0,SUM($H25:DE25)=0),$B25,0)</f>
        <v>0</v>
      </c>
      <c r="DG25">
        <f ca="1">IF(AND($B25&gt;0,SUM(DG$3:DG24)=0,SUM($H25:DF25)=0),$B25,0)</f>
        <v>0</v>
      </c>
      <c r="DH25">
        <f ca="1">IF(AND($B25&gt;0,SUM(DH$3:DH24)=0,SUM($H25:DG25)=0),$B25,0)</f>
        <v>0</v>
      </c>
      <c r="DI25">
        <f ca="1">IF(AND($B25&gt;0,SUM(DI$3:DI24)=0,SUM($H25:DH25)=0),$B25,0)</f>
        <v>0</v>
      </c>
      <c r="DJ25">
        <f ca="1">IF(AND($B25&gt;0,SUM(DJ$3:DJ24)=0,SUM($H25:DI25)=0),$B25,0)</f>
        <v>0</v>
      </c>
      <c r="DK25">
        <f ca="1">IF(AND($B25&gt;0,SUM(DK$3:DK24)=0,SUM($H25:DJ25)=0),$B25,0)</f>
        <v>0</v>
      </c>
      <c r="DL25">
        <f ca="1">IF(AND($B25&gt;0,SUM(DL$3:DL24)=0,SUM($H25:DK25)=0),$B25,0)</f>
        <v>0</v>
      </c>
      <c r="DM25">
        <f ca="1">IF(AND($B25&gt;0,SUM(DM$3:DM24)=0,SUM($H25:DL25)=0),$B25,0)</f>
        <v>0</v>
      </c>
      <c r="DN25">
        <f ca="1">IF(AND($B25&gt;0,SUM(DN$3:DN24)=0,SUM($H25:DM25)=0),$B25,0)</f>
        <v>0</v>
      </c>
      <c r="DO25">
        <f ca="1">IF(AND($B25&gt;0,SUM(DO$3:DO24)=0,SUM($H25:DN25)=0),$B25,0)</f>
        <v>0</v>
      </c>
      <c r="DP25">
        <f ca="1">IF(AND($B25&gt;0,SUM(DP$3:DP24)=0,SUM($H25:DO25)=0),$B25,0)</f>
        <v>0</v>
      </c>
      <c r="DQ25">
        <f ca="1">IF(AND($B25&gt;0,SUM(DQ$3:DQ24)=0,SUM($H25:DP25)=0),$B25,0)</f>
        <v>0</v>
      </c>
      <c r="DR25">
        <f ca="1">IF(AND($B25&gt;0,SUM(DR$3:DR24)=0,SUM($H25:DQ25)=0),$B25,0)</f>
        <v>0</v>
      </c>
      <c r="DS25">
        <f ca="1">IF(AND($B25&gt;0,SUM(DS$3:DS24)=0,SUM($H25:DR25)=0),$B25,0)</f>
        <v>0</v>
      </c>
      <c r="DT25">
        <f ca="1">IF(AND($B25&gt;0,SUM(DT$3:DT24)=0,SUM($H25:DS25)=0),$B25,0)</f>
        <v>0</v>
      </c>
      <c r="DU25">
        <f ca="1">IF(AND($B25&gt;0,SUM(DU$3:DU24)=0,SUM($H25:DT25)=0),$B25,0)</f>
        <v>0</v>
      </c>
      <c r="DV25">
        <f ca="1">IF(AND($B25&gt;0,SUM(DV$3:DV24)=0,SUM($H25:DU25)=0),$B25,0)</f>
        <v>0</v>
      </c>
      <c r="DW25">
        <f ca="1">IF(AND($B25&gt;0,SUM(DW$3:DW24)=0,SUM($H25:DV25)=0),$B25,0)</f>
        <v>0</v>
      </c>
      <c r="DX25">
        <f ca="1">IF(AND($B25&gt;0,SUM(DX$3:DX24)=0,SUM($H25:DW25)=0),$B25,0)</f>
        <v>0</v>
      </c>
      <c r="DY25">
        <f ca="1">IF(AND($B25&gt;0,SUM(DY$3:DY24)=0,SUM($H25:DX25)=0),$B25,0)</f>
        <v>0</v>
      </c>
      <c r="DZ25">
        <f ca="1">IF(AND($B25&gt;0,SUM(DZ$3:DZ24)=0,SUM($H25:DY25)=0),$B25,0)</f>
        <v>0</v>
      </c>
      <c r="EA25">
        <f ca="1">IF(AND($B25&gt;0,SUM(EA$3:EA24)=0,SUM($H25:DZ25)=0),$B25,0)</f>
        <v>0</v>
      </c>
      <c r="EB25">
        <f ca="1">IF(AND($B25&gt;0,SUM(EB$3:EB24)=0,SUM($H25:EA25)=0),$B25,0)</f>
        <v>0</v>
      </c>
      <c r="EC25">
        <f ca="1">IF(AND($B25&gt;0,SUM(EC$3:EC24)=0,SUM($H25:EB25)=0),$B25,0)</f>
        <v>0</v>
      </c>
      <c r="ED25">
        <f ca="1">IF(AND($B25&gt;0,SUM(ED$3:ED24)=0,SUM($H25:EC25)=0),$B25,0)</f>
        <v>0</v>
      </c>
      <c r="EE25">
        <f ca="1">IF(AND($B25&gt;0,SUM(EE$3:EE24)=0,SUM($H25:ED25)=0),$B25,0)</f>
        <v>0</v>
      </c>
      <c r="EF25">
        <f ca="1">IF(AND($B25&gt;0,SUM(EF$3:EF24)=0,SUM($H25:EE25)=0),$B25,0)</f>
        <v>0</v>
      </c>
      <c r="EG25">
        <f ca="1">IF(AND($B25&gt;0,SUM(EG$3:EG24)=0,SUM($H25:EF25)=0),$B25,0)</f>
        <v>0</v>
      </c>
      <c r="EH25">
        <f ca="1">IF(AND($B25&gt;0,SUM(EH$3:EH24)=0,SUM($H25:EG25)=0),$B25,0)</f>
        <v>0</v>
      </c>
      <c r="EI25">
        <f ca="1">IF(AND($B25&gt;0,SUM(EI$3:EI24)=0,SUM($H25:EH25)=0),$B25,0)</f>
        <v>0</v>
      </c>
      <c r="EJ25">
        <f ca="1">IF(AND($B25&gt;0,SUM(EJ$3:EJ24)=0,SUM($H25:EI25)=0),$B25,0)</f>
        <v>0</v>
      </c>
      <c r="EK25">
        <f ca="1">IF(AND($B25&gt;0,SUM(EK$3:EK24)=0,SUM($H25:EJ25)=0),$B25,0)</f>
        <v>0</v>
      </c>
      <c r="EL25">
        <f ca="1">IF(AND($B25&gt;0,SUM(EL$3:EL24)=0,SUM($H25:EK25)=0),$B25,0)</f>
        <v>0</v>
      </c>
      <c r="EM25">
        <f ca="1">IF(AND($B25&gt;0,SUM(EM$3:EM24)=0,SUM($H25:EL25)=0),$B25,0)</f>
        <v>0</v>
      </c>
      <c r="EN25">
        <f ca="1">IF(AND($B25&gt;0,SUM(EN$3:EN24)=0,SUM($H25:EM25)=0),$B25,0)</f>
        <v>0</v>
      </c>
      <c r="EO25">
        <f ca="1">IF(AND($B25&gt;0,SUM(EO$3:EO24)=0,SUM($H25:EN25)=0),$B25,0)</f>
        <v>0</v>
      </c>
      <c r="EP25">
        <f ca="1">IF(AND($B25&gt;0,SUM(EP$3:EP24)=0,SUM($H25:EO25)=0),$B25,0)</f>
        <v>0</v>
      </c>
      <c r="EQ25">
        <f ca="1">IF(AND($B25&gt;0,SUM(EQ$3:EQ24)=0,SUM($H25:EP25)=0),$B25,0)</f>
        <v>0</v>
      </c>
      <c r="ER25">
        <f ca="1">IF(AND($B25&gt;0,SUM(ER$3:ER24)=0,SUM($H25:EQ25)=0),$B25,0)</f>
        <v>0</v>
      </c>
      <c r="ES25">
        <f ca="1">IF(AND($B25&gt;0,SUM(ES$3:ES24)=0,SUM($H25:ER25)=0),$B25,0)</f>
        <v>0</v>
      </c>
      <c r="ET25">
        <f ca="1">IF(AND($B25&gt;0,SUM(ET$3:ET24)=0,SUM($H25:ES25)=0),$B25,0)</f>
        <v>0</v>
      </c>
      <c r="EU25">
        <f ca="1">IF(AND($B25&gt;0,SUM(EU$3:EU24)=0,SUM($H25:ET25)=0),$B25,0)</f>
        <v>0</v>
      </c>
      <c r="EV25">
        <f ca="1">IF(AND($B25&gt;0,SUM(EV$3:EV24)=0,SUM($H25:EU25)=0),$B25,0)</f>
        <v>0</v>
      </c>
      <c r="EW25">
        <f ca="1">IF(AND($B25&gt;0,SUM(EW$3:EW24)=0,SUM($H25:EV25)=0),$B25,0)</f>
        <v>0</v>
      </c>
      <c r="EX25">
        <f ca="1">IF(AND($B25&gt;0,SUM(EX$3:EX24)=0,SUM($H25:EW25)=0),$B25,0)</f>
        <v>0</v>
      </c>
      <c r="EY25">
        <f ca="1">IF(AND($B25&gt;0,SUM(EY$3:EY24)=0,SUM($H25:EX25)=0),$B25,0)</f>
        <v>0</v>
      </c>
      <c r="EZ25">
        <f ca="1">IF(AND($B25&gt;0,SUM(EZ$3:EZ24)=0,SUM($H25:EY25)=0),$B25,0)</f>
        <v>0</v>
      </c>
      <c r="FA25">
        <f ca="1">IF(AND($B25&gt;0,SUM(FA$3:FA24)=0,SUM($H25:EZ25)=0),$B25,0)</f>
        <v>0</v>
      </c>
      <c r="FB25">
        <f ca="1">IF(AND($B25&gt;0,SUM(FB$3:FB24)=0,SUM($H25:FA25)=0),$B25,0)</f>
        <v>0</v>
      </c>
      <c r="FC25">
        <f ca="1">IF(AND($B25&gt;0,SUM(FC$3:FC24)=0,SUM($H25:FB25)=0),$B25,0)</f>
        <v>0</v>
      </c>
      <c r="FD25">
        <f ca="1">IF(AND($B25&gt;0,SUM(FD$3:FD24)=0,SUM($H25:FC25)=0),$B25,0)</f>
        <v>0</v>
      </c>
      <c r="FE25">
        <f ca="1">IF(AND($B25&gt;0,SUM(FE$3:FE24)=0,SUM($H25:FD25)=0),$B25,0)</f>
        <v>0</v>
      </c>
      <c r="FF25">
        <f ca="1">IF(AND($B25&gt;0,SUM(FF$3:FF24)=0,SUM($H25:FE25)=0),$B25,0)</f>
        <v>0</v>
      </c>
      <c r="FG25">
        <f ca="1">IF(AND($B25&gt;0,SUM(FG$3:FG24)=0,SUM($H25:FF25)=0),$B25,0)</f>
        <v>0</v>
      </c>
      <c r="FH25">
        <f ca="1">IF(AND($B25&gt;0,SUM(FH$3:FH24)=0,SUM($H25:FG25)=0),$B25,0)</f>
        <v>0</v>
      </c>
      <c r="FI25">
        <f ca="1">IF(AND($B25&gt;0,SUM(FI$3:FI24)=0,SUM($H25:FH25)=0),$B25,0)</f>
        <v>0</v>
      </c>
      <c r="FJ25">
        <f ca="1">IF(AND($B25&gt;0,SUM(FJ$3:FJ24)=0,SUM($H25:FI25)=0),$B25,0)</f>
        <v>0</v>
      </c>
      <c r="FK25">
        <f ca="1">IF(AND($B25&gt;0,SUM(FK$3:FK24)=0,SUM($H25:FJ25)=0),$B25,0)</f>
        <v>0</v>
      </c>
      <c r="FL25">
        <f ca="1">IF(AND($B25&gt;0,SUM(FL$3:FL24)=0,SUM($H25:FK25)=0),$B25,0)</f>
        <v>0</v>
      </c>
      <c r="FM25">
        <f ca="1">IF(AND($B25&gt;0,SUM(FM$3:FM24)=0,SUM($H25:FL25)=0),$B25,0)</f>
        <v>0</v>
      </c>
      <c r="FN25">
        <f ca="1">IF(AND($B25&gt;0,SUM(FN$3:FN24)=0,SUM($H25:FM25)=0),$B25,0)</f>
        <v>0</v>
      </c>
      <c r="FS25" s="67"/>
      <c r="FT25" s="67"/>
      <c r="FU25" s="342"/>
      <c r="FV25" s="374" t="str">
        <f>""</f>
        <v/>
      </c>
      <c r="FY25" s="67"/>
      <c r="FZ25" s="67"/>
      <c r="GA25" s="342"/>
      <c r="GB25" s="374" t="str">
        <f>""</f>
        <v/>
      </c>
      <c r="GE25" s="67"/>
      <c r="GF25" s="67"/>
      <c r="GG25" s="342"/>
      <c r="GH25" s="374" t="str">
        <f>""</f>
        <v/>
      </c>
    </row>
    <row r="26" spans="1:190" ht="15.75" thickBot="1" x14ac:dyDescent="0.3">
      <c r="A26">
        <v>26</v>
      </c>
      <c r="C26" s="240">
        <f t="shared" ca="1" si="8"/>
        <v>0</v>
      </c>
      <c r="D26" s="240">
        <f t="shared" ca="1" si="9"/>
        <v>0</v>
      </c>
      <c r="E26" s="240">
        <f t="shared" ca="1" si="10"/>
        <v>0</v>
      </c>
      <c r="F26" s="240" t="str">
        <f t="shared" ca="1" si="11"/>
        <v/>
      </c>
      <c r="G26" s="47">
        <f ca="1">INDEX($I$2:$FN$2,ROWS(G$2:G26))</f>
        <v>264</v>
      </c>
      <c r="H26">
        <v>0</v>
      </c>
      <c r="I26">
        <f ca="1">IF(AND($B26&gt;0,SUM(I$3:I25)=0,SUM($H26:H26)=0),$B26,0)</f>
        <v>0</v>
      </c>
      <c r="J26">
        <f ca="1">IF(AND($B26&gt;0,SUM(J$3:J25)=0,SUM($H26:I26)=0),$B26,0)</f>
        <v>0</v>
      </c>
      <c r="K26">
        <f ca="1">IF(AND($B26&gt;0,SUM(K$3:K25)=0,SUM($H26:J26)=0),$B26,0)</f>
        <v>0</v>
      </c>
      <c r="L26">
        <f ca="1">IF(AND($B26&gt;0,SUM(L$3:L25)=0,SUM($H26:K26)=0),$B26,0)</f>
        <v>0</v>
      </c>
      <c r="M26">
        <f ca="1">IF(AND($B26&gt;0,SUM(M$3:M25)=0,SUM($H26:L26)=0),$B26,0)</f>
        <v>0</v>
      </c>
      <c r="N26">
        <f ca="1">IF(AND($B26&gt;0,SUM(N$3:N25)=0,SUM($H26:M26)=0),$B26,0)</f>
        <v>0</v>
      </c>
      <c r="O26">
        <f ca="1">IF(AND($B26&gt;0,SUM(O$3:O25)=0,SUM($H26:N26)=0),$B26,0)</f>
        <v>0</v>
      </c>
      <c r="P26">
        <f ca="1">IF(AND($B26&gt;0,SUM(P$3:P25)=0,SUM($H26:O26)=0),$B26,0)</f>
        <v>0</v>
      </c>
      <c r="Q26">
        <f ca="1">IF(AND($B26&gt;0,SUM(Q$3:Q25)=0,SUM($H26:P26)=0),$B26,0)</f>
        <v>0</v>
      </c>
      <c r="R26">
        <f ca="1">IF(AND($B26&gt;0,SUM(R$3:R25)=0,SUM($H26:Q26)=0),$B26,0)</f>
        <v>0</v>
      </c>
      <c r="S26">
        <f ca="1">IF(AND($B26&gt;0,SUM(S$3:S25)=0,SUM($H26:R26)=0),$B26,0)</f>
        <v>0</v>
      </c>
      <c r="T26">
        <f ca="1">IF(AND($B26&gt;0,SUM(T$3:T25)=0,SUM($H26:S26)=0),$B26,0)</f>
        <v>0</v>
      </c>
      <c r="U26">
        <f ca="1">IF(AND($B26&gt;0,SUM(U$3:U25)=0,SUM($H26:T26)=0),$B26,0)</f>
        <v>0</v>
      </c>
      <c r="V26">
        <f ca="1">IF(AND($B26&gt;0,SUM(V$3:V25)=0,SUM($H26:U26)=0),$B26,0)</f>
        <v>0</v>
      </c>
      <c r="W26">
        <f ca="1">IF(AND($B26&gt;0,SUM(W$3:W25)=0,SUM($H26:V26)=0),$B26,0)</f>
        <v>0</v>
      </c>
      <c r="X26">
        <f ca="1">IF(AND($B26&gt;0,SUM(X$3:X25)=0,SUM($H26:W26)=0),$B26,0)</f>
        <v>0</v>
      </c>
      <c r="Y26">
        <f ca="1">IF(AND($B26&gt;0,SUM(Y$3:Y25)=0,SUM($H26:X26)=0),$B26,0)</f>
        <v>0</v>
      </c>
      <c r="Z26">
        <f ca="1">IF(AND($B26&gt;0,SUM(Z$3:Z25)=0,SUM($H26:Y26)=0),$B26,0)</f>
        <v>0</v>
      </c>
      <c r="AA26">
        <f ca="1">IF(AND($B26&gt;0,SUM(AA$3:AA25)=0,SUM($H26:Z26)=0),$B26,0)</f>
        <v>0</v>
      </c>
      <c r="AB26">
        <f ca="1">IF(AND($B26&gt;0,SUM(AB$3:AB25)=0,SUM($H26:AA26)=0),$B26,0)</f>
        <v>0</v>
      </c>
      <c r="AC26">
        <f ca="1">IF(AND($B26&gt;0,SUM(AC$3:AC25)=0,SUM($H26:AB26)=0),$B26,0)</f>
        <v>0</v>
      </c>
      <c r="AD26">
        <f ca="1">IF(AND($B26&gt;0,SUM(AD$3:AD25)=0,SUM($H26:AC26)=0),$B26,0)</f>
        <v>0</v>
      </c>
      <c r="AE26">
        <f ca="1">IF(AND($B26&gt;0,SUM(AE$3:AE25)=0,SUM($H26:AD26)=0),$B26,0)</f>
        <v>0</v>
      </c>
      <c r="AF26">
        <f ca="1">IF(AND($B26&gt;0,SUM(AF$3:AF25)=0,SUM($H26:AE26)=0),$B26,0)</f>
        <v>0</v>
      </c>
      <c r="AG26">
        <f ca="1">IF(AND($B26&gt;0,SUM(AG$3:AG25)=0,SUM($H26:AF26)=0),$B26,0)</f>
        <v>0</v>
      </c>
      <c r="AH26">
        <f ca="1">IF(AND($B26&gt;0,SUM(AH$3:AH25)=0,SUM($H26:AG26)=0),$B26,0)</f>
        <v>0</v>
      </c>
      <c r="AI26">
        <f ca="1">IF(AND($B26&gt;0,SUM(AI$3:AI25)=0,SUM($H26:AH26)=0),$B26,0)</f>
        <v>0</v>
      </c>
      <c r="AJ26">
        <f ca="1">IF(AND($B26&gt;0,SUM(AJ$3:AJ25)=0,SUM($H26:AI26)=0),$B26,0)</f>
        <v>0</v>
      </c>
      <c r="AK26">
        <f ca="1">IF(AND($B26&gt;0,SUM(AK$3:AK25)=0,SUM($H26:AJ26)=0),$B26,0)</f>
        <v>0</v>
      </c>
      <c r="AL26">
        <f ca="1">IF(AND($B26&gt;0,SUM(AL$3:AL25)=0,SUM($H26:AK26)=0),$B26,0)</f>
        <v>0</v>
      </c>
      <c r="AM26">
        <f ca="1">IF(AND($B26&gt;0,SUM(AM$3:AM25)=0,SUM($H26:AL26)=0),$B26,0)</f>
        <v>0</v>
      </c>
      <c r="AN26">
        <f ca="1">IF(AND($B26&gt;0,SUM(AN$3:AN25)=0,SUM($H26:AM26)=0),$B26,0)</f>
        <v>0</v>
      </c>
      <c r="AO26">
        <f ca="1">IF(AND($B26&gt;0,SUM(AO$3:AO25)=0,SUM($H26:AN26)=0),$B26,0)</f>
        <v>0</v>
      </c>
      <c r="AP26">
        <f ca="1">IF(AND($B26&gt;0,SUM(AP$3:AP25)=0,SUM($H26:AO26)=0),$B26,0)</f>
        <v>0</v>
      </c>
      <c r="AQ26">
        <f ca="1">IF(AND($B26&gt;0,SUM(AQ$3:AQ25)=0,SUM($H26:AP26)=0),$B26,0)</f>
        <v>0</v>
      </c>
      <c r="AR26">
        <f ca="1">IF(AND($B26&gt;0,SUM(AR$3:AR25)=0,SUM($H26:AQ26)=0),$B26,0)</f>
        <v>0</v>
      </c>
      <c r="AS26">
        <f ca="1">IF(AND($B26&gt;0,SUM(AS$3:AS25)=0,SUM($H26:AR26)=0),$B26,0)</f>
        <v>0</v>
      </c>
      <c r="AT26">
        <f ca="1">IF(AND($B26&gt;0,SUM(AT$3:AT25)=0,SUM($H26:AS26)=0),$B26,0)</f>
        <v>0</v>
      </c>
      <c r="AU26">
        <f ca="1">IF(AND($B26&gt;0,SUM(AU$3:AU25)=0,SUM($H26:AT26)=0),$B26,0)</f>
        <v>0</v>
      </c>
      <c r="AV26">
        <f ca="1">IF(AND($B26&gt;0,SUM(AV$3:AV25)=0,SUM($H26:AU26)=0),$B26,0)</f>
        <v>0</v>
      </c>
      <c r="AW26">
        <f ca="1">IF(AND($B26&gt;0,SUM(AW$3:AW25)=0,SUM($H26:AV26)=0),$B26,0)</f>
        <v>0</v>
      </c>
      <c r="AX26">
        <f ca="1">IF(AND($B26&gt;0,SUM(AX$3:AX25)=0,SUM($H26:AW26)=0),$B26,0)</f>
        <v>0</v>
      </c>
      <c r="AY26">
        <f ca="1">IF(AND($B26&gt;0,SUM(AY$3:AY25)=0,SUM($H26:AX26)=0),$B26,0)</f>
        <v>0</v>
      </c>
      <c r="AZ26">
        <f ca="1">IF(AND($B26&gt;0,SUM(AZ$3:AZ25)=0,SUM($H26:AY26)=0),$B26,0)</f>
        <v>0</v>
      </c>
      <c r="BA26">
        <f ca="1">IF(AND($B26&gt;0,SUM(BA$3:BA25)=0,SUM($H26:AZ26)=0),$B26,0)</f>
        <v>0</v>
      </c>
      <c r="BB26">
        <f ca="1">IF(AND($B26&gt;0,SUM(BB$3:BB25)=0,SUM($H26:BA26)=0),$B26,0)</f>
        <v>0</v>
      </c>
      <c r="BC26">
        <f ca="1">IF(AND($B26&gt;0,SUM(BC$3:BC25)=0,SUM($H26:BB26)=0),$B26,0)</f>
        <v>0</v>
      </c>
      <c r="BD26">
        <f ca="1">IF(AND($B26&gt;0,SUM(BD$3:BD25)=0,SUM($H26:BC26)=0),$B26,0)</f>
        <v>0</v>
      </c>
      <c r="BE26">
        <f ca="1">IF(AND($B26&gt;0,SUM(BE$3:BE25)=0,SUM($H26:BD26)=0),$B26,0)</f>
        <v>0</v>
      </c>
      <c r="BF26">
        <f ca="1">IF(AND($B26&gt;0,SUM(BF$3:BF25)=0,SUM($H26:BE26)=0),$B26,0)</f>
        <v>0</v>
      </c>
      <c r="BG26">
        <f ca="1">IF(AND($B26&gt;0,SUM(BG$3:BG25)=0,SUM($H26:BF26)=0),$B26,0)</f>
        <v>0</v>
      </c>
      <c r="BH26">
        <f ca="1">IF(AND($B26&gt;0,SUM(BH$3:BH25)=0,SUM($H26:BG26)=0),$B26,0)</f>
        <v>0</v>
      </c>
      <c r="BI26">
        <f ca="1">IF(AND($B26&gt;0,SUM(BI$3:BI25)=0,SUM($H26:BH26)=0),$B26,0)</f>
        <v>0</v>
      </c>
      <c r="BJ26">
        <f ca="1">IF(AND($B26&gt;0,SUM(BJ$3:BJ25)=0,SUM($H26:BI26)=0),$B26,0)</f>
        <v>0</v>
      </c>
      <c r="BK26">
        <f ca="1">IF(AND($B26&gt;0,SUM(BK$3:BK25)=0,SUM($H26:BJ26)=0),$B26,0)</f>
        <v>0</v>
      </c>
      <c r="BL26">
        <f ca="1">IF(AND($B26&gt;0,SUM(BL$3:BL25)=0,SUM($H26:BK26)=0),$B26,0)</f>
        <v>0</v>
      </c>
      <c r="BM26">
        <f ca="1">IF(AND($B26&gt;0,SUM(BM$3:BM25)=0,SUM($H26:BL26)=0),$B26,0)</f>
        <v>0</v>
      </c>
      <c r="BN26">
        <f ca="1">IF(AND($B26&gt;0,SUM(BN$3:BN25)=0,SUM($H26:BM26)=0),$B26,0)</f>
        <v>0</v>
      </c>
      <c r="BO26">
        <f ca="1">IF(AND($B26&gt;0,SUM(BO$3:BO25)=0,SUM($H26:BN26)=0),$B26,0)</f>
        <v>0</v>
      </c>
      <c r="BP26">
        <f ca="1">IF(AND($B26&gt;0,SUM(BP$3:BP25)=0,SUM($H26:BO26)=0),$B26,0)</f>
        <v>0</v>
      </c>
      <c r="BQ26">
        <f ca="1">IF(AND($B26&gt;0,SUM(BQ$3:BQ25)=0,SUM($H26:BP26)=0),$B26,0)</f>
        <v>0</v>
      </c>
      <c r="BR26">
        <f ca="1">IF(AND($B26&gt;0,SUM(BR$3:BR25)=0,SUM($H26:BQ26)=0),$B26,0)</f>
        <v>0</v>
      </c>
      <c r="BS26">
        <f ca="1">IF(AND($B26&gt;0,SUM(BS$3:BS25)=0,SUM($H26:BR26)=0),$B26,0)</f>
        <v>0</v>
      </c>
      <c r="BT26">
        <f ca="1">IF(AND($B26&gt;0,SUM(BT$3:BT25)=0,SUM($H26:BS26)=0),$B26,0)</f>
        <v>0</v>
      </c>
      <c r="BU26">
        <f ca="1">IF(AND($B26&gt;0,SUM(BU$3:BU25)=0,SUM($H26:BT26)=0),$B26,0)</f>
        <v>0</v>
      </c>
      <c r="BV26">
        <f ca="1">IF(AND($B26&gt;0,SUM(BV$3:BV25)=0,SUM($H26:BU26)=0),$B26,0)</f>
        <v>0</v>
      </c>
      <c r="BW26">
        <f ca="1">IF(AND($B26&gt;0,SUM(BW$3:BW25)=0,SUM($H26:BV26)=0),$B26,0)</f>
        <v>0</v>
      </c>
      <c r="BX26">
        <f ca="1">IF(AND($B26&gt;0,SUM(BX$3:BX25)=0,SUM($H26:BW26)=0),$B26,0)</f>
        <v>0</v>
      </c>
      <c r="BY26">
        <f ca="1">IF(AND($B26&gt;0,SUM(BY$3:BY25)=0,SUM($H26:BX26)=0),$B26,0)</f>
        <v>0</v>
      </c>
      <c r="BZ26">
        <f ca="1">IF(AND($B26&gt;0,SUM(BZ$3:BZ25)=0,SUM($H26:BY26)=0),$B26,0)</f>
        <v>0</v>
      </c>
      <c r="CA26">
        <f ca="1">IF(AND($B26&gt;0,SUM(CA$3:CA25)=0,SUM($H26:BZ26)=0),$B26,0)</f>
        <v>0</v>
      </c>
      <c r="CB26">
        <f ca="1">IF(AND($B26&gt;0,SUM(CB$3:CB25)=0,SUM($H26:CA26)=0),$B26,0)</f>
        <v>0</v>
      </c>
      <c r="CC26">
        <f ca="1">IF(AND($B26&gt;0,SUM(CC$3:CC25)=0,SUM($H26:CB26)=0),$B26,0)</f>
        <v>0</v>
      </c>
      <c r="CD26">
        <f ca="1">IF(AND($B26&gt;0,SUM(CD$3:CD25)=0,SUM($H26:CC26)=0),$B26,0)</f>
        <v>0</v>
      </c>
      <c r="CE26">
        <f ca="1">IF(AND($B26&gt;0,SUM(CE$3:CE25)=0,SUM($H26:CD26)=0),$B26,0)</f>
        <v>0</v>
      </c>
      <c r="CF26">
        <f ca="1">IF(AND($B26&gt;0,SUM(CF$3:CF25)=0,SUM($H26:CE26)=0),$B26,0)</f>
        <v>0</v>
      </c>
      <c r="CG26">
        <f ca="1">IF(AND($B26&gt;0,SUM(CG$3:CG25)=0,SUM($H26:CF26)=0),$B26,0)</f>
        <v>0</v>
      </c>
      <c r="CH26">
        <f ca="1">IF(AND($B26&gt;0,SUM(CH$3:CH25)=0,SUM($H26:CG26)=0),$B26,0)</f>
        <v>0</v>
      </c>
      <c r="CI26">
        <f ca="1">IF(AND($B26&gt;0,SUM(CI$3:CI25)=0,SUM($H26:CH26)=0),$B26,0)</f>
        <v>0</v>
      </c>
      <c r="CJ26">
        <f ca="1">IF(AND($B26&gt;0,SUM(CJ$3:CJ25)=0,SUM($H26:CI26)=0),$B26,0)</f>
        <v>0</v>
      </c>
      <c r="CK26">
        <f ca="1">IF(AND($B26&gt;0,SUM(CK$3:CK25)=0,SUM($H26:CJ26)=0),$B26,0)</f>
        <v>0</v>
      </c>
      <c r="CL26">
        <f ca="1">IF(AND($B26&gt;0,SUM(CL$3:CL25)=0,SUM($H26:CK26)=0),$B26,0)</f>
        <v>0</v>
      </c>
      <c r="CM26">
        <f ca="1">IF(AND($B26&gt;0,SUM(CM$3:CM25)=0,SUM($H26:CL26)=0),$B26,0)</f>
        <v>0</v>
      </c>
      <c r="CN26">
        <f ca="1">IF(AND($B26&gt;0,SUM(CN$3:CN25)=0,SUM($H26:CM26)=0),$B26,0)</f>
        <v>0</v>
      </c>
      <c r="CO26">
        <f ca="1">IF(AND($B26&gt;0,SUM(CO$3:CO25)=0,SUM($H26:CN26)=0),$B26,0)</f>
        <v>0</v>
      </c>
      <c r="CP26">
        <f ca="1">IF(AND($B26&gt;0,SUM(CP$3:CP25)=0,SUM($H26:CO26)=0),$B26,0)</f>
        <v>0</v>
      </c>
      <c r="CQ26">
        <f ca="1">IF(AND($B26&gt;0,SUM(CQ$3:CQ25)=0,SUM($H26:CP26)=0),$B26,0)</f>
        <v>0</v>
      </c>
      <c r="CR26">
        <f ca="1">IF(AND($B26&gt;0,SUM(CR$3:CR25)=0,SUM($H26:CQ26)=0),$B26,0)</f>
        <v>0</v>
      </c>
      <c r="CS26">
        <f ca="1">IF(AND($B26&gt;0,SUM(CS$3:CS25)=0,SUM($H26:CR26)=0),$B26,0)</f>
        <v>0</v>
      </c>
      <c r="CT26">
        <f ca="1">IF(AND($B26&gt;0,SUM(CT$3:CT25)=0,SUM($H26:CS26)=0),$B26,0)</f>
        <v>0</v>
      </c>
      <c r="CU26">
        <f ca="1">IF(AND($B26&gt;0,SUM(CU$3:CU25)=0,SUM($H26:CT26)=0),$B26,0)</f>
        <v>0</v>
      </c>
      <c r="CV26">
        <f ca="1">IF(AND($B26&gt;0,SUM(CV$3:CV25)=0,SUM($H26:CU26)=0),$B26,0)</f>
        <v>0</v>
      </c>
      <c r="CW26">
        <f ca="1">IF(AND($B26&gt;0,SUM(CW$3:CW25)=0,SUM($H26:CV26)=0),$B26,0)</f>
        <v>0</v>
      </c>
      <c r="CX26">
        <f ca="1">IF(AND($B26&gt;0,SUM(CX$3:CX25)=0,SUM($H26:CW26)=0),$B26,0)</f>
        <v>0</v>
      </c>
      <c r="CY26">
        <f ca="1">IF(AND($B26&gt;0,SUM(CY$3:CY25)=0,SUM($H26:CX26)=0),$B26,0)</f>
        <v>0</v>
      </c>
      <c r="CZ26">
        <f ca="1">IF(AND($B26&gt;0,SUM(CZ$3:CZ25)=0,SUM($H26:CY26)=0),$B26,0)</f>
        <v>0</v>
      </c>
      <c r="DA26">
        <f ca="1">IF(AND($B26&gt;0,SUM(DA$3:DA25)=0,SUM($H26:CZ26)=0),$B26,0)</f>
        <v>0</v>
      </c>
      <c r="DB26">
        <f ca="1">IF(AND($B26&gt;0,SUM(DB$3:DB25)=0,SUM($H26:DA26)=0),$B26,0)</f>
        <v>0</v>
      </c>
      <c r="DC26">
        <f ca="1">IF(AND($B26&gt;0,SUM(DC$3:DC25)=0,SUM($H26:DB26)=0),$B26,0)</f>
        <v>0</v>
      </c>
      <c r="DD26">
        <f ca="1">IF(AND($B26&gt;0,SUM(DD$3:DD25)=0,SUM($H26:DC26)=0),$B26,0)</f>
        <v>0</v>
      </c>
      <c r="DE26">
        <f ca="1">IF(AND($B26&gt;0,SUM(DE$3:DE25)=0,SUM($H26:DD26)=0),$B26,0)</f>
        <v>0</v>
      </c>
      <c r="DF26">
        <f ca="1">IF(AND($B26&gt;0,SUM(DF$3:DF25)=0,SUM($H26:DE26)=0),$B26,0)</f>
        <v>0</v>
      </c>
      <c r="DG26">
        <f ca="1">IF(AND($B26&gt;0,SUM(DG$3:DG25)=0,SUM($H26:DF26)=0),$B26,0)</f>
        <v>0</v>
      </c>
      <c r="DH26">
        <f ca="1">IF(AND($B26&gt;0,SUM(DH$3:DH25)=0,SUM($H26:DG26)=0),$B26,0)</f>
        <v>0</v>
      </c>
      <c r="DI26">
        <f ca="1">IF(AND($B26&gt;0,SUM(DI$3:DI25)=0,SUM($H26:DH26)=0),$B26,0)</f>
        <v>0</v>
      </c>
      <c r="DJ26">
        <f ca="1">IF(AND($B26&gt;0,SUM(DJ$3:DJ25)=0,SUM($H26:DI26)=0),$B26,0)</f>
        <v>0</v>
      </c>
      <c r="DK26">
        <f ca="1">IF(AND($B26&gt;0,SUM(DK$3:DK25)=0,SUM($H26:DJ26)=0),$B26,0)</f>
        <v>0</v>
      </c>
      <c r="DL26">
        <f ca="1">IF(AND($B26&gt;0,SUM(DL$3:DL25)=0,SUM($H26:DK26)=0),$B26,0)</f>
        <v>0</v>
      </c>
      <c r="DM26">
        <f ca="1">IF(AND($B26&gt;0,SUM(DM$3:DM25)=0,SUM($H26:DL26)=0),$B26,0)</f>
        <v>0</v>
      </c>
      <c r="DN26">
        <f ca="1">IF(AND($B26&gt;0,SUM(DN$3:DN25)=0,SUM($H26:DM26)=0),$B26,0)</f>
        <v>0</v>
      </c>
      <c r="DO26">
        <f ca="1">IF(AND($B26&gt;0,SUM(DO$3:DO25)=0,SUM($H26:DN26)=0),$B26,0)</f>
        <v>0</v>
      </c>
      <c r="DP26">
        <f ca="1">IF(AND($B26&gt;0,SUM(DP$3:DP25)=0,SUM($H26:DO26)=0),$B26,0)</f>
        <v>0</v>
      </c>
      <c r="DQ26">
        <f ca="1">IF(AND($B26&gt;0,SUM(DQ$3:DQ25)=0,SUM($H26:DP26)=0),$B26,0)</f>
        <v>0</v>
      </c>
      <c r="DR26">
        <f ca="1">IF(AND($B26&gt;0,SUM(DR$3:DR25)=0,SUM($H26:DQ26)=0),$B26,0)</f>
        <v>0</v>
      </c>
      <c r="DS26">
        <f ca="1">IF(AND($B26&gt;0,SUM(DS$3:DS25)=0,SUM($H26:DR26)=0),$B26,0)</f>
        <v>0</v>
      </c>
      <c r="DT26">
        <f ca="1">IF(AND($B26&gt;0,SUM(DT$3:DT25)=0,SUM($H26:DS26)=0),$B26,0)</f>
        <v>0</v>
      </c>
      <c r="DU26">
        <f ca="1">IF(AND($B26&gt;0,SUM(DU$3:DU25)=0,SUM($H26:DT26)=0),$B26,0)</f>
        <v>0</v>
      </c>
      <c r="DV26">
        <f ca="1">IF(AND($B26&gt;0,SUM(DV$3:DV25)=0,SUM($H26:DU26)=0),$B26,0)</f>
        <v>0</v>
      </c>
      <c r="DW26">
        <f ca="1">IF(AND($B26&gt;0,SUM(DW$3:DW25)=0,SUM($H26:DV26)=0),$B26,0)</f>
        <v>0</v>
      </c>
      <c r="DX26">
        <f ca="1">IF(AND($B26&gt;0,SUM(DX$3:DX25)=0,SUM($H26:DW26)=0),$B26,0)</f>
        <v>0</v>
      </c>
      <c r="DY26">
        <f ca="1">IF(AND($B26&gt;0,SUM(DY$3:DY25)=0,SUM($H26:DX26)=0),$B26,0)</f>
        <v>0</v>
      </c>
      <c r="DZ26">
        <f ca="1">IF(AND($B26&gt;0,SUM(DZ$3:DZ25)=0,SUM($H26:DY26)=0),$B26,0)</f>
        <v>0</v>
      </c>
      <c r="EA26">
        <f ca="1">IF(AND($B26&gt;0,SUM(EA$3:EA25)=0,SUM($H26:DZ26)=0),$B26,0)</f>
        <v>0</v>
      </c>
      <c r="EB26">
        <f ca="1">IF(AND($B26&gt;0,SUM(EB$3:EB25)=0,SUM($H26:EA26)=0),$B26,0)</f>
        <v>0</v>
      </c>
      <c r="EC26">
        <f ca="1">IF(AND($B26&gt;0,SUM(EC$3:EC25)=0,SUM($H26:EB26)=0),$B26,0)</f>
        <v>0</v>
      </c>
      <c r="ED26">
        <f ca="1">IF(AND($B26&gt;0,SUM(ED$3:ED25)=0,SUM($H26:EC26)=0),$B26,0)</f>
        <v>0</v>
      </c>
      <c r="EE26">
        <f ca="1">IF(AND($B26&gt;0,SUM(EE$3:EE25)=0,SUM($H26:ED26)=0),$B26,0)</f>
        <v>0</v>
      </c>
      <c r="EF26">
        <f ca="1">IF(AND($B26&gt;0,SUM(EF$3:EF25)=0,SUM($H26:EE26)=0),$B26,0)</f>
        <v>0</v>
      </c>
      <c r="EG26">
        <f ca="1">IF(AND($B26&gt;0,SUM(EG$3:EG25)=0,SUM($H26:EF26)=0),$B26,0)</f>
        <v>0</v>
      </c>
      <c r="EH26">
        <f ca="1">IF(AND($B26&gt;0,SUM(EH$3:EH25)=0,SUM($H26:EG26)=0),$B26,0)</f>
        <v>0</v>
      </c>
      <c r="EI26">
        <f ca="1">IF(AND($B26&gt;0,SUM(EI$3:EI25)=0,SUM($H26:EH26)=0),$B26,0)</f>
        <v>0</v>
      </c>
      <c r="EJ26">
        <f ca="1">IF(AND($B26&gt;0,SUM(EJ$3:EJ25)=0,SUM($H26:EI26)=0),$B26,0)</f>
        <v>0</v>
      </c>
      <c r="EK26">
        <f ca="1">IF(AND($B26&gt;0,SUM(EK$3:EK25)=0,SUM($H26:EJ26)=0),$B26,0)</f>
        <v>0</v>
      </c>
      <c r="EL26">
        <f ca="1">IF(AND($B26&gt;0,SUM(EL$3:EL25)=0,SUM($H26:EK26)=0),$B26,0)</f>
        <v>0</v>
      </c>
      <c r="EM26">
        <f ca="1">IF(AND($B26&gt;0,SUM(EM$3:EM25)=0,SUM($H26:EL26)=0),$B26,0)</f>
        <v>0</v>
      </c>
      <c r="EN26">
        <f ca="1">IF(AND($B26&gt;0,SUM(EN$3:EN25)=0,SUM($H26:EM26)=0),$B26,0)</f>
        <v>0</v>
      </c>
      <c r="EO26">
        <f ca="1">IF(AND($B26&gt;0,SUM(EO$3:EO25)=0,SUM($H26:EN26)=0),$B26,0)</f>
        <v>0</v>
      </c>
      <c r="EP26">
        <f ca="1">IF(AND($B26&gt;0,SUM(EP$3:EP25)=0,SUM($H26:EO26)=0),$B26,0)</f>
        <v>0</v>
      </c>
      <c r="EQ26">
        <f ca="1">IF(AND($B26&gt;0,SUM(EQ$3:EQ25)=0,SUM($H26:EP26)=0),$B26,0)</f>
        <v>0</v>
      </c>
      <c r="ER26">
        <f ca="1">IF(AND($B26&gt;0,SUM(ER$3:ER25)=0,SUM($H26:EQ26)=0),$B26,0)</f>
        <v>0</v>
      </c>
      <c r="ES26">
        <f ca="1">IF(AND($B26&gt;0,SUM(ES$3:ES25)=0,SUM($H26:ER26)=0),$B26,0)</f>
        <v>0</v>
      </c>
      <c r="ET26">
        <f ca="1">IF(AND($B26&gt;0,SUM(ET$3:ET25)=0,SUM($H26:ES26)=0),$B26,0)</f>
        <v>0</v>
      </c>
      <c r="EU26">
        <f ca="1">IF(AND($B26&gt;0,SUM(EU$3:EU25)=0,SUM($H26:ET26)=0),$B26,0)</f>
        <v>0</v>
      </c>
      <c r="EV26">
        <f ca="1">IF(AND($B26&gt;0,SUM(EV$3:EV25)=0,SUM($H26:EU26)=0),$B26,0)</f>
        <v>0</v>
      </c>
      <c r="EW26">
        <f ca="1">IF(AND($B26&gt;0,SUM(EW$3:EW25)=0,SUM($H26:EV26)=0),$B26,0)</f>
        <v>0</v>
      </c>
      <c r="EX26">
        <f ca="1">IF(AND($B26&gt;0,SUM(EX$3:EX25)=0,SUM($H26:EW26)=0),$B26,0)</f>
        <v>0</v>
      </c>
      <c r="EY26">
        <f ca="1">IF(AND($B26&gt;0,SUM(EY$3:EY25)=0,SUM($H26:EX26)=0),$B26,0)</f>
        <v>0</v>
      </c>
      <c r="EZ26">
        <f ca="1">IF(AND($B26&gt;0,SUM(EZ$3:EZ25)=0,SUM($H26:EY26)=0),$B26,0)</f>
        <v>0</v>
      </c>
      <c r="FA26">
        <f ca="1">IF(AND($B26&gt;0,SUM(FA$3:FA25)=0,SUM($H26:EZ26)=0),$B26,0)</f>
        <v>0</v>
      </c>
      <c r="FB26">
        <f ca="1">IF(AND($B26&gt;0,SUM(FB$3:FB25)=0,SUM($H26:FA26)=0),$B26,0)</f>
        <v>0</v>
      </c>
      <c r="FC26">
        <f ca="1">IF(AND($B26&gt;0,SUM(FC$3:FC25)=0,SUM($H26:FB26)=0),$B26,0)</f>
        <v>0</v>
      </c>
      <c r="FD26">
        <f ca="1">IF(AND($B26&gt;0,SUM(FD$3:FD25)=0,SUM($H26:FC26)=0),$B26,0)</f>
        <v>0</v>
      </c>
      <c r="FE26">
        <f ca="1">IF(AND($B26&gt;0,SUM(FE$3:FE25)=0,SUM($H26:FD26)=0),$B26,0)</f>
        <v>0</v>
      </c>
      <c r="FF26">
        <f ca="1">IF(AND($B26&gt;0,SUM(FF$3:FF25)=0,SUM($H26:FE26)=0),$B26,0)</f>
        <v>0</v>
      </c>
      <c r="FG26">
        <f ca="1">IF(AND($B26&gt;0,SUM(FG$3:FG25)=0,SUM($H26:FF26)=0),$B26,0)</f>
        <v>0</v>
      </c>
      <c r="FH26">
        <f ca="1">IF(AND($B26&gt;0,SUM(FH$3:FH25)=0,SUM($H26:FG26)=0),$B26,0)</f>
        <v>0</v>
      </c>
      <c r="FI26">
        <f ca="1">IF(AND($B26&gt;0,SUM(FI$3:FI25)=0,SUM($H26:FH26)=0),$B26,0)</f>
        <v>0</v>
      </c>
      <c r="FJ26">
        <f ca="1">IF(AND($B26&gt;0,SUM(FJ$3:FJ25)=0,SUM($H26:FI26)=0),$B26,0)</f>
        <v>0</v>
      </c>
      <c r="FK26">
        <f ca="1">IF(AND($B26&gt;0,SUM(FK$3:FK25)=0,SUM($H26:FJ26)=0),$B26,0)</f>
        <v>0</v>
      </c>
      <c r="FL26">
        <f ca="1">IF(AND($B26&gt;0,SUM(FL$3:FL25)=0,SUM($H26:FK26)=0),$B26,0)</f>
        <v>0</v>
      </c>
      <c r="FM26">
        <f ca="1">IF(AND($B26&gt;0,SUM(FM$3:FM25)=0,SUM($H26:FL26)=0),$B26,0)</f>
        <v>0</v>
      </c>
      <c r="FN26">
        <f ca="1">IF(AND($B26&gt;0,SUM(FN$3:FN25)=0,SUM($H26:FM26)=0),$B26,0)</f>
        <v>0</v>
      </c>
      <c r="FS26" s="67"/>
      <c r="FT26" s="67"/>
      <c r="FU26" s="342"/>
      <c r="FV26" s="374" t="str">
        <f>""</f>
        <v/>
      </c>
      <c r="FY26" s="67"/>
      <c r="FZ26" s="67"/>
      <c r="GA26" s="342"/>
      <c r="GB26" s="374" t="str">
        <f>""</f>
        <v/>
      </c>
      <c r="GE26" s="67"/>
      <c r="GF26" s="67"/>
      <c r="GG26" s="342"/>
      <c r="GH26" s="374" t="str">
        <f>""</f>
        <v/>
      </c>
    </row>
    <row r="27" spans="1:190" ht="15.75" thickBot="1" x14ac:dyDescent="0.3">
      <c r="A27">
        <v>27</v>
      </c>
      <c r="C27" s="240">
        <f t="shared" ca="1" si="8"/>
        <v>0</v>
      </c>
      <c r="D27" s="240">
        <f t="shared" ca="1" si="9"/>
        <v>0</v>
      </c>
      <c r="E27" s="240">
        <f t="shared" ca="1" si="10"/>
        <v>0</v>
      </c>
      <c r="F27" s="240" t="str">
        <f t="shared" ca="1" si="11"/>
        <v/>
      </c>
      <c r="G27" s="47">
        <f ca="1">INDEX($I$2:$FN$2,ROWS(G$2:G27))</f>
        <v>0</v>
      </c>
      <c r="H27">
        <v>0</v>
      </c>
      <c r="I27">
        <f ca="1">IF(AND($B27&gt;0,SUM(I$3:I26)=0,SUM($H27:H27)=0),$B27,0)</f>
        <v>0</v>
      </c>
      <c r="J27">
        <f ca="1">IF(AND($B27&gt;0,SUM(J$3:J26)=0,SUM($H27:I27)=0),$B27,0)</f>
        <v>0</v>
      </c>
      <c r="K27">
        <f ca="1">IF(AND($B27&gt;0,SUM(K$3:K26)=0,SUM($H27:J27)=0),$B27,0)</f>
        <v>0</v>
      </c>
      <c r="L27">
        <f ca="1">IF(AND($B27&gt;0,SUM(L$3:L26)=0,SUM($H27:K27)=0),$B27,0)</f>
        <v>0</v>
      </c>
      <c r="M27">
        <f ca="1">IF(AND($B27&gt;0,SUM(M$3:M26)=0,SUM($H27:L27)=0),$B27,0)</f>
        <v>0</v>
      </c>
      <c r="N27">
        <f ca="1">IF(AND($B27&gt;0,SUM(N$3:N26)=0,SUM($H27:M27)=0),$B27,0)</f>
        <v>0</v>
      </c>
      <c r="O27">
        <f ca="1">IF(AND($B27&gt;0,SUM(O$3:O26)=0,SUM($H27:N27)=0),$B27,0)</f>
        <v>0</v>
      </c>
      <c r="P27">
        <f ca="1">IF(AND($B27&gt;0,SUM(P$3:P26)=0,SUM($H27:O27)=0),$B27,0)</f>
        <v>0</v>
      </c>
      <c r="Q27">
        <f ca="1">IF(AND($B27&gt;0,SUM(Q$3:Q26)=0,SUM($H27:P27)=0),$B27,0)</f>
        <v>0</v>
      </c>
      <c r="R27">
        <f ca="1">IF(AND($B27&gt;0,SUM(R$3:R26)=0,SUM($H27:Q27)=0),$B27,0)</f>
        <v>0</v>
      </c>
      <c r="S27">
        <f ca="1">IF(AND($B27&gt;0,SUM(S$3:S26)=0,SUM($H27:R27)=0),$B27,0)</f>
        <v>0</v>
      </c>
      <c r="T27">
        <f ca="1">IF(AND($B27&gt;0,SUM(T$3:T26)=0,SUM($H27:S27)=0),$B27,0)</f>
        <v>0</v>
      </c>
      <c r="U27">
        <f ca="1">IF(AND($B27&gt;0,SUM(U$3:U26)=0,SUM($H27:T27)=0),$B27,0)</f>
        <v>0</v>
      </c>
      <c r="V27">
        <f ca="1">IF(AND($B27&gt;0,SUM(V$3:V26)=0,SUM($H27:U27)=0),$B27,0)</f>
        <v>0</v>
      </c>
      <c r="W27">
        <f ca="1">IF(AND($B27&gt;0,SUM(W$3:W26)=0,SUM($H27:V27)=0),$B27,0)</f>
        <v>0</v>
      </c>
      <c r="X27">
        <f ca="1">IF(AND($B27&gt;0,SUM(X$3:X26)=0,SUM($H27:W27)=0),$B27,0)</f>
        <v>0</v>
      </c>
      <c r="Y27">
        <f ca="1">IF(AND($B27&gt;0,SUM(Y$3:Y26)=0,SUM($H27:X27)=0),$B27,0)</f>
        <v>0</v>
      </c>
      <c r="Z27">
        <f ca="1">IF(AND($B27&gt;0,SUM(Z$3:Z26)=0,SUM($H27:Y27)=0),$B27,0)</f>
        <v>0</v>
      </c>
      <c r="AA27">
        <f ca="1">IF(AND($B27&gt;0,SUM(AA$3:AA26)=0,SUM($H27:Z27)=0),$B27,0)</f>
        <v>0</v>
      </c>
      <c r="AB27">
        <f ca="1">IF(AND($B27&gt;0,SUM(AB$3:AB26)=0,SUM($H27:AA27)=0),$B27,0)</f>
        <v>0</v>
      </c>
      <c r="AC27">
        <f ca="1">IF(AND($B27&gt;0,SUM(AC$3:AC26)=0,SUM($H27:AB27)=0),$B27,0)</f>
        <v>0</v>
      </c>
      <c r="AD27">
        <f ca="1">IF(AND($B27&gt;0,SUM(AD$3:AD26)=0,SUM($H27:AC27)=0),$B27,0)</f>
        <v>0</v>
      </c>
      <c r="AE27">
        <f ca="1">IF(AND($B27&gt;0,SUM(AE$3:AE26)=0,SUM($H27:AD27)=0),$B27,0)</f>
        <v>0</v>
      </c>
      <c r="AF27">
        <f ca="1">IF(AND($B27&gt;0,SUM(AF$3:AF26)=0,SUM($H27:AE27)=0),$B27,0)</f>
        <v>0</v>
      </c>
      <c r="AG27">
        <f ca="1">IF(AND($B27&gt;0,SUM(AG$3:AG26)=0,SUM($H27:AF27)=0),$B27,0)</f>
        <v>0</v>
      </c>
      <c r="AH27">
        <f ca="1">IF(AND($B27&gt;0,SUM(AH$3:AH26)=0,SUM($H27:AG27)=0),$B27,0)</f>
        <v>0</v>
      </c>
      <c r="AI27">
        <f ca="1">IF(AND($B27&gt;0,SUM(AI$3:AI26)=0,SUM($H27:AH27)=0),$B27,0)</f>
        <v>0</v>
      </c>
      <c r="AJ27">
        <f ca="1">IF(AND($B27&gt;0,SUM(AJ$3:AJ26)=0,SUM($H27:AI27)=0),$B27,0)</f>
        <v>0</v>
      </c>
      <c r="AK27">
        <f ca="1">IF(AND($B27&gt;0,SUM(AK$3:AK26)=0,SUM($H27:AJ27)=0),$B27,0)</f>
        <v>0</v>
      </c>
      <c r="AL27">
        <f ca="1">IF(AND($B27&gt;0,SUM(AL$3:AL26)=0,SUM($H27:AK27)=0),$B27,0)</f>
        <v>0</v>
      </c>
      <c r="AM27">
        <f ca="1">IF(AND($B27&gt;0,SUM(AM$3:AM26)=0,SUM($H27:AL27)=0),$B27,0)</f>
        <v>0</v>
      </c>
      <c r="AN27">
        <f ca="1">IF(AND($B27&gt;0,SUM(AN$3:AN26)=0,SUM($H27:AM27)=0),$B27,0)</f>
        <v>0</v>
      </c>
      <c r="AO27">
        <f ca="1">IF(AND($B27&gt;0,SUM(AO$3:AO26)=0,SUM($H27:AN27)=0),$B27,0)</f>
        <v>0</v>
      </c>
      <c r="AP27">
        <f ca="1">IF(AND($B27&gt;0,SUM(AP$3:AP26)=0,SUM($H27:AO27)=0),$B27,0)</f>
        <v>0</v>
      </c>
      <c r="AQ27">
        <f ca="1">IF(AND($B27&gt;0,SUM(AQ$3:AQ26)=0,SUM($H27:AP27)=0),$B27,0)</f>
        <v>0</v>
      </c>
      <c r="AR27">
        <f ca="1">IF(AND($B27&gt;0,SUM(AR$3:AR26)=0,SUM($H27:AQ27)=0),$B27,0)</f>
        <v>0</v>
      </c>
      <c r="AS27">
        <f ca="1">IF(AND($B27&gt;0,SUM(AS$3:AS26)=0,SUM($H27:AR27)=0),$B27,0)</f>
        <v>0</v>
      </c>
      <c r="AT27">
        <f ca="1">IF(AND($B27&gt;0,SUM(AT$3:AT26)=0,SUM($H27:AS27)=0),$B27,0)</f>
        <v>0</v>
      </c>
      <c r="AU27">
        <f ca="1">IF(AND($B27&gt;0,SUM(AU$3:AU26)=0,SUM($H27:AT27)=0),$B27,0)</f>
        <v>0</v>
      </c>
      <c r="AV27">
        <f ca="1">IF(AND($B27&gt;0,SUM(AV$3:AV26)=0,SUM($H27:AU27)=0),$B27,0)</f>
        <v>0</v>
      </c>
      <c r="AW27">
        <f ca="1">IF(AND($B27&gt;0,SUM(AW$3:AW26)=0,SUM($H27:AV27)=0),$B27,0)</f>
        <v>0</v>
      </c>
      <c r="AX27">
        <f ca="1">IF(AND($B27&gt;0,SUM(AX$3:AX26)=0,SUM($H27:AW27)=0),$B27,0)</f>
        <v>0</v>
      </c>
      <c r="AY27">
        <f ca="1">IF(AND($B27&gt;0,SUM(AY$3:AY26)=0,SUM($H27:AX27)=0),$B27,0)</f>
        <v>0</v>
      </c>
      <c r="AZ27">
        <f ca="1">IF(AND($B27&gt;0,SUM(AZ$3:AZ26)=0,SUM($H27:AY27)=0),$B27,0)</f>
        <v>0</v>
      </c>
      <c r="BA27">
        <f ca="1">IF(AND($B27&gt;0,SUM(BA$3:BA26)=0,SUM($H27:AZ27)=0),$B27,0)</f>
        <v>0</v>
      </c>
      <c r="BB27">
        <f ca="1">IF(AND($B27&gt;0,SUM(BB$3:BB26)=0,SUM($H27:BA27)=0),$B27,0)</f>
        <v>0</v>
      </c>
      <c r="BC27">
        <f ca="1">IF(AND($B27&gt;0,SUM(BC$3:BC26)=0,SUM($H27:BB27)=0),$B27,0)</f>
        <v>0</v>
      </c>
      <c r="BD27">
        <f ca="1">IF(AND($B27&gt;0,SUM(BD$3:BD26)=0,SUM($H27:BC27)=0),$B27,0)</f>
        <v>0</v>
      </c>
      <c r="BE27">
        <f ca="1">IF(AND($B27&gt;0,SUM(BE$3:BE26)=0,SUM($H27:BD27)=0),$B27,0)</f>
        <v>0</v>
      </c>
      <c r="BF27">
        <f ca="1">IF(AND($B27&gt;0,SUM(BF$3:BF26)=0,SUM($H27:BE27)=0),$B27,0)</f>
        <v>0</v>
      </c>
      <c r="BG27">
        <f ca="1">IF(AND($B27&gt;0,SUM(BG$3:BG26)=0,SUM($H27:BF27)=0),$B27,0)</f>
        <v>0</v>
      </c>
      <c r="BH27">
        <f ca="1">IF(AND($B27&gt;0,SUM(BH$3:BH26)=0,SUM($H27:BG27)=0),$B27,0)</f>
        <v>0</v>
      </c>
      <c r="BI27">
        <f ca="1">IF(AND($B27&gt;0,SUM(BI$3:BI26)=0,SUM($H27:BH27)=0),$B27,0)</f>
        <v>0</v>
      </c>
      <c r="BJ27">
        <f ca="1">IF(AND($B27&gt;0,SUM(BJ$3:BJ26)=0,SUM($H27:BI27)=0),$B27,0)</f>
        <v>0</v>
      </c>
      <c r="BK27">
        <f ca="1">IF(AND($B27&gt;0,SUM(BK$3:BK26)=0,SUM($H27:BJ27)=0),$B27,0)</f>
        <v>0</v>
      </c>
      <c r="BL27">
        <f ca="1">IF(AND($B27&gt;0,SUM(BL$3:BL26)=0,SUM($H27:BK27)=0),$B27,0)</f>
        <v>0</v>
      </c>
      <c r="BM27">
        <f ca="1">IF(AND($B27&gt;0,SUM(BM$3:BM26)=0,SUM($H27:BL27)=0),$B27,0)</f>
        <v>0</v>
      </c>
      <c r="BN27">
        <f ca="1">IF(AND($B27&gt;0,SUM(BN$3:BN26)=0,SUM($H27:BM27)=0),$B27,0)</f>
        <v>0</v>
      </c>
      <c r="BO27">
        <f ca="1">IF(AND($B27&gt;0,SUM(BO$3:BO26)=0,SUM($H27:BN27)=0),$B27,0)</f>
        <v>0</v>
      </c>
      <c r="BP27">
        <f ca="1">IF(AND($B27&gt;0,SUM(BP$3:BP26)=0,SUM($H27:BO27)=0),$B27,0)</f>
        <v>0</v>
      </c>
      <c r="BQ27">
        <f ca="1">IF(AND($B27&gt;0,SUM(BQ$3:BQ26)=0,SUM($H27:BP27)=0),$B27,0)</f>
        <v>0</v>
      </c>
      <c r="BR27">
        <f ca="1">IF(AND($B27&gt;0,SUM(BR$3:BR26)=0,SUM($H27:BQ27)=0),$B27,0)</f>
        <v>0</v>
      </c>
      <c r="BS27">
        <f ca="1">IF(AND($B27&gt;0,SUM(BS$3:BS26)=0,SUM($H27:BR27)=0),$B27,0)</f>
        <v>0</v>
      </c>
      <c r="BT27">
        <f ca="1">IF(AND($B27&gt;0,SUM(BT$3:BT26)=0,SUM($H27:BS27)=0),$B27,0)</f>
        <v>0</v>
      </c>
      <c r="BU27">
        <f ca="1">IF(AND($B27&gt;0,SUM(BU$3:BU26)=0,SUM($H27:BT27)=0),$B27,0)</f>
        <v>0</v>
      </c>
      <c r="BV27">
        <f ca="1">IF(AND($B27&gt;0,SUM(BV$3:BV26)=0,SUM($H27:BU27)=0),$B27,0)</f>
        <v>0</v>
      </c>
      <c r="BW27">
        <f ca="1">IF(AND($B27&gt;0,SUM(BW$3:BW26)=0,SUM($H27:BV27)=0),$B27,0)</f>
        <v>0</v>
      </c>
      <c r="BX27">
        <f ca="1">IF(AND($B27&gt;0,SUM(BX$3:BX26)=0,SUM($H27:BW27)=0),$B27,0)</f>
        <v>0</v>
      </c>
      <c r="BY27">
        <f ca="1">IF(AND($B27&gt;0,SUM(BY$3:BY26)=0,SUM($H27:BX27)=0),$B27,0)</f>
        <v>0</v>
      </c>
      <c r="BZ27">
        <f ca="1">IF(AND($B27&gt;0,SUM(BZ$3:BZ26)=0,SUM($H27:BY27)=0),$B27,0)</f>
        <v>0</v>
      </c>
      <c r="CA27">
        <f ca="1">IF(AND($B27&gt;0,SUM(CA$3:CA26)=0,SUM($H27:BZ27)=0),$B27,0)</f>
        <v>0</v>
      </c>
      <c r="CB27">
        <f ca="1">IF(AND($B27&gt;0,SUM(CB$3:CB26)=0,SUM($H27:CA27)=0),$B27,0)</f>
        <v>0</v>
      </c>
      <c r="CC27">
        <f ca="1">IF(AND($B27&gt;0,SUM(CC$3:CC26)=0,SUM($H27:CB27)=0),$B27,0)</f>
        <v>0</v>
      </c>
      <c r="CD27">
        <f ca="1">IF(AND($B27&gt;0,SUM(CD$3:CD26)=0,SUM($H27:CC27)=0),$B27,0)</f>
        <v>0</v>
      </c>
      <c r="CE27">
        <f ca="1">IF(AND($B27&gt;0,SUM(CE$3:CE26)=0,SUM($H27:CD27)=0),$B27,0)</f>
        <v>0</v>
      </c>
      <c r="CF27">
        <f ca="1">IF(AND($B27&gt;0,SUM(CF$3:CF26)=0,SUM($H27:CE27)=0),$B27,0)</f>
        <v>0</v>
      </c>
      <c r="CG27">
        <f ca="1">IF(AND($B27&gt;0,SUM(CG$3:CG26)=0,SUM($H27:CF27)=0),$B27,0)</f>
        <v>0</v>
      </c>
      <c r="CH27">
        <f ca="1">IF(AND($B27&gt;0,SUM(CH$3:CH26)=0,SUM($H27:CG27)=0),$B27,0)</f>
        <v>0</v>
      </c>
      <c r="CI27">
        <f ca="1">IF(AND($B27&gt;0,SUM(CI$3:CI26)=0,SUM($H27:CH27)=0),$B27,0)</f>
        <v>0</v>
      </c>
      <c r="CJ27">
        <f ca="1">IF(AND($B27&gt;0,SUM(CJ$3:CJ26)=0,SUM($H27:CI27)=0),$B27,0)</f>
        <v>0</v>
      </c>
      <c r="CK27">
        <f ca="1">IF(AND($B27&gt;0,SUM(CK$3:CK26)=0,SUM($H27:CJ27)=0),$B27,0)</f>
        <v>0</v>
      </c>
      <c r="CL27">
        <f ca="1">IF(AND($B27&gt;0,SUM(CL$3:CL26)=0,SUM($H27:CK27)=0),$B27,0)</f>
        <v>0</v>
      </c>
      <c r="CM27">
        <f ca="1">IF(AND($B27&gt;0,SUM(CM$3:CM26)=0,SUM($H27:CL27)=0),$B27,0)</f>
        <v>0</v>
      </c>
      <c r="CN27">
        <f ca="1">IF(AND($B27&gt;0,SUM(CN$3:CN26)=0,SUM($H27:CM27)=0),$B27,0)</f>
        <v>0</v>
      </c>
      <c r="CO27">
        <f ca="1">IF(AND($B27&gt;0,SUM(CO$3:CO26)=0,SUM($H27:CN27)=0),$B27,0)</f>
        <v>0</v>
      </c>
      <c r="CP27">
        <f ca="1">IF(AND($B27&gt;0,SUM(CP$3:CP26)=0,SUM($H27:CO27)=0),$B27,0)</f>
        <v>0</v>
      </c>
      <c r="CQ27">
        <f ca="1">IF(AND($B27&gt;0,SUM(CQ$3:CQ26)=0,SUM($H27:CP27)=0),$B27,0)</f>
        <v>0</v>
      </c>
      <c r="CR27">
        <f ca="1">IF(AND($B27&gt;0,SUM(CR$3:CR26)=0,SUM($H27:CQ27)=0),$B27,0)</f>
        <v>0</v>
      </c>
      <c r="CS27">
        <f ca="1">IF(AND($B27&gt;0,SUM(CS$3:CS26)=0,SUM($H27:CR27)=0),$B27,0)</f>
        <v>0</v>
      </c>
      <c r="CT27">
        <f ca="1">IF(AND($B27&gt;0,SUM(CT$3:CT26)=0,SUM($H27:CS27)=0),$B27,0)</f>
        <v>0</v>
      </c>
      <c r="CU27">
        <f ca="1">IF(AND($B27&gt;0,SUM(CU$3:CU26)=0,SUM($H27:CT27)=0),$B27,0)</f>
        <v>0</v>
      </c>
      <c r="CV27">
        <f ca="1">IF(AND($B27&gt;0,SUM(CV$3:CV26)=0,SUM($H27:CU27)=0),$B27,0)</f>
        <v>0</v>
      </c>
      <c r="CW27">
        <f ca="1">IF(AND($B27&gt;0,SUM(CW$3:CW26)=0,SUM($H27:CV27)=0),$B27,0)</f>
        <v>0</v>
      </c>
      <c r="CX27">
        <f ca="1">IF(AND($B27&gt;0,SUM(CX$3:CX26)=0,SUM($H27:CW27)=0),$B27,0)</f>
        <v>0</v>
      </c>
      <c r="CY27">
        <f ca="1">IF(AND($B27&gt;0,SUM(CY$3:CY26)=0,SUM($H27:CX27)=0),$B27,0)</f>
        <v>0</v>
      </c>
      <c r="CZ27">
        <f ca="1">IF(AND($B27&gt;0,SUM(CZ$3:CZ26)=0,SUM($H27:CY27)=0),$B27,0)</f>
        <v>0</v>
      </c>
      <c r="DA27">
        <f ca="1">IF(AND($B27&gt;0,SUM(DA$3:DA26)=0,SUM($H27:CZ27)=0),$B27,0)</f>
        <v>0</v>
      </c>
      <c r="DB27">
        <f ca="1">IF(AND($B27&gt;0,SUM(DB$3:DB26)=0,SUM($H27:DA27)=0),$B27,0)</f>
        <v>0</v>
      </c>
      <c r="DC27">
        <f ca="1">IF(AND($B27&gt;0,SUM(DC$3:DC26)=0,SUM($H27:DB27)=0),$B27,0)</f>
        <v>0</v>
      </c>
      <c r="DD27">
        <f ca="1">IF(AND($B27&gt;0,SUM(DD$3:DD26)=0,SUM($H27:DC27)=0),$B27,0)</f>
        <v>0</v>
      </c>
      <c r="DE27">
        <f ca="1">IF(AND($B27&gt;0,SUM(DE$3:DE26)=0,SUM($H27:DD27)=0),$B27,0)</f>
        <v>0</v>
      </c>
      <c r="DF27">
        <f ca="1">IF(AND($B27&gt;0,SUM(DF$3:DF26)=0,SUM($H27:DE27)=0),$B27,0)</f>
        <v>0</v>
      </c>
      <c r="DG27">
        <f ca="1">IF(AND($B27&gt;0,SUM(DG$3:DG26)=0,SUM($H27:DF27)=0),$B27,0)</f>
        <v>0</v>
      </c>
      <c r="DH27">
        <f ca="1">IF(AND($B27&gt;0,SUM(DH$3:DH26)=0,SUM($H27:DG27)=0),$B27,0)</f>
        <v>0</v>
      </c>
      <c r="DI27">
        <f ca="1">IF(AND($B27&gt;0,SUM(DI$3:DI26)=0,SUM($H27:DH27)=0),$B27,0)</f>
        <v>0</v>
      </c>
      <c r="DJ27">
        <f ca="1">IF(AND($B27&gt;0,SUM(DJ$3:DJ26)=0,SUM($H27:DI27)=0),$B27,0)</f>
        <v>0</v>
      </c>
      <c r="DK27">
        <f ca="1">IF(AND($B27&gt;0,SUM(DK$3:DK26)=0,SUM($H27:DJ27)=0),$B27,0)</f>
        <v>0</v>
      </c>
      <c r="DL27">
        <f ca="1">IF(AND($B27&gt;0,SUM(DL$3:DL26)=0,SUM($H27:DK27)=0),$B27,0)</f>
        <v>0</v>
      </c>
      <c r="DM27">
        <f ca="1">IF(AND($B27&gt;0,SUM(DM$3:DM26)=0,SUM($H27:DL27)=0),$B27,0)</f>
        <v>0</v>
      </c>
      <c r="DN27">
        <f ca="1">IF(AND($B27&gt;0,SUM(DN$3:DN26)=0,SUM($H27:DM27)=0),$B27,0)</f>
        <v>0</v>
      </c>
      <c r="DO27">
        <f ca="1">IF(AND($B27&gt;0,SUM(DO$3:DO26)=0,SUM($H27:DN27)=0),$B27,0)</f>
        <v>0</v>
      </c>
      <c r="DP27">
        <f ca="1">IF(AND($B27&gt;0,SUM(DP$3:DP26)=0,SUM($H27:DO27)=0),$B27,0)</f>
        <v>0</v>
      </c>
      <c r="DQ27">
        <f ca="1">IF(AND($B27&gt;0,SUM(DQ$3:DQ26)=0,SUM($H27:DP27)=0),$B27,0)</f>
        <v>0</v>
      </c>
      <c r="DR27">
        <f ca="1">IF(AND($B27&gt;0,SUM(DR$3:DR26)=0,SUM($H27:DQ27)=0),$B27,0)</f>
        <v>0</v>
      </c>
      <c r="DS27">
        <f ca="1">IF(AND($B27&gt;0,SUM(DS$3:DS26)=0,SUM($H27:DR27)=0),$B27,0)</f>
        <v>0</v>
      </c>
      <c r="DT27">
        <f ca="1">IF(AND($B27&gt;0,SUM(DT$3:DT26)=0,SUM($H27:DS27)=0),$B27,0)</f>
        <v>0</v>
      </c>
      <c r="DU27">
        <f ca="1">IF(AND($B27&gt;0,SUM(DU$3:DU26)=0,SUM($H27:DT27)=0),$B27,0)</f>
        <v>0</v>
      </c>
      <c r="DV27">
        <f ca="1">IF(AND($B27&gt;0,SUM(DV$3:DV26)=0,SUM($H27:DU27)=0),$B27,0)</f>
        <v>0</v>
      </c>
      <c r="DW27">
        <f ca="1">IF(AND($B27&gt;0,SUM(DW$3:DW26)=0,SUM($H27:DV27)=0),$B27,0)</f>
        <v>0</v>
      </c>
      <c r="DX27">
        <f ca="1">IF(AND($B27&gt;0,SUM(DX$3:DX26)=0,SUM($H27:DW27)=0),$B27,0)</f>
        <v>0</v>
      </c>
      <c r="DY27">
        <f ca="1">IF(AND($B27&gt;0,SUM(DY$3:DY26)=0,SUM($H27:DX27)=0),$B27,0)</f>
        <v>0</v>
      </c>
      <c r="DZ27">
        <f ca="1">IF(AND($B27&gt;0,SUM(DZ$3:DZ26)=0,SUM($H27:DY27)=0),$B27,0)</f>
        <v>0</v>
      </c>
      <c r="EA27">
        <f ca="1">IF(AND($B27&gt;0,SUM(EA$3:EA26)=0,SUM($H27:DZ27)=0),$B27,0)</f>
        <v>0</v>
      </c>
      <c r="EB27">
        <f ca="1">IF(AND($B27&gt;0,SUM(EB$3:EB26)=0,SUM($H27:EA27)=0),$B27,0)</f>
        <v>0</v>
      </c>
      <c r="EC27">
        <f ca="1">IF(AND($B27&gt;0,SUM(EC$3:EC26)=0,SUM($H27:EB27)=0),$B27,0)</f>
        <v>0</v>
      </c>
      <c r="ED27">
        <f ca="1">IF(AND($B27&gt;0,SUM(ED$3:ED26)=0,SUM($H27:EC27)=0),$B27,0)</f>
        <v>0</v>
      </c>
      <c r="EE27">
        <f ca="1">IF(AND($B27&gt;0,SUM(EE$3:EE26)=0,SUM($H27:ED27)=0),$B27,0)</f>
        <v>0</v>
      </c>
      <c r="EF27">
        <f ca="1">IF(AND($B27&gt;0,SUM(EF$3:EF26)=0,SUM($H27:EE27)=0),$B27,0)</f>
        <v>0</v>
      </c>
      <c r="EG27">
        <f ca="1">IF(AND($B27&gt;0,SUM(EG$3:EG26)=0,SUM($H27:EF27)=0),$B27,0)</f>
        <v>0</v>
      </c>
      <c r="EH27">
        <f ca="1">IF(AND($B27&gt;0,SUM(EH$3:EH26)=0,SUM($H27:EG27)=0),$B27,0)</f>
        <v>0</v>
      </c>
      <c r="EI27">
        <f ca="1">IF(AND($B27&gt;0,SUM(EI$3:EI26)=0,SUM($H27:EH27)=0),$B27,0)</f>
        <v>0</v>
      </c>
      <c r="EJ27">
        <f ca="1">IF(AND($B27&gt;0,SUM(EJ$3:EJ26)=0,SUM($H27:EI27)=0),$B27,0)</f>
        <v>0</v>
      </c>
      <c r="EK27">
        <f ca="1">IF(AND($B27&gt;0,SUM(EK$3:EK26)=0,SUM($H27:EJ27)=0),$B27,0)</f>
        <v>0</v>
      </c>
      <c r="EL27">
        <f ca="1">IF(AND($B27&gt;0,SUM(EL$3:EL26)=0,SUM($H27:EK27)=0),$B27,0)</f>
        <v>0</v>
      </c>
      <c r="EM27">
        <f ca="1">IF(AND($B27&gt;0,SUM(EM$3:EM26)=0,SUM($H27:EL27)=0),$B27,0)</f>
        <v>0</v>
      </c>
      <c r="EN27">
        <f ca="1">IF(AND($B27&gt;0,SUM(EN$3:EN26)=0,SUM($H27:EM27)=0),$B27,0)</f>
        <v>0</v>
      </c>
      <c r="EO27">
        <f ca="1">IF(AND($B27&gt;0,SUM(EO$3:EO26)=0,SUM($H27:EN27)=0),$B27,0)</f>
        <v>0</v>
      </c>
      <c r="EP27">
        <f ca="1">IF(AND($B27&gt;0,SUM(EP$3:EP26)=0,SUM($H27:EO27)=0),$B27,0)</f>
        <v>0</v>
      </c>
      <c r="EQ27">
        <f ca="1">IF(AND($B27&gt;0,SUM(EQ$3:EQ26)=0,SUM($H27:EP27)=0),$B27,0)</f>
        <v>0</v>
      </c>
      <c r="ER27">
        <f ca="1">IF(AND($B27&gt;0,SUM(ER$3:ER26)=0,SUM($H27:EQ27)=0),$B27,0)</f>
        <v>0</v>
      </c>
      <c r="ES27">
        <f ca="1">IF(AND($B27&gt;0,SUM(ES$3:ES26)=0,SUM($H27:ER27)=0),$B27,0)</f>
        <v>0</v>
      </c>
      <c r="ET27">
        <f ca="1">IF(AND($B27&gt;0,SUM(ET$3:ET26)=0,SUM($H27:ES27)=0),$B27,0)</f>
        <v>0</v>
      </c>
      <c r="EU27">
        <f ca="1">IF(AND($B27&gt;0,SUM(EU$3:EU26)=0,SUM($H27:ET27)=0),$B27,0)</f>
        <v>0</v>
      </c>
      <c r="EV27">
        <f ca="1">IF(AND($B27&gt;0,SUM(EV$3:EV26)=0,SUM($H27:EU27)=0),$B27,0)</f>
        <v>0</v>
      </c>
      <c r="EW27">
        <f ca="1">IF(AND($B27&gt;0,SUM(EW$3:EW26)=0,SUM($H27:EV27)=0),$B27,0)</f>
        <v>0</v>
      </c>
      <c r="EX27">
        <f ca="1">IF(AND($B27&gt;0,SUM(EX$3:EX26)=0,SUM($H27:EW27)=0),$B27,0)</f>
        <v>0</v>
      </c>
      <c r="EY27">
        <f ca="1">IF(AND($B27&gt;0,SUM(EY$3:EY26)=0,SUM($H27:EX27)=0),$B27,0)</f>
        <v>0</v>
      </c>
      <c r="EZ27">
        <f ca="1">IF(AND($B27&gt;0,SUM(EZ$3:EZ26)=0,SUM($H27:EY27)=0),$B27,0)</f>
        <v>0</v>
      </c>
      <c r="FA27">
        <f ca="1">IF(AND($B27&gt;0,SUM(FA$3:FA26)=0,SUM($H27:EZ27)=0),$B27,0)</f>
        <v>0</v>
      </c>
      <c r="FB27">
        <f ca="1">IF(AND($B27&gt;0,SUM(FB$3:FB26)=0,SUM($H27:FA27)=0),$B27,0)</f>
        <v>0</v>
      </c>
      <c r="FC27">
        <f ca="1">IF(AND($B27&gt;0,SUM(FC$3:FC26)=0,SUM($H27:FB27)=0),$B27,0)</f>
        <v>0</v>
      </c>
      <c r="FD27">
        <f ca="1">IF(AND($B27&gt;0,SUM(FD$3:FD26)=0,SUM($H27:FC27)=0),$B27,0)</f>
        <v>0</v>
      </c>
      <c r="FE27">
        <f ca="1">IF(AND($B27&gt;0,SUM(FE$3:FE26)=0,SUM($H27:FD27)=0),$B27,0)</f>
        <v>0</v>
      </c>
      <c r="FF27">
        <f ca="1">IF(AND($B27&gt;0,SUM(FF$3:FF26)=0,SUM($H27:FE27)=0),$B27,0)</f>
        <v>0</v>
      </c>
      <c r="FG27">
        <f ca="1">IF(AND($B27&gt;0,SUM(FG$3:FG26)=0,SUM($H27:FF27)=0),$B27,0)</f>
        <v>0</v>
      </c>
      <c r="FH27">
        <f ca="1">IF(AND($B27&gt;0,SUM(FH$3:FH26)=0,SUM($H27:FG27)=0),$B27,0)</f>
        <v>0</v>
      </c>
      <c r="FI27">
        <f ca="1">IF(AND($B27&gt;0,SUM(FI$3:FI26)=0,SUM($H27:FH27)=0),$B27,0)</f>
        <v>0</v>
      </c>
      <c r="FJ27">
        <f ca="1">IF(AND($B27&gt;0,SUM(FJ$3:FJ26)=0,SUM($H27:FI27)=0),$B27,0)</f>
        <v>0</v>
      </c>
      <c r="FK27">
        <f ca="1">IF(AND($B27&gt;0,SUM(FK$3:FK26)=0,SUM($H27:FJ27)=0),$B27,0)</f>
        <v>0</v>
      </c>
      <c r="FL27">
        <f ca="1">IF(AND($B27&gt;0,SUM(FL$3:FL26)=0,SUM($H27:FK27)=0),$B27,0)</f>
        <v>0</v>
      </c>
      <c r="FM27">
        <f ca="1">IF(AND($B27&gt;0,SUM(FM$3:FM26)=0,SUM($H27:FL27)=0),$B27,0)</f>
        <v>0</v>
      </c>
      <c r="FN27">
        <f ca="1">IF(AND($B27&gt;0,SUM(FN$3:FN26)=0,SUM($H27:FM27)=0),$B27,0)</f>
        <v>0</v>
      </c>
      <c r="FS27" s="67"/>
      <c r="FT27" s="67"/>
      <c r="FU27" s="342"/>
      <c r="FV27" s="374" t="str">
        <f>""</f>
        <v/>
      </c>
      <c r="FY27" s="67"/>
      <c r="FZ27" s="67"/>
      <c r="GA27" s="342"/>
      <c r="GB27" s="374" t="str">
        <f>""</f>
        <v/>
      </c>
      <c r="GE27" s="67"/>
      <c r="GF27" s="67"/>
      <c r="GG27" s="342"/>
      <c r="GH27" s="374" t="str">
        <f>""</f>
        <v/>
      </c>
    </row>
    <row r="28" spans="1:190" ht="15.75" thickBot="1" x14ac:dyDescent="0.3">
      <c r="A28">
        <v>28</v>
      </c>
      <c r="C28" s="240">
        <f t="shared" ca="1" si="8"/>
        <v>0</v>
      </c>
      <c r="D28" s="240">
        <f t="shared" ca="1" si="9"/>
        <v>0</v>
      </c>
      <c r="E28" s="240">
        <f t="shared" ca="1" si="10"/>
        <v>0</v>
      </c>
      <c r="F28" s="240" t="str">
        <f t="shared" ca="1" si="11"/>
        <v/>
      </c>
      <c r="G28" s="47">
        <f ca="1">INDEX($I$2:$FN$2,ROWS(G$2:G28))</f>
        <v>0</v>
      </c>
      <c r="H28">
        <v>0</v>
      </c>
      <c r="I28">
        <f ca="1">IF(AND($B28&gt;0,SUM(I$3:I27)=0,SUM($H28:H28)=0),$B28,0)</f>
        <v>0</v>
      </c>
      <c r="J28">
        <f ca="1">IF(AND($B28&gt;0,SUM(J$3:J27)=0,SUM($H28:I28)=0),$B28,0)</f>
        <v>0</v>
      </c>
      <c r="K28">
        <f ca="1">IF(AND($B28&gt;0,SUM(K$3:K27)=0,SUM($H28:J28)=0),$B28,0)</f>
        <v>0</v>
      </c>
      <c r="L28">
        <f ca="1">IF(AND($B28&gt;0,SUM(L$3:L27)=0,SUM($H28:K28)=0),$B28,0)</f>
        <v>0</v>
      </c>
      <c r="M28">
        <f ca="1">IF(AND($B28&gt;0,SUM(M$3:M27)=0,SUM($H28:L28)=0),$B28,0)</f>
        <v>0</v>
      </c>
      <c r="N28">
        <f ca="1">IF(AND($B28&gt;0,SUM(N$3:N27)=0,SUM($H28:M28)=0),$B28,0)</f>
        <v>0</v>
      </c>
      <c r="O28">
        <f ca="1">IF(AND($B28&gt;0,SUM(O$3:O27)=0,SUM($H28:N28)=0),$B28,0)</f>
        <v>0</v>
      </c>
      <c r="P28">
        <f ca="1">IF(AND($B28&gt;0,SUM(P$3:P27)=0,SUM($H28:O28)=0),$B28,0)</f>
        <v>0</v>
      </c>
      <c r="Q28">
        <f ca="1">IF(AND($B28&gt;0,SUM(Q$3:Q27)=0,SUM($H28:P28)=0),$B28,0)</f>
        <v>0</v>
      </c>
      <c r="R28">
        <f ca="1">IF(AND($B28&gt;0,SUM(R$3:R27)=0,SUM($H28:Q28)=0),$B28,0)</f>
        <v>0</v>
      </c>
      <c r="S28">
        <f ca="1">IF(AND($B28&gt;0,SUM(S$3:S27)=0,SUM($H28:R28)=0),$B28,0)</f>
        <v>0</v>
      </c>
      <c r="T28">
        <f ca="1">IF(AND($B28&gt;0,SUM(T$3:T27)=0,SUM($H28:S28)=0),$B28,0)</f>
        <v>0</v>
      </c>
      <c r="U28">
        <f ca="1">IF(AND($B28&gt;0,SUM(U$3:U27)=0,SUM($H28:T28)=0),$B28,0)</f>
        <v>0</v>
      </c>
      <c r="V28">
        <f ca="1">IF(AND($B28&gt;0,SUM(V$3:V27)=0,SUM($H28:U28)=0),$B28,0)</f>
        <v>0</v>
      </c>
      <c r="W28">
        <f ca="1">IF(AND($B28&gt;0,SUM(W$3:W27)=0,SUM($H28:V28)=0),$B28,0)</f>
        <v>0</v>
      </c>
      <c r="X28">
        <f ca="1">IF(AND($B28&gt;0,SUM(X$3:X27)=0,SUM($H28:W28)=0),$B28,0)</f>
        <v>0</v>
      </c>
      <c r="Y28">
        <f ca="1">IF(AND($B28&gt;0,SUM(Y$3:Y27)=0,SUM($H28:X28)=0),$B28,0)</f>
        <v>0</v>
      </c>
      <c r="Z28">
        <f ca="1">IF(AND($B28&gt;0,SUM(Z$3:Z27)=0,SUM($H28:Y28)=0),$B28,0)</f>
        <v>0</v>
      </c>
      <c r="AA28">
        <f ca="1">IF(AND($B28&gt;0,SUM(AA$3:AA27)=0,SUM($H28:Z28)=0),$B28,0)</f>
        <v>0</v>
      </c>
      <c r="AB28">
        <f ca="1">IF(AND($B28&gt;0,SUM(AB$3:AB27)=0,SUM($H28:AA28)=0),$B28,0)</f>
        <v>0</v>
      </c>
      <c r="AC28">
        <f ca="1">IF(AND($B28&gt;0,SUM(AC$3:AC27)=0,SUM($H28:AB28)=0),$B28,0)</f>
        <v>0</v>
      </c>
      <c r="AD28">
        <f ca="1">IF(AND($B28&gt;0,SUM(AD$3:AD27)=0,SUM($H28:AC28)=0),$B28,0)</f>
        <v>0</v>
      </c>
      <c r="AE28">
        <f ca="1">IF(AND($B28&gt;0,SUM(AE$3:AE27)=0,SUM($H28:AD28)=0),$B28,0)</f>
        <v>0</v>
      </c>
      <c r="AF28">
        <f ca="1">IF(AND($B28&gt;0,SUM(AF$3:AF27)=0,SUM($H28:AE28)=0),$B28,0)</f>
        <v>0</v>
      </c>
      <c r="AG28">
        <f ca="1">IF(AND($B28&gt;0,SUM(AG$3:AG27)=0,SUM($H28:AF28)=0),$B28,0)</f>
        <v>0</v>
      </c>
      <c r="AH28">
        <f ca="1">IF(AND($B28&gt;0,SUM(AH$3:AH27)=0,SUM($H28:AG28)=0),$B28,0)</f>
        <v>0</v>
      </c>
      <c r="AI28">
        <f ca="1">IF(AND($B28&gt;0,SUM(AI$3:AI27)=0,SUM($H28:AH28)=0),$B28,0)</f>
        <v>0</v>
      </c>
      <c r="AJ28">
        <f ca="1">IF(AND($B28&gt;0,SUM(AJ$3:AJ27)=0,SUM($H28:AI28)=0),$B28,0)</f>
        <v>0</v>
      </c>
      <c r="AK28">
        <f ca="1">IF(AND($B28&gt;0,SUM(AK$3:AK27)=0,SUM($H28:AJ28)=0),$B28,0)</f>
        <v>0</v>
      </c>
      <c r="AL28">
        <f ca="1">IF(AND($B28&gt;0,SUM(AL$3:AL27)=0,SUM($H28:AK28)=0),$B28,0)</f>
        <v>0</v>
      </c>
      <c r="AM28">
        <f ca="1">IF(AND($B28&gt;0,SUM(AM$3:AM27)=0,SUM($H28:AL28)=0),$B28,0)</f>
        <v>0</v>
      </c>
      <c r="AN28">
        <f ca="1">IF(AND($B28&gt;0,SUM(AN$3:AN27)=0,SUM($H28:AM28)=0),$B28,0)</f>
        <v>0</v>
      </c>
      <c r="AO28">
        <f ca="1">IF(AND($B28&gt;0,SUM(AO$3:AO27)=0,SUM($H28:AN28)=0),$B28,0)</f>
        <v>0</v>
      </c>
      <c r="AP28">
        <f ca="1">IF(AND($B28&gt;0,SUM(AP$3:AP27)=0,SUM($H28:AO28)=0),$B28,0)</f>
        <v>0</v>
      </c>
      <c r="AQ28">
        <f ca="1">IF(AND($B28&gt;0,SUM(AQ$3:AQ27)=0,SUM($H28:AP28)=0),$B28,0)</f>
        <v>0</v>
      </c>
      <c r="AR28">
        <f ca="1">IF(AND($B28&gt;0,SUM(AR$3:AR27)=0,SUM($H28:AQ28)=0),$B28,0)</f>
        <v>0</v>
      </c>
      <c r="AS28">
        <f ca="1">IF(AND($B28&gt;0,SUM(AS$3:AS27)=0,SUM($H28:AR28)=0),$B28,0)</f>
        <v>0</v>
      </c>
      <c r="AT28">
        <f ca="1">IF(AND($B28&gt;0,SUM(AT$3:AT27)=0,SUM($H28:AS28)=0),$B28,0)</f>
        <v>0</v>
      </c>
      <c r="AU28">
        <f ca="1">IF(AND($B28&gt;0,SUM(AU$3:AU27)=0,SUM($H28:AT28)=0),$B28,0)</f>
        <v>0</v>
      </c>
      <c r="AV28">
        <f ca="1">IF(AND($B28&gt;0,SUM(AV$3:AV27)=0,SUM($H28:AU28)=0),$B28,0)</f>
        <v>0</v>
      </c>
      <c r="AW28">
        <f ca="1">IF(AND($B28&gt;0,SUM(AW$3:AW27)=0,SUM($H28:AV28)=0),$B28,0)</f>
        <v>0</v>
      </c>
      <c r="AX28">
        <f ca="1">IF(AND($B28&gt;0,SUM(AX$3:AX27)=0,SUM($H28:AW28)=0),$B28,0)</f>
        <v>0</v>
      </c>
      <c r="AY28">
        <f ca="1">IF(AND($B28&gt;0,SUM(AY$3:AY27)=0,SUM($H28:AX28)=0),$B28,0)</f>
        <v>0</v>
      </c>
      <c r="AZ28">
        <f ca="1">IF(AND($B28&gt;0,SUM(AZ$3:AZ27)=0,SUM($H28:AY28)=0),$B28,0)</f>
        <v>0</v>
      </c>
      <c r="BA28">
        <f ca="1">IF(AND($B28&gt;0,SUM(BA$3:BA27)=0,SUM($H28:AZ28)=0),$B28,0)</f>
        <v>0</v>
      </c>
      <c r="BB28">
        <f ca="1">IF(AND($B28&gt;0,SUM(BB$3:BB27)=0,SUM($H28:BA28)=0),$B28,0)</f>
        <v>0</v>
      </c>
      <c r="BC28">
        <f ca="1">IF(AND($B28&gt;0,SUM(BC$3:BC27)=0,SUM($H28:BB28)=0),$B28,0)</f>
        <v>0</v>
      </c>
      <c r="BD28">
        <f ca="1">IF(AND($B28&gt;0,SUM(BD$3:BD27)=0,SUM($H28:BC28)=0),$B28,0)</f>
        <v>0</v>
      </c>
      <c r="BE28">
        <f ca="1">IF(AND($B28&gt;0,SUM(BE$3:BE27)=0,SUM($H28:BD28)=0),$B28,0)</f>
        <v>0</v>
      </c>
      <c r="BF28">
        <f ca="1">IF(AND($B28&gt;0,SUM(BF$3:BF27)=0,SUM($H28:BE28)=0),$B28,0)</f>
        <v>0</v>
      </c>
      <c r="BG28">
        <f ca="1">IF(AND($B28&gt;0,SUM(BG$3:BG27)=0,SUM($H28:BF28)=0),$B28,0)</f>
        <v>0</v>
      </c>
      <c r="BH28">
        <f ca="1">IF(AND($B28&gt;0,SUM(BH$3:BH27)=0,SUM($H28:BG28)=0),$B28,0)</f>
        <v>0</v>
      </c>
      <c r="BI28">
        <f ca="1">IF(AND($B28&gt;0,SUM(BI$3:BI27)=0,SUM($H28:BH28)=0),$B28,0)</f>
        <v>0</v>
      </c>
      <c r="BJ28">
        <f ca="1">IF(AND($B28&gt;0,SUM(BJ$3:BJ27)=0,SUM($H28:BI28)=0),$B28,0)</f>
        <v>0</v>
      </c>
      <c r="BK28">
        <f ca="1">IF(AND($B28&gt;0,SUM(BK$3:BK27)=0,SUM($H28:BJ28)=0),$B28,0)</f>
        <v>0</v>
      </c>
      <c r="BL28">
        <f ca="1">IF(AND($B28&gt;0,SUM(BL$3:BL27)=0,SUM($H28:BK28)=0),$B28,0)</f>
        <v>0</v>
      </c>
      <c r="BM28">
        <f ca="1">IF(AND($B28&gt;0,SUM(BM$3:BM27)=0,SUM($H28:BL28)=0),$B28,0)</f>
        <v>0</v>
      </c>
      <c r="BN28">
        <f ca="1">IF(AND($B28&gt;0,SUM(BN$3:BN27)=0,SUM($H28:BM28)=0),$B28,0)</f>
        <v>0</v>
      </c>
      <c r="BO28">
        <f ca="1">IF(AND($B28&gt;0,SUM(BO$3:BO27)=0,SUM($H28:BN28)=0),$B28,0)</f>
        <v>0</v>
      </c>
      <c r="BP28">
        <f ca="1">IF(AND($B28&gt;0,SUM(BP$3:BP27)=0,SUM($H28:BO28)=0),$B28,0)</f>
        <v>0</v>
      </c>
      <c r="BQ28">
        <f ca="1">IF(AND($B28&gt;0,SUM(BQ$3:BQ27)=0,SUM($H28:BP28)=0),$B28,0)</f>
        <v>0</v>
      </c>
      <c r="BR28">
        <f ca="1">IF(AND($B28&gt;0,SUM(BR$3:BR27)=0,SUM($H28:BQ28)=0),$B28,0)</f>
        <v>0</v>
      </c>
      <c r="BS28">
        <f ca="1">IF(AND($B28&gt;0,SUM(BS$3:BS27)=0,SUM($H28:BR28)=0),$B28,0)</f>
        <v>0</v>
      </c>
      <c r="BT28">
        <f ca="1">IF(AND($B28&gt;0,SUM(BT$3:BT27)=0,SUM($H28:BS28)=0),$B28,0)</f>
        <v>0</v>
      </c>
      <c r="BU28">
        <f ca="1">IF(AND($B28&gt;0,SUM(BU$3:BU27)=0,SUM($H28:BT28)=0),$B28,0)</f>
        <v>0</v>
      </c>
      <c r="BV28">
        <f ca="1">IF(AND($B28&gt;0,SUM(BV$3:BV27)=0,SUM($H28:BU28)=0),$B28,0)</f>
        <v>0</v>
      </c>
      <c r="BW28">
        <f ca="1">IF(AND($B28&gt;0,SUM(BW$3:BW27)=0,SUM($H28:BV28)=0),$B28,0)</f>
        <v>0</v>
      </c>
      <c r="BX28">
        <f ca="1">IF(AND($B28&gt;0,SUM(BX$3:BX27)=0,SUM($H28:BW28)=0),$B28,0)</f>
        <v>0</v>
      </c>
      <c r="BY28">
        <f ca="1">IF(AND($B28&gt;0,SUM(BY$3:BY27)=0,SUM($H28:BX28)=0),$B28,0)</f>
        <v>0</v>
      </c>
      <c r="BZ28">
        <f ca="1">IF(AND($B28&gt;0,SUM(BZ$3:BZ27)=0,SUM($H28:BY28)=0),$B28,0)</f>
        <v>0</v>
      </c>
      <c r="CA28">
        <f ca="1">IF(AND($B28&gt;0,SUM(CA$3:CA27)=0,SUM($H28:BZ28)=0),$B28,0)</f>
        <v>0</v>
      </c>
      <c r="CB28">
        <f ca="1">IF(AND($B28&gt;0,SUM(CB$3:CB27)=0,SUM($H28:CA28)=0),$B28,0)</f>
        <v>0</v>
      </c>
      <c r="CC28">
        <f ca="1">IF(AND($B28&gt;0,SUM(CC$3:CC27)=0,SUM($H28:CB28)=0),$B28,0)</f>
        <v>0</v>
      </c>
      <c r="CD28">
        <f ca="1">IF(AND($B28&gt;0,SUM(CD$3:CD27)=0,SUM($H28:CC28)=0),$B28,0)</f>
        <v>0</v>
      </c>
      <c r="CE28">
        <f ca="1">IF(AND($B28&gt;0,SUM(CE$3:CE27)=0,SUM($H28:CD28)=0),$B28,0)</f>
        <v>0</v>
      </c>
      <c r="CF28">
        <f ca="1">IF(AND($B28&gt;0,SUM(CF$3:CF27)=0,SUM($H28:CE28)=0),$B28,0)</f>
        <v>0</v>
      </c>
      <c r="CG28">
        <f ca="1">IF(AND($B28&gt;0,SUM(CG$3:CG27)=0,SUM($H28:CF28)=0),$B28,0)</f>
        <v>0</v>
      </c>
      <c r="CH28">
        <f ca="1">IF(AND($B28&gt;0,SUM(CH$3:CH27)=0,SUM($H28:CG28)=0),$B28,0)</f>
        <v>0</v>
      </c>
      <c r="CI28">
        <f ca="1">IF(AND($B28&gt;0,SUM(CI$3:CI27)=0,SUM($H28:CH28)=0),$B28,0)</f>
        <v>0</v>
      </c>
      <c r="CJ28">
        <f ca="1">IF(AND($B28&gt;0,SUM(CJ$3:CJ27)=0,SUM($H28:CI28)=0),$B28,0)</f>
        <v>0</v>
      </c>
      <c r="CK28">
        <f ca="1">IF(AND($B28&gt;0,SUM(CK$3:CK27)=0,SUM($H28:CJ28)=0),$B28,0)</f>
        <v>0</v>
      </c>
      <c r="CL28">
        <f ca="1">IF(AND($B28&gt;0,SUM(CL$3:CL27)=0,SUM($H28:CK28)=0),$B28,0)</f>
        <v>0</v>
      </c>
      <c r="CM28">
        <f ca="1">IF(AND($B28&gt;0,SUM(CM$3:CM27)=0,SUM($H28:CL28)=0),$B28,0)</f>
        <v>0</v>
      </c>
      <c r="CN28">
        <f ca="1">IF(AND($B28&gt;0,SUM(CN$3:CN27)=0,SUM($H28:CM28)=0),$B28,0)</f>
        <v>0</v>
      </c>
      <c r="CO28">
        <f ca="1">IF(AND($B28&gt;0,SUM(CO$3:CO27)=0,SUM($H28:CN28)=0),$B28,0)</f>
        <v>0</v>
      </c>
      <c r="CP28">
        <f ca="1">IF(AND($B28&gt;0,SUM(CP$3:CP27)=0,SUM($H28:CO28)=0),$B28,0)</f>
        <v>0</v>
      </c>
      <c r="CQ28">
        <f ca="1">IF(AND($B28&gt;0,SUM(CQ$3:CQ27)=0,SUM($H28:CP28)=0),$B28,0)</f>
        <v>0</v>
      </c>
      <c r="CR28">
        <f ca="1">IF(AND($B28&gt;0,SUM(CR$3:CR27)=0,SUM($H28:CQ28)=0),$B28,0)</f>
        <v>0</v>
      </c>
      <c r="CS28">
        <f ca="1">IF(AND($B28&gt;0,SUM(CS$3:CS27)=0,SUM($H28:CR28)=0),$B28,0)</f>
        <v>0</v>
      </c>
      <c r="CT28">
        <f ca="1">IF(AND($B28&gt;0,SUM(CT$3:CT27)=0,SUM($H28:CS28)=0),$B28,0)</f>
        <v>0</v>
      </c>
      <c r="CU28">
        <f ca="1">IF(AND($B28&gt;0,SUM(CU$3:CU27)=0,SUM($H28:CT28)=0),$B28,0)</f>
        <v>0</v>
      </c>
      <c r="CV28">
        <f ca="1">IF(AND($B28&gt;0,SUM(CV$3:CV27)=0,SUM($H28:CU28)=0),$B28,0)</f>
        <v>0</v>
      </c>
      <c r="CW28">
        <f ca="1">IF(AND($B28&gt;0,SUM(CW$3:CW27)=0,SUM($H28:CV28)=0),$B28,0)</f>
        <v>0</v>
      </c>
      <c r="CX28">
        <f ca="1">IF(AND($B28&gt;0,SUM(CX$3:CX27)=0,SUM($H28:CW28)=0),$B28,0)</f>
        <v>0</v>
      </c>
      <c r="CY28">
        <f ca="1">IF(AND($B28&gt;0,SUM(CY$3:CY27)=0,SUM($H28:CX28)=0),$B28,0)</f>
        <v>0</v>
      </c>
      <c r="CZ28">
        <f ca="1">IF(AND($B28&gt;0,SUM(CZ$3:CZ27)=0,SUM($H28:CY28)=0),$B28,0)</f>
        <v>0</v>
      </c>
      <c r="DA28">
        <f ca="1">IF(AND($B28&gt;0,SUM(DA$3:DA27)=0,SUM($H28:CZ28)=0),$B28,0)</f>
        <v>0</v>
      </c>
      <c r="DB28">
        <f ca="1">IF(AND($B28&gt;0,SUM(DB$3:DB27)=0,SUM($H28:DA28)=0),$B28,0)</f>
        <v>0</v>
      </c>
      <c r="DC28">
        <f ca="1">IF(AND($B28&gt;0,SUM(DC$3:DC27)=0,SUM($H28:DB28)=0),$B28,0)</f>
        <v>0</v>
      </c>
      <c r="DD28">
        <f ca="1">IF(AND($B28&gt;0,SUM(DD$3:DD27)=0,SUM($H28:DC28)=0),$B28,0)</f>
        <v>0</v>
      </c>
      <c r="DE28">
        <f ca="1">IF(AND($B28&gt;0,SUM(DE$3:DE27)=0,SUM($H28:DD28)=0),$B28,0)</f>
        <v>0</v>
      </c>
      <c r="DF28">
        <f ca="1">IF(AND($B28&gt;0,SUM(DF$3:DF27)=0,SUM($H28:DE28)=0),$B28,0)</f>
        <v>0</v>
      </c>
      <c r="DG28">
        <f ca="1">IF(AND($B28&gt;0,SUM(DG$3:DG27)=0,SUM($H28:DF28)=0),$B28,0)</f>
        <v>0</v>
      </c>
      <c r="DH28">
        <f ca="1">IF(AND($B28&gt;0,SUM(DH$3:DH27)=0,SUM($H28:DG28)=0),$B28,0)</f>
        <v>0</v>
      </c>
      <c r="DI28">
        <f ca="1">IF(AND($B28&gt;0,SUM(DI$3:DI27)=0,SUM($H28:DH28)=0),$B28,0)</f>
        <v>0</v>
      </c>
      <c r="DJ28">
        <f ca="1">IF(AND($B28&gt;0,SUM(DJ$3:DJ27)=0,SUM($H28:DI28)=0),$B28,0)</f>
        <v>0</v>
      </c>
      <c r="DK28">
        <f ca="1">IF(AND($B28&gt;0,SUM(DK$3:DK27)=0,SUM($H28:DJ28)=0),$B28,0)</f>
        <v>0</v>
      </c>
      <c r="DL28">
        <f ca="1">IF(AND($B28&gt;0,SUM(DL$3:DL27)=0,SUM($H28:DK28)=0),$B28,0)</f>
        <v>0</v>
      </c>
      <c r="DM28">
        <f ca="1">IF(AND($B28&gt;0,SUM(DM$3:DM27)=0,SUM($H28:DL28)=0),$B28,0)</f>
        <v>0</v>
      </c>
      <c r="DN28">
        <f ca="1">IF(AND($B28&gt;0,SUM(DN$3:DN27)=0,SUM($H28:DM28)=0),$B28,0)</f>
        <v>0</v>
      </c>
      <c r="DO28">
        <f ca="1">IF(AND($B28&gt;0,SUM(DO$3:DO27)=0,SUM($H28:DN28)=0),$B28,0)</f>
        <v>0</v>
      </c>
      <c r="DP28">
        <f ca="1">IF(AND($B28&gt;0,SUM(DP$3:DP27)=0,SUM($H28:DO28)=0),$B28,0)</f>
        <v>0</v>
      </c>
      <c r="DQ28">
        <f ca="1">IF(AND($B28&gt;0,SUM(DQ$3:DQ27)=0,SUM($H28:DP28)=0),$B28,0)</f>
        <v>0</v>
      </c>
      <c r="DR28">
        <f ca="1">IF(AND($B28&gt;0,SUM(DR$3:DR27)=0,SUM($H28:DQ28)=0),$B28,0)</f>
        <v>0</v>
      </c>
      <c r="DS28">
        <f ca="1">IF(AND($B28&gt;0,SUM(DS$3:DS27)=0,SUM($H28:DR28)=0),$B28,0)</f>
        <v>0</v>
      </c>
      <c r="DT28">
        <f ca="1">IF(AND($B28&gt;0,SUM(DT$3:DT27)=0,SUM($H28:DS28)=0),$B28,0)</f>
        <v>0</v>
      </c>
      <c r="DU28">
        <f ca="1">IF(AND($B28&gt;0,SUM(DU$3:DU27)=0,SUM($H28:DT28)=0),$B28,0)</f>
        <v>0</v>
      </c>
      <c r="DV28">
        <f ca="1">IF(AND($B28&gt;0,SUM(DV$3:DV27)=0,SUM($H28:DU28)=0),$B28,0)</f>
        <v>0</v>
      </c>
      <c r="DW28">
        <f ca="1">IF(AND($B28&gt;0,SUM(DW$3:DW27)=0,SUM($H28:DV28)=0),$B28,0)</f>
        <v>0</v>
      </c>
      <c r="DX28">
        <f ca="1">IF(AND($B28&gt;0,SUM(DX$3:DX27)=0,SUM($H28:DW28)=0),$B28,0)</f>
        <v>0</v>
      </c>
      <c r="DY28">
        <f ca="1">IF(AND($B28&gt;0,SUM(DY$3:DY27)=0,SUM($H28:DX28)=0),$B28,0)</f>
        <v>0</v>
      </c>
      <c r="DZ28">
        <f ca="1">IF(AND($B28&gt;0,SUM(DZ$3:DZ27)=0,SUM($H28:DY28)=0),$B28,0)</f>
        <v>0</v>
      </c>
      <c r="EA28">
        <f ca="1">IF(AND($B28&gt;0,SUM(EA$3:EA27)=0,SUM($H28:DZ28)=0),$B28,0)</f>
        <v>0</v>
      </c>
      <c r="EB28">
        <f ca="1">IF(AND($B28&gt;0,SUM(EB$3:EB27)=0,SUM($H28:EA28)=0),$B28,0)</f>
        <v>0</v>
      </c>
      <c r="EC28">
        <f ca="1">IF(AND($B28&gt;0,SUM(EC$3:EC27)=0,SUM($H28:EB28)=0),$B28,0)</f>
        <v>0</v>
      </c>
      <c r="ED28">
        <f ca="1">IF(AND($B28&gt;0,SUM(ED$3:ED27)=0,SUM($H28:EC28)=0),$B28,0)</f>
        <v>0</v>
      </c>
      <c r="EE28">
        <f ca="1">IF(AND($B28&gt;0,SUM(EE$3:EE27)=0,SUM($H28:ED28)=0),$B28,0)</f>
        <v>0</v>
      </c>
      <c r="EF28">
        <f ca="1">IF(AND($B28&gt;0,SUM(EF$3:EF27)=0,SUM($H28:EE28)=0),$B28,0)</f>
        <v>0</v>
      </c>
      <c r="EG28">
        <f ca="1">IF(AND($B28&gt;0,SUM(EG$3:EG27)=0,SUM($H28:EF28)=0),$B28,0)</f>
        <v>0</v>
      </c>
      <c r="EH28">
        <f ca="1">IF(AND($B28&gt;0,SUM(EH$3:EH27)=0,SUM($H28:EG28)=0),$B28,0)</f>
        <v>0</v>
      </c>
      <c r="EI28">
        <f ca="1">IF(AND($B28&gt;0,SUM(EI$3:EI27)=0,SUM($H28:EH28)=0),$B28,0)</f>
        <v>0</v>
      </c>
      <c r="EJ28">
        <f ca="1">IF(AND($B28&gt;0,SUM(EJ$3:EJ27)=0,SUM($H28:EI28)=0),$B28,0)</f>
        <v>0</v>
      </c>
      <c r="EK28">
        <f ca="1">IF(AND($B28&gt;0,SUM(EK$3:EK27)=0,SUM($H28:EJ28)=0),$B28,0)</f>
        <v>0</v>
      </c>
      <c r="EL28">
        <f ca="1">IF(AND($B28&gt;0,SUM(EL$3:EL27)=0,SUM($H28:EK28)=0),$B28,0)</f>
        <v>0</v>
      </c>
      <c r="EM28">
        <f ca="1">IF(AND($B28&gt;0,SUM(EM$3:EM27)=0,SUM($H28:EL28)=0),$B28,0)</f>
        <v>0</v>
      </c>
      <c r="EN28">
        <f ca="1">IF(AND($B28&gt;0,SUM(EN$3:EN27)=0,SUM($H28:EM28)=0),$B28,0)</f>
        <v>0</v>
      </c>
      <c r="EO28">
        <f ca="1">IF(AND($B28&gt;0,SUM(EO$3:EO27)=0,SUM($H28:EN28)=0),$B28,0)</f>
        <v>0</v>
      </c>
      <c r="EP28">
        <f ca="1">IF(AND($B28&gt;0,SUM(EP$3:EP27)=0,SUM($H28:EO28)=0),$B28,0)</f>
        <v>0</v>
      </c>
      <c r="EQ28">
        <f ca="1">IF(AND($B28&gt;0,SUM(EQ$3:EQ27)=0,SUM($H28:EP28)=0),$B28,0)</f>
        <v>0</v>
      </c>
      <c r="ER28">
        <f ca="1">IF(AND($B28&gt;0,SUM(ER$3:ER27)=0,SUM($H28:EQ28)=0),$B28,0)</f>
        <v>0</v>
      </c>
      <c r="ES28">
        <f ca="1">IF(AND($B28&gt;0,SUM(ES$3:ES27)=0,SUM($H28:ER28)=0),$B28,0)</f>
        <v>0</v>
      </c>
      <c r="ET28">
        <f ca="1">IF(AND($B28&gt;0,SUM(ET$3:ET27)=0,SUM($H28:ES28)=0),$B28,0)</f>
        <v>0</v>
      </c>
      <c r="EU28">
        <f ca="1">IF(AND($B28&gt;0,SUM(EU$3:EU27)=0,SUM($H28:ET28)=0),$B28,0)</f>
        <v>0</v>
      </c>
      <c r="EV28">
        <f ca="1">IF(AND($B28&gt;0,SUM(EV$3:EV27)=0,SUM($H28:EU28)=0),$B28,0)</f>
        <v>0</v>
      </c>
      <c r="EW28">
        <f ca="1">IF(AND($B28&gt;0,SUM(EW$3:EW27)=0,SUM($H28:EV28)=0),$B28,0)</f>
        <v>0</v>
      </c>
      <c r="EX28">
        <f ca="1">IF(AND($B28&gt;0,SUM(EX$3:EX27)=0,SUM($H28:EW28)=0),$B28,0)</f>
        <v>0</v>
      </c>
      <c r="EY28">
        <f ca="1">IF(AND($B28&gt;0,SUM(EY$3:EY27)=0,SUM($H28:EX28)=0),$B28,0)</f>
        <v>0</v>
      </c>
      <c r="EZ28">
        <f ca="1">IF(AND($B28&gt;0,SUM(EZ$3:EZ27)=0,SUM($H28:EY28)=0),$B28,0)</f>
        <v>0</v>
      </c>
      <c r="FA28">
        <f ca="1">IF(AND($B28&gt;0,SUM(FA$3:FA27)=0,SUM($H28:EZ28)=0),$B28,0)</f>
        <v>0</v>
      </c>
      <c r="FB28">
        <f ca="1">IF(AND($B28&gt;0,SUM(FB$3:FB27)=0,SUM($H28:FA28)=0),$B28,0)</f>
        <v>0</v>
      </c>
      <c r="FC28">
        <f ca="1">IF(AND($B28&gt;0,SUM(FC$3:FC27)=0,SUM($H28:FB28)=0),$B28,0)</f>
        <v>0</v>
      </c>
      <c r="FD28">
        <f ca="1">IF(AND($B28&gt;0,SUM(FD$3:FD27)=0,SUM($H28:FC28)=0),$B28,0)</f>
        <v>0</v>
      </c>
      <c r="FE28">
        <f ca="1">IF(AND($B28&gt;0,SUM(FE$3:FE27)=0,SUM($H28:FD28)=0),$B28,0)</f>
        <v>0</v>
      </c>
      <c r="FF28">
        <f ca="1">IF(AND($B28&gt;0,SUM(FF$3:FF27)=0,SUM($H28:FE28)=0),$B28,0)</f>
        <v>0</v>
      </c>
      <c r="FG28">
        <f ca="1">IF(AND($B28&gt;0,SUM(FG$3:FG27)=0,SUM($H28:FF28)=0),$B28,0)</f>
        <v>0</v>
      </c>
      <c r="FH28">
        <f ca="1">IF(AND($B28&gt;0,SUM(FH$3:FH27)=0,SUM($H28:FG28)=0),$B28,0)</f>
        <v>0</v>
      </c>
      <c r="FI28">
        <f ca="1">IF(AND($B28&gt;0,SUM(FI$3:FI27)=0,SUM($H28:FH28)=0),$B28,0)</f>
        <v>0</v>
      </c>
      <c r="FJ28">
        <f ca="1">IF(AND($B28&gt;0,SUM(FJ$3:FJ27)=0,SUM($H28:FI28)=0),$B28,0)</f>
        <v>0</v>
      </c>
      <c r="FK28">
        <f ca="1">IF(AND($B28&gt;0,SUM(FK$3:FK27)=0,SUM($H28:FJ28)=0),$B28,0)</f>
        <v>0</v>
      </c>
      <c r="FL28">
        <f ca="1">IF(AND($B28&gt;0,SUM(FL$3:FL27)=0,SUM($H28:FK28)=0),$B28,0)</f>
        <v>0</v>
      </c>
      <c r="FM28">
        <f ca="1">IF(AND($B28&gt;0,SUM(FM$3:FM27)=0,SUM($H28:FL28)=0),$B28,0)</f>
        <v>0</v>
      </c>
      <c r="FN28">
        <f ca="1">IF(AND($B28&gt;0,SUM(FN$3:FN27)=0,SUM($H28:FM28)=0),$B28,0)</f>
        <v>0</v>
      </c>
      <c r="FS28" s="67"/>
      <c r="FT28" s="67"/>
      <c r="FU28" s="342"/>
      <c r="FV28" s="374" t="str">
        <f>""</f>
        <v/>
      </c>
      <c r="FY28" s="67"/>
      <c r="FZ28" s="67"/>
      <c r="GA28" s="342"/>
      <c r="GB28" s="374" t="str">
        <f>""</f>
        <v/>
      </c>
      <c r="GE28" s="67"/>
      <c r="GF28" s="67"/>
      <c r="GG28" s="342"/>
      <c r="GH28" s="374" t="str">
        <f>""</f>
        <v/>
      </c>
    </row>
    <row r="29" spans="1:190" ht="15.75" thickBot="1" x14ac:dyDescent="0.3">
      <c r="A29">
        <v>29</v>
      </c>
      <c r="C29" s="240">
        <f t="shared" ca="1" si="8"/>
        <v>0</v>
      </c>
      <c r="D29" s="240" t="str">
        <f t="shared" ca="1" si="9"/>
        <v/>
      </c>
      <c r="E29" s="240" t="str">
        <f t="shared" ca="1" si="10"/>
        <v/>
      </c>
      <c r="F29" s="240" t="str">
        <f t="shared" ca="1" si="11"/>
        <v/>
      </c>
      <c r="G29" s="47">
        <f ca="1">INDEX($I$2:$FN$2,ROWS(G$2:G29))</f>
        <v>0</v>
      </c>
      <c r="H29">
        <v>0</v>
      </c>
      <c r="I29">
        <f ca="1">IF(AND($B29&gt;0,SUM(I$3:I28)=0,SUM($H29:H29)=0),$B29,0)</f>
        <v>0</v>
      </c>
      <c r="J29">
        <f ca="1">IF(AND($B29&gt;0,SUM(J$3:J28)=0,SUM($H29:I29)=0),$B29,0)</f>
        <v>0</v>
      </c>
      <c r="K29">
        <f ca="1">IF(AND($B29&gt;0,SUM(K$3:K28)=0,SUM($H29:J29)=0),$B29,0)</f>
        <v>0</v>
      </c>
      <c r="L29">
        <f ca="1">IF(AND($B29&gt;0,SUM(L$3:L28)=0,SUM($H29:K29)=0),$B29,0)</f>
        <v>0</v>
      </c>
      <c r="M29">
        <f ca="1">IF(AND($B29&gt;0,SUM(M$3:M28)=0,SUM($H29:L29)=0),$B29,0)</f>
        <v>0</v>
      </c>
      <c r="N29">
        <f ca="1">IF(AND($B29&gt;0,SUM(N$3:N28)=0,SUM($H29:M29)=0),$B29,0)</f>
        <v>0</v>
      </c>
      <c r="O29">
        <f ca="1">IF(AND($B29&gt;0,SUM(O$3:O28)=0,SUM($H29:N29)=0),$B29,0)</f>
        <v>0</v>
      </c>
      <c r="P29">
        <f ca="1">IF(AND($B29&gt;0,SUM(P$3:P28)=0,SUM($H29:O29)=0),$B29,0)</f>
        <v>0</v>
      </c>
      <c r="Q29">
        <f ca="1">IF(AND($B29&gt;0,SUM(Q$3:Q28)=0,SUM($H29:P29)=0),$B29,0)</f>
        <v>0</v>
      </c>
      <c r="R29">
        <f ca="1">IF(AND($B29&gt;0,SUM(R$3:R28)=0,SUM($H29:Q29)=0),$B29,0)</f>
        <v>0</v>
      </c>
      <c r="S29">
        <f ca="1">IF(AND($B29&gt;0,SUM(S$3:S28)=0,SUM($H29:R29)=0),$B29,0)</f>
        <v>0</v>
      </c>
      <c r="T29">
        <f ca="1">IF(AND($B29&gt;0,SUM(T$3:T28)=0,SUM($H29:S29)=0),$B29,0)</f>
        <v>0</v>
      </c>
      <c r="U29">
        <f ca="1">IF(AND($B29&gt;0,SUM(U$3:U28)=0,SUM($H29:T29)=0),$B29,0)</f>
        <v>0</v>
      </c>
      <c r="V29">
        <f ca="1">IF(AND($B29&gt;0,SUM(V$3:V28)=0,SUM($H29:U29)=0),$B29,0)</f>
        <v>0</v>
      </c>
      <c r="W29">
        <f ca="1">IF(AND($B29&gt;0,SUM(W$3:W28)=0,SUM($H29:V29)=0),$B29,0)</f>
        <v>0</v>
      </c>
      <c r="X29">
        <f ca="1">IF(AND($B29&gt;0,SUM(X$3:X28)=0,SUM($H29:W29)=0),$B29,0)</f>
        <v>0</v>
      </c>
      <c r="Y29">
        <f ca="1">IF(AND($B29&gt;0,SUM(Y$3:Y28)=0,SUM($H29:X29)=0),$B29,0)</f>
        <v>0</v>
      </c>
      <c r="Z29">
        <f ca="1">IF(AND($B29&gt;0,SUM(Z$3:Z28)=0,SUM($H29:Y29)=0),$B29,0)</f>
        <v>0</v>
      </c>
      <c r="AA29">
        <f ca="1">IF(AND($B29&gt;0,SUM(AA$3:AA28)=0,SUM($H29:Z29)=0),$B29,0)</f>
        <v>0</v>
      </c>
      <c r="AB29">
        <f ca="1">IF(AND($B29&gt;0,SUM(AB$3:AB28)=0,SUM($H29:AA29)=0),$B29,0)</f>
        <v>0</v>
      </c>
      <c r="AC29">
        <f ca="1">IF(AND($B29&gt;0,SUM(AC$3:AC28)=0,SUM($H29:AB29)=0),$B29,0)</f>
        <v>0</v>
      </c>
      <c r="AD29">
        <f ca="1">IF(AND($B29&gt;0,SUM(AD$3:AD28)=0,SUM($H29:AC29)=0),$B29,0)</f>
        <v>0</v>
      </c>
      <c r="AE29">
        <f ca="1">IF(AND($B29&gt;0,SUM(AE$3:AE28)=0,SUM($H29:AD29)=0),$B29,0)</f>
        <v>0</v>
      </c>
      <c r="AF29">
        <f ca="1">IF(AND($B29&gt;0,SUM(AF$3:AF28)=0,SUM($H29:AE29)=0),$B29,0)</f>
        <v>0</v>
      </c>
      <c r="AG29">
        <f ca="1">IF(AND($B29&gt;0,SUM(AG$3:AG28)=0,SUM($H29:AF29)=0),$B29,0)</f>
        <v>0</v>
      </c>
      <c r="AH29">
        <f ca="1">IF(AND($B29&gt;0,SUM(AH$3:AH28)=0,SUM($H29:AG29)=0),$B29,0)</f>
        <v>0</v>
      </c>
      <c r="AI29">
        <f ca="1">IF(AND($B29&gt;0,SUM(AI$3:AI28)=0,SUM($H29:AH29)=0),$B29,0)</f>
        <v>0</v>
      </c>
      <c r="AJ29">
        <f ca="1">IF(AND($B29&gt;0,SUM(AJ$3:AJ28)=0,SUM($H29:AI29)=0),$B29,0)</f>
        <v>0</v>
      </c>
      <c r="AK29">
        <f ca="1">IF(AND($B29&gt;0,SUM(AK$3:AK28)=0,SUM($H29:AJ29)=0),$B29,0)</f>
        <v>0</v>
      </c>
      <c r="AL29">
        <f ca="1">IF(AND($B29&gt;0,SUM(AL$3:AL28)=0,SUM($H29:AK29)=0),$B29,0)</f>
        <v>0</v>
      </c>
      <c r="AM29">
        <f ca="1">IF(AND($B29&gt;0,SUM(AM$3:AM28)=0,SUM($H29:AL29)=0),$B29,0)</f>
        <v>0</v>
      </c>
      <c r="AN29">
        <f ca="1">IF(AND($B29&gt;0,SUM(AN$3:AN28)=0,SUM($H29:AM29)=0),$B29,0)</f>
        <v>0</v>
      </c>
      <c r="AO29">
        <f ca="1">IF(AND($B29&gt;0,SUM(AO$3:AO28)=0,SUM($H29:AN29)=0),$B29,0)</f>
        <v>0</v>
      </c>
      <c r="AP29">
        <f ca="1">IF(AND($B29&gt;0,SUM(AP$3:AP28)=0,SUM($H29:AO29)=0),$B29,0)</f>
        <v>0</v>
      </c>
      <c r="AQ29">
        <f ca="1">IF(AND($B29&gt;0,SUM(AQ$3:AQ28)=0,SUM($H29:AP29)=0),$B29,0)</f>
        <v>0</v>
      </c>
      <c r="AR29">
        <f ca="1">IF(AND($B29&gt;0,SUM(AR$3:AR28)=0,SUM($H29:AQ29)=0),$B29,0)</f>
        <v>0</v>
      </c>
      <c r="AS29">
        <f ca="1">IF(AND($B29&gt;0,SUM(AS$3:AS28)=0,SUM($H29:AR29)=0),$B29,0)</f>
        <v>0</v>
      </c>
      <c r="AT29">
        <f ca="1">IF(AND($B29&gt;0,SUM(AT$3:AT28)=0,SUM($H29:AS29)=0),$B29,0)</f>
        <v>0</v>
      </c>
      <c r="AU29">
        <f ca="1">IF(AND($B29&gt;0,SUM(AU$3:AU28)=0,SUM($H29:AT29)=0),$B29,0)</f>
        <v>0</v>
      </c>
      <c r="AV29">
        <f ca="1">IF(AND($B29&gt;0,SUM(AV$3:AV28)=0,SUM($H29:AU29)=0),$B29,0)</f>
        <v>0</v>
      </c>
      <c r="AW29">
        <f ca="1">IF(AND($B29&gt;0,SUM(AW$3:AW28)=0,SUM($H29:AV29)=0),$B29,0)</f>
        <v>0</v>
      </c>
      <c r="AX29">
        <f ca="1">IF(AND($B29&gt;0,SUM(AX$3:AX28)=0,SUM($H29:AW29)=0),$B29,0)</f>
        <v>0</v>
      </c>
      <c r="AY29">
        <f ca="1">IF(AND($B29&gt;0,SUM(AY$3:AY28)=0,SUM($H29:AX29)=0),$B29,0)</f>
        <v>0</v>
      </c>
      <c r="AZ29">
        <f ca="1">IF(AND($B29&gt;0,SUM(AZ$3:AZ28)=0,SUM($H29:AY29)=0),$B29,0)</f>
        <v>0</v>
      </c>
      <c r="BA29">
        <f ca="1">IF(AND($B29&gt;0,SUM(BA$3:BA28)=0,SUM($H29:AZ29)=0),$B29,0)</f>
        <v>0</v>
      </c>
      <c r="BB29">
        <f ca="1">IF(AND($B29&gt;0,SUM(BB$3:BB28)=0,SUM($H29:BA29)=0),$B29,0)</f>
        <v>0</v>
      </c>
      <c r="BC29">
        <f ca="1">IF(AND($B29&gt;0,SUM(BC$3:BC28)=0,SUM($H29:BB29)=0),$B29,0)</f>
        <v>0</v>
      </c>
      <c r="BD29">
        <f ca="1">IF(AND($B29&gt;0,SUM(BD$3:BD28)=0,SUM($H29:BC29)=0),$B29,0)</f>
        <v>0</v>
      </c>
      <c r="BE29">
        <f ca="1">IF(AND($B29&gt;0,SUM(BE$3:BE28)=0,SUM($H29:BD29)=0),$B29,0)</f>
        <v>0</v>
      </c>
      <c r="BF29">
        <f ca="1">IF(AND($B29&gt;0,SUM(BF$3:BF28)=0,SUM($H29:BE29)=0),$B29,0)</f>
        <v>0</v>
      </c>
      <c r="BG29">
        <f ca="1">IF(AND($B29&gt;0,SUM(BG$3:BG28)=0,SUM($H29:BF29)=0),$B29,0)</f>
        <v>0</v>
      </c>
      <c r="BH29">
        <f ca="1">IF(AND($B29&gt;0,SUM(BH$3:BH28)=0,SUM($H29:BG29)=0),$B29,0)</f>
        <v>0</v>
      </c>
      <c r="BI29">
        <f ca="1">IF(AND($B29&gt;0,SUM(BI$3:BI28)=0,SUM($H29:BH29)=0),$B29,0)</f>
        <v>0</v>
      </c>
      <c r="BJ29">
        <f ca="1">IF(AND($B29&gt;0,SUM(BJ$3:BJ28)=0,SUM($H29:BI29)=0),$B29,0)</f>
        <v>0</v>
      </c>
      <c r="BK29">
        <f ca="1">IF(AND($B29&gt;0,SUM(BK$3:BK28)=0,SUM($H29:BJ29)=0),$B29,0)</f>
        <v>0</v>
      </c>
      <c r="BL29">
        <f ca="1">IF(AND($B29&gt;0,SUM(BL$3:BL28)=0,SUM($H29:BK29)=0),$B29,0)</f>
        <v>0</v>
      </c>
      <c r="BM29">
        <f ca="1">IF(AND($B29&gt;0,SUM(BM$3:BM28)=0,SUM($H29:BL29)=0),$B29,0)</f>
        <v>0</v>
      </c>
      <c r="BN29">
        <f ca="1">IF(AND($B29&gt;0,SUM(BN$3:BN28)=0,SUM($H29:BM29)=0),$B29,0)</f>
        <v>0</v>
      </c>
      <c r="BO29">
        <f ca="1">IF(AND($B29&gt;0,SUM(BO$3:BO28)=0,SUM($H29:BN29)=0),$B29,0)</f>
        <v>0</v>
      </c>
      <c r="BP29">
        <f ca="1">IF(AND($B29&gt;0,SUM(BP$3:BP28)=0,SUM($H29:BO29)=0),$B29,0)</f>
        <v>0</v>
      </c>
      <c r="BQ29">
        <f ca="1">IF(AND($B29&gt;0,SUM(BQ$3:BQ28)=0,SUM($H29:BP29)=0),$B29,0)</f>
        <v>0</v>
      </c>
      <c r="BR29">
        <f ca="1">IF(AND($B29&gt;0,SUM(BR$3:BR28)=0,SUM($H29:BQ29)=0),$B29,0)</f>
        <v>0</v>
      </c>
      <c r="BS29">
        <f ca="1">IF(AND($B29&gt;0,SUM(BS$3:BS28)=0,SUM($H29:BR29)=0),$B29,0)</f>
        <v>0</v>
      </c>
      <c r="BT29">
        <f ca="1">IF(AND($B29&gt;0,SUM(BT$3:BT28)=0,SUM($H29:BS29)=0),$B29,0)</f>
        <v>0</v>
      </c>
      <c r="BU29">
        <f ca="1">IF(AND($B29&gt;0,SUM(BU$3:BU28)=0,SUM($H29:BT29)=0),$B29,0)</f>
        <v>0</v>
      </c>
      <c r="BV29">
        <f ca="1">IF(AND($B29&gt;0,SUM(BV$3:BV28)=0,SUM($H29:BU29)=0),$B29,0)</f>
        <v>0</v>
      </c>
      <c r="BW29">
        <f ca="1">IF(AND($B29&gt;0,SUM(BW$3:BW28)=0,SUM($H29:BV29)=0),$B29,0)</f>
        <v>0</v>
      </c>
      <c r="BX29">
        <f ca="1">IF(AND($B29&gt;0,SUM(BX$3:BX28)=0,SUM($H29:BW29)=0),$B29,0)</f>
        <v>0</v>
      </c>
      <c r="BY29">
        <f ca="1">IF(AND($B29&gt;0,SUM(BY$3:BY28)=0,SUM($H29:BX29)=0),$B29,0)</f>
        <v>0</v>
      </c>
      <c r="BZ29">
        <f ca="1">IF(AND($B29&gt;0,SUM(BZ$3:BZ28)=0,SUM($H29:BY29)=0),$B29,0)</f>
        <v>0</v>
      </c>
      <c r="CA29">
        <f ca="1">IF(AND($B29&gt;0,SUM(CA$3:CA28)=0,SUM($H29:BZ29)=0),$B29,0)</f>
        <v>0</v>
      </c>
      <c r="CB29">
        <f ca="1">IF(AND($B29&gt;0,SUM(CB$3:CB28)=0,SUM($H29:CA29)=0),$B29,0)</f>
        <v>0</v>
      </c>
      <c r="CC29">
        <f ca="1">IF(AND($B29&gt;0,SUM(CC$3:CC28)=0,SUM($H29:CB29)=0),$B29,0)</f>
        <v>0</v>
      </c>
      <c r="CD29">
        <f ca="1">IF(AND($B29&gt;0,SUM(CD$3:CD28)=0,SUM($H29:CC29)=0),$B29,0)</f>
        <v>0</v>
      </c>
      <c r="CE29">
        <f ca="1">IF(AND($B29&gt;0,SUM(CE$3:CE28)=0,SUM($H29:CD29)=0),$B29,0)</f>
        <v>0</v>
      </c>
      <c r="CF29">
        <f ca="1">IF(AND($B29&gt;0,SUM(CF$3:CF28)=0,SUM($H29:CE29)=0),$B29,0)</f>
        <v>0</v>
      </c>
      <c r="CG29">
        <f ca="1">IF(AND($B29&gt;0,SUM(CG$3:CG28)=0,SUM($H29:CF29)=0),$B29,0)</f>
        <v>0</v>
      </c>
      <c r="CH29">
        <f ca="1">IF(AND($B29&gt;0,SUM(CH$3:CH28)=0,SUM($H29:CG29)=0),$B29,0)</f>
        <v>0</v>
      </c>
      <c r="CI29">
        <f ca="1">IF(AND($B29&gt;0,SUM(CI$3:CI28)=0,SUM($H29:CH29)=0),$B29,0)</f>
        <v>0</v>
      </c>
      <c r="CJ29">
        <f ca="1">IF(AND($B29&gt;0,SUM(CJ$3:CJ28)=0,SUM($H29:CI29)=0),$B29,0)</f>
        <v>0</v>
      </c>
      <c r="CK29">
        <f ca="1">IF(AND($B29&gt;0,SUM(CK$3:CK28)=0,SUM($H29:CJ29)=0),$B29,0)</f>
        <v>0</v>
      </c>
      <c r="CL29">
        <f ca="1">IF(AND($B29&gt;0,SUM(CL$3:CL28)=0,SUM($H29:CK29)=0),$B29,0)</f>
        <v>0</v>
      </c>
      <c r="CM29">
        <f ca="1">IF(AND($B29&gt;0,SUM(CM$3:CM28)=0,SUM($H29:CL29)=0),$B29,0)</f>
        <v>0</v>
      </c>
      <c r="CN29">
        <f ca="1">IF(AND($B29&gt;0,SUM(CN$3:CN28)=0,SUM($H29:CM29)=0),$B29,0)</f>
        <v>0</v>
      </c>
      <c r="CO29">
        <f ca="1">IF(AND($B29&gt;0,SUM(CO$3:CO28)=0,SUM($H29:CN29)=0),$B29,0)</f>
        <v>0</v>
      </c>
      <c r="CP29">
        <f ca="1">IF(AND($B29&gt;0,SUM(CP$3:CP28)=0,SUM($H29:CO29)=0),$B29,0)</f>
        <v>0</v>
      </c>
      <c r="CQ29">
        <f ca="1">IF(AND($B29&gt;0,SUM(CQ$3:CQ28)=0,SUM($H29:CP29)=0),$B29,0)</f>
        <v>0</v>
      </c>
      <c r="CR29">
        <f ca="1">IF(AND($B29&gt;0,SUM(CR$3:CR28)=0,SUM($H29:CQ29)=0),$B29,0)</f>
        <v>0</v>
      </c>
      <c r="CS29">
        <f ca="1">IF(AND($B29&gt;0,SUM(CS$3:CS28)=0,SUM($H29:CR29)=0),$B29,0)</f>
        <v>0</v>
      </c>
      <c r="CT29">
        <f ca="1">IF(AND($B29&gt;0,SUM(CT$3:CT28)=0,SUM($H29:CS29)=0),$B29,0)</f>
        <v>0</v>
      </c>
      <c r="CU29">
        <f ca="1">IF(AND($B29&gt;0,SUM(CU$3:CU28)=0,SUM($H29:CT29)=0),$B29,0)</f>
        <v>0</v>
      </c>
      <c r="CV29">
        <f ca="1">IF(AND($B29&gt;0,SUM(CV$3:CV28)=0,SUM($H29:CU29)=0),$B29,0)</f>
        <v>0</v>
      </c>
      <c r="CW29">
        <f ca="1">IF(AND($B29&gt;0,SUM(CW$3:CW28)=0,SUM($H29:CV29)=0),$B29,0)</f>
        <v>0</v>
      </c>
      <c r="CX29">
        <f ca="1">IF(AND($B29&gt;0,SUM(CX$3:CX28)=0,SUM($H29:CW29)=0),$B29,0)</f>
        <v>0</v>
      </c>
      <c r="CY29">
        <f ca="1">IF(AND($B29&gt;0,SUM(CY$3:CY28)=0,SUM($H29:CX29)=0),$B29,0)</f>
        <v>0</v>
      </c>
      <c r="CZ29">
        <f ca="1">IF(AND($B29&gt;0,SUM(CZ$3:CZ28)=0,SUM($H29:CY29)=0),$B29,0)</f>
        <v>0</v>
      </c>
      <c r="DA29">
        <f ca="1">IF(AND($B29&gt;0,SUM(DA$3:DA28)=0,SUM($H29:CZ29)=0),$B29,0)</f>
        <v>0</v>
      </c>
      <c r="DB29">
        <f ca="1">IF(AND($B29&gt;0,SUM(DB$3:DB28)=0,SUM($H29:DA29)=0),$B29,0)</f>
        <v>0</v>
      </c>
      <c r="DC29">
        <f ca="1">IF(AND($B29&gt;0,SUM(DC$3:DC28)=0,SUM($H29:DB29)=0),$B29,0)</f>
        <v>0</v>
      </c>
      <c r="DD29">
        <f ca="1">IF(AND($B29&gt;0,SUM(DD$3:DD28)=0,SUM($H29:DC29)=0),$B29,0)</f>
        <v>0</v>
      </c>
      <c r="DE29">
        <f ca="1">IF(AND($B29&gt;0,SUM(DE$3:DE28)=0,SUM($H29:DD29)=0),$B29,0)</f>
        <v>0</v>
      </c>
      <c r="DF29">
        <f ca="1">IF(AND($B29&gt;0,SUM(DF$3:DF28)=0,SUM($H29:DE29)=0),$B29,0)</f>
        <v>0</v>
      </c>
      <c r="DG29">
        <f ca="1">IF(AND($B29&gt;0,SUM(DG$3:DG28)=0,SUM($H29:DF29)=0),$B29,0)</f>
        <v>0</v>
      </c>
      <c r="DH29">
        <f ca="1">IF(AND($B29&gt;0,SUM(DH$3:DH28)=0,SUM($H29:DG29)=0),$B29,0)</f>
        <v>0</v>
      </c>
      <c r="DI29">
        <f ca="1">IF(AND($B29&gt;0,SUM(DI$3:DI28)=0,SUM($H29:DH29)=0),$B29,0)</f>
        <v>0</v>
      </c>
      <c r="DJ29">
        <f ca="1">IF(AND($B29&gt;0,SUM(DJ$3:DJ28)=0,SUM($H29:DI29)=0),$B29,0)</f>
        <v>0</v>
      </c>
      <c r="DK29">
        <f ca="1">IF(AND($B29&gt;0,SUM(DK$3:DK28)=0,SUM($H29:DJ29)=0),$B29,0)</f>
        <v>0</v>
      </c>
      <c r="DL29">
        <f ca="1">IF(AND($B29&gt;0,SUM(DL$3:DL28)=0,SUM($H29:DK29)=0),$B29,0)</f>
        <v>0</v>
      </c>
      <c r="DM29">
        <f ca="1">IF(AND($B29&gt;0,SUM(DM$3:DM28)=0,SUM($H29:DL29)=0),$B29,0)</f>
        <v>0</v>
      </c>
      <c r="DN29">
        <f ca="1">IF(AND($B29&gt;0,SUM(DN$3:DN28)=0,SUM($H29:DM29)=0),$B29,0)</f>
        <v>0</v>
      </c>
      <c r="DO29">
        <f ca="1">IF(AND($B29&gt;0,SUM(DO$3:DO28)=0,SUM($H29:DN29)=0),$B29,0)</f>
        <v>0</v>
      </c>
      <c r="DP29">
        <f ca="1">IF(AND($B29&gt;0,SUM(DP$3:DP28)=0,SUM($H29:DO29)=0),$B29,0)</f>
        <v>0</v>
      </c>
      <c r="DQ29">
        <f ca="1">IF(AND($B29&gt;0,SUM(DQ$3:DQ28)=0,SUM($H29:DP29)=0),$B29,0)</f>
        <v>0</v>
      </c>
      <c r="DR29">
        <f ca="1">IF(AND($B29&gt;0,SUM(DR$3:DR28)=0,SUM($H29:DQ29)=0),$B29,0)</f>
        <v>0</v>
      </c>
      <c r="DS29">
        <f ca="1">IF(AND($B29&gt;0,SUM(DS$3:DS28)=0,SUM($H29:DR29)=0),$B29,0)</f>
        <v>0</v>
      </c>
      <c r="DT29">
        <f ca="1">IF(AND($B29&gt;0,SUM(DT$3:DT28)=0,SUM($H29:DS29)=0),$B29,0)</f>
        <v>0</v>
      </c>
      <c r="DU29">
        <f ca="1">IF(AND($B29&gt;0,SUM(DU$3:DU28)=0,SUM($H29:DT29)=0),$B29,0)</f>
        <v>0</v>
      </c>
      <c r="DV29">
        <f ca="1">IF(AND($B29&gt;0,SUM(DV$3:DV28)=0,SUM($H29:DU29)=0),$B29,0)</f>
        <v>0</v>
      </c>
      <c r="DW29">
        <f ca="1">IF(AND($B29&gt;0,SUM(DW$3:DW28)=0,SUM($H29:DV29)=0),$B29,0)</f>
        <v>0</v>
      </c>
      <c r="DX29">
        <f ca="1">IF(AND($B29&gt;0,SUM(DX$3:DX28)=0,SUM($H29:DW29)=0),$B29,0)</f>
        <v>0</v>
      </c>
      <c r="DY29">
        <f ca="1">IF(AND($B29&gt;0,SUM(DY$3:DY28)=0,SUM($H29:DX29)=0),$B29,0)</f>
        <v>0</v>
      </c>
      <c r="DZ29">
        <f ca="1">IF(AND($B29&gt;0,SUM(DZ$3:DZ28)=0,SUM($H29:DY29)=0),$B29,0)</f>
        <v>0</v>
      </c>
      <c r="EA29">
        <f ca="1">IF(AND($B29&gt;0,SUM(EA$3:EA28)=0,SUM($H29:DZ29)=0),$B29,0)</f>
        <v>0</v>
      </c>
      <c r="EB29">
        <f ca="1">IF(AND($B29&gt;0,SUM(EB$3:EB28)=0,SUM($H29:EA29)=0),$B29,0)</f>
        <v>0</v>
      </c>
      <c r="EC29">
        <f ca="1">IF(AND($B29&gt;0,SUM(EC$3:EC28)=0,SUM($H29:EB29)=0),$B29,0)</f>
        <v>0</v>
      </c>
      <c r="ED29">
        <f ca="1">IF(AND($B29&gt;0,SUM(ED$3:ED28)=0,SUM($H29:EC29)=0),$B29,0)</f>
        <v>0</v>
      </c>
      <c r="EE29">
        <f ca="1">IF(AND($B29&gt;0,SUM(EE$3:EE28)=0,SUM($H29:ED29)=0),$B29,0)</f>
        <v>0</v>
      </c>
      <c r="EF29">
        <f ca="1">IF(AND($B29&gt;0,SUM(EF$3:EF28)=0,SUM($H29:EE29)=0),$B29,0)</f>
        <v>0</v>
      </c>
      <c r="EG29">
        <f ca="1">IF(AND($B29&gt;0,SUM(EG$3:EG28)=0,SUM($H29:EF29)=0),$B29,0)</f>
        <v>0</v>
      </c>
      <c r="EH29">
        <f ca="1">IF(AND($B29&gt;0,SUM(EH$3:EH28)=0,SUM($H29:EG29)=0),$B29,0)</f>
        <v>0</v>
      </c>
      <c r="EI29">
        <f ca="1">IF(AND($B29&gt;0,SUM(EI$3:EI28)=0,SUM($H29:EH29)=0),$B29,0)</f>
        <v>0</v>
      </c>
      <c r="EJ29">
        <f ca="1">IF(AND($B29&gt;0,SUM(EJ$3:EJ28)=0,SUM($H29:EI29)=0),$B29,0)</f>
        <v>0</v>
      </c>
      <c r="EK29">
        <f ca="1">IF(AND($B29&gt;0,SUM(EK$3:EK28)=0,SUM($H29:EJ29)=0),$B29,0)</f>
        <v>0</v>
      </c>
      <c r="EL29">
        <f ca="1">IF(AND($B29&gt;0,SUM(EL$3:EL28)=0,SUM($H29:EK29)=0),$B29,0)</f>
        <v>0</v>
      </c>
      <c r="EM29">
        <f ca="1">IF(AND($B29&gt;0,SUM(EM$3:EM28)=0,SUM($H29:EL29)=0),$B29,0)</f>
        <v>0</v>
      </c>
      <c r="EN29">
        <f ca="1">IF(AND($B29&gt;0,SUM(EN$3:EN28)=0,SUM($H29:EM29)=0),$B29,0)</f>
        <v>0</v>
      </c>
      <c r="EO29">
        <f ca="1">IF(AND($B29&gt;0,SUM(EO$3:EO28)=0,SUM($H29:EN29)=0),$B29,0)</f>
        <v>0</v>
      </c>
      <c r="EP29">
        <f ca="1">IF(AND($B29&gt;0,SUM(EP$3:EP28)=0,SUM($H29:EO29)=0),$B29,0)</f>
        <v>0</v>
      </c>
      <c r="EQ29">
        <f ca="1">IF(AND($B29&gt;0,SUM(EQ$3:EQ28)=0,SUM($H29:EP29)=0),$B29,0)</f>
        <v>0</v>
      </c>
      <c r="ER29">
        <f ca="1">IF(AND($B29&gt;0,SUM(ER$3:ER28)=0,SUM($H29:EQ29)=0),$B29,0)</f>
        <v>0</v>
      </c>
      <c r="ES29">
        <f ca="1">IF(AND($B29&gt;0,SUM(ES$3:ES28)=0,SUM($H29:ER29)=0),$B29,0)</f>
        <v>0</v>
      </c>
      <c r="ET29">
        <f ca="1">IF(AND($B29&gt;0,SUM(ET$3:ET28)=0,SUM($H29:ES29)=0),$B29,0)</f>
        <v>0</v>
      </c>
      <c r="EU29">
        <f ca="1">IF(AND($B29&gt;0,SUM(EU$3:EU28)=0,SUM($H29:ET29)=0),$B29,0)</f>
        <v>0</v>
      </c>
      <c r="EV29">
        <f ca="1">IF(AND($B29&gt;0,SUM(EV$3:EV28)=0,SUM($H29:EU29)=0),$B29,0)</f>
        <v>0</v>
      </c>
      <c r="EW29">
        <f ca="1">IF(AND($B29&gt;0,SUM(EW$3:EW28)=0,SUM($H29:EV29)=0),$B29,0)</f>
        <v>0</v>
      </c>
      <c r="EX29">
        <f ca="1">IF(AND($B29&gt;0,SUM(EX$3:EX28)=0,SUM($H29:EW29)=0),$B29,0)</f>
        <v>0</v>
      </c>
      <c r="EY29">
        <f ca="1">IF(AND($B29&gt;0,SUM(EY$3:EY28)=0,SUM($H29:EX29)=0),$B29,0)</f>
        <v>0</v>
      </c>
      <c r="EZ29">
        <f ca="1">IF(AND($B29&gt;0,SUM(EZ$3:EZ28)=0,SUM($H29:EY29)=0),$B29,0)</f>
        <v>0</v>
      </c>
      <c r="FA29">
        <f ca="1">IF(AND($B29&gt;0,SUM(FA$3:FA28)=0,SUM($H29:EZ29)=0),$B29,0)</f>
        <v>0</v>
      </c>
      <c r="FB29">
        <f ca="1">IF(AND($B29&gt;0,SUM(FB$3:FB28)=0,SUM($H29:FA29)=0),$B29,0)</f>
        <v>0</v>
      </c>
      <c r="FC29">
        <f ca="1">IF(AND($B29&gt;0,SUM(FC$3:FC28)=0,SUM($H29:FB29)=0),$B29,0)</f>
        <v>0</v>
      </c>
      <c r="FD29">
        <f ca="1">IF(AND($B29&gt;0,SUM(FD$3:FD28)=0,SUM($H29:FC29)=0),$B29,0)</f>
        <v>0</v>
      </c>
      <c r="FE29">
        <f ca="1">IF(AND($B29&gt;0,SUM(FE$3:FE28)=0,SUM($H29:FD29)=0),$B29,0)</f>
        <v>0</v>
      </c>
      <c r="FF29">
        <f ca="1">IF(AND($B29&gt;0,SUM(FF$3:FF28)=0,SUM($H29:FE29)=0),$B29,0)</f>
        <v>0</v>
      </c>
      <c r="FG29">
        <f ca="1">IF(AND($B29&gt;0,SUM(FG$3:FG28)=0,SUM($H29:FF29)=0),$B29,0)</f>
        <v>0</v>
      </c>
      <c r="FH29">
        <f ca="1">IF(AND($B29&gt;0,SUM(FH$3:FH28)=0,SUM($H29:FG29)=0),$B29,0)</f>
        <v>0</v>
      </c>
      <c r="FI29">
        <f ca="1">IF(AND($B29&gt;0,SUM(FI$3:FI28)=0,SUM($H29:FH29)=0),$B29,0)</f>
        <v>0</v>
      </c>
      <c r="FJ29">
        <f ca="1">IF(AND($B29&gt;0,SUM(FJ$3:FJ28)=0,SUM($H29:FI29)=0),$B29,0)</f>
        <v>0</v>
      </c>
      <c r="FK29">
        <f ca="1">IF(AND($B29&gt;0,SUM(FK$3:FK28)=0,SUM($H29:FJ29)=0),$B29,0)</f>
        <v>0</v>
      </c>
      <c r="FL29">
        <f ca="1">IF(AND($B29&gt;0,SUM(FL$3:FL28)=0,SUM($H29:FK29)=0),$B29,0)</f>
        <v>0</v>
      </c>
      <c r="FM29">
        <f ca="1">IF(AND($B29&gt;0,SUM(FM$3:FM28)=0,SUM($H29:FL29)=0),$B29,0)</f>
        <v>0</v>
      </c>
      <c r="FN29">
        <f ca="1">IF(AND($B29&gt;0,SUM(FN$3:FN28)=0,SUM($H29:FM29)=0),$B29,0)</f>
        <v>0</v>
      </c>
      <c r="FS29" s="67"/>
      <c r="FT29" s="67" t="str">
        <f>""</f>
        <v/>
      </c>
      <c r="FU29" s="342" t="str">
        <f>""</f>
        <v/>
      </c>
      <c r="FV29" s="374" t="str">
        <f>""</f>
        <v/>
      </c>
      <c r="FY29" s="67"/>
      <c r="FZ29" s="67" t="str">
        <f>""</f>
        <v/>
      </c>
      <c r="GA29" s="342" t="str">
        <f>""</f>
        <v/>
      </c>
      <c r="GB29" s="374" t="str">
        <f>""</f>
        <v/>
      </c>
      <c r="GE29" s="67"/>
      <c r="GF29" s="67" t="str">
        <f>""</f>
        <v/>
      </c>
      <c r="GG29" s="342" t="str">
        <f>""</f>
        <v/>
      </c>
      <c r="GH29" s="374" t="str">
        <f>""</f>
        <v/>
      </c>
    </row>
    <row r="30" spans="1:190" ht="15.75" thickBot="1" x14ac:dyDescent="0.3">
      <c r="A30">
        <v>30</v>
      </c>
      <c r="B30" s="367">
        <f>A30</f>
        <v>30</v>
      </c>
      <c r="C30" s="240" t="str">
        <f t="shared" ca="1" si="8"/>
        <v>Jäähdytys</v>
      </c>
      <c r="D30" s="240" t="str">
        <f t="shared" ca="1" si="9"/>
        <v/>
      </c>
      <c r="E30" s="240">
        <f t="shared" ca="1" si="10"/>
        <v>1</v>
      </c>
      <c r="F30" s="240" t="str">
        <f t="shared" ca="1" si="11"/>
        <v/>
      </c>
      <c r="G30" s="47">
        <f ca="1">INDEX($I$2:$FN$2,ROWS(G$2:G30))</f>
        <v>0</v>
      </c>
      <c r="H30">
        <v>0</v>
      </c>
      <c r="I30">
        <f ca="1">IF(AND($B30&gt;0,SUM(I$3:I29)=0,SUM($H30:H30)=0),$B30,0)</f>
        <v>0</v>
      </c>
      <c r="J30">
        <f ca="1">IF(AND($B30&gt;0,SUM(J$3:J29)=0,SUM($H30:I30)=0),$B30,0)</f>
        <v>0</v>
      </c>
      <c r="K30">
        <f ca="1">IF(AND($B30&gt;0,SUM(K$3:K29)=0,SUM($H30:J30)=0),$B30,0)</f>
        <v>0</v>
      </c>
      <c r="L30">
        <f ca="1">IF(AND($B30&gt;0,SUM(L$3:L29)=0,SUM($H30:K30)=0),$B30,0)</f>
        <v>0</v>
      </c>
      <c r="M30">
        <f ca="1">IF(AND($B30&gt;0,SUM(M$3:M29)=0,SUM($H30:L30)=0),$B30,0)</f>
        <v>0</v>
      </c>
      <c r="N30">
        <f ca="1">IF(AND($B30&gt;0,SUM(N$3:N29)=0,SUM($H30:M30)=0),$B30,0)</f>
        <v>30</v>
      </c>
      <c r="O30">
        <f ca="1">IF(AND($B30&gt;0,SUM(O$3:O29)=0,SUM($H30:N30)=0),$B30,0)</f>
        <v>0</v>
      </c>
      <c r="P30">
        <f ca="1">IF(AND($B30&gt;0,SUM(P$3:P29)=0,SUM($H30:O30)=0),$B30,0)</f>
        <v>0</v>
      </c>
      <c r="Q30">
        <f ca="1">IF(AND($B30&gt;0,SUM(Q$3:Q29)=0,SUM($H30:P30)=0),$B30,0)</f>
        <v>0</v>
      </c>
      <c r="R30">
        <f ca="1">IF(AND($B30&gt;0,SUM(R$3:R29)=0,SUM($H30:Q30)=0),$B30,0)</f>
        <v>0</v>
      </c>
      <c r="S30">
        <f ca="1">IF(AND($B30&gt;0,SUM(S$3:S29)=0,SUM($H30:R30)=0),$B30,0)</f>
        <v>0</v>
      </c>
      <c r="T30">
        <f ca="1">IF(AND($B30&gt;0,SUM(T$3:T29)=0,SUM($H30:S30)=0),$B30,0)</f>
        <v>0</v>
      </c>
      <c r="U30">
        <f ca="1">IF(AND($B30&gt;0,SUM(U$3:U29)=0,SUM($H30:T30)=0),$B30,0)</f>
        <v>0</v>
      </c>
      <c r="V30">
        <f ca="1">IF(AND($B30&gt;0,SUM(V$3:V29)=0,SUM($H30:U30)=0),$B30,0)</f>
        <v>0</v>
      </c>
      <c r="W30">
        <f ca="1">IF(AND($B30&gt;0,SUM(W$3:W29)=0,SUM($H30:V30)=0),$B30,0)</f>
        <v>0</v>
      </c>
      <c r="X30">
        <f ca="1">IF(AND($B30&gt;0,SUM(X$3:X29)=0,SUM($H30:W30)=0),$B30,0)</f>
        <v>0</v>
      </c>
      <c r="Y30">
        <f ca="1">IF(AND($B30&gt;0,SUM(Y$3:Y29)=0,SUM($H30:X30)=0),$B30,0)</f>
        <v>0</v>
      </c>
      <c r="Z30">
        <f ca="1">IF(AND($B30&gt;0,SUM(Z$3:Z29)=0,SUM($H30:Y30)=0),$B30,0)</f>
        <v>0</v>
      </c>
      <c r="AA30">
        <f ca="1">IF(AND($B30&gt;0,SUM(AA$3:AA29)=0,SUM($H30:Z30)=0),$B30,0)</f>
        <v>0</v>
      </c>
      <c r="AB30">
        <f ca="1">IF(AND($B30&gt;0,SUM(AB$3:AB29)=0,SUM($H30:AA30)=0),$B30,0)</f>
        <v>0</v>
      </c>
      <c r="AC30">
        <f ca="1">IF(AND($B30&gt;0,SUM(AC$3:AC29)=0,SUM($H30:AB30)=0),$B30,0)</f>
        <v>0</v>
      </c>
      <c r="AD30">
        <f ca="1">IF(AND($B30&gt;0,SUM(AD$3:AD29)=0,SUM($H30:AC30)=0),$B30,0)</f>
        <v>0</v>
      </c>
      <c r="AE30">
        <f ca="1">IF(AND($B30&gt;0,SUM(AE$3:AE29)=0,SUM($H30:AD30)=0),$B30,0)</f>
        <v>0</v>
      </c>
      <c r="AF30">
        <f ca="1">IF(AND($B30&gt;0,SUM(AF$3:AF29)=0,SUM($H30:AE30)=0),$B30,0)</f>
        <v>0</v>
      </c>
      <c r="AG30">
        <f ca="1">IF(AND($B30&gt;0,SUM(AG$3:AG29)=0,SUM($H30:AF30)=0),$B30,0)</f>
        <v>0</v>
      </c>
      <c r="AH30">
        <f ca="1">IF(AND($B30&gt;0,SUM(AH$3:AH29)=0,SUM($H30:AG30)=0),$B30,0)</f>
        <v>0</v>
      </c>
      <c r="AI30">
        <f ca="1">IF(AND($B30&gt;0,SUM(AI$3:AI29)=0,SUM($H30:AH30)=0),$B30,0)</f>
        <v>0</v>
      </c>
      <c r="AJ30">
        <f ca="1">IF(AND($B30&gt;0,SUM(AJ$3:AJ29)=0,SUM($H30:AI30)=0),$B30,0)</f>
        <v>0</v>
      </c>
      <c r="AK30">
        <f ca="1">IF(AND($B30&gt;0,SUM(AK$3:AK29)=0,SUM($H30:AJ30)=0),$B30,0)</f>
        <v>0</v>
      </c>
      <c r="AL30">
        <f ca="1">IF(AND($B30&gt;0,SUM(AL$3:AL29)=0,SUM($H30:AK30)=0),$B30,0)</f>
        <v>0</v>
      </c>
      <c r="AM30">
        <f ca="1">IF(AND($B30&gt;0,SUM(AM$3:AM29)=0,SUM($H30:AL30)=0),$B30,0)</f>
        <v>0</v>
      </c>
      <c r="AN30">
        <f ca="1">IF(AND($B30&gt;0,SUM(AN$3:AN29)=0,SUM($H30:AM30)=0),$B30,0)</f>
        <v>0</v>
      </c>
      <c r="AO30">
        <f ca="1">IF(AND($B30&gt;0,SUM(AO$3:AO29)=0,SUM($H30:AN30)=0),$B30,0)</f>
        <v>0</v>
      </c>
      <c r="AP30">
        <f ca="1">IF(AND($B30&gt;0,SUM(AP$3:AP29)=0,SUM($H30:AO30)=0),$B30,0)</f>
        <v>0</v>
      </c>
      <c r="AQ30">
        <f ca="1">IF(AND($B30&gt;0,SUM(AQ$3:AQ29)=0,SUM($H30:AP30)=0),$B30,0)</f>
        <v>0</v>
      </c>
      <c r="AR30">
        <f ca="1">IF(AND($B30&gt;0,SUM(AR$3:AR29)=0,SUM($H30:AQ30)=0),$B30,0)</f>
        <v>0</v>
      </c>
      <c r="AS30">
        <f ca="1">IF(AND($B30&gt;0,SUM(AS$3:AS29)=0,SUM($H30:AR30)=0),$B30,0)</f>
        <v>0</v>
      </c>
      <c r="AT30">
        <f ca="1">IF(AND($B30&gt;0,SUM(AT$3:AT29)=0,SUM($H30:AS30)=0),$B30,0)</f>
        <v>0</v>
      </c>
      <c r="AU30">
        <f ca="1">IF(AND($B30&gt;0,SUM(AU$3:AU29)=0,SUM($H30:AT30)=0),$B30,0)</f>
        <v>0</v>
      </c>
      <c r="AV30">
        <f ca="1">IF(AND($B30&gt;0,SUM(AV$3:AV29)=0,SUM($H30:AU30)=0),$B30,0)</f>
        <v>0</v>
      </c>
      <c r="AW30">
        <f ca="1">IF(AND($B30&gt;0,SUM(AW$3:AW29)=0,SUM($H30:AV30)=0),$B30,0)</f>
        <v>0</v>
      </c>
      <c r="AX30">
        <f ca="1">IF(AND($B30&gt;0,SUM(AX$3:AX29)=0,SUM($H30:AW30)=0),$B30,0)</f>
        <v>0</v>
      </c>
      <c r="AY30">
        <f ca="1">IF(AND($B30&gt;0,SUM(AY$3:AY29)=0,SUM($H30:AX30)=0),$B30,0)</f>
        <v>0</v>
      </c>
      <c r="AZ30">
        <f ca="1">IF(AND($B30&gt;0,SUM(AZ$3:AZ29)=0,SUM($H30:AY30)=0),$B30,0)</f>
        <v>0</v>
      </c>
      <c r="BA30">
        <f ca="1">IF(AND($B30&gt;0,SUM(BA$3:BA29)=0,SUM($H30:AZ30)=0),$B30,0)</f>
        <v>0</v>
      </c>
      <c r="BB30">
        <f ca="1">IF(AND($B30&gt;0,SUM(BB$3:BB29)=0,SUM($H30:BA30)=0),$B30,0)</f>
        <v>0</v>
      </c>
      <c r="BC30">
        <f ca="1">IF(AND($B30&gt;0,SUM(BC$3:BC29)=0,SUM($H30:BB30)=0),$B30,0)</f>
        <v>0</v>
      </c>
      <c r="BD30">
        <f ca="1">IF(AND($B30&gt;0,SUM(BD$3:BD29)=0,SUM($H30:BC30)=0),$B30,0)</f>
        <v>0</v>
      </c>
      <c r="BE30">
        <f ca="1">IF(AND($B30&gt;0,SUM(BE$3:BE29)=0,SUM($H30:BD30)=0),$B30,0)</f>
        <v>0</v>
      </c>
      <c r="BF30">
        <f ca="1">IF(AND($B30&gt;0,SUM(BF$3:BF29)=0,SUM($H30:BE30)=0),$B30,0)</f>
        <v>0</v>
      </c>
      <c r="BG30">
        <f ca="1">IF(AND($B30&gt;0,SUM(BG$3:BG29)=0,SUM($H30:BF30)=0),$B30,0)</f>
        <v>0</v>
      </c>
      <c r="BH30">
        <f ca="1">IF(AND($B30&gt;0,SUM(BH$3:BH29)=0,SUM($H30:BG30)=0),$B30,0)</f>
        <v>0</v>
      </c>
      <c r="BI30">
        <f ca="1">IF(AND($B30&gt;0,SUM(BI$3:BI29)=0,SUM($H30:BH30)=0),$B30,0)</f>
        <v>0</v>
      </c>
      <c r="BJ30">
        <f ca="1">IF(AND($B30&gt;0,SUM(BJ$3:BJ29)=0,SUM($H30:BI30)=0),$B30,0)</f>
        <v>0</v>
      </c>
      <c r="BK30">
        <f ca="1">IF(AND($B30&gt;0,SUM(BK$3:BK29)=0,SUM($H30:BJ30)=0),$B30,0)</f>
        <v>0</v>
      </c>
      <c r="BL30">
        <f ca="1">IF(AND($B30&gt;0,SUM(BL$3:BL29)=0,SUM($H30:BK30)=0),$B30,0)</f>
        <v>0</v>
      </c>
      <c r="BM30">
        <f ca="1">IF(AND($B30&gt;0,SUM(BM$3:BM29)=0,SUM($H30:BL30)=0),$B30,0)</f>
        <v>0</v>
      </c>
      <c r="BN30">
        <f ca="1">IF(AND($B30&gt;0,SUM(BN$3:BN29)=0,SUM($H30:BM30)=0),$B30,0)</f>
        <v>0</v>
      </c>
      <c r="BO30">
        <f ca="1">IF(AND($B30&gt;0,SUM(BO$3:BO29)=0,SUM($H30:BN30)=0),$B30,0)</f>
        <v>0</v>
      </c>
      <c r="BP30">
        <f ca="1">IF(AND($B30&gt;0,SUM(BP$3:BP29)=0,SUM($H30:BO30)=0),$B30,0)</f>
        <v>0</v>
      </c>
      <c r="BQ30">
        <f ca="1">IF(AND($B30&gt;0,SUM(BQ$3:BQ29)=0,SUM($H30:BP30)=0),$B30,0)</f>
        <v>0</v>
      </c>
      <c r="BR30">
        <f ca="1">IF(AND($B30&gt;0,SUM(BR$3:BR29)=0,SUM($H30:BQ30)=0),$B30,0)</f>
        <v>0</v>
      </c>
      <c r="BS30">
        <f ca="1">IF(AND($B30&gt;0,SUM(BS$3:BS29)=0,SUM($H30:BR30)=0),$B30,0)</f>
        <v>0</v>
      </c>
      <c r="BT30">
        <f ca="1">IF(AND($B30&gt;0,SUM(BT$3:BT29)=0,SUM($H30:BS30)=0),$B30,0)</f>
        <v>0</v>
      </c>
      <c r="BU30">
        <f ca="1">IF(AND($B30&gt;0,SUM(BU$3:BU29)=0,SUM($H30:BT30)=0),$B30,0)</f>
        <v>0</v>
      </c>
      <c r="BV30">
        <f ca="1">IF(AND($B30&gt;0,SUM(BV$3:BV29)=0,SUM($H30:BU30)=0),$B30,0)</f>
        <v>0</v>
      </c>
      <c r="BW30">
        <f ca="1">IF(AND($B30&gt;0,SUM(BW$3:BW29)=0,SUM($H30:BV30)=0),$B30,0)</f>
        <v>0</v>
      </c>
      <c r="BX30">
        <f ca="1">IF(AND($B30&gt;0,SUM(BX$3:BX29)=0,SUM($H30:BW30)=0),$B30,0)</f>
        <v>0</v>
      </c>
      <c r="BY30">
        <f ca="1">IF(AND($B30&gt;0,SUM(BY$3:BY29)=0,SUM($H30:BX30)=0),$B30,0)</f>
        <v>0</v>
      </c>
      <c r="BZ30">
        <f ca="1">IF(AND($B30&gt;0,SUM(BZ$3:BZ29)=0,SUM($H30:BY30)=0),$B30,0)</f>
        <v>0</v>
      </c>
      <c r="CA30">
        <f ca="1">IF(AND($B30&gt;0,SUM(CA$3:CA29)=0,SUM($H30:BZ30)=0),$B30,0)</f>
        <v>0</v>
      </c>
      <c r="CB30">
        <f ca="1">IF(AND($B30&gt;0,SUM(CB$3:CB29)=0,SUM($H30:CA30)=0),$B30,0)</f>
        <v>0</v>
      </c>
      <c r="CC30">
        <f ca="1">IF(AND($B30&gt;0,SUM(CC$3:CC29)=0,SUM($H30:CB30)=0),$B30,0)</f>
        <v>0</v>
      </c>
      <c r="CD30">
        <f ca="1">IF(AND($B30&gt;0,SUM(CD$3:CD29)=0,SUM($H30:CC30)=0),$B30,0)</f>
        <v>0</v>
      </c>
      <c r="CE30">
        <f ca="1">IF(AND($B30&gt;0,SUM(CE$3:CE29)=0,SUM($H30:CD30)=0),$B30,0)</f>
        <v>0</v>
      </c>
      <c r="CF30">
        <f ca="1">IF(AND($B30&gt;0,SUM(CF$3:CF29)=0,SUM($H30:CE30)=0),$B30,0)</f>
        <v>0</v>
      </c>
      <c r="CG30">
        <f ca="1">IF(AND($B30&gt;0,SUM(CG$3:CG29)=0,SUM($H30:CF30)=0),$B30,0)</f>
        <v>0</v>
      </c>
      <c r="CH30">
        <f ca="1">IF(AND($B30&gt;0,SUM(CH$3:CH29)=0,SUM($H30:CG30)=0),$B30,0)</f>
        <v>0</v>
      </c>
      <c r="CI30">
        <f ca="1">IF(AND($B30&gt;0,SUM(CI$3:CI29)=0,SUM($H30:CH30)=0),$B30,0)</f>
        <v>0</v>
      </c>
      <c r="CJ30">
        <f ca="1">IF(AND($B30&gt;0,SUM(CJ$3:CJ29)=0,SUM($H30:CI30)=0),$B30,0)</f>
        <v>0</v>
      </c>
      <c r="CK30">
        <f ca="1">IF(AND($B30&gt;0,SUM(CK$3:CK29)=0,SUM($H30:CJ30)=0),$B30,0)</f>
        <v>0</v>
      </c>
      <c r="CL30">
        <f ca="1">IF(AND($B30&gt;0,SUM(CL$3:CL29)=0,SUM($H30:CK30)=0),$B30,0)</f>
        <v>0</v>
      </c>
      <c r="CM30">
        <f ca="1">IF(AND($B30&gt;0,SUM(CM$3:CM29)=0,SUM($H30:CL30)=0),$B30,0)</f>
        <v>0</v>
      </c>
      <c r="CN30">
        <f ca="1">IF(AND($B30&gt;0,SUM(CN$3:CN29)=0,SUM($H30:CM30)=0),$B30,0)</f>
        <v>0</v>
      </c>
      <c r="CO30">
        <f ca="1">IF(AND($B30&gt;0,SUM(CO$3:CO29)=0,SUM($H30:CN30)=0),$B30,0)</f>
        <v>0</v>
      </c>
      <c r="CP30">
        <f ca="1">IF(AND($B30&gt;0,SUM(CP$3:CP29)=0,SUM($H30:CO30)=0),$B30,0)</f>
        <v>0</v>
      </c>
      <c r="CQ30">
        <f ca="1">IF(AND($B30&gt;0,SUM(CQ$3:CQ29)=0,SUM($H30:CP30)=0),$B30,0)</f>
        <v>0</v>
      </c>
      <c r="CR30">
        <f ca="1">IF(AND($B30&gt;0,SUM(CR$3:CR29)=0,SUM($H30:CQ30)=0),$B30,0)</f>
        <v>0</v>
      </c>
      <c r="CS30">
        <f ca="1">IF(AND($B30&gt;0,SUM(CS$3:CS29)=0,SUM($H30:CR30)=0),$B30,0)</f>
        <v>0</v>
      </c>
      <c r="CT30">
        <f ca="1">IF(AND($B30&gt;0,SUM(CT$3:CT29)=0,SUM($H30:CS30)=0),$B30,0)</f>
        <v>0</v>
      </c>
      <c r="CU30">
        <f ca="1">IF(AND($B30&gt;0,SUM(CU$3:CU29)=0,SUM($H30:CT30)=0),$B30,0)</f>
        <v>0</v>
      </c>
      <c r="CV30">
        <f ca="1">IF(AND($B30&gt;0,SUM(CV$3:CV29)=0,SUM($H30:CU30)=0),$B30,0)</f>
        <v>0</v>
      </c>
      <c r="CW30">
        <f ca="1">IF(AND($B30&gt;0,SUM(CW$3:CW29)=0,SUM($H30:CV30)=0),$B30,0)</f>
        <v>0</v>
      </c>
      <c r="CX30">
        <f ca="1">IF(AND($B30&gt;0,SUM(CX$3:CX29)=0,SUM($H30:CW30)=0),$B30,0)</f>
        <v>0</v>
      </c>
      <c r="CY30">
        <f ca="1">IF(AND($B30&gt;0,SUM(CY$3:CY29)=0,SUM($H30:CX30)=0),$B30,0)</f>
        <v>0</v>
      </c>
      <c r="CZ30">
        <f ca="1">IF(AND($B30&gt;0,SUM(CZ$3:CZ29)=0,SUM($H30:CY30)=0),$B30,0)</f>
        <v>0</v>
      </c>
      <c r="DA30">
        <f ca="1">IF(AND($B30&gt;0,SUM(DA$3:DA29)=0,SUM($H30:CZ30)=0),$B30,0)</f>
        <v>0</v>
      </c>
      <c r="DB30">
        <f ca="1">IF(AND($B30&gt;0,SUM(DB$3:DB29)=0,SUM($H30:DA30)=0),$B30,0)</f>
        <v>0</v>
      </c>
      <c r="DC30">
        <f ca="1">IF(AND($B30&gt;0,SUM(DC$3:DC29)=0,SUM($H30:DB30)=0),$B30,0)</f>
        <v>0</v>
      </c>
      <c r="DD30">
        <f ca="1">IF(AND($B30&gt;0,SUM(DD$3:DD29)=0,SUM($H30:DC30)=0),$B30,0)</f>
        <v>0</v>
      </c>
      <c r="DE30">
        <f ca="1">IF(AND($B30&gt;0,SUM(DE$3:DE29)=0,SUM($H30:DD30)=0),$B30,0)</f>
        <v>0</v>
      </c>
      <c r="DF30">
        <f ca="1">IF(AND($B30&gt;0,SUM(DF$3:DF29)=0,SUM($H30:DE30)=0),$B30,0)</f>
        <v>0</v>
      </c>
      <c r="DG30">
        <f ca="1">IF(AND($B30&gt;0,SUM(DG$3:DG29)=0,SUM($H30:DF30)=0),$B30,0)</f>
        <v>0</v>
      </c>
      <c r="DH30">
        <f ca="1">IF(AND($B30&gt;0,SUM(DH$3:DH29)=0,SUM($H30:DG30)=0),$B30,0)</f>
        <v>0</v>
      </c>
      <c r="DI30">
        <f ca="1">IF(AND($B30&gt;0,SUM(DI$3:DI29)=0,SUM($H30:DH30)=0),$B30,0)</f>
        <v>0</v>
      </c>
      <c r="DJ30">
        <f ca="1">IF(AND($B30&gt;0,SUM(DJ$3:DJ29)=0,SUM($H30:DI30)=0),$B30,0)</f>
        <v>0</v>
      </c>
      <c r="DK30">
        <f ca="1">IF(AND($B30&gt;0,SUM(DK$3:DK29)=0,SUM($H30:DJ30)=0),$B30,0)</f>
        <v>0</v>
      </c>
      <c r="DL30">
        <f ca="1">IF(AND($B30&gt;0,SUM(DL$3:DL29)=0,SUM($H30:DK30)=0),$B30,0)</f>
        <v>0</v>
      </c>
      <c r="DM30">
        <f ca="1">IF(AND($B30&gt;0,SUM(DM$3:DM29)=0,SUM($H30:DL30)=0),$B30,0)</f>
        <v>0</v>
      </c>
      <c r="DN30">
        <f ca="1">IF(AND($B30&gt;0,SUM(DN$3:DN29)=0,SUM($H30:DM30)=0),$B30,0)</f>
        <v>0</v>
      </c>
      <c r="DO30">
        <f ca="1">IF(AND($B30&gt;0,SUM(DO$3:DO29)=0,SUM($H30:DN30)=0),$B30,0)</f>
        <v>0</v>
      </c>
      <c r="DP30">
        <f ca="1">IF(AND($B30&gt;0,SUM(DP$3:DP29)=0,SUM($H30:DO30)=0),$B30,0)</f>
        <v>0</v>
      </c>
      <c r="DQ30">
        <f ca="1">IF(AND($B30&gt;0,SUM(DQ$3:DQ29)=0,SUM($H30:DP30)=0),$B30,0)</f>
        <v>0</v>
      </c>
      <c r="DR30">
        <f ca="1">IF(AND($B30&gt;0,SUM(DR$3:DR29)=0,SUM($H30:DQ30)=0),$B30,0)</f>
        <v>0</v>
      </c>
      <c r="DS30">
        <f ca="1">IF(AND($B30&gt;0,SUM(DS$3:DS29)=0,SUM($H30:DR30)=0),$B30,0)</f>
        <v>0</v>
      </c>
      <c r="DT30">
        <f ca="1">IF(AND($B30&gt;0,SUM(DT$3:DT29)=0,SUM($H30:DS30)=0),$B30,0)</f>
        <v>0</v>
      </c>
      <c r="DU30">
        <f ca="1">IF(AND($B30&gt;0,SUM(DU$3:DU29)=0,SUM($H30:DT30)=0),$B30,0)</f>
        <v>0</v>
      </c>
      <c r="DV30">
        <f ca="1">IF(AND($B30&gt;0,SUM(DV$3:DV29)=0,SUM($H30:DU30)=0),$B30,0)</f>
        <v>0</v>
      </c>
      <c r="DW30">
        <f ca="1">IF(AND($B30&gt;0,SUM(DW$3:DW29)=0,SUM($H30:DV30)=0),$B30,0)</f>
        <v>0</v>
      </c>
      <c r="DX30">
        <f ca="1">IF(AND($B30&gt;0,SUM(DX$3:DX29)=0,SUM($H30:DW30)=0),$B30,0)</f>
        <v>0</v>
      </c>
      <c r="DY30">
        <f ca="1">IF(AND($B30&gt;0,SUM(DY$3:DY29)=0,SUM($H30:DX30)=0),$B30,0)</f>
        <v>0</v>
      </c>
      <c r="DZ30">
        <f ca="1">IF(AND($B30&gt;0,SUM(DZ$3:DZ29)=0,SUM($H30:DY30)=0),$B30,0)</f>
        <v>0</v>
      </c>
      <c r="EA30">
        <f ca="1">IF(AND($B30&gt;0,SUM(EA$3:EA29)=0,SUM($H30:DZ30)=0),$B30,0)</f>
        <v>0</v>
      </c>
      <c r="EB30">
        <f ca="1">IF(AND($B30&gt;0,SUM(EB$3:EB29)=0,SUM($H30:EA30)=0),$B30,0)</f>
        <v>0</v>
      </c>
      <c r="EC30">
        <f ca="1">IF(AND($B30&gt;0,SUM(EC$3:EC29)=0,SUM($H30:EB30)=0),$B30,0)</f>
        <v>0</v>
      </c>
      <c r="ED30">
        <f ca="1">IF(AND($B30&gt;0,SUM(ED$3:ED29)=0,SUM($H30:EC30)=0),$B30,0)</f>
        <v>0</v>
      </c>
      <c r="EE30">
        <f ca="1">IF(AND($B30&gt;0,SUM(EE$3:EE29)=0,SUM($H30:ED30)=0),$B30,0)</f>
        <v>0</v>
      </c>
      <c r="EF30">
        <f ca="1">IF(AND($B30&gt;0,SUM(EF$3:EF29)=0,SUM($H30:EE30)=0),$B30,0)</f>
        <v>0</v>
      </c>
      <c r="EG30">
        <f ca="1">IF(AND($B30&gt;0,SUM(EG$3:EG29)=0,SUM($H30:EF30)=0),$B30,0)</f>
        <v>0</v>
      </c>
      <c r="EH30">
        <f ca="1">IF(AND($B30&gt;0,SUM(EH$3:EH29)=0,SUM($H30:EG30)=0),$B30,0)</f>
        <v>0</v>
      </c>
      <c r="EI30">
        <f ca="1">IF(AND($B30&gt;0,SUM(EI$3:EI29)=0,SUM($H30:EH30)=0),$B30,0)</f>
        <v>0</v>
      </c>
      <c r="EJ30">
        <f ca="1">IF(AND($B30&gt;0,SUM(EJ$3:EJ29)=0,SUM($H30:EI30)=0),$B30,0)</f>
        <v>0</v>
      </c>
      <c r="EK30">
        <f ca="1">IF(AND($B30&gt;0,SUM(EK$3:EK29)=0,SUM($H30:EJ30)=0),$B30,0)</f>
        <v>0</v>
      </c>
      <c r="EL30">
        <f ca="1">IF(AND($B30&gt;0,SUM(EL$3:EL29)=0,SUM($H30:EK30)=0),$B30,0)</f>
        <v>0</v>
      </c>
      <c r="EM30">
        <f ca="1">IF(AND($B30&gt;0,SUM(EM$3:EM29)=0,SUM($H30:EL30)=0),$B30,0)</f>
        <v>0</v>
      </c>
      <c r="EN30">
        <f ca="1">IF(AND($B30&gt;0,SUM(EN$3:EN29)=0,SUM($H30:EM30)=0),$B30,0)</f>
        <v>0</v>
      </c>
      <c r="EO30">
        <f ca="1">IF(AND($B30&gt;0,SUM(EO$3:EO29)=0,SUM($H30:EN30)=0),$B30,0)</f>
        <v>0</v>
      </c>
      <c r="EP30">
        <f ca="1">IF(AND($B30&gt;0,SUM(EP$3:EP29)=0,SUM($H30:EO30)=0),$B30,0)</f>
        <v>0</v>
      </c>
      <c r="EQ30">
        <f ca="1">IF(AND($B30&gt;0,SUM(EQ$3:EQ29)=0,SUM($H30:EP30)=0),$B30,0)</f>
        <v>0</v>
      </c>
      <c r="ER30">
        <f ca="1">IF(AND($B30&gt;0,SUM(ER$3:ER29)=0,SUM($H30:EQ30)=0),$B30,0)</f>
        <v>0</v>
      </c>
      <c r="ES30">
        <f ca="1">IF(AND($B30&gt;0,SUM(ES$3:ES29)=0,SUM($H30:ER30)=0),$B30,0)</f>
        <v>0</v>
      </c>
      <c r="ET30">
        <f ca="1">IF(AND($B30&gt;0,SUM(ET$3:ET29)=0,SUM($H30:ES30)=0),$B30,0)</f>
        <v>0</v>
      </c>
      <c r="EU30">
        <f ca="1">IF(AND($B30&gt;0,SUM(EU$3:EU29)=0,SUM($H30:ET30)=0),$B30,0)</f>
        <v>0</v>
      </c>
      <c r="EV30">
        <f ca="1">IF(AND($B30&gt;0,SUM(EV$3:EV29)=0,SUM($H30:EU30)=0),$B30,0)</f>
        <v>0</v>
      </c>
      <c r="EW30">
        <f ca="1">IF(AND($B30&gt;0,SUM(EW$3:EW29)=0,SUM($H30:EV30)=0),$B30,0)</f>
        <v>0</v>
      </c>
      <c r="EX30">
        <f ca="1">IF(AND($B30&gt;0,SUM(EX$3:EX29)=0,SUM($H30:EW30)=0),$B30,0)</f>
        <v>0</v>
      </c>
      <c r="EY30">
        <f ca="1">IF(AND($B30&gt;0,SUM(EY$3:EY29)=0,SUM($H30:EX30)=0),$B30,0)</f>
        <v>0</v>
      </c>
      <c r="EZ30">
        <f ca="1">IF(AND($B30&gt;0,SUM(EZ$3:EZ29)=0,SUM($H30:EY30)=0),$B30,0)</f>
        <v>0</v>
      </c>
      <c r="FA30">
        <f ca="1">IF(AND($B30&gt;0,SUM(FA$3:FA29)=0,SUM($H30:EZ30)=0),$B30,0)</f>
        <v>0</v>
      </c>
      <c r="FB30">
        <f ca="1">IF(AND($B30&gt;0,SUM(FB$3:FB29)=0,SUM($H30:FA30)=0),$B30,0)</f>
        <v>0</v>
      </c>
      <c r="FC30">
        <f ca="1">IF(AND($B30&gt;0,SUM(FC$3:FC29)=0,SUM($H30:FB30)=0),$B30,0)</f>
        <v>0</v>
      </c>
      <c r="FD30">
        <f ca="1">IF(AND($B30&gt;0,SUM(FD$3:FD29)=0,SUM($H30:FC30)=0),$B30,0)</f>
        <v>0</v>
      </c>
      <c r="FE30">
        <f ca="1">IF(AND($B30&gt;0,SUM(FE$3:FE29)=0,SUM($H30:FD30)=0),$B30,0)</f>
        <v>0</v>
      </c>
      <c r="FF30">
        <f ca="1">IF(AND($B30&gt;0,SUM(FF$3:FF29)=0,SUM($H30:FE30)=0),$B30,0)</f>
        <v>0</v>
      </c>
      <c r="FG30">
        <f ca="1">IF(AND($B30&gt;0,SUM(FG$3:FG29)=0,SUM($H30:FF30)=0),$B30,0)</f>
        <v>0</v>
      </c>
      <c r="FH30">
        <f ca="1">IF(AND($B30&gt;0,SUM(FH$3:FH29)=0,SUM($H30:FG30)=0),$B30,0)</f>
        <v>0</v>
      </c>
      <c r="FI30">
        <f ca="1">IF(AND($B30&gt;0,SUM(FI$3:FI29)=0,SUM($H30:FH30)=0),$B30,0)</f>
        <v>0</v>
      </c>
      <c r="FJ30">
        <f ca="1">IF(AND($B30&gt;0,SUM(FJ$3:FJ29)=0,SUM($H30:FI30)=0),$B30,0)</f>
        <v>0</v>
      </c>
      <c r="FK30">
        <f ca="1">IF(AND($B30&gt;0,SUM(FK$3:FK29)=0,SUM($H30:FJ30)=0),$B30,0)</f>
        <v>0</v>
      </c>
      <c r="FL30">
        <f ca="1">IF(AND($B30&gt;0,SUM(FL$3:FL29)=0,SUM($H30:FK30)=0),$B30,0)</f>
        <v>0</v>
      </c>
      <c r="FM30">
        <f ca="1">IF(AND($B30&gt;0,SUM(FM$3:FM29)=0,SUM($H30:FL30)=0),$B30,0)</f>
        <v>0</v>
      </c>
      <c r="FN30">
        <f ca="1">IF(AND($B30&gt;0,SUM(FN$3:FN29)=0,SUM($H30:FM30)=0),$B30,0)</f>
        <v>0</v>
      </c>
      <c r="FS30" s="67" t="s">
        <v>1024</v>
      </c>
      <c r="FT30" s="67" t="str">
        <f>""</f>
        <v/>
      </c>
      <c r="FU30" s="342">
        <v>1</v>
      </c>
      <c r="FV30" s="374" t="str">
        <f>""</f>
        <v/>
      </c>
      <c r="FY30" s="67" t="s">
        <v>1152</v>
      </c>
      <c r="FZ30" s="67" t="str">
        <f>""</f>
        <v/>
      </c>
      <c r="GA30" s="342">
        <v>1</v>
      </c>
      <c r="GB30" s="374" t="str">
        <f>""</f>
        <v/>
      </c>
      <c r="GE30" s="67" t="s">
        <v>1024</v>
      </c>
      <c r="GF30" s="67" t="str">
        <f>""</f>
        <v/>
      </c>
      <c r="GG30" s="342">
        <v>1</v>
      </c>
      <c r="GH30" s="374" t="str">
        <f>""</f>
        <v/>
      </c>
    </row>
    <row r="31" spans="1:190" ht="15.75" thickBot="1" x14ac:dyDescent="0.3">
      <c r="A31">
        <v>31</v>
      </c>
      <c r="B31" s="367">
        <f>IF(AND(ValintaohjelmaCentral!D$14="-",ValintaohjelmaCentral!D$15="-"),A31,0)</f>
        <v>31</v>
      </c>
      <c r="C31" s="240" t="str">
        <f t="shared" ref="C31:C37" ca="1" si="12">OFFSET(FS31,0,$A$1,1,1)</f>
        <v>Ei valittu</v>
      </c>
      <c r="D31" s="240" t="str">
        <f t="shared" ref="D31:D37" ca="1" si="13">OFFSET(FT31,0,$A$1,1,1)</f>
        <v>-</v>
      </c>
      <c r="E31" s="240">
        <f t="shared" ref="E31:E37" ca="1" si="14">OFFSET(FU31,0,$A$1,1,1)</f>
        <v>2</v>
      </c>
      <c r="F31" s="240" t="str">
        <f t="shared" ref="F31:F37" ca="1" si="15">OFFSET(FV31,0,$A$1,1,1)</f>
        <v>Valitse</v>
      </c>
      <c r="G31" s="47">
        <f ca="1">INDEX($I$2:$FN$2,ROWS(G$2:G31))</f>
        <v>1</v>
      </c>
      <c r="H31">
        <v>0</v>
      </c>
      <c r="I31">
        <f ca="1">IF(AND($B31&gt;0,SUM(I$3:I30)=0,SUM($H31:H31)=0),$B31,0)</f>
        <v>0</v>
      </c>
      <c r="J31">
        <f ca="1">IF(AND($B31&gt;0,SUM(J$3:J30)=0,SUM($H31:I31)=0),$B31,0)</f>
        <v>0</v>
      </c>
      <c r="K31">
        <f ca="1">IF(AND($B31&gt;0,SUM(K$3:K30)=0,SUM($H31:J31)=0),$B31,0)</f>
        <v>0</v>
      </c>
      <c r="L31">
        <f ca="1">IF(AND($B31&gt;0,SUM(L$3:L30)=0,SUM($H31:K31)=0),$B31,0)</f>
        <v>0</v>
      </c>
      <c r="M31">
        <f ca="1">IF(AND($B31&gt;0,SUM(M$3:M30)=0,SUM($H31:L31)=0),$B31,0)</f>
        <v>0</v>
      </c>
      <c r="N31">
        <f ca="1">IF(AND($B31&gt;0,SUM(N$3:N30)=0,SUM($H31:M31)=0),$B31,0)</f>
        <v>0</v>
      </c>
      <c r="O31">
        <f ca="1">IF(AND($B31&gt;0,SUM(O$3:O30)=0,SUM($H31:N31)=0),$B31,0)</f>
        <v>31</v>
      </c>
      <c r="P31">
        <f ca="1">IF(AND($B31&gt;0,SUM(P$3:P30)=0,SUM($H31:O31)=0),$B31,0)</f>
        <v>0</v>
      </c>
      <c r="Q31">
        <f ca="1">IF(AND($B31&gt;0,SUM(Q$3:Q30)=0,SUM($H31:P31)=0),$B31,0)</f>
        <v>0</v>
      </c>
      <c r="R31">
        <f ca="1">IF(AND($B31&gt;0,SUM(R$3:R30)=0,SUM($H31:Q31)=0),$B31,0)</f>
        <v>0</v>
      </c>
      <c r="S31">
        <f ca="1">IF(AND($B31&gt;0,SUM(S$3:S30)=0,SUM($H31:R31)=0),$B31,0)</f>
        <v>0</v>
      </c>
      <c r="T31">
        <f ca="1">IF(AND($B31&gt;0,SUM(T$3:T30)=0,SUM($H31:S31)=0),$B31,0)</f>
        <v>0</v>
      </c>
      <c r="U31">
        <f ca="1">IF(AND($B31&gt;0,SUM(U$3:U30)=0,SUM($H31:T31)=0),$B31,0)</f>
        <v>0</v>
      </c>
      <c r="V31">
        <f ca="1">IF(AND($B31&gt;0,SUM(V$3:V30)=0,SUM($H31:U31)=0),$B31,0)</f>
        <v>0</v>
      </c>
      <c r="W31">
        <f ca="1">IF(AND($B31&gt;0,SUM(W$3:W30)=0,SUM($H31:V31)=0),$B31,0)</f>
        <v>0</v>
      </c>
      <c r="X31">
        <f ca="1">IF(AND($B31&gt;0,SUM(X$3:X30)=0,SUM($H31:W31)=0),$B31,0)</f>
        <v>0</v>
      </c>
      <c r="Y31">
        <f ca="1">IF(AND($B31&gt;0,SUM(Y$3:Y30)=0,SUM($H31:X31)=0),$B31,0)</f>
        <v>0</v>
      </c>
      <c r="Z31">
        <f ca="1">IF(AND($B31&gt;0,SUM(Z$3:Z30)=0,SUM($H31:Y31)=0),$B31,0)</f>
        <v>0</v>
      </c>
      <c r="AA31">
        <f ca="1">IF(AND($B31&gt;0,SUM(AA$3:AA30)=0,SUM($H31:Z31)=0),$B31,0)</f>
        <v>0</v>
      </c>
      <c r="AB31">
        <f ca="1">IF(AND($B31&gt;0,SUM(AB$3:AB30)=0,SUM($H31:AA31)=0),$B31,0)</f>
        <v>0</v>
      </c>
      <c r="AC31">
        <f ca="1">IF(AND($B31&gt;0,SUM(AC$3:AC30)=0,SUM($H31:AB31)=0),$B31,0)</f>
        <v>0</v>
      </c>
      <c r="AD31">
        <f ca="1">IF(AND($B31&gt;0,SUM(AD$3:AD30)=0,SUM($H31:AC31)=0),$B31,0)</f>
        <v>0</v>
      </c>
      <c r="AE31">
        <f ca="1">IF(AND($B31&gt;0,SUM(AE$3:AE30)=0,SUM($H31:AD31)=0),$B31,0)</f>
        <v>0</v>
      </c>
      <c r="AF31">
        <f ca="1">IF(AND($B31&gt;0,SUM(AF$3:AF30)=0,SUM($H31:AE31)=0),$B31,0)</f>
        <v>0</v>
      </c>
      <c r="AG31">
        <f ca="1">IF(AND($B31&gt;0,SUM(AG$3:AG30)=0,SUM($H31:AF31)=0),$B31,0)</f>
        <v>0</v>
      </c>
      <c r="AH31">
        <f ca="1">IF(AND($B31&gt;0,SUM(AH$3:AH30)=0,SUM($H31:AG31)=0),$B31,0)</f>
        <v>0</v>
      </c>
      <c r="AI31">
        <f ca="1">IF(AND($B31&gt;0,SUM(AI$3:AI30)=0,SUM($H31:AH31)=0),$B31,0)</f>
        <v>0</v>
      </c>
      <c r="AJ31">
        <f ca="1">IF(AND($B31&gt;0,SUM(AJ$3:AJ30)=0,SUM($H31:AI31)=0),$B31,0)</f>
        <v>0</v>
      </c>
      <c r="AK31">
        <f ca="1">IF(AND($B31&gt;0,SUM(AK$3:AK30)=0,SUM($H31:AJ31)=0),$B31,0)</f>
        <v>0</v>
      </c>
      <c r="AL31">
        <f ca="1">IF(AND($B31&gt;0,SUM(AL$3:AL30)=0,SUM($H31:AK31)=0),$B31,0)</f>
        <v>0</v>
      </c>
      <c r="AM31">
        <f ca="1">IF(AND($B31&gt;0,SUM(AM$3:AM30)=0,SUM($H31:AL31)=0),$B31,0)</f>
        <v>0</v>
      </c>
      <c r="AN31">
        <f ca="1">IF(AND($B31&gt;0,SUM(AN$3:AN30)=0,SUM($H31:AM31)=0),$B31,0)</f>
        <v>0</v>
      </c>
      <c r="AO31">
        <f ca="1">IF(AND($B31&gt;0,SUM(AO$3:AO30)=0,SUM($H31:AN31)=0),$B31,0)</f>
        <v>0</v>
      </c>
      <c r="AP31">
        <f ca="1">IF(AND($B31&gt;0,SUM(AP$3:AP30)=0,SUM($H31:AO31)=0),$B31,0)</f>
        <v>0</v>
      </c>
      <c r="AQ31">
        <f ca="1">IF(AND($B31&gt;0,SUM(AQ$3:AQ30)=0,SUM($H31:AP31)=0),$B31,0)</f>
        <v>0</v>
      </c>
      <c r="AR31">
        <f ca="1">IF(AND($B31&gt;0,SUM(AR$3:AR30)=0,SUM($H31:AQ31)=0),$B31,0)</f>
        <v>0</v>
      </c>
      <c r="AS31">
        <f ca="1">IF(AND($B31&gt;0,SUM(AS$3:AS30)=0,SUM($H31:AR31)=0),$B31,0)</f>
        <v>0</v>
      </c>
      <c r="AT31">
        <f ca="1">IF(AND($B31&gt;0,SUM(AT$3:AT30)=0,SUM($H31:AS31)=0),$B31,0)</f>
        <v>0</v>
      </c>
      <c r="AU31">
        <f ca="1">IF(AND($B31&gt;0,SUM(AU$3:AU30)=0,SUM($H31:AT31)=0),$B31,0)</f>
        <v>0</v>
      </c>
      <c r="AV31">
        <f ca="1">IF(AND($B31&gt;0,SUM(AV$3:AV30)=0,SUM($H31:AU31)=0),$B31,0)</f>
        <v>0</v>
      </c>
      <c r="AW31">
        <f ca="1">IF(AND($B31&gt;0,SUM(AW$3:AW30)=0,SUM($H31:AV31)=0),$B31,0)</f>
        <v>0</v>
      </c>
      <c r="AX31">
        <f ca="1">IF(AND($B31&gt;0,SUM(AX$3:AX30)=0,SUM($H31:AW31)=0),$B31,0)</f>
        <v>0</v>
      </c>
      <c r="AY31">
        <f ca="1">IF(AND($B31&gt;0,SUM(AY$3:AY30)=0,SUM($H31:AX31)=0),$B31,0)</f>
        <v>0</v>
      </c>
      <c r="AZ31">
        <f ca="1">IF(AND($B31&gt;0,SUM(AZ$3:AZ30)=0,SUM($H31:AY31)=0),$B31,0)</f>
        <v>0</v>
      </c>
      <c r="BA31">
        <f ca="1">IF(AND($B31&gt;0,SUM(BA$3:BA30)=0,SUM($H31:AZ31)=0),$B31,0)</f>
        <v>0</v>
      </c>
      <c r="BB31">
        <f ca="1">IF(AND($B31&gt;0,SUM(BB$3:BB30)=0,SUM($H31:BA31)=0),$B31,0)</f>
        <v>0</v>
      </c>
      <c r="BC31">
        <f ca="1">IF(AND($B31&gt;0,SUM(BC$3:BC30)=0,SUM($H31:BB31)=0),$B31,0)</f>
        <v>0</v>
      </c>
      <c r="BD31">
        <f ca="1">IF(AND($B31&gt;0,SUM(BD$3:BD30)=0,SUM($H31:BC31)=0),$B31,0)</f>
        <v>0</v>
      </c>
      <c r="BE31">
        <f ca="1">IF(AND($B31&gt;0,SUM(BE$3:BE30)=0,SUM($H31:BD31)=0),$B31,0)</f>
        <v>0</v>
      </c>
      <c r="BF31">
        <f ca="1">IF(AND($B31&gt;0,SUM(BF$3:BF30)=0,SUM($H31:BE31)=0),$B31,0)</f>
        <v>0</v>
      </c>
      <c r="BG31">
        <f ca="1">IF(AND($B31&gt;0,SUM(BG$3:BG30)=0,SUM($H31:BF31)=0),$B31,0)</f>
        <v>0</v>
      </c>
      <c r="BH31">
        <f ca="1">IF(AND($B31&gt;0,SUM(BH$3:BH30)=0,SUM($H31:BG31)=0),$B31,0)</f>
        <v>0</v>
      </c>
      <c r="BI31">
        <f ca="1">IF(AND($B31&gt;0,SUM(BI$3:BI30)=0,SUM($H31:BH31)=0),$B31,0)</f>
        <v>0</v>
      </c>
      <c r="BJ31">
        <f ca="1">IF(AND($B31&gt;0,SUM(BJ$3:BJ30)=0,SUM($H31:BI31)=0),$B31,0)</f>
        <v>0</v>
      </c>
      <c r="BK31">
        <f ca="1">IF(AND($B31&gt;0,SUM(BK$3:BK30)=0,SUM($H31:BJ31)=0),$B31,0)</f>
        <v>0</v>
      </c>
      <c r="BL31">
        <f ca="1">IF(AND($B31&gt;0,SUM(BL$3:BL30)=0,SUM($H31:BK31)=0),$B31,0)</f>
        <v>0</v>
      </c>
      <c r="BM31">
        <f ca="1">IF(AND($B31&gt;0,SUM(BM$3:BM30)=0,SUM($H31:BL31)=0),$B31,0)</f>
        <v>0</v>
      </c>
      <c r="BN31">
        <f ca="1">IF(AND($B31&gt;0,SUM(BN$3:BN30)=0,SUM($H31:BM31)=0),$B31,0)</f>
        <v>0</v>
      </c>
      <c r="BO31">
        <f ca="1">IF(AND($B31&gt;0,SUM(BO$3:BO30)=0,SUM($H31:BN31)=0),$B31,0)</f>
        <v>0</v>
      </c>
      <c r="BP31">
        <f ca="1">IF(AND($B31&gt;0,SUM(BP$3:BP30)=0,SUM($H31:BO31)=0),$B31,0)</f>
        <v>0</v>
      </c>
      <c r="BQ31">
        <f ca="1">IF(AND($B31&gt;0,SUM(BQ$3:BQ30)=0,SUM($H31:BP31)=0),$B31,0)</f>
        <v>0</v>
      </c>
      <c r="BR31">
        <f ca="1">IF(AND($B31&gt;0,SUM(BR$3:BR30)=0,SUM($H31:BQ31)=0),$B31,0)</f>
        <v>0</v>
      </c>
      <c r="BS31">
        <f ca="1">IF(AND($B31&gt;0,SUM(BS$3:BS30)=0,SUM($H31:BR31)=0),$B31,0)</f>
        <v>0</v>
      </c>
      <c r="BT31">
        <f ca="1">IF(AND($B31&gt;0,SUM(BT$3:BT30)=0,SUM($H31:BS31)=0),$B31,0)</f>
        <v>0</v>
      </c>
      <c r="BU31">
        <f ca="1">IF(AND($B31&gt;0,SUM(BU$3:BU30)=0,SUM($H31:BT31)=0),$B31,0)</f>
        <v>0</v>
      </c>
      <c r="BV31">
        <f ca="1">IF(AND($B31&gt;0,SUM(BV$3:BV30)=0,SUM($H31:BU31)=0),$B31,0)</f>
        <v>0</v>
      </c>
      <c r="BW31">
        <f ca="1">IF(AND($B31&gt;0,SUM(BW$3:BW30)=0,SUM($H31:BV31)=0),$B31,0)</f>
        <v>0</v>
      </c>
      <c r="BX31">
        <f ca="1">IF(AND($B31&gt;0,SUM(BX$3:BX30)=0,SUM($H31:BW31)=0),$B31,0)</f>
        <v>0</v>
      </c>
      <c r="BY31">
        <f ca="1">IF(AND($B31&gt;0,SUM(BY$3:BY30)=0,SUM($H31:BX31)=0),$B31,0)</f>
        <v>0</v>
      </c>
      <c r="BZ31">
        <f ca="1">IF(AND($B31&gt;0,SUM(BZ$3:BZ30)=0,SUM($H31:BY31)=0),$B31,0)</f>
        <v>0</v>
      </c>
      <c r="CA31">
        <f ca="1">IF(AND($B31&gt;0,SUM(CA$3:CA30)=0,SUM($H31:BZ31)=0),$B31,0)</f>
        <v>0</v>
      </c>
      <c r="CB31">
        <f ca="1">IF(AND($B31&gt;0,SUM(CB$3:CB30)=0,SUM($H31:CA31)=0),$B31,0)</f>
        <v>0</v>
      </c>
      <c r="CC31">
        <f ca="1">IF(AND($B31&gt;0,SUM(CC$3:CC30)=0,SUM($H31:CB31)=0),$B31,0)</f>
        <v>0</v>
      </c>
      <c r="CD31">
        <f ca="1">IF(AND($B31&gt;0,SUM(CD$3:CD30)=0,SUM($H31:CC31)=0),$B31,0)</f>
        <v>0</v>
      </c>
      <c r="CE31">
        <f ca="1">IF(AND($B31&gt;0,SUM(CE$3:CE30)=0,SUM($H31:CD31)=0),$B31,0)</f>
        <v>0</v>
      </c>
      <c r="CF31">
        <f ca="1">IF(AND($B31&gt;0,SUM(CF$3:CF30)=0,SUM($H31:CE31)=0),$B31,0)</f>
        <v>0</v>
      </c>
      <c r="CG31">
        <f ca="1">IF(AND($B31&gt;0,SUM(CG$3:CG30)=0,SUM($H31:CF31)=0),$B31,0)</f>
        <v>0</v>
      </c>
      <c r="CH31">
        <f ca="1">IF(AND($B31&gt;0,SUM(CH$3:CH30)=0,SUM($H31:CG31)=0),$B31,0)</f>
        <v>0</v>
      </c>
      <c r="CI31">
        <f ca="1">IF(AND($B31&gt;0,SUM(CI$3:CI30)=0,SUM($H31:CH31)=0),$B31,0)</f>
        <v>0</v>
      </c>
      <c r="CJ31">
        <f ca="1">IF(AND($B31&gt;0,SUM(CJ$3:CJ30)=0,SUM($H31:CI31)=0),$B31,0)</f>
        <v>0</v>
      </c>
      <c r="CK31">
        <f ca="1">IF(AND($B31&gt;0,SUM(CK$3:CK30)=0,SUM($H31:CJ31)=0),$B31,0)</f>
        <v>0</v>
      </c>
      <c r="CL31">
        <f ca="1">IF(AND($B31&gt;0,SUM(CL$3:CL30)=0,SUM($H31:CK31)=0),$B31,0)</f>
        <v>0</v>
      </c>
      <c r="CM31">
        <f ca="1">IF(AND($B31&gt;0,SUM(CM$3:CM30)=0,SUM($H31:CL31)=0),$B31,0)</f>
        <v>0</v>
      </c>
      <c r="CN31">
        <f ca="1">IF(AND($B31&gt;0,SUM(CN$3:CN30)=0,SUM($H31:CM31)=0),$B31,0)</f>
        <v>0</v>
      </c>
      <c r="CO31">
        <f ca="1">IF(AND($B31&gt;0,SUM(CO$3:CO30)=0,SUM($H31:CN31)=0),$B31,0)</f>
        <v>0</v>
      </c>
      <c r="CP31">
        <f ca="1">IF(AND($B31&gt;0,SUM(CP$3:CP30)=0,SUM($H31:CO31)=0),$B31,0)</f>
        <v>0</v>
      </c>
      <c r="CQ31">
        <f ca="1">IF(AND($B31&gt;0,SUM(CQ$3:CQ30)=0,SUM($H31:CP31)=0),$B31,0)</f>
        <v>0</v>
      </c>
      <c r="CR31">
        <f ca="1">IF(AND($B31&gt;0,SUM(CR$3:CR30)=0,SUM($H31:CQ31)=0),$B31,0)</f>
        <v>0</v>
      </c>
      <c r="CS31">
        <f ca="1">IF(AND($B31&gt;0,SUM(CS$3:CS30)=0,SUM($H31:CR31)=0),$B31,0)</f>
        <v>0</v>
      </c>
      <c r="CT31">
        <f ca="1">IF(AND($B31&gt;0,SUM(CT$3:CT30)=0,SUM($H31:CS31)=0),$B31,0)</f>
        <v>0</v>
      </c>
      <c r="CU31">
        <f ca="1">IF(AND($B31&gt;0,SUM(CU$3:CU30)=0,SUM($H31:CT31)=0),$B31,0)</f>
        <v>0</v>
      </c>
      <c r="CV31">
        <f ca="1">IF(AND($B31&gt;0,SUM(CV$3:CV30)=0,SUM($H31:CU31)=0),$B31,0)</f>
        <v>0</v>
      </c>
      <c r="CW31">
        <f ca="1">IF(AND($B31&gt;0,SUM(CW$3:CW30)=0,SUM($H31:CV31)=0),$B31,0)</f>
        <v>0</v>
      </c>
      <c r="CX31">
        <f ca="1">IF(AND($B31&gt;0,SUM(CX$3:CX30)=0,SUM($H31:CW31)=0),$B31,0)</f>
        <v>0</v>
      </c>
      <c r="CY31">
        <f ca="1">IF(AND($B31&gt;0,SUM(CY$3:CY30)=0,SUM($H31:CX31)=0),$B31,0)</f>
        <v>0</v>
      </c>
      <c r="CZ31">
        <f ca="1">IF(AND($B31&gt;0,SUM(CZ$3:CZ30)=0,SUM($H31:CY31)=0),$B31,0)</f>
        <v>0</v>
      </c>
      <c r="DA31">
        <f ca="1">IF(AND($B31&gt;0,SUM(DA$3:DA30)=0,SUM($H31:CZ31)=0),$B31,0)</f>
        <v>0</v>
      </c>
      <c r="DB31">
        <f ca="1">IF(AND($B31&gt;0,SUM(DB$3:DB30)=0,SUM($H31:DA31)=0),$B31,0)</f>
        <v>0</v>
      </c>
      <c r="DC31">
        <f ca="1">IF(AND($B31&gt;0,SUM(DC$3:DC30)=0,SUM($H31:DB31)=0),$B31,0)</f>
        <v>0</v>
      </c>
      <c r="DD31">
        <f ca="1">IF(AND($B31&gt;0,SUM(DD$3:DD30)=0,SUM($H31:DC31)=0),$B31,0)</f>
        <v>0</v>
      </c>
      <c r="DE31">
        <f ca="1">IF(AND($B31&gt;0,SUM(DE$3:DE30)=0,SUM($H31:DD31)=0),$B31,0)</f>
        <v>0</v>
      </c>
      <c r="DF31">
        <f ca="1">IF(AND($B31&gt;0,SUM(DF$3:DF30)=0,SUM($H31:DE31)=0),$B31,0)</f>
        <v>0</v>
      </c>
      <c r="DG31">
        <f ca="1">IF(AND($B31&gt;0,SUM(DG$3:DG30)=0,SUM($H31:DF31)=0),$B31,0)</f>
        <v>0</v>
      </c>
      <c r="DH31">
        <f ca="1">IF(AND($B31&gt;0,SUM(DH$3:DH30)=0,SUM($H31:DG31)=0),$B31,0)</f>
        <v>0</v>
      </c>
      <c r="DI31">
        <f ca="1">IF(AND($B31&gt;0,SUM(DI$3:DI30)=0,SUM($H31:DH31)=0),$B31,0)</f>
        <v>0</v>
      </c>
      <c r="DJ31">
        <f ca="1">IF(AND($B31&gt;0,SUM(DJ$3:DJ30)=0,SUM($H31:DI31)=0),$B31,0)</f>
        <v>0</v>
      </c>
      <c r="DK31">
        <f ca="1">IF(AND($B31&gt;0,SUM(DK$3:DK30)=0,SUM($H31:DJ31)=0),$B31,0)</f>
        <v>0</v>
      </c>
      <c r="DL31">
        <f ca="1">IF(AND($B31&gt;0,SUM(DL$3:DL30)=0,SUM($H31:DK31)=0),$B31,0)</f>
        <v>0</v>
      </c>
      <c r="DM31">
        <f ca="1">IF(AND($B31&gt;0,SUM(DM$3:DM30)=0,SUM($H31:DL31)=0),$B31,0)</f>
        <v>0</v>
      </c>
      <c r="DN31">
        <f ca="1">IF(AND($B31&gt;0,SUM(DN$3:DN30)=0,SUM($H31:DM31)=0),$B31,0)</f>
        <v>0</v>
      </c>
      <c r="DO31">
        <f ca="1">IF(AND($B31&gt;0,SUM(DO$3:DO30)=0,SUM($H31:DN31)=0),$B31,0)</f>
        <v>0</v>
      </c>
      <c r="DP31">
        <f ca="1">IF(AND($B31&gt;0,SUM(DP$3:DP30)=0,SUM($H31:DO31)=0),$B31,0)</f>
        <v>0</v>
      </c>
      <c r="DQ31">
        <f ca="1">IF(AND($B31&gt;0,SUM(DQ$3:DQ30)=0,SUM($H31:DP31)=0),$B31,0)</f>
        <v>0</v>
      </c>
      <c r="DR31">
        <f ca="1">IF(AND($B31&gt;0,SUM(DR$3:DR30)=0,SUM($H31:DQ31)=0),$B31,0)</f>
        <v>0</v>
      </c>
      <c r="DS31">
        <f ca="1">IF(AND($B31&gt;0,SUM(DS$3:DS30)=0,SUM($H31:DR31)=0),$B31,0)</f>
        <v>0</v>
      </c>
      <c r="DT31">
        <f ca="1">IF(AND($B31&gt;0,SUM(DT$3:DT30)=0,SUM($H31:DS31)=0),$B31,0)</f>
        <v>0</v>
      </c>
      <c r="DU31">
        <f ca="1">IF(AND($B31&gt;0,SUM(DU$3:DU30)=0,SUM($H31:DT31)=0),$B31,0)</f>
        <v>0</v>
      </c>
      <c r="DV31">
        <f ca="1">IF(AND($B31&gt;0,SUM(DV$3:DV30)=0,SUM($H31:DU31)=0),$B31,0)</f>
        <v>0</v>
      </c>
      <c r="DW31">
        <f ca="1">IF(AND($B31&gt;0,SUM(DW$3:DW30)=0,SUM($H31:DV31)=0),$B31,0)</f>
        <v>0</v>
      </c>
      <c r="DX31">
        <f ca="1">IF(AND($B31&gt;0,SUM(DX$3:DX30)=0,SUM($H31:DW31)=0),$B31,0)</f>
        <v>0</v>
      </c>
      <c r="DY31">
        <f ca="1">IF(AND($B31&gt;0,SUM(DY$3:DY30)=0,SUM($H31:DX31)=0),$B31,0)</f>
        <v>0</v>
      </c>
      <c r="DZ31">
        <f ca="1">IF(AND($B31&gt;0,SUM(DZ$3:DZ30)=0,SUM($H31:DY31)=0),$B31,0)</f>
        <v>0</v>
      </c>
      <c r="EA31">
        <f ca="1">IF(AND($B31&gt;0,SUM(EA$3:EA30)=0,SUM($H31:DZ31)=0),$B31,0)</f>
        <v>0</v>
      </c>
      <c r="EB31">
        <f ca="1">IF(AND($B31&gt;0,SUM(EB$3:EB30)=0,SUM($H31:EA31)=0),$B31,0)</f>
        <v>0</v>
      </c>
      <c r="EC31">
        <f ca="1">IF(AND($B31&gt;0,SUM(EC$3:EC30)=0,SUM($H31:EB31)=0),$B31,0)</f>
        <v>0</v>
      </c>
      <c r="ED31">
        <f ca="1">IF(AND($B31&gt;0,SUM(ED$3:ED30)=0,SUM($H31:EC31)=0),$B31,0)</f>
        <v>0</v>
      </c>
      <c r="EE31">
        <f ca="1">IF(AND($B31&gt;0,SUM(EE$3:EE30)=0,SUM($H31:ED31)=0),$B31,0)</f>
        <v>0</v>
      </c>
      <c r="EF31">
        <f ca="1">IF(AND($B31&gt;0,SUM(EF$3:EF30)=0,SUM($H31:EE31)=0),$B31,0)</f>
        <v>0</v>
      </c>
      <c r="EG31">
        <f ca="1">IF(AND($B31&gt;0,SUM(EG$3:EG30)=0,SUM($H31:EF31)=0),$B31,0)</f>
        <v>0</v>
      </c>
      <c r="EH31">
        <f ca="1">IF(AND($B31&gt;0,SUM(EH$3:EH30)=0,SUM($H31:EG31)=0),$B31,0)</f>
        <v>0</v>
      </c>
      <c r="EI31">
        <f ca="1">IF(AND($B31&gt;0,SUM(EI$3:EI30)=0,SUM($H31:EH31)=0),$B31,0)</f>
        <v>0</v>
      </c>
      <c r="EJ31">
        <f ca="1">IF(AND($B31&gt;0,SUM(EJ$3:EJ30)=0,SUM($H31:EI31)=0),$B31,0)</f>
        <v>0</v>
      </c>
      <c r="EK31">
        <f ca="1">IF(AND($B31&gt;0,SUM(EK$3:EK30)=0,SUM($H31:EJ31)=0),$B31,0)</f>
        <v>0</v>
      </c>
      <c r="EL31">
        <f ca="1">IF(AND($B31&gt;0,SUM(EL$3:EL30)=0,SUM($H31:EK31)=0),$B31,0)</f>
        <v>0</v>
      </c>
      <c r="EM31">
        <f ca="1">IF(AND($B31&gt;0,SUM(EM$3:EM30)=0,SUM($H31:EL31)=0),$B31,0)</f>
        <v>0</v>
      </c>
      <c r="EN31">
        <f ca="1">IF(AND($B31&gt;0,SUM(EN$3:EN30)=0,SUM($H31:EM31)=0),$B31,0)</f>
        <v>0</v>
      </c>
      <c r="EO31">
        <f ca="1">IF(AND($B31&gt;0,SUM(EO$3:EO30)=0,SUM($H31:EN31)=0),$B31,0)</f>
        <v>0</v>
      </c>
      <c r="EP31">
        <f ca="1">IF(AND($B31&gt;0,SUM(EP$3:EP30)=0,SUM($H31:EO31)=0),$B31,0)</f>
        <v>0</v>
      </c>
      <c r="EQ31">
        <f ca="1">IF(AND($B31&gt;0,SUM(EQ$3:EQ30)=0,SUM($H31:EP31)=0),$B31,0)</f>
        <v>0</v>
      </c>
      <c r="ER31">
        <f ca="1">IF(AND($B31&gt;0,SUM(ER$3:ER30)=0,SUM($H31:EQ31)=0),$B31,0)</f>
        <v>0</v>
      </c>
      <c r="ES31">
        <f ca="1">IF(AND($B31&gt;0,SUM(ES$3:ES30)=0,SUM($H31:ER31)=0),$B31,0)</f>
        <v>0</v>
      </c>
      <c r="ET31">
        <f ca="1">IF(AND($B31&gt;0,SUM(ET$3:ET30)=0,SUM($H31:ES31)=0),$B31,0)</f>
        <v>0</v>
      </c>
      <c r="EU31">
        <f ca="1">IF(AND($B31&gt;0,SUM(EU$3:EU30)=0,SUM($H31:ET31)=0),$B31,0)</f>
        <v>0</v>
      </c>
      <c r="EV31">
        <f ca="1">IF(AND($B31&gt;0,SUM(EV$3:EV30)=0,SUM($H31:EU31)=0),$B31,0)</f>
        <v>0</v>
      </c>
      <c r="EW31">
        <f ca="1">IF(AND($B31&gt;0,SUM(EW$3:EW30)=0,SUM($H31:EV31)=0),$B31,0)</f>
        <v>0</v>
      </c>
      <c r="EX31">
        <f ca="1">IF(AND($B31&gt;0,SUM(EX$3:EX30)=0,SUM($H31:EW31)=0),$B31,0)</f>
        <v>0</v>
      </c>
      <c r="EY31">
        <f ca="1">IF(AND($B31&gt;0,SUM(EY$3:EY30)=0,SUM($H31:EX31)=0),$B31,0)</f>
        <v>0</v>
      </c>
      <c r="EZ31">
        <f ca="1">IF(AND($B31&gt;0,SUM(EZ$3:EZ30)=0,SUM($H31:EY31)=0),$B31,0)</f>
        <v>0</v>
      </c>
      <c r="FA31">
        <f ca="1">IF(AND($B31&gt;0,SUM(FA$3:FA30)=0,SUM($H31:EZ31)=0),$B31,0)</f>
        <v>0</v>
      </c>
      <c r="FB31">
        <f ca="1">IF(AND($B31&gt;0,SUM(FB$3:FB30)=0,SUM($H31:FA31)=0),$B31,0)</f>
        <v>0</v>
      </c>
      <c r="FC31">
        <f ca="1">IF(AND($B31&gt;0,SUM(FC$3:FC30)=0,SUM($H31:FB31)=0),$B31,0)</f>
        <v>0</v>
      </c>
      <c r="FD31">
        <f ca="1">IF(AND($B31&gt;0,SUM(FD$3:FD30)=0,SUM($H31:FC31)=0),$B31,0)</f>
        <v>0</v>
      </c>
      <c r="FE31">
        <f ca="1">IF(AND($B31&gt;0,SUM(FE$3:FE30)=0,SUM($H31:FD31)=0),$B31,0)</f>
        <v>0</v>
      </c>
      <c r="FF31">
        <f ca="1">IF(AND($B31&gt;0,SUM(FF$3:FF30)=0,SUM($H31:FE31)=0),$B31,0)</f>
        <v>0</v>
      </c>
      <c r="FG31">
        <f ca="1">IF(AND($B31&gt;0,SUM(FG$3:FG30)=0,SUM($H31:FF31)=0),$B31,0)</f>
        <v>0</v>
      </c>
      <c r="FH31">
        <f ca="1">IF(AND($B31&gt;0,SUM(FH$3:FH30)=0,SUM($H31:FG31)=0),$B31,0)</f>
        <v>0</v>
      </c>
      <c r="FI31">
        <f ca="1">IF(AND($B31&gt;0,SUM(FI$3:FI30)=0,SUM($H31:FH31)=0),$B31,0)</f>
        <v>0</v>
      </c>
      <c r="FJ31">
        <f ca="1">IF(AND($B31&gt;0,SUM(FJ$3:FJ30)=0,SUM($H31:FI31)=0),$B31,0)</f>
        <v>0</v>
      </c>
      <c r="FK31">
        <f ca="1">IF(AND($B31&gt;0,SUM(FK$3:FK30)=0,SUM($H31:FJ31)=0),$B31,0)</f>
        <v>0</v>
      </c>
      <c r="FL31">
        <f ca="1">IF(AND($B31&gt;0,SUM(FL$3:FL30)=0,SUM($H31:FK31)=0),$B31,0)</f>
        <v>0</v>
      </c>
      <c r="FM31">
        <f ca="1">IF(AND($B31&gt;0,SUM(FM$3:FM30)=0,SUM($H31:FL31)=0),$B31,0)</f>
        <v>0</v>
      </c>
      <c r="FN31">
        <f ca="1">IF(AND($B31&gt;0,SUM(FN$3:FN30)=0,SUM($H31:FM31)=0),$B31,0)</f>
        <v>0</v>
      </c>
      <c r="FS31" s="67" t="s">
        <v>1025</v>
      </c>
      <c r="FT31" s="67" t="str">
        <f>"-"</f>
        <v>-</v>
      </c>
      <c r="FU31" s="342">
        <v>2</v>
      </c>
      <c r="FV31" s="374" t="s">
        <v>175</v>
      </c>
      <c r="FY31" s="67" t="s">
        <v>1149</v>
      </c>
      <c r="FZ31" s="67" t="str">
        <f>"-"</f>
        <v>-</v>
      </c>
      <c r="GA31" s="342">
        <v>2</v>
      </c>
      <c r="GB31" s="374" t="s">
        <v>1148</v>
      </c>
      <c r="GE31" s="67" t="s">
        <v>1025</v>
      </c>
      <c r="GF31" s="67" t="str">
        <f>"-"</f>
        <v>-</v>
      </c>
      <c r="GG31" s="342">
        <v>2</v>
      </c>
      <c r="GH31" s="374" t="s">
        <v>175</v>
      </c>
    </row>
    <row r="32" spans="1:190" ht="15.75" thickBot="1" x14ac:dyDescent="0.3">
      <c r="A32">
        <v>32</v>
      </c>
      <c r="B32" s="367">
        <f ca="1">IF(ValintaohjelmaCentral!D$14=SelectionDataCentral!F14,A32,0)</f>
        <v>0</v>
      </c>
      <c r="C32" s="240" t="str">
        <f t="shared" ca="1" si="12"/>
        <v>Jäähdytyspatteri neste</v>
      </c>
      <c r="D32" s="240" t="str">
        <f t="shared" ca="1" si="13"/>
        <v>[21 - Jäähdytyspatteri (neste)]</v>
      </c>
      <c r="E32" s="240">
        <f t="shared" ca="1" si="14"/>
        <v>2</v>
      </c>
      <c r="F32" s="240" t="str">
        <f t="shared" ca="1" si="15"/>
        <v>ks AHU Design</v>
      </c>
      <c r="G32" s="47">
        <f ca="1">INDEX($I$2:$FN$2,ROWS(G$2:G32))</f>
        <v>1</v>
      </c>
      <c r="H32">
        <v>0</v>
      </c>
      <c r="I32">
        <f ca="1">IF(AND($B32&gt;0,SUM(I$3:I31)=0,SUM($H32:H32)=0),$B32,0)</f>
        <v>0</v>
      </c>
      <c r="J32">
        <f ca="1">IF(AND($B32&gt;0,SUM(J$3:J31)=0,SUM($H32:I32)=0),$B32,0)</f>
        <v>0</v>
      </c>
      <c r="K32">
        <f ca="1">IF(AND($B32&gt;0,SUM(K$3:K31)=0,SUM($H32:J32)=0),$B32,0)</f>
        <v>0</v>
      </c>
      <c r="L32">
        <f ca="1">IF(AND($B32&gt;0,SUM(L$3:L31)=0,SUM($H32:K32)=0),$B32,0)</f>
        <v>0</v>
      </c>
      <c r="M32">
        <f ca="1">IF(AND($B32&gt;0,SUM(M$3:M31)=0,SUM($H32:L32)=0),$B32,0)</f>
        <v>0</v>
      </c>
      <c r="N32">
        <f ca="1">IF(AND($B32&gt;0,SUM(N$3:N31)=0,SUM($H32:M32)=0),$B32,0)</f>
        <v>0</v>
      </c>
      <c r="O32">
        <f ca="1">IF(AND($B32&gt;0,SUM(O$3:O31)=0,SUM($H32:N32)=0),$B32,0)</f>
        <v>0</v>
      </c>
      <c r="P32">
        <f ca="1">IF(AND($B32&gt;0,SUM(P$3:P31)=0,SUM($H32:O32)=0),$B32,0)</f>
        <v>0</v>
      </c>
      <c r="Q32">
        <f ca="1">IF(AND($B32&gt;0,SUM(Q$3:Q31)=0,SUM($H32:P32)=0),$B32,0)</f>
        <v>0</v>
      </c>
      <c r="R32">
        <f ca="1">IF(AND($B32&gt;0,SUM(R$3:R31)=0,SUM($H32:Q32)=0),$B32,0)</f>
        <v>0</v>
      </c>
      <c r="S32">
        <f ca="1">IF(AND($B32&gt;0,SUM(S$3:S31)=0,SUM($H32:R32)=0),$B32,0)</f>
        <v>0</v>
      </c>
      <c r="T32">
        <f ca="1">IF(AND($B32&gt;0,SUM(T$3:T31)=0,SUM($H32:S32)=0),$B32,0)</f>
        <v>0</v>
      </c>
      <c r="U32">
        <f ca="1">IF(AND($B32&gt;0,SUM(U$3:U31)=0,SUM($H32:T32)=0),$B32,0)</f>
        <v>0</v>
      </c>
      <c r="V32">
        <f ca="1">IF(AND($B32&gt;0,SUM(V$3:V31)=0,SUM($H32:U32)=0),$B32,0)</f>
        <v>0</v>
      </c>
      <c r="W32">
        <f ca="1">IF(AND($B32&gt;0,SUM(W$3:W31)=0,SUM($H32:V32)=0),$B32,0)</f>
        <v>0</v>
      </c>
      <c r="X32">
        <f ca="1">IF(AND($B32&gt;0,SUM(X$3:X31)=0,SUM($H32:W32)=0),$B32,0)</f>
        <v>0</v>
      </c>
      <c r="Y32">
        <f ca="1">IF(AND($B32&gt;0,SUM(Y$3:Y31)=0,SUM($H32:X32)=0),$B32,0)</f>
        <v>0</v>
      </c>
      <c r="Z32">
        <f ca="1">IF(AND($B32&gt;0,SUM(Z$3:Z31)=0,SUM($H32:Y32)=0),$B32,0)</f>
        <v>0</v>
      </c>
      <c r="AA32">
        <f ca="1">IF(AND($B32&gt;0,SUM(AA$3:AA31)=0,SUM($H32:Z32)=0),$B32,0)</f>
        <v>0</v>
      </c>
      <c r="AB32">
        <f ca="1">IF(AND($B32&gt;0,SUM(AB$3:AB31)=0,SUM($H32:AA32)=0),$B32,0)</f>
        <v>0</v>
      </c>
      <c r="AC32">
        <f ca="1">IF(AND($B32&gt;0,SUM(AC$3:AC31)=0,SUM($H32:AB32)=0),$B32,0)</f>
        <v>0</v>
      </c>
      <c r="AD32">
        <f ca="1">IF(AND($B32&gt;0,SUM(AD$3:AD31)=0,SUM($H32:AC32)=0),$B32,0)</f>
        <v>0</v>
      </c>
      <c r="AE32">
        <f ca="1">IF(AND($B32&gt;0,SUM(AE$3:AE31)=0,SUM($H32:AD32)=0),$B32,0)</f>
        <v>0</v>
      </c>
      <c r="AF32">
        <f ca="1">IF(AND($B32&gt;0,SUM(AF$3:AF31)=0,SUM($H32:AE32)=0),$B32,0)</f>
        <v>0</v>
      </c>
      <c r="AG32">
        <f ca="1">IF(AND($B32&gt;0,SUM(AG$3:AG31)=0,SUM($H32:AF32)=0),$B32,0)</f>
        <v>0</v>
      </c>
      <c r="AH32">
        <f ca="1">IF(AND($B32&gt;0,SUM(AH$3:AH31)=0,SUM($H32:AG32)=0),$B32,0)</f>
        <v>0</v>
      </c>
      <c r="AI32">
        <f ca="1">IF(AND($B32&gt;0,SUM(AI$3:AI31)=0,SUM($H32:AH32)=0),$B32,0)</f>
        <v>0</v>
      </c>
      <c r="AJ32">
        <f ca="1">IF(AND($B32&gt;0,SUM(AJ$3:AJ31)=0,SUM($H32:AI32)=0),$B32,0)</f>
        <v>0</v>
      </c>
      <c r="AK32">
        <f ca="1">IF(AND($B32&gt;0,SUM(AK$3:AK31)=0,SUM($H32:AJ32)=0),$B32,0)</f>
        <v>0</v>
      </c>
      <c r="AL32">
        <f ca="1">IF(AND($B32&gt;0,SUM(AL$3:AL31)=0,SUM($H32:AK32)=0),$B32,0)</f>
        <v>0</v>
      </c>
      <c r="AM32">
        <f ca="1">IF(AND($B32&gt;0,SUM(AM$3:AM31)=0,SUM($H32:AL32)=0),$B32,0)</f>
        <v>0</v>
      </c>
      <c r="AN32">
        <f ca="1">IF(AND($B32&gt;0,SUM(AN$3:AN31)=0,SUM($H32:AM32)=0),$B32,0)</f>
        <v>0</v>
      </c>
      <c r="AO32">
        <f ca="1">IF(AND($B32&gt;0,SUM(AO$3:AO31)=0,SUM($H32:AN32)=0),$B32,0)</f>
        <v>0</v>
      </c>
      <c r="AP32">
        <f ca="1">IF(AND($B32&gt;0,SUM(AP$3:AP31)=0,SUM($H32:AO32)=0),$B32,0)</f>
        <v>0</v>
      </c>
      <c r="AQ32">
        <f ca="1">IF(AND($B32&gt;0,SUM(AQ$3:AQ31)=0,SUM($H32:AP32)=0),$B32,0)</f>
        <v>0</v>
      </c>
      <c r="AR32">
        <f ca="1">IF(AND($B32&gt;0,SUM(AR$3:AR31)=0,SUM($H32:AQ32)=0),$B32,0)</f>
        <v>0</v>
      </c>
      <c r="AS32">
        <f ca="1">IF(AND($B32&gt;0,SUM(AS$3:AS31)=0,SUM($H32:AR32)=0),$B32,0)</f>
        <v>0</v>
      </c>
      <c r="AT32">
        <f ca="1">IF(AND($B32&gt;0,SUM(AT$3:AT31)=0,SUM($H32:AS32)=0),$B32,0)</f>
        <v>0</v>
      </c>
      <c r="AU32">
        <f ca="1">IF(AND($B32&gt;0,SUM(AU$3:AU31)=0,SUM($H32:AT32)=0),$B32,0)</f>
        <v>0</v>
      </c>
      <c r="AV32">
        <f ca="1">IF(AND($B32&gt;0,SUM(AV$3:AV31)=0,SUM($H32:AU32)=0),$B32,0)</f>
        <v>0</v>
      </c>
      <c r="AW32">
        <f ca="1">IF(AND($B32&gt;0,SUM(AW$3:AW31)=0,SUM($H32:AV32)=0),$B32,0)</f>
        <v>0</v>
      </c>
      <c r="AX32">
        <f ca="1">IF(AND($B32&gt;0,SUM(AX$3:AX31)=0,SUM($H32:AW32)=0),$B32,0)</f>
        <v>0</v>
      </c>
      <c r="AY32">
        <f ca="1">IF(AND($B32&gt;0,SUM(AY$3:AY31)=0,SUM($H32:AX32)=0),$B32,0)</f>
        <v>0</v>
      </c>
      <c r="AZ32">
        <f ca="1">IF(AND($B32&gt;0,SUM(AZ$3:AZ31)=0,SUM($H32:AY32)=0),$B32,0)</f>
        <v>0</v>
      </c>
      <c r="BA32">
        <f ca="1">IF(AND($B32&gt;0,SUM(BA$3:BA31)=0,SUM($H32:AZ32)=0),$B32,0)</f>
        <v>0</v>
      </c>
      <c r="BB32">
        <f ca="1">IF(AND($B32&gt;0,SUM(BB$3:BB31)=0,SUM($H32:BA32)=0),$B32,0)</f>
        <v>0</v>
      </c>
      <c r="BC32">
        <f ca="1">IF(AND($B32&gt;0,SUM(BC$3:BC31)=0,SUM($H32:BB32)=0),$B32,0)</f>
        <v>0</v>
      </c>
      <c r="BD32">
        <f ca="1">IF(AND($B32&gt;0,SUM(BD$3:BD31)=0,SUM($H32:BC32)=0),$B32,0)</f>
        <v>0</v>
      </c>
      <c r="BE32">
        <f ca="1">IF(AND($B32&gt;0,SUM(BE$3:BE31)=0,SUM($H32:BD32)=0),$B32,0)</f>
        <v>0</v>
      </c>
      <c r="BF32">
        <f ca="1">IF(AND($B32&gt;0,SUM(BF$3:BF31)=0,SUM($H32:BE32)=0),$B32,0)</f>
        <v>0</v>
      </c>
      <c r="BG32">
        <f ca="1">IF(AND($B32&gt;0,SUM(BG$3:BG31)=0,SUM($H32:BF32)=0),$B32,0)</f>
        <v>0</v>
      </c>
      <c r="BH32">
        <f ca="1">IF(AND($B32&gt;0,SUM(BH$3:BH31)=0,SUM($H32:BG32)=0),$B32,0)</f>
        <v>0</v>
      </c>
      <c r="BI32">
        <f ca="1">IF(AND($B32&gt;0,SUM(BI$3:BI31)=0,SUM($H32:BH32)=0),$B32,0)</f>
        <v>0</v>
      </c>
      <c r="BJ32">
        <f ca="1">IF(AND($B32&gt;0,SUM(BJ$3:BJ31)=0,SUM($H32:BI32)=0),$B32,0)</f>
        <v>0</v>
      </c>
      <c r="BK32">
        <f ca="1">IF(AND($B32&gt;0,SUM(BK$3:BK31)=0,SUM($H32:BJ32)=0),$B32,0)</f>
        <v>0</v>
      </c>
      <c r="BL32">
        <f ca="1">IF(AND($B32&gt;0,SUM(BL$3:BL31)=0,SUM($H32:BK32)=0),$B32,0)</f>
        <v>0</v>
      </c>
      <c r="BM32">
        <f ca="1">IF(AND($B32&gt;0,SUM(BM$3:BM31)=0,SUM($H32:BL32)=0),$B32,0)</f>
        <v>0</v>
      </c>
      <c r="BN32">
        <f ca="1">IF(AND($B32&gt;0,SUM(BN$3:BN31)=0,SUM($H32:BM32)=0),$B32,0)</f>
        <v>0</v>
      </c>
      <c r="BO32">
        <f ca="1">IF(AND($B32&gt;0,SUM(BO$3:BO31)=0,SUM($H32:BN32)=0),$B32,0)</f>
        <v>0</v>
      </c>
      <c r="BP32">
        <f ca="1">IF(AND($B32&gt;0,SUM(BP$3:BP31)=0,SUM($H32:BO32)=0),$B32,0)</f>
        <v>0</v>
      </c>
      <c r="BQ32">
        <f ca="1">IF(AND($B32&gt;0,SUM(BQ$3:BQ31)=0,SUM($H32:BP32)=0),$B32,0)</f>
        <v>0</v>
      </c>
      <c r="BR32">
        <f ca="1">IF(AND($B32&gt;0,SUM(BR$3:BR31)=0,SUM($H32:BQ32)=0),$B32,0)</f>
        <v>0</v>
      </c>
      <c r="BS32">
        <f ca="1">IF(AND($B32&gt;0,SUM(BS$3:BS31)=0,SUM($H32:BR32)=0),$B32,0)</f>
        <v>0</v>
      </c>
      <c r="BT32">
        <f ca="1">IF(AND($B32&gt;0,SUM(BT$3:BT31)=0,SUM($H32:BS32)=0),$B32,0)</f>
        <v>0</v>
      </c>
      <c r="BU32">
        <f ca="1">IF(AND($B32&gt;0,SUM(BU$3:BU31)=0,SUM($H32:BT32)=0),$B32,0)</f>
        <v>0</v>
      </c>
      <c r="BV32">
        <f ca="1">IF(AND($B32&gt;0,SUM(BV$3:BV31)=0,SUM($H32:BU32)=0),$B32,0)</f>
        <v>0</v>
      </c>
      <c r="BW32">
        <f ca="1">IF(AND($B32&gt;0,SUM(BW$3:BW31)=0,SUM($H32:BV32)=0),$B32,0)</f>
        <v>0</v>
      </c>
      <c r="BX32">
        <f ca="1">IF(AND($B32&gt;0,SUM(BX$3:BX31)=0,SUM($H32:BW32)=0),$B32,0)</f>
        <v>0</v>
      </c>
      <c r="BY32">
        <f ca="1">IF(AND($B32&gt;0,SUM(BY$3:BY31)=0,SUM($H32:BX32)=0),$B32,0)</f>
        <v>0</v>
      </c>
      <c r="BZ32">
        <f ca="1">IF(AND($B32&gt;0,SUM(BZ$3:BZ31)=0,SUM($H32:BY32)=0),$B32,0)</f>
        <v>0</v>
      </c>
      <c r="CA32">
        <f ca="1">IF(AND($B32&gt;0,SUM(CA$3:CA31)=0,SUM($H32:BZ32)=0),$B32,0)</f>
        <v>0</v>
      </c>
      <c r="CB32">
        <f ca="1">IF(AND($B32&gt;0,SUM(CB$3:CB31)=0,SUM($H32:CA32)=0),$B32,0)</f>
        <v>0</v>
      </c>
      <c r="CC32">
        <f ca="1">IF(AND($B32&gt;0,SUM(CC$3:CC31)=0,SUM($H32:CB32)=0),$B32,0)</f>
        <v>0</v>
      </c>
      <c r="CD32">
        <f ca="1">IF(AND($B32&gt;0,SUM(CD$3:CD31)=0,SUM($H32:CC32)=0),$B32,0)</f>
        <v>0</v>
      </c>
      <c r="CE32">
        <f ca="1">IF(AND($B32&gt;0,SUM(CE$3:CE31)=0,SUM($H32:CD32)=0),$B32,0)</f>
        <v>0</v>
      </c>
      <c r="CF32">
        <f ca="1">IF(AND($B32&gt;0,SUM(CF$3:CF31)=0,SUM($H32:CE32)=0),$B32,0)</f>
        <v>0</v>
      </c>
      <c r="CG32">
        <f ca="1">IF(AND($B32&gt;0,SUM(CG$3:CG31)=0,SUM($H32:CF32)=0),$B32,0)</f>
        <v>0</v>
      </c>
      <c r="CH32">
        <f ca="1">IF(AND($B32&gt;0,SUM(CH$3:CH31)=0,SUM($H32:CG32)=0),$B32,0)</f>
        <v>0</v>
      </c>
      <c r="CI32">
        <f ca="1">IF(AND($B32&gt;0,SUM(CI$3:CI31)=0,SUM($H32:CH32)=0),$B32,0)</f>
        <v>0</v>
      </c>
      <c r="CJ32">
        <f ca="1">IF(AND($B32&gt;0,SUM(CJ$3:CJ31)=0,SUM($H32:CI32)=0),$B32,0)</f>
        <v>0</v>
      </c>
      <c r="CK32">
        <f ca="1">IF(AND($B32&gt;0,SUM(CK$3:CK31)=0,SUM($H32:CJ32)=0),$B32,0)</f>
        <v>0</v>
      </c>
      <c r="CL32">
        <f ca="1">IF(AND($B32&gt;0,SUM(CL$3:CL31)=0,SUM($H32:CK32)=0),$B32,0)</f>
        <v>0</v>
      </c>
      <c r="CM32">
        <f ca="1">IF(AND($B32&gt;0,SUM(CM$3:CM31)=0,SUM($H32:CL32)=0),$B32,0)</f>
        <v>0</v>
      </c>
      <c r="CN32">
        <f ca="1">IF(AND($B32&gt;0,SUM(CN$3:CN31)=0,SUM($H32:CM32)=0),$B32,0)</f>
        <v>0</v>
      </c>
      <c r="CO32">
        <f ca="1">IF(AND($B32&gt;0,SUM(CO$3:CO31)=0,SUM($H32:CN32)=0),$B32,0)</f>
        <v>0</v>
      </c>
      <c r="CP32">
        <f ca="1">IF(AND($B32&gt;0,SUM(CP$3:CP31)=0,SUM($H32:CO32)=0),$B32,0)</f>
        <v>0</v>
      </c>
      <c r="CQ32">
        <f ca="1">IF(AND($B32&gt;0,SUM(CQ$3:CQ31)=0,SUM($H32:CP32)=0),$B32,0)</f>
        <v>0</v>
      </c>
      <c r="CR32">
        <f ca="1">IF(AND($B32&gt;0,SUM(CR$3:CR31)=0,SUM($H32:CQ32)=0),$B32,0)</f>
        <v>0</v>
      </c>
      <c r="CS32">
        <f ca="1">IF(AND($B32&gt;0,SUM(CS$3:CS31)=0,SUM($H32:CR32)=0),$B32,0)</f>
        <v>0</v>
      </c>
      <c r="CT32">
        <f ca="1">IF(AND($B32&gt;0,SUM(CT$3:CT31)=0,SUM($H32:CS32)=0),$B32,0)</f>
        <v>0</v>
      </c>
      <c r="CU32">
        <f ca="1">IF(AND($B32&gt;0,SUM(CU$3:CU31)=0,SUM($H32:CT32)=0),$B32,0)</f>
        <v>0</v>
      </c>
      <c r="CV32">
        <f ca="1">IF(AND($B32&gt;0,SUM(CV$3:CV31)=0,SUM($H32:CU32)=0),$B32,0)</f>
        <v>0</v>
      </c>
      <c r="CW32">
        <f ca="1">IF(AND($B32&gt;0,SUM(CW$3:CW31)=0,SUM($H32:CV32)=0),$B32,0)</f>
        <v>0</v>
      </c>
      <c r="CX32">
        <f ca="1">IF(AND($B32&gt;0,SUM(CX$3:CX31)=0,SUM($H32:CW32)=0),$B32,0)</f>
        <v>0</v>
      </c>
      <c r="CY32">
        <f ca="1">IF(AND($B32&gt;0,SUM(CY$3:CY31)=0,SUM($H32:CX32)=0),$B32,0)</f>
        <v>0</v>
      </c>
      <c r="CZ32">
        <f ca="1">IF(AND($B32&gt;0,SUM(CZ$3:CZ31)=0,SUM($H32:CY32)=0),$B32,0)</f>
        <v>0</v>
      </c>
      <c r="DA32">
        <f ca="1">IF(AND($B32&gt;0,SUM(DA$3:DA31)=0,SUM($H32:CZ32)=0),$B32,0)</f>
        <v>0</v>
      </c>
      <c r="DB32">
        <f ca="1">IF(AND($B32&gt;0,SUM(DB$3:DB31)=0,SUM($H32:DA32)=0),$B32,0)</f>
        <v>0</v>
      </c>
      <c r="DC32">
        <f ca="1">IF(AND($B32&gt;0,SUM(DC$3:DC31)=0,SUM($H32:DB32)=0),$B32,0)</f>
        <v>0</v>
      </c>
      <c r="DD32">
        <f ca="1">IF(AND($B32&gt;0,SUM(DD$3:DD31)=0,SUM($H32:DC32)=0),$B32,0)</f>
        <v>0</v>
      </c>
      <c r="DE32">
        <f ca="1">IF(AND($B32&gt;0,SUM(DE$3:DE31)=0,SUM($H32:DD32)=0),$B32,0)</f>
        <v>0</v>
      </c>
      <c r="DF32">
        <f ca="1">IF(AND($B32&gt;0,SUM(DF$3:DF31)=0,SUM($H32:DE32)=0),$B32,0)</f>
        <v>0</v>
      </c>
      <c r="DG32">
        <f ca="1">IF(AND($B32&gt;0,SUM(DG$3:DG31)=0,SUM($H32:DF32)=0),$B32,0)</f>
        <v>0</v>
      </c>
      <c r="DH32">
        <f ca="1">IF(AND($B32&gt;0,SUM(DH$3:DH31)=0,SUM($H32:DG32)=0),$B32,0)</f>
        <v>0</v>
      </c>
      <c r="DI32">
        <f ca="1">IF(AND($B32&gt;0,SUM(DI$3:DI31)=0,SUM($H32:DH32)=0),$B32,0)</f>
        <v>0</v>
      </c>
      <c r="DJ32">
        <f ca="1">IF(AND($B32&gt;0,SUM(DJ$3:DJ31)=0,SUM($H32:DI32)=0),$B32,0)</f>
        <v>0</v>
      </c>
      <c r="DK32">
        <f ca="1">IF(AND($B32&gt;0,SUM(DK$3:DK31)=0,SUM($H32:DJ32)=0),$B32,0)</f>
        <v>0</v>
      </c>
      <c r="DL32">
        <f ca="1">IF(AND($B32&gt;0,SUM(DL$3:DL31)=0,SUM($H32:DK32)=0),$B32,0)</f>
        <v>0</v>
      </c>
      <c r="DM32">
        <f ca="1">IF(AND($B32&gt;0,SUM(DM$3:DM31)=0,SUM($H32:DL32)=0),$B32,0)</f>
        <v>0</v>
      </c>
      <c r="DN32">
        <f ca="1">IF(AND($B32&gt;0,SUM(DN$3:DN31)=0,SUM($H32:DM32)=0),$B32,0)</f>
        <v>0</v>
      </c>
      <c r="DO32">
        <f ca="1">IF(AND($B32&gt;0,SUM(DO$3:DO31)=0,SUM($H32:DN32)=0),$B32,0)</f>
        <v>0</v>
      </c>
      <c r="DP32">
        <f ca="1">IF(AND($B32&gt;0,SUM(DP$3:DP31)=0,SUM($H32:DO32)=0),$B32,0)</f>
        <v>0</v>
      </c>
      <c r="DQ32">
        <f ca="1">IF(AND($B32&gt;0,SUM(DQ$3:DQ31)=0,SUM($H32:DP32)=0),$B32,0)</f>
        <v>0</v>
      </c>
      <c r="DR32">
        <f ca="1">IF(AND($B32&gt;0,SUM(DR$3:DR31)=0,SUM($H32:DQ32)=0),$B32,0)</f>
        <v>0</v>
      </c>
      <c r="DS32">
        <f ca="1">IF(AND($B32&gt;0,SUM(DS$3:DS31)=0,SUM($H32:DR32)=0),$B32,0)</f>
        <v>0</v>
      </c>
      <c r="DT32">
        <f ca="1">IF(AND($B32&gt;0,SUM(DT$3:DT31)=0,SUM($H32:DS32)=0),$B32,0)</f>
        <v>0</v>
      </c>
      <c r="DU32">
        <f ca="1">IF(AND($B32&gt;0,SUM(DU$3:DU31)=0,SUM($H32:DT32)=0),$B32,0)</f>
        <v>0</v>
      </c>
      <c r="DV32">
        <f ca="1">IF(AND($B32&gt;0,SUM(DV$3:DV31)=0,SUM($H32:DU32)=0),$B32,0)</f>
        <v>0</v>
      </c>
      <c r="DW32">
        <f ca="1">IF(AND($B32&gt;0,SUM(DW$3:DW31)=0,SUM($H32:DV32)=0),$B32,0)</f>
        <v>0</v>
      </c>
      <c r="DX32">
        <f ca="1">IF(AND($B32&gt;0,SUM(DX$3:DX31)=0,SUM($H32:DW32)=0),$B32,0)</f>
        <v>0</v>
      </c>
      <c r="DY32">
        <f ca="1">IF(AND($B32&gt;0,SUM(DY$3:DY31)=0,SUM($H32:DX32)=0),$B32,0)</f>
        <v>0</v>
      </c>
      <c r="DZ32">
        <f ca="1">IF(AND($B32&gt;0,SUM(DZ$3:DZ31)=0,SUM($H32:DY32)=0),$B32,0)</f>
        <v>0</v>
      </c>
      <c r="EA32">
        <f ca="1">IF(AND($B32&gt;0,SUM(EA$3:EA31)=0,SUM($H32:DZ32)=0),$B32,0)</f>
        <v>0</v>
      </c>
      <c r="EB32">
        <f ca="1">IF(AND($B32&gt;0,SUM(EB$3:EB31)=0,SUM($H32:EA32)=0),$B32,0)</f>
        <v>0</v>
      </c>
      <c r="EC32">
        <f ca="1">IF(AND($B32&gt;0,SUM(EC$3:EC31)=0,SUM($H32:EB32)=0),$B32,0)</f>
        <v>0</v>
      </c>
      <c r="ED32">
        <f ca="1">IF(AND($B32&gt;0,SUM(ED$3:ED31)=0,SUM($H32:EC32)=0),$B32,0)</f>
        <v>0</v>
      </c>
      <c r="EE32">
        <f ca="1">IF(AND($B32&gt;0,SUM(EE$3:EE31)=0,SUM($H32:ED32)=0),$B32,0)</f>
        <v>0</v>
      </c>
      <c r="EF32">
        <f ca="1">IF(AND($B32&gt;0,SUM(EF$3:EF31)=0,SUM($H32:EE32)=0),$B32,0)</f>
        <v>0</v>
      </c>
      <c r="EG32">
        <f ca="1">IF(AND($B32&gt;0,SUM(EG$3:EG31)=0,SUM($H32:EF32)=0),$B32,0)</f>
        <v>0</v>
      </c>
      <c r="EH32">
        <f ca="1">IF(AND($B32&gt;0,SUM(EH$3:EH31)=0,SUM($H32:EG32)=0),$B32,0)</f>
        <v>0</v>
      </c>
      <c r="EI32">
        <f ca="1">IF(AND($B32&gt;0,SUM(EI$3:EI31)=0,SUM($H32:EH32)=0),$B32,0)</f>
        <v>0</v>
      </c>
      <c r="EJ32">
        <f ca="1">IF(AND($B32&gt;0,SUM(EJ$3:EJ31)=0,SUM($H32:EI32)=0),$B32,0)</f>
        <v>0</v>
      </c>
      <c r="EK32">
        <f ca="1">IF(AND($B32&gt;0,SUM(EK$3:EK31)=0,SUM($H32:EJ32)=0),$B32,0)</f>
        <v>0</v>
      </c>
      <c r="EL32">
        <f ca="1">IF(AND($B32&gt;0,SUM(EL$3:EL31)=0,SUM($H32:EK32)=0),$B32,0)</f>
        <v>0</v>
      </c>
      <c r="EM32">
        <f ca="1">IF(AND($B32&gt;0,SUM(EM$3:EM31)=0,SUM($H32:EL32)=0),$B32,0)</f>
        <v>0</v>
      </c>
      <c r="EN32">
        <f ca="1">IF(AND($B32&gt;0,SUM(EN$3:EN31)=0,SUM($H32:EM32)=0),$B32,0)</f>
        <v>0</v>
      </c>
      <c r="EO32">
        <f ca="1">IF(AND($B32&gt;0,SUM(EO$3:EO31)=0,SUM($H32:EN32)=0),$B32,0)</f>
        <v>0</v>
      </c>
      <c r="EP32">
        <f ca="1">IF(AND($B32&gt;0,SUM(EP$3:EP31)=0,SUM($H32:EO32)=0),$B32,0)</f>
        <v>0</v>
      </c>
      <c r="EQ32">
        <f ca="1">IF(AND($B32&gt;0,SUM(EQ$3:EQ31)=0,SUM($H32:EP32)=0),$B32,0)</f>
        <v>0</v>
      </c>
      <c r="ER32">
        <f ca="1">IF(AND($B32&gt;0,SUM(ER$3:ER31)=0,SUM($H32:EQ32)=0),$B32,0)</f>
        <v>0</v>
      </c>
      <c r="ES32">
        <f ca="1">IF(AND($B32&gt;0,SUM(ES$3:ES31)=0,SUM($H32:ER32)=0),$B32,0)</f>
        <v>0</v>
      </c>
      <c r="ET32">
        <f ca="1">IF(AND($B32&gt;0,SUM(ET$3:ET31)=0,SUM($H32:ES32)=0),$B32,0)</f>
        <v>0</v>
      </c>
      <c r="EU32">
        <f ca="1">IF(AND($B32&gt;0,SUM(EU$3:EU31)=0,SUM($H32:ET32)=0),$B32,0)</f>
        <v>0</v>
      </c>
      <c r="EV32">
        <f ca="1">IF(AND($B32&gt;0,SUM(EV$3:EV31)=0,SUM($H32:EU32)=0),$B32,0)</f>
        <v>0</v>
      </c>
      <c r="EW32">
        <f ca="1">IF(AND($B32&gt;0,SUM(EW$3:EW31)=0,SUM($H32:EV32)=0),$B32,0)</f>
        <v>0</v>
      </c>
      <c r="EX32">
        <f ca="1">IF(AND($B32&gt;0,SUM(EX$3:EX31)=0,SUM($H32:EW32)=0),$B32,0)</f>
        <v>0</v>
      </c>
      <c r="EY32">
        <f ca="1">IF(AND($B32&gt;0,SUM(EY$3:EY31)=0,SUM($H32:EX32)=0),$B32,0)</f>
        <v>0</v>
      </c>
      <c r="EZ32">
        <f ca="1">IF(AND($B32&gt;0,SUM(EZ$3:EZ31)=0,SUM($H32:EY32)=0),$B32,0)</f>
        <v>0</v>
      </c>
      <c r="FA32">
        <f ca="1">IF(AND($B32&gt;0,SUM(FA$3:FA31)=0,SUM($H32:EZ32)=0),$B32,0)</f>
        <v>0</v>
      </c>
      <c r="FB32">
        <f ca="1">IF(AND($B32&gt;0,SUM(FB$3:FB31)=0,SUM($H32:FA32)=0),$B32,0)</f>
        <v>0</v>
      </c>
      <c r="FC32">
        <f ca="1">IF(AND($B32&gt;0,SUM(FC$3:FC31)=0,SUM($H32:FB32)=0),$B32,0)</f>
        <v>0</v>
      </c>
      <c r="FD32">
        <f ca="1">IF(AND($B32&gt;0,SUM(FD$3:FD31)=0,SUM($H32:FC32)=0),$B32,0)</f>
        <v>0</v>
      </c>
      <c r="FE32">
        <f ca="1">IF(AND($B32&gt;0,SUM(FE$3:FE31)=0,SUM($H32:FD32)=0),$B32,0)</f>
        <v>0</v>
      </c>
      <c r="FF32">
        <f ca="1">IF(AND($B32&gt;0,SUM(FF$3:FF31)=0,SUM($H32:FE32)=0),$B32,0)</f>
        <v>0</v>
      </c>
      <c r="FG32">
        <f ca="1">IF(AND($B32&gt;0,SUM(FG$3:FG31)=0,SUM($H32:FF32)=0),$B32,0)</f>
        <v>0</v>
      </c>
      <c r="FH32">
        <f ca="1">IF(AND($B32&gt;0,SUM(FH$3:FH31)=0,SUM($H32:FG32)=0),$B32,0)</f>
        <v>0</v>
      </c>
      <c r="FI32">
        <f ca="1">IF(AND($B32&gt;0,SUM(FI$3:FI31)=0,SUM($H32:FH32)=0),$B32,0)</f>
        <v>0</v>
      </c>
      <c r="FJ32">
        <f ca="1">IF(AND($B32&gt;0,SUM(FJ$3:FJ31)=0,SUM($H32:FI32)=0),$B32,0)</f>
        <v>0</v>
      </c>
      <c r="FK32">
        <f ca="1">IF(AND($B32&gt;0,SUM(FK$3:FK31)=0,SUM($H32:FJ32)=0),$B32,0)</f>
        <v>0</v>
      </c>
      <c r="FL32">
        <f ca="1">IF(AND($B32&gt;0,SUM(FL$3:FL31)=0,SUM($H32:FK32)=0),$B32,0)</f>
        <v>0</v>
      </c>
      <c r="FM32">
        <f ca="1">IF(AND($B32&gt;0,SUM(FM$3:FM31)=0,SUM($H32:FL32)=0),$B32,0)</f>
        <v>0</v>
      </c>
      <c r="FN32">
        <f ca="1">IF(AND($B32&gt;0,SUM(FN$3:FN31)=0,SUM($H32:FM32)=0),$B32,0)</f>
        <v>0</v>
      </c>
      <c r="FS32" s="67" t="s">
        <v>1026</v>
      </c>
      <c r="FT32" s="67" t="s">
        <v>1121</v>
      </c>
      <c r="FU32" s="342">
        <v>2</v>
      </c>
      <c r="FV32" s="374" t="s">
        <v>1096</v>
      </c>
      <c r="FY32" s="67" t="s">
        <v>1153</v>
      </c>
      <c r="FZ32" s="67" t="s">
        <v>1121</v>
      </c>
      <c r="GA32" s="342">
        <v>2</v>
      </c>
      <c r="GB32" s="374" t="s">
        <v>1147</v>
      </c>
      <c r="GE32" s="67" t="s">
        <v>1026</v>
      </c>
      <c r="GF32" s="67" t="s">
        <v>1121</v>
      </c>
      <c r="GG32" s="342">
        <v>2</v>
      </c>
      <c r="GH32" s="374" t="s">
        <v>1096</v>
      </c>
    </row>
    <row r="33" spans="1:190" ht="15.75" thickBot="1" x14ac:dyDescent="0.3">
      <c r="A33">
        <v>33</v>
      </c>
      <c r="B33" s="367">
        <f ca="1">IF(ValintaohjelmaCentral!D$15=SelectionDataCentral!F15,A33,0)</f>
        <v>0</v>
      </c>
      <c r="C33" s="240" t="str">
        <f t="shared" ca="1" si="12"/>
        <v>Integroitu viilennysyksikkö (Cool DX)</v>
      </c>
      <c r="D33" s="240" t="str">
        <f t="shared" ca="1" si="13"/>
        <v>[23 - Integroituviilennysyksikkö (CoolDX)]</v>
      </c>
      <c r="E33" s="240">
        <f t="shared" ca="1" si="14"/>
        <v>2</v>
      </c>
      <c r="F33" s="240" t="str">
        <f t="shared" ca="1" si="15"/>
        <v>ks AHU Design</v>
      </c>
      <c r="G33" s="47">
        <f ca="1">INDEX($I$2:$FN$2,ROWS(G$2:G33))</f>
        <v>1</v>
      </c>
      <c r="H33">
        <v>0</v>
      </c>
      <c r="I33">
        <f ca="1">IF(AND($B33&gt;0,SUM(I$3:I32)=0,SUM($H33:H33)=0),$B33,0)</f>
        <v>0</v>
      </c>
      <c r="J33">
        <f ca="1">IF(AND($B33&gt;0,SUM(J$3:J32)=0,SUM($H33:I33)=0),$B33,0)</f>
        <v>0</v>
      </c>
      <c r="K33">
        <f ca="1">IF(AND($B33&gt;0,SUM(K$3:K32)=0,SUM($H33:J33)=0),$B33,0)</f>
        <v>0</v>
      </c>
      <c r="L33">
        <f ca="1">IF(AND($B33&gt;0,SUM(L$3:L32)=0,SUM($H33:K33)=0),$B33,0)</f>
        <v>0</v>
      </c>
      <c r="M33">
        <f ca="1">IF(AND($B33&gt;0,SUM(M$3:M32)=0,SUM($H33:L33)=0),$B33,0)</f>
        <v>0</v>
      </c>
      <c r="N33">
        <f ca="1">IF(AND($B33&gt;0,SUM(N$3:N32)=0,SUM($H33:M33)=0),$B33,0)</f>
        <v>0</v>
      </c>
      <c r="O33">
        <f ca="1">IF(AND($B33&gt;0,SUM(O$3:O32)=0,SUM($H33:N33)=0),$B33,0)</f>
        <v>0</v>
      </c>
      <c r="P33">
        <f ca="1">IF(AND($B33&gt;0,SUM(P$3:P32)=0,SUM($H33:O33)=0),$B33,0)</f>
        <v>0</v>
      </c>
      <c r="Q33">
        <f ca="1">IF(AND($B33&gt;0,SUM(Q$3:Q32)=0,SUM($H33:P33)=0),$B33,0)</f>
        <v>0</v>
      </c>
      <c r="R33">
        <f ca="1">IF(AND($B33&gt;0,SUM(R$3:R32)=0,SUM($H33:Q33)=0),$B33,0)</f>
        <v>0</v>
      </c>
      <c r="S33">
        <f ca="1">IF(AND($B33&gt;0,SUM(S$3:S32)=0,SUM($H33:R33)=0),$B33,0)</f>
        <v>0</v>
      </c>
      <c r="T33">
        <f ca="1">IF(AND($B33&gt;0,SUM(T$3:T32)=0,SUM($H33:S33)=0),$B33,0)</f>
        <v>0</v>
      </c>
      <c r="U33">
        <f ca="1">IF(AND($B33&gt;0,SUM(U$3:U32)=0,SUM($H33:T33)=0),$B33,0)</f>
        <v>0</v>
      </c>
      <c r="V33">
        <f ca="1">IF(AND($B33&gt;0,SUM(V$3:V32)=0,SUM($H33:U33)=0),$B33,0)</f>
        <v>0</v>
      </c>
      <c r="W33">
        <f ca="1">IF(AND($B33&gt;0,SUM(W$3:W32)=0,SUM($H33:V33)=0),$B33,0)</f>
        <v>0</v>
      </c>
      <c r="X33">
        <f ca="1">IF(AND($B33&gt;0,SUM(X$3:X32)=0,SUM($H33:W33)=0),$B33,0)</f>
        <v>0</v>
      </c>
      <c r="Y33">
        <f ca="1">IF(AND($B33&gt;0,SUM(Y$3:Y32)=0,SUM($H33:X33)=0),$B33,0)</f>
        <v>0</v>
      </c>
      <c r="Z33">
        <f ca="1">IF(AND($B33&gt;0,SUM(Z$3:Z32)=0,SUM($H33:Y33)=0),$B33,0)</f>
        <v>0</v>
      </c>
      <c r="AA33">
        <f ca="1">IF(AND($B33&gt;0,SUM(AA$3:AA32)=0,SUM($H33:Z33)=0),$B33,0)</f>
        <v>0</v>
      </c>
      <c r="AB33">
        <f ca="1">IF(AND($B33&gt;0,SUM(AB$3:AB32)=0,SUM($H33:AA33)=0),$B33,0)</f>
        <v>0</v>
      </c>
      <c r="AC33">
        <f ca="1">IF(AND($B33&gt;0,SUM(AC$3:AC32)=0,SUM($H33:AB33)=0),$B33,0)</f>
        <v>0</v>
      </c>
      <c r="AD33">
        <f ca="1">IF(AND($B33&gt;0,SUM(AD$3:AD32)=0,SUM($H33:AC33)=0),$B33,0)</f>
        <v>0</v>
      </c>
      <c r="AE33">
        <f ca="1">IF(AND($B33&gt;0,SUM(AE$3:AE32)=0,SUM($H33:AD33)=0),$B33,0)</f>
        <v>0</v>
      </c>
      <c r="AF33">
        <f ca="1">IF(AND($B33&gt;0,SUM(AF$3:AF32)=0,SUM($H33:AE33)=0),$B33,0)</f>
        <v>0</v>
      </c>
      <c r="AG33">
        <f ca="1">IF(AND($B33&gt;0,SUM(AG$3:AG32)=0,SUM($H33:AF33)=0),$B33,0)</f>
        <v>0</v>
      </c>
      <c r="AH33">
        <f ca="1">IF(AND($B33&gt;0,SUM(AH$3:AH32)=0,SUM($H33:AG33)=0),$B33,0)</f>
        <v>0</v>
      </c>
      <c r="AI33">
        <f ca="1">IF(AND($B33&gt;0,SUM(AI$3:AI32)=0,SUM($H33:AH33)=0),$B33,0)</f>
        <v>0</v>
      </c>
      <c r="AJ33">
        <f ca="1">IF(AND($B33&gt;0,SUM(AJ$3:AJ32)=0,SUM($H33:AI33)=0),$B33,0)</f>
        <v>0</v>
      </c>
      <c r="AK33">
        <f ca="1">IF(AND($B33&gt;0,SUM(AK$3:AK32)=0,SUM($H33:AJ33)=0),$B33,0)</f>
        <v>0</v>
      </c>
      <c r="AL33">
        <f ca="1">IF(AND($B33&gt;0,SUM(AL$3:AL32)=0,SUM($H33:AK33)=0),$B33,0)</f>
        <v>0</v>
      </c>
      <c r="AM33">
        <f ca="1">IF(AND($B33&gt;0,SUM(AM$3:AM32)=0,SUM($H33:AL33)=0),$B33,0)</f>
        <v>0</v>
      </c>
      <c r="AN33">
        <f ca="1">IF(AND($B33&gt;0,SUM(AN$3:AN32)=0,SUM($H33:AM33)=0),$B33,0)</f>
        <v>0</v>
      </c>
      <c r="AO33">
        <f ca="1">IF(AND($B33&gt;0,SUM(AO$3:AO32)=0,SUM($H33:AN33)=0),$B33,0)</f>
        <v>0</v>
      </c>
      <c r="AP33">
        <f ca="1">IF(AND($B33&gt;0,SUM(AP$3:AP32)=0,SUM($H33:AO33)=0),$B33,0)</f>
        <v>0</v>
      </c>
      <c r="AQ33">
        <f ca="1">IF(AND($B33&gt;0,SUM(AQ$3:AQ32)=0,SUM($H33:AP33)=0),$B33,0)</f>
        <v>0</v>
      </c>
      <c r="AR33">
        <f ca="1">IF(AND($B33&gt;0,SUM(AR$3:AR32)=0,SUM($H33:AQ33)=0),$B33,0)</f>
        <v>0</v>
      </c>
      <c r="AS33">
        <f ca="1">IF(AND($B33&gt;0,SUM(AS$3:AS32)=0,SUM($H33:AR33)=0),$B33,0)</f>
        <v>0</v>
      </c>
      <c r="AT33">
        <f ca="1">IF(AND($B33&gt;0,SUM(AT$3:AT32)=0,SUM($H33:AS33)=0),$B33,0)</f>
        <v>0</v>
      </c>
      <c r="AU33">
        <f ca="1">IF(AND($B33&gt;0,SUM(AU$3:AU32)=0,SUM($H33:AT33)=0),$B33,0)</f>
        <v>0</v>
      </c>
      <c r="AV33">
        <f ca="1">IF(AND($B33&gt;0,SUM(AV$3:AV32)=0,SUM($H33:AU33)=0),$B33,0)</f>
        <v>0</v>
      </c>
      <c r="AW33">
        <f ca="1">IF(AND($B33&gt;0,SUM(AW$3:AW32)=0,SUM($H33:AV33)=0),$B33,0)</f>
        <v>0</v>
      </c>
      <c r="AX33">
        <f ca="1">IF(AND($B33&gt;0,SUM(AX$3:AX32)=0,SUM($H33:AW33)=0),$B33,0)</f>
        <v>0</v>
      </c>
      <c r="AY33">
        <f ca="1">IF(AND($B33&gt;0,SUM(AY$3:AY32)=0,SUM($H33:AX33)=0),$B33,0)</f>
        <v>0</v>
      </c>
      <c r="AZ33">
        <f ca="1">IF(AND($B33&gt;0,SUM(AZ$3:AZ32)=0,SUM($H33:AY33)=0),$B33,0)</f>
        <v>0</v>
      </c>
      <c r="BA33">
        <f ca="1">IF(AND($B33&gt;0,SUM(BA$3:BA32)=0,SUM($H33:AZ33)=0),$B33,0)</f>
        <v>0</v>
      </c>
      <c r="BB33">
        <f ca="1">IF(AND($B33&gt;0,SUM(BB$3:BB32)=0,SUM($H33:BA33)=0),$B33,0)</f>
        <v>0</v>
      </c>
      <c r="BC33">
        <f ca="1">IF(AND($B33&gt;0,SUM(BC$3:BC32)=0,SUM($H33:BB33)=0),$B33,0)</f>
        <v>0</v>
      </c>
      <c r="BD33">
        <f ca="1">IF(AND($B33&gt;0,SUM(BD$3:BD32)=0,SUM($H33:BC33)=0),$B33,0)</f>
        <v>0</v>
      </c>
      <c r="BE33">
        <f ca="1">IF(AND($B33&gt;0,SUM(BE$3:BE32)=0,SUM($H33:BD33)=0),$B33,0)</f>
        <v>0</v>
      </c>
      <c r="BF33">
        <f ca="1">IF(AND($B33&gt;0,SUM(BF$3:BF32)=0,SUM($H33:BE33)=0),$B33,0)</f>
        <v>0</v>
      </c>
      <c r="BG33">
        <f ca="1">IF(AND($B33&gt;0,SUM(BG$3:BG32)=0,SUM($H33:BF33)=0),$B33,0)</f>
        <v>0</v>
      </c>
      <c r="BH33">
        <f ca="1">IF(AND($B33&gt;0,SUM(BH$3:BH32)=0,SUM($H33:BG33)=0),$B33,0)</f>
        <v>0</v>
      </c>
      <c r="BI33">
        <f ca="1">IF(AND($B33&gt;0,SUM(BI$3:BI32)=0,SUM($H33:BH33)=0),$B33,0)</f>
        <v>0</v>
      </c>
      <c r="BJ33">
        <f ca="1">IF(AND($B33&gt;0,SUM(BJ$3:BJ32)=0,SUM($H33:BI33)=0),$B33,0)</f>
        <v>0</v>
      </c>
      <c r="BK33">
        <f ca="1">IF(AND($B33&gt;0,SUM(BK$3:BK32)=0,SUM($H33:BJ33)=0),$B33,0)</f>
        <v>0</v>
      </c>
      <c r="BL33">
        <f ca="1">IF(AND($B33&gt;0,SUM(BL$3:BL32)=0,SUM($H33:BK33)=0),$B33,0)</f>
        <v>0</v>
      </c>
      <c r="BM33">
        <f ca="1">IF(AND($B33&gt;0,SUM(BM$3:BM32)=0,SUM($H33:BL33)=0),$B33,0)</f>
        <v>0</v>
      </c>
      <c r="BN33">
        <f ca="1">IF(AND($B33&gt;0,SUM(BN$3:BN32)=0,SUM($H33:BM33)=0),$B33,0)</f>
        <v>0</v>
      </c>
      <c r="BO33">
        <f ca="1">IF(AND($B33&gt;0,SUM(BO$3:BO32)=0,SUM($H33:BN33)=0),$B33,0)</f>
        <v>0</v>
      </c>
      <c r="BP33">
        <f ca="1">IF(AND($B33&gt;0,SUM(BP$3:BP32)=0,SUM($H33:BO33)=0),$B33,0)</f>
        <v>0</v>
      </c>
      <c r="BQ33">
        <f ca="1">IF(AND($B33&gt;0,SUM(BQ$3:BQ32)=0,SUM($H33:BP33)=0),$B33,0)</f>
        <v>0</v>
      </c>
      <c r="BR33">
        <f ca="1">IF(AND($B33&gt;0,SUM(BR$3:BR32)=0,SUM($H33:BQ33)=0),$B33,0)</f>
        <v>0</v>
      </c>
      <c r="BS33">
        <f ca="1">IF(AND($B33&gt;0,SUM(BS$3:BS32)=0,SUM($H33:BR33)=0),$B33,0)</f>
        <v>0</v>
      </c>
      <c r="BT33">
        <f ca="1">IF(AND($B33&gt;0,SUM(BT$3:BT32)=0,SUM($H33:BS33)=0),$B33,0)</f>
        <v>0</v>
      </c>
      <c r="BU33">
        <f ca="1">IF(AND($B33&gt;0,SUM(BU$3:BU32)=0,SUM($H33:BT33)=0),$B33,0)</f>
        <v>0</v>
      </c>
      <c r="BV33">
        <f ca="1">IF(AND($B33&gt;0,SUM(BV$3:BV32)=0,SUM($H33:BU33)=0),$B33,0)</f>
        <v>0</v>
      </c>
      <c r="BW33">
        <f ca="1">IF(AND($B33&gt;0,SUM(BW$3:BW32)=0,SUM($H33:BV33)=0),$B33,0)</f>
        <v>0</v>
      </c>
      <c r="BX33">
        <f ca="1">IF(AND($B33&gt;0,SUM(BX$3:BX32)=0,SUM($H33:BW33)=0),$B33,0)</f>
        <v>0</v>
      </c>
      <c r="BY33">
        <f ca="1">IF(AND($B33&gt;0,SUM(BY$3:BY32)=0,SUM($H33:BX33)=0),$B33,0)</f>
        <v>0</v>
      </c>
      <c r="BZ33">
        <f ca="1">IF(AND($B33&gt;0,SUM(BZ$3:BZ32)=0,SUM($H33:BY33)=0),$B33,0)</f>
        <v>0</v>
      </c>
      <c r="CA33">
        <f ca="1">IF(AND($B33&gt;0,SUM(CA$3:CA32)=0,SUM($H33:BZ33)=0),$B33,0)</f>
        <v>0</v>
      </c>
      <c r="CB33">
        <f ca="1">IF(AND($B33&gt;0,SUM(CB$3:CB32)=0,SUM($H33:CA33)=0),$B33,0)</f>
        <v>0</v>
      </c>
      <c r="CC33">
        <f ca="1">IF(AND($B33&gt;0,SUM(CC$3:CC32)=0,SUM($H33:CB33)=0),$B33,0)</f>
        <v>0</v>
      </c>
      <c r="CD33">
        <f ca="1">IF(AND($B33&gt;0,SUM(CD$3:CD32)=0,SUM($H33:CC33)=0),$B33,0)</f>
        <v>0</v>
      </c>
      <c r="CE33">
        <f ca="1">IF(AND($B33&gt;0,SUM(CE$3:CE32)=0,SUM($H33:CD33)=0),$B33,0)</f>
        <v>0</v>
      </c>
      <c r="CF33">
        <f ca="1">IF(AND($B33&gt;0,SUM(CF$3:CF32)=0,SUM($H33:CE33)=0),$B33,0)</f>
        <v>0</v>
      </c>
      <c r="CG33">
        <f ca="1">IF(AND($B33&gt;0,SUM(CG$3:CG32)=0,SUM($H33:CF33)=0),$B33,0)</f>
        <v>0</v>
      </c>
      <c r="CH33">
        <f ca="1">IF(AND($B33&gt;0,SUM(CH$3:CH32)=0,SUM($H33:CG33)=0),$B33,0)</f>
        <v>0</v>
      </c>
      <c r="CI33">
        <f ca="1">IF(AND($B33&gt;0,SUM(CI$3:CI32)=0,SUM($H33:CH33)=0),$B33,0)</f>
        <v>0</v>
      </c>
      <c r="CJ33">
        <f ca="1">IF(AND($B33&gt;0,SUM(CJ$3:CJ32)=0,SUM($H33:CI33)=0),$B33,0)</f>
        <v>0</v>
      </c>
      <c r="CK33">
        <f ca="1">IF(AND($B33&gt;0,SUM(CK$3:CK32)=0,SUM($H33:CJ33)=0),$B33,0)</f>
        <v>0</v>
      </c>
      <c r="CL33">
        <f ca="1">IF(AND($B33&gt;0,SUM(CL$3:CL32)=0,SUM($H33:CK33)=0),$B33,0)</f>
        <v>0</v>
      </c>
      <c r="CM33">
        <f ca="1">IF(AND($B33&gt;0,SUM(CM$3:CM32)=0,SUM($H33:CL33)=0),$B33,0)</f>
        <v>0</v>
      </c>
      <c r="CN33">
        <f ca="1">IF(AND($B33&gt;0,SUM(CN$3:CN32)=0,SUM($H33:CM33)=0),$B33,0)</f>
        <v>0</v>
      </c>
      <c r="CO33">
        <f ca="1">IF(AND($B33&gt;0,SUM(CO$3:CO32)=0,SUM($H33:CN33)=0),$B33,0)</f>
        <v>0</v>
      </c>
      <c r="CP33">
        <f ca="1">IF(AND($B33&gt;0,SUM(CP$3:CP32)=0,SUM($H33:CO33)=0),$B33,0)</f>
        <v>0</v>
      </c>
      <c r="CQ33">
        <f ca="1">IF(AND($B33&gt;0,SUM(CQ$3:CQ32)=0,SUM($H33:CP33)=0),$B33,0)</f>
        <v>0</v>
      </c>
      <c r="CR33">
        <f ca="1">IF(AND($B33&gt;0,SUM(CR$3:CR32)=0,SUM($H33:CQ33)=0),$B33,0)</f>
        <v>0</v>
      </c>
      <c r="CS33">
        <f ca="1">IF(AND($B33&gt;0,SUM(CS$3:CS32)=0,SUM($H33:CR33)=0),$B33,0)</f>
        <v>0</v>
      </c>
      <c r="CT33">
        <f ca="1">IF(AND($B33&gt;0,SUM(CT$3:CT32)=0,SUM($H33:CS33)=0),$B33,0)</f>
        <v>0</v>
      </c>
      <c r="CU33">
        <f ca="1">IF(AND($B33&gt;0,SUM(CU$3:CU32)=0,SUM($H33:CT33)=0),$B33,0)</f>
        <v>0</v>
      </c>
      <c r="CV33">
        <f ca="1">IF(AND($B33&gt;0,SUM(CV$3:CV32)=0,SUM($H33:CU33)=0),$B33,0)</f>
        <v>0</v>
      </c>
      <c r="CW33">
        <f ca="1">IF(AND($B33&gt;0,SUM(CW$3:CW32)=0,SUM($H33:CV33)=0),$B33,0)</f>
        <v>0</v>
      </c>
      <c r="CX33">
        <f ca="1">IF(AND($B33&gt;0,SUM(CX$3:CX32)=0,SUM($H33:CW33)=0),$B33,0)</f>
        <v>0</v>
      </c>
      <c r="CY33">
        <f ca="1">IF(AND($B33&gt;0,SUM(CY$3:CY32)=0,SUM($H33:CX33)=0),$B33,0)</f>
        <v>0</v>
      </c>
      <c r="CZ33">
        <f ca="1">IF(AND($B33&gt;0,SUM(CZ$3:CZ32)=0,SUM($H33:CY33)=0),$B33,0)</f>
        <v>0</v>
      </c>
      <c r="DA33">
        <f ca="1">IF(AND($B33&gt;0,SUM(DA$3:DA32)=0,SUM($H33:CZ33)=0),$B33,0)</f>
        <v>0</v>
      </c>
      <c r="DB33">
        <f ca="1">IF(AND($B33&gt;0,SUM(DB$3:DB32)=0,SUM($H33:DA33)=0),$B33,0)</f>
        <v>0</v>
      </c>
      <c r="DC33">
        <f ca="1">IF(AND($B33&gt;0,SUM(DC$3:DC32)=0,SUM($H33:DB33)=0),$B33,0)</f>
        <v>0</v>
      </c>
      <c r="DD33">
        <f ca="1">IF(AND($B33&gt;0,SUM(DD$3:DD32)=0,SUM($H33:DC33)=0),$B33,0)</f>
        <v>0</v>
      </c>
      <c r="DE33">
        <f ca="1">IF(AND($B33&gt;0,SUM(DE$3:DE32)=0,SUM($H33:DD33)=0),$B33,0)</f>
        <v>0</v>
      </c>
      <c r="DF33">
        <f ca="1">IF(AND($B33&gt;0,SUM(DF$3:DF32)=0,SUM($H33:DE33)=0),$B33,0)</f>
        <v>0</v>
      </c>
      <c r="DG33">
        <f ca="1">IF(AND($B33&gt;0,SUM(DG$3:DG32)=0,SUM($H33:DF33)=0),$B33,0)</f>
        <v>0</v>
      </c>
      <c r="DH33">
        <f ca="1">IF(AND($B33&gt;0,SUM(DH$3:DH32)=0,SUM($H33:DG33)=0),$B33,0)</f>
        <v>0</v>
      </c>
      <c r="DI33">
        <f ca="1">IF(AND($B33&gt;0,SUM(DI$3:DI32)=0,SUM($H33:DH33)=0),$B33,0)</f>
        <v>0</v>
      </c>
      <c r="DJ33">
        <f ca="1">IF(AND($B33&gt;0,SUM(DJ$3:DJ32)=0,SUM($H33:DI33)=0),$B33,0)</f>
        <v>0</v>
      </c>
      <c r="DK33">
        <f ca="1">IF(AND($B33&gt;0,SUM(DK$3:DK32)=0,SUM($H33:DJ33)=0),$B33,0)</f>
        <v>0</v>
      </c>
      <c r="DL33">
        <f ca="1">IF(AND($B33&gt;0,SUM(DL$3:DL32)=0,SUM($H33:DK33)=0),$B33,0)</f>
        <v>0</v>
      </c>
      <c r="DM33">
        <f ca="1">IF(AND($B33&gt;0,SUM(DM$3:DM32)=0,SUM($H33:DL33)=0),$B33,0)</f>
        <v>0</v>
      </c>
      <c r="DN33">
        <f ca="1">IF(AND($B33&gt;0,SUM(DN$3:DN32)=0,SUM($H33:DM33)=0),$B33,0)</f>
        <v>0</v>
      </c>
      <c r="DO33">
        <f ca="1">IF(AND($B33&gt;0,SUM(DO$3:DO32)=0,SUM($H33:DN33)=0),$B33,0)</f>
        <v>0</v>
      </c>
      <c r="DP33">
        <f ca="1">IF(AND($B33&gt;0,SUM(DP$3:DP32)=0,SUM($H33:DO33)=0),$B33,0)</f>
        <v>0</v>
      </c>
      <c r="DQ33">
        <f ca="1">IF(AND($B33&gt;0,SUM(DQ$3:DQ32)=0,SUM($H33:DP33)=0),$B33,0)</f>
        <v>0</v>
      </c>
      <c r="DR33">
        <f ca="1">IF(AND($B33&gt;0,SUM(DR$3:DR32)=0,SUM($H33:DQ33)=0),$B33,0)</f>
        <v>0</v>
      </c>
      <c r="DS33">
        <f ca="1">IF(AND($B33&gt;0,SUM(DS$3:DS32)=0,SUM($H33:DR33)=0),$B33,0)</f>
        <v>0</v>
      </c>
      <c r="DT33">
        <f ca="1">IF(AND($B33&gt;0,SUM(DT$3:DT32)=0,SUM($H33:DS33)=0),$B33,0)</f>
        <v>0</v>
      </c>
      <c r="DU33">
        <f ca="1">IF(AND($B33&gt;0,SUM(DU$3:DU32)=0,SUM($H33:DT33)=0),$B33,0)</f>
        <v>0</v>
      </c>
      <c r="DV33">
        <f ca="1">IF(AND($B33&gt;0,SUM(DV$3:DV32)=0,SUM($H33:DU33)=0),$B33,0)</f>
        <v>0</v>
      </c>
      <c r="DW33">
        <f ca="1">IF(AND($B33&gt;0,SUM(DW$3:DW32)=0,SUM($H33:DV33)=0),$B33,0)</f>
        <v>0</v>
      </c>
      <c r="DX33">
        <f ca="1">IF(AND($B33&gt;0,SUM(DX$3:DX32)=0,SUM($H33:DW33)=0),$B33,0)</f>
        <v>0</v>
      </c>
      <c r="DY33">
        <f ca="1">IF(AND($B33&gt;0,SUM(DY$3:DY32)=0,SUM($H33:DX33)=0),$B33,0)</f>
        <v>0</v>
      </c>
      <c r="DZ33">
        <f ca="1">IF(AND($B33&gt;0,SUM(DZ$3:DZ32)=0,SUM($H33:DY33)=0),$B33,0)</f>
        <v>0</v>
      </c>
      <c r="EA33">
        <f ca="1">IF(AND($B33&gt;0,SUM(EA$3:EA32)=0,SUM($H33:DZ33)=0),$B33,0)</f>
        <v>0</v>
      </c>
      <c r="EB33">
        <f ca="1">IF(AND($B33&gt;0,SUM(EB$3:EB32)=0,SUM($H33:EA33)=0),$B33,0)</f>
        <v>0</v>
      </c>
      <c r="EC33">
        <f ca="1">IF(AND($B33&gt;0,SUM(EC$3:EC32)=0,SUM($H33:EB33)=0),$B33,0)</f>
        <v>0</v>
      </c>
      <c r="ED33">
        <f ca="1">IF(AND($B33&gt;0,SUM(ED$3:ED32)=0,SUM($H33:EC33)=0),$B33,0)</f>
        <v>0</v>
      </c>
      <c r="EE33">
        <f ca="1">IF(AND($B33&gt;0,SUM(EE$3:EE32)=0,SUM($H33:ED33)=0),$B33,0)</f>
        <v>0</v>
      </c>
      <c r="EF33">
        <f ca="1">IF(AND($B33&gt;0,SUM(EF$3:EF32)=0,SUM($H33:EE33)=0),$B33,0)</f>
        <v>0</v>
      </c>
      <c r="EG33">
        <f ca="1">IF(AND($B33&gt;0,SUM(EG$3:EG32)=0,SUM($H33:EF33)=0),$B33,0)</f>
        <v>0</v>
      </c>
      <c r="EH33">
        <f ca="1">IF(AND($B33&gt;0,SUM(EH$3:EH32)=0,SUM($H33:EG33)=0),$B33,0)</f>
        <v>0</v>
      </c>
      <c r="EI33">
        <f ca="1">IF(AND($B33&gt;0,SUM(EI$3:EI32)=0,SUM($H33:EH33)=0),$B33,0)</f>
        <v>0</v>
      </c>
      <c r="EJ33">
        <f ca="1">IF(AND($B33&gt;0,SUM(EJ$3:EJ32)=0,SUM($H33:EI33)=0),$B33,0)</f>
        <v>0</v>
      </c>
      <c r="EK33">
        <f ca="1">IF(AND($B33&gt;0,SUM(EK$3:EK32)=0,SUM($H33:EJ33)=0),$B33,0)</f>
        <v>0</v>
      </c>
      <c r="EL33">
        <f ca="1">IF(AND($B33&gt;0,SUM(EL$3:EL32)=0,SUM($H33:EK33)=0),$B33,0)</f>
        <v>0</v>
      </c>
      <c r="EM33">
        <f ca="1">IF(AND($B33&gt;0,SUM(EM$3:EM32)=0,SUM($H33:EL33)=0),$B33,0)</f>
        <v>0</v>
      </c>
      <c r="EN33">
        <f ca="1">IF(AND($B33&gt;0,SUM(EN$3:EN32)=0,SUM($H33:EM33)=0),$B33,0)</f>
        <v>0</v>
      </c>
      <c r="EO33">
        <f ca="1">IF(AND($B33&gt;0,SUM(EO$3:EO32)=0,SUM($H33:EN33)=0),$B33,0)</f>
        <v>0</v>
      </c>
      <c r="EP33">
        <f ca="1">IF(AND($B33&gt;0,SUM(EP$3:EP32)=0,SUM($H33:EO33)=0),$B33,0)</f>
        <v>0</v>
      </c>
      <c r="EQ33">
        <f ca="1">IF(AND($B33&gt;0,SUM(EQ$3:EQ32)=0,SUM($H33:EP33)=0),$B33,0)</f>
        <v>0</v>
      </c>
      <c r="ER33">
        <f ca="1">IF(AND($B33&gt;0,SUM(ER$3:ER32)=0,SUM($H33:EQ33)=0),$B33,0)</f>
        <v>0</v>
      </c>
      <c r="ES33">
        <f ca="1">IF(AND($B33&gt;0,SUM(ES$3:ES32)=0,SUM($H33:ER33)=0),$B33,0)</f>
        <v>0</v>
      </c>
      <c r="ET33">
        <f ca="1">IF(AND($B33&gt;0,SUM(ET$3:ET32)=0,SUM($H33:ES33)=0),$B33,0)</f>
        <v>0</v>
      </c>
      <c r="EU33">
        <f ca="1">IF(AND($B33&gt;0,SUM(EU$3:EU32)=0,SUM($H33:ET33)=0),$B33,0)</f>
        <v>0</v>
      </c>
      <c r="EV33">
        <f ca="1">IF(AND($B33&gt;0,SUM(EV$3:EV32)=0,SUM($H33:EU33)=0),$B33,0)</f>
        <v>0</v>
      </c>
      <c r="EW33">
        <f ca="1">IF(AND($B33&gt;0,SUM(EW$3:EW32)=0,SUM($H33:EV33)=0),$B33,0)</f>
        <v>0</v>
      </c>
      <c r="EX33">
        <f ca="1">IF(AND($B33&gt;0,SUM(EX$3:EX32)=0,SUM($H33:EW33)=0),$B33,0)</f>
        <v>0</v>
      </c>
      <c r="EY33">
        <f ca="1">IF(AND($B33&gt;0,SUM(EY$3:EY32)=0,SUM($H33:EX33)=0),$B33,0)</f>
        <v>0</v>
      </c>
      <c r="EZ33">
        <f ca="1">IF(AND($B33&gt;0,SUM(EZ$3:EZ32)=0,SUM($H33:EY33)=0),$B33,0)</f>
        <v>0</v>
      </c>
      <c r="FA33">
        <f ca="1">IF(AND($B33&gt;0,SUM(FA$3:FA32)=0,SUM($H33:EZ33)=0),$B33,0)</f>
        <v>0</v>
      </c>
      <c r="FB33">
        <f ca="1">IF(AND($B33&gt;0,SUM(FB$3:FB32)=0,SUM($H33:FA33)=0),$B33,0)</f>
        <v>0</v>
      </c>
      <c r="FC33">
        <f ca="1">IF(AND($B33&gt;0,SUM(FC$3:FC32)=0,SUM($H33:FB33)=0),$B33,0)</f>
        <v>0</v>
      </c>
      <c r="FD33">
        <f ca="1">IF(AND($B33&gt;0,SUM(FD$3:FD32)=0,SUM($H33:FC33)=0),$B33,0)</f>
        <v>0</v>
      </c>
      <c r="FE33">
        <f ca="1">IF(AND($B33&gt;0,SUM(FE$3:FE32)=0,SUM($H33:FD33)=0),$B33,0)</f>
        <v>0</v>
      </c>
      <c r="FF33">
        <f ca="1">IF(AND($B33&gt;0,SUM(FF$3:FF32)=0,SUM($H33:FE33)=0),$B33,0)</f>
        <v>0</v>
      </c>
      <c r="FG33">
        <f ca="1">IF(AND($B33&gt;0,SUM(FG$3:FG32)=0,SUM($H33:FF33)=0),$B33,0)</f>
        <v>0</v>
      </c>
      <c r="FH33">
        <f ca="1">IF(AND($B33&gt;0,SUM(FH$3:FH32)=0,SUM($H33:FG33)=0),$B33,0)</f>
        <v>0</v>
      </c>
      <c r="FI33">
        <f ca="1">IF(AND($B33&gt;0,SUM(FI$3:FI32)=0,SUM($H33:FH33)=0),$B33,0)</f>
        <v>0</v>
      </c>
      <c r="FJ33">
        <f ca="1">IF(AND($B33&gt;0,SUM(FJ$3:FJ32)=0,SUM($H33:FI33)=0),$B33,0)</f>
        <v>0</v>
      </c>
      <c r="FK33">
        <f ca="1">IF(AND($B33&gt;0,SUM(FK$3:FK32)=0,SUM($H33:FJ33)=0),$B33,0)</f>
        <v>0</v>
      </c>
      <c r="FL33">
        <f ca="1">IF(AND($B33&gt;0,SUM(FL$3:FL32)=0,SUM($H33:FK33)=0),$B33,0)</f>
        <v>0</v>
      </c>
      <c r="FM33">
        <f ca="1">IF(AND($B33&gt;0,SUM(FM$3:FM32)=0,SUM($H33:FL33)=0),$B33,0)</f>
        <v>0</v>
      </c>
      <c r="FN33">
        <f ca="1">IF(AND($B33&gt;0,SUM(FN$3:FN32)=0,SUM($H33:FM33)=0),$B33,0)</f>
        <v>0</v>
      </c>
      <c r="FS33" s="67" t="s">
        <v>1118</v>
      </c>
      <c r="FT33" s="67" t="s">
        <v>1123</v>
      </c>
      <c r="FU33" s="342">
        <v>2</v>
      </c>
      <c r="FV33" s="374" t="s">
        <v>1096</v>
      </c>
      <c r="FY33" s="67" t="s">
        <v>1154</v>
      </c>
      <c r="FZ33" s="67" t="s">
        <v>1123</v>
      </c>
      <c r="GA33" s="342">
        <v>2</v>
      </c>
      <c r="GB33" s="374" t="s">
        <v>1147</v>
      </c>
      <c r="GE33" s="67" t="s">
        <v>1118</v>
      </c>
      <c r="GF33" s="67" t="s">
        <v>1123</v>
      </c>
      <c r="GG33" s="342">
        <v>2</v>
      </c>
      <c r="GH33" s="374" t="s">
        <v>1096</v>
      </c>
    </row>
    <row r="34" spans="1:190" ht="15.75" thickBot="1" x14ac:dyDescent="0.3">
      <c r="A34">
        <v>34</v>
      </c>
      <c r="B34" s="367">
        <f ca="1">IF(ValintaohjelmaCentral!D$14=SelectionDataCentral!G14,A34,0)</f>
        <v>0</v>
      </c>
      <c r="C34" s="240" t="str">
        <f t="shared" ca="1" si="12"/>
        <v>Lisävyöhykeviilennys (Xzone)</v>
      </c>
      <c r="D34" s="240" t="str">
        <f t="shared" ca="1" si="13"/>
        <v>[22 - Lisävyöhykeviilennys (Xzone)]</v>
      </c>
      <c r="E34" s="240">
        <f t="shared" ca="1" si="14"/>
        <v>2</v>
      </c>
      <c r="F34" s="240" t="str">
        <f t="shared" ca="1" si="15"/>
        <v>ks AHU Design</v>
      </c>
      <c r="G34" s="47">
        <f ca="1">INDEX($I$2:$FN$2,ROWS(G$2:G34))</f>
        <v>1</v>
      </c>
      <c r="H34">
        <v>0</v>
      </c>
      <c r="I34">
        <f ca="1">IF(AND($B34&gt;0,SUM(I$3:I33)=0,SUM($H34:H34)=0),$B34,0)</f>
        <v>0</v>
      </c>
      <c r="J34">
        <f ca="1">IF(AND($B34&gt;0,SUM(J$3:J33)=0,SUM($H34:I34)=0),$B34,0)</f>
        <v>0</v>
      </c>
      <c r="K34">
        <f ca="1">IF(AND($B34&gt;0,SUM(K$3:K33)=0,SUM($H34:J34)=0),$B34,0)</f>
        <v>0</v>
      </c>
      <c r="L34">
        <f ca="1">IF(AND($B34&gt;0,SUM(L$3:L33)=0,SUM($H34:K34)=0),$B34,0)</f>
        <v>0</v>
      </c>
      <c r="M34">
        <f ca="1">IF(AND($B34&gt;0,SUM(M$3:M33)=0,SUM($H34:L34)=0),$B34,0)</f>
        <v>0</v>
      </c>
      <c r="N34">
        <f ca="1">IF(AND($B34&gt;0,SUM(N$3:N33)=0,SUM($H34:M34)=0),$B34,0)</f>
        <v>0</v>
      </c>
      <c r="O34">
        <f ca="1">IF(AND($B34&gt;0,SUM(O$3:O33)=0,SUM($H34:N34)=0),$B34,0)</f>
        <v>0</v>
      </c>
      <c r="P34">
        <f ca="1">IF(AND($B34&gt;0,SUM(P$3:P33)=0,SUM($H34:O34)=0),$B34,0)</f>
        <v>0</v>
      </c>
      <c r="Q34">
        <f ca="1">IF(AND($B34&gt;0,SUM(Q$3:Q33)=0,SUM($H34:P34)=0),$B34,0)</f>
        <v>0</v>
      </c>
      <c r="R34">
        <f ca="1">IF(AND($B34&gt;0,SUM(R$3:R33)=0,SUM($H34:Q34)=0),$B34,0)</f>
        <v>0</v>
      </c>
      <c r="S34">
        <f ca="1">IF(AND($B34&gt;0,SUM(S$3:S33)=0,SUM($H34:R34)=0),$B34,0)</f>
        <v>0</v>
      </c>
      <c r="T34">
        <f ca="1">IF(AND($B34&gt;0,SUM(T$3:T33)=0,SUM($H34:S34)=0),$B34,0)</f>
        <v>0</v>
      </c>
      <c r="U34">
        <f ca="1">IF(AND($B34&gt;0,SUM(U$3:U33)=0,SUM($H34:T34)=0),$B34,0)</f>
        <v>0</v>
      </c>
      <c r="V34">
        <f ca="1">IF(AND($B34&gt;0,SUM(V$3:V33)=0,SUM($H34:U34)=0),$B34,0)</f>
        <v>0</v>
      </c>
      <c r="W34">
        <f ca="1">IF(AND($B34&gt;0,SUM(W$3:W33)=0,SUM($H34:V34)=0),$B34,0)</f>
        <v>0</v>
      </c>
      <c r="X34">
        <f ca="1">IF(AND($B34&gt;0,SUM(X$3:X33)=0,SUM($H34:W34)=0),$B34,0)</f>
        <v>0</v>
      </c>
      <c r="Y34">
        <f ca="1">IF(AND($B34&gt;0,SUM(Y$3:Y33)=0,SUM($H34:X34)=0),$B34,0)</f>
        <v>0</v>
      </c>
      <c r="Z34">
        <f ca="1">IF(AND($B34&gt;0,SUM(Z$3:Z33)=0,SUM($H34:Y34)=0),$B34,0)</f>
        <v>0</v>
      </c>
      <c r="AA34">
        <f ca="1">IF(AND($B34&gt;0,SUM(AA$3:AA33)=0,SUM($H34:Z34)=0),$B34,0)</f>
        <v>0</v>
      </c>
      <c r="AB34">
        <f ca="1">IF(AND($B34&gt;0,SUM(AB$3:AB33)=0,SUM($H34:AA34)=0),$B34,0)</f>
        <v>0</v>
      </c>
      <c r="AC34">
        <f ca="1">IF(AND($B34&gt;0,SUM(AC$3:AC33)=0,SUM($H34:AB34)=0),$B34,0)</f>
        <v>0</v>
      </c>
      <c r="AD34">
        <f ca="1">IF(AND($B34&gt;0,SUM(AD$3:AD33)=0,SUM($H34:AC34)=0),$B34,0)</f>
        <v>0</v>
      </c>
      <c r="AE34">
        <f ca="1">IF(AND($B34&gt;0,SUM(AE$3:AE33)=0,SUM($H34:AD34)=0),$B34,0)</f>
        <v>0</v>
      </c>
      <c r="AF34">
        <f ca="1">IF(AND($B34&gt;0,SUM(AF$3:AF33)=0,SUM($H34:AE34)=0),$B34,0)</f>
        <v>0</v>
      </c>
      <c r="AG34">
        <f ca="1">IF(AND($B34&gt;0,SUM(AG$3:AG33)=0,SUM($H34:AF34)=0),$B34,0)</f>
        <v>0</v>
      </c>
      <c r="AH34">
        <f ca="1">IF(AND($B34&gt;0,SUM(AH$3:AH33)=0,SUM($H34:AG34)=0),$B34,0)</f>
        <v>0</v>
      </c>
      <c r="AI34">
        <f ca="1">IF(AND($B34&gt;0,SUM(AI$3:AI33)=0,SUM($H34:AH34)=0),$B34,0)</f>
        <v>0</v>
      </c>
      <c r="AJ34">
        <f ca="1">IF(AND($B34&gt;0,SUM(AJ$3:AJ33)=0,SUM($H34:AI34)=0),$B34,0)</f>
        <v>0</v>
      </c>
      <c r="AK34">
        <f ca="1">IF(AND($B34&gt;0,SUM(AK$3:AK33)=0,SUM($H34:AJ34)=0),$B34,0)</f>
        <v>0</v>
      </c>
      <c r="AL34">
        <f ca="1">IF(AND($B34&gt;0,SUM(AL$3:AL33)=0,SUM($H34:AK34)=0),$B34,0)</f>
        <v>0</v>
      </c>
      <c r="AM34">
        <f ca="1">IF(AND($B34&gt;0,SUM(AM$3:AM33)=0,SUM($H34:AL34)=0),$B34,0)</f>
        <v>0</v>
      </c>
      <c r="AN34">
        <f ca="1">IF(AND($B34&gt;0,SUM(AN$3:AN33)=0,SUM($H34:AM34)=0),$B34,0)</f>
        <v>0</v>
      </c>
      <c r="AO34">
        <f ca="1">IF(AND($B34&gt;0,SUM(AO$3:AO33)=0,SUM($H34:AN34)=0),$B34,0)</f>
        <v>0</v>
      </c>
      <c r="AP34">
        <f ca="1">IF(AND($B34&gt;0,SUM(AP$3:AP33)=0,SUM($H34:AO34)=0),$B34,0)</f>
        <v>0</v>
      </c>
      <c r="AQ34">
        <f ca="1">IF(AND($B34&gt;0,SUM(AQ$3:AQ33)=0,SUM($H34:AP34)=0),$B34,0)</f>
        <v>0</v>
      </c>
      <c r="AR34">
        <f ca="1">IF(AND($B34&gt;0,SUM(AR$3:AR33)=0,SUM($H34:AQ34)=0),$B34,0)</f>
        <v>0</v>
      </c>
      <c r="AS34">
        <f ca="1">IF(AND($B34&gt;0,SUM(AS$3:AS33)=0,SUM($H34:AR34)=0),$B34,0)</f>
        <v>0</v>
      </c>
      <c r="AT34">
        <f ca="1">IF(AND($B34&gt;0,SUM(AT$3:AT33)=0,SUM($H34:AS34)=0),$B34,0)</f>
        <v>0</v>
      </c>
      <c r="AU34">
        <f ca="1">IF(AND($B34&gt;0,SUM(AU$3:AU33)=0,SUM($H34:AT34)=0),$B34,0)</f>
        <v>0</v>
      </c>
      <c r="AV34">
        <f ca="1">IF(AND($B34&gt;0,SUM(AV$3:AV33)=0,SUM($H34:AU34)=0),$B34,0)</f>
        <v>0</v>
      </c>
      <c r="AW34">
        <f ca="1">IF(AND($B34&gt;0,SUM(AW$3:AW33)=0,SUM($H34:AV34)=0),$B34,0)</f>
        <v>0</v>
      </c>
      <c r="AX34">
        <f ca="1">IF(AND($B34&gt;0,SUM(AX$3:AX33)=0,SUM($H34:AW34)=0),$B34,0)</f>
        <v>0</v>
      </c>
      <c r="AY34">
        <f ca="1">IF(AND($B34&gt;0,SUM(AY$3:AY33)=0,SUM($H34:AX34)=0),$B34,0)</f>
        <v>0</v>
      </c>
      <c r="AZ34">
        <f ca="1">IF(AND($B34&gt;0,SUM(AZ$3:AZ33)=0,SUM($H34:AY34)=0),$B34,0)</f>
        <v>0</v>
      </c>
      <c r="BA34">
        <f ca="1">IF(AND($B34&gt;0,SUM(BA$3:BA33)=0,SUM($H34:AZ34)=0),$B34,0)</f>
        <v>0</v>
      </c>
      <c r="BB34">
        <f ca="1">IF(AND($B34&gt;0,SUM(BB$3:BB33)=0,SUM($H34:BA34)=0),$B34,0)</f>
        <v>0</v>
      </c>
      <c r="BC34">
        <f ca="1">IF(AND($B34&gt;0,SUM(BC$3:BC33)=0,SUM($H34:BB34)=0),$B34,0)</f>
        <v>0</v>
      </c>
      <c r="BD34">
        <f ca="1">IF(AND($B34&gt;0,SUM(BD$3:BD33)=0,SUM($H34:BC34)=0),$B34,0)</f>
        <v>0</v>
      </c>
      <c r="BE34">
        <f ca="1">IF(AND($B34&gt;0,SUM(BE$3:BE33)=0,SUM($H34:BD34)=0),$B34,0)</f>
        <v>0</v>
      </c>
      <c r="BF34">
        <f ca="1">IF(AND($B34&gt;0,SUM(BF$3:BF33)=0,SUM($H34:BE34)=0),$B34,0)</f>
        <v>0</v>
      </c>
      <c r="BG34">
        <f ca="1">IF(AND($B34&gt;0,SUM(BG$3:BG33)=0,SUM($H34:BF34)=0),$B34,0)</f>
        <v>0</v>
      </c>
      <c r="BH34">
        <f ca="1">IF(AND($B34&gt;0,SUM(BH$3:BH33)=0,SUM($H34:BG34)=0),$B34,0)</f>
        <v>0</v>
      </c>
      <c r="BI34">
        <f ca="1">IF(AND($B34&gt;0,SUM(BI$3:BI33)=0,SUM($H34:BH34)=0),$B34,0)</f>
        <v>0</v>
      </c>
      <c r="BJ34">
        <f ca="1">IF(AND($B34&gt;0,SUM(BJ$3:BJ33)=0,SUM($H34:BI34)=0),$B34,0)</f>
        <v>0</v>
      </c>
      <c r="BK34">
        <f ca="1">IF(AND($B34&gt;0,SUM(BK$3:BK33)=0,SUM($H34:BJ34)=0),$B34,0)</f>
        <v>0</v>
      </c>
      <c r="BL34">
        <f ca="1">IF(AND($B34&gt;0,SUM(BL$3:BL33)=0,SUM($H34:BK34)=0),$B34,0)</f>
        <v>0</v>
      </c>
      <c r="BM34">
        <f ca="1">IF(AND($B34&gt;0,SUM(BM$3:BM33)=0,SUM($H34:BL34)=0),$B34,0)</f>
        <v>0</v>
      </c>
      <c r="BN34">
        <f ca="1">IF(AND($B34&gt;0,SUM(BN$3:BN33)=0,SUM($H34:BM34)=0),$B34,0)</f>
        <v>0</v>
      </c>
      <c r="BO34">
        <f ca="1">IF(AND($B34&gt;0,SUM(BO$3:BO33)=0,SUM($H34:BN34)=0),$B34,0)</f>
        <v>0</v>
      </c>
      <c r="BP34">
        <f ca="1">IF(AND($B34&gt;0,SUM(BP$3:BP33)=0,SUM($H34:BO34)=0),$B34,0)</f>
        <v>0</v>
      </c>
      <c r="BQ34">
        <f ca="1">IF(AND($B34&gt;0,SUM(BQ$3:BQ33)=0,SUM($H34:BP34)=0),$B34,0)</f>
        <v>0</v>
      </c>
      <c r="BR34">
        <f ca="1">IF(AND($B34&gt;0,SUM(BR$3:BR33)=0,SUM($H34:BQ34)=0),$B34,0)</f>
        <v>0</v>
      </c>
      <c r="BS34">
        <f ca="1">IF(AND($B34&gt;0,SUM(BS$3:BS33)=0,SUM($H34:BR34)=0),$B34,0)</f>
        <v>0</v>
      </c>
      <c r="BT34">
        <f ca="1">IF(AND($B34&gt;0,SUM(BT$3:BT33)=0,SUM($H34:BS34)=0),$B34,0)</f>
        <v>0</v>
      </c>
      <c r="BU34">
        <f ca="1">IF(AND($B34&gt;0,SUM(BU$3:BU33)=0,SUM($H34:BT34)=0),$B34,0)</f>
        <v>0</v>
      </c>
      <c r="BV34">
        <f ca="1">IF(AND($B34&gt;0,SUM(BV$3:BV33)=0,SUM($H34:BU34)=0),$B34,0)</f>
        <v>0</v>
      </c>
      <c r="BW34">
        <f ca="1">IF(AND($B34&gt;0,SUM(BW$3:BW33)=0,SUM($H34:BV34)=0),$B34,0)</f>
        <v>0</v>
      </c>
      <c r="BX34">
        <f ca="1">IF(AND($B34&gt;0,SUM(BX$3:BX33)=0,SUM($H34:BW34)=0),$B34,0)</f>
        <v>0</v>
      </c>
      <c r="BY34">
        <f ca="1">IF(AND($B34&gt;0,SUM(BY$3:BY33)=0,SUM($H34:BX34)=0),$B34,0)</f>
        <v>0</v>
      </c>
      <c r="BZ34">
        <f ca="1">IF(AND($B34&gt;0,SUM(BZ$3:BZ33)=0,SUM($H34:BY34)=0),$B34,0)</f>
        <v>0</v>
      </c>
      <c r="CA34">
        <f ca="1">IF(AND($B34&gt;0,SUM(CA$3:CA33)=0,SUM($H34:BZ34)=0),$B34,0)</f>
        <v>0</v>
      </c>
      <c r="CB34">
        <f ca="1">IF(AND($B34&gt;0,SUM(CB$3:CB33)=0,SUM($H34:CA34)=0),$B34,0)</f>
        <v>0</v>
      </c>
      <c r="CC34">
        <f ca="1">IF(AND($B34&gt;0,SUM(CC$3:CC33)=0,SUM($H34:CB34)=0),$B34,0)</f>
        <v>0</v>
      </c>
      <c r="CD34">
        <f ca="1">IF(AND($B34&gt;0,SUM(CD$3:CD33)=0,SUM($H34:CC34)=0),$B34,0)</f>
        <v>0</v>
      </c>
      <c r="CE34">
        <f ca="1">IF(AND($B34&gt;0,SUM(CE$3:CE33)=0,SUM($H34:CD34)=0),$B34,0)</f>
        <v>0</v>
      </c>
      <c r="CF34">
        <f ca="1">IF(AND($B34&gt;0,SUM(CF$3:CF33)=0,SUM($H34:CE34)=0),$B34,0)</f>
        <v>0</v>
      </c>
      <c r="CG34">
        <f ca="1">IF(AND($B34&gt;0,SUM(CG$3:CG33)=0,SUM($H34:CF34)=0),$B34,0)</f>
        <v>0</v>
      </c>
      <c r="CH34">
        <f ca="1">IF(AND($B34&gt;0,SUM(CH$3:CH33)=0,SUM($H34:CG34)=0),$B34,0)</f>
        <v>0</v>
      </c>
      <c r="CI34">
        <f ca="1">IF(AND($B34&gt;0,SUM(CI$3:CI33)=0,SUM($H34:CH34)=0),$B34,0)</f>
        <v>0</v>
      </c>
      <c r="CJ34">
        <f ca="1">IF(AND($B34&gt;0,SUM(CJ$3:CJ33)=0,SUM($H34:CI34)=0),$B34,0)</f>
        <v>0</v>
      </c>
      <c r="CK34">
        <f ca="1">IF(AND($B34&gt;0,SUM(CK$3:CK33)=0,SUM($H34:CJ34)=0),$B34,0)</f>
        <v>0</v>
      </c>
      <c r="CL34">
        <f ca="1">IF(AND($B34&gt;0,SUM(CL$3:CL33)=0,SUM($H34:CK34)=0),$B34,0)</f>
        <v>0</v>
      </c>
      <c r="CM34">
        <f ca="1">IF(AND($B34&gt;0,SUM(CM$3:CM33)=0,SUM($H34:CL34)=0),$B34,0)</f>
        <v>0</v>
      </c>
      <c r="CN34">
        <f ca="1">IF(AND($B34&gt;0,SUM(CN$3:CN33)=0,SUM($H34:CM34)=0),$B34,0)</f>
        <v>0</v>
      </c>
      <c r="CO34">
        <f ca="1">IF(AND($B34&gt;0,SUM(CO$3:CO33)=0,SUM($H34:CN34)=0),$B34,0)</f>
        <v>0</v>
      </c>
      <c r="CP34">
        <f ca="1">IF(AND($B34&gt;0,SUM(CP$3:CP33)=0,SUM($H34:CO34)=0),$B34,0)</f>
        <v>0</v>
      </c>
      <c r="CQ34">
        <f ca="1">IF(AND($B34&gt;0,SUM(CQ$3:CQ33)=0,SUM($H34:CP34)=0),$B34,0)</f>
        <v>0</v>
      </c>
      <c r="CR34">
        <f ca="1">IF(AND($B34&gt;0,SUM(CR$3:CR33)=0,SUM($H34:CQ34)=0),$B34,0)</f>
        <v>0</v>
      </c>
      <c r="CS34">
        <f ca="1">IF(AND($B34&gt;0,SUM(CS$3:CS33)=0,SUM($H34:CR34)=0),$B34,0)</f>
        <v>0</v>
      </c>
      <c r="CT34">
        <f ca="1">IF(AND($B34&gt;0,SUM(CT$3:CT33)=0,SUM($H34:CS34)=0),$B34,0)</f>
        <v>0</v>
      </c>
      <c r="CU34">
        <f ca="1">IF(AND($B34&gt;0,SUM(CU$3:CU33)=0,SUM($H34:CT34)=0),$B34,0)</f>
        <v>0</v>
      </c>
      <c r="CV34">
        <f ca="1">IF(AND($B34&gt;0,SUM(CV$3:CV33)=0,SUM($H34:CU34)=0),$B34,0)</f>
        <v>0</v>
      </c>
      <c r="CW34">
        <f ca="1">IF(AND($B34&gt;0,SUM(CW$3:CW33)=0,SUM($H34:CV34)=0),$B34,0)</f>
        <v>0</v>
      </c>
      <c r="CX34">
        <f ca="1">IF(AND($B34&gt;0,SUM(CX$3:CX33)=0,SUM($H34:CW34)=0),$B34,0)</f>
        <v>0</v>
      </c>
      <c r="CY34">
        <f ca="1">IF(AND($B34&gt;0,SUM(CY$3:CY33)=0,SUM($H34:CX34)=0),$B34,0)</f>
        <v>0</v>
      </c>
      <c r="CZ34">
        <f ca="1">IF(AND($B34&gt;0,SUM(CZ$3:CZ33)=0,SUM($H34:CY34)=0),$B34,0)</f>
        <v>0</v>
      </c>
      <c r="DA34">
        <f ca="1">IF(AND($B34&gt;0,SUM(DA$3:DA33)=0,SUM($H34:CZ34)=0),$B34,0)</f>
        <v>0</v>
      </c>
      <c r="DB34">
        <f ca="1">IF(AND($B34&gt;0,SUM(DB$3:DB33)=0,SUM($H34:DA34)=0),$B34,0)</f>
        <v>0</v>
      </c>
      <c r="DC34">
        <f ca="1">IF(AND($B34&gt;0,SUM(DC$3:DC33)=0,SUM($H34:DB34)=0),$B34,0)</f>
        <v>0</v>
      </c>
      <c r="DD34">
        <f ca="1">IF(AND($B34&gt;0,SUM(DD$3:DD33)=0,SUM($H34:DC34)=0),$B34,0)</f>
        <v>0</v>
      </c>
      <c r="DE34">
        <f ca="1">IF(AND($B34&gt;0,SUM(DE$3:DE33)=0,SUM($H34:DD34)=0),$B34,0)</f>
        <v>0</v>
      </c>
      <c r="DF34">
        <f ca="1">IF(AND($B34&gt;0,SUM(DF$3:DF33)=0,SUM($H34:DE34)=0),$B34,0)</f>
        <v>0</v>
      </c>
      <c r="DG34">
        <f ca="1">IF(AND($B34&gt;0,SUM(DG$3:DG33)=0,SUM($H34:DF34)=0),$B34,0)</f>
        <v>0</v>
      </c>
      <c r="DH34">
        <f ca="1">IF(AND($B34&gt;0,SUM(DH$3:DH33)=0,SUM($H34:DG34)=0),$B34,0)</f>
        <v>0</v>
      </c>
      <c r="DI34">
        <f ca="1">IF(AND($B34&gt;0,SUM(DI$3:DI33)=0,SUM($H34:DH34)=0),$B34,0)</f>
        <v>0</v>
      </c>
      <c r="DJ34">
        <f ca="1">IF(AND($B34&gt;0,SUM(DJ$3:DJ33)=0,SUM($H34:DI34)=0),$B34,0)</f>
        <v>0</v>
      </c>
      <c r="DK34">
        <f ca="1">IF(AND($B34&gt;0,SUM(DK$3:DK33)=0,SUM($H34:DJ34)=0),$B34,0)</f>
        <v>0</v>
      </c>
      <c r="DL34">
        <f ca="1">IF(AND($B34&gt;0,SUM(DL$3:DL33)=0,SUM($H34:DK34)=0),$B34,0)</f>
        <v>0</v>
      </c>
      <c r="DM34">
        <f ca="1">IF(AND($B34&gt;0,SUM(DM$3:DM33)=0,SUM($H34:DL34)=0),$B34,0)</f>
        <v>0</v>
      </c>
      <c r="DN34">
        <f ca="1">IF(AND($B34&gt;0,SUM(DN$3:DN33)=0,SUM($H34:DM34)=0),$B34,0)</f>
        <v>0</v>
      </c>
      <c r="DO34">
        <f ca="1">IF(AND($B34&gt;0,SUM(DO$3:DO33)=0,SUM($H34:DN34)=0),$B34,0)</f>
        <v>0</v>
      </c>
      <c r="DP34">
        <f ca="1">IF(AND($B34&gt;0,SUM(DP$3:DP33)=0,SUM($H34:DO34)=0),$B34,0)</f>
        <v>0</v>
      </c>
      <c r="DQ34">
        <f ca="1">IF(AND($B34&gt;0,SUM(DQ$3:DQ33)=0,SUM($H34:DP34)=0),$B34,0)</f>
        <v>0</v>
      </c>
      <c r="DR34">
        <f ca="1">IF(AND($B34&gt;0,SUM(DR$3:DR33)=0,SUM($H34:DQ34)=0),$B34,0)</f>
        <v>0</v>
      </c>
      <c r="DS34">
        <f ca="1">IF(AND($B34&gt;0,SUM(DS$3:DS33)=0,SUM($H34:DR34)=0),$B34,0)</f>
        <v>0</v>
      </c>
      <c r="DT34">
        <f ca="1">IF(AND($B34&gt;0,SUM(DT$3:DT33)=0,SUM($H34:DS34)=0),$B34,0)</f>
        <v>0</v>
      </c>
      <c r="DU34">
        <f ca="1">IF(AND($B34&gt;0,SUM(DU$3:DU33)=0,SUM($H34:DT34)=0),$B34,0)</f>
        <v>0</v>
      </c>
      <c r="DV34">
        <f ca="1">IF(AND($B34&gt;0,SUM(DV$3:DV33)=0,SUM($H34:DU34)=0),$B34,0)</f>
        <v>0</v>
      </c>
      <c r="DW34">
        <f ca="1">IF(AND($B34&gt;0,SUM(DW$3:DW33)=0,SUM($H34:DV34)=0),$B34,0)</f>
        <v>0</v>
      </c>
      <c r="DX34">
        <f ca="1">IF(AND($B34&gt;0,SUM(DX$3:DX33)=0,SUM($H34:DW34)=0),$B34,0)</f>
        <v>0</v>
      </c>
      <c r="DY34">
        <f ca="1">IF(AND($B34&gt;0,SUM(DY$3:DY33)=0,SUM($H34:DX34)=0),$B34,0)</f>
        <v>0</v>
      </c>
      <c r="DZ34">
        <f ca="1">IF(AND($B34&gt;0,SUM(DZ$3:DZ33)=0,SUM($H34:DY34)=0),$B34,0)</f>
        <v>0</v>
      </c>
      <c r="EA34">
        <f ca="1">IF(AND($B34&gt;0,SUM(EA$3:EA33)=0,SUM($H34:DZ34)=0),$B34,0)</f>
        <v>0</v>
      </c>
      <c r="EB34">
        <f ca="1">IF(AND($B34&gt;0,SUM(EB$3:EB33)=0,SUM($H34:EA34)=0),$B34,0)</f>
        <v>0</v>
      </c>
      <c r="EC34">
        <f ca="1">IF(AND($B34&gt;0,SUM(EC$3:EC33)=0,SUM($H34:EB34)=0),$B34,0)</f>
        <v>0</v>
      </c>
      <c r="ED34">
        <f ca="1">IF(AND($B34&gt;0,SUM(ED$3:ED33)=0,SUM($H34:EC34)=0),$B34,0)</f>
        <v>0</v>
      </c>
      <c r="EE34">
        <f ca="1">IF(AND($B34&gt;0,SUM(EE$3:EE33)=0,SUM($H34:ED34)=0),$B34,0)</f>
        <v>0</v>
      </c>
      <c r="EF34">
        <f ca="1">IF(AND($B34&gt;0,SUM(EF$3:EF33)=0,SUM($H34:EE34)=0),$B34,0)</f>
        <v>0</v>
      </c>
      <c r="EG34">
        <f ca="1">IF(AND($B34&gt;0,SUM(EG$3:EG33)=0,SUM($H34:EF34)=0),$B34,0)</f>
        <v>0</v>
      </c>
      <c r="EH34">
        <f ca="1">IF(AND($B34&gt;0,SUM(EH$3:EH33)=0,SUM($H34:EG34)=0),$B34,0)</f>
        <v>0</v>
      </c>
      <c r="EI34">
        <f ca="1">IF(AND($B34&gt;0,SUM(EI$3:EI33)=0,SUM($H34:EH34)=0),$B34,0)</f>
        <v>0</v>
      </c>
      <c r="EJ34">
        <f ca="1">IF(AND($B34&gt;0,SUM(EJ$3:EJ33)=0,SUM($H34:EI34)=0),$B34,0)</f>
        <v>0</v>
      </c>
      <c r="EK34">
        <f ca="1">IF(AND($B34&gt;0,SUM(EK$3:EK33)=0,SUM($H34:EJ34)=0),$B34,0)</f>
        <v>0</v>
      </c>
      <c r="EL34">
        <f ca="1">IF(AND($B34&gt;0,SUM(EL$3:EL33)=0,SUM($H34:EK34)=0),$B34,0)</f>
        <v>0</v>
      </c>
      <c r="EM34">
        <f ca="1">IF(AND($B34&gt;0,SUM(EM$3:EM33)=0,SUM($H34:EL34)=0),$B34,0)</f>
        <v>0</v>
      </c>
      <c r="EN34">
        <f ca="1">IF(AND($B34&gt;0,SUM(EN$3:EN33)=0,SUM($H34:EM34)=0),$B34,0)</f>
        <v>0</v>
      </c>
      <c r="EO34">
        <f ca="1">IF(AND($B34&gt;0,SUM(EO$3:EO33)=0,SUM($H34:EN34)=0),$B34,0)</f>
        <v>0</v>
      </c>
      <c r="EP34">
        <f ca="1">IF(AND($B34&gt;0,SUM(EP$3:EP33)=0,SUM($H34:EO34)=0),$B34,0)</f>
        <v>0</v>
      </c>
      <c r="EQ34">
        <f ca="1">IF(AND($B34&gt;0,SUM(EQ$3:EQ33)=0,SUM($H34:EP34)=0),$B34,0)</f>
        <v>0</v>
      </c>
      <c r="ER34">
        <f ca="1">IF(AND($B34&gt;0,SUM(ER$3:ER33)=0,SUM($H34:EQ34)=0),$B34,0)</f>
        <v>0</v>
      </c>
      <c r="ES34">
        <f ca="1">IF(AND($B34&gt;0,SUM(ES$3:ES33)=0,SUM($H34:ER34)=0),$B34,0)</f>
        <v>0</v>
      </c>
      <c r="ET34">
        <f ca="1">IF(AND($B34&gt;0,SUM(ET$3:ET33)=0,SUM($H34:ES34)=0),$B34,0)</f>
        <v>0</v>
      </c>
      <c r="EU34">
        <f ca="1">IF(AND($B34&gt;0,SUM(EU$3:EU33)=0,SUM($H34:ET34)=0),$B34,0)</f>
        <v>0</v>
      </c>
      <c r="EV34">
        <f ca="1">IF(AND($B34&gt;0,SUM(EV$3:EV33)=0,SUM($H34:EU34)=0),$B34,0)</f>
        <v>0</v>
      </c>
      <c r="EW34">
        <f ca="1">IF(AND($B34&gt;0,SUM(EW$3:EW33)=0,SUM($H34:EV34)=0),$B34,0)</f>
        <v>0</v>
      </c>
      <c r="EX34">
        <f ca="1">IF(AND($B34&gt;0,SUM(EX$3:EX33)=0,SUM($H34:EW34)=0),$B34,0)</f>
        <v>0</v>
      </c>
      <c r="EY34">
        <f ca="1">IF(AND($B34&gt;0,SUM(EY$3:EY33)=0,SUM($H34:EX34)=0),$B34,0)</f>
        <v>0</v>
      </c>
      <c r="EZ34">
        <f ca="1">IF(AND($B34&gt;0,SUM(EZ$3:EZ33)=0,SUM($H34:EY34)=0),$B34,0)</f>
        <v>0</v>
      </c>
      <c r="FA34">
        <f ca="1">IF(AND($B34&gt;0,SUM(FA$3:FA33)=0,SUM($H34:EZ34)=0),$B34,0)</f>
        <v>0</v>
      </c>
      <c r="FB34">
        <f ca="1">IF(AND($B34&gt;0,SUM(FB$3:FB33)=0,SUM($H34:FA34)=0),$B34,0)</f>
        <v>0</v>
      </c>
      <c r="FC34">
        <f ca="1">IF(AND($B34&gt;0,SUM(FC$3:FC33)=0,SUM($H34:FB34)=0),$B34,0)</f>
        <v>0</v>
      </c>
      <c r="FD34">
        <f ca="1">IF(AND($B34&gt;0,SUM(FD$3:FD33)=0,SUM($H34:FC34)=0),$B34,0)</f>
        <v>0</v>
      </c>
      <c r="FE34">
        <f ca="1">IF(AND($B34&gt;0,SUM(FE$3:FE33)=0,SUM($H34:FD34)=0),$B34,0)</f>
        <v>0</v>
      </c>
      <c r="FF34">
        <f ca="1">IF(AND($B34&gt;0,SUM(FF$3:FF33)=0,SUM($H34:FE34)=0),$B34,0)</f>
        <v>0</v>
      </c>
      <c r="FG34">
        <f ca="1">IF(AND($B34&gt;0,SUM(FG$3:FG33)=0,SUM($H34:FF34)=0),$B34,0)</f>
        <v>0</v>
      </c>
      <c r="FH34">
        <f ca="1">IF(AND($B34&gt;0,SUM(FH$3:FH33)=0,SUM($H34:FG34)=0),$B34,0)</f>
        <v>0</v>
      </c>
      <c r="FI34">
        <f ca="1">IF(AND($B34&gt;0,SUM(FI$3:FI33)=0,SUM($H34:FH34)=0),$B34,0)</f>
        <v>0</v>
      </c>
      <c r="FJ34">
        <f ca="1">IF(AND($B34&gt;0,SUM(FJ$3:FJ33)=0,SUM($H34:FI34)=0),$B34,0)</f>
        <v>0</v>
      </c>
      <c r="FK34">
        <f ca="1">IF(AND($B34&gt;0,SUM(FK$3:FK33)=0,SUM($H34:FJ34)=0),$B34,0)</f>
        <v>0</v>
      </c>
      <c r="FL34">
        <f ca="1">IF(AND($B34&gt;0,SUM(FL$3:FL33)=0,SUM($H34:FK34)=0),$B34,0)</f>
        <v>0</v>
      </c>
      <c r="FM34">
        <f ca="1">IF(AND($B34&gt;0,SUM(FM$3:FM33)=0,SUM($H34:FL34)=0),$B34,0)</f>
        <v>0</v>
      </c>
      <c r="FN34">
        <f ca="1">IF(AND($B34&gt;0,SUM(FN$3:FN33)=0,SUM($H34:FM34)=0),$B34,0)</f>
        <v>0</v>
      </c>
      <c r="FS34" s="67" t="s">
        <v>1117</v>
      </c>
      <c r="FT34" s="67" t="s">
        <v>1122</v>
      </c>
      <c r="FU34" s="342">
        <v>2</v>
      </c>
      <c r="FV34" s="374" t="s">
        <v>1096</v>
      </c>
      <c r="FY34" s="67" t="s">
        <v>1155</v>
      </c>
      <c r="FZ34" s="67" t="s">
        <v>1122</v>
      </c>
      <c r="GA34" s="342">
        <v>2</v>
      </c>
      <c r="GB34" s="374" t="s">
        <v>1147</v>
      </c>
      <c r="GE34" s="67" t="s">
        <v>1117</v>
      </c>
      <c r="GF34" s="67" t="s">
        <v>1122</v>
      </c>
      <c r="GG34" s="342">
        <v>2</v>
      </c>
      <c r="GH34" s="374" t="s">
        <v>1096</v>
      </c>
    </row>
    <row r="35" spans="1:190" ht="15.75" thickBot="1" x14ac:dyDescent="0.3">
      <c r="A35">
        <v>35</v>
      </c>
      <c r="C35" s="240">
        <f t="shared" ca="1" si="12"/>
        <v>0</v>
      </c>
      <c r="D35" s="240">
        <f t="shared" ca="1" si="13"/>
        <v>0</v>
      </c>
      <c r="E35" s="240">
        <f t="shared" ca="1" si="14"/>
        <v>0</v>
      </c>
      <c r="F35" s="240" t="str">
        <f t="shared" ca="1" si="15"/>
        <v/>
      </c>
      <c r="G35" s="47">
        <f ca="1">INDEX($I$2:$FN$2,ROWS(G$2:G35))</f>
        <v>1</v>
      </c>
      <c r="H35">
        <v>0</v>
      </c>
      <c r="I35">
        <f ca="1">IF(AND($B35&gt;0,SUM(I$3:I34)=0,SUM($H35:H35)=0),$B35,0)</f>
        <v>0</v>
      </c>
      <c r="J35">
        <f ca="1">IF(AND($B35&gt;0,SUM(J$3:J34)=0,SUM($H35:I35)=0),$B35,0)</f>
        <v>0</v>
      </c>
      <c r="K35">
        <f ca="1">IF(AND($B35&gt;0,SUM(K$3:K34)=0,SUM($H35:J35)=0),$B35,0)</f>
        <v>0</v>
      </c>
      <c r="L35">
        <f ca="1">IF(AND($B35&gt;0,SUM(L$3:L34)=0,SUM($H35:K35)=0),$B35,0)</f>
        <v>0</v>
      </c>
      <c r="M35">
        <f ca="1">IF(AND($B35&gt;0,SUM(M$3:M34)=0,SUM($H35:L35)=0),$B35,0)</f>
        <v>0</v>
      </c>
      <c r="N35">
        <f ca="1">IF(AND($B35&gt;0,SUM(N$3:N34)=0,SUM($H35:M35)=0),$B35,0)</f>
        <v>0</v>
      </c>
      <c r="O35">
        <f ca="1">IF(AND($B35&gt;0,SUM(O$3:O34)=0,SUM($H35:N35)=0),$B35,0)</f>
        <v>0</v>
      </c>
      <c r="P35">
        <f ca="1">IF(AND($B35&gt;0,SUM(P$3:P34)=0,SUM($H35:O35)=0),$B35,0)</f>
        <v>0</v>
      </c>
      <c r="Q35">
        <f ca="1">IF(AND($B35&gt;0,SUM(Q$3:Q34)=0,SUM($H35:P35)=0),$B35,0)</f>
        <v>0</v>
      </c>
      <c r="R35">
        <f ca="1">IF(AND($B35&gt;0,SUM(R$3:R34)=0,SUM($H35:Q35)=0),$B35,0)</f>
        <v>0</v>
      </c>
      <c r="S35">
        <f ca="1">IF(AND($B35&gt;0,SUM(S$3:S34)=0,SUM($H35:R35)=0),$B35,0)</f>
        <v>0</v>
      </c>
      <c r="T35">
        <f ca="1">IF(AND($B35&gt;0,SUM(T$3:T34)=0,SUM($H35:S35)=0),$B35,0)</f>
        <v>0</v>
      </c>
      <c r="U35">
        <f ca="1">IF(AND($B35&gt;0,SUM(U$3:U34)=0,SUM($H35:T35)=0),$B35,0)</f>
        <v>0</v>
      </c>
      <c r="V35">
        <f ca="1">IF(AND($B35&gt;0,SUM(V$3:V34)=0,SUM($H35:U35)=0),$B35,0)</f>
        <v>0</v>
      </c>
      <c r="W35">
        <f ca="1">IF(AND($B35&gt;0,SUM(W$3:W34)=0,SUM($H35:V35)=0),$B35,0)</f>
        <v>0</v>
      </c>
      <c r="X35">
        <f ca="1">IF(AND($B35&gt;0,SUM(X$3:X34)=0,SUM($H35:W35)=0),$B35,0)</f>
        <v>0</v>
      </c>
      <c r="Y35">
        <f ca="1">IF(AND($B35&gt;0,SUM(Y$3:Y34)=0,SUM($H35:X35)=0),$B35,0)</f>
        <v>0</v>
      </c>
      <c r="Z35">
        <f ca="1">IF(AND($B35&gt;0,SUM(Z$3:Z34)=0,SUM($H35:Y35)=0),$B35,0)</f>
        <v>0</v>
      </c>
      <c r="AA35">
        <f ca="1">IF(AND($B35&gt;0,SUM(AA$3:AA34)=0,SUM($H35:Z35)=0),$B35,0)</f>
        <v>0</v>
      </c>
      <c r="AB35">
        <f ca="1">IF(AND($B35&gt;0,SUM(AB$3:AB34)=0,SUM($H35:AA35)=0),$B35,0)</f>
        <v>0</v>
      </c>
      <c r="AC35">
        <f ca="1">IF(AND($B35&gt;0,SUM(AC$3:AC34)=0,SUM($H35:AB35)=0),$B35,0)</f>
        <v>0</v>
      </c>
      <c r="AD35">
        <f ca="1">IF(AND($B35&gt;0,SUM(AD$3:AD34)=0,SUM($H35:AC35)=0),$B35,0)</f>
        <v>0</v>
      </c>
      <c r="AE35">
        <f ca="1">IF(AND($B35&gt;0,SUM(AE$3:AE34)=0,SUM($H35:AD35)=0),$B35,0)</f>
        <v>0</v>
      </c>
      <c r="AF35">
        <f ca="1">IF(AND($B35&gt;0,SUM(AF$3:AF34)=0,SUM($H35:AE35)=0),$B35,0)</f>
        <v>0</v>
      </c>
      <c r="AG35">
        <f ca="1">IF(AND($B35&gt;0,SUM(AG$3:AG34)=0,SUM($H35:AF35)=0),$B35,0)</f>
        <v>0</v>
      </c>
      <c r="AH35">
        <f ca="1">IF(AND($B35&gt;0,SUM(AH$3:AH34)=0,SUM($H35:AG35)=0),$B35,0)</f>
        <v>0</v>
      </c>
      <c r="AI35">
        <f ca="1">IF(AND($B35&gt;0,SUM(AI$3:AI34)=0,SUM($H35:AH35)=0),$B35,0)</f>
        <v>0</v>
      </c>
      <c r="AJ35">
        <f ca="1">IF(AND($B35&gt;0,SUM(AJ$3:AJ34)=0,SUM($H35:AI35)=0),$B35,0)</f>
        <v>0</v>
      </c>
      <c r="AK35">
        <f ca="1">IF(AND($B35&gt;0,SUM(AK$3:AK34)=0,SUM($H35:AJ35)=0),$B35,0)</f>
        <v>0</v>
      </c>
      <c r="AL35">
        <f ca="1">IF(AND($B35&gt;0,SUM(AL$3:AL34)=0,SUM($H35:AK35)=0),$B35,0)</f>
        <v>0</v>
      </c>
      <c r="AM35">
        <f ca="1">IF(AND($B35&gt;0,SUM(AM$3:AM34)=0,SUM($H35:AL35)=0),$B35,0)</f>
        <v>0</v>
      </c>
      <c r="AN35">
        <f ca="1">IF(AND($B35&gt;0,SUM(AN$3:AN34)=0,SUM($H35:AM35)=0),$B35,0)</f>
        <v>0</v>
      </c>
      <c r="AO35">
        <f ca="1">IF(AND($B35&gt;0,SUM(AO$3:AO34)=0,SUM($H35:AN35)=0),$B35,0)</f>
        <v>0</v>
      </c>
      <c r="AP35">
        <f ca="1">IF(AND($B35&gt;0,SUM(AP$3:AP34)=0,SUM($H35:AO35)=0),$B35,0)</f>
        <v>0</v>
      </c>
      <c r="AQ35">
        <f ca="1">IF(AND($B35&gt;0,SUM(AQ$3:AQ34)=0,SUM($H35:AP35)=0),$B35,0)</f>
        <v>0</v>
      </c>
      <c r="AR35">
        <f ca="1">IF(AND($B35&gt;0,SUM(AR$3:AR34)=0,SUM($H35:AQ35)=0),$B35,0)</f>
        <v>0</v>
      </c>
      <c r="AS35">
        <f ca="1">IF(AND($B35&gt;0,SUM(AS$3:AS34)=0,SUM($H35:AR35)=0),$B35,0)</f>
        <v>0</v>
      </c>
      <c r="AT35">
        <f ca="1">IF(AND($B35&gt;0,SUM(AT$3:AT34)=0,SUM($H35:AS35)=0),$B35,0)</f>
        <v>0</v>
      </c>
      <c r="AU35">
        <f ca="1">IF(AND($B35&gt;0,SUM(AU$3:AU34)=0,SUM($H35:AT35)=0),$B35,0)</f>
        <v>0</v>
      </c>
      <c r="AV35">
        <f ca="1">IF(AND($B35&gt;0,SUM(AV$3:AV34)=0,SUM($H35:AU35)=0),$B35,0)</f>
        <v>0</v>
      </c>
      <c r="AW35">
        <f ca="1">IF(AND($B35&gt;0,SUM(AW$3:AW34)=0,SUM($H35:AV35)=0),$B35,0)</f>
        <v>0</v>
      </c>
      <c r="AX35">
        <f ca="1">IF(AND($B35&gt;0,SUM(AX$3:AX34)=0,SUM($H35:AW35)=0),$B35,0)</f>
        <v>0</v>
      </c>
      <c r="AY35">
        <f ca="1">IF(AND($B35&gt;0,SUM(AY$3:AY34)=0,SUM($H35:AX35)=0),$B35,0)</f>
        <v>0</v>
      </c>
      <c r="AZ35">
        <f ca="1">IF(AND($B35&gt;0,SUM(AZ$3:AZ34)=0,SUM($H35:AY35)=0),$B35,0)</f>
        <v>0</v>
      </c>
      <c r="BA35">
        <f ca="1">IF(AND($B35&gt;0,SUM(BA$3:BA34)=0,SUM($H35:AZ35)=0),$B35,0)</f>
        <v>0</v>
      </c>
      <c r="BB35">
        <f ca="1">IF(AND($B35&gt;0,SUM(BB$3:BB34)=0,SUM($H35:BA35)=0),$B35,0)</f>
        <v>0</v>
      </c>
      <c r="BC35">
        <f ca="1">IF(AND($B35&gt;0,SUM(BC$3:BC34)=0,SUM($H35:BB35)=0),$B35,0)</f>
        <v>0</v>
      </c>
      <c r="BD35">
        <f ca="1">IF(AND($B35&gt;0,SUM(BD$3:BD34)=0,SUM($H35:BC35)=0),$B35,0)</f>
        <v>0</v>
      </c>
      <c r="BE35">
        <f ca="1">IF(AND($B35&gt;0,SUM(BE$3:BE34)=0,SUM($H35:BD35)=0),$B35,0)</f>
        <v>0</v>
      </c>
      <c r="BF35">
        <f ca="1">IF(AND($B35&gt;0,SUM(BF$3:BF34)=0,SUM($H35:BE35)=0),$B35,0)</f>
        <v>0</v>
      </c>
      <c r="BG35">
        <f ca="1">IF(AND($B35&gt;0,SUM(BG$3:BG34)=0,SUM($H35:BF35)=0),$B35,0)</f>
        <v>0</v>
      </c>
      <c r="BH35">
        <f ca="1">IF(AND($B35&gt;0,SUM(BH$3:BH34)=0,SUM($H35:BG35)=0),$B35,0)</f>
        <v>0</v>
      </c>
      <c r="BI35">
        <f ca="1">IF(AND($B35&gt;0,SUM(BI$3:BI34)=0,SUM($H35:BH35)=0),$B35,0)</f>
        <v>0</v>
      </c>
      <c r="BJ35">
        <f ca="1">IF(AND($B35&gt;0,SUM(BJ$3:BJ34)=0,SUM($H35:BI35)=0),$B35,0)</f>
        <v>0</v>
      </c>
      <c r="BK35">
        <f ca="1">IF(AND($B35&gt;0,SUM(BK$3:BK34)=0,SUM($H35:BJ35)=0),$B35,0)</f>
        <v>0</v>
      </c>
      <c r="BL35">
        <f ca="1">IF(AND($B35&gt;0,SUM(BL$3:BL34)=0,SUM($H35:BK35)=0),$B35,0)</f>
        <v>0</v>
      </c>
      <c r="BM35">
        <f ca="1">IF(AND($B35&gt;0,SUM(BM$3:BM34)=0,SUM($H35:BL35)=0),$B35,0)</f>
        <v>0</v>
      </c>
      <c r="BN35">
        <f ca="1">IF(AND($B35&gt;0,SUM(BN$3:BN34)=0,SUM($H35:BM35)=0),$B35,0)</f>
        <v>0</v>
      </c>
      <c r="BO35">
        <f ca="1">IF(AND($B35&gt;0,SUM(BO$3:BO34)=0,SUM($H35:BN35)=0),$B35,0)</f>
        <v>0</v>
      </c>
      <c r="BP35">
        <f ca="1">IF(AND($B35&gt;0,SUM(BP$3:BP34)=0,SUM($H35:BO35)=0),$B35,0)</f>
        <v>0</v>
      </c>
      <c r="BQ35">
        <f ca="1">IF(AND($B35&gt;0,SUM(BQ$3:BQ34)=0,SUM($H35:BP35)=0),$B35,0)</f>
        <v>0</v>
      </c>
      <c r="BR35">
        <f ca="1">IF(AND($B35&gt;0,SUM(BR$3:BR34)=0,SUM($H35:BQ35)=0),$B35,0)</f>
        <v>0</v>
      </c>
      <c r="BS35">
        <f ca="1">IF(AND($B35&gt;0,SUM(BS$3:BS34)=0,SUM($H35:BR35)=0),$B35,0)</f>
        <v>0</v>
      </c>
      <c r="BT35">
        <f ca="1">IF(AND($B35&gt;0,SUM(BT$3:BT34)=0,SUM($H35:BS35)=0),$B35,0)</f>
        <v>0</v>
      </c>
      <c r="BU35">
        <f ca="1">IF(AND($B35&gt;0,SUM(BU$3:BU34)=0,SUM($H35:BT35)=0),$B35,0)</f>
        <v>0</v>
      </c>
      <c r="BV35">
        <f ca="1">IF(AND($B35&gt;0,SUM(BV$3:BV34)=0,SUM($H35:BU35)=0),$B35,0)</f>
        <v>0</v>
      </c>
      <c r="BW35">
        <f ca="1">IF(AND($B35&gt;0,SUM(BW$3:BW34)=0,SUM($H35:BV35)=0),$B35,0)</f>
        <v>0</v>
      </c>
      <c r="BX35">
        <f ca="1">IF(AND($B35&gt;0,SUM(BX$3:BX34)=0,SUM($H35:BW35)=0),$B35,0)</f>
        <v>0</v>
      </c>
      <c r="BY35">
        <f ca="1">IF(AND($B35&gt;0,SUM(BY$3:BY34)=0,SUM($H35:BX35)=0),$B35,0)</f>
        <v>0</v>
      </c>
      <c r="BZ35">
        <f ca="1">IF(AND($B35&gt;0,SUM(BZ$3:BZ34)=0,SUM($H35:BY35)=0),$B35,0)</f>
        <v>0</v>
      </c>
      <c r="CA35">
        <f ca="1">IF(AND($B35&gt;0,SUM(CA$3:CA34)=0,SUM($H35:BZ35)=0),$B35,0)</f>
        <v>0</v>
      </c>
      <c r="CB35">
        <f ca="1">IF(AND($B35&gt;0,SUM(CB$3:CB34)=0,SUM($H35:CA35)=0),$B35,0)</f>
        <v>0</v>
      </c>
      <c r="CC35">
        <f ca="1">IF(AND($B35&gt;0,SUM(CC$3:CC34)=0,SUM($H35:CB35)=0),$B35,0)</f>
        <v>0</v>
      </c>
      <c r="CD35">
        <f ca="1">IF(AND($B35&gt;0,SUM(CD$3:CD34)=0,SUM($H35:CC35)=0),$B35,0)</f>
        <v>0</v>
      </c>
      <c r="CE35">
        <f ca="1">IF(AND($B35&gt;0,SUM(CE$3:CE34)=0,SUM($H35:CD35)=0),$B35,0)</f>
        <v>0</v>
      </c>
      <c r="CF35">
        <f ca="1">IF(AND($B35&gt;0,SUM(CF$3:CF34)=0,SUM($H35:CE35)=0),$B35,0)</f>
        <v>0</v>
      </c>
      <c r="CG35">
        <f ca="1">IF(AND($B35&gt;0,SUM(CG$3:CG34)=0,SUM($H35:CF35)=0),$B35,0)</f>
        <v>0</v>
      </c>
      <c r="CH35">
        <f ca="1">IF(AND($B35&gt;0,SUM(CH$3:CH34)=0,SUM($H35:CG35)=0),$B35,0)</f>
        <v>0</v>
      </c>
      <c r="CI35">
        <f ca="1">IF(AND($B35&gt;0,SUM(CI$3:CI34)=0,SUM($H35:CH35)=0),$B35,0)</f>
        <v>0</v>
      </c>
      <c r="CJ35">
        <f ca="1">IF(AND($B35&gt;0,SUM(CJ$3:CJ34)=0,SUM($H35:CI35)=0),$B35,0)</f>
        <v>0</v>
      </c>
      <c r="CK35">
        <f ca="1">IF(AND($B35&gt;0,SUM(CK$3:CK34)=0,SUM($H35:CJ35)=0),$B35,0)</f>
        <v>0</v>
      </c>
      <c r="CL35">
        <f ca="1">IF(AND($B35&gt;0,SUM(CL$3:CL34)=0,SUM($H35:CK35)=0),$B35,0)</f>
        <v>0</v>
      </c>
      <c r="CM35">
        <f ca="1">IF(AND($B35&gt;0,SUM(CM$3:CM34)=0,SUM($H35:CL35)=0),$B35,0)</f>
        <v>0</v>
      </c>
      <c r="CN35">
        <f ca="1">IF(AND($B35&gt;0,SUM(CN$3:CN34)=0,SUM($H35:CM35)=0),$B35,0)</f>
        <v>0</v>
      </c>
      <c r="CO35">
        <f ca="1">IF(AND($B35&gt;0,SUM(CO$3:CO34)=0,SUM($H35:CN35)=0),$B35,0)</f>
        <v>0</v>
      </c>
      <c r="CP35">
        <f ca="1">IF(AND($B35&gt;0,SUM(CP$3:CP34)=0,SUM($H35:CO35)=0),$B35,0)</f>
        <v>0</v>
      </c>
      <c r="CQ35">
        <f ca="1">IF(AND($B35&gt;0,SUM(CQ$3:CQ34)=0,SUM($H35:CP35)=0),$B35,0)</f>
        <v>0</v>
      </c>
      <c r="CR35">
        <f ca="1">IF(AND($B35&gt;0,SUM(CR$3:CR34)=0,SUM($H35:CQ35)=0),$B35,0)</f>
        <v>0</v>
      </c>
      <c r="CS35">
        <f ca="1">IF(AND($B35&gt;0,SUM(CS$3:CS34)=0,SUM($H35:CR35)=0),$B35,0)</f>
        <v>0</v>
      </c>
      <c r="CT35">
        <f ca="1">IF(AND($B35&gt;0,SUM(CT$3:CT34)=0,SUM($H35:CS35)=0),$B35,0)</f>
        <v>0</v>
      </c>
      <c r="CU35">
        <f ca="1">IF(AND($B35&gt;0,SUM(CU$3:CU34)=0,SUM($H35:CT35)=0),$B35,0)</f>
        <v>0</v>
      </c>
      <c r="CV35">
        <f ca="1">IF(AND($B35&gt;0,SUM(CV$3:CV34)=0,SUM($H35:CU35)=0),$B35,0)</f>
        <v>0</v>
      </c>
      <c r="CW35">
        <f ca="1">IF(AND($B35&gt;0,SUM(CW$3:CW34)=0,SUM($H35:CV35)=0),$B35,0)</f>
        <v>0</v>
      </c>
      <c r="CX35">
        <f ca="1">IF(AND($B35&gt;0,SUM(CX$3:CX34)=0,SUM($H35:CW35)=0),$B35,0)</f>
        <v>0</v>
      </c>
      <c r="CY35">
        <f ca="1">IF(AND($B35&gt;0,SUM(CY$3:CY34)=0,SUM($H35:CX35)=0),$B35,0)</f>
        <v>0</v>
      </c>
      <c r="CZ35">
        <f ca="1">IF(AND($B35&gt;0,SUM(CZ$3:CZ34)=0,SUM($H35:CY35)=0),$B35,0)</f>
        <v>0</v>
      </c>
      <c r="DA35">
        <f ca="1">IF(AND($B35&gt;0,SUM(DA$3:DA34)=0,SUM($H35:CZ35)=0),$B35,0)</f>
        <v>0</v>
      </c>
      <c r="DB35">
        <f ca="1">IF(AND($B35&gt;0,SUM(DB$3:DB34)=0,SUM($H35:DA35)=0),$B35,0)</f>
        <v>0</v>
      </c>
      <c r="DC35">
        <f ca="1">IF(AND($B35&gt;0,SUM(DC$3:DC34)=0,SUM($H35:DB35)=0),$B35,0)</f>
        <v>0</v>
      </c>
      <c r="DD35">
        <f ca="1">IF(AND($B35&gt;0,SUM(DD$3:DD34)=0,SUM($H35:DC35)=0),$B35,0)</f>
        <v>0</v>
      </c>
      <c r="DE35">
        <f ca="1">IF(AND($B35&gt;0,SUM(DE$3:DE34)=0,SUM($H35:DD35)=0),$B35,0)</f>
        <v>0</v>
      </c>
      <c r="DF35">
        <f ca="1">IF(AND($B35&gt;0,SUM(DF$3:DF34)=0,SUM($H35:DE35)=0),$B35,0)</f>
        <v>0</v>
      </c>
      <c r="DG35">
        <f ca="1">IF(AND($B35&gt;0,SUM(DG$3:DG34)=0,SUM($H35:DF35)=0),$B35,0)</f>
        <v>0</v>
      </c>
      <c r="DH35">
        <f ca="1">IF(AND($B35&gt;0,SUM(DH$3:DH34)=0,SUM($H35:DG35)=0),$B35,0)</f>
        <v>0</v>
      </c>
      <c r="DI35">
        <f ca="1">IF(AND($B35&gt;0,SUM(DI$3:DI34)=0,SUM($H35:DH35)=0),$B35,0)</f>
        <v>0</v>
      </c>
      <c r="DJ35">
        <f ca="1">IF(AND($B35&gt;0,SUM(DJ$3:DJ34)=0,SUM($H35:DI35)=0),$B35,0)</f>
        <v>0</v>
      </c>
      <c r="DK35">
        <f ca="1">IF(AND($B35&gt;0,SUM(DK$3:DK34)=0,SUM($H35:DJ35)=0),$B35,0)</f>
        <v>0</v>
      </c>
      <c r="DL35">
        <f ca="1">IF(AND($B35&gt;0,SUM(DL$3:DL34)=0,SUM($H35:DK35)=0),$B35,0)</f>
        <v>0</v>
      </c>
      <c r="DM35">
        <f ca="1">IF(AND($B35&gt;0,SUM(DM$3:DM34)=0,SUM($H35:DL35)=0),$B35,0)</f>
        <v>0</v>
      </c>
      <c r="DN35">
        <f ca="1">IF(AND($B35&gt;0,SUM(DN$3:DN34)=0,SUM($H35:DM35)=0),$B35,0)</f>
        <v>0</v>
      </c>
      <c r="DO35">
        <f ca="1">IF(AND($B35&gt;0,SUM(DO$3:DO34)=0,SUM($H35:DN35)=0),$B35,0)</f>
        <v>0</v>
      </c>
      <c r="DP35">
        <f ca="1">IF(AND($B35&gt;0,SUM(DP$3:DP34)=0,SUM($H35:DO35)=0),$B35,0)</f>
        <v>0</v>
      </c>
      <c r="DQ35">
        <f ca="1">IF(AND($B35&gt;0,SUM(DQ$3:DQ34)=0,SUM($H35:DP35)=0),$B35,0)</f>
        <v>0</v>
      </c>
      <c r="DR35">
        <f ca="1">IF(AND($B35&gt;0,SUM(DR$3:DR34)=0,SUM($H35:DQ35)=0),$B35,0)</f>
        <v>0</v>
      </c>
      <c r="DS35">
        <f ca="1">IF(AND($B35&gt;0,SUM(DS$3:DS34)=0,SUM($H35:DR35)=0),$B35,0)</f>
        <v>0</v>
      </c>
      <c r="DT35">
        <f ca="1">IF(AND($B35&gt;0,SUM(DT$3:DT34)=0,SUM($H35:DS35)=0),$B35,0)</f>
        <v>0</v>
      </c>
      <c r="DU35">
        <f ca="1">IF(AND($B35&gt;0,SUM(DU$3:DU34)=0,SUM($H35:DT35)=0),$B35,0)</f>
        <v>0</v>
      </c>
      <c r="DV35">
        <f ca="1">IF(AND($B35&gt;0,SUM(DV$3:DV34)=0,SUM($H35:DU35)=0),$B35,0)</f>
        <v>0</v>
      </c>
      <c r="DW35">
        <f ca="1">IF(AND($B35&gt;0,SUM(DW$3:DW34)=0,SUM($H35:DV35)=0),$B35,0)</f>
        <v>0</v>
      </c>
      <c r="DX35">
        <f ca="1">IF(AND($B35&gt;0,SUM(DX$3:DX34)=0,SUM($H35:DW35)=0),$B35,0)</f>
        <v>0</v>
      </c>
      <c r="DY35">
        <f ca="1">IF(AND($B35&gt;0,SUM(DY$3:DY34)=0,SUM($H35:DX35)=0),$B35,0)</f>
        <v>0</v>
      </c>
      <c r="DZ35">
        <f ca="1">IF(AND($B35&gt;0,SUM(DZ$3:DZ34)=0,SUM($H35:DY35)=0),$B35,0)</f>
        <v>0</v>
      </c>
      <c r="EA35">
        <f ca="1">IF(AND($B35&gt;0,SUM(EA$3:EA34)=0,SUM($H35:DZ35)=0),$B35,0)</f>
        <v>0</v>
      </c>
      <c r="EB35">
        <f ca="1">IF(AND($B35&gt;0,SUM(EB$3:EB34)=0,SUM($H35:EA35)=0),$B35,0)</f>
        <v>0</v>
      </c>
      <c r="EC35">
        <f ca="1">IF(AND($B35&gt;0,SUM(EC$3:EC34)=0,SUM($H35:EB35)=0),$B35,0)</f>
        <v>0</v>
      </c>
      <c r="ED35">
        <f ca="1">IF(AND($B35&gt;0,SUM(ED$3:ED34)=0,SUM($H35:EC35)=0),$B35,0)</f>
        <v>0</v>
      </c>
      <c r="EE35">
        <f ca="1">IF(AND($B35&gt;0,SUM(EE$3:EE34)=0,SUM($H35:ED35)=0),$B35,0)</f>
        <v>0</v>
      </c>
      <c r="EF35">
        <f ca="1">IF(AND($B35&gt;0,SUM(EF$3:EF34)=0,SUM($H35:EE35)=0),$B35,0)</f>
        <v>0</v>
      </c>
      <c r="EG35">
        <f ca="1">IF(AND($B35&gt;0,SUM(EG$3:EG34)=0,SUM($H35:EF35)=0),$B35,0)</f>
        <v>0</v>
      </c>
      <c r="EH35">
        <f ca="1">IF(AND($B35&gt;0,SUM(EH$3:EH34)=0,SUM($H35:EG35)=0),$B35,0)</f>
        <v>0</v>
      </c>
      <c r="EI35">
        <f ca="1">IF(AND($B35&gt;0,SUM(EI$3:EI34)=0,SUM($H35:EH35)=0),$B35,0)</f>
        <v>0</v>
      </c>
      <c r="EJ35">
        <f ca="1">IF(AND($B35&gt;0,SUM(EJ$3:EJ34)=0,SUM($H35:EI35)=0),$B35,0)</f>
        <v>0</v>
      </c>
      <c r="EK35">
        <f ca="1">IF(AND($B35&gt;0,SUM(EK$3:EK34)=0,SUM($H35:EJ35)=0),$B35,0)</f>
        <v>0</v>
      </c>
      <c r="EL35">
        <f ca="1">IF(AND($B35&gt;0,SUM(EL$3:EL34)=0,SUM($H35:EK35)=0),$B35,0)</f>
        <v>0</v>
      </c>
      <c r="EM35">
        <f ca="1">IF(AND($B35&gt;0,SUM(EM$3:EM34)=0,SUM($H35:EL35)=0),$B35,0)</f>
        <v>0</v>
      </c>
      <c r="EN35">
        <f ca="1">IF(AND($B35&gt;0,SUM(EN$3:EN34)=0,SUM($H35:EM35)=0),$B35,0)</f>
        <v>0</v>
      </c>
      <c r="EO35">
        <f ca="1">IF(AND($B35&gt;0,SUM(EO$3:EO34)=0,SUM($H35:EN35)=0),$B35,0)</f>
        <v>0</v>
      </c>
      <c r="EP35">
        <f ca="1">IF(AND($B35&gt;0,SUM(EP$3:EP34)=0,SUM($H35:EO35)=0),$B35,0)</f>
        <v>0</v>
      </c>
      <c r="EQ35">
        <f ca="1">IF(AND($B35&gt;0,SUM(EQ$3:EQ34)=0,SUM($H35:EP35)=0),$B35,0)</f>
        <v>0</v>
      </c>
      <c r="ER35">
        <f ca="1">IF(AND($B35&gt;0,SUM(ER$3:ER34)=0,SUM($H35:EQ35)=0),$B35,0)</f>
        <v>0</v>
      </c>
      <c r="ES35">
        <f ca="1">IF(AND($B35&gt;0,SUM(ES$3:ES34)=0,SUM($H35:ER35)=0),$B35,0)</f>
        <v>0</v>
      </c>
      <c r="ET35">
        <f ca="1">IF(AND($B35&gt;0,SUM(ET$3:ET34)=0,SUM($H35:ES35)=0),$B35,0)</f>
        <v>0</v>
      </c>
      <c r="EU35">
        <f ca="1">IF(AND($B35&gt;0,SUM(EU$3:EU34)=0,SUM($H35:ET35)=0),$B35,0)</f>
        <v>0</v>
      </c>
      <c r="EV35">
        <f ca="1">IF(AND($B35&gt;0,SUM(EV$3:EV34)=0,SUM($H35:EU35)=0),$B35,0)</f>
        <v>0</v>
      </c>
      <c r="EW35">
        <f ca="1">IF(AND($B35&gt;0,SUM(EW$3:EW34)=0,SUM($H35:EV35)=0),$B35,0)</f>
        <v>0</v>
      </c>
      <c r="EX35">
        <f ca="1">IF(AND($B35&gt;0,SUM(EX$3:EX34)=0,SUM($H35:EW35)=0),$B35,0)</f>
        <v>0</v>
      </c>
      <c r="EY35">
        <f ca="1">IF(AND($B35&gt;0,SUM(EY$3:EY34)=0,SUM($H35:EX35)=0),$B35,0)</f>
        <v>0</v>
      </c>
      <c r="EZ35">
        <f ca="1">IF(AND($B35&gt;0,SUM(EZ$3:EZ34)=0,SUM($H35:EY35)=0),$B35,0)</f>
        <v>0</v>
      </c>
      <c r="FA35">
        <f ca="1">IF(AND($B35&gt;0,SUM(FA$3:FA34)=0,SUM($H35:EZ35)=0),$B35,0)</f>
        <v>0</v>
      </c>
      <c r="FB35">
        <f ca="1">IF(AND($B35&gt;0,SUM(FB$3:FB34)=0,SUM($H35:FA35)=0),$B35,0)</f>
        <v>0</v>
      </c>
      <c r="FC35">
        <f ca="1">IF(AND($B35&gt;0,SUM(FC$3:FC34)=0,SUM($H35:FB35)=0),$B35,0)</f>
        <v>0</v>
      </c>
      <c r="FD35">
        <f ca="1">IF(AND($B35&gt;0,SUM(FD$3:FD34)=0,SUM($H35:FC35)=0),$B35,0)</f>
        <v>0</v>
      </c>
      <c r="FE35">
        <f ca="1">IF(AND($B35&gt;0,SUM(FE$3:FE34)=0,SUM($H35:FD35)=0),$B35,0)</f>
        <v>0</v>
      </c>
      <c r="FF35">
        <f ca="1">IF(AND($B35&gt;0,SUM(FF$3:FF34)=0,SUM($H35:FE35)=0),$B35,0)</f>
        <v>0</v>
      </c>
      <c r="FG35">
        <f ca="1">IF(AND($B35&gt;0,SUM(FG$3:FG34)=0,SUM($H35:FF35)=0),$B35,0)</f>
        <v>0</v>
      </c>
      <c r="FH35">
        <f ca="1">IF(AND($B35&gt;0,SUM(FH$3:FH34)=0,SUM($H35:FG35)=0),$B35,0)</f>
        <v>0</v>
      </c>
      <c r="FI35">
        <f ca="1">IF(AND($B35&gt;0,SUM(FI$3:FI34)=0,SUM($H35:FH35)=0),$B35,0)</f>
        <v>0</v>
      </c>
      <c r="FJ35">
        <f ca="1">IF(AND($B35&gt;0,SUM(FJ$3:FJ34)=0,SUM($H35:FI35)=0),$B35,0)</f>
        <v>0</v>
      </c>
      <c r="FK35">
        <f ca="1">IF(AND($B35&gt;0,SUM(FK$3:FK34)=0,SUM($H35:FJ35)=0),$B35,0)</f>
        <v>0</v>
      </c>
      <c r="FL35">
        <f ca="1">IF(AND($B35&gt;0,SUM(FL$3:FL34)=0,SUM($H35:FK35)=0),$B35,0)</f>
        <v>0</v>
      </c>
      <c r="FM35">
        <f ca="1">IF(AND($B35&gt;0,SUM(FM$3:FM34)=0,SUM($H35:FL35)=0),$B35,0)</f>
        <v>0</v>
      </c>
      <c r="FN35">
        <f ca="1">IF(AND($B35&gt;0,SUM(FN$3:FN34)=0,SUM($H35:FM35)=0),$B35,0)</f>
        <v>0</v>
      </c>
      <c r="FS35" s="67"/>
      <c r="FT35" s="67"/>
      <c r="FU35" s="342"/>
      <c r="FV35" s="374" t="str">
        <f>""</f>
        <v/>
      </c>
      <c r="FY35" s="67"/>
      <c r="FZ35" s="67"/>
      <c r="GA35" s="342"/>
      <c r="GB35" s="374" t="str">
        <f>""</f>
        <v/>
      </c>
      <c r="GE35" s="67"/>
      <c r="GF35" s="67"/>
      <c r="GG35" s="342"/>
      <c r="GH35" s="374" t="str">
        <f>""</f>
        <v/>
      </c>
    </row>
    <row r="36" spans="1:190" ht="15.75" thickBot="1" x14ac:dyDescent="0.3">
      <c r="A36">
        <v>36</v>
      </c>
      <c r="C36" s="240">
        <f t="shared" ca="1" si="12"/>
        <v>0</v>
      </c>
      <c r="D36" s="240">
        <f t="shared" ca="1" si="13"/>
        <v>0</v>
      </c>
      <c r="E36" s="240">
        <f t="shared" ca="1" si="14"/>
        <v>0</v>
      </c>
      <c r="F36" s="240" t="str">
        <f t="shared" ca="1" si="15"/>
        <v/>
      </c>
      <c r="G36" s="47">
        <f ca="1">INDEX($I$2:$FN$2,ROWS(G$2:G36))</f>
        <v>1</v>
      </c>
      <c r="H36">
        <v>0</v>
      </c>
      <c r="I36">
        <f ca="1">IF(AND($B36&gt;0,SUM(I$3:I35)=0,SUM($H36:H36)=0),$B36,0)</f>
        <v>0</v>
      </c>
      <c r="J36">
        <f ca="1">IF(AND($B36&gt;0,SUM(J$3:J35)=0,SUM($H36:I36)=0),$B36,0)</f>
        <v>0</v>
      </c>
      <c r="K36">
        <f ca="1">IF(AND($B36&gt;0,SUM(K$3:K35)=0,SUM($H36:J36)=0),$B36,0)</f>
        <v>0</v>
      </c>
      <c r="L36">
        <f ca="1">IF(AND($B36&gt;0,SUM(L$3:L35)=0,SUM($H36:K36)=0),$B36,0)</f>
        <v>0</v>
      </c>
      <c r="M36">
        <f ca="1">IF(AND($B36&gt;0,SUM(M$3:M35)=0,SUM($H36:L36)=0),$B36,0)</f>
        <v>0</v>
      </c>
      <c r="N36">
        <f ca="1">IF(AND($B36&gt;0,SUM(N$3:N35)=0,SUM($H36:M36)=0),$B36,0)</f>
        <v>0</v>
      </c>
      <c r="O36">
        <f ca="1">IF(AND($B36&gt;0,SUM(O$3:O35)=0,SUM($H36:N36)=0),$B36,0)</f>
        <v>0</v>
      </c>
      <c r="P36">
        <f ca="1">IF(AND($B36&gt;0,SUM(P$3:P35)=0,SUM($H36:O36)=0),$B36,0)</f>
        <v>0</v>
      </c>
      <c r="Q36">
        <f ca="1">IF(AND($B36&gt;0,SUM(Q$3:Q35)=0,SUM($H36:P36)=0),$B36,0)</f>
        <v>0</v>
      </c>
      <c r="R36">
        <f ca="1">IF(AND($B36&gt;0,SUM(R$3:R35)=0,SUM($H36:Q36)=0),$B36,0)</f>
        <v>0</v>
      </c>
      <c r="S36">
        <f ca="1">IF(AND($B36&gt;0,SUM(S$3:S35)=0,SUM($H36:R36)=0),$B36,0)</f>
        <v>0</v>
      </c>
      <c r="T36">
        <f ca="1">IF(AND($B36&gt;0,SUM(T$3:T35)=0,SUM($H36:S36)=0),$B36,0)</f>
        <v>0</v>
      </c>
      <c r="U36">
        <f ca="1">IF(AND($B36&gt;0,SUM(U$3:U35)=0,SUM($H36:T36)=0),$B36,0)</f>
        <v>0</v>
      </c>
      <c r="V36">
        <f ca="1">IF(AND($B36&gt;0,SUM(V$3:V35)=0,SUM($H36:U36)=0),$B36,0)</f>
        <v>0</v>
      </c>
      <c r="W36">
        <f ca="1">IF(AND($B36&gt;0,SUM(W$3:W35)=0,SUM($H36:V36)=0),$B36,0)</f>
        <v>0</v>
      </c>
      <c r="X36">
        <f ca="1">IF(AND($B36&gt;0,SUM(X$3:X35)=0,SUM($H36:W36)=0),$B36,0)</f>
        <v>0</v>
      </c>
      <c r="Y36">
        <f ca="1">IF(AND($B36&gt;0,SUM(Y$3:Y35)=0,SUM($H36:X36)=0),$B36,0)</f>
        <v>0</v>
      </c>
      <c r="Z36">
        <f ca="1">IF(AND($B36&gt;0,SUM(Z$3:Z35)=0,SUM($H36:Y36)=0),$B36,0)</f>
        <v>0</v>
      </c>
      <c r="AA36">
        <f ca="1">IF(AND($B36&gt;0,SUM(AA$3:AA35)=0,SUM($H36:Z36)=0),$B36,0)</f>
        <v>0</v>
      </c>
      <c r="AB36">
        <f ca="1">IF(AND($B36&gt;0,SUM(AB$3:AB35)=0,SUM($H36:AA36)=0),$B36,0)</f>
        <v>0</v>
      </c>
      <c r="AC36">
        <f ca="1">IF(AND($B36&gt;0,SUM(AC$3:AC35)=0,SUM($H36:AB36)=0),$B36,0)</f>
        <v>0</v>
      </c>
      <c r="AD36">
        <f ca="1">IF(AND($B36&gt;0,SUM(AD$3:AD35)=0,SUM($H36:AC36)=0),$B36,0)</f>
        <v>0</v>
      </c>
      <c r="AE36">
        <f ca="1">IF(AND($B36&gt;0,SUM(AE$3:AE35)=0,SUM($H36:AD36)=0),$B36,0)</f>
        <v>0</v>
      </c>
      <c r="AF36">
        <f ca="1">IF(AND($B36&gt;0,SUM(AF$3:AF35)=0,SUM($H36:AE36)=0),$B36,0)</f>
        <v>0</v>
      </c>
      <c r="AG36">
        <f ca="1">IF(AND($B36&gt;0,SUM(AG$3:AG35)=0,SUM($H36:AF36)=0),$B36,0)</f>
        <v>0</v>
      </c>
      <c r="AH36">
        <f ca="1">IF(AND($B36&gt;0,SUM(AH$3:AH35)=0,SUM($H36:AG36)=0),$B36,0)</f>
        <v>0</v>
      </c>
      <c r="AI36">
        <f ca="1">IF(AND($B36&gt;0,SUM(AI$3:AI35)=0,SUM($H36:AH36)=0),$B36,0)</f>
        <v>0</v>
      </c>
      <c r="AJ36">
        <f ca="1">IF(AND($B36&gt;0,SUM(AJ$3:AJ35)=0,SUM($H36:AI36)=0),$B36,0)</f>
        <v>0</v>
      </c>
      <c r="AK36">
        <f ca="1">IF(AND($B36&gt;0,SUM(AK$3:AK35)=0,SUM($H36:AJ36)=0),$B36,0)</f>
        <v>0</v>
      </c>
      <c r="AL36">
        <f ca="1">IF(AND($B36&gt;0,SUM(AL$3:AL35)=0,SUM($H36:AK36)=0),$B36,0)</f>
        <v>0</v>
      </c>
      <c r="AM36">
        <f ca="1">IF(AND($B36&gt;0,SUM(AM$3:AM35)=0,SUM($H36:AL36)=0),$B36,0)</f>
        <v>0</v>
      </c>
      <c r="AN36">
        <f ca="1">IF(AND($B36&gt;0,SUM(AN$3:AN35)=0,SUM($H36:AM36)=0),$B36,0)</f>
        <v>0</v>
      </c>
      <c r="AO36">
        <f ca="1">IF(AND($B36&gt;0,SUM(AO$3:AO35)=0,SUM($H36:AN36)=0),$B36,0)</f>
        <v>0</v>
      </c>
      <c r="AP36">
        <f ca="1">IF(AND($B36&gt;0,SUM(AP$3:AP35)=0,SUM($H36:AO36)=0),$B36,0)</f>
        <v>0</v>
      </c>
      <c r="AQ36">
        <f ca="1">IF(AND($B36&gt;0,SUM(AQ$3:AQ35)=0,SUM($H36:AP36)=0),$B36,0)</f>
        <v>0</v>
      </c>
      <c r="AR36">
        <f ca="1">IF(AND($B36&gt;0,SUM(AR$3:AR35)=0,SUM($H36:AQ36)=0),$B36,0)</f>
        <v>0</v>
      </c>
      <c r="AS36">
        <f ca="1">IF(AND($B36&gt;0,SUM(AS$3:AS35)=0,SUM($H36:AR36)=0),$B36,0)</f>
        <v>0</v>
      </c>
      <c r="AT36">
        <f ca="1">IF(AND($B36&gt;0,SUM(AT$3:AT35)=0,SUM($H36:AS36)=0),$B36,0)</f>
        <v>0</v>
      </c>
      <c r="AU36">
        <f ca="1">IF(AND($B36&gt;0,SUM(AU$3:AU35)=0,SUM($H36:AT36)=0),$B36,0)</f>
        <v>0</v>
      </c>
      <c r="AV36">
        <f ca="1">IF(AND($B36&gt;0,SUM(AV$3:AV35)=0,SUM($H36:AU36)=0),$B36,0)</f>
        <v>0</v>
      </c>
      <c r="AW36">
        <f ca="1">IF(AND($B36&gt;0,SUM(AW$3:AW35)=0,SUM($H36:AV36)=0),$B36,0)</f>
        <v>0</v>
      </c>
      <c r="AX36">
        <f ca="1">IF(AND($B36&gt;0,SUM(AX$3:AX35)=0,SUM($H36:AW36)=0),$B36,0)</f>
        <v>0</v>
      </c>
      <c r="AY36">
        <f ca="1">IF(AND($B36&gt;0,SUM(AY$3:AY35)=0,SUM($H36:AX36)=0),$B36,0)</f>
        <v>0</v>
      </c>
      <c r="AZ36">
        <f ca="1">IF(AND($B36&gt;0,SUM(AZ$3:AZ35)=0,SUM($H36:AY36)=0),$B36,0)</f>
        <v>0</v>
      </c>
      <c r="BA36">
        <f ca="1">IF(AND($B36&gt;0,SUM(BA$3:BA35)=0,SUM($H36:AZ36)=0),$B36,0)</f>
        <v>0</v>
      </c>
      <c r="BB36">
        <f ca="1">IF(AND($B36&gt;0,SUM(BB$3:BB35)=0,SUM($H36:BA36)=0),$B36,0)</f>
        <v>0</v>
      </c>
      <c r="BC36">
        <f ca="1">IF(AND($B36&gt;0,SUM(BC$3:BC35)=0,SUM($H36:BB36)=0),$B36,0)</f>
        <v>0</v>
      </c>
      <c r="BD36">
        <f ca="1">IF(AND($B36&gt;0,SUM(BD$3:BD35)=0,SUM($H36:BC36)=0),$B36,0)</f>
        <v>0</v>
      </c>
      <c r="BE36">
        <f ca="1">IF(AND($B36&gt;0,SUM(BE$3:BE35)=0,SUM($H36:BD36)=0),$B36,0)</f>
        <v>0</v>
      </c>
      <c r="BF36">
        <f ca="1">IF(AND($B36&gt;0,SUM(BF$3:BF35)=0,SUM($H36:BE36)=0),$B36,0)</f>
        <v>0</v>
      </c>
      <c r="BG36">
        <f ca="1">IF(AND($B36&gt;0,SUM(BG$3:BG35)=0,SUM($H36:BF36)=0),$B36,0)</f>
        <v>0</v>
      </c>
      <c r="BH36">
        <f ca="1">IF(AND($B36&gt;0,SUM(BH$3:BH35)=0,SUM($H36:BG36)=0),$B36,0)</f>
        <v>0</v>
      </c>
      <c r="BI36">
        <f ca="1">IF(AND($B36&gt;0,SUM(BI$3:BI35)=0,SUM($H36:BH36)=0),$B36,0)</f>
        <v>0</v>
      </c>
      <c r="BJ36">
        <f ca="1">IF(AND($B36&gt;0,SUM(BJ$3:BJ35)=0,SUM($H36:BI36)=0),$B36,0)</f>
        <v>0</v>
      </c>
      <c r="BK36">
        <f ca="1">IF(AND($B36&gt;0,SUM(BK$3:BK35)=0,SUM($H36:BJ36)=0),$B36,0)</f>
        <v>0</v>
      </c>
      <c r="BL36">
        <f ca="1">IF(AND($B36&gt;0,SUM(BL$3:BL35)=0,SUM($H36:BK36)=0),$B36,0)</f>
        <v>0</v>
      </c>
      <c r="BM36">
        <f ca="1">IF(AND($B36&gt;0,SUM(BM$3:BM35)=0,SUM($H36:BL36)=0),$B36,0)</f>
        <v>0</v>
      </c>
      <c r="BN36">
        <f ca="1">IF(AND($B36&gt;0,SUM(BN$3:BN35)=0,SUM($H36:BM36)=0),$B36,0)</f>
        <v>0</v>
      </c>
      <c r="BO36">
        <f ca="1">IF(AND($B36&gt;0,SUM(BO$3:BO35)=0,SUM($H36:BN36)=0),$B36,0)</f>
        <v>0</v>
      </c>
      <c r="BP36">
        <f ca="1">IF(AND($B36&gt;0,SUM(BP$3:BP35)=0,SUM($H36:BO36)=0),$B36,0)</f>
        <v>0</v>
      </c>
      <c r="BQ36">
        <f ca="1">IF(AND($B36&gt;0,SUM(BQ$3:BQ35)=0,SUM($H36:BP36)=0),$B36,0)</f>
        <v>0</v>
      </c>
      <c r="BR36">
        <f ca="1">IF(AND($B36&gt;0,SUM(BR$3:BR35)=0,SUM($H36:BQ36)=0),$B36,0)</f>
        <v>0</v>
      </c>
      <c r="BS36">
        <f ca="1">IF(AND($B36&gt;0,SUM(BS$3:BS35)=0,SUM($H36:BR36)=0),$B36,0)</f>
        <v>0</v>
      </c>
      <c r="BT36">
        <f ca="1">IF(AND($B36&gt;0,SUM(BT$3:BT35)=0,SUM($H36:BS36)=0),$B36,0)</f>
        <v>0</v>
      </c>
      <c r="BU36">
        <f ca="1">IF(AND($B36&gt;0,SUM(BU$3:BU35)=0,SUM($H36:BT36)=0),$B36,0)</f>
        <v>0</v>
      </c>
      <c r="BV36">
        <f ca="1">IF(AND($B36&gt;0,SUM(BV$3:BV35)=0,SUM($H36:BU36)=0),$B36,0)</f>
        <v>0</v>
      </c>
      <c r="BW36">
        <f ca="1">IF(AND($B36&gt;0,SUM(BW$3:BW35)=0,SUM($H36:BV36)=0),$B36,0)</f>
        <v>0</v>
      </c>
      <c r="BX36">
        <f ca="1">IF(AND($B36&gt;0,SUM(BX$3:BX35)=0,SUM($H36:BW36)=0),$B36,0)</f>
        <v>0</v>
      </c>
      <c r="BY36">
        <f ca="1">IF(AND($B36&gt;0,SUM(BY$3:BY35)=0,SUM($H36:BX36)=0),$B36,0)</f>
        <v>0</v>
      </c>
      <c r="BZ36">
        <f ca="1">IF(AND($B36&gt;0,SUM(BZ$3:BZ35)=0,SUM($H36:BY36)=0),$B36,0)</f>
        <v>0</v>
      </c>
      <c r="CA36">
        <f ca="1">IF(AND($B36&gt;0,SUM(CA$3:CA35)=0,SUM($H36:BZ36)=0),$B36,0)</f>
        <v>0</v>
      </c>
      <c r="CB36">
        <f ca="1">IF(AND($B36&gt;0,SUM(CB$3:CB35)=0,SUM($H36:CA36)=0),$B36,0)</f>
        <v>0</v>
      </c>
      <c r="CC36">
        <f ca="1">IF(AND($B36&gt;0,SUM(CC$3:CC35)=0,SUM($H36:CB36)=0),$B36,0)</f>
        <v>0</v>
      </c>
      <c r="CD36">
        <f ca="1">IF(AND($B36&gt;0,SUM(CD$3:CD35)=0,SUM($H36:CC36)=0),$B36,0)</f>
        <v>0</v>
      </c>
      <c r="CE36">
        <f ca="1">IF(AND($B36&gt;0,SUM(CE$3:CE35)=0,SUM($H36:CD36)=0),$B36,0)</f>
        <v>0</v>
      </c>
      <c r="CF36">
        <f ca="1">IF(AND($B36&gt;0,SUM(CF$3:CF35)=0,SUM($H36:CE36)=0),$B36,0)</f>
        <v>0</v>
      </c>
      <c r="CG36">
        <f ca="1">IF(AND($B36&gt;0,SUM(CG$3:CG35)=0,SUM($H36:CF36)=0),$B36,0)</f>
        <v>0</v>
      </c>
      <c r="CH36">
        <f ca="1">IF(AND($B36&gt;0,SUM(CH$3:CH35)=0,SUM($H36:CG36)=0),$B36,0)</f>
        <v>0</v>
      </c>
      <c r="CI36">
        <f ca="1">IF(AND($B36&gt;0,SUM(CI$3:CI35)=0,SUM($H36:CH36)=0),$B36,0)</f>
        <v>0</v>
      </c>
      <c r="CJ36">
        <f ca="1">IF(AND($B36&gt;0,SUM(CJ$3:CJ35)=0,SUM($H36:CI36)=0),$B36,0)</f>
        <v>0</v>
      </c>
      <c r="CK36">
        <f ca="1">IF(AND($B36&gt;0,SUM(CK$3:CK35)=0,SUM($H36:CJ36)=0),$B36,0)</f>
        <v>0</v>
      </c>
      <c r="CL36">
        <f ca="1">IF(AND($B36&gt;0,SUM(CL$3:CL35)=0,SUM($H36:CK36)=0),$B36,0)</f>
        <v>0</v>
      </c>
      <c r="CM36">
        <f ca="1">IF(AND($B36&gt;0,SUM(CM$3:CM35)=0,SUM($H36:CL36)=0),$B36,0)</f>
        <v>0</v>
      </c>
      <c r="CN36">
        <f ca="1">IF(AND($B36&gt;0,SUM(CN$3:CN35)=0,SUM($H36:CM36)=0),$B36,0)</f>
        <v>0</v>
      </c>
      <c r="CO36">
        <f ca="1">IF(AND($B36&gt;0,SUM(CO$3:CO35)=0,SUM($H36:CN36)=0),$B36,0)</f>
        <v>0</v>
      </c>
      <c r="CP36">
        <f ca="1">IF(AND($B36&gt;0,SUM(CP$3:CP35)=0,SUM($H36:CO36)=0),$B36,0)</f>
        <v>0</v>
      </c>
      <c r="CQ36">
        <f ca="1">IF(AND($B36&gt;0,SUM(CQ$3:CQ35)=0,SUM($H36:CP36)=0),$B36,0)</f>
        <v>0</v>
      </c>
      <c r="CR36">
        <f ca="1">IF(AND($B36&gt;0,SUM(CR$3:CR35)=0,SUM($H36:CQ36)=0),$B36,0)</f>
        <v>0</v>
      </c>
      <c r="CS36">
        <f ca="1">IF(AND($B36&gt;0,SUM(CS$3:CS35)=0,SUM($H36:CR36)=0),$B36,0)</f>
        <v>0</v>
      </c>
      <c r="CT36">
        <f ca="1">IF(AND($B36&gt;0,SUM(CT$3:CT35)=0,SUM($H36:CS36)=0),$B36,0)</f>
        <v>0</v>
      </c>
      <c r="CU36">
        <f ca="1">IF(AND($B36&gt;0,SUM(CU$3:CU35)=0,SUM($H36:CT36)=0),$B36,0)</f>
        <v>0</v>
      </c>
      <c r="CV36">
        <f ca="1">IF(AND($B36&gt;0,SUM(CV$3:CV35)=0,SUM($H36:CU36)=0),$B36,0)</f>
        <v>0</v>
      </c>
      <c r="CW36">
        <f ca="1">IF(AND($B36&gt;0,SUM(CW$3:CW35)=0,SUM($H36:CV36)=0),$B36,0)</f>
        <v>0</v>
      </c>
      <c r="CX36">
        <f ca="1">IF(AND($B36&gt;0,SUM(CX$3:CX35)=0,SUM($H36:CW36)=0),$B36,0)</f>
        <v>0</v>
      </c>
      <c r="CY36">
        <f ca="1">IF(AND($B36&gt;0,SUM(CY$3:CY35)=0,SUM($H36:CX36)=0),$B36,0)</f>
        <v>0</v>
      </c>
      <c r="CZ36">
        <f ca="1">IF(AND($B36&gt;0,SUM(CZ$3:CZ35)=0,SUM($H36:CY36)=0),$B36,0)</f>
        <v>0</v>
      </c>
      <c r="DA36">
        <f ca="1">IF(AND($B36&gt;0,SUM(DA$3:DA35)=0,SUM($H36:CZ36)=0),$B36,0)</f>
        <v>0</v>
      </c>
      <c r="DB36">
        <f ca="1">IF(AND($B36&gt;0,SUM(DB$3:DB35)=0,SUM($H36:DA36)=0),$B36,0)</f>
        <v>0</v>
      </c>
      <c r="DC36">
        <f ca="1">IF(AND($B36&gt;0,SUM(DC$3:DC35)=0,SUM($H36:DB36)=0),$B36,0)</f>
        <v>0</v>
      </c>
      <c r="DD36">
        <f ca="1">IF(AND($B36&gt;0,SUM(DD$3:DD35)=0,SUM($H36:DC36)=0),$B36,0)</f>
        <v>0</v>
      </c>
      <c r="DE36">
        <f ca="1">IF(AND($B36&gt;0,SUM(DE$3:DE35)=0,SUM($H36:DD36)=0),$B36,0)</f>
        <v>0</v>
      </c>
      <c r="DF36">
        <f ca="1">IF(AND($B36&gt;0,SUM(DF$3:DF35)=0,SUM($H36:DE36)=0),$B36,0)</f>
        <v>0</v>
      </c>
      <c r="DG36">
        <f ca="1">IF(AND($B36&gt;0,SUM(DG$3:DG35)=0,SUM($H36:DF36)=0),$B36,0)</f>
        <v>0</v>
      </c>
      <c r="DH36">
        <f ca="1">IF(AND($B36&gt;0,SUM(DH$3:DH35)=0,SUM($H36:DG36)=0),$B36,0)</f>
        <v>0</v>
      </c>
      <c r="DI36">
        <f ca="1">IF(AND($B36&gt;0,SUM(DI$3:DI35)=0,SUM($H36:DH36)=0),$B36,0)</f>
        <v>0</v>
      </c>
      <c r="DJ36">
        <f ca="1">IF(AND($B36&gt;0,SUM(DJ$3:DJ35)=0,SUM($H36:DI36)=0),$B36,0)</f>
        <v>0</v>
      </c>
      <c r="DK36">
        <f ca="1">IF(AND($B36&gt;0,SUM(DK$3:DK35)=0,SUM($H36:DJ36)=0),$B36,0)</f>
        <v>0</v>
      </c>
      <c r="DL36">
        <f ca="1">IF(AND($B36&gt;0,SUM(DL$3:DL35)=0,SUM($H36:DK36)=0),$B36,0)</f>
        <v>0</v>
      </c>
      <c r="DM36">
        <f ca="1">IF(AND($B36&gt;0,SUM(DM$3:DM35)=0,SUM($H36:DL36)=0),$B36,0)</f>
        <v>0</v>
      </c>
      <c r="DN36">
        <f ca="1">IF(AND($B36&gt;0,SUM(DN$3:DN35)=0,SUM($H36:DM36)=0),$B36,0)</f>
        <v>0</v>
      </c>
      <c r="DO36">
        <f ca="1">IF(AND($B36&gt;0,SUM(DO$3:DO35)=0,SUM($H36:DN36)=0),$B36,0)</f>
        <v>0</v>
      </c>
      <c r="DP36">
        <f ca="1">IF(AND($B36&gt;0,SUM(DP$3:DP35)=0,SUM($H36:DO36)=0),$B36,0)</f>
        <v>0</v>
      </c>
      <c r="DQ36">
        <f ca="1">IF(AND($B36&gt;0,SUM(DQ$3:DQ35)=0,SUM($H36:DP36)=0),$B36,0)</f>
        <v>0</v>
      </c>
      <c r="DR36">
        <f ca="1">IF(AND($B36&gt;0,SUM(DR$3:DR35)=0,SUM($H36:DQ36)=0),$B36,0)</f>
        <v>0</v>
      </c>
      <c r="DS36">
        <f ca="1">IF(AND($B36&gt;0,SUM(DS$3:DS35)=0,SUM($H36:DR36)=0),$B36,0)</f>
        <v>0</v>
      </c>
      <c r="DT36">
        <f ca="1">IF(AND($B36&gt;0,SUM(DT$3:DT35)=0,SUM($H36:DS36)=0),$B36,0)</f>
        <v>0</v>
      </c>
      <c r="DU36">
        <f ca="1">IF(AND($B36&gt;0,SUM(DU$3:DU35)=0,SUM($H36:DT36)=0),$B36,0)</f>
        <v>0</v>
      </c>
      <c r="DV36">
        <f ca="1">IF(AND($B36&gt;0,SUM(DV$3:DV35)=0,SUM($H36:DU36)=0),$B36,0)</f>
        <v>0</v>
      </c>
      <c r="DW36">
        <f ca="1">IF(AND($B36&gt;0,SUM(DW$3:DW35)=0,SUM($H36:DV36)=0),$B36,0)</f>
        <v>0</v>
      </c>
      <c r="DX36">
        <f ca="1">IF(AND($B36&gt;0,SUM(DX$3:DX35)=0,SUM($H36:DW36)=0),$B36,0)</f>
        <v>0</v>
      </c>
      <c r="DY36">
        <f ca="1">IF(AND($B36&gt;0,SUM(DY$3:DY35)=0,SUM($H36:DX36)=0),$B36,0)</f>
        <v>0</v>
      </c>
      <c r="DZ36">
        <f ca="1">IF(AND($B36&gt;0,SUM(DZ$3:DZ35)=0,SUM($H36:DY36)=0),$B36,0)</f>
        <v>0</v>
      </c>
      <c r="EA36">
        <f ca="1">IF(AND($B36&gt;0,SUM(EA$3:EA35)=0,SUM($H36:DZ36)=0),$B36,0)</f>
        <v>0</v>
      </c>
      <c r="EB36">
        <f ca="1">IF(AND($B36&gt;0,SUM(EB$3:EB35)=0,SUM($H36:EA36)=0),$B36,0)</f>
        <v>0</v>
      </c>
      <c r="EC36">
        <f ca="1">IF(AND($B36&gt;0,SUM(EC$3:EC35)=0,SUM($H36:EB36)=0),$B36,0)</f>
        <v>0</v>
      </c>
      <c r="ED36">
        <f ca="1">IF(AND($B36&gt;0,SUM(ED$3:ED35)=0,SUM($H36:EC36)=0),$B36,0)</f>
        <v>0</v>
      </c>
      <c r="EE36">
        <f ca="1">IF(AND($B36&gt;0,SUM(EE$3:EE35)=0,SUM($H36:ED36)=0),$B36,0)</f>
        <v>0</v>
      </c>
      <c r="EF36">
        <f ca="1">IF(AND($B36&gt;0,SUM(EF$3:EF35)=0,SUM($H36:EE36)=0),$B36,0)</f>
        <v>0</v>
      </c>
      <c r="EG36">
        <f ca="1">IF(AND($B36&gt;0,SUM(EG$3:EG35)=0,SUM($H36:EF36)=0),$B36,0)</f>
        <v>0</v>
      </c>
      <c r="EH36">
        <f ca="1">IF(AND($B36&gt;0,SUM(EH$3:EH35)=0,SUM($H36:EG36)=0),$B36,0)</f>
        <v>0</v>
      </c>
      <c r="EI36">
        <f ca="1">IF(AND($B36&gt;0,SUM(EI$3:EI35)=0,SUM($H36:EH36)=0),$B36,0)</f>
        <v>0</v>
      </c>
      <c r="EJ36">
        <f ca="1">IF(AND($B36&gt;0,SUM(EJ$3:EJ35)=0,SUM($H36:EI36)=0),$B36,0)</f>
        <v>0</v>
      </c>
      <c r="EK36">
        <f ca="1">IF(AND($B36&gt;0,SUM(EK$3:EK35)=0,SUM($H36:EJ36)=0),$B36,0)</f>
        <v>0</v>
      </c>
      <c r="EL36">
        <f ca="1">IF(AND($B36&gt;0,SUM(EL$3:EL35)=0,SUM($H36:EK36)=0),$B36,0)</f>
        <v>0</v>
      </c>
      <c r="EM36">
        <f ca="1">IF(AND($B36&gt;0,SUM(EM$3:EM35)=0,SUM($H36:EL36)=0),$B36,0)</f>
        <v>0</v>
      </c>
      <c r="EN36">
        <f ca="1">IF(AND($B36&gt;0,SUM(EN$3:EN35)=0,SUM($H36:EM36)=0),$B36,0)</f>
        <v>0</v>
      </c>
      <c r="EO36">
        <f ca="1">IF(AND($B36&gt;0,SUM(EO$3:EO35)=0,SUM($H36:EN36)=0),$B36,0)</f>
        <v>0</v>
      </c>
      <c r="EP36">
        <f ca="1">IF(AND($B36&gt;0,SUM(EP$3:EP35)=0,SUM($H36:EO36)=0),$B36,0)</f>
        <v>0</v>
      </c>
      <c r="EQ36">
        <f ca="1">IF(AND($B36&gt;0,SUM(EQ$3:EQ35)=0,SUM($H36:EP36)=0),$B36,0)</f>
        <v>0</v>
      </c>
      <c r="ER36">
        <f ca="1">IF(AND($B36&gt;0,SUM(ER$3:ER35)=0,SUM($H36:EQ36)=0),$B36,0)</f>
        <v>0</v>
      </c>
      <c r="ES36">
        <f ca="1">IF(AND($B36&gt;0,SUM(ES$3:ES35)=0,SUM($H36:ER36)=0),$B36,0)</f>
        <v>0</v>
      </c>
      <c r="ET36">
        <f ca="1">IF(AND($B36&gt;0,SUM(ET$3:ET35)=0,SUM($H36:ES36)=0),$B36,0)</f>
        <v>0</v>
      </c>
      <c r="EU36">
        <f ca="1">IF(AND($B36&gt;0,SUM(EU$3:EU35)=0,SUM($H36:ET36)=0),$B36,0)</f>
        <v>0</v>
      </c>
      <c r="EV36">
        <f ca="1">IF(AND($B36&gt;0,SUM(EV$3:EV35)=0,SUM($H36:EU36)=0),$B36,0)</f>
        <v>0</v>
      </c>
      <c r="EW36">
        <f ca="1">IF(AND($B36&gt;0,SUM(EW$3:EW35)=0,SUM($H36:EV36)=0),$B36,0)</f>
        <v>0</v>
      </c>
      <c r="EX36">
        <f ca="1">IF(AND($B36&gt;0,SUM(EX$3:EX35)=0,SUM($H36:EW36)=0),$B36,0)</f>
        <v>0</v>
      </c>
      <c r="EY36">
        <f ca="1">IF(AND($B36&gt;0,SUM(EY$3:EY35)=0,SUM($H36:EX36)=0),$B36,0)</f>
        <v>0</v>
      </c>
      <c r="EZ36">
        <f ca="1">IF(AND($B36&gt;0,SUM(EZ$3:EZ35)=0,SUM($H36:EY36)=0),$B36,0)</f>
        <v>0</v>
      </c>
      <c r="FA36">
        <f ca="1">IF(AND($B36&gt;0,SUM(FA$3:FA35)=0,SUM($H36:EZ36)=0),$B36,0)</f>
        <v>0</v>
      </c>
      <c r="FB36">
        <f ca="1">IF(AND($B36&gt;0,SUM(FB$3:FB35)=0,SUM($H36:FA36)=0),$B36,0)</f>
        <v>0</v>
      </c>
      <c r="FC36">
        <f ca="1">IF(AND($B36&gt;0,SUM(FC$3:FC35)=0,SUM($H36:FB36)=0),$B36,0)</f>
        <v>0</v>
      </c>
      <c r="FD36">
        <f ca="1">IF(AND($B36&gt;0,SUM(FD$3:FD35)=0,SUM($H36:FC36)=0),$B36,0)</f>
        <v>0</v>
      </c>
      <c r="FE36">
        <f ca="1">IF(AND($B36&gt;0,SUM(FE$3:FE35)=0,SUM($H36:FD36)=0),$B36,0)</f>
        <v>0</v>
      </c>
      <c r="FF36">
        <f ca="1">IF(AND($B36&gt;0,SUM(FF$3:FF35)=0,SUM($H36:FE36)=0),$B36,0)</f>
        <v>0</v>
      </c>
      <c r="FG36">
        <f ca="1">IF(AND($B36&gt;0,SUM(FG$3:FG35)=0,SUM($H36:FF36)=0),$B36,0)</f>
        <v>0</v>
      </c>
      <c r="FH36">
        <f ca="1">IF(AND($B36&gt;0,SUM(FH$3:FH35)=0,SUM($H36:FG36)=0),$B36,0)</f>
        <v>0</v>
      </c>
      <c r="FI36">
        <f ca="1">IF(AND($B36&gt;0,SUM(FI$3:FI35)=0,SUM($H36:FH36)=0),$B36,0)</f>
        <v>0</v>
      </c>
      <c r="FJ36">
        <f ca="1">IF(AND($B36&gt;0,SUM(FJ$3:FJ35)=0,SUM($H36:FI36)=0),$B36,0)</f>
        <v>0</v>
      </c>
      <c r="FK36">
        <f ca="1">IF(AND($B36&gt;0,SUM(FK$3:FK35)=0,SUM($H36:FJ36)=0),$B36,0)</f>
        <v>0</v>
      </c>
      <c r="FL36">
        <f ca="1">IF(AND($B36&gt;0,SUM(FL$3:FL35)=0,SUM($H36:FK36)=0),$B36,0)</f>
        <v>0</v>
      </c>
      <c r="FM36">
        <f ca="1">IF(AND($B36&gt;0,SUM(FM$3:FM35)=0,SUM($H36:FL36)=0),$B36,0)</f>
        <v>0</v>
      </c>
      <c r="FN36">
        <f ca="1">IF(AND($B36&gt;0,SUM(FN$3:FN35)=0,SUM($H36:FM36)=0),$B36,0)</f>
        <v>0</v>
      </c>
      <c r="FS36" s="67"/>
      <c r="FT36" s="67"/>
      <c r="FU36" s="342"/>
      <c r="FV36" s="374" t="str">
        <f>""</f>
        <v/>
      </c>
      <c r="FY36" s="67"/>
      <c r="FZ36" s="67"/>
      <c r="GA36" s="342"/>
      <c r="GB36" s="374" t="str">
        <f>""</f>
        <v/>
      </c>
      <c r="GE36" s="67"/>
      <c r="GF36" s="67"/>
      <c r="GG36" s="342"/>
      <c r="GH36" s="374" t="str">
        <f>""</f>
        <v/>
      </c>
    </row>
    <row r="37" spans="1:190" ht="15.75" thickBot="1" x14ac:dyDescent="0.3">
      <c r="A37">
        <v>37</v>
      </c>
      <c r="C37" s="240">
        <f t="shared" ca="1" si="12"/>
        <v>0</v>
      </c>
      <c r="D37" s="240">
        <f t="shared" ca="1" si="13"/>
        <v>0</v>
      </c>
      <c r="E37" s="240">
        <f t="shared" ca="1" si="14"/>
        <v>0</v>
      </c>
      <c r="F37" s="240" t="str">
        <f t="shared" ca="1" si="15"/>
        <v/>
      </c>
      <c r="G37" s="47">
        <f ca="1">INDEX($I$2:$FN$2,ROWS(G$2:G37))</f>
        <v>1</v>
      </c>
      <c r="H37">
        <v>0</v>
      </c>
      <c r="I37">
        <f ca="1">IF(AND($B37&gt;0,SUM(I$3:I36)=0,SUM($H37:H37)=0),$B37,0)</f>
        <v>0</v>
      </c>
      <c r="J37">
        <f ca="1">IF(AND($B37&gt;0,SUM(J$3:J36)=0,SUM($H37:I37)=0),$B37,0)</f>
        <v>0</v>
      </c>
      <c r="K37">
        <f ca="1">IF(AND($B37&gt;0,SUM(K$3:K36)=0,SUM($H37:J37)=0),$B37,0)</f>
        <v>0</v>
      </c>
      <c r="L37">
        <f ca="1">IF(AND($B37&gt;0,SUM(L$3:L36)=0,SUM($H37:K37)=0),$B37,0)</f>
        <v>0</v>
      </c>
      <c r="M37">
        <f ca="1">IF(AND($B37&gt;0,SUM(M$3:M36)=0,SUM($H37:L37)=0),$B37,0)</f>
        <v>0</v>
      </c>
      <c r="N37">
        <f ca="1">IF(AND($B37&gt;0,SUM(N$3:N36)=0,SUM($H37:M37)=0),$B37,0)</f>
        <v>0</v>
      </c>
      <c r="O37">
        <f ca="1">IF(AND($B37&gt;0,SUM(O$3:O36)=0,SUM($H37:N37)=0),$B37,0)</f>
        <v>0</v>
      </c>
      <c r="P37">
        <f ca="1">IF(AND($B37&gt;0,SUM(P$3:P36)=0,SUM($H37:O37)=0),$B37,0)</f>
        <v>0</v>
      </c>
      <c r="Q37">
        <f ca="1">IF(AND($B37&gt;0,SUM(Q$3:Q36)=0,SUM($H37:P37)=0),$B37,0)</f>
        <v>0</v>
      </c>
      <c r="R37">
        <f ca="1">IF(AND($B37&gt;0,SUM(R$3:R36)=0,SUM($H37:Q37)=0),$B37,0)</f>
        <v>0</v>
      </c>
      <c r="S37">
        <f ca="1">IF(AND($B37&gt;0,SUM(S$3:S36)=0,SUM($H37:R37)=0),$B37,0)</f>
        <v>0</v>
      </c>
      <c r="T37">
        <f ca="1">IF(AND($B37&gt;0,SUM(T$3:T36)=0,SUM($H37:S37)=0),$B37,0)</f>
        <v>0</v>
      </c>
      <c r="U37">
        <f ca="1">IF(AND($B37&gt;0,SUM(U$3:U36)=0,SUM($H37:T37)=0),$B37,0)</f>
        <v>0</v>
      </c>
      <c r="V37">
        <f ca="1">IF(AND($B37&gt;0,SUM(V$3:V36)=0,SUM($H37:U37)=0),$B37,0)</f>
        <v>0</v>
      </c>
      <c r="W37">
        <f ca="1">IF(AND($B37&gt;0,SUM(W$3:W36)=0,SUM($H37:V37)=0),$B37,0)</f>
        <v>0</v>
      </c>
      <c r="X37">
        <f ca="1">IF(AND($B37&gt;0,SUM(X$3:X36)=0,SUM($H37:W37)=0),$B37,0)</f>
        <v>0</v>
      </c>
      <c r="Y37">
        <f ca="1">IF(AND($B37&gt;0,SUM(Y$3:Y36)=0,SUM($H37:X37)=0),$B37,0)</f>
        <v>0</v>
      </c>
      <c r="Z37">
        <f ca="1">IF(AND($B37&gt;0,SUM(Z$3:Z36)=0,SUM($H37:Y37)=0),$B37,0)</f>
        <v>0</v>
      </c>
      <c r="AA37">
        <f ca="1">IF(AND($B37&gt;0,SUM(AA$3:AA36)=0,SUM($H37:Z37)=0),$B37,0)</f>
        <v>0</v>
      </c>
      <c r="AB37">
        <f ca="1">IF(AND($B37&gt;0,SUM(AB$3:AB36)=0,SUM($H37:AA37)=0),$B37,0)</f>
        <v>0</v>
      </c>
      <c r="AC37">
        <f ca="1">IF(AND($B37&gt;0,SUM(AC$3:AC36)=0,SUM($H37:AB37)=0),$B37,0)</f>
        <v>0</v>
      </c>
      <c r="AD37">
        <f ca="1">IF(AND($B37&gt;0,SUM(AD$3:AD36)=0,SUM($H37:AC37)=0),$B37,0)</f>
        <v>0</v>
      </c>
      <c r="AE37">
        <f ca="1">IF(AND($B37&gt;0,SUM(AE$3:AE36)=0,SUM($H37:AD37)=0),$B37,0)</f>
        <v>0</v>
      </c>
      <c r="AF37">
        <f ca="1">IF(AND($B37&gt;0,SUM(AF$3:AF36)=0,SUM($H37:AE37)=0),$B37,0)</f>
        <v>0</v>
      </c>
      <c r="AG37">
        <f ca="1">IF(AND($B37&gt;0,SUM(AG$3:AG36)=0,SUM($H37:AF37)=0),$B37,0)</f>
        <v>0</v>
      </c>
      <c r="AH37">
        <f ca="1">IF(AND($B37&gt;0,SUM(AH$3:AH36)=0,SUM($H37:AG37)=0),$B37,0)</f>
        <v>0</v>
      </c>
      <c r="AI37">
        <f ca="1">IF(AND($B37&gt;0,SUM(AI$3:AI36)=0,SUM($H37:AH37)=0),$B37,0)</f>
        <v>0</v>
      </c>
      <c r="AJ37">
        <f ca="1">IF(AND($B37&gt;0,SUM(AJ$3:AJ36)=0,SUM($H37:AI37)=0),$B37,0)</f>
        <v>0</v>
      </c>
      <c r="AK37">
        <f ca="1">IF(AND($B37&gt;0,SUM(AK$3:AK36)=0,SUM($H37:AJ37)=0),$B37,0)</f>
        <v>0</v>
      </c>
      <c r="AL37">
        <f ca="1">IF(AND($B37&gt;0,SUM(AL$3:AL36)=0,SUM($H37:AK37)=0),$B37,0)</f>
        <v>0</v>
      </c>
      <c r="AM37">
        <f ca="1">IF(AND($B37&gt;0,SUM(AM$3:AM36)=0,SUM($H37:AL37)=0),$B37,0)</f>
        <v>0</v>
      </c>
      <c r="AN37">
        <f ca="1">IF(AND($B37&gt;0,SUM(AN$3:AN36)=0,SUM($H37:AM37)=0),$B37,0)</f>
        <v>0</v>
      </c>
      <c r="AO37">
        <f ca="1">IF(AND($B37&gt;0,SUM(AO$3:AO36)=0,SUM($H37:AN37)=0),$B37,0)</f>
        <v>0</v>
      </c>
      <c r="AP37">
        <f ca="1">IF(AND($B37&gt;0,SUM(AP$3:AP36)=0,SUM($H37:AO37)=0),$B37,0)</f>
        <v>0</v>
      </c>
      <c r="AQ37">
        <f ca="1">IF(AND($B37&gt;0,SUM(AQ$3:AQ36)=0,SUM($H37:AP37)=0),$B37,0)</f>
        <v>0</v>
      </c>
      <c r="AR37">
        <f ca="1">IF(AND($B37&gt;0,SUM(AR$3:AR36)=0,SUM($H37:AQ37)=0),$B37,0)</f>
        <v>0</v>
      </c>
      <c r="AS37">
        <f ca="1">IF(AND($B37&gt;0,SUM(AS$3:AS36)=0,SUM($H37:AR37)=0),$B37,0)</f>
        <v>0</v>
      </c>
      <c r="AT37">
        <f ca="1">IF(AND($B37&gt;0,SUM(AT$3:AT36)=0,SUM($H37:AS37)=0),$B37,0)</f>
        <v>0</v>
      </c>
      <c r="AU37">
        <f ca="1">IF(AND($B37&gt;0,SUM(AU$3:AU36)=0,SUM($H37:AT37)=0),$B37,0)</f>
        <v>0</v>
      </c>
      <c r="AV37">
        <f ca="1">IF(AND($B37&gt;0,SUM(AV$3:AV36)=0,SUM($H37:AU37)=0),$B37,0)</f>
        <v>0</v>
      </c>
      <c r="AW37">
        <f ca="1">IF(AND($B37&gt;0,SUM(AW$3:AW36)=0,SUM($H37:AV37)=0),$B37,0)</f>
        <v>0</v>
      </c>
      <c r="AX37">
        <f ca="1">IF(AND($B37&gt;0,SUM(AX$3:AX36)=0,SUM($H37:AW37)=0),$B37,0)</f>
        <v>0</v>
      </c>
      <c r="AY37">
        <f ca="1">IF(AND($B37&gt;0,SUM(AY$3:AY36)=0,SUM($H37:AX37)=0),$B37,0)</f>
        <v>0</v>
      </c>
      <c r="AZ37">
        <f ca="1">IF(AND($B37&gt;0,SUM(AZ$3:AZ36)=0,SUM($H37:AY37)=0),$B37,0)</f>
        <v>0</v>
      </c>
      <c r="BA37">
        <f ca="1">IF(AND($B37&gt;0,SUM(BA$3:BA36)=0,SUM($H37:AZ37)=0),$B37,0)</f>
        <v>0</v>
      </c>
      <c r="BB37">
        <f ca="1">IF(AND($B37&gt;0,SUM(BB$3:BB36)=0,SUM($H37:BA37)=0),$B37,0)</f>
        <v>0</v>
      </c>
      <c r="BC37">
        <f ca="1">IF(AND($B37&gt;0,SUM(BC$3:BC36)=0,SUM($H37:BB37)=0),$B37,0)</f>
        <v>0</v>
      </c>
      <c r="BD37">
        <f ca="1">IF(AND($B37&gt;0,SUM(BD$3:BD36)=0,SUM($H37:BC37)=0),$B37,0)</f>
        <v>0</v>
      </c>
      <c r="BE37">
        <f ca="1">IF(AND($B37&gt;0,SUM(BE$3:BE36)=0,SUM($H37:BD37)=0),$B37,0)</f>
        <v>0</v>
      </c>
      <c r="BF37">
        <f ca="1">IF(AND($B37&gt;0,SUM(BF$3:BF36)=0,SUM($H37:BE37)=0),$B37,0)</f>
        <v>0</v>
      </c>
      <c r="BG37">
        <f ca="1">IF(AND($B37&gt;0,SUM(BG$3:BG36)=0,SUM($H37:BF37)=0),$B37,0)</f>
        <v>0</v>
      </c>
      <c r="BH37">
        <f ca="1">IF(AND($B37&gt;0,SUM(BH$3:BH36)=0,SUM($H37:BG37)=0),$B37,0)</f>
        <v>0</v>
      </c>
      <c r="BI37">
        <f ca="1">IF(AND($B37&gt;0,SUM(BI$3:BI36)=0,SUM($H37:BH37)=0),$B37,0)</f>
        <v>0</v>
      </c>
      <c r="BJ37">
        <f ca="1">IF(AND($B37&gt;0,SUM(BJ$3:BJ36)=0,SUM($H37:BI37)=0),$B37,0)</f>
        <v>0</v>
      </c>
      <c r="BK37">
        <f ca="1">IF(AND($B37&gt;0,SUM(BK$3:BK36)=0,SUM($H37:BJ37)=0),$B37,0)</f>
        <v>0</v>
      </c>
      <c r="BL37">
        <f ca="1">IF(AND($B37&gt;0,SUM(BL$3:BL36)=0,SUM($H37:BK37)=0),$B37,0)</f>
        <v>0</v>
      </c>
      <c r="BM37">
        <f ca="1">IF(AND($B37&gt;0,SUM(BM$3:BM36)=0,SUM($H37:BL37)=0),$B37,0)</f>
        <v>0</v>
      </c>
      <c r="BN37">
        <f ca="1">IF(AND($B37&gt;0,SUM(BN$3:BN36)=0,SUM($H37:BM37)=0),$B37,0)</f>
        <v>0</v>
      </c>
      <c r="BO37">
        <f ca="1">IF(AND($B37&gt;0,SUM(BO$3:BO36)=0,SUM($H37:BN37)=0),$B37,0)</f>
        <v>0</v>
      </c>
      <c r="BP37">
        <f ca="1">IF(AND($B37&gt;0,SUM(BP$3:BP36)=0,SUM($H37:BO37)=0),$B37,0)</f>
        <v>0</v>
      </c>
      <c r="BQ37">
        <f ca="1">IF(AND($B37&gt;0,SUM(BQ$3:BQ36)=0,SUM($H37:BP37)=0),$B37,0)</f>
        <v>0</v>
      </c>
      <c r="BR37">
        <f ca="1">IF(AND($B37&gt;0,SUM(BR$3:BR36)=0,SUM($H37:BQ37)=0),$B37,0)</f>
        <v>0</v>
      </c>
      <c r="BS37">
        <f ca="1">IF(AND($B37&gt;0,SUM(BS$3:BS36)=0,SUM($H37:BR37)=0),$B37,0)</f>
        <v>0</v>
      </c>
      <c r="BT37">
        <f ca="1">IF(AND($B37&gt;0,SUM(BT$3:BT36)=0,SUM($H37:BS37)=0),$B37,0)</f>
        <v>0</v>
      </c>
      <c r="BU37">
        <f ca="1">IF(AND($B37&gt;0,SUM(BU$3:BU36)=0,SUM($H37:BT37)=0),$B37,0)</f>
        <v>0</v>
      </c>
      <c r="BV37">
        <f ca="1">IF(AND($B37&gt;0,SUM(BV$3:BV36)=0,SUM($H37:BU37)=0),$B37,0)</f>
        <v>0</v>
      </c>
      <c r="BW37">
        <f ca="1">IF(AND($B37&gt;0,SUM(BW$3:BW36)=0,SUM($H37:BV37)=0),$B37,0)</f>
        <v>0</v>
      </c>
      <c r="BX37">
        <f ca="1">IF(AND($B37&gt;0,SUM(BX$3:BX36)=0,SUM($H37:BW37)=0),$B37,0)</f>
        <v>0</v>
      </c>
      <c r="BY37">
        <f ca="1">IF(AND($B37&gt;0,SUM(BY$3:BY36)=0,SUM($H37:BX37)=0),$B37,0)</f>
        <v>0</v>
      </c>
      <c r="BZ37">
        <f ca="1">IF(AND($B37&gt;0,SUM(BZ$3:BZ36)=0,SUM($H37:BY37)=0),$B37,0)</f>
        <v>0</v>
      </c>
      <c r="CA37">
        <f ca="1">IF(AND($B37&gt;0,SUM(CA$3:CA36)=0,SUM($H37:BZ37)=0),$B37,0)</f>
        <v>0</v>
      </c>
      <c r="CB37">
        <f ca="1">IF(AND($B37&gt;0,SUM(CB$3:CB36)=0,SUM($H37:CA37)=0),$B37,0)</f>
        <v>0</v>
      </c>
      <c r="CC37">
        <f ca="1">IF(AND($B37&gt;0,SUM(CC$3:CC36)=0,SUM($H37:CB37)=0),$B37,0)</f>
        <v>0</v>
      </c>
      <c r="CD37">
        <f ca="1">IF(AND($B37&gt;0,SUM(CD$3:CD36)=0,SUM($H37:CC37)=0),$B37,0)</f>
        <v>0</v>
      </c>
      <c r="CE37">
        <f ca="1">IF(AND($B37&gt;0,SUM(CE$3:CE36)=0,SUM($H37:CD37)=0),$B37,0)</f>
        <v>0</v>
      </c>
      <c r="CF37">
        <f ca="1">IF(AND($B37&gt;0,SUM(CF$3:CF36)=0,SUM($H37:CE37)=0),$B37,0)</f>
        <v>0</v>
      </c>
      <c r="CG37">
        <f ca="1">IF(AND($B37&gt;0,SUM(CG$3:CG36)=0,SUM($H37:CF37)=0),$B37,0)</f>
        <v>0</v>
      </c>
      <c r="CH37">
        <f ca="1">IF(AND($B37&gt;0,SUM(CH$3:CH36)=0,SUM($H37:CG37)=0),$B37,0)</f>
        <v>0</v>
      </c>
      <c r="CI37">
        <f ca="1">IF(AND($B37&gt;0,SUM(CI$3:CI36)=0,SUM($H37:CH37)=0),$B37,0)</f>
        <v>0</v>
      </c>
      <c r="CJ37">
        <f ca="1">IF(AND($B37&gt;0,SUM(CJ$3:CJ36)=0,SUM($H37:CI37)=0),$B37,0)</f>
        <v>0</v>
      </c>
      <c r="CK37">
        <f ca="1">IF(AND($B37&gt;0,SUM(CK$3:CK36)=0,SUM($H37:CJ37)=0),$B37,0)</f>
        <v>0</v>
      </c>
      <c r="CL37">
        <f ca="1">IF(AND($B37&gt;0,SUM(CL$3:CL36)=0,SUM($H37:CK37)=0),$B37,0)</f>
        <v>0</v>
      </c>
      <c r="CM37">
        <f ca="1">IF(AND($B37&gt;0,SUM(CM$3:CM36)=0,SUM($H37:CL37)=0),$B37,0)</f>
        <v>0</v>
      </c>
      <c r="CN37">
        <f ca="1">IF(AND($B37&gt;0,SUM(CN$3:CN36)=0,SUM($H37:CM37)=0),$B37,0)</f>
        <v>0</v>
      </c>
      <c r="CO37">
        <f ca="1">IF(AND($B37&gt;0,SUM(CO$3:CO36)=0,SUM($H37:CN37)=0),$B37,0)</f>
        <v>0</v>
      </c>
      <c r="CP37">
        <f ca="1">IF(AND($B37&gt;0,SUM(CP$3:CP36)=0,SUM($H37:CO37)=0),$B37,0)</f>
        <v>0</v>
      </c>
      <c r="CQ37">
        <f ca="1">IF(AND($B37&gt;0,SUM(CQ$3:CQ36)=0,SUM($H37:CP37)=0),$B37,0)</f>
        <v>0</v>
      </c>
      <c r="CR37">
        <f ca="1">IF(AND($B37&gt;0,SUM(CR$3:CR36)=0,SUM($H37:CQ37)=0),$B37,0)</f>
        <v>0</v>
      </c>
      <c r="CS37">
        <f ca="1">IF(AND($B37&gt;0,SUM(CS$3:CS36)=0,SUM($H37:CR37)=0),$B37,0)</f>
        <v>0</v>
      </c>
      <c r="CT37">
        <f ca="1">IF(AND($B37&gt;0,SUM(CT$3:CT36)=0,SUM($H37:CS37)=0),$B37,0)</f>
        <v>0</v>
      </c>
      <c r="CU37">
        <f ca="1">IF(AND($B37&gt;0,SUM(CU$3:CU36)=0,SUM($H37:CT37)=0),$B37,0)</f>
        <v>0</v>
      </c>
      <c r="CV37">
        <f ca="1">IF(AND($B37&gt;0,SUM(CV$3:CV36)=0,SUM($H37:CU37)=0),$B37,0)</f>
        <v>0</v>
      </c>
      <c r="CW37">
        <f ca="1">IF(AND($B37&gt;0,SUM(CW$3:CW36)=0,SUM($H37:CV37)=0),$B37,0)</f>
        <v>0</v>
      </c>
      <c r="CX37">
        <f ca="1">IF(AND($B37&gt;0,SUM(CX$3:CX36)=0,SUM($H37:CW37)=0),$B37,0)</f>
        <v>0</v>
      </c>
      <c r="CY37">
        <f ca="1">IF(AND($B37&gt;0,SUM(CY$3:CY36)=0,SUM($H37:CX37)=0),$B37,0)</f>
        <v>0</v>
      </c>
      <c r="CZ37">
        <f ca="1">IF(AND($B37&gt;0,SUM(CZ$3:CZ36)=0,SUM($H37:CY37)=0),$B37,0)</f>
        <v>0</v>
      </c>
      <c r="DA37">
        <f ca="1">IF(AND($B37&gt;0,SUM(DA$3:DA36)=0,SUM($H37:CZ37)=0),$B37,0)</f>
        <v>0</v>
      </c>
      <c r="DB37">
        <f ca="1">IF(AND($B37&gt;0,SUM(DB$3:DB36)=0,SUM($H37:DA37)=0),$B37,0)</f>
        <v>0</v>
      </c>
      <c r="DC37">
        <f ca="1">IF(AND($B37&gt;0,SUM(DC$3:DC36)=0,SUM($H37:DB37)=0),$B37,0)</f>
        <v>0</v>
      </c>
      <c r="DD37">
        <f ca="1">IF(AND($B37&gt;0,SUM(DD$3:DD36)=0,SUM($H37:DC37)=0),$B37,0)</f>
        <v>0</v>
      </c>
      <c r="DE37">
        <f ca="1">IF(AND($B37&gt;0,SUM(DE$3:DE36)=0,SUM($H37:DD37)=0),$B37,0)</f>
        <v>0</v>
      </c>
      <c r="DF37">
        <f ca="1">IF(AND($B37&gt;0,SUM(DF$3:DF36)=0,SUM($H37:DE37)=0),$B37,0)</f>
        <v>0</v>
      </c>
      <c r="DG37">
        <f ca="1">IF(AND($B37&gt;0,SUM(DG$3:DG36)=0,SUM($H37:DF37)=0),$B37,0)</f>
        <v>0</v>
      </c>
      <c r="DH37">
        <f ca="1">IF(AND($B37&gt;0,SUM(DH$3:DH36)=0,SUM($H37:DG37)=0),$B37,0)</f>
        <v>0</v>
      </c>
      <c r="DI37">
        <f ca="1">IF(AND($B37&gt;0,SUM(DI$3:DI36)=0,SUM($H37:DH37)=0),$B37,0)</f>
        <v>0</v>
      </c>
      <c r="DJ37">
        <f ca="1">IF(AND($B37&gt;0,SUM(DJ$3:DJ36)=0,SUM($H37:DI37)=0),$B37,0)</f>
        <v>0</v>
      </c>
      <c r="DK37">
        <f ca="1">IF(AND($B37&gt;0,SUM(DK$3:DK36)=0,SUM($H37:DJ37)=0),$B37,0)</f>
        <v>0</v>
      </c>
      <c r="DL37">
        <f ca="1">IF(AND($B37&gt;0,SUM(DL$3:DL36)=0,SUM($H37:DK37)=0),$B37,0)</f>
        <v>0</v>
      </c>
      <c r="DM37">
        <f ca="1">IF(AND($B37&gt;0,SUM(DM$3:DM36)=0,SUM($H37:DL37)=0),$B37,0)</f>
        <v>0</v>
      </c>
      <c r="DN37">
        <f ca="1">IF(AND($B37&gt;0,SUM(DN$3:DN36)=0,SUM($H37:DM37)=0),$B37,0)</f>
        <v>0</v>
      </c>
      <c r="DO37">
        <f ca="1">IF(AND($B37&gt;0,SUM(DO$3:DO36)=0,SUM($H37:DN37)=0),$B37,0)</f>
        <v>0</v>
      </c>
      <c r="DP37">
        <f ca="1">IF(AND($B37&gt;0,SUM(DP$3:DP36)=0,SUM($H37:DO37)=0),$B37,0)</f>
        <v>0</v>
      </c>
      <c r="DQ37">
        <f ca="1">IF(AND($B37&gt;0,SUM(DQ$3:DQ36)=0,SUM($H37:DP37)=0),$B37,0)</f>
        <v>0</v>
      </c>
      <c r="DR37">
        <f ca="1">IF(AND($B37&gt;0,SUM(DR$3:DR36)=0,SUM($H37:DQ37)=0),$B37,0)</f>
        <v>0</v>
      </c>
      <c r="DS37">
        <f ca="1">IF(AND($B37&gt;0,SUM(DS$3:DS36)=0,SUM($H37:DR37)=0),$B37,0)</f>
        <v>0</v>
      </c>
      <c r="DT37">
        <f ca="1">IF(AND($B37&gt;0,SUM(DT$3:DT36)=0,SUM($H37:DS37)=0),$B37,0)</f>
        <v>0</v>
      </c>
      <c r="DU37">
        <f ca="1">IF(AND($B37&gt;0,SUM(DU$3:DU36)=0,SUM($H37:DT37)=0),$B37,0)</f>
        <v>0</v>
      </c>
      <c r="DV37">
        <f ca="1">IF(AND($B37&gt;0,SUM(DV$3:DV36)=0,SUM($H37:DU37)=0),$B37,0)</f>
        <v>0</v>
      </c>
      <c r="DW37">
        <f ca="1">IF(AND($B37&gt;0,SUM(DW$3:DW36)=0,SUM($H37:DV37)=0),$B37,0)</f>
        <v>0</v>
      </c>
      <c r="DX37">
        <f ca="1">IF(AND($B37&gt;0,SUM(DX$3:DX36)=0,SUM($H37:DW37)=0),$B37,0)</f>
        <v>0</v>
      </c>
      <c r="DY37">
        <f ca="1">IF(AND($B37&gt;0,SUM(DY$3:DY36)=0,SUM($H37:DX37)=0),$B37,0)</f>
        <v>0</v>
      </c>
      <c r="DZ37">
        <f ca="1">IF(AND($B37&gt;0,SUM(DZ$3:DZ36)=0,SUM($H37:DY37)=0),$B37,0)</f>
        <v>0</v>
      </c>
      <c r="EA37">
        <f ca="1">IF(AND($B37&gt;0,SUM(EA$3:EA36)=0,SUM($H37:DZ37)=0),$B37,0)</f>
        <v>0</v>
      </c>
      <c r="EB37">
        <f ca="1">IF(AND($B37&gt;0,SUM(EB$3:EB36)=0,SUM($H37:EA37)=0),$B37,0)</f>
        <v>0</v>
      </c>
      <c r="EC37">
        <f ca="1">IF(AND($B37&gt;0,SUM(EC$3:EC36)=0,SUM($H37:EB37)=0),$B37,0)</f>
        <v>0</v>
      </c>
      <c r="ED37">
        <f ca="1">IF(AND($B37&gt;0,SUM(ED$3:ED36)=0,SUM($H37:EC37)=0),$B37,0)</f>
        <v>0</v>
      </c>
      <c r="EE37">
        <f ca="1">IF(AND($B37&gt;0,SUM(EE$3:EE36)=0,SUM($H37:ED37)=0),$B37,0)</f>
        <v>0</v>
      </c>
      <c r="EF37">
        <f ca="1">IF(AND($B37&gt;0,SUM(EF$3:EF36)=0,SUM($H37:EE37)=0),$B37,0)</f>
        <v>0</v>
      </c>
      <c r="EG37">
        <f ca="1">IF(AND($B37&gt;0,SUM(EG$3:EG36)=0,SUM($H37:EF37)=0),$B37,0)</f>
        <v>0</v>
      </c>
      <c r="EH37">
        <f ca="1">IF(AND($B37&gt;0,SUM(EH$3:EH36)=0,SUM($H37:EG37)=0),$B37,0)</f>
        <v>0</v>
      </c>
      <c r="EI37">
        <f ca="1">IF(AND($B37&gt;0,SUM(EI$3:EI36)=0,SUM($H37:EH37)=0),$B37,0)</f>
        <v>0</v>
      </c>
      <c r="EJ37">
        <f ca="1">IF(AND($B37&gt;0,SUM(EJ$3:EJ36)=0,SUM($H37:EI37)=0),$B37,0)</f>
        <v>0</v>
      </c>
      <c r="EK37">
        <f ca="1">IF(AND($B37&gt;0,SUM(EK$3:EK36)=0,SUM($H37:EJ37)=0),$B37,0)</f>
        <v>0</v>
      </c>
      <c r="EL37">
        <f ca="1">IF(AND($B37&gt;0,SUM(EL$3:EL36)=0,SUM($H37:EK37)=0),$B37,0)</f>
        <v>0</v>
      </c>
      <c r="EM37">
        <f ca="1">IF(AND($B37&gt;0,SUM(EM$3:EM36)=0,SUM($H37:EL37)=0),$B37,0)</f>
        <v>0</v>
      </c>
      <c r="EN37">
        <f ca="1">IF(AND($B37&gt;0,SUM(EN$3:EN36)=0,SUM($H37:EM37)=0),$B37,0)</f>
        <v>0</v>
      </c>
      <c r="EO37">
        <f ca="1">IF(AND($B37&gt;0,SUM(EO$3:EO36)=0,SUM($H37:EN37)=0),$B37,0)</f>
        <v>0</v>
      </c>
      <c r="EP37">
        <f ca="1">IF(AND($B37&gt;0,SUM(EP$3:EP36)=0,SUM($H37:EO37)=0),$B37,0)</f>
        <v>0</v>
      </c>
      <c r="EQ37">
        <f ca="1">IF(AND($B37&gt;0,SUM(EQ$3:EQ36)=0,SUM($H37:EP37)=0),$B37,0)</f>
        <v>0</v>
      </c>
      <c r="ER37">
        <f ca="1">IF(AND($B37&gt;0,SUM(ER$3:ER36)=0,SUM($H37:EQ37)=0),$B37,0)</f>
        <v>0</v>
      </c>
      <c r="ES37">
        <f ca="1">IF(AND($B37&gt;0,SUM(ES$3:ES36)=0,SUM($H37:ER37)=0),$B37,0)</f>
        <v>0</v>
      </c>
      <c r="ET37">
        <f ca="1">IF(AND($B37&gt;0,SUM(ET$3:ET36)=0,SUM($H37:ES37)=0),$B37,0)</f>
        <v>0</v>
      </c>
      <c r="EU37">
        <f ca="1">IF(AND($B37&gt;0,SUM(EU$3:EU36)=0,SUM($H37:ET37)=0),$B37,0)</f>
        <v>0</v>
      </c>
      <c r="EV37">
        <f ca="1">IF(AND($B37&gt;0,SUM(EV$3:EV36)=0,SUM($H37:EU37)=0),$B37,0)</f>
        <v>0</v>
      </c>
      <c r="EW37">
        <f ca="1">IF(AND($B37&gt;0,SUM(EW$3:EW36)=0,SUM($H37:EV37)=0),$B37,0)</f>
        <v>0</v>
      </c>
      <c r="EX37">
        <f ca="1">IF(AND($B37&gt;0,SUM(EX$3:EX36)=0,SUM($H37:EW37)=0),$B37,0)</f>
        <v>0</v>
      </c>
      <c r="EY37">
        <f ca="1">IF(AND($B37&gt;0,SUM(EY$3:EY36)=0,SUM($H37:EX37)=0),$B37,0)</f>
        <v>0</v>
      </c>
      <c r="EZ37">
        <f ca="1">IF(AND($B37&gt;0,SUM(EZ$3:EZ36)=0,SUM($H37:EY37)=0),$B37,0)</f>
        <v>0</v>
      </c>
      <c r="FA37">
        <f ca="1">IF(AND($B37&gt;0,SUM(FA$3:FA36)=0,SUM($H37:EZ37)=0),$B37,0)</f>
        <v>0</v>
      </c>
      <c r="FB37">
        <f ca="1">IF(AND($B37&gt;0,SUM(FB$3:FB36)=0,SUM($H37:FA37)=0),$B37,0)</f>
        <v>0</v>
      </c>
      <c r="FC37">
        <f ca="1">IF(AND($B37&gt;0,SUM(FC$3:FC36)=0,SUM($H37:FB37)=0),$B37,0)</f>
        <v>0</v>
      </c>
      <c r="FD37">
        <f ca="1">IF(AND($B37&gt;0,SUM(FD$3:FD36)=0,SUM($H37:FC37)=0),$B37,0)</f>
        <v>0</v>
      </c>
      <c r="FE37">
        <f ca="1">IF(AND($B37&gt;0,SUM(FE$3:FE36)=0,SUM($H37:FD37)=0),$B37,0)</f>
        <v>0</v>
      </c>
      <c r="FF37">
        <f ca="1">IF(AND($B37&gt;0,SUM(FF$3:FF36)=0,SUM($H37:FE37)=0),$B37,0)</f>
        <v>0</v>
      </c>
      <c r="FG37">
        <f ca="1">IF(AND($B37&gt;0,SUM(FG$3:FG36)=0,SUM($H37:FF37)=0),$B37,0)</f>
        <v>0</v>
      </c>
      <c r="FH37">
        <f ca="1">IF(AND($B37&gt;0,SUM(FH$3:FH36)=0,SUM($H37:FG37)=0),$B37,0)</f>
        <v>0</v>
      </c>
      <c r="FI37">
        <f ca="1">IF(AND($B37&gt;0,SUM(FI$3:FI36)=0,SUM($H37:FH37)=0),$B37,0)</f>
        <v>0</v>
      </c>
      <c r="FJ37">
        <f ca="1">IF(AND($B37&gt;0,SUM(FJ$3:FJ36)=0,SUM($H37:FI37)=0),$B37,0)</f>
        <v>0</v>
      </c>
      <c r="FK37">
        <f ca="1">IF(AND($B37&gt;0,SUM(FK$3:FK36)=0,SUM($H37:FJ37)=0),$B37,0)</f>
        <v>0</v>
      </c>
      <c r="FL37">
        <f ca="1">IF(AND($B37&gt;0,SUM(FL$3:FL36)=0,SUM($H37:FK37)=0),$B37,0)</f>
        <v>0</v>
      </c>
      <c r="FM37">
        <f ca="1">IF(AND($B37&gt;0,SUM(FM$3:FM36)=0,SUM($H37:FL37)=0),$B37,0)</f>
        <v>0</v>
      </c>
      <c r="FN37">
        <f ca="1">IF(AND($B37&gt;0,SUM(FN$3:FN36)=0,SUM($H37:FM37)=0),$B37,0)</f>
        <v>0</v>
      </c>
      <c r="FS37" s="67"/>
      <c r="FT37" s="67"/>
      <c r="FU37" s="342"/>
      <c r="FV37" s="374" t="str">
        <f>""</f>
        <v/>
      </c>
      <c r="FY37" s="67"/>
      <c r="FZ37" s="67"/>
      <c r="GA37" s="342"/>
      <c r="GB37" s="374" t="str">
        <f>""</f>
        <v/>
      </c>
      <c r="GE37" s="67"/>
      <c r="GF37" s="67"/>
      <c r="GG37" s="342"/>
      <c r="GH37" s="374" t="str">
        <f>""</f>
        <v/>
      </c>
    </row>
    <row r="38" spans="1:190" ht="15.75" thickBot="1" x14ac:dyDescent="0.3">
      <c r="A38">
        <v>38</v>
      </c>
      <c r="C38" s="240">
        <f t="shared" ref="C38:C88" ca="1" si="16">OFFSET(FS38,0,$A$1,1,1)</f>
        <v>0</v>
      </c>
      <c r="D38" s="240">
        <f t="shared" ref="D38:D88" ca="1" si="17">OFFSET(FT38,0,$A$1,1,1)</f>
        <v>0</v>
      </c>
      <c r="E38" s="240">
        <f t="shared" ref="E38:E88" ca="1" si="18">OFFSET(FU38,0,$A$1,1,1)</f>
        <v>0</v>
      </c>
      <c r="F38" s="240" t="str">
        <f t="shared" ref="F38:F88" ca="1" si="19">OFFSET(FV38,0,$A$1,1,1)</f>
        <v/>
      </c>
      <c r="G38" s="47">
        <f ca="1">INDEX($I$2:$FN$2,ROWS(G$2:G38))</f>
        <v>1</v>
      </c>
      <c r="H38">
        <v>0</v>
      </c>
      <c r="I38">
        <f ca="1">IF(AND($B38&gt;0,SUM(I$3:I37)=0,SUM($H38:H38)=0),$B38,0)</f>
        <v>0</v>
      </c>
      <c r="J38">
        <f ca="1">IF(AND($B38&gt;0,SUM(J$3:J37)=0,SUM($H38:I38)=0),$B38,0)</f>
        <v>0</v>
      </c>
      <c r="K38">
        <f ca="1">IF(AND($B38&gt;0,SUM(K$3:K37)=0,SUM($H38:J38)=0),$B38,0)</f>
        <v>0</v>
      </c>
      <c r="L38">
        <f ca="1">IF(AND($B38&gt;0,SUM(L$3:L37)=0,SUM($H38:K38)=0),$B38,0)</f>
        <v>0</v>
      </c>
      <c r="M38">
        <f ca="1">IF(AND($B38&gt;0,SUM(M$3:M37)=0,SUM($H38:L38)=0),$B38,0)</f>
        <v>0</v>
      </c>
      <c r="N38">
        <f ca="1">IF(AND($B38&gt;0,SUM(N$3:N37)=0,SUM($H38:M38)=0),$B38,0)</f>
        <v>0</v>
      </c>
      <c r="O38">
        <f ca="1">IF(AND($B38&gt;0,SUM(O$3:O37)=0,SUM($H38:N38)=0),$B38,0)</f>
        <v>0</v>
      </c>
      <c r="P38">
        <f ca="1">IF(AND($B38&gt;0,SUM(P$3:P37)=0,SUM($H38:O38)=0),$B38,0)</f>
        <v>0</v>
      </c>
      <c r="Q38">
        <f ca="1">IF(AND($B38&gt;0,SUM(Q$3:Q37)=0,SUM($H38:P38)=0),$B38,0)</f>
        <v>0</v>
      </c>
      <c r="R38">
        <f ca="1">IF(AND($B38&gt;0,SUM(R$3:R37)=0,SUM($H38:Q38)=0),$B38,0)</f>
        <v>0</v>
      </c>
      <c r="S38">
        <f ca="1">IF(AND($B38&gt;0,SUM(S$3:S37)=0,SUM($H38:R38)=0),$B38,0)</f>
        <v>0</v>
      </c>
      <c r="T38">
        <f ca="1">IF(AND($B38&gt;0,SUM(T$3:T37)=0,SUM($H38:S38)=0),$B38,0)</f>
        <v>0</v>
      </c>
      <c r="U38">
        <f ca="1">IF(AND($B38&gt;0,SUM(U$3:U37)=0,SUM($H38:T38)=0),$B38,0)</f>
        <v>0</v>
      </c>
      <c r="V38">
        <f ca="1">IF(AND($B38&gt;0,SUM(V$3:V37)=0,SUM($H38:U38)=0),$B38,0)</f>
        <v>0</v>
      </c>
      <c r="W38">
        <f ca="1">IF(AND($B38&gt;0,SUM(W$3:W37)=0,SUM($H38:V38)=0),$B38,0)</f>
        <v>0</v>
      </c>
      <c r="X38">
        <f ca="1">IF(AND($B38&gt;0,SUM(X$3:X37)=0,SUM($H38:W38)=0),$B38,0)</f>
        <v>0</v>
      </c>
      <c r="Y38">
        <f ca="1">IF(AND($B38&gt;0,SUM(Y$3:Y37)=0,SUM($H38:X38)=0),$B38,0)</f>
        <v>0</v>
      </c>
      <c r="Z38">
        <f ca="1">IF(AND($B38&gt;0,SUM(Z$3:Z37)=0,SUM($H38:Y38)=0),$B38,0)</f>
        <v>0</v>
      </c>
      <c r="AA38">
        <f ca="1">IF(AND($B38&gt;0,SUM(AA$3:AA37)=0,SUM($H38:Z38)=0),$B38,0)</f>
        <v>0</v>
      </c>
      <c r="AB38">
        <f ca="1">IF(AND($B38&gt;0,SUM(AB$3:AB37)=0,SUM($H38:AA38)=0),$B38,0)</f>
        <v>0</v>
      </c>
      <c r="AC38">
        <f ca="1">IF(AND($B38&gt;0,SUM(AC$3:AC37)=0,SUM($H38:AB38)=0),$B38,0)</f>
        <v>0</v>
      </c>
      <c r="AD38">
        <f ca="1">IF(AND($B38&gt;0,SUM(AD$3:AD37)=0,SUM($H38:AC38)=0),$B38,0)</f>
        <v>0</v>
      </c>
      <c r="AE38">
        <f ca="1">IF(AND($B38&gt;0,SUM(AE$3:AE37)=0,SUM($H38:AD38)=0),$B38,0)</f>
        <v>0</v>
      </c>
      <c r="AF38">
        <f ca="1">IF(AND($B38&gt;0,SUM(AF$3:AF37)=0,SUM($H38:AE38)=0),$B38,0)</f>
        <v>0</v>
      </c>
      <c r="AG38">
        <f ca="1">IF(AND($B38&gt;0,SUM(AG$3:AG37)=0,SUM($H38:AF38)=0),$B38,0)</f>
        <v>0</v>
      </c>
      <c r="AH38">
        <f ca="1">IF(AND($B38&gt;0,SUM(AH$3:AH37)=0,SUM($H38:AG38)=0),$B38,0)</f>
        <v>0</v>
      </c>
      <c r="AI38">
        <f ca="1">IF(AND($B38&gt;0,SUM(AI$3:AI37)=0,SUM($H38:AH38)=0),$B38,0)</f>
        <v>0</v>
      </c>
      <c r="AJ38">
        <f ca="1">IF(AND($B38&gt;0,SUM(AJ$3:AJ37)=0,SUM($H38:AI38)=0),$B38,0)</f>
        <v>0</v>
      </c>
      <c r="AK38">
        <f ca="1">IF(AND($B38&gt;0,SUM(AK$3:AK37)=0,SUM($H38:AJ38)=0),$B38,0)</f>
        <v>0</v>
      </c>
      <c r="AL38">
        <f ca="1">IF(AND($B38&gt;0,SUM(AL$3:AL37)=0,SUM($H38:AK38)=0),$B38,0)</f>
        <v>0</v>
      </c>
      <c r="AM38">
        <f ca="1">IF(AND($B38&gt;0,SUM(AM$3:AM37)=0,SUM($H38:AL38)=0),$B38,0)</f>
        <v>0</v>
      </c>
      <c r="AN38">
        <f ca="1">IF(AND($B38&gt;0,SUM(AN$3:AN37)=0,SUM($H38:AM38)=0),$B38,0)</f>
        <v>0</v>
      </c>
      <c r="AO38">
        <f ca="1">IF(AND($B38&gt;0,SUM(AO$3:AO37)=0,SUM($H38:AN38)=0),$B38,0)</f>
        <v>0</v>
      </c>
      <c r="AP38">
        <f ca="1">IF(AND($B38&gt;0,SUM(AP$3:AP37)=0,SUM($H38:AO38)=0),$B38,0)</f>
        <v>0</v>
      </c>
      <c r="AQ38">
        <f ca="1">IF(AND($B38&gt;0,SUM(AQ$3:AQ37)=0,SUM($H38:AP38)=0),$B38,0)</f>
        <v>0</v>
      </c>
      <c r="AR38">
        <f ca="1">IF(AND($B38&gt;0,SUM(AR$3:AR37)=0,SUM($H38:AQ38)=0),$B38,0)</f>
        <v>0</v>
      </c>
      <c r="AS38">
        <f ca="1">IF(AND($B38&gt;0,SUM(AS$3:AS37)=0,SUM($H38:AR38)=0),$B38,0)</f>
        <v>0</v>
      </c>
      <c r="AT38">
        <f ca="1">IF(AND($B38&gt;0,SUM(AT$3:AT37)=0,SUM($H38:AS38)=0),$B38,0)</f>
        <v>0</v>
      </c>
      <c r="AU38">
        <f ca="1">IF(AND($B38&gt;0,SUM(AU$3:AU37)=0,SUM($H38:AT38)=0),$B38,0)</f>
        <v>0</v>
      </c>
      <c r="AV38">
        <f ca="1">IF(AND($B38&gt;0,SUM(AV$3:AV37)=0,SUM($H38:AU38)=0),$B38,0)</f>
        <v>0</v>
      </c>
      <c r="AW38">
        <f ca="1">IF(AND($B38&gt;0,SUM(AW$3:AW37)=0,SUM($H38:AV38)=0),$B38,0)</f>
        <v>0</v>
      </c>
      <c r="AX38">
        <f ca="1">IF(AND($B38&gt;0,SUM(AX$3:AX37)=0,SUM($H38:AW38)=0),$B38,0)</f>
        <v>0</v>
      </c>
      <c r="AY38">
        <f ca="1">IF(AND($B38&gt;0,SUM(AY$3:AY37)=0,SUM($H38:AX38)=0),$B38,0)</f>
        <v>0</v>
      </c>
      <c r="AZ38">
        <f ca="1">IF(AND($B38&gt;0,SUM(AZ$3:AZ37)=0,SUM($H38:AY38)=0),$B38,0)</f>
        <v>0</v>
      </c>
      <c r="BA38">
        <f ca="1">IF(AND($B38&gt;0,SUM(BA$3:BA37)=0,SUM($H38:AZ38)=0),$B38,0)</f>
        <v>0</v>
      </c>
      <c r="BB38">
        <f ca="1">IF(AND($B38&gt;0,SUM(BB$3:BB37)=0,SUM($H38:BA38)=0),$B38,0)</f>
        <v>0</v>
      </c>
      <c r="BC38">
        <f ca="1">IF(AND($B38&gt;0,SUM(BC$3:BC37)=0,SUM($H38:BB38)=0),$B38,0)</f>
        <v>0</v>
      </c>
      <c r="BD38">
        <f ca="1">IF(AND($B38&gt;0,SUM(BD$3:BD37)=0,SUM($H38:BC38)=0),$B38,0)</f>
        <v>0</v>
      </c>
      <c r="BE38">
        <f ca="1">IF(AND($B38&gt;0,SUM(BE$3:BE37)=0,SUM($H38:BD38)=0),$B38,0)</f>
        <v>0</v>
      </c>
      <c r="BF38">
        <f ca="1">IF(AND($B38&gt;0,SUM(BF$3:BF37)=0,SUM($H38:BE38)=0),$B38,0)</f>
        <v>0</v>
      </c>
      <c r="BG38">
        <f ca="1">IF(AND($B38&gt;0,SUM(BG$3:BG37)=0,SUM($H38:BF38)=0),$B38,0)</f>
        <v>0</v>
      </c>
      <c r="BH38">
        <f ca="1">IF(AND($B38&gt;0,SUM(BH$3:BH37)=0,SUM($H38:BG38)=0),$B38,0)</f>
        <v>0</v>
      </c>
      <c r="BI38">
        <f ca="1">IF(AND($B38&gt;0,SUM(BI$3:BI37)=0,SUM($H38:BH38)=0),$B38,0)</f>
        <v>0</v>
      </c>
      <c r="BJ38">
        <f ca="1">IF(AND($B38&gt;0,SUM(BJ$3:BJ37)=0,SUM($H38:BI38)=0),$B38,0)</f>
        <v>0</v>
      </c>
      <c r="BK38">
        <f ca="1">IF(AND($B38&gt;0,SUM(BK$3:BK37)=0,SUM($H38:BJ38)=0),$B38,0)</f>
        <v>0</v>
      </c>
      <c r="BL38">
        <f ca="1">IF(AND($B38&gt;0,SUM(BL$3:BL37)=0,SUM($H38:BK38)=0),$B38,0)</f>
        <v>0</v>
      </c>
      <c r="BM38">
        <f ca="1">IF(AND($B38&gt;0,SUM(BM$3:BM37)=0,SUM($H38:BL38)=0),$B38,0)</f>
        <v>0</v>
      </c>
      <c r="BN38">
        <f ca="1">IF(AND($B38&gt;0,SUM(BN$3:BN37)=0,SUM($H38:BM38)=0),$B38,0)</f>
        <v>0</v>
      </c>
      <c r="BO38">
        <f ca="1">IF(AND($B38&gt;0,SUM(BO$3:BO37)=0,SUM($H38:BN38)=0),$B38,0)</f>
        <v>0</v>
      </c>
      <c r="BP38">
        <f ca="1">IF(AND($B38&gt;0,SUM(BP$3:BP37)=0,SUM($H38:BO38)=0),$B38,0)</f>
        <v>0</v>
      </c>
      <c r="BQ38">
        <f ca="1">IF(AND($B38&gt;0,SUM(BQ$3:BQ37)=0,SUM($H38:BP38)=0),$B38,0)</f>
        <v>0</v>
      </c>
      <c r="BR38">
        <f ca="1">IF(AND($B38&gt;0,SUM(BR$3:BR37)=0,SUM($H38:BQ38)=0),$B38,0)</f>
        <v>0</v>
      </c>
      <c r="BS38">
        <f ca="1">IF(AND($B38&gt;0,SUM(BS$3:BS37)=0,SUM($H38:BR38)=0),$B38,0)</f>
        <v>0</v>
      </c>
      <c r="BT38">
        <f ca="1">IF(AND($B38&gt;0,SUM(BT$3:BT37)=0,SUM($H38:BS38)=0),$B38,0)</f>
        <v>0</v>
      </c>
      <c r="BU38">
        <f ca="1">IF(AND($B38&gt;0,SUM(BU$3:BU37)=0,SUM($H38:BT38)=0),$B38,0)</f>
        <v>0</v>
      </c>
      <c r="BV38">
        <f ca="1">IF(AND($B38&gt;0,SUM(BV$3:BV37)=0,SUM($H38:BU38)=0),$B38,0)</f>
        <v>0</v>
      </c>
      <c r="BW38">
        <f ca="1">IF(AND($B38&gt;0,SUM(BW$3:BW37)=0,SUM($H38:BV38)=0),$B38,0)</f>
        <v>0</v>
      </c>
      <c r="BX38">
        <f ca="1">IF(AND($B38&gt;0,SUM(BX$3:BX37)=0,SUM($H38:BW38)=0),$B38,0)</f>
        <v>0</v>
      </c>
      <c r="BY38">
        <f ca="1">IF(AND($B38&gt;0,SUM(BY$3:BY37)=0,SUM($H38:BX38)=0),$B38,0)</f>
        <v>0</v>
      </c>
      <c r="BZ38">
        <f ca="1">IF(AND($B38&gt;0,SUM(BZ$3:BZ37)=0,SUM($H38:BY38)=0),$B38,0)</f>
        <v>0</v>
      </c>
      <c r="CA38">
        <f ca="1">IF(AND($B38&gt;0,SUM(CA$3:CA37)=0,SUM($H38:BZ38)=0),$B38,0)</f>
        <v>0</v>
      </c>
      <c r="CB38">
        <f ca="1">IF(AND($B38&gt;0,SUM(CB$3:CB37)=0,SUM($H38:CA38)=0),$B38,0)</f>
        <v>0</v>
      </c>
      <c r="CC38">
        <f ca="1">IF(AND($B38&gt;0,SUM(CC$3:CC37)=0,SUM($H38:CB38)=0),$B38,0)</f>
        <v>0</v>
      </c>
      <c r="CD38">
        <f ca="1">IF(AND($B38&gt;0,SUM(CD$3:CD37)=0,SUM($H38:CC38)=0),$B38,0)</f>
        <v>0</v>
      </c>
      <c r="CE38">
        <f ca="1">IF(AND($B38&gt;0,SUM(CE$3:CE37)=0,SUM($H38:CD38)=0),$B38,0)</f>
        <v>0</v>
      </c>
      <c r="CF38">
        <f ca="1">IF(AND($B38&gt;0,SUM(CF$3:CF37)=0,SUM($H38:CE38)=0),$B38,0)</f>
        <v>0</v>
      </c>
      <c r="CG38">
        <f ca="1">IF(AND($B38&gt;0,SUM(CG$3:CG37)=0,SUM($H38:CF38)=0),$B38,0)</f>
        <v>0</v>
      </c>
      <c r="CH38">
        <f ca="1">IF(AND($B38&gt;0,SUM(CH$3:CH37)=0,SUM($H38:CG38)=0),$B38,0)</f>
        <v>0</v>
      </c>
      <c r="CI38">
        <f ca="1">IF(AND($B38&gt;0,SUM(CI$3:CI37)=0,SUM($H38:CH38)=0),$B38,0)</f>
        <v>0</v>
      </c>
      <c r="CJ38">
        <f ca="1">IF(AND($B38&gt;0,SUM(CJ$3:CJ37)=0,SUM($H38:CI38)=0),$B38,0)</f>
        <v>0</v>
      </c>
      <c r="CK38">
        <f ca="1">IF(AND($B38&gt;0,SUM(CK$3:CK37)=0,SUM($H38:CJ38)=0),$B38,0)</f>
        <v>0</v>
      </c>
      <c r="CL38">
        <f ca="1">IF(AND($B38&gt;0,SUM(CL$3:CL37)=0,SUM($H38:CK38)=0),$B38,0)</f>
        <v>0</v>
      </c>
      <c r="CM38">
        <f ca="1">IF(AND($B38&gt;0,SUM(CM$3:CM37)=0,SUM($H38:CL38)=0),$B38,0)</f>
        <v>0</v>
      </c>
      <c r="CN38">
        <f ca="1">IF(AND($B38&gt;0,SUM(CN$3:CN37)=0,SUM($H38:CM38)=0),$B38,0)</f>
        <v>0</v>
      </c>
      <c r="CO38">
        <f ca="1">IF(AND($B38&gt;0,SUM(CO$3:CO37)=0,SUM($H38:CN38)=0),$B38,0)</f>
        <v>0</v>
      </c>
      <c r="CP38">
        <f ca="1">IF(AND($B38&gt;0,SUM(CP$3:CP37)=0,SUM($H38:CO38)=0),$B38,0)</f>
        <v>0</v>
      </c>
      <c r="CQ38">
        <f ca="1">IF(AND($B38&gt;0,SUM(CQ$3:CQ37)=0,SUM($H38:CP38)=0),$B38,0)</f>
        <v>0</v>
      </c>
      <c r="CR38">
        <f ca="1">IF(AND($B38&gt;0,SUM(CR$3:CR37)=0,SUM($H38:CQ38)=0),$B38,0)</f>
        <v>0</v>
      </c>
      <c r="CS38">
        <f ca="1">IF(AND($B38&gt;0,SUM(CS$3:CS37)=0,SUM($H38:CR38)=0),$B38,0)</f>
        <v>0</v>
      </c>
      <c r="CT38">
        <f ca="1">IF(AND($B38&gt;0,SUM(CT$3:CT37)=0,SUM($H38:CS38)=0),$B38,0)</f>
        <v>0</v>
      </c>
      <c r="CU38">
        <f ca="1">IF(AND($B38&gt;0,SUM(CU$3:CU37)=0,SUM($H38:CT38)=0),$B38,0)</f>
        <v>0</v>
      </c>
      <c r="CV38">
        <f ca="1">IF(AND($B38&gt;0,SUM(CV$3:CV37)=0,SUM($H38:CU38)=0),$B38,0)</f>
        <v>0</v>
      </c>
      <c r="CW38">
        <f ca="1">IF(AND($B38&gt;0,SUM(CW$3:CW37)=0,SUM($H38:CV38)=0),$B38,0)</f>
        <v>0</v>
      </c>
      <c r="CX38">
        <f ca="1">IF(AND($B38&gt;0,SUM(CX$3:CX37)=0,SUM($H38:CW38)=0),$B38,0)</f>
        <v>0</v>
      </c>
      <c r="CY38">
        <f ca="1">IF(AND($B38&gt;0,SUM(CY$3:CY37)=0,SUM($H38:CX38)=0),$B38,0)</f>
        <v>0</v>
      </c>
      <c r="CZ38">
        <f ca="1">IF(AND($B38&gt;0,SUM(CZ$3:CZ37)=0,SUM($H38:CY38)=0),$B38,0)</f>
        <v>0</v>
      </c>
      <c r="DA38">
        <f ca="1">IF(AND($B38&gt;0,SUM(DA$3:DA37)=0,SUM($H38:CZ38)=0),$B38,0)</f>
        <v>0</v>
      </c>
      <c r="DB38">
        <f ca="1">IF(AND($B38&gt;0,SUM(DB$3:DB37)=0,SUM($H38:DA38)=0),$B38,0)</f>
        <v>0</v>
      </c>
      <c r="DC38">
        <f ca="1">IF(AND($B38&gt;0,SUM(DC$3:DC37)=0,SUM($H38:DB38)=0),$B38,0)</f>
        <v>0</v>
      </c>
      <c r="DD38">
        <f ca="1">IF(AND($B38&gt;0,SUM(DD$3:DD37)=0,SUM($H38:DC38)=0),$B38,0)</f>
        <v>0</v>
      </c>
      <c r="DE38">
        <f ca="1">IF(AND($B38&gt;0,SUM(DE$3:DE37)=0,SUM($H38:DD38)=0),$B38,0)</f>
        <v>0</v>
      </c>
      <c r="DF38">
        <f ca="1">IF(AND($B38&gt;0,SUM(DF$3:DF37)=0,SUM($H38:DE38)=0),$B38,0)</f>
        <v>0</v>
      </c>
      <c r="DG38">
        <f ca="1">IF(AND($B38&gt;0,SUM(DG$3:DG37)=0,SUM($H38:DF38)=0),$B38,0)</f>
        <v>0</v>
      </c>
      <c r="DH38">
        <f ca="1">IF(AND($B38&gt;0,SUM(DH$3:DH37)=0,SUM($H38:DG38)=0),$B38,0)</f>
        <v>0</v>
      </c>
      <c r="DI38">
        <f ca="1">IF(AND($B38&gt;0,SUM(DI$3:DI37)=0,SUM($H38:DH38)=0),$B38,0)</f>
        <v>0</v>
      </c>
      <c r="DJ38">
        <f ca="1">IF(AND($B38&gt;0,SUM(DJ$3:DJ37)=0,SUM($H38:DI38)=0),$B38,0)</f>
        <v>0</v>
      </c>
      <c r="DK38">
        <f ca="1">IF(AND($B38&gt;0,SUM(DK$3:DK37)=0,SUM($H38:DJ38)=0),$B38,0)</f>
        <v>0</v>
      </c>
      <c r="DL38">
        <f ca="1">IF(AND($B38&gt;0,SUM(DL$3:DL37)=0,SUM($H38:DK38)=0),$B38,0)</f>
        <v>0</v>
      </c>
      <c r="DM38">
        <f ca="1">IF(AND($B38&gt;0,SUM(DM$3:DM37)=0,SUM($H38:DL38)=0),$B38,0)</f>
        <v>0</v>
      </c>
      <c r="DN38">
        <f ca="1">IF(AND($B38&gt;0,SUM(DN$3:DN37)=0,SUM($H38:DM38)=0),$B38,0)</f>
        <v>0</v>
      </c>
      <c r="DO38">
        <f ca="1">IF(AND($B38&gt;0,SUM(DO$3:DO37)=0,SUM($H38:DN38)=0),$B38,0)</f>
        <v>0</v>
      </c>
      <c r="DP38">
        <f ca="1">IF(AND($B38&gt;0,SUM(DP$3:DP37)=0,SUM($H38:DO38)=0),$B38,0)</f>
        <v>0</v>
      </c>
      <c r="DQ38">
        <f ca="1">IF(AND($B38&gt;0,SUM(DQ$3:DQ37)=0,SUM($H38:DP38)=0),$B38,0)</f>
        <v>0</v>
      </c>
      <c r="DR38">
        <f ca="1">IF(AND($B38&gt;0,SUM(DR$3:DR37)=0,SUM($H38:DQ38)=0),$B38,0)</f>
        <v>0</v>
      </c>
      <c r="DS38">
        <f ca="1">IF(AND($B38&gt;0,SUM(DS$3:DS37)=0,SUM($H38:DR38)=0),$B38,0)</f>
        <v>0</v>
      </c>
      <c r="DT38">
        <f ca="1">IF(AND($B38&gt;0,SUM(DT$3:DT37)=0,SUM($H38:DS38)=0),$B38,0)</f>
        <v>0</v>
      </c>
      <c r="DU38">
        <f ca="1">IF(AND($B38&gt;0,SUM(DU$3:DU37)=0,SUM($H38:DT38)=0),$B38,0)</f>
        <v>0</v>
      </c>
      <c r="DV38">
        <f ca="1">IF(AND($B38&gt;0,SUM(DV$3:DV37)=0,SUM($H38:DU38)=0),$B38,0)</f>
        <v>0</v>
      </c>
      <c r="DW38">
        <f ca="1">IF(AND($B38&gt;0,SUM(DW$3:DW37)=0,SUM($H38:DV38)=0),$B38,0)</f>
        <v>0</v>
      </c>
      <c r="DX38">
        <f ca="1">IF(AND($B38&gt;0,SUM(DX$3:DX37)=0,SUM($H38:DW38)=0),$B38,0)</f>
        <v>0</v>
      </c>
      <c r="DY38">
        <f ca="1">IF(AND($B38&gt;0,SUM(DY$3:DY37)=0,SUM($H38:DX38)=0),$B38,0)</f>
        <v>0</v>
      </c>
      <c r="DZ38">
        <f ca="1">IF(AND($B38&gt;0,SUM(DZ$3:DZ37)=0,SUM($H38:DY38)=0),$B38,0)</f>
        <v>0</v>
      </c>
      <c r="EA38">
        <f ca="1">IF(AND($B38&gt;0,SUM(EA$3:EA37)=0,SUM($H38:DZ38)=0),$B38,0)</f>
        <v>0</v>
      </c>
      <c r="EB38">
        <f ca="1">IF(AND($B38&gt;0,SUM(EB$3:EB37)=0,SUM($H38:EA38)=0),$B38,0)</f>
        <v>0</v>
      </c>
      <c r="EC38">
        <f ca="1">IF(AND($B38&gt;0,SUM(EC$3:EC37)=0,SUM($H38:EB38)=0),$B38,0)</f>
        <v>0</v>
      </c>
      <c r="ED38">
        <f ca="1">IF(AND($B38&gt;0,SUM(ED$3:ED37)=0,SUM($H38:EC38)=0),$B38,0)</f>
        <v>0</v>
      </c>
      <c r="EE38">
        <f ca="1">IF(AND($B38&gt;0,SUM(EE$3:EE37)=0,SUM($H38:ED38)=0),$B38,0)</f>
        <v>0</v>
      </c>
      <c r="EF38">
        <f ca="1">IF(AND($B38&gt;0,SUM(EF$3:EF37)=0,SUM($H38:EE38)=0),$B38,0)</f>
        <v>0</v>
      </c>
      <c r="EG38">
        <f ca="1">IF(AND($B38&gt;0,SUM(EG$3:EG37)=0,SUM($H38:EF38)=0),$B38,0)</f>
        <v>0</v>
      </c>
      <c r="EH38">
        <f ca="1">IF(AND($B38&gt;0,SUM(EH$3:EH37)=0,SUM($H38:EG38)=0),$B38,0)</f>
        <v>0</v>
      </c>
      <c r="EI38">
        <f ca="1">IF(AND($B38&gt;0,SUM(EI$3:EI37)=0,SUM($H38:EH38)=0),$B38,0)</f>
        <v>0</v>
      </c>
      <c r="EJ38">
        <f ca="1">IF(AND($B38&gt;0,SUM(EJ$3:EJ37)=0,SUM($H38:EI38)=0),$B38,0)</f>
        <v>0</v>
      </c>
      <c r="EK38">
        <f ca="1">IF(AND($B38&gt;0,SUM(EK$3:EK37)=0,SUM($H38:EJ38)=0),$B38,0)</f>
        <v>0</v>
      </c>
      <c r="EL38">
        <f ca="1">IF(AND($B38&gt;0,SUM(EL$3:EL37)=0,SUM($H38:EK38)=0),$B38,0)</f>
        <v>0</v>
      </c>
      <c r="EM38">
        <f ca="1">IF(AND($B38&gt;0,SUM(EM$3:EM37)=0,SUM($H38:EL38)=0),$B38,0)</f>
        <v>0</v>
      </c>
      <c r="EN38">
        <f ca="1">IF(AND($B38&gt;0,SUM(EN$3:EN37)=0,SUM($H38:EM38)=0),$B38,0)</f>
        <v>0</v>
      </c>
      <c r="EO38">
        <f ca="1">IF(AND($B38&gt;0,SUM(EO$3:EO37)=0,SUM($H38:EN38)=0),$B38,0)</f>
        <v>0</v>
      </c>
      <c r="EP38">
        <f ca="1">IF(AND($B38&gt;0,SUM(EP$3:EP37)=0,SUM($H38:EO38)=0),$B38,0)</f>
        <v>0</v>
      </c>
      <c r="EQ38">
        <f ca="1">IF(AND($B38&gt;0,SUM(EQ$3:EQ37)=0,SUM($H38:EP38)=0),$B38,0)</f>
        <v>0</v>
      </c>
      <c r="ER38">
        <f ca="1">IF(AND($B38&gt;0,SUM(ER$3:ER37)=0,SUM($H38:EQ38)=0),$B38,0)</f>
        <v>0</v>
      </c>
      <c r="ES38">
        <f ca="1">IF(AND($B38&gt;0,SUM(ES$3:ES37)=0,SUM($H38:ER38)=0),$B38,0)</f>
        <v>0</v>
      </c>
      <c r="ET38">
        <f ca="1">IF(AND($B38&gt;0,SUM(ET$3:ET37)=0,SUM($H38:ES38)=0),$B38,0)</f>
        <v>0</v>
      </c>
      <c r="EU38">
        <f ca="1">IF(AND($B38&gt;0,SUM(EU$3:EU37)=0,SUM($H38:ET38)=0),$B38,0)</f>
        <v>0</v>
      </c>
      <c r="EV38">
        <f ca="1">IF(AND($B38&gt;0,SUM(EV$3:EV37)=0,SUM($H38:EU38)=0),$B38,0)</f>
        <v>0</v>
      </c>
      <c r="EW38">
        <f ca="1">IF(AND($B38&gt;0,SUM(EW$3:EW37)=0,SUM($H38:EV38)=0),$B38,0)</f>
        <v>0</v>
      </c>
      <c r="EX38">
        <f ca="1">IF(AND($B38&gt;0,SUM(EX$3:EX37)=0,SUM($H38:EW38)=0),$B38,0)</f>
        <v>0</v>
      </c>
      <c r="EY38">
        <f ca="1">IF(AND($B38&gt;0,SUM(EY$3:EY37)=0,SUM($H38:EX38)=0),$B38,0)</f>
        <v>0</v>
      </c>
      <c r="EZ38">
        <f ca="1">IF(AND($B38&gt;0,SUM(EZ$3:EZ37)=0,SUM($H38:EY38)=0),$B38,0)</f>
        <v>0</v>
      </c>
      <c r="FA38">
        <f ca="1">IF(AND($B38&gt;0,SUM(FA$3:FA37)=0,SUM($H38:EZ38)=0),$B38,0)</f>
        <v>0</v>
      </c>
      <c r="FB38">
        <f ca="1">IF(AND($B38&gt;0,SUM(FB$3:FB37)=0,SUM($H38:FA38)=0),$B38,0)</f>
        <v>0</v>
      </c>
      <c r="FC38">
        <f ca="1">IF(AND($B38&gt;0,SUM(FC$3:FC37)=0,SUM($H38:FB38)=0),$B38,0)</f>
        <v>0</v>
      </c>
      <c r="FD38">
        <f ca="1">IF(AND($B38&gt;0,SUM(FD$3:FD37)=0,SUM($H38:FC38)=0),$B38,0)</f>
        <v>0</v>
      </c>
      <c r="FE38">
        <f ca="1">IF(AND($B38&gt;0,SUM(FE$3:FE37)=0,SUM($H38:FD38)=0),$B38,0)</f>
        <v>0</v>
      </c>
      <c r="FF38">
        <f ca="1">IF(AND($B38&gt;0,SUM(FF$3:FF37)=0,SUM($H38:FE38)=0),$B38,0)</f>
        <v>0</v>
      </c>
      <c r="FG38">
        <f ca="1">IF(AND($B38&gt;0,SUM(FG$3:FG37)=0,SUM($H38:FF38)=0),$B38,0)</f>
        <v>0</v>
      </c>
      <c r="FH38">
        <f ca="1">IF(AND($B38&gt;0,SUM(FH$3:FH37)=0,SUM($H38:FG38)=0),$B38,0)</f>
        <v>0</v>
      </c>
      <c r="FI38">
        <f ca="1">IF(AND($B38&gt;0,SUM(FI$3:FI37)=0,SUM($H38:FH38)=0),$B38,0)</f>
        <v>0</v>
      </c>
      <c r="FJ38">
        <f ca="1">IF(AND($B38&gt;0,SUM(FJ$3:FJ37)=0,SUM($H38:FI38)=0),$B38,0)</f>
        <v>0</v>
      </c>
      <c r="FK38">
        <f ca="1">IF(AND($B38&gt;0,SUM(FK$3:FK37)=0,SUM($H38:FJ38)=0),$B38,0)</f>
        <v>0</v>
      </c>
      <c r="FL38">
        <f ca="1">IF(AND($B38&gt;0,SUM(FL$3:FL37)=0,SUM($H38:FK38)=0),$B38,0)</f>
        <v>0</v>
      </c>
      <c r="FM38">
        <f ca="1">IF(AND($B38&gt;0,SUM(FM$3:FM37)=0,SUM($H38:FL38)=0),$B38,0)</f>
        <v>0</v>
      </c>
      <c r="FN38">
        <f ca="1">IF(AND($B38&gt;0,SUM(FN$3:FN37)=0,SUM($H38:FM38)=0),$B38,0)</f>
        <v>0</v>
      </c>
      <c r="FS38" s="67"/>
      <c r="FT38" s="67"/>
      <c r="FU38" s="342"/>
      <c r="FV38" s="374" t="str">
        <f>""</f>
        <v/>
      </c>
      <c r="FY38" s="67"/>
      <c r="FZ38" s="67"/>
      <c r="GA38" s="342"/>
      <c r="GB38" s="374" t="str">
        <f>""</f>
        <v/>
      </c>
      <c r="GE38" s="67"/>
      <c r="GF38" s="67"/>
      <c r="GG38" s="342"/>
      <c r="GH38" s="374" t="str">
        <f>""</f>
        <v/>
      </c>
    </row>
    <row r="39" spans="1:190" ht="15.75" thickBot="1" x14ac:dyDescent="0.3">
      <c r="A39">
        <v>39</v>
      </c>
      <c r="C39" s="240">
        <f t="shared" ca="1" si="16"/>
        <v>0</v>
      </c>
      <c r="D39" s="240">
        <f t="shared" ca="1" si="17"/>
        <v>0</v>
      </c>
      <c r="E39" s="240">
        <f t="shared" ca="1" si="18"/>
        <v>0</v>
      </c>
      <c r="F39" s="240" t="str">
        <f t="shared" ca="1" si="19"/>
        <v/>
      </c>
      <c r="G39" s="47">
        <f ca="1">INDEX($I$2:$FN$2,ROWS(G$2:G39))</f>
        <v>1</v>
      </c>
      <c r="H39">
        <v>0</v>
      </c>
      <c r="I39">
        <f ca="1">IF(AND($B39&gt;0,SUM(I$3:I38)=0,SUM($H39:H39)=0),$B39,0)</f>
        <v>0</v>
      </c>
      <c r="J39">
        <f ca="1">IF(AND($B39&gt;0,SUM(J$3:J38)=0,SUM($H39:I39)=0),$B39,0)</f>
        <v>0</v>
      </c>
      <c r="K39">
        <f ca="1">IF(AND($B39&gt;0,SUM(K$3:K38)=0,SUM($H39:J39)=0),$B39,0)</f>
        <v>0</v>
      </c>
      <c r="L39">
        <f ca="1">IF(AND($B39&gt;0,SUM(L$3:L38)=0,SUM($H39:K39)=0),$B39,0)</f>
        <v>0</v>
      </c>
      <c r="M39">
        <f ca="1">IF(AND($B39&gt;0,SUM(M$3:M38)=0,SUM($H39:L39)=0),$B39,0)</f>
        <v>0</v>
      </c>
      <c r="N39">
        <f ca="1">IF(AND($B39&gt;0,SUM(N$3:N38)=0,SUM($H39:M39)=0),$B39,0)</f>
        <v>0</v>
      </c>
      <c r="O39">
        <f ca="1">IF(AND($B39&gt;0,SUM(O$3:O38)=0,SUM($H39:N39)=0),$B39,0)</f>
        <v>0</v>
      </c>
      <c r="P39">
        <f ca="1">IF(AND($B39&gt;0,SUM(P$3:P38)=0,SUM($H39:O39)=0),$B39,0)</f>
        <v>0</v>
      </c>
      <c r="Q39">
        <f ca="1">IF(AND($B39&gt;0,SUM(Q$3:Q38)=0,SUM($H39:P39)=0),$B39,0)</f>
        <v>0</v>
      </c>
      <c r="R39">
        <f ca="1">IF(AND($B39&gt;0,SUM(R$3:R38)=0,SUM($H39:Q39)=0),$B39,0)</f>
        <v>0</v>
      </c>
      <c r="S39">
        <f ca="1">IF(AND($B39&gt;0,SUM(S$3:S38)=0,SUM($H39:R39)=0),$B39,0)</f>
        <v>0</v>
      </c>
      <c r="T39">
        <f ca="1">IF(AND($B39&gt;0,SUM(T$3:T38)=0,SUM($H39:S39)=0),$B39,0)</f>
        <v>0</v>
      </c>
      <c r="U39">
        <f ca="1">IF(AND($B39&gt;0,SUM(U$3:U38)=0,SUM($H39:T39)=0),$B39,0)</f>
        <v>0</v>
      </c>
      <c r="V39">
        <f ca="1">IF(AND($B39&gt;0,SUM(V$3:V38)=0,SUM($H39:U39)=0),$B39,0)</f>
        <v>0</v>
      </c>
      <c r="W39">
        <f ca="1">IF(AND($B39&gt;0,SUM(W$3:W38)=0,SUM($H39:V39)=0),$B39,0)</f>
        <v>0</v>
      </c>
      <c r="X39">
        <f ca="1">IF(AND($B39&gt;0,SUM(X$3:X38)=0,SUM($H39:W39)=0),$B39,0)</f>
        <v>0</v>
      </c>
      <c r="Y39">
        <f ca="1">IF(AND($B39&gt;0,SUM(Y$3:Y38)=0,SUM($H39:X39)=0),$B39,0)</f>
        <v>0</v>
      </c>
      <c r="Z39">
        <f ca="1">IF(AND($B39&gt;0,SUM(Z$3:Z38)=0,SUM($H39:Y39)=0),$B39,0)</f>
        <v>0</v>
      </c>
      <c r="AA39">
        <f ca="1">IF(AND($B39&gt;0,SUM(AA$3:AA38)=0,SUM($H39:Z39)=0),$B39,0)</f>
        <v>0</v>
      </c>
      <c r="AB39">
        <f ca="1">IF(AND($B39&gt;0,SUM(AB$3:AB38)=0,SUM($H39:AA39)=0),$B39,0)</f>
        <v>0</v>
      </c>
      <c r="AC39">
        <f ca="1">IF(AND($B39&gt;0,SUM(AC$3:AC38)=0,SUM($H39:AB39)=0),$B39,0)</f>
        <v>0</v>
      </c>
      <c r="AD39">
        <f ca="1">IF(AND($B39&gt;0,SUM(AD$3:AD38)=0,SUM($H39:AC39)=0),$B39,0)</f>
        <v>0</v>
      </c>
      <c r="AE39">
        <f ca="1">IF(AND($B39&gt;0,SUM(AE$3:AE38)=0,SUM($H39:AD39)=0),$B39,0)</f>
        <v>0</v>
      </c>
      <c r="AF39">
        <f ca="1">IF(AND($B39&gt;0,SUM(AF$3:AF38)=0,SUM($H39:AE39)=0),$B39,0)</f>
        <v>0</v>
      </c>
      <c r="AG39">
        <f ca="1">IF(AND($B39&gt;0,SUM(AG$3:AG38)=0,SUM($H39:AF39)=0),$B39,0)</f>
        <v>0</v>
      </c>
      <c r="AH39">
        <f ca="1">IF(AND($B39&gt;0,SUM(AH$3:AH38)=0,SUM($H39:AG39)=0),$B39,0)</f>
        <v>0</v>
      </c>
      <c r="AI39">
        <f ca="1">IF(AND($B39&gt;0,SUM(AI$3:AI38)=0,SUM($H39:AH39)=0),$B39,0)</f>
        <v>0</v>
      </c>
      <c r="AJ39">
        <f ca="1">IF(AND($B39&gt;0,SUM(AJ$3:AJ38)=0,SUM($H39:AI39)=0),$B39,0)</f>
        <v>0</v>
      </c>
      <c r="AK39">
        <f ca="1">IF(AND($B39&gt;0,SUM(AK$3:AK38)=0,SUM($H39:AJ39)=0),$B39,0)</f>
        <v>0</v>
      </c>
      <c r="AL39">
        <f ca="1">IF(AND($B39&gt;0,SUM(AL$3:AL38)=0,SUM($H39:AK39)=0),$B39,0)</f>
        <v>0</v>
      </c>
      <c r="AM39">
        <f ca="1">IF(AND($B39&gt;0,SUM(AM$3:AM38)=0,SUM($H39:AL39)=0),$B39,0)</f>
        <v>0</v>
      </c>
      <c r="AN39">
        <f ca="1">IF(AND($B39&gt;0,SUM(AN$3:AN38)=0,SUM($H39:AM39)=0),$B39,0)</f>
        <v>0</v>
      </c>
      <c r="AO39">
        <f ca="1">IF(AND($B39&gt;0,SUM(AO$3:AO38)=0,SUM($H39:AN39)=0),$B39,0)</f>
        <v>0</v>
      </c>
      <c r="AP39">
        <f ca="1">IF(AND($B39&gt;0,SUM(AP$3:AP38)=0,SUM($H39:AO39)=0),$B39,0)</f>
        <v>0</v>
      </c>
      <c r="AQ39">
        <f ca="1">IF(AND($B39&gt;0,SUM(AQ$3:AQ38)=0,SUM($H39:AP39)=0),$B39,0)</f>
        <v>0</v>
      </c>
      <c r="AR39">
        <f ca="1">IF(AND($B39&gt;0,SUM(AR$3:AR38)=0,SUM($H39:AQ39)=0),$B39,0)</f>
        <v>0</v>
      </c>
      <c r="AS39">
        <f ca="1">IF(AND($B39&gt;0,SUM(AS$3:AS38)=0,SUM($H39:AR39)=0),$B39,0)</f>
        <v>0</v>
      </c>
      <c r="AT39">
        <f ca="1">IF(AND($B39&gt;0,SUM(AT$3:AT38)=0,SUM($H39:AS39)=0),$B39,0)</f>
        <v>0</v>
      </c>
      <c r="AU39">
        <f ca="1">IF(AND($B39&gt;0,SUM(AU$3:AU38)=0,SUM($H39:AT39)=0),$B39,0)</f>
        <v>0</v>
      </c>
      <c r="AV39">
        <f ca="1">IF(AND($B39&gt;0,SUM(AV$3:AV38)=0,SUM($H39:AU39)=0),$B39,0)</f>
        <v>0</v>
      </c>
      <c r="AW39">
        <f ca="1">IF(AND($B39&gt;0,SUM(AW$3:AW38)=0,SUM($H39:AV39)=0),$B39,0)</f>
        <v>0</v>
      </c>
      <c r="AX39">
        <f ca="1">IF(AND($B39&gt;0,SUM(AX$3:AX38)=0,SUM($H39:AW39)=0),$B39,0)</f>
        <v>0</v>
      </c>
      <c r="AY39">
        <f ca="1">IF(AND($B39&gt;0,SUM(AY$3:AY38)=0,SUM($H39:AX39)=0),$B39,0)</f>
        <v>0</v>
      </c>
      <c r="AZ39">
        <f ca="1">IF(AND($B39&gt;0,SUM(AZ$3:AZ38)=0,SUM($H39:AY39)=0),$B39,0)</f>
        <v>0</v>
      </c>
      <c r="BA39">
        <f ca="1">IF(AND($B39&gt;0,SUM(BA$3:BA38)=0,SUM($H39:AZ39)=0),$B39,0)</f>
        <v>0</v>
      </c>
      <c r="BB39">
        <f ca="1">IF(AND($B39&gt;0,SUM(BB$3:BB38)=0,SUM($H39:BA39)=0),$B39,0)</f>
        <v>0</v>
      </c>
      <c r="BC39">
        <f ca="1">IF(AND($B39&gt;0,SUM(BC$3:BC38)=0,SUM($H39:BB39)=0),$B39,0)</f>
        <v>0</v>
      </c>
      <c r="BD39">
        <f ca="1">IF(AND($B39&gt;0,SUM(BD$3:BD38)=0,SUM($H39:BC39)=0),$B39,0)</f>
        <v>0</v>
      </c>
      <c r="BE39">
        <f ca="1">IF(AND($B39&gt;0,SUM(BE$3:BE38)=0,SUM($H39:BD39)=0),$B39,0)</f>
        <v>0</v>
      </c>
      <c r="BF39">
        <f ca="1">IF(AND($B39&gt;0,SUM(BF$3:BF38)=0,SUM($H39:BE39)=0),$B39,0)</f>
        <v>0</v>
      </c>
      <c r="BG39">
        <f ca="1">IF(AND($B39&gt;0,SUM(BG$3:BG38)=0,SUM($H39:BF39)=0),$B39,0)</f>
        <v>0</v>
      </c>
      <c r="BH39">
        <f ca="1">IF(AND($B39&gt;0,SUM(BH$3:BH38)=0,SUM($H39:BG39)=0),$B39,0)</f>
        <v>0</v>
      </c>
      <c r="BI39">
        <f ca="1">IF(AND($B39&gt;0,SUM(BI$3:BI38)=0,SUM($H39:BH39)=0),$B39,0)</f>
        <v>0</v>
      </c>
      <c r="BJ39">
        <f ca="1">IF(AND($B39&gt;0,SUM(BJ$3:BJ38)=0,SUM($H39:BI39)=0),$B39,0)</f>
        <v>0</v>
      </c>
      <c r="BK39">
        <f ca="1">IF(AND($B39&gt;0,SUM(BK$3:BK38)=0,SUM($H39:BJ39)=0),$B39,0)</f>
        <v>0</v>
      </c>
      <c r="BL39">
        <f ca="1">IF(AND($B39&gt;0,SUM(BL$3:BL38)=0,SUM($H39:BK39)=0),$B39,0)</f>
        <v>0</v>
      </c>
      <c r="BM39">
        <f ca="1">IF(AND($B39&gt;0,SUM(BM$3:BM38)=0,SUM($H39:BL39)=0),$B39,0)</f>
        <v>0</v>
      </c>
      <c r="BN39">
        <f ca="1">IF(AND($B39&gt;0,SUM(BN$3:BN38)=0,SUM($H39:BM39)=0),$B39,0)</f>
        <v>0</v>
      </c>
      <c r="BO39">
        <f ca="1">IF(AND($B39&gt;0,SUM(BO$3:BO38)=0,SUM($H39:BN39)=0),$B39,0)</f>
        <v>0</v>
      </c>
      <c r="BP39">
        <f ca="1">IF(AND($B39&gt;0,SUM(BP$3:BP38)=0,SUM($H39:BO39)=0),$B39,0)</f>
        <v>0</v>
      </c>
      <c r="BQ39">
        <f ca="1">IF(AND($B39&gt;0,SUM(BQ$3:BQ38)=0,SUM($H39:BP39)=0),$B39,0)</f>
        <v>0</v>
      </c>
      <c r="BR39">
        <f ca="1">IF(AND($B39&gt;0,SUM(BR$3:BR38)=0,SUM($H39:BQ39)=0),$B39,0)</f>
        <v>0</v>
      </c>
      <c r="BS39">
        <f ca="1">IF(AND($B39&gt;0,SUM(BS$3:BS38)=0,SUM($H39:BR39)=0),$B39,0)</f>
        <v>0</v>
      </c>
      <c r="BT39">
        <f ca="1">IF(AND($B39&gt;0,SUM(BT$3:BT38)=0,SUM($H39:BS39)=0),$B39,0)</f>
        <v>0</v>
      </c>
      <c r="BU39">
        <f ca="1">IF(AND($B39&gt;0,SUM(BU$3:BU38)=0,SUM($H39:BT39)=0),$B39,0)</f>
        <v>0</v>
      </c>
      <c r="BV39">
        <f ca="1">IF(AND($B39&gt;0,SUM(BV$3:BV38)=0,SUM($H39:BU39)=0),$B39,0)</f>
        <v>0</v>
      </c>
      <c r="BW39">
        <f ca="1">IF(AND($B39&gt;0,SUM(BW$3:BW38)=0,SUM($H39:BV39)=0),$B39,0)</f>
        <v>0</v>
      </c>
      <c r="BX39">
        <f ca="1">IF(AND($B39&gt;0,SUM(BX$3:BX38)=0,SUM($H39:BW39)=0),$B39,0)</f>
        <v>0</v>
      </c>
      <c r="BY39">
        <f ca="1">IF(AND($B39&gt;0,SUM(BY$3:BY38)=0,SUM($H39:BX39)=0),$B39,0)</f>
        <v>0</v>
      </c>
      <c r="BZ39">
        <f ca="1">IF(AND($B39&gt;0,SUM(BZ$3:BZ38)=0,SUM($H39:BY39)=0),$B39,0)</f>
        <v>0</v>
      </c>
      <c r="CA39">
        <f ca="1">IF(AND($B39&gt;0,SUM(CA$3:CA38)=0,SUM($H39:BZ39)=0),$B39,0)</f>
        <v>0</v>
      </c>
      <c r="CB39">
        <f ca="1">IF(AND($B39&gt;0,SUM(CB$3:CB38)=0,SUM($H39:CA39)=0),$B39,0)</f>
        <v>0</v>
      </c>
      <c r="CC39">
        <f ca="1">IF(AND($B39&gt;0,SUM(CC$3:CC38)=0,SUM($H39:CB39)=0),$B39,0)</f>
        <v>0</v>
      </c>
      <c r="CD39">
        <f ca="1">IF(AND($B39&gt;0,SUM(CD$3:CD38)=0,SUM($H39:CC39)=0),$B39,0)</f>
        <v>0</v>
      </c>
      <c r="CE39">
        <f ca="1">IF(AND($B39&gt;0,SUM(CE$3:CE38)=0,SUM($H39:CD39)=0),$B39,0)</f>
        <v>0</v>
      </c>
      <c r="CF39">
        <f ca="1">IF(AND($B39&gt;0,SUM(CF$3:CF38)=0,SUM($H39:CE39)=0),$B39,0)</f>
        <v>0</v>
      </c>
      <c r="CG39">
        <f ca="1">IF(AND($B39&gt;0,SUM(CG$3:CG38)=0,SUM($H39:CF39)=0),$B39,0)</f>
        <v>0</v>
      </c>
      <c r="CH39">
        <f ca="1">IF(AND($B39&gt;0,SUM(CH$3:CH38)=0,SUM($H39:CG39)=0),$B39,0)</f>
        <v>0</v>
      </c>
      <c r="CI39">
        <f ca="1">IF(AND($B39&gt;0,SUM(CI$3:CI38)=0,SUM($H39:CH39)=0),$B39,0)</f>
        <v>0</v>
      </c>
      <c r="CJ39">
        <f ca="1">IF(AND($B39&gt;0,SUM(CJ$3:CJ38)=0,SUM($H39:CI39)=0),$B39,0)</f>
        <v>0</v>
      </c>
      <c r="CK39">
        <f ca="1">IF(AND($B39&gt;0,SUM(CK$3:CK38)=0,SUM($H39:CJ39)=0),$B39,0)</f>
        <v>0</v>
      </c>
      <c r="CL39">
        <f ca="1">IF(AND($B39&gt;0,SUM(CL$3:CL38)=0,SUM($H39:CK39)=0),$B39,0)</f>
        <v>0</v>
      </c>
      <c r="CM39">
        <f ca="1">IF(AND($B39&gt;0,SUM(CM$3:CM38)=0,SUM($H39:CL39)=0),$B39,0)</f>
        <v>0</v>
      </c>
      <c r="CN39">
        <f ca="1">IF(AND($B39&gt;0,SUM(CN$3:CN38)=0,SUM($H39:CM39)=0),$B39,0)</f>
        <v>0</v>
      </c>
      <c r="CO39">
        <f ca="1">IF(AND($B39&gt;0,SUM(CO$3:CO38)=0,SUM($H39:CN39)=0),$B39,0)</f>
        <v>0</v>
      </c>
      <c r="CP39">
        <f ca="1">IF(AND($B39&gt;0,SUM(CP$3:CP38)=0,SUM($H39:CO39)=0),$B39,0)</f>
        <v>0</v>
      </c>
      <c r="CQ39">
        <f ca="1">IF(AND($B39&gt;0,SUM(CQ$3:CQ38)=0,SUM($H39:CP39)=0),$B39,0)</f>
        <v>0</v>
      </c>
      <c r="CR39">
        <f ca="1">IF(AND($B39&gt;0,SUM(CR$3:CR38)=0,SUM($H39:CQ39)=0),$B39,0)</f>
        <v>0</v>
      </c>
      <c r="CS39">
        <f ca="1">IF(AND($B39&gt;0,SUM(CS$3:CS38)=0,SUM($H39:CR39)=0),$B39,0)</f>
        <v>0</v>
      </c>
      <c r="CT39">
        <f ca="1">IF(AND($B39&gt;0,SUM(CT$3:CT38)=0,SUM($H39:CS39)=0),$B39,0)</f>
        <v>0</v>
      </c>
      <c r="CU39">
        <f ca="1">IF(AND($B39&gt;0,SUM(CU$3:CU38)=0,SUM($H39:CT39)=0),$B39,0)</f>
        <v>0</v>
      </c>
      <c r="CV39">
        <f ca="1">IF(AND($B39&gt;0,SUM(CV$3:CV38)=0,SUM($H39:CU39)=0),$B39,0)</f>
        <v>0</v>
      </c>
      <c r="CW39">
        <f ca="1">IF(AND($B39&gt;0,SUM(CW$3:CW38)=0,SUM($H39:CV39)=0),$B39,0)</f>
        <v>0</v>
      </c>
      <c r="CX39">
        <f ca="1">IF(AND($B39&gt;0,SUM(CX$3:CX38)=0,SUM($H39:CW39)=0),$B39,0)</f>
        <v>0</v>
      </c>
      <c r="CY39">
        <f ca="1">IF(AND($B39&gt;0,SUM(CY$3:CY38)=0,SUM($H39:CX39)=0),$B39,0)</f>
        <v>0</v>
      </c>
      <c r="CZ39">
        <f ca="1">IF(AND($B39&gt;0,SUM(CZ$3:CZ38)=0,SUM($H39:CY39)=0),$B39,0)</f>
        <v>0</v>
      </c>
      <c r="DA39">
        <f ca="1">IF(AND($B39&gt;0,SUM(DA$3:DA38)=0,SUM($H39:CZ39)=0),$B39,0)</f>
        <v>0</v>
      </c>
      <c r="DB39">
        <f ca="1">IF(AND($B39&gt;0,SUM(DB$3:DB38)=0,SUM($H39:DA39)=0),$B39,0)</f>
        <v>0</v>
      </c>
      <c r="DC39">
        <f ca="1">IF(AND($B39&gt;0,SUM(DC$3:DC38)=0,SUM($H39:DB39)=0),$B39,0)</f>
        <v>0</v>
      </c>
      <c r="DD39">
        <f ca="1">IF(AND($B39&gt;0,SUM(DD$3:DD38)=0,SUM($H39:DC39)=0),$B39,0)</f>
        <v>0</v>
      </c>
      <c r="DE39">
        <f ca="1">IF(AND($B39&gt;0,SUM(DE$3:DE38)=0,SUM($H39:DD39)=0),$B39,0)</f>
        <v>0</v>
      </c>
      <c r="DF39">
        <f ca="1">IF(AND($B39&gt;0,SUM(DF$3:DF38)=0,SUM($H39:DE39)=0),$B39,0)</f>
        <v>0</v>
      </c>
      <c r="DG39">
        <f ca="1">IF(AND($B39&gt;0,SUM(DG$3:DG38)=0,SUM($H39:DF39)=0),$B39,0)</f>
        <v>0</v>
      </c>
      <c r="DH39">
        <f ca="1">IF(AND($B39&gt;0,SUM(DH$3:DH38)=0,SUM($H39:DG39)=0),$B39,0)</f>
        <v>0</v>
      </c>
      <c r="DI39">
        <f ca="1">IF(AND($B39&gt;0,SUM(DI$3:DI38)=0,SUM($H39:DH39)=0),$B39,0)</f>
        <v>0</v>
      </c>
      <c r="DJ39">
        <f ca="1">IF(AND($B39&gt;0,SUM(DJ$3:DJ38)=0,SUM($H39:DI39)=0),$B39,0)</f>
        <v>0</v>
      </c>
      <c r="DK39">
        <f ca="1">IF(AND($B39&gt;0,SUM(DK$3:DK38)=0,SUM($H39:DJ39)=0),$B39,0)</f>
        <v>0</v>
      </c>
      <c r="DL39">
        <f ca="1">IF(AND($B39&gt;0,SUM(DL$3:DL38)=0,SUM($H39:DK39)=0),$B39,0)</f>
        <v>0</v>
      </c>
      <c r="DM39">
        <f ca="1">IF(AND($B39&gt;0,SUM(DM$3:DM38)=0,SUM($H39:DL39)=0),$B39,0)</f>
        <v>0</v>
      </c>
      <c r="DN39">
        <f ca="1">IF(AND($B39&gt;0,SUM(DN$3:DN38)=0,SUM($H39:DM39)=0),$B39,0)</f>
        <v>0</v>
      </c>
      <c r="DO39">
        <f ca="1">IF(AND($B39&gt;0,SUM(DO$3:DO38)=0,SUM($H39:DN39)=0),$B39,0)</f>
        <v>0</v>
      </c>
      <c r="DP39">
        <f ca="1">IF(AND($B39&gt;0,SUM(DP$3:DP38)=0,SUM($H39:DO39)=0),$B39,0)</f>
        <v>0</v>
      </c>
      <c r="DQ39">
        <f ca="1">IF(AND($B39&gt;0,SUM(DQ$3:DQ38)=0,SUM($H39:DP39)=0),$B39,0)</f>
        <v>0</v>
      </c>
      <c r="DR39">
        <f ca="1">IF(AND($B39&gt;0,SUM(DR$3:DR38)=0,SUM($H39:DQ39)=0),$B39,0)</f>
        <v>0</v>
      </c>
      <c r="DS39">
        <f ca="1">IF(AND($B39&gt;0,SUM(DS$3:DS38)=0,SUM($H39:DR39)=0),$B39,0)</f>
        <v>0</v>
      </c>
      <c r="DT39">
        <f ca="1">IF(AND($B39&gt;0,SUM(DT$3:DT38)=0,SUM($H39:DS39)=0),$B39,0)</f>
        <v>0</v>
      </c>
      <c r="DU39">
        <f ca="1">IF(AND($B39&gt;0,SUM(DU$3:DU38)=0,SUM($H39:DT39)=0),$B39,0)</f>
        <v>0</v>
      </c>
      <c r="DV39">
        <f ca="1">IF(AND($B39&gt;0,SUM(DV$3:DV38)=0,SUM($H39:DU39)=0),$B39,0)</f>
        <v>0</v>
      </c>
      <c r="DW39">
        <f ca="1">IF(AND($B39&gt;0,SUM(DW$3:DW38)=0,SUM($H39:DV39)=0),$B39,0)</f>
        <v>0</v>
      </c>
      <c r="DX39">
        <f ca="1">IF(AND($B39&gt;0,SUM(DX$3:DX38)=0,SUM($H39:DW39)=0),$B39,0)</f>
        <v>0</v>
      </c>
      <c r="DY39">
        <f ca="1">IF(AND($B39&gt;0,SUM(DY$3:DY38)=0,SUM($H39:DX39)=0),$B39,0)</f>
        <v>0</v>
      </c>
      <c r="DZ39">
        <f ca="1">IF(AND($B39&gt;0,SUM(DZ$3:DZ38)=0,SUM($H39:DY39)=0),$B39,0)</f>
        <v>0</v>
      </c>
      <c r="EA39">
        <f ca="1">IF(AND($B39&gt;0,SUM(EA$3:EA38)=0,SUM($H39:DZ39)=0),$B39,0)</f>
        <v>0</v>
      </c>
      <c r="EB39">
        <f ca="1">IF(AND($B39&gt;0,SUM(EB$3:EB38)=0,SUM($H39:EA39)=0),$B39,0)</f>
        <v>0</v>
      </c>
      <c r="EC39">
        <f ca="1">IF(AND($B39&gt;0,SUM(EC$3:EC38)=0,SUM($H39:EB39)=0),$B39,0)</f>
        <v>0</v>
      </c>
      <c r="ED39">
        <f ca="1">IF(AND($B39&gt;0,SUM(ED$3:ED38)=0,SUM($H39:EC39)=0),$B39,0)</f>
        <v>0</v>
      </c>
      <c r="EE39">
        <f ca="1">IF(AND($B39&gt;0,SUM(EE$3:EE38)=0,SUM($H39:ED39)=0),$B39,0)</f>
        <v>0</v>
      </c>
      <c r="EF39">
        <f ca="1">IF(AND($B39&gt;0,SUM(EF$3:EF38)=0,SUM($H39:EE39)=0),$B39,0)</f>
        <v>0</v>
      </c>
      <c r="EG39">
        <f ca="1">IF(AND($B39&gt;0,SUM(EG$3:EG38)=0,SUM($H39:EF39)=0),$B39,0)</f>
        <v>0</v>
      </c>
      <c r="EH39">
        <f ca="1">IF(AND($B39&gt;0,SUM(EH$3:EH38)=0,SUM($H39:EG39)=0),$B39,0)</f>
        <v>0</v>
      </c>
      <c r="EI39">
        <f ca="1">IF(AND($B39&gt;0,SUM(EI$3:EI38)=0,SUM($H39:EH39)=0),$B39,0)</f>
        <v>0</v>
      </c>
      <c r="EJ39">
        <f ca="1">IF(AND($B39&gt;0,SUM(EJ$3:EJ38)=0,SUM($H39:EI39)=0),$B39,0)</f>
        <v>0</v>
      </c>
      <c r="EK39">
        <f ca="1">IF(AND($B39&gt;0,SUM(EK$3:EK38)=0,SUM($H39:EJ39)=0),$B39,0)</f>
        <v>0</v>
      </c>
      <c r="EL39">
        <f ca="1">IF(AND($B39&gt;0,SUM(EL$3:EL38)=0,SUM($H39:EK39)=0),$B39,0)</f>
        <v>0</v>
      </c>
      <c r="EM39">
        <f ca="1">IF(AND($B39&gt;0,SUM(EM$3:EM38)=0,SUM($H39:EL39)=0),$B39,0)</f>
        <v>0</v>
      </c>
      <c r="EN39">
        <f ca="1">IF(AND($B39&gt;0,SUM(EN$3:EN38)=0,SUM($H39:EM39)=0),$B39,0)</f>
        <v>0</v>
      </c>
      <c r="EO39">
        <f ca="1">IF(AND($B39&gt;0,SUM(EO$3:EO38)=0,SUM($H39:EN39)=0),$B39,0)</f>
        <v>0</v>
      </c>
      <c r="EP39">
        <f ca="1">IF(AND($B39&gt;0,SUM(EP$3:EP38)=0,SUM($H39:EO39)=0),$B39,0)</f>
        <v>0</v>
      </c>
      <c r="EQ39">
        <f ca="1">IF(AND($B39&gt;0,SUM(EQ$3:EQ38)=0,SUM($H39:EP39)=0),$B39,0)</f>
        <v>0</v>
      </c>
      <c r="ER39">
        <f ca="1">IF(AND($B39&gt;0,SUM(ER$3:ER38)=0,SUM($H39:EQ39)=0),$B39,0)</f>
        <v>0</v>
      </c>
      <c r="ES39">
        <f ca="1">IF(AND($B39&gt;0,SUM(ES$3:ES38)=0,SUM($H39:ER39)=0),$B39,0)</f>
        <v>0</v>
      </c>
      <c r="ET39">
        <f ca="1">IF(AND($B39&gt;0,SUM(ET$3:ET38)=0,SUM($H39:ES39)=0),$B39,0)</f>
        <v>0</v>
      </c>
      <c r="EU39">
        <f ca="1">IF(AND($B39&gt;0,SUM(EU$3:EU38)=0,SUM($H39:ET39)=0),$B39,0)</f>
        <v>0</v>
      </c>
      <c r="EV39">
        <f ca="1">IF(AND($B39&gt;0,SUM(EV$3:EV38)=0,SUM($H39:EU39)=0),$B39,0)</f>
        <v>0</v>
      </c>
      <c r="EW39">
        <f ca="1">IF(AND($B39&gt;0,SUM(EW$3:EW38)=0,SUM($H39:EV39)=0),$B39,0)</f>
        <v>0</v>
      </c>
      <c r="EX39">
        <f ca="1">IF(AND($B39&gt;0,SUM(EX$3:EX38)=0,SUM($H39:EW39)=0),$B39,0)</f>
        <v>0</v>
      </c>
      <c r="EY39">
        <f ca="1">IF(AND($B39&gt;0,SUM(EY$3:EY38)=0,SUM($H39:EX39)=0),$B39,0)</f>
        <v>0</v>
      </c>
      <c r="EZ39">
        <f ca="1">IF(AND($B39&gt;0,SUM(EZ$3:EZ38)=0,SUM($H39:EY39)=0),$B39,0)</f>
        <v>0</v>
      </c>
      <c r="FA39">
        <f ca="1">IF(AND($B39&gt;0,SUM(FA$3:FA38)=0,SUM($H39:EZ39)=0),$B39,0)</f>
        <v>0</v>
      </c>
      <c r="FB39">
        <f ca="1">IF(AND($B39&gt;0,SUM(FB$3:FB38)=0,SUM($H39:FA39)=0),$B39,0)</f>
        <v>0</v>
      </c>
      <c r="FC39">
        <f ca="1">IF(AND($B39&gt;0,SUM(FC$3:FC38)=0,SUM($H39:FB39)=0),$B39,0)</f>
        <v>0</v>
      </c>
      <c r="FD39">
        <f ca="1">IF(AND($B39&gt;0,SUM(FD$3:FD38)=0,SUM($H39:FC39)=0),$B39,0)</f>
        <v>0</v>
      </c>
      <c r="FE39">
        <f ca="1">IF(AND($B39&gt;0,SUM(FE$3:FE38)=0,SUM($H39:FD39)=0),$B39,0)</f>
        <v>0</v>
      </c>
      <c r="FF39">
        <f ca="1">IF(AND($B39&gt;0,SUM(FF$3:FF38)=0,SUM($H39:FE39)=0),$B39,0)</f>
        <v>0</v>
      </c>
      <c r="FG39">
        <f ca="1">IF(AND($B39&gt;0,SUM(FG$3:FG38)=0,SUM($H39:FF39)=0),$B39,0)</f>
        <v>0</v>
      </c>
      <c r="FH39">
        <f ca="1">IF(AND($B39&gt;0,SUM(FH$3:FH38)=0,SUM($H39:FG39)=0),$B39,0)</f>
        <v>0</v>
      </c>
      <c r="FI39">
        <f ca="1">IF(AND($B39&gt;0,SUM(FI$3:FI38)=0,SUM($H39:FH39)=0),$B39,0)</f>
        <v>0</v>
      </c>
      <c r="FJ39">
        <f ca="1">IF(AND($B39&gt;0,SUM(FJ$3:FJ38)=0,SUM($H39:FI39)=0),$B39,0)</f>
        <v>0</v>
      </c>
      <c r="FK39">
        <f ca="1">IF(AND($B39&gt;0,SUM(FK$3:FK38)=0,SUM($H39:FJ39)=0),$B39,0)</f>
        <v>0</v>
      </c>
      <c r="FL39">
        <f ca="1">IF(AND($B39&gt;0,SUM(FL$3:FL38)=0,SUM($H39:FK39)=0),$B39,0)</f>
        <v>0</v>
      </c>
      <c r="FM39">
        <f ca="1">IF(AND($B39&gt;0,SUM(FM$3:FM38)=0,SUM($H39:FL39)=0),$B39,0)</f>
        <v>0</v>
      </c>
      <c r="FN39">
        <f ca="1">IF(AND($B39&gt;0,SUM(FN$3:FN38)=0,SUM($H39:FM39)=0),$B39,0)</f>
        <v>0</v>
      </c>
      <c r="FS39" s="67"/>
      <c r="FT39" s="67"/>
      <c r="FU39" s="342"/>
      <c r="FV39" s="374" t="str">
        <f>""</f>
        <v/>
      </c>
      <c r="FY39" s="67"/>
      <c r="FZ39" s="67"/>
      <c r="GA39" s="342"/>
      <c r="GB39" s="374" t="str">
        <f>""</f>
        <v/>
      </c>
      <c r="GE39" s="67"/>
      <c r="GF39" s="67"/>
      <c r="GG39" s="342"/>
      <c r="GH39" s="374" t="str">
        <f>""</f>
        <v/>
      </c>
    </row>
    <row r="40" spans="1:190" ht="15.75" thickBot="1" x14ac:dyDescent="0.3">
      <c r="A40">
        <v>40</v>
      </c>
      <c r="B40" s="367">
        <f>A40</f>
        <v>40</v>
      </c>
      <c r="C40" s="240" t="str">
        <f t="shared" ref="C40:C46" ca="1" si="20">OFFSET(FS40,0,$A$1,1,1)</f>
        <v>Ilmavirransäätö</v>
      </c>
      <c r="D40" s="240" t="str">
        <f t="shared" ref="D40:D46" ca="1" si="21">OFFSET(FT40,0,$A$1,1,1)</f>
        <v/>
      </c>
      <c r="E40" s="240">
        <f t="shared" ref="E40:E46" ca="1" si="22">OFFSET(FU40,0,$A$1,1,1)</f>
        <v>1</v>
      </c>
      <c r="F40" s="240" t="str">
        <f t="shared" ref="F40:F46" ca="1" si="23">OFFSET(FV40,0,$A$1,1,1)</f>
        <v/>
      </c>
      <c r="G40" s="47">
        <f ca="1">INDEX($I$2:$FN$2,ROWS(G$2:G40))</f>
        <v>1</v>
      </c>
      <c r="H40">
        <v>0</v>
      </c>
      <c r="I40">
        <f ca="1">IF(AND($B40&gt;0,SUM(I$3:I39)=0,SUM($H40:H40)=0),$B40,0)</f>
        <v>0</v>
      </c>
      <c r="J40">
        <f ca="1">IF(AND($B40&gt;0,SUM(J$3:J39)=0,SUM($H40:I40)=0),$B40,0)</f>
        <v>0</v>
      </c>
      <c r="K40">
        <f ca="1">IF(AND($B40&gt;0,SUM(K$3:K39)=0,SUM($H40:J40)=0),$B40,0)</f>
        <v>0</v>
      </c>
      <c r="L40">
        <f ca="1">IF(AND($B40&gt;0,SUM(L$3:L39)=0,SUM($H40:K40)=0),$B40,0)</f>
        <v>0</v>
      </c>
      <c r="M40">
        <f ca="1">IF(AND($B40&gt;0,SUM(M$3:M39)=0,SUM($H40:L40)=0),$B40,0)</f>
        <v>0</v>
      </c>
      <c r="N40">
        <f ca="1">IF(AND($B40&gt;0,SUM(N$3:N39)=0,SUM($H40:M40)=0),$B40,0)</f>
        <v>0</v>
      </c>
      <c r="O40">
        <f ca="1">IF(AND($B40&gt;0,SUM(O$3:O39)=0,SUM($H40:N40)=0),$B40,0)</f>
        <v>0</v>
      </c>
      <c r="P40">
        <f ca="1">IF(AND($B40&gt;0,SUM(P$3:P39)=0,SUM($H40:O40)=0),$B40,0)</f>
        <v>40</v>
      </c>
      <c r="Q40">
        <f ca="1">IF(AND($B40&gt;0,SUM(Q$3:Q39)=0,SUM($H40:P40)=0),$B40,0)</f>
        <v>0</v>
      </c>
      <c r="R40">
        <f ca="1">IF(AND($B40&gt;0,SUM(R$3:R39)=0,SUM($H40:Q40)=0),$B40,0)</f>
        <v>0</v>
      </c>
      <c r="S40">
        <f ca="1">IF(AND($B40&gt;0,SUM(S$3:S39)=0,SUM($H40:R40)=0),$B40,0)</f>
        <v>0</v>
      </c>
      <c r="T40">
        <f ca="1">IF(AND($B40&gt;0,SUM(T$3:T39)=0,SUM($H40:S40)=0),$B40,0)</f>
        <v>0</v>
      </c>
      <c r="U40">
        <f ca="1">IF(AND($B40&gt;0,SUM(U$3:U39)=0,SUM($H40:T40)=0),$B40,0)</f>
        <v>0</v>
      </c>
      <c r="V40">
        <f ca="1">IF(AND($B40&gt;0,SUM(V$3:V39)=0,SUM($H40:U40)=0),$B40,0)</f>
        <v>0</v>
      </c>
      <c r="W40">
        <f ca="1">IF(AND($B40&gt;0,SUM(W$3:W39)=0,SUM($H40:V40)=0),$B40,0)</f>
        <v>0</v>
      </c>
      <c r="X40">
        <f ca="1">IF(AND($B40&gt;0,SUM(X$3:X39)=0,SUM($H40:W40)=0),$B40,0)</f>
        <v>0</v>
      </c>
      <c r="Y40">
        <f ca="1">IF(AND($B40&gt;0,SUM(Y$3:Y39)=0,SUM($H40:X40)=0),$B40,0)</f>
        <v>0</v>
      </c>
      <c r="Z40">
        <f ca="1">IF(AND($B40&gt;0,SUM(Z$3:Z39)=0,SUM($H40:Y40)=0),$B40,0)</f>
        <v>0</v>
      </c>
      <c r="AA40">
        <f ca="1">IF(AND($B40&gt;0,SUM(AA$3:AA39)=0,SUM($H40:Z40)=0),$B40,0)</f>
        <v>0</v>
      </c>
      <c r="AB40">
        <f ca="1">IF(AND($B40&gt;0,SUM(AB$3:AB39)=0,SUM($H40:AA40)=0),$B40,0)</f>
        <v>0</v>
      </c>
      <c r="AC40">
        <f ca="1">IF(AND($B40&gt;0,SUM(AC$3:AC39)=0,SUM($H40:AB40)=0),$B40,0)</f>
        <v>0</v>
      </c>
      <c r="AD40">
        <f ca="1">IF(AND($B40&gt;0,SUM(AD$3:AD39)=0,SUM($H40:AC40)=0),$B40,0)</f>
        <v>0</v>
      </c>
      <c r="AE40">
        <f ca="1">IF(AND($B40&gt;0,SUM(AE$3:AE39)=0,SUM($H40:AD40)=0),$B40,0)</f>
        <v>0</v>
      </c>
      <c r="AF40">
        <f ca="1">IF(AND($B40&gt;0,SUM(AF$3:AF39)=0,SUM($H40:AE40)=0),$B40,0)</f>
        <v>0</v>
      </c>
      <c r="AG40">
        <f ca="1">IF(AND($B40&gt;0,SUM(AG$3:AG39)=0,SUM($H40:AF40)=0),$B40,0)</f>
        <v>0</v>
      </c>
      <c r="AH40">
        <f ca="1">IF(AND($B40&gt;0,SUM(AH$3:AH39)=0,SUM($H40:AG40)=0),$B40,0)</f>
        <v>0</v>
      </c>
      <c r="AI40">
        <f ca="1">IF(AND($B40&gt;0,SUM(AI$3:AI39)=0,SUM($H40:AH40)=0),$B40,0)</f>
        <v>0</v>
      </c>
      <c r="AJ40">
        <f ca="1">IF(AND($B40&gt;0,SUM(AJ$3:AJ39)=0,SUM($H40:AI40)=0),$B40,0)</f>
        <v>0</v>
      </c>
      <c r="AK40">
        <f ca="1">IF(AND($B40&gt;0,SUM(AK$3:AK39)=0,SUM($H40:AJ40)=0),$B40,0)</f>
        <v>0</v>
      </c>
      <c r="AL40">
        <f ca="1">IF(AND($B40&gt;0,SUM(AL$3:AL39)=0,SUM($H40:AK40)=0),$B40,0)</f>
        <v>0</v>
      </c>
      <c r="AM40">
        <f ca="1">IF(AND($B40&gt;0,SUM(AM$3:AM39)=0,SUM($H40:AL40)=0),$B40,0)</f>
        <v>0</v>
      </c>
      <c r="AN40">
        <f ca="1">IF(AND($B40&gt;0,SUM(AN$3:AN39)=0,SUM($H40:AM40)=0),$B40,0)</f>
        <v>0</v>
      </c>
      <c r="AO40">
        <f ca="1">IF(AND($B40&gt;0,SUM(AO$3:AO39)=0,SUM($H40:AN40)=0),$B40,0)</f>
        <v>0</v>
      </c>
      <c r="AP40">
        <f ca="1">IF(AND($B40&gt;0,SUM(AP$3:AP39)=0,SUM($H40:AO40)=0),$B40,0)</f>
        <v>0</v>
      </c>
      <c r="AQ40">
        <f ca="1">IF(AND($B40&gt;0,SUM(AQ$3:AQ39)=0,SUM($H40:AP40)=0),$B40,0)</f>
        <v>0</v>
      </c>
      <c r="AR40">
        <f ca="1">IF(AND($B40&gt;0,SUM(AR$3:AR39)=0,SUM($H40:AQ40)=0),$B40,0)</f>
        <v>0</v>
      </c>
      <c r="AS40">
        <f ca="1">IF(AND($B40&gt;0,SUM(AS$3:AS39)=0,SUM($H40:AR40)=0),$B40,0)</f>
        <v>0</v>
      </c>
      <c r="AT40">
        <f ca="1">IF(AND($B40&gt;0,SUM(AT$3:AT39)=0,SUM($H40:AS40)=0),$B40,0)</f>
        <v>0</v>
      </c>
      <c r="AU40">
        <f ca="1">IF(AND($B40&gt;0,SUM(AU$3:AU39)=0,SUM($H40:AT40)=0),$B40,0)</f>
        <v>0</v>
      </c>
      <c r="AV40">
        <f ca="1">IF(AND($B40&gt;0,SUM(AV$3:AV39)=0,SUM($H40:AU40)=0),$B40,0)</f>
        <v>0</v>
      </c>
      <c r="AW40">
        <f ca="1">IF(AND($B40&gt;0,SUM(AW$3:AW39)=0,SUM($H40:AV40)=0),$B40,0)</f>
        <v>0</v>
      </c>
      <c r="AX40">
        <f ca="1">IF(AND($B40&gt;0,SUM(AX$3:AX39)=0,SUM($H40:AW40)=0),$B40,0)</f>
        <v>0</v>
      </c>
      <c r="AY40">
        <f ca="1">IF(AND($B40&gt;0,SUM(AY$3:AY39)=0,SUM($H40:AX40)=0),$B40,0)</f>
        <v>0</v>
      </c>
      <c r="AZ40">
        <f ca="1">IF(AND($B40&gt;0,SUM(AZ$3:AZ39)=0,SUM($H40:AY40)=0),$B40,0)</f>
        <v>0</v>
      </c>
      <c r="BA40">
        <f ca="1">IF(AND($B40&gt;0,SUM(BA$3:BA39)=0,SUM($H40:AZ40)=0),$B40,0)</f>
        <v>0</v>
      </c>
      <c r="BB40">
        <f ca="1">IF(AND($B40&gt;0,SUM(BB$3:BB39)=0,SUM($H40:BA40)=0),$B40,0)</f>
        <v>0</v>
      </c>
      <c r="BC40">
        <f ca="1">IF(AND($B40&gt;0,SUM(BC$3:BC39)=0,SUM($H40:BB40)=0),$B40,0)</f>
        <v>0</v>
      </c>
      <c r="BD40">
        <f ca="1">IF(AND($B40&gt;0,SUM(BD$3:BD39)=0,SUM($H40:BC40)=0),$B40,0)</f>
        <v>0</v>
      </c>
      <c r="BE40">
        <f ca="1">IF(AND($B40&gt;0,SUM(BE$3:BE39)=0,SUM($H40:BD40)=0),$B40,0)</f>
        <v>0</v>
      </c>
      <c r="BF40">
        <f ca="1">IF(AND($B40&gt;0,SUM(BF$3:BF39)=0,SUM($H40:BE40)=0),$B40,0)</f>
        <v>0</v>
      </c>
      <c r="BG40">
        <f ca="1">IF(AND($B40&gt;0,SUM(BG$3:BG39)=0,SUM($H40:BF40)=0),$B40,0)</f>
        <v>0</v>
      </c>
      <c r="BH40">
        <f ca="1">IF(AND($B40&gt;0,SUM(BH$3:BH39)=0,SUM($H40:BG40)=0),$B40,0)</f>
        <v>0</v>
      </c>
      <c r="BI40">
        <f ca="1">IF(AND($B40&gt;0,SUM(BI$3:BI39)=0,SUM($H40:BH40)=0),$B40,0)</f>
        <v>0</v>
      </c>
      <c r="BJ40">
        <f ca="1">IF(AND($B40&gt;0,SUM(BJ$3:BJ39)=0,SUM($H40:BI40)=0),$B40,0)</f>
        <v>0</v>
      </c>
      <c r="BK40">
        <f ca="1">IF(AND($B40&gt;0,SUM(BK$3:BK39)=0,SUM($H40:BJ40)=0),$B40,0)</f>
        <v>0</v>
      </c>
      <c r="BL40">
        <f ca="1">IF(AND($B40&gt;0,SUM(BL$3:BL39)=0,SUM($H40:BK40)=0),$B40,0)</f>
        <v>0</v>
      </c>
      <c r="BM40">
        <f ca="1">IF(AND($B40&gt;0,SUM(BM$3:BM39)=0,SUM($H40:BL40)=0),$B40,0)</f>
        <v>0</v>
      </c>
      <c r="BN40">
        <f ca="1">IF(AND($B40&gt;0,SUM(BN$3:BN39)=0,SUM($H40:BM40)=0),$B40,0)</f>
        <v>0</v>
      </c>
      <c r="BO40">
        <f ca="1">IF(AND($B40&gt;0,SUM(BO$3:BO39)=0,SUM($H40:BN40)=0),$B40,0)</f>
        <v>0</v>
      </c>
      <c r="BP40">
        <f ca="1">IF(AND($B40&gt;0,SUM(BP$3:BP39)=0,SUM($H40:BO40)=0),$B40,0)</f>
        <v>0</v>
      </c>
      <c r="BQ40">
        <f ca="1">IF(AND($B40&gt;0,SUM(BQ$3:BQ39)=0,SUM($H40:BP40)=0),$B40,0)</f>
        <v>0</v>
      </c>
      <c r="BR40">
        <f ca="1">IF(AND($B40&gt;0,SUM(BR$3:BR39)=0,SUM($H40:BQ40)=0),$B40,0)</f>
        <v>0</v>
      </c>
      <c r="BS40">
        <f ca="1">IF(AND($B40&gt;0,SUM(BS$3:BS39)=0,SUM($H40:BR40)=0),$B40,0)</f>
        <v>0</v>
      </c>
      <c r="BT40">
        <f ca="1">IF(AND($B40&gt;0,SUM(BT$3:BT39)=0,SUM($H40:BS40)=0),$B40,0)</f>
        <v>0</v>
      </c>
      <c r="BU40">
        <f ca="1">IF(AND($B40&gt;0,SUM(BU$3:BU39)=0,SUM($H40:BT40)=0),$B40,0)</f>
        <v>0</v>
      </c>
      <c r="BV40">
        <f ca="1">IF(AND($B40&gt;0,SUM(BV$3:BV39)=0,SUM($H40:BU40)=0),$B40,0)</f>
        <v>0</v>
      </c>
      <c r="BW40">
        <f ca="1">IF(AND($B40&gt;0,SUM(BW$3:BW39)=0,SUM($H40:BV40)=0),$B40,0)</f>
        <v>0</v>
      </c>
      <c r="BX40">
        <f ca="1">IF(AND($B40&gt;0,SUM(BX$3:BX39)=0,SUM($H40:BW40)=0),$B40,0)</f>
        <v>0</v>
      </c>
      <c r="BY40">
        <f ca="1">IF(AND($B40&gt;0,SUM(BY$3:BY39)=0,SUM($H40:BX40)=0),$B40,0)</f>
        <v>0</v>
      </c>
      <c r="BZ40">
        <f ca="1">IF(AND($B40&gt;0,SUM(BZ$3:BZ39)=0,SUM($H40:BY40)=0),$B40,0)</f>
        <v>0</v>
      </c>
      <c r="CA40">
        <f ca="1">IF(AND($B40&gt;0,SUM(CA$3:CA39)=0,SUM($H40:BZ40)=0),$B40,0)</f>
        <v>0</v>
      </c>
      <c r="CB40">
        <f ca="1">IF(AND($B40&gt;0,SUM(CB$3:CB39)=0,SUM($H40:CA40)=0),$B40,0)</f>
        <v>0</v>
      </c>
      <c r="CC40">
        <f ca="1">IF(AND($B40&gt;0,SUM(CC$3:CC39)=0,SUM($H40:CB40)=0),$B40,0)</f>
        <v>0</v>
      </c>
      <c r="CD40">
        <f ca="1">IF(AND($B40&gt;0,SUM(CD$3:CD39)=0,SUM($H40:CC40)=0),$B40,0)</f>
        <v>0</v>
      </c>
      <c r="CE40">
        <f ca="1">IF(AND($B40&gt;0,SUM(CE$3:CE39)=0,SUM($H40:CD40)=0),$B40,0)</f>
        <v>0</v>
      </c>
      <c r="CF40">
        <f ca="1">IF(AND($B40&gt;0,SUM(CF$3:CF39)=0,SUM($H40:CE40)=0),$B40,0)</f>
        <v>0</v>
      </c>
      <c r="CG40">
        <f ca="1">IF(AND($B40&gt;0,SUM(CG$3:CG39)=0,SUM($H40:CF40)=0),$B40,0)</f>
        <v>0</v>
      </c>
      <c r="CH40">
        <f ca="1">IF(AND($B40&gt;0,SUM(CH$3:CH39)=0,SUM($H40:CG40)=0),$B40,0)</f>
        <v>0</v>
      </c>
      <c r="CI40">
        <f ca="1">IF(AND($B40&gt;0,SUM(CI$3:CI39)=0,SUM($H40:CH40)=0),$B40,0)</f>
        <v>0</v>
      </c>
      <c r="CJ40">
        <f ca="1">IF(AND($B40&gt;0,SUM(CJ$3:CJ39)=0,SUM($H40:CI40)=0),$B40,0)</f>
        <v>0</v>
      </c>
      <c r="CK40">
        <f ca="1">IF(AND($B40&gt;0,SUM(CK$3:CK39)=0,SUM($H40:CJ40)=0),$B40,0)</f>
        <v>0</v>
      </c>
      <c r="CL40">
        <f ca="1">IF(AND($B40&gt;0,SUM(CL$3:CL39)=0,SUM($H40:CK40)=0),$B40,0)</f>
        <v>0</v>
      </c>
      <c r="CM40">
        <f ca="1">IF(AND($B40&gt;0,SUM(CM$3:CM39)=0,SUM($H40:CL40)=0),$B40,0)</f>
        <v>0</v>
      </c>
      <c r="CN40">
        <f ca="1">IF(AND($B40&gt;0,SUM(CN$3:CN39)=0,SUM($H40:CM40)=0),$B40,0)</f>
        <v>0</v>
      </c>
      <c r="CO40">
        <f ca="1">IF(AND($B40&gt;0,SUM(CO$3:CO39)=0,SUM($H40:CN40)=0),$B40,0)</f>
        <v>0</v>
      </c>
      <c r="CP40">
        <f ca="1">IF(AND($B40&gt;0,SUM(CP$3:CP39)=0,SUM($H40:CO40)=0),$B40,0)</f>
        <v>0</v>
      </c>
      <c r="CQ40">
        <f ca="1">IF(AND($B40&gt;0,SUM(CQ$3:CQ39)=0,SUM($H40:CP40)=0),$B40,0)</f>
        <v>0</v>
      </c>
      <c r="CR40">
        <f ca="1">IF(AND($B40&gt;0,SUM(CR$3:CR39)=0,SUM($H40:CQ40)=0),$B40,0)</f>
        <v>0</v>
      </c>
      <c r="CS40">
        <f ca="1">IF(AND($B40&gt;0,SUM(CS$3:CS39)=0,SUM($H40:CR40)=0),$B40,0)</f>
        <v>0</v>
      </c>
      <c r="CT40">
        <f ca="1">IF(AND($B40&gt;0,SUM(CT$3:CT39)=0,SUM($H40:CS40)=0),$B40,0)</f>
        <v>0</v>
      </c>
      <c r="CU40">
        <f ca="1">IF(AND($B40&gt;0,SUM(CU$3:CU39)=0,SUM($H40:CT40)=0),$B40,0)</f>
        <v>0</v>
      </c>
      <c r="CV40">
        <f ca="1">IF(AND($B40&gt;0,SUM(CV$3:CV39)=0,SUM($H40:CU40)=0),$B40,0)</f>
        <v>0</v>
      </c>
      <c r="CW40">
        <f ca="1">IF(AND($B40&gt;0,SUM(CW$3:CW39)=0,SUM($H40:CV40)=0),$B40,0)</f>
        <v>0</v>
      </c>
      <c r="CX40">
        <f ca="1">IF(AND($B40&gt;0,SUM(CX$3:CX39)=0,SUM($H40:CW40)=0),$B40,0)</f>
        <v>0</v>
      </c>
      <c r="CY40">
        <f ca="1">IF(AND($B40&gt;0,SUM(CY$3:CY39)=0,SUM($H40:CX40)=0),$B40,0)</f>
        <v>0</v>
      </c>
      <c r="CZ40">
        <f ca="1">IF(AND($B40&gt;0,SUM(CZ$3:CZ39)=0,SUM($H40:CY40)=0),$B40,0)</f>
        <v>0</v>
      </c>
      <c r="DA40">
        <f ca="1">IF(AND($B40&gt;0,SUM(DA$3:DA39)=0,SUM($H40:CZ40)=0),$B40,0)</f>
        <v>0</v>
      </c>
      <c r="DB40">
        <f ca="1">IF(AND($B40&gt;0,SUM(DB$3:DB39)=0,SUM($H40:DA40)=0),$B40,0)</f>
        <v>0</v>
      </c>
      <c r="DC40">
        <f ca="1">IF(AND($B40&gt;0,SUM(DC$3:DC39)=0,SUM($H40:DB40)=0),$B40,0)</f>
        <v>0</v>
      </c>
      <c r="DD40">
        <f ca="1">IF(AND($B40&gt;0,SUM(DD$3:DD39)=0,SUM($H40:DC40)=0),$B40,0)</f>
        <v>0</v>
      </c>
      <c r="DE40">
        <f ca="1">IF(AND($B40&gt;0,SUM(DE$3:DE39)=0,SUM($H40:DD40)=0),$B40,0)</f>
        <v>0</v>
      </c>
      <c r="DF40">
        <f ca="1">IF(AND($B40&gt;0,SUM(DF$3:DF39)=0,SUM($H40:DE40)=0),$B40,0)</f>
        <v>0</v>
      </c>
      <c r="DG40">
        <f ca="1">IF(AND($B40&gt;0,SUM(DG$3:DG39)=0,SUM($H40:DF40)=0),$B40,0)</f>
        <v>0</v>
      </c>
      <c r="DH40">
        <f ca="1">IF(AND($B40&gt;0,SUM(DH$3:DH39)=0,SUM($H40:DG40)=0),$B40,0)</f>
        <v>0</v>
      </c>
      <c r="DI40">
        <f ca="1">IF(AND($B40&gt;0,SUM(DI$3:DI39)=0,SUM($H40:DH40)=0),$B40,0)</f>
        <v>0</v>
      </c>
      <c r="DJ40">
        <f ca="1">IF(AND($B40&gt;0,SUM(DJ$3:DJ39)=0,SUM($H40:DI40)=0),$B40,0)</f>
        <v>0</v>
      </c>
      <c r="DK40">
        <f ca="1">IF(AND($B40&gt;0,SUM(DK$3:DK39)=0,SUM($H40:DJ40)=0),$B40,0)</f>
        <v>0</v>
      </c>
      <c r="DL40">
        <f ca="1">IF(AND($B40&gt;0,SUM(DL$3:DL39)=0,SUM($H40:DK40)=0),$B40,0)</f>
        <v>0</v>
      </c>
      <c r="DM40">
        <f ca="1">IF(AND($B40&gt;0,SUM(DM$3:DM39)=0,SUM($H40:DL40)=0),$B40,0)</f>
        <v>0</v>
      </c>
      <c r="DN40">
        <f ca="1">IF(AND($B40&gt;0,SUM(DN$3:DN39)=0,SUM($H40:DM40)=0),$B40,0)</f>
        <v>0</v>
      </c>
      <c r="DO40">
        <f ca="1">IF(AND($B40&gt;0,SUM(DO$3:DO39)=0,SUM($H40:DN40)=0),$B40,0)</f>
        <v>0</v>
      </c>
      <c r="DP40">
        <f ca="1">IF(AND($B40&gt;0,SUM(DP$3:DP39)=0,SUM($H40:DO40)=0),$B40,0)</f>
        <v>0</v>
      </c>
      <c r="DQ40">
        <f ca="1">IF(AND($B40&gt;0,SUM(DQ$3:DQ39)=0,SUM($H40:DP40)=0),$B40,0)</f>
        <v>0</v>
      </c>
      <c r="DR40">
        <f ca="1">IF(AND($B40&gt;0,SUM(DR$3:DR39)=0,SUM($H40:DQ40)=0),$B40,0)</f>
        <v>0</v>
      </c>
      <c r="DS40">
        <f ca="1">IF(AND($B40&gt;0,SUM(DS$3:DS39)=0,SUM($H40:DR40)=0),$B40,0)</f>
        <v>0</v>
      </c>
      <c r="DT40">
        <f ca="1">IF(AND($B40&gt;0,SUM(DT$3:DT39)=0,SUM($H40:DS40)=0),$B40,0)</f>
        <v>0</v>
      </c>
      <c r="DU40">
        <f ca="1">IF(AND($B40&gt;0,SUM(DU$3:DU39)=0,SUM($H40:DT40)=0),$B40,0)</f>
        <v>0</v>
      </c>
      <c r="DV40">
        <f ca="1">IF(AND($B40&gt;0,SUM(DV$3:DV39)=0,SUM($H40:DU40)=0),$B40,0)</f>
        <v>0</v>
      </c>
      <c r="DW40">
        <f ca="1">IF(AND($B40&gt;0,SUM(DW$3:DW39)=0,SUM($H40:DV40)=0),$B40,0)</f>
        <v>0</v>
      </c>
      <c r="DX40">
        <f ca="1">IF(AND($B40&gt;0,SUM(DX$3:DX39)=0,SUM($H40:DW40)=0),$B40,0)</f>
        <v>0</v>
      </c>
      <c r="DY40">
        <f ca="1">IF(AND($B40&gt;0,SUM(DY$3:DY39)=0,SUM($H40:DX40)=0),$B40,0)</f>
        <v>0</v>
      </c>
      <c r="DZ40">
        <f ca="1">IF(AND($B40&gt;0,SUM(DZ$3:DZ39)=0,SUM($H40:DY40)=0),$B40,0)</f>
        <v>0</v>
      </c>
      <c r="EA40">
        <f ca="1">IF(AND($B40&gt;0,SUM(EA$3:EA39)=0,SUM($H40:DZ40)=0),$B40,0)</f>
        <v>0</v>
      </c>
      <c r="EB40">
        <f ca="1">IF(AND($B40&gt;0,SUM(EB$3:EB39)=0,SUM($H40:EA40)=0),$B40,0)</f>
        <v>0</v>
      </c>
      <c r="EC40">
        <f ca="1">IF(AND($B40&gt;0,SUM(EC$3:EC39)=0,SUM($H40:EB40)=0),$B40,0)</f>
        <v>0</v>
      </c>
      <c r="ED40">
        <f ca="1">IF(AND($B40&gt;0,SUM(ED$3:ED39)=0,SUM($H40:EC40)=0),$B40,0)</f>
        <v>0</v>
      </c>
      <c r="EE40">
        <f ca="1">IF(AND($B40&gt;0,SUM(EE$3:EE39)=0,SUM($H40:ED40)=0),$B40,0)</f>
        <v>0</v>
      </c>
      <c r="EF40">
        <f ca="1">IF(AND($B40&gt;0,SUM(EF$3:EF39)=0,SUM($H40:EE40)=0),$B40,0)</f>
        <v>0</v>
      </c>
      <c r="EG40">
        <f ca="1">IF(AND($B40&gt;0,SUM(EG$3:EG39)=0,SUM($H40:EF40)=0),$B40,0)</f>
        <v>0</v>
      </c>
      <c r="EH40">
        <f ca="1">IF(AND($B40&gt;0,SUM(EH$3:EH39)=0,SUM($H40:EG40)=0),$B40,0)</f>
        <v>0</v>
      </c>
      <c r="EI40">
        <f ca="1">IF(AND($B40&gt;0,SUM(EI$3:EI39)=0,SUM($H40:EH40)=0),$B40,0)</f>
        <v>0</v>
      </c>
      <c r="EJ40">
        <f ca="1">IF(AND($B40&gt;0,SUM(EJ$3:EJ39)=0,SUM($H40:EI40)=0),$B40,0)</f>
        <v>0</v>
      </c>
      <c r="EK40">
        <f ca="1">IF(AND($B40&gt;0,SUM(EK$3:EK39)=0,SUM($H40:EJ40)=0),$B40,0)</f>
        <v>0</v>
      </c>
      <c r="EL40">
        <f ca="1">IF(AND($B40&gt;0,SUM(EL$3:EL39)=0,SUM($H40:EK40)=0),$B40,0)</f>
        <v>0</v>
      </c>
      <c r="EM40">
        <f ca="1">IF(AND($B40&gt;0,SUM(EM$3:EM39)=0,SUM($H40:EL40)=0),$B40,0)</f>
        <v>0</v>
      </c>
      <c r="EN40">
        <f ca="1">IF(AND($B40&gt;0,SUM(EN$3:EN39)=0,SUM($H40:EM40)=0),$B40,0)</f>
        <v>0</v>
      </c>
      <c r="EO40">
        <f ca="1">IF(AND($B40&gt;0,SUM(EO$3:EO39)=0,SUM($H40:EN40)=0),$B40,0)</f>
        <v>0</v>
      </c>
      <c r="EP40">
        <f ca="1">IF(AND($B40&gt;0,SUM(EP$3:EP39)=0,SUM($H40:EO40)=0),$B40,0)</f>
        <v>0</v>
      </c>
      <c r="EQ40">
        <f ca="1">IF(AND($B40&gt;0,SUM(EQ$3:EQ39)=0,SUM($H40:EP40)=0),$B40,0)</f>
        <v>0</v>
      </c>
      <c r="ER40">
        <f ca="1">IF(AND($B40&gt;0,SUM(ER$3:ER39)=0,SUM($H40:EQ40)=0),$B40,0)</f>
        <v>0</v>
      </c>
      <c r="ES40">
        <f ca="1">IF(AND($B40&gt;0,SUM(ES$3:ES39)=0,SUM($H40:ER40)=0),$B40,0)</f>
        <v>0</v>
      </c>
      <c r="ET40">
        <f ca="1">IF(AND($B40&gt;0,SUM(ET$3:ET39)=0,SUM($H40:ES40)=0),$B40,0)</f>
        <v>0</v>
      </c>
      <c r="EU40">
        <f ca="1">IF(AND($B40&gt;0,SUM(EU$3:EU39)=0,SUM($H40:ET40)=0),$B40,0)</f>
        <v>0</v>
      </c>
      <c r="EV40">
        <f ca="1">IF(AND($B40&gt;0,SUM(EV$3:EV39)=0,SUM($H40:EU40)=0),$B40,0)</f>
        <v>0</v>
      </c>
      <c r="EW40">
        <f ca="1">IF(AND($B40&gt;0,SUM(EW$3:EW39)=0,SUM($H40:EV40)=0),$B40,0)</f>
        <v>0</v>
      </c>
      <c r="EX40">
        <f ca="1">IF(AND($B40&gt;0,SUM(EX$3:EX39)=0,SUM($H40:EW40)=0),$B40,0)</f>
        <v>0</v>
      </c>
      <c r="EY40">
        <f ca="1">IF(AND($B40&gt;0,SUM(EY$3:EY39)=0,SUM($H40:EX40)=0),$B40,0)</f>
        <v>0</v>
      </c>
      <c r="EZ40">
        <f ca="1">IF(AND($B40&gt;0,SUM(EZ$3:EZ39)=0,SUM($H40:EY40)=0),$B40,0)</f>
        <v>0</v>
      </c>
      <c r="FA40">
        <f ca="1">IF(AND($B40&gt;0,SUM(FA$3:FA39)=0,SUM($H40:EZ40)=0),$B40,0)</f>
        <v>0</v>
      </c>
      <c r="FB40">
        <f ca="1">IF(AND($B40&gt;0,SUM(FB$3:FB39)=0,SUM($H40:FA40)=0),$B40,0)</f>
        <v>0</v>
      </c>
      <c r="FC40">
        <f ca="1">IF(AND($B40&gt;0,SUM(FC$3:FC39)=0,SUM($H40:FB40)=0),$B40,0)</f>
        <v>0</v>
      </c>
      <c r="FD40">
        <f ca="1">IF(AND($B40&gt;0,SUM(FD$3:FD39)=0,SUM($H40:FC40)=0),$B40,0)</f>
        <v>0</v>
      </c>
      <c r="FE40">
        <f ca="1">IF(AND($B40&gt;0,SUM(FE$3:FE39)=0,SUM($H40:FD40)=0),$B40,0)</f>
        <v>0</v>
      </c>
      <c r="FF40">
        <f ca="1">IF(AND($B40&gt;0,SUM(FF$3:FF39)=0,SUM($H40:FE40)=0),$B40,0)</f>
        <v>0</v>
      </c>
      <c r="FG40">
        <f ca="1">IF(AND($B40&gt;0,SUM(FG$3:FG39)=0,SUM($H40:FF40)=0),$B40,0)</f>
        <v>0</v>
      </c>
      <c r="FH40">
        <f ca="1">IF(AND($B40&gt;0,SUM(FH$3:FH39)=0,SUM($H40:FG40)=0),$B40,0)</f>
        <v>0</v>
      </c>
      <c r="FI40">
        <f ca="1">IF(AND($B40&gt;0,SUM(FI$3:FI39)=0,SUM($H40:FH40)=0),$B40,0)</f>
        <v>0</v>
      </c>
      <c r="FJ40">
        <f ca="1">IF(AND($B40&gt;0,SUM(FJ$3:FJ39)=0,SUM($H40:FI40)=0),$B40,0)</f>
        <v>0</v>
      </c>
      <c r="FK40">
        <f ca="1">IF(AND($B40&gt;0,SUM(FK$3:FK39)=0,SUM($H40:FJ40)=0),$B40,0)</f>
        <v>0</v>
      </c>
      <c r="FL40">
        <f ca="1">IF(AND($B40&gt;0,SUM(FL$3:FL39)=0,SUM($H40:FK40)=0),$B40,0)</f>
        <v>0</v>
      </c>
      <c r="FM40">
        <f ca="1">IF(AND($B40&gt;0,SUM(FM$3:FM39)=0,SUM($H40:FL40)=0),$B40,0)</f>
        <v>0</v>
      </c>
      <c r="FN40">
        <f ca="1">IF(AND($B40&gt;0,SUM(FN$3:FN39)=0,SUM($H40:FM40)=0),$B40,0)</f>
        <v>0</v>
      </c>
      <c r="FS40" s="67" t="s">
        <v>1031</v>
      </c>
      <c r="FT40" s="67" t="str">
        <f>""</f>
        <v/>
      </c>
      <c r="FU40" s="342">
        <v>1</v>
      </c>
      <c r="FV40" s="374" t="str">
        <f>""</f>
        <v/>
      </c>
      <c r="FY40" s="67" t="s">
        <v>1156</v>
      </c>
      <c r="FZ40" s="67" t="str">
        <f>""</f>
        <v/>
      </c>
      <c r="GA40" s="342">
        <v>1</v>
      </c>
      <c r="GB40" s="374" t="str">
        <f>""</f>
        <v/>
      </c>
      <c r="GE40" s="67" t="s">
        <v>1031</v>
      </c>
      <c r="GF40" s="67" t="str">
        <f>""</f>
        <v/>
      </c>
      <c r="GG40" s="342">
        <v>1</v>
      </c>
      <c r="GH40" s="374" t="str">
        <f>""</f>
        <v/>
      </c>
    </row>
    <row r="41" spans="1:190" ht="15.75" thickBot="1" x14ac:dyDescent="0.3">
      <c r="A41">
        <v>41</v>
      </c>
      <c r="B41" s="367">
        <f>IF(ValintaohjelmaCentral!D$16="-",A31,0)</f>
        <v>31</v>
      </c>
      <c r="C41" s="240" t="str">
        <f t="shared" ca="1" si="20"/>
        <v>Ei valittu</v>
      </c>
      <c r="D41" s="240" t="str">
        <f t="shared" ca="1" si="21"/>
        <v>-</v>
      </c>
      <c r="E41" s="240">
        <f t="shared" ca="1" si="22"/>
        <v>2</v>
      </c>
      <c r="F41" s="240" t="str">
        <f t="shared" ca="1" si="23"/>
        <v>Valitse</v>
      </c>
      <c r="G41" s="47">
        <f ca="1">INDEX($I$2:$FN$2,ROWS(G$2:G41))</f>
        <v>1</v>
      </c>
      <c r="H41">
        <v>0</v>
      </c>
      <c r="I41">
        <f ca="1">IF(AND($B41&gt;0,SUM(I$3:I40)=0,SUM($H41:H41)=0),$B41,0)</f>
        <v>0</v>
      </c>
      <c r="J41">
        <f ca="1">IF(AND($B41&gt;0,SUM(J$3:J40)=0,SUM($H41:I41)=0),$B41,0)</f>
        <v>0</v>
      </c>
      <c r="K41">
        <f ca="1">IF(AND($B41&gt;0,SUM(K$3:K40)=0,SUM($H41:J41)=0),$B41,0)</f>
        <v>0</v>
      </c>
      <c r="L41">
        <f ca="1">IF(AND($B41&gt;0,SUM(L$3:L40)=0,SUM($H41:K41)=0),$B41,0)</f>
        <v>0</v>
      </c>
      <c r="M41">
        <f ca="1">IF(AND($B41&gt;0,SUM(M$3:M40)=0,SUM($H41:L41)=0),$B41,0)</f>
        <v>0</v>
      </c>
      <c r="N41">
        <f ca="1">IF(AND($B41&gt;0,SUM(N$3:N40)=0,SUM($H41:M41)=0),$B41,0)</f>
        <v>0</v>
      </c>
      <c r="O41">
        <f ca="1">IF(AND($B41&gt;0,SUM(O$3:O40)=0,SUM($H41:N41)=0),$B41,0)</f>
        <v>0</v>
      </c>
      <c r="P41">
        <f ca="1">IF(AND($B41&gt;0,SUM(P$3:P40)=0,SUM($H41:O41)=0),$B41,0)</f>
        <v>0</v>
      </c>
      <c r="Q41">
        <f ca="1">IF(AND($B41&gt;0,SUM(Q$3:Q40)=0,SUM($H41:P41)=0),$B41,0)</f>
        <v>0</v>
      </c>
      <c r="R41">
        <f ca="1">IF(AND($B41&gt;0,SUM(R$3:R40)=0,SUM($H41:Q41)=0),$B41,0)</f>
        <v>0</v>
      </c>
      <c r="S41">
        <f ca="1">IF(AND($B41&gt;0,SUM(S$3:S40)=0,SUM($H41:R41)=0),$B41,0)</f>
        <v>0</v>
      </c>
      <c r="T41">
        <f ca="1">IF(AND($B41&gt;0,SUM(T$3:T40)=0,SUM($H41:S41)=0),$B41,0)</f>
        <v>0</v>
      </c>
      <c r="U41">
        <f ca="1">IF(AND($B41&gt;0,SUM(U$3:U40)=0,SUM($H41:T41)=0),$B41,0)</f>
        <v>0</v>
      </c>
      <c r="V41">
        <f ca="1">IF(AND($B41&gt;0,SUM(V$3:V40)=0,SUM($H41:U41)=0),$B41,0)</f>
        <v>0</v>
      </c>
      <c r="W41">
        <f ca="1">IF(AND($B41&gt;0,SUM(W$3:W40)=0,SUM($H41:V41)=0),$B41,0)</f>
        <v>0</v>
      </c>
      <c r="X41">
        <f ca="1">IF(AND($B41&gt;0,SUM(X$3:X40)=0,SUM($H41:W41)=0),$B41,0)</f>
        <v>0</v>
      </c>
      <c r="Y41">
        <f ca="1">IF(AND($B41&gt;0,SUM(Y$3:Y40)=0,SUM($H41:X41)=0),$B41,0)</f>
        <v>0</v>
      </c>
      <c r="Z41">
        <f ca="1">IF(AND($B41&gt;0,SUM(Z$3:Z40)=0,SUM($H41:Y41)=0),$B41,0)</f>
        <v>0</v>
      </c>
      <c r="AA41">
        <f ca="1">IF(AND($B41&gt;0,SUM(AA$3:AA40)=0,SUM($H41:Z41)=0),$B41,0)</f>
        <v>0</v>
      </c>
      <c r="AB41">
        <f ca="1">IF(AND($B41&gt;0,SUM(AB$3:AB40)=0,SUM($H41:AA41)=0),$B41,0)</f>
        <v>0</v>
      </c>
      <c r="AC41">
        <f ca="1">IF(AND($B41&gt;0,SUM(AC$3:AC40)=0,SUM($H41:AB41)=0),$B41,0)</f>
        <v>31</v>
      </c>
      <c r="AD41">
        <f ca="1">IF(AND($B41&gt;0,SUM(AD$3:AD40)=0,SUM($H41:AC41)=0),$B41,0)</f>
        <v>0</v>
      </c>
      <c r="AE41">
        <f ca="1">IF(AND($B41&gt;0,SUM(AE$3:AE40)=0,SUM($H41:AD41)=0),$B41,0)</f>
        <v>0</v>
      </c>
      <c r="AF41">
        <f ca="1">IF(AND($B41&gt;0,SUM(AF$3:AF40)=0,SUM($H41:AE41)=0),$B41,0)</f>
        <v>0</v>
      </c>
      <c r="AG41">
        <f ca="1">IF(AND($B41&gt;0,SUM(AG$3:AG40)=0,SUM($H41:AF41)=0),$B41,0)</f>
        <v>0</v>
      </c>
      <c r="AH41">
        <f ca="1">IF(AND($B41&gt;0,SUM(AH$3:AH40)=0,SUM($H41:AG41)=0),$B41,0)</f>
        <v>0</v>
      </c>
      <c r="AI41">
        <f ca="1">IF(AND($B41&gt;0,SUM(AI$3:AI40)=0,SUM($H41:AH41)=0),$B41,0)</f>
        <v>0</v>
      </c>
      <c r="AJ41">
        <f ca="1">IF(AND($B41&gt;0,SUM(AJ$3:AJ40)=0,SUM($H41:AI41)=0),$B41,0)</f>
        <v>0</v>
      </c>
      <c r="AK41">
        <f ca="1">IF(AND($B41&gt;0,SUM(AK$3:AK40)=0,SUM($H41:AJ41)=0),$B41,0)</f>
        <v>0</v>
      </c>
      <c r="AL41">
        <f ca="1">IF(AND($B41&gt;0,SUM(AL$3:AL40)=0,SUM($H41:AK41)=0),$B41,0)</f>
        <v>0</v>
      </c>
      <c r="AM41">
        <f ca="1">IF(AND($B41&gt;0,SUM(AM$3:AM40)=0,SUM($H41:AL41)=0),$B41,0)</f>
        <v>0</v>
      </c>
      <c r="AN41">
        <f ca="1">IF(AND($B41&gt;0,SUM(AN$3:AN40)=0,SUM($H41:AM41)=0),$B41,0)</f>
        <v>0</v>
      </c>
      <c r="AO41">
        <f ca="1">IF(AND($B41&gt;0,SUM(AO$3:AO40)=0,SUM($H41:AN41)=0),$B41,0)</f>
        <v>0</v>
      </c>
      <c r="AP41">
        <f ca="1">IF(AND($B41&gt;0,SUM(AP$3:AP40)=0,SUM($H41:AO41)=0),$B41,0)</f>
        <v>0</v>
      </c>
      <c r="AQ41">
        <f ca="1">IF(AND($B41&gt;0,SUM(AQ$3:AQ40)=0,SUM($H41:AP41)=0),$B41,0)</f>
        <v>0</v>
      </c>
      <c r="AR41">
        <f ca="1">IF(AND($B41&gt;0,SUM(AR$3:AR40)=0,SUM($H41:AQ41)=0),$B41,0)</f>
        <v>0</v>
      </c>
      <c r="AS41">
        <f ca="1">IF(AND($B41&gt;0,SUM(AS$3:AS40)=0,SUM($H41:AR41)=0),$B41,0)</f>
        <v>0</v>
      </c>
      <c r="AT41">
        <f ca="1">IF(AND($B41&gt;0,SUM(AT$3:AT40)=0,SUM($H41:AS41)=0),$B41,0)</f>
        <v>0</v>
      </c>
      <c r="AU41">
        <f ca="1">IF(AND($B41&gt;0,SUM(AU$3:AU40)=0,SUM($H41:AT41)=0),$B41,0)</f>
        <v>0</v>
      </c>
      <c r="AV41">
        <f ca="1">IF(AND($B41&gt;0,SUM(AV$3:AV40)=0,SUM($H41:AU41)=0),$B41,0)</f>
        <v>0</v>
      </c>
      <c r="AW41">
        <f ca="1">IF(AND($B41&gt;0,SUM(AW$3:AW40)=0,SUM($H41:AV41)=0),$B41,0)</f>
        <v>0</v>
      </c>
      <c r="AX41">
        <f ca="1">IF(AND($B41&gt;0,SUM(AX$3:AX40)=0,SUM($H41:AW41)=0),$B41,0)</f>
        <v>0</v>
      </c>
      <c r="AY41">
        <f ca="1">IF(AND($B41&gt;0,SUM(AY$3:AY40)=0,SUM($H41:AX41)=0),$B41,0)</f>
        <v>0</v>
      </c>
      <c r="AZ41">
        <f ca="1">IF(AND($B41&gt;0,SUM(AZ$3:AZ40)=0,SUM($H41:AY41)=0),$B41,0)</f>
        <v>0</v>
      </c>
      <c r="BA41">
        <f ca="1">IF(AND($B41&gt;0,SUM(BA$3:BA40)=0,SUM($H41:AZ41)=0),$B41,0)</f>
        <v>0</v>
      </c>
      <c r="BB41">
        <f ca="1">IF(AND($B41&gt;0,SUM(BB$3:BB40)=0,SUM($H41:BA41)=0),$B41,0)</f>
        <v>0</v>
      </c>
      <c r="BC41">
        <f ca="1">IF(AND($B41&gt;0,SUM(BC$3:BC40)=0,SUM($H41:BB41)=0),$B41,0)</f>
        <v>0</v>
      </c>
      <c r="BD41">
        <f ca="1">IF(AND($B41&gt;0,SUM(BD$3:BD40)=0,SUM($H41:BC41)=0),$B41,0)</f>
        <v>0</v>
      </c>
      <c r="BE41">
        <f ca="1">IF(AND($B41&gt;0,SUM(BE$3:BE40)=0,SUM($H41:BD41)=0),$B41,0)</f>
        <v>0</v>
      </c>
      <c r="BF41">
        <f ca="1">IF(AND($B41&gt;0,SUM(BF$3:BF40)=0,SUM($H41:BE41)=0),$B41,0)</f>
        <v>0</v>
      </c>
      <c r="BG41">
        <f ca="1">IF(AND($B41&gt;0,SUM(BG$3:BG40)=0,SUM($H41:BF41)=0),$B41,0)</f>
        <v>0</v>
      </c>
      <c r="BH41">
        <f ca="1">IF(AND($B41&gt;0,SUM(BH$3:BH40)=0,SUM($H41:BG41)=0),$B41,0)</f>
        <v>0</v>
      </c>
      <c r="BI41">
        <f ca="1">IF(AND($B41&gt;0,SUM(BI$3:BI40)=0,SUM($H41:BH41)=0),$B41,0)</f>
        <v>0</v>
      </c>
      <c r="BJ41">
        <f ca="1">IF(AND($B41&gt;0,SUM(BJ$3:BJ40)=0,SUM($H41:BI41)=0),$B41,0)</f>
        <v>0</v>
      </c>
      <c r="BK41">
        <f ca="1">IF(AND($B41&gt;0,SUM(BK$3:BK40)=0,SUM($H41:BJ41)=0),$B41,0)</f>
        <v>0</v>
      </c>
      <c r="BL41">
        <f ca="1">IF(AND($B41&gt;0,SUM(BL$3:BL40)=0,SUM($H41:BK41)=0),$B41,0)</f>
        <v>0</v>
      </c>
      <c r="BM41">
        <f ca="1">IF(AND($B41&gt;0,SUM(BM$3:BM40)=0,SUM($H41:BL41)=0),$B41,0)</f>
        <v>0</v>
      </c>
      <c r="BN41">
        <f ca="1">IF(AND($B41&gt;0,SUM(BN$3:BN40)=0,SUM($H41:BM41)=0),$B41,0)</f>
        <v>0</v>
      </c>
      <c r="BO41">
        <f ca="1">IF(AND($B41&gt;0,SUM(BO$3:BO40)=0,SUM($H41:BN41)=0),$B41,0)</f>
        <v>0</v>
      </c>
      <c r="BP41">
        <f ca="1">IF(AND($B41&gt;0,SUM(BP$3:BP40)=0,SUM($H41:BO41)=0),$B41,0)</f>
        <v>0</v>
      </c>
      <c r="BQ41">
        <f ca="1">IF(AND($B41&gt;0,SUM(BQ$3:BQ40)=0,SUM($H41:BP41)=0),$B41,0)</f>
        <v>0</v>
      </c>
      <c r="BR41">
        <f ca="1">IF(AND($B41&gt;0,SUM(BR$3:BR40)=0,SUM($H41:BQ41)=0),$B41,0)</f>
        <v>0</v>
      </c>
      <c r="BS41">
        <f ca="1">IF(AND($B41&gt;0,SUM(BS$3:BS40)=0,SUM($H41:BR41)=0),$B41,0)</f>
        <v>0</v>
      </c>
      <c r="BT41">
        <f ca="1">IF(AND($B41&gt;0,SUM(BT$3:BT40)=0,SUM($H41:BS41)=0),$B41,0)</f>
        <v>0</v>
      </c>
      <c r="BU41">
        <f ca="1">IF(AND($B41&gt;0,SUM(BU$3:BU40)=0,SUM($H41:BT41)=0),$B41,0)</f>
        <v>0</v>
      </c>
      <c r="BV41">
        <f ca="1">IF(AND($B41&gt;0,SUM(BV$3:BV40)=0,SUM($H41:BU41)=0),$B41,0)</f>
        <v>0</v>
      </c>
      <c r="BW41">
        <f ca="1">IF(AND($B41&gt;0,SUM(BW$3:BW40)=0,SUM($H41:BV41)=0),$B41,0)</f>
        <v>0</v>
      </c>
      <c r="BX41">
        <f ca="1">IF(AND($B41&gt;0,SUM(BX$3:BX40)=0,SUM($H41:BW41)=0),$B41,0)</f>
        <v>0</v>
      </c>
      <c r="BY41">
        <f ca="1">IF(AND($B41&gt;0,SUM(BY$3:BY40)=0,SUM($H41:BX41)=0),$B41,0)</f>
        <v>0</v>
      </c>
      <c r="BZ41">
        <f ca="1">IF(AND($B41&gt;0,SUM(BZ$3:BZ40)=0,SUM($H41:BY41)=0),$B41,0)</f>
        <v>0</v>
      </c>
      <c r="CA41">
        <f ca="1">IF(AND($B41&gt;0,SUM(CA$3:CA40)=0,SUM($H41:BZ41)=0),$B41,0)</f>
        <v>0</v>
      </c>
      <c r="CB41">
        <f ca="1">IF(AND($B41&gt;0,SUM(CB$3:CB40)=0,SUM($H41:CA41)=0),$B41,0)</f>
        <v>0</v>
      </c>
      <c r="CC41">
        <f ca="1">IF(AND($B41&gt;0,SUM(CC$3:CC40)=0,SUM($H41:CB41)=0),$B41,0)</f>
        <v>0</v>
      </c>
      <c r="CD41">
        <f ca="1">IF(AND($B41&gt;0,SUM(CD$3:CD40)=0,SUM($H41:CC41)=0),$B41,0)</f>
        <v>0</v>
      </c>
      <c r="CE41">
        <f ca="1">IF(AND($B41&gt;0,SUM(CE$3:CE40)=0,SUM($H41:CD41)=0),$B41,0)</f>
        <v>0</v>
      </c>
      <c r="CF41">
        <f ca="1">IF(AND($B41&gt;0,SUM(CF$3:CF40)=0,SUM($H41:CE41)=0),$B41,0)</f>
        <v>0</v>
      </c>
      <c r="CG41">
        <f ca="1">IF(AND($B41&gt;0,SUM(CG$3:CG40)=0,SUM($H41:CF41)=0),$B41,0)</f>
        <v>0</v>
      </c>
      <c r="CH41">
        <f ca="1">IF(AND($B41&gt;0,SUM(CH$3:CH40)=0,SUM($H41:CG41)=0),$B41,0)</f>
        <v>0</v>
      </c>
      <c r="CI41">
        <f ca="1">IF(AND($B41&gt;0,SUM(CI$3:CI40)=0,SUM($H41:CH41)=0),$B41,0)</f>
        <v>0</v>
      </c>
      <c r="CJ41">
        <f ca="1">IF(AND($B41&gt;0,SUM(CJ$3:CJ40)=0,SUM($H41:CI41)=0),$B41,0)</f>
        <v>0</v>
      </c>
      <c r="CK41">
        <f ca="1">IF(AND($B41&gt;0,SUM(CK$3:CK40)=0,SUM($H41:CJ41)=0),$B41,0)</f>
        <v>0</v>
      </c>
      <c r="CL41">
        <f ca="1">IF(AND($B41&gt;0,SUM(CL$3:CL40)=0,SUM($H41:CK41)=0),$B41,0)</f>
        <v>0</v>
      </c>
      <c r="CM41">
        <f ca="1">IF(AND($B41&gt;0,SUM(CM$3:CM40)=0,SUM($H41:CL41)=0),$B41,0)</f>
        <v>0</v>
      </c>
      <c r="CN41">
        <f ca="1">IF(AND($B41&gt;0,SUM(CN$3:CN40)=0,SUM($H41:CM41)=0),$B41,0)</f>
        <v>0</v>
      </c>
      <c r="CO41">
        <f ca="1">IF(AND($B41&gt;0,SUM(CO$3:CO40)=0,SUM($H41:CN41)=0),$B41,0)</f>
        <v>0</v>
      </c>
      <c r="CP41">
        <f ca="1">IF(AND($B41&gt;0,SUM(CP$3:CP40)=0,SUM($H41:CO41)=0),$B41,0)</f>
        <v>0</v>
      </c>
      <c r="CQ41">
        <f ca="1">IF(AND($B41&gt;0,SUM(CQ$3:CQ40)=0,SUM($H41:CP41)=0),$B41,0)</f>
        <v>0</v>
      </c>
      <c r="CR41">
        <f ca="1">IF(AND($B41&gt;0,SUM(CR$3:CR40)=0,SUM($H41:CQ41)=0),$B41,0)</f>
        <v>0</v>
      </c>
      <c r="CS41">
        <f ca="1">IF(AND($B41&gt;0,SUM(CS$3:CS40)=0,SUM($H41:CR41)=0),$B41,0)</f>
        <v>0</v>
      </c>
      <c r="CT41">
        <f ca="1">IF(AND($B41&gt;0,SUM(CT$3:CT40)=0,SUM($H41:CS41)=0),$B41,0)</f>
        <v>0</v>
      </c>
      <c r="CU41">
        <f ca="1">IF(AND($B41&gt;0,SUM(CU$3:CU40)=0,SUM($H41:CT41)=0),$B41,0)</f>
        <v>0</v>
      </c>
      <c r="CV41">
        <f ca="1">IF(AND($B41&gt;0,SUM(CV$3:CV40)=0,SUM($H41:CU41)=0),$B41,0)</f>
        <v>0</v>
      </c>
      <c r="CW41">
        <f ca="1">IF(AND($B41&gt;0,SUM(CW$3:CW40)=0,SUM($H41:CV41)=0),$B41,0)</f>
        <v>0</v>
      </c>
      <c r="CX41">
        <f ca="1">IF(AND($B41&gt;0,SUM(CX$3:CX40)=0,SUM($H41:CW41)=0),$B41,0)</f>
        <v>0</v>
      </c>
      <c r="CY41">
        <f ca="1">IF(AND($B41&gt;0,SUM(CY$3:CY40)=0,SUM($H41:CX41)=0),$B41,0)</f>
        <v>0</v>
      </c>
      <c r="CZ41">
        <f ca="1">IF(AND($B41&gt;0,SUM(CZ$3:CZ40)=0,SUM($H41:CY41)=0),$B41,0)</f>
        <v>0</v>
      </c>
      <c r="DA41">
        <f ca="1">IF(AND($B41&gt;0,SUM(DA$3:DA40)=0,SUM($H41:CZ41)=0),$B41,0)</f>
        <v>0</v>
      </c>
      <c r="DB41">
        <f ca="1">IF(AND($B41&gt;0,SUM(DB$3:DB40)=0,SUM($H41:DA41)=0),$B41,0)</f>
        <v>0</v>
      </c>
      <c r="DC41">
        <f ca="1">IF(AND($B41&gt;0,SUM(DC$3:DC40)=0,SUM($H41:DB41)=0),$B41,0)</f>
        <v>0</v>
      </c>
      <c r="DD41">
        <f ca="1">IF(AND($B41&gt;0,SUM(DD$3:DD40)=0,SUM($H41:DC41)=0),$B41,0)</f>
        <v>0</v>
      </c>
      <c r="DE41">
        <f ca="1">IF(AND($B41&gt;0,SUM(DE$3:DE40)=0,SUM($H41:DD41)=0),$B41,0)</f>
        <v>0</v>
      </c>
      <c r="DF41">
        <f ca="1">IF(AND($B41&gt;0,SUM(DF$3:DF40)=0,SUM($H41:DE41)=0),$B41,0)</f>
        <v>0</v>
      </c>
      <c r="DG41">
        <f ca="1">IF(AND($B41&gt;0,SUM(DG$3:DG40)=0,SUM($H41:DF41)=0),$B41,0)</f>
        <v>0</v>
      </c>
      <c r="DH41">
        <f ca="1">IF(AND($B41&gt;0,SUM(DH$3:DH40)=0,SUM($H41:DG41)=0),$B41,0)</f>
        <v>0</v>
      </c>
      <c r="DI41">
        <f ca="1">IF(AND($B41&gt;0,SUM(DI$3:DI40)=0,SUM($H41:DH41)=0),$B41,0)</f>
        <v>0</v>
      </c>
      <c r="DJ41">
        <f ca="1">IF(AND($B41&gt;0,SUM(DJ$3:DJ40)=0,SUM($H41:DI41)=0),$B41,0)</f>
        <v>0</v>
      </c>
      <c r="DK41">
        <f ca="1">IF(AND($B41&gt;0,SUM(DK$3:DK40)=0,SUM($H41:DJ41)=0),$B41,0)</f>
        <v>0</v>
      </c>
      <c r="DL41">
        <f ca="1">IF(AND($B41&gt;0,SUM(DL$3:DL40)=0,SUM($H41:DK41)=0),$B41,0)</f>
        <v>0</v>
      </c>
      <c r="DM41">
        <f ca="1">IF(AND($B41&gt;0,SUM(DM$3:DM40)=0,SUM($H41:DL41)=0),$B41,0)</f>
        <v>0</v>
      </c>
      <c r="DN41">
        <f ca="1">IF(AND($B41&gt;0,SUM(DN$3:DN40)=0,SUM($H41:DM41)=0),$B41,0)</f>
        <v>0</v>
      </c>
      <c r="DO41">
        <f ca="1">IF(AND($B41&gt;0,SUM(DO$3:DO40)=0,SUM($H41:DN41)=0),$B41,0)</f>
        <v>0</v>
      </c>
      <c r="DP41">
        <f ca="1">IF(AND($B41&gt;0,SUM(DP$3:DP40)=0,SUM($H41:DO41)=0),$B41,0)</f>
        <v>0</v>
      </c>
      <c r="DQ41">
        <f ca="1">IF(AND($B41&gt;0,SUM(DQ$3:DQ40)=0,SUM($H41:DP41)=0),$B41,0)</f>
        <v>0</v>
      </c>
      <c r="DR41">
        <f ca="1">IF(AND($B41&gt;0,SUM(DR$3:DR40)=0,SUM($H41:DQ41)=0),$B41,0)</f>
        <v>0</v>
      </c>
      <c r="DS41">
        <f ca="1">IF(AND($B41&gt;0,SUM(DS$3:DS40)=0,SUM($H41:DR41)=0),$B41,0)</f>
        <v>0</v>
      </c>
      <c r="DT41">
        <f ca="1">IF(AND($B41&gt;0,SUM(DT$3:DT40)=0,SUM($H41:DS41)=0),$B41,0)</f>
        <v>0</v>
      </c>
      <c r="DU41">
        <f ca="1">IF(AND($B41&gt;0,SUM(DU$3:DU40)=0,SUM($H41:DT41)=0),$B41,0)</f>
        <v>0</v>
      </c>
      <c r="DV41">
        <f ca="1">IF(AND($B41&gt;0,SUM(DV$3:DV40)=0,SUM($H41:DU41)=0),$B41,0)</f>
        <v>0</v>
      </c>
      <c r="DW41">
        <f ca="1">IF(AND($B41&gt;0,SUM(DW$3:DW40)=0,SUM($H41:DV41)=0),$B41,0)</f>
        <v>0</v>
      </c>
      <c r="DX41">
        <f ca="1">IF(AND($B41&gt;0,SUM(DX$3:DX40)=0,SUM($H41:DW41)=0),$B41,0)</f>
        <v>0</v>
      </c>
      <c r="DY41">
        <f ca="1">IF(AND($B41&gt;0,SUM(DY$3:DY40)=0,SUM($H41:DX41)=0),$B41,0)</f>
        <v>0</v>
      </c>
      <c r="DZ41">
        <f ca="1">IF(AND($B41&gt;0,SUM(DZ$3:DZ40)=0,SUM($H41:DY41)=0),$B41,0)</f>
        <v>0</v>
      </c>
      <c r="EA41">
        <f ca="1">IF(AND($B41&gt;0,SUM(EA$3:EA40)=0,SUM($H41:DZ41)=0),$B41,0)</f>
        <v>0</v>
      </c>
      <c r="EB41">
        <f ca="1">IF(AND($B41&gt;0,SUM(EB$3:EB40)=0,SUM($H41:EA41)=0),$B41,0)</f>
        <v>0</v>
      </c>
      <c r="EC41">
        <f ca="1">IF(AND($B41&gt;0,SUM(EC$3:EC40)=0,SUM($H41:EB41)=0),$B41,0)</f>
        <v>0</v>
      </c>
      <c r="ED41">
        <f ca="1">IF(AND($B41&gt;0,SUM(ED$3:ED40)=0,SUM($H41:EC41)=0),$B41,0)</f>
        <v>0</v>
      </c>
      <c r="EE41">
        <f ca="1">IF(AND($B41&gt;0,SUM(EE$3:EE40)=0,SUM($H41:ED41)=0),$B41,0)</f>
        <v>0</v>
      </c>
      <c r="EF41">
        <f ca="1">IF(AND($B41&gt;0,SUM(EF$3:EF40)=0,SUM($H41:EE41)=0),$B41,0)</f>
        <v>0</v>
      </c>
      <c r="EG41">
        <f ca="1">IF(AND($B41&gt;0,SUM(EG$3:EG40)=0,SUM($H41:EF41)=0),$B41,0)</f>
        <v>0</v>
      </c>
      <c r="EH41">
        <f ca="1">IF(AND($B41&gt;0,SUM(EH$3:EH40)=0,SUM($H41:EG41)=0),$B41,0)</f>
        <v>0</v>
      </c>
      <c r="EI41">
        <f ca="1">IF(AND($B41&gt;0,SUM(EI$3:EI40)=0,SUM($H41:EH41)=0),$B41,0)</f>
        <v>0</v>
      </c>
      <c r="EJ41">
        <f ca="1">IF(AND($B41&gt;0,SUM(EJ$3:EJ40)=0,SUM($H41:EI41)=0),$B41,0)</f>
        <v>0</v>
      </c>
      <c r="EK41">
        <f ca="1">IF(AND($B41&gt;0,SUM(EK$3:EK40)=0,SUM($H41:EJ41)=0),$B41,0)</f>
        <v>0</v>
      </c>
      <c r="EL41">
        <f ca="1">IF(AND($B41&gt;0,SUM(EL$3:EL40)=0,SUM($H41:EK41)=0),$B41,0)</f>
        <v>0</v>
      </c>
      <c r="EM41">
        <f ca="1">IF(AND($B41&gt;0,SUM(EM$3:EM40)=0,SUM($H41:EL41)=0),$B41,0)</f>
        <v>0</v>
      </c>
      <c r="EN41">
        <f ca="1">IF(AND($B41&gt;0,SUM(EN$3:EN40)=0,SUM($H41:EM41)=0),$B41,0)</f>
        <v>0</v>
      </c>
      <c r="EO41">
        <f ca="1">IF(AND($B41&gt;0,SUM(EO$3:EO40)=0,SUM($H41:EN41)=0),$B41,0)</f>
        <v>0</v>
      </c>
      <c r="EP41">
        <f ca="1">IF(AND($B41&gt;0,SUM(EP$3:EP40)=0,SUM($H41:EO41)=0),$B41,0)</f>
        <v>0</v>
      </c>
      <c r="EQ41">
        <f ca="1">IF(AND($B41&gt;0,SUM(EQ$3:EQ40)=0,SUM($H41:EP41)=0),$B41,0)</f>
        <v>0</v>
      </c>
      <c r="ER41">
        <f ca="1">IF(AND($B41&gt;0,SUM(ER$3:ER40)=0,SUM($H41:EQ41)=0),$B41,0)</f>
        <v>0</v>
      </c>
      <c r="ES41">
        <f ca="1">IF(AND($B41&gt;0,SUM(ES$3:ES40)=0,SUM($H41:ER41)=0),$B41,0)</f>
        <v>0</v>
      </c>
      <c r="ET41">
        <f ca="1">IF(AND($B41&gt;0,SUM(ET$3:ET40)=0,SUM($H41:ES41)=0),$B41,0)</f>
        <v>0</v>
      </c>
      <c r="EU41">
        <f ca="1">IF(AND($B41&gt;0,SUM(EU$3:EU40)=0,SUM($H41:ET41)=0),$B41,0)</f>
        <v>0</v>
      </c>
      <c r="EV41">
        <f ca="1">IF(AND($B41&gt;0,SUM(EV$3:EV40)=0,SUM($H41:EU41)=0),$B41,0)</f>
        <v>0</v>
      </c>
      <c r="EW41">
        <f ca="1">IF(AND($B41&gt;0,SUM(EW$3:EW40)=0,SUM($H41:EV41)=0),$B41,0)</f>
        <v>0</v>
      </c>
      <c r="EX41">
        <f ca="1">IF(AND($B41&gt;0,SUM(EX$3:EX40)=0,SUM($H41:EW41)=0),$B41,0)</f>
        <v>0</v>
      </c>
      <c r="EY41">
        <f ca="1">IF(AND($B41&gt;0,SUM(EY$3:EY40)=0,SUM($H41:EX41)=0),$B41,0)</f>
        <v>0</v>
      </c>
      <c r="EZ41">
        <f ca="1">IF(AND($B41&gt;0,SUM(EZ$3:EZ40)=0,SUM($H41:EY41)=0),$B41,0)</f>
        <v>0</v>
      </c>
      <c r="FA41">
        <f ca="1">IF(AND($B41&gt;0,SUM(FA$3:FA40)=0,SUM($H41:EZ41)=0),$B41,0)</f>
        <v>0</v>
      </c>
      <c r="FB41">
        <f ca="1">IF(AND($B41&gt;0,SUM(FB$3:FB40)=0,SUM($H41:FA41)=0),$B41,0)</f>
        <v>0</v>
      </c>
      <c r="FC41">
        <f ca="1">IF(AND($B41&gt;0,SUM(FC$3:FC40)=0,SUM($H41:FB41)=0),$B41,0)</f>
        <v>0</v>
      </c>
      <c r="FD41">
        <f ca="1">IF(AND($B41&gt;0,SUM(FD$3:FD40)=0,SUM($H41:FC41)=0),$B41,0)</f>
        <v>0</v>
      </c>
      <c r="FE41">
        <f ca="1">IF(AND($B41&gt;0,SUM(FE$3:FE40)=0,SUM($H41:FD41)=0),$B41,0)</f>
        <v>0</v>
      </c>
      <c r="FF41">
        <f ca="1">IF(AND($B41&gt;0,SUM(FF$3:FF40)=0,SUM($H41:FE41)=0),$B41,0)</f>
        <v>0</v>
      </c>
      <c r="FG41">
        <f ca="1">IF(AND($B41&gt;0,SUM(FG$3:FG40)=0,SUM($H41:FF41)=0),$B41,0)</f>
        <v>0</v>
      </c>
      <c r="FH41">
        <f ca="1">IF(AND($B41&gt;0,SUM(FH$3:FH40)=0,SUM($H41:FG41)=0),$B41,0)</f>
        <v>0</v>
      </c>
      <c r="FI41">
        <f ca="1">IF(AND($B41&gt;0,SUM(FI$3:FI40)=0,SUM($H41:FH41)=0),$B41,0)</f>
        <v>0</v>
      </c>
      <c r="FJ41">
        <f ca="1">IF(AND($B41&gt;0,SUM(FJ$3:FJ40)=0,SUM($H41:FI41)=0),$B41,0)</f>
        <v>0</v>
      </c>
      <c r="FK41">
        <f ca="1">IF(AND($B41&gt;0,SUM(FK$3:FK40)=0,SUM($H41:FJ41)=0),$B41,0)</f>
        <v>0</v>
      </c>
      <c r="FL41">
        <f ca="1">IF(AND($B41&gt;0,SUM(FL$3:FL40)=0,SUM($H41:FK41)=0),$B41,0)</f>
        <v>0</v>
      </c>
      <c r="FM41">
        <f ca="1">IF(AND($B41&gt;0,SUM(FM$3:FM40)=0,SUM($H41:FL41)=0),$B41,0)</f>
        <v>0</v>
      </c>
      <c r="FN41">
        <f ca="1">IF(AND($B41&gt;0,SUM(FN$3:FN40)=0,SUM($H41:FM41)=0),$B41,0)</f>
        <v>0</v>
      </c>
      <c r="FS41" s="67" t="s">
        <v>1025</v>
      </c>
      <c r="FT41" s="67" t="str">
        <f>"-"</f>
        <v>-</v>
      </c>
      <c r="FU41" s="342">
        <v>2</v>
      </c>
      <c r="FV41" s="374" t="s">
        <v>175</v>
      </c>
      <c r="FY41" s="67" t="s">
        <v>1149</v>
      </c>
      <c r="FZ41" s="67" t="str">
        <f>"-"</f>
        <v>-</v>
      </c>
      <c r="GA41" s="342">
        <v>2</v>
      </c>
      <c r="GB41" s="374" t="s">
        <v>1148</v>
      </c>
      <c r="GE41" s="67" t="s">
        <v>1025</v>
      </c>
      <c r="GF41" s="67" t="str">
        <f>"-"</f>
        <v>-</v>
      </c>
      <c r="GG41" s="342">
        <v>2</v>
      </c>
      <c r="GH41" s="374" t="s">
        <v>175</v>
      </c>
    </row>
    <row r="42" spans="1:190" ht="15.75" thickBot="1" x14ac:dyDescent="0.3">
      <c r="A42">
        <v>42</v>
      </c>
      <c r="B42" s="367">
        <f ca="1">IF(ValintaohjelmaCentral!D$16=SelectionDataCentral!F16,A42,0)</f>
        <v>0</v>
      </c>
      <c r="C42" s="240" t="str">
        <f t="shared" ca="1" si="20"/>
        <v>Ilmavirtasäätö, tehostus kupujen tilatietojen mukaan</v>
      </c>
      <c r="D42" s="240" t="str">
        <f t="shared" ca="1" si="21"/>
        <v>[31 - Ilmavirtasäätö -kuputehostuksella]</v>
      </c>
      <c r="E42" s="240">
        <f t="shared" ca="1" si="22"/>
        <v>2</v>
      </c>
      <c r="F42" s="240" t="str">
        <f t="shared" ca="1" si="23"/>
        <v>ks AHU Design</v>
      </c>
      <c r="G42" s="47">
        <f ca="1">INDEX($I$2:$FN$2,ROWS(G$2:G42))</f>
        <v>1</v>
      </c>
      <c r="H42">
        <v>0</v>
      </c>
      <c r="I42">
        <f ca="1">IF(AND($B42&gt;0,SUM(I$3:I41)=0,SUM($H42:H42)=0),$B42,0)</f>
        <v>0</v>
      </c>
      <c r="J42">
        <f ca="1">IF(AND($B42&gt;0,SUM(J$3:J41)=0,SUM($H42:I42)=0),$B42,0)</f>
        <v>0</v>
      </c>
      <c r="K42">
        <f ca="1">IF(AND($B42&gt;0,SUM(K$3:K41)=0,SUM($H42:J42)=0),$B42,0)</f>
        <v>0</v>
      </c>
      <c r="L42">
        <f ca="1">IF(AND($B42&gt;0,SUM(L$3:L41)=0,SUM($H42:K42)=0),$B42,0)</f>
        <v>0</v>
      </c>
      <c r="M42">
        <f ca="1">IF(AND($B42&gt;0,SUM(M$3:M41)=0,SUM($H42:L42)=0),$B42,0)</f>
        <v>0</v>
      </c>
      <c r="N42">
        <f ca="1">IF(AND($B42&gt;0,SUM(N$3:N41)=0,SUM($H42:M42)=0),$B42,0)</f>
        <v>0</v>
      </c>
      <c r="O42">
        <f ca="1">IF(AND($B42&gt;0,SUM(O$3:O41)=0,SUM($H42:N42)=0),$B42,0)</f>
        <v>0</v>
      </c>
      <c r="P42">
        <f ca="1">IF(AND($B42&gt;0,SUM(P$3:P41)=0,SUM($H42:O42)=0),$B42,0)</f>
        <v>0</v>
      </c>
      <c r="Q42">
        <f ca="1">IF(AND($B42&gt;0,SUM(Q$3:Q41)=0,SUM($H42:P42)=0),$B42,0)</f>
        <v>0</v>
      </c>
      <c r="R42">
        <f ca="1">IF(AND($B42&gt;0,SUM(R$3:R41)=0,SUM($H42:Q42)=0),$B42,0)</f>
        <v>0</v>
      </c>
      <c r="S42">
        <f ca="1">IF(AND($B42&gt;0,SUM(S$3:S41)=0,SUM($H42:R42)=0),$B42,0)</f>
        <v>0</v>
      </c>
      <c r="T42">
        <f ca="1">IF(AND($B42&gt;0,SUM(T$3:T41)=0,SUM($H42:S42)=0),$B42,0)</f>
        <v>0</v>
      </c>
      <c r="U42">
        <f ca="1">IF(AND($B42&gt;0,SUM(U$3:U41)=0,SUM($H42:T42)=0),$B42,0)</f>
        <v>0</v>
      </c>
      <c r="V42">
        <f ca="1">IF(AND($B42&gt;0,SUM(V$3:V41)=0,SUM($H42:U42)=0),$B42,0)</f>
        <v>0</v>
      </c>
      <c r="W42">
        <f ca="1">IF(AND($B42&gt;0,SUM(W$3:W41)=0,SUM($H42:V42)=0),$B42,0)</f>
        <v>0</v>
      </c>
      <c r="X42">
        <f ca="1">IF(AND($B42&gt;0,SUM(X$3:X41)=0,SUM($H42:W42)=0),$B42,0)</f>
        <v>0</v>
      </c>
      <c r="Y42">
        <f ca="1">IF(AND($B42&gt;0,SUM(Y$3:Y41)=0,SUM($H42:X42)=0),$B42,0)</f>
        <v>0</v>
      </c>
      <c r="Z42">
        <f ca="1">IF(AND($B42&gt;0,SUM(Z$3:Z41)=0,SUM($H42:Y42)=0),$B42,0)</f>
        <v>0</v>
      </c>
      <c r="AA42">
        <f ca="1">IF(AND($B42&gt;0,SUM(AA$3:AA41)=0,SUM($H42:Z42)=0),$B42,0)</f>
        <v>0</v>
      </c>
      <c r="AB42">
        <f ca="1">IF(AND($B42&gt;0,SUM(AB$3:AB41)=0,SUM($H42:AA42)=0),$B42,0)</f>
        <v>0</v>
      </c>
      <c r="AC42">
        <f ca="1">IF(AND($B42&gt;0,SUM(AC$3:AC41)=0,SUM($H42:AB42)=0),$B42,0)</f>
        <v>0</v>
      </c>
      <c r="AD42">
        <f ca="1">IF(AND($B42&gt;0,SUM(AD$3:AD41)=0,SUM($H42:AC42)=0),$B42,0)</f>
        <v>0</v>
      </c>
      <c r="AE42">
        <f ca="1">IF(AND($B42&gt;0,SUM(AE$3:AE41)=0,SUM($H42:AD42)=0),$B42,0)</f>
        <v>0</v>
      </c>
      <c r="AF42">
        <f ca="1">IF(AND($B42&gt;0,SUM(AF$3:AF41)=0,SUM($H42:AE42)=0),$B42,0)</f>
        <v>0</v>
      </c>
      <c r="AG42">
        <f ca="1">IF(AND($B42&gt;0,SUM(AG$3:AG41)=0,SUM($H42:AF42)=0),$B42,0)</f>
        <v>0</v>
      </c>
      <c r="AH42">
        <f ca="1">IF(AND($B42&gt;0,SUM(AH$3:AH41)=0,SUM($H42:AG42)=0),$B42,0)</f>
        <v>0</v>
      </c>
      <c r="AI42">
        <f ca="1">IF(AND($B42&gt;0,SUM(AI$3:AI41)=0,SUM($H42:AH42)=0),$B42,0)</f>
        <v>0</v>
      </c>
      <c r="AJ42">
        <f ca="1">IF(AND($B42&gt;0,SUM(AJ$3:AJ41)=0,SUM($H42:AI42)=0),$B42,0)</f>
        <v>0</v>
      </c>
      <c r="AK42">
        <f ca="1">IF(AND($B42&gt;0,SUM(AK$3:AK41)=0,SUM($H42:AJ42)=0),$B42,0)</f>
        <v>0</v>
      </c>
      <c r="AL42">
        <f ca="1">IF(AND($B42&gt;0,SUM(AL$3:AL41)=0,SUM($H42:AK42)=0),$B42,0)</f>
        <v>0</v>
      </c>
      <c r="AM42">
        <f ca="1">IF(AND($B42&gt;0,SUM(AM$3:AM41)=0,SUM($H42:AL42)=0),$B42,0)</f>
        <v>0</v>
      </c>
      <c r="AN42">
        <f ca="1">IF(AND($B42&gt;0,SUM(AN$3:AN41)=0,SUM($H42:AM42)=0),$B42,0)</f>
        <v>0</v>
      </c>
      <c r="AO42">
        <f ca="1">IF(AND($B42&gt;0,SUM(AO$3:AO41)=0,SUM($H42:AN42)=0),$B42,0)</f>
        <v>0</v>
      </c>
      <c r="AP42">
        <f ca="1">IF(AND($B42&gt;0,SUM(AP$3:AP41)=0,SUM($H42:AO42)=0),$B42,0)</f>
        <v>0</v>
      </c>
      <c r="AQ42">
        <f ca="1">IF(AND($B42&gt;0,SUM(AQ$3:AQ41)=0,SUM($H42:AP42)=0),$B42,0)</f>
        <v>0</v>
      </c>
      <c r="AR42">
        <f ca="1">IF(AND($B42&gt;0,SUM(AR$3:AR41)=0,SUM($H42:AQ42)=0),$B42,0)</f>
        <v>0</v>
      </c>
      <c r="AS42">
        <f ca="1">IF(AND($B42&gt;0,SUM(AS$3:AS41)=0,SUM($H42:AR42)=0),$B42,0)</f>
        <v>0</v>
      </c>
      <c r="AT42">
        <f ca="1">IF(AND($B42&gt;0,SUM(AT$3:AT41)=0,SUM($H42:AS42)=0),$B42,0)</f>
        <v>0</v>
      </c>
      <c r="AU42">
        <f ca="1">IF(AND($B42&gt;0,SUM(AU$3:AU41)=0,SUM($H42:AT42)=0),$B42,0)</f>
        <v>0</v>
      </c>
      <c r="AV42">
        <f ca="1">IF(AND($B42&gt;0,SUM(AV$3:AV41)=0,SUM($H42:AU42)=0),$B42,0)</f>
        <v>0</v>
      </c>
      <c r="AW42">
        <f ca="1">IF(AND($B42&gt;0,SUM(AW$3:AW41)=0,SUM($H42:AV42)=0),$B42,0)</f>
        <v>0</v>
      </c>
      <c r="AX42">
        <f ca="1">IF(AND($B42&gt;0,SUM(AX$3:AX41)=0,SUM($H42:AW42)=0),$B42,0)</f>
        <v>0</v>
      </c>
      <c r="AY42">
        <f ca="1">IF(AND($B42&gt;0,SUM(AY$3:AY41)=0,SUM($H42:AX42)=0),$B42,0)</f>
        <v>0</v>
      </c>
      <c r="AZ42">
        <f ca="1">IF(AND($B42&gt;0,SUM(AZ$3:AZ41)=0,SUM($H42:AY42)=0),$B42,0)</f>
        <v>0</v>
      </c>
      <c r="BA42">
        <f ca="1">IF(AND($B42&gt;0,SUM(BA$3:BA41)=0,SUM($H42:AZ42)=0),$B42,0)</f>
        <v>0</v>
      </c>
      <c r="BB42">
        <f ca="1">IF(AND($B42&gt;0,SUM(BB$3:BB41)=0,SUM($H42:BA42)=0),$B42,0)</f>
        <v>0</v>
      </c>
      <c r="BC42">
        <f ca="1">IF(AND($B42&gt;0,SUM(BC$3:BC41)=0,SUM($H42:BB42)=0),$B42,0)</f>
        <v>0</v>
      </c>
      <c r="BD42">
        <f ca="1">IF(AND($B42&gt;0,SUM(BD$3:BD41)=0,SUM($H42:BC42)=0),$B42,0)</f>
        <v>0</v>
      </c>
      <c r="BE42">
        <f ca="1">IF(AND($B42&gt;0,SUM(BE$3:BE41)=0,SUM($H42:BD42)=0),$B42,0)</f>
        <v>0</v>
      </c>
      <c r="BF42">
        <f ca="1">IF(AND($B42&gt;0,SUM(BF$3:BF41)=0,SUM($H42:BE42)=0),$B42,0)</f>
        <v>0</v>
      </c>
      <c r="BG42">
        <f ca="1">IF(AND($B42&gt;0,SUM(BG$3:BG41)=0,SUM($H42:BF42)=0),$B42,0)</f>
        <v>0</v>
      </c>
      <c r="BH42">
        <f ca="1">IF(AND($B42&gt;0,SUM(BH$3:BH41)=0,SUM($H42:BG42)=0),$B42,0)</f>
        <v>0</v>
      </c>
      <c r="BI42">
        <f ca="1">IF(AND($B42&gt;0,SUM(BI$3:BI41)=0,SUM($H42:BH42)=0),$B42,0)</f>
        <v>0</v>
      </c>
      <c r="BJ42">
        <f ca="1">IF(AND($B42&gt;0,SUM(BJ$3:BJ41)=0,SUM($H42:BI42)=0),$B42,0)</f>
        <v>0</v>
      </c>
      <c r="BK42">
        <f ca="1">IF(AND($B42&gt;0,SUM(BK$3:BK41)=0,SUM($H42:BJ42)=0),$B42,0)</f>
        <v>0</v>
      </c>
      <c r="BL42">
        <f ca="1">IF(AND($B42&gt;0,SUM(BL$3:BL41)=0,SUM($H42:BK42)=0),$B42,0)</f>
        <v>0</v>
      </c>
      <c r="BM42">
        <f ca="1">IF(AND($B42&gt;0,SUM(BM$3:BM41)=0,SUM($H42:BL42)=0),$B42,0)</f>
        <v>0</v>
      </c>
      <c r="BN42">
        <f ca="1">IF(AND($B42&gt;0,SUM(BN$3:BN41)=0,SUM($H42:BM42)=0),$B42,0)</f>
        <v>0</v>
      </c>
      <c r="BO42">
        <f ca="1">IF(AND($B42&gt;0,SUM(BO$3:BO41)=0,SUM($H42:BN42)=0),$B42,0)</f>
        <v>0</v>
      </c>
      <c r="BP42">
        <f ca="1">IF(AND($B42&gt;0,SUM(BP$3:BP41)=0,SUM($H42:BO42)=0),$B42,0)</f>
        <v>0</v>
      </c>
      <c r="BQ42">
        <f ca="1">IF(AND($B42&gt;0,SUM(BQ$3:BQ41)=0,SUM($H42:BP42)=0),$B42,0)</f>
        <v>0</v>
      </c>
      <c r="BR42">
        <f ca="1">IF(AND($B42&gt;0,SUM(BR$3:BR41)=0,SUM($H42:BQ42)=0),$B42,0)</f>
        <v>0</v>
      </c>
      <c r="BS42">
        <f ca="1">IF(AND($B42&gt;0,SUM(BS$3:BS41)=0,SUM($H42:BR42)=0),$B42,0)</f>
        <v>0</v>
      </c>
      <c r="BT42">
        <f ca="1">IF(AND($B42&gt;0,SUM(BT$3:BT41)=0,SUM($H42:BS42)=0),$B42,0)</f>
        <v>0</v>
      </c>
      <c r="BU42">
        <f ca="1">IF(AND($B42&gt;0,SUM(BU$3:BU41)=0,SUM($H42:BT42)=0),$B42,0)</f>
        <v>0</v>
      </c>
      <c r="BV42">
        <f ca="1">IF(AND($B42&gt;0,SUM(BV$3:BV41)=0,SUM($H42:BU42)=0),$B42,0)</f>
        <v>0</v>
      </c>
      <c r="BW42">
        <f ca="1">IF(AND($B42&gt;0,SUM(BW$3:BW41)=0,SUM($H42:BV42)=0),$B42,0)</f>
        <v>0</v>
      </c>
      <c r="BX42">
        <f ca="1">IF(AND($B42&gt;0,SUM(BX$3:BX41)=0,SUM($H42:BW42)=0),$B42,0)</f>
        <v>0</v>
      </c>
      <c r="BY42">
        <f ca="1">IF(AND($B42&gt;0,SUM(BY$3:BY41)=0,SUM($H42:BX42)=0),$B42,0)</f>
        <v>0</v>
      </c>
      <c r="BZ42">
        <f ca="1">IF(AND($B42&gt;0,SUM(BZ$3:BZ41)=0,SUM($H42:BY42)=0),$B42,0)</f>
        <v>0</v>
      </c>
      <c r="CA42">
        <f ca="1">IF(AND($B42&gt;0,SUM(CA$3:CA41)=0,SUM($H42:BZ42)=0),$B42,0)</f>
        <v>0</v>
      </c>
      <c r="CB42">
        <f ca="1">IF(AND($B42&gt;0,SUM(CB$3:CB41)=0,SUM($H42:CA42)=0),$B42,0)</f>
        <v>0</v>
      </c>
      <c r="CC42">
        <f ca="1">IF(AND($B42&gt;0,SUM(CC$3:CC41)=0,SUM($H42:CB42)=0),$B42,0)</f>
        <v>0</v>
      </c>
      <c r="CD42">
        <f ca="1">IF(AND($B42&gt;0,SUM(CD$3:CD41)=0,SUM($H42:CC42)=0),$B42,0)</f>
        <v>0</v>
      </c>
      <c r="CE42">
        <f ca="1">IF(AND($B42&gt;0,SUM(CE$3:CE41)=0,SUM($H42:CD42)=0),$B42,0)</f>
        <v>0</v>
      </c>
      <c r="CF42">
        <f ca="1">IF(AND($B42&gt;0,SUM(CF$3:CF41)=0,SUM($H42:CE42)=0),$B42,0)</f>
        <v>0</v>
      </c>
      <c r="CG42">
        <f ca="1">IF(AND($B42&gt;0,SUM(CG$3:CG41)=0,SUM($H42:CF42)=0),$B42,0)</f>
        <v>0</v>
      </c>
      <c r="CH42">
        <f ca="1">IF(AND($B42&gt;0,SUM(CH$3:CH41)=0,SUM($H42:CG42)=0),$B42,0)</f>
        <v>0</v>
      </c>
      <c r="CI42">
        <f ca="1">IF(AND($B42&gt;0,SUM(CI$3:CI41)=0,SUM($H42:CH42)=0),$B42,0)</f>
        <v>0</v>
      </c>
      <c r="CJ42">
        <f ca="1">IF(AND($B42&gt;0,SUM(CJ$3:CJ41)=0,SUM($H42:CI42)=0),$B42,0)</f>
        <v>0</v>
      </c>
      <c r="CK42">
        <f ca="1">IF(AND($B42&gt;0,SUM(CK$3:CK41)=0,SUM($H42:CJ42)=0),$B42,0)</f>
        <v>0</v>
      </c>
      <c r="CL42">
        <f ca="1">IF(AND($B42&gt;0,SUM(CL$3:CL41)=0,SUM($H42:CK42)=0),$B42,0)</f>
        <v>0</v>
      </c>
      <c r="CM42">
        <f ca="1">IF(AND($B42&gt;0,SUM(CM$3:CM41)=0,SUM($H42:CL42)=0),$B42,0)</f>
        <v>0</v>
      </c>
      <c r="CN42">
        <f ca="1">IF(AND($B42&gt;0,SUM(CN$3:CN41)=0,SUM($H42:CM42)=0),$B42,0)</f>
        <v>0</v>
      </c>
      <c r="CO42">
        <f ca="1">IF(AND($B42&gt;0,SUM(CO$3:CO41)=0,SUM($H42:CN42)=0),$B42,0)</f>
        <v>0</v>
      </c>
      <c r="CP42">
        <f ca="1">IF(AND($B42&gt;0,SUM(CP$3:CP41)=0,SUM($H42:CO42)=0),$B42,0)</f>
        <v>0</v>
      </c>
      <c r="CQ42">
        <f ca="1">IF(AND($B42&gt;0,SUM(CQ$3:CQ41)=0,SUM($H42:CP42)=0),$B42,0)</f>
        <v>0</v>
      </c>
      <c r="CR42">
        <f ca="1">IF(AND($B42&gt;0,SUM(CR$3:CR41)=0,SUM($H42:CQ42)=0),$B42,0)</f>
        <v>0</v>
      </c>
      <c r="CS42">
        <f ca="1">IF(AND($B42&gt;0,SUM(CS$3:CS41)=0,SUM($H42:CR42)=0),$B42,0)</f>
        <v>0</v>
      </c>
      <c r="CT42">
        <f ca="1">IF(AND($B42&gt;0,SUM(CT$3:CT41)=0,SUM($H42:CS42)=0),$B42,0)</f>
        <v>0</v>
      </c>
      <c r="CU42">
        <f ca="1">IF(AND($B42&gt;0,SUM(CU$3:CU41)=0,SUM($H42:CT42)=0),$B42,0)</f>
        <v>0</v>
      </c>
      <c r="CV42">
        <f ca="1">IF(AND($B42&gt;0,SUM(CV$3:CV41)=0,SUM($H42:CU42)=0),$B42,0)</f>
        <v>0</v>
      </c>
      <c r="CW42">
        <f ca="1">IF(AND($B42&gt;0,SUM(CW$3:CW41)=0,SUM($H42:CV42)=0),$B42,0)</f>
        <v>0</v>
      </c>
      <c r="CX42">
        <f ca="1">IF(AND($B42&gt;0,SUM(CX$3:CX41)=0,SUM($H42:CW42)=0),$B42,0)</f>
        <v>0</v>
      </c>
      <c r="CY42">
        <f ca="1">IF(AND($B42&gt;0,SUM(CY$3:CY41)=0,SUM($H42:CX42)=0),$B42,0)</f>
        <v>0</v>
      </c>
      <c r="CZ42">
        <f ca="1">IF(AND($B42&gt;0,SUM(CZ$3:CZ41)=0,SUM($H42:CY42)=0),$B42,0)</f>
        <v>0</v>
      </c>
      <c r="DA42">
        <f ca="1">IF(AND($B42&gt;0,SUM(DA$3:DA41)=0,SUM($H42:CZ42)=0),$B42,0)</f>
        <v>0</v>
      </c>
      <c r="DB42">
        <f ca="1">IF(AND($B42&gt;0,SUM(DB$3:DB41)=0,SUM($H42:DA42)=0),$B42,0)</f>
        <v>0</v>
      </c>
      <c r="DC42">
        <f ca="1">IF(AND($B42&gt;0,SUM(DC$3:DC41)=0,SUM($H42:DB42)=0),$B42,0)</f>
        <v>0</v>
      </c>
      <c r="DD42">
        <f ca="1">IF(AND($B42&gt;0,SUM(DD$3:DD41)=0,SUM($H42:DC42)=0),$B42,0)</f>
        <v>0</v>
      </c>
      <c r="DE42">
        <f ca="1">IF(AND($B42&gt;0,SUM(DE$3:DE41)=0,SUM($H42:DD42)=0),$B42,0)</f>
        <v>0</v>
      </c>
      <c r="DF42">
        <f ca="1">IF(AND($B42&gt;0,SUM(DF$3:DF41)=0,SUM($H42:DE42)=0),$B42,0)</f>
        <v>0</v>
      </c>
      <c r="DG42">
        <f ca="1">IF(AND($B42&gt;0,SUM(DG$3:DG41)=0,SUM($H42:DF42)=0),$B42,0)</f>
        <v>0</v>
      </c>
      <c r="DH42">
        <f ca="1">IF(AND($B42&gt;0,SUM(DH$3:DH41)=0,SUM($H42:DG42)=0),$B42,0)</f>
        <v>0</v>
      </c>
      <c r="DI42">
        <f ca="1">IF(AND($B42&gt;0,SUM(DI$3:DI41)=0,SUM($H42:DH42)=0),$B42,0)</f>
        <v>0</v>
      </c>
      <c r="DJ42">
        <f ca="1">IF(AND($B42&gt;0,SUM(DJ$3:DJ41)=0,SUM($H42:DI42)=0),$B42,0)</f>
        <v>0</v>
      </c>
      <c r="DK42">
        <f ca="1">IF(AND($B42&gt;0,SUM(DK$3:DK41)=0,SUM($H42:DJ42)=0),$B42,0)</f>
        <v>0</v>
      </c>
      <c r="DL42">
        <f ca="1">IF(AND($B42&gt;0,SUM(DL$3:DL41)=0,SUM($H42:DK42)=0),$B42,0)</f>
        <v>0</v>
      </c>
      <c r="DM42">
        <f ca="1">IF(AND($B42&gt;0,SUM(DM$3:DM41)=0,SUM($H42:DL42)=0),$B42,0)</f>
        <v>0</v>
      </c>
      <c r="DN42">
        <f ca="1">IF(AND($B42&gt;0,SUM(DN$3:DN41)=0,SUM($H42:DM42)=0),$B42,0)</f>
        <v>0</v>
      </c>
      <c r="DO42">
        <f ca="1">IF(AND($B42&gt;0,SUM(DO$3:DO41)=0,SUM($H42:DN42)=0),$B42,0)</f>
        <v>0</v>
      </c>
      <c r="DP42">
        <f ca="1">IF(AND($B42&gt;0,SUM(DP$3:DP41)=0,SUM($H42:DO42)=0),$B42,0)</f>
        <v>0</v>
      </c>
      <c r="DQ42">
        <f ca="1">IF(AND($B42&gt;0,SUM(DQ$3:DQ41)=0,SUM($H42:DP42)=0),$B42,0)</f>
        <v>0</v>
      </c>
      <c r="DR42">
        <f ca="1">IF(AND($B42&gt;0,SUM(DR$3:DR41)=0,SUM($H42:DQ42)=0),$B42,0)</f>
        <v>0</v>
      </c>
      <c r="DS42">
        <f ca="1">IF(AND($B42&gt;0,SUM(DS$3:DS41)=0,SUM($H42:DR42)=0),$B42,0)</f>
        <v>0</v>
      </c>
      <c r="DT42">
        <f ca="1">IF(AND($B42&gt;0,SUM(DT$3:DT41)=0,SUM($H42:DS42)=0),$B42,0)</f>
        <v>0</v>
      </c>
      <c r="DU42">
        <f ca="1">IF(AND($B42&gt;0,SUM(DU$3:DU41)=0,SUM($H42:DT42)=0),$B42,0)</f>
        <v>0</v>
      </c>
      <c r="DV42">
        <f ca="1">IF(AND($B42&gt;0,SUM(DV$3:DV41)=0,SUM($H42:DU42)=0),$B42,0)</f>
        <v>0</v>
      </c>
      <c r="DW42">
        <f ca="1">IF(AND($B42&gt;0,SUM(DW$3:DW41)=0,SUM($H42:DV42)=0),$B42,0)</f>
        <v>0</v>
      </c>
      <c r="DX42">
        <f ca="1">IF(AND($B42&gt;0,SUM(DX$3:DX41)=0,SUM($H42:DW42)=0),$B42,0)</f>
        <v>0</v>
      </c>
      <c r="DY42">
        <f ca="1">IF(AND($B42&gt;0,SUM(DY$3:DY41)=0,SUM($H42:DX42)=0),$B42,0)</f>
        <v>0</v>
      </c>
      <c r="DZ42">
        <f ca="1">IF(AND($B42&gt;0,SUM(DZ$3:DZ41)=0,SUM($H42:DY42)=0),$B42,0)</f>
        <v>0</v>
      </c>
      <c r="EA42">
        <f ca="1">IF(AND($B42&gt;0,SUM(EA$3:EA41)=0,SUM($H42:DZ42)=0),$B42,0)</f>
        <v>0</v>
      </c>
      <c r="EB42">
        <f ca="1">IF(AND($B42&gt;0,SUM(EB$3:EB41)=0,SUM($H42:EA42)=0),$B42,0)</f>
        <v>0</v>
      </c>
      <c r="EC42">
        <f ca="1">IF(AND($B42&gt;0,SUM(EC$3:EC41)=0,SUM($H42:EB42)=0),$B42,0)</f>
        <v>0</v>
      </c>
      <c r="ED42">
        <f ca="1">IF(AND($B42&gt;0,SUM(ED$3:ED41)=0,SUM($H42:EC42)=0),$B42,0)</f>
        <v>0</v>
      </c>
      <c r="EE42">
        <f ca="1">IF(AND($B42&gt;0,SUM(EE$3:EE41)=0,SUM($H42:ED42)=0),$B42,0)</f>
        <v>0</v>
      </c>
      <c r="EF42">
        <f ca="1">IF(AND($B42&gt;0,SUM(EF$3:EF41)=0,SUM($H42:EE42)=0),$B42,0)</f>
        <v>0</v>
      </c>
      <c r="EG42">
        <f ca="1">IF(AND($B42&gt;0,SUM(EG$3:EG41)=0,SUM($H42:EF42)=0),$B42,0)</f>
        <v>0</v>
      </c>
      <c r="EH42">
        <f ca="1">IF(AND($B42&gt;0,SUM(EH$3:EH41)=0,SUM($H42:EG42)=0),$B42,0)</f>
        <v>0</v>
      </c>
      <c r="EI42">
        <f ca="1">IF(AND($B42&gt;0,SUM(EI$3:EI41)=0,SUM($H42:EH42)=0),$B42,0)</f>
        <v>0</v>
      </c>
      <c r="EJ42">
        <f ca="1">IF(AND($B42&gt;0,SUM(EJ$3:EJ41)=0,SUM($H42:EI42)=0),$B42,0)</f>
        <v>0</v>
      </c>
      <c r="EK42">
        <f ca="1">IF(AND($B42&gt;0,SUM(EK$3:EK41)=0,SUM($H42:EJ42)=0),$B42,0)</f>
        <v>0</v>
      </c>
      <c r="EL42">
        <f ca="1">IF(AND($B42&gt;0,SUM(EL$3:EL41)=0,SUM($H42:EK42)=0),$B42,0)</f>
        <v>0</v>
      </c>
      <c r="EM42">
        <f ca="1">IF(AND($B42&gt;0,SUM(EM$3:EM41)=0,SUM($H42:EL42)=0),$B42,0)</f>
        <v>0</v>
      </c>
      <c r="EN42">
        <f ca="1">IF(AND($B42&gt;0,SUM(EN$3:EN41)=0,SUM($H42:EM42)=0),$B42,0)</f>
        <v>0</v>
      </c>
      <c r="EO42">
        <f ca="1">IF(AND($B42&gt;0,SUM(EO$3:EO41)=0,SUM($H42:EN42)=0),$B42,0)</f>
        <v>0</v>
      </c>
      <c r="EP42">
        <f ca="1">IF(AND($B42&gt;0,SUM(EP$3:EP41)=0,SUM($H42:EO42)=0),$B42,0)</f>
        <v>0</v>
      </c>
      <c r="EQ42">
        <f ca="1">IF(AND($B42&gt;0,SUM(EQ$3:EQ41)=0,SUM($H42:EP42)=0),$B42,0)</f>
        <v>0</v>
      </c>
      <c r="ER42">
        <f ca="1">IF(AND($B42&gt;0,SUM(ER$3:ER41)=0,SUM($H42:EQ42)=0),$B42,0)</f>
        <v>0</v>
      </c>
      <c r="ES42">
        <f ca="1">IF(AND($B42&gt;0,SUM(ES$3:ES41)=0,SUM($H42:ER42)=0),$B42,0)</f>
        <v>0</v>
      </c>
      <c r="ET42">
        <f ca="1">IF(AND($B42&gt;0,SUM(ET$3:ET41)=0,SUM($H42:ES42)=0),$B42,0)</f>
        <v>0</v>
      </c>
      <c r="EU42">
        <f ca="1">IF(AND($B42&gt;0,SUM(EU$3:EU41)=0,SUM($H42:ET42)=0),$B42,0)</f>
        <v>0</v>
      </c>
      <c r="EV42">
        <f ca="1">IF(AND($B42&gt;0,SUM(EV$3:EV41)=0,SUM($H42:EU42)=0),$B42,0)</f>
        <v>0</v>
      </c>
      <c r="EW42">
        <f ca="1">IF(AND($B42&gt;0,SUM(EW$3:EW41)=0,SUM($H42:EV42)=0),$B42,0)</f>
        <v>0</v>
      </c>
      <c r="EX42">
        <f ca="1">IF(AND($B42&gt;0,SUM(EX$3:EX41)=0,SUM($H42:EW42)=0),$B42,0)</f>
        <v>0</v>
      </c>
      <c r="EY42">
        <f ca="1">IF(AND($B42&gt;0,SUM(EY$3:EY41)=0,SUM($H42:EX42)=0),$B42,0)</f>
        <v>0</v>
      </c>
      <c r="EZ42">
        <f ca="1">IF(AND($B42&gt;0,SUM(EZ$3:EZ41)=0,SUM($H42:EY42)=0),$B42,0)</f>
        <v>0</v>
      </c>
      <c r="FA42">
        <f ca="1">IF(AND($B42&gt;0,SUM(FA$3:FA41)=0,SUM($H42:EZ42)=0),$B42,0)</f>
        <v>0</v>
      </c>
      <c r="FB42">
        <f ca="1">IF(AND($B42&gt;0,SUM(FB$3:FB41)=0,SUM($H42:FA42)=0),$B42,0)</f>
        <v>0</v>
      </c>
      <c r="FC42">
        <f ca="1">IF(AND($B42&gt;0,SUM(FC$3:FC41)=0,SUM($H42:FB42)=0),$B42,0)</f>
        <v>0</v>
      </c>
      <c r="FD42">
        <f ca="1">IF(AND($B42&gt;0,SUM(FD$3:FD41)=0,SUM($H42:FC42)=0),$B42,0)</f>
        <v>0</v>
      </c>
      <c r="FE42">
        <f ca="1">IF(AND($B42&gt;0,SUM(FE$3:FE41)=0,SUM($H42:FD42)=0),$B42,0)</f>
        <v>0</v>
      </c>
      <c r="FF42">
        <f ca="1">IF(AND($B42&gt;0,SUM(FF$3:FF41)=0,SUM($H42:FE42)=0),$B42,0)</f>
        <v>0</v>
      </c>
      <c r="FG42">
        <f ca="1">IF(AND($B42&gt;0,SUM(FG$3:FG41)=0,SUM($H42:FF42)=0),$B42,0)</f>
        <v>0</v>
      </c>
      <c r="FH42">
        <f ca="1">IF(AND($B42&gt;0,SUM(FH$3:FH41)=0,SUM($H42:FG42)=0),$B42,0)</f>
        <v>0</v>
      </c>
      <c r="FI42">
        <f ca="1">IF(AND($B42&gt;0,SUM(FI$3:FI41)=0,SUM($H42:FH42)=0),$B42,0)</f>
        <v>0</v>
      </c>
      <c r="FJ42">
        <f ca="1">IF(AND($B42&gt;0,SUM(FJ$3:FJ41)=0,SUM($H42:FI42)=0),$B42,0)</f>
        <v>0</v>
      </c>
      <c r="FK42">
        <f ca="1">IF(AND($B42&gt;0,SUM(FK$3:FK41)=0,SUM($H42:FJ42)=0),$B42,0)</f>
        <v>0</v>
      </c>
      <c r="FL42">
        <f ca="1">IF(AND($B42&gt;0,SUM(FL$3:FL41)=0,SUM($H42:FK42)=0),$B42,0)</f>
        <v>0</v>
      </c>
      <c r="FM42">
        <f ca="1">IF(AND($B42&gt;0,SUM(FM$3:FM41)=0,SUM($H42:FL42)=0),$B42,0)</f>
        <v>0</v>
      </c>
      <c r="FN42">
        <f ca="1">IF(AND($B42&gt;0,SUM(FN$3:FN41)=0,SUM($H42:FM42)=0),$B42,0)</f>
        <v>0</v>
      </c>
      <c r="FS42" s="67" t="s">
        <v>1029</v>
      </c>
      <c r="FT42" s="67" t="s">
        <v>1124</v>
      </c>
      <c r="FU42" s="342">
        <v>2</v>
      </c>
      <c r="FV42" s="374" t="s">
        <v>1096</v>
      </c>
      <c r="FY42" s="67" t="s">
        <v>1157</v>
      </c>
      <c r="FZ42" s="67" t="s">
        <v>1124</v>
      </c>
      <c r="GA42" s="342">
        <v>2</v>
      </c>
      <c r="GB42" s="374" t="s">
        <v>1147</v>
      </c>
      <c r="GE42" s="67" t="s">
        <v>1029</v>
      </c>
      <c r="GF42" s="67" t="s">
        <v>1124</v>
      </c>
      <c r="GG42" s="342">
        <v>2</v>
      </c>
      <c r="GH42" s="374" t="s">
        <v>1096</v>
      </c>
    </row>
    <row r="43" spans="1:190" ht="15.75" thickBot="1" x14ac:dyDescent="0.3">
      <c r="A43">
        <v>43</v>
      </c>
      <c r="B43" s="367">
        <f ca="1">IF(ValintaohjelmaCentral!D$16=SelectionDataCentral!G16,A43,0)</f>
        <v>0</v>
      </c>
      <c r="C43" s="240" t="str">
        <f t="shared" ca="1" si="20"/>
        <v>Vakiokanavapainesäätö</v>
      </c>
      <c r="D43" s="240" t="str">
        <f t="shared" ca="1" si="21"/>
        <v>[32 - Vakiokanavapainesäätö ]</v>
      </c>
      <c r="E43" s="240">
        <f t="shared" ca="1" si="22"/>
        <v>2</v>
      </c>
      <c r="F43" s="240" t="str">
        <f t="shared" ca="1" si="23"/>
        <v>ks AHU Design</v>
      </c>
      <c r="G43" s="47">
        <f ca="1">INDEX($I$2:$FN$2,ROWS(G$2:G43))</f>
        <v>1</v>
      </c>
      <c r="H43">
        <v>0</v>
      </c>
      <c r="I43">
        <f ca="1">IF(AND($B43&gt;0,SUM(I$3:I42)=0,SUM($H43:H43)=0),$B43,0)</f>
        <v>0</v>
      </c>
      <c r="J43">
        <f ca="1">IF(AND($B43&gt;0,SUM(J$3:J42)=0,SUM($H43:I43)=0),$B43,0)</f>
        <v>0</v>
      </c>
      <c r="K43">
        <f ca="1">IF(AND($B43&gt;0,SUM(K$3:K42)=0,SUM($H43:J43)=0),$B43,0)</f>
        <v>0</v>
      </c>
      <c r="L43">
        <f ca="1">IF(AND($B43&gt;0,SUM(L$3:L42)=0,SUM($H43:K43)=0),$B43,0)</f>
        <v>0</v>
      </c>
      <c r="M43">
        <f ca="1">IF(AND($B43&gt;0,SUM(M$3:M42)=0,SUM($H43:L43)=0),$B43,0)</f>
        <v>0</v>
      </c>
      <c r="N43">
        <f ca="1">IF(AND($B43&gt;0,SUM(N$3:N42)=0,SUM($H43:M43)=0),$B43,0)</f>
        <v>0</v>
      </c>
      <c r="O43">
        <f ca="1">IF(AND($B43&gt;0,SUM(O$3:O42)=0,SUM($H43:N43)=0),$B43,0)</f>
        <v>0</v>
      </c>
      <c r="P43">
        <f ca="1">IF(AND($B43&gt;0,SUM(P$3:P42)=0,SUM($H43:O43)=0),$B43,0)</f>
        <v>0</v>
      </c>
      <c r="Q43">
        <f ca="1">IF(AND($B43&gt;0,SUM(Q$3:Q42)=0,SUM($H43:P43)=0),$B43,0)</f>
        <v>0</v>
      </c>
      <c r="R43">
        <f ca="1">IF(AND($B43&gt;0,SUM(R$3:R42)=0,SUM($H43:Q43)=0),$B43,0)</f>
        <v>0</v>
      </c>
      <c r="S43">
        <f ca="1">IF(AND($B43&gt;0,SUM(S$3:S42)=0,SUM($H43:R43)=0),$B43,0)</f>
        <v>0</v>
      </c>
      <c r="T43">
        <f ca="1">IF(AND($B43&gt;0,SUM(T$3:T42)=0,SUM($H43:S43)=0),$B43,0)</f>
        <v>0</v>
      </c>
      <c r="U43">
        <f ca="1">IF(AND($B43&gt;0,SUM(U$3:U42)=0,SUM($H43:T43)=0),$B43,0)</f>
        <v>0</v>
      </c>
      <c r="V43">
        <f ca="1">IF(AND($B43&gt;0,SUM(V$3:V42)=0,SUM($H43:U43)=0),$B43,0)</f>
        <v>0</v>
      </c>
      <c r="W43">
        <f ca="1">IF(AND($B43&gt;0,SUM(W$3:W42)=0,SUM($H43:V43)=0),$B43,0)</f>
        <v>0</v>
      </c>
      <c r="X43">
        <f ca="1">IF(AND($B43&gt;0,SUM(X$3:X42)=0,SUM($H43:W43)=0),$B43,0)</f>
        <v>0</v>
      </c>
      <c r="Y43">
        <f ca="1">IF(AND($B43&gt;0,SUM(Y$3:Y42)=0,SUM($H43:X43)=0),$B43,0)</f>
        <v>0</v>
      </c>
      <c r="Z43">
        <f ca="1">IF(AND($B43&gt;0,SUM(Z$3:Z42)=0,SUM($H43:Y43)=0),$B43,0)</f>
        <v>0</v>
      </c>
      <c r="AA43">
        <f ca="1">IF(AND($B43&gt;0,SUM(AA$3:AA42)=0,SUM($H43:Z43)=0),$B43,0)</f>
        <v>0</v>
      </c>
      <c r="AB43">
        <f ca="1">IF(AND($B43&gt;0,SUM(AB$3:AB42)=0,SUM($H43:AA43)=0),$B43,0)</f>
        <v>0</v>
      </c>
      <c r="AC43">
        <f ca="1">IF(AND($B43&gt;0,SUM(AC$3:AC42)=0,SUM($H43:AB43)=0),$B43,0)</f>
        <v>0</v>
      </c>
      <c r="AD43">
        <f ca="1">IF(AND($B43&gt;0,SUM(AD$3:AD42)=0,SUM($H43:AC43)=0),$B43,0)</f>
        <v>0</v>
      </c>
      <c r="AE43">
        <f ca="1">IF(AND($B43&gt;0,SUM(AE$3:AE42)=0,SUM($H43:AD43)=0),$B43,0)</f>
        <v>0</v>
      </c>
      <c r="AF43">
        <f ca="1">IF(AND($B43&gt;0,SUM(AF$3:AF42)=0,SUM($H43:AE43)=0),$B43,0)</f>
        <v>0</v>
      </c>
      <c r="AG43">
        <f ca="1">IF(AND($B43&gt;0,SUM(AG$3:AG42)=0,SUM($H43:AF43)=0),$B43,0)</f>
        <v>0</v>
      </c>
      <c r="AH43">
        <f ca="1">IF(AND($B43&gt;0,SUM(AH$3:AH42)=0,SUM($H43:AG43)=0),$B43,0)</f>
        <v>0</v>
      </c>
      <c r="AI43">
        <f ca="1">IF(AND($B43&gt;0,SUM(AI$3:AI42)=0,SUM($H43:AH43)=0),$B43,0)</f>
        <v>0</v>
      </c>
      <c r="AJ43">
        <f ca="1">IF(AND($B43&gt;0,SUM(AJ$3:AJ42)=0,SUM($H43:AI43)=0),$B43,0)</f>
        <v>0</v>
      </c>
      <c r="AK43">
        <f ca="1">IF(AND($B43&gt;0,SUM(AK$3:AK42)=0,SUM($H43:AJ43)=0),$B43,0)</f>
        <v>0</v>
      </c>
      <c r="AL43">
        <f ca="1">IF(AND($B43&gt;0,SUM(AL$3:AL42)=0,SUM($H43:AK43)=0),$B43,0)</f>
        <v>0</v>
      </c>
      <c r="AM43">
        <f ca="1">IF(AND($B43&gt;0,SUM(AM$3:AM42)=0,SUM($H43:AL43)=0),$B43,0)</f>
        <v>0</v>
      </c>
      <c r="AN43">
        <f ca="1">IF(AND($B43&gt;0,SUM(AN$3:AN42)=0,SUM($H43:AM43)=0),$B43,0)</f>
        <v>0</v>
      </c>
      <c r="AO43">
        <f ca="1">IF(AND($B43&gt;0,SUM(AO$3:AO42)=0,SUM($H43:AN43)=0),$B43,0)</f>
        <v>0</v>
      </c>
      <c r="AP43">
        <f ca="1">IF(AND($B43&gt;0,SUM(AP$3:AP42)=0,SUM($H43:AO43)=0),$B43,0)</f>
        <v>0</v>
      </c>
      <c r="AQ43">
        <f ca="1">IF(AND($B43&gt;0,SUM(AQ$3:AQ42)=0,SUM($H43:AP43)=0),$B43,0)</f>
        <v>0</v>
      </c>
      <c r="AR43">
        <f ca="1">IF(AND($B43&gt;0,SUM(AR$3:AR42)=0,SUM($H43:AQ43)=0),$B43,0)</f>
        <v>0</v>
      </c>
      <c r="AS43">
        <f ca="1">IF(AND($B43&gt;0,SUM(AS$3:AS42)=0,SUM($H43:AR43)=0),$B43,0)</f>
        <v>0</v>
      </c>
      <c r="AT43">
        <f ca="1">IF(AND($B43&gt;0,SUM(AT$3:AT42)=0,SUM($H43:AS43)=0),$B43,0)</f>
        <v>0</v>
      </c>
      <c r="AU43">
        <f ca="1">IF(AND($B43&gt;0,SUM(AU$3:AU42)=0,SUM($H43:AT43)=0),$B43,0)</f>
        <v>0</v>
      </c>
      <c r="AV43">
        <f ca="1">IF(AND($B43&gt;0,SUM(AV$3:AV42)=0,SUM($H43:AU43)=0),$B43,0)</f>
        <v>0</v>
      </c>
      <c r="AW43">
        <f ca="1">IF(AND($B43&gt;0,SUM(AW$3:AW42)=0,SUM($H43:AV43)=0),$B43,0)</f>
        <v>0</v>
      </c>
      <c r="AX43">
        <f ca="1">IF(AND($B43&gt;0,SUM(AX$3:AX42)=0,SUM($H43:AW43)=0),$B43,0)</f>
        <v>0</v>
      </c>
      <c r="AY43">
        <f ca="1">IF(AND($B43&gt;0,SUM(AY$3:AY42)=0,SUM($H43:AX43)=0),$B43,0)</f>
        <v>0</v>
      </c>
      <c r="AZ43">
        <f ca="1">IF(AND($B43&gt;0,SUM(AZ$3:AZ42)=0,SUM($H43:AY43)=0),$B43,0)</f>
        <v>0</v>
      </c>
      <c r="BA43">
        <f ca="1">IF(AND($B43&gt;0,SUM(BA$3:BA42)=0,SUM($H43:AZ43)=0),$B43,0)</f>
        <v>0</v>
      </c>
      <c r="BB43">
        <f ca="1">IF(AND($B43&gt;0,SUM(BB$3:BB42)=0,SUM($H43:BA43)=0),$B43,0)</f>
        <v>0</v>
      </c>
      <c r="BC43">
        <f ca="1">IF(AND($B43&gt;0,SUM(BC$3:BC42)=0,SUM($H43:BB43)=0),$B43,0)</f>
        <v>0</v>
      </c>
      <c r="BD43">
        <f ca="1">IF(AND($B43&gt;0,SUM(BD$3:BD42)=0,SUM($H43:BC43)=0),$B43,0)</f>
        <v>0</v>
      </c>
      <c r="BE43">
        <f ca="1">IF(AND($B43&gt;0,SUM(BE$3:BE42)=0,SUM($H43:BD43)=0),$B43,0)</f>
        <v>0</v>
      </c>
      <c r="BF43">
        <f ca="1">IF(AND($B43&gt;0,SUM(BF$3:BF42)=0,SUM($H43:BE43)=0),$B43,0)</f>
        <v>0</v>
      </c>
      <c r="BG43">
        <f ca="1">IF(AND($B43&gt;0,SUM(BG$3:BG42)=0,SUM($H43:BF43)=0),$B43,0)</f>
        <v>0</v>
      </c>
      <c r="BH43">
        <f ca="1">IF(AND($B43&gt;0,SUM(BH$3:BH42)=0,SUM($H43:BG43)=0),$B43,0)</f>
        <v>0</v>
      </c>
      <c r="BI43">
        <f ca="1">IF(AND($B43&gt;0,SUM(BI$3:BI42)=0,SUM($H43:BH43)=0),$B43,0)</f>
        <v>0</v>
      </c>
      <c r="BJ43">
        <f ca="1">IF(AND($B43&gt;0,SUM(BJ$3:BJ42)=0,SUM($H43:BI43)=0),$B43,0)</f>
        <v>0</v>
      </c>
      <c r="BK43">
        <f ca="1">IF(AND($B43&gt;0,SUM(BK$3:BK42)=0,SUM($H43:BJ43)=0),$B43,0)</f>
        <v>0</v>
      </c>
      <c r="BL43">
        <f ca="1">IF(AND($B43&gt;0,SUM(BL$3:BL42)=0,SUM($H43:BK43)=0),$B43,0)</f>
        <v>0</v>
      </c>
      <c r="BM43">
        <f ca="1">IF(AND($B43&gt;0,SUM(BM$3:BM42)=0,SUM($H43:BL43)=0),$B43,0)</f>
        <v>0</v>
      </c>
      <c r="BN43">
        <f ca="1">IF(AND($B43&gt;0,SUM(BN$3:BN42)=0,SUM($H43:BM43)=0),$B43,0)</f>
        <v>0</v>
      </c>
      <c r="BO43">
        <f ca="1">IF(AND($B43&gt;0,SUM(BO$3:BO42)=0,SUM($H43:BN43)=0),$B43,0)</f>
        <v>0</v>
      </c>
      <c r="BP43">
        <f ca="1">IF(AND($B43&gt;0,SUM(BP$3:BP42)=0,SUM($H43:BO43)=0),$B43,0)</f>
        <v>0</v>
      </c>
      <c r="BQ43">
        <f ca="1">IF(AND($B43&gt;0,SUM(BQ$3:BQ42)=0,SUM($H43:BP43)=0),$B43,0)</f>
        <v>0</v>
      </c>
      <c r="BR43">
        <f ca="1">IF(AND($B43&gt;0,SUM(BR$3:BR42)=0,SUM($H43:BQ43)=0),$B43,0)</f>
        <v>0</v>
      </c>
      <c r="BS43">
        <f ca="1">IF(AND($B43&gt;0,SUM(BS$3:BS42)=0,SUM($H43:BR43)=0),$B43,0)</f>
        <v>0</v>
      </c>
      <c r="BT43">
        <f ca="1">IF(AND($B43&gt;0,SUM(BT$3:BT42)=0,SUM($H43:BS43)=0),$B43,0)</f>
        <v>0</v>
      </c>
      <c r="BU43">
        <f ca="1">IF(AND($B43&gt;0,SUM(BU$3:BU42)=0,SUM($H43:BT43)=0),$B43,0)</f>
        <v>0</v>
      </c>
      <c r="BV43">
        <f ca="1">IF(AND($B43&gt;0,SUM(BV$3:BV42)=0,SUM($H43:BU43)=0),$B43,0)</f>
        <v>0</v>
      </c>
      <c r="BW43">
        <f ca="1">IF(AND($B43&gt;0,SUM(BW$3:BW42)=0,SUM($H43:BV43)=0),$B43,0)</f>
        <v>0</v>
      </c>
      <c r="BX43">
        <f ca="1">IF(AND($B43&gt;0,SUM(BX$3:BX42)=0,SUM($H43:BW43)=0),$B43,0)</f>
        <v>0</v>
      </c>
      <c r="BY43">
        <f ca="1">IF(AND($B43&gt;0,SUM(BY$3:BY42)=0,SUM($H43:BX43)=0),$B43,0)</f>
        <v>0</v>
      </c>
      <c r="BZ43">
        <f ca="1">IF(AND($B43&gt;0,SUM(BZ$3:BZ42)=0,SUM($H43:BY43)=0),$B43,0)</f>
        <v>0</v>
      </c>
      <c r="CA43">
        <f ca="1">IF(AND($B43&gt;0,SUM(CA$3:CA42)=0,SUM($H43:BZ43)=0),$B43,0)</f>
        <v>0</v>
      </c>
      <c r="CB43">
        <f ca="1">IF(AND($B43&gt;0,SUM(CB$3:CB42)=0,SUM($H43:CA43)=0),$B43,0)</f>
        <v>0</v>
      </c>
      <c r="CC43">
        <f ca="1">IF(AND($B43&gt;0,SUM(CC$3:CC42)=0,SUM($H43:CB43)=0),$B43,0)</f>
        <v>0</v>
      </c>
      <c r="CD43">
        <f ca="1">IF(AND($B43&gt;0,SUM(CD$3:CD42)=0,SUM($H43:CC43)=0),$B43,0)</f>
        <v>0</v>
      </c>
      <c r="CE43">
        <f ca="1">IF(AND($B43&gt;0,SUM(CE$3:CE42)=0,SUM($H43:CD43)=0),$B43,0)</f>
        <v>0</v>
      </c>
      <c r="CF43">
        <f ca="1">IF(AND($B43&gt;0,SUM(CF$3:CF42)=0,SUM($H43:CE43)=0),$B43,0)</f>
        <v>0</v>
      </c>
      <c r="CG43">
        <f ca="1">IF(AND($B43&gt;0,SUM(CG$3:CG42)=0,SUM($H43:CF43)=0),$B43,0)</f>
        <v>0</v>
      </c>
      <c r="CH43">
        <f ca="1">IF(AND($B43&gt;0,SUM(CH$3:CH42)=0,SUM($H43:CG43)=0),$B43,0)</f>
        <v>0</v>
      </c>
      <c r="CI43">
        <f ca="1">IF(AND($B43&gt;0,SUM(CI$3:CI42)=0,SUM($H43:CH43)=0),$B43,0)</f>
        <v>0</v>
      </c>
      <c r="CJ43">
        <f ca="1">IF(AND($B43&gt;0,SUM(CJ$3:CJ42)=0,SUM($H43:CI43)=0),$B43,0)</f>
        <v>0</v>
      </c>
      <c r="CK43">
        <f ca="1">IF(AND($B43&gt;0,SUM(CK$3:CK42)=0,SUM($H43:CJ43)=0),$B43,0)</f>
        <v>0</v>
      </c>
      <c r="CL43">
        <f ca="1">IF(AND($B43&gt;0,SUM(CL$3:CL42)=0,SUM($H43:CK43)=0),$B43,0)</f>
        <v>0</v>
      </c>
      <c r="CM43">
        <f ca="1">IF(AND($B43&gt;0,SUM(CM$3:CM42)=0,SUM($H43:CL43)=0),$B43,0)</f>
        <v>0</v>
      </c>
      <c r="CN43">
        <f ca="1">IF(AND($B43&gt;0,SUM(CN$3:CN42)=0,SUM($H43:CM43)=0),$B43,0)</f>
        <v>0</v>
      </c>
      <c r="CO43">
        <f ca="1">IF(AND($B43&gt;0,SUM(CO$3:CO42)=0,SUM($H43:CN43)=0),$B43,0)</f>
        <v>0</v>
      </c>
      <c r="CP43">
        <f ca="1">IF(AND($B43&gt;0,SUM(CP$3:CP42)=0,SUM($H43:CO43)=0),$B43,0)</f>
        <v>0</v>
      </c>
      <c r="CQ43">
        <f ca="1">IF(AND($B43&gt;0,SUM(CQ$3:CQ42)=0,SUM($H43:CP43)=0),$B43,0)</f>
        <v>0</v>
      </c>
      <c r="CR43">
        <f ca="1">IF(AND($B43&gt;0,SUM(CR$3:CR42)=0,SUM($H43:CQ43)=0),$B43,0)</f>
        <v>0</v>
      </c>
      <c r="CS43">
        <f ca="1">IF(AND($B43&gt;0,SUM(CS$3:CS42)=0,SUM($H43:CR43)=0),$B43,0)</f>
        <v>0</v>
      </c>
      <c r="CT43">
        <f ca="1">IF(AND($B43&gt;0,SUM(CT$3:CT42)=0,SUM($H43:CS43)=0),$B43,0)</f>
        <v>0</v>
      </c>
      <c r="CU43">
        <f ca="1">IF(AND($B43&gt;0,SUM(CU$3:CU42)=0,SUM($H43:CT43)=0),$B43,0)</f>
        <v>0</v>
      </c>
      <c r="CV43">
        <f ca="1">IF(AND($B43&gt;0,SUM(CV$3:CV42)=0,SUM($H43:CU43)=0),$B43,0)</f>
        <v>0</v>
      </c>
      <c r="CW43">
        <f ca="1">IF(AND($B43&gt;0,SUM(CW$3:CW42)=0,SUM($H43:CV43)=0),$B43,0)</f>
        <v>0</v>
      </c>
      <c r="CX43">
        <f ca="1">IF(AND($B43&gt;0,SUM(CX$3:CX42)=0,SUM($H43:CW43)=0),$B43,0)</f>
        <v>0</v>
      </c>
      <c r="CY43">
        <f ca="1">IF(AND($B43&gt;0,SUM(CY$3:CY42)=0,SUM($H43:CX43)=0),$B43,0)</f>
        <v>0</v>
      </c>
      <c r="CZ43">
        <f ca="1">IF(AND($B43&gt;0,SUM(CZ$3:CZ42)=0,SUM($H43:CY43)=0),$B43,0)</f>
        <v>0</v>
      </c>
      <c r="DA43">
        <f ca="1">IF(AND($B43&gt;0,SUM(DA$3:DA42)=0,SUM($H43:CZ43)=0),$B43,0)</f>
        <v>0</v>
      </c>
      <c r="DB43">
        <f ca="1">IF(AND($B43&gt;0,SUM(DB$3:DB42)=0,SUM($H43:DA43)=0),$B43,0)</f>
        <v>0</v>
      </c>
      <c r="DC43">
        <f ca="1">IF(AND($B43&gt;0,SUM(DC$3:DC42)=0,SUM($H43:DB43)=0),$B43,0)</f>
        <v>0</v>
      </c>
      <c r="DD43">
        <f ca="1">IF(AND($B43&gt;0,SUM(DD$3:DD42)=0,SUM($H43:DC43)=0),$B43,0)</f>
        <v>0</v>
      </c>
      <c r="DE43">
        <f ca="1">IF(AND($B43&gt;0,SUM(DE$3:DE42)=0,SUM($H43:DD43)=0),$B43,0)</f>
        <v>0</v>
      </c>
      <c r="DF43">
        <f ca="1">IF(AND($B43&gt;0,SUM(DF$3:DF42)=0,SUM($H43:DE43)=0),$B43,0)</f>
        <v>0</v>
      </c>
      <c r="DG43">
        <f ca="1">IF(AND($B43&gt;0,SUM(DG$3:DG42)=0,SUM($H43:DF43)=0),$B43,0)</f>
        <v>0</v>
      </c>
      <c r="DH43">
        <f ca="1">IF(AND($B43&gt;0,SUM(DH$3:DH42)=0,SUM($H43:DG43)=0),$B43,0)</f>
        <v>0</v>
      </c>
      <c r="DI43">
        <f ca="1">IF(AND($B43&gt;0,SUM(DI$3:DI42)=0,SUM($H43:DH43)=0),$B43,0)</f>
        <v>0</v>
      </c>
      <c r="DJ43">
        <f ca="1">IF(AND($B43&gt;0,SUM(DJ$3:DJ42)=0,SUM($H43:DI43)=0),$B43,0)</f>
        <v>0</v>
      </c>
      <c r="DK43">
        <f ca="1">IF(AND($B43&gt;0,SUM(DK$3:DK42)=0,SUM($H43:DJ43)=0),$B43,0)</f>
        <v>0</v>
      </c>
      <c r="DL43">
        <f ca="1">IF(AND($B43&gt;0,SUM(DL$3:DL42)=0,SUM($H43:DK43)=0),$B43,0)</f>
        <v>0</v>
      </c>
      <c r="DM43">
        <f ca="1">IF(AND($B43&gt;0,SUM(DM$3:DM42)=0,SUM($H43:DL43)=0),$B43,0)</f>
        <v>0</v>
      </c>
      <c r="DN43">
        <f ca="1">IF(AND($B43&gt;0,SUM(DN$3:DN42)=0,SUM($H43:DM43)=0),$B43,0)</f>
        <v>0</v>
      </c>
      <c r="DO43">
        <f ca="1">IF(AND($B43&gt;0,SUM(DO$3:DO42)=0,SUM($H43:DN43)=0),$B43,0)</f>
        <v>0</v>
      </c>
      <c r="DP43">
        <f ca="1">IF(AND($B43&gt;0,SUM(DP$3:DP42)=0,SUM($H43:DO43)=0),$B43,0)</f>
        <v>0</v>
      </c>
      <c r="DQ43">
        <f ca="1">IF(AND($B43&gt;0,SUM(DQ$3:DQ42)=0,SUM($H43:DP43)=0),$B43,0)</f>
        <v>0</v>
      </c>
      <c r="DR43">
        <f ca="1">IF(AND($B43&gt;0,SUM(DR$3:DR42)=0,SUM($H43:DQ43)=0),$B43,0)</f>
        <v>0</v>
      </c>
      <c r="DS43">
        <f ca="1">IF(AND($B43&gt;0,SUM(DS$3:DS42)=0,SUM($H43:DR43)=0),$B43,0)</f>
        <v>0</v>
      </c>
      <c r="DT43">
        <f ca="1">IF(AND($B43&gt;0,SUM(DT$3:DT42)=0,SUM($H43:DS43)=0),$B43,0)</f>
        <v>0</v>
      </c>
      <c r="DU43">
        <f ca="1">IF(AND($B43&gt;0,SUM(DU$3:DU42)=0,SUM($H43:DT43)=0),$B43,0)</f>
        <v>0</v>
      </c>
      <c r="DV43">
        <f ca="1">IF(AND($B43&gt;0,SUM(DV$3:DV42)=0,SUM($H43:DU43)=0),$B43,0)</f>
        <v>0</v>
      </c>
      <c r="DW43">
        <f ca="1">IF(AND($B43&gt;0,SUM(DW$3:DW42)=0,SUM($H43:DV43)=0),$B43,0)</f>
        <v>0</v>
      </c>
      <c r="DX43">
        <f ca="1">IF(AND($B43&gt;0,SUM(DX$3:DX42)=0,SUM($H43:DW43)=0),$B43,0)</f>
        <v>0</v>
      </c>
      <c r="DY43">
        <f ca="1">IF(AND($B43&gt;0,SUM(DY$3:DY42)=0,SUM($H43:DX43)=0),$B43,0)</f>
        <v>0</v>
      </c>
      <c r="DZ43">
        <f ca="1">IF(AND($B43&gt;0,SUM(DZ$3:DZ42)=0,SUM($H43:DY43)=0),$B43,0)</f>
        <v>0</v>
      </c>
      <c r="EA43">
        <f ca="1">IF(AND($B43&gt;0,SUM(EA$3:EA42)=0,SUM($H43:DZ43)=0),$B43,0)</f>
        <v>0</v>
      </c>
      <c r="EB43">
        <f ca="1">IF(AND($B43&gt;0,SUM(EB$3:EB42)=0,SUM($H43:EA43)=0),$B43,0)</f>
        <v>0</v>
      </c>
      <c r="EC43">
        <f ca="1">IF(AND($B43&gt;0,SUM(EC$3:EC42)=0,SUM($H43:EB43)=0),$B43,0)</f>
        <v>0</v>
      </c>
      <c r="ED43">
        <f ca="1">IF(AND($B43&gt;0,SUM(ED$3:ED42)=0,SUM($H43:EC43)=0),$B43,0)</f>
        <v>0</v>
      </c>
      <c r="EE43">
        <f ca="1">IF(AND($B43&gt;0,SUM(EE$3:EE42)=0,SUM($H43:ED43)=0),$B43,0)</f>
        <v>0</v>
      </c>
      <c r="EF43">
        <f ca="1">IF(AND($B43&gt;0,SUM(EF$3:EF42)=0,SUM($H43:EE43)=0),$B43,0)</f>
        <v>0</v>
      </c>
      <c r="EG43">
        <f ca="1">IF(AND($B43&gt;0,SUM(EG$3:EG42)=0,SUM($H43:EF43)=0),$B43,0)</f>
        <v>0</v>
      </c>
      <c r="EH43">
        <f ca="1">IF(AND($B43&gt;0,SUM(EH$3:EH42)=0,SUM($H43:EG43)=0),$B43,0)</f>
        <v>0</v>
      </c>
      <c r="EI43">
        <f ca="1">IF(AND($B43&gt;0,SUM(EI$3:EI42)=0,SUM($H43:EH43)=0),$B43,0)</f>
        <v>0</v>
      </c>
      <c r="EJ43">
        <f ca="1">IF(AND($B43&gt;0,SUM(EJ$3:EJ42)=0,SUM($H43:EI43)=0),$B43,0)</f>
        <v>0</v>
      </c>
      <c r="EK43">
        <f ca="1">IF(AND($B43&gt;0,SUM(EK$3:EK42)=0,SUM($H43:EJ43)=0),$B43,0)</f>
        <v>0</v>
      </c>
      <c r="EL43">
        <f ca="1">IF(AND($B43&gt;0,SUM(EL$3:EL42)=0,SUM($H43:EK43)=0),$B43,0)</f>
        <v>0</v>
      </c>
      <c r="EM43">
        <f ca="1">IF(AND($B43&gt;0,SUM(EM$3:EM42)=0,SUM($H43:EL43)=0),$B43,0)</f>
        <v>0</v>
      </c>
      <c r="EN43">
        <f ca="1">IF(AND($B43&gt;0,SUM(EN$3:EN42)=0,SUM($H43:EM43)=0),$B43,0)</f>
        <v>0</v>
      </c>
      <c r="EO43">
        <f ca="1">IF(AND($B43&gt;0,SUM(EO$3:EO42)=0,SUM($H43:EN43)=0),$B43,0)</f>
        <v>0</v>
      </c>
      <c r="EP43">
        <f ca="1">IF(AND($B43&gt;0,SUM(EP$3:EP42)=0,SUM($H43:EO43)=0),$B43,0)</f>
        <v>0</v>
      </c>
      <c r="EQ43">
        <f ca="1">IF(AND($B43&gt;0,SUM(EQ$3:EQ42)=0,SUM($H43:EP43)=0),$B43,0)</f>
        <v>0</v>
      </c>
      <c r="ER43">
        <f ca="1">IF(AND($B43&gt;0,SUM(ER$3:ER42)=0,SUM($H43:EQ43)=0),$B43,0)</f>
        <v>0</v>
      </c>
      <c r="ES43">
        <f ca="1">IF(AND($B43&gt;0,SUM(ES$3:ES42)=0,SUM($H43:ER43)=0),$B43,0)</f>
        <v>0</v>
      </c>
      <c r="ET43">
        <f ca="1">IF(AND($B43&gt;0,SUM(ET$3:ET42)=0,SUM($H43:ES43)=0),$B43,0)</f>
        <v>0</v>
      </c>
      <c r="EU43">
        <f ca="1">IF(AND($B43&gt;0,SUM(EU$3:EU42)=0,SUM($H43:ET43)=0),$B43,0)</f>
        <v>0</v>
      </c>
      <c r="EV43">
        <f ca="1">IF(AND($B43&gt;0,SUM(EV$3:EV42)=0,SUM($H43:EU43)=0),$B43,0)</f>
        <v>0</v>
      </c>
      <c r="EW43">
        <f ca="1">IF(AND($B43&gt;0,SUM(EW$3:EW42)=0,SUM($H43:EV43)=0),$B43,0)</f>
        <v>0</v>
      </c>
      <c r="EX43">
        <f ca="1">IF(AND($B43&gt;0,SUM(EX$3:EX42)=0,SUM($H43:EW43)=0),$B43,0)</f>
        <v>0</v>
      </c>
      <c r="EY43">
        <f ca="1">IF(AND($B43&gt;0,SUM(EY$3:EY42)=0,SUM($H43:EX43)=0),$B43,0)</f>
        <v>0</v>
      </c>
      <c r="EZ43">
        <f ca="1">IF(AND($B43&gt;0,SUM(EZ$3:EZ42)=0,SUM($H43:EY43)=0),$B43,0)</f>
        <v>0</v>
      </c>
      <c r="FA43">
        <f ca="1">IF(AND($B43&gt;0,SUM(FA$3:FA42)=0,SUM($H43:EZ43)=0),$B43,0)</f>
        <v>0</v>
      </c>
      <c r="FB43">
        <f ca="1">IF(AND($B43&gt;0,SUM(FB$3:FB42)=0,SUM($H43:FA43)=0),$B43,0)</f>
        <v>0</v>
      </c>
      <c r="FC43">
        <f ca="1">IF(AND($B43&gt;0,SUM(FC$3:FC42)=0,SUM($H43:FB43)=0),$B43,0)</f>
        <v>0</v>
      </c>
      <c r="FD43">
        <f ca="1">IF(AND($B43&gt;0,SUM(FD$3:FD42)=0,SUM($H43:FC43)=0),$B43,0)</f>
        <v>0</v>
      </c>
      <c r="FE43">
        <f ca="1">IF(AND($B43&gt;0,SUM(FE$3:FE42)=0,SUM($H43:FD43)=0),$B43,0)</f>
        <v>0</v>
      </c>
      <c r="FF43">
        <f ca="1">IF(AND($B43&gt;0,SUM(FF$3:FF42)=0,SUM($H43:FE43)=0),$B43,0)</f>
        <v>0</v>
      </c>
      <c r="FG43">
        <f ca="1">IF(AND($B43&gt;0,SUM(FG$3:FG42)=0,SUM($H43:FF43)=0),$B43,0)</f>
        <v>0</v>
      </c>
      <c r="FH43">
        <f ca="1">IF(AND($B43&gt;0,SUM(FH$3:FH42)=0,SUM($H43:FG43)=0),$B43,0)</f>
        <v>0</v>
      </c>
      <c r="FI43">
        <f ca="1">IF(AND($B43&gt;0,SUM(FI$3:FI42)=0,SUM($H43:FH43)=0),$B43,0)</f>
        <v>0</v>
      </c>
      <c r="FJ43">
        <f ca="1">IF(AND($B43&gt;0,SUM(FJ$3:FJ42)=0,SUM($H43:FI43)=0),$B43,0)</f>
        <v>0</v>
      </c>
      <c r="FK43">
        <f ca="1">IF(AND($B43&gt;0,SUM(FK$3:FK42)=0,SUM($H43:FJ43)=0),$B43,0)</f>
        <v>0</v>
      </c>
      <c r="FL43">
        <f ca="1">IF(AND($B43&gt;0,SUM(FL$3:FL42)=0,SUM($H43:FK43)=0),$B43,0)</f>
        <v>0</v>
      </c>
      <c r="FM43">
        <f ca="1">IF(AND($B43&gt;0,SUM(FM$3:FM42)=0,SUM($H43:FL43)=0),$B43,0)</f>
        <v>0</v>
      </c>
      <c r="FN43">
        <f ca="1">IF(AND($B43&gt;0,SUM(FN$3:FN42)=0,SUM($H43:FM43)=0),$B43,0)</f>
        <v>0</v>
      </c>
      <c r="FS43" s="67" t="s">
        <v>1030</v>
      </c>
      <c r="FT43" s="67" t="s">
        <v>1028</v>
      </c>
      <c r="FU43" s="342">
        <v>2</v>
      </c>
      <c r="FV43" s="374" t="s">
        <v>1096</v>
      </c>
      <c r="FY43" s="67" t="s">
        <v>1158</v>
      </c>
      <c r="FZ43" s="67" t="s">
        <v>1028</v>
      </c>
      <c r="GA43" s="342">
        <v>2</v>
      </c>
      <c r="GB43" s="374" t="s">
        <v>1147</v>
      </c>
      <c r="GE43" s="67" t="s">
        <v>1030</v>
      </c>
      <c r="GF43" s="67" t="s">
        <v>1028</v>
      </c>
      <c r="GG43" s="342">
        <v>2</v>
      </c>
      <c r="GH43" s="374" t="s">
        <v>1096</v>
      </c>
    </row>
    <row r="44" spans="1:190" ht="15.75" thickBot="1" x14ac:dyDescent="0.3">
      <c r="A44">
        <v>44</v>
      </c>
      <c r="B44" s="367">
        <f ca="1">IF(ValintaohjelmaCentral!D$16=SelectionDataCentral!F16,A44,0)</f>
        <v>0</v>
      </c>
      <c r="C44" s="240" t="str">
        <f t="shared" ca="1" si="20"/>
        <v xml:space="preserve"> - Bithouse Active Web prosessori [ActiveWeb500]</v>
      </c>
      <c r="D44" s="240" t="str">
        <f t="shared" ca="1" si="21"/>
        <v/>
      </c>
      <c r="E44" s="240">
        <f t="shared" ca="1" si="22"/>
        <v>2</v>
      </c>
      <c r="F44" s="240" t="str">
        <f t="shared" ca="1" si="23"/>
        <v/>
      </c>
      <c r="G44" s="47">
        <f ca="1">INDEX($I$2:$FN$2,ROWS(G$2:G44))</f>
        <v>1</v>
      </c>
      <c r="H44">
        <v>0</v>
      </c>
      <c r="I44">
        <f ca="1">IF(AND($B44&gt;0,SUM(I$3:I43)=0,SUM($H44:H44)=0),$B44,0)</f>
        <v>0</v>
      </c>
      <c r="J44">
        <f ca="1">IF(AND($B44&gt;0,SUM(J$3:J43)=0,SUM($H44:I44)=0),$B44,0)</f>
        <v>0</v>
      </c>
      <c r="K44">
        <f ca="1">IF(AND($B44&gt;0,SUM(K$3:K43)=0,SUM($H44:J44)=0),$B44,0)</f>
        <v>0</v>
      </c>
      <c r="L44">
        <f ca="1">IF(AND($B44&gt;0,SUM(L$3:L43)=0,SUM($H44:K44)=0),$B44,0)</f>
        <v>0</v>
      </c>
      <c r="M44">
        <f ca="1">IF(AND($B44&gt;0,SUM(M$3:M43)=0,SUM($H44:L44)=0),$B44,0)</f>
        <v>0</v>
      </c>
      <c r="N44">
        <f ca="1">IF(AND($B44&gt;0,SUM(N$3:N43)=0,SUM($H44:M44)=0),$B44,0)</f>
        <v>0</v>
      </c>
      <c r="O44">
        <f ca="1">IF(AND($B44&gt;0,SUM(O$3:O43)=0,SUM($H44:N44)=0),$B44,0)</f>
        <v>0</v>
      </c>
      <c r="P44">
        <f ca="1">IF(AND($B44&gt;0,SUM(P$3:P43)=0,SUM($H44:O44)=0),$B44,0)</f>
        <v>0</v>
      </c>
      <c r="Q44">
        <f ca="1">IF(AND($B44&gt;0,SUM(Q$3:Q43)=0,SUM($H44:P44)=0),$B44,0)</f>
        <v>0</v>
      </c>
      <c r="R44">
        <f ca="1">IF(AND($B44&gt;0,SUM(R$3:R43)=0,SUM($H44:Q44)=0),$B44,0)</f>
        <v>0</v>
      </c>
      <c r="S44">
        <f ca="1">IF(AND($B44&gt;0,SUM(S$3:S43)=0,SUM($H44:R44)=0),$B44,0)</f>
        <v>0</v>
      </c>
      <c r="T44">
        <f ca="1">IF(AND($B44&gt;0,SUM(T$3:T43)=0,SUM($H44:S44)=0),$B44,0)</f>
        <v>0</v>
      </c>
      <c r="U44">
        <f ca="1">IF(AND($B44&gt;0,SUM(U$3:U43)=0,SUM($H44:T44)=0),$B44,0)</f>
        <v>0</v>
      </c>
      <c r="V44">
        <f ca="1">IF(AND($B44&gt;0,SUM(V$3:V43)=0,SUM($H44:U44)=0),$B44,0)</f>
        <v>0</v>
      </c>
      <c r="W44">
        <f ca="1">IF(AND($B44&gt;0,SUM(W$3:W43)=0,SUM($H44:V44)=0),$B44,0)</f>
        <v>0</v>
      </c>
      <c r="X44">
        <f ca="1">IF(AND($B44&gt;0,SUM(X$3:X43)=0,SUM($H44:W44)=0),$B44,0)</f>
        <v>0</v>
      </c>
      <c r="Y44">
        <f ca="1">IF(AND($B44&gt;0,SUM(Y$3:Y43)=0,SUM($H44:X44)=0),$B44,0)</f>
        <v>0</v>
      </c>
      <c r="Z44">
        <f ca="1">IF(AND($B44&gt;0,SUM(Z$3:Z43)=0,SUM($H44:Y44)=0),$B44,0)</f>
        <v>0</v>
      </c>
      <c r="AA44">
        <f ca="1">IF(AND($B44&gt;0,SUM(AA$3:AA43)=0,SUM($H44:Z44)=0),$B44,0)</f>
        <v>0</v>
      </c>
      <c r="AB44">
        <f ca="1">IF(AND($B44&gt;0,SUM(AB$3:AB43)=0,SUM($H44:AA44)=0),$B44,0)</f>
        <v>0</v>
      </c>
      <c r="AC44">
        <f ca="1">IF(AND($B44&gt;0,SUM(AC$3:AC43)=0,SUM($H44:AB44)=0),$B44,0)</f>
        <v>0</v>
      </c>
      <c r="AD44">
        <f ca="1">IF(AND($B44&gt;0,SUM(AD$3:AD43)=0,SUM($H44:AC44)=0),$B44,0)</f>
        <v>0</v>
      </c>
      <c r="AE44">
        <f ca="1">IF(AND($B44&gt;0,SUM(AE$3:AE43)=0,SUM($H44:AD44)=0),$B44,0)</f>
        <v>0</v>
      </c>
      <c r="AF44">
        <f ca="1">IF(AND($B44&gt;0,SUM(AF$3:AF43)=0,SUM($H44:AE44)=0),$B44,0)</f>
        <v>0</v>
      </c>
      <c r="AG44">
        <f ca="1">IF(AND($B44&gt;0,SUM(AG$3:AG43)=0,SUM($H44:AF44)=0),$B44,0)</f>
        <v>0</v>
      </c>
      <c r="AH44">
        <f ca="1">IF(AND($B44&gt;0,SUM(AH$3:AH43)=0,SUM($H44:AG44)=0),$B44,0)</f>
        <v>0</v>
      </c>
      <c r="AI44">
        <f ca="1">IF(AND($B44&gt;0,SUM(AI$3:AI43)=0,SUM($H44:AH44)=0),$B44,0)</f>
        <v>0</v>
      </c>
      <c r="AJ44">
        <f ca="1">IF(AND($B44&gt;0,SUM(AJ$3:AJ43)=0,SUM($H44:AI44)=0),$B44,0)</f>
        <v>0</v>
      </c>
      <c r="AK44">
        <f ca="1">IF(AND($B44&gt;0,SUM(AK$3:AK43)=0,SUM($H44:AJ44)=0),$B44,0)</f>
        <v>0</v>
      </c>
      <c r="AL44">
        <f ca="1">IF(AND($B44&gt;0,SUM(AL$3:AL43)=0,SUM($H44:AK44)=0),$B44,0)</f>
        <v>0</v>
      </c>
      <c r="AM44">
        <f ca="1">IF(AND($B44&gt;0,SUM(AM$3:AM43)=0,SUM($H44:AL44)=0),$B44,0)</f>
        <v>0</v>
      </c>
      <c r="AN44">
        <f ca="1">IF(AND($B44&gt;0,SUM(AN$3:AN43)=0,SUM($H44:AM44)=0),$B44,0)</f>
        <v>0</v>
      </c>
      <c r="AO44">
        <f ca="1">IF(AND($B44&gt;0,SUM(AO$3:AO43)=0,SUM($H44:AN44)=0),$B44,0)</f>
        <v>0</v>
      </c>
      <c r="AP44">
        <f ca="1">IF(AND($B44&gt;0,SUM(AP$3:AP43)=0,SUM($H44:AO44)=0),$B44,0)</f>
        <v>0</v>
      </c>
      <c r="AQ44">
        <f ca="1">IF(AND($B44&gt;0,SUM(AQ$3:AQ43)=0,SUM($H44:AP44)=0),$B44,0)</f>
        <v>0</v>
      </c>
      <c r="AR44">
        <f ca="1">IF(AND($B44&gt;0,SUM(AR$3:AR43)=0,SUM($H44:AQ44)=0),$B44,0)</f>
        <v>0</v>
      </c>
      <c r="AS44">
        <f ca="1">IF(AND($B44&gt;0,SUM(AS$3:AS43)=0,SUM($H44:AR44)=0),$B44,0)</f>
        <v>0</v>
      </c>
      <c r="AT44">
        <f ca="1">IF(AND($B44&gt;0,SUM(AT$3:AT43)=0,SUM($H44:AS44)=0),$B44,0)</f>
        <v>0</v>
      </c>
      <c r="AU44">
        <f ca="1">IF(AND($B44&gt;0,SUM(AU$3:AU43)=0,SUM($H44:AT44)=0),$B44,0)</f>
        <v>0</v>
      </c>
      <c r="AV44">
        <f ca="1">IF(AND($B44&gt;0,SUM(AV$3:AV43)=0,SUM($H44:AU44)=0),$B44,0)</f>
        <v>0</v>
      </c>
      <c r="AW44">
        <f ca="1">IF(AND($B44&gt;0,SUM(AW$3:AW43)=0,SUM($H44:AV44)=0),$B44,0)</f>
        <v>0</v>
      </c>
      <c r="AX44">
        <f ca="1">IF(AND($B44&gt;0,SUM(AX$3:AX43)=0,SUM($H44:AW44)=0),$B44,0)</f>
        <v>0</v>
      </c>
      <c r="AY44">
        <f ca="1">IF(AND($B44&gt;0,SUM(AY$3:AY43)=0,SUM($H44:AX44)=0),$B44,0)</f>
        <v>0</v>
      </c>
      <c r="AZ44">
        <f ca="1">IF(AND($B44&gt;0,SUM(AZ$3:AZ43)=0,SUM($H44:AY44)=0),$B44,0)</f>
        <v>0</v>
      </c>
      <c r="BA44">
        <f ca="1">IF(AND($B44&gt;0,SUM(BA$3:BA43)=0,SUM($H44:AZ44)=0),$B44,0)</f>
        <v>0</v>
      </c>
      <c r="BB44">
        <f ca="1">IF(AND($B44&gt;0,SUM(BB$3:BB43)=0,SUM($H44:BA44)=0),$B44,0)</f>
        <v>0</v>
      </c>
      <c r="BC44">
        <f ca="1">IF(AND($B44&gt;0,SUM(BC$3:BC43)=0,SUM($H44:BB44)=0),$B44,0)</f>
        <v>0</v>
      </c>
      <c r="BD44">
        <f ca="1">IF(AND($B44&gt;0,SUM(BD$3:BD43)=0,SUM($H44:BC44)=0),$B44,0)</f>
        <v>0</v>
      </c>
      <c r="BE44">
        <f ca="1">IF(AND($B44&gt;0,SUM(BE$3:BE43)=0,SUM($H44:BD44)=0),$B44,0)</f>
        <v>0</v>
      </c>
      <c r="BF44">
        <f ca="1">IF(AND($B44&gt;0,SUM(BF$3:BF43)=0,SUM($H44:BE44)=0),$B44,0)</f>
        <v>0</v>
      </c>
      <c r="BG44">
        <f ca="1">IF(AND($B44&gt;0,SUM(BG$3:BG43)=0,SUM($H44:BF44)=0),$B44,0)</f>
        <v>0</v>
      </c>
      <c r="BH44">
        <f ca="1">IF(AND($B44&gt;0,SUM(BH$3:BH43)=0,SUM($H44:BG44)=0),$B44,0)</f>
        <v>0</v>
      </c>
      <c r="BI44">
        <f ca="1">IF(AND($B44&gt;0,SUM(BI$3:BI43)=0,SUM($H44:BH44)=0),$B44,0)</f>
        <v>0</v>
      </c>
      <c r="BJ44">
        <f ca="1">IF(AND($B44&gt;0,SUM(BJ$3:BJ43)=0,SUM($H44:BI44)=0),$B44,0)</f>
        <v>0</v>
      </c>
      <c r="BK44">
        <f ca="1">IF(AND($B44&gt;0,SUM(BK$3:BK43)=0,SUM($H44:BJ44)=0),$B44,0)</f>
        <v>0</v>
      </c>
      <c r="BL44">
        <f ca="1">IF(AND($B44&gt;0,SUM(BL$3:BL43)=0,SUM($H44:BK44)=0),$B44,0)</f>
        <v>0</v>
      </c>
      <c r="BM44">
        <f ca="1">IF(AND($B44&gt;0,SUM(BM$3:BM43)=0,SUM($H44:BL44)=0),$B44,0)</f>
        <v>0</v>
      </c>
      <c r="BN44">
        <f ca="1">IF(AND($B44&gt;0,SUM(BN$3:BN43)=0,SUM($H44:BM44)=0),$B44,0)</f>
        <v>0</v>
      </c>
      <c r="BO44">
        <f ca="1">IF(AND($B44&gt;0,SUM(BO$3:BO43)=0,SUM($H44:BN44)=0),$B44,0)</f>
        <v>0</v>
      </c>
      <c r="BP44">
        <f ca="1">IF(AND($B44&gt;0,SUM(BP$3:BP43)=0,SUM($H44:BO44)=0),$B44,0)</f>
        <v>0</v>
      </c>
      <c r="BQ44">
        <f ca="1">IF(AND($B44&gt;0,SUM(BQ$3:BQ43)=0,SUM($H44:BP44)=0),$B44,0)</f>
        <v>0</v>
      </c>
      <c r="BR44">
        <f ca="1">IF(AND($B44&gt;0,SUM(BR$3:BR43)=0,SUM($H44:BQ44)=0),$B44,0)</f>
        <v>0</v>
      </c>
      <c r="BS44">
        <f ca="1">IF(AND($B44&gt;0,SUM(BS$3:BS43)=0,SUM($H44:BR44)=0),$B44,0)</f>
        <v>0</v>
      </c>
      <c r="BT44">
        <f ca="1">IF(AND($B44&gt;0,SUM(BT$3:BT43)=0,SUM($H44:BS44)=0),$B44,0)</f>
        <v>0</v>
      </c>
      <c r="BU44">
        <f ca="1">IF(AND($B44&gt;0,SUM(BU$3:BU43)=0,SUM($H44:BT44)=0),$B44,0)</f>
        <v>0</v>
      </c>
      <c r="BV44">
        <f ca="1">IF(AND($B44&gt;0,SUM(BV$3:BV43)=0,SUM($H44:BU44)=0),$B44,0)</f>
        <v>0</v>
      </c>
      <c r="BW44">
        <f ca="1">IF(AND($B44&gt;0,SUM(BW$3:BW43)=0,SUM($H44:BV44)=0),$B44,0)</f>
        <v>0</v>
      </c>
      <c r="BX44">
        <f ca="1">IF(AND($B44&gt;0,SUM(BX$3:BX43)=0,SUM($H44:BW44)=0),$B44,0)</f>
        <v>0</v>
      </c>
      <c r="BY44">
        <f ca="1">IF(AND($B44&gt;0,SUM(BY$3:BY43)=0,SUM($H44:BX44)=0),$B44,0)</f>
        <v>0</v>
      </c>
      <c r="BZ44">
        <f ca="1">IF(AND($B44&gt;0,SUM(BZ$3:BZ43)=0,SUM($H44:BY44)=0),$B44,0)</f>
        <v>0</v>
      </c>
      <c r="CA44">
        <f ca="1">IF(AND($B44&gt;0,SUM(CA$3:CA43)=0,SUM($H44:BZ44)=0),$B44,0)</f>
        <v>0</v>
      </c>
      <c r="CB44">
        <f ca="1">IF(AND($B44&gt;0,SUM(CB$3:CB43)=0,SUM($H44:CA44)=0),$B44,0)</f>
        <v>0</v>
      </c>
      <c r="CC44">
        <f ca="1">IF(AND($B44&gt;0,SUM(CC$3:CC43)=0,SUM($H44:CB44)=0),$B44,0)</f>
        <v>0</v>
      </c>
      <c r="CD44">
        <f ca="1">IF(AND($B44&gt;0,SUM(CD$3:CD43)=0,SUM($H44:CC44)=0),$B44,0)</f>
        <v>0</v>
      </c>
      <c r="CE44">
        <f ca="1">IF(AND($B44&gt;0,SUM(CE$3:CE43)=0,SUM($H44:CD44)=0),$B44,0)</f>
        <v>0</v>
      </c>
      <c r="CF44">
        <f ca="1">IF(AND($B44&gt;0,SUM(CF$3:CF43)=0,SUM($H44:CE44)=0),$B44,0)</f>
        <v>0</v>
      </c>
      <c r="CG44">
        <f ca="1">IF(AND($B44&gt;0,SUM(CG$3:CG43)=0,SUM($H44:CF44)=0),$B44,0)</f>
        <v>0</v>
      </c>
      <c r="CH44">
        <f ca="1">IF(AND($B44&gt;0,SUM(CH$3:CH43)=0,SUM($H44:CG44)=0),$B44,0)</f>
        <v>0</v>
      </c>
      <c r="CI44">
        <f ca="1">IF(AND($B44&gt;0,SUM(CI$3:CI43)=0,SUM($H44:CH44)=0),$B44,0)</f>
        <v>0</v>
      </c>
      <c r="CJ44">
        <f ca="1">IF(AND($B44&gt;0,SUM(CJ$3:CJ43)=0,SUM($H44:CI44)=0),$B44,0)</f>
        <v>0</v>
      </c>
      <c r="CK44">
        <f ca="1">IF(AND($B44&gt;0,SUM(CK$3:CK43)=0,SUM($H44:CJ44)=0),$B44,0)</f>
        <v>0</v>
      </c>
      <c r="CL44">
        <f ca="1">IF(AND($B44&gt;0,SUM(CL$3:CL43)=0,SUM($H44:CK44)=0),$B44,0)</f>
        <v>0</v>
      </c>
      <c r="CM44">
        <f ca="1">IF(AND($B44&gt;0,SUM(CM$3:CM43)=0,SUM($H44:CL44)=0),$B44,0)</f>
        <v>0</v>
      </c>
      <c r="CN44">
        <f ca="1">IF(AND($B44&gt;0,SUM(CN$3:CN43)=0,SUM($H44:CM44)=0),$B44,0)</f>
        <v>0</v>
      </c>
      <c r="CO44">
        <f ca="1">IF(AND($B44&gt;0,SUM(CO$3:CO43)=0,SUM($H44:CN44)=0),$B44,0)</f>
        <v>0</v>
      </c>
      <c r="CP44">
        <f ca="1">IF(AND($B44&gt;0,SUM(CP$3:CP43)=0,SUM($H44:CO44)=0),$B44,0)</f>
        <v>0</v>
      </c>
      <c r="CQ44">
        <f ca="1">IF(AND($B44&gt;0,SUM(CQ$3:CQ43)=0,SUM($H44:CP44)=0),$B44,0)</f>
        <v>0</v>
      </c>
      <c r="CR44">
        <f ca="1">IF(AND($B44&gt;0,SUM(CR$3:CR43)=0,SUM($H44:CQ44)=0),$B44,0)</f>
        <v>0</v>
      </c>
      <c r="CS44">
        <f ca="1">IF(AND($B44&gt;0,SUM(CS$3:CS43)=0,SUM($H44:CR44)=0),$B44,0)</f>
        <v>0</v>
      </c>
      <c r="CT44">
        <f ca="1">IF(AND($B44&gt;0,SUM(CT$3:CT43)=0,SUM($H44:CS44)=0),$B44,0)</f>
        <v>0</v>
      </c>
      <c r="CU44">
        <f ca="1">IF(AND($B44&gt;0,SUM(CU$3:CU43)=0,SUM($H44:CT44)=0),$B44,0)</f>
        <v>0</v>
      </c>
      <c r="CV44">
        <f ca="1">IF(AND($B44&gt;0,SUM(CV$3:CV43)=0,SUM($H44:CU44)=0),$B44,0)</f>
        <v>0</v>
      </c>
      <c r="CW44">
        <f ca="1">IF(AND($B44&gt;0,SUM(CW$3:CW43)=0,SUM($H44:CV44)=0),$B44,0)</f>
        <v>0</v>
      </c>
      <c r="CX44">
        <f ca="1">IF(AND($B44&gt;0,SUM(CX$3:CX43)=0,SUM($H44:CW44)=0),$B44,0)</f>
        <v>0</v>
      </c>
      <c r="CY44">
        <f ca="1">IF(AND($B44&gt;0,SUM(CY$3:CY43)=0,SUM($H44:CX44)=0),$B44,0)</f>
        <v>0</v>
      </c>
      <c r="CZ44">
        <f ca="1">IF(AND($B44&gt;0,SUM(CZ$3:CZ43)=0,SUM($H44:CY44)=0),$B44,0)</f>
        <v>0</v>
      </c>
      <c r="DA44">
        <f ca="1">IF(AND($B44&gt;0,SUM(DA$3:DA43)=0,SUM($H44:CZ44)=0),$B44,0)</f>
        <v>0</v>
      </c>
      <c r="DB44">
        <f ca="1">IF(AND($B44&gt;0,SUM(DB$3:DB43)=0,SUM($H44:DA44)=0),$B44,0)</f>
        <v>0</v>
      </c>
      <c r="DC44">
        <f ca="1">IF(AND($B44&gt;0,SUM(DC$3:DC43)=0,SUM($H44:DB44)=0),$B44,0)</f>
        <v>0</v>
      </c>
      <c r="DD44">
        <f ca="1">IF(AND($B44&gt;0,SUM(DD$3:DD43)=0,SUM($H44:DC44)=0),$B44,0)</f>
        <v>0</v>
      </c>
      <c r="DE44">
        <f ca="1">IF(AND($B44&gt;0,SUM(DE$3:DE43)=0,SUM($H44:DD44)=0),$B44,0)</f>
        <v>0</v>
      </c>
      <c r="DF44">
        <f ca="1">IF(AND($B44&gt;0,SUM(DF$3:DF43)=0,SUM($H44:DE44)=0),$B44,0)</f>
        <v>0</v>
      </c>
      <c r="DG44">
        <f ca="1">IF(AND($B44&gt;0,SUM(DG$3:DG43)=0,SUM($H44:DF44)=0),$B44,0)</f>
        <v>0</v>
      </c>
      <c r="DH44">
        <f ca="1">IF(AND($B44&gt;0,SUM(DH$3:DH43)=0,SUM($H44:DG44)=0),$B44,0)</f>
        <v>0</v>
      </c>
      <c r="DI44">
        <f ca="1">IF(AND($B44&gt;0,SUM(DI$3:DI43)=0,SUM($H44:DH44)=0),$B44,0)</f>
        <v>0</v>
      </c>
      <c r="DJ44">
        <f ca="1">IF(AND($B44&gt;0,SUM(DJ$3:DJ43)=0,SUM($H44:DI44)=0),$B44,0)</f>
        <v>0</v>
      </c>
      <c r="DK44">
        <f ca="1">IF(AND($B44&gt;0,SUM(DK$3:DK43)=0,SUM($H44:DJ44)=0),$B44,0)</f>
        <v>0</v>
      </c>
      <c r="DL44">
        <f ca="1">IF(AND($B44&gt;0,SUM(DL$3:DL43)=0,SUM($H44:DK44)=0),$B44,0)</f>
        <v>0</v>
      </c>
      <c r="DM44">
        <f ca="1">IF(AND($B44&gt;0,SUM(DM$3:DM43)=0,SUM($H44:DL44)=0),$B44,0)</f>
        <v>0</v>
      </c>
      <c r="DN44">
        <f ca="1">IF(AND($B44&gt;0,SUM(DN$3:DN43)=0,SUM($H44:DM44)=0),$B44,0)</f>
        <v>0</v>
      </c>
      <c r="DO44">
        <f ca="1">IF(AND($B44&gt;0,SUM(DO$3:DO43)=0,SUM($H44:DN44)=0),$B44,0)</f>
        <v>0</v>
      </c>
      <c r="DP44">
        <f ca="1">IF(AND($B44&gt;0,SUM(DP$3:DP43)=0,SUM($H44:DO44)=0),$B44,0)</f>
        <v>0</v>
      </c>
      <c r="DQ44">
        <f ca="1">IF(AND($B44&gt;0,SUM(DQ$3:DQ43)=0,SUM($H44:DP44)=0),$B44,0)</f>
        <v>0</v>
      </c>
      <c r="DR44">
        <f ca="1">IF(AND($B44&gt;0,SUM(DR$3:DR43)=0,SUM($H44:DQ44)=0),$B44,0)</f>
        <v>0</v>
      </c>
      <c r="DS44">
        <f ca="1">IF(AND($B44&gt;0,SUM(DS$3:DS43)=0,SUM($H44:DR44)=0),$B44,0)</f>
        <v>0</v>
      </c>
      <c r="DT44">
        <f ca="1">IF(AND($B44&gt;0,SUM(DT$3:DT43)=0,SUM($H44:DS44)=0),$B44,0)</f>
        <v>0</v>
      </c>
      <c r="DU44">
        <f ca="1">IF(AND($B44&gt;0,SUM(DU$3:DU43)=0,SUM($H44:DT44)=0),$B44,0)</f>
        <v>0</v>
      </c>
      <c r="DV44">
        <f ca="1">IF(AND($B44&gt;0,SUM(DV$3:DV43)=0,SUM($H44:DU44)=0),$B44,0)</f>
        <v>0</v>
      </c>
      <c r="DW44">
        <f ca="1">IF(AND($B44&gt;0,SUM(DW$3:DW43)=0,SUM($H44:DV44)=0),$B44,0)</f>
        <v>0</v>
      </c>
      <c r="DX44">
        <f ca="1">IF(AND($B44&gt;0,SUM(DX$3:DX43)=0,SUM($H44:DW44)=0),$B44,0)</f>
        <v>0</v>
      </c>
      <c r="DY44">
        <f ca="1">IF(AND($B44&gt;0,SUM(DY$3:DY43)=0,SUM($H44:DX44)=0),$B44,0)</f>
        <v>0</v>
      </c>
      <c r="DZ44">
        <f ca="1">IF(AND($B44&gt;0,SUM(DZ$3:DZ43)=0,SUM($H44:DY44)=0),$B44,0)</f>
        <v>0</v>
      </c>
      <c r="EA44">
        <f ca="1">IF(AND($B44&gt;0,SUM(EA$3:EA43)=0,SUM($H44:DZ44)=0),$B44,0)</f>
        <v>0</v>
      </c>
      <c r="EB44">
        <f ca="1">IF(AND($B44&gt;0,SUM(EB$3:EB43)=0,SUM($H44:EA44)=0),$B44,0)</f>
        <v>0</v>
      </c>
      <c r="EC44">
        <f ca="1">IF(AND($B44&gt;0,SUM(EC$3:EC43)=0,SUM($H44:EB44)=0),$B44,0)</f>
        <v>0</v>
      </c>
      <c r="ED44">
        <f ca="1">IF(AND($B44&gt;0,SUM(ED$3:ED43)=0,SUM($H44:EC44)=0),$B44,0)</f>
        <v>0</v>
      </c>
      <c r="EE44">
        <f ca="1">IF(AND($B44&gt;0,SUM(EE$3:EE43)=0,SUM($H44:ED44)=0),$B44,0)</f>
        <v>0</v>
      </c>
      <c r="EF44">
        <f ca="1">IF(AND($B44&gt;0,SUM(EF$3:EF43)=0,SUM($H44:EE44)=0),$B44,0)</f>
        <v>0</v>
      </c>
      <c r="EG44">
        <f ca="1">IF(AND($B44&gt;0,SUM(EG$3:EG43)=0,SUM($H44:EF44)=0),$B44,0)</f>
        <v>0</v>
      </c>
      <c r="EH44">
        <f ca="1">IF(AND($B44&gt;0,SUM(EH$3:EH43)=0,SUM($H44:EG44)=0),$B44,0)</f>
        <v>0</v>
      </c>
      <c r="EI44">
        <f ca="1">IF(AND($B44&gt;0,SUM(EI$3:EI43)=0,SUM($H44:EH44)=0),$B44,0)</f>
        <v>0</v>
      </c>
      <c r="EJ44">
        <f ca="1">IF(AND($B44&gt;0,SUM(EJ$3:EJ43)=0,SUM($H44:EI44)=0),$B44,0)</f>
        <v>0</v>
      </c>
      <c r="EK44">
        <f ca="1">IF(AND($B44&gt;0,SUM(EK$3:EK43)=0,SUM($H44:EJ44)=0),$B44,0)</f>
        <v>0</v>
      </c>
      <c r="EL44">
        <f ca="1">IF(AND($B44&gt;0,SUM(EL$3:EL43)=0,SUM($H44:EK44)=0),$B44,0)</f>
        <v>0</v>
      </c>
      <c r="EM44">
        <f ca="1">IF(AND($B44&gt;0,SUM(EM$3:EM43)=0,SUM($H44:EL44)=0),$B44,0)</f>
        <v>0</v>
      </c>
      <c r="EN44">
        <f ca="1">IF(AND($B44&gt;0,SUM(EN$3:EN43)=0,SUM($H44:EM44)=0),$B44,0)</f>
        <v>0</v>
      </c>
      <c r="EO44">
        <f ca="1">IF(AND($B44&gt;0,SUM(EO$3:EO43)=0,SUM($H44:EN44)=0),$B44,0)</f>
        <v>0</v>
      </c>
      <c r="EP44">
        <f ca="1">IF(AND($B44&gt;0,SUM(EP$3:EP43)=0,SUM($H44:EO44)=0),$B44,0)</f>
        <v>0</v>
      </c>
      <c r="EQ44">
        <f ca="1">IF(AND($B44&gt;0,SUM(EQ$3:EQ43)=0,SUM($H44:EP44)=0),$B44,0)</f>
        <v>0</v>
      </c>
      <c r="ER44">
        <f ca="1">IF(AND($B44&gt;0,SUM(ER$3:ER43)=0,SUM($H44:EQ44)=0),$B44,0)</f>
        <v>0</v>
      </c>
      <c r="ES44">
        <f ca="1">IF(AND($B44&gt;0,SUM(ES$3:ES43)=0,SUM($H44:ER44)=0),$B44,0)</f>
        <v>0</v>
      </c>
      <c r="ET44">
        <f ca="1">IF(AND($B44&gt;0,SUM(ET$3:ET43)=0,SUM($H44:ES44)=0),$B44,0)</f>
        <v>0</v>
      </c>
      <c r="EU44">
        <f ca="1">IF(AND($B44&gt;0,SUM(EU$3:EU43)=0,SUM($H44:ET44)=0),$B44,0)</f>
        <v>0</v>
      </c>
      <c r="EV44">
        <f ca="1">IF(AND($B44&gt;0,SUM(EV$3:EV43)=0,SUM($H44:EU44)=0),$B44,0)</f>
        <v>0</v>
      </c>
      <c r="EW44">
        <f ca="1">IF(AND($B44&gt;0,SUM(EW$3:EW43)=0,SUM($H44:EV44)=0),$B44,0)</f>
        <v>0</v>
      </c>
      <c r="EX44">
        <f ca="1">IF(AND($B44&gt;0,SUM(EX$3:EX43)=0,SUM($H44:EW44)=0),$B44,0)</f>
        <v>0</v>
      </c>
      <c r="EY44">
        <f ca="1">IF(AND($B44&gt;0,SUM(EY$3:EY43)=0,SUM($H44:EX44)=0),$B44,0)</f>
        <v>0</v>
      </c>
      <c r="EZ44">
        <f ca="1">IF(AND($B44&gt;0,SUM(EZ$3:EZ43)=0,SUM($H44:EY44)=0),$B44,0)</f>
        <v>0</v>
      </c>
      <c r="FA44">
        <f ca="1">IF(AND($B44&gt;0,SUM(FA$3:FA43)=0,SUM($H44:EZ44)=0),$B44,0)</f>
        <v>0</v>
      </c>
      <c r="FB44">
        <f ca="1">IF(AND($B44&gt;0,SUM(FB$3:FB43)=0,SUM($H44:FA44)=0),$B44,0)</f>
        <v>0</v>
      </c>
      <c r="FC44">
        <f ca="1">IF(AND($B44&gt;0,SUM(FC$3:FC43)=0,SUM($H44:FB44)=0),$B44,0)</f>
        <v>0</v>
      </c>
      <c r="FD44">
        <f ca="1">IF(AND($B44&gt;0,SUM(FD$3:FD43)=0,SUM($H44:FC44)=0),$B44,0)</f>
        <v>0</v>
      </c>
      <c r="FE44">
        <f ca="1">IF(AND($B44&gt;0,SUM(FE$3:FE43)=0,SUM($H44:FD44)=0),$B44,0)</f>
        <v>0</v>
      </c>
      <c r="FF44">
        <f ca="1">IF(AND($B44&gt;0,SUM(FF$3:FF43)=0,SUM($H44:FE44)=0),$B44,0)</f>
        <v>0</v>
      </c>
      <c r="FG44">
        <f ca="1">IF(AND($B44&gt;0,SUM(FG$3:FG43)=0,SUM($H44:FF44)=0),$B44,0)</f>
        <v>0</v>
      </c>
      <c r="FH44">
        <f ca="1">IF(AND($B44&gt;0,SUM(FH$3:FH43)=0,SUM($H44:FG44)=0),$B44,0)</f>
        <v>0</v>
      </c>
      <c r="FI44">
        <f ca="1">IF(AND($B44&gt;0,SUM(FI$3:FI43)=0,SUM($H44:FH44)=0),$B44,0)</f>
        <v>0</v>
      </c>
      <c r="FJ44">
        <f ca="1">IF(AND($B44&gt;0,SUM(FJ$3:FJ43)=0,SUM($H44:FI44)=0),$B44,0)</f>
        <v>0</v>
      </c>
      <c r="FK44">
        <f ca="1">IF(AND($B44&gt;0,SUM(FK$3:FK43)=0,SUM($H44:FJ44)=0),$B44,0)</f>
        <v>0</v>
      </c>
      <c r="FL44">
        <f ca="1">IF(AND($B44&gt;0,SUM(FL$3:FL43)=0,SUM($H44:FK44)=0),$B44,0)</f>
        <v>0</v>
      </c>
      <c r="FM44">
        <f ca="1">IF(AND($B44&gt;0,SUM(FM$3:FM43)=0,SUM($H44:FL44)=0),$B44,0)</f>
        <v>0</v>
      </c>
      <c r="FN44">
        <f ca="1">IF(AND($B44&gt;0,SUM(FN$3:FN43)=0,SUM($H44:FM44)=0),$B44,0)</f>
        <v>0</v>
      </c>
      <c r="FS44" s="67" t="s">
        <v>1245</v>
      </c>
      <c r="FT44" s="67" t="str">
        <f>""</f>
        <v/>
      </c>
      <c r="FU44" s="342">
        <v>2</v>
      </c>
      <c r="FV44" s="374" t="str">
        <f>""</f>
        <v/>
      </c>
      <c r="FY44" s="67" t="s">
        <v>1248</v>
      </c>
      <c r="FZ44" s="67" t="str">
        <f>""</f>
        <v/>
      </c>
      <c r="GA44" s="342">
        <v>2</v>
      </c>
      <c r="GB44" s="374" t="str">
        <f>""</f>
        <v/>
      </c>
      <c r="GE44" s="67" t="s">
        <v>1245</v>
      </c>
      <c r="GF44" s="67" t="str">
        <f>""</f>
        <v/>
      </c>
      <c r="GG44" s="342">
        <v>2</v>
      </c>
      <c r="GH44" s="374" t="str">
        <f>""</f>
        <v/>
      </c>
    </row>
    <row r="45" spans="1:190" ht="15.75" thickBot="1" x14ac:dyDescent="0.3">
      <c r="A45">
        <v>45</v>
      </c>
      <c r="B45" s="367">
        <f ca="1">IF(ValintaohjelmaCentral!D$16=SelectionDataCentral!F16,A45,0)</f>
        <v>0</v>
      </c>
      <c r="C45" s="240" t="str">
        <f t="shared" ca="1" si="20"/>
        <v xml:space="preserve"> - MR-DI4-IP65 Modbus RTU[MR-DI4-IP65]</v>
      </c>
      <c r="D45" s="240" t="str">
        <f t="shared" ca="1" si="21"/>
        <v/>
      </c>
      <c r="E45" s="240">
        <f t="shared" ca="1" si="22"/>
        <v>2</v>
      </c>
      <c r="F45" s="240" t="str">
        <f t="shared" ca="1" si="23"/>
        <v/>
      </c>
      <c r="G45" s="47">
        <f ca="1">INDEX($I$2:$FN$2,ROWS(G$2:G45))</f>
        <v>1</v>
      </c>
      <c r="H45">
        <v>0</v>
      </c>
      <c r="I45">
        <f ca="1">IF(AND($B45&gt;0,SUM(I$3:I44)=0,SUM($H45:H45)=0),$B45,0)</f>
        <v>0</v>
      </c>
      <c r="J45">
        <f ca="1">IF(AND($B45&gt;0,SUM(J$3:J44)=0,SUM($H45:I45)=0),$B45,0)</f>
        <v>0</v>
      </c>
      <c r="K45">
        <f ca="1">IF(AND($B45&gt;0,SUM(K$3:K44)=0,SUM($H45:J45)=0),$B45,0)</f>
        <v>0</v>
      </c>
      <c r="L45">
        <f ca="1">IF(AND($B45&gt;0,SUM(L$3:L44)=0,SUM($H45:K45)=0),$B45,0)</f>
        <v>0</v>
      </c>
      <c r="M45">
        <f ca="1">IF(AND($B45&gt;0,SUM(M$3:M44)=0,SUM($H45:L45)=0),$B45,0)</f>
        <v>0</v>
      </c>
      <c r="N45">
        <f ca="1">IF(AND($B45&gt;0,SUM(N$3:N44)=0,SUM($H45:M45)=0),$B45,0)</f>
        <v>0</v>
      </c>
      <c r="O45">
        <f ca="1">IF(AND($B45&gt;0,SUM(O$3:O44)=0,SUM($H45:N45)=0),$B45,0)</f>
        <v>0</v>
      </c>
      <c r="P45">
        <f ca="1">IF(AND($B45&gt;0,SUM(P$3:P44)=0,SUM($H45:O45)=0),$B45,0)</f>
        <v>0</v>
      </c>
      <c r="Q45">
        <f ca="1">IF(AND($B45&gt;0,SUM(Q$3:Q44)=0,SUM($H45:P45)=0),$B45,0)</f>
        <v>0</v>
      </c>
      <c r="R45">
        <f ca="1">IF(AND($B45&gt;0,SUM(R$3:R44)=0,SUM($H45:Q45)=0),$B45,0)</f>
        <v>0</v>
      </c>
      <c r="S45">
        <f ca="1">IF(AND($B45&gt;0,SUM(S$3:S44)=0,SUM($H45:R45)=0),$B45,0)</f>
        <v>0</v>
      </c>
      <c r="T45">
        <f ca="1">IF(AND($B45&gt;0,SUM(T$3:T44)=0,SUM($H45:S45)=0),$B45,0)</f>
        <v>0</v>
      </c>
      <c r="U45">
        <f ca="1">IF(AND($B45&gt;0,SUM(U$3:U44)=0,SUM($H45:T45)=0),$B45,0)</f>
        <v>0</v>
      </c>
      <c r="V45">
        <f ca="1">IF(AND($B45&gt;0,SUM(V$3:V44)=0,SUM($H45:U45)=0),$B45,0)</f>
        <v>0</v>
      </c>
      <c r="W45">
        <f ca="1">IF(AND($B45&gt;0,SUM(W$3:W44)=0,SUM($H45:V45)=0),$B45,0)</f>
        <v>0</v>
      </c>
      <c r="X45">
        <f ca="1">IF(AND($B45&gt;0,SUM(X$3:X44)=0,SUM($H45:W45)=0),$B45,0)</f>
        <v>0</v>
      </c>
      <c r="Y45">
        <f ca="1">IF(AND($B45&gt;0,SUM(Y$3:Y44)=0,SUM($H45:X45)=0),$B45,0)</f>
        <v>0</v>
      </c>
      <c r="Z45">
        <f ca="1">IF(AND($B45&gt;0,SUM(Z$3:Z44)=0,SUM($H45:Y45)=0),$B45,0)</f>
        <v>0</v>
      </c>
      <c r="AA45">
        <f ca="1">IF(AND($B45&gt;0,SUM(AA$3:AA44)=0,SUM($H45:Z45)=0),$B45,0)</f>
        <v>0</v>
      </c>
      <c r="AB45">
        <f ca="1">IF(AND($B45&gt;0,SUM(AB$3:AB44)=0,SUM($H45:AA45)=0),$B45,0)</f>
        <v>0</v>
      </c>
      <c r="AC45">
        <f ca="1">IF(AND($B45&gt;0,SUM(AC$3:AC44)=0,SUM($H45:AB45)=0),$B45,0)</f>
        <v>0</v>
      </c>
      <c r="AD45">
        <f ca="1">IF(AND($B45&gt;0,SUM(AD$3:AD44)=0,SUM($H45:AC45)=0),$B45,0)</f>
        <v>0</v>
      </c>
      <c r="AE45">
        <f ca="1">IF(AND($B45&gt;0,SUM(AE$3:AE44)=0,SUM($H45:AD45)=0),$B45,0)</f>
        <v>0</v>
      </c>
      <c r="AF45">
        <f ca="1">IF(AND($B45&gt;0,SUM(AF$3:AF44)=0,SUM($H45:AE45)=0),$B45,0)</f>
        <v>0</v>
      </c>
      <c r="AG45">
        <f ca="1">IF(AND($B45&gt;0,SUM(AG$3:AG44)=0,SUM($H45:AF45)=0),$B45,0)</f>
        <v>0</v>
      </c>
      <c r="AH45">
        <f ca="1">IF(AND($B45&gt;0,SUM(AH$3:AH44)=0,SUM($H45:AG45)=0),$B45,0)</f>
        <v>0</v>
      </c>
      <c r="AI45">
        <f ca="1">IF(AND($B45&gt;0,SUM(AI$3:AI44)=0,SUM($H45:AH45)=0),$B45,0)</f>
        <v>0</v>
      </c>
      <c r="AJ45">
        <f ca="1">IF(AND($B45&gt;0,SUM(AJ$3:AJ44)=0,SUM($H45:AI45)=0),$B45,0)</f>
        <v>0</v>
      </c>
      <c r="AK45">
        <f ca="1">IF(AND($B45&gt;0,SUM(AK$3:AK44)=0,SUM($H45:AJ45)=0),$B45,0)</f>
        <v>0</v>
      </c>
      <c r="AL45">
        <f ca="1">IF(AND($B45&gt;0,SUM(AL$3:AL44)=0,SUM($H45:AK45)=0),$B45,0)</f>
        <v>0</v>
      </c>
      <c r="AM45">
        <f ca="1">IF(AND($B45&gt;0,SUM(AM$3:AM44)=0,SUM($H45:AL45)=0),$B45,0)</f>
        <v>0</v>
      </c>
      <c r="AN45">
        <f ca="1">IF(AND($B45&gt;0,SUM(AN$3:AN44)=0,SUM($H45:AM45)=0),$B45,0)</f>
        <v>0</v>
      </c>
      <c r="AO45">
        <f ca="1">IF(AND($B45&gt;0,SUM(AO$3:AO44)=0,SUM($H45:AN45)=0),$B45,0)</f>
        <v>0</v>
      </c>
      <c r="AP45">
        <f ca="1">IF(AND($B45&gt;0,SUM(AP$3:AP44)=0,SUM($H45:AO45)=0),$B45,0)</f>
        <v>0</v>
      </c>
      <c r="AQ45">
        <f ca="1">IF(AND($B45&gt;0,SUM(AQ$3:AQ44)=0,SUM($H45:AP45)=0),$B45,0)</f>
        <v>0</v>
      </c>
      <c r="AR45">
        <f ca="1">IF(AND($B45&gt;0,SUM(AR$3:AR44)=0,SUM($H45:AQ45)=0),$B45,0)</f>
        <v>0</v>
      </c>
      <c r="AS45">
        <f ca="1">IF(AND($B45&gt;0,SUM(AS$3:AS44)=0,SUM($H45:AR45)=0),$B45,0)</f>
        <v>0</v>
      </c>
      <c r="AT45">
        <f ca="1">IF(AND($B45&gt;0,SUM(AT$3:AT44)=0,SUM($H45:AS45)=0),$B45,0)</f>
        <v>0</v>
      </c>
      <c r="AU45">
        <f ca="1">IF(AND($B45&gt;0,SUM(AU$3:AU44)=0,SUM($H45:AT45)=0),$B45,0)</f>
        <v>0</v>
      </c>
      <c r="AV45">
        <f ca="1">IF(AND($B45&gt;0,SUM(AV$3:AV44)=0,SUM($H45:AU45)=0),$B45,0)</f>
        <v>0</v>
      </c>
      <c r="AW45">
        <f ca="1">IF(AND($B45&gt;0,SUM(AW$3:AW44)=0,SUM($H45:AV45)=0),$B45,0)</f>
        <v>0</v>
      </c>
      <c r="AX45">
        <f ca="1">IF(AND($B45&gt;0,SUM(AX$3:AX44)=0,SUM($H45:AW45)=0),$B45,0)</f>
        <v>0</v>
      </c>
      <c r="AY45">
        <f ca="1">IF(AND($B45&gt;0,SUM(AY$3:AY44)=0,SUM($H45:AX45)=0),$B45,0)</f>
        <v>0</v>
      </c>
      <c r="AZ45">
        <f ca="1">IF(AND($B45&gt;0,SUM(AZ$3:AZ44)=0,SUM($H45:AY45)=0),$B45,0)</f>
        <v>0</v>
      </c>
      <c r="BA45">
        <f ca="1">IF(AND($B45&gt;0,SUM(BA$3:BA44)=0,SUM($H45:AZ45)=0),$B45,0)</f>
        <v>0</v>
      </c>
      <c r="BB45">
        <f ca="1">IF(AND($B45&gt;0,SUM(BB$3:BB44)=0,SUM($H45:BA45)=0),$B45,0)</f>
        <v>0</v>
      </c>
      <c r="BC45">
        <f ca="1">IF(AND($B45&gt;0,SUM(BC$3:BC44)=0,SUM($H45:BB45)=0),$B45,0)</f>
        <v>0</v>
      </c>
      <c r="BD45">
        <f ca="1">IF(AND($B45&gt;0,SUM(BD$3:BD44)=0,SUM($H45:BC45)=0),$B45,0)</f>
        <v>0</v>
      </c>
      <c r="BE45">
        <f ca="1">IF(AND($B45&gt;0,SUM(BE$3:BE44)=0,SUM($H45:BD45)=0),$B45,0)</f>
        <v>0</v>
      </c>
      <c r="BF45">
        <f ca="1">IF(AND($B45&gt;0,SUM(BF$3:BF44)=0,SUM($H45:BE45)=0),$B45,0)</f>
        <v>0</v>
      </c>
      <c r="BG45">
        <f ca="1">IF(AND($B45&gt;0,SUM(BG$3:BG44)=0,SUM($H45:BF45)=0),$B45,0)</f>
        <v>0</v>
      </c>
      <c r="BH45">
        <f ca="1">IF(AND($B45&gt;0,SUM(BH$3:BH44)=0,SUM($H45:BG45)=0),$B45,0)</f>
        <v>0</v>
      </c>
      <c r="BI45">
        <f ca="1">IF(AND($B45&gt;0,SUM(BI$3:BI44)=0,SUM($H45:BH45)=0),$B45,0)</f>
        <v>0</v>
      </c>
      <c r="BJ45">
        <f ca="1">IF(AND($B45&gt;0,SUM(BJ$3:BJ44)=0,SUM($H45:BI45)=0),$B45,0)</f>
        <v>0</v>
      </c>
      <c r="BK45">
        <f ca="1">IF(AND($B45&gt;0,SUM(BK$3:BK44)=0,SUM($H45:BJ45)=0),$B45,0)</f>
        <v>0</v>
      </c>
      <c r="BL45">
        <f ca="1">IF(AND($B45&gt;0,SUM(BL$3:BL44)=0,SUM($H45:BK45)=0),$B45,0)</f>
        <v>0</v>
      </c>
      <c r="BM45">
        <f ca="1">IF(AND($B45&gt;0,SUM(BM$3:BM44)=0,SUM($H45:BL45)=0),$B45,0)</f>
        <v>0</v>
      </c>
      <c r="BN45">
        <f ca="1">IF(AND($B45&gt;0,SUM(BN$3:BN44)=0,SUM($H45:BM45)=0),$B45,0)</f>
        <v>0</v>
      </c>
      <c r="BO45">
        <f ca="1">IF(AND($B45&gt;0,SUM(BO$3:BO44)=0,SUM($H45:BN45)=0),$B45,0)</f>
        <v>0</v>
      </c>
      <c r="BP45">
        <f ca="1">IF(AND($B45&gt;0,SUM(BP$3:BP44)=0,SUM($H45:BO45)=0),$B45,0)</f>
        <v>0</v>
      </c>
      <c r="BQ45">
        <f ca="1">IF(AND($B45&gt;0,SUM(BQ$3:BQ44)=0,SUM($H45:BP45)=0),$B45,0)</f>
        <v>0</v>
      </c>
      <c r="BR45">
        <f ca="1">IF(AND($B45&gt;0,SUM(BR$3:BR44)=0,SUM($H45:BQ45)=0),$B45,0)</f>
        <v>0</v>
      </c>
      <c r="BS45">
        <f ca="1">IF(AND($B45&gt;0,SUM(BS$3:BS44)=0,SUM($H45:BR45)=0),$B45,0)</f>
        <v>0</v>
      </c>
      <c r="BT45">
        <f ca="1">IF(AND($B45&gt;0,SUM(BT$3:BT44)=0,SUM($H45:BS45)=0),$B45,0)</f>
        <v>0</v>
      </c>
      <c r="BU45">
        <f ca="1">IF(AND($B45&gt;0,SUM(BU$3:BU44)=0,SUM($H45:BT45)=0),$B45,0)</f>
        <v>0</v>
      </c>
      <c r="BV45">
        <f ca="1">IF(AND($B45&gt;0,SUM(BV$3:BV44)=0,SUM($H45:BU45)=0),$B45,0)</f>
        <v>0</v>
      </c>
      <c r="BW45">
        <f ca="1">IF(AND($B45&gt;0,SUM(BW$3:BW44)=0,SUM($H45:BV45)=0),$B45,0)</f>
        <v>0</v>
      </c>
      <c r="BX45">
        <f ca="1">IF(AND($B45&gt;0,SUM(BX$3:BX44)=0,SUM($H45:BW45)=0),$B45,0)</f>
        <v>0</v>
      </c>
      <c r="BY45">
        <f ca="1">IF(AND($B45&gt;0,SUM(BY$3:BY44)=0,SUM($H45:BX45)=0),$B45,0)</f>
        <v>0</v>
      </c>
      <c r="BZ45">
        <f ca="1">IF(AND($B45&gt;0,SUM(BZ$3:BZ44)=0,SUM($H45:BY45)=0),$B45,0)</f>
        <v>0</v>
      </c>
      <c r="CA45">
        <f ca="1">IF(AND($B45&gt;0,SUM(CA$3:CA44)=0,SUM($H45:BZ45)=0),$B45,0)</f>
        <v>0</v>
      </c>
      <c r="CB45">
        <f ca="1">IF(AND($B45&gt;0,SUM(CB$3:CB44)=0,SUM($H45:CA45)=0),$B45,0)</f>
        <v>0</v>
      </c>
      <c r="CC45">
        <f ca="1">IF(AND($B45&gt;0,SUM(CC$3:CC44)=0,SUM($H45:CB45)=0),$B45,0)</f>
        <v>0</v>
      </c>
      <c r="CD45">
        <f ca="1">IF(AND($B45&gt;0,SUM(CD$3:CD44)=0,SUM($H45:CC45)=0),$B45,0)</f>
        <v>0</v>
      </c>
      <c r="CE45">
        <f ca="1">IF(AND($B45&gt;0,SUM(CE$3:CE44)=0,SUM($H45:CD45)=0),$B45,0)</f>
        <v>0</v>
      </c>
      <c r="CF45">
        <f ca="1">IF(AND($B45&gt;0,SUM(CF$3:CF44)=0,SUM($H45:CE45)=0),$B45,0)</f>
        <v>0</v>
      </c>
      <c r="CG45">
        <f ca="1">IF(AND($B45&gt;0,SUM(CG$3:CG44)=0,SUM($H45:CF45)=0),$B45,0)</f>
        <v>0</v>
      </c>
      <c r="CH45">
        <f ca="1">IF(AND($B45&gt;0,SUM(CH$3:CH44)=0,SUM($H45:CG45)=0),$B45,0)</f>
        <v>0</v>
      </c>
      <c r="CI45">
        <f ca="1">IF(AND($B45&gt;0,SUM(CI$3:CI44)=0,SUM($H45:CH45)=0),$B45,0)</f>
        <v>0</v>
      </c>
      <c r="CJ45">
        <f ca="1">IF(AND($B45&gt;0,SUM(CJ$3:CJ44)=0,SUM($H45:CI45)=0),$B45,0)</f>
        <v>0</v>
      </c>
      <c r="CK45">
        <f ca="1">IF(AND($B45&gt;0,SUM(CK$3:CK44)=0,SUM($H45:CJ45)=0),$B45,0)</f>
        <v>0</v>
      </c>
      <c r="CL45">
        <f ca="1">IF(AND($B45&gt;0,SUM(CL$3:CL44)=0,SUM($H45:CK45)=0),$B45,0)</f>
        <v>0</v>
      </c>
      <c r="CM45">
        <f ca="1">IF(AND($B45&gt;0,SUM(CM$3:CM44)=0,SUM($H45:CL45)=0),$B45,0)</f>
        <v>0</v>
      </c>
      <c r="CN45">
        <f ca="1">IF(AND($B45&gt;0,SUM(CN$3:CN44)=0,SUM($H45:CM45)=0),$B45,0)</f>
        <v>0</v>
      </c>
      <c r="CO45">
        <f ca="1">IF(AND($B45&gt;0,SUM(CO$3:CO44)=0,SUM($H45:CN45)=0),$B45,0)</f>
        <v>0</v>
      </c>
      <c r="CP45">
        <f ca="1">IF(AND($B45&gt;0,SUM(CP$3:CP44)=0,SUM($H45:CO45)=0),$B45,0)</f>
        <v>0</v>
      </c>
      <c r="CQ45">
        <f ca="1">IF(AND($B45&gt;0,SUM(CQ$3:CQ44)=0,SUM($H45:CP45)=0),$B45,0)</f>
        <v>0</v>
      </c>
      <c r="CR45">
        <f ca="1">IF(AND($B45&gt;0,SUM(CR$3:CR44)=0,SUM($H45:CQ45)=0),$B45,0)</f>
        <v>0</v>
      </c>
      <c r="CS45">
        <f ca="1">IF(AND($B45&gt;0,SUM(CS$3:CS44)=0,SUM($H45:CR45)=0),$B45,0)</f>
        <v>0</v>
      </c>
      <c r="CT45">
        <f ca="1">IF(AND($B45&gt;0,SUM(CT$3:CT44)=0,SUM($H45:CS45)=0),$B45,0)</f>
        <v>0</v>
      </c>
      <c r="CU45">
        <f ca="1">IF(AND($B45&gt;0,SUM(CU$3:CU44)=0,SUM($H45:CT45)=0),$B45,0)</f>
        <v>0</v>
      </c>
      <c r="CV45">
        <f ca="1">IF(AND($B45&gt;0,SUM(CV$3:CV44)=0,SUM($H45:CU45)=0),$B45,0)</f>
        <v>0</v>
      </c>
      <c r="CW45">
        <f ca="1">IF(AND($B45&gt;0,SUM(CW$3:CW44)=0,SUM($H45:CV45)=0),$B45,0)</f>
        <v>0</v>
      </c>
      <c r="CX45">
        <f ca="1">IF(AND($B45&gt;0,SUM(CX$3:CX44)=0,SUM($H45:CW45)=0),$B45,0)</f>
        <v>0</v>
      </c>
      <c r="CY45">
        <f ca="1">IF(AND($B45&gt;0,SUM(CY$3:CY44)=0,SUM($H45:CX45)=0),$B45,0)</f>
        <v>0</v>
      </c>
      <c r="CZ45">
        <f ca="1">IF(AND($B45&gt;0,SUM(CZ$3:CZ44)=0,SUM($H45:CY45)=0),$B45,0)</f>
        <v>0</v>
      </c>
      <c r="DA45">
        <f ca="1">IF(AND($B45&gt;0,SUM(DA$3:DA44)=0,SUM($H45:CZ45)=0),$B45,0)</f>
        <v>0</v>
      </c>
      <c r="DB45">
        <f ca="1">IF(AND($B45&gt;0,SUM(DB$3:DB44)=0,SUM($H45:DA45)=0),$B45,0)</f>
        <v>0</v>
      </c>
      <c r="DC45">
        <f ca="1">IF(AND($B45&gt;0,SUM(DC$3:DC44)=0,SUM($H45:DB45)=0),$B45,0)</f>
        <v>0</v>
      </c>
      <c r="DD45">
        <f ca="1">IF(AND($B45&gt;0,SUM(DD$3:DD44)=0,SUM($H45:DC45)=0),$B45,0)</f>
        <v>0</v>
      </c>
      <c r="DE45">
        <f ca="1">IF(AND($B45&gt;0,SUM(DE$3:DE44)=0,SUM($H45:DD45)=0),$B45,0)</f>
        <v>0</v>
      </c>
      <c r="DF45">
        <f ca="1">IF(AND($B45&gt;0,SUM(DF$3:DF44)=0,SUM($H45:DE45)=0),$B45,0)</f>
        <v>0</v>
      </c>
      <c r="DG45">
        <f ca="1">IF(AND($B45&gt;0,SUM(DG$3:DG44)=0,SUM($H45:DF45)=0),$B45,0)</f>
        <v>0</v>
      </c>
      <c r="DH45">
        <f ca="1">IF(AND($B45&gt;0,SUM(DH$3:DH44)=0,SUM($H45:DG45)=0),$B45,0)</f>
        <v>0</v>
      </c>
      <c r="DI45">
        <f ca="1">IF(AND($B45&gt;0,SUM(DI$3:DI44)=0,SUM($H45:DH45)=0),$B45,0)</f>
        <v>0</v>
      </c>
      <c r="DJ45">
        <f ca="1">IF(AND($B45&gt;0,SUM(DJ$3:DJ44)=0,SUM($H45:DI45)=0),$B45,0)</f>
        <v>0</v>
      </c>
      <c r="DK45">
        <f ca="1">IF(AND($B45&gt;0,SUM(DK$3:DK44)=0,SUM($H45:DJ45)=0),$B45,0)</f>
        <v>0</v>
      </c>
      <c r="DL45">
        <f ca="1">IF(AND($B45&gt;0,SUM(DL$3:DL44)=0,SUM($H45:DK45)=0),$B45,0)</f>
        <v>0</v>
      </c>
      <c r="DM45">
        <f ca="1">IF(AND($B45&gt;0,SUM(DM$3:DM44)=0,SUM($H45:DL45)=0),$B45,0)</f>
        <v>0</v>
      </c>
      <c r="DN45">
        <f ca="1">IF(AND($B45&gt;0,SUM(DN$3:DN44)=0,SUM($H45:DM45)=0),$B45,0)</f>
        <v>0</v>
      </c>
      <c r="DO45">
        <f ca="1">IF(AND($B45&gt;0,SUM(DO$3:DO44)=0,SUM($H45:DN45)=0),$B45,0)</f>
        <v>0</v>
      </c>
      <c r="DP45">
        <f ca="1">IF(AND($B45&gt;0,SUM(DP$3:DP44)=0,SUM($H45:DO45)=0),$B45,0)</f>
        <v>0</v>
      </c>
      <c r="DQ45">
        <f ca="1">IF(AND($B45&gt;0,SUM(DQ$3:DQ44)=0,SUM($H45:DP45)=0),$B45,0)</f>
        <v>0</v>
      </c>
      <c r="DR45">
        <f ca="1">IF(AND($B45&gt;0,SUM(DR$3:DR44)=0,SUM($H45:DQ45)=0),$B45,0)</f>
        <v>0</v>
      </c>
      <c r="DS45">
        <f ca="1">IF(AND($B45&gt;0,SUM(DS$3:DS44)=0,SUM($H45:DR45)=0),$B45,0)</f>
        <v>0</v>
      </c>
      <c r="DT45">
        <f ca="1">IF(AND($B45&gt;0,SUM(DT$3:DT44)=0,SUM($H45:DS45)=0),$B45,0)</f>
        <v>0</v>
      </c>
      <c r="DU45">
        <f ca="1">IF(AND($B45&gt;0,SUM(DU$3:DU44)=0,SUM($H45:DT45)=0),$B45,0)</f>
        <v>0</v>
      </c>
      <c r="DV45">
        <f ca="1">IF(AND($B45&gt;0,SUM(DV$3:DV44)=0,SUM($H45:DU45)=0),$B45,0)</f>
        <v>0</v>
      </c>
      <c r="DW45">
        <f ca="1">IF(AND($B45&gt;0,SUM(DW$3:DW44)=0,SUM($H45:DV45)=0),$B45,0)</f>
        <v>0</v>
      </c>
      <c r="DX45">
        <f ca="1">IF(AND($B45&gt;0,SUM(DX$3:DX44)=0,SUM($H45:DW45)=0),$B45,0)</f>
        <v>0</v>
      </c>
      <c r="DY45">
        <f ca="1">IF(AND($B45&gt;0,SUM(DY$3:DY44)=0,SUM($H45:DX45)=0),$B45,0)</f>
        <v>0</v>
      </c>
      <c r="DZ45">
        <f ca="1">IF(AND($B45&gt;0,SUM(DZ$3:DZ44)=0,SUM($H45:DY45)=0),$B45,0)</f>
        <v>0</v>
      </c>
      <c r="EA45">
        <f ca="1">IF(AND($B45&gt;0,SUM(EA$3:EA44)=0,SUM($H45:DZ45)=0),$B45,0)</f>
        <v>0</v>
      </c>
      <c r="EB45">
        <f ca="1">IF(AND($B45&gt;0,SUM(EB$3:EB44)=0,SUM($H45:EA45)=0),$B45,0)</f>
        <v>0</v>
      </c>
      <c r="EC45">
        <f ca="1">IF(AND($B45&gt;0,SUM(EC$3:EC44)=0,SUM($H45:EB45)=0),$B45,0)</f>
        <v>0</v>
      </c>
      <c r="ED45">
        <f ca="1">IF(AND($B45&gt;0,SUM(ED$3:ED44)=0,SUM($H45:EC45)=0),$B45,0)</f>
        <v>0</v>
      </c>
      <c r="EE45">
        <f ca="1">IF(AND($B45&gt;0,SUM(EE$3:EE44)=0,SUM($H45:ED45)=0),$B45,0)</f>
        <v>0</v>
      </c>
      <c r="EF45">
        <f ca="1">IF(AND($B45&gt;0,SUM(EF$3:EF44)=0,SUM($H45:EE45)=0),$B45,0)</f>
        <v>0</v>
      </c>
      <c r="EG45">
        <f ca="1">IF(AND($B45&gt;0,SUM(EG$3:EG44)=0,SUM($H45:EF45)=0),$B45,0)</f>
        <v>0</v>
      </c>
      <c r="EH45">
        <f ca="1">IF(AND($B45&gt;0,SUM(EH$3:EH44)=0,SUM($H45:EG45)=0),$B45,0)</f>
        <v>0</v>
      </c>
      <c r="EI45">
        <f ca="1">IF(AND($B45&gt;0,SUM(EI$3:EI44)=0,SUM($H45:EH45)=0),$B45,0)</f>
        <v>0</v>
      </c>
      <c r="EJ45">
        <f ca="1">IF(AND($B45&gt;0,SUM(EJ$3:EJ44)=0,SUM($H45:EI45)=0),$B45,0)</f>
        <v>0</v>
      </c>
      <c r="EK45">
        <f ca="1">IF(AND($B45&gt;0,SUM(EK$3:EK44)=0,SUM($H45:EJ45)=0),$B45,0)</f>
        <v>0</v>
      </c>
      <c r="EL45">
        <f ca="1">IF(AND($B45&gt;0,SUM(EL$3:EL44)=0,SUM($H45:EK45)=0),$B45,0)</f>
        <v>0</v>
      </c>
      <c r="EM45">
        <f ca="1">IF(AND($B45&gt;0,SUM(EM$3:EM44)=0,SUM($H45:EL45)=0),$B45,0)</f>
        <v>0</v>
      </c>
      <c r="EN45">
        <f ca="1">IF(AND($B45&gt;0,SUM(EN$3:EN44)=0,SUM($H45:EM45)=0),$B45,0)</f>
        <v>0</v>
      </c>
      <c r="EO45">
        <f ca="1">IF(AND($B45&gt;0,SUM(EO$3:EO44)=0,SUM($H45:EN45)=0),$B45,0)</f>
        <v>0</v>
      </c>
      <c r="EP45">
        <f ca="1">IF(AND($B45&gt;0,SUM(EP$3:EP44)=0,SUM($H45:EO45)=0),$B45,0)</f>
        <v>0</v>
      </c>
      <c r="EQ45">
        <f ca="1">IF(AND($B45&gt;0,SUM(EQ$3:EQ44)=0,SUM($H45:EP45)=0),$B45,0)</f>
        <v>0</v>
      </c>
      <c r="ER45">
        <f ca="1">IF(AND($B45&gt;0,SUM(ER$3:ER44)=0,SUM($H45:EQ45)=0),$B45,0)</f>
        <v>0</v>
      </c>
      <c r="ES45">
        <f ca="1">IF(AND($B45&gt;0,SUM(ES$3:ES44)=0,SUM($H45:ER45)=0),$B45,0)</f>
        <v>0</v>
      </c>
      <c r="ET45">
        <f ca="1">IF(AND($B45&gt;0,SUM(ET$3:ET44)=0,SUM($H45:ES45)=0),$B45,0)</f>
        <v>0</v>
      </c>
      <c r="EU45">
        <f ca="1">IF(AND($B45&gt;0,SUM(EU$3:EU44)=0,SUM($H45:ET45)=0),$B45,0)</f>
        <v>0</v>
      </c>
      <c r="EV45">
        <f ca="1">IF(AND($B45&gt;0,SUM(EV$3:EV44)=0,SUM($H45:EU45)=0),$B45,0)</f>
        <v>0</v>
      </c>
      <c r="EW45">
        <f ca="1">IF(AND($B45&gt;0,SUM(EW$3:EW44)=0,SUM($H45:EV45)=0),$B45,0)</f>
        <v>0</v>
      </c>
      <c r="EX45">
        <f ca="1">IF(AND($B45&gt;0,SUM(EX$3:EX44)=0,SUM($H45:EW45)=0),$B45,0)</f>
        <v>0</v>
      </c>
      <c r="EY45">
        <f ca="1">IF(AND($B45&gt;0,SUM(EY$3:EY44)=0,SUM($H45:EX45)=0),$B45,0)</f>
        <v>0</v>
      </c>
      <c r="EZ45">
        <f ca="1">IF(AND($B45&gt;0,SUM(EZ$3:EZ44)=0,SUM($H45:EY45)=0),$B45,0)</f>
        <v>0</v>
      </c>
      <c r="FA45">
        <f ca="1">IF(AND($B45&gt;0,SUM(FA$3:FA44)=0,SUM($H45:EZ45)=0),$B45,0)</f>
        <v>0</v>
      </c>
      <c r="FB45">
        <f ca="1">IF(AND($B45&gt;0,SUM(FB$3:FB44)=0,SUM($H45:FA45)=0),$B45,0)</f>
        <v>0</v>
      </c>
      <c r="FC45">
        <f ca="1">IF(AND($B45&gt;0,SUM(FC$3:FC44)=0,SUM($H45:FB45)=0),$B45,0)</f>
        <v>0</v>
      </c>
      <c r="FD45">
        <f ca="1">IF(AND($B45&gt;0,SUM(FD$3:FD44)=0,SUM($H45:FC45)=0),$B45,0)</f>
        <v>0</v>
      </c>
      <c r="FE45">
        <f ca="1">IF(AND($B45&gt;0,SUM(FE$3:FE44)=0,SUM($H45:FD45)=0),$B45,0)</f>
        <v>0</v>
      </c>
      <c r="FF45">
        <f ca="1">IF(AND($B45&gt;0,SUM(FF$3:FF44)=0,SUM($H45:FE45)=0),$B45,0)</f>
        <v>0</v>
      </c>
      <c r="FG45">
        <f ca="1">IF(AND($B45&gt;0,SUM(FG$3:FG44)=0,SUM($H45:FF45)=0),$B45,0)</f>
        <v>0</v>
      </c>
      <c r="FH45">
        <f ca="1">IF(AND($B45&gt;0,SUM(FH$3:FH44)=0,SUM($H45:FG45)=0),$B45,0)</f>
        <v>0</v>
      </c>
      <c r="FI45">
        <f ca="1">IF(AND($B45&gt;0,SUM(FI$3:FI44)=0,SUM($H45:FH45)=0),$B45,0)</f>
        <v>0</v>
      </c>
      <c r="FJ45">
        <f ca="1">IF(AND($B45&gt;0,SUM(FJ$3:FJ44)=0,SUM($H45:FI45)=0),$B45,0)</f>
        <v>0</v>
      </c>
      <c r="FK45">
        <f ca="1">IF(AND($B45&gt;0,SUM(FK$3:FK44)=0,SUM($H45:FJ45)=0),$B45,0)</f>
        <v>0</v>
      </c>
      <c r="FL45">
        <f ca="1">IF(AND($B45&gt;0,SUM(FL$3:FL44)=0,SUM($H45:FK45)=0),$B45,0)</f>
        <v>0</v>
      </c>
      <c r="FM45">
        <f ca="1">IF(AND($B45&gt;0,SUM(FM$3:FM44)=0,SUM($H45:FL45)=0),$B45,0)</f>
        <v>0</v>
      </c>
      <c r="FN45">
        <f ca="1">IF(AND($B45&gt;0,SUM(FN$3:FN44)=0,SUM($H45:FM45)=0),$B45,0)</f>
        <v>0</v>
      </c>
      <c r="FS45" s="67" t="s">
        <v>1246</v>
      </c>
      <c r="FT45" s="67" t="str">
        <f>""</f>
        <v/>
      </c>
      <c r="FU45" s="342">
        <v>2</v>
      </c>
      <c r="FV45" s="374" t="str">
        <f>""</f>
        <v/>
      </c>
      <c r="FY45" s="67" t="s">
        <v>1246</v>
      </c>
      <c r="FZ45" s="67" t="str">
        <f>""</f>
        <v/>
      </c>
      <c r="GA45" s="342">
        <v>2</v>
      </c>
      <c r="GB45" s="374" t="str">
        <f>""</f>
        <v/>
      </c>
      <c r="GE45" s="67" t="s">
        <v>1246</v>
      </c>
      <c r="GF45" s="67" t="str">
        <f>""</f>
        <v/>
      </c>
      <c r="GG45" s="342">
        <v>2</v>
      </c>
      <c r="GH45" s="374" t="str">
        <f>""</f>
        <v/>
      </c>
    </row>
    <row r="46" spans="1:190" ht="15.75" thickBot="1" x14ac:dyDescent="0.3">
      <c r="A46">
        <v>46</v>
      </c>
      <c r="B46" s="367">
        <f ca="1">IF(ValintaohjelmaCentral!D$16=SelectionDataCentral!F16,A46,0)</f>
        <v>0</v>
      </c>
      <c r="C46" s="240" t="str">
        <f t="shared" ca="1" si="20"/>
        <v xml:space="preserve"> - Power 60W[Power60W]</v>
      </c>
      <c r="D46" s="240" t="str">
        <f t="shared" ca="1" si="21"/>
        <v/>
      </c>
      <c r="E46" s="240">
        <f t="shared" ca="1" si="22"/>
        <v>2</v>
      </c>
      <c r="F46" s="240" t="str">
        <f t="shared" ca="1" si="23"/>
        <v/>
      </c>
      <c r="G46" s="47">
        <f ca="1">INDEX($I$2:$FN$2,ROWS(G$2:G46))</f>
        <v>1</v>
      </c>
      <c r="H46">
        <v>0</v>
      </c>
      <c r="I46">
        <f ca="1">IF(AND($B46&gt;0,SUM(I$3:I45)=0,SUM($H46:H46)=0),$B46,0)</f>
        <v>0</v>
      </c>
      <c r="J46">
        <f ca="1">IF(AND($B46&gt;0,SUM(J$3:J45)=0,SUM($H46:I46)=0),$B46,0)</f>
        <v>0</v>
      </c>
      <c r="K46">
        <f ca="1">IF(AND($B46&gt;0,SUM(K$3:K45)=0,SUM($H46:J46)=0),$B46,0)</f>
        <v>0</v>
      </c>
      <c r="L46">
        <f ca="1">IF(AND($B46&gt;0,SUM(L$3:L45)=0,SUM($H46:K46)=0),$B46,0)</f>
        <v>0</v>
      </c>
      <c r="M46">
        <f ca="1">IF(AND($B46&gt;0,SUM(M$3:M45)=0,SUM($H46:L46)=0),$B46,0)</f>
        <v>0</v>
      </c>
      <c r="N46">
        <f ca="1">IF(AND($B46&gt;0,SUM(N$3:N45)=0,SUM($H46:M46)=0),$B46,0)</f>
        <v>0</v>
      </c>
      <c r="O46">
        <f ca="1">IF(AND($B46&gt;0,SUM(O$3:O45)=0,SUM($H46:N46)=0),$B46,0)</f>
        <v>0</v>
      </c>
      <c r="P46">
        <f ca="1">IF(AND($B46&gt;0,SUM(P$3:P45)=0,SUM($H46:O46)=0),$B46,0)</f>
        <v>0</v>
      </c>
      <c r="Q46">
        <f ca="1">IF(AND($B46&gt;0,SUM(Q$3:Q45)=0,SUM($H46:P46)=0),$B46,0)</f>
        <v>0</v>
      </c>
      <c r="R46">
        <f ca="1">IF(AND($B46&gt;0,SUM(R$3:R45)=0,SUM($H46:Q46)=0),$B46,0)</f>
        <v>0</v>
      </c>
      <c r="S46">
        <f ca="1">IF(AND($B46&gt;0,SUM(S$3:S45)=0,SUM($H46:R46)=0),$B46,0)</f>
        <v>0</v>
      </c>
      <c r="T46">
        <f ca="1">IF(AND($B46&gt;0,SUM(T$3:T45)=0,SUM($H46:S46)=0),$B46,0)</f>
        <v>0</v>
      </c>
      <c r="U46">
        <f ca="1">IF(AND($B46&gt;0,SUM(U$3:U45)=0,SUM($H46:T46)=0),$B46,0)</f>
        <v>0</v>
      </c>
      <c r="V46">
        <f ca="1">IF(AND($B46&gt;0,SUM(V$3:V45)=0,SUM($H46:U46)=0),$B46,0)</f>
        <v>0</v>
      </c>
      <c r="W46">
        <f ca="1">IF(AND($B46&gt;0,SUM(W$3:W45)=0,SUM($H46:V46)=0),$B46,0)</f>
        <v>0</v>
      </c>
      <c r="X46">
        <f ca="1">IF(AND($B46&gt;0,SUM(X$3:X45)=0,SUM($H46:W46)=0),$B46,0)</f>
        <v>0</v>
      </c>
      <c r="Y46">
        <f ca="1">IF(AND($B46&gt;0,SUM(Y$3:Y45)=0,SUM($H46:X46)=0),$B46,0)</f>
        <v>0</v>
      </c>
      <c r="Z46">
        <f ca="1">IF(AND($B46&gt;0,SUM(Z$3:Z45)=0,SUM($H46:Y46)=0),$B46,0)</f>
        <v>0</v>
      </c>
      <c r="AA46">
        <f ca="1">IF(AND($B46&gt;0,SUM(AA$3:AA45)=0,SUM($H46:Z46)=0),$B46,0)</f>
        <v>0</v>
      </c>
      <c r="AB46">
        <f ca="1">IF(AND($B46&gt;0,SUM(AB$3:AB45)=0,SUM($H46:AA46)=0),$B46,0)</f>
        <v>0</v>
      </c>
      <c r="AC46">
        <f ca="1">IF(AND($B46&gt;0,SUM(AC$3:AC45)=0,SUM($H46:AB46)=0),$B46,0)</f>
        <v>0</v>
      </c>
      <c r="AD46">
        <f ca="1">IF(AND($B46&gt;0,SUM(AD$3:AD45)=0,SUM($H46:AC46)=0),$B46,0)</f>
        <v>0</v>
      </c>
      <c r="AE46">
        <f ca="1">IF(AND($B46&gt;0,SUM(AE$3:AE45)=0,SUM($H46:AD46)=0),$B46,0)</f>
        <v>0</v>
      </c>
      <c r="AF46">
        <f ca="1">IF(AND($B46&gt;0,SUM(AF$3:AF45)=0,SUM($H46:AE46)=0),$B46,0)</f>
        <v>0</v>
      </c>
      <c r="AG46">
        <f ca="1">IF(AND($B46&gt;0,SUM(AG$3:AG45)=0,SUM($H46:AF46)=0),$B46,0)</f>
        <v>0</v>
      </c>
      <c r="AH46">
        <f ca="1">IF(AND($B46&gt;0,SUM(AH$3:AH45)=0,SUM($H46:AG46)=0),$B46,0)</f>
        <v>0</v>
      </c>
      <c r="AI46">
        <f ca="1">IF(AND($B46&gt;0,SUM(AI$3:AI45)=0,SUM($H46:AH46)=0),$B46,0)</f>
        <v>0</v>
      </c>
      <c r="AJ46">
        <f ca="1">IF(AND($B46&gt;0,SUM(AJ$3:AJ45)=0,SUM($H46:AI46)=0),$B46,0)</f>
        <v>0</v>
      </c>
      <c r="AK46">
        <f ca="1">IF(AND($B46&gt;0,SUM(AK$3:AK45)=0,SUM($H46:AJ46)=0),$B46,0)</f>
        <v>0</v>
      </c>
      <c r="AL46">
        <f ca="1">IF(AND($B46&gt;0,SUM(AL$3:AL45)=0,SUM($H46:AK46)=0),$B46,0)</f>
        <v>0</v>
      </c>
      <c r="AM46">
        <f ca="1">IF(AND($B46&gt;0,SUM(AM$3:AM45)=0,SUM($H46:AL46)=0),$B46,0)</f>
        <v>0</v>
      </c>
      <c r="AN46">
        <f ca="1">IF(AND($B46&gt;0,SUM(AN$3:AN45)=0,SUM($H46:AM46)=0),$B46,0)</f>
        <v>0</v>
      </c>
      <c r="AO46">
        <f ca="1">IF(AND($B46&gt;0,SUM(AO$3:AO45)=0,SUM($H46:AN46)=0),$B46,0)</f>
        <v>0</v>
      </c>
      <c r="AP46">
        <f ca="1">IF(AND($B46&gt;0,SUM(AP$3:AP45)=0,SUM($H46:AO46)=0),$B46,0)</f>
        <v>0</v>
      </c>
      <c r="AQ46">
        <f ca="1">IF(AND($B46&gt;0,SUM(AQ$3:AQ45)=0,SUM($H46:AP46)=0),$B46,0)</f>
        <v>0</v>
      </c>
      <c r="AR46">
        <f ca="1">IF(AND($B46&gt;0,SUM(AR$3:AR45)=0,SUM($H46:AQ46)=0),$B46,0)</f>
        <v>0</v>
      </c>
      <c r="AS46">
        <f ca="1">IF(AND($B46&gt;0,SUM(AS$3:AS45)=0,SUM($H46:AR46)=0),$B46,0)</f>
        <v>0</v>
      </c>
      <c r="AT46">
        <f ca="1">IF(AND($B46&gt;0,SUM(AT$3:AT45)=0,SUM($H46:AS46)=0),$B46,0)</f>
        <v>0</v>
      </c>
      <c r="AU46">
        <f ca="1">IF(AND($B46&gt;0,SUM(AU$3:AU45)=0,SUM($H46:AT46)=0),$B46,0)</f>
        <v>0</v>
      </c>
      <c r="AV46">
        <f ca="1">IF(AND($B46&gt;0,SUM(AV$3:AV45)=0,SUM($H46:AU46)=0),$B46,0)</f>
        <v>0</v>
      </c>
      <c r="AW46">
        <f ca="1">IF(AND($B46&gt;0,SUM(AW$3:AW45)=0,SUM($H46:AV46)=0),$B46,0)</f>
        <v>0</v>
      </c>
      <c r="AX46">
        <f ca="1">IF(AND($B46&gt;0,SUM(AX$3:AX45)=0,SUM($H46:AW46)=0),$B46,0)</f>
        <v>0</v>
      </c>
      <c r="AY46">
        <f ca="1">IF(AND($B46&gt;0,SUM(AY$3:AY45)=0,SUM($H46:AX46)=0),$B46,0)</f>
        <v>0</v>
      </c>
      <c r="AZ46">
        <f ca="1">IF(AND($B46&gt;0,SUM(AZ$3:AZ45)=0,SUM($H46:AY46)=0),$B46,0)</f>
        <v>0</v>
      </c>
      <c r="BA46">
        <f ca="1">IF(AND($B46&gt;0,SUM(BA$3:BA45)=0,SUM($H46:AZ46)=0),$B46,0)</f>
        <v>0</v>
      </c>
      <c r="BB46">
        <f ca="1">IF(AND($B46&gt;0,SUM(BB$3:BB45)=0,SUM($H46:BA46)=0),$B46,0)</f>
        <v>0</v>
      </c>
      <c r="BC46">
        <f ca="1">IF(AND($B46&gt;0,SUM(BC$3:BC45)=0,SUM($H46:BB46)=0),$B46,0)</f>
        <v>0</v>
      </c>
      <c r="BD46">
        <f ca="1">IF(AND($B46&gt;0,SUM(BD$3:BD45)=0,SUM($H46:BC46)=0),$B46,0)</f>
        <v>0</v>
      </c>
      <c r="BE46">
        <f ca="1">IF(AND($B46&gt;0,SUM(BE$3:BE45)=0,SUM($H46:BD46)=0),$B46,0)</f>
        <v>0</v>
      </c>
      <c r="BF46">
        <f ca="1">IF(AND($B46&gt;0,SUM(BF$3:BF45)=0,SUM($H46:BE46)=0),$B46,0)</f>
        <v>0</v>
      </c>
      <c r="BG46">
        <f ca="1">IF(AND($B46&gt;0,SUM(BG$3:BG45)=0,SUM($H46:BF46)=0),$B46,0)</f>
        <v>0</v>
      </c>
      <c r="BH46">
        <f ca="1">IF(AND($B46&gt;0,SUM(BH$3:BH45)=0,SUM($H46:BG46)=0),$B46,0)</f>
        <v>0</v>
      </c>
      <c r="BI46">
        <f ca="1">IF(AND($B46&gt;0,SUM(BI$3:BI45)=0,SUM($H46:BH46)=0),$B46,0)</f>
        <v>0</v>
      </c>
      <c r="BJ46">
        <f ca="1">IF(AND($B46&gt;0,SUM(BJ$3:BJ45)=0,SUM($H46:BI46)=0),$B46,0)</f>
        <v>0</v>
      </c>
      <c r="BK46">
        <f ca="1">IF(AND($B46&gt;0,SUM(BK$3:BK45)=0,SUM($H46:BJ46)=0),$B46,0)</f>
        <v>0</v>
      </c>
      <c r="BL46">
        <f ca="1">IF(AND($B46&gt;0,SUM(BL$3:BL45)=0,SUM($H46:BK46)=0),$B46,0)</f>
        <v>0</v>
      </c>
      <c r="BM46">
        <f ca="1">IF(AND($B46&gt;0,SUM(BM$3:BM45)=0,SUM($H46:BL46)=0),$B46,0)</f>
        <v>0</v>
      </c>
      <c r="BN46">
        <f ca="1">IF(AND($B46&gt;0,SUM(BN$3:BN45)=0,SUM($H46:BM46)=0),$B46,0)</f>
        <v>0</v>
      </c>
      <c r="BO46">
        <f ca="1">IF(AND($B46&gt;0,SUM(BO$3:BO45)=0,SUM($H46:BN46)=0),$B46,0)</f>
        <v>0</v>
      </c>
      <c r="BP46">
        <f ca="1">IF(AND($B46&gt;0,SUM(BP$3:BP45)=0,SUM($H46:BO46)=0),$B46,0)</f>
        <v>0</v>
      </c>
      <c r="BQ46">
        <f ca="1">IF(AND($B46&gt;0,SUM(BQ$3:BQ45)=0,SUM($H46:BP46)=0),$B46,0)</f>
        <v>0</v>
      </c>
      <c r="BR46">
        <f ca="1">IF(AND($B46&gt;0,SUM(BR$3:BR45)=0,SUM($H46:BQ46)=0),$B46,0)</f>
        <v>0</v>
      </c>
      <c r="BS46">
        <f ca="1">IF(AND($B46&gt;0,SUM(BS$3:BS45)=0,SUM($H46:BR46)=0),$B46,0)</f>
        <v>0</v>
      </c>
      <c r="BT46">
        <f ca="1">IF(AND($B46&gt;0,SUM(BT$3:BT45)=0,SUM($H46:BS46)=0),$B46,0)</f>
        <v>0</v>
      </c>
      <c r="BU46">
        <f ca="1">IF(AND($B46&gt;0,SUM(BU$3:BU45)=0,SUM($H46:BT46)=0),$B46,0)</f>
        <v>0</v>
      </c>
      <c r="BV46">
        <f ca="1">IF(AND($B46&gt;0,SUM(BV$3:BV45)=0,SUM($H46:BU46)=0),$B46,0)</f>
        <v>0</v>
      </c>
      <c r="BW46">
        <f ca="1">IF(AND($B46&gt;0,SUM(BW$3:BW45)=0,SUM($H46:BV46)=0),$B46,0)</f>
        <v>0</v>
      </c>
      <c r="BX46">
        <f ca="1">IF(AND($B46&gt;0,SUM(BX$3:BX45)=0,SUM($H46:BW46)=0),$B46,0)</f>
        <v>0</v>
      </c>
      <c r="BY46">
        <f ca="1">IF(AND($B46&gt;0,SUM(BY$3:BY45)=0,SUM($H46:BX46)=0),$B46,0)</f>
        <v>0</v>
      </c>
      <c r="BZ46">
        <f ca="1">IF(AND($B46&gt;0,SUM(BZ$3:BZ45)=0,SUM($H46:BY46)=0),$B46,0)</f>
        <v>0</v>
      </c>
      <c r="CA46">
        <f ca="1">IF(AND($B46&gt;0,SUM(CA$3:CA45)=0,SUM($H46:BZ46)=0),$B46,0)</f>
        <v>0</v>
      </c>
      <c r="CB46">
        <f ca="1">IF(AND($B46&gt;0,SUM(CB$3:CB45)=0,SUM($H46:CA46)=0),$B46,0)</f>
        <v>0</v>
      </c>
      <c r="CC46">
        <f ca="1">IF(AND($B46&gt;0,SUM(CC$3:CC45)=0,SUM($H46:CB46)=0),$B46,0)</f>
        <v>0</v>
      </c>
      <c r="CD46">
        <f ca="1">IF(AND($B46&gt;0,SUM(CD$3:CD45)=0,SUM($H46:CC46)=0),$B46,0)</f>
        <v>0</v>
      </c>
      <c r="CE46">
        <f ca="1">IF(AND($B46&gt;0,SUM(CE$3:CE45)=0,SUM($H46:CD46)=0),$B46,0)</f>
        <v>0</v>
      </c>
      <c r="CF46">
        <f ca="1">IF(AND($B46&gt;0,SUM(CF$3:CF45)=0,SUM($H46:CE46)=0),$B46,0)</f>
        <v>0</v>
      </c>
      <c r="CG46">
        <f ca="1">IF(AND($B46&gt;0,SUM(CG$3:CG45)=0,SUM($H46:CF46)=0),$B46,0)</f>
        <v>0</v>
      </c>
      <c r="CH46">
        <f ca="1">IF(AND($B46&gt;0,SUM(CH$3:CH45)=0,SUM($H46:CG46)=0),$B46,0)</f>
        <v>0</v>
      </c>
      <c r="CI46">
        <f ca="1">IF(AND($B46&gt;0,SUM(CI$3:CI45)=0,SUM($H46:CH46)=0),$B46,0)</f>
        <v>0</v>
      </c>
      <c r="CJ46">
        <f ca="1">IF(AND($B46&gt;0,SUM(CJ$3:CJ45)=0,SUM($H46:CI46)=0),$B46,0)</f>
        <v>0</v>
      </c>
      <c r="CK46">
        <f ca="1">IF(AND($B46&gt;0,SUM(CK$3:CK45)=0,SUM($H46:CJ46)=0),$B46,0)</f>
        <v>0</v>
      </c>
      <c r="CL46">
        <f ca="1">IF(AND($B46&gt;0,SUM(CL$3:CL45)=0,SUM($H46:CK46)=0),$B46,0)</f>
        <v>0</v>
      </c>
      <c r="CM46">
        <f ca="1">IF(AND($B46&gt;0,SUM(CM$3:CM45)=0,SUM($H46:CL46)=0),$B46,0)</f>
        <v>0</v>
      </c>
      <c r="CN46">
        <f ca="1">IF(AND($B46&gt;0,SUM(CN$3:CN45)=0,SUM($H46:CM46)=0),$B46,0)</f>
        <v>0</v>
      </c>
      <c r="CO46">
        <f ca="1">IF(AND($B46&gt;0,SUM(CO$3:CO45)=0,SUM($H46:CN46)=0),$B46,0)</f>
        <v>0</v>
      </c>
      <c r="CP46">
        <f ca="1">IF(AND($B46&gt;0,SUM(CP$3:CP45)=0,SUM($H46:CO46)=0),$B46,0)</f>
        <v>0</v>
      </c>
      <c r="CQ46">
        <f ca="1">IF(AND($B46&gt;0,SUM(CQ$3:CQ45)=0,SUM($H46:CP46)=0),$B46,0)</f>
        <v>0</v>
      </c>
      <c r="CR46">
        <f ca="1">IF(AND($B46&gt;0,SUM(CR$3:CR45)=0,SUM($H46:CQ46)=0),$B46,0)</f>
        <v>0</v>
      </c>
      <c r="CS46">
        <f ca="1">IF(AND($B46&gt;0,SUM(CS$3:CS45)=0,SUM($H46:CR46)=0),$B46,0)</f>
        <v>0</v>
      </c>
      <c r="CT46">
        <f ca="1">IF(AND($B46&gt;0,SUM(CT$3:CT45)=0,SUM($H46:CS46)=0),$B46,0)</f>
        <v>0</v>
      </c>
      <c r="CU46">
        <f ca="1">IF(AND($B46&gt;0,SUM(CU$3:CU45)=0,SUM($H46:CT46)=0),$B46,0)</f>
        <v>0</v>
      </c>
      <c r="CV46">
        <f ca="1">IF(AND($B46&gt;0,SUM(CV$3:CV45)=0,SUM($H46:CU46)=0),$B46,0)</f>
        <v>0</v>
      </c>
      <c r="CW46">
        <f ca="1">IF(AND($B46&gt;0,SUM(CW$3:CW45)=0,SUM($H46:CV46)=0),$B46,0)</f>
        <v>0</v>
      </c>
      <c r="CX46">
        <f ca="1">IF(AND($B46&gt;0,SUM(CX$3:CX45)=0,SUM($H46:CW46)=0),$B46,0)</f>
        <v>0</v>
      </c>
      <c r="CY46">
        <f ca="1">IF(AND($B46&gt;0,SUM(CY$3:CY45)=0,SUM($H46:CX46)=0),$B46,0)</f>
        <v>0</v>
      </c>
      <c r="CZ46">
        <f ca="1">IF(AND($B46&gt;0,SUM(CZ$3:CZ45)=0,SUM($H46:CY46)=0),$B46,0)</f>
        <v>0</v>
      </c>
      <c r="DA46">
        <f ca="1">IF(AND($B46&gt;0,SUM(DA$3:DA45)=0,SUM($H46:CZ46)=0),$B46,0)</f>
        <v>0</v>
      </c>
      <c r="DB46">
        <f ca="1">IF(AND($B46&gt;0,SUM(DB$3:DB45)=0,SUM($H46:DA46)=0),$B46,0)</f>
        <v>0</v>
      </c>
      <c r="DC46">
        <f ca="1">IF(AND($B46&gt;0,SUM(DC$3:DC45)=0,SUM($H46:DB46)=0),$B46,0)</f>
        <v>0</v>
      </c>
      <c r="DD46">
        <f ca="1">IF(AND($B46&gt;0,SUM(DD$3:DD45)=0,SUM($H46:DC46)=0),$B46,0)</f>
        <v>0</v>
      </c>
      <c r="DE46">
        <f ca="1">IF(AND($B46&gt;0,SUM(DE$3:DE45)=0,SUM($H46:DD46)=0),$B46,0)</f>
        <v>0</v>
      </c>
      <c r="DF46">
        <f ca="1">IF(AND($B46&gt;0,SUM(DF$3:DF45)=0,SUM($H46:DE46)=0),$B46,0)</f>
        <v>0</v>
      </c>
      <c r="DG46">
        <f ca="1">IF(AND($B46&gt;0,SUM(DG$3:DG45)=0,SUM($H46:DF46)=0),$B46,0)</f>
        <v>0</v>
      </c>
      <c r="DH46">
        <f ca="1">IF(AND($B46&gt;0,SUM(DH$3:DH45)=0,SUM($H46:DG46)=0),$B46,0)</f>
        <v>0</v>
      </c>
      <c r="DI46">
        <f ca="1">IF(AND($B46&gt;0,SUM(DI$3:DI45)=0,SUM($H46:DH46)=0),$B46,0)</f>
        <v>0</v>
      </c>
      <c r="DJ46">
        <f ca="1">IF(AND($B46&gt;0,SUM(DJ$3:DJ45)=0,SUM($H46:DI46)=0),$B46,0)</f>
        <v>0</v>
      </c>
      <c r="DK46">
        <f ca="1">IF(AND($B46&gt;0,SUM(DK$3:DK45)=0,SUM($H46:DJ46)=0),$B46,0)</f>
        <v>0</v>
      </c>
      <c r="DL46">
        <f ca="1">IF(AND($B46&gt;0,SUM(DL$3:DL45)=0,SUM($H46:DK46)=0),$B46,0)</f>
        <v>0</v>
      </c>
      <c r="DM46">
        <f ca="1">IF(AND($B46&gt;0,SUM(DM$3:DM45)=0,SUM($H46:DL46)=0),$B46,0)</f>
        <v>0</v>
      </c>
      <c r="DN46">
        <f ca="1">IF(AND($B46&gt;0,SUM(DN$3:DN45)=0,SUM($H46:DM46)=0),$B46,0)</f>
        <v>0</v>
      </c>
      <c r="DO46">
        <f ca="1">IF(AND($B46&gt;0,SUM(DO$3:DO45)=0,SUM($H46:DN46)=0),$B46,0)</f>
        <v>0</v>
      </c>
      <c r="DP46">
        <f ca="1">IF(AND($B46&gt;0,SUM(DP$3:DP45)=0,SUM($H46:DO46)=0),$B46,0)</f>
        <v>0</v>
      </c>
      <c r="DQ46">
        <f ca="1">IF(AND($B46&gt;0,SUM(DQ$3:DQ45)=0,SUM($H46:DP46)=0),$B46,0)</f>
        <v>0</v>
      </c>
      <c r="DR46">
        <f ca="1">IF(AND($B46&gt;0,SUM(DR$3:DR45)=0,SUM($H46:DQ46)=0),$B46,0)</f>
        <v>0</v>
      </c>
      <c r="DS46">
        <f ca="1">IF(AND($B46&gt;0,SUM(DS$3:DS45)=0,SUM($H46:DR46)=0),$B46,0)</f>
        <v>0</v>
      </c>
      <c r="DT46">
        <f ca="1">IF(AND($B46&gt;0,SUM(DT$3:DT45)=0,SUM($H46:DS46)=0),$B46,0)</f>
        <v>0</v>
      </c>
      <c r="DU46">
        <f ca="1">IF(AND($B46&gt;0,SUM(DU$3:DU45)=0,SUM($H46:DT46)=0),$B46,0)</f>
        <v>0</v>
      </c>
      <c r="DV46">
        <f ca="1">IF(AND($B46&gt;0,SUM(DV$3:DV45)=0,SUM($H46:DU46)=0),$B46,0)</f>
        <v>0</v>
      </c>
      <c r="DW46">
        <f ca="1">IF(AND($B46&gt;0,SUM(DW$3:DW45)=0,SUM($H46:DV46)=0),$B46,0)</f>
        <v>0</v>
      </c>
      <c r="DX46">
        <f ca="1">IF(AND($B46&gt;0,SUM(DX$3:DX45)=0,SUM($H46:DW46)=0),$B46,0)</f>
        <v>0</v>
      </c>
      <c r="DY46">
        <f ca="1">IF(AND($B46&gt;0,SUM(DY$3:DY45)=0,SUM($H46:DX46)=0),$B46,0)</f>
        <v>0</v>
      </c>
      <c r="DZ46">
        <f ca="1">IF(AND($B46&gt;0,SUM(DZ$3:DZ45)=0,SUM($H46:DY46)=0),$B46,0)</f>
        <v>0</v>
      </c>
      <c r="EA46">
        <f ca="1">IF(AND($B46&gt;0,SUM(EA$3:EA45)=0,SUM($H46:DZ46)=0),$B46,0)</f>
        <v>0</v>
      </c>
      <c r="EB46">
        <f ca="1">IF(AND($B46&gt;0,SUM(EB$3:EB45)=0,SUM($H46:EA46)=0),$B46,0)</f>
        <v>0</v>
      </c>
      <c r="EC46">
        <f ca="1">IF(AND($B46&gt;0,SUM(EC$3:EC45)=0,SUM($H46:EB46)=0),$B46,0)</f>
        <v>0</v>
      </c>
      <c r="ED46">
        <f ca="1">IF(AND($B46&gt;0,SUM(ED$3:ED45)=0,SUM($H46:EC46)=0),$B46,0)</f>
        <v>0</v>
      </c>
      <c r="EE46">
        <f ca="1">IF(AND($B46&gt;0,SUM(EE$3:EE45)=0,SUM($H46:ED46)=0),$B46,0)</f>
        <v>0</v>
      </c>
      <c r="EF46">
        <f ca="1">IF(AND($B46&gt;0,SUM(EF$3:EF45)=0,SUM($H46:EE46)=0),$B46,0)</f>
        <v>0</v>
      </c>
      <c r="EG46">
        <f ca="1">IF(AND($B46&gt;0,SUM(EG$3:EG45)=0,SUM($H46:EF46)=0),$B46,0)</f>
        <v>0</v>
      </c>
      <c r="EH46">
        <f ca="1">IF(AND($B46&gt;0,SUM(EH$3:EH45)=0,SUM($H46:EG46)=0),$B46,0)</f>
        <v>0</v>
      </c>
      <c r="EI46">
        <f ca="1">IF(AND($B46&gt;0,SUM(EI$3:EI45)=0,SUM($H46:EH46)=0),$B46,0)</f>
        <v>0</v>
      </c>
      <c r="EJ46">
        <f ca="1">IF(AND($B46&gt;0,SUM(EJ$3:EJ45)=0,SUM($H46:EI46)=0),$B46,0)</f>
        <v>0</v>
      </c>
      <c r="EK46">
        <f ca="1">IF(AND($B46&gt;0,SUM(EK$3:EK45)=0,SUM($H46:EJ46)=0),$B46,0)</f>
        <v>0</v>
      </c>
      <c r="EL46">
        <f ca="1">IF(AND($B46&gt;0,SUM(EL$3:EL45)=0,SUM($H46:EK46)=0),$B46,0)</f>
        <v>0</v>
      </c>
      <c r="EM46">
        <f ca="1">IF(AND($B46&gt;0,SUM(EM$3:EM45)=0,SUM($H46:EL46)=0),$B46,0)</f>
        <v>0</v>
      </c>
      <c r="EN46">
        <f ca="1">IF(AND($B46&gt;0,SUM(EN$3:EN45)=0,SUM($H46:EM46)=0),$B46,0)</f>
        <v>0</v>
      </c>
      <c r="EO46">
        <f ca="1">IF(AND($B46&gt;0,SUM(EO$3:EO45)=0,SUM($H46:EN46)=0),$B46,0)</f>
        <v>0</v>
      </c>
      <c r="EP46">
        <f ca="1">IF(AND($B46&gt;0,SUM(EP$3:EP45)=0,SUM($H46:EO46)=0),$B46,0)</f>
        <v>0</v>
      </c>
      <c r="EQ46">
        <f ca="1">IF(AND($B46&gt;0,SUM(EQ$3:EQ45)=0,SUM($H46:EP46)=0),$B46,0)</f>
        <v>0</v>
      </c>
      <c r="ER46">
        <f ca="1">IF(AND($B46&gt;0,SUM(ER$3:ER45)=0,SUM($H46:EQ46)=0),$B46,0)</f>
        <v>0</v>
      </c>
      <c r="ES46">
        <f ca="1">IF(AND($B46&gt;0,SUM(ES$3:ES45)=0,SUM($H46:ER46)=0),$B46,0)</f>
        <v>0</v>
      </c>
      <c r="ET46">
        <f ca="1">IF(AND($B46&gt;0,SUM(ET$3:ET45)=0,SUM($H46:ES46)=0),$B46,0)</f>
        <v>0</v>
      </c>
      <c r="EU46">
        <f ca="1">IF(AND($B46&gt;0,SUM(EU$3:EU45)=0,SUM($H46:ET46)=0),$B46,0)</f>
        <v>0</v>
      </c>
      <c r="EV46">
        <f ca="1">IF(AND($B46&gt;0,SUM(EV$3:EV45)=0,SUM($H46:EU46)=0),$B46,0)</f>
        <v>0</v>
      </c>
      <c r="EW46">
        <f ca="1">IF(AND($B46&gt;0,SUM(EW$3:EW45)=0,SUM($H46:EV46)=0),$B46,0)</f>
        <v>0</v>
      </c>
      <c r="EX46">
        <f ca="1">IF(AND($B46&gt;0,SUM(EX$3:EX45)=0,SUM($H46:EW46)=0),$B46,0)</f>
        <v>0</v>
      </c>
      <c r="EY46">
        <f ca="1">IF(AND($B46&gt;0,SUM(EY$3:EY45)=0,SUM($H46:EX46)=0),$B46,0)</f>
        <v>0</v>
      </c>
      <c r="EZ46">
        <f ca="1">IF(AND($B46&gt;0,SUM(EZ$3:EZ45)=0,SUM($H46:EY46)=0),$B46,0)</f>
        <v>0</v>
      </c>
      <c r="FA46">
        <f ca="1">IF(AND($B46&gt;0,SUM(FA$3:FA45)=0,SUM($H46:EZ46)=0),$B46,0)</f>
        <v>0</v>
      </c>
      <c r="FB46">
        <f ca="1">IF(AND($B46&gt;0,SUM(FB$3:FB45)=0,SUM($H46:FA46)=0),$B46,0)</f>
        <v>0</v>
      </c>
      <c r="FC46">
        <f ca="1">IF(AND($B46&gt;0,SUM(FC$3:FC45)=0,SUM($H46:FB46)=0),$B46,0)</f>
        <v>0</v>
      </c>
      <c r="FD46">
        <f ca="1">IF(AND($B46&gt;0,SUM(FD$3:FD45)=0,SUM($H46:FC46)=0),$B46,0)</f>
        <v>0</v>
      </c>
      <c r="FE46">
        <f ca="1">IF(AND($B46&gt;0,SUM(FE$3:FE45)=0,SUM($H46:FD46)=0),$B46,0)</f>
        <v>0</v>
      </c>
      <c r="FF46">
        <f ca="1">IF(AND($B46&gt;0,SUM(FF$3:FF45)=0,SUM($H46:FE46)=0),$B46,0)</f>
        <v>0</v>
      </c>
      <c r="FG46">
        <f ca="1">IF(AND($B46&gt;0,SUM(FG$3:FG45)=0,SUM($H46:FF46)=0),$B46,0)</f>
        <v>0</v>
      </c>
      <c r="FH46">
        <f ca="1">IF(AND($B46&gt;0,SUM(FH$3:FH45)=0,SUM($H46:FG46)=0),$B46,0)</f>
        <v>0</v>
      </c>
      <c r="FI46">
        <f ca="1">IF(AND($B46&gt;0,SUM(FI$3:FI45)=0,SUM($H46:FH46)=0),$B46,0)</f>
        <v>0</v>
      </c>
      <c r="FJ46">
        <f ca="1">IF(AND($B46&gt;0,SUM(FJ$3:FJ45)=0,SUM($H46:FI46)=0),$B46,0)</f>
        <v>0</v>
      </c>
      <c r="FK46">
        <f ca="1">IF(AND($B46&gt;0,SUM(FK$3:FK45)=0,SUM($H46:FJ46)=0),$B46,0)</f>
        <v>0</v>
      </c>
      <c r="FL46">
        <f ca="1">IF(AND($B46&gt;0,SUM(FL$3:FL45)=0,SUM($H46:FK46)=0),$B46,0)</f>
        <v>0</v>
      </c>
      <c r="FM46">
        <f ca="1">IF(AND($B46&gt;0,SUM(FM$3:FM45)=0,SUM($H46:FL46)=0),$B46,0)</f>
        <v>0</v>
      </c>
      <c r="FN46">
        <f ca="1">IF(AND($B46&gt;0,SUM(FN$3:FN45)=0,SUM($H46:FM46)=0),$B46,0)</f>
        <v>0</v>
      </c>
      <c r="FS46" s="67" t="s">
        <v>1247</v>
      </c>
      <c r="FT46" s="67" t="str">
        <f>""</f>
        <v/>
      </c>
      <c r="FU46" s="342">
        <v>2</v>
      </c>
      <c r="FV46" s="374" t="str">
        <f>""</f>
        <v/>
      </c>
      <c r="FY46" s="67" t="s">
        <v>1247</v>
      </c>
      <c r="FZ46" s="67" t="str">
        <f>""</f>
        <v/>
      </c>
      <c r="GA46" s="342">
        <v>2</v>
      </c>
      <c r="GB46" s="374" t="str">
        <f>""</f>
        <v/>
      </c>
      <c r="GE46" s="67" t="s">
        <v>1247</v>
      </c>
      <c r="GF46" s="67" t="str">
        <f>""</f>
        <v/>
      </c>
      <c r="GG46" s="342">
        <v>2</v>
      </c>
      <c r="GH46" s="374" t="str">
        <f>""</f>
        <v/>
      </c>
    </row>
    <row r="47" spans="1:190" ht="15.75" thickBot="1" x14ac:dyDescent="0.3">
      <c r="A47">
        <v>47</v>
      </c>
      <c r="C47" s="240">
        <f t="shared" ca="1" si="16"/>
        <v>0</v>
      </c>
      <c r="D47" s="240">
        <f t="shared" ca="1" si="17"/>
        <v>0</v>
      </c>
      <c r="E47" s="240">
        <f t="shared" ca="1" si="18"/>
        <v>0</v>
      </c>
      <c r="F47" s="240" t="str">
        <f t="shared" ca="1" si="19"/>
        <v/>
      </c>
      <c r="G47" s="47">
        <f ca="1">INDEX($I$2:$FN$2,ROWS(G$2:G47))</f>
        <v>1</v>
      </c>
      <c r="H47">
        <v>0</v>
      </c>
      <c r="I47">
        <f ca="1">IF(AND($B47&gt;0,SUM(I$3:I46)=0,SUM($H47:H47)=0),$B47,0)</f>
        <v>0</v>
      </c>
      <c r="J47">
        <f ca="1">IF(AND($B47&gt;0,SUM(J$3:J46)=0,SUM($H47:I47)=0),$B47,0)</f>
        <v>0</v>
      </c>
      <c r="K47">
        <f ca="1">IF(AND($B47&gt;0,SUM(K$3:K46)=0,SUM($H47:J47)=0),$B47,0)</f>
        <v>0</v>
      </c>
      <c r="L47">
        <f ca="1">IF(AND($B47&gt;0,SUM(L$3:L46)=0,SUM($H47:K47)=0),$B47,0)</f>
        <v>0</v>
      </c>
      <c r="M47">
        <f ca="1">IF(AND($B47&gt;0,SUM(M$3:M46)=0,SUM($H47:L47)=0),$B47,0)</f>
        <v>0</v>
      </c>
      <c r="N47">
        <f ca="1">IF(AND($B47&gt;0,SUM(N$3:N46)=0,SUM($H47:M47)=0),$B47,0)</f>
        <v>0</v>
      </c>
      <c r="O47">
        <f ca="1">IF(AND($B47&gt;0,SUM(O$3:O46)=0,SUM($H47:N47)=0),$B47,0)</f>
        <v>0</v>
      </c>
      <c r="P47">
        <f ca="1">IF(AND($B47&gt;0,SUM(P$3:P46)=0,SUM($H47:O47)=0),$B47,0)</f>
        <v>0</v>
      </c>
      <c r="Q47">
        <f ca="1">IF(AND($B47&gt;0,SUM(Q$3:Q46)=0,SUM($H47:P47)=0),$B47,0)</f>
        <v>0</v>
      </c>
      <c r="R47">
        <f ca="1">IF(AND($B47&gt;0,SUM(R$3:R46)=0,SUM($H47:Q47)=0),$B47,0)</f>
        <v>0</v>
      </c>
      <c r="S47">
        <f ca="1">IF(AND($B47&gt;0,SUM(S$3:S46)=0,SUM($H47:R47)=0),$B47,0)</f>
        <v>0</v>
      </c>
      <c r="T47">
        <f ca="1">IF(AND($B47&gt;0,SUM(T$3:T46)=0,SUM($H47:S47)=0),$B47,0)</f>
        <v>0</v>
      </c>
      <c r="U47">
        <f ca="1">IF(AND($B47&gt;0,SUM(U$3:U46)=0,SUM($H47:T47)=0),$B47,0)</f>
        <v>0</v>
      </c>
      <c r="V47">
        <f ca="1">IF(AND($B47&gt;0,SUM(V$3:V46)=0,SUM($H47:U47)=0),$B47,0)</f>
        <v>0</v>
      </c>
      <c r="W47">
        <f ca="1">IF(AND($B47&gt;0,SUM(W$3:W46)=0,SUM($H47:V47)=0),$B47,0)</f>
        <v>0</v>
      </c>
      <c r="X47">
        <f ca="1">IF(AND($B47&gt;0,SUM(X$3:X46)=0,SUM($H47:W47)=0),$B47,0)</f>
        <v>0</v>
      </c>
      <c r="Y47">
        <f ca="1">IF(AND($B47&gt;0,SUM(Y$3:Y46)=0,SUM($H47:X47)=0),$B47,0)</f>
        <v>0</v>
      </c>
      <c r="Z47">
        <f ca="1">IF(AND($B47&gt;0,SUM(Z$3:Z46)=0,SUM($H47:Y47)=0),$B47,0)</f>
        <v>0</v>
      </c>
      <c r="AA47">
        <f ca="1">IF(AND($B47&gt;0,SUM(AA$3:AA46)=0,SUM($H47:Z47)=0),$B47,0)</f>
        <v>0</v>
      </c>
      <c r="AB47">
        <f ca="1">IF(AND($B47&gt;0,SUM(AB$3:AB46)=0,SUM($H47:AA47)=0),$B47,0)</f>
        <v>0</v>
      </c>
      <c r="AC47">
        <f ca="1">IF(AND($B47&gt;0,SUM(AC$3:AC46)=0,SUM($H47:AB47)=0),$B47,0)</f>
        <v>0</v>
      </c>
      <c r="AD47">
        <f ca="1">IF(AND($B47&gt;0,SUM(AD$3:AD46)=0,SUM($H47:AC47)=0),$B47,0)</f>
        <v>0</v>
      </c>
      <c r="AE47">
        <f ca="1">IF(AND($B47&gt;0,SUM(AE$3:AE46)=0,SUM($H47:AD47)=0),$B47,0)</f>
        <v>0</v>
      </c>
      <c r="AF47">
        <f ca="1">IF(AND($B47&gt;0,SUM(AF$3:AF46)=0,SUM($H47:AE47)=0),$B47,0)</f>
        <v>0</v>
      </c>
      <c r="AG47">
        <f ca="1">IF(AND($B47&gt;0,SUM(AG$3:AG46)=0,SUM($H47:AF47)=0),$B47,0)</f>
        <v>0</v>
      </c>
      <c r="AH47">
        <f ca="1">IF(AND($B47&gt;0,SUM(AH$3:AH46)=0,SUM($H47:AG47)=0),$B47,0)</f>
        <v>0</v>
      </c>
      <c r="AI47">
        <f ca="1">IF(AND($B47&gt;0,SUM(AI$3:AI46)=0,SUM($H47:AH47)=0),$B47,0)</f>
        <v>0</v>
      </c>
      <c r="AJ47">
        <f ca="1">IF(AND($B47&gt;0,SUM(AJ$3:AJ46)=0,SUM($H47:AI47)=0),$B47,0)</f>
        <v>0</v>
      </c>
      <c r="AK47">
        <f ca="1">IF(AND($B47&gt;0,SUM(AK$3:AK46)=0,SUM($H47:AJ47)=0),$B47,0)</f>
        <v>0</v>
      </c>
      <c r="AL47">
        <f ca="1">IF(AND($B47&gt;0,SUM(AL$3:AL46)=0,SUM($H47:AK47)=0),$B47,0)</f>
        <v>0</v>
      </c>
      <c r="AM47">
        <f ca="1">IF(AND($B47&gt;0,SUM(AM$3:AM46)=0,SUM($H47:AL47)=0),$B47,0)</f>
        <v>0</v>
      </c>
      <c r="AN47">
        <f ca="1">IF(AND($B47&gt;0,SUM(AN$3:AN46)=0,SUM($H47:AM47)=0),$B47,0)</f>
        <v>0</v>
      </c>
      <c r="AO47">
        <f ca="1">IF(AND($B47&gt;0,SUM(AO$3:AO46)=0,SUM($H47:AN47)=0),$B47,0)</f>
        <v>0</v>
      </c>
      <c r="AP47">
        <f ca="1">IF(AND($B47&gt;0,SUM(AP$3:AP46)=0,SUM($H47:AO47)=0),$B47,0)</f>
        <v>0</v>
      </c>
      <c r="AQ47">
        <f ca="1">IF(AND($B47&gt;0,SUM(AQ$3:AQ46)=0,SUM($H47:AP47)=0),$B47,0)</f>
        <v>0</v>
      </c>
      <c r="AR47">
        <f ca="1">IF(AND($B47&gt;0,SUM(AR$3:AR46)=0,SUM($H47:AQ47)=0),$B47,0)</f>
        <v>0</v>
      </c>
      <c r="AS47">
        <f ca="1">IF(AND($B47&gt;0,SUM(AS$3:AS46)=0,SUM($H47:AR47)=0),$B47,0)</f>
        <v>0</v>
      </c>
      <c r="AT47">
        <f ca="1">IF(AND($B47&gt;0,SUM(AT$3:AT46)=0,SUM($H47:AS47)=0),$B47,0)</f>
        <v>0</v>
      </c>
      <c r="AU47">
        <f ca="1">IF(AND($B47&gt;0,SUM(AU$3:AU46)=0,SUM($H47:AT47)=0),$B47,0)</f>
        <v>0</v>
      </c>
      <c r="AV47">
        <f ca="1">IF(AND($B47&gt;0,SUM(AV$3:AV46)=0,SUM($H47:AU47)=0),$B47,0)</f>
        <v>0</v>
      </c>
      <c r="AW47">
        <f ca="1">IF(AND($B47&gt;0,SUM(AW$3:AW46)=0,SUM($H47:AV47)=0),$B47,0)</f>
        <v>0</v>
      </c>
      <c r="AX47">
        <f ca="1">IF(AND($B47&gt;0,SUM(AX$3:AX46)=0,SUM($H47:AW47)=0),$B47,0)</f>
        <v>0</v>
      </c>
      <c r="AY47">
        <f ca="1">IF(AND($B47&gt;0,SUM(AY$3:AY46)=0,SUM($H47:AX47)=0),$B47,0)</f>
        <v>0</v>
      </c>
      <c r="AZ47">
        <f ca="1">IF(AND($B47&gt;0,SUM(AZ$3:AZ46)=0,SUM($H47:AY47)=0),$B47,0)</f>
        <v>0</v>
      </c>
      <c r="BA47">
        <f ca="1">IF(AND($B47&gt;0,SUM(BA$3:BA46)=0,SUM($H47:AZ47)=0),$B47,0)</f>
        <v>0</v>
      </c>
      <c r="BB47">
        <f ca="1">IF(AND($B47&gt;0,SUM(BB$3:BB46)=0,SUM($H47:BA47)=0),$B47,0)</f>
        <v>0</v>
      </c>
      <c r="BC47">
        <f ca="1">IF(AND($B47&gt;0,SUM(BC$3:BC46)=0,SUM($H47:BB47)=0),$B47,0)</f>
        <v>0</v>
      </c>
      <c r="BD47">
        <f ca="1">IF(AND($B47&gt;0,SUM(BD$3:BD46)=0,SUM($H47:BC47)=0),$B47,0)</f>
        <v>0</v>
      </c>
      <c r="BE47">
        <f ca="1">IF(AND($B47&gt;0,SUM(BE$3:BE46)=0,SUM($H47:BD47)=0),$B47,0)</f>
        <v>0</v>
      </c>
      <c r="BF47">
        <f ca="1">IF(AND($B47&gt;0,SUM(BF$3:BF46)=0,SUM($H47:BE47)=0),$B47,0)</f>
        <v>0</v>
      </c>
      <c r="BG47">
        <f ca="1">IF(AND($B47&gt;0,SUM(BG$3:BG46)=0,SUM($H47:BF47)=0),$B47,0)</f>
        <v>0</v>
      </c>
      <c r="BH47">
        <f ca="1">IF(AND($B47&gt;0,SUM(BH$3:BH46)=0,SUM($H47:BG47)=0),$B47,0)</f>
        <v>0</v>
      </c>
      <c r="BI47">
        <f ca="1">IF(AND($B47&gt;0,SUM(BI$3:BI46)=0,SUM($H47:BH47)=0),$B47,0)</f>
        <v>0</v>
      </c>
      <c r="BJ47">
        <f ca="1">IF(AND($B47&gt;0,SUM(BJ$3:BJ46)=0,SUM($H47:BI47)=0),$B47,0)</f>
        <v>0</v>
      </c>
      <c r="BK47">
        <f ca="1">IF(AND($B47&gt;0,SUM(BK$3:BK46)=0,SUM($H47:BJ47)=0),$B47,0)</f>
        <v>0</v>
      </c>
      <c r="BL47">
        <f ca="1">IF(AND($B47&gt;0,SUM(BL$3:BL46)=0,SUM($H47:BK47)=0),$B47,0)</f>
        <v>0</v>
      </c>
      <c r="BM47">
        <f ca="1">IF(AND($B47&gt;0,SUM(BM$3:BM46)=0,SUM($H47:BL47)=0),$B47,0)</f>
        <v>0</v>
      </c>
      <c r="BN47">
        <f ca="1">IF(AND($B47&gt;0,SUM(BN$3:BN46)=0,SUM($H47:BM47)=0),$B47,0)</f>
        <v>0</v>
      </c>
      <c r="BO47">
        <f ca="1">IF(AND($B47&gt;0,SUM(BO$3:BO46)=0,SUM($H47:BN47)=0),$B47,0)</f>
        <v>0</v>
      </c>
      <c r="BP47">
        <f ca="1">IF(AND($B47&gt;0,SUM(BP$3:BP46)=0,SUM($H47:BO47)=0),$B47,0)</f>
        <v>0</v>
      </c>
      <c r="BQ47">
        <f ca="1">IF(AND($B47&gt;0,SUM(BQ$3:BQ46)=0,SUM($H47:BP47)=0),$B47,0)</f>
        <v>0</v>
      </c>
      <c r="BR47">
        <f ca="1">IF(AND($B47&gt;0,SUM(BR$3:BR46)=0,SUM($H47:BQ47)=0),$B47,0)</f>
        <v>0</v>
      </c>
      <c r="BS47">
        <f ca="1">IF(AND($B47&gt;0,SUM(BS$3:BS46)=0,SUM($H47:BR47)=0),$B47,0)</f>
        <v>0</v>
      </c>
      <c r="BT47">
        <f ca="1">IF(AND($B47&gt;0,SUM(BT$3:BT46)=0,SUM($H47:BS47)=0),$B47,0)</f>
        <v>0</v>
      </c>
      <c r="BU47">
        <f ca="1">IF(AND($B47&gt;0,SUM(BU$3:BU46)=0,SUM($H47:BT47)=0),$B47,0)</f>
        <v>0</v>
      </c>
      <c r="BV47">
        <f ca="1">IF(AND($B47&gt;0,SUM(BV$3:BV46)=0,SUM($H47:BU47)=0),$B47,0)</f>
        <v>0</v>
      </c>
      <c r="BW47">
        <f ca="1">IF(AND($B47&gt;0,SUM(BW$3:BW46)=0,SUM($H47:BV47)=0),$B47,0)</f>
        <v>0</v>
      </c>
      <c r="BX47">
        <f ca="1">IF(AND($B47&gt;0,SUM(BX$3:BX46)=0,SUM($H47:BW47)=0),$B47,0)</f>
        <v>0</v>
      </c>
      <c r="BY47">
        <f ca="1">IF(AND($B47&gt;0,SUM(BY$3:BY46)=0,SUM($H47:BX47)=0),$B47,0)</f>
        <v>0</v>
      </c>
      <c r="BZ47">
        <f ca="1">IF(AND($B47&gt;0,SUM(BZ$3:BZ46)=0,SUM($H47:BY47)=0),$B47,0)</f>
        <v>0</v>
      </c>
      <c r="CA47">
        <f ca="1">IF(AND($B47&gt;0,SUM(CA$3:CA46)=0,SUM($H47:BZ47)=0),$B47,0)</f>
        <v>0</v>
      </c>
      <c r="CB47">
        <f ca="1">IF(AND($B47&gt;0,SUM(CB$3:CB46)=0,SUM($H47:CA47)=0),$B47,0)</f>
        <v>0</v>
      </c>
      <c r="CC47">
        <f ca="1">IF(AND($B47&gt;0,SUM(CC$3:CC46)=0,SUM($H47:CB47)=0),$B47,0)</f>
        <v>0</v>
      </c>
      <c r="CD47">
        <f ca="1">IF(AND($B47&gt;0,SUM(CD$3:CD46)=0,SUM($H47:CC47)=0),$B47,0)</f>
        <v>0</v>
      </c>
      <c r="CE47">
        <f ca="1">IF(AND($B47&gt;0,SUM(CE$3:CE46)=0,SUM($H47:CD47)=0),$B47,0)</f>
        <v>0</v>
      </c>
      <c r="CF47">
        <f ca="1">IF(AND($B47&gt;0,SUM(CF$3:CF46)=0,SUM($H47:CE47)=0),$B47,0)</f>
        <v>0</v>
      </c>
      <c r="CG47">
        <f ca="1">IF(AND($B47&gt;0,SUM(CG$3:CG46)=0,SUM($H47:CF47)=0),$B47,0)</f>
        <v>0</v>
      </c>
      <c r="CH47">
        <f ca="1">IF(AND($B47&gt;0,SUM(CH$3:CH46)=0,SUM($H47:CG47)=0),$B47,0)</f>
        <v>0</v>
      </c>
      <c r="CI47">
        <f ca="1">IF(AND($B47&gt;0,SUM(CI$3:CI46)=0,SUM($H47:CH47)=0),$B47,0)</f>
        <v>0</v>
      </c>
      <c r="CJ47">
        <f ca="1">IF(AND($B47&gt;0,SUM(CJ$3:CJ46)=0,SUM($H47:CI47)=0),$B47,0)</f>
        <v>0</v>
      </c>
      <c r="CK47">
        <f ca="1">IF(AND($B47&gt;0,SUM(CK$3:CK46)=0,SUM($H47:CJ47)=0),$B47,0)</f>
        <v>0</v>
      </c>
      <c r="CL47">
        <f ca="1">IF(AND($B47&gt;0,SUM(CL$3:CL46)=0,SUM($H47:CK47)=0),$B47,0)</f>
        <v>0</v>
      </c>
      <c r="CM47">
        <f ca="1">IF(AND($B47&gt;0,SUM(CM$3:CM46)=0,SUM($H47:CL47)=0),$B47,0)</f>
        <v>0</v>
      </c>
      <c r="CN47">
        <f ca="1">IF(AND($B47&gt;0,SUM(CN$3:CN46)=0,SUM($H47:CM47)=0),$B47,0)</f>
        <v>0</v>
      </c>
      <c r="CO47">
        <f ca="1">IF(AND($B47&gt;0,SUM(CO$3:CO46)=0,SUM($H47:CN47)=0),$B47,0)</f>
        <v>0</v>
      </c>
      <c r="CP47">
        <f ca="1">IF(AND($B47&gt;0,SUM(CP$3:CP46)=0,SUM($H47:CO47)=0),$B47,0)</f>
        <v>0</v>
      </c>
      <c r="CQ47">
        <f ca="1">IF(AND($B47&gt;0,SUM(CQ$3:CQ46)=0,SUM($H47:CP47)=0),$B47,0)</f>
        <v>0</v>
      </c>
      <c r="CR47">
        <f ca="1">IF(AND($B47&gt;0,SUM(CR$3:CR46)=0,SUM($H47:CQ47)=0),$B47,0)</f>
        <v>0</v>
      </c>
      <c r="CS47">
        <f ca="1">IF(AND($B47&gt;0,SUM(CS$3:CS46)=0,SUM($H47:CR47)=0),$B47,0)</f>
        <v>0</v>
      </c>
      <c r="CT47">
        <f ca="1">IF(AND($B47&gt;0,SUM(CT$3:CT46)=0,SUM($H47:CS47)=0),$B47,0)</f>
        <v>0</v>
      </c>
      <c r="CU47">
        <f ca="1">IF(AND($B47&gt;0,SUM(CU$3:CU46)=0,SUM($H47:CT47)=0),$B47,0)</f>
        <v>0</v>
      </c>
      <c r="CV47">
        <f ca="1">IF(AND($B47&gt;0,SUM(CV$3:CV46)=0,SUM($H47:CU47)=0),$B47,0)</f>
        <v>0</v>
      </c>
      <c r="CW47">
        <f ca="1">IF(AND($B47&gt;0,SUM(CW$3:CW46)=0,SUM($H47:CV47)=0),$B47,0)</f>
        <v>0</v>
      </c>
      <c r="CX47">
        <f ca="1">IF(AND($B47&gt;0,SUM(CX$3:CX46)=0,SUM($H47:CW47)=0),$B47,0)</f>
        <v>0</v>
      </c>
      <c r="CY47">
        <f ca="1">IF(AND($B47&gt;0,SUM(CY$3:CY46)=0,SUM($H47:CX47)=0),$B47,0)</f>
        <v>0</v>
      </c>
      <c r="CZ47">
        <f ca="1">IF(AND($B47&gt;0,SUM(CZ$3:CZ46)=0,SUM($H47:CY47)=0),$B47,0)</f>
        <v>0</v>
      </c>
      <c r="DA47">
        <f ca="1">IF(AND($B47&gt;0,SUM(DA$3:DA46)=0,SUM($H47:CZ47)=0),$B47,0)</f>
        <v>0</v>
      </c>
      <c r="DB47">
        <f ca="1">IF(AND($B47&gt;0,SUM(DB$3:DB46)=0,SUM($H47:DA47)=0),$B47,0)</f>
        <v>0</v>
      </c>
      <c r="DC47">
        <f ca="1">IF(AND($B47&gt;0,SUM(DC$3:DC46)=0,SUM($H47:DB47)=0),$B47,0)</f>
        <v>0</v>
      </c>
      <c r="DD47">
        <f ca="1">IF(AND($B47&gt;0,SUM(DD$3:DD46)=0,SUM($H47:DC47)=0),$B47,0)</f>
        <v>0</v>
      </c>
      <c r="DE47">
        <f ca="1">IF(AND($B47&gt;0,SUM(DE$3:DE46)=0,SUM($H47:DD47)=0),$B47,0)</f>
        <v>0</v>
      </c>
      <c r="DF47">
        <f ca="1">IF(AND($B47&gt;0,SUM(DF$3:DF46)=0,SUM($H47:DE47)=0),$B47,0)</f>
        <v>0</v>
      </c>
      <c r="DG47">
        <f ca="1">IF(AND($B47&gt;0,SUM(DG$3:DG46)=0,SUM($H47:DF47)=0),$B47,0)</f>
        <v>0</v>
      </c>
      <c r="DH47">
        <f ca="1">IF(AND($B47&gt;0,SUM(DH$3:DH46)=0,SUM($H47:DG47)=0),$B47,0)</f>
        <v>0</v>
      </c>
      <c r="DI47">
        <f ca="1">IF(AND($B47&gt;0,SUM(DI$3:DI46)=0,SUM($H47:DH47)=0),$B47,0)</f>
        <v>0</v>
      </c>
      <c r="DJ47">
        <f ca="1">IF(AND($B47&gt;0,SUM(DJ$3:DJ46)=0,SUM($H47:DI47)=0),$B47,0)</f>
        <v>0</v>
      </c>
      <c r="DK47">
        <f ca="1">IF(AND($B47&gt;0,SUM(DK$3:DK46)=0,SUM($H47:DJ47)=0),$B47,0)</f>
        <v>0</v>
      </c>
      <c r="DL47">
        <f ca="1">IF(AND($B47&gt;0,SUM(DL$3:DL46)=0,SUM($H47:DK47)=0),$B47,0)</f>
        <v>0</v>
      </c>
      <c r="DM47">
        <f ca="1">IF(AND($B47&gt;0,SUM(DM$3:DM46)=0,SUM($H47:DL47)=0),$B47,0)</f>
        <v>0</v>
      </c>
      <c r="DN47">
        <f ca="1">IF(AND($B47&gt;0,SUM(DN$3:DN46)=0,SUM($H47:DM47)=0),$B47,0)</f>
        <v>0</v>
      </c>
      <c r="DO47">
        <f ca="1">IF(AND($B47&gt;0,SUM(DO$3:DO46)=0,SUM($H47:DN47)=0),$B47,0)</f>
        <v>0</v>
      </c>
      <c r="DP47">
        <f ca="1">IF(AND($B47&gt;0,SUM(DP$3:DP46)=0,SUM($H47:DO47)=0),$B47,0)</f>
        <v>0</v>
      </c>
      <c r="DQ47">
        <f ca="1">IF(AND($B47&gt;0,SUM(DQ$3:DQ46)=0,SUM($H47:DP47)=0),$B47,0)</f>
        <v>0</v>
      </c>
      <c r="DR47">
        <f ca="1">IF(AND($B47&gt;0,SUM(DR$3:DR46)=0,SUM($H47:DQ47)=0),$B47,0)</f>
        <v>0</v>
      </c>
      <c r="DS47">
        <f ca="1">IF(AND($B47&gt;0,SUM(DS$3:DS46)=0,SUM($H47:DR47)=0),$B47,0)</f>
        <v>0</v>
      </c>
      <c r="DT47">
        <f ca="1">IF(AND($B47&gt;0,SUM(DT$3:DT46)=0,SUM($H47:DS47)=0),$B47,0)</f>
        <v>0</v>
      </c>
      <c r="DU47">
        <f ca="1">IF(AND($B47&gt;0,SUM(DU$3:DU46)=0,SUM($H47:DT47)=0),$B47,0)</f>
        <v>0</v>
      </c>
      <c r="DV47">
        <f ca="1">IF(AND($B47&gt;0,SUM(DV$3:DV46)=0,SUM($H47:DU47)=0),$B47,0)</f>
        <v>0</v>
      </c>
      <c r="DW47">
        <f ca="1">IF(AND($B47&gt;0,SUM(DW$3:DW46)=0,SUM($H47:DV47)=0),$B47,0)</f>
        <v>0</v>
      </c>
      <c r="DX47">
        <f ca="1">IF(AND($B47&gt;0,SUM(DX$3:DX46)=0,SUM($H47:DW47)=0),$B47,0)</f>
        <v>0</v>
      </c>
      <c r="DY47">
        <f ca="1">IF(AND($B47&gt;0,SUM(DY$3:DY46)=0,SUM($H47:DX47)=0),$B47,0)</f>
        <v>0</v>
      </c>
      <c r="DZ47">
        <f ca="1">IF(AND($B47&gt;0,SUM(DZ$3:DZ46)=0,SUM($H47:DY47)=0),$B47,0)</f>
        <v>0</v>
      </c>
      <c r="EA47">
        <f ca="1">IF(AND($B47&gt;0,SUM(EA$3:EA46)=0,SUM($H47:DZ47)=0),$B47,0)</f>
        <v>0</v>
      </c>
      <c r="EB47">
        <f ca="1">IF(AND($B47&gt;0,SUM(EB$3:EB46)=0,SUM($H47:EA47)=0),$B47,0)</f>
        <v>0</v>
      </c>
      <c r="EC47">
        <f ca="1">IF(AND($B47&gt;0,SUM(EC$3:EC46)=0,SUM($H47:EB47)=0),$B47,0)</f>
        <v>0</v>
      </c>
      <c r="ED47">
        <f ca="1">IF(AND($B47&gt;0,SUM(ED$3:ED46)=0,SUM($H47:EC47)=0),$B47,0)</f>
        <v>0</v>
      </c>
      <c r="EE47">
        <f ca="1">IF(AND($B47&gt;0,SUM(EE$3:EE46)=0,SUM($H47:ED47)=0),$B47,0)</f>
        <v>0</v>
      </c>
      <c r="EF47">
        <f ca="1">IF(AND($B47&gt;0,SUM(EF$3:EF46)=0,SUM($H47:EE47)=0),$B47,0)</f>
        <v>0</v>
      </c>
      <c r="EG47">
        <f ca="1">IF(AND($B47&gt;0,SUM(EG$3:EG46)=0,SUM($H47:EF47)=0),$B47,0)</f>
        <v>0</v>
      </c>
      <c r="EH47">
        <f ca="1">IF(AND($B47&gt;0,SUM(EH$3:EH46)=0,SUM($H47:EG47)=0),$B47,0)</f>
        <v>0</v>
      </c>
      <c r="EI47">
        <f ca="1">IF(AND($B47&gt;0,SUM(EI$3:EI46)=0,SUM($H47:EH47)=0),$B47,0)</f>
        <v>0</v>
      </c>
      <c r="EJ47">
        <f ca="1">IF(AND($B47&gt;0,SUM(EJ$3:EJ46)=0,SUM($H47:EI47)=0),$B47,0)</f>
        <v>0</v>
      </c>
      <c r="EK47">
        <f ca="1">IF(AND($B47&gt;0,SUM(EK$3:EK46)=0,SUM($H47:EJ47)=0),$B47,0)</f>
        <v>0</v>
      </c>
      <c r="EL47">
        <f ca="1">IF(AND($B47&gt;0,SUM(EL$3:EL46)=0,SUM($H47:EK47)=0),$B47,0)</f>
        <v>0</v>
      </c>
      <c r="EM47">
        <f ca="1">IF(AND($B47&gt;0,SUM(EM$3:EM46)=0,SUM($H47:EL47)=0),$B47,0)</f>
        <v>0</v>
      </c>
      <c r="EN47">
        <f ca="1">IF(AND($B47&gt;0,SUM(EN$3:EN46)=0,SUM($H47:EM47)=0),$B47,0)</f>
        <v>0</v>
      </c>
      <c r="EO47">
        <f ca="1">IF(AND($B47&gt;0,SUM(EO$3:EO46)=0,SUM($H47:EN47)=0),$B47,0)</f>
        <v>0</v>
      </c>
      <c r="EP47">
        <f ca="1">IF(AND($B47&gt;0,SUM(EP$3:EP46)=0,SUM($H47:EO47)=0),$B47,0)</f>
        <v>0</v>
      </c>
      <c r="EQ47">
        <f ca="1">IF(AND($B47&gt;0,SUM(EQ$3:EQ46)=0,SUM($H47:EP47)=0),$B47,0)</f>
        <v>0</v>
      </c>
      <c r="ER47">
        <f ca="1">IF(AND($B47&gt;0,SUM(ER$3:ER46)=0,SUM($H47:EQ47)=0),$B47,0)</f>
        <v>0</v>
      </c>
      <c r="ES47">
        <f ca="1">IF(AND($B47&gt;0,SUM(ES$3:ES46)=0,SUM($H47:ER47)=0),$B47,0)</f>
        <v>0</v>
      </c>
      <c r="ET47">
        <f ca="1">IF(AND($B47&gt;0,SUM(ET$3:ET46)=0,SUM($H47:ES47)=0),$B47,0)</f>
        <v>0</v>
      </c>
      <c r="EU47">
        <f ca="1">IF(AND($B47&gt;0,SUM(EU$3:EU46)=0,SUM($H47:ET47)=0),$B47,0)</f>
        <v>0</v>
      </c>
      <c r="EV47">
        <f ca="1">IF(AND($B47&gt;0,SUM(EV$3:EV46)=0,SUM($H47:EU47)=0),$B47,0)</f>
        <v>0</v>
      </c>
      <c r="EW47">
        <f ca="1">IF(AND($B47&gt;0,SUM(EW$3:EW46)=0,SUM($H47:EV47)=0),$B47,0)</f>
        <v>0</v>
      </c>
      <c r="EX47">
        <f ca="1">IF(AND($B47&gt;0,SUM(EX$3:EX46)=0,SUM($H47:EW47)=0),$B47,0)</f>
        <v>0</v>
      </c>
      <c r="EY47">
        <f ca="1">IF(AND($B47&gt;0,SUM(EY$3:EY46)=0,SUM($H47:EX47)=0),$B47,0)</f>
        <v>0</v>
      </c>
      <c r="EZ47">
        <f ca="1">IF(AND($B47&gt;0,SUM(EZ$3:EZ46)=0,SUM($H47:EY47)=0),$B47,0)</f>
        <v>0</v>
      </c>
      <c r="FA47">
        <f ca="1">IF(AND($B47&gt;0,SUM(FA$3:FA46)=0,SUM($H47:EZ47)=0),$B47,0)</f>
        <v>0</v>
      </c>
      <c r="FB47">
        <f ca="1">IF(AND($B47&gt;0,SUM(FB$3:FB46)=0,SUM($H47:FA47)=0),$B47,0)</f>
        <v>0</v>
      </c>
      <c r="FC47">
        <f ca="1">IF(AND($B47&gt;0,SUM(FC$3:FC46)=0,SUM($H47:FB47)=0),$B47,0)</f>
        <v>0</v>
      </c>
      <c r="FD47">
        <f ca="1">IF(AND($B47&gt;0,SUM(FD$3:FD46)=0,SUM($H47:FC47)=0),$B47,0)</f>
        <v>0</v>
      </c>
      <c r="FE47">
        <f ca="1">IF(AND($B47&gt;0,SUM(FE$3:FE46)=0,SUM($H47:FD47)=0),$B47,0)</f>
        <v>0</v>
      </c>
      <c r="FF47">
        <f ca="1">IF(AND($B47&gt;0,SUM(FF$3:FF46)=0,SUM($H47:FE47)=0),$B47,0)</f>
        <v>0</v>
      </c>
      <c r="FG47">
        <f ca="1">IF(AND($B47&gt;0,SUM(FG$3:FG46)=0,SUM($H47:FF47)=0),$B47,0)</f>
        <v>0</v>
      </c>
      <c r="FH47">
        <f ca="1">IF(AND($B47&gt;0,SUM(FH$3:FH46)=0,SUM($H47:FG47)=0),$B47,0)</f>
        <v>0</v>
      </c>
      <c r="FI47">
        <f ca="1">IF(AND($B47&gt;0,SUM(FI$3:FI46)=0,SUM($H47:FH47)=0),$B47,0)</f>
        <v>0</v>
      </c>
      <c r="FJ47">
        <f ca="1">IF(AND($B47&gt;0,SUM(FJ$3:FJ46)=0,SUM($H47:FI47)=0),$B47,0)</f>
        <v>0</v>
      </c>
      <c r="FK47">
        <f ca="1">IF(AND($B47&gt;0,SUM(FK$3:FK46)=0,SUM($H47:FJ47)=0),$B47,0)</f>
        <v>0</v>
      </c>
      <c r="FL47">
        <f ca="1">IF(AND($B47&gt;0,SUM(FL$3:FL46)=0,SUM($H47:FK47)=0),$B47,0)</f>
        <v>0</v>
      </c>
      <c r="FM47">
        <f ca="1">IF(AND($B47&gt;0,SUM(FM$3:FM46)=0,SUM($H47:FL47)=0),$B47,0)</f>
        <v>0</v>
      </c>
      <c r="FN47">
        <f ca="1">IF(AND($B47&gt;0,SUM(FN$3:FN46)=0,SUM($H47:FM47)=0),$B47,0)</f>
        <v>0</v>
      </c>
      <c r="FS47" s="67"/>
      <c r="FT47" s="67"/>
      <c r="FU47" s="342"/>
      <c r="FV47" s="374" t="str">
        <f>""</f>
        <v/>
      </c>
      <c r="FY47" s="67"/>
      <c r="FZ47" s="67"/>
      <c r="GA47" s="342"/>
      <c r="GB47" s="374" t="str">
        <f>""</f>
        <v/>
      </c>
      <c r="GE47" s="67"/>
      <c r="GF47" s="67"/>
      <c r="GG47" s="342"/>
      <c r="GH47" s="374" t="str">
        <f>""</f>
        <v/>
      </c>
    </row>
    <row r="48" spans="1:190" ht="15.75" thickBot="1" x14ac:dyDescent="0.3">
      <c r="A48">
        <v>48</v>
      </c>
      <c r="C48" s="240">
        <f t="shared" ca="1" si="16"/>
        <v>0</v>
      </c>
      <c r="D48" s="240">
        <f t="shared" ca="1" si="17"/>
        <v>0</v>
      </c>
      <c r="E48" s="240">
        <f t="shared" ca="1" si="18"/>
        <v>0</v>
      </c>
      <c r="F48" s="240" t="str">
        <f t="shared" ca="1" si="19"/>
        <v/>
      </c>
      <c r="G48" s="47">
        <f ca="1">INDEX($I$2:$FN$2,ROWS(G$2:G48))</f>
        <v>1</v>
      </c>
      <c r="H48">
        <v>0</v>
      </c>
      <c r="I48">
        <f ca="1">IF(AND($B48&gt;0,SUM(I$3:I47)=0,SUM($H48:H48)=0),$B48,0)</f>
        <v>0</v>
      </c>
      <c r="J48">
        <f ca="1">IF(AND($B48&gt;0,SUM(J$3:J47)=0,SUM($H48:I48)=0),$B48,0)</f>
        <v>0</v>
      </c>
      <c r="K48">
        <f ca="1">IF(AND($B48&gt;0,SUM(K$3:K47)=0,SUM($H48:J48)=0),$B48,0)</f>
        <v>0</v>
      </c>
      <c r="L48">
        <f ca="1">IF(AND($B48&gt;0,SUM(L$3:L47)=0,SUM($H48:K48)=0),$B48,0)</f>
        <v>0</v>
      </c>
      <c r="M48">
        <f ca="1">IF(AND($B48&gt;0,SUM(M$3:M47)=0,SUM($H48:L48)=0),$B48,0)</f>
        <v>0</v>
      </c>
      <c r="N48">
        <f ca="1">IF(AND($B48&gt;0,SUM(N$3:N47)=0,SUM($H48:M48)=0),$B48,0)</f>
        <v>0</v>
      </c>
      <c r="O48">
        <f ca="1">IF(AND($B48&gt;0,SUM(O$3:O47)=0,SUM($H48:N48)=0),$B48,0)</f>
        <v>0</v>
      </c>
      <c r="P48">
        <f ca="1">IF(AND($B48&gt;0,SUM(P$3:P47)=0,SUM($H48:O48)=0),$B48,0)</f>
        <v>0</v>
      </c>
      <c r="Q48">
        <f ca="1">IF(AND($B48&gt;0,SUM(Q$3:Q47)=0,SUM($H48:P48)=0),$B48,0)</f>
        <v>0</v>
      </c>
      <c r="R48">
        <f ca="1">IF(AND($B48&gt;0,SUM(R$3:R47)=0,SUM($H48:Q48)=0),$B48,0)</f>
        <v>0</v>
      </c>
      <c r="S48">
        <f ca="1">IF(AND($B48&gt;0,SUM(S$3:S47)=0,SUM($H48:R48)=0),$B48,0)</f>
        <v>0</v>
      </c>
      <c r="T48">
        <f ca="1">IF(AND($B48&gt;0,SUM(T$3:T47)=0,SUM($H48:S48)=0),$B48,0)</f>
        <v>0</v>
      </c>
      <c r="U48">
        <f ca="1">IF(AND($B48&gt;0,SUM(U$3:U47)=0,SUM($H48:T48)=0),$B48,0)</f>
        <v>0</v>
      </c>
      <c r="V48">
        <f ca="1">IF(AND($B48&gt;0,SUM(V$3:V47)=0,SUM($H48:U48)=0),$B48,0)</f>
        <v>0</v>
      </c>
      <c r="W48">
        <f ca="1">IF(AND($B48&gt;0,SUM(W$3:W47)=0,SUM($H48:V48)=0),$B48,0)</f>
        <v>0</v>
      </c>
      <c r="X48">
        <f ca="1">IF(AND($B48&gt;0,SUM(X$3:X47)=0,SUM($H48:W48)=0),$B48,0)</f>
        <v>0</v>
      </c>
      <c r="Y48">
        <f ca="1">IF(AND($B48&gt;0,SUM(Y$3:Y47)=0,SUM($H48:X48)=0),$B48,0)</f>
        <v>0</v>
      </c>
      <c r="Z48">
        <f ca="1">IF(AND($B48&gt;0,SUM(Z$3:Z47)=0,SUM($H48:Y48)=0),$B48,0)</f>
        <v>0</v>
      </c>
      <c r="AA48">
        <f ca="1">IF(AND($B48&gt;0,SUM(AA$3:AA47)=0,SUM($H48:Z48)=0),$B48,0)</f>
        <v>0</v>
      </c>
      <c r="AB48">
        <f ca="1">IF(AND($B48&gt;0,SUM(AB$3:AB47)=0,SUM($H48:AA48)=0),$B48,0)</f>
        <v>0</v>
      </c>
      <c r="AC48">
        <f ca="1">IF(AND($B48&gt;0,SUM(AC$3:AC47)=0,SUM($H48:AB48)=0),$B48,0)</f>
        <v>0</v>
      </c>
      <c r="AD48">
        <f ca="1">IF(AND($B48&gt;0,SUM(AD$3:AD47)=0,SUM($H48:AC48)=0),$B48,0)</f>
        <v>0</v>
      </c>
      <c r="AE48">
        <f ca="1">IF(AND($B48&gt;0,SUM(AE$3:AE47)=0,SUM($H48:AD48)=0),$B48,0)</f>
        <v>0</v>
      </c>
      <c r="AF48">
        <f ca="1">IF(AND($B48&gt;0,SUM(AF$3:AF47)=0,SUM($H48:AE48)=0),$B48,0)</f>
        <v>0</v>
      </c>
      <c r="AG48">
        <f ca="1">IF(AND($B48&gt;0,SUM(AG$3:AG47)=0,SUM($H48:AF48)=0),$B48,0)</f>
        <v>0</v>
      </c>
      <c r="AH48">
        <f ca="1">IF(AND($B48&gt;0,SUM(AH$3:AH47)=0,SUM($H48:AG48)=0),$B48,0)</f>
        <v>0</v>
      </c>
      <c r="AI48">
        <f ca="1">IF(AND($B48&gt;0,SUM(AI$3:AI47)=0,SUM($H48:AH48)=0),$B48,0)</f>
        <v>0</v>
      </c>
      <c r="AJ48">
        <f ca="1">IF(AND($B48&gt;0,SUM(AJ$3:AJ47)=0,SUM($H48:AI48)=0),$B48,0)</f>
        <v>0</v>
      </c>
      <c r="AK48">
        <f ca="1">IF(AND($B48&gt;0,SUM(AK$3:AK47)=0,SUM($H48:AJ48)=0),$B48,0)</f>
        <v>0</v>
      </c>
      <c r="AL48">
        <f ca="1">IF(AND($B48&gt;0,SUM(AL$3:AL47)=0,SUM($H48:AK48)=0),$B48,0)</f>
        <v>0</v>
      </c>
      <c r="AM48">
        <f ca="1">IF(AND($B48&gt;0,SUM(AM$3:AM47)=0,SUM($H48:AL48)=0),$B48,0)</f>
        <v>0</v>
      </c>
      <c r="AN48">
        <f ca="1">IF(AND($B48&gt;0,SUM(AN$3:AN47)=0,SUM($H48:AM48)=0),$B48,0)</f>
        <v>0</v>
      </c>
      <c r="AO48">
        <f ca="1">IF(AND($B48&gt;0,SUM(AO$3:AO47)=0,SUM($H48:AN48)=0),$B48,0)</f>
        <v>0</v>
      </c>
      <c r="AP48">
        <f ca="1">IF(AND($B48&gt;0,SUM(AP$3:AP47)=0,SUM($H48:AO48)=0),$B48,0)</f>
        <v>0</v>
      </c>
      <c r="AQ48">
        <f ca="1">IF(AND($B48&gt;0,SUM(AQ$3:AQ47)=0,SUM($H48:AP48)=0),$B48,0)</f>
        <v>0</v>
      </c>
      <c r="AR48">
        <f ca="1">IF(AND($B48&gt;0,SUM(AR$3:AR47)=0,SUM($H48:AQ48)=0),$B48,0)</f>
        <v>0</v>
      </c>
      <c r="AS48">
        <f ca="1">IF(AND($B48&gt;0,SUM(AS$3:AS47)=0,SUM($H48:AR48)=0),$B48,0)</f>
        <v>0</v>
      </c>
      <c r="AT48">
        <f ca="1">IF(AND($B48&gt;0,SUM(AT$3:AT47)=0,SUM($H48:AS48)=0),$B48,0)</f>
        <v>0</v>
      </c>
      <c r="AU48">
        <f ca="1">IF(AND($B48&gt;0,SUM(AU$3:AU47)=0,SUM($H48:AT48)=0),$B48,0)</f>
        <v>0</v>
      </c>
      <c r="AV48">
        <f ca="1">IF(AND($B48&gt;0,SUM(AV$3:AV47)=0,SUM($H48:AU48)=0),$B48,0)</f>
        <v>0</v>
      </c>
      <c r="AW48">
        <f ca="1">IF(AND($B48&gt;0,SUM(AW$3:AW47)=0,SUM($H48:AV48)=0),$B48,0)</f>
        <v>0</v>
      </c>
      <c r="AX48">
        <f ca="1">IF(AND($B48&gt;0,SUM(AX$3:AX47)=0,SUM($H48:AW48)=0),$B48,0)</f>
        <v>0</v>
      </c>
      <c r="AY48">
        <f ca="1">IF(AND($B48&gt;0,SUM(AY$3:AY47)=0,SUM($H48:AX48)=0),$B48,0)</f>
        <v>0</v>
      </c>
      <c r="AZ48">
        <f ca="1">IF(AND($B48&gt;0,SUM(AZ$3:AZ47)=0,SUM($H48:AY48)=0),$B48,0)</f>
        <v>0</v>
      </c>
      <c r="BA48">
        <f ca="1">IF(AND($B48&gt;0,SUM(BA$3:BA47)=0,SUM($H48:AZ48)=0),$B48,0)</f>
        <v>0</v>
      </c>
      <c r="BB48">
        <f ca="1">IF(AND($B48&gt;0,SUM(BB$3:BB47)=0,SUM($H48:BA48)=0),$B48,0)</f>
        <v>0</v>
      </c>
      <c r="BC48">
        <f ca="1">IF(AND($B48&gt;0,SUM(BC$3:BC47)=0,SUM($H48:BB48)=0),$B48,0)</f>
        <v>0</v>
      </c>
      <c r="BD48">
        <f ca="1">IF(AND($B48&gt;0,SUM(BD$3:BD47)=0,SUM($H48:BC48)=0),$B48,0)</f>
        <v>0</v>
      </c>
      <c r="BE48">
        <f ca="1">IF(AND($B48&gt;0,SUM(BE$3:BE47)=0,SUM($H48:BD48)=0),$B48,0)</f>
        <v>0</v>
      </c>
      <c r="BF48">
        <f ca="1">IF(AND($B48&gt;0,SUM(BF$3:BF47)=0,SUM($H48:BE48)=0),$B48,0)</f>
        <v>0</v>
      </c>
      <c r="BG48">
        <f ca="1">IF(AND($B48&gt;0,SUM(BG$3:BG47)=0,SUM($H48:BF48)=0),$B48,0)</f>
        <v>0</v>
      </c>
      <c r="BH48">
        <f ca="1">IF(AND($B48&gt;0,SUM(BH$3:BH47)=0,SUM($H48:BG48)=0),$B48,0)</f>
        <v>0</v>
      </c>
      <c r="BI48">
        <f ca="1">IF(AND($B48&gt;0,SUM(BI$3:BI47)=0,SUM($H48:BH48)=0),$B48,0)</f>
        <v>0</v>
      </c>
      <c r="BJ48">
        <f ca="1">IF(AND($B48&gt;0,SUM(BJ$3:BJ47)=0,SUM($H48:BI48)=0),$B48,0)</f>
        <v>0</v>
      </c>
      <c r="BK48">
        <f ca="1">IF(AND($B48&gt;0,SUM(BK$3:BK47)=0,SUM($H48:BJ48)=0),$B48,0)</f>
        <v>0</v>
      </c>
      <c r="BL48">
        <f ca="1">IF(AND($B48&gt;0,SUM(BL$3:BL47)=0,SUM($H48:BK48)=0),$B48,0)</f>
        <v>0</v>
      </c>
      <c r="BM48">
        <f ca="1">IF(AND($B48&gt;0,SUM(BM$3:BM47)=0,SUM($H48:BL48)=0),$B48,0)</f>
        <v>0</v>
      </c>
      <c r="BN48">
        <f ca="1">IF(AND($B48&gt;0,SUM(BN$3:BN47)=0,SUM($H48:BM48)=0),$B48,0)</f>
        <v>0</v>
      </c>
      <c r="BO48">
        <f ca="1">IF(AND($B48&gt;0,SUM(BO$3:BO47)=0,SUM($H48:BN48)=0),$B48,0)</f>
        <v>0</v>
      </c>
      <c r="BP48">
        <f ca="1">IF(AND($B48&gt;0,SUM(BP$3:BP47)=0,SUM($H48:BO48)=0),$B48,0)</f>
        <v>0</v>
      </c>
      <c r="BQ48">
        <f ca="1">IF(AND($B48&gt;0,SUM(BQ$3:BQ47)=0,SUM($H48:BP48)=0),$B48,0)</f>
        <v>0</v>
      </c>
      <c r="BR48">
        <f ca="1">IF(AND($B48&gt;0,SUM(BR$3:BR47)=0,SUM($H48:BQ48)=0),$B48,0)</f>
        <v>0</v>
      </c>
      <c r="BS48">
        <f ca="1">IF(AND($B48&gt;0,SUM(BS$3:BS47)=0,SUM($H48:BR48)=0),$B48,0)</f>
        <v>0</v>
      </c>
      <c r="BT48">
        <f ca="1">IF(AND($B48&gt;0,SUM(BT$3:BT47)=0,SUM($H48:BS48)=0),$B48,0)</f>
        <v>0</v>
      </c>
      <c r="BU48">
        <f ca="1">IF(AND($B48&gt;0,SUM(BU$3:BU47)=0,SUM($H48:BT48)=0),$B48,0)</f>
        <v>0</v>
      </c>
      <c r="BV48">
        <f ca="1">IF(AND($B48&gt;0,SUM(BV$3:BV47)=0,SUM($H48:BU48)=0),$B48,0)</f>
        <v>0</v>
      </c>
      <c r="BW48">
        <f ca="1">IF(AND($B48&gt;0,SUM(BW$3:BW47)=0,SUM($H48:BV48)=0),$B48,0)</f>
        <v>0</v>
      </c>
      <c r="BX48">
        <f ca="1">IF(AND($B48&gt;0,SUM(BX$3:BX47)=0,SUM($H48:BW48)=0),$B48,0)</f>
        <v>0</v>
      </c>
      <c r="BY48">
        <f ca="1">IF(AND($B48&gt;0,SUM(BY$3:BY47)=0,SUM($H48:BX48)=0),$B48,0)</f>
        <v>0</v>
      </c>
      <c r="BZ48">
        <f ca="1">IF(AND($B48&gt;0,SUM(BZ$3:BZ47)=0,SUM($H48:BY48)=0),$B48,0)</f>
        <v>0</v>
      </c>
      <c r="CA48">
        <f ca="1">IF(AND($B48&gt;0,SUM(CA$3:CA47)=0,SUM($H48:BZ48)=0),$B48,0)</f>
        <v>0</v>
      </c>
      <c r="CB48">
        <f ca="1">IF(AND($B48&gt;0,SUM(CB$3:CB47)=0,SUM($H48:CA48)=0),$B48,0)</f>
        <v>0</v>
      </c>
      <c r="CC48">
        <f ca="1">IF(AND($B48&gt;0,SUM(CC$3:CC47)=0,SUM($H48:CB48)=0),$B48,0)</f>
        <v>0</v>
      </c>
      <c r="CD48">
        <f ca="1">IF(AND($B48&gt;0,SUM(CD$3:CD47)=0,SUM($H48:CC48)=0),$B48,0)</f>
        <v>0</v>
      </c>
      <c r="CE48">
        <f ca="1">IF(AND($B48&gt;0,SUM(CE$3:CE47)=0,SUM($H48:CD48)=0),$B48,0)</f>
        <v>0</v>
      </c>
      <c r="CF48">
        <f ca="1">IF(AND($B48&gt;0,SUM(CF$3:CF47)=0,SUM($H48:CE48)=0),$B48,0)</f>
        <v>0</v>
      </c>
      <c r="CG48">
        <f ca="1">IF(AND($B48&gt;0,SUM(CG$3:CG47)=0,SUM($H48:CF48)=0),$B48,0)</f>
        <v>0</v>
      </c>
      <c r="CH48">
        <f ca="1">IF(AND($B48&gt;0,SUM(CH$3:CH47)=0,SUM($H48:CG48)=0),$B48,0)</f>
        <v>0</v>
      </c>
      <c r="CI48">
        <f ca="1">IF(AND($B48&gt;0,SUM(CI$3:CI47)=0,SUM($H48:CH48)=0),$B48,0)</f>
        <v>0</v>
      </c>
      <c r="CJ48">
        <f ca="1">IF(AND($B48&gt;0,SUM(CJ$3:CJ47)=0,SUM($H48:CI48)=0),$B48,0)</f>
        <v>0</v>
      </c>
      <c r="CK48">
        <f ca="1">IF(AND($B48&gt;0,SUM(CK$3:CK47)=0,SUM($H48:CJ48)=0),$B48,0)</f>
        <v>0</v>
      </c>
      <c r="CL48">
        <f ca="1">IF(AND($B48&gt;0,SUM(CL$3:CL47)=0,SUM($H48:CK48)=0),$B48,0)</f>
        <v>0</v>
      </c>
      <c r="CM48">
        <f ca="1">IF(AND($B48&gt;0,SUM(CM$3:CM47)=0,SUM($H48:CL48)=0),$B48,0)</f>
        <v>0</v>
      </c>
      <c r="CN48">
        <f ca="1">IF(AND($B48&gt;0,SUM(CN$3:CN47)=0,SUM($H48:CM48)=0),$B48,0)</f>
        <v>0</v>
      </c>
      <c r="CO48">
        <f ca="1">IF(AND($B48&gt;0,SUM(CO$3:CO47)=0,SUM($H48:CN48)=0),$B48,0)</f>
        <v>0</v>
      </c>
      <c r="CP48">
        <f ca="1">IF(AND($B48&gt;0,SUM(CP$3:CP47)=0,SUM($H48:CO48)=0),$B48,0)</f>
        <v>0</v>
      </c>
      <c r="CQ48">
        <f ca="1">IF(AND($B48&gt;0,SUM(CQ$3:CQ47)=0,SUM($H48:CP48)=0),$B48,0)</f>
        <v>0</v>
      </c>
      <c r="CR48">
        <f ca="1">IF(AND($B48&gt;0,SUM(CR$3:CR47)=0,SUM($H48:CQ48)=0),$B48,0)</f>
        <v>0</v>
      </c>
      <c r="CS48">
        <f ca="1">IF(AND($B48&gt;0,SUM(CS$3:CS47)=0,SUM($H48:CR48)=0),$B48,0)</f>
        <v>0</v>
      </c>
      <c r="CT48">
        <f ca="1">IF(AND($B48&gt;0,SUM(CT$3:CT47)=0,SUM($H48:CS48)=0),$B48,0)</f>
        <v>0</v>
      </c>
      <c r="CU48">
        <f ca="1">IF(AND($B48&gt;0,SUM(CU$3:CU47)=0,SUM($H48:CT48)=0),$B48,0)</f>
        <v>0</v>
      </c>
      <c r="CV48">
        <f ca="1">IF(AND($B48&gt;0,SUM(CV$3:CV47)=0,SUM($H48:CU48)=0),$B48,0)</f>
        <v>0</v>
      </c>
      <c r="CW48">
        <f ca="1">IF(AND($B48&gt;0,SUM(CW$3:CW47)=0,SUM($H48:CV48)=0),$B48,0)</f>
        <v>0</v>
      </c>
      <c r="CX48">
        <f ca="1">IF(AND($B48&gt;0,SUM(CX$3:CX47)=0,SUM($H48:CW48)=0),$B48,0)</f>
        <v>0</v>
      </c>
      <c r="CY48">
        <f ca="1">IF(AND($B48&gt;0,SUM(CY$3:CY47)=0,SUM($H48:CX48)=0),$B48,0)</f>
        <v>0</v>
      </c>
      <c r="CZ48">
        <f ca="1">IF(AND($B48&gt;0,SUM(CZ$3:CZ47)=0,SUM($H48:CY48)=0),$B48,0)</f>
        <v>0</v>
      </c>
      <c r="DA48">
        <f ca="1">IF(AND($B48&gt;0,SUM(DA$3:DA47)=0,SUM($H48:CZ48)=0),$B48,0)</f>
        <v>0</v>
      </c>
      <c r="DB48">
        <f ca="1">IF(AND($B48&gt;0,SUM(DB$3:DB47)=0,SUM($H48:DA48)=0),$B48,0)</f>
        <v>0</v>
      </c>
      <c r="DC48">
        <f ca="1">IF(AND($B48&gt;0,SUM(DC$3:DC47)=0,SUM($H48:DB48)=0),$B48,0)</f>
        <v>0</v>
      </c>
      <c r="DD48">
        <f ca="1">IF(AND($B48&gt;0,SUM(DD$3:DD47)=0,SUM($H48:DC48)=0),$B48,0)</f>
        <v>0</v>
      </c>
      <c r="DE48">
        <f ca="1">IF(AND($B48&gt;0,SUM(DE$3:DE47)=0,SUM($H48:DD48)=0),$B48,0)</f>
        <v>0</v>
      </c>
      <c r="DF48">
        <f ca="1">IF(AND($B48&gt;0,SUM(DF$3:DF47)=0,SUM($H48:DE48)=0),$B48,0)</f>
        <v>0</v>
      </c>
      <c r="DG48">
        <f ca="1">IF(AND($B48&gt;0,SUM(DG$3:DG47)=0,SUM($H48:DF48)=0),$B48,0)</f>
        <v>0</v>
      </c>
      <c r="DH48">
        <f ca="1">IF(AND($B48&gt;0,SUM(DH$3:DH47)=0,SUM($H48:DG48)=0),$B48,0)</f>
        <v>0</v>
      </c>
      <c r="DI48">
        <f ca="1">IF(AND($B48&gt;0,SUM(DI$3:DI47)=0,SUM($H48:DH48)=0),$B48,0)</f>
        <v>0</v>
      </c>
      <c r="DJ48">
        <f ca="1">IF(AND($B48&gt;0,SUM(DJ$3:DJ47)=0,SUM($H48:DI48)=0),$B48,0)</f>
        <v>0</v>
      </c>
      <c r="DK48">
        <f ca="1">IF(AND($B48&gt;0,SUM(DK$3:DK47)=0,SUM($H48:DJ48)=0),$B48,0)</f>
        <v>0</v>
      </c>
      <c r="DL48">
        <f ca="1">IF(AND($B48&gt;0,SUM(DL$3:DL47)=0,SUM($H48:DK48)=0),$B48,0)</f>
        <v>0</v>
      </c>
      <c r="DM48">
        <f ca="1">IF(AND($B48&gt;0,SUM(DM$3:DM47)=0,SUM($H48:DL48)=0),$B48,0)</f>
        <v>0</v>
      </c>
      <c r="DN48">
        <f ca="1">IF(AND($B48&gt;0,SUM(DN$3:DN47)=0,SUM($H48:DM48)=0),$B48,0)</f>
        <v>0</v>
      </c>
      <c r="DO48">
        <f ca="1">IF(AND($B48&gt;0,SUM(DO$3:DO47)=0,SUM($H48:DN48)=0),$B48,0)</f>
        <v>0</v>
      </c>
      <c r="DP48">
        <f ca="1">IF(AND($B48&gt;0,SUM(DP$3:DP47)=0,SUM($H48:DO48)=0),$B48,0)</f>
        <v>0</v>
      </c>
      <c r="DQ48">
        <f ca="1">IF(AND($B48&gt;0,SUM(DQ$3:DQ47)=0,SUM($H48:DP48)=0),$B48,0)</f>
        <v>0</v>
      </c>
      <c r="DR48">
        <f ca="1">IF(AND($B48&gt;0,SUM(DR$3:DR47)=0,SUM($H48:DQ48)=0),$B48,0)</f>
        <v>0</v>
      </c>
      <c r="DS48">
        <f ca="1">IF(AND($B48&gt;0,SUM(DS$3:DS47)=0,SUM($H48:DR48)=0),$B48,0)</f>
        <v>0</v>
      </c>
      <c r="DT48">
        <f ca="1">IF(AND($B48&gt;0,SUM(DT$3:DT47)=0,SUM($H48:DS48)=0),$B48,0)</f>
        <v>0</v>
      </c>
      <c r="DU48">
        <f ca="1">IF(AND($B48&gt;0,SUM(DU$3:DU47)=0,SUM($H48:DT48)=0),$B48,0)</f>
        <v>0</v>
      </c>
      <c r="DV48">
        <f ca="1">IF(AND($B48&gt;0,SUM(DV$3:DV47)=0,SUM($H48:DU48)=0),$B48,0)</f>
        <v>0</v>
      </c>
      <c r="DW48">
        <f ca="1">IF(AND($B48&gt;0,SUM(DW$3:DW47)=0,SUM($H48:DV48)=0),$B48,0)</f>
        <v>0</v>
      </c>
      <c r="DX48">
        <f ca="1">IF(AND($B48&gt;0,SUM(DX$3:DX47)=0,SUM($H48:DW48)=0),$B48,0)</f>
        <v>0</v>
      </c>
      <c r="DY48">
        <f ca="1">IF(AND($B48&gt;0,SUM(DY$3:DY47)=0,SUM($H48:DX48)=0),$B48,0)</f>
        <v>0</v>
      </c>
      <c r="DZ48">
        <f ca="1">IF(AND($B48&gt;0,SUM(DZ$3:DZ47)=0,SUM($H48:DY48)=0),$B48,0)</f>
        <v>0</v>
      </c>
      <c r="EA48">
        <f ca="1">IF(AND($B48&gt;0,SUM(EA$3:EA47)=0,SUM($H48:DZ48)=0),$B48,0)</f>
        <v>0</v>
      </c>
      <c r="EB48">
        <f ca="1">IF(AND($B48&gt;0,SUM(EB$3:EB47)=0,SUM($H48:EA48)=0),$B48,0)</f>
        <v>0</v>
      </c>
      <c r="EC48">
        <f ca="1">IF(AND($B48&gt;0,SUM(EC$3:EC47)=0,SUM($H48:EB48)=0),$B48,0)</f>
        <v>0</v>
      </c>
      <c r="ED48">
        <f ca="1">IF(AND($B48&gt;0,SUM(ED$3:ED47)=0,SUM($H48:EC48)=0),$B48,0)</f>
        <v>0</v>
      </c>
      <c r="EE48">
        <f ca="1">IF(AND($B48&gt;0,SUM(EE$3:EE47)=0,SUM($H48:ED48)=0),$B48,0)</f>
        <v>0</v>
      </c>
      <c r="EF48">
        <f ca="1">IF(AND($B48&gt;0,SUM(EF$3:EF47)=0,SUM($H48:EE48)=0),$B48,0)</f>
        <v>0</v>
      </c>
      <c r="EG48">
        <f ca="1">IF(AND($B48&gt;0,SUM(EG$3:EG47)=0,SUM($H48:EF48)=0),$B48,0)</f>
        <v>0</v>
      </c>
      <c r="EH48">
        <f ca="1">IF(AND($B48&gt;0,SUM(EH$3:EH47)=0,SUM($H48:EG48)=0),$B48,0)</f>
        <v>0</v>
      </c>
      <c r="EI48">
        <f ca="1">IF(AND($B48&gt;0,SUM(EI$3:EI47)=0,SUM($H48:EH48)=0),$B48,0)</f>
        <v>0</v>
      </c>
      <c r="EJ48">
        <f ca="1">IF(AND($B48&gt;0,SUM(EJ$3:EJ47)=0,SUM($H48:EI48)=0),$B48,0)</f>
        <v>0</v>
      </c>
      <c r="EK48">
        <f ca="1">IF(AND($B48&gt;0,SUM(EK$3:EK47)=0,SUM($H48:EJ48)=0),$B48,0)</f>
        <v>0</v>
      </c>
      <c r="EL48">
        <f ca="1">IF(AND($B48&gt;0,SUM(EL$3:EL47)=0,SUM($H48:EK48)=0),$B48,0)</f>
        <v>0</v>
      </c>
      <c r="EM48">
        <f ca="1">IF(AND($B48&gt;0,SUM(EM$3:EM47)=0,SUM($H48:EL48)=0),$B48,0)</f>
        <v>0</v>
      </c>
      <c r="EN48">
        <f ca="1">IF(AND($B48&gt;0,SUM(EN$3:EN47)=0,SUM($H48:EM48)=0),$B48,0)</f>
        <v>0</v>
      </c>
      <c r="EO48">
        <f ca="1">IF(AND($B48&gt;0,SUM(EO$3:EO47)=0,SUM($H48:EN48)=0),$B48,0)</f>
        <v>0</v>
      </c>
      <c r="EP48">
        <f ca="1">IF(AND($B48&gt;0,SUM(EP$3:EP47)=0,SUM($H48:EO48)=0),$B48,0)</f>
        <v>0</v>
      </c>
      <c r="EQ48">
        <f ca="1">IF(AND($B48&gt;0,SUM(EQ$3:EQ47)=0,SUM($H48:EP48)=0),$B48,0)</f>
        <v>0</v>
      </c>
      <c r="ER48">
        <f ca="1">IF(AND($B48&gt;0,SUM(ER$3:ER47)=0,SUM($H48:EQ48)=0),$B48,0)</f>
        <v>0</v>
      </c>
      <c r="ES48">
        <f ca="1">IF(AND($B48&gt;0,SUM(ES$3:ES47)=0,SUM($H48:ER48)=0),$B48,0)</f>
        <v>0</v>
      </c>
      <c r="ET48">
        <f ca="1">IF(AND($B48&gt;0,SUM(ET$3:ET47)=0,SUM($H48:ES48)=0),$B48,0)</f>
        <v>0</v>
      </c>
      <c r="EU48">
        <f ca="1">IF(AND($B48&gt;0,SUM(EU$3:EU47)=0,SUM($H48:ET48)=0),$B48,0)</f>
        <v>0</v>
      </c>
      <c r="EV48">
        <f ca="1">IF(AND($B48&gt;0,SUM(EV$3:EV47)=0,SUM($H48:EU48)=0),$B48,0)</f>
        <v>0</v>
      </c>
      <c r="EW48">
        <f ca="1">IF(AND($B48&gt;0,SUM(EW$3:EW47)=0,SUM($H48:EV48)=0),$B48,0)</f>
        <v>0</v>
      </c>
      <c r="EX48">
        <f ca="1">IF(AND($B48&gt;0,SUM(EX$3:EX47)=0,SUM($H48:EW48)=0),$B48,0)</f>
        <v>0</v>
      </c>
      <c r="EY48">
        <f ca="1">IF(AND($B48&gt;0,SUM(EY$3:EY47)=0,SUM($H48:EX48)=0),$B48,0)</f>
        <v>0</v>
      </c>
      <c r="EZ48">
        <f ca="1">IF(AND($B48&gt;0,SUM(EZ$3:EZ47)=0,SUM($H48:EY48)=0),$B48,0)</f>
        <v>0</v>
      </c>
      <c r="FA48">
        <f ca="1">IF(AND($B48&gt;0,SUM(FA$3:FA47)=0,SUM($H48:EZ48)=0),$B48,0)</f>
        <v>0</v>
      </c>
      <c r="FB48">
        <f ca="1">IF(AND($B48&gt;0,SUM(FB$3:FB47)=0,SUM($H48:FA48)=0),$B48,0)</f>
        <v>0</v>
      </c>
      <c r="FC48">
        <f ca="1">IF(AND($B48&gt;0,SUM(FC$3:FC47)=0,SUM($H48:FB48)=0),$B48,0)</f>
        <v>0</v>
      </c>
      <c r="FD48">
        <f ca="1">IF(AND($B48&gt;0,SUM(FD$3:FD47)=0,SUM($H48:FC48)=0),$B48,0)</f>
        <v>0</v>
      </c>
      <c r="FE48">
        <f ca="1">IF(AND($B48&gt;0,SUM(FE$3:FE47)=0,SUM($H48:FD48)=0),$B48,0)</f>
        <v>0</v>
      </c>
      <c r="FF48">
        <f ca="1">IF(AND($B48&gt;0,SUM(FF$3:FF47)=0,SUM($H48:FE48)=0),$B48,0)</f>
        <v>0</v>
      </c>
      <c r="FG48">
        <f ca="1">IF(AND($B48&gt;0,SUM(FG$3:FG47)=0,SUM($H48:FF48)=0),$B48,0)</f>
        <v>0</v>
      </c>
      <c r="FH48">
        <f ca="1">IF(AND($B48&gt;0,SUM(FH$3:FH47)=0,SUM($H48:FG48)=0),$B48,0)</f>
        <v>0</v>
      </c>
      <c r="FI48">
        <f ca="1">IF(AND($B48&gt;0,SUM(FI$3:FI47)=0,SUM($H48:FH48)=0),$B48,0)</f>
        <v>0</v>
      </c>
      <c r="FJ48">
        <f ca="1">IF(AND($B48&gt;0,SUM(FJ$3:FJ47)=0,SUM($H48:FI48)=0),$B48,0)</f>
        <v>0</v>
      </c>
      <c r="FK48">
        <f ca="1">IF(AND($B48&gt;0,SUM(FK$3:FK47)=0,SUM($H48:FJ48)=0),$B48,0)</f>
        <v>0</v>
      </c>
      <c r="FL48">
        <f ca="1">IF(AND($B48&gt;0,SUM(FL$3:FL47)=0,SUM($H48:FK48)=0),$B48,0)</f>
        <v>0</v>
      </c>
      <c r="FM48">
        <f ca="1">IF(AND($B48&gt;0,SUM(FM$3:FM47)=0,SUM($H48:FL48)=0),$B48,0)</f>
        <v>0</v>
      </c>
      <c r="FN48">
        <f ca="1">IF(AND($B48&gt;0,SUM(FN$3:FN47)=0,SUM($H48:FM48)=0),$B48,0)</f>
        <v>0</v>
      </c>
      <c r="FS48" s="67"/>
      <c r="FT48" s="67"/>
      <c r="FU48" s="342"/>
      <c r="FV48" s="374" t="str">
        <f>""</f>
        <v/>
      </c>
      <c r="FY48" s="67"/>
      <c r="FZ48" s="67"/>
      <c r="GA48" s="342"/>
      <c r="GB48" s="374" t="str">
        <f>""</f>
        <v/>
      </c>
      <c r="GE48" s="67"/>
      <c r="GF48" s="67"/>
      <c r="GG48" s="342"/>
      <c r="GH48" s="374" t="str">
        <f>""</f>
        <v/>
      </c>
    </row>
    <row r="49" spans="1:190" ht="15.75" thickBot="1" x14ac:dyDescent="0.3">
      <c r="A49">
        <v>49</v>
      </c>
      <c r="C49" s="240">
        <f t="shared" ca="1" si="16"/>
        <v>0</v>
      </c>
      <c r="D49" s="240">
        <f t="shared" ca="1" si="17"/>
        <v>0</v>
      </c>
      <c r="E49" s="240">
        <f t="shared" ca="1" si="18"/>
        <v>0</v>
      </c>
      <c r="F49" s="240" t="str">
        <f t="shared" ca="1" si="19"/>
        <v/>
      </c>
      <c r="G49" s="47">
        <f ca="1">INDEX($I$2:$FN$2,ROWS(G$2:G49))</f>
        <v>1</v>
      </c>
      <c r="H49">
        <v>0</v>
      </c>
      <c r="I49">
        <f ca="1">IF(AND($B49&gt;0,SUM(I$3:I48)=0,SUM($H49:H49)=0),$B49,0)</f>
        <v>0</v>
      </c>
      <c r="J49">
        <f ca="1">IF(AND($B49&gt;0,SUM(J$3:J48)=0,SUM($H49:I49)=0),$B49,0)</f>
        <v>0</v>
      </c>
      <c r="K49">
        <f ca="1">IF(AND($B49&gt;0,SUM(K$3:K48)=0,SUM($H49:J49)=0),$B49,0)</f>
        <v>0</v>
      </c>
      <c r="L49">
        <f ca="1">IF(AND($B49&gt;0,SUM(L$3:L48)=0,SUM($H49:K49)=0),$B49,0)</f>
        <v>0</v>
      </c>
      <c r="M49">
        <f ca="1">IF(AND($B49&gt;0,SUM(M$3:M48)=0,SUM($H49:L49)=0),$B49,0)</f>
        <v>0</v>
      </c>
      <c r="N49">
        <f ca="1">IF(AND($B49&gt;0,SUM(N$3:N48)=0,SUM($H49:M49)=0),$B49,0)</f>
        <v>0</v>
      </c>
      <c r="O49">
        <f ca="1">IF(AND($B49&gt;0,SUM(O$3:O48)=0,SUM($H49:N49)=0),$B49,0)</f>
        <v>0</v>
      </c>
      <c r="P49">
        <f ca="1">IF(AND($B49&gt;0,SUM(P$3:P48)=0,SUM($H49:O49)=0),$B49,0)</f>
        <v>0</v>
      </c>
      <c r="Q49">
        <f ca="1">IF(AND($B49&gt;0,SUM(Q$3:Q48)=0,SUM($H49:P49)=0),$B49,0)</f>
        <v>0</v>
      </c>
      <c r="R49">
        <f ca="1">IF(AND($B49&gt;0,SUM(R$3:R48)=0,SUM($H49:Q49)=0),$B49,0)</f>
        <v>0</v>
      </c>
      <c r="S49">
        <f ca="1">IF(AND($B49&gt;0,SUM(S$3:S48)=0,SUM($H49:R49)=0),$B49,0)</f>
        <v>0</v>
      </c>
      <c r="T49">
        <f ca="1">IF(AND($B49&gt;0,SUM(T$3:T48)=0,SUM($H49:S49)=0),$B49,0)</f>
        <v>0</v>
      </c>
      <c r="U49">
        <f ca="1">IF(AND($B49&gt;0,SUM(U$3:U48)=0,SUM($H49:T49)=0),$B49,0)</f>
        <v>0</v>
      </c>
      <c r="V49">
        <f ca="1">IF(AND($B49&gt;0,SUM(V$3:V48)=0,SUM($H49:U49)=0),$B49,0)</f>
        <v>0</v>
      </c>
      <c r="W49">
        <f ca="1">IF(AND($B49&gt;0,SUM(W$3:W48)=0,SUM($H49:V49)=0),$B49,0)</f>
        <v>0</v>
      </c>
      <c r="X49">
        <f ca="1">IF(AND($B49&gt;0,SUM(X$3:X48)=0,SUM($H49:W49)=0),$B49,0)</f>
        <v>0</v>
      </c>
      <c r="Y49">
        <f ca="1">IF(AND($B49&gt;0,SUM(Y$3:Y48)=0,SUM($H49:X49)=0),$B49,0)</f>
        <v>0</v>
      </c>
      <c r="Z49">
        <f ca="1">IF(AND($B49&gt;0,SUM(Z$3:Z48)=0,SUM($H49:Y49)=0),$B49,0)</f>
        <v>0</v>
      </c>
      <c r="AA49">
        <f ca="1">IF(AND($B49&gt;0,SUM(AA$3:AA48)=0,SUM($H49:Z49)=0),$B49,0)</f>
        <v>0</v>
      </c>
      <c r="AB49">
        <f ca="1">IF(AND($B49&gt;0,SUM(AB$3:AB48)=0,SUM($H49:AA49)=0),$B49,0)</f>
        <v>0</v>
      </c>
      <c r="AC49">
        <f ca="1">IF(AND($B49&gt;0,SUM(AC$3:AC48)=0,SUM($H49:AB49)=0),$B49,0)</f>
        <v>0</v>
      </c>
      <c r="AD49">
        <f ca="1">IF(AND($B49&gt;0,SUM(AD$3:AD48)=0,SUM($H49:AC49)=0),$B49,0)</f>
        <v>0</v>
      </c>
      <c r="AE49">
        <f ca="1">IF(AND($B49&gt;0,SUM(AE$3:AE48)=0,SUM($H49:AD49)=0),$B49,0)</f>
        <v>0</v>
      </c>
      <c r="AF49">
        <f ca="1">IF(AND($B49&gt;0,SUM(AF$3:AF48)=0,SUM($H49:AE49)=0),$B49,0)</f>
        <v>0</v>
      </c>
      <c r="AG49">
        <f ca="1">IF(AND($B49&gt;0,SUM(AG$3:AG48)=0,SUM($H49:AF49)=0),$B49,0)</f>
        <v>0</v>
      </c>
      <c r="AH49">
        <f ca="1">IF(AND($B49&gt;0,SUM(AH$3:AH48)=0,SUM($H49:AG49)=0),$B49,0)</f>
        <v>0</v>
      </c>
      <c r="AI49">
        <f ca="1">IF(AND($B49&gt;0,SUM(AI$3:AI48)=0,SUM($H49:AH49)=0),$B49,0)</f>
        <v>0</v>
      </c>
      <c r="AJ49">
        <f ca="1">IF(AND($B49&gt;0,SUM(AJ$3:AJ48)=0,SUM($H49:AI49)=0),$B49,0)</f>
        <v>0</v>
      </c>
      <c r="AK49">
        <f ca="1">IF(AND($B49&gt;0,SUM(AK$3:AK48)=0,SUM($H49:AJ49)=0),$B49,0)</f>
        <v>0</v>
      </c>
      <c r="AL49">
        <f ca="1">IF(AND($B49&gt;0,SUM(AL$3:AL48)=0,SUM($H49:AK49)=0),$B49,0)</f>
        <v>0</v>
      </c>
      <c r="AM49">
        <f ca="1">IF(AND($B49&gt;0,SUM(AM$3:AM48)=0,SUM($H49:AL49)=0),$B49,0)</f>
        <v>0</v>
      </c>
      <c r="AN49">
        <f ca="1">IF(AND($B49&gt;0,SUM(AN$3:AN48)=0,SUM($H49:AM49)=0),$B49,0)</f>
        <v>0</v>
      </c>
      <c r="AO49">
        <f ca="1">IF(AND($B49&gt;0,SUM(AO$3:AO48)=0,SUM($H49:AN49)=0),$B49,0)</f>
        <v>0</v>
      </c>
      <c r="AP49">
        <f ca="1">IF(AND($B49&gt;0,SUM(AP$3:AP48)=0,SUM($H49:AO49)=0),$B49,0)</f>
        <v>0</v>
      </c>
      <c r="AQ49">
        <f ca="1">IF(AND($B49&gt;0,SUM(AQ$3:AQ48)=0,SUM($H49:AP49)=0),$B49,0)</f>
        <v>0</v>
      </c>
      <c r="AR49">
        <f ca="1">IF(AND($B49&gt;0,SUM(AR$3:AR48)=0,SUM($H49:AQ49)=0),$B49,0)</f>
        <v>0</v>
      </c>
      <c r="AS49">
        <f ca="1">IF(AND($B49&gt;0,SUM(AS$3:AS48)=0,SUM($H49:AR49)=0),$B49,0)</f>
        <v>0</v>
      </c>
      <c r="AT49">
        <f ca="1">IF(AND($B49&gt;0,SUM(AT$3:AT48)=0,SUM($H49:AS49)=0),$B49,0)</f>
        <v>0</v>
      </c>
      <c r="AU49">
        <f ca="1">IF(AND($B49&gt;0,SUM(AU$3:AU48)=0,SUM($H49:AT49)=0),$B49,0)</f>
        <v>0</v>
      </c>
      <c r="AV49">
        <f ca="1">IF(AND($B49&gt;0,SUM(AV$3:AV48)=0,SUM($H49:AU49)=0),$B49,0)</f>
        <v>0</v>
      </c>
      <c r="AW49">
        <f ca="1">IF(AND($B49&gt;0,SUM(AW$3:AW48)=0,SUM($H49:AV49)=0),$B49,0)</f>
        <v>0</v>
      </c>
      <c r="AX49">
        <f ca="1">IF(AND($B49&gt;0,SUM(AX$3:AX48)=0,SUM($H49:AW49)=0),$B49,0)</f>
        <v>0</v>
      </c>
      <c r="AY49">
        <f ca="1">IF(AND($B49&gt;0,SUM(AY$3:AY48)=0,SUM($H49:AX49)=0),$B49,0)</f>
        <v>0</v>
      </c>
      <c r="AZ49">
        <f ca="1">IF(AND($B49&gt;0,SUM(AZ$3:AZ48)=0,SUM($H49:AY49)=0),$B49,0)</f>
        <v>0</v>
      </c>
      <c r="BA49">
        <f ca="1">IF(AND($B49&gt;0,SUM(BA$3:BA48)=0,SUM($H49:AZ49)=0),$B49,0)</f>
        <v>0</v>
      </c>
      <c r="BB49">
        <f ca="1">IF(AND($B49&gt;0,SUM(BB$3:BB48)=0,SUM($H49:BA49)=0),$B49,0)</f>
        <v>0</v>
      </c>
      <c r="BC49">
        <f ca="1">IF(AND($B49&gt;0,SUM(BC$3:BC48)=0,SUM($H49:BB49)=0),$B49,0)</f>
        <v>0</v>
      </c>
      <c r="BD49">
        <f ca="1">IF(AND($B49&gt;0,SUM(BD$3:BD48)=0,SUM($H49:BC49)=0),$B49,0)</f>
        <v>0</v>
      </c>
      <c r="BE49">
        <f ca="1">IF(AND($B49&gt;0,SUM(BE$3:BE48)=0,SUM($H49:BD49)=0),$B49,0)</f>
        <v>0</v>
      </c>
      <c r="BF49">
        <f ca="1">IF(AND($B49&gt;0,SUM(BF$3:BF48)=0,SUM($H49:BE49)=0),$B49,0)</f>
        <v>0</v>
      </c>
      <c r="BG49">
        <f ca="1">IF(AND($B49&gt;0,SUM(BG$3:BG48)=0,SUM($H49:BF49)=0),$B49,0)</f>
        <v>0</v>
      </c>
      <c r="BH49">
        <f ca="1">IF(AND($B49&gt;0,SUM(BH$3:BH48)=0,SUM($H49:BG49)=0),$B49,0)</f>
        <v>0</v>
      </c>
      <c r="BI49">
        <f ca="1">IF(AND($B49&gt;0,SUM(BI$3:BI48)=0,SUM($H49:BH49)=0),$B49,0)</f>
        <v>0</v>
      </c>
      <c r="BJ49">
        <f ca="1">IF(AND($B49&gt;0,SUM(BJ$3:BJ48)=0,SUM($H49:BI49)=0),$B49,0)</f>
        <v>0</v>
      </c>
      <c r="BK49">
        <f ca="1">IF(AND($B49&gt;0,SUM(BK$3:BK48)=0,SUM($H49:BJ49)=0),$B49,0)</f>
        <v>0</v>
      </c>
      <c r="BL49">
        <f ca="1">IF(AND($B49&gt;0,SUM(BL$3:BL48)=0,SUM($H49:BK49)=0),$B49,0)</f>
        <v>0</v>
      </c>
      <c r="BM49">
        <f ca="1">IF(AND($B49&gt;0,SUM(BM$3:BM48)=0,SUM($H49:BL49)=0),$B49,0)</f>
        <v>0</v>
      </c>
      <c r="BN49">
        <f ca="1">IF(AND($B49&gt;0,SUM(BN$3:BN48)=0,SUM($H49:BM49)=0),$B49,0)</f>
        <v>0</v>
      </c>
      <c r="BO49">
        <f ca="1">IF(AND($B49&gt;0,SUM(BO$3:BO48)=0,SUM($H49:BN49)=0),$B49,0)</f>
        <v>0</v>
      </c>
      <c r="BP49">
        <f ca="1">IF(AND($B49&gt;0,SUM(BP$3:BP48)=0,SUM($H49:BO49)=0),$B49,0)</f>
        <v>0</v>
      </c>
      <c r="BQ49">
        <f ca="1">IF(AND($B49&gt;0,SUM(BQ$3:BQ48)=0,SUM($H49:BP49)=0),$B49,0)</f>
        <v>0</v>
      </c>
      <c r="BR49">
        <f ca="1">IF(AND($B49&gt;0,SUM(BR$3:BR48)=0,SUM($H49:BQ49)=0),$B49,0)</f>
        <v>0</v>
      </c>
      <c r="BS49">
        <f ca="1">IF(AND($B49&gt;0,SUM(BS$3:BS48)=0,SUM($H49:BR49)=0),$B49,0)</f>
        <v>0</v>
      </c>
      <c r="BT49">
        <f ca="1">IF(AND($B49&gt;0,SUM(BT$3:BT48)=0,SUM($H49:BS49)=0),$B49,0)</f>
        <v>0</v>
      </c>
      <c r="BU49">
        <f ca="1">IF(AND($B49&gt;0,SUM(BU$3:BU48)=0,SUM($H49:BT49)=0),$B49,0)</f>
        <v>0</v>
      </c>
      <c r="BV49">
        <f ca="1">IF(AND($B49&gt;0,SUM(BV$3:BV48)=0,SUM($H49:BU49)=0),$B49,0)</f>
        <v>0</v>
      </c>
      <c r="BW49">
        <f ca="1">IF(AND($B49&gt;0,SUM(BW$3:BW48)=0,SUM($H49:BV49)=0),$B49,0)</f>
        <v>0</v>
      </c>
      <c r="BX49">
        <f ca="1">IF(AND($B49&gt;0,SUM(BX$3:BX48)=0,SUM($H49:BW49)=0),$B49,0)</f>
        <v>0</v>
      </c>
      <c r="BY49">
        <f ca="1">IF(AND($B49&gt;0,SUM(BY$3:BY48)=0,SUM($H49:BX49)=0),$B49,0)</f>
        <v>0</v>
      </c>
      <c r="BZ49">
        <f ca="1">IF(AND($B49&gt;0,SUM(BZ$3:BZ48)=0,SUM($H49:BY49)=0),$B49,0)</f>
        <v>0</v>
      </c>
      <c r="CA49">
        <f ca="1">IF(AND($B49&gt;0,SUM(CA$3:CA48)=0,SUM($H49:BZ49)=0),$B49,0)</f>
        <v>0</v>
      </c>
      <c r="CB49">
        <f ca="1">IF(AND($B49&gt;0,SUM(CB$3:CB48)=0,SUM($H49:CA49)=0),$B49,0)</f>
        <v>0</v>
      </c>
      <c r="CC49">
        <f ca="1">IF(AND($B49&gt;0,SUM(CC$3:CC48)=0,SUM($H49:CB49)=0),$B49,0)</f>
        <v>0</v>
      </c>
      <c r="CD49">
        <f ca="1">IF(AND($B49&gt;0,SUM(CD$3:CD48)=0,SUM($H49:CC49)=0),$B49,0)</f>
        <v>0</v>
      </c>
      <c r="CE49">
        <f ca="1">IF(AND($B49&gt;0,SUM(CE$3:CE48)=0,SUM($H49:CD49)=0),$B49,0)</f>
        <v>0</v>
      </c>
      <c r="CF49">
        <f ca="1">IF(AND($B49&gt;0,SUM(CF$3:CF48)=0,SUM($H49:CE49)=0),$B49,0)</f>
        <v>0</v>
      </c>
      <c r="CG49">
        <f ca="1">IF(AND($B49&gt;0,SUM(CG$3:CG48)=0,SUM($H49:CF49)=0),$B49,0)</f>
        <v>0</v>
      </c>
      <c r="CH49">
        <f ca="1">IF(AND($B49&gt;0,SUM(CH$3:CH48)=0,SUM($H49:CG49)=0),$B49,0)</f>
        <v>0</v>
      </c>
      <c r="CI49">
        <f ca="1">IF(AND($B49&gt;0,SUM(CI$3:CI48)=0,SUM($H49:CH49)=0),$B49,0)</f>
        <v>0</v>
      </c>
      <c r="CJ49">
        <f ca="1">IF(AND($B49&gt;0,SUM(CJ$3:CJ48)=0,SUM($H49:CI49)=0),$B49,0)</f>
        <v>0</v>
      </c>
      <c r="CK49">
        <f ca="1">IF(AND($B49&gt;0,SUM(CK$3:CK48)=0,SUM($H49:CJ49)=0),$B49,0)</f>
        <v>0</v>
      </c>
      <c r="CL49">
        <f ca="1">IF(AND($B49&gt;0,SUM(CL$3:CL48)=0,SUM($H49:CK49)=0),$B49,0)</f>
        <v>0</v>
      </c>
      <c r="CM49">
        <f ca="1">IF(AND($B49&gt;0,SUM(CM$3:CM48)=0,SUM($H49:CL49)=0),$B49,0)</f>
        <v>0</v>
      </c>
      <c r="CN49">
        <f ca="1">IF(AND($B49&gt;0,SUM(CN$3:CN48)=0,SUM($H49:CM49)=0),$B49,0)</f>
        <v>0</v>
      </c>
      <c r="CO49">
        <f ca="1">IF(AND($B49&gt;0,SUM(CO$3:CO48)=0,SUM($H49:CN49)=0),$B49,0)</f>
        <v>0</v>
      </c>
      <c r="CP49">
        <f ca="1">IF(AND($B49&gt;0,SUM(CP$3:CP48)=0,SUM($H49:CO49)=0),$B49,0)</f>
        <v>0</v>
      </c>
      <c r="CQ49">
        <f ca="1">IF(AND($B49&gt;0,SUM(CQ$3:CQ48)=0,SUM($H49:CP49)=0),$B49,0)</f>
        <v>0</v>
      </c>
      <c r="CR49">
        <f ca="1">IF(AND($B49&gt;0,SUM(CR$3:CR48)=0,SUM($H49:CQ49)=0),$B49,0)</f>
        <v>0</v>
      </c>
      <c r="CS49">
        <f ca="1">IF(AND($B49&gt;0,SUM(CS$3:CS48)=0,SUM($H49:CR49)=0),$B49,0)</f>
        <v>0</v>
      </c>
      <c r="CT49">
        <f ca="1">IF(AND($B49&gt;0,SUM(CT$3:CT48)=0,SUM($H49:CS49)=0),$B49,0)</f>
        <v>0</v>
      </c>
      <c r="CU49">
        <f ca="1">IF(AND($B49&gt;0,SUM(CU$3:CU48)=0,SUM($H49:CT49)=0),$B49,0)</f>
        <v>0</v>
      </c>
      <c r="CV49">
        <f ca="1">IF(AND($B49&gt;0,SUM(CV$3:CV48)=0,SUM($H49:CU49)=0),$B49,0)</f>
        <v>0</v>
      </c>
      <c r="CW49">
        <f ca="1">IF(AND($B49&gt;0,SUM(CW$3:CW48)=0,SUM($H49:CV49)=0),$B49,0)</f>
        <v>0</v>
      </c>
      <c r="CX49">
        <f ca="1">IF(AND($B49&gt;0,SUM(CX$3:CX48)=0,SUM($H49:CW49)=0),$B49,0)</f>
        <v>0</v>
      </c>
      <c r="CY49">
        <f ca="1">IF(AND($B49&gt;0,SUM(CY$3:CY48)=0,SUM($H49:CX49)=0),$B49,0)</f>
        <v>0</v>
      </c>
      <c r="CZ49">
        <f ca="1">IF(AND($B49&gt;0,SUM(CZ$3:CZ48)=0,SUM($H49:CY49)=0),$B49,0)</f>
        <v>0</v>
      </c>
      <c r="DA49">
        <f ca="1">IF(AND($B49&gt;0,SUM(DA$3:DA48)=0,SUM($H49:CZ49)=0),$B49,0)</f>
        <v>0</v>
      </c>
      <c r="DB49">
        <f ca="1">IF(AND($B49&gt;0,SUM(DB$3:DB48)=0,SUM($H49:DA49)=0),$B49,0)</f>
        <v>0</v>
      </c>
      <c r="DC49">
        <f ca="1">IF(AND($B49&gt;0,SUM(DC$3:DC48)=0,SUM($H49:DB49)=0),$B49,0)</f>
        <v>0</v>
      </c>
      <c r="DD49">
        <f ca="1">IF(AND($B49&gt;0,SUM(DD$3:DD48)=0,SUM($H49:DC49)=0),$B49,0)</f>
        <v>0</v>
      </c>
      <c r="DE49">
        <f ca="1">IF(AND($B49&gt;0,SUM(DE$3:DE48)=0,SUM($H49:DD49)=0),$B49,0)</f>
        <v>0</v>
      </c>
      <c r="DF49">
        <f ca="1">IF(AND($B49&gt;0,SUM(DF$3:DF48)=0,SUM($H49:DE49)=0),$B49,0)</f>
        <v>0</v>
      </c>
      <c r="DG49">
        <f ca="1">IF(AND($B49&gt;0,SUM(DG$3:DG48)=0,SUM($H49:DF49)=0),$B49,0)</f>
        <v>0</v>
      </c>
      <c r="DH49">
        <f ca="1">IF(AND($B49&gt;0,SUM(DH$3:DH48)=0,SUM($H49:DG49)=0),$B49,0)</f>
        <v>0</v>
      </c>
      <c r="DI49">
        <f ca="1">IF(AND($B49&gt;0,SUM(DI$3:DI48)=0,SUM($H49:DH49)=0),$B49,0)</f>
        <v>0</v>
      </c>
      <c r="DJ49">
        <f ca="1">IF(AND($B49&gt;0,SUM(DJ$3:DJ48)=0,SUM($H49:DI49)=0),$B49,0)</f>
        <v>0</v>
      </c>
      <c r="DK49">
        <f ca="1">IF(AND($B49&gt;0,SUM(DK$3:DK48)=0,SUM($H49:DJ49)=0),$B49,0)</f>
        <v>0</v>
      </c>
      <c r="DL49">
        <f ca="1">IF(AND($B49&gt;0,SUM(DL$3:DL48)=0,SUM($H49:DK49)=0),$B49,0)</f>
        <v>0</v>
      </c>
      <c r="DM49">
        <f ca="1">IF(AND($B49&gt;0,SUM(DM$3:DM48)=0,SUM($H49:DL49)=0),$B49,0)</f>
        <v>0</v>
      </c>
      <c r="DN49">
        <f ca="1">IF(AND($B49&gt;0,SUM(DN$3:DN48)=0,SUM($H49:DM49)=0),$B49,0)</f>
        <v>0</v>
      </c>
      <c r="DO49">
        <f ca="1">IF(AND($B49&gt;0,SUM(DO$3:DO48)=0,SUM($H49:DN49)=0),$B49,0)</f>
        <v>0</v>
      </c>
      <c r="DP49">
        <f ca="1">IF(AND($B49&gt;0,SUM(DP$3:DP48)=0,SUM($H49:DO49)=0),$B49,0)</f>
        <v>0</v>
      </c>
      <c r="DQ49">
        <f ca="1">IF(AND($B49&gt;0,SUM(DQ$3:DQ48)=0,SUM($H49:DP49)=0),$B49,0)</f>
        <v>0</v>
      </c>
      <c r="DR49">
        <f ca="1">IF(AND($B49&gt;0,SUM(DR$3:DR48)=0,SUM($H49:DQ49)=0),$B49,0)</f>
        <v>0</v>
      </c>
      <c r="DS49">
        <f ca="1">IF(AND($B49&gt;0,SUM(DS$3:DS48)=0,SUM($H49:DR49)=0),$B49,0)</f>
        <v>0</v>
      </c>
      <c r="DT49">
        <f ca="1">IF(AND($B49&gt;0,SUM(DT$3:DT48)=0,SUM($H49:DS49)=0),$B49,0)</f>
        <v>0</v>
      </c>
      <c r="DU49">
        <f ca="1">IF(AND($B49&gt;0,SUM(DU$3:DU48)=0,SUM($H49:DT49)=0),$B49,0)</f>
        <v>0</v>
      </c>
      <c r="DV49">
        <f ca="1">IF(AND($B49&gt;0,SUM(DV$3:DV48)=0,SUM($H49:DU49)=0),$B49,0)</f>
        <v>0</v>
      </c>
      <c r="DW49">
        <f ca="1">IF(AND($B49&gt;0,SUM(DW$3:DW48)=0,SUM($H49:DV49)=0),$B49,0)</f>
        <v>0</v>
      </c>
      <c r="DX49">
        <f ca="1">IF(AND($B49&gt;0,SUM(DX$3:DX48)=0,SUM($H49:DW49)=0),$B49,0)</f>
        <v>0</v>
      </c>
      <c r="DY49">
        <f ca="1">IF(AND($B49&gt;0,SUM(DY$3:DY48)=0,SUM($H49:DX49)=0),$B49,0)</f>
        <v>0</v>
      </c>
      <c r="DZ49">
        <f ca="1">IF(AND($B49&gt;0,SUM(DZ$3:DZ48)=0,SUM($H49:DY49)=0),$B49,0)</f>
        <v>0</v>
      </c>
      <c r="EA49">
        <f ca="1">IF(AND($B49&gt;0,SUM(EA$3:EA48)=0,SUM($H49:DZ49)=0),$B49,0)</f>
        <v>0</v>
      </c>
      <c r="EB49">
        <f ca="1">IF(AND($B49&gt;0,SUM(EB$3:EB48)=0,SUM($H49:EA49)=0),$B49,0)</f>
        <v>0</v>
      </c>
      <c r="EC49">
        <f ca="1">IF(AND($B49&gt;0,SUM(EC$3:EC48)=0,SUM($H49:EB49)=0),$B49,0)</f>
        <v>0</v>
      </c>
      <c r="ED49">
        <f ca="1">IF(AND($B49&gt;0,SUM(ED$3:ED48)=0,SUM($H49:EC49)=0),$B49,0)</f>
        <v>0</v>
      </c>
      <c r="EE49">
        <f ca="1">IF(AND($B49&gt;0,SUM(EE$3:EE48)=0,SUM($H49:ED49)=0),$B49,0)</f>
        <v>0</v>
      </c>
      <c r="EF49">
        <f ca="1">IF(AND($B49&gt;0,SUM(EF$3:EF48)=0,SUM($H49:EE49)=0),$B49,0)</f>
        <v>0</v>
      </c>
      <c r="EG49">
        <f ca="1">IF(AND($B49&gt;0,SUM(EG$3:EG48)=0,SUM($H49:EF49)=0),$B49,0)</f>
        <v>0</v>
      </c>
      <c r="EH49">
        <f ca="1">IF(AND($B49&gt;0,SUM(EH$3:EH48)=0,SUM($H49:EG49)=0),$B49,0)</f>
        <v>0</v>
      </c>
      <c r="EI49">
        <f ca="1">IF(AND($B49&gt;0,SUM(EI$3:EI48)=0,SUM($H49:EH49)=0),$B49,0)</f>
        <v>0</v>
      </c>
      <c r="EJ49">
        <f ca="1">IF(AND($B49&gt;0,SUM(EJ$3:EJ48)=0,SUM($H49:EI49)=0),$B49,0)</f>
        <v>0</v>
      </c>
      <c r="EK49">
        <f ca="1">IF(AND($B49&gt;0,SUM(EK$3:EK48)=0,SUM($H49:EJ49)=0),$B49,0)</f>
        <v>0</v>
      </c>
      <c r="EL49">
        <f ca="1">IF(AND($B49&gt;0,SUM(EL$3:EL48)=0,SUM($H49:EK49)=0),$B49,0)</f>
        <v>0</v>
      </c>
      <c r="EM49">
        <f ca="1">IF(AND($B49&gt;0,SUM(EM$3:EM48)=0,SUM($H49:EL49)=0),$B49,0)</f>
        <v>0</v>
      </c>
      <c r="EN49">
        <f ca="1">IF(AND($B49&gt;0,SUM(EN$3:EN48)=0,SUM($H49:EM49)=0),$B49,0)</f>
        <v>0</v>
      </c>
      <c r="EO49">
        <f ca="1">IF(AND($B49&gt;0,SUM(EO$3:EO48)=0,SUM($H49:EN49)=0),$B49,0)</f>
        <v>0</v>
      </c>
      <c r="EP49">
        <f ca="1">IF(AND($B49&gt;0,SUM(EP$3:EP48)=0,SUM($H49:EO49)=0),$B49,0)</f>
        <v>0</v>
      </c>
      <c r="EQ49">
        <f ca="1">IF(AND($B49&gt;0,SUM(EQ$3:EQ48)=0,SUM($H49:EP49)=0),$B49,0)</f>
        <v>0</v>
      </c>
      <c r="ER49">
        <f ca="1">IF(AND($B49&gt;0,SUM(ER$3:ER48)=0,SUM($H49:EQ49)=0),$B49,0)</f>
        <v>0</v>
      </c>
      <c r="ES49">
        <f ca="1">IF(AND($B49&gt;0,SUM(ES$3:ES48)=0,SUM($H49:ER49)=0),$B49,0)</f>
        <v>0</v>
      </c>
      <c r="ET49">
        <f ca="1">IF(AND($B49&gt;0,SUM(ET$3:ET48)=0,SUM($H49:ES49)=0),$B49,0)</f>
        <v>0</v>
      </c>
      <c r="EU49">
        <f ca="1">IF(AND($B49&gt;0,SUM(EU$3:EU48)=0,SUM($H49:ET49)=0),$B49,0)</f>
        <v>0</v>
      </c>
      <c r="EV49">
        <f ca="1">IF(AND($B49&gt;0,SUM(EV$3:EV48)=0,SUM($H49:EU49)=0),$B49,0)</f>
        <v>0</v>
      </c>
      <c r="EW49">
        <f ca="1">IF(AND($B49&gt;0,SUM(EW$3:EW48)=0,SUM($H49:EV49)=0),$B49,0)</f>
        <v>0</v>
      </c>
      <c r="EX49">
        <f ca="1">IF(AND($B49&gt;0,SUM(EX$3:EX48)=0,SUM($H49:EW49)=0),$B49,0)</f>
        <v>0</v>
      </c>
      <c r="EY49">
        <f ca="1">IF(AND($B49&gt;0,SUM(EY$3:EY48)=0,SUM($H49:EX49)=0),$B49,0)</f>
        <v>0</v>
      </c>
      <c r="EZ49">
        <f ca="1">IF(AND($B49&gt;0,SUM(EZ$3:EZ48)=0,SUM($H49:EY49)=0),$B49,0)</f>
        <v>0</v>
      </c>
      <c r="FA49">
        <f ca="1">IF(AND($B49&gt;0,SUM(FA$3:FA48)=0,SUM($H49:EZ49)=0),$B49,0)</f>
        <v>0</v>
      </c>
      <c r="FB49">
        <f ca="1">IF(AND($B49&gt;0,SUM(FB$3:FB48)=0,SUM($H49:FA49)=0),$B49,0)</f>
        <v>0</v>
      </c>
      <c r="FC49">
        <f ca="1">IF(AND($B49&gt;0,SUM(FC$3:FC48)=0,SUM($H49:FB49)=0),$B49,0)</f>
        <v>0</v>
      </c>
      <c r="FD49">
        <f ca="1">IF(AND($B49&gt;0,SUM(FD$3:FD48)=0,SUM($H49:FC49)=0),$B49,0)</f>
        <v>0</v>
      </c>
      <c r="FE49">
        <f ca="1">IF(AND($B49&gt;0,SUM(FE$3:FE48)=0,SUM($H49:FD49)=0),$B49,0)</f>
        <v>0</v>
      </c>
      <c r="FF49">
        <f ca="1">IF(AND($B49&gt;0,SUM(FF$3:FF48)=0,SUM($H49:FE49)=0),$B49,0)</f>
        <v>0</v>
      </c>
      <c r="FG49">
        <f ca="1">IF(AND($B49&gt;0,SUM(FG$3:FG48)=0,SUM($H49:FF49)=0),$B49,0)</f>
        <v>0</v>
      </c>
      <c r="FH49">
        <f ca="1">IF(AND($B49&gt;0,SUM(FH$3:FH48)=0,SUM($H49:FG49)=0),$B49,0)</f>
        <v>0</v>
      </c>
      <c r="FI49">
        <f ca="1">IF(AND($B49&gt;0,SUM(FI$3:FI48)=0,SUM($H49:FH49)=0),$B49,0)</f>
        <v>0</v>
      </c>
      <c r="FJ49">
        <f ca="1">IF(AND($B49&gt;0,SUM(FJ$3:FJ48)=0,SUM($H49:FI49)=0),$B49,0)</f>
        <v>0</v>
      </c>
      <c r="FK49">
        <f ca="1">IF(AND($B49&gt;0,SUM(FK$3:FK48)=0,SUM($H49:FJ49)=0),$B49,0)</f>
        <v>0</v>
      </c>
      <c r="FL49">
        <f ca="1">IF(AND($B49&gt;0,SUM(FL$3:FL48)=0,SUM($H49:FK49)=0),$B49,0)</f>
        <v>0</v>
      </c>
      <c r="FM49">
        <f ca="1">IF(AND($B49&gt;0,SUM(FM$3:FM48)=0,SUM($H49:FL49)=0),$B49,0)</f>
        <v>0</v>
      </c>
      <c r="FN49">
        <f ca="1">IF(AND($B49&gt;0,SUM(FN$3:FN48)=0,SUM($H49:FM49)=0),$B49,0)</f>
        <v>0</v>
      </c>
      <c r="FS49" s="67"/>
      <c r="FT49" s="67"/>
      <c r="FU49" s="342"/>
      <c r="FV49" s="374" t="str">
        <f>""</f>
        <v/>
      </c>
      <c r="FY49" s="67"/>
      <c r="FZ49" s="67"/>
      <c r="GA49" s="342"/>
      <c r="GB49" s="374" t="str">
        <f>""</f>
        <v/>
      </c>
      <c r="GE49" s="67"/>
      <c r="GF49" s="67"/>
      <c r="GG49" s="342"/>
      <c r="GH49" s="374" t="str">
        <f>""</f>
        <v/>
      </c>
    </row>
    <row r="50" spans="1:190" ht="15.75" thickBot="1" x14ac:dyDescent="0.3">
      <c r="A50">
        <v>50</v>
      </c>
      <c r="B50" s="367">
        <f>A50</f>
        <v>50</v>
      </c>
      <c r="C50" s="240" t="str">
        <f t="shared" ca="1" si="16"/>
        <v>Asuntokohtaiset laitteet</v>
      </c>
      <c r="D50" s="240" t="str">
        <f t="shared" ca="1" si="17"/>
        <v/>
      </c>
      <c r="E50" s="240">
        <f t="shared" ca="1" si="18"/>
        <v>1</v>
      </c>
      <c r="F50" s="240" t="str">
        <f t="shared" ca="1" si="19"/>
        <v/>
      </c>
      <c r="G50" s="47">
        <f ca="1">INDEX($I$2:$FN$2,ROWS(G$2:G50))</f>
        <v>1</v>
      </c>
      <c r="H50">
        <v>0</v>
      </c>
      <c r="I50">
        <f ca="1">IF(AND($B50&gt;0,SUM(I$3:I49)=0,SUM($H50:H50)=0),$B50,0)</f>
        <v>0</v>
      </c>
      <c r="J50">
        <f ca="1">IF(AND($B50&gt;0,SUM(J$3:J49)=0,SUM($H50:I50)=0),$B50,0)</f>
        <v>0</v>
      </c>
      <c r="K50">
        <f ca="1">IF(AND($B50&gt;0,SUM(K$3:K49)=0,SUM($H50:J50)=0),$B50,0)</f>
        <v>0</v>
      </c>
      <c r="L50">
        <f ca="1">IF(AND($B50&gt;0,SUM(L$3:L49)=0,SUM($H50:K50)=0),$B50,0)</f>
        <v>0</v>
      </c>
      <c r="M50">
        <f ca="1">IF(AND($B50&gt;0,SUM(M$3:M49)=0,SUM($H50:L50)=0),$B50,0)</f>
        <v>0</v>
      </c>
      <c r="N50">
        <f ca="1">IF(AND($B50&gt;0,SUM(N$3:N49)=0,SUM($H50:M50)=0),$B50,0)</f>
        <v>0</v>
      </c>
      <c r="O50">
        <f ca="1">IF(AND($B50&gt;0,SUM(O$3:O49)=0,SUM($H50:N50)=0),$B50,0)</f>
        <v>0</v>
      </c>
      <c r="P50">
        <f ca="1">IF(AND($B50&gt;0,SUM(P$3:P49)=0,SUM($H50:O50)=0),$B50,0)</f>
        <v>0</v>
      </c>
      <c r="Q50">
        <f ca="1">IF(AND($B50&gt;0,SUM(Q$3:Q49)=0,SUM($H50:P50)=0),$B50,0)</f>
        <v>0</v>
      </c>
      <c r="R50">
        <f ca="1">IF(AND($B50&gt;0,SUM(R$3:R49)=0,SUM($H50:Q50)=0),$B50,0)</f>
        <v>0</v>
      </c>
      <c r="S50">
        <f ca="1">IF(AND($B50&gt;0,SUM(S$3:S49)=0,SUM($H50:R50)=0),$B50,0)</f>
        <v>0</v>
      </c>
      <c r="T50">
        <f ca="1">IF(AND($B50&gt;0,SUM(T$3:T49)=0,SUM($H50:S50)=0),$B50,0)</f>
        <v>0</v>
      </c>
      <c r="U50">
        <f ca="1">IF(AND($B50&gt;0,SUM(U$3:U49)=0,SUM($H50:T50)=0),$B50,0)</f>
        <v>0</v>
      </c>
      <c r="V50">
        <f ca="1">IF(AND($B50&gt;0,SUM(V$3:V49)=0,SUM($H50:U50)=0),$B50,0)</f>
        <v>0</v>
      </c>
      <c r="W50">
        <f ca="1">IF(AND($B50&gt;0,SUM(W$3:W49)=0,SUM($H50:V50)=0),$B50,0)</f>
        <v>0</v>
      </c>
      <c r="X50">
        <f ca="1">IF(AND($B50&gt;0,SUM(X$3:X49)=0,SUM($H50:W50)=0),$B50,0)</f>
        <v>0</v>
      </c>
      <c r="Y50">
        <f ca="1">IF(AND($B50&gt;0,SUM(Y$3:Y49)=0,SUM($H50:X50)=0),$B50,0)</f>
        <v>0</v>
      </c>
      <c r="Z50">
        <f ca="1">IF(AND($B50&gt;0,SUM(Z$3:Z49)=0,SUM($H50:Y50)=0),$B50,0)</f>
        <v>0</v>
      </c>
      <c r="AA50">
        <f ca="1">IF(AND($B50&gt;0,SUM(AA$3:AA49)=0,SUM($H50:Z50)=0),$B50,0)</f>
        <v>0</v>
      </c>
      <c r="AB50">
        <f ca="1">IF(AND($B50&gt;0,SUM(AB$3:AB49)=0,SUM($H50:AA50)=0),$B50,0)</f>
        <v>0</v>
      </c>
      <c r="AC50">
        <f ca="1">IF(AND($B50&gt;0,SUM(AC$3:AC49)=0,SUM($H50:AB50)=0),$B50,0)</f>
        <v>0</v>
      </c>
      <c r="AD50">
        <f ca="1">IF(AND($B50&gt;0,SUM(AD$3:AD49)=0,SUM($H50:AC50)=0),$B50,0)</f>
        <v>50</v>
      </c>
      <c r="AE50">
        <f ca="1">IF(AND($B50&gt;0,SUM(AE$3:AE49)=0,SUM($H50:AD50)=0),$B50,0)</f>
        <v>0</v>
      </c>
      <c r="AF50">
        <f ca="1">IF(AND($B50&gt;0,SUM(AF$3:AF49)=0,SUM($H50:AE50)=0),$B50,0)</f>
        <v>0</v>
      </c>
      <c r="AG50">
        <f ca="1">IF(AND($B50&gt;0,SUM(AG$3:AG49)=0,SUM($H50:AF50)=0),$B50,0)</f>
        <v>0</v>
      </c>
      <c r="AH50">
        <f ca="1">IF(AND($B50&gt;0,SUM(AH$3:AH49)=0,SUM($H50:AG50)=0),$B50,0)</f>
        <v>0</v>
      </c>
      <c r="AI50">
        <f ca="1">IF(AND($B50&gt;0,SUM(AI$3:AI49)=0,SUM($H50:AH50)=0),$B50,0)</f>
        <v>0</v>
      </c>
      <c r="AJ50">
        <f ca="1">IF(AND($B50&gt;0,SUM(AJ$3:AJ49)=0,SUM($H50:AI50)=0),$B50,0)</f>
        <v>0</v>
      </c>
      <c r="AK50">
        <f ca="1">IF(AND($B50&gt;0,SUM(AK$3:AK49)=0,SUM($H50:AJ50)=0),$B50,0)</f>
        <v>0</v>
      </c>
      <c r="AL50">
        <f ca="1">IF(AND($B50&gt;0,SUM(AL$3:AL49)=0,SUM($H50:AK50)=0),$B50,0)</f>
        <v>0</v>
      </c>
      <c r="AM50">
        <f ca="1">IF(AND($B50&gt;0,SUM(AM$3:AM49)=0,SUM($H50:AL50)=0),$B50,0)</f>
        <v>0</v>
      </c>
      <c r="AN50">
        <f ca="1">IF(AND($B50&gt;0,SUM(AN$3:AN49)=0,SUM($H50:AM50)=0),$B50,0)</f>
        <v>0</v>
      </c>
      <c r="AO50">
        <f ca="1">IF(AND($B50&gt;0,SUM(AO$3:AO49)=0,SUM($H50:AN50)=0),$B50,0)</f>
        <v>0</v>
      </c>
      <c r="AP50">
        <f ca="1">IF(AND($B50&gt;0,SUM(AP$3:AP49)=0,SUM($H50:AO50)=0),$B50,0)</f>
        <v>0</v>
      </c>
      <c r="AQ50">
        <f ca="1">IF(AND($B50&gt;0,SUM(AQ$3:AQ49)=0,SUM($H50:AP50)=0),$B50,0)</f>
        <v>0</v>
      </c>
      <c r="AR50">
        <f ca="1">IF(AND($B50&gt;0,SUM(AR$3:AR49)=0,SUM($H50:AQ50)=0),$B50,0)</f>
        <v>0</v>
      </c>
      <c r="AS50">
        <f ca="1">IF(AND($B50&gt;0,SUM(AS$3:AS49)=0,SUM($H50:AR50)=0),$B50,0)</f>
        <v>0</v>
      </c>
      <c r="AT50">
        <f ca="1">IF(AND($B50&gt;0,SUM(AT$3:AT49)=0,SUM($H50:AS50)=0),$B50,0)</f>
        <v>0</v>
      </c>
      <c r="AU50">
        <f ca="1">IF(AND($B50&gt;0,SUM(AU$3:AU49)=0,SUM($H50:AT50)=0),$B50,0)</f>
        <v>0</v>
      </c>
      <c r="AV50">
        <f ca="1">IF(AND($B50&gt;0,SUM(AV$3:AV49)=0,SUM($H50:AU50)=0),$B50,0)</f>
        <v>0</v>
      </c>
      <c r="AW50">
        <f ca="1">IF(AND($B50&gt;0,SUM(AW$3:AW49)=0,SUM($H50:AV50)=0),$B50,0)</f>
        <v>0</v>
      </c>
      <c r="AX50">
        <f ca="1">IF(AND($B50&gt;0,SUM(AX$3:AX49)=0,SUM($H50:AW50)=0),$B50,0)</f>
        <v>0</v>
      </c>
      <c r="AY50">
        <f ca="1">IF(AND($B50&gt;0,SUM(AY$3:AY49)=0,SUM($H50:AX50)=0),$B50,0)</f>
        <v>0</v>
      </c>
      <c r="AZ50">
        <f ca="1">IF(AND($B50&gt;0,SUM(AZ$3:AZ49)=0,SUM($H50:AY50)=0),$B50,0)</f>
        <v>0</v>
      </c>
      <c r="BA50">
        <f ca="1">IF(AND($B50&gt;0,SUM(BA$3:BA49)=0,SUM($H50:AZ50)=0),$B50,0)</f>
        <v>0</v>
      </c>
      <c r="BB50">
        <f ca="1">IF(AND($B50&gt;0,SUM(BB$3:BB49)=0,SUM($H50:BA50)=0),$B50,0)</f>
        <v>0</v>
      </c>
      <c r="BC50">
        <f ca="1">IF(AND($B50&gt;0,SUM(BC$3:BC49)=0,SUM($H50:BB50)=0),$B50,0)</f>
        <v>0</v>
      </c>
      <c r="BD50">
        <f ca="1">IF(AND($B50&gt;0,SUM(BD$3:BD49)=0,SUM($H50:BC50)=0),$B50,0)</f>
        <v>0</v>
      </c>
      <c r="BE50">
        <f ca="1">IF(AND($B50&gt;0,SUM(BE$3:BE49)=0,SUM($H50:BD50)=0),$B50,0)</f>
        <v>0</v>
      </c>
      <c r="BF50">
        <f ca="1">IF(AND($B50&gt;0,SUM(BF$3:BF49)=0,SUM($H50:BE50)=0),$B50,0)</f>
        <v>0</v>
      </c>
      <c r="BG50">
        <f ca="1">IF(AND($B50&gt;0,SUM(BG$3:BG49)=0,SUM($H50:BF50)=0),$B50,0)</f>
        <v>0</v>
      </c>
      <c r="BH50">
        <f ca="1">IF(AND($B50&gt;0,SUM(BH$3:BH49)=0,SUM($H50:BG50)=0),$B50,0)</f>
        <v>0</v>
      </c>
      <c r="BI50">
        <f ca="1">IF(AND($B50&gt;0,SUM(BI$3:BI49)=0,SUM($H50:BH50)=0),$B50,0)</f>
        <v>0</v>
      </c>
      <c r="BJ50">
        <f ca="1">IF(AND($B50&gt;0,SUM(BJ$3:BJ49)=0,SUM($H50:BI50)=0),$B50,0)</f>
        <v>0</v>
      </c>
      <c r="BK50">
        <f ca="1">IF(AND($B50&gt;0,SUM(BK$3:BK49)=0,SUM($H50:BJ50)=0),$B50,0)</f>
        <v>0</v>
      </c>
      <c r="BL50">
        <f ca="1">IF(AND($B50&gt;0,SUM(BL$3:BL49)=0,SUM($H50:BK50)=0),$B50,0)</f>
        <v>0</v>
      </c>
      <c r="BM50">
        <f ca="1">IF(AND($B50&gt;0,SUM(BM$3:BM49)=0,SUM($H50:BL50)=0),$B50,0)</f>
        <v>0</v>
      </c>
      <c r="BN50">
        <f ca="1">IF(AND($B50&gt;0,SUM(BN$3:BN49)=0,SUM($H50:BM50)=0),$B50,0)</f>
        <v>0</v>
      </c>
      <c r="BO50">
        <f ca="1">IF(AND($B50&gt;0,SUM(BO$3:BO49)=0,SUM($H50:BN50)=0),$B50,0)</f>
        <v>0</v>
      </c>
      <c r="BP50">
        <f ca="1">IF(AND($B50&gt;0,SUM(BP$3:BP49)=0,SUM($H50:BO50)=0),$B50,0)</f>
        <v>0</v>
      </c>
      <c r="BQ50">
        <f ca="1">IF(AND($B50&gt;0,SUM(BQ$3:BQ49)=0,SUM($H50:BP50)=0),$B50,0)</f>
        <v>0</v>
      </c>
      <c r="BR50">
        <f ca="1">IF(AND($B50&gt;0,SUM(BR$3:BR49)=0,SUM($H50:BQ50)=0),$B50,0)</f>
        <v>0</v>
      </c>
      <c r="BS50">
        <f ca="1">IF(AND($B50&gt;0,SUM(BS$3:BS49)=0,SUM($H50:BR50)=0),$B50,0)</f>
        <v>0</v>
      </c>
      <c r="BT50">
        <f ca="1">IF(AND($B50&gt;0,SUM(BT$3:BT49)=0,SUM($H50:BS50)=0),$B50,0)</f>
        <v>0</v>
      </c>
      <c r="BU50">
        <f ca="1">IF(AND($B50&gt;0,SUM(BU$3:BU49)=0,SUM($H50:BT50)=0),$B50,0)</f>
        <v>0</v>
      </c>
      <c r="BV50">
        <f ca="1">IF(AND($B50&gt;0,SUM(BV$3:BV49)=0,SUM($H50:BU50)=0),$B50,0)</f>
        <v>0</v>
      </c>
      <c r="BW50">
        <f ca="1">IF(AND($B50&gt;0,SUM(BW$3:BW49)=0,SUM($H50:BV50)=0),$B50,0)</f>
        <v>0</v>
      </c>
      <c r="BX50">
        <f ca="1">IF(AND($B50&gt;0,SUM(BX$3:BX49)=0,SUM($H50:BW50)=0),$B50,0)</f>
        <v>0</v>
      </c>
      <c r="BY50">
        <f ca="1">IF(AND($B50&gt;0,SUM(BY$3:BY49)=0,SUM($H50:BX50)=0),$B50,0)</f>
        <v>0</v>
      </c>
      <c r="BZ50">
        <f ca="1">IF(AND($B50&gt;0,SUM(BZ$3:BZ49)=0,SUM($H50:BY50)=0),$B50,0)</f>
        <v>0</v>
      </c>
      <c r="CA50">
        <f ca="1">IF(AND($B50&gt;0,SUM(CA$3:CA49)=0,SUM($H50:BZ50)=0),$B50,0)</f>
        <v>0</v>
      </c>
      <c r="CB50">
        <f ca="1">IF(AND($B50&gt;0,SUM(CB$3:CB49)=0,SUM($H50:CA50)=0),$B50,0)</f>
        <v>0</v>
      </c>
      <c r="CC50">
        <f ca="1">IF(AND($B50&gt;0,SUM(CC$3:CC49)=0,SUM($H50:CB50)=0),$B50,0)</f>
        <v>0</v>
      </c>
      <c r="CD50">
        <f ca="1">IF(AND($B50&gt;0,SUM(CD$3:CD49)=0,SUM($H50:CC50)=0),$B50,0)</f>
        <v>0</v>
      </c>
      <c r="CE50">
        <f ca="1">IF(AND($B50&gt;0,SUM(CE$3:CE49)=0,SUM($H50:CD50)=0),$B50,0)</f>
        <v>0</v>
      </c>
      <c r="CF50">
        <f ca="1">IF(AND($B50&gt;0,SUM(CF$3:CF49)=0,SUM($H50:CE50)=0),$B50,0)</f>
        <v>0</v>
      </c>
      <c r="CG50">
        <f ca="1">IF(AND($B50&gt;0,SUM(CG$3:CG49)=0,SUM($H50:CF50)=0),$B50,0)</f>
        <v>0</v>
      </c>
      <c r="CH50">
        <f ca="1">IF(AND($B50&gt;0,SUM(CH$3:CH49)=0,SUM($H50:CG50)=0),$B50,0)</f>
        <v>0</v>
      </c>
      <c r="CI50">
        <f ca="1">IF(AND($B50&gt;0,SUM(CI$3:CI49)=0,SUM($H50:CH50)=0),$B50,0)</f>
        <v>0</v>
      </c>
      <c r="CJ50">
        <f ca="1">IF(AND($B50&gt;0,SUM(CJ$3:CJ49)=0,SUM($H50:CI50)=0),$B50,0)</f>
        <v>0</v>
      </c>
      <c r="CK50">
        <f ca="1">IF(AND($B50&gt;0,SUM(CK$3:CK49)=0,SUM($H50:CJ50)=0),$B50,0)</f>
        <v>0</v>
      </c>
      <c r="CL50">
        <f ca="1">IF(AND($B50&gt;0,SUM(CL$3:CL49)=0,SUM($H50:CK50)=0),$B50,0)</f>
        <v>0</v>
      </c>
      <c r="CM50">
        <f ca="1">IF(AND($B50&gt;0,SUM(CM$3:CM49)=0,SUM($H50:CL50)=0),$B50,0)</f>
        <v>0</v>
      </c>
      <c r="CN50">
        <f ca="1">IF(AND($B50&gt;0,SUM(CN$3:CN49)=0,SUM($H50:CM50)=0),$B50,0)</f>
        <v>0</v>
      </c>
      <c r="CO50">
        <f ca="1">IF(AND($B50&gt;0,SUM(CO$3:CO49)=0,SUM($H50:CN50)=0),$B50,0)</f>
        <v>0</v>
      </c>
      <c r="CP50">
        <f ca="1">IF(AND($B50&gt;0,SUM(CP$3:CP49)=0,SUM($H50:CO50)=0),$B50,0)</f>
        <v>0</v>
      </c>
      <c r="CQ50">
        <f ca="1">IF(AND($B50&gt;0,SUM(CQ$3:CQ49)=0,SUM($H50:CP50)=0),$B50,0)</f>
        <v>0</v>
      </c>
      <c r="CR50">
        <f ca="1">IF(AND($B50&gt;0,SUM(CR$3:CR49)=0,SUM($H50:CQ50)=0),$B50,0)</f>
        <v>0</v>
      </c>
      <c r="CS50">
        <f ca="1">IF(AND($B50&gt;0,SUM(CS$3:CS49)=0,SUM($H50:CR50)=0),$B50,0)</f>
        <v>0</v>
      </c>
      <c r="CT50">
        <f ca="1">IF(AND($B50&gt;0,SUM(CT$3:CT49)=0,SUM($H50:CS50)=0),$B50,0)</f>
        <v>0</v>
      </c>
      <c r="CU50">
        <f ca="1">IF(AND($B50&gt;0,SUM(CU$3:CU49)=0,SUM($H50:CT50)=0),$B50,0)</f>
        <v>0</v>
      </c>
      <c r="CV50">
        <f ca="1">IF(AND($B50&gt;0,SUM(CV$3:CV49)=0,SUM($H50:CU50)=0),$B50,0)</f>
        <v>0</v>
      </c>
      <c r="CW50">
        <f ca="1">IF(AND($B50&gt;0,SUM(CW$3:CW49)=0,SUM($H50:CV50)=0),$B50,0)</f>
        <v>0</v>
      </c>
      <c r="CX50">
        <f ca="1">IF(AND($B50&gt;0,SUM(CX$3:CX49)=0,SUM($H50:CW50)=0),$B50,0)</f>
        <v>0</v>
      </c>
      <c r="CY50">
        <f ca="1">IF(AND($B50&gt;0,SUM(CY$3:CY49)=0,SUM($H50:CX50)=0),$B50,0)</f>
        <v>0</v>
      </c>
      <c r="CZ50">
        <f ca="1">IF(AND($B50&gt;0,SUM(CZ$3:CZ49)=0,SUM($H50:CY50)=0),$B50,0)</f>
        <v>0</v>
      </c>
      <c r="DA50">
        <f ca="1">IF(AND($B50&gt;0,SUM(DA$3:DA49)=0,SUM($H50:CZ50)=0),$B50,0)</f>
        <v>0</v>
      </c>
      <c r="DB50">
        <f ca="1">IF(AND($B50&gt;0,SUM(DB$3:DB49)=0,SUM($H50:DA50)=0),$B50,0)</f>
        <v>0</v>
      </c>
      <c r="DC50">
        <f ca="1">IF(AND($B50&gt;0,SUM(DC$3:DC49)=0,SUM($H50:DB50)=0),$B50,0)</f>
        <v>0</v>
      </c>
      <c r="DD50">
        <f ca="1">IF(AND($B50&gt;0,SUM(DD$3:DD49)=0,SUM($H50:DC50)=0),$B50,0)</f>
        <v>0</v>
      </c>
      <c r="DE50">
        <f ca="1">IF(AND($B50&gt;0,SUM(DE$3:DE49)=0,SUM($H50:DD50)=0),$B50,0)</f>
        <v>0</v>
      </c>
      <c r="DF50">
        <f ca="1">IF(AND($B50&gt;0,SUM(DF$3:DF49)=0,SUM($H50:DE50)=0),$B50,0)</f>
        <v>0</v>
      </c>
      <c r="DG50">
        <f ca="1">IF(AND($B50&gt;0,SUM(DG$3:DG49)=0,SUM($H50:DF50)=0),$B50,0)</f>
        <v>0</v>
      </c>
      <c r="DH50">
        <f ca="1">IF(AND($B50&gt;0,SUM(DH$3:DH49)=0,SUM($H50:DG50)=0),$B50,0)</f>
        <v>0</v>
      </c>
      <c r="DI50">
        <f ca="1">IF(AND($B50&gt;0,SUM(DI$3:DI49)=0,SUM($H50:DH50)=0),$B50,0)</f>
        <v>0</v>
      </c>
      <c r="DJ50">
        <f ca="1">IF(AND($B50&gt;0,SUM(DJ$3:DJ49)=0,SUM($H50:DI50)=0),$B50,0)</f>
        <v>0</v>
      </c>
      <c r="DK50">
        <f ca="1">IF(AND($B50&gt;0,SUM(DK$3:DK49)=0,SUM($H50:DJ50)=0),$B50,0)</f>
        <v>0</v>
      </c>
      <c r="DL50">
        <f ca="1">IF(AND($B50&gt;0,SUM(DL$3:DL49)=0,SUM($H50:DK50)=0),$B50,0)</f>
        <v>0</v>
      </c>
      <c r="DM50">
        <f ca="1">IF(AND($B50&gt;0,SUM(DM$3:DM49)=0,SUM($H50:DL50)=0),$B50,0)</f>
        <v>0</v>
      </c>
      <c r="DN50">
        <f ca="1">IF(AND($B50&gt;0,SUM(DN$3:DN49)=0,SUM($H50:DM50)=0),$B50,0)</f>
        <v>0</v>
      </c>
      <c r="DO50">
        <f ca="1">IF(AND($B50&gt;0,SUM(DO$3:DO49)=0,SUM($H50:DN50)=0),$B50,0)</f>
        <v>0</v>
      </c>
      <c r="DP50">
        <f ca="1">IF(AND($B50&gt;0,SUM(DP$3:DP49)=0,SUM($H50:DO50)=0),$B50,0)</f>
        <v>0</v>
      </c>
      <c r="DQ50">
        <f ca="1">IF(AND($B50&gt;0,SUM(DQ$3:DQ49)=0,SUM($H50:DP50)=0),$B50,0)</f>
        <v>0</v>
      </c>
      <c r="DR50">
        <f ca="1">IF(AND($B50&gt;0,SUM(DR$3:DR49)=0,SUM($H50:DQ50)=0),$B50,0)</f>
        <v>0</v>
      </c>
      <c r="DS50">
        <f ca="1">IF(AND($B50&gt;0,SUM(DS$3:DS49)=0,SUM($H50:DR50)=0),$B50,0)</f>
        <v>0</v>
      </c>
      <c r="DT50">
        <f ca="1">IF(AND($B50&gt;0,SUM(DT$3:DT49)=0,SUM($H50:DS50)=0),$B50,0)</f>
        <v>0</v>
      </c>
      <c r="DU50">
        <f ca="1">IF(AND($B50&gt;0,SUM(DU$3:DU49)=0,SUM($H50:DT50)=0),$B50,0)</f>
        <v>0</v>
      </c>
      <c r="DV50">
        <f ca="1">IF(AND($B50&gt;0,SUM(DV$3:DV49)=0,SUM($H50:DU50)=0),$B50,0)</f>
        <v>0</v>
      </c>
      <c r="DW50">
        <f ca="1">IF(AND($B50&gt;0,SUM(DW$3:DW49)=0,SUM($H50:DV50)=0),$B50,0)</f>
        <v>0</v>
      </c>
      <c r="DX50">
        <f ca="1">IF(AND($B50&gt;0,SUM(DX$3:DX49)=0,SUM($H50:DW50)=0),$B50,0)</f>
        <v>0</v>
      </c>
      <c r="DY50">
        <f ca="1">IF(AND($B50&gt;0,SUM(DY$3:DY49)=0,SUM($H50:DX50)=0),$B50,0)</f>
        <v>0</v>
      </c>
      <c r="DZ50">
        <f ca="1">IF(AND($B50&gt;0,SUM(DZ$3:DZ49)=0,SUM($H50:DY50)=0),$B50,0)</f>
        <v>0</v>
      </c>
      <c r="EA50">
        <f ca="1">IF(AND($B50&gt;0,SUM(EA$3:EA49)=0,SUM($H50:DZ50)=0),$B50,0)</f>
        <v>0</v>
      </c>
      <c r="EB50">
        <f ca="1">IF(AND($B50&gt;0,SUM(EB$3:EB49)=0,SUM($H50:EA50)=0),$B50,0)</f>
        <v>0</v>
      </c>
      <c r="EC50">
        <f ca="1">IF(AND($B50&gt;0,SUM(EC$3:EC49)=0,SUM($H50:EB50)=0),$B50,0)</f>
        <v>0</v>
      </c>
      <c r="ED50">
        <f ca="1">IF(AND($B50&gt;0,SUM(ED$3:ED49)=0,SUM($H50:EC50)=0),$B50,0)</f>
        <v>0</v>
      </c>
      <c r="EE50">
        <f ca="1">IF(AND($B50&gt;0,SUM(EE$3:EE49)=0,SUM($H50:ED50)=0),$B50,0)</f>
        <v>0</v>
      </c>
      <c r="EF50">
        <f ca="1">IF(AND($B50&gt;0,SUM(EF$3:EF49)=0,SUM($H50:EE50)=0),$B50,0)</f>
        <v>0</v>
      </c>
      <c r="EG50">
        <f ca="1">IF(AND($B50&gt;0,SUM(EG$3:EG49)=0,SUM($H50:EF50)=0),$B50,0)</f>
        <v>0</v>
      </c>
      <c r="EH50">
        <f ca="1">IF(AND($B50&gt;0,SUM(EH$3:EH49)=0,SUM($H50:EG50)=0),$B50,0)</f>
        <v>0</v>
      </c>
      <c r="EI50">
        <f ca="1">IF(AND($B50&gt;0,SUM(EI$3:EI49)=0,SUM($H50:EH50)=0),$B50,0)</f>
        <v>0</v>
      </c>
      <c r="EJ50">
        <f ca="1">IF(AND($B50&gt;0,SUM(EJ$3:EJ49)=0,SUM($H50:EI50)=0),$B50,0)</f>
        <v>0</v>
      </c>
      <c r="EK50">
        <f ca="1">IF(AND($B50&gt;0,SUM(EK$3:EK49)=0,SUM($H50:EJ50)=0),$B50,0)</f>
        <v>0</v>
      </c>
      <c r="EL50">
        <f ca="1">IF(AND($B50&gt;0,SUM(EL$3:EL49)=0,SUM($H50:EK50)=0),$B50,0)</f>
        <v>0</v>
      </c>
      <c r="EM50">
        <f ca="1">IF(AND($B50&gt;0,SUM(EM$3:EM49)=0,SUM($H50:EL50)=0),$B50,0)</f>
        <v>0</v>
      </c>
      <c r="EN50">
        <f ca="1">IF(AND($B50&gt;0,SUM(EN$3:EN49)=0,SUM($H50:EM50)=0),$B50,0)</f>
        <v>0</v>
      </c>
      <c r="EO50">
        <f ca="1">IF(AND($B50&gt;0,SUM(EO$3:EO49)=0,SUM($H50:EN50)=0),$B50,0)</f>
        <v>0</v>
      </c>
      <c r="EP50">
        <f ca="1">IF(AND($B50&gt;0,SUM(EP$3:EP49)=0,SUM($H50:EO50)=0),$B50,0)</f>
        <v>0</v>
      </c>
      <c r="EQ50">
        <f ca="1">IF(AND($B50&gt;0,SUM(EQ$3:EQ49)=0,SUM($H50:EP50)=0),$B50,0)</f>
        <v>0</v>
      </c>
      <c r="ER50">
        <f ca="1">IF(AND($B50&gt;0,SUM(ER$3:ER49)=0,SUM($H50:EQ50)=0),$B50,0)</f>
        <v>0</v>
      </c>
      <c r="ES50">
        <f ca="1">IF(AND($B50&gt;0,SUM(ES$3:ES49)=0,SUM($H50:ER50)=0),$B50,0)</f>
        <v>0</v>
      </c>
      <c r="ET50">
        <f ca="1">IF(AND($B50&gt;0,SUM(ET$3:ET49)=0,SUM($H50:ES50)=0),$B50,0)</f>
        <v>0</v>
      </c>
      <c r="EU50">
        <f ca="1">IF(AND($B50&gt;0,SUM(EU$3:EU49)=0,SUM($H50:ET50)=0),$B50,0)</f>
        <v>0</v>
      </c>
      <c r="EV50">
        <f ca="1">IF(AND($B50&gt;0,SUM(EV$3:EV49)=0,SUM($H50:EU50)=0),$B50,0)</f>
        <v>0</v>
      </c>
      <c r="EW50">
        <f ca="1">IF(AND($B50&gt;0,SUM(EW$3:EW49)=0,SUM($H50:EV50)=0),$B50,0)</f>
        <v>0</v>
      </c>
      <c r="EX50">
        <f ca="1">IF(AND($B50&gt;0,SUM(EX$3:EX49)=0,SUM($H50:EW50)=0),$B50,0)</f>
        <v>0</v>
      </c>
      <c r="EY50">
        <f ca="1">IF(AND($B50&gt;0,SUM(EY$3:EY49)=0,SUM($H50:EX50)=0),$B50,0)</f>
        <v>0</v>
      </c>
      <c r="EZ50">
        <f ca="1">IF(AND($B50&gt;0,SUM(EZ$3:EZ49)=0,SUM($H50:EY50)=0),$B50,0)</f>
        <v>0</v>
      </c>
      <c r="FA50">
        <f ca="1">IF(AND($B50&gt;0,SUM(FA$3:FA49)=0,SUM($H50:EZ50)=0),$B50,0)</f>
        <v>0</v>
      </c>
      <c r="FB50">
        <f ca="1">IF(AND($B50&gt;0,SUM(FB$3:FB49)=0,SUM($H50:FA50)=0),$B50,0)</f>
        <v>0</v>
      </c>
      <c r="FC50">
        <f ca="1">IF(AND($B50&gt;0,SUM(FC$3:FC49)=0,SUM($H50:FB50)=0),$B50,0)</f>
        <v>0</v>
      </c>
      <c r="FD50">
        <f ca="1">IF(AND($B50&gt;0,SUM(FD$3:FD49)=0,SUM($H50:FC50)=0),$B50,0)</f>
        <v>0</v>
      </c>
      <c r="FE50">
        <f ca="1">IF(AND($B50&gt;0,SUM(FE$3:FE49)=0,SUM($H50:FD50)=0),$B50,0)</f>
        <v>0</v>
      </c>
      <c r="FF50">
        <f ca="1">IF(AND($B50&gt;0,SUM(FF$3:FF49)=0,SUM($H50:FE50)=0),$B50,0)</f>
        <v>0</v>
      </c>
      <c r="FG50">
        <f ca="1">IF(AND($B50&gt;0,SUM(FG$3:FG49)=0,SUM($H50:FF50)=0),$B50,0)</f>
        <v>0</v>
      </c>
      <c r="FH50">
        <f ca="1">IF(AND($B50&gt;0,SUM(FH$3:FH49)=0,SUM($H50:FG50)=0),$B50,0)</f>
        <v>0</v>
      </c>
      <c r="FI50">
        <f ca="1">IF(AND($B50&gt;0,SUM(FI$3:FI49)=0,SUM($H50:FH50)=0),$B50,0)</f>
        <v>0</v>
      </c>
      <c r="FJ50">
        <f ca="1">IF(AND($B50&gt;0,SUM(FJ$3:FJ49)=0,SUM($H50:FI50)=0),$B50,0)</f>
        <v>0</v>
      </c>
      <c r="FK50">
        <f ca="1">IF(AND($B50&gt;0,SUM(FK$3:FK49)=0,SUM($H50:FJ50)=0),$B50,0)</f>
        <v>0</v>
      </c>
      <c r="FL50">
        <f ca="1">IF(AND($B50&gt;0,SUM(FL$3:FL49)=0,SUM($H50:FK50)=0),$B50,0)</f>
        <v>0</v>
      </c>
      <c r="FM50">
        <f ca="1">IF(AND($B50&gt;0,SUM(FM$3:FM49)=0,SUM($H50:FL50)=0),$B50,0)</f>
        <v>0</v>
      </c>
      <c r="FN50">
        <f ca="1">IF(AND($B50&gt;0,SUM(FN$3:FN49)=0,SUM($H50:FM50)=0),$B50,0)</f>
        <v>0</v>
      </c>
      <c r="FS50" s="68" t="s">
        <v>1032</v>
      </c>
      <c r="FT50" s="67" t="str">
        <f>""</f>
        <v/>
      </c>
      <c r="FU50" s="342">
        <v>1</v>
      </c>
      <c r="FV50" s="374" t="str">
        <f>""</f>
        <v/>
      </c>
      <c r="FY50" s="68" t="s">
        <v>1160</v>
      </c>
      <c r="FZ50" s="67" t="str">
        <f>""</f>
        <v/>
      </c>
      <c r="GA50" s="342">
        <v>1</v>
      </c>
      <c r="GB50" s="374" t="str">
        <f>""</f>
        <v/>
      </c>
      <c r="GE50" s="68" t="s">
        <v>1032</v>
      </c>
      <c r="GF50" s="67" t="str">
        <f>""</f>
        <v/>
      </c>
      <c r="GG50" s="342">
        <v>1</v>
      </c>
      <c r="GH50" s="374" t="str">
        <f>""</f>
        <v/>
      </c>
    </row>
    <row r="51" spans="1:190" ht="15.75" thickBot="1" x14ac:dyDescent="0.3">
      <c r="A51">
        <v>51</v>
      </c>
      <c r="B51" s="367">
        <f ca="1">IF(ValintaohjelmaCentral!D$32=SelectionDataCentral!F$32,A51,0)</f>
        <v>0</v>
      </c>
      <c r="C51" s="240" t="str">
        <f t="shared" ca="1" si="16"/>
        <v>CASA Samba Central liesikupu</v>
      </c>
      <c r="D51" s="240" t="str">
        <f t="shared" ca="1" si="17"/>
        <v>[41 - LK Samba-Salsa-Blues-Jazz-Rock-Swing]</v>
      </c>
      <c r="E51" s="240">
        <f t="shared" ca="1" si="18"/>
        <v>2</v>
      </c>
      <c r="F51" s="240" t="str">
        <f t="shared" ca="1" si="19"/>
        <v>ks Casa Central kuvut</v>
      </c>
      <c r="G51" s="47">
        <f ca="1">INDEX($I$2:$FN$2,ROWS(G$2:G51))</f>
        <v>1</v>
      </c>
      <c r="H51">
        <v>0</v>
      </c>
      <c r="I51">
        <f ca="1">IF(AND($B51&gt;0,SUM(I$3:I50)=0,SUM($H51:H51)=0),$B51,0)</f>
        <v>0</v>
      </c>
      <c r="J51">
        <f ca="1">IF(AND($B51&gt;0,SUM(J$3:J50)=0,SUM($H51:I51)=0),$B51,0)</f>
        <v>0</v>
      </c>
      <c r="K51">
        <f ca="1">IF(AND($B51&gt;0,SUM(K$3:K50)=0,SUM($H51:J51)=0),$B51,0)</f>
        <v>0</v>
      </c>
      <c r="L51">
        <f ca="1">IF(AND($B51&gt;0,SUM(L$3:L50)=0,SUM($H51:K51)=0),$B51,0)</f>
        <v>0</v>
      </c>
      <c r="M51">
        <f ca="1">IF(AND($B51&gt;0,SUM(M$3:M50)=0,SUM($H51:L51)=0),$B51,0)</f>
        <v>0</v>
      </c>
      <c r="N51">
        <f ca="1">IF(AND($B51&gt;0,SUM(N$3:N50)=0,SUM($H51:M51)=0),$B51,0)</f>
        <v>0</v>
      </c>
      <c r="O51">
        <f ca="1">IF(AND($B51&gt;0,SUM(O$3:O50)=0,SUM($H51:N51)=0),$B51,0)</f>
        <v>0</v>
      </c>
      <c r="P51">
        <f ca="1">IF(AND($B51&gt;0,SUM(P$3:P50)=0,SUM($H51:O51)=0),$B51,0)</f>
        <v>0</v>
      </c>
      <c r="Q51">
        <f ca="1">IF(AND($B51&gt;0,SUM(Q$3:Q50)=0,SUM($H51:P51)=0),$B51,0)</f>
        <v>0</v>
      </c>
      <c r="R51">
        <f ca="1">IF(AND($B51&gt;0,SUM(R$3:R50)=0,SUM($H51:Q51)=0),$B51,0)</f>
        <v>0</v>
      </c>
      <c r="S51">
        <f ca="1">IF(AND($B51&gt;0,SUM(S$3:S50)=0,SUM($H51:R51)=0),$B51,0)</f>
        <v>0</v>
      </c>
      <c r="T51">
        <f ca="1">IF(AND($B51&gt;0,SUM(T$3:T50)=0,SUM($H51:S51)=0),$B51,0)</f>
        <v>0</v>
      </c>
      <c r="U51">
        <f ca="1">IF(AND($B51&gt;0,SUM(U$3:U50)=0,SUM($H51:T51)=0),$B51,0)</f>
        <v>0</v>
      </c>
      <c r="V51">
        <f ca="1">IF(AND($B51&gt;0,SUM(V$3:V50)=0,SUM($H51:U51)=0),$B51,0)</f>
        <v>0</v>
      </c>
      <c r="W51">
        <f ca="1">IF(AND($B51&gt;0,SUM(W$3:W50)=0,SUM($H51:V51)=0),$B51,0)</f>
        <v>0</v>
      </c>
      <c r="X51">
        <f ca="1">IF(AND($B51&gt;0,SUM(X$3:X50)=0,SUM($H51:W51)=0),$B51,0)</f>
        <v>0</v>
      </c>
      <c r="Y51">
        <f ca="1">IF(AND($B51&gt;0,SUM(Y$3:Y50)=0,SUM($H51:X51)=0),$B51,0)</f>
        <v>0</v>
      </c>
      <c r="Z51">
        <f ca="1">IF(AND($B51&gt;0,SUM(Z$3:Z50)=0,SUM($H51:Y51)=0),$B51,0)</f>
        <v>0</v>
      </c>
      <c r="AA51">
        <f ca="1">IF(AND($B51&gt;0,SUM(AA$3:AA50)=0,SUM($H51:Z51)=0),$B51,0)</f>
        <v>0</v>
      </c>
      <c r="AB51">
        <f ca="1">IF(AND($B51&gt;0,SUM(AB$3:AB50)=0,SUM($H51:AA51)=0),$B51,0)</f>
        <v>0</v>
      </c>
      <c r="AC51">
        <f ca="1">IF(AND($B51&gt;0,SUM(AC$3:AC50)=0,SUM($H51:AB51)=0),$B51,0)</f>
        <v>0</v>
      </c>
      <c r="AD51">
        <f ca="1">IF(AND($B51&gt;0,SUM(AD$3:AD50)=0,SUM($H51:AC51)=0),$B51,0)</f>
        <v>0</v>
      </c>
      <c r="AE51">
        <f ca="1">IF(AND($B51&gt;0,SUM(AE$3:AE50)=0,SUM($H51:AD51)=0),$B51,0)</f>
        <v>0</v>
      </c>
      <c r="AF51">
        <f ca="1">IF(AND($B51&gt;0,SUM(AF$3:AF50)=0,SUM($H51:AE51)=0),$B51,0)</f>
        <v>0</v>
      </c>
      <c r="AG51">
        <f ca="1">IF(AND($B51&gt;0,SUM(AG$3:AG50)=0,SUM($H51:AF51)=0),$B51,0)</f>
        <v>0</v>
      </c>
      <c r="AH51">
        <f ca="1">IF(AND($B51&gt;0,SUM(AH$3:AH50)=0,SUM($H51:AG51)=0),$B51,0)</f>
        <v>0</v>
      </c>
      <c r="AI51">
        <f ca="1">IF(AND($B51&gt;0,SUM(AI$3:AI50)=0,SUM($H51:AH51)=0),$B51,0)</f>
        <v>0</v>
      </c>
      <c r="AJ51">
        <f ca="1">IF(AND($B51&gt;0,SUM(AJ$3:AJ50)=0,SUM($H51:AI51)=0),$B51,0)</f>
        <v>0</v>
      </c>
      <c r="AK51">
        <f ca="1">IF(AND($B51&gt;0,SUM(AK$3:AK50)=0,SUM($H51:AJ51)=0),$B51,0)</f>
        <v>0</v>
      </c>
      <c r="AL51">
        <f ca="1">IF(AND($B51&gt;0,SUM(AL$3:AL50)=0,SUM($H51:AK51)=0),$B51,0)</f>
        <v>0</v>
      </c>
      <c r="AM51">
        <f ca="1">IF(AND($B51&gt;0,SUM(AM$3:AM50)=0,SUM($H51:AL51)=0),$B51,0)</f>
        <v>0</v>
      </c>
      <c r="AN51">
        <f ca="1">IF(AND($B51&gt;0,SUM(AN$3:AN50)=0,SUM($H51:AM51)=0),$B51,0)</f>
        <v>0</v>
      </c>
      <c r="AO51">
        <f ca="1">IF(AND($B51&gt;0,SUM(AO$3:AO50)=0,SUM($H51:AN51)=0),$B51,0)</f>
        <v>0</v>
      </c>
      <c r="AP51">
        <f ca="1">IF(AND($B51&gt;0,SUM(AP$3:AP50)=0,SUM($H51:AO51)=0),$B51,0)</f>
        <v>0</v>
      </c>
      <c r="AQ51">
        <f ca="1">IF(AND($B51&gt;0,SUM(AQ$3:AQ50)=0,SUM($H51:AP51)=0),$B51,0)</f>
        <v>0</v>
      </c>
      <c r="AR51">
        <f ca="1">IF(AND($B51&gt;0,SUM(AR$3:AR50)=0,SUM($H51:AQ51)=0),$B51,0)</f>
        <v>0</v>
      </c>
      <c r="AS51">
        <f ca="1">IF(AND($B51&gt;0,SUM(AS$3:AS50)=0,SUM($H51:AR51)=0),$B51,0)</f>
        <v>0</v>
      </c>
      <c r="AT51">
        <f ca="1">IF(AND($B51&gt;0,SUM(AT$3:AT50)=0,SUM($H51:AS51)=0),$B51,0)</f>
        <v>0</v>
      </c>
      <c r="AU51">
        <f ca="1">IF(AND($B51&gt;0,SUM(AU$3:AU50)=0,SUM($H51:AT51)=0),$B51,0)</f>
        <v>0</v>
      </c>
      <c r="AV51">
        <f ca="1">IF(AND($B51&gt;0,SUM(AV$3:AV50)=0,SUM($H51:AU51)=0),$B51,0)</f>
        <v>0</v>
      </c>
      <c r="AW51">
        <f ca="1">IF(AND($B51&gt;0,SUM(AW$3:AW50)=0,SUM($H51:AV51)=0),$B51,0)</f>
        <v>0</v>
      </c>
      <c r="AX51">
        <f ca="1">IF(AND($B51&gt;0,SUM(AX$3:AX50)=0,SUM($H51:AW51)=0),$B51,0)</f>
        <v>0</v>
      </c>
      <c r="AY51">
        <f ca="1">IF(AND($B51&gt;0,SUM(AY$3:AY50)=0,SUM($H51:AX51)=0),$B51,0)</f>
        <v>0</v>
      </c>
      <c r="AZ51">
        <f ca="1">IF(AND($B51&gt;0,SUM(AZ$3:AZ50)=0,SUM($H51:AY51)=0),$B51,0)</f>
        <v>0</v>
      </c>
      <c r="BA51">
        <f ca="1">IF(AND($B51&gt;0,SUM(BA$3:BA50)=0,SUM($H51:AZ51)=0),$B51,0)</f>
        <v>0</v>
      </c>
      <c r="BB51">
        <f ca="1">IF(AND($B51&gt;0,SUM(BB$3:BB50)=0,SUM($H51:BA51)=0),$B51,0)</f>
        <v>0</v>
      </c>
      <c r="BC51">
        <f ca="1">IF(AND($B51&gt;0,SUM(BC$3:BC50)=0,SUM($H51:BB51)=0),$B51,0)</f>
        <v>0</v>
      </c>
      <c r="BD51">
        <f ca="1">IF(AND($B51&gt;0,SUM(BD$3:BD50)=0,SUM($H51:BC51)=0),$B51,0)</f>
        <v>0</v>
      </c>
      <c r="BE51">
        <f ca="1">IF(AND($B51&gt;0,SUM(BE$3:BE50)=0,SUM($H51:BD51)=0),$B51,0)</f>
        <v>0</v>
      </c>
      <c r="BF51">
        <f ca="1">IF(AND($B51&gt;0,SUM(BF$3:BF50)=0,SUM($H51:BE51)=0),$B51,0)</f>
        <v>0</v>
      </c>
      <c r="BG51">
        <f ca="1">IF(AND($B51&gt;0,SUM(BG$3:BG50)=0,SUM($H51:BF51)=0),$B51,0)</f>
        <v>0</v>
      </c>
      <c r="BH51">
        <f ca="1">IF(AND($B51&gt;0,SUM(BH$3:BH50)=0,SUM($H51:BG51)=0),$B51,0)</f>
        <v>0</v>
      </c>
      <c r="BI51">
        <f ca="1">IF(AND($B51&gt;0,SUM(BI$3:BI50)=0,SUM($H51:BH51)=0),$B51,0)</f>
        <v>0</v>
      </c>
      <c r="BJ51">
        <f ca="1">IF(AND($B51&gt;0,SUM(BJ$3:BJ50)=0,SUM($H51:BI51)=0),$B51,0)</f>
        <v>0</v>
      </c>
      <c r="BK51">
        <f ca="1">IF(AND($B51&gt;0,SUM(BK$3:BK50)=0,SUM($H51:BJ51)=0),$B51,0)</f>
        <v>0</v>
      </c>
      <c r="BL51">
        <f ca="1">IF(AND($B51&gt;0,SUM(BL$3:BL50)=0,SUM($H51:BK51)=0),$B51,0)</f>
        <v>0</v>
      </c>
      <c r="BM51">
        <f ca="1">IF(AND($B51&gt;0,SUM(BM$3:BM50)=0,SUM($H51:BL51)=0),$B51,0)</f>
        <v>0</v>
      </c>
      <c r="BN51">
        <f ca="1">IF(AND($B51&gt;0,SUM(BN$3:BN50)=0,SUM($H51:BM51)=0),$B51,0)</f>
        <v>0</v>
      </c>
      <c r="BO51">
        <f ca="1">IF(AND($B51&gt;0,SUM(BO$3:BO50)=0,SUM($H51:BN51)=0),$B51,0)</f>
        <v>0</v>
      </c>
      <c r="BP51">
        <f ca="1">IF(AND($B51&gt;0,SUM(BP$3:BP50)=0,SUM($H51:BO51)=0),$B51,0)</f>
        <v>0</v>
      </c>
      <c r="BQ51">
        <f ca="1">IF(AND($B51&gt;0,SUM(BQ$3:BQ50)=0,SUM($H51:BP51)=0),$B51,0)</f>
        <v>0</v>
      </c>
      <c r="BR51">
        <f ca="1">IF(AND($B51&gt;0,SUM(BR$3:BR50)=0,SUM($H51:BQ51)=0),$B51,0)</f>
        <v>0</v>
      </c>
      <c r="BS51">
        <f ca="1">IF(AND($B51&gt;0,SUM(BS$3:BS50)=0,SUM($H51:BR51)=0),$B51,0)</f>
        <v>0</v>
      </c>
      <c r="BT51">
        <f ca="1">IF(AND($B51&gt;0,SUM(BT$3:BT50)=0,SUM($H51:BS51)=0),$B51,0)</f>
        <v>0</v>
      </c>
      <c r="BU51">
        <f ca="1">IF(AND($B51&gt;0,SUM(BU$3:BU50)=0,SUM($H51:BT51)=0),$B51,0)</f>
        <v>0</v>
      </c>
      <c r="BV51">
        <f ca="1">IF(AND($B51&gt;0,SUM(BV$3:BV50)=0,SUM($H51:BU51)=0),$B51,0)</f>
        <v>0</v>
      </c>
      <c r="BW51">
        <f ca="1">IF(AND($B51&gt;0,SUM(BW$3:BW50)=0,SUM($H51:BV51)=0),$B51,0)</f>
        <v>0</v>
      </c>
      <c r="BX51">
        <f ca="1">IF(AND($B51&gt;0,SUM(BX$3:BX50)=0,SUM($H51:BW51)=0),$B51,0)</f>
        <v>0</v>
      </c>
      <c r="BY51">
        <f ca="1">IF(AND($B51&gt;0,SUM(BY$3:BY50)=0,SUM($H51:BX51)=0),$B51,0)</f>
        <v>0</v>
      </c>
      <c r="BZ51">
        <f ca="1">IF(AND($B51&gt;0,SUM(BZ$3:BZ50)=0,SUM($H51:BY51)=0),$B51,0)</f>
        <v>0</v>
      </c>
      <c r="CA51">
        <f ca="1">IF(AND($B51&gt;0,SUM(CA$3:CA50)=0,SUM($H51:BZ51)=0),$B51,0)</f>
        <v>0</v>
      </c>
      <c r="CB51">
        <f ca="1">IF(AND($B51&gt;0,SUM(CB$3:CB50)=0,SUM($H51:CA51)=0),$B51,0)</f>
        <v>0</v>
      </c>
      <c r="CC51">
        <f ca="1">IF(AND($B51&gt;0,SUM(CC$3:CC50)=0,SUM($H51:CB51)=0),$B51,0)</f>
        <v>0</v>
      </c>
      <c r="CD51">
        <f ca="1">IF(AND($B51&gt;0,SUM(CD$3:CD50)=0,SUM($H51:CC51)=0),$B51,0)</f>
        <v>0</v>
      </c>
      <c r="CE51">
        <f ca="1">IF(AND($B51&gt;0,SUM(CE$3:CE50)=0,SUM($H51:CD51)=0),$B51,0)</f>
        <v>0</v>
      </c>
      <c r="CF51">
        <f ca="1">IF(AND($B51&gt;0,SUM(CF$3:CF50)=0,SUM($H51:CE51)=0),$B51,0)</f>
        <v>0</v>
      </c>
      <c r="CG51">
        <f ca="1">IF(AND($B51&gt;0,SUM(CG$3:CG50)=0,SUM($H51:CF51)=0),$B51,0)</f>
        <v>0</v>
      </c>
      <c r="CH51">
        <f ca="1">IF(AND($B51&gt;0,SUM(CH$3:CH50)=0,SUM($H51:CG51)=0),$B51,0)</f>
        <v>0</v>
      </c>
      <c r="CI51">
        <f ca="1">IF(AND($B51&gt;0,SUM(CI$3:CI50)=0,SUM($H51:CH51)=0),$B51,0)</f>
        <v>0</v>
      </c>
      <c r="CJ51">
        <f ca="1">IF(AND($B51&gt;0,SUM(CJ$3:CJ50)=0,SUM($H51:CI51)=0),$B51,0)</f>
        <v>0</v>
      </c>
      <c r="CK51">
        <f ca="1">IF(AND($B51&gt;0,SUM(CK$3:CK50)=0,SUM($H51:CJ51)=0),$B51,0)</f>
        <v>0</v>
      </c>
      <c r="CL51">
        <f ca="1">IF(AND($B51&gt;0,SUM(CL$3:CL50)=0,SUM($H51:CK51)=0),$B51,0)</f>
        <v>0</v>
      </c>
      <c r="CM51">
        <f ca="1">IF(AND($B51&gt;0,SUM(CM$3:CM50)=0,SUM($H51:CL51)=0),$B51,0)</f>
        <v>0</v>
      </c>
      <c r="CN51">
        <f ca="1">IF(AND($B51&gt;0,SUM(CN$3:CN50)=0,SUM($H51:CM51)=0),$B51,0)</f>
        <v>0</v>
      </c>
      <c r="CO51">
        <f ca="1">IF(AND($B51&gt;0,SUM(CO$3:CO50)=0,SUM($H51:CN51)=0),$B51,0)</f>
        <v>0</v>
      </c>
      <c r="CP51">
        <f ca="1">IF(AND($B51&gt;0,SUM(CP$3:CP50)=0,SUM($H51:CO51)=0),$B51,0)</f>
        <v>0</v>
      </c>
      <c r="CQ51">
        <f ca="1">IF(AND($B51&gt;0,SUM(CQ$3:CQ50)=0,SUM($H51:CP51)=0),$B51,0)</f>
        <v>0</v>
      </c>
      <c r="CR51">
        <f ca="1">IF(AND($B51&gt;0,SUM(CR$3:CR50)=0,SUM($H51:CQ51)=0),$B51,0)</f>
        <v>0</v>
      </c>
      <c r="CS51">
        <f ca="1">IF(AND($B51&gt;0,SUM(CS$3:CS50)=0,SUM($H51:CR51)=0),$B51,0)</f>
        <v>0</v>
      </c>
      <c r="CT51">
        <f ca="1">IF(AND($B51&gt;0,SUM(CT$3:CT50)=0,SUM($H51:CS51)=0),$B51,0)</f>
        <v>0</v>
      </c>
      <c r="CU51">
        <f ca="1">IF(AND($B51&gt;0,SUM(CU$3:CU50)=0,SUM($H51:CT51)=0),$B51,0)</f>
        <v>0</v>
      </c>
      <c r="CV51">
        <f ca="1">IF(AND($B51&gt;0,SUM(CV$3:CV50)=0,SUM($H51:CU51)=0),$B51,0)</f>
        <v>0</v>
      </c>
      <c r="CW51">
        <f ca="1">IF(AND($B51&gt;0,SUM(CW$3:CW50)=0,SUM($H51:CV51)=0),$B51,0)</f>
        <v>0</v>
      </c>
      <c r="CX51">
        <f ca="1">IF(AND($B51&gt;0,SUM(CX$3:CX50)=0,SUM($H51:CW51)=0),$B51,0)</f>
        <v>0</v>
      </c>
      <c r="CY51">
        <f ca="1">IF(AND($B51&gt;0,SUM(CY$3:CY50)=0,SUM($H51:CX51)=0),$B51,0)</f>
        <v>0</v>
      </c>
      <c r="CZ51">
        <f ca="1">IF(AND($B51&gt;0,SUM(CZ$3:CZ50)=0,SUM($H51:CY51)=0),$B51,0)</f>
        <v>0</v>
      </c>
      <c r="DA51">
        <f ca="1">IF(AND($B51&gt;0,SUM(DA$3:DA50)=0,SUM($H51:CZ51)=0),$B51,0)</f>
        <v>0</v>
      </c>
      <c r="DB51">
        <f ca="1">IF(AND($B51&gt;0,SUM(DB$3:DB50)=0,SUM($H51:DA51)=0),$B51,0)</f>
        <v>0</v>
      </c>
      <c r="DC51">
        <f ca="1">IF(AND($B51&gt;0,SUM(DC$3:DC50)=0,SUM($H51:DB51)=0),$B51,0)</f>
        <v>0</v>
      </c>
      <c r="DD51">
        <f ca="1">IF(AND($B51&gt;0,SUM(DD$3:DD50)=0,SUM($H51:DC51)=0),$B51,0)</f>
        <v>0</v>
      </c>
      <c r="DE51">
        <f ca="1">IF(AND($B51&gt;0,SUM(DE$3:DE50)=0,SUM($H51:DD51)=0),$B51,0)</f>
        <v>0</v>
      </c>
      <c r="DF51">
        <f ca="1">IF(AND($B51&gt;0,SUM(DF$3:DF50)=0,SUM($H51:DE51)=0),$B51,0)</f>
        <v>0</v>
      </c>
      <c r="DG51">
        <f ca="1">IF(AND($B51&gt;0,SUM(DG$3:DG50)=0,SUM($H51:DF51)=0),$B51,0)</f>
        <v>0</v>
      </c>
      <c r="DH51">
        <f ca="1">IF(AND($B51&gt;0,SUM(DH$3:DH50)=0,SUM($H51:DG51)=0),$B51,0)</f>
        <v>0</v>
      </c>
      <c r="DI51">
        <f ca="1">IF(AND($B51&gt;0,SUM(DI$3:DI50)=0,SUM($H51:DH51)=0),$B51,0)</f>
        <v>0</v>
      </c>
      <c r="DJ51">
        <f ca="1">IF(AND($B51&gt;0,SUM(DJ$3:DJ50)=0,SUM($H51:DI51)=0),$B51,0)</f>
        <v>0</v>
      </c>
      <c r="DK51">
        <f ca="1">IF(AND($B51&gt;0,SUM(DK$3:DK50)=0,SUM($H51:DJ51)=0),$B51,0)</f>
        <v>0</v>
      </c>
      <c r="DL51">
        <f ca="1">IF(AND($B51&gt;0,SUM(DL$3:DL50)=0,SUM($H51:DK51)=0),$B51,0)</f>
        <v>0</v>
      </c>
      <c r="DM51">
        <f ca="1">IF(AND($B51&gt;0,SUM(DM$3:DM50)=0,SUM($H51:DL51)=0),$B51,0)</f>
        <v>0</v>
      </c>
      <c r="DN51">
        <f ca="1">IF(AND($B51&gt;0,SUM(DN$3:DN50)=0,SUM($H51:DM51)=0),$B51,0)</f>
        <v>0</v>
      </c>
      <c r="DO51">
        <f ca="1">IF(AND($B51&gt;0,SUM(DO$3:DO50)=0,SUM($H51:DN51)=0),$B51,0)</f>
        <v>0</v>
      </c>
      <c r="DP51">
        <f ca="1">IF(AND($B51&gt;0,SUM(DP$3:DP50)=0,SUM($H51:DO51)=0),$B51,0)</f>
        <v>0</v>
      </c>
      <c r="DQ51">
        <f ca="1">IF(AND($B51&gt;0,SUM(DQ$3:DQ50)=0,SUM($H51:DP51)=0),$B51,0)</f>
        <v>0</v>
      </c>
      <c r="DR51">
        <f ca="1">IF(AND($B51&gt;0,SUM(DR$3:DR50)=0,SUM($H51:DQ51)=0),$B51,0)</f>
        <v>0</v>
      </c>
      <c r="DS51">
        <f ca="1">IF(AND($B51&gt;0,SUM(DS$3:DS50)=0,SUM($H51:DR51)=0),$B51,0)</f>
        <v>0</v>
      </c>
      <c r="DT51">
        <f ca="1">IF(AND($B51&gt;0,SUM(DT$3:DT50)=0,SUM($H51:DS51)=0),$B51,0)</f>
        <v>0</v>
      </c>
      <c r="DU51">
        <f ca="1">IF(AND($B51&gt;0,SUM(DU$3:DU50)=0,SUM($H51:DT51)=0),$B51,0)</f>
        <v>0</v>
      </c>
      <c r="DV51">
        <f ca="1">IF(AND($B51&gt;0,SUM(DV$3:DV50)=0,SUM($H51:DU51)=0),$B51,0)</f>
        <v>0</v>
      </c>
      <c r="DW51">
        <f ca="1">IF(AND($B51&gt;0,SUM(DW$3:DW50)=0,SUM($H51:DV51)=0),$B51,0)</f>
        <v>0</v>
      </c>
      <c r="DX51">
        <f ca="1">IF(AND($B51&gt;0,SUM(DX$3:DX50)=0,SUM($H51:DW51)=0),$B51,0)</f>
        <v>0</v>
      </c>
      <c r="DY51">
        <f ca="1">IF(AND($B51&gt;0,SUM(DY$3:DY50)=0,SUM($H51:DX51)=0),$B51,0)</f>
        <v>0</v>
      </c>
      <c r="DZ51">
        <f ca="1">IF(AND($B51&gt;0,SUM(DZ$3:DZ50)=0,SUM($H51:DY51)=0),$B51,0)</f>
        <v>0</v>
      </c>
      <c r="EA51">
        <f ca="1">IF(AND($B51&gt;0,SUM(EA$3:EA50)=0,SUM($H51:DZ51)=0),$B51,0)</f>
        <v>0</v>
      </c>
      <c r="EB51">
        <f ca="1">IF(AND($B51&gt;0,SUM(EB$3:EB50)=0,SUM($H51:EA51)=0),$B51,0)</f>
        <v>0</v>
      </c>
      <c r="EC51">
        <f ca="1">IF(AND($B51&gt;0,SUM(EC$3:EC50)=0,SUM($H51:EB51)=0),$B51,0)</f>
        <v>0</v>
      </c>
      <c r="ED51">
        <f ca="1">IF(AND($B51&gt;0,SUM(ED$3:ED50)=0,SUM($H51:EC51)=0),$B51,0)</f>
        <v>0</v>
      </c>
      <c r="EE51">
        <f ca="1">IF(AND($B51&gt;0,SUM(EE$3:EE50)=0,SUM($H51:ED51)=0),$B51,0)</f>
        <v>0</v>
      </c>
      <c r="EF51">
        <f ca="1">IF(AND($B51&gt;0,SUM(EF$3:EF50)=0,SUM($H51:EE51)=0),$B51,0)</f>
        <v>0</v>
      </c>
      <c r="EG51">
        <f ca="1">IF(AND($B51&gt;0,SUM(EG$3:EG50)=0,SUM($H51:EF51)=0),$B51,0)</f>
        <v>0</v>
      </c>
      <c r="EH51">
        <f ca="1">IF(AND($B51&gt;0,SUM(EH$3:EH50)=0,SUM($H51:EG51)=0),$B51,0)</f>
        <v>0</v>
      </c>
      <c r="EI51">
        <f ca="1">IF(AND($B51&gt;0,SUM(EI$3:EI50)=0,SUM($H51:EH51)=0),$B51,0)</f>
        <v>0</v>
      </c>
      <c r="EJ51">
        <f ca="1">IF(AND($B51&gt;0,SUM(EJ$3:EJ50)=0,SUM($H51:EI51)=0),$B51,0)</f>
        <v>0</v>
      </c>
      <c r="EK51">
        <f ca="1">IF(AND($B51&gt;0,SUM(EK$3:EK50)=0,SUM($H51:EJ51)=0),$B51,0)</f>
        <v>0</v>
      </c>
      <c r="EL51">
        <f ca="1">IF(AND($B51&gt;0,SUM(EL$3:EL50)=0,SUM($H51:EK51)=0),$B51,0)</f>
        <v>0</v>
      </c>
      <c r="EM51">
        <f ca="1">IF(AND($B51&gt;0,SUM(EM$3:EM50)=0,SUM($H51:EL51)=0),$B51,0)</f>
        <v>0</v>
      </c>
      <c r="EN51">
        <f ca="1">IF(AND($B51&gt;0,SUM(EN$3:EN50)=0,SUM($H51:EM51)=0),$B51,0)</f>
        <v>0</v>
      </c>
      <c r="EO51">
        <f ca="1">IF(AND($B51&gt;0,SUM(EO$3:EO50)=0,SUM($H51:EN51)=0),$B51,0)</f>
        <v>0</v>
      </c>
      <c r="EP51">
        <f ca="1">IF(AND($B51&gt;0,SUM(EP$3:EP50)=0,SUM($H51:EO51)=0),$B51,0)</f>
        <v>0</v>
      </c>
      <c r="EQ51">
        <f ca="1">IF(AND($B51&gt;0,SUM(EQ$3:EQ50)=0,SUM($H51:EP51)=0),$B51,0)</f>
        <v>0</v>
      </c>
      <c r="ER51">
        <f ca="1">IF(AND($B51&gt;0,SUM(ER$3:ER50)=0,SUM($H51:EQ51)=0),$B51,0)</f>
        <v>0</v>
      </c>
      <c r="ES51">
        <f ca="1">IF(AND($B51&gt;0,SUM(ES$3:ES50)=0,SUM($H51:ER51)=0),$B51,0)</f>
        <v>0</v>
      </c>
      <c r="ET51">
        <f ca="1">IF(AND($B51&gt;0,SUM(ET$3:ET50)=0,SUM($H51:ES51)=0),$B51,0)</f>
        <v>0</v>
      </c>
      <c r="EU51">
        <f ca="1">IF(AND($B51&gt;0,SUM(EU$3:EU50)=0,SUM($H51:ET51)=0),$B51,0)</f>
        <v>0</v>
      </c>
      <c r="EV51">
        <f ca="1">IF(AND($B51&gt;0,SUM(EV$3:EV50)=0,SUM($H51:EU51)=0),$B51,0)</f>
        <v>0</v>
      </c>
      <c r="EW51">
        <f ca="1">IF(AND($B51&gt;0,SUM(EW$3:EW50)=0,SUM($H51:EV51)=0),$B51,0)</f>
        <v>0</v>
      </c>
      <c r="EX51">
        <f ca="1">IF(AND($B51&gt;0,SUM(EX$3:EX50)=0,SUM($H51:EW51)=0),$B51,0)</f>
        <v>0</v>
      </c>
      <c r="EY51">
        <f ca="1">IF(AND($B51&gt;0,SUM(EY$3:EY50)=0,SUM($H51:EX51)=0),$B51,0)</f>
        <v>0</v>
      </c>
      <c r="EZ51">
        <f ca="1">IF(AND($B51&gt;0,SUM(EZ$3:EZ50)=0,SUM($H51:EY51)=0),$B51,0)</f>
        <v>0</v>
      </c>
      <c r="FA51">
        <f ca="1">IF(AND($B51&gt;0,SUM(FA$3:FA50)=0,SUM($H51:EZ51)=0),$B51,0)</f>
        <v>0</v>
      </c>
      <c r="FB51">
        <f ca="1">IF(AND($B51&gt;0,SUM(FB$3:FB50)=0,SUM($H51:FA51)=0),$B51,0)</f>
        <v>0</v>
      </c>
      <c r="FC51">
        <f ca="1">IF(AND($B51&gt;0,SUM(FC$3:FC50)=0,SUM($H51:FB51)=0),$B51,0)</f>
        <v>0</v>
      </c>
      <c r="FD51">
        <f ca="1">IF(AND($B51&gt;0,SUM(FD$3:FD50)=0,SUM($H51:FC51)=0),$B51,0)</f>
        <v>0</v>
      </c>
      <c r="FE51">
        <f ca="1">IF(AND($B51&gt;0,SUM(FE$3:FE50)=0,SUM($H51:FD51)=0),$B51,0)</f>
        <v>0</v>
      </c>
      <c r="FF51">
        <f ca="1">IF(AND($B51&gt;0,SUM(FF$3:FF50)=0,SUM($H51:FE51)=0),$B51,0)</f>
        <v>0</v>
      </c>
      <c r="FG51">
        <f ca="1">IF(AND($B51&gt;0,SUM(FG$3:FG50)=0,SUM($H51:FF51)=0),$B51,0)</f>
        <v>0</v>
      </c>
      <c r="FH51">
        <f ca="1">IF(AND($B51&gt;0,SUM(FH$3:FH50)=0,SUM($H51:FG51)=0),$B51,0)</f>
        <v>0</v>
      </c>
      <c r="FI51">
        <f ca="1">IF(AND($B51&gt;0,SUM(FI$3:FI50)=0,SUM($H51:FH51)=0),$B51,0)</f>
        <v>0</v>
      </c>
      <c r="FJ51">
        <f ca="1">IF(AND($B51&gt;0,SUM(FJ$3:FJ50)=0,SUM($H51:FI51)=0),$B51,0)</f>
        <v>0</v>
      </c>
      <c r="FK51">
        <f ca="1">IF(AND($B51&gt;0,SUM(FK$3:FK50)=0,SUM($H51:FJ51)=0),$B51,0)</f>
        <v>0</v>
      </c>
      <c r="FL51">
        <f ca="1">IF(AND($B51&gt;0,SUM(FL$3:FL50)=0,SUM($H51:FK51)=0),$B51,0)</f>
        <v>0</v>
      </c>
      <c r="FM51">
        <f ca="1">IF(AND($B51&gt;0,SUM(FM$3:FM50)=0,SUM($H51:FL51)=0),$B51,0)</f>
        <v>0</v>
      </c>
      <c r="FN51">
        <f ca="1">IF(AND($B51&gt;0,SUM(FN$3:FN50)=0,SUM($H51:FM51)=0),$B51,0)</f>
        <v>0</v>
      </c>
      <c r="FS51" s="67" t="s">
        <v>1047</v>
      </c>
      <c r="FT51" s="67" t="s">
        <v>1098</v>
      </c>
      <c r="FU51" s="342">
        <v>2</v>
      </c>
      <c r="FV51" s="374" t="s">
        <v>1044</v>
      </c>
      <c r="FY51" s="67" t="s">
        <v>1175</v>
      </c>
      <c r="FZ51" s="67" t="s">
        <v>1098</v>
      </c>
      <c r="GA51" s="342">
        <v>2</v>
      </c>
      <c r="GB51" s="374" t="s">
        <v>1251</v>
      </c>
      <c r="GE51" s="67" t="s">
        <v>1047</v>
      </c>
      <c r="GF51" s="67" t="s">
        <v>1098</v>
      </c>
      <c r="GG51" s="342">
        <v>2</v>
      </c>
      <c r="GH51" s="374" t="s">
        <v>1044</v>
      </c>
    </row>
    <row r="52" spans="1:190" ht="15.75" thickBot="1" x14ac:dyDescent="0.3">
      <c r="A52">
        <v>52</v>
      </c>
      <c r="B52" s="367">
        <f ca="1">IF(ValintaohjelmaCentral!D$32=SelectionDataCentral!G$32,A52,0)</f>
        <v>0</v>
      </c>
      <c r="C52" s="240" t="str">
        <f t="shared" ca="1" si="16"/>
        <v>CASA Blues Central liesikupu</v>
      </c>
      <c r="D52" s="240" t="str">
        <f t="shared" ca="1" si="17"/>
        <v>[41 - LK Samba-Salsa-Blues-Jazz-Rock-Swing]</v>
      </c>
      <c r="E52" s="240">
        <f t="shared" ca="1" si="18"/>
        <v>2</v>
      </c>
      <c r="F52" s="240" t="str">
        <f t="shared" ca="1" si="19"/>
        <v>ks Casa Central kuvut</v>
      </c>
      <c r="G52" s="47">
        <f ca="1">INDEX($I$2:$FN$2,ROWS(G$2:G52))</f>
        <v>1</v>
      </c>
      <c r="H52">
        <v>0</v>
      </c>
      <c r="I52">
        <f ca="1">IF(AND($B52&gt;0,SUM(I$3:I51)=0,SUM($H52:H52)=0),$B52,0)</f>
        <v>0</v>
      </c>
      <c r="J52">
        <f ca="1">IF(AND($B52&gt;0,SUM(J$3:J51)=0,SUM($H52:I52)=0),$B52,0)</f>
        <v>0</v>
      </c>
      <c r="K52">
        <f ca="1">IF(AND($B52&gt;0,SUM(K$3:K51)=0,SUM($H52:J52)=0),$B52,0)</f>
        <v>0</v>
      </c>
      <c r="L52">
        <f ca="1">IF(AND($B52&gt;0,SUM(L$3:L51)=0,SUM($H52:K52)=0),$B52,0)</f>
        <v>0</v>
      </c>
      <c r="M52">
        <f ca="1">IF(AND($B52&gt;0,SUM(M$3:M51)=0,SUM($H52:L52)=0),$B52,0)</f>
        <v>0</v>
      </c>
      <c r="N52">
        <f ca="1">IF(AND($B52&gt;0,SUM(N$3:N51)=0,SUM($H52:M52)=0),$B52,0)</f>
        <v>0</v>
      </c>
      <c r="O52">
        <f ca="1">IF(AND($B52&gt;0,SUM(O$3:O51)=0,SUM($H52:N52)=0),$B52,0)</f>
        <v>0</v>
      </c>
      <c r="P52">
        <f ca="1">IF(AND($B52&gt;0,SUM(P$3:P51)=0,SUM($H52:O52)=0),$B52,0)</f>
        <v>0</v>
      </c>
      <c r="Q52">
        <f ca="1">IF(AND($B52&gt;0,SUM(Q$3:Q51)=0,SUM($H52:P52)=0),$B52,0)</f>
        <v>0</v>
      </c>
      <c r="R52">
        <f ca="1">IF(AND($B52&gt;0,SUM(R$3:R51)=0,SUM($H52:Q52)=0),$B52,0)</f>
        <v>0</v>
      </c>
      <c r="S52">
        <f ca="1">IF(AND($B52&gt;0,SUM(S$3:S51)=0,SUM($H52:R52)=0),$B52,0)</f>
        <v>0</v>
      </c>
      <c r="T52">
        <f ca="1">IF(AND($B52&gt;0,SUM(T$3:T51)=0,SUM($H52:S52)=0),$B52,0)</f>
        <v>0</v>
      </c>
      <c r="U52">
        <f ca="1">IF(AND($B52&gt;0,SUM(U$3:U51)=0,SUM($H52:T52)=0),$B52,0)</f>
        <v>0</v>
      </c>
      <c r="V52">
        <f ca="1">IF(AND($B52&gt;0,SUM(V$3:V51)=0,SUM($H52:U52)=0),$B52,0)</f>
        <v>0</v>
      </c>
      <c r="W52">
        <f ca="1">IF(AND($B52&gt;0,SUM(W$3:W51)=0,SUM($H52:V52)=0),$B52,0)</f>
        <v>0</v>
      </c>
      <c r="X52">
        <f ca="1">IF(AND($B52&gt;0,SUM(X$3:X51)=0,SUM($H52:W52)=0),$B52,0)</f>
        <v>0</v>
      </c>
      <c r="Y52">
        <f ca="1">IF(AND($B52&gt;0,SUM(Y$3:Y51)=0,SUM($H52:X52)=0),$B52,0)</f>
        <v>0</v>
      </c>
      <c r="Z52">
        <f ca="1">IF(AND($B52&gt;0,SUM(Z$3:Z51)=0,SUM($H52:Y52)=0),$B52,0)</f>
        <v>0</v>
      </c>
      <c r="AA52">
        <f ca="1">IF(AND($B52&gt;0,SUM(AA$3:AA51)=0,SUM($H52:Z52)=0),$B52,0)</f>
        <v>0</v>
      </c>
      <c r="AB52">
        <f ca="1">IF(AND($B52&gt;0,SUM(AB$3:AB51)=0,SUM($H52:AA52)=0),$B52,0)</f>
        <v>0</v>
      </c>
      <c r="AC52">
        <f ca="1">IF(AND($B52&gt;0,SUM(AC$3:AC51)=0,SUM($H52:AB52)=0),$B52,0)</f>
        <v>0</v>
      </c>
      <c r="AD52">
        <f ca="1">IF(AND($B52&gt;0,SUM(AD$3:AD51)=0,SUM($H52:AC52)=0),$B52,0)</f>
        <v>0</v>
      </c>
      <c r="AE52">
        <f ca="1">IF(AND($B52&gt;0,SUM(AE$3:AE51)=0,SUM($H52:AD52)=0),$B52,0)</f>
        <v>0</v>
      </c>
      <c r="AF52">
        <f ca="1">IF(AND($B52&gt;0,SUM(AF$3:AF51)=0,SUM($H52:AE52)=0),$B52,0)</f>
        <v>0</v>
      </c>
      <c r="AG52">
        <f ca="1">IF(AND($B52&gt;0,SUM(AG$3:AG51)=0,SUM($H52:AF52)=0),$B52,0)</f>
        <v>0</v>
      </c>
      <c r="AH52">
        <f ca="1">IF(AND($B52&gt;0,SUM(AH$3:AH51)=0,SUM($H52:AG52)=0),$B52,0)</f>
        <v>0</v>
      </c>
      <c r="AI52">
        <f ca="1">IF(AND($B52&gt;0,SUM(AI$3:AI51)=0,SUM($H52:AH52)=0),$B52,0)</f>
        <v>0</v>
      </c>
      <c r="AJ52">
        <f ca="1">IF(AND($B52&gt;0,SUM(AJ$3:AJ51)=0,SUM($H52:AI52)=0),$B52,0)</f>
        <v>0</v>
      </c>
      <c r="AK52">
        <f ca="1">IF(AND($B52&gt;0,SUM(AK$3:AK51)=0,SUM($H52:AJ52)=0),$B52,0)</f>
        <v>0</v>
      </c>
      <c r="AL52">
        <f ca="1">IF(AND($B52&gt;0,SUM(AL$3:AL51)=0,SUM($H52:AK52)=0),$B52,0)</f>
        <v>0</v>
      </c>
      <c r="AM52">
        <f ca="1">IF(AND($B52&gt;0,SUM(AM$3:AM51)=0,SUM($H52:AL52)=0),$B52,0)</f>
        <v>0</v>
      </c>
      <c r="AN52">
        <f ca="1">IF(AND($B52&gt;0,SUM(AN$3:AN51)=0,SUM($H52:AM52)=0),$B52,0)</f>
        <v>0</v>
      </c>
      <c r="AO52">
        <f ca="1">IF(AND($B52&gt;0,SUM(AO$3:AO51)=0,SUM($H52:AN52)=0),$B52,0)</f>
        <v>0</v>
      </c>
      <c r="AP52">
        <f ca="1">IF(AND($B52&gt;0,SUM(AP$3:AP51)=0,SUM($H52:AO52)=0),$B52,0)</f>
        <v>0</v>
      </c>
      <c r="AQ52">
        <f ca="1">IF(AND($B52&gt;0,SUM(AQ$3:AQ51)=0,SUM($H52:AP52)=0),$B52,0)</f>
        <v>0</v>
      </c>
      <c r="AR52">
        <f ca="1">IF(AND($B52&gt;0,SUM(AR$3:AR51)=0,SUM($H52:AQ52)=0),$B52,0)</f>
        <v>0</v>
      </c>
      <c r="AS52">
        <f ca="1">IF(AND($B52&gt;0,SUM(AS$3:AS51)=0,SUM($H52:AR52)=0),$B52,0)</f>
        <v>0</v>
      </c>
      <c r="AT52">
        <f ca="1">IF(AND($B52&gt;0,SUM(AT$3:AT51)=0,SUM($H52:AS52)=0),$B52,0)</f>
        <v>0</v>
      </c>
      <c r="AU52">
        <f ca="1">IF(AND($B52&gt;0,SUM(AU$3:AU51)=0,SUM($H52:AT52)=0),$B52,0)</f>
        <v>0</v>
      </c>
      <c r="AV52">
        <f ca="1">IF(AND($B52&gt;0,SUM(AV$3:AV51)=0,SUM($H52:AU52)=0),$B52,0)</f>
        <v>0</v>
      </c>
      <c r="AW52">
        <f ca="1">IF(AND($B52&gt;0,SUM(AW$3:AW51)=0,SUM($H52:AV52)=0),$B52,0)</f>
        <v>0</v>
      </c>
      <c r="AX52">
        <f ca="1">IF(AND($B52&gt;0,SUM(AX$3:AX51)=0,SUM($H52:AW52)=0),$B52,0)</f>
        <v>0</v>
      </c>
      <c r="AY52">
        <f ca="1">IF(AND($B52&gt;0,SUM(AY$3:AY51)=0,SUM($H52:AX52)=0),$B52,0)</f>
        <v>0</v>
      </c>
      <c r="AZ52">
        <f ca="1">IF(AND($B52&gt;0,SUM(AZ$3:AZ51)=0,SUM($H52:AY52)=0),$B52,0)</f>
        <v>0</v>
      </c>
      <c r="BA52">
        <f ca="1">IF(AND($B52&gt;0,SUM(BA$3:BA51)=0,SUM($H52:AZ52)=0),$B52,0)</f>
        <v>0</v>
      </c>
      <c r="BB52">
        <f ca="1">IF(AND($B52&gt;0,SUM(BB$3:BB51)=0,SUM($H52:BA52)=0),$B52,0)</f>
        <v>0</v>
      </c>
      <c r="BC52">
        <f ca="1">IF(AND($B52&gt;0,SUM(BC$3:BC51)=0,SUM($H52:BB52)=0),$B52,0)</f>
        <v>0</v>
      </c>
      <c r="BD52">
        <f ca="1">IF(AND($B52&gt;0,SUM(BD$3:BD51)=0,SUM($H52:BC52)=0),$B52,0)</f>
        <v>0</v>
      </c>
      <c r="BE52">
        <f ca="1">IF(AND($B52&gt;0,SUM(BE$3:BE51)=0,SUM($H52:BD52)=0),$B52,0)</f>
        <v>0</v>
      </c>
      <c r="BF52">
        <f ca="1">IF(AND($B52&gt;0,SUM(BF$3:BF51)=0,SUM($H52:BE52)=0),$B52,0)</f>
        <v>0</v>
      </c>
      <c r="BG52">
        <f ca="1">IF(AND($B52&gt;0,SUM(BG$3:BG51)=0,SUM($H52:BF52)=0),$B52,0)</f>
        <v>0</v>
      </c>
      <c r="BH52">
        <f ca="1">IF(AND($B52&gt;0,SUM(BH$3:BH51)=0,SUM($H52:BG52)=0),$B52,0)</f>
        <v>0</v>
      </c>
      <c r="BI52">
        <f ca="1">IF(AND($B52&gt;0,SUM(BI$3:BI51)=0,SUM($H52:BH52)=0),$B52,0)</f>
        <v>0</v>
      </c>
      <c r="BJ52">
        <f ca="1">IF(AND($B52&gt;0,SUM(BJ$3:BJ51)=0,SUM($H52:BI52)=0),$B52,0)</f>
        <v>0</v>
      </c>
      <c r="BK52">
        <f ca="1">IF(AND($B52&gt;0,SUM(BK$3:BK51)=0,SUM($H52:BJ52)=0),$B52,0)</f>
        <v>0</v>
      </c>
      <c r="BL52">
        <f ca="1">IF(AND($B52&gt;0,SUM(BL$3:BL51)=0,SUM($H52:BK52)=0),$B52,0)</f>
        <v>0</v>
      </c>
      <c r="BM52">
        <f ca="1">IF(AND($B52&gt;0,SUM(BM$3:BM51)=0,SUM($H52:BL52)=0),$B52,0)</f>
        <v>0</v>
      </c>
      <c r="BN52">
        <f ca="1">IF(AND($B52&gt;0,SUM(BN$3:BN51)=0,SUM($H52:BM52)=0),$B52,0)</f>
        <v>0</v>
      </c>
      <c r="BO52">
        <f ca="1">IF(AND($B52&gt;0,SUM(BO$3:BO51)=0,SUM($H52:BN52)=0),$B52,0)</f>
        <v>0</v>
      </c>
      <c r="BP52">
        <f ca="1">IF(AND($B52&gt;0,SUM(BP$3:BP51)=0,SUM($H52:BO52)=0),$B52,0)</f>
        <v>0</v>
      </c>
      <c r="BQ52">
        <f ca="1">IF(AND($B52&gt;0,SUM(BQ$3:BQ51)=0,SUM($H52:BP52)=0),$B52,0)</f>
        <v>0</v>
      </c>
      <c r="BR52">
        <f ca="1">IF(AND($B52&gt;0,SUM(BR$3:BR51)=0,SUM($H52:BQ52)=0),$B52,0)</f>
        <v>0</v>
      </c>
      <c r="BS52">
        <f ca="1">IF(AND($B52&gt;0,SUM(BS$3:BS51)=0,SUM($H52:BR52)=0),$B52,0)</f>
        <v>0</v>
      </c>
      <c r="BT52">
        <f ca="1">IF(AND($B52&gt;0,SUM(BT$3:BT51)=0,SUM($H52:BS52)=0),$B52,0)</f>
        <v>0</v>
      </c>
      <c r="BU52">
        <f ca="1">IF(AND($B52&gt;0,SUM(BU$3:BU51)=0,SUM($H52:BT52)=0),$B52,0)</f>
        <v>0</v>
      </c>
      <c r="BV52">
        <f ca="1">IF(AND($B52&gt;0,SUM(BV$3:BV51)=0,SUM($H52:BU52)=0),$B52,0)</f>
        <v>0</v>
      </c>
      <c r="BW52">
        <f ca="1">IF(AND($B52&gt;0,SUM(BW$3:BW51)=0,SUM($H52:BV52)=0),$B52,0)</f>
        <v>0</v>
      </c>
      <c r="BX52">
        <f ca="1">IF(AND($B52&gt;0,SUM(BX$3:BX51)=0,SUM($H52:BW52)=0),$B52,0)</f>
        <v>0</v>
      </c>
      <c r="BY52">
        <f ca="1">IF(AND($B52&gt;0,SUM(BY$3:BY51)=0,SUM($H52:BX52)=0),$B52,0)</f>
        <v>0</v>
      </c>
      <c r="BZ52">
        <f ca="1">IF(AND($B52&gt;0,SUM(BZ$3:BZ51)=0,SUM($H52:BY52)=0),$B52,0)</f>
        <v>0</v>
      </c>
      <c r="CA52">
        <f ca="1">IF(AND($B52&gt;0,SUM(CA$3:CA51)=0,SUM($H52:BZ52)=0),$B52,0)</f>
        <v>0</v>
      </c>
      <c r="CB52">
        <f ca="1">IF(AND($B52&gt;0,SUM(CB$3:CB51)=0,SUM($H52:CA52)=0),$B52,0)</f>
        <v>0</v>
      </c>
      <c r="CC52">
        <f ca="1">IF(AND($B52&gt;0,SUM(CC$3:CC51)=0,SUM($H52:CB52)=0),$B52,0)</f>
        <v>0</v>
      </c>
      <c r="CD52">
        <f ca="1">IF(AND($B52&gt;0,SUM(CD$3:CD51)=0,SUM($H52:CC52)=0),$B52,0)</f>
        <v>0</v>
      </c>
      <c r="CE52">
        <f ca="1">IF(AND($B52&gt;0,SUM(CE$3:CE51)=0,SUM($H52:CD52)=0),$B52,0)</f>
        <v>0</v>
      </c>
      <c r="CF52">
        <f ca="1">IF(AND($B52&gt;0,SUM(CF$3:CF51)=0,SUM($H52:CE52)=0),$B52,0)</f>
        <v>0</v>
      </c>
      <c r="CG52">
        <f ca="1">IF(AND($B52&gt;0,SUM(CG$3:CG51)=0,SUM($H52:CF52)=0),$B52,0)</f>
        <v>0</v>
      </c>
      <c r="CH52">
        <f ca="1">IF(AND($B52&gt;0,SUM(CH$3:CH51)=0,SUM($H52:CG52)=0),$B52,0)</f>
        <v>0</v>
      </c>
      <c r="CI52">
        <f ca="1">IF(AND($B52&gt;0,SUM(CI$3:CI51)=0,SUM($H52:CH52)=0),$B52,0)</f>
        <v>0</v>
      </c>
      <c r="CJ52">
        <f ca="1">IF(AND($B52&gt;0,SUM(CJ$3:CJ51)=0,SUM($H52:CI52)=0),$B52,0)</f>
        <v>0</v>
      </c>
      <c r="CK52">
        <f ca="1">IF(AND($B52&gt;0,SUM(CK$3:CK51)=0,SUM($H52:CJ52)=0),$B52,0)</f>
        <v>0</v>
      </c>
      <c r="CL52">
        <f ca="1">IF(AND($B52&gt;0,SUM(CL$3:CL51)=0,SUM($H52:CK52)=0),$B52,0)</f>
        <v>0</v>
      </c>
      <c r="CM52">
        <f ca="1">IF(AND($B52&gt;0,SUM(CM$3:CM51)=0,SUM($H52:CL52)=0),$B52,0)</f>
        <v>0</v>
      </c>
      <c r="CN52">
        <f ca="1">IF(AND($B52&gt;0,SUM(CN$3:CN51)=0,SUM($H52:CM52)=0),$B52,0)</f>
        <v>0</v>
      </c>
      <c r="CO52">
        <f ca="1">IF(AND($B52&gt;0,SUM(CO$3:CO51)=0,SUM($H52:CN52)=0),$B52,0)</f>
        <v>0</v>
      </c>
      <c r="CP52">
        <f ca="1">IF(AND($B52&gt;0,SUM(CP$3:CP51)=0,SUM($H52:CO52)=0),$B52,0)</f>
        <v>0</v>
      </c>
      <c r="CQ52">
        <f ca="1">IF(AND($B52&gt;0,SUM(CQ$3:CQ51)=0,SUM($H52:CP52)=0),$B52,0)</f>
        <v>0</v>
      </c>
      <c r="CR52">
        <f ca="1">IF(AND($B52&gt;0,SUM(CR$3:CR51)=0,SUM($H52:CQ52)=0),$B52,0)</f>
        <v>0</v>
      </c>
      <c r="CS52">
        <f ca="1">IF(AND($B52&gt;0,SUM(CS$3:CS51)=0,SUM($H52:CR52)=0),$B52,0)</f>
        <v>0</v>
      </c>
      <c r="CT52">
        <f ca="1">IF(AND($B52&gt;0,SUM(CT$3:CT51)=0,SUM($H52:CS52)=0),$B52,0)</f>
        <v>0</v>
      </c>
      <c r="CU52">
        <f ca="1">IF(AND($B52&gt;0,SUM(CU$3:CU51)=0,SUM($H52:CT52)=0),$B52,0)</f>
        <v>0</v>
      </c>
      <c r="CV52">
        <f ca="1">IF(AND($B52&gt;0,SUM(CV$3:CV51)=0,SUM($H52:CU52)=0),$B52,0)</f>
        <v>0</v>
      </c>
      <c r="CW52">
        <f ca="1">IF(AND($B52&gt;0,SUM(CW$3:CW51)=0,SUM($H52:CV52)=0),$B52,0)</f>
        <v>0</v>
      </c>
      <c r="CX52">
        <f ca="1">IF(AND($B52&gt;0,SUM(CX$3:CX51)=0,SUM($H52:CW52)=0),$B52,0)</f>
        <v>0</v>
      </c>
      <c r="CY52">
        <f ca="1">IF(AND($B52&gt;0,SUM(CY$3:CY51)=0,SUM($H52:CX52)=0),$B52,0)</f>
        <v>0</v>
      </c>
      <c r="CZ52">
        <f ca="1">IF(AND($B52&gt;0,SUM(CZ$3:CZ51)=0,SUM($H52:CY52)=0),$B52,0)</f>
        <v>0</v>
      </c>
      <c r="DA52">
        <f ca="1">IF(AND($B52&gt;0,SUM(DA$3:DA51)=0,SUM($H52:CZ52)=0),$B52,0)</f>
        <v>0</v>
      </c>
      <c r="DB52">
        <f ca="1">IF(AND($B52&gt;0,SUM(DB$3:DB51)=0,SUM($H52:DA52)=0),$B52,0)</f>
        <v>0</v>
      </c>
      <c r="DC52">
        <f ca="1">IF(AND($B52&gt;0,SUM(DC$3:DC51)=0,SUM($H52:DB52)=0),$B52,0)</f>
        <v>0</v>
      </c>
      <c r="DD52">
        <f ca="1">IF(AND($B52&gt;0,SUM(DD$3:DD51)=0,SUM($H52:DC52)=0),$B52,0)</f>
        <v>0</v>
      </c>
      <c r="DE52">
        <f ca="1">IF(AND($B52&gt;0,SUM(DE$3:DE51)=0,SUM($H52:DD52)=0),$B52,0)</f>
        <v>0</v>
      </c>
      <c r="DF52">
        <f ca="1">IF(AND($B52&gt;0,SUM(DF$3:DF51)=0,SUM($H52:DE52)=0),$B52,0)</f>
        <v>0</v>
      </c>
      <c r="DG52">
        <f ca="1">IF(AND($B52&gt;0,SUM(DG$3:DG51)=0,SUM($H52:DF52)=0),$B52,0)</f>
        <v>0</v>
      </c>
      <c r="DH52">
        <f ca="1">IF(AND($B52&gt;0,SUM(DH$3:DH51)=0,SUM($H52:DG52)=0),$B52,0)</f>
        <v>0</v>
      </c>
      <c r="DI52">
        <f ca="1">IF(AND($B52&gt;0,SUM(DI$3:DI51)=0,SUM($H52:DH52)=0),$B52,0)</f>
        <v>0</v>
      </c>
      <c r="DJ52">
        <f ca="1">IF(AND($B52&gt;0,SUM(DJ$3:DJ51)=0,SUM($H52:DI52)=0),$B52,0)</f>
        <v>0</v>
      </c>
      <c r="DK52">
        <f ca="1">IF(AND($B52&gt;0,SUM(DK$3:DK51)=0,SUM($H52:DJ52)=0),$B52,0)</f>
        <v>0</v>
      </c>
      <c r="DL52">
        <f ca="1">IF(AND($B52&gt;0,SUM(DL$3:DL51)=0,SUM($H52:DK52)=0),$B52,0)</f>
        <v>0</v>
      </c>
      <c r="DM52">
        <f ca="1">IF(AND($B52&gt;0,SUM(DM$3:DM51)=0,SUM($H52:DL52)=0),$B52,0)</f>
        <v>0</v>
      </c>
      <c r="DN52">
        <f ca="1">IF(AND($B52&gt;0,SUM(DN$3:DN51)=0,SUM($H52:DM52)=0),$B52,0)</f>
        <v>0</v>
      </c>
      <c r="DO52">
        <f ca="1">IF(AND($B52&gt;0,SUM(DO$3:DO51)=0,SUM($H52:DN52)=0),$B52,0)</f>
        <v>0</v>
      </c>
      <c r="DP52">
        <f ca="1">IF(AND($B52&gt;0,SUM(DP$3:DP51)=0,SUM($H52:DO52)=0),$B52,0)</f>
        <v>0</v>
      </c>
      <c r="DQ52">
        <f ca="1">IF(AND($B52&gt;0,SUM(DQ$3:DQ51)=0,SUM($H52:DP52)=0),$B52,0)</f>
        <v>0</v>
      </c>
      <c r="DR52">
        <f ca="1">IF(AND($B52&gt;0,SUM(DR$3:DR51)=0,SUM($H52:DQ52)=0),$B52,0)</f>
        <v>0</v>
      </c>
      <c r="DS52">
        <f ca="1">IF(AND($B52&gt;0,SUM(DS$3:DS51)=0,SUM($H52:DR52)=0),$B52,0)</f>
        <v>0</v>
      </c>
      <c r="DT52">
        <f ca="1">IF(AND($B52&gt;0,SUM(DT$3:DT51)=0,SUM($H52:DS52)=0),$B52,0)</f>
        <v>0</v>
      </c>
      <c r="DU52">
        <f ca="1">IF(AND($B52&gt;0,SUM(DU$3:DU51)=0,SUM($H52:DT52)=0),$B52,0)</f>
        <v>0</v>
      </c>
      <c r="DV52">
        <f ca="1">IF(AND($B52&gt;0,SUM(DV$3:DV51)=0,SUM($H52:DU52)=0),$B52,0)</f>
        <v>0</v>
      </c>
      <c r="DW52">
        <f ca="1">IF(AND($B52&gt;0,SUM(DW$3:DW51)=0,SUM($H52:DV52)=0),$B52,0)</f>
        <v>0</v>
      </c>
      <c r="DX52">
        <f ca="1">IF(AND($B52&gt;0,SUM(DX$3:DX51)=0,SUM($H52:DW52)=0),$B52,0)</f>
        <v>0</v>
      </c>
      <c r="DY52">
        <f ca="1">IF(AND($B52&gt;0,SUM(DY$3:DY51)=0,SUM($H52:DX52)=0),$B52,0)</f>
        <v>0</v>
      </c>
      <c r="DZ52">
        <f ca="1">IF(AND($B52&gt;0,SUM(DZ$3:DZ51)=0,SUM($H52:DY52)=0),$B52,0)</f>
        <v>0</v>
      </c>
      <c r="EA52">
        <f ca="1">IF(AND($B52&gt;0,SUM(EA$3:EA51)=0,SUM($H52:DZ52)=0),$B52,0)</f>
        <v>0</v>
      </c>
      <c r="EB52">
        <f ca="1">IF(AND($B52&gt;0,SUM(EB$3:EB51)=0,SUM($H52:EA52)=0),$B52,0)</f>
        <v>0</v>
      </c>
      <c r="EC52">
        <f ca="1">IF(AND($B52&gt;0,SUM(EC$3:EC51)=0,SUM($H52:EB52)=0),$B52,0)</f>
        <v>0</v>
      </c>
      <c r="ED52">
        <f ca="1">IF(AND($B52&gt;0,SUM(ED$3:ED51)=0,SUM($H52:EC52)=0),$B52,0)</f>
        <v>0</v>
      </c>
      <c r="EE52">
        <f ca="1">IF(AND($B52&gt;0,SUM(EE$3:EE51)=0,SUM($H52:ED52)=0),$B52,0)</f>
        <v>0</v>
      </c>
      <c r="EF52">
        <f ca="1">IF(AND($B52&gt;0,SUM(EF$3:EF51)=0,SUM($H52:EE52)=0),$B52,0)</f>
        <v>0</v>
      </c>
      <c r="EG52">
        <f ca="1">IF(AND($B52&gt;0,SUM(EG$3:EG51)=0,SUM($H52:EF52)=0),$B52,0)</f>
        <v>0</v>
      </c>
      <c r="EH52">
        <f ca="1">IF(AND($B52&gt;0,SUM(EH$3:EH51)=0,SUM($H52:EG52)=0),$B52,0)</f>
        <v>0</v>
      </c>
      <c r="EI52">
        <f ca="1">IF(AND($B52&gt;0,SUM(EI$3:EI51)=0,SUM($H52:EH52)=0),$B52,0)</f>
        <v>0</v>
      </c>
      <c r="EJ52">
        <f ca="1">IF(AND($B52&gt;0,SUM(EJ$3:EJ51)=0,SUM($H52:EI52)=0),$B52,0)</f>
        <v>0</v>
      </c>
      <c r="EK52">
        <f ca="1">IF(AND($B52&gt;0,SUM(EK$3:EK51)=0,SUM($H52:EJ52)=0),$B52,0)</f>
        <v>0</v>
      </c>
      <c r="EL52">
        <f ca="1">IF(AND($B52&gt;0,SUM(EL$3:EL51)=0,SUM($H52:EK52)=0),$B52,0)</f>
        <v>0</v>
      </c>
      <c r="EM52">
        <f ca="1">IF(AND($B52&gt;0,SUM(EM$3:EM51)=0,SUM($H52:EL52)=0),$B52,0)</f>
        <v>0</v>
      </c>
      <c r="EN52">
        <f ca="1">IF(AND($B52&gt;0,SUM(EN$3:EN51)=0,SUM($H52:EM52)=0),$B52,0)</f>
        <v>0</v>
      </c>
      <c r="EO52">
        <f ca="1">IF(AND($B52&gt;0,SUM(EO$3:EO51)=0,SUM($H52:EN52)=0),$B52,0)</f>
        <v>0</v>
      </c>
      <c r="EP52">
        <f ca="1">IF(AND($B52&gt;0,SUM(EP$3:EP51)=0,SUM($H52:EO52)=0),$B52,0)</f>
        <v>0</v>
      </c>
      <c r="EQ52">
        <f ca="1">IF(AND($B52&gt;0,SUM(EQ$3:EQ51)=0,SUM($H52:EP52)=0),$B52,0)</f>
        <v>0</v>
      </c>
      <c r="ER52">
        <f ca="1">IF(AND($B52&gt;0,SUM(ER$3:ER51)=0,SUM($H52:EQ52)=0),$B52,0)</f>
        <v>0</v>
      </c>
      <c r="ES52">
        <f ca="1">IF(AND($B52&gt;0,SUM(ES$3:ES51)=0,SUM($H52:ER52)=0),$B52,0)</f>
        <v>0</v>
      </c>
      <c r="ET52">
        <f ca="1">IF(AND($B52&gt;0,SUM(ET$3:ET51)=0,SUM($H52:ES52)=0),$B52,0)</f>
        <v>0</v>
      </c>
      <c r="EU52">
        <f ca="1">IF(AND($B52&gt;0,SUM(EU$3:EU51)=0,SUM($H52:ET52)=0),$B52,0)</f>
        <v>0</v>
      </c>
      <c r="EV52">
        <f ca="1">IF(AND($B52&gt;0,SUM(EV$3:EV51)=0,SUM($H52:EU52)=0),$B52,0)</f>
        <v>0</v>
      </c>
      <c r="EW52">
        <f ca="1">IF(AND($B52&gt;0,SUM(EW$3:EW51)=0,SUM($H52:EV52)=0),$B52,0)</f>
        <v>0</v>
      </c>
      <c r="EX52">
        <f ca="1">IF(AND($B52&gt;0,SUM(EX$3:EX51)=0,SUM($H52:EW52)=0),$B52,0)</f>
        <v>0</v>
      </c>
      <c r="EY52">
        <f ca="1">IF(AND($B52&gt;0,SUM(EY$3:EY51)=0,SUM($H52:EX52)=0),$B52,0)</f>
        <v>0</v>
      </c>
      <c r="EZ52">
        <f ca="1">IF(AND($B52&gt;0,SUM(EZ$3:EZ51)=0,SUM($H52:EY52)=0),$B52,0)</f>
        <v>0</v>
      </c>
      <c r="FA52">
        <f ca="1">IF(AND($B52&gt;0,SUM(FA$3:FA51)=0,SUM($H52:EZ52)=0),$B52,0)</f>
        <v>0</v>
      </c>
      <c r="FB52">
        <f ca="1">IF(AND($B52&gt;0,SUM(FB$3:FB51)=0,SUM($H52:FA52)=0),$B52,0)</f>
        <v>0</v>
      </c>
      <c r="FC52">
        <f ca="1">IF(AND($B52&gt;0,SUM(FC$3:FC51)=0,SUM($H52:FB52)=0),$B52,0)</f>
        <v>0</v>
      </c>
      <c r="FD52">
        <f ca="1">IF(AND($B52&gt;0,SUM(FD$3:FD51)=0,SUM($H52:FC52)=0),$B52,0)</f>
        <v>0</v>
      </c>
      <c r="FE52">
        <f ca="1">IF(AND($B52&gt;0,SUM(FE$3:FE51)=0,SUM($H52:FD52)=0),$B52,0)</f>
        <v>0</v>
      </c>
      <c r="FF52">
        <f ca="1">IF(AND($B52&gt;0,SUM(FF$3:FF51)=0,SUM($H52:FE52)=0),$B52,0)</f>
        <v>0</v>
      </c>
      <c r="FG52">
        <f ca="1">IF(AND($B52&gt;0,SUM(FG$3:FG51)=0,SUM($H52:FF52)=0),$B52,0)</f>
        <v>0</v>
      </c>
      <c r="FH52">
        <f ca="1">IF(AND($B52&gt;0,SUM(FH$3:FH51)=0,SUM($H52:FG52)=0),$B52,0)</f>
        <v>0</v>
      </c>
      <c r="FI52">
        <f ca="1">IF(AND($B52&gt;0,SUM(FI$3:FI51)=0,SUM($H52:FH52)=0),$B52,0)</f>
        <v>0</v>
      </c>
      <c r="FJ52">
        <f ca="1">IF(AND($B52&gt;0,SUM(FJ$3:FJ51)=0,SUM($H52:FI52)=0),$B52,0)</f>
        <v>0</v>
      </c>
      <c r="FK52">
        <f ca="1">IF(AND($B52&gt;0,SUM(FK$3:FK51)=0,SUM($H52:FJ52)=0),$B52,0)</f>
        <v>0</v>
      </c>
      <c r="FL52">
        <f ca="1">IF(AND($B52&gt;0,SUM(FL$3:FL51)=0,SUM($H52:FK52)=0),$B52,0)</f>
        <v>0</v>
      </c>
      <c r="FM52">
        <f ca="1">IF(AND($B52&gt;0,SUM(FM$3:FM51)=0,SUM($H52:FL52)=0),$B52,0)</f>
        <v>0</v>
      </c>
      <c r="FN52">
        <f ca="1">IF(AND($B52&gt;0,SUM(FN$3:FN51)=0,SUM($H52:FM52)=0),$B52,0)</f>
        <v>0</v>
      </c>
      <c r="FS52" s="67" t="s">
        <v>1046</v>
      </c>
      <c r="FT52" s="67" t="s">
        <v>1098</v>
      </c>
      <c r="FU52" s="342">
        <v>2</v>
      </c>
      <c r="FV52" s="374" t="s">
        <v>1044</v>
      </c>
      <c r="FY52" s="67" t="s">
        <v>1176</v>
      </c>
      <c r="FZ52" s="67" t="s">
        <v>1098</v>
      </c>
      <c r="GA52" s="342">
        <v>2</v>
      </c>
      <c r="GB52" s="374" t="s">
        <v>1251</v>
      </c>
      <c r="GE52" s="67" t="s">
        <v>1046</v>
      </c>
      <c r="GF52" s="67" t="s">
        <v>1098</v>
      </c>
      <c r="GG52" s="342">
        <v>2</v>
      </c>
      <c r="GH52" s="374" t="s">
        <v>1044</v>
      </c>
    </row>
    <row r="53" spans="1:190" ht="15.75" thickBot="1" x14ac:dyDescent="0.3">
      <c r="A53">
        <v>53</v>
      </c>
      <c r="B53" s="367">
        <f ca="1">IF(ValintaohjelmaCentral!D$32=SelectionDataCentral!H$32,A53,0)</f>
        <v>0</v>
      </c>
      <c r="C53" s="240" t="str">
        <f t="shared" ca="1" si="16"/>
        <v>CASA Salsa Central liesikupu</v>
      </c>
      <c r="D53" s="240" t="str">
        <f t="shared" ca="1" si="17"/>
        <v>[41 - LK Samba-Salsa-Blues-Jazz-Rock-Swing]</v>
      </c>
      <c r="E53" s="240">
        <f t="shared" ca="1" si="18"/>
        <v>2</v>
      </c>
      <c r="F53" s="240" t="str">
        <f t="shared" ca="1" si="19"/>
        <v>ks Casa Central kuvut</v>
      </c>
      <c r="G53" s="47">
        <f ca="1">INDEX($I$2:$FN$2,ROWS(G$2:G53))</f>
        <v>1</v>
      </c>
      <c r="H53">
        <v>0</v>
      </c>
      <c r="I53">
        <f ca="1">IF(AND($B53&gt;0,SUM(I$3:I52)=0,SUM($H53:H53)=0),$B53,0)</f>
        <v>0</v>
      </c>
      <c r="J53">
        <f ca="1">IF(AND($B53&gt;0,SUM(J$3:J52)=0,SUM($H53:I53)=0),$B53,0)</f>
        <v>0</v>
      </c>
      <c r="K53">
        <f ca="1">IF(AND($B53&gt;0,SUM(K$3:K52)=0,SUM($H53:J53)=0),$B53,0)</f>
        <v>0</v>
      </c>
      <c r="L53">
        <f ca="1">IF(AND($B53&gt;0,SUM(L$3:L52)=0,SUM($H53:K53)=0),$B53,0)</f>
        <v>0</v>
      </c>
      <c r="M53">
        <f ca="1">IF(AND($B53&gt;0,SUM(M$3:M52)=0,SUM($H53:L53)=0),$B53,0)</f>
        <v>0</v>
      </c>
      <c r="N53">
        <f ca="1">IF(AND($B53&gt;0,SUM(N$3:N52)=0,SUM($H53:M53)=0),$B53,0)</f>
        <v>0</v>
      </c>
      <c r="O53">
        <f ca="1">IF(AND($B53&gt;0,SUM(O$3:O52)=0,SUM($H53:N53)=0),$B53,0)</f>
        <v>0</v>
      </c>
      <c r="P53">
        <f ca="1">IF(AND($B53&gt;0,SUM(P$3:P52)=0,SUM($H53:O53)=0),$B53,0)</f>
        <v>0</v>
      </c>
      <c r="Q53">
        <f ca="1">IF(AND($B53&gt;0,SUM(Q$3:Q52)=0,SUM($H53:P53)=0),$B53,0)</f>
        <v>0</v>
      </c>
      <c r="R53">
        <f ca="1">IF(AND($B53&gt;0,SUM(R$3:R52)=0,SUM($H53:Q53)=0),$B53,0)</f>
        <v>0</v>
      </c>
      <c r="S53">
        <f ca="1">IF(AND($B53&gt;0,SUM(S$3:S52)=0,SUM($H53:R53)=0),$B53,0)</f>
        <v>0</v>
      </c>
      <c r="T53">
        <f ca="1">IF(AND($B53&gt;0,SUM(T$3:T52)=0,SUM($H53:S53)=0),$B53,0)</f>
        <v>0</v>
      </c>
      <c r="U53">
        <f ca="1">IF(AND($B53&gt;0,SUM(U$3:U52)=0,SUM($H53:T53)=0),$B53,0)</f>
        <v>0</v>
      </c>
      <c r="V53">
        <f ca="1">IF(AND($B53&gt;0,SUM(V$3:V52)=0,SUM($H53:U53)=0),$B53,0)</f>
        <v>0</v>
      </c>
      <c r="W53">
        <f ca="1">IF(AND($B53&gt;0,SUM(W$3:W52)=0,SUM($H53:V53)=0),$B53,0)</f>
        <v>0</v>
      </c>
      <c r="X53">
        <f ca="1">IF(AND($B53&gt;0,SUM(X$3:X52)=0,SUM($H53:W53)=0),$B53,0)</f>
        <v>0</v>
      </c>
      <c r="Y53">
        <f ca="1">IF(AND($B53&gt;0,SUM(Y$3:Y52)=0,SUM($H53:X53)=0),$B53,0)</f>
        <v>0</v>
      </c>
      <c r="Z53">
        <f ca="1">IF(AND($B53&gt;0,SUM(Z$3:Z52)=0,SUM($H53:Y53)=0),$B53,0)</f>
        <v>0</v>
      </c>
      <c r="AA53">
        <f ca="1">IF(AND($B53&gt;0,SUM(AA$3:AA52)=0,SUM($H53:Z53)=0),$B53,0)</f>
        <v>0</v>
      </c>
      <c r="AB53">
        <f ca="1">IF(AND($B53&gt;0,SUM(AB$3:AB52)=0,SUM($H53:AA53)=0),$B53,0)</f>
        <v>0</v>
      </c>
      <c r="AC53">
        <f ca="1">IF(AND($B53&gt;0,SUM(AC$3:AC52)=0,SUM($H53:AB53)=0),$B53,0)</f>
        <v>0</v>
      </c>
      <c r="AD53">
        <f ca="1">IF(AND($B53&gt;0,SUM(AD$3:AD52)=0,SUM($H53:AC53)=0),$B53,0)</f>
        <v>0</v>
      </c>
      <c r="AE53">
        <f ca="1">IF(AND($B53&gt;0,SUM(AE$3:AE52)=0,SUM($H53:AD53)=0),$B53,0)</f>
        <v>0</v>
      </c>
      <c r="AF53">
        <f ca="1">IF(AND($B53&gt;0,SUM(AF$3:AF52)=0,SUM($H53:AE53)=0),$B53,0)</f>
        <v>0</v>
      </c>
      <c r="AG53">
        <f ca="1">IF(AND($B53&gt;0,SUM(AG$3:AG52)=0,SUM($H53:AF53)=0),$B53,0)</f>
        <v>0</v>
      </c>
      <c r="AH53">
        <f ca="1">IF(AND($B53&gt;0,SUM(AH$3:AH52)=0,SUM($H53:AG53)=0),$B53,0)</f>
        <v>0</v>
      </c>
      <c r="AI53">
        <f ca="1">IF(AND($B53&gt;0,SUM(AI$3:AI52)=0,SUM($H53:AH53)=0),$B53,0)</f>
        <v>0</v>
      </c>
      <c r="AJ53">
        <f ca="1">IF(AND($B53&gt;0,SUM(AJ$3:AJ52)=0,SUM($H53:AI53)=0),$B53,0)</f>
        <v>0</v>
      </c>
      <c r="AK53">
        <f ca="1">IF(AND($B53&gt;0,SUM(AK$3:AK52)=0,SUM($H53:AJ53)=0),$B53,0)</f>
        <v>0</v>
      </c>
      <c r="AL53">
        <f ca="1">IF(AND($B53&gt;0,SUM(AL$3:AL52)=0,SUM($H53:AK53)=0),$B53,0)</f>
        <v>0</v>
      </c>
      <c r="AM53">
        <f ca="1">IF(AND($B53&gt;0,SUM(AM$3:AM52)=0,SUM($H53:AL53)=0),$B53,0)</f>
        <v>0</v>
      </c>
      <c r="AN53">
        <f ca="1">IF(AND($B53&gt;0,SUM(AN$3:AN52)=0,SUM($H53:AM53)=0),$B53,0)</f>
        <v>0</v>
      </c>
      <c r="AO53">
        <f ca="1">IF(AND($B53&gt;0,SUM(AO$3:AO52)=0,SUM($H53:AN53)=0),$B53,0)</f>
        <v>0</v>
      </c>
      <c r="AP53">
        <f ca="1">IF(AND($B53&gt;0,SUM(AP$3:AP52)=0,SUM($H53:AO53)=0),$B53,0)</f>
        <v>0</v>
      </c>
      <c r="AQ53">
        <f ca="1">IF(AND($B53&gt;0,SUM(AQ$3:AQ52)=0,SUM($H53:AP53)=0),$B53,0)</f>
        <v>0</v>
      </c>
      <c r="AR53">
        <f ca="1">IF(AND($B53&gt;0,SUM(AR$3:AR52)=0,SUM($H53:AQ53)=0),$B53,0)</f>
        <v>0</v>
      </c>
      <c r="AS53">
        <f ca="1">IF(AND($B53&gt;0,SUM(AS$3:AS52)=0,SUM($H53:AR53)=0),$B53,0)</f>
        <v>0</v>
      </c>
      <c r="AT53">
        <f ca="1">IF(AND($B53&gt;0,SUM(AT$3:AT52)=0,SUM($H53:AS53)=0),$B53,0)</f>
        <v>0</v>
      </c>
      <c r="AU53">
        <f ca="1">IF(AND($B53&gt;0,SUM(AU$3:AU52)=0,SUM($H53:AT53)=0),$B53,0)</f>
        <v>0</v>
      </c>
      <c r="AV53">
        <f ca="1">IF(AND($B53&gt;0,SUM(AV$3:AV52)=0,SUM($H53:AU53)=0),$B53,0)</f>
        <v>0</v>
      </c>
      <c r="AW53">
        <f ca="1">IF(AND($B53&gt;0,SUM(AW$3:AW52)=0,SUM($H53:AV53)=0),$B53,0)</f>
        <v>0</v>
      </c>
      <c r="AX53">
        <f ca="1">IF(AND($B53&gt;0,SUM(AX$3:AX52)=0,SUM($H53:AW53)=0),$B53,0)</f>
        <v>0</v>
      </c>
      <c r="AY53">
        <f ca="1">IF(AND($B53&gt;0,SUM(AY$3:AY52)=0,SUM($H53:AX53)=0),$B53,0)</f>
        <v>0</v>
      </c>
      <c r="AZ53">
        <f ca="1">IF(AND($B53&gt;0,SUM(AZ$3:AZ52)=0,SUM($H53:AY53)=0),$B53,0)</f>
        <v>0</v>
      </c>
      <c r="BA53">
        <f ca="1">IF(AND($B53&gt;0,SUM(BA$3:BA52)=0,SUM($H53:AZ53)=0),$B53,0)</f>
        <v>0</v>
      </c>
      <c r="BB53">
        <f ca="1">IF(AND($B53&gt;0,SUM(BB$3:BB52)=0,SUM($H53:BA53)=0),$B53,0)</f>
        <v>0</v>
      </c>
      <c r="BC53">
        <f ca="1">IF(AND($B53&gt;0,SUM(BC$3:BC52)=0,SUM($H53:BB53)=0),$B53,0)</f>
        <v>0</v>
      </c>
      <c r="BD53">
        <f ca="1">IF(AND($B53&gt;0,SUM(BD$3:BD52)=0,SUM($H53:BC53)=0),$B53,0)</f>
        <v>0</v>
      </c>
      <c r="BE53">
        <f ca="1">IF(AND($B53&gt;0,SUM(BE$3:BE52)=0,SUM($H53:BD53)=0),$B53,0)</f>
        <v>0</v>
      </c>
      <c r="BF53">
        <f ca="1">IF(AND($B53&gt;0,SUM(BF$3:BF52)=0,SUM($H53:BE53)=0),$B53,0)</f>
        <v>0</v>
      </c>
      <c r="BG53">
        <f ca="1">IF(AND($B53&gt;0,SUM(BG$3:BG52)=0,SUM($H53:BF53)=0),$B53,0)</f>
        <v>0</v>
      </c>
      <c r="BH53">
        <f ca="1">IF(AND($B53&gt;0,SUM(BH$3:BH52)=0,SUM($H53:BG53)=0),$B53,0)</f>
        <v>0</v>
      </c>
      <c r="BI53">
        <f ca="1">IF(AND($B53&gt;0,SUM(BI$3:BI52)=0,SUM($H53:BH53)=0),$B53,0)</f>
        <v>0</v>
      </c>
      <c r="BJ53">
        <f ca="1">IF(AND($B53&gt;0,SUM(BJ$3:BJ52)=0,SUM($H53:BI53)=0),$B53,0)</f>
        <v>0</v>
      </c>
      <c r="BK53">
        <f ca="1">IF(AND($B53&gt;0,SUM(BK$3:BK52)=0,SUM($H53:BJ53)=0),$B53,0)</f>
        <v>0</v>
      </c>
      <c r="BL53">
        <f ca="1">IF(AND($B53&gt;0,SUM(BL$3:BL52)=0,SUM($H53:BK53)=0),$B53,0)</f>
        <v>0</v>
      </c>
      <c r="BM53">
        <f ca="1">IF(AND($B53&gt;0,SUM(BM$3:BM52)=0,SUM($H53:BL53)=0),$B53,0)</f>
        <v>0</v>
      </c>
      <c r="BN53">
        <f ca="1">IF(AND($B53&gt;0,SUM(BN$3:BN52)=0,SUM($H53:BM53)=0),$B53,0)</f>
        <v>0</v>
      </c>
      <c r="BO53">
        <f ca="1">IF(AND($B53&gt;0,SUM(BO$3:BO52)=0,SUM($H53:BN53)=0),$B53,0)</f>
        <v>0</v>
      </c>
      <c r="BP53">
        <f ca="1">IF(AND($B53&gt;0,SUM(BP$3:BP52)=0,SUM($H53:BO53)=0),$B53,0)</f>
        <v>0</v>
      </c>
      <c r="BQ53">
        <f ca="1">IF(AND($B53&gt;0,SUM(BQ$3:BQ52)=0,SUM($H53:BP53)=0),$B53,0)</f>
        <v>0</v>
      </c>
      <c r="BR53">
        <f ca="1">IF(AND($B53&gt;0,SUM(BR$3:BR52)=0,SUM($H53:BQ53)=0),$B53,0)</f>
        <v>0</v>
      </c>
      <c r="BS53">
        <f ca="1">IF(AND($B53&gt;0,SUM(BS$3:BS52)=0,SUM($H53:BR53)=0),$B53,0)</f>
        <v>0</v>
      </c>
      <c r="BT53">
        <f ca="1">IF(AND($B53&gt;0,SUM(BT$3:BT52)=0,SUM($H53:BS53)=0),$B53,0)</f>
        <v>0</v>
      </c>
      <c r="BU53">
        <f ca="1">IF(AND($B53&gt;0,SUM(BU$3:BU52)=0,SUM($H53:BT53)=0),$B53,0)</f>
        <v>0</v>
      </c>
      <c r="BV53">
        <f ca="1">IF(AND($B53&gt;0,SUM(BV$3:BV52)=0,SUM($H53:BU53)=0),$B53,0)</f>
        <v>0</v>
      </c>
      <c r="BW53">
        <f ca="1">IF(AND($B53&gt;0,SUM(BW$3:BW52)=0,SUM($H53:BV53)=0),$B53,0)</f>
        <v>0</v>
      </c>
      <c r="BX53">
        <f ca="1">IF(AND($B53&gt;0,SUM(BX$3:BX52)=0,SUM($H53:BW53)=0),$B53,0)</f>
        <v>0</v>
      </c>
      <c r="BY53">
        <f ca="1">IF(AND($B53&gt;0,SUM(BY$3:BY52)=0,SUM($H53:BX53)=0),$B53,0)</f>
        <v>0</v>
      </c>
      <c r="BZ53">
        <f ca="1">IF(AND($B53&gt;0,SUM(BZ$3:BZ52)=0,SUM($H53:BY53)=0),$B53,0)</f>
        <v>0</v>
      </c>
      <c r="CA53">
        <f ca="1">IF(AND($B53&gt;0,SUM(CA$3:CA52)=0,SUM($H53:BZ53)=0),$B53,0)</f>
        <v>0</v>
      </c>
      <c r="CB53">
        <f ca="1">IF(AND($B53&gt;0,SUM(CB$3:CB52)=0,SUM($H53:CA53)=0),$B53,0)</f>
        <v>0</v>
      </c>
      <c r="CC53">
        <f ca="1">IF(AND($B53&gt;0,SUM(CC$3:CC52)=0,SUM($H53:CB53)=0),$B53,0)</f>
        <v>0</v>
      </c>
      <c r="CD53">
        <f ca="1">IF(AND($B53&gt;0,SUM(CD$3:CD52)=0,SUM($H53:CC53)=0),$B53,0)</f>
        <v>0</v>
      </c>
      <c r="CE53">
        <f ca="1">IF(AND($B53&gt;0,SUM(CE$3:CE52)=0,SUM($H53:CD53)=0),$B53,0)</f>
        <v>0</v>
      </c>
      <c r="CF53">
        <f ca="1">IF(AND($B53&gt;0,SUM(CF$3:CF52)=0,SUM($H53:CE53)=0),$B53,0)</f>
        <v>0</v>
      </c>
      <c r="CG53">
        <f ca="1">IF(AND($B53&gt;0,SUM(CG$3:CG52)=0,SUM($H53:CF53)=0),$B53,0)</f>
        <v>0</v>
      </c>
      <c r="CH53">
        <f ca="1">IF(AND($B53&gt;0,SUM(CH$3:CH52)=0,SUM($H53:CG53)=0),$B53,0)</f>
        <v>0</v>
      </c>
      <c r="CI53">
        <f ca="1">IF(AND($B53&gt;0,SUM(CI$3:CI52)=0,SUM($H53:CH53)=0),$B53,0)</f>
        <v>0</v>
      </c>
      <c r="CJ53">
        <f ca="1">IF(AND($B53&gt;0,SUM(CJ$3:CJ52)=0,SUM($H53:CI53)=0),$B53,0)</f>
        <v>0</v>
      </c>
      <c r="CK53">
        <f ca="1">IF(AND($B53&gt;0,SUM(CK$3:CK52)=0,SUM($H53:CJ53)=0),$B53,0)</f>
        <v>0</v>
      </c>
      <c r="CL53">
        <f ca="1">IF(AND($B53&gt;0,SUM(CL$3:CL52)=0,SUM($H53:CK53)=0),$B53,0)</f>
        <v>0</v>
      </c>
      <c r="CM53">
        <f ca="1">IF(AND($B53&gt;0,SUM(CM$3:CM52)=0,SUM($H53:CL53)=0),$B53,0)</f>
        <v>0</v>
      </c>
      <c r="CN53">
        <f ca="1">IF(AND($B53&gt;0,SUM(CN$3:CN52)=0,SUM($H53:CM53)=0),$B53,0)</f>
        <v>0</v>
      </c>
      <c r="CO53">
        <f ca="1">IF(AND($B53&gt;0,SUM(CO$3:CO52)=0,SUM($H53:CN53)=0),$B53,0)</f>
        <v>0</v>
      </c>
      <c r="CP53">
        <f ca="1">IF(AND($B53&gt;0,SUM(CP$3:CP52)=0,SUM($H53:CO53)=0),$B53,0)</f>
        <v>0</v>
      </c>
      <c r="CQ53">
        <f ca="1">IF(AND($B53&gt;0,SUM(CQ$3:CQ52)=0,SUM($H53:CP53)=0),$B53,0)</f>
        <v>0</v>
      </c>
      <c r="CR53">
        <f ca="1">IF(AND($B53&gt;0,SUM(CR$3:CR52)=0,SUM($H53:CQ53)=0),$B53,0)</f>
        <v>0</v>
      </c>
      <c r="CS53">
        <f ca="1">IF(AND($B53&gt;0,SUM(CS$3:CS52)=0,SUM($H53:CR53)=0),$B53,0)</f>
        <v>0</v>
      </c>
      <c r="CT53">
        <f ca="1">IF(AND($B53&gt;0,SUM(CT$3:CT52)=0,SUM($H53:CS53)=0),$B53,0)</f>
        <v>0</v>
      </c>
      <c r="CU53">
        <f ca="1">IF(AND($B53&gt;0,SUM(CU$3:CU52)=0,SUM($H53:CT53)=0),$B53,0)</f>
        <v>0</v>
      </c>
      <c r="CV53">
        <f ca="1">IF(AND($B53&gt;0,SUM(CV$3:CV52)=0,SUM($H53:CU53)=0),$B53,0)</f>
        <v>0</v>
      </c>
      <c r="CW53">
        <f ca="1">IF(AND($B53&gt;0,SUM(CW$3:CW52)=0,SUM($H53:CV53)=0),$B53,0)</f>
        <v>0</v>
      </c>
      <c r="CX53">
        <f ca="1">IF(AND($B53&gt;0,SUM(CX$3:CX52)=0,SUM($H53:CW53)=0),$B53,0)</f>
        <v>0</v>
      </c>
      <c r="CY53">
        <f ca="1">IF(AND($B53&gt;0,SUM(CY$3:CY52)=0,SUM($H53:CX53)=0),$B53,0)</f>
        <v>0</v>
      </c>
      <c r="CZ53">
        <f ca="1">IF(AND($B53&gt;0,SUM(CZ$3:CZ52)=0,SUM($H53:CY53)=0),$B53,0)</f>
        <v>0</v>
      </c>
      <c r="DA53">
        <f ca="1">IF(AND($B53&gt;0,SUM(DA$3:DA52)=0,SUM($H53:CZ53)=0),$B53,0)</f>
        <v>0</v>
      </c>
      <c r="DB53">
        <f ca="1">IF(AND($B53&gt;0,SUM(DB$3:DB52)=0,SUM($H53:DA53)=0),$B53,0)</f>
        <v>0</v>
      </c>
      <c r="DC53">
        <f ca="1">IF(AND($B53&gt;0,SUM(DC$3:DC52)=0,SUM($H53:DB53)=0),$B53,0)</f>
        <v>0</v>
      </c>
      <c r="DD53">
        <f ca="1">IF(AND($B53&gt;0,SUM(DD$3:DD52)=0,SUM($H53:DC53)=0),$B53,0)</f>
        <v>0</v>
      </c>
      <c r="DE53">
        <f ca="1">IF(AND($B53&gt;0,SUM(DE$3:DE52)=0,SUM($H53:DD53)=0),$B53,0)</f>
        <v>0</v>
      </c>
      <c r="DF53">
        <f ca="1">IF(AND($B53&gt;0,SUM(DF$3:DF52)=0,SUM($H53:DE53)=0),$B53,0)</f>
        <v>0</v>
      </c>
      <c r="DG53">
        <f ca="1">IF(AND($B53&gt;0,SUM(DG$3:DG52)=0,SUM($H53:DF53)=0),$B53,0)</f>
        <v>0</v>
      </c>
      <c r="DH53">
        <f ca="1">IF(AND($B53&gt;0,SUM(DH$3:DH52)=0,SUM($H53:DG53)=0),$B53,0)</f>
        <v>0</v>
      </c>
      <c r="DI53">
        <f ca="1">IF(AND($B53&gt;0,SUM(DI$3:DI52)=0,SUM($H53:DH53)=0),$B53,0)</f>
        <v>0</v>
      </c>
      <c r="DJ53">
        <f ca="1">IF(AND($B53&gt;0,SUM(DJ$3:DJ52)=0,SUM($H53:DI53)=0),$B53,0)</f>
        <v>0</v>
      </c>
      <c r="DK53">
        <f ca="1">IF(AND($B53&gt;0,SUM(DK$3:DK52)=0,SUM($H53:DJ53)=0),$B53,0)</f>
        <v>0</v>
      </c>
      <c r="DL53">
        <f ca="1">IF(AND($B53&gt;0,SUM(DL$3:DL52)=0,SUM($H53:DK53)=0),$B53,0)</f>
        <v>0</v>
      </c>
      <c r="DM53">
        <f ca="1">IF(AND($B53&gt;0,SUM(DM$3:DM52)=0,SUM($H53:DL53)=0),$B53,0)</f>
        <v>0</v>
      </c>
      <c r="DN53">
        <f ca="1">IF(AND($B53&gt;0,SUM(DN$3:DN52)=0,SUM($H53:DM53)=0),$B53,0)</f>
        <v>0</v>
      </c>
      <c r="DO53">
        <f ca="1">IF(AND($B53&gt;0,SUM(DO$3:DO52)=0,SUM($H53:DN53)=0),$B53,0)</f>
        <v>0</v>
      </c>
      <c r="DP53">
        <f ca="1">IF(AND($B53&gt;0,SUM(DP$3:DP52)=0,SUM($H53:DO53)=0),$B53,0)</f>
        <v>0</v>
      </c>
      <c r="DQ53">
        <f ca="1">IF(AND($B53&gt;0,SUM(DQ$3:DQ52)=0,SUM($H53:DP53)=0),$B53,0)</f>
        <v>0</v>
      </c>
      <c r="DR53">
        <f ca="1">IF(AND($B53&gt;0,SUM(DR$3:DR52)=0,SUM($H53:DQ53)=0),$B53,0)</f>
        <v>0</v>
      </c>
      <c r="DS53">
        <f ca="1">IF(AND($B53&gt;0,SUM(DS$3:DS52)=0,SUM($H53:DR53)=0),$B53,0)</f>
        <v>0</v>
      </c>
      <c r="DT53">
        <f ca="1">IF(AND($B53&gt;0,SUM(DT$3:DT52)=0,SUM($H53:DS53)=0),$B53,0)</f>
        <v>0</v>
      </c>
      <c r="DU53">
        <f ca="1">IF(AND($B53&gt;0,SUM(DU$3:DU52)=0,SUM($H53:DT53)=0),$B53,0)</f>
        <v>0</v>
      </c>
      <c r="DV53">
        <f ca="1">IF(AND($B53&gt;0,SUM(DV$3:DV52)=0,SUM($H53:DU53)=0),$B53,0)</f>
        <v>0</v>
      </c>
      <c r="DW53">
        <f ca="1">IF(AND($B53&gt;0,SUM(DW$3:DW52)=0,SUM($H53:DV53)=0),$B53,0)</f>
        <v>0</v>
      </c>
      <c r="DX53">
        <f ca="1">IF(AND($B53&gt;0,SUM(DX$3:DX52)=0,SUM($H53:DW53)=0),$B53,0)</f>
        <v>0</v>
      </c>
      <c r="DY53">
        <f ca="1">IF(AND($B53&gt;0,SUM(DY$3:DY52)=0,SUM($H53:DX53)=0),$B53,0)</f>
        <v>0</v>
      </c>
      <c r="DZ53">
        <f ca="1">IF(AND($B53&gt;0,SUM(DZ$3:DZ52)=0,SUM($H53:DY53)=0),$B53,0)</f>
        <v>0</v>
      </c>
      <c r="EA53">
        <f ca="1">IF(AND($B53&gt;0,SUM(EA$3:EA52)=0,SUM($H53:DZ53)=0),$B53,0)</f>
        <v>0</v>
      </c>
      <c r="EB53">
        <f ca="1">IF(AND($B53&gt;0,SUM(EB$3:EB52)=0,SUM($H53:EA53)=0),$B53,0)</f>
        <v>0</v>
      </c>
      <c r="EC53">
        <f ca="1">IF(AND($B53&gt;0,SUM(EC$3:EC52)=0,SUM($H53:EB53)=0),$B53,0)</f>
        <v>0</v>
      </c>
      <c r="ED53">
        <f ca="1">IF(AND($B53&gt;0,SUM(ED$3:ED52)=0,SUM($H53:EC53)=0),$B53,0)</f>
        <v>0</v>
      </c>
      <c r="EE53">
        <f ca="1">IF(AND($B53&gt;0,SUM(EE$3:EE52)=0,SUM($H53:ED53)=0),$B53,0)</f>
        <v>0</v>
      </c>
      <c r="EF53">
        <f ca="1">IF(AND($B53&gt;0,SUM(EF$3:EF52)=0,SUM($H53:EE53)=0),$B53,0)</f>
        <v>0</v>
      </c>
      <c r="EG53">
        <f ca="1">IF(AND($B53&gt;0,SUM(EG$3:EG52)=0,SUM($H53:EF53)=0),$B53,0)</f>
        <v>0</v>
      </c>
      <c r="EH53">
        <f ca="1">IF(AND($B53&gt;0,SUM(EH$3:EH52)=0,SUM($H53:EG53)=0),$B53,0)</f>
        <v>0</v>
      </c>
      <c r="EI53">
        <f ca="1">IF(AND($B53&gt;0,SUM(EI$3:EI52)=0,SUM($H53:EH53)=0),$B53,0)</f>
        <v>0</v>
      </c>
      <c r="EJ53">
        <f ca="1">IF(AND($B53&gt;0,SUM(EJ$3:EJ52)=0,SUM($H53:EI53)=0),$B53,0)</f>
        <v>0</v>
      </c>
      <c r="EK53">
        <f ca="1">IF(AND($B53&gt;0,SUM(EK$3:EK52)=0,SUM($H53:EJ53)=0),$B53,0)</f>
        <v>0</v>
      </c>
      <c r="EL53">
        <f ca="1">IF(AND($B53&gt;0,SUM(EL$3:EL52)=0,SUM($H53:EK53)=0),$B53,0)</f>
        <v>0</v>
      </c>
      <c r="EM53">
        <f ca="1">IF(AND($B53&gt;0,SUM(EM$3:EM52)=0,SUM($H53:EL53)=0),$B53,0)</f>
        <v>0</v>
      </c>
      <c r="EN53">
        <f ca="1">IF(AND($B53&gt;0,SUM(EN$3:EN52)=0,SUM($H53:EM53)=0),$B53,0)</f>
        <v>0</v>
      </c>
      <c r="EO53">
        <f ca="1">IF(AND($B53&gt;0,SUM(EO$3:EO52)=0,SUM($H53:EN53)=0),$B53,0)</f>
        <v>0</v>
      </c>
      <c r="EP53">
        <f ca="1">IF(AND($B53&gt;0,SUM(EP$3:EP52)=0,SUM($H53:EO53)=0),$B53,0)</f>
        <v>0</v>
      </c>
      <c r="EQ53">
        <f ca="1">IF(AND($B53&gt;0,SUM(EQ$3:EQ52)=0,SUM($H53:EP53)=0),$B53,0)</f>
        <v>0</v>
      </c>
      <c r="ER53">
        <f ca="1">IF(AND($B53&gt;0,SUM(ER$3:ER52)=0,SUM($H53:EQ53)=0),$B53,0)</f>
        <v>0</v>
      </c>
      <c r="ES53">
        <f ca="1">IF(AND($B53&gt;0,SUM(ES$3:ES52)=0,SUM($H53:ER53)=0),$B53,0)</f>
        <v>0</v>
      </c>
      <c r="ET53">
        <f ca="1">IF(AND($B53&gt;0,SUM(ET$3:ET52)=0,SUM($H53:ES53)=0),$B53,0)</f>
        <v>0</v>
      </c>
      <c r="EU53">
        <f ca="1">IF(AND($B53&gt;0,SUM(EU$3:EU52)=0,SUM($H53:ET53)=0),$B53,0)</f>
        <v>0</v>
      </c>
      <c r="EV53">
        <f ca="1">IF(AND($B53&gt;0,SUM(EV$3:EV52)=0,SUM($H53:EU53)=0),$B53,0)</f>
        <v>0</v>
      </c>
      <c r="EW53">
        <f ca="1">IF(AND($B53&gt;0,SUM(EW$3:EW52)=0,SUM($H53:EV53)=0),$B53,0)</f>
        <v>0</v>
      </c>
      <c r="EX53">
        <f ca="1">IF(AND($B53&gt;0,SUM(EX$3:EX52)=0,SUM($H53:EW53)=0),$B53,0)</f>
        <v>0</v>
      </c>
      <c r="EY53">
        <f ca="1">IF(AND($B53&gt;0,SUM(EY$3:EY52)=0,SUM($H53:EX53)=0),$B53,0)</f>
        <v>0</v>
      </c>
      <c r="EZ53">
        <f ca="1">IF(AND($B53&gt;0,SUM(EZ$3:EZ52)=0,SUM($H53:EY53)=0),$B53,0)</f>
        <v>0</v>
      </c>
      <c r="FA53">
        <f ca="1">IF(AND($B53&gt;0,SUM(FA$3:FA52)=0,SUM($H53:EZ53)=0),$B53,0)</f>
        <v>0</v>
      </c>
      <c r="FB53">
        <f ca="1">IF(AND($B53&gt;0,SUM(FB$3:FB52)=0,SUM($H53:FA53)=0),$B53,0)</f>
        <v>0</v>
      </c>
      <c r="FC53">
        <f ca="1">IF(AND($B53&gt;0,SUM(FC$3:FC52)=0,SUM($H53:FB53)=0),$B53,0)</f>
        <v>0</v>
      </c>
      <c r="FD53">
        <f ca="1">IF(AND($B53&gt;0,SUM(FD$3:FD52)=0,SUM($H53:FC53)=0),$B53,0)</f>
        <v>0</v>
      </c>
      <c r="FE53">
        <f ca="1">IF(AND($B53&gt;0,SUM(FE$3:FE52)=0,SUM($H53:FD53)=0),$B53,0)</f>
        <v>0</v>
      </c>
      <c r="FF53">
        <f ca="1">IF(AND($B53&gt;0,SUM(FF$3:FF52)=0,SUM($H53:FE53)=0),$B53,0)</f>
        <v>0</v>
      </c>
      <c r="FG53">
        <f ca="1">IF(AND($B53&gt;0,SUM(FG$3:FG52)=0,SUM($H53:FF53)=0),$B53,0)</f>
        <v>0</v>
      </c>
      <c r="FH53">
        <f ca="1">IF(AND($B53&gt;0,SUM(FH$3:FH52)=0,SUM($H53:FG53)=0),$B53,0)</f>
        <v>0</v>
      </c>
      <c r="FI53">
        <f ca="1">IF(AND($B53&gt;0,SUM(FI$3:FI52)=0,SUM($H53:FH53)=0),$B53,0)</f>
        <v>0</v>
      </c>
      <c r="FJ53">
        <f ca="1">IF(AND($B53&gt;0,SUM(FJ$3:FJ52)=0,SUM($H53:FI53)=0),$B53,0)</f>
        <v>0</v>
      </c>
      <c r="FK53">
        <f ca="1">IF(AND($B53&gt;0,SUM(FK$3:FK52)=0,SUM($H53:FJ53)=0),$B53,0)</f>
        <v>0</v>
      </c>
      <c r="FL53">
        <f ca="1">IF(AND($B53&gt;0,SUM(FL$3:FL52)=0,SUM($H53:FK53)=0),$B53,0)</f>
        <v>0</v>
      </c>
      <c r="FM53">
        <f ca="1">IF(AND($B53&gt;0,SUM(FM$3:FM52)=0,SUM($H53:FL53)=0),$B53,0)</f>
        <v>0</v>
      </c>
      <c r="FN53">
        <f ca="1">IF(AND($B53&gt;0,SUM(FN$3:FN52)=0,SUM($H53:FM53)=0),$B53,0)</f>
        <v>0</v>
      </c>
      <c r="FS53" s="67" t="s">
        <v>1048</v>
      </c>
      <c r="FT53" s="67" t="s">
        <v>1098</v>
      </c>
      <c r="FU53" s="342">
        <v>2</v>
      </c>
      <c r="FV53" s="374" t="s">
        <v>1044</v>
      </c>
      <c r="FY53" s="67" t="s">
        <v>1177</v>
      </c>
      <c r="FZ53" s="67" t="s">
        <v>1098</v>
      </c>
      <c r="GA53" s="342">
        <v>2</v>
      </c>
      <c r="GB53" s="374" t="s">
        <v>1251</v>
      </c>
      <c r="GE53" s="67" t="s">
        <v>1048</v>
      </c>
      <c r="GF53" s="67" t="s">
        <v>1098</v>
      </c>
      <c r="GG53" s="342">
        <v>2</v>
      </c>
      <c r="GH53" s="374" t="s">
        <v>1044</v>
      </c>
    </row>
    <row r="54" spans="1:190" ht="15.75" thickBot="1" x14ac:dyDescent="0.3">
      <c r="A54">
        <v>54</v>
      </c>
      <c r="B54" s="367">
        <f ca="1">IF(ValintaohjelmaCentral!D$32=SelectionDataCentral!I$32,A54,0)</f>
        <v>0</v>
      </c>
      <c r="C54" s="240" t="str">
        <f t="shared" ca="1" si="16"/>
        <v>CASA Tango (70) Central liesikupu</v>
      </c>
      <c r="D54" s="240" t="str">
        <f t="shared" ca="1" si="17"/>
        <v>[42 - LK Tango (70)]</v>
      </c>
      <c r="E54" s="240">
        <f t="shared" ca="1" si="18"/>
        <v>2</v>
      </c>
      <c r="F54" s="240" t="str">
        <f t="shared" ca="1" si="19"/>
        <v>ks Casa Central kuvut</v>
      </c>
      <c r="G54" s="47">
        <f ca="1">INDEX($I$2:$FN$2,ROWS(G$2:G54))</f>
        <v>1</v>
      </c>
      <c r="H54">
        <v>0</v>
      </c>
      <c r="I54">
        <f ca="1">IF(AND($B54&gt;0,SUM(I$3:I53)=0,SUM($H54:H54)=0),$B54,0)</f>
        <v>0</v>
      </c>
      <c r="J54">
        <f ca="1">IF(AND($B54&gt;0,SUM(J$3:J53)=0,SUM($H54:I54)=0),$B54,0)</f>
        <v>0</v>
      </c>
      <c r="K54">
        <f ca="1">IF(AND($B54&gt;0,SUM(K$3:K53)=0,SUM($H54:J54)=0),$B54,0)</f>
        <v>0</v>
      </c>
      <c r="L54">
        <f ca="1">IF(AND($B54&gt;0,SUM(L$3:L53)=0,SUM($H54:K54)=0),$B54,0)</f>
        <v>0</v>
      </c>
      <c r="M54">
        <f ca="1">IF(AND($B54&gt;0,SUM(M$3:M53)=0,SUM($H54:L54)=0),$B54,0)</f>
        <v>0</v>
      </c>
      <c r="N54">
        <f ca="1">IF(AND($B54&gt;0,SUM(N$3:N53)=0,SUM($H54:M54)=0),$B54,0)</f>
        <v>0</v>
      </c>
      <c r="O54">
        <f ca="1">IF(AND($B54&gt;0,SUM(O$3:O53)=0,SUM($H54:N54)=0),$B54,0)</f>
        <v>0</v>
      </c>
      <c r="P54">
        <f ca="1">IF(AND($B54&gt;0,SUM(P$3:P53)=0,SUM($H54:O54)=0),$B54,0)</f>
        <v>0</v>
      </c>
      <c r="Q54">
        <f ca="1">IF(AND($B54&gt;0,SUM(Q$3:Q53)=0,SUM($H54:P54)=0),$B54,0)</f>
        <v>0</v>
      </c>
      <c r="R54">
        <f ca="1">IF(AND($B54&gt;0,SUM(R$3:R53)=0,SUM($H54:Q54)=0),$B54,0)</f>
        <v>0</v>
      </c>
      <c r="S54">
        <f ca="1">IF(AND($B54&gt;0,SUM(S$3:S53)=0,SUM($H54:R54)=0),$B54,0)</f>
        <v>0</v>
      </c>
      <c r="T54">
        <f ca="1">IF(AND($B54&gt;0,SUM(T$3:T53)=0,SUM($H54:S54)=0),$B54,0)</f>
        <v>0</v>
      </c>
      <c r="U54">
        <f ca="1">IF(AND($B54&gt;0,SUM(U$3:U53)=0,SUM($H54:T54)=0),$B54,0)</f>
        <v>0</v>
      </c>
      <c r="V54">
        <f ca="1">IF(AND($B54&gt;0,SUM(V$3:V53)=0,SUM($H54:U54)=0),$B54,0)</f>
        <v>0</v>
      </c>
      <c r="W54">
        <f ca="1">IF(AND($B54&gt;0,SUM(W$3:W53)=0,SUM($H54:V54)=0),$B54,0)</f>
        <v>0</v>
      </c>
      <c r="X54">
        <f ca="1">IF(AND($B54&gt;0,SUM(X$3:X53)=0,SUM($H54:W54)=0),$B54,0)</f>
        <v>0</v>
      </c>
      <c r="Y54">
        <f ca="1">IF(AND($B54&gt;0,SUM(Y$3:Y53)=0,SUM($H54:X54)=0),$B54,0)</f>
        <v>0</v>
      </c>
      <c r="Z54">
        <f ca="1">IF(AND($B54&gt;0,SUM(Z$3:Z53)=0,SUM($H54:Y54)=0),$B54,0)</f>
        <v>0</v>
      </c>
      <c r="AA54">
        <f ca="1">IF(AND($B54&gt;0,SUM(AA$3:AA53)=0,SUM($H54:Z54)=0),$B54,0)</f>
        <v>0</v>
      </c>
      <c r="AB54">
        <f ca="1">IF(AND($B54&gt;0,SUM(AB$3:AB53)=0,SUM($H54:AA54)=0),$B54,0)</f>
        <v>0</v>
      </c>
      <c r="AC54">
        <f ca="1">IF(AND($B54&gt;0,SUM(AC$3:AC53)=0,SUM($H54:AB54)=0),$B54,0)</f>
        <v>0</v>
      </c>
      <c r="AD54">
        <f ca="1">IF(AND($B54&gt;0,SUM(AD$3:AD53)=0,SUM($H54:AC54)=0),$B54,0)</f>
        <v>0</v>
      </c>
      <c r="AE54">
        <f ca="1">IF(AND($B54&gt;0,SUM(AE$3:AE53)=0,SUM($H54:AD54)=0),$B54,0)</f>
        <v>0</v>
      </c>
      <c r="AF54">
        <f ca="1">IF(AND($B54&gt;0,SUM(AF$3:AF53)=0,SUM($H54:AE54)=0),$B54,0)</f>
        <v>0</v>
      </c>
      <c r="AG54">
        <f ca="1">IF(AND($B54&gt;0,SUM(AG$3:AG53)=0,SUM($H54:AF54)=0),$B54,0)</f>
        <v>0</v>
      </c>
      <c r="AH54">
        <f ca="1">IF(AND($B54&gt;0,SUM(AH$3:AH53)=0,SUM($H54:AG54)=0),$B54,0)</f>
        <v>0</v>
      </c>
      <c r="AI54">
        <f ca="1">IF(AND($B54&gt;0,SUM(AI$3:AI53)=0,SUM($H54:AH54)=0),$B54,0)</f>
        <v>0</v>
      </c>
      <c r="AJ54">
        <f ca="1">IF(AND($B54&gt;0,SUM(AJ$3:AJ53)=0,SUM($H54:AI54)=0),$B54,0)</f>
        <v>0</v>
      </c>
      <c r="AK54">
        <f ca="1">IF(AND($B54&gt;0,SUM(AK$3:AK53)=0,SUM($H54:AJ54)=0),$B54,0)</f>
        <v>0</v>
      </c>
      <c r="AL54">
        <f ca="1">IF(AND($B54&gt;0,SUM(AL$3:AL53)=0,SUM($H54:AK54)=0),$B54,0)</f>
        <v>0</v>
      </c>
      <c r="AM54">
        <f ca="1">IF(AND($B54&gt;0,SUM(AM$3:AM53)=0,SUM($H54:AL54)=0),$B54,0)</f>
        <v>0</v>
      </c>
      <c r="AN54">
        <f ca="1">IF(AND($B54&gt;0,SUM(AN$3:AN53)=0,SUM($H54:AM54)=0),$B54,0)</f>
        <v>0</v>
      </c>
      <c r="AO54">
        <f ca="1">IF(AND($B54&gt;0,SUM(AO$3:AO53)=0,SUM($H54:AN54)=0),$B54,0)</f>
        <v>0</v>
      </c>
      <c r="AP54">
        <f ca="1">IF(AND($B54&gt;0,SUM(AP$3:AP53)=0,SUM($H54:AO54)=0),$B54,0)</f>
        <v>0</v>
      </c>
      <c r="AQ54">
        <f ca="1">IF(AND($B54&gt;0,SUM(AQ$3:AQ53)=0,SUM($H54:AP54)=0),$B54,0)</f>
        <v>0</v>
      </c>
      <c r="AR54">
        <f ca="1">IF(AND($B54&gt;0,SUM(AR$3:AR53)=0,SUM($H54:AQ54)=0),$B54,0)</f>
        <v>0</v>
      </c>
      <c r="AS54">
        <f ca="1">IF(AND($B54&gt;0,SUM(AS$3:AS53)=0,SUM($H54:AR54)=0),$B54,0)</f>
        <v>0</v>
      </c>
      <c r="AT54">
        <f ca="1">IF(AND($B54&gt;0,SUM(AT$3:AT53)=0,SUM($H54:AS54)=0),$B54,0)</f>
        <v>0</v>
      </c>
      <c r="AU54">
        <f ca="1">IF(AND($B54&gt;0,SUM(AU$3:AU53)=0,SUM($H54:AT54)=0),$B54,0)</f>
        <v>0</v>
      </c>
      <c r="AV54">
        <f ca="1">IF(AND($B54&gt;0,SUM(AV$3:AV53)=0,SUM($H54:AU54)=0),$B54,0)</f>
        <v>0</v>
      </c>
      <c r="AW54">
        <f ca="1">IF(AND($B54&gt;0,SUM(AW$3:AW53)=0,SUM($H54:AV54)=0),$B54,0)</f>
        <v>0</v>
      </c>
      <c r="AX54">
        <f ca="1">IF(AND($B54&gt;0,SUM(AX$3:AX53)=0,SUM($H54:AW54)=0),$B54,0)</f>
        <v>0</v>
      </c>
      <c r="AY54">
        <f ca="1">IF(AND($B54&gt;0,SUM(AY$3:AY53)=0,SUM($H54:AX54)=0),$B54,0)</f>
        <v>0</v>
      </c>
      <c r="AZ54">
        <f ca="1">IF(AND($B54&gt;0,SUM(AZ$3:AZ53)=0,SUM($H54:AY54)=0),$B54,0)</f>
        <v>0</v>
      </c>
      <c r="BA54">
        <f ca="1">IF(AND($B54&gt;0,SUM(BA$3:BA53)=0,SUM($H54:AZ54)=0),$B54,0)</f>
        <v>0</v>
      </c>
      <c r="BB54">
        <f ca="1">IF(AND($B54&gt;0,SUM(BB$3:BB53)=0,SUM($H54:BA54)=0),$B54,0)</f>
        <v>0</v>
      </c>
      <c r="BC54">
        <f ca="1">IF(AND($B54&gt;0,SUM(BC$3:BC53)=0,SUM($H54:BB54)=0),$B54,0)</f>
        <v>0</v>
      </c>
      <c r="BD54">
        <f ca="1">IF(AND($B54&gt;0,SUM(BD$3:BD53)=0,SUM($H54:BC54)=0),$B54,0)</f>
        <v>0</v>
      </c>
      <c r="BE54">
        <f ca="1">IF(AND($B54&gt;0,SUM(BE$3:BE53)=0,SUM($H54:BD54)=0),$B54,0)</f>
        <v>0</v>
      </c>
      <c r="BF54">
        <f ca="1">IF(AND($B54&gt;0,SUM(BF$3:BF53)=0,SUM($H54:BE54)=0),$B54,0)</f>
        <v>0</v>
      </c>
      <c r="BG54">
        <f ca="1">IF(AND($B54&gt;0,SUM(BG$3:BG53)=0,SUM($H54:BF54)=0),$B54,0)</f>
        <v>0</v>
      </c>
      <c r="BH54">
        <f ca="1">IF(AND($B54&gt;0,SUM(BH$3:BH53)=0,SUM($H54:BG54)=0),$B54,0)</f>
        <v>0</v>
      </c>
      <c r="BI54">
        <f ca="1">IF(AND($B54&gt;0,SUM(BI$3:BI53)=0,SUM($H54:BH54)=0),$B54,0)</f>
        <v>0</v>
      </c>
      <c r="BJ54">
        <f ca="1">IF(AND($B54&gt;0,SUM(BJ$3:BJ53)=0,SUM($H54:BI54)=0),$B54,0)</f>
        <v>0</v>
      </c>
      <c r="BK54">
        <f ca="1">IF(AND($B54&gt;0,SUM(BK$3:BK53)=0,SUM($H54:BJ54)=0),$B54,0)</f>
        <v>0</v>
      </c>
      <c r="BL54">
        <f ca="1">IF(AND($B54&gt;0,SUM(BL$3:BL53)=0,SUM($H54:BK54)=0),$B54,0)</f>
        <v>0</v>
      </c>
      <c r="BM54">
        <f ca="1">IF(AND($B54&gt;0,SUM(BM$3:BM53)=0,SUM($H54:BL54)=0),$B54,0)</f>
        <v>0</v>
      </c>
      <c r="BN54">
        <f ca="1">IF(AND($B54&gt;0,SUM(BN$3:BN53)=0,SUM($H54:BM54)=0),$B54,0)</f>
        <v>0</v>
      </c>
      <c r="BO54">
        <f ca="1">IF(AND($B54&gt;0,SUM(BO$3:BO53)=0,SUM($H54:BN54)=0),$B54,0)</f>
        <v>0</v>
      </c>
      <c r="BP54">
        <f ca="1">IF(AND($B54&gt;0,SUM(BP$3:BP53)=0,SUM($H54:BO54)=0),$B54,0)</f>
        <v>0</v>
      </c>
      <c r="BQ54">
        <f ca="1">IF(AND($B54&gt;0,SUM(BQ$3:BQ53)=0,SUM($H54:BP54)=0),$B54,0)</f>
        <v>0</v>
      </c>
      <c r="BR54">
        <f ca="1">IF(AND($B54&gt;0,SUM(BR$3:BR53)=0,SUM($H54:BQ54)=0),$B54,0)</f>
        <v>0</v>
      </c>
      <c r="BS54">
        <f ca="1">IF(AND($B54&gt;0,SUM(BS$3:BS53)=0,SUM($H54:BR54)=0),$B54,0)</f>
        <v>0</v>
      </c>
      <c r="BT54">
        <f ca="1">IF(AND($B54&gt;0,SUM(BT$3:BT53)=0,SUM($H54:BS54)=0),$B54,0)</f>
        <v>0</v>
      </c>
      <c r="BU54">
        <f ca="1">IF(AND($B54&gt;0,SUM(BU$3:BU53)=0,SUM($H54:BT54)=0),$B54,0)</f>
        <v>0</v>
      </c>
      <c r="BV54">
        <f ca="1">IF(AND($B54&gt;0,SUM(BV$3:BV53)=0,SUM($H54:BU54)=0),$B54,0)</f>
        <v>0</v>
      </c>
      <c r="BW54">
        <f ca="1">IF(AND($B54&gt;0,SUM(BW$3:BW53)=0,SUM($H54:BV54)=0),$B54,0)</f>
        <v>0</v>
      </c>
      <c r="BX54">
        <f ca="1">IF(AND($B54&gt;0,SUM(BX$3:BX53)=0,SUM($H54:BW54)=0),$B54,0)</f>
        <v>0</v>
      </c>
      <c r="BY54">
        <f ca="1">IF(AND($B54&gt;0,SUM(BY$3:BY53)=0,SUM($H54:BX54)=0),$B54,0)</f>
        <v>0</v>
      </c>
      <c r="BZ54">
        <f ca="1">IF(AND($B54&gt;0,SUM(BZ$3:BZ53)=0,SUM($H54:BY54)=0),$B54,0)</f>
        <v>0</v>
      </c>
      <c r="CA54">
        <f ca="1">IF(AND($B54&gt;0,SUM(CA$3:CA53)=0,SUM($H54:BZ54)=0),$B54,0)</f>
        <v>0</v>
      </c>
      <c r="CB54">
        <f ca="1">IF(AND($B54&gt;0,SUM(CB$3:CB53)=0,SUM($H54:CA54)=0),$B54,0)</f>
        <v>0</v>
      </c>
      <c r="CC54">
        <f ca="1">IF(AND($B54&gt;0,SUM(CC$3:CC53)=0,SUM($H54:CB54)=0),$B54,0)</f>
        <v>0</v>
      </c>
      <c r="CD54">
        <f ca="1">IF(AND($B54&gt;0,SUM(CD$3:CD53)=0,SUM($H54:CC54)=0),$B54,0)</f>
        <v>0</v>
      </c>
      <c r="CE54">
        <f ca="1">IF(AND($B54&gt;0,SUM(CE$3:CE53)=0,SUM($H54:CD54)=0),$B54,0)</f>
        <v>0</v>
      </c>
      <c r="CF54">
        <f ca="1">IF(AND($B54&gt;0,SUM(CF$3:CF53)=0,SUM($H54:CE54)=0),$B54,0)</f>
        <v>0</v>
      </c>
      <c r="CG54">
        <f ca="1">IF(AND($B54&gt;0,SUM(CG$3:CG53)=0,SUM($H54:CF54)=0),$B54,0)</f>
        <v>0</v>
      </c>
      <c r="CH54">
        <f ca="1">IF(AND($B54&gt;0,SUM(CH$3:CH53)=0,SUM($H54:CG54)=0),$B54,0)</f>
        <v>0</v>
      </c>
      <c r="CI54">
        <f ca="1">IF(AND($B54&gt;0,SUM(CI$3:CI53)=0,SUM($H54:CH54)=0),$B54,0)</f>
        <v>0</v>
      </c>
      <c r="CJ54">
        <f ca="1">IF(AND($B54&gt;0,SUM(CJ$3:CJ53)=0,SUM($H54:CI54)=0),$B54,0)</f>
        <v>0</v>
      </c>
      <c r="CK54">
        <f ca="1">IF(AND($B54&gt;0,SUM(CK$3:CK53)=0,SUM($H54:CJ54)=0),$B54,0)</f>
        <v>0</v>
      </c>
      <c r="CL54">
        <f ca="1">IF(AND($B54&gt;0,SUM(CL$3:CL53)=0,SUM($H54:CK54)=0),$B54,0)</f>
        <v>0</v>
      </c>
      <c r="CM54">
        <f ca="1">IF(AND($B54&gt;0,SUM(CM$3:CM53)=0,SUM($H54:CL54)=0),$B54,0)</f>
        <v>0</v>
      </c>
      <c r="CN54">
        <f ca="1">IF(AND($B54&gt;0,SUM(CN$3:CN53)=0,SUM($H54:CM54)=0),$B54,0)</f>
        <v>0</v>
      </c>
      <c r="CO54">
        <f ca="1">IF(AND($B54&gt;0,SUM(CO$3:CO53)=0,SUM($H54:CN54)=0),$B54,0)</f>
        <v>0</v>
      </c>
      <c r="CP54">
        <f ca="1">IF(AND($B54&gt;0,SUM(CP$3:CP53)=0,SUM($H54:CO54)=0),$B54,0)</f>
        <v>0</v>
      </c>
      <c r="CQ54">
        <f ca="1">IF(AND($B54&gt;0,SUM(CQ$3:CQ53)=0,SUM($H54:CP54)=0),$B54,0)</f>
        <v>0</v>
      </c>
      <c r="CR54">
        <f ca="1">IF(AND($B54&gt;0,SUM(CR$3:CR53)=0,SUM($H54:CQ54)=0),$B54,0)</f>
        <v>0</v>
      </c>
      <c r="CS54">
        <f ca="1">IF(AND($B54&gt;0,SUM(CS$3:CS53)=0,SUM($H54:CR54)=0),$B54,0)</f>
        <v>0</v>
      </c>
      <c r="CT54">
        <f ca="1">IF(AND($B54&gt;0,SUM(CT$3:CT53)=0,SUM($H54:CS54)=0),$B54,0)</f>
        <v>0</v>
      </c>
      <c r="CU54">
        <f ca="1">IF(AND($B54&gt;0,SUM(CU$3:CU53)=0,SUM($H54:CT54)=0),$B54,0)</f>
        <v>0</v>
      </c>
      <c r="CV54">
        <f ca="1">IF(AND($B54&gt;0,SUM(CV$3:CV53)=0,SUM($H54:CU54)=0),$B54,0)</f>
        <v>0</v>
      </c>
      <c r="CW54">
        <f ca="1">IF(AND($B54&gt;0,SUM(CW$3:CW53)=0,SUM($H54:CV54)=0),$B54,0)</f>
        <v>0</v>
      </c>
      <c r="CX54">
        <f ca="1">IF(AND($B54&gt;0,SUM(CX$3:CX53)=0,SUM($H54:CW54)=0),$B54,0)</f>
        <v>0</v>
      </c>
      <c r="CY54">
        <f ca="1">IF(AND($B54&gt;0,SUM(CY$3:CY53)=0,SUM($H54:CX54)=0),$B54,0)</f>
        <v>0</v>
      </c>
      <c r="CZ54">
        <f ca="1">IF(AND($B54&gt;0,SUM(CZ$3:CZ53)=0,SUM($H54:CY54)=0),$B54,0)</f>
        <v>0</v>
      </c>
      <c r="DA54">
        <f ca="1">IF(AND($B54&gt;0,SUM(DA$3:DA53)=0,SUM($H54:CZ54)=0),$B54,0)</f>
        <v>0</v>
      </c>
      <c r="DB54">
        <f ca="1">IF(AND($B54&gt;0,SUM(DB$3:DB53)=0,SUM($H54:DA54)=0),$B54,0)</f>
        <v>0</v>
      </c>
      <c r="DC54">
        <f ca="1">IF(AND($B54&gt;0,SUM(DC$3:DC53)=0,SUM($H54:DB54)=0),$B54,0)</f>
        <v>0</v>
      </c>
      <c r="DD54">
        <f ca="1">IF(AND($B54&gt;0,SUM(DD$3:DD53)=0,SUM($H54:DC54)=0),$B54,0)</f>
        <v>0</v>
      </c>
      <c r="DE54">
        <f ca="1">IF(AND($B54&gt;0,SUM(DE$3:DE53)=0,SUM($H54:DD54)=0),$B54,0)</f>
        <v>0</v>
      </c>
      <c r="DF54">
        <f ca="1">IF(AND($B54&gt;0,SUM(DF$3:DF53)=0,SUM($H54:DE54)=0),$B54,0)</f>
        <v>0</v>
      </c>
      <c r="DG54">
        <f ca="1">IF(AND($B54&gt;0,SUM(DG$3:DG53)=0,SUM($H54:DF54)=0),$B54,0)</f>
        <v>0</v>
      </c>
      <c r="DH54">
        <f ca="1">IF(AND($B54&gt;0,SUM(DH$3:DH53)=0,SUM($H54:DG54)=0),$B54,0)</f>
        <v>0</v>
      </c>
      <c r="DI54">
        <f ca="1">IF(AND($B54&gt;0,SUM(DI$3:DI53)=0,SUM($H54:DH54)=0),$B54,0)</f>
        <v>0</v>
      </c>
      <c r="DJ54">
        <f ca="1">IF(AND($B54&gt;0,SUM(DJ$3:DJ53)=0,SUM($H54:DI54)=0),$B54,0)</f>
        <v>0</v>
      </c>
      <c r="DK54">
        <f ca="1">IF(AND($B54&gt;0,SUM(DK$3:DK53)=0,SUM($H54:DJ54)=0),$B54,0)</f>
        <v>0</v>
      </c>
      <c r="DL54">
        <f ca="1">IF(AND($B54&gt;0,SUM(DL$3:DL53)=0,SUM($H54:DK54)=0),$B54,0)</f>
        <v>0</v>
      </c>
      <c r="DM54">
        <f ca="1">IF(AND($B54&gt;0,SUM(DM$3:DM53)=0,SUM($H54:DL54)=0),$B54,0)</f>
        <v>0</v>
      </c>
      <c r="DN54">
        <f ca="1">IF(AND($B54&gt;0,SUM(DN$3:DN53)=0,SUM($H54:DM54)=0),$B54,0)</f>
        <v>0</v>
      </c>
      <c r="DO54">
        <f ca="1">IF(AND($B54&gt;0,SUM(DO$3:DO53)=0,SUM($H54:DN54)=0),$B54,0)</f>
        <v>0</v>
      </c>
      <c r="DP54">
        <f ca="1">IF(AND($B54&gt;0,SUM(DP$3:DP53)=0,SUM($H54:DO54)=0),$B54,0)</f>
        <v>0</v>
      </c>
      <c r="DQ54">
        <f ca="1">IF(AND($B54&gt;0,SUM(DQ$3:DQ53)=0,SUM($H54:DP54)=0),$B54,0)</f>
        <v>0</v>
      </c>
      <c r="DR54">
        <f ca="1">IF(AND($B54&gt;0,SUM(DR$3:DR53)=0,SUM($H54:DQ54)=0),$B54,0)</f>
        <v>0</v>
      </c>
      <c r="DS54">
        <f ca="1">IF(AND($B54&gt;0,SUM(DS$3:DS53)=0,SUM($H54:DR54)=0),$B54,0)</f>
        <v>0</v>
      </c>
      <c r="DT54">
        <f ca="1">IF(AND($B54&gt;0,SUM(DT$3:DT53)=0,SUM($H54:DS54)=0),$B54,0)</f>
        <v>0</v>
      </c>
      <c r="DU54">
        <f ca="1">IF(AND($B54&gt;0,SUM(DU$3:DU53)=0,SUM($H54:DT54)=0),$B54,0)</f>
        <v>0</v>
      </c>
      <c r="DV54">
        <f ca="1">IF(AND($B54&gt;0,SUM(DV$3:DV53)=0,SUM($H54:DU54)=0),$B54,0)</f>
        <v>0</v>
      </c>
      <c r="DW54">
        <f ca="1">IF(AND($B54&gt;0,SUM(DW$3:DW53)=0,SUM($H54:DV54)=0),$B54,0)</f>
        <v>0</v>
      </c>
      <c r="DX54">
        <f ca="1">IF(AND($B54&gt;0,SUM(DX$3:DX53)=0,SUM($H54:DW54)=0),$B54,0)</f>
        <v>0</v>
      </c>
      <c r="DY54">
        <f ca="1">IF(AND($B54&gt;0,SUM(DY$3:DY53)=0,SUM($H54:DX54)=0),$B54,0)</f>
        <v>0</v>
      </c>
      <c r="DZ54">
        <f ca="1">IF(AND($B54&gt;0,SUM(DZ$3:DZ53)=0,SUM($H54:DY54)=0),$B54,0)</f>
        <v>0</v>
      </c>
      <c r="EA54">
        <f ca="1">IF(AND($B54&gt;0,SUM(EA$3:EA53)=0,SUM($H54:DZ54)=0),$B54,0)</f>
        <v>0</v>
      </c>
      <c r="EB54">
        <f ca="1">IF(AND($B54&gt;0,SUM(EB$3:EB53)=0,SUM($H54:EA54)=0),$B54,0)</f>
        <v>0</v>
      </c>
      <c r="EC54">
        <f ca="1">IF(AND($B54&gt;0,SUM(EC$3:EC53)=0,SUM($H54:EB54)=0),$B54,0)</f>
        <v>0</v>
      </c>
      <c r="ED54">
        <f ca="1">IF(AND($B54&gt;0,SUM(ED$3:ED53)=0,SUM($H54:EC54)=0),$B54,0)</f>
        <v>0</v>
      </c>
      <c r="EE54">
        <f ca="1">IF(AND($B54&gt;0,SUM(EE$3:EE53)=0,SUM($H54:ED54)=0),$B54,0)</f>
        <v>0</v>
      </c>
      <c r="EF54">
        <f ca="1">IF(AND($B54&gt;0,SUM(EF$3:EF53)=0,SUM($H54:EE54)=0),$B54,0)</f>
        <v>0</v>
      </c>
      <c r="EG54">
        <f ca="1">IF(AND($B54&gt;0,SUM(EG$3:EG53)=0,SUM($H54:EF54)=0),$B54,0)</f>
        <v>0</v>
      </c>
      <c r="EH54">
        <f ca="1">IF(AND($B54&gt;0,SUM(EH$3:EH53)=0,SUM($H54:EG54)=0),$B54,0)</f>
        <v>0</v>
      </c>
      <c r="EI54">
        <f ca="1">IF(AND($B54&gt;0,SUM(EI$3:EI53)=0,SUM($H54:EH54)=0),$B54,0)</f>
        <v>0</v>
      </c>
      <c r="EJ54">
        <f ca="1">IF(AND($B54&gt;0,SUM(EJ$3:EJ53)=0,SUM($H54:EI54)=0),$B54,0)</f>
        <v>0</v>
      </c>
      <c r="EK54">
        <f ca="1">IF(AND($B54&gt;0,SUM(EK$3:EK53)=0,SUM($H54:EJ54)=0),$B54,0)</f>
        <v>0</v>
      </c>
      <c r="EL54">
        <f ca="1">IF(AND($B54&gt;0,SUM(EL$3:EL53)=0,SUM($H54:EK54)=0),$B54,0)</f>
        <v>0</v>
      </c>
      <c r="EM54">
        <f ca="1">IF(AND($B54&gt;0,SUM(EM$3:EM53)=0,SUM($H54:EL54)=0),$B54,0)</f>
        <v>0</v>
      </c>
      <c r="EN54">
        <f ca="1">IF(AND($B54&gt;0,SUM(EN$3:EN53)=0,SUM($H54:EM54)=0),$B54,0)</f>
        <v>0</v>
      </c>
      <c r="EO54">
        <f ca="1">IF(AND($B54&gt;0,SUM(EO$3:EO53)=0,SUM($H54:EN54)=0),$B54,0)</f>
        <v>0</v>
      </c>
      <c r="EP54">
        <f ca="1">IF(AND($B54&gt;0,SUM(EP$3:EP53)=0,SUM($H54:EO54)=0),$B54,0)</f>
        <v>0</v>
      </c>
      <c r="EQ54">
        <f ca="1">IF(AND($B54&gt;0,SUM(EQ$3:EQ53)=0,SUM($H54:EP54)=0),$B54,0)</f>
        <v>0</v>
      </c>
      <c r="ER54">
        <f ca="1">IF(AND($B54&gt;0,SUM(ER$3:ER53)=0,SUM($H54:EQ54)=0),$B54,0)</f>
        <v>0</v>
      </c>
      <c r="ES54">
        <f ca="1">IF(AND($B54&gt;0,SUM(ES$3:ES53)=0,SUM($H54:ER54)=0),$B54,0)</f>
        <v>0</v>
      </c>
      <c r="ET54">
        <f ca="1">IF(AND($B54&gt;0,SUM(ET$3:ET53)=0,SUM($H54:ES54)=0),$B54,0)</f>
        <v>0</v>
      </c>
      <c r="EU54">
        <f ca="1">IF(AND($B54&gt;0,SUM(EU$3:EU53)=0,SUM($H54:ET54)=0),$B54,0)</f>
        <v>0</v>
      </c>
      <c r="EV54">
        <f ca="1">IF(AND($B54&gt;0,SUM(EV$3:EV53)=0,SUM($H54:EU54)=0),$B54,0)</f>
        <v>0</v>
      </c>
      <c r="EW54">
        <f ca="1">IF(AND($B54&gt;0,SUM(EW$3:EW53)=0,SUM($H54:EV54)=0),$B54,0)</f>
        <v>0</v>
      </c>
      <c r="EX54">
        <f ca="1">IF(AND($B54&gt;0,SUM(EX$3:EX53)=0,SUM($H54:EW54)=0),$B54,0)</f>
        <v>0</v>
      </c>
      <c r="EY54">
        <f ca="1">IF(AND($B54&gt;0,SUM(EY$3:EY53)=0,SUM($H54:EX54)=0),$B54,0)</f>
        <v>0</v>
      </c>
      <c r="EZ54">
        <f ca="1">IF(AND($B54&gt;0,SUM(EZ$3:EZ53)=0,SUM($H54:EY54)=0),$B54,0)</f>
        <v>0</v>
      </c>
      <c r="FA54">
        <f ca="1">IF(AND($B54&gt;0,SUM(FA$3:FA53)=0,SUM($H54:EZ54)=0),$B54,0)</f>
        <v>0</v>
      </c>
      <c r="FB54">
        <f ca="1">IF(AND($B54&gt;0,SUM(FB$3:FB53)=0,SUM($H54:FA54)=0),$B54,0)</f>
        <v>0</v>
      </c>
      <c r="FC54">
        <f ca="1">IF(AND($B54&gt;0,SUM(FC$3:FC53)=0,SUM($H54:FB54)=0),$B54,0)</f>
        <v>0</v>
      </c>
      <c r="FD54">
        <f ca="1">IF(AND($B54&gt;0,SUM(FD$3:FD53)=0,SUM($H54:FC54)=0),$B54,0)</f>
        <v>0</v>
      </c>
      <c r="FE54">
        <f ca="1">IF(AND($B54&gt;0,SUM(FE$3:FE53)=0,SUM($H54:FD54)=0),$B54,0)</f>
        <v>0</v>
      </c>
      <c r="FF54">
        <f ca="1">IF(AND($B54&gt;0,SUM(FF$3:FF53)=0,SUM($H54:FE54)=0),$B54,0)</f>
        <v>0</v>
      </c>
      <c r="FG54">
        <f ca="1">IF(AND($B54&gt;0,SUM(FG$3:FG53)=0,SUM($H54:FF54)=0),$B54,0)</f>
        <v>0</v>
      </c>
      <c r="FH54">
        <f ca="1">IF(AND($B54&gt;0,SUM(FH$3:FH53)=0,SUM($H54:FG54)=0),$B54,0)</f>
        <v>0</v>
      </c>
      <c r="FI54">
        <f ca="1">IF(AND($B54&gt;0,SUM(FI$3:FI53)=0,SUM($H54:FH54)=0),$B54,0)</f>
        <v>0</v>
      </c>
      <c r="FJ54">
        <f ca="1">IF(AND($B54&gt;0,SUM(FJ$3:FJ53)=0,SUM($H54:FI54)=0),$B54,0)</f>
        <v>0</v>
      </c>
      <c r="FK54">
        <f ca="1">IF(AND($B54&gt;0,SUM(FK$3:FK53)=0,SUM($H54:FJ54)=0),$B54,0)</f>
        <v>0</v>
      </c>
      <c r="FL54">
        <f ca="1">IF(AND($B54&gt;0,SUM(FL$3:FL53)=0,SUM($H54:FK54)=0),$B54,0)</f>
        <v>0</v>
      </c>
      <c r="FM54">
        <f ca="1">IF(AND($B54&gt;0,SUM(FM$3:FM53)=0,SUM($H54:FL54)=0),$B54,0)</f>
        <v>0</v>
      </c>
      <c r="FN54">
        <f ca="1">IF(AND($B54&gt;0,SUM(FN$3:FN53)=0,SUM($H54:FM54)=0),$B54,0)</f>
        <v>0</v>
      </c>
      <c r="FS54" s="67" t="s">
        <v>1052</v>
      </c>
      <c r="FT54" s="67" t="s">
        <v>1099</v>
      </c>
      <c r="FU54" s="342">
        <v>2</v>
      </c>
      <c r="FV54" s="374" t="s">
        <v>1044</v>
      </c>
      <c r="FY54" s="67" t="s">
        <v>1178</v>
      </c>
      <c r="FZ54" s="67" t="s">
        <v>1099</v>
      </c>
      <c r="GA54" s="342">
        <v>2</v>
      </c>
      <c r="GB54" s="374" t="s">
        <v>1251</v>
      </c>
      <c r="GE54" s="67" t="s">
        <v>1052</v>
      </c>
      <c r="GF54" s="67" t="s">
        <v>1099</v>
      </c>
      <c r="GG54" s="342">
        <v>2</v>
      </c>
      <c r="GH54" s="374" t="s">
        <v>1044</v>
      </c>
    </row>
    <row r="55" spans="1:190" ht="15.75" thickBot="1" x14ac:dyDescent="0.3">
      <c r="A55">
        <v>55</v>
      </c>
      <c r="B55" s="367">
        <f ca="1">IF(ValintaohjelmaCentral!D$32=SelectionDataCentral!J$32,A55,0)</f>
        <v>0</v>
      </c>
      <c r="C55" s="240" t="str">
        <f t="shared" ca="1" si="16"/>
        <v>CASA Tango 60 Central liesikupu</v>
      </c>
      <c r="D55" s="240" t="str">
        <f t="shared" ca="1" si="17"/>
        <v>[43 - LK Tango (60)]</v>
      </c>
      <c r="E55" s="240">
        <f t="shared" ca="1" si="18"/>
        <v>2</v>
      </c>
      <c r="F55" s="240" t="str">
        <f t="shared" ca="1" si="19"/>
        <v>ks Casa Central kuvut</v>
      </c>
      <c r="G55" s="47">
        <f ca="1">INDEX($I$2:$FN$2,ROWS(G$2:G55))</f>
        <v>1</v>
      </c>
      <c r="H55">
        <v>0</v>
      </c>
      <c r="I55">
        <f ca="1">IF(AND($B55&gt;0,SUM(I$3:I54)=0,SUM($H55:H55)=0),$B55,0)</f>
        <v>0</v>
      </c>
      <c r="J55">
        <f ca="1">IF(AND($B55&gt;0,SUM(J$3:J54)=0,SUM($H55:I55)=0),$B55,0)</f>
        <v>0</v>
      </c>
      <c r="K55">
        <f ca="1">IF(AND($B55&gt;0,SUM(K$3:K54)=0,SUM($H55:J55)=0),$B55,0)</f>
        <v>0</v>
      </c>
      <c r="L55">
        <f ca="1">IF(AND($B55&gt;0,SUM(L$3:L54)=0,SUM($H55:K55)=0),$B55,0)</f>
        <v>0</v>
      </c>
      <c r="M55">
        <f ca="1">IF(AND($B55&gt;0,SUM(M$3:M54)=0,SUM($H55:L55)=0),$B55,0)</f>
        <v>0</v>
      </c>
      <c r="N55">
        <f ca="1">IF(AND($B55&gt;0,SUM(N$3:N54)=0,SUM($H55:M55)=0),$B55,0)</f>
        <v>0</v>
      </c>
      <c r="O55">
        <f ca="1">IF(AND($B55&gt;0,SUM(O$3:O54)=0,SUM($H55:N55)=0),$B55,0)</f>
        <v>0</v>
      </c>
      <c r="P55">
        <f ca="1">IF(AND($B55&gt;0,SUM(P$3:P54)=0,SUM($H55:O55)=0),$B55,0)</f>
        <v>0</v>
      </c>
      <c r="Q55">
        <f ca="1">IF(AND($B55&gt;0,SUM(Q$3:Q54)=0,SUM($H55:P55)=0),$B55,0)</f>
        <v>0</v>
      </c>
      <c r="R55">
        <f ca="1">IF(AND($B55&gt;0,SUM(R$3:R54)=0,SUM($H55:Q55)=0),$B55,0)</f>
        <v>0</v>
      </c>
      <c r="S55">
        <f ca="1">IF(AND($B55&gt;0,SUM(S$3:S54)=0,SUM($H55:R55)=0),$B55,0)</f>
        <v>0</v>
      </c>
      <c r="T55">
        <f ca="1">IF(AND($B55&gt;0,SUM(T$3:T54)=0,SUM($H55:S55)=0),$B55,0)</f>
        <v>0</v>
      </c>
      <c r="U55">
        <f ca="1">IF(AND($B55&gt;0,SUM(U$3:U54)=0,SUM($H55:T55)=0),$B55,0)</f>
        <v>0</v>
      </c>
      <c r="V55">
        <f ca="1">IF(AND($B55&gt;0,SUM(V$3:V54)=0,SUM($H55:U55)=0),$B55,0)</f>
        <v>0</v>
      </c>
      <c r="W55">
        <f ca="1">IF(AND($B55&gt;0,SUM(W$3:W54)=0,SUM($H55:V55)=0),$B55,0)</f>
        <v>0</v>
      </c>
      <c r="X55">
        <f ca="1">IF(AND($B55&gt;0,SUM(X$3:X54)=0,SUM($H55:W55)=0),$B55,0)</f>
        <v>0</v>
      </c>
      <c r="Y55">
        <f ca="1">IF(AND($B55&gt;0,SUM(Y$3:Y54)=0,SUM($H55:X55)=0),$B55,0)</f>
        <v>0</v>
      </c>
      <c r="Z55">
        <f ca="1">IF(AND($B55&gt;0,SUM(Z$3:Z54)=0,SUM($H55:Y55)=0),$B55,0)</f>
        <v>0</v>
      </c>
      <c r="AA55">
        <f ca="1">IF(AND($B55&gt;0,SUM(AA$3:AA54)=0,SUM($H55:Z55)=0),$B55,0)</f>
        <v>0</v>
      </c>
      <c r="AB55">
        <f ca="1">IF(AND($B55&gt;0,SUM(AB$3:AB54)=0,SUM($H55:AA55)=0),$B55,0)</f>
        <v>0</v>
      </c>
      <c r="AC55">
        <f ca="1">IF(AND($B55&gt;0,SUM(AC$3:AC54)=0,SUM($H55:AB55)=0),$B55,0)</f>
        <v>0</v>
      </c>
      <c r="AD55">
        <f ca="1">IF(AND($B55&gt;0,SUM(AD$3:AD54)=0,SUM($H55:AC55)=0),$B55,0)</f>
        <v>0</v>
      </c>
      <c r="AE55">
        <f ca="1">IF(AND($B55&gt;0,SUM(AE$3:AE54)=0,SUM($H55:AD55)=0),$B55,0)</f>
        <v>0</v>
      </c>
      <c r="AF55">
        <f ca="1">IF(AND($B55&gt;0,SUM(AF$3:AF54)=0,SUM($H55:AE55)=0),$B55,0)</f>
        <v>0</v>
      </c>
      <c r="AG55">
        <f ca="1">IF(AND($B55&gt;0,SUM(AG$3:AG54)=0,SUM($H55:AF55)=0),$B55,0)</f>
        <v>0</v>
      </c>
      <c r="AH55">
        <f ca="1">IF(AND($B55&gt;0,SUM(AH$3:AH54)=0,SUM($H55:AG55)=0),$B55,0)</f>
        <v>0</v>
      </c>
      <c r="AI55">
        <f ca="1">IF(AND($B55&gt;0,SUM(AI$3:AI54)=0,SUM($H55:AH55)=0),$B55,0)</f>
        <v>0</v>
      </c>
      <c r="AJ55">
        <f ca="1">IF(AND($B55&gt;0,SUM(AJ$3:AJ54)=0,SUM($H55:AI55)=0),$B55,0)</f>
        <v>0</v>
      </c>
      <c r="AK55">
        <f ca="1">IF(AND($B55&gt;0,SUM(AK$3:AK54)=0,SUM($H55:AJ55)=0),$B55,0)</f>
        <v>0</v>
      </c>
      <c r="AL55">
        <f ca="1">IF(AND($B55&gt;0,SUM(AL$3:AL54)=0,SUM($H55:AK55)=0),$B55,0)</f>
        <v>0</v>
      </c>
      <c r="AM55">
        <f ca="1">IF(AND($B55&gt;0,SUM(AM$3:AM54)=0,SUM($H55:AL55)=0),$B55,0)</f>
        <v>0</v>
      </c>
      <c r="AN55">
        <f ca="1">IF(AND($B55&gt;0,SUM(AN$3:AN54)=0,SUM($H55:AM55)=0),$B55,0)</f>
        <v>0</v>
      </c>
      <c r="AO55">
        <f ca="1">IF(AND($B55&gt;0,SUM(AO$3:AO54)=0,SUM($H55:AN55)=0),$B55,0)</f>
        <v>0</v>
      </c>
      <c r="AP55">
        <f ca="1">IF(AND($B55&gt;0,SUM(AP$3:AP54)=0,SUM($H55:AO55)=0),$B55,0)</f>
        <v>0</v>
      </c>
      <c r="AQ55">
        <f ca="1">IF(AND($B55&gt;0,SUM(AQ$3:AQ54)=0,SUM($H55:AP55)=0),$B55,0)</f>
        <v>0</v>
      </c>
      <c r="AR55">
        <f ca="1">IF(AND($B55&gt;0,SUM(AR$3:AR54)=0,SUM($H55:AQ55)=0),$B55,0)</f>
        <v>0</v>
      </c>
      <c r="AS55">
        <f ca="1">IF(AND($B55&gt;0,SUM(AS$3:AS54)=0,SUM($H55:AR55)=0),$B55,0)</f>
        <v>0</v>
      </c>
      <c r="AT55">
        <f ca="1">IF(AND($B55&gt;0,SUM(AT$3:AT54)=0,SUM($H55:AS55)=0),$B55,0)</f>
        <v>0</v>
      </c>
      <c r="AU55">
        <f ca="1">IF(AND($B55&gt;0,SUM(AU$3:AU54)=0,SUM($H55:AT55)=0),$B55,0)</f>
        <v>0</v>
      </c>
      <c r="AV55">
        <f ca="1">IF(AND($B55&gt;0,SUM(AV$3:AV54)=0,SUM($H55:AU55)=0),$B55,0)</f>
        <v>0</v>
      </c>
      <c r="AW55">
        <f ca="1">IF(AND($B55&gt;0,SUM(AW$3:AW54)=0,SUM($H55:AV55)=0),$B55,0)</f>
        <v>0</v>
      </c>
      <c r="AX55">
        <f ca="1">IF(AND($B55&gt;0,SUM(AX$3:AX54)=0,SUM($H55:AW55)=0),$B55,0)</f>
        <v>0</v>
      </c>
      <c r="AY55">
        <f ca="1">IF(AND($B55&gt;0,SUM(AY$3:AY54)=0,SUM($H55:AX55)=0),$B55,0)</f>
        <v>0</v>
      </c>
      <c r="AZ55">
        <f ca="1">IF(AND($B55&gt;0,SUM(AZ$3:AZ54)=0,SUM($H55:AY55)=0),$B55,0)</f>
        <v>0</v>
      </c>
      <c r="BA55">
        <f ca="1">IF(AND($B55&gt;0,SUM(BA$3:BA54)=0,SUM($H55:AZ55)=0),$B55,0)</f>
        <v>0</v>
      </c>
      <c r="BB55">
        <f ca="1">IF(AND($B55&gt;0,SUM(BB$3:BB54)=0,SUM($H55:BA55)=0),$B55,0)</f>
        <v>0</v>
      </c>
      <c r="BC55">
        <f ca="1">IF(AND($B55&gt;0,SUM(BC$3:BC54)=0,SUM($H55:BB55)=0),$B55,0)</f>
        <v>0</v>
      </c>
      <c r="BD55">
        <f ca="1">IF(AND($B55&gt;0,SUM(BD$3:BD54)=0,SUM($H55:BC55)=0),$B55,0)</f>
        <v>0</v>
      </c>
      <c r="BE55">
        <f ca="1">IF(AND($B55&gt;0,SUM(BE$3:BE54)=0,SUM($H55:BD55)=0),$B55,0)</f>
        <v>0</v>
      </c>
      <c r="BF55">
        <f ca="1">IF(AND($B55&gt;0,SUM(BF$3:BF54)=0,SUM($H55:BE55)=0),$B55,0)</f>
        <v>0</v>
      </c>
      <c r="BG55">
        <f ca="1">IF(AND($B55&gt;0,SUM(BG$3:BG54)=0,SUM($H55:BF55)=0),$B55,0)</f>
        <v>0</v>
      </c>
      <c r="BH55">
        <f ca="1">IF(AND($B55&gt;0,SUM(BH$3:BH54)=0,SUM($H55:BG55)=0),$B55,0)</f>
        <v>0</v>
      </c>
      <c r="BI55">
        <f ca="1">IF(AND($B55&gt;0,SUM(BI$3:BI54)=0,SUM($H55:BH55)=0),$B55,0)</f>
        <v>0</v>
      </c>
      <c r="BJ55">
        <f ca="1">IF(AND($B55&gt;0,SUM(BJ$3:BJ54)=0,SUM($H55:BI55)=0),$B55,0)</f>
        <v>0</v>
      </c>
      <c r="BK55">
        <f ca="1">IF(AND($B55&gt;0,SUM(BK$3:BK54)=0,SUM($H55:BJ55)=0),$B55,0)</f>
        <v>0</v>
      </c>
      <c r="BL55">
        <f ca="1">IF(AND($B55&gt;0,SUM(BL$3:BL54)=0,SUM($H55:BK55)=0),$B55,0)</f>
        <v>0</v>
      </c>
      <c r="BM55">
        <f ca="1">IF(AND($B55&gt;0,SUM(BM$3:BM54)=0,SUM($H55:BL55)=0),$B55,0)</f>
        <v>0</v>
      </c>
      <c r="BN55">
        <f ca="1">IF(AND($B55&gt;0,SUM(BN$3:BN54)=0,SUM($H55:BM55)=0),$B55,0)</f>
        <v>0</v>
      </c>
      <c r="BO55">
        <f ca="1">IF(AND($B55&gt;0,SUM(BO$3:BO54)=0,SUM($H55:BN55)=0),$B55,0)</f>
        <v>0</v>
      </c>
      <c r="BP55">
        <f ca="1">IF(AND($B55&gt;0,SUM(BP$3:BP54)=0,SUM($H55:BO55)=0),$B55,0)</f>
        <v>0</v>
      </c>
      <c r="BQ55">
        <f ca="1">IF(AND($B55&gt;0,SUM(BQ$3:BQ54)=0,SUM($H55:BP55)=0),$B55,0)</f>
        <v>0</v>
      </c>
      <c r="BR55">
        <f ca="1">IF(AND($B55&gt;0,SUM(BR$3:BR54)=0,SUM($H55:BQ55)=0),$B55,0)</f>
        <v>0</v>
      </c>
      <c r="BS55">
        <f ca="1">IF(AND($B55&gt;0,SUM(BS$3:BS54)=0,SUM($H55:BR55)=0),$B55,0)</f>
        <v>0</v>
      </c>
      <c r="BT55">
        <f ca="1">IF(AND($B55&gt;0,SUM(BT$3:BT54)=0,SUM($H55:BS55)=0),$B55,0)</f>
        <v>0</v>
      </c>
      <c r="BU55">
        <f ca="1">IF(AND($B55&gt;0,SUM(BU$3:BU54)=0,SUM($H55:BT55)=0),$B55,0)</f>
        <v>0</v>
      </c>
      <c r="BV55">
        <f ca="1">IF(AND($B55&gt;0,SUM(BV$3:BV54)=0,SUM($H55:BU55)=0),$B55,0)</f>
        <v>0</v>
      </c>
      <c r="BW55">
        <f ca="1">IF(AND($B55&gt;0,SUM(BW$3:BW54)=0,SUM($H55:BV55)=0),$B55,0)</f>
        <v>0</v>
      </c>
      <c r="BX55">
        <f ca="1">IF(AND($B55&gt;0,SUM(BX$3:BX54)=0,SUM($H55:BW55)=0),$B55,0)</f>
        <v>0</v>
      </c>
      <c r="BY55">
        <f ca="1">IF(AND($B55&gt;0,SUM(BY$3:BY54)=0,SUM($H55:BX55)=0),$B55,0)</f>
        <v>0</v>
      </c>
      <c r="BZ55">
        <f ca="1">IF(AND($B55&gt;0,SUM(BZ$3:BZ54)=0,SUM($H55:BY55)=0),$B55,0)</f>
        <v>0</v>
      </c>
      <c r="CA55">
        <f ca="1">IF(AND($B55&gt;0,SUM(CA$3:CA54)=0,SUM($H55:BZ55)=0),$B55,0)</f>
        <v>0</v>
      </c>
      <c r="CB55">
        <f ca="1">IF(AND($B55&gt;0,SUM(CB$3:CB54)=0,SUM($H55:CA55)=0),$B55,0)</f>
        <v>0</v>
      </c>
      <c r="CC55">
        <f ca="1">IF(AND($B55&gt;0,SUM(CC$3:CC54)=0,SUM($H55:CB55)=0),$B55,0)</f>
        <v>0</v>
      </c>
      <c r="CD55">
        <f ca="1">IF(AND($B55&gt;0,SUM(CD$3:CD54)=0,SUM($H55:CC55)=0),$B55,0)</f>
        <v>0</v>
      </c>
      <c r="CE55">
        <f ca="1">IF(AND($B55&gt;0,SUM(CE$3:CE54)=0,SUM($H55:CD55)=0),$B55,0)</f>
        <v>0</v>
      </c>
      <c r="CF55">
        <f ca="1">IF(AND($B55&gt;0,SUM(CF$3:CF54)=0,SUM($H55:CE55)=0),$B55,0)</f>
        <v>0</v>
      </c>
      <c r="CG55">
        <f ca="1">IF(AND($B55&gt;0,SUM(CG$3:CG54)=0,SUM($H55:CF55)=0),$B55,0)</f>
        <v>0</v>
      </c>
      <c r="CH55">
        <f ca="1">IF(AND($B55&gt;0,SUM(CH$3:CH54)=0,SUM($H55:CG55)=0),$B55,0)</f>
        <v>0</v>
      </c>
      <c r="CI55">
        <f ca="1">IF(AND($B55&gt;0,SUM(CI$3:CI54)=0,SUM($H55:CH55)=0),$B55,0)</f>
        <v>0</v>
      </c>
      <c r="CJ55">
        <f ca="1">IF(AND($B55&gt;0,SUM(CJ$3:CJ54)=0,SUM($H55:CI55)=0),$B55,0)</f>
        <v>0</v>
      </c>
      <c r="CK55">
        <f ca="1">IF(AND($B55&gt;0,SUM(CK$3:CK54)=0,SUM($H55:CJ55)=0),$B55,0)</f>
        <v>0</v>
      </c>
      <c r="CL55">
        <f ca="1">IF(AND($B55&gt;0,SUM(CL$3:CL54)=0,SUM($H55:CK55)=0),$B55,0)</f>
        <v>0</v>
      </c>
      <c r="CM55">
        <f ca="1">IF(AND($B55&gt;0,SUM(CM$3:CM54)=0,SUM($H55:CL55)=0),$B55,0)</f>
        <v>0</v>
      </c>
      <c r="CN55">
        <f ca="1">IF(AND($B55&gt;0,SUM(CN$3:CN54)=0,SUM($H55:CM55)=0),$B55,0)</f>
        <v>0</v>
      </c>
      <c r="CO55">
        <f ca="1">IF(AND($B55&gt;0,SUM(CO$3:CO54)=0,SUM($H55:CN55)=0),$B55,0)</f>
        <v>0</v>
      </c>
      <c r="CP55">
        <f ca="1">IF(AND($B55&gt;0,SUM(CP$3:CP54)=0,SUM($H55:CO55)=0),$B55,0)</f>
        <v>0</v>
      </c>
      <c r="CQ55">
        <f ca="1">IF(AND($B55&gt;0,SUM(CQ$3:CQ54)=0,SUM($H55:CP55)=0),$B55,0)</f>
        <v>0</v>
      </c>
      <c r="CR55">
        <f ca="1">IF(AND($B55&gt;0,SUM(CR$3:CR54)=0,SUM($H55:CQ55)=0),$B55,0)</f>
        <v>0</v>
      </c>
      <c r="CS55">
        <f ca="1">IF(AND($B55&gt;0,SUM(CS$3:CS54)=0,SUM($H55:CR55)=0),$B55,0)</f>
        <v>0</v>
      </c>
      <c r="CT55">
        <f ca="1">IF(AND($B55&gt;0,SUM(CT$3:CT54)=0,SUM($H55:CS55)=0),$B55,0)</f>
        <v>0</v>
      </c>
      <c r="CU55">
        <f ca="1">IF(AND($B55&gt;0,SUM(CU$3:CU54)=0,SUM($H55:CT55)=0),$B55,0)</f>
        <v>0</v>
      </c>
      <c r="CV55">
        <f ca="1">IF(AND($B55&gt;0,SUM(CV$3:CV54)=0,SUM($H55:CU55)=0),$B55,0)</f>
        <v>0</v>
      </c>
      <c r="CW55">
        <f ca="1">IF(AND($B55&gt;0,SUM(CW$3:CW54)=0,SUM($H55:CV55)=0),$B55,0)</f>
        <v>0</v>
      </c>
      <c r="CX55">
        <f ca="1">IF(AND($B55&gt;0,SUM(CX$3:CX54)=0,SUM($H55:CW55)=0),$B55,0)</f>
        <v>0</v>
      </c>
      <c r="CY55">
        <f ca="1">IF(AND($B55&gt;0,SUM(CY$3:CY54)=0,SUM($H55:CX55)=0),$B55,0)</f>
        <v>0</v>
      </c>
      <c r="CZ55">
        <f ca="1">IF(AND($B55&gt;0,SUM(CZ$3:CZ54)=0,SUM($H55:CY55)=0),$B55,0)</f>
        <v>0</v>
      </c>
      <c r="DA55">
        <f ca="1">IF(AND($B55&gt;0,SUM(DA$3:DA54)=0,SUM($H55:CZ55)=0),$B55,0)</f>
        <v>0</v>
      </c>
      <c r="DB55">
        <f ca="1">IF(AND($B55&gt;0,SUM(DB$3:DB54)=0,SUM($H55:DA55)=0),$B55,0)</f>
        <v>0</v>
      </c>
      <c r="DC55">
        <f ca="1">IF(AND($B55&gt;0,SUM(DC$3:DC54)=0,SUM($H55:DB55)=0),$B55,0)</f>
        <v>0</v>
      </c>
      <c r="DD55">
        <f ca="1">IF(AND($B55&gt;0,SUM(DD$3:DD54)=0,SUM($H55:DC55)=0),$B55,0)</f>
        <v>0</v>
      </c>
      <c r="DE55">
        <f ca="1">IF(AND($B55&gt;0,SUM(DE$3:DE54)=0,SUM($H55:DD55)=0),$B55,0)</f>
        <v>0</v>
      </c>
      <c r="DF55">
        <f ca="1">IF(AND($B55&gt;0,SUM(DF$3:DF54)=0,SUM($H55:DE55)=0),$B55,0)</f>
        <v>0</v>
      </c>
      <c r="DG55">
        <f ca="1">IF(AND($B55&gt;0,SUM(DG$3:DG54)=0,SUM($H55:DF55)=0),$B55,0)</f>
        <v>0</v>
      </c>
      <c r="DH55">
        <f ca="1">IF(AND($B55&gt;0,SUM(DH$3:DH54)=0,SUM($H55:DG55)=0),$B55,0)</f>
        <v>0</v>
      </c>
      <c r="DI55">
        <f ca="1">IF(AND($B55&gt;0,SUM(DI$3:DI54)=0,SUM($H55:DH55)=0),$B55,0)</f>
        <v>0</v>
      </c>
      <c r="DJ55">
        <f ca="1">IF(AND($B55&gt;0,SUM(DJ$3:DJ54)=0,SUM($H55:DI55)=0),$B55,0)</f>
        <v>0</v>
      </c>
      <c r="DK55">
        <f ca="1">IF(AND($B55&gt;0,SUM(DK$3:DK54)=0,SUM($H55:DJ55)=0),$B55,0)</f>
        <v>0</v>
      </c>
      <c r="DL55">
        <f ca="1">IF(AND($B55&gt;0,SUM(DL$3:DL54)=0,SUM($H55:DK55)=0),$B55,0)</f>
        <v>0</v>
      </c>
      <c r="DM55">
        <f ca="1">IF(AND($B55&gt;0,SUM(DM$3:DM54)=0,SUM($H55:DL55)=0),$B55,0)</f>
        <v>0</v>
      </c>
      <c r="DN55">
        <f ca="1">IF(AND($B55&gt;0,SUM(DN$3:DN54)=0,SUM($H55:DM55)=0),$B55,0)</f>
        <v>0</v>
      </c>
      <c r="DO55">
        <f ca="1">IF(AND($B55&gt;0,SUM(DO$3:DO54)=0,SUM($H55:DN55)=0),$B55,0)</f>
        <v>0</v>
      </c>
      <c r="DP55">
        <f ca="1">IF(AND($B55&gt;0,SUM(DP$3:DP54)=0,SUM($H55:DO55)=0),$B55,0)</f>
        <v>0</v>
      </c>
      <c r="DQ55">
        <f ca="1">IF(AND($B55&gt;0,SUM(DQ$3:DQ54)=0,SUM($H55:DP55)=0),$B55,0)</f>
        <v>0</v>
      </c>
      <c r="DR55">
        <f ca="1">IF(AND($B55&gt;0,SUM(DR$3:DR54)=0,SUM($H55:DQ55)=0),$B55,0)</f>
        <v>0</v>
      </c>
      <c r="DS55">
        <f ca="1">IF(AND($B55&gt;0,SUM(DS$3:DS54)=0,SUM($H55:DR55)=0),$B55,0)</f>
        <v>0</v>
      </c>
      <c r="DT55">
        <f ca="1">IF(AND($B55&gt;0,SUM(DT$3:DT54)=0,SUM($H55:DS55)=0),$B55,0)</f>
        <v>0</v>
      </c>
      <c r="DU55">
        <f ca="1">IF(AND($B55&gt;0,SUM(DU$3:DU54)=0,SUM($H55:DT55)=0),$B55,0)</f>
        <v>0</v>
      </c>
      <c r="DV55">
        <f ca="1">IF(AND($B55&gt;0,SUM(DV$3:DV54)=0,SUM($H55:DU55)=0),$B55,0)</f>
        <v>0</v>
      </c>
      <c r="DW55">
        <f ca="1">IF(AND($B55&gt;0,SUM(DW$3:DW54)=0,SUM($H55:DV55)=0),$B55,0)</f>
        <v>0</v>
      </c>
      <c r="DX55">
        <f ca="1">IF(AND($B55&gt;0,SUM(DX$3:DX54)=0,SUM($H55:DW55)=0),$B55,0)</f>
        <v>0</v>
      </c>
      <c r="DY55">
        <f ca="1">IF(AND($B55&gt;0,SUM(DY$3:DY54)=0,SUM($H55:DX55)=0),$B55,0)</f>
        <v>0</v>
      </c>
      <c r="DZ55">
        <f ca="1">IF(AND($B55&gt;0,SUM(DZ$3:DZ54)=0,SUM($H55:DY55)=0),$B55,0)</f>
        <v>0</v>
      </c>
      <c r="EA55">
        <f ca="1">IF(AND($B55&gt;0,SUM(EA$3:EA54)=0,SUM($H55:DZ55)=0),$B55,0)</f>
        <v>0</v>
      </c>
      <c r="EB55">
        <f ca="1">IF(AND($B55&gt;0,SUM(EB$3:EB54)=0,SUM($H55:EA55)=0),$B55,0)</f>
        <v>0</v>
      </c>
      <c r="EC55">
        <f ca="1">IF(AND($B55&gt;0,SUM(EC$3:EC54)=0,SUM($H55:EB55)=0),$B55,0)</f>
        <v>0</v>
      </c>
      <c r="ED55">
        <f ca="1">IF(AND($B55&gt;0,SUM(ED$3:ED54)=0,SUM($H55:EC55)=0),$B55,0)</f>
        <v>0</v>
      </c>
      <c r="EE55">
        <f ca="1">IF(AND($B55&gt;0,SUM(EE$3:EE54)=0,SUM($H55:ED55)=0),$B55,0)</f>
        <v>0</v>
      </c>
      <c r="EF55">
        <f ca="1">IF(AND($B55&gt;0,SUM(EF$3:EF54)=0,SUM($H55:EE55)=0),$B55,0)</f>
        <v>0</v>
      </c>
      <c r="EG55">
        <f ca="1">IF(AND($B55&gt;0,SUM(EG$3:EG54)=0,SUM($H55:EF55)=0),$B55,0)</f>
        <v>0</v>
      </c>
      <c r="EH55">
        <f ca="1">IF(AND($B55&gt;0,SUM(EH$3:EH54)=0,SUM($H55:EG55)=0),$B55,0)</f>
        <v>0</v>
      </c>
      <c r="EI55">
        <f ca="1">IF(AND($B55&gt;0,SUM(EI$3:EI54)=0,SUM($H55:EH55)=0),$B55,0)</f>
        <v>0</v>
      </c>
      <c r="EJ55">
        <f ca="1">IF(AND($B55&gt;0,SUM(EJ$3:EJ54)=0,SUM($H55:EI55)=0),$B55,0)</f>
        <v>0</v>
      </c>
      <c r="EK55">
        <f ca="1">IF(AND($B55&gt;0,SUM(EK$3:EK54)=0,SUM($H55:EJ55)=0),$B55,0)</f>
        <v>0</v>
      </c>
      <c r="EL55">
        <f ca="1">IF(AND($B55&gt;0,SUM(EL$3:EL54)=0,SUM($H55:EK55)=0),$B55,0)</f>
        <v>0</v>
      </c>
      <c r="EM55">
        <f ca="1">IF(AND($B55&gt;0,SUM(EM$3:EM54)=0,SUM($H55:EL55)=0),$B55,0)</f>
        <v>0</v>
      </c>
      <c r="EN55">
        <f ca="1">IF(AND($B55&gt;0,SUM(EN$3:EN54)=0,SUM($H55:EM55)=0),$B55,0)</f>
        <v>0</v>
      </c>
      <c r="EO55">
        <f ca="1">IF(AND($B55&gt;0,SUM(EO$3:EO54)=0,SUM($H55:EN55)=0),$B55,0)</f>
        <v>0</v>
      </c>
      <c r="EP55">
        <f ca="1">IF(AND($B55&gt;0,SUM(EP$3:EP54)=0,SUM($H55:EO55)=0),$B55,0)</f>
        <v>0</v>
      </c>
      <c r="EQ55">
        <f ca="1">IF(AND($B55&gt;0,SUM(EQ$3:EQ54)=0,SUM($H55:EP55)=0),$B55,0)</f>
        <v>0</v>
      </c>
      <c r="ER55">
        <f ca="1">IF(AND($B55&gt;0,SUM(ER$3:ER54)=0,SUM($H55:EQ55)=0),$B55,0)</f>
        <v>0</v>
      </c>
      <c r="ES55">
        <f ca="1">IF(AND($B55&gt;0,SUM(ES$3:ES54)=0,SUM($H55:ER55)=0),$B55,0)</f>
        <v>0</v>
      </c>
      <c r="ET55">
        <f ca="1">IF(AND($B55&gt;0,SUM(ET$3:ET54)=0,SUM($H55:ES55)=0),$B55,0)</f>
        <v>0</v>
      </c>
      <c r="EU55">
        <f ca="1">IF(AND($B55&gt;0,SUM(EU$3:EU54)=0,SUM($H55:ET55)=0),$B55,0)</f>
        <v>0</v>
      </c>
      <c r="EV55">
        <f ca="1">IF(AND($B55&gt;0,SUM(EV$3:EV54)=0,SUM($H55:EU55)=0),$B55,0)</f>
        <v>0</v>
      </c>
      <c r="EW55">
        <f ca="1">IF(AND($B55&gt;0,SUM(EW$3:EW54)=0,SUM($H55:EV55)=0),$B55,0)</f>
        <v>0</v>
      </c>
      <c r="EX55">
        <f ca="1">IF(AND($B55&gt;0,SUM(EX$3:EX54)=0,SUM($H55:EW55)=0),$B55,0)</f>
        <v>0</v>
      </c>
      <c r="EY55">
        <f ca="1">IF(AND($B55&gt;0,SUM(EY$3:EY54)=0,SUM($H55:EX55)=0),$B55,0)</f>
        <v>0</v>
      </c>
      <c r="EZ55">
        <f ca="1">IF(AND($B55&gt;0,SUM(EZ$3:EZ54)=0,SUM($H55:EY55)=0),$B55,0)</f>
        <v>0</v>
      </c>
      <c r="FA55">
        <f ca="1">IF(AND($B55&gt;0,SUM(FA$3:FA54)=0,SUM($H55:EZ55)=0),$B55,0)</f>
        <v>0</v>
      </c>
      <c r="FB55">
        <f ca="1">IF(AND($B55&gt;0,SUM(FB$3:FB54)=0,SUM($H55:FA55)=0),$B55,0)</f>
        <v>0</v>
      </c>
      <c r="FC55">
        <f ca="1">IF(AND($B55&gt;0,SUM(FC$3:FC54)=0,SUM($H55:FB55)=0),$B55,0)</f>
        <v>0</v>
      </c>
      <c r="FD55">
        <f ca="1">IF(AND($B55&gt;0,SUM(FD$3:FD54)=0,SUM($H55:FC55)=0),$B55,0)</f>
        <v>0</v>
      </c>
      <c r="FE55">
        <f ca="1">IF(AND($B55&gt;0,SUM(FE$3:FE54)=0,SUM($H55:FD55)=0),$B55,0)</f>
        <v>0</v>
      </c>
      <c r="FF55">
        <f ca="1">IF(AND($B55&gt;0,SUM(FF$3:FF54)=0,SUM($H55:FE55)=0),$B55,0)</f>
        <v>0</v>
      </c>
      <c r="FG55">
        <f ca="1">IF(AND($B55&gt;0,SUM(FG$3:FG54)=0,SUM($H55:FF55)=0),$B55,0)</f>
        <v>0</v>
      </c>
      <c r="FH55">
        <f ca="1">IF(AND($B55&gt;0,SUM(FH$3:FH54)=0,SUM($H55:FG55)=0),$B55,0)</f>
        <v>0</v>
      </c>
      <c r="FI55">
        <f ca="1">IF(AND($B55&gt;0,SUM(FI$3:FI54)=0,SUM($H55:FH55)=0),$B55,0)</f>
        <v>0</v>
      </c>
      <c r="FJ55">
        <f ca="1">IF(AND($B55&gt;0,SUM(FJ$3:FJ54)=0,SUM($H55:FI55)=0),$B55,0)</f>
        <v>0</v>
      </c>
      <c r="FK55">
        <f ca="1">IF(AND($B55&gt;0,SUM(FK$3:FK54)=0,SUM($H55:FJ55)=0),$B55,0)</f>
        <v>0</v>
      </c>
      <c r="FL55">
        <f ca="1">IF(AND($B55&gt;0,SUM(FL$3:FL54)=0,SUM($H55:FK55)=0),$B55,0)</f>
        <v>0</v>
      </c>
      <c r="FM55">
        <f ca="1">IF(AND($B55&gt;0,SUM(FM$3:FM54)=0,SUM($H55:FL55)=0),$B55,0)</f>
        <v>0</v>
      </c>
      <c r="FN55">
        <f ca="1">IF(AND($B55&gt;0,SUM(FN$3:FN54)=0,SUM($H55:FM55)=0),$B55,0)</f>
        <v>0</v>
      </c>
      <c r="FS55" s="67" t="s">
        <v>1053</v>
      </c>
      <c r="FT55" s="67" t="s">
        <v>1100</v>
      </c>
      <c r="FU55" s="342">
        <v>2</v>
      </c>
      <c r="FV55" s="374" t="s">
        <v>1044</v>
      </c>
      <c r="FY55" s="67" t="s">
        <v>1179</v>
      </c>
      <c r="FZ55" s="67" t="s">
        <v>1100</v>
      </c>
      <c r="GA55" s="342">
        <v>2</v>
      </c>
      <c r="GB55" s="374" t="s">
        <v>1251</v>
      </c>
      <c r="GE55" s="67" t="s">
        <v>1053</v>
      </c>
      <c r="GF55" s="67" t="s">
        <v>1100</v>
      </c>
      <c r="GG55" s="342">
        <v>2</v>
      </c>
      <c r="GH55" s="374" t="s">
        <v>1044</v>
      </c>
    </row>
    <row r="56" spans="1:190" ht="15.75" thickBot="1" x14ac:dyDescent="0.3">
      <c r="A56">
        <v>56</v>
      </c>
      <c r="B56" s="367">
        <f ca="1">IF(ValintaohjelmaCentral!D$32=SelectionDataCentral!K$32,A56,0)</f>
        <v>0</v>
      </c>
      <c r="C56" s="240" t="str">
        <f t="shared" ca="1" si="16"/>
        <v>CASA Rock Central liesikupu</v>
      </c>
      <c r="D56" s="240" t="str">
        <f t="shared" ca="1" si="17"/>
        <v>[41 - LK Samba-Salsa-Blues-Jazz-Rock-Swing]</v>
      </c>
      <c r="E56" s="240">
        <f t="shared" ca="1" si="18"/>
        <v>2</v>
      </c>
      <c r="F56" s="240" t="str">
        <f t="shared" ca="1" si="19"/>
        <v>ks Casa Central kuvut</v>
      </c>
      <c r="G56" s="47">
        <f ca="1">INDEX($I$2:$FN$2,ROWS(G$2:G56))</f>
        <v>1</v>
      </c>
      <c r="H56">
        <v>0</v>
      </c>
      <c r="I56">
        <f ca="1">IF(AND($B56&gt;0,SUM(I$3:I55)=0,SUM($H56:H56)=0),$B56,0)</f>
        <v>0</v>
      </c>
      <c r="J56">
        <f ca="1">IF(AND($B56&gt;0,SUM(J$3:J55)=0,SUM($H56:I56)=0),$B56,0)</f>
        <v>0</v>
      </c>
      <c r="K56">
        <f ca="1">IF(AND($B56&gt;0,SUM(K$3:K55)=0,SUM($H56:J56)=0),$B56,0)</f>
        <v>0</v>
      </c>
      <c r="L56">
        <f ca="1">IF(AND($B56&gt;0,SUM(L$3:L55)=0,SUM($H56:K56)=0),$B56,0)</f>
        <v>0</v>
      </c>
      <c r="M56">
        <f ca="1">IF(AND($B56&gt;0,SUM(M$3:M55)=0,SUM($H56:L56)=0),$B56,0)</f>
        <v>0</v>
      </c>
      <c r="N56">
        <f ca="1">IF(AND($B56&gt;0,SUM(N$3:N55)=0,SUM($H56:M56)=0),$B56,0)</f>
        <v>0</v>
      </c>
      <c r="O56">
        <f ca="1">IF(AND($B56&gt;0,SUM(O$3:O55)=0,SUM($H56:N56)=0),$B56,0)</f>
        <v>0</v>
      </c>
      <c r="P56">
        <f ca="1">IF(AND($B56&gt;0,SUM(P$3:P55)=0,SUM($H56:O56)=0),$B56,0)</f>
        <v>0</v>
      </c>
      <c r="Q56">
        <f ca="1">IF(AND($B56&gt;0,SUM(Q$3:Q55)=0,SUM($H56:P56)=0),$B56,0)</f>
        <v>0</v>
      </c>
      <c r="R56">
        <f ca="1">IF(AND($B56&gt;0,SUM(R$3:R55)=0,SUM($H56:Q56)=0),$B56,0)</f>
        <v>0</v>
      </c>
      <c r="S56">
        <f ca="1">IF(AND($B56&gt;0,SUM(S$3:S55)=0,SUM($H56:R56)=0),$B56,0)</f>
        <v>0</v>
      </c>
      <c r="T56">
        <f ca="1">IF(AND($B56&gt;0,SUM(T$3:T55)=0,SUM($H56:S56)=0),$B56,0)</f>
        <v>0</v>
      </c>
      <c r="U56">
        <f ca="1">IF(AND($B56&gt;0,SUM(U$3:U55)=0,SUM($H56:T56)=0),$B56,0)</f>
        <v>0</v>
      </c>
      <c r="V56">
        <f ca="1">IF(AND($B56&gt;0,SUM(V$3:V55)=0,SUM($H56:U56)=0),$B56,0)</f>
        <v>0</v>
      </c>
      <c r="W56">
        <f ca="1">IF(AND($B56&gt;0,SUM(W$3:W55)=0,SUM($H56:V56)=0),$B56,0)</f>
        <v>0</v>
      </c>
      <c r="X56">
        <f ca="1">IF(AND($B56&gt;0,SUM(X$3:X55)=0,SUM($H56:W56)=0),$B56,0)</f>
        <v>0</v>
      </c>
      <c r="Y56">
        <f ca="1">IF(AND($B56&gt;0,SUM(Y$3:Y55)=0,SUM($H56:X56)=0),$B56,0)</f>
        <v>0</v>
      </c>
      <c r="Z56">
        <f ca="1">IF(AND($B56&gt;0,SUM(Z$3:Z55)=0,SUM($H56:Y56)=0),$B56,0)</f>
        <v>0</v>
      </c>
      <c r="AA56">
        <f ca="1">IF(AND($B56&gt;0,SUM(AA$3:AA55)=0,SUM($H56:Z56)=0),$B56,0)</f>
        <v>0</v>
      </c>
      <c r="AB56">
        <f ca="1">IF(AND($B56&gt;0,SUM(AB$3:AB55)=0,SUM($H56:AA56)=0),$B56,0)</f>
        <v>0</v>
      </c>
      <c r="AC56">
        <f ca="1">IF(AND($B56&gt;0,SUM(AC$3:AC55)=0,SUM($H56:AB56)=0),$B56,0)</f>
        <v>0</v>
      </c>
      <c r="AD56">
        <f ca="1">IF(AND($B56&gt;0,SUM(AD$3:AD55)=0,SUM($H56:AC56)=0),$B56,0)</f>
        <v>0</v>
      </c>
      <c r="AE56">
        <f ca="1">IF(AND($B56&gt;0,SUM(AE$3:AE55)=0,SUM($H56:AD56)=0),$B56,0)</f>
        <v>0</v>
      </c>
      <c r="AF56">
        <f ca="1">IF(AND($B56&gt;0,SUM(AF$3:AF55)=0,SUM($H56:AE56)=0),$B56,0)</f>
        <v>0</v>
      </c>
      <c r="AG56">
        <f ca="1">IF(AND($B56&gt;0,SUM(AG$3:AG55)=0,SUM($H56:AF56)=0),$B56,0)</f>
        <v>0</v>
      </c>
      <c r="AH56">
        <f ca="1">IF(AND($B56&gt;0,SUM(AH$3:AH55)=0,SUM($H56:AG56)=0),$B56,0)</f>
        <v>0</v>
      </c>
      <c r="AI56">
        <f ca="1">IF(AND($B56&gt;0,SUM(AI$3:AI55)=0,SUM($H56:AH56)=0),$B56,0)</f>
        <v>0</v>
      </c>
      <c r="AJ56">
        <f ca="1">IF(AND($B56&gt;0,SUM(AJ$3:AJ55)=0,SUM($H56:AI56)=0),$B56,0)</f>
        <v>0</v>
      </c>
      <c r="AK56">
        <f ca="1">IF(AND($B56&gt;0,SUM(AK$3:AK55)=0,SUM($H56:AJ56)=0),$B56,0)</f>
        <v>0</v>
      </c>
      <c r="AL56">
        <f ca="1">IF(AND($B56&gt;0,SUM(AL$3:AL55)=0,SUM($H56:AK56)=0),$B56,0)</f>
        <v>0</v>
      </c>
      <c r="AM56">
        <f ca="1">IF(AND($B56&gt;0,SUM(AM$3:AM55)=0,SUM($H56:AL56)=0),$B56,0)</f>
        <v>0</v>
      </c>
      <c r="AN56">
        <f ca="1">IF(AND($B56&gt;0,SUM(AN$3:AN55)=0,SUM($H56:AM56)=0),$B56,0)</f>
        <v>0</v>
      </c>
      <c r="AO56">
        <f ca="1">IF(AND($B56&gt;0,SUM(AO$3:AO55)=0,SUM($H56:AN56)=0),$B56,0)</f>
        <v>0</v>
      </c>
      <c r="AP56">
        <f ca="1">IF(AND($B56&gt;0,SUM(AP$3:AP55)=0,SUM($H56:AO56)=0),$B56,0)</f>
        <v>0</v>
      </c>
      <c r="AQ56">
        <f ca="1">IF(AND($B56&gt;0,SUM(AQ$3:AQ55)=0,SUM($H56:AP56)=0),$B56,0)</f>
        <v>0</v>
      </c>
      <c r="AR56">
        <f ca="1">IF(AND($B56&gt;0,SUM(AR$3:AR55)=0,SUM($H56:AQ56)=0),$B56,0)</f>
        <v>0</v>
      </c>
      <c r="AS56">
        <f ca="1">IF(AND($B56&gt;0,SUM(AS$3:AS55)=0,SUM($H56:AR56)=0),$B56,0)</f>
        <v>0</v>
      </c>
      <c r="AT56">
        <f ca="1">IF(AND($B56&gt;0,SUM(AT$3:AT55)=0,SUM($H56:AS56)=0),$B56,0)</f>
        <v>0</v>
      </c>
      <c r="AU56">
        <f ca="1">IF(AND($B56&gt;0,SUM(AU$3:AU55)=0,SUM($H56:AT56)=0),$B56,0)</f>
        <v>0</v>
      </c>
      <c r="AV56">
        <f ca="1">IF(AND($B56&gt;0,SUM(AV$3:AV55)=0,SUM($H56:AU56)=0),$B56,0)</f>
        <v>0</v>
      </c>
      <c r="AW56">
        <f ca="1">IF(AND($B56&gt;0,SUM(AW$3:AW55)=0,SUM($H56:AV56)=0),$B56,0)</f>
        <v>0</v>
      </c>
      <c r="AX56">
        <f ca="1">IF(AND($B56&gt;0,SUM(AX$3:AX55)=0,SUM($H56:AW56)=0),$B56,0)</f>
        <v>0</v>
      </c>
      <c r="AY56">
        <f ca="1">IF(AND($B56&gt;0,SUM(AY$3:AY55)=0,SUM($H56:AX56)=0),$B56,0)</f>
        <v>0</v>
      </c>
      <c r="AZ56">
        <f ca="1">IF(AND($B56&gt;0,SUM(AZ$3:AZ55)=0,SUM($H56:AY56)=0),$B56,0)</f>
        <v>0</v>
      </c>
      <c r="BA56">
        <f ca="1">IF(AND($B56&gt;0,SUM(BA$3:BA55)=0,SUM($H56:AZ56)=0),$B56,0)</f>
        <v>0</v>
      </c>
      <c r="BB56">
        <f ca="1">IF(AND($B56&gt;0,SUM(BB$3:BB55)=0,SUM($H56:BA56)=0),$B56,0)</f>
        <v>0</v>
      </c>
      <c r="BC56">
        <f ca="1">IF(AND($B56&gt;0,SUM(BC$3:BC55)=0,SUM($H56:BB56)=0),$B56,0)</f>
        <v>0</v>
      </c>
      <c r="BD56">
        <f ca="1">IF(AND($B56&gt;0,SUM(BD$3:BD55)=0,SUM($H56:BC56)=0),$B56,0)</f>
        <v>0</v>
      </c>
      <c r="BE56">
        <f ca="1">IF(AND($B56&gt;0,SUM(BE$3:BE55)=0,SUM($H56:BD56)=0),$B56,0)</f>
        <v>0</v>
      </c>
      <c r="BF56">
        <f ca="1">IF(AND($B56&gt;0,SUM(BF$3:BF55)=0,SUM($H56:BE56)=0),$B56,0)</f>
        <v>0</v>
      </c>
      <c r="BG56">
        <f ca="1">IF(AND($B56&gt;0,SUM(BG$3:BG55)=0,SUM($H56:BF56)=0),$B56,0)</f>
        <v>0</v>
      </c>
      <c r="BH56">
        <f ca="1">IF(AND($B56&gt;0,SUM(BH$3:BH55)=0,SUM($H56:BG56)=0),$B56,0)</f>
        <v>0</v>
      </c>
      <c r="BI56">
        <f ca="1">IF(AND($B56&gt;0,SUM(BI$3:BI55)=0,SUM($H56:BH56)=0),$B56,0)</f>
        <v>0</v>
      </c>
      <c r="BJ56">
        <f ca="1">IF(AND($B56&gt;0,SUM(BJ$3:BJ55)=0,SUM($H56:BI56)=0),$B56,0)</f>
        <v>0</v>
      </c>
      <c r="BK56">
        <f ca="1">IF(AND($B56&gt;0,SUM(BK$3:BK55)=0,SUM($H56:BJ56)=0),$B56,0)</f>
        <v>0</v>
      </c>
      <c r="BL56">
        <f ca="1">IF(AND($B56&gt;0,SUM(BL$3:BL55)=0,SUM($H56:BK56)=0),$B56,0)</f>
        <v>0</v>
      </c>
      <c r="BM56">
        <f ca="1">IF(AND($B56&gt;0,SUM(BM$3:BM55)=0,SUM($H56:BL56)=0),$B56,0)</f>
        <v>0</v>
      </c>
      <c r="BN56">
        <f ca="1">IF(AND($B56&gt;0,SUM(BN$3:BN55)=0,SUM($H56:BM56)=0),$B56,0)</f>
        <v>0</v>
      </c>
      <c r="BO56">
        <f ca="1">IF(AND($B56&gt;0,SUM(BO$3:BO55)=0,SUM($H56:BN56)=0),$B56,0)</f>
        <v>0</v>
      </c>
      <c r="BP56">
        <f ca="1">IF(AND($B56&gt;0,SUM(BP$3:BP55)=0,SUM($H56:BO56)=0),$B56,0)</f>
        <v>0</v>
      </c>
      <c r="BQ56">
        <f ca="1">IF(AND($B56&gt;0,SUM(BQ$3:BQ55)=0,SUM($H56:BP56)=0),$B56,0)</f>
        <v>0</v>
      </c>
      <c r="BR56">
        <f ca="1">IF(AND($B56&gt;0,SUM(BR$3:BR55)=0,SUM($H56:BQ56)=0),$B56,0)</f>
        <v>0</v>
      </c>
      <c r="BS56">
        <f ca="1">IF(AND($B56&gt;0,SUM(BS$3:BS55)=0,SUM($H56:BR56)=0),$B56,0)</f>
        <v>0</v>
      </c>
      <c r="BT56">
        <f ca="1">IF(AND($B56&gt;0,SUM(BT$3:BT55)=0,SUM($H56:BS56)=0),$B56,0)</f>
        <v>0</v>
      </c>
      <c r="BU56">
        <f ca="1">IF(AND($B56&gt;0,SUM(BU$3:BU55)=0,SUM($H56:BT56)=0),$B56,0)</f>
        <v>0</v>
      </c>
      <c r="BV56">
        <f ca="1">IF(AND($B56&gt;0,SUM(BV$3:BV55)=0,SUM($H56:BU56)=0),$B56,0)</f>
        <v>0</v>
      </c>
      <c r="BW56">
        <f ca="1">IF(AND($B56&gt;0,SUM(BW$3:BW55)=0,SUM($H56:BV56)=0),$B56,0)</f>
        <v>0</v>
      </c>
      <c r="BX56">
        <f ca="1">IF(AND($B56&gt;0,SUM(BX$3:BX55)=0,SUM($H56:BW56)=0),$B56,0)</f>
        <v>0</v>
      </c>
      <c r="BY56">
        <f ca="1">IF(AND($B56&gt;0,SUM(BY$3:BY55)=0,SUM($H56:BX56)=0),$B56,0)</f>
        <v>0</v>
      </c>
      <c r="BZ56">
        <f ca="1">IF(AND($B56&gt;0,SUM(BZ$3:BZ55)=0,SUM($H56:BY56)=0),$B56,0)</f>
        <v>0</v>
      </c>
      <c r="CA56">
        <f ca="1">IF(AND($B56&gt;0,SUM(CA$3:CA55)=0,SUM($H56:BZ56)=0),$B56,0)</f>
        <v>0</v>
      </c>
      <c r="CB56">
        <f ca="1">IF(AND($B56&gt;0,SUM(CB$3:CB55)=0,SUM($H56:CA56)=0),$B56,0)</f>
        <v>0</v>
      </c>
      <c r="CC56">
        <f ca="1">IF(AND($B56&gt;0,SUM(CC$3:CC55)=0,SUM($H56:CB56)=0),$B56,0)</f>
        <v>0</v>
      </c>
      <c r="CD56">
        <f ca="1">IF(AND($B56&gt;0,SUM(CD$3:CD55)=0,SUM($H56:CC56)=0),$B56,0)</f>
        <v>0</v>
      </c>
      <c r="CE56">
        <f ca="1">IF(AND($B56&gt;0,SUM(CE$3:CE55)=0,SUM($H56:CD56)=0),$B56,0)</f>
        <v>0</v>
      </c>
      <c r="CF56">
        <f ca="1">IF(AND($B56&gt;0,SUM(CF$3:CF55)=0,SUM($H56:CE56)=0),$B56,0)</f>
        <v>0</v>
      </c>
      <c r="CG56">
        <f ca="1">IF(AND($B56&gt;0,SUM(CG$3:CG55)=0,SUM($H56:CF56)=0),$B56,0)</f>
        <v>0</v>
      </c>
      <c r="CH56">
        <f ca="1">IF(AND($B56&gt;0,SUM(CH$3:CH55)=0,SUM($H56:CG56)=0),$B56,0)</f>
        <v>0</v>
      </c>
      <c r="CI56">
        <f ca="1">IF(AND($B56&gt;0,SUM(CI$3:CI55)=0,SUM($H56:CH56)=0),$B56,0)</f>
        <v>0</v>
      </c>
      <c r="CJ56">
        <f ca="1">IF(AND($B56&gt;0,SUM(CJ$3:CJ55)=0,SUM($H56:CI56)=0),$B56,0)</f>
        <v>0</v>
      </c>
      <c r="CK56">
        <f ca="1">IF(AND($B56&gt;0,SUM(CK$3:CK55)=0,SUM($H56:CJ56)=0),$B56,0)</f>
        <v>0</v>
      </c>
      <c r="CL56">
        <f ca="1">IF(AND($B56&gt;0,SUM(CL$3:CL55)=0,SUM($H56:CK56)=0),$B56,0)</f>
        <v>0</v>
      </c>
      <c r="CM56">
        <f ca="1">IF(AND($B56&gt;0,SUM(CM$3:CM55)=0,SUM($H56:CL56)=0),$B56,0)</f>
        <v>0</v>
      </c>
      <c r="CN56">
        <f ca="1">IF(AND($B56&gt;0,SUM(CN$3:CN55)=0,SUM($H56:CM56)=0),$B56,0)</f>
        <v>0</v>
      </c>
      <c r="CO56">
        <f ca="1">IF(AND($B56&gt;0,SUM(CO$3:CO55)=0,SUM($H56:CN56)=0),$B56,0)</f>
        <v>0</v>
      </c>
      <c r="CP56">
        <f ca="1">IF(AND($B56&gt;0,SUM(CP$3:CP55)=0,SUM($H56:CO56)=0),$B56,0)</f>
        <v>0</v>
      </c>
      <c r="CQ56">
        <f ca="1">IF(AND($B56&gt;0,SUM(CQ$3:CQ55)=0,SUM($H56:CP56)=0),$B56,0)</f>
        <v>0</v>
      </c>
      <c r="CR56">
        <f ca="1">IF(AND($B56&gt;0,SUM(CR$3:CR55)=0,SUM($H56:CQ56)=0),$B56,0)</f>
        <v>0</v>
      </c>
      <c r="CS56">
        <f ca="1">IF(AND($B56&gt;0,SUM(CS$3:CS55)=0,SUM($H56:CR56)=0),$B56,0)</f>
        <v>0</v>
      </c>
      <c r="CT56">
        <f ca="1">IF(AND($B56&gt;0,SUM(CT$3:CT55)=0,SUM($H56:CS56)=0),$B56,0)</f>
        <v>0</v>
      </c>
      <c r="CU56">
        <f ca="1">IF(AND($B56&gt;0,SUM(CU$3:CU55)=0,SUM($H56:CT56)=0),$B56,0)</f>
        <v>0</v>
      </c>
      <c r="CV56">
        <f ca="1">IF(AND($B56&gt;0,SUM(CV$3:CV55)=0,SUM($H56:CU56)=0),$B56,0)</f>
        <v>0</v>
      </c>
      <c r="CW56">
        <f ca="1">IF(AND($B56&gt;0,SUM(CW$3:CW55)=0,SUM($H56:CV56)=0),$B56,0)</f>
        <v>0</v>
      </c>
      <c r="CX56">
        <f ca="1">IF(AND($B56&gt;0,SUM(CX$3:CX55)=0,SUM($H56:CW56)=0),$B56,0)</f>
        <v>0</v>
      </c>
      <c r="CY56">
        <f ca="1">IF(AND($B56&gt;0,SUM(CY$3:CY55)=0,SUM($H56:CX56)=0),$B56,0)</f>
        <v>0</v>
      </c>
      <c r="CZ56">
        <f ca="1">IF(AND($B56&gt;0,SUM(CZ$3:CZ55)=0,SUM($H56:CY56)=0),$B56,0)</f>
        <v>0</v>
      </c>
      <c r="DA56">
        <f ca="1">IF(AND($B56&gt;0,SUM(DA$3:DA55)=0,SUM($H56:CZ56)=0),$B56,0)</f>
        <v>0</v>
      </c>
      <c r="DB56">
        <f ca="1">IF(AND($B56&gt;0,SUM(DB$3:DB55)=0,SUM($H56:DA56)=0),$B56,0)</f>
        <v>0</v>
      </c>
      <c r="DC56">
        <f ca="1">IF(AND($B56&gt;0,SUM(DC$3:DC55)=0,SUM($H56:DB56)=0),$B56,0)</f>
        <v>0</v>
      </c>
      <c r="DD56">
        <f ca="1">IF(AND($B56&gt;0,SUM(DD$3:DD55)=0,SUM($H56:DC56)=0),$B56,0)</f>
        <v>0</v>
      </c>
      <c r="DE56">
        <f ca="1">IF(AND($B56&gt;0,SUM(DE$3:DE55)=0,SUM($H56:DD56)=0),$B56,0)</f>
        <v>0</v>
      </c>
      <c r="DF56">
        <f ca="1">IF(AND($B56&gt;0,SUM(DF$3:DF55)=0,SUM($H56:DE56)=0),$B56,0)</f>
        <v>0</v>
      </c>
      <c r="DG56">
        <f ca="1">IF(AND($B56&gt;0,SUM(DG$3:DG55)=0,SUM($H56:DF56)=0),$B56,0)</f>
        <v>0</v>
      </c>
      <c r="DH56">
        <f ca="1">IF(AND($B56&gt;0,SUM(DH$3:DH55)=0,SUM($H56:DG56)=0),$B56,0)</f>
        <v>0</v>
      </c>
      <c r="DI56">
        <f ca="1">IF(AND($B56&gt;0,SUM(DI$3:DI55)=0,SUM($H56:DH56)=0),$B56,0)</f>
        <v>0</v>
      </c>
      <c r="DJ56">
        <f ca="1">IF(AND($B56&gt;0,SUM(DJ$3:DJ55)=0,SUM($H56:DI56)=0),$B56,0)</f>
        <v>0</v>
      </c>
      <c r="DK56">
        <f ca="1">IF(AND($B56&gt;0,SUM(DK$3:DK55)=0,SUM($H56:DJ56)=0),$B56,0)</f>
        <v>0</v>
      </c>
      <c r="DL56">
        <f ca="1">IF(AND($B56&gt;0,SUM(DL$3:DL55)=0,SUM($H56:DK56)=0),$B56,0)</f>
        <v>0</v>
      </c>
      <c r="DM56">
        <f ca="1">IF(AND($B56&gt;0,SUM(DM$3:DM55)=0,SUM($H56:DL56)=0),$B56,0)</f>
        <v>0</v>
      </c>
      <c r="DN56">
        <f ca="1">IF(AND($B56&gt;0,SUM(DN$3:DN55)=0,SUM($H56:DM56)=0),$B56,0)</f>
        <v>0</v>
      </c>
      <c r="DO56">
        <f ca="1">IF(AND($B56&gt;0,SUM(DO$3:DO55)=0,SUM($H56:DN56)=0),$B56,0)</f>
        <v>0</v>
      </c>
      <c r="DP56">
        <f ca="1">IF(AND($B56&gt;0,SUM(DP$3:DP55)=0,SUM($H56:DO56)=0),$B56,0)</f>
        <v>0</v>
      </c>
      <c r="DQ56">
        <f ca="1">IF(AND($B56&gt;0,SUM(DQ$3:DQ55)=0,SUM($H56:DP56)=0),$B56,0)</f>
        <v>0</v>
      </c>
      <c r="DR56">
        <f ca="1">IF(AND($B56&gt;0,SUM(DR$3:DR55)=0,SUM($H56:DQ56)=0),$B56,0)</f>
        <v>0</v>
      </c>
      <c r="DS56">
        <f ca="1">IF(AND($B56&gt;0,SUM(DS$3:DS55)=0,SUM($H56:DR56)=0),$B56,0)</f>
        <v>0</v>
      </c>
      <c r="DT56">
        <f ca="1">IF(AND($B56&gt;0,SUM(DT$3:DT55)=0,SUM($H56:DS56)=0),$B56,0)</f>
        <v>0</v>
      </c>
      <c r="DU56">
        <f ca="1">IF(AND($B56&gt;0,SUM(DU$3:DU55)=0,SUM($H56:DT56)=0),$B56,0)</f>
        <v>0</v>
      </c>
      <c r="DV56">
        <f ca="1">IF(AND($B56&gt;0,SUM(DV$3:DV55)=0,SUM($H56:DU56)=0),$B56,0)</f>
        <v>0</v>
      </c>
      <c r="DW56">
        <f ca="1">IF(AND($B56&gt;0,SUM(DW$3:DW55)=0,SUM($H56:DV56)=0),$B56,0)</f>
        <v>0</v>
      </c>
      <c r="DX56">
        <f ca="1">IF(AND($B56&gt;0,SUM(DX$3:DX55)=0,SUM($H56:DW56)=0),$B56,0)</f>
        <v>0</v>
      </c>
      <c r="DY56">
        <f ca="1">IF(AND($B56&gt;0,SUM(DY$3:DY55)=0,SUM($H56:DX56)=0),$B56,0)</f>
        <v>0</v>
      </c>
      <c r="DZ56">
        <f ca="1">IF(AND($B56&gt;0,SUM(DZ$3:DZ55)=0,SUM($H56:DY56)=0),$B56,0)</f>
        <v>0</v>
      </c>
      <c r="EA56">
        <f ca="1">IF(AND($B56&gt;0,SUM(EA$3:EA55)=0,SUM($H56:DZ56)=0),$B56,0)</f>
        <v>0</v>
      </c>
      <c r="EB56">
        <f ca="1">IF(AND($B56&gt;0,SUM(EB$3:EB55)=0,SUM($H56:EA56)=0),$B56,0)</f>
        <v>0</v>
      </c>
      <c r="EC56">
        <f ca="1">IF(AND($B56&gt;0,SUM(EC$3:EC55)=0,SUM($H56:EB56)=0),$B56,0)</f>
        <v>0</v>
      </c>
      <c r="ED56">
        <f ca="1">IF(AND($B56&gt;0,SUM(ED$3:ED55)=0,SUM($H56:EC56)=0),$B56,0)</f>
        <v>0</v>
      </c>
      <c r="EE56">
        <f ca="1">IF(AND($B56&gt;0,SUM(EE$3:EE55)=0,SUM($H56:ED56)=0),$B56,0)</f>
        <v>0</v>
      </c>
      <c r="EF56">
        <f ca="1">IF(AND($B56&gt;0,SUM(EF$3:EF55)=0,SUM($H56:EE56)=0),$B56,0)</f>
        <v>0</v>
      </c>
      <c r="EG56">
        <f ca="1">IF(AND($B56&gt;0,SUM(EG$3:EG55)=0,SUM($H56:EF56)=0),$B56,0)</f>
        <v>0</v>
      </c>
      <c r="EH56">
        <f ca="1">IF(AND($B56&gt;0,SUM(EH$3:EH55)=0,SUM($H56:EG56)=0),$B56,0)</f>
        <v>0</v>
      </c>
      <c r="EI56">
        <f ca="1">IF(AND($B56&gt;0,SUM(EI$3:EI55)=0,SUM($H56:EH56)=0),$B56,0)</f>
        <v>0</v>
      </c>
      <c r="EJ56">
        <f ca="1">IF(AND($B56&gt;0,SUM(EJ$3:EJ55)=0,SUM($H56:EI56)=0),$B56,0)</f>
        <v>0</v>
      </c>
      <c r="EK56">
        <f ca="1">IF(AND($B56&gt;0,SUM(EK$3:EK55)=0,SUM($H56:EJ56)=0),$B56,0)</f>
        <v>0</v>
      </c>
      <c r="EL56">
        <f ca="1">IF(AND($B56&gt;0,SUM(EL$3:EL55)=0,SUM($H56:EK56)=0),$B56,0)</f>
        <v>0</v>
      </c>
      <c r="EM56">
        <f ca="1">IF(AND($B56&gt;0,SUM(EM$3:EM55)=0,SUM($H56:EL56)=0),$B56,0)</f>
        <v>0</v>
      </c>
      <c r="EN56">
        <f ca="1">IF(AND($B56&gt;0,SUM(EN$3:EN55)=0,SUM($H56:EM56)=0),$B56,0)</f>
        <v>0</v>
      </c>
      <c r="EO56">
        <f ca="1">IF(AND($B56&gt;0,SUM(EO$3:EO55)=0,SUM($H56:EN56)=0),$B56,0)</f>
        <v>0</v>
      </c>
      <c r="EP56">
        <f ca="1">IF(AND($B56&gt;0,SUM(EP$3:EP55)=0,SUM($H56:EO56)=0),$B56,0)</f>
        <v>0</v>
      </c>
      <c r="EQ56">
        <f ca="1">IF(AND($B56&gt;0,SUM(EQ$3:EQ55)=0,SUM($H56:EP56)=0),$B56,0)</f>
        <v>0</v>
      </c>
      <c r="ER56">
        <f ca="1">IF(AND($B56&gt;0,SUM(ER$3:ER55)=0,SUM($H56:EQ56)=0),$B56,0)</f>
        <v>0</v>
      </c>
      <c r="ES56">
        <f ca="1">IF(AND($B56&gt;0,SUM(ES$3:ES55)=0,SUM($H56:ER56)=0),$B56,0)</f>
        <v>0</v>
      </c>
      <c r="ET56">
        <f ca="1">IF(AND($B56&gt;0,SUM(ET$3:ET55)=0,SUM($H56:ES56)=0),$B56,0)</f>
        <v>0</v>
      </c>
      <c r="EU56">
        <f ca="1">IF(AND($B56&gt;0,SUM(EU$3:EU55)=0,SUM($H56:ET56)=0),$B56,0)</f>
        <v>0</v>
      </c>
      <c r="EV56">
        <f ca="1">IF(AND($B56&gt;0,SUM(EV$3:EV55)=0,SUM($H56:EU56)=0),$B56,0)</f>
        <v>0</v>
      </c>
      <c r="EW56">
        <f ca="1">IF(AND($B56&gt;0,SUM(EW$3:EW55)=0,SUM($H56:EV56)=0),$B56,0)</f>
        <v>0</v>
      </c>
      <c r="EX56">
        <f ca="1">IF(AND($B56&gt;0,SUM(EX$3:EX55)=0,SUM($H56:EW56)=0),$B56,0)</f>
        <v>0</v>
      </c>
      <c r="EY56">
        <f ca="1">IF(AND($B56&gt;0,SUM(EY$3:EY55)=0,SUM($H56:EX56)=0),$B56,0)</f>
        <v>0</v>
      </c>
      <c r="EZ56">
        <f ca="1">IF(AND($B56&gt;0,SUM(EZ$3:EZ55)=0,SUM($H56:EY56)=0),$B56,0)</f>
        <v>0</v>
      </c>
      <c r="FA56">
        <f ca="1">IF(AND($B56&gt;0,SUM(FA$3:FA55)=0,SUM($H56:EZ56)=0),$B56,0)</f>
        <v>0</v>
      </c>
      <c r="FB56">
        <f ca="1">IF(AND($B56&gt;0,SUM(FB$3:FB55)=0,SUM($H56:FA56)=0),$B56,0)</f>
        <v>0</v>
      </c>
      <c r="FC56">
        <f ca="1">IF(AND($B56&gt;0,SUM(FC$3:FC55)=0,SUM($H56:FB56)=0),$B56,0)</f>
        <v>0</v>
      </c>
      <c r="FD56">
        <f ca="1">IF(AND($B56&gt;0,SUM(FD$3:FD55)=0,SUM($H56:FC56)=0),$B56,0)</f>
        <v>0</v>
      </c>
      <c r="FE56">
        <f ca="1">IF(AND($B56&gt;0,SUM(FE$3:FE55)=0,SUM($H56:FD56)=0),$B56,0)</f>
        <v>0</v>
      </c>
      <c r="FF56">
        <f ca="1">IF(AND($B56&gt;0,SUM(FF$3:FF55)=0,SUM($H56:FE56)=0),$B56,0)</f>
        <v>0</v>
      </c>
      <c r="FG56">
        <f ca="1">IF(AND($B56&gt;0,SUM(FG$3:FG55)=0,SUM($H56:FF56)=0),$B56,0)</f>
        <v>0</v>
      </c>
      <c r="FH56">
        <f ca="1">IF(AND($B56&gt;0,SUM(FH$3:FH55)=0,SUM($H56:FG56)=0),$B56,0)</f>
        <v>0</v>
      </c>
      <c r="FI56">
        <f ca="1">IF(AND($B56&gt;0,SUM(FI$3:FI55)=0,SUM($H56:FH56)=0),$B56,0)</f>
        <v>0</v>
      </c>
      <c r="FJ56">
        <f ca="1">IF(AND($B56&gt;0,SUM(FJ$3:FJ55)=0,SUM($H56:FI56)=0),$B56,0)</f>
        <v>0</v>
      </c>
      <c r="FK56">
        <f ca="1">IF(AND($B56&gt;0,SUM(FK$3:FK55)=0,SUM($H56:FJ56)=0),$B56,0)</f>
        <v>0</v>
      </c>
      <c r="FL56">
        <f ca="1">IF(AND($B56&gt;0,SUM(FL$3:FL55)=0,SUM($H56:FK56)=0),$B56,0)</f>
        <v>0</v>
      </c>
      <c r="FM56">
        <f ca="1">IF(AND($B56&gt;0,SUM(FM$3:FM55)=0,SUM($H56:FL56)=0),$B56,0)</f>
        <v>0</v>
      </c>
      <c r="FN56">
        <f ca="1">IF(AND($B56&gt;0,SUM(FN$3:FN55)=0,SUM($H56:FM56)=0),$B56,0)</f>
        <v>0</v>
      </c>
      <c r="FS56" s="67" t="s">
        <v>1054</v>
      </c>
      <c r="FT56" s="67" t="s">
        <v>1098</v>
      </c>
      <c r="FU56" s="342">
        <v>2</v>
      </c>
      <c r="FV56" s="374" t="s">
        <v>1044</v>
      </c>
      <c r="FY56" s="67" t="s">
        <v>1180</v>
      </c>
      <c r="FZ56" s="67" t="s">
        <v>1098</v>
      </c>
      <c r="GA56" s="342">
        <v>2</v>
      </c>
      <c r="GB56" s="374" t="s">
        <v>1251</v>
      </c>
      <c r="GE56" s="67" t="s">
        <v>1054</v>
      </c>
      <c r="GF56" s="67" t="s">
        <v>1098</v>
      </c>
      <c r="GG56" s="342">
        <v>2</v>
      </c>
      <c r="GH56" s="374" t="s">
        <v>1044</v>
      </c>
    </row>
    <row r="57" spans="1:190" ht="15.75" thickBot="1" x14ac:dyDescent="0.3">
      <c r="A57">
        <v>57</v>
      </c>
      <c r="B57" s="367">
        <f ca="1">IF(ValintaohjelmaCentral!D$32=SelectionDataCentral!L$32,A57,0)</f>
        <v>0</v>
      </c>
      <c r="C57" s="240" t="str">
        <f t="shared" ca="1" si="16"/>
        <v>CASA Swing Central liesikupu</v>
      </c>
      <c r="D57" s="240" t="str">
        <f t="shared" ca="1" si="17"/>
        <v>[41 - LK Samba-Salsa-Blues-Jazz-Rock-Swing]</v>
      </c>
      <c r="E57" s="240">
        <f t="shared" ca="1" si="18"/>
        <v>2</v>
      </c>
      <c r="F57" s="240" t="str">
        <f t="shared" ca="1" si="19"/>
        <v>ks Casa Central kuvut</v>
      </c>
      <c r="G57" s="47">
        <f ca="1">INDEX($I$2:$FN$2,ROWS(G$2:G57))</f>
        <v>1</v>
      </c>
      <c r="H57">
        <v>0</v>
      </c>
      <c r="I57">
        <f ca="1">IF(AND($B57&gt;0,SUM(I$3:I56)=0,SUM($H57:H57)=0),$B57,0)</f>
        <v>0</v>
      </c>
      <c r="J57">
        <f ca="1">IF(AND($B57&gt;0,SUM(J$3:J56)=0,SUM($H57:I57)=0),$B57,0)</f>
        <v>0</v>
      </c>
      <c r="K57">
        <f ca="1">IF(AND($B57&gt;0,SUM(K$3:K56)=0,SUM($H57:J57)=0),$B57,0)</f>
        <v>0</v>
      </c>
      <c r="L57">
        <f ca="1">IF(AND($B57&gt;0,SUM(L$3:L56)=0,SUM($H57:K57)=0),$B57,0)</f>
        <v>0</v>
      </c>
      <c r="M57">
        <f ca="1">IF(AND($B57&gt;0,SUM(M$3:M56)=0,SUM($H57:L57)=0),$B57,0)</f>
        <v>0</v>
      </c>
      <c r="N57">
        <f ca="1">IF(AND($B57&gt;0,SUM(N$3:N56)=0,SUM($H57:M57)=0),$B57,0)</f>
        <v>0</v>
      </c>
      <c r="O57">
        <f ca="1">IF(AND($B57&gt;0,SUM(O$3:O56)=0,SUM($H57:N57)=0),$B57,0)</f>
        <v>0</v>
      </c>
      <c r="P57">
        <f ca="1">IF(AND($B57&gt;0,SUM(P$3:P56)=0,SUM($H57:O57)=0),$B57,0)</f>
        <v>0</v>
      </c>
      <c r="Q57">
        <f ca="1">IF(AND($B57&gt;0,SUM(Q$3:Q56)=0,SUM($H57:P57)=0),$B57,0)</f>
        <v>0</v>
      </c>
      <c r="R57">
        <f ca="1">IF(AND($B57&gt;0,SUM(R$3:R56)=0,SUM($H57:Q57)=0),$B57,0)</f>
        <v>0</v>
      </c>
      <c r="S57">
        <f ca="1">IF(AND($B57&gt;0,SUM(S$3:S56)=0,SUM($H57:R57)=0),$B57,0)</f>
        <v>0</v>
      </c>
      <c r="T57">
        <f ca="1">IF(AND($B57&gt;0,SUM(T$3:T56)=0,SUM($H57:S57)=0),$B57,0)</f>
        <v>0</v>
      </c>
      <c r="U57">
        <f ca="1">IF(AND($B57&gt;0,SUM(U$3:U56)=0,SUM($H57:T57)=0),$B57,0)</f>
        <v>0</v>
      </c>
      <c r="V57">
        <f ca="1">IF(AND($B57&gt;0,SUM(V$3:V56)=0,SUM($H57:U57)=0),$B57,0)</f>
        <v>0</v>
      </c>
      <c r="W57">
        <f ca="1">IF(AND($B57&gt;0,SUM(W$3:W56)=0,SUM($H57:V57)=0),$B57,0)</f>
        <v>0</v>
      </c>
      <c r="X57">
        <f ca="1">IF(AND($B57&gt;0,SUM(X$3:X56)=0,SUM($H57:W57)=0),$B57,0)</f>
        <v>0</v>
      </c>
      <c r="Y57">
        <f ca="1">IF(AND($B57&gt;0,SUM(Y$3:Y56)=0,SUM($H57:X57)=0),$B57,0)</f>
        <v>0</v>
      </c>
      <c r="Z57">
        <f ca="1">IF(AND($B57&gt;0,SUM(Z$3:Z56)=0,SUM($H57:Y57)=0),$B57,0)</f>
        <v>0</v>
      </c>
      <c r="AA57">
        <f ca="1">IF(AND($B57&gt;0,SUM(AA$3:AA56)=0,SUM($H57:Z57)=0),$B57,0)</f>
        <v>0</v>
      </c>
      <c r="AB57">
        <f ca="1">IF(AND($B57&gt;0,SUM(AB$3:AB56)=0,SUM($H57:AA57)=0),$B57,0)</f>
        <v>0</v>
      </c>
      <c r="AC57">
        <f ca="1">IF(AND($B57&gt;0,SUM(AC$3:AC56)=0,SUM($H57:AB57)=0),$B57,0)</f>
        <v>0</v>
      </c>
      <c r="AD57">
        <f ca="1">IF(AND($B57&gt;0,SUM(AD$3:AD56)=0,SUM($H57:AC57)=0),$B57,0)</f>
        <v>0</v>
      </c>
      <c r="AE57">
        <f ca="1">IF(AND($B57&gt;0,SUM(AE$3:AE56)=0,SUM($H57:AD57)=0),$B57,0)</f>
        <v>0</v>
      </c>
      <c r="AF57">
        <f ca="1">IF(AND($B57&gt;0,SUM(AF$3:AF56)=0,SUM($H57:AE57)=0),$B57,0)</f>
        <v>0</v>
      </c>
      <c r="AG57">
        <f ca="1">IF(AND($B57&gt;0,SUM(AG$3:AG56)=0,SUM($H57:AF57)=0),$B57,0)</f>
        <v>0</v>
      </c>
      <c r="AH57">
        <f ca="1">IF(AND($B57&gt;0,SUM(AH$3:AH56)=0,SUM($H57:AG57)=0),$B57,0)</f>
        <v>0</v>
      </c>
      <c r="AI57">
        <f ca="1">IF(AND($B57&gt;0,SUM(AI$3:AI56)=0,SUM($H57:AH57)=0),$B57,0)</f>
        <v>0</v>
      </c>
      <c r="AJ57">
        <f ca="1">IF(AND($B57&gt;0,SUM(AJ$3:AJ56)=0,SUM($H57:AI57)=0),$B57,0)</f>
        <v>0</v>
      </c>
      <c r="AK57">
        <f ca="1">IF(AND($B57&gt;0,SUM(AK$3:AK56)=0,SUM($H57:AJ57)=0),$B57,0)</f>
        <v>0</v>
      </c>
      <c r="AL57">
        <f ca="1">IF(AND($B57&gt;0,SUM(AL$3:AL56)=0,SUM($H57:AK57)=0),$B57,0)</f>
        <v>0</v>
      </c>
      <c r="AM57">
        <f ca="1">IF(AND($B57&gt;0,SUM(AM$3:AM56)=0,SUM($H57:AL57)=0),$B57,0)</f>
        <v>0</v>
      </c>
      <c r="AN57">
        <f ca="1">IF(AND($B57&gt;0,SUM(AN$3:AN56)=0,SUM($H57:AM57)=0),$B57,0)</f>
        <v>0</v>
      </c>
      <c r="AO57">
        <f ca="1">IF(AND($B57&gt;0,SUM(AO$3:AO56)=0,SUM($H57:AN57)=0),$B57,0)</f>
        <v>0</v>
      </c>
      <c r="AP57">
        <f ca="1">IF(AND($B57&gt;0,SUM(AP$3:AP56)=0,SUM($H57:AO57)=0),$B57,0)</f>
        <v>0</v>
      </c>
      <c r="AQ57">
        <f ca="1">IF(AND($B57&gt;0,SUM(AQ$3:AQ56)=0,SUM($H57:AP57)=0),$B57,0)</f>
        <v>0</v>
      </c>
      <c r="AR57">
        <f ca="1">IF(AND($B57&gt;0,SUM(AR$3:AR56)=0,SUM($H57:AQ57)=0),$B57,0)</f>
        <v>0</v>
      </c>
      <c r="AS57">
        <f ca="1">IF(AND($B57&gt;0,SUM(AS$3:AS56)=0,SUM($H57:AR57)=0),$B57,0)</f>
        <v>0</v>
      </c>
      <c r="AT57">
        <f ca="1">IF(AND($B57&gt;0,SUM(AT$3:AT56)=0,SUM($H57:AS57)=0),$B57,0)</f>
        <v>0</v>
      </c>
      <c r="AU57">
        <f ca="1">IF(AND($B57&gt;0,SUM(AU$3:AU56)=0,SUM($H57:AT57)=0),$B57,0)</f>
        <v>0</v>
      </c>
      <c r="AV57">
        <f ca="1">IF(AND($B57&gt;0,SUM(AV$3:AV56)=0,SUM($H57:AU57)=0),$B57,0)</f>
        <v>0</v>
      </c>
      <c r="AW57">
        <f ca="1">IF(AND($B57&gt;0,SUM(AW$3:AW56)=0,SUM($H57:AV57)=0),$B57,0)</f>
        <v>0</v>
      </c>
      <c r="AX57">
        <f ca="1">IF(AND($B57&gt;0,SUM(AX$3:AX56)=0,SUM($H57:AW57)=0),$B57,0)</f>
        <v>0</v>
      </c>
      <c r="AY57">
        <f ca="1">IF(AND($B57&gt;0,SUM(AY$3:AY56)=0,SUM($H57:AX57)=0),$B57,0)</f>
        <v>0</v>
      </c>
      <c r="AZ57">
        <f ca="1">IF(AND($B57&gt;0,SUM(AZ$3:AZ56)=0,SUM($H57:AY57)=0),$B57,0)</f>
        <v>0</v>
      </c>
      <c r="BA57">
        <f ca="1">IF(AND($B57&gt;0,SUM(BA$3:BA56)=0,SUM($H57:AZ57)=0),$B57,0)</f>
        <v>0</v>
      </c>
      <c r="BB57">
        <f ca="1">IF(AND($B57&gt;0,SUM(BB$3:BB56)=0,SUM($H57:BA57)=0),$B57,0)</f>
        <v>0</v>
      </c>
      <c r="BC57">
        <f ca="1">IF(AND($B57&gt;0,SUM(BC$3:BC56)=0,SUM($H57:BB57)=0),$B57,0)</f>
        <v>0</v>
      </c>
      <c r="BD57">
        <f ca="1">IF(AND($B57&gt;0,SUM(BD$3:BD56)=0,SUM($H57:BC57)=0),$B57,0)</f>
        <v>0</v>
      </c>
      <c r="BE57">
        <f ca="1">IF(AND($B57&gt;0,SUM(BE$3:BE56)=0,SUM($H57:BD57)=0),$B57,0)</f>
        <v>0</v>
      </c>
      <c r="BF57">
        <f ca="1">IF(AND($B57&gt;0,SUM(BF$3:BF56)=0,SUM($H57:BE57)=0),$B57,0)</f>
        <v>0</v>
      </c>
      <c r="BG57">
        <f ca="1">IF(AND($B57&gt;0,SUM(BG$3:BG56)=0,SUM($H57:BF57)=0),$B57,0)</f>
        <v>0</v>
      </c>
      <c r="BH57">
        <f ca="1">IF(AND($B57&gt;0,SUM(BH$3:BH56)=0,SUM($H57:BG57)=0),$B57,0)</f>
        <v>0</v>
      </c>
      <c r="BI57">
        <f ca="1">IF(AND($B57&gt;0,SUM(BI$3:BI56)=0,SUM($H57:BH57)=0),$B57,0)</f>
        <v>0</v>
      </c>
      <c r="BJ57">
        <f ca="1">IF(AND($B57&gt;0,SUM(BJ$3:BJ56)=0,SUM($H57:BI57)=0),$B57,0)</f>
        <v>0</v>
      </c>
      <c r="BK57">
        <f ca="1">IF(AND($B57&gt;0,SUM(BK$3:BK56)=0,SUM($H57:BJ57)=0),$B57,0)</f>
        <v>0</v>
      </c>
      <c r="BL57">
        <f ca="1">IF(AND($B57&gt;0,SUM(BL$3:BL56)=0,SUM($H57:BK57)=0),$B57,0)</f>
        <v>0</v>
      </c>
      <c r="BM57">
        <f ca="1">IF(AND($B57&gt;0,SUM(BM$3:BM56)=0,SUM($H57:BL57)=0),$B57,0)</f>
        <v>0</v>
      </c>
      <c r="BN57">
        <f ca="1">IF(AND($B57&gt;0,SUM(BN$3:BN56)=0,SUM($H57:BM57)=0),$B57,0)</f>
        <v>0</v>
      </c>
      <c r="BO57">
        <f ca="1">IF(AND($B57&gt;0,SUM(BO$3:BO56)=0,SUM($H57:BN57)=0),$B57,0)</f>
        <v>0</v>
      </c>
      <c r="BP57">
        <f ca="1">IF(AND($B57&gt;0,SUM(BP$3:BP56)=0,SUM($H57:BO57)=0),$B57,0)</f>
        <v>0</v>
      </c>
      <c r="BQ57">
        <f ca="1">IF(AND($B57&gt;0,SUM(BQ$3:BQ56)=0,SUM($H57:BP57)=0),$B57,0)</f>
        <v>0</v>
      </c>
      <c r="BR57">
        <f ca="1">IF(AND($B57&gt;0,SUM(BR$3:BR56)=0,SUM($H57:BQ57)=0),$B57,0)</f>
        <v>0</v>
      </c>
      <c r="BS57">
        <f ca="1">IF(AND($B57&gt;0,SUM(BS$3:BS56)=0,SUM($H57:BR57)=0),$B57,0)</f>
        <v>0</v>
      </c>
      <c r="BT57">
        <f ca="1">IF(AND($B57&gt;0,SUM(BT$3:BT56)=0,SUM($H57:BS57)=0),$B57,0)</f>
        <v>0</v>
      </c>
      <c r="BU57">
        <f ca="1">IF(AND($B57&gt;0,SUM(BU$3:BU56)=0,SUM($H57:BT57)=0),$B57,0)</f>
        <v>0</v>
      </c>
      <c r="BV57">
        <f ca="1">IF(AND($B57&gt;0,SUM(BV$3:BV56)=0,SUM($H57:BU57)=0),$B57,0)</f>
        <v>0</v>
      </c>
      <c r="BW57">
        <f ca="1">IF(AND($B57&gt;0,SUM(BW$3:BW56)=0,SUM($H57:BV57)=0),$B57,0)</f>
        <v>0</v>
      </c>
      <c r="BX57">
        <f ca="1">IF(AND($B57&gt;0,SUM(BX$3:BX56)=0,SUM($H57:BW57)=0),$B57,0)</f>
        <v>0</v>
      </c>
      <c r="BY57">
        <f ca="1">IF(AND($B57&gt;0,SUM(BY$3:BY56)=0,SUM($H57:BX57)=0),$B57,0)</f>
        <v>0</v>
      </c>
      <c r="BZ57">
        <f ca="1">IF(AND($B57&gt;0,SUM(BZ$3:BZ56)=0,SUM($H57:BY57)=0),$B57,0)</f>
        <v>0</v>
      </c>
      <c r="CA57">
        <f ca="1">IF(AND($B57&gt;0,SUM(CA$3:CA56)=0,SUM($H57:BZ57)=0),$B57,0)</f>
        <v>0</v>
      </c>
      <c r="CB57">
        <f ca="1">IF(AND($B57&gt;0,SUM(CB$3:CB56)=0,SUM($H57:CA57)=0),$B57,0)</f>
        <v>0</v>
      </c>
      <c r="CC57">
        <f ca="1">IF(AND($B57&gt;0,SUM(CC$3:CC56)=0,SUM($H57:CB57)=0),$B57,0)</f>
        <v>0</v>
      </c>
      <c r="CD57">
        <f ca="1">IF(AND($B57&gt;0,SUM(CD$3:CD56)=0,SUM($H57:CC57)=0),$B57,0)</f>
        <v>0</v>
      </c>
      <c r="CE57">
        <f ca="1">IF(AND($B57&gt;0,SUM(CE$3:CE56)=0,SUM($H57:CD57)=0),$B57,0)</f>
        <v>0</v>
      </c>
      <c r="CF57">
        <f ca="1">IF(AND($B57&gt;0,SUM(CF$3:CF56)=0,SUM($H57:CE57)=0),$B57,0)</f>
        <v>0</v>
      </c>
      <c r="CG57">
        <f ca="1">IF(AND($B57&gt;0,SUM(CG$3:CG56)=0,SUM($H57:CF57)=0),$B57,0)</f>
        <v>0</v>
      </c>
      <c r="CH57">
        <f ca="1">IF(AND($B57&gt;0,SUM(CH$3:CH56)=0,SUM($H57:CG57)=0),$B57,0)</f>
        <v>0</v>
      </c>
      <c r="CI57">
        <f ca="1">IF(AND($B57&gt;0,SUM(CI$3:CI56)=0,SUM($H57:CH57)=0),$B57,0)</f>
        <v>0</v>
      </c>
      <c r="CJ57">
        <f ca="1">IF(AND($B57&gt;0,SUM(CJ$3:CJ56)=0,SUM($H57:CI57)=0),$B57,0)</f>
        <v>0</v>
      </c>
      <c r="CK57">
        <f ca="1">IF(AND($B57&gt;0,SUM(CK$3:CK56)=0,SUM($H57:CJ57)=0),$B57,0)</f>
        <v>0</v>
      </c>
      <c r="CL57">
        <f ca="1">IF(AND($B57&gt;0,SUM(CL$3:CL56)=0,SUM($H57:CK57)=0),$B57,0)</f>
        <v>0</v>
      </c>
      <c r="CM57">
        <f ca="1">IF(AND($B57&gt;0,SUM(CM$3:CM56)=0,SUM($H57:CL57)=0),$B57,0)</f>
        <v>0</v>
      </c>
      <c r="CN57">
        <f ca="1">IF(AND($B57&gt;0,SUM(CN$3:CN56)=0,SUM($H57:CM57)=0),$B57,0)</f>
        <v>0</v>
      </c>
      <c r="CO57">
        <f ca="1">IF(AND($B57&gt;0,SUM(CO$3:CO56)=0,SUM($H57:CN57)=0),$B57,0)</f>
        <v>0</v>
      </c>
      <c r="CP57">
        <f ca="1">IF(AND($B57&gt;0,SUM(CP$3:CP56)=0,SUM($H57:CO57)=0),$B57,0)</f>
        <v>0</v>
      </c>
      <c r="CQ57">
        <f ca="1">IF(AND($B57&gt;0,SUM(CQ$3:CQ56)=0,SUM($H57:CP57)=0),$B57,0)</f>
        <v>0</v>
      </c>
      <c r="CR57">
        <f ca="1">IF(AND($B57&gt;0,SUM(CR$3:CR56)=0,SUM($H57:CQ57)=0),$B57,0)</f>
        <v>0</v>
      </c>
      <c r="CS57">
        <f ca="1">IF(AND($B57&gt;0,SUM(CS$3:CS56)=0,SUM($H57:CR57)=0),$B57,0)</f>
        <v>0</v>
      </c>
      <c r="CT57">
        <f ca="1">IF(AND($B57&gt;0,SUM(CT$3:CT56)=0,SUM($H57:CS57)=0),$B57,0)</f>
        <v>0</v>
      </c>
      <c r="CU57">
        <f ca="1">IF(AND($B57&gt;0,SUM(CU$3:CU56)=0,SUM($H57:CT57)=0),$B57,0)</f>
        <v>0</v>
      </c>
      <c r="CV57">
        <f ca="1">IF(AND($B57&gt;0,SUM(CV$3:CV56)=0,SUM($H57:CU57)=0),$B57,0)</f>
        <v>0</v>
      </c>
      <c r="CW57">
        <f ca="1">IF(AND($B57&gt;0,SUM(CW$3:CW56)=0,SUM($H57:CV57)=0),$B57,0)</f>
        <v>0</v>
      </c>
      <c r="CX57">
        <f ca="1">IF(AND($B57&gt;0,SUM(CX$3:CX56)=0,SUM($H57:CW57)=0),$B57,0)</f>
        <v>0</v>
      </c>
      <c r="CY57">
        <f ca="1">IF(AND($B57&gt;0,SUM(CY$3:CY56)=0,SUM($H57:CX57)=0),$B57,0)</f>
        <v>0</v>
      </c>
      <c r="CZ57">
        <f ca="1">IF(AND($B57&gt;0,SUM(CZ$3:CZ56)=0,SUM($H57:CY57)=0),$B57,0)</f>
        <v>0</v>
      </c>
      <c r="DA57">
        <f ca="1">IF(AND($B57&gt;0,SUM(DA$3:DA56)=0,SUM($H57:CZ57)=0),$B57,0)</f>
        <v>0</v>
      </c>
      <c r="DB57">
        <f ca="1">IF(AND($B57&gt;0,SUM(DB$3:DB56)=0,SUM($H57:DA57)=0),$B57,0)</f>
        <v>0</v>
      </c>
      <c r="DC57">
        <f ca="1">IF(AND($B57&gt;0,SUM(DC$3:DC56)=0,SUM($H57:DB57)=0),$B57,0)</f>
        <v>0</v>
      </c>
      <c r="DD57">
        <f ca="1">IF(AND($B57&gt;0,SUM(DD$3:DD56)=0,SUM($H57:DC57)=0),$B57,0)</f>
        <v>0</v>
      </c>
      <c r="DE57">
        <f ca="1">IF(AND($B57&gt;0,SUM(DE$3:DE56)=0,SUM($H57:DD57)=0),$B57,0)</f>
        <v>0</v>
      </c>
      <c r="DF57">
        <f ca="1">IF(AND($B57&gt;0,SUM(DF$3:DF56)=0,SUM($H57:DE57)=0),$B57,0)</f>
        <v>0</v>
      </c>
      <c r="DG57">
        <f ca="1">IF(AND($B57&gt;0,SUM(DG$3:DG56)=0,SUM($H57:DF57)=0),$B57,0)</f>
        <v>0</v>
      </c>
      <c r="DH57">
        <f ca="1">IF(AND($B57&gt;0,SUM(DH$3:DH56)=0,SUM($H57:DG57)=0),$B57,0)</f>
        <v>0</v>
      </c>
      <c r="DI57">
        <f ca="1">IF(AND($B57&gt;0,SUM(DI$3:DI56)=0,SUM($H57:DH57)=0),$B57,0)</f>
        <v>0</v>
      </c>
      <c r="DJ57">
        <f ca="1">IF(AND($B57&gt;0,SUM(DJ$3:DJ56)=0,SUM($H57:DI57)=0),$B57,0)</f>
        <v>0</v>
      </c>
      <c r="DK57">
        <f ca="1">IF(AND($B57&gt;0,SUM(DK$3:DK56)=0,SUM($H57:DJ57)=0),$B57,0)</f>
        <v>0</v>
      </c>
      <c r="DL57">
        <f ca="1">IF(AND($B57&gt;0,SUM(DL$3:DL56)=0,SUM($H57:DK57)=0),$B57,0)</f>
        <v>0</v>
      </c>
      <c r="DM57">
        <f ca="1">IF(AND($B57&gt;0,SUM(DM$3:DM56)=0,SUM($H57:DL57)=0),$B57,0)</f>
        <v>0</v>
      </c>
      <c r="DN57">
        <f ca="1">IF(AND($B57&gt;0,SUM(DN$3:DN56)=0,SUM($H57:DM57)=0),$B57,0)</f>
        <v>0</v>
      </c>
      <c r="DO57">
        <f ca="1">IF(AND($B57&gt;0,SUM(DO$3:DO56)=0,SUM($H57:DN57)=0),$B57,0)</f>
        <v>0</v>
      </c>
      <c r="DP57">
        <f ca="1">IF(AND($B57&gt;0,SUM(DP$3:DP56)=0,SUM($H57:DO57)=0),$B57,0)</f>
        <v>0</v>
      </c>
      <c r="DQ57">
        <f ca="1">IF(AND($B57&gt;0,SUM(DQ$3:DQ56)=0,SUM($H57:DP57)=0),$B57,0)</f>
        <v>0</v>
      </c>
      <c r="DR57">
        <f ca="1">IF(AND($B57&gt;0,SUM(DR$3:DR56)=0,SUM($H57:DQ57)=0),$B57,0)</f>
        <v>0</v>
      </c>
      <c r="DS57">
        <f ca="1">IF(AND($B57&gt;0,SUM(DS$3:DS56)=0,SUM($H57:DR57)=0),$B57,0)</f>
        <v>0</v>
      </c>
      <c r="DT57">
        <f ca="1">IF(AND($B57&gt;0,SUM(DT$3:DT56)=0,SUM($H57:DS57)=0),$B57,0)</f>
        <v>0</v>
      </c>
      <c r="DU57">
        <f ca="1">IF(AND($B57&gt;0,SUM(DU$3:DU56)=0,SUM($H57:DT57)=0),$B57,0)</f>
        <v>0</v>
      </c>
      <c r="DV57">
        <f ca="1">IF(AND($B57&gt;0,SUM(DV$3:DV56)=0,SUM($H57:DU57)=0),$B57,0)</f>
        <v>0</v>
      </c>
      <c r="DW57">
        <f ca="1">IF(AND($B57&gt;0,SUM(DW$3:DW56)=0,SUM($H57:DV57)=0),$B57,0)</f>
        <v>0</v>
      </c>
      <c r="DX57">
        <f ca="1">IF(AND($B57&gt;0,SUM(DX$3:DX56)=0,SUM($H57:DW57)=0),$B57,0)</f>
        <v>0</v>
      </c>
      <c r="DY57">
        <f ca="1">IF(AND($B57&gt;0,SUM(DY$3:DY56)=0,SUM($H57:DX57)=0),$B57,0)</f>
        <v>0</v>
      </c>
      <c r="DZ57">
        <f ca="1">IF(AND($B57&gt;0,SUM(DZ$3:DZ56)=0,SUM($H57:DY57)=0),$B57,0)</f>
        <v>0</v>
      </c>
      <c r="EA57">
        <f ca="1">IF(AND($B57&gt;0,SUM(EA$3:EA56)=0,SUM($H57:DZ57)=0),$B57,0)</f>
        <v>0</v>
      </c>
      <c r="EB57">
        <f ca="1">IF(AND($B57&gt;0,SUM(EB$3:EB56)=0,SUM($H57:EA57)=0),$B57,0)</f>
        <v>0</v>
      </c>
      <c r="EC57">
        <f ca="1">IF(AND($B57&gt;0,SUM(EC$3:EC56)=0,SUM($H57:EB57)=0),$B57,0)</f>
        <v>0</v>
      </c>
      <c r="ED57">
        <f ca="1">IF(AND($B57&gt;0,SUM(ED$3:ED56)=0,SUM($H57:EC57)=0),$B57,0)</f>
        <v>0</v>
      </c>
      <c r="EE57">
        <f ca="1">IF(AND($B57&gt;0,SUM(EE$3:EE56)=0,SUM($H57:ED57)=0),$B57,0)</f>
        <v>0</v>
      </c>
      <c r="EF57">
        <f ca="1">IF(AND($B57&gt;0,SUM(EF$3:EF56)=0,SUM($H57:EE57)=0),$B57,0)</f>
        <v>0</v>
      </c>
      <c r="EG57">
        <f ca="1">IF(AND($B57&gt;0,SUM(EG$3:EG56)=0,SUM($H57:EF57)=0),$B57,0)</f>
        <v>0</v>
      </c>
      <c r="EH57">
        <f ca="1">IF(AND($B57&gt;0,SUM(EH$3:EH56)=0,SUM($H57:EG57)=0),$B57,0)</f>
        <v>0</v>
      </c>
      <c r="EI57">
        <f ca="1">IF(AND($B57&gt;0,SUM(EI$3:EI56)=0,SUM($H57:EH57)=0),$B57,0)</f>
        <v>0</v>
      </c>
      <c r="EJ57">
        <f ca="1">IF(AND($B57&gt;0,SUM(EJ$3:EJ56)=0,SUM($H57:EI57)=0),$B57,0)</f>
        <v>0</v>
      </c>
      <c r="EK57">
        <f ca="1">IF(AND($B57&gt;0,SUM(EK$3:EK56)=0,SUM($H57:EJ57)=0),$B57,0)</f>
        <v>0</v>
      </c>
      <c r="EL57">
        <f ca="1">IF(AND($B57&gt;0,SUM(EL$3:EL56)=0,SUM($H57:EK57)=0),$B57,0)</f>
        <v>0</v>
      </c>
      <c r="EM57">
        <f ca="1">IF(AND($B57&gt;0,SUM(EM$3:EM56)=0,SUM($H57:EL57)=0),$B57,0)</f>
        <v>0</v>
      </c>
      <c r="EN57">
        <f ca="1">IF(AND($B57&gt;0,SUM(EN$3:EN56)=0,SUM($H57:EM57)=0),$B57,0)</f>
        <v>0</v>
      </c>
      <c r="EO57">
        <f ca="1">IF(AND($B57&gt;0,SUM(EO$3:EO56)=0,SUM($H57:EN57)=0),$B57,0)</f>
        <v>0</v>
      </c>
      <c r="EP57">
        <f ca="1">IF(AND($B57&gt;0,SUM(EP$3:EP56)=0,SUM($H57:EO57)=0),$B57,0)</f>
        <v>0</v>
      </c>
      <c r="EQ57">
        <f ca="1">IF(AND($B57&gt;0,SUM(EQ$3:EQ56)=0,SUM($H57:EP57)=0),$B57,0)</f>
        <v>0</v>
      </c>
      <c r="ER57">
        <f ca="1">IF(AND($B57&gt;0,SUM(ER$3:ER56)=0,SUM($H57:EQ57)=0),$B57,0)</f>
        <v>0</v>
      </c>
      <c r="ES57">
        <f ca="1">IF(AND($B57&gt;0,SUM(ES$3:ES56)=0,SUM($H57:ER57)=0),$B57,0)</f>
        <v>0</v>
      </c>
      <c r="ET57">
        <f ca="1">IF(AND($B57&gt;0,SUM(ET$3:ET56)=0,SUM($H57:ES57)=0),$B57,0)</f>
        <v>0</v>
      </c>
      <c r="EU57">
        <f ca="1">IF(AND($B57&gt;0,SUM(EU$3:EU56)=0,SUM($H57:ET57)=0),$B57,0)</f>
        <v>0</v>
      </c>
      <c r="EV57">
        <f ca="1">IF(AND($B57&gt;0,SUM(EV$3:EV56)=0,SUM($H57:EU57)=0),$B57,0)</f>
        <v>0</v>
      </c>
      <c r="EW57">
        <f ca="1">IF(AND($B57&gt;0,SUM(EW$3:EW56)=0,SUM($H57:EV57)=0),$B57,0)</f>
        <v>0</v>
      </c>
      <c r="EX57">
        <f ca="1">IF(AND($B57&gt;0,SUM(EX$3:EX56)=0,SUM($H57:EW57)=0),$B57,0)</f>
        <v>0</v>
      </c>
      <c r="EY57">
        <f ca="1">IF(AND($B57&gt;0,SUM(EY$3:EY56)=0,SUM($H57:EX57)=0),$B57,0)</f>
        <v>0</v>
      </c>
      <c r="EZ57">
        <f ca="1">IF(AND($B57&gt;0,SUM(EZ$3:EZ56)=0,SUM($H57:EY57)=0),$B57,0)</f>
        <v>0</v>
      </c>
      <c r="FA57">
        <f ca="1">IF(AND($B57&gt;0,SUM(FA$3:FA56)=0,SUM($H57:EZ57)=0),$B57,0)</f>
        <v>0</v>
      </c>
      <c r="FB57">
        <f ca="1">IF(AND($B57&gt;0,SUM(FB$3:FB56)=0,SUM($H57:FA57)=0),$B57,0)</f>
        <v>0</v>
      </c>
      <c r="FC57">
        <f ca="1">IF(AND($B57&gt;0,SUM(FC$3:FC56)=0,SUM($H57:FB57)=0),$B57,0)</f>
        <v>0</v>
      </c>
      <c r="FD57">
        <f ca="1">IF(AND($B57&gt;0,SUM(FD$3:FD56)=0,SUM($H57:FC57)=0),$B57,0)</f>
        <v>0</v>
      </c>
      <c r="FE57">
        <f ca="1">IF(AND($B57&gt;0,SUM(FE$3:FE56)=0,SUM($H57:FD57)=0),$B57,0)</f>
        <v>0</v>
      </c>
      <c r="FF57">
        <f ca="1">IF(AND($B57&gt;0,SUM(FF$3:FF56)=0,SUM($H57:FE57)=0),$B57,0)</f>
        <v>0</v>
      </c>
      <c r="FG57">
        <f ca="1">IF(AND($B57&gt;0,SUM(FG$3:FG56)=0,SUM($H57:FF57)=0),$B57,0)</f>
        <v>0</v>
      </c>
      <c r="FH57">
        <f ca="1">IF(AND($B57&gt;0,SUM(FH$3:FH56)=0,SUM($H57:FG57)=0),$B57,0)</f>
        <v>0</v>
      </c>
      <c r="FI57">
        <f ca="1">IF(AND($B57&gt;0,SUM(FI$3:FI56)=0,SUM($H57:FH57)=0),$B57,0)</f>
        <v>0</v>
      </c>
      <c r="FJ57">
        <f ca="1">IF(AND($B57&gt;0,SUM(FJ$3:FJ56)=0,SUM($H57:FI57)=0),$B57,0)</f>
        <v>0</v>
      </c>
      <c r="FK57">
        <f ca="1">IF(AND($B57&gt;0,SUM(FK$3:FK56)=0,SUM($H57:FJ57)=0),$B57,0)</f>
        <v>0</v>
      </c>
      <c r="FL57">
        <f ca="1">IF(AND($B57&gt;0,SUM(FL$3:FL56)=0,SUM($H57:FK57)=0),$B57,0)</f>
        <v>0</v>
      </c>
      <c r="FM57">
        <f ca="1">IF(AND($B57&gt;0,SUM(FM$3:FM56)=0,SUM($H57:FL57)=0),$B57,0)</f>
        <v>0</v>
      </c>
      <c r="FN57">
        <f ca="1">IF(AND($B57&gt;0,SUM(FN$3:FN56)=0,SUM($H57:FM57)=0),$B57,0)</f>
        <v>0</v>
      </c>
      <c r="FS57" s="67" t="s">
        <v>1055</v>
      </c>
      <c r="FT57" s="67" t="s">
        <v>1098</v>
      </c>
      <c r="FU57" s="342">
        <v>2</v>
      </c>
      <c r="FV57" s="374" t="s">
        <v>1044</v>
      </c>
      <c r="FY57" s="67" t="s">
        <v>1181</v>
      </c>
      <c r="FZ57" s="67" t="s">
        <v>1098</v>
      </c>
      <c r="GA57" s="342">
        <v>2</v>
      </c>
      <c r="GB57" s="374" t="s">
        <v>1251</v>
      </c>
      <c r="GE57" s="67" t="s">
        <v>1055</v>
      </c>
      <c r="GF57" s="67" t="s">
        <v>1098</v>
      </c>
      <c r="GG57" s="342">
        <v>2</v>
      </c>
      <c r="GH57" s="374" t="s">
        <v>1044</v>
      </c>
    </row>
    <row r="58" spans="1:190" ht="15.75" thickBot="1" x14ac:dyDescent="0.3">
      <c r="A58">
        <v>58</v>
      </c>
      <c r="B58" s="367">
        <f ca="1">IF(ValintaohjelmaCentral!D$32=SelectionDataCentral!M$32,A58,0)</f>
        <v>0</v>
      </c>
      <c r="C58" s="240" t="str">
        <f t="shared" ca="1" si="16"/>
        <v>CASA Pop Central liesikupu</v>
      </c>
      <c r="D58" s="240" t="str">
        <f t="shared" ca="1" si="17"/>
        <v xml:space="preserve">[44 - LK Pop - Folk - Funk] </v>
      </c>
      <c r="E58" s="240">
        <f t="shared" ca="1" si="18"/>
        <v>2</v>
      </c>
      <c r="F58" s="240" t="str">
        <f t="shared" ca="1" si="19"/>
        <v>ks Casa Central kuvut</v>
      </c>
      <c r="G58" s="47">
        <f ca="1">INDEX($I$2:$FN$2,ROWS(G$2:G58))</f>
        <v>1</v>
      </c>
      <c r="H58">
        <v>0</v>
      </c>
      <c r="I58">
        <f ca="1">IF(AND($B58&gt;0,SUM(I$3:I57)=0,SUM($H58:H58)=0),$B58,0)</f>
        <v>0</v>
      </c>
      <c r="J58">
        <f ca="1">IF(AND($B58&gt;0,SUM(J$3:J57)=0,SUM($H58:I58)=0),$B58,0)</f>
        <v>0</v>
      </c>
      <c r="K58">
        <f ca="1">IF(AND($B58&gt;0,SUM(K$3:K57)=0,SUM($H58:J58)=0),$B58,0)</f>
        <v>0</v>
      </c>
      <c r="L58">
        <f ca="1">IF(AND($B58&gt;0,SUM(L$3:L57)=0,SUM($H58:K58)=0),$B58,0)</f>
        <v>0</v>
      </c>
      <c r="M58">
        <f ca="1">IF(AND($B58&gt;0,SUM(M$3:M57)=0,SUM($H58:L58)=0),$B58,0)</f>
        <v>0</v>
      </c>
      <c r="N58">
        <f ca="1">IF(AND($B58&gt;0,SUM(N$3:N57)=0,SUM($H58:M58)=0),$B58,0)</f>
        <v>0</v>
      </c>
      <c r="O58">
        <f ca="1">IF(AND($B58&gt;0,SUM(O$3:O57)=0,SUM($H58:N58)=0),$B58,0)</f>
        <v>0</v>
      </c>
      <c r="P58">
        <f ca="1">IF(AND($B58&gt;0,SUM(P$3:P57)=0,SUM($H58:O58)=0),$B58,0)</f>
        <v>0</v>
      </c>
      <c r="Q58">
        <f ca="1">IF(AND($B58&gt;0,SUM(Q$3:Q57)=0,SUM($H58:P58)=0),$B58,0)</f>
        <v>0</v>
      </c>
      <c r="R58">
        <f ca="1">IF(AND($B58&gt;0,SUM(R$3:R57)=0,SUM($H58:Q58)=0),$B58,0)</f>
        <v>0</v>
      </c>
      <c r="S58">
        <f ca="1">IF(AND($B58&gt;0,SUM(S$3:S57)=0,SUM($H58:R58)=0),$B58,0)</f>
        <v>0</v>
      </c>
      <c r="T58">
        <f ca="1">IF(AND($B58&gt;0,SUM(T$3:T57)=0,SUM($H58:S58)=0),$B58,0)</f>
        <v>0</v>
      </c>
      <c r="U58">
        <f ca="1">IF(AND($B58&gt;0,SUM(U$3:U57)=0,SUM($H58:T58)=0),$B58,0)</f>
        <v>0</v>
      </c>
      <c r="V58">
        <f ca="1">IF(AND($B58&gt;0,SUM(V$3:V57)=0,SUM($H58:U58)=0),$B58,0)</f>
        <v>0</v>
      </c>
      <c r="W58">
        <f ca="1">IF(AND($B58&gt;0,SUM(W$3:W57)=0,SUM($H58:V58)=0),$B58,0)</f>
        <v>0</v>
      </c>
      <c r="X58">
        <f ca="1">IF(AND($B58&gt;0,SUM(X$3:X57)=0,SUM($H58:W58)=0),$B58,0)</f>
        <v>0</v>
      </c>
      <c r="Y58">
        <f ca="1">IF(AND($B58&gt;0,SUM(Y$3:Y57)=0,SUM($H58:X58)=0),$B58,0)</f>
        <v>0</v>
      </c>
      <c r="Z58">
        <f ca="1">IF(AND($B58&gt;0,SUM(Z$3:Z57)=0,SUM($H58:Y58)=0),$B58,0)</f>
        <v>0</v>
      </c>
      <c r="AA58">
        <f ca="1">IF(AND($B58&gt;0,SUM(AA$3:AA57)=0,SUM($H58:Z58)=0),$B58,0)</f>
        <v>0</v>
      </c>
      <c r="AB58">
        <f ca="1">IF(AND($B58&gt;0,SUM(AB$3:AB57)=0,SUM($H58:AA58)=0),$B58,0)</f>
        <v>0</v>
      </c>
      <c r="AC58">
        <f ca="1">IF(AND($B58&gt;0,SUM(AC$3:AC57)=0,SUM($H58:AB58)=0),$B58,0)</f>
        <v>0</v>
      </c>
      <c r="AD58">
        <f ca="1">IF(AND($B58&gt;0,SUM(AD$3:AD57)=0,SUM($H58:AC58)=0),$B58,0)</f>
        <v>0</v>
      </c>
      <c r="AE58">
        <f ca="1">IF(AND($B58&gt;0,SUM(AE$3:AE57)=0,SUM($H58:AD58)=0),$B58,0)</f>
        <v>0</v>
      </c>
      <c r="AF58">
        <f ca="1">IF(AND($B58&gt;0,SUM(AF$3:AF57)=0,SUM($H58:AE58)=0),$B58,0)</f>
        <v>0</v>
      </c>
      <c r="AG58">
        <f ca="1">IF(AND($B58&gt;0,SUM(AG$3:AG57)=0,SUM($H58:AF58)=0),$B58,0)</f>
        <v>0</v>
      </c>
      <c r="AH58">
        <f ca="1">IF(AND($B58&gt;0,SUM(AH$3:AH57)=0,SUM($H58:AG58)=0),$B58,0)</f>
        <v>0</v>
      </c>
      <c r="AI58">
        <f ca="1">IF(AND($B58&gt;0,SUM(AI$3:AI57)=0,SUM($H58:AH58)=0),$B58,0)</f>
        <v>0</v>
      </c>
      <c r="AJ58">
        <f ca="1">IF(AND($B58&gt;0,SUM(AJ$3:AJ57)=0,SUM($H58:AI58)=0),$B58,0)</f>
        <v>0</v>
      </c>
      <c r="AK58">
        <f ca="1">IF(AND($B58&gt;0,SUM(AK$3:AK57)=0,SUM($H58:AJ58)=0),$B58,0)</f>
        <v>0</v>
      </c>
      <c r="AL58">
        <f ca="1">IF(AND($B58&gt;0,SUM(AL$3:AL57)=0,SUM($H58:AK58)=0),$B58,0)</f>
        <v>0</v>
      </c>
      <c r="AM58">
        <f ca="1">IF(AND($B58&gt;0,SUM(AM$3:AM57)=0,SUM($H58:AL58)=0),$B58,0)</f>
        <v>0</v>
      </c>
      <c r="AN58">
        <f ca="1">IF(AND($B58&gt;0,SUM(AN$3:AN57)=0,SUM($H58:AM58)=0),$B58,0)</f>
        <v>0</v>
      </c>
      <c r="AO58">
        <f ca="1">IF(AND($B58&gt;0,SUM(AO$3:AO57)=0,SUM($H58:AN58)=0),$B58,0)</f>
        <v>0</v>
      </c>
      <c r="AP58">
        <f ca="1">IF(AND($B58&gt;0,SUM(AP$3:AP57)=0,SUM($H58:AO58)=0),$B58,0)</f>
        <v>0</v>
      </c>
      <c r="AQ58">
        <f ca="1">IF(AND($B58&gt;0,SUM(AQ$3:AQ57)=0,SUM($H58:AP58)=0),$B58,0)</f>
        <v>0</v>
      </c>
      <c r="AR58">
        <f ca="1">IF(AND($B58&gt;0,SUM(AR$3:AR57)=0,SUM($H58:AQ58)=0),$B58,0)</f>
        <v>0</v>
      </c>
      <c r="AS58">
        <f ca="1">IF(AND($B58&gt;0,SUM(AS$3:AS57)=0,SUM($H58:AR58)=0),$B58,0)</f>
        <v>0</v>
      </c>
      <c r="AT58">
        <f ca="1">IF(AND($B58&gt;0,SUM(AT$3:AT57)=0,SUM($H58:AS58)=0),$B58,0)</f>
        <v>0</v>
      </c>
      <c r="AU58">
        <f ca="1">IF(AND($B58&gt;0,SUM(AU$3:AU57)=0,SUM($H58:AT58)=0),$B58,0)</f>
        <v>0</v>
      </c>
      <c r="AV58">
        <f ca="1">IF(AND($B58&gt;0,SUM(AV$3:AV57)=0,SUM($H58:AU58)=0),$B58,0)</f>
        <v>0</v>
      </c>
      <c r="AW58">
        <f ca="1">IF(AND($B58&gt;0,SUM(AW$3:AW57)=0,SUM($H58:AV58)=0),$B58,0)</f>
        <v>0</v>
      </c>
      <c r="AX58">
        <f ca="1">IF(AND($B58&gt;0,SUM(AX$3:AX57)=0,SUM($H58:AW58)=0),$B58,0)</f>
        <v>0</v>
      </c>
      <c r="AY58">
        <f ca="1">IF(AND($B58&gt;0,SUM(AY$3:AY57)=0,SUM($H58:AX58)=0),$B58,0)</f>
        <v>0</v>
      </c>
      <c r="AZ58">
        <f ca="1">IF(AND($B58&gt;0,SUM(AZ$3:AZ57)=0,SUM($H58:AY58)=0),$B58,0)</f>
        <v>0</v>
      </c>
      <c r="BA58">
        <f ca="1">IF(AND($B58&gt;0,SUM(BA$3:BA57)=0,SUM($H58:AZ58)=0),$B58,0)</f>
        <v>0</v>
      </c>
      <c r="BB58">
        <f ca="1">IF(AND($B58&gt;0,SUM(BB$3:BB57)=0,SUM($H58:BA58)=0),$B58,0)</f>
        <v>0</v>
      </c>
      <c r="BC58">
        <f ca="1">IF(AND($B58&gt;0,SUM(BC$3:BC57)=0,SUM($H58:BB58)=0),$B58,0)</f>
        <v>0</v>
      </c>
      <c r="BD58">
        <f ca="1">IF(AND($B58&gt;0,SUM(BD$3:BD57)=0,SUM($H58:BC58)=0),$B58,0)</f>
        <v>0</v>
      </c>
      <c r="BE58">
        <f ca="1">IF(AND($B58&gt;0,SUM(BE$3:BE57)=0,SUM($H58:BD58)=0),$B58,0)</f>
        <v>0</v>
      </c>
      <c r="BF58">
        <f ca="1">IF(AND($B58&gt;0,SUM(BF$3:BF57)=0,SUM($H58:BE58)=0),$B58,0)</f>
        <v>0</v>
      </c>
      <c r="BG58">
        <f ca="1">IF(AND($B58&gt;0,SUM(BG$3:BG57)=0,SUM($H58:BF58)=0),$B58,0)</f>
        <v>0</v>
      </c>
      <c r="BH58">
        <f ca="1">IF(AND($B58&gt;0,SUM(BH$3:BH57)=0,SUM($H58:BG58)=0),$B58,0)</f>
        <v>0</v>
      </c>
      <c r="BI58">
        <f ca="1">IF(AND($B58&gt;0,SUM(BI$3:BI57)=0,SUM($H58:BH58)=0),$B58,0)</f>
        <v>0</v>
      </c>
      <c r="BJ58">
        <f ca="1">IF(AND($B58&gt;0,SUM(BJ$3:BJ57)=0,SUM($H58:BI58)=0),$B58,0)</f>
        <v>0</v>
      </c>
      <c r="BK58">
        <f ca="1">IF(AND($B58&gt;0,SUM(BK$3:BK57)=0,SUM($H58:BJ58)=0),$B58,0)</f>
        <v>0</v>
      </c>
      <c r="BL58">
        <f ca="1">IF(AND($B58&gt;0,SUM(BL$3:BL57)=0,SUM($H58:BK58)=0),$B58,0)</f>
        <v>0</v>
      </c>
      <c r="BM58">
        <f ca="1">IF(AND($B58&gt;0,SUM(BM$3:BM57)=0,SUM($H58:BL58)=0),$B58,0)</f>
        <v>0</v>
      </c>
      <c r="BN58">
        <f ca="1">IF(AND($B58&gt;0,SUM(BN$3:BN57)=0,SUM($H58:BM58)=0),$B58,0)</f>
        <v>0</v>
      </c>
      <c r="BO58">
        <f ca="1">IF(AND($B58&gt;0,SUM(BO$3:BO57)=0,SUM($H58:BN58)=0),$B58,0)</f>
        <v>0</v>
      </c>
      <c r="BP58">
        <f ca="1">IF(AND($B58&gt;0,SUM(BP$3:BP57)=0,SUM($H58:BO58)=0),$B58,0)</f>
        <v>0</v>
      </c>
      <c r="BQ58">
        <f ca="1">IF(AND($B58&gt;0,SUM(BQ$3:BQ57)=0,SUM($H58:BP58)=0),$B58,0)</f>
        <v>0</v>
      </c>
      <c r="BR58">
        <f ca="1">IF(AND($B58&gt;0,SUM(BR$3:BR57)=0,SUM($H58:BQ58)=0),$B58,0)</f>
        <v>0</v>
      </c>
      <c r="BS58">
        <f ca="1">IF(AND($B58&gt;0,SUM(BS$3:BS57)=0,SUM($H58:BR58)=0),$B58,0)</f>
        <v>0</v>
      </c>
      <c r="BT58">
        <f ca="1">IF(AND($B58&gt;0,SUM(BT$3:BT57)=0,SUM($H58:BS58)=0),$B58,0)</f>
        <v>0</v>
      </c>
      <c r="BU58">
        <f ca="1">IF(AND($B58&gt;0,SUM(BU$3:BU57)=0,SUM($H58:BT58)=0),$B58,0)</f>
        <v>0</v>
      </c>
      <c r="BV58">
        <f ca="1">IF(AND($B58&gt;0,SUM(BV$3:BV57)=0,SUM($H58:BU58)=0),$B58,0)</f>
        <v>0</v>
      </c>
      <c r="BW58">
        <f ca="1">IF(AND($B58&gt;0,SUM(BW$3:BW57)=0,SUM($H58:BV58)=0),$B58,0)</f>
        <v>0</v>
      </c>
      <c r="BX58">
        <f ca="1">IF(AND($B58&gt;0,SUM(BX$3:BX57)=0,SUM($H58:BW58)=0),$B58,0)</f>
        <v>0</v>
      </c>
      <c r="BY58">
        <f ca="1">IF(AND($B58&gt;0,SUM(BY$3:BY57)=0,SUM($H58:BX58)=0),$B58,0)</f>
        <v>0</v>
      </c>
      <c r="BZ58">
        <f ca="1">IF(AND($B58&gt;0,SUM(BZ$3:BZ57)=0,SUM($H58:BY58)=0),$B58,0)</f>
        <v>0</v>
      </c>
      <c r="CA58">
        <f ca="1">IF(AND($B58&gt;0,SUM(CA$3:CA57)=0,SUM($H58:BZ58)=0),$B58,0)</f>
        <v>0</v>
      </c>
      <c r="CB58">
        <f ca="1">IF(AND($B58&gt;0,SUM(CB$3:CB57)=0,SUM($H58:CA58)=0),$B58,0)</f>
        <v>0</v>
      </c>
      <c r="CC58">
        <f ca="1">IF(AND($B58&gt;0,SUM(CC$3:CC57)=0,SUM($H58:CB58)=0),$B58,0)</f>
        <v>0</v>
      </c>
      <c r="CD58">
        <f ca="1">IF(AND($B58&gt;0,SUM(CD$3:CD57)=0,SUM($H58:CC58)=0),$B58,0)</f>
        <v>0</v>
      </c>
      <c r="CE58">
        <f ca="1">IF(AND($B58&gt;0,SUM(CE$3:CE57)=0,SUM($H58:CD58)=0),$B58,0)</f>
        <v>0</v>
      </c>
      <c r="CF58">
        <f ca="1">IF(AND($B58&gt;0,SUM(CF$3:CF57)=0,SUM($H58:CE58)=0),$B58,0)</f>
        <v>0</v>
      </c>
      <c r="CG58">
        <f ca="1">IF(AND($B58&gt;0,SUM(CG$3:CG57)=0,SUM($H58:CF58)=0),$B58,0)</f>
        <v>0</v>
      </c>
      <c r="CH58">
        <f ca="1">IF(AND($B58&gt;0,SUM(CH$3:CH57)=0,SUM($H58:CG58)=0),$B58,0)</f>
        <v>0</v>
      </c>
      <c r="CI58">
        <f ca="1">IF(AND($B58&gt;0,SUM(CI$3:CI57)=0,SUM($H58:CH58)=0),$B58,0)</f>
        <v>0</v>
      </c>
      <c r="CJ58">
        <f ca="1">IF(AND($B58&gt;0,SUM(CJ$3:CJ57)=0,SUM($H58:CI58)=0),$B58,0)</f>
        <v>0</v>
      </c>
      <c r="CK58">
        <f ca="1">IF(AND($B58&gt;0,SUM(CK$3:CK57)=0,SUM($H58:CJ58)=0),$B58,0)</f>
        <v>0</v>
      </c>
      <c r="CL58">
        <f ca="1">IF(AND($B58&gt;0,SUM(CL$3:CL57)=0,SUM($H58:CK58)=0),$B58,0)</f>
        <v>0</v>
      </c>
      <c r="CM58">
        <f ca="1">IF(AND($B58&gt;0,SUM(CM$3:CM57)=0,SUM($H58:CL58)=0),$B58,0)</f>
        <v>0</v>
      </c>
      <c r="CN58">
        <f ca="1">IF(AND($B58&gt;0,SUM(CN$3:CN57)=0,SUM($H58:CM58)=0),$B58,0)</f>
        <v>0</v>
      </c>
      <c r="CO58">
        <f ca="1">IF(AND($B58&gt;0,SUM(CO$3:CO57)=0,SUM($H58:CN58)=0),$B58,0)</f>
        <v>0</v>
      </c>
      <c r="CP58">
        <f ca="1">IF(AND($B58&gt;0,SUM(CP$3:CP57)=0,SUM($H58:CO58)=0),$B58,0)</f>
        <v>0</v>
      </c>
      <c r="CQ58">
        <f ca="1">IF(AND($B58&gt;0,SUM(CQ$3:CQ57)=0,SUM($H58:CP58)=0),$B58,0)</f>
        <v>0</v>
      </c>
      <c r="CR58">
        <f ca="1">IF(AND($B58&gt;0,SUM(CR$3:CR57)=0,SUM($H58:CQ58)=0),$B58,0)</f>
        <v>0</v>
      </c>
      <c r="CS58">
        <f ca="1">IF(AND($B58&gt;0,SUM(CS$3:CS57)=0,SUM($H58:CR58)=0),$B58,0)</f>
        <v>0</v>
      </c>
      <c r="CT58">
        <f ca="1">IF(AND($B58&gt;0,SUM(CT$3:CT57)=0,SUM($H58:CS58)=0),$B58,0)</f>
        <v>0</v>
      </c>
      <c r="CU58">
        <f ca="1">IF(AND($B58&gt;0,SUM(CU$3:CU57)=0,SUM($H58:CT58)=0),$B58,0)</f>
        <v>0</v>
      </c>
      <c r="CV58">
        <f ca="1">IF(AND($B58&gt;0,SUM(CV$3:CV57)=0,SUM($H58:CU58)=0),$B58,0)</f>
        <v>0</v>
      </c>
      <c r="CW58">
        <f ca="1">IF(AND($B58&gt;0,SUM(CW$3:CW57)=0,SUM($H58:CV58)=0),$B58,0)</f>
        <v>0</v>
      </c>
      <c r="CX58">
        <f ca="1">IF(AND($B58&gt;0,SUM(CX$3:CX57)=0,SUM($H58:CW58)=0),$B58,0)</f>
        <v>0</v>
      </c>
      <c r="CY58">
        <f ca="1">IF(AND($B58&gt;0,SUM(CY$3:CY57)=0,SUM($H58:CX58)=0),$B58,0)</f>
        <v>0</v>
      </c>
      <c r="CZ58">
        <f ca="1">IF(AND($B58&gt;0,SUM(CZ$3:CZ57)=0,SUM($H58:CY58)=0),$B58,0)</f>
        <v>0</v>
      </c>
      <c r="DA58">
        <f ca="1">IF(AND($B58&gt;0,SUM(DA$3:DA57)=0,SUM($H58:CZ58)=0),$B58,0)</f>
        <v>0</v>
      </c>
      <c r="DB58">
        <f ca="1">IF(AND($B58&gt;0,SUM(DB$3:DB57)=0,SUM($H58:DA58)=0),$B58,0)</f>
        <v>0</v>
      </c>
      <c r="DC58">
        <f ca="1">IF(AND($B58&gt;0,SUM(DC$3:DC57)=0,SUM($H58:DB58)=0),$B58,0)</f>
        <v>0</v>
      </c>
      <c r="DD58">
        <f ca="1">IF(AND($B58&gt;0,SUM(DD$3:DD57)=0,SUM($H58:DC58)=0),$B58,0)</f>
        <v>0</v>
      </c>
      <c r="DE58">
        <f ca="1">IF(AND($B58&gt;0,SUM(DE$3:DE57)=0,SUM($H58:DD58)=0),$B58,0)</f>
        <v>0</v>
      </c>
      <c r="DF58">
        <f ca="1">IF(AND($B58&gt;0,SUM(DF$3:DF57)=0,SUM($H58:DE58)=0),$B58,0)</f>
        <v>0</v>
      </c>
      <c r="DG58">
        <f ca="1">IF(AND($B58&gt;0,SUM(DG$3:DG57)=0,SUM($H58:DF58)=0),$B58,0)</f>
        <v>0</v>
      </c>
      <c r="DH58">
        <f ca="1">IF(AND($B58&gt;0,SUM(DH$3:DH57)=0,SUM($H58:DG58)=0),$B58,0)</f>
        <v>0</v>
      </c>
      <c r="DI58">
        <f ca="1">IF(AND($B58&gt;0,SUM(DI$3:DI57)=0,SUM($H58:DH58)=0),$B58,0)</f>
        <v>0</v>
      </c>
      <c r="DJ58">
        <f ca="1">IF(AND($B58&gt;0,SUM(DJ$3:DJ57)=0,SUM($H58:DI58)=0),$B58,0)</f>
        <v>0</v>
      </c>
      <c r="DK58">
        <f ca="1">IF(AND($B58&gt;0,SUM(DK$3:DK57)=0,SUM($H58:DJ58)=0),$B58,0)</f>
        <v>0</v>
      </c>
      <c r="DL58">
        <f ca="1">IF(AND($B58&gt;0,SUM(DL$3:DL57)=0,SUM($H58:DK58)=0),$B58,0)</f>
        <v>0</v>
      </c>
      <c r="DM58">
        <f ca="1">IF(AND($B58&gt;0,SUM(DM$3:DM57)=0,SUM($H58:DL58)=0),$B58,0)</f>
        <v>0</v>
      </c>
      <c r="DN58">
        <f ca="1">IF(AND($B58&gt;0,SUM(DN$3:DN57)=0,SUM($H58:DM58)=0),$B58,0)</f>
        <v>0</v>
      </c>
      <c r="DO58">
        <f ca="1">IF(AND($B58&gt;0,SUM(DO$3:DO57)=0,SUM($H58:DN58)=0),$B58,0)</f>
        <v>0</v>
      </c>
      <c r="DP58">
        <f ca="1">IF(AND($B58&gt;0,SUM(DP$3:DP57)=0,SUM($H58:DO58)=0),$B58,0)</f>
        <v>0</v>
      </c>
      <c r="DQ58">
        <f ca="1">IF(AND($B58&gt;0,SUM(DQ$3:DQ57)=0,SUM($H58:DP58)=0),$B58,0)</f>
        <v>0</v>
      </c>
      <c r="DR58">
        <f ca="1">IF(AND($B58&gt;0,SUM(DR$3:DR57)=0,SUM($H58:DQ58)=0),$B58,0)</f>
        <v>0</v>
      </c>
      <c r="DS58">
        <f ca="1">IF(AND($B58&gt;0,SUM(DS$3:DS57)=0,SUM($H58:DR58)=0),$B58,0)</f>
        <v>0</v>
      </c>
      <c r="DT58">
        <f ca="1">IF(AND($B58&gt;0,SUM(DT$3:DT57)=0,SUM($H58:DS58)=0),$B58,0)</f>
        <v>0</v>
      </c>
      <c r="DU58">
        <f ca="1">IF(AND($B58&gt;0,SUM(DU$3:DU57)=0,SUM($H58:DT58)=0),$B58,0)</f>
        <v>0</v>
      </c>
      <c r="DV58">
        <f ca="1">IF(AND($B58&gt;0,SUM(DV$3:DV57)=0,SUM($H58:DU58)=0),$B58,0)</f>
        <v>0</v>
      </c>
      <c r="DW58">
        <f ca="1">IF(AND($B58&gt;0,SUM(DW$3:DW57)=0,SUM($H58:DV58)=0),$B58,0)</f>
        <v>0</v>
      </c>
      <c r="DX58">
        <f ca="1">IF(AND($B58&gt;0,SUM(DX$3:DX57)=0,SUM($H58:DW58)=0),$B58,0)</f>
        <v>0</v>
      </c>
      <c r="DY58">
        <f ca="1">IF(AND($B58&gt;0,SUM(DY$3:DY57)=0,SUM($H58:DX58)=0),$B58,0)</f>
        <v>0</v>
      </c>
      <c r="DZ58">
        <f ca="1">IF(AND($B58&gt;0,SUM(DZ$3:DZ57)=0,SUM($H58:DY58)=0),$B58,0)</f>
        <v>0</v>
      </c>
      <c r="EA58">
        <f ca="1">IF(AND($B58&gt;0,SUM(EA$3:EA57)=0,SUM($H58:DZ58)=0),$B58,0)</f>
        <v>0</v>
      </c>
      <c r="EB58">
        <f ca="1">IF(AND($B58&gt;0,SUM(EB$3:EB57)=0,SUM($H58:EA58)=0),$B58,0)</f>
        <v>0</v>
      </c>
      <c r="EC58">
        <f ca="1">IF(AND($B58&gt;0,SUM(EC$3:EC57)=0,SUM($H58:EB58)=0),$B58,0)</f>
        <v>0</v>
      </c>
      <c r="ED58">
        <f ca="1">IF(AND($B58&gt;0,SUM(ED$3:ED57)=0,SUM($H58:EC58)=0),$B58,0)</f>
        <v>0</v>
      </c>
      <c r="EE58">
        <f ca="1">IF(AND($B58&gt;0,SUM(EE$3:EE57)=0,SUM($H58:ED58)=0),$B58,0)</f>
        <v>0</v>
      </c>
      <c r="EF58">
        <f ca="1">IF(AND($B58&gt;0,SUM(EF$3:EF57)=0,SUM($H58:EE58)=0),$B58,0)</f>
        <v>0</v>
      </c>
      <c r="EG58">
        <f ca="1">IF(AND($B58&gt;0,SUM(EG$3:EG57)=0,SUM($H58:EF58)=0),$B58,0)</f>
        <v>0</v>
      </c>
      <c r="EH58">
        <f ca="1">IF(AND($B58&gt;0,SUM(EH$3:EH57)=0,SUM($H58:EG58)=0),$B58,0)</f>
        <v>0</v>
      </c>
      <c r="EI58">
        <f ca="1">IF(AND($B58&gt;0,SUM(EI$3:EI57)=0,SUM($H58:EH58)=0),$B58,0)</f>
        <v>0</v>
      </c>
      <c r="EJ58">
        <f ca="1">IF(AND($B58&gt;0,SUM(EJ$3:EJ57)=0,SUM($H58:EI58)=0),$B58,0)</f>
        <v>0</v>
      </c>
      <c r="EK58">
        <f ca="1">IF(AND($B58&gt;0,SUM(EK$3:EK57)=0,SUM($H58:EJ58)=0),$B58,0)</f>
        <v>0</v>
      </c>
      <c r="EL58">
        <f ca="1">IF(AND($B58&gt;0,SUM(EL$3:EL57)=0,SUM($H58:EK58)=0),$B58,0)</f>
        <v>0</v>
      </c>
      <c r="EM58">
        <f ca="1">IF(AND($B58&gt;0,SUM(EM$3:EM57)=0,SUM($H58:EL58)=0),$B58,0)</f>
        <v>0</v>
      </c>
      <c r="EN58">
        <f ca="1">IF(AND($B58&gt;0,SUM(EN$3:EN57)=0,SUM($H58:EM58)=0),$B58,0)</f>
        <v>0</v>
      </c>
      <c r="EO58">
        <f ca="1">IF(AND($B58&gt;0,SUM(EO$3:EO57)=0,SUM($H58:EN58)=0),$B58,0)</f>
        <v>0</v>
      </c>
      <c r="EP58">
        <f ca="1">IF(AND($B58&gt;0,SUM(EP$3:EP57)=0,SUM($H58:EO58)=0),$B58,0)</f>
        <v>0</v>
      </c>
      <c r="EQ58">
        <f ca="1">IF(AND($B58&gt;0,SUM(EQ$3:EQ57)=0,SUM($H58:EP58)=0),$B58,0)</f>
        <v>0</v>
      </c>
      <c r="ER58">
        <f ca="1">IF(AND($B58&gt;0,SUM(ER$3:ER57)=0,SUM($H58:EQ58)=0),$B58,0)</f>
        <v>0</v>
      </c>
      <c r="ES58">
        <f ca="1">IF(AND($B58&gt;0,SUM(ES$3:ES57)=0,SUM($H58:ER58)=0),$B58,0)</f>
        <v>0</v>
      </c>
      <c r="ET58">
        <f ca="1">IF(AND($B58&gt;0,SUM(ET$3:ET57)=0,SUM($H58:ES58)=0),$B58,0)</f>
        <v>0</v>
      </c>
      <c r="EU58">
        <f ca="1">IF(AND($B58&gt;0,SUM(EU$3:EU57)=0,SUM($H58:ET58)=0),$B58,0)</f>
        <v>0</v>
      </c>
      <c r="EV58">
        <f ca="1">IF(AND($B58&gt;0,SUM(EV$3:EV57)=0,SUM($H58:EU58)=0),$B58,0)</f>
        <v>0</v>
      </c>
      <c r="EW58">
        <f ca="1">IF(AND($B58&gt;0,SUM(EW$3:EW57)=0,SUM($H58:EV58)=0),$B58,0)</f>
        <v>0</v>
      </c>
      <c r="EX58">
        <f ca="1">IF(AND($B58&gt;0,SUM(EX$3:EX57)=0,SUM($H58:EW58)=0),$B58,0)</f>
        <v>0</v>
      </c>
      <c r="EY58">
        <f ca="1">IF(AND($B58&gt;0,SUM(EY$3:EY57)=0,SUM($H58:EX58)=0),$B58,0)</f>
        <v>0</v>
      </c>
      <c r="EZ58">
        <f ca="1">IF(AND($B58&gt;0,SUM(EZ$3:EZ57)=0,SUM($H58:EY58)=0),$B58,0)</f>
        <v>0</v>
      </c>
      <c r="FA58">
        <f ca="1">IF(AND($B58&gt;0,SUM(FA$3:FA57)=0,SUM($H58:EZ58)=0),$B58,0)</f>
        <v>0</v>
      </c>
      <c r="FB58">
        <f ca="1">IF(AND($B58&gt;0,SUM(FB$3:FB57)=0,SUM($H58:FA58)=0),$B58,0)</f>
        <v>0</v>
      </c>
      <c r="FC58">
        <f ca="1">IF(AND($B58&gt;0,SUM(FC$3:FC57)=0,SUM($H58:FB58)=0),$B58,0)</f>
        <v>0</v>
      </c>
      <c r="FD58">
        <f ca="1">IF(AND($B58&gt;0,SUM(FD$3:FD57)=0,SUM($H58:FC58)=0),$B58,0)</f>
        <v>0</v>
      </c>
      <c r="FE58">
        <f ca="1">IF(AND($B58&gt;0,SUM(FE$3:FE57)=0,SUM($H58:FD58)=0),$B58,0)</f>
        <v>0</v>
      </c>
      <c r="FF58">
        <f ca="1">IF(AND($B58&gt;0,SUM(FF$3:FF57)=0,SUM($H58:FE58)=0),$B58,0)</f>
        <v>0</v>
      </c>
      <c r="FG58">
        <f ca="1">IF(AND($B58&gt;0,SUM(FG$3:FG57)=0,SUM($H58:FF58)=0),$B58,0)</f>
        <v>0</v>
      </c>
      <c r="FH58">
        <f ca="1">IF(AND($B58&gt;0,SUM(FH$3:FH57)=0,SUM($H58:FG58)=0),$B58,0)</f>
        <v>0</v>
      </c>
      <c r="FI58">
        <f ca="1">IF(AND($B58&gt;0,SUM(FI$3:FI57)=0,SUM($H58:FH58)=0),$B58,0)</f>
        <v>0</v>
      </c>
      <c r="FJ58">
        <f ca="1">IF(AND($B58&gt;0,SUM(FJ$3:FJ57)=0,SUM($H58:FI58)=0),$B58,0)</f>
        <v>0</v>
      </c>
      <c r="FK58">
        <f ca="1">IF(AND($B58&gt;0,SUM(FK$3:FK57)=0,SUM($H58:FJ58)=0),$B58,0)</f>
        <v>0</v>
      </c>
      <c r="FL58">
        <f ca="1">IF(AND($B58&gt;0,SUM(FL$3:FL57)=0,SUM($H58:FK58)=0),$B58,0)</f>
        <v>0</v>
      </c>
      <c r="FM58">
        <f ca="1">IF(AND($B58&gt;0,SUM(FM$3:FM57)=0,SUM($H58:FL58)=0),$B58,0)</f>
        <v>0</v>
      </c>
      <c r="FN58">
        <f ca="1">IF(AND($B58&gt;0,SUM(FN$3:FN57)=0,SUM($H58:FM58)=0),$B58,0)</f>
        <v>0</v>
      </c>
      <c r="FS58" s="67" t="s">
        <v>1056</v>
      </c>
      <c r="FT58" s="67" t="s">
        <v>1101</v>
      </c>
      <c r="FU58" s="342">
        <v>2</v>
      </c>
      <c r="FV58" s="374" t="s">
        <v>1044</v>
      </c>
      <c r="FY58" s="67" t="s">
        <v>1182</v>
      </c>
      <c r="FZ58" s="67" t="s">
        <v>1101</v>
      </c>
      <c r="GA58" s="342">
        <v>2</v>
      </c>
      <c r="GB58" s="374" t="s">
        <v>1251</v>
      </c>
      <c r="GE58" s="67" t="s">
        <v>1056</v>
      </c>
      <c r="GF58" s="67" t="s">
        <v>1101</v>
      </c>
      <c r="GG58" s="342">
        <v>2</v>
      </c>
      <c r="GH58" s="374" t="s">
        <v>1044</v>
      </c>
    </row>
    <row r="59" spans="1:190" ht="15.75" thickBot="1" x14ac:dyDescent="0.3">
      <c r="A59">
        <v>59</v>
      </c>
      <c r="B59" s="367">
        <f ca="1">IF(ValintaohjelmaCentral!D$32=SelectionDataCentral!N$32,A59,0)</f>
        <v>0</v>
      </c>
      <c r="C59" s="240" t="str">
        <f t="shared" ca="1" si="16"/>
        <v>CASA Folk Central liesikupu (vain CF..DO mallit)</v>
      </c>
      <c r="D59" s="240" t="str">
        <f t="shared" ca="1" si="17"/>
        <v xml:space="preserve">[44 - LK Pop - Folk - Funk] </v>
      </c>
      <c r="E59" s="240">
        <f t="shared" ca="1" si="18"/>
        <v>2</v>
      </c>
      <c r="F59" s="240" t="str">
        <f t="shared" ca="1" si="19"/>
        <v>ks Casa Central kuvut</v>
      </c>
      <c r="G59" s="47">
        <f ca="1">INDEX($I$2:$FN$2,ROWS(G$2:G59))</f>
        <v>1</v>
      </c>
      <c r="H59">
        <v>0</v>
      </c>
      <c r="I59">
        <f ca="1">IF(AND($B59&gt;0,SUM(I$3:I58)=0,SUM($H59:H59)=0),$B59,0)</f>
        <v>0</v>
      </c>
      <c r="J59">
        <f ca="1">IF(AND($B59&gt;0,SUM(J$3:J58)=0,SUM($H59:I59)=0),$B59,0)</f>
        <v>0</v>
      </c>
      <c r="K59">
        <f ca="1">IF(AND($B59&gt;0,SUM(K$3:K58)=0,SUM($H59:J59)=0),$B59,0)</f>
        <v>0</v>
      </c>
      <c r="L59">
        <f ca="1">IF(AND($B59&gt;0,SUM(L$3:L58)=0,SUM($H59:K59)=0),$B59,0)</f>
        <v>0</v>
      </c>
      <c r="M59">
        <f ca="1">IF(AND($B59&gt;0,SUM(M$3:M58)=0,SUM($H59:L59)=0),$B59,0)</f>
        <v>0</v>
      </c>
      <c r="N59">
        <f ca="1">IF(AND($B59&gt;0,SUM(N$3:N58)=0,SUM($H59:M59)=0),$B59,0)</f>
        <v>0</v>
      </c>
      <c r="O59">
        <f ca="1">IF(AND($B59&gt;0,SUM(O$3:O58)=0,SUM($H59:N59)=0),$B59,0)</f>
        <v>0</v>
      </c>
      <c r="P59">
        <f ca="1">IF(AND($B59&gt;0,SUM(P$3:P58)=0,SUM($H59:O59)=0),$B59,0)</f>
        <v>0</v>
      </c>
      <c r="Q59">
        <f ca="1">IF(AND($B59&gt;0,SUM(Q$3:Q58)=0,SUM($H59:P59)=0),$B59,0)</f>
        <v>0</v>
      </c>
      <c r="R59">
        <f ca="1">IF(AND($B59&gt;0,SUM(R$3:R58)=0,SUM($H59:Q59)=0),$B59,0)</f>
        <v>0</v>
      </c>
      <c r="S59">
        <f ca="1">IF(AND($B59&gt;0,SUM(S$3:S58)=0,SUM($H59:R59)=0),$B59,0)</f>
        <v>0</v>
      </c>
      <c r="T59">
        <f ca="1">IF(AND($B59&gt;0,SUM(T$3:T58)=0,SUM($H59:S59)=0),$B59,0)</f>
        <v>0</v>
      </c>
      <c r="U59">
        <f ca="1">IF(AND($B59&gt;0,SUM(U$3:U58)=0,SUM($H59:T59)=0),$B59,0)</f>
        <v>0</v>
      </c>
      <c r="V59">
        <f ca="1">IF(AND($B59&gt;0,SUM(V$3:V58)=0,SUM($H59:U59)=0),$B59,0)</f>
        <v>0</v>
      </c>
      <c r="W59">
        <f ca="1">IF(AND($B59&gt;0,SUM(W$3:W58)=0,SUM($H59:V59)=0),$B59,0)</f>
        <v>0</v>
      </c>
      <c r="X59">
        <f ca="1">IF(AND($B59&gt;0,SUM(X$3:X58)=0,SUM($H59:W59)=0),$B59,0)</f>
        <v>0</v>
      </c>
      <c r="Y59">
        <f ca="1">IF(AND($B59&gt;0,SUM(Y$3:Y58)=0,SUM($H59:X59)=0),$B59,0)</f>
        <v>0</v>
      </c>
      <c r="Z59">
        <f ca="1">IF(AND($B59&gt;0,SUM(Z$3:Z58)=0,SUM($H59:Y59)=0),$B59,0)</f>
        <v>0</v>
      </c>
      <c r="AA59">
        <f ca="1">IF(AND($B59&gt;0,SUM(AA$3:AA58)=0,SUM($H59:Z59)=0),$B59,0)</f>
        <v>0</v>
      </c>
      <c r="AB59">
        <f ca="1">IF(AND($B59&gt;0,SUM(AB$3:AB58)=0,SUM($H59:AA59)=0),$B59,0)</f>
        <v>0</v>
      </c>
      <c r="AC59">
        <f ca="1">IF(AND($B59&gt;0,SUM(AC$3:AC58)=0,SUM($H59:AB59)=0),$B59,0)</f>
        <v>0</v>
      </c>
      <c r="AD59">
        <f ca="1">IF(AND($B59&gt;0,SUM(AD$3:AD58)=0,SUM($H59:AC59)=0),$B59,0)</f>
        <v>0</v>
      </c>
      <c r="AE59">
        <f ca="1">IF(AND($B59&gt;0,SUM(AE$3:AE58)=0,SUM($H59:AD59)=0),$B59,0)</f>
        <v>0</v>
      </c>
      <c r="AF59">
        <f ca="1">IF(AND($B59&gt;0,SUM(AF$3:AF58)=0,SUM($H59:AE59)=0),$B59,0)</f>
        <v>0</v>
      </c>
      <c r="AG59">
        <f ca="1">IF(AND($B59&gt;0,SUM(AG$3:AG58)=0,SUM($H59:AF59)=0),$B59,0)</f>
        <v>0</v>
      </c>
      <c r="AH59">
        <f ca="1">IF(AND($B59&gt;0,SUM(AH$3:AH58)=0,SUM($H59:AG59)=0),$B59,0)</f>
        <v>0</v>
      </c>
      <c r="AI59">
        <f ca="1">IF(AND($B59&gt;0,SUM(AI$3:AI58)=0,SUM($H59:AH59)=0),$B59,0)</f>
        <v>0</v>
      </c>
      <c r="AJ59">
        <f ca="1">IF(AND($B59&gt;0,SUM(AJ$3:AJ58)=0,SUM($H59:AI59)=0),$B59,0)</f>
        <v>0</v>
      </c>
      <c r="AK59">
        <f ca="1">IF(AND($B59&gt;0,SUM(AK$3:AK58)=0,SUM($H59:AJ59)=0),$B59,0)</f>
        <v>0</v>
      </c>
      <c r="AL59">
        <f ca="1">IF(AND($B59&gt;0,SUM(AL$3:AL58)=0,SUM($H59:AK59)=0),$B59,0)</f>
        <v>0</v>
      </c>
      <c r="AM59">
        <f ca="1">IF(AND($B59&gt;0,SUM(AM$3:AM58)=0,SUM($H59:AL59)=0),$B59,0)</f>
        <v>0</v>
      </c>
      <c r="AN59">
        <f ca="1">IF(AND($B59&gt;0,SUM(AN$3:AN58)=0,SUM($H59:AM59)=0),$B59,0)</f>
        <v>0</v>
      </c>
      <c r="AO59">
        <f ca="1">IF(AND($B59&gt;0,SUM(AO$3:AO58)=0,SUM($H59:AN59)=0),$B59,0)</f>
        <v>0</v>
      </c>
      <c r="AP59">
        <f ca="1">IF(AND($B59&gt;0,SUM(AP$3:AP58)=0,SUM($H59:AO59)=0),$B59,0)</f>
        <v>0</v>
      </c>
      <c r="AQ59">
        <f ca="1">IF(AND($B59&gt;0,SUM(AQ$3:AQ58)=0,SUM($H59:AP59)=0),$B59,0)</f>
        <v>0</v>
      </c>
      <c r="AR59">
        <f ca="1">IF(AND($B59&gt;0,SUM(AR$3:AR58)=0,SUM($H59:AQ59)=0),$B59,0)</f>
        <v>0</v>
      </c>
      <c r="AS59">
        <f ca="1">IF(AND($B59&gt;0,SUM(AS$3:AS58)=0,SUM($H59:AR59)=0),$B59,0)</f>
        <v>0</v>
      </c>
      <c r="AT59">
        <f ca="1">IF(AND($B59&gt;0,SUM(AT$3:AT58)=0,SUM($H59:AS59)=0),$B59,0)</f>
        <v>0</v>
      </c>
      <c r="AU59">
        <f ca="1">IF(AND($B59&gt;0,SUM(AU$3:AU58)=0,SUM($H59:AT59)=0),$B59,0)</f>
        <v>0</v>
      </c>
      <c r="AV59">
        <f ca="1">IF(AND($B59&gt;0,SUM(AV$3:AV58)=0,SUM($H59:AU59)=0),$B59,0)</f>
        <v>0</v>
      </c>
      <c r="AW59">
        <f ca="1">IF(AND($B59&gt;0,SUM(AW$3:AW58)=0,SUM($H59:AV59)=0),$B59,0)</f>
        <v>0</v>
      </c>
      <c r="AX59">
        <f ca="1">IF(AND($B59&gt;0,SUM(AX$3:AX58)=0,SUM($H59:AW59)=0),$B59,0)</f>
        <v>0</v>
      </c>
      <c r="AY59">
        <f ca="1">IF(AND($B59&gt;0,SUM(AY$3:AY58)=0,SUM($H59:AX59)=0),$B59,0)</f>
        <v>0</v>
      </c>
      <c r="AZ59">
        <f ca="1">IF(AND($B59&gt;0,SUM(AZ$3:AZ58)=0,SUM($H59:AY59)=0),$B59,0)</f>
        <v>0</v>
      </c>
      <c r="BA59">
        <f ca="1">IF(AND($B59&gt;0,SUM(BA$3:BA58)=0,SUM($H59:AZ59)=0),$B59,0)</f>
        <v>0</v>
      </c>
      <c r="BB59">
        <f ca="1">IF(AND($B59&gt;0,SUM(BB$3:BB58)=0,SUM($H59:BA59)=0),$B59,0)</f>
        <v>0</v>
      </c>
      <c r="BC59">
        <f ca="1">IF(AND($B59&gt;0,SUM(BC$3:BC58)=0,SUM($H59:BB59)=0),$B59,0)</f>
        <v>0</v>
      </c>
      <c r="BD59">
        <f ca="1">IF(AND($B59&gt;0,SUM(BD$3:BD58)=0,SUM($H59:BC59)=0),$B59,0)</f>
        <v>0</v>
      </c>
      <c r="BE59">
        <f ca="1">IF(AND($B59&gt;0,SUM(BE$3:BE58)=0,SUM($H59:BD59)=0),$B59,0)</f>
        <v>0</v>
      </c>
      <c r="BF59">
        <f ca="1">IF(AND($B59&gt;0,SUM(BF$3:BF58)=0,SUM($H59:BE59)=0),$B59,0)</f>
        <v>0</v>
      </c>
      <c r="BG59">
        <f ca="1">IF(AND($B59&gt;0,SUM(BG$3:BG58)=0,SUM($H59:BF59)=0),$B59,0)</f>
        <v>0</v>
      </c>
      <c r="BH59">
        <f ca="1">IF(AND($B59&gt;0,SUM(BH$3:BH58)=0,SUM($H59:BG59)=0),$B59,0)</f>
        <v>0</v>
      </c>
      <c r="BI59">
        <f ca="1">IF(AND($B59&gt;0,SUM(BI$3:BI58)=0,SUM($H59:BH59)=0),$B59,0)</f>
        <v>0</v>
      </c>
      <c r="BJ59">
        <f ca="1">IF(AND($B59&gt;0,SUM(BJ$3:BJ58)=0,SUM($H59:BI59)=0),$B59,0)</f>
        <v>0</v>
      </c>
      <c r="BK59">
        <f ca="1">IF(AND($B59&gt;0,SUM(BK$3:BK58)=0,SUM($H59:BJ59)=0),$B59,0)</f>
        <v>0</v>
      </c>
      <c r="BL59">
        <f ca="1">IF(AND($B59&gt;0,SUM(BL$3:BL58)=0,SUM($H59:BK59)=0),$B59,0)</f>
        <v>0</v>
      </c>
      <c r="BM59">
        <f ca="1">IF(AND($B59&gt;0,SUM(BM$3:BM58)=0,SUM($H59:BL59)=0),$B59,0)</f>
        <v>0</v>
      </c>
      <c r="BN59">
        <f ca="1">IF(AND($B59&gt;0,SUM(BN$3:BN58)=0,SUM($H59:BM59)=0),$B59,0)</f>
        <v>0</v>
      </c>
      <c r="BO59">
        <f ca="1">IF(AND($B59&gt;0,SUM(BO$3:BO58)=0,SUM($H59:BN59)=0),$B59,0)</f>
        <v>0</v>
      </c>
      <c r="BP59">
        <f ca="1">IF(AND($B59&gt;0,SUM(BP$3:BP58)=0,SUM($H59:BO59)=0),$B59,0)</f>
        <v>0</v>
      </c>
      <c r="BQ59">
        <f ca="1">IF(AND($B59&gt;0,SUM(BQ$3:BQ58)=0,SUM($H59:BP59)=0),$B59,0)</f>
        <v>0</v>
      </c>
      <c r="BR59">
        <f ca="1">IF(AND($B59&gt;0,SUM(BR$3:BR58)=0,SUM($H59:BQ59)=0),$B59,0)</f>
        <v>0</v>
      </c>
      <c r="BS59">
        <f ca="1">IF(AND($B59&gt;0,SUM(BS$3:BS58)=0,SUM($H59:BR59)=0),$B59,0)</f>
        <v>0</v>
      </c>
      <c r="BT59">
        <f ca="1">IF(AND($B59&gt;0,SUM(BT$3:BT58)=0,SUM($H59:BS59)=0),$B59,0)</f>
        <v>0</v>
      </c>
      <c r="BU59">
        <f ca="1">IF(AND($B59&gt;0,SUM(BU$3:BU58)=0,SUM($H59:BT59)=0),$B59,0)</f>
        <v>0</v>
      </c>
      <c r="BV59">
        <f ca="1">IF(AND($B59&gt;0,SUM(BV$3:BV58)=0,SUM($H59:BU59)=0),$B59,0)</f>
        <v>0</v>
      </c>
      <c r="BW59">
        <f ca="1">IF(AND($B59&gt;0,SUM(BW$3:BW58)=0,SUM($H59:BV59)=0),$B59,0)</f>
        <v>0</v>
      </c>
      <c r="BX59">
        <f ca="1">IF(AND($B59&gt;0,SUM(BX$3:BX58)=0,SUM($H59:BW59)=0),$B59,0)</f>
        <v>0</v>
      </c>
      <c r="BY59">
        <f ca="1">IF(AND($B59&gt;0,SUM(BY$3:BY58)=0,SUM($H59:BX59)=0),$B59,0)</f>
        <v>0</v>
      </c>
      <c r="BZ59">
        <f ca="1">IF(AND($B59&gt;0,SUM(BZ$3:BZ58)=0,SUM($H59:BY59)=0),$B59,0)</f>
        <v>0</v>
      </c>
      <c r="CA59">
        <f ca="1">IF(AND($B59&gt;0,SUM(CA$3:CA58)=0,SUM($H59:BZ59)=0),$B59,0)</f>
        <v>0</v>
      </c>
      <c r="CB59">
        <f ca="1">IF(AND($B59&gt;0,SUM(CB$3:CB58)=0,SUM($H59:CA59)=0),$B59,0)</f>
        <v>0</v>
      </c>
      <c r="CC59">
        <f ca="1">IF(AND($B59&gt;0,SUM(CC$3:CC58)=0,SUM($H59:CB59)=0),$B59,0)</f>
        <v>0</v>
      </c>
      <c r="CD59">
        <f ca="1">IF(AND($B59&gt;0,SUM(CD$3:CD58)=0,SUM($H59:CC59)=0),$B59,0)</f>
        <v>0</v>
      </c>
      <c r="CE59">
        <f ca="1">IF(AND($B59&gt;0,SUM(CE$3:CE58)=0,SUM($H59:CD59)=0),$B59,0)</f>
        <v>0</v>
      </c>
      <c r="CF59">
        <f ca="1">IF(AND($B59&gt;0,SUM(CF$3:CF58)=0,SUM($H59:CE59)=0),$B59,0)</f>
        <v>0</v>
      </c>
      <c r="CG59">
        <f ca="1">IF(AND($B59&gt;0,SUM(CG$3:CG58)=0,SUM($H59:CF59)=0),$B59,0)</f>
        <v>0</v>
      </c>
      <c r="CH59">
        <f ca="1">IF(AND($B59&gt;0,SUM(CH$3:CH58)=0,SUM($H59:CG59)=0),$B59,0)</f>
        <v>0</v>
      </c>
      <c r="CI59">
        <f ca="1">IF(AND($B59&gt;0,SUM(CI$3:CI58)=0,SUM($H59:CH59)=0),$B59,0)</f>
        <v>0</v>
      </c>
      <c r="CJ59">
        <f ca="1">IF(AND($B59&gt;0,SUM(CJ$3:CJ58)=0,SUM($H59:CI59)=0),$B59,0)</f>
        <v>0</v>
      </c>
      <c r="CK59">
        <f ca="1">IF(AND($B59&gt;0,SUM(CK$3:CK58)=0,SUM($H59:CJ59)=0),$B59,0)</f>
        <v>0</v>
      </c>
      <c r="CL59">
        <f ca="1">IF(AND($B59&gt;0,SUM(CL$3:CL58)=0,SUM($H59:CK59)=0),$B59,0)</f>
        <v>0</v>
      </c>
      <c r="CM59">
        <f ca="1">IF(AND($B59&gt;0,SUM(CM$3:CM58)=0,SUM($H59:CL59)=0),$B59,0)</f>
        <v>0</v>
      </c>
      <c r="CN59">
        <f ca="1">IF(AND($B59&gt;0,SUM(CN$3:CN58)=0,SUM($H59:CM59)=0),$B59,0)</f>
        <v>0</v>
      </c>
      <c r="CO59">
        <f ca="1">IF(AND($B59&gt;0,SUM(CO$3:CO58)=0,SUM($H59:CN59)=0),$B59,0)</f>
        <v>0</v>
      </c>
      <c r="CP59">
        <f ca="1">IF(AND($B59&gt;0,SUM(CP$3:CP58)=0,SUM($H59:CO59)=0),$B59,0)</f>
        <v>0</v>
      </c>
      <c r="CQ59">
        <f ca="1">IF(AND($B59&gt;0,SUM(CQ$3:CQ58)=0,SUM($H59:CP59)=0),$B59,0)</f>
        <v>0</v>
      </c>
      <c r="CR59">
        <f ca="1">IF(AND($B59&gt;0,SUM(CR$3:CR58)=0,SUM($H59:CQ59)=0),$B59,0)</f>
        <v>0</v>
      </c>
      <c r="CS59">
        <f ca="1">IF(AND($B59&gt;0,SUM(CS$3:CS58)=0,SUM($H59:CR59)=0),$B59,0)</f>
        <v>0</v>
      </c>
      <c r="CT59">
        <f ca="1">IF(AND($B59&gt;0,SUM(CT$3:CT58)=0,SUM($H59:CS59)=0),$B59,0)</f>
        <v>0</v>
      </c>
      <c r="CU59">
        <f ca="1">IF(AND($B59&gt;0,SUM(CU$3:CU58)=0,SUM($H59:CT59)=0),$B59,0)</f>
        <v>0</v>
      </c>
      <c r="CV59">
        <f ca="1">IF(AND($B59&gt;0,SUM(CV$3:CV58)=0,SUM($H59:CU59)=0),$B59,0)</f>
        <v>0</v>
      </c>
      <c r="CW59">
        <f ca="1">IF(AND($B59&gt;0,SUM(CW$3:CW58)=0,SUM($H59:CV59)=0),$B59,0)</f>
        <v>0</v>
      </c>
      <c r="CX59">
        <f ca="1">IF(AND($B59&gt;0,SUM(CX$3:CX58)=0,SUM($H59:CW59)=0),$B59,0)</f>
        <v>0</v>
      </c>
      <c r="CY59">
        <f ca="1">IF(AND($B59&gt;0,SUM(CY$3:CY58)=0,SUM($H59:CX59)=0),$B59,0)</f>
        <v>0</v>
      </c>
      <c r="CZ59">
        <f ca="1">IF(AND($B59&gt;0,SUM(CZ$3:CZ58)=0,SUM($H59:CY59)=0),$B59,0)</f>
        <v>0</v>
      </c>
      <c r="DA59">
        <f ca="1">IF(AND($B59&gt;0,SUM(DA$3:DA58)=0,SUM($H59:CZ59)=0),$B59,0)</f>
        <v>0</v>
      </c>
      <c r="DB59">
        <f ca="1">IF(AND($B59&gt;0,SUM(DB$3:DB58)=0,SUM($H59:DA59)=0),$B59,0)</f>
        <v>0</v>
      </c>
      <c r="DC59">
        <f ca="1">IF(AND($B59&gt;0,SUM(DC$3:DC58)=0,SUM($H59:DB59)=0),$B59,0)</f>
        <v>0</v>
      </c>
      <c r="DD59">
        <f ca="1">IF(AND($B59&gt;0,SUM(DD$3:DD58)=0,SUM($H59:DC59)=0),$B59,0)</f>
        <v>0</v>
      </c>
      <c r="DE59">
        <f ca="1">IF(AND($B59&gt;0,SUM(DE$3:DE58)=0,SUM($H59:DD59)=0),$B59,0)</f>
        <v>0</v>
      </c>
      <c r="DF59">
        <f ca="1">IF(AND($B59&gt;0,SUM(DF$3:DF58)=0,SUM($H59:DE59)=0),$B59,0)</f>
        <v>0</v>
      </c>
      <c r="DG59">
        <f ca="1">IF(AND($B59&gt;0,SUM(DG$3:DG58)=0,SUM($H59:DF59)=0),$B59,0)</f>
        <v>0</v>
      </c>
      <c r="DH59">
        <f ca="1">IF(AND($B59&gt;0,SUM(DH$3:DH58)=0,SUM($H59:DG59)=0),$B59,0)</f>
        <v>0</v>
      </c>
      <c r="DI59">
        <f ca="1">IF(AND($B59&gt;0,SUM(DI$3:DI58)=0,SUM($H59:DH59)=0),$B59,0)</f>
        <v>0</v>
      </c>
      <c r="DJ59">
        <f ca="1">IF(AND($B59&gt;0,SUM(DJ$3:DJ58)=0,SUM($H59:DI59)=0),$B59,0)</f>
        <v>0</v>
      </c>
      <c r="DK59">
        <f ca="1">IF(AND($B59&gt;0,SUM(DK$3:DK58)=0,SUM($H59:DJ59)=0),$B59,0)</f>
        <v>0</v>
      </c>
      <c r="DL59">
        <f ca="1">IF(AND($B59&gt;0,SUM(DL$3:DL58)=0,SUM($H59:DK59)=0),$B59,0)</f>
        <v>0</v>
      </c>
      <c r="DM59">
        <f ca="1">IF(AND($B59&gt;0,SUM(DM$3:DM58)=0,SUM($H59:DL59)=0),$B59,0)</f>
        <v>0</v>
      </c>
      <c r="DN59">
        <f ca="1">IF(AND($B59&gt;0,SUM(DN$3:DN58)=0,SUM($H59:DM59)=0),$B59,0)</f>
        <v>0</v>
      </c>
      <c r="DO59">
        <f ca="1">IF(AND($B59&gt;0,SUM(DO$3:DO58)=0,SUM($H59:DN59)=0),$B59,0)</f>
        <v>0</v>
      </c>
      <c r="DP59">
        <f ca="1">IF(AND($B59&gt;0,SUM(DP$3:DP58)=0,SUM($H59:DO59)=0),$B59,0)</f>
        <v>0</v>
      </c>
      <c r="DQ59">
        <f ca="1">IF(AND($B59&gt;0,SUM(DQ$3:DQ58)=0,SUM($H59:DP59)=0),$B59,0)</f>
        <v>0</v>
      </c>
      <c r="DR59">
        <f ca="1">IF(AND($B59&gt;0,SUM(DR$3:DR58)=0,SUM($H59:DQ59)=0),$B59,0)</f>
        <v>0</v>
      </c>
      <c r="DS59">
        <f ca="1">IF(AND($B59&gt;0,SUM(DS$3:DS58)=0,SUM($H59:DR59)=0),$B59,0)</f>
        <v>0</v>
      </c>
      <c r="DT59">
        <f ca="1">IF(AND($B59&gt;0,SUM(DT$3:DT58)=0,SUM($H59:DS59)=0),$B59,0)</f>
        <v>0</v>
      </c>
      <c r="DU59">
        <f ca="1">IF(AND($B59&gt;0,SUM(DU$3:DU58)=0,SUM($H59:DT59)=0),$B59,0)</f>
        <v>0</v>
      </c>
      <c r="DV59">
        <f ca="1">IF(AND($B59&gt;0,SUM(DV$3:DV58)=0,SUM($H59:DU59)=0),$B59,0)</f>
        <v>0</v>
      </c>
      <c r="DW59">
        <f ca="1">IF(AND($B59&gt;0,SUM(DW$3:DW58)=0,SUM($H59:DV59)=0),$B59,0)</f>
        <v>0</v>
      </c>
      <c r="DX59">
        <f ca="1">IF(AND($B59&gt;0,SUM(DX$3:DX58)=0,SUM($H59:DW59)=0),$B59,0)</f>
        <v>0</v>
      </c>
      <c r="DY59">
        <f ca="1">IF(AND($B59&gt;0,SUM(DY$3:DY58)=0,SUM($H59:DX59)=0),$B59,0)</f>
        <v>0</v>
      </c>
      <c r="DZ59">
        <f ca="1">IF(AND($B59&gt;0,SUM(DZ$3:DZ58)=0,SUM($H59:DY59)=0),$B59,0)</f>
        <v>0</v>
      </c>
      <c r="EA59">
        <f ca="1">IF(AND($B59&gt;0,SUM(EA$3:EA58)=0,SUM($H59:DZ59)=0),$B59,0)</f>
        <v>0</v>
      </c>
      <c r="EB59">
        <f ca="1">IF(AND($B59&gt;0,SUM(EB$3:EB58)=0,SUM($H59:EA59)=0),$B59,0)</f>
        <v>0</v>
      </c>
      <c r="EC59">
        <f ca="1">IF(AND($B59&gt;0,SUM(EC$3:EC58)=0,SUM($H59:EB59)=0),$B59,0)</f>
        <v>0</v>
      </c>
      <c r="ED59">
        <f ca="1">IF(AND($B59&gt;0,SUM(ED$3:ED58)=0,SUM($H59:EC59)=0),$B59,0)</f>
        <v>0</v>
      </c>
      <c r="EE59">
        <f ca="1">IF(AND($B59&gt;0,SUM(EE$3:EE58)=0,SUM($H59:ED59)=0),$B59,0)</f>
        <v>0</v>
      </c>
      <c r="EF59">
        <f ca="1">IF(AND($B59&gt;0,SUM(EF$3:EF58)=0,SUM($H59:EE59)=0),$B59,0)</f>
        <v>0</v>
      </c>
      <c r="EG59">
        <f ca="1">IF(AND($B59&gt;0,SUM(EG$3:EG58)=0,SUM($H59:EF59)=0),$B59,0)</f>
        <v>0</v>
      </c>
      <c r="EH59">
        <f ca="1">IF(AND($B59&gt;0,SUM(EH$3:EH58)=0,SUM($H59:EG59)=0),$B59,0)</f>
        <v>0</v>
      </c>
      <c r="EI59">
        <f ca="1">IF(AND($B59&gt;0,SUM(EI$3:EI58)=0,SUM($H59:EH59)=0),$B59,0)</f>
        <v>0</v>
      </c>
      <c r="EJ59">
        <f ca="1">IF(AND($B59&gt;0,SUM(EJ$3:EJ58)=0,SUM($H59:EI59)=0),$B59,0)</f>
        <v>0</v>
      </c>
      <c r="EK59">
        <f ca="1">IF(AND($B59&gt;0,SUM(EK$3:EK58)=0,SUM($H59:EJ59)=0),$B59,0)</f>
        <v>0</v>
      </c>
      <c r="EL59">
        <f ca="1">IF(AND($B59&gt;0,SUM(EL$3:EL58)=0,SUM($H59:EK59)=0),$B59,0)</f>
        <v>0</v>
      </c>
      <c r="EM59">
        <f ca="1">IF(AND($B59&gt;0,SUM(EM$3:EM58)=0,SUM($H59:EL59)=0),$B59,0)</f>
        <v>0</v>
      </c>
      <c r="EN59">
        <f ca="1">IF(AND($B59&gt;0,SUM(EN$3:EN58)=0,SUM($H59:EM59)=0),$B59,0)</f>
        <v>0</v>
      </c>
      <c r="EO59">
        <f ca="1">IF(AND($B59&gt;0,SUM(EO$3:EO58)=0,SUM($H59:EN59)=0),$B59,0)</f>
        <v>0</v>
      </c>
      <c r="EP59">
        <f ca="1">IF(AND($B59&gt;0,SUM(EP$3:EP58)=0,SUM($H59:EO59)=0),$B59,0)</f>
        <v>0</v>
      </c>
      <c r="EQ59">
        <f ca="1">IF(AND($B59&gt;0,SUM(EQ$3:EQ58)=0,SUM($H59:EP59)=0),$B59,0)</f>
        <v>0</v>
      </c>
      <c r="ER59">
        <f ca="1">IF(AND($B59&gt;0,SUM(ER$3:ER58)=0,SUM($H59:EQ59)=0),$B59,0)</f>
        <v>0</v>
      </c>
      <c r="ES59">
        <f ca="1">IF(AND($B59&gt;0,SUM(ES$3:ES58)=0,SUM($H59:ER59)=0),$B59,0)</f>
        <v>0</v>
      </c>
      <c r="ET59">
        <f ca="1">IF(AND($B59&gt;0,SUM(ET$3:ET58)=0,SUM($H59:ES59)=0),$B59,0)</f>
        <v>0</v>
      </c>
      <c r="EU59">
        <f ca="1">IF(AND($B59&gt;0,SUM(EU$3:EU58)=0,SUM($H59:ET59)=0),$B59,0)</f>
        <v>0</v>
      </c>
      <c r="EV59">
        <f ca="1">IF(AND($B59&gt;0,SUM(EV$3:EV58)=0,SUM($H59:EU59)=0),$B59,0)</f>
        <v>0</v>
      </c>
      <c r="EW59">
        <f ca="1">IF(AND($B59&gt;0,SUM(EW$3:EW58)=0,SUM($H59:EV59)=0),$B59,0)</f>
        <v>0</v>
      </c>
      <c r="EX59">
        <f ca="1">IF(AND($B59&gt;0,SUM(EX$3:EX58)=0,SUM($H59:EW59)=0),$B59,0)</f>
        <v>0</v>
      </c>
      <c r="EY59">
        <f ca="1">IF(AND($B59&gt;0,SUM(EY$3:EY58)=0,SUM($H59:EX59)=0),$B59,0)</f>
        <v>0</v>
      </c>
      <c r="EZ59">
        <f ca="1">IF(AND($B59&gt;0,SUM(EZ$3:EZ58)=0,SUM($H59:EY59)=0),$B59,0)</f>
        <v>0</v>
      </c>
      <c r="FA59">
        <f ca="1">IF(AND($B59&gt;0,SUM(FA$3:FA58)=0,SUM($H59:EZ59)=0),$B59,0)</f>
        <v>0</v>
      </c>
      <c r="FB59">
        <f ca="1">IF(AND($B59&gt;0,SUM(FB$3:FB58)=0,SUM($H59:FA59)=0),$B59,0)</f>
        <v>0</v>
      </c>
      <c r="FC59">
        <f ca="1">IF(AND($B59&gt;0,SUM(FC$3:FC58)=0,SUM($H59:FB59)=0),$B59,0)</f>
        <v>0</v>
      </c>
      <c r="FD59">
        <f ca="1">IF(AND($B59&gt;0,SUM(FD$3:FD58)=0,SUM($H59:FC59)=0),$B59,0)</f>
        <v>0</v>
      </c>
      <c r="FE59">
        <f ca="1">IF(AND($B59&gt;0,SUM(FE$3:FE58)=0,SUM($H59:FD59)=0),$B59,0)</f>
        <v>0</v>
      </c>
      <c r="FF59">
        <f ca="1">IF(AND($B59&gt;0,SUM(FF$3:FF58)=0,SUM($H59:FE59)=0),$B59,0)</f>
        <v>0</v>
      </c>
      <c r="FG59">
        <f ca="1">IF(AND($B59&gt;0,SUM(FG$3:FG58)=0,SUM($H59:FF59)=0),$B59,0)</f>
        <v>0</v>
      </c>
      <c r="FH59">
        <f ca="1">IF(AND($B59&gt;0,SUM(FH$3:FH58)=0,SUM($H59:FG59)=0),$B59,0)</f>
        <v>0</v>
      </c>
      <c r="FI59">
        <f ca="1">IF(AND($B59&gt;0,SUM(FI$3:FI58)=0,SUM($H59:FH59)=0),$B59,0)</f>
        <v>0</v>
      </c>
      <c r="FJ59">
        <f ca="1">IF(AND($B59&gt;0,SUM(FJ$3:FJ58)=0,SUM($H59:FI59)=0),$B59,0)</f>
        <v>0</v>
      </c>
      <c r="FK59">
        <f ca="1">IF(AND($B59&gt;0,SUM(FK$3:FK58)=0,SUM($H59:FJ59)=0),$B59,0)</f>
        <v>0</v>
      </c>
      <c r="FL59">
        <f ca="1">IF(AND($B59&gt;0,SUM(FL$3:FL58)=0,SUM($H59:FK59)=0),$B59,0)</f>
        <v>0</v>
      </c>
      <c r="FM59">
        <f ca="1">IF(AND($B59&gt;0,SUM(FM$3:FM58)=0,SUM($H59:FL59)=0),$B59,0)</f>
        <v>0</v>
      </c>
      <c r="FN59">
        <f ca="1">IF(AND($B59&gt;0,SUM(FN$3:FN58)=0,SUM($H59:FM59)=0),$B59,0)</f>
        <v>0</v>
      </c>
      <c r="FS59" s="67" t="s">
        <v>1059</v>
      </c>
      <c r="FT59" s="67" t="s">
        <v>1101</v>
      </c>
      <c r="FU59" s="342">
        <v>2</v>
      </c>
      <c r="FV59" s="374" t="s">
        <v>1044</v>
      </c>
      <c r="FY59" s="67" t="s">
        <v>1183</v>
      </c>
      <c r="FZ59" s="67" t="s">
        <v>1101</v>
      </c>
      <c r="GA59" s="342">
        <v>2</v>
      </c>
      <c r="GB59" s="374" t="s">
        <v>1251</v>
      </c>
      <c r="GE59" s="67" t="s">
        <v>1059</v>
      </c>
      <c r="GF59" s="67" t="s">
        <v>1101</v>
      </c>
      <c r="GG59" s="342">
        <v>2</v>
      </c>
      <c r="GH59" s="374" t="s">
        <v>1044</v>
      </c>
    </row>
    <row r="60" spans="1:190" ht="15.75" thickBot="1" x14ac:dyDescent="0.3">
      <c r="A60">
        <v>60</v>
      </c>
      <c r="B60" s="367">
        <f ca="1">IF(ValintaohjelmaCentral!D$32=SelectionDataCentral!O$32,A60,0)</f>
        <v>0</v>
      </c>
      <c r="C60" s="240" t="str">
        <f t="shared" ca="1" si="16"/>
        <v>CASA Funk Central liesikupu (vain CF..DO mallit)</v>
      </c>
      <c r="D60" s="240" t="str">
        <f t="shared" ca="1" si="17"/>
        <v xml:space="preserve">[44 - LK Pop - Folk - Funk] </v>
      </c>
      <c r="E60" s="240">
        <f t="shared" ca="1" si="18"/>
        <v>2</v>
      </c>
      <c r="F60" s="240" t="str">
        <f t="shared" ca="1" si="19"/>
        <v>ks Casa Central kuvut</v>
      </c>
      <c r="G60" s="47">
        <f ca="1">INDEX($I$2:$FN$2,ROWS(G$2:G60))</f>
        <v>1</v>
      </c>
      <c r="H60">
        <v>0</v>
      </c>
      <c r="I60">
        <f ca="1">IF(AND($B60&gt;0,SUM(I$3:I59)=0,SUM($H60:H60)=0),$B60,0)</f>
        <v>0</v>
      </c>
      <c r="J60">
        <f ca="1">IF(AND($B60&gt;0,SUM(J$3:J59)=0,SUM($H60:I60)=0),$B60,0)</f>
        <v>0</v>
      </c>
      <c r="K60">
        <f ca="1">IF(AND($B60&gt;0,SUM(K$3:K59)=0,SUM($H60:J60)=0),$B60,0)</f>
        <v>0</v>
      </c>
      <c r="L60">
        <f ca="1">IF(AND($B60&gt;0,SUM(L$3:L59)=0,SUM($H60:K60)=0),$B60,0)</f>
        <v>0</v>
      </c>
      <c r="M60">
        <f ca="1">IF(AND($B60&gt;0,SUM(M$3:M59)=0,SUM($H60:L60)=0),$B60,0)</f>
        <v>0</v>
      </c>
      <c r="N60">
        <f ca="1">IF(AND($B60&gt;0,SUM(N$3:N59)=0,SUM($H60:M60)=0),$B60,0)</f>
        <v>0</v>
      </c>
      <c r="O60">
        <f ca="1">IF(AND($B60&gt;0,SUM(O$3:O59)=0,SUM($H60:N60)=0),$B60,0)</f>
        <v>0</v>
      </c>
      <c r="P60">
        <f ca="1">IF(AND($B60&gt;0,SUM(P$3:P59)=0,SUM($H60:O60)=0),$B60,0)</f>
        <v>0</v>
      </c>
      <c r="Q60">
        <f ca="1">IF(AND($B60&gt;0,SUM(Q$3:Q59)=0,SUM($H60:P60)=0),$B60,0)</f>
        <v>0</v>
      </c>
      <c r="R60">
        <f ca="1">IF(AND($B60&gt;0,SUM(R$3:R59)=0,SUM($H60:Q60)=0),$B60,0)</f>
        <v>0</v>
      </c>
      <c r="S60">
        <f ca="1">IF(AND($B60&gt;0,SUM(S$3:S59)=0,SUM($H60:R60)=0),$B60,0)</f>
        <v>0</v>
      </c>
      <c r="T60">
        <f ca="1">IF(AND($B60&gt;0,SUM(T$3:T59)=0,SUM($H60:S60)=0),$B60,0)</f>
        <v>0</v>
      </c>
      <c r="U60">
        <f ca="1">IF(AND($B60&gt;0,SUM(U$3:U59)=0,SUM($H60:T60)=0),$B60,0)</f>
        <v>0</v>
      </c>
      <c r="V60">
        <f ca="1">IF(AND($B60&gt;0,SUM(V$3:V59)=0,SUM($H60:U60)=0),$B60,0)</f>
        <v>0</v>
      </c>
      <c r="W60">
        <f ca="1">IF(AND($B60&gt;0,SUM(W$3:W59)=0,SUM($H60:V60)=0),$B60,0)</f>
        <v>0</v>
      </c>
      <c r="X60">
        <f ca="1">IF(AND($B60&gt;0,SUM(X$3:X59)=0,SUM($H60:W60)=0),$B60,0)</f>
        <v>0</v>
      </c>
      <c r="Y60">
        <f ca="1">IF(AND($B60&gt;0,SUM(Y$3:Y59)=0,SUM($H60:X60)=0),$B60,0)</f>
        <v>0</v>
      </c>
      <c r="Z60">
        <f ca="1">IF(AND($B60&gt;0,SUM(Z$3:Z59)=0,SUM($H60:Y60)=0),$B60,0)</f>
        <v>0</v>
      </c>
      <c r="AA60">
        <f ca="1">IF(AND($B60&gt;0,SUM(AA$3:AA59)=0,SUM($H60:Z60)=0),$B60,0)</f>
        <v>0</v>
      </c>
      <c r="AB60">
        <f ca="1">IF(AND($B60&gt;0,SUM(AB$3:AB59)=0,SUM($H60:AA60)=0),$B60,0)</f>
        <v>0</v>
      </c>
      <c r="AC60">
        <f ca="1">IF(AND($B60&gt;0,SUM(AC$3:AC59)=0,SUM($H60:AB60)=0),$B60,0)</f>
        <v>0</v>
      </c>
      <c r="AD60">
        <f ca="1">IF(AND($B60&gt;0,SUM(AD$3:AD59)=0,SUM($H60:AC60)=0),$B60,0)</f>
        <v>0</v>
      </c>
      <c r="AE60">
        <f ca="1">IF(AND($B60&gt;0,SUM(AE$3:AE59)=0,SUM($H60:AD60)=0),$B60,0)</f>
        <v>0</v>
      </c>
      <c r="AF60">
        <f ca="1">IF(AND($B60&gt;0,SUM(AF$3:AF59)=0,SUM($H60:AE60)=0),$B60,0)</f>
        <v>0</v>
      </c>
      <c r="AG60">
        <f ca="1">IF(AND($B60&gt;0,SUM(AG$3:AG59)=0,SUM($H60:AF60)=0),$B60,0)</f>
        <v>0</v>
      </c>
      <c r="AH60">
        <f ca="1">IF(AND($B60&gt;0,SUM(AH$3:AH59)=0,SUM($H60:AG60)=0),$B60,0)</f>
        <v>0</v>
      </c>
      <c r="AI60">
        <f ca="1">IF(AND($B60&gt;0,SUM(AI$3:AI59)=0,SUM($H60:AH60)=0),$B60,0)</f>
        <v>0</v>
      </c>
      <c r="AJ60">
        <f ca="1">IF(AND($B60&gt;0,SUM(AJ$3:AJ59)=0,SUM($H60:AI60)=0),$B60,0)</f>
        <v>0</v>
      </c>
      <c r="AK60">
        <f ca="1">IF(AND($B60&gt;0,SUM(AK$3:AK59)=0,SUM($H60:AJ60)=0),$B60,0)</f>
        <v>0</v>
      </c>
      <c r="AL60">
        <f ca="1">IF(AND($B60&gt;0,SUM(AL$3:AL59)=0,SUM($H60:AK60)=0),$B60,0)</f>
        <v>0</v>
      </c>
      <c r="AM60">
        <f ca="1">IF(AND($B60&gt;0,SUM(AM$3:AM59)=0,SUM($H60:AL60)=0),$B60,0)</f>
        <v>0</v>
      </c>
      <c r="AN60">
        <f ca="1">IF(AND($B60&gt;0,SUM(AN$3:AN59)=0,SUM($H60:AM60)=0),$B60,0)</f>
        <v>0</v>
      </c>
      <c r="AO60">
        <f ca="1">IF(AND($B60&gt;0,SUM(AO$3:AO59)=0,SUM($H60:AN60)=0),$B60,0)</f>
        <v>0</v>
      </c>
      <c r="AP60">
        <f ca="1">IF(AND($B60&gt;0,SUM(AP$3:AP59)=0,SUM($H60:AO60)=0),$B60,0)</f>
        <v>0</v>
      </c>
      <c r="AQ60">
        <f ca="1">IF(AND($B60&gt;0,SUM(AQ$3:AQ59)=0,SUM($H60:AP60)=0),$B60,0)</f>
        <v>0</v>
      </c>
      <c r="AR60">
        <f ca="1">IF(AND($B60&gt;0,SUM(AR$3:AR59)=0,SUM($H60:AQ60)=0),$B60,0)</f>
        <v>0</v>
      </c>
      <c r="AS60">
        <f ca="1">IF(AND($B60&gt;0,SUM(AS$3:AS59)=0,SUM($H60:AR60)=0),$B60,0)</f>
        <v>0</v>
      </c>
      <c r="AT60">
        <f ca="1">IF(AND($B60&gt;0,SUM(AT$3:AT59)=0,SUM($H60:AS60)=0),$B60,0)</f>
        <v>0</v>
      </c>
      <c r="AU60">
        <f ca="1">IF(AND($B60&gt;0,SUM(AU$3:AU59)=0,SUM($H60:AT60)=0),$B60,0)</f>
        <v>0</v>
      </c>
      <c r="AV60">
        <f ca="1">IF(AND($B60&gt;0,SUM(AV$3:AV59)=0,SUM($H60:AU60)=0),$B60,0)</f>
        <v>0</v>
      </c>
      <c r="AW60">
        <f ca="1">IF(AND($B60&gt;0,SUM(AW$3:AW59)=0,SUM($H60:AV60)=0),$B60,0)</f>
        <v>0</v>
      </c>
      <c r="AX60">
        <f ca="1">IF(AND($B60&gt;0,SUM(AX$3:AX59)=0,SUM($H60:AW60)=0),$B60,0)</f>
        <v>0</v>
      </c>
      <c r="AY60">
        <f ca="1">IF(AND($B60&gt;0,SUM(AY$3:AY59)=0,SUM($H60:AX60)=0),$B60,0)</f>
        <v>0</v>
      </c>
      <c r="AZ60">
        <f ca="1">IF(AND($B60&gt;0,SUM(AZ$3:AZ59)=0,SUM($H60:AY60)=0),$B60,0)</f>
        <v>0</v>
      </c>
      <c r="BA60">
        <f ca="1">IF(AND($B60&gt;0,SUM(BA$3:BA59)=0,SUM($H60:AZ60)=0),$B60,0)</f>
        <v>0</v>
      </c>
      <c r="BB60">
        <f ca="1">IF(AND($B60&gt;0,SUM(BB$3:BB59)=0,SUM($H60:BA60)=0),$B60,0)</f>
        <v>0</v>
      </c>
      <c r="BC60">
        <f ca="1">IF(AND($B60&gt;0,SUM(BC$3:BC59)=0,SUM($H60:BB60)=0),$B60,0)</f>
        <v>0</v>
      </c>
      <c r="BD60">
        <f ca="1">IF(AND($B60&gt;0,SUM(BD$3:BD59)=0,SUM($H60:BC60)=0),$B60,0)</f>
        <v>0</v>
      </c>
      <c r="BE60">
        <f ca="1">IF(AND($B60&gt;0,SUM(BE$3:BE59)=0,SUM($H60:BD60)=0),$B60,0)</f>
        <v>0</v>
      </c>
      <c r="BF60">
        <f ca="1">IF(AND($B60&gt;0,SUM(BF$3:BF59)=0,SUM($H60:BE60)=0),$B60,0)</f>
        <v>0</v>
      </c>
      <c r="BG60">
        <f ca="1">IF(AND($B60&gt;0,SUM(BG$3:BG59)=0,SUM($H60:BF60)=0),$B60,0)</f>
        <v>0</v>
      </c>
      <c r="BH60">
        <f ca="1">IF(AND($B60&gt;0,SUM(BH$3:BH59)=0,SUM($H60:BG60)=0),$B60,0)</f>
        <v>0</v>
      </c>
      <c r="BI60">
        <f ca="1">IF(AND($B60&gt;0,SUM(BI$3:BI59)=0,SUM($H60:BH60)=0),$B60,0)</f>
        <v>0</v>
      </c>
      <c r="BJ60">
        <f ca="1">IF(AND($B60&gt;0,SUM(BJ$3:BJ59)=0,SUM($H60:BI60)=0),$B60,0)</f>
        <v>0</v>
      </c>
      <c r="BK60">
        <f ca="1">IF(AND($B60&gt;0,SUM(BK$3:BK59)=0,SUM($H60:BJ60)=0),$B60,0)</f>
        <v>0</v>
      </c>
      <c r="BL60">
        <f ca="1">IF(AND($B60&gt;0,SUM(BL$3:BL59)=0,SUM($H60:BK60)=0),$B60,0)</f>
        <v>0</v>
      </c>
      <c r="BM60">
        <f ca="1">IF(AND($B60&gt;0,SUM(BM$3:BM59)=0,SUM($H60:BL60)=0),$B60,0)</f>
        <v>0</v>
      </c>
      <c r="BN60">
        <f ca="1">IF(AND($B60&gt;0,SUM(BN$3:BN59)=0,SUM($H60:BM60)=0),$B60,0)</f>
        <v>0</v>
      </c>
      <c r="BO60">
        <f ca="1">IF(AND($B60&gt;0,SUM(BO$3:BO59)=0,SUM($H60:BN60)=0),$B60,0)</f>
        <v>0</v>
      </c>
      <c r="BP60">
        <f ca="1">IF(AND($B60&gt;0,SUM(BP$3:BP59)=0,SUM($H60:BO60)=0),$B60,0)</f>
        <v>0</v>
      </c>
      <c r="BQ60">
        <f ca="1">IF(AND($B60&gt;0,SUM(BQ$3:BQ59)=0,SUM($H60:BP60)=0),$B60,0)</f>
        <v>0</v>
      </c>
      <c r="BR60">
        <f ca="1">IF(AND($B60&gt;0,SUM(BR$3:BR59)=0,SUM($H60:BQ60)=0),$B60,0)</f>
        <v>0</v>
      </c>
      <c r="BS60">
        <f ca="1">IF(AND($B60&gt;0,SUM(BS$3:BS59)=0,SUM($H60:BR60)=0),$B60,0)</f>
        <v>0</v>
      </c>
      <c r="BT60">
        <f ca="1">IF(AND($B60&gt;0,SUM(BT$3:BT59)=0,SUM($H60:BS60)=0),$B60,0)</f>
        <v>0</v>
      </c>
      <c r="BU60">
        <f ca="1">IF(AND($B60&gt;0,SUM(BU$3:BU59)=0,SUM($H60:BT60)=0),$B60,0)</f>
        <v>0</v>
      </c>
      <c r="BV60">
        <f ca="1">IF(AND($B60&gt;0,SUM(BV$3:BV59)=0,SUM($H60:BU60)=0),$B60,0)</f>
        <v>0</v>
      </c>
      <c r="BW60">
        <f ca="1">IF(AND($B60&gt;0,SUM(BW$3:BW59)=0,SUM($H60:BV60)=0),$B60,0)</f>
        <v>0</v>
      </c>
      <c r="BX60">
        <f ca="1">IF(AND($B60&gt;0,SUM(BX$3:BX59)=0,SUM($H60:BW60)=0),$B60,0)</f>
        <v>0</v>
      </c>
      <c r="BY60">
        <f ca="1">IF(AND($B60&gt;0,SUM(BY$3:BY59)=0,SUM($H60:BX60)=0),$B60,0)</f>
        <v>0</v>
      </c>
      <c r="BZ60">
        <f ca="1">IF(AND($B60&gt;0,SUM(BZ$3:BZ59)=0,SUM($H60:BY60)=0),$B60,0)</f>
        <v>0</v>
      </c>
      <c r="CA60">
        <f ca="1">IF(AND($B60&gt;0,SUM(CA$3:CA59)=0,SUM($H60:BZ60)=0),$B60,0)</f>
        <v>0</v>
      </c>
      <c r="CB60">
        <f ca="1">IF(AND($B60&gt;0,SUM(CB$3:CB59)=0,SUM($H60:CA60)=0),$B60,0)</f>
        <v>0</v>
      </c>
      <c r="CC60">
        <f ca="1">IF(AND($B60&gt;0,SUM(CC$3:CC59)=0,SUM($H60:CB60)=0),$B60,0)</f>
        <v>0</v>
      </c>
      <c r="CD60">
        <f ca="1">IF(AND($B60&gt;0,SUM(CD$3:CD59)=0,SUM($H60:CC60)=0),$B60,0)</f>
        <v>0</v>
      </c>
      <c r="CE60">
        <f ca="1">IF(AND($B60&gt;0,SUM(CE$3:CE59)=0,SUM($H60:CD60)=0),$B60,0)</f>
        <v>0</v>
      </c>
      <c r="CF60">
        <f ca="1">IF(AND($B60&gt;0,SUM(CF$3:CF59)=0,SUM($H60:CE60)=0),$B60,0)</f>
        <v>0</v>
      </c>
      <c r="CG60">
        <f ca="1">IF(AND($B60&gt;0,SUM(CG$3:CG59)=0,SUM($H60:CF60)=0),$B60,0)</f>
        <v>0</v>
      </c>
      <c r="CH60">
        <f ca="1">IF(AND($B60&gt;0,SUM(CH$3:CH59)=0,SUM($H60:CG60)=0),$B60,0)</f>
        <v>0</v>
      </c>
      <c r="CI60">
        <f ca="1">IF(AND($B60&gt;0,SUM(CI$3:CI59)=0,SUM($H60:CH60)=0),$B60,0)</f>
        <v>0</v>
      </c>
      <c r="CJ60">
        <f ca="1">IF(AND($B60&gt;0,SUM(CJ$3:CJ59)=0,SUM($H60:CI60)=0),$B60,0)</f>
        <v>0</v>
      </c>
      <c r="CK60">
        <f ca="1">IF(AND($B60&gt;0,SUM(CK$3:CK59)=0,SUM($H60:CJ60)=0),$B60,0)</f>
        <v>0</v>
      </c>
      <c r="CL60">
        <f ca="1">IF(AND($B60&gt;0,SUM(CL$3:CL59)=0,SUM($H60:CK60)=0),$B60,0)</f>
        <v>0</v>
      </c>
      <c r="CM60">
        <f ca="1">IF(AND($B60&gt;0,SUM(CM$3:CM59)=0,SUM($H60:CL60)=0),$B60,0)</f>
        <v>0</v>
      </c>
      <c r="CN60">
        <f ca="1">IF(AND($B60&gt;0,SUM(CN$3:CN59)=0,SUM($H60:CM60)=0),$B60,0)</f>
        <v>0</v>
      </c>
      <c r="CO60">
        <f ca="1">IF(AND($B60&gt;0,SUM(CO$3:CO59)=0,SUM($H60:CN60)=0),$B60,0)</f>
        <v>0</v>
      </c>
      <c r="CP60">
        <f ca="1">IF(AND($B60&gt;0,SUM(CP$3:CP59)=0,SUM($H60:CO60)=0),$B60,0)</f>
        <v>0</v>
      </c>
      <c r="CQ60">
        <f ca="1">IF(AND($B60&gt;0,SUM(CQ$3:CQ59)=0,SUM($H60:CP60)=0),$B60,0)</f>
        <v>0</v>
      </c>
      <c r="CR60">
        <f ca="1">IF(AND($B60&gt;0,SUM(CR$3:CR59)=0,SUM($H60:CQ60)=0),$B60,0)</f>
        <v>0</v>
      </c>
      <c r="CS60">
        <f ca="1">IF(AND($B60&gt;0,SUM(CS$3:CS59)=0,SUM($H60:CR60)=0),$B60,0)</f>
        <v>0</v>
      </c>
      <c r="CT60">
        <f ca="1">IF(AND($B60&gt;0,SUM(CT$3:CT59)=0,SUM($H60:CS60)=0),$B60,0)</f>
        <v>0</v>
      </c>
      <c r="CU60">
        <f ca="1">IF(AND($B60&gt;0,SUM(CU$3:CU59)=0,SUM($H60:CT60)=0),$B60,0)</f>
        <v>0</v>
      </c>
      <c r="CV60">
        <f ca="1">IF(AND($B60&gt;0,SUM(CV$3:CV59)=0,SUM($H60:CU60)=0),$B60,0)</f>
        <v>0</v>
      </c>
      <c r="CW60">
        <f ca="1">IF(AND($B60&gt;0,SUM(CW$3:CW59)=0,SUM($H60:CV60)=0),$B60,0)</f>
        <v>0</v>
      </c>
      <c r="CX60">
        <f ca="1">IF(AND($B60&gt;0,SUM(CX$3:CX59)=0,SUM($H60:CW60)=0),$B60,0)</f>
        <v>0</v>
      </c>
      <c r="CY60">
        <f ca="1">IF(AND($B60&gt;0,SUM(CY$3:CY59)=0,SUM($H60:CX60)=0),$B60,0)</f>
        <v>0</v>
      </c>
      <c r="CZ60">
        <f ca="1">IF(AND($B60&gt;0,SUM(CZ$3:CZ59)=0,SUM($H60:CY60)=0),$B60,0)</f>
        <v>0</v>
      </c>
      <c r="DA60">
        <f ca="1">IF(AND($B60&gt;0,SUM(DA$3:DA59)=0,SUM($H60:CZ60)=0),$B60,0)</f>
        <v>0</v>
      </c>
      <c r="DB60">
        <f ca="1">IF(AND($B60&gt;0,SUM(DB$3:DB59)=0,SUM($H60:DA60)=0),$B60,0)</f>
        <v>0</v>
      </c>
      <c r="DC60">
        <f ca="1">IF(AND($B60&gt;0,SUM(DC$3:DC59)=0,SUM($H60:DB60)=0),$B60,0)</f>
        <v>0</v>
      </c>
      <c r="DD60">
        <f ca="1">IF(AND($B60&gt;0,SUM(DD$3:DD59)=0,SUM($H60:DC60)=0),$B60,0)</f>
        <v>0</v>
      </c>
      <c r="DE60">
        <f ca="1">IF(AND($B60&gt;0,SUM(DE$3:DE59)=0,SUM($H60:DD60)=0),$B60,0)</f>
        <v>0</v>
      </c>
      <c r="DF60">
        <f ca="1">IF(AND($B60&gt;0,SUM(DF$3:DF59)=0,SUM($H60:DE60)=0),$B60,0)</f>
        <v>0</v>
      </c>
      <c r="DG60">
        <f ca="1">IF(AND($B60&gt;0,SUM(DG$3:DG59)=0,SUM($H60:DF60)=0),$B60,0)</f>
        <v>0</v>
      </c>
      <c r="DH60">
        <f ca="1">IF(AND($B60&gt;0,SUM(DH$3:DH59)=0,SUM($H60:DG60)=0),$B60,0)</f>
        <v>0</v>
      </c>
      <c r="DI60">
        <f ca="1">IF(AND($B60&gt;0,SUM(DI$3:DI59)=0,SUM($H60:DH60)=0),$B60,0)</f>
        <v>0</v>
      </c>
      <c r="DJ60">
        <f ca="1">IF(AND($B60&gt;0,SUM(DJ$3:DJ59)=0,SUM($H60:DI60)=0),$B60,0)</f>
        <v>0</v>
      </c>
      <c r="DK60">
        <f ca="1">IF(AND($B60&gt;0,SUM(DK$3:DK59)=0,SUM($H60:DJ60)=0),$B60,0)</f>
        <v>0</v>
      </c>
      <c r="DL60">
        <f ca="1">IF(AND($B60&gt;0,SUM(DL$3:DL59)=0,SUM($H60:DK60)=0),$B60,0)</f>
        <v>0</v>
      </c>
      <c r="DM60">
        <f ca="1">IF(AND($B60&gt;0,SUM(DM$3:DM59)=0,SUM($H60:DL60)=0),$B60,0)</f>
        <v>0</v>
      </c>
      <c r="DN60">
        <f ca="1">IF(AND($B60&gt;0,SUM(DN$3:DN59)=0,SUM($H60:DM60)=0),$B60,0)</f>
        <v>0</v>
      </c>
      <c r="DO60">
        <f ca="1">IF(AND($B60&gt;0,SUM(DO$3:DO59)=0,SUM($H60:DN60)=0),$B60,0)</f>
        <v>0</v>
      </c>
      <c r="DP60">
        <f ca="1">IF(AND($B60&gt;0,SUM(DP$3:DP59)=0,SUM($H60:DO60)=0),$B60,0)</f>
        <v>0</v>
      </c>
      <c r="DQ60">
        <f ca="1">IF(AND($B60&gt;0,SUM(DQ$3:DQ59)=0,SUM($H60:DP60)=0),$B60,0)</f>
        <v>0</v>
      </c>
      <c r="DR60">
        <f ca="1">IF(AND($B60&gt;0,SUM(DR$3:DR59)=0,SUM($H60:DQ60)=0),$B60,0)</f>
        <v>0</v>
      </c>
      <c r="DS60">
        <f ca="1">IF(AND($B60&gt;0,SUM(DS$3:DS59)=0,SUM($H60:DR60)=0),$B60,0)</f>
        <v>0</v>
      </c>
      <c r="DT60">
        <f ca="1">IF(AND($B60&gt;0,SUM(DT$3:DT59)=0,SUM($H60:DS60)=0),$B60,0)</f>
        <v>0</v>
      </c>
      <c r="DU60">
        <f ca="1">IF(AND($B60&gt;0,SUM(DU$3:DU59)=0,SUM($H60:DT60)=0),$B60,0)</f>
        <v>0</v>
      </c>
      <c r="DV60">
        <f ca="1">IF(AND($B60&gt;0,SUM(DV$3:DV59)=0,SUM($H60:DU60)=0),$B60,0)</f>
        <v>0</v>
      </c>
      <c r="DW60">
        <f ca="1">IF(AND($B60&gt;0,SUM(DW$3:DW59)=0,SUM($H60:DV60)=0),$B60,0)</f>
        <v>0</v>
      </c>
      <c r="DX60">
        <f ca="1">IF(AND($B60&gt;0,SUM(DX$3:DX59)=0,SUM($H60:DW60)=0),$B60,0)</f>
        <v>0</v>
      </c>
      <c r="DY60">
        <f ca="1">IF(AND($B60&gt;0,SUM(DY$3:DY59)=0,SUM($H60:DX60)=0),$B60,0)</f>
        <v>0</v>
      </c>
      <c r="DZ60">
        <f ca="1">IF(AND($B60&gt;0,SUM(DZ$3:DZ59)=0,SUM($H60:DY60)=0),$B60,0)</f>
        <v>0</v>
      </c>
      <c r="EA60">
        <f ca="1">IF(AND($B60&gt;0,SUM(EA$3:EA59)=0,SUM($H60:DZ60)=0),$B60,0)</f>
        <v>0</v>
      </c>
      <c r="EB60">
        <f ca="1">IF(AND($B60&gt;0,SUM(EB$3:EB59)=0,SUM($H60:EA60)=0),$B60,0)</f>
        <v>0</v>
      </c>
      <c r="EC60">
        <f ca="1">IF(AND($B60&gt;0,SUM(EC$3:EC59)=0,SUM($H60:EB60)=0),$B60,0)</f>
        <v>0</v>
      </c>
      <c r="ED60">
        <f ca="1">IF(AND($B60&gt;0,SUM(ED$3:ED59)=0,SUM($H60:EC60)=0),$B60,0)</f>
        <v>0</v>
      </c>
      <c r="EE60">
        <f ca="1">IF(AND($B60&gt;0,SUM(EE$3:EE59)=0,SUM($H60:ED60)=0),$B60,0)</f>
        <v>0</v>
      </c>
      <c r="EF60">
        <f ca="1">IF(AND($B60&gt;0,SUM(EF$3:EF59)=0,SUM($H60:EE60)=0),$B60,0)</f>
        <v>0</v>
      </c>
      <c r="EG60">
        <f ca="1">IF(AND($B60&gt;0,SUM(EG$3:EG59)=0,SUM($H60:EF60)=0),$B60,0)</f>
        <v>0</v>
      </c>
      <c r="EH60">
        <f ca="1">IF(AND($B60&gt;0,SUM(EH$3:EH59)=0,SUM($H60:EG60)=0),$B60,0)</f>
        <v>0</v>
      </c>
      <c r="EI60">
        <f ca="1">IF(AND($B60&gt;0,SUM(EI$3:EI59)=0,SUM($H60:EH60)=0),$B60,0)</f>
        <v>0</v>
      </c>
      <c r="EJ60">
        <f ca="1">IF(AND($B60&gt;0,SUM(EJ$3:EJ59)=0,SUM($H60:EI60)=0),$B60,0)</f>
        <v>0</v>
      </c>
      <c r="EK60">
        <f ca="1">IF(AND($B60&gt;0,SUM(EK$3:EK59)=0,SUM($H60:EJ60)=0),$B60,0)</f>
        <v>0</v>
      </c>
      <c r="EL60">
        <f ca="1">IF(AND($B60&gt;0,SUM(EL$3:EL59)=0,SUM($H60:EK60)=0),$B60,0)</f>
        <v>0</v>
      </c>
      <c r="EM60">
        <f ca="1">IF(AND($B60&gt;0,SUM(EM$3:EM59)=0,SUM($H60:EL60)=0),$B60,0)</f>
        <v>0</v>
      </c>
      <c r="EN60">
        <f ca="1">IF(AND($B60&gt;0,SUM(EN$3:EN59)=0,SUM($H60:EM60)=0),$B60,0)</f>
        <v>0</v>
      </c>
      <c r="EO60">
        <f ca="1">IF(AND($B60&gt;0,SUM(EO$3:EO59)=0,SUM($H60:EN60)=0),$B60,0)</f>
        <v>0</v>
      </c>
      <c r="EP60">
        <f ca="1">IF(AND($B60&gt;0,SUM(EP$3:EP59)=0,SUM($H60:EO60)=0),$B60,0)</f>
        <v>0</v>
      </c>
      <c r="EQ60">
        <f ca="1">IF(AND($B60&gt;0,SUM(EQ$3:EQ59)=0,SUM($H60:EP60)=0),$B60,0)</f>
        <v>0</v>
      </c>
      <c r="ER60">
        <f ca="1">IF(AND($B60&gt;0,SUM(ER$3:ER59)=0,SUM($H60:EQ60)=0),$B60,0)</f>
        <v>0</v>
      </c>
      <c r="ES60">
        <f ca="1">IF(AND($B60&gt;0,SUM(ES$3:ES59)=0,SUM($H60:ER60)=0),$B60,0)</f>
        <v>0</v>
      </c>
      <c r="ET60">
        <f ca="1">IF(AND($B60&gt;0,SUM(ET$3:ET59)=0,SUM($H60:ES60)=0),$B60,0)</f>
        <v>0</v>
      </c>
      <c r="EU60">
        <f ca="1">IF(AND($B60&gt;0,SUM(EU$3:EU59)=0,SUM($H60:ET60)=0),$B60,0)</f>
        <v>0</v>
      </c>
      <c r="EV60">
        <f ca="1">IF(AND($B60&gt;0,SUM(EV$3:EV59)=0,SUM($H60:EU60)=0),$B60,0)</f>
        <v>0</v>
      </c>
      <c r="EW60">
        <f ca="1">IF(AND($B60&gt;0,SUM(EW$3:EW59)=0,SUM($H60:EV60)=0),$B60,0)</f>
        <v>0</v>
      </c>
      <c r="EX60">
        <f ca="1">IF(AND($B60&gt;0,SUM(EX$3:EX59)=0,SUM($H60:EW60)=0),$B60,0)</f>
        <v>0</v>
      </c>
      <c r="EY60">
        <f ca="1">IF(AND($B60&gt;0,SUM(EY$3:EY59)=0,SUM($H60:EX60)=0),$B60,0)</f>
        <v>0</v>
      </c>
      <c r="EZ60">
        <f ca="1">IF(AND($B60&gt;0,SUM(EZ$3:EZ59)=0,SUM($H60:EY60)=0),$B60,0)</f>
        <v>0</v>
      </c>
      <c r="FA60">
        <f ca="1">IF(AND($B60&gt;0,SUM(FA$3:FA59)=0,SUM($H60:EZ60)=0),$B60,0)</f>
        <v>0</v>
      </c>
      <c r="FB60">
        <f ca="1">IF(AND($B60&gt;0,SUM(FB$3:FB59)=0,SUM($H60:FA60)=0),$B60,0)</f>
        <v>0</v>
      </c>
      <c r="FC60">
        <f ca="1">IF(AND($B60&gt;0,SUM(FC$3:FC59)=0,SUM($H60:FB60)=0),$B60,0)</f>
        <v>0</v>
      </c>
      <c r="FD60">
        <f ca="1">IF(AND($B60&gt;0,SUM(FD$3:FD59)=0,SUM($H60:FC60)=0),$B60,0)</f>
        <v>0</v>
      </c>
      <c r="FE60">
        <f ca="1">IF(AND($B60&gt;0,SUM(FE$3:FE59)=0,SUM($H60:FD60)=0),$B60,0)</f>
        <v>0</v>
      </c>
      <c r="FF60">
        <f ca="1">IF(AND($B60&gt;0,SUM(FF$3:FF59)=0,SUM($H60:FE60)=0),$B60,0)</f>
        <v>0</v>
      </c>
      <c r="FG60">
        <f ca="1">IF(AND($B60&gt;0,SUM(FG$3:FG59)=0,SUM($H60:FF60)=0),$B60,0)</f>
        <v>0</v>
      </c>
      <c r="FH60">
        <f ca="1">IF(AND($B60&gt;0,SUM(FH$3:FH59)=0,SUM($H60:FG60)=0),$B60,0)</f>
        <v>0</v>
      </c>
      <c r="FI60">
        <f ca="1">IF(AND($B60&gt;0,SUM(FI$3:FI59)=0,SUM($H60:FH60)=0),$B60,0)</f>
        <v>0</v>
      </c>
      <c r="FJ60">
        <f ca="1">IF(AND($B60&gt;0,SUM(FJ$3:FJ59)=0,SUM($H60:FI60)=0),$B60,0)</f>
        <v>0</v>
      </c>
      <c r="FK60">
        <f ca="1">IF(AND($B60&gt;0,SUM(FK$3:FK59)=0,SUM($H60:FJ60)=0),$B60,0)</f>
        <v>0</v>
      </c>
      <c r="FL60">
        <f ca="1">IF(AND($B60&gt;0,SUM(FL$3:FL59)=0,SUM($H60:FK60)=0),$B60,0)</f>
        <v>0</v>
      </c>
      <c r="FM60">
        <f ca="1">IF(AND($B60&gt;0,SUM(FM$3:FM59)=0,SUM($H60:FL60)=0),$B60,0)</f>
        <v>0</v>
      </c>
      <c r="FN60">
        <f ca="1">IF(AND($B60&gt;0,SUM(FN$3:FN59)=0,SUM($H60:FM60)=0),$B60,0)</f>
        <v>0</v>
      </c>
      <c r="FS60" s="67" t="s">
        <v>1060</v>
      </c>
      <c r="FT60" s="67" t="s">
        <v>1101</v>
      </c>
      <c r="FU60" s="342">
        <v>2</v>
      </c>
      <c r="FV60" s="374" t="s">
        <v>1044</v>
      </c>
      <c r="FY60" s="67" t="s">
        <v>1184</v>
      </c>
      <c r="FZ60" s="67" t="s">
        <v>1101</v>
      </c>
      <c r="GA60" s="342">
        <v>2</v>
      </c>
      <c r="GB60" s="374" t="s">
        <v>1251</v>
      </c>
      <c r="GE60" s="67" t="s">
        <v>1060</v>
      </c>
      <c r="GF60" s="67" t="s">
        <v>1101</v>
      </c>
      <c r="GG60" s="342">
        <v>2</v>
      </c>
      <c r="GH60" s="374" t="s">
        <v>1044</v>
      </c>
    </row>
    <row r="61" spans="1:190" ht="15.75" thickBot="1" x14ac:dyDescent="0.3">
      <c r="A61">
        <v>61</v>
      </c>
      <c r="B61" s="367">
        <f ca="1">IF(ValintaohjelmaCentral!D$32=SelectionDataCentral!J$32,A61,0)</f>
        <v>0</v>
      </c>
      <c r="C61" s="240" t="str">
        <f t="shared" ca="1" si="16"/>
        <v xml:space="preserve"> - Sis. Savunrajoitinpellin (CSB). HUOM! ÄV hankittava erikseen.</v>
      </c>
      <c r="D61" s="240" t="str">
        <f t="shared" ca="1" si="17"/>
        <v/>
      </c>
      <c r="E61" s="240">
        <f t="shared" ca="1" si="18"/>
        <v>3</v>
      </c>
      <c r="F61" s="240" t="str">
        <f t="shared" ca="1" si="19"/>
        <v/>
      </c>
      <c r="G61" s="47">
        <f ca="1">INDEX($I$2:$FN$2,ROWS(G$2:G61))</f>
        <v>1</v>
      </c>
      <c r="H61">
        <v>0</v>
      </c>
      <c r="I61">
        <f ca="1">IF(AND($B61&gt;0,SUM(I$3:I60)=0,SUM($H61:H61)=0),$B61,0)</f>
        <v>0</v>
      </c>
      <c r="J61">
        <f ca="1">IF(AND($B61&gt;0,SUM(J$3:J60)=0,SUM($H61:I61)=0),$B61,0)</f>
        <v>0</v>
      </c>
      <c r="K61">
        <f ca="1">IF(AND($B61&gt;0,SUM(K$3:K60)=0,SUM($H61:J61)=0),$B61,0)</f>
        <v>0</v>
      </c>
      <c r="L61">
        <f ca="1">IF(AND($B61&gt;0,SUM(L$3:L60)=0,SUM($H61:K61)=0),$B61,0)</f>
        <v>0</v>
      </c>
      <c r="M61">
        <f ca="1">IF(AND($B61&gt;0,SUM(M$3:M60)=0,SUM($H61:L61)=0),$B61,0)</f>
        <v>0</v>
      </c>
      <c r="N61">
        <f ca="1">IF(AND($B61&gt;0,SUM(N$3:N60)=0,SUM($H61:M61)=0),$B61,0)</f>
        <v>0</v>
      </c>
      <c r="O61">
        <f ca="1">IF(AND($B61&gt;0,SUM(O$3:O60)=0,SUM($H61:N61)=0),$B61,0)</f>
        <v>0</v>
      </c>
      <c r="P61">
        <f ca="1">IF(AND($B61&gt;0,SUM(P$3:P60)=0,SUM($H61:O61)=0),$B61,0)</f>
        <v>0</v>
      </c>
      <c r="Q61">
        <f ca="1">IF(AND($B61&gt;0,SUM(Q$3:Q60)=0,SUM($H61:P61)=0),$B61,0)</f>
        <v>0</v>
      </c>
      <c r="R61">
        <f ca="1">IF(AND($B61&gt;0,SUM(R$3:R60)=0,SUM($H61:Q61)=0),$B61,0)</f>
        <v>0</v>
      </c>
      <c r="S61">
        <f ca="1">IF(AND($B61&gt;0,SUM(S$3:S60)=0,SUM($H61:R61)=0),$B61,0)</f>
        <v>0</v>
      </c>
      <c r="T61">
        <f ca="1">IF(AND($B61&gt;0,SUM(T$3:T60)=0,SUM($H61:S61)=0),$B61,0)</f>
        <v>0</v>
      </c>
      <c r="U61">
        <f ca="1">IF(AND($B61&gt;0,SUM(U$3:U60)=0,SUM($H61:T61)=0),$B61,0)</f>
        <v>0</v>
      </c>
      <c r="V61">
        <f ca="1">IF(AND($B61&gt;0,SUM(V$3:V60)=0,SUM($H61:U61)=0),$B61,0)</f>
        <v>0</v>
      </c>
      <c r="W61">
        <f ca="1">IF(AND($B61&gt;0,SUM(W$3:W60)=0,SUM($H61:V61)=0),$B61,0)</f>
        <v>0</v>
      </c>
      <c r="X61">
        <f ca="1">IF(AND($B61&gt;0,SUM(X$3:X60)=0,SUM($H61:W61)=0),$B61,0)</f>
        <v>0</v>
      </c>
      <c r="Y61">
        <f ca="1">IF(AND($B61&gt;0,SUM(Y$3:Y60)=0,SUM($H61:X61)=0),$B61,0)</f>
        <v>0</v>
      </c>
      <c r="Z61">
        <f ca="1">IF(AND($B61&gt;0,SUM(Z$3:Z60)=0,SUM($H61:Y61)=0),$B61,0)</f>
        <v>0</v>
      </c>
      <c r="AA61">
        <f ca="1">IF(AND($B61&gt;0,SUM(AA$3:AA60)=0,SUM($H61:Z61)=0),$B61,0)</f>
        <v>0</v>
      </c>
      <c r="AB61">
        <f ca="1">IF(AND($B61&gt;0,SUM(AB$3:AB60)=0,SUM($H61:AA61)=0),$B61,0)</f>
        <v>0</v>
      </c>
      <c r="AC61">
        <f ca="1">IF(AND($B61&gt;0,SUM(AC$3:AC60)=0,SUM($H61:AB61)=0),$B61,0)</f>
        <v>0</v>
      </c>
      <c r="AD61">
        <f ca="1">IF(AND($B61&gt;0,SUM(AD$3:AD60)=0,SUM($H61:AC61)=0),$B61,0)</f>
        <v>0</v>
      </c>
      <c r="AE61">
        <f ca="1">IF(AND($B61&gt;0,SUM(AE$3:AE60)=0,SUM($H61:AD61)=0),$B61,0)</f>
        <v>0</v>
      </c>
      <c r="AF61">
        <f ca="1">IF(AND($B61&gt;0,SUM(AF$3:AF60)=0,SUM($H61:AE61)=0),$B61,0)</f>
        <v>0</v>
      </c>
      <c r="AG61">
        <f ca="1">IF(AND($B61&gt;0,SUM(AG$3:AG60)=0,SUM($H61:AF61)=0),$B61,0)</f>
        <v>0</v>
      </c>
      <c r="AH61">
        <f ca="1">IF(AND($B61&gt;0,SUM(AH$3:AH60)=0,SUM($H61:AG61)=0),$B61,0)</f>
        <v>0</v>
      </c>
      <c r="AI61">
        <f ca="1">IF(AND($B61&gt;0,SUM(AI$3:AI60)=0,SUM($H61:AH61)=0),$B61,0)</f>
        <v>0</v>
      </c>
      <c r="AJ61">
        <f ca="1">IF(AND($B61&gt;0,SUM(AJ$3:AJ60)=0,SUM($H61:AI61)=0),$B61,0)</f>
        <v>0</v>
      </c>
      <c r="AK61">
        <f ca="1">IF(AND($B61&gt;0,SUM(AK$3:AK60)=0,SUM($H61:AJ61)=0),$B61,0)</f>
        <v>0</v>
      </c>
      <c r="AL61">
        <f ca="1">IF(AND($B61&gt;0,SUM(AL$3:AL60)=0,SUM($H61:AK61)=0),$B61,0)</f>
        <v>0</v>
      </c>
      <c r="AM61">
        <f ca="1">IF(AND($B61&gt;0,SUM(AM$3:AM60)=0,SUM($H61:AL61)=0),$B61,0)</f>
        <v>0</v>
      </c>
      <c r="AN61">
        <f ca="1">IF(AND($B61&gt;0,SUM(AN$3:AN60)=0,SUM($H61:AM61)=0),$B61,0)</f>
        <v>0</v>
      </c>
      <c r="AO61">
        <f ca="1">IF(AND($B61&gt;0,SUM(AO$3:AO60)=0,SUM($H61:AN61)=0),$B61,0)</f>
        <v>0</v>
      </c>
      <c r="AP61">
        <f ca="1">IF(AND($B61&gt;0,SUM(AP$3:AP60)=0,SUM($H61:AO61)=0),$B61,0)</f>
        <v>0</v>
      </c>
      <c r="AQ61">
        <f ca="1">IF(AND($B61&gt;0,SUM(AQ$3:AQ60)=0,SUM($H61:AP61)=0),$B61,0)</f>
        <v>0</v>
      </c>
      <c r="AR61">
        <f ca="1">IF(AND($B61&gt;0,SUM(AR$3:AR60)=0,SUM($H61:AQ61)=0),$B61,0)</f>
        <v>0</v>
      </c>
      <c r="AS61">
        <f ca="1">IF(AND($B61&gt;0,SUM(AS$3:AS60)=0,SUM($H61:AR61)=0),$B61,0)</f>
        <v>0</v>
      </c>
      <c r="AT61">
        <f ca="1">IF(AND($B61&gt;0,SUM(AT$3:AT60)=0,SUM($H61:AS61)=0),$B61,0)</f>
        <v>0</v>
      </c>
      <c r="AU61">
        <f ca="1">IF(AND($B61&gt;0,SUM(AU$3:AU60)=0,SUM($H61:AT61)=0),$B61,0)</f>
        <v>0</v>
      </c>
      <c r="AV61">
        <f ca="1">IF(AND($B61&gt;0,SUM(AV$3:AV60)=0,SUM($H61:AU61)=0),$B61,0)</f>
        <v>0</v>
      </c>
      <c r="AW61">
        <f ca="1">IF(AND($B61&gt;0,SUM(AW$3:AW60)=0,SUM($H61:AV61)=0),$B61,0)</f>
        <v>0</v>
      </c>
      <c r="AX61">
        <f ca="1">IF(AND($B61&gt;0,SUM(AX$3:AX60)=0,SUM($H61:AW61)=0),$B61,0)</f>
        <v>0</v>
      </c>
      <c r="AY61">
        <f ca="1">IF(AND($B61&gt;0,SUM(AY$3:AY60)=0,SUM($H61:AX61)=0),$B61,0)</f>
        <v>0</v>
      </c>
      <c r="AZ61">
        <f ca="1">IF(AND($B61&gt;0,SUM(AZ$3:AZ60)=0,SUM($H61:AY61)=0),$B61,0)</f>
        <v>0</v>
      </c>
      <c r="BA61">
        <f ca="1">IF(AND($B61&gt;0,SUM(BA$3:BA60)=0,SUM($H61:AZ61)=0),$B61,0)</f>
        <v>0</v>
      </c>
      <c r="BB61">
        <f ca="1">IF(AND($B61&gt;0,SUM(BB$3:BB60)=0,SUM($H61:BA61)=0),$B61,0)</f>
        <v>0</v>
      </c>
      <c r="BC61">
        <f ca="1">IF(AND($B61&gt;0,SUM(BC$3:BC60)=0,SUM($H61:BB61)=0),$B61,0)</f>
        <v>0</v>
      </c>
      <c r="BD61">
        <f ca="1">IF(AND($B61&gt;0,SUM(BD$3:BD60)=0,SUM($H61:BC61)=0),$B61,0)</f>
        <v>0</v>
      </c>
      <c r="BE61">
        <f ca="1">IF(AND($B61&gt;0,SUM(BE$3:BE60)=0,SUM($H61:BD61)=0),$B61,0)</f>
        <v>0</v>
      </c>
      <c r="BF61">
        <f ca="1">IF(AND($B61&gt;0,SUM(BF$3:BF60)=0,SUM($H61:BE61)=0),$B61,0)</f>
        <v>0</v>
      </c>
      <c r="BG61">
        <f ca="1">IF(AND($B61&gt;0,SUM(BG$3:BG60)=0,SUM($H61:BF61)=0),$B61,0)</f>
        <v>0</v>
      </c>
      <c r="BH61">
        <f ca="1">IF(AND($B61&gt;0,SUM(BH$3:BH60)=0,SUM($H61:BG61)=0),$B61,0)</f>
        <v>0</v>
      </c>
      <c r="BI61">
        <f ca="1">IF(AND($B61&gt;0,SUM(BI$3:BI60)=0,SUM($H61:BH61)=0),$B61,0)</f>
        <v>0</v>
      </c>
      <c r="BJ61">
        <f ca="1">IF(AND($B61&gt;0,SUM(BJ$3:BJ60)=0,SUM($H61:BI61)=0),$B61,0)</f>
        <v>0</v>
      </c>
      <c r="BK61">
        <f ca="1">IF(AND($B61&gt;0,SUM(BK$3:BK60)=0,SUM($H61:BJ61)=0),$B61,0)</f>
        <v>0</v>
      </c>
      <c r="BL61">
        <f ca="1">IF(AND($B61&gt;0,SUM(BL$3:BL60)=0,SUM($H61:BK61)=0),$B61,0)</f>
        <v>0</v>
      </c>
      <c r="BM61">
        <f ca="1">IF(AND($B61&gt;0,SUM(BM$3:BM60)=0,SUM($H61:BL61)=0),$B61,0)</f>
        <v>0</v>
      </c>
      <c r="BN61">
        <f ca="1">IF(AND($B61&gt;0,SUM(BN$3:BN60)=0,SUM($H61:BM61)=0),$B61,0)</f>
        <v>0</v>
      </c>
      <c r="BO61">
        <f ca="1">IF(AND($B61&gt;0,SUM(BO$3:BO60)=0,SUM($H61:BN61)=0),$B61,0)</f>
        <v>0</v>
      </c>
      <c r="BP61">
        <f ca="1">IF(AND($B61&gt;0,SUM(BP$3:BP60)=0,SUM($H61:BO61)=0),$B61,0)</f>
        <v>0</v>
      </c>
      <c r="BQ61">
        <f ca="1">IF(AND($B61&gt;0,SUM(BQ$3:BQ60)=0,SUM($H61:BP61)=0),$B61,0)</f>
        <v>0</v>
      </c>
      <c r="BR61">
        <f ca="1">IF(AND($B61&gt;0,SUM(BR$3:BR60)=0,SUM($H61:BQ61)=0),$B61,0)</f>
        <v>0</v>
      </c>
      <c r="BS61">
        <f ca="1">IF(AND($B61&gt;0,SUM(BS$3:BS60)=0,SUM($H61:BR61)=0),$B61,0)</f>
        <v>0</v>
      </c>
      <c r="BT61">
        <f ca="1">IF(AND($B61&gt;0,SUM(BT$3:BT60)=0,SUM($H61:BS61)=0),$B61,0)</f>
        <v>0</v>
      </c>
      <c r="BU61">
        <f ca="1">IF(AND($B61&gt;0,SUM(BU$3:BU60)=0,SUM($H61:BT61)=0),$B61,0)</f>
        <v>0</v>
      </c>
      <c r="BV61">
        <f ca="1">IF(AND($B61&gt;0,SUM(BV$3:BV60)=0,SUM($H61:BU61)=0),$B61,0)</f>
        <v>0</v>
      </c>
      <c r="BW61">
        <f ca="1">IF(AND($B61&gt;0,SUM(BW$3:BW60)=0,SUM($H61:BV61)=0),$B61,0)</f>
        <v>0</v>
      </c>
      <c r="BX61">
        <f ca="1">IF(AND($B61&gt;0,SUM(BX$3:BX60)=0,SUM($H61:BW61)=0),$B61,0)</f>
        <v>0</v>
      </c>
      <c r="BY61">
        <f ca="1">IF(AND($B61&gt;0,SUM(BY$3:BY60)=0,SUM($H61:BX61)=0),$B61,0)</f>
        <v>0</v>
      </c>
      <c r="BZ61">
        <f ca="1">IF(AND($B61&gt;0,SUM(BZ$3:BZ60)=0,SUM($H61:BY61)=0),$B61,0)</f>
        <v>0</v>
      </c>
      <c r="CA61">
        <f ca="1">IF(AND($B61&gt;0,SUM(CA$3:CA60)=0,SUM($H61:BZ61)=0),$B61,0)</f>
        <v>0</v>
      </c>
      <c r="CB61">
        <f ca="1">IF(AND($B61&gt;0,SUM(CB$3:CB60)=0,SUM($H61:CA61)=0),$B61,0)</f>
        <v>0</v>
      </c>
      <c r="CC61">
        <f ca="1">IF(AND($B61&gt;0,SUM(CC$3:CC60)=0,SUM($H61:CB61)=0),$B61,0)</f>
        <v>0</v>
      </c>
      <c r="CD61">
        <f ca="1">IF(AND($B61&gt;0,SUM(CD$3:CD60)=0,SUM($H61:CC61)=0),$B61,0)</f>
        <v>0</v>
      </c>
      <c r="CE61">
        <f ca="1">IF(AND($B61&gt;0,SUM(CE$3:CE60)=0,SUM($H61:CD61)=0),$B61,0)</f>
        <v>0</v>
      </c>
      <c r="CF61">
        <f ca="1">IF(AND($B61&gt;0,SUM(CF$3:CF60)=0,SUM($H61:CE61)=0),$B61,0)</f>
        <v>0</v>
      </c>
      <c r="CG61">
        <f ca="1">IF(AND($B61&gt;0,SUM(CG$3:CG60)=0,SUM($H61:CF61)=0),$B61,0)</f>
        <v>0</v>
      </c>
      <c r="CH61">
        <f ca="1">IF(AND($B61&gt;0,SUM(CH$3:CH60)=0,SUM($H61:CG61)=0),$B61,0)</f>
        <v>0</v>
      </c>
      <c r="CI61">
        <f ca="1">IF(AND($B61&gt;0,SUM(CI$3:CI60)=0,SUM($H61:CH61)=0),$B61,0)</f>
        <v>0</v>
      </c>
      <c r="CJ61">
        <f ca="1">IF(AND($B61&gt;0,SUM(CJ$3:CJ60)=0,SUM($H61:CI61)=0),$B61,0)</f>
        <v>0</v>
      </c>
      <c r="CK61">
        <f ca="1">IF(AND($B61&gt;0,SUM(CK$3:CK60)=0,SUM($H61:CJ61)=0),$B61,0)</f>
        <v>0</v>
      </c>
      <c r="CL61">
        <f ca="1">IF(AND($B61&gt;0,SUM(CL$3:CL60)=0,SUM($H61:CK61)=0),$B61,0)</f>
        <v>0</v>
      </c>
      <c r="CM61">
        <f ca="1">IF(AND($B61&gt;0,SUM(CM$3:CM60)=0,SUM($H61:CL61)=0),$B61,0)</f>
        <v>0</v>
      </c>
      <c r="CN61">
        <f ca="1">IF(AND($B61&gt;0,SUM(CN$3:CN60)=0,SUM($H61:CM61)=0),$B61,0)</f>
        <v>0</v>
      </c>
      <c r="CO61">
        <f ca="1">IF(AND($B61&gt;0,SUM(CO$3:CO60)=0,SUM($H61:CN61)=0),$B61,0)</f>
        <v>0</v>
      </c>
      <c r="CP61">
        <f ca="1">IF(AND($B61&gt;0,SUM(CP$3:CP60)=0,SUM($H61:CO61)=0),$B61,0)</f>
        <v>0</v>
      </c>
      <c r="CQ61">
        <f ca="1">IF(AND($B61&gt;0,SUM(CQ$3:CQ60)=0,SUM($H61:CP61)=0),$B61,0)</f>
        <v>0</v>
      </c>
      <c r="CR61">
        <f ca="1">IF(AND($B61&gt;0,SUM(CR$3:CR60)=0,SUM($H61:CQ61)=0),$B61,0)</f>
        <v>0</v>
      </c>
      <c r="CS61">
        <f ca="1">IF(AND($B61&gt;0,SUM(CS$3:CS60)=0,SUM($H61:CR61)=0),$B61,0)</f>
        <v>0</v>
      </c>
      <c r="CT61">
        <f ca="1">IF(AND($B61&gt;0,SUM(CT$3:CT60)=0,SUM($H61:CS61)=0),$B61,0)</f>
        <v>0</v>
      </c>
      <c r="CU61">
        <f ca="1">IF(AND($B61&gt;0,SUM(CU$3:CU60)=0,SUM($H61:CT61)=0),$B61,0)</f>
        <v>0</v>
      </c>
      <c r="CV61">
        <f ca="1">IF(AND($B61&gt;0,SUM(CV$3:CV60)=0,SUM($H61:CU61)=0),$B61,0)</f>
        <v>0</v>
      </c>
      <c r="CW61">
        <f ca="1">IF(AND($B61&gt;0,SUM(CW$3:CW60)=0,SUM($H61:CV61)=0),$B61,0)</f>
        <v>0</v>
      </c>
      <c r="CX61">
        <f ca="1">IF(AND($B61&gt;0,SUM(CX$3:CX60)=0,SUM($H61:CW61)=0),$B61,0)</f>
        <v>0</v>
      </c>
      <c r="CY61">
        <f ca="1">IF(AND($B61&gt;0,SUM(CY$3:CY60)=0,SUM($H61:CX61)=0),$B61,0)</f>
        <v>0</v>
      </c>
      <c r="CZ61">
        <f ca="1">IF(AND($B61&gt;0,SUM(CZ$3:CZ60)=0,SUM($H61:CY61)=0),$B61,0)</f>
        <v>0</v>
      </c>
      <c r="DA61">
        <f ca="1">IF(AND($B61&gt;0,SUM(DA$3:DA60)=0,SUM($H61:CZ61)=0),$B61,0)</f>
        <v>0</v>
      </c>
      <c r="DB61">
        <f ca="1">IF(AND($B61&gt;0,SUM(DB$3:DB60)=0,SUM($H61:DA61)=0),$B61,0)</f>
        <v>0</v>
      </c>
      <c r="DC61">
        <f ca="1">IF(AND($B61&gt;0,SUM(DC$3:DC60)=0,SUM($H61:DB61)=0),$B61,0)</f>
        <v>0</v>
      </c>
      <c r="DD61">
        <f ca="1">IF(AND($B61&gt;0,SUM(DD$3:DD60)=0,SUM($H61:DC61)=0),$B61,0)</f>
        <v>0</v>
      </c>
      <c r="DE61">
        <f ca="1">IF(AND($B61&gt;0,SUM(DE$3:DE60)=0,SUM($H61:DD61)=0),$B61,0)</f>
        <v>0</v>
      </c>
      <c r="DF61">
        <f ca="1">IF(AND($B61&gt;0,SUM(DF$3:DF60)=0,SUM($H61:DE61)=0),$B61,0)</f>
        <v>0</v>
      </c>
      <c r="DG61">
        <f ca="1">IF(AND($B61&gt;0,SUM(DG$3:DG60)=0,SUM($H61:DF61)=0),$B61,0)</f>
        <v>0</v>
      </c>
      <c r="DH61">
        <f ca="1">IF(AND($B61&gt;0,SUM(DH$3:DH60)=0,SUM($H61:DG61)=0),$B61,0)</f>
        <v>0</v>
      </c>
      <c r="DI61">
        <f ca="1">IF(AND($B61&gt;0,SUM(DI$3:DI60)=0,SUM($H61:DH61)=0),$B61,0)</f>
        <v>0</v>
      </c>
      <c r="DJ61">
        <f ca="1">IF(AND($B61&gt;0,SUM(DJ$3:DJ60)=0,SUM($H61:DI61)=0),$B61,0)</f>
        <v>0</v>
      </c>
      <c r="DK61">
        <f ca="1">IF(AND($B61&gt;0,SUM(DK$3:DK60)=0,SUM($H61:DJ61)=0),$B61,0)</f>
        <v>0</v>
      </c>
      <c r="DL61">
        <f ca="1">IF(AND($B61&gt;0,SUM(DL$3:DL60)=0,SUM($H61:DK61)=0),$B61,0)</f>
        <v>0</v>
      </c>
      <c r="DM61">
        <f ca="1">IF(AND($B61&gt;0,SUM(DM$3:DM60)=0,SUM($H61:DL61)=0),$B61,0)</f>
        <v>0</v>
      </c>
      <c r="DN61">
        <f ca="1">IF(AND($B61&gt;0,SUM(DN$3:DN60)=0,SUM($H61:DM61)=0),$B61,0)</f>
        <v>0</v>
      </c>
      <c r="DO61">
        <f ca="1">IF(AND($B61&gt;0,SUM(DO$3:DO60)=0,SUM($H61:DN61)=0),$B61,0)</f>
        <v>0</v>
      </c>
      <c r="DP61">
        <f ca="1">IF(AND($B61&gt;0,SUM(DP$3:DP60)=0,SUM($H61:DO61)=0),$B61,0)</f>
        <v>0</v>
      </c>
      <c r="DQ61">
        <f ca="1">IF(AND($B61&gt;0,SUM(DQ$3:DQ60)=0,SUM($H61:DP61)=0),$B61,0)</f>
        <v>0</v>
      </c>
      <c r="DR61">
        <f ca="1">IF(AND($B61&gt;0,SUM(DR$3:DR60)=0,SUM($H61:DQ61)=0),$B61,0)</f>
        <v>0</v>
      </c>
      <c r="DS61">
        <f ca="1">IF(AND($B61&gt;0,SUM(DS$3:DS60)=0,SUM($H61:DR61)=0),$B61,0)</f>
        <v>0</v>
      </c>
      <c r="DT61">
        <f ca="1">IF(AND($B61&gt;0,SUM(DT$3:DT60)=0,SUM($H61:DS61)=0),$B61,0)</f>
        <v>0</v>
      </c>
      <c r="DU61">
        <f ca="1">IF(AND($B61&gt;0,SUM(DU$3:DU60)=0,SUM($H61:DT61)=0),$B61,0)</f>
        <v>0</v>
      </c>
      <c r="DV61">
        <f ca="1">IF(AND($B61&gt;0,SUM(DV$3:DV60)=0,SUM($H61:DU61)=0),$B61,0)</f>
        <v>0</v>
      </c>
      <c r="DW61">
        <f ca="1">IF(AND($B61&gt;0,SUM(DW$3:DW60)=0,SUM($H61:DV61)=0),$B61,0)</f>
        <v>0</v>
      </c>
      <c r="DX61">
        <f ca="1">IF(AND($B61&gt;0,SUM(DX$3:DX60)=0,SUM($H61:DW61)=0),$B61,0)</f>
        <v>0</v>
      </c>
      <c r="DY61">
        <f ca="1">IF(AND($B61&gt;0,SUM(DY$3:DY60)=0,SUM($H61:DX61)=0),$B61,0)</f>
        <v>0</v>
      </c>
      <c r="DZ61">
        <f ca="1">IF(AND($B61&gt;0,SUM(DZ$3:DZ60)=0,SUM($H61:DY61)=0),$B61,0)</f>
        <v>0</v>
      </c>
      <c r="EA61">
        <f ca="1">IF(AND($B61&gt;0,SUM(EA$3:EA60)=0,SUM($H61:DZ61)=0),$B61,0)</f>
        <v>0</v>
      </c>
      <c r="EB61">
        <f ca="1">IF(AND($B61&gt;0,SUM(EB$3:EB60)=0,SUM($H61:EA61)=0),$B61,0)</f>
        <v>0</v>
      </c>
      <c r="EC61">
        <f ca="1">IF(AND($B61&gt;0,SUM(EC$3:EC60)=0,SUM($H61:EB61)=0),$B61,0)</f>
        <v>0</v>
      </c>
      <c r="ED61">
        <f ca="1">IF(AND($B61&gt;0,SUM(ED$3:ED60)=0,SUM($H61:EC61)=0),$B61,0)</f>
        <v>0</v>
      </c>
      <c r="EE61">
        <f ca="1">IF(AND($B61&gt;0,SUM(EE$3:EE60)=0,SUM($H61:ED61)=0),$B61,0)</f>
        <v>0</v>
      </c>
      <c r="EF61">
        <f ca="1">IF(AND($B61&gt;0,SUM(EF$3:EF60)=0,SUM($H61:EE61)=0),$B61,0)</f>
        <v>0</v>
      </c>
      <c r="EG61">
        <f ca="1">IF(AND($B61&gt;0,SUM(EG$3:EG60)=0,SUM($H61:EF61)=0),$B61,0)</f>
        <v>0</v>
      </c>
      <c r="EH61">
        <f ca="1">IF(AND($B61&gt;0,SUM(EH$3:EH60)=0,SUM($H61:EG61)=0),$B61,0)</f>
        <v>0</v>
      </c>
      <c r="EI61">
        <f ca="1">IF(AND($B61&gt;0,SUM(EI$3:EI60)=0,SUM($H61:EH61)=0),$B61,0)</f>
        <v>0</v>
      </c>
      <c r="EJ61">
        <f ca="1">IF(AND($B61&gt;0,SUM(EJ$3:EJ60)=0,SUM($H61:EI61)=0),$B61,0)</f>
        <v>0</v>
      </c>
      <c r="EK61">
        <f ca="1">IF(AND($B61&gt;0,SUM(EK$3:EK60)=0,SUM($H61:EJ61)=0),$B61,0)</f>
        <v>0</v>
      </c>
      <c r="EL61">
        <f ca="1">IF(AND($B61&gt;0,SUM(EL$3:EL60)=0,SUM($H61:EK61)=0),$B61,0)</f>
        <v>0</v>
      </c>
      <c r="EM61">
        <f ca="1">IF(AND($B61&gt;0,SUM(EM$3:EM60)=0,SUM($H61:EL61)=0),$B61,0)</f>
        <v>0</v>
      </c>
      <c r="EN61">
        <f ca="1">IF(AND($B61&gt;0,SUM(EN$3:EN60)=0,SUM($H61:EM61)=0),$B61,0)</f>
        <v>0</v>
      </c>
      <c r="EO61">
        <f ca="1">IF(AND($B61&gt;0,SUM(EO$3:EO60)=0,SUM($H61:EN61)=0),$B61,0)</f>
        <v>0</v>
      </c>
      <c r="EP61">
        <f ca="1">IF(AND($B61&gt;0,SUM(EP$3:EP60)=0,SUM($H61:EO61)=0),$B61,0)</f>
        <v>0</v>
      </c>
      <c r="EQ61">
        <f ca="1">IF(AND($B61&gt;0,SUM(EQ$3:EQ60)=0,SUM($H61:EP61)=0),$B61,0)</f>
        <v>0</v>
      </c>
      <c r="ER61">
        <f ca="1">IF(AND($B61&gt;0,SUM(ER$3:ER60)=0,SUM($H61:EQ61)=0),$B61,0)</f>
        <v>0</v>
      </c>
      <c r="ES61">
        <f ca="1">IF(AND($B61&gt;0,SUM(ES$3:ES60)=0,SUM($H61:ER61)=0),$B61,0)</f>
        <v>0</v>
      </c>
      <c r="ET61">
        <f ca="1">IF(AND($B61&gt;0,SUM(ET$3:ET60)=0,SUM($H61:ES61)=0),$B61,0)</f>
        <v>0</v>
      </c>
      <c r="EU61">
        <f ca="1">IF(AND($B61&gt;0,SUM(EU$3:EU60)=0,SUM($H61:ET61)=0),$B61,0)</f>
        <v>0</v>
      </c>
      <c r="EV61">
        <f ca="1">IF(AND($B61&gt;0,SUM(EV$3:EV60)=0,SUM($H61:EU61)=0),$B61,0)</f>
        <v>0</v>
      </c>
      <c r="EW61">
        <f ca="1">IF(AND($B61&gt;0,SUM(EW$3:EW60)=0,SUM($H61:EV61)=0),$B61,0)</f>
        <v>0</v>
      </c>
      <c r="EX61">
        <f ca="1">IF(AND($B61&gt;0,SUM(EX$3:EX60)=0,SUM($H61:EW61)=0),$B61,0)</f>
        <v>0</v>
      </c>
      <c r="EY61">
        <f ca="1">IF(AND($B61&gt;0,SUM(EY$3:EY60)=0,SUM($H61:EX61)=0),$B61,0)</f>
        <v>0</v>
      </c>
      <c r="EZ61">
        <f ca="1">IF(AND($B61&gt;0,SUM(EZ$3:EZ60)=0,SUM($H61:EY61)=0),$B61,0)</f>
        <v>0</v>
      </c>
      <c r="FA61">
        <f ca="1">IF(AND($B61&gt;0,SUM(FA$3:FA60)=0,SUM($H61:EZ61)=0),$B61,0)</f>
        <v>0</v>
      </c>
      <c r="FB61">
        <f ca="1">IF(AND($B61&gt;0,SUM(FB$3:FB60)=0,SUM($H61:FA61)=0),$B61,0)</f>
        <v>0</v>
      </c>
      <c r="FC61">
        <f ca="1">IF(AND($B61&gt;0,SUM(FC$3:FC60)=0,SUM($H61:FB61)=0),$B61,0)</f>
        <v>0</v>
      </c>
      <c r="FD61">
        <f ca="1">IF(AND($B61&gt;0,SUM(FD$3:FD60)=0,SUM($H61:FC61)=0),$B61,0)</f>
        <v>0</v>
      </c>
      <c r="FE61">
        <f ca="1">IF(AND($B61&gt;0,SUM(FE$3:FE60)=0,SUM($H61:FD61)=0),$B61,0)</f>
        <v>0</v>
      </c>
      <c r="FF61">
        <f ca="1">IF(AND($B61&gt;0,SUM(FF$3:FF60)=0,SUM($H61:FE61)=0),$B61,0)</f>
        <v>0</v>
      </c>
      <c r="FG61">
        <f ca="1">IF(AND($B61&gt;0,SUM(FG$3:FG60)=0,SUM($H61:FF61)=0),$B61,0)</f>
        <v>0</v>
      </c>
      <c r="FH61">
        <f ca="1">IF(AND($B61&gt;0,SUM(FH$3:FH60)=0,SUM($H61:FG61)=0),$B61,0)</f>
        <v>0</v>
      </c>
      <c r="FI61">
        <f ca="1">IF(AND($B61&gt;0,SUM(FI$3:FI60)=0,SUM($H61:FH61)=0),$B61,0)</f>
        <v>0</v>
      </c>
      <c r="FJ61">
        <f ca="1">IF(AND($B61&gt;0,SUM(FJ$3:FJ60)=0,SUM($H61:FI61)=0),$B61,0)</f>
        <v>0</v>
      </c>
      <c r="FK61">
        <f ca="1">IF(AND($B61&gt;0,SUM(FK$3:FK60)=0,SUM($H61:FJ61)=0),$B61,0)</f>
        <v>0</v>
      </c>
      <c r="FL61">
        <f ca="1">IF(AND($B61&gt;0,SUM(FL$3:FL60)=0,SUM($H61:FK61)=0),$B61,0)</f>
        <v>0</v>
      </c>
      <c r="FM61">
        <f ca="1">IF(AND($B61&gt;0,SUM(FM$3:FM60)=0,SUM($H61:FL61)=0),$B61,0)</f>
        <v>0</v>
      </c>
      <c r="FN61">
        <f ca="1">IF(AND($B61&gt;0,SUM(FN$3:FN60)=0,SUM($H61:FM61)=0),$B61,0)</f>
        <v>0</v>
      </c>
      <c r="FS61" s="67" t="s">
        <v>1092</v>
      </c>
      <c r="FT61" s="67" t="str">
        <f>""</f>
        <v/>
      </c>
      <c r="FU61" s="342">
        <v>3</v>
      </c>
      <c r="FV61" s="374" t="str">
        <f>""</f>
        <v/>
      </c>
      <c r="FY61" s="67" t="s">
        <v>1162</v>
      </c>
      <c r="FZ61" s="67" t="str">
        <f>""</f>
        <v/>
      </c>
      <c r="GA61" s="342">
        <v>3</v>
      </c>
      <c r="GB61" s="374" t="str">
        <f>""</f>
        <v/>
      </c>
      <c r="GE61" s="67" t="s">
        <v>1092</v>
      </c>
      <c r="GF61" s="67" t="str">
        <f>""</f>
        <v/>
      </c>
      <c r="GG61" s="342">
        <v>3</v>
      </c>
      <c r="GH61" s="374" t="str">
        <f>""</f>
        <v/>
      </c>
    </row>
    <row r="62" spans="1:190" ht="15.75" thickBot="1" x14ac:dyDescent="0.3">
      <c r="A62">
        <v>62</v>
      </c>
      <c r="B62" s="367">
        <f ca="1">IF(ValintaohjelmaCentral!D$32=SelectionDataCentral!I$32,A62,0)</f>
        <v>0</v>
      </c>
      <c r="C62" s="240" t="str">
        <f t="shared" ca="1" si="16"/>
        <v xml:space="preserve"> - Sis. Tehostusilvirransäätöpellin (CHA)</v>
      </c>
      <c r="D62" s="240" t="str">
        <f t="shared" ca="1" si="17"/>
        <v/>
      </c>
      <c r="E62" s="240">
        <f t="shared" ca="1" si="18"/>
        <v>2</v>
      </c>
      <c r="F62" s="240" t="str">
        <f t="shared" ca="1" si="19"/>
        <v/>
      </c>
      <c r="G62" s="47">
        <f ca="1">INDEX($I$2:$FN$2,ROWS(G$2:G62))</f>
        <v>1</v>
      </c>
      <c r="H62">
        <v>0</v>
      </c>
      <c r="I62">
        <f ca="1">IF(AND($B62&gt;0,SUM(I$3:I61)=0,SUM($H62:H62)=0),$B62,0)</f>
        <v>0</v>
      </c>
      <c r="J62">
        <f ca="1">IF(AND($B62&gt;0,SUM(J$3:J61)=0,SUM($H62:I62)=0),$B62,0)</f>
        <v>0</v>
      </c>
      <c r="K62">
        <f ca="1">IF(AND($B62&gt;0,SUM(K$3:K61)=0,SUM($H62:J62)=0),$B62,0)</f>
        <v>0</v>
      </c>
      <c r="L62">
        <f ca="1">IF(AND($B62&gt;0,SUM(L$3:L61)=0,SUM($H62:K62)=0),$B62,0)</f>
        <v>0</v>
      </c>
      <c r="M62">
        <f ca="1">IF(AND($B62&gt;0,SUM(M$3:M61)=0,SUM($H62:L62)=0),$B62,0)</f>
        <v>0</v>
      </c>
      <c r="N62">
        <f ca="1">IF(AND($B62&gt;0,SUM(N$3:N61)=0,SUM($H62:M62)=0),$B62,0)</f>
        <v>0</v>
      </c>
      <c r="O62">
        <f ca="1">IF(AND($B62&gt;0,SUM(O$3:O61)=0,SUM($H62:N62)=0),$B62,0)</f>
        <v>0</v>
      </c>
      <c r="P62">
        <f ca="1">IF(AND($B62&gt;0,SUM(P$3:P61)=0,SUM($H62:O62)=0),$B62,0)</f>
        <v>0</v>
      </c>
      <c r="Q62">
        <f ca="1">IF(AND($B62&gt;0,SUM(Q$3:Q61)=0,SUM($H62:P62)=0),$B62,0)</f>
        <v>0</v>
      </c>
      <c r="R62">
        <f ca="1">IF(AND($B62&gt;0,SUM(R$3:R61)=0,SUM($H62:Q62)=0),$B62,0)</f>
        <v>0</v>
      </c>
      <c r="S62">
        <f ca="1">IF(AND($B62&gt;0,SUM(S$3:S61)=0,SUM($H62:R62)=0),$B62,0)</f>
        <v>0</v>
      </c>
      <c r="T62">
        <f ca="1">IF(AND($B62&gt;0,SUM(T$3:T61)=0,SUM($H62:S62)=0),$B62,0)</f>
        <v>0</v>
      </c>
      <c r="U62">
        <f ca="1">IF(AND($B62&gt;0,SUM(U$3:U61)=0,SUM($H62:T62)=0),$B62,0)</f>
        <v>0</v>
      </c>
      <c r="V62">
        <f ca="1">IF(AND($B62&gt;0,SUM(V$3:V61)=0,SUM($H62:U62)=0),$B62,0)</f>
        <v>0</v>
      </c>
      <c r="W62">
        <f ca="1">IF(AND($B62&gt;0,SUM(W$3:W61)=0,SUM($H62:V62)=0),$B62,0)</f>
        <v>0</v>
      </c>
      <c r="X62">
        <f ca="1">IF(AND($B62&gt;0,SUM(X$3:X61)=0,SUM($H62:W62)=0),$B62,0)</f>
        <v>0</v>
      </c>
      <c r="Y62">
        <f ca="1">IF(AND($B62&gt;0,SUM(Y$3:Y61)=0,SUM($H62:X62)=0),$B62,0)</f>
        <v>0</v>
      </c>
      <c r="Z62">
        <f ca="1">IF(AND($B62&gt;0,SUM(Z$3:Z61)=0,SUM($H62:Y62)=0),$B62,0)</f>
        <v>0</v>
      </c>
      <c r="AA62">
        <f ca="1">IF(AND($B62&gt;0,SUM(AA$3:AA61)=0,SUM($H62:Z62)=0),$B62,0)</f>
        <v>0</v>
      </c>
      <c r="AB62">
        <f ca="1">IF(AND($B62&gt;0,SUM(AB$3:AB61)=0,SUM($H62:AA62)=0),$B62,0)</f>
        <v>0</v>
      </c>
      <c r="AC62">
        <f ca="1">IF(AND($B62&gt;0,SUM(AC$3:AC61)=0,SUM($H62:AB62)=0),$B62,0)</f>
        <v>0</v>
      </c>
      <c r="AD62">
        <f ca="1">IF(AND($B62&gt;0,SUM(AD$3:AD61)=0,SUM($H62:AC62)=0),$B62,0)</f>
        <v>0</v>
      </c>
      <c r="AE62">
        <f ca="1">IF(AND($B62&gt;0,SUM(AE$3:AE61)=0,SUM($H62:AD62)=0),$B62,0)</f>
        <v>0</v>
      </c>
      <c r="AF62">
        <f ca="1">IF(AND($B62&gt;0,SUM(AF$3:AF61)=0,SUM($H62:AE62)=0),$B62,0)</f>
        <v>0</v>
      </c>
      <c r="AG62">
        <f ca="1">IF(AND($B62&gt;0,SUM(AG$3:AG61)=0,SUM($H62:AF62)=0),$B62,0)</f>
        <v>0</v>
      </c>
      <c r="AH62">
        <f ca="1">IF(AND($B62&gt;0,SUM(AH$3:AH61)=0,SUM($H62:AG62)=0),$B62,0)</f>
        <v>0</v>
      </c>
      <c r="AI62">
        <f ca="1">IF(AND($B62&gt;0,SUM(AI$3:AI61)=0,SUM($H62:AH62)=0),$B62,0)</f>
        <v>0</v>
      </c>
      <c r="AJ62">
        <f ca="1">IF(AND($B62&gt;0,SUM(AJ$3:AJ61)=0,SUM($H62:AI62)=0),$B62,0)</f>
        <v>0</v>
      </c>
      <c r="AK62">
        <f ca="1">IF(AND($B62&gt;0,SUM(AK$3:AK61)=0,SUM($H62:AJ62)=0),$B62,0)</f>
        <v>0</v>
      </c>
      <c r="AL62">
        <f ca="1">IF(AND($B62&gt;0,SUM(AL$3:AL61)=0,SUM($H62:AK62)=0),$B62,0)</f>
        <v>0</v>
      </c>
      <c r="AM62">
        <f ca="1">IF(AND($B62&gt;0,SUM(AM$3:AM61)=0,SUM($H62:AL62)=0),$B62,0)</f>
        <v>0</v>
      </c>
      <c r="AN62">
        <f ca="1">IF(AND($B62&gt;0,SUM(AN$3:AN61)=0,SUM($H62:AM62)=0),$B62,0)</f>
        <v>0</v>
      </c>
      <c r="AO62">
        <f ca="1">IF(AND($B62&gt;0,SUM(AO$3:AO61)=0,SUM($H62:AN62)=0),$B62,0)</f>
        <v>0</v>
      </c>
      <c r="AP62">
        <f ca="1">IF(AND($B62&gt;0,SUM(AP$3:AP61)=0,SUM($H62:AO62)=0),$B62,0)</f>
        <v>0</v>
      </c>
      <c r="AQ62">
        <f ca="1">IF(AND($B62&gt;0,SUM(AQ$3:AQ61)=0,SUM($H62:AP62)=0),$B62,0)</f>
        <v>0</v>
      </c>
      <c r="AR62">
        <f ca="1">IF(AND($B62&gt;0,SUM(AR$3:AR61)=0,SUM($H62:AQ62)=0),$B62,0)</f>
        <v>0</v>
      </c>
      <c r="AS62">
        <f ca="1">IF(AND($B62&gt;0,SUM(AS$3:AS61)=0,SUM($H62:AR62)=0),$B62,0)</f>
        <v>0</v>
      </c>
      <c r="AT62">
        <f ca="1">IF(AND($B62&gt;0,SUM(AT$3:AT61)=0,SUM($H62:AS62)=0),$B62,0)</f>
        <v>0</v>
      </c>
      <c r="AU62">
        <f ca="1">IF(AND($B62&gt;0,SUM(AU$3:AU61)=0,SUM($H62:AT62)=0),$B62,0)</f>
        <v>0</v>
      </c>
      <c r="AV62">
        <f ca="1">IF(AND($B62&gt;0,SUM(AV$3:AV61)=0,SUM($H62:AU62)=0),$B62,0)</f>
        <v>0</v>
      </c>
      <c r="AW62">
        <f ca="1">IF(AND($B62&gt;0,SUM(AW$3:AW61)=0,SUM($H62:AV62)=0),$B62,0)</f>
        <v>0</v>
      </c>
      <c r="AX62">
        <f ca="1">IF(AND($B62&gt;0,SUM(AX$3:AX61)=0,SUM($H62:AW62)=0),$B62,0)</f>
        <v>0</v>
      </c>
      <c r="AY62">
        <f ca="1">IF(AND($B62&gt;0,SUM(AY$3:AY61)=0,SUM($H62:AX62)=0),$B62,0)</f>
        <v>0</v>
      </c>
      <c r="AZ62">
        <f ca="1">IF(AND($B62&gt;0,SUM(AZ$3:AZ61)=0,SUM($H62:AY62)=0),$B62,0)</f>
        <v>0</v>
      </c>
      <c r="BA62">
        <f ca="1">IF(AND($B62&gt;0,SUM(BA$3:BA61)=0,SUM($H62:AZ62)=0),$B62,0)</f>
        <v>0</v>
      </c>
      <c r="BB62">
        <f ca="1">IF(AND($B62&gt;0,SUM(BB$3:BB61)=0,SUM($H62:BA62)=0),$B62,0)</f>
        <v>0</v>
      </c>
      <c r="BC62">
        <f ca="1">IF(AND($B62&gt;0,SUM(BC$3:BC61)=0,SUM($H62:BB62)=0),$B62,0)</f>
        <v>0</v>
      </c>
      <c r="BD62">
        <f ca="1">IF(AND($B62&gt;0,SUM(BD$3:BD61)=0,SUM($H62:BC62)=0),$B62,0)</f>
        <v>0</v>
      </c>
      <c r="BE62">
        <f ca="1">IF(AND($B62&gt;0,SUM(BE$3:BE61)=0,SUM($H62:BD62)=0),$B62,0)</f>
        <v>0</v>
      </c>
      <c r="BF62">
        <f ca="1">IF(AND($B62&gt;0,SUM(BF$3:BF61)=0,SUM($H62:BE62)=0),$B62,0)</f>
        <v>0</v>
      </c>
      <c r="BG62">
        <f ca="1">IF(AND($B62&gt;0,SUM(BG$3:BG61)=0,SUM($H62:BF62)=0),$B62,0)</f>
        <v>0</v>
      </c>
      <c r="BH62">
        <f ca="1">IF(AND($B62&gt;0,SUM(BH$3:BH61)=0,SUM($H62:BG62)=0),$B62,0)</f>
        <v>0</v>
      </c>
      <c r="BI62">
        <f ca="1">IF(AND($B62&gt;0,SUM(BI$3:BI61)=0,SUM($H62:BH62)=0),$B62,0)</f>
        <v>0</v>
      </c>
      <c r="BJ62">
        <f ca="1">IF(AND($B62&gt;0,SUM(BJ$3:BJ61)=0,SUM($H62:BI62)=0),$B62,0)</f>
        <v>0</v>
      </c>
      <c r="BK62">
        <f ca="1">IF(AND($B62&gt;0,SUM(BK$3:BK61)=0,SUM($H62:BJ62)=0),$B62,0)</f>
        <v>0</v>
      </c>
      <c r="BL62">
        <f ca="1">IF(AND($B62&gt;0,SUM(BL$3:BL61)=0,SUM($H62:BK62)=0),$B62,0)</f>
        <v>0</v>
      </c>
      <c r="BM62">
        <f ca="1">IF(AND($B62&gt;0,SUM(BM$3:BM61)=0,SUM($H62:BL62)=0),$B62,0)</f>
        <v>0</v>
      </c>
      <c r="BN62">
        <f ca="1">IF(AND($B62&gt;0,SUM(BN$3:BN61)=0,SUM($H62:BM62)=0),$B62,0)</f>
        <v>0</v>
      </c>
      <c r="BO62">
        <f ca="1">IF(AND($B62&gt;0,SUM(BO$3:BO61)=0,SUM($H62:BN62)=0),$B62,0)</f>
        <v>0</v>
      </c>
      <c r="BP62">
        <f ca="1">IF(AND($B62&gt;0,SUM(BP$3:BP61)=0,SUM($H62:BO62)=0),$B62,0)</f>
        <v>0</v>
      </c>
      <c r="BQ62">
        <f ca="1">IF(AND($B62&gt;0,SUM(BQ$3:BQ61)=0,SUM($H62:BP62)=0),$B62,0)</f>
        <v>0</v>
      </c>
      <c r="BR62">
        <f ca="1">IF(AND($B62&gt;0,SUM(BR$3:BR61)=0,SUM($H62:BQ62)=0),$B62,0)</f>
        <v>0</v>
      </c>
      <c r="BS62">
        <f ca="1">IF(AND($B62&gt;0,SUM(BS$3:BS61)=0,SUM($H62:BR62)=0),$B62,0)</f>
        <v>0</v>
      </c>
      <c r="BT62">
        <f ca="1">IF(AND($B62&gt;0,SUM(BT$3:BT61)=0,SUM($H62:BS62)=0),$B62,0)</f>
        <v>0</v>
      </c>
      <c r="BU62">
        <f ca="1">IF(AND($B62&gt;0,SUM(BU$3:BU61)=0,SUM($H62:BT62)=0),$B62,0)</f>
        <v>0</v>
      </c>
      <c r="BV62">
        <f ca="1">IF(AND($B62&gt;0,SUM(BV$3:BV61)=0,SUM($H62:BU62)=0),$B62,0)</f>
        <v>0</v>
      </c>
      <c r="BW62">
        <f ca="1">IF(AND($B62&gt;0,SUM(BW$3:BW61)=0,SUM($H62:BV62)=0),$B62,0)</f>
        <v>0</v>
      </c>
      <c r="BX62">
        <f ca="1">IF(AND($B62&gt;0,SUM(BX$3:BX61)=0,SUM($H62:BW62)=0),$B62,0)</f>
        <v>0</v>
      </c>
      <c r="BY62">
        <f ca="1">IF(AND($B62&gt;0,SUM(BY$3:BY61)=0,SUM($H62:BX62)=0),$B62,0)</f>
        <v>0</v>
      </c>
      <c r="BZ62">
        <f ca="1">IF(AND($B62&gt;0,SUM(BZ$3:BZ61)=0,SUM($H62:BY62)=0),$B62,0)</f>
        <v>0</v>
      </c>
      <c r="CA62">
        <f ca="1">IF(AND($B62&gt;0,SUM(CA$3:CA61)=0,SUM($H62:BZ62)=0),$B62,0)</f>
        <v>0</v>
      </c>
      <c r="CB62">
        <f ca="1">IF(AND($B62&gt;0,SUM(CB$3:CB61)=0,SUM($H62:CA62)=0),$B62,0)</f>
        <v>0</v>
      </c>
      <c r="CC62">
        <f ca="1">IF(AND($B62&gt;0,SUM(CC$3:CC61)=0,SUM($H62:CB62)=0),$B62,0)</f>
        <v>0</v>
      </c>
      <c r="CD62">
        <f ca="1">IF(AND($B62&gt;0,SUM(CD$3:CD61)=0,SUM($H62:CC62)=0),$B62,0)</f>
        <v>0</v>
      </c>
      <c r="CE62">
        <f ca="1">IF(AND($B62&gt;0,SUM(CE$3:CE61)=0,SUM($H62:CD62)=0),$B62,0)</f>
        <v>0</v>
      </c>
      <c r="CF62">
        <f ca="1">IF(AND($B62&gt;0,SUM(CF$3:CF61)=0,SUM($H62:CE62)=0),$B62,0)</f>
        <v>0</v>
      </c>
      <c r="CG62">
        <f ca="1">IF(AND($B62&gt;0,SUM(CG$3:CG61)=0,SUM($H62:CF62)=0),$B62,0)</f>
        <v>0</v>
      </c>
      <c r="CH62">
        <f ca="1">IF(AND($B62&gt;0,SUM(CH$3:CH61)=0,SUM($H62:CG62)=0),$B62,0)</f>
        <v>0</v>
      </c>
      <c r="CI62">
        <f ca="1">IF(AND($B62&gt;0,SUM(CI$3:CI61)=0,SUM($H62:CH62)=0),$B62,0)</f>
        <v>0</v>
      </c>
      <c r="CJ62">
        <f ca="1">IF(AND($B62&gt;0,SUM(CJ$3:CJ61)=0,SUM($H62:CI62)=0),$B62,0)</f>
        <v>0</v>
      </c>
      <c r="CK62">
        <f ca="1">IF(AND($B62&gt;0,SUM(CK$3:CK61)=0,SUM($H62:CJ62)=0),$B62,0)</f>
        <v>0</v>
      </c>
      <c r="CL62">
        <f ca="1">IF(AND($B62&gt;0,SUM(CL$3:CL61)=0,SUM($H62:CK62)=0),$B62,0)</f>
        <v>0</v>
      </c>
      <c r="CM62">
        <f ca="1">IF(AND($B62&gt;0,SUM(CM$3:CM61)=0,SUM($H62:CL62)=0),$B62,0)</f>
        <v>0</v>
      </c>
      <c r="CN62">
        <f ca="1">IF(AND($B62&gt;0,SUM(CN$3:CN61)=0,SUM($H62:CM62)=0),$B62,0)</f>
        <v>0</v>
      </c>
      <c r="CO62">
        <f ca="1">IF(AND($B62&gt;0,SUM(CO$3:CO61)=0,SUM($H62:CN62)=0),$B62,0)</f>
        <v>0</v>
      </c>
      <c r="CP62">
        <f ca="1">IF(AND($B62&gt;0,SUM(CP$3:CP61)=0,SUM($H62:CO62)=0),$B62,0)</f>
        <v>0</v>
      </c>
      <c r="CQ62">
        <f ca="1">IF(AND($B62&gt;0,SUM(CQ$3:CQ61)=0,SUM($H62:CP62)=0),$B62,0)</f>
        <v>0</v>
      </c>
      <c r="CR62">
        <f ca="1">IF(AND($B62&gt;0,SUM(CR$3:CR61)=0,SUM($H62:CQ62)=0),$B62,0)</f>
        <v>0</v>
      </c>
      <c r="CS62">
        <f ca="1">IF(AND($B62&gt;0,SUM(CS$3:CS61)=0,SUM($H62:CR62)=0),$B62,0)</f>
        <v>0</v>
      </c>
      <c r="CT62">
        <f ca="1">IF(AND($B62&gt;0,SUM(CT$3:CT61)=0,SUM($H62:CS62)=0),$B62,0)</f>
        <v>0</v>
      </c>
      <c r="CU62">
        <f ca="1">IF(AND($B62&gt;0,SUM(CU$3:CU61)=0,SUM($H62:CT62)=0),$B62,0)</f>
        <v>0</v>
      </c>
      <c r="CV62">
        <f ca="1">IF(AND($B62&gt;0,SUM(CV$3:CV61)=0,SUM($H62:CU62)=0),$B62,0)</f>
        <v>0</v>
      </c>
      <c r="CW62">
        <f ca="1">IF(AND($B62&gt;0,SUM(CW$3:CW61)=0,SUM($H62:CV62)=0),$B62,0)</f>
        <v>0</v>
      </c>
      <c r="CX62">
        <f ca="1">IF(AND($B62&gt;0,SUM(CX$3:CX61)=0,SUM($H62:CW62)=0),$B62,0)</f>
        <v>0</v>
      </c>
      <c r="CY62">
        <f ca="1">IF(AND($B62&gt;0,SUM(CY$3:CY61)=0,SUM($H62:CX62)=0),$B62,0)</f>
        <v>0</v>
      </c>
      <c r="CZ62">
        <f ca="1">IF(AND($B62&gt;0,SUM(CZ$3:CZ61)=0,SUM($H62:CY62)=0),$B62,0)</f>
        <v>0</v>
      </c>
      <c r="DA62">
        <f ca="1">IF(AND($B62&gt;0,SUM(DA$3:DA61)=0,SUM($H62:CZ62)=0),$B62,0)</f>
        <v>0</v>
      </c>
      <c r="DB62">
        <f ca="1">IF(AND($B62&gt;0,SUM(DB$3:DB61)=0,SUM($H62:DA62)=0),$B62,0)</f>
        <v>0</v>
      </c>
      <c r="DC62">
        <f ca="1">IF(AND($B62&gt;0,SUM(DC$3:DC61)=0,SUM($H62:DB62)=0),$B62,0)</f>
        <v>0</v>
      </c>
      <c r="DD62">
        <f ca="1">IF(AND($B62&gt;0,SUM(DD$3:DD61)=0,SUM($H62:DC62)=0),$B62,0)</f>
        <v>0</v>
      </c>
      <c r="DE62">
        <f ca="1">IF(AND($B62&gt;0,SUM(DE$3:DE61)=0,SUM($H62:DD62)=0),$B62,0)</f>
        <v>0</v>
      </c>
      <c r="DF62">
        <f ca="1">IF(AND($B62&gt;0,SUM(DF$3:DF61)=0,SUM($H62:DE62)=0),$B62,0)</f>
        <v>0</v>
      </c>
      <c r="DG62">
        <f ca="1">IF(AND($B62&gt;0,SUM(DG$3:DG61)=0,SUM($H62:DF62)=0),$B62,0)</f>
        <v>0</v>
      </c>
      <c r="DH62">
        <f ca="1">IF(AND($B62&gt;0,SUM(DH$3:DH61)=0,SUM($H62:DG62)=0),$B62,0)</f>
        <v>0</v>
      </c>
      <c r="DI62">
        <f ca="1">IF(AND($B62&gt;0,SUM(DI$3:DI61)=0,SUM($H62:DH62)=0),$B62,0)</f>
        <v>0</v>
      </c>
      <c r="DJ62">
        <f ca="1">IF(AND($B62&gt;0,SUM(DJ$3:DJ61)=0,SUM($H62:DI62)=0),$B62,0)</f>
        <v>0</v>
      </c>
      <c r="DK62">
        <f ca="1">IF(AND($B62&gt;0,SUM(DK$3:DK61)=0,SUM($H62:DJ62)=0),$B62,0)</f>
        <v>0</v>
      </c>
      <c r="DL62">
        <f ca="1">IF(AND($B62&gt;0,SUM(DL$3:DL61)=0,SUM($H62:DK62)=0),$B62,0)</f>
        <v>0</v>
      </c>
      <c r="DM62">
        <f ca="1">IF(AND($B62&gt;0,SUM(DM$3:DM61)=0,SUM($H62:DL62)=0),$B62,0)</f>
        <v>0</v>
      </c>
      <c r="DN62">
        <f ca="1">IF(AND($B62&gt;0,SUM(DN$3:DN61)=0,SUM($H62:DM62)=0),$B62,0)</f>
        <v>0</v>
      </c>
      <c r="DO62">
        <f ca="1">IF(AND($B62&gt;0,SUM(DO$3:DO61)=0,SUM($H62:DN62)=0),$B62,0)</f>
        <v>0</v>
      </c>
      <c r="DP62">
        <f ca="1">IF(AND($B62&gt;0,SUM(DP$3:DP61)=0,SUM($H62:DO62)=0),$B62,0)</f>
        <v>0</v>
      </c>
      <c r="DQ62">
        <f ca="1">IF(AND($B62&gt;0,SUM(DQ$3:DQ61)=0,SUM($H62:DP62)=0),$B62,0)</f>
        <v>0</v>
      </c>
      <c r="DR62">
        <f ca="1">IF(AND($B62&gt;0,SUM(DR$3:DR61)=0,SUM($H62:DQ62)=0),$B62,0)</f>
        <v>0</v>
      </c>
      <c r="DS62">
        <f ca="1">IF(AND($B62&gt;0,SUM(DS$3:DS61)=0,SUM($H62:DR62)=0),$B62,0)</f>
        <v>0</v>
      </c>
      <c r="DT62">
        <f ca="1">IF(AND($B62&gt;0,SUM(DT$3:DT61)=0,SUM($H62:DS62)=0),$B62,0)</f>
        <v>0</v>
      </c>
      <c r="DU62">
        <f ca="1">IF(AND($B62&gt;0,SUM(DU$3:DU61)=0,SUM($H62:DT62)=0),$B62,0)</f>
        <v>0</v>
      </c>
      <c r="DV62">
        <f ca="1">IF(AND($B62&gt;0,SUM(DV$3:DV61)=0,SUM($H62:DU62)=0),$B62,0)</f>
        <v>0</v>
      </c>
      <c r="DW62">
        <f ca="1">IF(AND($B62&gt;0,SUM(DW$3:DW61)=0,SUM($H62:DV62)=0),$B62,0)</f>
        <v>0</v>
      </c>
      <c r="DX62">
        <f ca="1">IF(AND($B62&gt;0,SUM(DX$3:DX61)=0,SUM($H62:DW62)=0),$B62,0)</f>
        <v>0</v>
      </c>
      <c r="DY62">
        <f ca="1">IF(AND($B62&gt;0,SUM(DY$3:DY61)=0,SUM($H62:DX62)=0),$B62,0)</f>
        <v>0</v>
      </c>
      <c r="DZ62">
        <f ca="1">IF(AND($B62&gt;0,SUM(DZ$3:DZ61)=0,SUM($H62:DY62)=0),$B62,0)</f>
        <v>0</v>
      </c>
      <c r="EA62">
        <f ca="1">IF(AND($B62&gt;0,SUM(EA$3:EA61)=0,SUM($H62:DZ62)=0),$B62,0)</f>
        <v>0</v>
      </c>
      <c r="EB62">
        <f ca="1">IF(AND($B62&gt;0,SUM(EB$3:EB61)=0,SUM($H62:EA62)=0),$B62,0)</f>
        <v>0</v>
      </c>
      <c r="EC62">
        <f ca="1">IF(AND($B62&gt;0,SUM(EC$3:EC61)=0,SUM($H62:EB62)=0),$B62,0)</f>
        <v>0</v>
      </c>
      <c r="ED62">
        <f ca="1">IF(AND($B62&gt;0,SUM(ED$3:ED61)=0,SUM($H62:EC62)=0),$B62,0)</f>
        <v>0</v>
      </c>
      <c r="EE62">
        <f ca="1">IF(AND($B62&gt;0,SUM(EE$3:EE61)=0,SUM($H62:ED62)=0),$B62,0)</f>
        <v>0</v>
      </c>
      <c r="EF62">
        <f ca="1">IF(AND($B62&gt;0,SUM(EF$3:EF61)=0,SUM($H62:EE62)=0),$B62,0)</f>
        <v>0</v>
      </c>
      <c r="EG62">
        <f ca="1">IF(AND($B62&gt;0,SUM(EG$3:EG61)=0,SUM($H62:EF62)=0),$B62,0)</f>
        <v>0</v>
      </c>
      <c r="EH62">
        <f ca="1">IF(AND($B62&gt;0,SUM(EH$3:EH61)=0,SUM($H62:EG62)=0),$B62,0)</f>
        <v>0</v>
      </c>
      <c r="EI62">
        <f ca="1">IF(AND($B62&gt;0,SUM(EI$3:EI61)=0,SUM($H62:EH62)=0),$B62,0)</f>
        <v>0</v>
      </c>
      <c r="EJ62">
        <f ca="1">IF(AND($B62&gt;0,SUM(EJ$3:EJ61)=0,SUM($H62:EI62)=0),$B62,0)</f>
        <v>0</v>
      </c>
      <c r="EK62">
        <f ca="1">IF(AND($B62&gt;0,SUM(EK$3:EK61)=0,SUM($H62:EJ62)=0),$B62,0)</f>
        <v>0</v>
      </c>
      <c r="EL62">
        <f ca="1">IF(AND($B62&gt;0,SUM(EL$3:EL61)=0,SUM($H62:EK62)=0),$B62,0)</f>
        <v>0</v>
      </c>
      <c r="EM62">
        <f ca="1">IF(AND($B62&gt;0,SUM(EM$3:EM61)=0,SUM($H62:EL62)=0),$B62,0)</f>
        <v>0</v>
      </c>
      <c r="EN62">
        <f ca="1">IF(AND($B62&gt;0,SUM(EN$3:EN61)=0,SUM($H62:EM62)=0),$B62,0)</f>
        <v>0</v>
      </c>
      <c r="EO62">
        <f ca="1">IF(AND($B62&gt;0,SUM(EO$3:EO61)=0,SUM($H62:EN62)=0),$B62,0)</f>
        <v>0</v>
      </c>
      <c r="EP62">
        <f ca="1">IF(AND($B62&gt;0,SUM(EP$3:EP61)=0,SUM($H62:EO62)=0),$B62,0)</f>
        <v>0</v>
      </c>
      <c r="EQ62">
        <f ca="1">IF(AND($B62&gt;0,SUM(EQ$3:EQ61)=0,SUM($H62:EP62)=0),$B62,0)</f>
        <v>0</v>
      </c>
      <c r="ER62">
        <f ca="1">IF(AND($B62&gt;0,SUM(ER$3:ER61)=0,SUM($H62:EQ62)=0),$B62,0)</f>
        <v>0</v>
      </c>
      <c r="ES62">
        <f ca="1">IF(AND($B62&gt;0,SUM(ES$3:ES61)=0,SUM($H62:ER62)=0),$B62,0)</f>
        <v>0</v>
      </c>
      <c r="ET62">
        <f ca="1">IF(AND($B62&gt;0,SUM(ET$3:ET61)=0,SUM($H62:ES62)=0),$B62,0)</f>
        <v>0</v>
      </c>
      <c r="EU62">
        <f ca="1">IF(AND($B62&gt;0,SUM(EU$3:EU61)=0,SUM($H62:ET62)=0),$B62,0)</f>
        <v>0</v>
      </c>
      <c r="EV62">
        <f ca="1">IF(AND($B62&gt;0,SUM(EV$3:EV61)=0,SUM($H62:EU62)=0),$B62,0)</f>
        <v>0</v>
      </c>
      <c r="EW62">
        <f ca="1">IF(AND($B62&gt;0,SUM(EW$3:EW61)=0,SUM($H62:EV62)=0),$B62,0)</f>
        <v>0</v>
      </c>
      <c r="EX62">
        <f ca="1">IF(AND($B62&gt;0,SUM(EX$3:EX61)=0,SUM($H62:EW62)=0),$B62,0)</f>
        <v>0</v>
      </c>
      <c r="EY62">
        <f ca="1">IF(AND($B62&gt;0,SUM(EY$3:EY61)=0,SUM($H62:EX62)=0),$B62,0)</f>
        <v>0</v>
      </c>
      <c r="EZ62">
        <f ca="1">IF(AND($B62&gt;0,SUM(EZ$3:EZ61)=0,SUM($H62:EY62)=0),$B62,0)</f>
        <v>0</v>
      </c>
      <c r="FA62">
        <f ca="1">IF(AND($B62&gt;0,SUM(FA$3:FA61)=0,SUM($H62:EZ62)=0),$B62,0)</f>
        <v>0</v>
      </c>
      <c r="FB62">
        <f ca="1">IF(AND($B62&gt;0,SUM(FB$3:FB61)=0,SUM($H62:FA62)=0),$B62,0)</f>
        <v>0</v>
      </c>
      <c r="FC62">
        <f ca="1">IF(AND($B62&gt;0,SUM(FC$3:FC61)=0,SUM($H62:FB62)=0),$B62,0)</f>
        <v>0</v>
      </c>
      <c r="FD62">
        <f ca="1">IF(AND($B62&gt;0,SUM(FD$3:FD61)=0,SUM($H62:FC62)=0),$B62,0)</f>
        <v>0</v>
      </c>
      <c r="FE62">
        <f ca="1">IF(AND($B62&gt;0,SUM(FE$3:FE61)=0,SUM($H62:FD62)=0),$B62,0)</f>
        <v>0</v>
      </c>
      <c r="FF62">
        <f ca="1">IF(AND($B62&gt;0,SUM(FF$3:FF61)=0,SUM($H62:FE62)=0),$B62,0)</f>
        <v>0</v>
      </c>
      <c r="FG62">
        <f ca="1">IF(AND($B62&gt;0,SUM(FG$3:FG61)=0,SUM($H62:FF62)=0),$B62,0)</f>
        <v>0</v>
      </c>
      <c r="FH62">
        <f ca="1">IF(AND($B62&gt;0,SUM(FH$3:FH61)=0,SUM($H62:FG62)=0),$B62,0)</f>
        <v>0</v>
      </c>
      <c r="FI62">
        <f ca="1">IF(AND($B62&gt;0,SUM(FI$3:FI61)=0,SUM($H62:FH62)=0),$B62,0)</f>
        <v>0</v>
      </c>
      <c r="FJ62">
        <f ca="1">IF(AND($B62&gt;0,SUM(FJ$3:FJ61)=0,SUM($H62:FI62)=0),$B62,0)</f>
        <v>0</v>
      </c>
      <c r="FK62">
        <f ca="1">IF(AND($B62&gt;0,SUM(FK$3:FK61)=0,SUM($H62:FJ62)=0),$B62,0)</f>
        <v>0</v>
      </c>
      <c r="FL62">
        <f ca="1">IF(AND($B62&gt;0,SUM(FL$3:FL61)=0,SUM($H62:FK62)=0),$B62,0)</f>
        <v>0</v>
      </c>
      <c r="FM62">
        <f ca="1">IF(AND($B62&gt;0,SUM(FM$3:FM61)=0,SUM($H62:FL62)=0),$B62,0)</f>
        <v>0</v>
      </c>
      <c r="FN62">
        <f ca="1">IF(AND($B62&gt;0,SUM(FN$3:FN61)=0,SUM($H62:FM62)=0),$B62,0)</f>
        <v>0</v>
      </c>
      <c r="FS62" s="67" t="s">
        <v>1093</v>
      </c>
      <c r="FT62" s="67" t="str">
        <f>""</f>
        <v/>
      </c>
      <c r="FU62" s="342">
        <v>2</v>
      </c>
      <c r="FV62" s="374" t="str">
        <f>""</f>
        <v/>
      </c>
      <c r="FY62" s="67" t="s">
        <v>1161</v>
      </c>
      <c r="FZ62" s="67" t="str">
        <f>""</f>
        <v/>
      </c>
      <c r="GA62" s="342">
        <v>2</v>
      </c>
      <c r="GB62" s="374" t="str">
        <f>""</f>
        <v/>
      </c>
      <c r="GE62" s="67" t="s">
        <v>1093</v>
      </c>
      <c r="GF62" s="67" t="str">
        <f>""</f>
        <v/>
      </c>
      <c r="GG62" s="342">
        <v>2</v>
      </c>
      <c r="GH62" s="374" t="str">
        <f>""</f>
        <v/>
      </c>
    </row>
    <row r="63" spans="1:190" ht="15.75" thickBot="1" x14ac:dyDescent="0.3">
      <c r="A63">
        <v>63</v>
      </c>
      <c r="B63" s="367">
        <f ca="1">IF(OR(ValintaohjelmaCentral!D$32=SelectionDataCentral!F$32,ValintaohjelmaCentral!D$32=SelectionDataCentral!G$32,ValintaohjelmaCentral!D$32=SelectionDataCentral!H$32,ValintaohjelmaCentral!D$32=SelectionDataCentral!K$32,ValintaohjelmaCentral!D$32=SelectionDataCentral!L$32,ValintaohjelmaCentral!D$32=SelectionDataCentral!M$32,ValintaohjelmaCentral!D$32=SelectionDataCentral!N$32,ValintaohjelmaCentral!D$32=SelectionDataCentral!O$32),A63,0)</f>
        <v>0</v>
      </c>
      <c r="C63" s="240" t="str">
        <f t="shared" ca="1" si="16"/>
        <v xml:space="preserve"> - Sis. Äänenvaimennin- ja Savurajoitinyksikön</v>
      </c>
      <c r="D63" s="240" t="str">
        <f t="shared" ca="1" si="17"/>
        <v/>
      </c>
      <c r="E63" s="240">
        <f t="shared" ca="1" si="18"/>
        <v>3</v>
      </c>
      <c r="F63" s="240" t="str">
        <f t="shared" ca="1" si="19"/>
        <v/>
      </c>
      <c r="G63" s="47">
        <f ca="1">INDEX($I$2:$FN$2,ROWS(G$2:G63))</f>
        <v>1</v>
      </c>
      <c r="H63">
        <v>0</v>
      </c>
      <c r="I63">
        <f ca="1">IF(AND($B63&gt;0,SUM(I$3:I62)=0,SUM($H63:H63)=0),$B63,0)</f>
        <v>0</v>
      </c>
      <c r="J63">
        <f ca="1">IF(AND($B63&gt;0,SUM(J$3:J62)=0,SUM($H63:I63)=0),$B63,0)</f>
        <v>0</v>
      </c>
      <c r="K63">
        <f ca="1">IF(AND($B63&gt;0,SUM(K$3:K62)=0,SUM($H63:J63)=0),$B63,0)</f>
        <v>0</v>
      </c>
      <c r="L63">
        <f ca="1">IF(AND($B63&gt;0,SUM(L$3:L62)=0,SUM($H63:K63)=0),$B63,0)</f>
        <v>0</v>
      </c>
      <c r="M63">
        <f ca="1">IF(AND($B63&gt;0,SUM(M$3:M62)=0,SUM($H63:L63)=0),$B63,0)</f>
        <v>0</v>
      </c>
      <c r="N63">
        <f ca="1">IF(AND($B63&gt;0,SUM(N$3:N62)=0,SUM($H63:M63)=0),$B63,0)</f>
        <v>0</v>
      </c>
      <c r="O63">
        <f ca="1">IF(AND($B63&gt;0,SUM(O$3:O62)=0,SUM($H63:N63)=0),$B63,0)</f>
        <v>0</v>
      </c>
      <c r="P63">
        <f ca="1">IF(AND($B63&gt;0,SUM(P$3:P62)=0,SUM($H63:O63)=0),$B63,0)</f>
        <v>0</v>
      </c>
      <c r="Q63">
        <f ca="1">IF(AND($B63&gt;0,SUM(Q$3:Q62)=0,SUM($H63:P63)=0),$B63,0)</f>
        <v>0</v>
      </c>
      <c r="R63">
        <f ca="1">IF(AND($B63&gt;0,SUM(R$3:R62)=0,SUM($H63:Q63)=0),$B63,0)</f>
        <v>0</v>
      </c>
      <c r="S63">
        <f ca="1">IF(AND($B63&gt;0,SUM(S$3:S62)=0,SUM($H63:R63)=0),$B63,0)</f>
        <v>0</v>
      </c>
      <c r="T63">
        <f ca="1">IF(AND($B63&gt;0,SUM(T$3:T62)=0,SUM($H63:S63)=0),$B63,0)</f>
        <v>0</v>
      </c>
      <c r="U63">
        <f ca="1">IF(AND($B63&gt;0,SUM(U$3:U62)=0,SUM($H63:T63)=0),$B63,0)</f>
        <v>0</v>
      </c>
      <c r="V63">
        <f ca="1">IF(AND($B63&gt;0,SUM(V$3:V62)=0,SUM($H63:U63)=0),$B63,0)</f>
        <v>0</v>
      </c>
      <c r="W63">
        <f ca="1">IF(AND($B63&gt;0,SUM(W$3:W62)=0,SUM($H63:V63)=0),$B63,0)</f>
        <v>0</v>
      </c>
      <c r="X63">
        <f ca="1">IF(AND($B63&gt;0,SUM(X$3:X62)=0,SUM($H63:W63)=0),$B63,0)</f>
        <v>0</v>
      </c>
      <c r="Y63">
        <f ca="1">IF(AND($B63&gt;0,SUM(Y$3:Y62)=0,SUM($H63:X63)=0),$B63,0)</f>
        <v>0</v>
      </c>
      <c r="Z63">
        <f ca="1">IF(AND($B63&gt;0,SUM(Z$3:Z62)=0,SUM($H63:Y63)=0),$B63,0)</f>
        <v>0</v>
      </c>
      <c r="AA63">
        <f ca="1">IF(AND($B63&gt;0,SUM(AA$3:AA62)=0,SUM($H63:Z63)=0),$B63,0)</f>
        <v>0</v>
      </c>
      <c r="AB63">
        <f ca="1">IF(AND($B63&gt;0,SUM(AB$3:AB62)=0,SUM($H63:AA63)=0),$B63,0)</f>
        <v>0</v>
      </c>
      <c r="AC63">
        <f ca="1">IF(AND($B63&gt;0,SUM(AC$3:AC62)=0,SUM($H63:AB63)=0),$B63,0)</f>
        <v>0</v>
      </c>
      <c r="AD63">
        <f ca="1">IF(AND($B63&gt;0,SUM(AD$3:AD62)=0,SUM($H63:AC63)=0),$B63,0)</f>
        <v>0</v>
      </c>
      <c r="AE63">
        <f ca="1">IF(AND($B63&gt;0,SUM(AE$3:AE62)=0,SUM($H63:AD63)=0),$B63,0)</f>
        <v>0</v>
      </c>
      <c r="AF63">
        <f ca="1">IF(AND($B63&gt;0,SUM(AF$3:AF62)=0,SUM($H63:AE63)=0),$B63,0)</f>
        <v>0</v>
      </c>
      <c r="AG63">
        <f ca="1">IF(AND($B63&gt;0,SUM(AG$3:AG62)=0,SUM($H63:AF63)=0),$B63,0)</f>
        <v>0</v>
      </c>
      <c r="AH63">
        <f ca="1">IF(AND($B63&gt;0,SUM(AH$3:AH62)=0,SUM($H63:AG63)=0),$B63,0)</f>
        <v>0</v>
      </c>
      <c r="AI63">
        <f ca="1">IF(AND($B63&gt;0,SUM(AI$3:AI62)=0,SUM($H63:AH63)=0),$B63,0)</f>
        <v>0</v>
      </c>
      <c r="AJ63">
        <f ca="1">IF(AND($B63&gt;0,SUM(AJ$3:AJ62)=0,SUM($H63:AI63)=0),$B63,0)</f>
        <v>0</v>
      </c>
      <c r="AK63">
        <f ca="1">IF(AND($B63&gt;0,SUM(AK$3:AK62)=0,SUM($H63:AJ63)=0),$B63,0)</f>
        <v>0</v>
      </c>
      <c r="AL63">
        <f ca="1">IF(AND($B63&gt;0,SUM(AL$3:AL62)=0,SUM($H63:AK63)=0),$B63,0)</f>
        <v>0</v>
      </c>
      <c r="AM63">
        <f ca="1">IF(AND($B63&gt;0,SUM(AM$3:AM62)=0,SUM($H63:AL63)=0),$B63,0)</f>
        <v>0</v>
      </c>
      <c r="AN63">
        <f ca="1">IF(AND($B63&gt;0,SUM(AN$3:AN62)=0,SUM($H63:AM63)=0),$B63,0)</f>
        <v>0</v>
      </c>
      <c r="AO63">
        <f ca="1">IF(AND($B63&gt;0,SUM(AO$3:AO62)=0,SUM($H63:AN63)=0),$B63,0)</f>
        <v>0</v>
      </c>
      <c r="AP63">
        <f ca="1">IF(AND($B63&gt;0,SUM(AP$3:AP62)=0,SUM($H63:AO63)=0),$B63,0)</f>
        <v>0</v>
      </c>
      <c r="AQ63">
        <f ca="1">IF(AND($B63&gt;0,SUM(AQ$3:AQ62)=0,SUM($H63:AP63)=0),$B63,0)</f>
        <v>0</v>
      </c>
      <c r="AR63">
        <f ca="1">IF(AND($B63&gt;0,SUM(AR$3:AR62)=0,SUM($H63:AQ63)=0),$B63,0)</f>
        <v>0</v>
      </c>
      <c r="AS63">
        <f ca="1">IF(AND($B63&gt;0,SUM(AS$3:AS62)=0,SUM($H63:AR63)=0),$B63,0)</f>
        <v>0</v>
      </c>
      <c r="AT63">
        <f ca="1">IF(AND($B63&gt;0,SUM(AT$3:AT62)=0,SUM($H63:AS63)=0),$B63,0)</f>
        <v>0</v>
      </c>
      <c r="AU63">
        <f ca="1">IF(AND($B63&gt;0,SUM(AU$3:AU62)=0,SUM($H63:AT63)=0),$B63,0)</f>
        <v>0</v>
      </c>
      <c r="AV63">
        <f ca="1">IF(AND($B63&gt;0,SUM(AV$3:AV62)=0,SUM($H63:AU63)=0),$B63,0)</f>
        <v>0</v>
      </c>
      <c r="AW63">
        <f ca="1">IF(AND($B63&gt;0,SUM(AW$3:AW62)=0,SUM($H63:AV63)=0),$B63,0)</f>
        <v>0</v>
      </c>
      <c r="AX63">
        <f ca="1">IF(AND($B63&gt;0,SUM(AX$3:AX62)=0,SUM($H63:AW63)=0),$B63,0)</f>
        <v>0</v>
      </c>
      <c r="AY63">
        <f ca="1">IF(AND($B63&gt;0,SUM(AY$3:AY62)=0,SUM($H63:AX63)=0),$B63,0)</f>
        <v>0</v>
      </c>
      <c r="AZ63">
        <f ca="1">IF(AND($B63&gt;0,SUM(AZ$3:AZ62)=0,SUM($H63:AY63)=0),$B63,0)</f>
        <v>0</v>
      </c>
      <c r="BA63">
        <f ca="1">IF(AND($B63&gt;0,SUM(BA$3:BA62)=0,SUM($H63:AZ63)=0),$B63,0)</f>
        <v>0</v>
      </c>
      <c r="BB63">
        <f ca="1">IF(AND($B63&gt;0,SUM(BB$3:BB62)=0,SUM($H63:BA63)=0),$B63,0)</f>
        <v>0</v>
      </c>
      <c r="BC63">
        <f ca="1">IF(AND($B63&gt;0,SUM(BC$3:BC62)=0,SUM($H63:BB63)=0),$B63,0)</f>
        <v>0</v>
      </c>
      <c r="BD63">
        <f ca="1">IF(AND($B63&gt;0,SUM(BD$3:BD62)=0,SUM($H63:BC63)=0),$B63,0)</f>
        <v>0</v>
      </c>
      <c r="BE63">
        <f ca="1">IF(AND($B63&gt;0,SUM(BE$3:BE62)=0,SUM($H63:BD63)=0),$B63,0)</f>
        <v>0</v>
      </c>
      <c r="BF63">
        <f ca="1">IF(AND($B63&gt;0,SUM(BF$3:BF62)=0,SUM($H63:BE63)=0),$B63,0)</f>
        <v>0</v>
      </c>
      <c r="BG63">
        <f ca="1">IF(AND($B63&gt;0,SUM(BG$3:BG62)=0,SUM($H63:BF63)=0),$B63,0)</f>
        <v>0</v>
      </c>
      <c r="BH63">
        <f ca="1">IF(AND($B63&gt;0,SUM(BH$3:BH62)=0,SUM($H63:BG63)=0),$B63,0)</f>
        <v>0</v>
      </c>
      <c r="BI63">
        <f ca="1">IF(AND($B63&gt;0,SUM(BI$3:BI62)=0,SUM($H63:BH63)=0),$B63,0)</f>
        <v>0</v>
      </c>
      <c r="BJ63">
        <f ca="1">IF(AND($B63&gt;0,SUM(BJ$3:BJ62)=0,SUM($H63:BI63)=0),$B63,0)</f>
        <v>0</v>
      </c>
      <c r="BK63">
        <f ca="1">IF(AND($B63&gt;0,SUM(BK$3:BK62)=0,SUM($H63:BJ63)=0),$B63,0)</f>
        <v>0</v>
      </c>
      <c r="BL63">
        <f ca="1">IF(AND($B63&gt;0,SUM(BL$3:BL62)=0,SUM($H63:BK63)=0),$B63,0)</f>
        <v>0</v>
      </c>
      <c r="BM63">
        <f ca="1">IF(AND($B63&gt;0,SUM(BM$3:BM62)=0,SUM($H63:BL63)=0),$B63,0)</f>
        <v>0</v>
      </c>
      <c r="BN63">
        <f ca="1">IF(AND($B63&gt;0,SUM(BN$3:BN62)=0,SUM($H63:BM63)=0),$B63,0)</f>
        <v>0</v>
      </c>
      <c r="BO63">
        <f ca="1">IF(AND($B63&gt;0,SUM(BO$3:BO62)=0,SUM($H63:BN63)=0),$B63,0)</f>
        <v>0</v>
      </c>
      <c r="BP63">
        <f ca="1">IF(AND($B63&gt;0,SUM(BP$3:BP62)=0,SUM($H63:BO63)=0),$B63,0)</f>
        <v>0</v>
      </c>
      <c r="BQ63">
        <f ca="1">IF(AND($B63&gt;0,SUM(BQ$3:BQ62)=0,SUM($H63:BP63)=0),$B63,0)</f>
        <v>0</v>
      </c>
      <c r="BR63">
        <f ca="1">IF(AND($B63&gt;0,SUM(BR$3:BR62)=0,SUM($H63:BQ63)=0),$B63,0)</f>
        <v>0</v>
      </c>
      <c r="BS63">
        <f ca="1">IF(AND($B63&gt;0,SUM(BS$3:BS62)=0,SUM($H63:BR63)=0),$B63,0)</f>
        <v>0</v>
      </c>
      <c r="BT63">
        <f ca="1">IF(AND($B63&gt;0,SUM(BT$3:BT62)=0,SUM($H63:BS63)=0),$B63,0)</f>
        <v>0</v>
      </c>
      <c r="BU63">
        <f ca="1">IF(AND($B63&gt;0,SUM(BU$3:BU62)=0,SUM($H63:BT63)=0),$B63,0)</f>
        <v>0</v>
      </c>
      <c r="BV63">
        <f ca="1">IF(AND($B63&gt;0,SUM(BV$3:BV62)=0,SUM($H63:BU63)=0),$B63,0)</f>
        <v>0</v>
      </c>
      <c r="BW63">
        <f ca="1">IF(AND($B63&gt;0,SUM(BW$3:BW62)=0,SUM($H63:BV63)=0),$B63,0)</f>
        <v>0</v>
      </c>
      <c r="BX63">
        <f ca="1">IF(AND($B63&gt;0,SUM(BX$3:BX62)=0,SUM($H63:BW63)=0),$B63,0)</f>
        <v>0</v>
      </c>
      <c r="BY63">
        <f ca="1">IF(AND($B63&gt;0,SUM(BY$3:BY62)=0,SUM($H63:BX63)=0),$B63,0)</f>
        <v>0</v>
      </c>
      <c r="BZ63">
        <f ca="1">IF(AND($B63&gt;0,SUM(BZ$3:BZ62)=0,SUM($H63:BY63)=0),$B63,0)</f>
        <v>0</v>
      </c>
      <c r="CA63">
        <f ca="1">IF(AND($B63&gt;0,SUM(CA$3:CA62)=0,SUM($H63:BZ63)=0),$B63,0)</f>
        <v>0</v>
      </c>
      <c r="CB63">
        <f ca="1">IF(AND($B63&gt;0,SUM(CB$3:CB62)=0,SUM($H63:CA63)=0),$B63,0)</f>
        <v>0</v>
      </c>
      <c r="CC63">
        <f ca="1">IF(AND($B63&gt;0,SUM(CC$3:CC62)=0,SUM($H63:CB63)=0),$B63,0)</f>
        <v>0</v>
      </c>
      <c r="CD63">
        <f ca="1">IF(AND($B63&gt;0,SUM(CD$3:CD62)=0,SUM($H63:CC63)=0),$B63,0)</f>
        <v>0</v>
      </c>
      <c r="CE63">
        <f ca="1">IF(AND($B63&gt;0,SUM(CE$3:CE62)=0,SUM($H63:CD63)=0),$B63,0)</f>
        <v>0</v>
      </c>
      <c r="CF63">
        <f ca="1">IF(AND($B63&gt;0,SUM(CF$3:CF62)=0,SUM($H63:CE63)=0),$B63,0)</f>
        <v>0</v>
      </c>
      <c r="CG63">
        <f ca="1">IF(AND($B63&gt;0,SUM(CG$3:CG62)=0,SUM($H63:CF63)=0),$B63,0)</f>
        <v>0</v>
      </c>
      <c r="CH63">
        <f ca="1">IF(AND($B63&gt;0,SUM(CH$3:CH62)=0,SUM($H63:CG63)=0),$B63,0)</f>
        <v>0</v>
      </c>
      <c r="CI63">
        <f ca="1">IF(AND($B63&gt;0,SUM(CI$3:CI62)=0,SUM($H63:CH63)=0),$B63,0)</f>
        <v>0</v>
      </c>
      <c r="CJ63">
        <f ca="1">IF(AND($B63&gt;0,SUM(CJ$3:CJ62)=0,SUM($H63:CI63)=0),$B63,0)</f>
        <v>0</v>
      </c>
      <c r="CK63">
        <f ca="1">IF(AND($B63&gt;0,SUM(CK$3:CK62)=0,SUM($H63:CJ63)=0),$B63,0)</f>
        <v>0</v>
      </c>
      <c r="CL63">
        <f ca="1">IF(AND($B63&gt;0,SUM(CL$3:CL62)=0,SUM($H63:CK63)=0),$B63,0)</f>
        <v>0</v>
      </c>
      <c r="CM63">
        <f ca="1">IF(AND($B63&gt;0,SUM(CM$3:CM62)=0,SUM($H63:CL63)=0),$B63,0)</f>
        <v>0</v>
      </c>
      <c r="CN63">
        <f ca="1">IF(AND($B63&gt;0,SUM(CN$3:CN62)=0,SUM($H63:CM63)=0),$B63,0)</f>
        <v>0</v>
      </c>
      <c r="CO63">
        <f ca="1">IF(AND($B63&gt;0,SUM(CO$3:CO62)=0,SUM($H63:CN63)=0),$B63,0)</f>
        <v>0</v>
      </c>
      <c r="CP63">
        <f ca="1">IF(AND($B63&gt;0,SUM(CP$3:CP62)=0,SUM($H63:CO63)=0),$B63,0)</f>
        <v>0</v>
      </c>
      <c r="CQ63">
        <f ca="1">IF(AND($B63&gt;0,SUM(CQ$3:CQ62)=0,SUM($H63:CP63)=0),$B63,0)</f>
        <v>0</v>
      </c>
      <c r="CR63">
        <f ca="1">IF(AND($B63&gt;0,SUM(CR$3:CR62)=0,SUM($H63:CQ63)=0),$B63,0)</f>
        <v>0</v>
      </c>
      <c r="CS63">
        <f ca="1">IF(AND($B63&gt;0,SUM(CS$3:CS62)=0,SUM($H63:CR63)=0),$B63,0)</f>
        <v>0</v>
      </c>
      <c r="CT63">
        <f ca="1">IF(AND($B63&gt;0,SUM(CT$3:CT62)=0,SUM($H63:CS63)=0),$B63,0)</f>
        <v>0</v>
      </c>
      <c r="CU63">
        <f ca="1">IF(AND($B63&gt;0,SUM(CU$3:CU62)=0,SUM($H63:CT63)=0),$B63,0)</f>
        <v>0</v>
      </c>
      <c r="CV63">
        <f ca="1">IF(AND($B63&gt;0,SUM(CV$3:CV62)=0,SUM($H63:CU63)=0),$B63,0)</f>
        <v>0</v>
      </c>
      <c r="CW63">
        <f ca="1">IF(AND($B63&gt;0,SUM(CW$3:CW62)=0,SUM($H63:CV63)=0),$B63,0)</f>
        <v>0</v>
      </c>
      <c r="CX63">
        <f ca="1">IF(AND($B63&gt;0,SUM(CX$3:CX62)=0,SUM($H63:CW63)=0),$B63,0)</f>
        <v>0</v>
      </c>
      <c r="CY63">
        <f ca="1">IF(AND($B63&gt;0,SUM(CY$3:CY62)=0,SUM($H63:CX63)=0),$B63,0)</f>
        <v>0</v>
      </c>
      <c r="CZ63">
        <f ca="1">IF(AND($B63&gt;0,SUM(CZ$3:CZ62)=0,SUM($H63:CY63)=0),$B63,0)</f>
        <v>0</v>
      </c>
      <c r="DA63">
        <f ca="1">IF(AND($B63&gt;0,SUM(DA$3:DA62)=0,SUM($H63:CZ63)=0),$B63,0)</f>
        <v>0</v>
      </c>
      <c r="DB63">
        <f ca="1">IF(AND($B63&gt;0,SUM(DB$3:DB62)=0,SUM($H63:DA63)=0),$B63,0)</f>
        <v>0</v>
      </c>
      <c r="DC63">
        <f ca="1">IF(AND($B63&gt;0,SUM(DC$3:DC62)=0,SUM($H63:DB63)=0),$B63,0)</f>
        <v>0</v>
      </c>
      <c r="DD63">
        <f ca="1">IF(AND($B63&gt;0,SUM(DD$3:DD62)=0,SUM($H63:DC63)=0),$B63,0)</f>
        <v>0</v>
      </c>
      <c r="DE63">
        <f ca="1">IF(AND($B63&gt;0,SUM(DE$3:DE62)=0,SUM($H63:DD63)=0),$B63,0)</f>
        <v>0</v>
      </c>
      <c r="DF63">
        <f ca="1">IF(AND($B63&gt;0,SUM(DF$3:DF62)=0,SUM($H63:DE63)=0),$B63,0)</f>
        <v>0</v>
      </c>
      <c r="DG63">
        <f ca="1">IF(AND($B63&gt;0,SUM(DG$3:DG62)=0,SUM($H63:DF63)=0),$B63,0)</f>
        <v>0</v>
      </c>
      <c r="DH63">
        <f ca="1">IF(AND($B63&gt;0,SUM(DH$3:DH62)=0,SUM($H63:DG63)=0),$B63,0)</f>
        <v>0</v>
      </c>
      <c r="DI63">
        <f ca="1">IF(AND($B63&gt;0,SUM(DI$3:DI62)=0,SUM($H63:DH63)=0),$B63,0)</f>
        <v>0</v>
      </c>
      <c r="DJ63">
        <f ca="1">IF(AND($B63&gt;0,SUM(DJ$3:DJ62)=0,SUM($H63:DI63)=0),$B63,0)</f>
        <v>0</v>
      </c>
      <c r="DK63">
        <f ca="1">IF(AND($B63&gt;0,SUM(DK$3:DK62)=0,SUM($H63:DJ63)=0),$B63,0)</f>
        <v>0</v>
      </c>
      <c r="DL63">
        <f ca="1">IF(AND($B63&gt;0,SUM(DL$3:DL62)=0,SUM($H63:DK63)=0),$B63,0)</f>
        <v>0</v>
      </c>
      <c r="DM63">
        <f ca="1">IF(AND($B63&gt;0,SUM(DM$3:DM62)=0,SUM($H63:DL63)=0),$B63,0)</f>
        <v>0</v>
      </c>
      <c r="DN63">
        <f ca="1">IF(AND($B63&gt;0,SUM(DN$3:DN62)=0,SUM($H63:DM63)=0),$B63,0)</f>
        <v>0</v>
      </c>
      <c r="DO63">
        <f ca="1">IF(AND($B63&gt;0,SUM(DO$3:DO62)=0,SUM($H63:DN63)=0),$B63,0)</f>
        <v>0</v>
      </c>
      <c r="DP63">
        <f ca="1">IF(AND($B63&gt;0,SUM(DP$3:DP62)=0,SUM($H63:DO63)=0),$B63,0)</f>
        <v>0</v>
      </c>
      <c r="DQ63">
        <f ca="1">IF(AND($B63&gt;0,SUM(DQ$3:DQ62)=0,SUM($H63:DP63)=0),$B63,0)</f>
        <v>0</v>
      </c>
      <c r="DR63">
        <f ca="1">IF(AND($B63&gt;0,SUM(DR$3:DR62)=0,SUM($H63:DQ63)=0),$B63,0)</f>
        <v>0</v>
      </c>
      <c r="DS63">
        <f ca="1">IF(AND($B63&gt;0,SUM(DS$3:DS62)=0,SUM($H63:DR63)=0),$B63,0)</f>
        <v>0</v>
      </c>
      <c r="DT63">
        <f ca="1">IF(AND($B63&gt;0,SUM(DT$3:DT62)=0,SUM($H63:DS63)=0),$B63,0)</f>
        <v>0</v>
      </c>
      <c r="DU63">
        <f ca="1">IF(AND($B63&gt;0,SUM(DU$3:DU62)=0,SUM($H63:DT63)=0),$B63,0)</f>
        <v>0</v>
      </c>
      <c r="DV63">
        <f ca="1">IF(AND($B63&gt;0,SUM(DV$3:DV62)=0,SUM($H63:DU63)=0),$B63,0)</f>
        <v>0</v>
      </c>
      <c r="DW63">
        <f ca="1">IF(AND($B63&gt;0,SUM(DW$3:DW62)=0,SUM($H63:DV63)=0),$B63,0)</f>
        <v>0</v>
      </c>
      <c r="DX63">
        <f ca="1">IF(AND($B63&gt;0,SUM(DX$3:DX62)=0,SUM($H63:DW63)=0),$B63,0)</f>
        <v>0</v>
      </c>
      <c r="DY63">
        <f ca="1">IF(AND($B63&gt;0,SUM(DY$3:DY62)=0,SUM($H63:DX63)=0),$B63,0)</f>
        <v>0</v>
      </c>
      <c r="DZ63">
        <f ca="1">IF(AND($B63&gt;0,SUM(DZ$3:DZ62)=0,SUM($H63:DY63)=0),$B63,0)</f>
        <v>0</v>
      </c>
      <c r="EA63">
        <f ca="1">IF(AND($B63&gt;0,SUM(EA$3:EA62)=0,SUM($H63:DZ63)=0),$B63,0)</f>
        <v>0</v>
      </c>
      <c r="EB63">
        <f ca="1">IF(AND($B63&gt;0,SUM(EB$3:EB62)=0,SUM($H63:EA63)=0),$B63,0)</f>
        <v>0</v>
      </c>
      <c r="EC63">
        <f ca="1">IF(AND($B63&gt;0,SUM(EC$3:EC62)=0,SUM($H63:EB63)=0),$B63,0)</f>
        <v>0</v>
      </c>
      <c r="ED63">
        <f ca="1">IF(AND($B63&gt;0,SUM(ED$3:ED62)=0,SUM($H63:EC63)=0),$B63,0)</f>
        <v>0</v>
      </c>
      <c r="EE63">
        <f ca="1">IF(AND($B63&gt;0,SUM(EE$3:EE62)=0,SUM($H63:ED63)=0),$B63,0)</f>
        <v>0</v>
      </c>
      <c r="EF63">
        <f ca="1">IF(AND($B63&gt;0,SUM(EF$3:EF62)=0,SUM($H63:EE63)=0),$B63,0)</f>
        <v>0</v>
      </c>
      <c r="EG63">
        <f ca="1">IF(AND($B63&gt;0,SUM(EG$3:EG62)=0,SUM($H63:EF63)=0),$B63,0)</f>
        <v>0</v>
      </c>
      <c r="EH63">
        <f ca="1">IF(AND($B63&gt;0,SUM(EH$3:EH62)=0,SUM($H63:EG63)=0),$B63,0)</f>
        <v>0</v>
      </c>
      <c r="EI63">
        <f ca="1">IF(AND($B63&gt;0,SUM(EI$3:EI62)=0,SUM($H63:EH63)=0),$B63,0)</f>
        <v>0</v>
      </c>
      <c r="EJ63">
        <f ca="1">IF(AND($B63&gt;0,SUM(EJ$3:EJ62)=0,SUM($H63:EI63)=0),$B63,0)</f>
        <v>0</v>
      </c>
      <c r="EK63">
        <f ca="1">IF(AND($B63&gt;0,SUM(EK$3:EK62)=0,SUM($H63:EJ63)=0),$B63,0)</f>
        <v>0</v>
      </c>
      <c r="EL63">
        <f ca="1">IF(AND($B63&gt;0,SUM(EL$3:EL62)=0,SUM($H63:EK63)=0),$B63,0)</f>
        <v>0</v>
      </c>
      <c r="EM63">
        <f ca="1">IF(AND($B63&gt;0,SUM(EM$3:EM62)=0,SUM($H63:EL63)=0),$B63,0)</f>
        <v>0</v>
      </c>
      <c r="EN63">
        <f ca="1">IF(AND($B63&gt;0,SUM(EN$3:EN62)=0,SUM($H63:EM63)=0),$B63,0)</f>
        <v>0</v>
      </c>
      <c r="EO63">
        <f ca="1">IF(AND($B63&gt;0,SUM(EO$3:EO62)=0,SUM($H63:EN63)=0),$B63,0)</f>
        <v>0</v>
      </c>
      <c r="EP63">
        <f ca="1">IF(AND($B63&gt;0,SUM(EP$3:EP62)=0,SUM($H63:EO63)=0),$B63,0)</f>
        <v>0</v>
      </c>
      <c r="EQ63">
        <f ca="1">IF(AND($B63&gt;0,SUM(EQ$3:EQ62)=0,SUM($H63:EP63)=0),$B63,0)</f>
        <v>0</v>
      </c>
      <c r="ER63">
        <f ca="1">IF(AND($B63&gt;0,SUM(ER$3:ER62)=0,SUM($H63:EQ63)=0),$B63,0)</f>
        <v>0</v>
      </c>
      <c r="ES63">
        <f ca="1">IF(AND($B63&gt;0,SUM(ES$3:ES62)=0,SUM($H63:ER63)=0),$B63,0)</f>
        <v>0</v>
      </c>
      <c r="ET63">
        <f ca="1">IF(AND($B63&gt;0,SUM(ET$3:ET62)=0,SUM($H63:ES63)=0),$B63,0)</f>
        <v>0</v>
      </c>
      <c r="EU63">
        <f ca="1">IF(AND($B63&gt;0,SUM(EU$3:EU62)=0,SUM($H63:ET63)=0),$B63,0)</f>
        <v>0</v>
      </c>
      <c r="EV63">
        <f ca="1">IF(AND($B63&gt;0,SUM(EV$3:EV62)=0,SUM($H63:EU63)=0),$B63,0)</f>
        <v>0</v>
      </c>
      <c r="EW63">
        <f ca="1">IF(AND($B63&gt;0,SUM(EW$3:EW62)=0,SUM($H63:EV63)=0),$B63,0)</f>
        <v>0</v>
      </c>
      <c r="EX63">
        <f ca="1">IF(AND($B63&gt;0,SUM(EX$3:EX62)=0,SUM($H63:EW63)=0),$B63,0)</f>
        <v>0</v>
      </c>
      <c r="EY63">
        <f ca="1">IF(AND($B63&gt;0,SUM(EY$3:EY62)=0,SUM($H63:EX63)=0),$B63,0)</f>
        <v>0</v>
      </c>
      <c r="EZ63">
        <f ca="1">IF(AND($B63&gt;0,SUM(EZ$3:EZ62)=0,SUM($H63:EY63)=0),$B63,0)</f>
        <v>0</v>
      </c>
      <c r="FA63">
        <f ca="1">IF(AND($B63&gt;0,SUM(FA$3:FA62)=0,SUM($H63:EZ63)=0),$B63,0)</f>
        <v>0</v>
      </c>
      <c r="FB63">
        <f ca="1">IF(AND($B63&gt;0,SUM(FB$3:FB62)=0,SUM($H63:FA63)=0),$B63,0)</f>
        <v>0</v>
      </c>
      <c r="FC63">
        <f ca="1">IF(AND($B63&gt;0,SUM(FC$3:FC62)=0,SUM($H63:FB63)=0),$B63,0)</f>
        <v>0</v>
      </c>
      <c r="FD63">
        <f ca="1">IF(AND($B63&gt;0,SUM(FD$3:FD62)=0,SUM($H63:FC63)=0),$B63,0)</f>
        <v>0</v>
      </c>
      <c r="FE63">
        <f ca="1">IF(AND($B63&gt;0,SUM(FE$3:FE62)=0,SUM($H63:FD63)=0),$B63,0)</f>
        <v>0</v>
      </c>
      <c r="FF63">
        <f ca="1">IF(AND($B63&gt;0,SUM(FF$3:FF62)=0,SUM($H63:FE63)=0),$B63,0)</f>
        <v>0</v>
      </c>
      <c r="FG63">
        <f ca="1">IF(AND($B63&gt;0,SUM(FG$3:FG62)=0,SUM($H63:FF63)=0),$B63,0)</f>
        <v>0</v>
      </c>
      <c r="FH63">
        <f ca="1">IF(AND($B63&gt;0,SUM(FH$3:FH62)=0,SUM($H63:FG63)=0),$B63,0)</f>
        <v>0</v>
      </c>
      <c r="FI63">
        <f ca="1">IF(AND($B63&gt;0,SUM(FI$3:FI62)=0,SUM($H63:FH63)=0),$B63,0)</f>
        <v>0</v>
      </c>
      <c r="FJ63">
        <f ca="1">IF(AND($B63&gt;0,SUM(FJ$3:FJ62)=0,SUM($H63:FI63)=0),$B63,0)</f>
        <v>0</v>
      </c>
      <c r="FK63">
        <f ca="1">IF(AND($B63&gt;0,SUM(FK$3:FK62)=0,SUM($H63:FJ63)=0),$B63,0)</f>
        <v>0</v>
      </c>
      <c r="FL63">
        <f ca="1">IF(AND($B63&gt;0,SUM(FL$3:FL62)=0,SUM($H63:FK63)=0),$B63,0)</f>
        <v>0</v>
      </c>
      <c r="FM63">
        <f ca="1">IF(AND($B63&gt;0,SUM(FM$3:FM62)=0,SUM($H63:FL63)=0),$B63,0)</f>
        <v>0</v>
      </c>
      <c r="FN63">
        <f ca="1">IF(AND($B63&gt;0,SUM(FN$3:FN62)=0,SUM($H63:FM63)=0),$B63,0)</f>
        <v>0</v>
      </c>
      <c r="FS63" s="67" t="s">
        <v>1051</v>
      </c>
      <c r="FT63" s="67" t="str">
        <f>""</f>
        <v/>
      </c>
      <c r="FU63" s="342">
        <v>3</v>
      </c>
      <c r="FV63" s="374" t="str">
        <f>""</f>
        <v/>
      </c>
      <c r="FY63" s="67" t="s">
        <v>1164</v>
      </c>
      <c r="FZ63" s="67" t="str">
        <f>""</f>
        <v/>
      </c>
      <c r="GA63" s="342">
        <v>3</v>
      </c>
      <c r="GB63" s="374" t="str">
        <f>""</f>
        <v/>
      </c>
      <c r="GE63" s="67" t="s">
        <v>1051</v>
      </c>
      <c r="GF63" s="67" t="str">
        <f>""</f>
        <v/>
      </c>
      <c r="GG63" s="342">
        <v>3</v>
      </c>
      <c r="GH63" s="374" t="str">
        <f>""</f>
        <v/>
      </c>
    </row>
    <row r="64" spans="1:190" ht="15.75" thickBot="1" x14ac:dyDescent="0.3">
      <c r="A64">
        <v>64</v>
      </c>
      <c r="B64" s="367">
        <f ca="1">IF(ValintaohjelmaCentral!D$32=SelectionDataCentral!I$32,A64,0)</f>
        <v>0</v>
      </c>
      <c r="C64" s="240" t="str">
        <f t="shared" ca="1" si="16"/>
        <v xml:space="preserve"> - HUOM! Savunrajoitinpelti (CSB) ja ÄV hankittava erikseen.</v>
      </c>
      <c r="D64" s="240" t="str">
        <f t="shared" ca="1" si="17"/>
        <v/>
      </c>
      <c r="E64" s="240">
        <f t="shared" ca="1" si="18"/>
        <v>3</v>
      </c>
      <c r="F64" s="240" t="str">
        <f t="shared" ca="1" si="19"/>
        <v/>
      </c>
      <c r="G64" s="47">
        <f ca="1">INDEX($I$2:$FN$2,ROWS(G$2:G64))</f>
        <v>1</v>
      </c>
      <c r="H64">
        <v>0</v>
      </c>
      <c r="I64">
        <f ca="1">IF(AND($B64&gt;0,SUM(I$3:I63)=0,SUM($H64:H64)=0),$B64,0)</f>
        <v>0</v>
      </c>
      <c r="J64">
        <f ca="1">IF(AND($B64&gt;0,SUM(J$3:J63)=0,SUM($H64:I64)=0),$B64,0)</f>
        <v>0</v>
      </c>
      <c r="K64">
        <f ca="1">IF(AND($B64&gt;0,SUM(K$3:K63)=0,SUM($H64:J64)=0),$B64,0)</f>
        <v>0</v>
      </c>
      <c r="L64">
        <f ca="1">IF(AND($B64&gt;0,SUM(L$3:L63)=0,SUM($H64:K64)=0),$B64,0)</f>
        <v>0</v>
      </c>
      <c r="M64">
        <f ca="1">IF(AND($B64&gt;0,SUM(M$3:M63)=0,SUM($H64:L64)=0),$B64,0)</f>
        <v>0</v>
      </c>
      <c r="N64">
        <f ca="1">IF(AND($B64&gt;0,SUM(N$3:N63)=0,SUM($H64:M64)=0),$B64,0)</f>
        <v>0</v>
      </c>
      <c r="O64">
        <f ca="1">IF(AND($B64&gt;0,SUM(O$3:O63)=0,SUM($H64:N64)=0),$B64,0)</f>
        <v>0</v>
      </c>
      <c r="P64">
        <f ca="1">IF(AND($B64&gt;0,SUM(P$3:P63)=0,SUM($H64:O64)=0),$B64,0)</f>
        <v>0</v>
      </c>
      <c r="Q64">
        <f ca="1">IF(AND($B64&gt;0,SUM(Q$3:Q63)=0,SUM($H64:P64)=0),$B64,0)</f>
        <v>0</v>
      </c>
      <c r="R64">
        <f ca="1">IF(AND($B64&gt;0,SUM(R$3:R63)=0,SUM($H64:Q64)=0),$B64,0)</f>
        <v>0</v>
      </c>
      <c r="S64">
        <f ca="1">IF(AND($B64&gt;0,SUM(S$3:S63)=0,SUM($H64:R64)=0),$B64,0)</f>
        <v>0</v>
      </c>
      <c r="T64">
        <f ca="1">IF(AND($B64&gt;0,SUM(T$3:T63)=0,SUM($H64:S64)=0),$B64,0)</f>
        <v>0</v>
      </c>
      <c r="U64">
        <f ca="1">IF(AND($B64&gt;0,SUM(U$3:U63)=0,SUM($H64:T64)=0),$B64,0)</f>
        <v>0</v>
      </c>
      <c r="V64">
        <f ca="1">IF(AND($B64&gt;0,SUM(V$3:V63)=0,SUM($H64:U64)=0),$B64,0)</f>
        <v>0</v>
      </c>
      <c r="W64">
        <f ca="1">IF(AND($B64&gt;0,SUM(W$3:W63)=0,SUM($H64:V64)=0),$B64,0)</f>
        <v>0</v>
      </c>
      <c r="X64">
        <f ca="1">IF(AND($B64&gt;0,SUM(X$3:X63)=0,SUM($H64:W64)=0),$B64,0)</f>
        <v>0</v>
      </c>
      <c r="Y64">
        <f ca="1">IF(AND($B64&gt;0,SUM(Y$3:Y63)=0,SUM($H64:X64)=0),$B64,0)</f>
        <v>0</v>
      </c>
      <c r="Z64">
        <f ca="1">IF(AND($B64&gt;0,SUM(Z$3:Z63)=0,SUM($H64:Y64)=0),$B64,0)</f>
        <v>0</v>
      </c>
      <c r="AA64">
        <f ca="1">IF(AND($B64&gt;0,SUM(AA$3:AA63)=0,SUM($H64:Z64)=0),$B64,0)</f>
        <v>0</v>
      </c>
      <c r="AB64">
        <f ca="1">IF(AND($B64&gt;0,SUM(AB$3:AB63)=0,SUM($H64:AA64)=0),$B64,0)</f>
        <v>0</v>
      </c>
      <c r="AC64">
        <f ca="1">IF(AND($B64&gt;0,SUM(AC$3:AC63)=0,SUM($H64:AB64)=0),$B64,0)</f>
        <v>0</v>
      </c>
      <c r="AD64">
        <f ca="1">IF(AND($B64&gt;0,SUM(AD$3:AD63)=0,SUM($H64:AC64)=0),$B64,0)</f>
        <v>0</v>
      </c>
      <c r="AE64">
        <f ca="1">IF(AND($B64&gt;0,SUM(AE$3:AE63)=0,SUM($H64:AD64)=0),$B64,0)</f>
        <v>0</v>
      </c>
      <c r="AF64">
        <f ca="1">IF(AND($B64&gt;0,SUM(AF$3:AF63)=0,SUM($H64:AE64)=0),$B64,0)</f>
        <v>0</v>
      </c>
      <c r="AG64">
        <f ca="1">IF(AND($B64&gt;0,SUM(AG$3:AG63)=0,SUM($H64:AF64)=0),$B64,0)</f>
        <v>0</v>
      </c>
      <c r="AH64">
        <f ca="1">IF(AND($B64&gt;0,SUM(AH$3:AH63)=0,SUM($H64:AG64)=0),$B64,0)</f>
        <v>0</v>
      </c>
      <c r="AI64">
        <f ca="1">IF(AND($B64&gt;0,SUM(AI$3:AI63)=0,SUM($H64:AH64)=0),$B64,0)</f>
        <v>0</v>
      </c>
      <c r="AJ64">
        <f ca="1">IF(AND($B64&gt;0,SUM(AJ$3:AJ63)=0,SUM($H64:AI64)=0),$B64,0)</f>
        <v>0</v>
      </c>
      <c r="AK64">
        <f ca="1">IF(AND($B64&gt;0,SUM(AK$3:AK63)=0,SUM($H64:AJ64)=0),$B64,0)</f>
        <v>0</v>
      </c>
      <c r="AL64">
        <f ca="1">IF(AND($B64&gt;0,SUM(AL$3:AL63)=0,SUM($H64:AK64)=0),$B64,0)</f>
        <v>0</v>
      </c>
      <c r="AM64">
        <f ca="1">IF(AND($B64&gt;0,SUM(AM$3:AM63)=0,SUM($H64:AL64)=0),$B64,0)</f>
        <v>0</v>
      </c>
      <c r="AN64">
        <f ca="1">IF(AND($B64&gt;0,SUM(AN$3:AN63)=0,SUM($H64:AM64)=0),$B64,0)</f>
        <v>0</v>
      </c>
      <c r="AO64">
        <f ca="1">IF(AND($B64&gt;0,SUM(AO$3:AO63)=0,SUM($H64:AN64)=0),$B64,0)</f>
        <v>0</v>
      </c>
      <c r="AP64">
        <f ca="1">IF(AND($B64&gt;0,SUM(AP$3:AP63)=0,SUM($H64:AO64)=0),$B64,0)</f>
        <v>0</v>
      </c>
      <c r="AQ64">
        <f ca="1">IF(AND($B64&gt;0,SUM(AQ$3:AQ63)=0,SUM($H64:AP64)=0),$B64,0)</f>
        <v>0</v>
      </c>
      <c r="AR64">
        <f ca="1">IF(AND($B64&gt;0,SUM(AR$3:AR63)=0,SUM($H64:AQ64)=0),$B64,0)</f>
        <v>0</v>
      </c>
      <c r="AS64">
        <f ca="1">IF(AND($B64&gt;0,SUM(AS$3:AS63)=0,SUM($H64:AR64)=0),$B64,0)</f>
        <v>0</v>
      </c>
      <c r="AT64">
        <f ca="1">IF(AND($B64&gt;0,SUM(AT$3:AT63)=0,SUM($H64:AS64)=0),$B64,0)</f>
        <v>0</v>
      </c>
      <c r="AU64">
        <f ca="1">IF(AND($B64&gt;0,SUM(AU$3:AU63)=0,SUM($H64:AT64)=0),$B64,0)</f>
        <v>0</v>
      </c>
      <c r="AV64">
        <f ca="1">IF(AND($B64&gt;0,SUM(AV$3:AV63)=0,SUM($H64:AU64)=0),$B64,0)</f>
        <v>0</v>
      </c>
      <c r="AW64">
        <f ca="1">IF(AND($B64&gt;0,SUM(AW$3:AW63)=0,SUM($H64:AV64)=0),$B64,0)</f>
        <v>0</v>
      </c>
      <c r="AX64">
        <f ca="1">IF(AND($B64&gt;0,SUM(AX$3:AX63)=0,SUM($H64:AW64)=0),$B64,0)</f>
        <v>0</v>
      </c>
      <c r="AY64">
        <f ca="1">IF(AND($B64&gt;0,SUM(AY$3:AY63)=0,SUM($H64:AX64)=0),$B64,0)</f>
        <v>0</v>
      </c>
      <c r="AZ64">
        <f ca="1">IF(AND($B64&gt;0,SUM(AZ$3:AZ63)=0,SUM($H64:AY64)=0),$B64,0)</f>
        <v>0</v>
      </c>
      <c r="BA64">
        <f ca="1">IF(AND($B64&gt;0,SUM(BA$3:BA63)=0,SUM($H64:AZ64)=0),$B64,0)</f>
        <v>0</v>
      </c>
      <c r="BB64">
        <f ca="1">IF(AND($B64&gt;0,SUM(BB$3:BB63)=0,SUM($H64:BA64)=0),$B64,0)</f>
        <v>0</v>
      </c>
      <c r="BC64">
        <f ca="1">IF(AND($B64&gt;0,SUM(BC$3:BC63)=0,SUM($H64:BB64)=0),$B64,0)</f>
        <v>0</v>
      </c>
      <c r="BD64">
        <f ca="1">IF(AND($B64&gt;0,SUM(BD$3:BD63)=0,SUM($H64:BC64)=0),$B64,0)</f>
        <v>0</v>
      </c>
      <c r="BE64">
        <f ca="1">IF(AND($B64&gt;0,SUM(BE$3:BE63)=0,SUM($H64:BD64)=0),$B64,0)</f>
        <v>0</v>
      </c>
      <c r="BF64">
        <f ca="1">IF(AND($B64&gt;0,SUM(BF$3:BF63)=0,SUM($H64:BE64)=0),$B64,0)</f>
        <v>0</v>
      </c>
      <c r="BG64">
        <f ca="1">IF(AND($B64&gt;0,SUM(BG$3:BG63)=0,SUM($H64:BF64)=0),$B64,0)</f>
        <v>0</v>
      </c>
      <c r="BH64">
        <f ca="1">IF(AND($B64&gt;0,SUM(BH$3:BH63)=0,SUM($H64:BG64)=0),$B64,0)</f>
        <v>0</v>
      </c>
      <c r="BI64">
        <f ca="1">IF(AND($B64&gt;0,SUM(BI$3:BI63)=0,SUM($H64:BH64)=0),$B64,0)</f>
        <v>0</v>
      </c>
      <c r="BJ64">
        <f ca="1">IF(AND($B64&gt;0,SUM(BJ$3:BJ63)=0,SUM($H64:BI64)=0),$B64,0)</f>
        <v>0</v>
      </c>
      <c r="BK64">
        <f ca="1">IF(AND($B64&gt;0,SUM(BK$3:BK63)=0,SUM($H64:BJ64)=0),$B64,0)</f>
        <v>0</v>
      </c>
      <c r="BL64">
        <f ca="1">IF(AND($B64&gt;0,SUM(BL$3:BL63)=0,SUM($H64:BK64)=0),$B64,0)</f>
        <v>0</v>
      </c>
      <c r="BM64">
        <f ca="1">IF(AND($B64&gt;0,SUM(BM$3:BM63)=0,SUM($H64:BL64)=0),$B64,0)</f>
        <v>0</v>
      </c>
      <c r="BN64">
        <f ca="1">IF(AND($B64&gt;0,SUM(BN$3:BN63)=0,SUM($H64:BM64)=0),$B64,0)</f>
        <v>0</v>
      </c>
      <c r="BO64">
        <f ca="1">IF(AND($B64&gt;0,SUM(BO$3:BO63)=0,SUM($H64:BN64)=0),$B64,0)</f>
        <v>0</v>
      </c>
      <c r="BP64">
        <f ca="1">IF(AND($B64&gt;0,SUM(BP$3:BP63)=0,SUM($H64:BO64)=0),$B64,0)</f>
        <v>0</v>
      </c>
      <c r="BQ64">
        <f ca="1">IF(AND($B64&gt;0,SUM(BQ$3:BQ63)=0,SUM($H64:BP64)=0),$B64,0)</f>
        <v>0</v>
      </c>
      <c r="BR64">
        <f ca="1">IF(AND($B64&gt;0,SUM(BR$3:BR63)=0,SUM($H64:BQ64)=0),$B64,0)</f>
        <v>0</v>
      </c>
      <c r="BS64">
        <f ca="1">IF(AND($B64&gt;0,SUM(BS$3:BS63)=0,SUM($H64:BR64)=0),$B64,0)</f>
        <v>0</v>
      </c>
      <c r="BT64">
        <f ca="1">IF(AND($B64&gt;0,SUM(BT$3:BT63)=0,SUM($H64:BS64)=0),$B64,0)</f>
        <v>0</v>
      </c>
      <c r="BU64">
        <f ca="1">IF(AND($B64&gt;0,SUM(BU$3:BU63)=0,SUM($H64:BT64)=0),$B64,0)</f>
        <v>0</v>
      </c>
      <c r="BV64">
        <f ca="1">IF(AND($B64&gt;0,SUM(BV$3:BV63)=0,SUM($H64:BU64)=0),$B64,0)</f>
        <v>0</v>
      </c>
      <c r="BW64">
        <f ca="1">IF(AND($B64&gt;0,SUM(BW$3:BW63)=0,SUM($H64:BV64)=0),$B64,0)</f>
        <v>0</v>
      </c>
      <c r="BX64">
        <f ca="1">IF(AND($B64&gt;0,SUM(BX$3:BX63)=0,SUM($H64:BW64)=0),$B64,0)</f>
        <v>0</v>
      </c>
      <c r="BY64">
        <f ca="1">IF(AND($B64&gt;0,SUM(BY$3:BY63)=0,SUM($H64:BX64)=0),$B64,0)</f>
        <v>0</v>
      </c>
      <c r="BZ64">
        <f ca="1">IF(AND($B64&gt;0,SUM(BZ$3:BZ63)=0,SUM($H64:BY64)=0),$B64,0)</f>
        <v>0</v>
      </c>
      <c r="CA64">
        <f ca="1">IF(AND($B64&gt;0,SUM(CA$3:CA63)=0,SUM($H64:BZ64)=0),$B64,0)</f>
        <v>0</v>
      </c>
      <c r="CB64">
        <f ca="1">IF(AND($B64&gt;0,SUM(CB$3:CB63)=0,SUM($H64:CA64)=0),$B64,0)</f>
        <v>0</v>
      </c>
      <c r="CC64">
        <f ca="1">IF(AND($B64&gt;0,SUM(CC$3:CC63)=0,SUM($H64:CB64)=0),$B64,0)</f>
        <v>0</v>
      </c>
      <c r="CD64">
        <f ca="1">IF(AND($B64&gt;0,SUM(CD$3:CD63)=0,SUM($H64:CC64)=0),$B64,0)</f>
        <v>0</v>
      </c>
      <c r="CE64">
        <f ca="1">IF(AND($B64&gt;0,SUM(CE$3:CE63)=0,SUM($H64:CD64)=0),$B64,0)</f>
        <v>0</v>
      </c>
      <c r="CF64">
        <f ca="1">IF(AND($B64&gt;0,SUM(CF$3:CF63)=0,SUM($H64:CE64)=0),$B64,0)</f>
        <v>0</v>
      </c>
      <c r="CG64">
        <f ca="1">IF(AND($B64&gt;0,SUM(CG$3:CG63)=0,SUM($H64:CF64)=0),$B64,0)</f>
        <v>0</v>
      </c>
      <c r="CH64">
        <f ca="1">IF(AND($B64&gt;0,SUM(CH$3:CH63)=0,SUM($H64:CG64)=0),$B64,0)</f>
        <v>0</v>
      </c>
      <c r="CI64">
        <f ca="1">IF(AND($B64&gt;0,SUM(CI$3:CI63)=0,SUM($H64:CH64)=0),$B64,0)</f>
        <v>0</v>
      </c>
      <c r="CJ64">
        <f ca="1">IF(AND($B64&gt;0,SUM(CJ$3:CJ63)=0,SUM($H64:CI64)=0),$B64,0)</f>
        <v>0</v>
      </c>
      <c r="CK64">
        <f ca="1">IF(AND($B64&gt;0,SUM(CK$3:CK63)=0,SUM($H64:CJ64)=0),$B64,0)</f>
        <v>0</v>
      </c>
      <c r="CL64">
        <f ca="1">IF(AND($B64&gt;0,SUM(CL$3:CL63)=0,SUM($H64:CK64)=0),$B64,0)</f>
        <v>0</v>
      </c>
      <c r="CM64">
        <f ca="1">IF(AND($B64&gt;0,SUM(CM$3:CM63)=0,SUM($H64:CL64)=0),$B64,0)</f>
        <v>0</v>
      </c>
      <c r="CN64">
        <f ca="1">IF(AND($B64&gt;0,SUM(CN$3:CN63)=0,SUM($H64:CM64)=0),$B64,0)</f>
        <v>0</v>
      </c>
      <c r="CO64">
        <f ca="1">IF(AND($B64&gt;0,SUM(CO$3:CO63)=0,SUM($H64:CN64)=0),$B64,0)</f>
        <v>0</v>
      </c>
      <c r="CP64">
        <f ca="1">IF(AND($B64&gt;0,SUM(CP$3:CP63)=0,SUM($H64:CO64)=0),$B64,0)</f>
        <v>0</v>
      </c>
      <c r="CQ64">
        <f ca="1">IF(AND($B64&gt;0,SUM(CQ$3:CQ63)=0,SUM($H64:CP64)=0),$B64,0)</f>
        <v>0</v>
      </c>
      <c r="CR64">
        <f ca="1">IF(AND($B64&gt;0,SUM(CR$3:CR63)=0,SUM($H64:CQ64)=0),$B64,0)</f>
        <v>0</v>
      </c>
      <c r="CS64">
        <f ca="1">IF(AND($B64&gt;0,SUM(CS$3:CS63)=0,SUM($H64:CR64)=0),$B64,0)</f>
        <v>0</v>
      </c>
      <c r="CT64">
        <f ca="1">IF(AND($B64&gt;0,SUM(CT$3:CT63)=0,SUM($H64:CS64)=0),$B64,0)</f>
        <v>0</v>
      </c>
      <c r="CU64">
        <f ca="1">IF(AND($B64&gt;0,SUM(CU$3:CU63)=0,SUM($H64:CT64)=0),$B64,0)</f>
        <v>0</v>
      </c>
      <c r="CV64">
        <f ca="1">IF(AND($B64&gt;0,SUM(CV$3:CV63)=0,SUM($H64:CU64)=0),$B64,0)</f>
        <v>0</v>
      </c>
      <c r="CW64">
        <f ca="1">IF(AND($B64&gt;0,SUM(CW$3:CW63)=0,SUM($H64:CV64)=0),$B64,0)</f>
        <v>0</v>
      </c>
      <c r="CX64">
        <f ca="1">IF(AND($B64&gt;0,SUM(CX$3:CX63)=0,SUM($H64:CW64)=0),$B64,0)</f>
        <v>0</v>
      </c>
      <c r="CY64">
        <f ca="1">IF(AND($B64&gt;0,SUM(CY$3:CY63)=0,SUM($H64:CX64)=0),$B64,0)</f>
        <v>0</v>
      </c>
      <c r="CZ64">
        <f ca="1">IF(AND($B64&gt;0,SUM(CZ$3:CZ63)=0,SUM($H64:CY64)=0),$B64,0)</f>
        <v>0</v>
      </c>
      <c r="DA64">
        <f ca="1">IF(AND($B64&gt;0,SUM(DA$3:DA63)=0,SUM($H64:CZ64)=0),$B64,0)</f>
        <v>0</v>
      </c>
      <c r="DB64">
        <f ca="1">IF(AND($B64&gt;0,SUM(DB$3:DB63)=0,SUM($H64:DA64)=0),$B64,0)</f>
        <v>0</v>
      </c>
      <c r="DC64">
        <f ca="1">IF(AND($B64&gt;0,SUM(DC$3:DC63)=0,SUM($H64:DB64)=0),$B64,0)</f>
        <v>0</v>
      </c>
      <c r="DD64">
        <f ca="1">IF(AND($B64&gt;0,SUM(DD$3:DD63)=0,SUM($H64:DC64)=0),$B64,0)</f>
        <v>0</v>
      </c>
      <c r="DE64">
        <f ca="1">IF(AND($B64&gt;0,SUM(DE$3:DE63)=0,SUM($H64:DD64)=0),$B64,0)</f>
        <v>0</v>
      </c>
      <c r="DF64">
        <f ca="1">IF(AND($B64&gt;0,SUM(DF$3:DF63)=0,SUM($H64:DE64)=0),$B64,0)</f>
        <v>0</v>
      </c>
      <c r="DG64">
        <f ca="1">IF(AND($B64&gt;0,SUM(DG$3:DG63)=0,SUM($H64:DF64)=0),$B64,0)</f>
        <v>0</v>
      </c>
      <c r="DH64">
        <f ca="1">IF(AND($B64&gt;0,SUM(DH$3:DH63)=0,SUM($H64:DG64)=0),$B64,0)</f>
        <v>0</v>
      </c>
      <c r="DI64">
        <f ca="1">IF(AND($B64&gt;0,SUM(DI$3:DI63)=0,SUM($H64:DH64)=0),$B64,0)</f>
        <v>0</v>
      </c>
      <c r="DJ64">
        <f ca="1">IF(AND($B64&gt;0,SUM(DJ$3:DJ63)=0,SUM($H64:DI64)=0),$B64,0)</f>
        <v>0</v>
      </c>
      <c r="DK64">
        <f ca="1">IF(AND($B64&gt;0,SUM(DK$3:DK63)=0,SUM($H64:DJ64)=0),$B64,0)</f>
        <v>0</v>
      </c>
      <c r="DL64">
        <f ca="1">IF(AND($B64&gt;0,SUM(DL$3:DL63)=0,SUM($H64:DK64)=0),$B64,0)</f>
        <v>0</v>
      </c>
      <c r="DM64">
        <f ca="1">IF(AND($B64&gt;0,SUM(DM$3:DM63)=0,SUM($H64:DL64)=0),$B64,0)</f>
        <v>0</v>
      </c>
      <c r="DN64">
        <f ca="1">IF(AND($B64&gt;0,SUM(DN$3:DN63)=0,SUM($H64:DM64)=0),$B64,0)</f>
        <v>0</v>
      </c>
      <c r="DO64">
        <f ca="1">IF(AND($B64&gt;0,SUM(DO$3:DO63)=0,SUM($H64:DN64)=0),$B64,0)</f>
        <v>0</v>
      </c>
      <c r="DP64">
        <f ca="1">IF(AND($B64&gt;0,SUM(DP$3:DP63)=0,SUM($H64:DO64)=0),$B64,0)</f>
        <v>0</v>
      </c>
      <c r="DQ64">
        <f ca="1">IF(AND($B64&gt;0,SUM(DQ$3:DQ63)=0,SUM($H64:DP64)=0),$B64,0)</f>
        <v>0</v>
      </c>
      <c r="DR64">
        <f ca="1">IF(AND($B64&gt;0,SUM(DR$3:DR63)=0,SUM($H64:DQ64)=0),$B64,0)</f>
        <v>0</v>
      </c>
      <c r="DS64">
        <f ca="1">IF(AND($B64&gt;0,SUM(DS$3:DS63)=0,SUM($H64:DR64)=0),$B64,0)</f>
        <v>0</v>
      </c>
      <c r="DT64">
        <f ca="1">IF(AND($B64&gt;0,SUM(DT$3:DT63)=0,SUM($H64:DS64)=0),$B64,0)</f>
        <v>0</v>
      </c>
      <c r="DU64">
        <f ca="1">IF(AND($B64&gt;0,SUM(DU$3:DU63)=0,SUM($H64:DT64)=0),$B64,0)</f>
        <v>0</v>
      </c>
      <c r="DV64">
        <f ca="1">IF(AND($B64&gt;0,SUM(DV$3:DV63)=0,SUM($H64:DU64)=0),$B64,0)</f>
        <v>0</v>
      </c>
      <c r="DW64">
        <f ca="1">IF(AND($B64&gt;0,SUM(DW$3:DW63)=0,SUM($H64:DV64)=0),$B64,0)</f>
        <v>0</v>
      </c>
      <c r="DX64">
        <f ca="1">IF(AND($B64&gt;0,SUM(DX$3:DX63)=0,SUM($H64:DW64)=0),$B64,0)</f>
        <v>0</v>
      </c>
      <c r="DY64">
        <f ca="1">IF(AND($B64&gt;0,SUM(DY$3:DY63)=0,SUM($H64:DX64)=0),$B64,0)</f>
        <v>0</v>
      </c>
      <c r="DZ64">
        <f ca="1">IF(AND($B64&gt;0,SUM(DZ$3:DZ63)=0,SUM($H64:DY64)=0),$B64,0)</f>
        <v>0</v>
      </c>
      <c r="EA64">
        <f ca="1">IF(AND($B64&gt;0,SUM(EA$3:EA63)=0,SUM($H64:DZ64)=0),$B64,0)</f>
        <v>0</v>
      </c>
      <c r="EB64">
        <f ca="1">IF(AND($B64&gt;0,SUM(EB$3:EB63)=0,SUM($H64:EA64)=0),$B64,0)</f>
        <v>0</v>
      </c>
      <c r="EC64">
        <f ca="1">IF(AND($B64&gt;0,SUM(EC$3:EC63)=0,SUM($H64:EB64)=0),$B64,0)</f>
        <v>0</v>
      </c>
      <c r="ED64">
        <f ca="1">IF(AND($B64&gt;0,SUM(ED$3:ED63)=0,SUM($H64:EC64)=0),$B64,0)</f>
        <v>0</v>
      </c>
      <c r="EE64">
        <f ca="1">IF(AND($B64&gt;0,SUM(EE$3:EE63)=0,SUM($H64:ED64)=0),$B64,0)</f>
        <v>0</v>
      </c>
      <c r="EF64">
        <f ca="1">IF(AND($B64&gt;0,SUM(EF$3:EF63)=0,SUM($H64:EE64)=0),$B64,0)</f>
        <v>0</v>
      </c>
      <c r="EG64">
        <f ca="1">IF(AND($B64&gt;0,SUM(EG$3:EG63)=0,SUM($H64:EF64)=0),$B64,0)</f>
        <v>0</v>
      </c>
      <c r="EH64">
        <f ca="1">IF(AND($B64&gt;0,SUM(EH$3:EH63)=0,SUM($H64:EG64)=0),$B64,0)</f>
        <v>0</v>
      </c>
      <c r="EI64">
        <f ca="1">IF(AND($B64&gt;0,SUM(EI$3:EI63)=0,SUM($H64:EH64)=0),$B64,0)</f>
        <v>0</v>
      </c>
      <c r="EJ64">
        <f ca="1">IF(AND($B64&gt;0,SUM(EJ$3:EJ63)=0,SUM($H64:EI64)=0),$B64,0)</f>
        <v>0</v>
      </c>
      <c r="EK64">
        <f ca="1">IF(AND($B64&gt;0,SUM(EK$3:EK63)=0,SUM($H64:EJ64)=0),$B64,0)</f>
        <v>0</v>
      </c>
      <c r="EL64">
        <f ca="1">IF(AND($B64&gt;0,SUM(EL$3:EL63)=0,SUM($H64:EK64)=0),$B64,0)</f>
        <v>0</v>
      </c>
      <c r="EM64">
        <f ca="1">IF(AND($B64&gt;0,SUM(EM$3:EM63)=0,SUM($H64:EL64)=0),$B64,0)</f>
        <v>0</v>
      </c>
      <c r="EN64">
        <f ca="1">IF(AND($B64&gt;0,SUM(EN$3:EN63)=0,SUM($H64:EM64)=0),$B64,0)</f>
        <v>0</v>
      </c>
      <c r="EO64">
        <f ca="1">IF(AND($B64&gt;0,SUM(EO$3:EO63)=0,SUM($H64:EN64)=0),$B64,0)</f>
        <v>0</v>
      </c>
      <c r="EP64">
        <f ca="1">IF(AND($B64&gt;0,SUM(EP$3:EP63)=0,SUM($H64:EO64)=0),$B64,0)</f>
        <v>0</v>
      </c>
      <c r="EQ64">
        <f ca="1">IF(AND($B64&gt;0,SUM(EQ$3:EQ63)=0,SUM($H64:EP64)=0),$B64,0)</f>
        <v>0</v>
      </c>
      <c r="ER64">
        <f ca="1">IF(AND($B64&gt;0,SUM(ER$3:ER63)=0,SUM($H64:EQ64)=0),$B64,0)</f>
        <v>0</v>
      </c>
      <c r="ES64">
        <f ca="1">IF(AND($B64&gt;0,SUM(ES$3:ES63)=0,SUM($H64:ER64)=0),$B64,0)</f>
        <v>0</v>
      </c>
      <c r="ET64">
        <f ca="1">IF(AND($B64&gt;0,SUM(ET$3:ET63)=0,SUM($H64:ES64)=0),$B64,0)</f>
        <v>0</v>
      </c>
      <c r="EU64">
        <f ca="1">IF(AND($B64&gt;0,SUM(EU$3:EU63)=0,SUM($H64:ET64)=0),$B64,0)</f>
        <v>0</v>
      </c>
      <c r="EV64">
        <f ca="1">IF(AND($B64&gt;0,SUM(EV$3:EV63)=0,SUM($H64:EU64)=0),$B64,0)</f>
        <v>0</v>
      </c>
      <c r="EW64">
        <f ca="1">IF(AND($B64&gt;0,SUM(EW$3:EW63)=0,SUM($H64:EV64)=0),$B64,0)</f>
        <v>0</v>
      </c>
      <c r="EX64">
        <f ca="1">IF(AND($B64&gt;0,SUM(EX$3:EX63)=0,SUM($H64:EW64)=0),$B64,0)</f>
        <v>0</v>
      </c>
      <c r="EY64">
        <f ca="1">IF(AND($B64&gt;0,SUM(EY$3:EY63)=0,SUM($H64:EX64)=0),$B64,0)</f>
        <v>0</v>
      </c>
      <c r="EZ64">
        <f ca="1">IF(AND($B64&gt;0,SUM(EZ$3:EZ63)=0,SUM($H64:EY64)=0),$B64,0)</f>
        <v>0</v>
      </c>
      <c r="FA64">
        <f ca="1">IF(AND($B64&gt;0,SUM(FA$3:FA63)=0,SUM($H64:EZ64)=0),$B64,0)</f>
        <v>0</v>
      </c>
      <c r="FB64">
        <f ca="1">IF(AND($B64&gt;0,SUM(FB$3:FB63)=0,SUM($H64:FA64)=0),$B64,0)</f>
        <v>0</v>
      </c>
      <c r="FC64">
        <f ca="1">IF(AND($B64&gt;0,SUM(FC$3:FC63)=0,SUM($H64:FB64)=0),$B64,0)</f>
        <v>0</v>
      </c>
      <c r="FD64">
        <f ca="1">IF(AND($B64&gt;0,SUM(FD$3:FD63)=0,SUM($H64:FC64)=0),$B64,0)</f>
        <v>0</v>
      </c>
      <c r="FE64">
        <f ca="1">IF(AND($B64&gt;0,SUM(FE$3:FE63)=0,SUM($H64:FD64)=0),$B64,0)</f>
        <v>0</v>
      </c>
      <c r="FF64">
        <f ca="1">IF(AND($B64&gt;0,SUM(FF$3:FF63)=0,SUM($H64:FE64)=0),$B64,0)</f>
        <v>0</v>
      </c>
      <c r="FG64">
        <f ca="1">IF(AND($B64&gt;0,SUM(FG$3:FG63)=0,SUM($H64:FF64)=0),$B64,0)</f>
        <v>0</v>
      </c>
      <c r="FH64">
        <f ca="1">IF(AND($B64&gt;0,SUM(FH$3:FH63)=0,SUM($H64:FG64)=0),$B64,0)</f>
        <v>0</v>
      </c>
      <c r="FI64">
        <f ca="1">IF(AND($B64&gt;0,SUM(FI$3:FI63)=0,SUM($H64:FH64)=0),$B64,0)</f>
        <v>0</v>
      </c>
      <c r="FJ64">
        <f ca="1">IF(AND($B64&gt;0,SUM(FJ$3:FJ63)=0,SUM($H64:FI64)=0),$B64,0)</f>
        <v>0</v>
      </c>
      <c r="FK64">
        <f ca="1">IF(AND($B64&gt;0,SUM(FK$3:FK63)=0,SUM($H64:FJ64)=0),$B64,0)</f>
        <v>0</v>
      </c>
      <c r="FL64">
        <f ca="1">IF(AND($B64&gt;0,SUM(FL$3:FL63)=0,SUM($H64:FK64)=0),$B64,0)</f>
        <v>0</v>
      </c>
      <c r="FM64">
        <f ca="1">IF(AND($B64&gt;0,SUM(FM$3:FM63)=0,SUM($H64:FL64)=0),$B64,0)</f>
        <v>0</v>
      </c>
      <c r="FN64">
        <f ca="1">IF(AND($B64&gt;0,SUM(FN$3:FN63)=0,SUM($H64:FM64)=0),$B64,0)</f>
        <v>0</v>
      </c>
      <c r="FS64" s="67" t="s">
        <v>1091</v>
      </c>
      <c r="FT64" s="67" t="str">
        <f>""</f>
        <v/>
      </c>
      <c r="FU64" s="342">
        <v>3</v>
      </c>
      <c r="FV64" s="374" t="str">
        <f>""</f>
        <v/>
      </c>
      <c r="FY64" s="67" t="s">
        <v>1163</v>
      </c>
      <c r="FZ64" s="67" t="str">
        <f>""</f>
        <v/>
      </c>
      <c r="GA64" s="342">
        <v>3</v>
      </c>
      <c r="GB64" s="374" t="str">
        <f>""</f>
        <v/>
      </c>
      <c r="GE64" s="67" t="s">
        <v>1091</v>
      </c>
      <c r="GF64" s="67" t="str">
        <f>""</f>
        <v/>
      </c>
      <c r="GG64" s="342">
        <v>3</v>
      </c>
      <c r="GH64" s="374" t="str">
        <f>""</f>
        <v/>
      </c>
    </row>
    <row r="65" spans="1:190" ht="15.75" thickBot="1" x14ac:dyDescent="0.3">
      <c r="A65">
        <v>65</v>
      </c>
      <c r="B65" s="367">
        <f>IF(ValintaohjelmaCentral!D$37&lt;&gt;"-",A65,0)</f>
        <v>0</v>
      </c>
      <c r="C65" s="240" t="str">
        <f t="shared" ca="1" si="16"/>
        <v>Savunrajoitinpelti (CSB) Tango (70) liesikuvulle</v>
      </c>
      <c r="D65" s="240" t="str">
        <f t="shared" ca="1" si="17"/>
        <v/>
      </c>
      <c r="E65" s="240">
        <f t="shared" ca="1" si="18"/>
        <v>3</v>
      </c>
      <c r="F65" s="240" t="str">
        <f t="shared" ca="1" si="19"/>
        <v>CSB</v>
      </c>
      <c r="G65" s="47">
        <f ca="1">INDEX($I$2:$FN$2,ROWS(G$2:G65))</f>
        <v>1</v>
      </c>
      <c r="H65">
        <v>0</v>
      </c>
      <c r="I65">
        <f ca="1">IF(AND($B65&gt;0,SUM(I$3:I64)=0,SUM($H65:H65)=0),$B65,0)</f>
        <v>0</v>
      </c>
      <c r="J65">
        <f ca="1">IF(AND($B65&gt;0,SUM(J$3:J64)=0,SUM($H65:I65)=0),$B65,0)</f>
        <v>0</v>
      </c>
      <c r="K65">
        <f ca="1">IF(AND($B65&gt;0,SUM(K$3:K64)=0,SUM($H65:J65)=0),$B65,0)</f>
        <v>0</v>
      </c>
      <c r="L65">
        <f ca="1">IF(AND($B65&gt;0,SUM(L$3:L64)=0,SUM($H65:K65)=0),$B65,0)</f>
        <v>0</v>
      </c>
      <c r="M65">
        <f ca="1">IF(AND($B65&gt;0,SUM(M$3:M64)=0,SUM($H65:L65)=0),$B65,0)</f>
        <v>0</v>
      </c>
      <c r="N65">
        <f ca="1">IF(AND($B65&gt;0,SUM(N$3:N64)=0,SUM($H65:M65)=0),$B65,0)</f>
        <v>0</v>
      </c>
      <c r="O65">
        <f ca="1">IF(AND($B65&gt;0,SUM(O$3:O64)=0,SUM($H65:N65)=0),$B65,0)</f>
        <v>0</v>
      </c>
      <c r="P65">
        <f ca="1">IF(AND($B65&gt;0,SUM(P$3:P64)=0,SUM($H65:O65)=0),$B65,0)</f>
        <v>0</v>
      </c>
      <c r="Q65">
        <f ca="1">IF(AND($B65&gt;0,SUM(Q$3:Q64)=0,SUM($H65:P65)=0),$B65,0)</f>
        <v>0</v>
      </c>
      <c r="R65">
        <f ca="1">IF(AND($B65&gt;0,SUM(R$3:R64)=0,SUM($H65:Q65)=0),$B65,0)</f>
        <v>0</v>
      </c>
      <c r="S65">
        <f ca="1">IF(AND($B65&gt;0,SUM(S$3:S64)=0,SUM($H65:R65)=0),$B65,0)</f>
        <v>0</v>
      </c>
      <c r="T65">
        <f ca="1">IF(AND($B65&gt;0,SUM(T$3:T64)=0,SUM($H65:S65)=0),$B65,0)</f>
        <v>0</v>
      </c>
      <c r="U65">
        <f ca="1">IF(AND($B65&gt;0,SUM(U$3:U64)=0,SUM($H65:T65)=0),$B65,0)</f>
        <v>0</v>
      </c>
      <c r="V65">
        <f ca="1">IF(AND($B65&gt;0,SUM(V$3:V64)=0,SUM($H65:U65)=0),$B65,0)</f>
        <v>0</v>
      </c>
      <c r="W65">
        <f ca="1">IF(AND($B65&gt;0,SUM(W$3:W64)=0,SUM($H65:V65)=0),$B65,0)</f>
        <v>0</v>
      </c>
      <c r="X65">
        <f ca="1">IF(AND($B65&gt;0,SUM(X$3:X64)=0,SUM($H65:W65)=0),$B65,0)</f>
        <v>0</v>
      </c>
      <c r="Y65">
        <f ca="1">IF(AND($B65&gt;0,SUM(Y$3:Y64)=0,SUM($H65:X65)=0),$B65,0)</f>
        <v>0</v>
      </c>
      <c r="Z65">
        <f ca="1">IF(AND($B65&gt;0,SUM(Z$3:Z64)=0,SUM($H65:Y65)=0),$B65,0)</f>
        <v>0</v>
      </c>
      <c r="AA65">
        <f ca="1">IF(AND($B65&gt;0,SUM(AA$3:AA64)=0,SUM($H65:Z65)=0),$B65,0)</f>
        <v>0</v>
      </c>
      <c r="AB65">
        <f ca="1">IF(AND($B65&gt;0,SUM(AB$3:AB64)=0,SUM($H65:AA65)=0),$B65,0)</f>
        <v>0</v>
      </c>
      <c r="AC65">
        <f ca="1">IF(AND($B65&gt;0,SUM(AC$3:AC64)=0,SUM($H65:AB65)=0),$B65,0)</f>
        <v>0</v>
      </c>
      <c r="AD65">
        <f ca="1">IF(AND($B65&gt;0,SUM(AD$3:AD64)=0,SUM($H65:AC65)=0),$B65,0)</f>
        <v>0</v>
      </c>
      <c r="AE65">
        <f ca="1">IF(AND($B65&gt;0,SUM(AE$3:AE64)=0,SUM($H65:AD65)=0),$B65,0)</f>
        <v>0</v>
      </c>
      <c r="AF65">
        <f ca="1">IF(AND($B65&gt;0,SUM(AF$3:AF64)=0,SUM($H65:AE65)=0),$B65,0)</f>
        <v>0</v>
      </c>
      <c r="AG65">
        <f ca="1">IF(AND($B65&gt;0,SUM(AG$3:AG64)=0,SUM($H65:AF65)=0),$B65,0)</f>
        <v>0</v>
      </c>
      <c r="AH65">
        <f ca="1">IF(AND($B65&gt;0,SUM(AH$3:AH64)=0,SUM($H65:AG65)=0),$B65,0)</f>
        <v>0</v>
      </c>
      <c r="AI65">
        <f ca="1">IF(AND($B65&gt;0,SUM(AI$3:AI64)=0,SUM($H65:AH65)=0),$B65,0)</f>
        <v>0</v>
      </c>
      <c r="AJ65">
        <f ca="1">IF(AND($B65&gt;0,SUM(AJ$3:AJ64)=0,SUM($H65:AI65)=0),$B65,0)</f>
        <v>0</v>
      </c>
      <c r="AK65">
        <f ca="1">IF(AND($B65&gt;0,SUM(AK$3:AK64)=0,SUM($H65:AJ65)=0),$B65,0)</f>
        <v>0</v>
      </c>
      <c r="AL65">
        <f ca="1">IF(AND($B65&gt;0,SUM(AL$3:AL64)=0,SUM($H65:AK65)=0),$B65,0)</f>
        <v>0</v>
      </c>
      <c r="AM65">
        <f ca="1">IF(AND($B65&gt;0,SUM(AM$3:AM64)=0,SUM($H65:AL65)=0),$B65,0)</f>
        <v>0</v>
      </c>
      <c r="AN65">
        <f ca="1">IF(AND($B65&gt;0,SUM(AN$3:AN64)=0,SUM($H65:AM65)=0),$B65,0)</f>
        <v>0</v>
      </c>
      <c r="AO65">
        <f ca="1">IF(AND($B65&gt;0,SUM(AO$3:AO64)=0,SUM($H65:AN65)=0),$B65,0)</f>
        <v>0</v>
      </c>
      <c r="AP65">
        <f ca="1">IF(AND($B65&gt;0,SUM(AP$3:AP64)=0,SUM($H65:AO65)=0),$B65,0)</f>
        <v>0</v>
      </c>
      <c r="AQ65">
        <f ca="1">IF(AND($B65&gt;0,SUM(AQ$3:AQ64)=0,SUM($H65:AP65)=0),$B65,0)</f>
        <v>0</v>
      </c>
      <c r="AR65">
        <f ca="1">IF(AND($B65&gt;0,SUM(AR$3:AR64)=0,SUM($H65:AQ65)=0),$B65,0)</f>
        <v>0</v>
      </c>
      <c r="AS65">
        <f ca="1">IF(AND($B65&gt;0,SUM(AS$3:AS64)=0,SUM($H65:AR65)=0),$B65,0)</f>
        <v>0</v>
      </c>
      <c r="AT65">
        <f ca="1">IF(AND($B65&gt;0,SUM(AT$3:AT64)=0,SUM($H65:AS65)=0),$B65,0)</f>
        <v>0</v>
      </c>
      <c r="AU65">
        <f ca="1">IF(AND($B65&gt;0,SUM(AU$3:AU64)=0,SUM($H65:AT65)=0),$B65,0)</f>
        <v>0</v>
      </c>
      <c r="AV65">
        <f ca="1">IF(AND($B65&gt;0,SUM(AV$3:AV64)=0,SUM($H65:AU65)=0),$B65,0)</f>
        <v>0</v>
      </c>
      <c r="AW65">
        <f ca="1">IF(AND($B65&gt;0,SUM(AW$3:AW64)=0,SUM($H65:AV65)=0),$B65,0)</f>
        <v>0</v>
      </c>
      <c r="AX65">
        <f ca="1">IF(AND($B65&gt;0,SUM(AX$3:AX64)=0,SUM($H65:AW65)=0),$B65,0)</f>
        <v>0</v>
      </c>
      <c r="AY65">
        <f ca="1">IF(AND($B65&gt;0,SUM(AY$3:AY64)=0,SUM($H65:AX65)=0),$B65,0)</f>
        <v>0</v>
      </c>
      <c r="AZ65">
        <f ca="1">IF(AND($B65&gt;0,SUM(AZ$3:AZ64)=0,SUM($H65:AY65)=0),$B65,0)</f>
        <v>0</v>
      </c>
      <c r="BA65">
        <f ca="1">IF(AND($B65&gt;0,SUM(BA$3:BA64)=0,SUM($H65:AZ65)=0),$B65,0)</f>
        <v>0</v>
      </c>
      <c r="BB65">
        <f ca="1">IF(AND($B65&gt;0,SUM(BB$3:BB64)=0,SUM($H65:BA65)=0),$B65,0)</f>
        <v>0</v>
      </c>
      <c r="BC65">
        <f ca="1">IF(AND($B65&gt;0,SUM(BC$3:BC64)=0,SUM($H65:BB65)=0),$B65,0)</f>
        <v>0</v>
      </c>
      <c r="BD65">
        <f ca="1">IF(AND($B65&gt;0,SUM(BD$3:BD64)=0,SUM($H65:BC65)=0),$B65,0)</f>
        <v>0</v>
      </c>
      <c r="BE65">
        <f ca="1">IF(AND($B65&gt;0,SUM(BE$3:BE64)=0,SUM($H65:BD65)=0),$B65,0)</f>
        <v>0</v>
      </c>
      <c r="BF65">
        <f ca="1">IF(AND($B65&gt;0,SUM(BF$3:BF64)=0,SUM($H65:BE65)=0),$B65,0)</f>
        <v>0</v>
      </c>
      <c r="BG65">
        <f ca="1">IF(AND($B65&gt;0,SUM(BG$3:BG64)=0,SUM($H65:BF65)=0),$B65,0)</f>
        <v>0</v>
      </c>
      <c r="BH65">
        <f ca="1">IF(AND($B65&gt;0,SUM(BH$3:BH64)=0,SUM($H65:BG65)=0),$B65,0)</f>
        <v>0</v>
      </c>
      <c r="BI65">
        <f ca="1">IF(AND($B65&gt;0,SUM(BI$3:BI64)=0,SUM($H65:BH65)=0),$B65,0)</f>
        <v>0</v>
      </c>
      <c r="BJ65">
        <f ca="1">IF(AND($B65&gt;0,SUM(BJ$3:BJ64)=0,SUM($H65:BI65)=0),$B65,0)</f>
        <v>0</v>
      </c>
      <c r="BK65">
        <f ca="1">IF(AND($B65&gt;0,SUM(BK$3:BK64)=0,SUM($H65:BJ65)=0),$B65,0)</f>
        <v>0</v>
      </c>
      <c r="BL65">
        <f ca="1">IF(AND($B65&gt;0,SUM(BL$3:BL64)=0,SUM($H65:BK65)=0),$B65,0)</f>
        <v>0</v>
      </c>
      <c r="BM65">
        <f ca="1">IF(AND($B65&gt;0,SUM(BM$3:BM64)=0,SUM($H65:BL65)=0),$B65,0)</f>
        <v>0</v>
      </c>
      <c r="BN65">
        <f ca="1">IF(AND($B65&gt;0,SUM(BN$3:BN64)=0,SUM($H65:BM65)=0),$B65,0)</f>
        <v>0</v>
      </c>
      <c r="BO65">
        <f ca="1">IF(AND($B65&gt;0,SUM(BO$3:BO64)=0,SUM($H65:BN65)=0),$B65,0)</f>
        <v>0</v>
      </c>
      <c r="BP65">
        <f ca="1">IF(AND($B65&gt;0,SUM(BP$3:BP64)=0,SUM($H65:BO65)=0),$B65,0)</f>
        <v>0</v>
      </c>
      <c r="BQ65">
        <f ca="1">IF(AND($B65&gt;0,SUM(BQ$3:BQ64)=0,SUM($H65:BP65)=0),$B65,0)</f>
        <v>0</v>
      </c>
      <c r="BR65">
        <f ca="1">IF(AND($B65&gt;0,SUM(BR$3:BR64)=0,SUM($H65:BQ65)=0),$B65,0)</f>
        <v>0</v>
      </c>
      <c r="BS65">
        <f ca="1">IF(AND($B65&gt;0,SUM(BS$3:BS64)=0,SUM($H65:BR65)=0),$B65,0)</f>
        <v>0</v>
      </c>
      <c r="BT65">
        <f ca="1">IF(AND($B65&gt;0,SUM(BT$3:BT64)=0,SUM($H65:BS65)=0),$B65,0)</f>
        <v>0</v>
      </c>
      <c r="BU65">
        <f ca="1">IF(AND($B65&gt;0,SUM(BU$3:BU64)=0,SUM($H65:BT65)=0),$B65,0)</f>
        <v>0</v>
      </c>
      <c r="BV65">
        <f ca="1">IF(AND($B65&gt;0,SUM(BV$3:BV64)=0,SUM($H65:BU65)=0),$B65,0)</f>
        <v>0</v>
      </c>
      <c r="BW65">
        <f ca="1">IF(AND($B65&gt;0,SUM(BW$3:BW64)=0,SUM($H65:BV65)=0),$B65,0)</f>
        <v>0</v>
      </c>
      <c r="BX65">
        <f ca="1">IF(AND($B65&gt;0,SUM(BX$3:BX64)=0,SUM($H65:BW65)=0),$B65,0)</f>
        <v>0</v>
      </c>
      <c r="BY65">
        <f ca="1">IF(AND($B65&gt;0,SUM(BY$3:BY64)=0,SUM($H65:BX65)=0),$B65,0)</f>
        <v>0</v>
      </c>
      <c r="BZ65">
        <f ca="1">IF(AND($B65&gt;0,SUM(BZ$3:BZ64)=0,SUM($H65:BY65)=0),$B65,0)</f>
        <v>0</v>
      </c>
      <c r="CA65">
        <f ca="1">IF(AND($B65&gt;0,SUM(CA$3:CA64)=0,SUM($H65:BZ65)=0),$B65,0)</f>
        <v>0</v>
      </c>
      <c r="CB65">
        <f ca="1">IF(AND($B65&gt;0,SUM(CB$3:CB64)=0,SUM($H65:CA65)=0),$B65,0)</f>
        <v>0</v>
      </c>
      <c r="CC65">
        <f ca="1">IF(AND($B65&gt;0,SUM(CC$3:CC64)=0,SUM($H65:CB65)=0),$B65,0)</f>
        <v>0</v>
      </c>
      <c r="CD65">
        <f ca="1">IF(AND($B65&gt;0,SUM(CD$3:CD64)=0,SUM($H65:CC65)=0),$B65,0)</f>
        <v>0</v>
      </c>
      <c r="CE65">
        <f ca="1">IF(AND($B65&gt;0,SUM(CE$3:CE64)=0,SUM($H65:CD65)=0),$B65,0)</f>
        <v>0</v>
      </c>
      <c r="CF65">
        <f ca="1">IF(AND($B65&gt;0,SUM(CF$3:CF64)=0,SUM($H65:CE65)=0),$B65,0)</f>
        <v>0</v>
      </c>
      <c r="CG65">
        <f ca="1">IF(AND($B65&gt;0,SUM(CG$3:CG64)=0,SUM($H65:CF65)=0),$B65,0)</f>
        <v>0</v>
      </c>
      <c r="CH65">
        <f ca="1">IF(AND($B65&gt;0,SUM(CH$3:CH64)=0,SUM($H65:CG65)=0),$B65,0)</f>
        <v>0</v>
      </c>
      <c r="CI65">
        <f ca="1">IF(AND($B65&gt;0,SUM(CI$3:CI64)=0,SUM($H65:CH65)=0),$B65,0)</f>
        <v>0</v>
      </c>
      <c r="CJ65">
        <f ca="1">IF(AND($B65&gt;0,SUM(CJ$3:CJ64)=0,SUM($H65:CI65)=0),$B65,0)</f>
        <v>0</v>
      </c>
      <c r="CK65">
        <f ca="1">IF(AND($B65&gt;0,SUM(CK$3:CK64)=0,SUM($H65:CJ65)=0),$B65,0)</f>
        <v>0</v>
      </c>
      <c r="CL65">
        <f ca="1">IF(AND($B65&gt;0,SUM(CL$3:CL64)=0,SUM($H65:CK65)=0),$B65,0)</f>
        <v>0</v>
      </c>
      <c r="CM65">
        <f ca="1">IF(AND($B65&gt;0,SUM(CM$3:CM64)=0,SUM($H65:CL65)=0),$B65,0)</f>
        <v>0</v>
      </c>
      <c r="CN65">
        <f ca="1">IF(AND($B65&gt;0,SUM(CN$3:CN64)=0,SUM($H65:CM65)=0),$B65,0)</f>
        <v>0</v>
      </c>
      <c r="CO65">
        <f ca="1">IF(AND($B65&gt;0,SUM(CO$3:CO64)=0,SUM($H65:CN65)=0),$B65,0)</f>
        <v>0</v>
      </c>
      <c r="CP65">
        <f ca="1">IF(AND($B65&gt;0,SUM(CP$3:CP64)=0,SUM($H65:CO65)=0),$B65,0)</f>
        <v>0</v>
      </c>
      <c r="CQ65">
        <f ca="1">IF(AND($B65&gt;0,SUM(CQ$3:CQ64)=0,SUM($H65:CP65)=0),$B65,0)</f>
        <v>0</v>
      </c>
      <c r="CR65">
        <f ca="1">IF(AND($B65&gt;0,SUM(CR$3:CR64)=0,SUM($H65:CQ65)=0),$B65,0)</f>
        <v>0</v>
      </c>
      <c r="CS65">
        <f ca="1">IF(AND($B65&gt;0,SUM(CS$3:CS64)=0,SUM($H65:CR65)=0),$B65,0)</f>
        <v>0</v>
      </c>
      <c r="CT65">
        <f ca="1">IF(AND($B65&gt;0,SUM(CT$3:CT64)=0,SUM($H65:CS65)=0),$B65,0)</f>
        <v>0</v>
      </c>
      <c r="CU65">
        <f ca="1">IF(AND($B65&gt;0,SUM(CU$3:CU64)=0,SUM($H65:CT65)=0),$B65,0)</f>
        <v>0</v>
      </c>
      <c r="CV65">
        <f ca="1">IF(AND($B65&gt;0,SUM(CV$3:CV64)=0,SUM($H65:CU65)=0),$B65,0)</f>
        <v>0</v>
      </c>
      <c r="CW65">
        <f ca="1">IF(AND($B65&gt;0,SUM(CW$3:CW64)=0,SUM($H65:CV65)=0),$B65,0)</f>
        <v>0</v>
      </c>
      <c r="CX65">
        <f ca="1">IF(AND($B65&gt;0,SUM(CX$3:CX64)=0,SUM($H65:CW65)=0),$B65,0)</f>
        <v>0</v>
      </c>
      <c r="CY65">
        <f ca="1">IF(AND($B65&gt;0,SUM(CY$3:CY64)=0,SUM($H65:CX65)=0),$B65,0)</f>
        <v>0</v>
      </c>
      <c r="CZ65">
        <f ca="1">IF(AND($B65&gt;0,SUM(CZ$3:CZ64)=0,SUM($H65:CY65)=0),$B65,0)</f>
        <v>0</v>
      </c>
      <c r="DA65">
        <f ca="1">IF(AND($B65&gt;0,SUM(DA$3:DA64)=0,SUM($H65:CZ65)=0),$B65,0)</f>
        <v>0</v>
      </c>
      <c r="DB65">
        <f ca="1">IF(AND($B65&gt;0,SUM(DB$3:DB64)=0,SUM($H65:DA65)=0),$B65,0)</f>
        <v>0</v>
      </c>
      <c r="DC65">
        <f ca="1">IF(AND($B65&gt;0,SUM(DC$3:DC64)=0,SUM($H65:DB65)=0),$B65,0)</f>
        <v>0</v>
      </c>
      <c r="DD65">
        <f ca="1">IF(AND($B65&gt;0,SUM(DD$3:DD64)=0,SUM($H65:DC65)=0),$B65,0)</f>
        <v>0</v>
      </c>
      <c r="DE65">
        <f ca="1">IF(AND($B65&gt;0,SUM(DE$3:DE64)=0,SUM($H65:DD65)=0),$B65,0)</f>
        <v>0</v>
      </c>
      <c r="DF65">
        <f ca="1">IF(AND($B65&gt;0,SUM(DF$3:DF64)=0,SUM($H65:DE65)=0),$B65,0)</f>
        <v>0</v>
      </c>
      <c r="DG65">
        <f ca="1">IF(AND($B65&gt;0,SUM(DG$3:DG64)=0,SUM($H65:DF65)=0),$B65,0)</f>
        <v>0</v>
      </c>
      <c r="DH65">
        <f ca="1">IF(AND($B65&gt;0,SUM(DH$3:DH64)=0,SUM($H65:DG65)=0),$B65,0)</f>
        <v>0</v>
      </c>
      <c r="DI65">
        <f ca="1">IF(AND($B65&gt;0,SUM(DI$3:DI64)=0,SUM($H65:DH65)=0),$B65,0)</f>
        <v>0</v>
      </c>
      <c r="DJ65">
        <f ca="1">IF(AND($B65&gt;0,SUM(DJ$3:DJ64)=0,SUM($H65:DI65)=0),$B65,0)</f>
        <v>0</v>
      </c>
      <c r="DK65">
        <f ca="1">IF(AND($B65&gt;0,SUM(DK$3:DK64)=0,SUM($H65:DJ65)=0),$B65,0)</f>
        <v>0</v>
      </c>
      <c r="DL65">
        <f ca="1">IF(AND($B65&gt;0,SUM(DL$3:DL64)=0,SUM($H65:DK65)=0),$B65,0)</f>
        <v>0</v>
      </c>
      <c r="DM65">
        <f ca="1">IF(AND($B65&gt;0,SUM(DM$3:DM64)=0,SUM($H65:DL65)=0),$B65,0)</f>
        <v>0</v>
      </c>
      <c r="DN65">
        <f ca="1">IF(AND($B65&gt;0,SUM(DN$3:DN64)=0,SUM($H65:DM65)=0),$B65,0)</f>
        <v>0</v>
      </c>
      <c r="DO65">
        <f ca="1">IF(AND($B65&gt;0,SUM(DO$3:DO64)=0,SUM($H65:DN65)=0),$B65,0)</f>
        <v>0</v>
      </c>
      <c r="DP65">
        <f ca="1">IF(AND($B65&gt;0,SUM(DP$3:DP64)=0,SUM($H65:DO65)=0),$B65,0)</f>
        <v>0</v>
      </c>
      <c r="DQ65">
        <f ca="1">IF(AND($B65&gt;0,SUM(DQ$3:DQ64)=0,SUM($H65:DP65)=0),$B65,0)</f>
        <v>0</v>
      </c>
      <c r="DR65">
        <f ca="1">IF(AND($B65&gt;0,SUM(DR$3:DR64)=0,SUM($H65:DQ65)=0),$B65,0)</f>
        <v>0</v>
      </c>
      <c r="DS65">
        <f ca="1">IF(AND($B65&gt;0,SUM(DS$3:DS64)=0,SUM($H65:DR65)=0),$B65,0)</f>
        <v>0</v>
      </c>
      <c r="DT65">
        <f ca="1">IF(AND($B65&gt;0,SUM(DT$3:DT64)=0,SUM($H65:DS65)=0),$B65,0)</f>
        <v>0</v>
      </c>
      <c r="DU65">
        <f ca="1">IF(AND($B65&gt;0,SUM(DU$3:DU64)=0,SUM($H65:DT65)=0),$B65,0)</f>
        <v>0</v>
      </c>
      <c r="DV65">
        <f ca="1">IF(AND($B65&gt;0,SUM(DV$3:DV64)=0,SUM($H65:DU65)=0),$B65,0)</f>
        <v>0</v>
      </c>
      <c r="DW65">
        <f ca="1">IF(AND($B65&gt;0,SUM(DW$3:DW64)=0,SUM($H65:DV65)=0),$B65,0)</f>
        <v>0</v>
      </c>
      <c r="DX65">
        <f ca="1">IF(AND($B65&gt;0,SUM(DX$3:DX64)=0,SUM($H65:DW65)=0),$B65,0)</f>
        <v>0</v>
      </c>
      <c r="DY65">
        <f ca="1">IF(AND($B65&gt;0,SUM(DY$3:DY64)=0,SUM($H65:DX65)=0),$B65,0)</f>
        <v>0</v>
      </c>
      <c r="DZ65">
        <f ca="1">IF(AND($B65&gt;0,SUM(DZ$3:DZ64)=0,SUM($H65:DY65)=0),$B65,0)</f>
        <v>0</v>
      </c>
      <c r="EA65">
        <f ca="1">IF(AND($B65&gt;0,SUM(EA$3:EA64)=0,SUM($H65:DZ65)=0),$B65,0)</f>
        <v>0</v>
      </c>
      <c r="EB65">
        <f ca="1">IF(AND($B65&gt;0,SUM(EB$3:EB64)=0,SUM($H65:EA65)=0),$B65,0)</f>
        <v>0</v>
      </c>
      <c r="EC65">
        <f ca="1">IF(AND($B65&gt;0,SUM(EC$3:EC64)=0,SUM($H65:EB65)=0),$B65,0)</f>
        <v>0</v>
      </c>
      <c r="ED65">
        <f ca="1">IF(AND($B65&gt;0,SUM(ED$3:ED64)=0,SUM($H65:EC65)=0),$B65,0)</f>
        <v>0</v>
      </c>
      <c r="EE65">
        <f ca="1">IF(AND($B65&gt;0,SUM(EE$3:EE64)=0,SUM($H65:ED65)=0),$B65,0)</f>
        <v>0</v>
      </c>
      <c r="EF65">
        <f ca="1">IF(AND($B65&gt;0,SUM(EF$3:EF64)=0,SUM($H65:EE65)=0),$B65,0)</f>
        <v>0</v>
      </c>
      <c r="EG65">
        <f ca="1">IF(AND($B65&gt;0,SUM(EG$3:EG64)=0,SUM($H65:EF65)=0),$B65,0)</f>
        <v>0</v>
      </c>
      <c r="EH65">
        <f ca="1">IF(AND($B65&gt;0,SUM(EH$3:EH64)=0,SUM($H65:EG65)=0),$B65,0)</f>
        <v>0</v>
      </c>
      <c r="EI65">
        <f ca="1">IF(AND($B65&gt;0,SUM(EI$3:EI64)=0,SUM($H65:EH65)=0),$B65,0)</f>
        <v>0</v>
      </c>
      <c r="EJ65">
        <f ca="1">IF(AND($B65&gt;0,SUM(EJ$3:EJ64)=0,SUM($H65:EI65)=0),$B65,0)</f>
        <v>0</v>
      </c>
      <c r="EK65">
        <f ca="1">IF(AND($B65&gt;0,SUM(EK$3:EK64)=0,SUM($H65:EJ65)=0),$B65,0)</f>
        <v>0</v>
      </c>
      <c r="EL65">
        <f ca="1">IF(AND($B65&gt;0,SUM(EL$3:EL64)=0,SUM($H65:EK65)=0),$B65,0)</f>
        <v>0</v>
      </c>
      <c r="EM65">
        <f ca="1">IF(AND($B65&gt;0,SUM(EM$3:EM64)=0,SUM($H65:EL65)=0),$B65,0)</f>
        <v>0</v>
      </c>
      <c r="EN65">
        <f ca="1">IF(AND($B65&gt;0,SUM(EN$3:EN64)=0,SUM($H65:EM65)=0),$B65,0)</f>
        <v>0</v>
      </c>
      <c r="EO65">
        <f ca="1">IF(AND($B65&gt;0,SUM(EO$3:EO64)=0,SUM($H65:EN65)=0),$B65,0)</f>
        <v>0</v>
      </c>
      <c r="EP65">
        <f ca="1">IF(AND($B65&gt;0,SUM(EP$3:EP64)=0,SUM($H65:EO65)=0),$B65,0)</f>
        <v>0</v>
      </c>
      <c r="EQ65">
        <f ca="1">IF(AND($B65&gt;0,SUM(EQ$3:EQ64)=0,SUM($H65:EP65)=0),$B65,0)</f>
        <v>0</v>
      </c>
      <c r="ER65">
        <f ca="1">IF(AND($B65&gt;0,SUM(ER$3:ER64)=0,SUM($H65:EQ65)=0),$B65,0)</f>
        <v>0</v>
      </c>
      <c r="ES65">
        <f ca="1">IF(AND($B65&gt;0,SUM(ES$3:ES64)=0,SUM($H65:ER65)=0),$B65,0)</f>
        <v>0</v>
      </c>
      <c r="ET65">
        <f ca="1">IF(AND($B65&gt;0,SUM(ET$3:ET64)=0,SUM($H65:ES65)=0),$B65,0)</f>
        <v>0</v>
      </c>
      <c r="EU65">
        <f ca="1">IF(AND($B65&gt;0,SUM(EU$3:EU64)=0,SUM($H65:ET65)=0),$B65,0)</f>
        <v>0</v>
      </c>
      <c r="EV65">
        <f ca="1">IF(AND($B65&gt;0,SUM(EV$3:EV64)=0,SUM($H65:EU65)=0),$B65,0)</f>
        <v>0</v>
      </c>
      <c r="EW65">
        <f ca="1">IF(AND($B65&gt;0,SUM(EW$3:EW64)=0,SUM($H65:EV65)=0),$B65,0)</f>
        <v>0</v>
      </c>
      <c r="EX65">
        <f ca="1">IF(AND($B65&gt;0,SUM(EX$3:EX64)=0,SUM($H65:EW65)=0),$B65,0)</f>
        <v>0</v>
      </c>
      <c r="EY65">
        <f ca="1">IF(AND($B65&gt;0,SUM(EY$3:EY64)=0,SUM($H65:EX65)=0),$B65,0)</f>
        <v>0</v>
      </c>
      <c r="EZ65">
        <f ca="1">IF(AND($B65&gt;0,SUM(EZ$3:EZ64)=0,SUM($H65:EY65)=0),$B65,0)</f>
        <v>0</v>
      </c>
      <c r="FA65">
        <f ca="1">IF(AND($B65&gt;0,SUM(FA$3:FA64)=0,SUM($H65:EZ65)=0),$B65,0)</f>
        <v>0</v>
      </c>
      <c r="FB65">
        <f ca="1">IF(AND($B65&gt;0,SUM(FB$3:FB64)=0,SUM($H65:FA65)=0),$B65,0)</f>
        <v>0</v>
      </c>
      <c r="FC65">
        <f ca="1">IF(AND($B65&gt;0,SUM(FC$3:FC64)=0,SUM($H65:FB65)=0),$B65,0)</f>
        <v>0</v>
      </c>
      <c r="FD65">
        <f ca="1">IF(AND($B65&gt;0,SUM(FD$3:FD64)=0,SUM($H65:FC65)=0),$B65,0)</f>
        <v>0</v>
      </c>
      <c r="FE65">
        <f ca="1">IF(AND($B65&gt;0,SUM(FE$3:FE64)=0,SUM($H65:FD65)=0),$B65,0)</f>
        <v>0</v>
      </c>
      <c r="FF65">
        <f ca="1">IF(AND($B65&gt;0,SUM(FF$3:FF64)=0,SUM($H65:FE65)=0),$B65,0)</f>
        <v>0</v>
      </c>
      <c r="FG65">
        <f ca="1">IF(AND($B65&gt;0,SUM(FG$3:FG64)=0,SUM($H65:FF65)=0),$B65,0)</f>
        <v>0</v>
      </c>
      <c r="FH65">
        <f ca="1">IF(AND($B65&gt;0,SUM(FH$3:FH64)=0,SUM($H65:FG65)=0),$B65,0)</f>
        <v>0</v>
      </c>
      <c r="FI65">
        <f ca="1">IF(AND($B65&gt;0,SUM(FI$3:FI64)=0,SUM($H65:FH65)=0),$B65,0)</f>
        <v>0</v>
      </c>
      <c r="FJ65">
        <f ca="1">IF(AND($B65&gt;0,SUM(FJ$3:FJ64)=0,SUM($H65:FI65)=0),$B65,0)</f>
        <v>0</v>
      </c>
      <c r="FK65">
        <f ca="1">IF(AND($B65&gt;0,SUM(FK$3:FK64)=0,SUM($H65:FJ65)=0),$B65,0)</f>
        <v>0</v>
      </c>
      <c r="FL65">
        <f ca="1">IF(AND($B65&gt;0,SUM(FL$3:FL64)=0,SUM($H65:FK65)=0),$B65,0)</f>
        <v>0</v>
      </c>
      <c r="FM65">
        <f ca="1">IF(AND($B65&gt;0,SUM(FM$3:FM64)=0,SUM($H65:FL65)=0),$B65,0)</f>
        <v>0</v>
      </c>
      <c r="FN65">
        <f ca="1">IF(AND($B65&gt;0,SUM(FN$3:FN64)=0,SUM($H65:FM65)=0),$B65,0)</f>
        <v>0</v>
      </c>
      <c r="FS65" s="67" t="s">
        <v>1065</v>
      </c>
      <c r="FT65" s="67" t="str">
        <f>""</f>
        <v/>
      </c>
      <c r="FU65" s="342">
        <v>3</v>
      </c>
      <c r="FV65" s="374" t="s">
        <v>1063</v>
      </c>
      <c r="FY65" s="67" t="s">
        <v>1185</v>
      </c>
      <c r="FZ65" s="67" t="str">
        <f>""</f>
        <v/>
      </c>
      <c r="GA65" s="342">
        <v>3</v>
      </c>
      <c r="GB65" s="374" t="s">
        <v>1063</v>
      </c>
      <c r="GE65" s="67" t="s">
        <v>1065</v>
      </c>
      <c r="GF65" s="67" t="str">
        <f>""</f>
        <v/>
      </c>
      <c r="GG65" s="342">
        <v>3</v>
      </c>
      <c r="GH65" s="374" t="s">
        <v>1063</v>
      </c>
    </row>
    <row r="66" spans="1:190" ht="15.75" thickBot="1" x14ac:dyDescent="0.3">
      <c r="A66">
        <v>66</v>
      </c>
      <c r="B66" s="367">
        <f>IF(ValintaohjelmaCentral!D$32&lt;&gt;"-",A66,0)</f>
        <v>0</v>
      </c>
      <c r="C66" s="240" t="str">
        <f t="shared" ca="1" si="16"/>
        <v>CASA CHB Liesikuvun balansointiyksikkö</v>
      </c>
      <c r="D66" s="240" t="str">
        <f t="shared" ca="1" si="17"/>
        <v/>
      </c>
      <c r="E66" s="240">
        <f t="shared" ca="1" si="18"/>
        <v>3</v>
      </c>
      <c r="F66" s="240" t="str">
        <f t="shared" ca="1" si="19"/>
        <v>CHB</v>
      </c>
      <c r="G66" s="47">
        <f ca="1">INDEX($I$2:$FN$2,ROWS(G$2:G66))</f>
        <v>1</v>
      </c>
      <c r="H66">
        <v>0</v>
      </c>
      <c r="I66">
        <f ca="1">IF(AND($B66&gt;0,SUM(I$3:I65)=0,SUM($H66:H66)=0),$B66,0)</f>
        <v>0</v>
      </c>
      <c r="J66">
        <f ca="1">IF(AND($B66&gt;0,SUM(J$3:J65)=0,SUM($H66:I66)=0),$B66,0)</f>
        <v>0</v>
      </c>
      <c r="K66">
        <f ca="1">IF(AND($B66&gt;0,SUM(K$3:K65)=0,SUM($H66:J66)=0),$B66,0)</f>
        <v>0</v>
      </c>
      <c r="L66">
        <f ca="1">IF(AND($B66&gt;0,SUM(L$3:L65)=0,SUM($H66:K66)=0),$B66,0)</f>
        <v>0</v>
      </c>
      <c r="M66">
        <f ca="1">IF(AND($B66&gt;0,SUM(M$3:M65)=0,SUM($H66:L66)=0),$B66,0)</f>
        <v>0</v>
      </c>
      <c r="N66">
        <f ca="1">IF(AND($B66&gt;0,SUM(N$3:N65)=0,SUM($H66:M66)=0),$B66,0)</f>
        <v>0</v>
      </c>
      <c r="O66">
        <f ca="1">IF(AND($B66&gt;0,SUM(O$3:O65)=0,SUM($H66:N66)=0),$B66,0)</f>
        <v>0</v>
      </c>
      <c r="P66">
        <f ca="1">IF(AND($B66&gt;0,SUM(P$3:P65)=0,SUM($H66:O66)=0),$B66,0)</f>
        <v>0</v>
      </c>
      <c r="Q66">
        <f ca="1">IF(AND($B66&gt;0,SUM(Q$3:Q65)=0,SUM($H66:P66)=0),$B66,0)</f>
        <v>0</v>
      </c>
      <c r="R66">
        <f ca="1">IF(AND($B66&gt;0,SUM(R$3:R65)=0,SUM($H66:Q66)=0),$B66,0)</f>
        <v>0</v>
      </c>
      <c r="S66">
        <f ca="1">IF(AND($B66&gt;0,SUM(S$3:S65)=0,SUM($H66:R66)=0),$B66,0)</f>
        <v>0</v>
      </c>
      <c r="T66">
        <f ca="1">IF(AND($B66&gt;0,SUM(T$3:T65)=0,SUM($H66:S66)=0),$B66,0)</f>
        <v>0</v>
      </c>
      <c r="U66">
        <f ca="1">IF(AND($B66&gt;0,SUM(U$3:U65)=0,SUM($H66:T66)=0),$B66,0)</f>
        <v>0</v>
      </c>
      <c r="V66">
        <f ca="1">IF(AND($B66&gt;0,SUM(V$3:V65)=0,SUM($H66:U66)=0),$B66,0)</f>
        <v>0</v>
      </c>
      <c r="W66">
        <f ca="1">IF(AND($B66&gt;0,SUM(W$3:W65)=0,SUM($H66:V66)=0),$B66,0)</f>
        <v>0</v>
      </c>
      <c r="X66">
        <f ca="1">IF(AND($B66&gt;0,SUM(X$3:X65)=0,SUM($H66:W66)=0),$B66,0)</f>
        <v>0</v>
      </c>
      <c r="Y66">
        <f ca="1">IF(AND($B66&gt;0,SUM(Y$3:Y65)=0,SUM($H66:X66)=0),$B66,0)</f>
        <v>0</v>
      </c>
      <c r="Z66">
        <f ca="1">IF(AND($B66&gt;0,SUM(Z$3:Z65)=0,SUM($H66:Y66)=0),$B66,0)</f>
        <v>0</v>
      </c>
      <c r="AA66">
        <f ca="1">IF(AND($B66&gt;0,SUM(AA$3:AA65)=0,SUM($H66:Z66)=0),$B66,0)</f>
        <v>0</v>
      </c>
      <c r="AB66">
        <f ca="1">IF(AND($B66&gt;0,SUM(AB$3:AB65)=0,SUM($H66:AA66)=0),$B66,0)</f>
        <v>0</v>
      </c>
      <c r="AC66">
        <f ca="1">IF(AND($B66&gt;0,SUM(AC$3:AC65)=0,SUM($H66:AB66)=0),$B66,0)</f>
        <v>0</v>
      </c>
      <c r="AD66">
        <f ca="1">IF(AND($B66&gt;0,SUM(AD$3:AD65)=0,SUM($H66:AC66)=0),$B66,0)</f>
        <v>0</v>
      </c>
      <c r="AE66">
        <f ca="1">IF(AND($B66&gt;0,SUM(AE$3:AE65)=0,SUM($H66:AD66)=0),$B66,0)</f>
        <v>0</v>
      </c>
      <c r="AF66">
        <f ca="1">IF(AND($B66&gt;0,SUM(AF$3:AF65)=0,SUM($H66:AE66)=0),$B66,0)</f>
        <v>0</v>
      </c>
      <c r="AG66">
        <f ca="1">IF(AND($B66&gt;0,SUM(AG$3:AG65)=0,SUM($H66:AF66)=0),$B66,0)</f>
        <v>0</v>
      </c>
      <c r="AH66">
        <f ca="1">IF(AND($B66&gt;0,SUM(AH$3:AH65)=0,SUM($H66:AG66)=0),$B66,0)</f>
        <v>0</v>
      </c>
      <c r="AI66">
        <f ca="1">IF(AND($B66&gt;0,SUM(AI$3:AI65)=0,SUM($H66:AH66)=0),$B66,0)</f>
        <v>0</v>
      </c>
      <c r="AJ66">
        <f ca="1">IF(AND($B66&gt;0,SUM(AJ$3:AJ65)=0,SUM($H66:AI66)=0),$B66,0)</f>
        <v>0</v>
      </c>
      <c r="AK66">
        <f ca="1">IF(AND($B66&gt;0,SUM(AK$3:AK65)=0,SUM($H66:AJ66)=0),$B66,0)</f>
        <v>0</v>
      </c>
      <c r="AL66">
        <f ca="1">IF(AND($B66&gt;0,SUM(AL$3:AL65)=0,SUM($H66:AK66)=0),$B66,0)</f>
        <v>0</v>
      </c>
      <c r="AM66">
        <f ca="1">IF(AND($B66&gt;0,SUM(AM$3:AM65)=0,SUM($H66:AL66)=0),$B66,0)</f>
        <v>0</v>
      </c>
      <c r="AN66">
        <f ca="1">IF(AND($B66&gt;0,SUM(AN$3:AN65)=0,SUM($H66:AM66)=0),$B66,0)</f>
        <v>0</v>
      </c>
      <c r="AO66">
        <f ca="1">IF(AND($B66&gt;0,SUM(AO$3:AO65)=0,SUM($H66:AN66)=0),$B66,0)</f>
        <v>0</v>
      </c>
      <c r="AP66">
        <f ca="1">IF(AND($B66&gt;0,SUM(AP$3:AP65)=0,SUM($H66:AO66)=0),$B66,0)</f>
        <v>0</v>
      </c>
      <c r="AQ66">
        <f ca="1">IF(AND($B66&gt;0,SUM(AQ$3:AQ65)=0,SUM($H66:AP66)=0),$B66,0)</f>
        <v>0</v>
      </c>
      <c r="AR66">
        <f ca="1">IF(AND($B66&gt;0,SUM(AR$3:AR65)=0,SUM($H66:AQ66)=0),$B66,0)</f>
        <v>0</v>
      </c>
      <c r="AS66">
        <f ca="1">IF(AND($B66&gt;0,SUM(AS$3:AS65)=0,SUM($H66:AR66)=0),$B66,0)</f>
        <v>0</v>
      </c>
      <c r="AT66">
        <f ca="1">IF(AND($B66&gt;0,SUM(AT$3:AT65)=0,SUM($H66:AS66)=0),$B66,0)</f>
        <v>0</v>
      </c>
      <c r="AU66">
        <f ca="1">IF(AND($B66&gt;0,SUM(AU$3:AU65)=0,SUM($H66:AT66)=0),$B66,0)</f>
        <v>0</v>
      </c>
      <c r="AV66">
        <f ca="1">IF(AND($B66&gt;0,SUM(AV$3:AV65)=0,SUM($H66:AU66)=0),$B66,0)</f>
        <v>0</v>
      </c>
      <c r="AW66">
        <f ca="1">IF(AND($B66&gt;0,SUM(AW$3:AW65)=0,SUM($H66:AV66)=0),$B66,0)</f>
        <v>0</v>
      </c>
      <c r="AX66">
        <f ca="1">IF(AND($B66&gt;0,SUM(AX$3:AX65)=0,SUM($H66:AW66)=0),$B66,0)</f>
        <v>0</v>
      </c>
      <c r="AY66">
        <f ca="1">IF(AND($B66&gt;0,SUM(AY$3:AY65)=0,SUM($H66:AX66)=0),$B66,0)</f>
        <v>0</v>
      </c>
      <c r="AZ66">
        <f ca="1">IF(AND($B66&gt;0,SUM(AZ$3:AZ65)=0,SUM($H66:AY66)=0),$B66,0)</f>
        <v>0</v>
      </c>
      <c r="BA66">
        <f ca="1">IF(AND($B66&gt;0,SUM(BA$3:BA65)=0,SUM($H66:AZ66)=0),$B66,0)</f>
        <v>0</v>
      </c>
      <c r="BB66">
        <f ca="1">IF(AND($B66&gt;0,SUM(BB$3:BB65)=0,SUM($H66:BA66)=0),$B66,0)</f>
        <v>0</v>
      </c>
      <c r="BC66">
        <f ca="1">IF(AND($B66&gt;0,SUM(BC$3:BC65)=0,SUM($H66:BB66)=0),$B66,0)</f>
        <v>0</v>
      </c>
      <c r="BD66">
        <f ca="1">IF(AND($B66&gt;0,SUM(BD$3:BD65)=0,SUM($H66:BC66)=0),$B66,0)</f>
        <v>0</v>
      </c>
      <c r="BE66">
        <f ca="1">IF(AND($B66&gt;0,SUM(BE$3:BE65)=0,SUM($H66:BD66)=0),$B66,0)</f>
        <v>0</v>
      </c>
      <c r="BF66">
        <f ca="1">IF(AND($B66&gt;0,SUM(BF$3:BF65)=0,SUM($H66:BE66)=0),$B66,0)</f>
        <v>0</v>
      </c>
      <c r="BG66">
        <f ca="1">IF(AND($B66&gt;0,SUM(BG$3:BG65)=0,SUM($H66:BF66)=0),$B66,0)</f>
        <v>0</v>
      </c>
      <c r="BH66">
        <f ca="1">IF(AND($B66&gt;0,SUM(BH$3:BH65)=0,SUM($H66:BG66)=0),$B66,0)</f>
        <v>0</v>
      </c>
      <c r="BI66">
        <f ca="1">IF(AND($B66&gt;0,SUM(BI$3:BI65)=0,SUM($H66:BH66)=0),$B66,0)</f>
        <v>0</v>
      </c>
      <c r="BJ66">
        <f ca="1">IF(AND($B66&gt;0,SUM(BJ$3:BJ65)=0,SUM($H66:BI66)=0),$B66,0)</f>
        <v>0</v>
      </c>
      <c r="BK66">
        <f ca="1">IF(AND($B66&gt;0,SUM(BK$3:BK65)=0,SUM($H66:BJ66)=0),$B66,0)</f>
        <v>0</v>
      </c>
      <c r="BL66">
        <f ca="1">IF(AND($B66&gt;0,SUM(BL$3:BL65)=0,SUM($H66:BK66)=0),$B66,0)</f>
        <v>0</v>
      </c>
      <c r="BM66">
        <f ca="1">IF(AND($B66&gt;0,SUM(BM$3:BM65)=0,SUM($H66:BL66)=0),$B66,0)</f>
        <v>0</v>
      </c>
      <c r="BN66">
        <f ca="1">IF(AND($B66&gt;0,SUM(BN$3:BN65)=0,SUM($H66:BM66)=0),$B66,0)</f>
        <v>0</v>
      </c>
      <c r="BO66">
        <f ca="1">IF(AND($B66&gt;0,SUM(BO$3:BO65)=0,SUM($H66:BN66)=0),$B66,0)</f>
        <v>0</v>
      </c>
      <c r="BP66">
        <f ca="1">IF(AND($B66&gt;0,SUM(BP$3:BP65)=0,SUM($H66:BO66)=0),$B66,0)</f>
        <v>0</v>
      </c>
      <c r="BQ66">
        <f ca="1">IF(AND($B66&gt;0,SUM(BQ$3:BQ65)=0,SUM($H66:BP66)=0),$B66,0)</f>
        <v>0</v>
      </c>
      <c r="BR66">
        <f ca="1">IF(AND($B66&gt;0,SUM(BR$3:BR65)=0,SUM($H66:BQ66)=0),$B66,0)</f>
        <v>0</v>
      </c>
      <c r="BS66">
        <f ca="1">IF(AND($B66&gt;0,SUM(BS$3:BS65)=0,SUM($H66:BR66)=0),$B66,0)</f>
        <v>0</v>
      </c>
      <c r="BT66">
        <f ca="1">IF(AND($B66&gt;0,SUM(BT$3:BT65)=0,SUM($H66:BS66)=0),$B66,0)</f>
        <v>0</v>
      </c>
      <c r="BU66">
        <f ca="1">IF(AND($B66&gt;0,SUM(BU$3:BU65)=0,SUM($H66:BT66)=0),$B66,0)</f>
        <v>0</v>
      </c>
      <c r="BV66">
        <f ca="1">IF(AND($B66&gt;0,SUM(BV$3:BV65)=0,SUM($H66:BU66)=0),$B66,0)</f>
        <v>0</v>
      </c>
      <c r="BW66">
        <f ca="1">IF(AND($B66&gt;0,SUM(BW$3:BW65)=0,SUM($H66:BV66)=0),$B66,0)</f>
        <v>0</v>
      </c>
      <c r="BX66">
        <f ca="1">IF(AND($B66&gt;0,SUM(BX$3:BX65)=0,SUM($H66:BW66)=0),$B66,0)</f>
        <v>0</v>
      </c>
      <c r="BY66">
        <f ca="1">IF(AND($B66&gt;0,SUM(BY$3:BY65)=0,SUM($H66:BX66)=0),$B66,0)</f>
        <v>0</v>
      </c>
      <c r="BZ66">
        <f ca="1">IF(AND($B66&gt;0,SUM(BZ$3:BZ65)=0,SUM($H66:BY66)=0),$B66,0)</f>
        <v>0</v>
      </c>
      <c r="CA66">
        <f ca="1">IF(AND($B66&gt;0,SUM(CA$3:CA65)=0,SUM($H66:BZ66)=0),$B66,0)</f>
        <v>0</v>
      </c>
      <c r="CB66">
        <f ca="1">IF(AND($B66&gt;0,SUM(CB$3:CB65)=0,SUM($H66:CA66)=0),$B66,0)</f>
        <v>0</v>
      </c>
      <c r="CC66">
        <f ca="1">IF(AND($B66&gt;0,SUM(CC$3:CC65)=0,SUM($H66:CB66)=0),$B66,0)</f>
        <v>0</v>
      </c>
      <c r="CD66">
        <f ca="1">IF(AND($B66&gt;0,SUM(CD$3:CD65)=0,SUM($H66:CC66)=0),$B66,0)</f>
        <v>0</v>
      </c>
      <c r="CE66">
        <f ca="1">IF(AND($B66&gt;0,SUM(CE$3:CE65)=0,SUM($H66:CD66)=0),$B66,0)</f>
        <v>0</v>
      </c>
      <c r="CF66">
        <f ca="1">IF(AND($B66&gt;0,SUM(CF$3:CF65)=0,SUM($H66:CE66)=0),$B66,0)</f>
        <v>0</v>
      </c>
      <c r="CG66">
        <f ca="1">IF(AND($B66&gt;0,SUM(CG$3:CG65)=0,SUM($H66:CF66)=0),$B66,0)</f>
        <v>0</v>
      </c>
      <c r="CH66">
        <f ca="1">IF(AND($B66&gt;0,SUM(CH$3:CH65)=0,SUM($H66:CG66)=0),$B66,0)</f>
        <v>0</v>
      </c>
      <c r="CI66">
        <f ca="1">IF(AND($B66&gt;0,SUM(CI$3:CI65)=0,SUM($H66:CH66)=0),$B66,0)</f>
        <v>0</v>
      </c>
      <c r="CJ66">
        <f ca="1">IF(AND($B66&gt;0,SUM(CJ$3:CJ65)=0,SUM($H66:CI66)=0),$B66,0)</f>
        <v>0</v>
      </c>
      <c r="CK66">
        <f ca="1">IF(AND($B66&gt;0,SUM(CK$3:CK65)=0,SUM($H66:CJ66)=0),$B66,0)</f>
        <v>0</v>
      </c>
      <c r="CL66">
        <f ca="1">IF(AND($B66&gt;0,SUM(CL$3:CL65)=0,SUM($H66:CK66)=0),$B66,0)</f>
        <v>0</v>
      </c>
      <c r="CM66">
        <f ca="1">IF(AND($B66&gt;0,SUM(CM$3:CM65)=0,SUM($H66:CL66)=0),$B66,0)</f>
        <v>0</v>
      </c>
      <c r="CN66">
        <f ca="1">IF(AND($B66&gt;0,SUM(CN$3:CN65)=0,SUM($H66:CM66)=0),$B66,0)</f>
        <v>0</v>
      </c>
      <c r="CO66">
        <f ca="1">IF(AND($B66&gt;0,SUM(CO$3:CO65)=0,SUM($H66:CN66)=0),$B66,0)</f>
        <v>0</v>
      </c>
      <c r="CP66">
        <f ca="1">IF(AND($B66&gt;0,SUM(CP$3:CP65)=0,SUM($H66:CO66)=0),$B66,0)</f>
        <v>0</v>
      </c>
      <c r="CQ66">
        <f ca="1">IF(AND($B66&gt;0,SUM(CQ$3:CQ65)=0,SUM($H66:CP66)=0),$B66,0)</f>
        <v>0</v>
      </c>
      <c r="CR66">
        <f ca="1">IF(AND($B66&gt;0,SUM(CR$3:CR65)=0,SUM($H66:CQ66)=0),$B66,0)</f>
        <v>0</v>
      </c>
      <c r="CS66">
        <f ca="1">IF(AND($B66&gt;0,SUM(CS$3:CS65)=0,SUM($H66:CR66)=0),$B66,0)</f>
        <v>0</v>
      </c>
      <c r="CT66">
        <f ca="1">IF(AND($B66&gt;0,SUM(CT$3:CT65)=0,SUM($H66:CS66)=0),$B66,0)</f>
        <v>0</v>
      </c>
      <c r="CU66">
        <f ca="1">IF(AND($B66&gt;0,SUM(CU$3:CU65)=0,SUM($H66:CT66)=0),$B66,0)</f>
        <v>0</v>
      </c>
      <c r="CV66">
        <f ca="1">IF(AND($B66&gt;0,SUM(CV$3:CV65)=0,SUM($H66:CU66)=0),$B66,0)</f>
        <v>0</v>
      </c>
      <c r="CW66">
        <f ca="1">IF(AND($B66&gt;0,SUM(CW$3:CW65)=0,SUM($H66:CV66)=0),$B66,0)</f>
        <v>0</v>
      </c>
      <c r="CX66">
        <f ca="1">IF(AND($B66&gt;0,SUM(CX$3:CX65)=0,SUM($H66:CW66)=0),$B66,0)</f>
        <v>0</v>
      </c>
      <c r="CY66">
        <f ca="1">IF(AND($B66&gt;0,SUM(CY$3:CY65)=0,SUM($H66:CX66)=0),$B66,0)</f>
        <v>0</v>
      </c>
      <c r="CZ66">
        <f ca="1">IF(AND($B66&gt;0,SUM(CZ$3:CZ65)=0,SUM($H66:CY66)=0),$B66,0)</f>
        <v>0</v>
      </c>
      <c r="DA66">
        <f ca="1">IF(AND($B66&gt;0,SUM(DA$3:DA65)=0,SUM($H66:CZ66)=0),$B66,0)</f>
        <v>0</v>
      </c>
      <c r="DB66">
        <f ca="1">IF(AND($B66&gt;0,SUM(DB$3:DB65)=0,SUM($H66:DA66)=0),$B66,0)</f>
        <v>0</v>
      </c>
      <c r="DC66">
        <f ca="1">IF(AND($B66&gt;0,SUM(DC$3:DC65)=0,SUM($H66:DB66)=0),$B66,0)</f>
        <v>0</v>
      </c>
      <c r="DD66">
        <f ca="1">IF(AND($B66&gt;0,SUM(DD$3:DD65)=0,SUM($H66:DC66)=0),$B66,0)</f>
        <v>0</v>
      </c>
      <c r="DE66">
        <f ca="1">IF(AND($B66&gt;0,SUM(DE$3:DE65)=0,SUM($H66:DD66)=0),$B66,0)</f>
        <v>0</v>
      </c>
      <c r="DF66">
        <f ca="1">IF(AND($B66&gt;0,SUM(DF$3:DF65)=0,SUM($H66:DE66)=0),$B66,0)</f>
        <v>0</v>
      </c>
      <c r="DG66">
        <f ca="1">IF(AND($B66&gt;0,SUM(DG$3:DG65)=0,SUM($H66:DF66)=0),$B66,0)</f>
        <v>0</v>
      </c>
      <c r="DH66">
        <f ca="1">IF(AND($B66&gt;0,SUM(DH$3:DH65)=0,SUM($H66:DG66)=0),$B66,0)</f>
        <v>0</v>
      </c>
      <c r="DI66">
        <f ca="1">IF(AND($B66&gt;0,SUM(DI$3:DI65)=0,SUM($H66:DH66)=0),$B66,0)</f>
        <v>0</v>
      </c>
      <c r="DJ66">
        <f ca="1">IF(AND($B66&gt;0,SUM(DJ$3:DJ65)=0,SUM($H66:DI66)=0),$B66,0)</f>
        <v>0</v>
      </c>
      <c r="DK66">
        <f ca="1">IF(AND($B66&gt;0,SUM(DK$3:DK65)=0,SUM($H66:DJ66)=0),$B66,0)</f>
        <v>0</v>
      </c>
      <c r="DL66">
        <f ca="1">IF(AND($B66&gt;0,SUM(DL$3:DL65)=0,SUM($H66:DK66)=0),$B66,0)</f>
        <v>0</v>
      </c>
      <c r="DM66">
        <f ca="1">IF(AND($B66&gt;0,SUM(DM$3:DM65)=0,SUM($H66:DL66)=0),$B66,0)</f>
        <v>0</v>
      </c>
      <c r="DN66">
        <f ca="1">IF(AND($B66&gt;0,SUM(DN$3:DN65)=0,SUM($H66:DM66)=0),$B66,0)</f>
        <v>0</v>
      </c>
      <c r="DO66">
        <f ca="1">IF(AND($B66&gt;0,SUM(DO$3:DO65)=0,SUM($H66:DN66)=0),$B66,0)</f>
        <v>0</v>
      </c>
      <c r="DP66">
        <f ca="1">IF(AND($B66&gt;0,SUM(DP$3:DP65)=0,SUM($H66:DO66)=0),$B66,0)</f>
        <v>0</v>
      </c>
      <c r="DQ66">
        <f ca="1">IF(AND($B66&gt;0,SUM(DQ$3:DQ65)=0,SUM($H66:DP66)=0),$B66,0)</f>
        <v>0</v>
      </c>
      <c r="DR66">
        <f ca="1">IF(AND($B66&gt;0,SUM(DR$3:DR65)=0,SUM($H66:DQ66)=0),$B66,0)</f>
        <v>0</v>
      </c>
      <c r="DS66">
        <f ca="1">IF(AND($B66&gt;0,SUM(DS$3:DS65)=0,SUM($H66:DR66)=0),$B66,0)</f>
        <v>0</v>
      </c>
      <c r="DT66">
        <f ca="1">IF(AND($B66&gt;0,SUM(DT$3:DT65)=0,SUM($H66:DS66)=0),$B66,0)</f>
        <v>0</v>
      </c>
      <c r="DU66">
        <f ca="1">IF(AND($B66&gt;0,SUM(DU$3:DU65)=0,SUM($H66:DT66)=0),$B66,0)</f>
        <v>0</v>
      </c>
      <c r="DV66">
        <f ca="1">IF(AND($B66&gt;0,SUM(DV$3:DV65)=0,SUM($H66:DU66)=0),$B66,0)</f>
        <v>0</v>
      </c>
      <c r="DW66">
        <f ca="1">IF(AND($B66&gt;0,SUM(DW$3:DW65)=0,SUM($H66:DV66)=0),$B66,0)</f>
        <v>0</v>
      </c>
      <c r="DX66">
        <f ca="1">IF(AND($B66&gt;0,SUM(DX$3:DX65)=0,SUM($H66:DW66)=0),$B66,0)</f>
        <v>0</v>
      </c>
      <c r="DY66">
        <f ca="1">IF(AND($B66&gt;0,SUM(DY$3:DY65)=0,SUM($H66:DX66)=0),$B66,0)</f>
        <v>0</v>
      </c>
      <c r="DZ66">
        <f ca="1">IF(AND($B66&gt;0,SUM(DZ$3:DZ65)=0,SUM($H66:DY66)=0),$B66,0)</f>
        <v>0</v>
      </c>
      <c r="EA66">
        <f ca="1">IF(AND($B66&gt;0,SUM(EA$3:EA65)=0,SUM($H66:DZ66)=0),$B66,0)</f>
        <v>0</v>
      </c>
      <c r="EB66">
        <f ca="1">IF(AND($B66&gt;0,SUM(EB$3:EB65)=0,SUM($H66:EA66)=0),$B66,0)</f>
        <v>0</v>
      </c>
      <c r="EC66">
        <f ca="1">IF(AND($B66&gt;0,SUM(EC$3:EC65)=0,SUM($H66:EB66)=0),$B66,0)</f>
        <v>0</v>
      </c>
      <c r="ED66">
        <f ca="1">IF(AND($B66&gt;0,SUM(ED$3:ED65)=0,SUM($H66:EC66)=0),$B66,0)</f>
        <v>0</v>
      </c>
      <c r="EE66">
        <f ca="1">IF(AND($B66&gt;0,SUM(EE$3:EE65)=0,SUM($H66:ED66)=0),$B66,0)</f>
        <v>0</v>
      </c>
      <c r="EF66">
        <f ca="1">IF(AND($B66&gt;0,SUM(EF$3:EF65)=0,SUM($H66:EE66)=0),$B66,0)</f>
        <v>0</v>
      </c>
      <c r="EG66">
        <f ca="1">IF(AND($B66&gt;0,SUM(EG$3:EG65)=0,SUM($H66:EF66)=0),$B66,0)</f>
        <v>0</v>
      </c>
      <c r="EH66">
        <f ca="1">IF(AND($B66&gt;0,SUM(EH$3:EH65)=0,SUM($H66:EG66)=0),$B66,0)</f>
        <v>0</v>
      </c>
      <c r="EI66">
        <f ca="1">IF(AND($B66&gt;0,SUM(EI$3:EI65)=0,SUM($H66:EH66)=0),$B66,0)</f>
        <v>0</v>
      </c>
      <c r="EJ66">
        <f ca="1">IF(AND($B66&gt;0,SUM(EJ$3:EJ65)=0,SUM($H66:EI66)=0),$B66,0)</f>
        <v>0</v>
      </c>
      <c r="EK66">
        <f ca="1">IF(AND($B66&gt;0,SUM(EK$3:EK65)=0,SUM($H66:EJ66)=0),$B66,0)</f>
        <v>0</v>
      </c>
      <c r="EL66">
        <f ca="1">IF(AND($B66&gt;0,SUM(EL$3:EL65)=0,SUM($H66:EK66)=0),$B66,0)</f>
        <v>0</v>
      </c>
      <c r="EM66">
        <f ca="1">IF(AND($B66&gt;0,SUM(EM$3:EM65)=0,SUM($H66:EL66)=0),$B66,0)</f>
        <v>0</v>
      </c>
      <c r="EN66">
        <f ca="1">IF(AND($B66&gt;0,SUM(EN$3:EN65)=0,SUM($H66:EM66)=0),$B66,0)</f>
        <v>0</v>
      </c>
      <c r="EO66">
        <f ca="1">IF(AND($B66&gt;0,SUM(EO$3:EO65)=0,SUM($H66:EN66)=0),$B66,0)</f>
        <v>0</v>
      </c>
      <c r="EP66">
        <f ca="1">IF(AND($B66&gt;0,SUM(EP$3:EP65)=0,SUM($H66:EO66)=0),$B66,0)</f>
        <v>0</v>
      </c>
      <c r="EQ66">
        <f ca="1">IF(AND($B66&gt;0,SUM(EQ$3:EQ65)=0,SUM($H66:EP66)=0),$B66,0)</f>
        <v>0</v>
      </c>
      <c r="ER66">
        <f ca="1">IF(AND($B66&gt;0,SUM(ER$3:ER65)=0,SUM($H66:EQ66)=0),$B66,0)</f>
        <v>0</v>
      </c>
      <c r="ES66">
        <f ca="1">IF(AND($B66&gt;0,SUM(ES$3:ES65)=0,SUM($H66:ER66)=0),$B66,0)</f>
        <v>0</v>
      </c>
      <c r="ET66">
        <f ca="1">IF(AND($B66&gt;0,SUM(ET$3:ET65)=0,SUM($H66:ES66)=0),$B66,0)</f>
        <v>0</v>
      </c>
      <c r="EU66">
        <f ca="1">IF(AND($B66&gt;0,SUM(EU$3:EU65)=0,SUM($H66:ET66)=0),$B66,0)</f>
        <v>0</v>
      </c>
      <c r="EV66">
        <f ca="1">IF(AND($B66&gt;0,SUM(EV$3:EV65)=0,SUM($H66:EU66)=0),$B66,0)</f>
        <v>0</v>
      </c>
      <c r="EW66">
        <f ca="1">IF(AND($B66&gt;0,SUM(EW$3:EW65)=0,SUM($H66:EV66)=0),$B66,0)</f>
        <v>0</v>
      </c>
      <c r="EX66">
        <f ca="1">IF(AND($B66&gt;0,SUM(EX$3:EX65)=0,SUM($H66:EW66)=0),$B66,0)</f>
        <v>0</v>
      </c>
      <c r="EY66">
        <f ca="1">IF(AND($B66&gt;0,SUM(EY$3:EY65)=0,SUM($H66:EX66)=0),$B66,0)</f>
        <v>0</v>
      </c>
      <c r="EZ66">
        <f ca="1">IF(AND($B66&gt;0,SUM(EZ$3:EZ65)=0,SUM($H66:EY66)=0),$B66,0)</f>
        <v>0</v>
      </c>
      <c r="FA66">
        <f ca="1">IF(AND($B66&gt;0,SUM(FA$3:FA65)=0,SUM($H66:EZ66)=0),$B66,0)</f>
        <v>0</v>
      </c>
      <c r="FB66">
        <f ca="1">IF(AND($B66&gt;0,SUM(FB$3:FB65)=0,SUM($H66:FA66)=0),$B66,0)</f>
        <v>0</v>
      </c>
      <c r="FC66">
        <f ca="1">IF(AND($B66&gt;0,SUM(FC$3:FC65)=0,SUM($H66:FB66)=0),$B66,0)</f>
        <v>0</v>
      </c>
      <c r="FD66">
        <f ca="1">IF(AND($B66&gt;0,SUM(FD$3:FD65)=0,SUM($H66:FC66)=0),$B66,0)</f>
        <v>0</v>
      </c>
      <c r="FE66">
        <f ca="1">IF(AND($B66&gt;0,SUM(FE$3:FE65)=0,SUM($H66:FD66)=0),$B66,0)</f>
        <v>0</v>
      </c>
      <c r="FF66">
        <f ca="1">IF(AND($B66&gt;0,SUM(FF$3:FF65)=0,SUM($H66:FE66)=0),$B66,0)</f>
        <v>0</v>
      </c>
      <c r="FG66">
        <f ca="1">IF(AND($B66&gt;0,SUM(FG$3:FG65)=0,SUM($H66:FF66)=0),$B66,0)</f>
        <v>0</v>
      </c>
      <c r="FH66">
        <f ca="1">IF(AND($B66&gt;0,SUM(FH$3:FH65)=0,SUM($H66:FG66)=0),$B66,0)</f>
        <v>0</v>
      </c>
      <c r="FI66">
        <f ca="1">IF(AND($B66&gt;0,SUM(FI$3:FI65)=0,SUM($H66:FH66)=0),$B66,0)</f>
        <v>0</v>
      </c>
      <c r="FJ66">
        <f ca="1">IF(AND($B66&gt;0,SUM(FJ$3:FJ65)=0,SUM($H66:FI66)=0),$B66,0)</f>
        <v>0</v>
      </c>
      <c r="FK66">
        <f ca="1">IF(AND($B66&gt;0,SUM(FK$3:FK65)=0,SUM($H66:FJ66)=0),$B66,0)</f>
        <v>0</v>
      </c>
      <c r="FL66">
        <f ca="1">IF(AND($B66&gt;0,SUM(FL$3:FL65)=0,SUM($H66:FK66)=0),$B66,0)</f>
        <v>0</v>
      </c>
      <c r="FM66">
        <f ca="1">IF(AND($B66&gt;0,SUM(FM$3:FM65)=0,SUM($H66:FL66)=0),$B66,0)</f>
        <v>0</v>
      </c>
      <c r="FN66">
        <f ca="1">IF(AND($B66&gt;0,SUM(FN$3:FN65)=0,SUM($H66:FM66)=0),$B66,0)</f>
        <v>0</v>
      </c>
      <c r="FS66" s="67" t="s">
        <v>1057</v>
      </c>
      <c r="FT66" s="67" t="str">
        <f>""</f>
        <v/>
      </c>
      <c r="FU66" s="342">
        <v>3</v>
      </c>
      <c r="FV66" s="374" t="s">
        <v>1002</v>
      </c>
      <c r="FY66" s="67" t="s">
        <v>1186</v>
      </c>
      <c r="FZ66" s="67" t="str">
        <f>""</f>
        <v/>
      </c>
      <c r="GA66" s="342">
        <v>3</v>
      </c>
      <c r="GB66" s="374" t="s">
        <v>1002</v>
      </c>
      <c r="GE66" s="67" t="s">
        <v>1057</v>
      </c>
      <c r="GF66" s="67" t="str">
        <f>""</f>
        <v/>
      </c>
      <c r="GG66" s="342">
        <v>3</v>
      </c>
      <c r="GH66" s="374" t="s">
        <v>1002</v>
      </c>
    </row>
    <row r="67" spans="1:190" ht="15.75" thickBot="1" x14ac:dyDescent="0.3">
      <c r="A67">
        <v>67</v>
      </c>
      <c r="B67" s="367">
        <f ca="1">IF(ValintaohjelmaCentral!D$16=SelectionDataCentral!F16,A67,0)</f>
        <v>0</v>
      </c>
      <c r="C67" s="240" t="str">
        <f t="shared" ca="1" si="16"/>
        <v>CHR24V Releyksikkö (tilatietolähtö järjestelmän tehostuslaskentaan.)</v>
      </c>
      <c r="D67" s="240" t="str">
        <f t="shared" ca="1" si="17"/>
        <v/>
      </c>
      <c r="E67" s="240">
        <f t="shared" ca="1" si="18"/>
        <v>3</v>
      </c>
      <c r="F67" s="240" t="str">
        <f t="shared" ca="1" si="19"/>
        <v>CHR24V</v>
      </c>
      <c r="G67" s="47">
        <f ca="1">INDEX($I$2:$FN$2,ROWS(G$2:G67))</f>
        <v>1</v>
      </c>
      <c r="H67">
        <v>0</v>
      </c>
      <c r="I67">
        <f ca="1">IF(AND($B67&gt;0,SUM(I$3:I66)=0,SUM($H67:H67)=0),$B67,0)</f>
        <v>0</v>
      </c>
      <c r="J67">
        <f ca="1">IF(AND($B67&gt;0,SUM(J$3:J66)=0,SUM($H67:I67)=0),$B67,0)</f>
        <v>0</v>
      </c>
      <c r="K67">
        <f ca="1">IF(AND($B67&gt;0,SUM(K$3:K66)=0,SUM($H67:J67)=0),$B67,0)</f>
        <v>0</v>
      </c>
      <c r="L67">
        <f ca="1">IF(AND($B67&gt;0,SUM(L$3:L66)=0,SUM($H67:K67)=0),$B67,0)</f>
        <v>0</v>
      </c>
      <c r="M67">
        <f ca="1">IF(AND($B67&gt;0,SUM(M$3:M66)=0,SUM($H67:L67)=0),$B67,0)</f>
        <v>0</v>
      </c>
      <c r="N67">
        <f ca="1">IF(AND($B67&gt;0,SUM(N$3:N66)=0,SUM($H67:M67)=0),$B67,0)</f>
        <v>0</v>
      </c>
      <c r="O67">
        <f ca="1">IF(AND($B67&gt;0,SUM(O$3:O66)=0,SUM($H67:N67)=0),$B67,0)</f>
        <v>0</v>
      </c>
      <c r="P67">
        <f ca="1">IF(AND($B67&gt;0,SUM(P$3:P66)=0,SUM($H67:O67)=0),$B67,0)</f>
        <v>0</v>
      </c>
      <c r="Q67">
        <f ca="1">IF(AND($B67&gt;0,SUM(Q$3:Q66)=0,SUM($H67:P67)=0),$B67,0)</f>
        <v>0</v>
      </c>
      <c r="R67">
        <f ca="1">IF(AND($B67&gt;0,SUM(R$3:R66)=0,SUM($H67:Q67)=0),$B67,0)</f>
        <v>0</v>
      </c>
      <c r="S67">
        <f ca="1">IF(AND($B67&gt;0,SUM(S$3:S66)=0,SUM($H67:R67)=0),$B67,0)</f>
        <v>0</v>
      </c>
      <c r="T67">
        <f ca="1">IF(AND($B67&gt;0,SUM(T$3:T66)=0,SUM($H67:S67)=0),$B67,0)</f>
        <v>0</v>
      </c>
      <c r="U67">
        <f ca="1">IF(AND($B67&gt;0,SUM(U$3:U66)=0,SUM($H67:T67)=0),$B67,0)</f>
        <v>0</v>
      </c>
      <c r="V67">
        <f ca="1">IF(AND($B67&gt;0,SUM(V$3:V66)=0,SUM($H67:U67)=0),$B67,0)</f>
        <v>0</v>
      </c>
      <c r="W67">
        <f ca="1">IF(AND($B67&gt;0,SUM(W$3:W66)=0,SUM($H67:V67)=0),$B67,0)</f>
        <v>0</v>
      </c>
      <c r="X67">
        <f ca="1">IF(AND($B67&gt;0,SUM(X$3:X66)=0,SUM($H67:W67)=0),$B67,0)</f>
        <v>0</v>
      </c>
      <c r="Y67">
        <f ca="1">IF(AND($B67&gt;0,SUM(Y$3:Y66)=0,SUM($H67:X67)=0),$B67,0)</f>
        <v>0</v>
      </c>
      <c r="Z67">
        <f ca="1">IF(AND($B67&gt;0,SUM(Z$3:Z66)=0,SUM($H67:Y67)=0),$B67,0)</f>
        <v>0</v>
      </c>
      <c r="AA67">
        <f ca="1">IF(AND($B67&gt;0,SUM(AA$3:AA66)=0,SUM($H67:Z67)=0),$B67,0)</f>
        <v>0</v>
      </c>
      <c r="AB67">
        <f ca="1">IF(AND($B67&gt;0,SUM(AB$3:AB66)=0,SUM($H67:AA67)=0),$B67,0)</f>
        <v>0</v>
      </c>
      <c r="AC67">
        <f ca="1">IF(AND($B67&gt;0,SUM(AC$3:AC66)=0,SUM($H67:AB67)=0),$B67,0)</f>
        <v>0</v>
      </c>
      <c r="AD67">
        <f ca="1">IF(AND($B67&gt;0,SUM(AD$3:AD66)=0,SUM($H67:AC67)=0),$B67,0)</f>
        <v>0</v>
      </c>
      <c r="AE67">
        <f ca="1">IF(AND($B67&gt;0,SUM(AE$3:AE66)=0,SUM($H67:AD67)=0),$B67,0)</f>
        <v>0</v>
      </c>
      <c r="AF67">
        <f ca="1">IF(AND($B67&gt;0,SUM(AF$3:AF66)=0,SUM($H67:AE67)=0),$B67,0)</f>
        <v>0</v>
      </c>
      <c r="AG67">
        <f ca="1">IF(AND($B67&gt;0,SUM(AG$3:AG66)=0,SUM($H67:AF67)=0),$B67,0)</f>
        <v>0</v>
      </c>
      <c r="AH67">
        <f ca="1">IF(AND($B67&gt;0,SUM(AH$3:AH66)=0,SUM($H67:AG67)=0),$B67,0)</f>
        <v>0</v>
      </c>
      <c r="AI67">
        <f ca="1">IF(AND($B67&gt;0,SUM(AI$3:AI66)=0,SUM($H67:AH67)=0),$B67,0)</f>
        <v>0</v>
      </c>
      <c r="AJ67">
        <f ca="1">IF(AND($B67&gt;0,SUM(AJ$3:AJ66)=0,SUM($H67:AI67)=0),$B67,0)</f>
        <v>0</v>
      </c>
      <c r="AK67">
        <f ca="1">IF(AND($B67&gt;0,SUM(AK$3:AK66)=0,SUM($H67:AJ67)=0),$B67,0)</f>
        <v>0</v>
      </c>
      <c r="AL67">
        <f ca="1">IF(AND($B67&gt;0,SUM(AL$3:AL66)=0,SUM($H67:AK67)=0),$B67,0)</f>
        <v>0</v>
      </c>
      <c r="AM67">
        <f ca="1">IF(AND($B67&gt;0,SUM(AM$3:AM66)=0,SUM($H67:AL67)=0),$B67,0)</f>
        <v>0</v>
      </c>
      <c r="AN67">
        <f ca="1">IF(AND($B67&gt;0,SUM(AN$3:AN66)=0,SUM($H67:AM67)=0),$B67,0)</f>
        <v>0</v>
      </c>
      <c r="AO67">
        <f ca="1">IF(AND($B67&gt;0,SUM(AO$3:AO66)=0,SUM($H67:AN67)=0),$B67,0)</f>
        <v>0</v>
      </c>
      <c r="AP67">
        <f ca="1">IF(AND($B67&gt;0,SUM(AP$3:AP66)=0,SUM($H67:AO67)=0),$B67,0)</f>
        <v>0</v>
      </c>
      <c r="AQ67">
        <f ca="1">IF(AND($B67&gt;0,SUM(AQ$3:AQ66)=0,SUM($H67:AP67)=0),$B67,0)</f>
        <v>0</v>
      </c>
      <c r="AR67">
        <f ca="1">IF(AND($B67&gt;0,SUM(AR$3:AR66)=0,SUM($H67:AQ67)=0),$B67,0)</f>
        <v>0</v>
      </c>
      <c r="AS67">
        <f ca="1">IF(AND($B67&gt;0,SUM(AS$3:AS66)=0,SUM($H67:AR67)=0),$B67,0)</f>
        <v>0</v>
      </c>
      <c r="AT67">
        <f ca="1">IF(AND($B67&gt;0,SUM(AT$3:AT66)=0,SUM($H67:AS67)=0),$B67,0)</f>
        <v>0</v>
      </c>
      <c r="AU67">
        <f ca="1">IF(AND($B67&gt;0,SUM(AU$3:AU66)=0,SUM($H67:AT67)=0),$B67,0)</f>
        <v>0</v>
      </c>
      <c r="AV67">
        <f ca="1">IF(AND($B67&gt;0,SUM(AV$3:AV66)=0,SUM($H67:AU67)=0),$B67,0)</f>
        <v>0</v>
      </c>
      <c r="AW67">
        <f ca="1">IF(AND($B67&gt;0,SUM(AW$3:AW66)=0,SUM($H67:AV67)=0),$B67,0)</f>
        <v>0</v>
      </c>
      <c r="AX67">
        <f ca="1">IF(AND($B67&gt;0,SUM(AX$3:AX66)=0,SUM($H67:AW67)=0),$B67,0)</f>
        <v>0</v>
      </c>
      <c r="AY67">
        <f ca="1">IF(AND($B67&gt;0,SUM(AY$3:AY66)=0,SUM($H67:AX67)=0),$B67,0)</f>
        <v>0</v>
      </c>
      <c r="AZ67">
        <f ca="1">IF(AND($B67&gt;0,SUM(AZ$3:AZ66)=0,SUM($H67:AY67)=0),$B67,0)</f>
        <v>0</v>
      </c>
      <c r="BA67">
        <f ca="1">IF(AND($B67&gt;0,SUM(BA$3:BA66)=0,SUM($H67:AZ67)=0),$B67,0)</f>
        <v>0</v>
      </c>
      <c r="BB67">
        <f ca="1">IF(AND($B67&gt;0,SUM(BB$3:BB66)=0,SUM($H67:BA67)=0),$B67,0)</f>
        <v>0</v>
      </c>
      <c r="BC67">
        <f ca="1">IF(AND($B67&gt;0,SUM(BC$3:BC66)=0,SUM($H67:BB67)=0),$B67,0)</f>
        <v>0</v>
      </c>
      <c r="BD67">
        <f ca="1">IF(AND($B67&gt;0,SUM(BD$3:BD66)=0,SUM($H67:BC67)=0),$B67,0)</f>
        <v>0</v>
      </c>
      <c r="BE67">
        <f ca="1">IF(AND($B67&gt;0,SUM(BE$3:BE66)=0,SUM($H67:BD67)=0),$B67,0)</f>
        <v>0</v>
      </c>
      <c r="BF67">
        <f ca="1">IF(AND($B67&gt;0,SUM(BF$3:BF66)=0,SUM($H67:BE67)=0),$B67,0)</f>
        <v>0</v>
      </c>
      <c r="BG67">
        <f ca="1">IF(AND($B67&gt;0,SUM(BG$3:BG66)=0,SUM($H67:BF67)=0),$B67,0)</f>
        <v>0</v>
      </c>
      <c r="BH67">
        <f ca="1">IF(AND($B67&gt;0,SUM(BH$3:BH66)=0,SUM($H67:BG67)=0),$B67,0)</f>
        <v>0</v>
      </c>
      <c r="BI67">
        <f ca="1">IF(AND($B67&gt;0,SUM(BI$3:BI66)=0,SUM($H67:BH67)=0),$B67,0)</f>
        <v>0</v>
      </c>
      <c r="BJ67">
        <f ca="1">IF(AND($B67&gt;0,SUM(BJ$3:BJ66)=0,SUM($H67:BI67)=0),$B67,0)</f>
        <v>0</v>
      </c>
      <c r="BK67">
        <f ca="1">IF(AND($B67&gt;0,SUM(BK$3:BK66)=0,SUM($H67:BJ67)=0),$B67,0)</f>
        <v>0</v>
      </c>
      <c r="BL67">
        <f ca="1">IF(AND($B67&gt;0,SUM(BL$3:BL66)=0,SUM($H67:BK67)=0),$B67,0)</f>
        <v>0</v>
      </c>
      <c r="BM67">
        <f ca="1">IF(AND($B67&gt;0,SUM(BM$3:BM66)=0,SUM($H67:BL67)=0),$B67,0)</f>
        <v>0</v>
      </c>
      <c r="BN67">
        <f ca="1">IF(AND($B67&gt;0,SUM(BN$3:BN66)=0,SUM($H67:BM67)=0),$B67,0)</f>
        <v>0</v>
      </c>
      <c r="BO67">
        <f ca="1">IF(AND($B67&gt;0,SUM(BO$3:BO66)=0,SUM($H67:BN67)=0),$B67,0)</f>
        <v>0</v>
      </c>
      <c r="BP67">
        <f ca="1">IF(AND($B67&gt;0,SUM(BP$3:BP66)=0,SUM($H67:BO67)=0),$B67,0)</f>
        <v>0</v>
      </c>
      <c r="BQ67">
        <f ca="1">IF(AND($B67&gt;0,SUM(BQ$3:BQ66)=0,SUM($H67:BP67)=0),$B67,0)</f>
        <v>0</v>
      </c>
      <c r="BR67">
        <f ca="1">IF(AND($B67&gt;0,SUM(BR$3:BR66)=0,SUM($H67:BQ67)=0),$B67,0)</f>
        <v>0</v>
      </c>
      <c r="BS67">
        <f ca="1">IF(AND($B67&gt;0,SUM(BS$3:BS66)=0,SUM($H67:BR67)=0),$B67,0)</f>
        <v>0</v>
      </c>
      <c r="BT67">
        <f ca="1">IF(AND($B67&gt;0,SUM(BT$3:BT66)=0,SUM($H67:BS67)=0),$B67,0)</f>
        <v>0</v>
      </c>
      <c r="BU67">
        <f ca="1">IF(AND($B67&gt;0,SUM(BU$3:BU66)=0,SUM($H67:BT67)=0),$B67,0)</f>
        <v>0</v>
      </c>
      <c r="BV67">
        <f ca="1">IF(AND($B67&gt;0,SUM(BV$3:BV66)=0,SUM($H67:BU67)=0),$B67,0)</f>
        <v>0</v>
      </c>
      <c r="BW67">
        <f ca="1">IF(AND($B67&gt;0,SUM(BW$3:BW66)=0,SUM($H67:BV67)=0),$B67,0)</f>
        <v>0</v>
      </c>
      <c r="BX67">
        <f ca="1">IF(AND($B67&gt;0,SUM(BX$3:BX66)=0,SUM($H67:BW67)=0),$B67,0)</f>
        <v>0</v>
      </c>
      <c r="BY67">
        <f ca="1">IF(AND($B67&gt;0,SUM(BY$3:BY66)=0,SUM($H67:BX67)=0),$B67,0)</f>
        <v>0</v>
      </c>
      <c r="BZ67">
        <f ca="1">IF(AND($B67&gt;0,SUM(BZ$3:BZ66)=0,SUM($H67:BY67)=0),$B67,0)</f>
        <v>0</v>
      </c>
      <c r="CA67">
        <f ca="1">IF(AND($B67&gt;0,SUM(CA$3:CA66)=0,SUM($H67:BZ67)=0),$B67,0)</f>
        <v>0</v>
      </c>
      <c r="CB67">
        <f ca="1">IF(AND($B67&gt;0,SUM(CB$3:CB66)=0,SUM($H67:CA67)=0),$B67,0)</f>
        <v>0</v>
      </c>
      <c r="CC67">
        <f ca="1">IF(AND($B67&gt;0,SUM(CC$3:CC66)=0,SUM($H67:CB67)=0),$B67,0)</f>
        <v>0</v>
      </c>
      <c r="CD67">
        <f ca="1">IF(AND($B67&gt;0,SUM(CD$3:CD66)=0,SUM($H67:CC67)=0),$B67,0)</f>
        <v>0</v>
      </c>
      <c r="CE67">
        <f ca="1">IF(AND($B67&gt;0,SUM(CE$3:CE66)=0,SUM($H67:CD67)=0),$B67,0)</f>
        <v>0</v>
      </c>
      <c r="CF67">
        <f ca="1">IF(AND($B67&gt;0,SUM(CF$3:CF66)=0,SUM($H67:CE67)=0),$B67,0)</f>
        <v>0</v>
      </c>
      <c r="CG67">
        <f ca="1">IF(AND($B67&gt;0,SUM(CG$3:CG66)=0,SUM($H67:CF67)=0),$B67,0)</f>
        <v>0</v>
      </c>
      <c r="CH67">
        <f ca="1">IF(AND($B67&gt;0,SUM(CH$3:CH66)=0,SUM($H67:CG67)=0),$B67,0)</f>
        <v>0</v>
      </c>
      <c r="CI67">
        <f ca="1">IF(AND($B67&gt;0,SUM(CI$3:CI66)=0,SUM($H67:CH67)=0),$B67,0)</f>
        <v>0</v>
      </c>
      <c r="CJ67">
        <f ca="1">IF(AND($B67&gt;0,SUM(CJ$3:CJ66)=0,SUM($H67:CI67)=0),$B67,0)</f>
        <v>0</v>
      </c>
      <c r="CK67">
        <f ca="1">IF(AND($B67&gt;0,SUM(CK$3:CK66)=0,SUM($H67:CJ67)=0),$B67,0)</f>
        <v>0</v>
      </c>
      <c r="CL67">
        <f ca="1">IF(AND($B67&gt;0,SUM(CL$3:CL66)=0,SUM($H67:CK67)=0),$B67,0)</f>
        <v>0</v>
      </c>
      <c r="CM67">
        <f ca="1">IF(AND($B67&gt;0,SUM(CM$3:CM66)=0,SUM($H67:CL67)=0),$B67,0)</f>
        <v>0</v>
      </c>
      <c r="CN67">
        <f ca="1">IF(AND($B67&gt;0,SUM(CN$3:CN66)=0,SUM($H67:CM67)=0),$B67,0)</f>
        <v>0</v>
      </c>
      <c r="CO67">
        <f ca="1">IF(AND($B67&gt;0,SUM(CO$3:CO66)=0,SUM($H67:CN67)=0),$B67,0)</f>
        <v>0</v>
      </c>
      <c r="CP67">
        <f ca="1">IF(AND($B67&gt;0,SUM(CP$3:CP66)=0,SUM($H67:CO67)=0),$B67,0)</f>
        <v>0</v>
      </c>
      <c r="CQ67">
        <f ca="1">IF(AND($B67&gt;0,SUM(CQ$3:CQ66)=0,SUM($H67:CP67)=0),$B67,0)</f>
        <v>0</v>
      </c>
      <c r="CR67">
        <f ca="1">IF(AND($B67&gt;0,SUM(CR$3:CR66)=0,SUM($H67:CQ67)=0),$B67,0)</f>
        <v>0</v>
      </c>
      <c r="CS67">
        <f ca="1">IF(AND($B67&gt;0,SUM(CS$3:CS66)=0,SUM($H67:CR67)=0),$B67,0)</f>
        <v>0</v>
      </c>
      <c r="CT67">
        <f ca="1">IF(AND($B67&gt;0,SUM(CT$3:CT66)=0,SUM($H67:CS67)=0),$B67,0)</f>
        <v>0</v>
      </c>
      <c r="CU67">
        <f ca="1">IF(AND($B67&gt;0,SUM(CU$3:CU66)=0,SUM($H67:CT67)=0),$B67,0)</f>
        <v>0</v>
      </c>
      <c r="CV67">
        <f ca="1">IF(AND($B67&gt;0,SUM(CV$3:CV66)=0,SUM($H67:CU67)=0),$B67,0)</f>
        <v>0</v>
      </c>
      <c r="CW67">
        <f ca="1">IF(AND($B67&gt;0,SUM(CW$3:CW66)=0,SUM($H67:CV67)=0),$B67,0)</f>
        <v>0</v>
      </c>
      <c r="CX67">
        <f ca="1">IF(AND($B67&gt;0,SUM(CX$3:CX66)=0,SUM($H67:CW67)=0),$B67,0)</f>
        <v>0</v>
      </c>
      <c r="CY67">
        <f ca="1">IF(AND($B67&gt;0,SUM(CY$3:CY66)=0,SUM($H67:CX67)=0),$B67,0)</f>
        <v>0</v>
      </c>
      <c r="CZ67">
        <f ca="1">IF(AND($B67&gt;0,SUM(CZ$3:CZ66)=0,SUM($H67:CY67)=0),$B67,0)</f>
        <v>0</v>
      </c>
      <c r="DA67">
        <f ca="1">IF(AND($B67&gt;0,SUM(DA$3:DA66)=0,SUM($H67:CZ67)=0),$B67,0)</f>
        <v>0</v>
      </c>
      <c r="DB67">
        <f ca="1">IF(AND($B67&gt;0,SUM(DB$3:DB66)=0,SUM($H67:DA67)=0),$B67,0)</f>
        <v>0</v>
      </c>
      <c r="DC67">
        <f ca="1">IF(AND($B67&gt;0,SUM(DC$3:DC66)=0,SUM($H67:DB67)=0),$B67,0)</f>
        <v>0</v>
      </c>
      <c r="DD67">
        <f ca="1">IF(AND($B67&gt;0,SUM(DD$3:DD66)=0,SUM($H67:DC67)=0),$B67,0)</f>
        <v>0</v>
      </c>
      <c r="DE67">
        <f ca="1">IF(AND($B67&gt;0,SUM(DE$3:DE66)=0,SUM($H67:DD67)=0),$B67,0)</f>
        <v>0</v>
      </c>
      <c r="DF67">
        <f ca="1">IF(AND($B67&gt;0,SUM(DF$3:DF66)=0,SUM($H67:DE67)=0),$B67,0)</f>
        <v>0</v>
      </c>
      <c r="DG67">
        <f ca="1">IF(AND($B67&gt;0,SUM(DG$3:DG66)=0,SUM($H67:DF67)=0),$B67,0)</f>
        <v>0</v>
      </c>
      <c r="DH67">
        <f ca="1">IF(AND($B67&gt;0,SUM(DH$3:DH66)=0,SUM($H67:DG67)=0),$B67,0)</f>
        <v>0</v>
      </c>
      <c r="DI67">
        <f ca="1">IF(AND($B67&gt;0,SUM(DI$3:DI66)=0,SUM($H67:DH67)=0),$B67,0)</f>
        <v>0</v>
      </c>
      <c r="DJ67">
        <f ca="1">IF(AND($B67&gt;0,SUM(DJ$3:DJ66)=0,SUM($H67:DI67)=0),$B67,0)</f>
        <v>0</v>
      </c>
      <c r="DK67">
        <f ca="1">IF(AND($B67&gt;0,SUM(DK$3:DK66)=0,SUM($H67:DJ67)=0),$B67,0)</f>
        <v>0</v>
      </c>
      <c r="DL67">
        <f ca="1">IF(AND($B67&gt;0,SUM(DL$3:DL66)=0,SUM($H67:DK67)=0),$B67,0)</f>
        <v>0</v>
      </c>
      <c r="DM67">
        <f ca="1">IF(AND($B67&gt;0,SUM(DM$3:DM66)=0,SUM($H67:DL67)=0),$B67,0)</f>
        <v>0</v>
      </c>
      <c r="DN67">
        <f ca="1">IF(AND($B67&gt;0,SUM(DN$3:DN66)=0,SUM($H67:DM67)=0),$B67,0)</f>
        <v>0</v>
      </c>
      <c r="DO67">
        <f ca="1">IF(AND($B67&gt;0,SUM(DO$3:DO66)=0,SUM($H67:DN67)=0),$B67,0)</f>
        <v>0</v>
      </c>
      <c r="DP67">
        <f ca="1">IF(AND($B67&gt;0,SUM(DP$3:DP66)=0,SUM($H67:DO67)=0),$B67,0)</f>
        <v>0</v>
      </c>
      <c r="DQ67">
        <f ca="1">IF(AND($B67&gt;0,SUM(DQ$3:DQ66)=0,SUM($H67:DP67)=0),$B67,0)</f>
        <v>0</v>
      </c>
      <c r="DR67">
        <f ca="1">IF(AND($B67&gt;0,SUM(DR$3:DR66)=0,SUM($H67:DQ67)=0),$B67,0)</f>
        <v>0</v>
      </c>
      <c r="DS67">
        <f ca="1">IF(AND($B67&gt;0,SUM(DS$3:DS66)=0,SUM($H67:DR67)=0),$B67,0)</f>
        <v>0</v>
      </c>
      <c r="DT67">
        <f ca="1">IF(AND($B67&gt;0,SUM(DT$3:DT66)=0,SUM($H67:DS67)=0),$B67,0)</f>
        <v>0</v>
      </c>
      <c r="DU67">
        <f ca="1">IF(AND($B67&gt;0,SUM(DU$3:DU66)=0,SUM($H67:DT67)=0),$B67,0)</f>
        <v>0</v>
      </c>
      <c r="DV67">
        <f ca="1">IF(AND($B67&gt;0,SUM(DV$3:DV66)=0,SUM($H67:DU67)=0),$B67,0)</f>
        <v>0</v>
      </c>
      <c r="DW67">
        <f ca="1">IF(AND($B67&gt;0,SUM(DW$3:DW66)=0,SUM($H67:DV67)=0),$B67,0)</f>
        <v>0</v>
      </c>
      <c r="DX67">
        <f ca="1">IF(AND($B67&gt;0,SUM(DX$3:DX66)=0,SUM($H67:DW67)=0),$B67,0)</f>
        <v>0</v>
      </c>
      <c r="DY67">
        <f ca="1">IF(AND($B67&gt;0,SUM(DY$3:DY66)=0,SUM($H67:DX67)=0),$B67,0)</f>
        <v>0</v>
      </c>
      <c r="DZ67">
        <f ca="1">IF(AND($B67&gt;0,SUM(DZ$3:DZ66)=0,SUM($H67:DY67)=0),$B67,0)</f>
        <v>0</v>
      </c>
      <c r="EA67">
        <f ca="1">IF(AND($B67&gt;0,SUM(EA$3:EA66)=0,SUM($H67:DZ67)=0),$B67,0)</f>
        <v>0</v>
      </c>
      <c r="EB67">
        <f ca="1">IF(AND($B67&gt;0,SUM(EB$3:EB66)=0,SUM($H67:EA67)=0),$B67,0)</f>
        <v>0</v>
      </c>
      <c r="EC67">
        <f ca="1">IF(AND($B67&gt;0,SUM(EC$3:EC66)=0,SUM($H67:EB67)=0),$B67,0)</f>
        <v>0</v>
      </c>
      <c r="ED67">
        <f ca="1">IF(AND($B67&gt;0,SUM(ED$3:ED66)=0,SUM($H67:EC67)=0),$B67,0)</f>
        <v>0</v>
      </c>
      <c r="EE67">
        <f ca="1">IF(AND($B67&gt;0,SUM(EE$3:EE66)=0,SUM($H67:ED67)=0),$B67,0)</f>
        <v>0</v>
      </c>
      <c r="EF67">
        <f ca="1">IF(AND($B67&gt;0,SUM(EF$3:EF66)=0,SUM($H67:EE67)=0),$B67,0)</f>
        <v>0</v>
      </c>
      <c r="EG67">
        <f ca="1">IF(AND($B67&gt;0,SUM(EG$3:EG66)=0,SUM($H67:EF67)=0),$B67,0)</f>
        <v>0</v>
      </c>
      <c r="EH67">
        <f ca="1">IF(AND($B67&gt;0,SUM(EH$3:EH66)=0,SUM($H67:EG67)=0),$B67,0)</f>
        <v>0</v>
      </c>
      <c r="EI67">
        <f ca="1">IF(AND($B67&gt;0,SUM(EI$3:EI66)=0,SUM($H67:EH67)=0),$B67,0)</f>
        <v>0</v>
      </c>
      <c r="EJ67">
        <f ca="1">IF(AND($B67&gt;0,SUM(EJ$3:EJ66)=0,SUM($H67:EI67)=0),$B67,0)</f>
        <v>0</v>
      </c>
      <c r="EK67">
        <f ca="1">IF(AND($B67&gt;0,SUM(EK$3:EK66)=0,SUM($H67:EJ67)=0),$B67,0)</f>
        <v>0</v>
      </c>
      <c r="EL67">
        <f ca="1">IF(AND($B67&gt;0,SUM(EL$3:EL66)=0,SUM($H67:EK67)=0),$B67,0)</f>
        <v>0</v>
      </c>
      <c r="EM67">
        <f ca="1">IF(AND($B67&gt;0,SUM(EM$3:EM66)=0,SUM($H67:EL67)=0),$B67,0)</f>
        <v>0</v>
      </c>
      <c r="EN67">
        <f ca="1">IF(AND($B67&gt;0,SUM(EN$3:EN66)=0,SUM($H67:EM67)=0),$B67,0)</f>
        <v>0</v>
      </c>
      <c r="EO67">
        <f ca="1">IF(AND($B67&gt;0,SUM(EO$3:EO66)=0,SUM($H67:EN67)=0),$B67,0)</f>
        <v>0</v>
      </c>
      <c r="EP67">
        <f ca="1">IF(AND($B67&gt;0,SUM(EP$3:EP66)=0,SUM($H67:EO67)=0),$B67,0)</f>
        <v>0</v>
      </c>
      <c r="EQ67">
        <f ca="1">IF(AND($B67&gt;0,SUM(EQ$3:EQ66)=0,SUM($H67:EP67)=0),$B67,0)</f>
        <v>0</v>
      </c>
      <c r="ER67">
        <f ca="1">IF(AND($B67&gt;0,SUM(ER$3:ER66)=0,SUM($H67:EQ67)=0),$B67,0)</f>
        <v>0</v>
      </c>
      <c r="ES67">
        <f ca="1">IF(AND($B67&gt;0,SUM(ES$3:ES66)=0,SUM($H67:ER67)=0),$B67,0)</f>
        <v>0</v>
      </c>
      <c r="ET67">
        <f ca="1">IF(AND($B67&gt;0,SUM(ET$3:ET66)=0,SUM($H67:ES67)=0),$B67,0)</f>
        <v>0</v>
      </c>
      <c r="EU67">
        <f ca="1">IF(AND($B67&gt;0,SUM(EU$3:EU66)=0,SUM($H67:ET67)=0),$B67,0)</f>
        <v>0</v>
      </c>
      <c r="EV67">
        <f ca="1">IF(AND($B67&gt;0,SUM(EV$3:EV66)=0,SUM($H67:EU67)=0),$B67,0)</f>
        <v>0</v>
      </c>
      <c r="EW67">
        <f ca="1">IF(AND($B67&gt;0,SUM(EW$3:EW66)=0,SUM($H67:EV67)=0),$B67,0)</f>
        <v>0</v>
      </c>
      <c r="EX67">
        <f ca="1">IF(AND($B67&gt;0,SUM(EX$3:EX66)=0,SUM($H67:EW67)=0),$B67,0)</f>
        <v>0</v>
      </c>
      <c r="EY67">
        <f ca="1">IF(AND($B67&gt;0,SUM(EY$3:EY66)=0,SUM($H67:EX67)=0),$B67,0)</f>
        <v>0</v>
      </c>
      <c r="EZ67">
        <f ca="1">IF(AND($B67&gt;0,SUM(EZ$3:EZ66)=0,SUM($H67:EY67)=0),$B67,0)</f>
        <v>0</v>
      </c>
      <c r="FA67">
        <f ca="1">IF(AND($B67&gt;0,SUM(FA$3:FA66)=0,SUM($H67:EZ67)=0),$B67,0)</f>
        <v>0</v>
      </c>
      <c r="FB67">
        <f ca="1">IF(AND($B67&gt;0,SUM(FB$3:FB66)=0,SUM($H67:FA67)=0),$B67,0)</f>
        <v>0</v>
      </c>
      <c r="FC67">
        <f ca="1">IF(AND($B67&gt;0,SUM(FC$3:FC66)=0,SUM($H67:FB67)=0),$B67,0)</f>
        <v>0</v>
      </c>
      <c r="FD67">
        <f ca="1">IF(AND($B67&gt;0,SUM(FD$3:FD66)=0,SUM($H67:FC67)=0),$B67,0)</f>
        <v>0</v>
      </c>
      <c r="FE67">
        <f ca="1">IF(AND($B67&gt;0,SUM(FE$3:FE66)=0,SUM($H67:FD67)=0),$B67,0)</f>
        <v>0</v>
      </c>
      <c r="FF67">
        <f ca="1">IF(AND($B67&gt;0,SUM(FF$3:FF66)=0,SUM($H67:FE67)=0),$B67,0)</f>
        <v>0</v>
      </c>
      <c r="FG67">
        <f ca="1">IF(AND($B67&gt;0,SUM(FG$3:FG66)=0,SUM($H67:FF67)=0),$B67,0)</f>
        <v>0</v>
      </c>
      <c r="FH67">
        <f ca="1">IF(AND($B67&gt;0,SUM(FH$3:FH66)=0,SUM($H67:FG67)=0),$B67,0)</f>
        <v>0</v>
      </c>
      <c r="FI67">
        <f ca="1">IF(AND($B67&gt;0,SUM(FI$3:FI66)=0,SUM($H67:FH67)=0),$B67,0)</f>
        <v>0</v>
      </c>
      <c r="FJ67">
        <f ca="1">IF(AND($B67&gt;0,SUM(FJ$3:FJ66)=0,SUM($H67:FI67)=0),$B67,0)</f>
        <v>0</v>
      </c>
      <c r="FK67">
        <f ca="1">IF(AND($B67&gt;0,SUM(FK$3:FK66)=0,SUM($H67:FJ67)=0),$B67,0)</f>
        <v>0</v>
      </c>
      <c r="FL67">
        <f ca="1">IF(AND($B67&gt;0,SUM(FL$3:FL66)=0,SUM($H67:FK67)=0),$B67,0)</f>
        <v>0</v>
      </c>
      <c r="FM67">
        <f ca="1">IF(AND($B67&gt;0,SUM(FM$3:FM66)=0,SUM($H67:FL67)=0),$B67,0)</f>
        <v>0</v>
      </c>
      <c r="FN67">
        <f ca="1">IF(AND($B67&gt;0,SUM(FN$3:FN66)=0,SUM($H67:FM67)=0),$B67,0)</f>
        <v>0</v>
      </c>
      <c r="FS67" s="67" t="s">
        <v>1090</v>
      </c>
      <c r="FT67" s="67" t="str">
        <f>""</f>
        <v/>
      </c>
      <c r="FU67" s="342">
        <v>3</v>
      </c>
      <c r="FV67" s="374" t="s">
        <v>1003</v>
      </c>
      <c r="FY67" s="67" t="s">
        <v>1165</v>
      </c>
      <c r="FZ67" s="67" t="str">
        <f>""</f>
        <v/>
      </c>
      <c r="GA67" s="342">
        <v>3</v>
      </c>
      <c r="GB67" s="374" t="s">
        <v>1003</v>
      </c>
      <c r="GE67" s="67" t="s">
        <v>1090</v>
      </c>
      <c r="GF67" s="67" t="str">
        <f>""</f>
        <v/>
      </c>
      <c r="GG67" s="342">
        <v>3</v>
      </c>
      <c r="GH67" s="374" t="s">
        <v>1003</v>
      </c>
    </row>
    <row r="68" spans="1:190" ht="15.75" thickBot="1" x14ac:dyDescent="0.3">
      <c r="A68">
        <v>68</v>
      </c>
      <c r="B68" s="367" t="str">
        <f ca="1">IF(AND(B67&gt;0,B73=0,OR(B60&gt;0,B59&gt;0,B58&gt;0)),A68,"0")</f>
        <v>0</v>
      </c>
      <c r="C68" s="240" t="str">
        <f t="shared" ca="1" si="16"/>
        <v xml:space="preserve">Power24V20W teholähde releyksikölle </v>
      </c>
      <c r="D68" s="240" t="str">
        <f t="shared" ca="1" si="17"/>
        <v/>
      </c>
      <c r="E68" s="240">
        <f t="shared" ca="1" si="18"/>
        <v>3</v>
      </c>
      <c r="F68" s="240" t="str">
        <f t="shared" ca="1" si="19"/>
        <v>Power24V20W</v>
      </c>
      <c r="G68" s="47">
        <f ca="1">INDEX($I$2:$FN$2,ROWS(G$2:G68))</f>
        <v>1</v>
      </c>
      <c r="H68">
        <v>0</v>
      </c>
      <c r="I68">
        <f ca="1">IF(AND($B68&gt;0,SUM(I$3:I67)=0,SUM($H68:H68)=0),$B68,0)</f>
        <v>0</v>
      </c>
      <c r="J68">
        <f ca="1">IF(AND($B68&gt;0,SUM(J$3:J67)=0,SUM($H68:I68)=0),$B68,0)</f>
        <v>0</v>
      </c>
      <c r="K68">
        <f ca="1">IF(AND($B68&gt;0,SUM(K$3:K67)=0,SUM($H68:J68)=0),$B68,0)</f>
        <v>0</v>
      </c>
      <c r="L68">
        <f ca="1">IF(AND($B68&gt;0,SUM(L$3:L67)=0,SUM($H68:K68)=0),$B68,0)</f>
        <v>0</v>
      </c>
      <c r="M68">
        <f ca="1">IF(AND($B68&gt;0,SUM(M$3:M67)=0,SUM($H68:L68)=0),$B68,0)</f>
        <v>0</v>
      </c>
      <c r="N68">
        <f ca="1">IF(AND($B68&gt;0,SUM(N$3:N67)=0,SUM($H68:M68)=0),$B68,0)</f>
        <v>0</v>
      </c>
      <c r="O68">
        <f ca="1">IF(AND($B68&gt;0,SUM(O$3:O67)=0,SUM($H68:N68)=0),$B68,0)</f>
        <v>0</v>
      </c>
      <c r="P68">
        <f ca="1">IF(AND($B68&gt;0,SUM(P$3:P67)=0,SUM($H68:O68)=0),$B68,0)</f>
        <v>0</v>
      </c>
      <c r="Q68">
        <f ca="1">IF(AND($B68&gt;0,SUM(Q$3:Q67)=0,SUM($H68:P68)=0),$B68,0)</f>
        <v>0</v>
      </c>
      <c r="R68">
        <f ca="1">IF(AND($B68&gt;0,SUM(R$3:R67)=0,SUM($H68:Q68)=0),$B68,0)</f>
        <v>0</v>
      </c>
      <c r="S68">
        <f ca="1">IF(AND($B68&gt;0,SUM(S$3:S67)=0,SUM($H68:R68)=0),$B68,0)</f>
        <v>0</v>
      </c>
      <c r="T68">
        <f ca="1">IF(AND($B68&gt;0,SUM(T$3:T67)=0,SUM($H68:S68)=0),$B68,0)</f>
        <v>0</v>
      </c>
      <c r="U68">
        <f ca="1">IF(AND($B68&gt;0,SUM(U$3:U67)=0,SUM($H68:T68)=0),$B68,0)</f>
        <v>0</v>
      </c>
      <c r="V68">
        <f ca="1">IF(AND($B68&gt;0,SUM(V$3:V67)=0,SUM($H68:U68)=0),$B68,0)</f>
        <v>0</v>
      </c>
      <c r="W68">
        <f ca="1">IF(AND($B68&gt;0,SUM(W$3:W67)=0,SUM($H68:V68)=0),$B68,0)</f>
        <v>0</v>
      </c>
      <c r="X68">
        <f ca="1">IF(AND($B68&gt;0,SUM(X$3:X67)=0,SUM($H68:W68)=0),$B68,0)</f>
        <v>0</v>
      </c>
      <c r="Y68">
        <f ca="1">IF(AND($B68&gt;0,SUM(Y$3:Y67)=0,SUM($H68:X68)=0),$B68,0)</f>
        <v>0</v>
      </c>
      <c r="Z68">
        <f ca="1">IF(AND($B68&gt;0,SUM(Z$3:Z67)=0,SUM($H68:Y68)=0),$B68,0)</f>
        <v>0</v>
      </c>
      <c r="AA68">
        <f ca="1">IF(AND($B68&gt;0,SUM(AA$3:AA67)=0,SUM($H68:Z68)=0),$B68,0)</f>
        <v>0</v>
      </c>
      <c r="AB68">
        <f ca="1">IF(AND($B68&gt;0,SUM(AB$3:AB67)=0,SUM($H68:AA68)=0),$B68,0)</f>
        <v>0</v>
      </c>
      <c r="AC68">
        <f ca="1">IF(AND($B68&gt;0,SUM(AC$3:AC67)=0,SUM($H68:AB68)=0),$B68,0)</f>
        <v>0</v>
      </c>
      <c r="AD68">
        <f ca="1">IF(AND($B68&gt;0,SUM(AD$3:AD67)=0,SUM($H68:AC68)=0),$B68,0)</f>
        <v>0</v>
      </c>
      <c r="AE68" t="str">
        <f ca="1">IF(AND($B68&gt;0,SUM(AE$3:AE67)=0,SUM($H68:AD68)=0),$B68,0)</f>
        <v>0</v>
      </c>
      <c r="AF68" t="str">
        <f ca="1">IF(AND($B68&gt;0,SUM(AF$3:AF67)=0,SUM($H68:AE68)=0),$B68,0)</f>
        <v>0</v>
      </c>
      <c r="AG68" t="str">
        <f ca="1">IF(AND($B68&gt;0,SUM(AG$3:AG67)=0,SUM($H68:AF68)=0),$B68,0)</f>
        <v>0</v>
      </c>
      <c r="AH68" t="str">
        <f ca="1">IF(AND($B68&gt;0,SUM(AH$3:AH67)=0,SUM($H68:AG68)=0),$B68,0)</f>
        <v>0</v>
      </c>
      <c r="AI68" t="str">
        <f ca="1">IF(AND($B68&gt;0,SUM(AI$3:AI67)=0,SUM($H68:AH68)=0),$B68,0)</f>
        <v>0</v>
      </c>
      <c r="AJ68" t="str">
        <f ca="1">IF(AND($B68&gt;0,SUM(AJ$3:AJ67)=0,SUM($H68:AI68)=0),$B68,0)</f>
        <v>0</v>
      </c>
      <c r="AK68" t="str">
        <f ca="1">IF(AND($B68&gt;0,SUM(AK$3:AK67)=0,SUM($H68:AJ68)=0),$B68,0)</f>
        <v>0</v>
      </c>
      <c r="AL68">
        <f ca="1">IF(AND($B68&gt;0,SUM(AL$3:AL67)=0,SUM($H68:AK68)=0),$B68,0)</f>
        <v>0</v>
      </c>
      <c r="AM68">
        <f ca="1">IF(AND($B68&gt;0,SUM(AM$3:AM67)=0,SUM($H68:AL68)=0),$B68,0)</f>
        <v>0</v>
      </c>
      <c r="AN68">
        <f ca="1">IF(AND($B68&gt;0,SUM(AN$3:AN67)=0,SUM($H68:AM68)=0),$B68,0)</f>
        <v>0</v>
      </c>
      <c r="AO68">
        <f ca="1">IF(AND($B68&gt;0,SUM(AO$3:AO67)=0,SUM($H68:AN68)=0),$B68,0)</f>
        <v>0</v>
      </c>
      <c r="AP68">
        <f ca="1">IF(AND($B68&gt;0,SUM(AP$3:AP67)=0,SUM($H68:AO68)=0),$B68,0)</f>
        <v>0</v>
      </c>
      <c r="AQ68">
        <f ca="1">IF(AND($B68&gt;0,SUM(AQ$3:AQ67)=0,SUM($H68:AP68)=0),$B68,0)</f>
        <v>0</v>
      </c>
      <c r="AR68">
        <f ca="1">IF(AND($B68&gt;0,SUM(AR$3:AR67)=0,SUM($H68:AQ68)=0),$B68,0)</f>
        <v>0</v>
      </c>
      <c r="AS68">
        <f ca="1">IF(AND($B68&gt;0,SUM(AS$3:AS67)=0,SUM($H68:AR68)=0),$B68,0)</f>
        <v>0</v>
      </c>
      <c r="AT68">
        <f ca="1">IF(AND($B68&gt;0,SUM(AT$3:AT67)=0,SUM($H68:AS68)=0),$B68,0)</f>
        <v>0</v>
      </c>
      <c r="AU68">
        <f ca="1">IF(AND($B68&gt;0,SUM(AU$3:AU67)=0,SUM($H68:AT68)=0),$B68,0)</f>
        <v>0</v>
      </c>
      <c r="AV68">
        <f ca="1">IF(AND($B68&gt;0,SUM(AV$3:AV67)=0,SUM($H68:AU68)=0),$B68,0)</f>
        <v>0</v>
      </c>
      <c r="AW68">
        <f ca="1">IF(AND($B68&gt;0,SUM(AW$3:AW67)=0,SUM($H68:AV68)=0),$B68,0)</f>
        <v>0</v>
      </c>
      <c r="AX68">
        <f ca="1">IF(AND($B68&gt;0,SUM(AX$3:AX67)=0,SUM($H68:AW68)=0),$B68,0)</f>
        <v>0</v>
      </c>
      <c r="AY68">
        <f ca="1">IF(AND($B68&gt;0,SUM(AY$3:AY67)=0,SUM($H68:AX68)=0),$B68,0)</f>
        <v>0</v>
      </c>
      <c r="AZ68">
        <f ca="1">IF(AND($B68&gt;0,SUM(AZ$3:AZ67)=0,SUM($H68:AY68)=0),$B68,0)</f>
        <v>0</v>
      </c>
      <c r="BA68">
        <f ca="1">IF(AND($B68&gt;0,SUM(BA$3:BA67)=0,SUM($H68:AZ68)=0),$B68,0)</f>
        <v>0</v>
      </c>
      <c r="BB68">
        <f ca="1">IF(AND($B68&gt;0,SUM(BB$3:BB67)=0,SUM($H68:BA68)=0),$B68,0)</f>
        <v>0</v>
      </c>
      <c r="BC68">
        <f ca="1">IF(AND($B68&gt;0,SUM(BC$3:BC67)=0,SUM($H68:BB68)=0),$B68,0)</f>
        <v>0</v>
      </c>
      <c r="BD68">
        <f ca="1">IF(AND($B68&gt;0,SUM(BD$3:BD67)=0,SUM($H68:BC68)=0),$B68,0)</f>
        <v>0</v>
      </c>
      <c r="BE68">
        <f ca="1">IF(AND($B68&gt;0,SUM(BE$3:BE67)=0,SUM($H68:BD68)=0),$B68,0)</f>
        <v>0</v>
      </c>
      <c r="BF68">
        <f ca="1">IF(AND($B68&gt;0,SUM(BF$3:BF67)=0,SUM($H68:BE68)=0),$B68,0)</f>
        <v>0</v>
      </c>
      <c r="BG68">
        <f ca="1">IF(AND($B68&gt;0,SUM(BG$3:BG67)=0,SUM($H68:BF68)=0),$B68,0)</f>
        <v>0</v>
      </c>
      <c r="BH68">
        <f ca="1">IF(AND($B68&gt;0,SUM(BH$3:BH67)=0,SUM($H68:BG68)=0),$B68,0)</f>
        <v>0</v>
      </c>
      <c r="BI68">
        <f ca="1">IF(AND($B68&gt;0,SUM(BI$3:BI67)=0,SUM($H68:BH68)=0),$B68,0)</f>
        <v>0</v>
      </c>
      <c r="BJ68">
        <f ca="1">IF(AND($B68&gt;0,SUM(BJ$3:BJ67)=0,SUM($H68:BI68)=0),$B68,0)</f>
        <v>0</v>
      </c>
      <c r="BK68">
        <f ca="1">IF(AND($B68&gt;0,SUM(BK$3:BK67)=0,SUM($H68:BJ68)=0),$B68,0)</f>
        <v>0</v>
      </c>
      <c r="BL68">
        <f ca="1">IF(AND($B68&gt;0,SUM(BL$3:BL67)=0,SUM($H68:BK68)=0),$B68,0)</f>
        <v>0</v>
      </c>
      <c r="BM68">
        <f ca="1">IF(AND($B68&gt;0,SUM(BM$3:BM67)=0,SUM($H68:BL68)=0),$B68,0)</f>
        <v>0</v>
      </c>
      <c r="BN68">
        <f ca="1">IF(AND($B68&gt;0,SUM(BN$3:BN67)=0,SUM($H68:BM68)=0),$B68,0)</f>
        <v>0</v>
      </c>
      <c r="BO68">
        <f ca="1">IF(AND($B68&gt;0,SUM(BO$3:BO67)=0,SUM($H68:BN68)=0),$B68,0)</f>
        <v>0</v>
      </c>
      <c r="BP68">
        <f ca="1">IF(AND($B68&gt;0,SUM(BP$3:BP67)=0,SUM($H68:BO68)=0),$B68,0)</f>
        <v>0</v>
      </c>
      <c r="BQ68">
        <f ca="1">IF(AND($B68&gt;0,SUM(BQ$3:BQ67)=0,SUM($H68:BP68)=0),$B68,0)</f>
        <v>0</v>
      </c>
      <c r="BR68">
        <f ca="1">IF(AND($B68&gt;0,SUM(BR$3:BR67)=0,SUM($H68:BQ68)=0),$B68,0)</f>
        <v>0</v>
      </c>
      <c r="BS68">
        <f ca="1">IF(AND($B68&gt;0,SUM(BS$3:BS67)=0,SUM($H68:BR68)=0),$B68,0)</f>
        <v>0</v>
      </c>
      <c r="BT68">
        <f ca="1">IF(AND($B68&gt;0,SUM(BT$3:BT67)=0,SUM($H68:BS68)=0),$B68,0)</f>
        <v>0</v>
      </c>
      <c r="BU68">
        <f ca="1">IF(AND($B68&gt;0,SUM(BU$3:BU67)=0,SUM($H68:BT68)=0),$B68,0)</f>
        <v>0</v>
      </c>
      <c r="BV68">
        <f ca="1">IF(AND($B68&gt;0,SUM(BV$3:BV67)=0,SUM($H68:BU68)=0),$B68,0)</f>
        <v>0</v>
      </c>
      <c r="BW68">
        <f ca="1">IF(AND($B68&gt;0,SUM(BW$3:BW67)=0,SUM($H68:BV68)=0),$B68,0)</f>
        <v>0</v>
      </c>
      <c r="BX68">
        <f ca="1">IF(AND($B68&gt;0,SUM(BX$3:BX67)=0,SUM($H68:BW68)=0),$B68,0)</f>
        <v>0</v>
      </c>
      <c r="BY68">
        <f ca="1">IF(AND($B68&gt;0,SUM(BY$3:BY67)=0,SUM($H68:BX68)=0),$B68,0)</f>
        <v>0</v>
      </c>
      <c r="BZ68">
        <f ca="1">IF(AND($B68&gt;0,SUM(BZ$3:BZ67)=0,SUM($H68:BY68)=0),$B68,0)</f>
        <v>0</v>
      </c>
      <c r="CA68">
        <f ca="1">IF(AND($B68&gt;0,SUM(CA$3:CA67)=0,SUM($H68:BZ68)=0),$B68,0)</f>
        <v>0</v>
      </c>
      <c r="CB68">
        <f ca="1">IF(AND($B68&gt;0,SUM(CB$3:CB67)=0,SUM($H68:CA68)=0),$B68,0)</f>
        <v>0</v>
      </c>
      <c r="CC68">
        <f ca="1">IF(AND($B68&gt;0,SUM(CC$3:CC67)=0,SUM($H68:CB68)=0),$B68,0)</f>
        <v>0</v>
      </c>
      <c r="CD68">
        <f ca="1">IF(AND($B68&gt;0,SUM(CD$3:CD67)=0,SUM($H68:CC68)=0),$B68,0)</f>
        <v>0</v>
      </c>
      <c r="CE68">
        <f ca="1">IF(AND($B68&gt;0,SUM(CE$3:CE67)=0,SUM($H68:CD68)=0),$B68,0)</f>
        <v>0</v>
      </c>
      <c r="CF68">
        <f ca="1">IF(AND($B68&gt;0,SUM(CF$3:CF67)=0,SUM($H68:CE68)=0),$B68,0)</f>
        <v>0</v>
      </c>
      <c r="CG68">
        <f ca="1">IF(AND($B68&gt;0,SUM(CG$3:CG67)=0,SUM($H68:CF68)=0),$B68,0)</f>
        <v>0</v>
      </c>
      <c r="CH68">
        <f ca="1">IF(AND($B68&gt;0,SUM(CH$3:CH67)=0,SUM($H68:CG68)=0),$B68,0)</f>
        <v>0</v>
      </c>
      <c r="CI68">
        <f ca="1">IF(AND($B68&gt;0,SUM(CI$3:CI67)=0,SUM($H68:CH68)=0),$B68,0)</f>
        <v>0</v>
      </c>
      <c r="CJ68">
        <f ca="1">IF(AND($B68&gt;0,SUM(CJ$3:CJ67)=0,SUM($H68:CI68)=0),$B68,0)</f>
        <v>0</v>
      </c>
      <c r="CK68">
        <f ca="1">IF(AND($B68&gt;0,SUM(CK$3:CK67)=0,SUM($H68:CJ68)=0),$B68,0)</f>
        <v>0</v>
      </c>
      <c r="CL68">
        <f ca="1">IF(AND($B68&gt;0,SUM(CL$3:CL67)=0,SUM($H68:CK68)=0),$B68,0)</f>
        <v>0</v>
      </c>
      <c r="CM68">
        <f ca="1">IF(AND($B68&gt;0,SUM(CM$3:CM67)=0,SUM($H68:CL68)=0),$B68,0)</f>
        <v>0</v>
      </c>
      <c r="CN68">
        <f ca="1">IF(AND($B68&gt;0,SUM(CN$3:CN67)=0,SUM($H68:CM68)=0),$B68,0)</f>
        <v>0</v>
      </c>
      <c r="CO68">
        <f ca="1">IF(AND($B68&gt;0,SUM(CO$3:CO67)=0,SUM($H68:CN68)=0),$B68,0)</f>
        <v>0</v>
      </c>
      <c r="CP68">
        <f ca="1">IF(AND($B68&gt;0,SUM(CP$3:CP67)=0,SUM($H68:CO68)=0),$B68,0)</f>
        <v>0</v>
      </c>
      <c r="CQ68">
        <f ca="1">IF(AND($B68&gt;0,SUM(CQ$3:CQ67)=0,SUM($H68:CP68)=0),$B68,0)</f>
        <v>0</v>
      </c>
      <c r="CR68">
        <f ca="1">IF(AND($B68&gt;0,SUM(CR$3:CR67)=0,SUM($H68:CQ68)=0),$B68,0)</f>
        <v>0</v>
      </c>
      <c r="CS68">
        <f ca="1">IF(AND($B68&gt;0,SUM(CS$3:CS67)=0,SUM($H68:CR68)=0),$B68,0)</f>
        <v>0</v>
      </c>
      <c r="CT68">
        <f ca="1">IF(AND($B68&gt;0,SUM(CT$3:CT67)=0,SUM($H68:CS68)=0),$B68,0)</f>
        <v>0</v>
      </c>
      <c r="CU68">
        <f ca="1">IF(AND($B68&gt;0,SUM(CU$3:CU67)=0,SUM($H68:CT68)=0),$B68,0)</f>
        <v>0</v>
      </c>
      <c r="CV68">
        <f ca="1">IF(AND($B68&gt;0,SUM(CV$3:CV67)=0,SUM($H68:CU68)=0),$B68,0)</f>
        <v>0</v>
      </c>
      <c r="CW68">
        <f ca="1">IF(AND($B68&gt;0,SUM(CW$3:CW67)=0,SUM($H68:CV68)=0),$B68,0)</f>
        <v>0</v>
      </c>
      <c r="CX68">
        <f ca="1">IF(AND($B68&gt;0,SUM(CX$3:CX67)=0,SUM($H68:CW68)=0),$B68,0)</f>
        <v>0</v>
      </c>
      <c r="CY68">
        <f ca="1">IF(AND($B68&gt;0,SUM(CY$3:CY67)=0,SUM($H68:CX68)=0),$B68,0)</f>
        <v>0</v>
      </c>
      <c r="CZ68">
        <f ca="1">IF(AND($B68&gt;0,SUM(CZ$3:CZ67)=0,SUM($H68:CY68)=0),$B68,0)</f>
        <v>0</v>
      </c>
      <c r="DA68">
        <f ca="1">IF(AND($B68&gt;0,SUM(DA$3:DA67)=0,SUM($H68:CZ68)=0),$B68,0)</f>
        <v>0</v>
      </c>
      <c r="DB68" t="str">
        <f ca="1">IF(AND($B68&gt;0,SUM(DB$3:DB67)=0,SUM($H68:DA68)=0),$B68,0)</f>
        <v>0</v>
      </c>
      <c r="DC68" t="str">
        <f ca="1">IF(AND($B68&gt;0,SUM(DC$3:DC67)=0,SUM($H68:DB68)=0),$B68,0)</f>
        <v>0</v>
      </c>
      <c r="DD68" t="str">
        <f ca="1">IF(AND($B68&gt;0,SUM(DD$3:DD67)=0,SUM($H68:DC68)=0),$B68,0)</f>
        <v>0</v>
      </c>
      <c r="DE68" t="str">
        <f ca="1">IF(AND($B68&gt;0,SUM(DE$3:DE67)=0,SUM($H68:DD68)=0),$B68,0)</f>
        <v>0</v>
      </c>
      <c r="DF68" t="str">
        <f ca="1">IF(AND($B68&gt;0,SUM(DF$3:DF67)=0,SUM($H68:DE68)=0),$B68,0)</f>
        <v>0</v>
      </c>
      <c r="DG68" t="str">
        <f ca="1">IF(AND($B68&gt;0,SUM(DG$3:DG67)=0,SUM($H68:DF68)=0),$B68,0)</f>
        <v>0</v>
      </c>
      <c r="DH68" t="str">
        <f ca="1">IF(AND($B68&gt;0,SUM(DH$3:DH67)=0,SUM($H68:DG68)=0),$B68,0)</f>
        <v>0</v>
      </c>
      <c r="DI68" t="str">
        <f ca="1">IF(AND($B68&gt;0,SUM(DI$3:DI67)=0,SUM($H68:DH68)=0),$B68,0)</f>
        <v>0</v>
      </c>
      <c r="DJ68" t="str">
        <f ca="1">IF(AND($B68&gt;0,SUM(DJ$3:DJ67)=0,SUM($H68:DI68)=0),$B68,0)</f>
        <v>0</v>
      </c>
      <c r="DK68" t="str">
        <f ca="1">IF(AND($B68&gt;0,SUM(DK$3:DK67)=0,SUM($H68:DJ68)=0),$B68,0)</f>
        <v>0</v>
      </c>
      <c r="DL68" t="str">
        <f ca="1">IF(AND($B68&gt;0,SUM(DL$3:DL67)=0,SUM($H68:DK68)=0),$B68,0)</f>
        <v>0</v>
      </c>
      <c r="DM68" t="str">
        <f ca="1">IF(AND($B68&gt;0,SUM(DM$3:DM67)=0,SUM($H68:DL68)=0),$B68,0)</f>
        <v>0</v>
      </c>
      <c r="DN68" t="str">
        <f ca="1">IF(AND($B68&gt;0,SUM(DN$3:DN67)=0,SUM($H68:DM68)=0),$B68,0)</f>
        <v>0</v>
      </c>
      <c r="DO68" t="str">
        <f ca="1">IF(AND($B68&gt;0,SUM(DO$3:DO67)=0,SUM($H68:DN68)=0),$B68,0)</f>
        <v>0</v>
      </c>
      <c r="DP68" t="str">
        <f ca="1">IF(AND($B68&gt;0,SUM(DP$3:DP67)=0,SUM($H68:DO68)=0),$B68,0)</f>
        <v>0</v>
      </c>
      <c r="DQ68" t="str">
        <f ca="1">IF(AND($B68&gt;0,SUM(DQ$3:DQ67)=0,SUM($H68:DP68)=0),$B68,0)</f>
        <v>0</v>
      </c>
      <c r="DR68" t="str">
        <f ca="1">IF(AND($B68&gt;0,SUM(DR$3:DR67)=0,SUM($H68:DQ68)=0),$B68,0)</f>
        <v>0</v>
      </c>
      <c r="DS68" t="str">
        <f ca="1">IF(AND($B68&gt;0,SUM(DS$3:DS67)=0,SUM($H68:DR68)=0),$B68,0)</f>
        <v>0</v>
      </c>
      <c r="DT68" t="str">
        <f ca="1">IF(AND($B68&gt;0,SUM(DT$3:DT67)=0,SUM($H68:DS68)=0),$B68,0)</f>
        <v>0</v>
      </c>
      <c r="DU68" t="str">
        <f ca="1">IF(AND($B68&gt;0,SUM(DU$3:DU67)=0,SUM($H68:DT68)=0),$B68,0)</f>
        <v>0</v>
      </c>
      <c r="DV68" t="str">
        <f ca="1">IF(AND($B68&gt;0,SUM(DV$3:DV67)=0,SUM($H68:DU68)=0),$B68,0)</f>
        <v>0</v>
      </c>
      <c r="DW68" t="str">
        <f ca="1">IF(AND($B68&gt;0,SUM(DW$3:DW67)=0,SUM($H68:DV68)=0),$B68,0)</f>
        <v>0</v>
      </c>
      <c r="DX68" t="str">
        <f ca="1">IF(AND($B68&gt;0,SUM(DX$3:DX67)=0,SUM($H68:DW68)=0),$B68,0)</f>
        <v>0</v>
      </c>
      <c r="DY68" t="str">
        <f ca="1">IF(AND($B68&gt;0,SUM(DY$3:DY67)=0,SUM($H68:DX68)=0),$B68,0)</f>
        <v>0</v>
      </c>
      <c r="DZ68" t="str">
        <f ca="1">IF(AND($B68&gt;0,SUM(DZ$3:DZ67)=0,SUM($H68:DY68)=0),$B68,0)</f>
        <v>0</v>
      </c>
      <c r="EA68" t="str">
        <f ca="1">IF(AND($B68&gt;0,SUM(EA$3:EA67)=0,SUM($H68:DZ68)=0),$B68,0)</f>
        <v>0</v>
      </c>
      <c r="EB68" t="str">
        <f ca="1">IF(AND($B68&gt;0,SUM(EB$3:EB67)=0,SUM($H68:EA68)=0),$B68,0)</f>
        <v>0</v>
      </c>
      <c r="EC68" t="str">
        <f ca="1">IF(AND($B68&gt;0,SUM(EC$3:EC67)=0,SUM($H68:EB68)=0),$B68,0)</f>
        <v>0</v>
      </c>
      <c r="ED68" t="str">
        <f ca="1">IF(AND($B68&gt;0,SUM(ED$3:ED67)=0,SUM($H68:EC68)=0),$B68,0)</f>
        <v>0</v>
      </c>
      <c r="EE68" t="str">
        <f ca="1">IF(AND($B68&gt;0,SUM(EE$3:EE67)=0,SUM($H68:ED68)=0),$B68,0)</f>
        <v>0</v>
      </c>
      <c r="EF68" t="str">
        <f ca="1">IF(AND($B68&gt;0,SUM(EF$3:EF67)=0,SUM($H68:EE68)=0),$B68,0)</f>
        <v>0</v>
      </c>
      <c r="EG68" t="str">
        <f ca="1">IF(AND($B68&gt;0,SUM(EG$3:EG67)=0,SUM($H68:EF68)=0),$B68,0)</f>
        <v>0</v>
      </c>
      <c r="EH68" t="str">
        <f ca="1">IF(AND($B68&gt;0,SUM(EH$3:EH67)=0,SUM($H68:EG68)=0),$B68,0)</f>
        <v>0</v>
      </c>
      <c r="EI68" t="str">
        <f ca="1">IF(AND($B68&gt;0,SUM(EI$3:EI67)=0,SUM($H68:EH68)=0),$B68,0)</f>
        <v>0</v>
      </c>
      <c r="EJ68" t="str">
        <f ca="1">IF(AND($B68&gt;0,SUM(EJ$3:EJ67)=0,SUM($H68:EI68)=0),$B68,0)</f>
        <v>0</v>
      </c>
      <c r="EK68">
        <f ca="1">IF(AND($B68&gt;0,SUM(EK$3:EK67)=0,SUM($H68:EJ68)=0),$B68,0)</f>
        <v>0</v>
      </c>
      <c r="EL68">
        <f ca="1">IF(AND($B68&gt;0,SUM(EL$3:EL67)=0,SUM($H68:EK68)=0),$B68,0)</f>
        <v>0</v>
      </c>
      <c r="EM68">
        <f ca="1">IF(AND($B68&gt;0,SUM(EM$3:EM67)=0,SUM($H68:EL68)=0),$B68,0)</f>
        <v>0</v>
      </c>
      <c r="EN68">
        <f ca="1">IF(AND($B68&gt;0,SUM(EN$3:EN67)=0,SUM($H68:EM68)=0),$B68,0)</f>
        <v>0</v>
      </c>
      <c r="EO68">
        <f ca="1">IF(AND($B68&gt;0,SUM(EO$3:EO67)=0,SUM($H68:EN68)=0),$B68,0)</f>
        <v>0</v>
      </c>
      <c r="EP68">
        <f ca="1">IF(AND($B68&gt;0,SUM(EP$3:EP67)=0,SUM($H68:EO68)=0),$B68,0)</f>
        <v>0</v>
      </c>
      <c r="EQ68">
        <f ca="1">IF(AND($B68&gt;0,SUM(EQ$3:EQ67)=0,SUM($H68:EP68)=0),$B68,0)</f>
        <v>0</v>
      </c>
      <c r="ER68">
        <f ca="1">IF(AND($B68&gt;0,SUM(ER$3:ER67)=0,SUM($H68:EQ68)=0),$B68,0)</f>
        <v>0</v>
      </c>
      <c r="ES68">
        <f ca="1">IF(AND($B68&gt;0,SUM(ES$3:ES67)=0,SUM($H68:ER68)=0),$B68,0)</f>
        <v>0</v>
      </c>
      <c r="ET68">
        <f ca="1">IF(AND($B68&gt;0,SUM(ET$3:ET67)=0,SUM($H68:ES68)=0),$B68,0)</f>
        <v>0</v>
      </c>
      <c r="EU68">
        <f ca="1">IF(AND($B68&gt;0,SUM(EU$3:EU67)=0,SUM($H68:ET68)=0),$B68,0)</f>
        <v>0</v>
      </c>
      <c r="EV68">
        <f ca="1">IF(AND($B68&gt;0,SUM(EV$3:EV67)=0,SUM($H68:EU68)=0),$B68,0)</f>
        <v>0</v>
      </c>
      <c r="EW68">
        <f ca="1">IF(AND($B68&gt;0,SUM(EW$3:EW67)=0,SUM($H68:EV68)=0),$B68,0)</f>
        <v>0</v>
      </c>
      <c r="EX68">
        <f ca="1">IF(AND($B68&gt;0,SUM(EX$3:EX67)=0,SUM($H68:EW68)=0),$B68,0)</f>
        <v>0</v>
      </c>
      <c r="EY68">
        <f ca="1">IF(AND($B68&gt;0,SUM(EY$3:EY67)=0,SUM($H68:EX68)=0),$B68,0)</f>
        <v>0</v>
      </c>
      <c r="EZ68">
        <f ca="1">IF(AND($B68&gt;0,SUM(EZ$3:EZ67)=0,SUM($H68:EY68)=0),$B68,0)</f>
        <v>0</v>
      </c>
      <c r="FA68">
        <f ca="1">IF(AND($B68&gt;0,SUM(FA$3:FA67)=0,SUM($H68:EZ68)=0),$B68,0)</f>
        <v>0</v>
      </c>
      <c r="FB68">
        <f ca="1">IF(AND($B68&gt;0,SUM(FB$3:FB67)=0,SUM($H68:FA68)=0),$B68,0)</f>
        <v>0</v>
      </c>
      <c r="FC68">
        <f ca="1">IF(AND($B68&gt;0,SUM(FC$3:FC67)=0,SUM($H68:FB68)=0),$B68,0)</f>
        <v>0</v>
      </c>
      <c r="FD68">
        <f ca="1">IF(AND($B68&gt;0,SUM(FD$3:FD67)=0,SUM($H68:FC68)=0),$B68,0)</f>
        <v>0</v>
      </c>
      <c r="FE68">
        <f ca="1">IF(AND($B68&gt;0,SUM(FE$3:FE67)=0,SUM($H68:FD68)=0),$B68,0)</f>
        <v>0</v>
      </c>
      <c r="FF68">
        <f ca="1">IF(AND($B68&gt;0,SUM(FF$3:FF67)=0,SUM($H68:FE68)=0),$B68,0)</f>
        <v>0</v>
      </c>
      <c r="FG68">
        <f ca="1">IF(AND($B68&gt;0,SUM(FG$3:FG67)=0,SUM($H68:FF68)=0),$B68,0)</f>
        <v>0</v>
      </c>
      <c r="FH68">
        <f ca="1">IF(AND($B68&gt;0,SUM(FH$3:FH67)=0,SUM($H68:FG68)=0),$B68,0)</f>
        <v>0</v>
      </c>
      <c r="FI68">
        <f ca="1">IF(AND($B68&gt;0,SUM(FI$3:FI67)=0,SUM($H68:FH68)=0),$B68,0)</f>
        <v>0</v>
      </c>
      <c r="FJ68">
        <f ca="1">IF(AND($B68&gt;0,SUM(FJ$3:FJ67)=0,SUM($H68:FI68)=0),$B68,0)</f>
        <v>0</v>
      </c>
      <c r="FK68">
        <f ca="1">IF(AND($B68&gt;0,SUM(FK$3:FK67)=0,SUM($H68:FJ68)=0),$B68,0)</f>
        <v>0</v>
      </c>
      <c r="FL68">
        <f ca="1">IF(AND($B68&gt;0,SUM(FL$3:FL67)=0,SUM($H68:FK68)=0),$B68,0)</f>
        <v>0</v>
      </c>
      <c r="FM68">
        <f ca="1">IF(AND($B68&gt;0,SUM(FM$3:FM67)=0,SUM($H68:FL68)=0),$B68,0)</f>
        <v>0</v>
      </c>
      <c r="FN68">
        <f ca="1">IF(AND($B68&gt;0,SUM(FN$3:FN67)=0,SUM($H68:FM68)=0),$B68,0)</f>
        <v>0</v>
      </c>
      <c r="FS68" s="67" t="s">
        <v>1079</v>
      </c>
      <c r="FT68" s="67" t="str">
        <f>""</f>
        <v/>
      </c>
      <c r="FU68" s="342">
        <v>3</v>
      </c>
      <c r="FV68" s="374" t="s">
        <v>1062</v>
      </c>
      <c r="FY68" s="67" t="s">
        <v>1166</v>
      </c>
      <c r="FZ68" s="67" t="str">
        <f>""</f>
        <v/>
      </c>
      <c r="GA68" s="342">
        <v>3</v>
      </c>
      <c r="GB68" s="374" t="s">
        <v>1062</v>
      </c>
      <c r="GE68" s="67" t="s">
        <v>1079</v>
      </c>
      <c r="GF68" s="67" t="str">
        <f>""</f>
        <v/>
      </c>
      <c r="GG68" s="342">
        <v>3</v>
      </c>
      <c r="GH68" s="374" t="s">
        <v>1062</v>
      </c>
    </row>
    <row r="69" spans="1:190" ht="15.75" thickBot="1" x14ac:dyDescent="0.3">
      <c r="A69">
        <v>69</v>
      </c>
      <c r="B69" s="367">
        <f ca="1">IF(AND(ValintaohjelmaCentral!D34=SelectionDataCentral!F34,OR(ValintaohjelmaCentral!D32=SelectionDataCentral!F32,ValintaohjelmaCentral!D32=SelectionDataCentral!G32,ValintaohjelmaCentral!D32=SelectionDataCentral!H32,ValintaohjelmaCentral!D32=SelectionDataCentral!I32,ValintaohjelmaCentral!D32=SelectionDataCentral!J32)),'Product CodesCentral'!A69,0)</f>
        <v>0</v>
      </c>
      <c r="C69" s="240" t="str">
        <f t="shared" ca="1" si="16"/>
        <v>Safera Liesiturva (Smart liesikuvuille)</v>
      </c>
      <c r="D69" s="240" t="str">
        <f t="shared" ca="1" si="17"/>
        <v>[51 - Safera liesiturva Smart liesikupuihin]</v>
      </c>
      <c r="E69" s="240">
        <f t="shared" ca="1" si="18"/>
        <v>2</v>
      </c>
      <c r="F69" s="240" t="str">
        <f t="shared" ca="1" si="19"/>
        <v>C***S</v>
      </c>
      <c r="G69" s="47">
        <f ca="1">INDEX($I$2:$FN$2,ROWS(G$2:G69))</f>
        <v>1</v>
      </c>
      <c r="H69">
        <v>0</v>
      </c>
      <c r="I69">
        <f ca="1">IF(AND($B69&gt;0,SUM(I$3:I68)=0,SUM($H69:H69)=0),$B69,0)</f>
        <v>0</v>
      </c>
      <c r="J69">
        <f ca="1">IF(AND($B69&gt;0,SUM(J$3:J68)=0,SUM($H69:I69)=0),$B69,0)</f>
        <v>0</v>
      </c>
      <c r="K69">
        <f ca="1">IF(AND($B69&gt;0,SUM(K$3:K68)=0,SUM($H69:J69)=0),$B69,0)</f>
        <v>0</v>
      </c>
      <c r="L69">
        <f ca="1">IF(AND($B69&gt;0,SUM(L$3:L68)=0,SUM($H69:K69)=0),$B69,0)</f>
        <v>0</v>
      </c>
      <c r="M69">
        <f ca="1">IF(AND($B69&gt;0,SUM(M$3:M68)=0,SUM($H69:L69)=0),$B69,0)</f>
        <v>0</v>
      </c>
      <c r="N69">
        <f ca="1">IF(AND($B69&gt;0,SUM(N$3:N68)=0,SUM($H69:M69)=0),$B69,0)</f>
        <v>0</v>
      </c>
      <c r="O69">
        <f ca="1">IF(AND($B69&gt;0,SUM(O$3:O68)=0,SUM($H69:N69)=0),$B69,0)</f>
        <v>0</v>
      </c>
      <c r="P69">
        <f ca="1">IF(AND($B69&gt;0,SUM(P$3:P68)=0,SUM($H69:O69)=0),$B69,0)</f>
        <v>0</v>
      </c>
      <c r="Q69">
        <f ca="1">IF(AND($B69&gt;0,SUM(Q$3:Q68)=0,SUM($H69:P69)=0),$B69,0)</f>
        <v>0</v>
      </c>
      <c r="R69">
        <f ca="1">IF(AND($B69&gt;0,SUM(R$3:R68)=0,SUM($H69:Q69)=0),$B69,0)</f>
        <v>0</v>
      </c>
      <c r="S69">
        <f ca="1">IF(AND($B69&gt;0,SUM(S$3:S68)=0,SUM($H69:R69)=0),$B69,0)</f>
        <v>0</v>
      </c>
      <c r="T69">
        <f ca="1">IF(AND($B69&gt;0,SUM(T$3:T68)=0,SUM($H69:S69)=0),$B69,0)</f>
        <v>0</v>
      </c>
      <c r="U69">
        <f ca="1">IF(AND($B69&gt;0,SUM(U$3:U68)=0,SUM($H69:T69)=0),$B69,0)</f>
        <v>0</v>
      </c>
      <c r="V69">
        <f ca="1">IF(AND($B69&gt;0,SUM(V$3:V68)=0,SUM($H69:U69)=0),$B69,0)</f>
        <v>0</v>
      </c>
      <c r="W69">
        <f ca="1">IF(AND($B69&gt;0,SUM(W$3:W68)=0,SUM($H69:V69)=0),$B69,0)</f>
        <v>0</v>
      </c>
      <c r="X69">
        <f ca="1">IF(AND($B69&gt;0,SUM(X$3:X68)=0,SUM($H69:W69)=0),$B69,0)</f>
        <v>0</v>
      </c>
      <c r="Y69">
        <f ca="1">IF(AND($B69&gt;0,SUM(Y$3:Y68)=0,SUM($H69:X69)=0),$B69,0)</f>
        <v>0</v>
      </c>
      <c r="Z69">
        <f ca="1">IF(AND($B69&gt;0,SUM(Z$3:Z68)=0,SUM($H69:Y69)=0),$B69,0)</f>
        <v>0</v>
      </c>
      <c r="AA69">
        <f ca="1">IF(AND($B69&gt;0,SUM(AA$3:AA68)=0,SUM($H69:Z69)=0),$B69,0)</f>
        <v>0</v>
      </c>
      <c r="AB69">
        <f ca="1">IF(AND($B69&gt;0,SUM(AB$3:AB68)=0,SUM($H69:AA69)=0),$B69,0)</f>
        <v>0</v>
      </c>
      <c r="AC69">
        <f ca="1">IF(AND($B69&gt;0,SUM(AC$3:AC68)=0,SUM($H69:AB69)=0),$B69,0)</f>
        <v>0</v>
      </c>
      <c r="AD69">
        <f ca="1">IF(AND($B69&gt;0,SUM(AD$3:AD68)=0,SUM($H69:AC69)=0),$B69,0)</f>
        <v>0</v>
      </c>
      <c r="AE69">
        <f ca="1">IF(AND($B69&gt;0,SUM(AE$3:AE68)=0,SUM($H69:AD69)=0),$B69,0)</f>
        <v>0</v>
      </c>
      <c r="AF69">
        <f ca="1">IF(AND($B69&gt;0,SUM(AF$3:AF68)=0,SUM($H69:AE69)=0),$B69,0)</f>
        <v>0</v>
      </c>
      <c r="AG69">
        <f ca="1">IF(AND($B69&gt;0,SUM(AG$3:AG68)=0,SUM($H69:AF69)=0),$B69,0)</f>
        <v>0</v>
      </c>
      <c r="AH69">
        <f ca="1">IF(AND($B69&gt;0,SUM(AH$3:AH68)=0,SUM($H69:AG69)=0),$B69,0)</f>
        <v>0</v>
      </c>
      <c r="AI69">
        <f ca="1">IF(AND($B69&gt;0,SUM(AI$3:AI68)=0,SUM($H69:AH69)=0),$B69,0)</f>
        <v>0</v>
      </c>
      <c r="AJ69">
        <f ca="1">IF(AND($B69&gt;0,SUM(AJ$3:AJ68)=0,SUM($H69:AI69)=0),$B69,0)</f>
        <v>0</v>
      </c>
      <c r="AK69">
        <f ca="1">IF(AND($B69&gt;0,SUM(AK$3:AK68)=0,SUM($H69:AJ69)=0),$B69,0)</f>
        <v>0</v>
      </c>
      <c r="AL69">
        <f ca="1">IF(AND($B69&gt;0,SUM(AL$3:AL68)=0,SUM($H69:AK69)=0),$B69,0)</f>
        <v>0</v>
      </c>
      <c r="AM69">
        <f ca="1">IF(AND($B69&gt;0,SUM(AM$3:AM68)=0,SUM($H69:AL69)=0),$B69,0)</f>
        <v>0</v>
      </c>
      <c r="AN69">
        <f ca="1">IF(AND($B69&gt;0,SUM(AN$3:AN68)=0,SUM($H69:AM69)=0),$B69,0)</f>
        <v>0</v>
      </c>
      <c r="AO69">
        <f ca="1">IF(AND($B69&gt;0,SUM(AO$3:AO68)=0,SUM($H69:AN69)=0),$B69,0)</f>
        <v>0</v>
      </c>
      <c r="AP69">
        <f ca="1">IF(AND($B69&gt;0,SUM(AP$3:AP68)=0,SUM($H69:AO69)=0),$B69,0)</f>
        <v>0</v>
      </c>
      <c r="AQ69">
        <f ca="1">IF(AND($B69&gt;0,SUM(AQ$3:AQ68)=0,SUM($H69:AP69)=0),$B69,0)</f>
        <v>0</v>
      </c>
      <c r="AR69">
        <f ca="1">IF(AND($B69&gt;0,SUM(AR$3:AR68)=0,SUM($H69:AQ69)=0),$B69,0)</f>
        <v>0</v>
      </c>
      <c r="AS69">
        <f ca="1">IF(AND($B69&gt;0,SUM(AS$3:AS68)=0,SUM($H69:AR69)=0),$B69,0)</f>
        <v>0</v>
      </c>
      <c r="AT69">
        <f ca="1">IF(AND($B69&gt;0,SUM(AT$3:AT68)=0,SUM($H69:AS69)=0),$B69,0)</f>
        <v>0</v>
      </c>
      <c r="AU69">
        <f ca="1">IF(AND($B69&gt;0,SUM(AU$3:AU68)=0,SUM($H69:AT69)=0),$B69,0)</f>
        <v>0</v>
      </c>
      <c r="AV69">
        <f ca="1">IF(AND($B69&gt;0,SUM(AV$3:AV68)=0,SUM($H69:AU69)=0),$B69,0)</f>
        <v>0</v>
      </c>
      <c r="AW69">
        <f ca="1">IF(AND($B69&gt;0,SUM(AW$3:AW68)=0,SUM($H69:AV69)=0),$B69,0)</f>
        <v>0</v>
      </c>
      <c r="AX69">
        <f ca="1">IF(AND($B69&gt;0,SUM(AX$3:AX68)=0,SUM($H69:AW69)=0),$B69,0)</f>
        <v>0</v>
      </c>
      <c r="AY69">
        <f ca="1">IF(AND($B69&gt;0,SUM(AY$3:AY68)=0,SUM($H69:AX69)=0),$B69,0)</f>
        <v>0</v>
      </c>
      <c r="AZ69">
        <f ca="1">IF(AND($B69&gt;0,SUM(AZ$3:AZ68)=0,SUM($H69:AY69)=0),$B69,0)</f>
        <v>0</v>
      </c>
      <c r="BA69">
        <f ca="1">IF(AND($B69&gt;0,SUM(BA$3:BA68)=0,SUM($H69:AZ69)=0),$B69,0)</f>
        <v>0</v>
      </c>
      <c r="BB69">
        <f ca="1">IF(AND($B69&gt;0,SUM(BB$3:BB68)=0,SUM($H69:BA69)=0),$B69,0)</f>
        <v>0</v>
      </c>
      <c r="BC69">
        <f ca="1">IF(AND($B69&gt;0,SUM(BC$3:BC68)=0,SUM($H69:BB69)=0),$B69,0)</f>
        <v>0</v>
      </c>
      <c r="BD69">
        <f ca="1">IF(AND($B69&gt;0,SUM(BD$3:BD68)=0,SUM($H69:BC69)=0),$B69,0)</f>
        <v>0</v>
      </c>
      <c r="BE69">
        <f ca="1">IF(AND($B69&gt;0,SUM(BE$3:BE68)=0,SUM($H69:BD69)=0),$B69,0)</f>
        <v>0</v>
      </c>
      <c r="BF69">
        <f ca="1">IF(AND($B69&gt;0,SUM(BF$3:BF68)=0,SUM($H69:BE69)=0),$B69,0)</f>
        <v>0</v>
      </c>
      <c r="BG69">
        <f ca="1">IF(AND($B69&gt;0,SUM(BG$3:BG68)=0,SUM($H69:BF69)=0),$B69,0)</f>
        <v>0</v>
      </c>
      <c r="BH69">
        <f ca="1">IF(AND($B69&gt;0,SUM(BH$3:BH68)=0,SUM($H69:BG69)=0),$B69,0)</f>
        <v>0</v>
      </c>
      <c r="BI69">
        <f ca="1">IF(AND($B69&gt;0,SUM(BI$3:BI68)=0,SUM($H69:BH69)=0),$B69,0)</f>
        <v>0</v>
      </c>
      <c r="BJ69">
        <f ca="1">IF(AND($B69&gt;0,SUM(BJ$3:BJ68)=0,SUM($H69:BI69)=0),$B69,0)</f>
        <v>0</v>
      </c>
      <c r="BK69">
        <f ca="1">IF(AND($B69&gt;0,SUM(BK$3:BK68)=0,SUM($H69:BJ69)=0),$B69,0)</f>
        <v>0</v>
      </c>
      <c r="BL69">
        <f ca="1">IF(AND($B69&gt;0,SUM(BL$3:BL68)=0,SUM($H69:BK69)=0),$B69,0)</f>
        <v>0</v>
      </c>
      <c r="BM69">
        <f ca="1">IF(AND($B69&gt;0,SUM(BM$3:BM68)=0,SUM($H69:BL69)=0),$B69,0)</f>
        <v>0</v>
      </c>
      <c r="BN69">
        <f ca="1">IF(AND($B69&gt;0,SUM(BN$3:BN68)=0,SUM($H69:BM69)=0),$B69,0)</f>
        <v>0</v>
      </c>
      <c r="BO69">
        <f ca="1">IF(AND($B69&gt;0,SUM(BO$3:BO68)=0,SUM($H69:BN69)=0),$B69,0)</f>
        <v>0</v>
      </c>
      <c r="BP69">
        <f ca="1">IF(AND($B69&gt;0,SUM(BP$3:BP68)=0,SUM($H69:BO69)=0),$B69,0)</f>
        <v>0</v>
      </c>
      <c r="BQ69">
        <f ca="1">IF(AND($B69&gt;0,SUM(BQ$3:BQ68)=0,SUM($H69:BP69)=0),$B69,0)</f>
        <v>0</v>
      </c>
      <c r="BR69">
        <f ca="1">IF(AND($B69&gt;0,SUM(BR$3:BR68)=0,SUM($H69:BQ69)=0),$B69,0)</f>
        <v>0</v>
      </c>
      <c r="BS69">
        <f ca="1">IF(AND($B69&gt;0,SUM(BS$3:BS68)=0,SUM($H69:BR69)=0),$B69,0)</f>
        <v>0</v>
      </c>
      <c r="BT69">
        <f ca="1">IF(AND($B69&gt;0,SUM(BT$3:BT68)=0,SUM($H69:BS69)=0),$B69,0)</f>
        <v>0</v>
      </c>
      <c r="BU69">
        <f ca="1">IF(AND($B69&gt;0,SUM(BU$3:BU68)=0,SUM($H69:BT69)=0),$B69,0)</f>
        <v>0</v>
      </c>
      <c r="BV69">
        <f ca="1">IF(AND($B69&gt;0,SUM(BV$3:BV68)=0,SUM($H69:BU69)=0),$B69,0)</f>
        <v>0</v>
      </c>
      <c r="BW69">
        <f ca="1">IF(AND($B69&gt;0,SUM(BW$3:BW68)=0,SUM($H69:BV69)=0),$B69,0)</f>
        <v>0</v>
      </c>
      <c r="BX69">
        <f ca="1">IF(AND($B69&gt;0,SUM(BX$3:BX68)=0,SUM($H69:BW69)=0),$B69,0)</f>
        <v>0</v>
      </c>
      <c r="BY69">
        <f ca="1">IF(AND($B69&gt;0,SUM(BY$3:BY68)=0,SUM($H69:BX69)=0),$B69,0)</f>
        <v>0</v>
      </c>
      <c r="BZ69">
        <f ca="1">IF(AND($B69&gt;0,SUM(BZ$3:BZ68)=0,SUM($H69:BY69)=0),$B69,0)</f>
        <v>0</v>
      </c>
      <c r="CA69">
        <f ca="1">IF(AND($B69&gt;0,SUM(CA$3:CA68)=0,SUM($H69:BZ69)=0),$B69,0)</f>
        <v>0</v>
      </c>
      <c r="CB69">
        <f ca="1">IF(AND($B69&gt;0,SUM(CB$3:CB68)=0,SUM($H69:CA69)=0),$B69,0)</f>
        <v>0</v>
      </c>
      <c r="CC69">
        <f ca="1">IF(AND($B69&gt;0,SUM(CC$3:CC68)=0,SUM($H69:CB69)=0),$B69,0)</f>
        <v>0</v>
      </c>
      <c r="CD69">
        <f ca="1">IF(AND($B69&gt;0,SUM(CD$3:CD68)=0,SUM($H69:CC69)=0),$B69,0)</f>
        <v>0</v>
      </c>
      <c r="CE69">
        <f ca="1">IF(AND($B69&gt;0,SUM(CE$3:CE68)=0,SUM($H69:CD69)=0),$B69,0)</f>
        <v>0</v>
      </c>
      <c r="CF69">
        <f ca="1">IF(AND($B69&gt;0,SUM(CF$3:CF68)=0,SUM($H69:CE69)=0),$B69,0)</f>
        <v>0</v>
      </c>
      <c r="CG69">
        <f ca="1">IF(AND($B69&gt;0,SUM(CG$3:CG68)=0,SUM($H69:CF69)=0),$B69,0)</f>
        <v>0</v>
      </c>
      <c r="CH69">
        <f ca="1">IF(AND($B69&gt;0,SUM(CH$3:CH68)=0,SUM($H69:CG69)=0),$B69,0)</f>
        <v>0</v>
      </c>
      <c r="CI69">
        <f ca="1">IF(AND($B69&gt;0,SUM(CI$3:CI68)=0,SUM($H69:CH69)=0),$B69,0)</f>
        <v>0</v>
      </c>
      <c r="CJ69">
        <f ca="1">IF(AND($B69&gt;0,SUM(CJ$3:CJ68)=0,SUM($H69:CI69)=0),$B69,0)</f>
        <v>0</v>
      </c>
      <c r="CK69">
        <f ca="1">IF(AND($B69&gt;0,SUM(CK$3:CK68)=0,SUM($H69:CJ69)=0),$B69,0)</f>
        <v>0</v>
      </c>
      <c r="CL69">
        <f ca="1">IF(AND($B69&gt;0,SUM(CL$3:CL68)=0,SUM($H69:CK69)=0),$B69,0)</f>
        <v>0</v>
      </c>
      <c r="CM69">
        <f ca="1">IF(AND($B69&gt;0,SUM(CM$3:CM68)=0,SUM($H69:CL69)=0),$B69,0)</f>
        <v>0</v>
      </c>
      <c r="CN69">
        <f ca="1">IF(AND($B69&gt;0,SUM(CN$3:CN68)=0,SUM($H69:CM69)=0),$B69,0)</f>
        <v>0</v>
      </c>
      <c r="CO69">
        <f ca="1">IF(AND($B69&gt;0,SUM(CO$3:CO68)=0,SUM($H69:CN69)=0),$B69,0)</f>
        <v>0</v>
      </c>
      <c r="CP69">
        <f ca="1">IF(AND($B69&gt;0,SUM(CP$3:CP68)=0,SUM($H69:CO69)=0),$B69,0)</f>
        <v>0</v>
      </c>
      <c r="CQ69">
        <f ca="1">IF(AND($B69&gt;0,SUM(CQ$3:CQ68)=0,SUM($H69:CP69)=0),$B69,0)</f>
        <v>0</v>
      </c>
      <c r="CR69">
        <f ca="1">IF(AND($B69&gt;0,SUM(CR$3:CR68)=0,SUM($H69:CQ69)=0),$B69,0)</f>
        <v>0</v>
      </c>
      <c r="CS69">
        <f ca="1">IF(AND($B69&gt;0,SUM(CS$3:CS68)=0,SUM($H69:CR69)=0),$B69,0)</f>
        <v>0</v>
      </c>
      <c r="CT69">
        <f ca="1">IF(AND($B69&gt;0,SUM(CT$3:CT68)=0,SUM($H69:CS69)=0),$B69,0)</f>
        <v>0</v>
      </c>
      <c r="CU69">
        <f ca="1">IF(AND($B69&gt;0,SUM(CU$3:CU68)=0,SUM($H69:CT69)=0),$B69,0)</f>
        <v>0</v>
      </c>
      <c r="CV69">
        <f ca="1">IF(AND($B69&gt;0,SUM(CV$3:CV68)=0,SUM($H69:CU69)=0),$B69,0)</f>
        <v>0</v>
      </c>
      <c r="CW69">
        <f ca="1">IF(AND($B69&gt;0,SUM(CW$3:CW68)=0,SUM($H69:CV69)=0),$B69,0)</f>
        <v>0</v>
      </c>
      <c r="CX69">
        <f ca="1">IF(AND($B69&gt;0,SUM(CX$3:CX68)=0,SUM($H69:CW69)=0),$B69,0)</f>
        <v>0</v>
      </c>
      <c r="CY69">
        <f ca="1">IF(AND($B69&gt;0,SUM(CY$3:CY68)=0,SUM($H69:CX69)=0),$B69,0)</f>
        <v>0</v>
      </c>
      <c r="CZ69">
        <f ca="1">IF(AND($B69&gt;0,SUM(CZ$3:CZ68)=0,SUM($H69:CY69)=0),$B69,0)</f>
        <v>0</v>
      </c>
      <c r="DA69">
        <f ca="1">IF(AND($B69&gt;0,SUM(DA$3:DA68)=0,SUM($H69:CZ69)=0),$B69,0)</f>
        <v>0</v>
      </c>
      <c r="DB69">
        <f ca="1">IF(AND($B69&gt;0,SUM(DB$3:DB68)=0,SUM($H69:DA69)=0),$B69,0)</f>
        <v>0</v>
      </c>
      <c r="DC69">
        <f ca="1">IF(AND($B69&gt;0,SUM(DC$3:DC68)=0,SUM($H69:DB69)=0),$B69,0)</f>
        <v>0</v>
      </c>
      <c r="DD69">
        <f ca="1">IF(AND($B69&gt;0,SUM(DD$3:DD68)=0,SUM($H69:DC69)=0),$B69,0)</f>
        <v>0</v>
      </c>
      <c r="DE69">
        <f ca="1">IF(AND($B69&gt;0,SUM(DE$3:DE68)=0,SUM($H69:DD69)=0),$B69,0)</f>
        <v>0</v>
      </c>
      <c r="DF69">
        <f ca="1">IF(AND($B69&gt;0,SUM(DF$3:DF68)=0,SUM($H69:DE69)=0),$B69,0)</f>
        <v>0</v>
      </c>
      <c r="DG69">
        <f ca="1">IF(AND($B69&gt;0,SUM(DG$3:DG68)=0,SUM($H69:DF69)=0),$B69,0)</f>
        <v>0</v>
      </c>
      <c r="DH69">
        <f ca="1">IF(AND($B69&gt;0,SUM(DH$3:DH68)=0,SUM($H69:DG69)=0),$B69,0)</f>
        <v>0</v>
      </c>
      <c r="DI69">
        <f ca="1">IF(AND($B69&gt;0,SUM(DI$3:DI68)=0,SUM($H69:DH69)=0),$B69,0)</f>
        <v>0</v>
      </c>
      <c r="DJ69">
        <f ca="1">IF(AND($B69&gt;0,SUM(DJ$3:DJ68)=0,SUM($H69:DI69)=0),$B69,0)</f>
        <v>0</v>
      </c>
      <c r="DK69">
        <f ca="1">IF(AND($B69&gt;0,SUM(DK$3:DK68)=0,SUM($H69:DJ69)=0),$B69,0)</f>
        <v>0</v>
      </c>
      <c r="DL69">
        <f ca="1">IF(AND($B69&gt;0,SUM(DL$3:DL68)=0,SUM($H69:DK69)=0),$B69,0)</f>
        <v>0</v>
      </c>
      <c r="DM69">
        <f ca="1">IF(AND($B69&gt;0,SUM(DM$3:DM68)=0,SUM($H69:DL69)=0),$B69,0)</f>
        <v>0</v>
      </c>
      <c r="DN69">
        <f ca="1">IF(AND($B69&gt;0,SUM(DN$3:DN68)=0,SUM($H69:DM69)=0),$B69,0)</f>
        <v>0</v>
      </c>
      <c r="DO69">
        <f ca="1">IF(AND($B69&gt;0,SUM(DO$3:DO68)=0,SUM($H69:DN69)=0),$B69,0)</f>
        <v>0</v>
      </c>
      <c r="DP69">
        <f ca="1">IF(AND($B69&gt;0,SUM(DP$3:DP68)=0,SUM($H69:DO69)=0),$B69,0)</f>
        <v>0</v>
      </c>
      <c r="DQ69">
        <f ca="1">IF(AND($B69&gt;0,SUM(DQ$3:DQ68)=0,SUM($H69:DP69)=0),$B69,0)</f>
        <v>0</v>
      </c>
      <c r="DR69">
        <f ca="1">IF(AND($B69&gt;0,SUM(DR$3:DR68)=0,SUM($H69:DQ69)=0),$B69,0)</f>
        <v>0</v>
      </c>
      <c r="DS69">
        <f ca="1">IF(AND($B69&gt;0,SUM(DS$3:DS68)=0,SUM($H69:DR69)=0),$B69,0)</f>
        <v>0</v>
      </c>
      <c r="DT69">
        <f ca="1">IF(AND($B69&gt;0,SUM(DT$3:DT68)=0,SUM($H69:DS69)=0),$B69,0)</f>
        <v>0</v>
      </c>
      <c r="DU69">
        <f ca="1">IF(AND($B69&gt;0,SUM(DU$3:DU68)=0,SUM($H69:DT69)=0),$B69,0)</f>
        <v>0</v>
      </c>
      <c r="DV69">
        <f ca="1">IF(AND($B69&gt;0,SUM(DV$3:DV68)=0,SUM($H69:DU69)=0),$B69,0)</f>
        <v>0</v>
      </c>
      <c r="DW69">
        <f ca="1">IF(AND($B69&gt;0,SUM(DW$3:DW68)=0,SUM($H69:DV69)=0),$B69,0)</f>
        <v>0</v>
      </c>
      <c r="DX69">
        <f ca="1">IF(AND($B69&gt;0,SUM(DX$3:DX68)=0,SUM($H69:DW69)=0),$B69,0)</f>
        <v>0</v>
      </c>
      <c r="DY69">
        <f ca="1">IF(AND($B69&gt;0,SUM(DY$3:DY68)=0,SUM($H69:DX69)=0),$B69,0)</f>
        <v>0</v>
      </c>
      <c r="DZ69">
        <f ca="1">IF(AND($B69&gt;0,SUM(DZ$3:DZ68)=0,SUM($H69:DY69)=0),$B69,0)</f>
        <v>0</v>
      </c>
      <c r="EA69">
        <f ca="1">IF(AND($B69&gt;0,SUM(EA$3:EA68)=0,SUM($H69:DZ69)=0),$B69,0)</f>
        <v>0</v>
      </c>
      <c r="EB69">
        <f ca="1">IF(AND($B69&gt;0,SUM(EB$3:EB68)=0,SUM($H69:EA69)=0),$B69,0)</f>
        <v>0</v>
      </c>
      <c r="EC69">
        <f ca="1">IF(AND($B69&gt;0,SUM(EC$3:EC68)=0,SUM($H69:EB69)=0),$B69,0)</f>
        <v>0</v>
      </c>
      <c r="ED69">
        <f ca="1">IF(AND($B69&gt;0,SUM(ED$3:ED68)=0,SUM($H69:EC69)=0),$B69,0)</f>
        <v>0</v>
      </c>
      <c r="EE69">
        <f ca="1">IF(AND($B69&gt;0,SUM(EE$3:EE68)=0,SUM($H69:ED69)=0),$B69,0)</f>
        <v>0</v>
      </c>
      <c r="EF69">
        <f ca="1">IF(AND($B69&gt;0,SUM(EF$3:EF68)=0,SUM($H69:EE69)=0),$B69,0)</f>
        <v>0</v>
      </c>
      <c r="EG69">
        <f ca="1">IF(AND($B69&gt;0,SUM(EG$3:EG68)=0,SUM($H69:EF69)=0),$B69,0)</f>
        <v>0</v>
      </c>
      <c r="EH69">
        <f ca="1">IF(AND($B69&gt;0,SUM(EH$3:EH68)=0,SUM($H69:EG69)=0),$B69,0)</f>
        <v>0</v>
      </c>
      <c r="EI69">
        <f ca="1">IF(AND($B69&gt;0,SUM(EI$3:EI68)=0,SUM($H69:EH69)=0),$B69,0)</f>
        <v>0</v>
      </c>
      <c r="EJ69">
        <f ca="1">IF(AND($B69&gt;0,SUM(EJ$3:EJ68)=0,SUM($H69:EI69)=0),$B69,0)</f>
        <v>0</v>
      </c>
      <c r="EK69">
        <f ca="1">IF(AND($B69&gt;0,SUM(EK$3:EK68)=0,SUM($H69:EJ69)=0),$B69,0)</f>
        <v>0</v>
      </c>
      <c r="EL69">
        <f ca="1">IF(AND($B69&gt;0,SUM(EL$3:EL68)=0,SUM($H69:EK69)=0),$B69,0)</f>
        <v>0</v>
      </c>
      <c r="EM69">
        <f ca="1">IF(AND($B69&gt;0,SUM(EM$3:EM68)=0,SUM($H69:EL69)=0),$B69,0)</f>
        <v>0</v>
      </c>
      <c r="EN69">
        <f ca="1">IF(AND($B69&gt;0,SUM(EN$3:EN68)=0,SUM($H69:EM69)=0),$B69,0)</f>
        <v>0</v>
      </c>
      <c r="EO69">
        <f ca="1">IF(AND($B69&gt;0,SUM(EO$3:EO68)=0,SUM($H69:EN69)=0),$B69,0)</f>
        <v>0</v>
      </c>
      <c r="EP69">
        <f ca="1">IF(AND($B69&gt;0,SUM(EP$3:EP68)=0,SUM($H69:EO69)=0),$B69,0)</f>
        <v>0</v>
      </c>
      <c r="EQ69">
        <f ca="1">IF(AND($B69&gt;0,SUM(EQ$3:EQ68)=0,SUM($H69:EP69)=0),$B69,0)</f>
        <v>0</v>
      </c>
      <c r="ER69">
        <f ca="1">IF(AND($B69&gt;0,SUM(ER$3:ER68)=0,SUM($H69:EQ69)=0),$B69,0)</f>
        <v>0</v>
      </c>
      <c r="ES69">
        <f ca="1">IF(AND($B69&gt;0,SUM(ES$3:ES68)=0,SUM($H69:ER69)=0),$B69,0)</f>
        <v>0</v>
      </c>
      <c r="ET69">
        <f ca="1">IF(AND($B69&gt;0,SUM(ET$3:ET68)=0,SUM($H69:ES69)=0),$B69,0)</f>
        <v>0</v>
      </c>
      <c r="EU69">
        <f ca="1">IF(AND($B69&gt;0,SUM(EU$3:EU68)=0,SUM($H69:ET69)=0),$B69,0)</f>
        <v>0</v>
      </c>
      <c r="EV69">
        <f ca="1">IF(AND($B69&gt;0,SUM(EV$3:EV68)=0,SUM($H69:EU69)=0),$B69,0)</f>
        <v>0</v>
      </c>
      <c r="EW69">
        <f ca="1">IF(AND($B69&gt;0,SUM(EW$3:EW68)=0,SUM($H69:EV69)=0),$B69,0)</f>
        <v>0</v>
      </c>
      <c r="EX69">
        <f ca="1">IF(AND($B69&gt;0,SUM(EX$3:EX68)=0,SUM($H69:EW69)=0),$B69,0)</f>
        <v>0</v>
      </c>
      <c r="EY69">
        <f ca="1">IF(AND($B69&gt;0,SUM(EY$3:EY68)=0,SUM($H69:EX69)=0),$B69,0)</f>
        <v>0</v>
      </c>
      <c r="EZ69">
        <f ca="1">IF(AND($B69&gt;0,SUM(EZ$3:EZ68)=0,SUM($H69:EY69)=0),$B69,0)</f>
        <v>0</v>
      </c>
      <c r="FA69">
        <f ca="1">IF(AND($B69&gt;0,SUM(FA$3:FA68)=0,SUM($H69:EZ69)=0),$B69,0)</f>
        <v>0</v>
      </c>
      <c r="FB69">
        <f ca="1">IF(AND($B69&gt;0,SUM(FB$3:FB68)=0,SUM($H69:FA69)=0),$B69,0)</f>
        <v>0</v>
      </c>
      <c r="FC69">
        <f ca="1">IF(AND($B69&gt;0,SUM(FC$3:FC68)=0,SUM($H69:FB69)=0),$B69,0)</f>
        <v>0</v>
      </c>
      <c r="FD69">
        <f ca="1">IF(AND($B69&gt;0,SUM(FD$3:FD68)=0,SUM($H69:FC69)=0),$B69,0)</f>
        <v>0</v>
      </c>
      <c r="FE69">
        <f ca="1">IF(AND($B69&gt;0,SUM(FE$3:FE68)=0,SUM($H69:FD69)=0),$B69,0)</f>
        <v>0</v>
      </c>
      <c r="FF69">
        <f ca="1">IF(AND($B69&gt;0,SUM(FF$3:FF68)=0,SUM($H69:FE69)=0),$B69,0)</f>
        <v>0</v>
      </c>
      <c r="FG69">
        <f ca="1">IF(AND($B69&gt;0,SUM(FG$3:FG68)=0,SUM($H69:FF69)=0),$B69,0)</f>
        <v>0</v>
      </c>
      <c r="FH69">
        <f ca="1">IF(AND($B69&gt;0,SUM(FH$3:FH68)=0,SUM($H69:FG69)=0),$B69,0)</f>
        <v>0</v>
      </c>
      <c r="FI69">
        <f ca="1">IF(AND($B69&gt;0,SUM(FI$3:FI68)=0,SUM($H69:FH69)=0),$B69,0)</f>
        <v>0</v>
      </c>
      <c r="FJ69">
        <f ca="1">IF(AND($B69&gt;0,SUM(FJ$3:FJ68)=0,SUM($H69:FI69)=0),$B69,0)</f>
        <v>0</v>
      </c>
      <c r="FK69">
        <f ca="1">IF(AND($B69&gt;0,SUM(FK$3:FK68)=0,SUM($H69:FJ69)=0),$B69,0)</f>
        <v>0</v>
      </c>
      <c r="FL69">
        <f ca="1">IF(AND($B69&gt;0,SUM(FL$3:FL68)=0,SUM($H69:FK69)=0),$B69,0)</f>
        <v>0</v>
      </c>
      <c r="FM69">
        <f ca="1">IF(AND($B69&gt;0,SUM(FM$3:FM68)=0,SUM($H69:FL69)=0),$B69,0)</f>
        <v>0</v>
      </c>
      <c r="FN69">
        <f ca="1">IF(AND($B69&gt;0,SUM(FN$3:FN68)=0,SUM($H69:FM69)=0),$B69,0)</f>
        <v>0</v>
      </c>
      <c r="FS69" s="67" t="s">
        <v>1230</v>
      </c>
      <c r="FT69" s="67" t="s">
        <v>1102</v>
      </c>
      <c r="FU69" s="342">
        <v>2</v>
      </c>
      <c r="FV69" s="374" t="s">
        <v>1072</v>
      </c>
      <c r="FY69" s="67" t="s">
        <v>1233</v>
      </c>
      <c r="FZ69" s="67" t="s">
        <v>1102</v>
      </c>
      <c r="GA69" s="342">
        <v>2</v>
      </c>
      <c r="GB69" s="374" t="s">
        <v>1072</v>
      </c>
      <c r="GE69" s="67" t="s">
        <v>1083</v>
      </c>
      <c r="GF69" s="67" t="s">
        <v>1102</v>
      </c>
      <c r="GG69" s="342">
        <v>2</v>
      </c>
      <c r="GH69" s="374" t="s">
        <v>1072</v>
      </c>
    </row>
    <row r="70" spans="1:190" ht="15.75" thickBot="1" x14ac:dyDescent="0.3">
      <c r="A70">
        <v>70</v>
      </c>
      <c r="B70" s="367">
        <f ca="1">IF(AND(ValintaohjelmaCentral!D34=SelectionDataCentral!F34,ValintaohjelmaCentral!D32=SelectionDataCentral!M32),'Product CodesCentral'!A70,0)</f>
        <v>0</v>
      </c>
      <c r="C70" s="240" t="str">
        <f t="shared" ca="1" si="16"/>
        <v>Safera Liesiturva (POP liesikuvulle)</v>
      </c>
      <c r="D70" s="240" t="str">
        <f t="shared" ca="1" si="17"/>
        <v>[52 - Safera liesiturva POP liesikuvulle]</v>
      </c>
      <c r="E70" s="240">
        <f t="shared" ca="1" si="18"/>
        <v>2</v>
      </c>
      <c r="F70" s="240" t="str">
        <f t="shared" ca="1" si="19"/>
        <v>CP**S</v>
      </c>
      <c r="G70" s="47">
        <f ca="1">INDEX($I$2:$FN$2,ROWS(G$2:G70))</f>
        <v>1</v>
      </c>
      <c r="H70">
        <v>0</v>
      </c>
      <c r="I70">
        <f ca="1">IF(AND($B70&gt;0,SUM(I$3:I69)=0,SUM($H70:H70)=0),$B70,0)</f>
        <v>0</v>
      </c>
      <c r="J70">
        <f ca="1">IF(AND($B70&gt;0,SUM(J$3:J69)=0,SUM($H70:I70)=0),$B70,0)</f>
        <v>0</v>
      </c>
      <c r="K70">
        <f ca="1">IF(AND($B70&gt;0,SUM(K$3:K69)=0,SUM($H70:J70)=0),$B70,0)</f>
        <v>0</v>
      </c>
      <c r="L70">
        <f ca="1">IF(AND($B70&gt;0,SUM(L$3:L69)=0,SUM($H70:K70)=0),$B70,0)</f>
        <v>0</v>
      </c>
      <c r="M70">
        <f ca="1">IF(AND($B70&gt;0,SUM(M$3:M69)=0,SUM($H70:L70)=0),$B70,0)</f>
        <v>0</v>
      </c>
      <c r="N70">
        <f ca="1">IF(AND($B70&gt;0,SUM(N$3:N69)=0,SUM($H70:M70)=0),$B70,0)</f>
        <v>0</v>
      </c>
      <c r="O70">
        <f ca="1">IF(AND($B70&gt;0,SUM(O$3:O69)=0,SUM($H70:N70)=0),$B70,0)</f>
        <v>0</v>
      </c>
      <c r="P70">
        <f ca="1">IF(AND($B70&gt;0,SUM(P$3:P69)=0,SUM($H70:O70)=0),$B70,0)</f>
        <v>0</v>
      </c>
      <c r="Q70">
        <f ca="1">IF(AND($B70&gt;0,SUM(Q$3:Q69)=0,SUM($H70:P70)=0),$B70,0)</f>
        <v>0</v>
      </c>
      <c r="R70">
        <f ca="1">IF(AND($B70&gt;0,SUM(R$3:R69)=0,SUM($H70:Q70)=0),$B70,0)</f>
        <v>0</v>
      </c>
      <c r="S70">
        <f ca="1">IF(AND($B70&gt;0,SUM(S$3:S69)=0,SUM($H70:R70)=0),$B70,0)</f>
        <v>0</v>
      </c>
      <c r="T70">
        <f ca="1">IF(AND($B70&gt;0,SUM(T$3:T69)=0,SUM($H70:S70)=0),$B70,0)</f>
        <v>0</v>
      </c>
      <c r="U70">
        <f ca="1">IF(AND($B70&gt;0,SUM(U$3:U69)=0,SUM($H70:T70)=0),$B70,0)</f>
        <v>0</v>
      </c>
      <c r="V70">
        <f ca="1">IF(AND($B70&gt;0,SUM(V$3:V69)=0,SUM($H70:U70)=0),$B70,0)</f>
        <v>0</v>
      </c>
      <c r="W70">
        <f ca="1">IF(AND($B70&gt;0,SUM(W$3:W69)=0,SUM($H70:V70)=0),$B70,0)</f>
        <v>0</v>
      </c>
      <c r="X70">
        <f ca="1">IF(AND($B70&gt;0,SUM(X$3:X69)=0,SUM($H70:W70)=0),$B70,0)</f>
        <v>0</v>
      </c>
      <c r="Y70">
        <f ca="1">IF(AND($B70&gt;0,SUM(Y$3:Y69)=0,SUM($H70:X70)=0),$B70,0)</f>
        <v>0</v>
      </c>
      <c r="Z70">
        <f ca="1">IF(AND($B70&gt;0,SUM(Z$3:Z69)=0,SUM($H70:Y70)=0),$B70,0)</f>
        <v>0</v>
      </c>
      <c r="AA70">
        <f ca="1">IF(AND($B70&gt;0,SUM(AA$3:AA69)=0,SUM($H70:Z70)=0),$B70,0)</f>
        <v>0</v>
      </c>
      <c r="AB70">
        <f ca="1">IF(AND($B70&gt;0,SUM(AB$3:AB69)=0,SUM($H70:AA70)=0),$B70,0)</f>
        <v>0</v>
      </c>
      <c r="AC70">
        <f ca="1">IF(AND($B70&gt;0,SUM(AC$3:AC69)=0,SUM($H70:AB70)=0),$B70,0)</f>
        <v>0</v>
      </c>
      <c r="AD70">
        <f ca="1">IF(AND($B70&gt;0,SUM(AD$3:AD69)=0,SUM($H70:AC70)=0),$B70,0)</f>
        <v>0</v>
      </c>
      <c r="AE70">
        <f ca="1">IF(AND($B70&gt;0,SUM(AE$3:AE69)=0,SUM($H70:AD70)=0),$B70,0)</f>
        <v>0</v>
      </c>
      <c r="AF70">
        <f ca="1">IF(AND($B70&gt;0,SUM(AF$3:AF69)=0,SUM($H70:AE70)=0),$B70,0)</f>
        <v>0</v>
      </c>
      <c r="AG70">
        <f ca="1">IF(AND($B70&gt;0,SUM(AG$3:AG69)=0,SUM($H70:AF70)=0),$B70,0)</f>
        <v>0</v>
      </c>
      <c r="AH70">
        <f ca="1">IF(AND($B70&gt;0,SUM(AH$3:AH69)=0,SUM($H70:AG70)=0),$B70,0)</f>
        <v>0</v>
      </c>
      <c r="AI70">
        <f ca="1">IF(AND($B70&gt;0,SUM(AI$3:AI69)=0,SUM($H70:AH70)=0),$B70,0)</f>
        <v>0</v>
      </c>
      <c r="AJ70">
        <f ca="1">IF(AND($B70&gt;0,SUM(AJ$3:AJ69)=0,SUM($H70:AI70)=0),$B70,0)</f>
        <v>0</v>
      </c>
      <c r="AK70">
        <f ca="1">IF(AND($B70&gt;0,SUM(AK$3:AK69)=0,SUM($H70:AJ70)=0),$B70,0)</f>
        <v>0</v>
      </c>
      <c r="AL70">
        <f ca="1">IF(AND($B70&gt;0,SUM(AL$3:AL69)=0,SUM($H70:AK70)=0),$B70,0)</f>
        <v>0</v>
      </c>
      <c r="AM70">
        <f ca="1">IF(AND($B70&gt;0,SUM(AM$3:AM69)=0,SUM($H70:AL70)=0),$B70,0)</f>
        <v>0</v>
      </c>
      <c r="AN70">
        <f ca="1">IF(AND($B70&gt;0,SUM(AN$3:AN69)=0,SUM($H70:AM70)=0),$B70,0)</f>
        <v>0</v>
      </c>
      <c r="AO70">
        <f ca="1">IF(AND($B70&gt;0,SUM(AO$3:AO69)=0,SUM($H70:AN70)=0),$B70,0)</f>
        <v>0</v>
      </c>
      <c r="AP70">
        <f ca="1">IF(AND($B70&gt;0,SUM(AP$3:AP69)=0,SUM($H70:AO70)=0),$B70,0)</f>
        <v>0</v>
      </c>
      <c r="AQ70">
        <f ca="1">IF(AND($B70&gt;0,SUM(AQ$3:AQ69)=0,SUM($H70:AP70)=0),$B70,0)</f>
        <v>0</v>
      </c>
      <c r="AR70">
        <f ca="1">IF(AND($B70&gt;0,SUM(AR$3:AR69)=0,SUM($H70:AQ70)=0),$B70,0)</f>
        <v>0</v>
      </c>
      <c r="AS70">
        <f ca="1">IF(AND($B70&gt;0,SUM(AS$3:AS69)=0,SUM($H70:AR70)=0),$B70,0)</f>
        <v>0</v>
      </c>
      <c r="AT70">
        <f ca="1">IF(AND($B70&gt;0,SUM(AT$3:AT69)=0,SUM($H70:AS70)=0),$B70,0)</f>
        <v>0</v>
      </c>
      <c r="AU70">
        <f ca="1">IF(AND($B70&gt;0,SUM(AU$3:AU69)=0,SUM($H70:AT70)=0),$B70,0)</f>
        <v>0</v>
      </c>
      <c r="AV70">
        <f ca="1">IF(AND($B70&gt;0,SUM(AV$3:AV69)=0,SUM($H70:AU70)=0),$B70,0)</f>
        <v>0</v>
      </c>
      <c r="AW70">
        <f ca="1">IF(AND($B70&gt;0,SUM(AW$3:AW69)=0,SUM($H70:AV70)=0),$B70,0)</f>
        <v>0</v>
      </c>
      <c r="AX70">
        <f ca="1">IF(AND($B70&gt;0,SUM(AX$3:AX69)=0,SUM($H70:AW70)=0),$B70,0)</f>
        <v>0</v>
      </c>
      <c r="AY70">
        <f ca="1">IF(AND($B70&gt;0,SUM(AY$3:AY69)=0,SUM($H70:AX70)=0),$B70,0)</f>
        <v>0</v>
      </c>
      <c r="AZ70">
        <f ca="1">IF(AND($B70&gt;0,SUM(AZ$3:AZ69)=0,SUM($H70:AY70)=0),$B70,0)</f>
        <v>0</v>
      </c>
      <c r="BA70">
        <f ca="1">IF(AND($B70&gt;0,SUM(BA$3:BA69)=0,SUM($H70:AZ70)=0),$B70,0)</f>
        <v>0</v>
      </c>
      <c r="BB70">
        <f ca="1">IF(AND($B70&gt;0,SUM(BB$3:BB69)=0,SUM($H70:BA70)=0),$B70,0)</f>
        <v>0</v>
      </c>
      <c r="BC70">
        <f ca="1">IF(AND($B70&gt;0,SUM(BC$3:BC69)=0,SUM($H70:BB70)=0),$B70,0)</f>
        <v>0</v>
      </c>
      <c r="BD70">
        <f ca="1">IF(AND($B70&gt;0,SUM(BD$3:BD69)=0,SUM($H70:BC70)=0),$B70,0)</f>
        <v>0</v>
      </c>
      <c r="BE70">
        <f ca="1">IF(AND($B70&gt;0,SUM(BE$3:BE69)=0,SUM($H70:BD70)=0),$B70,0)</f>
        <v>0</v>
      </c>
      <c r="BF70">
        <f ca="1">IF(AND($B70&gt;0,SUM(BF$3:BF69)=0,SUM($H70:BE70)=0),$B70,0)</f>
        <v>0</v>
      </c>
      <c r="BG70">
        <f ca="1">IF(AND($B70&gt;0,SUM(BG$3:BG69)=0,SUM($H70:BF70)=0),$B70,0)</f>
        <v>0</v>
      </c>
      <c r="BH70">
        <f ca="1">IF(AND($B70&gt;0,SUM(BH$3:BH69)=0,SUM($H70:BG70)=0),$B70,0)</f>
        <v>0</v>
      </c>
      <c r="BI70">
        <f ca="1">IF(AND($B70&gt;0,SUM(BI$3:BI69)=0,SUM($H70:BH70)=0),$B70,0)</f>
        <v>0</v>
      </c>
      <c r="BJ70">
        <f ca="1">IF(AND($B70&gt;0,SUM(BJ$3:BJ69)=0,SUM($H70:BI70)=0),$B70,0)</f>
        <v>0</v>
      </c>
      <c r="BK70">
        <f ca="1">IF(AND($B70&gt;0,SUM(BK$3:BK69)=0,SUM($H70:BJ70)=0),$B70,0)</f>
        <v>0</v>
      </c>
      <c r="BL70">
        <f ca="1">IF(AND($B70&gt;0,SUM(BL$3:BL69)=0,SUM($H70:BK70)=0),$B70,0)</f>
        <v>0</v>
      </c>
      <c r="BM70">
        <f ca="1">IF(AND($B70&gt;0,SUM(BM$3:BM69)=0,SUM($H70:BL70)=0),$B70,0)</f>
        <v>0</v>
      </c>
      <c r="BN70">
        <f ca="1">IF(AND($B70&gt;0,SUM(BN$3:BN69)=0,SUM($H70:BM70)=0),$B70,0)</f>
        <v>0</v>
      </c>
      <c r="BO70">
        <f ca="1">IF(AND($B70&gt;0,SUM(BO$3:BO69)=0,SUM($H70:BN70)=0),$B70,0)</f>
        <v>0</v>
      </c>
      <c r="BP70">
        <f ca="1">IF(AND($B70&gt;0,SUM(BP$3:BP69)=0,SUM($H70:BO70)=0),$B70,0)</f>
        <v>0</v>
      </c>
      <c r="BQ70">
        <f ca="1">IF(AND($B70&gt;0,SUM(BQ$3:BQ69)=0,SUM($H70:BP70)=0),$B70,0)</f>
        <v>0</v>
      </c>
      <c r="BR70">
        <f ca="1">IF(AND($B70&gt;0,SUM(BR$3:BR69)=0,SUM($H70:BQ70)=0),$B70,0)</f>
        <v>0</v>
      </c>
      <c r="BS70">
        <f ca="1">IF(AND($B70&gt;0,SUM(BS$3:BS69)=0,SUM($H70:BR70)=0),$B70,0)</f>
        <v>0</v>
      </c>
      <c r="BT70">
        <f ca="1">IF(AND($B70&gt;0,SUM(BT$3:BT69)=0,SUM($H70:BS70)=0),$B70,0)</f>
        <v>0</v>
      </c>
      <c r="BU70">
        <f ca="1">IF(AND($B70&gt;0,SUM(BU$3:BU69)=0,SUM($H70:BT70)=0),$B70,0)</f>
        <v>0</v>
      </c>
      <c r="BV70">
        <f ca="1">IF(AND($B70&gt;0,SUM(BV$3:BV69)=0,SUM($H70:BU70)=0),$B70,0)</f>
        <v>0</v>
      </c>
      <c r="BW70">
        <f ca="1">IF(AND($B70&gt;0,SUM(BW$3:BW69)=0,SUM($H70:BV70)=0),$B70,0)</f>
        <v>0</v>
      </c>
      <c r="BX70">
        <f ca="1">IF(AND($B70&gt;0,SUM(BX$3:BX69)=0,SUM($H70:BW70)=0),$B70,0)</f>
        <v>0</v>
      </c>
      <c r="BY70">
        <f ca="1">IF(AND($B70&gt;0,SUM(BY$3:BY69)=0,SUM($H70:BX70)=0),$B70,0)</f>
        <v>0</v>
      </c>
      <c r="BZ70">
        <f ca="1">IF(AND($B70&gt;0,SUM(BZ$3:BZ69)=0,SUM($H70:BY70)=0),$B70,0)</f>
        <v>0</v>
      </c>
      <c r="CA70">
        <f ca="1">IF(AND($B70&gt;0,SUM(CA$3:CA69)=0,SUM($H70:BZ70)=0),$B70,0)</f>
        <v>0</v>
      </c>
      <c r="CB70">
        <f ca="1">IF(AND($B70&gt;0,SUM(CB$3:CB69)=0,SUM($H70:CA70)=0),$B70,0)</f>
        <v>0</v>
      </c>
      <c r="CC70">
        <f ca="1">IF(AND($B70&gt;0,SUM(CC$3:CC69)=0,SUM($H70:CB70)=0),$B70,0)</f>
        <v>0</v>
      </c>
      <c r="CD70">
        <f ca="1">IF(AND($B70&gt;0,SUM(CD$3:CD69)=0,SUM($H70:CC70)=0),$B70,0)</f>
        <v>0</v>
      </c>
      <c r="CE70">
        <f ca="1">IF(AND($B70&gt;0,SUM(CE$3:CE69)=0,SUM($H70:CD70)=0),$B70,0)</f>
        <v>0</v>
      </c>
      <c r="CF70">
        <f ca="1">IF(AND($B70&gt;0,SUM(CF$3:CF69)=0,SUM($H70:CE70)=0),$B70,0)</f>
        <v>0</v>
      </c>
      <c r="CG70">
        <f ca="1">IF(AND($B70&gt;0,SUM(CG$3:CG69)=0,SUM($H70:CF70)=0),$B70,0)</f>
        <v>0</v>
      </c>
      <c r="CH70">
        <f ca="1">IF(AND($B70&gt;0,SUM(CH$3:CH69)=0,SUM($H70:CG70)=0),$B70,0)</f>
        <v>0</v>
      </c>
      <c r="CI70">
        <f ca="1">IF(AND($B70&gt;0,SUM(CI$3:CI69)=0,SUM($H70:CH70)=0),$B70,0)</f>
        <v>0</v>
      </c>
      <c r="CJ70">
        <f ca="1">IF(AND($B70&gt;0,SUM(CJ$3:CJ69)=0,SUM($H70:CI70)=0),$B70,0)</f>
        <v>0</v>
      </c>
      <c r="CK70">
        <f ca="1">IF(AND($B70&gt;0,SUM(CK$3:CK69)=0,SUM($H70:CJ70)=0),$B70,0)</f>
        <v>0</v>
      </c>
      <c r="CL70">
        <f ca="1">IF(AND($B70&gt;0,SUM(CL$3:CL69)=0,SUM($H70:CK70)=0),$B70,0)</f>
        <v>0</v>
      </c>
      <c r="CM70">
        <f ca="1">IF(AND($B70&gt;0,SUM(CM$3:CM69)=0,SUM($H70:CL70)=0),$B70,0)</f>
        <v>0</v>
      </c>
      <c r="CN70">
        <f ca="1">IF(AND($B70&gt;0,SUM(CN$3:CN69)=0,SUM($H70:CM70)=0),$B70,0)</f>
        <v>0</v>
      </c>
      <c r="CO70">
        <f ca="1">IF(AND($B70&gt;0,SUM(CO$3:CO69)=0,SUM($H70:CN70)=0),$B70,0)</f>
        <v>0</v>
      </c>
      <c r="CP70">
        <f ca="1">IF(AND($B70&gt;0,SUM(CP$3:CP69)=0,SUM($H70:CO70)=0),$B70,0)</f>
        <v>0</v>
      </c>
      <c r="CQ70">
        <f ca="1">IF(AND($B70&gt;0,SUM(CQ$3:CQ69)=0,SUM($H70:CP70)=0),$B70,0)</f>
        <v>0</v>
      </c>
      <c r="CR70">
        <f ca="1">IF(AND($B70&gt;0,SUM(CR$3:CR69)=0,SUM($H70:CQ70)=0),$B70,0)</f>
        <v>0</v>
      </c>
      <c r="CS70">
        <f ca="1">IF(AND($B70&gt;0,SUM(CS$3:CS69)=0,SUM($H70:CR70)=0),$B70,0)</f>
        <v>0</v>
      </c>
      <c r="CT70">
        <f ca="1">IF(AND($B70&gt;0,SUM(CT$3:CT69)=0,SUM($H70:CS70)=0),$B70,0)</f>
        <v>0</v>
      </c>
      <c r="CU70">
        <f ca="1">IF(AND($B70&gt;0,SUM(CU$3:CU69)=0,SUM($H70:CT70)=0),$B70,0)</f>
        <v>0</v>
      </c>
      <c r="CV70">
        <f ca="1">IF(AND($B70&gt;0,SUM(CV$3:CV69)=0,SUM($H70:CU70)=0),$B70,0)</f>
        <v>0</v>
      </c>
      <c r="CW70">
        <f ca="1">IF(AND($B70&gt;0,SUM(CW$3:CW69)=0,SUM($H70:CV70)=0),$B70,0)</f>
        <v>0</v>
      </c>
      <c r="CX70">
        <f ca="1">IF(AND($B70&gt;0,SUM(CX$3:CX69)=0,SUM($H70:CW70)=0),$B70,0)</f>
        <v>0</v>
      </c>
      <c r="CY70">
        <f ca="1">IF(AND($B70&gt;0,SUM(CY$3:CY69)=0,SUM($H70:CX70)=0),$B70,0)</f>
        <v>0</v>
      </c>
      <c r="CZ70">
        <f ca="1">IF(AND($B70&gt;0,SUM(CZ$3:CZ69)=0,SUM($H70:CY70)=0),$B70,0)</f>
        <v>0</v>
      </c>
      <c r="DA70">
        <f ca="1">IF(AND($B70&gt;0,SUM(DA$3:DA69)=0,SUM($H70:CZ70)=0),$B70,0)</f>
        <v>0</v>
      </c>
      <c r="DB70">
        <f ca="1">IF(AND($B70&gt;0,SUM(DB$3:DB69)=0,SUM($H70:DA70)=0),$B70,0)</f>
        <v>0</v>
      </c>
      <c r="DC70">
        <f ca="1">IF(AND($B70&gt;0,SUM(DC$3:DC69)=0,SUM($H70:DB70)=0),$B70,0)</f>
        <v>0</v>
      </c>
      <c r="DD70">
        <f ca="1">IF(AND($B70&gt;0,SUM(DD$3:DD69)=0,SUM($H70:DC70)=0),$B70,0)</f>
        <v>0</v>
      </c>
      <c r="DE70">
        <f ca="1">IF(AND($B70&gt;0,SUM(DE$3:DE69)=0,SUM($H70:DD70)=0),$B70,0)</f>
        <v>0</v>
      </c>
      <c r="DF70">
        <f ca="1">IF(AND($B70&gt;0,SUM(DF$3:DF69)=0,SUM($H70:DE70)=0),$B70,0)</f>
        <v>0</v>
      </c>
      <c r="DG70">
        <f ca="1">IF(AND($B70&gt;0,SUM(DG$3:DG69)=0,SUM($H70:DF70)=0),$B70,0)</f>
        <v>0</v>
      </c>
      <c r="DH70">
        <f ca="1">IF(AND($B70&gt;0,SUM(DH$3:DH69)=0,SUM($H70:DG70)=0),$B70,0)</f>
        <v>0</v>
      </c>
      <c r="DI70">
        <f ca="1">IF(AND($B70&gt;0,SUM(DI$3:DI69)=0,SUM($H70:DH70)=0),$B70,0)</f>
        <v>0</v>
      </c>
      <c r="DJ70">
        <f ca="1">IF(AND($B70&gt;0,SUM(DJ$3:DJ69)=0,SUM($H70:DI70)=0),$B70,0)</f>
        <v>0</v>
      </c>
      <c r="DK70">
        <f ca="1">IF(AND($B70&gt;0,SUM(DK$3:DK69)=0,SUM($H70:DJ70)=0),$B70,0)</f>
        <v>0</v>
      </c>
      <c r="DL70">
        <f ca="1">IF(AND($B70&gt;0,SUM(DL$3:DL69)=0,SUM($H70:DK70)=0),$B70,0)</f>
        <v>0</v>
      </c>
      <c r="DM70">
        <f ca="1">IF(AND($B70&gt;0,SUM(DM$3:DM69)=0,SUM($H70:DL70)=0),$B70,0)</f>
        <v>0</v>
      </c>
      <c r="DN70">
        <f ca="1">IF(AND($B70&gt;0,SUM(DN$3:DN69)=0,SUM($H70:DM70)=0),$B70,0)</f>
        <v>0</v>
      </c>
      <c r="DO70">
        <f ca="1">IF(AND($B70&gt;0,SUM(DO$3:DO69)=0,SUM($H70:DN70)=0),$B70,0)</f>
        <v>0</v>
      </c>
      <c r="DP70">
        <f ca="1">IF(AND($B70&gt;0,SUM(DP$3:DP69)=0,SUM($H70:DO70)=0),$B70,0)</f>
        <v>0</v>
      </c>
      <c r="DQ70">
        <f ca="1">IF(AND($B70&gt;0,SUM(DQ$3:DQ69)=0,SUM($H70:DP70)=0),$B70,0)</f>
        <v>0</v>
      </c>
      <c r="DR70">
        <f ca="1">IF(AND($B70&gt;0,SUM(DR$3:DR69)=0,SUM($H70:DQ70)=0),$B70,0)</f>
        <v>0</v>
      </c>
      <c r="DS70">
        <f ca="1">IF(AND($B70&gt;0,SUM(DS$3:DS69)=0,SUM($H70:DR70)=0),$B70,0)</f>
        <v>0</v>
      </c>
      <c r="DT70">
        <f ca="1">IF(AND($B70&gt;0,SUM(DT$3:DT69)=0,SUM($H70:DS70)=0),$B70,0)</f>
        <v>0</v>
      </c>
      <c r="DU70">
        <f ca="1">IF(AND($B70&gt;0,SUM(DU$3:DU69)=0,SUM($H70:DT70)=0),$B70,0)</f>
        <v>0</v>
      </c>
      <c r="DV70">
        <f ca="1">IF(AND($B70&gt;0,SUM(DV$3:DV69)=0,SUM($H70:DU70)=0),$B70,0)</f>
        <v>0</v>
      </c>
      <c r="DW70">
        <f ca="1">IF(AND($B70&gt;0,SUM(DW$3:DW69)=0,SUM($H70:DV70)=0),$B70,0)</f>
        <v>0</v>
      </c>
      <c r="DX70">
        <f ca="1">IF(AND($B70&gt;0,SUM(DX$3:DX69)=0,SUM($H70:DW70)=0),$B70,0)</f>
        <v>0</v>
      </c>
      <c r="DY70">
        <f ca="1">IF(AND($B70&gt;0,SUM(DY$3:DY69)=0,SUM($H70:DX70)=0),$B70,0)</f>
        <v>0</v>
      </c>
      <c r="DZ70">
        <f ca="1">IF(AND($B70&gt;0,SUM(DZ$3:DZ69)=0,SUM($H70:DY70)=0),$B70,0)</f>
        <v>0</v>
      </c>
      <c r="EA70">
        <f ca="1">IF(AND($B70&gt;0,SUM(EA$3:EA69)=0,SUM($H70:DZ70)=0),$B70,0)</f>
        <v>0</v>
      </c>
      <c r="EB70">
        <f ca="1">IF(AND($B70&gt;0,SUM(EB$3:EB69)=0,SUM($H70:EA70)=0),$B70,0)</f>
        <v>0</v>
      </c>
      <c r="EC70">
        <f ca="1">IF(AND($B70&gt;0,SUM(EC$3:EC69)=0,SUM($H70:EB70)=0),$B70,0)</f>
        <v>0</v>
      </c>
      <c r="ED70">
        <f ca="1">IF(AND($B70&gt;0,SUM(ED$3:ED69)=0,SUM($H70:EC70)=0),$B70,0)</f>
        <v>0</v>
      </c>
      <c r="EE70">
        <f ca="1">IF(AND($B70&gt;0,SUM(EE$3:EE69)=0,SUM($H70:ED70)=0),$B70,0)</f>
        <v>0</v>
      </c>
      <c r="EF70">
        <f ca="1">IF(AND($B70&gt;0,SUM(EF$3:EF69)=0,SUM($H70:EE70)=0),$B70,0)</f>
        <v>0</v>
      </c>
      <c r="EG70">
        <f ca="1">IF(AND($B70&gt;0,SUM(EG$3:EG69)=0,SUM($H70:EF70)=0),$B70,0)</f>
        <v>0</v>
      </c>
      <c r="EH70">
        <f ca="1">IF(AND($B70&gt;0,SUM(EH$3:EH69)=0,SUM($H70:EG70)=0),$B70,0)</f>
        <v>0</v>
      </c>
      <c r="EI70">
        <f ca="1">IF(AND($B70&gt;0,SUM(EI$3:EI69)=0,SUM($H70:EH70)=0),$B70,0)</f>
        <v>0</v>
      </c>
      <c r="EJ70">
        <f ca="1">IF(AND($B70&gt;0,SUM(EJ$3:EJ69)=0,SUM($H70:EI70)=0),$B70,0)</f>
        <v>0</v>
      </c>
      <c r="EK70">
        <f ca="1">IF(AND($B70&gt;0,SUM(EK$3:EK69)=0,SUM($H70:EJ70)=0),$B70,0)</f>
        <v>0</v>
      </c>
      <c r="EL70">
        <f ca="1">IF(AND($B70&gt;0,SUM(EL$3:EL69)=0,SUM($H70:EK70)=0),$B70,0)</f>
        <v>0</v>
      </c>
      <c r="EM70">
        <f ca="1">IF(AND($B70&gt;0,SUM(EM$3:EM69)=0,SUM($H70:EL70)=0),$B70,0)</f>
        <v>0</v>
      </c>
      <c r="EN70">
        <f ca="1">IF(AND($B70&gt;0,SUM(EN$3:EN69)=0,SUM($H70:EM70)=0),$B70,0)</f>
        <v>0</v>
      </c>
      <c r="EO70">
        <f ca="1">IF(AND($B70&gt;0,SUM(EO$3:EO69)=0,SUM($H70:EN70)=0),$B70,0)</f>
        <v>0</v>
      </c>
      <c r="EP70">
        <f ca="1">IF(AND($B70&gt;0,SUM(EP$3:EP69)=0,SUM($H70:EO70)=0),$B70,0)</f>
        <v>0</v>
      </c>
      <c r="EQ70">
        <f ca="1">IF(AND($B70&gt;0,SUM(EQ$3:EQ69)=0,SUM($H70:EP70)=0),$B70,0)</f>
        <v>0</v>
      </c>
      <c r="ER70">
        <f ca="1">IF(AND($B70&gt;0,SUM(ER$3:ER69)=0,SUM($H70:EQ70)=0),$B70,0)</f>
        <v>0</v>
      </c>
      <c r="ES70">
        <f ca="1">IF(AND($B70&gt;0,SUM(ES$3:ES69)=0,SUM($H70:ER70)=0),$B70,0)</f>
        <v>0</v>
      </c>
      <c r="ET70">
        <f ca="1">IF(AND($B70&gt;0,SUM(ET$3:ET69)=0,SUM($H70:ES70)=0),$B70,0)</f>
        <v>0</v>
      </c>
      <c r="EU70">
        <f ca="1">IF(AND($B70&gt;0,SUM(EU$3:EU69)=0,SUM($H70:ET70)=0),$B70,0)</f>
        <v>0</v>
      </c>
      <c r="EV70">
        <f ca="1">IF(AND($B70&gt;0,SUM(EV$3:EV69)=0,SUM($H70:EU70)=0),$B70,0)</f>
        <v>0</v>
      </c>
      <c r="EW70">
        <f ca="1">IF(AND($B70&gt;0,SUM(EW$3:EW69)=0,SUM($H70:EV70)=0),$B70,0)</f>
        <v>0</v>
      </c>
      <c r="EX70">
        <f ca="1">IF(AND($B70&gt;0,SUM(EX$3:EX69)=0,SUM($H70:EW70)=0),$B70,0)</f>
        <v>0</v>
      </c>
      <c r="EY70">
        <f ca="1">IF(AND($B70&gt;0,SUM(EY$3:EY69)=0,SUM($H70:EX70)=0),$B70,0)</f>
        <v>0</v>
      </c>
      <c r="EZ70">
        <f ca="1">IF(AND($B70&gt;0,SUM(EZ$3:EZ69)=0,SUM($H70:EY70)=0),$B70,0)</f>
        <v>0</v>
      </c>
      <c r="FA70">
        <f ca="1">IF(AND($B70&gt;0,SUM(FA$3:FA69)=0,SUM($H70:EZ70)=0),$B70,0)</f>
        <v>0</v>
      </c>
      <c r="FB70">
        <f ca="1">IF(AND($B70&gt;0,SUM(FB$3:FB69)=0,SUM($H70:FA70)=0),$B70,0)</f>
        <v>0</v>
      </c>
      <c r="FC70">
        <f ca="1">IF(AND($B70&gt;0,SUM(FC$3:FC69)=0,SUM($H70:FB70)=0),$B70,0)</f>
        <v>0</v>
      </c>
      <c r="FD70">
        <f ca="1">IF(AND($B70&gt;0,SUM(FD$3:FD69)=0,SUM($H70:FC70)=0),$B70,0)</f>
        <v>0</v>
      </c>
      <c r="FE70">
        <f ca="1">IF(AND($B70&gt;0,SUM(FE$3:FE69)=0,SUM($H70:FD70)=0),$B70,0)</f>
        <v>0</v>
      </c>
      <c r="FF70">
        <f ca="1">IF(AND($B70&gt;0,SUM(FF$3:FF69)=0,SUM($H70:FE70)=0),$B70,0)</f>
        <v>0</v>
      </c>
      <c r="FG70">
        <f ca="1">IF(AND($B70&gt;0,SUM(FG$3:FG69)=0,SUM($H70:FF70)=0),$B70,0)</f>
        <v>0</v>
      </c>
      <c r="FH70">
        <f ca="1">IF(AND($B70&gt;0,SUM(FH$3:FH69)=0,SUM($H70:FG70)=0),$B70,0)</f>
        <v>0</v>
      </c>
      <c r="FI70">
        <f ca="1">IF(AND($B70&gt;0,SUM(FI$3:FI69)=0,SUM($H70:FH70)=0),$B70,0)</f>
        <v>0</v>
      </c>
      <c r="FJ70">
        <f ca="1">IF(AND($B70&gt;0,SUM(FJ$3:FJ69)=0,SUM($H70:FI70)=0),$B70,0)</f>
        <v>0</v>
      </c>
      <c r="FK70">
        <f ca="1">IF(AND($B70&gt;0,SUM(FK$3:FK69)=0,SUM($H70:FJ70)=0),$B70,0)</f>
        <v>0</v>
      </c>
      <c r="FL70">
        <f ca="1">IF(AND($B70&gt;0,SUM(FL$3:FL69)=0,SUM($H70:FK70)=0),$B70,0)</f>
        <v>0</v>
      </c>
      <c r="FM70">
        <f ca="1">IF(AND($B70&gt;0,SUM(FM$3:FM69)=0,SUM($H70:FL70)=0),$B70,0)</f>
        <v>0</v>
      </c>
      <c r="FN70">
        <f ca="1">IF(AND($B70&gt;0,SUM(FN$3:FN69)=0,SUM($H70:FM70)=0),$B70,0)</f>
        <v>0</v>
      </c>
      <c r="FS70" s="67" t="s">
        <v>1231</v>
      </c>
      <c r="FT70" s="67" t="s">
        <v>1103</v>
      </c>
      <c r="FU70" s="342">
        <v>2</v>
      </c>
      <c r="FV70" s="374" t="s">
        <v>1087</v>
      </c>
      <c r="FY70" s="67" t="s">
        <v>1234</v>
      </c>
      <c r="FZ70" s="67" t="s">
        <v>1103</v>
      </c>
      <c r="GA70" s="342">
        <v>2</v>
      </c>
      <c r="GB70" s="374" t="s">
        <v>1087</v>
      </c>
      <c r="GE70" s="67" t="s">
        <v>1082</v>
      </c>
      <c r="GF70" s="67" t="s">
        <v>1103</v>
      </c>
      <c r="GG70" s="342">
        <v>2</v>
      </c>
      <c r="GH70" s="374" t="s">
        <v>1087</v>
      </c>
    </row>
    <row r="71" spans="1:190" ht="15.75" thickBot="1" x14ac:dyDescent="0.3">
      <c r="A71">
        <v>71</v>
      </c>
      <c r="B71" s="367">
        <f>IF(ValintaohjelmaCentral!D33&lt;&gt;"-",'Product CodesCentral'!A71,0)</f>
        <v>0</v>
      </c>
      <c r="C71" s="240" t="str">
        <f t="shared" ca="1" si="16"/>
        <v>Safera Liesiturva Sammutusyksiköllä</v>
      </c>
      <c r="D71" s="240" t="str">
        <f t="shared" ca="1" si="17"/>
        <v>[51 - Safera liesiturva Smart liesikupuihin]</v>
      </c>
      <c r="E71" s="240">
        <f t="shared" ca="1" si="18"/>
        <v>2</v>
      </c>
      <c r="F71" s="240" t="str">
        <f t="shared" ca="1" si="19"/>
        <v>CB**SS</v>
      </c>
      <c r="G71" s="47">
        <f ca="1">INDEX($I$2:$FN$2,ROWS(G$2:G71))</f>
        <v>1</v>
      </c>
      <c r="H71">
        <v>0</v>
      </c>
      <c r="I71">
        <f ca="1">IF(AND($B71&gt;0,SUM(I$3:I70)=0,SUM($H71:H71)=0),$B71,0)</f>
        <v>0</v>
      </c>
      <c r="J71">
        <f ca="1">IF(AND($B71&gt;0,SUM(J$3:J70)=0,SUM($H71:I71)=0),$B71,0)</f>
        <v>0</v>
      </c>
      <c r="K71">
        <f ca="1">IF(AND($B71&gt;0,SUM(K$3:K70)=0,SUM($H71:J71)=0),$B71,0)</f>
        <v>0</v>
      </c>
      <c r="L71">
        <f ca="1">IF(AND($B71&gt;0,SUM(L$3:L70)=0,SUM($H71:K71)=0),$B71,0)</f>
        <v>0</v>
      </c>
      <c r="M71">
        <f ca="1">IF(AND($B71&gt;0,SUM(M$3:M70)=0,SUM($H71:L71)=0),$B71,0)</f>
        <v>0</v>
      </c>
      <c r="N71">
        <f ca="1">IF(AND($B71&gt;0,SUM(N$3:N70)=0,SUM($H71:M71)=0),$B71,0)</f>
        <v>0</v>
      </c>
      <c r="O71">
        <f ca="1">IF(AND($B71&gt;0,SUM(O$3:O70)=0,SUM($H71:N71)=0),$B71,0)</f>
        <v>0</v>
      </c>
      <c r="P71">
        <f ca="1">IF(AND($B71&gt;0,SUM(P$3:P70)=0,SUM($H71:O71)=0),$B71,0)</f>
        <v>0</v>
      </c>
      <c r="Q71">
        <f ca="1">IF(AND($B71&gt;0,SUM(Q$3:Q70)=0,SUM($H71:P71)=0),$B71,0)</f>
        <v>0</v>
      </c>
      <c r="R71">
        <f ca="1">IF(AND($B71&gt;0,SUM(R$3:R70)=0,SUM($H71:Q71)=0),$B71,0)</f>
        <v>0</v>
      </c>
      <c r="S71">
        <f ca="1">IF(AND($B71&gt;0,SUM(S$3:S70)=0,SUM($H71:R71)=0),$B71,0)</f>
        <v>0</v>
      </c>
      <c r="T71">
        <f ca="1">IF(AND($B71&gt;0,SUM(T$3:T70)=0,SUM($H71:S71)=0),$B71,0)</f>
        <v>0</v>
      </c>
      <c r="U71">
        <f ca="1">IF(AND($B71&gt;0,SUM(U$3:U70)=0,SUM($H71:T71)=0),$B71,0)</f>
        <v>0</v>
      </c>
      <c r="V71">
        <f ca="1">IF(AND($B71&gt;0,SUM(V$3:V70)=0,SUM($H71:U71)=0),$B71,0)</f>
        <v>0</v>
      </c>
      <c r="W71">
        <f ca="1">IF(AND($B71&gt;0,SUM(W$3:W70)=0,SUM($H71:V71)=0),$B71,0)</f>
        <v>0</v>
      </c>
      <c r="X71">
        <f ca="1">IF(AND($B71&gt;0,SUM(X$3:X70)=0,SUM($H71:W71)=0),$B71,0)</f>
        <v>0</v>
      </c>
      <c r="Y71">
        <f ca="1">IF(AND($B71&gt;0,SUM(Y$3:Y70)=0,SUM($H71:X71)=0),$B71,0)</f>
        <v>0</v>
      </c>
      <c r="Z71">
        <f ca="1">IF(AND($B71&gt;0,SUM(Z$3:Z70)=0,SUM($H71:Y71)=0),$B71,0)</f>
        <v>0</v>
      </c>
      <c r="AA71">
        <f ca="1">IF(AND($B71&gt;0,SUM(AA$3:AA70)=0,SUM($H71:Z71)=0),$B71,0)</f>
        <v>0</v>
      </c>
      <c r="AB71">
        <f ca="1">IF(AND($B71&gt;0,SUM(AB$3:AB70)=0,SUM($H71:AA71)=0),$B71,0)</f>
        <v>0</v>
      </c>
      <c r="AC71">
        <f ca="1">IF(AND($B71&gt;0,SUM(AC$3:AC70)=0,SUM($H71:AB71)=0),$B71,0)</f>
        <v>0</v>
      </c>
      <c r="AD71">
        <f ca="1">IF(AND($B71&gt;0,SUM(AD$3:AD70)=0,SUM($H71:AC71)=0),$B71,0)</f>
        <v>0</v>
      </c>
      <c r="AE71">
        <f ca="1">IF(AND($B71&gt;0,SUM(AE$3:AE70)=0,SUM($H71:AD71)=0),$B71,0)</f>
        <v>0</v>
      </c>
      <c r="AF71">
        <f ca="1">IF(AND($B71&gt;0,SUM(AF$3:AF70)=0,SUM($H71:AE71)=0),$B71,0)</f>
        <v>0</v>
      </c>
      <c r="AG71">
        <f ca="1">IF(AND($B71&gt;0,SUM(AG$3:AG70)=0,SUM($H71:AF71)=0),$B71,0)</f>
        <v>0</v>
      </c>
      <c r="AH71">
        <f ca="1">IF(AND($B71&gt;0,SUM(AH$3:AH70)=0,SUM($H71:AG71)=0),$B71,0)</f>
        <v>0</v>
      </c>
      <c r="AI71">
        <f ca="1">IF(AND($B71&gt;0,SUM(AI$3:AI70)=0,SUM($H71:AH71)=0),$B71,0)</f>
        <v>0</v>
      </c>
      <c r="AJ71">
        <f ca="1">IF(AND($B71&gt;0,SUM(AJ$3:AJ70)=0,SUM($H71:AI71)=0),$B71,0)</f>
        <v>0</v>
      </c>
      <c r="AK71">
        <f ca="1">IF(AND($B71&gt;0,SUM(AK$3:AK70)=0,SUM($H71:AJ71)=0),$B71,0)</f>
        <v>0</v>
      </c>
      <c r="AL71">
        <f ca="1">IF(AND($B71&gt;0,SUM(AL$3:AL70)=0,SUM($H71:AK71)=0),$B71,0)</f>
        <v>0</v>
      </c>
      <c r="AM71">
        <f ca="1">IF(AND($B71&gt;0,SUM(AM$3:AM70)=0,SUM($H71:AL71)=0),$B71,0)</f>
        <v>0</v>
      </c>
      <c r="AN71">
        <f ca="1">IF(AND($B71&gt;0,SUM(AN$3:AN70)=0,SUM($H71:AM71)=0),$B71,0)</f>
        <v>0</v>
      </c>
      <c r="AO71">
        <f ca="1">IF(AND($B71&gt;0,SUM(AO$3:AO70)=0,SUM($H71:AN71)=0),$B71,0)</f>
        <v>0</v>
      </c>
      <c r="AP71">
        <f ca="1">IF(AND($B71&gt;0,SUM(AP$3:AP70)=0,SUM($H71:AO71)=0),$B71,0)</f>
        <v>0</v>
      </c>
      <c r="AQ71">
        <f ca="1">IF(AND($B71&gt;0,SUM(AQ$3:AQ70)=0,SUM($H71:AP71)=0),$B71,0)</f>
        <v>0</v>
      </c>
      <c r="AR71">
        <f ca="1">IF(AND($B71&gt;0,SUM(AR$3:AR70)=0,SUM($H71:AQ71)=0),$B71,0)</f>
        <v>0</v>
      </c>
      <c r="AS71">
        <f ca="1">IF(AND($B71&gt;0,SUM(AS$3:AS70)=0,SUM($H71:AR71)=0),$B71,0)</f>
        <v>0</v>
      </c>
      <c r="AT71">
        <f ca="1">IF(AND($B71&gt;0,SUM(AT$3:AT70)=0,SUM($H71:AS71)=0),$B71,0)</f>
        <v>0</v>
      </c>
      <c r="AU71">
        <f ca="1">IF(AND($B71&gt;0,SUM(AU$3:AU70)=0,SUM($H71:AT71)=0),$B71,0)</f>
        <v>0</v>
      </c>
      <c r="AV71">
        <f ca="1">IF(AND($B71&gt;0,SUM(AV$3:AV70)=0,SUM($H71:AU71)=0),$B71,0)</f>
        <v>0</v>
      </c>
      <c r="AW71">
        <f ca="1">IF(AND($B71&gt;0,SUM(AW$3:AW70)=0,SUM($H71:AV71)=0),$B71,0)</f>
        <v>0</v>
      </c>
      <c r="AX71">
        <f ca="1">IF(AND($B71&gt;0,SUM(AX$3:AX70)=0,SUM($H71:AW71)=0),$B71,0)</f>
        <v>0</v>
      </c>
      <c r="AY71">
        <f ca="1">IF(AND($B71&gt;0,SUM(AY$3:AY70)=0,SUM($H71:AX71)=0),$B71,0)</f>
        <v>0</v>
      </c>
      <c r="AZ71">
        <f ca="1">IF(AND($B71&gt;0,SUM(AZ$3:AZ70)=0,SUM($H71:AY71)=0),$B71,0)</f>
        <v>0</v>
      </c>
      <c r="BA71">
        <f ca="1">IF(AND($B71&gt;0,SUM(BA$3:BA70)=0,SUM($H71:AZ71)=0),$B71,0)</f>
        <v>0</v>
      </c>
      <c r="BB71">
        <f ca="1">IF(AND($B71&gt;0,SUM(BB$3:BB70)=0,SUM($H71:BA71)=0),$B71,0)</f>
        <v>0</v>
      </c>
      <c r="BC71">
        <f ca="1">IF(AND($B71&gt;0,SUM(BC$3:BC70)=0,SUM($H71:BB71)=0),$B71,0)</f>
        <v>0</v>
      </c>
      <c r="BD71">
        <f ca="1">IF(AND($B71&gt;0,SUM(BD$3:BD70)=0,SUM($H71:BC71)=0),$B71,0)</f>
        <v>0</v>
      </c>
      <c r="BE71">
        <f ca="1">IF(AND($B71&gt;0,SUM(BE$3:BE70)=0,SUM($H71:BD71)=0),$B71,0)</f>
        <v>0</v>
      </c>
      <c r="BF71">
        <f ca="1">IF(AND($B71&gt;0,SUM(BF$3:BF70)=0,SUM($H71:BE71)=0),$B71,0)</f>
        <v>0</v>
      </c>
      <c r="BG71">
        <f ca="1">IF(AND($B71&gt;0,SUM(BG$3:BG70)=0,SUM($H71:BF71)=0),$B71,0)</f>
        <v>0</v>
      </c>
      <c r="BH71">
        <f ca="1">IF(AND($B71&gt;0,SUM(BH$3:BH70)=0,SUM($H71:BG71)=0),$B71,0)</f>
        <v>0</v>
      </c>
      <c r="BI71">
        <f ca="1">IF(AND($B71&gt;0,SUM(BI$3:BI70)=0,SUM($H71:BH71)=0),$B71,0)</f>
        <v>0</v>
      </c>
      <c r="BJ71">
        <f ca="1">IF(AND($B71&gt;0,SUM(BJ$3:BJ70)=0,SUM($H71:BI71)=0),$B71,0)</f>
        <v>0</v>
      </c>
      <c r="BK71">
        <f ca="1">IF(AND($B71&gt;0,SUM(BK$3:BK70)=0,SUM($H71:BJ71)=0),$B71,0)</f>
        <v>0</v>
      </c>
      <c r="BL71">
        <f ca="1">IF(AND($B71&gt;0,SUM(BL$3:BL70)=0,SUM($H71:BK71)=0),$B71,0)</f>
        <v>0</v>
      </c>
      <c r="BM71">
        <f ca="1">IF(AND($B71&gt;0,SUM(BM$3:BM70)=0,SUM($H71:BL71)=0),$B71,0)</f>
        <v>0</v>
      </c>
      <c r="BN71">
        <f ca="1">IF(AND($B71&gt;0,SUM(BN$3:BN70)=0,SUM($H71:BM71)=0),$B71,0)</f>
        <v>0</v>
      </c>
      <c r="BO71">
        <f ca="1">IF(AND($B71&gt;0,SUM(BO$3:BO70)=0,SUM($H71:BN71)=0),$B71,0)</f>
        <v>0</v>
      </c>
      <c r="BP71">
        <f ca="1">IF(AND($B71&gt;0,SUM(BP$3:BP70)=0,SUM($H71:BO71)=0),$B71,0)</f>
        <v>0</v>
      </c>
      <c r="BQ71">
        <f ca="1">IF(AND($B71&gt;0,SUM(BQ$3:BQ70)=0,SUM($H71:BP71)=0),$B71,0)</f>
        <v>0</v>
      </c>
      <c r="BR71">
        <f ca="1">IF(AND($B71&gt;0,SUM(BR$3:BR70)=0,SUM($H71:BQ71)=0),$B71,0)</f>
        <v>0</v>
      </c>
      <c r="BS71">
        <f ca="1">IF(AND($B71&gt;0,SUM(BS$3:BS70)=0,SUM($H71:BR71)=0),$B71,0)</f>
        <v>0</v>
      </c>
      <c r="BT71">
        <f ca="1">IF(AND($B71&gt;0,SUM(BT$3:BT70)=0,SUM($H71:BS71)=0),$B71,0)</f>
        <v>0</v>
      </c>
      <c r="BU71">
        <f ca="1">IF(AND($B71&gt;0,SUM(BU$3:BU70)=0,SUM($H71:BT71)=0),$B71,0)</f>
        <v>0</v>
      </c>
      <c r="BV71">
        <f ca="1">IF(AND($B71&gt;0,SUM(BV$3:BV70)=0,SUM($H71:BU71)=0),$B71,0)</f>
        <v>0</v>
      </c>
      <c r="BW71">
        <f ca="1">IF(AND($B71&gt;0,SUM(BW$3:BW70)=0,SUM($H71:BV71)=0),$B71,0)</f>
        <v>0</v>
      </c>
      <c r="BX71">
        <f ca="1">IF(AND($B71&gt;0,SUM(BX$3:BX70)=0,SUM($H71:BW71)=0),$B71,0)</f>
        <v>0</v>
      </c>
      <c r="BY71">
        <f ca="1">IF(AND($B71&gt;0,SUM(BY$3:BY70)=0,SUM($H71:BX71)=0),$B71,0)</f>
        <v>0</v>
      </c>
      <c r="BZ71">
        <f ca="1">IF(AND($B71&gt;0,SUM(BZ$3:BZ70)=0,SUM($H71:BY71)=0),$B71,0)</f>
        <v>0</v>
      </c>
      <c r="CA71">
        <f ca="1">IF(AND($B71&gt;0,SUM(CA$3:CA70)=0,SUM($H71:BZ71)=0),$B71,0)</f>
        <v>0</v>
      </c>
      <c r="CB71">
        <f ca="1">IF(AND($B71&gt;0,SUM(CB$3:CB70)=0,SUM($H71:CA71)=0),$B71,0)</f>
        <v>0</v>
      </c>
      <c r="CC71">
        <f ca="1">IF(AND($B71&gt;0,SUM(CC$3:CC70)=0,SUM($H71:CB71)=0),$B71,0)</f>
        <v>0</v>
      </c>
      <c r="CD71">
        <f ca="1">IF(AND($B71&gt;0,SUM(CD$3:CD70)=0,SUM($H71:CC71)=0),$B71,0)</f>
        <v>0</v>
      </c>
      <c r="CE71">
        <f ca="1">IF(AND($B71&gt;0,SUM(CE$3:CE70)=0,SUM($H71:CD71)=0),$B71,0)</f>
        <v>0</v>
      </c>
      <c r="CF71">
        <f ca="1">IF(AND($B71&gt;0,SUM(CF$3:CF70)=0,SUM($H71:CE71)=0),$B71,0)</f>
        <v>0</v>
      </c>
      <c r="CG71">
        <f ca="1">IF(AND($B71&gt;0,SUM(CG$3:CG70)=0,SUM($H71:CF71)=0),$B71,0)</f>
        <v>0</v>
      </c>
      <c r="CH71">
        <f ca="1">IF(AND($B71&gt;0,SUM(CH$3:CH70)=0,SUM($H71:CG71)=0),$B71,0)</f>
        <v>0</v>
      </c>
      <c r="CI71">
        <f ca="1">IF(AND($B71&gt;0,SUM(CI$3:CI70)=0,SUM($H71:CH71)=0),$B71,0)</f>
        <v>0</v>
      </c>
      <c r="CJ71">
        <f ca="1">IF(AND($B71&gt;0,SUM(CJ$3:CJ70)=0,SUM($H71:CI71)=0),$B71,0)</f>
        <v>0</v>
      </c>
      <c r="CK71">
        <f ca="1">IF(AND($B71&gt;0,SUM(CK$3:CK70)=0,SUM($H71:CJ71)=0),$B71,0)</f>
        <v>0</v>
      </c>
      <c r="CL71">
        <f ca="1">IF(AND($B71&gt;0,SUM(CL$3:CL70)=0,SUM($H71:CK71)=0),$B71,0)</f>
        <v>0</v>
      </c>
      <c r="CM71">
        <f ca="1">IF(AND($B71&gt;0,SUM(CM$3:CM70)=0,SUM($H71:CL71)=0),$B71,0)</f>
        <v>0</v>
      </c>
      <c r="CN71">
        <f ca="1">IF(AND($B71&gt;0,SUM(CN$3:CN70)=0,SUM($H71:CM71)=0),$B71,0)</f>
        <v>0</v>
      </c>
      <c r="CO71">
        <f ca="1">IF(AND($B71&gt;0,SUM(CO$3:CO70)=0,SUM($H71:CN71)=0),$B71,0)</f>
        <v>0</v>
      </c>
      <c r="CP71">
        <f ca="1">IF(AND($B71&gt;0,SUM(CP$3:CP70)=0,SUM($H71:CO71)=0),$B71,0)</f>
        <v>0</v>
      </c>
      <c r="CQ71">
        <f ca="1">IF(AND($B71&gt;0,SUM(CQ$3:CQ70)=0,SUM($H71:CP71)=0),$B71,0)</f>
        <v>0</v>
      </c>
      <c r="CR71">
        <f ca="1">IF(AND($B71&gt;0,SUM(CR$3:CR70)=0,SUM($H71:CQ71)=0),$B71,0)</f>
        <v>0</v>
      </c>
      <c r="CS71">
        <f ca="1">IF(AND($B71&gt;0,SUM(CS$3:CS70)=0,SUM($H71:CR71)=0),$B71,0)</f>
        <v>0</v>
      </c>
      <c r="CT71">
        <f ca="1">IF(AND($B71&gt;0,SUM(CT$3:CT70)=0,SUM($H71:CS71)=0),$B71,0)</f>
        <v>0</v>
      </c>
      <c r="CU71">
        <f ca="1">IF(AND($B71&gt;0,SUM(CU$3:CU70)=0,SUM($H71:CT71)=0),$B71,0)</f>
        <v>0</v>
      </c>
      <c r="CV71">
        <f ca="1">IF(AND($B71&gt;0,SUM(CV$3:CV70)=0,SUM($H71:CU71)=0),$B71,0)</f>
        <v>0</v>
      </c>
      <c r="CW71">
        <f ca="1">IF(AND($B71&gt;0,SUM(CW$3:CW70)=0,SUM($H71:CV71)=0),$B71,0)</f>
        <v>0</v>
      </c>
      <c r="CX71">
        <f ca="1">IF(AND($B71&gt;0,SUM(CX$3:CX70)=0,SUM($H71:CW71)=0),$B71,0)</f>
        <v>0</v>
      </c>
      <c r="CY71">
        <f ca="1">IF(AND($B71&gt;0,SUM(CY$3:CY70)=0,SUM($H71:CX71)=0),$B71,0)</f>
        <v>0</v>
      </c>
      <c r="CZ71">
        <f ca="1">IF(AND($B71&gt;0,SUM(CZ$3:CZ70)=0,SUM($H71:CY71)=0),$B71,0)</f>
        <v>0</v>
      </c>
      <c r="DA71">
        <f ca="1">IF(AND($B71&gt;0,SUM(DA$3:DA70)=0,SUM($H71:CZ71)=0),$B71,0)</f>
        <v>0</v>
      </c>
      <c r="DB71">
        <f ca="1">IF(AND($B71&gt;0,SUM(DB$3:DB70)=0,SUM($H71:DA71)=0),$B71,0)</f>
        <v>0</v>
      </c>
      <c r="DC71">
        <f ca="1">IF(AND($B71&gt;0,SUM(DC$3:DC70)=0,SUM($H71:DB71)=0),$B71,0)</f>
        <v>0</v>
      </c>
      <c r="DD71">
        <f ca="1">IF(AND($B71&gt;0,SUM(DD$3:DD70)=0,SUM($H71:DC71)=0),$B71,0)</f>
        <v>0</v>
      </c>
      <c r="DE71">
        <f ca="1">IF(AND($B71&gt;0,SUM(DE$3:DE70)=0,SUM($H71:DD71)=0),$B71,0)</f>
        <v>0</v>
      </c>
      <c r="DF71">
        <f ca="1">IF(AND($B71&gt;0,SUM(DF$3:DF70)=0,SUM($H71:DE71)=0),$B71,0)</f>
        <v>0</v>
      </c>
      <c r="DG71">
        <f ca="1">IF(AND($B71&gt;0,SUM(DG$3:DG70)=0,SUM($H71:DF71)=0),$B71,0)</f>
        <v>0</v>
      </c>
      <c r="DH71">
        <f ca="1">IF(AND($B71&gt;0,SUM(DH$3:DH70)=0,SUM($H71:DG71)=0),$B71,0)</f>
        <v>0</v>
      </c>
      <c r="DI71">
        <f ca="1">IF(AND($B71&gt;0,SUM(DI$3:DI70)=0,SUM($H71:DH71)=0),$B71,0)</f>
        <v>0</v>
      </c>
      <c r="DJ71">
        <f ca="1">IF(AND($B71&gt;0,SUM(DJ$3:DJ70)=0,SUM($H71:DI71)=0),$B71,0)</f>
        <v>0</v>
      </c>
      <c r="DK71">
        <f ca="1">IF(AND($B71&gt;0,SUM(DK$3:DK70)=0,SUM($H71:DJ71)=0),$B71,0)</f>
        <v>0</v>
      </c>
      <c r="DL71">
        <f ca="1">IF(AND($B71&gt;0,SUM(DL$3:DL70)=0,SUM($H71:DK71)=0),$B71,0)</f>
        <v>0</v>
      </c>
      <c r="DM71">
        <f ca="1">IF(AND($B71&gt;0,SUM(DM$3:DM70)=0,SUM($H71:DL71)=0),$B71,0)</f>
        <v>0</v>
      </c>
      <c r="DN71">
        <f ca="1">IF(AND($B71&gt;0,SUM(DN$3:DN70)=0,SUM($H71:DM71)=0),$B71,0)</f>
        <v>0</v>
      </c>
      <c r="DO71">
        <f ca="1">IF(AND($B71&gt;0,SUM(DO$3:DO70)=0,SUM($H71:DN71)=0),$B71,0)</f>
        <v>0</v>
      </c>
      <c r="DP71">
        <f ca="1">IF(AND($B71&gt;0,SUM(DP$3:DP70)=0,SUM($H71:DO71)=0),$B71,0)</f>
        <v>0</v>
      </c>
      <c r="DQ71">
        <f ca="1">IF(AND($B71&gt;0,SUM(DQ$3:DQ70)=0,SUM($H71:DP71)=0),$B71,0)</f>
        <v>0</v>
      </c>
      <c r="DR71">
        <f ca="1">IF(AND($B71&gt;0,SUM(DR$3:DR70)=0,SUM($H71:DQ71)=0),$B71,0)</f>
        <v>0</v>
      </c>
      <c r="DS71">
        <f ca="1">IF(AND($B71&gt;0,SUM(DS$3:DS70)=0,SUM($H71:DR71)=0),$B71,0)</f>
        <v>0</v>
      </c>
      <c r="DT71">
        <f ca="1">IF(AND($B71&gt;0,SUM(DT$3:DT70)=0,SUM($H71:DS71)=0),$B71,0)</f>
        <v>0</v>
      </c>
      <c r="DU71">
        <f ca="1">IF(AND($B71&gt;0,SUM(DU$3:DU70)=0,SUM($H71:DT71)=0),$B71,0)</f>
        <v>0</v>
      </c>
      <c r="DV71">
        <f ca="1">IF(AND($B71&gt;0,SUM(DV$3:DV70)=0,SUM($H71:DU71)=0),$B71,0)</f>
        <v>0</v>
      </c>
      <c r="DW71">
        <f ca="1">IF(AND($B71&gt;0,SUM(DW$3:DW70)=0,SUM($H71:DV71)=0),$B71,0)</f>
        <v>0</v>
      </c>
      <c r="DX71">
        <f ca="1">IF(AND($B71&gt;0,SUM(DX$3:DX70)=0,SUM($H71:DW71)=0),$B71,0)</f>
        <v>0</v>
      </c>
      <c r="DY71">
        <f ca="1">IF(AND($B71&gt;0,SUM(DY$3:DY70)=0,SUM($H71:DX71)=0),$B71,0)</f>
        <v>0</v>
      </c>
      <c r="DZ71">
        <f ca="1">IF(AND($B71&gt;0,SUM(DZ$3:DZ70)=0,SUM($H71:DY71)=0),$B71,0)</f>
        <v>0</v>
      </c>
      <c r="EA71">
        <f ca="1">IF(AND($B71&gt;0,SUM(EA$3:EA70)=0,SUM($H71:DZ71)=0),$B71,0)</f>
        <v>0</v>
      </c>
      <c r="EB71">
        <f ca="1">IF(AND($B71&gt;0,SUM(EB$3:EB70)=0,SUM($H71:EA71)=0),$B71,0)</f>
        <v>0</v>
      </c>
      <c r="EC71">
        <f ca="1">IF(AND($B71&gt;0,SUM(EC$3:EC70)=0,SUM($H71:EB71)=0),$B71,0)</f>
        <v>0</v>
      </c>
      <c r="ED71">
        <f ca="1">IF(AND($B71&gt;0,SUM(ED$3:ED70)=0,SUM($H71:EC71)=0),$B71,0)</f>
        <v>0</v>
      </c>
      <c r="EE71">
        <f ca="1">IF(AND($B71&gt;0,SUM(EE$3:EE70)=0,SUM($H71:ED71)=0),$B71,0)</f>
        <v>0</v>
      </c>
      <c r="EF71">
        <f ca="1">IF(AND($B71&gt;0,SUM(EF$3:EF70)=0,SUM($H71:EE71)=0),$B71,0)</f>
        <v>0</v>
      </c>
      <c r="EG71">
        <f ca="1">IF(AND($B71&gt;0,SUM(EG$3:EG70)=0,SUM($H71:EF71)=0),$B71,0)</f>
        <v>0</v>
      </c>
      <c r="EH71">
        <f ca="1">IF(AND($B71&gt;0,SUM(EH$3:EH70)=0,SUM($H71:EG71)=0),$B71,0)</f>
        <v>0</v>
      </c>
      <c r="EI71">
        <f ca="1">IF(AND($B71&gt;0,SUM(EI$3:EI70)=0,SUM($H71:EH71)=0),$B71,0)</f>
        <v>0</v>
      </c>
      <c r="EJ71">
        <f ca="1">IF(AND($B71&gt;0,SUM(EJ$3:EJ70)=0,SUM($H71:EI71)=0),$B71,0)</f>
        <v>0</v>
      </c>
      <c r="EK71">
        <f ca="1">IF(AND($B71&gt;0,SUM(EK$3:EK70)=0,SUM($H71:EJ71)=0),$B71,0)</f>
        <v>0</v>
      </c>
      <c r="EL71">
        <f ca="1">IF(AND($B71&gt;0,SUM(EL$3:EL70)=0,SUM($H71:EK71)=0),$B71,0)</f>
        <v>0</v>
      </c>
      <c r="EM71">
        <f ca="1">IF(AND($B71&gt;0,SUM(EM$3:EM70)=0,SUM($H71:EL71)=0),$B71,0)</f>
        <v>0</v>
      </c>
      <c r="EN71">
        <f ca="1">IF(AND($B71&gt;0,SUM(EN$3:EN70)=0,SUM($H71:EM71)=0),$B71,0)</f>
        <v>0</v>
      </c>
      <c r="EO71">
        <f ca="1">IF(AND($B71&gt;0,SUM(EO$3:EO70)=0,SUM($H71:EN71)=0),$B71,0)</f>
        <v>0</v>
      </c>
      <c r="EP71">
        <f ca="1">IF(AND($B71&gt;0,SUM(EP$3:EP70)=0,SUM($H71:EO71)=0),$B71,0)</f>
        <v>0</v>
      </c>
      <c r="EQ71">
        <f ca="1">IF(AND($B71&gt;0,SUM(EQ$3:EQ70)=0,SUM($H71:EP71)=0),$B71,0)</f>
        <v>0</v>
      </c>
      <c r="ER71">
        <f ca="1">IF(AND($B71&gt;0,SUM(ER$3:ER70)=0,SUM($H71:EQ71)=0),$B71,0)</f>
        <v>0</v>
      </c>
      <c r="ES71">
        <f ca="1">IF(AND($B71&gt;0,SUM(ES$3:ES70)=0,SUM($H71:ER71)=0),$B71,0)</f>
        <v>0</v>
      </c>
      <c r="ET71">
        <f ca="1">IF(AND($B71&gt;0,SUM(ET$3:ET70)=0,SUM($H71:ES71)=0),$B71,0)</f>
        <v>0</v>
      </c>
      <c r="EU71">
        <f ca="1">IF(AND($B71&gt;0,SUM(EU$3:EU70)=0,SUM($H71:ET71)=0),$B71,0)</f>
        <v>0</v>
      </c>
      <c r="EV71">
        <f ca="1">IF(AND($B71&gt;0,SUM(EV$3:EV70)=0,SUM($H71:EU71)=0),$B71,0)</f>
        <v>0</v>
      </c>
      <c r="EW71">
        <f ca="1">IF(AND($B71&gt;0,SUM(EW$3:EW70)=0,SUM($H71:EV71)=0),$B71,0)</f>
        <v>0</v>
      </c>
      <c r="EX71">
        <f ca="1">IF(AND($B71&gt;0,SUM(EX$3:EX70)=0,SUM($H71:EW71)=0),$B71,0)</f>
        <v>0</v>
      </c>
      <c r="EY71">
        <f ca="1">IF(AND($B71&gt;0,SUM(EY$3:EY70)=0,SUM($H71:EX71)=0),$B71,0)</f>
        <v>0</v>
      </c>
      <c r="EZ71">
        <f ca="1">IF(AND($B71&gt;0,SUM(EZ$3:EZ70)=0,SUM($H71:EY71)=0),$B71,0)</f>
        <v>0</v>
      </c>
      <c r="FA71">
        <f ca="1">IF(AND($B71&gt;0,SUM(FA$3:FA70)=0,SUM($H71:EZ71)=0),$B71,0)</f>
        <v>0</v>
      </c>
      <c r="FB71">
        <f ca="1">IF(AND($B71&gt;0,SUM(FB$3:FB70)=0,SUM($H71:FA71)=0),$B71,0)</f>
        <v>0</v>
      </c>
      <c r="FC71">
        <f ca="1">IF(AND($B71&gt;0,SUM(FC$3:FC70)=0,SUM($H71:FB71)=0),$B71,0)</f>
        <v>0</v>
      </c>
      <c r="FD71">
        <f ca="1">IF(AND($B71&gt;0,SUM(FD$3:FD70)=0,SUM($H71:FC71)=0),$B71,0)</f>
        <v>0</v>
      </c>
      <c r="FE71">
        <f ca="1">IF(AND($B71&gt;0,SUM(FE$3:FE70)=0,SUM($H71:FD71)=0),$B71,0)</f>
        <v>0</v>
      </c>
      <c r="FF71">
        <f ca="1">IF(AND($B71&gt;0,SUM(FF$3:FF70)=0,SUM($H71:FE71)=0),$B71,0)</f>
        <v>0</v>
      </c>
      <c r="FG71">
        <f ca="1">IF(AND($B71&gt;0,SUM(FG$3:FG70)=0,SUM($H71:FF71)=0),$B71,0)</f>
        <v>0</v>
      </c>
      <c r="FH71">
        <f ca="1">IF(AND($B71&gt;0,SUM(FH$3:FH70)=0,SUM($H71:FG71)=0),$B71,0)</f>
        <v>0</v>
      </c>
      <c r="FI71">
        <f ca="1">IF(AND($B71&gt;0,SUM(FI$3:FI70)=0,SUM($H71:FH71)=0),$B71,0)</f>
        <v>0</v>
      </c>
      <c r="FJ71">
        <f ca="1">IF(AND($B71&gt;0,SUM(FJ$3:FJ70)=0,SUM($H71:FI71)=0),$B71,0)</f>
        <v>0</v>
      </c>
      <c r="FK71">
        <f ca="1">IF(AND($B71&gt;0,SUM(FK$3:FK70)=0,SUM($H71:FJ71)=0),$B71,0)</f>
        <v>0</v>
      </c>
      <c r="FL71">
        <f ca="1">IF(AND($B71&gt;0,SUM(FL$3:FL70)=0,SUM($H71:FK71)=0),$B71,0)</f>
        <v>0</v>
      </c>
      <c r="FM71">
        <f ca="1">IF(AND($B71&gt;0,SUM(FM$3:FM70)=0,SUM($H71:FL71)=0),$B71,0)</f>
        <v>0</v>
      </c>
      <c r="FN71">
        <f ca="1">IF(AND($B71&gt;0,SUM(FN$3:FN70)=0,SUM($H71:FM71)=0),$B71,0)</f>
        <v>0</v>
      </c>
      <c r="FS71" s="67" t="s">
        <v>1232</v>
      </c>
      <c r="FT71" s="67" t="s">
        <v>1102</v>
      </c>
      <c r="FU71" s="342">
        <v>2</v>
      </c>
      <c r="FV71" s="374" t="s">
        <v>1088</v>
      </c>
      <c r="FY71" s="67" t="s">
        <v>1235</v>
      </c>
      <c r="FZ71" s="67" t="s">
        <v>1102</v>
      </c>
      <c r="GA71" s="342">
        <v>2</v>
      </c>
      <c r="GB71" s="374" t="s">
        <v>1088</v>
      </c>
      <c r="GE71" s="67" t="s">
        <v>1089</v>
      </c>
      <c r="GF71" s="67" t="s">
        <v>1102</v>
      </c>
      <c r="GG71" s="342">
        <v>2</v>
      </c>
      <c r="GH71" s="374" t="s">
        <v>1088</v>
      </c>
    </row>
    <row r="72" spans="1:190" ht="15.75" thickBot="1" x14ac:dyDescent="0.3">
      <c r="A72">
        <v>72</v>
      </c>
      <c r="B72" s="367">
        <f ca="1">IF(B70&lt;&gt;0,A72,0)</f>
        <v>0</v>
      </c>
      <c r="C72" s="240" t="str">
        <f t="shared" ca="1" si="16"/>
        <v xml:space="preserve"> - Sis. Power5V</v>
      </c>
      <c r="D72" s="240" t="str">
        <f t="shared" ca="1" si="17"/>
        <v/>
      </c>
      <c r="E72" s="240">
        <f t="shared" ca="1" si="18"/>
        <v>3</v>
      </c>
      <c r="F72" s="240" t="str">
        <f t="shared" ca="1" si="19"/>
        <v/>
      </c>
      <c r="G72" s="47">
        <f ca="1">INDEX($I$2:$FN$2,ROWS(G$2:G72))</f>
        <v>1</v>
      </c>
      <c r="H72">
        <v>0</v>
      </c>
      <c r="I72">
        <f ca="1">IF(AND($B72&gt;0,SUM(I$3:I71)=0,SUM($H72:H72)=0),$B72,0)</f>
        <v>0</v>
      </c>
      <c r="J72">
        <f ca="1">IF(AND($B72&gt;0,SUM(J$3:J71)=0,SUM($H72:I72)=0),$B72,0)</f>
        <v>0</v>
      </c>
      <c r="K72">
        <f ca="1">IF(AND($B72&gt;0,SUM(K$3:K71)=0,SUM($H72:J72)=0),$B72,0)</f>
        <v>0</v>
      </c>
      <c r="L72">
        <f ca="1">IF(AND($B72&gt;0,SUM(L$3:L71)=0,SUM($H72:K72)=0),$B72,0)</f>
        <v>0</v>
      </c>
      <c r="M72">
        <f ca="1">IF(AND($B72&gt;0,SUM(M$3:M71)=0,SUM($H72:L72)=0),$B72,0)</f>
        <v>0</v>
      </c>
      <c r="N72">
        <f ca="1">IF(AND($B72&gt;0,SUM(N$3:N71)=0,SUM($H72:M72)=0),$B72,0)</f>
        <v>0</v>
      </c>
      <c r="O72">
        <f ca="1">IF(AND($B72&gt;0,SUM(O$3:O71)=0,SUM($H72:N72)=0),$B72,0)</f>
        <v>0</v>
      </c>
      <c r="P72">
        <f ca="1">IF(AND($B72&gt;0,SUM(P$3:P71)=0,SUM($H72:O72)=0),$B72,0)</f>
        <v>0</v>
      </c>
      <c r="Q72">
        <f ca="1">IF(AND($B72&gt;0,SUM(Q$3:Q71)=0,SUM($H72:P72)=0),$B72,0)</f>
        <v>0</v>
      </c>
      <c r="R72">
        <f ca="1">IF(AND($B72&gt;0,SUM(R$3:R71)=0,SUM($H72:Q72)=0),$B72,0)</f>
        <v>0</v>
      </c>
      <c r="S72">
        <f ca="1">IF(AND($B72&gt;0,SUM(S$3:S71)=0,SUM($H72:R72)=0),$B72,0)</f>
        <v>0</v>
      </c>
      <c r="T72">
        <f ca="1">IF(AND($B72&gt;0,SUM(T$3:T71)=0,SUM($H72:S72)=0),$B72,0)</f>
        <v>0</v>
      </c>
      <c r="U72">
        <f ca="1">IF(AND($B72&gt;0,SUM(U$3:U71)=0,SUM($H72:T72)=0),$B72,0)</f>
        <v>0</v>
      </c>
      <c r="V72">
        <f ca="1">IF(AND($B72&gt;0,SUM(V$3:V71)=0,SUM($H72:U72)=0),$B72,0)</f>
        <v>0</v>
      </c>
      <c r="W72">
        <f ca="1">IF(AND($B72&gt;0,SUM(W$3:W71)=0,SUM($H72:V72)=0),$B72,0)</f>
        <v>0</v>
      </c>
      <c r="X72">
        <f ca="1">IF(AND($B72&gt;0,SUM(X$3:X71)=0,SUM($H72:W72)=0),$B72,0)</f>
        <v>0</v>
      </c>
      <c r="Y72">
        <f ca="1">IF(AND($B72&gt;0,SUM(Y$3:Y71)=0,SUM($H72:X72)=0),$B72,0)</f>
        <v>0</v>
      </c>
      <c r="Z72">
        <f ca="1">IF(AND($B72&gt;0,SUM(Z$3:Z71)=0,SUM($H72:Y72)=0),$B72,0)</f>
        <v>0</v>
      </c>
      <c r="AA72">
        <f ca="1">IF(AND($B72&gt;0,SUM(AA$3:AA71)=0,SUM($H72:Z72)=0),$B72,0)</f>
        <v>0</v>
      </c>
      <c r="AB72">
        <f ca="1">IF(AND($B72&gt;0,SUM(AB$3:AB71)=0,SUM($H72:AA72)=0),$B72,0)</f>
        <v>0</v>
      </c>
      <c r="AC72">
        <f ca="1">IF(AND($B72&gt;0,SUM(AC$3:AC71)=0,SUM($H72:AB72)=0),$B72,0)</f>
        <v>0</v>
      </c>
      <c r="AD72">
        <f ca="1">IF(AND($B72&gt;0,SUM(AD$3:AD71)=0,SUM($H72:AC72)=0),$B72,0)</f>
        <v>0</v>
      </c>
      <c r="AE72">
        <f ca="1">IF(AND($B72&gt;0,SUM(AE$3:AE71)=0,SUM($H72:AD72)=0),$B72,0)</f>
        <v>0</v>
      </c>
      <c r="AF72">
        <f ca="1">IF(AND($B72&gt;0,SUM(AF$3:AF71)=0,SUM($H72:AE72)=0),$B72,0)</f>
        <v>0</v>
      </c>
      <c r="AG72">
        <f ca="1">IF(AND($B72&gt;0,SUM(AG$3:AG71)=0,SUM($H72:AF72)=0),$B72,0)</f>
        <v>0</v>
      </c>
      <c r="AH72">
        <f ca="1">IF(AND($B72&gt;0,SUM(AH$3:AH71)=0,SUM($H72:AG72)=0),$B72,0)</f>
        <v>0</v>
      </c>
      <c r="AI72">
        <f ca="1">IF(AND($B72&gt;0,SUM(AI$3:AI71)=0,SUM($H72:AH72)=0),$B72,0)</f>
        <v>0</v>
      </c>
      <c r="AJ72">
        <f ca="1">IF(AND($B72&gt;0,SUM(AJ$3:AJ71)=0,SUM($H72:AI72)=0),$B72,0)</f>
        <v>0</v>
      </c>
      <c r="AK72">
        <f ca="1">IF(AND($B72&gt;0,SUM(AK$3:AK71)=0,SUM($H72:AJ72)=0),$B72,0)</f>
        <v>0</v>
      </c>
      <c r="AL72">
        <f ca="1">IF(AND($B72&gt;0,SUM(AL$3:AL71)=0,SUM($H72:AK72)=0),$B72,0)</f>
        <v>0</v>
      </c>
      <c r="AM72">
        <f ca="1">IF(AND($B72&gt;0,SUM(AM$3:AM71)=0,SUM($H72:AL72)=0),$B72,0)</f>
        <v>0</v>
      </c>
      <c r="AN72">
        <f ca="1">IF(AND($B72&gt;0,SUM(AN$3:AN71)=0,SUM($H72:AM72)=0),$B72,0)</f>
        <v>0</v>
      </c>
      <c r="AO72">
        <f ca="1">IF(AND($B72&gt;0,SUM(AO$3:AO71)=0,SUM($H72:AN72)=0),$B72,0)</f>
        <v>0</v>
      </c>
      <c r="AP72">
        <f ca="1">IF(AND($B72&gt;0,SUM(AP$3:AP71)=0,SUM($H72:AO72)=0),$B72,0)</f>
        <v>0</v>
      </c>
      <c r="AQ72">
        <f ca="1">IF(AND($B72&gt;0,SUM(AQ$3:AQ71)=0,SUM($H72:AP72)=0),$B72,0)</f>
        <v>0</v>
      </c>
      <c r="AR72">
        <f ca="1">IF(AND($B72&gt;0,SUM(AR$3:AR71)=0,SUM($H72:AQ72)=0),$B72,0)</f>
        <v>0</v>
      </c>
      <c r="AS72">
        <f ca="1">IF(AND($B72&gt;0,SUM(AS$3:AS71)=0,SUM($H72:AR72)=0),$B72,0)</f>
        <v>0</v>
      </c>
      <c r="AT72">
        <f ca="1">IF(AND($B72&gt;0,SUM(AT$3:AT71)=0,SUM($H72:AS72)=0),$B72,0)</f>
        <v>0</v>
      </c>
      <c r="AU72">
        <f ca="1">IF(AND($B72&gt;0,SUM(AU$3:AU71)=0,SUM($H72:AT72)=0),$B72,0)</f>
        <v>0</v>
      </c>
      <c r="AV72">
        <f ca="1">IF(AND($B72&gt;0,SUM(AV$3:AV71)=0,SUM($H72:AU72)=0),$B72,0)</f>
        <v>0</v>
      </c>
      <c r="AW72">
        <f ca="1">IF(AND($B72&gt;0,SUM(AW$3:AW71)=0,SUM($H72:AV72)=0),$B72,0)</f>
        <v>0</v>
      </c>
      <c r="AX72">
        <f ca="1">IF(AND($B72&gt;0,SUM(AX$3:AX71)=0,SUM($H72:AW72)=0),$B72,0)</f>
        <v>0</v>
      </c>
      <c r="AY72">
        <f ca="1">IF(AND($B72&gt;0,SUM(AY$3:AY71)=0,SUM($H72:AX72)=0),$B72,0)</f>
        <v>0</v>
      </c>
      <c r="AZ72">
        <f ca="1">IF(AND($B72&gt;0,SUM(AZ$3:AZ71)=0,SUM($H72:AY72)=0),$B72,0)</f>
        <v>0</v>
      </c>
      <c r="BA72">
        <f ca="1">IF(AND($B72&gt;0,SUM(BA$3:BA71)=0,SUM($H72:AZ72)=0),$B72,0)</f>
        <v>0</v>
      </c>
      <c r="BB72">
        <f ca="1">IF(AND($B72&gt;0,SUM(BB$3:BB71)=0,SUM($H72:BA72)=0),$B72,0)</f>
        <v>0</v>
      </c>
      <c r="BC72">
        <f ca="1">IF(AND($B72&gt;0,SUM(BC$3:BC71)=0,SUM($H72:BB72)=0),$B72,0)</f>
        <v>0</v>
      </c>
      <c r="BD72">
        <f ca="1">IF(AND($B72&gt;0,SUM(BD$3:BD71)=0,SUM($H72:BC72)=0),$B72,0)</f>
        <v>0</v>
      </c>
      <c r="BE72">
        <f ca="1">IF(AND($B72&gt;0,SUM(BE$3:BE71)=0,SUM($H72:BD72)=0),$B72,0)</f>
        <v>0</v>
      </c>
      <c r="BF72">
        <f ca="1">IF(AND($B72&gt;0,SUM(BF$3:BF71)=0,SUM($H72:BE72)=0),$B72,0)</f>
        <v>0</v>
      </c>
      <c r="BG72">
        <f ca="1">IF(AND($B72&gt;0,SUM(BG$3:BG71)=0,SUM($H72:BF72)=0),$B72,0)</f>
        <v>0</v>
      </c>
      <c r="BH72">
        <f ca="1">IF(AND($B72&gt;0,SUM(BH$3:BH71)=0,SUM($H72:BG72)=0),$B72,0)</f>
        <v>0</v>
      </c>
      <c r="BI72">
        <f ca="1">IF(AND($B72&gt;0,SUM(BI$3:BI71)=0,SUM($H72:BH72)=0),$B72,0)</f>
        <v>0</v>
      </c>
      <c r="BJ72">
        <f ca="1">IF(AND($B72&gt;0,SUM(BJ$3:BJ71)=0,SUM($H72:BI72)=0),$B72,0)</f>
        <v>0</v>
      </c>
      <c r="BK72">
        <f ca="1">IF(AND($B72&gt;0,SUM(BK$3:BK71)=0,SUM($H72:BJ72)=0),$B72,0)</f>
        <v>0</v>
      </c>
      <c r="BL72">
        <f ca="1">IF(AND($B72&gt;0,SUM(BL$3:BL71)=0,SUM($H72:BK72)=0),$B72,0)</f>
        <v>0</v>
      </c>
      <c r="BM72">
        <f ca="1">IF(AND($B72&gt;0,SUM(BM$3:BM71)=0,SUM($H72:BL72)=0),$B72,0)</f>
        <v>0</v>
      </c>
      <c r="BN72">
        <f ca="1">IF(AND($B72&gt;0,SUM(BN$3:BN71)=0,SUM($H72:BM72)=0),$B72,0)</f>
        <v>0</v>
      </c>
      <c r="BO72">
        <f ca="1">IF(AND($B72&gt;0,SUM(BO$3:BO71)=0,SUM($H72:BN72)=0),$B72,0)</f>
        <v>0</v>
      </c>
      <c r="BP72">
        <f ca="1">IF(AND($B72&gt;0,SUM(BP$3:BP71)=0,SUM($H72:BO72)=0),$B72,0)</f>
        <v>0</v>
      </c>
      <c r="BQ72">
        <f ca="1">IF(AND($B72&gt;0,SUM(BQ$3:BQ71)=0,SUM($H72:BP72)=0),$B72,0)</f>
        <v>0</v>
      </c>
      <c r="BR72">
        <f ca="1">IF(AND($B72&gt;0,SUM(BR$3:BR71)=0,SUM($H72:BQ72)=0),$B72,0)</f>
        <v>0</v>
      </c>
      <c r="BS72">
        <f ca="1">IF(AND($B72&gt;0,SUM(BS$3:BS71)=0,SUM($H72:BR72)=0),$B72,0)</f>
        <v>0</v>
      </c>
      <c r="BT72">
        <f ca="1">IF(AND($B72&gt;0,SUM(BT$3:BT71)=0,SUM($H72:BS72)=0),$B72,0)</f>
        <v>0</v>
      </c>
      <c r="BU72">
        <f ca="1">IF(AND($B72&gt;0,SUM(BU$3:BU71)=0,SUM($H72:BT72)=0),$B72,0)</f>
        <v>0</v>
      </c>
      <c r="BV72">
        <f ca="1">IF(AND($B72&gt;0,SUM(BV$3:BV71)=0,SUM($H72:BU72)=0),$B72,0)</f>
        <v>0</v>
      </c>
      <c r="BW72">
        <f ca="1">IF(AND($B72&gt;0,SUM(BW$3:BW71)=0,SUM($H72:BV72)=0),$B72,0)</f>
        <v>0</v>
      </c>
      <c r="BX72">
        <f ca="1">IF(AND($B72&gt;0,SUM(BX$3:BX71)=0,SUM($H72:BW72)=0),$B72,0)</f>
        <v>0</v>
      </c>
      <c r="BY72">
        <f ca="1">IF(AND($B72&gt;0,SUM(BY$3:BY71)=0,SUM($H72:BX72)=0),$B72,0)</f>
        <v>0</v>
      </c>
      <c r="BZ72">
        <f ca="1">IF(AND($B72&gt;0,SUM(BZ$3:BZ71)=0,SUM($H72:BY72)=0),$B72,0)</f>
        <v>0</v>
      </c>
      <c r="CA72">
        <f ca="1">IF(AND($B72&gt;0,SUM(CA$3:CA71)=0,SUM($H72:BZ72)=0),$B72,0)</f>
        <v>0</v>
      </c>
      <c r="CB72">
        <f ca="1">IF(AND($B72&gt;0,SUM(CB$3:CB71)=0,SUM($H72:CA72)=0),$B72,0)</f>
        <v>0</v>
      </c>
      <c r="CC72">
        <f ca="1">IF(AND($B72&gt;0,SUM(CC$3:CC71)=0,SUM($H72:CB72)=0),$B72,0)</f>
        <v>0</v>
      </c>
      <c r="CD72">
        <f ca="1">IF(AND($B72&gt;0,SUM(CD$3:CD71)=0,SUM($H72:CC72)=0),$B72,0)</f>
        <v>0</v>
      </c>
      <c r="CE72">
        <f ca="1">IF(AND($B72&gt;0,SUM(CE$3:CE71)=0,SUM($H72:CD72)=0),$B72,0)</f>
        <v>0</v>
      </c>
      <c r="CF72">
        <f ca="1">IF(AND($B72&gt;0,SUM(CF$3:CF71)=0,SUM($H72:CE72)=0),$B72,0)</f>
        <v>0</v>
      </c>
      <c r="CG72">
        <f ca="1">IF(AND($B72&gt;0,SUM(CG$3:CG71)=0,SUM($H72:CF72)=0),$B72,0)</f>
        <v>0</v>
      </c>
      <c r="CH72">
        <f ca="1">IF(AND($B72&gt;0,SUM(CH$3:CH71)=0,SUM($H72:CG72)=0),$B72,0)</f>
        <v>0</v>
      </c>
      <c r="CI72">
        <f ca="1">IF(AND($B72&gt;0,SUM(CI$3:CI71)=0,SUM($H72:CH72)=0),$B72,0)</f>
        <v>0</v>
      </c>
      <c r="CJ72">
        <f ca="1">IF(AND($B72&gt;0,SUM(CJ$3:CJ71)=0,SUM($H72:CI72)=0),$B72,0)</f>
        <v>0</v>
      </c>
      <c r="CK72">
        <f ca="1">IF(AND($B72&gt;0,SUM(CK$3:CK71)=0,SUM($H72:CJ72)=0),$B72,0)</f>
        <v>0</v>
      </c>
      <c r="CL72">
        <f ca="1">IF(AND($B72&gt;0,SUM(CL$3:CL71)=0,SUM($H72:CK72)=0),$B72,0)</f>
        <v>0</v>
      </c>
      <c r="CM72">
        <f ca="1">IF(AND($B72&gt;0,SUM(CM$3:CM71)=0,SUM($H72:CL72)=0),$B72,0)</f>
        <v>0</v>
      </c>
      <c r="CN72">
        <f ca="1">IF(AND($B72&gt;0,SUM(CN$3:CN71)=0,SUM($H72:CM72)=0),$B72,0)</f>
        <v>0</v>
      </c>
      <c r="CO72">
        <f ca="1">IF(AND($B72&gt;0,SUM(CO$3:CO71)=0,SUM($H72:CN72)=0),$B72,0)</f>
        <v>0</v>
      </c>
      <c r="CP72">
        <f ca="1">IF(AND($B72&gt;0,SUM(CP$3:CP71)=0,SUM($H72:CO72)=0),$B72,0)</f>
        <v>0</v>
      </c>
      <c r="CQ72">
        <f ca="1">IF(AND($B72&gt;0,SUM(CQ$3:CQ71)=0,SUM($H72:CP72)=0),$B72,0)</f>
        <v>0</v>
      </c>
      <c r="CR72">
        <f ca="1">IF(AND($B72&gt;0,SUM(CR$3:CR71)=0,SUM($H72:CQ72)=0),$B72,0)</f>
        <v>0</v>
      </c>
      <c r="CS72">
        <f ca="1">IF(AND($B72&gt;0,SUM(CS$3:CS71)=0,SUM($H72:CR72)=0),$B72,0)</f>
        <v>0</v>
      </c>
      <c r="CT72">
        <f ca="1">IF(AND($B72&gt;0,SUM(CT$3:CT71)=0,SUM($H72:CS72)=0),$B72,0)</f>
        <v>0</v>
      </c>
      <c r="CU72">
        <f ca="1">IF(AND($B72&gt;0,SUM(CU$3:CU71)=0,SUM($H72:CT72)=0),$B72,0)</f>
        <v>0</v>
      </c>
      <c r="CV72">
        <f ca="1">IF(AND($B72&gt;0,SUM(CV$3:CV71)=0,SUM($H72:CU72)=0),$B72,0)</f>
        <v>0</v>
      </c>
      <c r="CW72">
        <f ca="1">IF(AND($B72&gt;0,SUM(CW$3:CW71)=0,SUM($H72:CV72)=0),$B72,0)</f>
        <v>0</v>
      </c>
      <c r="CX72">
        <f ca="1">IF(AND($B72&gt;0,SUM(CX$3:CX71)=0,SUM($H72:CW72)=0),$B72,0)</f>
        <v>0</v>
      </c>
      <c r="CY72">
        <f ca="1">IF(AND($B72&gt;0,SUM(CY$3:CY71)=0,SUM($H72:CX72)=0),$B72,0)</f>
        <v>0</v>
      </c>
      <c r="CZ72">
        <f ca="1">IF(AND($B72&gt;0,SUM(CZ$3:CZ71)=0,SUM($H72:CY72)=0),$B72,0)</f>
        <v>0</v>
      </c>
      <c r="DA72">
        <f ca="1">IF(AND($B72&gt;0,SUM(DA$3:DA71)=0,SUM($H72:CZ72)=0),$B72,0)</f>
        <v>0</v>
      </c>
      <c r="DB72">
        <f ca="1">IF(AND($B72&gt;0,SUM(DB$3:DB71)=0,SUM($H72:DA72)=0),$B72,0)</f>
        <v>0</v>
      </c>
      <c r="DC72">
        <f ca="1">IF(AND($B72&gt;0,SUM(DC$3:DC71)=0,SUM($H72:DB72)=0),$B72,0)</f>
        <v>0</v>
      </c>
      <c r="DD72">
        <f ca="1">IF(AND($B72&gt;0,SUM(DD$3:DD71)=0,SUM($H72:DC72)=0),$B72,0)</f>
        <v>0</v>
      </c>
      <c r="DE72">
        <f ca="1">IF(AND($B72&gt;0,SUM(DE$3:DE71)=0,SUM($H72:DD72)=0),$B72,0)</f>
        <v>0</v>
      </c>
      <c r="DF72">
        <f ca="1">IF(AND($B72&gt;0,SUM(DF$3:DF71)=0,SUM($H72:DE72)=0),$B72,0)</f>
        <v>0</v>
      </c>
      <c r="DG72">
        <f ca="1">IF(AND($B72&gt;0,SUM(DG$3:DG71)=0,SUM($H72:DF72)=0),$B72,0)</f>
        <v>0</v>
      </c>
      <c r="DH72">
        <f ca="1">IF(AND($B72&gt;0,SUM(DH$3:DH71)=0,SUM($H72:DG72)=0),$B72,0)</f>
        <v>0</v>
      </c>
      <c r="DI72">
        <f ca="1">IF(AND($B72&gt;0,SUM(DI$3:DI71)=0,SUM($H72:DH72)=0),$B72,0)</f>
        <v>0</v>
      </c>
      <c r="DJ72">
        <f ca="1">IF(AND($B72&gt;0,SUM(DJ$3:DJ71)=0,SUM($H72:DI72)=0),$B72,0)</f>
        <v>0</v>
      </c>
      <c r="DK72">
        <f ca="1">IF(AND($B72&gt;0,SUM(DK$3:DK71)=0,SUM($H72:DJ72)=0),$B72,0)</f>
        <v>0</v>
      </c>
      <c r="DL72">
        <f ca="1">IF(AND($B72&gt;0,SUM(DL$3:DL71)=0,SUM($H72:DK72)=0),$B72,0)</f>
        <v>0</v>
      </c>
      <c r="DM72">
        <f ca="1">IF(AND($B72&gt;0,SUM(DM$3:DM71)=0,SUM($H72:DL72)=0),$B72,0)</f>
        <v>0</v>
      </c>
      <c r="DN72">
        <f ca="1">IF(AND($B72&gt;0,SUM(DN$3:DN71)=0,SUM($H72:DM72)=0),$B72,0)</f>
        <v>0</v>
      </c>
      <c r="DO72">
        <f ca="1">IF(AND($B72&gt;0,SUM(DO$3:DO71)=0,SUM($H72:DN72)=0),$B72,0)</f>
        <v>0</v>
      </c>
      <c r="DP72">
        <f ca="1">IF(AND($B72&gt;0,SUM(DP$3:DP71)=0,SUM($H72:DO72)=0),$B72,0)</f>
        <v>0</v>
      </c>
      <c r="DQ72">
        <f ca="1">IF(AND($B72&gt;0,SUM(DQ$3:DQ71)=0,SUM($H72:DP72)=0),$B72,0)</f>
        <v>0</v>
      </c>
      <c r="DR72">
        <f ca="1">IF(AND($B72&gt;0,SUM(DR$3:DR71)=0,SUM($H72:DQ72)=0),$B72,0)</f>
        <v>0</v>
      </c>
      <c r="DS72">
        <f ca="1">IF(AND($B72&gt;0,SUM(DS$3:DS71)=0,SUM($H72:DR72)=0),$B72,0)</f>
        <v>0</v>
      </c>
      <c r="DT72">
        <f ca="1">IF(AND($B72&gt;0,SUM(DT$3:DT71)=0,SUM($H72:DS72)=0),$B72,0)</f>
        <v>0</v>
      </c>
      <c r="DU72">
        <f ca="1">IF(AND($B72&gt;0,SUM(DU$3:DU71)=0,SUM($H72:DT72)=0),$B72,0)</f>
        <v>0</v>
      </c>
      <c r="DV72">
        <f ca="1">IF(AND($B72&gt;0,SUM(DV$3:DV71)=0,SUM($H72:DU72)=0),$B72,0)</f>
        <v>0</v>
      </c>
      <c r="DW72">
        <f ca="1">IF(AND($B72&gt;0,SUM(DW$3:DW71)=0,SUM($H72:DV72)=0),$B72,0)</f>
        <v>0</v>
      </c>
      <c r="DX72">
        <f ca="1">IF(AND($B72&gt;0,SUM(DX$3:DX71)=0,SUM($H72:DW72)=0),$B72,0)</f>
        <v>0</v>
      </c>
      <c r="DY72">
        <f ca="1">IF(AND($B72&gt;0,SUM(DY$3:DY71)=0,SUM($H72:DX72)=0),$B72,0)</f>
        <v>0</v>
      </c>
      <c r="DZ72">
        <f ca="1">IF(AND($B72&gt;0,SUM(DZ$3:DZ71)=0,SUM($H72:DY72)=0),$B72,0)</f>
        <v>0</v>
      </c>
      <c r="EA72">
        <f ca="1">IF(AND($B72&gt;0,SUM(EA$3:EA71)=0,SUM($H72:DZ72)=0),$B72,0)</f>
        <v>0</v>
      </c>
      <c r="EB72">
        <f ca="1">IF(AND($B72&gt;0,SUM(EB$3:EB71)=0,SUM($H72:EA72)=0),$B72,0)</f>
        <v>0</v>
      </c>
      <c r="EC72">
        <f ca="1">IF(AND($B72&gt;0,SUM(EC$3:EC71)=0,SUM($H72:EB72)=0),$B72,0)</f>
        <v>0</v>
      </c>
      <c r="ED72">
        <f ca="1">IF(AND($B72&gt;0,SUM(ED$3:ED71)=0,SUM($H72:EC72)=0),$B72,0)</f>
        <v>0</v>
      </c>
      <c r="EE72">
        <f ca="1">IF(AND($B72&gt;0,SUM(EE$3:EE71)=0,SUM($H72:ED72)=0),$B72,0)</f>
        <v>0</v>
      </c>
      <c r="EF72">
        <f ca="1">IF(AND($B72&gt;0,SUM(EF$3:EF71)=0,SUM($H72:EE72)=0),$B72,0)</f>
        <v>0</v>
      </c>
      <c r="EG72">
        <f ca="1">IF(AND($B72&gt;0,SUM(EG$3:EG71)=0,SUM($H72:EF72)=0),$B72,0)</f>
        <v>0</v>
      </c>
      <c r="EH72">
        <f ca="1">IF(AND($B72&gt;0,SUM(EH$3:EH71)=0,SUM($H72:EG72)=0),$B72,0)</f>
        <v>0</v>
      </c>
      <c r="EI72">
        <f ca="1">IF(AND($B72&gt;0,SUM(EI$3:EI71)=0,SUM($H72:EH72)=0),$B72,0)</f>
        <v>0</v>
      </c>
      <c r="EJ72">
        <f ca="1">IF(AND($B72&gt;0,SUM(EJ$3:EJ71)=0,SUM($H72:EI72)=0),$B72,0)</f>
        <v>0</v>
      </c>
      <c r="EK72">
        <f ca="1">IF(AND($B72&gt;0,SUM(EK$3:EK71)=0,SUM($H72:EJ72)=0),$B72,0)</f>
        <v>0</v>
      </c>
      <c r="EL72">
        <f ca="1">IF(AND($B72&gt;0,SUM(EL$3:EL71)=0,SUM($H72:EK72)=0),$B72,0)</f>
        <v>0</v>
      </c>
      <c r="EM72">
        <f ca="1">IF(AND($B72&gt;0,SUM(EM$3:EM71)=0,SUM($H72:EL72)=0),$B72,0)</f>
        <v>0</v>
      </c>
      <c r="EN72">
        <f ca="1">IF(AND($B72&gt;0,SUM(EN$3:EN71)=0,SUM($H72:EM72)=0),$B72,0)</f>
        <v>0</v>
      </c>
      <c r="EO72">
        <f ca="1">IF(AND($B72&gt;0,SUM(EO$3:EO71)=0,SUM($H72:EN72)=0),$B72,0)</f>
        <v>0</v>
      </c>
      <c r="EP72">
        <f ca="1">IF(AND($B72&gt;0,SUM(EP$3:EP71)=0,SUM($H72:EO72)=0),$B72,0)</f>
        <v>0</v>
      </c>
      <c r="EQ72">
        <f ca="1">IF(AND($B72&gt;0,SUM(EQ$3:EQ71)=0,SUM($H72:EP72)=0),$B72,0)</f>
        <v>0</v>
      </c>
      <c r="ER72">
        <f ca="1">IF(AND($B72&gt;0,SUM(ER$3:ER71)=0,SUM($H72:EQ72)=0),$B72,0)</f>
        <v>0</v>
      </c>
      <c r="ES72">
        <f ca="1">IF(AND($B72&gt;0,SUM(ES$3:ES71)=0,SUM($H72:ER72)=0),$B72,0)</f>
        <v>0</v>
      </c>
      <c r="ET72">
        <f ca="1">IF(AND($B72&gt;0,SUM(ET$3:ET71)=0,SUM($H72:ES72)=0),$B72,0)</f>
        <v>0</v>
      </c>
      <c r="EU72">
        <f ca="1">IF(AND($B72&gt;0,SUM(EU$3:EU71)=0,SUM($H72:ET72)=0),$B72,0)</f>
        <v>0</v>
      </c>
      <c r="EV72">
        <f ca="1">IF(AND($B72&gt;0,SUM(EV$3:EV71)=0,SUM($H72:EU72)=0),$B72,0)</f>
        <v>0</v>
      </c>
      <c r="EW72">
        <f ca="1">IF(AND($B72&gt;0,SUM(EW$3:EW71)=0,SUM($H72:EV72)=0),$B72,0)</f>
        <v>0</v>
      </c>
      <c r="EX72">
        <f ca="1">IF(AND($B72&gt;0,SUM(EX$3:EX71)=0,SUM($H72:EW72)=0),$B72,0)</f>
        <v>0</v>
      </c>
      <c r="EY72">
        <f ca="1">IF(AND($B72&gt;0,SUM(EY$3:EY71)=0,SUM($H72:EX72)=0),$B72,0)</f>
        <v>0</v>
      </c>
      <c r="EZ72">
        <f ca="1">IF(AND($B72&gt;0,SUM(EZ$3:EZ71)=0,SUM($H72:EY72)=0),$B72,0)</f>
        <v>0</v>
      </c>
      <c r="FA72">
        <f ca="1">IF(AND($B72&gt;0,SUM(FA$3:FA71)=0,SUM($H72:EZ72)=0),$B72,0)</f>
        <v>0</v>
      </c>
      <c r="FB72">
        <f ca="1">IF(AND($B72&gt;0,SUM(FB$3:FB71)=0,SUM($H72:FA72)=0),$B72,0)</f>
        <v>0</v>
      </c>
      <c r="FC72">
        <f ca="1">IF(AND($B72&gt;0,SUM(FC$3:FC71)=0,SUM($H72:FB72)=0),$B72,0)</f>
        <v>0</v>
      </c>
      <c r="FD72">
        <f ca="1">IF(AND($B72&gt;0,SUM(FD$3:FD71)=0,SUM($H72:FC72)=0),$B72,0)</f>
        <v>0</v>
      </c>
      <c r="FE72">
        <f ca="1">IF(AND($B72&gt;0,SUM(FE$3:FE71)=0,SUM($H72:FD72)=0),$B72,0)</f>
        <v>0</v>
      </c>
      <c r="FF72">
        <f ca="1">IF(AND($B72&gt;0,SUM(FF$3:FF71)=0,SUM($H72:FE72)=0),$B72,0)</f>
        <v>0</v>
      </c>
      <c r="FG72">
        <f ca="1">IF(AND($B72&gt;0,SUM(FG$3:FG71)=0,SUM($H72:FF72)=0),$B72,0)</f>
        <v>0</v>
      </c>
      <c r="FH72">
        <f ca="1">IF(AND($B72&gt;0,SUM(FH$3:FH71)=0,SUM($H72:FG72)=0),$B72,0)</f>
        <v>0</v>
      </c>
      <c r="FI72">
        <f ca="1">IF(AND($B72&gt;0,SUM(FI$3:FI71)=0,SUM($H72:FH72)=0),$B72,0)</f>
        <v>0</v>
      </c>
      <c r="FJ72">
        <f ca="1">IF(AND($B72&gt;0,SUM(FJ$3:FJ71)=0,SUM($H72:FI72)=0),$B72,0)</f>
        <v>0</v>
      </c>
      <c r="FK72">
        <f ca="1">IF(AND($B72&gt;0,SUM(FK$3:FK71)=0,SUM($H72:FJ72)=0),$B72,0)</f>
        <v>0</v>
      </c>
      <c r="FL72">
        <f ca="1">IF(AND($B72&gt;0,SUM(FL$3:FL71)=0,SUM($H72:FK72)=0),$B72,0)</f>
        <v>0</v>
      </c>
      <c r="FM72">
        <f ca="1">IF(AND($B72&gt;0,SUM(FM$3:FM71)=0,SUM($H72:FL72)=0),$B72,0)</f>
        <v>0</v>
      </c>
      <c r="FN72">
        <f ca="1">IF(AND($B72&gt;0,SUM(FN$3:FN71)=0,SUM($H72:FM72)=0),$B72,0)</f>
        <v>0</v>
      </c>
      <c r="FS72" s="67" t="s">
        <v>1080</v>
      </c>
      <c r="FT72" s="67" t="str">
        <f>""</f>
        <v/>
      </c>
      <c r="FU72" s="342">
        <v>3</v>
      </c>
      <c r="FV72" s="374" t="str">
        <f>""</f>
        <v/>
      </c>
      <c r="FY72" s="67" t="s">
        <v>1167</v>
      </c>
      <c r="FZ72" s="67" t="str">
        <f>""</f>
        <v/>
      </c>
      <c r="GA72" s="342">
        <v>3</v>
      </c>
      <c r="GB72" s="374" t="str">
        <f>""</f>
        <v/>
      </c>
      <c r="GE72" s="67" t="s">
        <v>1080</v>
      </c>
      <c r="GF72" s="67" t="str">
        <f>""</f>
        <v/>
      </c>
      <c r="GG72" s="342">
        <v>3</v>
      </c>
      <c r="GH72" s="374" t="str">
        <f>""</f>
        <v/>
      </c>
    </row>
    <row r="73" spans="1:190" ht="15.75" thickBot="1" x14ac:dyDescent="0.3">
      <c r="A73">
        <v>73</v>
      </c>
      <c r="B73" s="367">
        <f ca="1">IF(OR(B69&lt;&gt;0,B71&lt;&gt;0),A73,0)</f>
        <v>0</v>
      </c>
      <c r="C73" s="240" t="str">
        <f t="shared" ca="1" si="16"/>
        <v xml:space="preserve"> - Sis. Power 24V20W</v>
      </c>
      <c r="D73" s="240" t="str">
        <f t="shared" ca="1" si="17"/>
        <v/>
      </c>
      <c r="E73" s="240">
        <f t="shared" ca="1" si="18"/>
        <v>3</v>
      </c>
      <c r="F73" s="240" t="str">
        <f t="shared" ca="1" si="19"/>
        <v/>
      </c>
      <c r="G73" s="47">
        <f ca="1">INDEX($I$2:$FN$2,ROWS(G$2:G73))</f>
        <v>1</v>
      </c>
      <c r="H73">
        <v>0</v>
      </c>
      <c r="I73">
        <f ca="1">IF(AND($B73&gt;0,SUM(I$3:I72)=0,SUM($H73:H73)=0),$B73,0)</f>
        <v>0</v>
      </c>
      <c r="J73">
        <f ca="1">IF(AND($B73&gt;0,SUM(J$3:J72)=0,SUM($H73:I73)=0),$B73,0)</f>
        <v>0</v>
      </c>
      <c r="K73">
        <f ca="1">IF(AND($B73&gt;0,SUM(K$3:K72)=0,SUM($H73:J73)=0),$B73,0)</f>
        <v>0</v>
      </c>
      <c r="L73">
        <f ca="1">IF(AND($B73&gt;0,SUM(L$3:L72)=0,SUM($H73:K73)=0),$B73,0)</f>
        <v>0</v>
      </c>
      <c r="M73">
        <f ca="1">IF(AND($B73&gt;0,SUM(M$3:M72)=0,SUM($H73:L73)=0),$B73,0)</f>
        <v>0</v>
      </c>
      <c r="N73">
        <f ca="1">IF(AND($B73&gt;0,SUM(N$3:N72)=0,SUM($H73:M73)=0),$B73,0)</f>
        <v>0</v>
      </c>
      <c r="O73">
        <f ca="1">IF(AND($B73&gt;0,SUM(O$3:O72)=0,SUM($H73:N73)=0),$B73,0)</f>
        <v>0</v>
      </c>
      <c r="P73">
        <f ca="1">IF(AND($B73&gt;0,SUM(P$3:P72)=0,SUM($H73:O73)=0),$B73,0)</f>
        <v>0</v>
      </c>
      <c r="Q73">
        <f ca="1">IF(AND($B73&gt;0,SUM(Q$3:Q72)=0,SUM($H73:P73)=0),$B73,0)</f>
        <v>0</v>
      </c>
      <c r="R73">
        <f ca="1">IF(AND($B73&gt;0,SUM(R$3:R72)=0,SUM($H73:Q73)=0),$B73,0)</f>
        <v>0</v>
      </c>
      <c r="S73">
        <f ca="1">IF(AND($B73&gt;0,SUM(S$3:S72)=0,SUM($H73:R73)=0),$B73,0)</f>
        <v>0</v>
      </c>
      <c r="T73">
        <f ca="1">IF(AND($B73&gt;0,SUM(T$3:T72)=0,SUM($H73:S73)=0),$B73,0)</f>
        <v>0</v>
      </c>
      <c r="U73">
        <f ca="1">IF(AND($B73&gt;0,SUM(U$3:U72)=0,SUM($H73:T73)=0),$B73,0)</f>
        <v>0</v>
      </c>
      <c r="V73">
        <f ca="1">IF(AND($B73&gt;0,SUM(V$3:V72)=0,SUM($H73:U73)=0),$B73,0)</f>
        <v>0</v>
      </c>
      <c r="W73">
        <f ca="1">IF(AND($B73&gt;0,SUM(W$3:W72)=0,SUM($H73:V73)=0),$B73,0)</f>
        <v>0</v>
      </c>
      <c r="X73">
        <f ca="1">IF(AND($B73&gt;0,SUM(X$3:X72)=0,SUM($H73:W73)=0),$B73,0)</f>
        <v>0</v>
      </c>
      <c r="Y73">
        <f ca="1">IF(AND($B73&gt;0,SUM(Y$3:Y72)=0,SUM($H73:X73)=0),$B73,0)</f>
        <v>0</v>
      </c>
      <c r="Z73">
        <f ca="1">IF(AND($B73&gt;0,SUM(Z$3:Z72)=0,SUM($H73:Y73)=0),$B73,0)</f>
        <v>0</v>
      </c>
      <c r="AA73">
        <f ca="1">IF(AND($B73&gt;0,SUM(AA$3:AA72)=0,SUM($H73:Z73)=0),$B73,0)</f>
        <v>0</v>
      </c>
      <c r="AB73">
        <f ca="1">IF(AND($B73&gt;0,SUM(AB$3:AB72)=0,SUM($H73:AA73)=0),$B73,0)</f>
        <v>0</v>
      </c>
      <c r="AC73">
        <f ca="1">IF(AND($B73&gt;0,SUM(AC$3:AC72)=0,SUM($H73:AB73)=0),$B73,0)</f>
        <v>0</v>
      </c>
      <c r="AD73">
        <f ca="1">IF(AND($B73&gt;0,SUM(AD$3:AD72)=0,SUM($H73:AC73)=0),$B73,0)</f>
        <v>0</v>
      </c>
      <c r="AE73">
        <f ca="1">IF(AND($B73&gt;0,SUM(AE$3:AE72)=0,SUM($H73:AD73)=0),$B73,0)</f>
        <v>0</v>
      </c>
      <c r="AF73">
        <f ca="1">IF(AND($B73&gt;0,SUM(AF$3:AF72)=0,SUM($H73:AE73)=0),$B73,0)</f>
        <v>0</v>
      </c>
      <c r="AG73">
        <f ca="1">IF(AND($B73&gt;0,SUM(AG$3:AG72)=0,SUM($H73:AF73)=0),$B73,0)</f>
        <v>0</v>
      </c>
      <c r="AH73">
        <f ca="1">IF(AND($B73&gt;0,SUM(AH$3:AH72)=0,SUM($H73:AG73)=0),$B73,0)</f>
        <v>0</v>
      </c>
      <c r="AI73">
        <f ca="1">IF(AND($B73&gt;0,SUM(AI$3:AI72)=0,SUM($H73:AH73)=0),$B73,0)</f>
        <v>0</v>
      </c>
      <c r="AJ73">
        <f ca="1">IF(AND($B73&gt;0,SUM(AJ$3:AJ72)=0,SUM($H73:AI73)=0),$B73,0)</f>
        <v>0</v>
      </c>
      <c r="AK73">
        <f ca="1">IF(AND($B73&gt;0,SUM(AK$3:AK72)=0,SUM($H73:AJ73)=0),$B73,0)</f>
        <v>0</v>
      </c>
      <c r="AL73">
        <f ca="1">IF(AND($B73&gt;0,SUM(AL$3:AL72)=0,SUM($H73:AK73)=0),$B73,0)</f>
        <v>0</v>
      </c>
      <c r="AM73">
        <f ca="1">IF(AND($B73&gt;0,SUM(AM$3:AM72)=0,SUM($H73:AL73)=0),$B73,0)</f>
        <v>0</v>
      </c>
      <c r="AN73">
        <f ca="1">IF(AND($B73&gt;0,SUM(AN$3:AN72)=0,SUM($H73:AM73)=0),$B73,0)</f>
        <v>0</v>
      </c>
      <c r="AO73">
        <f ca="1">IF(AND($B73&gt;0,SUM(AO$3:AO72)=0,SUM($H73:AN73)=0),$B73,0)</f>
        <v>0</v>
      </c>
      <c r="AP73">
        <f ca="1">IF(AND($B73&gt;0,SUM(AP$3:AP72)=0,SUM($H73:AO73)=0),$B73,0)</f>
        <v>0</v>
      </c>
      <c r="AQ73">
        <f ca="1">IF(AND($B73&gt;0,SUM(AQ$3:AQ72)=0,SUM($H73:AP73)=0),$B73,0)</f>
        <v>0</v>
      </c>
      <c r="AR73">
        <f ca="1">IF(AND($B73&gt;0,SUM(AR$3:AR72)=0,SUM($H73:AQ73)=0),$B73,0)</f>
        <v>0</v>
      </c>
      <c r="AS73">
        <f ca="1">IF(AND($B73&gt;0,SUM(AS$3:AS72)=0,SUM($H73:AR73)=0),$B73,0)</f>
        <v>0</v>
      </c>
      <c r="AT73">
        <f ca="1">IF(AND($B73&gt;0,SUM(AT$3:AT72)=0,SUM($H73:AS73)=0),$B73,0)</f>
        <v>0</v>
      </c>
      <c r="AU73">
        <f ca="1">IF(AND($B73&gt;0,SUM(AU$3:AU72)=0,SUM($H73:AT73)=0),$B73,0)</f>
        <v>0</v>
      </c>
      <c r="AV73">
        <f ca="1">IF(AND($B73&gt;0,SUM(AV$3:AV72)=0,SUM($H73:AU73)=0),$B73,0)</f>
        <v>0</v>
      </c>
      <c r="AW73">
        <f ca="1">IF(AND($B73&gt;0,SUM(AW$3:AW72)=0,SUM($H73:AV73)=0),$B73,0)</f>
        <v>0</v>
      </c>
      <c r="AX73">
        <f ca="1">IF(AND($B73&gt;0,SUM(AX$3:AX72)=0,SUM($H73:AW73)=0),$B73,0)</f>
        <v>0</v>
      </c>
      <c r="AY73">
        <f ca="1">IF(AND($B73&gt;0,SUM(AY$3:AY72)=0,SUM($H73:AX73)=0),$B73,0)</f>
        <v>0</v>
      </c>
      <c r="AZ73">
        <f ca="1">IF(AND($B73&gt;0,SUM(AZ$3:AZ72)=0,SUM($H73:AY73)=0),$B73,0)</f>
        <v>0</v>
      </c>
      <c r="BA73">
        <f ca="1">IF(AND($B73&gt;0,SUM(BA$3:BA72)=0,SUM($H73:AZ73)=0),$B73,0)</f>
        <v>0</v>
      </c>
      <c r="BB73">
        <f ca="1">IF(AND($B73&gt;0,SUM(BB$3:BB72)=0,SUM($H73:BA73)=0),$B73,0)</f>
        <v>0</v>
      </c>
      <c r="BC73">
        <f ca="1">IF(AND($B73&gt;0,SUM(BC$3:BC72)=0,SUM($H73:BB73)=0),$B73,0)</f>
        <v>0</v>
      </c>
      <c r="BD73">
        <f ca="1">IF(AND($B73&gt;0,SUM(BD$3:BD72)=0,SUM($H73:BC73)=0),$B73,0)</f>
        <v>0</v>
      </c>
      <c r="BE73">
        <f ca="1">IF(AND($B73&gt;0,SUM(BE$3:BE72)=0,SUM($H73:BD73)=0),$B73,0)</f>
        <v>0</v>
      </c>
      <c r="BF73">
        <f ca="1">IF(AND($B73&gt;0,SUM(BF$3:BF72)=0,SUM($H73:BE73)=0),$B73,0)</f>
        <v>0</v>
      </c>
      <c r="BG73">
        <f ca="1">IF(AND($B73&gt;0,SUM(BG$3:BG72)=0,SUM($H73:BF73)=0),$B73,0)</f>
        <v>0</v>
      </c>
      <c r="BH73">
        <f ca="1">IF(AND($B73&gt;0,SUM(BH$3:BH72)=0,SUM($H73:BG73)=0),$B73,0)</f>
        <v>0</v>
      </c>
      <c r="BI73">
        <f ca="1">IF(AND($B73&gt;0,SUM(BI$3:BI72)=0,SUM($H73:BH73)=0),$B73,0)</f>
        <v>0</v>
      </c>
      <c r="BJ73">
        <f ca="1">IF(AND($B73&gt;0,SUM(BJ$3:BJ72)=0,SUM($H73:BI73)=0),$B73,0)</f>
        <v>0</v>
      </c>
      <c r="BK73">
        <f ca="1">IF(AND($B73&gt;0,SUM(BK$3:BK72)=0,SUM($H73:BJ73)=0),$B73,0)</f>
        <v>0</v>
      </c>
      <c r="BL73">
        <f ca="1">IF(AND($B73&gt;0,SUM(BL$3:BL72)=0,SUM($H73:BK73)=0),$B73,0)</f>
        <v>0</v>
      </c>
      <c r="BM73">
        <f ca="1">IF(AND($B73&gt;0,SUM(BM$3:BM72)=0,SUM($H73:BL73)=0),$B73,0)</f>
        <v>0</v>
      </c>
      <c r="BN73">
        <f ca="1">IF(AND($B73&gt;0,SUM(BN$3:BN72)=0,SUM($H73:BM73)=0),$B73,0)</f>
        <v>0</v>
      </c>
      <c r="BO73">
        <f ca="1">IF(AND($B73&gt;0,SUM(BO$3:BO72)=0,SUM($H73:BN73)=0),$B73,0)</f>
        <v>0</v>
      </c>
      <c r="BP73">
        <f ca="1">IF(AND($B73&gt;0,SUM(BP$3:BP72)=0,SUM($H73:BO73)=0),$B73,0)</f>
        <v>0</v>
      </c>
      <c r="BQ73">
        <f ca="1">IF(AND($B73&gt;0,SUM(BQ$3:BQ72)=0,SUM($H73:BP73)=0),$B73,0)</f>
        <v>0</v>
      </c>
      <c r="BR73">
        <f ca="1">IF(AND($B73&gt;0,SUM(BR$3:BR72)=0,SUM($H73:BQ73)=0),$B73,0)</f>
        <v>0</v>
      </c>
      <c r="BS73">
        <f ca="1">IF(AND($B73&gt;0,SUM(BS$3:BS72)=0,SUM($H73:BR73)=0),$B73,0)</f>
        <v>0</v>
      </c>
      <c r="BT73">
        <f ca="1">IF(AND($B73&gt;0,SUM(BT$3:BT72)=0,SUM($H73:BS73)=0),$B73,0)</f>
        <v>0</v>
      </c>
      <c r="BU73">
        <f ca="1">IF(AND($B73&gt;0,SUM(BU$3:BU72)=0,SUM($H73:BT73)=0),$B73,0)</f>
        <v>0</v>
      </c>
      <c r="BV73">
        <f ca="1">IF(AND($B73&gt;0,SUM(BV$3:BV72)=0,SUM($H73:BU73)=0),$B73,0)</f>
        <v>0</v>
      </c>
      <c r="BW73">
        <f ca="1">IF(AND($B73&gt;0,SUM(BW$3:BW72)=0,SUM($H73:BV73)=0),$B73,0)</f>
        <v>0</v>
      </c>
      <c r="BX73">
        <f ca="1">IF(AND($B73&gt;0,SUM(BX$3:BX72)=0,SUM($H73:BW73)=0),$B73,0)</f>
        <v>0</v>
      </c>
      <c r="BY73">
        <f ca="1">IF(AND($B73&gt;0,SUM(BY$3:BY72)=0,SUM($H73:BX73)=0),$B73,0)</f>
        <v>0</v>
      </c>
      <c r="BZ73">
        <f ca="1">IF(AND($B73&gt;0,SUM(BZ$3:BZ72)=0,SUM($H73:BY73)=0),$B73,0)</f>
        <v>0</v>
      </c>
      <c r="CA73">
        <f ca="1">IF(AND($B73&gt;0,SUM(CA$3:CA72)=0,SUM($H73:BZ73)=0),$B73,0)</f>
        <v>0</v>
      </c>
      <c r="CB73">
        <f ca="1">IF(AND($B73&gt;0,SUM(CB$3:CB72)=0,SUM($H73:CA73)=0),$B73,0)</f>
        <v>0</v>
      </c>
      <c r="CC73">
        <f ca="1">IF(AND($B73&gt;0,SUM(CC$3:CC72)=0,SUM($H73:CB73)=0),$B73,0)</f>
        <v>0</v>
      </c>
      <c r="CD73">
        <f ca="1">IF(AND($B73&gt;0,SUM(CD$3:CD72)=0,SUM($H73:CC73)=0),$B73,0)</f>
        <v>0</v>
      </c>
      <c r="CE73">
        <f ca="1">IF(AND($B73&gt;0,SUM(CE$3:CE72)=0,SUM($H73:CD73)=0),$B73,0)</f>
        <v>0</v>
      </c>
      <c r="CF73">
        <f ca="1">IF(AND($B73&gt;0,SUM(CF$3:CF72)=0,SUM($H73:CE73)=0),$B73,0)</f>
        <v>0</v>
      </c>
      <c r="CG73">
        <f ca="1">IF(AND($B73&gt;0,SUM(CG$3:CG72)=0,SUM($H73:CF73)=0),$B73,0)</f>
        <v>0</v>
      </c>
      <c r="CH73">
        <f ca="1">IF(AND($B73&gt;0,SUM(CH$3:CH72)=0,SUM($H73:CG73)=0),$B73,0)</f>
        <v>0</v>
      </c>
      <c r="CI73">
        <f ca="1">IF(AND($B73&gt;0,SUM(CI$3:CI72)=0,SUM($H73:CH73)=0),$B73,0)</f>
        <v>0</v>
      </c>
      <c r="CJ73">
        <f ca="1">IF(AND($B73&gt;0,SUM(CJ$3:CJ72)=0,SUM($H73:CI73)=0),$B73,0)</f>
        <v>0</v>
      </c>
      <c r="CK73">
        <f ca="1">IF(AND($B73&gt;0,SUM(CK$3:CK72)=0,SUM($H73:CJ73)=0),$B73,0)</f>
        <v>0</v>
      </c>
      <c r="CL73">
        <f ca="1">IF(AND($B73&gt;0,SUM(CL$3:CL72)=0,SUM($H73:CK73)=0),$B73,0)</f>
        <v>0</v>
      </c>
      <c r="CM73">
        <f ca="1">IF(AND($B73&gt;0,SUM(CM$3:CM72)=0,SUM($H73:CL73)=0),$B73,0)</f>
        <v>0</v>
      </c>
      <c r="CN73">
        <f ca="1">IF(AND($B73&gt;0,SUM(CN$3:CN72)=0,SUM($H73:CM73)=0),$B73,0)</f>
        <v>0</v>
      </c>
      <c r="CO73">
        <f ca="1">IF(AND($B73&gt;0,SUM(CO$3:CO72)=0,SUM($H73:CN73)=0),$B73,0)</f>
        <v>0</v>
      </c>
      <c r="CP73">
        <f ca="1">IF(AND($B73&gt;0,SUM(CP$3:CP72)=0,SUM($H73:CO73)=0),$B73,0)</f>
        <v>0</v>
      </c>
      <c r="CQ73">
        <f ca="1">IF(AND($B73&gt;0,SUM(CQ$3:CQ72)=0,SUM($H73:CP73)=0),$B73,0)</f>
        <v>0</v>
      </c>
      <c r="CR73">
        <f ca="1">IF(AND($B73&gt;0,SUM(CR$3:CR72)=0,SUM($H73:CQ73)=0),$B73,0)</f>
        <v>0</v>
      </c>
      <c r="CS73">
        <f ca="1">IF(AND($B73&gt;0,SUM(CS$3:CS72)=0,SUM($H73:CR73)=0),$B73,0)</f>
        <v>0</v>
      </c>
      <c r="CT73">
        <f ca="1">IF(AND($B73&gt;0,SUM(CT$3:CT72)=0,SUM($H73:CS73)=0),$B73,0)</f>
        <v>0</v>
      </c>
      <c r="CU73">
        <f ca="1">IF(AND($B73&gt;0,SUM(CU$3:CU72)=0,SUM($H73:CT73)=0),$B73,0)</f>
        <v>0</v>
      </c>
      <c r="CV73">
        <f ca="1">IF(AND($B73&gt;0,SUM(CV$3:CV72)=0,SUM($H73:CU73)=0),$B73,0)</f>
        <v>0</v>
      </c>
      <c r="CW73">
        <f ca="1">IF(AND($B73&gt;0,SUM(CW$3:CW72)=0,SUM($H73:CV73)=0),$B73,0)</f>
        <v>0</v>
      </c>
      <c r="CX73">
        <f ca="1">IF(AND($B73&gt;0,SUM(CX$3:CX72)=0,SUM($H73:CW73)=0),$B73,0)</f>
        <v>0</v>
      </c>
      <c r="CY73">
        <f ca="1">IF(AND($B73&gt;0,SUM(CY$3:CY72)=0,SUM($H73:CX73)=0),$B73,0)</f>
        <v>0</v>
      </c>
      <c r="CZ73">
        <f ca="1">IF(AND($B73&gt;0,SUM(CZ$3:CZ72)=0,SUM($H73:CY73)=0),$B73,0)</f>
        <v>0</v>
      </c>
      <c r="DA73">
        <f ca="1">IF(AND($B73&gt;0,SUM(DA$3:DA72)=0,SUM($H73:CZ73)=0),$B73,0)</f>
        <v>0</v>
      </c>
      <c r="DB73">
        <f ca="1">IF(AND($B73&gt;0,SUM(DB$3:DB72)=0,SUM($H73:DA73)=0),$B73,0)</f>
        <v>0</v>
      </c>
      <c r="DC73">
        <f ca="1">IF(AND($B73&gt;0,SUM(DC$3:DC72)=0,SUM($H73:DB73)=0),$B73,0)</f>
        <v>0</v>
      </c>
      <c r="DD73">
        <f ca="1">IF(AND($B73&gt;0,SUM(DD$3:DD72)=0,SUM($H73:DC73)=0),$B73,0)</f>
        <v>0</v>
      </c>
      <c r="DE73">
        <f ca="1">IF(AND($B73&gt;0,SUM(DE$3:DE72)=0,SUM($H73:DD73)=0),$B73,0)</f>
        <v>0</v>
      </c>
      <c r="DF73">
        <f ca="1">IF(AND($B73&gt;0,SUM(DF$3:DF72)=0,SUM($H73:DE73)=0),$B73,0)</f>
        <v>0</v>
      </c>
      <c r="DG73">
        <f ca="1">IF(AND($B73&gt;0,SUM(DG$3:DG72)=0,SUM($H73:DF73)=0),$B73,0)</f>
        <v>0</v>
      </c>
      <c r="DH73">
        <f ca="1">IF(AND($B73&gt;0,SUM(DH$3:DH72)=0,SUM($H73:DG73)=0),$B73,0)</f>
        <v>0</v>
      </c>
      <c r="DI73">
        <f ca="1">IF(AND($B73&gt;0,SUM(DI$3:DI72)=0,SUM($H73:DH73)=0),$B73,0)</f>
        <v>0</v>
      </c>
      <c r="DJ73">
        <f ca="1">IF(AND($B73&gt;0,SUM(DJ$3:DJ72)=0,SUM($H73:DI73)=0),$B73,0)</f>
        <v>0</v>
      </c>
      <c r="DK73">
        <f ca="1">IF(AND($B73&gt;0,SUM(DK$3:DK72)=0,SUM($H73:DJ73)=0),$B73,0)</f>
        <v>0</v>
      </c>
      <c r="DL73">
        <f ca="1">IF(AND($B73&gt;0,SUM(DL$3:DL72)=0,SUM($H73:DK73)=0),$B73,0)</f>
        <v>0</v>
      </c>
      <c r="DM73">
        <f ca="1">IF(AND($B73&gt;0,SUM(DM$3:DM72)=0,SUM($H73:DL73)=0),$B73,0)</f>
        <v>0</v>
      </c>
      <c r="DN73">
        <f ca="1">IF(AND($B73&gt;0,SUM(DN$3:DN72)=0,SUM($H73:DM73)=0),$B73,0)</f>
        <v>0</v>
      </c>
      <c r="DO73">
        <f ca="1">IF(AND($B73&gt;0,SUM(DO$3:DO72)=0,SUM($H73:DN73)=0),$B73,0)</f>
        <v>0</v>
      </c>
      <c r="DP73">
        <f ca="1">IF(AND($B73&gt;0,SUM(DP$3:DP72)=0,SUM($H73:DO73)=0),$B73,0)</f>
        <v>0</v>
      </c>
      <c r="DQ73">
        <f ca="1">IF(AND($B73&gt;0,SUM(DQ$3:DQ72)=0,SUM($H73:DP73)=0),$B73,0)</f>
        <v>0</v>
      </c>
      <c r="DR73">
        <f ca="1">IF(AND($B73&gt;0,SUM(DR$3:DR72)=0,SUM($H73:DQ73)=0),$B73,0)</f>
        <v>0</v>
      </c>
      <c r="DS73">
        <f ca="1">IF(AND($B73&gt;0,SUM(DS$3:DS72)=0,SUM($H73:DR73)=0),$B73,0)</f>
        <v>0</v>
      </c>
      <c r="DT73">
        <f ca="1">IF(AND($B73&gt;0,SUM(DT$3:DT72)=0,SUM($H73:DS73)=0),$B73,0)</f>
        <v>0</v>
      </c>
      <c r="DU73">
        <f ca="1">IF(AND($B73&gt;0,SUM(DU$3:DU72)=0,SUM($H73:DT73)=0),$B73,0)</f>
        <v>0</v>
      </c>
      <c r="DV73">
        <f ca="1">IF(AND($B73&gt;0,SUM(DV$3:DV72)=0,SUM($H73:DU73)=0),$B73,0)</f>
        <v>0</v>
      </c>
      <c r="DW73">
        <f ca="1">IF(AND($B73&gt;0,SUM(DW$3:DW72)=0,SUM($H73:DV73)=0),$B73,0)</f>
        <v>0</v>
      </c>
      <c r="DX73">
        <f ca="1">IF(AND($B73&gt;0,SUM(DX$3:DX72)=0,SUM($H73:DW73)=0),$B73,0)</f>
        <v>0</v>
      </c>
      <c r="DY73">
        <f ca="1">IF(AND($B73&gt;0,SUM(DY$3:DY72)=0,SUM($H73:DX73)=0),$B73,0)</f>
        <v>0</v>
      </c>
      <c r="DZ73">
        <f ca="1">IF(AND($B73&gt;0,SUM(DZ$3:DZ72)=0,SUM($H73:DY73)=0),$B73,0)</f>
        <v>0</v>
      </c>
      <c r="EA73">
        <f ca="1">IF(AND($B73&gt;0,SUM(EA$3:EA72)=0,SUM($H73:DZ73)=0),$B73,0)</f>
        <v>0</v>
      </c>
      <c r="EB73">
        <f ca="1">IF(AND($B73&gt;0,SUM(EB$3:EB72)=0,SUM($H73:EA73)=0),$B73,0)</f>
        <v>0</v>
      </c>
      <c r="EC73">
        <f ca="1">IF(AND($B73&gt;0,SUM(EC$3:EC72)=0,SUM($H73:EB73)=0),$B73,0)</f>
        <v>0</v>
      </c>
      <c r="ED73">
        <f ca="1">IF(AND($B73&gt;0,SUM(ED$3:ED72)=0,SUM($H73:EC73)=0),$B73,0)</f>
        <v>0</v>
      </c>
      <c r="EE73">
        <f ca="1">IF(AND($B73&gt;0,SUM(EE$3:EE72)=0,SUM($H73:ED73)=0),$B73,0)</f>
        <v>0</v>
      </c>
      <c r="EF73">
        <f ca="1">IF(AND($B73&gt;0,SUM(EF$3:EF72)=0,SUM($H73:EE73)=0),$B73,0)</f>
        <v>0</v>
      </c>
      <c r="EG73">
        <f ca="1">IF(AND($B73&gt;0,SUM(EG$3:EG72)=0,SUM($H73:EF73)=0),$B73,0)</f>
        <v>0</v>
      </c>
      <c r="EH73">
        <f ca="1">IF(AND($B73&gt;0,SUM(EH$3:EH72)=0,SUM($H73:EG73)=0),$B73,0)</f>
        <v>0</v>
      </c>
      <c r="EI73">
        <f ca="1">IF(AND($B73&gt;0,SUM(EI$3:EI72)=0,SUM($H73:EH73)=0),$B73,0)</f>
        <v>0</v>
      </c>
      <c r="EJ73">
        <f ca="1">IF(AND($B73&gt;0,SUM(EJ$3:EJ72)=0,SUM($H73:EI73)=0),$B73,0)</f>
        <v>0</v>
      </c>
      <c r="EK73">
        <f ca="1">IF(AND($B73&gt;0,SUM(EK$3:EK72)=0,SUM($H73:EJ73)=0),$B73,0)</f>
        <v>0</v>
      </c>
      <c r="EL73">
        <f ca="1">IF(AND($B73&gt;0,SUM(EL$3:EL72)=0,SUM($H73:EK73)=0),$B73,0)</f>
        <v>0</v>
      </c>
      <c r="EM73">
        <f ca="1">IF(AND($B73&gt;0,SUM(EM$3:EM72)=0,SUM($H73:EL73)=0),$B73,0)</f>
        <v>0</v>
      </c>
      <c r="EN73">
        <f ca="1">IF(AND($B73&gt;0,SUM(EN$3:EN72)=0,SUM($H73:EM73)=0),$B73,0)</f>
        <v>0</v>
      </c>
      <c r="EO73">
        <f ca="1">IF(AND($B73&gt;0,SUM(EO$3:EO72)=0,SUM($H73:EN73)=0),$B73,0)</f>
        <v>0</v>
      </c>
      <c r="EP73">
        <f ca="1">IF(AND($B73&gt;0,SUM(EP$3:EP72)=0,SUM($H73:EO73)=0),$B73,0)</f>
        <v>0</v>
      </c>
      <c r="EQ73">
        <f ca="1">IF(AND($B73&gt;0,SUM(EQ$3:EQ72)=0,SUM($H73:EP73)=0),$B73,0)</f>
        <v>0</v>
      </c>
      <c r="ER73">
        <f ca="1">IF(AND($B73&gt;0,SUM(ER$3:ER72)=0,SUM($H73:EQ73)=0),$B73,0)</f>
        <v>0</v>
      </c>
      <c r="ES73">
        <f ca="1">IF(AND($B73&gt;0,SUM(ES$3:ES72)=0,SUM($H73:ER73)=0),$B73,0)</f>
        <v>0</v>
      </c>
      <c r="ET73">
        <f ca="1">IF(AND($B73&gt;0,SUM(ET$3:ET72)=0,SUM($H73:ES73)=0),$B73,0)</f>
        <v>0</v>
      </c>
      <c r="EU73">
        <f ca="1">IF(AND($B73&gt;0,SUM(EU$3:EU72)=0,SUM($H73:ET73)=0),$B73,0)</f>
        <v>0</v>
      </c>
      <c r="EV73">
        <f ca="1">IF(AND($B73&gt;0,SUM(EV$3:EV72)=0,SUM($H73:EU73)=0),$B73,0)</f>
        <v>0</v>
      </c>
      <c r="EW73">
        <f ca="1">IF(AND($B73&gt;0,SUM(EW$3:EW72)=0,SUM($H73:EV73)=0),$B73,0)</f>
        <v>0</v>
      </c>
      <c r="EX73">
        <f ca="1">IF(AND($B73&gt;0,SUM(EX$3:EX72)=0,SUM($H73:EW73)=0),$B73,0)</f>
        <v>0</v>
      </c>
      <c r="EY73">
        <f ca="1">IF(AND($B73&gt;0,SUM(EY$3:EY72)=0,SUM($H73:EX73)=0),$B73,0)</f>
        <v>0</v>
      </c>
      <c r="EZ73">
        <f ca="1">IF(AND($B73&gt;0,SUM(EZ$3:EZ72)=0,SUM($H73:EY73)=0),$B73,0)</f>
        <v>0</v>
      </c>
      <c r="FA73">
        <f ca="1">IF(AND($B73&gt;0,SUM(FA$3:FA72)=0,SUM($H73:EZ73)=0),$B73,0)</f>
        <v>0</v>
      </c>
      <c r="FB73">
        <f ca="1">IF(AND($B73&gt;0,SUM(FB$3:FB72)=0,SUM($H73:FA73)=0),$B73,0)</f>
        <v>0</v>
      </c>
      <c r="FC73">
        <f ca="1">IF(AND($B73&gt;0,SUM(FC$3:FC72)=0,SUM($H73:FB73)=0),$B73,0)</f>
        <v>0</v>
      </c>
      <c r="FD73">
        <f ca="1">IF(AND($B73&gt;0,SUM(FD$3:FD72)=0,SUM($H73:FC73)=0),$B73,0)</f>
        <v>0</v>
      </c>
      <c r="FE73">
        <f ca="1">IF(AND($B73&gt;0,SUM(FE$3:FE72)=0,SUM($H73:FD73)=0),$B73,0)</f>
        <v>0</v>
      </c>
      <c r="FF73">
        <f ca="1">IF(AND($B73&gt;0,SUM(FF$3:FF72)=0,SUM($H73:FE73)=0),$B73,0)</f>
        <v>0</v>
      </c>
      <c r="FG73">
        <f ca="1">IF(AND($B73&gt;0,SUM(FG$3:FG72)=0,SUM($H73:FF73)=0),$B73,0)</f>
        <v>0</v>
      </c>
      <c r="FH73">
        <f ca="1">IF(AND($B73&gt;0,SUM(FH$3:FH72)=0,SUM($H73:FG73)=0),$B73,0)</f>
        <v>0</v>
      </c>
      <c r="FI73">
        <f ca="1">IF(AND($B73&gt;0,SUM(FI$3:FI72)=0,SUM($H73:FH73)=0),$B73,0)</f>
        <v>0</v>
      </c>
      <c r="FJ73">
        <f ca="1">IF(AND($B73&gt;0,SUM(FJ$3:FJ72)=0,SUM($H73:FI73)=0),$B73,0)</f>
        <v>0</v>
      </c>
      <c r="FK73">
        <f ca="1">IF(AND($B73&gt;0,SUM(FK$3:FK72)=0,SUM($H73:FJ73)=0),$B73,0)</f>
        <v>0</v>
      </c>
      <c r="FL73">
        <f ca="1">IF(AND($B73&gt;0,SUM(FL$3:FL72)=0,SUM($H73:FK73)=0),$B73,0)</f>
        <v>0</v>
      </c>
      <c r="FM73">
        <f ca="1">IF(AND($B73&gt;0,SUM(FM$3:FM72)=0,SUM($H73:FL73)=0),$B73,0)</f>
        <v>0</v>
      </c>
      <c r="FN73">
        <f ca="1">IF(AND($B73&gt;0,SUM(FN$3:FN72)=0,SUM($H73:FM73)=0),$B73,0)</f>
        <v>0</v>
      </c>
      <c r="FS73" s="67" t="s">
        <v>1081</v>
      </c>
      <c r="FT73" s="67" t="str">
        <f>""</f>
        <v/>
      </c>
      <c r="FU73" s="342">
        <v>3</v>
      </c>
      <c r="FV73" s="374" t="str">
        <f>""</f>
        <v/>
      </c>
      <c r="FY73" s="67" t="s">
        <v>1168</v>
      </c>
      <c r="FZ73" s="67" t="str">
        <f>""</f>
        <v/>
      </c>
      <c r="GA73" s="342">
        <v>3</v>
      </c>
      <c r="GB73" s="374" t="str">
        <f>""</f>
        <v/>
      </c>
      <c r="GE73" s="67" t="s">
        <v>1081</v>
      </c>
      <c r="GF73" s="67" t="str">
        <f>""</f>
        <v/>
      </c>
      <c r="GG73" s="342">
        <v>3</v>
      </c>
      <c r="GH73" s="374" t="str">
        <f>""</f>
        <v/>
      </c>
    </row>
    <row r="74" spans="1:190" ht="15.75" thickBot="1" x14ac:dyDescent="0.3">
      <c r="A74">
        <v>74</v>
      </c>
      <c r="C74" s="240">
        <f t="shared" ca="1" si="16"/>
        <v>0</v>
      </c>
      <c r="D74" s="240">
        <f t="shared" ca="1" si="17"/>
        <v>0</v>
      </c>
      <c r="E74" s="240">
        <f t="shared" ca="1" si="18"/>
        <v>0</v>
      </c>
      <c r="F74" s="240">
        <f t="shared" ca="1" si="19"/>
        <v>0</v>
      </c>
      <c r="G74" s="47">
        <f ca="1">INDEX($I$2:$FN$2,ROWS(G$2:G74))</f>
        <v>1</v>
      </c>
      <c r="H74">
        <v>0</v>
      </c>
      <c r="I74">
        <f ca="1">IF(AND($B74&gt;0,SUM(I$3:I73)=0,SUM($H74:H74)=0),$B74,0)</f>
        <v>0</v>
      </c>
      <c r="J74">
        <f ca="1">IF(AND($B74&gt;0,SUM(J$3:J73)=0,SUM($H74:I74)=0),$B74,0)</f>
        <v>0</v>
      </c>
      <c r="K74">
        <f ca="1">IF(AND($B74&gt;0,SUM(K$3:K73)=0,SUM($H74:J74)=0),$B74,0)</f>
        <v>0</v>
      </c>
      <c r="L74">
        <f ca="1">IF(AND($B74&gt;0,SUM(L$3:L73)=0,SUM($H74:K74)=0),$B74,0)</f>
        <v>0</v>
      </c>
      <c r="M74">
        <f ca="1">IF(AND($B74&gt;0,SUM(M$3:M73)=0,SUM($H74:L74)=0),$B74,0)</f>
        <v>0</v>
      </c>
      <c r="N74">
        <f ca="1">IF(AND($B74&gt;0,SUM(N$3:N73)=0,SUM($H74:M74)=0),$B74,0)</f>
        <v>0</v>
      </c>
      <c r="O74">
        <f ca="1">IF(AND($B74&gt;0,SUM(O$3:O73)=0,SUM($H74:N74)=0),$B74,0)</f>
        <v>0</v>
      </c>
      <c r="P74">
        <f ca="1">IF(AND($B74&gt;0,SUM(P$3:P73)=0,SUM($H74:O74)=0),$B74,0)</f>
        <v>0</v>
      </c>
      <c r="Q74">
        <f ca="1">IF(AND($B74&gt;0,SUM(Q$3:Q73)=0,SUM($H74:P74)=0),$B74,0)</f>
        <v>0</v>
      </c>
      <c r="R74">
        <f ca="1">IF(AND($B74&gt;0,SUM(R$3:R73)=0,SUM($H74:Q74)=0),$B74,0)</f>
        <v>0</v>
      </c>
      <c r="S74">
        <f ca="1">IF(AND($B74&gt;0,SUM(S$3:S73)=0,SUM($H74:R74)=0),$B74,0)</f>
        <v>0</v>
      </c>
      <c r="T74">
        <f ca="1">IF(AND($B74&gt;0,SUM(T$3:T73)=0,SUM($H74:S74)=0),$B74,0)</f>
        <v>0</v>
      </c>
      <c r="U74">
        <f ca="1">IF(AND($B74&gt;0,SUM(U$3:U73)=0,SUM($H74:T74)=0),$B74,0)</f>
        <v>0</v>
      </c>
      <c r="V74">
        <f ca="1">IF(AND($B74&gt;0,SUM(V$3:V73)=0,SUM($H74:U74)=0),$B74,0)</f>
        <v>0</v>
      </c>
      <c r="W74">
        <f ca="1">IF(AND($B74&gt;0,SUM(W$3:W73)=0,SUM($H74:V74)=0),$B74,0)</f>
        <v>0</v>
      </c>
      <c r="X74">
        <f ca="1">IF(AND($B74&gt;0,SUM(X$3:X73)=0,SUM($H74:W74)=0),$B74,0)</f>
        <v>0</v>
      </c>
      <c r="Y74">
        <f ca="1">IF(AND($B74&gt;0,SUM(Y$3:Y73)=0,SUM($H74:X74)=0),$B74,0)</f>
        <v>0</v>
      </c>
      <c r="Z74">
        <f ca="1">IF(AND($B74&gt;0,SUM(Z$3:Z73)=0,SUM($H74:Y74)=0),$B74,0)</f>
        <v>0</v>
      </c>
      <c r="AA74">
        <f ca="1">IF(AND($B74&gt;0,SUM(AA$3:AA73)=0,SUM($H74:Z74)=0),$B74,0)</f>
        <v>0</v>
      </c>
      <c r="AB74">
        <f ca="1">IF(AND($B74&gt;0,SUM(AB$3:AB73)=0,SUM($H74:AA74)=0),$B74,0)</f>
        <v>0</v>
      </c>
      <c r="AC74">
        <f ca="1">IF(AND($B74&gt;0,SUM(AC$3:AC73)=0,SUM($H74:AB74)=0),$B74,0)</f>
        <v>0</v>
      </c>
      <c r="AD74">
        <f ca="1">IF(AND($B74&gt;0,SUM(AD$3:AD73)=0,SUM($H74:AC74)=0),$B74,0)</f>
        <v>0</v>
      </c>
      <c r="AE74">
        <f ca="1">IF(AND($B74&gt;0,SUM(AE$3:AE73)=0,SUM($H74:AD74)=0),$B74,0)</f>
        <v>0</v>
      </c>
      <c r="AF74">
        <f ca="1">IF(AND($B74&gt;0,SUM(AF$3:AF73)=0,SUM($H74:AE74)=0),$B74,0)</f>
        <v>0</v>
      </c>
      <c r="AG74">
        <f ca="1">IF(AND($B74&gt;0,SUM(AG$3:AG73)=0,SUM($H74:AF74)=0),$B74,0)</f>
        <v>0</v>
      </c>
      <c r="AH74">
        <f ca="1">IF(AND($B74&gt;0,SUM(AH$3:AH73)=0,SUM($H74:AG74)=0),$B74,0)</f>
        <v>0</v>
      </c>
      <c r="AI74">
        <f ca="1">IF(AND($B74&gt;0,SUM(AI$3:AI73)=0,SUM($H74:AH74)=0),$B74,0)</f>
        <v>0</v>
      </c>
      <c r="AJ74">
        <f ca="1">IF(AND($B74&gt;0,SUM(AJ$3:AJ73)=0,SUM($H74:AI74)=0),$B74,0)</f>
        <v>0</v>
      </c>
      <c r="AK74">
        <f ca="1">IF(AND($B74&gt;0,SUM(AK$3:AK73)=0,SUM($H74:AJ74)=0),$B74,0)</f>
        <v>0</v>
      </c>
      <c r="AL74">
        <f ca="1">IF(AND($B74&gt;0,SUM(AL$3:AL73)=0,SUM($H74:AK74)=0),$B74,0)</f>
        <v>0</v>
      </c>
      <c r="AM74">
        <f ca="1">IF(AND($B74&gt;0,SUM(AM$3:AM73)=0,SUM($H74:AL74)=0),$B74,0)</f>
        <v>0</v>
      </c>
      <c r="AN74">
        <f ca="1">IF(AND($B74&gt;0,SUM(AN$3:AN73)=0,SUM($H74:AM74)=0),$B74,0)</f>
        <v>0</v>
      </c>
      <c r="AO74">
        <f ca="1">IF(AND($B74&gt;0,SUM(AO$3:AO73)=0,SUM($H74:AN74)=0),$B74,0)</f>
        <v>0</v>
      </c>
      <c r="AP74">
        <f ca="1">IF(AND($B74&gt;0,SUM(AP$3:AP73)=0,SUM($H74:AO74)=0),$B74,0)</f>
        <v>0</v>
      </c>
      <c r="AQ74">
        <f ca="1">IF(AND($B74&gt;0,SUM(AQ$3:AQ73)=0,SUM($H74:AP74)=0),$B74,0)</f>
        <v>0</v>
      </c>
      <c r="AR74">
        <f ca="1">IF(AND($B74&gt;0,SUM(AR$3:AR73)=0,SUM($H74:AQ74)=0),$B74,0)</f>
        <v>0</v>
      </c>
      <c r="AS74">
        <f ca="1">IF(AND($B74&gt;0,SUM(AS$3:AS73)=0,SUM($H74:AR74)=0),$B74,0)</f>
        <v>0</v>
      </c>
      <c r="AT74">
        <f ca="1">IF(AND($B74&gt;0,SUM(AT$3:AT73)=0,SUM($H74:AS74)=0),$B74,0)</f>
        <v>0</v>
      </c>
      <c r="AU74">
        <f ca="1">IF(AND($B74&gt;0,SUM(AU$3:AU73)=0,SUM($H74:AT74)=0),$B74,0)</f>
        <v>0</v>
      </c>
      <c r="AV74">
        <f ca="1">IF(AND($B74&gt;0,SUM(AV$3:AV73)=0,SUM($H74:AU74)=0),$B74,0)</f>
        <v>0</v>
      </c>
      <c r="AW74">
        <f ca="1">IF(AND($B74&gt;0,SUM(AW$3:AW73)=0,SUM($H74:AV74)=0),$B74,0)</f>
        <v>0</v>
      </c>
      <c r="AX74">
        <f ca="1">IF(AND($B74&gt;0,SUM(AX$3:AX73)=0,SUM($H74:AW74)=0),$B74,0)</f>
        <v>0</v>
      </c>
      <c r="AY74">
        <f ca="1">IF(AND($B74&gt;0,SUM(AY$3:AY73)=0,SUM($H74:AX74)=0),$B74,0)</f>
        <v>0</v>
      </c>
      <c r="AZ74">
        <f ca="1">IF(AND($B74&gt;0,SUM(AZ$3:AZ73)=0,SUM($H74:AY74)=0),$B74,0)</f>
        <v>0</v>
      </c>
      <c r="BA74">
        <f ca="1">IF(AND($B74&gt;0,SUM(BA$3:BA73)=0,SUM($H74:AZ74)=0),$B74,0)</f>
        <v>0</v>
      </c>
      <c r="BB74">
        <f ca="1">IF(AND($B74&gt;0,SUM(BB$3:BB73)=0,SUM($H74:BA74)=0),$B74,0)</f>
        <v>0</v>
      </c>
      <c r="BC74">
        <f ca="1">IF(AND($B74&gt;0,SUM(BC$3:BC73)=0,SUM($H74:BB74)=0),$B74,0)</f>
        <v>0</v>
      </c>
      <c r="BD74">
        <f ca="1">IF(AND($B74&gt;0,SUM(BD$3:BD73)=0,SUM($H74:BC74)=0),$B74,0)</f>
        <v>0</v>
      </c>
      <c r="BE74">
        <f ca="1">IF(AND($B74&gt;0,SUM(BE$3:BE73)=0,SUM($H74:BD74)=0),$B74,0)</f>
        <v>0</v>
      </c>
      <c r="BF74">
        <f ca="1">IF(AND($B74&gt;0,SUM(BF$3:BF73)=0,SUM($H74:BE74)=0),$B74,0)</f>
        <v>0</v>
      </c>
      <c r="BG74">
        <f ca="1">IF(AND($B74&gt;0,SUM(BG$3:BG73)=0,SUM($H74:BF74)=0),$B74,0)</f>
        <v>0</v>
      </c>
      <c r="BH74">
        <f ca="1">IF(AND($B74&gt;0,SUM(BH$3:BH73)=0,SUM($H74:BG74)=0),$B74,0)</f>
        <v>0</v>
      </c>
      <c r="BI74">
        <f ca="1">IF(AND($B74&gt;0,SUM(BI$3:BI73)=0,SUM($H74:BH74)=0),$B74,0)</f>
        <v>0</v>
      </c>
      <c r="BJ74">
        <f ca="1">IF(AND($B74&gt;0,SUM(BJ$3:BJ73)=0,SUM($H74:BI74)=0),$B74,0)</f>
        <v>0</v>
      </c>
      <c r="BK74">
        <f ca="1">IF(AND($B74&gt;0,SUM(BK$3:BK73)=0,SUM($H74:BJ74)=0),$B74,0)</f>
        <v>0</v>
      </c>
      <c r="BL74">
        <f ca="1">IF(AND($B74&gt;0,SUM(BL$3:BL73)=0,SUM($H74:BK74)=0),$B74,0)</f>
        <v>0</v>
      </c>
      <c r="BM74">
        <f ca="1">IF(AND($B74&gt;0,SUM(BM$3:BM73)=0,SUM($H74:BL74)=0),$B74,0)</f>
        <v>0</v>
      </c>
      <c r="BN74">
        <f ca="1">IF(AND($B74&gt;0,SUM(BN$3:BN73)=0,SUM($H74:BM74)=0),$B74,0)</f>
        <v>0</v>
      </c>
      <c r="BO74">
        <f ca="1">IF(AND($B74&gt;0,SUM(BO$3:BO73)=0,SUM($H74:BN74)=0),$B74,0)</f>
        <v>0</v>
      </c>
      <c r="BP74">
        <f ca="1">IF(AND($B74&gt;0,SUM(BP$3:BP73)=0,SUM($H74:BO74)=0),$B74,0)</f>
        <v>0</v>
      </c>
      <c r="BQ74">
        <f ca="1">IF(AND($B74&gt;0,SUM(BQ$3:BQ73)=0,SUM($H74:BP74)=0),$B74,0)</f>
        <v>0</v>
      </c>
      <c r="BR74">
        <f ca="1">IF(AND($B74&gt;0,SUM(BR$3:BR73)=0,SUM($H74:BQ74)=0),$B74,0)</f>
        <v>0</v>
      </c>
      <c r="BS74">
        <f ca="1">IF(AND($B74&gt;0,SUM(BS$3:BS73)=0,SUM($H74:BR74)=0),$B74,0)</f>
        <v>0</v>
      </c>
      <c r="BT74">
        <f ca="1">IF(AND($B74&gt;0,SUM(BT$3:BT73)=0,SUM($H74:BS74)=0),$B74,0)</f>
        <v>0</v>
      </c>
      <c r="BU74">
        <f ca="1">IF(AND($B74&gt;0,SUM(BU$3:BU73)=0,SUM($H74:BT74)=0),$B74,0)</f>
        <v>0</v>
      </c>
      <c r="BV74">
        <f ca="1">IF(AND($B74&gt;0,SUM(BV$3:BV73)=0,SUM($H74:BU74)=0),$B74,0)</f>
        <v>0</v>
      </c>
      <c r="BW74">
        <f ca="1">IF(AND($B74&gt;0,SUM(BW$3:BW73)=0,SUM($H74:BV74)=0),$B74,0)</f>
        <v>0</v>
      </c>
      <c r="BX74">
        <f ca="1">IF(AND($B74&gt;0,SUM(BX$3:BX73)=0,SUM($H74:BW74)=0),$B74,0)</f>
        <v>0</v>
      </c>
      <c r="BY74">
        <f ca="1">IF(AND($B74&gt;0,SUM(BY$3:BY73)=0,SUM($H74:BX74)=0),$B74,0)</f>
        <v>0</v>
      </c>
      <c r="BZ74">
        <f ca="1">IF(AND($B74&gt;0,SUM(BZ$3:BZ73)=0,SUM($H74:BY74)=0),$B74,0)</f>
        <v>0</v>
      </c>
      <c r="CA74">
        <f ca="1">IF(AND($B74&gt;0,SUM(CA$3:CA73)=0,SUM($H74:BZ74)=0),$B74,0)</f>
        <v>0</v>
      </c>
      <c r="CB74">
        <f ca="1">IF(AND($B74&gt;0,SUM(CB$3:CB73)=0,SUM($H74:CA74)=0),$B74,0)</f>
        <v>0</v>
      </c>
      <c r="CC74">
        <f ca="1">IF(AND($B74&gt;0,SUM(CC$3:CC73)=0,SUM($H74:CB74)=0),$B74,0)</f>
        <v>0</v>
      </c>
      <c r="CD74">
        <f ca="1">IF(AND($B74&gt;0,SUM(CD$3:CD73)=0,SUM($H74:CC74)=0),$B74,0)</f>
        <v>0</v>
      </c>
      <c r="CE74">
        <f ca="1">IF(AND($B74&gt;0,SUM(CE$3:CE73)=0,SUM($H74:CD74)=0),$B74,0)</f>
        <v>0</v>
      </c>
      <c r="CF74">
        <f ca="1">IF(AND($B74&gt;0,SUM(CF$3:CF73)=0,SUM($H74:CE74)=0),$B74,0)</f>
        <v>0</v>
      </c>
      <c r="CG74">
        <f ca="1">IF(AND($B74&gt;0,SUM(CG$3:CG73)=0,SUM($H74:CF74)=0),$B74,0)</f>
        <v>0</v>
      </c>
      <c r="CH74">
        <f ca="1">IF(AND($B74&gt;0,SUM(CH$3:CH73)=0,SUM($H74:CG74)=0),$B74,0)</f>
        <v>0</v>
      </c>
      <c r="CI74">
        <f ca="1">IF(AND($B74&gt;0,SUM(CI$3:CI73)=0,SUM($H74:CH74)=0),$B74,0)</f>
        <v>0</v>
      </c>
      <c r="CJ74">
        <f ca="1">IF(AND($B74&gt;0,SUM(CJ$3:CJ73)=0,SUM($H74:CI74)=0),$B74,0)</f>
        <v>0</v>
      </c>
      <c r="CK74">
        <f ca="1">IF(AND($B74&gt;0,SUM(CK$3:CK73)=0,SUM($H74:CJ74)=0),$B74,0)</f>
        <v>0</v>
      </c>
      <c r="CL74">
        <f ca="1">IF(AND($B74&gt;0,SUM(CL$3:CL73)=0,SUM($H74:CK74)=0),$B74,0)</f>
        <v>0</v>
      </c>
      <c r="CM74">
        <f ca="1">IF(AND($B74&gt;0,SUM(CM$3:CM73)=0,SUM($H74:CL74)=0),$B74,0)</f>
        <v>0</v>
      </c>
      <c r="CN74">
        <f ca="1">IF(AND($B74&gt;0,SUM(CN$3:CN73)=0,SUM($H74:CM74)=0),$B74,0)</f>
        <v>0</v>
      </c>
      <c r="CO74">
        <f ca="1">IF(AND($B74&gt;0,SUM(CO$3:CO73)=0,SUM($H74:CN74)=0),$B74,0)</f>
        <v>0</v>
      </c>
      <c r="CP74">
        <f ca="1">IF(AND($B74&gt;0,SUM(CP$3:CP73)=0,SUM($H74:CO74)=0),$B74,0)</f>
        <v>0</v>
      </c>
      <c r="CQ74">
        <f ca="1">IF(AND($B74&gt;0,SUM(CQ$3:CQ73)=0,SUM($H74:CP74)=0),$B74,0)</f>
        <v>0</v>
      </c>
      <c r="CR74">
        <f ca="1">IF(AND($B74&gt;0,SUM(CR$3:CR73)=0,SUM($H74:CQ74)=0),$B74,0)</f>
        <v>0</v>
      </c>
      <c r="CS74">
        <f ca="1">IF(AND($B74&gt;0,SUM(CS$3:CS73)=0,SUM($H74:CR74)=0),$B74,0)</f>
        <v>0</v>
      </c>
      <c r="CT74">
        <f ca="1">IF(AND($B74&gt;0,SUM(CT$3:CT73)=0,SUM($H74:CS74)=0),$B74,0)</f>
        <v>0</v>
      </c>
      <c r="CU74">
        <f ca="1">IF(AND($B74&gt;0,SUM(CU$3:CU73)=0,SUM($H74:CT74)=0),$B74,0)</f>
        <v>0</v>
      </c>
      <c r="CV74">
        <f ca="1">IF(AND($B74&gt;0,SUM(CV$3:CV73)=0,SUM($H74:CU74)=0),$B74,0)</f>
        <v>0</v>
      </c>
      <c r="CW74">
        <f ca="1">IF(AND($B74&gt;0,SUM(CW$3:CW73)=0,SUM($H74:CV74)=0),$B74,0)</f>
        <v>0</v>
      </c>
      <c r="CX74">
        <f ca="1">IF(AND($B74&gt;0,SUM(CX$3:CX73)=0,SUM($H74:CW74)=0),$B74,0)</f>
        <v>0</v>
      </c>
      <c r="CY74">
        <f ca="1">IF(AND($B74&gt;0,SUM(CY$3:CY73)=0,SUM($H74:CX74)=0),$B74,0)</f>
        <v>0</v>
      </c>
      <c r="CZ74">
        <f ca="1">IF(AND($B74&gt;0,SUM(CZ$3:CZ73)=0,SUM($H74:CY74)=0),$B74,0)</f>
        <v>0</v>
      </c>
      <c r="DA74">
        <f ca="1">IF(AND($B74&gt;0,SUM(DA$3:DA73)=0,SUM($H74:CZ74)=0),$B74,0)</f>
        <v>0</v>
      </c>
      <c r="DB74">
        <f ca="1">IF(AND($B74&gt;0,SUM(DB$3:DB73)=0,SUM($H74:DA74)=0),$B74,0)</f>
        <v>0</v>
      </c>
      <c r="DC74">
        <f ca="1">IF(AND($B74&gt;0,SUM(DC$3:DC73)=0,SUM($H74:DB74)=0),$B74,0)</f>
        <v>0</v>
      </c>
      <c r="DD74">
        <f ca="1">IF(AND($B74&gt;0,SUM(DD$3:DD73)=0,SUM($H74:DC74)=0),$B74,0)</f>
        <v>0</v>
      </c>
      <c r="DE74">
        <f ca="1">IF(AND($B74&gt;0,SUM(DE$3:DE73)=0,SUM($H74:DD74)=0),$B74,0)</f>
        <v>0</v>
      </c>
      <c r="DF74">
        <f ca="1">IF(AND($B74&gt;0,SUM(DF$3:DF73)=0,SUM($H74:DE74)=0),$B74,0)</f>
        <v>0</v>
      </c>
      <c r="DG74">
        <f ca="1">IF(AND($B74&gt;0,SUM(DG$3:DG73)=0,SUM($H74:DF74)=0),$B74,0)</f>
        <v>0</v>
      </c>
      <c r="DH74">
        <f ca="1">IF(AND($B74&gt;0,SUM(DH$3:DH73)=0,SUM($H74:DG74)=0),$B74,0)</f>
        <v>0</v>
      </c>
      <c r="DI74">
        <f ca="1">IF(AND($B74&gt;0,SUM(DI$3:DI73)=0,SUM($H74:DH74)=0),$B74,0)</f>
        <v>0</v>
      </c>
      <c r="DJ74">
        <f ca="1">IF(AND($B74&gt;0,SUM(DJ$3:DJ73)=0,SUM($H74:DI74)=0),$B74,0)</f>
        <v>0</v>
      </c>
      <c r="DK74">
        <f ca="1">IF(AND($B74&gt;0,SUM(DK$3:DK73)=0,SUM($H74:DJ74)=0),$B74,0)</f>
        <v>0</v>
      </c>
      <c r="DL74">
        <f ca="1">IF(AND($B74&gt;0,SUM(DL$3:DL73)=0,SUM($H74:DK74)=0),$B74,0)</f>
        <v>0</v>
      </c>
      <c r="DM74">
        <f ca="1">IF(AND($B74&gt;0,SUM(DM$3:DM73)=0,SUM($H74:DL74)=0),$B74,0)</f>
        <v>0</v>
      </c>
      <c r="DN74">
        <f ca="1">IF(AND($B74&gt;0,SUM(DN$3:DN73)=0,SUM($H74:DM74)=0),$B74,0)</f>
        <v>0</v>
      </c>
      <c r="DO74">
        <f ca="1">IF(AND($B74&gt;0,SUM(DO$3:DO73)=0,SUM($H74:DN74)=0),$B74,0)</f>
        <v>0</v>
      </c>
      <c r="DP74">
        <f ca="1">IF(AND($B74&gt;0,SUM(DP$3:DP73)=0,SUM($H74:DO74)=0),$B74,0)</f>
        <v>0</v>
      </c>
      <c r="DQ74">
        <f ca="1">IF(AND($B74&gt;0,SUM(DQ$3:DQ73)=0,SUM($H74:DP74)=0),$B74,0)</f>
        <v>0</v>
      </c>
      <c r="DR74">
        <f ca="1">IF(AND($B74&gt;0,SUM(DR$3:DR73)=0,SUM($H74:DQ74)=0),$B74,0)</f>
        <v>0</v>
      </c>
      <c r="DS74">
        <f ca="1">IF(AND($B74&gt;0,SUM(DS$3:DS73)=0,SUM($H74:DR74)=0),$B74,0)</f>
        <v>0</v>
      </c>
      <c r="DT74">
        <f ca="1">IF(AND($B74&gt;0,SUM(DT$3:DT73)=0,SUM($H74:DS74)=0),$B74,0)</f>
        <v>0</v>
      </c>
      <c r="DU74">
        <f ca="1">IF(AND($B74&gt;0,SUM(DU$3:DU73)=0,SUM($H74:DT74)=0),$B74,0)</f>
        <v>0</v>
      </c>
      <c r="DV74">
        <f ca="1">IF(AND($B74&gt;0,SUM(DV$3:DV73)=0,SUM($H74:DU74)=0),$B74,0)</f>
        <v>0</v>
      </c>
      <c r="DW74">
        <f ca="1">IF(AND($B74&gt;0,SUM(DW$3:DW73)=0,SUM($H74:DV74)=0),$B74,0)</f>
        <v>0</v>
      </c>
      <c r="DX74">
        <f ca="1">IF(AND($B74&gt;0,SUM(DX$3:DX73)=0,SUM($H74:DW74)=0),$B74,0)</f>
        <v>0</v>
      </c>
      <c r="DY74">
        <f ca="1">IF(AND($B74&gt;0,SUM(DY$3:DY73)=0,SUM($H74:DX74)=0),$B74,0)</f>
        <v>0</v>
      </c>
      <c r="DZ74">
        <f ca="1">IF(AND($B74&gt;0,SUM(DZ$3:DZ73)=0,SUM($H74:DY74)=0),$B74,0)</f>
        <v>0</v>
      </c>
      <c r="EA74">
        <f ca="1">IF(AND($B74&gt;0,SUM(EA$3:EA73)=0,SUM($H74:DZ74)=0),$B74,0)</f>
        <v>0</v>
      </c>
      <c r="EB74">
        <f ca="1">IF(AND($B74&gt;0,SUM(EB$3:EB73)=0,SUM($H74:EA74)=0),$B74,0)</f>
        <v>0</v>
      </c>
      <c r="EC74">
        <f ca="1">IF(AND($B74&gt;0,SUM(EC$3:EC73)=0,SUM($H74:EB74)=0),$B74,0)</f>
        <v>0</v>
      </c>
      <c r="ED74">
        <f ca="1">IF(AND($B74&gt;0,SUM(ED$3:ED73)=0,SUM($H74:EC74)=0),$B74,0)</f>
        <v>0</v>
      </c>
      <c r="EE74">
        <f ca="1">IF(AND($B74&gt;0,SUM(EE$3:EE73)=0,SUM($H74:ED74)=0),$B74,0)</f>
        <v>0</v>
      </c>
      <c r="EF74">
        <f ca="1">IF(AND($B74&gt;0,SUM(EF$3:EF73)=0,SUM($H74:EE74)=0),$B74,0)</f>
        <v>0</v>
      </c>
      <c r="EG74">
        <f ca="1">IF(AND($B74&gt;0,SUM(EG$3:EG73)=0,SUM($H74:EF74)=0),$B74,0)</f>
        <v>0</v>
      </c>
      <c r="EH74">
        <f ca="1">IF(AND($B74&gt;0,SUM(EH$3:EH73)=0,SUM($H74:EG74)=0),$B74,0)</f>
        <v>0</v>
      </c>
      <c r="EI74">
        <f ca="1">IF(AND($B74&gt;0,SUM(EI$3:EI73)=0,SUM($H74:EH74)=0),$B74,0)</f>
        <v>0</v>
      </c>
      <c r="EJ74">
        <f ca="1">IF(AND($B74&gt;0,SUM(EJ$3:EJ73)=0,SUM($H74:EI74)=0),$B74,0)</f>
        <v>0</v>
      </c>
      <c r="EK74">
        <f ca="1">IF(AND($B74&gt;0,SUM(EK$3:EK73)=0,SUM($H74:EJ74)=0),$B74,0)</f>
        <v>0</v>
      </c>
      <c r="EL74">
        <f ca="1">IF(AND($B74&gt;0,SUM(EL$3:EL73)=0,SUM($H74:EK74)=0),$B74,0)</f>
        <v>0</v>
      </c>
      <c r="EM74">
        <f ca="1">IF(AND($B74&gt;0,SUM(EM$3:EM73)=0,SUM($H74:EL74)=0),$B74,0)</f>
        <v>0</v>
      </c>
      <c r="EN74">
        <f ca="1">IF(AND($B74&gt;0,SUM(EN$3:EN73)=0,SUM($H74:EM74)=0),$B74,0)</f>
        <v>0</v>
      </c>
      <c r="EO74">
        <f ca="1">IF(AND($B74&gt;0,SUM(EO$3:EO73)=0,SUM($H74:EN74)=0),$B74,0)</f>
        <v>0</v>
      </c>
      <c r="EP74">
        <f ca="1">IF(AND($B74&gt;0,SUM(EP$3:EP73)=0,SUM($H74:EO74)=0),$B74,0)</f>
        <v>0</v>
      </c>
      <c r="EQ74">
        <f ca="1">IF(AND($B74&gt;0,SUM(EQ$3:EQ73)=0,SUM($H74:EP74)=0),$B74,0)</f>
        <v>0</v>
      </c>
      <c r="ER74">
        <f ca="1">IF(AND($B74&gt;0,SUM(ER$3:ER73)=0,SUM($H74:EQ74)=0),$B74,0)</f>
        <v>0</v>
      </c>
      <c r="ES74">
        <f ca="1">IF(AND($B74&gt;0,SUM(ES$3:ES73)=0,SUM($H74:ER74)=0),$B74,0)</f>
        <v>0</v>
      </c>
      <c r="ET74">
        <f ca="1">IF(AND($B74&gt;0,SUM(ET$3:ET73)=0,SUM($H74:ES74)=0),$B74,0)</f>
        <v>0</v>
      </c>
      <c r="EU74">
        <f ca="1">IF(AND($B74&gt;0,SUM(EU$3:EU73)=0,SUM($H74:ET74)=0),$B74,0)</f>
        <v>0</v>
      </c>
      <c r="EV74">
        <f ca="1">IF(AND($B74&gt;0,SUM(EV$3:EV73)=0,SUM($H74:EU74)=0),$B74,0)</f>
        <v>0</v>
      </c>
      <c r="EW74">
        <f ca="1">IF(AND($B74&gt;0,SUM(EW$3:EW73)=0,SUM($H74:EV74)=0),$B74,0)</f>
        <v>0</v>
      </c>
      <c r="EX74">
        <f ca="1">IF(AND($B74&gt;0,SUM(EX$3:EX73)=0,SUM($H74:EW74)=0),$B74,0)</f>
        <v>0</v>
      </c>
      <c r="EY74">
        <f ca="1">IF(AND($B74&gt;0,SUM(EY$3:EY73)=0,SUM($H74:EX74)=0),$B74,0)</f>
        <v>0</v>
      </c>
      <c r="EZ74">
        <f ca="1">IF(AND($B74&gt;0,SUM(EZ$3:EZ73)=0,SUM($H74:EY74)=0),$B74,0)</f>
        <v>0</v>
      </c>
      <c r="FA74">
        <f ca="1">IF(AND($B74&gt;0,SUM(FA$3:FA73)=0,SUM($H74:EZ74)=0),$B74,0)</f>
        <v>0</v>
      </c>
      <c r="FB74">
        <f ca="1">IF(AND($B74&gt;0,SUM(FB$3:FB73)=0,SUM($H74:FA74)=0),$B74,0)</f>
        <v>0</v>
      </c>
      <c r="FC74">
        <f ca="1">IF(AND($B74&gt;0,SUM(FC$3:FC73)=0,SUM($H74:FB74)=0),$B74,0)</f>
        <v>0</v>
      </c>
      <c r="FD74">
        <f ca="1">IF(AND($B74&gt;0,SUM(FD$3:FD73)=0,SUM($H74:FC74)=0),$B74,0)</f>
        <v>0</v>
      </c>
      <c r="FE74">
        <f ca="1">IF(AND($B74&gt;0,SUM(FE$3:FE73)=0,SUM($H74:FD74)=0),$B74,0)</f>
        <v>0</v>
      </c>
      <c r="FF74">
        <f ca="1">IF(AND($B74&gt;0,SUM(FF$3:FF73)=0,SUM($H74:FE74)=0),$B74,0)</f>
        <v>0</v>
      </c>
      <c r="FG74">
        <f ca="1">IF(AND($B74&gt;0,SUM(FG$3:FG73)=0,SUM($H74:FF74)=0),$B74,0)</f>
        <v>0</v>
      </c>
      <c r="FH74">
        <f ca="1">IF(AND($B74&gt;0,SUM(FH$3:FH73)=0,SUM($H74:FG74)=0),$B74,0)</f>
        <v>0</v>
      </c>
      <c r="FI74">
        <f ca="1">IF(AND($B74&gt;0,SUM(FI$3:FI73)=0,SUM($H74:FH74)=0),$B74,0)</f>
        <v>0</v>
      </c>
      <c r="FJ74">
        <f ca="1">IF(AND($B74&gt;0,SUM(FJ$3:FJ73)=0,SUM($H74:FI74)=0),$B74,0)</f>
        <v>0</v>
      </c>
      <c r="FK74">
        <f ca="1">IF(AND($B74&gt;0,SUM(FK$3:FK73)=0,SUM($H74:FJ74)=0),$B74,0)</f>
        <v>0</v>
      </c>
      <c r="FL74">
        <f ca="1">IF(AND($B74&gt;0,SUM(FL$3:FL73)=0,SUM($H74:FK74)=0),$B74,0)</f>
        <v>0</v>
      </c>
      <c r="FM74">
        <f ca="1">IF(AND($B74&gt;0,SUM(FM$3:FM73)=0,SUM($H74:FL74)=0),$B74,0)</f>
        <v>0</v>
      </c>
      <c r="FN74">
        <f ca="1">IF(AND($B74&gt;0,SUM(FN$3:FN73)=0,SUM($H74:FM74)=0),$B74,0)</f>
        <v>0</v>
      </c>
      <c r="FS74" s="67"/>
      <c r="FT74" s="67"/>
      <c r="FU74" s="342"/>
      <c r="FV74" s="374"/>
      <c r="FY74" s="67"/>
      <c r="FZ74" s="67"/>
      <c r="GA74" s="342"/>
      <c r="GB74" s="374"/>
      <c r="GE74" s="67"/>
      <c r="GF74" s="67"/>
      <c r="GG74" s="342"/>
      <c r="GH74" s="374"/>
    </row>
    <row r="75" spans="1:190" ht="15.75" thickBot="1" x14ac:dyDescent="0.3">
      <c r="A75">
        <v>75</v>
      </c>
      <c r="B75" s="367">
        <f ca="1">IF(ValintaohjelmaCentral!D$35=SelectionDataCentral!F$35,A75,0)</f>
        <v>0</v>
      </c>
      <c r="C75" s="240" t="str">
        <f t="shared" ca="1" si="16"/>
        <v>Virranhallintayksikkö FI 1-vaihe</v>
      </c>
      <c r="D75" s="240" t="str">
        <f t="shared" ca="1" si="17"/>
        <v/>
      </c>
      <c r="E75" s="240">
        <f t="shared" ca="1" si="18"/>
        <v>3</v>
      </c>
      <c r="F75" s="240">
        <f t="shared" ca="1" si="19"/>
        <v>932039</v>
      </c>
      <c r="G75" s="47">
        <f ca="1">INDEX($I$2:$FN$2,ROWS(G$2:G75))</f>
        <v>1</v>
      </c>
      <c r="H75">
        <v>0</v>
      </c>
      <c r="I75">
        <f ca="1">IF(AND($B75&gt;0,SUM(I$3:I74)=0,SUM($H75:H75)=0),$B75,0)</f>
        <v>0</v>
      </c>
      <c r="J75">
        <f ca="1">IF(AND($B75&gt;0,SUM(J$3:J74)=0,SUM($H75:I75)=0),$B75,0)</f>
        <v>0</v>
      </c>
      <c r="K75">
        <f ca="1">IF(AND($B75&gt;0,SUM(K$3:K74)=0,SUM($H75:J75)=0),$B75,0)</f>
        <v>0</v>
      </c>
      <c r="L75">
        <f ca="1">IF(AND($B75&gt;0,SUM(L$3:L74)=0,SUM($H75:K75)=0),$B75,0)</f>
        <v>0</v>
      </c>
      <c r="M75">
        <f ca="1">IF(AND($B75&gt;0,SUM(M$3:M74)=0,SUM($H75:L75)=0),$B75,0)</f>
        <v>0</v>
      </c>
      <c r="N75">
        <f ca="1">IF(AND($B75&gt;0,SUM(N$3:N74)=0,SUM($H75:M75)=0),$B75,0)</f>
        <v>0</v>
      </c>
      <c r="O75">
        <f ca="1">IF(AND($B75&gt;0,SUM(O$3:O74)=0,SUM($H75:N75)=0),$B75,0)</f>
        <v>0</v>
      </c>
      <c r="P75">
        <f ca="1">IF(AND($B75&gt;0,SUM(P$3:P74)=0,SUM($H75:O75)=0),$B75,0)</f>
        <v>0</v>
      </c>
      <c r="Q75">
        <f ca="1">IF(AND($B75&gt;0,SUM(Q$3:Q74)=0,SUM($H75:P75)=0),$B75,0)</f>
        <v>0</v>
      </c>
      <c r="R75">
        <f ca="1">IF(AND($B75&gt;0,SUM(R$3:R74)=0,SUM($H75:Q75)=0),$B75,0)</f>
        <v>0</v>
      </c>
      <c r="S75">
        <f ca="1">IF(AND($B75&gt;0,SUM(S$3:S74)=0,SUM($H75:R75)=0),$B75,0)</f>
        <v>0</v>
      </c>
      <c r="T75">
        <f ca="1">IF(AND($B75&gt;0,SUM(T$3:T74)=0,SUM($H75:S75)=0),$B75,0)</f>
        <v>0</v>
      </c>
      <c r="U75">
        <f ca="1">IF(AND($B75&gt;0,SUM(U$3:U74)=0,SUM($H75:T75)=0),$B75,0)</f>
        <v>0</v>
      </c>
      <c r="V75">
        <f ca="1">IF(AND($B75&gt;0,SUM(V$3:V74)=0,SUM($H75:U75)=0),$B75,0)</f>
        <v>0</v>
      </c>
      <c r="W75">
        <f ca="1">IF(AND($B75&gt;0,SUM(W$3:W74)=0,SUM($H75:V75)=0),$B75,0)</f>
        <v>0</v>
      </c>
      <c r="X75">
        <f ca="1">IF(AND($B75&gt;0,SUM(X$3:X74)=0,SUM($H75:W75)=0),$B75,0)</f>
        <v>0</v>
      </c>
      <c r="Y75">
        <f ca="1">IF(AND($B75&gt;0,SUM(Y$3:Y74)=0,SUM($H75:X75)=0),$B75,0)</f>
        <v>0</v>
      </c>
      <c r="Z75">
        <f ca="1">IF(AND($B75&gt;0,SUM(Z$3:Z74)=0,SUM($H75:Y75)=0),$B75,0)</f>
        <v>0</v>
      </c>
      <c r="AA75">
        <f ca="1">IF(AND($B75&gt;0,SUM(AA$3:AA74)=0,SUM($H75:Z75)=0),$B75,0)</f>
        <v>0</v>
      </c>
      <c r="AB75">
        <f ca="1">IF(AND($B75&gt;0,SUM(AB$3:AB74)=0,SUM($H75:AA75)=0),$B75,0)</f>
        <v>0</v>
      </c>
      <c r="AC75">
        <f ca="1">IF(AND($B75&gt;0,SUM(AC$3:AC74)=0,SUM($H75:AB75)=0),$B75,0)</f>
        <v>0</v>
      </c>
      <c r="AD75">
        <f ca="1">IF(AND($B75&gt;0,SUM(AD$3:AD74)=0,SUM($H75:AC75)=0),$B75,0)</f>
        <v>0</v>
      </c>
      <c r="AE75">
        <f ca="1">IF(AND($B75&gt;0,SUM(AE$3:AE74)=0,SUM($H75:AD75)=0),$B75,0)</f>
        <v>0</v>
      </c>
      <c r="AF75">
        <f ca="1">IF(AND($B75&gt;0,SUM(AF$3:AF74)=0,SUM($H75:AE75)=0),$B75,0)</f>
        <v>0</v>
      </c>
      <c r="AG75">
        <f ca="1">IF(AND($B75&gt;0,SUM(AG$3:AG74)=0,SUM($H75:AF75)=0),$B75,0)</f>
        <v>0</v>
      </c>
      <c r="AH75">
        <f ca="1">IF(AND($B75&gt;0,SUM(AH$3:AH74)=0,SUM($H75:AG75)=0),$B75,0)</f>
        <v>0</v>
      </c>
      <c r="AI75">
        <f ca="1">IF(AND($B75&gt;0,SUM(AI$3:AI74)=0,SUM($H75:AH75)=0),$B75,0)</f>
        <v>0</v>
      </c>
      <c r="AJ75">
        <f ca="1">IF(AND($B75&gt;0,SUM(AJ$3:AJ74)=0,SUM($H75:AI75)=0),$B75,0)</f>
        <v>0</v>
      </c>
      <c r="AK75">
        <f ca="1">IF(AND($B75&gt;0,SUM(AK$3:AK74)=0,SUM($H75:AJ75)=0),$B75,0)</f>
        <v>0</v>
      </c>
      <c r="AL75">
        <f ca="1">IF(AND($B75&gt;0,SUM(AL$3:AL74)=0,SUM($H75:AK75)=0),$B75,0)</f>
        <v>0</v>
      </c>
      <c r="AM75">
        <f ca="1">IF(AND($B75&gt;0,SUM(AM$3:AM74)=0,SUM($H75:AL75)=0),$B75,0)</f>
        <v>0</v>
      </c>
      <c r="AN75">
        <f ca="1">IF(AND($B75&gt;0,SUM(AN$3:AN74)=0,SUM($H75:AM75)=0),$B75,0)</f>
        <v>0</v>
      </c>
      <c r="AO75">
        <f ca="1">IF(AND($B75&gt;0,SUM(AO$3:AO74)=0,SUM($H75:AN75)=0),$B75,0)</f>
        <v>0</v>
      </c>
      <c r="AP75">
        <f ca="1">IF(AND($B75&gt;0,SUM(AP$3:AP74)=0,SUM($H75:AO75)=0),$B75,0)</f>
        <v>0</v>
      </c>
      <c r="AQ75">
        <f ca="1">IF(AND($B75&gt;0,SUM(AQ$3:AQ74)=0,SUM($H75:AP75)=0),$B75,0)</f>
        <v>0</v>
      </c>
      <c r="AR75">
        <f ca="1">IF(AND($B75&gt;0,SUM(AR$3:AR74)=0,SUM($H75:AQ75)=0),$B75,0)</f>
        <v>0</v>
      </c>
      <c r="AS75">
        <f ca="1">IF(AND($B75&gt;0,SUM(AS$3:AS74)=0,SUM($H75:AR75)=0),$B75,0)</f>
        <v>0</v>
      </c>
      <c r="AT75">
        <f ca="1">IF(AND($B75&gt;0,SUM(AT$3:AT74)=0,SUM($H75:AS75)=0),$B75,0)</f>
        <v>0</v>
      </c>
      <c r="AU75">
        <f ca="1">IF(AND($B75&gt;0,SUM(AU$3:AU74)=0,SUM($H75:AT75)=0),$B75,0)</f>
        <v>0</v>
      </c>
      <c r="AV75">
        <f ca="1">IF(AND($B75&gt;0,SUM(AV$3:AV74)=0,SUM($H75:AU75)=0),$B75,0)</f>
        <v>0</v>
      </c>
      <c r="AW75">
        <f ca="1">IF(AND($B75&gt;0,SUM(AW$3:AW74)=0,SUM($H75:AV75)=0),$B75,0)</f>
        <v>0</v>
      </c>
      <c r="AX75">
        <f ca="1">IF(AND($B75&gt;0,SUM(AX$3:AX74)=0,SUM($H75:AW75)=0),$B75,0)</f>
        <v>0</v>
      </c>
      <c r="AY75">
        <f ca="1">IF(AND($B75&gt;0,SUM(AY$3:AY74)=0,SUM($H75:AX75)=0),$B75,0)</f>
        <v>0</v>
      </c>
      <c r="AZ75">
        <f ca="1">IF(AND($B75&gt;0,SUM(AZ$3:AZ74)=0,SUM($H75:AY75)=0),$B75,0)</f>
        <v>0</v>
      </c>
      <c r="BA75">
        <f ca="1">IF(AND($B75&gt;0,SUM(BA$3:BA74)=0,SUM($H75:AZ75)=0),$B75,0)</f>
        <v>0</v>
      </c>
      <c r="BB75">
        <f ca="1">IF(AND($B75&gt;0,SUM(BB$3:BB74)=0,SUM($H75:BA75)=0),$B75,0)</f>
        <v>0</v>
      </c>
      <c r="BC75">
        <f ca="1">IF(AND($B75&gt;0,SUM(BC$3:BC74)=0,SUM($H75:BB75)=0),$B75,0)</f>
        <v>0</v>
      </c>
      <c r="BD75">
        <f ca="1">IF(AND($B75&gt;0,SUM(BD$3:BD74)=0,SUM($H75:BC75)=0),$B75,0)</f>
        <v>0</v>
      </c>
      <c r="BE75">
        <f ca="1">IF(AND($B75&gt;0,SUM(BE$3:BE74)=0,SUM($H75:BD75)=0),$B75,0)</f>
        <v>0</v>
      </c>
      <c r="BF75">
        <f ca="1">IF(AND($B75&gt;0,SUM(BF$3:BF74)=0,SUM($H75:BE75)=0),$B75,0)</f>
        <v>0</v>
      </c>
      <c r="BG75">
        <f ca="1">IF(AND($B75&gt;0,SUM(BG$3:BG74)=0,SUM($H75:BF75)=0),$B75,0)</f>
        <v>0</v>
      </c>
      <c r="BH75">
        <f ca="1">IF(AND($B75&gt;0,SUM(BH$3:BH74)=0,SUM($H75:BG75)=0),$B75,0)</f>
        <v>0</v>
      </c>
      <c r="BI75">
        <f ca="1">IF(AND($B75&gt;0,SUM(BI$3:BI74)=0,SUM($H75:BH75)=0),$B75,0)</f>
        <v>0</v>
      </c>
      <c r="BJ75">
        <f ca="1">IF(AND($B75&gt;0,SUM(BJ$3:BJ74)=0,SUM($H75:BI75)=0),$B75,0)</f>
        <v>0</v>
      </c>
      <c r="BK75">
        <f ca="1">IF(AND($B75&gt;0,SUM(BK$3:BK74)=0,SUM($H75:BJ75)=0),$B75,0)</f>
        <v>0</v>
      </c>
      <c r="BL75">
        <f ca="1">IF(AND($B75&gt;0,SUM(BL$3:BL74)=0,SUM($H75:BK75)=0),$B75,0)</f>
        <v>0</v>
      </c>
      <c r="BM75">
        <f ca="1">IF(AND($B75&gt;0,SUM(BM$3:BM74)=0,SUM($H75:BL75)=0),$B75,0)</f>
        <v>0</v>
      </c>
      <c r="BN75">
        <f ca="1">IF(AND($B75&gt;0,SUM(BN$3:BN74)=0,SUM($H75:BM75)=0),$B75,0)</f>
        <v>0</v>
      </c>
      <c r="BO75">
        <f ca="1">IF(AND($B75&gt;0,SUM(BO$3:BO74)=0,SUM($H75:BN75)=0),$B75,0)</f>
        <v>0</v>
      </c>
      <c r="BP75">
        <f ca="1">IF(AND($B75&gt;0,SUM(BP$3:BP74)=0,SUM($H75:BO75)=0),$B75,0)</f>
        <v>0</v>
      </c>
      <c r="BQ75">
        <f ca="1">IF(AND($B75&gt;0,SUM(BQ$3:BQ74)=0,SUM($H75:BP75)=0),$B75,0)</f>
        <v>0</v>
      </c>
      <c r="BR75">
        <f ca="1">IF(AND($B75&gt;0,SUM(BR$3:BR74)=0,SUM($H75:BQ75)=0),$B75,0)</f>
        <v>0</v>
      </c>
      <c r="BS75">
        <f ca="1">IF(AND($B75&gt;0,SUM(BS$3:BS74)=0,SUM($H75:BR75)=0),$B75,0)</f>
        <v>0</v>
      </c>
      <c r="BT75">
        <f ca="1">IF(AND($B75&gt;0,SUM(BT$3:BT74)=0,SUM($H75:BS75)=0),$B75,0)</f>
        <v>0</v>
      </c>
      <c r="BU75">
        <f ca="1">IF(AND($B75&gt;0,SUM(BU$3:BU74)=0,SUM($H75:BT75)=0),$B75,0)</f>
        <v>0</v>
      </c>
      <c r="BV75">
        <f ca="1">IF(AND($B75&gt;0,SUM(BV$3:BV74)=0,SUM($H75:BU75)=0),$B75,0)</f>
        <v>0</v>
      </c>
      <c r="BW75">
        <f ca="1">IF(AND($B75&gt;0,SUM(BW$3:BW74)=0,SUM($H75:BV75)=0),$B75,0)</f>
        <v>0</v>
      </c>
      <c r="BX75">
        <f ca="1">IF(AND($B75&gt;0,SUM(BX$3:BX74)=0,SUM($H75:BW75)=0),$B75,0)</f>
        <v>0</v>
      </c>
      <c r="BY75">
        <f ca="1">IF(AND($B75&gt;0,SUM(BY$3:BY74)=0,SUM($H75:BX75)=0),$B75,0)</f>
        <v>0</v>
      </c>
      <c r="BZ75">
        <f ca="1">IF(AND($B75&gt;0,SUM(BZ$3:BZ74)=0,SUM($H75:BY75)=0),$B75,0)</f>
        <v>0</v>
      </c>
      <c r="CA75">
        <f ca="1">IF(AND($B75&gt;0,SUM(CA$3:CA74)=0,SUM($H75:BZ75)=0),$B75,0)</f>
        <v>0</v>
      </c>
      <c r="CB75">
        <f ca="1">IF(AND($B75&gt;0,SUM(CB$3:CB74)=0,SUM($H75:CA75)=0),$B75,0)</f>
        <v>0</v>
      </c>
      <c r="CC75">
        <f ca="1">IF(AND($B75&gt;0,SUM(CC$3:CC74)=0,SUM($H75:CB75)=0),$B75,0)</f>
        <v>0</v>
      </c>
      <c r="CD75">
        <f ca="1">IF(AND($B75&gt;0,SUM(CD$3:CD74)=0,SUM($H75:CC75)=0),$B75,0)</f>
        <v>0</v>
      </c>
      <c r="CE75">
        <f ca="1">IF(AND($B75&gt;0,SUM(CE$3:CE74)=0,SUM($H75:CD75)=0),$B75,0)</f>
        <v>0</v>
      </c>
      <c r="CF75">
        <f ca="1">IF(AND($B75&gt;0,SUM(CF$3:CF74)=0,SUM($H75:CE75)=0),$B75,0)</f>
        <v>0</v>
      </c>
      <c r="CG75">
        <f ca="1">IF(AND($B75&gt;0,SUM(CG$3:CG74)=0,SUM($H75:CF75)=0),$B75,0)</f>
        <v>0</v>
      </c>
      <c r="CH75">
        <f ca="1">IF(AND($B75&gt;0,SUM(CH$3:CH74)=0,SUM($H75:CG75)=0),$B75,0)</f>
        <v>0</v>
      </c>
      <c r="CI75">
        <f ca="1">IF(AND($B75&gt;0,SUM(CI$3:CI74)=0,SUM($H75:CH75)=0),$B75,0)</f>
        <v>0</v>
      </c>
      <c r="CJ75">
        <f ca="1">IF(AND($B75&gt;0,SUM(CJ$3:CJ74)=0,SUM($H75:CI75)=0),$B75,0)</f>
        <v>0</v>
      </c>
      <c r="CK75">
        <f ca="1">IF(AND($B75&gt;0,SUM(CK$3:CK74)=0,SUM($H75:CJ75)=0),$B75,0)</f>
        <v>0</v>
      </c>
      <c r="CL75">
        <f ca="1">IF(AND($B75&gt;0,SUM(CL$3:CL74)=0,SUM($H75:CK75)=0),$B75,0)</f>
        <v>0</v>
      </c>
      <c r="CM75">
        <f ca="1">IF(AND($B75&gt;0,SUM(CM$3:CM74)=0,SUM($H75:CL75)=0),$B75,0)</f>
        <v>0</v>
      </c>
      <c r="CN75">
        <f ca="1">IF(AND($B75&gt;0,SUM(CN$3:CN74)=0,SUM($H75:CM75)=0),$B75,0)</f>
        <v>0</v>
      </c>
      <c r="CO75">
        <f ca="1">IF(AND($B75&gt;0,SUM(CO$3:CO74)=0,SUM($H75:CN75)=0),$B75,0)</f>
        <v>0</v>
      </c>
      <c r="CP75">
        <f ca="1">IF(AND($B75&gt;0,SUM(CP$3:CP74)=0,SUM($H75:CO75)=0),$B75,0)</f>
        <v>0</v>
      </c>
      <c r="CQ75">
        <f ca="1">IF(AND($B75&gt;0,SUM(CQ$3:CQ74)=0,SUM($H75:CP75)=0),$B75,0)</f>
        <v>0</v>
      </c>
      <c r="CR75">
        <f ca="1">IF(AND($B75&gt;0,SUM(CR$3:CR74)=0,SUM($H75:CQ75)=0),$B75,0)</f>
        <v>0</v>
      </c>
      <c r="CS75">
        <f ca="1">IF(AND($B75&gt;0,SUM(CS$3:CS74)=0,SUM($H75:CR75)=0),$B75,0)</f>
        <v>0</v>
      </c>
      <c r="CT75">
        <f ca="1">IF(AND($B75&gt;0,SUM(CT$3:CT74)=0,SUM($H75:CS75)=0),$B75,0)</f>
        <v>0</v>
      </c>
      <c r="CU75">
        <f ca="1">IF(AND($B75&gt;0,SUM(CU$3:CU74)=0,SUM($H75:CT75)=0),$B75,0)</f>
        <v>0</v>
      </c>
      <c r="CV75">
        <f ca="1">IF(AND($B75&gt;0,SUM(CV$3:CV74)=0,SUM($H75:CU75)=0),$B75,0)</f>
        <v>0</v>
      </c>
      <c r="CW75">
        <f ca="1">IF(AND($B75&gt;0,SUM(CW$3:CW74)=0,SUM($H75:CV75)=0),$B75,0)</f>
        <v>0</v>
      </c>
      <c r="CX75">
        <f ca="1">IF(AND($B75&gt;0,SUM(CX$3:CX74)=0,SUM($H75:CW75)=0),$B75,0)</f>
        <v>0</v>
      </c>
      <c r="CY75">
        <f ca="1">IF(AND($B75&gt;0,SUM(CY$3:CY74)=0,SUM($H75:CX75)=0),$B75,0)</f>
        <v>0</v>
      </c>
      <c r="CZ75">
        <f ca="1">IF(AND($B75&gt;0,SUM(CZ$3:CZ74)=0,SUM($H75:CY75)=0),$B75,0)</f>
        <v>0</v>
      </c>
      <c r="DA75">
        <f ca="1">IF(AND($B75&gt;0,SUM(DA$3:DA74)=0,SUM($H75:CZ75)=0),$B75,0)</f>
        <v>0</v>
      </c>
      <c r="DB75">
        <f ca="1">IF(AND($B75&gt;0,SUM(DB$3:DB74)=0,SUM($H75:DA75)=0),$B75,0)</f>
        <v>0</v>
      </c>
      <c r="DC75">
        <f ca="1">IF(AND($B75&gt;0,SUM(DC$3:DC74)=0,SUM($H75:DB75)=0),$B75,0)</f>
        <v>0</v>
      </c>
      <c r="DD75">
        <f ca="1">IF(AND($B75&gt;0,SUM(DD$3:DD74)=0,SUM($H75:DC75)=0),$B75,0)</f>
        <v>0</v>
      </c>
      <c r="DE75">
        <f ca="1">IF(AND($B75&gt;0,SUM(DE$3:DE74)=0,SUM($H75:DD75)=0),$B75,0)</f>
        <v>0</v>
      </c>
      <c r="DF75">
        <f ca="1">IF(AND($B75&gt;0,SUM(DF$3:DF74)=0,SUM($H75:DE75)=0),$B75,0)</f>
        <v>0</v>
      </c>
      <c r="DG75">
        <f ca="1">IF(AND($B75&gt;0,SUM(DG$3:DG74)=0,SUM($H75:DF75)=0),$B75,0)</f>
        <v>0</v>
      </c>
      <c r="DH75">
        <f ca="1">IF(AND($B75&gt;0,SUM(DH$3:DH74)=0,SUM($H75:DG75)=0),$B75,0)</f>
        <v>0</v>
      </c>
      <c r="DI75">
        <f ca="1">IF(AND($B75&gt;0,SUM(DI$3:DI74)=0,SUM($H75:DH75)=0),$B75,0)</f>
        <v>0</v>
      </c>
      <c r="DJ75">
        <f ca="1">IF(AND($B75&gt;0,SUM(DJ$3:DJ74)=0,SUM($H75:DI75)=0),$B75,0)</f>
        <v>0</v>
      </c>
      <c r="DK75">
        <f ca="1">IF(AND($B75&gt;0,SUM(DK$3:DK74)=0,SUM($H75:DJ75)=0),$B75,0)</f>
        <v>0</v>
      </c>
      <c r="DL75">
        <f ca="1">IF(AND($B75&gt;0,SUM(DL$3:DL74)=0,SUM($H75:DK75)=0),$B75,0)</f>
        <v>0</v>
      </c>
      <c r="DM75">
        <f ca="1">IF(AND($B75&gt;0,SUM(DM$3:DM74)=0,SUM($H75:DL75)=0),$B75,0)</f>
        <v>0</v>
      </c>
      <c r="DN75">
        <f ca="1">IF(AND($B75&gt;0,SUM(DN$3:DN74)=0,SUM($H75:DM75)=0),$B75,0)</f>
        <v>0</v>
      </c>
      <c r="DO75">
        <f ca="1">IF(AND($B75&gt;0,SUM(DO$3:DO74)=0,SUM($H75:DN75)=0),$B75,0)</f>
        <v>0</v>
      </c>
      <c r="DP75">
        <f ca="1">IF(AND($B75&gt;0,SUM(DP$3:DP74)=0,SUM($H75:DO75)=0),$B75,0)</f>
        <v>0</v>
      </c>
      <c r="DQ75">
        <f ca="1">IF(AND($B75&gt;0,SUM(DQ$3:DQ74)=0,SUM($H75:DP75)=0),$B75,0)</f>
        <v>0</v>
      </c>
      <c r="DR75">
        <f ca="1">IF(AND($B75&gt;0,SUM(DR$3:DR74)=0,SUM($H75:DQ75)=0),$B75,0)</f>
        <v>0</v>
      </c>
      <c r="DS75">
        <f ca="1">IF(AND($B75&gt;0,SUM(DS$3:DS74)=0,SUM($H75:DR75)=0),$B75,0)</f>
        <v>0</v>
      </c>
      <c r="DT75">
        <f ca="1">IF(AND($B75&gt;0,SUM(DT$3:DT74)=0,SUM($H75:DS75)=0),$B75,0)</f>
        <v>0</v>
      </c>
      <c r="DU75">
        <f ca="1">IF(AND($B75&gt;0,SUM(DU$3:DU74)=0,SUM($H75:DT75)=0),$B75,0)</f>
        <v>0</v>
      </c>
      <c r="DV75">
        <f ca="1">IF(AND($B75&gt;0,SUM(DV$3:DV74)=0,SUM($H75:DU75)=0),$B75,0)</f>
        <v>0</v>
      </c>
      <c r="DW75">
        <f ca="1">IF(AND($B75&gt;0,SUM(DW$3:DW74)=0,SUM($H75:DV75)=0),$B75,0)</f>
        <v>0</v>
      </c>
      <c r="DX75">
        <f ca="1">IF(AND($B75&gt;0,SUM(DX$3:DX74)=0,SUM($H75:DW75)=0),$B75,0)</f>
        <v>0</v>
      </c>
      <c r="DY75">
        <f ca="1">IF(AND($B75&gt;0,SUM(DY$3:DY74)=0,SUM($H75:DX75)=0),$B75,0)</f>
        <v>0</v>
      </c>
      <c r="DZ75">
        <f ca="1">IF(AND($B75&gt;0,SUM(DZ$3:DZ74)=0,SUM($H75:DY75)=0),$B75,0)</f>
        <v>0</v>
      </c>
      <c r="EA75">
        <f ca="1">IF(AND($B75&gt;0,SUM(EA$3:EA74)=0,SUM($H75:DZ75)=0),$B75,0)</f>
        <v>0</v>
      </c>
      <c r="EB75">
        <f ca="1">IF(AND($B75&gt;0,SUM(EB$3:EB74)=0,SUM($H75:EA75)=0),$B75,0)</f>
        <v>0</v>
      </c>
      <c r="EC75">
        <f ca="1">IF(AND($B75&gt;0,SUM(EC$3:EC74)=0,SUM($H75:EB75)=0),$B75,0)</f>
        <v>0</v>
      </c>
      <c r="ED75">
        <f ca="1">IF(AND($B75&gt;0,SUM(ED$3:ED74)=0,SUM($H75:EC75)=0),$B75,0)</f>
        <v>0</v>
      </c>
      <c r="EE75">
        <f ca="1">IF(AND($B75&gt;0,SUM(EE$3:EE74)=0,SUM($H75:ED75)=0),$B75,0)</f>
        <v>0</v>
      </c>
      <c r="EF75">
        <f ca="1">IF(AND($B75&gt;0,SUM(EF$3:EF74)=0,SUM($H75:EE75)=0),$B75,0)</f>
        <v>0</v>
      </c>
      <c r="EG75">
        <f ca="1">IF(AND($B75&gt;0,SUM(EG$3:EG74)=0,SUM($H75:EF75)=0),$B75,0)</f>
        <v>0</v>
      </c>
      <c r="EH75">
        <f ca="1">IF(AND($B75&gt;0,SUM(EH$3:EH74)=0,SUM($H75:EG75)=0),$B75,0)</f>
        <v>0</v>
      </c>
      <c r="EI75">
        <f ca="1">IF(AND($B75&gt;0,SUM(EI$3:EI74)=0,SUM($H75:EH75)=0),$B75,0)</f>
        <v>0</v>
      </c>
      <c r="EJ75">
        <f ca="1">IF(AND($B75&gt;0,SUM(EJ$3:EJ74)=0,SUM($H75:EI75)=0),$B75,0)</f>
        <v>0</v>
      </c>
      <c r="EK75">
        <f ca="1">IF(AND($B75&gt;0,SUM(EK$3:EK74)=0,SUM($H75:EJ75)=0),$B75,0)</f>
        <v>0</v>
      </c>
      <c r="EL75">
        <f ca="1">IF(AND($B75&gt;0,SUM(EL$3:EL74)=0,SUM($H75:EK75)=0),$B75,0)</f>
        <v>0</v>
      </c>
      <c r="EM75">
        <f ca="1">IF(AND($B75&gt;0,SUM(EM$3:EM74)=0,SUM($H75:EL75)=0),$B75,0)</f>
        <v>0</v>
      </c>
      <c r="EN75">
        <f ca="1">IF(AND($B75&gt;0,SUM(EN$3:EN74)=0,SUM($H75:EM75)=0),$B75,0)</f>
        <v>0</v>
      </c>
      <c r="EO75">
        <f ca="1">IF(AND($B75&gt;0,SUM(EO$3:EO74)=0,SUM($H75:EN75)=0),$B75,0)</f>
        <v>0</v>
      </c>
      <c r="EP75">
        <f ca="1">IF(AND($B75&gt;0,SUM(EP$3:EP74)=0,SUM($H75:EO75)=0),$B75,0)</f>
        <v>0</v>
      </c>
      <c r="EQ75">
        <f ca="1">IF(AND($B75&gt;0,SUM(EQ$3:EQ74)=0,SUM($H75:EP75)=0),$B75,0)</f>
        <v>0</v>
      </c>
      <c r="ER75">
        <f ca="1">IF(AND($B75&gt;0,SUM(ER$3:ER74)=0,SUM($H75:EQ75)=0),$B75,0)</f>
        <v>0</v>
      </c>
      <c r="ES75">
        <f ca="1">IF(AND($B75&gt;0,SUM(ES$3:ES74)=0,SUM($H75:ER75)=0),$B75,0)</f>
        <v>0</v>
      </c>
      <c r="ET75">
        <f ca="1">IF(AND($B75&gt;0,SUM(ET$3:ET74)=0,SUM($H75:ES75)=0),$B75,0)</f>
        <v>0</v>
      </c>
      <c r="EU75">
        <f ca="1">IF(AND($B75&gt;0,SUM(EU$3:EU74)=0,SUM($H75:ET75)=0),$B75,0)</f>
        <v>0</v>
      </c>
      <c r="EV75">
        <f ca="1">IF(AND($B75&gt;0,SUM(EV$3:EV74)=0,SUM($H75:EU75)=0),$B75,0)</f>
        <v>0</v>
      </c>
      <c r="EW75">
        <f ca="1">IF(AND($B75&gt;0,SUM(EW$3:EW74)=0,SUM($H75:EV75)=0),$B75,0)</f>
        <v>0</v>
      </c>
      <c r="EX75">
        <f ca="1">IF(AND($B75&gt;0,SUM(EX$3:EX74)=0,SUM($H75:EW75)=0),$B75,0)</f>
        <v>0</v>
      </c>
      <c r="EY75">
        <f ca="1">IF(AND($B75&gt;0,SUM(EY$3:EY74)=0,SUM($H75:EX75)=0),$B75,0)</f>
        <v>0</v>
      </c>
      <c r="EZ75">
        <f ca="1">IF(AND($B75&gt;0,SUM(EZ$3:EZ74)=0,SUM($H75:EY75)=0),$B75,0)</f>
        <v>0</v>
      </c>
      <c r="FA75">
        <f ca="1">IF(AND($B75&gt;0,SUM(FA$3:FA74)=0,SUM($H75:EZ75)=0),$B75,0)</f>
        <v>0</v>
      </c>
      <c r="FB75">
        <f ca="1">IF(AND($B75&gt;0,SUM(FB$3:FB74)=0,SUM($H75:FA75)=0),$B75,0)</f>
        <v>0</v>
      </c>
      <c r="FC75">
        <f ca="1">IF(AND($B75&gt;0,SUM(FC$3:FC74)=0,SUM($H75:FB75)=0),$B75,0)</f>
        <v>0</v>
      </c>
      <c r="FD75">
        <f ca="1">IF(AND($B75&gt;0,SUM(FD$3:FD74)=0,SUM($H75:FC75)=0),$B75,0)</f>
        <v>0</v>
      </c>
      <c r="FE75">
        <f ca="1">IF(AND($B75&gt;0,SUM(FE$3:FE74)=0,SUM($H75:FD75)=0),$B75,0)</f>
        <v>0</v>
      </c>
      <c r="FF75">
        <f ca="1">IF(AND($B75&gt;0,SUM(FF$3:FF74)=0,SUM($H75:FE75)=0),$B75,0)</f>
        <v>0</v>
      </c>
      <c r="FG75">
        <f ca="1">IF(AND($B75&gt;0,SUM(FG$3:FG74)=0,SUM($H75:FF75)=0),$B75,0)</f>
        <v>0</v>
      </c>
      <c r="FH75">
        <f ca="1">IF(AND($B75&gt;0,SUM(FH$3:FH74)=0,SUM($H75:FG75)=0),$B75,0)</f>
        <v>0</v>
      </c>
      <c r="FI75">
        <f ca="1">IF(AND($B75&gt;0,SUM(FI$3:FI74)=0,SUM($H75:FH75)=0),$B75,0)</f>
        <v>0</v>
      </c>
      <c r="FJ75">
        <f ca="1">IF(AND($B75&gt;0,SUM(FJ$3:FJ74)=0,SUM($H75:FI75)=0),$B75,0)</f>
        <v>0</v>
      </c>
      <c r="FK75">
        <f ca="1">IF(AND($B75&gt;0,SUM(FK$3:FK74)=0,SUM($H75:FJ75)=0),$B75,0)</f>
        <v>0</v>
      </c>
      <c r="FL75">
        <f ca="1">IF(AND($B75&gt;0,SUM(FL$3:FL74)=0,SUM($H75:FK75)=0),$B75,0)</f>
        <v>0</v>
      </c>
      <c r="FM75">
        <f ca="1">IF(AND($B75&gt;0,SUM(FM$3:FM74)=0,SUM($H75:FL75)=0),$B75,0)</f>
        <v>0</v>
      </c>
      <c r="FN75">
        <f ca="1">IF(AND($B75&gt;0,SUM(FN$3:FN74)=0,SUM($H75:FM75)=0),$B75,0)</f>
        <v>0</v>
      </c>
      <c r="FS75" s="67" t="s">
        <v>1067</v>
      </c>
      <c r="FT75" s="67" t="str">
        <f>""</f>
        <v/>
      </c>
      <c r="FU75" s="342">
        <v>3</v>
      </c>
      <c r="FV75" s="374">
        <v>932039</v>
      </c>
      <c r="FY75" s="67" t="s">
        <v>1169</v>
      </c>
      <c r="FZ75" s="67" t="str">
        <f>""</f>
        <v/>
      </c>
      <c r="GA75" s="342">
        <v>3</v>
      </c>
      <c r="GB75" s="374">
        <v>932039</v>
      </c>
      <c r="GE75" s="67" t="s">
        <v>1067</v>
      </c>
      <c r="GF75" s="67" t="str">
        <f>""</f>
        <v/>
      </c>
      <c r="GG75" s="342">
        <v>3</v>
      </c>
      <c r="GH75" s="374">
        <v>932039</v>
      </c>
    </row>
    <row r="76" spans="1:190" ht="15.75" thickBot="1" x14ac:dyDescent="0.3">
      <c r="A76">
        <v>76</v>
      </c>
      <c r="B76" s="367">
        <f ca="1">IF(ValintaohjelmaCentral!D$35=SelectionDataCentral!G$35,A76,0)</f>
        <v>0</v>
      </c>
      <c r="C76" s="240" t="str">
        <f t="shared" ca="1" si="16"/>
        <v>Virranhallintayksikkö FI 3-vaihe</v>
      </c>
      <c r="D76" s="240" t="str">
        <f t="shared" ca="1" si="17"/>
        <v/>
      </c>
      <c r="E76" s="240">
        <f t="shared" ca="1" si="18"/>
        <v>3</v>
      </c>
      <c r="F76" s="240">
        <f t="shared" ca="1" si="19"/>
        <v>932037</v>
      </c>
      <c r="G76" s="47">
        <f ca="1">INDEX($I$2:$FN$2,ROWS(G$2:G76))</f>
        <v>1</v>
      </c>
      <c r="H76">
        <v>0</v>
      </c>
      <c r="I76">
        <f ca="1">IF(AND($B76&gt;0,SUM(I$3:I75)=0,SUM($H76:H76)=0),$B76,0)</f>
        <v>0</v>
      </c>
      <c r="J76">
        <f ca="1">IF(AND($B76&gt;0,SUM(J$3:J75)=0,SUM($H76:I76)=0),$B76,0)</f>
        <v>0</v>
      </c>
      <c r="K76">
        <f ca="1">IF(AND($B76&gt;0,SUM(K$3:K75)=0,SUM($H76:J76)=0),$B76,0)</f>
        <v>0</v>
      </c>
      <c r="L76">
        <f ca="1">IF(AND($B76&gt;0,SUM(L$3:L75)=0,SUM($H76:K76)=0),$B76,0)</f>
        <v>0</v>
      </c>
      <c r="M76">
        <f ca="1">IF(AND($B76&gt;0,SUM(M$3:M75)=0,SUM($H76:L76)=0),$B76,0)</f>
        <v>0</v>
      </c>
      <c r="N76">
        <f ca="1">IF(AND($B76&gt;0,SUM(N$3:N75)=0,SUM($H76:M76)=0),$B76,0)</f>
        <v>0</v>
      </c>
      <c r="O76">
        <f ca="1">IF(AND($B76&gt;0,SUM(O$3:O75)=0,SUM($H76:N76)=0),$B76,0)</f>
        <v>0</v>
      </c>
      <c r="P76">
        <f ca="1">IF(AND($B76&gt;0,SUM(P$3:P75)=0,SUM($H76:O76)=0),$B76,0)</f>
        <v>0</v>
      </c>
      <c r="Q76">
        <f ca="1">IF(AND($B76&gt;0,SUM(Q$3:Q75)=0,SUM($H76:P76)=0),$B76,0)</f>
        <v>0</v>
      </c>
      <c r="R76">
        <f ca="1">IF(AND($B76&gt;0,SUM(R$3:R75)=0,SUM($H76:Q76)=0),$B76,0)</f>
        <v>0</v>
      </c>
      <c r="S76">
        <f ca="1">IF(AND($B76&gt;0,SUM(S$3:S75)=0,SUM($H76:R76)=0),$B76,0)</f>
        <v>0</v>
      </c>
      <c r="T76">
        <f ca="1">IF(AND($B76&gt;0,SUM(T$3:T75)=0,SUM($H76:S76)=0),$B76,0)</f>
        <v>0</v>
      </c>
      <c r="U76">
        <f ca="1">IF(AND($B76&gt;0,SUM(U$3:U75)=0,SUM($H76:T76)=0),$B76,0)</f>
        <v>0</v>
      </c>
      <c r="V76">
        <f ca="1">IF(AND($B76&gt;0,SUM(V$3:V75)=0,SUM($H76:U76)=0),$B76,0)</f>
        <v>0</v>
      </c>
      <c r="W76">
        <f ca="1">IF(AND($B76&gt;0,SUM(W$3:W75)=0,SUM($H76:V76)=0),$B76,0)</f>
        <v>0</v>
      </c>
      <c r="X76">
        <f ca="1">IF(AND($B76&gt;0,SUM(X$3:X75)=0,SUM($H76:W76)=0),$B76,0)</f>
        <v>0</v>
      </c>
      <c r="Y76">
        <f ca="1">IF(AND($B76&gt;0,SUM(Y$3:Y75)=0,SUM($H76:X76)=0),$B76,0)</f>
        <v>0</v>
      </c>
      <c r="Z76">
        <f ca="1">IF(AND($B76&gt;0,SUM(Z$3:Z75)=0,SUM($H76:Y76)=0),$B76,0)</f>
        <v>0</v>
      </c>
      <c r="AA76">
        <f ca="1">IF(AND($B76&gt;0,SUM(AA$3:AA75)=0,SUM($H76:Z76)=0),$B76,0)</f>
        <v>0</v>
      </c>
      <c r="AB76">
        <f ca="1">IF(AND($B76&gt;0,SUM(AB$3:AB75)=0,SUM($H76:AA76)=0),$B76,0)</f>
        <v>0</v>
      </c>
      <c r="AC76">
        <f ca="1">IF(AND($B76&gt;0,SUM(AC$3:AC75)=0,SUM($H76:AB76)=0),$B76,0)</f>
        <v>0</v>
      </c>
      <c r="AD76">
        <f ca="1">IF(AND($B76&gt;0,SUM(AD$3:AD75)=0,SUM($H76:AC76)=0),$B76,0)</f>
        <v>0</v>
      </c>
      <c r="AE76">
        <f ca="1">IF(AND($B76&gt;0,SUM(AE$3:AE75)=0,SUM($H76:AD76)=0),$B76,0)</f>
        <v>0</v>
      </c>
      <c r="AF76">
        <f ca="1">IF(AND($B76&gt;0,SUM(AF$3:AF75)=0,SUM($H76:AE76)=0),$B76,0)</f>
        <v>0</v>
      </c>
      <c r="AG76">
        <f ca="1">IF(AND($B76&gt;0,SUM(AG$3:AG75)=0,SUM($H76:AF76)=0),$B76,0)</f>
        <v>0</v>
      </c>
      <c r="AH76">
        <f ca="1">IF(AND($B76&gt;0,SUM(AH$3:AH75)=0,SUM($H76:AG76)=0),$B76,0)</f>
        <v>0</v>
      </c>
      <c r="AI76">
        <f ca="1">IF(AND($B76&gt;0,SUM(AI$3:AI75)=0,SUM($H76:AH76)=0),$B76,0)</f>
        <v>0</v>
      </c>
      <c r="AJ76">
        <f ca="1">IF(AND($B76&gt;0,SUM(AJ$3:AJ75)=0,SUM($H76:AI76)=0),$B76,0)</f>
        <v>0</v>
      </c>
      <c r="AK76">
        <f ca="1">IF(AND($B76&gt;0,SUM(AK$3:AK75)=0,SUM($H76:AJ76)=0),$B76,0)</f>
        <v>0</v>
      </c>
      <c r="AL76">
        <f ca="1">IF(AND($B76&gt;0,SUM(AL$3:AL75)=0,SUM($H76:AK76)=0),$B76,0)</f>
        <v>0</v>
      </c>
      <c r="AM76">
        <f ca="1">IF(AND($B76&gt;0,SUM(AM$3:AM75)=0,SUM($H76:AL76)=0),$B76,0)</f>
        <v>0</v>
      </c>
      <c r="AN76">
        <f ca="1">IF(AND($B76&gt;0,SUM(AN$3:AN75)=0,SUM($H76:AM76)=0),$B76,0)</f>
        <v>0</v>
      </c>
      <c r="AO76">
        <f ca="1">IF(AND($B76&gt;0,SUM(AO$3:AO75)=0,SUM($H76:AN76)=0),$B76,0)</f>
        <v>0</v>
      </c>
      <c r="AP76">
        <f ca="1">IF(AND($B76&gt;0,SUM(AP$3:AP75)=0,SUM($H76:AO76)=0),$B76,0)</f>
        <v>0</v>
      </c>
      <c r="AQ76">
        <f ca="1">IF(AND($B76&gt;0,SUM(AQ$3:AQ75)=0,SUM($H76:AP76)=0),$B76,0)</f>
        <v>0</v>
      </c>
      <c r="AR76">
        <f ca="1">IF(AND($B76&gt;0,SUM(AR$3:AR75)=0,SUM($H76:AQ76)=0),$B76,0)</f>
        <v>0</v>
      </c>
      <c r="AS76">
        <f ca="1">IF(AND($B76&gt;0,SUM(AS$3:AS75)=0,SUM($H76:AR76)=0),$B76,0)</f>
        <v>0</v>
      </c>
      <c r="AT76">
        <f ca="1">IF(AND($B76&gt;0,SUM(AT$3:AT75)=0,SUM($H76:AS76)=0),$B76,0)</f>
        <v>0</v>
      </c>
      <c r="AU76">
        <f ca="1">IF(AND($B76&gt;0,SUM(AU$3:AU75)=0,SUM($H76:AT76)=0),$B76,0)</f>
        <v>0</v>
      </c>
      <c r="AV76">
        <f ca="1">IF(AND($B76&gt;0,SUM(AV$3:AV75)=0,SUM($H76:AU76)=0),$B76,0)</f>
        <v>0</v>
      </c>
      <c r="AW76">
        <f ca="1">IF(AND($B76&gt;0,SUM(AW$3:AW75)=0,SUM($H76:AV76)=0),$B76,0)</f>
        <v>0</v>
      </c>
      <c r="AX76">
        <f ca="1">IF(AND($B76&gt;0,SUM(AX$3:AX75)=0,SUM($H76:AW76)=0),$B76,0)</f>
        <v>0</v>
      </c>
      <c r="AY76">
        <f ca="1">IF(AND($B76&gt;0,SUM(AY$3:AY75)=0,SUM($H76:AX76)=0),$B76,0)</f>
        <v>0</v>
      </c>
      <c r="AZ76">
        <f ca="1">IF(AND($B76&gt;0,SUM(AZ$3:AZ75)=0,SUM($H76:AY76)=0),$B76,0)</f>
        <v>0</v>
      </c>
      <c r="BA76">
        <f ca="1">IF(AND($B76&gt;0,SUM(BA$3:BA75)=0,SUM($H76:AZ76)=0),$B76,0)</f>
        <v>0</v>
      </c>
      <c r="BB76">
        <f ca="1">IF(AND($B76&gt;0,SUM(BB$3:BB75)=0,SUM($H76:BA76)=0),$B76,0)</f>
        <v>0</v>
      </c>
      <c r="BC76">
        <f ca="1">IF(AND($B76&gt;0,SUM(BC$3:BC75)=0,SUM($H76:BB76)=0),$B76,0)</f>
        <v>0</v>
      </c>
      <c r="BD76">
        <f ca="1">IF(AND($B76&gt;0,SUM(BD$3:BD75)=0,SUM($H76:BC76)=0),$B76,0)</f>
        <v>0</v>
      </c>
      <c r="BE76">
        <f ca="1">IF(AND($B76&gt;0,SUM(BE$3:BE75)=0,SUM($H76:BD76)=0),$B76,0)</f>
        <v>0</v>
      </c>
      <c r="BF76">
        <f ca="1">IF(AND($B76&gt;0,SUM(BF$3:BF75)=0,SUM($H76:BE76)=0),$B76,0)</f>
        <v>0</v>
      </c>
      <c r="BG76">
        <f ca="1">IF(AND($B76&gt;0,SUM(BG$3:BG75)=0,SUM($H76:BF76)=0),$B76,0)</f>
        <v>0</v>
      </c>
      <c r="BH76">
        <f ca="1">IF(AND($B76&gt;0,SUM(BH$3:BH75)=0,SUM($H76:BG76)=0),$B76,0)</f>
        <v>0</v>
      </c>
      <c r="BI76">
        <f ca="1">IF(AND($B76&gt;0,SUM(BI$3:BI75)=0,SUM($H76:BH76)=0),$B76,0)</f>
        <v>0</v>
      </c>
      <c r="BJ76">
        <f ca="1">IF(AND($B76&gt;0,SUM(BJ$3:BJ75)=0,SUM($H76:BI76)=0),$B76,0)</f>
        <v>0</v>
      </c>
      <c r="BK76">
        <f ca="1">IF(AND($B76&gt;0,SUM(BK$3:BK75)=0,SUM($H76:BJ76)=0),$B76,0)</f>
        <v>0</v>
      </c>
      <c r="BL76">
        <f ca="1">IF(AND($B76&gt;0,SUM(BL$3:BL75)=0,SUM($H76:BK76)=0),$B76,0)</f>
        <v>0</v>
      </c>
      <c r="BM76">
        <f ca="1">IF(AND($B76&gt;0,SUM(BM$3:BM75)=0,SUM($H76:BL76)=0),$B76,0)</f>
        <v>0</v>
      </c>
      <c r="BN76">
        <f ca="1">IF(AND($B76&gt;0,SUM(BN$3:BN75)=0,SUM($H76:BM76)=0),$B76,0)</f>
        <v>0</v>
      </c>
      <c r="BO76">
        <f ca="1">IF(AND($B76&gt;0,SUM(BO$3:BO75)=0,SUM($H76:BN76)=0),$B76,0)</f>
        <v>0</v>
      </c>
      <c r="BP76">
        <f ca="1">IF(AND($B76&gt;0,SUM(BP$3:BP75)=0,SUM($H76:BO76)=0),$B76,0)</f>
        <v>0</v>
      </c>
      <c r="BQ76">
        <f ca="1">IF(AND($B76&gt;0,SUM(BQ$3:BQ75)=0,SUM($H76:BP76)=0),$B76,0)</f>
        <v>0</v>
      </c>
      <c r="BR76">
        <f ca="1">IF(AND($B76&gt;0,SUM(BR$3:BR75)=0,SUM($H76:BQ76)=0),$B76,0)</f>
        <v>0</v>
      </c>
      <c r="BS76">
        <f ca="1">IF(AND($B76&gt;0,SUM(BS$3:BS75)=0,SUM($H76:BR76)=0),$B76,0)</f>
        <v>0</v>
      </c>
      <c r="BT76">
        <f ca="1">IF(AND($B76&gt;0,SUM(BT$3:BT75)=0,SUM($H76:BS76)=0),$B76,0)</f>
        <v>0</v>
      </c>
      <c r="BU76">
        <f ca="1">IF(AND($B76&gt;0,SUM(BU$3:BU75)=0,SUM($H76:BT76)=0),$B76,0)</f>
        <v>0</v>
      </c>
      <c r="BV76">
        <f ca="1">IF(AND($B76&gt;0,SUM(BV$3:BV75)=0,SUM($H76:BU76)=0),$B76,0)</f>
        <v>0</v>
      </c>
      <c r="BW76">
        <f ca="1">IF(AND($B76&gt;0,SUM(BW$3:BW75)=0,SUM($H76:BV76)=0),$B76,0)</f>
        <v>0</v>
      </c>
      <c r="BX76">
        <f ca="1">IF(AND($B76&gt;0,SUM(BX$3:BX75)=0,SUM($H76:BW76)=0),$B76,0)</f>
        <v>0</v>
      </c>
      <c r="BY76">
        <f ca="1">IF(AND($B76&gt;0,SUM(BY$3:BY75)=0,SUM($H76:BX76)=0),$B76,0)</f>
        <v>0</v>
      </c>
      <c r="BZ76">
        <f ca="1">IF(AND($B76&gt;0,SUM(BZ$3:BZ75)=0,SUM($H76:BY76)=0),$B76,0)</f>
        <v>0</v>
      </c>
      <c r="CA76">
        <f ca="1">IF(AND($B76&gt;0,SUM(CA$3:CA75)=0,SUM($H76:BZ76)=0),$B76,0)</f>
        <v>0</v>
      </c>
      <c r="CB76">
        <f ca="1">IF(AND($B76&gt;0,SUM(CB$3:CB75)=0,SUM($H76:CA76)=0),$B76,0)</f>
        <v>0</v>
      </c>
      <c r="CC76">
        <f ca="1">IF(AND($B76&gt;0,SUM(CC$3:CC75)=0,SUM($H76:CB76)=0),$B76,0)</f>
        <v>0</v>
      </c>
      <c r="CD76">
        <f ca="1">IF(AND($B76&gt;0,SUM(CD$3:CD75)=0,SUM($H76:CC76)=0),$B76,0)</f>
        <v>0</v>
      </c>
      <c r="CE76">
        <f ca="1">IF(AND($B76&gt;0,SUM(CE$3:CE75)=0,SUM($H76:CD76)=0),$B76,0)</f>
        <v>0</v>
      </c>
      <c r="CF76">
        <f ca="1">IF(AND($B76&gt;0,SUM(CF$3:CF75)=0,SUM($H76:CE76)=0),$B76,0)</f>
        <v>0</v>
      </c>
      <c r="CG76">
        <f ca="1">IF(AND($B76&gt;0,SUM(CG$3:CG75)=0,SUM($H76:CF76)=0),$B76,0)</f>
        <v>0</v>
      </c>
      <c r="CH76">
        <f ca="1">IF(AND($B76&gt;0,SUM(CH$3:CH75)=0,SUM($H76:CG76)=0),$B76,0)</f>
        <v>0</v>
      </c>
      <c r="CI76">
        <f ca="1">IF(AND($B76&gt;0,SUM(CI$3:CI75)=0,SUM($H76:CH76)=0),$B76,0)</f>
        <v>0</v>
      </c>
      <c r="CJ76">
        <f ca="1">IF(AND($B76&gt;0,SUM(CJ$3:CJ75)=0,SUM($H76:CI76)=0),$B76,0)</f>
        <v>0</v>
      </c>
      <c r="CK76">
        <f ca="1">IF(AND($B76&gt;0,SUM(CK$3:CK75)=0,SUM($H76:CJ76)=0),$B76,0)</f>
        <v>0</v>
      </c>
      <c r="CL76">
        <f ca="1">IF(AND($B76&gt;0,SUM(CL$3:CL75)=0,SUM($H76:CK76)=0),$B76,0)</f>
        <v>0</v>
      </c>
      <c r="CM76">
        <f ca="1">IF(AND($B76&gt;0,SUM(CM$3:CM75)=0,SUM($H76:CL76)=0),$B76,0)</f>
        <v>0</v>
      </c>
      <c r="CN76">
        <f ca="1">IF(AND($B76&gt;0,SUM(CN$3:CN75)=0,SUM($H76:CM76)=0),$B76,0)</f>
        <v>0</v>
      </c>
      <c r="CO76">
        <f ca="1">IF(AND($B76&gt;0,SUM(CO$3:CO75)=0,SUM($H76:CN76)=0),$B76,0)</f>
        <v>0</v>
      </c>
      <c r="CP76">
        <f ca="1">IF(AND($B76&gt;0,SUM(CP$3:CP75)=0,SUM($H76:CO76)=0),$B76,0)</f>
        <v>0</v>
      </c>
      <c r="CQ76">
        <f ca="1">IF(AND($B76&gt;0,SUM(CQ$3:CQ75)=0,SUM($H76:CP76)=0),$B76,0)</f>
        <v>0</v>
      </c>
      <c r="CR76">
        <f ca="1">IF(AND($B76&gt;0,SUM(CR$3:CR75)=0,SUM($H76:CQ76)=0),$B76,0)</f>
        <v>0</v>
      </c>
      <c r="CS76">
        <f ca="1">IF(AND($B76&gt;0,SUM(CS$3:CS75)=0,SUM($H76:CR76)=0),$B76,0)</f>
        <v>0</v>
      </c>
      <c r="CT76">
        <f ca="1">IF(AND($B76&gt;0,SUM(CT$3:CT75)=0,SUM($H76:CS76)=0),$B76,0)</f>
        <v>0</v>
      </c>
      <c r="CU76">
        <f ca="1">IF(AND($B76&gt;0,SUM(CU$3:CU75)=0,SUM($H76:CT76)=0),$B76,0)</f>
        <v>0</v>
      </c>
      <c r="CV76">
        <f ca="1">IF(AND($B76&gt;0,SUM(CV$3:CV75)=0,SUM($H76:CU76)=0),$B76,0)</f>
        <v>0</v>
      </c>
      <c r="CW76">
        <f ca="1">IF(AND($B76&gt;0,SUM(CW$3:CW75)=0,SUM($H76:CV76)=0),$B76,0)</f>
        <v>0</v>
      </c>
      <c r="CX76">
        <f ca="1">IF(AND($B76&gt;0,SUM(CX$3:CX75)=0,SUM($H76:CW76)=0),$B76,0)</f>
        <v>0</v>
      </c>
      <c r="CY76">
        <f ca="1">IF(AND($B76&gt;0,SUM(CY$3:CY75)=0,SUM($H76:CX76)=0),$B76,0)</f>
        <v>0</v>
      </c>
      <c r="CZ76">
        <f ca="1">IF(AND($B76&gt;0,SUM(CZ$3:CZ75)=0,SUM($H76:CY76)=0),$B76,0)</f>
        <v>0</v>
      </c>
      <c r="DA76">
        <f ca="1">IF(AND($B76&gt;0,SUM(DA$3:DA75)=0,SUM($H76:CZ76)=0),$B76,0)</f>
        <v>0</v>
      </c>
      <c r="DB76">
        <f ca="1">IF(AND($B76&gt;0,SUM(DB$3:DB75)=0,SUM($H76:DA76)=0),$B76,0)</f>
        <v>0</v>
      </c>
      <c r="DC76">
        <f ca="1">IF(AND($B76&gt;0,SUM(DC$3:DC75)=0,SUM($H76:DB76)=0),$B76,0)</f>
        <v>0</v>
      </c>
      <c r="DD76">
        <f ca="1">IF(AND($B76&gt;0,SUM(DD$3:DD75)=0,SUM($H76:DC76)=0),$B76,0)</f>
        <v>0</v>
      </c>
      <c r="DE76">
        <f ca="1">IF(AND($B76&gt;0,SUM(DE$3:DE75)=0,SUM($H76:DD76)=0),$B76,0)</f>
        <v>0</v>
      </c>
      <c r="DF76">
        <f ca="1">IF(AND($B76&gt;0,SUM(DF$3:DF75)=0,SUM($H76:DE76)=0),$B76,0)</f>
        <v>0</v>
      </c>
      <c r="DG76">
        <f ca="1">IF(AND($B76&gt;0,SUM(DG$3:DG75)=0,SUM($H76:DF76)=0),$B76,0)</f>
        <v>0</v>
      </c>
      <c r="DH76">
        <f ca="1">IF(AND($B76&gt;0,SUM(DH$3:DH75)=0,SUM($H76:DG76)=0),$B76,0)</f>
        <v>0</v>
      </c>
      <c r="DI76">
        <f ca="1">IF(AND($B76&gt;0,SUM(DI$3:DI75)=0,SUM($H76:DH76)=0),$B76,0)</f>
        <v>0</v>
      </c>
      <c r="DJ76">
        <f ca="1">IF(AND($B76&gt;0,SUM(DJ$3:DJ75)=0,SUM($H76:DI76)=0),$B76,0)</f>
        <v>0</v>
      </c>
      <c r="DK76">
        <f ca="1">IF(AND($B76&gt;0,SUM(DK$3:DK75)=0,SUM($H76:DJ76)=0),$B76,0)</f>
        <v>0</v>
      </c>
      <c r="DL76">
        <f ca="1">IF(AND($B76&gt;0,SUM(DL$3:DL75)=0,SUM($H76:DK76)=0),$B76,0)</f>
        <v>0</v>
      </c>
      <c r="DM76">
        <f ca="1">IF(AND($B76&gt;0,SUM(DM$3:DM75)=0,SUM($H76:DL76)=0),$B76,0)</f>
        <v>0</v>
      </c>
      <c r="DN76">
        <f ca="1">IF(AND($B76&gt;0,SUM(DN$3:DN75)=0,SUM($H76:DM76)=0),$B76,0)</f>
        <v>0</v>
      </c>
      <c r="DO76">
        <f ca="1">IF(AND($B76&gt;0,SUM(DO$3:DO75)=0,SUM($H76:DN76)=0),$B76,0)</f>
        <v>0</v>
      </c>
      <c r="DP76">
        <f ca="1">IF(AND($B76&gt;0,SUM(DP$3:DP75)=0,SUM($H76:DO76)=0),$B76,0)</f>
        <v>0</v>
      </c>
      <c r="DQ76">
        <f ca="1">IF(AND($B76&gt;0,SUM(DQ$3:DQ75)=0,SUM($H76:DP76)=0),$B76,0)</f>
        <v>0</v>
      </c>
      <c r="DR76">
        <f ca="1">IF(AND($B76&gt;0,SUM(DR$3:DR75)=0,SUM($H76:DQ76)=0),$B76,0)</f>
        <v>0</v>
      </c>
      <c r="DS76">
        <f ca="1">IF(AND($B76&gt;0,SUM(DS$3:DS75)=0,SUM($H76:DR76)=0),$B76,0)</f>
        <v>0</v>
      </c>
      <c r="DT76">
        <f ca="1">IF(AND($B76&gt;0,SUM(DT$3:DT75)=0,SUM($H76:DS76)=0),$B76,0)</f>
        <v>0</v>
      </c>
      <c r="DU76">
        <f ca="1">IF(AND($B76&gt;0,SUM(DU$3:DU75)=0,SUM($H76:DT76)=0),$B76,0)</f>
        <v>0</v>
      </c>
      <c r="DV76">
        <f ca="1">IF(AND($B76&gt;0,SUM(DV$3:DV75)=0,SUM($H76:DU76)=0),$B76,0)</f>
        <v>0</v>
      </c>
      <c r="DW76">
        <f ca="1">IF(AND($B76&gt;0,SUM(DW$3:DW75)=0,SUM($H76:DV76)=0),$B76,0)</f>
        <v>0</v>
      </c>
      <c r="DX76">
        <f ca="1">IF(AND($B76&gt;0,SUM(DX$3:DX75)=0,SUM($H76:DW76)=0),$B76,0)</f>
        <v>0</v>
      </c>
      <c r="DY76">
        <f ca="1">IF(AND($B76&gt;0,SUM(DY$3:DY75)=0,SUM($H76:DX76)=0),$B76,0)</f>
        <v>0</v>
      </c>
      <c r="DZ76">
        <f ca="1">IF(AND($B76&gt;0,SUM(DZ$3:DZ75)=0,SUM($H76:DY76)=0),$B76,0)</f>
        <v>0</v>
      </c>
      <c r="EA76">
        <f ca="1">IF(AND($B76&gt;0,SUM(EA$3:EA75)=0,SUM($H76:DZ76)=0),$B76,0)</f>
        <v>0</v>
      </c>
      <c r="EB76">
        <f ca="1">IF(AND($B76&gt;0,SUM(EB$3:EB75)=0,SUM($H76:EA76)=0),$B76,0)</f>
        <v>0</v>
      </c>
      <c r="EC76">
        <f ca="1">IF(AND($B76&gt;0,SUM(EC$3:EC75)=0,SUM($H76:EB76)=0),$B76,0)</f>
        <v>0</v>
      </c>
      <c r="ED76">
        <f ca="1">IF(AND($B76&gt;0,SUM(ED$3:ED75)=0,SUM($H76:EC76)=0),$B76,0)</f>
        <v>0</v>
      </c>
      <c r="EE76">
        <f ca="1">IF(AND($B76&gt;0,SUM(EE$3:EE75)=0,SUM($H76:ED76)=0),$B76,0)</f>
        <v>0</v>
      </c>
      <c r="EF76">
        <f ca="1">IF(AND($B76&gt;0,SUM(EF$3:EF75)=0,SUM($H76:EE76)=0),$B76,0)</f>
        <v>0</v>
      </c>
      <c r="EG76">
        <f ca="1">IF(AND($B76&gt;0,SUM(EG$3:EG75)=0,SUM($H76:EF76)=0),$B76,0)</f>
        <v>0</v>
      </c>
      <c r="EH76">
        <f ca="1">IF(AND($B76&gt;0,SUM(EH$3:EH75)=0,SUM($H76:EG76)=0),$B76,0)</f>
        <v>0</v>
      </c>
      <c r="EI76">
        <f ca="1">IF(AND($B76&gt;0,SUM(EI$3:EI75)=0,SUM($H76:EH76)=0),$B76,0)</f>
        <v>0</v>
      </c>
      <c r="EJ76">
        <f ca="1">IF(AND($B76&gt;0,SUM(EJ$3:EJ75)=0,SUM($H76:EI76)=0),$B76,0)</f>
        <v>0</v>
      </c>
      <c r="EK76">
        <f ca="1">IF(AND($B76&gt;0,SUM(EK$3:EK75)=0,SUM($H76:EJ76)=0),$B76,0)</f>
        <v>0</v>
      </c>
      <c r="EL76">
        <f ca="1">IF(AND($B76&gt;0,SUM(EL$3:EL75)=0,SUM($H76:EK76)=0),$B76,0)</f>
        <v>0</v>
      </c>
      <c r="EM76">
        <f ca="1">IF(AND($B76&gt;0,SUM(EM$3:EM75)=0,SUM($H76:EL76)=0),$B76,0)</f>
        <v>0</v>
      </c>
      <c r="EN76">
        <f ca="1">IF(AND($B76&gt;0,SUM(EN$3:EN75)=0,SUM($H76:EM76)=0),$B76,0)</f>
        <v>0</v>
      </c>
      <c r="EO76">
        <f ca="1">IF(AND($B76&gt;0,SUM(EO$3:EO75)=0,SUM($H76:EN76)=0),$B76,0)</f>
        <v>0</v>
      </c>
      <c r="EP76">
        <f ca="1">IF(AND($B76&gt;0,SUM(EP$3:EP75)=0,SUM($H76:EO76)=0),$B76,0)</f>
        <v>0</v>
      </c>
      <c r="EQ76">
        <f ca="1">IF(AND($B76&gt;0,SUM(EQ$3:EQ75)=0,SUM($H76:EP76)=0),$B76,0)</f>
        <v>0</v>
      </c>
      <c r="ER76">
        <f ca="1">IF(AND($B76&gt;0,SUM(ER$3:ER75)=0,SUM($H76:EQ76)=0),$B76,0)</f>
        <v>0</v>
      </c>
      <c r="ES76">
        <f ca="1">IF(AND($B76&gt;0,SUM(ES$3:ES75)=0,SUM($H76:ER76)=0),$B76,0)</f>
        <v>0</v>
      </c>
      <c r="ET76">
        <f ca="1">IF(AND($B76&gt;0,SUM(ET$3:ET75)=0,SUM($H76:ES76)=0),$B76,0)</f>
        <v>0</v>
      </c>
      <c r="EU76">
        <f ca="1">IF(AND($B76&gt;0,SUM(EU$3:EU75)=0,SUM($H76:ET76)=0),$B76,0)</f>
        <v>0</v>
      </c>
      <c r="EV76">
        <f ca="1">IF(AND($B76&gt;0,SUM(EV$3:EV75)=0,SUM($H76:EU76)=0),$B76,0)</f>
        <v>0</v>
      </c>
      <c r="EW76">
        <f ca="1">IF(AND($B76&gt;0,SUM(EW$3:EW75)=0,SUM($H76:EV76)=0),$B76,0)</f>
        <v>0</v>
      </c>
      <c r="EX76">
        <f ca="1">IF(AND($B76&gt;0,SUM(EX$3:EX75)=0,SUM($H76:EW76)=0),$B76,0)</f>
        <v>0</v>
      </c>
      <c r="EY76">
        <f ca="1">IF(AND($B76&gt;0,SUM(EY$3:EY75)=0,SUM($H76:EX76)=0),$B76,0)</f>
        <v>0</v>
      </c>
      <c r="EZ76">
        <f ca="1">IF(AND($B76&gt;0,SUM(EZ$3:EZ75)=0,SUM($H76:EY76)=0),$B76,0)</f>
        <v>0</v>
      </c>
      <c r="FA76">
        <f ca="1">IF(AND($B76&gt;0,SUM(FA$3:FA75)=0,SUM($H76:EZ76)=0),$B76,0)</f>
        <v>0</v>
      </c>
      <c r="FB76">
        <f ca="1">IF(AND($B76&gt;0,SUM(FB$3:FB75)=0,SUM($H76:FA76)=0),$B76,0)</f>
        <v>0</v>
      </c>
      <c r="FC76">
        <f ca="1">IF(AND($B76&gt;0,SUM(FC$3:FC75)=0,SUM($H76:FB76)=0),$B76,0)</f>
        <v>0</v>
      </c>
      <c r="FD76">
        <f ca="1">IF(AND($B76&gt;0,SUM(FD$3:FD75)=0,SUM($H76:FC76)=0),$B76,0)</f>
        <v>0</v>
      </c>
      <c r="FE76">
        <f ca="1">IF(AND($B76&gt;0,SUM(FE$3:FE75)=0,SUM($H76:FD76)=0),$B76,0)</f>
        <v>0</v>
      </c>
      <c r="FF76">
        <f ca="1">IF(AND($B76&gt;0,SUM(FF$3:FF75)=0,SUM($H76:FE76)=0),$B76,0)</f>
        <v>0</v>
      </c>
      <c r="FG76">
        <f ca="1">IF(AND($B76&gt;0,SUM(FG$3:FG75)=0,SUM($H76:FF76)=0),$B76,0)</f>
        <v>0</v>
      </c>
      <c r="FH76">
        <f ca="1">IF(AND($B76&gt;0,SUM(FH$3:FH75)=0,SUM($H76:FG76)=0),$B76,0)</f>
        <v>0</v>
      </c>
      <c r="FI76">
        <f ca="1">IF(AND($B76&gt;0,SUM(FI$3:FI75)=0,SUM($H76:FH76)=0),$B76,0)</f>
        <v>0</v>
      </c>
      <c r="FJ76">
        <f ca="1">IF(AND($B76&gt;0,SUM(FJ$3:FJ75)=0,SUM($H76:FI76)=0),$B76,0)</f>
        <v>0</v>
      </c>
      <c r="FK76">
        <f ca="1">IF(AND($B76&gt;0,SUM(FK$3:FK75)=0,SUM($H76:FJ76)=0),$B76,0)</f>
        <v>0</v>
      </c>
      <c r="FL76">
        <f ca="1">IF(AND($B76&gt;0,SUM(FL$3:FL75)=0,SUM($H76:FK76)=0),$B76,0)</f>
        <v>0</v>
      </c>
      <c r="FM76">
        <f ca="1">IF(AND($B76&gt;0,SUM(FM$3:FM75)=0,SUM($H76:FL76)=0),$B76,0)</f>
        <v>0</v>
      </c>
      <c r="FN76">
        <f ca="1">IF(AND($B76&gt;0,SUM(FN$3:FN75)=0,SUM($H76:FM76)=0),$B76,0)</f>
        <v>0</v>
      </c>
      <c r="FS76" s="67" t="s">
        <v>1069</v>
      </c>
      <c r="FT76" s="67" t="str">
        <f>""</f>
        <v/>
      </c>
      <c r="FU76" s="342">
        <v>3</v>
      </c>
      <c r="FV76" s="374">
        <v>932037</v>
      </c>
      <c r="FY76" s="67" t="s">
        <v>1170</v>
      </c>
      <c r="FZ76" s="67" t="str">
        <f>""</f>
        <v/>
      </c>
      <c r="GA76" s="342">
        <v>3</v>
      </c>
      <c r="GB76" s="374">
        <v>932037</v>
      </c>
      <c r="GE76" s="67" t="s">
        <v>1069</v>
      </c>
      <c r="GF76" s="67" t="str">
        <f>""</f>
        <v/>
      </c>
      <c r="GG76" s="342">
        <v>3</v>
      </c>
      <c r="GH76" s="374">
        <v>932037</v>
      </c>
    </row>
    <row r="77" spans="1:190" ht="15.75" thickBot="1" x14ac:dyDescent="0.3">
      <c r="A77">
        <v>77</v>
      </c>
      <c r="B77" s="367">
        <f ca="1">IF(ValintaohjelmaCentral!D$35=SelectionDataCentral!H$35,A77,0)</f>
        <v>0</v>
      </c>
      <c r="C77" s="240" t="str">
        <f t="shared" ca="1" si="16"/>
        <v>Virranhallinta SE/NO 1-vaihe</v>
      </c>
      <c r="D77" s="240" t="str">
        <f t="shared" ca="1" si="17"/>
        <v/>
      </c>
      <c r="E77" s="240">
        <f t="shared" ca="1" si="18"/>
        <v>3</v>
      </c>
      <c r="F77" s="240">
        <f t="shared" ca="1" si="19"/>
        <v>632038</v>
      </c>
      <c r="G77" s="47">
        <f ca="1">INDEX($I$2:$FN$2,ROWS(G$2:G77))</f>
        <v>1</v>
      </c>
      <c r="H77">
        <v>0</v>
      </c>
      <c r="I77">
        <f ca="1">IF(AND($B77&gt;0,SUM(I$3:I76)=0,SUM($H77:H77)=0),$B77,0)</f>
        <v>0</v>
      </c>
      <c r="J77">
        <f ca="1">IF(AND($B77&gt;0,SUM(J$3:J76)=0,SUM($H77:I77)=0),$B77,0)</f>
        <v>0</v>
      </c>
      <c r="K77">
        <f ca="1">IF(AND($B77&gt;0,SUM(K$3:K76)=0,SUM($H77:J77)=0),$B77,0)</f>
        <v>0</v>
      </c>
      <c r="L77">
        <f ca="1">IF(AND($B77&gt;0,SUM(L$3:L76)=0,SUM($H77:K77)=0),$B77,0)</f>
        <v>0</v>
      </c>
      <c r="M77">
        <f ca="1">IF(AND($B77&gt;0,SUM(M$3:M76)=0,SUM($H77:L77)=0),$B77,0)</f>
        <v>0</v>
      </c>
      <c r="N77">
        <f ca="1">IF(AND($B77&gt;0,SUM(N$3:N76)=0,SUM($H77:M77)=0),$B77,0)</f>
        <v>0</v>
      </c>
      <c r="O77">
        <f ca="1">IF(AND($B77&gt;0,SUM(O$3:O76)=0,SUM($H77:N77)=0),$B77,0)</f>
        <v>0</v>
      </c>
      <c r="P77">
        <f ca="1">IF(AND($B77&gt;0,SUM(P$3:P76)=0,SUM($H77:O77)=0),$B77,0)</f>
        <v>0</v>
      </c>
      <c r="Q77">
        <f ca="1">IF(AND($B77&gt;0,SUM(Q$3:Q76)=0,SUM($H77:P77)=0),$B77,0)</f>
        <v>0</v>
      </c>
      <c r="R77">
        <f ca="1">IF(AND($B77&gt;0,SUM(R$3:R76)=0,SUM($H77:Q77)=0),$B77,0)</f>
        <v>0</v>
      </c>
      <c r="S77">
        <f ca="1">IF(AND($B77&gt;0,SUM(S$3:S76)=0,SUM($H77:R77)=0),$B77,0)</f>
        <v>0</v>
      </c>
      <c r="T77">
        <f ca="1">IF(AND($B77&gt;0,SUM(T$3:T76)=0,SUM($H77:S77)=0),$B77,0)</f>
        <v>0</v>
      </c>
      <c r="U77">
        <f ca="1">IF(AND($B77&gt;0,SUM(U$3:U76)=0,SUM($H77:T77)=0),$B77,0)</f>
        <v>0</v>
      </c>
      <c r="V77">
        <f ca="1">IF(AND($B77&gt;0,SUM(V$3:V76)=0,SUM($H77:U77)=0),$B77,0)</f>
        <v>0</v>
      </c>
      <c r="W77">
        <f ca="1">IF(AND($B77&gt;0,SUM(W$3:W76)=0,SUM($H77:V77)=0),$B77,0)</f>
        <v>0</v>
      </c>
      <c r="X77">
        <f ca="1">IF(AND($B77&gt;0,SUM(X$3:X76)=0,SUM($H77:W77)=0),$B77,0)</f>
        <v>0</v>
      </c>
      <c r="Y77">
        <f ca="1">IF(AND($B77&gt;0,SUM(Y$3:Y76)=0,SUM($H77:X77)=0),$B77,0)</f>
        <v>0</v>
      </c>
      <c r="Z77">
        <f ca="1">IF(AND($B77&gt;0,SUM(Z$3:Z76)=0,SUM($H77:Y77)=0),$B77,0)</f>
        <v>0</v>
      </c>
      <c r="AA77">
        <f ca="1">IF(AND($B77&gt;0,SUM(AA$3:AA76)=0,SUM($H77:Z77)=0),$B77,0)</f>
        <v>0</v>
      </c>
      <c r="AB77">
        <f ca="1">IF(AND($B77&gt;0,SUM(AB$3:AB76)=0,SUM($H77:AA77)=0),$B77,0)</f>
        <v>0</v>
      </c>
      <c r="AC77">
        <f ca="1">IF(AND($B77&gt;0,SUM(AC$3:AC76)=0,SUM($H77:AB77)=0),$B77,0)</f>
        <v>0</v>
      </c>
      <c r="AD77">
        <f ca="1">IF(AND($B77&gt;0,SUM(AD$3:AD76)=0,SUM($H77:AC77)=0),$B77,0)</f>
        <v>0</v>
      </c>
      <c r="AE77">
        <f ca="1">IF(AND($B77&gt;0,SUM(AE$3:AE76)=0,SUM($H77:AD77)=0),$B77,0)</f>
        <v>0</v>
      </c>
      <c r="AF77">
        <f ca="1">IF(AND($B77&gt;0,SUM(AF$3:AF76)=0,SUM($H77:AE77)=0),$B77,0)</f>
        <v>0</v>
      </c>
      <c r="AG77">
        <f ca="1">IF(AND($B77&gt;0,SUM(AG$3:AG76)=0,SUM($H77:AF77)=0),$B77,0)</f>
        <v>0</v>
      </c>
      <c r="AH77">
        <f ca="1">IF(AND($B77&gt;0,SUM(AH$3:AH76)=0,SUM($H77:AG77)=0),$B77,0)</f>
        <v>0</v>
      </c>
      <c r="AI77">
        <f ca="1">IF(AND($B77&gt;0,SUM(AI$3:AI76)=0,SUM($H77:AH77)=0),$B77,0)</f>
        <v>0</v>
      </c>
      <c r="AJ77">
        <f ca="1">IF(AND($B77&gt;0,SUM(AJ$3:AJ76)=0,SUM($H77:AI77)=0),$B77,0)</f>
        <v>0</v>
      </c>
      <c r="AK77">
        <f ca="1">IF(AND($B77&gt;0,SUM(AK$3:AK76)=0,SUM($H77:AJ77)=0),$B77,0)</f>
        <v>0</v>
      </c>
      <c r="AL77">
        <f ca="1">IF(AND($B77&gt;0,SUM(AL$3:AL76)=0,SUM($H77:AK77)=0),$B77,0)</f>
        <v>0</v>
      </c>
      <c r="AM77">
        <f ca="1">IF(AND($B77&gt;0,SUM(AM$3:AM76)=0,SUM($H77:AL77)=0),$B77,0)</f>
        <v>0</v>
      </c>
      <c r="AN77">
        <f ca="1">IF(AND($B77&gt;0,SUM(AN$3:AN76)=0,SUM($H77:AM77)=0),$B77,0)</f>
        <v>0</v>
      </c>
      <c r="AO77">
        <f ca="1">IF(AND($B77&gt;0,SUM(AO$3:AO76)=0,SUM($H77:AN77)=0),$B77,0)</f>
        <v>0</v>
      </c>
      <c r="AP77">
        <f ca="1">IF(AND($B77&gt;0,SUM(AP$3:AP76)=0,SUM($H77:AO77)=0),$B77,0)</f>
        <v>0</v>
      </c>
      <c r="AQ77">
        <f ca="1">IF(AND($B77&gt;0,SUM(AQ$3:AQ76)=0,SUM($H77:AP77)=0),$B77,0)</f>
        <v>0</v>
      </c>
      <c r="AR77">
        <f ca="1">IF(AND($B77&gt;0,SUM(AR$3:AR76)=0,SUM($H77:AQ77)=0),$B77,0)</f>
        <v>0</v>
      </c>
      <c r="AS77">
        <f ca="1">IF(AND($B77&gt;0,SUM(AS$3:AS76)=0,SUM($H77:AR77)=0),$B77,0)</f>
        <v>0</v>
      </c>
      <c r="AT77">
        <f ca="1">IF(AND($B77&gt;0,SUM(AT$3:AT76)=0,SUM($H77:AS77)=0),$B77,0)</f>
        <v>0</v>
      </c>
      <c r="AU77">
        <f ca="1">IF(AND($B77&gt;0,SUM(AU$3:AU76)=0,SUM($H77:AT77)=0),$B77,0)</f>
        <v>0</v>
      </c>
      <c r="AV77">
        <f ca="1">IF(AND($B77&gt;0,SUM(AV$3:AV76)=0,SUM($H77:AU77)=0),$B77,0)</f>
        <v>0</v>
      </c>
      <c r="AW77">
        <f ca="1">IF(AND($B77&gt;0,SUM(AW$3:AW76)=0,SUM($H77:AV77)=0),$B77,0)</f>
        <v>0</v>
      </c>
      <c r="AX77">
        <f ca="1">IF(AND($B77&gt;0,SUM(AX$3:AX76)=0,SUM($H77:AW77)=0),$B77,0)</f>
        <v>0</v>
      </c>
      <c r="AY77">
        <f ca="1">IF(AND($B77&gt;0,SUM(AY$3:AY76)=0,SUM($H77:AX77)=0),$B77,0)</f>
        <v>0</v>
      </c>
      <c r="AZ77">
        <f ca="1">IF(AND($B77&gt;0,SUM(AZ$3:AZ76)=0,SUM($H77:AY77)=0),$B77,0)</f>
        <v>0</v>
      </c>
      <c r="BA77">
        <f ca="1">IF(AND($B77&gt;0,SUM(BA$3:BA76)=0,SUM($H77:AZ77)=0),$B77,0)</f>
        <v>0</v>
      </c>
      <c r="BB77">
        <f ca="1">IF(AND($B77&gt;0,SUM(BB$3:BB76)=0,SUM($H77:BA77)=0),$B77,0)</f>
        <v>0</v>
      </c>
      <c r="BC77">
        <f ca="1">IF(AND($B77&gt;0,SUM(BC$3:BC76)=0,SUM($H77:BB77)=0),$B77,0)</f>
        <v>0</v>
      </c>
      <c r="BD77">
        <f ca="1">IF(AND($B77&gt;0,SUM(BD$3:BD76)=0,SUM($H77:BC77)=0),$B77,0)</f>
        <v>0</v>
      </c>
      <c r="BE77">
        <f ca="1">IF(AND($B77&gt;0,SUM(BE$3:BE76)=0,SUM($H77:BD77)=0),$B77,0)</f>
        <v>0</v>
      </c>
      <c r="BF77">
        <f ca="1">IF(AND($B77&gt;0,SUM(BF$3:BF76)=0,SUM($H77:BE77)=0),$B77,0)</f>
        <v>0</v>
      </c>
      <c r="BG77">
        <f ca="1">IF(AND($B77&gt;0,SUM(BG$3:BG76)=0,SUM($H77:BF77)=0),$B77,0)</f>
        <v>0</v>
      </c>
      <c r="BH77">
        <f ca="1">IF(AND($B77&gt;0,SUM(BH$3:BH76)=0,SUM($H77:BG77)=0),$B77,0)</f>
        <v>0</v>
      </c>
      <c r="BI77">
        <f ca="1">IF(AND($B77&gt;0,SUM(BI$3:BI76)=0,SUM($H77:BH77)=0),$B77,0)</f>
        <v>0</v>
      </c>
      <c r="BJ77">
        <f ca="1">IF(AND($B77&gt;0,SUM(BJ$3:BJ76)=0,SUM($H77:BI77)=0),$B77,0)</f>
        <v>0</v>
      </c>
      <c r="BK77">
        <f ca="1">IF(AND($B77&gt;0,SUM(BK$3:BK76)=0,SUM($H77:BJ77)=0),$B77,0)</f>
        <v>0</v>
      </c>
      <c r="BL77">
        <f ca="1">IF(AND($B77&gt;0,SUM(BL$3:BL76)=0,SUM($H77:BK77)=0),$B77,0)</f>
        <v>0</v>
      </c>
      <c r="BM77">
        <f ca="1">IF(AND($B77&gt;0,SUM(BM$3:BM76)=0,SUM($H77:BL77)=0),$B77,0)</f>
        <v>0</v>
      </c>
      <c r="BN77">
        <f ca="1">IF(AND($B77&gt;0,SUM(BN$3:BN76)=0,SUM($H77:BM77)=0),$B77,0)</f>
        <v>0</v>
      </c>
      <c r="BO77">
        <f ca="1">IF(AND($B77&gt;0,SUM(BO$3:BO76)=0,SUM($H77:BN77)=0),$B77,0)</f>
        <v>0</v>
      </c>
      <c r="BP77">
        <f ca="1">IF(AND($B77&gt;0,SUM(BP$3:BP76)=0,SUM($H77:BO77)=0),$B77,0)</f>
        <v>0</v>
      </c>
      <c r="BQ77">
        <f ca="1">IF(AND($B77&gt;0,SUM(BQ$3:BQ76)=0,SUM($H77:BP77)=0),$B77,0)</f>
        <v>0</v>
      </c>
      <c r="BR77">
        <f ca="1">IF(AND($B77&gt;0,SUM(BR$3:BR76)=0,SUM($H77:BQ77)=0),$B77,0)</f>
        <v>0</v>
      </c>
      <c r="BS77">
        <f ca="1">IF(AND($B77&gt;0,SUM(BS$3:BS76)=0,SUM($H77:BR77)=0),$B77,0)</f>
        <v>0</v>
      </c>
      <c r="BT77">
        <f ca="1">IF(AND($B77&gt;0,SUM(BT$3:BT76)=0,SUM($H77:BS77)=0),$B77,0)</f>
        <v>0</v>
      </c>
      <c r="BU77">
        <f ca="1">IF(AND($B77&gt;0,SUM(BU$3:BU76)=0,SUM($H77:BT77)=0),$B77,0)</f>
        <v>0</v>
      </c>
      <c r="BV77">
        <f ca="1">IF(AND($B77&gt;0,SUM(BV$3:BV76)=0,SUM($H77:BU77)=0),$B77,0)</f>
        <v>0</v>
      </c>
      <c r="BW77">
        <f ca="1">IF(AND($B77&gt;0,SUM(BW$3:BW76)=0,SUM($H77:BV77)=0),$B77,0)</f>
        <v>0</v>
      </c>
      <c r="BX77">
        <f ca="1">IF(AND($B77&gt;0,SUM(BX$3:BX76)=0,SUM($H77:BW77)=0),$B77,0)</f>
        <v>0</v>
      </c>
      <c r="BY77">
        <f ca="1">IF(AND($B77&gt;0,SUM(BY$3:BY76)=0,SUM($H77:BX77)=0),$B77,0)</f>
        <v>0</v>
      </c>
      <c r="BZ77">
        <f ca="1">IF(AND($B77&gt;0,SUM(BZ$3:BZ76)=0,SUM($H77:BY77)=0),$B77,0)</f>
        <v>0</v>
      </c>
      <c r="CA77">
        <f ca="1">IF(AND($B77&gt;0,SUM(CA$3:CA76)=0,SUM($H77:BZ77)=0),$B77,0)</f>
        <v>0</v>
      </c>
      <c r="CB77">
        <f ca="1">IF(AND($B77&gt;0,SUM(CB$3:CB76)=0,SUM($H77:CA77)=0),$B77,0)</f>
        <v>0</v>
      </c>
      <c r="CC77">
        <f ca="1">IF(AND($B77&gt;0,SUM(CC$3:CC76)=0,SUM($H77:CB77)=0),$B77,0)</f>
        <v>0</v>
      </c>
      <c r="CD77">
        <f ca="1">IF(AND($B77&gt;0,SUM(CD$3:CD76)=0,SUM($H77:CC77)=0),$B77,0)</f>
        <v>0</v>
      </c>
      <c r="CE77">
        <f ca="1">IF(AND($B77&gt;0,SUM(CE$3:CE76)=0,SUM($H77:CD77)=0),$B77,0)</f>
        <v>0</v>
      </c>
      <c r="CF77">
        <f ca="1">IF(AND($B77&gt;0,SUM(CF$3:CF76)=0,SUM($H77:CE77)=0),$B77,0)</f>
        <v>0</v>
      </c>
      <c r="CG77">
        <f ca="1">IF(AND($B77&gt;0,SUM(CG$3:CG76)=0,SUM($H77:CF77)=0),$B77,0)</f>
        <v>0</v>
      </c>
      <c r="CH77">
        <f ca="1">IF(AND($B77&gt;0,SUM(CH$3:CH76)=0,SUM($H77:CG77)=0),$B77,0)</f>
        <v>0</v>
      </c>
      <c r="CI77">
        <f ca="1">IF(AND($B77&gt;0,SUM(CI$3:CI76)=0,SUM($H77:CH77)=0),$B77,0)</f>
        <v>0</v>
      </c>
      <c r="CJ77">
        <f ca="1">IF(AND($B77&gt;0,SUM(CJ$3:CJ76)=0,SUM($H77:CI77)=0),$B77,0)</f>
        <v>0</v>
      </c>
      <c r="CK77">
        <f ca="1">IF(AND($B77&gt;0,SUM(CK$3:CK76)=0,SUM($H77:CJ77)=0),$B77,0)</f>
        <v>0</v>
      </c>
      <c r="CL77">
        <f ca="1">IF(AND($B77&gt;0,SUM(CL$3:CL76)=0,SUM($H77:CK77)=0),$B77,0)</f>
        <v>0</v>
      </c>
      <c r="CM77">
        <f ca="1">IF(AND($B77&gt;0,SUM(CM$3:CM76)=0,SUM($H77:CL77)=0),$B77,0)</f>
        <v>0</v>
      </c>
      <c r="CN77">
        <f ca="1">IF(AND($B77&gt;0,SUM(CN$3:CN76)=0,SUM($H77:CM77)=0),$B77,0)</f>
        <v>0</v>
      </c>
      <c r="CO77">
        <f ca="1">IF(AND($B77&gt;0,SUM(CO$3:CO76)=0,SUM($H77:CN77)=0),$B77,0)</f>
        <v>0</v>
      </c>
      <c r="CP77">
        <f ca="1">IF(AND($B77&gt;0,SUM(CP$3:CP76)=0,SUM($H77:CO77)=0),$B77,0)</f>
        <v>0</v>
      </c>
      <c r="CQ77">
        <f ca="1">IF(AND($B77&gt;0,SUM(CQ$3:CQ76)=0,SUM($H77:CP77)=0),$B77,0)</f>
        <v>0</v>
      </c>
      <c r="CR77">
        <f ca="1">IF(AND($B77&gt;0,SUM(CR$3:CR76)=0,SUM($H77:CQ77)=0),$B77,0)</f>
        <v>0</v>
      </c>
      <c r="CS77">
        <f ca="1">IF(AND($B77&gt;0,SUM(CS$3:CS76)=0,SUM($H77:CR77)=0),$B77,0)</f>
        <v>0</v>
      </c>
      <c r="CT77">
        <f ca="1">IF(AND($B77&gt;0,SUM(CT$3:CT76)=0,SUM($H77:CS77)=0),$B77,0)</f>
        <v>0</v>
      </c>
      <c r="CU77">
        <f ca="1">IF(AND($B77&gt;0,SUM(CU$3:CU76)=0,SUM($H77:CT77)=0),$B77,0)</f>
        <v>0</v>
      </c>
      <c r="CV77">
        <f ca="1">IF(AND($B77&gt;0,SUM(CV$3:CV76)=0,SUM($H77:CU77)=0),$B77,0)</f>
        <v>0</v>
      </c>
      <c r="CW77">
        <f ca="1">IF(AND($B77&gt;0,SUM(CW$3:CW76)=0,SUM($H77:CV77)=0),$B77,0)</f>
        <v>0</v>
      </c>
      <c r="CX77">
        <f ca="1">IF(AND($B77&gt;0,SUM(CX$3:CX76)=0,SUM($H77:CW77)=0),$B77,0)</f>
        <v>0</v>
      </c>
      <c r="CY77">
        <f ca="1">IF(AND($B77&gt;0,SUM(CY$3:CY76)=0,SUM($H77:CX77)=0),$B77,0)</f>
        <v>0</v>
      </c>
      <c r="CZ77">
        <f ca="1">IF(AND($B77&gt;0,SUM(CZ$3:CZ76)=0,SUM($H77:CY77)=0),$B77,0)</f>
        <v>0</v>
      </c>
      <c r="DA77">
        <f ca="1">IF(AND($B77&gt;0,SUM(DA$3:DA76)=0,SUM($H77:CZ77)=0),$B77,0)</f>
        <v>0</v>
      </c>
      <c r="DB77">
        <f ca="1">IF(AND($B77&gt;0,SUM(DB$3:DB76)=0,SUM($H77:DA77)=0),$B77,0)</f>
        <v>0</v>
      </c>
      <c r="DC77">
        <f ca="1">IF(AND($B77&gt;0,SUM(DC$3:DC76)=0,SUM($H77:DB77)=0),$B77,0)</f>
        <v>0</v>
      </c>
      <c r="DD77">
        <f ca="1">IF(AND($B77&gt;0,SUM(DD$3:DD76)=0,SUM($H77:DC77)=0),$B77,0)</f>
        <v>0</v>
      </c>
      <c r="DE77">
        <f ca="1">IF(AND($B77&gt;0,SUM(DE$3:DE76)=0,SUM($H77:DD77)=0),$B77,0)</f>
        <v>0</v>
      </c>
      <c r="DF77">
        <f ca="1">IF(AND($B77&gt;0,SUM(DF$3:DF76)=0,SUM($H77:DE77)=0),$B77,0)</f>
        <v>0</v>
      </c>
      <c r="DG77">
        <f ca="1">IF(AND($B77&gt;0,SUM(DG$3:DG76)=0,SUM($H77:DF77)=0),$B77,0)</f>
        <v>0</v>
      </c>
      <c r="DH77">
        <f ca="1">IF(AND($B77&gt;0,SUM(DH$3:DH76)=0,SUM($H77:DG77)=0),$B77,0)</f>
        <v>0</v>
      </c>
      <c r="DI77">
        <f ca="1">IF(AND($B77&gt;0,SUM(DI$3:DI76)=0,SUM($H77:DH77)=0),$B77,0)</f>
        <v>0</v>
      </c>
      <c r="DJ77">
        <f ca="1">IF(AND($B77&gt;0,SUM(DJ$3:DJ76)=0,SUM($H77:DI77)=0),$B77,0)</f>
        <v>0</v>
      </c>
      <c r="DK77">
        <f ca="1">IF(AND($B77&gt;0,SUM(DK$3:DK76)=0,SUM($H77:DJ77)=0),$B77,0)</f>
        <v>0</v>
      </c>
      <c r="DL77">
        <f ca="1">IF(AND($B77&gt;0,SUM(DL$3:DL76)=0,SUM($H77:DK77)=0),$B77,0)</f>
        <v>0</v>
      </c>
      <c r="DM77">
        <f ca="1">IF(AND($B77&gt;0,SUM(DM$3:DM76)=0,SUM($H77:DL77)=0),$B77,0)</f>
        <v>0</v>
      </c>
      <c r="DN77">
        <f ca="1">IF(AND($B77&gt;0,SUM(DN$3:DN76)=0,SUM($H77:DM77)=0),$B77,0)</f>
        <v>0</v>
      </c>
      <c r="DO77">
        <f ca="1">IF(AND($B77&gt;0,SUM(DO$3:DO76)=0,SUM($H77:DN77)=0),$B77,0)</f>
        <v>0</v>
      </c>
      <c r="DP77">
        <f ca="1">IF(AND($B77&gt;0,SUM(DP$3:DP76)=0,SUM($H77:DO77)=0),$B77,0)</f>
        <v>0</v>
      </c>
      <c r="DQ77">
        <f ca="1">IF(AND($B77&gt;0,SUM(DQ$3:DQ76)=0,SUM($H77:DP77)=0),$B77,0)</f>
        <v>0</v>
      </c>
      <c r="DR77">
        <f ca="1">IF(AND($B77&gt;0,SUM(DR$3:DR76)=0,SUM($H77:DQ77)=0),$B77,0)</f>
        <v>0</v>
      </c>
      <c r="DS77">
        <f ca="1">IF(AND($B77&gt;0,SUM(DS$3:DS76)=0,SUM($H77:DR77)=0),$B77,0)</f>
        <v>0</v>
      </c>
      <c r="DT77">
        <f ca="1">IF(AND($B77&gt;0,SUM(DT$3:DT76)=0,SUM($H77:DS77)=0),$B77,0)</f>
        <v>0</v>
      </c>
      <c r="DU77">
        <f ca="1">IF(AND($B77&gt;0,SUM(DU$3:DU76)=0,SUM($H77:DT77)=0),$B77,0)</f>
        <v>0</v>
      </c>
      <c r="DV77">
        <f ca="1">IF(AND($B77&gt;0,SUM(DV$3:DV76)=0,SUM($H77:DU77)=0),$B77,0)</f>
        <v>0</v>
      </c>
      <c r="DW77">
        <f ca="1">IF(AND($B77&gt;0,SUM(DW$3:DW76)=0,SUM($H77:DV77)=0),$B77,0)</f>
        <v>0</v>
      </c>
      <c r="DX77">
        <f ca="1">IF(AND($B77&gt;0,SUM(DX$3:DX76)=0,SUM($H77:DW77)=0),$B77,0)</f>
        <v>0</v>
      </c>
      <c r="DY77">
        <f ca="1">IF(AND($B77&gt;0,SUM(DY$3:DY76)=0,SUM($H77:DX77)=0),$B77,0)</f>
        <v>0</v>
      </c>
      <c r="DZ77">
        <f ca="1">IF(AND($B77&gt;0,SUM(DZ$3:DZ76)=0,SUM($H77:DY77)=0),$B77,0)</f>
        <v>0</v>
      </c>
      <c r="EA77">
        <f ca="1">IF(AND($B77&gt;0,SUM(EA$3:EA76)=0,SUM($H77:DZ77)=0),$B77,0)</f>
        <v>0</v>
      </c>
      <c r="EB77">
        <f ca="1">IF(AND($B77&gt;0,SUM(EB$3:EB76)=0,SUM($H77:EA77)=0),$B77,0)</f>
        <v>0</v>
      </c>
      <c r="EC77">
        <f ca="1">IF(AND($B77&gt;0,SUM(EC$3:EC76)=0,SUM($H77:EB77)=0),$B77,0)</f>
        <v>0</v>
      </c>
      <c r="ED77">
        <f ca="1">IF(AND($B77&gt;0,SUM(ED$3:ED76)=0,SUM($H77:EC77)=0),$B77,0)</f>
        <v>0</v>
      </c>
      <c r="EE77">
        <f ca="1">IF(AND($B77&gt;0,SUM(EE$3:EE76)=0,SUM($H77:ED77)=0),$B77,0)</f>
        <v>0</v>
      </c>
      <c r="EF77">
        <f ca="1">IF(AND($B77&gt;0,SUM(EF$3:EF76)=0,SUM($H77:EE77)=0),$B77,0)</f>
        <v>0</v>
      </c>
      <c r="EG77">
        <f ca="1">IF(AND($B77&gt;0,SUM(EG$3:EG76)=0,SUM($H77:EF77)=0),$B77,0)</f>
        <v>0</v>
      </c>
      <c r="EH77">
        <f ca="1">IF(AND($B77&gt;0,SUM(EH$3:EH76)=0,SUM($H77:EG77)=0),$B77,0)</f>
        <v>0</v>
      </c>
      <c r="EI77">
        <f ca="1">IF(AND($B77&gt;0,SUM(EI$3:EI76)=0,SUM($H77:EH77)=0),$B77,0)</f>
        <v>0</v>
      </c>
      <c r="EJ77">
        <f ca="1">IF(AND($B77&gt;0,SUM(EJ$3:EJ76)=0,SUM($H77:EI77)=0),$B77,0)</f>
        <v>0</v>
      </c>
      <c r="EK77">
        <f ca="1">IF(AND($B77&gt;0,SUM(EK$3:EK76)=0,SUM($H77:EJ77)=0),$B77,0)</f>
        <v>0</v>
      </c>
      <c r="EL77">
        <f ca="1">IF(AND($B77&gt;0,SUM(EL$3:EL76)=0,SUM($H77:EK77)=0),$B77,0)</f>
        <v>0</v>
      </c>
      <c r="EM77">
        <f ca="1">IF(AND($B77&gt;0,SUM(EM$3:EM76)=0,SUM($H77:EL77)=0),$B77,0)</f>
        <v>0</v>
      </c>
      <c r="EN77">
        <f ca="1">IF(AND($B77&gt;0,SUM(EN$3:EN76)=0,SUM($H77:EM77)=0),$B77,0)</f>
        <v>0</v>
      </c>
      <c r="EO77">
        <f ca="1">IF(AND($B77&gt;0,SUM(EO$3:EO76)=0,SUM($H77:EN77)=0),$B77,0)</f>
        <v>0</v>
      </c>
      <c r="EP77">
        <f ca="1">IF(AND($B77&gt;0,SUM(EP$3:EP76)=0,SUM($H77:EO77)=0),$B77,0)</f>
        <v>0</v>
      </c>
      <c r="EQ77">
        <f ca="1">IF(AND($B77&gt;0,SUM(EQ$3:EQ76)=0,SUM($H77:EP77)=0),$B77,0)</f>
        <v>0</v>
      </c>
      <c r="ER77">
        <f ca="1">IF(AND($B77&gt;0,SUM(ER$3:ER76)=0,SUM($H77:EQ77)=0),$B77,0)</f>
        <v>0</v>
      </c>
      <c r="ES77">
        <f ca="1">IF(AND($B77&gt;0,SUM(ES$3:ES76)=0,SUM($H77:ER77)=0),$B77,0)</f>
        <v>0</v>
      </c>
      <c r="ET77">
        <f ca="1">IF(AND($B77&gt;0,SUM(ET$3:ET76)=0,SUM($H77:ES77)=0),$B77,0)</f>
        <v>0</v>
      </c>
      <c r="EU77">
        <f ca="1">IF(AND($B77&gt;0,SUM(EU$3:EU76)=0,SUM($H77:ET77)=0),$B77,0)</f>
        <v>0</v>
      </c>
      <c r="EV77">
        <f ca="1">IF(AND($B77&gt;0,SUM(EV$3:EV76)=0,SUM($H77:EU77)=0),$B77,0)</f>
        <v>0</v>
      </c>
      <c r="EW77">
        <f ca="1">IF(AND($B77&gt;0,SUM(EW$3:EW76)=0,SUM($H77:EV77)=0),$B77,0)</f>
        <v>0</v>
      </c>
      <c r="EX77">
        <f ca="1">IF(AND($B77&gt;0,SUM(EX$3:EX76)=0,SUM($H77:EW77)=0),$B77,0)</f>
        <v>0</v>
      </c>
      <c r="EY77">
        <f ca="1">IF(AND($B77&gt;0,SUM(EY$3:EY76)=0,SUM($H77:EX77)=0),$B77,0)</f>
        <v>0</v>
      </c>
      <c r="EZ77">
        <f ca="1">IF(AND($B77&gt;0,SUM(EZ$3:EZ76)=0,SUM($H77:EY77)=0),$B77,0)</f>
        <v>0</v>
      </c>
      <c r="FA77">
        <f ca="1">IF(AND($B77&gt;0,SUM(FA$3:FA76)=0,SUM($H77:EZ77)=0),$B77,0)</f>
        <v>0</v>
      </c>
      <c r="FB77">
        <f ca="1">IF(AND($B77&gt;0,SUM(FB$3:FB76)=0,SUM($H77:FA77)=0),$B77,0)</f>
        <v>0</v>
      </c>
      <c r="FC77">
        <f ca="1">IF(AND($B77&gt;0,SUM(FC$3:FC76)=0,SUM($H77:FB77)=0),$B77,0)</f>
        <v>0</v>
      </c>
      <c r="FD77">
        <f ca="1">IF(AND($B77&gt;0,SUM(FD$3:FD76)=0,SUM($H77:FC77)=0),$B77,0)</f>
        <v>0</v>
      </c>
      <c r="FE77">
        <f ca="1">IF(AND($B77&gt;0,SUM(FE$3:FE76)=0,SUM($H77:FD77)=0),$B77,0)</f>
        <v>0</v>
      </c>
      <c r="FF77">
        <f ca="1">IF(AND($B77&gt;0,SUM(FF$3:FF76)=0,SUM($H77:FE77)=0),$B77,0)</f>
        <v>0</v>
      </c>
      <c r="FG77">
        <f ca="1">IF(AND($B77&gt;0,SUM(FG$3:FG76)=0,SUM($H77:FF77)=0),$B77,0)</f>
        <v>0</v>
      </c>
      <c r="FH77">
        <f ca="1">IF(AND($B77&gt;0,SUM(FH$3:FH76)=0,SUM($H77:FG77)=0),$B77,0)</f>
        <v>0</v>
      </c>
      <c r="FI77">
        <f ca="1">IF(AND($B77&gt;0,SUM(FI$3:FI76)=0,SUM($H77:FH77)=0),$B77,0)</f>
        <v>0</v>
      </c>
      <c r="FJ77">
        <f ca="1">IF(AND($B77&gt;0,SUM(FJ$3:FJ76)=0,SUM($H77:FI77)=0),$B77,0)</f>
        <v>0</v>
      </c>
      <c r="FK77">
        <f ca="1">IF(AND($B77&gt;0,SUM(FK$3:FK76)=0,SUM($H77:FJ77)=0),$B77,0)</f>
        <v>0</v>
      </c>
      <c r="FL77">
        <f ca="1">IF(AND($B77&gt;0,SUM(FL$3:FL76)=0,SUM($H77:FK77)=0),$B77,0)</f>
        <v>0</v>
      </c>
      <c r="FM77">
        <f ca="1">IF(AND($B77&gt;0,SUM(FM$3:FM76)=0,SUM($H77:FL77)=0),$B77,0)</f>
        <v>0</v>
      </c>
      <c r="FN77">
        <f ca="1">IF(AND($B77&gt;0,SUM(FN$3:FN76)=0,SUM($H77:FM77)=0),$B77,0)</f>
        <v>0</v>
      </c>
      <c r="FS77" s="67" t="s">
        <v>1068</v>
      </c>
      <c r="FT77" s="67" t="str">
        <f>""</f>
        <v/>
      </c>
      <c r="FU77" s="342">
        <v>3</v>
      </c>
      <c r="FV77" s="374">
        <v>632038</v>
      </c>
      <c r="FY77" s="67" t="s">
        <v>1190</v>
      </c>
      <c r="FZ77" s="67" t="str">
        <f>""</f>
        <v/>
      </c>
      <c r="GA77" s="342">
        <v>3</v>
      </c>
      <c r="GB77" s="374">
        <v>632038</v>
      </c>
      <c r="GE77" s="67" t="s">
        <v>1068</v>
      </c>
      <c r="GF77" s="67" t="str">
        <f>""</f>
        <v/>
      </c>
      <c r="GG77" s="342">
        <v>3</v>
      </c>
      <c r="GH77" s="374">
        <v>632038</v>
      </c>
    </row>
    <row r="78" spans="1:190" ht="15.75" thickBot="1" x14ac:dyDescent="0.3">
      <c r="A78">
        <v>78</v>
      </c>
      <c r="B78" s="367">
        <f ca="1">IF(ValintaohjelmaCentral!D$35=SelectionDataCentral!I$35,A78,0)</f>
        <v>0</v>
      </c>
      <c r="C78" s="240" t="str">
        <f t="shared" ca="1" si="16"/>
        <v>Virranhallinta SE 3-vaihe perilex</v>
      </c>
      <c r="D78" s="240" t="str">
        <f t="shared" ca="1" si="17"/>
        <v/>
      </c>
      <c r="E78" s="240">
        <f t="shared" ca="1" si="18"/>
        <v>3</v>
      </c>
      <c r="F78" s="240">
        <f t="shared" ca="1" si="19"/>
        <v>632040</v>
      </c>
      <c r="G78" s="47">
        <f ca="1">INDEX($I$2:$FN$2,ROWS(G$2:G78))</f>
        <v>1</v>
      </c>
      <c r="H78">
        <v>0</v>
      </c>
      <c r="I78">
        <f ca="1">IF(AND($B78&gt;0,SUM(I$3:I77)=0,SUM($H78:H78)=0),$B78,0)</f>
        <v>0</v>
      </c>
      <c r="J78">
        <f ca="1">IF(AND($B78&gt;0,SUM(J$3:J77)=0,SUM($H78:I78)=0),$B78,0)</f>
        <v>0</v>
      </c>
      <c r="K78">
        <f ca="1">IF(AND($B78&gt;0,SUM(K$3:K77)=0,SUM($H78:J78)=0),$B78,0)</f>
        <v>0</v>
      </c>
      <c r="L78">
        <f ca="1">IF(AND($B78&gt;0,SUM(L$3:L77)=0,SUM($H78:K78)=0),$B78,0)</f>
        <v>0</v>
      </c>
      <c r="M78">
        <f ca="1">IF(AND($B78&gt;0,SUM(M$3:M77)=0,SUM($H78:L78)=0),$B78,0)</f>
        <v>0</v>
      </c>
      <c r="N78">
        <f ca="1">IF(AND($B78&gt;0,SUM(N$3:N77)=0,SUM($H78:M78)=0),$B78,0)</f>
        <v>0</v>
      </c>
      <c r="O78">
        <f ca="1">IF(AND($B78&gt;0,SUM(O$3:O77)=0,SUM($H78:N78)=0),$B78,0)</f>
        <v>0</v>
      </c>
      <c r="P78">
        <f ca="1">IF(AND($B78&gt;0,SUM(P$3:P77)=0,SUM($H78:O78)=0),$B78,0)</f>
        <v>0</v>
      </c>
      <c r="Q78">
        <f ca="1">IF(AND($B78&gt;0,SUM(Q$3:Q77)=0,SUM($H78:P78)=0),$B78,0)</f>
        <v>0</v>
      </c>
      <c r="R78">
        <f ca="1">IF(AND($B78&gt;0,SUM(R$3:R77)=0,SUM($H78:Q78)=0),$B78,0)</f>
        <v>0</v>
      </c>
      <c r="S78">
        <f ca="1">IF(AND($B78&gt;0,SUM(S$3:S77)=0,SUM($H78:R78)=0),$B78,0)</f>
        <v>0</v>
      </c>
      <c r="T78">
        <f ca="1">IF(AND($B78&gt;0,SUM(T$3:T77)=0,SUM($H78:S78)=0),$B78,0)</f>
        <v>0</v>
      </c>
      <c r="U78">
        <f ca="1">IF(AND($B78&gt;0,SUM(U$3:U77)=0,SUM($H78:T78)=0),$B78,0)</f>
        <v>0</v>
      </c>
      <c r="V78">
        <f ca="1">IF(AND($B78&gt;0,SUM(V$3:V77)=0,SUM($H78:U78)=0),$B78,0)</f>
        <v>0</v>
      </c>
      <c r="W78">
        <f ca="1">IF(AND($B78&gt;0,SUM(W$3:W77)=0,SUM($H78:V78)=0),$B78,0)</f>
        <v>0</v>
      </c>
      <c r="X78">
        <f ca="1">IF(AND($B78&gt;0,SUM(X$3:X77)=0,SUM($H78:W78)=0),$B78,0)</f>
        <v>0</v>
      </c>
      <c r="Y78">
        <f ca="1">IF(AND($B78&gt;0,SUM(Y$3:Y77)=0,SUM($H78:X78)=0),$B78,0)</f>
        <v>0</v>
      </c>
      <c r="Z78">
        <f ca="1">IF(AND($B78&gt;0,SUM(Z$3:Z77)=0,SUM($H78:Y78)=0),$B78,0)</f>
        <v>0</v>
      </c>
      <c r="AA78">
        <f ca="1">IF(AND($B78&gt;0,SUM(AA$3:AA77)=0,SUM($H78:Z78)=0),$B78,0)</f>
        <v>0</v>
      </c>
      <c r="AB78">
        <f ca="1">IF(AND($B78&gt;0,SUM(AB$3:AB77)=0,SUM($H78:AA78)=0),$B78,0)</f>
        <v>0</v>
      </c>
      <c r="AC78">
        <f ca="1">IF(AND($B78&gt;0,SUM(AC$3:AC77)=0,SUM($H78:AB78)=0),$B78,0)</f>
        <v>0</v>
      </c>
      <c r="AD78">
        <f ca="1">IF(AND($B78&gt;0,SUM(AD$3:AD77)=0,SUM($H78:AC78)=0),$B78,0)</f>
        <v>0</v>
      </c>
      <c r="AE78">
        <f ca="1">IF(AND($B78&gt;0,SUM(AE$3:AE77)=0,SUM($H78:AD78)=0),$B78,0)</f>
        <v>0</v>
      </c>
      <c r="AF78">
        <f ca="1">IF(AND($B78&gt;0,SUM(AF$3:AF77)=0,SUM($H78:AE78)=0),$B78,0)</f>
        <v>0</v>
      </c>
      <c r="AG78">
        <f ca="1">IF(AND($B78&gt;0,SUM(AG$3:AG77)=0,SUM($H78:AF78)=0),$B78,0)</f>
        <v>0</v>
      </c>
      <c r="AH78">
        <f ca="1">IF(AND($B78&gt;0,SUM(AH$3:AH77)=0,SUM($H78:AG78)=0),$B78,0)</f>
        <v>0</v>
      </c>
      <c r="AI78">
        <f ca="1">IF(AND($B78&gt;0,SUM(AI$3:AI77)=0,SUM($H78:AH78)=0),$B78,0)</f>
        <v>0</v>
      </c>
      <c r="AJ78">
        <f ca="1">IF(AND($B78&gt;0,SUM(AJ$3:AJ77)=0,SUM($H78:AI78)=0),$B78,0)</f>
        <v>0</v>
      </c>
      <c r="AK78">
        <f ca="1">IF(AND($B78&gt;0,SUM(AK$3:AK77)=0,SUM($H78:AJ78)=0),$B78,0)</f>
        <v>0</v>
      </c>
      <c r="AL78">
        <f ca="1">IF(AND($B78&gt;0,SUM(AL$3:AL77)=0,SUM($H78:AK78)=0),$B78,0)</f>
        <v>0</v>
      </c>
      <c r="AM78">
        <f ca="1">IF(AND($B78&gt;0,SUM(AM$3:AM77)=0,SUM($H78:AL78)=0),$B78,0)</f>
        <v>0</v>
      </c>
      <c r="AN78">
        <f ca="1">IF(AND($B78&gt;0,SUM(AN$3:AN77)=0,SUM($H78:AM78)=0),$B78,0)</f>
        <v>0</v>
      </c>
      <c r="AO78">
        <f ca="1">IF(AND($B78&gt;0,SUM(AO$3:AO77)=0,SUM($H78:AN78)=0),$B78,0)</f>
        <v>0</v>
      </c>
      <c r="AP78">
        <f ca="1">IF(AND($B78&gt;0,SUM(AP$3:AP77)=0,SUM($H78:AO78)=0),$B78,0)</f>
        <v>0</v>
      </c>
      <c r="AQ78">
        <f ca="1">IF(AND($B78&gt;0,SUM(AQ$3:AQ77)=0,SUM($H78:AP78)=0),$B78,0)</f>
        <v>0</v>
      </c>
      <c r="AR78">
        <f ca="1">IF(AND($B78&gt;0,SUM(AR$3:AR77)=0,SUM($H78:AQ78)=0),$B78,0)</f>
        <v>0</v>
      </c>
      <c r="AS78">
        <f ca="1">IF(AND($B78&gt;0,SUM(AS$3:AS77)=0,SUM($H78:AR78)=0),$B78,0)</f>
        <v>0</v>
      </c>
      <c r="AT78">
        <f ca="1">IF(AND($B78&gt;0,SUM(AT$3:AT77)=0,SUM($H78:AS78)=0),$B78,0)</f>
        <v>0</v>
      </c>
      <c r="AU78">
        <f ca="1">IF(AND($B78&gt;0,SUM(AU$3:AU77)=0,SUM($H78:AT78)=0),$B78,0)</f>
        <v>0</v>
      </c>
      <c r="AV78">
        <f ca="1">IF(AND($B78&gt;0,SUM(AV$3:AV77)=0,SUM($H78:AU78)=0),$B78,0)</f>
        <v>0</v>
      </c>
      <c r="AW78">
        <f ca="1">IF(AND($B78&gt;0,SUM(AW$3:AW77)=0,SUM($H78:AV78)=0),$B78,0)</f>
        <v>0</v>
      </c>
      <c r="AX78">
        <f ca="1">IF(AND($B78&gt;0,SUM(AX$3:AX77)=0,SUM($H78:AW78)=0),$B78,0)</f>
        <v>0</v>
      </c>
      <c r="AY78">
        <f ca="1">IF(AND($B78&gt;0,SUM(AY$3:AY77)=0,SUM($H78:AX78)=0),$B78,0)</f>
        <v>0</v>
      </c>
      <c r="AZ78">
        <f ca="1">IF(AND($B78&gt;0,SUM(AZ$3:AZ77)=0,SUM($H78:AY78)=0),$B78,0)</f>
        <v>0</v>
      </c>
      <c r="BA78">
        <f ca="1">IF(AND($B78&gt;0,SUM(BA$3:BA77)=0,SUM($H78:AZ78)=0),$B78,0)</f>
        <v>0</v>
      </c>
      <c r="BB78">
        <f ca="1">IF(AND($B78&gt;0,SUM(BB$3:BB77)=0,SUM($H78:BA78)=0),$B78,0)</f>
        <v>0</v>
      </c>
      <c r="BC78">
        <f ca="1">IF(AND($B78&gt;0,SUM(BC$3:BC77)=0,SUM($H78:BB78)=0),$B78,0)</f>
        <v>0</v>
      </c>
      <c r="BD78">
        <f ca="1">IF(AND($B78&gt;0,SUM(BD$3:BD77)=0,SUM($H78:BC78)=0),$B78,0)</f>
        <v>0</v>
      </c>
      <c r="BE78">
        <f ca="1">IF(AND($B78&gt;0,SUM(BE$3:BE77)=0,SUM($H78:BD78)=0),$B78,0)</f>
        <v>0</v>
      </c>
      <c r="BF78">
        <f ca="1">IF(AND($B78&gt;0,SUM(BF$3:BF77)=0,SUM($H78:BE78)=0),$B78,0)</f>
        <v>0</v>
      </c>
      <c r="BG78">
        <f ca="1">IF(AND($B78&gt;0,SUM(BG$3:BG77)=0,SUM($H78:BF78)=0),$B78,0)</f>
        <v>0</v>
      </c>
      <c r="BH78">
        <f ca="1">IF(AND($B78&gt;0,SUM(BH$3:BH77)=0,SUM($H78:BG78)=0),$B78,0)</f>
        <v>0</v>
      </c>
      <c r="BI78">
        <f ca="1">IF(AND($B78&gt;0,SUM(BI$3:BI77)=0,SUM($H78:BH78)=0),$B78,0)</f>
        <v>0</v>
      </c>
      <c r="BJ78">
        <f ca="1">IF(AND($B78&gt;0,SUM(BJ$3:BJ77)=0,SUM($H78:BI78)=0),$B78,0)</f>
        <v>0</v>
      </c>
      <c r="BK78">
        <f ca="1">IF(AND($B78&gt;0,SUM(BK$3:BK77)=0,SUM($H78:BJ78)=0),$B78,0)</f>
        <v>0</v>
      </c>
      <c r="BL78">
        <f ca="1">IF(AND($B78&gt;0,SUM(BL$3:BL77)=0,SUM($H78:BK78)=0),$B78,0)</f>
        <v>0</v>
      </c>
      <c r="BM78">
        <f ca="1">IF(AND($B78&gt;0,SUM(BM$3:BM77)=0,SUM($H78:BL78)=0),$B78,0)</f>
        <v>0</v>
      </c>
      <c r="BN78">
        <f ca="1">IF(AND($B78&gt;0,SUM(BN$3:BN77)=0,SUM($H78:BM78)=0),$B78,0)</f>
        <v>0</v>
      </c>
      <c r="BO78">
        <f ca="1">IF(AND($B78&gt;0,SUM(BO$3:BO77)=0,SUM($H78:BN78)=0),$B78,0)</f>
        <v>0</v>
      </c>
      <c r="BP78">
        <f ca="1">IF(AND($B78&gt;0,SUM(BP$3:BP77)=0,SUM($H78:BO78)=0),$B78,0)</f>
        <v>0</v>
      </c>
      <c r="BQ78">
        <f ca="1">IF(AND($B78&gt;0,SUM(BQ$3:BQ77)=0,SUM($H78:BP78)=0),$B78,0)</f>
        <v>0</v>
      </c>
      <c r="BR78">
        <f ca="1">IF(AND($B78&gt;0,SUM(BR$3:BR77)=0,SUM($H78:BQ78)=0),$B78,0)</f>
        <v>0</v>
      </c>
      <c r="BS78">
        <f ca="1">IF(AND($B78&gt;0,SUM(BS$3:BS77)=0,SUM($H78:BR78)=0),$B78,0)</f>
        <v>0</v>
      </c>
      <c r="BT78">
        <f ca="1">IF(AND($B78&gt;0,SUM(BT$3:BT77)=0,SUM($H78:BS78)=0),$B78,0)</f>
        <v>0</v>
      </c>
      <c r="BU78">
        <f ca="1">IF(AND($B78&gt;0,SUM(BU$3:BU77)=0,SUM($H78:BT78)=0),$B78,0)</f>
        <v>0</v>
      </c>
      <c r="BV78">
        <f ca="1">IF(AND($B78&gt;0,SUM(BV$3:BV77)=0,SUM($H78:BU78)=0),$B78,0)</f>
        <v>0</v>
      </c>
      <c r="BW78">
        <f ca="1">IF(AND($B78&gt;0,SUM(BW$3:BW77)=0,SUM($H78:BV78)=0),$B78,0)</f>
        <v>0</v>
      </c>
      <c r="BX78">
        <f ca="1">IF(AND($B78&gt;0,SUM(BX$3:BX77)=0,SUM($H78:BW78)=0),$B78,0)</f>
        <v>0</v>
      </c>
      <c r="BY78">
        <f ca="1">IF(AND($B78&gt;0,SUM(BY$3:BY77)=0,SUM($H78:BX78)=0),$B78,0)</f>
        <v>0</v>
      </c>
      <c r="BZ78">
        <f ca="1">IF(AND($B78&gt;0,SUM(BZ$3:BZ77)=0,SUM($H78:BY78)=0),$B78,0)</f>
        <v>0</v>
      </c>
      <c r="CA78">
        <f ca="1">IF(AND($B78&gt;0,SUM(CA$3:CA77)=0,SUM($H78:BZ78)=0),$B78,0)</f>
        <v>0</v>
      </c>
      <c r="CB78">
        <f ca="1">IF(AND($B78&gt;0,SUM(CB$3:CB77)=0,SUM($H78:CA78)=0),$B78,0)</f>
        <v>0</v>
      </c>
      <c r="CC78">
        <f ca="1">IF(AND($B78&gt;0,SUM(CC$3:CC77)=0,SUM($H78:CB78)=0),$B78,0)</f>
        <v>0</v>
      </c>
      <c r="CD78">
        <f ca="1">IF(AND($B78&gt;0,SUM(CD$3:CD77)=0,SUM($H78:CC78)=0),$B78,0)</f>
        <v>0</v>
      </c>
      <c r="CE78">
        <f ca="1">IF(AND($B78&gt;0,SUM(CE$3:CE77)=0,SUM($H78:CD78)=0),$B78,0)</f>
        <v>0</v>
      </c>
      <c r="CF78">
        <f ca="1">IF(AND($B78&gt;0,SUM(CF$3:CF77)=0,SUM($H78:CE78)=0),$B78,0)</f>
        <v>0</v>
      </c>
      <c r="CG78">
        <f ca="1">IF(AND($B78&gt;0,SUM(CG$3:CG77)=0,SUM($H78:CF78)=0),$B78,0)</f>
        <v>0</v>
      </c>
      <c r="CH78">
        <f ca="1">IF(AND($B78&gt;0,SUM(CH$3:CH77)=0,SUM($H78:CG78)=0),$B78,0)</f>
        <v>0</v>
      </c>
      <c r="CI78">
        <f ca="1">IF(AND($B78&gt;0,SUM(CI$3:CI77)=0,SUM($H78:CH78)=0),$B78,0)</f>
        <v>0</v>
      </c>
      <c r="CJ78">
        <f ca="1">IF(AND($B78&gt;0,SUM(CJ$3:CJ77)=0,SUM($H78:CI78)=0),$B78,0)</f>
        <v>0</v>
      </c>
      <c r="CK78">
        <f ca="1">IF(AND($B78&gt;0,SUM(CK$3:CK77)=0,SUM($H78:CJ78)=0),$B78,0)</f>
        <v>0</v>
      </c>
      <c r="CL78">
        <f ca="1">IF(AND($B78&gt;0,SUM(CL$3:CL77)=0,SUM($H78:CK78)=0),$B78,0)</f>
        <v>0</v>
      </c>
      <c r="CM78">
        <f ca="1">IF(AND($B78&gt;0,SUM(CM$3:CM77)=0,SUM($H78:CL78)=0),$B78,0)</f>
        <v>0</v>
      </c>
      <c r="CN78">
        <f ca="1">IF(AND($B78&gt;0,SUM(CN$3:CN77)=0,SUM($H78:CM78)=0),$B78,0)</f>
        <v>0</v>
      </c>
      <c r="CO78">
        <f ca="1">IF(AND($B78&gt;0,SUM(CO$3:CO77)=0,SUM($H78:CN78)=0),$B78,0)</f>
        <v>0</v>
      </c>
      <c r="CP78">
        <f ca="1">IF(AND($B78&gt;0,SUM(CP$3:CP77)=0,SUM($H78:CO78)=0),$B78,0)</f>
        <v>0</v>
      </c>
      <c r="CQ78">
        <f ca="1">IF(AND($B78&gt;0,SUM(CQ$3:CQ77)=0,SUM($H78:CP78)=0),$B78,0)</f>
        <v>0</v>
      </c>
      <c r="CR78">
        <f ca="1">IF(AND($B78&gt;0,SUM(CR$3:CR77)=0,SUM($H78:CQ78)=0),$B78,0)</f>
        <v>0</v>
      </c>
      <c r="CS78">
        <f ca="1">IF(AND($B78&gt;0,SUM(CS$3:CS77)=0,SUM($H78:CR78)=0),$B78,0)</f>
        <v>0</v>
      </c>
      <c r="CT78">
        <f ca="1">IF(AND($B78&gt;0,SUM(CT$3:CT77)=0,SUM($H78:CS78)=0),$B78,0)</f>
        <v>0</v>
      </c>
      <c r="CU78">
        <f ca="1">IF(AND($B78&gt;0,SUM(CU$3:CU77)=0,SUM($H78:CT78)=0),$B78,0)</f>
        <v>0</v>
      </c>
      <c r="CV78">
        <f ca="1">IF(AND($B78&gt;0,SUM(CV$3:CV77)=0,SUM($H78:CU78)=0),$B78,0)</f>
        <v>0</v>
      </c>
      <c r="CW78">
        <f ca="1">IF(AND($B78&gt;0,SUM(CW$3:CW77)=0,SUM($H78:CV78)=0),$B78,0)</f>
        <v>0</v>
      </c>
      <c r="CX78">
        <f ca="1">IF(AND($B78&gt;0,SUM(CX$3:CX77)=0,SUM($H78:CW78)=0),$B78,0)</f>
        <v>0</v>
      </c>
      <c r="CY78">
        <f ca="1">IF(AND($B78&gt;0,SUM(CY$3:CY77)=0,SUM($H78:CX78)=0),$B78,0)</f>
        <v>0</v>
      </c>
      <c r="CZ78">
        <f ca="1">IF(AND($B78&gt;0,SUM(CZ$3:CZ77)=0,SUM($H78:CY78)=0),$B78,0)</f>
        <v>0</v>
      </c>
      <c r="DA78">
        <f ca="1">IF(AND($B78&gt;0,SUM(DA$3:DA77)=0,SUM($H78:CZ78)=0),$B78,0)</f>
        <v>0</v>
      </c>
      <c r="DB78">
        <f ca="1">IF(AND($B78&gt;0,SUM(DB$3:DB77)=0,SUM($H78:DA78)=0),$B78,0)</f>
        <v>0</v>
      </c>
      <c r="DC78">
        <f ca="1">IF(AND($B78&gt;0,SUM(DC$3:DC77)=0,SUM($H78:DB78)=0),$B78,0)</f>
        <v>0</v>
      </c>
      <c r="DD78">
        <f ca="1">IF(AND($B78&gt;0,SUM(DD$3:DD77)=0,SUM($H78:DC78)=0),$B78,0)</f>
        <v>0</v>
      </c>
      <c r="DE78">
        <f ca="1">IF(AND($B78&gt;0,SUM(DE$3:DE77)=0,SUM($H78:DD78)=0),$B78,0)</f>
        <v>0</v>
      </c>
      <c r="DF78">
        <f ca="1">IF(AND($B78&gt;0,SUM(DF$3:DF77)=0,SUM($H78:DE78)=0),$B78,0)</f>
        <v>0</v>
      </c>
      <c r="DG78">
        <f ca="1">IF(AND($B78&gt;0,SUM(DG$3:DG77)=0,SUM($H78:DF78)=0),$B78,0)</f>
        <v>0</v>
      </c>
      <c r="DH78">
        <f ca="1">IF(AND($B78&gt;0,SUM(DH$3:DH77)=0,SUM($H78:DG78)=0),$B78,0)</f>
        <v>0</v>
      </c>
      <c r="DI78">
        <f ca="1">IF(AND($B78&gt;0,SUM(DI$3:DI77)=0,SUM($H78:DH78)=0),$B78,0)</f>
        <v>0</v>
      </c>
      <c r="DJ78">
        <f ca="1">IF(AND($B78&gt;0,SUM(DJ$3:DJ77)=0,SUM($H78:DI78)=0),$B78,0)</f>
        <v>0</v>
      </c>
      <c r="DK78">
        <f ca="1">IF(AND($B78&gt;0,SUM(DK$3:DK77)=0,SUM($H78:DJ78)=0),$B78,0)</f>
        <v>0</v>
      </c>
      <c r="DL78">
        <f ca="1">IF(AND($B78&gt;0,SUM(DL$3:DL77)=0,SUM($H78:DK78)=0),$B78,0)</f>
        <v>0</v>
      </c>
      <c r="DM78">
        <f ca="1">IF(AND($B78&gt;0,SUM(DM$3:DM77)=0,SUM($H78:DL78)=0),$B78,0)</f>
        <v>0</v>
      </c>
      <c r="DN78">
        <f ca="1">IF(AND($B78&gt;0,SUM(DN$3:DN77)=0,SUM($H78:DM78)=0),$B78,0)</f>
        <v>0</v>
      </c>
      <c r="DO78">
        <f ca="1">IF(AND($B78&gt;0,SUM(DO$3:DO77)=0,SUM($H78:DN78)=0),$B78,0)</f>
        <v>0</v>
      </c>
      <c r="DP78">
        <f ca="1">IF(AND($B78&gt;0,SUM(DP$3:DP77)=0,SUM($H78:DO78)=0),$B78,0)</f>
        <v>0</v>
      </c>
      <c r="DQ78">
        <f ca="1">IF(AND($B78&gt;0,SUM(DQ$3:DQ77)=0,SUM($H78:DP78)=0),$B78,0)</f>
        <v>0</v>
      </c>
      <c r="DR78">
        <f ca="1">IF(AND($B78&gt;0,SUM(DR$3:DR77)=0,SUM($H78:DQ78)=0),$B78,0)</f>
        <v>0</v>
      </c>
      <c r="DS78">
        <f ca="1">IF(AND($B78&gt;0,SUM(DS$3:DS77)=0,SUM($H78:DR78)=0),$B78,0)</f>
        <v>0</v>
      </c>
      <c r="DT78">
        <f ca="1">IF(AND($B78&gt;0,SUM(DT$3:DT77)=0,SUM($H78:DS78)=0),$B78,0)</f>
        <v>0</v>
      </c>
      <c r="DU78">
        <f ca="1">IF(AND($B78&gt;0,SUM(DU$3:DU77)=0,SUM($H78:DT78)=0),$B78,0)</f>
        <v>0</v>
      </c>
      <c r="DV78">
        <f ca="1">IF(AND($B78&gt;0,SUM(DV$3:DV77)=0,SUM($H78:DU78)=0),$B78,0)</f>
        <v>0</v>
      </c>
      <c r="DW78">
        <f ca="1">IF(AND($B78&gt;0,SUM(DW$3:DW77)=0,SUM($H78:DV78)=0),$B78,0)</f>
        <v>0</v>
      </c>
      <c r="DX78">
        <f ca="1">IF(AND($B78&gt;0,SUM(DX$3:DX77)=0,SUM($H78:DW78)=0),$B78,0)</f>
        <v>0</v>
      </c>
      <c r="DY78">
        <f ca="1">IF(AND($B78&gt;0,SUM(DY$3:DY77)=0,SUM($H78:DX78)=0),$B78,0)</f>
        <v>0</v>
      </c>
      <c r="DZ78">
        <f ca="1">IF(AND($B78&gt;0,SUM(DZ$3:DZ77)=0,SUM($H78:DY78)=0),$B78,0)</f>
        <v>0</v>
      </c>
      <c r="EA78">
        <f ca="1">IF(AND($B78&gt;0,SUM(EA$3:EA77)=0,SUM($H78:DZ78)=0),$B78,0)</f>
        <v>0</v>
      </c>
      <c r="EB78">
        <f ca="1">IF(AND($B78&gt;0,SUM(EB$3:EB77)=0,SUM($H78:EA78)=0),$B78,0)</f>
        <v>0</v>
      </c>
      <c r="EC78">
        <f ca="1">IF(AND($B78&gt;0,SUM(EC$3:EC77)=0,SUM($H78:EB78)=0),$B78,0)</f>
        <v>0</v>
      </c>
      <c r="ED78">
        <f ca="1">IF(AND($B78&gt;0,SUM(ED$3:ED77)=0,SUM($H78:EC78)=0),$B78,0)</f>
        <v>0</v>
      </c>
      <c r="EE78">
        <f ca="1">IF(AND($B78&gt;0,SUM(EE$3:EE77)=0,SUM($H78:ED78)=0),$B78,0)</f>
        <v>0</v>
      </c>
      <c r="EF78">
        <f ca="1">IF(AND($B78&gt;0,SUM(EF$3:EF77)=0,SUM($H78:EE78)=0),$B78,0)</f>
        <v>0</v>
      </c>
      <c r="EG78">
        <f ca="1">IF(AND($B78&gt;0,SUM(EG$3:EG77)=0,SUM($H78:EF78)=0),$B78,0)</f>
        <v>0</v>
      </c>
      <c r="EH78">
        <f ca="1">IF(AND($B78&gt;0,SUM(EH$3:EH77)=0,SUM($H78:EG78)=0),$B78,0)</f>
        <v>0</v>
      </c>
      <c r="EI78">
        <f ca="1">IF(AND($B78&gt;0,SUM(EI$3:EI77)=0,SUM($H78:EH78)=0),$B78,0)</f>
        <v>0</v>
      </c>
      <c r="EJ78">
        <f ca="1">IF(AND($B78&gt;0,SUM(EJ$3:EJ77)=0,SUM($H78:EI78)=0),$B78,0)</f>
        <v>0</v>
      </c>
      <c r="EK78">
        <f ca="1">IF(AND($B78&gt;0,SUM(EK$3:EK77)=0,SUM($H78:EJ78)=0),$B78,0)</f>
        <v>0</v>
      </c>
      <c r="EL78">
        <f ca="1">IF(AND($B78&gt;0,SUM(EL$3:EL77)=0,SUM($H78:EK78)=0),$B78,0)</f>
        <v>0</v>
      </c>
      <c r="EM78">
        <f ca="1">IF(AND($B78&gt;0,SUM(EM$3:EM77)=0,SUM($H78:EL78)=0),$B78,0)</f>
        <v>0</v>
      </c>
      <c r="EN78">
        <f ca="1">IF(AND($B78&gt;0,SUM(EN$3:EN77)=0,SUM($H78:EM78)=0),$B78,0)</f>
        <v>0</v>
      </c>
      <c r="EO78">
        <f ca="1">IF(AND($B78&gt;0,SUM(EO$3:EO77)=0,SUM($H78:EN78)=0),$B78,0)</f>
        <v>0</v>
      </c>
      <c r="EP78">
        <f ca="1">IF(AND($B78&gt;0,SUM(EP$3:EP77)=0,SUM($H78:EO78)=0),$B78,0)</f>
        <v>0</v>
      </c>
      <c r="EQ78">
        <f ca="1">IF(AND($B78&gt;0,SUM(EQ$3:EQ77)=0,SUM($H78:EP78)=0),$B78,0)</f>
        <v>0</v>
      </c>
      <c r="ER78">
        <f ca="1">IF(AND($B78&gt;0,SUM(ER$3:ER77)=0,SUM($H78:EQ78)=0),$B78,0)</f>
        <v>0</v>
      </c>
      <c r="ES78">
        <f ca="1">IF(AND($B78&gt;0,SUM(ES$3:ES77)=0,SUM($H78:ER78)=0),$B78,0)</f>
        <v>0</v>
      </c>
      <c r="ET78">
        <f ca="1">IF(AND($B78&gt;0,SUM(ET$3:ET77)=0,SUM($H78:ES78)=0),$B78,0)</f>
        <v>0</v>
      </c>
      <c r="EU78">
        <f ca="1">IF(AND($B78&gt;0,SUM(EU$3:EU77)=0,SUM($H78:ET78)=0),$B78,0)</f>
        <v>0</v>
      </c>
      <c r="EV78">
        <f ca="1">IF(AND($B78&gt;0,SUM(EV$3:EV77)=0,SUM($H78:EU78)=0),$B78,0)</f>
        <v>0</v>
      </c>
      <c r="EW78">
        <f ca="1">IF(AND($B78&gt;0,SUM(EW$3:EW77)=0,SUM($H78:EV78)=0),$B78,0)</f>
        <v>0</v>
      </c>
      <c r="EX78">
        <f ca="1">IF(AND($B78&gt;0,SUM(EX$3:EX77)=0,SUM($H78:EW78)=0),$B78,0)</f>
        <v>0</v>
      </c>
      <c r="EY78">
        <f ca="1">IF(AND($B78&gt;0,SUM(EY$3:EY77)=0,SUM($H78:EX78)=0),$B78,0)</f>
        <v>0</v>
      </c>
      <c r="EZ78">
        <f ca="1">IF(AND($B78&gt;0,SUM(EZ$3:EZ77)=0,SUM($H78:EY78)=0),$B78,0)</f>
        <v>0</v>
      </c>
      <c r="FA78">
        <f ca="1">IF(AND($B78&gt;0,SUM(FA$3:FA77)=0,SUM($H78:EZ78)=0),$B78,0)</f>
        <v>0</v>
      </c>
      <c r="FB78">
        <f ca="1">IF(AND($B78&gt;0,SUM(FB$3:FB77)=0,SUM($H78:FA78)=0),$B78,0)</f>
        <v>0</v>
      </c>
      <c r="FC78">
        <f ca="1">IF(AND($B78&gt;0,SUM(FC$3:FC77)=0,SUM($H78:FB78)=0),$B78,0)</f>
        <v>0</v>
      </c>
      <c r="FD78">
        <f ca="1">IF(AND($B78&gt;0,SUM(FD$3:FD77)=0,SUM($H78:FC78)=0),$B78,0)</f>
        <v>0</v>
      </c>
      <c r="FE78">
        <f ca="1">IF(AND($B78&gt;0,SUM(FE$3:FE77)=0,SUM($H78:FD78)=0),$B78,0)</f>
        <v>0</v>
      </c>
      <c r="FF78">
        <f ca="1">IF(AND($B78&gt;0,SUM(FF$3:FF77)=0,SUM($H78:FE78)=0),$B78,0)</f>
        <v>0</v>
      </c>
      <c r="FG78">
        <f ca="1">IF(AND($B78&gt;0,SUM(FG$3:FG77)=0,SUM($H78:FF78)=0),$B78,0)</f>
        <v>0</v>
      </c>
      <c r="FH78">
        <f ca="1">IF(AND($B78&gt;0,SUM(FH$3:FH77)=0,SUM($H78:FG78)=0),$B78,0)</f>
        <v>0</v>
      </c>
      <c r="FI78">
        <f ca="1">IF(AND($B78&gt;0,SUM(FI$3:FI77)=0,SUM($H78:FH78)=0),$B78,0)</f>
        <v>0</v>
      </c>
      <c r="FJ78">
        <f ca="1">IF(AND($B78&gt;0,SUM(FJ$3:FJ77)=0,SUM($H78:FI78)=0),$B78,0)</f>
        <v>0</v>
      </c>
      <c r="FK78">
        <f ca="1">IF(AND($B78&gt;0,SUM(FK$3:FK77)=0,SUM($H78:FJ78)=0),$B78,0)</f>
        <v>0</v>
      </c>
      <c r="FL78">
        <f ca="1">IF(AND($B78&gt;0,SUM(FL$3:FL77)=0,SUM($H78:FK78)=0),$B78,0)</f>
        <v>0</v>
      </c>
      <c r="FM78">
        <f ca="1">IF(AND($B78&gt;0,SUM(FM$3:FM77)=0,SUM($H78:FL78)=0),$B78,0)</f>
        <v>0</v>
      </c>
      <c r="FN78">
        <f ca="1">IF(AND($B78&gt;0,SUM(FN$3:FN77)=0,SUM($H78:FM78)=0),$B78,0)</f>
        <v>0</v>
      </c>
      <c r="FS78" s="67" t="s">
        <v>1070</v>
      </c>
      <c r="FT78" s="67" t="str">
        <f>""</f>
        <v/>
      </c>
      <c r="FU78" s="342">
        <v>3</v>
      </c>
      <c r="FV78" s="374">
        <v>632040</v>
      </c>
      <c r="FY78" s="67" t="s">
        <v>1191</v>
      </c>
      <c r="FZ78" s="67" t="str">
        <f>""</f>
        <v/>
      </c>
      <c r="GA78" s="342">
        <v>3</v>
      </c>
      <c r="GB78" s="374">
        <v>632040</v>
      </c>
      <c r="GE78" s="67" t="s">
        <v>1070</v>
      </c>
      <c r="GF78" s="67" t="str">
        <f>""</f>
        <v/>
      </c>
      <c r="GG78" s="342">
        <v>3</v>
      </c>
      <c r="GH78" s="374">
        <v>632040</v>
      </c>
    </row>
    <row r="79" spans="1:190" ht="15.75" thickBot="1" x14ac:dyDescent="0.3">
      <c r="A79">
        <v>79</v>
      </c>
      <c r="B79" s="367">
        <f ca="1">IF(ValintaohjelmaCentral!D$36=SelectionDataCentral!F$36,A79,0)</f>
        <v>0</v>
      </c>
      <c r="C79" s="240" t="str">
        <f t="shared" ca="1" si="16"/>
        <v>Vesivuotovahti</v>
      </c>
      <c r="D79" s="240" t="str">
        <f t="shared" ca="1" si="17"/>
        <v/>
      </c>
      <c r="E79" s="240">
        <f t="shared" ca="1" si="18"/>
        <v>3</v>
      </c>
      <c r="F79" s="240" t="str">
        <f t="shared" ca="1" si="19"/>
        <v>SA1</v>
      </c>
      <c r="G79" s="47">
        <f ca="1">INDEX($I$2:$FN$2,ROWS(G$2:G79))</f>
        <v>1</v>
      </c>
      <c r="H79">
        <v>0</v>
      </c>
      <c r="I79">
        <f ca="1">IF(AND($B79&gt;0,SUM(I$3:I78)=0,SUM($H79:H79)=0),$B79,0)</f>
        <v>0</v>
      </c>
      <c r="J79">
        <f ca="1">IF(AND($B79&gt;0,SUM(J$3:J78)=0,SUM($H79:I79)=0),$B79,0)</f>
        <v>0</v>
      </c>
      <c r="K79">
        <f ca="1">IF(AND($B79&gt;0,SUM(K$3:K78)=0,SUM($H79:J79)=0),$B79,0)</f>
        <v>0</v>
      </c>
      <c r="L79">
        <f ca="1">IF(AND($B79&gt;0,SUM(L$3:L78)=0,SUM($H79:K79)=0),$B79,0)</f>
        <v>0</v>
      </c>
      <c r="M79">
        <f ca="1">IF(AND($B79&gt;0,SUM(M$3:M78)=0,SUM($H79:L79)=0),$B79,0)</f>
        <v>0</v>
      </c>
      <c r="N79">
        <f ca="1">IF(AND($B79&gt;0,SUM(N$3:N78)=0,SUM($H79:M79)=0),$B79,0)</f>
        <v>0</v>
      </c>
      <c r="O79">
        <f ca="1">IF(AND($B79&gt;0,SUM(O$3:O78)=0,SUM($H79:N79)=0),$B79,0)</f>
        <v>0</v>
      </c>
      <c r="P79">
        <f ca="1">IF(AND($B79&gt;0,SUM(P$3:P78)=0,SUM($H79:O79)=0),$B79,0)</f>
        <v>0</v>
      </c>
      <c r="Q79">
        <f ca="1">IF(AND($B79&gt;0,SUM(Q$3:Q78)=0,SUM($H79:P79)=0),$B79,0)</f>
        <v>0</v>
      </c>
      <c r="R79">
        <f ca="1">IF(AND($B79&gt;0,SUM(R$3:R78)=0,SUM($H79:Q79)=0),$B79,0)</f>
        <v>0</v>
      </c>
      <c r="S79">
        <f ca="1">IF(AND($B79&gt;0,SUM(S$3:S78)=0,SUM($H79:R79)=0),$B79,0)</f>
        <v>0</v>
      </c>
      <c r="T79">
        <f ca="1">IF(AND($B79&gt;0,SUM(T$3:T78)=0,SUM($H79:S79)=0),$B79,0)</f>
        <v>0</v>
      </c>
      <c r="U79">
        <f ca="1">IF(AND($B79&gt;0,SUM(U$3:U78)=0,SUM($H79:T79)=0),$B79,0)</f>
        <v>0</v>
      </c>
      <c r="V79">
        <f ca="1">IF(AND($B79&gt;0,SUM(V$3:V78)=0,SUM($H79:U79)=0),$B79,0)</f>
        <v>0</v>
      </c>
      <c r="W79">
        <f ca="1">IF(AND($B79&gt;0,SUM(W$3:W78)=0,SUM($H79:V79)=0),$B79,0)</f>
        <v>0</v>
      </c>
      <c r="X79">
        <f ca="1">IF(AND($B79&gt;0,SUM(X$3:X78)=0,SUM($H79:W79)=0),$B79,0)</f>
        <v>0</v>
      </c>
      <c r="Y79">
        <f ca="1">IF(AND($B79&gt;0,SUM(Y$3:Y78)=0,SUM($H79:X79)=0),$B79,0)</f>
        <v>0</v>
      </c>
      <c r="Z79">
        <f ca="1">IF(AND($B79&gt;0,SUM(Z$3:Z78)=0,SUM($H79:Y79)=0),$B79,0)</f>
        <v>0</v>
      </c>
      <c r="AA79">
        <f ca="1">IF(AND($B79&gt;0,SUM(AA$3:AA78)=0,SUM($H79:Z79)=0),$B79,0)</f>
        <v>0</v>
      </c>
      <c r="AB79">
        <f ca="1">IF(AND($B79&gt;0,SUM(AB$3:AB78)=0,SUM($H79:AA79)=0),$B79,0)</f>
        <v>0</v>
      </c>
      <c r="AC79">
        <f ca="1">IF(AND($B79&gt;0,SUM(AC$3:AC78)=0,SUM($H79:AB79)=0),$B79,0)</f>
        <v>0</v>
      </c>
      <c r="AD79">
        <f ca="1">IF(AND($B79&gt;0,SUM(AD$3:AD78)=0,SUM($H79:AC79)=0),$B79,0)</f>
        <v>0</v>
      </c>
      <c r="AE79">
        <f ca="1">IF(AND($B79&gt;0,SUM(AE$3:AE78)=0,SUM($H79:AD79)=0),$B79,0)</f>
        <v>0</v>
      </c>
      <c r="AF79">
        <f ca="1">IF(AND($B79&gt;0,SUM(AF$3:AF78)=0,SUM($H79:AE79)=0),$B79,0)</f>
        <v>0</v>
      </c>
      <c r="AG79">
        <f ca="1">IF(AND($B79&gt;0,SUM(AG$3:AG78)=0,SUM($H79:AF79)=0),$B79,0)</f>
        <v>0</v>
      </c>
      <c r="AH79">
        <f ca="1">IF(AND($B79&gt;0,SUM(AH$3:AH78)=0,SUM($H79:AG79)=0),$B79,0)</f>
        <v>0</v>
      </c>
      <c r="AI79">
        <f ca="1">IF(AND($B79&gt;0,SUM(AI$3:AI78)=0,SUM($H79:AH79)=0),$B79,0)</f>
        <v>0</v>
      </c>
      <c r="AJ79">
        <f ca="1">IF(AND($B79&gt;0,SUM(AJ$3:AJ78)=0,SUM($H79:AI79)=0),$B79,0)</f>
        <v>0</v>
      </c>
      <c r="AK79">
        <f ca="1">IF(AND($B79&gt;0,SUM(AK$3:AK78)=0,SUM($H79:AJ79)=0),$B79,0)</f>
        <v>0</v>
      </c>
      <c r="AL79">
        <f ca="1">IF(AND($B79&gt;0,SUM(AL$3:AL78)=0,SUM($H79:AK79)=0),$B79,0)</f>
        <v>0</v>
      </c>
      <c r="AM79">
        <f ca="1">IF(AND($B79&gt;0,SUM(AM$3:AM78)=0,SUM($H79:AL79)=0),$B79,0)</f>
        <v>0</v>
      </c>
      <c r="AN79">
        <f ca="1">IF(AND($B79&gt;0,SUM(AN$3:AN78)=0,SUM($H79:AM79)=0),$B79,0)</f>
        <v>0</v>
      </c>
      <c r="AO79">
        <f ca="1">IF(AND($B79&gt;0,SUM(AO$3:AO78)=0,SUM($H79:AN79)=0),$B79,0)</f>
        <v>0</v>
      </c>
      <c r="AP79">
        <f ca="1">IF(AND($B79&gt;0,SUM(AP$3:AP78)=0,SUM($H79:AO79)=0),$B79,0)</f>
        <v>0</v>
      </c>
      <c r="AQ79">
        <f ca="1">IF(AND($B79&gt;0,SUM(AQ$3:AQ78)=0,SUM($H79:AP79)=0),$B79,0)</f>
        <v>0</v>
      </c>
      <c r="AR79">
        <f ca="1">IF(AND($B79&gt;0,SUM(AR$3:AR78)=0,SUM($H79:AQ79)=0),$B79,0)</f>
        <v>0</v>
      </c>
      <c r="AS79">
        <f ca="1">IF(AND($B79&gt;0,SUM(AS$3:AS78)=0,SUM($H79:AR79)=0),$B79,0)</f>
        <v>0</v>
      </c>
      <c r="AT79">
        <f ca="1">IF(AND($B79&gt;0,SUM(AT$3:AT78)=0,SUM($H79:AS79)=0),$B79,0)</f>
        <v>0</v>
      </c>
      <c r="AU79">
        <f ca="1">IF(AND($B79&gt;0,SUM(AU$3:AU78)=0,SUM($H79:AT79)=0),$B79,0)</f>
        <v>0</v>
      </c>
      <c r="AV79">
        <f ca="1">IF(AND($B79&gt;0,SUM(AV$3:AV78)=0,SUM($H79:AU79)=0),$B79,0)</f>
        <v>0</v>
      </c>
      <c r="AW79">
        <f ca="1">IF(AND($B79&gt;0,SUM(AW$3:AW78)=0,SUM($H79:AV79)=0),$B79,0)</f>
        <v>0</v>
      </c>
      <c r="AX79">
        <f ca="1">IF(AND($B79&gt;0,SUM(AX$3:AX78)=0,SUM($H79:AW79)=0),$B79,0)</f>
        <v>0</v>
      </c>
      <c r="AY79">
        <f ca="1">IF(AND($B79&gt;0,SUM(AY$3:AY78)=0,SUM($H79:AX79)=0),$B79,0)</f>
        <v>0</v>
      </c>
      <c r="AZ79">
        <f ca="1">IF(AND($B79&gt;0,SUM(AZ$3:AZ78)=0,SUM($H79:AY79)=0),$B79,0)</f>
        <v>0</v>
      </c>
      <c r="BA79">
        <f ca="1">IF(AND($B79&gt;0,SUM(BA$3:BA78)=0,SUM($H79:AZ79)=0),$B79,0)</f>
        <v>0</v>
      </c>
      <c r="BB79">
        <f ca="1">IF(AND($B79&gt;0,SUM(BB$3:BB78)=0,SUM($H79:BA79)=0),$B79,0)</f>
        <v>0</v>
      </c>
      <c r="BC79">
        <f ca="1">IF(AND($B79&gt;0,SUM(BC$3:BC78)=0,SUM($H79:BB79)=0),$B79,0)</f>
        <v>0</v>
      </c>
      <c r="BD79">
        <f ca="1">IF(AND($B79&gt;0,SUM(BD$3:BD78)=0,SUM($H79:BC79)=0),$B79,0)</f>
        <v>0</v>
      </c>
      <c r="BE79">
        <f ca="1">IF(AND($B79&gt;0,SUM(BE$3:BE78)=0,SUM($H79:BD79)=0),$B79,0)</f>
        <v>0</v>
      </c>
      <c r="BF79">
        <f ca="1">IF(AND($B79&gt;0,SUM(BF$3:BF78)=0,SUM($H79:BE79)=0),$B79,0)</f>
        <v>0</v>
      </c>
      <c r="BG79">
        <f ca="1">IF(AND($B79&gt;0,SUM(BG$3:BG78)=0,SUM($H79:BF79)=0),$B79,0)</f>
        <v>0</v>
      </c>
      <c r="BH79">
        <f ca="1">IF(AND($B79&gt;0,SUM(BH$3:BH78)=0,SUM($H79:BG79)=0),$B79,0)</f>
        <v>0</v>
      </c>
      <c r="BI79">
        <f ca="1">IF(AND($B79&gt;0,SUM(BI$3:BI78)=0,SUM($H79:BH79)=0),$B79,0)</f>
        <v>0</v>
      </c>
      <c r="BJ79">
        <f ca="1">IF(AND($B79&gt;0,SUM(BJ$3:BJ78)=0,SUM($H79:BI79)=0),$B79,0)</f>
        <v>0</v>
      </c>
      <c r="BK79">
        <f ca="1">IF(AND($B79&gt;0,SUM(BK$3:BK78)=0,SUM($H79:BJ79)=0),$B79,0)</f>
        <v>0</v>
      </c>
      <c r="BL79">
        <f ca="1">IF(AND($B79&gt;0,SUM(BL$3:BL78)=0,SUM($H79:BK79)=0),$B79,0)</f>
        <v>0</v>
      </c>
      <c r="BM79">
        <f ca="1">IF(AND($B79&gt;0,SUM(BM$3:BM78)=0,SUM($H79:BL79)=0),$B79,0)</f>
        <v>0</v>
      </c>
      <c r="BN79">
        <f ca="1">IF(AND($B79&gt;0,SUM(BN$3:BN78)=0,SUM($H79:BM79)=0),$B79,0)</f>
        <v>0</v>
      </c>
      <c r="BO79">
        <f ca="1">IF(AND($B79&gt;0,SUM(BO$3:BO78)=0,SUM($H79:BN79)=0),$B79,0)</f>
        <v>0</v>
      </c>
      <c r="BP79">
        <f ca="1">IF(AND($B79&gt;0,SUM(BP$3:BP78)=0,SUM($H79:BO79)=0),$B79,0)</f>
        <v>0</v>
      </c>
      <c r="BQ79">
        <f ca="1">IF(AND($B79&gt;0,SUM(BQ$3:BQ78)=0,SUM($H79:BP79)=0),$B79,0)</f>
        <v>0</v>
      </c>
      <c r="BR79">
        <f ca="1">IF(AND($B79&gt;0,SUM(BR$3:BR78)=0,SUM($H79:BQ79)=0),$B79,0)</f>
        <v>0</v>
      </c>
      <c r="BS79">
        <f ca="1">IF(AND($B79&gt;0,SUM(BS$3:BS78)=0,SUM($H79:BR79)=0),$B79,0)</f>
        <v>0</v>
      </c>
      <c r="BT79">
        <f ca="1">IF(AND($B79&gt;0,SUM(BT$3:BT78)=0,SUM($H79:BS79)=0),$B79,0)</f>
        <v>0</v>
      </c>
      <c r="BU79">
        <f ca="1">IF(AND($B79&gt;0,SUM(BU$3:BU78)=0,SUM($H79:BT79)=0),$B79,0)</f>
        <v>0</v>
      </c>
      <c r="BV79">
        <f ca="1">IF(AND($B79&gt;0,SUM(BV$3:BV78)=0,SUM($H79:BU79)=0),$B79,0)</f>
        <v>0</v>
      </c>
      <c r="BW79">
        <f ca="1">IF(AND($B79&gt;0,SUM(BW$3:BW78)=0,SUM($H79:BV79)=0),$B79,0)</f>
        <v>0</v>
      </c>
      <c r="BX79">
        <f ca="1">IF(AND($B79&gt;0,SUM(BX$3:BX78)=0,SUM($H79:BW79)=0),$B79,0)</f>
        <v>0</v>
      </c>
      <c r="BY79">
        <f ca="1">IF(AND($B79&gt;0,SUM(BY$3:BY78)=0,SUM($H79:BX79)=0),$B79,0)</f>
        <v>0</v>
      </c>
      <c r="BZ79">
        <f ca="1">IF(AND($B79&gt;0,SUM(BZ$3:BZ78)=0,SUM($H79:BY79)=0),$B79,0)</f>
        <v>0</v>
      </c>
      <c r="CA79">
        <f ca="1">IF(AND($B79&gt;0,SUM(CA$3:CA78)=0,SUM($H79:BZ79)=0),$B79,0)</f>
        <v>0</v>
      </c>
      <c r="CB79">
        <f ca="1">IF(AND($B79&gt;0,SUM(CB$3:CB78)=0,SUM($H79:CA79)=0),$B79,0)</f>
        <v>0</v>
      </c>
      <c r="CC79">
        <f ca="1">IF(AND($B79&gt;0,SUM(CC$3:CC78)=0,SUM($H79:CB79)=0),$B79,0)</f>
        <v>0</v>
      </c>
      <c r="CD79">
        <f ca="1">IF(AND($B79&gt;0,SUM(CD$3:CD78)=0,SUM($H79:CC79)=0),$B79,0)</f>
        <v>0</v>
      </c>
      <c r="CE79">
        <f ca="1">IF(AND($B79&gt;0,SUM(CE$3:CE78)=0,SUM($H79:CD79)=0),$B79,0)</f>
        <v>0</v>
      </c>
      <c r="CF79">
        <f ca="1">IF(AND($B79&gt;0,SUM(CF$3:CF78)=0,SUM($H79:CE79)=0),$B79,0)</f>
        <v>0</v>
      </c>
      <c r="CG79">
        <f ca="1">IF(AND($B79&gt;0,SUM(CG$3:CG78)=0,SUM($H79:CF79)=0),$B79,0)</f>
        <v>0</v>
      </c>
      <c r="CH79">
        <f ca="1">IF(AND($B79&gt;0,SUM(CH$3:CH78)=0,SUM($H79:CG79)=0),$B79,0)</f>
        <v>0</v>
      </c>
      <c r="CI79">
        <f ca="1">IF(AND($B79&gt;0,SUM(CI$3:CI78)=0,SUM($H79:CH79)=0),$B79,0)</f>
        <v>0</v>
      </c>
      <c r="CJ79">
        <f ca="1">IF(AND($B79&gt;0,SUM(CJ$3:CJ78)=0,SUM($H79:CI79)=0),$B79,0)</f>
        <v>0</v>
      </c>
      <c r="CK79">
        <f ca="1">IF(AND($B79&gt;0,SUM(CK$3:CK78)=0,SUM($H79:CJ79)=0),$B79,0)</f>
        <v>0</v>
      </c>
      <c r="CL79">
        <f ca="1">IF(AND($B79&gt;0,SUM(CL$3:CL78)=0,SUM($H79:CK79)=0),$B79,0)</f>
        <v>0</v>
      </c>
      <c r="CM79">
        <f ca="1">IF(AND($B79&gt;0,SUM(CM$3:CM78)=0,SUM($H79:CL79)=0),$B79,0)</f>
        <v>0</v>
      </c>
      <c r="CN79">
        <f ca="1">IF(AND($B79&gt;0,SUM(CN$3:CN78)=0,SUM($H79:CM79)=0),$B79,0)</f>
        <v>0</v>
      </c>
      <c r="CO79">
        <f ca="1">IF(AND($B79&gt;0,SUM(CO$3:CO78)=0,SUM($H79:CN79)=0),$B79,0)</f>
        <v>0</v>
      </c>
      <c r="CP79">
        <f ca="1">IF(AND($B79&gt;0,SUM(CP$3:CP78)=0,SUM($H79:CO79)=0),$B79,0)</f>
        <v>0</v>
      </c>
      <c r="CQ79">
        <f ca="1">IF(AND($B79&gt;0,SUM(CQ$3:CQ78)=0,SUM($H79:CP79)=0),$B79,0)</f>
        <v>0</v>
      </c>
      <c r="CR79">
        <f ca="1">IF(AND($B79&gt;0,SUM(CR$3:CR78)=0,SUM($H79:CQ79)=0),$B79,0)</f>
        <v>0</v>
      </c>
      <c r="CS79">
        <f ca="1">IF(AND($B79&gt;0,SUM(CS$3:CS78)=0,SUM($H79:CR79)=0),$B79,0)</f>
        <v>0</v>
      </c>
      <c r="CT79">
        <f ca="1">IF(AND($B79&gt;0,SUM(CT$3:CT78)=0,SUM($H79:CS79)=0),$B79,0)</f>
        <v>0</v>
      </c>
      <c r="CU79">
        <f ca="1">IF(AND($B79&gt;0,SUM(CU$3:CU78)=0,SUM($H79:CT79)=0),$B79,0)</f>
        <v>0</v>
      </c>
      <c r="CV79">
        <f ca="1">IF(AND($B79&gt;0,SUM(CV$3:CV78)=0,SUM($H79:CU79)=0),$B79,0)</f>
        <v>0</v>
      </c>
      <c r="CW79">
        <f ca="1">IF(AND($B79&gt;0,SUM(CW$3:CW78)=0,SUM($H79:CV79)=0),$B79,0)</f>
        <v>0</v>
      </c>
      <c r="CX79">
        <f ca="1">IF(AND($B79&gt;0,SUM(CX$3:CX78)=0,SUM($H79:CW79)=0),$B79,0)</f>
        <v>0</v>
      </c>
      <c r="CY79">
        <f ca="1">IF(AND($B79&gt;0,SUM(CY$3:CY78)=0,SUM($H79:CX79)=0),$B79,0)</f>
        <v>0</v>
      </c>
      <c r="CZ79">
        <f ca="1">IF(AND($B79&gt;0,SUM(CZ$3:CZ78)=0,SUM($H79:CY79)=0),$B79,0)</f>
        <v>0</v>
      </c>
      <c r="DA79">
        <f ca="1">IF(AND($B79&gt;0,SUM(DA$3:DA78)=0,SUM($H79:CZ79)=0),$B79,0)</f>
        <v>0</v>
      </c>
      <c r="DB79">
        <f ca="1">IF(AND($B79&gt;0,SUM(DB$3:DB78)=0,SUM($H79:DA79)=0),$B79,0)</f>
        <v>0</v>
      </c>
      <c r="DC79">
        <f ca="1">IF(AND($B79&gt;0,SUM(DC$3:DC78)=0,SUM($H79:DB79)=0),$B79,0)</f>
        <v>0</v>
      </c>
      <c r="DD79">
        <f ca="1">IF(AND($B79&gt;0,SUM(DD$3:DD78)=0,SUM($H79:DC79)=0),$B79,0)</f>
        <v>0</v>
      </c>
      <c r="DE79">
        <f ca="1">IF(AND($B79&gt;0,SUM(DE$3:DE78)=0,SUM($H79:DD79)=0),$B79,0)</f>
        <v>0</v>
      </c>
      <c r="DF79">
        <f ca="1">IF(AND($B79&gt;0,SUM(DF$3:DF78)=0,SUM($H79:DE79)=0),$B79,0)</f>
        <v>0</v>
      </c>
      <c r="DG79">
        <f ca="1">IF(AND($B79&gt;0,SUM(DG$3:DG78)=0,SUM($H79:DF79)=0),$B79,0)</f>
        <v>0</v>
      </c>
      <c r="DH79">
        <f ca="1">IF(AND($B79&gt;0,SUM(DH$3:DH78)=0,SUM($H79:DG79)=0),$B79,0)</f>
        <v>0</v>
      </c>
      <c r="DI79">
        <f ca="1">IF(AND($B79&gt;0,SUM(DI$3:DI78)=0,SUM($H79:DH79)=0),$B79,0)</f>
        <v>0</v>
      </c>
      <c r="DJ79">
        <f ca="1">IF(AND($B79&gt;0,SUM(DJ$3:DJ78)=0,SUM($H79:DI79)=0),$B79,0)</f>
        <v>0</v>
      </c>
      <c r="DK79">
        <f ca="1">IF(AND($B79&gt;0,SUM(DK$3:DK78)=0,SUM($H79:DJ79)=0),$B79,0)</f>
        <v>0</v>
      </c>
      <c r="DL79">
        <f ca="1">IF(AND($B79&gt;0,SUM(DL$3:DL78)=0,SUM($H79:DK79)=0),$B79,0)</f>
        <v>0</v>
      </c>
      <c r="DM79">
        <f ca="1">IF(AND($B79&gt;0,SUM(DM$3:DM78)=0,SUM($H79:DL79)=0),$B79,0)</f>
        <v>0</v>
      </c>
      <c r="DN79">
        <f ca="1">IF(AND($B79&gt;0,SUM(DN$3:DN78)=0,SUM($H79:DM79)=0),$B79,0)</f>
        <v>0</v>
      </c>
      <c r="DO79">
        <f ca="1">IF(AND($B79&gt;0,SUM(DO$3:DO78)=0,SUM($H79:DN79)=0),$B79,0)</f>
        <v>0</v>
      </c>
      <c r="DP79">
        <f ca="1">IF(AND($B79&gt;0,SUM(DP$3:DP78)=0,SUM($H79:DO79)=0),$B79,0)</f>
        <v>0</v>
      </c>
      <c r="DQ79">
        <f ca="1">IF(AND($B79&gt;0,SUM(DQ$3:DQ78)=0,SUM($H79:DP79)=0),$B79,0)</f>
        <v>0</v>
      </c>
      <c r="DR79">
        <f ca="1">IF(AND($B79&gt;0,SUM(DR$3:DR78)=0,SUM($H79:DQ79)=0),$B79,0)</f>
        <v>0</v>
      </c>
      <c r="DS79">
        <f ca="1">IF(AND($B79&gt;0,SUM(DS$3:DS78)=0,SUM($H79:DR79)=0),$B79,0)</f>
        <v>0</v>
      </c>
      <c r="DT79">
        <f ca="1">IF(AND($B79&gt;0,SUM(DT$3:DT78)=0,SUM($H79:DS79)=0),$B79,0)</f>
        <v>0</v>
      </c>
      <c r="DU79">
        <f ca="1">IF(AND($B79&gt;0,SUM(DU$3:DU78)=0,SUM($H79:DT79)=0),$B79,0)</f>
        <v>0</v>
      </c>
      <c r="DV79">
        <f ca="1">IF(AND($B79&gt;0,SUM(DV$3:DV78)=0,SUM($H79:DU79)=0),$B79,0)</f>
        <v>0</v>
      </c>
      <c r="DW79">
        <f ca="1">IF(AND($B79&gt;0,SUM(DW$3:DW78)=0,SUM($H79:DV79)=0),$B79,0)</f>
        <v>0</v>
      </c>
      <c r="DX79">
        <f ca="1">IF(AND($B79&gt;0,SUM(DX$3:DX78)=0,SUM($H79:DW79)=0),$B79,0)</f>
        <v>0</v>
      </c>
      <c r="DY79">
        <f ca="1">IF(AND($B79&gt;0,SUM(DY$3:DY78)=0,SUM($H79:DX79)=0),$B79,0)</f>
        <v>0</v>
      </c>
      <c r="DZ79">
        <f ca="1">IF(AND($B79&gt;0,SUM(DZ$3:DZ78)=0,SUM($H79:DY79)=0),$B79,0)</f>
        <v>0</v>
      </c>
      <c r="EA79">
        <f ca="1">IF(AND($B79&gt;0,SUM(EA$3:EA78)=0,SUM($H79:DZ79)=0),$B79,0)</f>
        <v>0</v>
      </c>
      <c r="EB79">
        <f ca="1">IF(AND($B79&gt;0,SUM(EB$3:EB78)=0,SUM($H79:EA79)=0),$B79,0)</f>
        <v>0</v>
      </c>
      <c r="EC79">
        <f ca="1">IF(AND($B79&gt;0,SUM(EC$3:EC78)=0,SUM($H79:EB79)=0),$B79,0)</f>
        <v>0</v>
      </c>
      <c r="ED79">
        <f ca="1">IF(AND($B79&gt;0,SUM(ED$3:ED78)=0,SUM($H79:EC79)=0),$B79,0)</f>
        <v>0</v>
      </c>
      <c r="EE79">
        <f ca="1">IF(AND($B79&gt;0,SUM(EE$3:EE78)=0,SUM($H79:ED79)=0),$B79,0)</f>
        <v>0</v>
      </c>
      <c r="EF79">
        <f ca="1">IF(AND($B79&gt;0,SUM(EF$3:EF78)=0,SUM($H79:EE79)=0),$B79,0)</f>
        <v>0</v>
      </c>
      <c r="EG79">
        <f ca="1">IF(AND($B79&gt;0,SUM(EG$3:EG78)=0,SUM($H79:EF79)=0),$B79,0)</f>
        <v>0</v>
      </c>
      <c r="EH79">
        <f ca="1">IF(AND($B79&gt;0,SUM(EH$3:EH78)=0,SUM($H79:EG79)=0),$B79,0)</f>
        <v>0</v>
      </c>
      <c r="EI79">
        <f ca="1">IF(AND($B79&gt;0,SUM(EI$3:EI78)=0,SUM($H79:EH79)=0),$B79,0)</f>
        <v>0</v>
      </c>
      <c r="EJ79">
        <f ca="1">IF(AND($B79&gt;0,SUM(EJ$3:EJ78)=0,SUM($H79:EI79)=0),$B79,0)</f>
        <v>0</v>
      </c>
      <c r="EK79">
        <f ca="1">IF(AND($B79&gt;0,SUM(EK$3:EK78)=0,SUM($H79:EJ79)=0),$B79,0)</f>
        <v>0</v>
      </c>
      <c r="EL79">
        <f ca="1">IF(AND($B79&gt;0,SUM(EL$3:EL78)=0,SUM($H79:EK79)=0),$B79,0)</f>
        <v>0</v>
      </c>
      <c r="EM79">
        <f ca="1">IF(AND($B79&gt;0,SUM(EM$3:EM78)=0,SUM($H79:EL79)=0),$B79,0)</f>
        <v>0</v>
      </c>
      <c r="EN79">
        <f ca="1">IF(AND($B79&gt;0,SUM(EN$3:EN78)=0,SUM($H79:EM79)=0),$B79,0)</f>
        <v>0</v>
      </c>
      <c r="EO79">
        <f ca="1">IF(AND($B79&gt;0,SUM(EO$3:EO78)=0,SUM($H79:EN79)=0),$B79,0)</f>
        <v>0</v>
      </c>
      <c r="EP79">
        <f ca="1">IF(AND($B79&gt;0,SUM(EP$3:EP78)=0,SUM($H79:EO79)=0),$B79,0)</f>
        <v>0</v>
      </c>
      <c r="EQ79">
        <f ca="1">IF(AND($B79&gt;0,SUM(EQ$3:EQ78)=0,SUM($H79:EP79)=0),$B79,0)</f>
        <v>0</v>
      </c>
      <c r="ER79">
        <f ca="1">IF(AND($B79&gt;0,SUM(ER$3:ER78)=0,SUM($H79:EQ79)=0),$B79,0)</f>
        <v>0</v>
      </c>
      <c r="ES79">
        <f ca="1">IF(AND($B79&gt;0,SUM(ES$3:ES78)=0,SUM($H79:ER79)=0),$B79,0)</f>
        <v>0</v>
      </c>
      <c r="ET79">
        <f ca="1">IF(AND($B79&gt;0,SUM(ET$3:ET78)=0,SUM($H79:ES79)=0),$B79,0)</f>
        <v>0</v>
      </c>
      <c r="EU79">
        <f ca="1">IF(AND($B79&gt;0,SUM(EU$3:EU78)=0,SUM($H79:ET79)=0),$B79,0)</f>
        <v>0</v>
      </c>
      <c r="EV79">
        <f ca="1">IF(AND($B79&gt;0,SUM(EV$3:EV78)=0,SUM($H79:EU79)=0),$B79,0)</f>
        <v>0</v>
      </c>
      <c r="EW79">
        <f ca="1">IF(AND($B79&gt;0,SUM(EW$3:EW78)=0,SUM($H79:EV79)=0),$B79,0)</f>
        <v>0</v>
      </c>
      <c r="EX79">
        <f ca="1">IF(AND($B79&gt;0,SUM(EX$3:EX78)=0,SUM($H79:EW79)=0),$B79,0)</f>
        <v>0</v>
      </c>
      <c r="EY79">
        <f ca="1">IF(AND($B79&gt;0,SUM(EY$3:EY78)=0,SUM($H79:EX79)=0),$B79,0)</f>
        <v>0</v>
      </c>
      <c r="EZ79">
        <f ca="1">IF(AND($B79&gt;0,SUM(EZ$3:EZ78)=0,SUM($H79:EY79)=0),$B79,0)</f>
        <v>0</v>
      </c>
      <c r="FA79">
        <f ca="1">IF(AND($B79&gt;0,SUM(FA$3:FA78)=0,SUM($H79:EZ79)=0),$B79,0)</f>
        <v>0</v>
      </c>
      <c r="FB79">
        <f ca="1">IF(AND($B79&gt;0,SUM(FB$3:FB78)=0,SUM($H79:FA79)=0),$B79,0)</f>
        <v>0</v>
      </c>
      <c r="FC79">
        <f ca="1">IF(AND($B79&gt;0,SUM(FC$3:FC78)=0,SUM($H79:FB79)=0),$B79,0)</f>
        <v>0</v>
      </c>
      <c r="FD79">
        <f ca="1">IF(AND($B79&gt;0,SUM(FD$3:FD78)=0,SUM($H79:FC79)=0),$B79,0)</f>
        <v>0</v>
      </c>
      <c r="FE79">
        <f ca="1">IF(AND($B79&gt;0,SUM(FE$3:FE78)=0,SUM($H79:FD79)=0),$B79,0)</f>
        <v>0</v>
      </c>
      <c r="FF79">
        <f ca="1">IF(AND($B79&gt;0,SUM(FF$3:FF78)=0,SUM($H79:FE79)=0),$B79,0)</f>
        <v>0</v>
      </c>
      <c r="FG79">
        <f ca="1">IF(AND($B79&gt;0,SUM(FG$3:FG78)=0,SUM($H79:FF79)=0),$B79,0)</f>
        <v>0</v>
      </c>
      <c r="FH79">
        <f ca="1">IF(AND($B79&gt;0,SUM(FH$3:FH78)=0,SUM($H79:FG79)=0),$B79,0)</f>
        <v>0</v>
      </c>
      <c r="FI79">
        <f ca="1">IF(AND($B79&gt;0,SUM(FI$3:FI78)=0,SUM($H79:FH79)=0),$B79,0)</f>
        <v>0</v>
      </c>
      <c r="FJ79">
        <f ca="1">IF(AND($B79&gt;0,SUM(FJ$3:FJ78)=0,SUM($H79:FI79)=0),$B79,0)</f>
        <v>0</v>
      </c>
      <c r="FK79">
        <f ca="1">IF(AND($B79&gt;0,SUM(FK$3:FK78)=0,SUM($H79:FJ79)=0),$B79,0)</f>
        <v>0</v>
      </c>
      <c r="FL79">
        <f ca="1">IF(AND($B79&gt;0,SUM(FL$3:FL78)=0,SUM($H79:FK79)=0),$B79,0)</f>
        <v>0</v>
      </c>
      <c r="FM79">
        <f ca="1">IF(AND($B79&gt;0,SUM(FM$3:FM78)=0,SUM($H79:FL79)=0),$B79,0)</f>
        <v>0</v>
      </c>
      <c r="FN79">
        <f ca="1">IF(AND($B79&gt;0,SUM(FN$3:FN78)=0,SUM($H79:FM79)=0),$B79,0)</f>
        <v>0</v>
      </c>
      <c r="FS79" s="67" t="s">
        <v>1066</v>
      </c>
      <c r="FT79" s="67" t="str">
        <f>""</f>
        <v/>
      </c>
      <c r="FU79" s="342">
        <v>3</v>
      </c>
      <c r="FV79" s="374" t="s">
        <v>1071</v>
      </c>
      <c r="FY79" s="67" t="s">
        <v>1159</v>
      </c>
      <c r="FZ79" s="67" t="str">
        <f>""</f>
        <v/>
      </c>
      <c r="GA79" s="342">
        <v>3</v>
      </c>
      <c r="GB79" s="374" t="s">
        <v>1071</v>
      </c>
      <c r="GE79" s="67" t="s">
        <v>1066</v>
      </c>
      <c r="GF79" s="67" t="str">
        <f>""</f>
        <v/>
      </c>
      <c r="GG79" s="342">
        <v>3</v>
      </c>
      <c r="GH79" s="374" t="s">
        <v>1071</v>
      </c>
    </row>
    <row r="80" spans="1:190" ht="15.75" thickBot="1" x14ac:dyDescent="0.3">
      <c r="A80">
        <v>80</v>
      </c>
      <c r="C80" s="240">
        <f t="shared" ca="1" si="16"/>
        <v>0</v>
      </c>
      <c r="D80" s="240">
        <f t="shared" ca="1" si="17"/>
        <v>0</v>
      </c>
      <c r="E80" s="240">
        <f t="shared" ca="1" si="18"/>
        <v>0</v>
      </c>
      <c r="F80" s="240">
        <f t="shared" ca="1" si="19"/>
        <v>0</v>
      </c>
      <c r="G80" s="47">
        <f ca="1">INDEX($I$2:$FN$2,ROWS(G$2:G80))</f>
        <v>1</v>
      </c>
      <c r="H80">
        <v>0</v>
      </c>
      <c r="I80">
        <f ca="1">IF(AND($B80&gt;0,SUM(I$3:I79)=0,SUM($H80:H80)=0),$B80,0)</f>
        <v>0</v>
      </c>
      <c r="J80">
        <f ca="1">IF(AND($B80&gt;0,SUM(J$3:J79)=0,SUM($H80:I80)=0),$B80,0)</f>
        <v>0</v>
      </c>
      <c r="K80">
        <f ca="1">IF(AND($B80&gt;0,SUM(K$3:K79)=0,SUM($H80:J80)=0),$B80,0)</f>
        <v>0</v>
      </c>
      <c r="L80">
        <f ca="1">IF(AND($B80&gt;0,SUM(L$3:L79)=0,SUM($H80:K80)=0),$B80,0)</f>
        <v>0</v>
      </c>
      <c r="M80">
        <f ca="1">IF(AND($B80&gt;0,SUM(M$3:M79)=0,SUM($H80:L80)=0),$B80,0)</f>
        <v>0</v>
      </c>
      <c r="N80">
        <f ca="1">IF(AND($B80&gt;0,SUM(N$3:N79)=0,SUM($H80:M80)=0),$B80,0)</f>
        <v>0</v>
      </c>
      <c r="O80">
        <f ca="1">IF(AND($B80&gt;0,SUM(O$3:O79)=0,SUM($H80:N80)=0),$B80,0)</f>
        <v>0</v>
      </c>
      <c r="P80">
        <f ca="1">IF(AND($B80&gt;0,SUM(P$3:P79)=0,SUM($H80:O80)=0),$B80,0)</f>
        <v>0</v>
      </c>
      <c r="Q80">
        <f ca="1">IF(AND($B80&gt;0,SUM(Q$3:Q79)=0,SUM($H80:P80)=0),$B80,0)</f>
        <v>0</v>
      </c>
      <c r="R80">
        <f ca="1">IF(AND($B80&gt;0,SUM(R$3:R79)=0,SUM($H80:Q80)=0),$B80,0)</f>
        <v>0</v>
      </c>
      <c r="S80">
        <f ca="1">IF(AND($B80&gt;0,SUM(S$3:S79)=0,SUM($H80:R80)=0),$B80,0)</f>
        <v>0</v>
      </c>
      <c r="T80">
        <f ca="1">IF(AND($B80&gt;0,SUM(T$3:T79)=0,SUM($H80:S80)=0),$B80,0)</f>
        <v>0</v>
      </c>
      <c r="U80">
        <f ca="1">IF(AND($B80&gt;0,SUM(U$3:U79)=0,SUM($H80:T80)=0),$B80,0)</f>
        <v>0</v>
      </c>
      <c r="V80">
        <f ca="1">IF(AND($B80&gt;0,SUM(V$3:V79)=0,SUM($H80:U80)=0),$B80,0)</f>
        <v>0</v>
      </c>
      <c r="W80">
        <f ca="1">IF(AND($B80&gt;0,SUM(W$3:W79)=0,SUM($H80:V80)=0),$B80,0)</f>
        <v>0</v>
      </c>
      <c r="X80">
        <f ca="1">IF(AND($B80&gt;0,SUM(X$3:X79)=0,SUM($H80:W80)=0),$B80,0)</f>
        <v>0</v>
      </c>
      <c r="Y80">
        <f ca="1">IF(AND($B80&gt;0,SUM(Y$3:Y79)=0,SUM($H80:X80)=0),$B80,0)</f>
        <v>0</v>
      </c>
      <c r="Z80">
        <f ca="1">IF(AND($B80&gt;0,SUM(Z$3:Z79)=0,SUM($H80:Y80)=0),$B80,0)</f>
        <v>0</v>
      </c>
      <c r="AA80">
        <f ca="1">IF(AND($B80&gt;0,SUM(AA$3:AA79)=0,SUM($H80:Z80)=0),$B80,0)</f>
        <v>0</v>
      </c>
      <c r="AB80">
        <f ca="1">IF(AND($B80&gt;0,SUM(AB$3:AB79)=0,SUM($H80:AA80)=0),$B80,0)</f>
        <v>0</v>
      </c>
      <c r="AC80">
        <f ca="1">IF(AND($B80&gt;0,SUM(AC$3:AC79)=0,SUM($H80:AB80)=0),$B80,0)</f>
        <v>0</v>
      </c>
      <c r="AD80">
        <f ca="1">IF(AND($B80&gt;0,SUM(AD$3:AD79)=0,SUM($H80:AC80)=0),$B80,0)</f>
        <v>0</v>
      </c>
      <c r="AE80">
        <f ca="1">IF(AND($B80&gt;0,SUM(AE$3:AE79)=0,SUM($H80:AD80)=0),$B80,0)</f>
        <v>0</v>
      </c>
      <c r="AF80">
        <f ca="1">IF(AND($B80&gt;0,SUM(AF$3:AF79)=0,SUM($H80:AE80)=0),$B80,0)</f>
        <v>0</v>
      </c>
      <c r="AG80">
        <f ca="1">IF(AND($B80&gt;0,SUM(AG$3:AG79)=0,SUM($H80:AF80)=0),$B80,0)</f>
        <v>0</v>
      </c>
      <c r="AH80">
        <f ca="1">IF(AND($B80&gt;0,SUM(AH$3:AH79)=0,SUM($H80:AG80)=0),$B80,0)</f>
        <v>0</v>
      </c>
      <c r="AI80">
        <f ca="1">IF(AND($B80&gt;0,SUM(AI$3:AI79)=0,SUM($H80:AH80)=0),$B80,0)</f>
        <v>0</v>
      </c>
      <c r="AJ80">
        <f ca="1">IF(AND($B80&gt;0,SUM(AJ$3:AJ79)=0,SUM($H80:AI80)=0),$B80,0)</f>
        <v>0</v>
      </c>
      <c r="AK80">
        <f ca="1">IF(AND($B80&gt;0,SUM(AK$3:AK79)=0,SUM($H80:AJ80)=0),$B80,0)</f>
        <v>0</v>
      </c>
      <c r="AL80">
        <f ca="1">IF(AND($B80&gt;0,SUM(AL$3:AL79)=0,SUM($H80:AK80)=0),$B80,0)</f>
        <v>0</v>
      </c>
      <c r="AM80">
        <f ca="1">IF(AND($B80&gt;0,SUM(AM$3:AM79)=0,SUM($H80:AL80)=0),$B80,0)</f>
        <v>0</v>
      </c>
      <c r="AN80">
        <f ca="1">IF(AND($B80&gt;0,SUM(AN$3:AN79)=0,SUM($H80:AM80)=0),$B80,0)</f>
        <v>0</v>
      </c>
      <c r="AO80">
        <f ca="1">IF(AND($B80&gt;0,SUM(AO$3:AO79)=0,SUM($H80:AN80)=0),$B80,0)</f>
        <v>0</v>
      </c>
      <c r="AP80">
        <f ca="1">IF(AND($B80&gt;0,SUM(AP$3:AP79)=0,SUM($H80:AO80)=0),$B80,0)</f>
        <v>0</v>
      </c>
      <c r="AQ80">
        <f ca="1">IF(AND($B80&gt;0,SUM(AQ$3:AQ79)=0,SUM($H80:AP80)=0),$B80,0)</f>
        <v>0</v>
      </c>
      <c r="AR80">
        <f ca="1">IF(AND($B80&gt;0,SUM(AR$3:AR79)=0,SUM($H80:AQ80)=0),$B80,0)</f>
        <v>0</v>
      </c>
      <c r="AS80">
        <f ca="1">IF(AND($B80&gt;0,SUM(AS$3:AS79)=0,SUM($H80:AR80)=0),$B80,0)</f>
        <v>0</v>
      </c>
      <c r="AT80">
        <f ca="1">IF(AND($B80&gt;0,SUM(AT$3:AT79)=0,SUM($H80:AS80)=0),$B80,0)</f>
        <v>0</v>
      </c>
      <c r="AU80">
        <f ca="1">IF(AND($B80&gt;0,SUM(AU$3:AU79)=0,SUM($H80:AT80)=0),$B80,0)</f>
        <v>0</v>
      </c>
      <c r="AV80">
        <f ca="1">IF(AND($B80&gt;0,SUM(AV$3:AV79)=0,SUM($H80:AU80)=0),$B80,0)</f>
        <v>0</v>
      </c>
      <c r="AW80">
        <f ca="1">IF(AND($B80&gt;0,SUM(AW$3:AW79)=0,SUM($H80:AV80)=0),$B80,0)</f>
        <v>0</v>
      </c>
      <c r="AX80">
        <f ca="1">IF(AND($B80&gt;0,SUM(AX$3:AX79)=0,SUM($H80:AW80)=0),$B80,0)</f>
        <v>0</v>
      </c>
      <c r="AY80">
        <f ca="1">IF(AND($B80&gt;0,SUM(AY$3:AY79)=0,SUM($H80:AX80)=0),$B80,0)</f>
        <v>0</v>
      </c>
      <c r="AZ80">
        <f ca="1">IF(AND($B80&gt;0,SUM(AZ$3:AZ79)=0,SUM($H80:AY80)=0),$B80,0)</f>
        <v>0</v>
      </c>
      <c r="BA80">
        <f ca="1">IF(AND($B80&gt;0,SUM(BA$3:BA79)=0,SUM($H80:AZ80)=0),$B80,0)</f>
        <v>0</v>
      </c>
      <c r="BB80">
        <f ca="1">IF(AND($B80&gt;0,SUM(BB$3:BB79)=0,SUM($H80:BA80)=0),$B80,0)</f>
        <v>0</v>
      </c>
      <c r="BC80">
        <f ca="1">IF(AND($B80&gt;0,SUM(BC$3:BC79)=0,SUM($H80:BB80)=0),$B80,0)</f>
        <v>0</v>
      </c>
      <c r="BD80">
        <f ca="1">IF(AND($B80&gt;0,SUM(BD$3:BD79)=0,SUM($H80:BC80)=0),$B80,0)</f>
        <v>0</v>
      </c>
      <c r="BE80">
        <f ca="1">IF(AND($B80&gt;0,SUM(BE$3:BE79)=0,SUM($H80:BD80)=0),$B80,0)</f>
        <v>0</v>
      </c>
      <c r="BF80">
        <f ca="1">IF(AND($B80&gt;0,SUM(BF$3:BF79)=0,SUM($H80:BE80)=0),$B80,0)</f>
        <v>0</v>
      </c>
      <c r="BG80">
        <f ca="1">IF(AND($B80&gt;0,SUM(BG$3:BG79)=0,SUM($H80:BF80)=0),$B80,0)</f>
        <v>0</v>
      </c>
      <c r="BH80">
        <f ca="1">IF(AND($B80&gt;0,SUM(BH$3:BH79)=0,SUM($H80:BG80)=0),$B80,0)</f>
        <v>0</v>
      </c>
      <c r="BI80">
        <f ca="1">IF(AND($B80&gt;0,SUM(BI$3:BI79)=0,SUM($H80:BH80)=0),$B80,0)</f>
        <v>0</v>
      </c>
      <c r="BJ80">
        <f ca="1">IF(AND($B80&gt;0,SUM(BJ$3:BJ79)=0,SUM($H80:BI80)=0),$B80,0)</f>
        <v>0</v>
      </c>
      <c r="BK80">
        <f ca="1">IF(AND($B80&gt;0,SUM(BK$3:BK79)=0,SUM($H80:BJ80)=0),$B80,0)</f>
        <v>0</v>
      </c>
      <c r="BL80">
        <f ca="1">IF(AND($B80&gt;0,SUM(BL$3:BL79)=0,SUM($H80:BK80)=0),$B80,0)</f>
        <v>0</v>
      </c>
      <c r="BM80">
        <f ca="1">IF(AND($B80&gt;0,SUM(BM$3:BM79)=0,SUM($H80:BL80)=0),$B80,0)</f>
        <v>0</v>
      </c>
      <c r="BN80">
        <f ca="1">IF(AND($B80&gt;0,SUM(BN$3:BN79)=0,SUM($H80:BM80)=0),$B80,0)</f>
        <v>0</v>
      </c>
      <c r="BO80">
        <f ca="1">IF(AND($B80&gt;0,SUM(BO$3:BO79)=0,SUM($H80:BN80)=0),$B80,0)</f>
        <v>0</v>
      </c>
      <c r="BP80">
        <f ca="1">IF(AND($B80&gt;0,SUM(BP$3:BP79)=0,SUM($H80:BO80)=0),$B80,0)</f>
        <v>0</v>
      </c>
      <c r="BQ80">
        <f ca="1">IF(AND($B80&gt;0,SUM(BQ$3:BQ79)=0,SUM($H80:BP80)=0),$B80,0)</f>
        <v>0</v>
      </c>
      <c r="BR80">
        <f ca="1">IF(AND($B80&gt;0,SUM(BR$3:BR79)=0,SUM($H80:BQ80)=0),$B80,0)</f>
        <v>0</v>
      </c>
      <c r="BS80">
        <f ca="1">IF(AND($B80&gt;0,SUM(BS$3:BS79)=0,SUM($H80:BR80)=0),$B80,0)</f>
        <v>0</v>
      </c>
      <c r="BT80">
        <f ca="1">IF(AND($B80&gt;0,SUM(BT$3:BT79)=0,SUM($H80:BS80)=0),$B80,0)</f>
        <v>0</v>
      </c>
      <c r="BU80">
        <f ca="1">IF(AND($B80&gt;0,SUM(BU$3:BU79)=0,SUM($H80:BT80)=0),$B80,0)</f>
        <v>0</v>
      </c>
      <c r="BV80">
        <f ca="1">IF(AND($B80&gt;0,SUM(BV$3:BV79)=0,SUM($H80:BU80)=0),$B80,0)</f>
        <v>0</v>
      </c>
      <c r="BW80">
        <f ca="1">IF(AND($B80&gt;0,SUM(BW$3:BW79)=0,SUM($H80:BV80)=0),$B80,0)</f>
        <v>0</v>
      </c>
      <c r="BX80">
        <f ca="1">IF(AND($B80&gt;0,SUM(BX$3:BX79)=0,SUM($H80:BW80)=0),$B80,0)</f>
        <v>0</v>
      </c>
      <c r="BY80">
        <f ca="1">IF(AND($B80&gt;0,SUM(BY$3:BY79)=0,SUM($H80:BX80)=0),$B80,0)</f>
        <v>0</v>
      </c>
      <c r="BZ80">
        <f ca="1">IF(AND($B80&gt;0,SUM(BZ$3:BZ79)=0,SUM($H80:BY80)=0),$B80,0)</f>
        <v>0</v>
      </c>
      <c r="CA80">
        <f ca="1">IF(AND($B80&gt;0,SUM(CA$3:CA79)=0,SUM($H80:BZ80)=0),$B80,0)</f>
        <v>0</v>
      </c>
      <c r="CB80">
        <f ca="1">IF(AND($B80&gt;0,SUM(CB$3:CB79)=0,SUM($H80:CA80)=0),$B80,0)</f>
        <v>0</v>
      </c>
      <c r="CC80">
        <f ca="1">IF(AND($B80&gt;0,SUM(CC$3:CC79)=0,SUM($H80:CB80)=0),$B80,0)</f>
        <v>0</v>
      </c>
      <c r="CD80">
        <f ca="1">IF(AND($B80&gt;0,SUM(CD$3:CD79)=0,SUM($H80:CC80)=0),$B80,0)</f>
        <v>0</v>
      </c>
      <c r="CE80">
        <f ca="1">IF(AND($B80&gt;0,SUM(CE$3:CE79)=0,SUM($H80:CD80)=0),$B80,0)</f>
        <v>0</v>
      </c>
      <c r="CF80">
        <f ca="1">IF(AND($B80&gt;0,SUM(CF$3:CF79)=0,SUM($H80:CE80)=0),$B80,0)</f>
        <v>0</v>
      </c>
      <c r="CG80">
        <f ca="1">IF(AND($B80&gt;0,SUM(CG$3:CG79)=0,SUM($H80:CF80)=0),$B80,0)</f>
        <v>0</v>
      </c>
      <c r="CH80">
        <f ca="1">IF(AND($B80&gt;0,SUM(CH$3:CH79)=0,SUM($H80:CG80)=0),$B80,0)</f>
        <v>0</v>
      </c>
      <c r="CI80">
        <f ca="1">IF(AND($B80&gt;0,SUM(CI$3:CI79)=0,SUM($H80:CH80)=0),$B80,0)</f>
        <v>0</v>
      </c>
      <c r="CJ80">
        <f ca="1">IF(AND($B80&gt;0,SUM(CJ$3:CJ79)=0,SUM($H80:CI80)=0),$B80,0)</f>
        <v>0</v>
      </c>
      <c r="CK80">
        <f ca="1">IF(AND($B80&gt;0,SUM(CK$3:CK79)=0,SUM($H80:CJ80)=0),$B80,0)</f>
        <v>0</v>
      </c>
      <c r="CL80">
        <f ca="1">IF(AND($B80&gt;0,SUM(CL$3:CL79)=0,SUM($H80:CK80)=0),$B80,0)</f>
        <v>0</v>
      </c>
      <c r="CM80">
        <f ca="1">IF(AND($B80&gt;0,SUM(CM$3:CM79)=0,SUM($H80:CL80)=0),$B80,0)</f>
        <v>0</v>
      </c>
      <c r="CN80">
        <f ca="1">IF(AND($B80&gt;0,SUM(CN$3:CN79)=0,SUM($H80:CM80)=0),$B80,0)</f>
        <v>0</v>
      </c>
      <c r="CO80">
        <f ca="1">IF(AND($B80&gt;0,SUM(CO$3:CO79)=0,SUM($H80:CN80)=0),$B80,0)</f>
        <v>0</v>
      </c>
      <c r="CP80">
        <f ca="1">IF(AND($B80&gt;0,SUM(CP$3:CP79)=0,SUM($H80:CO80)=0),$B80,0)</f>
        <v>0</v>
      </c>
      <c r="CQ80">
        <f ca="1">IF(AND($B80&gt;0,SUM(CQ$3:CQ79)=0,SUM($H80:CP80)=0),$B80,0)</f>
        <v>0</v>
      </c>
      <c r="CR80">
        <f ca="1">IF(AND($B80&gt;0,SUM(CR$3:CR79)=0,SUM($H80:CQ80)=0),$B80,0)</f>
        <v>0</v>
      </c>
      <c r="CS80">
        <f ca="1">IF(AND($B80&gt;0,SUM(CS$3:CS79)=0,SUM($H80:CR80)=0),$B80,0)</f>
        <v>0</v>
      </c>
      <c r="CT80">
        <f ca="1">IF(AND($B80&gt;0,SUM(CT$3:CT79)=0,SUM($H80:CS80)=0),$B80,0)</f>
        <v>0</v>
      </c>
      <c r="CU80">
        <f ca="1">IF(AND($B80&gt;0,SUM(CU$3:CU79)=0,SUM($H80:CT80)=0),$B80,0)</f>
        <v>0</v>
      </c>
      <c r="CV80">
        <f ca="1">IF(AND($B80&gt;0,SUM(CV$3:CV79)=0,SUM($H80:CU80)=0),$B80,0)</f>
        <v>0</v>
      </c>
      <c r="CW80">
        <f ca="1">IF(AND($B80&gt;0,SUM(CW$3:CW79)=0,SUM($H80:CV80)=0),$B80,0)</f>
        <v>0</v>
      </c>
      <c r="CX80">
        <f ca="1">IF(AND($B80&gt;0,SUM(CX$3:CX79)=0,SUM($H80:CW80)=0),$B80,0)</f>
        <v>0</v>
      </c>
      <c r="CY80">
        <f ca="1">IF(AND($B80&gt;0,SUM(CY$3:CY79)=0,SUM($H80:CX80)=0),$B80,0)</f>
        <v>0</v>
      </c>
      <c r="CZ80">
        <f ca="1">IF(AND($B80&gt;0,SUM(CZ$3:CZ79)=0,SUM($H80:CY80)=0),$B80,0)</f>
        <v>0</v>
      </c>
      <c r="DA80">
        <f ca="1">IF(AND($B80&gt;0,SUM(DA$3:DA79)=0,SUM($H80:CZ80)=0),$B80,0)</f>
        <v>0</v>
      </c>
      <c r="DB80">
        <f ca="1">IF(AND($B80&gt;0,SUM(DB$3:DB79)=0,SUM($H80:DA80)=0),$B80,0)</f>
        <v>0</v>
      </c>
      <c r="DC80">
        <f ca="1">IF(AND($B80&gt;0,SUM(DC$3:DC79)=0,SUM($H80:DB80)=0),$B80,0)</f>
        <v>0</v>
      </c>
      <c r="DD80">
        <f ca="1">IF(AND($B80&gt;0,SUM(DD$3:DD79)=0,SUM($H80:DC80)=0),$B80,0)</f>
        <v>0</v>
      </c>
      <c r="DE80">
        <f ca="1">IF(AND($B80&gt;0,SUM(DE$3:DE79)=0,SUM($H80:DD80)=0),$B80,0)</f>
        <v>0</v>
      </c>
      <c r="DF80">
        <f ca="1">IF(AND($B80&gt;0,SUM(DF$3:DF79)=0,SUM($H80:DE80)=0),$B80,0)</f>
        <v>0</v>
      </c>
      <c r="DG80">
        <f ca="1">IF(AND($B80&gt;0,SUM(DG$3:DG79)=0,SUM($H80:DF80)=0),$B80,0)</f>
        <v>0</v>
      </c>
      <c r="DH80">
        <f ca="1">IF(AND($B80&gt;0,SUM(DH$3:DH79)=0,SUM($H80:DG80)=0),$B80,0)</f>
        <v>0</v>
      </c>
      <c r="DI80">
        <f ca="1">IF(AND($B80&gt;0,SUM(DI$3:DI79)=0,SUM($H80:DH80)=0),$B80,0)</f>
        <v>0</v>
      </c>
      <c r="DJ80">
        <f ca="1">IF(AND($B80&gt;0,SUM(DJ$3:DJ79)=0,SUM($H80:DI80)=0),$B80,0)</f>
        <v>0</v>
      </c>
      <c r="DK80">
        <f ca="1">IF(AND($B80&gt;0,SUM(DK$3:DK79)=0,SUM($H80:DJ80)=0),$B80,0)</f>
        <v>0</v>
      </c>
      <c r="DL80">
        <f ca="1">IF(AND($B80&gt;0,SUM(DL$3:DL79)=0,SUM($H80:DK80)=0),$B80,0)</f>
        <v>0</v>
      </c>
      <c r="DM80">
        <f ca="1">IF(AND($B80&gt;0,SUM(DM$3:DM79)=0,SUM($H80:DL80)=0),$B80,0)</f>
        <v>0</v>
      </c>
      <c r="DN80">
        <f ca="1">IF(AND($B80&gt;0,SUM(DN$3:DN79)=0,SUM($H80:DM80)=0),$B80,0)</f>
        <v>0</v>
      </c>
      <c r="DO80">
        <f ca="1">IF(AND($B80&gt;0,SUM(DO$3:DO79)=0,SUM($H80:DN80)=0),$B80,0)</f>
        <v>0</v>
      </c>
      <c r="DP80">
        <f ca="1">IF(AND($B80&gt;0,SUM(DP$3:DP79)=0,SUM($H80:DO80)=0),$B80,0)</f>
        <v>0</v>
      </c>
      <c r="DQ80">
        <f ca="1">IF(AND($B80&gt;0,SUM(DQ$3:DQ79)=0,SUM($H80:DP80)=0),$B80,0)</f>
        <v>0</v>
      </c>
      <c r="DR80">
        <f ca="1">IF(AND($B80&gt;0,SUM(DR$3:DR79)=0,SUM($H80:DQ80)=0),$B80,0)</f>
        <v>0</v>
      </c>
      <c r="DS80">
        <f ca="1">IF(AND($B80&gt;0,SUM(DS$3:DS79)=0,SUM($H80:DR80)=0),$B80,0)</f>
        <v>0</v>
      </c>
      <c r="DT80">
        <f ca="1">IF(AND($B80&gt;0,SUM(DT$3:DT79)=0,SUM($H80:DS80)=0),$B80,0)</f>
        <v>0</v>
      </c>
      <c r="DU80">
        <f ca="1">IF(AND($B80&gt;0,SUM(DU$3:DU79)=0,SUM($H80:DT80)=0),$B80,0)</f>
        <v>0</v>
      </c>
      <c r="DV80">
        <f ca="1">IF(AND($B80&gt;0,SUM(DV$3:DV79)=0,SUM($H80:DU80)=0),$B80,0)</f>
        <v>0</v>
      </c>
      <c r="DW80">
        <f ca="1">IF(AND($B80&gt;0,SUM(DW$3:DW79)=0,SUM($H80:DV80)=0),$B80,0)</f>
        <v>0</v>
      </c>
      <c r="DX80">
        <f ca="1">IF(AND($B80&gt;0,SUM(DX$3:DX79)=0,SUM($H80:DW80)=0),$B80,0)</f>
        <v>0</v>
      </c>
      <c r="DY80">
        <f ca="1">IF(AND($B80&gt;0,SUM(DY$3:DY79)=0,SUM($H80:DX80)=0),$B80,0)</f>
        <v>0</v>
      </c>
      <c r="DZ80">
        <f ca="1">IF(AND($B80&gt;0,SUM(DZ$3:DZ79)=0,SUM($H80:DY80)=0),$B80,0)</f>
        <v>0</v>
      </c>
      <c r="EA80">
        <f ca="1">IF(AND($B80&gt;0,SUM(EA$3:EA79)=0,SUM($H80:DZ80)=0),$B80,0)</f>
        <v>0</v>
      </c>
      <c r="EB80">
        <f ca="1">IF(AND($B80&gt;0,SUM(EB$3:EB79)=0,SUM($H80:EA80)=0),$B80,0)</f>
        <v>0</v>
      </c>
      <c r="EC80">
        <f ca="1">IF(AND($B80&gt;0,SUM(EC$3:EC79)=0,SUM($H80:EB80)=0),$B80,0)</f>
        <v>0</v>
      </c>
      <c r="ED80">
        <f ca="1">IF(AND($B80&gt;0,SUM(ED$3:ED79)=0,SUM($H80:EC80)=0),$B80,0)</f>
        <v>0</v>
      </c>
      <c r="EE80">
        <f ca="1">IF(AND($B80&gt;0,SUM(EE$3:EE79)=0,SUM($H80:ED80)=0),$B80,0)</f>
        <v>0</v>
      </c>
      <c r="EF80">
        <f ca="1">IF(AND($B80&gt;0,SUM(EF$3:EF79)=0,SUM($H80:EE80)=0),$B80,0)</f>
        <v>0</v>
      </c>
      <c r="EG80">
        <f ca="1">IF(AND($B80&gt;0,SUM(EG$3:EG79)=0,SUM($H80:EF80)=0),$B80,0)</f>
        <v>0</v>
      </c>
      <c r="EH80">
        <f ca="1">IF(AND($B80&gt;0,SUM(EH$3:EH79)=0,SUM($H80:EG80)=0),$B80,0)</f>
        <v>0</v>
      </c>
      <c r="EI80">
        <f ca="1">IF(AND($B80&gt;0,SUM(EI$3:EI79)=0,SUM($H80:EH80)=0),$B80,0)</f>
        <v>0</v>
      </c>
      <c r="EJ80">
        <f ca="1">IF(AND($B80&gt;0,SUM(EJ$3:EJ79)=0,SUM($H80:EI80)=0),$B80,0)</f>
        <v>0</v>
      </c>
      <c r="EK80">
        <f ca="1">IF(AND($B80&gt;0,SUM(EK$3:EK79)=0,SUM($H80:EJ80)=0),$B80,0)</f>
        <v>0</v>
      </c>
      <c r="EL80">
        <f ca="1">IF(AND($B80&gt;0,SUM(EL$3:EL79)=0,SUM($H80:EK80)=0),$B80,0)</f>
        <v>0</v>
      </c>
      <c r="EM80">
        <f ca="1">IF(AND($B80&gt;0,SUM(EM$3:EM79)=0,SUM($H80:EL80)=0),$B80,0)</f>
        <v>0</v>
      </c>
      <c r="EN80">
        <f ca="1">IF(AND($B80&gt;0,SUM(EN$3:EN79)=0,SUM($H80:EM80)=0),$B80,0)</f>
        <v>0</v>
      </c>
      <c r="EO80">
        <f ca="1">IF(AND($B80&gt;0,SUM(EO$3:EO79)=0,SUM($H80:EN80)=0),$B80,0)</f>
        <v>0</v>
      </c>
      <c r="EP80">
        <f ca="1">IF(AND($B80&gt;0,SUM(EP$3:EP79)=0,SUM($H80:EO80)=0),$B80,0)</f>
        <v>0</v>
      </c>
      <c r="EQ80">
        <f ca="1">IF(AND($B80&gt;0,SUM(EQ$3:EQ79)=0,SUM($H80:EP80)=0),$B80,0)</f>
        <v>0</v>
      </c>
      <c r="ER80">
        <f ca="1">IF(AND($B80&gt;0,SUM(ER$3:ER79)=0,SUM($H80:EQ80)=0),$B80,0)</f>
        <v>0</v>
      </c>
      <c r="ES80">
        <f ca="1">IF(AND($B80&gt;0,SUM(ES$3:ES79)=0,SUM($H80:ER80)=0),$B80,0)</f>
        <v>0</v>
      </c>
      <c r="ET80">
        <f ca="1">IF(AND($B80&gt;0,SUM(ET$3:ET79)=0,SUM($H80:ES80)=0),$B80,0)</f>
        <v>0</v>
      </c>
      <c r="EU80">
        <f ca="1">IF(AND($B80&gt;0,SUM(EU$3:EU79)=0,SUM($H80:ET80)=0),$B80,0)</f>
        <v>0</v>
      </c>
      <c r="EV80">
        <f ca="1">IF(AND($B80&gt;0,SUM(EV$3:EV79)=0,SUM($H80:EU80)=0),$B80,0)</f>
        <v>0</v>
      </c>
      <c r="EW80">
        <f ca="1">IF(AND($B80&gt;0,SUM(EW$3:EW79)=0,SUM($H80:EV80)=0),$B80,0)</f>
        <v>0</v>
      </c>
      <c r="EX80">
        <f ca="1">IF(AND($B80&gt;0,SUM(EX$3:EX79)=0,SUM($H80:EW80)=0),$B80,0)</f>
        <v>0</v>
      </c>
      <c r="EY80">
        <f ca="1">IF(AND($B80&gt;0,SUM(EY$3:EY79)=0,SUM($H80:EX80)=0),$B80,0)</f>
        <v>0</v>
      </c>
      <c r="EZ80">
        <f ca="1">IF(AND($B80&gt;0,SUM(EZ$3:EZ79)=0,SUM($H80:EY80)=0),$B80,0)</f>
        <v>0</v>
      </c>
      <c r="FA80">
        <f ca="1">IF(AND($B80&gt;0,SUM(FA$3:FA79)=0,SUM($H80:EZ80)=0),$B80,0)</f>
        <v>0</v>
      </c>
      <c r="FB80">
        <f ca="1">IF(AND($B80&gt;0,SUM(FB$3:FB79)=0,SUM($H80:FA80)=0),$B80,0)</f>
        <v>0</v>
      </c>
      <c r="FC80">
        <f ca="1">IF(AND($B80&gt;0,SUM(FC$3:FC79)=0,SUM($H80:FB80)=0),$B80,0)</f>
        <v>0</v>
      </c>
      <c r="FD80">
        <f ca="1">IF(AND($B80&gt;0,SUM(FD$3:FD79)=0,SUM($H80:FC80)=0),$B80,0)</f>
        <v>0</v>
      </c>
      <c r="FE80">
        <f ca="1">IF(AND($B80&gt;0,SUM(FE$3:FE79)=0,SUM($H80:FD80)=0),$B80,0)</f>
        <v>0</v>
      </c>
      <c r="FF80">
        <f ca="1">IF(AND($B80&gt;0,SUM(FF$3:FF79)=0,SUM($H80:FE80)=0),$B80,0)</f>
        <v>0</v>
      </c>
      <c r="FG80">
        <f ca="1">IF(AND($B80&gt;0,SUM(FG$3:FG79)=0,SUM($H80:FF80)=0),$B80,0)</f>
        <v>0</v>
      </c>
      <c r="FH80">
        <f ca="1">IF(AND($B80&gt;0,SUM(FH$3:FH79)=0,SUM($H80:FG80)=0),$B80,0)</f>
        <v>0</v>
      </c>
      <c r="FI80">
        <f ca="1">IF(AND($B80&gt;0,SUM(FI$3:FI79)=0,SUM($H80:FH80)=0),$B80,0)</f>
        <v>0</v>
      </c>
      <c r="FJ80">
        <f ca="1">IF(AND($B80&gt;0,SUM(FJ$3:FJ79)=0,SUM($H80:FI80)=0),$B80,0)</f>
        <v>0</v>
      </c>
      <c r="FK80">
        <f ca="1">IF(AND($B80&gt;0,SUM(FK$3:FK79)=0,SUM($H80:FJ80)=0),$B80,0)</f>
        <v>0</v>
      </c>
      <c r="FL80">
        <f ca="1">IF(AND($B80&gt;0,SUM(FL$3:FL79)=0,SUM($H80:FK80)=0),$B80,0)</f>
        <v>0</v>
      </c>
      <c r="FM80">
        <f ca="1">IF(AND($B80&gt;0,SUM(FM$3:FM79)=0,SUM($H80:FL80)=0),$B80,0)</f>
        <v>0</v>
      </c>
      <c r="FN80">
        <f ca="1">IF(AND($B80&gt;0,SUM(FN$3:FN79)=0,SUM($H80:FM80)=0),$B80,0)</f>
        <v>0</v>
      </c>
      <c r="FS80" s="67"/>
      <c r="FT80" s="67"/>
      <c r="FU80" s="342"/>
      <c r="FV80" s="374"/>
      <c r="FY80" s="67"/>
      <c r="FZ80" s="67"/>
      <c r="GA80" s="342"/>
      <c r="GB80" s="374"/>
      <c r="GE80" s="67"/>
      <c r="GF80" s="67"/>
      <c r="GG80" s="342"/>
      <c r="GH80" s="374"/>
    </row>
    <row r="81" spans="1:190" ht="15.75" thickBot="1" x14ac:dyDescent="0.3">
      <c r="A81">
        <v>81</v>
      </c>
      <c r="C81" s="240">
        <f t="shared" ca="1" si="16"/>
        <v>0</v>
      </c>
      <c r="D81" s="240">
        <f t="shared" ca="1" si="17"/>
        <v>0</v>
      </c>
      <c r="E81" s="240">
        <f t="shared" ca="1" si="18"/>
        <v>0</v>
      </c>
      <c r="F81" s="240" t="str">
        <f t="shared" ca="1" si="19"/>
        <v/>
      </c>
      <c r="G81" s="47">
        <f ca="1">INDEX($I$2:$FN$2,ROWS(G$2:G81))</f>
        <v>1</v>
      </c>
      <c r="H81">
        <v>0</v>
      </c>
      <c r="I81">
        <f ca="1">IF(AND($B81&gt;0,SUM(I$3:I80)=0,SUM($H81:H81)=0),$B81,0)</f>
        <v>0</v>
      </c>
      <c r="J81">
        <f ca="1">IF(AND($B81&gt;0,SUM(J$3:J80)=0,SUM($H81:I81)=0),$B81,0)</f>
        <v>0</v>
      </c>
      <c r="K81">
        <f ca="1">IF(AND($B81&gt;0,SUM(K$3:K80)=0,SUM($H81:J81)=0),$B81,0)</f>
        <v>0</v>
      </c>
      <c r="L81">
        <f ca="1">IF(AND($B81&gt;0,SUM(L$3:L80)=0,SUM($H81:K81)=0),$B81,0)</f>
        <v>0</v>
      </c>
      <c r="M81">
        <f ca="1">IF(AND($B81&gt;0,SUM(M$3:M80)=0,SUM($H81:L81)=0),$B81,0)</f>
        <v>0</v>
      </c>
      <c r="N81">
        <f ca="1">IF(AND($B81&gt;0,SUM(N$3:N80)=0,SUM($H81:M81)=0),$B81,0)</f>
        <v>0</v>
      </c>
      <c r="O81">
        <f ca="1">IF(AND($B81&gt;0,SUM(O$3:O80)=0,SUM($H81:N81)=0),$B81,0)</f>
        <v>0</v>
      </c>
      <c r="P81">
        <f ca="1">IF(AND($B81&gt;0,SUM(P$3:P80)=0,SUM($H81:O81)=0),$B81,0)</f>
        <v>0</v>
      </c>
      <c r="Q81">
        <f ca="1">IF(AND($B81&gt;0,SUM(Q$3:Q80)=0,SUM($H81:P81)=0),$B81,0)</f>
        <v>0</v>
      </c>
      <c r="R81">
        <f ca="1">IF(AND($B81&gt;0,SUM(R$3:R80)=0,SUM($H81:Q81)=0),$B81,0)</f>
        <v>0</v>
      </c>
      <c r="S81">
        <f ca="1">IF(AND($B81&gt;0,SUM(S$3:S80)=0,SUM($H81:R81)=0),$B81,0)</f>
        <v>0</v>
      </c>
      <c r="T81">
        <f ca="1">IF(AND($B81&gt;0,SUM(T$3:T80)=0,SUM($H81:S81)=0),$B81,0)</f>
        <v>0</v>
      </c>
      <c r="U81">
        <f ca="1">IF(AND($B81&gt;0,SUM(U$3:U80)=0,SUM($H81:T81)=0),$B81,0)</f>
        <v>0</v>
      </c>
      <c r="V81">
        <f ca="1">IF(AND($B81&gt;0,SUM(V$3:V80)=0,SUM($H81:U81)=0),$B81,0)</f>
        <v>0</v>
      </c>
      <c r="W81">
        <f ca="1">IF(AND($B81&gt;0,SUM(W$3:W80)=0,SUM($H81:V81)=0),$B81,0)</f>
        <v>0</v>
      </c>
      <c r="X81">
        <f ca="1">IF(AND($B81&gt;0,SUM(X$3:X80)=0,SUM($H81:W81)=0),$B81,0)</f>
        <v>0</v>
      </c>
      <c r="Y81">
        <f ca="1">IF(AND($B81&gt;0,SUM(Y$3:Y80)=0,SUM($H81:X81)=0),$B81,0)</f>
        <v>0</v>
      </c>
      <c r="Z81">
        <f ca="1">IF(AND($B81&gt;0,SUM(Z$3:Z80)=0,SUM($H81:Y81)=0),$B81,0)</f>
        <v>0</v>
      </c>
      <c r="AA81">
        <f ca="1">IF(AND($B81&gt;0,SUM(AA$3:AA80)=0,SUM($H81:Z81)=0),$B81,0)</f>
        <v>0</v>
      </c>
      <c r="AB81">
        <f ca="1">IF(AND($B81&gt;0,SUM(AB$3:AB80)=0,SUM($H81:AA81)=0),$B81,0)</f>
        <v>0</v>
      </c>
      <c r="AC81">
        <f ca="1">IF(AND($B81&gt;0,SUM(AC$3:AC80)=0,SUM($H81:AB81)=0),$B81,0)</f>
        <v>0</v>
      </c>
      <c r="AD81">
        <f ca="1">IF(AND($B81&gt;0,SUM(AD$3:AD80)=0,SUM($H81:AC81)=0),$B81,0)</f>
        <v>0</v>
      </c>
      <c r="AE81">
        <f ca="1">IF(AND($B81&gt;0,SUM(AE$3:AE80)=0,SUM($H81:AD81)=0),$B81,0)</f>
        <v>0</v>
      </c>
      <c r="AF81">
        <f ca="1">IF(AND($B81&gt;0,SUM(AF$3:AF80)=0,SUM($H81:AE81)=0),$B81,0)</f>
        <v>0</v>
      </c>
      <c r="AG81">
        <f ca="1">IF(AND($B81&gt;0,SUM(AG$3:AG80)=0,SUM($H81:AF81)=0),$B81,0)</f>
        <v>0</v>
      </c>
      <c r="AH81">
        <f ca="1">IF(AND($B81&gt;0,SUM(AH$3:AH80)=0,SUM($H81:AG81)=0),$B81,0)</f>
        <v>0</v>
      </c>
      <c r="AI81">
        <f ca="1">IF(AND($B81&gt;0,SUM(AI$3:AI80)=0,SUM($H81:AH81)=0),$B81,0)</f>
        <v>0</v>
      </c>
      <c r="AJ81">
        <f ca="1">IF(AND($B81&gt;0,SUM(AJ$3:AJ80)=0,SUM($H81:AI81)=0),$B81,0)</f>
        <v>0</v>
      </c>
      <c r="AK81">
        <f ca="1">IF(AND($B81&gt;0,SUM(AK$3:AK80)=0,SUM($H81:AJ81)=0),$B81,0)</f>
        <v>0</v>
      </c>
      <c r="AL81">
        <f ca="1">IF(AND($B81&gt;0,SUM(AL$3:AL80)=0,SUM($H81:AK81)=0),$B81,0)</f>
        <v>0</v>
      </c>
      <c r="AM81">
        <f ca="1">IF(AND($B81&gt;0,SUM(AM$3:AM80)=0,SUM($H81:AL81)=0),$B81,0)</f>
        <v>0</v>
      </c>
      <c r="AN81">
        <f ca="1">IF(AND($B81&gt;0,SUM(AN$3:AN80)=0,SUM($H81:AM81)=0),$B81,0)</f>
        <v>0</v>
      </c>
      <c r="AO81">
        <f ca="1">IF(AND($B81&gt;0,SUM(AO$3:AO80)=0,SUM($H81:AN81)=0),$B81,0)</f>
        <v>0</v>
      </c>
      <c r="AP81">
        <f ca="1">IF(AND($B81&gt;0,SUM(AP$3:AP80)=0,SUM($H81:AO81)=0),$B81,0)</f>
        <v>0</v>
      </c>
      <c r="AQ81">
        <f ca="1">IF(AND($B81&gt;0,SUM(AQ$3:AQ80)=0,SUM($H81:AP81)=0),$B81,0)</f>
        <v>0</v>
      </c>
      <c r="AR81">
        <f ca="1">IF(AND($B81&gt;0,SUM(AR$3:AR80)=0,SUM($H81:AQ81)=0),$B81,0)</f>
        <v>0</v>
      </c>
      <c r="AS81">
        <f ca="1">IF(AND($B81&gt;0,SUM(AS$3:AS80)=0,SUM($H81:AR81)=0),$B81,0)</f>
        <v>0</v>
      </c>
      <c r="AT81">
        <f ca="1">IF(AND($B81&gt;0,SUM(AT$3:AT80)=0,SUM($H81:AS81)=0),$B81,0)</f>
        <v>0</v>
      </c>
      <c r="AU81">
        <f ca="1">IF(AND($B81&gt;0,SUM(AU$3:AU80)=0,SUM($H81:AT81)=0),$B81,0)</f>
        <v>0</v>
      </c>
      <c r="AV81">
        <f ca="1">IF(AND($B81&gt;0,SUM(AV$3:AV80)=0,SUM($H81:AU81)=0),$B81,0)</f>
        <v>0</v>
      </c>
      <c r="AW81">
        <f ca="1">IF(AND($B81&gt;0,SUM(AW$3:AW80)=0,SUM($H81:AV81)=0),$B81,0)</f>
        <v>0</v>
      </c>
      <c r="AX81">
        <f ca="1">IF(AND($B81&gt;0,SUM(AX$3:AX80)=0,SUM($H81:AW81)=0),$B81,0)</f>
        <v>0</v>
      </c>
      <c r="AY81">
        <f ca="1">IF(AND($B81&gt;0,SUM(AY$3:AY80)=0,SUM($H81:AX81)=0),$B81,0)</f>
        <v>0</v>
      </c>
      <c r="AZ81">
        <f ca="1">IF(AND($B81&gt;0,SUM(AZ$3:AZ80)=0,SUM($H81:AY81)=0),$B81,0)</f>
        <v>0</v>
      </c>
      <c r="BA81">
        <f ca="1">IF(AND($B81&gt;0,SUM(BA$3:BA80)=0,SUM($H81:AZ81)=0),$B81,0)</f>
        <v>0</v>
      </c>
      <c r="BB81">
        <f ca="1">IF(AND($B81&gt;0,SUM(BB$3:BB80)=0,SUM($H81:BA81)=0),$B81,0)</f>
        <v>0</v>
      </c>
      <c r="BC81">
        <f ca="1">IF(AND($B81&gt;0,SUM(BC$3:BC80)=0,SUM($H81:BB81)=0),$B81,0)</f>
        <v>0</v>
      </c>
      <c r="BD81">
        <f ca="1">IF(AND($B81&gt;0,SUM(BD$3:BD80)=0,SUM($H81:BC81)=0),$B81,0)</f>
        <v>0</v>
      </c>
      <c r="BE81">
        <f ca="1">IF(AND($B81&gt;0,SUM(BE$3:BE80)=0,SUM($H81:BD81)=0),$B81,0)</f>
        <v>0</v>
      </c>
      <c r="BF81">
        <f ca="1">IF(AND($B81&gt;0,SUM(BF$3:BF80)=0,SUM($H81:BE81)=0),$B81,0)</f>
        <v>0</v>
      </c>
      <c r="BG81">
        <f ca="1">IF(AND($B81&gt;0,SUM(BG$3:BG80)=0,SUM($H81:BF81)=0),$B81,0)</f>
        <v>0</v>
      </c>
      <c r="BH81">
        <f ca="1">IF(AND($B81&gt;0,SUM(BH$3:BH80)=0,SUM($H81:BG81)=0),$B81,0)</f>
        <v>0</v>
      </c>
      <c r="BI81">
        <f ca="1">IF(AND($B81&gt;0,SUM(BI$3:BI80)=0,SUM($H81:BH81)=0),$B81,0)</f>
        <v>0</v>
      </c>
      <c r="BJ81">
        <f ca="1">IF(AND($B81&gt;0,SUM(BJ$3:BJ80)=0,SUM($H81:BI81)=0),$B81,0)</f>
        <v>0</v>
      </c>
      <c r="BK81">
        <f ca="1">IF(AND($B81&gt;0,SUM(BK$3:BK80)=0,SUM($H81:BJ81)=0),$B81,0)</f>
        <v>0</v>
      </c>
      <c r="BL81">
        <f ca="1">IF(AND($B81&gt;0,SUM(BL$3:BL80)=0,SUM($H81:BK81)=0),$B81,0)</f>
        <v>0</v>
      </c>
      <c r="BM81">
        <f ca="1">IF(AND($B81&gt;0,SUM(BM$3:BM80)=0,SUM($H81:BL81)=0),$B81,0)</f>
        <v>0</v>
      </c>
      <c r="BN81">
        <f ca="1">IF(AND($B81&gt;0,SUM(BN$3:BN80)=0,SUM($H81:BM81)=0),$B81,0)</f>
        <v>0</v>
      </c>
      <c r="BO81">
        <f ca="1">IF(AND($B81&gt;0,SUM(BO$3:BO80)=0,SUM($H81:BN81)=0),$B81,0)</f>
        <v>0</v>
      </c>
      <c r="BP81">
        <f ca="1">IF(AND($B81&gt;0,SUM(BP$3:BP80)=0,SUM($H81:BO81)=0),$B81,0)</f>
        <v>0</v>
      </c>
      <c r="BQ81">
        <f ca="1">IF(AND($B81&gt;0,SUM(BQ$3:BQ80)=0,SUM($H81:BP81)=0),$B81,0)</f>
        <v>0</v>
      </c>
      <c r="BR81">
        <f ca="1">IF(AND($B81&gt;0,SUM(BR$3:BR80)=0,SUM($H81:BQ81)=0),$B81,0)</f>
        <v>0</v>
      </c>
      <c r="BS81">
        <f ca="1">IF(AND($B81&gt;0,SUM(BS$3:BS80)=0,SUM($H81:BR81)=0),$B81,0)</f>
        <v>0</v>
      </c>
      <c r="BT81">
        <f ca="1">IF(AND($B81&gt;0,SUM(BT$3:BT80)=0,SUM($H81:BS81)=0),$B81,0)</f>
        <v>0</v>
      </c>
      <c r="BU81">
        <f ca="1">IF(AND($B81&gt;0,SUM(BU$3:BU80)=0,SUM($H81:BT81)=0),$B81,0)</f>
        <v>0</v>
      </c>
      <c r="BV81">
        <f ca="1">IF(AND($B81&gt;0,SUM(BV$3:BV80)=0,SUM($H81:BU81)=0),$B81,0)</f>
        <v>0</v>
      </c>
      <c r="BW81">
        <f ca="1">IF(AND($B81&gt;0,SUM(BW$3:BW80)=0,SUM($H81:BV81)=0),$B81,0)</f>
        <v>0</v>
      </c>
      <c r="BX81">
        <f ca="1">IF(AND($B81&gt;0,SUM(BX$3:BX80)=0,SUM($H81:BW81)=0),$B81,0)</f>
        <v>0</v>
      </c>
      <c r="BY81">
        <f ca="1">IF(AND($B81&gt;0,SUM(BY$3:BY80)=0,SUM($H81:BX81)=0),$B81,0)</f>
        <v>0</v>
      </c>
      <c r="BZ81">
        <f ca="1">IF(AND($B81&gt;0,SUM(BZ$3:BZ80)=0,SUM($H81:BY81)=0),$B81,0)</f>
        <v>0</v>
      </c>
      <c r="CA81">
        <f ca="1">IF(AND($B81&gt;0,SUM(CA$3:CA80)=0,SUM($H81:BZ81)=0),$B81,0)</f>
        <v>0</v>
      </c>
      <c r="CB81">
        <f ca="1">IF(AND($B81&gt;0,SUM(CB$3:CB80)=0,SUM($H81:CA81)=0),$B81,0)</f>
        <v>0</v>
      </c>
      <c r="CC81">
        <f ca="1">IF(AND($B81&gt;0,SUM(CC$3:CC80)=0,SUM($H81:CB81)=0),$B81,0)</f>
        <v>0</v>
      </c>
      <c r="CD81">
        <f ca="1">IF(AND($B81&gt;0,SUM(CD$3:CD80)=0,SUM($H81:CC81)=0),$B81,0)</f>
        <v>0</v>
      </c>
      <c r="CE81">
        <f ca="1">IF(AND($B81&gt;0,SUM(CE$3:CE80)=0,SUM($H81:CD81)=0),$B81,0)</f>
        <v>0</v>
      </c>
      <c r="CF81">
        <f ca="1">IF(AND($B81&gt;0,SUM(CF$3:CF80)=0,SUM($H81:CE81)=0),$B81,0)</f>
        <v>0</v>
      </c>
      <c r="CG81">
        <f ca="1">IF(AND($B81&gt;0,SUM(CG$3:CG80)=0,SUM($H81:CF81)=0),$B81,0)</f>
        <v>0</v>
      </c>
      <c r="CH81">
        <f ca="1">IF(AND($B81&gt;0,SUM(CH$3:CH80)=0,SUM($H81:CG81)=0),$B81,0)</f>
        <v>0</v>
      </c>
      <c r="CI81">
        <f ca="1">IF(AND($B81&gt;0,SUM(CI$3:CI80)=0,SUM($H81:CH81)=0),$B81,0)</f>
        <v>0</v>
      </c>
      <c r="CJ81">
        <f ca="1">IF(AND($B81&gt;0,SUM(CJ$3:CJ80)=0,SUM($H81:CI81)=0),$B81,0)</f>
        <v>0</v>
      </c>
      <c r="CK81">
        <f ca="1">IF(AND($B81&gt;0,SUM(CK$3:CK80)=0,SUM($H81:CJ81)=0),$B81,0)</f>
        <v>0</v>
      </c>
      <c r="CL81">
        <f ca="1">IF(AND($B81&gt;0,SUM(CL$3:CL80)=0,SUM($H81:CK81)=0),$B81,0)</f>
        <v>0</v>
      </c>
      <c r="CM81">
        <f ca="1">IF(AND($B81&gt;0,SUM(CM$3:CM80)=0,SUM($H81:CL81)=0),$B81,0)</f>
        <v>0</v>
      </c>
      <c r="CN81">
        <f ca="1">IF(AND($B81&gt;0,SUM(CN$3:CN80)=0,SUM($H81:CM81)=0),$B81,0)</f>
        <v>0</v>
      </c>
      <c r="CO81">
        <f ca="1">IF(AND($B81&gt;0,SUM(CO$3:CO80)=0,SUM($H81:CN81)=0),$B81,0)</f>
        <v>0</v>
      </c>
      <c r="CP81">
        <f ca="1">IF(AND($B81&gt;0,SUM(CP$3:CP80)=0,SUM($H81:CO81)=0),$B81,0)</f>
        <v>0</v>
      </c>
      <c r="CQ81">
        <f ca="1">IF(AND($B81&gt;0,SUM(CQ$3:CQ80)=0,SUM($H81:CP81)=0),$B81,0)</f>
        <v>0</v>
      </c>
      <c r="CR81">
        <f ca="1">IF(AND($B81&gt;0,SUM(CR$3:CR80)=0,SUM($H81:CQ81)=0),$B81,0)</f>
        <v>0</v>
      </c>
      <c r="CS81">
        <f ca="1">IF(AND($B81&gt;0,SUM(CS$3:CS80)=0,SUM($H81:CR81)=0),$B81,0)</f>
        <v>0</v>
      </c>
      <c r="CT81">
        <f ca="1">IF(AND($B81&gt;0,SUM(CT$3:CT80)=0,SUM($H81:CS81)=0),$B81,0)</f>
        <v>0</v>
      </c>
      <c r="CU81">
        <f ca="1">IF(AND($B81&gt;0,SUM(CU$3:CU80)=0,SUM($H81:CT81)=0),$B81,0)</f>
        <v>0</v>
      </c>
      <c r="CV81">
        <f ca="1">IF(AND($B81&gt;0,SUM(CV$3:CV80)=0,SUM($H81:CU81)=0),$B81,0)</f>
        <v>0</v>
      </c>
      <c r="CW81">
        <f ca="1">IF(AND($B81&gt;0,SUM(CW$3:CW80)=0,SUM($H81:CV81)=0),$B81,0)</f>
        <v>0</v>
      </c>
      <c r="CX81">
        <f ca="1">IF(AND($B81&gt;0,SUM(CX$3:CX80)=0,SUM($H81:CW81)=0),$B81,0)</f>
        <v>0</v>
      </c>
      <c r="CY81">
        <f ca="1">IF(AND($B81&gt;0,SUM(CY$3:CY80)=0,SUM($H81:CX81)=0),$B81,0)</f>
        <v>0</v>
      </c>
      <c r="CZ81">
        <f ca="1">IF(AND($B81&gt;0,SUM(CZ$3:CZ80)=0,SUM($H81:CY81)=0),$B81,0)</f>
        <v>0</v>
      </c>
      <c r="DA81">
        <f ca="1">IF(AND($B81&gt;0,SUM(DA$3:DA80)=0,SUM($H81:CZ81)=0),$B81,0)</f>
        <v>0</v>
      </c>
      <c r="DB81">
        <f ca="1">IF(AND($B81&gt;0,SUM(DB$3:DB80)=0,SUM($H81:DA81)=0),$B81,0)</f>
        <v>0</v>
      </c>
      <c r="DC81">
        <f ca="1">IF(AND($B81&gt;0,SUM(DC$3:DC80)=0,SUM($H81:DB81)=0),$B81,0)</f>
        <v>0</v>
      </c>
      <c r="DD81">
        <f ca="1">IF(AND($B81&gt;0,SUM(DD$3:DD80)=0,SUM($H81:DC81)=0),$B81,0)</f>
        <v>0</v>
      </c>
      <c r="DE81">
        <f ca="1">IF(AND($B81&gt;0,SUM(DE$3:DE80)=0,SUM($H81:DD81)=0),$B81,0)</f>
        <v>0</v>
      </c>
      <c r="DF81">
        <f ca="1">IF(AND($B81&gt;0,SUM(DF$3:DF80)=0,SUM($H81:DE81)=0),$B81,0)</f>
        <v>0</v>
      </c>
      <c r="DG81">
        <f ca="1">IF(AND($B81&gt;0,SUM(DG$3:DG80)=0,SUM($H81:DF81)=0),$B81,0)</f>
        <v>0</v>
      </c>
      <c r="DH81">
        <f ca="1">IF(AND($B81&gt;0,SUM(DH$3:DH80)=0,SUM($H81:DG81)=0),$B81,0)</f>
        <v>0</v>
      </c>
      <c r="DI81">
        <f ca="1">IF(AND($B81&gt;0,SUM(DI$3:DI80)=0,SUM($H81:DH81)=0),$B81,0)</f>
        <v>0</v>
      </c>
      <c r="DJ81">
        <f ca="1">IF(AND($B81&gt;0,SUM(DJ$3:DJ80)=0,SUM($H81:DI81)=0),$B81,0)</f>
        <v>0</v>
      </c>
      <c r="DK81">
        <f ca="1">IF(AND($B81&gt;0,SUM(DK$3:DK80)=0,SUM($H81:DJ81)=0),$B81,0)</f>
        <v>0</v>
      </c>
      <c r="DL81">
        <f ca="1">IF(AND($B81&gt;0,SUM(DL$3:DL80)=0,SUM($H81:DK81)=0),$B81,0)</f>
        <v>0</v>
      </c>
      <c r="DM81">
        <f ca="1">IF(AND($B81&gt;0,SUM(DM$3:DM80)=0,SUM($H81:DL81)=0),$B81,0)</f>
        <v>0</v>
      </c>
      <c r="DN81">
        <f ca="1">IF(AND($B81&gt;0,SUM(DN$3:DN80)=0,SUM($H81:DM81)=0),$B81,0)</f>
        <v>0</v>
      </c>
      <c r="DO81">
        <f ca="1">IF(AND($B81&gt;0,SUM(DO$3:DO80)=0,SUM($H81:DN81)=0),$B81,0)</f>
        <v>0</v>
      </c>
      <c r="DP81">
        <f ca="1">IF(AND($B81&gt;0,SUM(DP$3:DP80)=0,SUM($H81:DO81)=0),$B81,0)</f>
        <v>0</v>
      </c>
      <c r="DQ81">
        <f ca="1">IF(AND($B81&gt;0,SUM(DQ$3:DQ80)=0,SUM($H81:DP81)=0),$B81,0)</f>
        <v>0</v>
      </c>
      <c r="DR81">
        <f ca="1">IF(AND($B81&gt;0,SUM(DR$3:DR80)=0,SUM($H81:DQ81)=0),$B81,0)</f>
        <v>0</v>
      </c>
      <c r="DS81">
        <f ca="1">IF(AND($B81&gt;0,SUM(DS$3:DS80)=0,SUM($H81:DR81)=0),$B81,0)</f>
        <v>0</v>
      </c>
      <c r="DT81">
        <f ca="1">IF(AND($B81&gt;0,SUM(DT$3:DT80)=0,SUM($H81:DS81)=0),$B81,0)</f>
        <v>0</v>
      </c>
      <c r="DU81">
        <f ca="1">IF(AND($B81&gt;0,SUM(DU$3:DU80)=0,SUM($H81:DT81)=0),$B81,0)</f>
        <v>0</v>
      </c>
      <c r="DV81">
        <f ca="1">IF(AND($B81&gt;0,SUM(DV$3:DV80)=0,SUM($H81:DU81)=0),$B81,0)</f>
        <v>0</v>
      </c>
      <c r="DW81">
        <f ca="1">IF(AND($B81&gt;0,SUM(DW$3:DW80)=0,SUM($H81:DV81)=0),$B81,0)</f>
        <v>0</v>
      </c>
      <c r="DX81">
        <f ca="1">IF(AND($B81&gt;0,SUM(DX$3:DX80)=0,SUM($H81:DW81)=0),$B81,0)</f>
        <v>0</v>
      </c>
      <c r="DY81">
        <f ca="1">IF(AND($B81&gt;0,SUM(DY$3:DY80)=0,SUM($H81:DX81)=0),$B81,0)</f>
        <v>0</v>
      </c>
      <c r="DZ81">
        <f ca="1">IF(AND($B81&gt;0,SUM(DZ$3:DZ80)=0,SUM($H81:DY81)=0),$B81,0)</f>
        <v>0</v>
      </c>
      <c r="EA81">
        <f ca="1">IF(AND($B81&gt;0,SUM(EA$3:EA80)=0,SUM($H81:DZ81)=0),$B81,0)</f>
        <v>0</v>
      </c>
      <c r="EB81">
        <f ca="1">IF(AND($B81&gt;0,SUM(EB$3:EB80)=0,SUM($H81:EA81)=0),$B81,0)</f>
        <v>0</v>
      </c>
      <c r="EC81">
        <f ca="1">IF(AND($B81&gt;0,SUM(EC$3:EC80)=0,SUM($H81:EB81)=0),$B81,0)</f>
        <v>0</v>
      </c>
      <c r="ED81">
        <f ca="1">IF(AND($B81&gt;0,SUM(ED$3:ED80)=0,SUM($H81:EC81)=0),$B81,0)</f>
        <v>0</v>
      </c>
      <c r="EE81">
        <f ca="1">IF(AND($B81&gt;0,SUM(EE$3:EE80)=0,SUM($H81:ED81)=0),$B81,0)</f>
        <v>0</v>
      </c>
      <c r="EF81">
        <f ca="1">IF(AND($B81&gt;0,SUM(EF$3:EF80)=0,SUM($H81:EE81)=0),$B81,0)</f>
        <v>0</v>
      </c>
      <c r="EG81">
        <f ca="1">IF(AND($B81&gt;0,SUM(EG$3:EG80)=0,SUM($H81:EF81)=0),$B81,0)</f>
        <v>0</v>
      </c>
      <c r="EH81">
        <f ca="1">IF(AND($B81&gt;0,SUM(EH$3:EH80)=0,SUM($H81:EG81)=0),$B81,0)</f>
        <v>0</v>
      </c>
      <c r="EI81">
        <f ca="1">IF(AND($B81&gt;0,SUM(EI$3:EI80)=0,SUM($H81:EH81)=0),$B81,0)</f>
        <v>0</v>
      </c>
      <c r="EJ81">
        <f ca="1">IF(AND($B81&gt;0,SUM(EJ$3:EJ80)=0,SUM($H81:EI81)=0),$B81,0)</f>
        <v>0</v>
      </c>
      <c r="EK81">
        <f ca="1">IF(AND($B81&gt;0,SUM(EK$3:EK80)=0,SUM($H81:EJ81)=0),$B81,0)</f>
        <v>0</v>
      </c>
      <c r="EL81">
        <f ca="1">IF(AND($B81&gt;0,SUM(EL$3:EL80)=0,SUM($H81:EK81)=0),$B81,0)</f>
        <v>0</v>
      </c>
      <c r="EM81">
        <f ca="1">IF(AND($B81&gt;0,SUM(EM$3:EM80)=0,SUM($H81:EL81)=0),$B81,0)</f>
        <v>0</v>
      </c>
      <c r="EN81">
        <f ca="1">IF(AND($B81&gt;0,SUM(EN$3:EN80)=0,SUM($H81:EM81)=0),$B81,0)</f>
        <v>0</v>
      </c>
      <c r="EO81">
        <f ca="1">IF(AND($B81&gt;0,SUM(EO$3:EO80)=0,SUM($H81:EN81)=0),$B81,0)</f>
        <v>0</v>
      </c>
      <c r="EP81">
        <f ca="1">IF(AND($B81&gt;0,SUM(EP$3:EP80)=0,SUM($H81:EO81)=0),$B81,0)</f>
        <v>0</v>
      </c>
      <c r="EQ81">
        <f ca="1">IF(AND($B81&gt;0,SUM(EQ$3:EQ80)=0,SUM($H81:EP81)=0),$B81,0)</f>
        <v>0</v>
      </c>
      <c r="ER81">
        <f ca="1">IF(AND($B81&gt;0,SUM(ER$3:ER80)=0,SUM($H81:EQ81)=0),$B81,0)</f>
        <v>0</v>
      </c>
      <c r="ES81">
        <f ca="1">IF(AND($B81&gt;0,SUM(ES$3:ES80)=0,SUM($H81:ER81)=0),$B81,0)</f>
        <v>0</v>
      </c>
      <c r="ET81">
        <f ca="1">IF(AND($B81&gt;0,SUM(ET$3:ET80)=0,SUM($H81:ES81)=0),$B81,0)</f>
        <v>0</v>
      </c>
      <c r="EU81">
        <f ca="1">IF(AND($B81&gt;0,SUM(EU$3:EU80)=0,SUM($H81:ET81)=0),$B81,0)</f>
        <v>0</v>
      </c>
      <c r="EV81">
        <f ca="1">IF(AND($B81&gt;0,SUM(EV$3:EV80)=0,SUM($H81:EU81)=0),$B81,0)</f>
        <v>0</v>
      </c>
      <c r="EW81">
        <f ca="1">IF(AND($B81&gt;0,SUM(EW$3:EW80)=0,SUM($H81:EV81)=0),$B81,0)</f>
        <v>0</v>
      </c>
      <c r="EX81">
        <f ca="1">IF(AND($B81&gt;0,SUM(EX$3:EX80)=0,SUM($H81:EW81)=0),$B81,0)</f>
        <v>0</v>
      </c>
      <c r="EY81">
        <f ca="1">IF(AND($B81&gt;0,SUM(EY$3:EY80)=0,SUM($H81:EX81)=0),$B81,0)</f>
        <v>0</v>
      </c>
      <c r="EZ81">
        <f ca="1">IF(AND($B81&gt;0,SUM(EZ$3:EZ80)=0,SUM($H81:EY81)=0),$B81,0)</f>
        <v>0</v>
      </c>
      <c r="FA81">
        <f ca="1">IF(AND($B81&gt;0,SUM(FA$3:FA80)=0,SUM($H81:EZ81)=0),$B81,0)</f>
        <v>0</v>
      </c>
      <c r="FB81">
        <f ca="1">IF(AND($B81&gt;0,SUM(FB$3:FB80)=0,SUM($H81:FA81)=0),$B81,0)</f>
        <v>0</v>
      </c>
      <c r="FC81">
        <f ca="1">IF(AND($B81&gt;0,SUM(FC$3:FC80)=0,SUM($H81:FB81)=0),$B81,0)</f>
        <v>0</v>
      </c>
      <c r="FD81">
        <f ca="1">IF(AND($B81&gt;0,SUM(FD$3:FD80)=0,SUM($H81:FC81)=0),$B81,0)</f>
        <v>0</v>
      </c>
      <c r="FE81">
        <f ca="1">IF(AND($B81&gt;0,SUM(FE$3:FE80)=0,SUM($H81:FD81)=0),$B81,0)</f>
        <v>0</v>
      </c>
      <c r="FF81">
        <f ca="1">IF(AND($B81&gt;0,SUM(FF$3:FF80)=0,SUM($H81:FE81)=0),$B81,0)</f>
        <v>0</v>
      </c>
      <c r="FG81">
        <f ca="1">IF(AND($B81&gt;0,SUM(FG$3:FG80)=0,SUM($H81:FF81)=0),$B81,0)</f>
        <v>0</v>
      </c>
      <c r="FH81">
        <f ca="1">IF(AND($B81&gt;0,SUM(FH$3:FH80)=0,SUM($H81:FG81)=0),$B81,0)</f>
        <v>0</v>
      </c>
      <c r="FI81">
        <f ca="1">IF(AND($B81&gt;0,SUM(FI$3:FI80)=0,SUM($H81:FH81)=0),$B81,0)</f>
        <v>0</v>
      </c>
      <c r="FJ81">
        <f ca="1">IF(AND($B81&gt;0,SUM(FJ$3:FJ80)=0,SUM($H81:FI81)=0),$B81,0)</f>
        <v>0</v>
      </c>
      <c r="FK81">
        <f ca="1">IF(AND($B81&gt;0,SUM(FK$3:FK80)=0,SUM($H81:FJ81)=0),$B81,0)</f>
        <v>0</v>
      </c>
      <c r="FL81">
        <f ca="1">IF(AND($B81&gt;0,SUM(FL$3:FL80)=0,SUM($H81:FK81)=0),$B81,0)</f>
        <v>0</v>
      </c>
      <c r="FM81">
        <f ca="1">IF(AND($B81&gt;0,SUM(FM$3:FM80)=0,SUM($H81:FL81)=0),$B81,0)</f>
        <v>0</v>
      </c>
      <c r="FN81">
        <f ca="1">IF(AND($B81&gt;0,SUM(FN$3:FN80)=0,SUM($H81:FM81)=0),$B81,0)</f>
        <v>0</v>
      </c>
      <c r="FS81" s="67"/>
      <c r="FT81" s="67"/>
      <c r="FU81" s="342"/>
      <c r="FV81" s="374" t="str">
        <f>""</f>
        <v/>
      </c>
      <c r="FY81" s="67"/>
      <c r="FZ81" s="67"/>
      <c r="GA81" s="342"/>
      <c r="GB81" s="374" t="str">
        <f>""</f>
        <v/>
      </c>
      <c r="GE81" s="67"/>
      <c r="GF81" s="67"/>
      <c r="GG81" s="342"/>
      <c r="GH81" s="374" t="str">
        <f>""</f>
        <v/>
      </c>
    </row>
    <row r="82" spans="1:190" ht="15.75" thickBot="1" x14ac:dyDescent="0.3">
      <c r="A82">
        <v>82</v>
      </c>
      <c r="C82" s="240">
        <f t="shared" ca="1" si="16"/>
        <v>0</v>
      </c>
      <c r="D82" s="240">
        <f t="shared" ca="1" si="17"/>
        <v>0</v>
      </c>
      <c r="E82" s="240">
        <f t="shared" ca="1" si="18"/>
        <v>0</v>
      </c>
      <c r="F82" s="240" t="str">
        <f t="shared" ca="1" si="19"/>
        <v/>
      </c>
      <c r="G82" s="47">
        <f ca="1">INDEX($I$2:$FN$2,ROWS(G$2:G82))</f>
        <v>1</v>
      </c>
      <c r="H82">
        <v>0</v>
      </c>
      <c r="I82">
        <f ca="1">IF(AND($B82&gt;0,SUM(I$3:I81)=0,SUM($H82:H82)=0),$B82,0)</f>
        <v>0</v>
      </c>
      <c r="J82">
        <f ca="1">IF(AND($B82&gt;0,SUM(J$3:J81)=0,SUM($H82:I82)=0),$B82,0)</f>
        <v>0</v>
      </c>
      <c r="K82">
        <f ca="1">IF(AND($B82&gt;0,SUM(K$3:K81)=0,SUM($H82:J82)=0),$B82,0)</f>
        <v>0</v>
      </c>
      <c r="L82">
        <f ca="1">IF(AND($B82&gt;0,SUM(L$3:L81)=0,SUM($H82:K82)=0),$B82,0)</f>
        <v>0</v>
      </c>
      <c r="M82">
        <f ca="1">IF(AND($B82&gt;0,SUM(M$3:M81)=0,SUM($H82:L82)=0),$B82,0)</f>
        <v>0</v>
      </c>
      <c r="N82">
        <f ca="1">IF(AND($B82&gt;0,SUM(N$3:N81)=0,SUM($H82:M82)=0),$B82,0)</f>
        <v>0</v>
      </c>
      <c r="O82">
        <f ca="1">IF(AND($B82&gt;0,SUM(O$3:O81)=0,SUM($H82:N82)=0),$B82,0)</f>
        <v>0</v>
      </c>
      <c r="P82">
        <f ca="1">IF(AND($B82&gt;0,SUM(P$3:P81)=0,SUM($H82:O82)=0),$B82,0)</f>
        <v>0</v>
      </c>
      <c r="Q82">
        <f ca="1">IF(AND($B82&gt;0,SUM(Q$3:Q81)=0,SUM($H82:P82)=0),$B82,0)</f>
        <v>0</v>
      </c>
      <c r="R82">
        <f ca="1">IF(AND($B82&gt;0,SUM(R$3:R81)=0,SUM($H82:Q82)=0),$B82,0)</f>
        <v>0</v>
      </c>
      <c r="S82">
        <f ca="1">IF(AND($B82&gt;0,SUM(S$3:S81)=0,SUM($H82:R82)=0),$B82,0)</f>
        <v>0</v>
      </c>
      <c r="T82">
        <f ca="1">IF(AND($B82&gt;0,SUM(T$3:T81)=0,SUM($H82:S82)=0),$B82,0)</f>
        <v>0</v>
      </c>
      <c r="U82">
        <f ca="1">IF(AND($B82&gt;0,SUM(U$3:U81)=0,SUM($H82:T82)=0),$B82,0)</f>
        <v>0</v>
      </c>
      <c r="V82">
        <f ca="1">IF(AND($B82&gt;0,SUM(V$3:V81)=0,SUM($H82:U82)=0),$B82,0)</f>
        <v>0</v>
      </c>
      <c r="W82">
        <f ca="1">IF(AND($B82&gt;0,SUM(W$3:W81)=0,SUM($H82:V82)=0),$B82,0)</f>
        <v>0</v>
      </c>
      <c r="X82">
        <f ca="1">IF(AND($B82&gt;0,SUM(X$3:X81)=0,SUM($H82:W82)=0),$B82,0)</f>
        <v>0</v>
      </c>
      <c r="Y82">
        <f ca="1">IF(AND($B82&gt;0,SUM(Y$3:Y81)=0,SUM($H82:X82)=0),$B82,0)</f>
        <v>0</v>
      </c>
      <c r="Z82">
        <f ca="1">IF(AND($B82&gt;0,SUM(Z$3:Z81)=0,SUM($H82:Y82)=0),$B82,0)</f>
        <v>0</v>
      </c>
      <c r="AA82">
        <f ca="1">IF(AND($B82&gt;0,SUM(AA$3:AA81)=0,SUM($H82:Z82)=0),$B82,0)</f>
        <v>0</v>
      </c>
      <c r="AB82">
        <f ca="1">IF(AND($B82&gt;0,SUM(AB$3:AB81)=0,SUM($H82:AA82)=0),$B82,0)</f>
        <v>0</v>
      </c>
      <c r="AC82">
        <f ca="1">IF(AND($B82&gt;0,SUM(AC$3:AC81)=0,SUM($H82:AB82)=0),$B82,0)</f>
        <v>0</v>
      </c>
      <c r="AD82">
        <f ca="1">IF(AND($B82&gt;0,SUM(AD$3:AD81)=0,SUM($H82:AC82)=0),$B82,0)</f>
        <v>0</v>
      </c>
      <c r="AE82">
        <f ca="1">IF(AND($B82&gt;0,SUM(AE$3:AE81)=0,SUM($H82:AD82)=0),$B82,0)</f>
        <v>0</v>
      </c>
      <c r="AF82">
        <f ca="1">IF(AND($B82&gt;0,SUM(AF$3:AF81)=0,SUM($H82:AE82)=0),$B82,0)</f>
        <v>0</v>
      </c>
      <c r="AG82">
        <f ca="1">IF(AND($B82&gt;0,SUM(AG$3:AG81)=0,SUM($H82:AF82)=0),$B82,0)</f>
        <v>0</v>
      </c>
      <c r="AH82">
        <f ca="1">IF(AND($B82&gt;0,SUM(AH$3:AH81)=0,SUM($H82:AG82)=0),$B82,0)</f>
        <v>0</v>
      </c>
      <c r="AI82">
        <f ca="1">IF(AND($B82&gt;0,SUM(AI$3:AI81)=0,SUM($H82:AH82)=0),$B82,0)</f>
        <v>0</v>
      </c>
      <c r="AJ82">
        <f ca="1">IF(AND($B82&gt;0,SUM(AJ$3:AJ81)=0,SUM($H82:AI82)=0),$B82,0)</f>
        <v>0</v>
      </c>
      <c r="AK82">
        <f ca="1">IF(AND($B82&gt;0,SUM(AK$3:AK81)=0,SUM($H82:AJ82)=0),$B82,0)</f>
        <v>0</v>
      </c>
      <c r="AL82">
        <f ca="1">IF(AND($B82&gt;0,SUM(AL$3:AL81)=0,SUM($H82:AK82)=0),$B82,0)</f>
        <v>0</v>
      </c>
      <c r="AM82">
        <f ca="1">IF(AND($B82&gt;0,SUM(AM$3:AM81)=0,SUM($H82:AL82)=0),$B82,0)</f>
        <v>0</v>
      </c>
      <c r="AN82">
        <f ca="1">IF(AND($B82&gt;0,SUM(AN$3:AN81)=0,SUM($H82:AM82)=0),$B82,0)</f>
        <v>0</v>
      </c>
      <c r="AO82">
        <f ca="1">IF(AND($B82&gt;0,SUM(AO$3:AO81)=0,SUM($H82:AN82)=0),$B82,0)</f>
        <v>0</v>
      </c>
      <c r="AP82">
        <f ca="1">IF(AND($B82&gt;0,SUM(AP$3:AP81)=0,SUM($H82:AO82)=0),$B82,0)</f>
        <v>0</v>
      </c>
      <c r="AQ82">
        <f ca="1">IF(AND($B82&gt;0,SUM(AQ$3:AQ81)=0,SUM($H82:AP82)=0),$B82,0)</f>
        <v>0</v>
      </c>
      <c r="AR82">
        <f ca="1">IF(AND($B82&gt;0,SUM(AR$3:AR81)=0,SUM($H82:AQ82)=0),$B82,0)</f>
        <v>0</v>
      </c>
      <c r="AS82">
        <f ca="1">IF(AND($B82&gt;0,SUM(AS$3:AS81)=0,SUM($H82:AR82)=0),$B82,0)</f>
        <v>0</v>
      </c>
      <c r="AT82">
        <f ca="1">IF(AND($B82&gt;0,SUM(AT$3:AT81)=0,SUM($H82:AS82)=0),$B82,0)</f>
        <v>0</v>
      </c>
      <c r="AU82">
        <f ca="1">IF(AND($B82&gt;0,SUM(AU$3:AU81)=0,SUM($H82:AT82)=0),$B82,0)</f>
        <v>0</v>
      </c>
      <c r="AV82">
        <f ca="1">IF(AND($B82&gt;0,SUM(AV$3:AV81)=0,SUM($H82:AU82)=0),$B82,0)</f>
        <v>0</v>
      </c>
      <c r="AW82">
        <f ca="1">IF(AND($B82&gt;0,SUM(AW$3:AW81)=0,SUM($H82:AV82)=0),$B82,0)</f>
        <v>0</v>
      </c>
      <c r="AX82">
        <f ca="1">IF(AND($B82&gt;0,SUM(AX$3:AX81)=0,SUM($H82:AW82)=0),$B82,0)</f>
        <v>0</v>
      </c>
      <c r="AY82">
        <f ca="1">IF(AND($B82&gt;0,SUM(AY$3:AY81)=0,SUM($H82:AX82)=0),$B82,0)</f>
        <v>0</v>
      </c>
      <c r="AZ82">
        <f ca="1">IF(AND($B82&gt;0,SUM(AZ$3:AZ81)=0,SUM($H82:AY82)=0),$B82,0)</f>
        <v>0</v>
      </c>
      <c r="BA82">
        <f ca="1">IF(AND($B82&gt;0,SUM(BA$3:BA81)=0,SUM($H82:AZ82)=0),$B82,0)</f>
        <v>0</v>
      </c>
      <c r="BB82">
        <f ca="1">IF(AND($B82&gt;0,SUM(BB$3:BB81)=0,SUM($H82:BA82)=0),$B82,0)</f>
        <v>0</v>
      </c>
      <c r="BC82">
        <f ca="1">IF(AND($B82&gt;0,SUM(BC$3:BC81)=0,SUM($H82:BB82)=0),$B82,0)</f>
        <v>0</v>
      </c>
      <c r="BD82">
        <f ca="1">IF(AND($B82&gt;0,SUM(BD$3:BD81)=0,SUM($H82:BC82)=0),$B82,0)</f>
        <v>0</v>
      </c>
      <c r="BE82">
        <f ca="1">IF(AND($B82&gt;0,SUM(BE$3:BE81)=0,SUM($H82:BD82)=0),$B82,0)</f>
        <v>0</v>
      </c>
      <c r="BF82">
        <f ca="1">IF(AND($B82&gt;0,SUM(BF$3:BF81)=0,SUM($H82:BE82)=0),$B82,0)</f>
        <v>0</v>
      </c>
      <c r="BG82">
        <f ca="1">IF(AND($B82&gt;0,SUM(BG$3:BG81)=0,SUM($H82:BF82)=0),$B82,0)</f>
        <v>0</v>
      </c>
      <c r="BH82">
        <f ca="1">IF(AND($B82&gt;0,SUM(BH$3:BH81)=0,SUM($H82:BG82)=0),$B82,0)</f>
        <v>0</v>
      </c>
      <c r="BI82">
        <f ca="1">IF(AND($B82&gt;0,SUM(BI$3:BI81)=0,SUM($H82:BH82)=0),$B82,0)</f>
        <v>0</v>
      </c>
      <c r="BJ82">
        <f ca="1">IF(AND($B82&gt;0,SUM(BJ$3:BJ81)=0,SUM($H82:BI82)=0),$B82,0)</f>
        <v>0</v>
      </c>
      <c r="BK82">
        <f ca="1">IF(AND($B82&gt;0,SUM(BK$3:BK81)=0,SUM($H82:BJ82)=0),$B82,0)</f>
        <v>0</v>
      </c>
      <c r="BL82">
        <f ca="1">IF(AND($B82&gt;0,SUM(BL$3:BL81)=0,SUM($H82:BK82)=0),$B82,0)</f>
        <v>0</v>
      </c>
      <c r="BM82">
        <f ca="1">IF(AND($B82&gt;0,SUM(BM$3:BM81)=0,SUM($H82:BL82)=0),$B82,0)</f>
        <v>0</v>
      </c>
      <c r="BN82">
        <f ca="1">IF(AND($B82&gt;0,SUM(BN$3:BN81)=0,SUM($H82:BM82)=0),$B82,0)</f>
        <v>0</v>
      </c>
      <c r="BO82">
        <f ca="1">IF(AND($B82&gt;0,SUM(BO$3:BO81)=0,SUM($H82:BN82)=0),$B82,0)</f>
        <v>0</v>
      </c>
      <c r="BP82">
        <f ca="1">IF(AND($B82&gt;0,SUM(BP$3:BP81)=0,SUM($H82:BO82)=0),$B82,0)</f>
        <v>0</v>
      </c>
      <c r="BQ82">
        <f ca="1">IF(AND($B82&gt;0,SUM(BQ$3:BQ81)=0,SUM($H82:BP82)=0),$B82,0)</f>
        <v>0</v>
      </c>
      <c r="BR82">
        <f ca="1">IF(AND($B82&gt;0,SUM(BR$3:BR81)=0,SUM($H82:BQ82)=0),$B82,0)</f>
        <v>0</v>
      </c>
      <c r="BS82">
        <f ca="1">IF(AND($B82&gt;0,SUM(BS$3:BS81)=0,SUM($H82:BR82)=0),$B82,0)</f>
        <v>0</v>
      </c>
      <c r="BT82">
        <f ca="1">IF(AND($B82&gt;0,SUM(BT$3:BT81)=0,SUM($H82:BS82)=0),$B82,0)</f>
        <v>0</v>
      </c>
      <c r="BU82">
        <f ca="1">IF(AND($B82&gt;0,SUM(BU$3:BU81)=0,SUM($H82:BT82)=0),$B82,0)</f>
        <v>0</v>
      </c>
      <c r="BV82">
        <f ca="1">IF(AND($B82&gt;0,SUM(BV$3:BV81)=0,SUM($H82:BU82)=0),$B82,0)</f>
        <v>0</v>
      </c>
      <c r="BW82">
        <f ca="1">IF(AND($B82&gt;0,SUM(BW$3:BW81)=0,SUM($H82:BV82)=0),$B82,0)</f>
        <v>0</v>
      </c>
      <c r="BX82">
        <f ca="1">IF(AND($B82&gt;0,SUM(BX$3:BX81)=0,SUM($H82:BW82)=0),$B82,0)</f>
        <v>0</v>
      </c>
      <c r="BY82">
        <f ca="1">IF(AND($B82&gt;0,SUM(BY$3:BY81)=0,SUM($H82:BX82)=0),$B82,0)</f>
        <v>0</v>
      </c>
      <c r="BZ82">
        <f ca="1">IF(AND($B82&gt;0,SUM(BZ$3:BZ81)=0,SUM($H82:BY82)=0),$B82,0)</f>
        <v>0</v>
      </c>
      <c r="CA82">
        <f ca="1">IF(AND($B82&gt;0,SUM(CA$3:CA81)=0,SUM($H82:BZ82)=0),$B82,0)</f>
        <v>0</v>
      </c>
      <c r="CB82">
        <f ca="1">IF(AND($B82&gt;0,SUM(CB$3:CB81)=0,SUM($H82:CA82)=0),$B82,0)</f>
        <v>0</v>
      </c>
      <c r="CC82">
        <f ca="1">IF(AND($B82&gt;0,SUM(CC$3:CC81)=0,SUM($H82:CB82)=0),$B82,0)</f>
        <v>0</v>
      </c>
      <c r="CD82">
        <f ca="1">IF(AND($B82&gt;0,SUM(CD$3:CD81)=0,SUM($H82:CC82)=0),$B82,0)</f>
        <v>0</v>
      </c>
      <c r="CE82">
        <f ca="1">IF(AND($B82&gt;0,SUM(CE$3:CE81)=0,SUM($H82:CD82)=0),$B82,0)</f>
        <v>0</v>
      </c>
      <c r="CF82">
        <f ca="1">IF(AND($B82&gt;0,SUM(CF$3:CF81)=0,SUM($H82:CE82)=0),$B82,0)</f>
        <v>0</v>
      </c>
      <c r="CG82">
        <f ca="1">IF(AND($B82&gt;0,SUM(CG$3:CG81)=0,SUM($H82:CF82)=0),$B82,0)</f>
        <v>0</v>
      </c>
      <c r="CH82">
        <f ca="1">IF(AND($B82&gt;0,SUM(CH$3:CH81)=0,SUM($H82:CG82)=0),$B82,0)</f>
        <v>0</v>
      </c>
      <c r="CI82">
        <f ca="1">IF(AND($B82&gt;0,SUM(CI$3:CI81)=0,SUM($H82:CH82)=0),$B82,0)</f>
        <v>0</v>
      </c>
      <c r="CJ82">
        <f ca="1">IF(AND($B82&gt;0,SUM(CJ$3:CJ81)=0,SUM($H82:CI82)=0),$B82,0)</f>
        <v>0</v>
      </c>
      <c r="CK82">
        <f ca="1">IF(AND($B82&gt;0,SUM(CK$3:CK81)=0,SUM($H82:CJ82)=0),$B82,0)</f>
        <v>0</v>
      </c>
      <c r="CL82">
        <f ca="1">IF(AND($B82&gt;0,SUM(CL$3:CL81)=0,SUM($H82:CK82)=0),$B82,0)</f>
        <v>0</v>
      </c>
      <c r="CM82">
        <f ca="1">IF(AND($B82&gt;0,SUM(CM$3:CM81)=0,SUM($H82:CL82)=0),$B82,0)</f>
        <v>0</v>
      </c>
      <c r="CN82">
        <f ca="1">IF(AND($B82&gt;0,SUM(CN$3:CN81)=0,SUM($H82:CM82)=0),$B82,0)</f>
        <v>0</v>
      </c>
      <c r="CO82">
        <f ca="1">IF(AND($B82&gt;0,SUM(CO$3:CO81)=0,SUM($H82:CN82)=0),$B82,0)</f>
        <v>0</v>
      </c>
      <c r="CP82">
        <f ca="1">IF(AND($B82&gt;0,SUM(CP$3:CP81)=0,SUM($H82:CO82)=0),$B82,0)</f>
        <v>0</v>
      </c>
      <c r="CQ82">
        <f ca="1">IF(AND($B82&gt;0,SUM(CQ$3:CQ81)=0,SUM($H82:CP82)=0),$B82,0)</f>
        <v>0</v>
      </c>
      <c r="CR82">
        <f ca="1">IF(AND($B82&gt;0,SUM(CR$3:CR81)=0,SUM($H82:CQ82)=0),$B82,0)</f>
        <v>0</v>
      </c>
      <c r="CS82">
        <f ca="1">IF(AND($B82&gt;0,SUM(CS$3:CS81)=0,SUM($H82:CR82)=0),$B82,0)</f>
        <v>0</v>
      </c>
      <c r="CT82">
        <f ca="1">IF(AND($B82&gt;0,SUM(CT$3:CT81)=0,SUM($H82:CS82)=0),$B82,0)</f>
        <v>0</v>
      </c>
      <c r="CU82">
        <f ca="1">IF(AND($B82&gt;0,SUM(CU$3:CU81)=0,SUM($H82:CT82)=0),$B82,0)</f>
        <v>0</v>
      </c>
      <c r="CV82">
        <f ca="1">IF(AND($B82&gt;0,SUM(CV$3:CV81)=0,SUM($H82:CU82)=0),$B82,0)</f>
        <v>0</v>
      </c>
      <c r="CW82">
        <f ca="1">IF(AND($B82&gt;0,SUM(CW$3:CW81)=0,SUM($H82:CV82)=0),$B82,0)</f>
        <v>0</v>
      </c>
      <c r="CX82">
        <f ca="1">IF(AND($B82&gt;0,SUM(CX$3:CX81)=0,SUM($H82:CW82)=0),$B82,0)</f>
        <v>0</v>
      </c>
      <c r="CY82">
        <f ca="1">IF(AND($B82&gt;0,SUM(CY$3:CY81)=0,SUM($H82:CX82)=0),$B82,0)</f>
        <v>0</v>
      </c>
      <c r="CZ82">
        <f ca="1">IF(AND($B82&gt;0,SUM(CZ$3:CZ81)=0,SUM($H82:CY82)=0),$B82,0)</f>
        <v>0</v>
      </c>
      <c r="DA82">
        <f ca="1">IF(AND($B82&gt;0,SUM(DA$3:DA81)=0,SUM($H82:CZ82)=0),$B82,0)</f>
        <v>0</v>
      </c>
      <c r="DB82">
        <f ca="1">IF(AND($B82&gt;0,SUM(DB$3:DB81)=0,SUM($H82:DA82)=0),$B82,0)</f>
        <v>0</v>
      </c>
      <c r="DC82">
        <f ca="1">IF(AND($B82&gt;0,SUM(DC$3:DC81)=0,SUM($H82:DB82)=0),$B82,0)</f>
        <v>0</v>
      </c>
      <c r="DD82">
        <f ca="1">IF(AND($B82&gt;0,SUM(DD$3:DD81)=0,SUM($H82:DC82)=0),$B82,0)</f>
        <v>0</v>
      </c>
      <c r="DE82">
        <f ca="1">IF(AND($B82&gt;0,SUM(DE$3:DE81)=0,SUM($H82:DD82)=0),$B82,0)</f>
        <v>0</v>
      </c>
      <c r="DF82">
        <f ca="1">IF(AND($B82&gt;0,SUM(DF$3:DF81)=0,SUM($H82:DE82)=0),$B82,0)</f>
        <v>0</v>
      </c>
      <c r="DG82">
        <f ca="1">IF(AND($B82&gt;0,SUM(DG$3:DG81)=0,SUM($H82:DF82)=0),$B82,0)</f>
        <v>0</v>
      </c>
      <c r="DH82">
        <f ca="1">IF(AND($B82&gt;0,SUM(DH$3:DH81)=0,SUM($H82:DG82)=0),$B82,0)</f>
        <v>0</v>
      </c>
      <c r="DI82">
        <f ca="1">IF(AND($B82&gt;0,SUM(DI$3:DI81)=0,SUM($H82:DH82)=0),$B82,0)</f>
        <v>0</v>
      </c>
      <c r="DJ82">
        <f ca="1">IF(AND($B82&gt;0,SUM(DJ$3:DJ81)=0,SUM($H82:DI82)=0),$B82,0)</f>
        <v>0</v>
      </c>
      <c r="DK82">
        <f ca="1">IF(AND($B82&gt;0,SUM(DK$3:DK81)=0,SUM($H82:DJ82)=0),$B82,0)</f>
        <v>0</v>
      </c>
      <c r="DL82">
        <f ca="1">IF(AND($B82&gt;0,SUM(DL$3:DL81)=0,SUM($H82:DK82)=0),$B82,0)</f>
        <v>0</v>
      </c>
      <c r="DM82">
        <f ca="1">IF(AND($B82&gt;0,SUM(DM$3:DM81)=0,SUM($H82:DL82)=0),$B82,0)</f>
        <v>0</v>
      </c>
      <c r="DN82">
        <f ca="1">IF(AND($B82&gt;0,SUM(DN$3:DN81)=0,SUM($H82:DM82)=0),$B82,0)</f>
        <v>0</v>
      </c>
      <c r="DO82">
        <f ca="1">IF(AND($B82&gt;0,SUM(DO$3:DO81)=0,SUM($H82:DN82)=0),$B82,0)</f>
        <v>0</v>
      </c>
      <c r="DP82">
        <f ca="1">IF(AND($B82&gt;0,SUM(DP$3:DP81)=0,SUM($H82:DO82)=0),$B82,0)</f>
        <v>0</v>
      </c>
      <c r="DQ82">
        <f ca="1">IF(AND($B82&gt;0,SUM(DQ$3:DQ81)=0,SUM($H82:DP82)=0),$B82,0)</f>
        <v>0</v>
      </c>
      <c r="DR82">
        <f ca="1">IF(AND($B82&gt;0,SUM(DR$3:DR81)=0,SUM($H82:DQ82)=0),$B82,0)</f>
        <v>0</v>
      </c>
      <c r="DS82">
        <f ca="1">IF(AND($B82&gt;0,SUM(DS$3:DS81)=0,SUM($H82:DR82)=0),$B82,0)</f>
        <v>0</v>
      </c>
      <c r="DT82">
        <f ca="1">IF(AND($B82&gt;0,SUM(DT$3:DT81)=0,SUM($H82:DS82)=0),$B82,0)</f>
        <v>0</v>
      </c>
      <c r="DU82">
        <f ca="1">IF(AND($B82&gt;0,SUM(DU$3:DU81)=0,SUM($H82:DT82)=0),$B82,0)</f>
        <v>0</v>
      </c>
      <c r="DV82">
        <f ca="1">IF(AND($B82&gt;0,SUM(DV$3:DV81)=0,SUM($H82:DU82)=0),$B82,0)</f>
        <v>0</v>
      </c>
      <c r="DW82">
        <f ca="1">IF(AND($B82&gt;0,SUM(DW$3:DW81)=0,SUM($H82:DV82)=0),$B82,0)</f>
        <v>0</v>
      </c>
      <c r="DX82">
        <f ca="1">IF(AND($B82&gt;0,SUM(DX$3:DX81)=0,SUM($H82:DW82)=0),$B82,0)</f>
        <v>0</v>
      </c>
      <c r="DY82">
        <f ca="1">IF(AND($B82&gt;0,SUM(DY$3:DY81)=0,SUM($H82:DX82)=0),$B82,0)</f>
        <v>0</v>
      </c>
      <c r="DZ82">
        <f ca="1">IF(AND($B82&gt;0,SUM(DZ$3:DZ81)=0,SUM($H82:DY82)=0),$B82,0)</f>
        <v>0</v>
      </c>
      <c r="EA82">
        <f ca="1">IF(AND($B82&gt;0,SUM(EA$3:EA81)=0,SUM($H82:DZ82)=0),$B82,0)</f>
        <v>0</v>
      </c>
      <c r="EB82">
        <f ca="1">IF(AND($B82&gt;0,SUM(EB$3:EB81)=0,SUM($H82:EA82)=0),$B82,0)</f>
        <v>0</v>
      </c>
      <c r="EC82">
        <f ca="1">IF(AND($B82&gt;0,SUM(EC$3:EC81)=0,SUM($H82:EB82)=0),$B82,0)</f>
        <v>0</v>
      </c>
      <c r="ED82">
        <f ca="1">IF(AND($B82&gt;0,SUM(ED$3:ED81)=0,SUM($H82:EC82)=0),$B82,0)</f>
        <v>0</v>
      </c>
      <c r="EE82">
        <f ca="1">IF(AND($B82&gt;0,SUM(EE$3:EE81)=0,SUM($H82:ED82)=0),$B82,0)</f>
        <v>0</v>
      </c>
      <c r="EF82">
        <f ca="1">IF(AND($B82&gt;0,SUM(EF$3:EF81)=0,SUM($H82:EE82)=0),$B82,0)</f>
        <v>0</v>
      </c>
      <c r="EG82">
        <f ca="1">IF(AND($B82&gt;0,SUM(EG$3:EG81)=0,SUM($H82:EF82)=0),$B82,0)</f>
        <v>0</v>
      </c>
      <c r="EH82">
        <f ca="1">IF(AND($B82&gt;0,SUM(EH$3:EH81)=0,SUM($H82:EG82)=0),$B82,0)</f>
        <v>0</v>
      </c>
      <c r="EI82">
        <f ca="1">IF(AND($B82&gt;0,SUM(EI$3:EI81)=0,SUM($H82:EH82)=0),$B82,0)</f>
        <v>0</v>
      </c>
      <c r="EJ82">
        <f ca="1">IF(AND($B82&gt;0,SUM(EJ$3:EJ81)=0,SUM($H82:EI82)=0),$B82,0)</f>
        <v>0</v>
      </c>
      <c r="EK82">
        <f ca="1">IF(AND($B82&gt;0,SUM(EK$3:EK81)=0,SUM($H82:EJ82)=0),$B82,0)</f>
        <v>0</v>
      </c>
      <c r="EL82">
        <f ca="1">IF(AND($B82&gt;0,SUM(EL$3:EL81)=0,SUM($H82:EK82)=0),$B82,0)</f>
        <v>0</v>
      </c>
      <c r="EM82">
        <f ca="1">IF(AND($B82&gt;0,SUM(EM$3:EM81)=0,SUM($H82:EL82)=0),$B82,0)</f>
        <v>0</v>
      </c>
      <c r="EN82">
        <f ca="1">IF(AND($B82&gt;0,SUM(EN$3:EN81)=0,SUM($H82:EM82)=0),$B82,0)</f>
        <v>0</v>
      </c>
      <c r="EO82">
        <f ca="1">IF(AND($B82&gt;0,SUM(EO$3:EO81)=0,SUM($H82:EN82)=0),$B82,0)</f>
        <v>0</v>
      </c>
      <c r="EP82">
        <f ca="1">IF(AND($B82&gt;0,SUM(EP$3:EP81)=0,SUM($H82:EO82)=0),$B82,0)</f>
        <v>0</v>
      </c>
      <c r="EQ82">
        <f ca="1">IF(AND($B82&gt;0,SUM(EQ$3:EQ81)=0,SUM($H82:EP82)=0),$B82,0)</f>
        <v>0</v>
      </c>
      <c r="ER82">
        <f ca="1">IF(AND($B82&gt;0,SUM(ER$3:ER81)=0,SUM($H82:EQ82)=0),$B82,0)</f>
        <v>0</v>
      </c>
      <c r="ES82">
        <f ca="1">IF(AND($B82&gt;0,SUM(ES$3:ES81)=0,SUM($H82:ER82)=0),$B82,0)</f>
        <v>0</v>
      </c>
      <c r="ET82">
        <f ca="1">IF(AND($B82&gt;0,SUM(ET$3:ET81)=0,SUM($H82:ES82)=0),$B82,0)</f>
        <v>0</v>
      </c>
      <c r="EU82">
        <f ca="1">IF(AND($B82&gt;0,SUM(EU$3:EU81)=0,SUM($H82:ET82)=0),$B82,0)</f>
        <v>0</v>
      </c>
      <c r="EV82">
        <f ca="1">IF(AND($B82&gt;0,SUM(EV$3:EV81)=0,SUM($H82:EU82)=0),$B82,0)</f>
        <v>0</v>
      </c>
      <c r="EW82">
        <f ca="1">IF(AND($B82&gt;0,SUM(EW$3:EW81)=0,SUM($H82:EV82)=0),$B82,0)</f>
        <v>0</v>
      </c>
      <c r="EX82">
        <f ca="1">IF(AND($B82&gt;0,SUM(EX$3:EX81)=0,SUM($H82:EW82)=0),$B82,0)</f>
        <v>0</v>
      </c>
      <c r="EY82">
        <f ca="1">IF(AND($B82&gt;0,SUM(EY$3:EY81)=0,SUM($H82:EX82)=0),$B82,0)</f>
        <v>0</v>
      </c>
      <c r="EZ82">
        <f ca="1">IF(AND($B82&gt;0,SUM(EZ$3:EZ81)=0,SUM($H82:EY82)=0),$B82,0)</f>
        <v>0</v>
      </c>
      <c r="FA82">
        <f ca="1">IF(AND($B82&gt;0,SUM(FA$3:FA81)=0,SUM($H82:EZ82)=0),$B82,0)</f>
        <v>0</v>
      </c>
      <c r="FB82">
        <f ca="1">IF(AND($B82&gt;0,SUM(FB$3:FB81)=0,SUM($H82:FA82)=0),$B82,0)</f>
        <v>0</v>
      </c>
      <c r="FC82">
        <f ca="1">IF(AND($B82&gt;0,SUM(FC$3:FC81)=0,SUM($H82:FB82)=0),$B82,0)</f>
        <v>0</v>
      </c>
      <c r="FD82">
        <f ca="1">IF(AND($B82&gt;0,SUM(FD$3:FD81)=0,SUM($H82:FC82)=0),$B82,0)</f>
        <v>0</v>
      </c>
      <c r="FE82">
        <f ca="1">IF(AND($B82&gt;0,SUM(FE$3:FE81)=0,SUM($H82:FD82)=0),$B82,0)</f>
        <v>0</v>
      </c>
      <c r="FF82">
        <f ca="1">IF(AND($B82&gt;0,SUM(FF$3:FF81)=0,SUM($H82:FE82)=0),$B82,0)</f>
        <v>0</v>
      </c>
      <c r="FG82">
        <f ca="1">IF(AND($B82&gt;0,SUM(FG$3:FG81)=0,SUM($H82:FF82)=0),$B82,0)</f>
        <v>0</v>
      </c>
      <c r="FH82">
        <f ca="1">IF(AND($B82&gt;0,SUM(FH$3:FH81)=0,SUM($H82:FG82)=0),$B82,0)</f>
        <v>0</v>
      </c>
      <c r="FI82">
        <f ca="1">IF(AND($B82&gt;0,SUM(FI$3:FI81)=0,SUM($H82:FH82)=0),$B82,0)</f>
        <v>0</v>
      </c>
      <c r="FJ82">
        <f ca="1">IF(AND($B82&gt;0,SUM(FJ$3:FJ81)=0,SUM($H82:FI82)=0),$B82,0)</f>
        <v>0</v>
      </c>
      <c r="FK82">
        <f ca="1">IF(AND($B82&gt;0,SUM(FK$3:FK81)=0,SUM($H82:FJ82)=0),$B82,0)</f>
        <v>0</v>
      </c>
      <c r="FL82">
        <f ca="1">IF(AND($B82&gt;0,SUM(FL$3:FL81)=0,SUM($H82:FK82)=0),$B82,0)</f>
        <v>0</v>
      </c>
      <c r="FM82">
        <f ca="1">IF(AND($B82&gt;0,SUM(FM$3:FM81)=0,SUM($H82:FL82)=0),$B82,0)</f>
        <v>0</v>
      </c>
      <c r="FN82">
        <f ca="1">IF(AND($B82&gt;0,SUM(FN$3:FN81)=0,SUM($H82:FM82)=0),$B82,0)</f>
        <v>0</v>
      </c>
      <c r="FS82" s="67"/>
      <c r="FT82" s="67"/>
      <c r="FU82" s="342"/>
      <c r="FV82" s="374" t="str">
        <f>""</f>
        <v/>
      </c>
      <c r="FY82" s="67"/>
      <c r="FZ82" s="67"/>
      <c r="GA82" s="342"/>
      <c r="GB82" s="374" t="str">
        <f>""</f>
        <v/>
      </c>
      <c r="GE82" s="67"/>
      <c r="GF82" s="67"/>
      <c r="GG82" s="342"/>
      <c r="GH82" s="374" t="str">
        <f>""</f>
        <v/>
      </c>
    </row>
    <row r="83" spans="1:190" ht="15.75" thickBot="1" x14ac:dyDescent="0.3">
      <c r="A83">
        <v>83</v>
      </c>
      <c r="C83" s="240">
        <f t="shared" ca="1" si="16"/>
        <v>0</v>
      </c>
      <c r="D83" s="240">
        <f t="shared" ca="1" si="17"/>
        <v>0</v>
      </c>
      <c r="E83" s="240">
        <f t="shared" ca="1" si="18"/>
        <v>0</v>
      </c>
      <c r="F83" s="240" t="str">
        <f t="shared" ca="1" si="19"/>
        <v/>
      </c>
      <c r="G83" s="47">
        <f ca="1">INDEX($I$2:$FN$2,ROWS(G$2:G83))</f>
        <v>1</v>
      </c>
      <c r="H83">
        <v>0</v>
      </c>
      <c r="I83">
        <f ca="1">IF(AND($B83&gt;0,SUM(I$3:I82)=0,SUM($H83:H83)=0),$B83,0)</f>
        <v>0</v>
      </c>
      <c r="J83">
        <f ca="1">IF(AND($B83&gt;0,SUM(J$3:J82)=0,SUM($H83:I83)=0),$B83,0)</f>
        <v>0</v>
      </c>
      <c r="K83">
        <f ca="1">IF(AND($B83&gt;0,SUM(K$3:K82)=0,SUM($H83:J83)=0),$B83,0)</f>
        <v>0</v>
      </c>
      <c r="L83">
        <f ca="1">IF(AND($B83&gt;0,SUM(L$3:L82)=0,SUM($H83:K83)=0),$B83,0)</f>
        <v>0</v>
      </c>
      <c r="M83">
        <f ca="1">IF(AND($B83&gt;0,SUM(M$3:M82)=0,SUM($H83:L83)=0),$B83,0)</f>
        <v>0</v>
      </c>
      <c r="N83">
        <f ca="1">IF(AND($B83&gt;0,SUM(N$3:N82)=0,SUM($H83:M83)=0),$B83,0)</f>
        <v>0</v>
      </c>
      <c r="O83">
        <f ca="1">IF(AND($B83&gt;0,SUM(O$3:O82)=0,SUM($H83:N83)=0),$B83,0)</f>
        <v>0</v>
      </c>
      <c r="P83">
        <f ca="1">IF(AND($B83&gt;0,SUM(P$3:P82)=0,SUM($H83:O83)=0),$B83,0)</f>
        <v>0</v>
      </c>
      <c r="Q83">
        <f ca="1">IF(AND($B83&gt;0,SUM(Q$3:Q82)=0,SUM($H83:P83)=0),$B83,0)</f>
        <v>0</v>
      </c>
      <c r="R83">
        <f ca="1">IF(AND($B83&gt;0,SUM(R$3:R82)=0,SUM($H83:Q83)=0),$B83,0)</f>
        <v>0</v>
      </c>
      <c r="S83">
        <f ca="1">IF(AND($B83&gt;0,SUM(S$3:S82)=0,SUM($H83:R83)=0),$B83,0)</f>
        <v>0</v>
      </c>
      <c r="T83">
        <f ca="1">IF(AND($B83&gt;0,SUM(T$3:T82)=0,SUM($H83:S83)=0),$B83,0)</f>
        <v>0</v>
      </c>
      <c r="U83">
        <f ca="1">IF(AND($B83&gt;0,SUM(U$3:U82)=0,SUM($H83:T83)=0),$B83,0)</f>
        <v>0</v>
      </c>
      <c r="V83">
        <f ca="1">IF(AND($B83&gt;0,SUM(V$3:V82)=0,SUM($H83:U83)=0),$B83,0)</f>
        <v>0</v>
      </c>
      <c r="W83">
        <f ca="1">IF(AND($B83&gt;0,SUM(W$3:W82)=0,SUM($H83:V83)=0),$B83,0)</f>
        <v>0</v>
      </c>
      <c r="X83">
        <f ca="1">IF(AND($B83&gt;0,SUM(X$3:X82)=0,SUM($H83:W83)=0),$B83,0)</f>
        <v>0</v>
      </c>
      <c r="Y83">
        <f ca="1">IF(AND($B83&gt;0,SUM(Y$3:Y82)=0,SUM($H83:X83)=0),$B83,0)</f>
        <v>0</v>
      </c>
      <c r="Z83">
        <f ca="1">IF(AND($B83&gt;0,SUM(Z$3:Z82)=0,SUM($H83:Y83)=0),$B83,0)</f>
        <v>0</v>
      </c>
      <c r="AA83">
        <f ca="1">IF(AND($B83&gt;0,SUM(AA$3:AA82)=0,SUM($H83:Z83)=0),$B83,0)</f>
        <v>0</v>
      </c>
      <c r="AB83">
        <f ca="1">IF(AND($B83&gt;0,SUM(AB$3:AB82)=0,SUM($H83:AA83)=0),$B83,0)</f>
        <v>0</v>
      </c>
      <c r="AC83">
        <f ca="1">IF(AND($B83&gt;0,SUM(AC$3:AC82)=0,SUM($H83:AB83)=0),$B83,0)</f>
        <v>0</v>
      </c>
      <c r="AD83">
        <f ca="1">IF(AND($B83&gt;0,SUM(AD$3:AD82)=0,SUM($H83:AC83)=0),$B83,0)</f>
        <v>0</v>
      </c>
      <c r="AE83">
        <f ca="1">IF(AND($B83&gt;0,SUM(AE$3:AE82)=0,SUM($H83:AD83)=0),$B83,0)</f>
        <v>0</v>
      </c>
      <c r="AF83">
        <f ca="1">IF(AND($B83&gt;0,SUM(AF$3:AF82)=0,SUM($H83:AE83)=0),$B83,0)</f>
        <v>0</v>
      </c>
      <c r="AG83">
        <f ca="1">IF(AND($B83&gt;0,SUM(AG$3:AG82)=0,SUM($H83:AF83)=0),$B83,0)</f>
        <v>0</v>
      </c>
      <c r="AH83">
        <f ca="1">IF(AND($B83&gt;0,SUM(AH$3:AH82)=0,SUM($H83:AG83)=0),$B83,0)</f>
        <v>0</v>
      </c>
      <c r="AI83">
        <f ca="1">IF(AND($B83&gt;0,SUM(AI$3:AI82)=0,SUM($H83:AH83)=0),$B83,0)</f>
        <v>0</v>
      </c>
      <c r="AJ83">
        <f ca="1">IF(AND($B83&gt;0,SUM(AJ$3:AJ82)=0,SUM($H83:AI83)=0),$B83,0)</f>
        <v>0</v>
      </c>
      <c r="AK83">
        <f ca="1">IF(AND($B83&gt;0,SUM(AK$3:AK82)=0,SUM($H83:AJ83)=0),$B83,0)</f>
        <v>0</v>
      </c>
      <c r="AL83">
        <f ca="1">IF(AND($B83&gt;0,SUM(AL$3:AL82)=0,SUM($H83:AK83)=0),$B83,0)</f>
        <v>0</v>
      </c>
      <c r="AM83">
        <f ca="1">IF(AND($B83&gt;0,SUM(AM$3:AM82)=0,SUM($H83:AL83)=0),$B83,0)</f>
        <v>0</v>
      </c>
      <c r="AN83">
        <f ca="1">IF(AND($B83&gt;0,SUM(AN$3:AN82)=0,SUM($H83:AM83)=0),$B83,0)</f>
        <v>0</v>
      </c>
      <c r="AO83">
        <f ca="1">IF(AND($B83&gt;0,SUM(AO$3:AO82)=0,SUM($H83:AN83)=0),$B83,0)</f>
        <v>0</v>
      </c>
      <c r="AP83">
        <f ca="1">IF(AND($B83&gt;0,SUM(AP$3:AP82)=0,SUM($H83:AO83)=0),$B83,0)</f>
        <v>0</v>
      </c>
      <c r="AQ83">
        <f ca="1">IF(AND($B83&gt;0,SUM(AQ$3:AQ82)=0,SUM($H83:AP83)=0),$B83,0)</f>
        <v>0</v>
      </c>
      <c r="AR83">
        <f ca="1">IF(AND($B83&gt;0,SUM(AR$3:AR82)=0,SUM($H83:AQ83)=0),$B83,0)</f>
        <v>0</v>
      </c>
      <c r="AS83">
        <f ca="1">IF(AND($B83&gt;0,SUM(AS$3:AS82)=0,SUM($H83:AR83)=0),$B83,0)</f>
        <v>0</v>
      </c>
      <c r="AT83">
        <f ca="1">IF(AND($B83&gt;0,SUM(AT$3:AT82)=0,SUM($H83:AS83)=0),$B83,0)</f>
        <v>0</v>
      </c>
      <c r="AU83">
        <f ca="1">IF(AND($B83&gt;0,SUM(AU$3:AU82)=0,SUM($H83:AT83)=0),$B83,0)</f>
        <v>0</v>
      </c>
      <c r="AV83">
        <f ca="1">IF(AND($B83&gt;0,SUM(AV$3:AV82)=0,SUM($H83:AU83)=0),$B83,0)</f>
        <v>0</v>
      </c>
      <c r="AW83">
        <f ca="1">IF(AND($B83&gt;0,SUM(AW$3:AW82)=0,SUM($H83:AV83)=0),$B83,0)</f>
        <v>0</v>
      </c>
      <c r="AX83">
        <f ca="1">IF(AND($B83&gt;0,SUM(AX$3:AX82)=0,SUM($H83:AW83)=0),$B83,0)</f>
        <v>0</v>
      </c>
      <c r="AY83">
        <f ca="1">IF(AND($B83&gt;0,SUM(AY$3:AY82)=0,SUM($H83:AX83)=0),$B83,0)</f>
        <v>0</v>
      </c>
      <c r="AZ83">
        <f ca="1">IF(AND($B83&gt;0,SUM(AZ$3:AZ82)=0,SUM($H83:AY83)=0),$B83,0)</f>
        <v>0</v>
      </c>
      <c r="BA83">
        <f ca="1">IF(AND($B83&gt;0,SUM(BA$3:BA82)=0,SUM($H83:AZ83)=0),$B83,0)</f>
        <v>0</v>
      </c>
      <c r="BB83">
        <f ca="1">IF(AND($B83&gt;0,SUM(BB$3:BB82)=0,SUM($H83:BA83)=0),$B83,0)</f>
        <v>0</v>
      </c>
      <c r="BC83">
        <f ca="1">IF(AND($B83&gt;0,SUM(BC$3:BC82)=0,SUM($H83:BB83)=0),$B83,0)</f>
        <v>0</v>
      </c>
      <c r="BD83">
        <f ca="1">IF(AND($B83&gt;0,SUM(BD$3:BD82)=0,SUM($H83:BC83)=0),$B83,0)</f>
        <v>0</v>
      </c>
      <c r="BE83">
        <f ca="1">IF(AND($B83&gt;0,SUM(BE$3:BE82)=0,SUM($H83:BD83)=0),$B83,0)</f>
        <v>0</v>
      </c>
      <c r="BF83">
        <f ca="1">IF(AND($B83&gt;0,SUM(BF$3:BF82)=0,SUM($H83:BE83)=0),$B83,0)</f>
        <v>0</v>
      </c>
      <c r="BG83">
        <f ca="1">IF(AND($B83&gt;0,SUM(BG$3:BG82)=0,SUM($H83:BF83)=0),$B83,0)</f>
        <v>0</v>
      </c>
      <c r="BH83">
        <f ca="1">IF(AND($B83&gt;0,SUM(BH$3:BH82)=0,SUM($H83:BG83)=0),$B83,0)</f>
        <v>0</v>
      </c>
      <c r="BI83">
        <f ca="1">IF(AND($B83&gt;0,SUM(BI$3:BI82)=0,SUM($H83:BH83)=0),$B83,0)</f>
        <v>0</v>
      </c>
      <c r="BJ83">
        <f ca="1">IF(AND($B83&gt;0,SUM(BJ$3:BJ82)=0,SUM($H83:BI83)=0),$B83,0)</f>
        <v>0</v>
      </c>
      <c r="BK83">
        <f ca="1">IF(AND($B83&gt;0,SUM(BK$3:BK82)=0,SUM($H83:BJ83)=0),$B83,0)</f>
        <v>0</v>
      </c>
      <c r="BL83">
        <f ca="1">IF(AND($B83&gt;0,SUM(BL$3:BL82)=0,SUM($H83:BK83)=0),$B83,0)</f>
        <v>0</v>
      </c>
      <c r="BM83">
        <f ca="1">IF(AND($B83&gt;0,SUM(BM$3:BM82)=0,SUM($H83:BL83)=0),$B83,0)</f>
        <v>0</v>
      </c>
      <c r="BN83">
        <f ca="1">IF(AND($B83&gt;0,SUM(BN$3:BN82)=0,SUM($H83:BM83)=0),$B83,0)</f>
        <v>0</v>
      </c>
      <c r="BO83">
        <f ca="1">IF(AND($B83&gt;0,SUM(BO$3:BO82)=0,SUM($H83:BN83)=0),$B83,0)</f>
        <v>0</v>
      </c>
      <c r="BP83">
        <f ca="1">IF(AND($B83&gt;0,SUM(BP$3:BP82)=0,SUM($H83:BO83)=0),$B83,0)</f>
        <v>0</v>
      </c>
      <c r="BQ83">
        <f ca="1">IF(AND($B83&gt;0,SUM(BQ$3:BQ82)=0,SUM($H83:BP83)=0),$B83,0)</f>
        <v>0</v>
      </c>
      <c r="BR83">
        <f ca="1">IF(AND($B83&gt;0,SUM(BR$3:BR82)=0,SUM($H83:BQ83)=0),$B83,0)</f>
        <v>0</v>
      </c>
      <c r="BS83">
        <f ca="1">IF(AND($B83&gt;0,SUM(BS$3:BS82)=0,SUM($H83:BR83)=0),$B83,0)</f>
        <v>0</v>
      </c>
      <c r="BT83">
        <f ca="1">IF(AND($B83&gt;0,SUM(BT$3:BT82)=0,SUM($H83:BS83)=0),$B83,0)</f>
        <v>0</v>
      </c>
      <c r="BU83">
        <f ca="1">IF(AND($B83&gt;0,SUM(BU$3:BU82)=0,SUM($H83:BT83)=0),$B83,0)</f>
        <v>0</v>
      </c>
      <c r="BV83">
        <f ca="1">IF(AND($B83&gt;0,SUM(BV$3:BV82)=0,SUM($H83:BU83)=0),$B83,0)</f>
        <v>0</v>
      </c>
      <c r="BW83">
        <f ca="1">IF(AND($B83&gt;0,SUM(BW$3:BW82)=0,SUM($H83:BV83)=0),$B83,0)</f>
        <v>0</v>
      </c>
      <c r="BX83">
        <f ca="1">IF(AND($B83&gt;0,SUM(BX$3:BX82)=0,SUM($H83:BW83)=0),$B83,0)</f>
        <v>0</v>
      </c>
      <c r="BY83">
        <f ca="1">IF(AND($B83&gt;0,SUM(BY$3:BY82)=0,SUM($H83:BX83)=0),$B83,0)</f>
        <v>0</v>
      </c>
      <c r="BZ83">
        <f ca="1">IF(AND($B83&gt;0,SUM(BZ$3:BZ82)=0,SUM($H83:BY83)=0),$B83,0)</f>
        <v>0</v>
      </c>
      <c r="CA83">
        <f ca="1">IF(AND($B83&gt;0,SUM(CA$3:CA82)=0,SUM($H83:BZ83)=0),$B83,0)</f>
        <v>0</v>
      </c>
      <c r="CB83">
        <f ca="1">IF(AND($B83&gt;0,SUM(CB$3:CB82)=0,SUM($H83:CA83)=0),$B83,0)</f>
        <v>0</v>
      </c>
      <c r="CC83">
        <f ca="1">IF(AND($B83&gt;0,SUM(CC$3:CC82)=0,SUM($H83:CB83)=0),$B83,0)</f>
        <v>0</v>
      </c>
      <c r="CD83">
        <f ca="1">IF(AND($B83&gt;0,SUM(CD$3:CD82)=0,SUM($H83:CC83)=0),$B83,0)</f>
        <v>0</v>
      </c>
      <c r="CE83">
        <f ca="1">IF(AND($B83&gt;0,SUM(CE$3:CE82)=0,SUM($H83:CD83)=0),$B83,0)</f>
        <v>0</v>
      </c>
      <c r="CF83">
        <f ca="1">IF(AND($B83&gt;0,SUM(CF$3:CF82)=0,SUM($H83:CE83)=0),$B83,0)</f>
        <v>0</v>
      </c>
      <c r="CG83">
        <f ca="1">IF(AND($B83&gt;0,SUM(CG$3:CG82)=0,SUM($H83:CF83)=0),$B83,0)</f>
        <v>0</v>
      </c>
      <c r="CH83">
        <f ca="1">IF(AND($B83&gt;0,SUM(CH$3:CH82)=0,SUM($H83:CG83)=0),$B83,0)</f>
        <v>0</v>
      </c>
      <c r="CI83">
        <f ca="1">IF(AND($B83&gt;0,SUM(CI$3:CI82)=0,SUM($H83:CH83)=0),$B83,0)</f>
        <v>0</v>
      </c>
      <c r="CJ83">
        <f ca="1">IF(AND($B83&gt;0,SUM(CJ$3:CJ82)=0,SUM($H83:CI83)=0),$B83,0)</f>
        <v>0</v>
      </c>
      <c r="CK83">
        <f ca="1">IF(AND($B83&gt;0,SUM(CK$3:CK82)=0,SUM($H83:CJ83)=0),$B83,0)</f>
        <v>0</v>
      </c>
      <c r="CL83">
        <f ca="1">IF(AND($B83&gt;0,SUM(CL$3:CL82)=0,SUM($H83:CK83)=0),$B83,0)</f>
        <v>0</v>
      </c>
      <c r="CM83">
        <f ca="1">IF(AND($B83&gt;0,SUM(CM$3:CM82)=0,SUM($H83:CL83)=0),$B83,0)</f>
        <v>0</v>
      </c>
      <c r="CN83">
        <f ca="1">IF(AND($B83&gt;0,SUM(CN$3:CN82)=0,SUM($H83:CM83)=0),$B83,0)</f>
        <v>0</v>
      </c>
      <c r="CO83">
        <f ca="1">IF(AND($B83&gt;0,SUM(CO$3:CO82)=0,SUM($H83:CN83)=0),$B83,0)</f>
        <v>0</v>
      </c>
      <c r="CP83">
        <f ca="1">IF(AND($B83&gt;0,SUM(CP$3:CP82)=0,SUM($H83:CO83)=0),$B83,0)</f>
        <v>0</v>
      </c>
      <c r="CQ83">
        <f ca="1">IF(AND($B83&gt;0,SUM(CQ$3:CQ82)=0,SUM($H83:CP83)=0),$B83,0)</f>
        <v>0</v>
      </c>
      <c r="CR83">
        <f ca="1">IF(AND($B83&gt;0,SUM(CR$3:CR82)=0,SUM($H83:CQ83)=0),$B83,0)</f>
        <v>0</v>
      </c>
      <c r="CS83">
        <f ca="1">IF(AND($B83&gt;0,SUM(CS$3:CS82)=0,SUM($H83:CR83)=0),$B83,0)</f>
        <v>0</v>
      </c>
      <c r="CT83">
        <f ca="1">IF(AND($B83&gt;0,SUM(CT$3:CT82)=0,SUM($H83:CS83)=0),$B83,0)</f>
        <v>0</v>
      </c>
      <c r="CU83">
        <f ca="1">IF(AND($B83&gt;0,SUM(CU$3:CU82)=0,SUM($H83:CT83)=0),$B83,0)</f>
        <v>0</v>
      </c>
      <c r="CV83">
        <f ca="1">IF(AND($B83&gt;0,SUM(CV$3:CV82)=0,SUM($H83:CU83)=0),$B83,0)</f>
        <v>0</v>
      </c>
      <c r="CW83">
        <f ca="1">IF(AND($B83&gt;0,SUM(CW$3:CW82)=0,SUM($H83:CV83)=0),$B83,0)</f>
        <v>0</v>
      </c>
      <c r="CX83">
        <f ca="1">IF(AND($B83&gt;0,SUM(CX$3:CX82)=0,SUM($H83:CW83)=0),$B83,0)</f>
        <v>0</v>
      </c>
      <c r="CY83">
        <f ca="1">IF(AND($B83&gt;0,SUM(CY$3:CY82)=0,SUM($H83:CX83)=0),$B83,0)</f>
        <v>0</v>
      </c>
      <c r="CZ83">
        <f ca="1">IF(AND($B83&gt;0,SUM(CZ$3:CZ82)=0,SUM($H83:CY83)=0),$B83,0)</f>
        <v>0</v>
      </c>
      <c r="DA83">
        <f ca="1">IF(AND($B83&gt;0,SUM(DA$3:DA82)=0,SUM($H83:CZ83)=0),$B83,0)</f>
        <v>0</v>
      </c>
      <c r="DB83">
        <f ca="1">IF(AND($B83&gt;0,SUM(DB$3:DB82)=0,SUM($H83:DA83)=0),$B83,0)</f>
        <v>0</v>
      </c>
      <c r="DC83">
        <f ca="1">IF(AND($B83&gt;0,SUM(DC$3:DC82)=0,SUM($H83:DB83)=0),$B83,0)</f>
        <v>0</v>
      </c>
      <c r="DD83">
        <f ca="1">IF(AND($B83&gt;0,SUM(DD$3:DD82)=0,SUM($H83:DC83)=0),$B83,0)</f>
        <v>0</v>
      </c>
      <c r="DE83">
        <f ca="1">IF(AND($B83&gt;0,SUM(DE$3:DE82)=0,SUM($H83:DD83)=0),$B83,0)</f>
        <v>0</v>
      </c>
      <c r="DF83">
        <f ca="1">IF(AND($B83&gt;0,SUM(DF$3:DF82)=0,SUM($H83:DE83)=0),$B83,0)</f>
        <v>0</v>
      </c>
      <c r="DG83">
        <f ca="1">IF(AND($B83&gt;0,SUM(DG$3:DG82)=0,SUM($H83:DF83)=0),$B83,0)</f>
        <v>0</v>
      </c>
      <c r="DH83">
        <f ca="1">IF(AND($B83&gt;0,SUM(DH$3:DH82)=0,SUM($H83:DG83)=0),$B83,0)</f>
        <v>0</v>
      </c>
      <c r="DI83">
        <f ca="1">IF(AND($B83&gt;0,SUM(DI$3:DI82)=0,SUM($H83:DH83)=0),$B83,0)</f>
        <v>0</v>
      </c>
      <c r="DJ83">
        <f ca="1">IF(AND($B83&gt;0,SUM(DJ$3:DJ82)=0,SUM($H83:DI83)=0),$B83,0)</f>
        <v>0</v>
      </c>
      <c r="DK83">
        <f ca="1">IF(AND($B83&gt;0,SUM(DK$3:DK82)=0,SUM($H83:DJ83)=0),$B83,0)</f>
        <v>0</v>
      </c>
      <c r="DL83">
        <f ca="1">IF(AND($B83&gt;0,SUM(DL$3:DL82)=0,SUM($H83:DK83)=0),$B83,0)</f>
        <v>0</v>
      </c>
      <c r="DM83">
        <f ca="1">IF(AND($B83&gt;0,SUM(DM$3:DM82)=0,SUM($H83:DL83)=0),$B83,0)</f>
        <v>0</v>
      </c>
      <c r="DN83">
        <f ca="1">IF(AND($B83&gt;0,SUM(DN$3:DN82)=0,SUM($H83:DM83)=0),$B83,0)</f>
        <v>0</v>
      </c>
      <c r="DO83">
        <f ca="1">IF(AND($B83&gt;0,SUM(DO$3:DO82)=0,SUM($H83:DN83)=0),$B83,0)</f>
        <v>0</v>
      </c>
      <c r="DP83">
        <f ca="1">IF(AND($B83&gt;0,SUM(DP$3:DP82)=0,SUM($H83:DO83)=0),$B83,0)</f>
        <v>0</v>
      </c>
      <c r="DQ83">
        <f ca="1">IF(AND($B83&gt;0,SUM(DQ$3:DQ82)=0,SUM($H83:DP83)=0),$B83,0)</f>
        <v>0</v>
      </c>
      <c r="DR83">
        <f ca="1">IF(AND($B83&gt;0,SUM(DR$3:DR82)=0,SUM($H83:DQ83)=0),$B83,0)</f>
        <v>0</v>
      </c>
      <c r="DS83">
        <f ca="1">IF(AND($B83&gt;0,SUM(DS$3:DS82)=0,SUM($H83:DR83)=0),$B83,0)</f>
        <v>0</v>
      </c>
      <c r="DT83">
        <f ca="1">IF(AND($B83&gt;0,SUM(DT$3:DT82)=0,SUM($H83:DS83)=0),$B83,0)</f>
        <v>0</v>
      </c>
      <c r="DU83">
        <f ca="1">IF(AND($B83&gt;0,SUM(DU$3:DU82)=0,SUM($H83:DT83)=0),$B83,0)</f>
        <v>0</v>
      </c>
      <c r="DV83">
        <f ca="1">IF(AND($B83&gt;0,SUM(DV$3:DV82)=0,SUM($H83:DU83)=0),$B83,0)</f>
        <v>0</v>
      </c>
      <c r="DW83">
        <f ca="1">IF(AND($B83&gt;0,SUM(DW$3:DW82)=0,SUM($H83:DV83)=0),$B83,0)</f>
        <v>0</v>
      </c>
      <c r="DX83">
        <f ca="1">IF(AND($B83&gt;0,SUM(DX$3:DX82)=0,SUM($H83:DW83)=0),$B83,0)</f>
        <v>0</v>
      </c>
      <c r="DY83">
        <f ca="1">IF(AND($B83&gt;0,SUM(DY$3:DY82)=0,SUM($H83:DX83)=0),$B83,0)</f>
        <v>0</v>
      </c>
      <c r="DZ83">
        <f ca="1">IF(AND($B83&gt;0,SUM(DZ$3:DZ82)=0,SUM($H83:DY83)=0),$B83,0)</f>
        <v>0</v>
      </c>
      <c r="EA83">
        <f ca="1">IF(AND($B83&gt;0,SUM(EA$3:EA82)=0,SUM($H83:DZ83)=0),$B83,0)</f>
        <v>0</v>
      </c>
      <c r="EB83">
        <f ca="1">IF(AND($B83&gt;0,SUM(EB$3:EB82)=0,SUM($H83:EA83)=0),$B83,0)</f>
        <v>0</v>
      </c>
      <c r="EC83">
        <f ca="1">IF(AND($B83&gt;0,SUM(EC$3:EC82)=0,SUM($H83:EB83)=0),$B83,0)</f>
        <v>0</v>
      </c>
      <c r="ED83">
        <f ca="1">IF(AND($B83&gt;0,SUM(ED$3:ED82)=0,SUM($H83:EC83)=0),$B83,0)</f>
        <v>0</v>
      </c>
      <c r="EE83">
        <f ca="1">IF(AND($B83&gt;0,SUM(EE$3:EE82)=0,SUM($H83:ED83)=0),$B83,0)</f>
        <v>0</v>
      </c>
      <c r="EF83">
        <f ca="1">IF(AND($B83&gt;0,SUM(EF$3:EF82)=0,SUM($H83:EE83)=0),$B83,0)</f>
        <v>0</v>
      </c>
      <c r="EG83">
        <f ca="1">IF(AND($B83&gt;0,SUM(EG$3:EG82)=0,SUM($H83:EF83)=0),$B83,0)</f>
        <v>0</v>
      </c>
      <c r="EH83">
        <f ca="1">IF(AND($B83&gt;0,SUM(EH$3:EH82)=0,SUM($H83:EG83)=0),$B83,0)</f>
        <v>0</v>
      </c>
      <c r="EI83">
        <f ca="1">IF(AND($B83&gt;0,SUM(EI$3:EI82)=0,SUM($H83:EH83)=0),$B83,0)</f>
        <v>0</v>
      </c>
      <c r="EJ83">
        <f ca="1">IF(AND($B83&gt;0,SUM(EJ$3:EJ82)=0,SUM($H83:EI83)=0),$B83,0)</f>
        <v>0</v>
      </c>
      <c r="EK83">
        <f ca="1">IF(AND($B83&gt;0,SUM(EK$3:EK82)=0,SUM($H83:EJ83)=0),$B83,0)</f>
        <v>0</v>
      </c>
      <c r="EL83">
        <f ca="1">IF(AND($B83&gt;0,SUM(EL$3:EL82)=0,SUM($H83:EK83)=0),$B83,0)</f>
        <v>0</v>
      </c>
      <c r="EM83">
        <f ca="1">IF(AND($B83&gt;0,SUM(EM$3:EM82)=0,SUM($H83:EL83)=0),$B83,0)</f>
        <v>0</v>
      </c>
      <c r="EN83">
        <f ca="1">IF(AND($B83&gt;0,SUM(EN$3:EN82)=0,SUM($H83:EM83)=0),$B83,0)</f>
        <v>0</v>
      </c>
      <c r="EO83">
        <f ca="1">IF(AND($B83&gt;0,SUM(EO$3:EO82)=0,SUM($H83:EN83)=0),$B83,0)</f>
        <v>0</v>
      </c>
      <c r="EP83">
        <f ca="1">IF(AND($B83&gt;0,SUM(EP$3:EP82)=0,SUM($H83:EO83)=0),$B83,0)</f>
        <v>0</v>
      </c>
      <c r="EQ83">
        <f ca="1">IF(AND($B83&gt;0,SUM(EQ$3:EQ82)=0,SUM($H83:EP83)=0),$B83,0)</f>
        <v>0</v>
      </c>
      <c r="ER83">
        <f ca="1">IF(AND($B83&gt;0,SUM(ER$3:ER82)=0,SUM($H83:EQ83)=0),$B83,0)</f>
        <v>0</v>
      </c>
      <c r="ES83">
        <f ca="1">IF(AND($B83&gt;0,SUM(ES$3:ES82)=0,SUM($H83:ER83)=0),$B83,0)</f>
        <v>0</v>
      </c>
      <c r="ET83">
        <f ca="1">IF(AND($B83&gt;0,SUM(ET$3:ET82)=0,SUM($H83:ES83)=0),$B83,0)</f>
        <v>0</v>
      </c>
      <c r="EU83">
        <f ca="1">IF(AND($B83&gt;0,SUM(EU$3:EU82)=0,SUM($H83:ET83)=0),$B83,0)</f>
        <v>0</v>
      </c>
      <c r="EV83">
        <f ca="1">IF(AND($B83&gt;0,SUM(EV$3:EV82)=0,SUM($H83:EU83)=0),$B83,0)</f>
        <v>0</v>
      </c>
      <c r="EW83">
        <f ca="1">IF(AND($B83&gt;0,SUM(EW$3:EW82)=0,SUM($H83:EV83)=0),$B83,0)</f>
        <v>0</v>
      </c>
      <c r="EX83">
        <f ca="1">IF(AND($B83&gt;0,SUM(EX$3:EX82)=0,SUM($H83:EW83)=0),$B83,0)</f>
        <v>0</v>
      </c>
      <c r="EY83">
        <f ca="1">IF(AND($B83&gt;0,SUM(EY$3:EY82)=0,SUM($H83:EX83)=0),$B83,0)</f>
        <v>0</v>
      </c>
      <c r="EZ83">
        <f ca="1">IF(AND($B83&gt;0,SUM(EZ$3:EZ82)=0,SUM($H83:EY83)=0),$B83,0)</f>
        <v>0</v>
      </c>
      <c r="FA83">
        <f ca="1">IF(AND($B83&gt;0,SUM(FA$3:FA82)=0,SUM($H83:EZ83)=0),$B83,0)</f>
        <v>0</v>
      </c>
      <c r="FB83">
        <f ca="1">IF(AND($B83&gt;0,SUM(FB$3:FB82)=0,SUM($H83:FA83)=0),$B83,0)</f>
        <v>0</v>
      </c>
      <c r="FC83">
        <f ca="1">IF(AND($B83&gt;0,SUM(FC$3:FC82)=0,SUM($H83:FB83)=0),$B83,0)</f>
        <v>0</v>
      </c>
      <c r="FD83">
        <f ca="1">IF(AND($B83&gt;0,SUM(FD$3:FD82)=0,SUM($H83:FC83)=0),$B83,0)</f>
        <v>0</v>
      </c>
      <c r="FE83">
        <f ca="1">IF(AND($B83&gt;0,SUM(FE$3:FE82)=0,SUM($H83:FD83)=0),$B83,0)</f>
        <v>0</v>
      </c>
      <c r="FF83">
        <f ca="1">IF(AND($B83&gt;0,SUM(FF$3:FF82)=0,SUM($H83:FE83)=0),$B83,0)</f>
        <v>0</v>
      </c>
      <c r="FG83">
        <f ca="1">IF(AND($B83&gt;0,SUM(FG$3:FG82)=0,SUM($H83:FF83)=0),$B83,0)</f>
        <v>0</v>
      </c>
      <c r="FH83">
        <f ca="1">IF(AND($B83&gt;0,SUM(FH$3:FH82)=0,SUM($H83:FG83)=0),$B83,0)</f>
        <v>0</v>
      </c>
      <c r="FI83">
        <f ca="1">IF(AND($B83&gt;0,SUM(FI$3:FI82)=0,SUM($H83:FH83)=0),$B83,0)</f>
        <v>0</v>
      </c>
      <c r="FJ83">
        <f ca="1">IF(AND($B83&gt;0,SUM(FJ$3:FJ82)=0,SUM($H83:FI83)=0),$B83,0)</f>
        <v>0</v>
      </c>
      <c r="FK83">
        <f ca="1">IF(AND($B83&gt;0,SUM(FK$3:FK82)=0,SUM($H83:FJ83)=0),$B83,0)</f>
        <v>0</v>
      </c>
      <c r="FL83">
        <f ca="1">IF(AND($B83&gt;0,SUM(FL$3:FL82)=0,SUM($H83:FK83)=0),$B83,0)</f>
        <v>0</v>
      </c>
      <c r="FM83">
        <f ca="1">IF(AND($B83&gt;0,SUM(FM$3:FM82)=0,SUM($H83:FL83)=0),$B83,0)</f>
        <v>0</v>
      </c>
      <c r="FN83">
        <f ca="1">IF(AND($B83&gt;0,SUM(FN$3:FN82)=0,SUM($H83:FM83)=0),$B83,0)</f>
        <v>0</v>
      </c>
      <c r="FS83" s="67"/>
      <c r="FT83" s="67"/>
      <c r="FU83" s="342"/>
      <c r="FV83" s="374" t="str">
        <f>""</f>
        <v/>
      </c>
      <c r="FY83" s="67"/>
      <c r="FZ83" s="67"/>
      <c r="GA83" s="342"/>
      <c r="GB83" s="374" t="str">
        <f>""</f>
        <v/>
      </c>
      <c r="GE83" s="67"/>
      <c r="GF83" s="67"/>
      <c r="GG83" s="342"/>
      <c r="GH83" s="374" t="str">
        <f>""</f>
        <v/>
      </c>
    </row>
    <row r="84" spans="1:190" ht="15.75" hidden="1" thickBot="1" x14ac:dyDescent="0.3">
      <c r="A84">
        <v>84</v>
      </c>
      <c r="C84" s="240">
        <f t="shared" ca="1" si="16"/>
        <v>0</v>
      </c>
      <c r="D84" s="240">
        <f t="shared" ca="1" si="17"/>
        <v>0</v>
      </c>
      <c r="E84" s="240">
        <f t="shared" ca="1" si="18"/>
        <v>0</v>
      </c>
      <c r="F84" s="240" t="str">
        <f t="shared" ca="1" si="19"/>
        <v/>
      </c>
      <c r="G84" s="47">
        <f ca="1">INDEX($I$2:$FN$2,ROWS(G$2:G84))</f>
        <v>1</v>
      </c>
      <c r="H84">
        <v>0</v>
      </c>
      <c r="I84">
        <f ca="1">IF(AND($B84&gt;0,SUM(I$3:I83)=0,SUM($H84:H84)=0),$B84,0)</f>
        <v>0</v>
      </c>
      <c r="J84">
        <f ca="1">IF(AND($B84&gt;0,SUM(J$3:J83)=0,SUM($H84:I84)=0),$B84,0)</f>
        <v>0</v>
      </c>
      <c r="K84">
        <f ca="1">IF(AND($B84&gt;0,SUM(K$3:K83)=0,SUM($H84:J84)=0),$B84,0)</f>
        <v>0</v>
      </c>
      <c r="L84">
        <f ca="1">IF(AND($B84&gt;0,SUM(L$3:L83)=0,SUM($H84:K84)=0),$B84,0)</f>
        <v>0</v>
      </c>
      <c r="M84">
        <f ca="1">IF(AND($B84&gt;0,SUM(M$3:M83)=0,SUM($H84:L84)=0),$B84,0)</f>
        <v>0</v>
      </c>
      <c r="N84">
        <f ca="1">IF(AND($B84&gt;0,SUM(N$3:N83)=0,SUM($H84:M84)=0),$B84,0)</f>
        <v>0</v>
      </c>
      <c r="O84">
        <f ca="1">IF(AND($B84&gt;0,SUM(O$3:O83)=0,SUM($H84:N84)=0),$B84,0)</f>
        <v>0</v>
      </c>
      <c r="P84">
        <f ca="1">IF(AND($B84&gt;0,SUM(P$3:P83)=0,SUM($H84:O84)=0),$B84,0)</f>
        <v>0</v>
      </c>
      <c r="Q84">
        <f ca="1">IF(AND($B84&gt;0,SUM(Q$3:Q83)=0,SUM($H84:P84)=0),$B84,0)</f>
        <v>0</v>
      </c>
      <c r="R84">
        <f ca="1">IF(AND($B84&gt;0,SUM(R$3:R83)=0,SUM($H84:Q84)=0),$B84,0)</f>
        <v>0</v>
      </c>
      <c r="S84">
        <f ca="1">IF(AND($B84&gt;0,SUM(S$3:S83)=0,SUM($H84:R84)=0),$B84,0)</f>
        <v>0</v>
      </c>
      <c r="T84">
        <f ca="1">IF(AND($B84&gt;0,SUM(T$3:T83)=0,SUM($H84:S84)=0),$B84,0)</f>
        <v>0</v>
      </c>
      <c r="U84">
        <f ca="1">IF(AND($B84&gt;0,SUM(U$3:U83)=0,SUM($H84:T84)=0),$B84,0)</f>
        <v>0</v>
      </c>
      <c r="V84">
        <f ca="1">IF(AND($B84&gt;0,SUM(V$3:V83)=0,SUM($H84:U84)=0),$B84,0)</f>
        <v>0</v>
      </c>
      <c r="W84">
        <f ca="1">IF(AND($B84&gt;0,SUM(W$3:W83)=0,SUM($H84:V84)=0),$B84,0)</f>
        <v>0</v>
      </c>
      <c r="X84">
        <f ca="1">IF(AND($B84&gt;0,SUM(X$3:X83)=0,SUM($H84:W84)=0),$B84,0)</f>
        <v>0</v>
      </c>
      <c r="Y84">
        <f ca="1">IF(AND($B84&gt;0,SUM(Y$3:Y83)=0,SUM($H84:X84)=0),$B84,0)</f>
        <v>0</v>
      </c>
      <c r="Z84">
        <f ca="1">IF(AND($B84&gt;0,SUM(Z$3:Z83)=0,SUM($H84:Y84)=0),$B84,0)</f>
        <v>0</v>
      </c>
      <c r="AA84">
        <f ca="1">IF(AND($B84&gt;0,SUM(AA$3:AA83)=0,SUM($H84:Z84)=0),$B84,0)</f>
        <v>0</v>
      </c>
      <c r="AB84">
        <f ca="1">IF(AND($B84&gt;0,SUM(AB$3:AB83)=0,SUM($H84:AA84)=0),$B84,0)</f>
        <v>0</v>
      </c>
      <c r="AC84">
        <f ca="1">IF(AND($B84&gt;0,SUM(AC$3:AC83)=0,SUM($H84:AB84)=0),$B84,0)</f>
        <v>0</v>
      </c>
      <c r="AD84">
        <f ca="1">IF(AND($B84&gt;0,SUM(AD$3:AD83)=0,SUM($H84:AC84)=0),$B84,0)</f>
        <v>0</v>
      </c>
      <c r="AE84">
        <f ca="1">IF(AND($B84&gt;0,SUM(AE$3:AE83)=0,SUM($H84:AD84)=0),$B84,0)</f>
        <v>0</v>
      </c>
      <c r="AF84">
        <f ca="1">IF(AND($B84&gt;0,SUM(AF$3:AF83)=0,SUM($H84:AE84)=0),$B84,0)</f>
        <v>0</v>
      </c>
      <c r="AG84">
        <f ca="1">IF(AND($B84&gt;0,SUM(AG$3:AG83)=0,SUM($H84:AF84)=0),$B84,0)</f>
        <v>0</v>
      </c>
      <c r="AH84">
        <f ca="1">IF(AND($B84&gt;0,SUM(AH$3:AH83)=0,SUM($H84:AG84)=0),$B84,0)</f>
        <v>0</v>
      </c>
      <c r="AI84">
        <f ca="1">IF(AND($B84&gt;0,SUM(AI$3:AI83)=0,SUM($H84:AH84)=0),$B84,0)</f>
        <v>0</v>
      </c>
      <c r="AJ84">
        <f ca="1">IF(AND($B84&gt;0,SUM(AJ$3:AJ83)=0,SUM($H84:AI84)=0),$B84,0)</f>
        <v>0</v>
      </c>
      <c r="AK84">
        <f ca="1">IF(AND($B84&gt;0,SUM(AK$3:AK83)=0,SUM($H84:AJ84)=0),$B84,0)</f>
        <v>0</v>
      </c>
      <c r="AL84">
        <f ca="1">IF(AND($B84&gt;0,SUM(AL$3:AL83)=0,SUM($H84:AK84)=0),$B84,0)</f>
        <v>0</v>
      </c>
      <c r="AM84">
        <f ca="1">IF(AND($B84&gt;0,SUM(AM$3:AM83)=0,SUM($H84:AL84)=0),$B84,0)</f>
        <v>0</v>
      </c>
      <c r="AN84">
        <f ca="1">IF(AND($B84&gt;0,SUM(AN$3:AN83)=0,SUM($H84:AM84)=0),$B84,0)</f>
        <v>0</v>
      </c>
      <c r="AO84">
        <f ca="1">IF(AND($B84&gt;0,SUM(AO$3:AO83)=0,SUM($H84:AN84)=0),$B84,0)</f>
        <v>0</v>
      </c>
      <c r="AP84">
        <f ca="1">IF(AND($B84&gt;0,SUM(AP$3:AP83)=0,SUM($H84:AO84)=0),$B84,0)</f>
        <v>0</v>
      </c>
      <c r="AQ84">
        <f ca="1">IF(AND($B84&gt;0,SUM(AQ$3:AQ83)=0,SUM($H84:AP84)=0),$B84,0)</f>
        <v>0</v>
      </c>
      <c r="AR84">
        <f ca="1">IF(AND($B84&gt;0,SUM(AR$3:AR83)=0,SUM($H84:AQ84)=0),$B84,0)</f>
        <v>0</v>
      </c>
      <c r="AS84">
        <f ca="1">IF(AND($B84&gt;0,SUM(AS$3:AS83)=0,SUM($H84:AR84)=0),$B84,0)</f>
        <v>0</v>
      </c>
      <c r="AT84">
        <f ca="1">IF(AND($B84&gt;0,SUM(AT$3:AT83)=0,SUM($H84:AS84)=0),$B84,0)</f>
        <v>0</v>
      </c>
      <c r="AU84">
        <f ca="1">IF(AND($B84&gt;0,SUM(AU$3:AU83)=0,SUM($H84:AT84)=0),$B84,0)</f>
        <v>0</v>
      </c>
      <c r="AV84">
        <f ca="1">IF(AND($B84&gt;0,SUM(AV$3:AV83)=0,SUM($H84:AU84)=0),$B84,0)</f>
        <v>0</v>
      </c>
      <c r="AW84">
        <f ca="1">IF(AND($B84&gt;0,SUM(AW$3:AW83)=0,SUM($H84:AV84)=0),$B84,0)</f>
        <v>0</v>
      </c>
      <c r="AX84">
        <f ca="1">IF(AND($B84&gt;0,SUM(AX$3:AX83)=0,SUM($H84:AW84)=0),$B84,0)</f>
        <v>0</v>
      </c>
      <c r="AY84">
        <f ca="1">IF(AND($B84&gt;0,SUM(AY$3:AY83)=0,SUM($H84:AX84)=0),$B84,0)</f>
        <v>0</v>
      </c>
      <c r="AZ84">
        <f ca="1">IF(AND($B84&gt;0,SUM(AZ$3:AZ83)=0,SUM($H84:AY84)=0),$B84,0)</f>
        <v>0</v>
      </c>
      <c r="BA84">
        <f ca="1">IF(AND($B84&gt;0,SUM(BA$3:BA83)=0,SUM($H84:AZ84)=0),$B84,0)</f>
        <v>0</v>
      </c>
      <c r="BB84">
        <f ca="1">IF(AND($B84&gt;0,SUM(BB$3:BB83)=0,SUM($H84:BA84)=0),$B84,0)</f>
        <v>0</v>
      </c>
      <c r="BC84">
        <f ca="1">IF(AND($B84&gt;0,SUM(BC$3:BC83)=0,SUM($H84:BB84)=0),$B84,0)</f>
        <v>0</v>
      </c>
      <c r="BD84">
        <f ca="1">IF(AND($B84&gt;0,SUM(BD$3:BD83)=0,SUM($H84:BC84)=0),$B84,0)</f>
        <v>0</v>
      </c>
      <c r="BE84">
        <f ca="1">IF(AND($B84&gt;0,SUM(BE$3:BE83)=0,SUM($H84:BD84)=0),$B84,0)</f>
        <v>0</v>
      </c>
      <c r="BF84">
        <f ca="1">IF(AND($B84&gt;0,SUM(BF$3:BF83)=0,SUM($H84:BE84)=0),$B84,0)</f>
        <v>0</v>
      </c>
      <c r="BG84">
        <f ca="1">IF(AND($B84&gt;0,SUM(BG$3:BG83)=0,SUM($H84:BF84)=0),$B84,0)</f>
        <v>0</v>
      </c>
      <c r="BH84">
        <f ca="1">IF(AND($B84&gt;0,SUM(BH$3:BH83)=0,SUM($H84:BG84)=0),$B84,0)</f>
        <v>0</v>
      </c>
      <c r="BI84">
        <f ca="1">IF(AND($B84&gt;0,SUM(BI$3:BI83)=0,SUM($H84:BH84)=0),$B84,0)</f>
        <v>0</v>
      </c>
      <c r="BJ84">
        <f ca="1">IF(AND($B84&gt;0,SUM(BJ$3:BJ83)=0,SUM($H84:BI84)=0),$B84,0)</f>
        <v>0</v>
      </c>
      <c r="BK84">
        <f ca="1">IF(AND($B84&gt;0,SUM(BK$3:BK83)=0,SUM($H84:BJ84)=0),$B84,0)</f>
        <v>0</v>
      </c>
      <c r="BL84">
        <f ca="1">IF(AND($B84&gt;0,SUM(BL$3:BL83)=0,SUM($H84:BK84)=0),$B84,0)</f>
        <v>0</v>
      </c>
      <c r="BM84">
        <f ca="1">IF(AND($B84&gt;0,SUM(BM$3:BM83)=0,SUM($H84:BL84)=0),$B84,0)</f>
        <v>0</v>
      </c>
      <c r="BN84">
        <f ca="1">IF(AND($B84&gt;0,SUM(BN$3:BN83)=0,SUM($H84:BM84)=0),$B84,0)</f>
        <v>0</v>
      </c>
      <c r="BO84">
        <f ca="1">IF(AND($B84&gt;0,SUM(BO$3:BO83)=0,SUM($H84:BN84)=0),$B84,0)</f>
        <v>0</v>
      </c>
      <c r="BP84">
        <f ca="1">IF(AND($B84&gt;0,SUM(BP$3:BP83)=0,SUM($H84:BO84)=0),$B84,0)</f>
        <v>0</v>
      </c>
      <c r="BQ84">
        <f ca="1">IF(AND($B84&gt;0,SUM(BQ$3:BQ83)=0,SUM($H84:BP84)=0),$B84,0)</f>
        <v>0</v>
      </c>
      <c r="BR84">
        <f ca="1">IF(AND($B84&gt;0,SUM(BR$3:BR83)=0,SUM($H84:BQ84)=0),$B84,0)</f>
        <v>0</v>
      </c>
      <c r="BS84">
        <f ca="1">IF(AND($B84&gt;0,SUM(BS$3:BS83)=0,SUM($H84:BR84)=0),$B84,0)</f>
        <v>0</v>
      </c>
      <c r="BT84">
        <f ca="1">IF(AND($B84&gt;0,SUM(BT$3:BT83)=0,SUM($H84:BS84)=0),$B84,0)</f>
        <v>0</v>
      </c>
      <c r="BU84">
        <f ca="1">IF(AND($B84&gt;0,SUM(BU$3:BU83)=0,SUM($H84:BT84)=0),$B84,0)</f>
        <v>0</v>
      </c>
      <c r="BV84">
        <f ca="1">IF(AND($B84&gt;0,SUM(BV$3:BV83)=0,SUM($H84:BU84)=0),$B84,0)</f>
        <v>0</v>
      </c>
      <c r="BW84">
        <f ca="1">IF(AND($B84&gt;0,SUM(BW$3:BW83)=0,SUM($H84:BV84)=0),$B84,0)</f>
        <v>0</v>
      </c>
      <c r="BX84">
        <f ca="1">IF(AND($B84&gt;0,SUM(BX$3:BX83)=0,SUM($H84:BW84)=0),$B84,0)</f>
        <v>0</v>
      </c>
      <c r="BY84">
        <f ca="1">IF(AND($B84&gt;0,SUM(BY$3:BY83)=0,SUM($H84:BX84)=0),$B84,0)</f>
        <v>0</v>
      </c>
      <c r="BZ84">
        <f ca="1">IF(AND($B84&gt;0,SUM(BZ$3:BZ83)=0,SUM($H84:BY84)=0),$B84,0)</f>
        <v>0</v>
      </c>
      <c r="CA84">
        <f ca="1">IF(AND($B84&gt;0,SUM(CA$3:CA83)=0,SUM($H84:BZ84)=0),$B84,0)</f>
        <v>0</v>
      </c>
      <c r="CB84">
        <f ca="1">IF(AND($B84&gt;0,SUM(CB$3:CB83)=0,SUM($H84:CA84)=0),$B84,0)</f>
        <v>0</v>
      </c>
      <c r="CC84">
        <f ca="1">IF(AND($B84&gt;0,SUM(CC$3:CC83)=0,SUM($H84:CB84)=0),$B84,0)</f>
        <v>0</v>
      </c>
      <c r="CD84">
        <f ca="1">IF(AND($B84&gt;0,SUM(CD$3:CD83)=0,SUM($H84:CC84)=0),$B84,0)</f>
        <v>0</v>
      </c>
      <c r="CE84">
        <f ca="1">IF(AND($B84&gt;0,SUM(CE$3:CE83)=0,SUM($H84:CD84)=0),$B84,0)</f>
        <v>0</v>
      </c>
      <c r="CF84">
        <f ca="1">IF(AND($B84&gt;0,SUM(CF$3:CF83)=0,SUM($H84:CE84)=0),$B84,0)</f>
        <v>0</v>
      </c>
      <c r="CG84">
        <f ca="1">IF(AND($B84&gt;0,SUM(CG$3:CG83)=0,SUM($H84:CF84)=0),$B84,0)</f>
        <v>0</v>
      </c>
      <c r="CH84">
        <f ca="1">IF(AND($B84&gt;0,SUM(CH$3:CH83)=0,SUM($H84:CG84)=0),$B84,0)</f>
        <v>0</v>
      </c>
      <c r="CI84">
        <f ca="1">IF(AND($B84&gt;0,SUM(CI$3:CI83)=0,SUM($H84:CH84)=0),$B84,0)</f>
        <v>0</v>
      </c>
      <c r="CJ84">
        <f ca="1">IF(AND($B84&gt;0,SUM(CJ$3:CJ83)=0,SUM($H84:CI84)=0),$B84,0)</f>
        <v>0</v>
      </c>
      <c r="CK84">
        <f ca="1">IF(AND($B84&gt;0,SUM(CK$3:CK83)=0,SUM($H84:CJ84)=0),$B84,0)</f>
        <v>0</v>
      </c>
      <c r="CL84">
        <f ca="1">IF(AND($B84&gt;0,SUM(CL$3:CL83)=0,SUM($H84:CK84)=0),$B84,0)</f>
        <v>0</v>
      </c>
      <c r="CM84">
        <f ca="1">IF(AND($B84&gt;0,SUM(CM$3:CM83)=0,SUM($H84:CL84)=0),$B84,0)</f>
        <v>0</v>
      </c>
      <c r="CN84">
        <f ca="1">IF(AND($B84&gt;0,SUM(CN$3:CN83)=0,SUM($H84:CM84)=0),$B84,0)</f>
        <v>0</v>
      </c>
      <c r="CO84">
        <f ca="1">IF(AND($B84&gt;0,SUM(CO$3:CO83)=0,SUM($H84:CN84)=0),$B84,0)</f>
        <v>0</v>
      </c>
      <c r="CP84">
        <f ca="1">IF(AND($B84&gt;0,SUM(CP$3:CP83)=0,SUM($H84:CO84)=0),$B84,0)</f>
        <v>0</v>
      </c>
      <c r="CQ84">
        <f ca="1">IF(AND($B84&gt;0,SUM(CQ$3:CQ83)=0,SUM($H84:CP84)=0),$B84,0)</f>
        <v>0</v>
      </c>
      <c r="CR84">
        <f ca="1">IF(AND($B84&gt;0,SUM(CR$3:CR83)=0,SUM($H84:CQ84)=0),$B84,0)</f>
        <v>0</v>
      </c>
      <c r="CS84">
        <f ca="1">IF(AND($B84&gt;0,SUM(CS$3:CS83)=0,SUM($H84:CR84)=0),$B84,0)</f>
        <v>0</v>
      </c>
      <c r="CT84">
        <f ca="1">IF(AND($B84&gt;0,SUM(CT$3:CT83)=0,SUM($H84:CS84)=0),$B84,0)</f>
        <v>0</v>
      </c>
      <c r="CU84">
        <f ca="1">IF(AND($B84&gt;0,SUM(CU$3:CU83)=0,SUM($H84:CT84)=0),$B84,0)</f>
        <v>0</v>
      </c>
      <c r="CV84">
        <f ca="1">IF(AND($B84&gt;0,SUM(CV$3:CV83)=0,SUM($H84:CU84)=0),$B84,0)</f>
        <v>0</v>
      </c>
      <c r="CW84">
        <f ca="1">IF(AND($B84&gt;0,SUM(CW$3:CW83)=0,SUM($H84:CV84)=0),$B84,0)</f>
        <v>0</v>
      </c>
      <c r="CX84">
        <f ca="1">IF(AND($B84&gt;0,SUM(CX$3:CX83)=0,SUM($H84:CW84)=0),$B84,0)</f>
        <v>0</v>
      </c>
      <c r="CY84">
        <f ca="1">IF(AND($B84&gt;0,SUM(CY$3:CY83)=0,SUM($H84:CX84)=0),$B84,0)</f>
        <v>0</v>
      </c>
      <c r="CZ84">
        <f ca="1">IF(AND($B84&gt;0,SUM(CZ$3:CZ83)=0,SUM($H84:CY84)=0),$B84,0)</f>
        <v>0</v>
      </c>
      <c r="DA84">
        <f ca="1">IF(AND($B84&gt;0,SUM(DA$3:DA83)=0,SUM($H84:CZ84)=0),$B84,0)</f>
        <v>0</v>
      </c>
      <c r="DB84">
        <f ca="1">IF(AND($B84&gt;0,SUM(DB$3:DB83)=0,SUM($H84:DA84)=0),$B84,0)</f>
        <v>0</v>
      </c>
      <c r="DC84">
        <f ca="1">IF(AND($B84&gt;0,SUM(DC$3:DC83)=0,SUM($H84:DB84)=0),$B84,0)</f>
        <v>0</v>
      </c>
      <c r="DD84">
        <f ca="1">IF(AND($B84&gt;0,SUM(DD$3:DD83)=0,SUM($H84:DC84)=0),$B84,0)</f>
        <v>0</v>
      </c>
      <c r="DE84">
        <f ca="1">IF(AND($B84&gt;0,SUM(DE$3:DE83)=0,SUM($H84:DD84)=0),$B84,0)</f>
        <v>0</v>
      </c>
      <c r="DF84">
        <f ca="1">IF(AND($B84&gt;0,SUM(DF$3:DF83)=0,SUM($H84:DE84)=0),$B84,0)</f>
        <v>0</v>
      </c>
      <c r="DG84">
        <f ca="1">IF(AND($B84&gt;0,SUM(DG$3:DG83)=0,SUM($H84:DF84)=0),$B84,0)</f>
        <v>0</v>
      </c>
      <c r="DH84">
        <f ca="1">IF(AND($B84&gt;0,SUM(DH$3:DH83)=0,SUM($H84:DG84)=0),$B84,0)</f>
        <v>0</v>
      </c>
      <c r="DI84">
        <f ca="1">IF(AND($B84&gt;0,SUM(DI$3:DI83)=0,SUM($H84:DH84)=0),$B84,0)</f>
        <v>0</v>
      </c>
      <c r="DJ84">
        <f ca="1">IF(AND($B84&gt;0,SUM(DJ$3:DJ83)=0,SUM($H84:DI84)=0),$B84,0)</f>
        <v>0</v>
      </c>
      <c r="DK84">
        <f ca="1">IF(AND($B84&gt;0,SUM(DK$3:DK83)=0,SUM($H84:DJ84)=0),$B84,0)</f>
        <v>0</v>
      </c>
      <c r="DL84">
        <f ca="1">IF(AND($B84&gt;0,SUM(DL$3:DL83)=0,SUM($H84:DK84)=0),$B84,0)</f>
        <v>0</v>
      </c>
      <c r="DM84">
        <f ca="1">IF(AND($B84&gt;0,SUM(DM$3:DM83)=0,SUM($H84:DL84)=0),$B84,0)</f>
        <v>0</v>
      </c>
      <c r="DN84">
        <f ca="1">IF(AND($B84&gt;0,SUM(DN$3:DN83)=0,SUM($H84:DM84)=0),$B84,0)</f>
        <v>0</v>
      </c>
      <c r="DO84">
        <f ca="1">IF(AND($B84&gt;0,SUM(DO$3:DO83)=0,SUM($H84:DN84)=0),$B84,0)</f>
        <v>0</v>
      </c>
      <c r="DP84">
        <f ca="1">IF(AND($B84&gt;0,SUM(DP$3:DP83)=0,SUM($H84:DO84)=0),$B84,0)</f>
        <v>0</v>
      </c>
      <c r="DQ84">
        <f ca="1">IF(AND($B84&gt;0,SUM(DQ$3:DQ83)=0,SUM($H84:DP84)=0),$B84,0)</f>
        <v>0</v>
      </c>
      <c r="DR84">
        <f ca="1">IF(AND($B84&gt;0,SUM(DR$3:DR83)=0,SUM($H84:DQ84)=0),$B84,0)</f>
        <v>0</v>
      </c>
      <c r="DS84">
        <f ca="1">IF(AND($B84&gt;0,SUM(DS$3:DS83)=0,SUM($H84:DR84)=0),$B84,0)</f>
        <v>0</v>
      </c>
      <c r="DT84">
        <f ca="1">IF(AND($B84&gt;0,SUM(DT$3:DT83)=0,SUM($H84:DS84)=0),$B84,0)</f>
        <v>0</v>
      </c>
      <c r="DU84">
        <f ca="1">IF(AND($B84&gt;0,SUM(DU$3:DU83)=0,SUM($H84:DT84)=0),$B84,0)</f>
        <v>0</v>
      </c>
      <c r="DV84">
        <f ca="1">IF(AND($B84&gt;0,SUM(DV$3:DV83)=0,SUM($H84:DU84)=0),$B84,0)</f>
        <v>0</v>
      </c>
      <c r="DW84">
        <f ca="1">IF(AND($B84&gt;0,SUM(DW$3:DW83)=0,SUM($H84:DV84)=0),$B84,0)</f>
        <v>0</v>
      </c>
      <c r="DX84">
        <f ca="1">IF(AND($B84&gt;0,SUM(DX$3:DX83)=0,SUM($H84:DW84)=0),$B84,0)</f>
        <v>0</v>
      </c>
      <c r="DY84">
        <f ca="1">IF(AND($B84&gt;0,SUM(DY$3:DY83)=0,SUM($H84:DX84)=0),$B84,0)</f>
        <v>0</v>
      </c>
      <c r="DZ84">
        <f ca="1">IF(AND($B84&gt;0,SUM(DZ$3:DZ83)=0,SUM($H84:DY84)=0),$B84,0)</f>
        <v>0</v>
      </c>
      <c r="EA84">
        <f ca="1">IF(AND($B84&gt;0,SUM(EA$3:EA83)=0,SUM($H84:DZ84)=0),$B84,0)</f>
        <v>0</v>
      </c>
      <c r="EB84">
        <f ca="1">IF(AND($B84&gt;0,SUM(EB$3:EB83)=0,SUM($H84:EA84)=0),$B84,0)</f>
        <v>0</v>
      </c>
      <c r="EC84">
        <f ca="1">IF(AND($B84&gt;0,SUM(EC$3:EC83)=0,SUM($H84:EB84)=0),$B84,0)</f>
        <v>0</v>
      </c>
      <c r="ED84">
        <f ca="1">IF(AND($B84&gt;0,SUM(ED$3:ED83)=0,SUM($H84:EC84)=0),$B84,0)</f>
        <v>0</v>
      </c>
      <c r="EE84">
        <f ca="1">IF(AND($B84&gt;0,SUM(EE$3:EE83)=0,SUM($H84:ED84)=0),$B84,0)</f>
        <v>0</v>
      </c>
      <c r="EF84">
        <f ca="1">IF(AND($B84&gt;0,SUM(EF$3:EF83)=0,SUM($H84:EE84)=0),$B84,0)</f>
        <v>0</v>
      </c>
      <c r="EG84">
        <f ca="1">IF(AND($B84&gt;0,SUM(EG$3:EG83)=0,SUM($H84:EF84)=0),$B84,0)</f>
        <v>0</v>
      </c>
      <c r="EH84">
        <f ca="1">IF(AND($B84&gt;0,SUM(EH$3:EH83)=0,SUM($H84:EG84)=0),$B84,0)</f>
        <v>0</v>
      </c>
      <c r="EI84">
        <f ca="1">IF(AND($B84&gt;0,SUM(EI$3:EI83)=0,SUM($H84:EH84)=0),$B84,0)</f>
        <v>0</v>
      </c>
      <c r="EJ84">
        <f ca="1">IF(AND($B84&gt;0,SUM(EJ$3:EJ83)=0,SUM($H84:EI84)=0),$B84,0)</f>
        <v>0</v>
      </c>
      <c r="EK84">
        <f ca="1">IF(AND($B84&gt;0,SUM(EK$3:EK83)=0,SUM($H84:EJ84)=0),$B84,0)</f>
        <v>0</v>
      </c>
      <c r="EL84">
        <f ca="1">IF(AND($B84&gt;0,SUM(EL$3:EL83)=0,SUM($H84:EK84)=0),$B84,0)</f>
        <v>0</v>
      </c>
      <c r="EM84">
        <f ca="1">IF(AND($B84&gt;0,SUM(EM$3:EM83)=0,SUM($H84:EL84)=0),$B84,0)</f>
        <v>0</v>
      </c>
      <c r="EN84">
        <f ca="1">IF(AND($B84&gt;0,SUM(EN$3:EN83)=0,SUM($H84:EM84)=0),$B84,0)</f>
        <v>0</v>
      </c>
      <c r="EO84">
        <f ca="1">IF(AND($B84&gt;0,SUM(EO$3:EO83)=0,SUM($H84:EN84)=0),$B84,0)</f>
        <v>0</v>
      </c>
      <c r="EP84">
        <f ca="1">IF(AND($B84&gt;0,SUM(EP$3:EP83)=0,SUM($H84:EO84)=0),$B84,0)</f>
        <v>0</v>
      </c>
      <c r="EQ84">
        <f ca="1">IF(AND($B84&gt;0,SUM(EQ$3:EQ83)=0,SUM($H84:EP84)=0),$B84,0)</f>
        <v>0</v>
      </c>
      <c r="ER84">
        <f ca="1">IF(AND($B84&gt;0,SUM(ER$3:ER83)=0,SUM($H84:EQ84)=0),$B84,0)</f>
        <v>0</v>
      </c>
      <c r="ES84">
        <f ca="1">IF(AND($B84&gt;0,SUM(ES$3:ES83)=0,SUM($H84:ER84)=0),$B84,0)</f>
        <v>0</v>
      </c>
      <c r="ET84">
        <f ca="1">IF(AND($B84&gt;0,SUM(ET$3:ET83)=0,SUM($H84:ES84)=0),$B84,0)</f>
        <v>0</v>
      </c>
      <c r="EU84">
        <f ca="1">IF(AND($B84&gt;0,SUM(EU$3:EU83)=0,SUM($H84:ET84)=0),$B84,0)</f>
        <v>0</v>
      </c>
      <c r="EV84">
        <f ca="1">IF(AND($B84&gt;0,SUM(EV$3:EV83)=0,SUM($H84:EU84)=0),$B84,0)</f>
        <v>0</v>
      </c>
      <c r="EW84">
        <f ca="1">IF(AND($B84&gt;0,SUM(EW$3:EW83)=0,SUM($H84:EV84)=0),$B84,0)</f>
        <v>0</v>
      </c>
      <c r="EX84">
        <f ca="1">IF(AND($B84&gt;0,SUM(EX$3:EX83)=0,SUM($H84:EW84)=0),$B84,0)</f>
        <v>0</v>
      </c>
      <c r="EY84">
        <f ca="1">IF(AND($B84&gt;0,SUM(EY$3:EY83)=0,SUM($H84:EX84)=0),$B84,0)</f>
        <v>0</v>
      </c>
      <c r="EZ84">
        <f ca="1">IF(AND($B84&gt;0,SUM(EZ$3:EZ83)=0,SUM($H84:EY84)=0),$B84,0)</f>
        <v>0</v>
      </c>
      <c r="FA84">
        <f ca="1">IF(AND($B84&gt;0,SUM(FA$3:FA83)=0,SUM($H84:EZ84)=0),$B84,0)</f>
        <v>0</v>
      </c>
      <c r="FB84">
        <f ca="1">IF(AND($B84&gt;0,SUM(FB$3:FB83)=0,SUM($H84:FA84)=0),$B84,0)</f>
        <v>0</v>
      </c>
      <c r="FC84">
        <f ca="1">IF(AND($B84&gt;0,SUM(FC$3:FC83)=0,SUM($H84:FB84)=0),$B84,0)</f>
        <v>0</v>
      </c>
      <c r="FD84">
        <f ca="1">IF(AND($B84&gt;0,SUM(FD$3:FD83)=0,SUM($H84:FC84)=0),$B84,0)</f>
        <v>0</v>
      </c>
      <c r="FE84">
        <f ca="1">IF(AND($B84&gt;0,SUM(FE$3:FE83)=0,SUM($H84:FD84)=0),$B84,0)</f>
        <v>0</v>
      </c>
      <c r="FF84">
        <f ca="1">IF(AND($B84&gt;0,SUM(FF$3:FF83)=0,SUM($H84:FE84)=0),$B84,0)</f>
        <v>0</v>
      </c>
      <c r="FG84">
        <f ca="1">IF(AND($B84&gt;0,SUM(FG$3:FG83)=0,SUM($H84:FF84)=0),$B84,0)</f>
        <v>0</v>
      </c>
      <c r="FH84">
        <f ca="1">IF(AND($B84&gt;0,SUM(FH$3:FH83)=0,SUM($H84:FG84)=0),$B84,0)</f>
        <v>0</v>
      </c>
      <c r="FI84">
        <f ca="1">IF(AND($B84&gt;0,SUM(FI$3:FI83)=0,SUM($H84:FH84)=0),$B84,0)</f>
        <v>0</v>
      </c>
      <c r="FJ84">
        <f ca="1">IF(AND($B84&gt;0,SUM(FJ$3:FJ83)=0,SUM($H84:FI84)=0),$B84,0)</f>
        <v>0</v>
      </c>
      <c r="FK84">
        <f ca="1">IF(AND($B84&gt;0,SUM(FK$3:FK83)=0,SUM($H84:FJ84)=0),$B84,0)</f>
        <v>0</v>
      </c>
      <c r="FL84">
        <f ca="1">IF(AND($B84&gt;0,SUM(FL$3:FL83)=0,SUM($H84:FK84)=0),$B84,0)</f>
        <v>0</v>
      </c>
      <c r="FM84">
        <f ca="1">IF(AND($B84&gt;0,SUM(FM$3:FM83)=0,SUM($H84:FL84)=0),$B84,0)</f>
        <v>0</v>
      </c>
      <c r="FN84">
        <f ca="1">IF(AND($B84&gt;0,SUM(FN$3:FN83)=0,SUM($H84:FM84)=0),$B84,0)</f>
        <v>0</v>
      </c>
      <c r="FS84" s="67"/>
      <c r="FT84" s="67"/>
      <c r="FU84" s="342"/>
      <c r="FV84" s="374" t="str">
        <f>""</f>
        <v/>
      </c>
      <c r="FY84" s="67"/>
      <c r="FZ84" s="67"/>
      <c r="GA84" s="342"/>
      <c r="GB84" s="374" t="str">
        <f>""</f>
        <v/>
      </c>
      <c r="GE84" s="67"/>
      <c r="GF84" s="67"/>
      <c r="GG84" s="342"/>
      <c r="GH84" s="374" t="str">
        <f>""</f>
        <v/>
      </c>
    </row>
    <row r="85" spans="1:190" ht="15.75" hidden="1" thickBot="1" x14ac:dyDescent="0.3">
      <c r="A85">
        <v>85</v>
      </c>
      <c r="C85" s="240">
        <f t="shared" ca="1" si="16"/>
        <v>0</v>
      </c>
      <c r="D85" s="240">
        <f t="shared" ca="1" si="17"/>
        <v>0</v>
      </c>
      <c r="E85" s="240">
        <f t="shared" ca="1" si="18"/>
        <v>0</v>
      </c>
      <c r="F85" s="240" t="str">
        <f t="shared" ca="1" si="19"/>
        <v/>
      </c>
      <c r="G85" s="47">
        <f ca="1">INDEX($I$2:$FN$2,ROWS(G$2:G85))</f>
        <v>1</v>
      </c>
      <c r="H85">
        <v>0</v>
      </c>
      <c r="I85">
        <f ca="1">IF(AND($B85&gt;0,SUM(I$3:I84)=0,SUM($H85:H85)=0),$B85,0)</f>
        <v>0</v>
      </c>
      <c r="J85">
        <f ca="1">IF(AND($B85&gt;0,SUM(J$3:J84)=0,SUM($H85:I85)=0),$B85,0)</f>
        <v>0</v>
      </c>
      <c r="K85">
        <f ca="1">IF(AND($B85&gt;0,SUM(K$3:K84)=0,SUM($H85:J85)=0),$B85,0)</f>
        <v>0</v>
      </c>
      <c r="L85">
        <f ca="1">IF(AND($B85&gt;0,SUM(L$3:L84)=0,SUM($H85:K85)=0),$B85,0)</f>
        <v>0</v>
      </c>
      <c r="M85">
        <f ca="1">IF(AND($B85&gt;0,SUM(M$3:M84)=0,SUM($H85:L85)=0),$B85,0)</f>
        <v>0</v>
      </c>
      <c r="N85">
        <f ca="1">IF(AND($B85&gt;0,SUM(N$3:N84)=0,SUM($H85:M85)=0),$B85,0)</f>
        <v>0</v>
      </c>
      <c r="O85">
        <f ca="1">IF(AND($B85&gt;0,SUM(O$3:O84)=0,SUM($H85:N85)=0),$B85,0)</f>
        <v>0</v>
      </c>
      <c r="P85">
        <f ca="1">IF(AND($B85&gt;0,SUM(P$3:P84)=0,SUM($H85:O85)=0),$B85,0)</f>
        <v>0</v>
      </c>
      <c r="Q85">
        <f ca="1">IF(AND($B85&gt;0,SUM(Q$3:Q84)=0,SUM($H85:P85)=0),$B85,0)</f>
        <v>0</v>
      </c>
      <c r="R85">
        <f ca="1">IF(AND($B85&gt;0,SUM(R$3:R84)=0,SUM($H85:Q85)=0),$B85,0)</f>
        <v>0</v>
      </c>
      <c r="S85">
        <f ca="1">IF(AND($B85&gt;0,SUM(S$3:S84)=0,SUM($H85:R85)=0),$B85,0)</f>
        <v>0</v>
      </c>
      <c r="T85">
        <f ca="1">IF(AND($B85&gt;0,SUM(T$3:T84)=0,SUM($H85:S85)=0),$B85,0)</f>
        <v>0</v>
      </c>
      <c r="U85">
        <f ca="1">IF(AND($B85&gt;0,SUM(U$3:U84)=0,SUM($H85:T85)=0),$B85,0)</f>
        <v>0</v>
      </c>
      <c r="V85">
        <f ca="1">IF(AND($B85&gt;0,SUM(V$3:V84)=0,SUM($H85:U85)=0),$B85,0)</f>
        <v>0</v>
      </c>
      <c r="W85">
        <f ca="1">IF(AND($B85&gt;0,SUM(W$3:W84)=0,SUM($H85:V85)=0),$B85,0)</f>
        <v>0</v>
      </c>
      <c r="X85">
        <f ca="1">IF(AND($B85&gt;0,SUM(X$3:X84)=0,SUM($H85:W85)=0),$B85,0)</f>
        <v>0</v>
      </c>
      <c r="Y85">
        <f ca="1">IF(AND($B85&gt;0,SUM(Y$3:Y84)=0,SUM($H85:X85)=0),$B85,0)</f>
        <v>0</v>
      </c>
      <c r="Z85">
        <f ca="1">IF(AND($B85&gt;0,SUM(Z$3:Z84)=0,SUM($H85:Y85)=0),$B85,0)</f>
        <v>0</v>
      </c>
      <c r="AA85">
        <f ca="1">IF(AND($B85&gt;0,SUM(AA$3:AA84)=0,SUM($H85:Z85)=0),$B85,0)</f>
        <v>0</v>
      </c>
      <c r="AB85">
        <f ca="1">IF(AND($B85&gt;0,SUM(AB$3:AB84)=0,SUM($H85:AA85)=0),$B85,0)</f>
        <v>0</v>
      </c>
      <c r="AC85">
        <f ca="1">IF(AND($B85&gt;0,SUM(AC$3:AC84)=0,SUM($H85:AB85)=0),$B85,0)</f>
        <v>0</v>
      </c>
      <c r="AD85">
        <f ca="1">IF(AND($B85&gt;0,SUM(AD$3:AD84)=0,SUM($H85:AC85)=0),$B85,0)</f>
        <v>0</v>
      </c>
      <c r="AE85">
        <f ca="1">IF(AND($B85&gt;0,SUM(AE$3:AE84)=0,SUM($H85:AD85)=0),$B85,0)</f>
        <v>0</v>
      </c>
      <c r="AF85">
        <f ca="1">IF(AND($B85&gt;0,SUM(AF$3:AF84)=0,SUM($H85:AE85)=0),$B85,0)</f>
        <v>0</v>
      </c>
      <c r="AG85">
        <f ca="1">IF(AND($B85&gt;0,SUM(AG$3:AG84)=0,SUM($H85:AF85)=0),$B85,0)</f>
        <v>0</v>
      </c>
      <c r="AH85">
        <f ca="1">IF(AND($B85&gt;0,SUM(AH$3:AH84)=0,SUM($H85:AG85)=0),$B85,0)</f>
        <v>0</v>
      </c>
      <c r="AI85">
        <f ca="1">IF(AND($B85&gt;0,SUM(AI$3:AI84)=0,SUM($H85:AH85)=0),$B85,0)</f>
        <v>0</v>
      </c>
      <c r="AJ85">
        <f ca="1">IF(AND($B85&gt;0,SUM(AJ$3:AJ84)=0,SUM($H85:AI85)=0),$B85,0)</f>
        <v>0</v>
      </c>
      <c r="AK85">
        <f ca="1">IF(AND($B85&gt;0,SUM(AK$3:AK84)=0,SUM($H85:AJ85)=0),$B85,0)</f>
        <v>0</v>
      </c>
      <c r="AL85">
        <f ca="1">IF(AND($B85&gt;0,SUM(AL$3:AL84)=0,SUM($H85:AK85)=0),$B85,0)</f>
        <v>0</v>
      </c>
      <c r="AM85">
        <f ca="1">IF(AND($B85&gt;0,SUM(AM$3:AM84)=0,SUM($H85:AL85)=0),$B85,0)</f>
        <v>0</v>
      </c>
      <c r="AN85">
        <f ca="1">IF(AND($B85&gt;0,SUM(AN$3:AN84)=0,SUM($H85:AM85)=0),$B85,0)</f>
        <v>0</v>
      </c>
      <c r="AO85">
        <f ca="1">IF(AND($B85&gt;0,SUM(AO$3:AO84)=0,SUM($H85:AN85)=0),$B85,0)</f>
        <v>0</v>
      </c>
      <c r="AP85">
        <f ca="1">IF(AND($B85&gt;0,SUM(AP$3:AP84)=0,SUM($H85:AO85)=0),$B85,0)</f>
        <v>0</v>
      </c>
      <c r="AQ85">
        <f ca="1">IF(AND($B85&gt;0,SUM(AQ$3:AQ84)=0,SUM($H85:AP85)=0),$B85,0)</f>
        <v>0</v>
      </c>
      <c r="AR85">
        <f ca="1">IF(AND($B85&gt;0,SUM(AR$3:AR84)=0,SUM($H85:AQ85)=0),$B85,0)</f>
        <v>0</v>
      </c>
      <c r="AS85">
        <f ca="1">IF(AND($B85&gt;0,SUM(AS$3:AS84)=0,SUM($H85:AR85)=0),$B85,0)</f>
        <v>0</v>
      </c>
      <c r="AT85">
        <f ca="1">IF(AND($B85&gt;0,SUM(AT$3:AT84)=0,SUM($H85:AS85)=0),$B85,0)</f>
        <v>0</v>
      </c>
      <c r="AU85">
        <f ca="1">IF(AND($B85&gt;0,SUM(AU$3:AU84)=0,SUM($H85:AT85)=0),$B85,0)</f>
        <v>0</v>
      </c>
      <c r="AV85">
        <f ca="1">IF(AND($B85&gt;0,SUM(AV$3:AV84)=0,SUM($H85:AU85)=0),$B85,0)</f>
        <v>0</v>
      </c>
      <c r="AW85">
        <f ca="1">IF(AND($B85&gt;0,SUM(AW$3:AW84)=0,SUM($H85:AV85)=0),$B85,0)</f>
        <v>0</v>
      </c>
      <c r="AX85">
        <f ca="1">IF(AND($B85&gt;0,SUM(AX$3:AX84)=0,SUM($H85:AW85)=0),$B85,0)</f>
        <v>0</v>
      </c>
      <c r="AY85">
        <f ca="1">IF(AND($B85&gt;0,SUM(AY$3:AY84)=0,SUM($H85:AX85)=0),$B85,0)</f>
        <v>0</v>
      </c>
      <c r="AZ85">
        <f ca="1">IF(AND($B85&gt;0,SUM(AZ$3:AZ84)=0,SUM($H85:AY85)=0),$B85,0)</f>
        <v>0</v>
      </c>
      <c r="BA85">
        <f ca="1">IF(AND($B85&gt;0,SUM(BA$3:BA84)=0,SUM($H85:AZ85)=0),$B85,0)</f>
        <v>0</v>
      </c>
      <c r="BB85">
        <f ca="1">IF(AND($B85&gt;0,SUM(BB$3:BB84)=0,SUM($H85:BA85)=0),$B85,0)</f>
        <v>0</v>
      </c>
      <c r="BC85">
        <f ca="1">IF(AND($B85&gt;0,SUM(BC$3:BC84)=0,SUM($H85:BB85)=0),$B85,0)</f>
        <v>0</v>
      </c>
      <c r="BD85">
        <f ca="1">IF(AND($B85&gt;0,SUM(BD$3:BD84)=0,SUM($H85:BC85)=0),$B85,0)</f>
        <v>0</v>
      </c>
      <c r="BE85">
        <f ca="1">IF(AND($B85&gt;0,SUM(BE$3:BE84)=0,SUM($H85:BD85)=0),$B85,0)</f>
        <v>0</v>
      </c>
      <c r="BF85">
        <f ca="1">IF(AND($B85&gt;0,SUM(BF$3:BF84)=0,SUM($H85:BE85)=0),$B85,0)</f>
        <v>0</v>
      </c>
      <c r="BG85">
        <f ca="1">IF(AND($B85&gt;0,SUM(BG$3:BG84)=0,SUM($H85:BF85)=0),$B85,0)</f>
        <v>0</v>
      </c>
      <c r="BH85">
        <f ca="1">IF(AND($B85&gt;0,SUM(BH$3:BH84)=0,SUM($H85:BG85)=0),$B85,0)</f>
        <v>0</v>
      </c>
      <c r="BI85">
        <f ca="1">IF(AND($B85&gt;0,SUM(BI$3:BI84)=0,SUM($H85:BH85)=0),$B85,0)</f>
        <v>0</v>
      </c>
      <c r="BJ85">
        <f ca="1">IF(AND($B85&gt;0,SUM(BJ$3:BJ84)=0,SUM($H85:BI85)=0),$B85,0)</f>
        <v>0</v>
      </c>
      <c r="BK85">
        <f ca="1">IF(AND($B85&gt;0,SUM(BK$3:BK84)=0,SUM($H85:BJ85)=0),$B85,0)</f>
        <v>0</v>
      </c>
      <c r="BL85">
        <f ca="1">IF(AND($B85&gt;0,SUM(BL$3:BL84)=0,SUM($H85:BK85)=0),$B85,0)</f>
        <v>0</v>
      </c>
      <c r="BM85">
        <f ca="1">IF(AND($B85&gt;0,SUM(BM$3:BM84)=0,SUM($H85:BL85)=0),$B85,0)</f>
        <v>0</v>
      </c>
      <c r="BN85">
        <f ca="1">IF(AND($B85&gt;0,SUM(BN$3:BN84)=0,SUM($H85:BM85)=0),$B85,0)</f>
        <v>0</v>
      </c>
      <c r="BO85">
        <f ca="1">IF(AND($B85&gt;0,SUM(BO$3:BO84)=0,SUM($H85:BN85)=0),$B85,0)</f>
        <v>0</v>
      </c>
      <c r="BP85">
        <f ca="1">IF(AND($B85&gt;0,SUM(BP$3:BP84)=0,SUM($H85:BO85)=0),$B85,0)</f>
        <v>0</v>
      </c>
      <c r="BQ85">
        <f ca="1">IF(AND($B85&gt;0,SUM(BQ$3:BQ84)=0,SUM($H85:BP85)=0),$B85,0)</f>
        <v>0</v>
      </c>
      <c r="BR85">
        <f ca="1">IF(AND($B85&gt;0,SUM(BR$3:BR84)=0,SUM($H85:BQ85)=0),$B85,0)</f>
        <v>0</v>
      </c>
      <c r="BS85">
        <f ca="1">IF(AND($B85&gt;0,SUM(BS$3:BS84)=0,SUM($H85:BR85)=0),$B85,0)</f>
        <v>0</v>
      </c>
      <c r="BT85">
        <f ca="1">IF(AND($B85&gt;0,SUM(BT$3:BT84)=0,SUM($H85:BS85)=0),$B85,0)</f>
        <v>0</v>
      </c>
      <c r="BU85">
        <f ca="1">IF(AND($B85&gt;0,SUM(BU$3:BU84)=0,SUM($H85:BT85)=0),$B85,0)</f>
        <v>0</v>
      </c>
      <c r="BV85">
        <f ca="1">IF(AND($B85&gt;0,SUM(BV$3:BV84)=0,SUM($H85:BU85)=0),$B85,0)</f>
        <v>0</v>
      </c>
      <c r="BW85">
        <f ca="1">IF(AND($B85&gt;0,SUM(BW$3:BW84)=0,SUM($H85:BV85)=0),$B85,0)</f>
        <v>0</v>
      </c>
      <c r="BX85">
        <f ca="1">IF(AND($B85&gt;0,SUM(BX$3:BX84)=0,SUM($H85:BW85)=0),$B85,0)</f>
        <v>0</v>
      </c>
      <c r="BY85">
        <f ca="1">IF(AND($B85&gt;0,SUM(BY$3:BY84)=0,SUM($H85:BX85)=0),$B85,0)</f>
        <v>0</v>
      </c>
      <c r="BZ85">
        <f ca="1">IF(AND($B85&gt;0,SUM(BZ$3:BZ84)=0,SUM($H85:BY85)=0),$B85,0)</f>
        <v>0</v>
      </c>
      <c r="CA85">
        <f ca="1">IF(AND($B85&gt;0,SUM(CA$3:CA84)=0,SUM($H85:BZ85)=0),$B85,0)</f>
        <v>0</v>
      </c>
      <c r="CB85">
        <f ca="1">IF(AND($B85&gt;0,SUM(CB$3:CB84)=0,SUM($H85:CA85)=0),$B85,0)</f>
        <v>0</v>
      </c>
      <c r="CC85">
        <f ca="1">IF(AND($B85&gt;0,SUM(CC$3:CC84)=0,SUM($H85:CB85)=0),$B85,0)</f>
        <v>0</v>
      </c>
      <c r="CD85">
        <f ca="1">IF(AND($B85&gt;0,SUM(CD$3:CD84)=0,SUM($H85:CC85)=0),$B85,0)</f>
        <v>0</v>
      </c>
      <c r="CE85">
        <f ca="1">IF(AND($B85&gt;0,SUM(CE$3:CE84)=0,SUM($H85:CD85)=0),$B85,0)</f>
        <v>0</v>
      </c>
      <c r="CF85">
        <f ca="1">IF(AND($B85&gt;0,SUM(CF$3:CF84)=0,SUM($H85:CE85)=0),$B85,0)</f>
        <v>0</v>
      </c>
      <c r="CG85">
        <f ca="1">IF(AND($B85&gt;0,SUM(CG$3:CG84)=0,SUM($H85:CF85)=0),$B85,0)</f>
        <v>0</v>
      </c>
      <c r="CH85">
        <f ca="1">IF(AND($B85&gt;0,SUM(CH$3:CH84)=0,SUM($H85:CG85)=0),$B85,0)</f>
        <v>0</v>
      </c>
      <c r="CI85">
        <f ca="1">IF(AND($B85&gt;0,SUM(CI$3:CI84)=0,SUM($H85:CH85)=0),$B85,0)</f>
        <v>0</v>
      </c>
      <c r="CJ85">
        <f ca="1">IF(AND($B85&gt;0,SUM(CJ$3:CJ84)=0,SUM($H85:CI85)=0),$B85,0)</f>
        <v>0</v>
      </c>
      <c r="CK85">
        <f ca="1">IF(AND($B85&gt;0,SUM(CK$3:CK84)=0,SUM($H85:CJ85)=0),$B85,0)</f>
        <v>0</v>
      </c>
      <c r="CL85">
        <f ca="1">IF(AND($B85&gt;0,SUM(CL$3:CL84)=0,SUM($H85:CK85)=0),$B85,0)</f>
        <v>0</v>
      </c>
      <c r="CM85">
        <f ca="1">IF(AND($B85&gt;0,SUM(CM$3:CM84)=0,SUM($H85:CL85)=0),$B85,0)</f>
        <v>0</v>
      </c>
      <c r="CN85">
        <f ca="1">IF(AND($B85&gt;0,SUM(CN$3:CN84)=0,SUM($H85:CM85)=0),$B85,0)</f>
        <v>0</v>
      </c>
      <c r="CO85">
        <f ca="1">IF(AND($B85&gt;0,SUM(CO$3:CO84)=0,SUM($H85:CN85)=0),$B85,0)</f>
        <v>0</v>
      </c>
      <c r="CP85">
        <f ca="1">IF(AND($B85&gt;0,SUM(CP$3:CP84)=0,SUM($H85:CO85)=0),$B85,0)</f>
        <v>0</v>
      </c>
      <c r="CQ85">
        <f ca="1">IF(AND($B85&gt;0,SUM(CQ$3:CQ84)=0,SUM($H85:CP85)=0),$B85,0)</f>
        <v>0</v>
      </c>
      <c r="CR85">
        <f ca="1">IF(AND($B85&gt;0,SUM(CR$3:CR84)=0,SUM($H85:CQ85)=0),$B85,0)</f>
        <v>0</v>
      </c>
      <c r="CS85">
        <f ca="1">IF(AND($B85&gt;0,SUM(CS$3:CS84)=0,SUM($H85:CR85)=0),$B85,0)</f>
        <v>0</v>
      </c>
      <c r="CT85">
        <f ca="1">IF(AND($B85&gt;0,SUM(CT$3:CT84)=0,SUM($H85:CS85)=0),$B85,0)</f>
        <v>0</v>
      </c>
      <c r="CU85">
        <f ca="1">IF(AND($B85&gt;0,SUM(CU$3:CU84)=0,SUM($H85:CT85)=0),$B85,0)</f>
        <v>0</v>
      </c>
      <c r="CV85">
        <f ca="1">IF(AND($B85&gt;0,SUM(CV$3:CV84)=0,SUM($H85:CU85)=0),$B85,0)</f>
        <v>0</v>
      </c>
      <c r="CW85">
        <f ca="1">IF(AND($B85&gt;0,SUM(CW$3:CW84)=0,SUM($H85:CV85)=0),$B85,0)</f>
        <v>0</v>
      </c>
      <c r="CX85">
        <f ca="1">IF(AND($B85&gt;0,SUM(CX$3:CX84)=0,SUM($H85:CW85)=0),$B85,0)</f>
        <v>0</v>
      </c>
      <c r="CY85">
        <f ca="1">IF(AND($B85&gt;0,SUM(CY$3:CY84)=0,SUM($H85:CX85)=0),$B85,0)</f>
        <v>0</v>
      </c>
      <c r="CZ85">
        <f ca="1">IF(AND($B85&gt;0,SUM(CZ$3:CZ84)=0,SUM($H85:CY85)=0),$B85,0)</f>
        <v>0</v>
      </c>
      <c r="DA85">
        <f ca="1">IF(AND($B85&gt;0,SUM(DA$3:DA84)=0,SUM($H85:CZ85)=0),$B85,0)</f>
        <v>0</v>
      </c>
      <c r="DB85">
        <f ca="1">IF(AND($B85&gt;0,SUM(DB$3:DB84)=0,SUM($H85:DA85)=0),$B85,0)</f>
        <v>0</v>
      </c>
      <c r="DC85">
        <f ca="1">IF(AND($B85&gt;0,SUM(DC$3:DC84)=0,SUM($H85:DB85)=0),$B85,0)</f>
        <v>0</v>
      </c>
      <c r="DD85">
        <f ca="1">IF(AND($B85&gt;0,SUM(DD$3:DD84)=0,SUM($H85:DC85)=0),$B85,0)</f>
        <v>0</v>
      </c>
      <c r="DE85">
        <f ca="1">IF(AND($B85&gt;0,SUM(DE$3:DE84)=0,SUM($H85:DD85)=0),$B85,0)</f>
        <v>0</v>
      </c>
      <c r="DF85">
        <f ca="1">IF(AND($B85&gt;0,SUM(DF$3:DF84)=0,SUM($H85:DE85)=0),$B85,0)</f>
        <v>0</v>
      </c>
      <c r="DG85">
        <f ca="1">IF(AND($B85&gt;0,SUM(DG$3:DG84)=0,SUM($H85:DF85)=0),$B85,0)</f>
        <v>0</v>
      </c>
      <c r="DH85">
        <f ca="1">IF(AND($B85&gt;0,SUM(DH$3:DH84)=0,SUM($H85:DG85)=0),$B85,0)</f>
        <v>0</v>
      </c>
      <c r="DI85">
        <f ca="1">IF(AND($B85&gt;0,SUM(DI$3:DI84)=0,SUM($H85:DH85)=0),$B85,0)</f>
        <v>0</v>
      </c>
      <c r="DJ85">
        <f ca="1">IF(AND($B85&gt;0,SUM(DJ$3:DJ84)=0,SUM($H85:DI85)=0),$B85,0)</f>
        <v>0</v>
      </c>
      <c r="DK85">
        <f ca="1">IF(AND($B85&gt;0,SUM(DK$3:DK84)=0,SUM($H85:DJ85)=0),$B85,0)</f>
        <v>0</v>
      </c>
      <c r="DL85">
        <f ca="1">IF(AND($B85&gt;0,SUM(DL$3:DL84)=0,SUM($H85:DK85)=0),$B85,0)</f>
        <v>0</v>
      </c>
      <c r="DM85">
        <f ca="1">IF(AND($B85&gt;0,SUM(DM$3:DM84)=0,SUM($H85:DL85)=0),$B85,0)</f>
        <v>0</v>
      </c>
      <c r="DN85">
        <f ca="1">IF(AND($B85&gt;0,SUM(DN$3:DN84)=0,SUM($H85:DM85)=0),$B85,0)</f>
        <v>0</v>
      </c>
      <c r="DO85">
        <f ca="1">IF(AND($B85&gt;0,SUM(DO$3:DO84)=0,SUM($H85:DN85)=0),$B85,0)</f>
        <v>0</v>
      </c>
      <c r="DP85">
        <f ca="1">IF(AND($B85&gt;0,SUM(DP$3:DP84)=0,SUM($H85:DO85)=0),$B85,0)</f>
        <v>0</v>
      </c>
      <c r="DQ85">
        <f ca="1">IF(AND($B85&gt;0,SUM(DQ$3:DQ84)=0,SUM($H85:DP85)=0),$B85,0)</f>
        <v>0</v>
      </c>
      <c r="DR85">
        <f ca="1">IF(AND($B85&gt;0,SUM(DR$3:DR84)=0,SUM($H85:DQ85)=0),$B85,0)</f>
        <v>0</v>
      </c>
      <c r="DS85">
        <f ca="1">IF(AND($B85&gt;0,SUM(DS$3:DS84)=0,SUM($H85:DR85)=0),$B85,0)</f>
        <v>0</v>
      </c>
      <c r="DT85">
        <f ca="1">IF(AND($B85&gt;0,SUM(DT$3:DT84)=0,SUM($H85:DS85)=0),$B85,0)</f>
        <v>0</v>
      </c>
      <c r="DU85">
        <f ca="1">IF(AND($B85&gt;0,SUM(DU$3:DU84)=0,SUM($H85:DT85)=0),$B85,0)</f>
        <v>0</v>
      </c>
      <c r="DV85">
        <f ca="1">IF(AND($B85&gt;0,SUM(DV$3:DV84)=0,SUM($H85:DU85)=0),$B85,0)</f>
        <v>0</v>
      </c>
      <c r="DW85">
        <f ca="1">IF(AND($B85&gt;0,SUM(DW$3:DW84)=0,SUM($H85:DV85)=0),$B85,0)</f>
        <v>0</v>
      </c>
      <c r="DX85">
        <f ca="1">IF(AND($B85&gt;0,SUM(DX$3:DX84)=0,SUM($H85:DW85)=0),$B85,0)</f>
        <v>0</v>
      </c>
      <c r="DY85">
        <f ca="1">IF(AND($B85&gt;0,SUM(DY$3:DY84)=0,SUM($H85:DX85)=0),$B85,0)</f>
        <v>0</v>
      </c>
      <c r="DZ85">
        <f ca="1">IF(AND($B85&gt;0,SUM(DZ$3:DZ84)=0,SUM($H85:DY85)=0),$B85,0)</f>
        <v>0</v>
      </c>
      <c r="EA85">
        <f ca="1">IF(AND($B85&gt;0,SUM(EA$3:EA84)=0,SUM($H85:DZ85)=0),$B85,0)</f>
        <v>0</v>
      </c>
      <c r="EB85">
        <f ca="1">IF(AND($B85&gt;0,SUM(EB$3:EB84)=0,SUM($H85:EA85)=0),$B85,0)</f>
        <v>0</v>
      </c>
      <c r="EC85">
        <f ca="1">IF(AND($B85&gt;0,SUM(EC$3:EC84)=0,SUM($H85:EB85)=0),$B85,0)</f>
        <v>0</v>
      </c>
      <c r="ED85">
        <f ca="1">IF(AND($B85&gt;0,SUM(ED$3:ED84)=0,SUM($H85:EC85)=0),$B85,0)</f>
        <v>0</v>
      </c>
      <c r="EE85">
        <f ca="1">IF(AND($B85&gt;0,SUM(EE$3:EE84)=0,SUM($H85:ED85)=0),$B85,0)</f>
        <v>0</v>
      </c>
      <c r="EF85">
        <f ca="1">IF(AND($B85&gt;0,SUM(EF$3:EF84)=0,SUM($H85:EE85)=0),$B85,0)</f>
        <v>0</v>
      </c>
      <c r="EG85">
        <f ca="1">IF(AND($B85&gt;0,SUM(EG$3:EG84)=0,SUM($H85:EF85)=0),$B85,0)</f>
        <v>0</v>
      </c>
      <c r="EH85">
        <f ca="1">IF(AND($B85&gt;0,SUM(EH$3:EH84)=0,SUM($H85:EG85)=0),$B85,0)</f>
        <v>0</v>
      </c>
      <c r="EI85">
        <f ca="1">IF(AND($B85&gt;0,SUM(EI$3:EI84)=0,SUM($H85:EH85)=0),$B85,0)</f>
        <v>0</v>
      </c>
      <c r="EJ85">
        <f ca="1">IF(AND($B85&gt;0,SUM(EJ$3:EJ84)=0,SUM($H85:EI85)=0),$B85,0)</f>
        <v>0</v>
      </c>
      <c r="EK85">
        <f ca="1">IF(AND($B85&gt;0,SUM(EK$3:EK84)=0,SUM($H85:EJ85)=0),$B85,0)</f>
        <v>0</v>
      </c>
      <c r="EL85">
        <f ca="1">IF(AND($B85&gt;0,SUM(EL$3:EL84)=0,SUM($H85:EK85)=0),$B85,0)</f>
        <v>0</v>
      </c>
      <c r="EM85">
        <f ca="1">IF(AND($B85&gt;0,SUM(EM$3:EM84)=0,SUM($H85:EL85)=0),$B85,0)</f>
        <v>0</v>
      </c>
      <c r="EN85">
        <f ca="1">IF(AND($B85&gt;0,SUM(EN$3:EN84)=0,SUM($H85:EM85)=0),$B85,0)</f>
        <v>0</v>
      </c>
      <c r="EO85">
        <f ca="1">IF(AND($B85&gt;0,SUM(EO$3:EO84)=0,SUM($H85:EN85)=0),$B85,0)</f>
        <v>0</v>
      </c>
      <c r="EP85">
        <f ca="1">IF(AND($B85&gt;0,SUM(EP$3:EP84)=0,SUM($H85:EO85)=0),$B85,0)</f>
        <v>0</v>
      </c>
      <c r="EQ85">
        <f ca="1">IF(AND($B85&gt;0,SUM(EQ$3:EQ84)=0,SUM($H85:EP85)=0),$B85,0)</f>
        <v>0</v>
      </c>
      <c r="ER85">
        <f ca="1">IF(AND($B85&gt;0,SUM(ER$3:ER84)=0,SUM($H85:EQ85)=0),$B85,0)</f>
        <v>0</v>
      </c>
      <c r="ES85">
        <f ca="1">IF(AND($B85&gt;0,SUM(ES$3:ES84)=0,SUM($H85:ER85)=0),$B85,0)</f>
        <v>0</v>
      </c>
      <c r="ET85">
        <f ca="1">IF(AND($B85&gt;0,SUM(ET$3:ET84)=0,SUM($H85:ES85)=0),$B85,0)</f>
        <v>0</v>
      </c>
      <c r="EU85">
        <f ca="1">IF(AND($B85&gt;0,SUM(EU$3:EU84)=0,SUM($H85:ET85)=0),$B85,0)</f>
        <v>0</v>
      </c>
      <c r="EV85">
        <f ca="1">IF(AND($B85&gt;0,SUM(EV$3:EV84)=0,SUM($H85:EU85)=0),$B85,0)</f>
        <v>0</v>
      </c>
      <c r="EW85">
        <f ca="1">IF(AND($B85&gt;0,SUM(EW$3:EW84)=0,SUM($H85:EV85)=0),$B85,0)</f>
        <v>0</v>
      </c>
      <c r="EX85">
        <f ca="1">IF(AND($B85&gt;0,SUM(EX$3:EX84)=0,SUM($H85:EW85)=0),$B85,0)</f>
        <v>0</v>
      </c>
      <c r="EY85">
        <f ca="1">IF(AND($B85&gt;0,SUM(EY$3:EY84)=0,SUM($H85:EX85)=0),$B85,0)</f>
        <v>0</v>
      </c>
      <c r="EZ85">
        <f ca="1">IF(AND($B85&gt;0,SUM(EZ$3:EZ84)=0,SUM($H85:EY85)=0),$B85,0)</f>
        <v>0</v>
      </c>
      <c r="FA85">
        <f ca="1">IF(AND($B85&gt;0,SUM(FA$3:FA84)=0,SUM($H85:EZ85)=0),$B85,0)</f>
        <v>0</v>
      </c>
      <c r="FB85">
        <f ca="1">IF(AND($B85&gt;0,SUM(FB$3:FB84)=0,SUM($H85:FA85)=0),$B85,0)</f>
        <v>0</v>
      </c>
      <c r="FC85">
        <f ca="1">IF(AND($B85&gt;0,SUM(FC$3:FC84)=0,SUM($H85:FB85)=0),$B85,0)</f>
        <v>0</v>
      </c>
      <c r="FD85">
        <f ca="1">IF(AND($B85&gt;0,SUM(FD$3:FD84)=0,SUM($H85:FC85)=0),$B85,0)</f>
        <v>0</v>
      </c>
      <c r="FE85">
        <f ca="1">IF(AND($B85&gt;0,SUM(FE$3:FE84)=0,SUM($H85:FD85)=0),$B85,0)</f>
        <v>0</v>
      </c>
      <c r="FF85">
        <f ca="1">IF(AND($B85&gt;0,SUM(FF$3:FF84)=0,SUM($H85:FE85)=0),$B85,0)</f>
        <v>0</v>
      </c>
      <c r="FG85">
        <f ca="1">IF(AND($B85&gt;0,SUM(FG$3:FG84)=0,SUM($H85:FF85)=0),$B85,0)</f>
        <v>0</v>
      </c>
      <c r="FH85">
        <f ca="1">IF(AND($B85&gt;0,SUM(FH$3:FH84)=0,SUM($H85:FG85)=0),$B85,0)</f>
        <v>0</v>
      </c>
      <c r="FI85">
        <f ca="1">IF(AND($B85&gt;0,SUM(FI$3:FI84)=0,SUM($H85:FH85)=0),$B85,0)</f>
        <v>0</v>
      </c>
      <c r="FJ85">
        <f ca="1">IF(AND($B85&gt;0,SUM(FJ$3:FJ84)=0,SUM($H85:FI85)=0),$B85,0)</f>
        <v>0</v>
      </c>
      <c r="FK85">
        <f ca="1">IF(AND($B85&gt;0,SUM(FK$3:FK84)=0,SUM($H85:FJ85)=0),$B85,0)</f>
        <v>0</v>
      </c>
      <c r="FL85">
        <f ca="1">IF(AND($B85&gt;0,SUM(FL$3:FL84)=0,SUM($H85:FK85)=0),$B85,0)</f>
        <v>0</v>
      </c>
      <c r="FM85">
        <f ca="1">IF(AND($B85&gt;0,SUM(FM$3:FM84)=0,SUM($H85:FL85)=0),$B85,0)</f>
        <v>0</v>
      </c>
      <c r="FN85">
        <f ca="1">IF(AND($B85&gt;0,SUM(FN$3:FN84)=0,SUM($H85:FM85)=0),$B85,0)</f>
        <v>0</v>
      </c>
      <c r="FS85" s="67"/>
      <c r="FT85" s="67"/>
      <c r="FU85" s="342"/>
      <c r="FV85" s="374" t="str">
        <f>""</f>
        <v/>
      </c>
      <c r="FY85" s="67"/>
      <c r="FZ85" s="67"/>
      <c r="GA85" s="342"/>
      <c r="GB85" s="374" t="str">
        <f>""</f>
        <v/>
      </c>
      <c r="GE85" s="67"/>
      <c r="GF85" s="67"/>
      <c r="GG85" s="342"/>
      <c r="GH85" s="374" t="str">
        <f>""</f>
        <v/>
      </c>
    </row>
    <row r="86" spans="1:190" ht="15.75" hidden="1" thickBot="1" x14ac:dyDescent="0.3">
      <c r="A86">
        <v>86</v>
      </c>
      <c r="C86" s="240">
        <f t="shared" ca="1" si="16"/>
        <v>0</v>
      </c>
      <c r="D86" s="240">
        <f t="shared" ca="1" si="17"/>
        <v>0</v>
      </c>
      <c r="E86" s="240">
        <f t="shared" ca="1" si="18"/>
        <v>0</v>
      </c>
      <c r="F86" s="240" t="str">
        <f t="shared" ca="1" si="19"/>
        <v/>
      </c>
      <c r="G86" s="47">
        <f ca="1">INDEX($I$2:$FN$2,ROWS(G$2:G86))</f>
        <v>1</v>
      </c>
      <c r="H86">
        <v>0</v>
      </c>
      <c r="I86">
        <f ca="1">IF(AND($B86&gt;0,SUM(I$3:I85)=0,SUM($H86:H86)=0),$B86,0)</f>
        <v>0</v>
      </c>
      <c r="J86">
        <f ca="1">IF(AND($B86&gt;0,SUM(J$3:J85)=0,SUM($H86:I86)=0),$B86,0)</f>
        <v>0</v>
      </c>
      <c r="K86">
        <f ca="1">IF(AND($B86&gt;0,SUM(K$3:K85)=0,SUM($H86:J86)=0),$B86,0)</f>
        <v>0</v>
      </c>
      <c r="L86">
        <f ca="1">IF(AND($B86&gt;0,SUM(L$3:L85)=0,SUM($H86:K86)=0),$B86,0)</f>
        <v>0</v>
      </c>
      <c r="M86">
        <f ca="1">IF(AND($B86&gt;0,SUM(M$3:M85)=0,SUM($H86:L86)=0),$B86,0)</f>
        <v>0</v>
      </c>
      <c r="N86">
        <f ca="1">IF(AND($B86&gt;0,SUM(N$3:N85)=0,SUM($H86:M86)=0),$B86,0)</f>
        <v>0</v>
      </c>
      <c r="O86">
        <f ca="1">IF(AND($B86&gt;0,SUM(O$3:O85)=0,SUM($H86:N86)=0),$B86,0)</f>
        <v>0</v>
      </c>
      <c r="P86">
        <f ca="1">IF(AND($B86&gt;0,SUM(P$3:P85)=0,SUM($H86:O86)=0),$B86,0)</f>
        <v>0</v>
      </c>
      <c r="Q86">
        <f ca="1">IF(AND($B86&gt;0,SUM(Q$3:Q85)=0,SUM($H86:P86)=0),$B86,0)</f>
        <v>0</v>
      </c>
      <c r="R86">
        <f ca="1">IF(AND($B86&gt;0,SUM(R$3:R85)=0,SUM($H86:Q86)=0),$B86,0)</f>
        <v>0</v>
      </c>
      <c r="S86">
        <f ca="1">IF(AND($B86&gt;0,SUM(S$3:S85)=0,SUM($H86:R86)=0),$B86,0)</f>
        <v>0</v>
      </c>
      <c r="T86">
        <f ca="1">IF(AND($B86&gt;0,SUM(T$3:T85)=0,SUM($H86:S86)=0),$B86,0)</f>
        <v>0</v>
      </c>
      <c r="U86">
        <f ca="1">IF(AND($B86&gt;0,SUM(U$3:U85)=0,SUM($H86:T86)=0),$B86,0)</f>
        <v>0</v>
      </c>
      <c r="V86">
        <f ca="1">IF(AND($B86&gt;0,SUM(V$3:V85)=0,SUM($H86:U86)=0),$B86,0)</f>
        <v>0</v>
      </c>
      <c r="W86">
        <f ca="1">IF(AND($B86&gt;0,SUM(W$3:W85)=0,SUM($H86:V86)=0),$B86,0)</f>
        <v>0</v>
      </c>
      <c r="X86">
        <f ca="1">IF(AND($B86&gt;0,SUM(X$3:X85)=0,SUM($H86:W86)=0),$B86,0)</f>
        <v>0</v>
      </c>
      <c r="Y86">
        <f ca="1">IF(AND($B86&gt;0,SUM(Y$3:Y85)=0,SUM($H86:X86)=0),$B86,0)</f>
        <v>0</v>
      </c>
      <c r="Z86">
        <f ca="1">IF(AND($B86&gt;0,SUM(Z$3:Z85)=0,SUM($H86:Y86)=0),$B86,0)</f>
        <v>0</v>
      </c>
      <c r="AA86">
        <f ca="1">IF(AND($B86&gt;0,SUM(AA$3:AA85)=0,SUM($H86:Z86)=0),$B86,0)</f>
        <v>0</v>
      </c>
      <c r="AB86">
        <f ca="1">IF(AND($B86&gt;0,SUM(AB$3:AB85)=0,SUM($H86:AA86)=0),$B86,0)</f>
        <v>0</v>
      </c>
      <c r="AC86">
        <f ca="1">IF(AND($B86&gt;0,SUM(AC$3:AC85)=0,SUM($H86:AB86)=0),$B86,0)</f>
        <v>0</v>
      </c>
      <c r="AD86">
        <f ca="1">IF(AND($B86&gt;0,SUM(AD$3:AD85)=0,SUM($H86:AC86)=0),$B86,0)</f>
        <v>0</v>
      </c>
      <c r="AE86">
        <f ca="1">IF(AND($B86&gt;0,SUM(AE$3:AE85)=0,SUM($H86:AD86)=0),$B86,0)</f>
        <v>0</v>
      </c>
      <c r="AF86">
        <f ca="1">IF(AND($B86&gt;0,SUM(AF$3:AF85)=0,SUM($H86:AE86)=0),$B86,0)</f>
        <v>0</v>
      </c>
      <c r="AG86">
        <f ca="1">IF(AND($B86&gt;0,SUM(AG$3:AG85)=0,SUM($H86:AF86)=0),$B86,0)</f>
        <v>0</v>
      </c>
      <c r="AH86">
        <f ca="1">IF(AND($B86&gt;0,SUM(AH$3:AH85)=0,SUM($H86:AG86)=0),$B86,0)</f>
        <v>0</v>
      </c>
      <c r="AI86">
        <f ca="1">IF(AND($B86&gt;0,SUM(AI$3:AI85)=0,SUM($H86:AH86)=0),$B86,0)</f>
        <v>0</v>
      </c>
      <c r="AJ86">
        <f ca="1">IF(AND($B86&gt;0,SUM(AJ$3:AJ85)=0,SUM($H86:AI86)=0),$B86,0)</f>
        <v>0</v>
      </c>
      <c r="AK86">
        <f ca="1">IF(AND($B86&gt;0,SUM(AK$3:AK85)=0,SUM($H86:AJ86)=0),$B86,0)</f>
        <v>0</v>
      </c>
      <c r="AL86">
        <f ca="1">IF(AND($B86&gt;0,SUM(AL$3:AL85)=0,SUM($H86:AK86)=0),$B86,0)</f>
        <v>0</v>
      </c>
      <c r="AM86">
        <f ca="1">IF(AND($B86&gt;0,SUM(AM$3:AM85)=0,SUM($H86:AL86)=0),$B86,0)</f>
        <v>0</v>
      </c>
      <c r="AN86">
        <f ca="1">IF(AND($B86&gt;0,SUM(AN$3:AN85)=0,SUM($H86:AM86)=0),$B86,0)</f>
        <v>0</v>
      </c>
      <c r="AO86">
        <f ca="1">IF(AND($B86&gt;0,SUM(AO$3:AO85)=0,SUM($H86:AN86)=0),$B86,0)</f>
        <v>0</v>
      </c>
      <c r="AP86">
        <f ca="1">IF(AND($B86&gt;0,SUM(AP$3:AP85)=0,SUM($H86:AO86)=0),$B86,0)</f>
        <v>0</v>
      </c>
      <c r="AQ86">
        <f ca="1">IF(AND($B86&gt;0,SUM(AQ$3:AQ85)=0,SUM($H86:AP86)=0),$B86,0)</f>
        <v>0</v>
      </c>
      <c r="AR86">
        <f ca="1">IF(AND($B86&gt;0,SUM(AR$3:AR85)=0,SUM($H86:AQ86)=0),$B86,0)</f>
        <v>0</v>
      </c>
      <c r="AS86">
        <f ca="1">IF(AND($B86&gt;0,SUM(AS$3:AS85)=0,SUM($H86:AR86)=0),$B86,0)</f>
        <v>0</v>
      </c>
      <c r="AT86">
        <f ca="1">IF(AND($B86&gt;0,SUM(AT$3:AT85)=0,SUM($H86:AS86)=0),$B86,0)</f>
        <v>0</v>
      </c>
      <c r="AU86">
        <f ca="1">IF(AND($B86&gt;0,SUM(AU$3:AU85)=0,SUM($H86:AT86)=0),$B86,0)</f>
        <v>0</v>
      </c>
      <c r="AV86">
        <f ca="1">IF(AND($B86&gt;0,SUM(AV$3:AV85)=0,SUM($H86:AU86)=0),$B86,0)</f>
        <v>0</v>
      </c>
      <c r="AW86">
        <f ca="1">IF(AND($B86&gt;0,SUM(AW$3:AW85)=0,SUM($H86:AV86)=0),$B86,0)</f>
        <v>0</v>
      </c>
      <c r="AX86">
        <f ca="1">IF(AND($B86&gt;0,SUM(AX$3:AX85)=0,SUM($H86:AW86)=0),$B86,0)</f>
        <v>0</v>
      </c>
      <c r="AY86">
        <f ca="1">IF(AND($B86&gt;0,SUM(AY$3:AY85)=0,SUM($H86:AX86)=0),$B86,0)</f>
        <v>0</v>
      </c>
      <c r="AZ86">
        <f ca="1">IF(AND($B86&gt;0,SUM(AZ$3:AZ85)=0,SUM($H86:AY86)=0),$B86,0)</f>
        <v>0</v>
      </c>
      <c r="BA86">
        <f ca="1">IF(AND($B86&gt;0,SUM(BA$3:BA85)=0,SUM($H86:AZ86)=0),$B86,0)</f>
        <v>0</v>
      </c>
      <c r="BB86">
        <f ca="1">IF(AND($B86&gt;0,SUM(BB$3:BB85)=0,SUM($H86:BA86)=0),$B86,0)</f>
        <v>0</v>
      </c>
      <c r="BC86">
        <f ca="1">IF(AND($B86&gt;0,SUM(BC$3:BC85)=0,SUM($H86:BB86)=0),$B86,0)</f>
        <v>0</v>
      </c>
      <c r="BD86">
        <f ca="1">IF(AND($B86&gt;0,SUM(BD$3:BD85)=0,SUM($H86:BC86)=0),$B86,0)</f>
        <v>0</v>
      </c>
      <c r="BE86">
        <f ca="1">IF(AND($B86&gt;0,SUM(BE$3:BE85)=0,SUM($H86:BD86)=0),$B86,0)</f>
        <v>0</v>
      </c>
      <c r="BF86">
        <f ca="1">IF(AND($B86&gt;0,SUM(BF$3:BF85)=0,SUM($H86:BE86)=0),$B86,0)</f>
        <v>0</v>
      </c>
      <c r="BG86">
        <f ca="1">IF(AND($B86&gt;0,SUM(BG$3:BG85)=0,SUM($H86:BF86)=0),$B86,0)</f>
        <v>0</v>
      </c>
      <c r="BH86">
        <f ca="1">IF(AND($B86&gt;0,SUM(BH$3:BH85)=0,SUM($H86:BG86)=0),$B86,0)</f>
        <v>0</v>
      </c>
      <c r="BI86">
        <f ca="1">IF(AND($B86&gt;0,SUM(BI$3:BI85)=0,SUM($H86:BH86)=0),$B86,0)</f>
        <v>0</v>
      </c>
      <c r="BJ86">
        <f ca="1">IF(AND($B86&gt;0,SUM(BJ$3:BJ85)=0,SUM($H86:BI86)=0),$B86,0)</f>
        <v>0</v>
      </c>
      <c r="BK86">
        <f ca="1">IF(AND($B86&gt;0,SUM(BK$3:BK85)=0,SUM($H86:BJ86)=0),$B86,0)</f>
        <v>0</v>
      </c>
      <c r="BL86">
        <f ca="1">IF(AND($B86&gt;0,SUM(BL$3:BL85)=0,SUM($H86:BK86)=0),$B86,0)</f>
        <v>0</v>
      </c>
      <c r="BM86">
        <f ca="1">IF(AND($B86&gt;0,SUM(BM$3:BM85)=0,SUM($H86:BL86)=0),$B86,0)</f>
        <v>0</v>
      </c>
      <c r="BN86">
        <f ca="1">IF(AND($B86&gt;0,SUM(BN$3:BN85)=0,SUM($H86:BM86)=0),$B86,0)</f>
        <v>0</v>
      </c>
      <c r="BO86">
        <f ca="1">IF(AND($B86&gt;0,SUM(BO$3:BO85)=0,SUM($H86:BN86)=0),$B86,0)</f>
        <v>0</v>
      </c>
      <c r="BP86">
        <f ca="1">IF(AND($B86&gt;0,SUM(BP$3:BP85)=0,SUM($H86:BO86)=0),$B86,0)</f>
        <v>0</v>
      </c>
      <c r="BQ86">
        <f ca="1">IF(AND($B86&gt;0,SUM(BQ$3:BQ85)=0,SUM($H86:BP86)=0),$B86,0)</f>
        <v>0</v>
      </c>
      <c r="BR86">
        <f ca="1">IF(AND($B86&gt;0,SUM(BR$3:BR85)=0,SUM($H86:BQ86)=0),$B86,0)</f>
        <v>0</v>
      </c>
      <c r="BS86">
        <f ca="1">IF(AND($B86&gt;0,SUM(BS$3:BS85)=0,SUM($H86:BR86)=0),$B86,0)</f>
        <v>0</v>
      </c>
      <c r="BT86">
        <f ca="1">IF(AND($B86&gt;0,SUM(BT$3:BT85)=0,SUM($H86:BS86)=0),$B86,0)</f>
        <v>0</v>
      </c>
      <c r="BU86">
        <f ca="1">IF(AND($B86&gt;0,SUM(BU$3:BU85)=0,SUM($H86:BT86)=0),$B86,0)</f>
        <v>0</v>
      </c>
      <c r="BV86">
        <f ca="1">IF(AND($B86&gt;0,SUM(BV$3:BV85)=0,SUM($H86:BU86)=0),$B86,0)</f>
        <v>0</v>
      </c>
      <c r="BW86">
        <f ca="1">IF(AND($B86&gt;0,SUM(BW$3:BW85)=0,SUM($H86:BV86)=0),$B86,0)</f>
        <v>0</v>
      </c>
      <c r="BX86">
        <f ca="1">IF(AND($B86&gt;0,SUM(BX$3:BX85)=0,SUM($H86:BW86)=0),$B86,0)</f>
        <v>0</v>
      </c>
      <c r="BY86">
        <f ca="1">IF(AND($B86&gt;0,SUM(BY$3:BY85)=0,SUM($H86:BX86)=0),$B86,0)</f>
        <v>0</v>
      </c>
      <c r="BZ86">
        <f ca="1">IF(AND($B86&gt;0,SUM(BZ$3:BZ85)=0,SUM($H86:BY86)=0),$B86,0)</f>
        <v>0</v>
      </c>
      <c r="CA86">
        <f ca="1">IF(AND($B86&gt;0,SUM(CA$3:CA85)=0,SUM($H86:BZ86)=0),$B86,0)</f>
        <v>0</v>
      </c>
      <c r="CB86">
        <f ca="1">IF(AND($B86&gt;0,SUM(CB$3:CB85)=0,SUM($H86:CA86)=0),$B86,0)</f>
        <v>0</v>
      </c>
      <c r="CC86">
        <f ca="1">IF(AND($B86&gt;0,SUM(CC$3:CC85)=0,SUM($H86:CB86)=0),$B86,0)</f>
        <v>0</v>
      </c>
      <c r="CD86">
        <f ca="1">IF(AND($B86&gt;0,SUM(CD$3:CD85)=0,SUM($H86:CC86)=0),$B86,0)</f>
        <v>0</v>
      </c>
      <c r="CE86">
        <f ca="1">IF(AND($B86&gt;0,SUM(CE$3:CE85)=0,SUM($H86:CD86)=0),$B86,0)</f>
        <v>0</v>
      </c>
      <c r="CF86">
        <f ca="1">IF(AND($B86&gt;0,SUM(CF$3:CF85)=0,SUM($H86:CE86)=0),$B86,0)</f>
        <v>0</v>
      </c>
      <c r="CG86">
        <f ca="1">IF(AND($B86&gt;0,SUM(CG$3:CG85)=0,SUM($H86:CF86)=0),$B86,0)</f>
        <v>0</v>
      </c>
      <c r="CH86">
        <f ca="1">IF(AND($B86&gt;0,SUM(CH$3:CH85)=0,SUM($H86:CG86)=0),$B86,0)</f>
        <v>0</v>
      </c>
      <c r="CI86">
        <f ca="1">IF(AND($B86&gt;0,SUM(CI$3:CI85)=0,SUM($H86:CH86)=0),$B86,0)</f>
        <v>0</v>
      </c>
      <c r="CJ86">
        <f ca="1">IF(AND($B86&gt;0,SUM(CJ$3:CJ85)=0,SUM($H86:CI86)=0),$B86,0)</f>
        <v>0</v>
      </c>
      <c r="CK86">
        <f ca="1">IF(AND($B86&gt;0,SUM(CK$3:CK85)=0,SUM($H86:CJ86)=0),$B86,0)</f>
        <v>0</v>
      </c>
      <c r="CL86">
        <f ca="1">IF(AND($B86&gt;0,SUM(CL$3:CL85)=0,SUM($H86:CK86)=0),$B86,0)</f>
        <v>0</v>
      </c>
      <c r="CM86">
        <f ca="1">IF(AND($B86&gt;0,SUM(CM$3:CM85)=0,SUM($H86:CL86)=0),$B86,0)</f>
        <v>0</v>
      </c>
      <c r="CN86">
        <f ca="1">IF(AND($B86&gt;0,SUM(CN$3:CN85)=0,SUM($H86:CM86)=0),$B86,0)</f>
        <v>0</v>
      </c>
      <c r="CO86">
        <f ca="1">IF(AND($B86&gt;0,SUM(CO$3:CO85)=0,SUM($H86:CN86)=0),$B86,0)</f>
        <v>0</v>
      </c>
      <c r="CP86">
        <f ca="1">IF(AND($B86&gt;0,SUM(CP$3:CP85)=0,SUM($H86:CO86)=0),$B86,0)</f>
        <v>0</v>
      </c>
      <c r="CQ86">
        <f ca="1">IF(AND($B86&gt;0,SUM(CQ$3:CQ85)=0,SUM($H86:CP86)=0),$B86,0)</f>
        <v>0</v>
      </c>
      <c r="CR86">
        <f ca="1">IF(AND($B86&gt;0,SUM(CR$3:CR85)=0,SUM($H86:CQ86)=0),$B86,0)</f>
        <v>0</v>
      </c>
      <c r="CS86">
        <f ca="1">IF(AND($B86&gt;0,SUM(CS$3:CS85)=0,SUM($H86:CR86)=0),$B86,0)</f>
        <v>0</v>
      </c>
      <c r="CT86">
        <f ca="1">IF(AND($B86&gt;0,SUM(CT$3:CT85)=0,SUM($H86:CS86)=0),$B86,0)</f>
        <v>0</v>
      </c>
      <c r="CU86">
        <f ca="1">IF(AND($B86&gt;0,SUM(CU$3:CU85)=0,SUM($H86:CT86)=0),$B86,0)</f>
        <v>0</v>
      </c>
      <c r="CV86">
        <f ca="1">IF(AND($B86&gt;0,SUM(CV$3:CV85)=0,SUM($H86:CU86)=0),$B86,0)</f>
        <v>0</v>
      </c>
      <c r="CW86">
        <f ca="1">IF(AND($B86&gt;0,SUM(CW$3:CW85)=0,SUM($H86:CV86)=0),$B86,0)</f>
        <v>0</v>
      </c>
      <c r="CX86">
        <f ca="1">IF(AND($B86&gt;0,SUM(CX$3:CX85)=0,SUM($H86:CW86)=0),$B86,0)</f>
        <v>0</v>
      </c>
      <c r="CY86">
        <f ca="1">IF(AND($B86&gt;0,SUM(CY$3:CY85)=0,SUM($H86:CX86)=0),$B86,0)</f>
        <v>0</v>
      </c>
      <c r="CZ86">
        <f ca="1">IF(AND($B86&gt;0,SUM(CZ$3:CZ85)=0,SUM($H86:CY86)=0),$B86,0)</f>
        <v>0</v>
      </c>
      <c r="DA86">
        <f ca="1">IF(AND($B86&gt;0,SUM(DA$3:DA85)=0,SUM($H86:CZ86)=0),$B86,0)</f>
        <v>0</v>
      </c>
      <c r="DB86">
        <f ca="1">IF(AND($B86&gt;0,SUM(DB$3:DB85)=0,SUM($H86:DA86)=0),$B86,0)</f>
        <v>0</v>
      </c>
      <c r="DC86">
        <f ca="1">IF(AND($B86&gt;0,SUM(DC$3:DC85)=0,SUM($H86:DB86)=0),$B86,0)</f>
        <v>0</v>
      </c>
      <c r="DD86">
        <f ca="1">IF(AND($B86&gt;0,SUM(DD$3:DD85)=0,SUM($H86:DC86)=0),$B86,0)</f>
        <v>0</v>
      </c>
      <c r="DE86">
        <f ca="1">IF(AND($B86&gt;0,SUM(DE$3:DE85)=0,SUM($H86:DD86)=0),$B86,0)</f>
        <v>0</v>
      </c>
      <c r="DF86">
        <f ca="1">IF(AND($B86&gt;0,SUM(DF$3:DF85)=0,SUM($H86:DE86)=0),$B86,0)</f>
        <v>0</v>
      </c>
      <c r="DG86">
        <f ca="1">IF(AND($B86&gt;0,SUM(DG$3:DG85)=0,SUM($H86:DF86)=0),$B86,0)</f>
        <v>0</v>
      </c>
      <c r="DH86">
        <f ca="1">IF(AND($B86&gt;0,SUM(DH$3:DH85)=0,SUM($H86:DG86)=0),$B86,0)</f>
        <v>0</v>
      </c>
      <c r="DI86">
        <f ca="1">IF(AND($B86&gt;0,SUM(DI$3:DI85)=0,SUM($H86:DH86)=0),$B86,0)</f>
        <v>0</v>
      </c>
      <c r="DJ86">
        <f ca="1">IF(AND($B86&gt;0,SUM(DJ$3:DJ85)=0,SUM($H86:DI86)=0),$B86,0)</f>
        <v>0</v>
      </c>
      <c r="DK86">
        <f ca="1">IF(AND($B86&gt;0,SUM(DK$3:DK85)=0,SUM($H86:DJ86)=0),$B86,0)</f>
        <v>0</v>
      </c>
      <c r="DL86">
        <f ca="1">IF(AND($B86&gt;0,SUM(DL$3:DL85)=0,SUM($H86:DK86)=0),$B86,0)</f>
        <v>0</v>
      </c>
      <c r="DM86">
        <f ca="1">IF(AND($B86&gt;0,SUM(DM$3:DM85)=0,SUM($H86:DL86)=0),$B86,0)</f>
        <v>0</v>
      </c>
      <c r="DN86">
        <f ca="1">IF(AND($B86&gt;0,SUM(DN$3:DN85)=0,SUM($H86:DM86)=0),$B86,0)</f>
        <v>0</v>
      </c>
      <c r="DO86">
        <f ca="1">IF(AND($B86&gt;0,SUM(DO$3:DO85)=0,SUM($H86:DN86)=0),$B86,0)</f>
        <v>0</v>
      </c>
      <c r="DP86">
        <f ca="1">IF(AND($B86&gt;0,SUM(DP$3:DP85)=0,SUM($H86:DO86)=0),$B86,0)</f>
        <v>0</v>
      </c>
      <c r="DQ86">
        <f ca="1">IF(AND($B86&gt;0,SUM(DQ$3:DQ85)=0,SUM($H86:DP86)=0),$B86,0)</f>
        <v>0</v>
      </c>
      <c r="DR86">
        <f ca="1">IF(AND($B86&gt;0,SUM(DR$3:DR85)=0,SUM($H86:DQ86)=0),$B86,0)</f>
        <v>0</v>
      </c>
      <c r="DS86">
        <f ca="1">IF(AND($B86&gt;0,SUM(DS$3:DS85)=0,SUM($H86:DR86)=0),$B86,0)</f>
        <v>0</v>
      </c>
      <c r="DT86">
        <f ca="1">IF(AND($B86&gt;0,SUM(DT$3:DT85)=0,SUM($H86:DS86)=0),$B86,0)</f>
        <v>0</v>
      </c>
      <c r="DU86">
        <f ca="1">IF(AND($B86&gt;0,SUM(DU$3:DU85)=0,SUM($H86:DT86)=0),$B86,0)</f>
        <v>0</v>
      </c>
      <c r="DV86">
        <f ca="1">IF(AND($B86&gt;0,SUM(DV$3:DV85)=0,SUM($H86:DU86)=0),$B86,0)</f>
        <v>0</v>
      </c>
      <c r="DW86">
        <f ca="1">IF(AND($B86&gt;0,SUM(DW$3:DW85)=0,SUM($H86:DV86)=0),$B86,0)</f>
        <v>0</v>
      </c>
      <c r="DX86">
        <f ca="1">IF(AND($B86&gt;0,SUM(DX$3:DX85)=0,SUM($H86:DW86)=0),$B86,0)</f>
        <v>0</v>
      </c>
      <c r="DY86">
        <f ca="1">IF(AND($B86&gt;0,SUM(DY$3:DY85)=0,SUM($H86:DX86)=0),$B86,0)</f>
        <v>0</v>
      </c>
      <c r="DZ86">
        <f ca="1">IF(AND($B86&gt;0,SUM(DZ$3:DZ85)=0,SUM($H86:DY86)=0),$B86,0)</f>
        <v>0</v>
      </c>
      <c r="EA86">
        <f ca="1">IF(AND($B86&gt;0,SUM(EA$3:EA85)=0,SUM($H86:DZ86)=0),$B86,0)</f>
        <v>0</v>
      </c>
      <c r="EB86">
        <f ca="1">IF(AND($B86&gt;0,SUM(EB$3:EB85)=0,SUM($H86:EA86)=0),$B86,0)</f>
        <v>0</v>
      </c>
      <c r="EC86">
        <f ca="1">IF(AND($B86&gt;0,SUM(EC$3:EC85)=0,SUM($H86:EB86)=0),$B86,0)</f>
        <v>0</v>
      </c>
      <c r="ED86">
        <f ca="1">IF(AND($B86&gt;0,SUM(ED$3:ED85)=0,SUM($H86:EC86)=0),$B86,0)</f>
        <v>0</v>
      </c>
      <c r="EE86">
        <f ca="1">IF(AND($B86&gt;0,SUM(EE$3:EE85)=0,SUM($H86:ED86)=0),$B86,0)</f>
        <v>0</v>
      </c>
      <c r="EF86">
        <f ca="1">IF(AND($B86&gt;0,SUM(EF$3:EF85)=0,SUM($H86:EE86)=0),$B86,0)</f>
        <v>0</v>
      </c>
      <c r="EG86">
        <f ca="1">IF(AND($B86&gt;0,SUM(EG$3:EG85)=0,SUM($H86:EF86)=0),$B86,0)</f>
        <v>0</v>
      </c>
      <c r="EH86">
        <f ca="1">IF(AND($B86&gt;0,SUM(EH$3:EH85)=0,SUM($H86:EG86)=0),$B86,0)</f>
        <v>0</v>
      </c>
      <c r="EI86">
        <f ca="1">IF(AND($B86&gt;0,SUM(EI$3:EI85)=0,SUM($H86:EH86)=0),$B86,0)</f>
        <v>0</v>
      </c>
      <c r="EJ86">
        <f ca="1">IF(AND($B86&gt;0,SUM(EJ$3:EJ85)=0,SUM($H86:EI86)=0),$B86,0)</f>
        <v>0</v>
      </c>
      <c r="EK86">
        <f ca="1">IF(AND($B86&gt;0,SUM(EK$3:EK85)=0,SUM($H86:EJ86)=0),$B86,0)</f>
        <v>0</v>
      </c>
      <c r="EL86">
        <f ca="1">IF(AND($B86&gt;0,SUM(EL$3:EL85)=0,SUM($H86:EK86)=0),$B86,0)</f>
        <v>0</v>
      </c>
      <c r="EM86">
        <f ca="1">IF(AND($B86&gt;0,SUM(EM$3:EM85)=0,SUM($H86:EL86)=0),$B86,0)</f>
        <v>0</v>
      </c>
      <c r="EN86">
        <f ca="1">IF(AND($B86&gt;0,SUM(EN$3:EN85)=0,SUM($H86:EM86)=0),$B86,0)</f>
        <v>0</v>
      </c>
      <c r="EO86">
        <f ca="1">IF(AND($B86&gt;0,SUM(EO$3:EO85)=0,SUM($H86:EN86)=0),$B86,0)</f>
        <v>0</v>
      </c>
      <c r="EP86">
        <f ca="1">IF(AND($B86&gt;0,SUM(EP$3:EP85)=0,SUM($H86:EO86)=0),$B86,0)</f>
        <v>0</v>
      </c>
      <c r="EQ86">
        <f ca="1">IF(AND($B86&gt;0,SUM(EQ$3:EQ85)=0,SUM($H86:EP86)=0),$B86,0)</f>
        <v>0</v>
      </c>
      <c r="ER86">
        <f ca="1">IF(AND($B86&gt;0,SUM(ER$3:ER85)=0,SUM($H86:EQ86)=0),$B86,0)</f>
        <v>0</v>
      </c>
      <c r="ES86">
        <f ca="1">IF(AND($B86&gt;0,SUM(ES$3:ES85)=0,SUM($H86:ER86)=0),$B86,0)</f>
        <v>0</v>
      </c>
      <c r="ET86">
        <f ca="1">IF(AND($B86&gt;0,SUM(ET$3:ET85)=0,SUM($H86:ES86)=0),$B86,0)</f>
        <v>0</v>
      </c>
      <c r="EU86">
        <f ca="1">IF(AND($B86&gt;0,SUM(EU$3:EU85)=0,SUM($H86:ET86)=0),$B86,0)</f>
        <v>0</v>
      </c>
      <c r="EV86">
        <f ca="1">IF(AND($B86&gt;0,SUM(EV$3:EV85)=0,SUM($H86:EU86)=0),$B86,0)</f>
        <v>0</v>
      </c>
      <c r="EW86">
        <f ca="1">IF(AND($B86&gt;0,SUM(EW$3:EW85)=0,SUM($H86:EV86)=0),$B86,0)</f>
        <v>0</v>
      </c>
      <c r="EX86">
        <f ca="1">IF(AND($B86&gt;0,SUM(EX$3:EX85)=0,SUM($H86:EW86)=0),$B86,0)</f>
        <v>0</v>
      </c>
      <c r="EY86">
        <f ca="1">IF(AND($B86&gt;0,SUM(EY$3:EY85)=0,SUM($H86:EX86)=0),$B86,0)</f>
        <v>0</v>
      </c>
      <c r="EZ86">
        <f ca="1">IF(AND($B86&gt;0,SUM(EZ$3:EZ85)=0,SUM($H86:EY86)=0),$B86,0)</f>
        <v>0</v>
      </c>
      <c r="FA86">
        <f ca="1">IF(AND($B86&gt;0,SUM(FA$3:FA85)=0,SUM($H86:EZ86)=0),$B86,0)</f>
        <v>0</v>
      </c>
      <c r="FB86">
        <f ca="1">IF(AND($B86&gt;0,SUM(FB$3:FB85)=0,SUM($H86:FA86)=0),$B86,0)</f>
        <v>0</v>
      </c>
      <c r="FC86">
        <f ca="1">IF(AND($B86&gt;0,SUM(FC$3:FC85)=0,SUM($H86:FB86)=0),$B86,0)</f>
        <v>0</v>
      </c>
      <c r="FD86">
        <f ca="1">IF(AND($B86&gt;0,SUM(FD$3:FD85)=0,SUM($H86:FC86)=0),$B86,0)</f>
        <v>0</v>
      </c>
      <c r="FE86">
        <f ca="1">IF(AND($B86&gt;0,SUM(FE$3:FE85)=0,SUM($H86:FD86)=0),$B86,0)</f>
        <v>0</v>
      </c>
      <c r="FF86">
        <f ca="1">IF(AND($B86&gt;0,SUM(FF$3:FF85)=0,SUM($H86:FE86)=0),$B86,0)</f>
        <v>0</v>
      </c>
      <c r="FG86">
        <f ca="1">IF(AND($B86&gt;0,SUM(FG$3:FG85)=0,SUM($H86:FF86)=0),$B86,0)</f>
        <v>0</v>
      </c>
      <c r="FH86">
        <f ca="1">IF(AND($B86&gt;0,SUM(FH$3:FH85)=0,SUM($H86:FG86)=0),$B86,0)</f>
        <v>0</v>
      </c>
      <c r="FI86">
        <f ca="1">IF(AND($B86&gt;0,SUM(FI$3:FI85)=0,SUM($H86:FH86)=0),$B86,0)</f>
        <v>0</v>
      </c>
      <c r="FJ86">
        <f ca="1">IF(AND($B86&gt;0,SUM(FJ$3:FJ85)=0,SUM($H86:FI86)=0),$B86,0)</f>
        <v>0</v>
      </c>
      <c r="FK86">
        <f ca="1">IF(AND($B86&gt;0,SUM(FK$3:FK85)=0,SUM($H86:FJ86)=0),$B86,0)</f>
        <v>0</v>
      </c>
      <c r="FL86">
        <f ca="1">IF(AND($B86&gt;0,SUM(FL$3:FL85)=0,SUM($H86:FK86)=0),$B86,0)</f>
        <v>0</v>
      </c>
      <c r="FM86">
        <f ca="1">IF(AND($B86&gt;0,SUM(FM$3:FM85)=0,SUM($H86:FL86)=0),$B86,0)</f>
        <v>0</v>
      </c>
      <c r="FN86">
        <f ca="1">IF(AND($B86&gt;0,SUM(FN$3:FN85)=0,SUM($H86:FM86)=0),$B86,0)</f>
        <v>0</v>
      </c>
      <c r="FS86" s="67"/>
      <c r="FT86" s="67"/>
      <c r="FU86" s="342"/>
      <c r="FV86" s="374" t="str">
        <f>""</f>
        <v/>
      </c>
      <c r="FY86" s="67"/>
      <c r="FZ86" s="67"/>
      <c r="GA86" s="342"/>
      <c r="GB86" s="374" t="str">
        <f>""</f>
        <v/>
      </c>
      <c r="GE86" s="67"/>
      <c r="GF86" s="67"/>
      <c r="GG86" s="342"/>
      <c r="GH86" s="374" t="str">
        <f>""</f>
        <v/>
      </c>
    </row>
    <row r="87" spans="1:190" ht="15.75" hidden="1" thickBot="1" x14ac:dyDescent="0.3">
      <c r="A87">
        <v>87</v>
      </c>
      <c r="C87" s="240">
        <f t="shared" ca="1" si="16"/>
        <v>0</v>
      </c>
      <c r="D87" s="240">
        <f t="shared" ca="1" si="17"/>
        <v>0</v>
      </c>
      <c r="E87" s="240">
        <f t="shared" ca="1" si="18"/>
        <v>0</v>
      </c>
      <c r="F87" s="240" t="str">
        <f t="shared" ca="1" si="19"/>
        <v/>
      </c>
      <c r="G87" s="47">
        <f ca="1">INDEX($I$2:$FN$2,ROWS(G$2:G87))</f>
        <v>1</v>
      </c>
      <c r="H87">
        <v>0</v>
      </c>
      <c r="I87">
        <f ca="1">IF(AND($B87&gt;0,SUM(I$3:I86)=0,SUM($H87:H87)=0),$B87,0)</f>
        <v>0</v>
      </c>
      <c r="J87">
        <f ca="1">IF(AND($B87&gt;0,SUM(J$3:J86)=0,SUM($H87:I87)=0),$B87,0)</f>
        <v>0</v>
      </c>
      <c r="K87">
        <f ca="1">IF(AND($B87&gt;0,SUM(K$3:K86)=0,SUM($H87:J87)=0),$B87,0)</f>
        <v>0</v>
      </c>
      <c r="L87">
        <f ca="1">IF(AND($B87&gt;0,SUM(L$3:L86)=0,SUM($H87:K87)=0),$B87,0)</f>
        <v>0</v>
      </c>
      <c r="M87">
        <f ca="1">IF(AND($B87&gt;0,SUM(M$3:M86)=0,SUM($H87:L87)=0),$B87,0)</f>
        <v>0</v>
      </c>
      <c r="N87">
        <f ca="1">IF(AND($B87&gt;0,SUM(N$3:N86)=0,SUM($H87:M87)=0),$B87,0)</f>
        <v>0</v>
      </c>
      <c r="O87">
        <f ca="1">IF(AND($B87&gt;0,SUM(O$3:O86)=0,SUM($H87:N87)=0),$B87,0)</f>
        <v>0</v>
      </c>
      <c r="P87">
        <f ca="1">IF(AND($B87&gt;0,SUM(P$3:P86)=0,SUM($H87:O87)=0),$B87,0)</f>
        <v>0</v>
      </c>
      <c r="Q87">
        <f ca="1">IF(AND($B87&gt;0,SUM(Q$3:Q86)=0,SUM($H87:P87)=0),$B87,0)</f>
        <v>0</v>
      </c>
      <c r="R87">
        <f ca="1">IF(AND($B87&gt;0,SUM(R$3:R86)=0,SUM($H87:Q87)=0),$B87,0)</f>
        <v>0</v>
      </c>
      <c r="S87">
        <f ca="1">IF(AND($B87&gt;0,SUM(S$3:S86)=0,SUM($H87:R87)=0),$B87,0)</f>
        <v>0</v>
      </c>
      <c r="T87">
        <f ca="1">IF(AND($B87&gt;0,SUM(T$3:T86)=0,SUM($H87:S87)=0),$B87,0)</f>
        <v>0</v>
      </c>
      <c r="U87">
        <f ca="1">IF(AND($B87&gt;0,SUM(U$3:U86)=0,SUM($H87:T87)=0),$B87,0)</f>
        <v>0</v>
      </c>
      <c r="V87">
        <f ca="1">IF(AND($B87&gt;0,SUM(V$3:V86)=0,SUM($H87:U87)=0),$B87,0)</f>
        <v>0</v>
      </c>
      <c r="W87">
        <f ca="1">IF(AND($B87&gt;0,SUM(W$3:W86)=0,SUM($H87:V87)=0),$B87,0)</f>
        <v>0</v>
      </c>
      <c r="X87">
        <f ca="1">IF(AND($B87&gt;0,SUM(X$3:X86)=0,SUM($H87:W87)=0),$B87,0)</f>
        <v>0</v>
      </c>
      <c r="Y87">
        <f ca="1">IF(AND($B87&gt;0,SUM(Y$3:Y86)=0,SUM($H87:X87)=0),$B87,0)</f>
        <v>0</v>
      </c>
      <c r="Z87">
        <f ca="1">IF(AND($B87&gt;0,SUM(Z$3:Z86)=0,SUM($H87:Y87)=0),$B87,0)</f>
        <v>0</v>
      </c>
      <c r="AA87">
        <f ca="1">IF(AND($B87&gt;0,SUM(AA$3:AA86)=0,SUM($H87:Z87)=0),$B87,0)</f>
        <v>0</v>
      </c>
      <c r="AB87">
        <f ca="1">IF(AND($B87&gt;0,SUM(AB$3:AB86)=0,SUM($H87:AA87)=0),$B87,0)</f>
        <v>0</v>
      </c>
      <c r="AC87">
        <f ca="1">IF(AND($B87&gt;0,SUM(AC$3:AC86)=0,SUM($H87:AB87)=0),$B87,0)</f>
        <v>0</v>
      </c>
      <c r="AD87">
        <f ca="1">IF(AND($B87&gt;0,SUM(AD$3:AD86)=0,SUM($H87:AC87)=0),$B87,0)</f>
        <v>0</v>
      </c>
      <c r="AE87">
        <f ca="1">IF(AND($B87&gt;0,SUM(AE$3:AE86)=0,SUM($H87:AD87)=0),$B87,0)</f>
        <v>0</v>
      </c>
      <c r="AF87">
        <f ca="1">IF(AND($B87&gt;0,SUM(AF$3:AF86)=0,SUM($H87:AE87)=0),$B87,0)</f>
        <v>0</v>
      </c>
      <c r="AG87">
        <f ca="1">IF(AND($B87&gt;0,SUM(AG$3:AG86)=0,SUM($H87:AF87)=0),$B87,0)</f>
        <v>0</v>
      </c>
      <c r="AH87">
        <f ca="1">IF(AND($B87&gt;0,SUM(AH$3:AH86)=0,SUM($H87:AG87)=0),$B87,0)</f>
        <v>0</v>
      </c>
      <c r="AI87">
        <f ca="1">IF(AND($B87&gt;0,SUM(AI$3:AI86)=0,SUM($H87:AH87)=0),$B87,0)</f>
        <v>0</v>
      </c>
      <c r="AJ87">
        <f ca="1">IF(AND($B87&gt;0,SUM(AJ$3:AJ86)=0,SUM($H87:AI87)=0),$B87,0)</f>
        <v>0</v>
      </c>
      <c r="AK87">
        <f ca="1">IF(AND($B87&gt;0,SUM(AK$3:AK86)=0,SUM($H87:AJ87)=0),$B87,0)</f>
        <v>0</v>
      </c>
      <c r="AL87">
        <f ca="1">IF(AND($B87&gt;0,SUM(AL$3:AL86)=0,SUM($H87:AK87)=0),$B87,0)</f>
        <v>0</v>
      </c>
      <c r="AM87">
        <f ca="1">IF(AND($B87&gt;0,SUM(AM$3:AM86)=0,SUM($H87:AL87)=0),$B87,0)</f>
        <v>0</v>
      </c>
      <c r="AN87">
        <f ca="1">IF(AND($B87&gt;0,SUM(AN$3:AN86)=0,SUM($H87:AM87)=0),$B87,0)</f>
        <v>0</v>
      </c>
      <c r="AO87">
        <f ca="1">IF(AND($B87&gt;0,SUM(AO$3:AO86)=0,SUM($H87:AN87)=0),$B87,0)</f>
        <v>0</v>
      </c>
      <c r="AP87">
        <f ca="1">IF(AND($B87&gt;0,SUM(AP$3:AP86)=0,SUM($H87:AO87)=0),$B87,0)</f>
        <v>0</v>
      </c>
      <c r="AQ87">
        <f ca="1">IF(AND($B87&gt;0,SUM(AQ$3:AQ86)=0,SUM($H87:AP87)=0),$B87,0)</f>
        <v>0</v>
      </c>
      <c r="AR87">
        <f ca="1">IF(AND($B87&gt;0,SUM(AR$3:AR86)=0,SUM($H87:AQ87)=0),$B87,0)</f>
        <v>0</v>
      </c>
      <c r="AS87">
        <f ca="1">IF(AND($B87&gt;0,SUM(AS$3:AS86)=0,SUM($H87:AR87)=0),$B87,0)</f>
        <v>0</v>
      </c>
      <c r="AT87">
        <f ca="1">IF(AND($B87&gt;0,SUM(AT$3:AT86)=0,SUM($H87:AS87)=0),$B87,0)</f>
        <v>0</v>
      </c>
      <c r="AU87">
        <f ca="1">IF(AND($B87&gt;0,SUM(AU$3:AU86)=0,SUM($H87:AT87)=0),$B87,0)</f>
        <v>0</v>
      </c>
      <c r="AV87">
        <f ca="1">IF(AND($B87&gt;0,SUM(AV$3:AV86)=0,SUM($H87:AU87)=0),$B87,0)</f>
        <v>0</v>
      </c>
      <c r="AW87">
        <f ca="1">IF(AND($B87&gt;0,SUM(AW$3:AW86)=0,SUM($H87:AV87)=0),$B87,0)</f>
        <v>0</v>
      </c>
      <c r="AX87">
        <f ca="1">IF(AND($B87&gt;0,SUM(AX$3:AX86)=0,SUM($H87:AW87)=0),$B87,0)</f>
        <v>0</v>
      </c>
      <c r="AY87">
        <f ca="1">IF(AND($B87&gt;0,SUM(AY$3:AY86)=0,SUM($H87:AX87)=0),$B87,0)</f>
        <v>0</v>
      </c>
      <c r="AZ87">
        <f ca="1">IF(AND($B87&gt;0,SUM(AZ$3:AZ86)=0,SUM($H87:AY87)=0),$B87,0)</f>
        <v>0</v>
      </c>
      <c r="BA87">
        <f ca="1">IF(AND($B87&gt;0,SUM(BA$3:BA86)=0,SUM($H87:AZ87)=0),$B87,0)</f>
        <v>0</v>
      </c>
      <c r="BB87">
        <f ca="1">IF(AND($B87&gt;0,SUM(BB$3:BB86)=0,SUM($H87:BA87)=0),$B87,0)</f>
        <v>0</v>
      </c>
      <c r="BC87">
        <f ca="1">IF(AND($B87&gt;0,SUM(BC$3:BC86)=0,SUM($H87:BB87)=0),$B87,0)</f>
        <v>0</v>
      </c>
      <c r="BD87">
        <f ca="1">IF(AND($B87&gt;0,SUM(BD$3:BD86)=0,SUM($H87:BC87)=0),$B87,0)</f>
        <v>0</v>
      </c>
      <c r="BE87">
        <f ca="1">IF(AND($B87&gt;0,SUM(BE$3:BE86)=0,SUM($H87:BD87)=0),$B87,0)</f>
        <v>0</v>
      </c>
      <c r="BF87">
        <f ca="1">IF(AND($B87&gt;0,SUM(BF$3:BF86)=0,SUM($H87:BE87)=0),$B87,0)</f>
        <v>0</v>
      </c>
      <c r="BG87">
        <f ca="1">IF(AND($B87&gt;0,SUM(BG$3:BG86)=0,SUM($H87:BF87)=0),$B87,0)</f>
        <v>0</v>
      </c>
      <c r="BH87">
        <f ca="1">IF(AND($B87&gt;0,SUM(BH$3:BH86)=0,SUM($H87:BG87)=0),$B87,0)</f>
        <v>0</v>
      </c>
      <c r="BI87">
        <f ca="1">IF(AND($B87&gt;0,SUM(BI$3:BI86)=0,SUM($H87:BH87)=0),$B87,0)</f>
        <v>0</v>
      </c>
      <c r="BJ87">
        <f ca="1">IF(AND($B87&gt;0,SUM(BJ$3:BJ86)=0,SUM($H87:BI87)=0),$B87,0)</f>
        <v>0</v>
      </c>
      <c r="BK87">
        <f ca="1">IF(AND($B87&gt;0,SUM(BK$3:BK86)=0,SUM($H87:BJ87)=0),$B87,0)</f>
        <v>0</v>
      </c>
      <c r="BL87">
        <f ca="1">IF(AND($B87&gt;0,SUM(BL$3:BL86)=0,SUM($H87:BK87)=0),$B87,0)</f>
        <v>0</v>
      </c>
      <c r="BM87">
        <f ca="1">IF(AND($B87&gt;0,SUM(BM$3:BM86)=0,SUM($H87:BL87)=0),$B87,0)</f>
        <v>0</v>
      </c>
      <c r="BN87">
        <f ca="1">IF(AND($B87&gt;0,SUM(BN$3:BN86)=0,SUM($H87:BM87)=0),$B87,0)</f>
        <v>0</v>
      </c>
      <c r="BO87">
        <f ca="1">IF(AND($B87&gt;0,SUM(BO$3:BO86)=0,SUM($H87:BN87)=0),$B87,0)</f>
        <v>0</v>
      </c>
      <c r="BP87">
        <f ca="1">IF(AND($B87&gt;0,SUM(BP$3:BP86)=0,SUM($H87:BO87)=0),$B87,0)</f>
        <v>0</v>
      </c>
      <c r="BQ87">
        <f ca="1">IF(AND($B87&gt;0,SUM(BQ$3:BQ86)=0,SUM($H87:BP87)=0),$B87,0)</f>
        <v>0</v>
      </c>
      <c r="BR87">
        <f ca="1">IF(AND($B87&gt;0,SUM(BR$3:BR86)=0,SUM($H87:BQ87)=0),$B87,0)</f>
        <v>0</v>
      </c>
      <c r="BS87">
        <f ca="1">IF(AND($B87&gt;0,SUM(BS$3:BS86)=0,SUM($H87:BR87)=0),$B87,0)</f>
        <v>0</v>
      </c>
      <c r="BT87">
        <f ca="1">IF(AND($B87&gt;0,SUM(BT$3:BT86)=0,SUM($H87:BS87)=0),$B87,0)</f>
        <v>0</v>
      </c>
      <c r="BU87">
        <f ca="1">IF(AND($B87&gt;0,SUM(BU$3:BU86)=0,SUM($H87:BT87)=0),$B87,0)</f>
        <v>0</v>
      </c>
      <c r="BV87">
        <f ca="1">IF(AND($B87&gt;0,SUM(BV$3:BV86)=0,SUM($H87:BU87)=0),$B87,0)</f>
        <v>0</v>
      </c>
      <c r="BW87">
        <f ca="1">IF(AND($B87&gt;0,SUM(BW$3:BW86)=0,SUM($H87:BV87)=0),$B87,0)</f>
        <v>0</v>
      </c>
      <c r="BX87">
        <f ca="1">IF(AND($B87&gt;0,SUM(BX$3:BX86)=0,SUM($H87:BW87)=0),$B87,0)</f>
        <v>0</v>
      </c>
      <c r="BY87">
        <f ca="1">IF(AND($B87&gt;0,SUM(BY$3:BY86)=0,SUM($H87:BX87)=0),$B87,0)</f>
        <v>0</v>
      </c>
      <c r="BZ87">
        <f ca="1">IF(AND($B87&gt;0,SUM(BZ$3:BZ86)=0,SUM($H87:BY87)=0),$B87,0)</f>
        <v>0</v>
      </c>
      <c r="CA87">
        <f ca="1">IF(AND($B87&gt;0,SUM(CA$3:CA86)=0,SUM($H87:BZ87)=0),$B87,0)</f>
        <v>0</v>
      </c>
      <c r="CB87">
        <f ca="1">IF(AND($B87&gt;0,SUM(CB$3:CB86)=0,SUM($H87:CA87)=0),$B87,0)</f>
        <v>0</v>
      </c>
      <c r="CC87">
        <f ca="1">IF(AND($B87&gt;0,SUM(CC$3:CC86)=0,SUM($H87:CB87)=0),$B87,0)</f>
        <v>0</v>
      </c>
      <c r="CD87">
        <f ca="1">IF(AND($B87&gt;0,SUM(CD$3:CD86)=0,SUM($H87:CC87)=0),$B87,0)</f>
        <v>0</v>
      </c>
      <c r="CE87">
        <f ca="1">IF(AND($B87&gt;0,SUM(CE$3:CE86)=0,SUM($H87:CD87)=0),$B87,0)</f>
        <v>0</v>
      </c>
      <c r="CF87">
        <f ca="1">IF(AND($B87&gt;0,SUM(CF$3:CF86)=0,SUM($H87:CE87)=0),$B87,0)</f>
        <v>0</v>
      </c>
      <c r="CG87">
        <f ca="1">IF(AND($B87&gt;0,SUM(CG$3:CG86)=0,SUM($H87:CF87)=0),$B87,0)</f>
        <v>0</v>
      </c>
      <c r="CH87">
        <f ca="1">IF(AND($B87&gt;0,SUM(CH$3:CH86)=0,SUM($H87:CG87)=0),$B87,0)</f>
        <v>0</v>
      </c>
      <c r="CI87">
        <f ca="1">IF(AND($B87&gt;0,SUM(CI$3:CI86)=0,SUM($H87:CH87)=0),$B87,0)</f>
        <v>0</v>
      </c>
      <c r="CJ87">
        <f ca="1">IF(AND($B87&gt;0,SUM(CJ$3:CJ86)=0,SUM($H87:CI87)=0),$B87,0)</f>
        <v>0</v>
      </c>
      <c r="CK87">
        <f ca="1">IF(AND($B87&gt;0,SUM(CK$3:CK86)=0,SUM($H87:CJ87)=0),$B87,0)</f>
        <v>0</v>
      </c>
      <c r="CL87">
        <f ca="1">IF(AND($B87&gt;0,SUM(CL$3:CL86)=0,SUM($H87:CK87)=0),$B87,0)</f>
        <v>0</v>
      </c>
      <c r="CM87">
        <f ca="1">IF(AND($B87&gt;0,SUM(CM$3:CM86)=0,SUM($H87:CL87)=0),$B87,0)</f>
        <v>0</v>
      </c>
      <c r="CN87">
        <f ca="1">IF(AND($B87&gt;0,SUM(CN$3:CN86)=0,SUM($H87:CM87)=0),$B87,0)</f>
        <v>0</v>
      </c>
      <c r="CO87">
        <f ca="1">IF(AND($B87&gt;0,SUM(CO$3:CO86)=0,SUM($H87:CN87)=0),$B87,0)</f>
        <v>0</v>
      </c>
      <c r="CP87">
        <f ca="1">IF(AND($B87&gt;0,SUM(CP$3:CP86)=0,SUM($H87:CO87)=0),$B87,0)</f>
        <v>0</v>
      </c>
      <c r="CQ87">
        <f ca="1">IF(AND($B87&gt;0,SUM(CQ$3:CQ86)=0,SUM($H87:CP87)=0),$B87,0)</f>
        <v>0</v>
      </c>
      <c r="CR87">
        <f ca="1">IF(AND($B87&gt;0,SUM(CR$3:CR86)=0,SUM($H87:CQ87)=0),$B87,0)</f>
        <v>0</v>
      </c>
      <c r="CS87">
        <f ca="1">IF(AND($B87&gt;0,SUM(CS$3:CS86)=0,SUM($H87:CR87)=0),$B87,0)</f>
        <v>0</v>
      </c>
      <c r="CT87">
        <f ca="1">IF(AND($B87&gt;0,SUM(CT$3:CT86)=0,SUM($H87:CS87)=0),$B87,0)</f>
        <v>0</v>
      </c>
      <c r="CU87">
        <f ca="1">IF(AND($B87&gt;0,SUM(CU$3:CU86)=0,SUM($H87:CT87)=0),$B87,0)</f>
        <v>0</v>
      </c>
      <c r="CV87">
        <f ca="1">IF(AND($B87&gt;0,SUM(CV$3:CV86)=0,SUM($H87:CU87)=0),$B87,0)</f>
        <v>0</v>
      </c>
      <c r="CW87">
        <f ca="1">IF(AND($B87&gt;0,SUM(CW$3:CW86)=0,SUM($H87:CV87)=0),$B87,0)</f>
        <v>0</v>
      </c>
      <c r="CX87">
        <f ca="1">IF(AND($B87&gt;0,SUM(CX$3:CX86)=0,SUM($H87:CW87)=0),$B87,0)</f>
        <v>0</v>
      </c>
      <c r="CY87">
        <f ca="1">IF(AND($B87&gt;0,SUM(CY$3:CY86)=0,SUM($H87:CX87)=0),$B87,0)</f>
        <v>0</v>
      </c>
      <c r="CZ87">
        <f ca="1">IF(AND($B87&gt;0,SUM(CZ$3:CZ86)=0,SUM($H87:CY87)=0),$B87,0)</f>
        <v>0</v>
      </c>
      <c r="DA87">
        <f ca="1">IF(AND($B87&gt;0,SUM(DA$3:DA86)=0,SUM($H87:CZ87)=0),$B87,0)</f>
        <v>0</v>
      </c>
      <c r="DB87">
        <f ca="1">IF(AND($B87&gt;0,SUM(DB$3:DB86)=0,SUM($H87:DA87)=0),$B87,0)</f>
        <v>0</v>
      </c>
      <c r="DC87">
        <f ca="1">IF(AND($B87&gt;0,SUM(DC$3:DC86)=0,SUM($H87:DB87)=0),$B87,0)</f>
        <v>0</v>
      </c>
      <c r="DD87">
        <f ca="1">IF(AND($B87&gt;0,SUM(DD$3:DD86)=0,SUM($H87:DC87)=0),$B87,0)</f>
        <v>0</v>
      </c>
      <c r="DE87">
        <f ca="1">IF(AND($B87&gt;0,SUM(DE$3:DE86)=0,SUM($H87:DD87)=0),$B87,0)</f>
        <v>0</v>
      </c>
      <c r="DF87">
        <f ca="1">IF(AND($B87&gt;0,SUM(DF$3:DF86)=0,SUM($H87:DE87)=0),$B87,0)</f>
        <v>0</v>
      </c>
      <c r="DG87">
        <f ca="1">IF(AND($B87&gt;0,SUM(DG$3:DG86)=0,SUM($H87:DF87)=0),$B87,0)</f>
        <v>0</v>
      </c>
      <c r="DH87">
        <f ca="1">IF(AND($B87&gt;0,SUM(DH$3:DH86)=0,SUM($H87:DG87)=0),$B87,0)</f>
        <v>0</v>
      </c>
      <c r="DI87">
        <f ca="1">IF(AND($B87&gt;0,SUM(DI$3:DI86)=0,SUM($H87:DH87)=0),$B87,0)</f>
        <v>0</v>
      </c>
      <c r="DJ87">
        <f ca="1">IF(AND($B87&gt;0,SUM(DJ$3:DJ86)=0,SUM($H87:DI87)=0),$B87,0)</f>
        <v>0</v>
      </c>
      <c r="DK87">
        <f ca="1">IF(AND($B87&gt;0,SUM(DK$3:DK86)=0,SUM($H87:DJ87)=0),$B87,0)</f>
        <v>0</v>
      </c>
      <c r="DL87">
        <f ca="1">IF(AND($B87&gt;0,SUM(DL$3:DL86)=0,SUM($H87:DK87)=0),$B87,0)</f>
        <v>0</v>
      </c>
      <c r="DM87">
        <f ca="1">IF(AND($B87&gt;0,SUM(DM$3:DM86)=0,SUM($H87:DL87)=0),$B87,0)</f>
        <v>0</v>
      </c>
      <c r="DN87">
        <f ca="1">IF(AND($B87&gt;0,SUM(DN$3:DN86)=0,SUM($H87:DM87)=0),$B87,0)</f>
        <v>0</v>
      </c>
      <c r="DO87">
        <f ca="1">IF(AND($B87&gt;0,SUM(DO$3:DO86)=0,SUM($H87:DN87)=0),$B87,0)</f>
        <v>0</v>
      </c>
      <c r="DP87">
        <f ca="1">IF(AND($B87&gt;0,SUM(DP$3:DP86)=0,SUM($H87:DO87)=0),$B87,0)</f>
        <v>0</v>
      </c>
      <c r="DQ87">
        <f ca="1">IF(AND($B87&gt;0,SUM(DQ$3:DQ86)=0,SUM($H87:DP87)=0),$B87,0)</f>
        <v>0</v>
      </c>
      <c r="DR87">
        <f ca="1">IF(AND($B87&gt;0,SUM(DR$3:DR86)=0,SUM($H87:DQ87)=0),$B87,0)</f>
        <v>0</v>
      </c>
      <c r="DS87">
        <f ca="1">IF(AND($B87&gt;0,SUM(DS$3:DS86)=0,SUM($H87:DR87)=0),$B87,0)</f>
        <v>0</v>
      </c>
      <c r="DT87">
        <f ca="1">IF(AND($B87&gt;0,SUM(DT$3:DT86)=0,SUM($H87:DS87)=0),$B87,0)</f>
        <v>0</v>
      </c>
      <c r="DU87">
        <f ca="1">IF(AND($B87&gt;0,SUM(DU$3:DU86)=0,SUM($H87:DT87)=0),$B87,0)</f>
        <v>0</v>
      </c>
      <c r="DV87">
        <f ca="1">IF(AND($B87&gt;0,SUM(DV$3:DV86)=0,SUM($H87:DU87)=0),$B87,0)</f>
        <v>0</v>
      </c>
      <c r="DW87">
        <f ca="1">IF(AND($B87&gt;0,SUM(DW$3:DW86)=0,SUM($H87:DV87)=0),$B87,0)</f>
        <v>0</v>
      </c>
      <c r="DX87">
        <f ca="1">IF(AND($B87&gt;0,SUM(DX$3:DX86)=0,SUM($H87:DW87)=0),$B87,0)</f>
        <v>0</v>
      </c>
      <c r="DY87">
        <f ca="1">IF(AND($B87&gt;0,SUM(DY$3:DY86)=0,SUM($H87:DX87)=0),$B87,0)</f>
        <v>0</v>
      </c>
      <c r="DZ87">
        <f ca="1">IF(AND($B87&gt;0,SUM(DZ$3:DZ86)=0,SUM($H87:DY87)=0),$B87,0)</f>
        <v>0</v>
      </c>
      <c r="EA87">
        <f ca="1">IF(AND($B87&gt;0,SUM(EA$3:EA86)=0,SUM($H87:DZ87)=0),$B87,0)</f>
        <v>0</v>
      </c>
      <c r="EB87">
        <f ca="1">IF(AND($B87&gt;0,SUM(EB$3:EB86)=0,SUM($H87:EA87)=0),$B87,0)</f>
        <v>0</v>
      </c>
      <c r="EC87">
        <f ca="1">IF(AND($B87&gt;0,SUM(EC$3:EC86)=0,SUM($H87:EB87)=0),$B87,0)</f>
        <v>0</v>
      </c>
      <c r="ED87">
        <f ca="1">IF(AND($B87&gt;0,SUM(ED$3:ED86)=0,SUM($H87:EC87)=0),$B87,0)</f>
        <v>0</v>
      </c>
      <c r="EE87">
        <f ca="1">IF(AND($B87&gt;0,SUM(EE$3:EE86)=0,SUM($H87:ED87)=0),$B87,0)</f>
        <v>0</v>
      </c>
      <c r="EF87">
        <f ca="1">IF(AND($B87&gt;0,SUM(EF$3:EF86)=0,SUM($H87:EE87)=0),$B87,0)</f>
        <v>0</v>
      </c>
      <c r="EG87">
        <f ca="1">IF(AND($B87&gt;0,SUM(EG$3:EG86)=0,SUM($H87:EF87)=0),$B87,0)</f>
        <v>0</v>
      </c>
      <c r="EH87">
        <f ca="1">IF(AND($B87&gt;0,SUM(EH$3:EH86)=0,SUM($H87:EG87)=0),$B87,0)</f>
        <v>0</v>
      </c>
      <c r="EI87">
        <f ca="1">IF(AND($B87&gt;0,SUM(EI$3:EI86)=0,SUM($H87:EH87)=0),$B87,0)</f>
        <v>0</v>
      </c>
      <c r="EJ87">
        <f ca="1">IF(AND($B87&gt;0,SUM(EJ$3:EJ86)=0,SUM($H87:EI87)=0),$B87,0)</f>
        <v>0</v>
      </c>
      <c r="EK87">
        <f ca="1">IF(AND($B87&gt;0,SUM(EK$3:EK86)=0,SUM($H87:EJ87)=0),$B87,0)</f>
        <v>0</v>
      </c>
      <c r="EL87">
        <f ca="1">IF(AND($B87&gt;0,SUM(EL$3:EL86)=0,SUM($H87:EK87)=0),$B87,0)</f>
        <v>0</v>
      </c>
      <c r="EM87">
        <f ca="1">IF(AND($B87&gt;0,SUM(EM$3:EM86)=0,SUM($H87:EL87)=0),$B87,0)</f>
        <v>0</v>
      </c>
      <c r="EN87">
        <f ca="1">IF(AND($B87&gt;0,SUM(EN$3:EN86)=0,SUM($H87:EM87)=0),$B87,0)</f>
        <v>0</v>
      </c>
      <c r="EO87">
        <f ca="1">IF(AND($B87&gt;0,SUM(EO$3:EO86)=0,SUM($H87:EN87)=0),$B87,0)</f>
        <v>0</v>
      </c>
      <c r="EP87">
        <f ca="1">IF(AND($B87&gt;0,SUM(EP$3:EP86)=0,SUM($H87:EO87)=0),$B87,0)</f>
        <v>0</v>
      </c>
      <c r="EQ87">
        <f ca="1">IF(AND($B87&gt;0,SUM(EQ$3:EQ86)=0,SUM($H87:EP87)=0),$B87,0)</f>
        <v>0</v>
      </c>
      <c r="ER87">
        <f ca="1">IF(AND($B87&gt;0,SUM(ER$3:ER86)=0,SUM($H87:EQ87)=0),$B87,0)</f>
        <v>0</v>
      </c>
      <c r="ES87">
        <f ca="1">IF(AND($B87&gt;0,SUM(ES$3:ES86)=0,SUM($H87:ER87)=0),$B87,0)</f>
        <v>0</v>
      </c>
      <c r="ET87">
        <f ca="1">IF(AND($B87&gt;0,SUM(ET$3:ET86)=0,SUM($H87:ES87)=0),$B87,0)</f>
        <v>0</v>
      </c>
      <c r="EU87">
        <f ca="1">IF(AND($B87&gt;0,SUM(EU$3:EU86)=0,SUM($H87:ET87)=0),$B87,0)</f>
        <v>0</v>
      </c>
      <c r="EV87">
        <f ca="1">IF(AND($B87&gt;0,SUM(EV$3:EV86)=0,SUM($H87:EU87)=0),$B87,0)</f>
        <v>0</v>
      </c>
      <c r="EW87">
        <f ca="1">IF(AND($B87&gt;0,SUM(EW$3:EW86)=0,SUM($H87:EV87)=0),$B87,0)</f>
        <v>0</v>
      </c>
      <c r="EX87">
        <f ca="1">IF(AND($B87&gt;0,SUM(EX$3:EX86)=0,SUM($H87:EW87)=0),$B87,0)</f>
        <v>0</v>
      </c>
      <c r="EY87">
        <f ca="1">IF(AND($B87&gt;0,SUM(EY$3:EY86)=0,SUM($H87:EX87)=0),$B87,0)</f>
        <v>0</v>
      </c>
      <c r="EZ87">
        <f ca="1">IF(AND($B87&gt;0,SUM(EZ$3:EZ86)=0,SUM($H87:EY87)=0),$B87,0)</f>
        <v>0</v>
      </c>
      <c r="FA87">
        <f ca="1">IF(AND($B87&gt;0,SUM(FA$3:FA86)=0,SUM($H87:EZ87)=0),$B87,0)</f>
        <v>0</v>
      </c>
      <c r="FB87">
        <f ca="1">IF(AND($B87&gt;0,SUM(FB$3:FB86)=0,SUM($H87:FA87)=0),$B87,0)</f>
        <v>0</v>
      </c>
      <c r="FC87">
        <f ca="1">IF(AND($B87&gt;0,SUM(FC$3:FC86)=0,SUM($H87:FB87)=0),$B87,0)</f>
        <v>0</v>
      </c>
      <c r="FD87">
        <f ca="1">IF(AND($B87&gt;0,SUM(FD$3:FD86)=0,SUM($H87:FC87)=0),$B87,0)</f>
        <v>0</v>
      </c>
      <c r="FE87">
        <f ca="1">IF(AND($B87&gt;0,SUM(FE$3:FE86)=0,SUM($H87:FD87)=0),$B87,0)</f>
        <v>0</v>
      </c>
      <c r="FF87">
        <f ca="1">IF(AND($B87&gt;0,SUM(FF$3:FF86)=0,SUM($H87:FE87)=0),$B87,0)</f>
        <v>0</v>
      </c>
      <c r="FG87">
        <f ca="1">IF(AND($B87&gt;0,SUM(FG$3:FG86)=0,SUM($H87:FF87)=0),$B87,0)</f>
        <v>0</v>
      </c>
      <c r="FH87">
        <f ca="1">IF(AND($B87&gt;0,SUM(FH$3:FH86)=0,SUM($H87:FG87)=0),$B87,0)</f>
        <v>0</v>
      </c>
      <c r="FI87">
        <f ca="1">IF(AND($B87&gt;0,SUM(FI$3:FI86)=0,SUM($H87:FH87)=0),$B87,0)</f>
        <v>0</v>
      </c>
      <c r="FJ87">
        <f ca="1">IF(AND($B87&gt;0,SUM(FJ$3:FJ86)=0,SUM($H87:FI87)=0),$B87,0)</f>
        <v>0</v>
      </c>
      <c r="FK87">
        <f ca="1">IF(AND($B87&gt;0,SUM(FK$3:FK86)=0,SUM($H87:FJ87)=0),$B87,0)</f>
        <v>0</v>
      </c>
      <c r="FL87">
        <f ca="1">IF(AND($B87&gt;0,SUM(FL$3:FL86)=0,SUM($H87:FK87)=0),$B87,0)</f>
        <v>0</v>
      </c>
      <c r="FM87">
        <f ca="1">IF(AND($B87&gt;0,SUM(FM$3:FM86)=0,SUM($H87:FL87)=0),$B87,0)</f>
        <v>0</v>
      </c>
      <c r="FN87">
        <f ca="1">IF(AND($B87&gt;0,SUM(FN$3:FN86)=0,SUM($H87:FM87)=0),$B87,0)</f>
        <v>0</v>
      </c>
      <c r="FS87" s="67"/>
      <c r="FT87" s="67"/>
      <c r="FU87" s="342"/>
      <c r="FV87" s="374" t="str">
        <f>""</f>
        <v/>
      </c>
      <c r="FY87" s="67"/>
      <c r="FZ87" s="67"/>
      <c r="GA87" s="342"/>
      <c r="GB87" s="374" t="str">
        <f>""</f>
        <v/>
      </c>
      <c r="GE87" s="67"/>
      <c r="GF87" s="67"/>
      <c r="GG87" s="342"/>
      <c r="GH87" s="374" t="str">
        <f>""</f>
        <v/>
      </c>
    </row>
    <row r="88" spans="1:190" ht="15.75" hidden="1" thickBot="1" x14ac:dyDescent="0.3">
      <c r="A88">
        <v>88</v>
      </c>
      <c r="C88" s="240">
        <f t="shared" ca="1" si="16"/>
        <v>0</v>
      </c>
      <c r="D88" s="240">
        <f t="shared" ca="1" si="17"/>
        <v>0</v>
      </c>
      <c r="E88" s="240">
        <f t="shared" ca="1" si="18"/>
        <v>0</v>
      </c>
      <c r="F88" s="240" t="str">
        <f t="shared" ca="1" si="19"/>
        <v/>
      </c>
      <c r="G88" s="47">
        <f ca="1">INDEX($I$2:$FN$2,ROWS(G$2:G88))</f>
        <v>1</v>
      </c>
      <c r="H88">
        <v>0</v>
      </c>
      <c r="I88">
        <f ca="1">IF(AND($B88&gt;0,SUM(I$3:I87)=0,SUM($H88:H88)=0),$B88,0)</f>
        <v>0</v>
      </c>
      <c r="J88">
        <f ca="1">IF(AND($B88&gt;0,SUM(J$3:J87)=0,SUM($H88:I88)=0),$B88,0)</f>
        <v>0</v>
      </c>
      <c r="K88">
        <f ca="1">IF(AND($B88&gt;0,SUM(K$3:K87)=0,SUM($H88:J88)=0),$B88,0)</f>
        <v>0</v>
      </c>
      <c r="L88">
        <f ca="1">IF(AND($B88&gt;0,SUM(L$3:L87)=0,SUM($H88:K88)=0),$B88,0)</f>
        <v>0</v>
      </c>
      <c r="M88">
        <f ca="1">IF(AND($B88&gt;0,SUM(M$3:M87)=0,SUM($H88:L88)=0),$B88,0)</f>
        <v>0</v>
      </c>
      <c r="N88">
        <f ca="1">IF(AND($B88&gt;0,SUM(N$3:N87)=0,SUM($H88:M88)=0),$B88,0)</f>
        <v>0</v>
      </c>
      <c r="O88">
        <f ca="1">IF(AND($B88&gt;0,SUM(O$3:O87)=0,SUM($H88:N88)=0),$B88,0)</f>
        <v>0</v>
      </c>
      <c r="P88">
        <f ca="1">IF(AND($B88&gt;0,SUM(P$3:P87)=0,SUM($H88:O88)=0),$B88,0)</f>
        <v>0</v>
      </c>
      <c r="Q88">
        <f ca="1">IF(AND($B88&gt;0,SUM(Q$3:Q87)=0,SUM($H88:P88)=0),$B88,0)</f>
        <v>0</v>
      </c>
      <c r="R88">
        <f ca="1">IF(AND($B88&gt;0,SUM(R$3:R87)=0,SUM($H88:Q88)=0),$B88,0)</f>
        <v>0</v>
      </c>
      <c r="S88">
        <f ca="1">IF(AND($B88&gt;0,SUM(S$3:S87)=0,SUM($H88:R88)=0),$B88,0)</f>
        <v>0</v>
      </c>
      <c r="T88">
        <f ca="1">IF(AND($B88&gt;0,SUM(T$3:T87)=0,SUM($H88:S88)=0),$B88,0)</f>
        <v>0</v>
      </c>
      <c r="U88">
        <f ca="1">IF(AND($B88&gt;0,SUM(U$3:U87)=0,SUM($H88:T88)=0),$B88,0)</f>
        <v>0</v>
      </c>
      <c r="V88">
        <f ca="1">IF(AND($B88&gt;0,SUM(V$3:V87)=0,SUM($H88:U88)=0),$B88,0)</f>
        <v>0</v>
      </c>
      <c r="W88">
        <f ca="1">IF(AND($B88&gt;0,SUM(W$3:W87)=0,SUM($H88:V88)=0),$B88,0)</f>
        <v>0</v>
      </c>
      <c r="X88">
        <f ca="1">IF(AND($B88&gt;0,SUM(X$3:X87)=0,SUM($H88:W88)=0),$B88,0)</f>
        <v>0</v>
      </c>
      <c r="Y88">
        <f ca="1">IF(AND($B88&gt;0,SUM(Y$3:Y87)=0,SUM($H88:X88)=0),$B88,0)</f>
        <v>0</v>
      </c>
      <c r="Z88">
        <f ca="1">IF(AND($B88&gt;0,SUM(Z$3:Z87)=0,SUM($H88:Y88)=0),$B88,0)</f>
        <v>0</v>
      </c>
      <c r="AA88">
        <f ca="1">IF(AND($B88&gt;0,SUM(AA$3:AA87)=0,SUM($H88:Z88)=0),$B88,0)</f>
        <v>0</v>
      </c>
      <c r="AB88">
        <f ca="1">IF(AND($B88&gt;0,SUM(AB$3:AB87)=0,SUM($H88:AA88)=0),$B88,0)</f>
        <v>0</v>
      </c>
      <c r="AC88">
        <f ca="1">IF(AND($B88&gt;0,SUM(AC$3:AC87)=0,SUM($H88:AB88)=0),$B88,0)</f>
        <v>0</v>
      </c>
      <c r="AD88">
        <f ca="1">IF(AND($B88&gt;0,SUM(AD$3:AD87)=0,SUM($H88:AC88)=0),$B88,0)</f>
        <v>0</v>
      </c>
      <c r="AE88">
        <f ca="1">IF(AND($B88&gt;0,SUM(AE$3:AE87)=0,SUM($H88:AD88)=0),$B88,0)</f>
        <v>0</v>
      </c>
      <c r="AF88">
        <f ca="1">IF(AND($B88&gt;0,SUM(AF$3:AF87)=0,SUM($H88:AE88)=0),$B88,0)</f>
        <v>0</v>
      </c>
      <c r="AG88">
        <f ca="1">IF(AND($B88&gt;0,SUM(AG$3:AG87)=0,SUM($H88:AF88)=0),$B88,0)</f>
        <v>0</v>
      </c>
      <c r="AH88">
        <f ca="1">IF(AND($B88&gt;0,SUM(AH$3:AH87)=0,SUM($H88:AG88)=0),$B88,0)</f>
        <v>0</v>
      </c>
      <c r="AI88">
        <f ca="1">IF(AND($B88&gt;0,SUM(AI$3:AI87)=0,SUM($H88:AH88)=0),$B88,0)</f>
        <v>0</v>
      </c>
      <c r="AJ88">
        <f ca="1">IF(AND($B88&gt;0,SUM(AJ$3:AJ87)=0,SUM($H88:AI88)=0),$B88,0)</f>
        <v>0</v>
      </c>
      <c r="AK88">
        <f ca="1">IF(AND($B88&gt;0,SUM(AK$3:AK87)=0,SUM($H88:AJ88)=0),$B88,0)</f>
        <v>0</v>
      </c>
      <c r="AL88">
        <f ca="1">IF(AND($B88&gt;0,SUM(AL$3:AL87)=0,SUM($H88:AK88)=0),$B88,0)</f>
        <v>0</v>
      </c>
      <c r="AM88">
        <f ca="1">IF(AND($B88&gt;0,SUM(AM$3:AM87)=0,SUM($H88:AL88)=0),$B88,0)</f>
        <v>0</v>
      </c>
      <c r="AN88">
        <f ca="1">IF(AND($B88&gt;0,SUM(AN$3:AN87)=0,SUM($H88:AM88)=0),$B88,0)</f>
        <v>0</v>
      </c>
      <c r="AO88">
        <f ca="1">IF(AND($B88&gt;0,SUM(AO$3:AO87)=0,SUM($H88:AN88)=0),$B88,0)</f>
        <v>0</v>
      </c>
      <c r="AP88">
        <f ca="1">IF(AND($B88&gt;0,SUM(AP$3:AP87)=0,SUM($H88:AO88)=0),$B88,0)</f>
        <v>0</v>
      </c>
      <c r="AQ88">
        <f ca="1">IF(AND($B88&gt;0,SUM(AQ$3:AQ87)=0,SUM($H88:AP88)=0),$B88,0)</f>
        <v>0</v>
      </c>
      <c r="AR88">
        <f ca="1">IF(AND($B88&gt;0,SUM(AR$3:AR87)=0,SUM($H88:AQ88)=0),$B88,0)</f>
        <v>0</v>
      </c>
      <c r="AS88">
        <f ca="1">IF(AND($B88&gt;0,SUM(AS$3:AS87)=0,SUM($H88:AR88)=0),$B88,0)</f>
        <v>0</v>
      </c>
      <c r="AT88">
        <f ca="1">IF(AND($B88&gt;0,SUM(AT$3:AT87)=0,SUM($H88:AS88)=0),$B88,0)</f>
        <v>0</v>
      </c>
      <c r="AU88">
        <f ca="1">IF(AND($B88&gt;0,SUM(AU$3:AU87)=0,SUM($H88:AT88)=0),$B88,0)</f>
        <v>0</v>
      </c>
      <c r="AV88">
        <f ca="1">IF(AND($B88&gt;0,SUM(AV$3:AV87)=0,SUM($H88:AU88)=0),$B88,0)</f>
        <v>0</v>
      </c>
      <c r="AW88">
        <f ca="1">IF(AND($B88&gt;0,SUM(AW$3:AW87)=0,SUM($H88:AV88)=0),$B88,0)</f>
        <v>0</v>
      </c>
      <c r="AX88">
        <f ca="1">IF(AND($B88&gt;0,SUM(AX$3:AX87)=0,SUM($H88:AW88)=0),$B88,0)</f>
        <v>0</v>
      </c>
      <c r="AY88">
        <f ca="1">IF(AND($B88&gt;0,SUM(AY$3:AY87)=0,SUM($H88:AX88)=0),$B88,0)</f>
        <v>0</v>
      </c>
      <c r="AZ88">
        <f ca="1">IF(AND($B88&gt;0,SUM(AZ$3:AZ87)=0,SUM($H88:AY88)=0),$B88,0)</f>
        <v>0</v>
      </c>
      <c r="BA88">
        <f ca="1">IF(AND($B88&gt;0,SUM(BA$3:BA87)=0,SUM($H88:AZ88)=0),$B88,0)</f>
        <v>0</v>
      </c>
      <c r="BB88">
        <f ca="1">IF(AND($B88&gt;0,SUM(BB$3:BB87)=0,SUM($H88:BA88)=0),$B88,0)</f>
        <v>0</v>
      </c>
      <c r="BC88">
        <f ca="1">IF(AND($B88&gt;0,SUM(BC$3:BC87)=0,SUM($H88:BB88)=0),$B88,0)</f>
        <v>0</v>
      </c>
      <c r="BD88">
        <f ca="1">IF(AND($B88&gt;0,SUM(BD$3:BD87)=0,SUM($H88:BC88)=0),$B88,0)</f>
        <v>0</v>
      </c>
      <c r="BE88">
        <f ca="1">IF(AND($B88&gt;0,SUM(BE$3:BE87)=0,SUM($H88:BD88)=0),$B88,0)</f>
        <v>0</v>
      </c>
      <c r="BF88">
        <f ca="1">IF(AND($B88&gt;0,SUM(BF$3:BF87)=0,SUM($H88:BE88)=0),$B88,0)</f>
        <v>0</v>
      </c>
      <c r="BG88">
        <f ca="1">IF(AND($B88&gt;0,SUM(BG$3:BG87)=0,SUM($H88:BF88)=0),$B88,0)</f>
        <v>0</v>
      </c>
      <c r="BH88">
        <f ca="1">IF(AND($B88&gt;0,SUM(BH$3:BH87)=0,SUM($H88:BG88)=0),$B88,0)</f>
        <v>0</v>
      </c>
      <c r="BI88">
        <f ca="1">IF(AND($B88&gt;0,SUM(BI$3:BI87)=0,SUM($H88:BH88)=0),$B88,0)</f>
        <v>0</v>
      </c>
      <c r="BJ88">
        <f ca="1">IF(AND($B88&gt;0,SUM(BJ$3:BJ87)=0,SUM($H88:BI88)=0),$B88,0)</f>
        <v>0</v>
      </c>
      <c r="BK88">
        <f ca="1">IF(AND($B88&gt;0,SUM(BK$3:BK87)=0,SUM($H88:BJ88)=0),$B88,0)</f>
        <v>0</v>
      </c>
      <c r="BL88">
        <f ca="1">IF(AND($B88&gt;0,SUM(BL$3:BL87)=0,SUM($H88:BK88)=0),$B88,0)</f>
        <v>0</v>
      </c>
      <c r="BM88">
        <f ca="1">IF(AND($B88&gt;0,SUM(BM$3:BM87)=0,SUM($H88:BL88)=0),$B88,0)</f>
        <v>0</v>
      </c>
      <c r="BN88">
        <f ca="1">IF(AND($B88&gt;0,SUM(BN$3:BN87)=0,SUM($H88:BM88)=0),$B88,0)</f>
        <v>0</v>
      </c>
      <c r="BO88">
        <f ca="1">IF(AND($B88&gt;0,SUM(BO$3:BO87)=0,SUM($H88:BN88)=0),$B88,0)</f>
        <v>0</v>
      </c>
      <c r="BP88">
        <f ca="1">IF(AND($B88&gt;0,SUM(BP$3:BP87)=0,SUM($H88:BO88)=0),$B88,0)</f>
        <v>0</v>
      </c>
      <c r="BQ88">
        <f ca="1">IF(AND($B88&gt;0,SUM(BQ$3:BQ87)=0,SUM($H88:BP88)=0),$B88,0)</f>
        <v>0</v>
      </c>
      <c r="BR88">
        <f ca="1">IF(AND($B88&gt;0,SUM(BR$3:BR87)=0,SUM($H88:BQ88)=0),$B88,0)</f>
        <v>0</v>
      </c>
      <c r="BS88">
        <f ca="1">IF(AND($B88&gt;0,SUM(BS$3:BS87)=0,SUM($H88:BR88)=0),$B88,0)</f>
        <v>0</v>
      </c>
      <c r="BT88">
        <f ca="1">IF(AND($B88&gt;0,SUM(BT$3:BT87)=0,SUM($H88:BS88)=0),$B88,0)</f>
        <v>0</v>
      </c>
      <c r="BU88">
        <f ca="1">IF(AND($B88&gt;0,SUM(BU$3:BU87)=0,SUM($H88:BT88)=0),$B88,0)</f>
        <v>0</v>
      </c>
      <c r="BV88">
        <f ca="1">IF(AND($B88&gt;0,SUM(BV$3:BV87)=0,SUM($H88:BU88)=0),$B88,0)</f>
        <v>0</v>
      </c>
      <c r="BW88">
        <f ca="1">IF(AND($B88&gt;0,SUM(BW$3:BW87)=0,SUM($H88:BV88)=0),$B88,0)</f>
        <v>0</v>
      </c>
      <c r="BX88">
        <f ca="1">IF(AND($B88&gt;0,SUM(BX$3:BX87)=0,SUM($H88:BW88)=0),$B88,0)</f>
        <v>0</v>
      </c>
      <c r="BY88">
        <f ca="1">IF(AND($B88&gt;0,SUM(BY$3:BY87)=0,SUM($H88:BX88)=0),$B88,0)</f>
        <v>0</v>
      </c>
      <c r="BZ88">
        <f ca="1">IF(AND($B88&gt;0,SUM(BZ$3:BZ87)=0,SUM($H88:BY88)=0),$B88,0)</f>
        <v>0</v>
      </c>
      <c r="CA88">
        <f ca="1">IF(AND($B88&gt;0,SUM(CA$3:CA87)=0,SUM($H88:BZ88)=0),$B88,0)</f>
        <v>0</v>
      </c>
      <c r="CB88">
        <f ca="1">IF(AND($B88&gt;0,SUM(CB$3:CB87)=0,SUM($H88:CA88)=0),$B88,0)</f>
        <v>0</v>
      </c>
      <c r="CC88">
        <f ca="1">IF(AND($B88&gt;0,SUM(CC$3:CC87)=0,SUM($H88:CB88)=0),$B88,0)</f>
        <v>0</v>
      </c>
      <c r="CD88">
        <f ca="1">IF(AND($B88&gt;0,SUM(CD$3:CD87)=0,SUM($H88:CC88)=0),$B88,0)</f>
        <v>0</v>
      </c>
      <c r="CE88">
        <f ca="1">IF(AND($B88&gt;0,SUM(CE$3:CE87)=0,SUM($H88:CD88)=0),$B88,0)</f>
        <v>0</v>
      </c>
      <c r="CF88">
        <f ca="1">IF(AND($B88&gt;0,SUM(CF$3:CF87)=0,SUM($H88:CE88)=0),$B88,0)</f>
        <v>0</v>
      </c>
      <c r="CG88">
        <f ca="1">IF(AND($B88&gt;0,SUM(CG$3:CG87)=0,SUM($H88:CF88)=0),$B88,0)</f>
        <v>0</v>
      </c>
      <c r="CH88">
        <f ca="1">IF(AND($B88&gt;0,SUM(CH$3:CH87)=0,SUM($H88:CG88)=0),$B88,0)</f>
        <v>0</v>
      </c>
      <c r="CI88">
        <f ca="1">IF(AND($B88&gt;0,SUM(CI$3:CI87)=0,SUM($H88:CH88)=0),$B88,0)</f>
        <v>0</v>
      </c>
      <c r="CJ88">
        <f ca="1">IF(AND($B88&gt;0,SUM(CJ$3:CJ87)=0,SUM($H88:CI88)=0),$B88,0)</f>
        <v>0</v>
      </c>
      <c r="CK88">
        <f ca="1">IF(AND($B88&gt;0,SUM(CK$3:CK87)=0,SUM($H88:CJ88)=0),$B88,0)</f>
        <v>0</v>
      </c>
      <c r="CL88">
        <f ca="1">IF(AND($B88&gt;0,SUM(CL$3:CL87)=0,SUM($H88:CK88)=0),$B88,0)</f>
        <v>0</v>
      </c>
      <c r="CM88">
        <f ca="1">IF(AND($B88&gt;0,SUM(CM$3:CM87)=0,SUM($H88:CL88)=0),$B88,0)</f>
        <v>0</v>
      </c>
      <c r="CN88">
        <f ca="1">IF(AND($B88&gt;0,SUM(CN$3:CN87)=0,SUM($H88:CM88)=0),$B88,0)</f>
        <v>0</v>
      </c>
      <c r="CO88">
        <f ca="1">IF(AND($B88&gt;0,SUM(CO$3:CO87)=0,SUM($H88:CN88)=0),$B88,0)</f>
        <v>0</v>
      </c>
      <c r="CP88">
        <f ca="1">IF(AND($B88&gt;0,SUM(CP$3:CP87)=0,SUM($H88:CO88)=0),$B88,0)</f>
        <v>0</v>
      </c>
      <c r="CQ88">
        <f ca="1">IF(AND($B88&gt;0,SUM(CQ$3:CQ87)=0,SUM($H88:CP88)=0),$B88,0)</f>
        <v>0</v>
      </c>
      <c r="CR88">
        <f ca="1">IF(AND($B88&gt;0,SUM(CR$3:CR87)=0,SUM($H88:CQ88)=0),$B88,0)</f>
        <v>0</v>
      </c>
      <c r="CS88">
        <f ca="1">IF(AND($B88&gt;0,SUM(CS$3:CS87)=0,SUM($H88:CR88)=0),$B88,0)</f>
        <v>0</v>
      </c>
      <c r="CT88">
        <f ca="1">IF(AND($B88&gt;0,SUM(CT$3:CT87)=0,SUM($H88:CS88)=0),$B88,0)</f>
        <v>0</v>
      </c>
      <c r="CU88">
        <f ca="1">IF(AND($B88&gt;0,SUM(CU$3:CU87)=0,SUM($H88:CT88)=0),$B88,0)</f>
        <v>0</v>
      </c>
      <c r="CV88">
        <f ca="1">IF(AND($B88&gt;0,SUM(CV$3:CV87)=0,SUM($H88:CU88)=0),$B88,0)</f>
        <v>0</v>
      </c>
      <c r="CW88">
        <f ca="1">IF(AND($B88&gt;0,SUM(CW$3:CW87)=0,SUM($H88:CV88)=0),$B88,0)</f>
        <v>0</v>
      </c>
      <c r="CX88">
        <f ca="1">IF(AND($B88&gt;0,SUM(CX$3:CX87)=0,SUM($H88:CW88)=0),$B88,0)</f>
        <v>0</v>
      </c>
      <c r="CY88">
        <f ca="1">IF(AND($B88&gt;0,SUM(CY$3:CY87)=0,SUM($H88:CX88)=0),$B88,0)</f>
        <v>0</v>
      </c>
      <c r="CZ88">
        <f ca="1">IF(AND($B88&gt;0,SUM(CZ$3:CZ87)=0,SUM($H88:CY88)=0),$B88,0)</f>
        <v>0</v>
      </c>
      <c r="DA88">
        <f ca="1">IF(AND($B88&gt;0,SUM(DA$3:DA87)=0,SUM($H88:CZ88)=0),$B88,0)</f>
        <v>0</v>
      </c>
      <c r="DB88">
        <f ca="1">IF(AND($B88&gt;0,SUM(DB$3:DB87)=0,SUM($H88:DA88)=0),$B88,0)</f>
        <v>0</v>
      </c>
      <c r="DC88">
        <f ca="1">IF(AND($B88&gt;0,SUM(DC$3:DC87)=0,SUM($H88:DB88)=0),$B88,0)</f>
        <v>0</v>
      </c>
      <c r="DD88">
        <f ca="1">IF(AND($B88&gt;0,SUM(DD$3:DD87)=0,SUM($H88:DC88)=0),$B88,0)</f>
        <v>0</v>
      </c>
      <c r="DE88">
        <f ca="1">IF(AND($B88&gt;0,SUM(DE$3:DE87)=0,SUM($H88:DD88)=0),$B88,0)</f>
        <v>0</v>
      </c>
      <c r="DF88">
        <f ca="1">IF(AND($B88&gt;0,SUM(DF$3:DF87)=0,SUM($H88:DE88)=0),$B88,0)</f>
        <v>0</v>
      </c>
      <c r="DG88">
        <f ca="1">IF(AND($B88&gt;0,SUM(DG$3:DG87)=0,SUM($H88:DF88)=0),$B88,0)</f>
        <v>0</v>
      </c>
      <c r="DH88">
        <f ca="1">IF(AND($B88&gt;0,SUM(DH$3:DH87)=0,SUM($H88:DG88)=0),$B88,0)</f>
        <v>0</v>
      </c>
      <c r="DI88">
        <f ca="1">IF(AND($B88&gt;0,SUM(DI$3:DI87)=0,SUM($H88:DH88)=0),$B88,0)</f>
        <v>0</v>
      </c>
      <c r="DJ88">
        <f ca="1">IF(AND($B88&gt;0,SUM(DJ$3:DJ87)=0,SUM($H88:DI88)=0),$B88,0)</f>
        <v>0</v>
      </c>
      <c r="DK88">
        <f ca="1">IF(AND($B88&gt;0,SUM(DK$3:DK87)=0,SUM($H88:DJ88)=0),$B88,0)</f>
        <v>0</v>
      </c>
      <c r="DL88">
        <f ca="1">IF(AND($B88&gt;0,SUM(DL$3:DL87)=0,SUM($H88:DK88)=0),$B88,0)</f>
        <v>0</v>
      </c>
      <c r="DM88">
        <f ca="1">IF(AND($B88&gt;0,SUM(DM$3:DM87)=0,SUM($H88:DL88)=0),$B88,0)</f>
        <v>0</v>
      </c>
      <c r="DN88">
        <f ca="1">IF(AND($B88&gt;0,SUM(DN$3:DN87)=0,SUM($H88:DM88)=0),$B88,0)</f>
        <v>0</v>
      </c>
      <c r="DO88">
        <f ca="1">IF(AND($B88&gt;0,SUM(DO$3:DO87)=0,SUM($H88:DN88)=0),$B88,0)</f>
        <v>0</v>
      </c>
      <c r="DP88">
        <f ca="1">IF(AND($B88&gt;0,SUM(DP$3:DP87)=0,SUM($H88:DO88)=0),$B88,0)</f>
        <v>0</v>
      </c>
      <c r="DQ88">
        <f ca="1">IF(AND($B88&gt;0,SUM(DQ$3:DQ87)=0,SUM($H88:DP88)=0),$B88,0)</f>
        <v>0</v>
      </c>
      <c r="DR88">
        <f ca="1">IF(AND($B88&gt;0,SUM(DR$3:DR87)=0,SUM($H88:DQ88)=0),$B88,0)</f>
        <v>0</v>
      </c>
      <c r="DS88">
        <f ca="1">IF(AND($B88&gt;0,SUM(DS$3:DS87)=0,SUM($H88:DR88)=0),$B88,0)</f>
        <v>0</v>
      </c>
      <c r="DT88">
        <f ca="1">IF(AND($B88&gt;0,SUM(DT$3:DT87)=0,SUM($H88:DS88)=0),$B88,0)</f>
        <v>0</v>
      </c>
      <c r="DU88">
        <f ca="1">IF(AND($B88&gt;0,SUM(DU$3:DU87)=0,SUM($H88:DT88)=0),$B88,0)</f>
        <v>0</v>
      </c>
      <c r="DV88">
        <f ca="1">IF(AND($B88&gt;0,SUM(DV$3:DV87)=0,SUM($H88:DU88)=0),$B88,0)</f>
        <v>0</v>
      </c>
      <c r="DW88">
        <f ca="1">IF(AND($B88&gt;0,SUM(DW$3:DW87)=0,SUM($H88:DV88)=0),$B88,0)</f>
        <v>0</v>
      </c>
      <c r="DX88">
        <f ca="1">IF(AND($B88&gt;0,SUM(DX$3:DX87)=0,SUM($H88:DW88)=0),$B88,0)</f>
        <v>0</v>
      </c>
      <c r="DY88">
        <f ca="1">IF(AND($B88&gt;0,SUM(DY$3:DY87)=0,SUM($H88:DX88)=0),$B88,0)</f>
        <v>0</v>
      </c>
      <c r="DZ88">
        <f ca="1">IF(AND($B88&gt;0,SUM(DZ$3:DZ87)=0,SUM($H88:DY88)=0),$B88,0)</f>
        <v>0</v>
      </c>
      <c r="EA88">
        <f ca="1">IF(AND($B88&gt;0,SUM(EA$3:EA87)=0,SUM($H88:DZ88)=0),$B88,0)</f>
        <v>0</v>
      </c>
      <c r="EB88">
        <f ca="1">IF(AND($B88&gt;0,SUM(EB$3:EB87)=0,SUM($H88:EA88)=0),$B88,0)</f>
        <v>0</v>
      </c>
      <c r="EC88">
        <f ca="1">IF(AND($B88&gt;0,SUM(EC$3:EC87)=0,SUM($H88:EB88)=0),$B88,0)</f>
        <v>0</v>
      </c>
      <c r="ED88">
        <f ca="1">IF(AND($B88&gt;0,SUM(ED$3:ED87)=0,SUM($H88:EC88)=0),$B88,0)</f>
        <v>0</v>
      </c>
      <c r="EE88">
        <f ca="1">IF(AND($B88&gt;0,SUM(EE$3:EE87)=0,SUM($H88:ED88)=0),$B88,0)</f>
        <v>0</v>
      </c>
      <c r="EF88">
        <f ca="1">IF(AND($B88&gt;0,SUM(EF$3:EF87)=0,SUM($H88:EE88)=0),$B88,0)</f>
        <v>0</v>
      </c>
      <c r="EG88">
        <f ca="1">IF(AND($B88&gt;0,SUM(EG$3:EG87)=0,SUM($H88:EF88)=0),$B88,0)</f>
        <v>0</v>
      </c>
      <c r="EH88">
        <f ca="1">IF(AND($B88&gt;0,SUM(EH$3:EH87)=0,SUM($H88:EG88)=0),$B88,0)</f>
        <v>0</v>
      </c>
      <c r="EI88">
        <f ca="1">IF(AND($B88&gt;0,SUM(EI$3:EI87)=0,SUM($H88:EH88)=0),$B88,0)</f>
        <v>0</v>
      </c>
      <c r="EJ88">
        <f ca="1">IF(AND($B88&gt;0,SUM(EJ$3:EJ87)=0,SUM($H88:EI88)=0),$B88,0)</f>
        <v>0</v>
      </c>
      <c r="EK88">
        <f ca="1">IF(AND($B88&gt;0,SUM(EK$3:EK87)=0,SUM($H88:EJ88)=0),$B88,0)</f>
        <v>0</v>
      </c>
      <c r="EL88">
        <f ca="1">IF(AND($B88&gt;0,SUM(EL$3:EL87)=0,SUM($H88:EK88)=0),$B88,0)</f>
        <v>0</v>
      </c>
      <c r="EM88">
        <f ca="1">IF(AND($B88&gt;0,SUM(EM$3:EM87)=0,SUM($H88:EL88)=0),$B88,0)</f>
        <v>0</v>
      </c>
      <c r="EN88">
        <f ca="1">IF(AND($B88&gt;0,SUM(EN$3:EN87)=0,SUM($H88:EM88)=0),$B88,0)</f>
        <v>0</v>
      </c>
      <c r="EO88">
        <f ca="1">IF(AND($B88&gt;0,SUM(EO$3:EO87)=0,SUM($H88:EN88)=0),$B88,0)</f>
        <v>0</v>
      </c>
      <c r="EP88">
        <f ca="1">IF(AND($B88&gt;0,SUM(EP$3:EP87)=0,SUM($H88:EO88)=0),$B88,0)</f>
        <v>0</v>
      </c>
      <c r="EQ88">
        <f ca="1">IF(AND($B88&gt;0,SUM(EQ$3:EQ87)=0,SUM($H88:EP88)=0),$B88,0)</f>
        <v>0</v>
      </c>
      <c r="ER88">
        <f ca="1">IF(AND($B88&gt;0,SUM(ER$3:ER87)=0,SUM($H88:EQ88)=0),$B88,0)</f>
        <v>0</v>
      </c>
      <c r="ES88">
        <f ca="1">IF(AND($B88&gt;0,SUM(ES$3:ES87)=0,SUM($H88:ER88)=0),$B88,0)</f>
        <v>0</v>
      </c>
      <c r="ET88">
        <f ca="1">IF(AND($B88&gt;0,SUM(ET$3:ET87)=0,SUM($H88:ES88)=0),$B88,0)</f>
        <v>0</v>
      </c>
      <c r="EU88">
        <f ca="1">IF(AND($B88&gt;0,SUM(EU$3:EU87)=0,SUM($H88:ET88)=0),$B88,0)</f>
        <v>0</v>
      </c>
      <c r="EV88">
        <f ca="1">IF(AND($B88&gt;0,SUM(EV$3:EV87)=0,SUM($H88:EU88)=0),$B88,0)</f>
        <v>0</v>
      </c>
      <c r="EW88">
        <f ca="1">IF(AND($B88&gt;0,SUM(EW$3:EW87)=0,SUM($H88:EV88)=0),$B88,0)</f>
        <v>0</v>
      </c>
      <c r="EX88">
        <f ca="1">IF(AND($B88&gt;0,SUM(EX$3:EX87)=0,SUM($H88:EW88)=0),$B88,0)</f>
        <v>0</v>
      </c>
      <c r="EY88">
        <f ca="1">IF(AND($B88&gt;0,SUM(EY$3:EY87)=0,SUM($H88:EX88)=0),$B88,0)</f>
        <v>0</v>
      </c>
      <c r="EZ88">
        <f ca="1">IF(AND($B88&gt;0,SUM(EZ$3:EZ87)=0,SUM($H88:EY88)=0),$B88,0)</f>
        <v>0</v>
      </c>
      <c r="FA88">
        <f ca="1">IF(AND($B88&gt;0,SUM(FA$3:FA87)=0,SUM($H88:EZ88)=0),$B88,0)</f>
        <v>0</v>
      </c>
      <c r="FB88">
        <f ca="1">IF(AND($B88&gt;0,SUM(FB$3:FB87)=0,SUM($H88:FA88)=0),$B88,0)</f>
        <v>0</v>
      </c>
      <c r="FC88">
        <f ca="1">IF(AND($B88&gt;0,SUM(FC$3:FC87)=0,SUM($H88:FB88)=0),$B88,0)</f>
        <v>0</v>
      </c>
      <c r="FD88">
        <f ca="1">IF(AND($B88&gt;0,SUM(FD$3:FD87)=0,SUM($H88:FC88)=0),$B88,0)</f>
        <v>0</v>
      </c>
      <c r="FE88">
        <f ca="1">IF(AND($B88&gt;0,SUM(FE$3:FE87)=0,SUM($H88:FD88)=0),$B88,0)</f>
        <v>0</v>
      </c>
      <c r="FF88">
        <f ca="1">IF(AND($B88&gt;0,SUM(FF$3:FF87)=0,SUM($H88:FE88)=0),$B88,0)</f>
        <v>0</v>
      </c>
      <c r="FG88">
        <f ca="1">IF(AND($B88&gt;0,SUM(FG$3:FG87)=0,SUM($H88:FF88)=0),$B88,0)</f>
        <v>0</v>
      </c>
      <c r="FH88">
        <f ca="1">IF(AND($B88&gt;0,SUM(FH$3:FH87)=0,SUM($H88:FG88)=0),$B88,0)</f>
        <v>0</v>
      </c>
      <c r="FI88">
        <f ca="1">IF(AND($B88&gt;0,SUM(FI$3:FI87)=0,SUM($H88:FH88)=0),$B88,0)</f>
        <v>0</v>
      </c>
      <c r="FJ88">
        <f ca="1">IF(AND($B88&gt;0,SUM(FJ$3:FJ87)=0,SUM($H88:FI88)=0),$B88,0)</f>
        <v>0</v>
      </c>
      <c r="FK88">
        <f ca="1">IF(AND($B88&gt;0,SUM(FK$3:FK87)=0,SUM($H88:FJ88)=0),$B88,0)</f>
        <v>0</v>
      </c>
      <c r="FL88">
        <f ca="1">IF(AND($B88&gt;0,SUM(FL$3:FL87)=0,SUM($H88:FK88)=0),$B88,0)</f>
        <v>0</v>
      </c>
      <c r="FM88">
        <f ca="1">IF(AND($B88&gt;0,SUM(FM$3:FM87)=0,SUM($H88:FL88)=0),$B88,0)</f>
        <v>0</v>
      </c>
      <c r="FN88">
        <f ca="1">IF(AND($B88&gt;0,SUM(FN$3:FN87)=0,SUM($H88:FM88)=0),$B88,0)</f>
        <v>0</v>
      </c>
      <c r="FS88" s="67"/>
      <c r="FT88" s="67"/>
      <c r="FU88" s="342"/>
      <c r="FV88" s="374" t="str">
        <f>""</f>
        <v/>
      </c>
      <c r="FY88" s="67"/>
      <c r="FZ88" s="67"/>
      <c r="GA88" s="342"/>
      <c r="GB88" s="374" t="str">
        <f>""</f>
        <v/>
      </c>
      <c r="GE88" s="67"/>
      <c r="GF88" s="67"/>
      <c r="GG88" s="342"/>
      <c r="GH88" s="374" t="str">
        <f>""</f>
        <v/>
      </c>
    </row>
    <row r="89" spans="1:190" ht="15.75" hidden="1" thickBot="1" x14ac:dyDescent="0.3">
      <c r="A89">
        <v>89</v>
      </c>
      <c r="C89" s="240">
        <f t="shared" ref="C89:C127" ca="1" si="24">OFFSET(FS89,0,$A$1,1,1)</f>
        <v>0</v>
      </c>
      <c r="D89" s="240">
        <f t="shared" ref="D89:D127" ca="1" si="25">OFFSET(FT89,0,$A$1,1,1)</f>
        <v>0</v>
      </c>
      <c r="E89" s="240">
        <f t="shared" ref="E89:E127" ca="1" si="26">OFFSET(FU89,0,$A$1,1,1)</f>
        <v>0</v>
      </c>
      <c r="F89" s="240" t="str">
        <f t="shared" ref="F89:F127" ca="1" si="27">OFFSET(FV89,0,$A$1,1,1)</f>
        <v/>
      </c>
      <c r="G89" s="47">
        <f ca="1">INDEX($I$2:$FN$2,ROWS(G$2:G89))</f>
        <v>1</v>
      </c>
      <c r="H89">
        <v>0</v>
      </c>
      <c r="I89">
        <f ca="1">IF(AND($B89&gt;0,SUM(I$3:I88)=0,SUM($H89:H89)=0),$B89,0)</f>
        <v>0</v>
      </c>
      <c r="J89">
        <f ca="1">IF(AND($B89&gt;0,SUM(J$3:J88)=0,SUM($H89:I89)=0),$B89,0)</f>
        <v>0</v>
      </c>
      <c r="K89">
        <f ca="1">IF(AND($B89&gt;0,SUM(K$3:K88)=0,SUM($H89:J89)=0),$B89,0)</f>
        <v>0</v>
      </c>
      <c r="L89">
        <f ca="1">IF(AND($B89&gt;0,SUM(L$3:L88)=0,SUM($H89:K89)=0),$B89,0)</f>
        <v>0</v>
      </c>
      <c r="M89">
        <f ca="1">IF(AND($B89&gt;0,SUM(M$3:M88)=0,SUM($H89:L89)=0),$B89,0)</f>
        <v>0</v>
      </c>
      <c r="N89">
        <f ca="1">IF(AND($B89&gt;0,SUM(N$3:N88)=0,SUM($H89:M89)=0),$B89,0)</f>
        <v>0</v>
      </c>
      <c r="O89">
        <f ca="1">IF(AND($B89&gt;0,SUM(O$3:O88)=0,SUM($H89:N89)=0),$B89,0)</f>
        <v>0</v>
      </c>
      <c r="P89">
        <f ca="1">IF(AND($B89&gt;0,SUM(P$3:P88)=0,SUM($H89:O89)=0),$B89,0)</f>
        <v>0</v>
      </c>
      <c r="Q89">
        <f ca="1">IF(AND($B89&gt;0,SUM(Q$3:Q88)=0,SUM($H89:P89)=0),$B89,0)</f>
        <v>0</v>
      </c>
      <c r="R89">
        <f ca="1">IF(AND($B89&gt;0,SUM(R$3:R88)=0,SUM($H89:Q89)=0),$B89,0)</f>
        <v>0</v>
      </c>
      <c r="S89">
        <f ca="1">IF(AND($B89&gt;0,SUM(S$3:S88)=0,SUM($H89:R89)=0),$B89,0)</f>
        <v>0</v>
      </c>
      <c r="T89">
        <f ca="1">IF(AND($B89&gt;0,SUM(T$3:T88)=0,SUM($H89:S89)=0),$B89,0)</f>
        <v>0</v>
      </c>
      <c r="U89">
        <f ca="1">IF(AND($B89&gt;0,SUM(U$3:U88)=0,SUM($H89:T89)=0),$B89,0)</f>
        <v>0</v>
      </c>
      <c r="V89">
        <f ca="1">IF(AND($B89&gt;0,SUM(V$3:V88)=0,SUM($H89:U89)=0),$B89,0)</f>
        <v>0</v>
      </c>
      <c r="W89">
        <f ca="1">IF(AND($B89&gt;0,SUM(W$3:W88)=0,SUM($H89:V89)=0),$B89,0)</f>
        <v>0</v>
      </c>
      <c r="X89">
        <f ca="1">IF(AND($B89&gt;0,SUM(X$3:X88)=0,SUM($H89:W89)=0),$B89,0)</f>
        <v>0</v>
      </c>
      <c r="Y89">
        <f ca="1">IF(AND($B89&gt;0,SUM(Y$3:Y88)=0,SUM($H89:X89)=0),$B89,0)</f>
        <v>0</v>
      </c>
      <c r="Z89">
        <f ca="1">IF(AND($B89&gt;0,SUM(Z$3:Z88)=0,SUM($H89:Y89)=0),$B89,0)</f>
        <v>0</v>
      </c>
      <c r="AA89">
        <f ca="1">IF(AND($B89&gt;0,SUM(AA$3:AA88)=0,SUM($H89:Z89)=0),$B89,0)</f>
        <v>0</v>
      </c>
      <c r="AB89">
        <f ca="1">IF(AND($B89&gt;0,SUM(AB$3:AB88)=0,SUM($H89:AA89)=0),$B89,0)</f>
        <v>0</v>
      </c>
      <c r="AC89">
        <f ca="1">IF(AND($B89&gt;0,SUM(AC$3:AC88)=0,SUM($H89:AB89)=0),$B89,0)</f>
        <v>0</v>
      </c>
      <c r="AD89">
        <f ca="1">IF(AND($B89&gt;0,SUM(AD$3:AD88)=0,SUM($H89:AC89)=0),$B89,0)</f>
        <v>0</v>
      </c>
      <c r="AE89">
        <f ca="1">IF(AND($B89&gt;0,SUM(AE$3:AE88)=0,SUM($H89:AD89)=0),$B89,0)</f>
        <v>0</v>
      </c>
      <c r="AF89">
        <f ca="1">IF(AND($B89&gt;0,SUM(AF$3:AF88)=0,SUM($H89:AE89)=0),$B89,0)</f>
        <v>0</v>
      </c>
      <c r="AG89">
        <f ca="1">IF(AND($B89&gt;0,SUM(AG$3:AG88)=0,SUM($H89:AF89)=0),$B89,0)</f>
        <v>0</v>
      </c>
      <c r="AH89">
        <f ca="1">IF(AND($B89&gt;0,SUM(AH$3:AH88)=0,SUM($H89:AG89)=0),$B89,0)</f>
        <v>0</v>
      </c>
      <c r="AI89">
        <f ca="1">IF(AND($B89&gt;0,SUM(AI$3:AI88)=0,SUM($H89:AH89)=0),$B89,0)</f>
        <v>0</v>
      </c>
      <c r="AJ89">
        <f ca="1">IF(AND($B89&gt;0,SUM(AJ$3:AJ88)=0,SUM($H89:AI89)=0),$B89,0)</f>
        <v>0</v>
      </c>
      <c r="AK89">
        <f ca="1">IF(AND($B89&gt;0,SUM(AK$3:AK88)=0,SUM($H89:AJ89)=0),$B89,0)</f>
        <v>0</v>
      </c>
      <c r="AL89">
        <f ca="1">IF(AND($B89&gt;0,SUM(AL$3:AL88)=0,SUM($H89:AK89)=0),$B89,0)</f>
        <v>0</v>
      </c>
      <c r="AM89">
        <f ca="1">IF(AND($B89&gt;0,SUM(AM$3:AM88)=0,SUM($H89:AL89)=0),$B89,0)</f>
        <v>0</v>
      </c>
      <c r="AN89">
        <f ca="1">IF(AND($B89&gt;0,SUM(AN$3:AN88)=0,SUM($H89:AM89)=0),$B89,0)</f>
        <v>0</v>
      </c>
      <c r="AO89">
        <f ca="1">IF(AND($B89&gt;0,SUM(AO$3:AO88)=0,SUM($H89:AN89)=0),$B89,0)</f>
        <v>0</v>
      </c>
      <c r="AP89">
        <f ca="1">IF(AND($B89&gt;0,SUM(AP$3:AP88)=0,SUM($H89:AO89)=0),$B89,0)</f>
        <v>0</v>
      </c>
      <c r="AQ89">
        <f ca="1">IF(AND($B89&gt;0,SUM(AQ$3:AQ88)=0,SUM($H89:AP89)=0),$B89,0)</f>
        <v>0</v>
      </c>
      <c r="AR89">
        <f ca="1">IF(AND($B89&gt;0,SUM(AR$3:AR88)=0,SUM($H89:AQ89)=0),$B89,0)</f>
        <v>0</v>
      </c>
      <c r="AS89">
        <f ca="1">IF(AND($B89&gt;0,SUM(AS$3:AS88)=0,SUM($H89:AR89)=0),$B89,0)</f>
        <v>0</v>
      </c>
      <c r="AT89">
        <f ca="1">IF(AND($B89&gt;0,SUM(AT$3:AT88)=0,SUM($H89:AS89)=0),$B89,0)</f>
        <v>0</v>
      </c>
      <c r="AU89">
        <f ca="1">IF(AND($B89&gt;0,SUM(AU$3:AU88)=0,SUM($H89:AT89)=0),$B89,0)</f>
        <v>0</v>
      </c>
      <c r="AV89">
        <f ca="1">IF(AND($B89&gt;0,SUM(AV$3:AV88)=0,SUM($H89:AU89)=0),$B89,0)</f>
        <v>0</v>
      </c>
      <c r="AW89">
        <f ca="1">IF(AND($B89&gt;0,SUM(AW$3:AW88)=0,SUM($H89:AV89)=0),$B89,0)</f>
        <v>0</v>
      </c>
      <c r="AX89">
        <f ca="1">IF(AND($B89&gt;0,SUM(AX$3:AX88)=0,SUM($H89:AW89)=0),$B89,0)</f>
        <v>0</v>
      </c>
      <c r="AY89">
        <f ca="1">IF(AND($B89&gt;0,SUM(AY$3:AY88)=0,SUM($H89:AX89)=0),$B89,0)</f>
        <v>0</v>
      </c>
      <c r="AZ89">
        <f ca="1">IF(AND($B89&gt;0,SUM(AZ$3:AZ88)=0,SUM($H89:AY89)=0),$B89,0)</f>
        <v>0</v>
      </c>
      <c r="BA89">
        <f ca="1">IF(AND($B89&gt;0,SUM(BA$3:BA88)=0,SUM($H89:AZ89)=0),$B89,0)</f>
        <v>0</v>
      </c>
      <c r="BB89">
        <f ca="1">IF(AND($B89&gt;0,SUM(BB$3:BB88)=0,SUM($H89:BA89)=0),$B89,0)</f>
        <v>0</v>
      </c>
      <c r="BC89">
        <f ca="1">IF(AND($B89&gt;0,SUM(BC$3:BC88)=0,SUM($H89:BB89)=0),$B89,0)</f>
        <v>0</v>
      </c>
      <c r="BD89">
        <f ca="1">IF(AND($B89&gt;0,SUM(BD$3:BD88)=0,SUM($H89:BC89)=0),$B89,0)</f>
        <v>0</v>
      </c>
      <c r="BE89">
        <f ca="1">IF(AND($B89&gt;0,SUM(BE$3:BE88)=0,SUM($H89:BD89)=0),$B89,0)</f>
        <v>0</v>
      </c>
      <c r="BF89">
        <f ca="1">IF(AND($B89&gt;0,SUM(BF$3:BF88)=0,SUM($H89:BE89)=0),$B89,0)</f>
        <v>0</v>
      </c>
      <c r="BG89">
        <f ca="1">IF(AND($B89&gt;0,SUM(BG$3:BG88)=0,SUM($H89:BF89)=0),$B89,0)</f>
        <v>0</v>
      </c>
      <c r="BH89">
        <f ca="1">IF(AND($B89&gt;0,SUM(BH$3:BH88)=0,SUM($H89:BG89)=0),$B89,0)</f>
        <v>0</v>
      </c>
      <c r="BI89">
        <f ca="1">IF(AND($B89&gt;0,SUM(BI$3:BI88)=0,SUM($H89:BH89)=0),$B89,0)</f>
        <v>0</v>
      </c>
      <c r="BJ89">
        <f ca="1">IF(AND($B89&gt;0,SUM(BJ$3:BJ88)=0,SUM($H89:BI89)=0),$B89,0)</f>
        <v>0</v>
      </c>
      <c r="BK89">
        <f ca="1">IF(AND($B89&gt;0,SUM(BK$3:BK88)=0,SUM($H89:BJ89)=0),$B89,0)</f>
        <v>0</v>
      </c>
      <c r="BL89">
        <f ca="1">IF(AND($B89&gt;0,SUM(BL$3:BL88)=0,SUM($H89:BK89)=0),$B89,0)</f>
        <v>0</v>
      </c>
      <c r="BM89">
        <f ca="1">IF(AND($B89&gt;0,SUM(BM$3:BM88)=0,SUM($H89:BL89)=0),$B89,0)</f>
        <v>0</v>
      </c>
      <c r="BN89">
        <f ca="1">IF(AND($B89&gt;0,SUM(BN$3:BN88)=0,SUM($H89:BM89)=0),$B89,0)</f>
        <v>0</v>
      </c>
      <c r="BO89">
        <f ca="1">IF(AND($B89&gt;0,SUM(BO$3:BO88)=0,SUM($H89:BN89)=0),$B89,0)</f>
        <v>0</v>
      </c>
      <c r="BP89">
        <f ca="1">IF(AND($B89&gt;0,SUM(BP$3:BP88)=0,SUM($H89:BO89)=0),$B89,0)</f>
        <v>0</v>
      </c>
      <c r="BQ89">
        <f ca="1">IF(AND($B89&gt;0,SUM(BQ$3:BQ88)=0,SUM($H89:BP89)=0),$B89,0)</f>
        <v>0</v>
      </c>
      <c r="BR89">
        <f ca="1">IF(AND($B89&gt;0,SUM(BR$3:BR88)=0,SUM($H89:BQ89)=0),$B89,0)</f>
        <v>0</v>
      </c>
      <c r="BS89">
        <f ca="1">IF(AND($B89&gt;0,SUM(BS$3:BS88)=0,SUM($H89:BR89)=0),$B89,0)</f>
        <v>0</v>
      </c>
      <c r="BT89">
        <f ca="1">IF(AND($B89&gt;0,SUM(BT$3:BT88)=0,SUM($H89:BS89)=0),$B89,0)</f>
        <v>0</v>
      </c>
      <c r="BU89">
        <f ca="1">IF(AND($B89&gt;0,SUM(BU$3:BU88)=0,SUM($H89:BT89)=0),$B89,0)</f>
        <v>0</v>
      </c>
      <c r="BV89">
        <f ca="1">IF(AND($B89&gt;0,SUM(BV$3:BV88)=0,SUM($H89:BU89)=0),$B89,0)</f>
        <v>0</v>
      </c>
      <c r="BW89">
        <f ca="1">IF(AND($B89&gt;0,SUM(BW$3:BW88)=0,SUM($H89:BV89)=0),$B89,0)</f>
        <v>0</v>
      </c>
      <c r="BX89">
        <f ca="1">IF(AND($B89&gt;0,SUM(BX$3:BX88)=0,SUM($H89:BW89)=0),$B89,0)</f>
        <v>0</v>
      </c>
      <c r="BY89">
        <f ca="1">IF(AND($B89&gt;0,SUM(BY$3:BY88)=0,SUM($H89:BX89)=0),$B89,0)</f>
        <v>0</v>
      </c>
      <c r="BZ89">
        <f ca="1">IF(AND($B89&gt;0,SUM(BZ$3:BZ88)=0,SUM($H89:BY89)=0),$B89,0)</f>
        <v>0</v>
      </c>
      <c r="CA89">
        <f ca="1">IF(AND($B89&gt;0,SUM(CA$3:CA88)=0,SUM($H89:BZ89)=0),$B89,0)</f>
        <v>0</v>
      </c>
      <c r="CB89">
        <f ca="1">IF(AND($B89&gt;0,SUM(CB$3:CB88)=0,SUM($H89:CA89)=0),$B89,0)</f>
        <v>0</v>
      </c>
      <c r="CC89">
        <f ca="1">IF(AND($B89&gt;0,SUM(CC$3:CC88)=0,SUM($H89:CB89)=0),$B89,0)</f>
        <v>0</v>
      </c>
      <c r="CD89">
        <f ca="1">IF(AND($B89&gt;0,SUM(CD$3:CD88)=0,SUM($H89:CC89)=0),$B89,0)</f>
        <v>0</v>
      </c>
      <c r="CE89">
        <f ca="1">IF(AND($B89&gt;0,SUM(CE$3:CE88)=0,SUM($H89:CD89)=0),$B89,0)</f>
        <v>0</v>
      </c>
      <c r="CF89">
        <f ca="1">IF(AND($B89&gt;0,SUM(CF$3:CF88)=0,SUM($H89:CE89)=0),$B89,0)</f>
        <v>0</v>
      </c>
      <c r="CG89">
        <f ca="1">IF(AND($B89&gt;0,SUM(CG$3:CG88)=0,SUM($H89:CF89)=0),$B89,0)</f>
        <v>0</v>
      </c>
      <c r="CH89">
        <f ca="1">IF(AND($B89&gt;0,SUM(CH$3:CH88)=0,SUM($H89:CG89)=0),$B89,0)</f>
        <v>0</v>
      </c>
      <c r="CI89">
        <f ca="1">IF(AND($B89&gt;0,SUM(CI$3:CI88)=0,SUM($H89:CH89)=0),$B89,0)</f>
        <v>0</v>
      </c>
      <c r="CJ89">
        <f ca="1">IF(AND($B89&gt;0,SUM(CJ$3:CJ88)=0,SUM($H89:CI89)=0),$B89,0)</f>
        <v>0</v>
      </c>
      <c r="CK89">
        <f ca="1">IF(AND($B89&gt;0,SUM(CK$3:CK88)=0,SUM($H89:CJ89)=0),$B89,0)</f>
        <v>0</v>
      </c>
      <c r="CL89">
        <f ca="1">IF(AND($B89&gt;0,SUM(CL$3:CL88)=0,SUM($H89:CK89)=0),$B89,0)</f>
        <v>0</v>
      </c>
      <c r="CM89">
        <f ca="1">IF(AND($B89&gt;0,SUM(CM$3:CM88)=0,SUM($H89:CL89)=0),$B89,0)</f>
        <v>0</v>
      </c>
      <c r="CN89">
        <f ca="1">IF(AND($B89&gt;0,SUM(CN$3:CN88)=0,SUM($H89:CM89)=0),$B89,0)</f>
        <v>0</v>
      </c>
      <c r="CO89">
        <f ca="1">IF(AND($B89&gt;0,SUM(CO$3:CO88)=0,SUM($H89:CN89)=0),$B89,0)</f>
        <v>0</v>
      </c>
      <c r="CP89">
        <f ca="1">IF(AND($B89&gt;0,SUM(CP$3:CP88)=0,SUM($H89:CO89)=0),$B89,0)</f>
        <v>0</v>
      </c>
      <c r="CQ89">
        <f ca="1">IF(AND($B89&gt;0,SUM(CQ$3:CQ88)=0,SUM($H89:CP89)=0),$B89,0)</f>
        <v>0</v>
      </c>
      <c r="CR89">
        <f ca="1">IF(AND($B89&gt;0,SUM(CR$3:CR88)=0,SUM($H89:CQ89)=0),$B89,0)</f>
        <v>0</v>
      </c>
      <c r="CS89">
        <f ca="1">IF(AND($B89&gt;0,SUM(CS$3:CS88)=0,SUM($H89:CR89)=0),$B89,0)</f>
        <v>0</v>
      </c>
      <c r="CT89">
        <f ca="1">IF(AND($B89&gt;0,SUM(CT$3:CT88)=0,SUM($H89:CS89)=0),$B89,0)</f>
        <v>0</v>
      </c>
      <c r="CU89">
        <f ca="1">IF(AND($B89&gt;0,SUM(CU$3:CU88)=0,SUM($H89:CT89)=0),$B89,0)</f>
        <v>0</v>
      </c>
      <c r="CV89">
        <f ca="1">IF(AND($B89&gt;0,SUM(CV$3:CV88)=0,SUM($H89:CU89)=0),$B89,0)</f>
        <v>0</v>
      </c>
      <c r="CW89">
        <f ca="1">IF(AND($B89&gt;0,SUM(CW$3:CW88)=0,SUM($H89:CV89)=0),$B89,0)</f>
        <v>0</v>
      </c>
      <c r="CX89">
        <f ca="1">IF(AND($B89&gt;0,SUM(CX$3:CX88)=0,SUM($H89:CW89)=0),$B89,0)</f>
        <v>0</v>
      </c>
      <c r="CY89">
        <f ca="1">IF(AND($B89&gt;0,SUM(CY$3:CY88)=0,SUM($H89:CX89)=0),$B89,0)</f>
        <v>0</v>
      </c>
      <c r="CZ89">
        <f ca="1">IF(AND($B89&gt;0,SUM(CZ$3:CZ88)=0,SUM($H89:CY89)=0),$B89,0)</f>
        <v>0</v>
      </c>
      <c r="DA89">
        <f ca="1">IF(AND($B89&gt;0,SUM(DA$3:DA88)=0,SUM($H89:CZ89)=0),$B89,0)</f>
        <v>0</v>
      </c>
      <c r="DB89">
        <f ca="1">IF(AND($B89&gt;0,SUM(DB$3:DB88)=0,SUM($H89:DA89)=0),$B89,0)</f>
        <v>0</v>
      </c>
      <c r="DC89">
        <f ca="1">IF(AND($B89&gt;0,SUM(DC$3:DC88)=0,SUM($H89:DB89)=0),$B89,0)</f>
        <v>0</v>
      </c>
      <c r="DD89">
        <f ca="1">IF(AND($B89&gt;0,SUM(DD$3:DD88)=0,SUM($H89:DC89)=0),$B89,0)</f>
        <v>0</v>
      </c>
      <c r="DE89">
        <f ca="1">IF(AND($B89&gt;0,SUM(DE$3:DE88)=0,SUM($H89:DD89)=0),$B89,0)</f>
        <v>0</v>
      </c>
      <c r="DF89">
        <f ca="1">IF(AND($B89&gt;0,SUM(DF$3:DF88)=0,SUM($H89:DE89)=0),$B89,0)</f>
        <v>0</v>
      </c>
      <c r="DG89">
        <f ca="1">IF(AND($B89&gt;0,SUM(DG$3:DG88)=0,SUM($H89:DF89)=0),$B89,0)</f>
        <v>0</v>
      </c>
      <c r="DH89">
        <f ca="1">IF(AND($B89&gt;0,SUM(DH$3:DH88)=0,SUM($H89:DG89)=0),$B89,0)</f>
        <v>0</v>
      </c>
      <c r="DI89">
        <f ca="1">IF(AND($B89&gt;0,SUM(DI$3:DI88)=0,SUM($H89:DH89)=0),$B89,0)</f>
        <v>0</v>
      </c>
      <c r="DJ89">
        <f ca="1">IF(AND($B89&gt;0,SUM(DJ$3:DJ88)=0,SUM($H89:DI89)=0),$B89,0)</f>
        <v>0</v>
      </c>
      <c r="DK89">
        <f ca="1">IF(AND($B89&gt;0,SUM(DK$3:DK88)=0,SUM($H89:DJ89)=0),$B89,0)</f>
        <v>0</v>
      </c>
      <c r="DL89">
        <f ca="1">IF(AND($B89&gt;0,SUM(DL$3:DL88)=0,SUM($H89:DK89)=0),$B89,0)</f>
        <v>0</v>
      </c>
      <c r="DM89">
        <f ca="1">IF(AND($B89&gt;0,SUM(DM$3:DM88)=0,SUM($H89:DL89)=0),$B89,0)</f>
        <v>0</v>
      </c>
      <c r="DN89">
        <f ca="1">IF(AND($B89&gt;0,SUM(DN$3:DN88)=0,SUM($H89:DM89)=0),$B89,0)</f>
        <v>0</v>
      </c>
      <c r="DO89">
        <f ca="1">IF(AND($B89&gt;0,SUM(DO$3:DO88)=0,SUM($H89:DN89)=0),$B89,0)</f>
        <v>0</v>
      </c>
      <c r="DP89">
        <f ca="1">IF(AND($B89&gt;0,SUM(DP$3:DP88)=0,SUM($H89:DO89)=0),$B89,0)</f>
        <v>0</v>
      </c>
      <c r="DQ89">
        <f ca="1">IF(AND($B89&gt;0,SUM(DQ$3:DQ88)=0,SUM($H89:DP89)=0),$B89,0)</f>
        <v>0</v>
      </c>
      <c r="DR89">
        <f ca="1">IF(AND($B89&gt;0,SUM(DR$3:DR88)=0,SUM($H89:DQ89)=0),$B89,0)</f>
        <v>0</v>
      </c>
      <c r="DS89">
        <f ca="1">IF(AND($B89&gt;0,SUM(DS$3:DS88)=0,SUM($H89:DR89)=0),$B89,0)</f>
        <v>0</v>
      </c>
      <c r="DT89">
        <f ca="1">IF(AND($B89&gt;0,SUM(DT$3:DT88)=0,SUM($H89:DS89)=0),$B89,0)</f>
        <v>0</v>
      </c>
      <c r="DU89">
        <f ca="1">IF(AND($B89&gt;0,SUM(DU$3:DU88)=0,SUM($H89:DT89)=0),$B89,0)</f>
        <v>0</v>
      </c>
      <c r="DV89">
        <f ca="1">IF(AND($B89&gt;0,SUM(DV$3:DV88)=0,SUM($H89:DU89)=0),$B89,0)</f>
        <v>0</v>
      </c>
      <c r="DW89">
        <f ca="1">IF(AND($B89&gt;0,SUM(DW$3:DW88)=0,SUM($H89:DV89)=0),$B89,0)</f>
        <v>0</v>
      </c>
      <c r="DX89">
        <f ca="1">IF(AND($B89&gt;0,SUM(DX$3:DX88)=0,SUM($H89:DW89)=0),$B89,0)</f>
        <v>0</v>
      </c>
      <c r="DY89">
        <f ca="1">IF(AND($B89&gt;0,SUM(DY$3:DY88)=0,SUM($H89:DX89)=0),$B89,0)</f>
        <v>0</v>
      </c>
      <c r="DZ89">
        <f ca="1">IF(AND($B89&gt;0,SUM(DZ$3:DZ88)=0,SUM($H89:DY89)=0),$B89,0)</f>
        <v>0</v>
      </c>
      <c r="EA89">
        <f ca="1">IF(AND($B89&gt;0,SUM(EA$3:EA88)=0,SUM($H89:DZ89)=0),$B89,0)</f>
        <v>0</v>
      </c>
      <c r="EB89">
        <f ca="1">IF(AND($B89&gt;0,SUM(EB$3:EB88)=0,SUM($H89:EA89)=0),$B89,0)</f>
        <v>0</v>
      </c>
      <c r="EC89">
        <f ca="1">IF(AND($B89&gt;0,SUM(EC$3:EC88)=0,SUM($H89:EB89)=0),$B89,0)</f>
        <v>0</v>
      </c>
      <c r="ED89">
        <f ca="1">IF(AND($B89&gt;0,SUM(ED$3:ED88)=0,SUM($H89:EC89)=0),$B89,0)</f>
        <v>0</v>
      </c>
      <c r="EE89">
        <f ca="1">IF(AND($B89&gt;0,SUM(EE$3:EE88)=0,SUM($H89:ED89)=0),$B89,0)</f>
        <v>0</v>
      </c>
      <c r="EF89">
        <f ca="1">IF(AND($B89&gt;0,SUM(EF$3:EF88)=0,SUM($H89:EE89)=0),$B89,0)</f>
        <v>0</v>
      </c>
      <c r="EG89">
        <f ca="1">IF(AND($B89&gt;0,SUM(EG$3:EG88)=0,SUM($H89:EF89)=0),$B89,0)</f>
        <v>0</v>
      </c>
      <c r="EH89">
        <f ca="1">IF(AND($B89&gt;0,SUM(EH$3:EH88)=0,SUM($H89:EG89)=0),$B89,0)</f>
        <v>0</v>
      </c>
      <c r="EI89">
        <f ca="1">IF(AND($B89&gt;0,SUM(EI$3:EI88)=0,SUM($H89:EH89)=0),$B89,0)</f>
        <v>0</v>
      </c>
      <c r="EJ89">
        <f ca="1">IF(AND($B89&gt;0,SUM(EJ$3:EJ88)=0,SUM($H89:EI89)=0),$B89,0)</f>
        <v>0</v>
      </c>
      <c r="EK89">
        <f ca="1">IF(AND($B89&gt;0,SUM(EK$3:EK88)=0,SUM($H89:EJ89)=0),$B89,0)</f>
        <v>0</v>
      </c>
      <c r="EL89">
        <f ca="1">IF(AND($B89&gt;0,SUM(EL$3:EL88)=0,SUM($H89:EK89)=0),$B89,0)</f>
        <v>0</v>
      </c>
      <c r="EM89">
        <f ca="1">IF(AND($B89&gt;0,SUM(EM$3:EM88)=0,SUM($H89:EL89)=0),$B89,0)</f>
        <v>0</v>
      </c>
      <c r="EN89">
        <f ca="1">IF(AND($B89&gt;0,SUM(EN$3:EN88)=0,SUM($H89:EM89)=0),$B89,0)</f>
        <v>0</v>
      </c>
      <c r="EO89">
        <f ca="1">IF(AND($B89&gt;0,SUM(EO$3:EO88)=0,SUM($H89:EN89)=0),$B89,0)</f>
        <v>0</v>
      </c>
      <c r="EP89">
        <f ca="1">IF(AND($B89&gt;0,SUM(EP$3:EP88)=0,SUM($H89:EO89)=0),$B89,0)</f>
        <v>0</v>
      </c>
      <c r="EQ89">
        <f ca="1">IF(AND($B89&gt;0,SUM(EQ$3:EQ88)=0,SUM($H89:EP89)=0),$B89,0)</f>
        <v>0</v>
      </c>
      <c r="ER89">
        <f ca="1">IF(AND($B89&gt;0,SUM(ER$3:ER88)=0,SUM($H89:EQ89)=0),$B89,0)</f>
        <v>0</v>
      </c>
      <c r="ES89">
        <f ca="1">IF(AND($B89&gt;0,SUM(ES$3:ES88)=0,SUM($H89:ER89)=0),$B89,0)</f>
        <v>0</v>
      </c>
      <c r="ET89">
        <f ca="1">IF(AND($B89&gt;0,SUM(ET$3:ET88)=0,SUM($H89:ES89)=0),$B89,0)</f>
        <v>0</v>
      </c>
      <c r="EU89">
        <f ca="1">IF(AND($B89&gt;0,SUM(EU$3:EU88)=0,SUM($H89:ET89)=0),$B89,0)</f>
        <v>0</v>
      </c>
      <c r="EV89">
        <f ca="1">IF(AND($B89&gt;0,SUM(EV$3:EV88)=0,SUM($H89:EU89)=0),$B89,0)</f>
        <v>0</v>
      </c>
      <c r="EW89">
        <f ca="1">IF(AND($B89&gt;0,SUM(EW$3:EW88)=0,SUM($H89:EV89)=0),$B89,0)</f>
        <v>0</v>
      </c>
      <c r="EX89">
        <f ca="1">IF(AND($B89&gt;0,SUM(EX$3:EX88)=0,SUM($H89:EW89)=0),$B89,0)</f>
        <v>0</v>
      </c>
      <c r="EY89">
        <f ca="1">IF(AND($B89&gt;0,SUM(EY$3:EY88)=0,SUM($H89:EX89)=0),$B89,0)</f>
        <v>0</v>
      </c>
      <c r="EZ89">
        <f ca="1">IF(AND($B89&gt;0,SUM(EZ$3:EZ88)=0,SUM($H89:EY89)=0),$B89,0)</f>
        <v>0</v>
      </c>
      <c r="FA89">
        <f ca="1">IF(AND($B89&gt;0,SUM(FA$3:FA88)=0,SUM($H89:EZ89)=0),$B89,0)</f>
        <v>0</v>
      </c>
      <c r="FB89">
        <f ca="1">IF(AND($B89&gt;0,SUM(FB$3:FB88)=0,SUM($H89:FA89)=0),$B89,0)</f>
        <v>0</v>
      </c>
      <c r="FC89">
        <f ca="1">IF(AND($B89&gt;0,SUM(FC$3:FC88)=0,SUM($H89:FB89)=0),$B89,0)</f>
        <v>0</v>
      </c>
      <c r="FD89">
        <f ca="1">IF(AND($B89&gt;0,SUM(FD$3:FD88)=0,SUM($H89:FC89)=0),$B89,0)</f>
        <v>0</v>
      </c>
      <c r="FE89">
        <f ca="1">IF(AND($B89&gt;0,SUM(FE$3:FE88)=0,SUM($H89:FD89)=0),$B89,0)</f>
        <v>0</v>
      </c>
      <c r="FF89">
        <f ca="1">IF(AND($B89&gt;0,SUM(FF$3:FF88)=0,SUM($H89:FE89)=0),$B89,0)</f>
        <v>0</v>
      </c>
      <c r="FG89">
        <f ca="1">IF(AND($B89&gt;0,SUM(FG$3:FG88)=0,SUM($H89:FF89)=0),$B89,0)</f>
        <v>0</v>
      </c>
      <c r="FH89">
        <f ca="1">IF(AND($B89&gt;0,SUM(FH$3:FH88)=0,SUM($H89:FG89)=0),$B89,0)</f>
        <v>0</v>
      </c>
      <c r="FI89">
        <f ca="1">IF(AND($B89&gt;0,SUM(FI$3:FI88)=0,SUM($H89:FH89)=0),$B89,0)</f>
        <v>0</v>
      </c>
      <c r="FJ89">
        <f ca="1">IF(AND($B89&gt;0,SUM(FJ$3:FJ88)=0,SUM($H89:FI89)=0),$B89,0)</f>
        <v>0</v>
      </c>
      <c r="FK89">
        <f ca="1">IF(AND($B89&gt;0,SUM(FK$3:FK88)=0,SUM($H89:FJ89)=0),$B89,0)</f>
        <v>0</v>
      </c>
      <c r="FL89">
        <f ca="1">IF(AND($B89&gt;0,SUM(FL$3:FL88)=0,SUM($H89:FK89)=0),$B89,0)</f>
        <v>0</v>
      </c>
      <c r="FM89">
        <f ca="1">IF(AND($B89&gt;0,SUM(FM$3:FM88)=0,SUM($H89:FL89)=0),$B89,0)</f>
        <v>0</v>
      </c>
      <c r="FN89">
        <f ca="1">IF(AND($B89&gt;0,SUM(FN$3:FN88)=0,SUM($H89:FM89)=0),$B89,0)</f>
        <v>0</v>
      </c>
      <c r="FS89" s="67"/>
      <c r="FT89" s="67"/>
      <c r="FU89" s="342"/>
      <c r="FV89" s="374" t="str">
        <f>""</f>
        <v/>
      </c>
      <c r="FY89" s="67"/>
      <c r="FZ89" s="67"/>
      <c r="GA89" s="342"/>
      <c r="GB89" s="374" t="str">
        <f>""</f>
        <v/>
      </c>
      <c r="GE89" s="67"/>
      <c r="GF89" s="67"/>
      <c r="GG89" s="342"/>
      <c r="GH89" s="374" t="str">
        <f>""</f>
        <v/>
      </c>
    </row>
    <row r="90" spans="1:190" ht="15.75" hidden="1" thickBot="1" x14ac:dyDescent="0.3">
      <c r="A90">
        <v>90</v>
      </c>
      <c r="C90" s="240">
        <f t="shared" ca="1" si="24"/>
        <v>0</v>
      </c>
      <c r="D90" s="240">
        <f t="shared" ca="1" si="25"/>
        <v>0</v>
      </c>
      <c r="E90" s="240">
        <f t="shared" ca="1" si="26"/>
        <v>0</v>
      </c>
      <c r="F90" s="240" t="str">
        <f t="shared" ca="1" si="27"/>
        <v/>
      </c>
      <c r="G90" s="47">
        <f ca="1">INDEX($I$2:$FN$2,ROWS(G$2:G90))</f>
        <v>1</v>
      </c>
      <c r="H90">
        <v>0</v>
      </c>
      <c r="I90">
        <f ca="1">IF(AND($B90&gt;0,SUM(I$3:I89)=0,SUM($H90:H90)=0),$B90,0)</f>
        <v>0</v>
      </c>
      <c r="J90">
        <f ca="1">IF(AND($B90&gt;0,SUM(J$3:J89)=0,SUM($H90:I90)=0),$B90,0)</f>
        <v>0</v>
      </c>
      <c r="K90">
        <f ca="1">IF(AND($B90&gt;0,SUM(K$3:K89)=0,SUM($H90:J90)=0),$B90,0)</f>
        <v>0</v>
      </c>
      <c r="L90">
        <f ca="1">IF(AND($B90&gt;0,SUM(L$3:L89)=0,SUM($H90:K90)=0),$B90,0)</f>
        <v>0</v>
      </c>
      <c r="M90">
        <f ca="1">IF(AND($B90&gt;0,SUM(M$3:M89)=0,SUM($H90:L90)=0),$B90,0)</f>
        <v>0</v>
      </c>
      <c r="N90">
        <f ca="1">IF(AND($B90&gt;0,SUM(N$3:N89)=0,SUM($H90:M90)=0),$B90,0)</f>
        <v>0</v>
      </c>
      <c r="O90">
        <f ca="1">IF(AND($B90&gt;0,SUM(O$3:O89)=0,SUM($H90:N90)=0),$B90,0)</f>
        <v>0</v>
      </c>
      <c r="P90">
        <f ca="1">IF(AND($B90&gt;0,SUM(P$3:P89)=0,SUM($H90:O90)=0),$B90,0)</f>
        <v>0</v>
      </c>
      <c r="Q90">
        <f ca="1">IF(AND($B90&gt;0,SUM(Q$3:Q89)=0,SUM($H90:P90)=0),$B90,0)</f>
        <v>0</v>
      </c>
      <c r="R90">
        <f ca="1">IF(AND($B90&gt;0,SUM(R$3:R89)=0,SUM($H90:Q90)=0),$B90,0)</f>
        <v>0</v>
      </c>
      <c r="S90">
        <f ca="1">IF(AND($B90&gt;0,SUM(S$3:S89)=0,SUM($H90:R90)=0),$B90,0)</f>
        <v>0</v>
      </c>
      <c r="T90">
        <f ca="1">IF(AND($B90&gt;0,SUM(T$3:T89)=0,SUM($H90:S90)=0),$B90,0)</f>
        <v>0</v>
      </c>
      <c r="U90">
        <f ca="1">IF(AND($B90&gt;0,SUM(U$3:U89)=0,SUM($H90:T90)=0),$B90,0)</f>
        <v>0</v>
      </c>
      <c r="V90">
        <f ca="1">IF(AND($B90&gt;0,SUM(V$3:V89)=0,SUM($H90:U90)=0),$B90,0)</f>
        <v>0</v>
      </c>
      <c r="W90">
        <f ca="1">IF(AND($B90&gt;0,SUM(W$3:W89)=0,SUM($H90:V90)=0),$B90,0)</f>
        <v>0</v>
      </c>
      <c r="X90">
        <f ca="1">IF(AND($B90&gt;0,SUM(X$3:X89)=0,SUM($H90:W90)=0),$B90,0)</f>
        <v>0</v>
      </c>
      <c r="Y90">
        <f ca="1">IF(AND($B90&gt;0,SUM(Y$3:Y89)=0,SUM($H90:X90)=0),$B90,0)</f>
        <v>0</v>
      </c>
      <c r="Z90">
        <f ca="1">IF(AND($B90&gt;0,SUM(Z$3:Z89)=0,SUM($H90:Y90)=0),$B90,0)</f>
        <v>0</v>
      </c>
      <c r="AA90">
        <f ca="1">IF(AND($B90&gt;0,SUM(AA$3:AA89)=0,SUM($H90:Z90)=0),$B90,0)</f>
        <v>0</v>
      </c>
      <c r="AB90">
        <f ca="1">IF(AND($B90&gt;0,SUM(AB$3:AB89)=0,SUM($H90:AA90)=0),$B90,0)</f>
        <v>0</v>
      </c>
      <c r="AC90">
        <f ca="1">IF(AND($B90&gt;0,SUM(AC$3:AC89)=0,SUM($H90:AB90)=0),$B90,0)</f>
        <v>0</v>
      </c>
      <c r="AD90">
        <f ca="1">IF(AND($B90&gt;0,SUM(AD$3:AD89)=0,SUM($H90:AC90)=0),$B90,0)</f>
        <v>0</v>
      </c>
      <c r="AE90">
        <f ca="1">IF(AND($B90&gt;0,SUM(AE$3:AE89)=0,SUM($H90:AD90)=0),$B90,0)</f>
        <v>0</v>
      </c>
      <c r="AF90">
        <f ca="1">IF(AND($B90&gt;0,SUM(AF$3:AF89)=0,SUM($H90:AE90)=0),$B90,0)</f>
        <v>0</v>
      </c>
      <c r="AG90">
        <f ca="1">IF(AND($B90&gt;0,SUM(AG$3:AG89)=0,SUM($H90:AF90)=0),$B90,0)</f>
        <v>0</v>
      </c>
      <c r="AH90">
        <f ca="1">IF(AND($B90&gt;0,SUM(AH$3:AH89)=0,SUM($H90:AG90)=0),$B90,0)</f>
        <v>0</v>
      </c>
      <c r="AI90">
        <f ca="1">IF(AND($B90&gt;0,SUM(AI$3:AI89)=0,SUM($H90:AH90)=0),$B90,0)</f>
        <v>0</v>
      </c>
      <c r="AJ90">
        <f ca="1">IF(AND($B90&gt;0,SUM(AJ$3:AJ89)=0,SUM($H90:AI90)=0),$B90,0)</f>
        <v>0</v>
      </c>
      <c r="AK90">
        <f ca="1">IF(AND($B90&gt;0,SUM(AK$3:AK89)=0,SUM($H90:AJ90)=0),$B90,0)</f>
        <v>0</v>
      </c>
      <c r="AL90">
        <f ca="1">IF(AND($B90&gt;0,SUM(AL$3:AL89)=0,SUM($H90:AK90)=0),$B90,0)</f>
        <v>0</v>
      </c>
      <c r="AM90">
        <f ca="1">IF(AND($B90&gt;0,SUM(AM$3:AM89)=0,SUM($H90:AL90)=0),$B90,0)</f>
        <v>0</v>
      </c>
      <c r="AN90">
        <f ca="1">IF(AND($B90&gt;0,SUM(AN$3:AN89)=0,SUM($H90:AM90)=0),$B90,0)</f>
        <v>0</v>
      </c>
      <c r="AO90">
        <f ca="1">IF(AND($B90&gt;0,SUM(AO$3:AO89)=0,SUM($H90:AN90)=0),$B90,0)</f>
        <v>0</v>
      </c>
      <c r="AP90">
        <f ca="1">IF(AND($B90&gt;0,SUM(AP$3:AP89)=0,SUM($H90:AO90)=0),$B90,0)</f>
        <v>0</v>
      </c>
      <c r="AQ90">
        <f ca="1">IF(AND($B90&gt;0,SUM(AQ$3:AQ89)=0,SUM($H90:AP90)=0),$B90,0)</f>
        <v>0</v>
      </c>
      <c r="AR90">
        <f ca="1">IF(AND($B90&gt;0,SUM(AR$3:AR89)=0,SUM($H90:AQ90)=0),$B90,0)</f>
        <v>0</v>
      </c>
      <c r="AS90">
        <f ca="1">IF(AND($B90&gt;0,SUM(AS$3:AS89)=0,SUM($H90:AR90)=0),$B90,0)</f>
        <v>0</v>
      </c>
      <c r="AT90">
        <f ca="1">IF(AND($B90&gt;0,SUM(AT$3:AT89)=0,SUM($H90:AS90)=0),$B90,0)</f>
        <v>0</v>
      </c>
      <c r="AU90">
        <f ca="1">IF(AND($B90&gt;0,SUM(AU$3:AU89)=0,SUM($H90:AT90)=0),$B90,0)</f>
        <v>0</v>
      </c>
      <c r="AV90">
        <f ca="1">IF(AND($B90&gt;0,SUM(AV$3:AV89)=0,SUM($H90:AU90)=0),$B90,0)</f>
        <v>0</v>
      </c>
      <c r="AW90">
        <f ca="1">IF(AND($B90&gt;0,SUM(AW$3:AW89)=0,SUM($H90:AV90)=0),$B90,0)</f>
        <v>0</v>
      </c>
      <c r="AX90">
        <f ca="1">IF(AND($B90&gt;0,SUM(AX$3:AX89)=0,SUM($H90:AW90)=0),$B90,0)</f>
        <v>0</v>
      </c>
      <c r="AY90">
        <f ca="1">IF(AND($B90&gt;0,SUM(AY$3:AY89)=0,SUM($H90:AX90)=0),$B90,0)</f>
        <v>0</v>
      </c>
      <c r="AZ90">
        <f ca="1">IF(AND($B90&gt;0,SUM(AZ$3:AZ89)=0,SUM($H90:AY90)=0),$B90,0)</f>
        <v>0</v>
      </c>
      <c r="BA90">
        <f ca="1">IF(AND($B90&gt;0,SUM(BA$3:BA89)=0,SUM($H90:AZ90)=0),$B90,0)</f>
        <v>0</v>
      </c>
      <c r="BB90">
        <f ca="1">IF(AND($B90&gt;0,SUM(BB$3:BB89)=0,SUM($H90:BA90)=0),$B90,0)</f>
        <v>0</v>
      </c>
      <c r="BC90">
        <f ca="1">IF(AND($B90&gt;0,SUM(BC$3:BC89)=0,SUM($H90:BB90)=0),$B90,0)</f>
        <v>0</v>
      </c>
      <c r="BD90">
        <f ca="1">IF(AND($B90&gt;0,SUM(BD$3:BD89)=0,SUM($H90:BC90)=0),$B90,0)</f>
        <v>0</v>
      </c>
      <c r="BE90">
        <f ca="1">IF(AND($B90&gt;0,SUM(BE$3:BE89)=0,SUM($H90:BD90)=0),$B90,0)</f>
        <v>0</v>
      </c>
      <c r="BF90">
        <f ca="1">IF(AND($B90&gt;0,SUM(BF$3:BF89)=0,SUM($H90:BE90)=0),$B90,0)</f>
        <v>0</v>
      </c>
      <c r="BG90">
        <f ca="1">IF(AND($B90&gt;0,SUM(BG$3:BG89)=0,SUM($H90:BF90)=0),$B90,0)</f>
        <v>0</v>
      </c>
      <c r="BH90">
        <f ca="1">IF(AND($B90&gt;0,SUM(BH$3:BH89)=0,SUM($H90:BG90)=0),$B90,0)</f>
        <v>0</v>
      </c>
      <c r="BI90">
        <f ca="1">IF(AND($B90&gt;0,SUM(BI$3:BI89)=0,SUM($H90:BH90)=0),$B90,0)</f>
        <v>0</v>
      </c>
      <c r="BJ90">
        <f ca="1">IF(AND($B90&gt;0,SUM(BJ$3:BJ89)=0,SUM($H90:BI90)=0),$B90,0)</f>
        <v>0</v>
      </c>
      <c r="BK90">
        <f ca="1">IF(AND($B90&gt;0,SUM(BK$3:BK89)=0,SUM($H90:BJ90)=0),$B90,0)</f>
        <v>0</v>
      </c>
      <c r="BL90">
        <f ca="1">IF(AND($B90&gt;0,SUM(BL$3:BL89)=0,SUM($H90:BK90)=0),$B90,0)</f>
        <v>0</v>
      </c>
      <c r="BM90">
        <f ca="1">IF(AND($B90&gt;0,SUM(BM$3:BM89)=0,SUM($H90:BL90)=0),$B90,0)</f>
        <v>0</v>
      </c>
      <c r="BN90">
        <f ca="1">IF(AND($B90&gt;0,SUM(BN$3:BN89)=0,SUM($H90:BM90)=0),$B90,0)</f>
        <v>0</v>
      </c>
      <c r="BO90">
        <f ca="1">IF(AND($B90&gt;0,SUM(BO$3:BO89)=0,SUM($H90:BN90)=0),$B90,0)</f>
        <v>0</v>
      </c>
      <c r="BP90">
        <f ca="1">IF(AND($B90&gt;0,SUM(BP$3:BP89)=0,SUM($H90:BO90)=0),$B90,0)</f>
        <v>0</v>
      </c>
      <c r="BQ90">
        <f ca="1">IF(AND($B90&gt;0,SUM(BQ$3:BQ89)=0,SUM($H90:BP90)=0),$B90,0)</f>
        <v>0</v>
      </c>
      <c r="BR90">
        <f ca="1">IF(AND($B90&gt;0,SUM(BR$3:BR89)=0,SUM($H90:BQ90)=0),$B90,0)</f>
        <v>0</v>
      </c>
      <c r="BS90">
        <f ca="1">IF(AND($B90&gt;0,SUM(BS$3:BS89)=0,SUM($H90:BR90)=0),$B90,0)</f>
        <v>0</v>
      </c>
      <c r="BT90">
        <f ca="1">IF(AND($B90&gt;0,SUM(BT$3:BT89)=0,SUM($H90:BS90)=0),$B90,0)</f>
        <v>0</v>
      </c>
      <c r="BU90">
        <f ca="1">IF(AND($B90&gt;0,SUM(BU$3:BU89)=0,SUM($H90:BT90)=0),$B90,0)</f>
        <v>0</v>
      </c>
      <c r="BV90">
        <f ca="1">IF(AND($B90&gt;0,SUM(BV$3:BV89)=0,SUM($H90:BU90)=0),$B90,0)</f>
        <v>0</v>
      </c>
      <c r="BW90">
        <f ca="1">IF(AND($B90&gt;0,SUM(BW$3:BW89)=0,SUM($H90:BV90)=0),$B90,0)</f>
        <v>0</v>
      </c>
      <c r="BX90">
        <f ca="1">IF(AND($B90&gt;0,SUM(BX$3:BX89)=0,SUM($H90:BW90)=0),$B90,0)</f>
        <v>0</v>
      </c>
      <c r="BY90">
        <f ca="1">IF(AND($B90&gt;0,SUM(BY$3:BY89)=0,SUM($H90:BX90)=0),$B90,0)</f>
        <v>0</v>
      </c>
      <c r="BZ90">
        <f ca="1">IF(AND($B90&gt;0,SUM(BZ$3:BZ89)=0,SUM($H90:BY90)=0),$B90,0)</f>
        <v>0</v>
      </c>
      <c r="CA90">
        <f ca="1">IF(AND($B90&gt;0,SUM(CA$3:CA89)=0,SUM($H90:BZ90)=0),$B90,0)</f>
        <v>0</v>
      </c>
      <c r="CB90">
        <f ca="1">IF(AND($B90&gt;0,SUM(CB$3:CB89)=0,SUM($H90:CA90)=0),$B90,0)</f>
        <v>0</v>
      </c>
      <c r="CC90">
        <f ca="1">IF(AND($B90&gt;0,SUM(CC$3:CC89)=0,SUM($H90:CB90)=0),$B90,0)</f>
        <v>0</v>
      </c>
      <c r="CD90">
        <f ca="1">IF(AND($B90&gt;0,SUM(CD$3:CD89)=0,SUM($H90:CC90)=0),$B90,0)</f>
        <v>0</v>
      </c>
      <c r="CE90">
        <f ca="1">IF(AND($B90&gt;0,SUM(CE$3:CE89)=0,SUM($H90:CD90)=0),$B90,0)</f>
        <v>0</v>
      </c>
      <c r="CF90">
        <f ca="1">IF(AND($B90&gt;0,SUM(CF$3:CF89)=0,SUM($H90:CE90)=0),$B90,0)</f>
        <v>0</v>
      </c>
      <c r="CG90">
        <f ca="1">IF(AND($B90&gt;0,SUM(CG$3:CG89)=0,SUM($H90:CF90)=0),$B90,0)</f>
        <v>0</v>
      </c>
      <c r="CH90">
        <f ca="1">IF(AND($B90&gt;0,SUM(CH$3:CH89)=0,SUM($H90:CG90)=0),$B90,0)</f>
        <v>0</v>
      </c>
      <c r="CI90">
        <f ca="1">IF(AND($B90&gt;0,SUM(CI$3:CI89)=0,SUM($H90:CH90)=0),$B90,0)</f>
        <v>0</v>
      </c>
      <c r="CJ90">
        <f ca="1">IF(AND($B90&gt;0,SUM(CJ$3:CJ89)=0,SUM($H90:CI90)=0),$B90,0)</f>
        <v>0</v>
      </c>
      <c r="CK90">
        <f ca="1">IF(AND($B90&gt;0,SUM(CK$3:CK89)=0,SUM($H90:CJ90)=0),$B90,0)</f>
        <v>0</v>
      </c>
      <c r="CL90">
        <f ca="1">IF(AND($B90&gt;0,SUM(CL$3:CL89)=0,SUM($H90:CK90)=0),$B90,0)</f>
        <v>0</v>
      </c>
      <c r="CM90">
        <f ca="1">IF(AND($B90&gt;0,SUM(CM$3:CM89)=0,SUM($H90:CL90)=0),$B90,0)</f>
        <v>0</v>
      </c>
      <c r="CN90">
        <f ca="1">IF(AND($B90&gt;0,SUM(CN$3:CN89)=0,SUM($H90:CM90)=0),$B90,0)</f>
        <v>0</v>
      </c>
      <c r="CO90">
        <f ca="1">IF(AND($B90&gt;0,SUM(CO$3:CO89)=0,SUM($H90:CN90)=0),$B90,0)</f>
        <v>0</v>
      </c>
      <c r="CP90">
        <f ca="1">IF(AND($B90&gt;0,SUM(CP$3:CP89)=0,SUM($H90:CO90)=0),$B90,0)</f>
        <v>0</v>
      </c>
      <c r="CQ90">
        <f ca="1">IF(AND($B90&gt;0,SUM(CQ$3:CQ89)=0,SUM($H90:CP90)=0),$B90,0)</f>
        <v>0</v>
      </c>
      <c r="CR90">
        <f ca="1">IF(AND($B90&gt;0,SUM(CR$3:CR89)=0,SUM($H90:CQ90)=0),$B90,0)</f>
        <v>0</v>
      </c>
      <c r="CS90">
        <f ca="1">IF(AND($B90&gt;0,SUM(CS$3:CS89)=0,SUM($H90:CR90)=0),$B90,0)</f>
        <v>0</v>
      </c>
      <c r="CT90">
        <f ca="1">IF(AND($B90&gt;0,SUM(CT$3:CT89)=0,SUM($H90:CS90)=0),$B90,0)</f>
        <v>0</v>
      </c>
      <c r="CU90">
        <f ca="1">IF(AND($B90&gt;0,SUM(CU$3:CU89)=0,SUM($H90:CT90)=0),$B90,0)</f>
        <v>0</v>
      </c>
      <c r="CV90">
        <f ca="1">IF(AND($B90&gt;0,SUM(CV$3:CV89)=0,SUM($H90:CU90)=0),$B90,0)</f>
        <v>0</v>
      </c>
      <c r="CW90">
        <f ca="1">IF(AND($B90&gt;0,SUM(CW$3:CW89)=0,SUM($H90:CV90)=0),$B90,0)</f>
        <v>0</v>
      </c>
      <c r="CX90">
        <f ca="1">IF(AND($B90&gt;0,SUM(CX$3:CX89)=0,SUM($H90:CW90)=0),$B90,0)</f>
        <v>0</v>
      </c>
      <c r="CY90">
        <f ca="1">IF(AND($B90&gt;0,SUM(CY$3:CY89)=0,SUM($H90:CX90)=0),$B90,0)</f>
        <v>0</v>
      </c>
      <c r="CZ90">
        <f ca="1">IF(AND($B90&gt;0,SUM(CZ$3:CZ89)=0,SUM($H90:CY90)=0),$B90,0)</f>
        <v>0</v>
      </c>
      <c r="DA90">
        <f ca="1">IF(AND($B90&gt;0,SUM(DA$3:DA89)=0,SUM($H90:CZ90)=0),$B90,0)</f>
        <v>0</v>
      </c>
      <c r="DB90">
        <f ca="1">IF(AND($B90&gt;0,SUM(DB$3:DB89)=0,SUM($H90:DA90)=0),$B90,0)</f>
        <v>0</v>
      </c>
      <c r="DC90">
        <f ca="1">IF(AND($B90&gt;0,SUM(DC$3:DC89)=0,SUM($H90:DB90)=0),$B90,0)</f>
        <v>0</v>
      </c>
      <c r="DD90">
        <f ca="1">IF(AND($B90&gt;0,SUM(DD$3:DD89)=0,SUM($H90:DC90)=0),$B90,0)</f>
        <v>0</v>
      </c>
      <c r="DE90">
        <f ca="1">IF(AND($B90&gt;0,SUM(DE$3:DE89)=0,SUM($H90:DD90)=0),$B90,0)</f>
        <v>0</v>
      </c>
      <c r="DF90">
        <f ca="1">IF(AND($B90&gt;0,SUM(DF$3:DF89)=0,SUM($H90:DE90)=0),$B90,0)</f>
        <v>0</v>
      </c>
      <c r="DG90">
        <f ca="1">IF(AND($B90&gt;0,SUM(DG$3:DG89)=0,SUM($H90:DF90)=0),$B90,0)</f>
        <v>0</v>
      </c>
      <c r="DH90">
        <f ca="1">IF(AND($B90&gt;0,SUM(DH$3:DH89)=0,SUM($H90:DG90)=0),$B90,0)</f>
        <v>0</v>
      </c>
      <c r="DI90">
        <f ca="1">IF(AND($B90&gt;0,SUM(DI$3:DI89)=0,SUM($H90:DH90)=0),$B90,0)</f>
        <v>0</v>
      </c>
      <c r="DJ90">
        <f ca="1">IF(AND($B90&gt;0,SUM(DJ$3:DJ89)=0,SUM($H90:DI90)=0),$B90,0)</f>
        <v>0</v>
      </c>
      <c r="DK90">
        <f ca="1">IF(AND($B90&gt;0,SUM(DK$3:DK89)=0,SUM($H90:DJ90)=0),$B90,0)</f>
        <v>0</v>
      </c>
      <c r="DL90">
        <f ca="1">IF(AND($B90&gt;0,SUM(DL$3:DL89)=0,SUM($H90:DK90)=0),$B90,0)</f>
        <v>0</v>
      </c>
      <c r="DM90">
        <f ca="1">IF(AND($B90&gt;0,SUM(DM$3:DM89)=0,SUM($H90:DL90)=0),$B90,0)</f>
        <v>0</v>
      </c>
      <c r="DN90">
        <f ca="1">IF(AND($B90&gt;0,SUM(DN$3:DN89)=0,SUM($H90:DM90)=0),$B90,0)</f>
        <v>0</v>
      </c>
      <c r="DO90">
        <f ca="1">IF(AND($B90&gt;0,SUM(DO$3:DO89)=0,SUM($H90:DN90)=0),$B90,0)</f>
        <v>0</v>
      </c>
      <c r="DP90">
        <f ca="1">IF(AND($B90&gt;0,SUM(DP$3:DP89)=0,SUM($H90:DO90)=0),$B90,0)</f>
        <v>0</v>
      </c>
      <c r="DQ90">
        <f ca="1">IF(AND($B90&gt;0,SUM(DQ$3:DQ89)=0,SUM($H90:DP90)=0),$B90,0)</f>
        <v>0</v>
      </c>
      <c r="DR90">
        <f ca="1">IF(AND($B90&gt;0,SUM(DR$3:DR89)=0,SUM($H90:DQ90)=0),$B90,0)</f>
        <v>0</v>
      </c>
      <c r="DS90">
        <f ca="1">IF(AND($B90&gt;0,SUM(DS$3:DS89)=0,SUM($H90:DR90)=0),$B90,0)</f>
        <v>0</v>
      </c>
      <c r="DT90">
        <f ca="1">IF(AND($B90&gt;0,SUM(DT$3:DT89)=0,SUM($H90:DS90)=0),$B90,0)</f>
        <v>0</v>
      </c>
      <c r="DU90">
        <f ca="1">IF(AND($B90&gt;0,SUM(DU$3:DU89)=0,SUM($H90:DT90)=0),$B90,0)</f>
        <v>0</v>
      </c>
      <c r="DV90">
        <f ca="1">IF(AND($B90&gt;0,SUM(DV$3:DV89)=0,SUM($H90:DU90)=0),$B90,0)</f>
        <v>0</v>
      </c>
      <c r="DW90">
        <f ca="1">IF(AND($B90&gt;0,SUM(DW$3:DW89)=0,SUM($H90:DV90)=0),$B90,0)</f>
        <v>0</v>
      </c>
      <c r="DX90">
        <f ca="1">IF(AND($B90&gt;0,SUM(DX$3:DX89)=0,SUM($H90:DW90)=0),$B90,0)</f>
        <v>0</v>
      </c>
      <c r="DY90">
        <f ca="1">IF(AND($B90&gt;0,SUM(DY$3:DY89)=0,SUM($H90:DX90)=0),$B90,0)</f>
        <v>0</v>
      </c>
      <c r="DZ90">
        <f ca="1">IF(AND($B90&gt;0,SUM(DZ$3:DZ89)=0,SUM($H90:DY90)=0),$B90,0)</f>
        <v>0</v>
      </c>
      <c r="EA90">
        <f ca="1">IF(AND($B90&gt;0,SUM(EA$3:EA89)=0,SUM($H90:DZ90)=0),$B90,0)</f>
        <v>0</v>
      </c>
      <c r="EB90">
        <f ca="1">IF(AND($B90&gt;0,SUM(EB$3:EB89)=0,SUM($H90:EA90)=0),$B90,0)</f>
        <v>0</v>
      </c>
      <c r="EC90">
        <f ca="1">IF(AND($B90&gt;0,SUM(EC$3:EC89)=0,SUM($H90:EB90)=0),$B90,0)</f>
        <v>0</v>
      </c>
      <c r="ED90">
        <f ca="1">IF(AND($B90&gt;0,SUM(ED$3:ED89)=0,SUM($H90:EC90)=0),$B90,0)</f>
        <v>0</v>
      </c>
      <c r="EE90">
        <f ca="1">IF(AND($B90&gt;0,SUM(EE$3:EE89)=0,SUM($H90:ED90)=0),$B90,0)</f>
        <v>0</v>
      </c>
      <c r="EF90">
        <f ca="1">IF(AND($B90&gt;0,SUM(EF$3:EF89)=0,SUM($H90:EE90)=0),$B90,0)</f>
        <v>0</v>
      </c>
      <c r="EG90">
        <f ca="1">IF(AND($B90&gt;0,SUM(EG$3:EG89)=0,SUM($H90:EF90)=0),$B90,0)</f>
        <v>0</v>
      </c>
      <c r="EH90">
        <f ca="1">IF(AND($B90&gt;0,SUM(EH$3:EH89)=0,SUM($H90:EG90)=0),$B90,0)</f>
        <v>0</v>
      </c>
      <c r="EI90">
        <f ca="1">IF(AND($B90&gt;0,SUM(EI$3:EI89)=0,SUM($H90:EH90)=0),$B90,0)</f>
        <v>0</v>
      </c>
      <c r="EJ90">
        <f ca="1">IF(AND($B90&gt;0,SUM(EJ$3:EJ89)=0,SUM($H90:EI90)=0),$B90,0)</f>
        <v>0</v>
      </c>
      <c r="EK90">
        <f ca="1">IF(AND($B90&gt;0,SUM(EK$3:EK89)=0,SUM($H90:EJ90)=0),$B90,0)</f>
        <v>0</v>
      </c>
      <c r="EL90">
        <f ca="1">IF(AND($B90&gt;0,SUM(EL$3:EL89)=0,SUM($H90:EK90)=0),$B90,0)</f>
        <v>0</v>
      </c>
      <c r="EM90">
        <f ca="1">IF(AND($B90&gt;0,SUM(EM$3:EM89)=0,SUM($H90:EL90)=0),$B90,0)</f>
        <v>0</v>
      </c>
      <c r="EN90">
        <f ca="1">IF(AND($B90&gt;0,SUM(EN$3:EN89)=0,SUM($H90:EM90)=0),$B90,0)</f>
        <v>0</v>
      </c>
      <c r="EO90">
        <f ca="1">IF(AND($B90&gt;0,SUM(EO$3:EO89)=0,SUM($H90:EN90)=0),$B90,0)</f>
        <v>0</v>
      </c>
      <c r="EP90">
        <f ca="1">IF(AND($B90&gt;0,SUM(EP$3:EP89)=0,SUM($H90:EO90)=0),$B90,0)</f>
        <v>0</v>
      </c>
      <c r="EQ90">
        <f ca="1">IF(AND($B90&gt;0,SUM(EQ$3:EQ89)=0,SUM($H90:EP90)=0),$B90,0)</f>
        <v>0</v>
      </c>
      <c r="ER90">
        <f ca="1">IF(AND($B90&gt;0,SUM(ER$3:ER89)=0,SUM($H90:EQ90)=0),$B90,0)</f>
        <v>0</v>
      </c>
      <c r="ES90">
        <f ca="1">IF(AND($B90&gt;0,SUM(ES$3:ES89)=0,SUM($H90:ER90)=0),$B90,0)</f>
        <v>0</v>
      </c>
      <c r="ET90">
        <f ca="1">IF(AND($B90&gt;0,SUM(ET$3:ET89)=0,SUM($H90:ES90)=0),$B90,0)</f>
        <v>0</v>
      </c>
      <c r="EU90">
        <f ca="1">IF(AND($B90&gt;0,SUM(EU$3:EU89)=0,SUM($H90:ET90)=0),$B90,0)</f>
        <v>0</v>
      </c>
      <c r="EV90">
        <f ca="1">IF(AND($B90&gt;0,SUM(EV$3:EV89)=0,SUM($H90:EU90)=0),$B90,0)</f>
        <v>0</v>
      </c>
      <c r="EW90">
        <f ca="1">IF(AND($B90&gt;0,SUM(EW$3:EW89)=0,SUM($H90:EV90)=0),$B90,0)</f>
        <v>0</v>
      </c>
      <c r="EX90">
        <f ca="1">IF(AND($B90&gt;0,SUM(EX$3:EX89)=0,SUM($H90:EW90)=0),$B90,0)</f>
        <v>0</v>
      </c>
      <c r="EY90">
        <f ca="1">IF(AND($B90&gt;0,SUM(EY$3:EY89)=0,SUM($H90:EX90)=0),$B90,0)</f>
        <v>0</v>
      </c>
      <c r="EZ90">
        <f ca="1">IF(AND($B90&gt;0,SUM(EZ$3:EZ89)=0,SUM($H90:EY90)=0),$B90,0)</f>
        <v>0</v>
      </c>
      <c r="FA90">
        <f ca="1">IF(AND($B90&gt;0,SUM(FA$3:FA89)=0,SUM($H90:EZ90)=0),$B90,0)</f>
        <v>0</v>
      </c>
      <c r="FB90">
        <f ca="1">IF(AND($B90&gt;0,SUM(FB$3:FB89)=0,SUM($H90:FA90)=0),$B90,0)</f>
        <v>0</v>
      </c>
      <c r="FC90">
        <f ca="1">IF(AND($B90&gt;0,SUM(FC$3:FC89)=0,SUM($H90:FB90)=0),$B90,0)</f>
        <v>0</v>
      </c>
      <c r="FD90">
        <f ca="1">IF(AND($B90&gt;0,SUM(FD$3:FD89)=0,SUM($H90:FC90)=0),$B90,0)</f>
        <v>0</v>
      </c>
      <c r="FE90">
        <f ca="1">IF(AND($B90&gt;0,SUM(FE$3:FE89)=0,SUM($H90:FD90)=0),$B90,0)</f>
        <v>0</v>
      </c>
      <c r="FF90">
        <f ca="1">IF(AND($B90&gt;0,SUM(FF$3:FF89)=0,SUM($H90:FE90)=0),$B90,0)</f>
        <v>0</v>
      </c>
      <c r="FG90">
        <f ca="1">IF(AND($B90&gt;0,SUM(FG$3:FG89)=0,SUM($H90:FF90)=0),$B90,0)</f>
        <v>0</v>
      </c>
      <c r="FH90">
        <f ca="1">IF(AND($B90&gt;0,SUM(FH$3:FH89)=0,SUM($H90:FG90)=0),$B90,0)</f>
        <v>0</v>
      </c>
      <c r="FI90">
        <f ca="1">IF(AND($B90&gt;0,SUM(FI$3:FI89)=0,SUM($H90:FH90)=0),$B90,0)</f>
        <v>0</v>
      </c>
      <c r="FJ90">
        <f ca="1">IF(AND($B90&gt;0,SUM(FJ$3:FJ89)=0,SUM($H90:FI90)=0),$B90,0)</f>
        <v>0</v>
      </c>
      <c r="FK90">
        <f ca="1">IF(AND($B90&gt;0,SUM(FK$3:FK89)=0,SUM($H90:FJ90)=0),$B90,0)</f>
        <v>0</v>
      </c>
      <c r="FL90">
        <f ca="1">IF(AND($B90&gt;0,SUM(FL$3:FL89)=0,SUM($H90:FK90)=0),$B90,0)</f>
        <v>0</v>
      </c>
      <c r="FM90">
        <f ca="1">IF(AND($B90&gt;0,SUM(FM$3:FM89)=0,SUM($H90:FL90)=0),$B90,0)</f>
        <v>0</v>
      </c>
      <c r="FN90">
        <f ca="1">IF(AND($B90&gt;0,SUM(FN$3:FN89)=0,SUM($H90:FM90)=0),$B90,0)</f>
        <v>0</v>
      </c>
      <c r="FS90" s="67"/>
      <c r="FT90" s="67"/>
      <c r="FU90" s="342"/>
      <c r="FV90" s="374" t="str">
        <f>""</f>
        <v/>
      </c>
      <c r="FY90" s="67"/>
      <c r="FZ90" s="67"/>
      <c r="GA90" s="342"/>
      <c r="GB90" s="374" t="str">
        <f>""</f>
        <v/>
      </c>
      <c r="GE90" s="67"/>
      <c r="GF90" s="67"/>
      <c r="GG90" s="342"/>
      <c r="GH90" s="374" t="str">
        <f>""</f>
        <v/>
      </c>
    </row>
    <row r="91" spans="1:190" ht="15.75" hidden="1" thickBot="1" x14ac:dyDescent="0.3">
      <c r="A91">
        <v>91</v>
      </c>
      <c r="C91" s="240">
        <f t="shared" ca="1" si="24"/>
        <v>0</v>
      </c>
      <c r="D91" s="240">
        <f t="shared" ca="1" si="25"/>
        <v>0</v>
      </c>
      <c r="E91" s="240">
        <f t="shared" ca="1" si="26"/>
        <v>0</v>
      </c>
      <c r="F91" s="240" t="str">
        <f t="shared" ca="1" si="27"/>
        <v/>
      </c>
      <c r="G91" s="47">
        <f ca="1">INDEX($I$2:$FN$2,ROWS(G$2:G91))</f>
        <v>1</v>
      </c>
      <c r="H91">
        <v>0</v>
      </c>
      <c r="I91">
        <f ca="1">IF(AND($B91&gt;0,SUM(I$3:I90)=0,SUM($H91:H91)=0),$B91,0)</f>
        <v>0</v>
      </c>
      <c r="J91">
        <f ca="1">IF(AND($B91&gt;0,SUM(J$3:J90)=0,SUM($H91:I91)=0),$B91,0)</f>
        <v>0</v>
      </c>
      <c r="K91">
        <f ca="1">IF(AND($B91&gt;0,SUM(K$3:K90)=0,SUM($H91:J91)=0),$B91,0)</f>
        <v>0</v>
      </c>
      <c r="L91">
        <f ca="1">IF(AND($B91&gt;0,SUM(L$3:L90)=0,SUM($H91:K91)=0),$B91,0)</f>
        <v>0</v>
      </c>
      <c r="M91">
        <f ca="1">IF(AND($B91&gt;0,SUM(M$3:M90)=0,SUM($H91:L91)=0),$B91,0)</f>
        <v>0</v>
      </c>
      <c r="N91">
        <f ca="1">IF(AND($B91&gt;0,SUM(N$3:N90)=0,SUM($H91:M91)=0),$B91,0)</f>
        <v>0</v>
      </c>
      <c r="O91">
        <f ca="1">IF(AND($B91&gt;0,SUM(O$3:O90)=0,SUM($H91:N91)=0),$B91,0)</f>
        <v>0</v>
      </c>
      <c r="P91">
        <f ca="1">IF(AND($B91&gt;0,SUM(P$3:P90)=0,SUM($H91:O91)=0),$B91,0)</f>
        <v>0</v>
      </c>
      <c r="Q91">
        <f ca="1">IF(AND($B91&gt;0,SUM(Q$3:Q90)=0,SUM($H91:P91)=0),$B91,0)</f>
        <v>0</v>
      </c>
      <c r="R91">
        <f ca="1">IF(AND($B91&gt;0,SUM(R$3:R90)=0,SUM($H91:Q91)=0),$B91,0)</f>
        <v>0</v>
      </c>
      <c r="S91">
        <f ca="1">IF(AND($B91&gt;0,SUM(S$3:S90)=0,SUM($H91:R91)=0),$B91,0)</f>
        <v>0</v>
      </c>
      <c r="T91">
        <f ca="1">IF(AND($B91&gt;0,SUM(T$3:T90)=0,SUM($H91:S91)=0),$B91,0)</f>
        <v>0</v>
      </c>
      <c r="U91">
        <f ca="1">IF(AND($B91&gt;0,SUM(U$3:U90)=0,SUM($H91:T91)=0),$B91,0)</f>
        <v>0</v>
      </c>
      <c r="V91">
        <f ca="1">IF(AND($B91&gt;0,SUM(V$3:V90)=0,SUM($H91:U91)=0),$B91,0)</f>
        <v>0</v>
      </c>
      <c r="W91">
        <f ca="1">IF(AND($B91&gt;0,SUM(W$3:W90)=0,SUM($H91:V91)=0),$B91,0)</f>
        <v>0</v>
      </c>
      <c r="X91">
        <f ca="1">IF(AND($B91&gt;0,SUM(X$3:X90)=0,SUM($H91:W91)=0),$B91,0)</f>
        <v>0</v>
      </c>
      <c r="Y91">
        <f ca="1">IF(AND($B91&gt;0,SUM(Y$3:Y90)=0,SUM($H91:X91)=0),$B91,0)</f>
        <v>0</v>
      </c>
      <c r="Z91">
        <f ca="1">IF(AND($B91&gt;0,SUM(Z$3:Z90)=0,SUM($H91:Y91)=0),$B91,0)</f>
        <v>0</v>
      </c>
      <c r="AA91">
        <f ca="1">IF(AND($B91&gt;0,SUM(AA$3:AA90)=0,SUM($H91:Z91)=0),$B91,0)</f>
        <v>0</v>
      </c>
      <c r="AB91">
        <f ca="1">IF(AND($B91&gt;0,SUM(AB$3:AB90)=0,SUM($H91:AA91)=0),$B91,0)</f>
        <v>0</v>
      </c>
      <c r="AC91">
        <f ca="1">IF(AND($B91&gt;0,SUM(AC$3:AC90)=0,SUM($H91:AB91)=0),$B91,0)</f>
        <v>0</v>
      </c>
      <c r="AD91">
        <f ca="1">IF(AND($B91&gt;0,SUM(AD$3:AD90)=0,SUM($H91:AC91)=0),$B91,0)</f>
        <v>0</v>
      </c>
      <c r="AE91">
        <f ca="1">IF(AND($B91&gt;0,SUM(AE$3:AE90)=0,SUM($H91:AD91)=0),$B91,0)</f>
        <v>0</v>
      </c>
      <c r="AF91">
        <f ca="1">IF(AND($B91&gt;0,SUM(AF$3:AF90)=0,SUM($H91:AE91)=0),$B91,0)</f>
        <v>0</v>
      </c>
      <c r="AG91">
        <f ca="1">IF(AND($B91&gt;0,SUM(AG$3:AG90)=0,SUM($H91:AF91)=0),$B91,0)</f>
        <v>0</v>
      </c>
      <c r="AH91">
        <f ca="1">IF(AND($B91&gt;0,SUM(AH$3:AH90)=0,SUM($H91:AG91)=0),$B91,0)</f>
        <v>0</v>
      </c>
      <c r="AI91">
        <f ca="1">IF(AND($B91&gt;0,SUM(AI$3:AI90)=0,SUM($H91:AH91)=0),$B91,0)</f>
        <v>0</v>
      </c>
      <c r="AJ91">
        <f ca="1">IF(AND($B91&gt;0,SUM(AJ$3:AJ90)=0,SUM($H91:AI91)=0),$B91,0)</f>
        <v>0</v>
      </c>
      <c r="AK91">
        <f ca="1">IF(AND($B91&gt;0,SUM(AK$3:AK90)=0,SUM($H91:AJ91)=0),$B91,0)</f>
        <v>0</v>
      </c>
      <c r="AL91">
        <f ca="1">IF(AND($B91&gt;0,SUM(AL$3:AL90)=0,SUM($H91:AK91)=0),$B91,0)</f>
        <v>0</v>
      </c>
      <c r="AM91">
        <f ca="1">IF(AND($B91&gt;0,SUM(AM$3:AM90)=0,SUM($H91:AL91)=0),$B91,0)</f>
        <v>0</v>
      </c>
      <c r="AN91">
        <f ca="1">IF(AND($B91&gt;0,SUM(AN$3:AN90)=0,SUM($H91:AM91)=0),$B91,0)</f>
        <v>0</v>
      </c>
      <c r="AO91">
        <f ca="1">IF(AND($B91&gt;0,SUM(AO$3:AO90)=0,SUM($H91:AN91)=0),$B91,0)</f>
        <v>0</v>
      </c>
      <c r="AP91">
        <f ca="1">IF(AND($B91&gt;0,SUM(AP$3:AP90)=0,SUM($H91:AO91)=0),$B91,0)</f>
        <v>0</v>
      </c>
      <c r="AQ91">
        <f ca="1">IF(AND($B91&gt;0,SUM(AQ$3:AQ90)=0,SUM($H91:AP91)=0),$B91,0)</f>
        <v>0</v>
      </c>
      <c r="AR91">
        <f ca="1">IF(AND($B91&gt;0,SUM(AR$3:AR90)=0,SUM($H91:AQ91)=0),$B91,0)</f>
        <v>0</v>
      </c>
      <c r="AS91">
        <f ca="1">IF(AND($B91&gt;0,SUM(AS$3:AS90)=0,SUM($H91:AR91)=0),$B91,0)</f>
        <v>0</v>
      </c>
      <c r="AT91">
        <f ca="1">IF(AND($B91&gt;0,SUM(AT$3:AT90)=0,SUM($H91:AS91)=0),$B91,0)</f>
        <v>0</v>
      </c>
      <c r="AU91">
        <f ca="1">IF(AND($B91&gt;0,SUM(AU$3:AU90)=0,SUM($H91:AT91)=0),$B91,0)</f>
        <v>0</v>
      </c>
      <c r="AV91">
        <f ca="1">IF(AND($B91&gt;0,SUM(AV$3:AV90)=0,SUM($H91:AU91)=0),$B91,0)</f>
        <v>0</v>
      </c>
      <c r="AW91">
        <f ca="1">IF(AND($B91&gt;0,SUM(AW$3:AW90)=0,SUM($H91:AV91)=0),$B91,0)</f>
        <v>0</v>
      </c>
      <c r="AX91">
        <f ca="1">IF(AND($B91&gt;0,SUM(AX$3:AX90)=0,SUM($H91:AW91)=0),$B91,0)</f>
        <v>0</v>
      </c>
      <c r="AY91">
        <f ca="1">IF(AND($B91&gt;0,SUM(AY$3:AY90)=0,SUM($H91:AX91)=0),$B91,0)</f>
        <v>0</v>
      </c>
      <c r="AZ91">
        <f ca="1">IF(AND($B91&gt;0,SUM(AZ$3:AZ90)=0,SUM($H91:AY91)=0),$B91,0)</f>
        <v>0</v>
      </c>
      <c r="BA91">
        <f ca="1">IF(AND($B91&gt;0,SUM(BA$3:BA90)=0,SUM($H91:AZ91)=0),$B91,0)</f>
        <v>0</v>
      </c>
      <c r="BB91">
        <f ca="1">IF(AND($B91&gt;0,SUM(BB$3:BB90)=0,SUM($H91:BA91)=0),$B91,0)</f>
        <v>0</v>
      </c>
      <c r="BC91">
        <f ca="1">IF(AND($B91&gt;0,SUM(BC$3:BC90)=0,SUM($H91:BB91)=0),$B91,0)</f>
        <v>0</v>
      </c>
      <c r="BD91">
        <f ca="1">IF(AND($B91&gt;0,SUM(BD$3:BD90)=0,SUM($H91:BC91)=0),$B91,0)</f>
        <v>0</v>
      </c>
      <c r="BE91">
        <f ca="1">IF(AND($B91&gt;0,SUM(BE$3:BE90)=0,SUM($H91:BD91)=0),$B91,0)</f>
        <v>0</v>
      </c>
      <c r="BF91">
        <f ca="1">IF(AND($B91&gt;0,SUM(BF$3:BF90)=0,SUM($H91:BE91)=0),$B91,0)</f>
        <v>0</v>
      </c>
      <c r="BG91">
        <f ca="1">IF(AND($B91&gt;0,SUM(BG$3:BG90)=0,SUM($H91:BF91)=0),$B91,0)</f>
        <v>0</v>
      </c>
      <c r="BH91">
        <f ca="1">IF(AND($B91&gt;0,SUM(BH$3:BH90)=0,SUM($H91:BG91)=0),$B91,0)</f>
        <v>0</v>
      </c>
      <c r="BI91">
        <f ca="1">IF(AND($B91&gt;0,SUM(BI$3:BI90)=0,SUM($H91:BH91)=0),$B91,0)</f>
        <v>0</v>
      </c>
      <c r="BJ91">
        <f ca="1">IF(AND($B91&gt;0,SUM(BJ$3:BJ90)=0,SUM($H91:BI91)=0),$B91,0)</f>
        <v>0</v>
      </c>
      <c r="BK91">
        <f ca="1">IF(AND($B91&gt;0,SUM(BK$3:BK90)=0,SUM($H91:BJ91)=0),$B91,0)</f>
        <v>0</v>
      </c>
      <c r="BL91">
        <f ca="1">IF(AND($B91&gt;0,SUM(BL$3:BL90)=0,SUM($H91:BK91)=0),$B91,0)</f>
        <v>0</v>
      </c>
      <c r="BM91">
        <f ca="1">IF(AND($B91&gt;0,SUM(BM$3:BM90)=0,SUM($H91:BL91)=0),$B91,0)</f>
        <v>0</v>
      </c>
      <c r="BN91">
        <f ca="1">IF(AND($B91&gt;0,SUM(BN$3:BN90)=0,SUM($H91:BM91)=0),$B91,0)</f>
        <v>0</v>
      </c>
      <c r="BO91">
        <f ca="1">IF(AND($B91&gt;0,SUM(BO$3:BO90)=0,SUM($H91:BN91)=0),$B91,0)</f>
        <v>0</v>
      </c>
      <c r="BP91">
        <f ca="1">IF(AND($B91&gt;0,SUM(BP$3:BP90)=0,SUM($H91:BO91)=0),$B91,0)</f>
        <v>0</v>
      </c>
      <c r="BQ91">
        <f ca="1">IF(AND($B91&gt;0,SUM(BQ$3:BQ90)=0,SUM($H91:BP91)=0),$B91,0)</f>
        <v>0</v>
      </c>
      <c r="BR91">
        <f ca="1">IF(AND($B91&gt;0,SUM(BR$3:BR90)=0,SUM($H91:BQ91)=0),$B91,0)</f>
        <v>0</v>
      </c>
      <c r="BS91">
        <f ca="1">IF(AND($B91&gt;0,SUM(BS$3:BS90)=0,SUM($H91:BR91)=0),$B91,0)</f>
        <v>0</v>
      </c>
      <c r="BT91">
        <f ca="1">IF(AND($B91&gt;0,SUM(BT$3:BT90)=0,SUM($H91:BS91)=0),$B91,0)</f>
        <v>0</v>
      </c>
      <c r="BU91">
        <f ca="1">IF(AND($B91&gt;0,SUM(BU$3:BU90)=0,SUM($H91:BT91)=0),$B91,0)</f>
        <v>0</v>
      </c>
      <c r="BV91">
        <f ca="1">IF(AND($B91&gt;0,SUM(BV$3:BV90)=0,SUM($H91:BU91)=0),$B91,0)</f>
        <v>0</v>
      </c>
      <c r="BW91">
        <f ca="1">IF(AND($B91&gt;0,SUM(BW$3:BW90)=0,SUM($H91:BV91)=0),$B91,0)</f>
        <v>0</v>
      </c>
      <c r="BX91">
        <f ca="1">IF(AND($B91&gt;0,SUM(BX$3:BX90)=0,SUM($H91:BW91)=0),$B91,0)</f>
        <v>0</v>
      </c>
      <c r="BY91">
        <f ca="1">IF(AND($B91&gt;0,SUM(BY$3:BY90)=0,SUM($H91:BX91)=0),$B91,0)</f>
        <v>0</v>
      </c>
      <c r="BZ91">
        <f ca="1">IF(AND($B91&gt;0,SUM(BZ$3:BZ90)=0,SUM($H91:BY91)=0),$B91,0)</f>
        <v>0</v>
      </c>
      <c r="CA91">
        <f ca="1">IF(AND($B91&gt;0,SUM(CA$3:CA90)=0,SUM($H91:BZ91)=0),$B91,0)</f>
        <v>0</v>
      </c>
      <c r="CB91">
        <f ca="1">IF(AND($B91&gt;0,SUM(CB$3:CB90)=0,SUM($H91:CA91)=0),$B91,0)</f>
        <v>0</v>
      </c>
      <c r="CC91">
        <f ca="1">IF(AND($B91&gt;0,SUM(CC$3:CC90)=0,SUM($H91:CB91)=0),$B91,0)</f>
        <v>0</v>
      </c>
      <c r="CD91">
        <f ca="1">IF(AND($B91&gt;0,SUM(CD$3:CD90)=0,SUM($H91:CC91)=0),$B91,0)</f>
        <v>0</v>
      </c>
      <c r="CE91">
        <f ca="1">IF(AND($B91&gt;0,SUM(CE$3:CE90)=0,SUM($H91:CD91)=0),$B91,0)</f>
        <v>0</v>
      </c>
      <c r="CF91">
        <f ca="1">IF(AND($B91&gt;0,SUM(CF$3:CF90)=0,SUM($H91:CE91)=0),$B91,0)</f>
        <v>0</v>
      </c>
      <c r="CG91">
        <f ca="1">IF(AND($B91&gt;0,SUM(CG$3:CG90)=0,SUM($H91:CF91)=0),$B91,0)</f>
        <v>0</v>
      </c>
      <c r="CH91">
        <f ca="1">IF(AND($B91&gt;0,SUM(CH$3:CH90)=0,SUM($H91:CG91)=0),$B91,0)</f>
        <v>0</v>
      </c>
      <c r="CI91">
        <f ca="1">IF(AND($B91&gt;0,SUM(CI$3:CI90)=0,SUM($H91:CH91)=0),$B91,0)</f>
        <v>0</v>
      </c>
      <c r="CJ91">
        <f ca="1">IF(AND($B91&gt;0,SUM(CJ$3:CJ90)=0,SUM($H91:CI91)=0),$B91,0)</f>
        <v>0</v>
      </c>
      <c r="CK91">
        <f ca="1">IF(AND($B91&gt;0,SUM(CK$3:CK90)=0,SUM($H91:CJ91)=0),$B91,0)</f>
        <v>0</v>
      </c>
      <c r="CL91">
        <f ca="1">IF(AND($B91&gt;0,SUM(CL$3:CL90)=0,SUM($H91:CK91)=0),$B91,0)</f>
        <v>0</v>
      </c>
      <c r="CM91">
        <f ca="1">IF(AND($B91&gt;0,SUM(CM$3:CM90)=0,SUM($H91:CL91)=0),$B91,0)</f>
        <v>0</v>
      </c>
      <c r="CN91">
        <f ca="1">IF(AND($B91&gt;0,SUM(CN$3:CN90)=0,SUM($H91:CM91)=0),$B91,0)</f>
        <v>0</v>
      </c>
      <c r="CO91">
        <f ca="1">IF(AND($B91&gt;0,SUM(CO$3:CO90)=0,SUM($H91:CN91)=0),$B91,0)</f>
        <v>0</v>
      </c>
      <c r="CP91">
        <f ca="1">IF(AND($B91&gt;0,SUM(CP$3:CP90)=0,SUM($H91:CO91)=0),$B91,0)</f>
        <v>0</v>
      </c>
      <c r="CQ91">
        <f ca="1">IF(AND($B91&gt;0,SUM(CQ$3:CQ90)=0,SUM($H91:CP91)=0),$B91,0)</f>
        <v>0</v>
      </c>
      <c r="CR91">
        <f ca="1">IF(AND($B91&gt;0,SUM(CR$3:CR90)=0,SUM($H91:CQ91)=0),$B91,0)</f>
        <v>0</v>
      </c>
      <c r="CS91">
        <f ca="1">IF(AND($B91&gt;0,SUM(CS$3:CS90)=0,SUM($H91:CR91)=0),$B91,0)</f>
        <v>0</v>
      </c>
      <c r="CT91">
        <f ca="1">IF(AND($B91&gt;0,SUM(CT$3:CT90)=0,SUM($H91:CS91)=0),$B91,0)</f>
        <v>0</v>
      </c>
      <c r="CU91">
        <f ca="1">IF(AND($B91&gt;0,SUM(CU$3:CU90)=0,SUM($H91:CT91)=0),$B91,0)</f>
        <v>0</v>
      </c>
      <c r="CV91">
        <f ca="1">IF(AND($B91&gt;0,SUM(CV$3:CV90)=0,SUM($H91:CU91)=0),$B91,0)</f>
        <v>0</v>
      </c>
      <c r="CW91">
        <f ca="1">IF(AND($B91&gt;0,SUM(CW$3:CW90)=0,SUM($H91:CV91)=0),$B91,0)</f>
        <v>0</v>
      </c>
      <c r="CX91">
        <f ca="1">IF(AND($B91&gt;0,SUM(CX$3:CX90)=0,SUM($H91:CW91)=0),$B91,0)</f>
        <v>0</v>
      </c>
      <c r="CY91">
        <f ca="1">IF(AND($B91&gt;0,SUM(CY$3:CY90)=0,SUM($H91:CX91)=0),$B91,0)</f>
        <v>0</v>
      </c>
      <c r="CZ91">
        <f ca="1">IF(AND($B91&gt;0,SUM(CZ$3:CZ90)=0,SUM($H91:CY91)=0),$B91,0)</f>
        <v>0</v>
      </c>
      <c r="DA91">
        <f ca="1">IF(AND($B91&gt;0,SUM(DA$3:DA90)=0,SUM($H91:CZ91)=0),$B91,0)</f>
        <v>0</v>
      </c>
      <c r="DB91">
        <f ca="1">IF(AND($B91&gt;0,SUM(DB$3:DB90)=0,SUM($H91:DA91)=0),$B91,0)</f>
        <v>0</v>
      </c>
      <c r="DC91">
        <f ca="1">IF(AND($B91&gt;0,SUM(DC$3:DC90)=0,SUM($H91:DB91)=0),$B91,0)</f>
        <v>0</v>
      </c>
      <c r="DD91">
        <f ca="1">IF(AND($B91&gt;0,SUM(DD$3:DD90)=0,SUM($H91:DC91)=0),$B91,0)</f>
        <v>0</v>
      </c>
      <c r="DE91">
        <f ca="1">IF(AND($B91&gt;0,SUM(DE$3:DE90)=0,SUM($H91:DD91)=0),$B91,0)</f>
        <v>0</v>
      </c>
      <c r="DF91">
        <f ca="1">IF(AND($B91&gt;0,SUM(DF$3:DF90)=0,SUM($H91:DE91)=0),$B91,0)</f>
        <v>0</v>
      </c>
      <c r="DG91">
        <f ca="1">IF(AND($B91&gt;0,SUM(DG$3:DG90)=0,SUM($H91:DF91)=0),$B91,0)</f>
        <v>0</v>
      </c>
      <c r="DH91">
        <f ca="1">IF(AND($B91&gt;0,SUM(DH$3:DH90)=0,SUM($H91:DG91)=0),$B91,0)</f>
        <v>0</v>
      </c>
      <c r="DI91">
        <f ca="1">IF(AND($B91&gt;0,SUM(DI$3:DI90)=0,SUM($H91:DH91)=0),$B91,0)</f>
        <v>0</v>
      </c>
      <c r="DJ91">
        <f ca="1">IF(AND($B91&gt;0,SUM(DJ$3:DJ90)=0,SUM($H91:DI91)=0),$B91,0)</f>
        <v>0</v>
      </c>
      <c r="DK91">
        <f ca="1">IF(AND($B91&gt;0,SUM(DK$3:DK90)=0,SUM($H91:DJ91)=0),$B91,0)</f>
        <v>0</v>
      </c>
      <c r="DL91">
        <f ca="1">IF(AND($B91&gt;0,SUM(DL$3:DL90)=0,SUM($H91:DK91)=0),$B91,0)</f>
        <v>0</v>
      </c>
      <c r="DM91">
        <f ca="1">IF(AND($B91&gt;0,SUM(DM$3:DM90)=0,SUM($H91:DL91)=0),$B91,0)</f>
        <v>0</v>
      </c>
      <c r="DN91">
        <f ca="1">IF(AND($B91&gt;0,SUM(DN$3:DN90)=0,SUM($H91:DM91)=0),$B91,0)</f>
        <v>0</v>
      </c>
      <c r="DO91">
        <f ca="1">IF(AND($B91&gt;0,SUM(DO$3:DO90)=0,SUM($H91:DN91)=0),$B91,0)</f>
        <v>0</v>
      </c>
      <c r="DP91">
        <f ca="1">IF(AND($B91&gt;0,SUM(DP$3:DP90)=0,SUM($H91:DO91)=0),$B91,0)</f>
        <v>0</v>
      </c>
      <c r="DQ91">
        <f ca="1">IF(AND($B91&gt;0,SUM(DQ$3:DQ90)=0,SUM($H91:DP91)=0),$B91,0)</f>
        <v>0</v>
      </c>
      <c r="DR91">
        <f ca="1">IF(AND($B91&gt;0,SUM(DR$3:DR90)=0,SUM($H91:DQ91)=0),$B91,0)</f>
        <v>0</v>
      </c>
      <c r="DS91">
        <f ca="1">IF(AND($B91&gt;0,SUM(DS$3:DS90)=0,SUM($H91:DR91)=0),$B91,0)</f>
        <v>0</v>
      </c>
      <c r="DT91">
        <f ca="1">IF(AND($B91&gt;0,SUM(DT$3:DT90)=0,SUM($H91:DS91)=0),$B91,0)</f>
        <v>0</v>
      </c>
      <c r="DU91">
        <f ca="1">IF(AND($B91&gt;0,SUM(DU$3:DU90)=0,SUM($H91:DT91)=0),$B91,0)</f>
        <v>0</v>
      </c>
      <c r="DV91">
        <f ca="1">IF(AND($B91&gt;0,SUM(DV$3:DV90)=0,SUM($H91:DU91)=0),$B91,0)</f>
        <v>0</v>
      </c>
      <c r="DW91">
        <f ca="1">IF(AND($B91&gt;0,SUM(DW$3:DW90)=0,SUM($H91:DV91)=0),$B91,0)</f>
        <v>0</v>
      </c>
      <c r="DX91">
        <f ca="1">IF(AND($B91&gt;0,SUM(DX$3:DX90)=0,SUM($H91:DW91)=0),$B91,0)</f>
        <v>0</v>
      </c>
      <c r="DY91">
        <f ca="1">IF(AND($B91&gt;0,SUM(DY$3:DY90)=0,SUM($H91:DX91)=0),$B91,0)</f>
        <v>0</v>
      </c>
      <c r="DZ91">
        <f ca="1">IF(AND($B91&gt;0,SUM(DZ$3:DZ90)=0,SUM($H91:DY91)=0),$B91,0)</f>
        <v>0</v>
      </c>
      <c r="EA91">
        <f ca="1">IF(AND($B91&gt;0,SUM(EA$3:EA90)=0,SUM($H91:DZ91)=0),$B91,0)</f>
        <v>0</v>
      </c>
      <c r="EB91">
        <f ca="1">IF(AND($B91&gt;0,SUM(EB$3:EB90)=0,SUM($H91:EA91)=0),$B91,0)</f>
        <v>0</v>
      </c>
      <c r="EC91">
        <f ca="1">IF(AND($B91&gt;0,SUM(EC$3:EC90)=0,SUM($H91:EB91)=0),$B91,0)</f>
        <v>0</v>
      </c>
      <c r="ED91">
        <f ca="1">IF(AND($B91&gt;0,SUM(ED$3:ED90)=0,SUM($H91:EC91)=0),$B91,0)</f>
        <v>0</v>
      </c>
      <c r="EE91">
        <f ca="1">IF(AND($B91&gt;0,SUM(EE$3:EE90)=0,SUM($H91:ED91)=0),$B91,0)</f>
        <v>0</v>
      </c>
      <c r="EF91">
        <f ca="1">IF(AND($B91&gt;0,SUM(EF$3:EF90)=0,SUM($H91:EE91)=0),$B91,0)</f>
        <v>0</v>
      </c>
      <c r="EG91">
        <f ca="1">IF(AND($B91&gt;0,SUM(EG$3:EG90)=0,SUM($H91:EF91)=0),$B91,0)</f>
        <v>0</v>
      </c>
      <c r="EH91">
        <f ca="1">IF(AND($B91&gt;0,SUM(EH$3:EH90)=0,SUM($H91:EG91)=0),$B91,0)</f>
        <v>0</v>
      </c>
      <c r="EI91">
        <f ca="1">IF(AND($B91&gt;0,SUM(EI$3:EI90)=0,SUM($H91:EH91)=0),$B91,0)</f>
        <v>0</v>
      </c>
      <c r="EJ91">
        <f ca="1">IF(AND($B91&gt;0,SUM(EJ$3:EJ90)=0,SUM($H91:EI91)=0),$B91,0)</f>
        <v>0</v>
      </c>
      <c r="EK91">
        <f ca="1">IF(AND($B91&gt;0,SUM(EK$3:EK90)=0,SUM($H91:EJ91)=0),$B91,0)</f>
        <v>0</v>
      </c>
      <c r="EL91">
        <f ca="1">IF(AND($B91&gt;0,SUM(EL$3:EL90)=0,SUM($H91:EK91)=0),$B91,0)</f>
        <v>0</v>
      </c>
      <c r="EM91">
        <f ca="1">IF(AND($B91&gt;0,SUM(EM$3:EM90)=0,SUM($H91:EL91)=0),$B91,0)</f>
        <v>0</v>
      </c>
      <c r="EN91">
        <f ca="1">IF(AND($B91&gt;0,SUM(EN$3:EN90)=0,SUM($H91:EM91)=0),$B91,0)</f>
        <v>0</v>
      </c>
      <c r="EO91">
        <f ca="1">IF(AND($B91&gt;0,SUM(EO$3:EO90)=0,SUM($H91:EN91)=0),$B91,0)</f>
        <v>0</v>
      </c>
      <c r="EP91">
        <f ca="1">IF(AND($B91&gt;0,SUM(EP$3:EP90)=0,SUM($H91:EO91)=0),$B91,0)</f>
        <v>0</v>
      </c>
      <c r="EQ91">
        <f ca="1">IF(AND($B91&gt;0,SUM(EQ$3:EQ90)=0,SUM($H91:EP91)=0),$B91,0)</f>
        <v>0</v>
      </c>
      <c r="ER91">
        <f ca="1">IF(AND($B91&gt;0,SUM(ER$3:ER90)=0,SUM($H91:EQ91)=0),$B91,0)</f>
        <v>0</v>
      </c>
      <c r="ES91">
        <f ca="1">IF(AND($B91&gt;0,SUM(ES$3:ES90)=0,SUM($H91:ER91)=0),$B91,0)</f>
        <v>0</v>
      </c>
      <c r="ET91">
        <f ca="1">IF(AND($B91&gt;0,SUM(ET$3:ET90)=0,SUM($H91:ES91)=0),$B91,0)</f>
        <v>0</v>
      </c>
      <c r="EU91">
        <f ca="1">IF(AND($B91&gt;0,SUM(EU$3:EU90)=0,SUM($H91:ET91)=0),$B91,0)</f>
        <v>0</v>
      </c>
      <c r="EV91">
        <f ca="1">IF(AND($B91&gt;0,SUM(EV$3:EV90)=0,SUM($H91:EU91)=0),$B91,0)</f>
        <v>0</v>
      </c>
      <c r="EW91">
        <f ca="1">IF(AND($B91&gt;0,SUM(EW$3:EW90)=0,SUM($H91:EV91)=0),$B91,0)</f>
        <v>0</v>
      </c>
      <c r="EX91">
        <f ca="1">IF(AND($B91&gt;0,SUM(EX$3:EX90)=0,SUM($H91:EW91)=0),$B91,0)</f>
        <v>0</v>
      </c>
      <c r="EY91">
        <f ca="1">IF(AND($B91&gt;0,SUM(EY$3:EY90)=0,SUM($H91:EX91)=0),$B91,0)</f>
        <v>0</v>
      </c>
      <c r="EZ91">
        <f ca="1">IF(AND($B91&gt;0,SUM(EZ$3:EZ90)=0,SUM($H91:EY91)=0),$B91,0)</f>
        <v>0</v>
      </c>
      <c r="FA91">
        <f ca="1">IF(AND($B91&gt;0,SUM(FA$3:FA90)=0,SUM($H91:EZ91)=0),$B91,0)</f>
        <v>0</v>
      </c>
      <c r="FB91">
        <f ca="1">IF(AND($B91&gt;0,SUM(FB$3:FB90)=0,SUM($H91:FA91)=0),$B91,0)</f>
        <v>0</v>
      </c>
      <c r="FC91">
        <f ca="1">IF(AND($B91&gt;0,SUM(FC$3:FC90)=0,SUM($H91:FB91)=0),$B91,0)</f>
        <v>0</v>
      </c>
      <c r="FD91">
        <f ca="1">IF(AND($B91&gt;0,SUM(FD$3:FD90)=0,SUM($H91:FC91)=0),$B91,0)</f>
        <v>0</v>
      </c>
      <c r="FE91">
        <f ca="1">IF(AND($B91&gt;0,SUM(FE$3:FE90)=0,SUM($H91:FD91)=0),$B91,0)</f>
        <v>0</v>
      </c>
      <c r="FF91">
        <f ca="1">IF(AND($B91&gt;0,SUM(FF$3:FF90)=0,SUM($H91:FE91)=0),$B91,0)</f>
        <v>0</v>
      </c>
      <c r="FG91">
        <f ca="1">IF(AND($B91&gt;0,SUM(FG$3:FG90)=0,SUM($H91:FF91)=0),$B91,0)</f>
        <v>0</v>
      </c>
      <c r="FH91">
        <f ca="1">IF(AND($B91&gt;0,SUM(FH$3:FH90)=0,SUM($H91:FG91)=0),$B91,0)</f>
        <v>0</v>
      </c>
      <c r="FI91">
        <f ca="1">IF(AND($B91&gt;0,SUM(FI$3:FI90)=0,SUM($H91:FH91)=0),$B91,0)</f>
        <v>0</v>
      </c>
      <c r="FJ91">
        <f ca="1">IF(AND($B91&gt;0,SUM(FJ$3:FJ90)=0,SUM($H91:FI91)=0),$B91,0)</f>
        <v>0</v>
      </c>
      <c r="FK91">
        <f ca="1">IF(AND($B91&gt;0,SUM(FK$3:FK90)=0,SUM($H91:FJ91)=0),$B91,0)</f>
        <v>0</v>
      </c>
      <c r="FL91">
        <f ca="1">IF(AND($B91&gt;0,SUM(FL$3:FL90)=0,SUM($H91:FK91)=0),$B91,0)</f>
        <v>0</v>
      </c>
      <c r="FM91">
        <f ca="1">IF(AND($B91&gt;0,SUM(FM$3:FM90)=0,SUM($H91:FL91)=0),$B91,0)</f>
        <v>0</v>
      </c>
      <c r="FN91">
        <f ca="1">IF(AND($B91&gt;0,SUM(FN$3:FN90)=0,SUM($H91:FM91)=0),$B91,0)</f>
        <v>0</v>
      </c>
      <c r="FS91" s="67"/>
      <c r="FT91" s="67"/>
      <c r="FU91" s="342"/>
      <c r="FV91" s="374" t="str">
        <f>""</f>
        <v/>
      </c>
      <c r="FY91" s="67"/>
      <c r="FZ91" s="67"/>
      <c r="GA91" s="342"/>
      <c r="GB91" s="374" t="str">
        <f>""</f>
        <v/>
      </c>
      <c r="GE91" s="67"/>
      <c r="GF91" s="67"/>
      <c r="GG91" s="342"/>
      <c r="GH91" s="374" t="str">
        <f>""</f>
        <v/>
      </c>
    </row>
    <row r="92" spans="1:190" ht="15.75" hidden="1" thickBot="1" x14ac:dyDescent="0.3">
      <c r="A92">
        <v>92</v>
      </c>
      <c r="C92" s="240">
        <f t="shared" ca="1" si="24"/>
        <v>0</v>
      </c>
      <c r="D92" s="240">
        <f t="shared" ca="1" si="25"/>
        <v>0</v>
      </c>
      <c r="E92" s="240">
        <f t="shared" ca="1" si="26"/>
        <v>0</v>
      </c>
      <c r="F92" s="240" t="str">
        <f t="shared" ca="1" si="27"/>
        <v/>
      </c>
      <c r="G92" s="47">
        <f ca="1">INDEX($I$2:$FN$2,ROWS(G$2:G92))</f>
        <v>1</v>
      </c>
      <c r="H92">
        <v>0</v>
      </c>
      <c r="I92">
        <f ca="1">IF(AND($B92&gt;0,SUM(I$3:I91)=0,SUM($H92:H92)=0),$B92,0)</f>
        <v>0</v>
      </c>
      <c r="J92">
        <f ca="1">IF(AND($B92&gt;0,SUM(J$3:J91)=0,SUM($H92:I92)=0),$B92,0)</f>
        <v>0</v>
      </c>
      <c r="K92">
        <f ca="1">IF(AND($B92&gt;0,SUM(K$3:K91)=0,SUM($H92:J92)=0),$B92,0)</f>
        <v>0</v>
      </c>
      <c r="L92">
        <f ca="1">IF(AND($B92&gt;0,SUM(L$3:L91)=0,SUM($H92:K92)=0),$B92,0)</f>
        <v>0</v>
      </c>
      <c r="M92">
        <f ca="1">IF(AND($B92&gt;0,SUM(M$3:M91)=0,SUM($H92:L92)=0),$B92,0)</f>
        <v>0</v>
      </c>
      <c r="N92">
        <f ca="1">IF(AND($B92&gt;0,SUM(N$3:N91)=0,SUM($H92:M92)=0),$B92,0)</f>
        <v>0</v>
      </c>
      <c r="O92">
        <f ca="1">IF(AND($B92&gt;0,SUM(O$3:O91)=0,SUM($H92:N92)=0),$B92,0)</f>
        <v>0</v>
      </c>
      <c r="P92">
        <f ca="1">IF(AND($B92&gt;0,SUM(P$3:P91)=0,SUM($H92:O92)=0),$B92,0)</f>
        <v>0</v>
      </c>
      <c r="Q92">
        <f ca="1">IF(AND($B92&gt;0,SUM(Q$3:Q91)=0,SUM($H92:P92)=0),$B92,0)</f>
        <v>0</v>
      </c>
      <c r="R92">
        <f ca="1">IF(AND($B92&gt;0,SUM(R$3:R91)=0,SUM($H92:Q92)=0),$B92,0)</f>
        <v>0</v>
      </c>
      <c r="S92">
        <f ca="1">IF(AND($B92&gt;0,SUM(S$3:S91)=0,SUM($H92:R92)=0),$B92,0)</f>
        <v>0</v>
      </c>
      <c r="T92">
        <f ca="1">IF(AND($B92&gt;0,SUM(T$3:T91)=0,SUM($H92:S92)=0),$B92,0)</f>
        <v>0</v>
      </c>
      <c r="U92">
        <f ca="1">IF(AND($B92&gt;0,SUM(U$3:U91)=0,SUM($H92:T92)=0),$B92,0)</f>
        <v>0</v>
      </c>
      <c r="V92">
        <f ca="1">IF(AND($B92&gt;0,SUM(V$3:V91)=0,SUM($H92:U92)=0),$B92,0)</f>
        <v>0</v>
      </c>
      <c r="W92">
        <f ca="1">IF(AND($B92&gt;0,SUM(W$3:W91)=0,SUM($H92:V92)=0),$B92,0)</f>
        <v>0</v>
      </c>
      <c r="X92">
        <f ca="1">IF(AND($B92&gt;0,SUM(X$3:X91)=0,SUM($H92:W92)=0),$B92,0)</f>
        <v>0</v>
      </c>
      <c r="Y92">
        <f ca="1">IF(AND($B92&gt;0,SUM(Y$3:Y91)=0,SUM($H92:X92)=0),$B92,0)</f>
        <v>0</v>
      </c>
      <c r="Z92">
        <f ca="1">IF(AND($B92&gt;0,SUM(Z$3:Z91)=0,SUM($H92:Y92)=0),$B92,0)</f>
        <v>0</v>
      </c>
      <c r="AA92">
        <f ca="1">IF(AND($B92&gt;0,SUM(AA$3:AA91)=0,SUM($H92:Z92)=0),$B92,0)</f>
        <v>0</v>
      </c>
      <c r="AB92">
        <f ca="1">IF(AND($B92&gt;0,SUM(AB$3:AB91)=0,SUM($H92:AA92)=0),$B92,0)</f>
        <v>0</v>
      </c>
      <c r="AC92">
        <f ca="1">IF(AND($B92&gt;0,SUM(AC$3:AC91)=0,SUM($H92:AB92)=0),$B92,0)</f>
        <v>0</v>
      </c>
      <c r="AD92">
        <f ca="1">IF(AND($B92&gt;0,SUM(AD$3:AD91)=0,SUM($H92:AC92)=0),$B92,0)</f>
        <v>0</v>
      </c>
      <c r="AE92">
        <f ca="1">IF(AND($B92&gt;0,SUM(AE$3:AE91)=0,SUM($H92:AD92)=0),$B92,0)</f>
        <v>0</v>
      </c>
      <c r="AF92">
        <f ca="1">IF(AND($B92&gt;0,SUM(AF$3:AF91)=0,SUM($H92:AE92)=0),$B92,0)</f>
        <v>0</v>
      </c>
      <c r="AG92">
        <f ca="1">IF(AND($B92&gt;0,SUM(AG$3:AG91)=0,SUM($H92:AF92)=0),$B92,0)</f>
        <v>0</v>
      </c>
      <c r="AH92">
        <f ca="1">IF(AND($B92&gt;0,SUM(AH$3:AH91)=0,SUM($H92:AG92)=0),$B92,0)</f>
        <v>0</v>
      </c>
      <c r="AI92">
        <f ca="1">IF(AND($B92&gt;0,SUM(AI$3:AI91)=0,SUM($H92:AH92)=0),$B92,0)</f>
        <v>0</v>
      </c>
      <c r="AJ92">
        <f ca="1">IF(AND($B92&gt;0,SUM(AJ$3:AJ91)=0,SUM($H92:AI92)=0),$B92,0)</f>
        <v>0</v>
      </c>
      <c r="AK92">
        <f ca="1">IF(AND($B92&gt;0,SUM(AK$3:AK91)=0,SUM($H92:AJ92)=0),$B92,0)</f>
        <v>0</v>
      </c>
      <c r="AL92">
        <f ca="1">IF(AND($B92&gt;0,SUM(AL$3:AL91)=0,SUM($H92:AK92)=0),$B92,0)</f>
        <v>0</v>
      </c>
      <c r="AM92">
        <f ca="1">IF(AND($B92&gt;0,SUM(AM$3:AM91)=0,SUM($H92:AL92)=0),$B92,0)</f>
        <v>0</v>
      </c>
      <c r="AN92">
        <f ca="1">IF(AND($B92&gt;0,SUM(AN$3:AN91)=0,SUM($H92:AM92)=0),$B92,0)</f>
        <v>0</v>
      </c>
      <c r="AO92">
        <f ca="1">IF(AND($B92&gt;0,SUM(AO$3:AO91)=0,SUM($H92:AN92)=0),$B92,0)</f>
        <v>0</v>
      </c>
      <c r="AP92">
        <f ca="1">IF(AND($B92&gt;0,SUM(AP$3:AP91)=0,SUM($H92:AO92)=0),$B92,0)</f>
        <v>0</v>
      </c>
      <c r="AQ92">
        <f ca="1">IF(AND($B92&gt;0,SUM(AQ$3:AQ91)=0,SUM($H92:AP92)=0),$B92,0)</f>
        <v>0</v>
      </c>
      <c r="AR92">
        <f ca="1">IF(AND($B92&gt;0,SUM(AR$3:AR91)=0,SUM($H92:AQ92)=0),$B92,0)</f>
        <v>0</v>
      </c>
      <c r="AS92">
        <f ca="1">IF(AND($B92&gt;0,SUM(AS$3:AS91)=0,SUM($H92:AR92)=0),$B92,0)</f>
        <v>0</v>
      </c>
      <c r="AT92">
        <f ca="1">IF(AND($B92&gt;0,SUM(AT$3:AT91)=0,SUM($H92:AS92)=0),$B92,0)</f>
        <v>0</v>
      </c>
      <c r="AU92">
        <f ca="1">IF(AND($B92&gt;0,SUM(AU$3:AU91)=0,SUM($H92:AT92)=0),$B92,0)</f>
        <v>0</v>
      </c>
      <c r="AV92">
        <f ca="1">IF(AND($B92&gt;0,SUM(AV$3:AV91)=0,SUM($H92:AU92)=0),$B92,0)</f>
        <v>0</v>
      </c>
      <c r="AW92">
        <f ca="1">IF(AND($B92&gt;0,SUM(AW$3:AW91)=0,SUM($H92:AV92)=0),$B92,0)</f>
        <v>0</v>
      </c>
      <c r="AX92">
        <f ca="1">IF(AND($B92&gt;0,SUM(AX$3:AX91)=0,SUM($H92:AW92)=0),$B92,0)</f>
        <v>0</v>
      </c>
      <c r="AY92">
        <f ca="1">IF(AND($B92&gt;0,SUM(AY$3:AY91)=0,SUM($H92:AX92)=0),$B92,0)</f>
        <v>0</v>
      </c>
      <c r="AZ92">
        <f ca="1">IF(AND($B92&gt;0,SUM(AZ$3:AZ91)=0,SUM($H92:AY92)=0),$B92,0)</f>
        <v>0</v>
      </c>
      <c r="BA92">
        <f ca="1">IF(AND($B92&gt;0,SUM(BA$3:BA91)=0,SUM($H92:AZ92)=0),$B92,0)</f>
        <v>0</v>
      </c>
      <c r="BB92">
        <f ca="1">IF(AND($B92&gt;0,SUM(BB$3:BB91)=0,SUM($H92:BA92)=0),$B92,0)</f>
        <v>0</v>
      </c>
      <c r="BC92">
        <f ca="1">IF(AND($B92&gt;0,SUM(BC$3:BC91)=0,SUM($H92:BB92)=0),$B92,0)</f>
        <v>0</v>
      </c>
      <c r="BD92">
        <f ca="1">IF(AND($B92&gt;0,SUM(BD$3:BD91)=0,SUM($H92:BC92)=0),$B92,0)</f>
        <v>0</v>
      </c>
      <c r="BE92">
        <f ca="1">IF(AND($B92&gt;0,SUM(BE$3:BE91)=0,SUM($H92:BD92)=0),$B92,0)</f>
        <v>0</v>
      </c>
      <c r="BF92">
        <f ca="1">IF(AND($B92&gt;0,SUM(BF$3:BF91)=0,SUM($H92:BE92)=0),$B92,0)</f>
        <v>0</v>
      </c>
      <c r="BG92">
        <f ca="1">IF(AND($B92&gt;0,SUM(BG$3:BG91)=0,SUM($H92:BF92)=0),$B92,0)</f>
        <v>0</v>
      </c>
      <c r="BH92">
        <f ca="1">IF(AND($B92&gt;0,SUM(BH$3:BH91)=0,SUM($H92:BG92)=0),$B92,0)</f>
        <v>0</v>
      </c>
      <c r="BI92">
        <f ca="1">IF(AND($B92&gt;0,SUM(BI$3:BI91)=0,SUM($H92:BH92)=0),$B92,0)</f>
        <v>0</v>
      </c>
      <c r="BJ92">
        <f ca="1">IF(AND($B92&gt;0,SUM(BJ$3:BJ91)=0,SUM($H92:BI92)=0),$B92,0)</f>
        <v>0</v>
      </c>
      <c r="BK92">
        <f ca="1">IF(AND($B92&gt;0,SUM(BK$3:BK91)=0,SUM($H92:BJ92)=0),$B92,0)</f>
        <v>0</v>
      </c>
      <c r="BL92">
        <f ca="1">IF(AND($B92&gt;0,SUM(BL$3:BL91)=0,SUM($H92:BK92)=0),$B92,0)</f>
        <v>0</v>
      </c>
      <c r="BM92">
        <f ca="1">IF(AND($B92&gt;0,SUM(BM$3:BM91)=0,SUM($H92:BL92)=0),$B92,0)</f>
        <v>0</v>
      </c>
      <c r="BN92">
        <f ca="1">IF(AND($B92&gt;0,SUM(BN$3:BN91)=0,SUM($H92:BM92)=0),$B92,0)</f>
        <v>0</v>
      </c>
      <c r="BO92">
        <f ca="1">IF(AND($B92&gt;0,SUM(BO$3:BO91)=0,SUM($H92:BN92)=0),$B92,0)</f>
        <v>0</v>
      </c>
      <c r="BP92">
        <f ca="1">IF(AND($B92&gt;0,SUM(BP$3:BP91)=0,SUM($H92:BO92)=0),$B92,0)</f>
        <v>0</v>
      </c>
      <c r="BQ92">
        <f ca="1">IF(AND($B92&gt;0,SUM(BQ$3:BQ91)=0,SUM($H92:BP92)=0),$B92,0)</f>
        <v>0</v>
      </c>
      <c r="BR92">
        <f ca="1">IF(AND($B92&gt;0,SUM(BR$3:BR91)=0,SUM($H92:BQ92)=0),$B92,0)</f>
        <v>0</v>
      </c>
      <c r="BS92">
        <f ca="1">IF(AND($B92&gt;0,SUM(BS$3:BS91)=0,SUM($H92:BR92)=0),$B92,0)</f>
        <v>0</v>
      </c>
      <c r="BT92">
        <f ca="1">IF(AND($B92&gt;0,SUM(BT$3:BT91)=0,SUM($H92:BS92)=0),$B92,0)</f>
        <v>0</v>
      </c>
      <c r="BU92">
        <f ca="1">IF(AND($B92&gt;0,SUM(BU$3:BU91)=0,SUM($H92:BT92)=0),$B92,0)</f>
        <v>0</v>
      </c>
      <c r="BV92">
        <f ca="1">IF(AND($B92&gt;0,SUM(BV$3:BV91)=0,SUM($H92:BU92)=0),$B92,0)</f>
        <v>0</v>
      </c>
      <c r="BW92">
        <f ca="1">IF(AND($B92&gt;0,SUM(BW$3:BW91)=0,SUM($H92:BV92)=0),$B92,0)</f>
        <v>0</v>
      </c>
      <c r="BX92">
        <f ca="1">IF(AND($B92&gt;0,SUM(BX$3:BX91)=0,SUM($H92:BW92)=0),$B92,0)</f>
        <v>0</v>
      </c>
      <c r="BY92">
        <f ca="1">IF(AND($B92&gt;0,SUM(BY$3:BY91)=0,SUM($H92:BX92)=0),$B92,0)</f>
        <v>0</v>
      </c>
      <c r="BZ92">
        <f ca="1">IF(AND($B92&gt;0,SUM(BZ$3:BZ91)=0,SUM($H92:BY92)=0),$B92,0)</f>
        <v>0</v>
      </c>
      <c r="CA92">
        <f ca="1">IF(AND($B92&gt;0,SUM(CA$3:CA91)=0,SUM($H92:BZ92)=0),$B92,0)</f>
        <v>0</v>
      </c>
      <c r="CB92">
        <f ca="1">IF(AND($B92&gt;0,SUM(CB$3:CB91)=0,SUM($H92:CA92)=0),$B92,0)</f>
        <v>0</v>
      </c>
      <c r="CC92">
        <f ca="1">IF(AND($B92&gt;0,SUM(CC$3:CC91)=0,SUM($H92:CB92)=0),$B92,0)</f>
        <v>0</v>
      </c>
      <c r="CD92">
        <f ca="1">IF(AND($B92&gt;0,SUM(CD$3:CD91)=0,SUM($H92:CC92)=0),$B92,0)</f>
        <v>0</v>
      </c>
      <c r="CE92">
        <f ca="1">IF(AND($B92&gt;0,SUM(CE$3:CE91)=0,SUM($H92:CD92)=0),$B92,0)</f>
        <v>0</v>
      </c>
      <c r="CF92">
        <f ca="1">IF(AND($B92&gt;0,SUM(CF$3:CF91)=0,SUM($H92:CE92)=0),$B92,0)</f>
        <v>0</v>
      </c>
      <c r="CG92">
        <f ca="1">IF(AND($B92&gt;0,SUM(CG$3:CG91)=0,SUM($H92:CF92)=0),$B92,0)</f>
        <v>0</v>
      </c>
      <c r="CH92">
        <f ca="1">IF(AND($B92&gt;0,SUM(CH$3:CH91)=0,SUM($H92:CG92)=0),$B92,0)</f>
        <v>0</v>
      </c>
      <c r="CI92">
        <f ca="1">IF(AND($B92&gt;0,SUM(CI$3:CI91)=0,SUM($H92:CH92)=0),$B92,0)</f>
        <v>0</v>
      </c>
      <c r="CJ92">
        <f ca="1">IF(AND($B92&gt;0,SUM(CJ$3:CJ91)=0,SUM($H92:CI92)=0),$B92,0)</f>
        <v>0</v>
      </c>
      <c r="CK92">
        <f ca="1">IF(AND($B92&gt;0,SUM(CK$3:CK91)=0,SUM($H92:CJ92)=0),$B92,0)</f>
        <v>0</v>
      </c>
      <c r="CL92">
        <f ca="1">IF(AND($B92&gt;0,SUM(CL$3:CL91)=0,SUM($H92:CK92)=0),$B92,0)</f>
        <v>0</v>
      </c>
      <c r="CM92">
        <f ca="1">IF(AND($B92&gt;0,SUM(CM$3:CM91)=0,SUM($H92:CL92)=0),$B92,0)</f>
        <v>0</v>
      </c>
      <c r="CN92">
        <f ca="1">IF(AND($B92&gt;0,SUM(CN$3:CN91)=0,SUM($H92:CM92)=0),$B92,0)</f>
        <v>0</v>
      </c>
      <c r="CO92">
        <f ca="1">IF(AND($B92&gt;0,SUM(CO$3:CO91)=0,SUM($H92:CN92)=0),$B92,0)</f>
        <v>0</v>
      </c>
      <c r="CP92">
        <f ca="1">IF(AND($B92&gt;0,SUM(CP$3:CP91)=0,SUM($H92:CO92)=0),$B92,0)</f>
        <v>0</v>
      </c>
      <c r="CQ92">
        <f ca="1">IF(AND($B92&gt;0,SUM(CQ$3:CQ91)=0,SUM($H92:CP92)=0),$B92,0)</f>
        <v>0</v>
      </c>
      <c r="CR92">
        <f ca="1">IF(AND($B92&gt;0,SUM(CR$3:CR91)=0,SUM($H92:CQ92)=0),$B92,0)</f>
        <v>0</v>
      </c>
      <c r="CS92">
        <f ca="1">IF(AND($B92&gt;0,SUM(CS$3:CS91)=0,SUM($H92:CR92)=0),$B92,0)</f>
        <v>0</v>
      </c>
      <c r="CT92">
        <f ca="1">IF(AND($B92&gt;0,SUM(CT$3:CT91)=0,SUM($H92:CS92)=0),$B92,0)</f>
        <v>0</v>
      </c>
      <c r="CU92">
        <f ca="1">IF(AND($B92&gt;0,SUM(CU$3:CU91)=0,SUM($H92:CT92)=0),$B92,0)</f>
        <v>0</v>
      </c>
      <c r="CV92">
        <f ca="1">IF(AND($B92&gt;0,SUM(CV$3:CV91)=0,SUM($H92:CU92)=0),$B92,0)</f>
        <v>0</v>
      </c>
      <c r="CW92">
        <f ca="1">IF(AND($B92&gt;0,SUM(CW$3:CW91)=0,SUM($H92:CV92)=0),$B92,0)</f>
        <v>0</v>
      </c>
      <c r="CX92">
        <f ca="1">IF(AND($B92&gt;0,SUM(CX$3:CX91)=0,SUM($H92:CW92)=0),$B92,0)</f>
        <v>0</v>
      </c>
      <c r="CY92">
        <f ca="1">IF(AND($B92&gt;0,SUM(CY$3:CY91)=0,SUM($H92:CX92)=0),$B92,0)</f>
        <v>0</v>
      </c>
      <c r="CZ92">
        <f ca="1">IF(AND($B92&gt;0,SUM(CZ$3:CZ91)=0,SUM($H92:CY92)=0),$B92,0)</f>
        <v>0</v>
      </c>
      <c r="DA92">
        <f ca="1">IF(AND($B92&gt;0,SUM(DA$3:DA91)=0,SUM($H92:CZ92)=0),$B92,0)</f>
        <v>0</v>
      </c>
      <c r="DB92">
        <f ca="1">IF(AND($B92&gt;0,SUM(DB$3:DB91)=0,SUM($H92:DA92)=0),$B92,0)</f>
        <v>0</v>
      </c>
      <c r="DC92">
        <f ca="1">IF(AND($B92&gt;0,SUM(DC$3:DC91)=0,SUM($H92:DB92)=0),$B92,0)</f>
        <v>0</v>
      </c>
      <c r="DD92">
        <f ca="1">IF(AND($B92&gt;0,SUM(DD$3:DD91)=0,SUM($H92:DC92)=0),$B92,0)</f>
        <v>0</v>
      </c>
      <c r="DE92">
        <f ca="1">IF(AND($B92&gt;0,SUM(DE$3:DE91)=0,SUM($H92:DD92)=0),$B92,0)</f>
        <v>0</v>
      </c>
      <c r="DF92">
        <f ca="1">IF(AND($B92&gt;0,SUM(DF$3:DF91)=0,SUM($H92:DE92)=0),$B92,0)</f>
        <v>0</v>
      </c>
      <c r="DG92">
        <f ca="1">IF(AND($B92&gt;0,SUM(DG$3:DG91)=0,SUM($H92:DF92)=0),$B92,0)</f>
        <v>0</v>
      </c>
      <c r="DH92">
        <f ca="1">IF(AND($B92&gt;0,SUM(DH$3:DH91)=0,SUM($H92:DG92)=0),$B92,0)</f>
        <v>0</v>
      </c>
      <c r="DI92">
        <f ca="1">IF(AND($B92&gt;0,SUM(DI$3:DI91)=0,SUM($H92:DH92)=0),$B92,0)</f>
        <v>0</v>
      </c>
      <c r="DJ92">
        <f ca="1">IF(AND($B92&gt;0,SUM(DJ$3:DJ91)=0,SUM($H92:DI92)=0),$B92,0)</f>
        <v>0</v>
      </c>
      <c r="DK92">
        <f ca="1">IF(AND($B92&gt;0,SUM(DK$3:DK91)=0,SUM($H92:DJ92)=0),$B92,0)</f>
        <v>0</v>
      </c>
      <c r="DL92">
        <f ca="1">IF(AND($B92&gt;0,SUM(DL$3:DL91)=0,SUM($H92:DK92)=0),$B92,0)</f>
        <v>0</v>
      </c>
      <c r="DM92">
        <f ca="1">IF(AND($B92&gt;0,SUM(DM$3:DM91)=0,SUM($H92:DL92)=0),$B92,0)</f>
        <v>0</v>
      </c>
      <c r="DN92">
        <f ca="1">IF(AND($B92&gt;0,SUM(DN$3:DN91)=0,SUM($H92:DM92)=0),$B92,0)</f>
        <v>0</v>
      </c>
      <c r="DO92">
        <f ca="1">IF(AND($B92&gt;0,SUM(DO$3:DO91)=0,SUM($H92:DN92)=0),$B92,0)</f>
        <v>0</v>
      </c>
      <c r="DP92">
        <f ca="1">IF(AND($B92&gt;0,SUM(DP$3:DP91)=0,SUM($H92:DO92)=0),$B92,0)</f>
        <v>0</v>
      </c>
      <c r="DQ92">
        <f ca="1">IF(AND($B92&gt;0,SUM(DQ$3:DQ91)=0,SUM($H92:DP92)=0),$B92,0)</f>
        <v>0</v>
      </c>
      <c r="DR92">
        <f ca="1">IF(AND($B92&gt;0,SUM(DR$3:DR91)=0,SUM($H92:DQ92)=0),$B92,0)</f>
        <v>0</v>
      </c>
      <c r="DS92">
        <f ca="1">IF(AND($B92&gt;0,SUM(DS$3:DS91)=0,SUM($H92:DR92)=0),$B92,0)</f>
        <v>0</v>
      </c>
      <c r="DT92">
        <f ca="1">IF(AND($B92&gt;0,SUM(DT$3:DT91)=0,SUM($H92:DS92)=0),$B92,0)</f>
        <v>0</v>
      </c>
      <c r="DU92">
        <f ca="1">IF(AND($B92&gt;0,SUM(DU$3:DU91)=0,SUM($H92:DT92)=0),$B92,0)</f>
        <v>0</v>
      </c>
      <c r="DV92">
        <f ca="1">IF(AND($B92&gt;0,SUM(DV$3:DV91)=0,SUM($H92:DU92)=0),$B92,0)</f>
        <v>0</v>
      </c>
      <c r="DW92">
        <f ca="1">IF(AND($B92&gt;0,SUM(DW$3:DW91)=0,SUM($H92:DV92)=0),$B92,0)</f>
        <v>0</v>
      </c>
      <c r="DX92">
        <f ca="1">IF(AND($B92&gt;0,SUM(DX$3:DX91)=0,SUM($H92:DW92)=0),$B92,0)</f>
        <v>0</v>
      </c>
      <c r="DY92">
        <f ca="1">IF(AND($B92&gt;0,SUM(DY$3:DY91)=0,SUM($H92:DX92)=0),$B92,0)</f>
        <v>0</v>
      </c>
      <c r="DZ92">
        <f ca="1">IF(AND($B92&gt;0,SUM(DZ$3:DZ91)=0,SUM($H92:DY92)=0),$B92,0)</f>
        <v>0</v>
      </c>
      <c r="EA92">
        <f ca="1">IF(AND($B92&gt;0,SUM(EA$3:EA91)=0,SUM($H92:DZ92)=0),$B92,0)</f>
        <v>0</v>
      </c>
      <c r="EB92">
        <f ca="1">IF(AND($B92&gt;0,SUM(EB$3:EB91)=0,SUM($H92:EA92)=0),$B92,0)</f>
        <v>0</v>
      </c>
      <c r="EC92">
        <f ca="1">IF(AND($B92&gt;0,SUM(EC$3:EC91)=0,SUM($H92:EB92)=0),$B92,0)</f>
        <v>0</v>
      </c>
      <c r="ED92">
        <f ca="1">IF(AND($B92&gt;0,SUM(ED$3:ED91)=0,SUM($H92:EC92)=0),$B92,0)</f>
        <v>0</v>
      </c>
      <c r="EE92">
        <f ca="1">IF(AND($B92&gt;0,SUM(EE$3:EE91)=0,SUM($H92:ED92)=0),$B92,0)</f>
        <v>0</v>
      </c>
      <c r="EF92">
        <f ca="1">IF(AND($B92&gt;0,SUM(EF$3:EF91)=0,SUM($H92:EE92)=0),$B92,0)</f>
        <v>0</v>
      </c>
      <c r="EG92">
        <f ca="1">IF(AND($B92&gt;0,SUM(EG$3:EG91)=0,SUM($H92:EF92)=0),$B92,0)</f>
        <v>0</v>
      </c>
      <c r="EH92">
        <f ca="1">IF(AND($B92&gt;0,SUM(EH$3:EH91)=0,SUM($H92:EG92)=0),$B92,0)</f>
        <v>0</v>
      </c>
      <c r="EI92">
        <f ca="1">IF(AND($B92&gt;0,SUM(EI$3:EI91)=0,SUM($H92:EH92)=0),$B92,0)</f>
        <v>0</v>
      </c>
      <c r="EJ92">
        <f ca="1">IF(AND($B92&gt;0,SUM(EJ$3:EJ91)=0,SUM($H92:EI92)=0),$B92,0)</f>
        <v>0</v>
      </c>
      <c r="EK92">
        <f ca="1">IF(AND($B92&gt;0,SUM(EK$3:EK91)=0,SUM($H92:EJ92)=0),$B92,0)</f>
        <v>0</v>
      </c>
      <c r="EL92">
        <f ca="1">IF(AND($B92&gt;0,SUM(EL$3:EL91)=0,SUM($H92:EK92)=0),$B92,0)</f>
        <v>0</v>
      </c>
      <c r="EM92">
        <f ca="1">IF(AND($B92&gt;0,SUM(EM$3:EM91)=0,SUM($H92:EL92)=0),$B92,0)</f>
        <v>0</v>
      </c>
      <c r="EN92">
        <f ca="1">IF(AND($B92&gt;0,SUM(EN$3:EN91)=0,SUM($H92:EM92)=0),$B92,0)</f>
        <v>0</v>
      </c>
      <c r="EO92">
        <f ca="1">IF(AND($B92&gt;0,SUM(EO$3:EO91)=0,SUM($H92:EN92)=0),$B92,0)</f>
        <v>0</v>
      </c>
      <c r="EP92">
        <f ca="1">IF(AND($B92&gt;0,SUM(EP$3:EP91)=0,SUM($H92:EO92)=0),$B92,0)</f>
        <v>0</v>
      </c>
      <c r="EQ92">
        <f ca="1">IF(AND($B92&gt;0,SUM(EQ$3:EQ91)=0,SUM($H92:EP92)=0),$B92,0)</f>
        <v>0</v>
      </c>
      <c r="ER92">
        <f ca="1">IF(AND($B92&gt;0,SUM(ER$3:ER91)=0,SUM($H92:EQ92)=0),$B92,0)</f>
        <v>0</v>
      </c>
      <c r="ES92">
        <f ca="1">IF(AND($B92&gt;0,SUM(ES$3:ES91)=0,SUM($H92:ER92)=0),$B92,0)</f>
        <v>0</v>
      </c>
      <c r="ET92">
        <f ca="1">IF(AND($B92&gt;0,SUM(ET$3:ET91)=0,SUM($H92:ES92)=0),$B92,0)</f>
        <v>0</v>
      </c>
      <c r="EU92">
        <f ca="1">IF(AND($B92&gt;0,SUM(EU$3:EU91)=0,SUM($H92:ET92)=0),$B92,0)</f>
        <v>0</v>
      </c>
      <c r="EV92">
        <f ca="1">IF(AND($B92&gt;0,SUM(EV$3:EV91)=0,SUM($H92:EU92)=0),$B92,0)</f>
        <v>0</v>
      </c>
      <c r="EW92">
        <f ca="1">IF(AND($B92&gt;0,SUM(EW$3:EW91)=0,SUM($H92:EV92)=0),$B92,0)</f>
        <v>0</v>
      </c>
      <c r="EX92">
        <f ca="1">IF(AND($B92&gt;0,SUM(EX$3:EX91)=0,SUM($H92:EW92)=0),$B92,0)</f>
        <v>0</v>
      </c>
      <c r="EY92">
        <f ca="1">IF(AND($B92&gt;0,SUM(EY$3:EY91)=0,SUM($H92:EX92)=0),$B92,0)</f>
        <v>0</v>
      </c>
      <c r="EZ92">
        <f ca="1">IF(AND($B92&gt;0,SUM(EZ$3:EZ91)=0,SUM($H92:EY92)=0),$B92,0)</f>
        <v>0</v>
      </c>
      <c r="FA92">
        <f ca="1">IF(AND($B92&gt;0,SUM(FA$3:FA91)=0,SUM($H92:EZ92)=0),$B92,0)</f>
        <v>0</v>
      </c>
      <c r="FB92">
        <f ca="1">IF(AND($B92&gt;0,SUM(FB$3:FB91)=0,SUM($H92:FA92)=0),$B92,0)</f>
        <v>0</v>
      </c>
      <c r="FC92">
        <f ca="1">IF(AND($B92&gt;0,SUM(FC$3:FC91)=0,SUM($H92:FB92)=0),$B92,0)</f>
        <v>0</v>
      </c>
      <c r="FD92">
        <f ca="1">IF(AND($B92&gt;0,SUM(FD$3:FD91)=0,SUM($H92:FC92)=0),$B92,0)</f>
        <v>0</v>
      </c>
      <c r="FE92">
        <f ca="1">IF(AND($B92&gt;0,SUM(FE$3:FE91)=0,SUM($H92:FD92)=0),$B92,0)</f>
        <v>0</v>
      </c>
      <c r="FF92">
        <f ca="1">IF(AND($B92&gt;0,SUM(FF$3:FF91)=0,SUM($H92:FE92)=0),$B92,0)</f>
        <v>0</v>
      </c>
      <c r="FG92">
        <f ca="1">IF(AND($B92&gt;0,SUM(FG$3:FG91)=0,SUM($H92:FF92)=0),$B92,0)</f>
        <v>0</v>
      </c>
      <c r="FH92">
        <f ca="1">IF(AND($B92&gt;0,SUM(FH$3:FH91)=0,SUM($H92:FG92)=0),$B92,0)</f>
        <v>0</v>
      </c>
      <c r="FI92">
        <f ca="1">IF(AND($B92&gt;0,SUM(FI$3:FI91)=0,SUM($H92:FH92)=0),$B92,0)</f>
        <v>0</v>
      </c>
      <c r="FJ92">
        <f ca="1">IF(AND($B92&gt;0,SUM(FJ$3:FJ91)=0,SUM($H92:FI92)=0),$B92,0)</f>
        <v>0</v>
      </c>
      <c r="FK92">
        <f ca="1">IF(AND($B92&gt;0,SUM(FK$3:FK91)=0,SUM($H92:FJ92)=0),$B92,0)</f>
        <v>0</v>
      </c>
      <c r="FL92">
        <f ca="1">IF(AND($B92&gt;0,SUM(FL$3:FL91)=0,SUM($H92:FK92)=0),$B92,0)</f>
        <v>0</v>
      </c>
      <c r="FM92">
        <f ca="1">IF(AND($B92&gt;0,SUM(FM$3:FM91)=0,SUM($H92:FL92)=0),$B92,0)</f>
        <v>0</v>
      </c>
      <c r="FN92">
        <f ca="1">IF(AND($B92&gt;0,SUM(FN$3:FN91)=0,SUM($H92:FM92)=0),$B92,0)</f>
        <v>0</v>
      </c>
      <c r="FS92" s="67"/>
      <c r="FT92" s="67"/>
      <c r="FU92" s="342"/>
      <c r="FV92" s="374" t="str">
        <f>""</f>
        <v/>
      </c>
      <c r="FY92" s="67"/>
      <c r="FZ92" s="67"/>
      <c r="GA92" s="342"/>
      <c r="GB92" s="374" t="str">
        <f>""</f>
        <v/>
      </c>
      <c r="GE92" s="67"/>
      <c r="GF92" s="67"/>
      <c r="GG92" s="342"/>
      <c r="GH92" s="374" t="str">
        <f>""</f>
        <v/>
      </c>
    </row>
    <row r="93" spans="1:190" ht="15.75" hidden="1" thickBot="1" x14ac:dyDescent="0.3">
      <c r="A93">
        <v>93</v>
      </c>
      <c r="C93" s="240">
        <f t="shared" ca="1" si="24"/>
        <v>0</v>
      </c>
      <c r="D93" s="240">
        <f t="shared" ca="1" si="25"/>
        <v>0</v>
      </c>
      <c r="E93" s="240">
        <f t="shared" ca="1" si="26"/>
        <v>0</v>
      </c>
      <c r="F93" s="240" t="str">
        <f t="shared" ca="1" si="27"/>
        <v/>
      </c>
      <c r="G93" s="47">
        <f ca="1">INDEX($I$2:$FN$2,ROWS(G$2:G93))</f>
        <v>1</v>
      </c>
      <c r="H93">
        <v>0</v>
      </c>
      <c r="I93">
        <f ca="1">IF(AND($B93&gt;0,SUM(I$3:I92)=0,SUM($H93:H93)=0),$B93,0)</f>
        <v>0</v>
      </c>
      <c r="J93">
        <f ca="1">IF(AND($B93&gt;0,SUM(J$3:J92)=0,SUM($H93:I93)=0),$B93,0)</f>
        <v>0</v>
      </c>
      <c r="K93">
        <f ca="1">IF(AND($B93&gt;0,SUM(K$3:K92)=0,SUM($H93:J93)=0),$B93,0)</f>
        <v>0</v>
      </c>
      <c r="L93">
        <f ca="1">IF(AND($B93&gt;0,SUM(L$3:L92)=0,SUM($H93:K93)=0),$B93,0)</f>
        <v>0</v>
      </c>
      <c r="M93">
        <f ca="1">IF(AND($B93&gt;0,SUM(M$3:M92)=0,SUM($H93:L93)=0),$B93,0)</f>
        <v>0</v>
      </c>
      <c r="N93">
        <f ca="1">IF(AND($B93&gt;0,SUM(N$3:N92)=0,SUM($H93:M93)=0),$B93,0)</f>
        <v>0</v>
      </c>
      <c r="O93">
        <f ca="1">IF(AND($B93&gt;0,SUM(O$3:O92)=0,SUM($H93:N93)=0),$B93,0)</f>
        <v>0</v>
      </c>
      <c r="P93">
        <f ca="1">IF(AND($B93&gt;0,SUM(P$3:P92)=0,SUM($H93:O93)=0),$B93,0)</f>
        <v>0</v>
      </c>
      <c r="Q93">
        <f ca="1">IF(AND($B93&gt;0,SUM(Q$3:Q92)=0,SUM($H93:P93)=0),$B93,0)</f>
        <v>0</v>
      </c>
      <c r="R93">
        <f ca="1">IF(AND($B93&gt;0,SUM(R$3:R92)=0,SUM($H93:Q93)=0),$B93,0)</f>
        <v>0</v>
      </c>
      <c r="S93">
        <f ca="1">IF(AND($B93&gt;0,SUM(S$3:S92)=0,SUM($H93:R93)=0),$B93,0)</f>
        <v>0</v>
      </c>
      <c r="T93">
        <f ca="1">IF(AND($B93&gt;0,SUM(T$3:T92)=0,SUM($H93:S93)=0),$B93,0)</f>
        <v>0</v>
      </c>
      <c r="U93">
        <f ca="1">IF(AND($B93&gt;0,SUM(U$3:U92)=0,SUM($H93:T93)=0),$B93,0)</f>
        <v>0</v>
      </c>
      <c r="V93">
        <f ca="1">IF(AND($B93&gt;0,SUM(V$3:V92)=0,SUM($H93:U93)=0),$B93,0)</f>
        <v>0</v>
      </c>
      <c r="W93">
        <f ca="1">IF(AND($B93&gt;0,SUM(W$3:W92)=0,SUM($H93:V93)=0),$B93,0)</f>
        <v>0</v>
      </c>
      <c r="X93">
        <f ca="1">IF(AND($B93&gt;0,SUM(X$3:X92)=0,SUM($H93:W93)=0),$B93,0)</f>
        <v>0</v>
      </c>
      <c r="Y93">
        <f ca="1">IF(AND($B93&gt;0,SUM(Y$3:Y92)=0,SUM($H93:X93)=0),$B93,0)</f>
        <v>0</v>
      </c>
      <c r="Z93">
        <f ca="1">IF(AND($B93&gt;0,SUM(Z$3:Z92)=0,SUM($H93:Y93)=0),$B93,0)</f>
        <v>0</v>
      </c>
      <c r="AA93">
        <f ca="1">IF(AND($B93&gt;0,SUM(AA$3:AA92)=0,SUM($H93:Z93)=0),$B93,0)</f>
        <v>0</v>
      </c>
      <c r="AB93">
        <f ca="1">IF(AND($B93&gt;0,SUM(AB$3:AB92)=0,SUM($H93:AA93)=0),$B93,0)</f>
        <v>0</v>
      </c>
      <c r="AC93">
        <f ca="1">IF(AND($B93&gt;0,SUM(AC$3:AC92)=0,SUM($H93:AB93)=0),$B93,0)</f>
        <v>0</v>
      </c>
      <c r="AD93">
        <f ca="1">IF(AND($B93&gt;0,SUM(AD$3:AD92)=0,SUM($H93:AC93)=0),$B93,0)</f>
        <v>0</v>
      </c>
      <c r="AE93">
        <f ca="1">IF(AND($B93&gt;0,SUM(AE$3:AE92)=0,SUM($H93:AD93)=0),$B93,0)</f>
        <v>0</v>
      </c>
      <c r="AF93">
        <f ca="1">IF(AND($B93&gt;0,SUM(AF$3:AF92)=0,SUM($H93:AE93)=0),$B93,0)</f>
        <v>0</v>
      </c>
      <c r="AG93">
        <f ca="1">IF(AND($B93&gt;0,SUM(AG$3:AG92)=0,SUM($H93:AF93)=0),$B93,0)</f>
        <v>0</v>
      </c>
      <c r="AH93">
        <f ca="1">IF(AND($B93&gt;0,SUM(AH$3:AH92)=0,SUM($H93:AG93)=0),$B93,0)</f>
        <v>0</v>
      </c>
      <c r="AI93">
        <f ca="1">IF(AND($B93&gt;0,SUM(AI$3:AI92)=0,SUM($H93:AH93)=0),$B93,0)</f>
        <v>0</v>
      </c>
      <c r="AJ93">
        <f ca="1">IF(AND($B93&gt;0,SUM(AJ$3:AJ92)=0,SUM($H93:AI93)=0),$B93,0)</f>
        <v>0</v>
      </c>
      <c r="AK93">
        <f ca="1">IF(AND($B93&gt;0,SUM(AK$3:AK92)=0,SUM($H93:AJ93)=0),$B93,0)</f>
        <v>0</v>
      </c>
      <c r="AL93">
        <f ca="1">IF(AND($B93&gt;0,SUM(AL$3:AL92)=0,SUM($H93:AK93)=0),$B93,0)</f>
        <v>0</v>
      </c>
      <c r="AM93">
        <f ca="1">IF(AND($B93&gt;0,SUM(AM$3:AM92)=0,SUM($H93:AL93)=0),$B93,0)</f>
        <v>0</v>
      </c>
      <c r="AN93">
        <f ca="1">IF(AND($B93&gt;0,SUM(AN$3:AN92)=0,SUM($H93:AM93)=0),$B93,0)</f>
        <v>0</v>
      </c>
      <c r="AO93">
        <f ca="1">IF(AND($B93&gt;0,SUM(AO$3:AO92)=0,SUM($H93:AN93)=0),$B93,0)</f>
        <v>0</v>
      </c>
      <c r="AP93">
        <f ca="1">IF(AND($B93&gt;0,SUM(AP$3:AP92)=0,SUM($H93:AO93)=0),$B93,0)</f>
        <v>0</v>
      </c>
      <c r="AQ93">
        <f ca="1">IF(AND($B93&gt;0,SUM(AQ$3:AQ92)=0,SUM($H93:AP93)=0),$B93,0)</f>
        <v>0</v>
      </c>
      <c r="AR93">
        <f ca="1">IF(AND($B93&gt;0,SUM(AR$3:AR92)=0,SUM($H93:AQ93)=0),$B93,0)</f>
        <v>0</v>
      </c>
      <c r="AS93">
        <f ca="1">IF(AND($B93&gt;0,SUM(AS$3:AS92)=0,SUM($H93:AR93)=0),$B93,0)</f>
        <v>0</v>
      </c>
      <c r="AT93">
        <f ca="1">IF(AND($B93&gt;0,SUM(AT$3:AT92)=0,SUM($H93:AS93)=0),$B93,0)</f>
        <v>0</v>
      </c>
      <c r="AU93">
        <f ca="1">IF(AND($B93&gt;0,SUM(AU$3:AU92)=0,SUM($H93:AT93)=0),$B93,0)</f>
        <v>0</v>
      </c>
      <c r="AV93">
        <f ca="1">IF(AND($B93&gt;0,SUM(AV$3:AV92)=0,SUM($H93:AU93)=0),$B93,0)</f>
        <v>0</v>
      </c>
      <c r="AW93">
        <f ca="1">IF(AND($B93&gt;0,SUM(AW$3:AW92)=0,SUM($H93:AV93)=0),$B93,0)</f>
        <v>0</v>
      </c>
      <c r="AX93">
        <f ca="1">IF(AND($B93&gt;0,SUM(AX$3:AX92)=0,SUM($H93:AW93)=0),$B93,0)</f>
        <v>0</v>
      </c>
      <c r="AY93">
        <f ca="1">IF(AND($B93&gt;0,SUM(AY$3:AY92)=0,SUM($H93:AX93)=0),$B93,0)</f>
        <v>0</v>
      </c>
      <c r="AZ93">
        <f ca="1">IF(AND($B93&gt;0,SUM(AZ$3:AZ92)=0,SUM($H93:AY93)=0),$B93,0)</f>
        <v>0</v>
      </c>
      <c r="BA93">
        <f ca="1">IF(AND($B93&gt;0,SUM(BA$3:BA92)=0,SUM($H93:AZ93)=0),$B93,0)</f>
        <v>0</v>
      </c>
      <c r="BB93">
        <f ca="1">IF(AND($B93&gt;0,SUM(BB$3:BB92)=0,SUM($H93:BA93)=0),$B93,0)</f>
        <v>0</v>
      </c>
      <c r="BC93">
        <f ca="1">IF(AND($B93&gt;0,SUM(BC$3:BC92)=0,SUM($H93:BB93)=0),$B93,0)</f>
        <v>0</v>
      </c>
      <c r="BD93">
        <f ca="1">IF(AND($B93&gt;0,SUM(BD$3:BD92)=0,SUM($H93:BC93)=0),$B93,0)</f>
        <v>0</v>
      </c>
      <c r="BE93">
        <f ca="1">IF(AND($B93&gt;0,SUM(BE$3:BE92)=0,SUM($H93:BD93)=0),$B93,0)</f>
        <v>0</v>
      </c>
      <c r="BF93">
        <f ca="1">IF(AND($B93&gt;0,SUM(BF$3:BF92)=0,SUM($H93:BE93)=0),$B93,0)</f>
        <v>0</v>
      </c>
      <c r="BG93">
        <f ca="1">IF(AND($B93&gt;0,SUM(BG$3:BG92)=0,SUM($H93:BF93)=0),$B93,0)</f>
        <v>0</v>
      </c>
      <c r="BH93">
        <f ca="1">IF(AND($B93&gt;0,SUM(BH$3:BH92)=0,SUM($H93:BG93)=0),$B93,0)</f>
        <v>0</v>
      </c>
      <c r="BI93">
        <f ca="1">IF(AND($B93&gt;0,SUM(BI$3:BI92)=0,SUM($H93:BH93)=0),$B93,0)</f>
        <v>0</v>
      </c>
      <c r="BJ93">
        <f ca="1">IF(AND($B93&gt;0,SUM(BJ$3:BJ92)=0,SUM($H93:BI93)=0),$B93,0)</f>
        <v>0</v>
      </c>
      <c r="BK93">
        <f ca="1">IF(AND($B93&gt;0,SUM(BK$3:BK92)=0,SUM($H93:BJ93)=0),$B93,0)</f>
        <v>0</v>
      </c>
      <c r="BL93">
        <f ca="1">IF(AND($B93&gt;0,SUM(BL$3:BL92)=0,SUM($H93:BK93)=0),$B93,0)</f>
        <v>0</v>
      </c>
      <c r="BM93">
        <f ca="1">IF(AND($B93&gt;0,SUM(BM$3:BM92)=0,SUM($H93:BL93)=0),$B93,0)</f>
        <v>0</v>
      </c>
      <c r="BN93">
        <f ca="1">IF(AND($B93&gt;0,SUM(BN$3:BN92)=0,SUM($H93:BM93)=0),$B93,0)</f>
        <v>0</v>
      </c>
      <c r="BO93">
        <f ca="1">IF(AND($B93&gt;0,SUM(BO$3:BO92)=0,SUM($H93:BN93)=0),$B93,0)</f>
        <v>0</v>
      </c>
      <c r="BP93">
        <f ca="1">IF(AND($B93&gt;0,SUM(BP$3:BP92)=0,SUM($H93:BO93)=0),$B93,0)</f>
        <v>0</v>
      </c>
      <c r="BQ93">
        <f ca="1">IF(AND($B93&gt;0,SUM(BQ$3:BQ92)=0,SUM($H93:BP93)=0),$B93,0)</f>
        <v>0</v>
      </c>
      <c r="BR93">
        <f ca="1">IF(AND($B93&gt;0,SUM(BR$3:BR92)=0,SUM($H93:BQ93)=0),$B93,0)</f>
        <v>0</v>
      </c>
      <c r="BS93">
        <f ca="1">IF(AND($B93&gt;0,SUM(BS$3:BS92)=0,SUM($H93:BR93)=0),$B93,0)</f>
        <v>0</v>
      </c>
      <c r="BT93">
        <f ca="1">IF(AND($B93&gt;0,SUM(BT$3:BT92)=0,SUM($H93:BS93)=0),$B93,0)</f>
        <v>0</v>
      </c>
      <c r="BU93">
        <f ca="1">IF(AND($B93&gt;0,SUM(BU$3:BU92)=0,SUM($H93:BT93)=0),$B93,0)</f>
        <v>0</v>
      </c>
      <c r="BV93">
        <f ca="1">IF(AND($B93&gt;0,SUM(BV$3:BV92)=0,SUM($H93:BU93)=0),$B93,0)</f>
        <v>0</v>
      </c>
      <c r="BW93">
        <f ca="1">IF(AND($B93&gt;0,SUM(BW$3:BW92)=0,SUM($H93:BV93)=0),$B93,0)</f>
        <v>0</v>
      </c>
      <c r="BX93">
        <f ca="1">IF(AND($B93&gt;0,SUM(BX$3:BX92)=0,SUM($H93:BW93)=0),$B93,0)</f>
        <v>0</v>
      </c>
      <c r="BY93">
        <f ca="1">IF(AND($B93&gt;0,SUM(BY$3:BY92)=0,SUM($H93:BX93)=0),$B93,0)</f>
        <v>0</v>
      </c>
      <c r="BZ93">
        <f ca="1">IF(AND($B93&gt;0,SUM(BZ$3:BZ92)=0,SUM($H93:BY93)=0),$B93,0)</f>
        <v>0</v>
      </c>
      <c r="CA93">
        <f ca="1">IF(AND($B93&gt;0,SUM(CA$3:CA92)=0,SUM($H93:BZ93)=0),$B93,0)</f>
        <v>0</v>
      </c>
      <c r="CB93">
        <f ca="1">IF(AND($B93&gt;0,SUM(CB$3:CB92)=0,SUM($H93:CA93)=0),$B93,0)</f>
        <v>0</v>
      </c>
      <c r="CC93">
        <f ca="1">IF(AND($B93&gt;0,SUM(CC$3:CC92)=0,SUM($H93:CB93)=0),$B93,0)</f>
        <v>0</v>
      </c>
      <c r="CD93">
        <f ca="1">IF(AND($B93&gt;0,SUM(CD$3:CD92)=0,SUM($H93:CC93)=0),$B93,0)</f>
        <v>0</v>
      </c>
      <c r="CE93">
        <f ca="1">IF(AND($B93&gt;0,SUM(CE$3:CE92)=0,SUM($H93:CD93)=0),$B93,0)</f>
        <v>0</v>
      </c>
      <c r="CF93">
        <f ca="1">IF(AND($B93&gt;0,SUM(CF$3:CF92)=0,SUM($H93:CE93)=0),$B93,0)</f>
        <v>0</v>
      </c>
      <c r="CG93">
        <f ca="1">IF(AND($B93&gt;0,SUM(CG$3:CG92)=0,SUM($H93:CF93)=0),$B93,0)</f>
        <v>0</v>
      </c>
      <c r="CH93">
        <f ca="1">IF(AND($B93&gt;0,SUM(CH$3:CH92)=0,SUM($H93:CG93)=0),$B93,0)</f>
        <v>0</v>
      </c>
      <c r="CI93">
        <f ca="1">IF(AND($B93&gt;0,SUM(CI$3:CI92)=0,SUM($H93:CH93)=0),$B93,0)</f>
        <v>0</v>
      </c>
      <c r="CJ93">
        <f ca="1">IF(AND($B93&gt;0,SUM(CJ$3:CJ92)=0,SUM($H93:CI93)=0),$B93,0)</f>
        <v>0</v>
      </c>
      <c r="CK93">
        <f ca="1">IF(AND($B93&gt;0,SUM(CK$3:CK92)=0,SUM($H93:CJ93)=0),$B93,0)</f>
        <v>0</v>
      </c>
      <c r="CL93">
        <f ca="1">IF(AND($B93&gt;0,SUM(CL$3:CL92)=0,SUM($H93:CK93)=0),$B93,0)</f>
        <v>0</v>
      </c>
      <c r="CM93">
        <f ca="1">IF(AND($B93&gt;0,SUM(CM$3:CM92)=0,SUM($H93:CL93)=0),$B93,0)</f>
        <v>0</v>
      </c>
      <c r="CN93">
        <f ca="1">IF(AND($B93&gt;0,SUM(CN$3:CN92)=0,SUM($H93:CM93)=0),$B93,0)</f>
        <v>0</v>
      </c>
      <c r="CO93">
        <f ca="1">IF(AND($B93&gt;0,SUM(CO$3:CO92)=0,SUM($H93:CN93)=0),$B93,0)</f>
        <v>0</v>
      </c>
      <c r="CP93">
        <f ca="1">IF(AND($B93&gt;0,SUM(CP$3:CP92)=0,SUM($H93:CO93)=0),$B93,0)</f>
        <v>0</v>
      </c>
      <c r="CQ93">
        <f ca="1">IF(AND($B93&gt;0,SUM(CQ$3:CQ92)=0,SUM($H93:CP93)=0),$B93,0)</f>
        <v>0</v>
      </c>
      <c r="CR93">
        <f ca="1">IF(AND($B93&gt;0,SUM(CR$3:CR92)=0,SUM($H93:CQ93)=0),$B93,0)</f>
        <v>0</v>
      </c>
      <c r="CS93">
        <f ca="1">IF(AND($B93&gt;0,SUM(CS$3:CS92)=0,SUM($H93:CR93)=0),$B93,0)</f>
        <v>0</v>
      </c>
      <c r="CT93">
        <f ca="1">IF(AND($B93&gt;0,SUM(CT$3:CT92)=0,SUM($H93:CS93)=0),$B93,0)</f>
        <v>0</v>
      </c>
      <c r="CU93">
        <f ca="1">IF(AND($B93&gt;0,SUM(CU$3:CU92)=0,SUM($H93:CT93)=0),$B93,0)</f>
        <v>0</v>
      </c>
      <c r="CV93">
        <f ca="1">IF(AND($B93&gt;0,SUM(CV$3:CV92)=0,SUM($H93:CU93)=0),$B93,0)</f>
        <v>0</v>
      </c>
      <c r="CW93">
        <f ca="1">IF(AND($B93&gt;0,SUM(CW$3:CW92)=0,SUM($H93:CV93)=0),$B93,0)</f>
        <v>0</v>
      </c>
      <c r="CX93">
        <f ca="1">IF(AND($B93&gt;0,SUM(CX$3:CX92)=0,SUM($H93:CW93)=0),$B93,0)</f>
        <v>0</v>
      </c>
      <c r="CY93">
        <f ca="1">IF(AND($B93&gt;0,SUM(CY$3:CY92)=0,SUM($H93:CX93)=0),$B93,0)</f>
        <v>0</v>
      </c>
      <c r="CZ93">
        <f ca="1">IF(AND($B93&gt;0,SUM(CZ$3:CZ92)=0,SUM($H93:CY93)=0),$B93,0)</f>
        <v>0</v>
      </c>
      <c r="DA93">
        <f ca="1">IF(AND($B93&gt;0,SUM(DA$3:DA92)=0,SUM($H93:CZ93)=0),$B93,0)</f>
        <v>0</v>
      </c>
      <c r="DB93">
        <f ca="1">IF(AND($B93&gt;0,SUM(DB$3:DB92)=0,SUM($H93:DA93)=0),$B93,0)</f>
        <v>0</v>
      </c>
      <c r="DC93">
        <f ca="1">IF(AND($B93&gt;0,SUM(DC$3:DC92)=0,SUM($H93:DB93)=0),$B93,0)</f>
        <v>0</v>
      </c>
      <c r="DD93">
        <f ca="1">IF(AND($B93&gt;0,SUM(DD$3:DD92)=0,SUM($H93:DC93)=0),$B93,0)</f>
        <v>0</v>
      </c>
      <c r="DE93">
        <f ca="1">IF(AND($B93&gt;0,SUM(DE$3:DE92)=0,SUM($H93:DD93)=0),$B93,0)</f>
        <v>0</v>
      </c>
      <c r="DF93">
        <f ca="1">IF(AND($B93&gt;0,SUM(DF$3:DF92)=0,SUM($H93:DE93)=0),$B93,0)</f>
        <v>0</v>
      </c>
      <c r="DG93">
        <f ca="1">IF(AND($B93&gt;0,SUM(DG$3:DG92)=0,SUM($H93:DF93)=0),$B93,0)</f>
        <v>0</v>
      </c>
      <c r="DH93">
        <f ca="1">IF(AND($B93&gt;0,SUM(DH$3:DH92)=0,SUM($H93:DG93)=0),$B93,0)</f>
        <v>0</v>
      </c>
      <c r="DI93">
        <f ca="1">IF(AND($B93&gt;0,SUM(DI$3:DI92)=0,SUM($H93:DH93)=0),$B93,0)</f>
        <v>0</v>
      </c>
      <c r="DJ93">
        <f ca="1">IF(AND($B93&gt;0,SUM(DJ$3:DJ92)=0,SUM($H93:DI93)=0),$B93,0)</f>
        <v>0</v>
      </c>
      <c r="DK93">
        <f ca="1">IF(AND($B93&gt;0,SUM(DK$3:DK92)=0,SUM($H93:DJ93)=0),$B93,0)</f>
        <v>0</v>
      </c>
      <c r="DL93">
        <f ca="1">IF(AND($B93&gt;0,SUM(DL$3:DL92)=0,SUM($H93:DK93)=0),$B93,0)</f>
        <v>0</v>
      </c>
      <c r="DM93">
        <f ca="1">IF(AND($B93&gt;0,SUM(DM$3:DM92)=0,SUM($H93:DL93)=0),$B93,0)</f>
        <v>0</v>
      </c>
      <c r="DN93">
        <f ca="1">IF(AND($B93&gt;0,SUM(DN$3:DN92)=0,SUM($H93:DM93)=0),$B93,0)</f>
        <v>0</v>
      </c>
      <c r="DO93">
        <f ca="1">IF(AND($B93&gt;0,SUM(DO$3:DO92)=0,SUM($H93:DN93)=0),$B93,0)</f>
        <v>0</v>
      </c>
      <c r="DP93">
        <f ca="1">IF(AND($B93&gt;0,SUM(DP$3:DP92)=0,SUM($H93:DO93)=0),$B93,0)</f>
        <v>0</v>
      </c>
      <c r="DQ93">
        <f ca="1">IF(AND($B93&gt;0,SUM(DQ$3:DQ92)=0,SUM($H93:DP93)=0),$B93,0)</f>
        <v>0</v>
      </c>
      <c r="DR93">
        <f ca="1">IF(AND($B93&gt;0,SUM(DR$3:DR92)=0,SUM($H93:DQ93)=0),$B93,0)</f>
        <v>0</v>
      </c>
      <c r="DS93">
        <f ca="1">IF(AND($B93&gt;0,SUM(DS$3:DS92)=0,SUM($H93:DR93)=0),$B93,0)</f>
        <v>0</v>
      </c>
      <c r="DT93">
        <f ca="1">IF(AND($B93&gt;0,SUM(DT$3:DT92)=0,SUM($H93:DS93)=0),$B93,0)</f>
        <v>0</v>
      </c>
      <c r="DU93">
        <f ca="1">IF(AND($B93&gt;0,SUM(DU$3:DU92)=0,SUM($H93:DT93)=0),$B93,0)</f>
        <v>0</v>
      </c>
      <c r="DV93">
        <f ca="1">IF(AND($B93&gt;0,SUM(DV$3:DV92)=0,SUM($H93:DU93)=0),$B93,0)</f>
        <v>0</v>
      </c>
      <c r="DW93">
        <f ca="1">IF(AND($B93&gt;0,SUM(DW$3:DW92)=0,SUM($H93:DV93)=0),$B93,0)</f>
        <v>0</v>
      </c>
      <c r="DX93">
        <f ca="1">IF(AND($B93&gt;0,SUM(DX$3:DX92)=0,SUM($H93:DW93)=0),$B93,0)</f>
        <v>0</v>
      </c>
      <c r="DY93">
        <f ca="1">IF(AND($B93&gt;0,SUM(DY$3:DY92)=0,SUM($H93:DX93)=0),$B93,0)</f>
        <v>0</v>
      </c>
      <c r="DZ93">
        <f ca="1">IF(AND($B93&gt;0,SUM(DZ$3:DZ92)=0,SUM($H93:DY93)=0),$B93,0)</f>
        <v>0</v>
      </c>
      <c r="EA93">
        <f ca="1">IF(AND($B93&gt;0,SUM(EA$3:EA92)=0,SUM($H93:DZ93)=0),$B93,0)</f>
        <v>0</v>
      </c>
      <c r="EB93">
        <f ca="1">IF(AND($B93&gt;0,SUM(EB$3:EB92)=0,SUM($H93:EA93)=0),$B93,0)</f>
        <v>0</v>
      </c>
      <c r="EC93">
        <f ca="1">IF(AND($B93&gt;0,SUM(EC$3:EC92)=0,SUM($H93:EB93)=0),$B93,0)</f>
        <v>0</v>
      </c>
      <c r="ED93">
        <f ca="1">IF(AND($B93&gt;0,SUM(ED$3:ED92)=0,SUM($H93:EC93)=0),$B93,0)</f>
        <v>0</v>
      </c>
      <c r="EE93">
        <f ca="1">IF(AND($B93&gt;0,SUM(EE$3:EE92)=0,SUM($H93:ED93)=0),$B93,0)</f>
        <v>0</v>
      </c>
      <c r="EF93">
        <f ca="1">IF(AND($B93&gt;0,SUM(EF$3:EF92)=0,SUM($H93:EE93)=0),$B93,0)</f>
        <v>0</v>
      </c>
      <c r="EG93">
        <f ca="1">IF(AND($B93&gt;0,SUM(EG$3:EG92)=0,SUM($H93:EF93)=0),$B93,0)</f>
        <v>0</v>
      </c>
      <c r="EH93">
        <f ca="1">IF(AND($B93&gt;0,SUM(EH$3:EH92)=0,SUM($H93:EG93)=0),$B93,0)</f>
        <v>0</v>
      </c>
      <c r="EI93">
        <f ca="1">IF(AND($B93&gt;0,SUM(EI$3:EI92)=0,SUM($H93:EH93)=0),$B93,0)</f>
        <v>0</v>
      </c>
      <c r="EJ93">
        <f ca="1">IF(AND($B93&gt;0,SUM(EJ$3:EJ92)=0,SUM($H93:EI93)=0),$B93,0)</f>
        <v>0</v>
      </c>
      <c r="EK93">
        <f ca="1">IF(AND($B93&gt;0,SUM(EK$3:EK92)=0,SUM($H93:EJ93)=0),$B93,0)</f>
        <v>0</v>
      </c>
      <c r="EL93">
        <f ca="1">IF(AND($B93&gt;0,SUM(EL$3:EL92)=0,SUM($H93:EK93)=0),$B93,0)</f>
        <v>0</v>
      </c>
      <c r="EM93">
        <f ca="1">IF(AND($B93&gt;0,SUM(EM$3:EM92)=0,SUM($H93:EL93)=0),$B93,0)</f>
        <v>0</v>
      </c>
      <c r="EN93">
        <f ca="1">IF(AND($B93&gt;0,SUM(EN$3:EN92)=0,SUM($H93:EM93)=0),$B93,0)</f>
        <v>0</v>
      </c>
      <c r="EO93">
        <f ca="1">IF(AND($B93&gt;0,SUM(EO$3:EO92)=0,SUM($H93:EN93)=0),$B93,0)</f>
        <v>0</v>
      </c>
      <c r="EP93">
        <f ca="1">IF(AND($B93&gt;0,SUM(EP$3:EP92)=0,SUM($H93:EO93)=0),$B93,0)</f>
        <v>0</v>
      </c>
      <c r="EQ93">
        <f ca="1">IF(AND($B93&gt;0,SUM(EQ$3:EQ92)=0,SUM($H93:EP93)=0),$B93,0)</f>
        <v>0</v>
      </c>
      <c r="ER93">
        <f ca="1">IF(AND($B93&gt;0,SUM(ER$3:ER92)=0,SUM($H93:EQ93)=0),$B93,0)</f>
        <v>0</v>
      </c>
      <c r="ES93">
        <f ca="1">IF(AND($B93&gt;0,SUM(ES$3:ES92)=0,SUM($H93:ER93)=0),$B93,0)</f>
        <v>0</v>
      </c>
      <c r="ET93">
        <f ca="1">IF(AND($B93&gt;0,SUM(ET$3:ET92)=0,SUM($H93:ES93)=0),$B93,0)</f>
        <v>0</v>
      </c>
      <c r="EU93">
        <f ca="1">IF(AND($B93&gt;0,SUM(EU$3:EU92)=0,SUM($H93:ET93)=0),$B93,0)</f>
        <v>0</v>
      </c>
      <c r="EV93">
        <f ca="1">IF(AND($B93&gt;0,SUM(EV$3:EV92)=0,SUM($H93:EU93)=0),$B93,0)</f>
        <v>0</v>
      </c>
      <c r="EW93">
        <f ca="1">IF(AND($B93&gt;0,SUM(EW$3:EW92)=0,SUM($H93:EV93)=0),$B93,0)</f>
        <v>0</v>
      </c>
      <c r="EX93">
        <f ca="1">IF(AND($B93&gt;0,SUM(EX$3:EX92)=0,SUM($H93:EW93)=0),$B93,0)</f>
        <v>0</v>
      </c>
      <c r="EY93">
        <f ca="1">IF(AND($B93&gt;0,SUM(EY$3:EY92)=0,SUM($H93:EX93)=0),$B93,0)</f>
        <v>0</v>
      </c>
      <c r="EZ93">
        <f ca="1">IF(AND($B93&gt;0,SUM(EZ$3:EZ92)=0,SUM($H93:EY93)=0),$B93,0)</f>
        <v>0</v>
      </c>
      <c r="FA93">
        <f ca="1">IF(AND($B93&gt;0,SUM(FA$3:FA92)=0,SUM($H93:EZ93)=0),$B93,0)</f>
        <v>0</v>
      </c>
      <c r="FB93">
        <f ca="1">IF(AND($B93&gt;0,SUM(FB$3:FB92)=0,SUM($H93:FA93)=0),$B93,0)</f>
        <v>0</v>
      </c>
      <c r="FC93">
        <f ca="1">IF(AND($B93&gt;0,SUM(FC$3:FC92)=0,SUM($H93:FB93)=0),$B93,0)</f>
        <v>0</v>
      </c>
      <c r="FD93">
        <f ca="1">IF(AND($B93&gt;0,SUM(FD$3:FD92)=0,SUM($H93:FC93)=0),$B93,0)</f>
        <v>0</v>
      </c>
      <c r="FE93">
        <f ca="1">IF(AND($B93&gt;0,SUM(FE$3:FE92)=0,SUM($H93:FD93)=0),$B93,0)</f>
        <v>0</v>
      </c>
      <c r="FF93">
        <f ca="1">IF(AND($B93&gt;0,SUM(FF$3:FF92)=0,SUM($H93:FE93)=0),$B93,0)</f>
        <v>0</v>
      </c>
      <c r="FG93">
        <f ca="1">IF(AND($B93&gt;0,SUM(FG$3:FG92)=0,SUM($H93:FF93)=0),$B93,0)</f>
        <v>0</v>
      </c>
      <c r="FH93">
        <f ca="1">IF(AND($B93&gt;0,SUM(FH$3:FH92)=0,SUM($H93:FG93)=0),$B93,0)</f>
        <v>0</v>
      </c>
      <c r="FI93">
        <f ca="1">IF(AND($B93&gt;0,SUM(FI$3:FI92)=0,SUM($H93:FH93)=0),$B93,0)</f>
        <v>0</v>
      </c>
      <c r="FJ93">
        <f ca="1">IF(AND($B93&gt;0,SUM(FJ$3:FJ92)=0,SUM($H93:FI93)=0),$B93,0)</f>
        <v>0</v>
      </c>
      <c r="FK93">
        <f ca="1">IF(AND($B93&gt;0,SUM(FK$3:FK92)=0,SUM($H93:FJ93)=0),$B93,0)</f>
        <v>0</v>
      </c>
      <c r="FL93">
        <f ca="1">IF(AND($B93&gt;0,SUM(FL$3:FL92)=0,SUM($H93:FK93)=0),$B93,0)</f>
        <v>0</v>
      </c>
      <c r="FM93">
        <f ca="1">IF(AND($B93&gt;0,SUM(FM$3:FM92)=0,SUM($H93:FL93)=0),$B93,0)</f>
        <v>0</v>
      </c>
      <c r="FN93">
        <f ca="1">IF(AND($B93&gt;0,SUM(FN$3:FN92)=0,SUM($H93:FM93)=0),$B93,0)</f>
        <v>0</v>
      </c>
      <c r="FS93" s="67"/>
      <c r="FT93" s="67"/>
      <c r="FU93" s="342"/>
      <c r="FV93" s="374" t="str">
        <f>""</f>
        <v/>
      </c>
      <c r="FY93" s="67"/>
      <c r="FZ93" s="67"/>
      <c r="GA93" s="342"/>
      <c r="GB93" s="374" t="str">
        <f>""</f>
        <v/>
      </c>
      <c r="GE93" s="67"/>
      <c r="GF93" s="67"/>
      <c r="GG93" s="342"/>
      <c r="GH93" s="374" t="str">
        <f>""</f>
        <v/>
      </c>
    </row>
    <row r="94" spans="1:190" ht="15.75" hidden="1" thickBot="1" x14ac:dyDescent="0.3">
      <c r="A94">
        <v>94</v>
      </c>
      <c r="C94" s="240">
        <f t="shared" ca="1" si="24"/>
        <v>0</v>
      </c>
      <c r="D94" s="240">
        <f t="shared" ca="1" si="25"/>
        <v>0</v>
      </c>
      <c r="E94" s="240">
        <f t="shared" ca="1" si="26"/>
        <v>0</v>
      </c>
      <c r="F94" s="240" t="str">
        <f t="shared" ca="1" si="27"/>
        <v/>
      </c>
      <c r="G94" s="47">
        <f ca="1">INDEX($I$2:$FN$2,ROWS(G$2:G94))</f>
        <v>1</v>
      </c>
      <c r="H94">
        <v>0</v>
      </c>
      <c r="I94">
        <f ca="1">IF(AND($B94&gt;0,SUM(I$3:I93)=0,SUM($H94:H94)=0),$B94,0)</f>
        <v>0</v>
      </c>
      <c r="J94">
        <f ca="1">IF(AND($B94&gt;0,SUM(J$3:J93)=0,SUM($H94:I94)=0),$B94,0)</f>
        <v>0</v>
      </c>
      <c r="K94">
        <f ca="1">IF(AND($B94&gt;0,SUM(K$3:K93)=0,SUM($H94:J94)=0),$B94,0)</f>
        <v>0</v>
      </c>
      <c r="L94">
        <f ca="1">IF(AND($B94&gt;0,SUM(L$3:L93)=0,SUM($H94:K94)=0),$B94,0)</f>
        <v>0</v>
      </c>
      <c r="M94">
        <f ca="1">IF(AND($B94&gt;0,SUM(M$3:M93)=0,SUM($H94:L94)=0),$B94,0)</f>
        <v>0</v>
      </c>
      <c r="N94">
        <f ca="1">IF(AND($B94&gt;0,SUM(N$3:N93)=0,SUM($H94:M94)=0),$B94,0)</f>
        <v>0</v>
      </c>
      <c r="O94">
        <f ca="1">IF(AND($B94&gt;0,SUM(O$3:O93)=0,SUM($H94:N94)=0),$B94,0)</f>
        <v>0</v>
      </c>
      <c r="P94">
        <f ca="1">IF(AND($B94&gt;0,SUM(P$3:P93)=0,SUM($H94:O94)=0),$B94,0)</f>
        <v>0</v>
      </c>
      <c r="Q94">
        <f ca="1">IF(AND($B94&gt;0,SUM(Q$3:Q93)=0,SUM($H94:P94)=0),$B94,0)</f>
        <v>0</v>
      </c>
      <c r="R94">
        <f ca="1">IF(AND($B94&gt;0,SUM(R$3:R93)=0,SUM($H94:Q94)=0),$B94,0)</f>
        <v>0</v>
      </c>
      <c r="S94">
        <f ca="1">IF(AND($B94&gt;0,SUM(S$3:S93)=0,SUM($H94:R94)=0),$B94,0)</f>
        <v>0</v>
      </c>
      <c r="T94">
        <f ca="1">IF(AND($B94&gt;0,SUM(T$3:T93)=0,SUM($H94:S94)=0),$B94,0)</f>
        <v>0</v>
      </c>
      <c r="U94">
        <f ca="1">IF(AND($B94&gt;0,SUM(U$3:U93)=0,SUM($H94:T94)=0),$B94,0)</f>
        <v>0</v>
      </c>
      <c r="V94">
        <f ca="1">IF(AND($B94&gt;0,SUM(V$3:V93)=0,SUM($H94:U94)=0),$B94,0)</f>
        <v>0</v>
      </c>
      <c r="W94">
        <f ca="1">IF(AND($B94&gt;0,SUM(W$3:W93)=0,SUM($H94:V94)=0),$B94,0)</f>
        <v>0</v>
      </c>
      <c r="X94">
        <f ca="1">IF(AND($B94&gt;0,SUM(X$3:X93)=0,SUM($H94:W94)=0),$B94,0)</f>
        <v>0</v>
      </c>
      <c r="Y94">
        <f ca="1">IF(AND($B94&gt;0,SUM(Y$3:Y93)=0,SUM($H94:X94)=0),$B94,0)</f>
        <v>0</v>
      </c>
      <c r="Z94">
        <f ca="1">IF(AND($B94&gt;0,SUM(Z$3:Z93)=0,SUM($H94:Y94)=0),$B94,0)</f>
        <v>0</v>
      </c>
      <c r="AA94">
        <f ca="1">IF(AND($B94&gt;0,SUM(AA$3:AA93)=0,SUM($H94:Z94)=0),$B94,0)</f>
        <v>0</v>
      </c>
      <c r="AB94">
        <f ca="1">IF(AND($B94&gt;0,SUM(AB$3:AB93)=0,SUM($H94:AA94)=0),$B94,0)</f>
        <v>0</v>
      </c>
      <c r="AC94">
        <f ca="1">IF(AND($B94&gt;0,SUM(AC$3:AC93)=0,SUM($H94:AB94)=0),$B94,0)</f>
        <v>0</v>
      </c>
      <c r="AD94">
        <f ca="1">IF(AND($B94&gt;0,SUM(AD$3:AD93)=0,SUM($H94:AC94)=0),$B94,0)</f>
        <v>0</v>
      </c>
      <c r="AE94">
        <f ca="1">IF(AND($B94&gt;0,SUM(AE$3:AE93)=0,SUM($H94:AD94)=0),$B94,0)</f>
        <v>0</v>
      </c>
      <c r="AF94">
        <f ca="1">IF(AND($B94&gt;0,SUM(AF$3:AF93)=0,SUM($H94:AE94)=0),$B94,0)</f>
        <v>0</v>
      </c>
      <c r="AG94">
        <f ca="1">IF(AND($B94&gt;0,SUM(AG$3:AG93)=0,SUM($H94:AF94)=0),$B94,0)</f>
        <v>0</v>
      </c>
      <c r="AH94">
        <f ca="1">IF(AND($B94&gt;0,SUM(AH$3:AH93)=0,SUM($H94:AG94)=0),$B94,0)</f>
        <v>0</v>
      </c>
      <c r="AI94">
        <f ca="1">IF(AND($B94&gt;0,SUM(AI$3:AI93)=0,SUM($H94:AH94)=0),$B94,0)</f>
        <v>0</v>
      </c>
      <c r="AJ94">
        <f ca="1">IF(AND($B94&gt;0,SUM(AJ$3:AJ93)=0,SUM($H94:AI94)=0),$B94,0)</f>
        <v>0</v>
      </c>
      <c r="AK94">
        <f ca="1">IF(AND($B94&gt;0,SUM(AK$3:AK93)=0,SUM($H94:AJ94)=0),$B94,0)</f>
        <v>0</v>
      </c>
      <c r="AL94">
        <f ca="1">IF(AND($B94&gt;0,SUM(AL$3:AL93)=0,SUM($H94:AK94)=0),$B94,0)</f>
        <v>0</v>
      </c>
      <c r="AM94">
        <f ca="1">IF(AND($B94&gt;0,SUM(AM$3:AM93)=0,SUM($H94:AL94)=0),$B94,0)</f>
        <v>0</v>
      </c>
      <c r="AN94">
        <f ca="1">IF(AND($B94&gt;0,SUM(AN$3:AN93)=0,SUM($H94:AM94)=0),$B94,0)</f>
        <v>0</v>
      </c>
      <c r="AO94">
        <f ca="1">IF(AND($B94&gt;0,SUM(AO$3:AO93)=0,SUM($H94:AN94)=0),$B94,0)</f>
        <v>0</v>
      </c>
      <c r="AP94">
        <f ca="1">IF(AND($B94&gt;0,SUM(AP$3:AP93)=0,SUM($H94:AO94)=0),$B94,0)</f>
        <v>0</v>
      </c>
      <c r="AQ94">
        <f ca="1">IF(AND($B94&gt;0,SUM(AQ$3:AQ93)=0,SUM($H94:AP94)=0),$B94,0)</f>
        <v>0</v>
      </c>
      <c r="AR94">
        <f ca="1">IF(AND($B94&gt;0,SUM(AR$3:AR93)=0,SUM($H94:AQ94)=0),$B94,0)</f>
        <v>0</v>
      </c>
      <c r="AS94">
        <f ca="1">IF(AND($B94&gt;0,SUM(AS$3:AS93)=0,SUM($H94:AR94)=0),$B94,0)</f>
        <v>0</v>
      </c>
      <c r="AT94">
        <f ca="1">IF(AND($B94&gt;0,SUM(AT$3:AT93)=0,SUM($H94:AS94)=0),$B94,0)</f>
        <v>0</v>
      </c>
      <c r="AU94">
        <f ca="1">IF(AND($B94&gt;0,SUM(AU$3:AU93)=0,SUM($H94:AT94)=0),$B94,0)</f>
        <v>0</v>
      </c>
      <c r="AV94">
        <f ca="1">IF(AND($B94&gt;0,SUM(AV$3:AV93)=0,SUM($H94:AU94)=0),$B94,0)</f>
        <v>0</v>
      </c>
      <c r="AW94">
        <f ca="1">IF(AND($B94&gt;0,SUM(AW$3:AW93)=0,SUM($H94:AV94)=0),$B94,0)</f>
        <v>0</v>
      </c>
      <c r="AX94">
        <f ca="1">IF(AND($B94&gt;0,SUM(AX$3:AX93)=0,SUM($H94:AW94)=0),$B94,0)</f>
        <v>0</v>
      </c>
      <c r="AY94">
        <f ca="1">IF(AND($B94&gt;0,SUM(AY$3:AY93)=0,SUM($H94:AX94)=0),$B94,0)</f>
        <v>0</v>
      </c>
      <c r="AZ94">
        <f ca="1">IF(AND($B94&gt;0,SUM(AZ$3:AZ93)=0,SUM($H94:AY94)=0),$B94,0)</f>
        <v>0</v>
      </c>
      <c r="BA94">
        <f ca="1">IF(AND($B94&gt;0,SUM(BA$3:BA93)=0,SUM($H94:AZ94)=0),$B94,0)</f>
        <v>0</v>
      </c>
      <c r="BB94">
        <f ca="1">IF(AND($B94&gt;0,SUM(BB$3:BB93)=0,SUM($H94:BA94)=0),$B94,0)</f>
        <v>0</v>
      </c>
      <c r="BC94">
        <f ca="1">IF(AND($B94&gt;0,SUM(BC$3:BC93)=0,SUM($H94:BB94)=0),$B94,0)</f>
        <v>0</v>
      </c>
      <c r="BD94">
        <f ca="1">IF(AND($B94&gt;0,SUM(BD$3:BD93)=0,SUM($H94:BC94)=0),$B94,0)</f>
        <v>0</v>
      </c>
      <c r="BE94">
        <f ca="1">IF(AND($B94&gt;0,SUM(BE$3:BE93)=0,SUM($H94:BD94)=0),$B94,0)</f>
        <v>0</v>
      </c>
      <c r="BF94">
        <f ca="1">IF(AND($B94&gt;0,SUM(BF$3:BF93)=0,SUM($H94:BE94)=0),$B94,0)</f>
        <v>0</v>
      </c>
      <c r="BG94">
        <f ca="1">IF(AND($B94&gt;0,SUM(BG$3:BG93)=0,SUM($H94:BF94)=0),$B94,0)</f>
        <v>0</v>
      </c>
      <c r="BH94">
        <f ca="1">IF(AND($B94&gt;0,SUM(BH$3:BH93)=0,SUM($H94:BG94)=0),$B94,0)</f>
        <v>0</v>
      </c>
      <c r="BI94">
        <f ca="1">IF(AND($B94&gt;0,SUM(BI$3:BI93)=0,SUM($H94:BH94)=0),$B94,0)</f>
        <v>0</v>
      </c>
      <c r="BJ94">
        <f ca="1">IF(AND($B94&gt;0,SUM(BJ$3:BJ93)=0,SUM($H94:BI94)=0),$B94,0)</f>
        <v>0</v>
      </c>
      <c r="BK94">
        <f ca="1">IF(AND($B94&gt;0,SUM(BK$3:BK93)=0,SUM($H94:BJ94)=0),$B94,0)</f>
        <v>0</v>
      </c>
      <c r="BL94">
        <f ca="1">IF(AND($B94&gt;0,SUM(BL$3:BL93)=0,SUM($H94:BK94)=0),$B94,0)</f>
        <v>0</v>
      </c>
      <c r="BM94">
        <f ca="1">IF(AND($B94&gt;0,SUM(BM$3:BM93)=0,SUM($H94:BL94)=0),$B94,0)</f>
        <v>0</v>
      </c>
      <c r="BN94">
        <f ca="1">IF(AND($B94&gt;0,SUM(BN$3:BN93)=0,SUM($H94:BM94)=0),$B94,0)</f>
        <v>0</v>
      </c>
      <c r="BO94">
        <f ca="1">IF(AND($B94&gt;0,SUM(BO$3:BO93)=0,SUM($H94:BN94)=0),$B94,0)</f>
        <v>0</v>
      </c>
      <c r="BP94">
        <f ca="1">IF(AND($B94&gt;0,SUM(BP$3:BP93)=0,SUM($H94:BO94)=0),$B94,0)</f>
        <v>0</v>
      </c>
      <c r="BQ94">
        <f ca="1">IF(AND($B94&gt;0,SUM(BQ$3:BQ93)=0,SUM($H94:BP94)=0),$B94,0)</f>
        <v>0</v>
      </c>
      <c r="BR94">
        <f ca="1">IF(AND($B94&gt;0,SUM(BR$3:BR93)=0,SUM($H94:BQ94)=0),$B94,0)</f>
        <v>0</v>
      </c>
      <c r="BS94">
        <f ca="1">IF(AND($B94&gt;0,SUM(BS$3:BS93)=0,SUM($H94:BR94)=0),$B94,0)</f>
        <v>0</v>
      </c>
      <c r="BT94">
        <f ca="1">IF(AND($B94&gt;0,SUM(BT$3:BT93)=0,SUM($H94:BS94)=0),$B94,0)</f>
        <v>0</v>
      </c>
      <c r="BU94">
        <f ca="1">IF(AND($B94&gt;0,SUM(BU$3:BU93)=0,SUM($H94:BT94)=0),$B94,0)</f>
        <v>0</v>
      </c>
      <c r="BV94">
        <f ca="1">IF(AND($B94&gt;0,SUM(BV$3:BV93)=0,SUM($H94:BU94)=0),$B94,0)</f>
        <v>0</v>
      </c>
      <c r="BW94">
        <f ca="1">IF(AND($B94&gt;0,SUM(BW$3:BW93)=0,SUM($H94:BV94)=0),$B94,0)</f>
        <v>0</v>
      </c>
      <c r="BX94">
        <f ca="1">IF(AND($B94&gt;0,SUM(BX$3:BX93)=0,SUM($H94:BW94)=0),$B94,0)</f>
        <v>0</v>
      </c>
      <c r="BY94">
        <f ca="1">IF(AND($B94&gt;0,SUM(BY$3:BY93)=0,SUM($H94:BX94)=0),$B94,0)</f>
        <v>0</v>
      </c>
      <c r="BZ94">
        <f ca="1">IF(AND($B94&gt;0,SUM(BZ$3:BZ93)=0,SUM($H94:BY94)=0),$B94,0)</f>
        <v>0</v>
      </c>
      <c r="CA94">
        <f ca="1">IF(AND($B94&gt;0,SUM(CA$3:CA93)=0,SUM($H94:BZ94)=0),$B94,0)</f>
        <v>0</v>
      </c>
      <c r="CB94">
        <f ca="1">IF(AND($B94&gt;0,SUM(CB$3:CB93)=0,SUM($H94:CA94)=0),$B94,0)</f>
        <v>0</v>
      </c>
      <c r="CC94">
        <f ca="1">IF(AND($B94&gt;0,SUM(CC$3:CC93)=0,SUM($H94:CB94)=0),$B94,0)</f>
        <v>0</v>
      </c>
      <c r="CD94">
        <f ca="1">IF(AND($B94&gt;0,SUM(CD$3:CD93)=0,SUM($H94:CC94)=0),$B94,0)</f>
        <v>0</v>
      </c>
      <c r="CE94">
        <f ca="1">IF(AND($B94&gt;0,SUM(CE$3:CE93)=0,SUM($H94:CD94)=0),$B94,0)</f>
        <v>0</v>
      </c>
      <c r="CF94">
        <f ca="1">IF(AND($B94&gt;0,SUM(CF$3:CF93)=0,SUM($H94:CE94)=0),$B94,0)</f>
        <v>0</v>
      </c>
      <c r="CG94">
        <f ca="1">IF(AND($B94&gt;0,SUM(CG$3:CG93)=0,SUM($H94:CF94)=0),$B94,0)</f>
        <v>0</v>
      </c>
      <c r="CH94">
        <f ca="1">IF(AND($B94&gt;0,SUM(CH$3:CH93)=0,SUM($H94:CG94)=0),$B94,0)</f>
        <v>0</v>
      </c>
      <c r="CI94">
        <f ca="1">IF(AND($B94&gt;0,SUM(CI$3:CI93)=0,SUM($H94:CH94)=0),$B94,0)</f>
        <v>0</v>
      </c>
      <c r="CJ94">
        <f ca="1">IF(AND($B94&gt;0,SUM(CJ$3:CJ93)=0,SUM($H94:CI94)=0),$B94,0)</f>
        <v>0</v>
      </c>
      <c r="CK94">
        <f ca="1">IF(AND($B94&gt;0,SUM(CK$3:CK93)=0,SUM($H94:CJ94)=0),$B94,0)</f>
        <v>0</v>
      </c>
      <c r="CL94">
        <f ca="1">IF(AND($B94&gt;0,SUM(CL$3:CL93)=0,SUM($H94:CK94)=0),$B94,0)</f>
        <v>0</v>
      </c>
      <c r="CM94">
        <f ca="1">IF(AND($B94&gt;0,SUM(CM$3:CM93)=0,SUM($H94:CL94)=0),$B94,0)</f>
        <v>0</v>
      </c>
      <c r="CN94">
        <f ca="1">IF(AND($B94&gt;0,SUM(CN$3:CN93)=0,SUM($H94:CM94)=0),$B94,0)</f>
        <v>0</v>
      </c>
      <c r="CO94">
        <f ca="1">IF(AND($B94&gt;0,SUM(CO$3:CO93)=0,SUM($H94:CN94)=0),$B94,0)</f>
        <v>0</v>
      </c>
      <c r="CP94">
        <f ca="1">IF(AND($B94&gt;0,SUM(CP$3:CP93)=0,SUM($H94:CO94)=0),$B94,0)</f>
        <v>0</v>
      </c>
      <c r="CQ94">
        <f ca="1">IF(AND($B94&gt;0,SUM(CQ$3:CQ93)=0,SUM($H94:CP94)=0),$B94,0)</f>
        <v>0</v>
      </c>
      <c r="CR94">
        <f ca="1">IF(AND($B94&gt;0,SUM(CR$3:CR93)=0,SUM($H94:CQ94)=0),$B94,0)</f>
        <v>0</v>
      </c>
      <c r="CS94">
        <f ca="1">IF(AND($B94&gt;0,SUM(CS$3:CS93)=0,SUM($H94:CR94)=0),$B94,0)</f>
        <v>0</v>
      </c>
      <c r="CT94">
        <f ca="1">IF(AND($B94&gt;0,SUM(CT$3:CT93)=0,SUM($H94:CS94)=0),$B94,0)</f>
        <v>0</v>
      </c>
      <c r="CU94">
        <f ca="1">IF(AND($B94&gt;0,SUM(CU$3:CU93)=0,SUM($H94:CT94)=0),$B94,0)</f>
        <v>0</v>
      </c>
      <c r="CV94">
        <f ca="1">IF(AND($B94&gt;0,SUM(CV$3:CV93)=0,SUM($H94:CU94)=0),$B94,0)</f>
        <v>0</v>
      </c>
      <c r="CW94">
        <f ca="1">IF(AND($B94&gt;0,SUM(CW$3:CW93)=0,SUM($H94:CV94)=0),$B94,0)</f>
        <v>0</v>
      </c>
      <c r="CX94">
        <f ca="1">IF(AND($B94&gt;0,SUM(CX$3:CX93)=0,SUM($H94:CW94)=0),$B94,0)</f>
        <v>0</v>
      </c>
      <c r="CY94">
        <f ca="1">IF(AND($B94&gt;0,SUM(CY$3:CY93)=0,SUM($H94:CX94)=0),$B94,0)</f>
        <v>0</v>
      </c>
      <c r="CZ94">
        <f ca="1">IF(AND($B94&gt;0,SUM(CZ$3:CZ93)=0,SUM($H94:CY94)=0),$B94,0)</f>
        <v>0</v>
      </c>
      <c r="DA94">
        <f ca="1">IF(AND($B94&gt;0,SUM(DA$3:DA93)=0,SUM($H94:CZ94)=0),$B94,0)</f>
        <v>0</v>
      </c>
      <c r="DB94">
        <f ca="1">IF(AND($B94&gt;0,SUM(DB$3:DB93)=0,SUM($H94:DA94)=0),$B94,0)</f>
        <v>0</v>
      </c>
      <c r="DC94">
        <f ca="1">IF(AND($B94&gt;0,SUM(DC$3:DC93)=0,SUM($H94:DB94)=0),$B94,0)</f>
        <v>0</v>
      </c>
      <c r="DD94">
        <f ca="1">IF(AND($B94&gt;0,SUM(DD$3:DD93)=0,SUM($H94:DC94)=0),$B94,0)</f>
        <v>0</v>
      </c>
      <c r="DE94">
        <f ca="1">IF(AND($B94&gt;0,SUM(DE$3:DE93)=0,SUM($H94:DD94)=0),$B94,0)</f>
        <v>0</v>
      </c>
      <c r="DF94">
        <f ca="1">IF(AND($B94&gt;0,SUM(DF$3:DF93)=0,SUM($H94:DE94)=0),$B94,0)</f>
        <v>0</v>
      </c>
      <c r="DG94">
        <f ca="1">IF(AND($B94&gt;0,SUM(DG$3:DG93)=0,SUM($H94:DF94)=0),$B94,0)</f>
        <v>0</v>
      </c>
      <c r="DH94">
        <f ca="1">IF(AND($B94&gt;0,SUM(DH$3:DH93)=0,SUM($H94:DG94)=0),$B94,0)</f>
        <v>0</v>
      </c>
      <c r="DI94">
        <f ca="1">IF(AND($B94&gt;0,SUM(DI$3:DI93)=0,SUM($H94:DH94)=0),$B94,0)</f>
        <v>0</v>
      </c>
      <c r="DJ94">
        <f ca="1">IF(AND($B94&gt;0,SUM(DJ$3:DJ93)=0,SUM($H94:DI94)=0),$B94,0)</f>
        <v>0</v>
      </c>
      <c r="DK94">
        <f ca="1">IF(AND($B94&gt;0,SUM(DK$3:DK93)=0,SUM($H94:DJ94)=0),$B94,0)</f>
        <v>0</v>
      </c>
      <c r="DL94">
        <f ca="1">IF(AND($B94&gt;0,SUM(DL$3:DL93)=0,SUM($H94:DK94)=0),$B94,0)</f>
        <v>0</v>
      </c>
      <c r="DM94">
        <f ca="1">IF(AND($B94&gt;0,SUM(DM$3:DM93)=0,SUM($H94:DL94)=0),$B94,0)</f>
        <v>0</v>
      </c>
      <c r="DN94">
        <f ca="1">IF(AND($B94&gt;0,SUM(DN$3:DN93)=0,SUM($H94:DM94)=0),$B94,0)</f>
        <v>0</v>
      </c>
      <c r="DO94">
        <f ca="1">IF(AND($B94&gt;0,SUM(DO$3:DO93)=0,SUM($H94:DN94)=0),$B94,0)</f>
        <v>0</v>
      </c>
      <c r="DP94">
        <f ca="1">IF(AND($B94&gt;0,SUM(DP$3:DP93)=0,SUM($H94:DO94)=0),$B94,0)</f>
        <v>0</v>
      </c>
      <c r="DQ94">
        <f ca="1">IF(AND($B94&gt;0,SUM(DQ$3:DQ93)=0,SUM($H94:DP94)=0),$B94,0)</f>
        <v>0</v>
      </c>
      <c r="DR94">
        <f ca="1">IF(AND($B94&gt;0,SUM(DR$3:DR93)=0,SUM($H94:DQ94)=0),$B94,0)</f>
        <v>0</v>
      </c>
      <c r="DS94">
        <f ca="1">IF(AND($B94&gt;0,SUM(DS$3:DS93)=0,SUM($H94:DR94)=0),$B94,0)</f>
        <v>0</v>
      </c>
      <c r="DT94">
        <f ca="1">IF(AND($B94&gt;0,SUM(DT$3:DT93)=0,SUM($H94:DS94)=0),$B94,0)</f>
        <v>0</v>
      </c>
      <c r="DU94">
        <f ca="1">IF(AND($B94&gt;0,SUM(DU$3:DU93)=0,SUM($H94:DT94)=0),$B94,0)</f>
        <v>0</v>
      </c>
      <c r="DV94">
        <f ca="1">IF(AND($B94&gt;0,SUM(DV$3:DV93)=0,SUM($H94:DU94)=0),$B94,0)</f>
        <v>0</v>
      </c>
      <c r="DW94">
        <f ca="1">IF(AND($B94&gt;0,SUM(DW$3:DW93)=0,SUM($H94:DV94)=0),$B94,0)</f>
        <v>0</v>
      </c>
      <c r="DX94">
        <f ca="1">IF(AND($B94&gt;0,SUM(DX$3:DX93)=0,SUM($H94:DW94)=0),$B94,0)</f>
        <v>0</v>
      </c>
      <c r="DY94">
        <f ca="1">IF(AND($B94&gt;0,SUM(DY$3:DY93)=0,SUM($H94:DX94)=0),$B94,0)</f>
        <v>0</v>
      </c>
      <c r="DZ94">
        <f ca="1">IF(AND($B94&gt;0,SUM(DZ$3:DZ93)=0,SUM($H94:DY94)=0),$B94,0)</f>
        <v>0</v>
      </c>
      <c r="EA94">
        <f ca="1">IF(AND($B94&gt;0,SUM(EA$3:EA93)=0,SUM($H94:DZ94)=0),$B94,0)</f>
        <v>0</v>
      </c>
      <c r="EB94">
        <f ca="1">IF(AND($B94&gt;0,SUM(EB$3:EB93)=0,SUM($H94:EA94)=0),$B94,0)</f>
        <v>0</v>
      </c>
      <c r="EC94">
        <f ca="1">IF(AND($B94&gt;0,SUM(EC$3:EC93)=0,SUM($H94:EB94)=0),$B94,0)</f>
        <v>0</v>
      </c>
      <c r="ED94">
        <f ca="1">IF(AND($B94&gt;0,SUM(ED$3:ED93)=0,SUM($H94:EC94)=0),$B94,0)</f>
        <v>0</v>
      </c>
      <c r="EE94">
        <f ca="1">IF(AND($B94&gt;0,SUM(EE$3:EE93)=0,SUM($H94:ED94)=0),$B94,0)</f>
        <v>0</v>
      </c>
      <c r="EF94">
        <f ca="1">IF(AND($B94&gt;0,SUM(EF$3:EF93)=0,SUM($H94:EE94)=0),$B94,0)</f>
        <v>0</v>
      </c>
      <c r="EG94">
        <f ca="1">IF(AND($B94&gt;0,SUM(EG$3:EG93)=0,SUM($H94:EF94)=0),$B94,0)</f>
        <v>0</v>
      </c>
      <c r="EH94">
        <f ca="1">IF(AND($B94&gt;0,SUM(EH$3:EH93)=0,SUM($H94:EG94)=0),$B94,0)</f>
        <v>0</v>
      </c>
      <c r="EI94">
        <f ca="1">IF(AND($B94&gt;0,SUM(EI$3:EI93)=0,SUM($H94:EH94)=0),$B94,0)</f>
        <v>0</v>
      </c>
      <c r="EJ94">
        <f ca="1">IF(AND($B94&gt;0,SUM(EJ$3:EJ93)=0,SUM($H94:EI94)=0),$B94,0)</f>
        <v>0</v>
      </c>
      <c r="EK94">
        <f ca="1">IF(AND($B94&gt;0,SUM(EK$3:EK93)=0,SUM($H94:EJ94)=0),$B94,0)</f>
        <v>0</v>
      </c>
      <c r="EL94">
        <f ca="1">IF(AND($B94&gt;0,SUM(EL$3:EL93)=0,SUM($H94:EK94)=0),$B94,0)</f>
        <v>0</v>
      </c>
      <c r="EM94">
        <f ca="1">IF(AND($B94&gt;0,SUM(EM$3:EM93)=0,SUM($H94:EL94)=0),$B94,0)</f>
        <v>0</v>
      </c>
      <c r="EN94">
        <f ca="1">IF(AND($B94&gt;0,SUM(EN$3:EN93)=0,SUM($H94:EM94)=0),$B94,0)</f>
        <v>0</v>
      </c>
      <c r="EO94">
        <f ca="1">IF(AND($B94&gt;0,SUM(EO$3:EO93)=0,SUM($H94:EN94)=0),$B94,0)</f>
        <v>0</v>
      </c>
      <c r="EP94">
        <f ca="1">IF(AND($B94&gt;0,SUM(EP$3:EP93)=0,SUM($H94:EO94)=0),$B94,0)</f>
        <v>0</v>
      </c>
      <c r="EQ94">
        <f ca="1">IF(AND($B94&gt;0,SUM(EQ$3:EQ93)=0,SUM($H94:EP94)=0),$B94,0)</f>
        <v>0</v>
      </c>
      <c r="ER94">
        <f ca="1">IF(AND($B94&gt;0,SUM(ER$3:ER93)=0,SUM($H94:EQ94)=0),$B94,0)</f>
        <v>0</v>
      </c>
      <c r="ES94">
        <f ca="1">IF(AND($B94&gt;0,SUM(ES$3:ES93)=0,SUM($H94:ER94)=0),$B94,0)</f>
        <v>0</v>
      </c>
      <c r="ET94">
        <f ca="1">IF(AND($B94&gt;0,SUM(ET$3:ET93)=0,SUM($H94:ES94)=0),$B94,0)</f>
        <v>0</v>
      </c>
      <c r="EU94">
        <f ca="1">IF(AND($B94&gt;0,SUM(EU$3:EU93)=0,SUM($H94:ET94)=0),$B94,0)</f>
        <v>0</v>
      </c>
      <c r="EV94">
        <f ca="1">IF(AND($B94&gt;0,SUM(EV$3:EV93)=0,SUM($H94:EU94)=0),$B94,0)</f>
        <v>0</v>
      </c>
      <c r="EW94">
        <f ca="1">IF(AND($B94&gt;0,SUM(EW$3:EW93)=0,SUM($H94:EV94)=0),$B94,0)</f>
        <v>0</v>
      </c>
      <c r="EX94">
        <f ca="1">IF(AND($B94&gt;0,SUM(EX$3:EX93)=0,SUM($H94:EW94)=0),$B94,0)</f>
        <v>0</v>
      </c>
      <c r="EY94">
        <f ca="1">IF(AND($B94&gt;0,SUM(EY$3:EY93)=0,SUM($H94:EX94)=0),$B94,0)</f>
        <v>0</v>
      </c>
      <c r="EZ94">
        <f ca="1">IF(AND($B94&gt;0,SUM(EZ$3:EZ93)=0,SUM($H94:EY94)=0),$B94,0)</f>
        <v>0</v>
      </c>
      <c r="FA94">
        <f ca="1">IF(AND($B94&gt;0,SUM(FA$3:FA93)=0,SUM($H94:EZ94)=0),$B94,0)</f>
        <v>0</v>
      </c>
      <c r="FB94">
        <f ca="1">IF(AND($B94&gt;0,SUM(FB$3:FB93)=0,SUM($H94:FA94)=0),$B94,0)</f>
        <v>0</v>
      </c>
      <c r="FC94">
        <f ca="1">IF(AND($B94&gt;0,SUM(FC$3:FC93)=0,SUM($H94:FB94)=0),$B94,0)</f>
        <v>0</v>
      </c>
      <c r="FD94">
        <f ca="1">IF(AND($B94&gt;0,SUM(FD$3:FD93)=0,SUM($H94:FC94)=0),$B94,0)</f>
        <v>0</v>
      </c>
      <c r="FE94">
        <f ca="1">IF(AND($B94&gt;0,SUM(FE$3:FE93)=0,SUM($H94:FD94)=0),$B94,0)</f>
        <v>0</v>
      </c>
      <c r="FF94">
        <f ca="1">IF(AND($B94&gt;0,SUM(FF$3:FF93)=0,SUM($H94:FE94)=0),$B94,0)</f>
        <v>0</v>
      </c>
      <c r="FG94">
        <f ca="1">IF(AND($B94&gt;0,SUM(FG$3:FG93)=0,SUM($H94:FF94)=0),$B94,0)</f>
        <v>0</v>
      </c>
      <c r="FH94">
        <f ca="1">IF(AND($B94&gt;0,SUM(FH$3:FH93)=0,SUM($H94:FG94)=0),$B94,0)</f>
        <v>0</v>
      </c>
      <c r="FI94">
        <f ca="1">IF(AND($B94&gt;0,SUM(FI$3:FI93)=0,SUM($H94:FH94)=0),$B94,0)</f>
        <v>0</v>
      </c>
      <c r="FJ94">
        <f ca="1">IF(AND($B94&gt;0,SUM(FJ$3:FJ93)=0,SUM($H94:FI94)=0),$B94,0)</f>
        <v>0</v>
      </c>
      <c r="FK94">
        <f ca="1">IF(AND($B94&gt;0,SUM(FK$3:FK93)=0,SUM($H94:FJ94)=0),$B94,0)</f>
        <v>0</v>
      </c>
      <c r="FL94">
        <f ca="1">IF(AND($B94&gt;0,SUM(FL$3:FL93)=0,SUM($H94:FK94)=0),$B94,0)</f>
        <v>0</v>
      </c>
      <c r="FM94">
        <f ca="1">IF(AND($B94&gt;0,SUM(FM$3:FM93)=0,SUM($H94:FL94)=0),$B94,0)</f>
        <v>0</v>
      </c>
      <c r="FN94">
        <f ca="1">IF(AND($B94&gt;0,SUM(FN$3:FN93)=0,SUM($H94:FM94)=0),$B94,0)</f>
        <v>0</v>
      </c>
      <c r="FS94" s="67"/>
      <c r="FT94" s="67"/>
      <c r="FU94" s="342"/>
      <c r="FV94" s="374" t="str">
        <f>""</f>
        <v/>
      </c>
      <c r="FY94" s="67"/>
      <c r="FZ94" s="67"/>
      <c r="GA94" s="342"/>
      <c r="GB94" s="374" t="str">
        <f>""</f>
        <v/>
      </c>
      <c r="GE94" s="67"/>
      <c r="GF94" s="67"/>
      <c r="GG94" s="342"/>
      <c r="GH94" s="374" t="str">
        <f>""</f>
        <v/>
      </c>
    </row>
    <row r="95" spans="1:190" ht="15.75" hidden="1" thickBot="1" x14ac:dyDescent="0.3">
      <c r="A95">
        <v>95</v>
      </c>
      <c r="C95" s="240">
        <f t="shared" ca="1" si="24"/>
        <v>0</v>
      </c>
      <c r="D95" s="240">
        <f t="shared" ca="1" si="25"/>
        <v>0</v>
      </c>
      <c r="E95" s="240">
        <f t="shared" ca="1" si="26"/>
        <v>0</v>
      </c>
      <c r="F95" s="240" t="str">
        <f t="shared" ca="1" si="27"/>
        <v/>
      </c>
      <c r="G95" s="47">
        <f ca="1">INDEX($I$2:$FN$2,ROWS(G$2:G95))</f>
        <v>1</v>
      </c>
      <c r="H95">
        <v>0</v>
      </c>
      <c r="I95">
        <f ca="1">IF(AND($B95&gt;0,SUM(I$3:I94)=0,SUM($H95:H95)=0),$B95,0)</f>
        <v>0</v>
      </c>
      <c r="J95">
        <f ca="1">IF(AND($B95&gt;0,SUM(J$3:J94)=0,SUM($H95:I95)=0),$B95,0)</f>
        <v>0</v>
      </c>
      <c r="K95">
        <f ca="1">IF(AND($B95&gt;0,SUM(K$3:K94)=0,SUM($H95:J95)=0),$B95,0)</f>
        <v>0</v>
      </c>
      <c r="L95">
        <f ca="1">IF(AND($B95&gt;0,SUM(L$3:L94)=0,SUM($H95:K95)=0),$B95,0)</f>
        <v>0</v>
      </c>
      <c r="M95">
        <f ca="1">IF(AND($B95&gt;0,SUM(M$3:M94)=0,SUM($H95:L95)=0),$B95,0)</f>
        <v>0</v>
      </c>
      <c r="N95">
        <f ca="1">IF(AND($B95&gt;0,SUM(N$3:N94)=0,SUM($H95:M95)=0),$B95,0)</f>
        <v>0</v>
      </c>
      <c r="O95">
        <f ca="1">IF(AND($B95&gt;0,SUM(O$3:O94)=0,SUM($H95:N95)=0),$B95,0)</f>
        <v>0</v>
      </c>
      <c r="P95">
        <f ca="1">IF(AND($B95&gt;0,SUM(P$3:P94)=0,SUM($H95:O95)=0),$B95,0)</f>
        <v>0</v>
      </c>
      <c r="Q95">
        <f ca="1">IF(AND($B95&gt;0,SUM(Q$3:Q94)=0,SUM($H95:P95)=0),$B95,0)</f>
        <v>0</v>
      </c>
      <c r="R95">
        <f ca="1">IF(AND($B95&gt;0,SUM(R$3:R94)=0,SUM($H95:Q95)=0),$B95,0)</f>
        <v>0</v>
      </c>
      <c r="S95">
        <f ca="1">IF(AND($B95&gt;0,SUM(S$3:S94)=0,SUM($H95:R95)=0),$B95,0)</f>
        <v>0</v>
      </c>
      <c r="T95">
        <f ca="1">IF(AND($B95&gt;0,SUM(T$3:T94)=0,SUM($H95:S95)=0),$B95,0)</f>
        <v>0</v>
      </c>
      <c r="U95">
        <f ca="1">IF(AND($B95&gt;0,SUM(U$3:U94)=0,SUM($H95:T95)=0),$B95,0)</f>
        <v>0</v>
      </c>
      <c r="V95">
        <f ca="1">IF(AND($B95&gt;0,SUM(V$3:V94)=0,SUM($H95:U95)=0),$B95,0)</f>
        <v>0</v>
      </c>
      <c r="W95">
        <f ca="1">IF(AND($B95&gt;0,SUM(W$3:W94)=0,SUM($H95:V95)=0),$B95,0)</f>
        <v>0</v>
      </c>
      <c r="X95">
        <f ca="1">IF(AND($B95&gt;0,SUM(X$3:X94)=0,SUM($H95:W95)=0),$B95,0)</f>
        <v>0</v>
      </c>
      <c r="Y95">
        <f ca="1">IF(AND($B95&gt;0,SUM(Y$3:Y94)=0,SUM($H95:X95)=0),$B95,0)</f>
        <v>0</v>
      </c>
      <c r="Z95">
        <f ca="1">IF(AND($B95&gt;0,SUM(Z$3:Z94)=0,SUM($H95:Y95)=0),$B95,0)</f>
        <v>0</v>
      </c>
      <c r="AA95">
        <f ca="1">IF(AND($B95&gt;0,SUM(AA$3:AA94)=0,SUM($H95:Z95)=0),$B95,0)</f>
        <v>0</v>
      </c>
      <c r="AB95">
        <f ca="1">IF(AND($B95&gt;0,SUM(AB$3:AB94)=0,SUM($H95:AA95)=0),$B95,0)</f>
        <v>0</v>
      </c>
      <c r="AC95">
        <f ca="1">IF(AND($B95&gt;0,SUM(AC$3:AC94)=0,SUM($H95:AB95)=0),$B95,0)</f>
        <v>0</v>
      </c>
      <c r="AD95">
        <f ca="1">IF(AND($B95&gt;0,SUM(AD$3:AD94)=0,SUM($H95:AC95)=0),$B95,0)</f>
        <v>0</v>
      </c>
      <c r="AE95">
        <f ca="1">IF(AND($B95&gt;0,SUM(AE$3:AE94)=0,SUM($H95:AD95)=0),$B95,0)</f>
        <v>0</v>
      </c>
      <c r="AF95">
        <f ca="1">IF(AND($B95&gt;0,SUM(AF$3:AF94)=0,SUM($H95:AE95)=0),$B95,0)</f>
        <v>0</v>
      </c>
      <c r="AG95">
        <f ca="1">IF(AND($B95&gt;0,SUM(AG$3:AG94)=0,SUM($H95:AF95)=0),$B95,0)</f>
        <v>0</v>
      </c>
      <c r="AH95">
        <f ca="1">IF(AND($B95&gt;0,SUM(AH$3:AH94)=0,SUM($H95:AG95)=0),$B95,0)</f>
        <v>0</v>
      </c>
      <c r="AI95">
        <f ca="1">IF(AND($B95&gt;0,SUM(AI$3:AI94)=0,SUM($H95:AH95)=0),$B95,0)</f>
        <v>0</v>
      </c>
      <c r="AJ95">
        <f ca="1">IF(AND($B95&gt;0,SUM(AJ$3:AJ94)=0,SUM($H95:AI95)=0),$B95,0)</f>
        <v>0</v>
      </c>
      <c r="AK95">
        <f ca="1">IF(AND($B95&gt;0,SUM(AK$3:AK94)=0,SUM($H95:AJ95)=0),$B95,0)</f>
        <v>0</v>
      </c>
      <c r="AL95">
        <f ca="1">IF(AND($B95&gt;0,SUM(AL$3:AL94)=0,SUM($H95:AK95)=0),$B95,0)</f>
        <v>0</v>
      </c>
      <c r="AM95">
        <f ca="1">IF(AND($B95&gt;0,SUM(AM$3:AM94)=0,SUM($H95:AL95)=0),$B95,0)</f>
        <v>0</v>
      </c>
      <c r="AN95">
        <f ca="1">IF(AND($B95&gt;0,SUM(AN$3:AN94)=0,SUM($H95:AM95)=0),$B95,0)</f>
        <v>0</v>
      </c>
      <c r="AO95">
        <f ca="1">IF(AND($B95&gt;0,SUM(AO$3:AO94)=0,SUM($H95:AN95)=0),$B95,0)</f>
        <v>0</v>
      </c>
      <c r="AP95">
        <f ca="1">IF(AND($B95&gt;0,SUM(AP$3:AP94)=0,SUM($H95:AO95)=0),$B95,0)</f>
        <v>0</v>
      </c>
      <c r="AQ95">
        <f ca="1">IF(AND($B95&gt;0,SUM(AQ$3:AQ94)=0,SUM($H95:AP95)=0),$B95,0)</f>
        <v>0</v>
      </c>
      <c r="AR95">
        <f ca="1">IF(AND($B95&gt;0,SUM(AR$3:AR94)=0,SUM($H95:AQ95)=0),$B95,0)</f>
        <v>0</v>
      </c>
      <c r="AS95">
        <f ca="1">IF(AND($B95&gt;0,SUM(AS$3:AS94)=0,SUM($H95:AR95)=0),$B95,0)</f>
        <v>0</v>
      </c>
      <c r="AT95">
        <f ca="1">IF(AND($B95&gt;0,SUM(AT$3:AT94)=0,SUM($H95:AS95)=0),$B95,0)</f>
        <v>0</v>
      </c>
      <c r="AU95">
        <f ca="1">IF(AND($B95&gt;0,SUM(AU$3:AU94)=0,SUM($H95:AT95)=0),$B95,0)</f>
        <v>0</v>
      </c>
      <c r="AV95">
        <f ca="1">IF(AND($B95&gt;0,SUM(AV$3:AV94)=0,SUM($H95:AU95)=0),$B95,0)</f>
        <v>0</v>
      </c>
      <c r="AW95">
        <f ca="1">IF(AND($B95&gt;0,SUM(AW$3:AW94)=0,SUM($H95:AV95)=0),$B95,0)</f>
        <v>0</v>
      </c>
      <c r="AX95">
        <f ca="1">IF(AND($B95&gt;0,SUM(AX$3:AX94)=0,SUM($H95:AW95)=0),$B95,0)</f>
        <v>0</v>
      </c>
      <c r="AY95">
        <f ca="1">IF(AND($B95&gt;0,SUM(AY$3:AY94)=0,SUM($H95:AX95)=0),$B95,0)</f>
        <v>0</v>
      </c>
      <c r="AZ95">
        <f ca="1">IF(AND($B95&gt;0,SUM(AZ$3:AZ94)=0,SUM($H95:AY95)=0),$B95,0)</f>
        <v>0</v>
      </c>
      <c r="BA95">
        <f ca="1">IF(AND($B95&gt;0,SUM(BA$3:BA94)=0,SUM($H95:AZ95)=0),$B95,0)</f>
        <v>0</v>
      </c>
      <c r="BB95">
        <f ca="1">IF(AND($B95&gt;0,SUM(BB$3:BB94)=0,SUM($H95:BA95)=0),$B95,0)</f>
        <v>0</v>
      </c>
      <c r="BC95">
        <f ca="1">IF(AND($B95&gt;0,SUM(BC$3:BC94)=0,SUM($H95:BB95)=0),$B95,0)</f>
        <v>0</v>
      </c>
      <c r="BD95">
        <f ca="1">IF(AND($B95&gt;0,SUM(BD$3:BD94)=0,SUM($H95:BC95)=0),$B95,0)</f>
        <v>0</v>
      </c>
      <c r="BE95">
        <f ca="1">IF(AND($B95&gt;0,SUM(BE$3:BE94)=0,SUM($H95:BD95)=0),$B95,0)</f>
        <v>0</v>
      </c>
      <c r="BF95">
        <f ca="1">IF(AND($B95&gt;0,SUM(BF$3:BF94)=0,SUM($H95:BE95)=0),$B95,0)</f>
        <v>0</v>
      </c>
      <c r="BG95">
        <f ca="1">IF(AND($B95&gt;0,SUM(BG$3:BG94)=0,SUM($H95:BF95)=0),$B95,0)</f>
        <v>0</v>
      </c>
      <c r="BH95">
        <f ca="1">IF(AND($B95&gt;0,SUM(BH$3:BH94)=0,SUM($H95:BG95)=0),$B95,0)</f>
        <v>0</v>
      </c>
      <c r="BI95">
        <f ca="1">IF(AND($B95&gt;0,SUM(BI$3:BI94)=0,SUM($H95:BH95)=0),$B95,0)</f>
        <v>0</v>
      </c>
      <c r="BJ95">
        <f ca="1">IF(AND($B95&gt;0,SUM(BJ$3:BJ94)=0,SUM($H95:BI95)=0),$B95,0)</f>
        <v>0</v>
      </c>
      <c r="BK95">
        <f ca="1">IF(AND($B95&gt;0,SUM(BK$3:BK94)=0,SUM($H95:BJ95)=0),$B95,0)</f>
        <v>0</v>
      </c>
      <c r="BL95">
        <f ca="1">IF(AND($B95&gt;0,SUM(BL$3:BL94)=0,SUM($H95:BK95)=0),$B95,0)</f>
        <v>0</v>
      </c>
      <c r="BM95">
        <f ca="1">IF(AND($B95&gt;0,SUM(BM$3:BM94)=0,SUM($H95:BL95)=0),$B95,0)</f>
        <v>0</v>
      </c>
      <c r="BN95">
        <f ca="1">IF(AND($B95&gt;0,SUM(BN$3:BN94)=0,SUM($H95:BM95)=0),$B95,0)</f>
        <v>0</v>
      </c>
      <c r="BO95">
        <f ca="1">IF(AND($B95&gt;0,SUM(BO$3:BO94)=0,SUM($H95:BN95)=0),$B95,0)</f>
        <v>0</v>
      </c>
      <c r="BP95">
        <f ca="1">IF(AND($B95&gt;0,SUM(BP$3:BP94)=0,SUM($H95:BO95)=0),$B95,0)</f>
        <v>0</v>
      </c>
      <c r="BQ95">
        <f ca="1">IF(AND($B95&gt;0,SUM(BQ$3:BQ94)=0,SUM($H95:BP95)=0),$B95,0)</f>
        <v>0</v>
      </c>
      <c r="BR95">
        <f ca="1">IF(AND($B95&gt;0,SUM(BR$3:BR94)=0,SUM($H95:BQ95)=0),$B95,0)</f>
        <v>0</v>
      </c>
      <c r="BS95">
        <f ca="1">IF(AND($B95&gt;0,SUM(BS$3:BS94)=0,SUM($H95:BR95)=0),$B95,0)</f>
        <v>0</v>
      </c>
      <c r="BT95">
        <f ca="1">IF(AND($B95&gt;0,SUM(BT$3:BT94)=0,SUM($H95:BS95)=0),$B95,0)</f>
        <v>0</v>
      </c>
      <c r="BU95">
        <f ca="1">IF(AND($B95&gt;0,SUM(BU$3:BU94)=0,SUM($H95:BT95)=0),$B95,0)</f>
        <v>0</v>
      </c>
      <c r="BV95">
        <f ca="1">IF(AND($B95&gt;0,SUM(BV$3:BV94)=0,SUM($H95:BU95)=0),$B95,0)</f>
        <v>0</v>
      </c>
      <c r="BW95">
        <f ca="1">IF(AND($B95&gt;0,SUM(BW$3:BW94)=0,SUM($H95:BV95)=0),$B95,0)</f>
        <v>0</v>
      </c>
      <c r="BX95">
        <f ca="1">IF(AND($B95&gt;0,SUM(BX$3:BX94)=0,SUM($H95:BW95)=0),$B95,0)</f>
        <v>0</v>
      </c>
      <c r="BY95">
        <f ca="1">IF(AND($B95&gt;0,SUM(BY$3:BY94)=0,SUM($H95:BX95)=0),$B95,0)</f>
        <v>0</v>
      </c>
      <c r="BZ95">
        <f ca="1">IF(AND($B95&gt;0,SUM(BZ$3:BZ94)=0,SUM($H95:BY95)=0),$B95,0)</f>
        <v>0</v>
      </c>
      <c r="CA95">
        <f ca="1">IF(AND($B95&gt;0,SUM(CA$3:CA94)=0,SUM($H95:BZ95)=0),$B95,0)</f>
        <v>0</v>
      </c>
      <c r="CB95">
        <f ca="1">IF(AND($B95&gt;0,SUM(CB$3:CB94)=0,SUM($H95:CA95)=0),$B95,0)</f>
        <v>0</v>
      </c>
      <c r="CC95">
        <f ca="1">IF(AND($B95&gt;0,SUM(CC$3:CC94)=0,SUM($H95:CB95)=0),$B95,0)</f>
        <v>0</v>
      </c>
      <c r="CD95">
        <f ca="1">IF(AND($B95&gt;0,SUM(CD$3:CD94)=0,SUM($H95:CC95)=0),$B95,0)</f>
        <v>0</v>
      </c>
      <c r="CE95">
        <f ca="1">IF(AND($B95&gt;0,SUM(CE$3:CE94)=0,SUM($H95:CD95)=0),$B95,0)</f>
        <v>0</v>
      </c>
      <c r="CF95">
        <f ca="1">IF(AND($B95&gt;0,SUM(CF$3:CF94)=0,SUM($H95:CE95)=0),$B95,0)</f>
        <v>0</v>
      </c>
      <c r="CG95">
        <f ca="1">IF(AND($B95&gt;0,SUM(CG$3:CG94)=0,SUM($H95:CF95)=0),$B95,0)</f>
        <v>0</v>
      </c>
      <c r="CH95">
        <f ca="1">IF(AND($B95&gt;0,SUM(CH$3:CH94)=0,SUM($H95:CG95)=0),$B95,0)</f>
        <v>0</v>
      </c>
      <c r="CI95">
        <f ca="1">IF(AND($B95&gt;0,SUM(CI$3:CI94)=0,SUM($H95:CH95)=0),$B95,0)</f>
        <v>0</v>
      </c>
      <c r="CJ95">
        <f ca="1">IF(AND($B95&gt;0,SUM(CJ$3:CJ94)=0,SUM($H95:CI95)=0),$B95,0)</f>
        <v>0</v>
      </c>
      <c r="CK95">
        <f ca="1">IF(AND($B95&gt;0,SUM(CK$3:CK94)=0,SUM($H95:CJ95)=0),$B95,0)</f>
        <v>0</v>
      </c>
      <c r="CL95">
        <f ca="1">IF(AND($B95&gt;0,SUM(CL$3:CL94)=0,SUM($H95:CK95)=0),$B95,0)</f>
        <v>0</v>
      </c>
      <c r="CM95">
        <f ca="1">IF(AND($B95&gt;0,SUM(CM$3:CM94)=0,SUM($H95:CL95)=0),$B95,0)</f>
        <v>0</v>
      </c>
      <c r="CN95">
        <f ca="1">IF(AND($B95&gt;0,SUM(CN$3:CN94)=0,SUM($H95:CM95)=0),$B95,0)</f>
        <v>0</v>
      </c>
      <c r="CO95">
        <f ca="1">IF(AND($B95&gt;0,SUM(CO$3:CO94)=0,SUM($H95:CN95)=0),$B95,0)</f>
        <v>0</v>
      </c>
      <c r="CP95">
        <f ca="1">IF(AND($B95&gt;0,SUM(CP$3:CP94)=0,SUM($H95:CO95)=0),$B95,0)</f>
        <v>0</v>
      </c>
      <c r="CQ95">
        <f ca="1">IF(AND($B95&gt;0,SUM(CQ$3:CQ94)=0,SUM($H95:CP95)=0),$B95,0)</f>
        <v>0</v>
      </c>
      <c r="CR95">
        <f ca="1">IF(AND($B95&gt;0,SUM(CR$3:CR94)=0,SUM($H95:CQ95)=0),$B95,0)</f>
        <v>0</v>
      </c>
      <c r="CS95">
        <f ca="1">IF(AND($B95&gt;0,SUM(CS$3:CS94)=0,SUM($H95:CR95)=0),$B95,0)</f>
        <v>0</v>
      </c>
      <c r="CT95">
        <f ca="1">IF(AND($B95&gt;0,SUM(CT$3:CT94)=0,SUM($H95:CS95)=0),$B95,0)</f>
        <v>0</v>
      </c>
      <c r="CU95">
        <f ca="1">IF(AND($B95&gt;0,SUM(CU$3:CU94)=0,SUM($H95:CT95)=0),$B95,0)</f>
        <v>0</v>
      </c>
      <c r="CV95">
        <f ca="1">IF(AND($B95&gt;0,SUM(CV$3:CV94)=0,SUM($H95:CU95)=0),$B95,0)</f>
        <v>0</v>
      </c>
      <c r="CW95">
        <f ca="1">IF(AND($B95&gt;0,SUM(CW$3:CW94)=0,SUM($H95:CV95)=0),$B95,0)</f>
        <v>0</v>
      </c>
      <c r="CX95">
        <f ca="1">IF(AND($B95&gt;0,SUM(CX$3:CX94)=0,SUM($H95:CW95)=0),$B95,0)</f>
        <v>0</v>
      </c>
      <c r="CY95">
        <f ca="1">IF(AND($B95&gt;0,SUM(CY$3:CY94)=0,SUM($H95:CX95)=0),$B95,0)</f>
        <v>0</v>
      </c>
      <c r="CZ95">
        <f ca="1">IF(AND($B95&gt;0,SUM(CZ$3:CZ94)=0,SUM($H95:CY95)=0),$B95,0)</f>
        <v>0</v>
      </c>
      <c r="DA95">
        <f ca="1">IF(AND($B95&gt;0,SUM(DA$3:DA94)=0,SUM($H95:CZ95)=0),$B95,0)</f>
        <v>0</v>
      </c>
      <c r="DB95">
        <f ca="1">IF(AND($B95&gt;0,SUM(DB$3:DB94)=0,SUM($H95:DA95)=0),$B95,0)</f>
        <v>0</v>
      </c>
      <c r="DC95">
        <f ca="1">IF(AND($B95&gt;0,SUM(DC$3:DC94)=0,SUM($H95:DB95)=0),$B95,0)</f>
        <v>0</v>
      </c>
      <c r="DD95">
        <f ca="1">IF(AND($B95&gt;0,SUM(DD$3:DD94)=0,SUM($H95:DC95)=0),$B95,0)</f>
        <v>0</v>
      </c>
      <c r="DE95">
        <f ca="1">IF(AND($B95&gt;0,SUM(DE$3:DE94)=0,SUM($H95:DD95)=0),$B95,0)</f>
        <v>0</v>
      </c>
      <c r="DF95">
        <f ca="1">IF(AND($B95&gt;0,SUM(DF$3:DF94)=0,SUM($H95:DE95)=0),$B95,0)</f>
        <v>0</v>
      </c>
      <c r="DG95">
        <f ca="1">IF(AND($B95&gt;0,SUM(DG$3:DG94)=0,SUM($H95:DF95)=0),$B95,0)</f>
        <v>0</v>
      </c>
      <c r="DH95">
        <f ca="1">IF(AND($B95&gt;0,SUM(DH$3:DH94)=0,SUM($H95:DG95)=0),$B95,0)</f>
        <v>0</v>
      </c>
      <c r="DI95">
        <f ca="1">IF(AND($B95&gt;0,SUM(DI$3:DI94)=0,SUM($H95:DH95)=0),$B95,0)</f>
        <v>0</v>
      </c>
      <c r="DJ95">
        <f ca="1">IF(AND($B95&gt;0,SUM(DJ$3:DJ94)=0,SUM($H95:DI95)=0),$B95,0)</f>
        <v>0</v>
      </c>
      <c r="DK95">
        <f ca="1">IF(AND($B95&gt;0,SUM(DK$3:DK94)=0,SUM($H95:DJ95)=0),$B95,0)</f>
        <v>0</v>
      </c>
      <c r="DL95">
        <f ca="1">IF(AND($B95&gt;0,SUM(DL$3:DL94)=0,SUM($H95:DK95)=0),$B95,0)</f>
        <v>0</v>
      </c>
      <c r="DM95">
        <f ca="1">IF(AND($B95&gt;0,SUM(DM$3:DM94)=0,SUM($H95:DL95)=0),$B95,0)</f>
        <v>0</v>
      </c>
      <c r="DN95">
        <f ca="1">IF(AND($B95&gt;0,SUM(DN$3:DN94)=0,SUM($H95:DM95)=0),$B95,0)</f>
        <v>0</v>
      </c>
      <c r="DO95">
        <f ca="1">IF(AND($B95&gt;0,SUM(DO$3:DO94)=0,SUM($H95:DN95)=0),$B95,0)</f>
        <v>0</v>
      </c>
      <c r="DP95">
        <f ca="1">IF(AND($B95&gt;0,SUM(DP$3:DP94)=0,SUM($H95:DO95)=0),$B95,0)</f>
        <v>0</v>
      </c>
      <c r="DQ95">
        <f ca="1">IF(AND($B95&gt;0,SUM(DQ$3:DQ94)=0,SUM($H95:DP95)=0),$B95,0)</f>
        <v>0</v>
      </c>
      <c r="DR95">
        <f ca="1">IF(AND($B95&gt;0,SUM(DR$3:DR94)=0,SUM($H95:DQ95)=0),$B95,0)</f>
        <v>0</v>
      </c>
      <c r="DS95">
        <f ca="1">IF(AND($B95&gt;0,SUM(DS$3:DS94)=0,SUM($H95:DR95)=0),$B95,0)</f>
        <v>0</v>
      </c>
      <c r="DT95">
        <f ca="1">IF(AND($B95&gt;0,SUM(DT$3:DT94)=0,SUM($H95:DS95)=0),$B95,0)</f>
        <v>0</v>
      </c>
      <c r="DU95">
        <f ca="1">IF(AND($B95&gt;0,SUM(DU$3:DU94)=0,SUM($H95:DT95)=0),$B95,0)</f>
        <v>0</v>
      </c>
      <c r="DV95">
        <f ca="1">IF(AND($B95&gt;0,SUM(DV$3:DV94)=0,SUM($H95:DU95)=0),$B95,0)</f>
        <v>0</v>
      </c>
      <c r="DW95">
        <f ca="1">IF(AND($B95&gt;0,SUM(DW$3:DW94)=0,SUM($H95:DV95)=0),$B95,0)</f>
        <v>0</v>
      </c>
      <c r="DX95">
        <f ca="1">IF(AND($B95&gt;0,SUM(DX$3:DX94)=0,SUM($H95:DW95)=0),$B95,0)</f>
        <v>0</v>
      </c>
      <c r="DY95">
        <f ca="1">IF(AND($B95&gt;0,SUM(DY$3:DY94)=0,SUM($H95:DX95)=0),$B95,0)</f>
        <v>0</v>
      </c>
      <c r="DZ95">
        <f ca="1">IF(AND($B95&gt;0,SUM(DZ$3:DZ94)=0,SUM($H95:DY95)=0),$B95,0)</f>
        <v>0</v>
      </c>
      <c r="EA95">
        <f ca="1">IF(AND($B95&gt;0,SUM(EA$3:EA94)=0,SUM($H95:DZ95)=0),$B95,0)</f>
        <v>0</v>
      </c>
      <c r="EB95">
        <f ca="1">IF(AND($B95&gt;0,SUM(EB$3:EB94)=0,SUM($H95:EA95)=0),$B95,0)</f>
        <v>0</v>
      </c>
      <c r="EC95">
        <f ca="1">IF(AND($B95&gt;0,SUM(EC$3:EC94)=0,SUM($H95:EB95)=0),$B95,0)</f>
        <v>0</v>
      </c>
      <c r="ED95">
        <f ca="1">IF(AND($B95&gt;0,SUM(ED$3:ED94)=0,SUM($H95:EC95)=0),$B95,0)</f>
        <v>0</v>
      </c>
      <c r="EE95">
        <f ca="1">IF(AND($B95&gt;0,SUM(EE$3:EE94)=0,SUM($H95:ED95)=0),$B95,0)</f>
        <v>0</v>
      </c>
      <c r="EF95">
        <f ca="1">IF(AND($B95&gt;0,SUM(EF$3:EF94)=0,SUM($H95:EE95)=0),$B95,0)</f>
        <v>0</v>
      </c>
      <c r="EG95">
        <f ca="1">IF(AND($B95&gt;0,SUM(EG$3:EG94)=0,SUM($H95:EF95)=0),$B95,0)</f>
        <v>0</v>
      </c>
      <c r="EH95">
        <f ca="1">IF(AND($B95&gt;0,SUM(EH$3:EH94)=0,SUM($H95:EG95)=0),$B95,0)</f>
        <v>0</v>
      </c>
      <c r="EI95">
        <f ca="1">IF(AND($B95&gt;0,SUM(EI$3:EI94)=0,SUM($H95:EH95)=0),$B95,0)</f>
        <v>0</v>
      </c>
      <c r="EJ95">
        <f ca="1">IF(AND($B95&gt;0,SUM(EJ$3:EJ94)=0,SUM($H95:EI95)=0),$B95,0)</f>
        <v>0</v>
      </c>
      <c r="EK95">
        <f ca="1">IF(AND($B95&gt;0,SUM(EK$3:EK94)=0,SUM($H95:EJ95)=0),$B95,0)</f>
        <v>0</v>
      </c>
      <c r="EL95">
        <f ca="1">IF(AND($B95&gt;0,SUM(EL$3:EL94)=0,SUM($H95:EK95)=0),$B95,0)</f>
        <v>0</v>
      </c>
      <c r="EM95">
        <f ca="1">IF(AND($B95&gt;0,SUM(EM$3:EM94)=0,SUM($H95:EL95)=0),$B95,0)</f>
        <v>0</v>
      </c>
      <c r="EN95">
        <f ca="1">IF(AND($B95&gt;0,SUM(EN$3:EN94)=0,SUM($H95:EM95)=0),$B95,0)</f>
        <v>0</v>
      </c>
      <c r="EO95">
        <f ca="1">IF(AND($B95&gt;0,SUM(EO$3:EO94)=0,SUM($H95:EN95)=0),$B95,0)</f>
        <v>0</v>
      </c>
      <c r="EP95">
        <f ca="1">IF(AND($B95&gt;0,SUM(EP$3:EP94)=0,SUM($H95:EO95)=0),$B95,0)</f>
        <v>0</v>
      </c>
      <c r="EQ95">
        <f ca="1">IF(AND($B95&gt;0,SUM(EQ$3:EQ94)=0,SUM($H95:EP95)=0),$B95,0)</f>
        <v>0</v>
      </c>
      <c r="ER95">
        <f ca="1">IF(AND($B95&gt;0,SUM(ER$3:ER94)=0,SUM($H95:EQ95)=0),$B95,0)</f>
        <v>0</v>
      </c>
      <c r="ES95">
        <f ca="1">IF(AND($B95&gt;0,SUM(ES$3:ES94)=0,SUM($H95:ER95)=0),$B95,0)</f>
        <v>0</v>
      </c>
      <c r="ET95">
        <f ca="1">IF(AND($B95&gt;0,SUM(ET$3:ET94)=0,SUM($H95:ES95)=0),$B95,0)</f>
        <v>0</v>
      </c>
      <c r="EU95">
        <f ca="1">IF(AND($B95&gt;0,SUM(EU$3:EU94)=0,SUM($H95:ET95)=0),$B95,0)</f>
        <v>0</v>
      </c>
      <c r="EV95">
        <f ca="1">IF(AND($B95&gt;0,SUM(EV$3:EV94)=0,SUM($H95:EU95)=0),$B95,0)</f>
        <v>0</v>
      </c>
      <c r="EW95">
        <f ca="1">IF(AND($B95&gt;0,SUM(EW$3:EW94)=0,SUM($H95:EV95)=0),$B95,0)</f>
        <v>0</v>
      </c>
      <c r="EX95">
        <f ca="1">IF(AND($B95&gt;0,SUM(EX$3:EX94)=0,SUM($H95:EW95)=0),$B95,0)</f>
        <v>0</v>
      </c>
      <c r="EY95">
        <f ca="1">IF(AND($B95&gt;0,SUM(EY$3:EY94)=0,SUM($H95:EX95)=0),$B95,0)</f>
        <v>0</v>
      </c>
      <c r="EZ95">
        <f ca="1">IF(AND($B95&gt;0,SUM(EZ$3:EZ94)=0,SUM($H95:EY95)=0),$B95,0)</f>
        <v>0</v>
      </c>
      <c r="FA95">
        <f ca="1">IF(AND($B95&gt;0,SUM(FA$3:FA94)=0,SUM($H95:EZ95)=0),$B95,0)</f>
        <v>0</v>
      </c>
      <c r="FB95">
        <f ca="1">IF(AND($B95&gt;0,SUM(FB$3:FB94)=0,SUM($H95:FA95)=0),$B95,0)</f>
        <v>0</v>
      </c>
      <c r="FC95">
        <f ca="1">IF(AND($B95&gt;0,SUM(FC$3:FC94)=0,SUM($H95:FB95)=0),$B95,0)</f>
        <v>0</v>
      </c>
      <c r="FD95">
        <f ca="1">IF(AND($B95&gt;0,SUM(FD$3:FD94)=0,SUM($H95:FC95)=0),$B95,0)</f>
        <v>0</v>
      </c>
      <c r="FE95">
        <f ca="1">IF(AND($B95&gt;0,SUM(FE$3:FE94)=0,SUM($H95:FD95)=0),$B95,0)</f>
        <v>0</v>
      </c>
      <c r="FF95">
        <f ca="1">IF(AND($B95&gt;0,SUM(FF$3:FF94)=0,SUM($H95:FE95)=0),$B95,0)</f>
        <v>0</v>
      </c>
      <c r="FG95">
        <f ca="1">IF(AND($B95&gt;0,SUM(FG$3:FG94)=0,SUM($H95:FF95)=0),$B95,0)</f>
        <v>0</v>
      </c>
      <c r="FH95">
        <f ca="1">IF(AND($B95&gt;0,SUM(FH$3:FH94)=0,SUM($H95:FG95)=0),$B95,0)</f>
        <v>0</v>
      </c>
      <c r="FI95">
        <f ca="1">IF(AND($B95&gt;0,SUM(FI$3:FI94)=0,SUM($H95:FH95)=0),$B95,0)</f>
        <v>0</v>
      </c>
      <c r="FJ95">
        <f ca="1">IF(AND($B95&gt;0,SUM(FJ$3:FJ94)=0,SUM($H95:FI95)=0),$B95,0)</f>
        <v>0</v>
      </c>
      <c r="FK95">
        <f ca="1">IF(AND($B95&gt;0,SUM(FK$3:FK94)=0,SUM($H95:FJ95)=0),$B95,0)</f>
        <v>0</v>
      </c>
      <c r="FL95">
        <f ca="1">IF(AND($B95&gt;0,SUM(FL$3:FL94)=0,SUM($H95:FK95)=0),$B95,0)</f>
        <v>0</v>
      </c>
      <c r="FM95">
        <f ca="1">IF(AND($B95&gt;0,SUM(FM$3:FM94)=0,SUM($H95:FL95)=0),$B95,0)</f>
        <v>0</v>
      </c>
      <c r="FN95">
        <f ca="1">IF(AND($B95&gt;0,SUM(FN$3:FN94)=0,SUM($H95:FM95)=0),$B95,0)</f>
        <v>0</v>
      </c>
      <c r="FS95" s="67"/>
      <c r="FT95" s="67"/>
      <c r="FU95" s="342"/>
      <c r="FV95" s="374" t="str">
        <f>""</f>
        <v/>
      </c>
      <c r="FY95" s="67"/>
      <c r="FZ95" s="67"/>
      <c r="GA95" s="342"/>
      <c r="GB95" s="374" t="str">
        <f>""</f>
        <v/>
      </c>
      <c r="GE95" s="67"/>
      <c r="GF95" s="67"/>
      <c r="GG95" s="342"/>
      <c r="GH95" s="374" t="str">
        <f>""</f>
        <v/>
      </c>
    </row>
    <row r="96" spans="1:190" ht="15.75" hidden="1" thickBot="1" x14ac:dyDescent="0.3">
      <c r="A96">
        <v>96</v>
      </c>
      <c r="C96" s="240">
        <f t="shared" ca="1" si="24"/>
        <v>0</v>
      </c>
      <c r="D96" s="240">
        <f t="shared" ca="1" si="25"/>
        <v>0</v>
      </c>
      <c r="E96" s="240">
        <f t="shared" ca="1" si="26"/>
        <v>0</v>
      </c>
      <c r="F96" s="240" t="str">
        <f t="shared" ca="1" si="27"/>
        <v/>
      </c>
      <c r="G96" s="47">
        <f ca="1">INDEX($I$2:$FN$2,ROWS(G$2:G96))</f>
        <v>1</v>
      </c>
      <c r="H96">
        <v>0</v>
      </c>
      <c r="I96">
        <f ca="1">IF(AND($B96&gt;0,SUM(I$3:I95)=0,SUM($H96:H96)=0),$B96,0)</f>
        <v>0</v>
      </c>
      <c r="J96">
        <f ca="1">IF(AND($B96&gt;0,SUM(J$3:J95)=0,SUM($H96:I96)=0),$B96,0)</f>
        <v>0</v>
      </c>
      <c r="K96">
        <f ca="1">IF(AND($B96&gt;0,SUM(K$3:K95)=0,SUM($H96:J96)=0),$B96,0)</f>
        <v>0</v>
      </c>
      <c r="L96">
        <f ca="1">IF(AND($B96&gt;0,SUM(L$3:L95)=0,SUM($H96:K96)=0),$B96,0)</f>
        <v>0</v>
      </c>
      <c r="M96">
        <f ca="1">IF(AND($B96&gt;0,SUM(M$3:M95)=0,SUM($H96:L96)=0),$B96,0)</f>
        <v>0</v>
      </c>
      <c r="N96">
        <f ca="1">IF(AND($B96&gt;0,SUM(N$3:N95)=0,SUM($H96:M96)=0),$B96,0)</f>
        <v>0</v>
      </c>
      <c r="O96">
        <f ca="1">IF(AND($B96&gt;0,SUM(O$3:O95)=0,SUM($H96:N96)=0),$B96,0)</f>
        <v>0</v>
      </c>
      <c r="P96">
        <f ca="1">IF(AND($B96&gt;0,SUM(P$3:P95)=0,SUM($H96:O96)=0),$B96,0)</f>
        <v>0</v>
      </c>
      <c r="Q96">
        <f ca="1">IF(AND($B96&gt;0,SUM(Q$3:Q95)=0,SUM($H96:P96)=0),$B96,0)</f>
        <v>0</v>
      </c>
      <c r="R96">
        <f ca="1">IF(AND($B96&gt;0,SUM(R$3:R95)=0,SUM($H96:Q96)=0),$B96,0)</f>
        <v>0</v>
      </c>
      <c r="S96">
        <f ca="1">IF(AND($B96&gt;0,SUM(S$3:S95)=0,SUM($H96:R96)=0),$B96,0)</f>
        <v>0</v>
      </c>
      <c r="T96">
        <f ca="1">IF(AND($B96&gt;0,SUM(T$3:T95)=0,SUM($H96:S96)=0),$B96,0)</f>
        <v>0</v>
      </c>
      <c r="U96">
        <f ca="1">IF(AND($B96&gt;0,SUM(U$3:U95)=0,SUM($H96:T96)=0),$B96,0)</f>
        <v>0</v>
      </c>
      <c r="V96">
        <f ca="1">IF(AND($B96&gt;0,SUM(V$3:V95)=0,SUM($H96:U96)=0),$B96,0)</f>
        <v>0</v>
      </c>
      <c r="W96">
        <f ca="1">IF(AND($B96&gt;0,SUM(W$3:W95)=0,SUM($H96:V96)=0),$B96,0)</f>
        <v>0</v>
      </c>
      <c r="X96">
        <f ca="1">IF(AND($B96&gt;0,SUM(X$3:X95)=0,SUM($H96:W96)=0),$B96,0)</f>
        <v>0</v>
      </c>
      <c r="Y96">
        <f ca="1">IF(AND($B96&gt;0,SUM(Y$3:Y95)=0,SUM($H96:X96)=0),$B96,0)</f>
        <v>0</v>
      </c>
      <c r="Z96">
        <f ca="1">IF(AND($B96&gt;0,SUM(Z$3:Z95)=0,SUM($H96:Y96)=0),$B96,0)</f>
        <v>0</v>
      </c>
      <c r="AA96">
        <f ca="1">IF(AND($B96&gt;0,SUM(AA$3:AA95)=0,SUM($H96:Z96)=0),$B96,0)</f>
        <v>0</v>
      </c>
      <c r="AB96">
        <f ca="1">IF(AND($B96&gt;0,SUM(AB$3:AB95)=0,SUM($H96:AA96)=0),$B96,0)</f>
        <v>0</v>
      </c>
      <c r="AC96">
        <f ca="1">IF(AND($B96&gt;0,SUM(AC$3:AC95)=0,SUM($H96:AB96)=0),$B96,0)</f>
        <v>0</v>
      </c>
      <c r="AD96">
        <f ca="1">IF(AND($B96&gt;0,SUM(AD$3:AD95)=0,SUM($H96:AC96)=0),$B96,0)</f>
        <v>0</v>
      </c>
      <c r="AE96">
        <f ca="1">IF(AND($B96&gt;0,SUM(AE$3:AE95)=0,SUM($H96:AD96)=0),$B96,0)</f>
        <v>0</v>
      </c>
      <c r="AF96">
        <f ca="1">IF(AND($B96&gt;0,SUM(AF$3:AF95)=0,SUM($H96:AE96)=0),$B96,0)</f>
        <v>0</v>
      </c>
      <c r="AG96">
        <f ca="1">IF(AND($B96&gt;0,SUM(AG$3:AG95)=0,SUM($H96:AF96)=0),$B96,0)</f>
        <v>0</v>
      </c>
      <c r="AH96">
        <f ca="1">IF(AND($B96&gt;0,SUM(AH$3:AH95)=0,SUM($H96:AG96)=0),$B96,0)</f>
        <v>0</v>
      </c>
      <c r="AI96">
        <f ca="1">IF(AND($B96&gt;0,SUM(AI$3:AI95)=0,SUM($H96:AH96)=0),$B96,0)</f>
        <v>0</v>
      </c>
      <c r="AJ96">
        <f ca="1">IF(AND($B96&gt;0,SUM(AJ$3:AJ95)=0,SUM($H96:AI96)=0),$B96,0)</f>
        <v>0</v>
      </c>
      <c r="AK96">
        <f ca="1">IF(AND($B96&gt;0,SUM(AK$3:AK95)=0,SUM($H96:AJ96)=0),$B96,0)</f>
        <v>0</v>
      </c>
      <c r="AL96">
        <f ca="1">IF(AND($B96&gt;0,SUM(AL$3:AL95)=0,SUM($H96:AK96)=0),$B96,0)</f>
        <v>0</v>
      </c>
      <c r="AM96">
        <f ca="1">IF(AND($B96&gt;0,SUM(AM$3:AM95)=0,SUM($H96:AL96)=0),$B96,0)</f>
        <v>0</v>
      </c>
      <c r="AN96">
        <f ca="1">IF(AND($B96&gt;0,SUM(AN$3:AN95)=0,SUM($H96:AM96)=0),$B96,0)</f>
        <v>0</v>
      </c>
      <c r="AO96">
        <f ca="1">IF(AND($B96&gt;0,SUM(AO$3:AO95)=0,SUM($H96:AN96)=0),$B96,0)</f>
        <v>0</v>
      </c>
      <c r="AP96">
        <f ca="1">IF(AND($B96&gt;0,SUM(AP$3:AP95)=0,SUM($H96:AO96)=0),$B96,0)</f>
        <v>0</v>
      </c>
      <c r="AQ96">
        <f ca="1">IF(AND($B96&gt;0,SUM(AQ$3:AQ95)=0,SUM($H96:AP96)=0),$B96,0)</f>
        <v>0</v>
      </c>
      <c r="AR96">
        <f ca="1">IF(AND($B96&gt;0,SUM(AR$3:AR95)=0,SUM($H96:AQ96)=0),$B96,0)</f>
        <v>0</v>
      </c>
      <c r="AS96">
        <f ca="1">IF(AND($B96&gt;0,SUM(AS$3:AS95)=0,SUM($H96:AR96)=0),$B96,0)</f>
        <v>0</v>
      </c>
      <c r="AT96">
        <f ca="1">IF(AND($B96&gt;0,SUM(AT$3:AT95)=0,SUM($H96:AS96)=0),$B96,0)</f>
        <v>0</v>
      </c>
      <c r="AU96">
        <f ca="1">IF(AND($B96&gt;0,SUM(AU$3:AU95)=0,SUM($H96:AT96)=0),$B96,0)</f>
        <v>0</v>
      </c>
      <c r="AV96">
        <f ca="1">IF(AND($B96&gt;0,SUM(AV$3:AV95)=0,SUM($H96:AU96)=0),$B96,0)</f>
        <v>0</v>
      </c>
      <c r="AW96">
        <f ca="1">IF(AND($B96&gt;0,SUM(AW$3:AW95)=0,SUM($H96:AV96)=0),$B96,0)</f>
        <v>0</v>
      </c>
      <c r="AX96">
        <f ca="1">IF(AND($B96&gt;0,SUM(AX$3:AX95)=0,SUM($H96:AW96)=0),$B96,0)</f>
        <v>0</v>
      </c>
      <c r="AY96">
        <f ca="1">IF(AND($B96&gt;0,SUM(AY$3:AY95)=0,SUM($H96:AX96)=0),$B96,0)</f>
        <v>0</v>
      </c>
      <c r="AZ96">
        <f ca="1">IF(AND($B96&gt;0,SUM(AZ$3:AZ95)=0,SUM($H96:AY96)=0),$B96,0)</f>
        <v>0</v>
      </c>
      <c r="BA96">
        <f ca="1">IF(AND($B96&gt;0,SUM(BA$3:BA95)=0,SUM($H96:AZ96)=0),$B96,0)</f>
        <v>0</v>
      </c>
      <c r="BB96">
        <f ca="1">IF(AND($B96&gt;0,SUM(BB$3:BB95)=0,SUM($H96:BA96)=0),$B96,0)</f>
        <v>0</v>
      </c>
      <c r="BC96">
        <f ca="1">IF(AND($B96&gt;0,SUM(BC$3:BC95)=0,SUM($H96:BB96)=0),$B96,0)</f>
        <v>0</v>
      </c>
      <c r="BD96">
        <f ca="1">IF(AND($B96&gt;0,SUM(BD$3:BD95)=0,SUM($H96:BC96)=0),$B96,0)</f>
        <v>0</v>
      </c>
      <c r="BE96">
        <f ca="1">IF(AND($B96&gt;0,SUM(BE$3:BE95)=0,SUM($H96:BD96)=0),$B96,0)</f>
        <v>0</v>
      </c>
      <c r="BF96">
        <f ca="1">IF(AND($B96&gt;0,SUM(BF$3:BF95)=0,SUM($H96:BE96)=0),$B96,0)</f>
        <v>0</v>
      </c>
      <c r="BG96">
        <f ca="1">IF(AND($B96&gt;0,SUM(BG$3:BG95)=0,SUM($H96:BF96)=0),$B96,0)</f>
        <v>0</v>
      </c>
      <c r="BH96">
        <f ca="1">IF(AND($B96&gt;0,SUM(BH$3:BH95)=0,SUM($H96:BG96)=0),$B96,0)</f>
        <v>0</v>
      </c>
      <c r="BI96">
        <f ca="1">IF(AND($B96&gt;0,SUM(BI$3:BI95)=0,SUM($H96:BH96)=0),$B96,0)</f>
        <v>0</v>
      </c>
      <c r="BJ96">
        <f ca="1">IF(AND($B96&gt;0,SUM(BJ$3:BJ95)=0,SUM($H96:BI96)=0),$B96,0)</f>
        <v>0</v>
      </c>
      <c r="BK96">
        <f ca="1">IF(AND($B96&gt;0,SUM(BK$3:BK95)=0,SUM($H96:BJ96)=0),$B96,0)</f>
        <v>0</v>
      </c>
      <c r="BL96">
        <f ca="1">IF(AND($B96&gt;0,SUM(BL$3:BL95)=0,SUM($H96:BK96)=0),$B96,0)</f>
        <v>0</v>
      </c>
      <c r="BM96">
        <f ca="1">IF(AND($B96&gt;0,SUM(BM$3:BM95)=0,SUM($H96:BL96)=0),$B96,0)</f>
        <v>0</v>
      </c>
      <c r="BN96">
        <f ca="1">IF(AND($B96&gt;0,SUM(BN$3:BN95)=0,SUM($H96:BM96)=0),$B96,0)</f>
        <v>0</v>
      </c>
      <c r="BO96">
        <f ca="1">IF(AND($B96&gt;0,SUM(BO$3:BO95)=0,SUM($H96:BN96)=0),$B96,0)</f>
        <v>0</v>
      </c>
      <c r="BP96">
        <f ca="1">IF(AND($B96&gt;0,SUM(BP$3:BP95)=0,SUM($H96:BO96)=0),$B96,0)</f>
        <v>0</v>
      </c>
      <c r="BQ96">
        <f ca="1">IF(AND($B96&gt;0,SUM(BQ$3:BQ95)=0,SUM($H96:BP96)=0),$B96,0)</f>
        <v>0</v>
      </c>
      <c r="BR96">
        <f ca="1">IF(AND($B96&gt;0,SUM(BR$3:BR95)=0,SUM($H96:BQ96)=0),$B96,0)</f>
        <v>0</v>
      </c>
      <c r="BS96">
        <f ca="1">IF(AND($B96&gt;0,SUM(BS$3:BS95)=0,SUM($H96:BR96)=0),$B96,0)</f>
        <v>0</v>
      </c>
      <c r="BT96">
        <f ca="1">IF(AND($B96&gt;0,SUM(BT$3:BT95)=0,SUM($H96:BS96)=0),$B96,0)</f>
        <v>0</v>
      </c>
      <c r="BU96">
        <f ca="1">IF(AND($B96&gt;0,SUM(BU$3:BU95)=0,SUM($H96:BT96)=0),$B96,0)</f>
        <v>0</v>
      </c>
      <c r="BV96">
        <f ca="1">IF(AND($B96&gt;0,SUM(BV$3:BV95)=0,SUM($H96:BU96)=0),$B96,0)</f>
        <v>0</v>
      </c>
      <c r="BW96">
        <f ca="1">IF(AND($B96&gt;0,SUM(BW$3:BW95)=0,SUM($H96:BV96)=0),$B96,0)</f>
        <v>0</v>
      </c>
      <c r="BX96">
        <f ca="1">IF(AND($B96&gt;0,SUM(BX$3:BX95)=0,SUM($H96:BW96)=0),$B96,0)</f>
        <v>0</v>
      </c>
      <c r="BY96">
        <f ca="1">IF(AND($B96&gt;0,SUM(BY$3:BY95)=0,SUM($H96:BX96)=0),$B96,0)</f>
        <v>0</v>
      </c>
      <c r="BZ96">
        <f ca="1">IF(AND($B96&gt;0,SUM(BZ$3:BZ95)=0,SUM($H96:BY96)=0),$B96,0)</f>
        <v>0</v>
      </c>
      <c r="CA96">
        <f ca="1">IF(AND($B96&gt;0,SUM(CA$3:CA95)=0,SUM($H96:BZ96)=0),$B96,0)</f>
        <v>0</v>
      </c>
      <c r="CB96">
        <f ca="1">IF(AND($B96&gt;0,SUM(CB$3:CB95)=0,SUM($H96:CA96)=0),$B96,0)</f>
        <v>0</v>
      </c>
      <c r="CC96">
        <f ca="1">IF(AND($B96&gt;0,SUM(CC$3:CC95)=0,SUM($H96:CB96)=0),$B96,0)</f>
        <v>0</v>
      </c>
      <c r="CD96">
        <f ca="1">IF(AND($B96&gt;0,SUM(CD$3:CD95)=0,SUM($H96:CC96)=0),$B96,0)</f>
        <v>0</v>
      </c>
      <c r="CE96">
        <f ca="1">IF(AND($B96&gt;0,SUM(CE$3:CE95)=0,SUM($H96:CD96)=0),$B96,0)</f>
        <v>0</v>
      </c>
      <c r="CF96">
        <f ca="1">IF(AND($B96&gt;0,SUM(CF$3:CF95)=0,SUM($H96:CE96)=0),$B96,0)</f>
        <v>0</v>
      </c>
      <c r="CG96">
        <f ca="1">IF(AND($B96&gt;0,SUM(CG$3:CG95)=0,SUM($H96:CF96)=0),$B96,0)</f>
        <v>0</v>
      </c>
      <c r="CH96">
        <f ca="1">IF(AND($B96&gt;0,SUM(CH$3:CH95)=0,SUM($H96:CG96)=0),$B96,0)</f>
        <v>0</v>
      </c>
      <c r="CI96">
        <f ca="1">IF(AND($B96&gt;0,SUM(CI$3:CI95)=0,SUM($H96:CH96)=0),$B96,0)</f>
        <v>0</v>
      </c>
      <c r="CJ96">
        <f ca="1">IF(AND($B96&gt;0,SUM(CJ$3:CJ95)=0,SUM($H96:CI96)=0),$B96,0)</f>
        <v>0</v>
      </c>
      <c r="CK96">
        <f ca="1">IF(AND($B96&gt;0,SUM(CK$3:CK95)=0,SUM($H96:CJ96)=0),$B96,0)</f>
        <v>0</v>
      </c>
      <c r="CL96">
        <f ca="1">IF(AND($B96&gt;0,SUM(CL$3:CL95)=0,SUM($H96:CK96)=0),$B96,0)</f>
        <v>0</v>
      </c>
      <c r="CM96">
        <f ca="1">IF(AND($B96&gt;0,SUM(CM$3:CM95)=0,SUM($H96:CL96)=0),$B96,0)</f>
        <v>0</v>
      </c>
      <c r="CN96">
        <f ca="1">IF(AND($B96&gt;0,SUM(CN$3:CN95)=0,SUM($H96:CM96)=0),$B96,0)</f>
        <v>0</v>
      </c>
      <c r="CO96">
        <f ca="1">IF(AND($B96&gt;0,SUM(CO$3:CO95)=0,SUM($H96:CN96)=0),$B96,0)</f>
        <v>0</v>
      </c>
      <c r="CP96">
        <f ca="1">IF(AND($B96&gt;0,SUM(CP$3:CP95)=0,SUM($H96:CO96)=0),$B96,0)</f>
        <v>0</v>
      </c>
      <c r="CQ96">
        <f ca="1">IF(AND($B96&gt;0,SUM(CQ$3:CQ95)=0,SUM($H96:CP96)=0),$B96,0)</f>
        <v>0</v>
      </c>
      <c r="CR96">
        <f ca="1">IF(AND($B96&gt;0,SUM(CR$3:CR95)=0,SUM($H96:CQ96)=0),$B96,0)</f>
        <v>0</v>
      </c>
      <c r="CS96">
        <f ca="1">IF(AND($B96&gt;0,SUM(CS$3:CS95)=0,SUM($H96:CR96)=0),$B96,0)</f>
        <v>0</v>
      </c>
      <c r="CT96">
        <f ca="1">IF(AND($B96&gt;0,SUM(CT$3:CT95)=0,SUM($H96:CS96)=0),$B96,0)</f>
        <v>0</v>
      </c>
      <c r="CU96">
        <f ca="1">IF(AND($B96&gt;0,SUM(CU$3:CU95)=0,SUM($H96:CT96)=0),$B96,0)</f>
        <v>0</v>
      </c>
      <c r="CV96">
        <f ca="1">IF(AND($B96&gt;0,SUM(CV$3:CV95)=0,SUM($H96:CU96)=0),$B96,0)</f>
        <v>0</v>
      </c>
      <c r="CW96">
        <f ca="1">IF(AND($B96&gt;0,SUM(CW$3:CW95)=0,SUM($H96:CV96)=0),$B96,0)</f>
        <v>0</v>
      </c>
      <c r="CX96">
        <f ca="1">IF(AND($B96&gt;0,SUM(CX$3:CX95)=0,SUM($H96:CW96)=0),$B96,0)</f>
        <v>0</v>
      </c>
      <c r="CY96">
        <f ca="1">IF(AND($B96&gt;0,SUM(CY$3:CY95)=0,SUM($H96:CX96)=0),$B96,0)</f>
        <v>0</v>
      </c>
      <c r="CZ96">
        <f ca="1">IF(AND($B96&gt;0,SUM(CZ$3:CZ95)=0,SUM($H96:CY96)=0),$B96,0)</f>
        <v>0</v>
      </c>
      <c r="DA96">
        <f ca="1">IF(AND($B96&gt;0,SUM(DA$3:DA95)=0,SUM($H96:CZ96)=0),$B96,0)</f>
        <v>0</v>
      </c>
      <c r="DB96">
        <f ca="1">IF(AND($B96&gt;0,SUM(DB$3:DB95)=0,SUM($H96:DA96)=0),$B96,0)</f>
        <v>0</v>
      </c>
      <c r="DC96">
        <f ca="1">IF(AND($B96&gt;0,SUM(DC$3:DC95)=0,SUM($H96:DB96)=0),$B96,0)</f>
        <v>0</v>
      </c>
      <c r="DD96">
        <f ca="1">IF(AND($B96&gt;0,SUM(DD$3:DD95)=0,SUM($H96:DC96)=0),$B96,0)</f>
        <v>0</v>
      </c>
      <c r="DE96">
        <f ca="1">IF(AND($B96&gt;0,SUM(DE$3:DE95)=0,SUM($H96:DD96)=0),$B96,0)</f>
        <v>0</v>
      </c>
      <c r="DF96">
        <f ca="1">IF(AND($B96&gt;0,SUM(DF$3:DF95)=0,SUM($H96:DE96)=0),$B96,0)</f>
        <v>0</v>
      </c>
      <c r="DG96">
        <f ca="1">IF(AND($B96&gt;0,SUM(DG$3:DG95)=0,SUM($H96:DF96)=0),$B96,0)</f>
        <v>0</v>
      </c>
      <c r="DH96">
        <f ca="1">IF(AND($B96&gt;0,SUM(DH$3:DH95)=0,SUM($H96:DG96)=0),$B96,0)</f>
        <v>0</v>
      </c>
      <c r="DI96">
        <f ca="1">IF(AND($B96&gt;0,SUM(DI$3:DI95)=0,SUM($H96:DH96)=0),$B96,0)</f>
        <v>0</v>
      </c>
      <c r="DJ96">
        <f ca="1">IF(AND($B96&gt;0,SUM(DJ$3:DJ95)=0,SUM($H96:DI96)=0),$B96,0)</f>
        <v>0</v>
      </c>
      <c r="DK96">
        <f ca="1">IF(AND($B96&gt;0,SUM(DK$3:DK95)=0,SUM($H96:DJ96)=0),$B96,0)</f>
        <v>0</v>
      </c>
      <c r="DL96">
        <f ca="1">IF(AND($B96&gt;0,SUM(DL$3:DL95)=0,SUM($H96:DK96)=0),$B96,0)</f>
        <v>0</v>
      </c>
      <c r="DM96">
        <f ca="1">IF(AND($B96&gt;0,SUM(DM$3:DM95)=0,SUM($H96:DL96)=0),$B96,0)</f>
        <v>0</v>
      </c>
      <c r="DN96">
        <f ca="1">IF(AND($B96&gt;0,SUM(DN$3:DN95)=0,SUM($H96:DM96)=0),$B96,0)</f>
        <v>0</v>
      </c>
      <c r="DO96">
        <f ca="1">IF(AND($B96&gt;0,SUM(DO$3:DO95)=0,SUM($H96:DN96)=0),$B96,0)</f>
        <v>0</v>
      </c>
      <c r="DP96">
        <f ca="1">IF(AND($B96&gt;0,SUM(DP$3:DP95)=0,SUM($H96:DO96)=0),$B96,0)</f>
        <v>0</v>
      </c>
      <c r="DQ96">
        <f ca="1">IF(AND($B96&gt;0,SUM(DQ$3:DQ95)=0,SUM($H96:DP96)=0),$B96,0)</f>
        <v>0</v>
      </c>
      <c r="DR96">
        <f ca="1">IF(AND($B96&gt;0,SUM(DR$3:DR95)=0,SUM($H96:DQ96)=0),$B96,0)</f>
        <v>0</v>
      </c>
      <c r="DS96">
        <f ca="1">IF(AND($B96&gt;0,SUM(DS$3:DS95)=0,SUM($H96:DR96)=0),$B96,0)</f>
        <v>0</v>
      </c>
      <c r="DT96">
        <f ca="1">IF(AND($B96&gt;0,SUM(DT$3:DT95)=0,SUM($H96:DS96)=0),$B96,0)</f>
        <v>0</v>
      </c>
      <c r="DU96">
        <f ca="1">IF(AND($B96&gt;0,SUM(DU$3:DU95)=0,SUM($H96:DT96)=0),$B96,0)</f>
        <v>0</v>
      </c>
      <c r="DV96">
        <f ca="1">IF(AND($B96&gt;0,SUM(DV$3:DV95)=0,SUM($H96:DU96)=0),$B96,0)</f>
        <v>0</v>
      </c>
      <c r="DW96">
        <f ca="1">IF(AND($B96&gt;0,SUM(DW$3:DW95)=0,SUM($H96:DV96)=0),$B96,0)</f>
        <v>0</v>
      </c>
      <c r="DX96">
        <f ca="1">IF(AND($B96&gt;0,SUM(DX$3:DX95)=0,SUM($H96:DW96)=0),$B96,0)</f>
        <v>0</v>
      </c>
      <c r="DY96">
        <f ca="1">IF(AND($B96&gt;0,SUM(DY$3:DY95)=0,SUM($H96:DX96)=0),$B96,0)</f>
        <v>0</v>
      </c>
      <c r="DZ96">
        <f ca="1">IF(AND($B96&gt;0,SUM(DZ$3:DZ95)=0,SUM($H96:DY96)=0),$B96,0)</f>
        <v>0</v>
      </c>
      <c r="EA96">
        <f ca="1">IF(AND($B96&gt;0,SUM(EA$3:EA95)=0,SUM($H96:DZ96)=0),$B96,0)</f>
        <v>0</v>
      </c>
      <c r="EB96">
        <f ca="1">IF(AND($B96&gt;0,SUM(EB$3:EB95)=0,SUM($H96:EA96)=0),$B96,0)</f>
        <v>0</v>
      </c>
      <c r="EC96">
        <f ca="1">IF(AND($B96&gt;0,SUM(EC$3:EC95)=0,SUM($H96:EB96)=0),$B96,0)</f>
        <v>0</v>
      </c>
      <c r="ED96">
        <f ca="1">IF(AND($B96&gt;0,SUM(ED$3:ED95)=0,SUM($H96:EC96)=0),$B96,0)</f>
        <v>0</v>
      </c>
      <c r="EE96">
        <f ca="1">IF(AND($B96&gt;0,SUM(EE$3:EE95)=0,SUM($H96:ED96)=0),$B96,0)</f>
        <v>0</v>
      </c>
      <c r="EF96">
        <f ca="1">IF(AND($B96&gt;0,SUM(EF$3:EF95)=0,SUM($H96:EE96)=0),$B96,0)</f>
        <v>0</v>
      </c>
      <c r="EG96">
        <f ca="1">IF(AND($B96&gt;0,SUM(EG$3:EG95)=0,SUM($H96:EF96)=0),$B96,0)</f>
        <v>0</v>
      </c>
      <c r="EH96">
        <f ca="1">IF(AND($B96&gt;0,SUM(EH$3:EH95)=0,SUM($H96:EG96)=0),$B96,0)</f>
        <v>0</v>
      </c>
      <c r="EI96">
        <f ca="1">IF(AND($B96&gt;0,SUM(EI$3:EI95)=0,SUM($H96:EH96)=0),$B96,0)</f>
        <v>0</v>
      </c>
      <c r="EJ96">
        <f ca="1">IF(AND($B96&gt;0,SUM(EJ$3:EJ95)=0,SUM($H96:EI96)=0),$B96,0)</f>
        <v>0</v>
      </c>
      <c r="EK96">
        <f ca="1">IF(AND($B96&gt;0,SUM(EK$3:EK95)=0,SUM($H96:EJ96)=0),$B96,0)</f>
        <v>0</v>
      </c>
      <c r="EL96">
        <f ca="1">IF(AND($B96&gt;0,SUM(EL$3:EL95)=0,SUM($H96:EK96)=0),$B96,0)</f>
        <v>0</v>
      </c>
      <c r="EM96">
        <f ca="1">IF(AND($B96&gt;0,SUM(EM$3:EM95)=0,SUM($H96:EL96)=0),$B96,0)</f>
        <v>0</v>
      </c>
      <c r="EN96">
        <f ca="1">IF(AND($B96&gt;0,SUM(EN$3:EN95)=0,SUM($H96:EM96)=0),$B96,0)</f>
        <v>0</v>
      </c>
      <c r="EO96">
        <f ca="1">IF(AND($B96&gt;0,SUM(EO$3:EO95)=0,SUM($H96:EN96)=0),$B96,0)</f>
        <v>0</v>
      </c>
      <c r="EP96">
        <f ca="1">IF(AND($B96&gt;0,SUM(EP$3:EP95)=0,SUM($H96:EO96)=0),$B96,0)</f>
        <v>0</v>
      </c>
      <c r="EQ96">
        <f ca="1">IF(AND($B96&gt;0,SUM(EQ$3:EQ95)=0,SUM($H96:EP96)=0),$B96,0)</f>
        <v>0</v>
      </c>
      <c r="ER96">
        <f ca="1">IF(AND($B96&gt;0,SUM(ER$3:ER95)=0,SUM($H96:EQ96)=0),$B96,0)</f>
        <v>0</v>
      </c>
      <c r="ES96">
        <f ca="1">IF(AND($B96&gt;0,SUM(ES$3:ES95)=0,SUM($H96:ER96)=0),$B96,0)</f>
        <v>0</v>
      </c>
      <c r="ET96">
        <f ca="1">IF(AND($B96&gt;0,SUM(ET$3:ET95)=0,SUM($H96:ES96)=0),$B96,0)</f>
        <v>0</v>
      </c>
      <c r="EU96">
        <f ca="1">IF(AND($B96&gt;0,SUM(EU$3:EU95)=0,SUM($H96:ET96)=0),$B96,0)</f>
        <v>0</v>
      </c>
      <c r="EV96">
        <f ca="1">IF(AND($B96&gt;0,SUM(EV$3:EV95)=0,SUM($H96:EU96)=0),$B96,0)</f>
        <v>0</v>
      </c>
      <c r="EW96">
        <f ca="1">IF(AND($B96&gt;0,SUM(EW$3:EW95)=0,SUM($H96:EV96)=0),$B96,0)</f>
        <v>0</v>
      </c>
      <c r="EX96">
        <f ca="1">IF(AND($B96&gt;0,SUM(EX$3:EX95)=0,SUM($H96:EW96)=0),$B96,0)</f>
        <v>0</v>
      </c>
      <c r="EY96">
        <f ca="1">IF(AND($B96&gt;0,SUM(EY$3:EY95)=0,SUM($H96:EX96)=0),$B96,0)</f>
        <v>0</v>
      </c>
      <c r="EZ96">
        <f ca="1">IF(AND($B96&gt;0,SUM(EZ$3:EZ95)=0,SUM($H96:EY96)=0),$B96,0)</f>
        <v>0</v>
      </c>
      <c r="FA96">
        <f ca="1">IF(AND($B96&gt;0,SUM(FA$3:FA95)=0,SUM($H96:EZ96)=0),$B96,0)</f>
        <v>0</v>
      </c>
      <c r="FB96">
        <f ca="1">IF(AND($B96&gt;0,SUM(FB$3:FB95)=0,SUM($H96:FA96)=0),$B96,0)</f>
        <v>0</v>
      </c>
      <c r="FC96">
        <f ca="1">IF(AND($B96&gt;0,SUM(FC$3:FC95)=0,SUM($H96:FB96)=0),$B96,0)</f>
        <v>0</v>
      </c>
      <c r="FD96">
        <f ca="1">IF(AND($B96&gt;0,SUM(FD$3:FD95)=0,SUM($H96:FC96)=0),$B96,0)</f>
        <v>0</v>
      </c>
      <c r="FE96">
        <f ca="1">IF(AND($B96&gt;0,SUM(FE$3:FE95)=0,SUM($H96:FD96)=0),$B96,0)</f>
        <v>0</v>
      </c>
      <c r="FF96">
        <f ca="1">IF(AND($B96&gt;0,SUM(FF$3:FF95)=0,SUM($H96:FE96)=0),$B96,0)</f>
        <v>0</v>
      </c>
      <c r="FG96">
        <f ca="1">IF(AND($B96&gt;0,SUM(FG$3:FG95)=0,SUM($H96:FF96)=0),$B96,0)</f>
        <v>0</v>
      </c>
      <c r="FH96">
        <f ca="1">IF(AND($B96&gt;0,SUM(FH$3:FH95)=0,SUM($H96:FG96)=0),$B96,0)</f>
        <v>0</v>
      </c>
      <c r="FI96">
        <f ca="1">IF(AND($B96&gt;0,SUM(FI$3:FI95)=0,SUM($H96:FH96)=0),$B96,0)</f>
        <v>0</v>
      </c>
      <c r="FJ96">
        <f ca="1">IF(AND($B96&gt;0,SUM(FJ$3:FJ95)=0,SUM($H96:FI96)=0),$B96,0)</f>
        <v>0</v>
      </c>
      <c r="FK96">
        <f ca="1">IF(AND($B96&gt;0,SUM(FK$3:FK95)=0,SUM($H96:FJ96)=0),$B96,0)</f>
        <v>0</v>
      </c>
      <c r="FL96">
        <f ca="1">IF(AND($B96&gt;0,SUM(FL$3:FL95)=0,SUM($H96:FK96)=0),$B96,0)</f>
        <v>0</v>
      </c>
      <c r="FM96">
        <f ca="1">IF(AND($B96&gt;0,SUM(FM$3:FM95)=0,SUM($H96:FL96)=0),$B96,0)</f>
        <v>0</v>
      </c>
      <c r="FN96">
        <f ca="1">IF(AND($B96&gt;0,SUM(FN$3:FN95)=0,SUM($H96:FM96)=0),$B96,0)</f>
        <v>0</v>
      </c>
      <c r="FS96" s="67"/>
      <c r="FT96" s="67"/>
      <c r="FU96" s="342"/>
      <c r="FV96" s="374" t="str">
        <f>""</f>
        <v/>
      </c>
      <c r="FY96" s="67"/>
      <c r="FZ96" s="67"/>
      <c r="GA96" s="342"/>
      <c r="GB96" s="374" t="str">
        <f>""</f>
        <v/>
      </c>
      <c r="GE96" s="67"/>
      <c r="GF96" s="67"/>
      <c r="GG96" s="342"/>
      <c r="GH96" s="374" t="str">
        <f>""</f>
        <v/>
      </c>
    </row>
    <row r="97" spans="1:190" ht="15.75" hidden="1" thickBot="1" x14ac:dyDescent="0.3">
      <c r="A97">
        <v>97</v>
      </c>
      <c r="C97" s="240">
        <f t="shared" ca="1" si="24"/>
        <v>0</v>
      </c>
      <c r="D97" s="240">
        <f t="shared" ca="1" si="25"/>
        <v>0</v>
      </c>
      <c r="E97" s="240">
        <f t="shared" ca="1" si="26"/>
        <v>0</v>
      </c>
      <c r="F97" s="240" t="str">
        <f t="shared" ca="1" si="27"/>
        <v/>
      </c>
      <c r="G97" s="47">
        <f ca="1">INDEX($I$2:$FN$2,ROWS(G$2:G97))</f>
        <v>1</v>
      </c>
      <c r="H97">
        <v>0</v>
      </c>
      <c r="I97">
        <f ca="1">IF(AND($B97&gt;0,SUM(I$3:I96)=0,SUM($H97:H97)=0),$B97,0)</f>
        <v>0</v>
      </c>
      <c r="J97">
        <f ca="1">IF(AND($B97&gt;0,SUM(J$3:J96)=0,SUM($H97:I97)=0),$B97,0)</f>
        <v>0</v>
      </c>
      <c r="K97">
        <f ca="1">IF(AND($B97&gt;0,SUM(K$3:K96)=0,SUM($H97:J97)=0),$B97,0)</f>
        <v>0</v>
      </c>
      <c r="L97">
        <f ca="1">IF(AND($B97&gt;0,SUM(L$3:L96)=0,SUM($H97:K97)=0),$B97,0)</f>
        <v>0</v>
      </c>
      <c r="M97">
        <f ca="1">IF(AND($B97&gt;0,SUM(M$3:M96)=0,SUM($H97:L97)=0),$B97,0)</f>
        <v>0</v>
      </c>
      <c r="N97">
        <f ca="1">IF(AND($B97&gt;0,SUM(N$3:N96)=0,SUM($H97:M97)=0),$B97,0)</f>
        <v>0</v>
      </c>
      <c r="O97">
        <f ca="1">IF(AND($B97&gt;0,SUM(O$3:O96)=0,SUM($H97:N97)=0),$B97,0)</f>
        <v>0</v>
      </c>
      <c r="P97">
        <f ca="1">IF(AND($B97&gt;0,SUM(P$3:P96)=0,SUM($H97:O97)=0),$B97,0)</f>
        <v>0</v>
      </c>
      <c r="Q97">
        <f ca="1">IF(AND($B97&gt;0,SUM(Q$3:Q96)=0,SUM($H97:P97)=0),$B97,0)</f>
        <v>0</v>
      </c>
      <c r="R97">
        <f ca="1">IF(AND($B97&gt;0,SUM(R$3:R96)=0,SUM($H97:Q97)=0),$B97,0)</f>
        <v>0</v>
      </c>
      <c r="S97">
        <f ca="1">IF(AND($B97&gt;0,SUM(S$3:S96)=0,SUM($H97:R97)=0),$B97,0)</f>
        <v>0</v>
      </c>
      <c r="T97">
        <f ca="1">IF(AND($B97&gt;0,SUM(T$3:T96)=0,SUM($H97:S97)=0),$B97,0)</f>
        <v>0</v>
      </c>
      <c r="U97">
        <f ca="1">IF(AND($B97&gt;0,SUM(U$3:U96)=0,SUM($H97:T97)=0),$B97,0)</f>
        <v>0</v>
      </c>
      <c r="V97">
        <f ca="1">IF(AND($B97&gt;0,SUM(V$3:V96)=0,SUM($H97:U97)=0),$B97,0)</f>
        <v>0</v>
      </c>
      <c r="W97">
        <f ca="1">IF(AND($B97&gt;0,SUM(W$3:W96)=0,SUM($H97:V97)=0),$B97,0)</f>
        <v>0</v>
      </c>
      <c r="X97">
        <f ca="1">IF(AND($B97&gt;0,SUM(X$3:X96)=0,SUM($H97:W97)=0),$B97,0)</f>
        <v>0</v>
      </c>
      <c r="Y97">
        <f ca="1">IF(AND($B97&gt;0,SUM(Y$3:Y96)=0,SUM($H97:X97)=0),$B97,0)</f>
        <v>0</v>
      </c>
      <c r="Z97">
        <f ca="1">IF(AND($B97&gt;0,SUM(Z$3:Z96)=0,SUM($H97:Y97)=0),$B97,0)</f>
        <v>0</v>
      </c>
      <c r="AA97">
        <f ca="1">IF(AND($B97&gt;0,SUM(AA$3:AA96)=0,SUM($H97:Z97)=0),$B97,0)</f>
        <v>0</v>
      </c>
      <c r="AB97">
        <f ca="1">IF(AND($B97&gt;0,SUM(AB$3:AB96)=0,SUM($H97:AA97)=0),$B97,0)</f>
        <v>0</v>
      </c>
      <c r="AC97">
        <f ca="1">IF(AND($B97&gt;0,SUM(AC$3:AC96)=0,SUM($H97:AB97)=0),$B97,0)</f>
        <v>0</v>
      </c>
      <c r="AD97">
        <f ca="1">IF(AND($B97&gt;0,SUM(AD$3:AD96)=0,SUM($H97:AC97)=0),$B97,0)</f>
        <v>0</v>
      </c>
      <c r="AE97">
        <f ca="1">IF(AND($B97&gt;0,SUM(AE$3:AE96)=0,SUM($H97:AD97)=0),$B97,0)</f>
        <v>0</v>
      </c>
      <c r="AF97">
        <f ca="1">IF(AND($B97&gt;0,SUM(AF$3:AF96)=0,SUM($H97:AE97)=0),$B97,0)</f>
        <v>0</v>
      </c>
      <c r="AG97">
        <f ca="1">IF(AND($B97&gt;0,SUM(AG$3:AG96)=0,SUM($H97:AF97)=0),$B97,0)</f>
        <v>0</v>
      </c>
      <c r="AH97">
        <f ca="1">IF(AND($B97&gt;0,SUM(AH$3:AH96)=0,SUM($H97:AG97)=0),$B97,0)</f>
        <v>0</v>
      </c>
      <c r="AI97">
        <f ca="1">IF(AND($B97&gt;0,SUM(AI$3:AI96)=0,SUM($H97:AH97)=0),$B97,0)</f>
        <v>0</v>
      </c>
      <c r="AJ97">
        <f ca="1">IF(AND($B97&gt;0,SUM(AJ$3:AJ96)=0,SUM($H97:AI97)=0),$B97,0)</f>
        <v>0</v>
      </c>
      <c r="AK97">
        <f ca="1">IF(AND($B97&gt;0,SUM(AK$3:AK96)=0,SUM($H97:AJ97)=0),$B97,0)</f>
        <v>0</v>
      </c>
      <c r="AL97">
        <f ca="1">IF(AND($B97&gt;0,SUM(AL$3:AL96)=0,SUM($H97:AK97)=0),$B97,0)</f>
        <v>0</v>
      </c>
      <c r="AM97">
        <f ca="1">IF(AND($B97&gt;0,SUM(AM$3:AM96)=0,SUM($H97:AL97)=0),$B97,0)</f>
        <v>0</v>
      </c>
      <c r="AN97">
        <f ca="1">IF(AND($B97&gt;0,SUM(AN$3:AN96)=0,SUM($H97:AM97)=0),$B97,0)</f>
        <v>0</v>
      </c>
      <c r="AO97">
        <f ca="1">IF(AND($B97&gt;0,SUM(AO$3:AO96)=0,SUM($H97:AN97)=0),$B97,0)</f>
        <v>0</v>
      </c>
      <c r="AP97">
        <f ca="1">IF(AND($B97&gt;0,SUM(AP$3:AP96)=0,SUM($H97:AO97)=0),$B97,0)</f>
        <v>0</v>
      </c>
      <c r="AQ97">
        <f ca="1">IF(AND($B97&gt;0,SUM(AQ$3:AQ96)=0,SUM($H97:AP97)=0),$B97,0)</f>
        <v>0</v>
      </c>
      <c r="AR97">
        <f ca="1">IF(AND($B97&gt;0,SUM(AR$3:AR96)=0,SUM($H97:AQ97)=0),$B97,0)</f>
        <v>0</v>
      </c>
      <c r="AS97">
        <f ca="1">IF(AND($B97&gt;0,SUM(AS$3:AS96)=0,SUM($H97:AR97)=0),$B97,0)</f>
        <v>0</v>
      </c>
      <c r="AT97">
        <f ca="1">IF(AND($B97&gt;0,SUM(AT$3:AT96)=0,SUM($H97:AS97)=0),$B97,0)</f>
        <v>0</v>
      </c>
      <c r="AU97">
        <f ca="1">IF(AND($B97&gt;0,SUM(AU$3:AU96)=0,SUM($H97:AT97)=0),$B97,0)</f>
        <v>0</v>
      </c>
      <c r="AV97">
        <f ca="1">IF(AND($B97&gt;0,SUM(AV$3:AV96)=0,SUM($H97:AU97)=0),$B97,0)</f>
        <v>0</v>
      </c>
      <c r="AW97">
        <f ca="1">IF(AND($B97&gt;0,SUM(AW$3:AW96)=0,SUM($H97:AV97)=0),$B97,0)</f>
        <v>0</v>
      </c>
      <c r="AX97">
        <f ca="1">IF(AND($B97&gt;0,SUM(AX$3:AX96)=0,SUM($H97:AW97)=0),$B97,0)</f>
        <v>0</v>
      </c>
      <c r="AY97">
        <f ca="1">IF(AND($B97&gt;0,SUM(AY$3:AY96)=0,SUM($H97:AX97)=0),$B97,0)</f>
        <v>0</v>
      </c>
      <c r="AZ97">
        <f ca="1">IF(AND($B97&gt;0,SUM(AZ$3:AZ96)=0,SUM($H97:AY97)=0),$B97,0)</f>
        <v>0</v>
      </c>
      <c r="BA97">
        <f ca="1">IF(AND($B97&gt;0,SUM(BA$3:BA96)=0,SUM($H97:AZ97)=0),$B97,0)</f>
        <v>0</v>
      </c>
      <c r="BB97">
        <f ca="1">IF(AND($B97&gt;0,SUM(BB$3:BB96)=0,SUM($H97:BA97)=0),$B97,0)</f>
        <v>0</v>
      </c>
      <c r="BC97">
        <f ca="1">IF(AND($B97&gt;0,SUM(BC$3:BC96)=0,SUM($H97:BB97)=0),$B97,0)</f>
        <v>0</v>
      </c>
      <c r="BD97">
        <f ca="1">IF(AND($B97&gt;0,SUM(BD$3:BD96)=0,SUM($H97:BC97)=0),$B97,0)</f>
        <v>0</v>
      </c>
      <c r="BE97">
        <f ca="1">IF(AND($B97&gt;0,SUM(BE$3:BE96)=0,SUM($H97:BD97)=0),$B97,0)</f>
        <v>0</v>
      </c>
      <c r="BF97">
        <f ca="1">IF(AND($B97&gt;0,SUM(BF$3:BF96)=0,SUM($H97:BE97)=0),$B97,0)</f>
        <v>0</v>
      </c>
      <c r="BG97">
        <f ca="1">IF(AND($B97&gt;0,SUM(BG$3:BG96)=0,SUM($H97:BF97)=0),$B97,0)</f>
        <v>0</v>
      </c>
      <c r="BH97">
        <f ca="1">IF(AND($B97&gt;0,SUM(BH$3:BH96)=0,SUM($H97:BG97)=0),$B97,0)</f>
        <v>0</v>
      </c>
      <c r="BI97">
        <f ca="1">IF(AND($B97&gt;0,SUM(BI$3:BI96)=0,SUM($H97:BH97)=0),$B97,0)</f>
        <v>0</v>
      </c>
      <c r="BJ97">
        <f ca="1">IF(AND($B97&gt;0,SUM(BJ$3:BJ96)=0,SUM($H97:BI97)=0),$B97,0)</f>
        <v>0</v>
      </c>
      <c r="BK97">
        <f ca="1">IF(AND($B97&gt;0,SUM(BK$3:BK96)=0,SUM($H97:BJ97)=0),$B97,0)</f>
        <v>0</v>
      </c>
      <c r="BL97">
        <f ca="1">IF(AND($B97&gt;0,SUM(BL$3:BL96)=0,SUM($H97:BK97)=0),$B97,0)</f>
        <v>0</v>
      </c>
      <c r="BM97">
        <f ca="1">IF(AND($B97&gt;0,SUM(BM$3:BM96)=0,SUM($H97:BL97)=0),$B97,0)</f>
        <v>0</v>
      </c>
      <c r="BN97">
        <f ca="1">IF(AND($B97&gt;0,SUM(BN$3:BN96)=0,SUM($H97:BM97)=0),$B97,0)</f>
        <v>0</v>
      </c>
      <c r="BO97">
        <f ca="1">IF(AND($B97&gt;0,SUM(BO$3:BO96)=0,SUM($H97:BN97)=0),$B97,0)</f>
        <v>0</v>
      </c>
      <c r="BP97">
        <f ca="1">IF(AND($B97&gt;0,SUM(BP$3:BP96)=0,SUM($H97:BO97)=0),$B97,0)</f>
        <v>0</v>
      </c>
      <c r="BQ97">
        <f ca="1">IF(AND($B97&gt;0,SUM(BQ$3:BQ96)=0,SUM($H97:BP97)=0),$B97,0)</f>
        <v>0</v>
      </c>
      <c r="BR97">
        <f ca="1">IF(AND($B97&gt;0,SUM(BR$3:BR96)=0,SUM($H97:BQ97)=0),$B97,0)</f>
        <v>0</v>
      </c>
      <c r="BS97">
        <f ca="1">IF(AND($B97&gt;0,SUM(BS$3:BS96)=0,SUM($H97:BR97)=0),$B97,0)</f>
        <v>0</v>
      </c>
      <c r="BT97">
        <f ca="1">IF(AND($B97&gt;0,SUM(BT$3:BT96)=0,SUM($H97:BS97)=0),$B97,0)</f>
        <v>0</v>
      </c>
      <c r="BU97">
        <f ca="1">IF(AND($B97&gt;0,SUM(BU$3:BU96)=0,SUM($H97:BT97)=0),$B97,0)</f>
        <v>0</v>
      </c>
      <c r="BV97">
        <f ca="1">IF(AND($B97&gt;0,SUM(BV$3:BV96)=0,SUM($H97:BU97)=0),$B97,0)</f>
        <v>0</v>
      </c>
      <c r="BW97">
        <f ca="1">IF(AND($B97&gt;0,SUM(BW$3:BW96)=0,SUM($H97:BV97)=0),$B97,0)</f>
        <v>0</v>
      </c>
      <c r="BX97">
        <f ca="1">IF(AND($B97&gt;0,SUM(BX$3:BX96)=0,SUM($H97:BW97)=0),$B97,0)</f>
        <v>0</v>
      </c>
      <c r="BY97">
        <f ca="1">IF(AND($B97&gt;0,SUM(BY$3:BY96)=0,SUM($H97:BX97)=0),$B97,0)</f>
        <v>0</v>
      </c>
      <c r="BZ97">
        <f ca="1">IF(AND($B97&gt;0,SUM(BZ$3:BZ96)=0,SUM($H97:BY97)=0),$B97,0)</f>
        <v>0</v>
      </c>
      <c r="CA97">
        <f ca="1">IF(AND($B97&gt;0,SUM(CA$3:CA96)=0,SUM($H97:BZ97)=0),$B97,0)</f>
        <v>0</v>
      </c>
      <c r="CB97">
        <f ca="1">IF(AND($B97&gt;0,SUM(CB$3:CB96)=0,SUM($H97:CA97)=0),$B97,0)</f>
        <v>0</v>
      </c>
      <c r="CC97">
        <f ca="1">IF(AND($B97&gt;0,SUM(CC$3:CC96)=0,SUM($H97:CB97)=0),$B97,0)</f>
        <v>0</v>
      </c>
      <c r="CD97">
        <f ca="1">IF(AND($B97&gt;0,SUM(CD$3:CD96)=0,SUM($H97:CC97)=0),$B97,0)</f>
        <v>0</v>
      </c>
      <c r="CE97">
        <f ca="1">IF(AND($B97&gt;0,SUM(CE$3:CE96)=0,SUM($H97:CD97)=0),$B97,0)</f>
        <v>0</v>
      </c>
      <c r="CF97">
        <f ca="1">IF(AND($B97&gt;0,SUM(CF$3:CF96)=0,SUM($H97:CE97)=0),$B97,0)</f>
        <v>0</v>
      </c>
      <c r="CG97">
        <f ca="1">IF(AND($B97&gt;0,SUM(CG$3:CG96)=0,SUM($H97:CF97)=0),$B97,0)</f>
        <v>0</v>
      </c>
      <c r="CH97">
        <f ca="1">IF(AND($B97&gt;0,SUM(CH$3:CH96)=0,SUM($H97:CG97)=0),$B97,0)</f>
        <v>0</v>
      </c>
      <c r="CI97">
        <f ca="1">IF(AND($B97&gt;0,SUM(CI$3:CI96)=0,SUM($H97:CH97)=0),$B97,0)</f>
        <v>0</v>
      </c>
      <c r="CJ97">
        <f ca="1">IF(AND($B97&gt;0,SUM(CJ$3:CJ96)=0,SUM($H97:CI97)=0),$B97,0)</f>
        <v>0</v>
      </c>
      <c r="CK97">
        <f ca="1">IF(AND($B97&gt;0,SUM(CK$3:CK96)=0,SUM($H97:CJ97)=0),$B97,0)</f>
        <v>0</v>
      </c>
      <c r="CL97">
        <f ca="1">IF(AND($B97&gt;0,SUM(CL$3:CL96)=0,SUM($H97:CK97)=0),$B97,0)</f>
        <v>0</v>
      </c>
      <c r="CM97">
        <f ca="1">IF(AND($B97&gt;0,SUM(CM$3:CM96)=0,SUM($H97:CL97)=0),$B97,0)</f>
        <v>0</v>
      </c>
      <c r="CN97">
        <f ca="1">IF(AND($B97&gt;0,SUM(CN$3:CN96)=0,SUM($H97:CM97)=0),$B97,0)</f>
        <v>0</v>
      </c>
      <c r="CO97">
        <f ca="1">IF(AND($B97&gt;0,SUM(CO$3:CO96)=0,SUM($H97:CN97)=0),$B97,0)</f>
        <v>0</v>
      </c>
      <c r="CP97">
        <f ca="1">IF(AND($B97&gt;0,SUM(CP$3:CP96)=0,SUM($H97:CO97)=0),$B97,0)</f>
        <v>0</v>
      </c>
      <c r="CQ97">
        <f ca="1">IF(AND($B97&gt;0,SUM(CQ$3:CQ96)=0,SUM($H97:CP97)=0),$B97,0)</f>
        <v>0</v>
      </c>
      <c r="CR97">
        <f ca="1">IF(AND($B97&gt;0,SUM(CR$3:CR96)=0,SUM($H97:CQ97)=0),$B97,0)</f>
        <v>0</v>
      </c>
      <c r="CS97">
        <f ca="1">IF(AND($B97&gt;0,SUM(CS$3:CS96)=0,SUM($H97:CR97)=0),$B97,0)</f>
        <v>0</v>
      </c>
      <c r="CT97">
        <f ca="1">IF(AND($B97&gt;0,SUM(CT$3:CT96)=0,SUM($H97:CS97)=0),$B97,0)</f>
        <v>0</v>
      </c>
      <c r="CU97">
        <f ca="1">IF(AND($B97&gt;0,SUM(CU$3:CU96)=0,SUM($H97:CT97)=0),$B97,0)</f>
        <v>0</v>
      </c>
      <c r="CV97">
        <f ca="1">IF(AND($B97&gt;0,SUM(CV$3:CV96)=0,SUM($H97:CU97)=0),$B97,0)</f>
        <v>0</v>
      </c>
      <c r="CW97">
        <f ca="1">IF(AND($B97&gt;0,SUM(CW$3:CW96)=0,SUM($H97:CV97)=0),$B97,0)</f>
        <v>0</v>
      </c>
      <c r="CX97">
        <f ca="1">IF(AND($B97&gt;0,SUM(CX$3:CX96)=0,SUM($H97:CW97)=0),$B97,0)</f>
        <v>0</v>
      </c>
      <c r="CY97">
        <f ca="1">IF(AND($B97&gt;0,SUM(CY$3:CY96)=0,SUM($H97:CX97)=0),$B97,0)</f>
        <v>0</v>
      </c>
      <c r="CZ97">
        <f ca="1">IF(AND($B97&gt;0,SUM(CZ$3:CZ96)=0,SUM($H97:CY97)=0),$B97,0)</f>
        <v>0</v>
      </c>
      <c r="DA97">
        <f ca="1">IF(AND($B97&gt;0,SUM(DA$3:DA96)=0,SUM($H97:CZ97)=0),$B97,0)</f>
        <v>0</v>
      </c>
      <c r="DB97">
        <f ca="1">IF(AND($B97&gt;0,SUM(DB$3:DB96)=0,SUM($H97:DA97)=0),$B97,0)</f>
        <v>0</v>
      </c>
      <c r="DC97">
        <f ca="1">IF(AND($B97&gt;0,SUM(DC$3:DC96)=0,SUM($H97:DB97)=0),$B97,0)</f>
        <v>0</v>
      </c>
      <c r="DD97">
        <f ca="1">IF(AND($B97&gt;0,SUM(DD$3:DD96)=0,SUM($H97:DC97)=0),$B97,0)</f>
        <v>0</v>
      </c>
      <c r="DE97">
        <f ca="1">IF(AND($B97&gt;0,SUM(DE$3:DE96)=0,SUM($H97:DD97)=0),$B97,0)</f>
        <v>0</v>
      </c>
      <c r="DF97">
        <f ca="1">IF(AND($B97&gt;0,SUM(DF$3:DF96)=0,SUM($H97:DE97)=0),$B97,0)</f>
        <v>0</v>
      </c>
      <c r="DG97">
        <f ca="1">IF(AND($B97&gt;0,SUM(DG$3:DG96)=0,SUM($H97:DF97)=0),$B97,0)</f>
        <v>0</v>
      </c>
      <c r="DH97">
        <f ca="1">IF(AND($B97&gt;0,SUM(DH$3:DH96)=0,SUM($H97:DG97)=0),$B97,0)</f>
        <v>0</v>
      </c>
      <c r="DI97">
        <f ca="1">IF(AND($B97&gt;0,SUM(DI$3:DI96)=0,SUM($H97:DH97)=0),$B97,0)</f>
        <v>0</v>
      </c>
      <c r="DJ97">
        <f ca="1">IF(AND($B97&gt;0,SUM(DJ$3:DJ96)=0,SUM($H97:DI97)=0),$B97,0)</f>
        <v>0</v>
      </c>
      <c r="DK97">
        <f ca="1">IF(AND($B97&gt;0,SUM(DK$3:DK96)=0,SUM($H97:DJ97)=0),$B97,0)</f>
        <v>0</v>
      </c>
      <c r="DL97">
        <f ca="1">IF(AND($B97&gt;0,SUM(DL$3:DL96)=0,SUM($H97:DK97)=0),$B97,0)</f>
        <v>0</v>
      </c>
      <c r="DM97">
        <f ca="1">IF(AND($B97&gt;0,SUM(DM$3:DM96)=0,SUM($H97:DL97)=0),$B97,0)</f>
        <v>0</v>
      </c>
      <c r="DN97">
        <f ca="1">IF(AND($B97&gt;0,SUM(DN$3:DN96)=0,SUM($H97:DM97)=0),$B97,0)</f>
        <v>0</v>
      </c>
      <c r="DO97">
        <f ca="1">IF(AND($B97&gt;0,SUM(DO$3:DO96)=0,SUM($H97:DN97)=0),$B97,0)</f>
        <v>0</v>
      </c>
      <c r="DP97">
        <f ca="1">IF(AND($B97&gt;0,SUM(DP$3:DP96)=0,SUM($H97:DO97)=0),$B97,0)</f>
        <v>0</v>
      </c>
      <c r="DQ97">
        <f ca="1">IF(AND($B97&gt;0,SUM(DQ$3:DQ96)=0,SUM($H97:DP97)=0),$B97,0)</f>
        <v>0</v>
      </c>
      <c r="DR97">
        <f ca="1">IF(AND($B97&gt;0,SUM(DR$3:DR96)=0,SUM($H97:DQ97)=0),$B97,0)</f>
        <v>0</v>
      </c>
      <c r="DS97">
        <f ca="1">IF(AND($B97&gt;0,SUM(DS$3:DS96)=0,SUM($H97:DR97)=0),$B97,0)</f>
        <v>0</v>
      </c>
      <c r="DT97">
        <f ca="1">IF(AND($B97&gt;0,SUM(DT$3:DT96)=0,SUM($H97:DS97)=0),$B97,0)</f>
        <v>0</v>
      </c>
      <c r="DU97">
        <f ca="1">IF(AND($B97&gt;0,SUM(DU$3:DU96)=0,SUM($H97:DT97)=0),$B97,0)</f>
        <v>0</v>
      </c>
      <c r="DV97">
        <f ca="1">IF(AND($B97&gt;0,SUM(DV$3:DV96)=0,SUM($H97:DU97)=0),$B97,0)</f>
        <v>0</v>
      </c>
      <c r="DW97">
        <f ca="1">IF(AND($B97&gt;0,SUM(DW$3:DW96)=0,SUM($H97:DV97)=0),$B97,0)</f>
        <v>0</v>
      </c>
      <c r="DX97">
        <f ca="1">IF(AND($B97&gt;0,SUM(DX$3:DX96)=0,SUM($H97:DW97)=0),$B97,0)</f>
        <v>0</v>
      </c>
      <c r="DY97">
        <f ca="1">IF(AND($B97&gt;0,SUM(DY$3:DY96)=0,SUM($H97:DX97)=0),$B97,0)</f>
        <v>0</v>
      </c>
      <c r="DZ97">
        <f ca="1">IF(AND($B97&gt;0,SUM(DZ$3:DZ96)=0,SUM($H97:DY97)=0),$B97,0)</f>
        <v>0</v>
      </c>
      <c r="EA97">
        <f ca="1">IF(AND($B97&gt;0,SUM(EA$3:EA96)=0,SUM($H97:DZ97)=0),$B97,0)</f>
        <v>0</v>
      </c>
      <c r="EB97">
        <f ca="1">IF(AND($B97&gt;0,SUM(EB$3:EB96)=0,SUM($H97:EA97)=0),$B97,0)</f>
        <v>0</v>
      </c>
      <c r="EC97">
        <f ca="1">IF(AND($B97&gt;0,SUM(EC$3:EC96)=0,SUM($H97:EB97)=0),$B97,0)</f>
        <v>0</v>
      </c>
      <c r="ED97">
        <f ca="1">IF(AND($B97&gt;0,SUM(ED$3:ED96)=0,SUM($H97:EC97)=0),$B97,0)</f>
        <v>0</v>
      </c>
      <c r="EE97">
        <f ca="1">IF(AND($B97&gt;0,SUM(EE$3:EE96)=0,SUM($H97:ED97)=0),$B97,0)</f>
        <v>0</v>
      </c>
      <c r="EF97">
        <f ca="1">IF(AND($B97&gt;0,SUM(EF$3:EF96)=0,SUM($H97:EE97)=0),$B97,0)</f>
        <v>0</v>
      </c>
      <c r="EG97">
        <f ca="1">IF(AND($B97&gt;0,SUM(EG$3:EG96)=0,SUM($H97:EF97)=0),$B97,0)</f>
        <v>0</v>
      </c>
      <c r="EH97">
        <f ca="1">IF(AND($B97&gt;0,SUM(EH$3:EH96)=0,SUM($H97:EG97)=0),$B97,0)</f>
        <v>0</v>
      </c>
      <c r="EI97">
        <f ca="1">IF(AND($B97&gt;0,SUM(EI$3:EI96)=0,SUM($H97:EH97)=0),$B97,0)</f>
        <v>0</v>
      </c>
      <c r="EJ97">
        <f ca="1">IF(AND($B97&gt;0,SUM(EJ$3:EJ96)=0,SUM($H97:EI97)=0),$B97,0)</f>
        <v>0</v>
      </c>
      <c r="EK97">
        <f ca="1">IF(AND($B97&gt;0,SUM(EK$3:EK96)=0,SUM($H97:EJ97)=0),$B97,0)</f>
        <v>0</v>
      </c>
      <c r="EL97">
        <f ca="1">IF(AND($B97&gt;0,SUM(EL$3:EL96)=0,SUM($H97:EK97)=0),$B97,0)</f>
        <v>0</v>
      </c>
      <c r="EM97">
        <f ca="1">IF(AND($B97&gt;0,SUM(EM$3:EM96)=0,SUM($H97:EL97)=0),$B97,0)</f>
        <v>0</v>
      </c>
      <c r="EN97">
        <f ca="1">IF(AND($B97&gt;0,SUM(EN$3:EN96)=0,SUM($H97:EM97)=0),$B97,0)</f>
        <v>0</v>
      </c>
      <c r="EO97">
        <f ca="1">IF(AND($B97&gt;0,SUM(EO$3:EO96)=0,SUM($H97:EN97)=0),$B97,0)</f>
        <v>0</v>
      </c>
      <c r="EP97">
        <f ca="1">IF(AND($B97&gt;0,SUM(EP$3:EP96)=0,SUM($H97:EO97)=0),$B97,0)</f>
        <v>0</v>
      </c>
      <c r="EQ97">
        <f ca="1">IF(AND($B97&gt;0,SUM(EQ$3:EQ96)=0,SUM($H97:EP97)=0),$B97,0)</f>
        <v>0</v>
      </c>
      <c r="ER97">
        <f ca="1">IF(AND($B97&gt;0,SUM(ER$3:ER96)=0,SUM($H97:EQ97)=0),$B97,0)</f>
        <v>0</v>
      </c>
      <c r="ES97">
        <f ca="1">IF(AND($B97&gt;0,SUM(ES$3:ES96)=0,SUM($H97:ER97)=0),$B97,0)</f>
        <v>0</v>
      </c>
      <c r="ET97">
        <f ca="1">IF(AND($B97&gt;0,SUM(ET$3:ET96)=0,SUM($H97:ES97)=0),$B97,0)</f>
        <v>0</v>
      </c>
      <c r="EU97">
        <f ca="1">IF(AND($B97&gt;0,SUM(EU$3:EU96)=0,SUM($H97:ET97)=0),$B97,0)</f>
        <v>0</v>
      </c>
      <c r="EV97">
        <f ca="1">IF(AND($B97&gt;0,SUM(EV$3:EV96)=0,SUM($H97:EU97)=0),$B97,0)</f>
        <v>0</v>
      </c>
      <c r="EW97">
        <f ca="1">IF(AND($B97&gt;0,SUM(EW$3:EW96)=0,SUM($H97:EV97)=0),$B97,0)</f>
        <v>0</v>
      </c>
      <c r="EX97">
        <f ca="1">IF(AND($B97&gt;0,SUM(EX$3:EX96)=0,SUM($H97:EW97)=0),$B97,0)</f>
        <v>0</v>
      </c>
      <c r="EY97">
        <f ca="1">IF(AND($B97&gt;0,SUM(EY$3:EY96)=0,SUM($H97:EX97)=0),$B97,0)</f>
        <v>0</v>
      </c>
      <c r="EZ97">
        <f ca="1">IF(AND($B97&gt;0,SUM(EZ$3:EZ96)=0,SUM($H97:EY97)=0),$B97,0)</f>
        <v>0</v>
      </c>
      <c r="FA97">
        <f ca="1">IF(AND($B97&gt;0,SUM(FA$3:FA96)=0,SUM($H97:EZ97)=0),$B97,0)</f>
        <v>0</v>
      </c>
      <c r="FB97">
        <f ca="1">IF(AND($B97&gt;0,SUM(FB$3:FB96)=0,SUM($H97:FA97)=0),$B97,0)</f>
        <v>0</v>
      </c>
      <c r="FC97">
        <f ca="1">IF(AND($B97&gt;0,SUM(FC$3:FC96)=0,SUM($H97:FB97)=0),$B97,0)</f>
        <v>0</v>
      </c>
      <c r="FD97">
        <f ca="1">IF(AND($B97&gt;0,SUM(FD$3:FD96)=0,SUM($H97:FC97)=0),$B97,0)</f>
        <v>0</v>
      </c>
      <c r="FE97">
        <f ca="1">IF(AND($B97&gt;0,SUM(FE$3:FE96)=0,SUM($H97:FD97)=0),$B97,0)</f>
        <v>0</v>
      </c>
      <c r="FF97">
        <f ca="1">IF(AND($B97&gt;0,SUM(FF$3:FF96)=0,SUM($H97:FE97)=0),$B97,0)</f>
        <v>0</v>
      </c>
      <c r="FG97">
        <f ca="1">IF(AND($B97&gt;0,SUM(FG$3:FG96)=0,SUM($H97:FF97)=0),$B97,0)</f>
        <v>0</v>
      </c>
      <c r="FH97">
        <f ca="1">IF(AND($B97&gt;0,SUM(FH$3:FH96)=0,SUM($H97:FG97)=0),$B97,0)</f>
        <v>0</v>
      </c>
      <c r="FI97">
        <f ca="1">IF(AND($B97&gt;0,SUM(FI$3:FI96)=0,SUM($H97:FH97)=0),$B97,0)</f>
        <v>0</v>
      </c>
      <c r="FJ97">
        <f ca="1">IF(AND($B97&gt;0,SUM(FJ$3:FJ96)=0,SUM($H97:FI97)=0),$B97,0)</f>
        <v>0</v>
      </c>
      <c r="FK97">
        <f ca="1">IF(AND($B97&gt;0,SUM(FK$3:FK96)=0,SUM($H97:FJ97)=0),$B97,0)</f>
        <v>0</v>
      </c>
      <c r="FL97">
        <f ca="1">IF(AND($B97&gt;0,SUM(FL$3:FL96)=0,SUM($H97:FK97)=0),$B97,0)</f>
        <v>0</v>
      </c>
      <c r="FM97">
        <f ca="1">IF(AND($B97&gt;0,SUM(FM$3:FM96)=0,SUM($H97:FL97)=0),$B97,0)</f>
        <v>0</v>
      </c>
      <c r="FN97">
        <f ca="1">IF(AND($B97&gt;0,SUM(FN$3:FN96)=0,SUM($H97:FM97)=0),$B97,0)</f>
        <v>0</v>
      </c>
      <c r="FS97" s="67"/>
      <c r="FT97" s="67"/>
      <c r="FU97" s="342"/>
      <c r="FV97" s="374" t="str">
        <f>""</f>
        <v/>
      </c>
      <c r="FY97" s="67"/>
      <c r="FZ97" s="67"/>
      <c r="GA97" s="342"/>
      <c r="GB97" s="374" t="str">
        <f>""</f>
        <v/>
      </c>
      <c r="GE97" s="67"/>
      <c r="GF97" s="67"/>
      <c r="GG97" s="342"/>
      <c r="GH97" s="374" t="str">
        <f>""</f>
        <v/>
      </c>
    </row>
    <row r="98" spans="1:190" ht="15.75" hidden="1" thickBot="1" x14ac:dyDescent="0.3">
      <c r="A98">
        <v>98</v>
      </c>
      <c r="C98" s="240">
        <f t="shared" ca="1" si="24"/>
        <v>0</v>
      </c>
      <c r="D98" s="240">
        <f t="shared" ca="1" si="25"/>
        <v>0</v>
      </c>
      <c r="E98" s="240">
        <f t="shared" ca="1" si="26"/>
        <v>0</v>
      </c>
      <c r="F98" s="240" t="str">
        <f t="shared" ca="1" si="27"/>
        <v/>
      </c>
      <c r="G98" s="47">
        <f ca="1">INDEX($I$2:$FN$2,ROWS(G$2:G98))</f>
        <v>1</v>
      </c>
      <c r="H98">
        <v>0</v>
      </c>
      <c r="I98">
        <f ca="1">IF(AND($B98&gt;0,SUM(I$3:I97)=0,SUM($H98:H98)=0),$B98,0)</f>
        <v>0</v>
      </c>
      <c r="J98">
        <f ca="1">IF(AND($B98&gt;0,SUM(J$3:J97)=0,SUM($H98:I98)=0),$B98,0)</f>
        <v>0</v>
      </c>
      <c r="K98">
        <f ca="1">IF(AND($B98&gt;0,SUM(K$3:K97)=0,SUM($H98:J98)=0),$B98,0)</f>
        <v>0</v>
      </c>
      <c r="L98">
        <f ca="1">IF(AND($B98&gt;0,SUM(L$3:L97)=0,SUM($H98:K98)=0),$B98,0)</f>
        <v>0</v>
      </c>
      <c r="M98">
        <f ca="1">IF(AND($B98&gt;0,SUM(M$3:M97)=0,SUM($H98:L98)=0),$B98,0)</f>
        <v>0</v>
      </c>
      <c r="N98">
        <f ca="1">IF(AND($B98&gt;0,SUM(N$3:N97)=0,SUM($H98:M98)=0),$B98,0)</f>
        <v>0</v>
      </c>
      <c r="O98">
        <f ca="1">IF(AND($B98&gt;0,SUM(O$3:O97)=0,SUM($H98:N98)=0),$B98,0)</f>
        <v>0</v>
      </c>
      <c r="P98">
        <f ca="1">IF(AND($B98&gt;0,SUM(P$3:P97)=0,SUM($H98:O98)=0),$B98,0)</f>
        <v>0</v>
      </c>
      <c r="Q98">
        <f ca="1">IF(AND($B98&gt;0,SUM(Q$3:Q97)=0,SUM($H98:P98)=0),$B98,0)</f>
        <v>0</v>
      </c>
      <c r="R98">
        <f ca="1">IF(AND($B98&gt;0,SUM(R$3:R97)=0,SUM($H98:Q98)=0),$B98,0)</f>
        <v>0</v>
      </c>
      <c r="S98">
        <f ca="1">IF(AND($B98&gt;0,SUM(S$3:S97)=0,SUM($H98:R98)=0),$B98,0)</f>
        <v>0</v>
      </c>
      <c r="T98">
        <f ca="1">IF(AND($B98&gt;0,SUM(T$3:T97)=0,SUM($H98:S98)=0),$B98,0)</f>
        <v>0</v>
      </c>
      <c r="U98">
        <f ca="1">IF(AND($B98&gt;0,SUM(U$3:U97)=0,SUM($H98:T98)=0),$B98,0)</f>
        <v>0</v>
      </c>
      <c r="V98">
        <f ca="1">IF(AND($B98&gt;0,SUM(V$3:V97)=0,SUM($H98:U98)=0),$B98,0)</f>
        <v>0</v>
      </c>
      <c r="W98">
        <f ca="1">IF(AND($B98&gt;0,SUM(W$3:W97)=0,SUM($H98:V98)=0),$B98,0)</f>
        <v>0</v>
      </c>
      <c r="X98">
        <f ca="1">IF(AND($B98&gt;0,SUM(X$3:X97)=0,SUM($H98:W98)=0),$B98,0)</f>
        <v>0</v>
      </c>
      <c r="Y98">
        <f ca="1">IF(AND($B98&gt;0,SUM(Y$3:Y97)=0,SUM($H98:X98)=0),$B98,0)</f>
        <v>0</v>
      </c>
      <c r="Z98">
        <f ca="1">IF(AND($B98&gt;0,SUM(Z$3:Z97)=0,SUM($H98:Y98)=0),$B98,0)</f>
        <v>0</v>
      </c>
      <c r="AA98">
        <f ca="1">IF(AND($B98&gt;0,SUM(AA$3:AA97)=0,SUM($H98:Z98)=0),$B98,0)</f>
        <v>0</v>
      </c>
      <c r="AB98">
        <f ca="1">IF(AND($B98&gt;0,SUM(AB$3:AB97)=0,SUM($H98:AA98)=0),$B98,0)</f>
        <v>0</v>
      </c>
      <c r="AC98">
        <f ca="1">IF(AND($B98&gt;0,SUM(AC$3:AC97)=0,SUM($H98:AB98)=0),$B98,0)</f>
        <v>0</v>
      </c>
      <c r="AD98">
        <f ca="1">IF(AND($B98&gt;0,SUM(AD$3:AD97)=0,SUM($H98:AC98)=0),$B98,0)</f>
        <v>0</v>
      </c>
      <c r="AE98">
        <f ca="1">IF(AND($B98&gt;0,SUM(AE$3:AE97)=0,SUM($H98:AD98)=0),$B98,0)</f>
        <v>0</v>
      </c>
      <c r="AF98">
        <f ca="1">IF(AND($B98&gt;0,SUM(AF$3:AF97)=0,SUM($H98:AE98)=0),$B98,0)</f>
        <v>0</v>
      </c>
      <c r="AG98">
        <f ca="1">IF(AND($B98&gt;0,SUM(AG$3:AG97)=0,SUM($H98:AF98)=0),$B98,0)</f>
        <v>0</v>
      </c>
      <c r="AH98">
        <f ca="1">IF(AND($B98&gt;0,SUM(AH$3:AH97)=0,SUM($H98:AG98)=0),$B98,0)</f>
        <v>0</v>
      </c>
      <c r="AI98">
        <f ca="1">IF(AND($B98&gt;0,SUM(AI$3:AI97)=0,SUM($H98:AH98)=0),$B98,0)</f>
        <v>0</v>
      </c>
      <c r="AJ98">
        <f ca="1">IF(AND($B98&gt;0,SUM(AJ$3:AJ97)=0,SUM($H98:AI98)=0),$B98,0)</f>
        <v>0</v>
      </c>
      <c r="AK98">
        <f ca="1">IF(AND($B98&gt;0,SUM(AK$3:AK97)=0,SUM($H98:AJ98)=0),$B98,0)</f>
        <v>0</v>
      </c>
      <c r="AL98">
        <f ca="1">IF(AND($B98&gt;0,SUM(AL$3:AL97)=0,SUM($H98:AK98)=0),$B98,0)</f>
        <v>0</v>
      </c>
      <c r="AM98">
        <f ca="1">IF(AND($B98&gt;0,SUM(AM$3:AM97)=0,SUM($H98:AL98)=0),$B98,0)</f>
        <v>0</v>
      </c>
      <c r="AN98">
        <f ca="1">IF(AND($B98&gt;0,SUM(AN$3:AN97)=0,SUM($H98:AM98)=0),$B98,0)</f>
        <v>0</v>
      </c>
      <c r="AO98">
        <f ca="1">IF(AND($B98&gt;0,SUM(AO$3:AO97)=0,SUM($H98:AN98)=0),$B98,0)</f>
        <v>0</v>
      </c>
      <c r="AP98">
        <f ca="1">IF(AND($B98&gt;0,SUM(AP$3:AP97)=0,SUM($H98:AO98)=0),$B98,0)</f>
        <v>0</v>
      </c>
      <c r="AQ98">
        <f ca="1">IF(AND($B98&gt;0,SUM(AQ$3:AQ97)=0,SUM($H98:AP98)=0),$B98,0)</f>
        <v>0</v>
      </c>
      <c r="AR98">
        <f ca="1">IF(AND($B98&gt;0,SUM(AR$3:AR97)=0,SUM($H98:AQ98)=0),$B98,0)</f>
        <v>0</v>
      </c>
      <c r="AS98">
        <f ca="1">IF(AND($B98&gt;0,SUM(AS$3:AS97)=0,SUM($H98:AR98)=0),$B98,0)</f>
        <v>0</v>
      </c>
      <c r="AT98">
        <f ca="1">IF(AND($B98&gt;0,SUM(AT$3:AT97)=0,SUM($H98:AS98)=0),$B98,0)</f>
        <v>0</v>
      </c>
      <c r="AU98">
        <f ca="1">IF(AND($B98&gt;0,SUM(AU$3:AU97)=0,SUM($H98:AT98)=0),$B98,0)</f>
        <v>0</v>
      </c>
      <c r="AV98">
        <f ca="1">IF(AND($B98&gt;0,SUM(AV$3:AV97)=0,SUM($H98:AU98)=0),$B98,0)</f>
        <v>0</v>
      </c>
      <c r="AW98">
        <f ca="1">IF(AND($B98&gt;0,SUM(AW$3:AW97)=0,SUM($H98:AV98)=0),$B98,0)</f>
        <v>0</v>
      </c>
      <c r="AX98">
        <f ca="1">IF(AND($B98&gt;0,SUM(AX$3:AX97)=0,SUM($H98:AW98)=0),$B98,0)</f>
        <v>0</v>
      </c>
      <c r="AY98">
        <f ca="1">IF(AND($B98&gt;0,SUM(AY$3:AY97)=0,SUM($H98:AX98)=0),$B98,0)</f>
        <v>0</v>
      </c>
      <c r="AZ98">
        <f ca="1">IF(AND($B98&gt;0,SUM(AZ$3:AZ97)=0,SUM($H98:AY98)=0),$B98,0)</f>
        <v>0</v>
      </c>
      <c r="BA98">
        <f ca="1">IF(AND($B98&gt;0,SUM(BA$3:BA97)=0,SUM($H98:AZ98)=0),$B98,0)</f>
        <v>0</v>
      </c>
      <c r="BB98">
        <f ca="1">IF(AND($B98&gt;0,SUM(BB$3:BB97)=0,SUM($H98:BA98)=0),$B98,0)</f>
        <v>0</v>
      </c>
      <c r="BC98">
        <f ca="1">IF(AND($B98&gt;0,SUM(BC$3:BC97)=0,SUM($H98:BB98)=0),$B98,0)</f>
        <v>0</v>
      </c>
      <c r="BD98">
        <f ca="1">IF(AND($B98&gt;0,SUM(BD$3:BD97)=0,SUM($H98:BC98)=0),$B98,0)</f>
        <v>0</v>
      </c>
      <c r="BE98">
        <f ca="1">IF(AND($B98&gt;0,SUM(BE$3:BE97)=0,SUM($H98:BD98)=0),$B98,0)</f>
        <v>0</v>
      </c>
      <c r="BF98">
        <f ca="1">IF(AND($B98&gt;0,SUM(BF$3:BF97)=0,SUM($H98:BE98)=0),$B98,0)</f>
        <v>0</v>
      </c>
      <c r="BG98">
        <f ca="1">IF(AND($B98&gt;0,SUM(BG$3:BG97)=0,SUM($H98:BF98)=0),$B98,0)</f>
        <v>0</v>
      </c>
      <c r="BH98">
        <f ca="1">IF(AND($B98&gt;0,SUM(BH$3:BH97)=0,SUM($H98:BG98)=0),$B98,0)</f>
        <v>0</v>
      </c>
      <c r="BI98">
        <f ca="1">IF(AND($B98&gt;0,SUM(BI$3:BI97)=0,SUM($H98:BH98)=0),$B98,0)</f>
        <v>0</v>
      </c>
      <c r="BJ98">
        <f ca="1">IF(AND($B98&gt;0,SUM(BJ$3:BJ97)=0,SUM($H98:BI98)=0),$B98,0)</f>
        <v>0</v>
      </c>
      <c r="BK98">
        <f ca="1">IF(AND($B98&gt;0,SUM(BK$3:BK97)=0,SUM($H98:BJ98)=0),$B98,0)</f>
        <v>0</v>
      </c>
      <c r="BL98">
        <f ca="1">IF(AND($B98&gt;0,SUM(BL$3:BL97)=0,SUM($H98:BK98)=0),$B98,0)</f>
        <v>0</v>
      </c>
      <c r="BM98">
        <f ca="1">IF(AND($B98&gt;0,SUM(BM$3:BM97)=0,SUM($H98:BL98)=0),$B98,0)</f>
        <v>0</v>
      </c>
      <c r="BN98">
        <f ca="1">IF(AND($B98&gt;0,SUM(BN$3:BN97)=0,SUM($H98:BM98)=0),$B98,0)</f>
        <v>0</v>
      </c>
      <c r="BO98">
        <f ca="1">IF(AND($B98&gt;0,SUM(BO$3:BO97)=0,SUM($H98:BN98)=0),$B98,0)</f>
        <v>0</v>
      </c>
      <c r="BP98">
        <f ca="1">IF(AND($B98&gt;0,SUM(BP$3:BP97)=0,SUM($H98:BO98)=0),$B98,0)</f>
        <v>0</v>
      </c>
      <c r="BQ98">
        <f ca="1">IF(AND($B98&gt;0,SUM(BQ$3:BQ97)=0,SUM($H98:BP98)=0),$B98,0)</f>
        <v>0</v>
      </c>
      <c r="BR98">
        <f ca="1">IF(AND($B98&gt;0,SUM(BR$3:BR97)=0,SUM($H98:BQ98)=0),$B98,0)</f>
        <v>0</v>
      </c>
      <c r="BS98">
        <f ca="1">IF(AND($B98&gt;0,SUM(BS$3:BS97)=0,SUM($H98:BR98)=0),$B98,0)</f>
        <v>0</v>
      </c>
      <c r="BT98">
        <f ca="1">IF(AND($B98&gt;0,SUM(BT$3:BT97)=0,SUM($H98:BS98)=0),$B98,0)</f>
        <v>0</v>
      </c>
      <c r="BU98">
        <f ca="1">IF(AND($B98&gt;0,SUM(BU$3:BU97)=0,SUM($H98:BT98)=0),$B98,0)</f>
        <v>0</v>
      </c>
      <c r="BV98">
        <f ca="1">IF(AND($B98&gt;0,SUM(BV$3:BV97)=0,SUM($H98:BU98)=0),$B98,0)</f>
        <v>0</v>
      </c>
      <c r="BW98">
        <f ca="1">IF(AND($B98&gt;0,SUM(BW$3:BW97)=0,SUM($H98:BV98)=0),$B98,0)</f>
        <v>0</v>
      </c>
      <c r="BX98">
        <f ca="1">IF(AND($B98&gt;0,SUM(BX$3:BX97)=0,SUM($H98:BW98)=0),$B98,0)</f>
        <v>0</v>
      </c>
      <c r="BY98">
        <f ca="1">IF(AND($B98&gt;0,SUM(BY$3:BY97)=0,SUM($H98:BX98)=0),$B98,0)</f>
        <v>0</v>
      </c>
      <c r="BZ98">
        <f ca="1">IF(AND($B98&gt;0,SUM(BZ$3:BZ97)=0,SUM($H98:BY98)=0),$B98,0)</f>
        <v>0</v>
      </c>
      <c r="CA98">
        <f ca="1">IF(AND($B98&gt;0,SUM(CA$3:CA97)=0,SUM($H98:BZ98)=0),$B98,0)</f>
        <v>0</v>
      </c>
      <c r="CB98">
        <f ca="1">IF(AND($B98&gt;0,SUM(CB$3:CB97)=0,SUM($H98:CA98)=0),$B98,0)</f>
        <v>0</v>
      </c>
      <c r="CC98">
        <f ca="1">IF(AND($B98&gt;0,SUM(CC$3:CC97)=0,SUM($H98:CB98)=0),$B98,0)</f>
        <v>0</v>
      </c>
      <c r="CD98">
        <f ca="1">IF(AND($B98&gt;0,SUM(CD$3:CD97)=0,SUM($H98:CC98)=0),$B98,0)</f>
        <v>0</v>
      </c>
      <c r="CE98">
        <f ca="1">IF(AND($B98&gt;0,SUM(CE$3:CE97)=0,SUM($H98:CD98)=0),$B98,0)</f>
        <v>0</v>
      </c>
      <c r="CF98">
        <f ca="1">IF(AND($B98&gt;0,SUM(CF$3:CF97)=0,SUM($H98:CE98)=0),$B98,0)</f>
        <v>0</v>
      </c>
      <c r="CG98">
        <f ca="1">IF(AND($B98&gt;0,SUM(CG$3:CG97)=0,SUM($H98:CF98)=0),$B98,0)</f>
        <v>0</v>
      </c>
      <c r="CH98">
        <f ca="1">IF(AND($B98&gt;0,SUM(CH$3:CH97)=0,SUM($H98:CG98)=0),$B98,0)</f>
        <v>0</v>
      </c>
      <c r="CI98">
        <f ca="1">IF(AND($B98&gt;0,SUM(CI$3:CI97)=0,SUM($H98:CH98)=0),$B98,0)</f>
        <v>0</v>
      </c>
      <c r="CJ98">
        <f ca="1">IF(AND($B98&gt;0,SUM(CJ$3:CJ97)=0,SUM($H98:CI98)=0),$B98,0)</f>
        <v>0</v>
      </c>
      <c r="CK98">
        <f ca="1">IF(AND($B98&gt;0,SUM(CK$3:CK97)=0,SUM($H98:CJ98)=0),$B98,0)</f>
        <v>0</v>
      </c>
      <c r="CL98">
        <f ca="1">IF(AND($B98&gt;0,SUM(CL$3:CL97)=0,SUM($H98:CK98)=0),$B98,0)</f>
        <v>0</v>
      </c>
      <c r="CM98">
        <f ca="1">IF(AND($B98&gt;0,SUM(CM$3:CM97)=0,SUM($H98:CL98)=0),$B98,0)</f>
        <v>0</v>
      </c>
      <c r="CN98">
        <f ca="1">IF(AND($B98&gt;0,SUM(CN$3:CN97)=0,SUM($H98:CM98)=0),$B98,0)</f>
        <v>0</v>
      </c>
      <c r="CO98">
        <f ca="1">IF(AND($B98&gt;0,SUM(CO$3:CO97)=0,SUM($H98:CN98)=0),$B98,0)</f>
        <v>0</v>
      </c>
      <c r="CP98">
        <f ca="1">IF(AND($B98&gt;0,SUM(CP$3:CP97)=0,SUM($H98:CO98)=0),$B98,0)</f>
        <v>0</v>
      </c>
      <c r="CQ98">
        <f ca="1">IF(AND($B98&gt;0,SUM(CQ$3:CQ97)=0,SUM($H98:CP98)=0),$B98,0)</f>
        <v>0</v>
      </c>
      <c r="CR98">
        <f ca="1">IF(AND($B98&gt;0,SUM(CR$3:CR97)=0,SUM($H98:CQ98)=0),$B98,0)</f>
        <v>0</v>
      </c>
      <c r="CS98">
        <f ca="1">IF(AND($B98&gt;0,SUM(CS$3:CS97)=0,SUM($H98:CR98)=0),$B98,0)</f>
        <v>0</v>
      </c>
      <c r="CT98">
        <f ca="1">IF(AND($B98&gt;0,SUM(CT$3:CT97)=0,SUM($H98:CS98)=0),$B98,0)</f>
        <v>0</v>
      </c>
      <c r="CU98">
        <f ca="1">IF(AND($B98&gt;0,SUM(CU$3:CU97)=0,SUM($H98:CT98)=0),$B98,0)</f>
        <v>0</v>
      </c>
      <c r="CV98">
        <f ca="1">IF(AND($B98&gt;0,SUM(CV$3:CV97)=0,SUM($H98:CU98)=0),$B98,0)</f>
        <v>0</v>
      </c>
      <c r="CW98">
        <f ca="1">IF(AND($B98&gt;0,SUM(CW$3:CW97)=0,SUM($H98:CV98)=0),$B98,0)</f>
        <v>0</v>
      </c>
      <c r="CX98">
        <f ca="1">IF(AND($B98&gt;0,SUM(CX$3:CX97)=0,SUM($H98:CW98)=0),$B98,0)</f>
        <v>0</v>
      </c>
      <c r="CY98">
        <f ca="1">IF(AND($B98&gt;0,SUM(CY$3:CY97)=0,SUM($H98:CX98)=0),$B98,0)</f>
        <v>0</v>
      </c>
      <c r="CZ98">
        <f ca="1">IF(AND($B98&gt;0,SUM(CZ$3:CZ97)=0,SUM($H98:CY98)=0),$B98,0)</f>
        <v>0</v>
      </c>
      <c r="DA98">
        <f ca="1">IF(AND($B98&gt;0,SUM(DA$3:DA97)=0,SUM($H98:CZ98)=0),$B98,0)</f>
        <v>0</v>
      </c>
      <c r="DB98">
        <f ca="1">IF(AND($B98&gt;0,SUM(DB$3:DB97)=0,SUM($H98:DA98)=0),$B98,0)</f>
        <v>0</v>
      </c>
      <c r="DC98">
        <f ca="1">IF(AND($B98&gt;0,SUM(DC$3:DC97)=0,SUM($H98:DB98)=0),$B98,0)</f>
        <v>0</v>
      </c>
      <c r="DD98">
        <f ca="1">IF(AND($B98&gt;0,SUM(DD$3:DD97)=0,SUM($H98:DC98)=0),$B98,0)</f>
        <v>0</v>
      </c>
      <c r="DE98">
        <f ca="1">IF(AND($B98&gt;0,SUM(DE$3:DE97)=0,SUM($H98:DD98)=0),$B98,0)</f>
        <v>0</v>
      </c>
      <c r="DF98">
        <f ca="1">IF(AND($B98&gt;0,SUM(DF$3:DF97)=0,SUM($H98:DE98)=0),$B98,0)</f>
        <v>0</v>
      </c>
      <c r="DG98">
        <f ca="1">IF(AND($B98&gt;0,SUM(DG$3:DG97)=0,SUM($H98:DF98)=0),$B98,0)</f>
        <v>0</v>
      </c>
      <c r="DH98">
        <f ca="1">IF(AND($B98&gt;0,SUM(DH$3:DH97)=0,SUM($H98:DG98)=0),$B98,0)</f>
        <v>0</v>
      </c>
      <c r="DI98">
        <f ca="1">IF(AND($B98&gt;0,SUM(DI$3:DI97)=0,SUM($H98:DH98)=0),$B98,0)</f>
        <v>0</v>
      </c>
      <c r="DJ98">
        <f ca="1">IF(AND($B98&gt;0,SUM(DJ$3:DJ97)=0,SUM($H98:DI98)=0),$B98,0)</f>
        <v>0</v>
      </c>
      <c r="DK98">
        <f ca="1">IF(AND($B98&gt;0,SUM(DK$3:DK97)=0,SUM($H98:DJ98)=0),$B98,0)</f>
        <v>0</v>
      </c>
      <c r="DL98">
        <f ca="1">IF(AND($B98&gt;0,SUM(DL$3:DL97)=0,SUM($H98:DK98)=0),$B98,0)</f>
        <v>0</v>
      </c>
      <c r="DM98">
        <f ca="1">IF(AND($B98&gt;0,SUM(DM$3:DM97)=0,SUM($H98:DL98)=0),$B98,0)</f>
        <v>0</v>
      </c>
      <c r="DN98">
        <f ca="1">IF(AND($B98&gt;0,SUM(DN$3:DN97)=0,SUM($H98:DM98)=0),$B98,0)</f>
        <v>0</v>
      </c>
      <c r="DO98">
        <f ca="1">IF(AND($B98&gt;0,SUM(DO$3:DO97)=0,SUM($H98:DN98)=0),$B98,0)</f>
        <v>0</v>
      </c>
      <c r="DP98">
        <f ca="1">IF(AND($B98&gt;0,SUM(DP$3:DP97)=0,SUM($H98:DO98)=0),$B98,0)</f>
        <v>0</v>
      </c>
      <c r="DQ98">
        <f ca="1">IF(AND($B98&gt;0,SUM(DQ$3:DQ97)=0,SUM($H98:DP98)=0),$B98,0)</f>
        <v>0</v>
      </c>
      <c r="DR98">
        <f ca="1">IF(AND($B98&gt;0,SUM(DR$3:DR97)=0,SUM($H98:DQ98)=0),$B98,0)</f>
        <v>0</v>
      </c>
      <c r="DS98">
        <f ca="1">IF(AND($B98&gt;0,SUM(DS$3:DS97)=0,SUM($H98:DR98)=0),$B98,0)</f>
        <v>0</v>
      </c>
      <c r="DT98">
        <f ca="1">IF(AND($B98&gt;0,SUM(DT$3:DT97)=0,SUM($H98:DS98)=0),$B98,0)</f>
        <v>0</v>
      </c>
      <c r="DU98">
        <f ca="1">IF(AND($B98&gt;0,SUM(DU$3:DU97)=0,SUM($H98:DT98)=0),$B98,0)</f>
        <v>0</v>
      </c>
      <c r="DV98">
        <f ca="1">IF(AND($B98&gt;0,SUM(DV$3:DV97)=0,SUM($H98:DU98)=0),$B98,0)</f>
        <v>0</v>
      </c>
      <c r="DW98">
        <f ca="1">IF(AND($B98&gt;0,SUM(DW$3:DW97)=0,SUM($H98:DV98)=0),$B98,0)</f>
        <v>0</v>
      </c>
      <c r="DX98">
        <f ca="1">IF(AND($B98&gt;0,SUM(DX$3:DX97)=0,SUM($H98:DW98)=0),$B98,0)</f>
        <v>0</v>
      </c>
      <c r="DY98">
        <f ca="1">IF(AND($B98&gt;0,SUM(DY$3:DY97)=0,SUM($H98:DX98)=0),$B98,0)</f>
        <v>0</v>
      </c>
      <c r="DZ98">
        <f ca="1">IF(AND($B98&gt;0,SUM(DZ$3:DZ97)=0,SUM($H98:DY98)=0),$B98,0)</f>
        <v>0</v>
      </c>
      <c r="EA98">
        <f ca="1">IF(AND($B98&gt;0,SUM(EA$3:EA97)=0,SUM($H98:DZ98)=0),$B98,0)</f>
        <v>0</v>
      </c>
      <c r="EB98">
        <f ca="1">IF(AND($B98&gt;0,SUM(EB$3:EB97)=0,SUM($H98:EA98)=0),$B98,0)</f>
        <v>0</v>
      </c>
      <c r="EC98">
        <f ca="1">IF(AND($B98&gt;0,SUM(EC$3:EC97)=0,SUM($H98:EB98)=0),$B98,0)</f>
        <v>0</v>
      </c>
      <c r="ED98">
        <f ca="1">IF(AND($B98&gt;0,SUM(ED$3:ED97)=0,SUM($H98:EC98)=0),$B98,0)</f>
        <v>0</v>
      </c>
      <c r="EE98">
        <f ca="1">IF(AND($B98&gt;0,SUM(EE$3:EE97)=0,SUM($H98:ED98)=0),$B98,0)</f>
        <v>0</v>
      </c>
      <c r="EF98">
        <f ca="1">IF(AND($B98&gt;0,SUM(EF$3:EF97)=0,SUM($H98:EE98)=0),$B98,0)</f>
        <v>0</v>
      </c>
      <c r="EG98">
        <f ca="1">IF(AND($B98&gt;0,SUM(EG$3:EG97)=0,SUM($H98:EF98)=0),$B98,0)</f>
        <v>0</v>
      </c>
      <c r="EH98">
        <f ca="1">IF(AND($B98&gt;0,SUM(EH$3:EH97)=0,SUM($H98:EG98)=0),$B98,0)</f>
        <v>0</v>
      </c>
      <c r="EI98">
        <f ca="1">IF(AND($B98&gt;0,SUM(EI$3:EI97)=0,SUM($H98:EH98)=0),$B98,0)</f>
        <v>0</v>
      </c>
      <c r="EJ98">
        <f ca="1">IF(AND($B98&gt;0,SUM(EJ$3:EJ97)=0,SUM($H98:EI98)=0),$B98,0)</f>
        <v>0</v>
      </c>
      <c r="EK98">
        <f ca="1">IF(AND($B98&gt;0,SUM(EK$3:EK97)=0,SUM($H98:EJ98)=0),$B98,0)</f>
        <v>0</v>
      </c>
      <c r="EL98">
        <f ca="1">IF(AND($B98&gt;0,SUM(EL$3:EL97)=0,SUM($H98:EK98)=0),$B98,0)</f>
        <v>0</v>
      </c>
      <c r="EM98">
        <f ca="1">IF(AND($B98&gt;0,SUM(EM$3:EM97)=0,SUM($H98:EL98)=0),$B98,0)</f>
        <v>0</v>
      </c>
      <c r="EN98">
        <f ca="1">IF(AND($B98&gt;0,SUM(EN$3:EN97)=0,SUM($H98:EM98)=0),$B98,0)</f>
        <v>0</v>
      </c>
      <c r="EO98">
        <f ca="1">IF(AND($B98&gt;0,SUM(EO$3:EO97)=0,SUM($H98:EN98)=0),$B98,0)</f>
        <v>0</v>
      </c>
      <c r="EP98">
        <f ca="1">IF(AND($B98&gt;0,SUM(EP$3:EP97)=0,SUM($H98:EO98)=0),$B98,0)</f>
        <v>0</v>
      </c>
      <c r="EQ98">
        <f ca="1">IF(AND($B98&gt;0,SUM(EQ$3:EQ97)=0,SUM($H98:EP98)=0),$B98,0)</f>
        <v>0</v>
      </c>
      <c r="ER98">
        <f ca="1">IF(AND($B98&gt;0,SUM(ER$3:ER97)=0,SUM($H98:EQ98)=0),$B98,0)</f>
        <v>0</v>
      </c>
      <c r="ES98">
        <f ca="1">IF(AND($B98&gt;0,SUM(ES$3:ES97)=0,SUM($H98:ER98)=0),$B98,0)</f>
        <v>0</v>
      </c>
      <c r="ET98">
        <f ca="1">IF(AND($B98&gt;0,SUM(ET$3:ET97)=0,SUM($H98:ES98)=0),$B98,0)</f>
        <v>0</v>
      </c>
      <c r="EU98">
        <f ca="1">IF(AND($B98&gt;0,SUM(EU$3:EU97)=0,SUM($H98:ET98)=0),$B98,0)</f>
        <v>0</v>
      </c>
      <c r="EV98">
        <f ca="1">IF(AND($B98&gt;0,SUM(EV$3:EV97)=0,SUM($H98:EU98)=0),$B98,0)</f>
        <v>0</v>
      </c>
      <c r="EW98">
        <f ca="1">IF(AND($B98&gt;0,SUM(EW$3:EW97)=0,SUM($H98:EV98)=0),$B98,0)</f>
        <v>0</v>
      </c>
      <c r="EX98">
        <f ca="1">IF(AND($B98&gt;0,SUM(EX$3:EX97)=0,SUM($H98:EW98)=0),$B98,0)</f>
        <v>0</v>
      </c>
      <c r="EY98">
        <f ca="1">IF(AND($B98&gt;0,SUM(EY$3:EY97)=0,SUM($H98:EX98)=0),$B98,0)</f>
        <v>0</v>
      </c>
      <c r="EZ98">
        <f ca="1">IF(AND($B98&gt;0,SUM(EZ$3:EZ97)=0,SUM($H98:EY98)=0),$B98,0)</f>
        <v>0</v>
      </c>
      <c r="FA98">
        <f ca="1">IF(AND($B98&gt;0,SUM(FA$3:FA97)=0,SUM($H98:EZ98)=0),$B98,0)</f>
        <v>0</v>
      </c>
      <c r="FB98">
        <f ca="1">IF(AND($B98&gt;0,SUM(FB$3:FB97)=0,SUM($H98:FA98)=0),$B98,0)</f>
        <v>0</v>
      </c>
      <c r="FC98">
        <f ca="1">IF(AND($B98&gt;0,SUM(FC$3:FC97)=0,SUM($H98:FB98)=0),$B98,0)</f>
        <v>0</v>
      </c>
      <c r="FD98">
        <f ca="1">IF(AND($B98&gt;0,SUM(FD$3:FD97)=0,SUM($H98:FC98)=0),$B98,0)</f>
        <v>0</v>
      </c>
      <c r="FE98">
        <f ca="1">IF(AND($B98&gt;0,SUM(FE$3:FE97)=0,SUM($H98:FD98)=0),$B98,0)</f>
        <v>0</v>
      </c>
      <c r="FF98">
        <f ca="1">IF(AND($B98&gt;0,SUM(FF$3:FF97)=0,SUM($H98:FE98)=0),$B98,0)</f>
        <v>0</v>
      </c>
      <c r="FG98">
        <f ca="1">IF(AND($B98&gt;0,SUM(FG$3:FG97)=0,SUM($H98:FF98)=0),$B98,0)</f>
        <v>0</v>
      </c>
      <c r="FH98">
        <f ca="1">IF(AND($B98&gt;0,SUM(FH$3:FH97)=0,SUM($H98:FG98)=0),$B98,0)</f>
        <v>0</v>
      </c>
      <c r="FI98">
        <f ca="1">IF(AND($B98&gt;0,SUM(FI$3:FI97)=0,SUM($H98:FH98)=0),$B98,0)</f>
        <v>0</v>
      </c>
      <c r="FJ98">
        <f ca="1">IF(AND($B98&gt;0,SUM(FJ$3:FJ97)=0,SUM($H98:FI98)=0),$B98,0)</f>
        <v>0</v>
      </c>
      <c r="FK98">
        <f ca="1">IF(AND($B98&gt;0,SUM(FK$3:FK97)=0,SUM($H98:FJ98)=0),$B98,0)</f>
        <v>0</v>
      </c>
      <c r="FL98">
        <f ca="1">IF(AND($B98&gt;0,SUM(FL$3:FL97)=0,SUM($H98:FK98)=0),$B98,0)</f>
        <v>0</v>
      </c>
      <c r="FM98">
        <f ca="1">IF(AND($B98&gt;0,SUM(FM$3:FM97)=0,SUM($H98:FL98)=0),$B98,0)</f>
        <v>0</v>
      </c>
      <c r="FN98">
        <f ca="1">IF(AND($B98&gt;0,SUM(FN$3:FN97)=0,SUM($H98:FM98)=0),$B98,0)</f>
        <v>0</v>
      </c>
      <c r="FS98" s="67"/>
      <c r="FT98" s="67"/>
      <c r="FU98" s="342"/>
      <c r="FV98" s="374" t="str">
        <f>""</f>
        <v/>
      </c>
      <c r="FY98" s="67"/>
      <c r="FZ98" s="67"/>
      <c r="GA98" s="342"/>
      <c r="GB98" s="374" t="str">
        <f>""</f>
        <v/>
      </c>
      <c r="GE98" s="67"/>
      <c r="GF98" s="67"/>
      <c r="GG98" s="342"/>
      <c r="GH98" s="374" t="str">
        <f>""</f>
        <v/>
      </c>
    </row>
    <row r="99" spans="1:190" ht="15.75" hidden="1" thickBot="1" x14ac:dyDescent="0.3">
      <c r="A99">
        <v>99</v>
      </c>
      <c r="C99" s="240">
        <f t="shared" ca="1" si="24"/>
        <v>0</v>
      </c>
      <c r="D99" s="240">
        <f t="shared" ca="1" si="25"/>
        <v>0</v>
      </c>
      <c r="E99" s="240">
        <f t="shared" ca="1" si="26"/>
        <v>0</v>
      </c>
      <c r="F99" s="240" t="str">
        <f t="shared" ca="1" si="27"/>
        <v/>
      </c>
      <c r="G99" s="47">
        <f ca="1">INDEX($I$2:$FN$2,ROWS(G$2:G99))</f>
        <v>0</v>
      </c>
      <c r="H99">
        <v>0</v>
      </c>
      <c r="I99">
        <f ca="1">IF(AND($B99&gt;0,SUM(I$3:I98)=0,SUM($H99:H99)=0),$B99,0)</f>
        <v>0</v>
      </c>
      <c r="J99">
        <f ca="1">IF(AND($B99&gt;0,SUM(J$3:J98)=0,SUM($H99:I99)=0),$B99,0)</f>
        <v>0</v>
      </c>
      <c r="K99">
        <f ca="1">IF(AND($B99&gt;0,SUM(K$3:K98)=0,SUM($H99:J99)=0),$B99,0)</f>
        <v>0</v>
      </c>
      <c r="L99">
        <f ca="1">IF(AND($B99&gt;0,SUM(L$3:L98)=0,SUM($H99:K99)=0),$B99,0)</f>
        <v>0</v>
      </c>
      <c r="M99">
        <f ca="1">IF(AND($B99&gt;0,SUM(M$3:M98)=0,SUM($H99:L99)=0),$B99,0)</f>
        <v>0</v>
      </c>
      <c r="N99">
        <f ca="1">IF(AND($B99&gt;0,SUM(N$3:N98)=0,SUM($H99:M99)=0),$B99,0)</f>
        <v>0</v>
      </c>
      <c r="O99">
        <f ca="1">IF(AND($B99&gt;0,SUM(O$3:O98)=0,SUM($H99:N99)=0),$B99,0)</f>
        <v>0</v>
      </c>
      <c r="P99">
        <f ca="1">IF(AND($B99&gt;0,SUM(P$3:P98)=0,SUM($H99:O99)=0),$B99,0)</f>
        <v>0</v>
      </c>
      <c r="Q99">
        <f ca="1">IF(AND($B99&gt;0,SUM(Q$3:Q98)=0,SUM($H99:P99)=0),$B99,0)</f>
        <v>0</v>
      </c>
      <c r="R99">
        <f ca="1">IF(AND($B99&gt;0,SUM(R$3:R98)=0,SUM($H99:Q99)=0),$B99,0)</f>
        <v>0</v>
      </c>
      <c r="S99">
        <f ca="1">IF(AND($B99&gt;0,SUM(S$3:S98)=0,SUM($H99:R99)=0),$B99,0)</f>
        <v>0</v>
      </c>
      <c r="T99">
        <f ca="1">IF(AND($B99&gt;0,SUM(T$3:T98)=0,SUM($H99:S99)=0),$B99,0)</f>
        <v>0</v>
      </c>
      <c r="U99">
        <f ca="1">IF(AND($B99&gt;0,SUM(U$3:U98)=0,SUM($H99:T99)=0),$B99,0)</f>
        <v>0</v>
      </c>
      <c r="V99">
        <f ca="1">IF(AND($B99&gt;0,SUM(V$3:V98)=0,SUM($H99:U99)=0),$B99,0)</f>
        <v>0</v>
      </c>
      <c r="W99">
        <f ca="1">IF(AND($B99&gt;0,SUM(W$3:W98)=0,SUM($H99:V99)=0),$B99,0)</f>
        <v>0</v>
      </c>
      <c r="X99">
        <f ca="1">IF(AND($B99&gt;0,SUM(X$3:X98)=0,SUM($H99:W99)=0),$B99,0)</f>
        <v>0</v>
      </c>
      <c r="Y99">
        <f ca="1">IF(AND($B99&gt;0,SUM(Y$3:Y98)=0,SUM($H99:X99)=0),$B99,0)</f>
        <v>0</v>
      </c>
      <c r="Z99">
        <f ca="1">IF(AND($B99&gt;0,SUM(Z$3:Z98)=0,SUM($H99:Y99)=0),$B99,0)</f>
        <v>0</v>
      </c>
      <c r="AA99">
        <f ca="1">IF(AND($B99&gt;0,SUM(AA$3:AA98)=0,SUM($H99:Z99)=0),$B99,0)</f>
        <v>0</v>
      </c>
      <c r="AB99">
        <f ca="1">IF(AND($B99&gt;0,SUM(AB$3:AB98)=0,SUM($H99:AA99)=0),$B99,0)</f>
        <v>0</v>
      </c>
      <c r="AC99">
        <f ca="1">IF(AND($B99&gt;0,SUM(AC$3:AC98)=0,SUM($H99:AB99)=0),$B99,0)</f>
        <v>0</v>
      </c>
      <c r="AD99">
        <f ca="1">IF(AND($B99&gt;0,SUM(AD$3:AD98)=0,SUM($H99:AC99)=0),$B99,0)</f>
        <v>0</v>
      </c>
      <c r="AE99">
        <f ca="1">IF(AND($B99&gt;0,SUM(AE$3:AE98)=0,SUM($H99:AD99)=0),$B99,0)</f>
        <v>0</v>
      </c>
      <c r="AF99">
        <f ca="1">IF(AND($B99&gt;0,SUM(AF$3:AF98)=0,SUM($H99:AE99)=0),$B99,0)</f>
        <v>0</v>
      </c>
      <c r="AG99">
        <f ca="1">IF(AND($B99&gt;0,SUM(AG$3:AG98)=0,SUM($H99:AF99)=0),$B99,0)</f>
        <v>0</v>
      </c>
      <c r="AH99">
        <f ca="1">IF(AND($B99&gt;0,SUM(AH$3:AH98)=0,SUM($H99:AG99)=0),$B99,0)</f>
        <v>0</v>
      </c>
      <c r="AI99">
        <f ca="1">IF(AND($B99&gt;0,SUM(AI$3:AI98)=0,SUM($H99:AH99)=0),$B99,0)</f>
        <v>0</v>
      </c>
      <c r="AJ99">
        <f ca="1">IF(AND($B99&gt;0,SUM(AJ$3:AJ98)=0,SUM($H99:AI99)=0),$B99,0)</f>
        <v>0</v>
      </c>
      <c r="AK99">
        <f ca="1">IF(AND($B99&gt;0,SUM(AK$3:AK98)=0,SUM($H99:AJ99)=0),$B99,0)</f>
        <v>0</v>
      </c>
      <c r="AL99">
        <f ca="1">IF(AND($B99&gt;0,SUM(AL$3:AL98)=0,SUM($H99:AK99)=0),$B99,0)</f>
        <v>0</v>
      </c>
      <c r="AM99">
        <f ca="1">IF(AND($B99&gt;0,SUM(AM$3:AM98)=0,SUM($H99:AL99)=0),$B99,0)</f>
        <v>0</v>
      </c>
      <c r="AN99">
        <f ca="1">IF(AND($B99&gt;0,SUM(AN$3:AN98)=0,SUM($H99:AM99)=0),$B99,0)</f>
        <v>0</v>
      </c>
      <c r="AO99">
        <f ca="1">IF(AND($B99&gt;0,SUM(AO$3:AO98)=0,SUM($H99:AN99)=0),$B99,0)</f>
        <v>0</v>
      </c>
      <c r="AP99">
        <f ca="1">IF(AND($B99&gt;0,SUM(AP$3:AP98)=0,SUM($H99:AO99)=0),$B99,0)</f>
        <v>0</v>
      </c>
      <c r="AQ99">
        <f ca="1">IF(AND($B99&gt;0,SUM(AQ$3:AQ98)=0,SUM($H99:AP99)=0),$B99,0)</f>
        <v>0</v>
      </c>
      <c r="AR99">
        <f ca="1">IF(AND($B99&gt;0,SUM(AR$3:AR98)=0,SUM($H99:AQ99)=0),$B99,0)</f>
        <v>0</v>
      </c>
      <c r="AS99">
        <f ca="1">IF(AND($B99&gt;0,SUM(AS$3:AS98)=0,SUM($H99:AR99)=0),$B99,0)</f>
        <v>0</v>
      </c>
      <c r="AT99">
        <f ca="1">IF(AND($B99&gt;0,SUM(AT$3:AT98)=0,SUM($H99:AS99)=0),$B99,0)</f>
        <v>0</v>
      </c>
      <c r="AU99">
        <f ca="1">IF(AND($B99&gt;0,SUM(AU$3:AU98)=0,SUM($H99:AT99)=0),$B99,0)</f>
        <v>0</v>
      </c>
      <c r="AV99">
        <f ca="1">IF(AND($B99&gt;0,SUM(AV$3:AV98)=0,SUM($H99:AU99)=0),$B99,0)</f>
        <v>0</v>
      </c>
      <c r="AW99">
        <f ca="1">IF(AND($B99&gt;0,SUM(AW$3:AW98)=0,SUM($H99:AV99)=0),$B99,0)</f>
        <v>0</v>
      </c>
      <c r="AX99">
        <f ca="1">IF(AND($B99&gt;0,SUM(AX$3:AX98)=0,SUM($H99:AW99)=0),$B99,0)</f>
        <v>0</v>
      </c>
      <c r="AY99">
        <f ca="1">IF(AND($B99&gt;0,SUM(AY$3:AY98)=0,SUM($H99:AX99)=0),$B99,0)</f>
        <v>0</v>
      </c>
      <c r="AZ99">
        <f ca="1">IF(AND($B99&gt;0,SUM(AZ$3:AZ98)=0,SUM($H99:AY99)=0),$B99,0)</f>
        <v>0</v>
      </c>
      <c r="BA99">
        <f ca="1">IF(AND($B99&gt;0,SUM(BA$3:BA98)=0,SUM($H99:AZ99)=0),$B99,0)</f>
        <v>0</v>
      </c>
      <c r="BB99">
        <f ca="1">IF(AND($B99&gt;0,SUM(BB$3:BB98)=0,SUM($H99:BA99)=0),$B99,0)</f>
        <v>0</v>
      </c>
      <c r="BC99">
        <f ca="1">IF(AND($B99&gt;0,SUM(BC$3:BC98)=0,SUM($H99:BB99)=0),$B99,0)</f>
        <v>0</v>
      </c>
      <c r="BD99">
        <f ca="1">IF(AND($B99&gt;0,SUM(BD$3:BD98)=0,SUM($H99:BC99)=0),$B99,0)</f>
        <v>0</v>
      </c>
      <c r="BE99">
        <f ca="1">IF(AND($B99&gt;0,SUM(BE$3:BE98)=0,SUM($H99:BD99)=0),$B99,0)</f>
        <v>0</v>
      </c>
      <c r="BF99">
        <f ca="1">IF(AND($B99&gt;0,SUM(BF$3:BF98)=0,SUM($H99:BE99)=0),$B99,0)</f>
        <v>0</v>
      </c>
      <c r="BG99">
        <f ca="1">IF(AND($B99&gt;0,SUM(BG$3:BG98)=0,SUM($H99:BF99)=0),$B99,0)</f>
        <v>0</v>
      </c>
      <c r="BH99">
        <f ca="1">IF(AND($B99&gt;0,SUM(BH$3:BH98)=0,SUM($H99:BG99)=0),$B99,0)</f>
        <v>0</v>
      </c>
      <c r="BI99">
        <f ca="1">IF(AND($B99&gt;0,SUM(BI$3:BI98)=0,SUM($H99:BH99)=0),$B99,0)</f>
        <v>0</v>
      </c>
      <c r="BJ99">
        <f ca="1">IF(AND($B99&gt;0,SUM(BJ$3:BJ98)=0,SUM($H99:BI99)=0),$B99,0)</f>
        <v>0</v>
      </c>
      <c r="BK99">
        <f ca="1">IF(AND($B99&gt;0,SUM(BK$3:BK98)=0,SUM($H99:BJ99)=0),$B99,0)</f>
        <v>0</v>
      </c>
      <c r="BL99">
        <f ca="1">IF(AND($B99&gt;0,SUM(BL$3:BL98)=0,SUM($H99:BK99)=0),$B99,0)</f>
        <v>0</v>
      </c>
      <c r="BM99">
        <f ca="1">IF(AND($B99&gt;0,SUM(BM$3:BM98)=0,SUM($H99:BL99)=0),$B99,0)</f>
        <v>0</v>
      </c>
      <c r="BN99">
        <f ca="1">IF(AND($B99&gt;0,SUM(BN$3:BN98)=0,SUM($H99:BM99)=0),$B99,0)</f>
        <v>0</v>
      </c>
      <c r="BO99">
        <f ca="1">IF(AND($B99&gt;0,SUM(BO$3:BO98)=0,SUM($H99:BN99)=0),$B99,0)</f>
        <v>0</v>
      </c>
      <c r="BP99">
        <f ca="1">IF(AND($B99&gt;0,SUM(BP$3:BP98)=0,SUM($H99:BO99)=0),$B99,0)</f>
        <v>0</v>
      </c>
      <c r="BQ99">
        <f ca="1">IF(AND($B99&gt;0,SUM(BQ$3:BQ98)=0,SUM($H99:BP99)=0),$B99,0)</f>
        <v>0</v>
      </c>
      <c r="BR99">
        <f ca="1">IF(AND($B99&gt;0,SUM(BR$3:BR98)=0,SUM($H99:BQ99)=0),$B99,0)</f>
        <v>0</v>
      </c>
      <c r="BS99">
        <f ca="1">IF(AND($B99&gt;0,SUM(BS$3:BS98)=0,SUM($H99:BR99)=0),$B99,0)</f>
        <v>0</v>
      </c>
      <c r="BT99">
        <f ca="1">IF(AND($B99&gt;0,SUM(BT$3:BT98)=0,SUM($H99:BS99)=0),$B99,0)</f>
        <v>0</v>
      </c>
      <c r="BU99">
        <f ca="1">IF(AND($B99&gt;0,SUM(BU$3:BU98)=0,SUM($H99:BT99)=0),$B99,0)</f>
        <v>0</v>
      </c>
      <c r="BV99">
        <f ca="1">IF(AND($B99&gt;0,SUM(BV$3:BV98)=0,SUM($H99:BU99)=0),$B99,0)</f>
        <v>0</v>
      </c>
      <c r="BW99">
        <f ca="1">IF(AND($B99&gt;0,SUM(BW$3:BW98)=0,SUM($H99:BV99)=0),$B99,0)</f>
        <v>0</v>
      </c>
      <c r="BX99">
        <f ca="1">IF(AND($B99&gt;0,SUM(BX$3:BX98)=0,SUM($H99:BW99)=0),$B99,0)</f>
        <v>0</v>
      </c>
      <c r="BY99">
        <f ca="1">IF(AND($B99&gt;0,SUM(BY$3:BY98)=0,SUM($H99:BX99)=0),$B99,0)</f>
        <v>0</v>
      </c>
      <c r="BZ99">
        <f ca="1">IF(AND($B99&gt;0,SUM(BZ$3:BZ98)=0,SUM($H99:BY99)=0),$B99,0)</f>
        <v>0</v>
      </c>
      <c r="CA99">
        <f ca="1">IF(AND($B99&gt;0,SUM(CA$3:CA98)=0,SUM($H99:BZ99)=0),$B99,0)</f>
        <v>0</v>
      </c>
      <c r="CB99">
        <f ca="1">IF(AND($B99&gt;0,SUM(CB$3:CB98)=0,SUM($H99:CA99)=0),$B99,0)</f>
        <v>0</v>
      </c>
      <c r="CC99">
        <f ca="1">IF(AND($B99&gt;0,SUM(CC$3:CC98)=0,SUM($H99:CB99)=0),$B99,0)</f>
        <v>0</v>
      </c>
      <c r="CD99">
        <f ca="1">IF(AND($B99&gt;0,SUM(CD$3:CD98)=0,SUM($H99:CC99)=0),$B99,0)</f>
        <v>0</v>
      </c>
      <c r="CE99">
        <f ca="1">IF(AND($B99&gt;0,SUM(CE$3:CE98)=0,SUM($H99:CD99)=0),$B99,0)</f>
        <v>0</v>
      </c>
      <c r="CF99">
        <f ca="1">IF(AND($B99&gt;0,SUM(CF$3:CF98)=0,SUM($H99:CE99)=0),$B99,0)</f>
        <v>0</v>
      </c>
      <c r="CG99">
        <f ca="1">IF(AND($B99&gt;0,SUM(CG$3:CG98)=0,SUM($H99:CF99)=0),$B99,0)</f>
        <v>0</v>
      </c>
      <c r="CH99">
        <f ca="1">IF(AND($B99&gt;0,SUM(CH$3:CH98)=0,SUM($H99:CG99)=0),$B99,0)</f>
        <v>0</v>
      </c>
      <c r="CI99">
        <f ca="1">IF(AND($B99&gt;0,SUM(CI$3:CI98)=0,SUM($H99:CH99)=0),$B99,0)</f>
        <v>0</v>
      </c>
      <c r="CJ99">
        <f ca="1">IF(AND($B99&gt;0,SUM(CJ$3:CJ98)=0,SUM($H99:CI99)=0),$B99,0)</f>
        <v>0</v>
      </c>
      <c r="CK99">
        <f ca="1">IF(AND($B99&gt;0,SUM(CK$3:CK98)=0,SUM($H99:CJ99)=0),$B99,0)</f>
        <v>0</v>
      </c>
      <c r="CL99">
        <f ca="1">IF(AND($B99&gt;0,SUM(CL$3:CL98)=0,SUM($H99:CK99)=0),$B99,0)</f>
        <v>0</v>
      </c>
      <c r="CM99">
        <f ca="1">IF(AND($B99&gt;0,SUM(CM$3:CM98)=0,SUM($H99:CL99)=0),$B99,0)</f>
        <v>0</v>
      </c>
      <c r="CN99">
        <f ca="1">IF(AND($B99&gt;0,SUM(CN$3:CN98)=0,SUM($H99:CM99)=0),$B99,0)</f>
        <v>0</v>
      </c>
      <c r="CO99">
        <f ca="1">IF(AND($B99&gt;0,SUM(CO$3:CO98)=0,SUM($H99:CN99)=0),$B99,0)</f>
        <v>0</v>
      </c>
      <c r="CP99">
        <f ca="1">IF(AND($B99&gt;0,SUM(CP$3:CP98)=0,SUM($H99:CO99)=0),$B99,0)</f>
        <v>0</v>
      </c>
      <c r="CQ99">
        <f ca="1">IF(AND($B99&gt;0,SUM(CQ$3:CQ98)=0,SUM($H99:CP99)=0),$B99,0)</f>
        <v>0</v>
      </c>
      <c r="CR99">
        <f ca="1">IF(AND($B99&gt;0,SUM(CR$3:CR98)=0,SUM($H99:CQ99)=0),$B99,0)</f>
        <v>0</v>
      </c>
      <c r="CS99">
        <f ca="1">IF(AND($B99&gt;0,SUM(CS$3:CS98)=0,SUM($H99:CR99)=0),$B99,0)</f>
        <v>0</v>
      </c>
      <c r="CT99">
        <f ca="1">IF(AND($B99&gt;0,SUM(CT$3:CT98)=0,SUM($H99:CS99)=0),$B99,0)</f>
        <v>0</v>
      </c>
      <c r="CU99">
        <f ca="1">IF(AND($B99&gt;0,SUM(CU$3:CU98)=0,SUM($H99:CT99)=0),$B99,0)</f>
        <v>0</v>
      </c>
      <c r="CV99">
        <f ca="1">IF(AND($B99&gt;0,SUM(CV$3:CV98)=0,SUM($H99:CU99)=0),$B99,0)</f>
        <v>0</v>
      </c>
      <c r="CW99">
        <f ca="1">IF(AND($B99&gt;0,SUM(CW$3:CW98)=0,SUM($H99:CV99)=0),$B99,0)</f>
        <v>0</v>
      </c>
      <c r="CX99">
        <f ca="1">IF(AND($B99&gt;0,SUM(CX$3:CX98)=0,SUM($H99:CW99)=0),$B99,0)</f>
        <v>0</v>
      </c>
      <c r="CY99">
        <f ca="1">IF(AND($B99&gt;0,SUM(CY$3:CY98)=0,SUM($H99:CX99)=0),$B99,0)</f>
        <v>0</v>
      </c>
      <c r="CZ99">
        <f ca="1">IF(AND($B99&gt;0,SUM(CZ$3:CZ98)=0,SUM($H99:CY99)=0),$B99,0)</f>
        <v>0</v>
      </c>
      <c r="DA99">
        <f ca="1">IF(AND($B99&gt;0,SUM(DA$3:DA98)=0,SUM($H99:CZ99)=0),$B99,0)</f>
        <v>0</v>
      </c>
      <c r="DB99">
        <f ca="1">IF(AND($B99&gt;0,SUM(DB$3:DB98)=0,SUM($H99:DA99)=0),$B99,0)</f>
        <v>0</v>
      </c>
      <c r="DC99">
        <f ca="1">IF(AND($B99&gt;0,SUM(DC$3:DC98)=0,SUM($H99:DB99)=0),$B99,0)</f>
        <v>0</v>
      </c>
      <c r="DD99">
        <f ca="1">IF(AND($B99&gt;0,SUM(DD$3:DD98)=0,SUM($H99:DC99)=0),$B99,0)</f>
        <v>0</v>
      </c>
      <c r="DE99">
        <f ca="1">IF(AND($B99&gt;0,SUM(DE$3:DE98)=0,SUM($H99:DD99)=0),$B99,0)</f>
        <v>0</v>
      </c>
      <c r="DF99">
        <f ca="1">IF(AND($B99&gt;0,SUM(DF$3:DF98)=0,SUM($H99:DE99)=0),$B99,0)</f>
        <v>0</v>
      </c>
      <c r="DG99">
        <f ca="1">IF(AND($B99&gt;0,SUM(DG$3:DG98)=0,SUM($H99:DF99)=0),$B99,0)</f>
        <v>0</v>
      </c>
      <c r="DH99">
        <f ca="1">IF(AND($B99&gt;0,SUM(DH$3:DH98)=0,SUM($H99:DG99)=0),$B99,0)</f>
        <v>0</v>
      </c>
      <c r="DI99">
        <f ca="1">IF(AND($B99&gt;0,SUM(DI$3:DI98)=0,SUM($H99:DH99)=0),$B99,0)</f>
        <v>0</v>
      </c>
      <c r="DJ99">
        <f ca="1">IF(AND($B99&gt;0,SUM(DJ$3:DJ98)=0,SUM($H99:DI99)=0),$B99,0)</f>
        <v>0</v>
      </c>
      <c r="DK99">
        <f ca="1">IF(AND($B99&gt;0,SUM(DK$3:DK98)=0,SUM($H99:DJ99)=0),$B99,0)</f>
        <v>0</v>
      </c>
      <c r="DL99">
        <f ca="1">IF(AND($B99&gt;0,SUM(DL$3:DL98)=0,SUM($H99:DK99)=0),$B99,0)</f>
        <v>0</v>
      </c>
      <c r="DM99">
        <f ca="1">IF(AND($B99&gt;0,SUM(DM$3:DM98)=0,SUM($H99:DL99)=0),$B99,0)</f>
        <v>0</v>
      </c>
      <c r="DN99">
        <f ca="1">IF(AND($B99&gt;0,SUM(DN$3:DN98)=0,SUM($H99:DM99)=0),$B99,0)</f>
        <v>0</v>
      </c>
      <c r="DO99">
        <f ca="1">IF(AND($B99&gt;0,SUM(DO$3:DO98)=0,SUM($H99:DN99)=0),$B99,0)</f>
        <v>0</v>
      </c>
      <c r="DP99">
        <f ca="1">IF(AND($B99&gt;0,SUM(DP$3:DP98)=0,SUM($H99:DO99)=0),$B99,0)</f>
        <v>0</v>
      </c>
      <c r="DQ99">
        <f ca="1">IF(AND($B99&gt;0,SUM(DQ$3:DQ98)=0,SUM($H99:DP99)=0),$B99,0)</f>
        <v>0</v>
      </c>
      <c r="DR99">
        <f ca="1">IF(AND($B99&gt;0,SUM(DR$3:DR98)=0,SUM($H99:DQ99)=0),$B99,0)</f>
        <v>0</v>
      </c>
      <c r="DS99">
        <f ca="1">IF(AND($B99&gt;0,SUM(DS$3:DS98)=0,SUM($H99:DR99)=0),$B99,0)</f>
        <v>0</v>
      </c>
      <c r="DT99">
        <f ca="1">IF(AND($B99&gt;0,SUM(DT$3:DT98)=0,SUM($H99:DS99)=0),$B99,0)</f>
        <v>0</v>
      </c>
      <c r="DU99">
        <f ca="1">IF(AND($B99&gt;0,SUM(DU$3:DU98)=0,SUM($H99:DT99)=0),$B99,0)</f>
        <v>0</v>
      </c>
      <c r="DV99">
        <f ca="1">IF(AND($B99&gt;0,SUM(DV$3:DV98)=0,SUM($H99:DU99)=0),$B99,0)</f>
        <v>0</v>
      </c>
      <c r="DW99">
        <f ca="1">IF(AND($B99&gt;0,SUM(DW$3:DW98)=0,SUM($H99:DV99)=0),$B99,0)</f>
        <v>0</v>
      </c>
      <c r="DX99">
        <f ca="1">IF(AND($B99&gt;0,SUM(DX$3:DX98)=0,SUM($H99:DW99)=0),$B99,0)</f>
        <v>0</v>
      </c>
      <c r="DY99">
        <f ca="1">IF(AND($B99&gt;0,SUM(DY$3:DY98)=0,SUM($H99:DX99)=0),$B99,0)</f>
        <v>0</v>
      </c>
      <c r="DZ99">
        <f ca="1">IF(AND($B99&gt;0,SUM(DZ$3:DZ98)=0,SUM($H99:DY99)=0),$B99,0)</f>
        <v>0</v>
      </c>
      <c r="EA99">
        <f ca="1">IF(AND($B99&gt;0,SUM(EA$3:EA98)=0,SUM($H99:DZ99)=0),$B99,0)</f>
        <v>0</v>
      </c>
      <c r="EB99">
        <f ca="1">IF(AND($B99&gt;0,SUM(EB$3:EB98)=0,SUM($H99:EA99)=0),$B99,0)</f>
        <v>0</v>
      </c>
      <c r="EC99">
        <f ca="1">IF(AND($B99&gt;0,SUM(EC$3:EC98)=0,SUM($H99:EB99)=0),$B99,0)</f>
        <v>0</v>
      </c>
      <c r="ED99">
        <f ca="1">IF(AND($B99&gt;0,SUM(ED$3:ED98)=0,SUM($H99:EC99)=0),$B99,0)</f>
        <v>0</v>
      </c>
      <c r="EE99">
        <f ca="1">IF(AND($B99&gt;0,SUM(EE$3:EE98)=0,SUM($H99:ED99)=0),$B99,0)</f>
        <v>0</v>
      </c>
      <c r="EF99">
        <f ca="1">IF(AND($B99&gt;0,SUM(EF$3:EF98)=0,SUM($H99:EE99)=0),$B99,0)</f>
        <v>0</v>
      </c>
      <c r="EG99">
        <f ca="1">IF(AND($B99&gt;0,SUM(EG$3:EG98)=0,SUM($H99:EF99)=0),$B99,0)</f>
        <v>0</v>
      </c>
      <c r="EH99">
        <f ca="1">IF(AND($B99&gt;0,SUM(EH$3:EH98)=0,SUM($H99:EG99)=0),$B99,0)</f>
        <v>0</v>
      </c>
      <c r="EI99">
        <f ca="1">IF(AND($B99&gt;0,SUM(EI$3:EI98)=0,SUM($H99:EH99)=0),$B99,0)</f>
        <v>0</v>
      </c>
      <c r="EJ99">
        <f ca="1">IF(AND($B99&gt;0,SUM(EJ$3:EJ98)=0,SUM($H99:EI99)=0),$B99,0)</f>
        <v>0</v>
      </c>
      <c r="EK99">
        <f ca="1">IF(AND($B99&gt;0,SUM(EK$3:EK98)=0,SUM($H99:EJ99)=0),$B99,0)</f>
        <v>0</v>
      </c>
      <c r="EL99">
        <f ca="1">IF(AND($B99&gt;0,SUM(EL$3:EL98)=0,SUM($H99:EK99)=0),$B99,0)</f>
        <v>0</v>
      </c>
      <c r="EM99">
        <f ca="1">IF(AND($B99&gt;0,SUM(EM$3:EM98)=0,SUM($H99:EL99)=0),$B99,0)</f>
        <v>0</v>
      </c>
      <c r="EN99">
        <f ca="1">IF(AND($B99&gt;0,SUM(EN$3:EN98)=0,SUM($H99:EM99)=0),$B99,0)</f>
        <v>0</v>
      </c>
      <c r="EO99">
        <f ca="1">IF(AND($B99&gt;0,SUM(EO$3:EO98)=0,SUM($H99:EN99)=0),$B99,0)</f>
        <v>0</v>
      </c>
      <c r="EP99">
        <f ca="1">IF(AND($B99&gt;0,SUM(EP$3:EP98)=0,SUM($H99:EO99)=0),$B99,0)</f>
        <v>0</v>
      </c>
      <c r="EQ99">
        <f ca="1">IF(AND($B99&gt;0,SUM(EQ$3:EQ98)=0,SUM($H99:EP99)=0),$B99,0)</f>
        <v>0</v>
      </c>
      <c r="ER99">
        <f ca="1">IF(AND($B99&gt;0,SUM(ER$3:ER98)=0,SUM($H99:EQ99)=0),$B99,0)</f>
        <v>0</v>
      </c>
      <c r="ES99">
        <f ca="1">IF(AND($B99&gt;0,SUM(ES$3:ES98)=0,SUM($H99:ER99)=0),$B99,0)</f>
        <v>0</v>
      </c>
      <c r="ET99">
        <f ca="1">IF(AND($B99&gt;0,SUM(ET$3:ET98)=0,SUM($H99:ES99)=0),$B99,0)</f>
        <v>0</v>
      </c>
      <c r="EU99">
        <f ca="1">IF(AND($B99&gt;0,SUM(EU$3:EU98)=0,SUM($H99:ET99)=0),$B99,0)</f>
        <v>0</v>
      </c>
      <c r="EV99">
        <f ca="1">IF(AND($B99&gt;0,SUM(EV$3:EV98)=0,SUM($H99:EU99)=0),$B99,0)</f>
        <v>0</v>
      </c>
      <c r="EW99">
        <f ca="1">IF(AND($B99&gt;0,SUM(EW$3:EW98)=0,SUM($H99:EV99)=0),$B99,0)</f>
        <v>0</v>
      </c>
      <c r="EX99">
        <f ca="1">IF(AND($B99&gt;0,SUM(EX$3:EX98)=0,SUM($H99:EW99)=0),$B99,0)</f>
        <v>0</v>
      </c>
      <c r="EY99">
        <f ca="1">IF(AND($B99&gt;0,SUM(EY$3:EY98)=0,SUM($H99:EX99)=0),$B99,0)</f>
        <v>0</v>
      </c>
      <c r="EZ99">
        <f ca="1">IF(AND($B99&gt;0,SUM(EZ$3:EZ98)=0,SUM($H99:EY99)=0),$B99,0)</f>
        <v>0</v>
      </c>
      <c r="FA99">
        <f ca="1">IF(AND($B99&gt;0,SUM(FA$3:FA98)=0,SUM($H99:EZ99)=0),$B99,0)</f>
        <v>0</v>
      </c>
      <c r="FB99">
        <f ca="1">IF(AND($B99&gt;0,SUM(FB$3:FB98)=0,SUM($H99:FA99)=0),$B99,0)</f>
        <v>0</v>
      </c>
      <c r="FC99">
        <f ca="1">IF(AND($B99&gt;0,SUM(FC$3:FC98)=0,SUM($H99:FB99)=0),$B99,0)</f>
        <v>0</v>
      </c>
      <c r="FD99">
        <f ca="1">IF(AND($B99&gt;0,SUM(FD$3:FD98)=0,SUM($H99:FC99)=0),$B99,0)</f>
        <v>0</v>
      </c>
      <c r="FE99">
        <f ca="1">IF(AND($B99&gt;0,SUM(FE$3:FE98)=0,SUM($H99:FD99)=0),$B99,0)</f>
        <v>0</v>
      </c>
      <c r="FF99">
        <f ca="1">IF(AND($B99&gt;0,SUM(FF$3:FF98)=0,SUM($H99:FE99)=0),$B99,0)</f>
        <v>0</v>
      </c>
      <c r="FG99">
        <f ca="1">IF(AND($B99&gt;0,SUM(FG$3:FG98)=0,SUM($H99:FF99)=0),$B99,0)</f>
        <v>0</v>
      </c>
      <c r="FH99">
        <f ca="1">IF(AND($B99&gt;0,SUM(FH$3:FH98)=0,SUM($H99:FG99)=0),$B99,0)</f>
        <v>0</v>
      </c>
      <c r="FI99">
        <f ca="1">IF(AND($B99&gt;0,SUM(FI$3:FI98)=0,SUM($H99:FH99)=0),$B99,0)</f>
        <v>0</v>
      </c>
      <c r="FJ99">
        <f ca="1">IF(AND($B99&gt;0,SUM(FJ$3:FJ98)=0,SUM($H99:FI99)=0),$B99,0)</f>
        <v>0</v>
      </c>
      <c r="FK99">
        <f ca="1">IF(AND($B99&gt;0,SUM(FK$3:FK98)=0,SUM($H99:FJ99)=0),$B99,0)</f>
        <v>0</v>
      </c>
      <c r="FL99">
        <f ca="1">IF(AND($B99&gt;0,SUM(FL$3:FL98)=0,SUM($H99:FK99)=0),$B99,0)</f>
        <v>0</v>
      </c>
      <c r="FM99">
        <f ca="1">IF(AND($B99&gt;0,SUM(FM$3:FM98)=0,SUM($H99:FL99)=0),$B99,0)</f>
        <v>0</v>
      </c>
      <c r="FN99">
        <f ca="1">IF(AND($B99&gt;0,SUM(FN$3:FN98)=0,SUM($H99:FM99)=0),$B99,0)</f>
        <v>0</v>
      </c>
      <c r="FS99" s="67"/>
      <c r="FT99" s="67"/>
      <c r="FU99" s="342"/>
      <c r="FV99" s="374" t="str">
        <f>""</f>
        <v/>
      </c>
      <c r="FY99" s="67"/>
      <c r="FZ99" s="67"/>
      <c r="GA99" s="342"/>
      <c r="GB99" s="374" t="str">
        <f>""</f>
        <v/>
      </c>
      <c r="GE99" s="67"/>
      <c r="GF99" s="67"/>
      <c r="GG99" s="342"/>
      <c r="GH99" s="374" t="str">
        <f>""</f>
        <v/>
      </c>
    </row>
    <row r="100" spans="1:190" ht="15.75" hidden="1" thickBot="1" x14ac:dyDescent="0.3">
      <c r="A100">
        <v>100</v>
      </c>
      <c r="C100" s="240">
        <f t="shared" ca="1" si="24"/>
        <v>0</v>
      </c>
      <c r="D100" s="240">
        <f t="shared" ca="1" si="25"/>
        <v>0</v>
      </c>
      <c r="E100" s="240">
        <f t="shared" ca="1" si="26"/>
        <v>0</v>
      </c>
      <c r="F100" s="240" t="str">
        <f t="shared" ca="1" si="27"/>
        <v/>
      </c>
      <c r="G100" s="47">
        <f ca="1">INDEX($I$2:$FN$2,ROWS(G$2:G100))</f>
        <v>0</v>
      </c>
      <c r="H100">
        <v>0</v>
      </c>
      <c r="I100">
        <f ca="1">IF(AND($B100&gt;0,SUM(I$3:I99)=0,SUM($H100:H100)=0),$B100,0)</f>
        <v>0</v>
      </c>
      <c r="J100">
        <f ca="1">IF(AND($B100&gt;0,SUM(J$3:J99)=0,SUM($H100:I100)=0),$B100,0)</f>
        <v>0</v>
      </c>
      <c r="K100">
        <f ca="1">IF(AND($B100&gt;0,SUM(K$3:K99)=0,SUM($H100:J100)=0),$B100,0)</f>
        <v>0</v>
      </c>
      <c r="L100">
        <f ca="1">IF(AND($B100&gt;0,SUM(L$3:L99)=0,SUM($H100:K100)=0),$B100,0)</f>
        <v>0</v>
      </c>
      <c r="M100">
        <f ca="1">IF(AND($B100&gt;0,SUM(M$3:M99)=0,SUM($H100:L100)=0),$B100,0)</f>
        <v>0</v>
      </c>
      <c r="N100">
        <f ca="1">IF(AND($B100&gt;0,SUM(N$3:N99)=0,SUM($H100:M100)=0),$B100,0)</f>
        <v>0</v>
      </c>
      <c r="O100">
        <f ca="1">IF(AND($B100&gt;0,SUM(O$3:O99)=0,SUM($H100:N100)=0),$B100,0)</f>
        <v>0</v>
      </c>
      <c r="P100">
        <f ca="1">IF(AND($B100&gt;0,SUM(P$3:P99)=0,SUM($H100:O100)=0),$B100,0)</f>
        <v>0</v>
      </c>
      <c r="Q100">
        <f ca="1">IF(AND($B100&gt;0,SUM(Q$3:Q99)=0,SUM($H100:P100)=0),$B100,0)</f>
        <v>0</v>
      </c>
      <c r="R100">
        <f ca="1">IF(AND($B100&gt;0,SUM(R$3:R99)=0,SUM($H100:Q100)=0),$B100,0)</f>
        <v>0</v>
      </c>
      <c r="S100">
        <f ca="1">IF(AND($B100&gt;0,SUM(S$3:S99)=0,SUM($H100:R100)=0),$B100,0)</f>
        <v>0</v>
      </c>
      <c r="T100">
        <f ca="1">IF(AND($B100&gt;0,SUM(T$3:T99)=0,SUM($H100:S100)=0),$B100,0)</f>
        <v>0</v>
      </c>
      <c r="U100">
        <f ca="1">IF(AND($B100&gt;0,SUM(U$3:U99)=0,SUM($H100:T100)=0),$B100,0)</f>
        <v>0</v>
      </c>
      <c r="V100">
        <f ca="1">IF(AND($B100&gt;0,SUM(V$3:V99)=0,SUM($H100:U100)=0),$B100,0)</f>
        <v>0</v>
      </c>
      <c r="W100">
        <f ca="1">IF(AND($B100&gt;0,SUM(W$3:W99)=0,SUM($H100:V100)=0),$B100,0)</f>
        <v>0</v>
      </c>
      <c r="X100">
        <f ca="1">IF(AND($B100&gt;0,SUM(X$3:X99)=0,SUM($H100:W100)=0),$B100,0)</f>
        <v>0</v>
      </c>
      <c r="Y100">
        <f ca="1">IF(AND($B100&gt;0,SUM(Y$3:Y99)=0,SUM($H100:X100)=0),$B100,0)</f>
        <v>0</v>
      </c>
      <c r="Z100">
        <f ca="1">IF(AND($B100&gt;0,SUM(Z$3:Z99)=0,SUM($H100:Y100)=0),$B100,0)</f>
        <v>0</v>
      </c>
      <c r="AA100">
        <f ca="1">IF(AND($B100&gt;0,SUM(AA$3:AA99)=0,SUM($H100:Z100)=0),$B100,0)</f>
        <v>0</v>
      </c>
      <c r="AB100">
        <f ca="1">IF(AND($B100&gt;0,SUM(AB$3:AB99)=0,SUM($H100:AA100)=0),$B100,0)</f>
        <v>0</v>
      </c>
      <c r="AC100">
        <f ca="1">IF(AND($B100&gt;0,SUM(AC$3:AC99)=0,SUM($H100:AB100)=0),$B100,0)</f>
        <v>0</v>
      </c>
      <c r="AD100">
        <f ca="1">IF(AND($B100&gt;0,SUM(AD$3:AD99)=0,SUM($H100:AC100)=0),$B100,0)</f>
        <v>0</v>
      </c>
      <c r="AE100">
        <f ca="1">IF(AND($B100&gt;0,SUM(AE$3:AE99)=0,SUM($H100:AD100)=0),$B100,0)</f>
        <v>0</v>
      </c>
      <c r="AF100">
        <f ca="1">IF(AND($B100&gt;0,SUM(AF$3:AF99)=0,SUM($H100:AE100)=0),$B100,0)</f>
        <v>0</v>
      </c>
      <c r="AG100">
        <f ca="1">IF(AND($B100&gt;0,SUM(AG$3:AG99)=0,SUM($H100:AF100)=0),$B100,0)</f>
        <v>0</v>
      </c>
      <c r="AH100">
        <f ca="1">IF(AND($B100&gt;0,SUM(AH$3:AH99)=0,SUM($H100:AG100)=0),$B100,0)</f>
        <v>0</v>
      </c>
      <c r="AI100">
        <f ca="1">IF(AND($B100&gt;0,SUM(AI$3:AI99)=0,SUM($H100:AH100)=0),$B100,0)</f>
        <v>0</v>
      </c>
      <c r="AJ100">
        <f ca="1">IF(AND($B100&gt;0,SUM(AJ$3:AJ99)=0,SUM($H100:AI100)=0),$B100,0)</f>
        <v>0</v>
      </c>
      <c r="AK100">
        <f ca="1">IF(AND($B100&gt;0,SUM(AK$3:AK99)=0,SUM($H100:AJ100)=0),$B100,0)</f>
        <v>0</v>
      </c>
      <c r="AL100">
        <f ca="1">IF(AND($B100&gt;0,SUM(AL$3:AL99)=0,SUM($H100:AK100)=0),$B100,0)</f>
        <v>0</v>
      </c>
      <c r="AM100">
        <f ca="1">IF(AND($B100&gt;0,SUM(AM$3:AM99)=0,SUM($H100:AL100)=0),$B100,0)</f>
        <v>0</v>
      </c>
      <c r="AN100">
        <f ca="1">IF(AND($B100&gt;0,SUM(AN$3:AN99)=0,SUM($H100:AM100)=0),$B100,0)</f>
        <v>0</v>
      </c>
      <c r="AO100">
        <f ca="1">IF(AND($B100&gt;0,SUM(AO$3:AO99)=0,SUM($H100:AN100)=0),$B100,0)</f>
        <v>0</v>
      </c>
      <c r="AP100">
        <f ca="1">IF(AND($B100&gt;0,SUM(AP$3:AP99)=0,SUM($H100:AO100)=0),$B100,0)</f>
        <v>0</v>
      </c>
      <c r="AQ100">
        <f ca="1">IF(AND($B100&gt;0,SUM(AQ$3:AQ99)=0,SUM($H100:AP100)=0),$B100,0)</f>
        <v>0</v>
      </c>
      <c r="AR100">
        <f ca="1">IF(AND($B100&gt;0,SUM(AR$3:AR99)=0,SUM($H100:AQ100)=0),$B100,0)</f>
        <v>0</v>
      </c>
      <c r="AS100">
        <f ca="1">IF(AND($B100&gt;0,SUM(AS$3:AS99)=0,SUM($H100:AR100)=0),$B100,0)</f>
        <v>0</v>
      </c>
      <c r="AT100">
        <f ca="1">IF(AND($B100&gt;0,SUM(AT$3:AT99)=0,SUM($H100:AS100)=0),$B100,0)</f>
        <v>0</v>
      </c>
      <c r="AU100">
        <f ca="1">IF(AND($B100&gt;0,SUM(AU$3:AU99)=0,SUM($H100:AT100)=0),$B100,0)</f>
        <v>0</v>
      </c>
      <c r="AV100">
        <f ca="1">IF(AND($B100&gt;0,SUM(AV$3:AV99)=0,SUM($H100:AU100)=0),$B100,0)</f>
        <v>0</v>
      </c>
      <c r="AW100">
        <f ca="1">IF(AND($B100&gt;0,SUM(AW$3:AW99)=0,SUM($H100:AV100)=0),$B100,0)</f>
        <v>0</v>
      </c>
      <c r="AX100">
        <f ca="1">IF(AND($B100&gt;0,SUM(AX$3:AX99)=0,SUM($H100:AW100)=0),$B100,0)</f>
        <v>0</v>
      </c>
      <c r="AY100">
        <f ca="1">IF(AND($B100&gt;0,SUM(AY$3:AY99)=0,SUM($H100:AX100)=0),$B100,0)</f>
        <v>0</v>
      </c>
      <c r="AZ100">
        <f ca="1">IF(AND($B100&gt;0,SUM(AZ$3:AZ99)=0,SUM($H100:AY100)=0),$B100,0)</f>
        <v>0</v>
      </c>
      <c r="BA100">
        <f ca="1">IF(AND($B100&gt;0,SUM(BA$3:BA99)=0,SUM($H100:AZ100)=0),$B100,0)</f>
        <v>0</v>
      </c>
      <c r="BB100">
        <f ca="1">IF(AND($B100&gt;0,SUM(BB$3:BB99)=0,SUM($H100:BA100)=0),$B100,0)</f>
        <v>0</v>
      </c>
      <c r="BC100">
        <f ca="1">IF(AND($B100&gt;0,SUM(BC$3:BC99)=0,SUM($H100:BB100)=0),$B100,0)</f>
        <v>0</v>
      </c>
      <c r="BD100">
        <f ca="1">IF(AND($B100&gt;0,SUM(BD$3:BD99)=0,SUM($H100:BC100)=0),$B100,0)</f>
        <v>0</v>
      </c>
      <c r="BE100">
        <f ca="1">IF(AND($B100&gt;0,SUM(BE$3:BE99)=0,SUM($H100:BD100)=0),$B100,0)</f>
        <v>0</v>
      </c>
      <c r="BF100">
        <f ca="1">IF(AND($B100&gt;0,SUM(BF$3:BF99)=0,SUM($H100:BE100)=0),$B100,0)</f>
        <v>0</v>
      </c>
      <c r="BG100">
        <f ca="1">IF(AND($B100&gt;0,SUM(BG$3:BG99)=0,SUM($H100:BF100)=0),$B100,0)</f>
        <v>0</v>
      </c>
      <c r="BH100">
        <f ca="1">IF(AND($B100&gt;0,SUM(BH$3:BH99)=0,SUM($H100:BG100)=0),$B100,0)</f>
        <v>0</v>
      </c>
      <c r="BI100">
        <f ca="1">IF(AND($B100&gt;0,SUM(BI$3:BI99)=0,SUM($H100:BH100)=0),$B100,0)</f>
        <v>0</v>
      </c>
      <c r="BJ100">
        <f ca="1">IF(AND($B100&gt;0,SUM(BJ$3:BJ99)=0,SUM($H100:BI100)=0),$B100,0)</f>
        <v>0</v>
      </c>
      <c r="BK100">
        <f ca="1">IF(AND($B100&gt;0,SUM(BK$3:BK99)=0,SUM($H100:BJ100)=0),$B100,0)</f>
        <v>0</v>
      </c>
      <c r="BL100">
        <f ca="1">IF(AND($B100&gt;0,SUM(BL$3:BL99)=0,SUM($H100:BK100)=0),$B100,0)</f>
        <v>0</v>
      </c>
      <c r="BM100">
        <f ca="1">IF(AND($B100&gt;0,SUM(BM$3:BM99)=0,SUM($H100:BL100)=0),$B100,0)</f>
        <v>0</v>
      </c>
      <c r="BN100">
        <f ca="1">IF(AND($B100&gt;0,SUM(BN$3:BN99)=0,SUM($H100:BM100)=0),$B100,0)</f>
        <v>0</v>
      </c>
      <c r="BO100">
        <f ca="1">IF(AND($B100&gt;0,SUM(BO$3:BO99)=0,SUM($H100:BN100)=0),$B100,0)</f>
        <v>0</v>
      </c>
      <c r="BP100">
        <f ca="1">IF(AND($B100&gt;0,SUM(BP$3:BP99)=0,SUM($H100:BO100)=0),$B100,0)</f>
        <v>0</v>
      </c>
      <c r="BQ100">
        <f ca="1">IF(AND($B100&gt;0,SUM(BQ$3:BQ99)=0,SUM($H100:BP100)=0),$B100,0)</f>
        <v>0</v>
      </c>
      <c r="BR100">
        <f ca="1">IF(AND($B100&gt;0,SUM(BR$3:BR99)=0,SUM($H100:BQ100)=0),$B100,0)</f>
        <v>0</v>
      </c>
      <c r="BS100">
        <f ca="1">IF(AND($B100&gt;0,SUM(BS$3:BS99)=0,SUM($H100:BR100)=0),$B100,0)</f>
        <v>0</v>
      </c>
      <c r="BT100">
        <f ca="1">IF(AND($B100&gt;0,SUM(BT$3:BT99)=0,SUM($H100:BS100)=0),$B100,0)</f>
        <v>0</v>
      </c>
      <c r="BU100">
        <f ca="1">IF(AND($B100&gt;0,SUM(BU$3:BU99)=0,SUM($H100:BT100)=0),$B100,0)</f>
        <v>0</v>
      </c>
      <c r="BV100">
        <f ca="1">IF(AND($B100&gt;0,SUM(BV$3:BV99)=0,SUM($H100:BU100)=0),$B100,0)</f>
        <v>0</v>
      </c>
      <c r="BW100">
        <f ca="1">IF(AND($B100&gt;0,SUM(BW$3:BW99)=0,SUM($H100:BV100)=0),$B100,0)</f>
        <v>0</v>
      </c>
      <c r="BX100">
        <f ca="1">IF(AND($B100&gt;0,SUM(BX$3:BX99)=0,SUM($H100:BW100)=0),$B100,0)</f>
        <v>0</v>
      </c>
      <c r="BY100">
        <f ca="1">IF(AND($B100&gt;0,SUM(BY$3:BY99)=0,SUM($H100:BX100)=0),$B100,0)</f>
        <v>0</v>
      </c>
      <c r="BZ100">
        <f ca="1">IF(AND($B100&gt;0,SUM(BZ$3:BZ99)=0,SUM($H100:BY100)=0),$B100,0)</f>
        <v>0</v>
      </c>
      <c r="CA100">
        <f ca="1">IF(AND($B100&gt;0,SUM(CA$3:CA99)=0,SUM($H100:BZ100)=0),$B100,0)</f>
        <v>0</v>
      </c>
      <c r="CB100">
        <f ca="1">IF(AND($B100&gt;0,SUM(CB$3:CB99)=0,SUM($H100:CA100)=0),$B100,0)</f>
        <v>0</v>
      </c>
      <c r="CC100">
        <f ca="1">IF(AND($B100&gt;0,SUM(CC$3:CC99)=0,SUM($H100:CB100)=0),$B100,0)</f>
        <v>0</v>
      </c>
      <c r="CD100">
        <f ca="1">IF(AND($B100&gt;0,SUM(CD$3:CD99)=0,SUM($H100:CC100)=0),$B100,0)</f>
        <v>0</v>
      </c>
      <c r="CE100">
        <f ca="1">IF(AND($B100&gt;0,SUM(CE$3:CE99)=0,SUM($H100:CD100)=0),$B100,0)</f>
        <v>0</v>
      </c>
      <c r="CF100">
        <f ca="1">IF(AND($B100&gt;0,SUM(CF$3:CF99)=0,SUM($H100:CE100)=0),$B100,0)</f>
        <v>0</v>
      </c>
      <c r="CG100">
        <f ca="1">IF(AND($B100&gt;0,SUM(CG$3:CG99)=0,SUM($H100:CF100)=0),$B100,0)</f>
        <v>0</v>
      </c>
      <c r="CH100">
        <f ca="1">IF(AND($B100&gt;0,SUM(CH$3:CH99)=0,SUM($H100:CG100)=0),$B100,0)</f>
        <v>0</v>
      </c>
      <c r="CI100">
        <f ca="1">IF(AND($B100&gt;0,SUM(CI$3:CI99)=0,SUM($H100:CH100)=0),$B100,0)</f>
        <v>0</v>
      </c>
      <c r="CJ100">
        <f ca="1">IF(AND($B100&gt;0,SUM(CJ$3:CJ99)=0,SUM($H100:CI100)=0),$B100,0)</f>
        <v>0</v>
      </c>
      <c r="CK100">
        <f ca="1">IF(AND($B100&gt;0,SUM(CK$3:CK99)=0,SUM($H100:CJ100)=0),$B100,0)</f>
        <v>0</v>
      </c>
      <c r="CL100">
        <f ca="1">IF(AND($B100&gt;0,SUM(CL$3:CL99)=0,SUM($H100:CK100)=0),$B100,0)</f>
        <v>0</v>
      </c>
      <c r="CM100">
        <f ca="1">IF(AND($B100&gt;0,SUM(CM$3:CM99)=0,SUM($H100:CL100)=0),$B100,0)</f>
        <v>0</v>
      </c>
      <c r="CN100">
        <f ca="1">IF(AND($B100&gt;0,SUM(CN$3:CN99)=0,SUM($H100:CM100)=0),$B100,0)</f>
        <v>0</v>
      </c>
      <c r="CO100">
        <f ca="1">IF(AND($B100&gt;0,SUM(CO$3:CO99)=0,SUM($H100:CN100)=0),$B100,0)</f>
        <v>0</v>
      </c>
      <c r="CP100">
        <f ca="1">IF(AND($B100&gt;0,SUM(CP$3:CP99)=0,SUM($H100:CO100)=0),$B100,0)</f>
        <v>0</v>
      </c>
      <c r="CQ100">
        <f ca="1">IF(AND($B100&gt;0,SUM(CQ$3:CQ99)=0,SUM($H100:CP100)=0),$B100,0)</f>
        <v>0</v>
      </c>
      <c r="CR100">
        <f ca="1">IF(AND($B100&gt;0,SUM(CR$3:CR99)=0,SUM($H100:CQ100)=0),$B100,0)</f>
        <v>0</v>
      </c>
      <c r="CS100">
        <f ca="1">IF(AND($B100&gt;0,SUM(CS$3:CS99)=0,SUM($H100:CR100)=0),$B100,0)</f>
        <v>0</v>
      </c>
      <c r="CT100">
        <f ca="1">IF(AND($B100&gt;0,SUM(CT$3:CT99)=0,SUM($H100:CS100)=0),$B100,0)</f>
        <v>0</v>
      </c>
      <c r="CU100">
        <f ca="1">IF(AND($B100&gt;0,SUM(CU$3:CU99)=0,SUM($H100:CT100)=0),$B100,0)</f>
        <v>0</v>
      </c>
      <c r="CV100">
        <f ca="1">IF(AND($B100&gt;0,SUM(CV$3:CV99)=0,SUM($H100:CU100)=0),$B100,0)</f>
        <v>0</v>
      </c>
      <c r="CW100">
        <f ca="1">IF(AND($B100&gt;0,SUM(CW$3:CW99)=0,SUM($H100:CV100)=0),$B100,0)</f>
        <v>0</v>
      </c>
      <c r="CX100">
        <f ca="1">IF(AND($B100&gt;0,SUM(CX$3:CX99)=0,SUM($H100:CW100)=0),$B100,0)</f>
        <v>0</v>
      </c>
      <c r="CY100">
        <f ca="1">IF(AND($B100&gt;0,SUM(CY$3:CY99)=0,SUM($H100:CX100)=0),$B100,0)</f>
        <v>0</v>
      </c>
      <c r="CZ100">
        <f ca="1">IF(AND($B100&gt;0,SUM(CZ$3:CZ99)=0,SUM($H100:CY100)=0),$B100,0)</f>
        <v>0</v>
      </c>
      <c r="DA100">
        <f ca="1">IF(AND($B100&gt;0,SUM(DA$3:DA99)=0,SUM($H100:CZ100)=0),$B100,0)</f>
        <v>0</v>
      </c>
      <c r="DB100">
        <f ca="1">IF(AND($B100&gt;0,SUM(DB$3:DB99)=0,SUM($H100:DA100)=0),$B100,0)</f>
        <v>0</v>
      </c>
      <c r="DC100">
        <f ca="1">IF(AND($B100&gt;0,SUM(DC$3:DC99)=0,SUM($H100:DB100)=0),$B100,0)</f>
        <v>0</v>
      </c>
      <c r="DD100">
        <f ca="1">IF(AND($B100&gt;0,SUM(DD$3:DD99)=0,SUM($H100:DC100)=0),$B100,0)</f>
        <v>0</v>
      </c>
      <c r="DE100">
        <f ca="1">IF(AND($B100&gt;0,SUM(DE$3:DE99)=0,SUM($H100:DD100)=0),$B100,0)</f>
        <v>0</v>
      </c>
      <c r="DF100">
        <f ca="1">IF(AND($B100&gt;0,SUM(DF$3:DF99)=0,SUM($H100:DE100)=0),$B100,0)</f>
        <v>0</v>
      </c>
      <c r="DG100">
        <f ca="1">IF(AND($B100&gt;0,SUM(DG$3:DG99)=0,SUM($H100:DF100)=0),$B100,0)</f>
        <v>0</v>
      </c>
      <c r="DH100">
        <f ca="1">IF(AND($B100&gt;0,SUM(DH$3:DH99)=0,SUM($H100:DG100)=0),$B100,0)</f>
        <v>0</v>
      </c>
      <c r="DI100">
        <f ca="1">IF(AND($B100&gt;0,SUM(DI$3:DI99)=0,SUM($H100:DH100)=0),$B100,0)</f>
        <v>0</v>
      </c>
      <c r="DJ100">
        <f ca="1">IF(AND($B100&gt;0,SUM(DJ$3:DJ99)=0,SUM($H100:DI100)=0),$B100,0)</f>
        <v>0</v>
      </c>
      <c r="DK100">
        <f ca="1">IF(AND($B100&gt;0,SUM(DK$3:DK99)=0,SUM($H100:DJ100)=0),$B100,0)</f>
        <v>0</v>
      </c>
      <c r="DL100">
        <f ca="1">IF(AND($B100&gt;0,SUM(DL$3:DL99)=0,SUM($H100:DK100)=0),$B100,0)</f>
        <v>0</v>
      </c>
      <c r="DM100">
        <f ca="1">IF(AND($B100&gt;0,SUM(DM$3:DM99)=0,SUM($H100:DL100)=0),$B100,0)</f>
        <v>0</v>
      </c>
      <c r="DN100">
        <f ca="1">IF(AND($B100&gt;0,SUM(DN$3:DN99)=0,SUM($H100:DM100)=0),$B100,0)</f>
        <v>0</v>
      </c>
      <c r="DO100">
        <f ca="1">IF(AND($B100&gt;0,SUM(DO$3:DO99)=0,SUM($H100:DN100)=0),$B100,0)</f>
        <v>0</v>
      </c>
      <c r="DP100">
        <f ca="1">IF(AND($B100&gt;0,SUM(DP$3:DP99)=0,SUM($H100:DO100)=0),$B100,0)</f>
        <v>0</v>
      </c>
      <c r="DQ100">
        <f ca="1">IF(AND($B100&gt;0,SUM(DQ$3:DQ99)=0,SUM($H100:DP100)=0),$B100,0)</f>
        <v>0</v>
      </c>
      <c r="DR100">
        <f ca="1">IF(AND($B100&gt;0,SUM(DR$3:DR99)=0,SUM($H100:DQ100)=0),$B100,0)</f>
        <v>0</v>
      </c>
      <c r="DS100">
        <f ca="1">IF(AND($B100&gt;0,SUM(DS$3:DS99)=0,SUM($H100:DR100)=0),$B100,0)</f>
        <v>0</v>
      </c>
      <c r="DT100">
        <f ca="1">IF(AND($B100&gt;0,SUM(DT$3:DT99)=0,SUM($H100:DS100)=0),$B100,0)</f>
        <v>0</v>
      </c>
      <c r="DU100">
        <f ca="1">IF(AND($B100&gt;0,SUM(DU$3:DU99)=0,SUM($H100:DT100)=0),$B100,0)</f>
        <v>0</v>
      </c>
      <c r="DV100">
        <f ca="1">IF(AND($B100&gt;0,SUM(DV$3:DV99)=0,SUM($H100:DU100)=0),$B100,0)</f>
        <v>0</v>
      </c>
      <c r="DW100">
        <f ca="1">IF(AND($B100&gt;0,SUM(DW$3:DW99)=0,SUM($H100:DV100)=0),$B100,0)</f>
        <v>0</v>
      </c>
      <c r="DX100">
        <f ca="1">IF(AND($B100&gt;0,SUM(DX$3:DX99)=0,SUM($H100:DW100)=0),$B100,0)</f>
        <v>0</v>
      </c>
      <c r="DY100">
        <f ca="1">IF(AND($B100&gt;0,SUM(DY$3:DY99)=0,SUM($H100:DX100)=0),$B100,0)</f>
        <v>0</v>
      </c>
      <c r="DZ100">
        <f ca="1">IF(AND($B100&gt;0,SUM(DZ$3:DZ99)=0,SUM($H100:DY100)=0),$B100,0)</f>
        <v>0</v>
      </c>
      <c r="EA100">
        <f ca="1">IF(AND($B100&gt;0,SUM(EA$3:EA99)=0,SUM($H100:DZ100)=0),$B100,0)</f>
        <v>0</v>
      </c>
      <c r="EB100">
        <f ca="1">IF(AND($B100&gt;0,SUM(EB$3:EB99)=0,SUM($H100:EA100)=0),$B100,0)</f>
        <v>0</v>
      </c>
      <c r="EC100">
        <f ca="1">IF(AND($B100&gt;0,SUM(EC$3:EC99)=0,SUM($H100:EB100)=0),$B100,0)</f>
        <v>0</v>
      </c>
      <c r="ED100">
        <f ca="1">IF(AND($B100&gt;0,SUM(ED$3:ED99)=0,SUM($H100:EC100)=0),$B100,0)</f>
        <v>0</v>
      </c>
      <c r="EE100">
        <f ca="1">IF(AND($B100&gt;0,SUM(EE$3:EE99)=0,SUM($H100:ED100)=0),$B100,0)</f>
        <v>0</v>
      </c>
      <c r="EF100">
        <f ca="1">IF(AND($B100&gt;0,SUM(EF$3:EF99)=0,SUM($H100:EE100)=0),$B100,0)</f>
        <v>0</v>
      </c>
      <c r="EG100">
        <f ca="1">IF(AND($B100&gt;0,SUM(EG$3:EG99)=0,SUM($H100:EF100)=0),$B100,0)</f>
        <v>0</v>
      </c>
      <c r="EH100">
        <f ca="1">IF(AND($B100&gt;0,SUM(EH$3:EH99)=0,SUM($H100:EG100)=0),$B100,0)</f>
        <v>0</v>
      </c>
      <c r="EI100">
        <f ca="1">IF(AND($B100&gt;0,SUM(EI$3:EI99)=0,SUM($H100:EH100)=0),$B100,0)</f>
        <v>0</v>
      </c>
      <c r="EJ100">
        <f ca="1">IF(AND($B100&gt;0,SUM(EJ$3:EJ99)=0,SUM($H100:EI100)=0),$B100,0)</f>
        <v>0</v>
      </c>
      <c r="EK100">
        <f ca="1">IF(AND($B100&gt;0,SUM(EK$3:EK99)=0,SUM($H100:EJ100)=0),$B100,0)</f>
        <v>0</v>
      </c>
      <c r="EL100">
        <f ca="1">IF(AND($B100&gt;0,SUM(EL$3:EL99)=0,SUM($H100:EK100)=0),$B100,0)</f>
        <v>0</v>
      </c>
      <c r="EM100">
        <f ca="1">IF(AND($B100&gt;0,SUM(EM$3:EM99)=0,SUM($H100:EL100)=0),$B100,0)</f>
        <v>0</v>
      </c>
      <c r="EN100">
        <f ca="1">IF(AND($B100&gt;0,SUM(EN$3:EN99)=0,SUM($H100:EM100)=0),$B100,0)</f>
        <v>0</v>
      </c>
      <c r="EO100">
        <f ca="1">IF(AND($B100&gt;0,SUM(EO$3:EO99)=0,SUM($H100:EN100)=0),$B100,0)</f>
        <v>0</v>
      </c>
      <c r="EP100">
        <f ca="1">IF(AND($B100&gt;0,SUM(EP$3:EP99)=0,SUM($H100:EO100)=0),$B100,0)</f>
        <v>0</v>
      </c>
      <c r="EQ100">
        <f ca="1">IF(AND($B100&gt;0,SUM(EQ$3:EQ99)=0,SUM($H100:EP100)=0),$B100,0)</f>
        <v>0</v>
      </c>
      <c r="ER100">
        <f ca="1">IF(AND($B100&gt;0,SUM(ER$3:ER99)=0,SUM($H100:EQ100)=0),$B100,0)</f>
        <v>0</v>
      </c>
      <c r="ES100">
        <f ca="1">IF(AND($B100&gt;0,SUM(ES$3:ES99)=0,SUM($H100:ER100)=0),$B100,0)</f>
        <v>0</v>
      </c>
      <c r="ET100">
        <f ca="1">IF(AND($B100&gt;0,SUM(ET$3:ET99)=0,SUM($H100:ES100)=0),$B100,0)</f>
        <v>0</v>
      </c>
      <c r="EU100">
        <f ca="1">IF(AND($B100&gt;0,SUM(EU$3:EU99)=0,SUM($H100:ET100)=0),$B100,0)</f>
        <v>0</v>
      </c>
      <c r="EV100">
        <f ca="1">IF(AND($B100&gt;0,SUM(EV$3:EV99)=0,SUM($H100:EU100)=0),$B100,0)</f>
        <v>0</v>
      </c>
      <c r="EW100">
        <f ca="1">IF(AND($B100&gt;0,SUM(EW$3:EW99)=0,SUM($H100:EV100)=0),$B100,0)</f>
        <v>0</v>
      </c>
      <c r="EX100">
        <f ca="1">IF(AND($B100&gt;0,SUM(EX$3:EX99)=0,SUM($H100:EW100)=0),$B100,0)</f>
        <v>0</v>
      </c>
      <c r="EY100">
        <f ca="1">IF(AND($B100&gt;0,SUM(EY$3:EY99)=0,SUM($H100:EX100)=0),$B100,0)</f>
        <v>0</v>
      </c>
      <c r="EZ100">
        <f ca="1">IF(AND($B100&gt;0,SUM(EZ$3:EZ99)=0,SUM($H100:EY100)=0),$B100,0)</f>
        <v>0</v>
      </c>
      <c r="FA100">
        <f ca="1">IF(AND($B100&gt;0,SUM(FA$3:FA99)=0,SUM($H100:EZ100)=0),$B100,0)</f>
        <v>0</v>
      </c>
      <c r="FB100">
        <f ca="1">IF(AND($B100&gt;0,SUM(FB$3:FB99)=0,SUM($H100:FA100)=0),$B100,0)</f>
        <v>0</v>
      </c>
      <c r="FC100">
        <f ca="1">IF(AND($B100&gt;0,SUM(FC$3:FC99)=0,SUM($H100:FB100)=0),$B100,0)</f>
        <v>0</v>
      </c>
      <c r="FD100">
        <f ca="1">IF(AND($B100&gt;0,SUM(FD$3:FD99)=0,SUM($H100:FC100)=0),$B100,0)</f>
        <v>0</v>
      </c>
      <c r="FE100">
        <f ca="1">IF(AND($B100&gt;0,SUM(FE$3:FE99)=0,SUM($H100:FD100)=0),$B100,0)</f>
        <v>0</v>
      </c>
      <c r="FF100">
        <f ca="1">IF(AND($B100&gt;0,SUM(FF$3:FF99)=0,SUM($H100:FE100)=0),$B100,0)</f>
        <v>0</v>
      </c>
      <c r="FG100">
        <f ca="1">IF(AND($B100&gt;0,SUM(FG$3:FG99)=0,SUM($H100:FF100)=0),$B100,0)</f>
        <v>0</v>
      </c>
      <c r="FH100">
        <f ca="1">IF(AND($B100&gt;0,SUM(FH$3:FH99)=0,SUM($H100:FG100)=0),$B100,0)</f>
        <v>0</v>
      </c>
      <c r="FI100">
        <f ca="1">IF(AND($B100&gt;0,SUM(FI$3:FI99)=0,SUM($H100:FH100)=0),$B100,0)</f>
        <v>0</v>
      </c>
      <c r="FJ100">
        <f ca="1">IF(AND($B100&gt;0,SUM(FJ$3:FJ99)=0,SUM($H100:FI100)=0),$B100,0)</f>
        <v>0</v>
      </c>
      <c r="FK100">
        <f ca="1">IF(AND($B100&gt;0,SUM(FK$3:FK99)=0,SUM($H100:FJ100)=0),$B100,0)</f>
        <v>0</v>
      </c>
      <c r="FL100">
        <f ca="1">IF(AND($B100&gt;0,SUM(FL$3:FL99)=0,SUM($H100:FK100)=0),$B100,0)</f>
        <v>0</v>
      </c>
      <c r="FM100">
        <f ca="1">IF(AND($B100&gt;0,SUM(FM$3:FM99)=0,SUM($H100:FL100)=0),$B100,0)</f>
        <v>0</v>
      </c>
      <c r="FN100">
        <f ca="1">IF(AND($B100&gt;0,SUM(FN$3:FN99)=0,SUM($H100:FM100)=0),$B100,0)</f>
        <v>0</v>
      </c>
      <c r="FS100" s="67"/>
      <c r="FT100" s="67"/>
      <c r="FU100" s="342"/>
      <c r="FV100" s="374" t="str">
        <f>""</f>
        <v/>
      </c>
      <c r="FY100" s="67"/>
      <c r="FZ100" s="67"/>
      <c r="GA100" s="342"/>
      <c r="GB100" s="374" t="str">
        <f>""</f>
        <v/>
      </c>
      <c r="GE100" s="67"/>
      <c r="GF100" s="67"/>
      <c r="GG100" s="342"/>
      <c r="GH100" s="374" t="str">
        <f>""</f>
        <v/>
      </c>
    </row>
    <row r="101" spans="1:190" ht="15.75" hidden="1" thickBot="1" x14ac:dyDescent="0.3">
      <c r="A101">
        <v>101</v>
      </c>
      <c r="C101" s="240">
        <f t="shared" ca="1" si="24"/>
        <v>0</v>
      </c>
      <c r="D101" s="240">
        <f t="shared" ca="1" si="25"/>
        <v>0</v>
      </c>
      <c r="E101" s="240">
        <f t="shared" ca="1" si="26"/>
        <v>0</v>
      </c>
      <c r="F101" s="240" t="str">
        <f t="shared" ca="1" si="27"/>
        <v/>
      </c>
      <c r="G101" s="47">
        <f ca="1">INDEX($I$2:$FN$2,ROWS(G$2:G101))</f>
        <v>0</v>
      </c>
      <c r="H101">
        <v>0</v>
      </c>
      <c r="I101">
        <f ca="1">IF(AND($B101&gt;0,SUM(I$3:I100)=0,SUM($H101:H101)=0),$B101,0)</f>
        <v>0</v>
      </c>
      <c r="J101">
        <f ca="1">IF(AND($B101&gt;0,SUM(J$3:J100)=0,SUM($H101:I101)=0),$B101,0)</f>
        <v>0</v>
      </c>
      <c r="K101">
        <f ca="1">IF(AND($B101&gt;0,SUM(K$3:K100)=0,SUM($H101:J101)=0),$B101,0)</f>
        <v>0</v>
      </c>
      <c r="L101">
        <f ca="1">IF(AND($B101&gt;0,SUM(L$3:L100)=0,SUM($H101:K101)=0),$B101,0)</f>
        <v>0</v>
      </c>
      <c r="M101">
        <f ca="1">IF(AND($B101&gt;0,SUM(M$3:M100)=0,SUM($H101:L101)=0),$B101,0)</f>
        <v>0</v>
      </c>
      <c r="N101">
        <f ca="1">IF(AND($B101&gt;0,SUM(N$3:N100)=0,SUM($H101:M101)=0),$B101,0)</f>
        <v>0</v>
      </c>
      <c r="O101">
        <f ca="1">IF(AND($B101&gt;0,SUM(O$3:O100)=0,SUM($H101:N101)=0),$B101,0)</f>
        <v>0</v>
      </c>
      <c r="P101">
        <f ca="1">IF(AND($B101&gt;0,SUM(P$3:P100)=0,SUM($H101:O101)=0),$B101,0)</f>
        <v>0</v>
      </c>
      <c r="Q101">
        <f ca="1">IF(AND($B101&gt;0,SUM(Q$3:Q100)=0,SUM($H101:P101)=0),$B101,0)</f>
        <v>0</v>
      </c>
      <c r="R101">
        <f ca="1">IF(AND($B101&gt;0,SUM(R$3:R100)=0,SUM($H101:Q101)=0),$B101,0)</f>
        <v>0</v>
      </c>
      <c r="S101">
        <f ca="1">IF(AND($B101&gt;0,SUM(S$3:S100)=0,SUM($H101:R101)=0),$B101,0)</f>
        <v>0</v>
      </c>
      <c r="T101">
        <f ca="1">IF(AND($B101&gt;0,SUM(T$3:T100)=0,SUM($H101:S101)=0),$B101,0)</f>
        <v>0</v>
      </c>
      <c r="U101">
        <f ca="1">IF(AND($B101&gt;0,SUM(U$3:U100)=0,SUM($H101:T101)=0),$B101,0)</f>
        <v>0</v>
      </c>
      <c r="V101">
        <f ca="1">IF(AND($B101&gt;0,SUM(V$3:V100)=0,SUM($H101:U101)=0),$B101,0)</f>
        <v>0</v>
      </c>
      <c r="W101">
        <f ca="1">IF(AND($B101&gt;0,SUM(W$3:W100)=0,SUM($H101:V101)=0),$B101,0)</f>
        <v>0</v>
      </c>
      <c r="X101">
        <f ca="1">IF(AND($B101&gt;0,SUM(X$3:X100)=0,SUM($H101:W101)=0),$B101,0)</f>
        <v>0</v>
      </c>
      <c r="Y101">
        <f ca="1">IF(AND($B101&gt;0,SUM(Y$3:Y100)=0,SUM($H101:X101)=0),$B101,0)</f>
        <v>0</v>
      </c>
      <c r="Z101">
        <f ca="1">IF(AND($B101&gt;0,SUM(Z$3:Z100)=0,SUM($H101:Y101)=0),$B101,0)</f>
        <v>0</v>
      </c>
      <c r="AA101">
        <f ca="1">IF(AND($B101&gt;0,SUM(AA$3:AA100)=0,SUM($H101:Z101)=0),$B101,0)</f>
        <v>0</v>
      </c>
      <c r="AB101">
        <f ca="1">IF(AND($B101&gt;0,SUM(AB$3:AB100)=0,SUM($H101:AA101)=0),$B101,0)</f>
        <v>0</v>
      </c>
      <c r="AC101">
        <f ca="1">IF(AND($B101&gt;0,SUM(AC$3:AC100)=0,SUM($H101:AB101)=0),$B101,0)</f>
        <v>0</v>
      </c>
      <c r="AD101">
        <f ca="1">IF(AND($B101&gt;0,SUM(AD$3:AD100)=0,SUM($H101:AC101)=0),$B101,0)</f>
        <v>0</v>
      </c>
      <c r="AE101">
        <f ca="1">IF(AND($B101&gt;0,SUM(AE$3:AE100)=0,SUM($H101:AD101)=0),$B101,0)</f>
        <v>0</v>
      </c>
      <c r="AF101">
        <f ca="1">IF(AND($B101&gt;0,SUM(AF$3:AF100)=0,SUM($H101:AE101)=0),$B101,0)</f>
        <v>0</v>
      </c>
      <c r="AG101">
        <f ca="1">IF(AND($B101&gt;0,SUM(AG$3:AG100)=0,SUM($H101:AF101)=0),$B101,0)</f>
        <v>0</v>
      </c>
      <c r="AH101">
        <f ca="1">IF(AND($B101&gt;0,SUM(AH$3:AH100)=0,SUM($H101:AG101)=0),$B101,0)</f>
        <v>0</v>
      </c>
      <c r="AI101">
        <f ca="1">IF(AND($B101&gt;0,SUM(AI$3:AI100)=0,SUM($H101:AH101)=0),$B101,0)</f>
        <v>0</v>
      </c>
      <c r="AJ101">
        <f ca="1">IF(AND($B101&gt;0,SUM(AJ$3:AJ100)=0,SUM($H101:AI101)=0),$B101,0)</f>
        <v>0</v>
      </c>
      <c r="AK101">
        <f ca="1">IF(AND($B101&gt;0,SUM(AK$3:AK100)=0,SUM($H101:AJ101)=0),$B101,0)</f>
        <v>0</v>
      </c>
      <c r="AL101">
        <f ca="1">IF(AND($B101&gt;0,SUM(AL$3:AL100)=0,SUM($H101:AK101)=0),$B101,0)</f>
        <v>0</v>
      </c>
      <c r="AM101">
        <f ca="1">IF(AND($B101&gt;0,SUM(AM$3:AM100)=0,SUM($H101:AL101)=0),$B101,0)</f>
        <v>0</v>
      </c>
      <c r="AN101">
        <f ca="1">IF(AND($B101&gt;0,SUM(AN$3:AN100)=0,SUM($H101:AM101)=0),$B101,0)</f>
        <v>0</v>
      </c>
      <c r="AO101">
        <f ca="1">IF(AND($B101&gt;0,SUM(AO$3:AO100)=0,SUM($H101:AN101)=0),$B101,0)</f>
        <v>0</v>
      </c>
      <c r="AP101">
        <f ca="1">IF(AND($B101&gt;0,SUM(AP$3:AP100)=0,SUM($H101:AO101)=0),$B101,0)</f>
        <v>0</v>
      </c>
      <c r="AQ101">
        <f ca="1">IF(AND($B101&gt;0,SUM(AQ$3:AQ100)=0,SUM($H101:AP101)=0),$B101,0)</f>
        <v>0</v>
      </c>
      <c r="AR101">
        <f ca="1">IF(AND($B101&gt;0,SUM(AR$3:AR100)=0,SUM($H101:AQ101)=0),$B101,0)</f>
        <v>0</v>
      </c>
      <c r="AS101">
        <f ca="1">IF(AND($B101&gt;0,SUM(AS$3:AS100)=0,SUM($H101:AR101)=0),$B101,0)</f>
        <v>0</v>
      </c>
      <c r="AT101">
        <f ca="1">IF(AND($B101&gt;0,SUM(AT$3:AT100)=0,SUM($H101:AS101)=0),$B101,0)</f>
        <v>0</v>
      </c>
      <c r="AU101">
        <f ca="1">IF(AND($B101&gt;0,SUM(AU$3:AU100)=0,SUM($H101:AT101)=0),$B101,0)</f>
        <v>0</v>
      </c>
      <c r="AV101">
        <f ca="1">IF(AND($B101&gt;0,SUM(AV$3:AV100)=0,SUM($H101:AU101)=0),$B101,0)</f>
        <v>0</v>
      </c>
      <c r="AW101">
        <f ca="1">IF(AND($B101&gt;0,SUM(AW$3:AW100)=0,SUM($H101:AV101)=0),$B101,0)</f>
        <v>0</v>
      </c>
      <c r="AX101">
        <f ca="1">IF(AND($B101&gt;0,SUM(AX$3:AX100)=0,SUM($H101:AW101)=0),$B101,0)</f>
        <v>0</v>
      </c>
      <c r="AY101">
        <f ca="1">IF(AND($B101&gt;0,SUM(AY$3:AY100)=0,SUM($H101:AX101)=0),$B101,0)</f>
        <v>0</v>
      </c>
      <c r="AZ101">
        <f ca="1">IF(AND($B101&gt;0,SUM(AZ$3:AZ100)=0,SUM($H101:AY101)=0),$B101,0)</f>
        <v>0</v>
      </c>
      <c r="BA101">
        <f ca="1">IF(AND($B101&gt;0,SUM(BA$3:BA100)=0,SUM($H101:AZ101)=0),$B101,0)</f>
        <v>0</v>
      </c>
      <c r="BB101">
        <f ca="1">IF(AND($B101&gt;0,SUM(BB$3:BB100)=0,SUM($H101:BA101)=0),$B101,0)</f>
        <v>0</v>
      </c>
      <c r="BC101">
        <f ca="1">IF(AND($B101&gt;0,SUM(BC$3:BC100)=0,SUM($H101:BB101)=0),$B101,0)</f>
        <v>0</v>
      </c>
      <c r="BD101">
        <f ca="1">IF(AND($B101&gt;0,SUM(BD$3:BD100)=0,SUM($H101:BC101)=0),$B101,0)</f>
        <v>0</v>
      </c>
      <c r="BE101">
        <f ca="1">IF(AND($B101&gt;0,SUM(BE$3:BE100)=0,SUM($H101:BD101)=0),$B101,0)</f>
        <v>0</v>
      </c>
      <c r="BF101">
        <f ca="1">IF(AND($B101&gt;0,SUM(BF$3:BF100)=0,SUM($H101:BE101)=0),$B101,0)</f>
        <v>0</v>
      </c>
      <c r="BG101">
        <f ca="1">IF(AND($B101&gt;0,SUM(BG$3:BG100)=0,SUM($H101:BF101)=0),$B101,0)</f>
        <v>0</v>
      </c>
      <c r="BH101">
        <f ca="1">IF(AND($B101&gt;0,SUM(BH$3:BH100)=0,SUM($H101:BG101)=0),$B101,0)</f>
        <v>0</v>
      </c>
      <c r="BI101">
        <f ca="1">IF(AND($B101&gt;0,SUM(BI$3:BI100)=0,SUM($H101:BH101)=0),$B101,0)</f>
        <v>0</v>
      </c>
      <c r="BJ101">
        <f ca="1">IF(AND($B101&gt;0,SUM(BJ$3:BJ100)=0,SUM($H101:BI101)=0),$B101,0)</f>
        <v>0</v>
      </c>
      <c r="BK101">
        <f ca="1">IF(AND($B101&gt;0,SUM(BK$3:BK100)=0,SUM($H101:BJ101)=0),$B101,0)</f>
        <v>0</v>
      </c>
      <c r="BL101">
        <f ca="1">IF(AND($B101&gt;0,SUM(BL$3:BL100)=0,SUM($H101:BK101)=0),$B101,0)</f>
        <v>0</v>
      </c>
      <c r="BM101">
        <f ca="1">IF(AND($B101&gt;0,SUM(BM$3:BM100)=0,SUM($H101:BL101)=0),$B101,0)</f>
        <v>0</v>
      </c>
      <c r="BN101">
        <f ca="1">IF(AND($B101&gt;0,SUM(BN$3:BN100)=0,SUM($H101:BM101)=0),$B101,0)</f>
        <v>0</v>
      </c>
      <c r="BO101">
        <f ca="1">IF(AND($B101&gt;0,SUM(BO$3:BO100)=0,SUM($H101:BN101)=0),$B101,0)</f>
        <v>0</v>
      </c>
      <c r="BP101">
        <f ca="1">IF(AND($B101&gt;0,SUM(BP$3:BP100)=0,SUM($H101:BO101)=0),$B101,0)</f>
        <v>0</v>
      </c>
      <c r="BQ101">
        <f ca="1">IF(AND($B101&gt;0,SUM(BQ$3:BQ100)=0,SUM($H101:BP101)=0),$B101,0)</f>
        <v>0</v>
      </c>
      <c r="BR101">
        <f ca="1">IF(AND($B101&gt;0,SUM(BR$3:BR100)=0,SUM($H101:BQ101)=0),$B101,0)</f>
        <v>0</v>
      </c>
      <c r="BS101">
        <f ca="1">IF(AND($B101&gt;0,SUM(BS$3:BS100)=0,SUM($H101:BR101)=0),$B101,0)</f>
        <v>0</v>
      </c>
      <c r="BT101">
        <f ca="1">IF(AND($B101&gt;0,SUM(BT$3:BT100)=0,SUM($H101:BS101)=0),$B101,0)</f>
        <v>0</v>
      </c>
      <c r="BU101">
        <f ca="1">IF(AND($B101&gt;0,SUM(BU$3:BU100)=0,SUM($H101:BT101)=0),$B101,0)</f>
        <v>0</v>
      </c>
      <c r="BV101">
        <f ca="1">IF(AND($B101&gt;0,SUM(BV$3:BV100)=0,SUM($H101:BU101)=0),$B101,0)</f>
        <v>0</v>
      </c>
      <c r="BW101">
        <f ca="1">IF(AND($B101&gt;0,SUM(BW$3:BW100)=0,SUM($H101:BV101)=0),$B101,0)</f>
        <v>0</v>
      </c>
      <c r="BX101">
        <f ca="1">IF(AND($B101&gt;0,SUM(BX$3:BX100)=0,SUM($H101:BW101)=0),$B101,0)</f>
        <v>0</v>
      </c>
      <c r="BY101">
        <f ca="1">IF(AND($B101&gt;0,SUM(BY$3:BY100)=0,SUM($H101:BX101)=0),$B101,0)</f>
        <v>0</v>
      </c>
      <c r="BZ101">
        <f ca="1">IF(AND($B101&gt;0,SUM(BZ$3:BZ100)=0,SUM($H101:BY101)=0),$B101,0)</f>
        <v>0</v>
      </c>
      <c r="CA101">
        <f ca="1">IF(AND($B101&gt;0,SUM(CA$3:CA100)=0,SUM($H101:BZ101)=0),$B101,0)</f>
        <v>0</v>
      </c>
      <c r="CB101">
        <f ca="1">IF(AND($B101&gt;0,SUM(CB$3:CB100)=0,SUM($H101:CA101)=0),$B101,0)</f>
        <v>0</v>
      </c>
      <c r="CC101">
        <f ca="1">IF(AND($B101&gt;0,SUM(CC$3:CC100)=0,SUM($H101:CB101)=0),$B101,0)</f>
        <v>0</v>
      </c>
      <c r="CD101">
        <f ca="1">IF(AND($B101&gt;0,SUM(CD$3:CD100)=0,SUM($H101:CC101)=0),$B101,0)</f>
        <v>0</v>
      </c>
      <c r="CE101">
        <f ca="1">IF(AND($B101&gt;0,SUM(CE$3:CE100)=0,SUM($H101:CD101)=0),$B101,0)</f>
        <v>0</v>
      </c>
      <c r="CF101">
        <f ca="1">IF(AND($B101&gt;0,SUM(CF$3:CF100)=0,SUM($H101:CE101)=0),$B101,0)</f>
        <v>0</v>
      </c>
      <c r="CG101">
        <f ca="1">IF(AND($B101&gt;0,SUM(CG$3:CG100)=0,SUM($H101:CF101)=0),$B101,0)</f>
        <v>0</v>
      </c>
      <c r="CH101">
        <f ca="1">IF(AND($B101&gt;0,SUM(CH$3:CH100)=0,SUM($H101:CG101)=0),$B101,0)</f>
        <v>0</v>
      </c>
      <c r="CI101">
        <f ca="1">IF(AND($B101&gt;0,SUM(CI$3:CI100)=0,SUM($H101:CH101)=0),$B101,0)</f>
        <v>0</v>
      </c>
      <c r="CJ101">
        <f ca="1">IF(AND($B101&gt;0,SUM(CJ$3:CJ100)=0,SUM($H101:CI101)=0),$B101,0)</f>
        <v>0</v>
      </c>
      <c r="CK101">
        <f ca="1">IF(AND($B101&gt;0,SUM(CK$3:CK100)=0,SUM($H101:CJ101)=0),$B101,0)</f>
        <v>0</v>
      </c>
      <c r="CL101">
        <f ca="1">IF(AND($B101&gt;0,SUM(CL$3:CL100)=0,SUM($H101:CK101)=0),$B101,0)</f>
        <v>0</v>
      </c>
      <c r="CM101">
        <f ca="1">IF(AND($B101&gt;0,SUM(CM$3:CM100)=0,SUM($H101:CL101)=0),$B101,0)</f>
        <v>0</v>
      </c>
      <c r="CN101">
        <f ca="1">IF(AND($B101&gt;0,SUM(CN$3:CN100)=0,SUM($H101:CM101)=0),$B101,0)</f>
        <v>0</v>
      </c>
      <c r="CO101">
        <f ca="1">IF(AND($B101&gt;0,SUM(CO$3:CO100)=0,SUM($H101:CN101)=0),$B101,0)</f>
        <v>0</v>
      </c>
      <c r="CP101">
        <f ca="1">IF(AND($B101&gt;0,SUM(CP$3:CP100)=0,SUM($H101:CO101)=0),$B101,0)</f>
        <v>0</v>
      </c>
      <c r="CQ101">
        <f ca="1">IF(AND($B101&gt;0,SUM(CQ$3:CQ100)=0,SUM($H101:CP101)=0),$B101,0)</f>
        <v>0</v>
      </c>
      <c r="CR101">
        <f ca="1">IF(AND($B101&gt;0,SUM(CR$3:CR100)=0,SUM($H101:CQ101)=0),$B101,0)</f>
        <v>0</v>
      </c>
      <c r="CS101">
        <f ca="1">IF(AND($B101&gt;0,SUM(CS$3:CS100)=0,SUM($H101:CR101)=0),$B101,0)</f>
        <v>0</v>
      </c>
      <c r="CT101">
        <f ca="1">IF(AND($B101&gt;0,SUM(CT$3:CT100)=0,SUM($H101:CS101)=0),$B101,0)</f>
        <v>0</v>
      </c>
      <c r="CU101">
        <f ca="1">IF(AND($B101&gt;0,SUM(CU$3:CU100)=0,SUM($H101:CT101)=0),$B101,0)</f>
        <v>0</v>
      </c>
      <c r="CV101">
        <f ca="1">IF(AND($B101&gt;0,SUM(CV$3:CV100)=0,SUM($H101:CU101)=0),$B101,0)</f>
        <v>0</v>
      </c>
      <c r="CW101">
        <f ca="1">IF(AND($B101&gt;0,SUM(CW$3:CW100)=0,SUM($H101:CV101)=0),$B101,0)</f>
        <v>0</v>
      </c>
      <c r="CX101">
        <f ca="1">IF(AND($B101&gt;0,SUM(CX$3:CX100)=0,SUM($H101:CW101)=0),$B101,0)</f>
        <v>0</v>
      </c>
      <c r="CY101">
        <f ca="1">IF(AND($B101&gt;0,SUM(CY$3:CY100)=0,SUM($H101:CX101)=0),$B101,0)</f>
        <v>0</v>
      </c>
      <c r="CZ101">
        <f ca="1">IF(AND($B101&gt;0,SUM(CZ$3:CZ100)=0,SUM($H101:CY101)=0),$B101,0)</f>
        <v>0</v>
      </c>
      <c r="DA101">
        <f ca="1">IF(AND($B101&gt;0,SUM(DA$3:DA100)=0,SUM($H101:CZ101)=0),$B101,0)</f>
        <v>0</v>
      </c>
      <c r="DB101">
        <f ca="1">IF(AND($B101&gt;0,SUM(DB$3:DB100)=0,SUM($H101:DA101)=0),$B101,0)</f>
        <v>0</v>
      </c>
      <c r="DC101">
        <f ca="1">IF(AND($B101&gt;0,SUM(DC$3:DC100)=0,SUM($H101:DB101)=0),$B101,0)</f>
        <v>0</v>
      </c>
      <c r="DD101">
        <f ca="1">IF(AND($B101&gt;0,SUM(DD$3:DD100)=0,SUM($H101:DC101)=0),$B101,0)</f>
        <v>0</v>
      </c>
      <c r="DE101">
        <f ca="1">IF(AND($B101&gt;0,SUM(DE$3:DE100)=0,SUM($H101:DD101)=0),$B101,0)</f>
        <v>0</v>
      </c>
      <c r="DF101">
        <f ca="1">IF(AND($B101&gt;0,SUM(DF$3:DF100)=0,SUM($H101:DE101)=0),$B101,0)</f>
        <v>0</v>
      </c>
      <c r="DG101">
        <f ca="1">IF(AND($B101&gt;0,SUM(DG$3:DG100)=0,SUM($H101:DF101)=0),$B101,0)</f>
        <v>0</v>
      </c>
      <c r="DH101">
        <f ca="1">IF(AND($B101&gt;0,SUM(DH$3:DH100)=0,SUM($H101:DG101)=0),$B101,0)</f>
        <v>0</v>
      </c>
      <c r="DI101">
        <f ca="1">IF(AND($B101&gt;0,SUM(DI$3:DI100)=0,SUM($H101:DH101)=0),$B101,0)</f>
        <v>0</v>
      </c>
      <c r="DJ101">
        <f ca="1">IF(AND($B101&gt;0,SUM(DJ$3:DJ100)=0,SUM($H101:DI101)=0),$B101,0)</f>
        <v>0</v>
      </c>
      <c r="DK101">
        <f ca="1">IF(AND($B101&gt;0,SUM(DK$3:DK100)=0,SUM($H101:DJ101)=0),$B101,0)</f>
        <v>0</v>
      </c>
      <c r="DL101">
        <f ca="1">IF(AND($B101&gt;0,SUM(DL$3:DL100)=0,SUM($H101:DK101)=0),$B101,0)</f>
        <v>0</v>
      </c>
      <c r="DM101">
        <f ca="1">IF(AND($B101&gt;0,SUM(DM$3:DM100)=0,SUM($H101:DL101)=0),$B101,0)</f>
        <v>0</v>
      </c>
      <c r="DN101">
        <f ca="1">IF(AND($B101&gt;0,SUM(DN$3:DN100)=0,SUM($H101:DM101)=0),$B101,0)</f>
        <v>0</v>
      </c>
      <c r="DO101">
        <f ca="1">IF(AND($B101&gt;0,SUM(DO$3:DO100)=0,SUM($H101:DN101)=0),$B101,0)</f>
        <v>0</v>
      </c>
      <c r="DP101">
        <f ca="1">IF(AND($B101&gt;0,SUM(DP$3:DP100)=0,SUM($H101:DO101)=0),$B101,0)</f>
        <v>0</v>
      </c>
      <c r="DQ101">
        <f ca="1">IF(AND($B101&gt;0,SUM(DQ$3:DQ100)=0,SUM($H101:DP101)=0),$B101,0)</f>
        <v>0</v>
      </c>
      <c r="DR101">
        <f ca="1">IF(AND($B101&gt;0,SUM(DR$3:DR100)=0,SUM($H101:DQ101)=0),$B101,0)</f>
        <v>0</v>
      </c>
      <c r="DS101">
        <f ca="1">IF(AND($B101&gt;0,SUM(DS$3:DS100)=0,SUM($H101:DR101)=0),$B101,0)</f>
        <v>0</v>
      </c>
      <c r="DT101">
        <f ca="1">IF(AND($B101&gt;0,SUM(DT$3:DT100)=0,SUM($H101:DS101)=0),$B101,0)</f>
        <v>0</v>
      </c>
      <c r="DU101">
        <f ca="1">IF(AND($B101&gt;0,SUM(DU$3:DU100)=0,SUM($H101:DT101)=0),$B101,0)</f>
        <v>0</v>
      </c>
      <c r="DV101">
        <f ca="1">IF(AND($B101&gt;0,SUM(DV$3:DV100)=0,SUM($H101:DU101)=0),$B101,0)</f>
        <v>0</v>
      </c>
      <c r="DW101">
        <f ca="1">IF(AND($B101&gt;0,SUM(DW$3:DW100)=0,SUM($H101:DV101)=0),$B101,0)</f>
        <v>0</v>
      </c>
      <c r="DX101">
        <f ca="1">IF(AND($B101&gt;0,SUM(DX$3:DX100)=0,SUM($H101:DW101)=0),$B101,0)</f>
        <v>0</v>
      </c>
      <c r="DY101">
        <f ca="1">IF(AND($B101&gt;0,SUM(DY$3:DY100)=0,SUM($H101:DX101)=0),$B101,0)</f>
        <v>0</v>
      </c>
      <c r="DZ101">
        <f ca="1">IF(AND($B101&gt;0,SUM(DZ$3:DZ100)=0,SUM($H101:DY101)=0),$B101,0)</f>
        <v>0</v>
      </c>
      <c r="EA101">
        <f ca="1">IF(AND($B101&gt;0,SUM(EA$3:EA100)=0,SUM($H101:DZ101)=0),$B101,0)</f>
        <v>0</v>
      </c>
      <c r="EB101">
        <f ca="1">IF(AND($B101&gt;0,SUM(EB$3:EB100)=0,SUM($H101:EA101)=0),$B101,0)</f>
        <v>0</v>
      </c>
      <c r="EC101">
        <f ca="1">IF(AND($B101&gt;0,SUM(EC$3:EC100)=0,SUM($H101:EB101)=0),$B101,0)</f>
        <v>0</v>
      </c>
      <c r="ED101">
        <f ca="1">IF(AND($B101&gt;0,SUM(ED$3:ED100)=0,SUM($H101:EC101)=0),$B101,0)</f>
        <v>0</v>
      </c>
      <c r="EE101">
        <f ca="1">IF(AND($B101&gt;0,SUM(EE$3:EE100)=0,SUM($H101:ED101)=0),$B101,0)</f>
        <v>0</v>
      </c>
      <c r="EF101">
        <f ca="1">IF(AND($B101&gt;0,SUM(EF$3:EF100)=0,SUM($H101:EE101)=0),$B101,0)</f>
        <v>0</v>
      </c>
      <c r="EG101">
        <f ca="1">IF(AND($B101&gt;0,SUM(EG$3:EG100)=0,SUM($H101:EF101)=0),$B101,0)</f>
        <v>0</v>
      </c>
      <c r="EH101">
        <f ca="1">IF(AND($B101&gt;0,SUM(EH$3:EH100)=0,SUM($H101:EG101)=0),$B101,0)</f>
        <v>0</v>
      </c>
      <c r="EI101">
        <f ca="1">IF(AND($B101&gt;0,SUM(EI$3:EI100)=0,SUM($H101:EH101)=0),$B101,0)</f>
        <v>0</v>
      </c>
      <c r="EJ101">
        <f ca="1">IF(AND($B101&gt;0,SUM(EJ$3:EJ100)=0,SUM($H101:EI101)=0),$B101,0)</f>
        <v>0</v>
      </c>
      <c r="EK101">
        <f ca="1">IF(AND($B101&gt;0,SUM(EK$3:EK100)=0,SUM($H101:EJ101)=0),$B101,0)</f>
        <v>0</v>
      </c>
      <c r="EL101">
        <f ca="1">IF(AND($B101&gt;0,SUM(EL$3:EL100)=0,SUM($H101:EK101)=0),$B101,0)</f>
        <v>0</v>
      </c>
      <c r="EM101">
        <f ca="1">IF(AND($B101&gt;0,SUM(EM$3:EM100)=0,SUM($H101:EL101)=0),$B101,0)</f>
        <v>0</v>
      </c>
      <c r="EN101">
        <f ca="1">IF(AND($B101&gt;0,SUM(EN$3:EN100)=0,SUM($H101:EM101)=0),$B101,0)</f>
        <v>0</v>
      </c>
      <c r="EO101">
        <f ca="1">IF(AND($B101&gt;0,SUM(EO$3:EO100)=0,SUM($H101:EN101)=0),$B101,0)</f>
        <v>0</v>
      </c>
      <c r="EP101">
        <f ca="1">IF(AND($B101&gt;0,SUM(EP$3:EP100)=0,SUM($H101:EO101)=0),$B101,0)</f>
        <v>0</v>
      </c>
      <c r="EQ101">
        <f ca="1">IF(AND($B101&gt;0,SUM(EQ$3:EQ100)=0,SUM($H101:EP101)=0),$B101,0)</f>
        <v>0</v>
      </c>
      <c r="ER101">
        <f ca="1">IF(AND($B101&gt;0,SUM(ER$3:ER100)=0,SUM($H101:EQ101)=0),$B101,0)</f>
        <v>0</v>
      </c>
      <c r="ES101">
        <f ca="1">IF(AND($B101&gt;0,SUM(ES$3:ES100)=0,SUM($H101:ER101)=0),$B101,0)</f>
        <v>0</v>
      </c>
      <c r="ET101">
        <f ca="1">IF(AND($B101&gt;0,SUM(ET$3:ET100)=0,SUM($H101:ES101)=0),$B101,0)</f>
        <v>0</v>
      </c>
      <c r="EU101">
        <f ca="1">IF(AND($B101&gt;0,SUM(EU$3:EU100)=0,SUM($H101:ET101)=0),$B101,0)</f>
        <v>0</v>
      </c>
      <c r="EV101">
        <f ca="1">IF(AND($B101&gt;0,SUM(EV$3:EV100)=0,SUM($H101:EU101)=0),$B101,0)</f>
        <v>0</v>
      </c>
      <c r="EW101">
        <f ca="1">IF(AND($B101&gt;0,SUM(EW$3:EW100)=0,SUM($H101:EV101)=0),$B101,0)</f>
        <v>0</v>
      </c>
      <c r="EX101">
        <f ca="1">IF(AND($B101&gt;0,SUM(EX$3:EX100)=0,SUM($H101:EW101)=0),$B101,0)</f>
        <v>0</v>
      </c>
      <c r="EY101">
        <f ca="1">IF(AND($B101&gt;0,SUM(EY$3:EY100)=0,SUM($H101:EX101)=0),$B101,0)</f>
        <v>0</v>
      </c>
      <c r="EZ101">
        <f ca="1">IF(AND($B101&gt;0,SUM(EZ$3:EZ100)=0,SUM($H101:EY101)=0),$B101,0)</f>
        <v>0</v>
      </c>
      <c r="FA101">
        <f ca="1">IF(AND($B101&gt;0,SUM(FA$3:FA100)=0,SUM($H101:EZ101)=0),$B101,0)</f>
        <v>0</v>
      </c>
      <c r="FB101">
        <f ca="1">IF(AND($B101&gt;0,SUM(FB$3:FB100)=0,SUM($H101:FA101)=0),$B101,0)</f>
        <v>0</v>
      </c>
      <c r="FC101">
        <f ca="1">IF(AND($B101&gt;0,SUM(FC$3:FC100)=0,SUM($H101:FB101)=0),$B101,0)</f>
        <v>0</v>
      </c>
      <c r="FD101">
        <f ca="1">IF(AND($B101&gt;0,SUM(FD$3:FD100)=0,SUM($H101:FC101)=0),$B101,0)</f>
        <v>0</v>
      </c>
      <c r="FE101">
        <f ca="1">IF(AND($B101&gt;0,SUM(FE$3:FE100)=0,SUM($H101:FD101)=0),$B101,0)</f>
        <v>0</v>
      </c>
      <c r="FF101">
        <f ca="1">IF(AND($B101&gt;0,SUM(FF$3:FF100)=0,SUM($H101:FE101)=0),$B101,0)</f>
        <v>0</v>
      </c>
      <c r="FG101">
        <f ca="1">IF(AND($B101&gt;0,SUM(FG$3:FG100)=0,SUM($H101:FF101)=0),$B101,0)</f>
        <v>0</v>
      </c>
      <c r="FH101">
        <f ca="1">IF(AND($B101&gt;0,SUM(FH$3:FH100)=0,SUM($H101:FG101)=0),$B101,0)</f>
        <v>0</v>
      </c>
      <c r="FI101">
        <f ca="1">IF(AND($B101&gt;0,SUM(FI$3:FI100)=0,SUM($H101:FH101)=0),$B101,0)</f>
        <v>0</v>
      </c>
      <c r="FJ101">
        <f ca="1">IF(AND($B101&gt;0,SUM(FJ$3:FJ100)=0,SUM($H101:FI101)=0),$B101,0)</f>
        <v>0</v>
      </c>
      <c r="FK101">
        <f ca="1">IF(AND($B101&gt;0,SUM(FK$3:FK100)=0,SUM($H101:FJ101)=0),$B101,0)</f>
        <v>0</v>
      </c>
      <c r="FL101">
        <f ca="1">IF(AND($B101&gt;0,SUM(FL$3:FL100)=0,SUM($H101:FK101)=0),$B101,0)</f>
        <v>0</v>
      </c>
      <c r="FM101">
        <f ca="1">IF(AND($B101&gt;0,SUM(FM$3:FM100)=0,SUM($H101:FL101)=0),$B101,0)</f>
        <v>0</v>
      </c>
      <c r="FN101">
        <f ca="1">IF(AND($B101&gt;0,SUM(FN$3:FN100)=0,SUM($H101:FM101)=0),$B101,0)</f>
        <v>0</v>
      </c>
      <c r="FS101" s="67"/>
      <c r="FT101" s="67"/>
      <c r="FU101" s="342"/>
      <c r="FV101" s="374" t="str">
        <f>""</f>
        <v/>
      </c>
      <c r="FY101" s="67"/>
      <c r="FZ101" s="67"/>
      <c r="GA101" s="342"/>
      <c r="GB101" s="374" t="str">
        <f>""</f>
        <v/>
      </c>
      <c r="GE101" s="67"/>
      <c r="GF101" s="67"/>
      <c r="GG101" s="342"/>
      <c r="GH101" s="374" t="str">
        <f>""</f>
        <v/>
      </c>
    </row>
    <row r="102" spans="1:190" ht="15.75" hidden="1" thickBot="1" x14ac:dyDescent="0.3">
      <c r="A102">
        <v>102</v>
      </c>
      <c r="C102" s="240">
        <f t="shared" ca="1" si="24"/>
        <v>0</v>
      </c>
      <c r="D102" s="240">
        <f t="shared" ca="1" si="25"/>
        <v>0</v>
      </c>
      <c r="E102" s="240">
        <f t="shared" ca="1" si="26"/>
        <v>0</v>
      </c>
      <c r="F102" s="240" t="str">
        <f t="shared" ca="1" si="27"/>
        <v/>
      </c>
      <c r="G102" s="47">
        <f ca="1">INDEX($I$2:$FN$2,ROWS(G$2:G102))</f>
        <v>0</v>
      </c>
      <c r="H102">
        <v>0</v>
      </c>
      <c r="I102">
        <f ca="1">IF(AND($B102&gt;0,SUM(I$3:I101)=0,SUM($H102:H102)=0),$B102,0)</f>
        <v>0</v>
      </c>
      <c r="J102">
        <f ca="1">IF(AND($B102&gt;0,SUM(J$3:J101)=0,SUM($H102:I102)=0),$B102,0)</f>
        <v>0</v>
      </c>
      <c r="K102">
        <f ca="1">IF(AND($B102&gt;0,SUM(K$3:K101)=0,SUM($H102:J102)=0),$B102,0)</f>
        <v>0</v>
      </c>
      <c r="L102">
        <f ca="1">IF(AND($B102&gt;0,SUM(L$3:L101)=0,SUM($H102:K102)=0),$B102,0)</f>
        <v>0</v>
      </c>
      <c r="M102">
        <f ca="1">IF(AND($B102&gt;0,SUM(M$3:M101)=0,SUM($H102:L102)=0),$B102,0)</f>
        <v>0</v>
      </c>
      <c r="N102">
        <f ca="1">IF(AND($B102&gt;0,SUM(N$3:N101)=0,SUM($H102:M102)=0),$B102,0)</f>
        <v>0</v>
      </c>
      <c r="O102">
        <f ca="1">IF(AND($B102&gt;0,SUM(O$3:O101)=0,SUM($H102:N102)=0),$B102,0)</f>
        <v>0</v>
      </c>
      <c r="P102">
        <f ca="1">IF(AND($B102&gt;0,SUM(P$3:P101)=0,SUM($H102:O102)=0),$B102,0)</f>
        <v>0</v>
      </c>
      <c r="Q102">
        <f ca="1">IF(AND($B102&gt;0,SUM(Q$3:Q101)=0,SUM($H102:P102)=0),$B102,0)</f>
        <v>0</v>
      </c>
      <c r="R102">
        <f ca="1">IF(AND($B102&gt;0,SUM(R$3:R101)=0,SUM($H102:Q102)=0),$B102,0)</f>
        <v>0</v>
      </c>
      <c r="S102">
        <f ca="1">IF(AND($B102&gt;0,SUM(S$3:S101)=0,SUM($H102:R102)=0),$B102,0)</f>
        <v>0</v>
      </c>
      <c r="T102">
        <f ca="1">IF(AND($B102&gt;0,SUM(T$3:T101)=0,SUM($H102:S102)=0),$B102,0)</f>
        <v>0</v>
      </c>
      <c r="U102">
        <f ca="1">IF(AND($B102&gt;0,SUM(U$3:U101)=0,SUM($H102:T102)=0),$B102,0)</f>
        <v>0</v>
      </c>
      <c r="V102">
        <f ca="1">IF(AND($B102&gt;0,SUM(V$3:V101)=0,SUM($H102:U102)=0),$B102,0)</f>
        <v>0</v>
      </c>
      <c r="W102">
        <f ca="1">IF(AND($B102&gt;0,SUM(W$3:W101)=0,SUM($H102:V102)=0),$B102,0)</f>
        <v>0</v>
      </c>
      <c r="X102">
        <f ca="1">IF(AND($B102&gt;0,SUM(X$3:X101)=0,SUM($H102:W102)=0),$B102,0)</f>
        <v>0</v>
      </c>
      <c r="Y102">
        <f ca="1">IF(AND($B102&gt;0,SUM(Y$3:Y101)=0,SUM($H102:X102)=0),$B102,0)</f>
        <v>0</v>
      </c>
      <c r="Z102">
        <f ca="1">IF(AND($B102&gt;0,SUM(Z$3:Z101)=0,SUM($H102:Y102)=0),$B102,0)</f>
        <v>0</v>
      </c>
      <c r="AA102">
        <f ca="1">IF(AND($B102&gt;0,SUM(AA$3:AA101)=0,SUM($H102:Z102)=0),$B102,0)</f>
        <v>0</v>
      </c>
      <c r="AB102">
        <f ca="1">IF(AND($B102&gt;0,SUM(AB$3:AB101)=0,SUM($H102:AA102)=0),$B102,0)</f>
        <v>0</v>
      </c>
      <c r="AC102">
        <f ca="1">IF(AND($B102&gt;0,SUM(AC$3:AC101)=0,SUM($H102:AB102)=0),$B102,0)</f>
        <v>0</v>
      </c>
      <c r="AD102">
        <f ca="1">IF(AND($B102&gt;0,SUM(AD$3:AD101)=0,SUM($H102:AC102)=0),$B102,0)</f>
        <v>0</v>
      </c>
      <c r="AE102">
        <f ca="1">IF(AND($B102&gt;0,SUM(AE$3:AE101)=0,SUM($H102:AD102)=0),$B102,0)</f>
        <v>0</v>
      </c>
      <c r="AF102">
        <f ca="1">IF(AND($B102&gt;0,SUM(AF$3:AF101)=0,SUM($H102:AE102)=0),$B102,0)</f>
        <v>0</v>
      </c>
      <c r="AG102">
        <f ca="1">IF(AND($B102&gt;0,SUM(AG$3:AG101)=0,SUM($H102:AF102)=0),$B102,0)</f>
        <v>0</v>
      </c>
      <c r="AH102">
        <f ca="1">IF(AND($B102&gt;0,SUM(AH$3:AH101)=0,SUM($H102:AG102)=0),$B102,0)</f>
        <v>0</v>
      </c>
      <c r="AI102">
        <f ca="1">IF(AND($B102&gt;0,SUM(AI$3:AI101)=0,SUM($H102:AH102)=0),$B102,0)</f>
        <v>0</v>
      </c>
      <c r="AJ102">
        <f ca="1">IF(AND($B102&gt;0,SUM(AJ$3:AJ101)=0,SUM($H102:AI102)=0),$B102,0)</f>
        <v>0</v>
      </c>
      <c r="AK102">
        <f ca="1">IF(AND($B102&gt;0,SUM(AK$3:AK101)=0,SUM($H102:AJ102)=0),$B102,0)</f>
        <v>0</v>
      </c>
      <c r="AL102">
        <f ca="1">IF(AND($B102&gt;0,SUM(AL$3:AL101)=0,SUM($H102:AK102)=0),$B102,0)</f>
        <v>0</v>
      </c>
      <c r="AM102">
        <f ca="1">IF(AND($B102&gt;0,SUM(AM$3:AM101)=0,SUM($H102:AL102)=0),$B102,0)</f>
        <v>0</v>
      </c>
      <c r="AN102">
        <f ca="1">IF(AND($B102&gt;0,SUM(AN$3:AN101)=0,SUM($H102:AM102)=0),$B102,0)</f>
        <v>0</v>
      </c>
      <c r="AO102">
        <f ca="1">IF(AND($B102&gt;0,SUM(AO$3:AO101)=0,SUM($H102:AN102)=0),$B102,0)</f>
        <v>0</v>
      </c>
      <c r="AP102">
        <f ca="1">IF(AND($B102&gt;0,SUM(AP$3:AP101)=0,SUM($H102:AO102)=0),$B102,0)</f>
        <v>0</v>
      </c>
      <c r="AQ102">
        <f ca="1">IF(AND($B102&gt;0,SUM(AQ$3:AQ101)=0,SUM($H102:AP102)=0),$B102,0)</f>
        <v>0</v>
      </c>
      <c r="AR102">
        <f ca="1">IF(AND($B102&gt;0,SUM(AR$3:AR101)=0,SUM($H102:AQ102)=0),$B102,0)</f>
        <v>0</v>
      </c>
      <c r="AS102">
        <f ca="1">IF(AND($B102&gt;0,SUM(AS$3:AS101)=0,SUM($H102:AR102)=0),$B102,0)</f>
        <v>0</v>
      </c>
      <c r="AT102">
        <f ca="1">IF(AND($B102&gt;0,SUM(AT$3:AT101)=0,SUM($H102:AS102)=0),$B102,0)</f>
        <v>0</v>
      </c>
      <c r="AU102">
        <f ca="1">IF(AND($B102&gt;0,SUM(AU$3:AU101)=0,SUM($H102:AT102)=0),$B102,0)</f>
        <v>0</v>
      </c>
      <c r="AV102">
        <f ca="1">IF(AND($B102&gt;0,SUM(AV$3:AV101)=0,SUM($H102:AU102)=0),$B102,0)</f>
        <v>0</v>
      </c>
      <c r="AW102">
        <f ca="1">IF(AND($B102&gt;0,SUM(AW$3:AW101)=0,SUM($H102:AV102)=0),$B102,0)</f>
        <v>0</v>
      </c>
      <c r="AX102">
        <f ca="1">IF(AND($B102&gt;0,SUM(AX$3:AX101)=0,SUM($H102:AW102)=0),$B102,0)</f>
        <v>0</v>
      </c>
      <c r="AY102">
        <f ca="1">IF(AND($B102&gt;0,SUM(AY$3:AY101)=0,SUM($H102:AX102)=0),$B102,0)</f>
        <v>0</v>
      </c>
      <c r="AZ102">
        <f ca="1">IF(AND($B102&gt;0,SUM(AZ$3:AZ101)=0,SUM($H102:AY102)=0),$B102,0)</f>
        <v>0</v>
      </c>
      <c r="BA102">
        <f ca="1">IF(AND($B102&gt;0,SUM(BA$3:BA101)=0,SUM($H102:AZ102)=0),$B102,0)</f>
        <v>0</v>
      </c>
      <c r="BB102">
        <f ca="1">IF(AND($B102&gt;0,SUM(BB$3:BB101)=0,SUM($H102:BA102)=0),$B102,0)</f>
        <v>0</v>
      </c>
      <c r="BC102">
        <f ca="1">IF(AND($B102&gt;0,SUM(BC$3:BC101)=0,SUM($H102:BB102)=0),$B102,0)</f>
        <v>0</v>
      </c>
      <c r="BD102">
        <f ca="1">IF(AND($B102&gt;0,SUM(BD$3:BD101)=0,SUM($H102:BC102)=0),$B102,0)</f>
        <v>0</v>
      </c>
      <c r="BE102">
        <f ca="1">IF(AND($B102&gt;0,SUM(BE$3:BE101)=0,SUM($H102:BD102)=0),$B102,0)</f>
        <v>0</v>
      </c>
      <c r="BF102">
        <f ca="1">IF(AND($B102&gt;0,SUM(BF$3:BF101)=0,SUM($H102:BE102)=0),$B102,0)</f>
        <v>0</v>
      </c>
      <c r="BG102">
        <f ca="1">IF(AND($B102&gt;0,SUM(BG$3:BG101)=0,SUM($H102:BF102)=0),$B102,0)</f>
        <v>0</v>
      </c>
      <c r="BH102">
        <f ca="1">IF(AND($B102&gt;0,SUM(BH$3:BH101)=0,SUM($H102:BG102)=0),$B102,0)</f>
        <v>0</v>
      </c>
      <c r="BI102">
        <f ca="1">IF(AND($B102&gt;0,SUM(BI$3:BI101)=0,SUM($H102:BH102)=0),$B102,0)</f>
        <v>0</v>
      </c>
      <c r="BJ102">
        <f ca="1">IF(AND($B102&gt;0,SUM(BJ$3:BJ101)=0,SUM($H102:BI102)=0),$B102,0)</f>
        <v>0</v>
      </c>
      <c r="BK102">
        <f ca="1">IF(AND($B102&gt;0,SUM(BK$3:BK101)=0,SUM($H102:BJ102)=0),$B102,0)</f>
        <v>0</v>
      </c>
      <c r="BL102">
        <f ca="1">IF(AND($B102&gt;0,SUM(BL$3:BL101)=0,SUM($H102:BK102)=0),$B102,0)</f>
        <v>0</v>
      </c>
      <c r="BM102">
        <f ca="1">IF(AND($B102&gt;0,SUM(BM$3:BM101)=0,SUM($H102:BL102)=0),$B102,0)</f>
        <v>0</v>
      </c>
      <c r="BN102">
        <f ca="1">IF(AND($B102&gt;0,SUM(BN$3:BN101)=0,SUM($H102:BM102)=0),$B102,0)</f>
        <v>0</v>
      </c>
      <c r="BO102">
        <f ca="1">IF(AND($B102&gt;0,SUM(BO$3:BO101)=0,SUM($H102:BN102)=0),$B102,0)</f>
        <v>0</v>
      </c>
      <c r="BP102">
        <f ca="1">IF(AND($B102&gt;0,SUM(BP$3:BP101)=0,SUM($H102:BO102)=0),$B102,0)</f>
        <v>0</v>
      </c>
      <c r="BQ102">
        <f ca="1">IF(AND($B102&gt;0,SUM(BQ$3:BQ101)=0,SUM($H102:BP102)=0),$B102,0)</f>
        <v>0</v>
      </c>
      <c r="BR102">
        <f ca="1">IF(AND($B102&gt;0,SUM(BR$3:BR101)=0,SUM($H102:BQ102)=0),$B102,0)</f>
        <v>0</v>
      </c>
      <c r="BS102">
        <f ca="1">IF(AND($B102&gt;0,SUM(BS$3:BS101)=0,SUM($H102:BR102)=0),$B102,0)</f>
        <v>0</v>
      </c>
      <c r="BT102">
        <f ca="1">IF(AND($B102&gt;0,SUM(BT$3:BT101)=0,SUM($H102:BS102)=0),$B102,0)</f>
        <v>0</v>
      </c>
      <c r="BU102">
        <f ca="1">IF(AND($B102&gt;0,SUM(BU$3:BU101)=0,SUM($H102:BT102)=0),$B102,0)</f>
        <v>0</v>
      </c>
      <c r="BV102">
        <f ca="1">IF(AND($B102&gt;0,SUM(BV$3:BV101)=0,SUM($H102:BU102)=0),$B102,0)</f>
        <v>0</v>
      </c>
      <c r="BW102">
        <f ca="1">IF(AND($B102&gt;0,SUM(BW$3:BW101)=0,SUM($H102:BV102)=0),$B102,0)</f>
        <v>0</v>
      </c>
      <c r="BX102">
        <f ca="1">IF(AND($B102&gt;0,SUM(BX$3:BX101)=0,SUM($H102:BW102)=0),$B102,0)</f>
        <v>0</v>
      </c>
      <c r="BY102">
        <f ca="1">IF(AND($B102&gt;0,SUM(BY$3:BY101)=0,SUM($H102:BX102)=0),$B102,0)</f>
        <v>0</v>
      </c>
      <c r="BZ102">
        <f ca="1">IF(AND($B102&gt;0,SUM(BZ$3:BZ101)=0,SUM($H102:BY102)=0),$B102,0)</f>
        <v>0</v>
      </c>
      <c r="CA102">
        <f ca="1">IF(AND($B102&gt;0,SUM(CA$3:CA101)=0,SUM($H102:BZ102)=0),$B102,0)</f>
        <v>0</v>
      </c>
      <c r="CB102">
        <f ca="1">IF(AND($B102&gt;0,SUM(CB$3:CB101)=0,SUM($H102:CA102)=0),$B102,0)</f>
        <v>0</v>
      </c>
      <c r="CC102">
        <f ca="1">IF(AND($B102&gt;0,SUM(CC$3:CC101)=0,SUM($H102:CB102)=0),$B102,0)</f>
        <v>0</v>
      </c>
      <c r="CD102">
        <f ca="1">IF(AND($B102&gt;0,SUM(CD$3:CD101)=0,SUM($H102:CC102)=0),$B102,0)</f>
        <v>0</v>
      </c>
      <c r="CE102">
        <f ca="1">IF(AND($B102&gt;0,SUM(CE$3:CE101)=0,SUM($H102:CD102)=0),$B102,0)</f>
        <v>0</v>
      </c>
      <c r="CF102">
        <f ca="1">IF(AND($B102&gt;0,SUM(CF$3:CF101)=0,SUM($H102:CE102)=0),$B102,0)</f>
        <v>0</v>
      </c>
      <c r="CG102">
        <f ca="1">IF(AND($B102&gt;0,SUM(CG$3:CG101)=0,SUM($H102:CF102)=0),$B102,0)</f>
        <v>0</v>
      </c>
      <c r="CH102">
        <f ca="1">IF(AND($B102&gt;0,SUM(CH$3:CH101)=0,SUM($H102:CG102)=0),$B102,0)</f>
        <v>0</v>
      </c>
      <c r="CI102">
        <f ca="1">IF(AND($B102&gt;0,SUM(CI$3:CI101)=0,SUM($H102:CH102)=0),$B102,0)</f>
        <v>0</v>
      </c>
      <c r="CJ102">
        <f ca="1">IF(AND($B102&gt;0,SUM(CJ$3:CJ101)=0,SUM($H102:CI102)=0),$B102,0)</f>
        <v>0</v>
      </c>
      <c r="CK102">
        <f ca="1">IF(AND($B102&gt;0,SUM(CK$3:CK101)=0,SUM($H102:CJ102)=0),$B102,0)</f>
        <v>0</v>
      </c>
      <c r="CL102">
        <f ca="1">IF(AND($B102&gt;0,SUM(CL$3:CL101)=0,SUM($H102:CK102)=0),$B102,0)</f>
        <v>0</v>
      </c>
      <c r="CM102">
        <f ca="1">IF(AND($B102&gt;0,SUM(CM$3:CM101)=0,SUM($H102:CL102)=0),$B102,0)</f>
        <v>0</v>
      </c>
      <c r="CN102">
        <f ca="1">IF(AND($B102&gt;0,SUM(CN$3:CN101)=0,SUM($H102:CM102)=0),$B102,0)</f>
        <v>0</v>
      </c>
      <c r="CO102">
        <f ca="1">IF(AND($B102&gt;0,SUM(CO$3:CO101)=0,SUM($H102:CN102)=0),$B102,0)</f>
        <v>0</v>
      </c>
      <c r="CP102">
        <f ca="1">IF(AND($B102&gt;0,SUM(CP$3:CP101)=0,SUM($H102:CO102)=0),$B102,0)</f>
        <v>0</v>
      </c>
      <c r="CQ102">
        <f ca="1">IF(AND($B102&gt;0,SUM(CQ$3:CQ101)=0,SUM($H102:CP102)=0),$B102,0)</f>
        <v>0</v>
      </c>
      <c r="CR102">
        <f ca="1">IF(AND($B102&gt;0,SUM(CR$3:CR101)=0,SUM($H102:CQ102)=0),$B102,0)</f>
        <v>0</v>
      </c>
      <c r="CS102">
        <f ca="1">IF(AND($B102&gt;0,SUM(CS$3:CS101)=0,SUM($H102:CR102)=0),$B102,0)</f>
        <v>0</v>
      </c>
      <c r="CT102">
        <f ca="1">IF(AND($B102&gt;0,SUM(CT$3:CT101)=0,SUM($H102:CS102)=0),$B102,0)</f>
        <v>0</v>
      </c>
      <c r="CU102">
        <f ca="1">IF(AND($B102&gt;0,SUM(CU$3:CU101)=0,SUM($H102:CT102)=0),$B102,0)</f>
        <v>0</v>
      </c>
      <c r="CV102">
        <f ca="1">IF(AND($B102&gt;0,SUM(CV$3:CV101)=0,SUM($H102:CU102)=0),$B102,0)</f>
        <v>0</v>
      </c>
      <c r="CW102">
        <f ca="1">IF(AND($B102&gt;0,SUM(CW$3:CW101)=0,SUM($H102:CV102)=0),$B102,0)</f>
        <v>0</v>
      </c>
      <c r="CX102">
        <f ca="1">IF(AND($B102&gt;0,SUM(CX$3:CX101)=0,SUM($H102:CW102)=0),$B102,0)</f>
        <v>0</v>
      </c>
      <c r="CY102">
        <f ca="1">IF(AND($B102&gt;0,SUM(CY$3:CY101)=0,SUM($H102:CX102)=0),$B102,0)</f>
        <v>0</v>
      </c>
      <c r="CZ102">
        <f ca="1">IF(AND($B102&gt;0,SUM(CZ$3:CZ101)=0,SUM($H102:CY102)=0),$B102,0)</f>
        <v>0</v>
      </c>
      <c r="DA102">
        <f ca="1">IF(AND($B102&gt;0,SUM(DA$3:DA101)=0,SUM($H102:CZ102)=0),$B102,0)</f>
        <v>0</v>
      </c>
      <c r="DB102">
        <f ca="1">IF(AND($B102&gt;0,SUM(DB$3:DB101)=0,SUM($H102:DA102)=0),$B102,0)</f>
        <v>0</v>
      </c>
      <c r="DC102">
        <f ca="1">IF(AND($B102&gt;0,SUM(DC$3:DC101)=0,SUM($H102:DB102)=0),$B102,0)</f>
        <v>0</v>
      </c>
      <c r="DD102">
        <f ca="1">IF(AND($B102&gt;0,SUM(DD$3:DD101)=0,SUM($H102:DC102)=0),$B102,0)</f>
        <v>0</v>
      </c>
      <c r="DE102">
        <f ca="1">IF(AND($B102&gt;0,SUM(DE$3:DE101)=0,SUM($H102:DD102)=0),$B102,0)</f>
        <v>0</v>
      </c>
      <c r="DF102">
        <f ca="1">IF(AND($B102&gt;0,SUM(DF$3:DF101)=0,SUM($H102:DE102)=0),$B102,0)</f>
        <v>0</v>
      </c>
      <c r="DG102">
        <f ca="1">IF(AND($B102&gt;0,SUM(DG$3:DG101)=0,SUM($H102:DF102)=0),$B102,0)</f>
        <v>0</v>
      </c>
      <c r="DH102">
        <f ca="1">IF(AND($B102&gt;0,SUM(DH$3:DH101)=0,SUM($H102:DG102)=0),$B102,0)</f>
        <v>0</v>
      </c>
      <c r="DI102">
        <f ca="1">IF(AND($B102&gt;0,SUM(DI$3:DI101)=0,SUM($H102:DH102)=0),$B102,0)</f>
        <v>0</v>
      </c>
      <c r="DJ102">
        <f ca="1">IF(AND($B102&gt;0,SUM(DJ$3:DJ101)=0,SUM($H102:DI102)=0),$B102,0)</f>
        <v>0</v>
      </c>
      <c r="DK102">
        <f ca="1">IF(AND($B102&gt;0,SUM(DK$3:DK101)=0,SUM($H102:DJ102)=0),$B102,0)</f>
        <v>0</v>
      </c>
      <c r="DL102">
        <f ca="1">IF(AND($B102&gt;0,SUM(DL$3:DL101)=0,SUM($H102:DK102)=0),$B102,0)</f>
        <v>0</v>
      </c>
      <c r="DM102">
        <f ca="1">IF(AND($B102&gt;0,SUM(DM$3:DM101)=0,SUM($H102:DL102)=0),$B102,0)</f>
        <v>0</v>
      </c>
      <c r="DN102">
        <f ca="1">IF(AND($B102&gt;0,SUM(DN$3:DN101)=0,SUM($H102:DM102)=0),$B102,0)</f>
        <v>0</v>
      </c>
      <c r="DO102">
        <f ca="1">IF(AND($B102&gt;0,SUM(DO$3:DO101)=0,SUM($H102:DN102)=0),$B102,0)</f>
        <v>0</v>
      </c>
      <c r="DP102">
        <f ca="1">IF(AND($B102&gt;0,SUM(DP$3:DP101)=0,SUM($H102:DO102)=0),$B102,0)</f>
        <v>0</v>
      </c>
      <c r="DQ102">
        <f ca="1">IF(AND($B102&gt;0,SUM(DQ$3:DQ101)=0,SUM($H102:DP102)=0),$B102,0)</f>
        <v>0</v>
      </c>
      <c r="DR102">
        <f ca="1">IF(AND($B102&gt;0,SUM(DR$3:DR101)=0,SUM($H102:DQ102)=0),$B102,0)</f>
        <v>0</v>
      </c>
      <c r="DS102">
        <f ca="1">IF(AND($B102&gt;0,SUM(DS$3:DS101)=0,SUM($H102:DR102)=0),$B102,0)</f>
        <v>0</v>
      </c>
      <c r="DT102">
        <f ca="1">IF(AND($B102&gt;0,SUM(DT$3:DT101)=0,SUM($H102:DS102)=0),$B102,0)</f>
        <v>0</v>
      </c>
      <c r="DU102">
        <f ca="1">IF(AND($B102&gt;0,SUM(DU$3:DU101)=0,SUM($H102:DT102)=0),$B102,0)</f>
        <v>0</v>
      </c>
      <c r="DV102">
        <f ca="1">IF(AND($B102&gt;0,SUM(DV$3:DV101)=0,SUM($H102:DU102)=0),$B102,0)</f>
        <v>0</v>
      </c>
      <c r="DW102">
        <f ca="1">IF(AND($B102&gt;0,SUM(DW$3:DW101)=0,SUM($H102:DV102)=0),$B102,0)</f>
        <v>0</v>
      </c>
      <c r="DX102">
        <f ca="1">IF(AND($B102&gt;0,SUM(DX$3:DX101)=0,SUM($H102:DW102)=0),$B102,0)</f>
        <v>0</v>
      </c>
      <c r="DY102">
        <f ca="1">IF(AND($B102&gt;0,SUM(DY$3:DY101)=0,SUM($H102:DX102)=0),$B102,0)</f>
        <v>0</v>
      </c>
      <c r="DZ102">
        <f ca="1">IF(AND($B102&gt;0,SUM(DZ$3:DZ101)=0,SUM($H102:DY102)=0),$B102,0)</f>
        <v>0</v>
      </c>
      <c r="EA102">
        <f ca="1">IF(AND($B102&gt;0,SUM(EA$3:EA101)=0,SUM($H102:DZ102)=0),$B102,0)</f>
        <v>0</v>
      </c>
      <c r="EB102">
        <f ca="1">IF(AND($B102&gt;0,SUM(EB$3:EB101)=0,SUM($H102:EA102)=0),$B102,0)</f>
        <v>0</v>
      </c>
      <c r="EC102">
        <f ca="1">IF(AND($B102&gt;0,SUM(EC$3:EC101)=0,SUM($H102:EB102)=0),$B102,0)</f>
        <v>0</v>
      </c>
      <c r="ED102">
        <f ca="1">IF(AND($B102&gt;0,SUM(ED$3:ED101)=0,SUM($H102:EC102)=0),$B102,0)</f>
        <v>0</v>
      </c>
      <c r="EE102">
        <f ca="1">IF(AND($B102&gt;0,SUM(EE$3:EE101)=0,SUM($H102:ED102)=0),$B102,0)</f>
        <v>0</v>
      </c>
      <c r="EF102">
        <f ca="1">IF(AND($B102&gt;0,SUM(EF$3:EF101)=0,SUM($H102:EE102)=0),$B102,0)</f>
        <v>0</v>
      </c>
      <c r="EG102">
        <f ca="1">IF(AND($B102&gt;0,SUM(EG$3:EG101)=0,SUM($H102:EF102)=0),$B102,0)</f>
        <v>0</v>
      </c>
      <c r="EH102">
        <f ca="1">IF(AND($B102&gt;0,SUM(EH$3:EH101)=0,SUM($H102:EG102)=0),$B102,0)</f>
        <v>0</v>
      </c>
      <c r="EI102">
        <f ca="1">IF(AND($B102&gt;0,SUM(EI$3:EI101)=0,SUM($H102:EH102)=0),$B102,0)</f>
        <v>0</v>
      </c>
      <c r="EJ102">
        <f ca="1">IF(AND($B102&gt;0,SUM(EJ$3:EJ101)=0,SUM($H102:EI102)=0),$B102,0)</f>
        <v>0</v>
      </c>
      <c r="EK102">
        <f ca="1">IF(AND($B102&gt;0,SUM(EK$3:EK101)=0,SUM($H102:EJ102)=0),$B102,0)</f>
        <v>0</v>
      </c>
      <c r="EL102">
        <f ca="1">IF(AND($B102&gt;0,SUM(EL$3:EL101)=0,SUM($H102:EK102)=0),$B102,0)</f>
        <v>0</v>
      </c>
      <c r="EM102">
        <f ca="1">IF(AND($B102&gt;0,SUM(EM$3:EM101)=0,SUM($H102:EL102)=0),$B102,0)</f>
        <v>0</v>
      </c>
      <c r="EN102">
        <f ca="1">IF(AND($B102&gt;0,SUM(EN$3:EN101)=0,SUM($H102:EM102)=0),$B102,0)</f>
        <v>0</v>
      </c>
      <c r="EO102">
        <f ca="1">IF(AND($B102&gt;0,SUM(EO$3:EO101)=0,SUM($H102:EN102)=0),$B102,0)</f>
        <v>0</v>
      </c>
      <c r="EP102">
        <f ca="1">IF(AND($B102&gt;0,SUM(EP$3:EP101)=0,SUM($H102:EO102)=0),$B102,0)</f>
        <v>0</v>
      </c>
      <c r="EQ102">
        <f ca="1">IF(AND($B102&gt;0,SUM(EQ$3:EQ101)=0,SUM($H102:EP102)=0),$B102,0)</f>
        <v>0</v>
      </c>
      <c r="ER102">
        <f ca="1">IF(AND($B102&gt;0,SUM(ER$3:ER101)=0,SUM($H102:EQ102)=0),$B102,0)</f>
        <v>0</v>
      </c>
      <c r="ES102">
        <f ca="1">IF(AND($B102&gt;0,SUM(ES$3:ES101)=0,SUM($H102:ER102)=0),$B102,0)</f>
        <v>0</v>
      </c>
      <c r="ET102">
        <f ca="1">IF(AND($B102&gt;0,SUM(ET$3:ET101)=0,SUM($H102:ES102)=0),$B102,0)</f>
        <v>0</v>
      </c>
      <c r="EU102">
        <f ca="1">IF(AND($B102&gt;0,SUM(EU$3:EU101)=0,SUM($H102:ET102)=0),$B102,0)</f>
        <v>0</v>
      </c>
      <c r="EV102">
        <f ca="1">IF(AND($B102&gt;0,SUM(EV$3:EV101)=0,SUM($H102:EU102)=0),$B102,0)</f>
        <v>0</v>
      </c>
      <c r="EW102">
        <f ca="1">IF(AND($B102&gt;0,SUM(EW$3:EW101)=0,SUM($H102:EV102)=0),$B102,0)</f>
        <v>0</v>
      </c>
      <c r="EX102">
        <f ca="1">IF(AND($B102&gt;0,SUM(EX$3:EX101)=0,SUM($H102:EW102)=0),$B102,0)</f>
        <v>0</v>
      </c>
      <c r="EY102">
        <f ca="1">IF(AND($B102&gt;0,SUM(EY$3:EY101)=0,SUM($H102:EX102)=0),$B102,0)</f>
        <v>0</v>
      </c>
      <c r="EZ102">
        <f ca="1">IF(AND($B102&gt;0,SUM(EZ$3:EZ101)=0,SUM($H102:EY102)=0),$B102,0)</f>
        <v>0</v>
      </c>
      <c r="FA102">
        <f ca="1">IF(AND($B102&gt;0,SUM(FA$3:FA101)=0,SUM($H102:EZ102)=0),$B102,0)</f>
        <v>0</v>
      </c>
      <c r="FB102">
        <f ca="1">IF(AND($B102&gt;0,SUM(FB$3:FB101)=0,SUM($H102:FA102)=0),$B102,0)</f>
        <v>0</v>
      </c>
      <c r="FC102">
        <f ca="1">IF(AND($B102&gt;0,SUM(FC$3:FC101)=0,SUM($H102:FB102)=0),$B102,0)</f>
        <v>0</v>
      </c>
      <c r="FD102">
        <f ca="1">IF(AND($B102&gt;0,SUM(FD$3:FD101)=0,SUM($H102:FC102)=0),$B102,0)</f>
        <v>0</v>
      </c>
      <c r="FE102">
        <f ca="1">IF(AND($B102&gt;0,SUM(FE$3:FE101)=0,SUM($H102:FD102)=0),$B102,0)</f>
        <v>0</v>
      </c>
      <c r="FF102">
        <f ca="1">IF(AND($B102&gt;0,SUM(FF$3:FF101)=0,SUM($H102:FE102)=0),$B102,0)</f>
        <v>0</v>
      </c>
      <c r="FG102">
        <f ca="1">IF(AND($B102&gt;0,SUM(FG$3:FG101)=0,SUM($H102:FF102)=0),$B102,0)</f>
        <v>0</v>
      </c>
      <c r="FH102">
        <f ca="1">IF(AND($B102&gt;0,SUM(FH$3:FH101)=0,SUM($H102:FG102)=0),$B102,0)</f>
        <v>0</v>
      </c>
      <c r="FI102">
        <f ca="1">IF(AND($B102&gt;0,SUM(FI$3:FI101)=0,SUM($H102:FH102)=0),$B102,0)</f>
        <v>0</v>
      </c>
      <c r="FJ102">
        <f ca="1">IF(AND($B102&gt;0,SUM(FJ$3:FJ101)=0,SUM($H102:FI102)=0),$B102,0)</f>
        <v>0</v>
      </c>
      <c r="FK102">
        <f ca="1">IF(AND($B102&gt;0,SUM(FK$3:FK101)=0,SUM($H102:FJ102)=0),$B102,0)</f>
        <v>0</v>
      </c>
      <c r="FL102">
        <f ca="1">IF(AND($B102&gt;0,SUM(FL$3:FL101)=0,SUM($H102:FK102)=0),$B102,0)</f>
        <v>0</v>
      </c>
      <c r="FM102">
        <f ca="1">IF(AND($B102&gt;0,SUM(FM$3:FM101)=0,SUM($H102:FL102)=0),$B102,0)</f>
        <v>0</v>
      </c>
      <c r="FN102">
        <f ca="1">IF(AND($B102&gt;0,SUM(FN$3:FN101)=0,SUM($H102:FM102)=0),$B102,0)</f>
        <v>0</v>
      </c>
      <c r="FS102" s="67"/>
      <c r="FT102" s="67"/>
      <c r="FU102" s="342"/>
      <c r="FV102" s="374" t="str">
        <f>""</f>
        <v/>
      </c>
      <c r="FY102" s="67"/>
      <c r="FZ102" s="67"/>
      <c r="GA102" s="342"/>
      <c r="GB102" s="374" t="str">
        <f>""</f>
        <v/>
      </c>
      <c r="GE102" s="67"/>
      <c r="GF102" s="67"/>
      <c r="GG102" s="342"/>
      <c r="GH102" s="374" t="str">
        <f>""</f>
        <v/>
      </c>
    </row>
    <row r="103" spans="1:190" ht="15.75" hidden="1" thickBot="1" x14ac:dyDescent="0.3">
      <c r="A103">
        <v>103</v>
      </c>
      <c r="C103" s="240">
        <f t="shared" ca="1" si="24"/>
        <v>0</v>
      </c>
      <c r="D103" s="240">
        <f t="shared" ca="1" si="25"/>
        <v>0</v>
      </c>
      <c r="E103" s="240">
        <f t="shared" ca="1" si="26"/>
        <v>0</v>
      </c>
      <c r="F103" s="240" t="str">
        <f t="shared" ca="1" si="27"/>
        <v/>
      </c>
      <c r="G103" s="47">
        <f ca="1">INDEX($I$2:$FN$2,ROWS(G$2:G103))</f>
        <v>0</v>
      </c>
      <c r="H103">
        <v>0</v>
      </c>
      <c r="I103">
        <f ca="1">IF(AND($B103&gt;0,SUM(I$3:I102)=0,SUM($H103:H103)=0),$B103,0)</f>
        <v>0</v>
      </c>
      <c r="J103">
        <f ca="1">IF(AND($B103&gt;0,SUM(J$3:J102)=0,SUM($H103:I103)=0),$B103,0)</f>
        <v>0</v>
      </c>
      <c r="K103">
        <f ca="1">IF(AND($B103&gt;0,SUM(K$3:K102)=0,SUM($H103:J103)=0),$B103,0)</f>
        <v>0</v>
      </c>
      <c r="L103">
        <f ca="1">IF(AND($B103&gt;0,SUM(L$3:L102)=0,SUM($H103:K103)=0),$B103,0)</f>
        <v>0</v>
      </c>
      <c r="M103">
        <f ca="1">IF(AND($B103&gt;0,SUM(M$3:M102)=0,SUM($H103:L103)=0),$B103,0)</f>
        <v>0</v>
      </c>
      <c r="N103">
        <f ca="1">IF(AND($B103&gt;0,SUM(N$3:N102)=0,SUM($H103:M103)=0),$B103,0)</f>
        <v>0</v>
      </c>
      <c r="O103">
        <f ca="1">IF(AND($B103&gt;0,SUM(O$3:O102)=0,SUM($H103:N103)=0),$B103,0)</f>
        <v>0</v>
      </c>
      <c r="P103">
        <f ca="1">IF(AND($B103&gt;0,SUM(P$3:P102)=0,SUM($H103:O103)=0),$B103,0)</f>
        <v>0</v>
      </c>
      <c r="Q103">
        <f ca="1">IF(AND($B103&gt;0,SUM(Q$3:Q102)=0,SUM($H103:P103)=0),$B103,0)</f>
        <v>0</v>
      </c>
      <c r="R103">
        <f ca="1">IF(AND($B103&gt;0,SUM(R$3:R102)=0,SUM($H103:Q103)=0),$B103,0)</f>
        <v>0</v>
      </c>
      <c r="S103">
        <f ca="1">IF(AND($B103&gt;0,SUM(S$3:S102)=0,SUM($H103:R103)=0),$B103,0)</f>
        <v>0</v>
      </c>
      <c r="T103">
        <f ca="1">IF(AND($B103&gt;0,SUM(T$3:T102)=0,SUM($H103:S103)=0),$B103,0)</f>
        <v>0</v>
      </c>
      <c r="U103">
        <f ca="1">IF(AND($B103&gt;0,SUM(U$3:U102)=0,SUM($H103:T103)=0),$B103,0)</f>
        <v>0</v>
      </c>
      <c r="V103">
        <f ca="1">IF(AND($B103&gt;0,SUM(V$3:V102)=0,SUM($H103:U103)=0),$B103,0)</f>
        <v>0</v>
      </c>
      <c r="W103">
        <f ca="1">IF(AND($B103&gt;0,SUM(W$3:W102)=0,SUM($H103:V103)=0),$B103,0)</f>
        <v>0</v>
      </c>
      <c r="X103">
        <f ca="1">IF(AND($B103&gt;0,SUM(X$3:X102)=0,SUM($H103:W103)=0),$B103,0)</f>
        <v>0</v>
      </c>
      <c r="Y103">
        <f ca="1">IF(AND($B103&gt;0,SUM(Y$3:Y102)=0,SUM($H103:X103)=0),$B103,0)</f>
        <v>0</v>
      </c>
      <c r="Z103">
        <f ca="1">IF(AND($B103&gt;0,SUM(Z$3:Z102)=0,SUM($H103:Y103)=0),$B103,0)</f>
        <v>0</v>
      </c>
      <c r="AA103">
        <f ca="1">IF(AND($B103&gt;0,SUM(AA$3:AA102)=0,SUM($H103:Z103)=0),$B103,0)</f>
        <v>0</v>
      </c>
      <c r="AB103">
        <f ca="1">IF(AND($B103&gt;0,SUM(AB$3:AB102)=0,SUM($H103:AA103)=0),$B103,0)</f>
        <v>0</v>
      </c>
      <c r="AC103">
        <f ca="1">IF(AND($B103&gt;0,SUM(AC$3:AC102)=0,SUM($H103:AB103)=0),$B103,0)</f>
        <v>0</v>
      </c>
      <c r="AD103">
        <f ca="1">IF(AND($B103&gt;0,SUM(AD$3:AD102)=0,SUM($H103:AC103)=0),$B103,0)</f>
        <v>0</v>
      </c>
      <c r="AE103">
        <f ca="1">IF(AND($B103&gt;0,SUM(AE$3:AE102)=0,SUM($H103:AD103)=0),$B103,0)</f>
        <v>0</v>
      </c>
      <c r="AF103">
        <f ca="1">IF(AND($B103&gt;0,SUM(AF$3:AF102)=0,SUM($H103:AE103)=0),$B103,0)</f>
        <v>0</v>
      </c>
      <c r="AG103">
        <f ca="1">IF(AND($B103&gt;0,SUM(AG$3:AG102)=0,SUM($H103:AF103)=0),$B103,0)</f>
        <v>0</v>
      </c>
      <c r="AH103">
        <f ca="1">IF(AND($B103&gt;0,SUM(AH$3:AH102)=0,SUM($H103:AG103)=0),$B103,0)</f>
        <v>0</v>
      </c>
      <c r="AI103">
        <f ca="1">IF(AND($B103&gt;0,SUM(AI$3:AI102)=0,SUM($H103:AH103)=0),$B103,0)</f>
        <v>0</v>
      </c>
      <c r="AJ103">
        <f ca="1">IF(AND($B103&gt;0,SUM(AJ$3:AJ102)=0,SUM($H103:AI103)=0),$B103,0)</f>
        <v>0</v>
      </c>
      <c r="AK103">
        <f ca="1">IF(AND($B103&gt;0,SUM(AK$3:AK102)=0,SUM($H103:AJ103)=0),$B103,0)</f>
        <v>0</v>
      </c>
      <c r="AL103">
        <f ca="1">IF(AND($B103&gt;0,SUM(AL$3:AL102)=0,SUM($H103:AK103)=0),$B103,0)</f>
        <v>0</v>
      </c>
      <c r="AM103">
        <f ca="1">IF(AND($B103&gt;0,SUM(AM$3:AM102)=0,SUM($H103:AL103)=0),$B103,0)</f>
        <v>0</v>
      </c>
      <c r="AN103">
        <f ca="1">IF(AND($B103&gt;0,SUM(AN$3:AN102)=0,SUM($H103:AM103)=0),$B103,0)</f>
        <v>0</v>
      </c>
      <c r="AO103">
        <f ca="1">IF(AND($B103&gt;0,SUM(AO$3:AO102)=0,SUM($H103:AN103)=0),$B103,0)</f>
        <v>0</v>
      </c>
      <c r="AP103">
        <f ca="1">IF(AND($B103&gt;0,SUM(AP$3:AP102)=0,SUM($H103:AO103)=0),$B103,0)</f>
        <v>0</v>
      </c>
      <c r="AQ103">
        <f ca="1">IF(AND($B103&gt;0,SUM(AQ$3:AQ102)=0,SUM($H103:AP103)=0),$B103,0)</f>
        <v>0</v>
      </c>
      <c r="AR103">
        <f ca="1">IF(AND($B103&gt;0,SUM(AR$3:AR102)=0,SUM($H103:AQ103)=0),$B103,0)</f>
        <v>0</v>
      </c>
      <c r="AS103">
        <f ca="1">IF(AND($B103&gt;0,SUM(AS$3:AS102)=0,SUM($H103:AR103)=0),$B103,0)</f>
        <v>0</v>
      </c>
      <c r="AT103">
        <f ca="1">IF(AND($B103&gt;0,SUM(AT$3:AT102)=0,SUM($H103:AS103)=0),$B103,0)</f>
        <v>0</v>
      </c>
      <c r="AU103">
        <f ca="1">IF(AND($B103&gt;0,SUM(AU$3:AU102)=0,SUM($H103:AT103)=0),$B103,0)</f>
        <v>0</v>
      </c>
      <c r="AV103">
        <f ca="1">IF(AND($B103&gt;0,SUM(AV$3:AV102)=0,SUM($H103:AU103)=0),$B103,0)</f>
        <v>0</v>
      </c>
      <c r="AW103">
        <f ca="1">IF(AND($B103&gt;0,SUM(AW$3:AW102)=0,SUM($H103:AV103)=0),$B103,0)</f>
        <v>0</v>
      </c>
      <c r="AX103">
        <f ca="1">IF(AND($B103&gt;0,SUM(AX$3:AX102)=0,SUM($H103:AW103)=0),$B103,0)</f>
        <v>0</v>
      </c>
      <c r="AY103">
        <f ca="1">IF(AND($B103&gt;0,SUM(AY$3:AY102)=0,SUM($H103:AX103)=0),$B103,0)</f>
        <v>0</v>
      </c>
      <c r="AZ103">
        <f ca="1">IF(AND($B103&gt;0,SUM(AZ$3:AZ102)=0,SUM($H103:AY103)=0),$B103,0)</f>
        <v>0</v>
      </c>
      <c r="BA103">
        <f ca="1">IF(AND($B103&gt;0,SUM(BA$3:BA102)=0,SUM($H103:AZ103)=0),$B103,0)</f>
        <v>0</v>
      </c>
      <c r="BB103">
        <f ca="1">IF(AND($B103&gt;0,SUM(BB$3:BB102)=0,SUM($H103:BA103)=0),$B103,0)</f>
        <v>0</v>
      </c>
      <c r="BC103">
        <f ca="1">IF(AND($B103&gt;0,SUM(BC$3:BC102)=0,SUM($H103:BB103)=0),$B103,0)</f>
        <v>0</v>
      </c>
      <c r="BD103">
        <f ca="1">IF(AND($B103&gt;0,SUM(BD$3:BD102)=0,SUM($H103:BC103)=0),$B103,0)</f>
        <v>0</v>
      </c>
      <c r="BE103">
        <f ca="1">IF(AND($B103&gt;0,SUM(BE$3:BE102)=0,SUM($H103:BD103)=0),$B103,0)</f>
        <v>0</v>
      </c>
      <c r="BF103">
        <f ca="1">IF(AND($B103&gt;0,SUM(BF$3:BF102)=0,SUM($H103:BE103)=0),$B103,0)</f>
        <v>0</v>
      </c>
      <c r="BG103">
        <f ca="1">IF(AND($B103&gt;0,SUM(BG$3:BG102)=0,SUM($H103:BF103)=0),$B103,0)</f>
        <v>0</v>
      </c>
      <c r="BH103">
        <f ca="1">IF(AND($B103&gt;0,SUM(BH$3:BH102)=0,SUM($H103:BG103)=0),$B103,0)</f>
        <v>0</v>
      </c>
      <c r="BI103">
        <f ca="1">IF(AND($B103&gt;0,SUM(BI$3:BI102)=0,SUM($H103:BH103)=0),$B103,0)</f>
        <v>0</v>
      </c>
      <c r="BJ103">
        <f ca="1">IF(AND($B103&gt;0,SUM(BJ$3:BJ102)=0,SUM($H103:BI103)=0),$B103,0)</f>
        <v>0</v>
      </c>
      <c r="BK103">
        <f ca="1">IF(AND($B103&gt;0,SUM(BK$3:BK102)=0,SUM($H103:BJ103)=0),$B103,0)</f>
        <v>0</v>
      </c>
      <c r="BL103">
        <f ca="1">IF(AND($B103&gt;0,SUM(BL$3:BL102)=0,SUM($H103:BK103)=0),$B103,0)</f>
        <v>0</v>
      </c>
      <c r="BM103">
        <f ca="1">IF(AND($B103&gt;0,SUM(BM$3:BM102)=0,SUM($H103:BL103)=0),$B103,0)</f>
        <v>0</v>
      </c>
      <c r="BN103">
        <f ca="1">IF(AND($B103&gt;0,SUM(BN$3:BN102)=0,SUM($H103:BM103)=0),$B103,0)</f>
        <v>0</v>
      </c>
      <c r="BO103">
        <f ca="1">IF(AND($B103&gt;0,SUM(BO$3:BO102)=0,SUM($H103:BN103)=0),$B103,0)</f>
        <v>0</v>
      </c>
      <c r="BP103">
        <f ca="1">IF(AND($B103&gt;0,SUM(BP$3:BP102)=0,SUM($H103:BO103)=0),$B103,0)</f>
        <v>0</v>
      </c>
      <c r="BQ103">
        <f ca="1">IF(AND($B103&gt;0,SUM(BQ$3:BQ102)=0,SUM($H103:BP103)=0),$B103,0)</f>
        <v>0</v>
      </c>
      <c r="BR103">
        <f ca="1">IF(AND($B103&gt;0,SUM(BR$3:BR102)=0,SUM($H103:BQ103)=0),$B103,0)</f>
        <v>0</v>
      </c>
      <c r="BS103">
        <f ca="1">IF(AND($B103&gt;0,SUM(BS$3:BS102)=0,SUM($H103:BR103)=0),$B103,0)</f>
        <v>0</v>
      </c>
      <c r="BT103">
        <f ca="1">IF(AND($B103&gt;0,SUM(BT$3:BT102)=0,SUM($H103:BS103)=0),$B103,0)</f>
        <v>0</v>
      </c>
      <c r="BU103">
        <f ca="1">IF(AND($B103&gt;0,SUM(BU$3:BU102)=0,SUM($H103:BT103)=0),$B103,0)</f>
        <v>0</v>
      </c>
      <c r="BV103">
        <f ca="1">IF(AND($B103&gt;0,SUM(BV$3:BV102)=0,SUM($H103:BU103)=0),$B103,0)</f>
        <v>0</v>
      </c>
      <c r="BW103">
        <f ca="1">IF(AND($B103&gt;0,SUM(BW$3:BW102)=0,SUM($H103:BV103)=0),$B103,0)</f>
        <v>0</v>
      </c>
      <c r="BX103">
        <f ca="1">IF(AND($B103&gt;0,SUM(BX$3:BX102)=0,SUM($H103:BW103)=0),$B103,0)</f>
        <v>0</v>
      </c>
      <c r="BY103">
        <f ca="1">IF(AND($B103&gt;0,SUM(BY$3:BY102)=0,SUM($H103:BX103)=0),$B103,0)</f>
        <v>0</v>
      </c>
      <c r="BZ103">
        <f ca="1">IF(AND($B103&gt;0,SUM(BZ$3:BZ102)=0,SUM($H103:BY103)=0),$B103,0)</f>
        <v>0</v>
      </c>
      <c r="CA103">
        <f ca="1">IF(AND($B103&gt;0,SUM(CA$3:CA102)=0,SUM($H103:BZ103)=0),$B103,0)</f>
        <v>0</v>
      </c>
      <c r="CB103">
        <f ca="1">IF(AND($B103&gt;0,SUM(CB$3:CB102)=0,SUM($H103:CA103)=0),$B103,0)</f>
        <v>0</v>
      </c>
      <c r="CC103">
        <f ca="1">IF(AND($B103&gt;0,SUM(CC$3:CC102)=0,SUM($H103:CB103)=0),$B103,0)</f>
        <v>0</v>
      </c>
      <c r="CD103">
        <f ca="1">IF(AND($B103&gt;0,SUM(CD$3:CD102)=0,SUM($H103:CC103)=0),$B103,0)</f>
        <v>0</v>
      </c>
      <c r="CE103">
        <f ca="1">IF(AND($B103&gt;0,SUM(CE$3:CE102)=0,SUM($H103:CD103)=0),$B103,0)</f>
        <v>0</v>
      </c>
      <c r="CF103">
        <f ca="1">IF(AND($B103&gt;0,SUM(CF$3:CF102)=0,SUM($H103:CE103)=0),$B103,0)</f>
        <v>0</v>
      </c>
      <c r="CG103">
        <f ca="1">IF(AND($B103&gt;0,SUM(CG$3:CG102)=0,SUM($H103:CF103)=0),$B103,0)</f>
        <v>0</v>
      </c>
      <c r="CH103">
        <f ca="1">IF(AND($B103&gt;0,SUM(CH$3:CH102)=0,SUM($H103:CG103)=0),$B103,0)</f>
        <v>0</v>
      </c>
      <c r="CI103">
        <f ca="1">IF(AND($B103&gt;0,SUM(CI$3:CI102)=0,SUM($H103:CH103)=0),$B103,0)</f>
        <v>0</v>
      </c>
      <c r="CJ103">
        <f ca="1">IF(AND($B103&gt;0,SUM(CJ$3:CJ102)=0,SUM($H103:CI103)=0),$B103,0)</f>
        <v>0</v>
      </c>
      <c r="CK103">
        <f ca="1">IF(AND($B103&gt;0,SUM(CK$3:CK102)=0,SUM($H103:CJ103)=0),$B103,0)</f>
        <v>0</v>
      </c>
      <c r="CL103">
        <f ca="1">IF(AND($B103&gt;0,SUM(CL$3:CL102)=0,SUM($H103:CK103)=0),$B103,0)</f>
        <v>0</v>
      </c>
      <c r="CM103">
        <f ca="1">IF(AND($B103&gt;0,SUM(CM$3:CM102)=0,SUM($H103:CL103)=0),$B103,0)</f>
        <v>0</v>
      </c>
      <c r="CN103">
        <f ca="1">IF(AND($B103&gt;0,SUM(CN$3:CN102)=0,SUM($H103:CM103)=0),$B103,0)</f>
        <v>0</v>
      </c>
      <c r="CO103">
        <f ca="1">IF(AND($B103&gt;0,SUM(CO$3:CO102)=0,SUM($H103:CN103)=0),$B103,0)</f>
        <v>0</v>
      </c>
      <c r="CP103">
        <f ca="1">IF(AND($B103&gt;0,SUM(CP$3:CP102)=0,SUM($H103:CO103)=0),$B103,0)</f>
        <v>0</v>
      </c>
      <c r="CQ103">
        <f ca="1">IF(AND($B103&gt;0,SUM(CQ$3:CQ102)=0,SUM($H103:CP103)=0),$B103,0)</f>
        <v>0</v>
      </c>
      <c r="CR103">
        <f ca="1">IF(AND($B103&gt;0,SUM(CR$3:CR102)=0,SUM($H103:CQ103)=0),$B103,0)</f>
        <v>0</v>
      </c>
      <c r="CS103">
        <f ca="1">IF(AND($B103&gt;0,SUM(CS$3:CS102)=0,SUM($H103:CR103)=0),$B103,0)</f>
        <v>0</v>
      </c>
      <c r="CT103">
        <f ca="1">IF(AND($B103&gt;0,SUM(CT$3:CT102)=0,SUM($H103:CS103)=0),$B103,0)</f>
        <v>0</v>
      </c>
      <c r="CU103">
        <f ca="1">IF(AND($B103&gt;0,SUM(CU$3:CU102)=0,SUM($H103:CT103)=0),$B103,0)</f>
        <v>0</v>
      </c>
      <c r="CV103">
        <f ca="1">IF(AND($B103&gt;0,SUM(CV$3:CV102)=0,SUM($H103:CU103)=0),$B103,0)</f>
        <v>0</v>
      </c>
      <c r="CW103">
        <f ca="1">IF(AND($B103&gt;0,SUM(CW$3:CW102)=0,SUM($H103:CV103)=0),$B103,0)</f>
        <v>0</v>
      </c>
      <c r="CX103">
        <f ca="1">IF(AND($B103&gt;0,SUM(CX$3:CX102)=0,SUM($H103:CW103)=0),$B103,0)</f>
        <v>0</v>
      </c>
      <c r="CY103">
        <f ca="1">IF(AND($B103&gt;0,SUM(CY$3:CY102)=0,SUM($H103:CX103)=0),$B103,0)</f>
        <v>0</v>
      </c>
      <c r="CZ103">
        <f ca="1">IF(AND($B103&gt;0,SUM(CZ$3:CZ102)=0,SUM($H103:CY103)=0),$B103,0)</f>
        <v>0</v>
      </c>
      <c r="DA103">
        <f ca="1">IF(AND($B103&gt;0,SUM(DA$3:DA102)=0,SUM($H103:CZ103)=0),$B103,0)</f>
        <v>0</v>
      </c>
      <c r="DB103">
        <f ca="1">IF(AND($B103&gt;0,SUM(DB$3:DB102)=0,SUM($H103:DA103)=0),$B103,0)</f>
        <v>0</v>
      </c>
      <c r="DC103">
        <f ca="1">IF(AND($B103&gt;0,SUM(DC$3:DC102)=0,SUM($H103:DB103)=0),$B103,0)</f>
        <v>0</v>
      </c>
      <c r="DD103">
        <f ca="1">IF(AND($B103&gt;0,SUM(DD$3:DD102)=0,SUM($H103:DC103)=0),$B103,0)</f>
        <v>0</v>
      </c>
      <c r="DE103">
        <f ca="1">IF(AND($B103&gt;0,SUM(DE$3:DE102)=0,SUM($H103:DD103)=0),$B103,0)</f>
        <v>0</v>
      </c>
      <c r="DF103">
        <f ca="1">IF(AND($B103&gt;0,SUM(DF$3:DF102)=0,SUM($H103:DE103)=0),$B103,0)</f>
        <v>0</v>
      </c>
      <c r="DG103">
        <f ca="1">IF(AND($B103&gt;0,SUM(DG$3:DG102)=0,SUM($H103:DF103)=0),$B103,0)</f>
        <v>0</v>
      </c>
      <c r="DH103">
        <f ca="1">IF(AND($B103&gt;0,SUM(DH$3:DH102)=0,SUM($H103:DG103)=0),$B103,0)</f>
        <v>0</v>
      </c>
      <c r="DI103">
        <f ca="1">IF(AND($B103&gt;0,SUM(DI$3:DI102)=0,SUM($H103:DH103)=0),$B103,0)</f>
        <v>0</v>
      </c>
      <c r="DJ103">
        <f ca="1">IF(AND($B103&gt;0,SUM(DJ$3:DJ102)=0,SUM($H103:DI103)=0),$B103,0)</f>
        <v>0</v>
      </c>
      <c r="DK103">
        <f ca="1">IF(AND($B103&gt;0,SUM(DK$3:DK102)=0,SUM($H103:DJ103)=0),$B103,0)</f>
        <v>0</v>
      </c>
      <c r="DL103">
        <f ca="1">IF(AND($B103&gt;0,SUM(DL$3:DL102)=0,SUM($H103:DK103)=0),$B103,0)</f>
        <v>0</v>
      </c>
      <c r="DM103">
        <f ca="1">IF(AND($B103&gt;0,SUM(DM$3:DM102)=0,SUM($H103:DL103)=0),$B103,0)</f>
        <v>0</v>
      </c>
      <c r="DN103">
        <f ca="1">IF(AND($B103&gt;0,SUM(DN$3:DN102)=0,SUM($H103:DM103)=0),$B103,0)</f>
        <v>0</v>
      </c>
      <c r="DO103">
        <f ca="1">IF(AND($B103&gt;0,SUM(DO$3:DO102)=0,SUM($H103:DN103)=0),$B103,0)</f>
        <v>0</v>
      </c>
      <c r="DP103">
        <f ca="1">IF(AND($B103&gt;0,SUM(DP$3:DP102)=0,SUM($H103:DO103)=0),$B103,0)</f>
        <v>0</v>
      </c>
      <c r="DQ103">
        <f ca="1">IF(AND($B103&gt;0,SUM(DQ$3:DQ102)=0,SUM($H103:DP103)=0),$B103,0)</f>
        <v>0</v>
      </c>
      <c r="DR103">
        <f ca="1">IF(AND($B103&gt;0,SUM(DR$3:DR102)=0,SUM($H103:DQ103)=0),$B103,0)</f>
        <v>0</v>
      </c>
      <c r="DS103">
        <f ca="1">IF(AND($B103&gt;0,SUM(DS$3:DS102)=0,SUM($H103:DR103)=0),$B103,0)</f>
        <v>0</v>
      </c>
      <c r="DT103">
        <f ca="1">IF(AND($B103&gt;0,SUM(DT$3:DT102)=0,SUM($H103:DS103)=0),$B103,0)</f>
        <v>0</v>
      </c>
      <c r="DU103">
        <f ca="1">IF(AND($B103&gt;0,SUM(DU$3:DU102)=0,SUM($H103:DT103)=0),$B103,0)</f>
        <v>0</v>
      </c>
      <c r="DV103">
        <f ca="1">IF(AND($B103&gt;0,SUM(DV$3:DV102)=0,SUM($H103:DU103)=0),$B103,0)</f>
        <v>0</v>
      </c>
      <c r="DW103">
        <f ca="1">IF(AND($B103&gt;0,SUM(DW$3:DW102)=0,SUM($H103:DV103)=0),$B103,0)</f>
        <v>0</v>
      </c>
      <c r="DX103">
        <f ca="1">IF(AND($B103&gt;0,SUM(DX$3:DX102)=0,SUM($H103:DW103)=0),$B103,0)</f>
        <v>0</v>
      </c>
      <c r="DY103">
        <f ca="1">IF(AND($B103&gt;0,SUM(DY$3:DY102)=0,SUM($H103:DX103)=0),$B103,0)</f>
        <v>0</v>
      </c>
      <c r="DZ103">
        <f ca="1">IF(AND($B103&gt;0,SUM(DZ$3:DZ102)=0,SUM($H103:DY103)=0),$B103,0)</f>
        <v>0</v>
      </c>
      <c r="EA103">
        <f ca="1">IF(AND($B103&gt;0,SUM(EA$3:EA102)=0,SUM($H103:DZ103)=0),$B103,0)</f>
        <v>0</v>
      </c>
      <c r="EB103">
        <f ca="1">IF(AND($B103&gt;0,SUM(EB$3:EB102)=0,SUM($H103:EA103)=0),$B103,0)</f>
        <v>0</v>
      </c>
      <c r="EC103">
        <f ca="1">IF(AND($B103&gt;0,SUM(EC$3:EC102)=0,SUM($H103:EB103)=0),$B103,0)</f>
        <v>0</v>
      </c>
      <c r="ED103">
        <f ca="1">IF(AND($B103&gt;0,SUM(ED$3:ED102)=0,SUM($H103:EC103)=0),$B103,0)</f>
        <v>0</v>
      </c>
      <c r="EE103">
        <f ca="1">IF(AND($B103&gt;0,SUM(EE$3:EE102)=0,SUM($H103:ED103)=0),$B103,0)</f>
        <v>0</v>
      </c>
      <c r="EF103">
        <f ca="1">IF(AND($B103&gt;0,SUM(EF$3:EF102)=0,SUM($H103:EE103)=0),$B103,0)</f>
        <v>0</v>
      </c>
      <c r="EG103">
        <f ca="1">IF(AND($B103&gt;0,SUM(EG$3:EG102)=0,SUM($H103:EF103)=0),$B103,0)</f>
        <v>0</v>
      </c>
      <c r="EH103">
        <f ca="1">IF(AND($B103&gt;0,SUM(EH$3:EH102)=0,SUM($H103:EG103)=0),$B103,0)</f>
        <v>0</v>
      </c>
      <c r="EI103">
        <f ca="1">IF(AND($B103&gt;0,SUM(EI$3:EI102)=0,SUM($H103:EH103)=0),$B103,0)</f>
        <v>0</v>
      </c>
      <c r="EJ103">
        <f ca="1">IF(AND($B103&gt;0,SUM(EJ$3:EJ102)=0,SUM($H103:EI103)=0),$B103,0)</f>
        <v>0</v>
      </c>
      <c r="EK103">
        <f ca="1">IF(AND($B103&gt;0,SUM(EK$3:EK102)=0,SUM($H103:EJ103)=0),$B103,0)</f>
        <v>0</v>
      </c>
      <c r="EL103">
        <f ca="1">IF(AND($B103&gt;0,SUM(EL$3:EL102)=0,SUM($H103:EK103)=0),$B103,0)</f>
        <v>0</v>
      </c>
      <c r="EM103">
        <f ca="1">IF(AND($B103&gt;0,SUM(EM$3:EM102)=0,SUM($H103:EL103)=0),$B103,0)</f>
        <v>0</v>
      </c>
      <c r="EN103">
        <f ca="1">IF(AND($B103&gt;0,SUM(EN$3:EN102)=0,SUM($H103:EM103)=0),$B103,0)</f>
        <v>0</v>
      </c>
      <c r="EO103">
        <f ca="1">IF(AND($B103&gt;0,SUM(EO$3:EO102)=0,SUM($H103:EN103)=0),$B103,0)</f>
        <v>0</v>
      </c>
      <c r="EP103">
        <f ca="1">IF(AND($B103&gt;0,SUM(EP$3:EP102)=0,SUM($H103:EO103)=0),$B103,0)</f>
        <v>0</v>
      </c>
      <c r="EQ103">
        <f ca="1">IF(AND($B103&gt;0,SUM(EQ$3:EQ102)=0,SUM($H103:EP103)=0),$B103,0)</f>
        <v>0</v>
      </c>
      <c r="ER103">
        <f ca="1">IF(AND($B103&gt;0,SUM(ER$3:ER102)=0,SUM($H103:EQ103)=0),$B103,0)</f>
        <v>0</v>
      </c>
      <c r="ES103">
        <f ca="1">IF(AND($B103&gt;0,SUM(ES$3:ES102)=0,SUM($H103:ER103)=0),$B103,0)</f>
        <v>0</v>
      </c>
      <c r="ET103">
        <f ca="1">IF(AND($B103&gt;0,SUM(ET$3:ET102)=0,SUM($H103:ES103)=0),$B103,0)</f>
        <v>0</v>
      </c>
      <c r="EU103">
        <f ca="1">IF(AND($B103&gt;0,SUM(EU$3:EU102)=0,SUM($H103:ET103)=0),$B103,0)</f>
        <v>0</v>
      </c>
      <c r="EV103">
        <f ca="1">IF(AND($B103&gt;0,SUM(EV$3:EV102)=0,SUM($H103:EU103)=0),$B103,0)</f>
        <v>0</v>
      </c>
      <c r="EW103">
        <f ca="1">IF(AND($B103&gt;0,SUM(EW$3:EW102)=0,SUM($H103:EV103)=0),$B103,0)</f>
        <v>0</v>
      </c>
      <c r="EX103">
        <f ca="1">IF(AND($B103&gt;0,SUM(EX$3:EX102)=0,SUM($H103:EW103)=0),$B103,0)</f>
        <v>0</v>
      </c>
      <c r="EY103">
        <f ca="1">IF(AND($B103&gt;0,SUM(EY$3:EY102)=0,SUM($H103:EX103)=0),$B103,0)</f>
        <v>0</v>
      </c>
      <c r="EZ103">
        <f ca="1">IF(AND($B103&gt;0,SUM(EZ$3:EZ102)=0,SUM($H103:EY103)=0),$B103,0)</f>
        <v>0</v>
      </c>
      <c r="FA103">
        <f ca="1">IF(AND($B103&gt;0,SUM(FA$3:FA102)=0,SUM($H103:EZ103)=0),$B103,0)</f>
        <v>0</v>
      </c>
      <c r="FB103">
        <f ca="1">IF(AND($B103&gt;0,SUM(FB$3:FB102)=0,SUM($H103:FA103)=0),$B103,0)</f>
        <v>0</v>
      </c>
      <c r="FC103">
        <f ca="1">IF(AND($B103&gt;0,SUM(FC$3:FC102)=0,SUM($H103:FB103)=0),$B103,0)</f>
        <v>0</v>
      </c>
      <c r="FD103">
        <f ca="1">IF(AND($B103&gt;0,SUM(FD$3:FD102)=0,SUM($H103:FC103)=0),$B103,0)</f>
        <v>0</v>
      </c>
      <c r="FE103">
        <f ca="1">IF(AND($B103&gt;0,SUM(FE$3:FE102)=0,SUM($H103:FD103)=0),$B103,0)</f>
        <v>0</v>
      </c>
      <c r="FF103">
        <f ca="1">IF(AND($B103&gt;0,SUM(FF$3:FF102)=0,SUM($H103:FE103)=0),$B103,0)</f>
        <v>0</v>
      </c>
      <c r="FG103">
        <f ca="1">IF(AND($B103&gt;0,SUM(FG$3:FG102)=0,SUM($H103:FF103)=0),$B103,0)</f>
        <v>0</v>
      </c>
      <c r="FH103">
        <f ca="1">IF(AND($B103&gt;0,SUM(FH$3:FH102)=0,SUM($H103:FG103)=0),$B103,0)</f>
        <v>0</v>
      </c>
      <c r="FI103">
        <f ca="1">IF(AND($B103&gt;0,SUM(FI$3:FI102)=0,SUM($H103:FH103)=0),$B103,0)</f>
        <v>0</v>
      </c>
      <c r="FJ103">
        <f ca="1">IF(AND($B103&gt;0,SUM(FJ$3:FJ102)=0,SUM($H103:FI103)=0),$B103,0)</f>
        <v>0</v>
      </c>
      <c r="FK103">
        <f ca="1">IF(AND($B103&gt;0,SUM(FK$3:FK102)=0,SUM($H103:FJ103)=0),$B103,0)</f>
        <v>0</v>
      </c>
      <c r="FL103">
        <f ca="1">IF(AND($B103&gt;0,SUM(FL$3:FL102)=0,SUM($H103:FK103)=0),$B103,0)</f>
        <v>0</v>
      </c>
      <c r="FM103">
        <f ca="1">IF(AND($B103&gt;0,SUM(FM$3:FM102)=0,SUM($H103:FL103)=0),$B103,0)</f>
        <v>0</v>
      </c>
      <c r="FN103">
        <f ca="1">IF(AND($B103&gt;0,SUM(FN$3:FN102)=0,SUM($H103:FM103)=0),$B103,0)</f>
        <v>0</v>
      </c>
      <c r="FS103" s="67"/>
      <c r="FT103" s="67"/>
      <c r="FU103" s="342"/>
      <c r="FV103" s="374" t="str">
        <f>""</f>
        <v/>
      </c>
      <c r="FY103" s="67"/>
      <c r="FZ103" s="67"/>
      <c r="GA103" s="342"/>
      <c r="GB103" s="374" t="str">
        <f>""</f>
        <v/>
      </c>
      <c r="GE103" s="67"/>
      <c r="GF103" s="67"/>
      <c r="GG103" s="342"/>
      <c r="GH103" s="374" t="str">
        <f>""</f>
        <v/>
      </c>
    </row>
    <row r="104" spans="1:190" ht="15.75" hidden="1" thickBot="1" x14ac:dyDescent="0.3">
      <c r="A104">
        <v>104</v>
      </c>
      <c r="C104" s="240">
        <f t="shared" ca="1" si="24"/>
        <v>0</v>
      </c>
      <c r="D104" s="240">
        <f t="shared" ca="1" si="25"/>
        <v>0</v>
      </c>
      <c r="E104" s="240">
        <f t="shared" ca="1" si="26"/>
        <v>0</v>
      </c>
      <c r="F104" s="240" t="str">
        <f t="shared" ca="1" si="27"/>
        <v/>
      </c>
      <c r="G104" s="47">
        <f ca="1">INDEX($I$2:$FN$2,ROWS(G$2:G104))</f>
        <v>0</v>
      </c>
      <c r="H104">
        <v>0</v>
      </c>
      <c r="I104">
        <f ca="1">IF(AND($B104&gt;0,SUM(I$3:I103)=0,SUM($H104:H104)=0),$B104,0)</f>
        <v>0</v>
      </c>
      <c r="J104">
        <f ca="1">IF(AND($B104&gt;0,SUM(J$3:J103)=0,SUM($H104:I104)=0),$B104,0)</f>
        <v>0</v>
      </c>
      <c r="K104">
        <f ca="1">IF(AND($B104&gt;0,SUM(K$3:K103)=0,SUM($H104:J104)=0),$B104,0)</f>
        <v>0</v>
      </c>
      <c r="L104">
        <f ca="1">IF(AND($B104&gt;0,SUM(L$3:L103)=0,SUM($H104:K104)=0),$B104,0)</f>
        <v>0</v>
      </c>
      <c r="M104">
        <f ca="1">IF(AND($B104&gt;0,SUM(M$3:M103)=0,SUM($H104:L104)=0),$B104,0)</f>
        <v>0</v>
      </c>
      <c r="N104">
        <f ca="1">IF(AND($B104&gt;0,SUM(N$3:N103)=0,SUM($H104:M104)=0),$B104,0)</f>
        <v>0</v>
      </c>
      <c r="O104">
        <f ca="1">IF(AND($B104&gt;0,SUM(O$3:O103)=0,SUM($H104:N104)=0),$B104,0)</f>
        <v>0</v>
      </c>
      <c r="P104">
        <f ca="1">IF(AND($B104&gt;0,SUM(P$3:P103)=0,SUM($H104:O104)=0),$B104,0)</f>
        <v>0</v>
      </c>
      <c r="Q104">
        <f ca="1">IF(AND($B104&gt;0,SUM(Q$3:Q103)=0,SUM($H104:P104)=0),$B104,0)</f>
        <v>0</v>
      </c>
      <c r="R104">
        <f ca="1">IF(AND($B104&gt;0,SUM(R$3:R103)=0,SUM($H104:Q104)=0),$B104,0)</f>
        <v>0</v>
      </c>
      <c r="S104">
        <f ca="1">IF(AND($B104&gt;0,SUM(S$3:S103)=0,SUM($H104:R104)=0),$B104,0)</f>
        <v>0</v>
      </c>
      <c r="T104">
        <f ca="1">IF(AND($B104&gt;0,SUM(T$3:T103)=0,SUM($H104:S104)=0),$B104,0)</f>
        <v>0</v>
      </c>
      <c r="U104">
        <f ca="1">IF(AND($B104&gt;0,SUM(U$3:U103)=0,SUM($H104:T104)=0),$B104,0)</f>
        <v>0</v>
      </c>
      <c r="V104">
        <f ca="1">IF(AND($B104&gt;0,SUM(V$3:V103)=0,SUM($H104:U104)=0),$B104,0)</f>
        <v>0</v>
      </c>
      <c r="W104">
        <f ca="1">IF(AND($B104&gt;0,SUM(W$3:W103)=0,SUM($H104:V104)=0),$B104,0)</f>
        <v>0</v>
      </c>
      <c r="X104">
        <f ca="1">IF(AND($B104&gt;0,SUM(X$3:X103)=0,SUM($H104:W104)=0),$B104,0)</f>
        <v>0</v>
      </c>
      <c r="Y104">
        <f ca="1">IF(AND($B104&gt;0,SUM(Y$3:Y103)=0,SUM($H104:X104)=0),$B104,0)</f>
        <v>0</v>
      </c>
      <c r="Z104">
        <f ca="1">IF(AND($B104&gt;0,SUM(Z$3:Z103)=0,SUM($H104:Y104)=0),$B104,0)</f>
        <v>0</v>
      </c>
      <c r="AA104">
        <f ca="1">IF(AND($B104&gt;0,SUM(AA$3:AA103)=0,SUM($H104:Z104)=0),$B104,0)</f>
        <v>0</v>
      </c>
      <c r="AB104">
        <f ca="1">IF(AND($B104&gt;0,SUM(AB$3:AB103)=0,SUM($H104:AA104)=0),$B104,0)</f>
        <v>0</v>
      </c>
      <c r="AC104">
        <f ca="1">IF(AND($B104&gt;0,SUM(AC$3:AC103)=0,SUM($H104:AB104)=0),$B104,0)</f>
        <v>0</v>
      </c>
      <c r="AD104">
        <f ca="1">IF(AND($B104&gt;0,SUM(AD$3:AD103)=0,SUM($H104:AC104)=0),$B104,0)</f>
        <v>0</v>
      </c>
      <c r="AE104">
        <f ca="1">IF(AND($B104&gt;0,SUM(AE$3:AE103)=0,SUM($H104:AD104)=0),$B104,0)</f>
        <v>0</v>
      </c>
      <c r="AF104">
        <f ca="1">IF(AND($B104&gt;0,SUM(AF$3:AF103)=0,SUM($H104:AE104)=0),$B104,0)</f>
        <v>0</v>
      </c>
      <c r="AG104">
        <f ca="1">IF(AND($B104&gt;0,SUM(AG$3:AG103)=0,SUM($H104:AF104)=0),$B104,0)</f>
        <v>0</v>
      </c>
      <c r="AH104">
        <f ca="1">IF(AND($B104&gt;0,SUM(AH$3:AH103)=0,SUM($H104:AG104)=0),$B104,0)</f>
        <v>0</v>
      </c>
      <c r="AI104">
        <f ca="1">IF(AND($B104&gt;0,SUM(AI$3:AI103)=0,SUM($H104:AH104)=0),$B104,0)</f>
        <v>0</v>
      </c>
      <c r="AJ104">
        <f ca="1">IF(AND($B104&gt;0,SUM(AJ$3:AJ103)=0,SUM($H104:AI104)=0),$B104,0)</f>
        <v>0</v>
      </c>
      <c r="AK104">
        <f ca="1">IF(AND($B104&gt;0,SUM(AK$3:AK103)=0,SUM($H104:AJ104)=0),$B104,0)</f>
        <v>0</v>
      </c>
      <c r="AL104">
        <f ca="1">IF(AND($B104&gt;0,SUM(AL$3:AL103)=0,SUM($H104:AK104)=0),$B104,0)</f>
        <v>0</v>
      </c>
      <c r="AM104">
        <f ca="1">IF(AND($B104&gt;0,SUM(AM$3:AM103)=0,SUM($H104:AL104)=0),$B104,0)</f>
        <v>0</v>
      </c>
      <c r="AN104">
        <f ca="1">IF(AND($B104&gt;0,SUM(AN$3:AN103)=0,SUM($H104:AM104)=0),$B104,0)</f>
        <v>0</v>
      </c>
      <c r="AO104">
        <f ca="1">IF(AND($B104&gt;0,SUM(AO$3:AO103)=0,SUM($H104:AN104)=0),$B104,0)</f>
        <v>0</v>
      </c>
      <c r="AP104">
        <f ca="1">IF(AND($B104&gt;0,SUM(AP$3:AP103)=0,SUM($H104:AO104)=0),$B104,0)</f>
        <v>0</v>
      </c>
      <c r="AQ104">
        <f ca="1">IF(AND($B104&gt;0,SUM(AQ$3:AQ103)=0,SUM($H104:AP104)=0),$B104,0)</f>
        <v>0</v>
      </c>
      <c r="AR104">
        <f ca="1">IF(AND($B104&gt;0,SUM(AR$3:AR103)=0,SUM($H104:AQ104)=0),$B104,0)</f>
        <v>0</v>
      </c>
      <c r="AS104">
        <f ca="1">IF(AND($B104&gt;0,SUM(AS$3:AS103)=0,SUM($H104:AR104)=0),$B104,0)</f>
        <v>0</v>
      </c>
      <c r="AT104">
        <f ca="1">IF(AND($B104&gt;0,SUM(AT$3:AT103)=0,SUM($H104:AS104)=0),$B104,0)</f>
        <v>0</v>
      </c>
      <c r="AU104">
        <f ca="1">IF(AND($B104&gt;0,SUM(AU$3:AU103)=0,SUM($H104:AT104)=0),$B104,0)</f>
        <v>0</v>
      </c>
      <c r="AV104">
        <f ca="1">IF(AND($B104&gt;0,SUM(AV$3:AV103)=0,SUM($H104:AU104)=0),$B104,0)</f>
        <v>0</v>
      </c>
      <c r="AW104">
        <f ca="1">IF(AND($B104&gt;0,SUM(AW$3:AW103)=0,SUM($H104:AV104)=0),$B104,0)</f>
        <v>0</v>
      </c>
      <c r="AX104">
        <f ca="1">IF(AND($B104&gt;0,SUM(AX$3:AX103)=0,SUM($H104:AW104)=0),$B104,0)</f>
        <v>0</v>
      </c>
      <c r="AY104">
        <f ca="1">IF(AND($B104&gt;0,SUM(AY$3:AY103)=0,SUM($H104:AX104)=0),$B104,0)</f>
        <v>0</v>
      </c>
      <c r="AZ104">
        <f ca="1">IF(AND($B104&gt;0,SUM(AZ$3:AZ103)=0,SUM($H104:AY104)=0),$B104,0)</f>
        <v>0</v>
      </c>
      <c r="BA104">
        <f ca="1">IF(AND($B104&gt;0,SUM(BA$3:BA103)=0,SUM($H104:AZ104)=0),$B104,0)</f>
        <v>0</v>
      </c>
      <c r="BB104">
        <f ca="1">IF(AND($B104&gt;0,SUM(BB$3:BB103)=0,SUM($H104:BA104)=0),$B104,0)</f>
        <v>0</v>
      </c>
      <c r="BC104">
        <f ca="1">IF(AND($B104&gt;0,SUM(BC$3:BC103)=0,SUM($H104:BB104)=0),$B104,0)</f>
        <v>0</v>
      </c>
      <c r="BD104">
        <f ca="1">IF(AND($B104&gt;0,SUM(BD$3:BD103)=0,SUM($H104:BC104)=0),$B104,0)</f>
        <v>0</v>
      </c>
      <c r="BE104">
        <f ca="1">IF(AND($B104&gt;0,SUM(BE$3:BE103)=0,SUM($H104:BD104)=0),$B104,0)</f>
        <v>0</v>
      </c>
      <c r="BF104">
        <f ca="1">IF(AND($B104&gt;0,SUM(BF$3:BF103)=0,SUM($H104:BE104)=0),$B104,0)</f>
        <v>0</v>
      </c>
      <c r="BG104">
        <f ca="1">IF(AND($B104&gt;0,SUM(BG$3:BG103)=0,SUM($H104:BF104)=0),$B104,0)</f>
        <v>0</v>
      </c>
      <c r="BH104">
        <f ca="1">IF(AND($B104&gt;0,SUM(BH$3:BH103)=0,SUM($H104:BG104)=0),$B104,0)</f>
        <v>0</v>
      </c>
      <c r="BI104">
        <f ca="1">IF(AND($B104&gt;0,SUM(BI$3:BI103)=0,SUM($H104:BH104)=0),$B104,0)</f>
        <v>0</v>
      </c>
      <c r="BJ104">
        <f ca="1">IF(AND($B104&gt;0,SUM(BJ$3:BJ103)=0,SUM($H104:BI104)=0),$B104,0)</f>
        <v>0</v>
      </c>
      <c r="BK104">
        <f ca="1">IF(AND($B104&gt;0,SUM(BK$3:BK103)=0,SUM($H104:BJ104)=0),$B104,0)</f>
        <v>0</v>
      </c>
      <c r="BL104">
        <f ca="1">IF(AND($B104&gt;0,SUM(BL$3:BL103)=0,SUM($H104:BK104)=0),$B104,0)</f>
        <v>0</v>
      </c>
      <c r="BM104">
        <f ca="1">IF(AND($B104&gt;0,SUM(BM$3:BM103)=0,SUM($H104:BL104)=0),$B104,0)</f>
        <v>0</v>
      </c>
      <c r="BN104">
        <f ca="1">IF(AND($B104&gt;0,SUM(BN$3:BN103)=0,SUM($H104:BM104)=0),$B104,0)</f>
        <v>0</v>
      </c>
      <c r="BO104">
        <f ca="1">IF(AND($B104&gt;0,SUM(BO$3:BO103)=0,SUM($H104:BN104)=0),$B104,0)</f>
        <v>0</v>
      </c>
      <c r="BP104">
        <f ca="1">IF(AND($B104&gt;0,SUM(BP$3:BP103)=0,SUM($H104:BO104)=0),$B104,0)</f>
        <v>0</v>
      </c>
      <c r="BQ104">
        <f ca="1">IF(AND($B104&gt;0,SUM(BQ$3:BQ103)=0,SUM($H104:BP104)=0),$B104,0)</f>
        <v>0</v>
      </c>
      <c r="BR104">
        <f ca="1">IF(AND($B104&gt;0,SUM(BR$3:BR103)=0,SUM($H104:BQ104)=0),$B104,0)</f>
        <v>0</v>
      </c>
      <c r="BS104">
        <f ca="1">IF(AND($B104&gt;0,SUM(BS$3:BS103)=0,SUM($H104:BR104)=0),$B104,0)</f>
        <v>0</v>
      </c>
      <c r="BT104">
        <f ca="1">IF(AND($B104&gt;0,SUM(BT$3:BT103)=0,SUM($H104:BS104)=0),$B104,0)</f>
        <v>0</v>
      </c>
      <c r="BU104">
        <f ca="1">IF(AND($B104&gt;0,SUM(BU$3:BU103)=0,SUM($H104:BT104)=0),$B104,0)</f>
        <v>0</v>
      </c>
      <c r="BV104">
        <f ca="1">IF(AND($B104&gt;0,SUM(BV$3:BV103)=0,SUM($H104:BU104)=0),$B104,0)</f>
        <v>0</v>
      </c>
      <c r="BW104">
        <f ca="1">IF(AND($B104&gt;0,SUM(BW$3:BW103)=0,SUM($H104:BV104)=0),$B104,0)</f>
        <v>0</v>
      </c>
      <c r="BX104">
        <f ca="1">IF(AND($B104&gt;0,SUM(BX$3:BX103)=0,SUM($H104:BW104)=0),$B104,0)</f>
        <v>0</v>
      </c>
      <c r="BY104">
        <f ca="1">IF(AND($B104&gt;0,SUM(BY$3:BY103)=0,SUM($H104:BX104)=0),$B104,0)</f>
        <v>0</v>
      </c>
      <c r="BZ104">
        <f ca="1">IF(AND($B104&gt;0,SUM(BZ$3:BZ103)=0,SUM($H104:BY104)=0),$B104,0)</f>
        <v>0</v>
      </c>
      <c r="CA104">
        <f ca="1">IF(AND($B104&gt;0,SUM(CA$3:CA103)=0,SUM($H104:BZ104)=0),$B104,0)</f>
        <v>0</v>
      </c>
      <c r="CB104">
        <f ca="1">IF(AND($B104&gt;0,SUM(CB$3:CB103)=0,SUM($H104:CA104)=0),$B104,0)</f>
        <v>0</v>
      </c>
      <c r="CC104">
        <f ca="1">IF(AND($B104&gt;0,SUM(CC$3:CC103)=0,SUM($H104:CB104)=0),$B104,0)</f>
        <v>0</v>
      </c>
      <c r="CD104">
        <f ca="1">IF(AND($B104&gt;0,SUM(CD$3:CD103)=0,SUM($H104:CC104)=0),$B104,0)</f>
        <v>0</v>
      </c>
      <c r="CE104">
        <f ca="1">IF(AND($B104&gt;0,SUM(CE$3:CE103)=0,SUM($H104:CD104)=0),$B104,0)</f>
        <v>0</v>
      </c>
      <c r="CF104">
        <f ca="1">IF(AND($B104&gt;0,SUM(CF$3:CF103)=0,SUM($H104:CE104)=0),$B104,0)</f>
        <v>0</v>
      </c>
      <c r="CG104">
        <f ca="1">IF(AND($B104&gt;0,SUM(CG$3:CG103)=0,SUM($H104:CF104)=0),$B104,0)</f>
        <v>0</v>
      </c>
      <c r="CH104">
        <f ca="1">IF(AND($B104&gt;0,SUM(CH$3:CH103)=0,SUM($H104:CG104)=0),$B104,0)</f>
        <v>0</v>
      </c>
      <c r="CI104">
        <f ca="1">IF(AND($B104&gt;0,SUM(CI$3:CI103)=0,SUM($H104:CH104)=0),$B104,0)</f>
        <v>0</v>
      </c>
      <c r="CJ104">
        <f ca="1">IF(AND($B104&gt;0,SUM(CJ$3:CJ103)=0,SUM($H104:CI104)=0),$B104,0)</f>
        <v>0</v>
      </c>
      <c r="CK104">
        <f ca="1">IF(AND($B104&gt;0,SUM(CK$3:CK103)=0,SUM($H104:CJ104)=0),$B104,0)</f>
        <v>0</v>
      </c>
      <c r="CL104">
        <f ca="1">IF(AND($B104&gt;0,SUM(CL$3:CL103)=0,SUM($H104:CK104)=0),$B104,0)</f>
        <v>0</v>
      </c>
      <c r="CM104">
        <f ca="1">IF(AND($B104&gt;0,SUM(CM$3:CM103)=0,SUM($H104:CL104)=0),$B104,0)</f>
        <v>0</v>
      </c>
      <c r="CN104">
        <f ca="1">IF(AND($B104&gt;0,SUM(CN$3:CN103)=0,SUM($H104:CM104)=0),$B104,0)</f>
        <v>0</v>
      </c>
      <c r="CO104">
        <f ca="1">IF(AND($B104&gt;0,SUM(CO$3:CO103)=0,SUM($H104:CN104)=0),$B104,0)</f>
        <v>0</v>
      </c>
      <c r="CP104">
        <f ca="1">IF(AND($B104&gt;0,SUM(CP$3:CP103)=0,SUM($H104:CO104)=0),$B104,0)</f>
        <v>0</v>
      </c>
      <c r="CQ104">
        <f ca="1">IF(AND($B104&gt;0,SUM(CQ$3:CQ103)=0,SUM($H104:CP104)=0),$B104,0)</f>
        <v>0</v>
      </c>
      <c r="CR104">
        <f ca="1">IF(AND($B104&gt;0,SUM(CR$3:CR103)=0,SUM($H104:CQ104)=0),$B104,0)</f>
        <v>0</v>
      </c>
      <c r="CS104">
        <f ca="1">IF(AND($B104&gt;0,SUM(CS$3:CS103)=0,SUM($H104:CR104)=0),$B104,0)</f>
        <v>0</v>
      </c>
      <c r="CT104">
        <f ca="1">IF(AND($B104&gt;0,SUM(CT$3:CT103)=0,SUM($H104:CS104)=0),$B104,0)</f>
        <v>0</v>
      </c>
      <c r="CU104">
        <f ca="1">IF(AND($B104&gt;0,SUM(CU$3:CU103)=0,SUM($H104:CT104)=0),$B104,0)</f>
        <v>0</v>
      </c>
      <c r="CV104">
        <f ca="1">IF(AND($B104&gt;0,SUM(CV$3:CV103)=0,SUM($H104:CU104)=0),$B104,0)</f>
        <v>0</v>
      </c>
      <c r="CW104">
        <f ca="1">IF(AND($B104&gt;0,SUM(CW$3:CW103)=0,SUM($H104:CV104)=0),$B104,0)</f>
        <v>0</v>
      </c>
      <c r="CX104">
        <f ca="1">IF(AND($B104&gt;0,SUM(CX$3:CX103)=0,SUM($H104:CW104)=0),$B104,0)</f>
        <v>0</v>
      </c>
      <c r="CY104">
        <f ca="1">IF(AND($B104&gt;0,SUM(CY$3:CY103)=0,SUM($H104:CX104)=0),$B104,0)</f>
        <v>0</v>
      </c>
      <c r="CZ104">
        <f ca="1">IF(AND($B104&gt;0,SUM(CZ$3:CZ103)=0,SUM($H104:CY104)=0),$B104,0)</f>
        <v>0</v>
      </c>
      <c r="DA104">
        <f ca="1">IF(AND($B104&gt;0,SUM(DA$3:DA103)=0,SUM($H104:CZ104)=0),$B104,0)</f>
        <v>0</v>
      </c>
      <c r="DB104">
        <f ca="1">IF(AND($B104&gt;0,SUM(DB$3:DB103)=0,SUM($H104:DA104)=0),$B104,0)</f>
        <v>0</v>
      </c>
      <c r="DC104">
        <f ca="1">IF(AND($B104&gt;0,SUM(DC$3:DC103)=0,SUM($H104:DB104)=0),$B104,0)</f>
        <v>0</v>
      </c>
      <c r="DD104">
        <f ca="1">IF(AND($B104&gt;0,SUM(DD$3:DD103)=0,SUM($H104:DC104)=0),$B104,0)</f>
        <v>0</v>
      </c>
      <c r="DE104">
        <f ca="1">IF(AND($B104&gt;0,SUM(DE$3:DE103)=0,SUM($H104:DD104)=0),$B104,0)</f>
        <v>0</v>
      </c>
      <c r="DF104">
        <f ca="1">IF(AND($B104&gt;0,SUM(DF$3:DF103)=0,SUM($H104:DE104)=0),$B104,0)</f>
        <v>0</v>
      </c>
      <c r="DG104">
        <f ca="1">IF(AND($B104&gt;0,SUM(DG$3:DG103)=0,SUM($H104:DF104)=0),$B104,0)</f>
        <v>0</v>
      </c>
      <c r="DH104">
        <f ca="1">IF(AND($B104&gt;0,SUM(DH$3:DH103)=0,SUM($H104:DG104)=0),$B104,0)</f>
        <v>0</v>
      </c>
      <c r="DI104">
        <f ca="1">IF(AND($B104&gt;0,SUM(DI$3:DI103)=0,SUM($H104:DH104)=0),$B104,0)</f>
        <v>0</v>
      </c>
      <c r="DJ104">
        <f ca="1">IF(AND($B104&gt;0,SUM(DJ$3:DJ103)=0,SUM($H104:DI104)=0),$B104,0)</f>
        <v>0</v>
      </c>
      <c r="DK104">
        <f ca="1">IF(AND($B104&gt;0,SUM(DK$3:DK103)=0,SUM($H104:DJ104)=0),$B104,0)</f>
        <v>0</v>
      </c>
      <c r="DL104">
        <f ca="1">IF(AND($B104&gt;0,SUM(DL$3:DL103)=0,SUM($H104:DK104)=0),$B104,0)</f>
        <v>0</v>
      </c>
      <c r="DM104">
        <f ca="1">IF(AND($B104&gt;0,SUM(DM$3:DM103)=0,SUM($H104:DL104)=0),$B104,0)</f>
        <v>0</v>
      </c>
      <c r="DN104">
        <f ca="1">IF(AND($B104&gt;0,SUM(DN$3:DN103)=0,SUM($H104:DM104)=0),$B104,0)</f>
        <v>0</v>
      </c>
      <c r="DO104">
        <f ca="1">IF(AND($B104&gt;0,SUM(DO$3:DO103)=0,SUM($H104:DN104)=0),$B104,0)</f>
        <v>0</v>
      </c>
      <c r="DP104">
        <f ca="1">IF(AND($B104&gt;0,SUM(DP$3:DP103)=0,SUM($H104:DO104)=0),$B104,0)</f>
        <v>0</v>
      </c>
      <c r="DQ104">
        <f ca="1">IF(AND($B104&gt;0,SUM(DQ$3:DQ103)=0,SUM($H104:DP104)=0),$B104,0)</f>
        <v>0</v>
      </c>
      <c r="DR104">
        <f ca="1">IF(AND($B104&gt;0,SUM(DR$3:DR103)=0,SUM($H104:DQ104)=0),$B104,0)</f>
        <v>0</v>
      </c>
      <c r="DS104">
        <f ca="1">IF(AND($B104&gt;0,SUM(DS$3:DS103)=0,SUM($H104:DR104)=0),$B104,0)</f>
        <v>0</v>
      </c>
      <c r="DT104">
        <f ca="1">IF(AND($B104&gt;0,SUM(DT$3:DT103)=0,SUM($H104:DS104)=0),$B104,0)</f>
        <v>0</v>
      </c>
      <c r="DU104">
        <f ca="1">IF(AND($B104&gt;0,SUM(DU$3:DU103)=0,SUM($H104:DT104)=0),$B104,0)</f>
        <v>0</v>
      </c>
      <c r="DV104">
        <f ca="1">IF(AND($B104&gt;0,SUM(DV$3:DV103)=0,SUM($H104:DU104)=0),$B104,0)</f>
        <v>0</v>
      </c>
      <c r="DW104">
        <f ca="1">IF(AND($B104&gt;0,SUM(DW$3:DW103)=0,SUM($H104:DV104)=0),$B104,0)</f>
        <v>0</v>
      </c>
      <c r="DX104">
        <f ca="1">IF(AND($B104&gt;0,SUM(DX$3:DX103)=0,SUM($H104:DW104)=0),$B104,0)</f>
        <v>0</v>
      </c>
      <c r="DY104">
        <f ca="1">IF(AND($B104&gt;0,SUM(DY$3:DY103)=0,SUM($H104:DX104)=0),$B104,0)</f>
        <v>0</v>
      </c>
      <c r="DZ104">
        <f ca="1">IF(AND($B104&gt;0,SUM(DZ$3:DZ103)=0,SUM($H104:DY104)=0),$B104,0)</f>
        <v>0</v>
      </c>
      <c r="EA104">
        <f ca="1">IF(AND($B104&gt;0,SUM(EA$3:EA103)=0,SUM($H104:DZ104)=0),$B104,0)</f>
        <v>0</v>
      </c>
      <c r="EB104">
        <f ca="1">IF(AND($B104&gt;0,SUM(EB$3:EB103)=0,SUM($H104:EA104)=0),$B104,0)</f>
        <v>0</v>
      </c>
      <c r="EC104">
        <f ca="1">IF(AND($B104&gt;0,SUM(EC$3:EC103)=0,SUM($H104:EB104)=0),$B104,0)</f>
        <v>0</v>
      </c>
      <c r="ED104">
        <f ca="1">IF(AND($B104&gt;0,SUM(ED$3:ED103)=0,SUM($H104:EC104)=0),$B104,0)</f>
        <v>0</v>
      </c>
      <c r="EE104">
        <f ca="1">IF(AND($B104&gt;0,SUM(EE$3:EE103)=0,SUM($H104:ED104)=0),$B104,0)</f>
        <v>0</v>
      </c>
      <c r="EF104">
        <f ca="1">IF(AND($B104&gt;0,SUM(EF$3:EF103)=0,SUM($H104:EE104)=0),$B104,0)</f>
        <v>0</v>
      </c>
      <c r="EG104">
        <f ca="1">IF(AND($B104&gt;0,SUM(EG$3:EG103)=0,SUM($H104:EF104)=0),$B104,0)</f>
        <v>0</v>
      </c>
      <c r="EH104">
        <f ca="1">IF(AND($B104&gt;0,SUM(EH$3:EH103)=0,SUM($H104:EG104)=0),$B104,0)</f>
        <v>0</v>
      </c>
      <c r="EI104">
        <f ca="1">IF(AND($B104&gt;0,SUM(EI$3:EI103)=0,SUM($H104:EH104)=0),$B104,0)</f>
        <v>0</v>
      </c>
      <c r="EJ104">
        <f ca="1">IF(AND($B104&gt;0,SUM(EJ$3:EJ103)=0,SUM($H104:EI104)=0),$B104,0)</f>
        <v>0</v>
      </c>
      <c r="EK104">
        <f ca="1">IF(AND($B104&gt;0,SUM(EK$3:EK103)=0,SUM($H104:EJ104)=0),$B104,0)</f>
        <v>0</v>
      </c>
      <c r="EL104">
        <f ca="1">IF(AND($B104&gt;0,SUM(EL$3:EL103)=0,SUM($H104:EK104)=0),$B104,0)</f>
        <v>0</v>
      </c>
      <c r="EM104">
        <f ca="1">IF(AND($B104&gt;0,SUM(EM$3:EM103)=0,SUM($H104:EL104)=0),$B104,0)</f>
        <v>0</v>
      </c>
      <c r="EN104">
        <f ca="1">IF(AND($B104&gt;0,SUM(EN$3:EN103)=0,SUM($H104:EM104)=0),$B104,0)</f>
        <v>0</v>
      </c>
      <c r="EO104">
        <f ca="1">IF(AND($B104&gt;0,SUM(EO$3:EO103)=0,SUM($H104:EN104)=0),$B104,0)</f>
        <v>0</v>
      </c>
      <c r="EP104">
        <f ca="1">IF(AND($B104&gt;0,SUM(EP$3:EP103)=0,SUM($H104:EO104)=0),$B104,0)</f>
        <v>0</v>
      </c>
      <c r="EQ104">
        <f ca="1">IF(AND($B104&gt;0,SUM(EQ$3:EQ103)=0,SUM($H104:EP104)=0),$B104,0)</f>
        <v>0</v>
      </c>
      <c r="ER104">
        <f ca="1">IF(AND($B104&gt;0,SUM(ER$3:ER103)=0,SUM($H104:EQ104)=0),$B104,0)</f>
        <v>0</v>
      </c>
      <c r="ES104">
        <f ca="1">IF(AND($B104&gt;0,SUM(ES$3:ES103)=0,SUM($H104:ER104)=0),$B104,0)</f>
        <v>0</v>
      </c>
      <c r="ET104">
        <f ca="1">IF(AND($B104&gt;0,SUM(ET$3:ET103)=0,SUM($H104:ES104)=0),$B104,0)</f>
        <v>0</v>
      </c>
      <c r="EU104">
        <f ca="1">IF(AND($B104&gt;0,SUM(EU$3:EU103)=0,SUM($H104:ET104)=0),$B104,0)</f>
        <v>0</v>
      </c>
      <c r="EV104">
        <f ca="1">IF(AND($B104&gt;0,SUM(EV$3:EV103)=0,SUM($H104:EU104)=0),$B104,0)</f>
        <v>0</v>
      </c>
      <c r="EW104">
        <f ca="1">IF(AND($B104&gt;0,SUM(EW$3:EW103)=0,SUM($H104:EV104)=0),$B104,0)</f>
        <v>0</v>
      </c>
      <c r="EX104">
        <f ca="1">IF(AND($B104&gt;0,SUM(EX$3:EX103)=0,SUM($H104:EW104)=0),$B104,0)</f>
        <v>0</v>
      </c>
      <c r="EY104">
        <f ca="1">IF(AND($B104&gt;0,SUM(EY$3:EY103)=0,SUM($H104:EX104)=0),$B104,0)</f>
        <v>0</v>
      </c>
      <c r="EZ104">
        <f ca="1">IF(AND($B104&gt;0,SUM(EZ$3:EZ103)=0,SUM($H104:EY104)=0),$B104,0)</f>
        <v>0</v>
      </c>
      <c r="FA104">
        <f ca="1">IF(AND($B104&gt;0,SUM(FA$3:FA103)=0,SUM($H104:EZ104)=0),$B104,0)</f>
        <v>0</v>
      </c>
      <c r="FB104">
        <f ca="1">IF(AND($B104&gt;0,SUM(FB$3:FB103)=0,SUM($H104:FA104)=0),$B104,0)</f>
        <v>0</v>
      </c>
      <c r="FC104">
        <f ca="1">IF(AND($B104&gt;0,SUM(FC$3:FC103)=0,SUM($H104:FB104)=0),$B104,0)</f>
        <v>0</v>
      </c>
      <c r="FD104">
        <f ca="1">IF(AND($B104&gt;0,SUM(FD$3:FD103)=0,SUM($H104:FC104)=0),$B104,0)</f>
        <v>0</v>
      </c>
      <c r="FE104">
        <f ca="1">IF(AND($B104&gt;0,SUM(FE$3:FE103)=0,SUM($H104:FD104)=0),$B104,0)</f>
        <v>0</v>
      </c>
      <c r="FF104">
        <f ca="1">IF(AND($B104&gt;0,SUM(FF$3:FF103)=0,SUM($H104:FE104)=0),$B104,0)</f>
        <v>0</v>
      </c>
      <c r="FG104">
        <f ca="1">IF(AND($B104&gt;0,SUM(FG$3:FG103)=0,SUM($H104:FF104)=0),$B104,0)</f>
        <v>0</v>
      </c>
      <c r="FH104">
        <f ca="1">IF(AND($B104&gt;0,SUM(FH$3:FH103)=0,SUM($H104:FG104)=0),$B104,0)</f>
        <v>0</v>
      </c>
      <c r="FI104">
        <f ca="1">IF(AND($B104&gt;0,SUM(FI$3:FI103)=0,SUM($H104:FH104)=0),$B104,0)</f>
        <v>0</v>
      </c>
      <c r="FJ104">
        <f ca="1">IF(AND($B104&gt;0,SUM(FJ$3:FJ103)=0,SUM($H104:FI104)=0),$B104,0)</f>
        <v>0</v>
      </c>
      <c r="FK104">
        <f ca="1">IF(AND($B104&gt;0,SUM(FK$3:FK103)=0,SUM($H104:FJ104)=0),$B104,0)</f>
        <v>0</v>
      </c>
      <c r="FL104">
        <f ca="1">IF(AND($B104&gt;0,SUM(FL$3:FL103)=0,SUM($H104:FK104)=0),$B104,0)</f>
        <v>0</v>
      </c>
      <c r="FM104">
        <f ca="1">IF(AND($B104&gt;0,SUM(FM$3:FM103)=0,SUM($H104:FL104)=0),$B104,0)</f>
        <v>0</v>
      </c>
      <c r="FN104">
        <f ca="1">IF(AND($B104&gt;0,SUM(FN$3:FN103)=0,SUM($H104:FM104)=0),$B104,0)</f>
        <v>0</v>
      </c>
      <c r="FS104" s="67"/>
      <c r="FT104" s="67"/>
      <c r="FU104" s="342"/>
      <c r="FV104" s="374" t="str">
        <f>""</f>
        <v/>
      </c>
      <c r="FY104" s="67"/>
      <c r="FZ104" s="67"/>
      <c r="GA104" s="342"/>
      <c r="GB104" s="374" t="str">
        <f>""</f>
        <v/>
      </c>
      <c r="GE104" s="67"/>
      <c r="GF104" s="67"/>
      <c r="GG104" s="342"/>
      <c r="GH104" s="374" t="str">
        <f>""</f>
        <v/>
      </c>
    </row>
    <row r="105" spans="1:190" ht="15.75" hidden="1" thickBot="1" x14ac:dyDescent="0.3">
      <c r="A105">
        <v>105</v>
      </c>
      <c r="C105" s="240">
        <f t="shared" ca="1" si="24"/>
        <v>0</v>
      </c>
      <c r="D105" s="240">
        <f t="shared" ca="1" si="25"/>
        <v>0</v>
      </c>
      <c r="E105" s="240">
        <f t="shared" ca="1" si="26"/>
        <v>0</v>
      </c>
      <c r="F105" s="240" t="str">
        <f t="shared" ca="1" si="27"/>
        <v/>
      </c>
      <c r="G105" s="47">
        <f ca="1">INDEX($I$2:$FN$2,ROWS(G$2:G105))</f>
        <v>0</v>
      </c>
      <c r="H105">
        <v>0</v>
      </c>
      <c r="I105">
        <f ca="1">IF(AND($B105&gt;0,SUM(I$3:I104)=0,SUM($H105:H105)=0),$B105,0)</f>
        <v>0</v>
      </c>
      <c r="J105">
        <f ca="1">IF(AND($B105&gt;0,SUM(J$3:J104)=0,SUM($H105:I105)=0),$B105,0)</f>
        <v>0</v>
      </c>
      <c r="K105">
        <f ca="1">IF(AND($B105&gt;0,SUM(K$3:K104)=0,SUM($H105:J105)=0),$B105,0)</f>
        <v>0</v>
      </c>
      <c r="L105">
        <f ca="1">IF(AND($B105&gt;0,SUM(L$3:L104)=0,SUM($H105:K105)=0),$B105,0)</f>
        <v>0</v>
      </c>
      <c r="M105">
        <f ca="1">IF(AND($B105&gt;0,SUM(M$3:M104)=0,SUM($H105:L105)=0),$B105,0)</f>
        <v>0</v>
      </c>
      <c r="N105">
        <f ca="1">IF(AND($B105&gt;0,SUM(N$3:N104)=0,SUM($H105:M105)=0),$B105,0)</f>
        <v>0</v>
      </c>
      <c r="O105">
        <f ca="1">IF(AND($B105&gt;0,SUM(O$3:O104)=0,SUM($H105:N105)=0),$B105,0)</f>
        <v>0</v>
      </c>
      <c r="P105">
        <f ca="1">IF(AND($B105&gt;0,SUM(P$3:P104)=0,SUM($H105:O105)=0),$B105,0)</f>
        <v>0</v>
      </c>
      <c r="Q105">
        <f ca="1">IF(AND($B105&gt;0,SUM(Q$3:Q104)=0,SUM($H105:P105)=0),$B105,0)</f>
        <v>0</v>
      </c>
      <c r="R105">
        <f ca="1">IF(AND($B105&gt;0,SUM(R$3:R104)=0,SUM($H105:Q105)=0),$B105,0)</f>
        <v>0</v>
      </c>
      <c r="S105">
        <f ca="1">IF(AND($B105&gt;0,SUM(S$3:S104)=0,SUM($H105:R105)=0),$B105,0)</f>
        <v>0</v>
      </c>
      <c r="T105">
        <f ca="1">IF(AND($B105&gt;0,SUM(T$3:T104)=0,SUM($H105:S105)=0),$B105,0)</f>
        <v>0</v>
      </c>
      <c r="U105">
        <f ca="1">IF(AND($B105&gt;0,SUM(U$3:U104)=0,SUM($H105:T105)=0),$B105,0)</f>
        <v>0</v>
      </c>
      <c r="V105">
        <f ca="1">IF(AND($B105&gt;0,SUM(V$3:V104)=0,SUM($H105:U105)=0),$B105,0)</f>
        <v>0</v>
      </c>
      <c r="W105">
        <f ca="1">IF(AND($B105&gt;0,SUM(W$3:W104)=0,SUM($H105:V105)=0),$B105,0)</f>
        <v>0</v>
      </c>
      <c r="X105">
        <f ca="1">IF(AND($B105&gt;0,SUM(X$3:X104)=0,SUM($H105:W105)=0),$B105,0)</f>
        <v>0</v>
      </c>
      <c r="Y105">
        <f ca="1">IF(AND($B105&gt;0,SUM(Y$3:Y104)=0,SUM($H105:X105)=0),$B105,0)</f>
        <v>0</v>
      </c>
      <c r="Z105">
        <f ca="1">IF(AND($B105&gt;0,SUM(Z$3:Z104)=0,SUM($H105:Y105)=0),$B105,0)</f>
        <v>0</v>
      </c>
      <c r="AA105">
        <f ca="1">IF(AND($B105&gt;0,SUM(AA$3:AA104)=0,SUM($H105:Z105)=0),$B105,0)</f>
        <v>0</v>
      </c>
      <c r="AB105">
        <f ca="1">IF(AND($B105&gt;0,SUM(AB$3:AB104)=0,SUM($H105:AA105)=0),$B105,0)</f>
        <v>0</v>
      </c>
      <c r="AC105">
        <f ca="1">IF(AND($B105&gt;0,SUM(AC$3:AC104)=0,SUM($H105:AB105)=0),$B105,0)</f>
        <v>0</v>
      </c>
      <c r="AD105">
        <f ca="1">IF(AND($B105&gt;0,SUM(AD$3:AD104)=0,SUM($H105:AC105)=0),$B105,0)</f>
        <v>0</v>
      </c>
      <c r="AE105">
        <f ca="1">IF(AND($B105&gt;0,SUM(AE$3:AE104)=0,SUM($H105:AD105)=0),$B105,0)</f>
        <v>0</v>
      </c>
      <c r="AF105">
        <f ca="1">IF(AND($B105&gt;0,SUM(AF$3:AF104)=0,SUM($H105:AE105)=0),$B105,0)</f>
        <v>0</v>
      </c>
      <c r="AG105">
        <f ca="1">IF(AND($B105&gt;0,SUM(AG$3:AG104)=0,SUM($H105:AF105)=0),$B105,0)</f>
        <v>0</v>
      </c>
      <c r="AH105">
        <f ca="1">IF(AND($B105&gt;0,SUM(AH$3:AH104)=0,SUM($H105:AG105)=0),$B105,0)</f>
        <v>0</v>
      </c>
      <c r="AI105">
        <f ca="1">IF(AND($B105&gt;0,SUM(AI$3:AI104)=0,SUM($H105:AH105)=0),$B105,0)</f>
        <v>0</v>
      </c>
      <c r="AJ105">
        <f ca="1">IF(AND($B105&gt;0,SUM(AJ$3:AJ104)=0,SUM($H105:AI105)=0),$B105,0)</f>
        <v>0</v>
      </c>
      <c r="AK105">
        <f ca="1">IF(AND($B105&gt;0,SUM(AK$3:AK104)=0,SUM($H105:AJ105)=0),$B105,0)</f>
        <v>0</v>
      </c>
      <c r="AL105">
        <f ca="1">IF(AND($B105&gt;0,SUM(AL$3:AL104)=0,SUM($H105:AK105)=0),$B105,0)</f>
        <v>0</v>
      </c>
      <c r="AM105">
        <f ca="1">IF(AND($B105&gt;0,SUM(AM$3:AM104)=0,SUM($H105:AL105)=0),$B105,0)</f>
        <v>0</v>
      </c>
      <c r="AN105">
        <f ca="1">IF(AND($B105&gt;0,SUM(AN$3:AN104)=0,SUM($H105:AM105)=0),$B105,0)</f>
        <v>0</v>
      </c>
      <c r="AO105">
        <f ca="1">IF(AND($B105&gt;0,SUM(AO$3:AO104)=0,SUM($H105:AN105)=0),$B105,0)</f>
        <v>0</v>
      </c>
      <c r="AP105">
        <f ca="1">IF(AND($B105&gt;0,SUM(AP$3:AP104)=0,SUM($H105:AO105)=0),$B105,0)</f>
        <v>0</v>
      </c>
      <c r="AQ105">
        <f ca="1">IF(AND($B105&gt;0,SUM(AQ$3:AQ104)=0,SUM($H105:AP105)=0),$B105,0)</f>
        <v>0</v>
      </c>
      <c r="AR105">
        <f ca="1">IF(AND($B105&gt;0,SUM(AR$3:AR104)=0,SUM($H105:AQ105)=0),$B105,0)</f>
        <v>0</v>
      </c>
      <c r="AS105">
        <f ca="1">IF(AND($B105&gt;0,SUM(AS$3:AS104)=0,SUM($H105:AR105)=0),$B105,0)</f>
        <v>0</v>
      </c>
      <c r="AT105">
        <f ca="1">IF(AND($B105&gt;0,SUM(AT$3:AT104)=0,SUM($H105:AS105)=0),$B105,0)</f>
        <v>0</v>
      </c>
      <c r="AU105">
        <f ca="1">IF(AND($B105&gt;0,SUM(AU$3:AU104)=0,SUM($H105:AT105)=0),$B105,0)</f>
        <v>0</v>
      </c>
      <c r="AV105">
        <f ca="1">IF(AND($B105&gt;0,SUM(AV$3:AV104)=0,SUM($H105:AU105)=0),$B105,0)</f>
        <v>0</v>
      </c>
      <c r="AW105">
        <f ca="1">IF(AND($B105&gt;0,SUM(AW$3:AW104)=0,SUM($H105:AV105)=0),$B105,0)</f>
        <v>0</v>
      </c>
      <c r="AX105">
        <f ca="1">IF(AND($B105&gt;0,SUM(AX$3:AX104)=0,SUM($H105:AW105)=0),$B105,0)</f>
        <v>0</v>
      </c>
      <c r="AY105">
        <f ca="1">IF(AND($B105&gt;0,SUM(AY$3:AY104)=0,SUM($H105:AX105)=0),$B105,0)</f>
        <v>0</v>
      </c>
      <c r="AZ105">
        <f ca="1">IF(AND($B105&gt;0,SUM(AZ$3:AZ104)=0,SUM($H105:AY105)=0),$B105,0)</f>
        <v>0</v>
      </c>
      <c r="BA105">
        <f ca="1">IF(AND($B105&gt;0,SUM(BA$3:BA104)=0,SUM($H105:AZ105)=0),$B105,0)</f>
        <v>0</v>
      </c>
      <c r="BB105">
        <f ca="1">IF(AND($B105&gt;0,SUM(BB$3:BB104)=0,SUM($H105:BA105)=0),$B105,0)</f>
        <v>0</v>
      </c>
      <c r="BC105">
        <f ca="1">IF(AND($B105&gt;0,SUM(BC$3:BC104)=0,SUM($H105:BB105)=0),$B105,0)</f>
        <v>0</v>
      </c>
      <c r="BD105">
        <f ca="1">IF(AND($B105&gt;0,SUM(BD$3:BD104)=0,SUM($H105:BC105)=0),$B105,0)</f>
        <v>0</v>
      </c>
      <c r="BE105">
        <f ca="1">IF(AND($B105&gt;0,SUM(BE$3:BE104)=0,SUM($H105:BD105)=0),$B105,0)</f>
        <v>0</v>
      </c>
      <c r="BF105">
        <f ca="1">IF(AND($B105&gt;0,SUM(BF$3:BF104)=0,SUM($H105:BE105)=0),$B105,0)</f>
        <v>0</v>
      </c>
      <c r="BG105">
        <f ca="1">IF(AND($B105&gt;0,SUM(BG$3:BG104)=0,SUM($H105:BF105)=0),$B105,0)</f>
        <v>0</v>
      </c>
      <c r="BH105">
        <f ca="1">IF(AND($B105&gt;0,SUM(BH$3:BH104)=0,SUM($H105:BG105)=0),$B105,0)</f>
        <v>0</v>
      </c>
      <c r="BI105">
        <f ca="1">IF(AND($B105&gt;0,SUM(BI$3:BI104)=0,SUM($H105:BH105)=0),$B105,0)</f>
        <v>0</v>
      </c>
      <c r="BJ105">
        <f ca="1">IF(AND($B105&gt;0,SUM(BJ$3:BJ104)=0,SUM($H105:BI105)=0),$B105,0)</f>
        <v>0</v>
      </c>
      <c r="BK105">
        <f ca="1">IF(AND($B105&gt;0,SUM(BK$3:BK104)=0,SUM($H105:BJ105)=0),$B105,0)</f>
        <v>0</v>
      </c>
      <c r="BL105">
        <f ca="1">IF(AND($B105&gt;0,SUM(BL$3:BL104)=0,SUM($H105:BK105)=0),$B105,0)</f>
        <v>0</v>
      </c>
      <c r="BM105">
        <f ca="1">IF(AND($B105&gt;0,SUM(BM$3:BM104)=0,SUM($H105:BL105)=0),$B105,0)</f>
        <v>0</v>
      </c>
      <c r="BN105">
        <f ca="1">IF(AND($B105&gt;0,SUM(BN$3:BN104)=0,SUM($H105:BM105)=0),$B105,0)</f>
        <v>0</v>
      </c>
      <c r="BO105">
        <f ca="1">IF(AND($B105&gt;0,SUM(BO$3:BO104)=0,SUM($H105:BN105)=0),$B105,0)</f>
        <v>0</v>
      </c>
      <c r="BP105">
        <f ca="1">IF(AND($B105&gt;0,SUM(BP$3:BP104)=0,SUM($H105:BO105)=0),$B105,0)</f>
        <v>0</v>
      </c>
      <c r="BQ105">
        <f ca="1">IF(AND($B105&gt;0,SUM(BQ$3:BQ104)=0,SUM($H105:BP105)=0),$B105,0)</f>
        <v>0</v>
      </c>
      <c r="BR105">
        <f ca="1">IF(AND($B105&gt;0,SUM(BR$3:BR104)=0,SUM($H105:BQ105)=0),$B105,0)</f>
        <v>0</v>
      </c>
      <c r="BS105">
        <f ca="1">IF(AND($B105&gt;0,SUM(BS$3:BS104)=0,SUM($H105:BR105)=0),$B105,0)</f>
        <v>0</v>
      </c>
      <c r="BT105">
        <f ca="1">IF(AND($B105&gt;0,SUM(BT$3:BT104)=0,SUM($H105:BS105)=0),$B105,0)</f>
        <v>0</v>
      </c>
      <c r="BU105">
        <f ca="1">IF(AND($B105&gt;0,SUM(BU$3:BU104)=0,SUM($H105:BT105)=0),$B105,0)</f>
        <v>0</v>
      </c>
      <c r="BV105">
        <f ca="1">IF(AND($B105&gt;0,SUM(BV$3:BV104)=0,SUM($H105:BU105)=0),$B105,0)</f>
        <v>0</v>
      </c>
      <c r="BW105">
        <f ca="1">IF(AND($B105&gt;0,SUM(BW$3:BW104)=0,SUM($H105:BV105)=0),$B105,0)</f>
        <v>0</v>
      </c>
      <c r="BX105">
        <f ca="1">IF(AND($B105&gt;0,SUM(BX$3:BX104)=0,SUM($H105:BW105)=0),$B105,0)</f>
        <v>0</v>
      </c>
      <c r="BY105">
        <f ca="1">IF(AND($B105&gt;0,SUM(BY$3:BY104)=0,SUM($H105:BX105)=0),$B105,0)</f>
        <v>0</v>
      </c>
      <c r="BZ105">
        <f ca="1">IF(AND($B105&gt;0,SUM(BZ$3:BZ104)=0,SUM($H105:BY105)=0),$B105,0)</f>
        <v>0</v>
      </c>
      <c r="CA105">
        <f ca="1">IF(AND($B105&gt;0,SUM(CA$3:CA104)=0,SUM($H105:BZ105)=0),$B105,0)</f>
        <v>0</v>
      </c>
      <c r="CB105">
        <f ca="1">IF(AND($B105&gt;0,SUM(CB$3:CB104)=0,SUM($H105:CA105)=0),$B105,0)</f>
        <v>0</v>
      </c>
      <c r="CC105">
        <f ca="1">IF(AND($B105&gt;0,SUM(CC$3:CC104)=0,SUM($H105:CB105)=0),$B105,0)</f>
        <v>0</v>
      </c>
      <c r="CD105">
        <f ca="1">IF(AND($B105&gt;0,SUM(CD$3:CD104)=0,SUM($H105:CC105)=0),$B105,0)</f>
        <v>0</v>
      </c>
      <c r="CE105">
        <f ca="1">IF(AND($B105&gt;0,SUM(CE$3:CE104)=0,SUM($H105:CD105)=0),$B105,0)</f>
        <v>0</v>
      </c>
      <c r="CF105">
        <f ca="1">IF(AND($B105&gt;0,SUM(CF$3:CF104)=0,SUM($H105:CE105)=0),$B105,0)</f>
        <v>0</v>
      </c>
      <c r="CG105">
        <f ca="1">IF(AND($B105&gt;0,SUM(CG$3:CG104)=0,SUM($H105:CF105)=0),$B105,0)</f>
        <v>0</v>
      </c>
      <c r="CH105">
        <f ca="1">IF(AND($B105&gt;0,SUM(CH$3:CH104)=0,SUM($H105:CG105)=0),$B105,0)</f>
        <v>0</v>
      </c>
      <c r="CI105">
        <f ca="1">IF(AND($B105&gt;0,SUM(CI$3:CI104)=0,SUM($H105:CH105)=0),$B105,0)</f>
        <v>0</v>
      </c>
      <c r="CJ105">
        <f ca="1">IF(AND($B105&gt;0,SUM(CJ$3:CJ104)=0,SUM($H105:CI105)=0),$B105,0)</f>
        <v>0</v>
      </c>
      <c r="CK105">
        <f ca="1">IF(AND($B105&gt;0,SUM(CK$3:CK104)=0,SUM($H105:CJ105)=0),$B105,0)</f>
        <v>0</v>
      </c>
      <c r="CL105">
        <f ca="1">IF(AND($B105&gt;0,SUM(CL$3:CL104)=0,SUM($H105:CK105)=0),$B105,0)</f>
        <v>0</v>
      </c>
      <c r="CM105">
        <f ca="1">IF(AND($B105&gt;0,SUM(CM$3:CM104)=0,SUM($H105:CL105)=0),$B105,0)</f>
        <v>0</v>
      </c>
      <c r="CN105">
        <f ca="1">IF(AND($B105&gt;0,SUM(CN$3:CN104)=0,SUM($H105:CM105)=0),$B105,0)</f>
        <v>0</v>
      </c>
      <c r="CO105">
        <f ca="1">IF(AND($B105&gt;0,SUM(CO$3:CO104)=0,SUM($H105:CN105)=0),$B105,0)</f>
        <v>0</v>
      </c>
      <c r="CP105">
        <f ca="1">IF(AND($B105&gt;0,SUM(CP$3:CP104)=0,SUM($H105:CO105)=0),$B105,0)</f>
        <v>0</v>
      </c>
      <c r="CQ105">
        <f ca="1">IF(AND($B105&gt;0,SUM(CQ$3:CQ104)=0,SUM($H105:CP105)=0),$B105,0)</f>
        <v>0</v>
      </c>
      <c r="CR105">
        <f ca="1">IF(AND($B105&gt;0,SUM(CR$3:CR104)=0,SUM($H105:CQ105)=0),$B105,0)</f>
        <v>0</v>
      </c>
      <c r="CS105">
        <f ca="1">IF(AND($B105&gt;0,SUM(CS$3:CS104)=0,SUM($H105:CR105)=0),$B105,0)</f>
        <v>0</v>
      </c>
      <c r="CT105">
        <f ca="1">IF(AND($B105&gt;0,SUM(CT$3:CT104)=0,SUM($H105:CS105)=0),$B105,0)</f>
        <v>0</v>
      </c>
      <c r="CU105">
        <f ca="1">IF(AND($B105&gt;0,SUM(CU$3:CU104)=0,SUM($H105:CT105)=0),$B105,0)</f>
        <v>0</v>
      </c>
      <c r="CV105">
        <f ca="1">IF(AND($B105&gt;0,SUM(CV$3:CV104)=0,SUM($H105:CU105)=0),$B105,0)</f>
        <v>0</v>
      </c>
      <c r="CW105">
        <f ca="1">IF(AND($B105&gt;0,SUM(CW$3:CW104)=0,SUM($H105:CV105)=0),$B105,0)</f>
        <v>0</v>
      </c>
      <c r="CX105">
        <f ca="1">IF(AND($B105&gt;0,SUM(CX$3:CX104)=0,SUM($H105:CW105)=0),$B105,0)</f>
        <v>0</v>
      </c>
      <c r="CY105">
        <f ca="1">IF(AND($B105&gt;0,SUM(CY$3:CY104)=0,SUM($H105:CX105)=0),$B105,0)</f>
        <v>0</v>
      </c>
      <c r="CZ105">
        <f ca="1">IF(AND($B105&gt;0,SUM(CZ$3:CZ104)=0,SUM($H105:CY105)=0),$B105,0)</f>
        <v>0</v>
      </c>
      <c r="DA105">
        <f ca="1">IF(AND($B105&gt;0,SUM(DA$3:DA104)=0,SUM($H105:CZ105)=0),$B105,0)</f>
        <v>0</v>
      </c>
      <c r="DB105">
        <f ca="1">IF(AND($B105&gt;0,SUM(DB$3:DB104)=0,SUM($H105:DA105)=0),$B105,0)</f>
        <v>0</v>
      </c>
      <c r="DC105">
        <f ca="1">IF(AND($B105&gt;0,SUM(DC$3:DC104)=0,SUM($H105:DB105)=0),$B105,0)</f>
        <v>0</v>
      </c>
      <c r="DD105">
        <f ca="1">IF(AND($B105&gt;0,SUM(DD$3:DD104)=0,SUM($H105:DC105)=0),$B105,0)</f>
        <v>0</v>
      </c>
      <c r="DE105">
        <f ca="1">IF(AND($B105&gt;0,SUM(DE$3:DE104)=0,SUM($H105:DD105)=0),$B105,0)</f>
        <v>0</v>
      </c>
      <c r="DF105">
        <f ca="1">IF(AND($B105&gt;0,SUM(DF$3:DF104)=0,SUM($H105:DE105)=0),$B105,0)</f>
        <v>0</v>
      </c>
      <c r="DG105">
        <f ca="1">IF(AND($B105&gt;0,SUM(DG$3:DG104)=0,SUM($H105:DF105)=0),$B105,0)</f>
        <v>0</v>
      </c>
      <c r="DH105">
        <f ca="1">IF(AND($B105&gt;0,SUM(DH$3:DH104)=0,SUM($H105:DG105)=0),$B105,0)</f>
        <v>0</v>
      </c>
      <c r="DI105">
        <f ca="1">IF(AND($B105&gt;0,SUM(DI$3:DI104)=0,SUM($H105:DH105)=0),$B105,0)</f>
        <v>0</v>
      </c>
      <c r="DJ105">
        <f ca="1">IF(AND($B105&gt;0,SUM(DJ$3:DJ104)=0,SUM($H105:DI105)=0),$B105,0)</f>
        <v>0</v>
      </c>
      <c r="DK105">
        <f ca="1">IF(AND($B105&gt;0,SUM(DK$3:DK104)=0,SUM($H105:DJ105)=0),$B105,0)</f>
        <v>0</v>
      </c>
      <c r="DL105">
        <f ca="1">IF(AND($B105&gt;0,SUM(DL$3:DL104)=0,SUM($H105:DK105)=0),$B105,0)</f>
        <v>0</v>
      </c>
      <c r="DM105">
        <f ca="1">IF(AND($B105&gt;0,SUM(DM$3:DM104)=0,SUM($H105:DL105)=0),$B105,0)</f>
        <v>0</v>
      </c>
      <c r="DN105">
        <f ca="1">IF(AND($B105&gt;0,SUM(DN$3:DN104)=0,SUM($H105:DM105)=0),$B105,0)</f>
        <v>0</v>
      </c>
      <c r="DO105">
        <f ca="1">IF(AND($B105&gt;0,SUM(DO$3:DO104)=0,SUM($H105:DN105)=0),$B105,0)</f>
        <v>0</v>
      </c>
      <c r="DP105">
        <f ca="1">IF(AND($B105&gt;0,SUM(DP$3:DP104)=0,SUM($H105:DO105)=0),$B105,0)</f>
        <v>0</v>
      </c>
      <c r="DQ105">
        <f ca="1">IF(AND($B105&gt;0,SUM(DQ$3:DQ104)=0,SUM($H105:DP105)=0),$B105,0)</f>
        <v>0</v>
      </c>
      <c r="DR105">
        <f ca="1">IF(AND($B105&gt;0,SUM(DR$3:DR104)=0,SUM($H105:DQ105)=0),$B105,0)</f>
        <v>0</v>
      </c>
      <c r="DS105">
        <f ca="1">IF(AND($B105&gt;0,SUM(DS$3:DS104)=0,SUM($H105:DR105)=0),$B105,0)</f>
        <v>0</v>
      </c>
      <c r="DT105">
        <f ca="1">IF(AND($B105&gt;0,SUM(DT$3:DT104)=0,SUM($H105:DS105)=0),$B105,0)</f>
        <v>0</v>
      </c>
      <c r="DU105">
        <f ca="1">IF(AND($B105&gt;0,SUM(DU$3:DU104)=0,SUM($H105:DT105)=0),$B105,0)</f>
        <v>0</v>
      </c>
      <c r="DV105">
        <f ca="1">IF(AND($B105&gt;0,SUM(DV$3:DV104)=0,SUM($H105:DU105)=0),$B105,0)</f>
        <v>0</v>
      </c>
      <c r="DW105">
        <f ca="1">IF(AND($B105&gt;0,SUM(DW$3:DW104)=0,SUM($H105:DV105)=0),$B105,0)</f>
        <v>0</v>
      </c>
      <c r="DX105">
        <f ca="1">IF(AND($B105&gt;0,SUM(DX$3:DX104)=0,SUM($H105:DW105)=0),$B105,0)</f>
        <v>0</v>
      </c>
      <c r="DY105">
        <f ca="1">IF(AND($B105&gt;0,SUM(DY$3:DY104)=0,SUM($H105:DX105)=0),$B105,0)</f>
        <v>0</v>
      </c>
      <c r="DZ105">
        <f ca="1">IF(AND($B105&gt;0,SUM(DZ$3:DZ104)=0,SUM($H105:DY105)=0),$B105,0)</f>
        <v>0</v>
      </c>
      <c r="EA105">
        <f ca="1">IF(AND($B105&gt;0,SUM(EA$3:EA104)=0,SUM($H105:DZ105)=0),$B105,0)</f>
        <v>0</v>
      </c>
      <c r="EB105">
        <f ca="1">IF(AND($B105&gt;0,SUM(EB$3:EB104)=0,SUM($H105:EA105)=0),$B105,0)</f>
        <v>0</v>
      </c>
      <c r="EC105">
        <f ca="1">IF(AND($B105&gt;0,SUM(EC$3:EC104)=0,SUM($H105:EB105)=0),$B105,0)</f>
        <v>0</v>
      </c>
      <c r="ED105">
        <f ca="1">IF(AND($B105&gt;0,SUM(ED$3:ED104)=0,SUM($H105:EC105)=0),$B105,0)</f>
        <v>0</v>
      </c>
      <c r="EE105">
        <f ca="1">IF(AND($B105&gt;0,SUM(EE$3:EE104)=0,SUM($H105:ED105)=0),$B105,0)</f>
        <v>0</v>
      </c>
      <c r="EF105">
        <f ca="1">IF(AND($B105&gt;0,SUM(EF$3:EF104)=0,SUM($H105:EE105)=0),$B105,0)</f>
        <v>0</v>
      </c>
      <c r="EG105">
        <f ca="1">IF(AND($B105&gt;0,SUM(EG$3:EG104)=0,SUM($H105:EF105)=0),$B105,0)</f>
        <v>0</v>
      </c>
      <c r="EH105">
        <f ca="1">IF(AND($B105&gt;0,SUM(EH$3:EH104)=0,SUM($H105:EG105)=0),$B105,0)</f>
        <v>0</v>
      </c>
      <c r="EI105">
        <f ca="1">IF(AND($B105&gt;0,SUM(EI$3:EI104)=0,SUM($H105:EH105)=0),$B105,0)</f>
        <v>0</v>
      </c>
      <c r="EJ105">
        <f ca="1">IF(AND($B105&gt;0,SUM(EJ$3:EJ104)=0,SUM($H105:EI105)=0),$B105,0)</f>
        <v>0</v>
      </c>
      <c r="EK105">
        <f ca="1">IF(AND($B105&gt;0,SUM(EK$3:EK104)=0,SUM($H105:EJ105)=0),$B105,0)</f>
        <v>0</v>
      </c>
      <c r="EL105">
        <f ca="1">IF(AND($B105&gt;0,SUM(EL$3:EL104)=0,SUM($H105:EK105)=0),$B105,0)</f>
        <v>0</v>
      </c>
      <c r="EM105">
        <f ca="1">IF(AND($B105&gt;0,SUM(EM$3:EM104)=0,SUM($H105:EL105)=0),$B105,0)</f>
        <v>0</v>
      </c>
      <c r="EN105">
        <f ca="1">IF(AND($B105&gt;0,SUM(EN$3:EN104)=0,SUM($H105:EM105)=0),$B105,0)</f>
        <v>0</v>
      </c>
      <c r="EO105">
        <f ca="1">IF(AND($B105&gt;0,SUM(EO$3:EO104)=0,SUM($H105:EN105)=0),$B105,0)</f>
        <v>0</v>
      </c>
      <c r="EP105">
        <f ca="1">IF(AND($B105&gt;0,SUM(EP$3:EP104)=0,SUM($H105:EO105)=0),$B105,0)</f>
        <v>0</v>
      </c>
      <c r="EQ105">
        <f ca="1">IF(AND($B105&gt;0,SUM(EQ$3:EQ104)=0,SUM($H105:EP105)=0),$B105,0)</f>
        <v>0</v>
      </c>
      <c r="ER105">
        <f ca="1">IF(AND($B105&gt;0,SUM(ER$3:ER104)=0,SUM($H105:EQ105)=0),$B105,0)</f>
        <v>0</v>
      </c>
      <c r="ES105">
        <f ca="1">IF(AND($B105&gt;0,SUM(ES$3:ES104)=0,SUM($H105:ER105)=0),$B105,0)</f>
        <v>0</v>
      </c>
      <c r="ET105">
        <f ca="1">IF(AND($B105&gt;0,SUM(ET$3:ET104)=0,SUM($H105:ES105)=0),$B105,0)</f>
        <v>0</v>
      </c>
      <c r="EU105">
        <f ca="1">IF(AND($B105&gt;0,SUM(EU$3:EU104)=0,SUM($H105:ET105)=0),$B105,0)</f>
        <v>0</v>
      </c>
      <c r="EV105">
        <f ca="1">IF(AND($B105&gt;0,SUM(EV$3:EV104)=0,SUM($H105:EU105)=0),$B105,0)</f>
        <v>0</v>
      </c>
      <c r="EW105">
        <f ca="1">IF(AND($B105&gt;0,SUM(EW$3:EW104)=0,SUM($H105:EV105)=0),$B105,0)</f>
        <v>0</v>
      </c>
      <c r="EX105">
        <f ca="1">IF(AND($B105&gt;0,SUM(EX$3:EX104)=0,SUM($H105:EW105)=0),$B105,0)</f>
        <v>0</v>
      </c>
      <c r="EY105">
        <f ca="1">IF(AND($B105&gt;0,SUM(EY$3:EY104)=0,SUM($H105:EX105)=0),$B105,0)</f>
        <v>0</v>
      </c>
      <c r="EZ105">
        <f ca="1">IF(AND($B105&gt;0,SUM(EZ$3:EZ104)=0,SUM($H105:EY105)=0),$B105,0)</f>
        <v>0</v>
      </c>
      <c r="FA105">
        <f ca="1">IF(AND($B105&gt;0,SUM(FA$3:FA104)=0,SUM($H105:EZ105)=0),$B105,0)</f>
        <v>0</v>
      </c>
      <c r="FB105">
        <f ca="1">IF(AND($B105&gt;0,SUM(FB$3:FB104)=0,SUM($H105:FA105)=0),$B105,0)</f>
        <v>0</v>
      </c>
      <c r="FC105">
        <f ca="1">IF(AND($B105&gt;0,SUM(FC$3:FC104)=0,SUM($H105:FB105)=0),$B105,0)</f>
        <v>0</v>
      </c>
      <c r="FD105">
        <f ca="1">IF(AND($B105&gt;0,SUM(FD$3:FD104)=0,SUM($H105:FC105)=0),$B105,0)</f>
        <v>0</v>
      </c>
      <c r="FE105">
        <f ca="1">IF(AND($B105&gt;0,SUM(FE$3:FE104)=0,SUM($H105:FD105)=0),$B105,0)</f>
        <v>0</v>
      </c>
      <c r="FF105">
        <f ca="1">IF(AND($B105&gt;0,SUM(FF$3:FF104)=0,SUM($H105:FE105)=0),$B105,0)</f>
        <v>0</v>
      </c>
      <c r="FG105">
        <f ca="1">IF(AND($B105&gt;0,SUM(FG$3:FG104)=0,SUM($H105:FF105)=0),$B105,0)</f>
        <v>0</v>
      </c>
      <c r="FH105">
        <f ca="1">IF(AND($B105&gt;0,SUM(FH$3:FH104)=0,SUM($H105:FG105)=0),$B105,0)</f>
        <v>0</v>
      </c>
      <c r="FI105">
        <f ca="1">IF(AND($B105&gt;0,SUM(FI$3:FI104)=0,SUM($H105:FH105)=0),$B105,0)</f>
        <v>0</v>
      </c>
      <c r="FJ105">
        <f ca="1">IF(AND($B105&gt;0,SUM(FJ$3:FJ104)=0,SUM($H105:FI105)=0),$B105,0)</f>
        <v>0</v>
      </c>
      <c r="FK105">
        <f ca="1">IF(AND($B105&gt;0,SUM(FK$3:FK104)=0,SUM($H105:FJ105)=0),$B105,0)</f>
        <v>0</v>
      </c>
      <c r="FL105">
        <f ca="1">IF(AND($B105&gt;0,SUM(FL$3:FL104)=0,SUM($H105:FK105)=0),$B105,0)</f>
        <v>0</v>
      </c>
      <c r="FM105">
        <f ca="1">IF(AND($B105&gt;0,SUM(FM$3:FM104)=0,SUM($H105:FL105)=0),$B105,0)</f>
        <v>0</v>
      </c>
      <c r="FN105">
        <f ca="1">IF(AND($B105&gt;0,SUM(FN$3:FN104)=0,SUM($H105:FM105)=0),$B105,0)</f>
        <v>0</v>
      </c>
      <c r="FS105" s="67"/>
      <c r="FT105" s="67"/>
      <c r="FU105" s="342"/>
      <c r="FV105" s="374" t="str">
        <f>""</f>
        <v/>
      </c>
      <c r="FY105" s="67"/>
      <c r="FZ105" s="67"/>
      <c r="GA105" s="342"/>
      <c r="GB105" s="374" t="str">
        <f>""</f>
        <v/>
      </c>
      <c r="GE105" s="67"/>
      <c r="GF105" s="67"/>
      <c r="GG105" s="342"/>
      <c r="GH105" s="374" t="str">
        <f>""</f>
        <v/>
      </c>
    </row>
    <row r="106" spans="1:190" ht="15.75" hidden="1" thickBot="1" x14ac:dyDescent="0.3">
      <c r="A106">
        <v>106</v>
      </c>
      <c r="C106" s="240">
        <f t="shared" ca="1" si="24"/>
        <v>0</v>
      </c>
      <c r="D106" s="240">
        <f t="shared" ca="1" si="25"/>
        <v>0</v>
      </c>
      <c r="E106" s="240">
        <f t="shared" ca="1" si="26"/>
        <v>0</v>
      </c>
      <c r="F106" s="240" t="str">
        <f t="shared" ca="1" si="27"/>
        <v/>
      </c>
      <c r="G106" s="47">
        <f ca="1">INDEX($I$2:$FN$2,ROWS(G$2:G106))</f>
        <v>0</v>
      </c>
      <c r="H106">
        <v>0</v>
      </c>
      <c r="I106">
        <f ca="1">IF(AND($B106&gt;0,SUM(I$3:I105)=0,SUM($H106:H106)=0),$B106,0)</f>
        <v>0</v>
      </c>
      <c r="J106">
        <f ca="1">IF(AND($B106&gt;0,SUM(J$3:J105)=0,SUM($H106:I106)=0),$B106,0)</f>
        <v>0</v>
      </c>
      <c r="K106">
        <f ca="1">IF(AND($B106&gt;0,SUM(K$3:K105)=0,SUM($H106:J106)=0),$B106,0)</f>
        <v>0</v>
      </c>
      <c r="L106">
        <f ca="1">IF(AND($B106&gt;0,SUM(L$3:L105)=0,SUM($H106:K106)=0),$B106,0)</f>
        <v>0</v>
      </c>
      <c r="M106">
        <f ca="1">IF(AND($B106&gt;0,SUM(M$3:M105)=0,SUM($H106:L106)=0),$B106,0)</f>
        <v>0</v>
      </c>
      <c r="N106">
        <f ca="1">IF(AND($B106&gt;0,SUM(N$3:N105)=0,SUM($H106:M106)=0),$B106,0)</f>
        <v>0</v>
      </c>
      <c r="O106">
        <f ca="1">IF(AND($B106&gt;0,SUM(O$3:O105)=0,SUM($H106:N106)=0),$B106,0)</f>
        <v>0</v>
      </c>
      <c r="P106">
        <f ca="1">IF(AND($B106&gt;0,SUM(P$3:P105)=0,SUM($H106:O106)=0),$B106,0)</f>
        <v>0</v>
      </c>
      <c r="Q106">
        <f ca="1">IF(AND($B106&gt;0,SUM(Q$3:Q105)=0,SUM($H106:P106)=0),$B106,0)</f>
        <v>0</v>
      </c>
      <c r="R106">
        <f ca="1">IF(AND($B106&gt;0,SUM(R$3:R105)=0,SUM($H106:Q106)=0),$B106,0)</f>
        <v>0</v>
      </c>
      <c r="S106">
        <f ca="1">IF(AND($B106&gt;0,SUM(S$3:S105)=0,SUM($H106:R106)=0),$B106,0)</f>
        <v>0</v>
      </c>
      <c r="T106">
        <f ca="1">IF(AND($B106&gt;0,SUM(T$3:T105)=0,SUM($H106:S106)=0),$B106,0)</f>
        <v>0</v>
      </c>
      <c r="U106">
        <f ca="1">IF(AND($B106&gt;0,SUM(U$3:U105)=0,SUM($H106:T106)=0),$B106,0)</f>
        <v>0</v>
      </c>
      <c r="V106">
        <f ca="1">IF(AND($B106&gt;0,SUM(V$3:V105)=0,SUM($H106:U106)=0),$B106,0)</f>
        <v>0</v>
      </c>
      <c r="W106">
        <f ca="1">IF(AND($B106&gt;0,SUM(W$3:W105)=0,SUM($H106:V106)=0),$B106,0)</f>
        <v>0</v>
      </c>
      <c r="X106">
        <f ca="1">IF(AND($B106&gt;0,SUM(X$3:X105)=0,SUM($H106:W106)=0),$B106,0)</f>
        <v>0</v>
      </c>
      <c r="Y106">
        <f ca="1">IF(AND($B106&gt;0,SUM(Y$3:Y105)=0,SUM($H106:X106)=0),$B106,0)</f>
        <v>0</v>
      </c>
      <c r="Z106">
        <f ca="1">IF(AND($B106&gt;0,SUM(Z$3:Z105)=0,SUM($H106:Y106)=0),$B106,0)</f>
        <v>0</v>
      </c>
      <c r="AA106">
        <f ca="1">IF(AND($B106&gt;0,SUM(AA$3:AA105)=0,SUM($H106:Z106)=0),$B106,0)</f>
        <v>0</v>
      </c>
      <c r="AB106">
        <f ca="1">IF(AND($B106&gt;0,SUM(AB$3:AB105)=0,SUM($H106:AA106)=0),$B106,0)</f>
        <v>0</v>
      </c>
      <c r="AC106">
        <f ca="1">IF(AND($B106&gt;0,SUM(AC$3:AC105)=0,SUM($H106:AB106)=0),$B106,0)</f>
        <v>0</v>
      </c>
      <c r="AD106">
        <f ca="1">IF(AND($B106&gt;0,SUM(AD$3:AD105)=0,SUM($H106:AC106)=0),$B106,0)</f>
        <v>0</v>
      </c>
      <c r="AE106">
        <f ca="1">IF(AND($B106&gt;0,SUM(AE$3:AE105)=0,SUM($H106:AD106)=0),$B106,0)</f>
        <v>0</v>
      </c>
      <c r="AF106">
        <f ca="1">IF(AND($B106&gt;0,SUM(AF$3:AF105)=0,SUM($H106:AE106)=0),$B106,0)</f>
        <v>0</v>
      </c>
      <c r="AG106">
        <f ca="1">IF(AND($B106&gt;0,SUM(AG$3:AG105)=0,SUM($H106:AF106)=0),$B106,0)</f>
        <v>0</v>
      </c>
      <c r="AH106">
        <f ca="1">IF(AND($B106&gt;0,SUM(AH$3:AH105)=0,SUM($H106:AG106)=0),$B106,0)</f>
        <v>0</v>
      </c>
      <c r="AI106">
        <f ca="1">IF(AND($B106&gt;0,SUM(AI$3:AI105)=0,SUM($H106:AH106)=0),$B106,0)</f>
        <v>0</v>
      </c>
      <c r="AJ106">
        <f ca="1">IF(AND($B106&gt;0,SUM(AJ$3:AJ105)=0,SUM($H106:AI106)=0),$B106,0)</f>
        <v>0</v>
      </c>
      <c r="AK106">
        <f ca="1">IF(AND($B106&gt;0,SUM(AK$3:AK105)=0,SUM($H106:AJ106)=0),$B106,0)</f>
        <v>0</v>
      </c>
      <c r="AL106">
        <f ca="1">IF(AND($B106&gt;0,SUM(AL$3:AL105)=0,SUM($H106:AK106)=0),$B106,0)</f>
        <v>0</v>
      </c>
      <c r="AM106">
        <f ca="1">IF(AND($B106&gt;0,SUM(AM$3:AM105)=0,SUM($H106:AL106)=0),$B106,0)</f>
        <v>0</v>
      </c>
      <c r="AN106">
        <f ca="1">IF(AND($B106&gt;0,SUM(AN$3:AN105)=0,SUM($H106:AM106)=0),$B106,0)</f>
        <v>0</v>
      </c>
      <c r="AO106">
        <f ca="1">IF(AND($B106&gt;0,SUM(AO$3:AO105)=0,SUM($H106:AN106)=0),$B106,0)</f>
        <v>0</v>
      </c>
      <c r="AP106">
        <f ca="1">IF(AND($B106&gt;0,SUM(AP$3:AP105)=0,SUM($H106:AO106)=0),$B106,0)</f>
        <v>0</v>
      </c>
      <c r="AQ106">
        <f ca="1">IF(AND($B106&gt;0,SUM(AQ$3:AQ105)=0,SUM($H106:AP106)=0),$B106,0)</f>
        <v>0</v>
      </c>
      <c r="AR106">
        <f ca="1">IF(AND($B106&gt;0,SUM(AR$3:AR105)=0,SUM($H106:AQ106)=0),$B106,0)</f>
        <v>0</v>
      </c>
      <c r="AS106">
        <f ca="1">IF(AND($B106&gt;0,SUM(AS$3:AS105)=0,SUM($H106:AR106)=0),$B106,0)</f>
        <v>0</v>
      </c>
      <c r="AT106">
        <f ca="1">IF(AND($B106&gt;0,SUM(AT$3:AT105)=0,SUM($H106:AS106)=0),$B106,0)</f>
        <v>0</v>
      </c>
      <c r="AU106">
        <f ca="1">IF(AND($B106&gt;0,SUM(AU$3:AU105)=0,SUM($H106:AT106)=0),$B106,0)</f>
        <v>0</v>
      </c>
      <c r="AV106">
        <f ca="1">IF(AND($B106&gt;0,SUM(AV$3:AV105)=0,SUM($H106:AU106)=0),$B106,0)</f>
        <v>0</v>
      </c>
      <c r="AW106">
        <f ca="1">IF(AND($B106&gt;0,SUM(AW$3:AW105)=0,SUM($H106:AV106)=0),$B106,0)</f>
        <v>0</v>
      </c>
      <c r="AX106">
        <f ca="1">IF(AND($B106&gt;0,SUM(AX$3:AX105)=0,SUM($H106:AW106)=0),$B106,0)</f>
        <v>0</v>
      </c>
      <c r="AY106">
        <f ca="1">IF(AND($B106&gt;0,SUM(AY$3:AY105)=0,SUM($H106:AX106)=0),$B106,0)</f>
        <v>0</v>
      </c>
      <c r="AZ106">
        <f ca="1">IF(AND($B106&gt;0,SUM(AZ$3:AZ105)=0,SUM($H106:AY106)=0),$B106,0)</f>
        <v>0</v>
      </c>
      <c r="BA106">
        <f ca="1">IF(AND($B106&gt;0,SUM(BA$3:BA105)=0,SUM($H106:AZ106)=0),$B106,0)</f>
        <v>0</v>
      </c>
      <c r="BB106">
        <f ca="1">IF(AND($B106&gt;0,SUM(BB$3:BB105)=0,SUM($H106:BA106)=0),$B106,0)</f>
        <v>0</v>
      </c>
      <c r="BC106">
        <f ca="1">IF(AND($B106&gt;0,SUM(BC$3:BC105)=0,SUM($H106:BB106)=0),$B106,0)</f>
        <v>0</v>
      </c>
      <c r="BD106">
        <f ca="1">IF(AND($B106&gt;0,SUM(BD$3:BD105)=0,SUM($H106:BC106)=0),$B106,0)</f>
        <v>0</v>
      </c>
      <c r="BE106">
        <f ca="1">IF(AND($B106&gt;0,SUM(BE$3:BE105)=0,SUM($H106:BD106)=0),$B106,0)</f>
        <v>0</v>
      </c>
      <c r="BF106">
        <f ca="1">IF(AND($B106&gt;0,SUM(BF$3:BF105)=0,SUM($H106:BE106)=0),$B106,0)</f>
        <v>0</v>
      </c>
      <c r="BG106">
        <f ca="1">IF(AND($B106&gt;0,SUM(BG$3:BG105)=0,SUM($H106:BF106)=0),$B106,0)</f>
        <v>0</v>
      </c>
      <c r="BH106">
        <f ca="1">IF(AND($B106&gt;0,SUM(BH$3:BH105)=0,SUM($H106:BG106)=0),$B106,0)</f>
        <v>0</v>
      </c>
      <c r="BI106">
        <f ca="1">IF(AND($B106&gt;0,SUM(BI$3:BI105)=0,SUM($H106:BH106)=0),$B106,0)</f>
        <v>0</v>
      </c>
      <c r="BJ106">
        <f ca="1">IF(AND($B106&gt;0,SUM(BJ$3:BJ105)=0,SUM($H106:BI106)=0),$B106,0)</f>
        <v>0</v>
      </c>
      <c r="BK106">
        <f ca="1">IF(AND($B106&gt;0,SUM(BK$3:BK105)=0,SUM($H106:BJ106)=0),$B106,0)</f>
        <v>0</v>
      </c>
      <c r="BL106">
        <f ca="1">IF(AND($B106&gt;0,SUM(BL$3:BL105)=0,SUM($H106:BK106)=0),$B106,0)</f>
        <v>0</v>
      </c>
      <c r="BM106">
        <f ca="1">IF(AND($B106&gt;0,SUM(BM$3:BM105)=0,SUM($H106:BL106)=0),$B106,0)</f>
        <v>0</v>
      </c>
      <c r="BN106">
        <f ca="1">IF(AND($B106&gt;0,SUM(BN$3:BN105)=0,SUM($H106:BM106)=0),$B106,0)</f>
        <v>0</v>
      </c>
      <c r="BO106">
        <f ca="1">IF(AND($B106&gt;0,SUM(BO$3:BO105)=0,SUM($H106:BN106)=0),$B106,0)</f>
        <v>0</v>
      </c>
      <c r="BP106">
        <f ca="1">IF(AND($B106&gt;0,SUM(BP$3:BP105)=0,SUM($H106:BO106)=0),$B106,0)</f>
        <v>0</v>
      </c>
      <c r="BQ106">
        <f ca="1">IF(AND($B106&gt;0,SUM(BQ$3:BQ105)=0,SUM($H106:BP106)=0),$B106,0)</f>
        <v>0</v>
      </c>
      <c r="BR106">
        <f ca="1">IF(AND($B106&gt;0,SUM(BR$3:BR105)=0,SUM($H106:BQ106)=0),$B106,0)</f>
        <v>0</v>
      </c>
      <c r="BS106">
        <f ca="1">IF(AND($B106&gt;0,SUM(BS$3:BS105)=0,SUM($H106:BR106)=0),$B106,0)</f>
        <v>0</v>
      </c>
      <c r="BT106">
        <f ca="1">IF(AND($B106&gt;0,SUM(BT$3:BT105)=0,SUM($H106:BS106)=0),$B106,0)</f>
        <v>0</v>
      </c>
      <c r="BU106">
        <f ca="1">IF(AND($B106&gt;0,SUM(BU$3:BU105)=0,SUM($H106:BT106)=0),$B106,0)</f>
        <v>0</v>
      </c>
      <c r="BV106">
        <f ca="1">IF(AND($B106&gt;0,SUM(BV$3:BV105)=0,SUM($H106:BU106)=0),$B106,0)</f>
        <v>0</v>
      </c>
      <c r="BW106">
        <f ca="1">IF(AND($B106&gt;0,SUM(BW$3:BW105)=0,SUM($H106:BV106)=0),$B106,0)</f>
        <v>0</v>
      </c>
      <c r="BX106">
        <f ca="1">IF(AND($B106&gt;0,SUM(BX$3:BX105)=0,SUM($H106:BW106)=0),$B106,0)</f>
        <v>0</v>
      </c>
      <c r="BY106">
        <f ca="1">IF(AND($B106&gt;0,SUM(BY$3:BY105)=0,SUM($H106:BX106)=0),$B106,0)</f>
        <v>0</v>
      </c>
      <c r="BZ106">
        <f ca="1">IF(AND($B106&gt;0,SUM(BZ$3:BZ105)=0,SUM($H106:BY106)=0),$B106,0)</f>
        <v>0</v>
      </c>
      <c r="CA106">
        <f ca="1">IF(AND($B106&gt;0,SUM(CA$3:CA105)=0,SUM($H106:BZ106)=0),$B106,0)</f>
        <v>0</v>
      </c>
      <c r="CB106">
        <f ca="1">IF(AND($B106&gt;0,SUM(CB$3:CB105)=0,SUM($H106:CA106)=0),$B106,0)</f>
        <v>0</v>
      </c>
      <c r="CC106">
        <f ca="1">IF(AND($B106&gt;0,SUM(CC$3:CC105)=0,SUM($H106:CB106)=0),$B106,0)</f>
        <v>0</v>
      </c>
      <c r="CD106">
        <f ca="1">IF(AND($B106&gt;0,SUM(CD$3:CD105)=0,SUM($H106:CC106)=0),$B106,0)</f>
        <v>0</v>
      </c>
      <c r="CE106">
        <f ca="1">IF(AND($B106&gt;0,SUM(CE$3:CE105)=0,SUM($H106:CD106)=0),$B106,0)</f>
        <v>0</v>
      </c>
      <c r="CF106">
        <f ca="1">IF(AND($B106&gt;0,SUM(CF$3:CF105)=0,SUM($H106:CE106)=0),$B106,0)</f>
        <v>0</v>
      </c>
      <c r="CG106">
        <f ca="1">IF(AND($B106&gt;0,SUM(CG$3:CG105)=0,SUM($H106:CF106)=0),$B106,0)</f>
        <v>0</v>
      </c>
      <c r="CH106">
        <f ca="1">IF(AND($B106&gt;0,SUM(CH$3:CH105)=0,SUM($H106:CG106)=0),$B106,0)</f>
        <v>0</v>
      </c>
      <c r="CI106">
        <f ca="1">IF(AND($B106&gt;0,SUM(CI$3:CI105)=0,SUM($H106:CH106)=0),$B106,0)</f>
        <v>0</v>
      </c>
      <c r="CJ106">
        <f ca="1">IF(AND($B106&gt;0,SUM(CJ$3:CJ105)=0,SUM($H106:CI106)=0),$B106,0)</f>
        <v>0</v>
      </c>
      <c r="CK106">
        <f ca="1">IF(AND($B106&gt;0,SUM(CK$3:CK105)=0,SUM($H106:CJ106)=0),$B106,0)</f>
        <v>0</v>
      </c>
      <c r="CL106">
        <f ca="1">IF(AND($B106&gt;0,SUM(CL$3:CL105)=0,SUM($H106:CK106)=0),$B106,0)</f>
        <v>0</v>
      </c>
      <c r="CM106">
        <f ca="1">IF(AND($B106&gt;0,SUM(CM$3:CM105)=0,SUM($H106:CL106)=0),$B106,0)</f>
        <v>0</v>
      </c>
      <c r="CN106">
        <f ca="1">IF(AND($B106&gt;0,SUM(CN$3:CN105)=0,SUM($H106:CM106)=0),$B106,0)</f>
        <v>0</v>
      </c>
      <c r="CO106">
        <f ca="1">IF(AND($B106&gt;0,SUM(CO$3:CO105)=0,SUM($H106:CN106)=0),$B106,0)</f>
        <v>0</v>
      </c>
      <c r="CP106">
        <f ca="1">IF(AND($B106&gt;0,SUM(CP$3:CP105)=0,SUM($H106:CO106)=0),$B106,0)</f>
        <v>0</v>
      </c>
      <c r="CQ106">
        <f ca="1">IF(AND($B106&gt;0,SUM(CQ$3:CQ105)=0,SUM($H106:CP106)=0),$B106,0)</f>
        <v>0</v>
      </c>
      <c r="CR106">
        <f ca="1">IF(AND($B106&gt;0,SUM(CR$3:CR105)=0,SUM($H106:CQ106)=0),$B106,0)</f>
        <v>0</v>
      </c>
      <c r="CS106">
        <f ca="1">IF(AND($B106&gt;0,SUM(CS$3:CS105)=0,SUM($H106:CR106)=0),$B106,0)</f>
        <v>0</v>
      </c>
      <c r="CT106">
        <f ca="1">IF(AND($B106&gt;0,SUM(CT$3:CT105)=0,SUM($H106:CS106)=0),$B106,0)</f>
        <v>0</v>
      </c>
      <c r="CU106">
        <f ca="1">IF(AND($B106&gt;0,SUM(CU$3:CU105)=0,SUM($H106:CT106)=0),$B106,0)</f>
        <v>0</v>
      </c>
      <c r="CV106">
        <f ca="1">IF(AND($B106&gt;0,SUM(CV$3:CV105)=0,SUM($H106:CU106)=0),$B106,0)</f>
        <v>0</v>
      </c>
      <c r="CW106">
        <f ca="1">IF(AND($B106&gt;0,SUM(CW$3:CW105)=0,SUM($H106:CV106)=0),$B106,0)</f>
        <v>0</v>
      </c>
      <c r="CX106">
        <f ca="1">IF(AND($B106&gt;0,SUM(CX$3:CX105)=0,SUM($H106:CW106)=0),$B106,0)</f>
        <v>0</v>
      </c>
      <c r="CY106">
        <f ca="1">IF(AND($B106&gt;0,SUM(CY$3:CY105)=0,SUM($H106:CX106)=0),$B106,0)</f>
        <v>0</v>
      </c>
      <c r="CZ106">
        <f ca="1">IF(AND($B106&gt;0,SUM(CZ$3:CZ105)=0,SUM($H106:CY106)=0),$B106,0)</f>
        <v>0</v>
      </c>
      <c r="DA106">
        <f ca="1">IF(AND($B106&gt;0,SUM(DA$3:DA105)=0,SUM($H106:CZ106)=0),$B106,0)</f>
        <v>0</v>
      </c>
      <c r="DB106">
        <f ca="1">IF(AND($B106&gt;0,SUM(DB$3:DB105)=0,SUM($H106:DA106)=0),$B106,0)</f>
        <v>0</v>
      </c>
      <c r="DC106">
        <f ca="1">IF(AND($B106&gt;0,SUM(DC$3:DC105)=0,SUM($H106:DB106)=0),$B106,0)</f>
        <v>0</v>
      </c>
      <c r="DD106">
        <f ca="1">IF(AND($B106&gt;0,SUM(DD$3:DD105)=0,SUM($H106:DC106)=0),$B106,0)</f>
        <v>0</v>
      </c>
      <c r="DE106">
        <f ca="1">IF(AND($B106&gt;0,SUM(DE$3:DE105)=0,SUM($H106:DD106)=0),$B106,0)</f>
        <v>0</v>
      </c>
      <c r="DF106">
        <f ca="1">IF(AND($B106&gt;0,SUM(DF$3:DF105)=0,SUM($H106:DE106)=0),$B106,0)</f>
        <v>0</v>
      </c>
      <c r="DG106">
        <f ca="1">IF(AND($B106&gt;0,SUM(DG$3:DG105)=0,SUM($H106:DF106)=0),$B106,0)</f>
        <v>0</v>
      </c>
      <c r="DH106">
        <f ca="1">IF(AND($B106&gt;0,SUM(DH$3:DH105)=0,SUM($H106:DG106)=0),$B106,0)</f>
        <v>0</v>
      </c>
      <c r="DI106">
        <f ca="1">IF(AND($B106&gt;0,SUM(DI$3:DI105)=0,SUM($H106:DH106)=0),$B106,0)</f>
        <v>0</v>
      </c>
      <c r="DJ106">
        <f ca="1">IF(AND($B106&gt;0,SUM(DJ$3:DJ105)=0,SUM($H106:DI106)=0),$B106,0)</f>
        <v>0</v>
      </c>
      <c r="DK106">
        <f ca="1">IF(AND($B106&gt;0,SUM(DK$3:DK105)=0,SUM($H106:DJ106)=0),$B106,0)</f>
        <v>0</v>
      </c>
      <c r="DL106">
        <f ca="1">IF(AND($B106&gt;0,SUM(DL$3:DL105)=0,SUM($H106:DK106)=0),$B106,0)</f>
        <v>0</v>
      </c>
      <c r="DM106">
        <f ca="1">IF(AND($B106&gt;0,SUM(DM$3:DM105)=0,SUM($H106:DL106)=0),$B106,0)</f>
        <v>0</v>
      </c>
      <c r="DN106">
        <f ca="1">IF(AND($B106&gt;0,SUM(DN$3:DN105)=0,SUM($H106:DM106)=0),$B106,0)</f>
        <v>0</v>
      </c>
      <c r="DO106">
        <f ca="1">IF(AND($B106&gt;0,SUM(DO$3:DO105)=0,SUM($H106:DN106)=0),$B106,0)</f>
        <v>0</v>
      </c>
      <c r="DP106">
        <f ca="1">IF(AND($B106&gt;0,SUM(DP$3:DP105)=0,SUM($H106:DO106)=0),$B106,0)</f>
        <v>0</v>
      </c>
      <c r="DQ106">
        <f ca="1">IF(AND($B106&gt;0,SUM(DQ$3:DQ105)=0,SUM($H106:DP106)=0),$B106,0)</f>
        <v>0</v>
      </c>
      <c r="DR106">
        <f ca="1">IF(AND($B106&gt;0,SUM(DR$3:DR105)=0,SUM($H106:DQ106)=0),$B106,0)</f>
        <v>0</v>
      </c>
      <c r="DS106">
        <f ca="1">IF(AND($B106&gt;0,SUM(DS$3:DS105)=0,SUM($H106:DR106)=0),$B106,0)</f>
        <v>0</v>
      </c>
      <c r="DT106">
        <f ca="1">IF(AND($B106&gt;0,SUM(DT$3:DT105)=0,SUM($H106:DS106)=0),$B106,0)</f>
        <v>0</v>
      </c>
      <c r="DU106">
        <f ca="1">IF(AND($B106&gt;0,SUM(DU$3:DU105)=0,SUM($H106:DT106)=0),$B106,0)</f>
        <v>0</v>
      </c>
      <c r="DV106">
        <f ca="1">IF(AND($B106&gt;0,SUM(DV$3:DV105)=0,SUM($H106:DU106)=0),$B106,0)</f>
        <v>0</v>
      </c>
      <c r="DW106">
        <f ca="1">IF(AND($B106&gt;0,SUM(DW$3:DW105)=0,SUM($H106:DV106)=0),$B106,0)</f>
        <v>0</v>
      </c>
      <c r="DX106">
        <f ca="1">IF(AND($B106&gt;0,SUM(DX$3:DX105)=0,SUM($H106:DW106)=0),$B106,0)</f>
        <v>0</v>
      </c>
      <c r="DY106">
        <f ca="1">IF(AND($B106&gt;0,SUM(DY$3:DY105)=0,SUM($H106:DX106)=0),$B106,0)</f>
        <v>0</v>
      </c>
      <c r="DZ106">
        <f ca="1">IF(AND($B106&gt;0,SUM(DZ$3:DZ105)=0,SUM($H106:DY106)=0),$B106,0)</f>
        <v>0</v>
      </c>
      <c r="EA106">
        <f ca="1">IF(AND($B106&gt;0,SUM(EA$3:EA105)=0,SUM($H106:DZ106)=0),$B106,0)</f>
        <v>0</v>
      </c>
      <c r="EB106">
        <f ca="1">IF(AND($B106&gt;0,SUM(EB$3:EB105)=0,SUM($H106:EA106)=0),$B106,0)</f>
        <v>0</v>
      </c>
      <c r="EC106">
        <f ca="1">IF(AND($B106&gt;0,SUM(EC$3:EC105)=0,SUM($H106:EB106)=0),$B106,0)</f>
        <v>0</v>
      </c>
      <c r="ED106">
        <f ca="1">IF(AND($B106&gt;0,SUM(ED$3:ED105)=0,SUM($H106:EC106)=0),$B106,0)</f>
        <v>0</v>
      </c>
      <c r="EE106">
        <f ca="1">IF(AND($B106&gt;0,SUM(EE$3:EE105)=0,SUM($H106:ED106)=0),$B106,0)</f>
        <v>0</v>
      </c>
      <c r="EF106">
        <f ca="1">IF(AND($B106&gt;0,SUM(EF$3:EF105)=0,SUM($H106:EE106)=0),$B106,0)</f>
        <v>0</v>
      </c>
      <c r="EG106">
        <f ca="1">IF(AND($B106&gt;0,SUM(EG$3:EG105)=0,SUM($H106:EF106)=0),$B106,0)</f>
        <v>0</v>
      </c>
      <c r="EH106">
        <f ca="1">IF(AND($B106&gt;0,SUM(EH$3:EH105)=0,SUM($H106:EG106)=0),$B106,0)</f>
        <v>0</v>
      </c>
      <c r="EI106">
        <f ca="1">IF(AND($B106&gt;0,SUM(EI$3:EI105)=0,SUM($H106:EH106)=0),$B106,0)</f>
        <v>0</v>
      </c>
      <c r="EJ106">
        <f ca="1">IF(AND($B106&gt;0,SUM(EJ$3:EJ105)=0,SUM($H106:EI106)=0),$B106,0)</f>
        <v>0</v>
      </c>
      <c r="EK106">
        <f ca="1">IF(AND($B106&gt;0,SUM(EK$3:EK105)=0,SUM($H106:EJ106)=0),$B106,0)</f>
        <v>0</v>
      </c>
      <c r="EL106">
        <f ca="1">IF(AND($B106&gt;0,SUM(EL$3:EL105)=0,SUM($H106:EK106)=0),$B106,0)</f>
        <v>0</v>
      </c>
      <c r="EM106">
        <f ca="1">IF(AND($B106&gt;0,SUM(EM$3:EM105)=0,SUM($H106:EL106)=0),$B106,0)</f>
        <v>0</v>
      </c>
      <c r="EN106">
        <f ca="1">IF(AND($B106&gt;0,SUM(EN$3:EN105)=0,SUM($H106:EM106)=0),$B106,0)</f>
        <v>0</v>
      </c>
      <c r="EO106">
        <f ca="1">IF(AND($B106&gt;0,SUM(EO$3:EO105)=0,SUM($H106:EN106)=0),$B106,0)</f>
        <v>0</v>
      </c>
      <c r="EP106">
        <f ca="1">IF(AND($B106&gt;0,SUM(EP$3:EP105)=0,SUM($H106:EO106)=0),$B106,0)</f>
        <v>0</v>
      </c>
      <c r="EQ106">
        <f ca="1">IF(AND($B106&gt;0,SUM(EQ$3:EQ105)=0,SUM($H106:EP106)=0),$B106,0)</f>
        <v>0</v>
      </c>
      <c r="ER106">
        <f ca="1">IF(AND($B106&gt;0,SUM(ER$3:ER105)=0,SUM($H106:EQ106)=0),$B106,0)</f>
        <v>0</v>
      </c>
      <c r="ES106">
        <f ca="1">IF(AND($B106&gt;0,SUM(ES$3:ES105)=0,SUM($H106:ER106)=0),$B106,0)</f>
        <v>0</v>
      </c>
      <c r="ET106">
        <f ca="1">IF(AND($B106&gt;0,SUM(ET$3:ET105)=0,SUM($H106:ES106)=0),$B106,0)</f>
        <v>0</v>
      </c>
      <c r="EU106">
        <f ca="1">IF(AND($B106&gt;0,SUM(EU$3:EU105)=0,SUM($H106:ET106)=0),$B106,0)</f>
        <v>0</v>
      </c>
      <c r="EV106">
        <f ca="1">IF(AND($B106&gt;0,SUM(EV$3:EV105)=0,SUM($H106:EU106)=0),$B106,0)</f>
        <v>0</v>
      </c>
      <c r="EW106">
        <f ca="1">IF(AND($B106&gt;0,SUM(EW$3:EW105)=0,SUM($H106:EV106)=0),$B106,0)</f>
        <v>0</v>
      </c>
      <c r="EX106">
        <f ca="1">IF(AND($B106&gt;0,SUM(EX$3:EX105)=0,SUM($H106:EW106)=0),$B106,0)</f>
        <v>0</v>
      </c>
      <c r="EY106">
        <f ca="1">IF(AND($B106&gt;0,SUM(EY$3:EY105)=0,SUM($H106:EX106)=0),$B106,0)</f>
        <v>0</v>
      </c>
      <c r="EZ106">
        <f ca="1">IF(AND($B106&gt;0,SUM(EZ$3:EZ105)=0,SUM($H106:EY106)=0),$B106,0)</f>
        <v>0</v>
      </c>
      <c r="FA106">
        <f ca="1">IF(AND($B106&gt;0,SUM(FA$3:FA105)=0,SUM($H106:EZ106)=0),$B106,0)</f>
        <v>0</v>
      </c>
      <c r="FB106">
        <f ca="1">IF(AND($B106&gt;0,SUM(FB$3:FB105)=0,SUM($H106:FA106)=0),$B106,0)</f>
        <v>0</v>
      </c>
      <c r="FC106">
        <f ca="1">IF(AND($B106&gt;0,SUM(FC$3:FC105)=0,SUM($H106:FB106)=0),$B106,0)</f>
        <v>0</v>
      </c>
      <c r="FD106">
        <f ca="1">IF(AND($B106&gt;0,SUM(FD$3:FD105)=0,SUM($H106:FC106)=0),$B106,0)</f>
        <v>0</v>
      </c>
      <c r="FE106">
        <f ca="1">IF(AND($B106&gt;0,SUM(FE$3:FE105)=0,SUM($H106:FD106)=0),$B106,0)</f>
        <v>0</v>
      </c>
      <c r="FF106">
        <f ca="1">IF(AND($B106&gt;0,SUM(FF$3:FF105)=0,SUM($H106:FE106)=0),$B106,0)</f>
        <v>0</v>
      </c>
      <c r="FG106">
        <f ca="1">IF(AND($B106&gt;0,SUM(FG$3:FG105)=0,SUM($H106:FF106)=0),$B106,0)</f>
        <v>0</v>
      </c>
      <c r="FH106">
        <f ca="1">IF(AND($B106&gt;0,SUM(FH$3:FH105)=0,SUM($H106:FG106)=0),$B106,0)</f>
        <v>0</v>
      </c>
      <c r="FI106">
        <f ca="1">IF(AND($B106&gt;0,SUM(FI$3:FI105)=0,SUM($H106:FH106)=0),$B106,0)</f>
        <v>0</v>
      </c>
      <c r="FJ106">
        <f ca="1">IF(AND($B106&gt;0,SUM(FJ$3:FJ105)=0,SUM($H106:FI106)=0),$B106,0)</f>
        <v>0</v>
      </c>
      <c r="FK106">
        <f ca="1">IF(AND($B106&gt;0,SUM(FK$3:FK105)=0,SUM($H106:FJ106)=0),$B106,0)</f>
        <v>0</v>
      </c>
      <c r="FL106">
        <f ca="1">IF(AND($B106&gt;0,SUM(FL$3:FL105)=0,SUM($H106:FK106)=0),$B106,0)</f>
        <v>0</v>
      </c>
      <c r="FM106">
        <f ca="1">IF(AND($B106&gt;0,SUM(FM$3:FM105)=0,SUM($H106:FL106)=0),$B106,0)</f>
        <v>0</v>
      </c>
      <c r="FN106">
        <f ca="1">IF(AND($B106&gt;0,SUM(FN$3:FN105)=0,SUM($H106:FM106)=0),$B106,0)</f>
        <v>0</v>
      </c>
      <c r="FS106" s="67"/>
      <c r="FT106" s="67"/>
      <c r="FU106" s="342"/>
      <c r="FV106" s="374" t="str">
        <f>""</f>
        <v/>
      </c>
      <c r="FY106" s="67"/>
      <c r="FZ106" s="67"/>
      <c r="GA106" s="342"/>
      <c r="GB106" s="374" t="str">
        <f>""</f>
        <v/>
      </c>
      <c r="GE106" s="67"/>
      <c r="GF106" s="67"/>
      <c r="GG106" s="342"/>
      <c r="GH106" s="374" t="str">
        <f>""</f>
        <v/>
      </c>
    </row>
    <row r="107" spans="1:190" ht="15.75" hidden="1" thickBot="1" x14ac:dyDescent="0.3">
      <c r="A107">
        <v>107</v>
      </c>
      <c r="C107" s="240">
        <f t="shared" ca="1" si="24"/>
        <v>0</v>
      </c>
      <c r="D107" s="240">
        <f t="shared" ca="1" si="25"/>
        <v>0</v>
      </c>
      <c r="E107" s="240">
        <f t="shared" ca="1" si="26"/>
        <v>0</v>
      </c>
      <c r="F107" s="240" t="str">
        <f t="shared" ca="1" si="27"/>
        <v/>
      </c>
      <c r="G107" s="47">
        <f ca="1">INDEX($I$2:$FN$2,ROWS(G$2:G107))</f>
        <v>0</v>
      </c>
      <c r="H107">
        <v>0</v>
      </c>
      <c r="I107">
        <f ca="1">IF(AND($B107&gt;0,SUM(I$3:I106)=0,SUM($H107:H107)=0),$B107,0)</f>
        <v>0</v>
      </c>
      <c r="J107">
        <f ca="1">IF(AND($B107&gt;0,SUM(J$3:J106)=0,SUM($H107:I107)=0),$B107,0)</f>
        <v>0</v>
      </c>
      <c r="K107">
        <f ca="1">IF(AND($B107&gt;0,SUM(K$3:K106)=0,SUM($H107:J107)=0),$B107,0)</f>
        <v>0</v>
      </c>
      <c r="L107">
        <f ca="1">IF(AND($B107&gt;0,SUM(L$3:L106)=0,SUM($H107:K107)=0),$B107,0)</f>
        <v>0</v>
      </c>
      <c r="M107">
        <f ca="1">IF(AND($B107&gt;0,SUM(M$3:M106)=0,SUM($H107:L107)=0),$B107,0)</f>
        <v>0</v>
      </c>
      <c r="N107">
        <f ca="1">IF(AND($B107&gt;0,SUM(N$3:N106)=0,SUM($H107:M107)=0),$B107,0)</f>
        <v>0</v>
      </c>
      <c r="O107">
        <f ca="1">IF(AND($B107&gt;0,SUM(O$3:O106)=0,SUM($H107:N107)=0),$B107,0)</f>
        <v>0</v>
      </c>
      <c r="P107">
        <f ca="1">IF(AND($B107&gt;0,SUM(P$3:P106)=0,SUM($H107:O107)=0),$B107,0)</f>
        <v>0</v>
      </c>
      <c r="Q107">
        <f ca="1">IF(AND($B107&gt;0,SUM(Q$3:Q106)=0,SUM($H107:P107)=0),$B107,0)</f>
        <v>0</v>
      </c>
      <c r="R107">
        <f ca="1">IF(AND($B107&gt;0,SUM(R$3:R106)=0,SUM($H107:Q107)=0),$B107,0)</f>
        <v>0</v>
      </c>
      <c r="S107">
        <f ca="1">IF(AND($B107&gt;0,SUM(S$3:S106)=0,SUM($H107:R107)=0),$B107,0)</f>
        <v>0</v>
      </c>
      <c r="T107">
        <f ca="1">IF(AND($B107&gt;0,SUM(T$3:T106)=0,SUM($H107:S107)=0),$B107,0)</f>
        <v>0</v>
      </c>
      <c r="U107">
        <f ca="1">IF(AND($B107&gt;0,SUM(U$3:U106)=0,SUM($H107:T107)=0),$B107,0)</f>
        <v>0</v>
      </c>
      <c r="V107">
        <f ca="1">IF(AND($B107&gt;0,SUM(V$3:V106)=0,SUM($H107:U107)=0),$B107,0)</f>
        <v>0</v>
      </c>
      <c r="W107">
        <f ca="1">IF(AND($B107&gt;0,SUM(W$3:W106)=0,SUM($H107:V107)=0),$B107,0)</f>
        <v>0</v>
      </c>
      <c r="X107">
        <f ca="1">IF(AND($B107&gt;0,SUM(X$3:X106)=0,SUM($H107:W107)=0),$B107,0)</f>
        <v>0</v>
      </c>
      <c r="Y107">
        <f ca="1">IF(AND($B107&gt;0,SUM(Y$3:Y106)=0,SUM($H107:X107)=0),$B107,0)</f>
        <v>0</v>
      </c>
      <c r="Z107">
        <f ca="1">IF(AND($B107&gt;0,SUM(Z$3:Z106)=0,SUM($H107:Y107)=0),$B107,0)</f>
        <v>0</v>
      </c>
      <c r="AA107">
        <f ca="1">IF(AND($B107&gt;0,SUM(AA$3:AA106)=0,SUM($H107:Z107)=0),$B107,0)</f>
        <v>0</v>
      </c>
      <c r="AB107">
        <f ca="1">IF(AND($B107&gt;0,SUM(AB$3:AB106)=0,SUM($H107:AA107)=0),$B107,0)</f>
        <v>0</v>
      </c>
      <c r="AC107">
        <f ca="1">IF(AND($B107&gt;0,SUM(AC$3:AC106)=0,SUM($H107:AB107)=0),$B107,0)</f>
        <v>0</v>
      </c>
      <c r="AD107">
        <f ca="1">IF(AND($B107&gt;0,SUM(AD$3:AD106)=0,SUM($H107:AC107)=0),$B107,0)</f>
        <v>0</v>
      </c>
      <c r="AE107">
        <f ca="1">IF(AND($B107&gt;0,SUM(AE$3:AE106)=0,SUM($H107:AD107)=0),$B107,0)</f>
        <v>0</v>
      </c>
      <c r="AF107">
        <f ca="1">IF(AND($B107&gt;0,SUM(AF$3:AF106)=0,SUM($H107:AE107)=0),$B107,0)</f>
        <v>0</v>
      </c>
      <c r="AG107">
        <f ca="1">IF(AND($B107&gt;0,SUM(AG$3:AG106)=0,SUM($H107:AF107)=0),$B107,0)</f>
        <v>0</v>
      </c>
      <c r="AH107">
        <f ca="1">IF(AND($B107&gt;0,SUM(AH$3:AH106)=0,SUM($H107:AG107)=0),$B107,0)</f>
        <v>0</v>
      </c>
      <c r="AI107">
        <f ca="1">IF(AND($B107&gt;0,SUM(AI$3:AI106)=0,SUM($H107:AH107)=0),$B107,0)</f>
        <v>0</v>
      </c>
      <c r="AJ107">
        <f ca="1">IF(AND($B107&gt;0,SUM(AJ$3:AJ106)=0,SUM($H107:AI107)=0),$B107,0)</f>
        <v>0</v>
      </c>
      <c r="AK107">
        <f ca="1">IF(AND($B107&gt;0,SUM(AK$3:AK106)=0,SUM($H107:AJ107)=0),$B107,0)</f>
        <v>0</v>
      </c>
      <c r="AL107">
        <f ca="1">IF(AND($B107&gt;0,SUM(AL$3:AL106)=0,SUM($H107:AK107)=0),$B107,0)</f>
        <v>0</v>
      </c>
      <c r="AM107">
        <f ca="1">IF(AND($B107&gt;0,SUM(AM$3:AM106)=0,SUM($H107:AL107)=0),$B107,0)</f>
        <v>0</v>
      </c>
      <c r="AN107">
        <f ca="1">IF(AND($B107&gt;0,SUM(AN$3:AN106)=0,SUM($H107:AM107)=0),$B107,0)</f>
        <v>0</v>
      </c>
      <c r="AO107">
        <f ca="1">IF(AND($B107&gt;0,SUM(AO$3:AO106)=0,SUM($H107:AN107)=0),$B107,0)</f>
        <v>0</v>
      </c>
      <c r="AP107">
        <f ca="1">IF(AND($B107&gt;0,SUM(AP$3:AP106)=0,SUM($H107:AO107)=0),$B107,0)</f>
        <v>0</v>
      </c>
      <c r="AQ107">
        <f ca="1">IF(AND($B107&gt;0,SUM(AQ$3:AQ106)=0,SUM($H107:AP107)=0),$B107,0)</f>
        <v>0</v>
      </c>
      <c r="AR107">
        <f ca="1">IF(AND($B107&gt;0,SUM(AR$3:AR106)=0,SUM($H107:AQ107)=0),$B107,0)</f>
        <v>0</v>
      </c>
      <c r="AS107">
        <f ca="1">IF(AND($B107&gt;0,SUM(AS$3:AS106)=0,SUM($H107:AR107)=0),$B107,0)</f>
        <v>0</v>
      </c>
      <c r="AT107">
        <f ca="1">IF(AND($B107&gt;0,SUM(AT$3:AT106)=0,SUM($H107:AS107)=0),$B107,0)</f>
        <v>0</v>
      </c>
      <c r="AU107">
        <f ca="1">IF(AND($B107&gt;0,SUM(AU$3:AU106)=0,SUM($H107:AT107)=0),$B107,0)</f>
        <v>0</v>
      </c>
      <c r="AV107">
        <f ca="1">IF(AND($B107&gt;0,SUM(AV$3:AV106)=0,SUM($H107:AU107)=0),$B107,0)</f>
        <v>0</v>
      </c>
      <c r="AW107">
        <f ca="1">IF(AND($B107&gt;0,SUM(AW$3:AW106)=0,SUM($H107:AV107)=0),$B107,0)</f>
        <v>0</v>
      </c>
      <c r="AX107">
        <f ca="1">IF(AND($B107&gt;0,SUM(AX$3:AX106)=0,SUM($H107:AW107)=0),$B107,0)</f>
        <v>0</v>
      </c>
      <c r="AY107">
        <f ca="1">IF(AND($B107&gt;0,SUM(AY$3:AY106)=0,SUM($H107:AX107)=0),$B107,0)</f>
        <v>0</v>
      </c>
      <c r="AZ107">
        <f ca="1">IF(AND($B107&gt;0,SUM(AZ$3:AZ106)=0,SUM($H107:AY107)=0),$B107,0)</f>
        <v>0</v>
      </c>
      <c r="BA107">
        <f ca="1">IF(AND($B107&gt;0,SUM(BA$3:BA106)=0,SUM($H107:AZ107)=0),$B107,0)</f>
        <v>0</v>
      </c>
      <c r="BB107">
        <f ca="1">IF(AND($B107&gt;0,SUM(BB$3:BB106)=0,SUM($H107:BA107)=0),$B107,0)</f>
        <v>0</v>
      </c>
      <c r="BC107">
        <f ca="1">IF(AND($B107&gt;0,SUM(BC$3:BC106)=0,SUM($H107:BB107)=0),$B107,0)</f>
        <v>0</v>
      </c>
      <c r="BD107">
        <f ca="1">IF(AND($B107&gt;0,SUM(BD$3:BD106)=0,SUM($H107:BC107)=0),$B107,0)</f>
        <v>0</v>
      </c>
      <c r="BE107">
        <f ca="1">IF(AND($B107&gt;0,SUM(BE$3:BE106)=0,SUM($H107:BD107)=0),$B107,0)</f>
        <v>0</v>
      </c>
      <c r="BF107">
        <f ca="1">IF(AND($B107&gt;0,SUM(BF$3:BF106)=0,SUM($H107:BE107)=0),$B107,0)</f>
        <v>0</v>
      </c>
      <c r="BG107">
        <f ca="1">IF(AND($B107&gt;0,SUM(BG$3:BG106)=0,SUM($H107:BF107)=0),$B107,0)</f>
        <v>0</v>
      </c>
      <c r="BH107">
        <f ca="1">IF(AND($B107&gt;0,SUM(BH$3:BH106)=0,SUM($H107:BG107)=0),$B107,0)</f>
        <v>0</v>
      </c>
      <c r="BI107">
        <f ca="1">IF(AND($B107&gt;0,SUM(BI$3:BI106)=0,SUM($H107:BH107)=0),$B107,0)</f>
        <v>0</v>
      </c>
      <c r="BJ107">
        <f ca="1">IF(AND($B107&gt;0,SUM(BJ$3:BJ106)=0,SUM($H107:BI107)=0),$B107,0)</f>
        <v>0</v>
      </c>
      <c r="BK107">
        <f ca="1">IF(AND($B107&gt;0,SUM(BK$3:BK106)=0,SUM($H107:BJ107)=0),$B107,0)</f>
        <v>0</v>
      </c>
      <c r="BL107">
        <f ca="1">IF(AND($B107&gt;0,SUM(BL$3:BL106)=0,SUM($H107:BK107)=0),$B107,0)</f>
        <v>0</v>
      </c>
      <c r="BM107">
        <f ca="1">IF(AND($B107&gt;0,SUM(BM$3:BM106)=0,SUM($H107:BL107)=0),$B107,0)</f>
        <v>0</v>
      </c>
      <c r="BN107">
        <f ca="1">IF(AND($B107&gt;0,SUM(BN$3:BN106)=0,SUM($H107:BM107)=0),$B107,0)</f>
        <v>0</v>
      </c>
      <c r="BO107">
        <f ca="1">IF(AND($B107&gt;0,SUM(BO$3:BO106)=0,SUM($H107:BN107)=0),$B107,0)</f>
        <v>0</v>
      </c>
      <c r="BP107">
        <f ca="1">IF(AND($B107&gt;0,SUM(BP$3:BP106)=0,SUM($H107:BO107)=0),$B107,0)</f>
        <v>0</v>
      </c>
      <c r="BQ107">
        <f ca="1">IF(AND($B107&gt;0,SUM(BQ$3:BQ106)=0,SUM($H107:BP107)=0),$B107,0)</f>
        <v>0</v>
      </c>
      <c r="BR107">
        <f ca="1">IF(AND($B107&gt;0,SUM(BR$3:BR106)=0,SUM($H107:BQ107)=0),$B107,0)</f>
        <v>0</v>
      </c>
      <c r="BS107">
        <f ca="1">IF(AND($B107&gt;0,SUM(BS$3:BS106)=0,SUM($H107:BR107)=0),$B107,0)</f>
        <v>0</v>
      </c>
      <c r="BT107">
        <f ca="1">IF(AND($B107&gt;0,SUM(BT$3:BT106)=0,SUM($H107:BS107)=0),$B107,0)</f>
        <v>0</v>
      </c>
      <c r="BU107">
        <f ca="1">IF(AND($B107&gt;0,SUM(BU$3:BU106)=0,SUM($H107:BT107)=0),$B107,0)</f>
        <v>0</v>
      </c>
      <c r="BV107">
        <f ca="1">IF(AND($B107&gt;0,SUM(BV$3:BV106)=0,SUM($H107:BU107)=0),$B107,0)</f>
        <v>0</v>
      </c>
      <c r="BW107">
        <f ca="1">IF(AND($B107&gt;0,SUM(BW$3:BW106)=0,SUM($H107:BV107)=0),$B107,0)</f>
        <v>0</v>
      </c>
      <c r="BX107">
        <f ca="1">IF(AND($B107&gt;0,SUM(BX$3:BX106)=0,SUM($H107:BW107)=0),$B107,0)</f>
        <v>0</v>
      </c>
      <c r="BY107">
        <f ca="1">IF(AND($B107&gt;0,SUM(BY$3:BY106)=0,SUM($H107:BX107)=0),$B107,0)</f>
        <v>0</v>
      </c>
      <c r="BZ107">
        <f ca="1">IF(AND($B107&gt;0,SUM(BZ$3:BZ106)=0,SUM($H107:BY107)=0),$B107,0)</f>
        <v>0</v>
      </c>
      <c r="CA107">
        <f ca="1">IF(AND($B107&gt;0,SUM(CA$3:CA106)=0,SUM($H107:BZ107)=0),$B107,0)</f>
        <v>0</v>
      </c>
      <c r="CB107">
        <f ca="1">IF(AND($B107&gt;0,SUM(CB$3:CB106)=0,SUM($H107:CA107)=0),$B107,0)</f>
        <v>0</v>
      </c>
      <c r="CC107">
        <f ca="1">IF(AND($B107&gt;0,SUM(CC$3:CC106)=0,SUM($H107:CB107)=0),$B107,0)</f>
        <v>0</v>
      </c>
      <c r="CD107">
        <f ca="1">IF(AND($B107&gt;0,SUM(CD$3:CD106)=0,SUM($H107:CC107)=0),$B107,0)</f>
        <v>0</v>
      </c>
      <c r="CE107">
        <f ca="1">IF(AND($B107&gt;0,SUM(CE$3:CE106)=0,SUM($H107:CD107)=0),$B107,0)</f>
        <v>0</v>
      </c>
      <c r="CF107">
        <f ca="1">IF(AND($B107&gt;0,SUM(CF$3:CF106)=0,SUM($H107:CE107)=0),$B107,0)</f>
        <v>0</v>
      </c>
      <c r="CG107">
        <f ca="1">IF(AND($B107&gt;0,SUM(CG$3:CG106)=0,SUM($H107:CF107)=0),$B107,0)</f>
        <v>0</v>
      </c>
      <c r="CH107">
        <f ca="1">IF(AND($B107&gt;0,SUM(CH$3:CH106)=0,SUM($H107:CG107)=0),$B107,0)</f>
        <v>0</v>
      </c>
      <c r="CI107">
        <f ca="1">IF(AND($B107&gt;0,SUM(CI$3:CI106)=0,SUM($H107:CH107)=0),$B107,0)</f>
        <v>0</v>
      </c>
      <c r="CJ107">
        <f ca="1">IF(AND($B107&gt;0,SUM(CJ$3:CJ106)=0,SUM($H107:CI107)=0),$B107,0)</f>
        <v>0</v>
      </c>
      <c r="CK107">
        <f ca="1">IF(AND($B107&gt;0,SUM(CK$3:CK106)=0,SUM($H107:CJ107)=0),$B107,0)</f>
        <v>0</v>
      </c>
      <c r="CL107">
        <f ca="1">IF(AND($B107&gt;0,SUM(CL$3:CL106)=0,SUM($H107:CK107)=0),$B107,0)</f>
        <v>0</v>
      </c>
      <c r="CM107">
        <f ca="1">IF(AND($B107&gt;0,SUM(CM$3:CM106)=0,SUM($H107:CL107)=0),$B107,0)</f>
        <v>0</v>
      </c>
      <c r="CN107">
        <f ca="1">IF(AND($B107&gt;0,SUM(CN$3:CN106)=0,SUM($H107:CM107)=0),$B107,0)</f>
        <v>0</v>
      </c>
      <c r="CO107">
        <f ca="1">IF(AND($B107&gt;0,SUM(CO$3:CO106)=0,SUM($H107:CN107)=0),$B107,0)</f>
        <v>0</v>
      </c>
      <c r="CP107">
        <f ca="1">IF(AND($B107&gt;0,SUM(CP$3:CP106)=0,SUM($H107:CO107)=0),$B107,0)</f>
        <v>0</v>
      </c>
      <c r="CQ107">
        <f ca="1">IF(AND($B107&gt;0,SUM(CQ$3:CQ106)=0,SUM($H107:CP107)=0),$B107,0)</f>
        <v>0</v>
      </c>
      <c r="CR107">
        <f ca="1">IF(AND($B107&gt;0,SUM(CR$3:CR106)=0,SUM($H107:CQ107)=0),$B107,0)</f>
        <v>0</v>
      </c>
      <c r="CS107">
        <f ca="1">IF(AND($B107&gt;0,SUM(CS$3:CS106)=0,SUM($H107:CR107)=0),$B107,0)</f>
        <v>0</v>
      </c>
      <c r="CT107">
        <f ca="1">IF(AND($B107&gt;0,SUM(CT$3:CT106)=0,SUM($H107:CS107)=0),$B107,0)</f>
        <v>0</v>
      </c>
      <c r="CU107">
        <f ca="1">IF(AND($B107&gt;0,SUM(CU$3:CU106)=0,SUM($H107:CT107)=0),$B107,0)</f>
        <v>0</v>
      </c>
      <c r="CV107">
        <f ca="1">IF(AND($B107&gt;0,SUM(CV$3:CV106)=0,SUM($H107:CU107)=0),$B107,0)</f>
        <v>0</v>
      </c>
      <c r="CW107">
        <f ca="1">IF(AND($B107&gt;0,SUM(CW$3:CW106)=0,SUM($H107:CV107)=0),$B107,0)</f>
        <v>0</v>
      </c>
      <c r="CX107">
        <f ca="1">IF(AND($B107&gt;0,SUM(CX$3:CX106)=0,SUM($H107:CW107)=0),$B107,0)</f>
        <v>0</v>
      </c>
      <c r="CY107">
        <f ca="1">IF(AND($B107&gt;0,SUM(CY$3:CY106)=0,SUM($H107:CX107)=0),$B107,0)</f>
        <v>0</v>
      </c>
      <c r="CZ107">
        <f ca="1">IF(AND($B107&gt;0,SUM(CZ$3:CZ106)=0,SUM($H107:CY107)=0),$B107,0)</f>
        <v>0</v>
      </c>
      <c r="DA107">
        <f ca="1">IF(AND($B107&gt;0,SUM(DA$3:DA106)=0,SUM($H107:CZ107)=0),$B107,0)</f>
        <v>0</v>
      </c>
      <c r="DB107">
        <f ca="1">IF(AND($B107&gt;0,SUM(DB$3:DB106)=0,SUM($H107:DA107)=0),$B107,0)</f>
        <v>0</v>
      </c>
      <c r="DC107">
        <f ca="1">IF(AND($B107&gt;0,SUM(DC$3:DC106)=0,SUM($H107:DB107)=0),$B107,0)</f>
        <v>0</v>
      </c>
      <c r="DD107">
        <f ca="1">IF(AND($B107&gt;0,SUM(DD$3:DD106)=0,SUM($H107:DC107)=0),$B107,0)</f>
        <v>0</v>
      </c>
      <c r="DE107">
        <f ca="1">IF(AND($B107&gt;0,SUM(DE$3:DE106)=0,SUM($H107:DD107)=0),$B107,0)</f>
        <v>0</v>
      </c>
      <c r="DF107">
        <f ca="1">IF(AND($B107&gt;0,SUM(DF$3:DF106)=0,SUM($H107:DE107)=0),$B107,0)</f>
        <v>0</v>
      </c>
      <c r="DG107">
        <f ca="1">IF(AND($B107&gt;0,SUM(DG$3:DG106)=0,SUM($H107:DF107)=0),$B107,0)</f>
        <v>0</v>
      </c>
      <c r="DH107">
        <f ca="1">IF(AND($B107&gt;0,SUM(DH$3:DH106)=0,SUM($H107:DG107)=0),$B107,0)</f>
        <v>0</v>
      </c>
      <c r="DI107">
        <f ca="1">IF(AND($B107&gt;0,SUM(DI$3:DI106)=0,SUM($H107:DH107)=0),$B107,0)</f>
        <v>0</v>
      </c>
      <c r="DJ107">
        <f ca="1">IF(AND($B107&gt;0,SUM(DJ$3:DJ106)=0,SUM($H107:DI107)=0),$B107,0)</f>
        <v>0</v>
      </c>
      <c r="DK107">
        <f ca="1">IF(AND($B107&gt;0,SUM(DK$3:DK106)=0,SUM($H107:DJ107)=0),$B107,0)</f>
        <v>0</v>
      </c>
      <c r="DL107">
        <f ca="1">IF(AND($B107&gt;0,SUM(DL$3:DL106)=0,SUM($H107:DK107)=0),$B107,0)</f>
        <v>0</v>
      </c>
      <c r="DM107">
        <f ca="1">IF(AND($B107&gt;0,SUM(DM$3:DM106)=0,SUM($H107:DL107)=0),$B107,0)</f>
        <v>0</v>
      </c>
      <c r="DN107">
        <f ca="1">IF(AND($B107&gt;0,SUM(DN$3:DN106)=0,SUM($H107:DM107)=0),$B107,0)</f>
        <v>0</v>
      </c>
      <c r="DO107">
        <f ca="1">IF(AND($B107&gt;0,SUM(DO$3:DO106)=0,SUM($H107:DN107)=0),$B107,0)</f>
        <v>0</v>
      </c>
      <c r="DP107">
        <f ca="1">IF(AND($B107&gt;0,SUM(DP$3:DP106)=0,SUM($H107:DO107)=0),$B107,0)</f>
        <v>0</v>
      </c>
      <c r="DQ107">
        <f ca="1">IF(AND($B107&gt;0,SUM(DQ$3:DQ106)=0,SUM($H107:DP107)=0),$B107,0)</f>
        <v>0</v>
      </c>
      <c r="DR107">
        <f ca="1">IF(AND($B107&gt;0,SUM(DR$3:DR106)=0,SUM($H107:DQ107)=0),$B107,0)</f>
        <v>0</v>
      </c>
      <c r="DS107">
        <f ca="1">IF(AND($B107&gt;0,SUM(DS$3:DS106)=0,SUM($H107:DR107)=0),$B107,0)</f>
        <v>0</v>
      </c>
      <c r="DT107">
        <f ca="1">IF(AND($B107&gt;0,SUM(DT$3:DT106)=0,SUM($H107:DS107)=0),$B107,0)</f>
        <v>0</v>
      </c>
      <c r="DU107">
        <f ca="1">IF(AND($B107&gt;0,SUM(DU$3:DU106)=0,SUM($H107:DT107)=0),$B107,0)</f>
        <v>0</v>
      </c>
      <c r="DV107">
        <f ca="1">IF(AND($B107&gt;0,SUM(DV$3:DV106)=0,SUM($H107:DU107)=0),$B107,0)</f>
        <v>0</v>
      </c>
      <c r="DW107">
        <f ca="1">IF(AND($B107&gt;0,SUM(DW$3:DW106)=0,SUM($H107:DV107)=0),$B107,0)</f>
        <v>0</v>
      </c>
      <c r="DX107">
        <f ca="1">IF(AND($B107&gt;0,SUM(DX$3:DX106)=0,SUM($H107:DW107)=0),$B107,0)</f>
        <v>0</v>
      </c>
      <c r="DY107">
        <f ca="1">IF(AND($B107&gt;0,SUM(DY$3:DY106)=0,SUM($H107:DX107)=0),$B107,0)</f>
        <v>0</v>
      </c>
      <c r="DZ107">
        <f ca="1">IF(AND($B107&gt;0,SUM(DZ$3:DZ106)=0,SUM($H107:DY107)=0),$B107,0)</f>
        <v>0</v>
      </c>
      <c r="EA107">
        <f ca="1">IF(AND($B107&gt;0,SUM(EA$3:EA106)=0,SUM($H107:DZ107)=0),$B107,0)</f>
        <v>0</v>
      </c>
      <c r="EB107">
        <f ca="1">IF(AND($B107&gt;0,SUM(EB$3:EB106)=0,SUM($H107:EA107)=0),$B107,0)</f>
        <v>0</v>
      </c>
      <c r="EC107">
        <f ca="1">IF(AND($B107&gt;0,SUM(EC$3:EC106)=0,SUM($H107:EB107)=0),$B107,0)</f>
        <v>0</v>
      </c>
      <c r="ED107">
        <f ca="1">IF(AND($B107&gt;0,SUM(ED$3:ED106)=0,SUM($H107:EC107)=0),$B107,0)</f>
        <v>0</v>
      </c>
      <c r="EE107">
        <f ca="1">IF(AND($B107&gt;0,SUM(EE$3:EE106)=0,SUM($H107:ED107)=0),$B107,0)</f>
        <v>0</v>
      </c>
      <c r="EF107">
        <f ca="1">IF(AND($B107&gt;0,SUM(EF$3:EF106)=0,SUM($H107:EE107)=0),$B107,0)</f>
        <v>0</v>
      </c>
      <c r="EG107">
        <f ca="1">IF(AND($B107&gt;0,SUM(EG$3:EG106)=0,SUM($H107:EF107)=0),$B107,0)</f>
        <v>0</v>
      </c>
      <c r="EH107">
        <f ca="1">IF(AND($B107&gt;0,SUM(EH$3:EH106)=0,SUM($H107:EG107)=0),$B107,0)</f>
        <v>0</v>
      </c>
      <c r="EI107">
        <f ca="1">IF(AND($B107&gt;0,SUM(EI$3:EI106)=0,SUM($H107:EH107)=0),$B107,0)</f>
        <v>0</v>
      </c>
      <c r="EJ107">
        <f ca="1">IF(AND($B107&gt;0,SUM(EJ$3:EJ106)=0,SUM($H107:EI107)=0),$B107,0)</f>
        <v>0</v>
      </c>
      <c r="EK107">
        <f ca="1">IF(AND($B107&gt;0,SUM(EK$3:EK106)=0,SUM($H107:EJ107)=0),$B107,0)</f>
        <v>0</v>
      </c>
      <c r="EL107">
        <f ca="1">IF(AND($B107&gt;0,SUM(EL$3:EL106)=0,SUM($H107:EK107)=0),$B107,0)</f>
        <v>0</v>
      </c>
      <c r="EM107">
        <f ca="1">IF(AND($B107&gt;0,SUM(EM$3:EM106)=0,SUM($H107:EL107)=0),$B107,0)</f>
        <v>0</v>
      </c>
      <c r="EN107">
        <f ca="1">IF(AND($B107&gt;0,SUM(EN$3:EN106)=0,SUM($H107:EM107)=0),$B107,0)</f>
        <v>0</v>
      </c>
      <c r="EO107">
        <f ca="1">IF(AND($B107&gt;0,SUM(EO$3:EO106)=0,SUM($H107:EN107)=0),$B107,0)</f>
        <v>0</v>
      </c>
      <c r="EP107">
        <f ca="1">IF(AND($B107&gt;0,SUM(EP$3:EP106)=0,SUM($H107:EO107)=0),$B107,0)</f>
        <v>0</v>
      </c>
      <c r="EQ107">
        <f ca="1">IF(AND($B107&gt;0,SUM(EQ$3:EQ106)=0,SUM($H107:EP107)=0),$B107,0)</f>
        <v>0</v>
      </c>
      <c r="ER107">
        <f ca="1">IF(AND($B107&gt;0,SUM(ER$3:ER106)=0,SUM($H107:EQ107)=0),$B107,0)</f>
        <v>0</v>
      </c>
      <c r="ES107">
        <f ca="1">IF(AND($B107&gt;0,SUM(ES$3:ES106)=0,SUM($H107:ER107)=0),$B107,0)</f>
        <v>0</v>
      </c>
      <c r="ET107">
        <f ca="1">IF(AND($B107&gt;0,SUM(ET$3:ET106)=0,SUM($H107:ES107)=0),$B107,0)</f>
        <v>0</v>
      </c>
      <c r="EU107">
        <f ca="1">IF(AND($B107&gt;0,SUM(EU$3:EU106)=0,SUM($H107:ET107)=0),$B107,0)</f>
        <v>0</v>
      </c>
      <c r="EV107">
        <f ca="1">IF(AND($B107&gt;0,SUM(EV$3:EV106)=0,SUM($H107:EU107)=0),$B107,0)</f>
        <v>0</v>
      </c>
      <c r="EW107">
        <f ca="1">IF(AND($B107&gt;0,SUM(EW$3:EW106)=0,SUM($H107:EV107)=0),$B107,0)</f>
        <v>0</v>
      </c>
      <c r="EX107">
        <f ca="1">IF(AND($B107&gt;0,SUM(EX$3:EX106)=0,SUM($H107:EW107)=0),$B107,0)</f>
        <v>0</v>
      </c>
      <c r="EY107">
        <f ca="1">IF(AND($B107&gt;0,SUM(EY$3:EY106)=0,SUM($H107:EX107)=0),$B107,0)</f>
        <v>0</v>
      </c>
      <c r="EZ107">
        <f ca="1">IF(AND($B107&gt;0,SUM(EZ$3:EZ106)=0,SUM($H107:EY107)=0),$B107,0)</f>
        <v>0</v>
      </c>
      <c r="FA107">
        <f ca="1">IF(AND($B107&gt;0,SUM(FA$3:FA106)=0,SUM($H107:EZ107)=0),$B107,0)</f>
        <v>0</v>
      </c>
      <c r="FB107">
        <f ca="1">IF(AND($B107&gt;0,SUM(FB$3:FB106)=0,SUM($H107:FA107)=0),$B107,0)</f>
        <v>0</v>
      </c>
      <c r="FC107">
        <f ca="1">IF(AND($B107&gt;0,SUM(FC$3:FC106)=0,SUM($H107:FB107)=0),$B107,0)</f>
        <v>0</v>
      </c>
      <c r="FD107">
        <f ca="1">IF(AND($B107&gt;0,SUM(FD$3:FD106)=0,SUM($H107:FC107)=0),$B107,0)</f>
        <v>0</v>
      </c>
      <c r="FE107">
        <f ca="1">IF(AND($B107&gt;0,SUM(FE$3:FE106)=0,SUM($H107:FD107)=0),$B107,0)</f>
        <v>0</v>
      </c>
      <c r="FF107">
        <f ca="1">IF(AND($B107&gt;0,SUM(FF$3:FF106)=0,SUM($H107:FE107)=0),$B107,0)</f>
        <v>0</v>
      </c>
      <c r="FG107">
        <f ca="1">IF(AND($B107&gt;0,SUM(FG$3:FG106)=0,SUM($H107:FF107)=0),$B107,0)</f>
        <v>0</v>
      </c>
      <c r="FH107">
        <f ca="1">IF(AND($B107&gt;0,SUM(FH$3:FH106)=0,SUM($H107:FG107)=0),$B107,0)</f>
        <v>0</v>
      </c>
      <c r="FI107">
        <f ca="1">IF(AND($B107&gt;0,SUM(FI$3:FI106)=0,SUM($H107:FH107)=0),$B107,0)</f>
        <v>0</v>
      </c>
      <c r="FJ107">
        <f ca="1">IF(AND($B107&gt;0,SUM(FJ$3:FJ106)=0,SUM($H107:FI107)=0),$B107,0)</f>
        <v>0</v>
      </c>
      <c r="FK107">
        <f ca="1">IF(AND($B107&gt;0,SUM(FK$3:FK106)=0,SUM($H107:FJ107)=0),$B107,0)</f>
        <v>0</v>
      </c>
      <c r="FL107">
        <f ca="1">IF(AND($B107&gt;0,SUM(FL$3:FL106)=0,SUM($H107:FK107)=0),$B107,0)</f>
        <v>0</v>
      </c>
      <c r="FM107">
        <f ca="1">IF(AND($B107&gt;0,SUM(FM$3:FM106)=0,SUM($H107:FL107)=0),$B107,0)</f>
        <v>0</v>
      </c>
      <c r="FN107">
        <f ca="1">IF(AND($B107&gt;0,SUM(FN$3:FN106)=0,SUM($H107:FM107)=0),$B107,0)</f>
        <v>0</v>
      </c>
      <c r="FS107" s="67"/>
      <c r="FT107" s="67"/>
      <c r="FU107" s="342"/>
      <c r="FV107" s="374" t="str">
        <f>""</f>
        <v/>
      </c>
      <c r="FY107" s="67"/>
      <c r="FZ107" s="67"/>
      <c r="GA107" s="342"/>
      <c r="GB107" s="374" t="str">
        <f>""</f>
        <v/>
      </c>
      <c r="GE107" s="67"/>
      <c r="GF107" s="67"/>
      <c r="GG107" s="342"/>
      <c r="GH107" s="374" t="str">
        <f>""</f>
        <v/>
      </c>
    </row>
    <row r="108" spans="1:190" ht="15.75" hidden="1" thickBot="1" x14ac:dyDescent="0.3">
      <c r="A108">
        <v>108</v>
      </c>
      <c r="C108" s="240">
        <f t="shared" ca="1" si="24"/>
        <v>0</v>
      </c>
      <c r="D108" s="240">
        <f t="shared" ca="1" si="25"/>
        <v>0</v>
      </c>
      <c r="E108" s="240">
        <f t="shared" ca="1" si="26"/>
        <v>0</v>
      </c>
      <c r="F108" s="240" t="str">
        <f t="shared" ca="1" si="27"/>
        <v/>
      </c>
      <c r="G108" s="47">
        <f ca="1">INDEX($I$2:$FN$2,ROWS(G$2:G108))</f>
        <v>0</v>
      </c>
      <c r="H108">
        <v>0</v>
      </c>
      <c r="I108">
        <f ca="1">IF(AND($B108&gt;0,SUM(I$3:I107)=0,SUM($H108:H108)=0),$B108,0)</f>
        <v>0</v>
      </c>
      <c r="J108">
        <f ca="1">IF(AND($B108&gt;0,SUM(J$3:J107)=0,SUM($H108:I108)=0),$B108,0)</f>
        <v>0</v>
      </c>
      <c r="K108">
        <f ca="1">IF(AND($B108&gt;0,SUM(K$3:K107)=0,SUM($H108:J108)=0),$B108,0)</f>
        <v>0</v>
      </c>
      <c r="L108">
        <f ca="1">IF(AND($B108&gt;0,SUM(L$3:L107)=0,SUM($H108:K108)=0),$B108,0)</f>
        <v>0</v>
      </c>
      <c r="M108">
        <f ca="1">IF(AND($B108&gt;0,SUM(M$3:M107)=0,SUM($H108:L108)=0),$B108,0)</f>
        <v>0</v>
      </c>
      <c r="N108">
        <f ca="1">IF(AND($B108&gt;0,SUM(N$3:N107)=0,SUM($H108:M108)=0),$B108,0)</f>
        <v>0</v>
      </c>
      <c r="O108">
        <f ca="1">IF(AND($B108&gt;0,SUM(O$3:O107)=0,SUM($H108:N108)=0),$B108,0)</f>
        <v>0</v>
      </c>
      <c r="P108">
        <f ca="1">IF(AND($B108&gt;0,SUM(P$3:P107)=0,SUM($H108:O108)=0),$B108,0)</f>
        <v>0</v>
      </c>
      <c r="Q108">
        <f ca="1">IF(AND($B108&gt;0,SUM(Q$3:Q107)=0,SUM($H108:P108)=0),$B108,0)</f>
        <v>0</v>
      </c>
      <c r="R108">
        <f ca="1">IF(AND($B108&gt;0,SUM(R$3:R107)=0,SUM($H108:Q108)=0),$B108,0)</f>
        <v>0</v>
      </c>
      <c r="S108">
        <f ca="1">IF(AND($B108&gt;0,SUM(S$3:S107)=0,SUM($H108:R108)=0),$B108,0)</f>
        <v>0</v>
      </c>
      <c r="T108">
        <f ca="1">IF(AND($B108&gt;0,SUM(T$3:T107)=0,SUM($H108:S108)=0),$B108,0)</f>
        <v>0</v>
      </c>
      <c r="U108">
        <f ca="1">IF(AND($B108&gt;0,SUM(U$3:U107)=0,SUM($H108:T108)=0),$B108,0)</f>
        <v>0</v>
      </c>
      <c r="V108">
        <f ca="1">IF(AND($B108&gt;0,SUM(V$3:V107)=0,SUM($H108:U108)=0),$B108,0)</f>
        <v>0</v>
      </c>
      <c r="W108">
        <f ca="1">IF(AND($B108&gt;0,SUM(W$3:W107)=0,SUM($H108:V108)=0),$B108,0)</f>
        <v>0</v>
      </c>
      <c r="X108">
        <f ca="1">IF(AND($B108&gt;0,SUM(X$3:X107)=0,SUM($H108:W108)=0),$B108,0)</f>
        <v>0</v>
      </c>
      <c r="Y108">
        <f ca="1">IF(AND($B108&gt;0,SUM(Y$3:Y107)=0,SUM($H108:X108)=0),$B108,0)</f>
        <v>0</v>
      </c>
      <c r="Z108">
        <f ca="1">IF(AND($B108&gt;0,SUM(Z$3:Z107)=0,SUM($H108:Y108)=0),$B108,0)</f>
        <v>0</v>
      </c>
      <c r="AA108">
        <f ca="1">IF(AND($B108&gt;0,SUM(AA$3:AA107)=0,SUM($H108:Z108)=0),$B108,0)</f>
        <v>0</v>
      </c>
      <c r="AB108">
        <f ca="1">IF(AND($B108&gt;0,SUM(AB$3:AB107)=0,SUM($H108:AA108)=0),$B108,0)</f>
        <v>0</v>
      </c>
      <c r="AC108">
        <f ca="1">IF(AND($B108&gt;0,SUM(AC$3:AC107)=0,SUM($H108:AB108)=0),$B108,0)</f>
        <v>0</v>
      </c>
      <c r="AD108">
        <f ca="1">IF(AND($B108&gt;0,SUM(AD$3:AD107)=0,SUM($H108:AC108)=0),$B108,0)</f>
        <v>0</v>
      </c>
      <c r="AE108">
        <f ca="1">IF(AND($B108&gt;0,SUM(AE$3:AE107)=0,SUM($H108:AD108)=0),$B108,0)</f>
        <v>0</v>
      </c>
      <c r="AF108">
        <f ca="1">IF(AND($B108&gt;0,SUM(AF$3:AF107)=0,SUM($H108:AE108)=0),$B108,0)</f>
        <v>0</v>
      </c>
      <c r="AG108">
        <f ca="1">IF(AND($B108&gt;0,SUM(AG$3:AG107)=0,SUM($H108:AF108)=0),$B108,0)</f>
        <v>0</v>
      </c>
      <c r="AH108">
        <f ca="1">IF(AND($B108&gt;0,SUM(AH$3:AH107)=0,SUM($H108:AG108)=0),$B108,0)</f>
        <v>0</v>
      </c>
      <c r="AI108">
        <f ca="1">IF(AND($B108&gt;0,SUM(AI$3:AI107)=0,SUM($H108:AH108)=0),$B108,0)</f>
        <v>0</v>
      </c>
      <c r="AJ108">
        <f ca="1">IF(AND($B108&gt;0,SUM(AJ$3:AJ107)=0,SUM($H108:AI108)=0),$B108,0)</f>
        <v>0</v>
      </c>
      <c r="AK108">
        <f ca="1">IF(AND($B108&gt;0,SUM(AK$3:AK107)=0,SUM($H108:AJ108)=0),$B108,0)</f>
        <v>0</v>
      </c>
      <c r="AL108">
        <f ca="1">IF(AND($B108&gt;0,SUM(AL$3:AL107)=0,SUM($H108:AK108)=0),$B108,0)</f>
        <v>0</v>
      </c>
      <c r="AM108">
        <f ca="1">IF(AND($B108&gt;0,SUM(AM$3:AM107)=0,SUM($H108:AL108)=0),$B108,0)</f>
        <v>0</v>
      </c>
      <c r="AN108">
        <f ca="1">IF(AND($B108&gt;0,SUM(AN$3:AN107)=0,SUM($H108:AM108)=0),$B108,0)</f>
        <v>0</v>
      </c>
      <c r="AO108">
        <f ca="1">IF(AND($B108&gt;0,SUM(AO$3:AO107)=0,SUM($H108:AN108)=0),$B108,0)</f>
        <v>0</v>
      </c>
      <c r="AP108">
        <f ca="1">IF(AND($B108&gt;0,SUM(AP$3:AP107)=0,SUM($H108:AO108)=0),$B108,0)</f>
        <v>0</v>
      </c>
      <c r="AQ108">
        <f ca="1">IF(AND($B108&gt;0,SUM(AQ$3:AQ107)=0,SUM($H108:AP108)=0),$B108,0)</f>
        <v>0</v>
      </c>
      <c r="AR108">
        <f ca="1">IF(AND($B108&gt;0,SUM(AR$3:AR107)=0,SUM($H108:AQ108)=0),$B108,0)</f>
        <v>0</v>
      </c>
      <c r="AS108">
        <f ca="1">IF(AND($B108&gt;0,SUM(AS$3:AS107)=0,SUM($H108:AR108)=0),$B108,0)</f>
        <v>0</v>
      </c>
      <c r="AT108">
        <f ca="1">IF(AND($B108&gt;0,SUM(AT$3:AT107)=0,SUM($H108:AS108)=0),$B108,0)</f>
        <v>0</v>
      </c>
      <c r="AU108">
        <f ca="1">IF(AND($B108&gt;0,SUM(AU$3:AU107)=0,SUM($H108:AT108)=0),$B108,0)</f>
        <v>0</v>
      </c>
      <c r="AV108">
        <f ca="1">IF(AND($B108&gt;0,SUM(AV$3:AV107)=0,SUM($H108:AU108)=0),$B108,0)</f>
        <v>0</v>
      </c>
      <c r="AW108">
        <f ca="1">IF(AND($B108&gt;0,SUM(AW$3:AW107)=0,SUM($H108:AV108)=0),$B108,0)</f>
        <v>0</v>
      </c>
      <c r="AX108">
        <f ca="1">IF(AND($B108&gt;0,SUM(AX$3:AX107)=0,SUM($H108:AW108)=0),$B108,0)</f>
        <v>0</v>
      </c>
      <c r="AY108">
        <f ca="1">IF(AND($B108&gt;0,SUM(AY$3:AY107)=0,SUM($H108:AX108)=0),$B108,0)</f>
        <v>0</v>
      </c>
      <c r="AZ108">
        <f ca="1">IF(AND($B108&gt;0,SUM(AZ$3:AZ107)=0,SUM($H108:AY108)=0),$B108,0)</f>
        <v>0</v>
      </c>
      <c r="BA108">
        <f ca="1">IF(AND($B108&gt;0,SUM(BA$3:BA107)=0,SUM($H108:AZ108)=0),$B108,0)</f>
        <v>0</v>
      </c>
      <c r="BB108">
        <f ca="1">IF(AND($B108&gt;0,SUM(BB$3:BB107)=0,SUM($H108:BA108)=0),$B108,0)</f>
        <v>0</v>
      </c>
      <c r="BC108">
        <f ca="1">IF(AND($B108&gt;0,SUM(BC$3:BC107)=0,SUM($H108:BB108)=0),$B108,0)</f>
        <v>0</v>
      </c>
      <c r="BD108">
        <f ca="1">IF(AND($B108&gt;0,SUM(BD$3:BD107)=0,SUM($H108:BC108)=0),$B108,0)</f>
        <v>0</v>
      </c>
      <c r="BE108">
        <f ca="1">IF(AND($B108&gt;0,SUM(BE$3:BE107)=0,SUM($H108:BD108)=0),$B108,0)</f>
        <v>0</v>
      </c>
      <c r="BF108">
        <f ca="1">IF(AND($B108&gt;0,SUM(BF$3:BF107)=0,SUM($H108:BE108)=0),$B108,0)</f>
        <v>0</v>
      </c>
      <c r="BG108">
        <f ca="1">IF(AND($B108&gt;0,SUM(BG$3:BG107)=0,SUM($H108:BF108)=0),$B108,0)</f>
        <v>0</v>
      </c>
      <c r="BH108">
        <f ca="1">IF(AND($B108&gt;0,SUM(BH$3:BH107)=0,SUM($H108:BG108)=0),$B108,0)</f>
        <v>0</v>
      </c>
      <c r="BI108">
        <f ca="1">IF(AND($B108&gt;0,SUM(BI$3:BI107)=0,SUM($H108:BH108)=0),$B108,0)</f>
        <v>0</v>
      </c>
      <c r="BJ108">
        <f ca="1">IF(AND($B108&gt;0,SUM(BJ$3:BJ107)=0,SUM($H108:BI108)=0),$B108,0)</f>
        <v>0</v>
      </c>
      <c r="BK108">
        <f ca="1">IF(AND($B108&gt;0,SUM(BK$3:BK107)=0,SUM($H108:BJ108)=0),$B108,0)</f>
        <v>0</v>
      </c>
      <c r="BL108">
        <f ca="1">IF(AND($B108&gt;0,SUM(BL$3:BL107)=0,SUM($H108:BK108)=0),$B108,0)</f>
        <v>0</v>
      </c>
      <c r="BM108">
        <f ca="1">IF(AND($B108&gt;0,SUM(BM$3:BM107)=0,SUM($H108:BL108)=0),$B108,0)</f>
        <v>0</v>
      </c>
      <c r="BN108">
        <f ca="1">IF(AND($B108&gt;0,SUM(BN$3:BN107)=0,SUM($H108:BM108)=0),$B108,0)</f>
        <v>0</v>
      </c>
      <c r="BO108">
        <f ca="1">IF(AND($B108&gt;0,SUM(BO$3:BO107)=0,SUM($H108:BN108)=0),$B108,0)</f>
        <v>0</v>
      </c>
      <c r="BP108">
        <f ca="1">IF(AND($B108&gt;0,SUM(BP$3:BP107)=0,SUM($H108:BO108)=0),$B108,0)</f>
        <v>0</v>
      </c>
      <c r="BQ108">
        <f ca="1">IF(AND($B108&gt;0,SUM(BQ$3:BQ107)=0,SUM($H108:BP108)=0),$B108,0)</f>
        <v>0</v>
      </c>
      <c r="BR108">
        <f ca="1">IF(AND($B108&gt;0,SUM(BR$3:BR107)=0,SUM($H108:BQ108)=0),$B108,0)</f>
        <v>0</v>
      </c>
      <c r="BS108">
        <f ca="1">IF(AND($B108&gt;0,SUM(BS$3:BS107)=0,SUM($H108:BR108)=0),$B108,0)</f>
        <v>0</v>
      </c>
      <c r="BT108">
        <f ca="1">IF(AND($B108&gt;0,SUM(BT$3:BT107)=0,SUM($H108:BS108)=0),$B108,0)</f>
        <v>0</v>
      </c>
      <c r="BU108">
        <f ca="1">IF(AND($B108&gt;0,SUM(BU$3:BU107)=0,SUM($H108:BT108)=0),$B108,0)</f>
        <v>0</v>
      </c>
      <c r="BV108">
        <f ca="1">IF(AND($B108&gt;0,SUM(BV$3:BV107)=0,SUM($H108:BU108)=0),$B108,0)</f>
        <v>0</v>
      </c>
      <c r="BW108">
        <f ca="1">IF(AND($B108&gt;0,SUM(BW$3:BW107)=0,SUM($H108:BV108)=0),$B108,0)</f>
        <v>0</v>
      </c>
      <c r="BX108">
        <f ca="1">IF(AND($B108&gt;0,SUM(BX$3:BX107)=0,SUM($H108:BW108)=0),$B108,0)</f>
        <v>0</v>
      </c>
      <c r="BY108">
        <f ca="1">IF(AND($B108&gt;0,SUM(BY$3:BY107)=0,SUM($H108:BX108)=0),$B108,0)</f>
        <v>0</v>
      </c>
      <c r="BZ108">
        <f ca="1">IF(AND($B108&gt;0,SUM(BZ$3:BZ107)=0,SUM($H108:BY108)=0),$B108,0)</f>
        <v>0</v>
      </c>
      <c r="CA108">
        <f ca="1">IF(AND($B108&gt;0,SUM(CA$3:CA107)=0,SUM($H108:BZ108)=0),$B108,0)</f>
        <v>0</v>
      </c>
      <c r="CB108">
        <f ca="1">IF(AND($B108&gt;0,SUM(CB$3:CB107)=0,SUM($H108:CA108)=0),$B108,0)</f>
        <v>0</v>
      </c>
      <c r="CC108">
        <f ca="1">IF(AND($B108&gt;0,SUM(CC$3:CC107)=0,SUM($H108:CB108)=0),$B108,0)</f>
        <v>0</v>
      </c>
      <c r="CD108">
        <f ca="1">IF(AND($B108&gt;0,SUM(CD$3:CD107)=0,SUM($H108:CC108)=0),$B108,0)</f>
        <v>0</v>
      </c>
      <c r="CE108">
        <f ca="1">IF(AND($B108&gt;0,SUM(CE$3:CE107)=0,SUM($H108:CD108)=0),$B108,0)</f>
        <v>0</v>
      </c>
      <c r="CF108">
        <f ca="1">IF(AND($B108&gt;0,SUM(CF$3:CF107)=0,SUM($H108:CE108)=0),$B108,0)</f>
        <v>0</v>
      </c>
      <c r="CG108">
        <f ca="1">IF(AND($B108&gt;0,SUM(CG$3:CG107)=0,SUM($H108:CF108)=0),$B108,0)</f>
        <v>0</v>
      </c>
      <c r="CH108">
        <f ca="1">IF(AND($B108&gt;0,SUM(CH$3:CH107)=0,SUM($H108:CG108)=0),$B108,0)</f>
        <v>0</v>
      </c>
      <c r="CI108">
        <f ca="1">IF(AND($B108&gt;0,SUM(CI$3:CI107)=0,SUM($H108:CH108)=0),$B108,0)</f>
        <v>0</v>
      </c>
      <c r="CJ108">
        <f ca="1">IF(AND($B108&gt;0,SUM(CJ$3:CJ107)=0,SUM($H108:CI108)=0),$B108,0)</f>
        <v>0</v>
      </c>
      <c r="CK108">
        <f ca="1">IF(AND($B108&gt;0,SUM(CK$3:CK107)=0,SUM($H108:CJ108)=0),$B108,0)</f>
        <v>0</v>
      </c>
      <c r="CL108">
        <f ca="1">IF(AND($B108&gt;0,SUM(CL$3:CL107)=0,SUM($H108:CK108)=0),$B108,0)</f>
        <v>0</v>
      </c>
      <c r="CM108">
        <f ca="1">IF(AND($B108&gt;0,SUM(CM$3:CM107)=0,SUM($H108:CL108)=0),$B108,0)</f>
        <v>0</v>
      </c>
      <c r="CN108">
        <f ca="1">IF(AND($B108&gt;0,SUM(CN$3:CN107)=0,SUM($H108:CM108)=0),$B108,0)</f>
        <v>0</v>
      </c>
      <c r="CO108">
        <f ca="1">IF(AND($B108&gt;0,SUM(CO$3:CO107)=0,SUM($H108:CN108)=0),$B108,0)</f>
        <v>0</v>
      </c>
      <c r="CP108">
        <f ca="1">IF(AND($B108&gt;0,SUM(CP$3:CP107)=0,SUM($H108:CO108)=0),$B108,0)</f>
        <v>0</v>
      </c>
      <c r="CQ108">
        <f ca="1">IF(AND($B108&gt;0,SUM(CQ$3:CQ107)=0,SUM($H108:CP108)=0),$B108,0)</f>
        <v>0</v>
      </c>
      <c r="CR108">
        <f ca="1">IF(AND($B108&gt;0,SUM(CR$3:CR107)=0,SUM($H108:CQ108)=0),$B108,0)</f>
        <v>0</v>
      </c>
      <c r="CS108">
        <f ca="1">IF(AND($B108&gt;0,SUM(CS$3:CS107)=0,SUM($H108:CR108)=0),$B108,0)</f>
        <v>0</v>
      </c>
      <c r="CT108">
        <f ca="1">IF(AND($B108&gt;0,SUM(CT$3:CT107)=0,SUM($H108:CS108)=0),$B108,0)</f>
        <v>0</v>
      </c>
      <c r="CU108">
        <f ca="1">IF(AND($B108&gt;0,SUM(CU$3:CU107)=0,SUM($H108:CT108)=0),$B108,0)</f>
        <v>0</v>
      </c>
      <c r="CV108">
        <f ca="1">IF(AND($B108&gt;0,SUM(CV$3:CV107)=0,SUM($H108:CU108)=0),$B108,0)</f>
        <v>0</v>
      </c>
      <c r="CW108">
        <f ca="1">IF(AND($B108&gt;0,SUM(CW$3:CW107)=0,SUM($H108:CV108)=0),$B108,0)</f>
        <v>0</v>
      </c>
      <c r="CX108">
        <f ca="1">IF(AND($B108&gt;0,SUM(CX$3:CX107)=0,SUM($H108:CW108)=0),$B108,0)</f>
        <v>0</v>
      </c>
      <c r="CY108">
        <f ca="1">IF(AND($B108&gt;0,SUM(CY$3:CY107)=0,SUM($H108:CX108)=0),$B108,0)</f>
        <v>0</v>
      </c>
      <c r="CZ108">
        <f ca="1">IF(AND($B108&gt;0,SUM(CZ$3:CZ107)=0,SUM($H108:CY108)=0),$B108,0)</f>
        <v>0</v>
      </c>
      <c r="DA108">
        <f ca="1">IF(AND($B108&gt;0,SUM(DA$3:DA107)=0,SUM($H108:CZ108)=0),$B108,0)</f>
        <v>0</v>
      </c>
      <c r="DB108">
        <f ca="1">IF(AND($B108&gt;0,SUM(DB$3:DB107)=0,SUM($H108:DA108)=0),$B108,0)</f>
        <v>0</v>
      </c>
      <c r="DC108">
        <f ca="1">IF(AND($B108&gt;0,SUM(DC$3:DC107)=0,SUM($H108:DB108)=0),$B108,0)</f>
        <v>0</v>
      </c>
      <c r="DD108">
        <f ca="1">IF(AND($B108&gt;0,SUM(DD$3:DD107)=0,SUM($H108:DC108)=0),$B108,0)</f>
        <v>0</v>
      </c>
      <c r="DE108">
        <f ca="1">IF(AND($B108&gt;0,SUM(DE$3:DE107)=0,SUM($H108:DD108)=0),$B108,0)</f>
        <v>0</v>
      </c>
      <c r="DF108">
        <f ca="1">IF(AND($B108&gt;0,SUM(DF$3:DF107)=0,SUM($H108:DE108)=0),$B108,0)</f>
        <v>0</v>
      </c>
      <c r="DG108">
        <f ca="1">IF(AND($B108&gt;0,SUM(DG$3:DG107)=0,SUM($H108:DF108)=0),$B108,0)</f>
        <v>0</v>
      </c>
      <c r="DH108">
        <f ca="1">IF(AND($B108&gt;0,SUM(DH$3:DH107)=0,SUM($H108:DG108)=0),$B108,0)</f>
        <v>0</v>
      </c>
      <c r="DI108">
        <f ca="1">IF(AND($B108&gt;0,SUM(DI$3:DI107)=0,SUM($H108:DH108)=0),$B108,0)</f>
        <v>0</v>
      </c>
      <c r="DJ108">
        <f ca="1">IF(AND($B108&gt;0,SUM(DJ$3:DJ107)=0,SUM($H108:DI108)=0),$B108,0)</f>
        <v>0</v>
      </c>
      <c r="DK108">
        <f ca="1">IF(AND($B108&gt;0,SUM(DK$3:DK107)=0,SUM($H108:DJ108)=0),$B108,0)</f>
        <v>0</v>
      </c>
      <c r="DL108">
        <f ca="1">IF(AND($B108&gt;0,SUM(DL$3:DL107)=0,SUM($H108:DK108)=0),$B108,0)</f>
        <v>0</v>
      </c>
      <c r="DM108">
        <f ca="1">IF(AND($B108&gt;0,SUM(DM$3:DM107)=0,SUM($H108:DL108)=0),$B108,0)</f>
        <v>0</v>
      </c>
      <c r="DN108">
        <f ca="1">IF(AND($B108&gt;0,SUM(DN$3:DN107)=0,SUM($H108:DM108)=0),$B108,0)</f>
        <v>0</v>
      </c>
      <c r="DO108">
        <f ca="1">IF(AND($B108&gt;0,SUM(DO$3:DO107)=0,SUM($H108:DN108)=0),$B108,0)</f>
        <v>0</v>
      </c>
      <c r="DP108">
        <f ca="1">IF(AND($B108&gt;0,SUM(DP$3:DP107)=0,SUM($H108:DO108)=0),$B108,0)</f>
        <v>0</v>
      </c>
      <c r="DQ108">
        <f ca="1">IF(AND($B108&gt;0,SUM(DQ$3:DQ107)=0,SUM($H108:DP108)=0),$B108,0)</f>
        <v>0</v>
      </c>
      <c r="DR108">
        <f ca="1">IF(AND($B108&gt;0,SUM(DR$3:DR107)=0,SUM($H108:DQ108)=0),$B108,0)</f>
        <v>0</v>
      </c>
      <c r="DS108">
        <f ca="1">IF(AND($B108&gt;0,SUM(DS$3:DS107)=0,SUM($H108:DR108)=0),$B108,0)</f>
        <v>0</v>
      </c>
      <c r="DT108">
        <f ca="1">IF(AND($B108&gt;0,SUM(DT$3:DT107)=0,SUM($H108:DS108)=0),$B108,0)</f>
        <v>0</v>
      </c>
      <c r="DU108">
        <f ca="1">IF(AND($B108&gt;0,SUM(DU$3:DU107)=0,SUM($H108:DT108)=0),$B108,0)</f>
        <v>0</v>
      </c>
      <c r="DV108">
        <f ca="1">IF(AND($B108&gt;0,SUM(DV$3:DV107)=0,SUM($H108:DU108)=0),$B108,0)</f>
        <v>0</v>
      </c>
      <c r="DW108">
        <f ca="1">IF(AND($B108&gt;0,SUM(DW$3:DW107)=0,SUM($H108:DV108)=0),$B108,0)</f>
        <v>0</v>
      </c>
      <c r="DX108">
        <f ca="1">IF(AND($B108&gt;0,SUM(DX$3:DX107)=0,SUM($H108:DW108)=0),$B108,0)</f>
        <v>0</v>
      </c>
      <c r="DY108">
        <f ca="1">IF(AND($B108&gt;0,SUM(DY$3:DY107)=0,SUM($H108:DX108)=0),$B108,0)</f>
        <v>0</v>
      </c>
      <c r="DZ108">
        <f ca="1">IF(AND($B108&gt;0,SUM(DZ$3:DZ107)=0,SUM($H108:DY108)=0),$B108,0)</f>
        <v>0</v>
      </c>
      <c r="EA108">
        <f ca="1">IF(AND($B108&gt;0,SUM(EA$3:EA107)=0,SUM($H108:DZ108)=0),$B108,0)</f>
        <v>0</v>
      </c>
      <c r="EB108">
        <f ca="1">IF(AND($B108&gt;0,SUM(EB$3:EB107)=0,SUM($H108:EA108)=0),$B108,0)</f>
        <v>0</v>
      </c>
      <c r="EC108">
        <f ca="1">IF(AND($B108&gt;0,SUM(EC$3:EC107)=0,SUM($H108:EB108)=0),$B108,0)</f>
        <v>0</v>
      </c>
      <c r="ED108">
        <f ca="1">IF(AND($B108&gt;0,SUM(ED$3:ED107)=0,SUM($H108:EC108)=0),$B108,0)</f>
        <v>0</v>
      </c>
      <c r="EE108">
        <f ca="1">IF(AND($B108&gt;0,SUM(EE$3:EE107)=0,SUM($H108:ED108)=0),$B108,0)</f>
        <v>0</v>
      </c>
      <c r="EF108">
        <f ca="1">IF(AND($B108&gt;0,SUM(EF$3:EF107)=0,SUM($H108:EE108)=0),$B108,0)</f>
        <v>0</v>
      </c>
      <c r="EG108">
        <f ca="1">IF(AND($B108&gt;0,SUM(EG$3:EG107)=0,SUM($H108:EF108)=0),$B108,0)</f>
        <v>0</v>
      </c>
      <c r="EH108">
        <f ca="1">IF(AND($B108&gt;0,SUM(EH$3:EH107)=0,SUM($H108:EG108)=0),$B108,0)</f>
        <v>0</v>
      </c>
      <c r="EI108">
        <f ca="1">IF(AND($B108&gt;0,SUM(EI$3:EI107)=0,SUM($H108:EH108)=0),$B108,0)</f>
        <v>0</v>
      </c>
      <c r="EJ108">
        <f ca="1">IF(AND($B108&gt;0,SUM(EJ$3:EJ107)=0,SUM($H108:EI108)=0),$B108,0)</f>
        <v>0</v>
      </c>
      <c r="EK108">
        <f ca="1">IF(AND($B108&gt;0,SUM(EK$3:EK107)=0,SUM($H108:EJ108)=0),$B108,0)</f>
        <v>0</v>
      </c>
      <c r="EL108">
        <f ca="1">IF(AND($B108&gt;0,SUM(EL$3:EL107)=0,SUM($H108:EK108)=0),$B108,0)</f>
        <v>0</v>
      </c>
      <c r="EM108">
        <f ca="1">IF(AND($B108&gt;0,SUM(EM$3:EM107)=0,SUM($H108:EL108)=0),$B108,0)</f>
        <v>0</v>
      </c>
      <c r="EN108">
        <f ca="1">IF(AND($B108&gt;0,SUM(EN$3:EN107)=0,SUM($H108:EM108)=0),$B108,0)</f>
        <v>0</v>
      </c>
      <c r="EO108">
        <f ca="1">IF(AND($B108&gt;0,SUM(EO$3:EO107)=0,SUM($H108:EN108)=0),$B108,0)</f>
        <v>0</v>
      </c>
      <c r="EP108">
        <f ca="1">IF(AND($B108&gt;0,SUM(EP$3:EP107)=0,SUM($H108:EO108)=0),$B108,0)</f>
        <v>0</v>
      </c>
      <c r="EQ108">
        <f ca="1">IF(AND($B108&gt;0,SUM(EQ$3:EQ107)=0,SUM($H108:EP108)=0),$B108,0)</f>
        <v>0</v>
      </c>
      <c r="ER108">
        <f ca="1">IF(AND($B108&gt;0,SUM(ER$3:ER107)=0,SUM($H108:EQ108)=0),$B108,0)</f>
        <v>0</v>
      </c>
      <c r="ES108">
        <f ca="1">IF(AND($B108&gt;0,SUM(ES$3:ES107)=0,SUM($H108:ER108)=0),$B108,0)</f>
        <v>0</v>
      </c>
      <c r="ET108">
        <f ca="1">IF(AND($B108&gt;0,SUM(ET$3:ET107)=0,SUM($H108:ES108)=0),$B108,0)</f>
        <v>0</v>
      </c>
      <c r="EU108">
        <f ca="1">IF(AND($B108&gt;0,SUM(EU$3:EU107)=0,SUM($H108:ET108)=0),$B108,0)</f>
        <v>0</v>
      </c>
      <c r="EV108">
        <f ca="1">IF(AND($B108&gt;0,SUM(EV$3:EV107)=0,SUM($H108:EU108)=0),$B108,0)</f>
        <v>0</v>
      </c>
      <c r="EW108">
        <f ca="1">IF(AND($B108&gt;0,SUM(EW$3:EW107)=0,SUM($H108:EV108)=0),$B108,0)</f>
        <v>0</v>
      </c>
      <c r="EX108">
        <f ca="1">IF(AND($B108&gt;0,SUM(EX$3:EX107)=0,SUM($H108:EW108)=0),$B108,0)</f>
        <v>0</v>
      </c>
      <c r="EY108">
        <f ca="1">IF(AND($B108&gt;0,SUM(EY$3:EY107)=0,SUM($H108:EX108)=0),$B108,0)</f>
        <v>0</v>
      </c>
      <c r="EZ108">
        <f ca="1">IF(AND($B108&gt;0,SUM(EZ$3:EZ107)=0,SUM($H108:EY108)=0),$B108,0)</f>
        <v>0</v>
      </c>
      <c r="FA108">
        <f ca="1">IF(AND($B108&gt;0,SUM(FA$3:FA107)=0,SUM($H108:EZ108)=0),$B108,0)</f>
        <v>0</v>
      </c>
      <c r="FB108">
        <f ca="1">IF(AND($B108&gt;0,SUM(FB$3:FB107)=0,SUM($H108:FA108)=0),$B108,0)</f>
        <v>0</v>
      </c>
      <c r="FC108">
        <f ca="1">IF(AND($B108&gt;0,SUM(FC$3:FC107)=0,SUM($H108:FB108)=0),$B108,0)</f>
        <v>0</v>
      </c>
      <c r="FD108">
        <f ca="1">IF(AND($B108&gt;0,SUM(FD$3:FD107)=0,SUM($H108:FC108)=0),$B108,0)</f>
        <v>0</v>
      </c>
      <c r="FE108">
        <f ca="1">IF(AND($B108&gt;0,SUM(FE$3:FE107)=0,SUM($H108:FD108)=0),$B108,0)</f>
        <v>0</v>
      </c>
      <c r="FF108">
        <f ca="1">IF(AND($B108&gt;0,SUM(FF$3:FF107)=0,SUM($H108:FE108)=0),$B108,0)</f>
        <v>0</v>
      </c>
      <c r="FG108">
        <f ca="1">IF(AND($B108&gt;0,SUM(FG$3:FG107)=0,SUM($H108:FF108)=0),$B108,0)</f>
        <v>0</v>
      </c>
      <c r="FH108">
        <f ca="1">IF(AND($B108&gt;0,SUM(FH$3:FH107)=0,SUM($H108:FG108)=0),$B108,0)</f>
        <v>0</v>
      </c>
      <c r="FI108">
        <f ca="1">IF(AND($B108&gt;0,SUM(FI$3:FI107)=0,SUM($H108:FH108)=0),$B108,0)</f>
        <v>0</v>
      </c>
      <c r="FJ108">
        <f ca="1">IF(AND($B108&gt;0,SUM(FJ$3:FJ107)=0,SUM($H108:FI108)=0),$B108,0)</f>
        <v>0</v>
      </c>
      <c r="FK108">
        <f ca="1">IF(AND($B108&gt;0,SUM(FK$3:FK107)=0,SUM($H108:FJ108)=0),$B108,0)</f>
        <v>0</v>
      </c>
      <c r="FL108">
        <f ca="1">IF(AND($B108&gt;0,SUM(FL$3:FL107)=0,SUM($H108:FK108)=0),$B108,0)</f>
        <v>0</v>
      </c>
      <c r="FM108">
        <f ca="1">IF(AND($B108&gt;0,SUM(FM$3:FM107)=0,SUM($H108:FL108)=0),$B108,0)</f>
        <v>0</v>
      </c>
      <c r="FN108">
        <f ca="1">IF(AND($B108&gt;0,SUM(FN$3:FN107)=0,SUM($H108:FM108)=0),$B108,0)</f>
        <v>0</v>
      </c>
      <c r="FS108" s="67"/>
      <c r="FT108" s="67"/>
      <c r="FU108" s="342"/>
      <c r="FV108" s="374" t="str">
        <f>""</f>
        <v/>
      </c>
      <c r="FY108" s="67"/>
      <c r="FZ108" s="67"/>
      <c r="GA108" s="342"/>
      <c r="GB108" s="374" t="str">
        <f>""</f>
        <v/>
      </c>
      <c r="GE108" s="67"/>
      <c r="GF108" s="67"/>
      <c r="GG108" s="342"/>
      <c r="GH108" s="374" t="str">
        <f>""</f>
        <v/>
      </c>
    </row>
    <row r="109" spans="1:190" ht="15.75" hidden="1" thickBot="1" x14ac:dyDescent="0.3">
      <c r="A109">
        <v>109</v>
      </c>
      <c r="C109" s="240">
        <f t="shared" ca="1" si="24"/>
        <v>0</v>
      </c>
      <c r="D109" s="240">
        <f t="shared" ca="1" si="25"/>
        <v>0</v>
      </c>
      <c r="E109" s="240">
        <f t="shared" ca="1" si="26"/>
        <v>0</v>
      </c>
      <c r="F109" s="240" t="str">
        <f t="shared" ca="1" si="27"/>
        <v/>
      </c>
      <c r="G109" s="47">
        <f ca="1">INDEX($I$2:$FN$2,ROWS(G$2:G109))</f>
        <v>0</v>
      </c>
      <c r="H109">
        <v>0</v>
      </c>
      <c r="I109">
        <f ca="1">IF(AND($B109&gt;0,SUM(I$3:I108)=0,SUM($H109:H109)=0),$B109,0)</f>
        <v>0</v>
      </c>
      <c r="J109">
        <f ca="1">IF(AND($B109&gt;0,SUM(J$3:J108)=0,SUM($H109:I109)=0),$B109,0)</f>
        <v>0</v>
      </c>
      <c r="K109">
        <f ca="1">IF(AND($B109&gt;0,SUM(K$3:K108)=0,SUM($H109:J109)=0),$B109,0)</f>
        <v>0</v>
      </c>
      <c r="L109">
        <f ca="1">IF(AND($B109&gt;0,SUM(L$3:L108)=0,SUM($H109:K109)=0),$B109,0)</f>
        <v>0</v>
      </c>
      <c r="M109">
        <f ca="1">IF(AND($B109&gt;0,SUM(M$3:M108)=0,SUM($H109:L109)=0),$B109,0)</f>
        <v>0</v>
      </c>
      <c r="N109">
        <f ca="1">IF(AND($B109&gt;0,SUM(N$3:N108)=0,SUM($H109:M109)=0),$B109,0)</f>
        <v>0</v>
      </c>
      <c r="O109">
        <f ca="1">IF(AND($B109&gt;0,SUM(O$3:O108)=0,SUM($H109:N109)=0),$B109,0)</f>
        <v>0</v>
      </c>
      <c r="P109">
        <f ca="1">IF(AND($B109&gt;0,SUM(P$3:P108)=0,SUM($H109:O109)=0),$B109,0)</f>
        <v>0</v>
      </c>
      <c r="Q109">
        <f ca="1">IF(AND($B109&gt;0,SUM(Q$3:Q108)=0,SUM($H109:P109)=0),$B109,0)</f>
        <v>0</v>
      </c>
      <c r="R109">
        <f ca="1">IF(AND($B109&gt;0,SUM(R$3:R108)=0,SUM($H109:Q109)=0),$B109,0)</f>
        <v>0</v>
      </c>
      <c r="S109">
        <f ca="1">IF(AND($B109&gt;0,SUM(S$3:S108)=0,SUM($H109:R109)=0),$B109,0)</f>
        <v>0</v>
      </c>
      <c r="T109">
        <f ca="1">IF(AND($B109&gt;0,SUM(T$3:T108)=0,SUM($H109:S109)=0),$B109,0)</f>
        <v>0</v>
      </c>
      <c r="U109">
        <f ca="1">IF(AND($B109&gt;0,SUM(U$3:U108)=0,SUM($H109:T109)=0),$B109,0)</f>
        <v>0</v>
      </c>
      <c r="V109">
        <f ca="1">IF(AND($B109&gt;0,SUM(V$3:V108)=0,SUM($H109:U109)=0),$B109,0)</f>
        <v>0</v>
      </c>
      <c r="W109">
        <f ca="1">IF(AND($B109&gt;0,SUM(W$3:W108)=0,SUM($H109:V109)=0),$B109,0)</f>
        <v>0</v>
      </c>
      <c r="X109">
        <f ca="1">IF(AND($B109&gt;0,SUM(X$3:X108)=0,SUM($H109:W109)=0),$B109,0)</f>
        <v>0</v>
      </c>
      <c r="Y109">
        <f ca="1">IF(AND($B109&gt;0,SUM(Y$3:Y108)=0,SUM($H109:X109)=0),$B109,0)</f>
        <v>0</v>
      </c>
      <c r="Z109">
        <f ca="1">IF(AND($B109&gt;0,SUM(Z$3:Z108)=0,SUM($H109:Y109)=0),$B109,0)</f>
        <v>0</v>
      </c>
      <c r="AA109">
        <f ca="1">IF(AND($B109&gt;0,SUM(AA$3:AA108)=0,SUM($H109:Z109)=0),$B109,0)</f>
        <v>0</v>
      </c>
      <c r="AB109">
        <f ca="1">IF(AND($B109&gt;0,SUM(AB$3:AB108)=0,SUM($H109:AA109)=0),$B109,0)</f>
        <v>0</v>
      </c>
      <c r="AC109">
        <f ca="1">IF(AND($B109&gt;0,SUM(AC$3:AC108)=0,SUM($H109:AB109)=0),$B109,0)</f>
        <v>0</v>
      </c>
      <c r="AD109">
        <f ca="1">IF(AND($B109&gt;0,SUM(AD$3:AD108)=0,SUM($H109:AC109)=0),$B109,0)</f>
        <v>0</v>
      </c>
      <c r="AE109">
        <f ca="1">IF(AND($B109&gt;0,SUM(AE$3:AE108)=0,SUM($H109:AD109)=0),$B109,0)</f>
        <v>0</v>
      </c>
      <c r="AF109">
        <f ca="1">IF(AND($B109&gt;0,SUM(AF$3:AF108)=0,SUM($H109:AE109)=0),$B109,0)</f>
        <v>0</v>
      </c>
      <c r="AG109">
        <f ca="1">IF(AND($B109&gt;0,SUM(AG$3:AG108)=0,SUM($H109:AF109)=0),$B109,0)</f>
        <v>0</v>
      </c>
      <c r="AH109">
        <f ca="1">IF(AND($B109&gt;0,SUM(AH$3:AH108)=0,SUM($H109:AG109)=0),$B109,0)</f>
        <v>0</v>
      </c>
      <c r="AI109">
        <f ca="1">IF(AND($B109&gt;0,SUM(AI$3:AI108)=0,SUM($H109:AH109)=0),$B109,0)</f>
        <v>0</v>
      </c>
      <c r="AJ109">
        <f ca="1">IF(AND($B109&gt;0,SUM(AJ$3:AJ108)=0,SUM($H109:AI109)=0),$B109,0)</f>
        <v>0</v>
      </c>
      <c r="AK109">
        <f ca="1">IF(AND($B109&gt;0,SUM(AK$3:AK108)=0,SUM($H109:AJ109)=0),$B109,0)</f>
        <v>0</v>
      </c>
      <c r="AL109">
        <f ca="1">IF(AND($B109&gt;0,SUM(AL$3:AL108)=0,SUM($H109:AK109)=0),$B109,0)</f>
        <v>0</v>
      </c>
      <c r="AM109">
        <f ca="1">IF(AND($B109&gt;0,SUM(AM$3:AM108)=0,SUM($H109:AL109)=0),$B109,0)</f>
        <v>0</v>
      </c>
      <c r="AN109">
        <f ca="1">IF(AND($B109&gt;0,SUM(AN$3:AN108)=0,SUM($H109:AM109)=0),$B109,0)</f>
        <v>0</v>
      </c>
      <c r="AO109">
        <f ca="1">IF(AND($B109&gt;0,SUM(AO$3:AO108)=0,SUM($H109:AN109)=0),$B109,0)</f>
        <v>0</v>
      </c>
      <c r="AP109">
        <f ca="1">IF(AND($B109&gt;0,SUM(AP$3:AP108)=0,SUM($H109:AO109)=0),$B109,0)</f>
        <v>0</v>
      </c>
      <c r="AQ109">
        <f ca="1">IF(AND($B109&gt;0,SUM(AQ$3:AQ108)=0,SUM($H109:AP109)=0),$B109,0)</f>
        <v>0</v>
      </c>
      <c r="AR109">
        <f ca="1">IF(AND($B109&gt;0,SUM(AR$3:AR108)=0,SUM($H109:AQ109)=0),$B109,0)</f>
        <v>0</v>
      </c>
      <c r="AS109">
        <f ca="1">IF(AND($B109&gt;0,SUM(AS$3:AS108)=0,SUM($H109:AR109)=0),$B109,0)</f>
        <v>0</v>
      </c>
      <c r="AT109">
        <f ca="1">IF(AND($B109&gt;0,SUM(AT$3:AT108)=0,SUM($H109:AS109)=0),$B109,0)</f>
        <v>0</v>
      </c>
      <c r="AU109">
        <f ca="1">IF(AND($B109&gt;0,SUM(AU$3:AU108)=0,SUM($H109:AT109)=0),$B109,0)</f>
        <v>0</v>
      </c>
      <c r="AV109">
        <f ca="1">IF(AND($B109&gt;0,SUM(AV$3:AV108)=0,SUM($H109:AU109)=0),$B109,0)</f>
        <v>0</v>
      </c>
      <c r="AW109">
        <f ca="1">IF(AND($B109&gt;0,SUM(AW$3:AW108)=0,SUM($H109:AV109)=0),$B109,0)</f>
        <v>0</v>
      </c>
      <c r="AX109">
        <f ca="1">IF(AND($B109&gt;0,SUM(AX$3:AX108)=0,SUM($H109:AW109)=0),$B109,0)</f>
        <v>0</v>
      </c>
      <c r="AY109">
        <f ca="1">IF(AND($B109&gt;0,SUM(AY$3:AY108)=0,SUM($H109:AX109)=0),$B109,0)</f>
        <v>0</v>
      </c>
      <c r="AZ109">
        <f ca="1">IF(AND($B109&gt;0,SUM(AZ$3:AZ108)=0,SUM($H109:AY109)=0),$B109,0)</f>
        <v>0</v>
      </c>
      <c r="BA109">
        <f ca="1">IF(AND($B109&gt;0,SUM(BA$3:BA108)=0,SUM($H109:AZ109)=0),$B109,0)</f>
        <v>0</v>
      </c>
      <c r="BB109">
        <f ca="1">IF(AND($B109&gt;0,SUM(BB$3:BB108)=0,SUM($H109:BA109)=0),$B109,0)</f>
        <v>0</v>
      </c>
      <c r="BC109">
        <f ca="1">IF(AND($B109&gt;0,SUM(BC$3:BC108)=0,SUM($H109:BB109)=0),$B109,0)</f>
        <v>0</v>
      </c>
      <c r="BD109">
        <f ca="1">IF(AND($B109&gt;0,SUM(BD$3:BD108)=0,SUM($H109:BC109)=0),$B109,0)</f>
        <v>0</v>
      </c>
      <c r="BE109">
        <f ca="1">IF(AND($B109&gt;0,SUM(BE$3:BE108)=0,SUM($H109:BD109)=0),$B109,0)</f>
        <v>0</v>
      </c>
      <c r="BF109">
        <f ca="1">IF(AND($B109&gt;0,SUM(BF$3:BF108)=0,SUM($H109:BE109)=0),$B109,0)</f>
        <v>0</v>
      </c>
      <c r="BG109">
        <f ca="1">IF(AND($B109&gt;0,SUM(BG$3:BG108)=0,SUM($H109:BF109)=0),$B109,0)</f>
        <v>0</v>
      </c>
      <c r="BH109">
        <f ca="1">IF(AND($B109&gt;0,SUM(BH$3:BH108)=0,SUM($H109:BG109)=0),$B109,0)</f>
        <v>0</v>
      </c>
      <c r="BI109">
        <f ca="1">IF(AND($B109&gt;0,SUM(BI$3:BI108)=0,SUM($H109:BH109)=0),$B109,0)</f>
        <v>0</v>
      </c>
      <c r="BJ109">
        <f ca="1">IF(AND($B109&gt;0,SUM(BJ$3:BJ108)=0,SUM($H109:BI109)=0),$B109,0)</f>
        <v>0</v>
      </c>
      <c r="BK109">
        <f ca="1">IF(AND($B109&gt;0,SUM(BK$3:BK108)=0,SUM($H109:BJ109)=0),$B109,0)</f>
        <v>0</v>
      </c>
      <c r="BL109">
        <f ca="1">IF(AND($B109&gt;0,SUM(BL$3:BL108)=0,SUM($H109:BK109)=0),$B109,0)</f>
        <v>0</v>
      </c>
      <c r="BM109">
        <f ca="1">IF(AND($B109&gt;0,SUM(BM$3:BM108)=0,SUM($H109:BL109)=0),$B109,0)</f>
        <v>0</v>
      </c>
      <c r="BN109">
        <f ca="1">IF(AND($B109&gt;0,SUM(BN$3:BN108)=0,SUM($H109:BM109)=0),$B109,0)</f>
        <v>0</v>
      </c>
      <c r="BO109">
        <f ca="1">IF(AND($B109&gt;0,SUM(BO$3:BO108)=0,SUM($H109:BN109)=0),$B109,0)</f>
        <v>0</v>
      </c>
      <c r="BP109">
        <f ca="1">IF(AND($B109&gt;0,SUM(BP$3:BP108)=0,SUM($H109:BO109)=0),$B109,0)</f>
        <v>0</v>
      </c>
      <c r="BQ109">
        <f ca="1">IF(AND($B109&gt;0,SUM(BQ$3:BQ108)=0,SUM($H109:BP109)=0),$B109,0)</f>
        <v>0</v>
      </c>
      <c r="BR109">
        <f ca="1">IF(AND($B109&gt;0,SUM(BR$3:BR108)=0,SUM($H109:BQ109)=0),$B109,0)</f>
        <v>0</v>
      </c>
      <c r="BS109">
        <f ca="1">IF(AND($B109&gt;0,SUM(BS$3:BS108)=0,SUM($H109:BR109)=0),$B109,0)</f>
        <v>0</v>
      </c>
      <c r="BT109">
        <f ca="1">IF(AND($B109&gt;0,SUM(BT$3:BT108)=0,SUM($H109:BS109)=0),$B109,0)</f>
        <v>0</v>
      </c>
      <c r="BU109">
        <f ca="1">IF(AND($B109&gt;0,SUM(BU$3:BU108)=0,SUM($H109:BT109)=0),$B109,0)</f>
        <v>0</v>
      </c>
      <c r="BV109">
        <f ca="1">IF(AND($B109&gt;0,SUM(BV$3:BV108)=0,SUM($H109:BU109)=0),$B109,0)</f>
        <v>0</v>
      </c>
      <c r="BW109">
        <f ca="1">IF(AND($B109&gt;0,SUM(BW$3:BW108)=0,SUM($H109:BV109)=0),$B109,0)</f>
        <v>0</v>
      </c>
      <c r="BX109">
        <f ca="1">IF(AND($B109&gt;0,SUM(BX$3:BX108)=0,SUM($H109:BW109)=0),$B109,0)</f>
        <v>0</v>
      </c>
      <c r="BY109">
        <f ca="1">IF(AND($B109&gt;0,SUM(BY$3:BY108)=0,SUM($H109:BX109)=0),$B109,0)</f>
        <v>0</v>
      </c>
      <c r="BZ109">
        <f ca="1">IF(AND($B109&gt;0,SUM(BZ$3:BZ108)=0,SUM($H109:BY109)=0),$B109,0)</f>
        <v>0</v>
      </c>
      <c r="CA109">
        <f ca="1">IF(AND($B109&gt;0,SUM(CA$3:CA108)=0,SUM($H109:BZ109)=0),$B109,0)</f>
        <v>0</v>
      </c>
      <c r="CB109">
        <f ca="1">IF(AND($B109&gt;0,SUM(CB$3:CB108)=0,SUM($H109:CA109)=0),$B109,0)</f>
        <v>0</v>
      </c>
      <c r="CC109">
        <f ca="1">IF(AND($B109&gt;0,SUM(CC$3:CC108)=0,SUM($H109:CB109)=0),$B109,0)</f>
        <v>0</v>
      </c>
      <c r="CD109">
        <f ca="1">IF(AND($B109&gt;0,SUM(CD$3:CD108)=0,SUM($H109:CC109)=0),$B109,0)</f>
        <v>0</v>
      </c>
      <c r="CE109">
        <f ca="1">IF(AND($B109&gt;0,SUM(CE$3:CE108)=0,SUM($H109:CD109)=0),$B109,0)</f>
        <v>0</v>
      </c>
      <c r="CF109">
        <f ca="1">IF(AND($B109&gt;0,SUM(CF$3:CF108)=0,SUM($H109:CE109)=0),$B109,0)</f>
        <v>0</v>
      </c>
      <c r="CG109">
        <f ca="1">IF(AND($B109&gt;0,SUM(CG$3:CG108)=0,SUM($H109:CF109)=0),$B109,0)</f>
        <v>0</v>
      </c>
      <c r="CH109">
        <f ca="1">IF(AND($B109&gt;0,SUM(CH$3:CH108)=0,SUM($H109:CG109)=0),$B109,0)</f>
        <v>0</v>
      </c>
      <c r="CI109">
        <f ca="1">IF(AND($B109&gt;0,SUM(CI$3:CI108)=0,SUM($H109:CH109)=0),$B109,0)</f>
        <v>0</v>
      </c>
      <c r="CJ109">
        <f ca="1">IF(AND($B109&gt;0,SUM(CJ$3:CJ108)=0,SUM($H109:CI109)=0),$B109,0)</f>
        <v>0</v>
      </c>
      <c r="CK109">
        <f ca="1">IF(AND($B109&gt;0,SUM(CK$3:CK108)=0,SUM($H109:CJ109)=0),$B109,0)</f>
        <v>0</v>
      </c>
      <c r="CL109">
        <f ca="1">IF(AND($B109&gt;0,SUM(CL$3:CL108)=0,SUM($H109:CK109)=0),$B109,0)</f>
        <v>0</v>
      </c>
      <c r="CM109">
        <f ca="1">IF(AND($B109&gt;0,SUM(CM$3:CM108)=0,SUM($H109:CL109)=0),$B109,0)</f>
        <v>0</v>
      </c>
      <c r="CN109">
        <f ca="1">IF(AND($B109&gt;0,SUM(CN$3:CN108)=0,SUM($H109:CM109)=0),$B109,0)</f>
        <v>0</v>
      </c>
      <c r="CO109">
        <f ca="1">IF(AND($B109&gt;0,SUM(CO$3:CO108)=0,SUM($H109:CN109)=0),$B109,0)</f>
        <v>0</v>
      </c>
      <c r="CP109">
        <f ca="1">IF(AND($B109&gt;0,SUM(CP$3:CP108)=0,SUM($H109:CO109)=0),$B109,0)</f>
        <v>0</v>
      </c>
      <c r="CQ109">
        <f ca="1">IF(AND($B109&gt;0,SUM(CQ$3:CQ108)=0,SUM($H109:CP109)=0),$B109,0)</f>
        <v>0</v>
      </c>
      <c r="CR109">
        <f ca="1">IF(AND($B109&gt;0,SUM(CR$3:CR108)=0,SUM($H109:CQ109)=0),$B109,0)</f>
        <v>0</v>
      </c>
      <c r="CS109">
        <f ca="1">IF(AND($B109&gt;0,SUM(CS$3:CS108)=0,SUM($H109:CR109)=0),$B109,0)</f>
        <v>0</v>
      </c>
      <c r="CT109">
        <f ca="1">IF(AND($B109&gt;0,SUM(CT$3:CT108)=0,SUM($H109:CS109)=0),$B109,0)</f>
        <v>0</v>
      </c>
      <c r="CU109">
        <f ca="1">IF(AND($B109&gt;0,SUM(CU$3:CU108)=0,SUM($H109:CT109)=0),$B109,0)</f>
        <v>0</v>
      </c>
      <c r="CV109">
        <f ca="1">IF(AND($B109&gt;0,SUM(CV$3:CV108)=0,SUM($H109:CU109)=0),$B109,0)</f>
        <v>0</v>
      </c>
      <c r="CW109">
        <f ca="1">IF(AND($B109&gt;0,SUM(CW$3:CW108)=0,SUM($H109:CV109)=0),$B109,0)</f>
        <v>0</v>
      </c>
      <c r="CX109">
        <f ca="1">IF(AND($B109&gt;0,SUM(CX$3:CX108)=0,SUM($H109:CW109)=0),$B109,0)</f>
        <v>0</v>
      </c>
      <c r="CY109">
        <f ca="1">IF(AND($B109&gt;0,SUM(CY$3:CY108)=0,SUM($H109:CX109)=0),$B109,0)</f>
        <v>0</v>
      </c>
      <c r="CZ109">
        <f ca="1">IF(AND($B109&gt;0,SUM(CZ$3:CZ108)=0,SUM($H109:CY109)=0),$B109,0)</f>
        <v>0</v>
      </c>
      <c r="DA109">
        <f ca="1">IF(AND($B109&gt;0,SUM(DA$3:DA108)=0,SUM($H109:CZ109)=0),$B109,0)</f>
        <v>0</v>
      </c>
      <c r="DB109">
        <f ca="1">IF(AND($B109&gt;0,SUM(DB$3:DB108)=0,SUM($H109:DA109)=0),$B109,0)</f>
        <v>0</v>
      </c>
      <c r="DC109">
        <f ca="1">IF(AND($B109&gt;0,SUM(DC$3:DC108)=0,SUM($H109:DB109)=0),$B109,0)</f>
        <v>0</v>
      </c>
      <c r="DD109">
        <f ca="1">IF(AND($B109&gt;0,SUM(DD$3:DD108)=0,SUM($H109:DC109)=0),$B109,0)</f>
        <v>0</v>
      </c>
      <c r="DE109">
        <f ca="1">IF(AND($B109&gt;0,SUM(DE$3:DE108)=0,SUM($H109:DD109)=0),$B109,0)</f>
        <v>0</v>
      </c>
      <c r="DF109">
        <f ca="1">IF(AND($B109&gt;0,SUM(DF$3:DF108)=0,SUM($H109:DE109)=0),$B109,0)</f>
        <v>0</v>
      </c>
      <c r="DG109">
        <f ca="1">IF(AND($B109&gt;0,SUM(DG$3:DG108)=0,SUM($H109:DF109)=0),$B109,0)</f>
        <v>0</v>
      </c>
      <c r="DH109">
        <f ca="1">IF(AND($B109&gt;0,SUM(DH$3:DH108)=0,SUM($H109:DG109)=0),$B109,0)</f>
        <v>0</v>
      </c>
      <c r="DI109">
        <f ca="1">IF(AND($B109&gt;0,SUM(DI$3:DI108)=0,SUM($H109:DH109)=0),$B109,0)</f>
        <v>0</v>
      </c>
      <c r="DJ109">
        <f ca="1">IF(AND($B109&gt;0,SUM(DJ$3:DJ108)=0,SUM($H109:DI109)=0),$B109,0)</f>
        <v>0</v>
      </c>
      <c r="DK109">
        <f ca="1">IF(AND($B109&gt;0,SUM(DK$3:DK108)=0,SUM($H109:DJ109)=0),$B109,0)</f>
        <v>0</v>
      </c>
      <c r="DL109">
        <f ca="1">IF(AND($B109&gt;0,SUM(DL$3:DL108)=0,SUM($H109:DK109)=0),$B109,0)</f>
        <v>0</v>
      </c>
      <c r="DM109">
        <f ca="1">IF(AND($B109&gt;0,SUM(DM$3:DM108)=0,SUM($H109:DL109)=0),$B109,0)</f>
        <v>0</v>
      </c>
      <c r="DN109">
        <f ca="1">IF(AND($B109&gt;0,SUM(DN$3:DN108)=0,SUM($H109:DM109)=0),$B109,0)</f>
        <v>0</v>
      </c>
      <c r="DO109">
        <f ca="1">IF(AND($B109&gt;0,SUM(DO$3:DO108)=0,SUM($H109:DN109)=0),$B109,0)</f>
        <v>0</v>
      </c>
      <c r="DP109">
        <f ca="1">IF(AND($B109&gt;0,SUM(DP$3:DP108)=0,SUM($H109:DO109)=0),$B109,0)</f>
        <v>0</v>
      </c>
      <c r="DQ109">
        <f ca="1">IF(AND($B109&gt;0,SUM(DQ$3:DQ108)=0,SUM($H109:DP109)=0),$B109,0)</f>
        <v>0</v>
      </c>
      <c r="DR109">
        <f ca="1">IF(AND($B109&gt;0,SUM(DR$3:DR108)=0,SUM($H109:DQ109)=0),$B109,0)</f>
        <v>0</v>
      </c>
      <c r="DS109">
        <f ca="1">IF(AND($B109&gt;0,SUM(DS$3:DS108)=0,SUM($H109:DR109)=0),$B109,0)</f>
        <v>0</v>
      </c>
      <c r="DT109">
        <f ca="1">IF(AND($B109&gt;0,SUM(DT$3:DT108)=0,SUM($H109:DS109)=0),$B109,0)</f>
        <v>0</v>
      </c>
      <c r="DU109">
        <f ca="1">IF(AND($B109&gt;0,SUM(DU$3:DU108)=0,SUM($H109:DT109)=0),$B109,0)</f>
        <v>0</v>
      </c>
      <c r="DV109">
        <f ca="1">IF(AND($B109&gt;0,SUM(DV$3:DV108)=0,SUM($H109:DU109)=0),$B109,0)</f>
        <v>0</v>
      </c>
      <c r="DW109">
        <f ca="1">IF(AND($B109&gt;0,SUM(DW$3:DW108)=0,SUM($H109:DV109)=0),$B109,0)</f>
        <v>0</v>
      </c>
      <c r="DX109">
        <f ca="1">IF(AND($B109&gt;0,SUM(DX$3:DX108)=0,SUM($H109:DW109)=0),$B109,0)</f>
        <v>0</v>
      </c>
      <c r="DY109">
        <f ca="1">IF(AND($B109&gt;0,SUM(DY$3:DY108)=0,SUM($H109:DX109)=0),$B109,0)</f>
        <v>0</v>
      </c>
      <c r="DZ109">
        <f ca="1">IF(AND($B109&gt;0,SUM(DZ$3:DZ108)=0,SUM($H109:DY109)=0),$B109,0)</f>
        <v>0</v>
      </c>
      <c r="EA109">
        <f ca="1">IF(AND($B109&gt;0,SUM(EA$3:EA108)=0,SUM($H109:DZ109)=0),$B109,0)</f>
        <v>0</v>
      </c>
      <c r="EB109">
        <f ca="1">IF(AND($B109&gt;0,SUM(EB$3:EB108)=0,SUM($H109:EA109)=0),$B109,0)</f>
        <v>0</v>
      </c>
      <c r="EC109">
        <f ca="1">IF(AND($B109&gt;0,SUM(EC$3:EC108)=0,SUM($H109:EB109)=0),$B109,0)</f>
        <v>0</v>
      </c>
      <c r="ED109">
        <f ca="1">IF(AND($B109&gt;0,SUM(ED$3:ED108)=0,SUM($H109:EC109)=0),$B109,0)</f>
        <v>0</v>
      </c>
      <c r="EE109">
        <f ca="1">IF(AND($B109&gt;0,SUM(EE$3:EE108)=0,SUM($H109:ED109)=0),$B109,0)</f>
        <v>0</v>
      </c>
      <c r="EF109">
        <f ca="1">IF(AND($B109&gt;0,SUM(EF$3:EF108)=0,SUM($H109:EE109)=0),$B109,0)</f>
        <v>0</v>
      </c>
      <c r="EG109">
        <f ca="1">IF(AND($B109&gt;0,SUM(EG$3:EG108)=0,SUM($H109:EF109)=0),$B109,0)</f>
        <v>0</v>
      </c>
      <c r="EH109">
        <f ca="1">IF(AND($B109&gt;0,SUM(EH$3:EH108)=0,SUM($H109:EG109)=0),$B109,0)</f>
        <v>0</v>
      </c>
      <c r="EI109">
        <f ca="1">IF(AND($B109&gt;0,SUM(EI$3:EI108)=0,SUM($H109:EH109)=0),$B109,0)</f>
        <v>0</v>
      </c>
      <c r="EJ109">
        <f ca="1">IF(AND($B109&gt;0,SUM(EJ$3:EJ108)=0,SUM($H109:EI109)=0),$B109,0)</f>
        <v>0</v>
      </c>
      <c r="EK109">
        <f ca="1">IF(AND($B109&gt;0,SUM(EK$3:EK108)=0,SUM($H109:EJ109)=0),$B109,0)</f>
        <v>0</v>
      </c>
      <c r="EL109">
        <f ca="1">IF(AND($B109&gt;0,SUM(EL$3:EL108)=0,SUM($H109:EK109)=0),$B109,0)</f>
        <v>0</v>
      </c>
      <c r="EM109">
        <f ca="1">IF(AND($B109&gt;0,SUM(EM$3:EM108)=0,SUM($H109:EL109)=0),$B109,0)</f>
        <v>0</v>
      </c>
      <c r="EN109">
        <f ca="1">IF(AND($B109&gt;0,SUM(EN$3:EN108)=0,SUM($H109:EM109)=0),$B109,0)</f>
        <v>0</v>
      </c>
      <c r="EO109">
        <f ca="1">IF(AND($B109&gt;0,SUM(EO$3:EO108)=0,SUM($H109:EN109)=0),$B109,0)</f>
        <v>0</v>
      </c>
      <c r="EP109">
        <f ca="1">IF(AND($B109&gt;0,SUM(EP$3:EP108)=0,SUM($H109:EO109)=0),$B109,0)</f>
        <v>0</v>
      </c>
      <c r="EQ109">
        <f ca="1">IF(AND($B109&gt;0,SUM(EQ$3:EQ108)=0,SUM($H109:EP109)=0),$B109,0)</f>
        <v>0</v>
      </c>
      <c r="ER109">
        <f ca="1">IF(AND($B109&gt;0,SUM(ER$3:ER108)=0,SUM($H109:EQ109)=0),$B109,0)</f>
        <v>0</v>
      </c>
      <c r="ES109">
        <f ca="1">IF(AND($B109&gt;0,SUM(ES$3:ES108)=0,SUM($H109:ER109)=0),$B109,0)</f>
        <v>0</v>
      </c>
      <c r="ET109">
        <f ca="1">IF(AND($B109&gt;0,SUM(ET$3:ET108)=0,SUM($H109:ES109)=0),$B109,0)</f>
        <v>0</v>
      </c>
      <c r="EU109">
        <f ca="1">IF(AND($B109&gt;0,SUM(EU$3:EU108)=0,SUM($H109:ET109)=0),$B109,0)</f>
        <v>0</v>
      </c>
      <c r="EV109">
        <f ca="1">IF(AND($B109&gt;0,SUM(EV$3:EV108)=0,SUM($H109:EU109)=0),$B109,0)</f>
        <v>0</v>
      </c>
      <c r="EW109">
        <f ca="1">IF(AND($B109&gt;0,SUM(EW$3:EW108)=0,SUM($H109:EV109)=0),$B109,0)</f>
        <v>0</v>
      </c>
      <c r="EX109">
        <f ca="1">IF(AND($B109&gt;0,SUM(EX$3:EX108)=0,SUM($H109:EW109)=0),$B109,0)</f>
        <v>0</v>
      </c>
      <c r="EY109">
        <f ca="1">IF(AND($B109&gt;0,SUM(EY$3:EY108)=0,SUM($H109:EX109)=0),$B109,0)</f>
        <v>0</v>
      </c>
      <c r="EZ109">
        <f ca="1">IF(AND($B109&gt;0,SUM(EZ$3:EZ108)=0,SUM($H109:EY109)=0),$B109,0)</f>
        <v>0</v>
      </c>
      <c r="FA109">
        <f ca="1">IF(AND($B109&gt;0,SUM(FA$3:FA108)=0,SUM($H109:EZ109)=0),$B109,0)</f>
        <v>0</v>
      </c>
      <c r="FB109">
        <f ca="1">IF(AND($B109&gt;0,SUM(FB$3:FB108)=0,SUM($H109:FA109)=0),$B109,0)</f>
        <v>0</v>
      </c>
      <c r="FC109">
        <f ca="1">IF(AND($B109&gt;0,SUM(FC$3:FC108)=0,SUM($H109:FB109)=0),$B109,0)</f>
        <v>0</v>
      </c>
      <c r="FD109">
        <f ca="1">IF(AND($B109&gt;0,SUM(FD$3:FD108)=0,SUM($H109:FC109)=0),$B109,0)</f>
        <v>0</v>
      </c>
      <c r="FE109">
        <f ca="1">IF(AND($B109&gt;0,SUM(FE$3:FE108)=0,SUM($H109:FD109)=0),$B109,0)</f>
        <v>0</v>
      </c>
      <c r="FF109">
        <f ca="1">IF(AND($B109&gt;0,SUM(FF$3:FF108)=0,SUM($H109:FE109)=0),$B109,0)</f>
        <v>0</v>
      </c>
      <c r="FG109">
        <f ca="1">IF(AND($B109&gt;0,SUM(FG$3:FG108)=0,SUM($H109:FF109)=0),$B109,0)</f>
        <v>0</v>
      </c>
      <c r="FH109">
        <f ca="1">IF(AND($B109&gt;0,SUM(FH$3:FH108)=0,SUM($H109:FG109)=0),$B109,0)</f>
        <v>0</v>
      </c>
      <c r="FI109">
        <f ca="1">IF(AND($B109&gt;0,SUM(FI$3:FI108)=0,SUM($H109:FH109)=0),$B109,0)</f>
        <v>0</v>
      </c>
      <c r="FJ109">
        <f ca="1">IF(AND($B109&gt;0,SUM(FJ$3:FJ108)=0,SUM($H109:FI109)=0),$B109,0)</f>
        <v>0</v>
      </c>
      <c r="FK109">
        <f ca="1">IF(AND($B109&gt;0,SUM(FK$3:FK108)=0,SUM($H109:FJ109)=0),$B109,0)</f>
        <v>0</v>
      </c>
      <c r="FL109">
        <f ca="1">IF(AND($B109&gt;0,SUM(FL$3:FL108)=0,SUM($H109:FK109)=0),$B109,0)</f>
        <v>0</v>
      </c>
      <c r="FM109">
        <f ca="1">IF(AND($B109&gt;0,SUM(FM$3:FM108)=0,SUM($H109:FL109)=0),$B109,0)</f>
        <v>0</v>
      </c>
      <c r="FN109">
        <f ca="1">IF(AND($B109&gt;0,SUM(FN$3:FN108)=0,SUM($H109:FM109)=0),$B109,0)</f>
        <v>0</v>
      </c>
      <c r="FS109" s="67"/>
      <c r="FT109" s="67"/>
      <c r="FU109" s="342"/>
      <c r="FV109" s="374" t="str">
        <f>""</f>
        <v/>
      </c>
      <c r="FY109" s="67"/>
      <c r="FZ109" s="67"/>
      <c r="GA109" s="342"/>
      <c r="GB109" s="374" t="str">
        <f>""</f>
        <v/>
      </c>
      <c r="GE109" s="67"/>
      <c r="GF109" s="67"/>
      <c r="GG109" s="342"/>
      <c r="GH109" s="374" t="str">
        <f>""</f>
        <v/>
      </c>
    </row>
    <row r="110" spans="1:190" ht="15.75" hidden="1" thickBot="1" x14ac:dyDescent="0.3">
      <c r="A110">
        <v>110</v>
      </c>
      <c r="C110" s="240">
        <f t="shared" ca="1" si="24"/>
        <v>0</v>
      </c>
      <c r="D110" s="240">
        <f t="shared" ca="1" si="25"/>
        <v>0</v>
      </c>
      <c r="E110" s="240">
        <f t="shared" ca="1" si="26"/>
        <v>0</v>
      </c>
      <c r="F110" s="240" t="str">
        <f t="shared" ca="1" si="27"/>
        <v/>
      </c>
      <c r="G110" s="47">
        <f ca="1">INDEX($I$2:$FN$2,ROWS(G$2:G110))</f>
        <v>0</v>
      </c>
      <c r="H110">
        <v>0</v>
      </c>
      <c r="I110">
        <f ca="1">IF(AND($B110&gt;0,SUM(I$3:I109)=0,SUM($H110:H110)=0),$B110,0)</f>
        <v>0</v>
      </c>
      <c r="J110">
        <f ca="1">IF(AND($B110&gt;0,SUM(J$3:J109)=0,SUM($H110:I110)=0),$B110,0)</f>
        <v>0</v>
      </c>
      <c r="K110">
        <f ca="1">IF(AND($B110&gt;0,SUM(K$3:K109)=0,SUM($H110:J110)=0),$B110,0)</f>
        <v>0</v>
      </c>
      <c r="L110">
        <f ca="1">IF(AND($B110&gt;0,SUM(L$3:L109)=0,SUM($H110:K110)=0),$B110,0)</f>
        <v>0</v>
      </c>
      <c r="M110">
        <f ca="1">IF(AND($B110&gt;0,SUM(M$3:M109)=0,SUM($H110:L110)=0),$B110,0)</f>
        <v>0</v>
      </c>
      <c r="N110">
        <f ca="1">IF(AND($B110&gt;0,SUM(N$3:N109)=0,SUM($H110:M110)=0),$B110,0)</f>
        <v>0</v>
      </c>
      <c r="O110">
        <f ca="1">IF(AND($B110&gt;0,SUM(O$3:O109)=0,SUM($H110:N110)=0),$B110,0)</f>
        <v>0</v>
      </c>
      <c r="P110">
        <f ca="1">IF(AND($B110&gt;0,SUM(P$3:P109)=0,SUM($H110:O110)=0),$B110,0)</f>
        <v>0</v>
      </c>
      <c r="Q110">
        <f ca="1">IF(AND($B110&gt;0,SUM(Q$3:Q109)=0,SUM($H110:P110)=0),$B110,0)</f>
        <v>0</v>
      </c>
      <c r="R110">
        <f ca="1">IF(AND($B110&gt;0,SUM(R$3:R109)=0,SUM($H110:Q110)=0),$B110,0)</f>
        <v>0</v>
      </c>
      <c r="S110">
        <f ca="1">IF(AND($B110&gt;0,SUM(S$3:S109)=0,SUM($H110:R110)=0),$B110,0)</f>
        <v>0</v>
      </c>
      <c r="T110">
        <f ca="1">IF(AND($B110&gt;0,SUM(T$3:T109)=0,SUM($H110:S110)=0),$B110,0)</f>
        <v>0</v>
      </c>
      <c r="U110">
        <f ca="1">IF(AND($B110&gt;0,SUM(U$3:U109)=0,SUM($H110:T110)=0),$B110,0)</f>
        <v>0</v>
      </c>
      <c r="V110">
        <f ca="1">IF(AND($B110&gt;0,SUM(V$3:V109)=0,SUM($H110:U110)=0),$B110,0)</f>
        <v>0</v>
      </c>
      <c r="W110">
        <f ca="1">IF(AND($B110&gt;0,SUM(W$3:W109)=0,SUM($H110:V110)=0),$B110,0)</f>
        <v>0</v>
      </c>
      <c r="X110">
        <f ca="1">IF(AND($B110&gt;0,SUM(X$3:X109)=0,SUM($H110:W110)=0),$B110,0)</f>
        <v>0</v>
      </c>
      <c r="Y110">
        <f ca="1">IF(AND($B110&gt;0,SUM(Y$3:Y109)=0,SUM($H110:X110)=0),$B110,0)</f>
        <v>0</v>
      </c>
      <c r="Z110">
        <f ca="1">IF(AND($B110&gt;0,SUM(Z$3:Z109)=0,SUM($H110:Y110)=0),$B110,0)</f>
        <v>0</v>
      </c>
      <c r="AA110">
        <f ca="1">IF(AND($B110&gt;0,SUM(AA$3:AA109)=0,SUM($H110:Z110)=0),$B110,0)</f>
        <v>0</v>
      </c>
      <c r="AB110">
        <f ca="1">IF(AND($B110&gt;0,SUM(AB$3:AB109)=0,SUM($H110:AA110)=0),$B110,0)</f>
        <v>0</v>
      </c>
      <c r="AC110">
        <f ca="1">IF(AND($B110&gt;0,SUM(AC$3:AC109)=0,SUM($H110:AB110)=0),$B110,0)</f>
        <v>0</v>
      </c>
      <c r="AD110">
        <f ca="1">IF(AND($B110&gt;0,SUM(AD$3:AD109)=0,SUM($H110:AC110)=0),$B110,0)</f>
        <v>0</v>
      </c>
      <c r="AE110">
        <f ca="1">IF(AND($B110&gt;0,SUM(AE$3:AE109)=0,SUM($H110:AD110)=0),$B110,0)</f>
        <v>0</v>
      </c>
      <c r="AF110">
        <f ca="1">IF(AND($B110&gt;0,SUM(AF$3:AF109)=0,SUM($H110:AE110)=0),$B110,0)</f>
        <v>0</v>
      </c>
      <c r="AG110">
        <f ca="1">IF(AND($B110&gt;0,SUM(AG$3:AG109)=0,SUM($H110:AF110)=0),$B110,0)</f>
        <v>0</v>
      </c>
      <c r="AH110">
        <f ca="1">IF(AND($B110&gt;0,SUM(AH$3:AH109)=0,SUM($H110:AG110)=0),$B110,0)</f>
        <v>0</v>
      </c>
      <c r="AI110">
        <f ca="1">IF(AND($B110&gt;0,SUM(AI$3:AI109)=0,SUM($H110:AH110)=0),$B110,0)</f>
        <v>0</v>
      </c>
      <c r="AJ110">
        <f ca="1">IF(AND($B110&gt;0,SUM(AJ$3:AJ109)=0,SUM($H110:AI110)=0),$B110,0)</f>
        <v>0</v>
      </c>
      <c r="AK110">
        <f ca="1">IF(AND($B110&gt;0,SUM(AK$3:AK109)=0,SUM($H110:AJ110)=0),$B110,0)</f>
        <v>0</v>
      </c>
      <c r="AL110">
        <f ca="1">IF(AND($B110&gt;0,SUM(AL$3:AL109)=0,SUM($H110:AK110)=0),$B110,0)</f>
        <v>0</v>
      </c>
      <c r="AM110">
        <f ca="1">IF(AND($B110&gt;0,SUM(AM$3:AM109)=0,SUM($H110:AL110)=0),$B110,0)</f>
        <v>0</v>
      </c>
      <c r="AN110">
        <f ca="1">IF(AND($B110&gt;0,SUM(AN$3:AN109)=0,SUM($H110:AM110)=0),$B110,0)</f>
        <v>0</v>
      </c>
      <c r="AO110">
        <f ca="1">IF(AND($B110&gt;0,SUM(AO$3:AO109)=0,SUM($H110:AN110)=0),$B110,0)</f>
        <v>0</v>
      </c>
      <c r="AP110">
        <f ca="1">IF(AND($B110&gt;0,SUM(AP$3:AP109)=0,SUM($H110:AO110)=0),$B110,0)</f>
        <v>0</v>
      </c>
      <c r="AQ110">
        <f ca="1">IF(AND($B110&gt;0,SUM(AQ$3:AQ109)=0,SUM($H110:AP110)=0),$B110,0)</f>
        <v>0</v>
      </c>
      <c r="AR110">
        <f ca="1">IF(AND($B110&gt;0,SUM(AR$3:AR109)=0,SUM($H110:AQ110)=0),$B110,0)</f>
        <v>0</v>
      </c>
      <c r="AS110">
        <f ca="1">IF(AND($B110&gt;0,SUM(AS$3:AS109)=0,SUM($H110:AR110)=0),$B110,0)</f>
        <v>0</v>
      </c>
      <c r="AT110">
        <f ca="1">IF(AND($B110&gt;0,SUM(AT$3:AT109)=0,SUM($H110:AS110)=0),$B110,0)</f>
        <v>0</v>
      </c>
      <c r="AU110">
        <f ca="1">IF(AND($B110&gt;0,SUM(AU$3:AU109)=0,SUM($H110:AT110)=0),$B110,0)</f>
        <v>0</v>
      </c>
      <c r="AV110">
        <f ca="1">IF(AND($B110&gt;0,SUM(AV$3:AV109)=0,SUM($H110:AU110)=0),$B110,0)</f>
        <v>0</v>
      </c>
      <c r="AW110">
        <f ca="1">IF(AND($B110&gt;0,SUM(AW$3:AW109)=0,SUM($H110:AV110)=0),$B110,0)</f>
        <v>0</v>
      </c>
      <c r="AX110">
        <f ca="1">IF(AND($B110&gt;0,SUM(AX$3:AX109)=0,SUM($H110:AW110)=0),$B110,0)</f>
        <v>0</v>
      </c>
      <c r="AY110">
        <f ca="1">IF(AND($B110&gt;0,SUM(AY$3:AY109)=0,SUM($H110:AX110)=0),$B110,0)</f>
        <v>0</v>
      </c>
      <c r="AZ110">
        <f ca="1">IF(AND($B110&gt;0,SUM(AZ$3:AZ109)=0,SUM($H110:AY110)=0),$B110,0)</f>
        <v>0</v>
      </c>
      <c r="BA110">
        <f ca="1">IF(AND($B110&gt;0,SUM(BA$3:BA109)=0,SUM($H110:AZ110)=0),$B110,0)</f>
        <v>0</v>
      </c>
      <c r="BB110">
        <f ca="1">IF(AND($B110&gt;0,SUM(BB$3:BB109)=0,SUM($H110:BA110)=0),$B110,0)</f>
        <v>0</v>
      </c>
      <c r="BC110">
        <f ca="1">IF(AND($B110&gt;0,SUM(BC$3:BC109)=0,SUM($H110:BB110)=0),$B110,0)</f>
        <v>0</v>
      </c>
      <c r="BD110">
        <f ca="1">IF(AND($B110&gt;0,SUM(BD$3:BD109)=0,SUM($H110:BC110)=0),$B110,0)</f>
        <v>0</v>
      </c>
      <c r="BE110">
        <f ca="1">IF(AND($B110&gt;0,SUM(BE$3:BE109)=0,SUM($H110:BD110)=0),$B110,0)</f>
        <v>0</v>
      </c>
      <c r="BF110">
        <f ca="1">IF(AND($B110&gt;0,SUM(BF$3:BF109)=0,SUM($H110:BE110)=0),$B110,0)</f>
        <v>0</v>
      </c>
      <c r="BG110">
        <f ca="1">IF(AND($B110&gt;0,SUM(BG$3:BG109)=0,SUM($H110:BF110)=0),$B110,0)</f>
        <v>0</v>
      </c>
      <c r="BH110">
        <f ca="1">IF(AND($B110&gt;0,SUM(BH$3:BH109)=0,SUM($H110:BG110)=0),$B110,0)</f>
        <v>0</v>
      </c>
      <c r="BI110">
        <f ca="1">IF(AND($B110&gt;0,SUM(BI$3:BI109)=0,SUM($H110:BH110)=0),$B110,0)</f>
        <v>0</v>
      </c>
      <c r="BJ110">
        <f ca="1">IF(AND($B110&gt;0,SUM(BJ$3:BJ109)=0,SUM($H110:BI110)=0),$B110,0)</f>
        <v>0</v>
      </c>
      <c r="BK110">
        <f ca="1">IF(AND($B110&gt;0,SUM(BK$3:BK109)=0,SUM($H110:BJ110)=0),$B110,0)</f>
        <v>0</v>
      </c>
      <c r="BL110">
        <f ca="1">IF(AND($B110&gt;0,SUM(BL$3:BL109)=0,SUM($H110:BK110)=0),$B110,0)</f>
        <v>0</v>
      </c>
      <c r="BM110">
        <f ca="1">IF(AND($B110&gt;0,SUM(BM$3:BM109)=0,SUM($H110:BL110)=0),$B110,0)</f>
        <v>0</v>
      </c>
      <c r="BN110">
        <f ca="1">IF(AND($B110&gt;0,SUM(BN$3:BN109)=0,SUM($H110:BM110)=0),$B110,0)</f>
        <v>0</v>
      </c>
      <c r="BO110">
        <f ca="1">IF(AND($B110&gt;0,SUM(BO$3:BO109)=0,SUM($H110:BN110)=0),$B110,0)</f>
        <v>0</v>
      </c>
      <c r="BP110">
        <f ca="1">IF(AND($B110&gt;0,SUM(BP$3:BP109)=0,SUM($H110:BO110)=0),$B110,0)</f>
        <v>0</v>
      </c>
      <c r="BQ110">
        <f ca="1">IF(AND($B110&gt;0,SUM(BQ$3:BQ109)=0,SUM($H110:BP110)=0),$B110,0)</f>
        <v>0</v>
      </c>
      <c r="BR110">
        <f ca="1">IF(AND($B110&gt;0,SUM(BR$3:BR109)=0,SUM($H110:BQ110)=0),$B110,0)</f>
        <v>0</v>
      </c>
      <c r="BS110">
        <f ca="1">IF(AND($B110&gt;0,SUM(BS$3:BS109)=0,SUM($H110:BR110)=0),$B110,0)</f>
        <v>0</v>
      </c>
      <c r="BT110">
        <f ca="1">IF(AND($B110&gt;0,SUM(BT$3:BT109)=0,SUM($H110:BS110)=0),$B110,0)</f>
        <v>0</v>
      </c>
      <c r="BU110">
        <f ca="1">IF(AND($B110&gt;0,SUM(BU$3:BU109)=0,SUM($H110:BT110)=0),$B110,0)</f>
        <v>0</v>
      </c>
      <c r="BV110">
        <f ca="1">IF(AND($B110&gt;0,SUM(BV$3:BV109)=0,SUM($H110:BU110)=0),$B110,0)</f>
        <v>0</v>
      </c>
      <c r="BW110">
        <f ca="1">IF(AND($B110&gt;0,SUM(BW$3:BW109)=0,SUM($H110:BV110)=0),$B110,0)</f>
        <v>0</v>
      </c>
      <c r="BX110">
        <f ca="1">IF(AND($B110&gt;0,SUM(BX$3:BX109)=0,SUM($H110:BW110)=0),$B110,0)</f>
        <v>0</v>
      </c>
      <c r="BY110">
        <f ca="1">IF(AND($B110&gt;0,SUM(BY$3:BY109)=0,SUM($H110:BX110)=0),$B110,0)</f>
        <v>0</v>
      </c>
      <c r="BZ110">
        <f ca="1">IF(AND($B110&gt;0,SUM(BZ$3:BZ109)=0,SUM($H110:BY110)=0),$B110,0)</f>
        <v>0</v>
      </c>
      <c r="CA110">
        <f ca="1">IF(AND($B110&gt;0,SUM(CA$3:CA109)=0,SUM($H110:BZ110)=0),$B110,0)</f>
        <v>0</v>
      </c>
      <c r="CB110">
        <f ca="1">IF(AND($B110&gt;0,SUM(CB$3:CB109)=0,SUM($H110:CA110)=0),$B110,0)</f>
        <v>0</v>
      </c>
      <c r="CC110">
        <f ca="1">IF(AND($B110&gt;0,SUM(CC$3:CC109)=0,SUM($H110:CB110)=0),$B110,0)</f>
        <v>0</v>
      </c>
      <c r="CD110">
        <f ca="1">IF(AND($B110&gt;0,SUM(CD$3:CD109)=0,SUM($H110:CC110)=0),$B110,0)</f>
        <v>0</v>
      </c>
      <c r="CE110">
        <f ca="1">IF(AND($B110&gt;0,SUM(CE$3:CE109)=0,SUM($H110:CD110)=0),$B110,0)</f>
        <v>0</v>
      </c>
      <c r="CF110">
        <f ca="1">IF(AND($B110&gt;0,SUM(CF$3:CF109)=0,SUM($H110:CE110)=0),$B110,0)</f>
        <v>0</v>
      </c>
      <c r="CG110">
        <f ca="1">IF(AND($B110&gt;0,SUM(CG$3:CG109)=0,SUM($H110:CF110)=0),$B110,0)</f>
        <v>0</v>
      </c>
      <c r="CH110">
        <f ca="1">IF(AND($B110&gt;0,SUM(CH$3:CH109)=0,SUM($H110:CG110)=0),$B110,0)</f>
        <v>0</v>
      </c>
      <c r="CI110">
        <f ca="1">IF(AND($B110&gt;0,SUM(CI$3:CI109)=0,SUM($H110:CH110)=0),$B110,0)</f>
        <v>0</v>
      </c>
      <c r="CJ110">
        <f ca="1">IF(AND($B110&gt;0,SUM(CJ$3:CJ109)=0,SUM($H110:CI110)=0),$B110,0)</f>
        <v>0</v>
      </c>
      <c r="CK110">
        <f ca="1">IF(AND($B110&gt;0,SUM(CK$3:CK109)=0,SUM($H110:CJ110)=0),$B110,0)</f>
        <v>0</v>
      </c>
      <c r="CL110">
        <f ca="1">IF(AND($B110&gt;0,SUM(CL$3:CL109)=0,SUM($H110:CK110)=0),$B110,0)</f>
        <v>0</v>
      </c>
      <c r="CM110">
        <f ca="1">IF(AND($B110&gt;0,SUM(CM$3:CM109)=0,SUM($H110:CL110)=0),$B110,0)</f>
        <v>0</v>
      </c>
      <c r="CN110">
        <f ca="1">IF(AND($B110&gt;0,SUM(CN$3:CN109)=0,SUM($H110:CM110)=0),$B110,0)</f>
        <v>0</v>
      </c>
      <c r="CO110">
        <f ca="1">IF(AND($B110&gt;0,SUM(CO$3:CO109)=0,SUM($H110:CN110)=0),$B110,0)</f>
        <v>0</v>
      </c>
      <c r="CP110">
        <f ca="1">IF(AND($B110&gt;0,SUM(CP$3:CP109)=0,SUM($H110:CO110)=0),$B110,0)</f>
        <v>0</v>
      </c>
      <c r="CQ110">
        <f ca="1">IF(AND($B110&gt;0,SUM(CQ$3:CQ109)=0,SUM($H110:CP110)=0),$B110,0)</f>
        <v>0</v>
      </c>
      <c r="CR110">
        <f ca="1">IF(AND($B110&gt;0,SUM(CR$3:CR109)=0,SUM($H110:CQ110)=0),$B110,0)</f>
        <v>0</v>
      </c>
      <c r="CS110">
        <f ca="1">IF(AND($B110&gt;0,SUM(CS$3:CS109)=0,SUM($H110:CR110)=0),$B110,0)</f>
        <v>0</v>
      </c>
      <c r="CT110">
        <f ca="1">IF(AND($B110&gt;0,SUM(CT$3:CT109)=0,SUM($H110:CS110)=0),$B110,0)</f>
        <v>0</v>
      </c>
      <c r="CU110">
        <f ca="1">IF(AND($B110&gt;0,SUM(CU$3:CU109)=0,SUM($H110:CT110)=0),$B110,0)</f>
        <v>0</v>
      </c>
      <c r="CV110">
        <f ca="1">IF(AND($B110&gt;0,SUM(CV$3:CV109)=0,SUM($H110:CU110)=0),$B110,0)</f>
        <v>0</v>
      </c>
      <c r="CW110">
        <f ca="1">IF(AND($B110&gt;0,SUM(CW$3:CW109)=0,SUM($H110:CV110)=0),$B110,0)</f>
        <v>0</v>
      </c>
      <c r="CX110">
        <f ca="1">IF(AND($B110&gt;0,SUM(CX$3:CX109)=0,SUM($H110:CW110)=0),$B110,0)</f>
        <v>0</v>
      </c>
      <c r="CY110">
        <f ca="1">IF(AND($B110&gt;0,SUM(CY$3:CY109)=0,SUM($H110:CX110)=0),$B110,0)</f>
        <v>0</v>
      </c>
      <c r="CZ110">
        <f ca="1">IF(AND($B110&gt;0,SUM(CZ$3:CZ109)=0,SUM($H110:CY110)=0),$B110,0)</f>
        <v>0</v>
      </c>
      <c r="DA110">
        <f ca="1">IF(AND($B110&gt;0,SUM(DA$3:DA109)=0,SUM($H110:CZ110)=0),$B110,0)</f>
        <v>0</v>
      </c>
      <c r="DB110">
        <f ca="1">IF(AND($B110&gt;0,SUM(DB$3:DB109)=0,SUM($H110:DA110)=0),$B110,0)</f>
        <v>0</v>
      </c>
      <c r="DC110">
        <f ca="1">IF(AND($B110&gt;0,SUM(DC$3:DC109)=0,SUM($H110:DB110)=0),$B110,0)</f>
        <v>0</v>
      </c>
      <c r="DD110">
        <f ca="1">IF(AND($B110&gt;0,SUM(DD$3:DD109)=0,SUM($H110:DC110)=0),$B110,0)</f>
        <v>0</v>
      </c>
      <c r="DE110">
        <f ca="1">IF(AND($B110&gt;0,SUM(DE$3:DE109)=0,SUM($H110:DD110)=0),$B110,0)</f>
        <v>0</v>
      </c>
      <c r="DF110">
        <f ca="1">IF(AND($B110&gt;0,SUM(DF$3:DF109)=0,SUM($H110:DE110)=0),$B110,0)</f>
        <v>0</v>
      </c>
      <c r="DG110">
        <f ca="1">IF(AND($B110&gt;0,SUM(DG$3:DG109)=0,SUM($H110:DF110)=0),$B110,0)</f>
        <v>0</v>
      </c>
      <c r="DH110">
        <f ca="1">IF(AND($B110&gt;0,SUM(DH$3:DH109)=0,SUM($H110:DG110)=0),$B110,0)</f>
        <v>0</v>
      </c>
      <c r="DI110">
        <f ca="1">IF(AND($B110&gt;0,SUM(DI$3:DI109)=0,SUM($H110:DH110)=0),$B110,0)</f>
        <v>0</v>
      </c>
      <c r="DJ110">
        <f ca="1">IF(AND($B110&gt;0,SUM(DJ$3:DJ109)=0,SUM($H110:DI110)=0),$B110,0)</f>
        <v>0</v>
      </c>
      <c r="DK110">
        <f ca="1">IF(AND($B110&gt;0,SUM(DK$3:DK109)=0,SUM($H110:DJ110)=0),$B110,0)</f>
        <v>0</v>
      </c>
      <c r="DL110">
        <f ca="1">IF(AND($B110&gt;0,SUM(DL$3:DL109)=0,SUM($H110:DK110)=0),$B110,0)</f>
        <v>0</v>
      </c>
      <c r="DM110">
        <f ca="1">IF(AND($B110&gt;0,SUM(DM$3:DM109)=0,SUM($H110:DL110)=0),$B110,0)</f>
        <v>0</v>
      </c>
      <c r="DN110">
        <f ca="1">IF(AND($B110&gt;0,SUM(DN$3:DN109)=0,SUM($H110:DM110)=0),$B110,0)</f>
        <v>0</v>
      </c>
      <c r="DO110">
        <f ca="1">IF(AND($B110&gt;0,SUM(DO$3:DO109)=0,SUM($H110:DN110)=0),$B110,0)</f>
        <v>0</v>
      </c>
      <c r="DP110">
        <f ca="1">IF(AND($B110&gt;0,SUM(DP$3:DP109)=0,SUM($H110:DO110)=0),$B110,0)</f>
        <v>0</v>
      </c>
      <c r="DQ110">
        <f ca="1">IF(AND($B110&gt;0,SUM(DQ$3:DQ109)=0,SUM($H110:DP110)=0),$B110,0)</f>
        <v>0</v>
      </c>
      <c r="DR110">
        <f ca="1">IF(AND($B110&gt;0,SUM(DR$3:DR109)=0,SUM($H110:DQ110)=0),$B110,0)</f>
        <v>0</v>
      </c>
      <c r="DS110">
        <f ca="1">IF(AND($B110&gt;0,SUM(DS$3:DS109)=0,SUM($H110:DR110)=0),$B110,0)</f>
        <v>0</v>
      </c>
      <c r="DT110">
        <f ca="1">IF(AND($B110&gt;0,SUM(DT$3:DT109)=0,SUM($H110:DS110)=0),$B110,0)</f>
        <v>0</v>
      </c>
      <c r="DU110">
        <f ca="1">IF(AND($B110&gt;0,SUM(DU$3:DU109)=0,SUM($H110:DT110)=0),$B110,0)</f>
        <v>0</v>
      </c>
      <c r="DV110">
        <f ca="1">IF(AND($B110&gt;0,SUM(DV$3:DV109)=0,SUM($H110:DU110)=0),$B110,0)</f>
        <v>0</v>
      </c>
      <c r="DW110">
        <f ca="1">IF(AND($B110&gt;0,SUM(DW$3:DW109)=0,SUM($H110:DV110)=0),$B110,0)</f>
        <v>0</v>
      </c>
      <c r="DX110">
        <f ca="1">IF(AND($B110&gt;0,SUM(DX$3:DX109)=0,SUM($H110:DW110)=0),$B110,0)</f>
        <v>0</v>
      </c>
      <c r="DY110">
        <f ca="1">IF(AND($B110&gt;0,SUM(DY$3:DY109)=0,SUM($H110:DX110)=0),$B110,0)</f>
        <v>0</v>
      </c>
      <c r="DZ110">
        <f ca="1">IF(AND($B110&gt;0,SUM(DZ$3:DZ109)=0,SUM($H110:DY110)=0),$B110,0)</f>
        <v>0</v>
      </c>
      <c r="EA110">
        <f ca="1">IF(AND($B110&gt;0,SUM(EA$3:EA109)=0,SUM($H110:DZ110)=0),$B110,0)</f>
        <v>0</v>
      </c>
      <c r="EB110">
        <f ca="1">IF(AND($B110&gt;0,SUM(EB$3:EB109)=0,SUM($H110:EA110)=0),$B110,0)</f>
        <v>0</v>
      </c>
      <c r="EC110">
        <f ca="1">IF(AND($B110&gt;0,SUM(EC$3:EC109)=0,SUM($H110:EB110)=0),$B110,0)</f>
        <v>0</v>
      </c>
      <c r="ED110">
        <f ca="1">IF(AND($B110&gt;0,SUM(ED$3:ED109)=0,SUM($H110:EC110)=0),$B110,0)</f>
        <v>0</v>
      </c>
      <c r="EE110">
        <f ca="1">IF(AND($B110&gt;0,SUM(EE$3:EE109)=0,SUM($H110:ED110)=0),$B110,0)</f>
        <v>0</v>
      </c>
      <c r="EF110">
        <f ca="1">IF(AND($B110&gt;0,SUM(EF$3:EF109)=0,SUM($H110:EE110)=0),$B110,0)</f>
        <v>0</v>
      </c>
      <c r="EG110">
        <f ca="1">IF(AND($B110&gt;0,SUM(EG$3:EG109)=0,SUM($H110:EF110)=0),$B110,0)</f>
        <v>0</v>
      </c>
      <c r="EH110">
        <f ca="1">IF(AND($B110&gt;0,SUM(EH$3:EH109)=0,SUM($H110:EG110)=0),$B110,0)</f>
        <v>0</v>
      </c>
      <c r="EI110">
        <f ca="1">IF(AND($B110&gt;0,SUM(EI$3:EI109)=0,SUM($H110:EH110)=0),$B110,0)</f>
        <v>0</v>
      </c>
      <c r="EJ110">
        <f ca="1">IF(AND($B110&gt;0,SUM(EJ$3:EJ109)=0,SUM($H110:EI110)=0),$B110,0)</f>
        <v>0</v>
      </c>
      <c r="EK110">
        <f ca="1">IF(AND($B110&gt;0,SUM(EK$3:EK109)=0,SUM($H110:EJ110)=0),$B110,0)</f>
        <v>0</v>
      </c>
      <c r="EL110">
        <f ca="1">IF(AND($B110&gt;0,SUM(EL$3:EL109)=0,SUM($H110:EK110)=0),$B110,0)</f>
        <v>0</v>
      </c>
      <c r="EM110">
        <f ca="1">IF(AND($B110&gt;0,SUM(EM$3:EM109)=0,SUM($H110:EL110)=0),$B110,0)</f>
        <v>0</v>
      </c>
      <c r="EN110">
        <f ca="1">IF(AND($B110&gt;0,SUM(EN$3:EN109)=0,SUM($H110:EM110)=0),$B110,0)</f>
        <v>0</v>
      </c>
      <c r="EO110">
        <f ca="1">IF(AND($B110&gt;0,SUM(EO$3:EO109)=0,SUM($H110:EN110)=0),$B110,0)</f>
        <v>0</v>
      </c>
      <c r="EP110">
        <f ca="1">IF(AND($B110&gt;0,SUM(EP$3:EP109)=0,SUM($H110:EO110)=0),$B110,0)</f>
        <v>0</v>
      </c>
      <c r="EQ110">
        <f ca="1">IF(AND($B110&gt;0,SUM(EQ$3:EQ109)=0,SUM($H110:EP110)=0),$B110,0)</f>
        <v>0</v>
      </c>
      <c r="ER110">
        <f ca="1">IF(AND($B110&gt;0,SUM(ER$3:ER109)=0,SUM($H110:EQ110)=0),$B110,0)</f>
        <v>0</v>
      </c>
      <c r="ES110">
        <f ca="1">IF(AND($B110&gt;0,SUM(ES$3:ES109)=0,SUM($H110:ER110)=0),$B110,0)</f>
        <v>0</v>
      </c>
      <c r="ET110">
        <f ca="1">IF(AND($B110&gt;0,SUM(ET$3:ET109)=0,SUM($H110:ES110)=0),$B110,0)</f>
        <v>0</v>
      </c>
      <c r="EU110">
        <f ca="1">IF(AND($B110&gt;0,SUM(EU$3:EU109)=0,SUM($H110:ET110)=0),$B110,0)</f>
        <v>0</v>
      </c>
      <c r="EV110">
        <f ca="1">IF(AND($B110&gt;0,SUM(EV$3:EV109)=0,SUM($H110:EU110)=0),$B110,0)</f>
        <v>0</v>
      </c>
      <c r="EW110">
        <f ca="1">IF(AND($B110&gt;0,SUM(EW$3:EW109)=0,SUM($H110:EV110)=0),$B110,0)</f>
        <v>0</v>
      </c>
      <c r="EX110">
        <f ca="1">IF(AND($B110&gt;0,SUM(EX$3:EX109)=0,SUM($H110:EW110)=0),$B110,0)</f>
        <v>0</v>
      </c>
      <c r="EY110">
        <f ca="1">IF(AND($B110&gt;0,SUM(EY$3:EY109)=0,SUM($H110:EX110)=0),$B110,0)</f>
        <v>0</v>
      </c>
      <c r="EZ110">
        <f ca="1">IF(AND($B110&gt;0,SUM(EZ$3:EZ109)=0,SUM($H110:EY110)=0),$B110,0)</f>
        <v>0</v>
      </c>
      <c r="FA110">
        <f ca="1">IF(AND($B110&gt;0,SUM(FA$3:FA109)=0,SUM($H110:EZ110)=0),$B110,0)</f>
        <v>0</v>
      </c>
      <c r="FB110">
        <f ca="1">IF(AND($B110&gt;0,SUM(FB$3:FB109)=0,SUM($H110:FA110)=0),$B110,0)</f>
        <v>0</v>
      </c>
      <c r="FC110">
        <f ca="1">IF(AND($B110&gt;0,SUM(FC$3:FC109)=0,SUM($H110:FB110)=0),$B110,0)</f>
        <v>0</v>
      </c>
      <c r="FD110">
        <f ca="1">IF(AND($B110&gt;0,SUM(FD$3:FD109)=0,SUM($H110:FC110)=0),$B110,0)</f>
        <v>0</v>
      </c>
      <c r="FE110">
        <f ca="1">IF(AND($B110&gt;0,SUM(FE$3:FE109)=0,SUM($H110:FD110)=0),$B110,0)</f>
        <v>0</v>
      </c>
      <c r="FF110">
        <f ca="1">IF(AND($B110&gt;0,SUM(FF$3:FF109)=0,SUM($H110:FE110)=0),$B110,0)</f>
        <v>0</v>
      </c>
      <c r="FG110">
        <f ca="1">IF(AND($B110&gt;0,SUM(FG$3:FG109)=0,SUM($H110:FF110)=0),$B110,0)</f>
        <v>0</v>
      </c>
      <c r="FH110">
        <f ca="1">IF(AND($B110&gt;0,SUM(FH$3:FH109)=0,SUM($H110:FG110)=0),$B110,0)</f>
        <v>0</v>
      </c>
      <c r="FI110">
        <f ca="1">IF(AND($B110&gt;0,SUM(FI$3:FI109)=0,SUM($H110:FH110)=0),$B110,0)</f>
        <v>0</v>
      </c>
      <c r="FJ110">
        <f ca="1">IF(AND($B110&gt;0,SUM(FJ$3:FJ109)=0,SUM($H110:FI110)=0),$B110,0)</f>
        <v>0</v>
      </c>
      <c r="FK110">
        <f ca="1">IF(AND($B110&gt;0,SUM(FK$3:FK109)=0,SUM($H110:FJ110)=0),$B110,0)</f>
        <v>0</v>
      </c>
      <c r="FL110">
        <f ca="1">IF(AND($B110&gt;0,SUM(FL$3:FL109)=0,SUM($H110:FK110)=0),$B110,0)</f>
        <v>0</v>
      </c>
      <c r="FM110">
        <f ca="1">IF(AND($B110&gt;0,SUM(FM$3:FM109)=0,SUM($H110:FL110)=0),$B110,0)</f>
        <v>0</v>
      </c>
      <c r="FN110">
        <f ca="1">IF(AND($B110&gt;0,SUM(FN$3:FN109)=0,SUM($H110:FM110)=0),$B110,0)</f>
        <v>0</v>
      </c>
      <c r="FS110" s="67"/>
      <c r="FT110" s="67"/>
      <c r="FU110" s="342"/>
      <c r="FV110" s="374" t="str">
        <f>""</f>
        <v/>
      </c>
      <c r="FY110" s="67"/>
      <c r="FZ110" s="67"/>
      <c r="GA110" s="342"/>
      <c r="GB110" s="374" t="str">
        <f>""</f>
        <v/>
      </c>
      <c r="GE110" s="67"/>
      <c r="GF110" s="67"/>
      <c r="GG110" s="342"/>
      <c r="GH110" s="374" t="str">
        <f>""</f>
        <v/>
      </c>
    </row>
    <row r="111" spans="1:190" ht="15.75" hidden="1" thickBot="1" x14ac:dyDescent="0.3">
      <c r="A111">
        <v>111</v>
      </c>
      <c r="C111" s="240">
        <f t="shared" ca="1" si="24"/>
        <v>0</v>
      </c>
      <c r="D111" s="240">
        <f t="shared" ca="1" si="25"/>
        <v>0</v>
      </c>
      <c r="E111" s="240">
        <f t="shared" ca="1" si="26"/>
        <v>0</v>
      </c>
      <c r="F111" s="240" t="str">
        <f t="shared" ca="1" si="27"/>
        <v/>
      </c>
      <c r="G111" s="47">
        <f ca="1">INDEX($I$2:$FN$2,ROWS(G$2:G111))</f>
        <v>0</v>
      </c>
      <c r="H111">
        <v>0</v>
      </c>
      <c r="I111">
        <f ca="1">IF(AND($B111&gt;0,SUM(I$3:I110)=0,SUM($H111:H111)=0),$B111,0)</f>
        <v>0</v>
      </c>
      <c r="J111">
        <f ca="1">IF(AND($B111&gt;0,SUM(J$3:J110)=0,SUM($H111:I111)=0),$B111,0)</f>
        <v>0</v>
      </c>
      <c r="K111">
        <f ca="1">IF(AND($B111&gt;0,SUM(K$3:K110)=0,SUM($H111:J111)=0),$B111,0)</f>
        <v>0</v>
      </c>
      <c r="L111">
        <f ca="1">IF(AND($B111&gt;0,SUM(L$3:L110)=0,SUM($H111:K111)=0),$B111,0)</f>
        <v>0</v>
      </c>
      <c r="M111">
        <f ca="1">IF(AND($B111&gt;0,SUM(M$3:M110)=0,SUM($H111:L111)=0),$B111,0)</f>
        <v>0</v>
      </c>
      <c r="N111">
        <f ca="1">IF(AND($B111&gt;0,SUM(N$3:N110)=0,SUM($H111:M111)=0),$B111,0)</f>
        <v>0</v>
      </c>
      <c r="O111">
        <f ca="1">IF(AND($B111&gt;0,SUM(O$3:O110)=0,SUM($H111:N111)=0),$B111,0)</f>
        <v>0</v>
      </c>
      <c r="P111">
        <f ca="1">IF(AND($B111&gt;0,SUM(P$3:P110)=0,SUM($H111:O111)=0),$B111,0)</f>
        <v>0</v>
      </c>
      <c r="Q111">
        <f ca="1">IF(AND($B111&gt;0,SUM(Q$3:Q110)=0,SUM($H111:P111)=0),$B111,0)</f>
        <v>0</v>
      </c>
      <c r="R111">
        <f ca="1">IF(AND($B111&gt;0,SUM(R$3:R110)=0,SUM($H111:Q111)=0),$B111,0)</f>
        <v>0</v>
      </c>
      <c r="S111">
        <f ca="1">IF(AND($B111&gt;0,SUM(S$3:S110)=0,SUM($H111:R111)=0),$B111,0)</f>
        <v>0</v>
      </c>
      <c r="T111">
        <f ca="1">IF(AND($B111&gt;0,SUM(T$3:T110)=0,SUM($H111:S111)=0),$B111,0)</f>
        <v>0</v>
      </c>
      <c r="U111">
        <f ca="1">IF(AND($B111&gt;0,SUM(U$3:U110)=0,SUM($H111:T111)=0),$B111,0)</f>
        <v>0</v>
      </c>
      <c r="V111">
        <f ca="1">IF(AND($B111&gt;0,SUM(V$3:V110)=0,SUM($H111:U111)=0),$B111,0)</f>
        <v>0</v>
      </c>
      <c r="W111">
        <f ca="1">IF(AND($B111&gt;0,SUM(W$3:W110)=0,SUM($H111:V111)=0),$B111,0)</f>
        <v>0</v>
      </c>
      <c r="X111">
        <f ca="1">IF(AND($B111&gt;0,SUM(X$3:X110)=0,SUM($H111:W111)=0),$B111,0)</f>
        <v>0</v>
      </c>
      <c r="Y111">
        <f ca="1">IF(AND($B111&gt;0,SUM(Y$3:Y110)=0,SUM($H111:X111)=0),$B111,0)</f>
        <v>0</v>
      </c>
      <c r="Z111">
        <f ca="1">IF(AND($B111&gt;0,SUM(Z$3:Z110)=0,SUM($H111:Y111)=0),$B111,0)</f>
        <v>0</v>
      </c>
      <c r="AA111">
        <f ca="1">IF(AND($B111&gt;0,SUM(AA$3:AA110)=0,SUM($H111:Z111)=0),$B111,0)</f>
        <v>0</v>
      </c>
      <c r="AB111">
        <f ca="1">IF(AND($B111&gt;0,SUM(AB$3:AB110)=0,SUM($H111:AA111)=0),$B111,0)</f>
        <v>0</v>
      </c>
      <c r="AC111">
        <f ca="1">IF(AND($B111&gt;0,SUM(AC$3:AC110)=0,SUM($H111:AB111)=0),$B111,0)</f>
        <v>0</v>
      </c>
      <c r="AD111">
        <f ca="1">IF(AND($B111&gt;0,SUM(AD$3:AD110)=0,SUM($H111:AC111)=0),$B111,0)</f>
        <v>0</v>
      </c>
      <c r="AE111">
        <f ca="1">IF(AND($B111&gt;0,SUM(AE$3:AE110)=0,SUM($H111:AD111)=0),$B111,0)</f>
        <v>0</v>
      </c>
      <c r="AF111">
        <f ca="1">IF(AND($B111&gt;0,SUM(AF$3:AF110)=0,SUM($H111:AE111)=0),$B111,0)</f>
        <v>0</v>
      </c>
      <c r="AG111">
        <f ca="1">IF(AND($B111&gt;0,SUM(AG$3:AG110)=0,SUM($H111:AF111)=0),$B111,0)</f>
        <v>0</v>
      </c>
      <c r="AH111">
        <f ca="1">IF(AND($B111&gt;0,SUM(AH$3:AH110)=0,SUM($H111:AG111)=0),$B111,0)</f>
        <v>0</v>
      </c>
      <c r="AI111">
        <f ca="1">IF(AND($B111&gt;0,SUM(AI$3:AI110)=0,SUM($H111:AH111)=0),$B111,0)</f>
        <v>0</v>
      </c>
      <c r="AJ111">
        <f ca="1">IF(AND($B111&gt;0,SUM(AJ$3:AJ110)=0,SUM($H111:AI111)=0),$B111,0)</f>
        <v>0</v>
      </c>
      <c r="AK111">
        <f ca="1">IF(AND($B111&gt;0,SUM(AK$3:AK110)=0,SUM($H111:AJ111)=0),$B111,0)</f>
        <v>0</v>
      </c>
      <c r="AL111">
        <f ca="1">IF(AND($B111&gt;0,SUM(AL$3:AL110)=0,SUM($H111:AK111)=0),$B111,0)</f>
        <v>0</v>
      </c>
      <c r="AM111">
        <f ca="1">IF(AND($B111&gt;0,SUM(AM$3:AM110)=0,SUM($H111:AL111)=0),$B111,0)</f>
        <v>0</v>
      </c>
      <c r="AN111">
        <f ca="1">IF(AND($B111&gt;0,SUM(AN$3:AN110)=0,SUM($H111:AM111)=0),$B111,0)</f>
        <v>0</v>
      </c>
      <c r="AO111">
        <f ca="1">IF(AND($B111&gt;0,SUM(AO$3:AO110)=0,SUM($H111:AN111)=0),$B111,0)</f>
        <v>0</v>
      </c>
      <c r="AP111">
        <f ca="1">IF(AND($B111&gt;0,SUM(AP$3:AP110)=0,SUM($H111:AO111)=0),$B111,0)</f>
        <v>0</v>
      </c>
      <c r="AQ111">
        <f ca="1">IF(AND($B111&gt;0,SUM(AQ$3:AQ110)=0,SUM($H111:AP111)=0),$B111,0)</f>
        <v>0</v>
      </c>
      <c r="AR111">
        <f ca="1">IF(AND($B111&gt;0,SUM(AR$3:AR110)=0,SUM($H111:AQ111)=0),$B111,0)</f>
        <v>0</v>
      </c>
      <c r="AS111">
        <f ca="1">IF(AND($B111&gt;0,SUM(AS$3:AS110)=0,SUM($H111:AR111)=0),$B111,0)</f>
        <v>0</v>
      </c>
      <c r="AT111">
        <f ca="1">IF(AND($B111&gt;0,SUM(AT$3:AT110)=0,SUM($H111:AS111)=0),$B111,0)</f>
        <v>0</v>
      </c>
      <c r="AU111">
        <f ca="1">IF(AND($B111&gt;0,SUM(AU$3:AU110)=0,SUM($H111:AT111)=0),$B111,0)</f>
        <v>0</v>
      </c>
      <c r="AV111">
        <f ca="1">IF(AND($B111&gt;0,SUM(AV$3:AV110)=0,SUM($H111:AU111)=0),$B111,0)</f>
        <v>0</v>
      </c>
      <c r="AW111">
        <f ca="1">IF(AND($B111&gt;0,SUM(AW$3:AW110)=0,SUM($H111:AV111)=0),$B111,0)</f>
        <v>0</v>
      </c>
      <c r="AX111">
        <f ca="1">IF(AND($B111&gt;0,SUM(AX$3:AX110)=0,SUM($H111:AW111)=0),$B111,0)</f>
        <v>0</v>
      </c>
      <c r="AY111">
        <f ca="1">IF(AND($B111&gt;0,SUM(AY$3:AY110)=0,SUM($H111:AX111)=0),$B111,0)</f>
        <v>0</v>
      </c>
      <c r="AZ111">
        <f ca="1">IF(AND($B111&gt;0,SUM(AZ$3:AZ110)=0,SUM($H111:AY111)=0),$B111,0)</f>
        <v>0</v>
      </c>
      <c r="BA111">
        <f ca="1">IF(AND($B111&gt;0,SUM(BA$3:BA110)=0,SUM($H111:AZ111)=0),$B111,0)</f>
        <v>0</v>
      </c>
      <c r="BB111">
        <f ca="1">IF(AND($B111&gt;0,SUM(BB$3:BB110)=0,SUM($H111:BA111)=0),$B111,0)</f>
        <v>0</v>
      </c>
      <c r="BC111">
        <f ca="1">IF(AND($B111&gt;0,SUM(BC$3:BC110)=0,SUM($H111:BB111)=0),$B111,0)</f>
        <v>0</v>
      </c>
      <c r="BD111">
        <f ca="1">IF(AND($B111&gt;0,SUM(BD$3:BD110)=0,SUM($H111:BC111)=0),$B111,0)</f>
        <v>0</v>
      </c>
      <c r="BE111">
        <f ca="1">IF(AND($B111&gt;0,SUM(BE$3:BE110)=0,SUM($H111:BD111)=0),$B111,0)</f>
        <v>0</v>
      </c>
      <c r="BF111">
        <f ca="1">IF(AND($B111&gt;0,SUM(BF$3:BF110)=0,SUM($H111:BE111)=0),$B111,0)</f>
        <v>0</v>
      </c>
      <c r="BG111">
        <f ca="1">IF(AND($B111&gt;0,SUM(BG$3:BG110)=0,SUM($H111:BF111)=0),$B111,0)</f>
        <v>0</v>
      </c>
      <c r="BH111">
        <f ca="1">IF(AND($B111&gt;0,SUM(BH$3:BH110)=0,SUM($H111:BG111)=0),$B111,0)</f>
        <v>0</v>
      </c>
      <c r="BI111">
        <f ca="1">IF(AND($B111&gt;0,SUM(BI$3:BI110)=0,SUM($H111:BH111)=0),$B111,0)</f>
        <v>0</v>
      </c>
      <c r="BJ111">
        <f ca="1">IF(AND($B111&gt;0,SUM(BJ$3:BJ110)=0,SUM($H111:BI111)=0),$B111,0)</f>
        <v>0</v>
      </c>
      <c r="BK111">
        <f ca="1">IF(AND($B111&gt;0,SUM(BK$3:BK110)=0,SUM($H111:BJ111)=0),$B111,0)</f>
        <v>0</v>
      </c>
      <c r="BL111">
        <f ca="1">IF(AND($B111&gt;0,SUM(BL$3:BL110)=0,SUM($H111:BK111)=0),$B111,0)</f>
        <v>0</v>
      </c>
      <c r="BM111">
        <f ca="1">IF(AND($B111&gt;0,SUM(BM$3:BM110)=0,SUM($H111:BL111)=0),$B111,0)</f>
        <v>0</v>
      </c>
      <c r="BN111">
        <f ca="1">IF(AND($B111&gt;0,SUM(BN$3:BN110)=0,SUM($H111:BM111)=0),$B111,0)</f>
        <v>0</v>
      </c>
      <c r="BO111">
        <f ca="1">IF(AND($B111&gt;0,SUM(BO$3:BO110)=0,SUM($H111:BN111)=0),$B111,0)</f>
        <v>0</v>
      </c>
      <c r="BP111">
        <f ca="1">IF(AND($B111&gt;0,SUM(BP$3:BP110)=0,SUM($H111:BO111)=0),$B111,0)</f>
        <v>0</v>
      </c>
      <c r="BQ111">
        <f ca="1">IF(AND($B111&gt;0,SUM(BQ$3:BQ110)=0,SUM($H111:BP111)=0),$B111,0)</f>
        <v>0</v>
      </c>
      <c r="BR111">
        <f ca="1">IF(AND($B111&gt;0,SUM(BR$3:BR110)=0,SUM($H111:BQ111)=0),$B111,0)</f>
        <v>0</v>
      </c>
      <c r="BS111">
        <f ca="1">IF(AND($B111&gt;0,SUM(BS$3:BS110)=0,SUM($H111:BR111)=0),$B111,0)</f>
        <v>0</v>
      </c>
      <c r="BT111">
        <f ca="1">IF(AND($B111&gt;0,SUM(BT$3:BT110)=0,SUM($H111:BS111)=0),$B111,0)</f>
        <v>0</v>
      </c>
      <c r="BU111">
        <f ca="1">IF(AND($B111&gt;0,SUM(BU$3:BU110)=0,SUM($H111:BT111)=0),$B111,0)</f>
        <v>0</v>
      </c>
      <c r="BV111">
        <f ca="1">IF(AND($B111&gt;0,SUM(BV$3:BV110)=0,SUM($H111:BU111)=0),$B111,0)</f>
        <v>0</v>
      </c>
      <c r="BW111">
        <f ca="1">IF(AND($B111&gt;0,SUM(BW$3:BW110)=0,SUM($H111:BV111)=0),$B111,0)</f>
        <v>0</v>
      </c>
      <c r="BX111">
        <f ca="1">IF(AND($B111&gt;0,SUM(BX$3:BX110)=0,SUM($H111:BW111)=0),$B111,0)</f>
        <v>0</v>
      </c>
      <c r="BY111">
        <f ca="1">IF(AND($B111&gt;0,SUM(BY$3:BY110)=0,SUM($H111:BX111)=0),$B111,0)</f>
        <v>0</v>
      </c>
      <c r="BZ111">
        <f ca="1">IF(AND($B111&gt;0,SUM(BZ$3:BZ110)=0,SUM($H111:BY111)=0),$B111,0)</f>
        <v>0</v>
      </c>
      <c r="CA111">
        <f ca="1">IF(AND($B111&gt;0,SUM(CA$3:CA110)=0,SUM($H111:BZ111)=0),$B111,0)</f>
        <v>0</v>
      </c>
      <c r="CB111">
        <f ca="1">IF(AND($B111&gt;0,SUM(CB$3:CB110)=0,SUM($H111:CA111)=0),$B111,0)</f>
        <v>0</v>
      </c>
      <c r="CC111">
        <f ca="1">IF(AND($B111&gt;0,SUM(CC$3:CC110)=0,SUM($H111:CB111)=0),$B111,0)</f>
        <v>0</v>
      </c>
      <c r="CD111">
        <f ca="1">IF(AND($B111&gt;0,SUM(CD$3:CD110)=0,SUM($H111:CC111)=0),$B111,0)</f>
        <v>0</v>
      </c>
      <c r="CE111">
        <f ca="1">IF(AND($B111&gt;0,SUM(CE$3:CE110)=0,SUM($H111:CD111)=0),$B111,0)</f>
        <v>0</v>
      </c>
      <c r="CF111">
        <f ca="1">IF(AND($B111&gt;0,SUM(CF$3:CF110)=0,SUM($H111:CE111)=0),$B111,0)</f>
        <v>0</v>
      </c>
      <c r="CG111">
        <f ca="1">IF(AND($B111&gt;0,SUM(CG$3:CG110)=0,SUM($H111:CF111)=0),$B111,0)</f>
        <v>0</v>
      </c>
      <c r="CH111">
        <f ca="1">IF(AND($B111&gt;0,SUM(CH$3:CH110)=0,SUM($H111:CG111)=0),$B111,0)</f>
        <v>0</v>
      </c>
      <c r="CI111">
        <f ca="1">IF(AND($B111&gt;0,SUM(CI$3:CI110)=0,SUM($H111:CH111)=0),$B111,0)</f>
        <v>0</v>
      </c>
      <c r="CJ111">
        <f ca="1">IF(AND($B111&gt;0,SUM(CJ$3:CJ110)=0,SUM($H111:CI111)=0),$B111,0)</f>
        <v>0</v>
      </c>
      <c r="CK111">
        <f ca="1">IF(AND($B111&gt;0,SUM(CK$3:CK110)=0,SUM($H111:CJ111)=0),$B111,0)</f>
        <v>0</v>
      </c>
      <c r="CL111">
        <f ca="1">IF(AND($B111&gt;0,SUM(CL$3:CL110)=0,SUM($H111:CK111)=0),$B111,0)</f>
        <v>0</v>
      </c>
      <c r="CM111">
        <f ca="1">IF(AND($B111&gt;0,SUM(CM$3:CM110)=0,SUM($H111:CL111)=0),$B111,0)</f>
        <v>0</v>
      </c>
      <c r="CN111">
        <f ca="1">IF(AND($B111&gt;0,SUM(CN$3:CN110)=0,SUM($H111:CM111)=0),$B111,0)</f>
        <v>0</v>
      </c>
      <c r="CO111">
        <f ca="1">IF(AND($B111&gt;0,SUM(CO$3:CO110)=0,SUM($H111:CN111)=0),$B111,0)</f>
        <v>0</v>
      </c>
      <c r="CP111">
        <f ca="1">IF(AND($B111&gt;0,SUM(CP$3:CP110)=0,SUM($H111:CO111)=0),$B111,0)</f>
        <v>0</v>
      </c>
      <c r="CQ111">
        <f ca="1">IF(AND($B111&gt;0,SUM(CQ$3:CQ110)=0,SUM($H111:CP111)=0),$B111,0)</f>
        <v>0</v>
      </c>
      <c r="CR111">
        <f ca="1">IF(AND($B111&gt;0,SUM(CR$3:CR110)=0,SUM($H111:CQ111)=0),$B111,0)</f>
        <v>0</v>
      </c>
      <c r="CS111">
        <f ca="1">IF(AND($B111&gt;0,SUM(CS$3:CS110)=0,SUM($H111:CR111)=0),$B111,0)</f>
        <v>0</v>
      </c>
      <c r="CT111">
        <f ca="1">IF(AND($B111&gt;0,SUM(CT$3:CT110)=0,SUM($H111:CS111)=0),$B111,0)</f>
        <v>0</v>
      </c>
      <c r="CU111">
        <f ca="1">IF(AND($B111&gt;0,SUM(CU$3:CU110)=0,SUM($H111:CT111)=0),$B111,0)</f>
        <v>0</v>
      </c>
      <c r="CV111">
        <f ca="1">IF(AND($B111&gt;0,SUM(CV$3:CV110)=0,SUM($H111:CU111)=0),$B111,0)</f>
        <v>0</v>
      </c>
      <c r="CW111">
        <f ca="1">IF(AND($B111&gt;0,SUM(CW$3:CW110)=0,SUM($H111:CV111)=0),$B111,0)</f>
        <v>0</v>
      </c>
      <c r="CX111">
        <f ca="1">IF(AND($B111&gt;0,SUM(CX$3:CX110)=0,SUM($H111:CW111)=0),$B111,0)</f>
        <v>0</v>
      </c>
      <c r="CY111">
        <f ca="1">IF(AND($B111&gt;0,SUM(CY$3:CY110)=0,SUM($H111:CX111)=0),$B111,0)</f>
        <v>0</v>
      </c>
      <c r="CZ111">
        <f ca="1">IF(AND($B111&gt;0,SUM(CZ$3:CZ110)=0,SUM($H111:CY111)=0),$B111,0)</f>
        <v>0</v>
      </c>
      <c r="DA111">
        <f ca="1">IF(AND($B111&gt;0,SUM(DA$3:DA110)=0,SUM($H111:CZ111)=0),$B111,0)</f>
        <v>0</v>
      </c>
      <c r="DB111">
        <f ca="1">IF(AND($B111&gt;0,SUM(DB$3:DB110)=0,SUM($H111:DA111)=0),$B111,0)</f>
        <v>0</v>
      </c>
      <c r="DC111">
        <f ca="1">IF(AND($B111&gt;0,SUM(DC$3:DC110)=0,SUM($H111:DB111)=0),$B111,0)</f>
        <v>0</v>
      </c>
      <c r="DD111">
        <f ca="1">IF(AND($B111&gt;0,SUM(DD$3:DD110)=0,SUM($H111:DC111)=0),$B111,0)</f>
        <v>0</v>
      </c>
      <c r="DE111">
        <f ca="1">IF(AND($B111&gt;0,SUM(DE$3:DE110)=0,SUM($H111:DD111)=0),$B111,0)</f>
        <v>0</v>
      </c>
      <c r="DF111">
        <f ca="1">IF(AND($B111&gt;0,SUM(DF$3:DF110)=0,SUM($H111:DE111)=0),$B111,0)</f>
        <v>0</v>
      </c>
      <c r="DG111">
        <f ca="1">IF(AND($B111&gt;0,SUM(DG$3:DG110)=0,SUM($H111:DF111)=0),$B111,0)</f>
        <v>0</v>
      </c>
      <c r="DH111">
        <f ca="1">IF(AND($B111&gt;0,SUM(DH$3:DH110)=0,SUM($H111:DG111)=0),$B111,0)</f>
        <v>0</v>
      </c>
      <c r="DI111">
        <f ca="1">IF(AND($B111&gt;0,SUM(DI$3:DI110)=0,SUM($H111:DH111)=0),$B111,0)</f>
        <v>0</v>
      </c>
      <c r="DJ111">
        <f ca="1">IF(AND($B111&gt;0,SUM(DJ$3:DJ110)=0,SUM($H111:DI111)=0),$B111,0)</f>
        <v>0</v>
      </c>
      <c r="DK111">
        <f ca="1">IF(AND($B111&gt;0,SUM(DK$3:DK110)=0,SUM($H111:DJ111)=0),$B111,0)</f>
        <v>0</v>
      </c>
      <c r="DL111">
        <f ca="1">IF(AND($B111&gt;0,SUM(DL$3:DL110)=0,SUM($H111:DK111)=0),$B111,0)</f>
        <v>0</v>
      </c>
      <c r="DM111">
        <f ca="1">IF(AND($B111&gt;0,SUM(DM$3:DM110)=0,SUM($H111:DL111)=0),$B111,0)</f>
        <v>0</v>
      </c>
      <c r="DN111">
        <f ca="1">IF(AND($B111&gt;0,SUM(DN$3:DN110)=0,SUM($H111:DM111)=0),$B111,0)</f>
        <v>0</v>
      </c>
      <c r="DO111">
        <f ca="1">IF(AND($B111&gt;0,SUM(DO$3:DO110)=0,SUM($H111:DN111)=0),$B111,0)</f>
        <v>0</v>
      </c>
      <c r="DP111">
        <f ca="1">IF(AND($B111&gt;0,SUM(DP$3:DP110)=0,SUM($H111:DO111)=0),$B111,0)</f>
        <v>0</v>
      </c>
      <c r="DQ111">
        <f ca="1">IF(AND($B111&gt;0,SUM(DQ$3:DQ110)=0,SUM($H111:DP111)=0),$B111,0)</f>
        <v>0</v>
      </c>
      <c r="DR111">
        <f ca="1">IF(AND($B111&gt;0,SUM(DR$3:DR110)=0,SUM($H111:DQ111)=0),$B111,0)</f>
        <v>0</v>
      </c>
      <c r="DS111">
        <f ca="1">IF(AND($B111&gt;0,SUM(DS$3:DS110)=0,SUM($H111:DR111)=0),$B111,0)</f>
        <v>0</v>
      </c>
      <c r="DT111">
        <f ca="1">IF(AND($B111&gt;0,SUM(DT$3:DT110)=0,SUM($H111:DS111)=0),$B111,0)</f>
        <v>0</v>
      </c>
      <c r="DU111">
        <f ca="1">IF(AND($B111&gt;0,SUM(DU$3:DU110)=0,SUM($H111:DT111)=0),$B111,0)</f>
        <v>0</v>
      </c>
      <c r="DV111">
        <f ca="1">IF(AND($B111&gt;0,SUM(DV$3:DV110)=0,SUM($H111:DU111)=0),$B111,0)</f>
        <v>0</v>
      </c>
      <c r="DW111">
        <f ca="1">IF(AND($B111&gt;0,SUM(DW$3:DW110)=0,SUM($H111:DV111)=0),$B111,0)</f>
        <v>0</v>
      </c>
      <c r="DX111">
        <f ca="1">IF(AND($B111&gt;0,SUM(DX$3:DX110)=0,SUM($H111:DW111)=0),$B111,0)</f>
        <v>0</v>
      </c>
      <c r="DY111">
        <f ca="1">IF(AND($B111&gt;0,SUM(DY$3:DY110)=0,SUM($H111:DX111)=0),$B111,0)</f>
        <v>0</v>
      </c>
      <c r="DZ111">
        <f ca="1">IF(AND($B111&gt;0,SUM(DZ$3:DZ110)=0,SUM($H111:DY111)=0),$B111,0)</f>
        <v>0</v>
      </c>
      <c r="EA111">
        <f ca="1">IF(AND($B111&gt;0,SUM(EA$3:EA110)=0,SUM($H111:DZ111)=0),$B111,0)</f>
        <v>0</v>
      </c>
      <c r="EB111">
        <f ca="1">IF(AND($B111&gt;0,SUM(EB$3:EB110)=0,SUM($H111:EA111)=0),$B111,0)</f>
        <v>0</v>
      </c>
      <c r="EC111">
        <f ca="1">IF(AND($B111&gt;0,SUM(EC$3:EC110)=0,SUM($H111:EB111)=0),$B111,0)</f>
        <v>0</v>
      </c>
      <c r="ED111">
        <f ca="1">IF(AND($B111&gt;0,SUM(ED$3:ED110)=0,SUM($H111:EC111)=0),$B111,0)</f>
        <v>0</v>
      </c>
      <c r="EE111">
        <f ca="1">IF(AND($B111&gt;0,SUM(EE$3:EE110)=0,SUM($H111:ED111)=0),$B111,0)</f>
        <v>0</v>
      </c>
      <c r="EF111">
        <f ca="1">IF(AND($B111&gt;0,SUM(EF$3:EF110)=0,SUM($H111:EE111)=0),$B111,0)</f>
        <v>0</v>
      </c>
      <c r="EG111">
        <f ca="1">IF(AND($B111&gt;0,SUM(EG$3:EG110)=0,SUM($H111:EF111)=0),$B111,0)</f>
        <v>0</v>
      </c>
      <c r="EH111">
        <f ca="1">IF(AND($B111&gt;0,SUM(EH$3:EH110)=0,SUM($H111:EG111)=0),$B111,0)</f>
        <v>0</v>
      </c>
      <c r="EI111">
        <f ca="1">IF(AND($B111&gt;0,SUM(EI$3:EI110)=0,SUM($H111:EH111)=0),$B111,0)</f>
        <v>0</v>
      </c>
      <c r="EJ111">
        <f ca="1">IF(AND($B111&gt;0,SUM(EJ$3:EJ110)=0,SUM($H111:EI111)=0),$B111,0)</f>
        <v>0</v>
      </c>
      <c r="EK111">
        <f ca="1">IF(AND($B111&gt;0,SUM(EK$3:EK110)=0,SUM($H111:EJ111)=0),$B111,0)</f>
        <v>0</v>
      </c>
      <c r="EL111">
        <f ca="1">IF(AND($B111&gt;0,SUM(EL$3:EL110)=0,SUM($H111:EK111)=0),$B111,0)</f>
        <v>0</v>
      </c>
      <c r="EM111">
        <f ca="1">IF(AND($B111&gt;0,SUM(EM$3:EM110)=0,SUM($H111:EL111)=0),$B111,0)</f>
        <v>0</v>
      </c>
      <c r="EN111">
        <f ca="1">IF(AND($B111&gt;0,SUM(EN$3:EN110)=0,SUM($H111:EM111)=0),$B111,0)</f>
        <v>0</v>
      </c>
      <c r="EO111">
        <f ca="1">IF(AND($B111&gt;0,SUM(EO$3:EO110)=0,SUM($H111:EN111)=0),$B111,0)</f>
        <v>0</v>
      </c>
      <c r="EP111">
        <f ca="1">IF(AND($B111&gt;0,SUM(EP$3:EP110)=0,SUM($H111:EO111)=0),$B111,0)</f>
        <v>0</v>
      </c>
      <c r="EQ111">
        <f ca="1">IF(AND($B111&gt;0,SUM(EQ$3:EQ110)=0,SUM($H111:EP111)=0),$B111,0)</f>
        <v>0</v>
      </c>
      <c r="ER111">
        <f ca="1">IF(AND($B111&gt;0,SUM(ER$3:ER110)=0,SUM($H111:EQ111)=0),$B111,0)</f>
        <v>0</v>
      </c>
      <c r="ES111">
        <f ca="1">IF(AND($B111&gt;0,SUM(ES$3:ES110)=0,SUM($H111:ER111)=0),$B111,0)</f>
        <v>0</v>
      </c>
      <c r="ET111">
        <f ca="1">IF(AND($B111&gt;0,SUM(ET$3:ET110)=0,SUM($H111:ES111)=0),$B111,0)</f>
        <v>0</v>
      </c>
      <c r="EU111">
        <f ca="1">IF(AND($B111&gt;0,SUM(EU$3:EU110)=0,SUM($H111:ET111)=0),$B111,0)</f>
        <v>0</v>
      </c>
      <c r="EV111">
        <f ca="1">IF(AND($B111&gt;0,SUM(EV$3:EV110)=0,SUM($H111:EU111)=0),$B111,0)</f>
        <v>0</v>
      </c>
      <c r="EW111">
        <f ca="1">IF(AND($B111&gt;0,SUM(EW$3:EW110)=0,SUM($H111:EV111)=0),$B111,0)</f>
        <v>0</v>
      </c>
      <c r="EX111">
        <f ca="1">IF(AND($B111&gt;0,SUM(EX$3:EX110)=0,SUM($H111:EW111)=0),$B111,0)</f>
        <v>0</v>
      </c>
      <c r="EY111">
        <f ca="1">IF(AND($B111&gt;0,SUM(EY$3:EY110)=0,SUM($H111:EX111)=0),$B111,0)</f>
        <v>0</v>
      </c>
      <c r="EZ111">
        <f ca="1">IF(AND($B111&gt;0,SUM(EZ$3:EZ110)=0,SUM($H111:EY111)=0),$B111,0)</f>
        <v>0</v>
      </c>
      <c r="FA111">
        <f ca="1">IF(AND($B111&gt;0,SUM(FA$3:FA110)=0,SUM($H111:EZ111)=0),$B111,0)</f>
        <v>0</v>
      </c>
      <c r="FB111">
        <f ca="1">IF(AND($B111&gt;0,SUM(FB$3:FB110)=0,SUM($H111:FA111)=0),$B111,0)</f>
        <v>0</v>
      </c>
      <c r="FC111">
        <f ca="1">IF(AND($B111&gt;0,SUM(FC$3:FC110)=0,SUM($H111:FB111)=0),$B111,0)</f>
        <v>0</v>
      </c>
      <c r="FD111">
        <f ca="1">IF(AND($B111&gt;0,SUM(FD$3:FD110)=0,SUM($H111:FC111)=0),$B111,0)</f>
        <v>0</v>
      </c>
      <c r="FE111">
        <f ca="1">IF(AND($B111&gt;0,SUM(FE$3:FE110)=0,SUM($H111:FD111)=0),$B111,0)</f>
        <v>0</v>
      </c>
      <c r="FF111">
        <f ca="1">IF(AND($B111&gt;0,SUM(FF$3:FF110)=0,SUM($H111:FE111)=0),$B111,0)</f>
        <v>0</v>
      </c>
      <c r="FG111">
        <f ca="1">IF(AND($B111&gt;0,SUM(FG$3:FG110)=0,SUM($H111:FF111)=0),$B111,0)</f>
        <v>0</v>
      </c>
      <c r="FH111">
        <f ca="1">IF(AND($B111&gt;0,SUM(FH$3:FH110)=0,SUM($H111:FG111)=0),$B111,0)</f>
        <v>0</v>
      </c>
      <c r="FI111">
        <f ca="1">IF(AND($B111&gt;0,SUM(FI$3:FI110)=0,SUM($H111:FH111)=0),$B111,0)</f>
        <v>0</v>
      </c>
      <c r="FJ111">
        <f ca="1">IF(AND($B111&gt;0,SUM(FJ$3:FJ110)=0,SUM($H111:FI111)=0),$B111,0)</f>
        <v>0</v>
      </c>
      <c r="FK111">
        <f ca="1">IF(AND($B111&gt;0,SUM(FK$3:FK110)=0,SUM($H111:FJ111)=0),$B111,0)</f>
        <v>0</v>
      </c>
      <c r="FL111">
        <f ca="1">IF(AND($B111&gt;0,SUM(FL$3:FL110)=0,SUM($H111:FK111)=0),$B111,0)</f>
        <v>0</v>
      </c>
      <c r="FM111">
        <f ca="1">IF(AND($B111&gt;0,SUM(FM$3:FM110)=0,SUM($H111:FL111)=0),$B111,0)</f>
        <v>0</v>
      </c>
      <c r="FN111">
        <f ca="1">IF(AND($B111&gt;0,SUM(FN$3:FN110)=0,SUM($H111:FM111)=0),$B111,0)</f>
        <v>0</v>
      </c>
      <c r="FS111" s="67"/>
      <c r="FT111" s="67"/>
      <c r="FU111" s="342"/>
      <c r="FV111" s="374" t="str">
        <f>""</f>
        <v/>
      </c>
      <c r="FY111" s="67"/>
      <c r="FZ111" s="67"/>
      <c r="GA111" s="342"/>
      <c r="GB111" s="374" t="str">
        <f>""</f>
        <v/>
      </c>
      <c r="GE111" s="67"/>
      <c r="GF111" s="67"/>
      <c r="GG111" s="342"/>
      <c r="GH111" s="374" t="str">
        <f>""</f>
        <v/>
      </c>
    </row>
    <row r="112" spans="1:190" ht="15.75" hidden="1" thickBot="1" x14ac:dyDescent="0.3">
      <c r="A112">
        <v>112</v>
      </c>
      <c r="C112" s="240">
        <f t="shared" ca="1" si="24"/>
        <v>0</v>
      </c>
      <c r="D112" s="240">
        <f t="shared" ca="1" si="25"/>
        <v>0</v>
      </c>
      <c r="E112" s="240">
        <f t="shared" ca="1" si="26"/>
        <v>0</v>
      </c>
      <c r="F112" s="240" t="str">
        <f t="shared" ca="1" si="27"/>
        <v/>
      </c>
      <c r="G112" s="47">
        <f ca="1">INDEX($I$2:$FN$2,ROWS(G$2:G112))</f>
        <v>0</v>
      </c>
      <c r="H112">
        <v>0</v>
      </c>
      <c r="I112">
        <f ca="1">IF(AND($B112&gt;0,SUM(I$3:I111)=0,SUM($H112:H112)=0),$B112,0)</f>
        <v>0</v>
      </c>
      <c r="J112">
        <f ca="1">IF(AND($B112&gt;0,SUM(J$3:J111)=0,SUM($H112:I112)=0),$B112,0)</f>
        <v>0</v>
      </c>
      <c r="K112">
        <f ca="1">IF(AND($B112&gt;0,SUM(K$3:K111)=0,SUM($H112:J112)=0),$B112,0)</f>
        <v>0</v>
      </c>
      <c r="L112">
        <f ca="1">IF(AND($B112&gt;0,SUM(L$3:L111)=0,SUM($H112:K112)=0),$B112,0)</f>
        <v>0</v>
      </c>
      <c r="M112">
        <f ca="1">IF(AND($B112&gt;0,SUM(M$3:M111)=0,SUM($H112:L112)=0),$B112,0)</f>
        <v>0</v>
      </c>
      <c r="N112">
        <f ca="1">IF(AND($B112&gt;0,SUM(N$3:N111)=0,SUM($H112:M112)=0),$B112,0)</f>
        <v>0</v>
      </c>
      <c r="O112">
        <f ca="1">IF(AND($B112&gt;0,SUM(O$3:O111)=0,SUM($H112:N112)=0),$B112,0)</f>
        <v>0</v>
      </c>
      <c r="P112">
        <f ca="1">IF(AND($B112&gt;0,SUM(P$3:P111)=0,SUM($H112:O112)=0),$B112,0)</f>
        <v>0</v>
      </c>
      <c r="Q112">
        <f ca="1">IF(AND($B112&gt;0,SUM(Q$3:Q111)=0,SUM($H112:P112)=0),$B112,0)</f>
        <v>0</v>
      </c>
      <c r="R112">
        <f ca="1">IF(AND($B112&gt;0,SUM(R$3:R111)=0,SUM($H112:Q112)=0),$B112,0)</f>
        <v>0</v>
      </c>
      <c r="S112">
        <f ca="1">IF(AND($B112&gt;0,SUM(S$3:S111)=0,SUM($H112:R112)=0),$B112,0)</f>
        <v>0</v>
      </c>
      <c r="T112">
        <f ca="1">IF(AND($B112&gt;0,SUM(T$3:T111)=0,SUM($H112:S112)=0),$B112,0)</f>
        <v>0</v>
      </c>
      <c r="U112">
        <f ca="1">IF(AND($B112&gt;0,SUM(U$3:U111)=0,SUM($H112:T112)=0),$B112,0)</f>
        <v>0</v>
      </c>
      <c r="V112">
        <f ca="1">IF(AND($B112&gt;0,SUM(V$3:V111)=0,SUM($H112:U112)=0),$B112,0)</f>
        <v>0</v>
      </c>
      <c r="W112">
        <f ca="1">IF(AND($B112&gt;0,SUM(W$3:W111)=0,SUM($H112:V112)=0),$B112,0)</f>
        <v>0</v>
      </c>
      <c r="X112">
        <f ca="1">IF(AND($B112&gt;0,SUM(X$3:X111)=0,SUM($H112:W112)=0),$B112,0)</f>
        <v>0</v>
      </c>
      <c r="Y112">
        <f ca="1">IF(AND($B112&gt;0,SUM(Y$3:Y111)=0,SUM($H112:X112)=0),$B112,0)</f>
        <v>0</v>
      </c>
      <c r="Z112">
        <f ca="1">IF(AND($B112&gt;0,SUM(Z$3:Z111)=0,SUM($H112:Y112)=0),$B112,0)</f>
        <v>0</v>
      </c>
      <c r="AA112">
        <f ca="1">IF(AND($B112&gt;0,SUM(AA$3:AA111)=0,SUM($H112:Z112)=0),$B112,0)</f>
        <v>0</v>
      </c>
      <c r="AB112">
        <f ca="1">IF(AND($B112&gt;0,SUM(AB$3:AB111)=0,SUM($H112:AA112)=0),$B112,0)</f>
        <v>0</v>
      </c>
      <c r="AC112">
        <f ca="1">IF(AND($B112&gt;0,SUM(AC$3:AC111)=0,SUM($H112:AB112)=0),$B112,0)</f>
        <v>0</v>
      </c>
      <c r="AD112">
        <f ca="1">IF(AND($B112&gt;0,SUM(AD$3:AD111)=0,SUM($H112:AC112)=0),$B112,0)</f>
        <v>0</v>
      </c>
      <c r="AE112">
        <f ca="1">IF(AND($B112&gt;0,SUM(AE$3:AE111)=0,SUM($H112:AD112)=0),$B112,0)</f>
        <v>0</v>
      </c>
      <c r="AF112">
        <f ca="1">IF(AND($B112&gt;0,SUM(AF$3:AF111)=0,SUM($H112:AE112)=0),$B112,0)</f>
        <v>0</v>
      </c>
      <c r="AG112">
        <f ca="1">IF(AND($B112&gt;0,SUM(AG$3:AG111)=0,SUM($H112:AF112)=0),$B112,0)</f>
        <v>0</v>
      </c>
      <c r="AH112">
        <f ca="1">IF(AND($B112&gt;0,SUM(AH$3:AH111)=0,SUM($H112:AG112)=0),$B112,0)</f>
        <v>0</v>
      </c>
      <c r="AI112">
        <f ca="1">IF(AND($B112&gt;0,SUM(AI$3:AI111)=0,SUM($H112:AH112)=0),$B112,0)</f>
        <v>0</v>
      </c>
      <c r="AJ112">
        <f ca="1">IF(AND($B112&gt;0,SUM(AJ$3:AJ111)=0,SUM($H112:AI112)=0),$B112,0)</f>
        <v>0</v>
      </c>
      <c r="AK112">
        <f ca="1">IF(AND($B112&gt;0,SUM(AK$3:AK111)=0,SUM($H112:AJ112)=0),$B112,0)</f>
        <v>0</v>
      </c>
      <c r="AL112">
        <f ca="1">IF(AND($B112&gt;0,SUM(AL$3:AL111)=0,SUM($H112:AK112)=0),$B112,0)</f>
        <v>0</v>
      </c>
      <c r="AM112">
        <f ca="1">IF(AND($B112&gt;0,SUM(AM$3:AM111)=0,SUM($H112:AL112)=0),$B112,0)</f>
        <v>0</v>
      </c>
      <c r="AN112">
        <f ca="1">IF(AND($B112&gt;0,SUM(AN$3:AN111)=0,SUM($H112:AM112)=0),$B112,0)</f>
        <v>0</v>
      </c>
      <c r="AO112">
        <f ca="1">IF(AND($B112&gt;0,SUM(AO$3:AO111)=0,SUM($H112:AN112)=0),$B112,0)</f>
        <v>0</v>
      </c>
      <c r="AP112">
        <f ca="1">IF(AND($B112&gt;0,SUM(AP$3:AP111)=0,SUM($H112:AO112)=0),$B112,0)</f>
        <v>0</v>
      </c>
      <c r="AQ112">
        <f ca="1">IF(AND($B112&gt;0,SUM(AQ$3:AQ111)=0,SUM($H112:AP112)=0),$B112,0)</f>
        <v>0</v>
      </c>
      <c r="AR112">
        <f ca="1">IF(AND($B112&gt;0,SUM(AR$3:AR111)=0,SUM($H112:AQ112)=0),$B112,0)</f>
        <v>0</v>
      </c>
      <c r="AS112">
        <f ca="1">IF(AND($B112&gt;0,SUM(AS$3:AS111)=0,SUM($H112:AR112)=0),$B112,0)</f>
        <v>0</v>
      </c>
      <c r="AT112">
        <f ca="1">IF(AND($B112&gt;0,SUM(AT$3:AT111)=0,SUM($H112:AS112)=0),$B112,0)</f>
        <v>0</v>
      </c>
      <c r="AU112">
        <f ca="1">IF(AND($B112&gt;0,SUM(AU$3:AU111)=0,SUM($H112:AT112)=0),$B112,0)</f>
        <v>0</v>
      </c>
      <c r="AV112">
        <f ca="1">IF(AND($B112&gt;0,SUM(AV$3:AV111)=0,SUM($H112:AU112)=0),$B112,0)</f>
        <v>0</v>
      </c>
      <c r="AW112">
        <f ca="1">IF(AND($B112&gt;0,SUM(AW$3:AW111)=0,SUM($H112:AV112)=0),$B112,0)</f>
        <v>0</v>
      </c>
      <c r="AX112">
        <f ca="1">IF(AND($B112&gt;0,SUM(AX$3:AX111)=0,SUM($H112:AW112)=0),$B112,0)</f>
        <v>0</v>
      </c>
      <c r="AY112">
        <f ca="1">IF(AND($B112&gt;0,SUM(AY$3:AY111)=0,SUM($H112:AX112)=0),$B112,0)</f>
        <v>0</v>
      </c>
      <c r="AZ112">
        <f ca="1">IF(AND($B112&gt;0,SUM(AZ$3:AZ111)=0,SUM($H112:AY112)=0),$B112,0)</f>
        <v>0</v>
      </c>
      <c r="BA112">
        <f ca="1">IF(AND($B112&gt;0,SUM(BA$3:BA111)=0,SUM($H112:AZ112)=0),$B112,0)</f>
        <v>0</v>
      </c>
      <c r="BB112">
        <f ca="1">IF(AND($B112&gt;0,SUM(BB$3:BB111)=0,SUM($H112:BA112)=0),$B112,0)</f>
        <v>0</v>
      </c>
      <c r="BC112">
        <f ca="1">IF(AND($B112&gt;0,SUM(BC$3:BC111)=0,SUM($H112:BB112)=0),$B112,0)</f>
        <v>0</v>
      </c>
      <c r="BD112">
        <f ca="1">IF(AND($B112&gt;0,SUM(BD$3:BD111)=0,SUM($H112:BC112)=0),$B112,0)</f>
        <v>0</v>
      </c>
      <c r="BE112">
        <f ca="1">IF(AND($B112&gt;0,SUM(BE$3:BE111)=0,SUM($H112:BD112)=0),$B112,0)</f>
        <v>0</v>
      </c>
      <c r="BF112">
        <f ca="1">IF(AND($B112&gt;0,SUM(BF$3:BF111)=0,SUM($H112:BE112)=0),$B112,0)</f>
        <v>0</v>
      </c>
      <c r="BG112">
        <f ca="1">IF(AND($B112&gt;0,SUM(BG$3:BG111)=0,SUM($H112:BF112)=0),$B112,0)</f>
        <v>0</v>
      </c>
      <c r="BH112">
        <f ca="1">IF(AND($B112&gt;0,SUM(BH$3:BH111)=0,SUM($H112:BG112)=0),$B112,0)</f>
        <v>0</v>
      </c>
      <c r="BI112">
        <f ca="1">IF(AND($B112&gt;0,SUM(BI$3:BI111)=0,SUM($H112:BH112)=0),$B112,0)</f>
        <v>0</v>
      </c>
      <c r="BJ112">
        <f ca="1">IF(AND($B112&gt;0,SUM(BJ$3:BJ111)=0,SUM($H112:BI112)=0),$B112,0)</f>
        <v>0</v>
      </c>
      <c r="BK112">
        <f ca="1">IF(AND($B112&gt;0,SUM(BK$3:BK111)=0,SUM($H112:BJ112)=0),$B112,0)</f>
        <v>0</v>
      </c>
      <c r="BL112">
        <f ca="1">IF(AND($B112&gt;0,SUM(BL$3:BL111)=0,SUM($H112:BK112)=0),$B112,0)</f>
        <v>0</v>
      </c>
      <c r="BM112">
        <f ca="1">IF(AND($B112&gt;0,SUM(BM$3:BM111)=0,SUM($H112:BL112)=0),$B112,0)</f>
        <v>0</v>
      </c>
      <c r="BN112">
        <f ca="1">IF(AND($B112&gt;0,SUM(BN$3:BN111)=0,SUM($H112:BM112)=0),$B112,0)</f>
        <v>0</v>
      </c>
      <c r="BO112">
        <f ca="1">IF(AND($B112&gt;0,SUM(BO$3:BO111)=0,SUM($H112:BN112)=0),$B112,0)</f>
        <v>0</v>
      </c>
      <c r="BP112">
        <f ca="1">IF(AND($B112&gt;0,SUM(BP$3:BP111)=0,SUM($H112:BO112)=0),$B112,0)</f>
        <v>0</v>
      </c>
      <c r="BQ112">
        <f ca="1">IF(AND($B112&gt;0,SUM(BQ$3:BQ111)=0,SUM($H112:BP112)=0),$B112,0)</f>
        <v>0</v>
      </c>
      <c r="BR112">
        <f ca="1">IF(AND($B112&gt;0,SUM(BR$3:BR111)=0,SUM($H112:BQ112)=0),$B112,0)</f>
        <v>0</v>
      </c>
      <c r="BS112">
        <f ca="1">IF(AND($B112&gt;0,SUM(BS$3:BS111)=0,SUM($H112:BR112)=0),$B112,0)</f>
        <v>0</v>
      </c>
      <c r="BT112">
        <f ca="1">IF(AND($B112&gt;0,SUM(BT$3:BT111)=0,SUM($H112:BS112)=0),$B112,0)</f>
        <v>0</v>
      </c>
      <c r="BU112">
        <f ca="1">IF(AND($B112&gt;0,SUM(BU$3:BU111)=0,SUM($H112:BT112)=0),$B112,0)</f>
        <v>0</v>
      </c>
      <c r="BV112">
        <f ca="1">IF(AND($B112&gt;0,SUM(BV$3:BV111)=0,SUM($H112:BU112)=0),$B112,0)</f>
        <v>0</v>
      </c>
      <c r="BW112">
        <f ca="1">IF(AND($B112&gt;0,SUM(BW$3:BW111)=0,SUM($H112:BV112)=0),$B112,0)</f>
        <v>0</v>
      </c>
      <c r="BX112">
        <f ca="1">IF(AND($B112&gt;0,SUM(BX$3:BX111)=0,SUM($H112:BW112)=0),$B112,0)</f>
        <v>0</v>
      </c>
      <c r="BY112">
        <f ca="1">IF(AND($B112&gt;0,SUM(BY$3:BY111)=0,SUM($H112:BX112)=0),$B112,0)</f>
        <v>0</v>
      </c>
      <c r="BZ112">
        <f ca="1">IF(AND($B112&gt;0,SUM(BZ$3:BZ111)=0,SUM($H112:BY112)=0),$B112,0)</f>
        <v>0</v>
      </c>
      <c r="CA112">
        <f ca="1">IF(AND($B112&gt;0,SUM(CA$3:CA111)=0,SUM($H112:BZ112)=0),$B112,0)</f>
        <v>0</v>
      </c>
      <c r="CB112">
        <f ca="1">IF(AND($B112&gt;0,SUM(CB$3:CB111)=0,SUM($H112:CA112)=0),$B112,0)</f>
        <v>0</v>
      </c>
      <c r="CC112">
        <f ca="1">IF(AND($B112&gt;0,SUM(CC$3:CC111)=0,SUM($H112:CB112)=0),$B112,0)</f>
        <v>0</v>
      </c>
      <c r="CD112">
        <f ca="1">IF(AND($B112&gt;0,SUM(CD$3:CD111)=0,SUM($H112:CC112)=0),$B112,0)</f>
        <v>0</v>
      </c>
      <c r="CE112">
        <f ca="1">IF(AND($B112&gt;0,SUM(CE$3:CE111)=0,SUM($H112:CD112)=0),$B112,0)</f>
        <v>0</v>
      </c>
      <c r="CF112">
        <f ca="1">IF(AND($B112&gt;0,SUM(CF$3:CF111)=0,SUM($H112:CE112)=0),$B112,0)</f>
        <v>0</v>
      </c>
      <c r="CG112">
        <f ca="1">IF(AND($B112&gt;0,SUM(CG$3:CG111)=0,SUM($H112:CF112)=0),$B112,0)</f>
        <v>0</v>
      </c>
      <c r="CH112">
        <f ca="1">IF(AND($B112&gt;0,SUM(CH$3:CH111)=0,SUM($H112:CG112)=0),$B112,0)</f>
        <v>0</v>
      </c>
      <c r="CI112">
        <f ca="1">IF(AND($B112&gt;0,SUM(CI$3:CI111)=0,SUM($H112:CH112)=0),$B112,0)</f>
        <v>0</v>
      </c>
      <c r="CJ112">
        <f ca="1">IF(AND($B112&gt;0,SUM(CJ$3:CJ111)=0,SUM($H112:CI112)=0),$B112,0)</f>
        <v>0</v>
      </c>
      <c r="CK112">
        <f ca="1">IF(AND($B112&gt;0,SUM(CK$3:CK111)=0,SUM($H112:CJ112)=0),$B112,0)</f>
        <v>0</v>
      </c>
      <c r="CL112">
        <f ca="1">IF(AND($B112&gt;0,SUM(CL$3:CL111)=0,SUM($H112:CK112)=0),$B112,0)</f>
        <v>0</v>
      </c>
      <c r="CM112">
        <f ca="1">IF(AND($B112&gt;0,SUM(CM$3:CM111)=0,SUM($H112:CL112)=0),$B112,0)</f>
        <v>0</v>
      </c>
      <c r="CN112">
        <f ca="1">IF(AND($B112&gt;0,SUM(CN$3:CN111)=0,SUM($H112:CM112)=0),$B112,0)</f>
        <v>0</v>
      </c>
      <c r="CO112">
        <f ca="1">IF(AND($B112&gt;0,SUM(CO$3:CO111)=0,SUM($H112:CN112)=0),$B112,0)</f>
        <v>0</v>
      </c>
      <c r="CP112">
        <f ca="1">IF(AND($B112&gt;0,SUM(CP$3:CP111)=0,SUM($H112:CO112)=0),$B112,0)</f>
        <v>0</v>
      </c>
      <c r="CQ112">
        <f ca="1">IF(AND($B112&gt;0,SUM(CQ$3:CQ111)=0,SUM($H112:CP112)=0),$B112,0)</f>
        <v>0</v>
      </c>
      <c r="CR112">
        <f ca="1">IF(AND($B112&gt;0,SUM(CR$3:CR111)=0,SUM($H112:CQ112)=0),$B112,0)</f>
        <v>0</v>
      </c>
      <c r="CS112">
        <f ca="1">IF(AND($B112&gt;0,SUM(CS$3:CS111)=0,SUM($H112:CR112)=0),$B112,0)</f>
        <v>0</v>
      </c>
      <c r="CT112">
        <f ca="1">IF(AND($B112&gt;0,SUM(CT$3:CT111)=0,SUM($H112:CS112)=0),$B112,0)</f>
        <v>0</v>
      </c>
      <c r="CU112">
        <f ca="1">IF(AND($B112&gt;0,SUM(CU$3:CU111)=0,SUM($H112:CT112)=0),$B112,0)</f>
        <v>0</v>
      </c>
      <c r="CV112">
        <f ca="1">IF(AND($B112&gt;0,SUM(CV$3:CV111)=0,SUM($H112:CU112)=0),$B112,0)</f>
        <v>0</v>
      </c>
      <c r="CW112">
        <f ca="1">IF(AND($B112&gt;0,SUM(CW$3:CW111)=0,SUM($H112:CV112)=0),$B112,0)</f>
        <v>0</v>
      </c>
      <c r="CX112">
        <f ca="1">IF(AND($B112&gt;0,SUM(CX$3:CX111)=0,SUM($H112:CW112)=0),$B112,0)</f>
        <v>0</v>
      </c>
      <c r="CY112">
        <f ca="1">IF(AND($B112&gt;0,SUM(CY$3:CY111)=0,SUM($H112:CX112)=0),$B112,0)</f>
        <v>0</v>
      </c>
      <c r="CZ112">
        <f ca="1">IF(AND($B112&gt;0,SUM(CZ$3:CZ111)=0,SUM($H112:CY112)=0),$B112,0)</f>
        <v>0</v>
      </c>
      <c r="DA112">
        <f ca="1">IF(AND($B112&gt;0,SUM(DA$3:DA111)=0,SUM($H112:CZ112)=0),$B112,0)</f>
        <v>0</v>
      </c>
      <c r="DB112">
        <f ca="1">IF(AND($B112&gt;0,SUM(DB$3:DB111)=0,SUM($H112:DA112)=0),$B112,0)</f>
        <v>0</v>
      </c>
      <c r="DC112">
        <f ca="1">IF(AND($B112&gt;0,SUM(DC$3:DC111)=0,SUM($H112:DB112)=0),$B112,0)</f>
        <v>0</v>
      </c>
      <c r="DD112">
        <f ca="1">IF(AND($B112&gt;0,SUM(DD$3:DD111)=0,SUM($H112:DC112)=0),$B112,0)</f>
        <v>0</v>
      </c>
      <c r="DE112">
        <f ca="1">IF(AND($B112&gt;0,SUM(DE$3:DE111)=0,SUM($H112:DD112)=0),$B112,0)</f>
        <v>0</v>
      </c>
      <c r="DF112">
        <f ca="1">IF(AND($B112&gt;0,SUM(DF$3:DF111)=0,SUM($H112:DE112)=0),$B112,0)</f>
        <v>0</v>
      </c>
      <c r="DG112">
        <f ca="1">IF(AND($B112&gt;0,SUM(DG$3:DG111)=0,SUM($H112:DF112)=0),$B112,0)</f>
        <v>0</v>
      </c>
      <c r="DH112">
        <f ca="1">IF(AND($B112&gt;0,SUM(DH$3:DH111)=0,SUM($H112:DG112)=0),$B112,0)</f>
        <v>0</v>
      </c>
      <c r="DI112">
        <f ca="1">IF(AND($B112&gt;0,SUM(DI$3:DI111)=0,SUM($H112:DH112)=0),$B112,0)</f>
        <v>0</v>
      </c>
      <c r="DJ112">
        <f ca="1">IF(AND($B112&gt;0,SUM(DJ$3:DJ111)=0,SUM($H112:DI112)=0),$B112,0)</f>
        <v>0</v>
      </c>
      <c r="DK112">
        <f ca="1">IF(AND($B112&gt;0,SUM(DK$3:DK111)=0,SUM($H112:DJ112)=0),$B112,0)</f>
        <v>0</v>
      </c>
      <c r="DL112">
        <f ca="1">IF(AND($B112&gt;0,SUM(DL$3:DL111)=0,SUM($H112:DK112)=0),$B112,0)</f>
        <v>0</v>
      </c>
      <c r="DM112">
        <f ca="1">IF(AND($B112&gt;0,SUM(DM$3:DM111)=0,SUM($H112:DL112)=0),$B112,0)</f>
        <v>0</v>
      </c>
      <c r="DN112">
        <f ca="1">IF(AND($B112&gt;0,SUM(DN$3:DN111)=0,SUM($H112:DM112)=0),$B112,0)</f>
        <v>0</v>
      </c>
      <c r="DO112">
        <f ca="1">IF(AND($B112&gt;0,SUM(DO$3:DO111)=0,SUM($H112:DN112)=0),$B112,0)</f>
        <v>0</v>
      </c>
      <c r="DP112">
        <f ca="1">IF(AND($B112&gt;0,SUM(DP$3:DP111)=0,SUM($H112:DO112)=0),$B112,0)</f>
        <v>0</v>
      </c>
      <c r="DQ112">
        <f ca="1">IF(AND($B112&gt;0,SUM(DQ$3:DQ111)=0,SUM($H112:DP112)=0),$B112,0)</f>
        <v>0</v>
      </c>
      <c r="DR112">
        <f ca="1">IF(AND($B112&gt;0,SUM(DR$3:DR111)=0,SUM($H112:DQ112)=0),$B112,0)</f>
        <v>0</v>
      </c>
      <c r="DS112">
        <f ca="1">IF(AND($B112&gt;0,SUM(DS$3:DS111)=0,SUM($H112:DR112)=0),$B112,0)</f>
        <v>0</v>
      </c>
      <c r="DT112">
        <f ca="1">IF(AND($B112&gt;0,SUM(DT$3:DT111)=0,SUM($H112:DS112)=0),$B112,0)</f>
        <v>0</v>
      </c>
      <c r="DU112">
        <f ca="1">IF(AND($B112&gt;0,SUM(DU$3:DU111)=0,SUM($H112:DT112)=0),$B112,0)</f>
        <v>0</v>
      </c>
      <c r="DV112">
        <f ca="1">IF(AND($B112&gt;0,SUM(DV$3:DV111)=0,SUM($H112:DU112)=0),$B112,0)</f>
        <v>0</v>
      </c>
      <c r="DW112">
        <f ca="1">IF(AND($B112&gt;0,SUM(DW$3:DW111)=0,SUM($H112:DV112)=0),$B112,0)</f>
        <v>0</v>
      </c>
      <c r="DX112">
        <f ca="1">IF(AND($B112&gt;0,SUM(DX$3:DX111)=0,SUM($H112:DW112)=0),$B112,0)</f>
        <v>0</v>
      </c>
      <c r="DY112">
        <f ca="1">IF(AND($B112&gt;0,SUM(DY$3:DY111)=0,SUM($H112:DX112)=0),$B112,0)</f>
        <v>0</v>
      </c>
      <c r="DZ112">
        <f ca="1">IF(AND($B112&gt;0,SUM(DZ$3:DZ111)=0,SUM($H112:DY112)=0),$B112,0)</f>
        <v>0</v>
      </c>
      <c r="EA112">
        <f ca="1">IF(AND($B112&gt;0,SUM(EA$3:EA111)=0,SUM($H112:DZ112)=0),$B112,0)</f>
        <v>0</v>
      </c>
      <c r="EB112">
        <f ca="1">IF(AND($B112&gt;0,SUM(EB$3:EB111)=0,SUM($H112:EA112)=0),$B112,0)</f>
        <v>0</v>
      </c>
      <c r="EC112">
        <f ca="1">IF(AND($B112&gt;0,SUM(EC$3:EC111)=0,SUM($H112:EB112)=0),$B112,0)</f>
        <v>0</v>
      </c>
      <c r="ED112">
        <f ca="1">IF(AND($B112&gt;0,SUM(ED$3:ED111)=0,SUM($H112:EC112)=0),$B112,0)</f>
        <v>0</v>
      </c>
      <c r="EE112">
        <f ca="1">IF(AND($B112&gt;0,SUM(EE$3:EE111)=0,SUM($H112:ED112)=0),$B112,0)</f>
        <v>0</v>
      </c>
      <c r="EF112">
        <f ca="1">IF(AND($B112&gt;0,SUM(EF$3:EF111)=0,SUM($H112:EE112)=0),$B112,0)</f>
        <v>0</v>
      </c>
      <c r="EG112">
        <f ca="1">IF(AND($B112&gt;0,SUM(EG$3:EG111)=0,SUM($H112:EF112)=0),$B112,0)</f>
        <v>0</v>
      </c>
      <c r="EH112">
        <f ca="1">IF(AND($B112&gt;0,SUM(EH$3:EH111)=0,SUM($H112:EG112)=0),$B112,0)</f>
        <v>0</v>
      </c>
      <c r="EI112">
        <f ca="1">IF(AND($B112&gt;0,SUM(EI$3:EI111)=0,SUM($H112:EH112)=0),$B112,0)</f>
        <v>0</v>
      </c>
      <c r="EJ112">
        <f ca="1">IF(AND($B112&gt;0,SUM(EJ$3:EJ111)=0,SUM($H112:EI112)=0),$B112,0)</f>
        <v>0</v>
      </c>
      <c r="EK112">
        <f ca="1">IF(AND($B112&gt;0,SUM(EK$3:EK111)=0,SUM($H112:EJ112)=0),$B112,0)</f>
        <v>0</v>
      </c>
      <c r="EL112">
        <f ca="1">IF(AND($B112&gt;0,SUM(EL$3:EL111)=0,SUM($H112:EK112)=0),$B112,0)</f>
        <v>0</v>
      </c>
      <c r="EM112">
        <f ca="1">IF(AND($B112&gt;0,SUM(EM$3:EM111)=0,SUM($H112:EL112)=0),$B112,0)</f>
        <v>0</v>
      </c>
      <c r="EN112">
        <f ca="1">IF(AND($B112&gt;0,SUM(EN$3:EN111)=0,SUM($H112:EM112)=0),$B112,0)</f>
        <v>0</v>
      </c>
      <c r="EO112">
        <f ca="1">IF(AND($B112&gt;0,SUM(EO$3:EO111)=0,SUM($H112:EN112)=0),$B112,0)</f>
        <v>0</v>
      </c>
      <c r="EP112">
        <f ca="1">IF(AND($B112&gt;0,SUM(EP$3:EP111)=0,SUM($H112:EO112)=0),$B112,0)</f>
        <v>0</v>
      </c>
      <c r="EQ112">
        <f ca="1">IF(AND($B112&gt;0,SUM(EQ$3:EQ111)=0,SUM($H112:EP112)=0),$B112,0)</f>
        <v>0</v>
      </c>
      <c r="ER112">
        <f ca="1">IF(AND($B112&gt;0,SUM(ER$3:ER111)=0,SUM($H112:EQ112)=0),$B112,0)</f>
        <v>0</v>
      </c>
      <c r="ES112">
        <f ca="1">IF(AND($B112&gt;0,SUM(ES$3:ES111)=0,SUM($H112:ER112)=0),$B112,0)</f>
        <v>0</v>
      </c>
      <c r="ET112">
        <f ca="1">IF(AND($B112&gt;0,SUM(ET$3:ET111)=0,SUM($H112:ES112)=0),$B112,0)</f>
        <v>0</v>
      </c>
      <c r="EU112">
        <f ca="1">IF(AND($B112&gt;0,SUM(EU$3:EU111)=0,SUM($H112:ET112)=0),$B112,0)</f>
        <v>0</v>
      </c>
      <c r="EV112">
        <f ca="1">IF(AND($B112&gt;0,SUM(EV$3:EV111)=0,SUM($H112:EU112)=0),$B112,0)</f>
        <v>0</v>
      </c>
      <c r="EW112">
        <f ca="1">IF(AND($B112&gt;0,SUM(EW$3:EW111)=0,SUM($H112:EV112)=0),$B112,0)</f>
        <v>0</v>
      </c>
      <c r="EX112">
        <f ca="1">IF(AND($B112&gt;0,SUM(EX$3:EX111)=0,SUM($H112:EW112)=0),$B112,0)</f>
        <v>0</v>
      </c>
      <c r="EY112">
        <f ca="1">IF(AND($B112&gt;0,SUM(EY$3:EY111)=0,SUM($H112:EX112)=0),$B112,0)</f>
        <v>0</v>
      </c>
      <c r="EZ112">
        <f ca="1">IF(AND($B112&gt;0,SUM(EZ$3:EZ111)=0,SUM($H112:EY112)=0),$B112,0)</f>
        <v>0</v>
      </c>
      <c r="FA112">
        <f ca="1">IF(AND($B112&gt;0,SUM(FA$3:FA111)=0,SUM($H112:EZ112)=0),$B112,0)</f>
        <v>0</v>
      </c>
      <c r="FB112">
        <f ca="1">IF(AND($B112&gt;0,SUM(FB$3:FB111)=0,SUM($H112:FA112)=0),$B112,0)</f>
        <v>0</v>
      </c>
      <c r="FC112">
        <f ca="1">IF(AND($B112&gt;0,SUM(FC$3:FC111)=0,SUM($H112:FB112)=0),$B112,0)</f>
        <v>0</v>
      </c>
      <c r="FD112">
        <f ca="1">IF(AND($B112&gt;0,SUM(FD$3:FD111)=0,SUM($H112:FC112)=0),$B112,0)</f>
        <v>0</v>
      </c>
      <c r="FE112">
        <f ca="1">IF(AND($B112&gt;0,SUM(FE$3:FE111)=0,SUM($H112:FD112)=0),$B112,0)</f>
        <v>0</v>
      </c>
      <c r="FF112">
        <f ca="1">IF(AND($B112&gt;0,SUM(FF$3:FF111)=0,SUM($H112:FE112)=0),$B112,0)</f>
        <v>0</v>
      </c>
      <c r="FG112">
        <f ca="1">IF(AND($B112&gt;0,SUM(FG$3:FG111)=0,SUM($H112:FF112)=0),$B112,0)</f>
        <v>0</v>
      </c>
      <c r="FH112">
        <f ca="1">IF(AND($B112&gt;0,SUM(FH$3:FH111)=0,SUM($H112:FG112)=0),$B112,0)</f>
        <v>0</v>
      </c>
      <c r="FI112">
        <f ca="1">IF(AND($B112&gt;0,SUM(FI$3:FI111)=0,SUM($H112:FH112)=0),$B112,0)</f>
        <v>0</v>
      </c>
      <c r="FJ112">
        <f ca="1">IF(AND($B112&gt;0,SUM(FJ$3:FJ111)=0,SUM($H112:FI112)=0),$B112,0)</f>
        <v>0</v>
      </c>
      <c r="FK112">
        <f ca="1">IF(AND($B112&gt;0,SUM(FK$3:FK111)=0,SUM($H112:FJ112)=0),$B112,0)</f>
        <v>0</v>
      </c>
      <c r="FL112">
        <f ca="1">IF(AND($B112&gt;0,SUM(FL$3:FL111)=0,SUM($H112:FK112)=0),$B112,0)</f>
        <v>0</v>
      </c>
      <c r="FM112">
        <f ca="1">IF(AND($B112&gt;0,SUM(FM$3:FM111)=0,SUM($H112:FL112)=0),$B112,0)</f>
        <v>0</v>
      </c>
      <c r="FN112">
        <f ca="1">IF(AND($B112&gt;0,SUM(FN$3:FN111)=0,SUM($H112:FM112)=0),$B112,0)</f>
        <v>0</v>
      </c>
      <c r="FS112" s="67"/>
      <c r="FT112" s="67"/>
      <c r="FU112" s="342"/>
      <c r="FV112" s="374" t="str">
        <f>""</f>
        <v/>
      </c>
      <c r="FY112" s="67"/>
      <c r="FZ112" s="67"/>
      <c r="GA112" s="342"/>
      <c r="GB112" s="374" t="str">
        <f>""</f>
        <v/>
      </c>
      <c r="GE112" s="67"/>
      <c r="GF112" s="67"/>
      <c r="GG112" s="342"/>
      <c r="GH112" s="374" t="str">
        <f>""</f>
        <v/>
      </c>
    </row>
    <row r="113" spans="1:190" ht="15.75" hidden="1" thickBot="1" x14ac:dyDescent="0.3">
      <c r="A113">
        <v>113</v>
      </c>
      <c r="C113" s="240">
        <f t="shared" ca="1" si="24"/>
        <v>0</v>
      </c>
      <c r="D113" s="240">
        <f t="shared" ca="1" si="25"/>
        <v>0</v>
      </c>
      <c r="E113" s="240">
        <f t="shared" ca="1" si="26"/>
        <v>0</v>
      </c>
      <c r="F113" s="240" t="str">
        <f t="shared" ca="1" si="27"/>
        <v/>
      </c>
      <c r="G113" s="47">
        <f ca="1">INDEX($I$2:$FN$2,ROWS(G$2:G113))</f>
        <v>0</v>
      </c>
      <c r="H113">
        <v>0</v>
      </c>
      <c r="I113">
        <f ca="1">IF(AND($B113&gt;0,SUM(I$3:I112)=0,SUM($H113:H113)=0),$B113,0)</f>
        <v>0</v>
      </c>
      <c r="J113">
        <f ca="1">IF(AND($B113&gt;0,SUM(J$3:J112)=0,SUM($H113:I113)=0),$B113,0)</f>
        <v>0</v>
      </c>
      <c r="K113">
        <f ca="1">IF(AND($B113&gt;0,SUM(K$3:K112)=0,SUM($H113:J113)=0),$B113,0)</f>
        <v>0</v>
      </c>
      <c r="L113">
        <f ca="1">IF(AND($B113&gt;0,SUM(L$3:L112)=0,SUM($H113:K113)=0),$B113,0)</f>
        <v>0</v>
      </c>
      <c r="M113">
        <f ca="1">IF(AND($B113&gt;0,SUM(M$3:M112)=0,SUM($H113:L113)=0),$B113,0)</f>
        <v>0</v>
      </c>
      <c r="N113">
        <f ca="1">IF(AND($B113&gt;0,SUM(N$3:N112)=0,SUM($H113:M113)=0),$B113,0)</f>
        <v>0</v>
      </c>
      <c r="O113">
        <f ca="1">IF(AND($B113&gt;0,SUM(O$3:O112)=0,SUM($H113:N113)=0),$B113,0)</f>
        <v>0</v>
      </c>
      <c r="P113">
        <f ca="1">IF(AND($B113&gt;0,SUM(P$3:P112)=0,SUM($H113:O113)=0),$B113,0)</f>
        <v>0</v>
      </c>
      <c r="Q113">
        <f ca="1">IF(AND($B113&gt;0,SUM(Q$3:Q112)=0,SUM($H113:P113)=0),$B113,0)</f>
        <v>0</v>
      </c>
      <c r="R113">
        <f ca="1">IF(AND($B113&gt;0,SUM(R$3:R112)=0,SUM($H113:Q113)=0),$B113,0)</f>
        <v>0</v>
      </c>
      <c r="S113">
        <f ca="1">IF(AND($B113&gt;0,SUM(S$3:S112)=0,SUM($H113:R113)=0),$B113,0)</f>
        <v>0</v>
      </c>
      <c r="T113">
        <f ca="1">IF(AND($B113&gt;0,SUM(T$3:T112)=0,SUM($H113:S113)=0),$B113,0)</f>
        <v>0</v>
      </c>
      <c r="U113">
        <f ca="1">IF(AND($B113&gt;0,SUM(U$3:U112)=0,SUM($H113:T113)=0),$B113,0)</f>
        <v>0</v>
      </c>
      <c r="V113">
        <f ca="1">IF(AND($B113&gt;0,SUM(V$3:V112)=0,SUM($H113:U113)=0),$B113,0)</f>
        <v>0</v>
      </c>
      <c r="W113">
        <f ca="1">IF(AND($B113&gt;0,SUM(W$3:W112)=0,SUM($H113:V113)=0),$B113,0)</f>
        <v>0</v>
      </c>
      <c r="X113">
        <f ca="1">IF(AND($B113&gt;0,SUM(X$3:X112)=0,SUM($H113:W113)=0),$B113,0)</f>
        <v>0</v>
      </c>
      <c r="Y113">
        <f ca="1">IF(AND($B113&gt;0,SUM(Y$3:Y112)=0,SUM($H113:X113)=0),$B113,0)</f>
        <v>0</v>
      </c>
      <c r="Z113">
        <f ca="1">IF(AND($B113&gt;0,SUM(Z$3:Z112)=0,SUM($H113:Y113)=0),$B113,0)</f>
        <v>0</v>
      </c>
      <c r="AA113">
        <f ca="1">IF(AND($B113&gt;0,SUM(AA$3:AA112)=0,SUM($H113:Z113)=0),$B113,0)</f>
        <v>0</v>
      </c>
      <c r="AB113">
        <f ca="1">IF(AND($B113&gt;0,SUM(AB$3:AB112)=0,SUM($H113:AA113)=0),$B113,0)</f>
        <v>0</v>
      </c>
      <c r="AC113">
        <f ca="1">IF(AND($B113&gt;0,SUM(AC$3:AC112)=0,SUM($H113:AB113)=0),$B113,0)</f>
        <v>0</v>
      </c>
      <c r="AD113">
        <f ca="1">IF(AND($B113&gt;0,SUM(AD$3:AD112)=0,SUM($H113:AC113)=0),$B113,0)</f>
        <v>0</v>
      </c>
      <c r="AE113">
        <f ca="1">IF(AND($B113&gt;0,SUM(AE$3:AE112)=0,SUM($H113:AD113)=0),$B113,0)</f>
        <v>0</v>
      </c>
      <c r="AF113">
        <f ca="1">IF(AND($B113&gt;0,SUM(AF$3:AF112)=0,SUM($H113:AE113)=0),$B113,0)</f>
        <v>0</v>
      </c>
      <c r="AG113">
        <f ca="1">IF(AND($B113&gt;0,SUM(AG$3:AG112)=0,SUM($H113:AF113)=0),$B113,0)</f>
        <v>0</v>
      </c>
      <c r="AH113">
        <f ca="1">IF(AND($B113&gt;0,SUM(AH$3:AH112)=0,SUM($H113:AG113)=0),$B113,0)</f>
        <v>0</v>
      </c>
      <c r="AI113">
        <f ca="1">IF(AND($B113&gt;0,SUM(AI$3:AI112)=0,SUM($H113:AH113)=0),$B113,0)</f>
        <v>0</v>
      </c>
      <c r="AJ113">
        <f ca="1">IF(AND($B113&gt;0,SUM(AJ$3:AJ112)=0,SUM($H113:AI113)=0),$B113,0)</f>
        <v>0</v>
      </c>
      <c r="AK113">
        <f ca="1">IF(AND($B113&gt;0,SUM(AK$3:AK112)=0,SUM($H113:AJ113)=0),$B113,0)</f>
        <v>0</v>
      </c>
      <c r="AL113">
        <f ca="1">IF(AND($B113&gt;0,SUM(AL$3:AL112)=0,SUM($H113:AK113)=0),$B113,0)</f>
        <v>0</v>
      </c>
      <c r="AM113">
        <f ca="1">IF(AND($B113&gt;0,SUM(AM$3:AM112)=0,SUM($H113:AL113)=0),$B113,0)</f>
        <v>0</v>
      </c>
      <c r="AN113">
        <f ca="1">IF(AND($B113&gt;0,SUM(AN$3:AN112)=0,SUM($H113:AM113)=0),$B113,0)</f>
        <v>0</v>
      </c>
      <c r="AO113">
        <f ca="1">IF(AND($B113&gt;0,SUM(AO$3:AO112)=0,SUM($H113:AN113)=0),$B113,0)</f>
        <v>0</v>
      </c>
      <c r="AP113">
        <f ca="1">IF(AND($B113&gt;0,SUM(AP$3:AP112)=0,SUM($H113:AO113)=0),$B113,0)</f>
        <v>0</v>
      </c>
      <c r="AQ113">
        <f ca="1">IF(AND($B113&gt;0,SUM(AQ$3:AQ112)=0,SUM($H113:AP113)=0),$B113,0)</f>
        <v>0</v>
      </c>
      <c r="AR113">
        <f ca="1">IF(AND($B113&gt;0,SUM(AR$3:AR112)=0,SUM($H113:AQ113)=0),$B113,0)</f>
        <v>0</v>
      </c>
      <c r="AS113">
        <f ca="1">IF(AND($B113&gt;0,SUM(AS$3:AS112)=0,SUM($H113:AR113)=0),$B113,0)</f>
        <v>0</v>
      </c>
      <c r="AT113">
        <f ca="1">IF(AND($B113&gt;0,SUM(AT$3:AT112)=0,SUM($H113:AS113)=0),$B113,0)</f>
        <v>0</v>
      </c>
      <c r="AU113">
        <f ca="1">IF(AND($B113&gt;0,SUM(AU$3:AU112)=0,SUM($H113:AT113)=0),$B113,0)</f>
        <v>0</v>
      </c>
      <c r="AV113">
        <f ca="1">IF(AND($B113&gt;0,SUM(AV$3:AV112)=0,SUM($H113:AU113)=0),$B113,0)</f>
        <v>0</v>
      </c>
      <c r="AW113">
        <f ca="1">IF(AND($B113&gt;0,SUM(AW$3:AW112)=0,SUM($H113:AV113)=0),$B113,0)</f>
        <v>0</v>
      </c>
      <c r="AX113">
        <f ca="1">IF(AND($B113&gt;0,SUM(AX$3:AX112)=0,SUM($H113:AW113)=0),$B113,0)</f>
        <v>0</v>
      </c>
      <c r="AY113">
        <f ca="1">IF(AND($B113&gt;0,SUM(AY$3:AY112)=0,SUM($H113:AX113)=0),$B113,0)</f>
        <v>0</v>
      </c>
      <c r="AZ113">
        <f ca="1">IF(AND($B113&gt;0,SUM(AZ$3:AZ112)=0,SUM($H113:AY113)=0),$B113,0)</f>
        <v>0</v>
      </c>
      <c r="BA113">
        <f ca="1">IF(AND($B113&gt;0,SUM(BA$3:BA112)=0,SUM($H113:AZ113)=0),$B113,0)</f>
        <v>0</v>
      </c>
      <c r="BB113">
        <f ca="1">IF(AND($B113&gt;0,SUM(BB$3:BB112)=0,SUM($H113:BA113)=0),$B113,0)</f>
        <v>0</v>
      </c>
      <c r="BC113">
        <f ca="1">IF(AND($B113&gt;0,SUM(BC$3:BC112)=0,SUM($H113:BB113)=0),$B113,0)</f>
        <v>0</v>
      </c>
      <c r="BD113">
        <f ca="1">IF(AND($B113&gt;0,SUM(BD$3:BD112)=0,SUM($H113:BC113)=0),$B113,0)</f>
        <v>0</v>
      </c>
      <c r="BE113">
        <f ca="1">IF(AND($B113&gt;0,SUM(BE$3:BE112)=0,SUM($H113:BD113)=0),$B113,0)</f>
        <v>0</v>
      </c>
      <c r="BF113">
        <f ca="1">IF(AND($B113&gt;0,SUM(BF$3:BF112)=0,SUM($H113:BE113)=0),$B113,0)</f>
        <v>0</v>
      </c>
      <c r="BG113">
        <f ca="1">IF(AND($B113&gt;0,SUM(BG$3:BG112)=0,SUM($H113:BF113)=0),$B113,0)</f>
        <v>0</v>
      </c>
      <c r="BH113">
        <f ca="1">IF(AND($B113&gt;0,SUM(BH$3:BH112)=0,SUM($H113:BG113)=0),$B113,0)</f>
        <v>0</v>
      </c>
      <c r="BI113">
        <f ca="1">IF(AND($B113&gt;0,SUM(BI$3:BI112)=0,SUM($H113:BH113)=0),$B113,0)</f>
        <v>0</v>
      </c>
      <c r="BJ113">
        <f ca="1">IF(AND($B113&gt;0,SUM(BJ$3:BJ112)=0,SUM($H113:BI113)=0),$B113,0)</f>
        <v>0</v>
      </c>
      <c r="BK113">
        <f ca="1">IF(AND($B113&gt;0,SUM(BK$3:BK112)=0,SUM($H113:BJ113)=0),$B113,0)</f>
        <v>0</v>
      </c>
      <c r="BL113">
        <f ca="1">IF(AND($B113&gt;0,SUM(BL$3:BL112)=0,SUM($H113:BK113)=0),$B113,0)</f>
        <v>0</v>
      </c>
      <c r="BM113">
        <f ca="1">IF(AND($B113&gt;0,SUM(BM$3:BM112)=0,SUM($H113:BL113)=0),$B113,0)</f>
        <v>0</v>
      </c>
      <c r="BN113">
        <f ca="1">IF(AND($B113&gt;0,SUM(BN$3:BN112)=0,SUM($H113:BM113)=0),$B113,0)</f>
        <v>0</v>
      </c>
      <c r="BO113">
        <f ca="1">IF(AND($B113&gt;0,SUM(BO$3:BO112)=0,SUM($H113:BN113)=0),$B113,0)</f>
        <v>0</v>
      </c>
      <c r="BP113">
        <f ca="1">IF(AND($B113&gt;0,SUM(BP$3:BP112)=0,SUM($H113:BO113)=0),$B113,0)</f>
        <v>0</v>
      </c>
      <c r="BQ113">
        <f ca="1">IF(AND($B113&gt;0,SUM(BQ$3:BQ112)=0,SUM($H113:BP113)=0),$B113,0)</f>
        <v>0</v>
      </c>
      <c r="BR113">
        <f ca="1">IF(AND($B113&gt;0,SUM(BR$3:BR112)=0,SUM($H113:BQ113)=0),$B113,0)</f>
        <v>0</v>
      </c>
      <c r="BS113">
        <f ca="1">IF(AND($B113&gt;0,SUM(BS$3:BS112)=0,SUM($H113:BR113)=0),$B113,0)</f>
        <v>0</v>
      </c>
      <c r="BT113">
        <f ca="1">IF(AND($B113&gt;0,SUM(BT$3:BT112)=0,SUM($H113:BS113)=0),$B113,0)</f>
        <v>0</v>
      </c>
      <c r="BU113">
        <f ca="1">IF(AND($B113&gt;0,SUM(BU$3:BU112)=0,SUM($H113:BT113)=0),$B113,0)</f>
        <v>0</v>
      </c>
      <c r="BV113">
        <f ca="1">IF(AND($B113&gt;0,SUM(BV$3:BV112)=0,SUM($H113:BU113)=0),$B113,0)</f>
        <v>0</v>
      </c>
      <c r="BW113">
        <f ca="1">IF(AND($B113&gt;0,SUM(BW$3:BW112)=0,SUM($H113:BV113)=0),$B113,0)</f>
        <v>0</v>
      </c>
      <c r="BX113">
        <f ca="1">IF(AND($B113&gt;0,SUM(BX$3:BX112)=0,SUM($H113:BW113)=0),$B113,0)</f>
        <v>0</v>
      </c>
      <c r="BY113">
        <f ca="1">IF(AND($B113&gt;0,SUM(BY$3:BY112)=0,SUM($H113:BX113)=0),$B113,0)</f>
        <v>0</v>
      </c>
      <c r="BZ113">
        <f ca="1">IF(AND($B113&gt;0,SUM(BZ$3:BZ112)=0,SUM($H113:BY113)=0),$B113,0)</f>
        <v>0</v>
      </c>
      <c r="CA113">
        <f ca="1">IF(AND($B113&gt;0,SUM(CA$3:CA112)=0,SUM($H113:BZ113)=0),$B113,0)</f>
        <v>0</v>
      </c>
      <c r="CB113">
        <f ca="1">IF(AND($B113&gt;0,SUM(CB$3:CB112)=0,SUM($H113:CA113)=0),$B113,0)</f>
        <v>0</v>
      </c>
      <c r="CC113">
        <f ca="1">IF(AND($B113&gt;0,SUM(CC$3:CC112)=0,SUM($H113:CB113)=0),$B113,0)</f>
        <v>0</v>
      </c>
      <c r="CD113">
        <f ca="1">IF(AND($B113&gt;0,SUM(CD$3:CD112)=0,SUM($H113:CC113)=0),$B113,0)</f>
        <v>0</v>
      </c>
      <c r="CE113">
        <f ca="1">IF(AND($B113&gt;0,SUM(CE$3:CE112)=0,SUM($H113:CD113)=0),$B113,0)</f>
        <v>0</v>
      </c>
      <c r="CF113">
        <f ca="1">IF(AND($B113&gt;0,SUM(CF$3:CF112)=0,SUM($H113:CE113)=0),$B113,0)</f>
        <v>0</v>
      </c>
      <c r="CG113">
        <f ca="1">IF(AND($B113&gt;0,SUM(CG$3:CG112)=0,SUM($H113:CF113)=0),$B113,0)</f>
        <v>0</v>
      </c>
      <c r="CH113">
        <f ca="1">IF(AND($B113&gt;0,SUM(CH$3:CH112)=0,SUM($H113:CG113)=0),$B113,0)</f>
        <v>0</v>
      </c>
      <c r="CI113">
        <f ca="1">IF(AND($B113&gt;0,SUM(CI$3:CI112)=0,SUM($H113:CH113)=0),$B113,0)</f>
        <v>0</v>
      </c>
      <c r="CJ113">
        <f ca="1">IF(AND($B113&gt;0,SUM(CJ$3:CJ112)=0,SUM($H113:CI113)=0),$B113,0)</f>
        <v>0</v>
      </c>
      <c r="CK113">
        <f ca="1">IF(AND($B113&gt;0,SUM(CK$3:CK112)=0,SUM($H113:CJ113)=0),$B113,0)</f>
        <v>0</v>
      </c>
      <c r="CL113">
        <f ca="1">IF(AND($B113&gt;0,SUM(CL$3:CL112)=0,SUM($H113:CK113)=0),$B113,0)</f>
        <v>0</v>
      </c>
      <c r="CM113">
        <f ca="1">IF(AND($B113&gt;0,SUM(CM$3:CM112)=0,SUM($H113:CL113)=0),$B113,0)</f>
        <v>0</v>
      </c>
      <c r="CN113">
        <f ca="1">IF(AND($B113&gt;0,SUM(CN$3:CN112)=0,SUM($H113:CM113)=0),$B113,0)</f>
        <v>0</v>
      </c>
      <c r="CO113">
        <f ca="1">IF(AND($B113&gt;0,SUM(CO$3:CO112)=0,SUM($H113:CN113)=0),$B113,0)</f>
        <v>0</v>
      </c>
      <c r="CP113">
        <f ca="1">IF(AND($B113&gt;0,SUM(CP$3:CP112)=0,SUM($H113:CO113)=0),$B113,0)</f>
        <v>0</v>
      </c>
      <c r="CQ113">
        <f ca="1">IF(AND($B113&gt;0,SUM(CQ$3:CQ112)=0,SUM($H113:CP113)=0),$B113,0)</f>
        <v>0</v>
      </c>
      <c r="CR113">
        <f ca="1">IF(AND($B113&gt;0,SUM(CR$3:CR112)=0,SUM($H113:CQ113)=0),$B113,0)</f>
        <v>0</v>
      </c>
      <c r="CS113">
        <f ca="1">IF(AND($B113&gt;0,SUM(CS$3:CS112)=0,SUM($H113:CR113)=0),$B113,0)</f>
        <v>0</v>
      </c>
      <c r="CT113">
        <f ca="1">IF(AND($B113&gt;0,SUM(CT$3:CT112)=0,SUM($H113:CS113)=0),$B113,0)</f>
        <v>0</v>
      </c>
      <c r="CU113">
        <f ca="1">IF(AND($B113&gt;0,SUM(CU$3:CU112)=0,SUM($H113:CT113)=0),$B113,0)</f>
        <v>0</v>
      </c>
      <c r="CV113">
        <f ca="1">IF(AND($B113&gt;0,SUM(CV$3:CV112)=0,SUM($H113:CU113)=0),$B113,0)</f>
        <v>0</v>
      </c>
      <c r="CW113">
        <f ca="1">IF(AND($B113&gt;0,SUM(CW$3:CW112)=0,SUM($H113:CV113)=0),$B113,0)</f>
        <v>0</v>
      </c>
      <c r="CX113">
        <f ca="1">IF(AND($B113&gt;0,SUM(CX$3:CX112)=0,SUM($H113:CW113)=0),$B113,0)</f>
        <v>0</v>
      </c>
      <c r="CY113">
        <f ca="1">IF(AND($B113&gt;0,SUM(CY$3:CY112)=0,SUM($H113:CX113)=0),$B113,0)</f>
        <v>0</v>
      </c>
      <c r="CZ113">
        <f ca="1">IF(AND($B113&gt;0,SUM(CZ$3:CZ112)=0,SUM($H113:CY113)=0),$B113,0)</f>
        <v>0</v>
      </c>
      <c r="DA113">
        <f ca="1">IF(AND($B113&gt;0,SUM(DA$3:DA112)=0,SUM($H113:CZ113)=0),$B113,0)</f>
        <v>0</v>
      </c>
      <c r="DB113">
        <f ca="1">IF(AND($B113&gt;0,SUM(DB$3:DB112)=0,SUM($H113:DA113)=0),$B113,0)</f>
        <v>0</v>
      </c>
      <c r="DC113">
        <f ca="1">IF(AND($B113&gt;0,SUM(DC$3:DC112)=0,SUM($H113:DB113)=0),$B113,0)</f>
        <v>0</v>
      </c>
      <c r="DD113">
        <f ca="1">IF(AND($B113&gt;0,SUM(DD$3:DD112)=0,SUM($H113:DC113)=0),$B113,0)</f>
        <v>0</v>
      </c>
      <c r="DE113">
        <f ca="1">IF(AND($B113&gt;0,SUM(DE$3:DE112)=0,SUM($H113:DD113)=0),$B113,0)</f>
        <v>0</v>
      </c>
      <c r="DF113">
        <f ca="1">IF(AND($B113&gt;0,SUM(DF$3:DF112)=0,SUM($H113:DE113)=0),$B113,0)</f>
        <v>0</v>
      </c>
      <c r="DG113">
        <f ca="1">IF(AND($B113&gt;0,SUM(DG$3:DG112)=0,SUM($H113:DF113)=0),$B113,0)</f>
        <v>0</v>
      </c>
      <c r="DH113">
        <f ca="1">IF(AND($B113&gt;0,SUM(DH$3:DH112)=0,SUM($H113:DG113)=0),$B113,0)</f>
        <v>0</v>
      </c>
      <c r="DI113">
        <f ca="1">IF(AND($B113&gt;0,SUM(DI$3:DI112)=0,SUM($H113:DH113)=0),$B113,0)</f>
        <v>0</v>
      </c>
      <c r="DJ113">
        <f ca="1">IF(AND($B113&gt;0,SUM(DJ$3:DJ112)=0,SUM($H113:DI113)=0),$B113,0)</f>
        <v>0</v>
      </c>
      <c r="DK113">
        <f ca="1">IF(AND($B113&gt;0,SUM(DK$3:DK112)=0,SUM($H113:DJ113)=0),$B113,0)</f>
        <v>0</v>
      </c>
      <c r="DL113">
        <f ca="1">IF(AND($B113&gt;0,SUM(DL$3:DL112)=0,SUM($H113:DK113)=0),$B113,0)</f>
        <v>0</v>
      </c>
      <c r="DM113">
        <f ca="1">IF(AND($B113&gt;0,SUM(DM$3:DM112)=0,SUM($H113:DL113)=0),$B113,0)</f>
        <v>0</v>
      </c>
      <c r="DN113">
        <f ca="1">IF(AND($B113&gt;0,SUM(DN$3:DN112)=0,SUM($H113:DM113)=0),$B113,0)</f>
        <v>0</v>
      </c>
      <c r="DO113">
        <f ca="1">IF(AND($B113&gt;0,SUM(DO$3:DO112)=0,SUM($H113:DN113)=0),$B113,0)</f>
        <v>0</v>
      </c>
      <c r="DP113">
        <f ca="1">IF(AND($B113&gt;0,SUM(DP$3:DP112)=0,SUM($H113:DO113)=0),$B113,0)</f>
        <v>0</v>
      </c>
      <c r="DQ113">
        <f ca="1">IF(AND($B113&gt;0,SUM(DQ$3:DQ112)=0,SUM($H113:DP113)=0),$B113,0)</f>
        <v>0</v>
      </c>
      <c r="DR113">
        <f ca="1">IF(AND($B113&gt;0,SUM(DR$3:DR112)=0,SUM($H113:DQ113)=0),$B113,0)</f>
        <v>0</v>
      </c>
      <c r="DS113">
        <f ca="1">IF(AND($B113&gt;0,SUM(DS$3:DS112)=0,SUM($H113:DR113)=0),$B113,0)</f>
        <v>0</v>
      </c>
      <c r="DT113">
        <f ca="1">IF(AND($B113&gt;0,SUM(DT$3:DT112)=0,SUM($H113:DS113)=0),$B113,0)</f>
        <v>0</v>
      </c>
      <c r="DU113">
        <f ca="1">IF(AND($B113&gt;0,SUM(DU$3:DU112)=0,SUM($H113:DT113)=0),$B113,0)</f>
        <v>0</v>
      </c>
      <c r="DV113">
        <f ca="1">IF(AND($B113&gt;0,SUM(DV$3:DV112)=0,SUM($H113:DU113)=0),$B113,0)</f>
        <v>0</v>
      </c>
      <c r="DW113">
        <f ca="1">IF(AND($B113&gt;0,SUM(DW$3:DW112)=0,SUM($H113:DV113)=0),$B113,0)</f>
        <v>0</v>
      </c>
      <c r="DX113">
        <f ca="1">IF(AND($B113&gt;0,SUM(DX$3:DX112)=0,SUM($H113:DW113)=0),$B113,0)</f>
        <v>0</v>
      </c>
      <c r="DY113">
        <f ca="1">IF(AND($B113&gt;0,SUM(DY$3:DY112)=0,SUM($H113:DX113)=0),$B113,0)</f>
        <v>0</v>
      </c>
      <c r="DZ113">
        <f ca="1">IF(AND($B113&gt;0,SUM(DZ$3:DZ112)=0,SUM($H113:DY113)=0),$B113,0)</f>
        <v>0</v>
      </c>
      <c r="EA113">
        <f ca="1">IF(AND($B113&gt;0,SUM(EA$3:EA112)=0,SUM($H113:DZ113)=0),$B113,0)</f>
        <v>0</v>
      </c>
      <c r="EB113">
        <f ca="1">IF(AND($B113&gt;0,SUM(EB$3:EB112)=0,SUM($H113:EA113)=0),$B113,0)</f>
        <v>0</v>
      </c>
      <c r="EC113">
        <f ca="1">IF(AND($B113&gt;0,SUM(EC$3:EC112)=0,SUM($H113:EB113)=0),$B113,0)</f>
        <v>0</v>
      </c>
      <c r="ED113">
        <f ca="1">IF(AND($B113&gt;0,SUM(ED$3:ED112)=0,SUM($H113:EC113)=0),$B113,0)</f>
        <v>0</v>
      </c>
      <c r="EE113">
        <f ca="1">IF(AND($B113&gt;0,SUM(EE$3:EE112)=0,SUM($H113:ED113)=0),$B113,0)</f>
        <v>0</v>
      </c>
      <c r="EF113">
        <f ca="1">IF(AND($B113&gt;0,SUM(EF$3:EF112)=0,SUM($H113:EE113)=0),$B113,0)</f>
        <v>0</v>
      </c>
      <c r="EG113">
        <f ca="1">IF(AND($B113&gt;0,SUM(EG$3:EG112)=0,SUM($H113:EF113)=0),$B113,0)</f>
        <v>0</v>
      </c>
      <c r="EH113">
        <f ca="1">IF(AND($B113&gt;0,SUM(EH$3:EH112)=0,SUM($H113:EG113)=0),$B113,0)</f>
        <v>0</v>
      </c>
      <c r="EI113">
        <f ca="1">IF(AND($B113&gt;0,SUM(EI$3:EI112)=0,SUM($H113:EH113)=0),$B113,0)</f>
        <v>0</v>
      </c>
      <c r="EJ113">
        <f ca="1">IF(AND($B113&gt;0,SUM(EJ$3:EJ112)=0,SUM($H113:EI113)=0),$B113,0)</f>
        <v>0</v>
      </c>
      <c r="EK113">
        <f ca="1">IF(AND($B113&gt;0,SUM(EK$3:EK112)=0,SUM($H113:EJ113)=0),$B113,0)</f>
        <v>0</v>
      </c>
      <c r="EL113">
        <f ca="1">IF(AND($B113&gt;0,SUM(EL$3:EL112)=0,SUM($H113:EK113)=0),$B113,0)</f>
        <v>0</v>
      </c>
      <c r="EM113">
        <f ca="1">IF(AND($B113&gt;0,SUM(EM$3:EM112)=0,SUM($H113:EL113)=0),$B113,0)</f>
        <v>0</v>
      </c>
      <c r="EN113">
        <f ca="1">IF(AND($B113&gt;0,SUM(EN$3:EN112)=0,SUM($H113:EM113)=0),$B113,0)</f>
        <v>0</v>
      </c>
      <c r="EO113">
        <f ca="1">IF(AND($B113&gt;0,SUM(EO$3:EO112)=0,SUM($H113:EN113)=0),$B113,0)</f>
        <v>0</v>
      </c>
      <c r="EP113">
        <f ca="1">IF(AND($B113&gt;0,SUM(EP$3:EP112)=0,SUM($H113:EO113)=0),$B113,0)</f>
        <v>0</v>
      </c>
      <c r="EQ113">
        <f ca="1">IF(AND($B113&gt;0,SUM(EQ$3:EQ112)=0,SUM($H113:EP113)=0),$B113,0)</f>
        <v>0</v>
      </c>
      <c r="ER113">
        <f ca="1">IF(AND($B113&gt;0,SUM(ER$3:ER112)=0,SUM($H113:EQ113)=0),$B113,0)</f>
        <v>0</v>
      </c>
      <c r="ES113">
        <f ca="1">IF(AND($B113&gt;0,SUM(ES$3:ES112)=0,SUM($H113:ER113)=0),$B113,0)</f>
        <v>0</v>
      </c>
      <c r="ET113">
        <f ca="1">IF(AND($B113&gt;0,SUM(ET$3:ET112)=0,SUM($H113:ES113)=0),$B113,0)</f>
        <v>0</v>
      </c>
      <c r="EU113">
        <f ca="1">IF(AND($B113&gt;0,SUM(EU$3:EU112)=0,SUM($H113:ET113)=0),$B113,0)</f>
        <v>0</v>
      </c>
      <c r="EV113">
        <f ca="1">IF(AND($B113&gt;0,SUM(EV$3:EV112)=0,SUM($H113:EU113)=0),$B113,0)</f>
        <v>0</v>
      </c>
      <c r="EW113">
        <f ca="1">IF(AND($B113&gt;0,SUM(EW$3:EW112)=0,SUM($H113:EV113)=0),$B113,0)</f>
        <v>0</v>
      </c>
      <c r="EX113">
        <f ca="1">IF(AND($B113&gt;0,SUM(EX$3:EX112)=0,SUM($H113:EW113)=0),$B113,0)</f>
        <v>0</v>
      </c>
      <c r="EY113">
        <f ca="1">IF(AND($B113&gt;0,SUM(EY$3:EY112)=0,SUM($H113:EX113)=0),$B113,0)</f>
        <v>0</v>
      </c>
      <c r="EZ113">
        <f ca="1">IF(AND($B113&gt;0,SUM(EZ$3:EZ112)=0,SUM($H113:EY113)=0),$B113,0)</f>
        <v>0</v>
      </c>
      <c r="FA113">
        <f ca="1">IF(AND($B113&gt;0,SUM(FA$3:FA112)=0,SUM($H113:EZ113)=0),$B113,0)</f>
        <v>0</v>
      </c>
      <c r="FB113">
        <f ca="1">IF(AND($B113&gt;0,SUM(FB$3:FB112)=0,SUM($H113:FA113)=0),$B113,0)</f>
        <v>0</v>
      </c>
      <c r="FC113">
        <f ca="1">IF(AND($B113&gt;0,SUM(FC$3:FC112)=0,SUM($H113:FB113)=0),$B113,0)</f>
        <v>0</v>
      </c>
      <c r="FD113">
        <f ca="1">IF(AND($B113&gt;0,SUM(FD$3:FD112)=0,SUM($H113:FC113)=0),$B113,0)</f>
        <v>0</v>
      </c>
      <c r="FE113">
        <f ca="1">IF(AND($B113&gt;0,SUM(FE$3:FE112)=0,SUM($H113:FD113)=0),$B113,0)</f>
        <v>0</v>
      </c>
      <c r="FF113">
        <f ca="1">IF(AND($B113&gt;0,SUM(FF$3:FF112)=0,SUM($H113:FE113)=0),$B113,0)</f>
        <v>0</v>
      </c>
      <c r="FG113">
        <f ca="1">IF(AND($B113&gt;0,SUM(FG$3:FG112)=0,SUM($H113:FF113)=0),$B113,0)</f>
        <v>0</v>
      </c>
      <c r="FH113">
        <f ca="1">IF(AND($B113&gt;0,SUM(FH$3:FH112)=0,SUM($H113:FG113)=0),$B113,0)</f>
        <v>0</v>
      </c>
      <c r="FI113">
        <f ca="1">IF(AND($B113&gt;0,SUM(FI$3:FI112)=0,SUM($H113:FH113)=0),$B113,0)</f>
        <v>0</v>
      </c>
      <c r="FJ113">
        <f ca="1">IF(AND($B113&gt;0,SUM(FJ$3:FJ112)=0,SUM($H113:FI113)=0),$B113,0)</f>
        <v>0</v>
      </c>
      <c r="FK113">
        <f ca="1">IF(AND($B113&gt;0,SUM(FK$3:FK112)=0,SUM($H113:FJ113)=0),$B113,0)</f>
        <v>0</v>
      </c>
      <c r="FL113">
        <f ca="1">IF(AND($B113&gt;0,SUM(FL$3:FL112)=0,SUM($H113:FK113)=0),$B113,0)</f>
        <v>0</v>
      </c>
      <c r="FM113">
        <f ca="1">IF(AND($B113&gt;0,SUM(FM$3:FM112)=0,SUM($H113:FL113)=0),$B113,0)</f>
        <v>0</v>
      </c>
      <c r="FN113">
        <f ca="1">IF(AND($B113&gt;0,SUM(FN$3:FN112)=0,SUM($H113:FM113)=0),$B113,0)</f>
        <v>0</v>
      </c>
      <c r="FS113" s="67"/>
      <c r="FT113" s="67"/>
      <c r="FU113" s="342"/>
      <c r="FV113" s="374" t="str">
        <f>""</f>
        <v/>
      </c>
      <c r="FY113" s="67"/>
      <c r="FZ113" s="67"/>
      <c r="GA113" s="342"/>
      <c r="GB113" s="374" t="str">
        <f>""</f>
        <v/>
      </c>
      <c r="GE113" s="67"/>
      <c r="GF113" s="67"/>
      <c r="GG113" s="342"/>
      <c r="GH113" s="374" t="str">
        <f>""</f>
        <v/>
      </c>
    </row>
    <row r="114" spans="1:190" ht="15.75" hidden="1" thickBot="1" x14ac:dyDescent="0.3">
      <c r="A114">
        <v>114</v>
      </c>
      <c r="C114" s="240">
        <f t="shared" ca="1" si="24"/>
        <v>0</v>
      </c>
      <c r="D114" s="240">
        <f t="shared" ca="1" si="25"/>
        <v>0</v>
      </c>
      <c r="E114" s="240">
        <f t="shared" ca="1" si="26"/>
        <v>0</v>
      </c>
      <c r="F114" s="240" t="str">
        <f t="shared" ca="1" si="27"/>
        <v/>
      </c>
      <c r="G114" s="47">
        <f ca="1">INDEX($I$2:$FN$2,ROWS(G$2:G114))</f>
        <v>0</v>
      </c>
      <c r="H114">
        <v>0</v>
      </c>
      <c r="I114">
        <f ca="1">IF(AND($B114&gt;0,SUM(I$3:I113)=0,SUM($H114:H114)=0),$B114,0)</f>
        <v>0</v>
      </c>
      <c r="J114">
        <f ca="1">IF(AND($B114&gt;0,SUM(J$3:J113)=0,SUM($H114:I114)=0),$B114,0)</f>
        <v>0</v>
      </c>
      <c r="K114">
        <f ca="1">IF(AND($B114&gt;0,SUM(K$3:K113)=0,SUM($H114:J114)=0),$B114,0)</f>
        <v>0</v>
      </c>
      <c r="L114">
        <f ca="1">IF(AND($B114&gt;0,SUM(L$3:L113)=0,SUM($H114:K114)=0),$B114,0)</f>
        <v>0</v>
      </c>
      <c r="M114">
        <f ca="1">IF(AND($B114&gt;0,SUM(M$3:M113)=0,SUM($H114:L114)=0),$B114,0)</f>
        <v>0</v>
      </c>
      <c r="N114">
        <f ca="1">IF(AND($B114&gt;0,SUM(N$3:N113)=0,SUM($H114:M114)=0),$B114,0)</f>
        <v>0</v>
      </c>
      <c r="O114">
        <f ca="1">IF(AND($B114&gt;0,SUM(O$3:O113)=0,SUM($H114:N114)=0),$B114,0)</f>
        <v>0</v>
      </c>
      <c r="P114">
        <f ca="1">IF(AND($B114&gt;0,SUM(P$3:P113)=0,SUM($H114:O114)=0),$B114,0)</f>
        <v>0</v>
      </c>
      <c r="Q114">
        <f ca="1">IF(AND($B114&gt;0,SUM(Q$3:Q113)=0,SUM($H114:P114)=0),$B114,0)</f>
        <v>0</v>
      </c>
      <c r="R114">
        <f ca="1">IF(AND($B114&gt;0,SUM(R$3:R113)=0,SUM($H114:Q114)=0),$B114,0)</f>
        <v>0</v>
      </c>
      <c r="S114">
        <f ca="1">IF(AND($B114&gt;0,SUM(S$3:S113)=0,SUM($H114:R114)=0),$B114,0)</f>
        <v>0</v>
      </c>
      <c r="T114">
        <f ca="1">IF(AND($B114&gt;0,SUM(T$3:T113)=0,SUM($H114:S114)=0),$B114,0)</f>
        <v>0</v>
      </c>
      <c r="U114">
        <f ca="1">IF(AND($B114&gt;0,SUM(U$3:U113)=0,SUM($H114:T114)=0),$B114,0)</f>
        <v>0</v>
      </c>
      <c r="V114">
        <f ca="1">IF(AND($B114&gt;0,SUM(V$3:V113)=0,SUM($H114:U114)=0),$B114,0)</f>
        <v>0</v>
      </c>
      <c r="W114">
        <f ca="1">IF(AND($B114&gt;0,SUM(W$3:W113)=0,SUM($H114:V114)=0),$B114,0)</f>
        <v>0</v>
      </c>
      <c r="X114">
        <f ca="1">IF(AND($B114&gt;0,SUM(X$3:X113)=0,SUM($H114:W114)=0),$B114,0)</f>
        <v>0</v>
      </c>
      <c r="Y114">
        <f ca="1">IF(AND($B114&gt;0,SUM(Y$3:Y113)=0,SUM($H114:X114)=0),$B114,0)</f>
        <v>0</v>
      </c>
      <c r="Z114">
        <f ca="1">IF(AND($B114&gt;0,SUM(Z$3:Z113)=0,SUM($H114:Y114)=0),$B114,0)</f>
        <v>0</v>
      </c>
      <c r="AA114">
        <f ca="1">IF(AND($B114&gt;0,SUM(AA$3:AA113)=0,SUM($H114:Z114)=0),$B114,0)</f>
        <v>0</v>
      </c>
      <c r="AB114">
        <f ca="1">IF(AND($B114&gt;0,SUM(AB$3:AB113)=0,SUM($H114:AA114)=0),$B114,0)</f>
        <v>0</v>
      </c>
      <c r="AC114">
        <f ca="1">IF(AND($B114&gt;0,SUM(AC$3:AC113)=0,SUM($H114:AB114)=0),$B114,0)</f>
        <v>0</v>
      </c>
      <c r="AD114">
        <f ca="1">IF(AND($B114&gt;0,SUM(AD$3:AD113)=0,SUM($H114:AC114)=0),$B114,0)</f>
        <v>0</v>
      </c>
      <c r="AE114">
        <f ca="1">IF(AND($B114&gt;0,SUM(AE$3:AE113)=0,SUM($H114:AD114)=0),$B114,0)</f>
        <v>0</v>
      </c>
      <c r="AF114">
        <f ca="1">IF(AND($B114&gt;0,SUM(AF$3:AF113)=0,SUM($H114:AE114)=0),$B114,0)</f>
        <v>0</v>
      </c>
      <c r="AG114">
        <f ca="1">IF(AND($B114&gt;0,SUM(AG$3:AG113)=0,SUM($H114:AF114)=0),$B114,0)</f>
        <v>0</v>
      </c>
      <c r="AH114">
        <f ca="1">IF(AND($B114&gt;0,SUM(AH$3:AH113)=0,SUM($H114:AG114)=0),$B114,0)</f>
        <v>0</v>
      </c>
      <c r="AI114">
        <f ca="1">IF(AND($B114&gt;0,SUM(AI$3:AI113)=0,SUM($H114:AH114)=0),$B114,0)</f>
        <v>0</v>
      </c>
      <c r="AJ114">
        <f ca="1">IF(AND($B114&gt;0,SUM(AJ$3:AJ113)=0,SUM($H114:AI114)=0),$B114,0)</f>
        <v>0</v>
      </c>
      <c r="AK114">
        <f ca="1">IF(AND($B114&gt;0,SUM(AK$3:AK113)=0,SUM($H114:AJ114)=0),$B114,0)</f>
        <v>0</v>
      </c>
      <c r="AL114">
        <f ca="1">IF(AND($B114&gt;0,SUM(AL$3:AL113)=0,SUM($H114:AK114)=0),$B114,0)</f>
        <v>0</v>
      </c>
      <c r="AM114">
        <f ca="1">IF(AND($B114&gt;0,SUM(AM$3:AM113)=0,SUM($H114:AL114)=0),$B114,0)</f>
        <v>0</v>
      </c>
      <c r="AN114">
        <f ca="1">IF(AND($B114&gt;0,SUM(AN$3:AN113)=0,SUM($H114:AM114)=0),$B114,0)</f>
        <v>0</v>
      </c>
      <c r="AO114">
        <f ca="1">IF(AND($B114&gt;0,SUM(AO$3:AO113)=0,SUM($H114:AN114)=0),$B114,0)</f>
        <v>0</v>
      </c>
      <c r="AP114">
        <f ca="1">IF(AND($B114&gt;0,SUM(AP$3:AP113)=0,SUM($H114:AO114)=0),$B114,0)</f>
        <v>0</v>
      </c>
      <c r="AQ114">
        <f ca="1">IF(AND($B114&gt;0,SUM(AQ$3:AQ113)=0,SUM($H114:AP114)=0),$B114,0)</f>
        <v>0</v>
      </c>
      <c r="AR114">
        <f ca="1">IF(AND($B114&gt;0,SUM(AR$3:AR113)=0,SUM($H114:AQ114)=0),$B114,0)</f>
        <v>0</v>
      </c>
      <c r="AS114">
        <f ca="1">IF(AND($B114&gt;0,SUM(AS$3:AS113)=0,SUM($H114:AR114)=0),$B114,0)</f>
        <v>0</v>
      </c>
      <c r="AT114">
        <f ca="1">IF(AND($B114&gt;0,SUM(AT$3:AT113)=0,SUM($H114:AS114)=0),$B114,0)</f>
        <v>0</v>
      </c>
      <c r="AU114">
        <f ca="1">IF(AND($B114&gt;0,SUM(AU$3:AU113)=0,SUM($H114:AT114)=0),$B114,0)</f>
        <v>0</v>
      </c>
      <c r="AV114">
        <f ca="1">IF(AND($B114&gt;0,SUM(AV$3:AV113)=0,SUM($H114:AU114)=0),$B114,0)</f>
        <v>0</v>
      </c>
      <c r="AW114">
        <f ca="1">IF(AND($B114&gt;0,SUM(AW$3:AW113)=0,SUM($H114:AV114)=0),$B114,0)</f>
        <v>0</v>
      </c>
      <c r="AX114">
        <f ca="1">IF(AND($B114&gt;0,SUM(AX$3:AX113)=0,SUM($H114:AW114)=0),$B114,0)</f>
        <v>0</v>
      </c>
      <c r="AY114">
        <f ca="1">IF(AND($B114&gt;0,SUM(AY$3:AY113)=0,SUM($H114:AX114)=0),$B114,0)</f>
        <v>0</v>
      </c>
      <c r="AZ114">
        <f ca="1">IF(AND($B114&gt;0,SUM(AZ$3:AZ113)=0,SUM($H114:AY114)=0),$B114,0)</f>
        <v>0</v>
      </c>
      <c r="BA114">
        <f ca="1">IF(AND($B114&gt;0,SUM(BA$3:BA113)=0,SUM($H114:AZ114)=0),$B114,0)</f>
        <v>0</v>
      </c>
      <c r="BB114">
        <f ca="1">IF(AND($B114&gt;0,SUM(BB$3:BB113)=0,SUM($H114:BA114)=0),$B114,0)</f>
        <v>0</v>
      </c>
      <c r="BC114">
        <f ca="1">IF(AND($B114&gt;0,SUM(BC$3:BC113)=0,SUM($H114:BB114)=0),$B114,0)</f>
        <v>0</v>
      </c>
      <c r="BD114">
        <f ca="1">IF(AND($B114&gt;0,SUM(BD$3:BD113)=0,SUM($H114:BC114)=0),$B114,0)</f>
        <v>0</v>
      </c>
      <c r="BE114">
        <f ca="1">IF(AND($B114&gt;0,SUM(BE$3:BE113)=0,SUM($H114:BD114)=0),$B114,0)</f>
        <v>0</v>
      </c>
      <c r="BF114">
        <f ca="1">IF(AND($B114&gt;0,SUM(BF$3:BF113)=0,SUM($H114:BE114)=0),$B114,0)</f>
        <v>0</v>
      </c>
      <c r="BG114">
        <f ca="1">IF(AND($B114&gt;0,SUM(BG$3:BG113)=0,SUM($H114:BF114)=0),$B114,0)</f>
        <v>0</v>
      </c>
      <c r="BH114">
        <f ca="1">IF(AND($B114&gt;0,SUM(BH$3:BH113)=0,SUM($H114:BG114)=0),$B114,0)</f>
        <v>0</v>
      </c>
      <c r="BI114">
        <f ca="1">IF(AND($B114&gt;0,SUM(BI$3:BI113)=0,SUM($H114:BH114)=0),$B114,0)</f>
        <v>0</v>
      </c>
      <c r="BJ114">
        <f ca="1">IF(AND($B114&gt;0,SUM(BJ$3:BJ113)=0,SUM($H114:BI114)=0),$B114,0)</f>
        <v>0</v>
      </c>
      <c r="BK114">
        <f ca="1">IF(AND($B114&gt;0,SUM(BK$3:BK113)=0,SUM($H114:BJ114)=0),$B114,0)</f>
        <v>0</v>
      </c>
      <c r="BL114">
        <f ca="1">IF(AND($B114&gt;0,SUM(BL$3:BL113)=0,SUM($H114:BK114)=0),$B114,0)</f>
        <v>0</v>
      </c>
      <c r="BM114">
        <f ca="1">IF(AND($B114&gt;0,SUM(BM$3:BM113)=0,SUM($H114:BL114)=0),$B114,0)</f>
        <v>0</v>
      </c>
      <c r="BN114">
        <f ca="1">IF(AND($B114&gt;0,SUM(BN$3:BN113)=0,SUM($H114:BM114)=0),$B114,0)</f>
        <v>0</v>
      </c>
      <c r="BO114">
        <f ca="1">IF(AND($B114&gt;0,SUM(BO$3:BO113)=0,SUM($H114:BN114)=0),$B114,0)</f>
        <v>0</v>
      </c>
      <c r="BP114">
        <f ca="1">IF(AND($B114&gt;0,SUM(BP$3:BP113)=0,SUM($H114:BO114)=0),$B114,0)</f>
        <v>0</v>
      </c>
      <c r="BQ114">
        <f ca="1">IF(AND($B114&gt;0,SUM(BQ$3:BQ113)=0,SUM($H114:BP114)=0),$B114,0)</f>
        <v>0</v>
      </c>
      <c r="BR114">
        <f ca="1">IF(AND($B114&gt;0,SUM(BR$3:BR113)=0,SUM($H114:BQ114)=0),$B114,0)</f>
        <v>0</v>
      </c>
      <c r="BS114">
        <f ca="1">IF(AND($B114&gt;0,SUM(BS$3:BS113)=0,SUM($H114:BR114)=0),$B114,0)</f>
        <v>0</v>
      </c>
      <c r="BT114">
        <f ca="1">IF(AND($B114&gt;0,SUM(BT$3:BT113)=0,SUM($H114:BS114)=0),$B114,0)</f>
        <v>0</v>
      </c>
      <c r="BU114">
        <f ca="1">IF(AND($B114&gt;0,SUM(BU$3:BU113)=0,SUM($H114:BT114)=0),$B114,0)</f>
        <v>0</v>
      </c>
      <c r="BV114">
        <f ca="1">IF(AND($B114&gt;0,SUM(BV$3:BV113)=0,SUM($H114:BU114)=0),$B114,0)</f>
        <v>0</v>
      </c>
      <c r="BW114">
        <f ca="1">IF(AND($B114&gt;0,SUM(BW$3:BW113)=0,SUM($H114:BV114)=0),$B114,0)</f>
        <v>0</v>
      </c>
      <c r="BX114">
        <f ca="1">IF(AND($B114&gt;0,SUM(BX$3:BX113)=0,SUM($H114:BW114)=0),$B114,0)</f>
        <v>0</v>
      </c>
      <c r="BY114">
        <f ca="1">IF(AND($B114&gt;0,SUM(BY$3:BY113)=0,SUM($H114:BX114)=0),$B114,0)</f>
        <v>0</v>
      </c>
      <c r="BZ114">
        <f ca="1">IF(AND($B114&gt;0,SUM(BZ$3:BZ113)=0,SUM($H114:BY114)=0),$B114,0)</f>
        <v>0</v>
      </c>
      <c r="CA114">
        <f ca="1">IF(AND($B114&gt;0,SUM(CA$3:CA113)=0,SUM($H114:BZ114)=0),$B114,0)</f>
        <v>0</v>
      </c>
      <c r="CB114">
        <f ca="1">IF(AND($B114&gt;0,SUM(CB$3:CB113)=0,SUM($H114:CA114)=0),$B114,0)</f>
        <v>0</v>
      </c>
      <c r="CC114">
        <f ca="1">IF(AND($B114&gt;0,SUM(CC$3:CC113)=0,SUM($H114:CB114)=0),$B114,0)</f>
        <v>0</v>
      </c>
      <c r="CD114">
        <f ca="1">IF(AND($B114&gt;0,SUM(CD$3:CD113)=0,SUM($H114:CC114)=0),$B114,0)</f>
        <v>0</v>
      </c>
      <c r="CE114">
        <f ca="1">IF(AND($B114&gt;0,SUM(CE$3:CE113)=0,SUM($H114:CD114)=0),$B114,0)</f>
        <v>0</v>
      </c>
      <c r="CF114">
        <f ca="1">IF(AND($B114&gt;0,SUM(CF$3:CF113)=0,SUM($H114:CE114)=0),$B114,0)</f>
        <v>0</v>
      </c>
      <c r="CG114">
        <f ca="1">IF(AND($B114&gt;0,SUM(CG$3:CG113)=0,SUM($H114:CF114)=0),$B114,0)</f>
        <v>0</v>
      </c>
      <c r="CH114">
        <f ca="1">IF(AND($B114&gt;0,SUM(CH$3:CH113)=0,SUM($H114:CG114)=0),$B114,0)</f>
        <v>0</v>
      </c>
      <c r="CI114">
        <f ca="1">IF(AND($B114&gt;0,SUM(CI$3:CI113)=0,SUM($H114:CH114)=0),$B114,0)</f>
        <v>0</v>
      </c>
      <c r="CJ114">
        <f ca="1">IF(AND($B114&gt;0,SUM(CJ$3:CJ113)=0,SUM($H114:CI114)=0),$B114,0)</f>
        <v>0</v>
      </c>
      <c r="CK114">
        <f ca="1">IF(AND($B114&gt;0,SUM(CK$3:CK113)=0,SUM($H114:CJ114)=0),$B114,0)</f>
        <v>0</v>
      </c>
      <c r="CL114">
        <f ca="1">IF(AND($B114&gt;0,SUM(CL$3:CL113)=0,SUM($H114:CK114)=0),$B114,0)</f>
        <v>0</v>
      </c>
      <c r="CM114">
        <f ca="1">IF(AND($B114&gt;0,SUM(CM$3:CM113)=0,SUM($H114:CL114)=0),$B114,0)</f>
        <v>0</v>
      </c>
      <c r="CN114">
        <f ca="1">IF(AND($B114&gt;0,SUM(CN$3:CN113)=0,SUM($H114:CM114)=0),$B114,0)</f>
        <v>0</v>
      </c>
      <c r="CO114">
        <f ca="1">IF(AND($B114&gt;0,SUM(CO$3:CO113)=0,SUM($H114:CN114)=0),$B114,0)</f>
        <v>0</v>
      </c>
      <c r="CP114">
        <f ca="1">IF(AND($B114&gt;0,SUM(CP$3:CP113)=0,SUM($H114:CO114)=0),$B114,0)</f>
        <v>0</v>
      </c>
      <c r="CQ114">
        <f ca="1">IF(AND($B114&gt;0,SUM(CQ$3:CQ113)=0,SUM($H114:CP114)=0),$B114,0)</f>
        <v>0</v>
      </c>
      <c r="CR114">
        <f ca="1">IF(AND($B114&gt;0,SUM(CR$3:CR113)=0,SUM($H114:CQ114)=0),$B114,0)</f>
        <v>0</v>
      </c>
      <c r="CS114">
        <f ca="1">IF(AND($B114&gt;0,SUM(CS$3:CS113)=0,SUM($H114:CR114)=0),$B114,0)</f>
        <v>0</v>
      </c>
      <c r="CT114">
        <f ca="1">IF(AND($B114&gt;0,SUM(CT$3:CT113)=0,SUM($H114:CS114)=0),$B114,0)</f>
        <v>0</v>
      </c>
      <c r="CU114">
        <f ca="1">IF(AND($B114&gt;0,SUM(CU$3:CU113)=0,SUM($H114:CT114)=0),$B114,0)</f>
        <v>0</v>
      </c>
      <c r="CV114">
        <f ca="1">IF(AND($B114&gt;0,SUM(CV$3:CV113)=0,SUM($H114:CU114)=0),$B114,0)</f>
        <v>0</v>
      </c>
      <c r="CW114">
        <f ca="1">IF(AND($B114&gt;0,SUM(CW$3:CW113)=0,SUM($H114:CV114)=0),$B114,0)</f>
        <v>0</v>
      </c>
      <c r="CX114">
        <f ca="1">IF(AND($B114&gt;0,SUM(CX$3:CX113)=0,SUM($H114:CW114)=0),$B114,0)</f>
        <v>0</v>
      </c>
      <c r="CY114">
        <f ca="1">IF(AND($B114&gt;0,SUM(CY$3:CY113)=0,SUM($H114:CX114)=0),$B114,0)</f>
        <v>0</v>
      </c>
      <c r="CZ114">
        <f ca="1">IF(AND($B114&gt;0,SUM(CZ$3:CZ113)=0,SUM($H114:CY114)=0),$B114,0)</f>
        <v>0</v>
      </c>
      <c r="DA114">
        <f ca="1">IF(AND($B114&gt;0,SUM(DA$3:DA113)=0,SUM($H114:CZ114)=0),$B114,0)</f>
        <v>0</v>
      </c>
      <c r="DB114">
        <f ca="1">IF(AND($B114&gt;0,SUM(DB$3:DB113)=0,SUM($H114:DA114)=0),$B114,0)</f>
        <v>0</v>
      </c>
      <c r="DC114">
        <f ca="1">IF(AND($B114&gt;0,SUM(DC$3:DC113)=0,SUM($H114:DB114)=0),$B114,0)</f>
        <v>0</v>
      </c>
      <c r="DD114">
        <f ca="1">IF(AND($B114&gt;0,SUM(DD$3:DD113)=0,SUM($H114:DC114)=0),$B114,0)</f>
        <v>0</v>
      </c>
      <c r="DE114">
        <f ca="1">IF(AND($B114&gt;0,SUM(DE$3:DE113)=0,SUM($H114:DD114)=0),$B114,0)</f>
        <v>0</v>
      </c>
      <c r="DF114">
        <f ca="1">IF(AND($B114&gt;0,SUM(DF$3:DF113)=0,SUM($H114:DE114)=0),$B114,0)</f>
        <v>0</v>
      </c>
      <c r="DG114">
        <f ca="1">IF(AND($B114&gt;0,SUM(DG$3:DG113)=0,SUM($H114:DF114)=0),$B114,0)</f>
        <v>0</v>
      </c>
      <c r="DH114">
        <f ca="1">IF(AND($B114&gt;0,SUM(DH$3:DH113)=0,SUM($H114:DG114)=0),$B114,0)</f>
        <v>0</v>
      </c>
      <c r="DI114">
        <f ca="1">IF(AND($B114&gt;0,SUM(DI$3:DI113)=0,SUM($H114:DH114)=0),$B114,0)</f>
        <v>0</v>
      </c>
      <c r="DJ114">
        <f ca="1">IF(AND($B114&gt;0,SUM(DJ$3:DJ113)=0,SUM($H114:DI114)=0),$B114,0)</f>
        <v>0</v>
      </c>
      <c r="DK114">
        <f ca="1">IF(AND($B114&gt;0,SUM(DK$3:DK113)=0,SUM($H114:DJ114)=0),$B114,0)</f>
        <v>0</v>
      </c>
      <c r="DL114">
        <f ca="1">IF(AND($B114&gt;0,SUM(DL$3:DL113)=0,SUM($H114:DK114)=0),$B114,0)</f>
        <v>0</v>
      </c>
      <c r="DM114">
        <f ca="1">IF(AND($B114&gt;0,SUM(DM$3:DM113)=0,SUM($H114:DL114)=0),$B114,0)</f>
        <v>0</v>
      </c>
      <c r="DN114">
        <f ca="1">IF(AND($B114&gt;0,SUM(DN$3:DN113)=0,SUM($H114:DM114)=0),$B114,0)</f>
        <v>0</v>
      </c>
      <c r="DO114">
        <f ca="1">IF(AND($B114&gt;0,SUM(DO$3:DO113)=0,SUM($H114:DN114)=0),$B114,0)</f>
        <v>0</v>
      </c>
      <c r="DP114">
        <f ca="1">IF(AND($B114&gt;0,SUM(DP$3:DP113)=0,SUM($H114:DO114)=0),$B114,0)</f>
        <v>0</v>
      </c>
      <c r="DQ114">
        <f ca="1">IF(AND($B114&gt;0,SUM(DQ$3:DQ113)=0,SUM($H114:DP114)=0),$B114,0)</f>
        <v>0</v>
      </c>
      <c r="DR114">
        <f ca="1">IF(AND($B114&gt;0,SUM(DR$3:DR113)=0,SUM($H114:DQ114)=0),$B114,0)</f>
        <v>0</v>
      </c>
      <c r="DS114">
        <f ca="1">IF(AND($B114&gt;0,SUM(DS$3:DS113)=0,SUM($H114:DR114)=0),$B114,0)</f>
        <v>0</v>
      </c>
      <c r="DT114">
        <f ca="1">IF(AND($B114&gt;0,SUM(DT$3:DT113)=0,SUM($H114:DS114)=0),$B114,0)</f>
        <v>0</v>
      </c>
      <c r="DU114">
        <f ca="1">IF(AND($B114&gt;0,SUM(DU$3:DU113)=0,SUM($H114:DT114)=0),$B114,0)</f>
        <v>0</v>
      </c>
      <c r="DV114">
        <f ca="1">IF(AND($B114&gt;0,SUM(DV$3:DV113)=0,SUM($H114:DU114)=0),$B114,0)</f>
        <v>0</v>
      </c>
      <c r="DW114">
        <f ca="1">IF(AND($B114&gt;0,SUM(DW$3:DW113)=0,SUM($H114:DV114)=0),$B114,0)</f>
        <v>0</v>
      </c>
      <c r="DX114">
        <f ca="1">IF(AND($B114&gt;0,SUM(DX$3:DX113)=0,SUM($H114:DW114)=0),$B114,0)</f>
        <v>0</v>
      </c>
      <c r="DY114">
        <f ca="1">IF(AND($B114&gt;0,SUM(DY$3:DY113)=0,SUM($H114:DX114)=0),$B114,0)</f>
        <v>0</v>
      </c>
      <c r="DZ114">
        <f ca="1">IF(AND($B114&gt;0,SUM(DZ$3:DZ113)=0,SUM($H114:DY114)=0),$B114,0)</f>
        <v>0</v>
      </c>
      <c r="EA114">
        <f ca="1">IF(AND($B114&gt;0,SUM(EA$3:EA113)=0,SUM($H114:DZ114)=0),$B114,0)</f>
        <v>0</v>
      </c>
      <c r="EB114">
        <f ca="1">IF(AND($B114&gt;0,SUM(EB$3:EB113)=0,SUM($H114:EA114)=0),$B114,0)</f>
        <v>0</v>
      </c>
      <c r="EC114">
        <f ca="1">IF(AND($B114&gt;0,SUM(EC$3:EC113)=0,SUM($H114:EB114)=0),$B114,0)</f>
        <v>0</v>
      </c>
      <c r="ED114">
        <f ca="1">IF(AND($B114&gt;0,SUM(ED$3:ED113)=0,SUM($H114:EC114)=0),$B114,0)</f>
        <v>0</v>
      </c>
      <c r="EE114">
        <f ca="1">IF(AND($B114&gt;0,SUM(EE$3:EE113)=0,SUM($H114:ED114)=0),$B114,0)</f>
        <v>0</v>
      </c>
      <c r="EF114">
        <f ca="1">IF(AND($B114&gt;0,SUM(EF$3:EF113)=0,SUM($H114:EE114)=0),$B114,0)</f>
        <v>0</v>
      </c>
      <c r="EG114">
        <f ca="1">IF(AND($B114&gt;0,SUM(EG$3:EG113)=0,SUM($H114:EF114)=0),$B114,0)</f>
        <v>0</v>
      </c>
      <c r="EH114">
        <f ca="1">IF(AND($B114&gt;0,SUM(EH$3:EH113)=0,SUM($H114:EG114)=0),$B114,0)</f>
        <v>0</v>
      </c>
      <c r="EI114">
        <f ca="1">IF(AND($B114&gt;0,SUM(EI$3:EI113)=0,SUM($H114:EH114)=0),$B114,0)</f>
        <v>0</v>
      </c>
      <c r="EJ114">
        <f ca="1">IF(AND($B114&gt;0,SUM(EJ$3:EJ113)=0,SUM($H114:EI114)=0),$B114,0)</f>
        <v>0</v>
      </c>
      <c r="EK114">
        <f ca="1">IF(AND($B114&gt;0,SUM(EK$3:EK113)=0,SUM($H114:EJ114)=0),$B114,0)</f>
        <v>0</v>
      </c>
      <c r="EL114">
        <f ca="1">IF(AND($B114&gt;0,SUM(EL$3:EL113)=0,SUM($H114:EK114)=0),$B114,0)</f>
        <v>0</v>
      </c>
      <c r="EM114">
        <f ca="1">IF(AND($B114&gt;0,SUM(EM$3:EM113)=0,SUM($H114:EL114)=0),$B114,0)</f>
        <v>0</v>
      </c>
      <c r="EN114">
        <f ca="1">IF(AND($B114&gt;0,SUM(EN$3:EN113)=0,SUM($H114:EM114)=0),$B114,0)</f>
        <v>0</v>
      </c>
      <c r="EO114">
        <f ca="1">IF(AND($B114&gt;0,SUM(EO$3:EO113)=0,SUM($H114:EN114)=0),$B114,0)</f>
        <v>0</v>
      </c>
      <c r="EP114">
        <f ca="1">IF(AND($B114&gt;0,SUM(EP$3:EP113)=0,SUM($H114:EO114)=0),$B114,0)</f>
        <v>0</v>
      </c>
      <c r="EQ114">
        <f ca="1">IF(AND($B114&gt;0,SUM(EQ$3:EQ113)=0,SUM($H114:EP114)=0),$B114,0)</f>
        <v>0</v>
      </c>
      <c r="ER114">
        <f ca="1">IF(AND($B114&gt;0,SUM(ER$3:ER113)=0,SUM($H114:EQ114)=0),$B114,0)</f>
        <v>0</v>
      </c>
      <c r="ES114">
        <f ca="1">IF(AND($B114&gt;0,SUM(ES$3:ES113)=0,SUM($H114:ER114)=0),$B114,0)</f>
        <v>0</v>
      </c>
      <c r="ET114">
        <f ca="1">IF(AND($B114&gt;0,SUM(ET$3:ET113)=0,SUM($H114:ES114)=0),$B114,0)</f>
        <v>0</v>
      </c>
      <c r="EU114">
        <f ca="1">IF(AND($B114&gt;0,SUM(EU$3:EU113)=0,SUM($H114:ET114)=0),$B114,0)</f>
        <v>0</v>
      </c>
      <c r="EV114">
        <f ca="1">IF(AND($B114&gt;0,SUM(EV$3:EV113)=0,SUM($H114:EU114)=0),$B114,0)</f>
        <v>0</v>
      </c>
      <c r="EW114">
        <f ca="1">IF(AND($B114&gt;0,SUM(EW$3:EW113)=0,SUM($H114:EV114)=0),$B114,0)</f>
        <v>0</v>
      </c>
      <c r="EX114">
        <f ca="1">IF(AND($B114&gt;0,SUM(EX$3:EX113)=0,SUM($H114:EW114)=0),$B114,0)</f>
        <v>0</v>
      </c>
      <c r="EY114">
        <f ca="1">IF(AND($B114&gt;0,SUM(EY$3:EY113)=0,SUM($H114:EX114)=0),$B114,0)</f>
        <v>0</v>
      </c>
      <c r="EZ114">
        <f ca="1">IF(AND($B114&gt;0,SUM(EZ$3:EZ113)=0,SUM($H114:EY114)=0),$B114,0)</f>
        <v>0</v>
      </c>
      <c r="FA114">
        <f ca="1">IF(AND($B114&gt;0,SUM(FA$3:FA113)=0,SUM($H114:EZ114)=0),$B114,0)</f>
        <v>0</v>
      </c>
      <c r="FB114">
        <f ca="1">IF(AND($B114&gt;0,SUM(FB$3:FB113)=0,SUM($H114:FA114)=0),$B114,0)</f>
        <v>0</v>
      </c>
      <c r="FC114">
        <f ca="1">IF(AND($B114&gt;0,SUM(FC$3:FC113)=0,SUM($H114:FB114)=0),$B114,0)</f>
        <v>0</v>
      </c>
      <c r="FD114">
        <f ca="1">IF(AND($B114&gt;0,SUM(FD$3:FD113)=0,SUM($H114:FC114)=0),$B114,0)</f>
        <v>0</v>
      </c>
      <c r="FE114">
        <f ca="1">IF(AND($B114&gt;0,SUM(FE$3:FE113)=0,SUM($H114:FD114)=0),$B114,0)</f>
        <v>0</v>
      </c>
      <c r="FF114">
        <f ca="1">IF(AND($B114&gt;0,SUM(FF$3:FF113)=0,SUM($H114:FE114)=0),$B114,0)</f>
        <v>0</v>
      </c>
      <c r="FG114">
        <f ca="1">IF(AND($B114&gt;0,SUM(FG$3:FG113)=0,SUM($H114:FF114)=0),$B114,0)</f>
        <v>0</v>
      </c>
      <c r="FH114">
        <f ca="1">IF(AND($B114&gt;0,SUM(FH$3:FH113)=0,SUM($H114:FG114)=0),$B114,0)</f>
        <v>0</v>
      </c>
      <c r="FI114">
        <f ca="1">IF(AND($B114&gt;0,SUM(FI$3:FI113)=0,SUM($H114:FH114)=0),$B114,0)</f>
        <v>0</v>
      </c>
      <c r="FJ114">
        <f ca="1">IF(AND($B114&gt;0,SUM(FJ$3:FJ113)=0,SUM($H114:FI114)=0),$B114,0)</f>
        <v>0</v>
      </c>
      <c r="FK114">
        <f ca="1">IF(AND($B114&gt;0,SUM(FK$3:FK113)=0,SUM($H114:FJ114)=0),$B114,0)</f>
        <v>0</v>
      </c>
      <c r="FL114">
        <f ca="1">IF(AND($B114&gt;0,SUM(FL$3:FL113)=0,SUM($H114:FK114)=0),$B114,0)</f>
        <v>0</v>
      </c>
      <c r="FM114">
        <f ca="1">IF(AND($B114&gt;0,SUM(FM$3:FM113)=0,SUM($H114:FL114)=0),$B114,0)</f>
        <v>0</v>
      </c>
      <c r="FN114">
        <f ca="1">IF(AND($B114&gt;0,SUM(FN$3:FN113)=0,SUM($H114:FM114)=0),$B114,0)</f>
        <v>0</v>
      </c>
      <c r="FS114" s="67"/>
      <c r="FT114" s="67"/>
      <c r="FU114" s="342"/>
      <c r="FV114" s="374" t="str">
        <f>""</f>
        <v/>
      </c>
      <c r="FY114" s="67"/>
      <c r="FZ114" s="67"/>
      <c r="GA114" s="342"/>
      <c r="GB114" s="374" t="str">
        <f>""</f>
        <v/>
      </c>
      <c r="GE114" s="67"/>
      <c r="GF114" s="67"/>
      <c r="GG114" s="342"/>
      <c r="GH114" s="374" t="str">
        <f>""</f>
        <v/>
      </c>
    </row>
    <row r="115" spans="1:190" ht="15.75" hidden="1" thickBot="1" x14ac:dyDescent="0.3">
      <c r="A115">
        <v>115</v>
      </c>
      <c r="C115" s="240">
        <f t="shared" ca="1" si="24"/>
        <v>0</v>
      </c>
      <c r="D115" s="240">
        <f t="shared" ca="1" si="25"/>
        <v>0</v>
      </c>
      <c r="E115" s="240">
        <f t="shared" ca="1" si="26"/>
        <v>0</v>
      </c>
      <c r="F115" s="240" t="str">
        <f t="shared" ca="1" si="27"/>
        <v/>
      </c>
      <c r="G115" s="47">
        <f ca="1">INDEX($I$2:$FN$2,ROWS(G$2:G115))</f>
        <v>0</v>
      </c>
      <c r="H115">
        <v>0</v>
      </c>
      <c r="I115">
        <f ca="1">IF(AND($B115&gt;0,SUM(I$3:I114)=0,SUM($H115:H115)=0),$B115,0)</f>
        <v>0</v>
      </c>
      <c r="J115">
        <f ca="1">IF(AND($B115&gt;0,SUM(J$3:J114)=0,SUM($H115:I115)=0),$B115,0)</f>
        <v>0</v>
      </c>
      <c r="K115">
        <f ca="1">IF(AND($B115&gt;0,SUM(K$3:K114)=0,SUM($H115:J115)=0),$B115,0)</f>
        <v>0</v>
      </c>
      <c r="L115">
        <f ca="1">IF(AND($B115&gt;0,SUM(L$3:L114)=0,SUM($H115:K115)=0),$B115,0)</f>
        <v>0</v>
      </c>
      <c r="M115">
        <f ca="1">IF(AND($B115&gt;0,SUM(M$3:M114)=0,SUM($H115:L115)=0),$B115,0)</f>
        <v>0</v>
      </c>
      <c r="N115">
        <f ca="1">IF(AND($B115&gt;0,SUM(N$3:N114)=0,SUM($H115:M115)=0),$B115,0)</f>
        <v>0</v>
      </c>
      <c r="O115">
        <f ca="1">IF(AND($B115&gt;0,SUM(O$3:O114)=0,SUM($H115:N115)=0),$B115,0)</f>
        <v>0</v>
      </c>
      <c r="P115">
        <f ca="1">IF(AND($B115&gt;0,SUM(P$3:P114)=0,SUM($H115:O115)=0),$B115,0)</f>
        <v>0</v>
      </c>
      <c r="Q115">
        <f ca="1">IF(AND($B115&gt;0,SUM(Q$3:Q114)=0,SUM($H115:P115)=0),$B115,0)</f>
        <v>0</v>
      </c>
      <c r="R115">
        <f ca="1">IF(AND($B115&gt;0,SUM(R$3:R114)=0,SUM($H115:Q115)=0),$B115,0)</f>
        <v>0</v>
      </c>
      <c r="S115">
        <f ca="1">IF(AND($B115&gt;0,SUM(S$3:S114)=0,SUM($H115:R115)=0),$B115,0)</f>
        <v>0</v>
      </c>
      <c r="T115">
        <f ca="1">IF(AND($B115&gt;0,SUM(T$3:T114)=0,SUM($H115:S115)=0),$B115,0)</f>
        <v>0</v>
      </c>
      <c r="U115">
        <f ca="1">IF(AND($B115&gt;0,SUM(U$3:U114)=0,SUM($H115:T115)=0),$B115,0)</f>
        <v>0</v>
      </c>
      <c r="V115">
        <f ca="1">IF(AND($B115&gt;0,SUM(V$3:V114)=0,SUM($H115:U115)=0),$B115,0)</f>
        <v>0</v>
      </c>
      <c r="W115">
        <f ca="1">IF(AND($B115&gt;0,SUM(W$3:W114)=0,SUM($H115:V115)=0),$B115,0)</f>
        <v>0</v>
      </c>
      <c r="X115">
        <f ca="1">IF(AND($B115&gt;0,SUM(X$3:X114)=0,SUM($H115:W115)=0),$B115,0)</f>
        <v>0</v>
      </c>
      <c r="Y115">
        <f ca="1">IF(AND($B115&gt;0,SUM(Y$3:Y114)=0,SUM($H115:X115)=0),$B115,0)</f>
        <v>0</v>
      </c>
      <c r="Z115">
        <f ca="1">IF(AND($B115&gt;0,SUM(Z$3:Z114)=0,SUM($H115:Y115)=0),$B115,0)</f>
        <v>0</v>
      </c>
      <c r="AA115">
        <f ca="1">IF(AND($B115&gt;0,SUM(AA$3:AA114)=0,SUM($H115:Z115)=0),$B115,0)</f>
        <v>0</v>
      </c>
      <c r="AB115">
        <f ca="1">IF(AND($B115&gt;0,SUM(AB$3:AB114)=0,SUM($H115:AA115)=0),$B115,0)</f>
        <v>0</v>
      </c>
      <c r="AC115">
        <f ca="1">IF(AND($B115&gt;0,SUM(AC$3:AC114)=0,SUM($H115:AB115)=0),$B115,0)</f>
        <v>0</v>
      </c>
      <c r="AD115">
        <f ca="1">IF(AND($B115&gt;0,SUM(AD$3:AD114)=0,SUM($H115:AC115)=0),$B115,0)</f>
        <v>0</v>
      </c>
      <c r="AE115">
        <f ca="1">IF(AND($B115&gt;0,SUM(AE$3:AE114)=0,SUM($H115:AD115)=0),$B115,0)</f>
        <v>0</v>
      </c>
      <c r="AF115">
        <f ca="1">IF(AND($B115&gt;0,SUM(AF$3:AF114)=0,SUM($H115:AE115)=0),$B115,0)</f>
        <v>0</v>
      </c>
      <c r="AG115">
        <f ca="1">IF(AND($B115&gt;0,SUM(AG$3:AG114)=0,SUM($H115:AF115)=0),$B115,0)</f>
        <v>0</v>
      </c>
      <c r="AH115">
        <f ca="1">IF(AND($B115&gt;0,SUM(AH$3:AH114)=0,SUM($H115:AG115)=0),$B115,0)</f>
        <v>0</v>
      </c>
      <c r="AI115">
        <f ca="1">IF(AND($B115&gt;0,SUM(AI$3:AI114)=0,SUM($H115:AH115)=0),$B115,0)</f>
        <v>0</v>
      </c>
      <c r="AJ115">
        <f ca="1">IF(AND($B115&gt;0,SUM(AJ$3:AJ114)=0,SUM($H115:AI115)=0),$B115,0)</f>
        <v>0</v>
      </c>
      <c r="AK115">
        <f ca="1">IF(AND($B115&gt;0,SUM(AK$3:AK114)=0,SUM($H115:AJ115)=0),$B115,0)</f>
        <v>0</v>
      </c>
      <c r="AL115">
        <f ca="1">IF(AND($B115&gt;0,SUM(AL$3:AL114)=0,SUM($H115:AK115)=0),$B115,0)</f>
        <v>0</v>
      </c>
      <c r="AM115">
        <f ca="1">IF(AND($B115&gt;0,SUM(AM$3:AM114)=0,SUM($H115:AL115)=0),$B115,0)</f>
        <v>0</v>
      </c>
      <c r="AN115">
        <f ca="1">IF(AND($B115&gt;0,SUM(AN$3:AN114)=0,SUM($H115:AM115)=0),$B115,0)</f>
        <v>0</v>
      </c>
      <c r="AO115">
        <f ca="1">IF(AND($B115&gt;0,SUM(AO$3:AO114)=0,SUM($H115:AN115)=0),$B115,0)</f>
        <v>0</v>
      </c>
      <c r="AP115">
        <f ca="1">IF(AND($B115&gt;0,SUM(AP$3:AP114)=0,SUM($H115:AO115)=0),$B115,0)</f>
        <v>0</v>
      </c>
      <c r="AQ115">
        <f ca="1">IF(AND($B115&gt;0,SUM(AQ$3:AQ114)=0,SUM($H115:AP115)=0),$B115,0)</f>
        <v>0</v>
      </c>
      <c r="AR115">
        <f ca="1">IF(AND($B115&gt;0,SUM(AR$3:AR114)=0,SUM($H115:AQ115)=0),$B115,0)</f>
        <v>0</v>
      </c>
      <c r="AS115">
        <f ca="1">IF(AND($B115&gt;0,SUM(AS$3:AS114)=0,SUM($H115:AR115)=0),$B115,0)</f>
        <v>0</v>
      </c>
      <c r="AT115">
        <f ca="1">IF(AND($B115&gt;0,SUM(AT$3:AT114)=0,SUM($H115:AS115)=0),$B115,0)</f>
        <v>0</v>
      </c>
      <c r="AU115">
        <f ca="1">IF(AND($B115&gt;0,SUM(AU$3:AU114)=0,SUM($H115:AT115)=0),$B115,0)</f>
        <v>0</v>
      </c>
      <c r="AV115">
        <f ca="1">IF(AND($B115&gt;0,SUM(AV$3:AV114)=0,SUM($H115:AU115)=0),$B115,0)</f>
        <v>0</v>
      </c>
      <c r="AW115">
        <f ca="1">IF(AND($B115&gt;0,SUM(AW$3:AW114)=0,SUM($H115:AV115)=0),$B115,0)</f>
        <v>0</v>
      </c>
      <c r="AX115">
        <f ca="1">IF(AND($B115&gt;0,SUM(AX$3:AX114)=0,SUM($H115:AW115)=0),$B115,0)</f>
        <v>0</v>
      </c>
      <c r="AY115">
        <f ca="1">IF(AND($B115&gt;0,SUM(AY$3:AY114)=0,SUM($H115:AX115)=0),$B115,0)</f>
        <v>0</v>
      </c>
      <c r="AZ115">
        <f ca="1">IF(AND($B115&gt;0,SUM(AZ$3:AZ114)=0,SUM($H115:AY115)=0),$B115,0)</f>
        <v>0</v>
      </c>
      <c r="BA115">
        <f ca="1">IF(AND($B115&gt;0,SUM(BA$3:BA114)=0,SUM($H115:AZ115)=0),$B115,0)</f>
        <v>0</v>
      </c>
      <c r="BB115">
        <f ca="1">IF(AND($B115&gt;0,SUM(BB$3:BB114)=0,SUM($H115:BA115)=0),$B115,0)</f>
        <v>0</v>
      </c>
      <c r="BC115">
        <f ca="1">IF(AND($B115&gt;0,SUM(BC$3:BC114)=0,SUM($H115:BB115)=0),$B115,0)</f>
        <v>0</v>
      </c>
      <c r="BD115">
        <f ca="1">IF(AND($B115&gt;0,SUM(BD$3:BD114)=0,SUM($H115:BC115)=0),$B115,0)</f>
        <v>0</v>
      </c>
      <c r="BE115">
        <f ca="1">IF(AND($B115&gt;0,SUM(BE$3:BE114)=0,SUM($H115:BD115)=0),$B115,0)</f>
        <v>0</v>
      </c>
      <c r="BF115">
        <f ca="1">IF(AND($B115&gt;0,SUM(BF$3:BF114)=0,SUM($H115:BE115)=0),$B115,0)</f>
        <v>0</v>
      </c>
      <c r="BG115">
        <f ca="1">IF(AND($B115&gt;0,SUM(BG$3:BG114)=0,SUM($H115:BF115)=0),$B115,0)</f>
        <v>0</v>
      </c>
      <c r="BH115">
        <f ca="1">IF(AND($B115&gt;0,SUM(BH$3:BH114)=0,SUM($H115:BG115)=0),$B115,0)</f>
        <v>0</v>
      </c>
      <c r="BI115">
        <f ca="1">IF(AND($B115&gt;0,SUM(BI$3:BI114)=0,SUM($H115:BH115)=0),$B115,0)</f>
        <v>0</v>
      </c>
      <c r="BJ115">
        <f ca="1">IF(AND($B115&gt;0,SUM(BJ$3:BJ114)=0,SUM($H115:BI115)=0),$B115,0)</f>
        <v>0</v>
      </c>
      <c r="BK115">
        <f ca="1">IF(AND($B115&gt;0,SUM(BK$3:BK114)=0,SUM($H115:BJ115)=0),$B115,0)</f>
        <v>0</v>
      </c>
      <c r="BL115">
        <f ca="1">IF(AND($B115&gt;0,SUM(BL$3:BL114)=0,SUM($H115:BK115)=0),$B115,0)</f>
        <v>0</v>
      </c>
      <c r="BM115">
        <f ca="1">IF(AND($B115&gt;0,SUM(BM$3:BM114)=0,SUM($H115:BL115)=0),$B115,0)</f>
        <v>0</v>
      </c>
      <c r="BN115">
        <f ca="1">IF(AND($B115&gt;0,SUM(BN$3:BN114)=0,SUM($H115:BM115)=0),$B115,0)</f>
        <v>0</v>
      </c>
      <c r="BO115">
        <f ca="1">IF(AND($B115&gt;0,SUM(BO$3:BO114)=0,SUM($H115:BN115)=0),$B115,0)</f>
        <v>0</v>
      </c>
      <c r="BP115">
        <f ca="1">IF(AND($B115&gt;0,SUM(BP$3:BP114)=0,SUM($H115:BO115)=0),$B115,0)</f>
        <v>0</v>
      </c>
      <c r="BQ115">
        <f ca="1">IF(AND($B115&gt;0,SUM(BQ$3:BQ114)=0,SUM($H115:BP115)=0),$B115,0)</f>
        <v>0</v>
      </c>
      <c r="BR115">
        <f ca="1">IF(AND($B115&gt;0,SUM(BR$3:BR114)=0,SUM($H115:BQ115)=0),$B115,0)</f>
        <v>0</v>
      </c>
      <c r="BS115">
        <f ca="1">IF(AND($B115&gt;0,SUM(BS$3:BS114)=0,SUM($H115:BR115)=0),$B115,0)</f>
        <v>0</v>
      </c>
      <c r="BT115">
        <f ca="1">IF(AND($B115&gt;0,SUM(BT$3:BT114)=0,SUM($H115:BS115)=0),$B115,0)</f>
        <v>0</v>
      </c>
      <c r="BU115">
        <f ca="1">IF(AND($B115&gt;0,SUM(BU$3:BU114)=0,SUM($H115:BT115)=0),$B115,0)</f>
        <v>0</v>
      </c>
      <c r="BV115">
        <f ca="1">IF(AND($B115&gt;0,SUM(BV$3:BV114)=0,SUM($H115:BU115)=0),$B115,0)</f>
        <v>0</v>
      </c>
      <c r="BW115">
        <f ca="1">IF(AND($B115&gt;0,SUM(BW$3:BW114)=0,SUM($H115:BV115)=0),$B115,0)</f>
        <v>0</v>
      </c>
      <c r="BX115">
        <f ca="1">IF(AND($B115&gt;0,SUM(BX$3:BX114)=0,SUM($H115:BW115)=0),$B115,0)</f>
        <v>0</v>
      </c>
      <c r="BY115">
        <f ca="1">IF(AND($B115&gt;0,SUM(BY$3:BY114)=0,SUM($H115:BX115)=0),$B115,0)</f>
        <v>0</v>
      </c>
      <c r="BZ115">
        <f ca="1">IF(AND($B115&gt;0,SUM(BZ$3:BZ114)=0,SUM($H115:BY115)=0),$B115,0)</f>
        <v>0</v>
      </c>
      <c r="CA115">
        <f ca="1">IF(AND($B115&gt;0,SUM(CA$3:CA114)=0,SUM($H115:BZ115)=0),$B115,0)</f>
        <v>0</v>
      </c>
      <c r="CB115">
        <f ca="1">IF(AND($B115&gt;0,SUM(CB$3:CB114)=0,SUM($H115:CA115)=0),$B115,0)</f>
        <v>0</v>
      </c>
      <c r="CC115">
        <f ca="1">IF(AND($B115&gt;0,SUM(CC$3:CC114)=0,SUM($H115:CB115)=0),$B115,0)</f>
        <v>0</v>
      </c>
      <c r="CD115">
        <f ca="1">IF(AND($B115&gt;0,SUM(CD$3:CD114)=0,SUM($H115:CC115)=0),$B115,0)</f>
        <v>0</v>
      </c>
      <c r="CE115">
        <f ca="1">IF(AND($B115&gt;0,SUM(CE$3:CE114)=0,SUM($H115:CD115)=0),$B115,0)</f>
        <v>0</v>
      </c>
      <c r="CF115">
        <f ca="1">IF(AND($B115&gt;0,SUM(CF$3:CF114)=0,SUM($H115:CE115)=0),$B115,0)</f>
        <v>0</v>
      </c>
      <c r="CG115">
        <f ca="1">IF(AND($B115&gt;0,SUM(CG$3:CG114)=0,SUM($H115:CF115)=0),$B115,0)</f>
        <v>0</v>
      </c>
      <c r="CH115">
        <f ca="1">IF(AND($B115&gt;0,SUM(CH$3:CH114)=0,SUM($H115:CG115)=0),$B115,0)</f>
        <v>0</v>
      </c>
      <c r="CI115">
        <f ca="1">IF(AND($B115&gt;0,SUM(CI$3:CI114)=0,SUM($H115:CH115)=0),$B115,0)</f>
        <v>0</v>
      </c>
      <c r="CJ115">
        <f ca="1">IF(AND($B115&gt;0,SUM(CJ$3:CJ114)=0,SUM($H115:CI115)=0),$B115,0)</f>
        <v>0</v>
      </c>
      <c r="CK115">
        <f ca="1">IF(AND($B115&gt;0,SUM(CK$3:CK114)=0,SUM($H115:CJ115)=0),$B115,0)</f>
        <v>0</v>
      </c>
      <c r="CL115">
        <f ca="1">IF(AND($B115&gt;0,SUM(CL$3:CL114)=0,SUM($H115:CK115)=0),$B115,0)</f>
        <v>0</v>
      </c>
      <c r="CM115">
        <f ca="1">IF(AND($B115&gt;0,SUM(CM$3:CM114)=0,SUM($H115:CL115)=0),$B115,0)</f>
        <v>0</v>
      </c>
      <c r="CN115">
        <f ca="1">IF(AND($B115&gt;0,SUM(CN$3:CN114)=0,SUM($H115:CM115)=0),$B115,0)</f>
        <v>0</v>
      </c>
      <c r="CO115">
        <f ca="1">IF(AND($B115&gt;0,SUM(CO$3:CO114)=0,SUM($H115:CN115)=0),$B115,0)</f>
        <v>0</v>
      </c>
      <c r="CP115">
        <f ca="1">IF(AND($B115&gt;0,SUM(CP$3:CP114)=0,SUM($H115:CO115)=0),$B115,0)</f>
        <v>0</v>
      </c>
      <c r="CQ115">
        <f ca="1">IF(AND($B115&gt;0,SUM(CQ$3:CQ114)=0,SUM($H115:CP115)=0),$B115,0)</f>
        <v>0</v>
      </c>
      <c r="CR115">
        <f ca="1">IF(AND($B115&gt;0,SUM(CR$3:CR114)=0,SUM($H115:CQ115)=0),$B115,0)</f>
        <v>0</v>
      </c>
      <c r="CS115">
        <f ca="1">IF(AND($B115&gt;0,SUM(CS$3:CS114)=0,SUM($H115:CR115)=0),$B115,0)</f>
        <v>0</v>
      </c>
      <c r="CT115">
        <f ca="1">IF(AND($B115&gt;0,SUM(CT$3:CT114)=0,SUM($H115:CS115)=0),$B115,0)</f>
        <v>0</v>
      </c>
      <c r="CU115">
        <f ca="1">IF(AND($B115&gt;0,SUM(CU$3:CU114)=0,SUM($H115:CT115)=0),$B115,0)</f>
        <v>0</v>
      </c>
      <c r="CV115">
        <f ca="1">IF(AND($B115&gt;0,SUM(CV$3:CV114)=0,SUM($H115:CU115)=0),$B115,0)</f>
        <v>0</v>
      </c>
      <c r="CW115">
        <f ca="1">IF(AND($B115&gt;0,SUM(CW$3:CW114)=0,SUM($H115:CV115)=0),$B115,0)</f>
        <v>0</v>
      </c>
      <c r="CX115">
        <f ca="1">IF(AND($B115&gt;0,SUM(CX$3:CX114)=0,SUM($H115:CW115)=0),$B115,0)</f>
        <v>0</v>
      </c>
      <c r="CY115">
        <f ca="1">IF(AND($B115&gt;0,SUM(CY$3:CY114)=0,SUM($H115:CX115)=0),$B115,0)</f>
        <v>0</v>
      </c>
      <c r="CZ115">
        <f ca="1">IF(AND($B115&gt;0,SUM(CZ$3:CZ114)=0,SUM($H115:CY115)=0),$B115,0)</f>
        <v>0</v>
      </c>
      <c r="DA115">
        <f ca="1">IF(AND($B115&gt;0,SUM(DA$3:DA114)=0,SUM($H115:CZ115)=0),$B115,0)</f>
        <v>0</v>
      </c>
      <c r="DB115">
        <f ca="1">IF(AND($B115&gt;0,SUM(DB$3:DB114)=0,SUM($H115:DA115)=0),$B115,0)</f>
        <v>0</v>
      </c>
      <c r="DC115">
        <f ca="1">IF(AND($B115&gt;0,SUM(DC$3:DC114)=0,SUM($H115:DB115)=0),$B115,0)</f>
        <v>0</v>
      </c>
      <c r="DD115">
        <f ca="1">IF(AND($B115&gt;0,SUM(DD$3:DD114)=0,SUM($H115:DC115)=0),$B115,0)</f>
        <v>0</v>
      </c>
      <c r="DE115">
        <f ca="1">IF(AND($B115&gt;0,SUM(DE$3:DE114)=0,SUM($H115:DD115)=0),$B115,0)</f>
        <v>0</v>
      </c>
      <c r="DF115">
        <f ca="1">IF(AND($B115&gt;0,SUM(DF$3:DF114)=0,SUM($H115:DE115)=0),$B115,0)</f>
        <v>0</v>
      </c>
      <c r="DG115">
        <f ca="1">IF(AND($B115&gt;0,SUM(DG$3:DG114)=0,SUM($H115:DF115)=0),$B115,0)</f>
        <v>0</v>
      </c>
      <c r="DH115">
        <f ca="1">IF(AND($B115&gt;0,SUM(DH$3:DH114)=0,SUM($H115:DG115)=0),$B115,0)</f>
        <v>0</v>
      </c>
      <c r="DI115">
        <f ca="1">IF(AND($B115&gt;0,SUM(DI$3:DI114)=0,SUM($H115:DH115)=0),$B115,0)</f>
        <v>0</v>
      </c>
      <c r="DJ115">
        <f ca="1">IF(AND($B115&gt;0,SUM(DJ$3:DJ114)=0,SUM($H115:DI115)=0),$B115,0)</f>
        <v>0</v>
      </c>
      <c r="DK115">
        <f ca="1">IF(AND($B115&gt;0,SUM(DK$3:DK114)=0,SUM($H115:DJ115)=0),$B115,0)</f>
        <v>0</v>
      </c>
      <c r="DL115">
        <f ca="1">IF(AND($B115&gt;0,SUM(DL$3:DL114)=0,SUM($H115:DK115)=0),$B115,0)</f>
        <v>0</v>
      </c>
      <c r="DM115">
        <f ca="1">IF(AND($B115&gt;0,SUM(DM$3:DM114)=0,SUM($H115:DL115)=0),$B115,0)</f>
        <v>0</v>
      </c>
      <c r="DN115">
        <f ca="1">IF(AND($B115&gt;0,SUM(DN$3:DN114)=0,SUM($H115:DM115)=0),$B115,0)</f>
        <v>0</v>
      </c>
      <c r="DO115">
        <f ca="1">IF(AND($B115&gt;0,SUM(DO$3:DO114)=0,SUM($H115:DN115)=0),$B115,0)</f>
        <v>0</v>
      </c>
      <c r="DP115">
        <f ca="1">IF(AND($B115&gt;0,SUM(DP$3:DP114)=0,SUM($H115:DO115)=0),$B115,0)</f>
        <v>0</v>
      </c>
      <c r="DQ115">
        <f ca="1">IF(AND($B115&gt;0,SUM(DQ$3:DQ114)=0,SUM($H115:DP115)=0),$B115,0)</f>
        <v>0</v>
      </c>
      <c r="DR115">
        <f ca="1">IF(AND($B115&gt;0,SUM(DR$3:DR114)=0,SUM($H115:DQ115)=0),$B115,0)</f>
        <v>0</v>
      </c>
      <c r="DS115">
        <f ca="1">IF(AND($B115&gt;0,SUM(DS$3:DS114)=0,SUM($H115:DR115)=0),$B115,0)</f>
        <v>0</v>
      </c>
      <c r="DT115">
        <f ca="1">IF(AND($B115&gt;0,SUM(DT$3:DT114)=0,SUM($H115:DS115)=0),$B115,0)</f>
        <v>0</v>
      </c>
      <c r="DU115">
        <f ca="1">IF(AND($B115&gt;0,SUM(DU$3:DU114)=0,SUM($H115:DT115)=0),$B115,0)</f>
        <v>0</v>
      </c>
      <c r="DV115">
        <f ca="1">IF(AND($B115&gt;0,SUM(DV$3:DV114)=0,SUM($H115:DU115)=0),$B115,0)</f>
        <v>0</v>
      </c>
      <c r="DW115">
        <f ca="1">IF(AND($B115&gt;0,SUM(DW$3:DW114)=0,SUM($H115:DV115)=0),$B115,0)</f>
        <v>0</v>
      </c>
      <c r="DX115">
        <f ca="1">IF(AND($B115&gt;0,SUM(DX$3:DX114)=0,SUM($H115:DW115)=0),$B115,0)</f>
        <v>0</v>
      </c>
      <c r="DY115">
        <f ca="1">IF(AND($B115&gt;0,SUM(DY$3:DY114)=0,SUM($H115:DX115)=0),$B115,0)</f>
        <v>0</v>
      </c>
      <c r="DZ115">
        <f ca="1">IF(AND($B115&gt;0,SUM(DZ$3:DZ114)=0,SUM($H115:DY115)=0),$B115,0)</f>
        <v>0</v>
      </c>
      <c r="EA115">
        <f ca="1">IF(AND($B115&gt;0,SUM(EA$3:EA114)=0,SUM($H115:DZ115)=0),$B115,0)</f>
        <v>0</v>
      </c>
      <c r="EB115">
        <f ca="1">IF(AND($B115&gt;0,SUM(EB$3:EB114)=0,SUM($H115:EA115)=0),$B115,0)</f>
        <v>0</v>
      </c>
      <c r="EC115">
        <f ca="1">IF(AND($B115&gt;0,SUM(EC$3:EC114)=0,SUM($H115:EB115)=0),$B115,0)</f>
        <v>0</v>
      </c>
      <c r="ED115">
        <f ca="1">IF(AND($B115&gt;0,SUM(ED$3:ED114)=0,SUM($H115:EC115)=0),$B115,0)</f>
        <v>0</v>
      </c>
      <c r="EE115">
        <f ca="1">IF(AND($B115&gt;0,SUM(EE$3:EE114)=0,SUM($H115:ED115)=0),$B115,0)</f>
        <v>0</v>
      </c>
      <c r="EF115">
        <f ca="1">IF(AND($B115&gt;0,SUM(EF$3:EF114)=0,SUM($H115:EE115)=0),$B115,0)</f>
        <v>0</v>
      </c>
      <c r="EG115">
        <f ca="1">IF(AND($B115&gt;0,SUM(EG$3:EG114)=0,SUM($H115:EF115)=0),$B115,0)</f>
        <v>0</v>
      </c>
      <c r="EH115">
        <f ca="1">IF(AND($B115&gt;0,SUM(EH$3:EH114)=0,SUM($H115:EG115)=0),$B115,0)</f>
        <v>0</v>
      </c>
      <c r="EI115">
        <f ca="1">IF(AND($B115&gt;0,SUM(EI$3:EI114)=0,SUM($H115:EH115)=0),$B115,0)</f>
        <v>0</v>
      </c>
      <c r="EJ115">
        <f ca="1">IF(AND($B115&gt;0,SUM(EJ$3:EJ114)=0,SUM($H115:EI115)=0),$B115,0)</f>
        <v>0</v>
      </c>
      <c r="EK115">
        <f ca="1">IF(AND($B115&gt;0,SUM(EK$3:EK114)=0,SUM($H115:EJ115)=0),$B115,0)</f>
        <v>0</v>
      </c>
      <c r="EL115">
        <f ca="1">IF(AND($B115&gt;0,SUM(EL$3:EL114)=0,SUM($H115:EK115)=0),$B115,0)</f>
        <v>0</v>
      </c>
      <c r="EM115">
        <f ca="1">IF(AND($B115&gt;0,SUM(EM$3:EM114)=0,SUM($H115:EL115)=0),$B115,0)</f>
        <v>0</v>
      </c>
      <c r="EN115">
        <f ca="1">IF(AND($B115&gt;0,SUM(EN$3:EN114)=0,SUM($H115:EM115)=0),$B115,0)</f>
        <v>0</v>
      </c>
      <c r="EO115">
        <f ca="1">IF(AND($B115&gt;0,SUM(EO$3:EO114)=0,SUM($H115:EN115)=0),$B115,0)</f>
        <v>0</v>
      </c>
      <c r="EP115">
        <f ca="1">IF(AND($B115&gt;0,SUM(EP$3:EP114)=0,SUM($H115:EO115)=0),$B115,0)</f>
        <v>0</v>
      </c>
      <c r="EQ115">
        <f ca="1">IF(AND($B115&gt;0,SUM(EQ$3:EQ114)=0,SUM($H115:EP115)=0),$B115,0)</f>
        <v>0</v>
      </c>
      <c r="ER115">
        <f ca="1">IF(AND($B115&gt;0,SUM(ER$3:ER114)=0,SUM($H115:EQ115)=0),$B115,0)</f>
        <v>0</v>
      </c>
      <c r="ES115">
        <f ca="1">IF(AND($B115&gt;0,SUM(ES$3:ES114)=0,SUM($H115:ER115)=0),$B115,0)</f>
        <v>0</v>
      </c>
      <c r="ET115">
        <f ca="1">IF(AND($B115&gt;0,SUM(ET$3:ET114)=0,SUM($H115:ES115)=0),$B115,0)</f>
        <v>0</v>
      </c>
      <c r="EU115">
        <f ca="1">IF(AND($B115&gt;0,SUM(EU$3:EU114)=0,SUM($H115:ET115)=0),$B115,0)</f>
        <v>0</v>
      </c>
      <c r="EV115">
        <f ca="1">IF(AND($B115&gt;0,SUM(EV$3:EV114)=0,SUM($H115:EU115)=0),$B115,0)</f>
        <v>0</v>
      </c>
      <c r="EW115">
        <f ca="1">IF(AND($B115&gt;0,SUM(EW$3:EW114)=0,SUM($H115:EV115)=0),$B115,0)</f>
        <v>0</v>
      </c>
      <c r="EX115">
        <f ca="1">IF(AND($B115&gt;0,SUM(EX$3:EX114)=0,SUM($H115:EW115)=0),$B115,0)</f>
        <v>0</v>
      </c>
      <c r="EY115">
        <f ca="1">IF(AND($B115&gt;0,SUM(EY$3:EY114)=0,SUM($H115:EX115)=0),$B115,0)</f>
        <v>0</v>
      </c>
      <c r="EZ115">
        <f ca="1">IF(AND($B115&gt;0,SUM(EZ$3:EZ114)=0,SUM($H115:EY115)=0),$B115,0)</f>
        <v>0</v>
      </c>
      <c r="FA115">
        <f ca="1">IF(AND($B115&gt;0,SUM(FA$3:FA114)=0,SUM($H115:EZ115)=0),$B115,0)</f>
        <v>0</v>
      </c>
      <c r="FB115">
        <f ca="1">IF(AND($B115&gt;0,SUM(FB$3:FB114)=0,SUM($H115:FA115)=0),$B115,0)</f>
        <v>0</v>
      </c>
      <c r="FC115">
        <f ca="1">IF(AND($B115&gt;0,SUM(FC$3:FC114)=0,SUM($H115:FB115)=0),$B115,0)</f>
        <v>0</v>
      </c>
      <c r="FD115">
        <f ca="1">IF(AND($B115&gt;0,SUM(FD$3:FD114)=0,SUM($H115:FC115)=0),$B115,0)</f>
        <v>0</v>
      </c>
      <c r="FE115">
        <f ca="1">IF(AND($B115&gt;0,SUM(FE$3:FE114)=0,SUM($H115:FD115)=0),$B115,0)</f>
        <v>0</v>
      </c>
      <c r="FF115">
        <f ca="1">IF(AND($B115&gt;0,SUM(FF$3:FF114)=0,SUM($H115:FE115)=0),$B115,0)</f>
        <v>0</v>
      </c>
      <c r="FG115">
        <f ca="1">IF(AND($B115&gt;0,SUM(FG$3:FG114)=0,SUM($H115:FF115)=0),$B115,0)</f>
        <v>0</v>
      </c>
      <c r="FH115">
        <f ca="1">IF(AND($B115&gt;0,SUM(FH$3:FH114)=0,SUM($H115:FG115)=0),$B115,0)</f>
        <v>0</v>
      </c>
      <c r="FI115">
        <f ca="1">IF(AND($B115&gt;0,SUM(FI$3:FI114)=0,SUM($H115:FH115)=0),$B115,0)</f>
        <v>0</v>
      </c>
      <c r="FJ115">
        <f ca="1">IF(AND($B115&gt;0,SUM(FJ$3:FJ114)=0,SUM($H115:FI115)=0),$B115,0)</f>
        <v>0</v>
      </c>
      <c r="FK115">
        <f ca="1">IF(AND($B115&gt;0,SUM(FK$3:FK114)=0,SUM($H115:FJ115)=0),$B115,0)</f>
        <v>0</v>
      </c>
      <c r="FL115">
        <f ca="1">IF(AND($B115&gt;0,SUM(FL$3:FL114)=0,SUM($H115:FK115)=0),$B115,0)</f>
        <v>0</v>
      </c>
      <c r="FM115">
        <f ca="1">IF(AND($B115&gt;0,SUM(FM$3:FM114)=0,SUM($H115:FL115)=0),$B115,0)</f>
        <v>0</v>
      </c>
      <c r="FN115">
        <f ca="1">IF(AND($B115&gt;0,SUM(FN$3:FN114)=0,SUM($H115:FM115)=0),$B115,0)</f>
        <v>0</v>
      </c>
      <c r="FS115" s="67"/>
      <c r="FT115" s="70"/>
      <c r="FU115" s="342"/>
      <c r="FV115" s="374" t="str">
        <f>""</f>
        <v/>
      </c>
      <c r="FY115" s="67"/>
      <c r="FZ115" s="70"/>
      <c r="GA115" s="342"/>
      <c r="GB115" s="374" t="str">
        <f>""</f>
        <v/>
      </c>
      <c r="GE115" s="67"/>
      <c r="GF115" s="70"/>
      <c r="GG115" s="342"/>
      <c r="GH115" s="374" t="str">
        <f>""</f>
        <v/>
      </c>
    </row>
    <row r="116" spans="1:190" ht="15.75" hidden="1" thickBot="1" x14ac:dyDescent="0.3">
      <c r="A116">
        <v>116</v>
      </c>
      <c r="C116" s="240">
        <f t="shared" ca="1" si="24"/>
        <v>0</v>
      </c>
      <c r="D116" s="240">
        <f t="shared" ca="1" si="25"/>
        <v>0</v>
      </c>
      <c r="E116" s="240">
        <f t="shared" ca="1" si="26"/>
        <v>0</v>
      </c>
      <c r="F116" s="240" t="str">
        <f t="shared" ca="1" si="27"/>
        <v/>
      </c>
      <c r="G116" s="47">
        <f ca="1">INDEX($I$2:$FN$2,ROWS(G$2:G116))</f>
        <v>0</v>
      </c>
      <c r="H116">
        <v>0</v>
      </c>
      <c r="I116">
        <f ca="1">IF(AND($B116&gt;0,SUM(I$3:I115)=0,SUM($H116:H116)=0),$B116,0)</f>
        <v>0</v>
      </c>
      <c r="J116">
        <f ca="1">IF(AND($B116&gt;0,SUM(J$3:J115)=0,SUM($H116:I116)=0),$B116,0)</f>
        <v>0</v>
      </c>
      <c r="K116">
        <f ca="1">IF(AND($B116&gt;0,SUM(K$3:K115)=0,SUM($H116:J116)=0),$B116,0)</f>
        <v>0</v>
      </c>
      <c r="L116">
        <f ca="1">IF(AND($B116&gt;0,SUM(L$3:L115)=0,SUM($H116:K116)=0),$B116,0)</f>
        <v>0</v>
      </c>
      <c r="M116">
        <f ca="1">IF(AND($B116&gt;0,SUM(M$3:M115)=0,SUM($H116:L116)=0),$B116,0)</f>
        <v>0</v>
      </c>
      <c r="N116">
        <f ca="1">IF(AND($B116&gt;0,SUM(N$3:N115)=0,SUM($H116:M116)=0),$B116,0)</f>
        <v>0</v>
      </c>
      <c r="O116">
        <f ca="1">IF(AND($B116&gt;0,SUM(O$3:O115)=0,SUM($H116:N116)=0),$B116,0)</f>
        <v>0</v>
      </c>
      <c r="P116">
        <f ca="1">IF(AND($B116&gt;0,SUM(P$3:P115)=0,SUM($H116:O116)=0),$B116,0)</f>
        <v>0</v>
      </c>
      <c r="Q116">
        <f ca="1">IF(AND($B116&gt;0,SUM(Q$3:Q115)=0,SUM($H116:P116)=0),$B116,0)</f>
        <v>0</v>
      </c>
      <c r="R116">
        <f ca="1">IF(AND($B116&gt;0,SUM(R$3:R115)=0,SUM($H116:Q116)=0),$B116,0)</f>
        <v>0</v>
      </c>
      <c r="S116">
        <f ca="1">IF(AND($B116&gt;0,SUM(S$3:S115)=0,SUM($H116:R116)=0),$B116,0)</f>
        <v>0</v>
      </c>
      <c r="T116">
        <f ca="1">IF(AND($B116&gt;0,SUM(T$3:T115)=0,SUM($H116:S116)=0),$B116,0)</f>
        <v>0</v>
      </c>
      <c r="U116">
        <f ca="1">IF(AND($B116&gt;0,SUM(U$3:U115)=0,SUM($H116:T116)=0),$B116,0)</f>
        <v>0</v>
      </c>
      <c r="V116">
        <f ca="1">IF(AND($B116&gt;0,SUM(V$3:V115)=0,SUM($H116:U116)=0),$B116,0)</f>
        <v>0</v>
      </c>
      <c r="W116">
        <f ca="1">IF(AND($B116&gt;0,SUM(W$3:W115)=0,SUM($H116:V116)=0),$B116,0)</f>
        <v>0</v>
      </c>
      <c r="X116">
        <f ca="1">IF(AND($B116&gt;0,SUM(X$3:X115)=0,SUM($H116:W116)=0),$B116,0)</f>
        <v>0</v>
      </c>
      <c r="Y116">
        <f ca="1">IF(AND($B116&gt;0,SUM(Y$3:Y115)=0,SUM($H116:X116)=0),$B116,0)</f>
        <v>0</v>
      </c>
      <c r="Z116">
        <f ca="1">IF(AND($B116&gt;0,SUM(Z$3:Z115)=0,SUM($H116:Y116)=0),$B116,0)</f>
        <v>0</v>
      </c>
      <c r="AA116">
        <f ca="1">IF(AND($B116&gt;0,SUM(AA$3:AA115)=0,SUM($H116:Z116)=0),$B116,0)</f>
        <v>0</v>
      </c>
      <c r="AB116">
        <f ca="1">IF(AND($B116&gt;0,SUM(AB$3:AB115)=0,SUM($H116:AA116)=0),$B116,0)</f>
        <v>0</v>
      </c>
      <c r="AC116">
        <f ca="1">IF(AND($B116&gt;0,SUM(AC$3:AC115)=0,SUM($H116:AB116)=0),$B116,0)</f>
        <v>0</v>
      </c>
      <c r="AD116">
        <f ca="1">IF(AND($B116&gt;0,SUM(AD$3:AD115)=0,SUM($H116:AC116)=0),$B116,0)</f>
        <v>0</v>
      </c>
      <c r="AE116">
        <f ca="1">IF(AND($B116&gt;0,SUM(AE$3:AE115)=0,SUM($H116:AD116)=0),$B116,0)</f>
        <v>0</v>
      </c>
      <c r="AF116">
        <f ca="1">IF(AND($B116&gt;0,SUM(AF$3:AF115)=0,SUM($H116:AE116)=0),$B116,0)</f>
        <v>0</v>
      </c>
      <c r="AG116">
        <f ca="1">IF(AND($B116&gt;0,SUM(AG$3:AG115)=0,SUM($H116:AF116)=0),$B116,0)</f>
        <v>0</v>
      </c>
      <c r="AH116">
        <f ca="1">IF(AND($B116&gt;0,SUM(AH$3:AH115)=0,SUM($H116:AG116)=0),$B116,0)</f>
        <v>0</v>
      </c>
      <c r="AI116">
        <f ca="1">IF(AND($B116&gt;0,SUM(AI$3:AI115)=0,SUM($H116:AH116)=0),$B116,0)</f>
        <v>0</v>
      </c>
      <c r="AJ116">
        <f ca="1">IF(AND($B116&gt;0,SUM(AJ$3:AJ115)=0,SUM($H116:AI116)=0),$B116,0)</f>
        <v>0</v>
      </c>
      <c r="AK116">
        <f ca="1">IF(AND($B116&gt;0,SUM(AK$3:AK115)=0,SUM($H116:AJ116)=0),$B116,0)</f>
        <v>0</v>
      </c>
      <c r="AL116">
        <f ca="1">IF(AND($B116&gt;0,SUM(AL$3:AL115)=0,SUM($H116:AK116)=0),$B116,0)</f>
        <v>0</v>
      </c>
      <c r="AM116">
        <f ca="1">IF(AND($B116&gt;0,SUM(AM$3:AM115)=0,SUM($H116:AL116)=0),$B116,0)</f>
        <v>0</v>
      </c>
      <c r="AN116">
        <f ca="1">IF(AND($B116&gt;0,SUM(AN$3:AN115)=0,SUM($H116:AM116)=0),$B116,0)</f>
        <v>0</v>
      </c>
      <c r="AO116">
        <f ca="1">IF(AND($B116&gt;0,SUM(AO$3:AO115)=0,SUM($H116:AN116)=0),$B116,0)</f>
        <v>0</v>
      </c>
      <c r="AP116">
        <f ca="1">IF(AND($B116&gt;0,SUM(AP$3:AP115)=0,SUM($H116:AO116)=0),$B116,0)</f>
        <v>0</v>
      </c>
      <c r="AQ116">
        <f ca="1">IF(AND($B116&gt;0,SUM(AQ$3:AQ115)=0,SUM($H116:AP116)=0),$B116,0)</f>
        <v>0</v>
      </c>
      <c r="AR116">
        <f ca="1">IF(AND($B116&gt;0,SUM(AR$3:AR115)=0,SUM($H116:AQ116)=0),$B116,0)</f>
        <v>0</v>
      </c>
      <c r="AS116">
        <f ca="1">IF(AND($B116&gt;0,SUM(AS$3:AS115)=0,SUM($H116:AR116)=0),$B116,0)</f>
        <v>0</v>
      </c>
      <c r="AT116">
        <f ca="1">IF(AND($B116&gt;0,SUM(AT$3:AT115)=0,SUM($H116:AS116)=0),$B116,0)</f>
        <v>0</v>
      </c>
      <c r="AU116">
        <f ca="1">IF(AND($B116&gt;0,SUM(AU$3:AU115)=0,SUM($H116:AT116)=0),$B116,0)</f>
        <v>0</v>
      </c>
      <c r="AV116">
        <f ca="1">IF(AND($B116&gt;0,SUM(AV$3:AV115)=0,SUM($H116:AU116)=0),$B116,0)</f>
        <v>0</v>
      </c>
      <c r="AW116">
        <f ca="1">IF(AND($B116&gt;0,SUM(AW$3:AW115)=0,SUM($H116:AV116)=0),$B116,0)</f>
        <v>0</v>
      </c>
      <c r="AX116">
        <f ca="1">IF(AND($B116&gt;0,SUM(AX$3:AX115)=0,SUM($H116:AW116)=0),$B116,0)</f>
        <v>0</v>
      </c>
      <c r="AY116">
        <f ca="1">IF(AND($B116&gt;0,SUM(AY$3:AY115)=0,SUM($H116:AX116)=0),$B116,0)</f>
        <v>0</v>
      </c>
      <c r="AZ116">
        <f ca="1">IF(AND($B116&gt;0,SUM(AZ$3:AZ115)=0,SUM($H116:AY116)=0),$B116,0)</f>
        <v>0</v>
      </c>
      <c r="BA116">
        <f ca="1">IF(AND($B116&gt;0,SUM(BA$3:BA115)=0,SUM($H116:AZ116)=0),$B116,0)</f>
        <v>0</v>
      </c>
      <c r="BB116">
        <f ca="1">IF(AND($B116&gt;0,SUM(BB$3:BB115)=0,SUM($H116:BA116)=0),$B116,0)</f>
        <v>0</v>
      </c>
      <c r="BC116">
        <f ca="1">IF(AND($B116&gt;0,SUM(BC$3:BC115)=0,SUM($H116:BB116)=0),$B116,0)</f>
        <v>0</v>
      </c>
      <c r="BD116">
        <f ca="1">IF(AND($B116&gt;0,SUM(BD$3:BD115)=0,SUM($H116:BC116)=0),$B116,0)</f>
        <v>0</v>
      </c>
      <c r="BE116">
        <f ca="1">IF(AND($B116&gt;0,SUM(BE$3:BE115)=0,SUM($H116:BD116)=0),$B116,0)</f>
        <v>0</v>
      </c>
      <c r="BF116">
        <f ca="1">IF(AND($B116&gt;0,SUM(BF$3:BF115)=0,SUM($H116:BE116)=0),$B116,0)</f>
        <v>0</v>
      </c>
      <c r="BG116">
        <f ca="1">IF(AND($B116&gt;0,SUM(BG$3:BG115)=0,SUM($H116:BF116)=0),$B116,0)</f>
        <v>0</v>
      </c>
      <c r="BH116">
        <f ca="1">IF(AND($B116&gt;0,SUM(BH$3:BH115)=0,SUM($H116:BG116)=0),$B116,0)</f>
        <v>0</v>
      </c>
      <c r="BI116">
        <f ca="1">IF(AND($B116&gt;0,SUM(BI$3:BI115)=0,SUM($H116:BH116)=0),$B116,0)</f>
        <v>0</v>
      </c>
      <c r="BJ116">
        <f ca="1">IF(AND($B116&gt;0,SUM(BJ$3:BJ115)=0,SUM($H116:BI116)=0),$B116,0)</f>
        <v>0</v>
      </c>
      <c r="BK116">
        <f ca="1">IF(AND($B116&gt;0,SUM(BK$3:BK115)=0,SUM($H116:BJ116)=0),$B116,0)</f>
        <v>0</v>
      </c>
      <c r="BL116">
        <f ca="1">IF(AND($B116&gt;0,SUM(BL$3:BL115)=0,SUM($H116:BK116)=0),$B116,0)</f>
        <v>0</v>
      </c>
      <c r="BM116">
        <f ca="1">IF(AND($B116&gt;0,SUM(BM$3:BM115)=0,SUM($H116:BL116)=0),$B116,0)</f>
        <v>0</v>
      </c>
      <c r="BN116">
        <f ca="1">IF(AND($B116&gt;0,SUM(BN$3:BN115)=0,SUM($H116:BM116)=0),$B116,0)</f>
        <v>0</v>
      </c>
      <c r="BO116">
        <f ca="1">IF(AND($B116&gt;0,SUM(BO$3:BO115)=0,SUM($H116:BN116)=0),$B116,0)</f>
        <v>0</v>
      </c>
      <c r="BP116">
        <f ca="1">IF(AND($B116&gt;0,SUM(BP$3:BP115)=0,SUM($H116:BO116)=0),$B116,0)</f>
        <v>0</v>
      </c>
      <c r="BQ116">
        <f ca="1">IF(AND($B116&gt;0,SUM(BQ$3:BQ115)=0,SUM($H116:BP116)=0),$B116,0)</f>
        <v>0</v>
      </c>
      <c r="BR116">
        <f ca="1">IF(AND($B116&gt;0,SUM(BR$3:BR115)=0,SUM($H116:BQ116)=0),$B116,0)</f>
        <v>0</v>
      </c>
      <c r="BS116">
        <f ca="1">IF(AND($B116&gt;0,SUM(BS$3:BS115)=0,SUM($H116:BR116)=0),$B116,0)</f>
        <v>0</v>
      </c>
      <c r="BT116">
        <f ca="1">IF(AND($B116&gt;0,SUM(BT$3:BT115)=0,SUM($H116:BS116)=0),$B116,0)</f>
        <v>0</v>
      </c>
      <c r="BU116">
        <f ca="1">IF(AND($B116&gt;0,SUM(BU$3:BU115)=0,SUM($H116:BT116)=0),$B116,0)</f>
        <v>0</v>
      </c>
      <c r="BV116">
        <f ca="1">IF(AND($B116&gt;0,SUM(BV$3:BV115)=0,SUM($H116:BU116)=0),$B116,0)</f>
        <v>0</v>
      </c>
      <c r="BW116">
        <f ca="1">IF(AND($B116&gt;0,SUM(BW$3:BW115)=0,SUM($H116:BV116)=0),$B116,0)</f>
        <v>0</v>
      </c>
      <c r="BX116">
        <f ca="1">IF(AND($B116&gt;0,SUM(BX$3:BX115)=0,SUM($H116:BW116)=0),$B116,0)</f>
        <v>0</v>
      </c>
      <c r="BY116">
        <f ca="1">IF(AND($B116&gt;0,SUM(BY$3:BY115)=0,SUM($H116:BX116)=0),$B116,0)</f>
        <v>0</v>
      </c>
      <c r="BZ116">
        <f ca="1">IF(AND($B116&gt;0,SUM(BZ$3:BZ115)=0,SUM($H116:BY116)=0),$B116,0)</f>
        <v>0</v>
      </c>
      <c r="CA116">
        <f ca="1">IF(AND($B116&gt;0,SUM(CA$3:CA115)=0,SUM($H116:BZ116)=0),$B116,0)</f>
        <v>0</v>
      </c>
      <c r="CB116">
        <f ca="1">IF(AND($B116&gt;0,SUM(CB$3:CB115)=0,SUM($H116:CA116)=0),$B116,0)</f>
        <v>0</v>
      </c>
      <c r="CC116">
        <f ca="1">IF(AND($B116&gt;0,SUM(CC$3:CC115)=0,SUM($H116:CB116)=0),$B116,0)</f>
        <v>0</v>
      </c>
      <c r="CD116">
        <f ca="1">IF(AND($B116&gt;0,SUM(CD$3:CD115)=0,SUM($H116:CC116)=0),$B116,0)</f>
        <v>0</v>
      </c>
      <c r="CE116">
        <f ca="1">IF(AND($B116&gt;0,SUM(CE$3:CE115)=0,SUM($H116:CD116)=0),$B116,0)</f>
        <v>0</v>
      </c>
      <c r="CF116">
        <f ca="1">IF(AND($B116&gt;0,SUM(CF$3:CF115)=0,SUM($H116:CE116)=0),$B116,0)</f>
        <v>0</v>
      </c>
      <c r="CG116">
        <f ca="1">IF(AND($B116&gt;0,SUM(CG$3:CG115)=0,SUM($H116:CF116)=0),$B116,0)</f>
        <v>0</v>
      </c>
      <c r="CH116">
        <f ca="1">IF(AND($B116&gt;0,SUM(CH$3:CH115)=0,SUM($H116:CG116)=0),$B116,0)</f>
        <v>0</v>
      </c>
      <c r="CI116">
        <f ca="1">IF(AND($B116&gt;0,SUM(CI$3:CI115)=0,SUM($H116:CH116)=0),$B116,0)</f>
        <v>0</v>
      </c>
      <c r="CJ116">
        <f ca="1">IF(AND($B116&gt;0,SUM(CJ$3:CJ115)=0,SUM($H116:CI116)=0),$B116,0)</f>
        <v>0</v>
      </c>
      <c r="CK116">
        <f ca="1">IF(AND($B116&gt;0,SUM(CK$3:CK115)=0,SUM($H116:CJ116)=0),$B116,0)</f>
        <v>0</v>
      </c>
      <c r="CL116">
        <f ca="1">IF(AND($B116&gt;0,SUM(CL$3:CL115)=0,SUM($H116:CK116)=0),$B116,0)</f>
        <v>0</v>
      </c>
      <c r="CM116">
        <f ca="1">IF(AND($B116&gt;0,SUM(CM$3:CM115)=0,SUM($H116:CL116)=0),$B116,0)</f>
        <v>0</v>
      </c>
      <c r="CN116">
        <f ca="1">IF(AND($B116&gt;0,SUM(CN$3:CN115)=0,SUM($H116:CM116)=0),$B116,0)</f>
        <v>0</v>
      </c>
      <c r="CO116">
        <f ca="1">IF(AND($B116&gt;0,SUM(CO$3:CO115)=0,SUM($H116:CN116)=0),$B116,0)</f>
        <v>0</v>
      </c>
      <c r="CP116">
        <f ca="1">IF(AND($B116&gt;0,SUM(CP$3:CP115)=0,SUM($H116:CO116)=0),$B116,0)</f>
        <v>0</v>
      </c>
      <c r="CQ116">
        <f ca="1">IF(AND($B116&gt;0,SUM(CQ$3:CQ115)=0,SUM($H116:CP116)=0),$B116,0)</f>
        <v>0</v>
      </c>
      <c r="CR116">
        <f ca="1">IF(AND($B116&gt;0,SUM(CR$3:CR115)=0,SUM($H116:CQ116)=0),$B116,0)</f>
        <v>0</v>
      </c>
      <c r="CS116">
        <f ca="1">IF(AND($B116&gt;0,SUM(CS$3:CS115)=0,SUM($H116:CR116)=0),$B116,0)</f>
        <v>0</v>
      </c>
      <c r="CT116">
        <f ca="1">IF(AND($B116&gt;0,SUM(CT$3:CT115)=0,SUM($H116:CS116)=0),$B116,0)</f>
        <v>0</v>
      </c>
      <c r="CU116">
        <f ca="1">IF(AND($B116&gt;0,SUM(CU$3:CU115)=0,SUM($H116:CT116)=0),$B116,0)</f>
        <v>0</v>
      </c>
      <c r="CV116">
        <f ca="1">IF(AND($B116&gt;0,SUM(CV$3:CV115)=0,SUM($H116:CU116)=0),$B116,0)</f>
        <v>0</v>
      </c>
      <c r="CW116">
        <f ca="1">IF(AND($B116&gt;0,SUM(CW$3:CW115)=0,SUM($H116:CV116)=0),$B116,0)</f>
        <v>0</v>
      </c>
      <c r="CX116">
        <f ca="1">IF(AND($B116&gt;0,SUM(CX$3:CX115)=0,SUM($H116:CW116)=0),$B116,0)</f>
        <v>0</v>
      </c>
      <c r="CY116">
        <f ca="1">IF(AND($B116&gt;0,SUM(CY$3:CY115)=0,SUM($H116:CX116)=0),$B116,0)</f>
        <v>0</v>
      </c>
      <c r="CZ116">
        <f ca="1">IF(AND($B116&gt;0,SUM(CZ$3:CZ115)=0,SUM($H116:CY116)=0),$B116,0)</f>
        <v>0</v>
      </c>
      <c r="DA116">
        <f ca="1">IF(AND($B116&gt;0,SUM(DA$3:DA115)=0,SUM($H116:CZ116)=0),$B116,0)</f>
        <v>0</v>
      </c>
      <c r="DB116">
        <f ca="1">IF(AND($B116&gt;0,SUM(DB$3:DB115)=0,SUM($H116:DA116)=0),$B116,0)</f>
        <v>0</v>
      </c>
      <c r="DC116">
        <f ca="1">IF(AND($B116&gt;0,SUM(DC$3:DC115)=0,SUM($H116:DB116)=0),$B116,0)</f>
        <v>0</v>
      </c>
      <c r="DD116">
        <f ca="1">IF(AND($B116&gt;0,SUM(DD$3:DD115)=0,SUM($H116:DC116)=0),$B116,0)</f>
        <v>0</v>
      </c>
      <c r="DE116">
        <f ca="1">IF(AND($B116&gt;0,SUM(DE$3:DE115)=0,SUM($H116:DD116)=0),$B116,0)</f>
        <v>0</v>
      </c>
      <c r="DF116">
        <f ca="1">IF(AND($B116&gt;0,SUM(DF$3:DF115)=0,SUM($H116:DE116)=0),$B116,0)</f>
        <v>0</v>
      </c>
      <c r="DG116">
        <f ca="1">IF(AND($B116&gt;0,SUM(DG$3:DG115)=0,SUM($H116:DF116)=0),$B116,0)</f>
        <v>0</v>
      </c>
      <c r="DH116">
        <f ca="1">IF(AND($B116&gt;0,SUM(DH$3:DH115)=0,SUM($H116:DG116)=0),$B116,0)</f>
        <v>0</v>
      </c>
      <c r="DI116">
        <f ca="1">IF(AND($B116&gt;0,SUM(DI$3:DI115)=0,SUM($H116:DH116)=0),$B116,0)</f>
        <v>0</v>
      </c>
      <c r="DJ116">
        <f ca="1">IF(AND($B116&gt;0,SUM(DJ$3:DJ115)=0,SUM($H116:DI116)=0),$B116,0)</f>
        <v>0</v>
      </c>
      <c r="DK116">
        <f ca="1">IF(AND($B116&gt;0,SUM(DK$3:DK115)=0,SUM($H116:DJ116)=0),$B116,0)</f>
        <v>0</v>
      </c>
      <c r="DL116">
        <f ca="1">IF(AND($B116&gt;0,SUM(DL$3:DL115)=0,SUM($H116:DK116)=0),$B116,0)</f>
        <v>0</v>
      </c>
      <c r="DM116">
        <f ca="1">IF(AND($B116&gt;0,SUM(DM$3:DM115)=0,SUM($H116:DL116)=0),$B116,0)</f>
        <v>0</v>
      </c>
      <c r="DN116">
        <f ca="1">IF(AND($B116&gt;0,SUM(DN$3:DN115)=0,SUM($H116:DM116)=0),$B116,0)</f>
        <v>0</v>
      </c>
      <c r="DO116">
        <f ca="1">IF(AND($B116&gt;0,SUM(DO$3:DO115)=0,SUM($H116:DN116)=0),$B116,0)</f>
        <v>0</v>
      </c>
      <c r="DP116">
        <f ca="1">IF(AND($B116&gt;0,SUM(DP$3:DP115)=0,SUM($H116:DO116)=0),$B116,0)</f>
        <v>0</v>
      </c>
      <c r="DQ116">
        <f ca="1">IF(AND($B116&gt;0,SUM(DQ$3:DQ115)=0,SUM($H116:DP116)=0),$B116,0)</f>
        <v>0</v>
      </c>
      <c r="DR116">
        <f ca="1">IF(AND($B116&gt;0,SUM(DR$3:DR115)=0,SUM($H116:DQ116)=0),$B116,0)</f>
        <v>0</v>
      </c>
      <c r="DS116">
        <f ca="1">IF(AND($B116&gt;0,SUM(DS$3:DS115)=0,SUM($H116:DR116)=0),$B116,0)</f>
        <v>0</v>
      </c>
      <c r="DT116">
        <f ca="1">IF(AND($B116&gt;0,SUM(DT$3:DT115)=0,SUM($H116:DS116)=0),$B116,0)</f>
        <v>0</v>
      </c>
      <c r="DU116">
        <f ca="1">IF(AND($B116&gt;0,SUM(DU$3:DU115)=0,SUM($H116:DT116)=0),$B116,0)</f>
        <v>0</v>
      </c>
      <c r="DV116">
        <f ca="1">IF(AND($B116&gt;0,SUM(DV$3:DV115)=0,SUM($H116:DU116)=0),$B116,0)</f>
        <v>0</v>
      </c>
      <c r="DW116">
        <f ca="1">IF(AND($B116&gt;0,SUM(DW$3:DW115)=0,SUM($H116:DV116)=0),$B116,0)</f>
        <v>0</v>
      </c>
      <c r="DX116">
        <f ca="1">IF(AND($B116&gt;0,SUM(DX$3:DX115)=0,SUM($H116:DW116)=0),$B116,0)</f>
        <v>0</v>
      </c>
      <c r="DY116">
        <f ca="1">IF(AND($B116&gt;0,SUM(DY$3:DY115)=0,SUM($H116:DX116)=0),$B116,0)</f>
        <v>0</v>
      </c>
      <c r="DZ116">
        <f ca="1">IF(AND($B116&gt;0,SUM(DZ$3:DZ115)=0,SUM($H116:DY116)=0),$B116,0)</f>
        <v>0</v>
      </c>
      <c r="EA116">
        <f ca="1">IF(AND($B116&gt;0,SUM(EA$3:EA115)=0,SUM($H116:DZ116)=0),$B116,0)</f>
        <v>0</v>
      </c>
      <c r="EB116">
        <f ca="1">IF(AND($B116&gt;0,SUM(EB$3:EB115)=0,SUM($H116:EA116)=0),$B116,0)</f>
        <v>0</v>
      </c>
      <c r="EC116">
        <f ca="1">IF(AND($B116&gt;0,SUM(EC$3:EC115)=0,SUM($H116:EB116)=0),$B116,0)</f>
        <v>0</v>
      </c>
      <c r="ED116">
        <f ca="1">IF(AND($B116&gt;0,SUM(ED$3:ED115)=0,SUM($H116:EC116)=0),$B116,0)</f>
        <v>0</v>
      </c>
      <c r="EE116">
        <f ca="1">IF(AND($B116&gt;0,SUM(EE$3:EE115)=0,SUM($H116:ED116)=0),$B116,0)</f>
        <v>0</v>
      </c>
      <c r="EF116">
        <f ca="1">IF(AND($B116&gt;0,SUM(EF$3:EF115)=0,SUM($H116:EE116)=0),$B116,0)</f>
        <v>0</v>
      </c>
      <c r="EG116">
        <f ca="1">IF(AND($B116&gt;0,SUM(EG$3:EG115)=0,SUM($H116:EF116)=0),$B116,0)</f>
        <v>0</v>
      </c>
      <c r="EH116">
        <f ca="1">IF(AND($B116&gt;0,SUM(EH$3:EH115)=0,SUM($H116:EG116)=0),$B116,0)</f>
        <v>0</v>
      </c>
      <c r="EI116">
        <f ca="1">IF(AND($B116&gt;0,SUM(EI$3:EI115)=0,SUM($H116:EH116)=0),$B116,0)</f>
        <v>0</v>
      </c>
      <c r="EJ116">
        <f ca="1">IF(AND($B116&gt;0,SUM(EJ$3:EJ115)=0,SUM($H116:EI116)=0),$B116,0)</f>
        <v>0</v>
      </c>
      <c r="EK116">
        <f ca="1">IF(AND($B116&gt;0,SUM(EK$3:EK115)=0,SUM($H116:EJ116)=0),$B116,0)</f>
        <v>0</v>
      </c>
      <c r="EL116">
        <f ca="1">IF(AND($B116&gt;0,SUM(EL$3:EL115)=0,SUM($H116:EK116)=0),$B116,0)</f>
        <v>0</v>
      </c>
      <c r="EM116">
        <f ca="1">IF(AND($B116&gt;0,SUM(EM$3:EM115)=0,SUM($H116:EL116)=0),$B116,0)</f>
        <v>0</v>
      </c>
      <c r="EN116">
        <f ca="1">IF(AND($B116&gt;0,SUM(EN$3:EN115)=0,SUM($H116:EM116)=0),$B116,0)</f>
        <v>0</v>
      </c>
      <c r="EO116">
        <f ca="1">IF(AND($B116&gt;0,SUM(EO$3:EO115)=0,SUM($H116:EN116)=0),$B116,0)</f>
        <v>0</v>
      </c>
      <c r="EP116">
        <f ca="1">IF(AND($B116&gt;0,SUM(EP$3:EP115)=0,SUM($H116:EO116)=0),$B116,0)</f>
        <v>0</v>
      </c>
      <c r="EQ116">
        <f ca="1">IF(AND($B116&gt;0,SUM(EQ$3:EQ115)=0,SUM($H116:EP116)=0),$B116,0)</f>
        <v>0</v>
      </c>
      <c r="ER116">
        <f ca="1">IF(AND($B116&gt;0,SUM(ER$3:ER115)=0,SUM($H116:EQ116)=0),$B116,0)</f>
        <v>0</v>
      </c>
      <c r="ES116">
        <f ca="1">IF(AND($B116&gt;0,SUM(ES$3:ES115)=0,SUM($H116:ER116)=0),$B116,0)</f>
        <v>0</v>
      </c>
      <c r="ET116">
        <f ca="1">IF(AND($B116&gt;0,SUM(ET$3:ET115)=0,SUM($H116:ES116)=0),$B116,0)</f>
        <v>0</v>
      </c>
      <c r="EU116">
        <f ca="1">IF(AND($B116&gt;0,SUM(EU$3:EU115)=0,SUM($H116:ET116)=0),$B116,0)</f>
        <v>0</v>
      </c>
      <c r="EV116">
        <f ca="1">IF(AND($B116&gt;0,SUM(EV$3:EV115)=0,SUM($H116:EU116)=0),$B116,0)</f>
        <v>0</v>
      </c>
      <c r="EW116">
        <f ca="1">IF(AND($B116&gt;0,SUM(EW$3:EW115)=0,SUM($H116:EV116)=0),$B116,0)</f>
        <v>0</v>
      </c>
      <c r="EX116">
        <f ca="1">IF(AND($B116&gt;0,SUM(EX$3:EX115)=0,SUM($H116:EW116)=0),$B116,0)</f>
        <v>0</v>
      </c>
      <c r="EY116">
        <f ca="1">IF(AND($B116&gt;0,SUM(EY$3:EY115)=0,SUM($H116:EX116)=0),$B116,0)</f>
        <v>0</v>
      </c>
      <c r="EZ116">
        <f ca="1">IF(AND($B116&gt;0,SUM(EZ$3:EZ115)=0,SUM($H116:EY116)=0),$B116,0)</f>
        <v>0</v>
      </c>
      <c r="FA116">
        <f ca="1">IF(AND($B116&gt;0,SUM(FA$3:FA115)=0,SUM($H116:EZ116)=0),$B116,0)</f>
        <v>0</v>
      </c>
      <c r="FB116">
        <f ca="1">IF(AND($B116&gt;0,SUM(FB$3:FB115)=0,SUM($H116:FA116)=0),$B116,0)</f>
        <v>0</v>
      </c>
      <c r="FC116">
        <f ca="1">IF(AND($B116&gt;0,SUM(FC$3:FC115)=0,SUM($H116:FB116)=0),$B116,0)</f>
        <v>0</v>
      </c>
      <c r="FD116">
        <f ca="1">IF(AND($B116&gt;0,SUM(FD$3:FD115)=0,SUM($H116:FC116)=0),$B116,0)</f>
        <v>0</v>
      </c>
      <c r="FE116">
        <f ca="1">IF(AND($B116&gt;0,SUM(FE$3:FE115)=0,SUM($H116:FD116)=0),$B116,0)</f>
        <v>0</v>
      </c>
      <c r="FF116">
        <f ca="1">IF(AND($B116&gt;0,SUM(FF$3:FF115)=0,SUM($H116:FE116)=0),$B116,0)</f>
        <v>0</v>
      </c>
      <c r="FG116">
        <f ca="1">IF(AND($B116&gt;0,SUM(FG$3:FG115)=0,SUM($H116:FF116)=0),$B116,0)</f>
        <v>0</v>
      </c>
      <c r="FH116">
        <f ca="1">IF(AND($B116&gt;0,SUM(FH$3:FH115)=0,SUM($H116:FG116)=0),$B116,0)</f>
        <v>0</v>
      </c>
      <c r="FI116">
        <f ca="1">IF(AND($B116&gt;0,SUM(FI$3:FI115)=0,SUM($H116:FH116)=0),$B116,0)</f>
        <v>0</v>
      </c>
      <c r="FJ116">
        <f ca="1">IF(AND($B116&gt;0,SUM(FJ$3:FJ115)=0,SUM($H116:FI116)=0),$B116,0)</f>
        <v>0</v>
      </c>
      <c r="FK116">
        <f ca="1">IF(AND($B116&gt;0,SUM(FK$3:FK115)=0,SUM($H116:FJ116)=0),$B116,0)</f>
        <v>0</v>
      </c>
      <c r="FL116">
        <f ca="1">IF(AND($B116&gt;0,SUM(FL$3:FL115)=0,SUM($H116:FK116)=0),$B116,0)</f>
        <v>0</v>
      </c>
      <c r="FM116">
        <f ca="1">IF(AND($B116&gt;0,SUM(FM$3:FM115)=0,SUM($H116:FL116)=0),$B116,0)</f>
        <v>0</v>
      </c>
      <c r="FN116">
        <f ca="1">IF(AND($B116&gt;0,SUM(FN$3:FN115)=0,SUM($H116:FM116)=0),$B116,0)</f>
        <v>0</v>
      </c>
      <c r="FS116" s="67"/>
      <c r="FT116" s="70"/>
      <c r="FU116" s="342"/>
      <c r="FV116" s="374" t="str">
        <f>""</f>
        <v/>
      </c>
      <c r="FY116" s="67"/>
      <c r="FZ116" s="70"/>
      <c r="GA116" s="342"/>
      <c r="GB116" s="374" t="str">
        <f>""</f>
        <v/>
      </c>
      <c r="GE116" s="67"/>
      <c r="GF116" s="70"/>
      <c r="GG116" s="342"/>
      <c r="GH116" s="374" t="str">
        <f>""</f>
        <v/>
      </c>
    </row>
    <row r="117" spans="1:190" ht="15.75" hidden="1" thickBot="1" x14ac:dyDescent="0.3">
      <c r="A117">
        <v>117</v>
      </c>
      <c r="C117" s="240">
        <f t="shared" ca="1" si="24"/>
        <v>0</v>
      </c>
      <c r="D117" s="240">
        <f t="shared" ca="1" si="25"/>
        <v>0</v>
      </c>
      <c r="E117" s="240">
        <f t="shared" ca="1" si="26"/>
        <v>0</v>
      </c>
      <c r="F117" s="240" t="str">
        <f t="shared" ca="1" si="27"/>
        <v/>
      </c>
      <c r="G117" s="47">
        <f ca="1">INDEX($I$2:$FN$2,ROWS(G$2:G117))</f>
        <v>0</v>
      </c>
      <c r="H117">
        <v>0</v>
      </c>
      <c r="I117">
        <f ca="1">IF(AND($B117&gt;0,SUM(I$3:I116)=0,SUM($H117:H117)=0),$B117,0)</f>
        <v>0</v>
      </c>
      <c r="J117">
        <f ca="1">IF(AND($B117&gt;0,SUM(J$3:J116)=0,SUM($H117:I117)=0),$B117,0)</f>
        <v>0</v>
      </c>
      <c r="K117">
        <f ca="1">IF(AND($B117&gt;0,SUM(K$3:K116)=0,SUM($H117:J117)=0),$B117,0)</f>
        <v>0</v>
      </c>
      <c r="L117">
        <f ca="1">IF(AND($B117&gt;0,SUM(L$3:L116)=0,SUM($H117:K117)=0),$B117,0)</f>
        <v>0</v>
      </c>
      <c r="M117">
        <f ca="1">IF(AND($B117&gt;0,SUM(M$3:M116)=0,SUM($H117:L117)=0),$B117,0)</f>
        <v>0</v>
      </c>
      <c r="N117">
        <f ca="1">IF(AND($B117&gt;0,SUM(N$3:N116)=0,SUM($H117:M117)=0),$B117,0)</f>
        <v>0</v>
      </c>
      <c r="O117">
        <f ca="1">IF(AND($B117&gt;0,SUM(O$3:O116)=0,SUM($H117:N117)=0),$B117,0)</f>
        <v>0</v>
      </c>
      <c r="P117">
        <f ca="1">IF(AND($B117&gt;0,SUM(P$3:P116)=0,SUM($H117:O117)=0),$B117,0)</f>
        <v>0</v>
      </c>
      <c r="Q117">
        <f ca="1">IF(AND($B117&gt;0,SUM(Q$3:Q116)=0,SUM($H117:P117)=0),$B117,0)</f>
        <v>0</v>
      </c>
      <c r="R117">
        <f ca="1">IF(AND($B117&gt;0,SUM(R$3:R116)=0,SUM($H117:Q117)=0),$B117,0)</f>
        <v>0</v>
      </c>
      <c r="S117">
        <f ca="1">IF(AND($B117&gt;0,SUM(S$3:S116)=0,SUM($H117:R117)=0),$B117,0)</f>
        <v>0</v>
      </c>
      <c r="T117">
        <f ca="1">IF(AND($B117&gt;0,SUM(T$3:T116)=0,SUM($H117:S117)=0),$B117,0)</f>
        <v>0</v>
      </c>
      <c r="U117">
        <f ca="1">IF(AND($B117&gt;0,SUM(U$3:U116)=0,SUM($H117:T117)=0),$B117,0)</f>
        <v>0</v>
      </c>
      <c r="V117">
        <f ca="1">IF(AND($B117&gt;0,SUM(V$3:V116)=0,SUM($H117:U117)=0),$B117,0)</f>
        <v>0</v>
      </c>
      <c r="W117">
        <f ca="1">IF(AND($B117&gt;0,SUM(W$3:W116)=0,SUM($H117:V117)=0),$B117,0)</f>
        <v>0</v>
      </c>
      <c r="X117">
        <f ca="1">IF(AND($B117&gt;0,SUM(X$3:X116)=0,SUM($H117:W117)=0),$B117,0)</f>
        <v>0</v>
      </c>
      <c r="Y117">
        <f ca="1">IF(AND($B117&gt;0,SUM(Y$3:Y116)=0,SUM($H117:X117)=0),$B117,0)</f>
        <v>0</v>
      </c>
      <c r="Z117">
        <f ca="1">IF(AND($B117&gt;0,SUM(Z$3:Z116)=0,SUM($H117:Y117)=0),$B117,0)</f>
        <v>0</v>
      </c>
      <c r="AA117">
        <f ca="1">IF(AND($B117&gt;0,SUM(AA$3:AA116)=0,SUM($H117:Z117)=0),$B117,0)</f>
        <v>0</v>
      </c>
      <c r="AB117">
        <f ca="1">IF(AND($B117&gt;0,SUM(AB$3:AB116)=0,SUM($H117:AA117)=0),$B117,0)</f>
        <v>0</v>
      </c>
      <c r="AC117">
        <f ca="1">IF(AND($B117&gt;0,SUM(AC$3:AC116)=0,SUM($H117:AB117)=0),$B117,0)</f>
        <v>0</v>
      </c>
      <c r="AD117">
        <f ca="1">IF(AND($B117&gt;0,SUM(AD$3:AD116)=0,SUM($H117:AC117)=0),$B117,0)</f>
        <v>0</v>
      </c>
      <c r="AE117">
        <f ca="1">IF(AND($B117&gt;0,SUM(AE$3:AE116)=0,SUM($H117:AD117)=0),$B117,0)</f>
        <v>0</v>
      </c>
      <c r="AF117">
        <f ca="1">IF(AND($B117&gt;0,SUM(AF$3:AF116)=0,SUM($H117:AE117)=0),$B117,0)</f>
        <v>0</v>
      </c>
      <c r="AG117">
        <f ca="1">IF(AND($B117&gt;0,SUM(AG$3:AG116)=0,SUM($H117:AF117)=0),$B117,0)</f>
        <v>0</v>
      </c>
      <c r="AH117">
        <f ca="1">IF(AND($B117&gt;0,SUM(AH$3:AH116)=0,SUM($H117:AG117)=0),$B117,0)</f>
        <v>0</v>
      </c>
      <c r="AI117">
        <f ca="1">IF(AND($B117&gt;0,SUM(AI$3:AI116)=0,SUM($H117:AH117)=0),$B117,0)</f>
        <v>0</v>
      </c>
      <c r="AJ117">
        <f ca="1">IF(AND($B117&gt;0,SUM(AJ$3:AJ116)=0,SUM($H117:AI117)=0),$B117,0)</f>
        <v>0</v>
      </c>
      <c r="AK117">
        <f ca="1">IF(AND($B117&gt;0,SUM(AK$3:AK116)=0,SUM($H117:AJ117)=0),$B117,0)</f>
        <v>0</v>
      </c>
      <c r="AL117">
        <f ca="1">IF(AND($B117&gt;0,SUM(AL$3:AL116)=0,SUM($H117:AK117)=0),$B117,0)</f>
        <v>0</v>
      </c>
      <c r="AM117">
        <f ca="1">IF(AND($B117&gt;0,SUM(AM$3:AM116)=0,SUM($H117:AL117)=0),$B117,0)</f>
        <v>0</v>
      </c>
      <c r="AN117">
        <f ca="1">IF(AND($B117&gt;0,SUM(AN$3:AN116)=0,SUM($H117:AM117)=0),$B117,0)</f>
        <v>0</v>
      </c>
      <c r="AO117">
        <f ca="1">IF(AND($B117&gt;0,SUM(AO$3:AO116)=0,SUM($H117:AN117)=0),$B117,0)</f>
        <v>0</v>
      </c>
      <c r="AP117">
        <f ca="1">IF(AND($B117&gt;0,SUM(AP$3:AP116)=0,SUM($H117:AO117)=0),$B117,0)</f>
        <v>0</v>
      </c>
      <c r="AQ117">
        <f ca="1">IF(AND($B117&gt;0,SUM(AQ$3:AQ116)=0,SUM($H117:AP117)=0),$B117,0)</f>
        <v>0</v>
      </c>
      <c r="AR117">
        <f ca="1">IF(AND($B117&gt;0,SUM(AR$3:AR116)=0,SUM($H117:AQ117)=0),$B117,0)</f>
        <v>0</v>
      </c>
      <c r="AS117">
        <f ca="1">IF(AND($B117&gt;0,SUM(AS$3:AS116)=0,SUM($H117:AR117)=0),$B117,0)</f>
        <v>0</v>
      </c>
      <c r="AT117">
        <f ca="1">IF(AND($B117&gt;0,SUM(AT$3:AT116)=0,SUM($H117:AS117)=0),$B117,0)</f>
        <v>0</v>
      </c>
      <c r="AU117">
        <f ca="1">IF(AND($B117&gt;0,SUM(AU$3:AU116)=0,SUM($H117:AT117)=0),$B117,0)</f>
        <v>0</v>
      </c>
      <c r="AV117">
        <f ca="1">IF(AND($B117&gt;0,SUM(AV$3:AV116)=0,SUM($H117:AU117)=0),$B117,0)</f>
        <v>0</v>
      </c>
      <c r="AW117">
        <f ca="1">IF(AND($B117&gt;0,SUM(AW$3:AW116)=0,SUM($H117:AV117)=0),$B117,0)</f>
        <v>0</v>
      </c>
      <c r="AX117">
        <f ca="1">IF(AND($B117&gt;0,SUM(AX$3:AX116)=0,SUM($H117:AW117)=0),$B117,0)</f>
        <v>0</v>
      </c>
      <c r="AY117">
        <f ca="1">IF(AND($B117&gt;0,SUM(AY$3:AY116)=0,SUM($H117:AX117)=0),$B117,0)</f>
        <v>0</v>
      </c>
      <c r="AZ117">
        <f ca="1">IF(AND($B117&gt;0,SUM(AZ$3:AZ116)=0,SUM($H117:AY117)=0),$B117,0)</f>
        <v>0</v>
      </c>
      <c r="BA117">
        <f ca="1">IF(AND($B117&gt;0,SUM(BA$3:BA116)=0,SUM($H117:AZ117)=0),$B117,0)</f>
        <v>0</v>
      </c>
      <c r="BB117">
        <f ca="1">IF(AND($B117&gt;0,SUM(BB$3:BB116)=0,SUM($H117:BA117)=0),$B117,0)</f>
        <v>0</v>
      </c>
      <c r="BC117">
        <f ca="1">IF(AND($B117&gt;0,SUM(BC$3:BC116)=0,SUM($H117:BB117)=0),$B117,0)</f>
        <v>0</v>
      </c>
      <c r="BD117">
        <f ca="1">IF(AND($B117&gt;0,SUM(BD$3:BD116)=0,SUM($H117:BC117)=0),$B117,0)</f>
        <v>0</v>
      </c>
      <c r="BE117">
        <f ca="1">IF(AND($B117&gt;0,SUM(BE$3:BE116)=0,SUM($H117:BD117)=0),$B117,0)</f>
        <v>0</v>
      </c>
      <c r="BF117">
        <f ca="1">IF(AND($B117&gt;0,SUM(BF$3:BF116)=0,SUM($H117:BE117)=0),$B117,0)</f>
        <v>0</v>
      </c>
      <c r="BG117">
        <f ca="1">IF(AND($B117&gt;0,SUM(BG$3:BG116)=0,SUM($H117:BF117)=0),$B117,0)</f>
        <v>0</v>
      </c>
      <c r="BH117">
        <f ca="1">IF(AND($B117&gt;0,SUM(BH$3:BH116)=0,SUM($H117:BG117)=0),$B117,0)</f>
        <v>0</v>
      </c>
      <c r="BI117">
        <f ca="1">IF(AND($B117&gt;0,SUM(BI$3:BI116)=0,SUM($H117:BH117)=0),$B117,0)</f>
        <v>0</v>
      </c>
      <c r="BJ117">
        <f ca="1">IF(AND($B117&gt;0,SUM(BJ$3:BJ116)=0,SUM($H117:BI117)=0),$B117,0)</f>
        <v>0</v>
      </c>
      <c r="BK117">
        <f ca="1">IF(AND($B117&gt;0,SUM(BK$3:BK116)=0,SUM($H117:BJ117)=0),$B117,0)</f>
        <v>0</v>
      </c>
      <c r="BL117">
        <f ca="1">IF(AND($B117&gt;0,SUM(BL$3:BL116)=0,SUM($H117:BK117)=0),$B117,0)</f>
        <v>0</v>
      </c>
      <c r="BM117">
        <f ca="1">IF(AND($B117&gt;0,SUM(BM$3:BM116)=0,SUM($H117:BL117)=0),$B117,0)</f>
        <v>0</v>
      </c>
      <c r="BN117">
        <f ca="1">IF(AND($B117&gt;0,SUM(BN$3:BN116)=0,SUM($H117:BM117)=0),$B117,0)</f>
        <v>0</v>
      </c>
      <c r="BO117">
        <f ca="1">IF(AND($B117&gt;0,SUM(BO$3:BO116)=0,SUM($H117:BN117)=0),$B117,0)</f>
        <v>0</v>
      </c>
      <c r="BP117">
        <f ca="1">IF(AND($B117&gt;0,SUM(BP$3:BP116)=0,SUM($H117:BO117)=0),$B117,0)</f>
        <v>0</v>
      </c>
      <c r="BQ117">
        <f ca="1">IF(AND($B117&gt;0,SUM(BQ$3:BQ116)=0,SUM($H117:BP117)=0),$B117,0)</f>
        <v>0</v>
      </c>
      <c r="BR117">
        <f ca="1">IF(AND($B117&gt;0,SUM(BR$3:BR116)=0,SUM($H117:BQ117)=0),$B117,0)</f>
        <v>0</v>
      </c>
      <c r="BS117">
        <f ca="1">IF(AND($B117&gt;0,SUM(BS$3:BS116)=0,SUM($H117:BR117)=0),$B117,0)</f>
        <v>0</v>
      </c>
      <c r="BT117">
        <f ca="1">IF(AND($B117&gt;0,SUM(BT$3:BT116)=0,SUM($H117:BS117)=0),$B117,0)</f>
        <v>0</v>
      </c>
      <c r="BU117">
        <f ca="1">IF(AND($B117&gt;0,SUM(BU$3:BU116)=0,SUM($H117:BT117)=0),$B117,0)</f>
        <v>0</v>
      </c>
      <c r="BV117">
        <f ca="1">IF(AND($B117&gt;0,SUM(BV$3:BV116)=0,SUM($H117:BU117)=0),$B117,0)</f>
        <v>0</v>
      </c>
      <c r="BW117">
        <f ca="1">IF(AND($B117&gt;0,SUM(BW$3:BW116)=0,SUM($H117:BV117)=0),$B117,0)</f>
        <v>0</v>
      </c>
      <c r="BX117">
        <f ca="1">IF(AND($B117&gt;0,SUM(BX$3:BX116)=0,SUM($H117:BW117)=0),$B117,0)</f>
        <v>0</v>
      </c>
      <c r="BY117">
        <f ca="1">IF(AND($B117&gt;0,SUM(BY$3:BY116)=0,SUM($H117:BX117)=0),$B117,0)</f>
        <v>0</v>
      </c>
      <c r="BZ117">
        <f ca="1">IF(AND($B117&gt;0,SUM(BZ$3:BZ116)=0,SUM($H117:BY117)=0),$B117,0)</f>
        <v>0</v>
      </c>
      <c r="CA117">
        <f ca="1">IF(AND($B117&gt;0,SUM(CA$3:CA116)=0,SUM($H117:BZ117)=0),$B117,0)</f>
        <v>0</v>
      </c>
      <c r="CB117">
        <f ca="1">IF(AND($B117&gt;0,SUM(CB$3:CB116)=0,SUM($H117:CA117)=0),$B117,0)</f>
        <v>0</v>
      </c>
      <c r="CC117">
        <f ca="1">IF(AND($B117&gt;0,SUM(CC$3:CC116)=0,SUM($H117:CB117)=0),$B117,0)</f>
        <v>0</v>
      </c>
      <c r="CD117">
        <f ca="1">IF(AND($B117&gt;0,SUM(CD$3:CD116)=0,SUM($H117:CC117)=0),$B117,0)</f>
        <v>0</v>
      </c>
      <c r="CE117">
        <f ca="1">IF(AND($B117&gt;0,SUM(CE$3:CE116)=0,SUM($H117:CD117)=0),$B117,0)</f>
        <v>0</v>
      </c>
      <c r="CF117">
        <f ca="1">IF(AND($B117&gt;0,SUM(CF$3:CF116)=0,SUM($H117:CE117)=0),$B117,0)</f>
        <v>0</v>
      </c>
      <c r="CG117">
        <f ca="1">IF(AND($B117&gt;0,SUM(CG$3:CG116)=0,SUM($H117:CF117)=0),$B117,0)</f>
        <v>0</v>
      </c>
      <c r="CH117">
        <f ca="1">IF(AND($B117&gt;0,SUM(CH$3:CH116)=0,SUM($H117:CG117)=0),$B117,0)</f>
        <v>0</v>
      </c>
      <c r="CI117">
        <f ca="1">IF(AND($B117&gt;0,SUM(CI$3:CI116)=0,SUM($H117:CH117)=0),$B117,0)</f>
        <v>0</v>
      </c>
      <c r="CJ117">
        <f ca="1">IF(AND($B117&gt;0,SUM(CJ$3:CJ116)=0,SUM($H117:CI117)=0),$B117,0)</f>
        <v>0</v>
      </c>
      <c r="CK117">
        <f ca="1">IF(AND($B117&gt;0,SUM(CK$3:CK116)=0,SUM($H117:CJ117)=0),$B117,0)</f>
        <v>0</v>
      </c>
      <c r="CL117">
        <f ca="1">IF(AND($B117&gt;0,SUM(CL$3:CL116)=0,SUM($H117:CK117)=0),$B117,0)</f>
        <v>0</v>
      </c>
      <c r="CM117">
        <f ca="1">IF(AND($B117&gt;0,SUM(CM$3:CM116)=0,SUM($H117:CL117)=0),$B117,0)</f>
        <v>0</v>
      </c>
      <c r="CN117">
        <f ca="1">IF(AND($B117&gt;0,SUM(CN$3:CN116)=0,SUM($H117:CM117)=0),$B117,0)</f>
        <v>0</v>
      </c>
      <c r="CO117">
        <f ca="1">IF(AND($B117&gt;0,SUM(CO$3:CO116)=0,SUM($H117:CN117)=0),$B117,0)</f>
        <v>0</v>
      </c>
      <c r="CP117">
        <f ca="1">IF(AND($B117&gt;0,SUM(CP$3:CP116)=0,SUM($H117:CO117)=0),$B117,0)</f>
        <v>0</v>
      </c>
      <c r="CQ117">
        <f ca="1">IF(AND($B117&gt;0,SUM(CQ$3:CQ116)=0,SUM($H117:CP117)=0),$B117,0)</f>
        <v>0</v>
      </c>
      <c r="CR117">
        <f ca="1">IF(AND($B117&gt;0,SUM(CR$3:CR116)=0,SUM($H117:CQ117)=0),$B117,0)</f>
        <v>0</v>
      </c>
      <c r="CS117">
        <f ca="1">IF(AND($B117&gt;0,SUM(CS$3:CS116)=0,SUM($H117:CR117)=0),$B117,0)</f>
        <v>0</v>
      </c>
      <c r="CT117">
        <f ca="1">IF(AND($B117&gt;0,SUM(CT$3:CT116)=0,SUM($H117:CS117)=0),$B117,0)</f>
        <v>0</v>
      </c>
      <c r="CU117">
        <f ca="1">IF(AND($B117&gt;0,SUM(CU$3:CU116)=0,SUM($H117:CT117)=0),$B117,0)</f>
        <v>0</v>
      </c>
      <c r="CV117">
        <f ca="1">IF(AND($B117&gt;0,SUM(CV$3:CV116)=0,SUM($H117:CU117)=0),$B117,0)</f>
        <v>0</v>
      </c>
      <c r="CW117">
        <f ca="1">IF(AND($B117&gt;0,SUM(CW$3:CW116)=0,SUM($H117:CV117)=0),$B117,0)</f>
        <v>0</v>
      </c>
      <c r="CX117">
        <f ca="1">IF(AND($B117&gt;0,SUM(CX$3:CX116)=0,SUM($H117:CW117)=0),$B117,0)</f>
        <v>0</v>
      </c>
      <c r="CY117">
        <f ca="1">IF(AND($B117&gt;0,SUM(CY$3:CY116)=0,SUM($H117:CX117)=0),$B117,0)</f>
        <v>0</v>
      </c>
      <c r="CZ117">
        <f ca="1">IF(AND($B117&gt;0,SUM(CZ$3:CZ116)=0,SUM($H117:CY117)=0),$B117,0)</f>
        <v>0</v>
      </c>
      <c r="DA117">
        <f ca="1">IF(AND($B117&gt;0,SUM(DA$3:DA116)=0,SUM($H117:CZ117)=0),$B117,0)</f>
        <v>0</v>
      </c>
      <c r="DB117">
        <f ca="1">IF(AND($B117&gt;0,SUM(DB$3:DB116)=0,SUM($H117:DA117)=0),$B117,0)</f>
        <v>0</v>
      </c>
      <c r="DC117">
        <f ca="1">IF(AND($B117&gt;0,SUM(DC$3:DC116)=0,SUM($H117:DB117)=0),$B117,0)</f>
        <v>0</v>
      </c>
      <c r="DD117">
        <f ca="1">IF(AND($B117&gt;0,SUM(DD$3:DD116)=0,SUM($H117:DC117)=0),$B117,0)</f>
        <v>0</v>
      </c>
      <c r="DE117">
        <f ca="1">IF(AND($B117&gt;0,SUM(DE$3:DE116)=0,SUM($H117:DD117)=0),$B117,0)</f>
        <v>0</v>
      </c>
      <c r="DF117">
        <f ca="1">IF(AND($B117&gt;0,SUM(DF$3:DF116)=0,SUM($H117:DE117)=0),$B117,0)</f>
        <v>0</v>
      </c>
      <c r="DG117">
        <f ca="1">IF(AND($B117&gt;0,SUM(DG$3:DG116)=0,SUM($H117:DF117)=0),$B117,0)</f>
        <v>0</v>
      </c>
      <c r="DH117">
        <f ca="1">IF(AND($B117&gt;0,SUM(DH$3:DH116)=0,SUM($H117:DG117)=0),$B117,0)</f>
        <v>0</v>
      </c>
      <c r="DI117">
        <f ca="1">IF(AND($B117&gt;0,SUM(DI$3:DI116)=0,SUM($H117:DH117)=0),$B117,0)</f>
        <v>0</v>
      </c>
      <c r="DJ117">
        <f ca="1">IF(AND($B117&gt;0,SUM(DJ$3:DJ116)=0,SUM($H117:DI117)=0),$B117,0)</f>
        <v>0</v>
      </c>
      <c r="DK117">
        <f ca="1">IF(AND($B117&gt;0,SUM(DK$3:DK116)=0,SUM($H117:DJ117)=0),$B117,0)</f>
        <v>0</v>
      </c>
      <c r="DL117">
        <f ca="1">IF(AND($B117&gt;0,SUM(DL$3:DL116)=0,SUM($H117:DK117)=0),$B117,0)</f>
        <v>0</v>
      </c>
      <c r="DM117">
        <f ca="1">IF(AND($B117&gt;0,SUM(DM$3:DM116)=0,SUM($H117:DL117)=0),$B117,0)</f>
        <v>0</v>
      </c>
      <c r="DN117">
        <f ca="1">IF(AND($B117&gt;0,SUM(DN$3:DN116)=0,SUM($H117:DM117)=0),$B117,0)</f>
        <v>0</v>
      </c>
      <c r="DO117">
        <f ca="1">IF(AND($B117&gt;0,SUM(DO$3:DO116)=0,SUM($H117:DN117)=0),$B117,0)</f>
        <v>0</v>
      </c>
      <c r="DP117">
        <f ca="1">IF(AND($B117&gt;0,SUM(DP$3:DP116)=0,SUM($H117:DO117)=0),$B117,0)</f>
        <v>0</v>
      </c>
      <c r="DQ117">
        <f ca="1">IF(AND($B117&gt;0,SUM(DQ$3:DQ116)=0,SUM($H117:DP117)=0),$B117,0)</f>
        <v>0</v>
      </c>
      <c r="DR117">
        <f ca="1">IF(AND($B117&gt;0,SUM(DR$3:DR116)=0,SUM($H117:DQ117)=0),$B117,0)</f>
        <v>0</v>
      </c>
      <c r="DS117">
        <f ca="1">IF(AND($B117&gt;0,SUM(DS$3:DS116)=0,SUM($H117:DR117)=0),$B117,0)</f>
        <v>0</v>
      </c>
      <c r="DT117">
        <f ca="1">IF(AND($B117&gt;0,SUM(DT$3:DT116)=0,SUM($H117:DS117)=0),$B117,0)</f>
        <v>0</v>
      </c>
      <c r="DU117">
        <f ca="1">IF(AND($B117&gt;0,SUM(DU$3:DU116)=0,SUM($H117:DT117)=0),$B117,0)</f>
        <v>0</v>
      </c>
      <c r="DV117">
        <f ca="1">IF(AND($B117&gt;0,SUM(DV$3:DV116)=0,SUM($H117:DU117)=0),$B117,0)</f>
        <v>0</v>
      </c>
      <c r="DW117">
        <f ca="1">IF(AND($B117&gt;0,SUM(DW$3:DW116)=0,SUM($H117:DV117)=0),$B117,0)</f>
        <v>0</v>
      </c>
      <c r="DX117">
        <f ca="1">IF(AND($B117&gt;0,SUM(DX$3:DX116)=0,SUM($H117:DW117)=0),$B117,0)</f>
        <v>0</v>
      </c>
      <c r="DY117">
        <f ca="1">IF(AND($B117&gt;0,SUM(DY$3:DY116)=0,SUM($H117:DX117)=0),$B117,0)</f>
        <v>0</v>
      </c>
      <c r="DZ117">
        <f ca="1">IF(AND($B117&gt;0,SUM(DZ$3:DZ116)=0,SUM($H117:DY117)=0),$B117,0)</f>
        <v>0</v>
      </c>
      <c r="EA117">
        <f ca="1">IF(AND($B117&gt;0,SUM(EA$3:EA116)=0,SUM($H117:DZ117)=0),$B117,0)</f>
        <v>0</v>
      </c>
      <c r="EB117">
        <f ca="1">IF(AND($B117&gt;0,SUM(EB$3:EB116)=0,SUM($H117:EA117)=0),$B117,0)</f>
        <v>0</v>
      </c>
      <c r="EC117">
        <f ca="1">IF(AND($B117&gt;0,SUM(EC$3:EC116)=0,SUM($H117:EB117)=0),$B117,0)</f>
        <v>0</v>
      </c>
      <c r="ED117">
        <f ca="1">IF(AND($B117&gt;0,SUM(ED$3:ED116)=0,SUM($H117:EC117)=0),$B117,0)</f>
        <v>0</v>
      </c>
      <c r="EE117">
        <f ca="1">IF(AND($B117&gt;0,SUM(EE$3:EE116)=0,SUM($H117:ED117)=0),$B117,0)</f>
        <v>0</v>
      </c>
      <c r="EF117">
        <f ca="1">IF(AND($B117&gt;0,SUM(EF$3:EF116)=0,SUM($H117:EE117)=0),$B117,0)</f>
        <v>0</v>
      </c>
      <c r="EG117">
        <f ca="1">IF(AND($B117&gt;0,SUM(EG$3:EG116)=0,SUM($H117:EF117)=0),$B117,0)</f>
        <v>0</v>
      </c>
      <c r="EH117">
        <f ca="1">IF(AND($B117&gt;0,SUM(EH$3:EH116)=0,SUM($H117:EG117)=0),$B117,0)</f>
        <v>0</v>
      </c>
      <c r="EI117">
        <f ca="1">IF(AND($B117&gt;0,SUM(EI$3:EI116)=0,SUM($H117:EH117)=0),$B117,0)</f>
        <v>0</v>
      </c>
      <c r="EJ117">
        <f ca="1">IF(AND($B117&gt;0,SUM(EJ$3:EJ116)=0,SUM($H117:EI117)=0),$B117,0)</f>
        <v>0</v>
      </c>
      <c r="EK117">
        <f ca="1">IF(AND($B117&gt;0,SUM(EK$3:EK116)=0,SUM($H117:EJ117)=0),$B117,0)</f>
        <v>0</v>
      </c>
      <c r="EL117">
        <f ca="1">IF(AND($B117&gt;0,SUM(EL$3:EL116)=0,SUM($H117:EK117)=0),$B117,0)</f>
        <v>0</v>
      </c>
      <c r="EM117">
        <f ca="1">IF(AND($B117&gt;0,SUM(EM$3:EM116)=0,SUM($H117:EL117)=0),$B117,0)</f>
        <v>0</v>
      </c>
      <c r="EN117">
        <f ca="1">IF(AND($B117&gt;0,SUM(EN$3:EN116)=0,SUM($H117:EM117)=0),$B117,0)</f>
        <v>0</v>
      </c>
      <c r="EO117">
        <f ca="1">IF(AND($B117&gt;0,SUM(EO$3:EO116)=0,SUM($H117:EN117)=0),$B117,0)</f>
        <v>0</v>
      </c>
      <c r="EP117">
        <f ca="1">IF(AND($B117&gt;0,SUM(EP$3:EP116)=0,SUM($H117:EO117)=0),$B117,0)</f>
        <v>0</v>
      </c>
      <c r="EQ117">
        <f ca="1">IF(AND($B117&gt;0,SUM(EQ$3:EQ116)=0,SUM($H117:EP117)=0),$B117,0)</f>
        <v>0</v>
      </c>
      <c r="ER117">
        <f ca="1">IF(AND($B117&gt;0,SUM(ER$3:ER116)=0,SUM($H117:EQ117)=0),$B117,0)</f>
        <v>0</v>
      </c>
      <c r="ES117">
        <f ca="1">IF(AND($B117&gt;0,SUM(ES$3:ES116)=0,SUM($H117:ER117)=0),$B117,0)</f>
        <v>0</v>
      </c>
      <c r="ET117">
        <f ca="1">IF(AND($B117&gt;0,SUM(ET$3:ET116)=0,SUM($H117:ES117)=0),$B117,0)</f>
        <v>0</v>
      </c>
      <c r="EU117">
        <f ca="1">IF(AND($B117&gt;0,SUM(EU$3:EU116)=0,SUM($H117:ET117)=0),$B117,0)</f>
        <v>0</v>
      </c>
      <c r="EV117">
        <f ca="1">IF(AND($B117&gt;0,SUM(EV$3:EV116)=0,SUM($H117:EU117)=0),$B117,0)</f>
        <v>0</v>
      </c>
      <c r="EW117">
        <f ca="1">IF(AND($B117&gt;0,SUM(EW$3:EW116)=0,SUM($H117:EV117)=0),$B117,0)</f>
        <v>0</v>
      </c>
      <c r="EX117">
        <f ca="1">IF(AND($B117&gt;0,SUM(EX$3:EX116)=0,SUM($H117:EW117)=0),$B117,0)</f>
        <v>0</v>
      </c>
      <c r="EY117">
        <f ca="1">IF(AND($B117&gt;0,SUM(EY$3:EY116)=0,SUM($H117:EX117)=0),$B117,0)</f>
        <v>0</v>
      </c>
      <c r="EZ117">
        <f ca="1">IF(AND($B117&gt;0,SUM(EZ$3:EZ116)=0,SUM($H117:EY117)=0),$B117,0)</f>
        <v>0</v>
      </c>
      <c r="FA117">
        <f ca="1">IF(AND($B117&gt;0,SUM(FA$3:FA116)=0,SUM($H117:EZ117)=0),$B117,0)</f>
        <v>0</v>
      </c>
      <c r="FB117">
        <f ca="1">IF(AND($B117&gt;0,SUM(FB$3:FB116)=0,SUM($H117:FA117)=0),$B117,0)</f>
        <v>0</v>
      </c>
      <c r="FC117">
        <f ca="1">IF(AND($B117&gt;0,SUM(FC$3:FC116)=0,SUM($H117:FB117)=0),$B117,0)</f>
        <v>0</v>
      </c>
      <c r="FD117">
        <f ca="1">IF(AND($B117&gt;0,SUM(FD$3:FD116)=0,SUM($H117:FC117)=0),$B117,0)</f>
        <v>0</v>
      </c>
      <c r="FE117">
        <f ca="1">IF(AND($B117&gt;0,SUM(FE$3:FE116)=0,SUM($H117:FD117)=0),$B117,0)</f>
        <v>0</v>
      </c>
      <c r="FF117">
        <f ca="1">IF(AND($B117&gt;0,SUM(FF$3:FF116)=0,SUM($H117:FE117)=0),$B117,0)</f>
        <v>0</v>
      </c>
      <c r="FG117">
        <f ca="1">IF(AND($B117&gt;0,SUM(FG$3:FG116)=0,SUM($H117:FF117)=0),$B117,0)</f>
        <v>0</v>
      </c>
      <c r="FH117">
        <f ca="1">IF(AND($B117&gt;0,SUM(FH$3:FH116)=0,SUM($H117:FG117)=0),$B117,0)</f>
        <v>0</v>
      </c>
      <c r="FI117">
        <f ca="1">IF(AND($B117&gt;0,SUM(FI$3:FI116)=0,SUM($H117:FH117)=0),$B117,0)</f>
        <v>0</v>
      </c>
      <c r="FJ117">
        <f ca="1">IF(AND($B117&gt;0,SUM(FJ$3:FJ116)=0,SUM($H117:FI117)=0),$B117,0)</f>
        <v>0</v>
      </c>
      <c r="FK117">
        <f ca="1">IF(AND($B117&gt;0,SUM(FK$3:FK116)=0,SUM($H117:FJ117)=0),$B117,0)</f>
        <v>0</v>
      </c>
      <c r="FL117">
        <f ca="1">IF(AND($B117&gt;0,SUM(FL$3:FL116)=0,SUM($H117:FK117)=0),$B117,0)</f>
        <v>0</v>
      </c>
      <c r="FM117">
        <f ca="1">IF(AND($B117&gt;0,SUM(FM$3:FM116)=0,SUM($H117:FL117)=0),$B117,0)</f>
        <v>0</v>
      </c>
      <c r="FN117">
        <f ca="1">IF(AND($B117&gt;0,SUM(FN$3:FN116)=0,SUM($H117:FM117)=0),$B117,0)</f>
        <v>0</v>
      </c>
      <c r="FS117" s="67"/>
      <c r="FT117" s="70"/>
      <c r="FU117" s="342"/>
      <c r="FV117" s="374" t="str">
        <f>""</f>
        <v/>
      </c>
      <c r="FY117" s="67"/>
      <c r="FZ117" s="70"/>
      <c r="GA117" s="342"/>
      <c r="GB117" s="374" t="str">
        <f>""</f>
        <v/>
      </c>
      <c r="GE117" s="67"/>
      <c r="GF117" s="70"/>
      <c r="GG117" s="342"/>
      <c r="GH117" s="374" t="str">
        <f>""</f>
        <v/>
      </c>
    </row>
    <row r="118" spans="1:190" ht="15.75" hidden="1" thickBot="1" x14ac:dyDescent="0.3">
      <c r="A118">
        <v>118</v>
      </c>
      <c r="C118" s="240">
        <f t="shared" ca="1" si="24"/>
        <v>0</v>
      </c>
      <c r="D118" s="240">
        <f t="shared" ca="1" si="25"/>
        <v>0</v>
      </c>
      <c r="E118" s="240">
        <f t="shared" ca="1" si="26"/>
        <v>0</v>
      </c>
      <c r="F118" s="240" t="str">
        <f t="shared" ca="1" si="27"/>
        <v/>
      </c>
      <c r="G118" s="47">
        <f ca="1">INDEX($I$2:$FN$2,ROWS(G$2:G118))</f>
        <v>0</v>
      </c>
      <c r="H118">
        <v>0</v>
      </c>
      <c r="I118">
        <f ca="1">IF(AND($B118&gt;0,SUM(I$3:I117)=0,SUM($H118:H118)=0),$B118,0)</f>
        <v>0</v>
      </c>
      <c r="J118">
        <f ca="1">IF(AND($B118&gt;0,SUM(J$3:J117)=0,SUM($H118:I118)=0),$B118,0)</f>
        <v>0</v>
      </c>
      <c r="K118">
        <f ca="1">IF(AND($B118&gt;0,SUM(K$3:K117)=0,SUM($H118:J118)=0),$B118,0)</f>
        <v>0</v>
      </c>
      <c r="L118">
        <f ca="1">IF(AND($B118&gt;0,SUM(L$3:L117)=0,SUM($H118:K118)=0),$B118,0)</f>
        <v>0</v>
      </c>
      <c r="M118">
        <f ca="1">IF(AND($B118&gt;0,SUM(M$3:M117)=0,SUM($H118:L118)=0),$B118,0)</f>
        <v>0</v>
      </c>
      <c r="N118">
        <f ca="1">IF(AND($B118&gt;0,SUM(N$3:N117)=0,SUM($H118:M118)=0),$B118,0)</f>
        <v>0</v>
      </c>
      <c r="O118">
        <f ca="1">IF(AND($B118&gt;0,SUM(O$3:O117)=0,SUM($H118:N118)=0),$B118,0)</f>
        <v>0</v>
      </c>
      <c r="P118">
        <f ca="1">IF(AND($B118&gt;0,SUM(P$3:P117)=0,SUM($H118:O118)=0),$B118,0)</f>
        <v>0</v>
      </c>
      <c r="Q118">
        <f ca="1">IF(AND($B118&gt;0,SUM(Q$3:Q117)=0,SUM($H118:P118)=0),$B118,0)</f>
        <v>0</v>
      </c>
      <c r="R118">
        <f ca="1">IF(AND($B118&gt;0,SUM(R$3:R117)=0,SUM($H118:Q118)=0),$B118,0)</f>
        <v>0</v>
      </c>
      <c r="S118">
        <f ca="1">IF(AND($B118&gt;0,SUM(S$3:S117)=0,SUM($H118:R118)=0),$B118,0)</f>
        <v>0</v>
      </c>
      <c r="T118">
        <f ca="1">IF(AND($B118&gt;0,SUM(T$3:T117)=0,SUM($H118:S118)=0),$B118,0)</f>
        <v>0</v>
      </c>
      <c r="U118">
        <f ca="1">IF(AND($B118&gt;0,SUM(U$3:U117)=0,SUM($H118:T118)=0),$B118,0)</f>
        <v>0</v>
      </c>
      <c r="V118">
        <f ca="1">IF(AND($B118&gt;0,SUM(V$3:V117)=0,SUM($H118:U118)=0),$B118,0)</f>
        <v>0</v>
      </c>
      <c r="W118">
        <f ca="1">IF(AND($B118&gt;0,SUM(W$3:W117)=0,SUM($H118:V118)=0),$B118,0)</f>
        <v>0</v>
      </c>
      <c r="X118">
        <f ca="1">IF(AND($B118&gt;0,SUM(X$3:X117)=0,SUM($H118:W118)=0),$B118,0)</f>
        <v>0</v>
      </c>
      <c r="Y118">
        <f ca="1">IF(AND($B118&gt;0,SUM(Y$3:Y117)=0,SUM($H118:X118)=0),$B118,0)</f>
        <v>0</v>
      </c>
      <c r="Z118">
        <f ca="1">IF(AND($B118&gt;0,SUM(Z$3:Z117)=0,SUM($H118:Y118)=0),$B118,0)</f>
        <v>0</v>
      </c>
      <c r="AA118">
        <f ca="1">IF(AND($B118&gt;0,SUM(AA$3:AA117)=0,SUM($H118:Z118)=0),$B118,0)</f>
        <v>0</v>
      </c>
      <c r="AB118">
        <f ca="1">IF(AND($B118&gt;0,SUM(AB$3:AB117)=0,SUM($H118:AA118)=0),$B118,0)</f>
        <v>0</v>
      </c>
      <c r="AC118">
        <f ca="1">IF(AND($B118&gt;0,SUM(AC$3:AC117)=0,SUM($H118:AB118)=0),$B118,0)</f>
        <v>0</v>
      </c>
      <c r="AD118">
        <f ca="1">IF(AND($B118&gt;0,SUM(AD$3:AD117)=0,SUM($H118:AC118)=0),$B118,0)</f>
        <v>0</v>
      </c>
      <c r="AE118">
        <f ca="1">IF(AND($B118&gt;0,SUM(AE$3:AE117)=0,SUM($H118:AD118)=0),$B118,0)</f>
        <v>0</v>
      </c>
      <c r="AF118">
        <f ca="1">IF(AND($B118&gt;0,SUM(AF$3:AF117)=0,SUM($H118:AE118)=0),$B118,0)</f>
        <v>0</v>
      </c>
      <c r="AG118">
        <f ca="1">IF(AND($B118&gt;0,SUM(AG$3:AG117)=0,SUM($H118:AF118)=0),$B118,0)</f>
        <v>0</v>
      </c>
      <c r="AH118">
        <f ca="1">IF(AND($B118&gt;0,SUM(AH$3:AH117)=0,SUM($H118:AG118)=0),$B118,0)</f>
        <v>0</v>
      </c>
      <c r="AI118">
        <f ca="1">IF(AND($B118&gt;0,SUM(AI$3:AI117)=0,SUM($H118:AH118)=0),$B118,0)</f>
        <v>0</v>
      </c>
      <c r="AJ118">
        <f ca="1">IF(AND($B118&gt;0,SUM(AJ$3:AJ117)=0,SUM($H118:AI118)=0),$B118,0)</f>
        <v>0</v>
      </c>
      <c r="AK118">
        <f ca="1">IF(AND($B118&gt;0,SUM(AK$3:AK117)=0,SUM($H118:AJ118)=0),$B118,0)</f>
        <v>0</v>
      </c>
      <c r="AL118">
        <f ca="1">IF(AND($B118&gt;0,SUM(AL$3:AL117)=0,SUM($H118:AK118)=0),$B118,0)</f>
        <v>0</v>
      </c>
      <c r="AM118">
        <f ca="1">IF(AND($B118&gt;0,SUM(AM$3:AM117)=0,SUM($H118:AL118)=0),$B118,0)</f>
        <v>0</v>
      </c>
      <c r="AN118">
        <f ca="1">IF(AND($B118&gt;0,SUM(AN$3:AN117)=0,SUM($H118:AM118)=0),$B118,0)</f>
        <v>0</v>
      </c>
      <c r="AO118">
        <f ca="1">IF(AND($B118&gt;0,SUM(AO$3:AO117)=0,SUM($H118:AN118)=0),$B118,0)</f>
        <v>0</v>
      </c>
      <c r="AP118">
        <f ca="1">IF(AND($B118&gt;0,SUM(AP$3:AP117)=0,SUM($H118:AO118)=0),$B118,0)</f>
        <v>0</v>
      </c>
      <c r="AQ118">
        <f ca="1">IF(AND($B118&gt;0,SUM(AQ$3:AQ117)=0,SUM($H118:AP118)=0),$B118,0)</f>
        <v>0</v>
      </c>
      <c r="AR118">
        <f ca="1">IF(AND($B118&gt;0,SUM(AR$3:AR117)=0,SUM($H118:AQ118)=0),$B118,0)</f>
        <v>0</v>
      </c>
      <c r="AS118">
        <f ca="1">IF(AND($B118&gt;0,SUM(AS$3:AS117)=0,SUM($H118:AR118)=0),$B118,0)</f>
        <v>0</v>
      </c>
      <c r="AT118">
        <f ca="1">IF(AND($B118&gt;0,SUM(AT$3:AT117)=0,SUM($H118:AS118)=0),$B118,0)</f>
        <v>0</v>
      </c>
      <c r="AU118">
        <f ca="1">IF(AND($B118&gt;0,SUM(AU$3:AU117)=0,SUM($H118:AT118)=0),$B118,0)</f>
        <v>0</v>
      </c>
      <c r="AV118">
        <f ca="1">IF(AND($B118&gt;0,SUM(AV$3:AV117)=0,SUM($H118:AU118)=0),$B118,0)</f>
        <v>0</v>
      </c>
      <c r="AW118">
        <f ca="1">IF(AND($B118&gt;0,SUM(AW$3:AW117)=0,SUM($H118:AV118)=0),$B118,0)</f>
        <v>0</v>
      </c>
      <c r="AX118">
        <f ca="1">IF(AND($B118&gt;0,SUM(AX$3:AX117)=0,SUM($H118:AW118)=0),$B118,0)</f>
        <v>0</v>
      </c>
      <c r="AY118">
        <f ca="1">IF(AND($B118&gt;0,SUM(AY$3:AY117)=0,SUM($H118:AX118)=0),$B118,0)</f>
        <v>0</v>
      </c>
      <c r="AZ118">
        <f ca="1">IF(AND($B118&gt;0,SUM(AZ$3:AZ117)=0,SUM($H118:AY118)=0),$B118,0)</f>
        <v>0</v>
      </c>
      <c r="BA118">
        <f ca="1">IF(AND($B118&gt;0,SUM(BA$3:BA117)=0,SUM($H118:AZ118)=0),$B118,0)</f>
        <v>0</v>
      </c>
      <c r="BB118">
        <f ca="1">IF(AND($B118&gt;0,SUM(BB$3:BB117)=0,SUM($H118:BA118)=0),$B118,0)</f>
        <v>0</v>
      </c>
      <c r="BC118">
        <f ca="1">IF(AND($B118&gt;0,SUM(BC$3:BC117)=0,SUM($H118:BB118)=0),$B118,0)</f>
        <v>0</v>
      </c>
      <c r="BD118">
        <f ca="1">IF(AND($B118&gt;0,SUM(BD$3:BD117)=0,SUM($H118:BC118)=0),$B118,0)</f>
        <v>0</v>
      </c>
      <c r="BE118">
        <f ca="1">IF(AND($B118&gt;0,SUM(BE$3:BE117)=0,SUM($H118:BD118)=0),$B118,0)</f>
        <v>0</v>
      </c>
      <c r="BF118">
        <f ca="1">IF(AND($B118&gt;0,SUM(BF$3:BF117)=0,SUM($H118:BE118)=0),$B118,0)</f>
        <v>0</v>
      </c>
      <c r="BG118">
        <f ca="1">IF(AND($B118&gt;0,SUM(BG$3:BG117)=0,SUM($H118:BF118)=0),$B118,0)</f>
        <v>0</v>
      </c>
      <c r="BH118">
        <f ca="1">IF(AND($B118&gt;0,SUM(BH$3:BH117)=0,SUM($H118:BG118)=0),$B118,0)</f>
        <v>0</v>
      </c>
      <c r="BI118">
        <f ca="1">IF(AND($B118&gt;0,SUM(BI$3:BI117)=0,SUM($H118:BH118)=0),$B118,0)</f>
        <v>0</v>
      </c>
      <c r="BJ118">
        <f ca="1">IF(AND($B118&gt;0,SUM(BJ$3:BJ117)=0,SUM($H118:BI118)=0),$B118,0)</f>
        <v>0</v>
      </c>
      <c r="BK118">
        <f ca="1">IF(AND($B118&gt;0,SUM(BK$3:BK117)=0,SUM($H118:BJ118)=0),$B118,0)</f>
        <v>0</v>
      </c>
      <c r="BL118">
        <f ca="1">IF(AND($B118&gt;0,SUM(BL$3:BL117)=0,SUM($H118:BK118)=0),$B118,0)</f>
        <v>0</v>
      </c>
      <c r="BM118">
        <f ca="1">IF(AND($B118&gt;0,SUM(BM$3:BM117)=0,SUM($H118:BL118)=0),$B118,0)</f>
        <v>0</v>
      </c>
      <c r="BN118">
        <f ca="1">IF(AND($B118&gt;0,SUM(BN$3:BN117)=0,SUM($H118:BM118)=0),$B118,0)</f>
        <v>0</v>
      </c>
      <c r="BO118">
        <f ca="1">IF(AND($B118&gt;0,SUM(BO$3:BO117)=0,SUM($H118:BN118)=0),$B118,0)</f>
        <v>0</v>
      </c>
      <c r="BP118">
        <f ca="1">IF(AND($B118&gt;0,SUM(BP$3:BP117)=0,SUM($H118:BO118)=0),$B118,0)</f>
        <v>0</v>
      </c>
      <c r="BQ118">
        <f ca="1">IF(AND($B118&gt;0,SUM(BQ$3:BQ117)=0,SUM($H118:BP118)=0),$B118,0)</f>
        <v>0</v>
      </c>
      <c r="BR118">
        <f ca="1">IF(AND($B118&gt;0,SUM(BR$3:BR117)=0,SUM($H118:BQ118)=0),$B118,0)</f>
        <v>0</v>
      </c>
      <c r="BS118">
        <f ca="1">IF(AND($B118&gt;0,SUM(BS$3:BS117)=0,SUM($H118:BR118)=0),$B118,0)</f>
        <v>0</v>
      </c>
      <c r="BT118">
        <f ca="1">IF(AND($B118&gt;0,SUM(BT$3:BT117)=0,SUM($H118:BS118)=0),$B118,0)</f>
        <v>0</v>
      </c>
      <c r="BU118">
        <f ca="1">IF(AND($B118&gt;0,SUM(BU$3:BU117)=0,SUM($H118:BT118)=0),$B118,0)</f>
        <v>0</v>
      </c>
      <c r="BV118">
        <f ca="1">IF(AND($B118&gt;0,SUM(BV$3:BV117)=0,SUM($H118:BU118)=0),$B118,0)</f>
        <v>0</v>
      </c>
      <c r="BW118">
        <f ca="1">IF(AND($B118&gt;0,SUM(BW$3:BW117)=0,SUM($H118:BV118)=0),$B118,0)</f>
        <v>0</v>
      </c>
      <c r="BX118">
        <f ca="1">IF(AND($B118&gt;0,SUM(BX$3:BX117)=0,SUM($H118:BW118)=0),$B118,0)</f>
        <v>0</v>
      </c>
      <c r="BY118">
        <f ca="1">IF(AND($B118&gt;0,SUM(BY$3:BY117)=0,SUM($H118:BX118)=0),$B118,0)</f>
        <v>0</v>
      </c>
      <c r="BZ118">
        <f ca="1">IF(AND($B118&gt;0,SUM(BZ$3:BZ117)=0,SUM($H118:BY118)=0),$B118,0)</f>
        <v>0</v>
      </c>
      <c r="CA118">
        <f ca="1">IF(AND($B118&gt;0,SUM(CA$3:CA117)=0,SUM($H118:BZ118)=0),$B118,0)</f>
        <v>0</v>
      </c>
      <c r="CB118">
        <f ca="1">IF(AND($B118&gt;0,SUM(CB$3:CB117)=0,SUM($H118:CA118)=0),$B118,0)</f>
        <v>0</v>
      </c>
      <c r="CC118">
        <f ca="1">IF(AND($B118&gt;0,SUM(CC$3:CC117)=0,SUM($H118:CB118)=0),$B118,0)</f>
        <v>0</v>
      </c>
      <c r="CD118">
        <f ca="1">IF(AND($B118&gt;0,SUM(CD$3:CD117)=0,SUM($H118:CC118)=0),$B118,0)</f>
        <v>0</v>
      </c>
      <c r="CE118">
        <f ca="1">IF(AND($B118&gt;0,SUM(CE$3:CE117)=0,SUM($H118:CD118)=0),$B118,0)</f>
        <v>0</v>
      </c>
      <c r="CF118">
        <f ca="1">IF(AND($B118&gt;0,SUM(CF$3:CF117)=0,SUM($H118:CE118)=0),$B118,0)</f>
        <v>0</v>
      </c>
      <c r="CG118">
        <f ca="1">IF(AND($B118&gt;0,SUM(CG$3:CG117)=0,SUM($H118:CF118)=0),$B118,0)</f>
        <v>0</v>
      </c>
      <c r="CH118">
        <f ca="1">IF(AND($B118&gt;0,SUM(CH$3:CH117)=0,SUM($H118:CG118)=0),$B118,0)</f>
        <v>0</v>
      </c>
      <c r="CI118">
        <f ca="1">IF(AND($B118&gt;0,SUM(CI$3:CI117)=0,SUM($H118:CH118)=0),$B118,0)</f>
        <v>0</v>
      </c>
      <c r="CJ118">
        <f ca="1">IF(AND($B118&gt;0,SUM(CJ$3:CJ117)=0,SUM($H118:CI118)=0),$B118,0)</f>
        <v>0</v>
      </c>
      <c r="CK118">
        <f ca="1">IF(AND($B118&gt;0,SUM(CK$3:CK117)=0,SUM($H118:CJ118)=0),$B118,0)</f>
        <v>0</v>
      </c>
      <c r="CL118">
        <f ca="1">IF(AND($B118&gt;0,SUM(CL$3:CL117)=0,SUM($H118:CK118)=0),$B118,0)</f>
        <v>0</v>
      </c>
      <c r="CM118">
        <f ca="1">IF(AND($B118&gt;0,SUM(CM$3:CM117)=0,SUM($H118:CL118)=0),$B118,0)</f>
        <v>0</v>
      </c>
      <c r="CN118">
        <f ca="1">IF(AND($B118&gt;0,SUM(CN$3:CN117)=0,SUM($H118:CM118)=0),$B118,0)</f>
        <v>0</v>
      </c>
      <c r="CO118">
        <f ca="1">IF(AND($B118&gt;0,SUM(CO$3:CO117)=0,SUM($H118:CN118)=0),$B118,0)</f>
        <v>0</v>
      </c>
      <c r="CP118">
        <f ca="1">IF(AND($B118&gt;0,SUM(CP$3:CP117)=0,SUM($H118:CO118)=0),$B118,0)</f>
        <v>0</v>
      </c>
      <c r="CQ118">
        <f ca="1">IF(AND($B118&gt;0,SUM(CQ$3:CQ117)=0,SUM($H118:CP118)=0),$B118,0)</f>
        <v>0</v>
      </c>
      <c r="CR118">
        <f ca="1">IF(AND($B118&gt;0,SUM(CR$3:CR117)=0,SUM($H118:CQ118)=0),$B118,0)</f>
        <v>0</v>
      </c>
      <c r="CS118">
        <f ca="1">IF(AND($B118&gt;0,SUM(CS$3:CS117)=0,SUM($H118:CR118)=0),$B118,0)</f>
        <v>0</v>
      </c>
      <c r="CT118">
        <f ca="1">IF(AND($B118&gt;0,SUM(CT$3:CT117)=0,SUM($H118:CS118)=0),$B118,0)</f>
        <v>0</v>
      </c>
      <c r="CU118">
        <f ca="1">IF(AND($B118&gt;0,SUM(CU$3:CU117)=0,SUM($H118:CT118)=0),$B118,0)</f>
        <v>0</v>
      </c>
      <c r="CV118">
        <f ca="1">IF(AND($B118&gt;0,SUM(CV$3:CV117)=0,SUM($H118:CU118)=0),$B118,0)</f>
        <v>0</v>
      </c>
      <c r="CW118">
        <f ca="1">IF(AND($B118&gt;0,SUM(CW$3:CW117)=0,SUM($H118:CV118)=0),$B118,0)</f>
        <v>0</v>
      </c>
      <c r="CX118">
        <f ca="1">IF(AND($B118&gt;0,SUM(CX$3:CX117)=0,SUM($H118:CW118)=0),$B118,0)</f>
        <v>0</v>
      </c>
      <c r="CY118">
        <f ca="1">IF(AND($B118&gt;0,SUM(CY$3:CY117)=0,SUM($H118:CX118)=0),$B118,0)</f>
        <v>0</v>
      </c>
      <c r="CZ118">
        <f ca="1">IF(AND($B118&gt;0,SUM(CZ$3:CZ117)=0,SUM($H118:CY118)=0),$B118,0)</f>
        <v>0</v>
      </c>
      <c r="DA118">
        <f ca="1">IF(AND($B118&gt;0,SUM(DA$3:DA117)=0,SUM($H118:CZ118)=0),$B118,0)</f>
        <v>0</v>
      </c>
      <c r="DB118">
        <f ca="1">IF(AND($B118&gt;0,SUM(DB$3:DB117)=0,SUM($H118:DA118)=0),$B118,0)</f>
        <v>0</v>
      </c>
      <c r="DC118">
        <f ca="1">IF(AND($B118&gt;0,SUM(DC$3:DC117)=0,SUM($H118:DB118)=0),$B118,0)</f>
        <v>0</v>
      </c>
      <c r="DD118">
        <f ca="1">IF(AND($B118&gt;0,SUM(DD$3:DD117)=0,SUM($H118:DC118)=0),$B118,0)</f>
        <v>0</v>
      </c>
      <c r="DE118">
        <f ca="1">IF(AND($B118&gt;0,SUM(DE$3:DE117)=0,SUM($H118:DD118)=0),$B118,0)</f>
        <v>0</v>
      </c>
      <c r="DF118">
        <f ca="1">IF(AND($B118&gt;0,SUM(DF$3:DF117)=0,SUM($H118:DE118)=0),$B118,0)</f>
        <v>0</v>
      </c>
      <c r="DG118">
        <f ca="1">IF(AND($B118&gt;0,SUM(DG$3:DG117)=0,SUM($H118:DF118)=0),$B118,0)</f>
        <v>0</v>
      </c>
      <c r="DH118">
        <f ca="1">IF(AND($B118&gt;0,SUM(DH$3:DH117)=0,SUM($H118:DG118)=0),$B118,0)</f>
        <v>0</v>
      </c>
      <c r="DI118">
        <f ca="1">IF(AND($B118&gt;0,SUM(DI$3:DI117)=0,SUM($H118:DH118)=0),$B118,0)</f>
        <v>0</v>
      </c>
      <c r="DJ118">
        <f ca="1">IF(AND($B118&gt;0,SUM(DJ$3:DJ117)=0,SUM($H118:DI118)=0),$B118,0)</f>
        <v>0</v>
      </c>
      <c r="DK118">
        <f ca="1">IF(AND($B118&gt;0,SUM(DK$3:DK117)=0,SUM($H118:DJ118)=0),$B118,0)</f>
        <v>0</v>
      </c>
      <c r="DL118">
        <f ca="1">IF(AND($B118&gt;0,SUM(DL$3:DL117)=0,SUM($H118:DK118)=0),$B118,0)</f>
        <v>0</v>
      </c>
      <c r="DM118">
        <f ca="1">IF(AND($B118&gt;0,SUM(DM$3:DM117)=0,SUM($H118:DL118)=0),$B118,0)</f>
        <v>0</v>
      </c>
      <c r="DN118">
        <f ca="1">IF(AND($B118&gt;0,SUM(DN$3:DN117)=0,SUM($H118:DM118)=0),$B118,0)</f>
        <v>0</v>
      </c>
      <c r="DO118">
        <f ca="1">IF(AND($B118&gt;0,SUM(DO$3:DO117)=0,SUM($H118:DN118)=0),$B118,0)</f>
        <v>0</v>
      </c>
      <c r="DP118">
        <f ca="1">IF(AND($B118&gt;0,SUM(DP$3:DP117)=0,SUM($H118:DO118)=0),$B118,0)</f>
        <v>0</v>
      </c>
      <c r="DQ118">
        <f ca="1">IF(AND($B118&gt;0,SUM(DQ$3:DQ117)=0,SUM($H118:DP118)=0),$B118,0)</f>
        <v>0</v>
      </c>
      <c r="DR118">
        <f ca="1">IF(AND($B118&gt;0,SUM(DR$3:DR117)=0,SUM($H118:DQ118)=0),$B118,0)</f>
        <v>0</v>
      </c>
      <c r="DS118">
        <f ca="1">IF(AND($B118&gt;0,SUM(DS$3:DS117)=0,SUM($H118:DR118)=0),$B118,0)</f>
        <v>0</v>
      </c>
      <c r="DT118">
        <f ca="1">IF(AND($B118&gt;0,SUM(DT$3:DT117)=0,SUM($H118:DS118)=0),$B118,0)</f>
        <v>0</v>
      </c>
      <c r="DU118">
        <f ca="1">IF(AND($B118&gt;0,SUM(DU$3:DU117)=0,SUM($H118:DT118)=0),$B118,0)</f>
        <v>0</v>
      </c>
      <c r="DV118">
        <f ca="1">IF(AND($B118&gt;0,SUM(DV$3:DV117)=0,SUM($H118:DU118)=0),$B118,0)</f>
        <v>0</v>
      </c>
      <c r="DW118">
        <f ca="1">IF(AND($B118&gt;0,SUM(DW$3:DW117)=0,SUM($H118:DV118)=0),$B118,0)</f>
        <v>0</v>
      </c>
      <c r="DX118">
        <f ca="1">IF(AND($B118&gt;0,SUM(DX$3:DX117)=0,SUM($H118:DW118)=0),$B118,0)</f>
        <v>0</v>
      </c>
      <c r="DY118">
        <f ca="1">IF(AND($B118&gt;0,SUM(DY$3:DY117)=0,SUM($H118:DX118)=0),$B118,0)</f>
        <v>0</v>
      </c>
      <c r="DZ118">
        <f ca="1">IF(AND($B118&gt;0,SUM(DZ$3:DZ117)=0,SUM($H118:DY118)=0),$B118,0)</f>
        <v>0</v>
      </c>
      <c r="EA118">
        <f ca="1">IF(AND($B118&gt;0,SUM(EA$3:EA117)=0,SUM($H118:DZ118)=0),$B118,0)</f>
        <v>0</v>
      </c>
      <c r="EB118">
        <f ca="1">IF(AND($B118&gt;0,SUM(EB$3:EB117)=0,SUM($H118:EA118)=0),$B118,0)</f>
        <v>0</v>
      </c>
      <c r="EC118">
        <f ca="1">IF(AND($B118&gt;0,SUM(EC$3:EC117)=0,SUM($H118:EB118)=0),$B118,0)</f>
        <v>0</v>
      </c>
      <c r="ED118">
        <f ca="1">IF(AND($B118&gt;0,SUM(ED$3:ED117)=0,SUM($H118:EC118)=0),$B118,0)</f>
        <v>0</v>
      </c>
      <c r="EE118">
        <f ca="1">IF(AND($B118&gt;0,SUM(EE$3:EE117)=0,SUM($H118:ED118)=0),$B118,0)</f>
        <v>0</v>
      </c>
      <c r="EF118">
        <f ca="1">IF(AND($B118&gt;0,SUM(EF$3:EF117)=0,SUM($H118:EE118)=0),$B118,0)</f>
        <v>0</v>
      </c>
      <c r="EG118">
        <f ca="1">IF(AND($B118&gt;0,SUM(EG$3:EG117)=0,SUM($H118:EF118)=0),$B118,0)</f>
        <v>0</v>
      </c>
      <c r="EH118">
        <f ca="1">IF(AND($B118&gt;0,SUM(EH$3:EH117)=0,SUM($H118:EG118)=0),$B118,0)</f>
        <v>0</v>
      </c>
      <c r="EI118">
        <f ca="1">IF(AND($B118&gt;0,SUM(EI$3:EI117)=0,SUM($H118:EH118)=0),$B118,0)</f>
        <v>0</v>
      </c>
      <c r="EJ118">
        <f ca="1">IF(AND($B118&gt;0,SUM(EJ$3:EJ117)=0,SUM($H118:EI118)=0),$B118,0)</f>
        <v>0</v>
      </c>
      <c r="EK118">
        <f ca="1">IF(AND($B118&gt;0,SUM(EK$3:EK117)=0,SUM($H118:EJ118)=0),$B118,0)</f>
        <v>0</v>
      </c>
      <c r="EL118">
        <f ca="1">IF(AND($B118&gt;0,SUM(EL$3:EL117)=0,SUM($H118:EK118)=0),$B118,0)</f>
        <v>0</v>
      </c>
      <c r="EM118">
        <f ca="1">IF(AND($B118&gt;0,SUM(EM$3:EM117)=0,SUM($H118:EL118)=0),$B118,0)</f>
        <v>0</v>
      </c>
      <c r="EN118">
        <f ca="1">IF(AND($B118&gt;0,SUM(EN$3:EN117)=0,SUM($H118:EM118)=0),$B118,0)</f>
        <v>0</v>
      </c>
      <c r="EO118">
        <f ca="1">IF(AND($B118&gt;0,SUM(EO$3:EO117)=0,SUM($H118:EN118)=0),$B118,0)</f>
        <v>0</v>
      </c>
      <c r="EP118">
        <f ca="1">IF(AND($B118&gt;0,SUM(EP$3:EP117)=0,SUM($H118:EO118)=0),$B118,0)</f>
        <v>0</v>
      </c>
      <c r="EQ118">
        <f ca="1">IF(AND($B118&gt;0,SUM(EQ$3:EQ117)=0,SUM($H118:EP118)=0),$B118,0)</f>
        <v>0</v>
      </c>
      <c r="ER118">
        <f ca="1">IF(AND($B118&gt;0,SUM(ER$3:ER117)=0,SUM($H118:EQ118)=0),$B118,0)</f>
        <v>0</v>
      </c>
      <c r="ES118">
        <f ca="1">IF(AND($B118&gt;0,SUM(ES$3:ES117)=0,SUM($H118:ER118)=0),$B118,0)</f>
        <v>0</v>
      </c>
      <c r="ET118">
        <f ca="1">IF(AND($B118&gt;0,SUM(ET$3:ET117)=0,SUM($H118:ES118)=0),$B118,0)</f>
        <v>0</v>
      </c>
      <c r="EU118">
        <f ca="1">IF(AND($B118&gt;0,SUM(EU$3:EU117)=0,SUM($H118:ET118)=0),$B118,0)</f>
        <v>0</v>
      </c>
      <c r="EV118">
        <f ca="1">IF(AND($B118&gt;0,SUM(EV$3:EV117)=0,SUM($H118:EU118)=0),$B118,0)</f>
        <v>0</v>
      </c>
      <c r="EW118">
        <f ca="1">IF(AND($B118&gt;0,SUM(EW$3:EW117)=0,SUM($H118:EV118)=0),$B118,0)</f>
        <v>0</v>
      </c>
      <c r="EX118">
        <f ca="1">IF(AND($B118&gt;0,SUM(EX$3:EX117)=0,SUM($H118:EW118)=0),$B118,0)</f>
        <v>0</v>
      </c>
      <c r="EY118">
        <f ca="1">IF(AND($B118&gt;0,SUM(EY$3:EY117)=0,SUM($H118:EX118)=0),$B118,0)</f>
        <v>0</v>
      </c>
      <c r="EZ118">
        <f ca="1">IF(AND($B118&gt;0,SUM(EZ$3:EZ117)=0,SUM($H118:EY118)=0),$B118,0)</f>
        <v>0</v>
      </c>
      <c r="FA118">
        <f ca="1">IF(AND($B118&gt;0,SUM(FA$3:FA117)=0,SUM($H118:EZ118)=0),$B118,0)</f>
        <v>0</v>
      </c>
      <c r="FB118">
        <f ca="1">IF(AND($B118&gt;0,SUM(FB$3:FB117)=0,SUM($H118:FA118)=0),$B118,0)</f>
        <v>0</v>
      </c>
      <c r="FC118">
        <f ca="1">IF(AND($B118&gt;0,SUM(FC$3:FC117)=0,SUM($H118:FB118)=0),$B118,0)</f>
        <v>0</v>
      </c>
      <c r="FD118">
        <f ca="1">IF(AND($B118&gt;0,SUM(FD$3:FD117)=0,SUM($H118:FC118)=0),$B118,0)</f>
        <v>0</v>
      </c>
      <c r="FE118">
        <f ca="1">IF(AND($B118&gt;0,SUM(FE$3:FE117)=0,SUM($H118:FD118)=0),$B118,0)</f>
        <v>0</v>
      </c>
      <c r="FF118">
        <f ca="1">IF(AND($B118&gt;0,SUM(FF$3:FF117)=0,SUM($H118:FE118)=0),$B118,0)</f>
        <v>0</v>
      </c>
      <c r="FG118">
        <f ca="1">IF(AND($B118&gt;0,SUM(FG$3:FG117)=0,SUM($H118:FF118)=0),$B118,0)</f>
        <v>0</v>
      </c>
      <c r="FH118">
        <f ca="1">IF(AND($B118&gt;0,SUM(FH$3:FH117)=0,SUM($H118:FG118)=0),$B118,0)</f>
        <v>0</v>
      </c>
      <c r="FI118">
        <f ca="1">IF(AND($B118&gt;0,SUM(FI$3:FI117)=0,SUM($H118:FH118)=0),$B118,0)</f>
        <v>0</v>
      </c>
      <c r="FJ118">
        <f ca="1">IF(AND($B118&gt;0,SUM(FJ$3:FJ117)=0,SUM($H118:FI118)=0),$B118,0)</f>
        <v>0</v>
      </c>
      <c r="FK118">
        <f ca="1">IF(AND($B118&gt;0,SUM(FK$3:FK117)=0,SUM($H118:FJ118)=0),$B118,0)</f>
        <v>0</v>
      </c>
      <c r="FL118">
        <f ca="1">IF(AND($B118&gt;0,SUM(FL$3:FL117)=0,SUM($H118:FK118)=0),$B118,0)</f>
        <v>0</v>
      </c>
      <c r="FM118">
        <f ca="1">IF(AND($B118&gt;0,SUM(FM$3:FM117)=0,SUM($H118:FL118)=0),$B118,0)</f>
        <v>0</v>
      </c>
      <c r="FN118">
        <f ca="1">IF(AND($B118&gt;0,SUM(FN$3:FN117)=0,SUM($H118:FM118)=0),$B118,0)</f>
        <v>0</v>
      </c>
      <c r="FS118" s="67"/>
      <c r="FT118" s="70"/>
      <c r="FU118" s="342"/>
      <c r="FV118" s="374" t="str">
        <f>""</f>
        <v/>
      </c>
      <c r="FY118" s="67"/>
      <c r="FZ118" s="70"/>
      <c r="GA118" s="342"/>
      <c r="GB118" s="374" t="str">
        <f>""</f>
        <v/>
      </c>
      <c r="GE118" s="67"/>
      <c r="GF118" s="70"/>
      <c r="GG118" s="342"/>
      <c r="GH118" s="374" t="str">
        <f>""</f>
        <v/>
      </c>
    </row>
    <row r="119" spans="1:190" ht="15.75" hidden="1" thickBot="1" x14ac:dyDescent="0.3">
      <c r="A119">
        <v>119</v>
      </c>
      <c r="C119" s="240">
        <f t="shared" ca="1" si="24"/>
        <v>0</v>
      </c>
      <c r="D119" s="240">
        <f t="shared" ca="1" si="25"/>
        <v>0</v>
      </c>
      <c r="E119" s="240">
        <f t="shared" ca="1" si="26"/>
        <v>0</v>
      </c>
      <c r="F119" s="240" t="str">
        <f t="shared" ca="1" si="27"/>
        <v/>
      </c>
      <c r="G119" s="47">
        <f ca="1">INDEX($I$2:$FN$2,ROWS(G$2:G119))</f>
        <v>0</v>
      </c>
      <c r="H119">
        <v>0</v>
      </c>
      <c r="I119">
        <f ca="1">IF(AND($B119&gt;0,SUM(I$3:I118)=0,SUM($H119:H119)=0),$B119,0)</f>
        <v>0</v>
      </c>
      <c r="J119">
        <f ca="1">IF(AND($B119&gt;0,SUM(J$3:J118)=0,SUM($H119:I119)=0),$B119,0)</f>
        <v>0</v>
      </c>
      <c r="K119">
        <f ca="1">IF(AND($B119&gt;0,SUM(K$3:K118)=0,SUM($H119:J119)=0),$B119,0)</f>
        <v>0</v>
      </c>
      <c r="L119">
        <f ca="1">IF(AND($B119&gt;0,SUM(L$3:L118)=0,SUM($H119:K119)=0),$B119,0)</f>
        <v>0</v>
      </c>
      <c r="M119">
        <f ca="1">IF(AND($B119&gt;0,SUM(M$3:M118)=0,SUM($H119:L119)=0),$B119,0)</f>
        <v>0</v>
      </c>
      <c r="N119">
        <f ca="1">IF(AND($B119&gt;0,SUM(N$3:N118)=0,SUM($H119:M119)=0),$B119,0)</f>
        <v>0</v>
      </c>
      <c r="O119">
        <f ca="1">IF(AND($B119&gt;0,SUM(O$3:O118)=0,SUM($H119:N119)=0),$B119,0)</f>
        <v>0</v>
      </c>
      <c r="P119">
        <f ca="1">IF(AND($B119&gt;0,SUM(P$3:P118)=0,SUM($H119:O119)=0),$B119,0)</f>
        <v>0</v>
      </c>
      <c r="Q119">
        <f ca="1">IF(AND($B119&gt;0,SUM(Q$3:Q118)=0,SUM($H119:P119)=0),$B119,0)</f>
        <v>0</v>
      </c>
      <c r="R119">
        <f ca="1">IF(AND($B119&gt;0,SUM(R$3:R118)=0,SUM($H119:Q119)=0),$B119,0)</f>
        <v>0</v>
      </c>
      <c r="S119">
        <f ca="1">IF(AND($B119&gt;0,SUM(S$3:S118)=0,SUM($H119:R119)=0),$B119,0)</f>
        <v>0</v>
      </c>
      <c r="T119">
        <f ca="1">IF(AND($B119&gt;0,SUM(T$3:T118)=0,SUM($H119:S119)=0),$B119,0)</f>
        <v>0</v>
      </c>
      <c r="U119">
        <f ca="1">IF(AND($B119&gt;0,SUM(U$3:U118)=0,SUM($H119:T119)=0),$B119,0)</f>
        <v>0</v>
      </c>
      <c r="V119">
        <f ca="1">IF(AND($B119&gt;0,SUM(V$3:V118)=0,SUM($H119:U119)=0),$B119,0)</f>
        <v>0</v>
      </c>
      <c r="W119">
        <f ca="1">IF(AND($B119&gt;0,SUM(W$3:W118)=0,SUM($H119:V119)=0),$B119,0)</f>
        <v>0</v>
      </c>
      <c r="X119">
        <f ca="1">IF(AND($B119&gt;0,SUM(X$3:X118)=0,SUM($H119:W119)=0),$B119,0)</f>
        <v>0</v>
      </c>
      <c r="Y119">
        <f ca="1">IF(AND($B119&gt;0,SUM(Y$3:Y118)=0,SUM($H119:X119)=0),$B119,0)</f>
        <v>0</v>
      </c>
      <c r="Z119">
        <f ca="1">IF(AND($B119&gt;0,SUM(Z$3:Z118)=0,SUM($H119:Y119)=0),$B119,0)</f>
        <v>0</v>
      </c>
      <c r="AA119">
        <f ca="1">IF(AND($B119&gt;0,SUM(AA$3:AA118)=0,SUM($H119:Z119)=0),$B119,0)</f>
        <v>0</v>
      </c>
      <c r="AB119">
        <f ca="1">IF(AND($B119&gt;0,SUM(AB$3:AB118)=0,SUM($H119:AA119)=0),$B119,0)</f>
        <v>0</v>
      </c>
      <c r="AC119">
        <f ca="1">IF(AND($B119&gt;0,SUM(AC$3:AC118)=0,SUM($H119:AB119)=0),$B119,0)</f>
        <v>0</v>
      </c>
      <c r="AD119">
        <f ca="1">IF(AND($B119&gt;0,SUM(AD$3:AD118)=0,SUM($H119:AC119)=0),$B119,0)</f>
        <v>0</v>
      </c>
      <c r="AE119">
        <f ca="1">IF(AND($B119&gt;0,SUM(AE$3:AE118)=0,SUM($H119:AD119)=0),$B119,0)</f>
        <v>0</v>
      </c>
      <c r="AF119">
        <f ca="1">IF(AND($B119&gt;0,SUM(AF$3:AF118)=0,SUM($H119:AE119)=0),$B119,0)</f>
        <v>0</v>
      </c>
      <c r="AG119">
        <f ca="1">IF(AND($B119&gt;0,SUM(AG$3:AG118)=0,SUM($H119:AF119)=0),$B119,0)</f>
        <v>0</v>
      </c>
      <c r="AH119">
        <f ca="1">IF(AND($B119&gt;0,SUM(AH$3:AH118)=0,SUM($H119:AG119)=0),$B119,0)</f>
        <v>0</v>
      </c>
      <c r="AI119">
        <f ca="1">IF(AND($B119&gt;0,SUM(AI$3:AI118)=0,SUM($H119:AH119)=0),$B119,0)</f>
        <v>0</v>
      </c>
      <c r="AJ119">
        <f ca="1">IF(AND($B119&gt;0,SUM(AJ$3:AJ118)=0,SUM($H119:AI119)=0),$B119,0)</f>
        <v>0</v>
      </c>
      <c r="AK119">
        <f ca="1">IF(AND($B119&gt;0,SUM(AK$3:AK118)=0,SUM($H119:AJ119)=0),$B119,0)</f>
        <v>0</v>
      </c>
      <c r="AL119">
        <f ca="1">IF(AND($B119&gt;0,SUM(AL$3:AL118)=0,SUM($H119:AK119)=0),$B119,0)</f>
        <v>0</v>
      </c>
      <c r="AM119">
        <f ca="1">IF(AND($B119&gt;0,SUM(AM$3:AM118)=0,SUM($H119:AL119)=0),$B119,0)</f>
        <v>0</v>
      </c>
      <c r="AN119">
        <f ca="1">IF(AND($B119&gt;0,SUM(AN$3:AN118)=0,SUM($H119:AM119)=0),$B119,0)</f>
        <v>0</v>
      </c>
      <c r="AO119">
        <f ca="1">IF(AND($B119&gt;0,SUM(AO$3:AO118)=0,SUM($H119:AN119)=0),$B119,0)</f>
        <v>0</v>
      </c>
      <c r="AP119">
        <f ca="1">IF(AND($B119&gt;0,SUM(AP$3:AP118)=0,SUM($H119:AO119)=0),$B119,0)</f>
        <v>0</v>
      </c>
      <c r="AQ119">
        <f ca="1">IF(AND($B119&gt;0,SUM(AQ$3:AQ118)=0,SUM($H119:AP119)=0),$B119,0)</f>
        <v>0</v>
      </c>
      <c r="AR119">
        <f ca="1">IF(AND($B119&gt;0,SUM(AR$3:AR118)=0,SUM($H119:AQ119)=0),$B119,0)</f>
        <v>0</v>
      </c>
      <c r="AS119">
        <f ca="1">IF(AND($B119&gt;0,SUM(AS$3:AS118)=0,SUM($H119:AR119)=0),$B119,0)</f>
        <v>0</v>
      </c>
      <c r="AT119">
        <f ca="1">IF(AND($B119&gt;0,SUM(AT$3:AT118)=0,SUM($H119:AS119)=0),$B119,0)</f>
        <v>0</v>
      </c>
      <c r="AU119">
        <f ca="1">IF(AND($B119&gt;0,SUM(AU$3:AU118)=0,SUM($H119:AT119)=0),$B119,0)</f>
        <v>0</v>
      </c>
      <c r="AV119">
        <f ca="1">IF(AND($B119&gt;0,SUM(AV$3:AV118)=0,SUM($H119:AU119)=0),$B119,0)</f>
        <v>0</v>
      </c>
      <c r="AW119">
        <f ca="1">IF(AND($B119&gt;0,SUM(AW$3:AW118)=0,SUM($H119:AV119)=0),$B119,0)</f>
        <v>0</v>
      </c>
      <c r="AX119">
        <f ca="1">IF(AND($B119&gt;0,SUM(AX$3:AX118)=0,SUM($H119:AW119)=0),$B119,0)</f>
        <v>0</v>
      </c>
      <c r="AY119">
        <f ca="1">IF(AND($B119&gt;0,SUM(AY$3:AY118)=0,SUM($H119:AX119)=0),$B119,0)</f>
        <v>0</v>
      </c>
      <c r="AZ119">
        <f ca="1">IF(AND($B119&gt;0,SUM(AZ$3:AZ118)=0,SUM($H119:AY119)=0),$B119,0)</f>
        <v>0</v>
      </c>
      <c r="BA119">
        <f ca="1">IF(AND($B119&gt;0,SUM(BA$3:BA118)=0,SUM($H119:AZ119)=0),$B119,0)</f>
        <v>0</v>
      </c>
      <c r="BB119">
        <f ca="1">IF(AND($B119&gt;0,SUM(BB$3:BB118)=0,SUM($H119:BA119)=0),$B119,0)</f>
        <v>0</v>
      </c>
      <c r="BC119">
        <f ca="1">IF(AND($B119&gt;0,SUM(BC$3:BC118)=0,SUM($H119:BB119)=0),$B119,0)</f>
        <v>0</v>
      </c>
      <c r="BD119">
        <f ca="1">IF(AND($B119&gt;0,SUM(BD$3:BD118)=0,SUM($H119:BC119)=0),$B119,0)</f>
        <v>0</v>
      </c>
      <c r="BE119">
        <f ca="1">IF(AND($B119&gt;0,SUM(BE$3:BE118)=0,SUM($H119:BD119)=0),$B119,0)</f>
        <v>0</v>
      </c>
      <c r="BF119">
        <f ca="1">IF(AND($B119&gt;0,SUM(BF$3:BF118)=0,SUM($H119:BE119)=0),$B119,0)</f>
        <v>0</v>
      </c>
      <c r="BG119">
        <f ca="1">IF(AND($B119&gt;0,SUM(BG$3:BG118)=0,SUM($H119:BF119)=0),$B119,0)</f>
        <v>0</v>
      </c>
      <c r="BH119">
        <f ca="1">IF(AND($B119&gt;0,SUM(BH$3:BH118)=0,SUM($H119:BG119)=0),$B119,0)</f>
        <v>0</v>
      </c>
      <c r="BI119">
        <f ca="1">IF(AND($B119&gt;0,SUM(BI$3:BI118)=0,SUM($H119:BH119)=0),$B119,0)</f>
        <v>0</v>
      </c>
      <c r="BJ119">
        <f ca="1">IF(AND($B119&gt;0,SUM(BJ$3:BJ118)=0,SUM($H119:BI119)=0),$B119,0)</f>
        <v>0</v>
      </c>
      <c r="BK119">
        <f ca="1">IF(AND($B119&gt;0,SUM(BK$3:BK118)=0,SUM($H119:BJ119)=0),$B119,0)</f>
        <v>0</v>
      </c>
      <c r="BL119">
        <f ca="1">IF(AND($B119&gt;0,SUM(BL$3:BL118)=0,SUM($H119:BK119)=0),$B119,0)</f>
        <v>0</v>
      </c>
      <c r="BM119">
        <f ca="1">IF(AND($B119&gt;0,SUM(BM$3:BM118)=0,SUM($H119:BL119)=0),$B119,0)</f>
        <v>0</v>
      </c>
      <c r="BN119">
        <f ca="1">IF(AND($B119&gt;0,SUM(BN$3:BN118)=0,SUM($H119:BM119)=0),$B119,0)</f>
        <v>0</v>
      </c>
      <c r="BO119">
        <f ca="1">IF(AND($B119&gt;0,SUM(BO$3:BO118)=0,SUM($H119:BN119)=0),$B119,0)</f>
        <v>0</v>
      </c>
      <c r="BP119">
        <f ca="1">IF(AND($B119&gt;0,SUM(BP$3:BP118)=0,SUM($H119:BO119)=0),$B119,0)</f>
        <v>0</v>
      </c>
      <c r="BQ119">
        <f ca="1">IF(AND($B119&gt;0,SUM(BQ$3:BQ118)=0,SUM($H119:BP119)=0),$B119,0)</f>
        <v>0</v>
      </c>
      <c r="BR119">
        <f ca="1">IF(AND($B119&gt;0,SUM(BR$3:BR118)=0,SUM($H119:BQ119)=0),$B119,0)</f>
        <v>0</v>
      </c>
      <c r="BS119">
        <f ca="1">IF(AND($B119&gt;0,SUM(BS$3:BS118)=0,SUM($H119:BR119)=0),$B119,0)</f>
        <v>0</v>
      </c>
      <c r="BT119">
        <f ca="1">IF(AND($B119&gt;0,SUM(BT$3:BT118)=0,SUM($H119:BS119)=0),$B119,0)</f>
        <v>0</v>
      </c>
      <c r="BU119">
        <f ca="1">IF(AND($B119&gt;0,SUM(BU$3:BU118)=0,SUM($H119:BT119)=0),$B119,0)</f>
        <v>0</v>
      </c>
      <c r="BV119">
        <f ca="1">IF(AND($B119&gt;0,SUM(BV$3:BV118)=0,SUM($H119:BU119)=0),$B119,0)</f>
        <v>0</v>
      </c>
      <c r="BW119">
        <f ca="1">IF(AND($B119&gt;0,SUM(BW$3:BW118)=0,SUM($H119:BV119)=0),$B119,0)</f>
        <v>0</v>
      </c>
      <c r="BX119">
        <f ca="1">IF(AND($B119&gt;0,SUM(BX$3:BX118)=0,SUM($H119:BW119)=0),$B119,0)</f>
        <v>0</v>
      </c>
      <c r="BY119">
        <f ca="1">IF(AND($B119&gt;0,SUM(BY$3:BY118)=0,SUM($H119:BX119)=0),$B119,0)</f>
        <v>0</v>
      </c>
      <c r="BZ119">
        <f ca="1">IF(AND($B119&gt;0,SUM(BZ$3:BZ118)=0,SUM($H119:BY119)=0),$B119,0)</f>
        <v>0</v>
      </c>
      <c r="CA119">
        <f ca="1">IF(AND($B119&gt;0,SUM(CA$3:CA118)=0,SUM($H119:BZ119)=0),$B119,0)</f>
        <v>0</v>
      </c>
      <c r="CB119">
        <f ca="1">IF(AND($B119&gt;0,SUM(CB$3:CB118)=0,SUM($H119:CA119)=0),$B119,0)</f>
        <v>0</v>
      </c>
      <c r="CC119">
        <f ca="1">IF(AND($B119&gt;0,SUM(CC$3:CC118)=0,SUM($H119:CB119)=0),$B119,0)</f>
        <v>0</v>
      </c>
      <c r="CD119">
        <f ca="1">IF(AND($B119&gt;0,SUM(CD$3:CD118)=0,SUM($H119:CC119)=0),$B119,0)</f>
        <v>0</v>
      </c>
      <c r="CE119">
        <f ca="1">IF(AND($B119&gt;0,SUM(CE$3:CE118)=0,SUM($H119:CD119)=0),$B119,0)</f>
        <v>0</v>
      </c>
      <c r="CF119">
        <f ca="1">IF(AND($B119&gt;0,SUM(CF$3:CF118)=0,SUM($H119:CE119)=0),$B119,0)</f>
        <v>0</v>
      </c>
      <c r="CG119">
        <f ca="1">IF(AND($B119&gt;0,SUM(CG$3:CG118)=0,SUM($H119:CF119)=0),$B119,0)</f>
        <v>0</v>
      </c>
      <c r="CH119">
        <f ca="1">IF(AND($B119&gt;0,SUM(CH$3:CH118)=0,SUM($H119:CG119)=0),$B119,0)</f>
        <v>0</v>
      </c>
      <c r="CI119">
        <f ca="1">IF(AND($B119&gt;0,SUM(CI$3:CI118)=0,SUM($H119:CH119)=0),$B119,0)</f>
        <v>0</v>
      </c>
      <c r="CJ119">
        <f ca="1">IF(AND($B119&gt;0,SUM(CJ$3:CJ118)=0,SUM($H119:CI119)=0),$B119,0)</f>
        <v>0</v>
      </c>
      <c r="CK119">
        <f ca="1">IF(AND($B119&gt;0,SUM(CK$3:CK118)=0,SUM($H119:CJ119)=0),$B119,0)</f>
        <v>0</v>
      </c>
      <c r="CL119">
        <f ca="1">IF(AND($B119&gt;0,SUM(CL$3:CL118)=0,SUM($H119:CK119)=0),$B119,0)</f>
        <v>0</v>
      </c>
      <c r="CM119">
        <f ca="1">IF(AND($B119&gt;0,SUM(CM$3:CM118)=0,SUM($H119:CL119)=0),$B119,0)</f>
        <v>0</v>
      </c>
      <c r="CN119">
        <f ca="1">IF(AND($B119&gt;0,SUM(CN$3:CN118)=0,SUM($H119:CM119)=0),$B119,0)</f>
        <v>0</v>
      </c>
      <c r="CO119">
        <f ca="1">IF(AND($B119&gt;0,SUM(CO$3:CO118)=0,SUM($H119:CN119)=0),$B119,0)</f>
        <v>0</v>
      </c>
      <c r="CP119">
        <f ca="1">IF(AND($B119&gt;0,SUM(CP$3:CP118)=0,SUM($H119:CO119)=0),$B119,0)</f>
        <v>0</v>
      </c>
      <c r="CQ119">
        <f ca="1">IF(AND($B119&gt;0,SUM(CQ$3:CQ118)=0,SUM($H119:CP119)=0),$B119,0)</f>
        <v>0</v>
      </c>
      <c r="CR119">
        <f ca="1">IF(AND($B119&gt;0,SUM(CR$3:CR118)=0,SUM($H119:CQ119)=0),$B119,0)</f>
        <v>0</v>
      </c>
      <c r="CS119">
        <f ca="1">IF(AND($B119&gt;0,SUM(CS$3:CS118)=0,SUM($H119:CR119)=0),$B119,0)</f>
        <v>0</v>
      </c>
      <c r="CT119">
        <f ca="1">IF(AND($B119&gt;0,SUM(CT$3:CT118)=0,SUM($H119:CS119)=0),$B119,0)</f>
        <v>0</v>
      </c>
      <c r="CU119">
        <f ca="1">IF(AND($B119&gt;0,SUM(CU$3:CU118)=0,SUM($H119:CT119)=0),$B119,0)</f>
        <v>0</v>
      </c>
      <c r="CV119">
        <f ca="1">IF(AND($B119&gt;0,SUM(CV$3:CV118)=0,SUM($H119:CU119)=0),$B119,0)</f>
        <v>0</v>
      </c>
      <c r="CW119">
        <f ca="1">IF(AND($B119&gt;0,SUM(CW$3:CW118)=0,SUM($H119:CV119)=0),$B119,0)</f>
        <v>0</v>
      </c>
      <c r="CX119">
        <f ca="1">IF(AND($B119&gt;0,SUM(CX$3:CX118)=0,SUM($H119:CW119)=0),$B119,0)</f>
        <v>0</v>
      </c>
      <c r="CY119">
        <f ca="1">IF(AND($B119&gt;0,SUM(CY$3:CY118)=0,SUM($H119:CX119)=0),$B119,0)</f>
        <v>0</v>
      </c>
      <c r="CZ119">
        <f ca="1">IF(AND($B119&gt;0,SUM(CZ$3:CZ118)=0,SUM($H119:CY119)=0),$B119,0)</f>
        <v>0</v>
      </c>
      <c r="DA119">
        <f ca="1">IF(AND($B119&gt;0,SUM(DA$3:DA118)=0,SUM($H119:CZ119)=0),$B119,0)</f>
        <v>0</v>
      </c>
      <c r="DB119">
        <f ca="1">IF(AND($B119&gt;0,SUM(DB$3:DB118)=0,SUM($H119:DA119)=0),$B119,0)</f>
        <v>0</v>
      </c>
      <c r="DC119">
        <f ca="1">IF(AND($B119&gt;0,SUM(DC$3:DC118)=0,SUM($H119:DB119)=0),$B119,0)</f>
        <v>0</v>
      </c>
      <c r="DD119">
        <f ca="1">IF(AND($B119&gt;0,SUM(DD$3:DD118)=0,SUM($H119:DC119)=0),$B119,0)</f>
        <v>0</v>
      </c>
      <c r="DE119">
        <f ca="1">IF(AND($B119&gt;0,SUM(DE$3:DE118)=0,SUM($H119:DD119)=0),$B119,0)</f>
        <v>0</v>
      </c>
      <c r="DF119">
        <f ca="1">IF(AND($B119&gt;0,SUM(DF$3:DF118)=0,SUM($H119:DE119)=0),$B119,0)</f>
        <v>0</v>
      </c>
      <c r="DG119">
        <f ca="1">IF(AND($B119&gt;0,SUM(DG$3:DG118)=0,SUM($H119:DF119)=0),$B119,0)</f>
        <v>0</v>
      </c>
      <c r="DH119">
        <f ca="1">IF(AND($B119&gt;0,SUM(DH$3:DH118)=0,SUM($H119:DG119)=0),$B119,0)</f>
        <v>0</v>
      </c>
      <c r="DI119">
        <f ca="1">IF(AND($B119&gt;0,SUM(DI$3:DI118)=0,SUM($H119:DH119)=0),$B119,0)</f>
        <v>0</v>
      </c>
      <c r="DJ119">
        <f ca="1">IF(AND($B119&gt;0,SUM(DJ$3:DJ118)=0,SUM($H119:DI119)=0),$B119,0)</f>
        <v>0</v>
      </c>
      <c r="DK119">
        <f ca="1">IF(AND($B119&gt;0,SUM(DK$3:DK118)=0,SUM($H119:DJ119)=0),$B119,0)</f>
        <v>0</v>
      </c>
      <c r="DL119">
        <f ca="1">IF(AND($B119&gt;0,SUM(DL$3:DL118)=0,SUM($H119:DK119)=0),$B119,0)</f>
        <v>0</v>
      </c>
      <c r="DM119">
        <f ca="1">IF(AND($B119&gt;0,SUM(DM$3:DM118)=0,SUM($H119:DL119)=0),$B119,0)</f>
        <v>0</v>
      </c>
      <c r="DN119">
        <f ca="1">IF(AND($B119&gt;0,SUM(DN$3:DN118)=0,SUM($H119:DM119)=0),$B119,0)</f>
        <v>0</v>
      </c>
      <c r="DO119">
        <f ca="1">IF(AND($B119&gt;0,SUM(DO$3:DO118)=0,SUM($H119:DN119)=0),$B119,0)</f>
        <v>0</v>
      </c>
      <c r="DP119">
        <f ca="1">IF(AND($B119&gt;0,SUM(DP$3:DP118)=0,SUM($H119:DO119)=0),$B119,0)</f>
        <v>0</v>
      </c>
      <c r="DQ119">
        <f ca="1">IF(AND($B119&gt;0,SUM(DQ$3:DQ118)=0,SUM($H119:DP119)=0),$B119,0)</f>
        <v>0</v>
      </c>
      <c r="DR119">
        <f ca="1">IF(AND($B119&gt;0,SUM(DR$3:DR118)=0,SUM($H119:DQ119)=0),$B119,0)</f>
        <v>0</v>
      </c>
      <c r="DS119">
        <f ca="1">IF(AND($B119&gt;0,SUM(DS$3:DS118)=0,SUM($H119:DR119)=0),$B119,0)</f>
        <v>0</v>
      </c>
      <c r="DT119">
        <f ca="1">IF(AND($B119&gt;0,SUM(DT$3:DT118)=0,SUM($H119:DS119)=0),$B119,0)</f>
        <v>0</v>
      </c>
      <c r="DU119">
        <f ca="1">IF(AND($B119&gt;0,SUM(DU$3:DU118)=0,SUM($H119:DT119)=0),$B119,0)</f>
        <v>0</v>
      </c>
      <c r="DV119">
        <f ca="1">IF(AND($B119&gt;0,SUM(DV$3:DV118)=0,SUM($H119:DU119)=0),$B119,0)</f>
        <v>0</v>
      </c>
      <c r="DW119">
        <f ca="1">IF(AND($B119&gt;0,SUM(DW$3:DW118)=0,SUM($H119:DV119)=0),$B119,0)</f>
        <v>0</v>
      </c>
      <c r="DX119">
        <f ca="1">IF(AND($B119&gt;0,SUM(DX$3:DX118)=0,SUM($H119:DW119)=0),$B119,0)</f>
        <v>0</v>
      </c>
      <c r="DY119">
        <f ca="1">IF(AND($B119&gt;0,SUM(DY$3:DY118)=0,SUM($H119:DX119)=0),$B119,0)</f>
        <v>0</v>
      </c>
      <c r="DZ119">
        <f ca="1">IF(AND($B119&gt;0,SUM(DZ$3:DZ118)=0,SUM($H119:DY119)=0),$B119,0)</f>
        <v>0</v>
      </c>
      <c r="EA119">
        <f ca="1">IF(AND($B119&gt;0,SUM(EA$3:EA118)=0,SUM($H119:DZ119)=0),$B119,0)</f>
        <v>0</v>
      </c>
      <c r="EB119">
        <f ca="1">IF(AND($B119&gt;0,SUM(EB$3:EB118)=0,SUM($H119:EA119)=0),$B119,0)</f>
        <v>0</v>
      </c>
      <c r="EC119">
        <f ca="1">IF(AND($B119&gt;0,SUM(EC$3:EC118)=0,SUM($H119:EB119)=0),$B119,0)</f>
        <v>0</v>
      </c>
      <c r="ED119">
        <f ca="1">IF(AND($B119&gt;0,SUM(ED$3:ED118)=0,SUM($H119:EC119)=0),$B119,0)</f>
        <v>0</v>
      </c>
      <c r="EE119">
        <f ca="1">IF(AND($B119&gt;0,SUM(EE$3:EE118)=0,SUM($H119:ED119)=0),$B119,0)</f>
        <v>0</v>
      </c>
      <c r="EF119">
        <f ca="1">IF(AND($B119&gt;0,SUM(EF$3:EF118)=0,SUM($H119:EE119)=0),$B119,0)</f>
        <v>0</v>
      </c>
      <c r="EG119">
        <f ca="1">IF(AND($B119&gt;0,SUM(EG$3:EG118)=0,SUM($H119:EF119)=0),$B119,0)</f>
        <v>0</v>
      </c>
      <c r="EH119">
        <f ca="1">IF(AND($B119&gt;0,SUM(EH$3:EH118)=0,SUM($H119:EG119)=0),$B119,0)</f>
        <v>0</v>
      </c>
      <c r="EI119">
        <f ca="1">IF(AND($B119&gt;0,SUM(EI$3:EI118)=0,SUM($H119:EH119)=0),$B119,0)</f>
        <v>0</v>
      </c>
      <c r="EJ119">
        <f ca="1">IF(AND($B119&gt;0,SUM(EJ$3:EJ118)=0,SUM($H119:EI119)=0),$B119,0)</f>
        <v>0</v>
      </c>
      <c r="EK119">
        <f ca="1">IF(AND($B119&gt;0,SUM(EK$3:EK118)=0,SUM($H119:EJ119)=0),$B119,0)</f>
        <v>0</v>
      </c>
      <c r="EL119">
        <f ca="1">IF(AND($B119&gt;0,SUM(EL$3:EL118)=0,SUM($H119:EK119)=0),$B119,0)</f>
        <v>0</v>
      </c>
      <c r="EM119">
        <f ca="1">IF(AND($B119&gt;0,SUM(EM$3:EM118)=0,SUM($H119:EL119)=0),$B119,0)</f>
        <v>0</v>
      </c>
      <c r="EN119">
        <f ca="1">IF(AND($B119&gt;0,SUM(EN$3:EN118)=0,SUM($H119:EM119)=0),$B119,0)</f>
        <v>0</v>
      </c>
      <c r="EO119">
        <f ca="1">IF(AND($B119&gt;0,SUM(EO$3:EO118)=0,SUM($H119:EN119)=0),$B119,0)</f>
        <v>0</v>
      </c>
      <c r="EP119">
        <f ca="1">IF(AND($B119&gt;0,SUM(EP$3:EP118)=0,SUM($H119:EO119)=0),$B119,0)</f>
        <v>0</v>
      </c>
      <c r="EQ119">
        <f ca="1">IF(AND($B119&gt;0,SUM(EQ$3:EQ118)=0,SUM($H119:EP119)=0),$B119,0)</f>
        <v>0</v>
      </c>
      <c r="ER119">
        <f ca="1">IF(AND($B119&gt;0,SUM(ER$3:ER118)=0,SUM($H119:EQ119)=0),$B119,0)</f>
        <v>0</v>
      </c>
      <c r="ES119">
        <f ca="1">IF(AND($B119&gt;0,SUM(ES$3:ES118)=0,SUM($H119:ER119)=0),$B119,0)</f>
        <v>0</v>
      </c>
      <c r="ET119">
        <f ca="1">IF(AND($B119&gt;0,SUM(ET$3:ET118)=0,SUM($H119:ES119)=0),$B119,0)</f>
        <v>0</v>
      </c>
      <c r="EU119">
        <f ca="1">IF(AND($B119&gt;0,SUM(EU$3:EU118)=0,SUM($H119:ET119)=0),$B119,0)</f>
        <v>0</v>
      </c>
      <c r="EV119">
        <f ca="1">IF(AND($B119&gt;0,SUM(EV$3:EV118)=0,SUM($H119:EU119)=0),$B119,0)</f>
        <v>0</v>
      </c>
      <c r="EW119">
        <f ca="1">IF(AND($B119&gt;0,SUM(EW$3:EW118)=0,SUM($H119:EV119)=0),$B119,0)</f>
        <v>0</v>
      </c>
      <c r="EX119">
        <f ca="1">IF(AND($B119&gt;0,SUM(EX$3:EX118)=0,SUM($H119:EW119)=0),$B119,0)</f>
        <v>0</v>
      </c>
      <c r="EY119">
        <f ca="1">IF(AND($B119&gt;0,SUM(EY$3:EY118)=0,SUM($H119:EX119)=0),$B119,0)</f>
        <v>0</v>
      </c>
      <c r="EZ119">
        <f ca="1">IF(AND($B119&gt;0,SUM(EZ$3:EZ118)=0,SUM($H119:EY119)=0),$B119,0)</f>
        <v>0</v>
      </c>
      <c r="FA119">
        <f ca="1">IF(AND($B119&gt;0,SUM(FA$3:FA118)=0,SUM($H119:EZ119)=0),$B119,0)</f>
        <v>0</v>
      </c>
      <c r="FB119">
        <f ca="1">IF(AND($B119&gt;0,SUM(FB$3:FB118)=0,SUM($H119:FA119)=0),$B119,0)</f>
        <v>0</v>
      </c>
      <c r="FC119">
        <f ca="1">IF(AND($B119&gt;0,SUM(FC$3:FC118)=0,SUM($H119:FB119)=0),$B119,0)</f>
        <v>0</v>
      </c>
      <c r="FD119">
        <f ca="1">IF(AND($B119&gt;0,SUM(FD$3:FD118)=0,SUM($H119:FC119)=0),$B119,0)</f>
        <v>0</v>
      </c>
      <c r="FE119">
        <f ca="1">IF(AND($B119&gt;0,SUM(FE$3:FE118)=0,SUM($H119:FD119)=0),$B119,0)</f>
        <v>0</v>
      </c>
      <c r="FF119">
        <f ca="1">IF(AND($B119&gt;0,SUM(FF$3:FF118)=0,SUM($H119:FE119)=0),$B119,0)</f>
        <v>0</v>
      </c>
      <c r="FG119">
        <f ca="1">IF(AND($B119&gt;0,SUM(FG$3:FG118)=0,SUM($H119:FF119)=0),$B119,0)</f>
        <v>0</v>
      </c>
      <c r="FH119">
        <f ca="1">IF(AND($B119&gt;0,SUM(FH$3:FH118)=0,SUM($H119:FG119)=0),$B119,0)</f>
        <v>0</v>
      </c>
      <c r="FI119">
        <f ca="1">IF(AND($B119&gt;0,SUM(FI$3:FI118)=0,SUM($H119:FH119)=0),$B119,0)</f>
        <v>0</v>
      </c>
      <c r="FJ119">
        <f ca="1">IF(AND($B119&gt;0,SUM(FJ$3:FJ118)=0,SUM($H119:FI119)=0),$B119,0)</f>
        <v>0</v>
      </c>
      <c r="FK119">
        <f ca="1">IF(AND($B119&gt;0,SUM(FK$3:FK118)=0,SUM($H119:FJ119)=0),$B119,0)</f>
        <v>0</v>
      </c>
      <c r="FL119">
        <f ca="1">IF(AND($B119&gt;0,SUM(FL$3:FL118)=0,SUM($H119:FK119)=0),$B119,0)</f>
        <v>0</v>
      </c>
      <c r="FM119">
        <f ca="1">IF(AND($B119&gt;0,SUM(FM$3:FM118)=0,SUM($H119:FL119)=0),$B119,0)</f>
        <v>0</v>
      </c>
      <c r="FN119">
        <f ca="1">IF(AND($B119&gt;0,SUM(FN$3:FN118)=0,SUM($H119:FM119)=0),$B119,0)</f>
        <v>0</v>
      </c>
      <c r="FS119" s="67"/>
      <c r="FT119" s="70"/>
      <c r="FU119" s="342"/>
      <c r="FV119" s="374" t="str">
        <f>""</f>
        <v/>
      </c>
      <c r="FY119" s="67"/>
      <c r="FZ119" s="70"/>
      <c r="GA119" s="342"/>
      <c r="GB119" s="374" t="str">
        <f>""</f>
        <v/>
      </c>
      <c r="GE119" s="67"/>
      <c r="GF119" s="70"/>
      <c r="GG119" s="342"/>
      <c r="GH119" s="374" t="str">
        <f>""</f>
        <v/>
      </c>
    </row>
    <row r="120" spans="1:190" ht="15.75" hidden="1" thickBot="1" x14ac:dyDescent="0.3">
      <c r="A120">
        <v>120</v>
      </c>
      <c r="C120" s="240">
        <f t="shared" ca="1" si="24"/>
        <v>0</v>
      </c>
      <c r="D120" s="240">
        <f t="shared" ca="1" si="25"/>
        <v>0</v>
      </c>
      <c r="E120" s="240">
        <f t="shared" ca="1" si="26"/>
        <v>0</v>
      </c>
      <c r="F120" s="240" t="str">
        <f t="shared" ca="1" si="27"/>
        <v/>
      </c>
      <c r="G120" s="47">
        <f ca="1">INDEX($I$2:$FN$2,ROWS(G$2:G120))</f>
        <v>0</v>
      </c>
      <c r="H120">
        <v>0</v>
      </c>
      <c r="I120">
        <f ca="1">IF(AND($B120&gt;0,SUM(I$3:I119)=0,SUM($H120:H120)=0),$B120,0)</f>
        <v>0</v>
      </c>
      <c r="J120">
        <f ca="1">IF(AND($B120&gt;0,SUM(J$3:J119)=0,SUM($H120:I120)=0),$B120,0)</f>
        <v>0</v>
      </c>
      <c r="K120">
        <f ca="1">IF(AND($B120&gt;0,SUM(K$3:K119)=0,SUM($H120:J120)=0),$B120,0)</f>
        <v>0</v>
      </c>
      <c r="L120">
        <f ca="1">IF(AND($B120&gt;0,SUM(L$3:L119)=0,SUM($H120:K120)=0),$B120,0)</f>
        <v>0</v>
      </c>
      <c r="M120">
        <f ca="1">IF(AND($B120&gt;0,SUM(M$3:M119)=0,SUM($H120:L120)=0),$B120,0)</f>
        <v>0</v>
      </c>
      <c r="N120">
        <f ca="1">IF(AND($B120&gt;0,SUM(N$3:N119)=0,SUM($H120:M120)=0),$B120,0)</f>
        <v>0</v>
      </c>
      <c r="O120">
        <f ca="1">IF(AND($B120&gt;0,SUM(O$3:O119)=0,SUM($H120:N120)=0),$B120,0)</f>
        <v>0</v>
      </c>
      <c r="P120">
        <f ca="1">IF(AND($B120&gt;0,SUM(P$3:P119)=0,SUM($H120:O120)=0),$B120,0)</f>
        <v>0</v>
      </c>
      <c r="Q120">
        <f ca="1">IF(AND($B120&gt;0,SUM(Q$3:Q119)=0,SUM($H120:P120)=0),$B120,0)</f>
        <v>0</v>
      </c>
      <c r="R120">
        <f ca="1">IF(AND($B120&gt;0,SUM(R$3:R119)=0,SUM($H120:Q120)=0),$B120,0)</f>
        <v>0</v>
      </c>
      <c r="S120">
        <f ca="1">IF(AND($B120&gt;0,SUM(S$3:S119)=0,SUM($H120:R120)=0),$B120,0)</f>
        <v>0</v>
      </c>
      <c r="T120">
        <f ca="1">IF(AND($B120&gt;0,SUM(T$3:T119)=0,SUM($H120:S120)=0),$B120,0)</f>
        <v>0</v>
      </c>
      <c r="U120">
        <f ca="1">IF(AND($B120&gt;0,SUM(U$3:U119)=0,SUM($H120:T120)=0),$B120,0)</f>
        <v>0</v>
      </c>
      <c r="V120">
        <f ca="1">IF(AND($B120&gt;0,SUM(V$3:V119)=0,SUM($H120:U120)=0),$B120,0)</f>
        <v>0</v>
      </c>
      <c r="W120">
        <f ca="1">IF(AND($B120&gt;0,SUM(W$3:W119)=0,SUM($H120:V120)=0),$B120,0)</f>
        <v>0</v>
      </c>
      <c r="X120">
        <f ca="1">IF(AND($B120&gt;0,SUM(X$3:X119)=0,SUM($H120:W120)=0),$B120,0)</f>
        <v>0</v>
      </c>
      <c r="Y120">
        <f ca="1">IF(AND($B120&gt;0,SUM(Y$3:Y119)=0,SUM($H120:X120)=0),$B120,0)</f>
        <v>0</v>
      </c>
      <c r="Z120">
        <f ca="1">IF(AND($B120&gt;0,SUM(Z$3:Z119)=0,SUM($H120:Y120)=0),$B120,0)</f>
        <v>0</v>
      </c>
      <c r="AA120">
        <f ca="1">IF(AND($B120&gt;0,SUM(AA$3:AA119)=0,SUM($H120:Z120)=0),$B120,0)</f>
        <v>0</v>
      </c>
      <c r="AB120">
        <f ca="1">IF(AND($B120&gt;0,SUM(AB$3:AB119)=0,SUM($H120:AA120)=0),$B120,0)</f>
        <v>0</v>
      </c>
      <c r="AC120">
        <f ca="1">IF(AND($B120&gt;0,SUM(AC$3:AC119)=0,SUM($H120:AB120)=0),$B120,0)</f>
        <v>0</v>
      </c>
      <c r="AD120">
        <f ca="1">IF(AND($B120&gt;0,SUM(AD$3:AD119)=0,SUM($H120:AC120)=0),$B120,0)</f>
        <v>0</v>
      </c>
      <c r="AE120">
        <f ca="1">IF(AND($B120&gt;0,SUM(AE$3:AE119)=0,SUM($H120:AD120)=0),$B120,0)</f>
        <v>0</v>
      </c>
      <c r="AF120">
        <f ca="1">IF(AND($B120&gt;0,SUM(AF$3:AF119)=0,SUM($H120:AE120)=0),$B120,0)</f>
        <v>0</v>
      </c>
      <c r="AG120">
        <f ca="1">IF(AND($B120&gt;0,SUM(AG$3:AG119)=0,SUM($H120:AF120)=0),$B120,0)</f>
        <v>0</v>
      </c>
      <c r="AH120">
        <f ca="1">IF(AND($B120&gt;0,SUM(AH$3:AH119)=0,SUM($H120:AG120)=0),$B120,0)</f>
        <v>0</v>
      </c>
      <c r="AI120">
        <f ca="1">IF(AND($B120&gt;0,SUM(AI$3:AI119)=0,SUM($H120:AH120)=0),$B120,0)</f>
        <v>0</v>
      </c>
      <c r="AJ120">
        <f ca="1">IF(AND($B120&gt;0,SUM(AJ$3:AJ119)=0,SUM($H120:AI120)=0),$B120,0)</f>
        <v>0</v>
      </c>
      <c r="AK120">
        <f ca="1">IF(AND($B120&gt;0,SUM(AK$3:AK119)=0,SUM($H120:AJ120)=0),$B120,0)</f>
        <v>0</v>
      </c>
      <c r="AL120">
        <f ca="1">IF(AND($B120&gt;0,SUM(AL$3:AL119)=0,SUM($H120:AK120)=0),$B120,0)</f>
        <v>0</v>
      </c>
      <c r="AM120">
        <f ca="1">IF(AND($B120&gt;0,SUM(AM$3:AM119)=0,SUM($H120:AL120)=0),$B120,0)</f>
        <v>0</v>
      </c>
      <c r="AN120">
        <f ca="1">IF(AND($B120&gt;0,SUM(AN$3:AN119)=0,SUM($H120:AM120)=0),$B120,0)</f>
        <v>0</v>
      </c>
      <c r="AO120">
        <f ca="1">IF(AND($B120&gt;0,SUM(AO$3:AO119)=0,SUM($H120:AN120)=0),$B120,0)</f>
        <v>0</v>
      </c>
      <c r="AP120">
        <f ca="1">IF(AND($B120&gt;0,SUM(AP$3:AP119)=0,SUM($H120:AO120)=0),$B120,0)</f>
        <v>0</v>
      </c>
      <c r="AQ120">
        <f ca="1">IF(AND($B120&gt;0,SUM(AQ$3:AQ119)=0,SUM($H120:AP120)=0),$B120,0)</f>
        <v>0</v>
      </c>
      <c r="AR120">
        <f ca="1">IF(AND($B120&gt;0,SUM(AR$3:AR119)=0,SUM($H120:AQ120)=0),$B120,0)</f>
        <v>0</v>
      </c>
      <c r="AS120">
        <f ca="1">IF(AND($B120&gt;0,SUM(AS$3:AS119)=0,SUM($H120:AR120)=0),$B120,0)</f>
        <v>0</v>
      </c>
      <c r="AT120">
        <f ca="1">IF(AND($B120&gt;0,SUM(AT$3:AT119)=0,SUM($H120:AS120)=0),$B120,0)</f>
        <v>0</v>
      </c>
      <c r="AU120">
        <f ca="1">IF(AND($B120&gt;0,SUM(AU$3:AU119)=0,SUM($H120:AT120)=0),$B120,0)</f>
        <v>0</v>
      </c>
      <c r="AV120">
        <f ca="1">IF(AND($B120&gt;0,SUM(AV$3:AV119)=0,SUM($H120:AU120)=0),$B120,0)</f>
        <v>0</v>
      </c>
      <c r="AW120">
        <f ca="1">IF(AND($B120&gt;0,SUM(AW$3:AW119)=0,SUM($H120:AV120)=0),$B120,0)</f>
        <v>0</v>
      </c>
      <c r="AX120">
        <f ca="1">IF(AND($B120&gt;0,SUM(AX$3:AX119)=0,SUM($H120:AW120)=0),$B120,0)</f>
        <v>0</v>
      </c>
      <c r="AY120">
        <f ca="1">IF(AND($B120&gt;0,SUM(AY$3:AY119)=0,SUM($H120:AX120)=0),$B120,0)</f>
        <v>0</v>
      </c>
      <c r="AZ120">
        <f ca="1">IF(AND($B120&gt;0,SUM(AZ$3:AZ119)=0,SUM($H120:AY120)=0),$B120,0)</f>
        <v>0</v>
      </c>
      <c r="BA120">
        <f ca="1">IF(AND($B120&gt;0,SUM(BA$3:BA119)=0,SUM($H120:AZ120)=0),$B120,0)</f>
        <v>0</v>
      </c>
      <c r="BB120">
        <f ca="1">IF(AND($B120&gt;0,SUM(BB$3:BB119)=0,SUM($H120:BA120)=0),$B120,0)</f>
        <v>0</v>
      </c>
      <c r="BC120">
        <f ca="1">IF(AND($B120&gt;0,SUM(BC$3:BC119)=0,SUM($H120:BB120)=0),$B120,0)</f>
        <v>0</v>
      </c>
      <c r="BD120">
        <f ca="1">IF(AND($B120&gt;0,SUM(BD$3:BD119)=0,SUM($H120:BC120)=0),$B120,0)</f>
        <v>0</v>
      </c>
      <c r="BE120">
        <f ca="1">IF(AND($B120&gt;0,SUM(BE$3:BE119)=0,SUM($H120:BD120)=0),$B120,0)</f>
        <v>0</v>
      </c>
      <c r="BF120">
        <f ca="1">IF(AND($B120&gt;0,SUM(BF$3:BF119)=0,SUM($H120:BE120)=0),$B120,0)</f>
        <v>0</v>
      </c>
      <c r="BG120">
        <f ca="1">IF(AND($B120&gt;0,SUM(BG$3:BG119)=0,SUM($H120:BF120)=0),$B120,0)</f>
        <v>0</v>
      </c>
      <c r="BH120">
        <f ca="1">IF(AND($B120&gt;0,SUM(BH$3:BH119)=0,SUM($H120:BG120)=0),$B120,0)</f>
        <v>0</v>
      </c>
      <c r="BI120">
        <f ca="1">IF(AND($B120&gt;0,SUM(BI$3:BI119)=0,SUM($H120:BH120)=0),$B120,0)</f>
        <v>0</v>
      </c>
      <c r="BJ120">
        <f ca="1">IF(AND($B120&gt;0,SUM(BJ$3:BJ119)=0,SUM($H120:BI120)=0),$B120,0)</f>
        <v>0</v>
      </c>
      <c r="BK120">
        <f ca="1">IF(AND($B120&gt;0,SUM(BK$3:BK119)=0,SUM($H120:BJ120)=0),$B120,0)</f>
        <v>0</v>
      </c>
      <c r="BL120">
        <f ca="1">IF(AND($B120&gt;0,SUM(BL$3:BL119)=0,SUM($H120:BK120)=0),$B120,0)</f>
        <v>0</v>
      </c>
      <c r="BM120">
        <f ca="1">IF(AND($B120&gt;0,SUM(BM$3:BM119)=0,SUM($H120:BL120)=0),$B120,0)</f>
        <v>0</v>
      </c>
      <c r="BN120">
        <f ca="1">IF(AND($B120&gt;0,SUM(BN$3:BN119)=0,SUM($H120:BM120)=0),$B120,0)</f>
        <v>0</v>
      </c>
      <c r="BO120">
        <f ca="1">IF(AND($B120&gt;0,SUM(BO$3:BO119)=0,SUM($H120:BN120)=0),$B120,0)</f>
        <v>0</v>
      </c>
      <c r="BP120">
        <f ca="1">IF(AND($B120&gt;0,SUM(BP$3:BP119)=0,SUM($H120:BO120)=0),$B120,0)</f>
        <v>0</v>
      </c>
      <c r="BQ120">
        <f ca="1">IF(AND($B120&gt;0,SUM(BQ$3:BQ119)=0,SUM($H120:BP120)=0),$B120,0)</f>
        <v>0</v>
      </c>
      <c r="BR120">
        <f ca="1">IF(AND($B120&gt;0,SUM(BR$3:BR119)=0,SUM($H120:BQ120)=0),$B120,0)</f>
        <v>0</v>
      </c>
      <c r="BS120">
        <f ca="1">IF(AND($B120&gt;0,SUM(BS$3:BS119)=0,SUM($H120:BR120)=0),$B120,0)</f>
        <v>0</v>
      </c>
      <c r="BT120">
        <f ca="1">IF(AND($B120&gt;0,SUM(BT$3:BT119)=0,SUM($H120:BS120)=0),$B120,0)</f>
        <v>0</v>
      </c>
      <c r="BU120">
        <f ca="1">IF(AND($B120&gt;0,SUM(BU$3:BU119)=0,SUM($H120:BT120)=0),$B120,0)</f>
        <v>0</v>
      </c>
      <c r="BV120">
        <f ca="1">IF(AND($B120&gt;0,SUM(BV$3:BV119)=0,SUM($H120:BU120)=0),$B120,0)</f>
        <v>0</v>
      </c>
      <c r="BW120">
        <f ca="1">IF(AND($B120&gt;0,SUM(BW$3:BW119)=0,SUM($H120:BV120)=0),$B120,0)</f>
        <v>0</v>
      </c>
      <c r="BX120">
        <f ca="1">IF(AND($B120&gt;0,SUM(BX$3:BX119)=0,SUM($H120:BW120)=0),$B120,0)</f>
        <v>0</v>
      </c>
      <c r="BY120">
        <f ca="1">IF(AND($B120&gt;0,SUM(BY$3:BY119)=0,SUM($H120:BX120)=0),$B120,0)</f>
        <v>0</v>
      </c>
      <c r="BZ120">
        <f ca="1">IF(AND($B120&gt;0,SUM(BZ$3:BZ119)=0,SUM($H120:BY120)=0),$B120,0)</f>
        <v>0</v>
      </c>
      <c r="CA120">
        <f ca="1">IF(AND($B120&gt;0,SUM(CA$3:CA119)=0,SUM($H120:BZ120)=0),$B120,0)</f>
        <v>0</v>
      </c>
      <c r="CB120">
        <f ca="1">IF(AND($B120&gt;0,SUM(CB$3:CB119)=0,SUM($H120:CA120)=0),$B120,0)</f>
        <v>0</v>
      </c>
      <c r="CC120">
        <f ca="1">IF(AND($B120&gt;0,SUM(CC$3:CC119)=0,SUM($H120:CB120)=0),$B120,0)</f>
        <v>0</v>
      </c>
      <c r="CD120">
        <f ca="1">IF(AND($B120&gt;0,SUM(CD$3:CD119)=0,SUM($H120:CC120)=0),$B120,0)</f>
        <v>0</v>
      </c>
      <c r="CE120">
        <f ca="1">IF(AND($B120&gt;0,SUM(CE$3:CE119)=0,SUM($H120:CD120)=0),$B120,0)</f>
        <v>0</v>
      </c>
      <c r="CF120">
        <f ca="1">IF(AND($B120&gt;0,SUM(CF$3:CF119)=0,SUM($H120:CE120)=0),$B120,0)</f>
        <v>0</v>
      </c>
      <c r="CG120">
        <f ca="1">IF(AND($B120&gt;0,SUM(CG$3:CG119)=0,SUM($H120:CF120)=0),$B120,0)</f>
        <v>0</v>
      </c>
      <c r="CH120">
        <f ca="1">IF(AND($B120&gt;0,SUM(CH$3:CH119)=0,SUM($H120:CG120)=0),$B120,0)</f>
        <v>0</v>
      </c>
      <c r="CI120">
        <f ca="1">IF(AND($B120&gt;0,SUM(CI$3:CI119)=0,SUM($H120:CH120)=0),$B120,0)</f>
        <v>0</v>
      </c>
      <c r="CJ120">
        <f ca="1">IF(AND($B120&gt;0,SUM(CJ$3:CJ119)=0,SUM($H120:CI120)=0),$B120,0)</f>
        <v>0</v>
      </c>
      <c r="CK120">
        <f ca="1">IF(AND($B120&gt;0,SUM(CK$3:CK119)=0,SUM($H120:CJ120)=0),$B120,0)</f>
        <v>0</v>
      </c>
      <c r="CL120">
        <f ca="1">IF(AND($B120&gt;0,SUM(CL$3:CL119)=0,SUM($H120:CK120)=0),$B120,0)</f>
        <v>0</v>
      </c>
      <c r="CM120">
        <f ca="1">IF(AND($B120&gt;0,SUM(CM$3:CM119)=0,SUM($H120:CL120)=0),$B120,0)</f>
        <v>0</v>
      </c>
      <c r="CN120">
        <f ca="1">IF(AND($B120&gt;0,SUM(CN$3:CN119)=0,SUM($H120:CM120)=0),$B120,0)</f>
        <v>0</v>
      </c>
      <c r="CO120">
        <f ca="1">IF(AND($B120&gt;0,SUM(CO$3:CO119)=0,SUM($H120:CN120)=0),$B120,0)</f>
        <v>0</v>
      </c>
      <c r="CP120">
        <f ca="1">IF(AND($B120&gt;0,SUM(CP$3:CP119)=0,SUM($H120:CO120)=0),$B120,0)</f>
        <v>0</v>
      </c>
      <c r="CQ120">
        <f ca="1">IF(AND($B120&gt;0,SUM(CQ$3:CQ119)=0,SUM($H120:CP120)=0),$B120,0)</f>
        <v>0</v>
      </c>
      <c r="CR120">
        <f ca="1">IF(AND($B120&gt;0,SUM(CR$3:CR119)=0,SUM($H120:CQ120)=0),$B120,0)</f>
        <v>0</v>
      </c>
      <c r="CS120">
        <f ca="1">IF(AND($B120&gt;0,SUM(CS$3:CS119)=0,SUM($H120:CR120)=0),$B120,0)</f>
        <v>0</v>
      </c>
      <c r="CT120">
        <f ca="1">IF(AND($B120&gt;0,SUM(CT$3:CT119)=0,SUM($H120:CS120)=0),$B120,0)</f>
        <v>0</v>
      </c>
      <c r="CU120">
        <f ca="1">IF(AND($B120&gt;0,SUM(CU$3:CU119)=0,SUM($H120:CT120)=0),$B120,0)</f>
        <v>0</v>
      </c>
      <c r="CV120">
        <f ca="1">IF(AND($B120&gt;0,SUM(CV$3:CV119)=0,SUM($H120:CU120)=0),$B120,0)</f>
        <v>0</v>
      </c>
      <c r="CW120">
        <f ca="1">IF(AND($B120&gt;0,SUM(CW$3:CW119)=0,SUM($H120:CV120)=0),$B120,0)</f>
        <v>0</v>
      </c>
      <c r="CX120">
        <f ca="1">IF(AND($B120&gt;0,SUM(CX$3:CX119)=0,SUM($H120:CW120)=0),$B120,0)</f>
        <v>0</v>
      </c>
      <c r="CY120">
        <f ca="1">IF(AND($B120&gt;0,SUM(CY$3:CY119)=0,SUM($H120:CX120)=0),$B120,0)</f>
        <v>0</v>
      </c>
      <c r="CZ120">
        <f ca="1">IF(AND($B120&gt;0,SUM(CZ$3:CZ119)=0,SUM($H120:CY120)=0),$B120,0)</f>
        <v>0</v>
      </c>
      <c r="DA120">
        <f ca="1">IF(AND($B120&gt;0,SUM(DA$3:DA119)=0,SUM($H120:CZ120)=0),$B120,0)</f>
        <v>0</v>
      </c>
      <c r="DB120">
        <f ca="1">IF(AND($B120&gt;0,SUM(DB$3:DB119)=0,SUM($H120:DA120)=0),$B120,0)</f>
        <v>0</v>
      </c>
      <c r="DC120">
        <f ca="1">IF(AND($B120&gt;0,SUM(DC$3:DC119)=0,SUM($H120:DB120)=0),$B120,0)</f>
        <v>0</v>
      </c>
      <c r="DD120">
        <f ca="1">IF(AND($B120&gt;0,SUM(DD$3:DD119)=0,SUM($H120:DC120)=0),$B120,0)</f>
        <v>0</v>
      </c>
      <c r="DE120">
        <f ca="1">IF(AND($B120&gt;0,SUM(DE$3:DE119)=0,SUM($H120:DD120)=0),$B120,0)</f>
        <v>0</v>
      </c>
      <c r="DF120">
        <f ca="1">IF(AND($B120&gt;0,SUM(DF$3:DF119)=0,SUM($H120:DE120)=0),$B120,0)</f>
        <v>0</v>
      </c>
      <c r="DG120">
        <f ca="1">IF(AND($B120&gt;0,SUM(DG$3:DG119)=0,SUM($H120:DF120)=0),$B120,0)</f>
        <v>0</v>
      </c>
      <c r="DH120">
        <f ca="1">IF(AND($B120&gt;0,SUM(DH$3:DH119)=0,SUM($H120:DG120)=0),$B120,0)</f>
        <v>0</v>
      </c>
      <c r="DI120">
        <f ca="1">IF(AND($B120&gt;0,SUM(DI$3:DI119)=0,SUM($H120:DH120)=0),$B120,0)</f>
        <v>0</v>
      </c>
      <c r="DJ120">
        <f ca="1">IF(AND($B120&gt;0,SUM(DJ$3:DJ119)=0,SUM($H120:DI120)=0),$B120,0)</f>
        <v>0</v>
      </c>
      <c r="DK120">
        <f ca="1">IF(AND($B120&gt;0,SUM(DK$3:DK119)=0,SUM($H120:DJ120)=0),$B120,0)</f>
        <v>0</v>
      </c>
      <c r="DL120">
        <f ca="1">IF(AND($B120&gt;0,SUM(DL$3:DL119)=0,SUM($H120:DK120)=0),$B120,0)</f>
        <v>0</v>
      </c>
      <c r="DM120">
        <f ca="1">IF(AND($B120&gt;0,SUM(DM$3:DM119)=0,SUM($H120:DL120)=0),$B120,0)</f>
        <v>0</v>
      </c>
      <c r="DN120">
        <f ca="1">IF(AND($B120&gt;0,SUM(DN$3:DN119)=0,SUM($H120:DM120)=0),$B120,0)</f>
        <v>0</v>
      </c>
      <c r="DO120">
        <f ca="1">IF(AND($B120&gt;0,SUM(DO$3:DO119)=0,SUM($H120:DN120)=0),$B120,0)</f>
        <v>0</v>
      </c>
      <c r="DP120">
        <f ca="1">IF(AND($B120&gt;0,SUM(DP$3:DP119)=0,SUM($H120:DO120)=0),$B120,0)</f>
        <v>0</v>
      </c>
      <c r="DQ120">
        <f ca="1">IF(AND($B120&gt;0,SUM(DQ$3:DQ119)=0,SUM($H120:DP120)=0),$B120,0)</f>
        <v>0</v>
      </c>
      <c r="DR120">
        <f ca="1">IF(AND($B120&gt;0,SUM(DR$3:DR119)=0,SUM($H120:DQ120)=0),$B120,0)</f>
        <v>0</v>
      </c>
      <c r="DS120">
        <f ca="1">IF(AND($B120&gt;0,SUM(DS$3:DS119)=0,SUM($H120:DR120)=0),$B120,0)</f>
        <v>0</v>
      </c>
      <c r="DT120">
        <f ca="1">IF(AND($B120&gt;0,SUM(DT$3:DT119)=0,SUM($H120:DS120)=0),$B120,0)</f>
        <v>0</v>
      </c>
      <c r="DU120">
        <f ca="1">IF(AND($B120&gt;0,SUM(DU$3:DU119)=0,SUM($H120:DT120)=0),$B120,0)</f>
        <v>0</v>
      </c>
      <c r="DV120">
        <f ca="1">IF(AND($B120&gt;0,SUM(DV$3:DV119)=0,SUM($H120:DU120)=0),$B120,0)</f>
        <v>0</v>
      </c>
      <c r="DW120">
        <f ca="1">IF(AND($B120&gt;0,SUM(DW$3:DW119)=0,SUM($H120:DV120)=0),$B120,0)</f>
        <v>0</v>
      </c>
      <c r="DX120">
        <f ca="1">IF(AND($B120&gt;0,SUM(DX$3:DX119)=0,SUM($H120:DW120)=0),$B120,0)</f>
        <v>0</v>
      </c>
      <c r="DY120">
        <f ca="1">IF(AND($B120&gt;0,SUM(DY$3:DY119)=0,SUM($H120:DX120)=0),$B120,0)</f>
        <v>0</v>
      </c>
      <c r="DZ120">
        <f ca="1">IF(AND($B120&gt;0,SUM(DZ$3:DZ119)=0,SUM($H120:DY120)=0),$B120,0)</f>
        <v>0</v>
      </c>
      <c r="EA120">
        <f ca="1">IF(AND($B120&gt;0,SUM(EA$3:EA119)=0,SUM($H120:DZ120)=0),$B120,0)</f>
        <v>0</v>
      </c>
      <c r="EB120">
        <f ca="1">IF(AND($B120&gt;0,SUM(EB$3:EB119)=0,SUM($H120:EA120)=0),$B120,0)</f>
        <v>0</v>
      </c>
      <c r="EC120">
        <f ca="1">IF(AND($B120&gt;0,SUM(EC$3:EC119)=0,SUM($H120:EB120)=0),$B120,0)</f>
        <v>0</v>
      </c>
      <c r="ED120">
        <f ca="1">IF(AND($B120&gt;0,SUM(ED$3:ED119)=0,SUM($H120:EC120)=0),$B120,0)</f>
        <v>0</v>
      </c>
      <c r="EE120">
        <f ca="1">IF(AND($B120&gt;0,SUM(EE$3:EE119)=0,SUM($H120:ED120)=0),$B120,0)</f>
        <v>0</v>
      </c>
      <c r="EF120">
        <f ca="1">IF(AND($B120&gt;0,SUM(EF$3:EF119)=0,SUM($H120:EE120)=0),$B120,0)</f>
        <v>0</v>
      </c>
      <c r="EG120">
        <f ca="1">IF(AND($B120&gt;0,SUM(EG$3:EG119)=0,SUM($H120:EF120)=0),$B120,0)</f>
        <v>0</v>
      </c>
      <c r="EH120">
        <f ca="1">IF(AND($B120&gt;0,SUM(EH$3:EH119)=0,SUM($H120:EG120)=0),$B120,0)</f>
        <v>0</v>
      </c>
      <c r="EI120">
        <f ca="1">IF(AND($B120&gt;0,SUM(EI$3:EI119)=0,SUM($H120:EH120)=0),$B120,0)</f>
        <v>0</v>
      </c>
      <c r="EJ120">
        <f ca="1">IF(AND($B120&gt;0,SUM(EJ$3:EJ119)=0,SUM($H120:EI120)=0),$B120,0)</f>
        <v>0</v>
      </c>
      <c r="EK120">
        <f ca="1">IF(AND($B120&gt;0,SUM(EK$3:EK119)=0,SUM($H120:EJ120)=0),$B120,0)</f>
        <v>0</v>
      </c>
      <c r="EL120">
        <f ca="1">IF(AND($B120&gt;0,SUM(EL$3:EL119)=0,SUM($H120:EK120)=0),$B120,0)</f>
        <v>0</v>
      </c>
      <c r="EM120">
        <f ca="1">IF(AND($B120&gt;0,SUM(EM$3:EM119)=0,SUM($H120:EL120)=0),$B120,0)</f>
        <v>0</v>
      </c>
      <c r="EN120">
        <f ca="1">IF(AND($B120&gt;0,SUM(EN$3:EN119)=0,SUM($H120:EM120)=0),$B120,0)</f>
        <v>0</v>
      </c>
      <c r="EO120">
        <f ca="1">IF(AND($B120&gt;0,SUM(EO$3:EO119)=0,SUM($H120:EN120)=0),$B120,0)</f>
        <v>0</v>
      </c>
      <c r="EP120">
        <f ca="1">IF(AND($B120&gt;0,SUM(EP$3:EP119)=0,SUM($H120:EO120)=0),$B120,0)</f>
        <v>0</v>
      </c>
      <c r="EQ120">
        <f ca="1">IF(AND($B120&gt;0,SUM(EQ$3:EQ119)=0,SUM($H120:EP120)=0),$B120,0)</f>
        <v>0</v>
      </c>
      <c r="ER120">
        <f ca="1">IF(AND($B120&gt;0,SUM(ER$3:ER119)=0,SUM($H120:EQ120)=0),$B120,0)</f>
        <v>0</v>
      </c>
      <c r="ES120">
        <f ca="1">IF(AND($B120&gt;0,SUM(ES$3:ES119)=0,SUM($H120:ER120)=0),$B120,0)</f>
        <v>0</v>
      </c>
      <c r="ET120">
        <f ca="1">IF(AND($B120&gt;0,SUM(ET$3:ET119)=0,SUM($H120:ES120)=0),$B120,0)</f>
        <v>0</v>
      </c>
      <c r="EU120">
        <f ca="1">IF(AND($B120&gt;0,SUM(EU$3:EU119)=0,SUM($H120:ET120)=0),$B120,0)</f>
        <v>0</v>
      </c>
      <c r="EV120">
        <f ca="1">IF(AND($B120&gt;0,SUM(EV$3:EV119)=0,SUM($H120:EU120)=0),$B120,0)</f>
        <v>0</v>
      </c>
      <c r="EW120">
        <f ca="1">IF(AND($B120&gt;0,SUM(EW$3:EW119)=0,SUM($H120:EV120)=0),$B120,0)</f>
        <v>0</v>
      </c>
      <c r="EX120">
        <f ca="1">IF(AND($B120&gt;0,SUM(EX$3:EX119)=0,SUM($H120:EW120)=0),$B120,0)</f>
        <v>0</v>
      </c>
      <c r="EY120">
        <f ca="1">IF(AND($B120&gt;0,SUM(EY$3:EY119)=0,SUM($H120:EX120)=0),$B120,0)</f>
        <v>0</v>
      </c>
      <c r="EZ120">
        <f ca="1">IF(AND($B120&gt;0,SUM(EZ$3:EZ119)=0,SUM($H120:EY120)=0),$B120,0)</f>
        <v>0</v>
      </c>
      <c r="FA120">
        <f ca="1">IF(AND($B120&gt;0,SUM(FA$3:FA119)=0,SUM($H120:EZ120)=0),$B120,0)</f>
        <v>0</v>
      </c>
      <c r="FB120">
        <f ca="1">IF(AND($B120&gt;0,SUM(FB$3:FB119)=0,SUM($H120:FA120)=0),$B120,0)</f>
        <v>0</v>
      </c>
      <c r="FC120">
        <f ca="1">IF(AND($B120&gt;0,SUM(FC$3:FC119)=0,SUM($H120:FB120)=0),$B120,0)</f>
        <v>0</v>
      </c>
      <c r="FD120">
        <f ca="1">IF(AND($B120&gt;0,SUM(FD$3:FD119)=0,SUM($H120:FC120)=0),$B120,0)</f>
        <v>0</v>
      </c>
      <c r="FE120">
        <f ca="1">IF(AND($B120&gt;0,SUM(FE$3:FE119)=0,SUM($H120:FD120)=0),$B120,0)</f>
        <v>0</v>
      </c>
      <c r="FF120">
        <f ca="1">IF(AND($B120&gt;0,SUM(FF$3:FF119)=0,SUM($H120:FE120)=0),$B120,0)</f>
        <v>0</v>
      </c>
      <c r="FG120">
        <f ca="1">IF(AND($B120&gt;0,SUM(FG$3:FG119)=0,SUM($H120:FF120)=0),$B120,0)</f>
        <v>0</v>
      </c>
      <c r="FH120">
        <f ca="1">IF(AND($B120&gt;0,SUM(FH$3:FH119)=0,SUM($H120:FG120)=0),$B120,0)</f>
        <v>0</v>
      </c>
      <c r="FI120">
        <f ca="1">IF(AND($B120&gt;0,SUM(FI$3:FI119)=0,SUM($H120:FH120)=0),$B120,0)</f>
        <v>0</v>
      </c>
      <c r="FJ120">
        <f ca="1">IF(AND($B120&gt;0,SUM(FJ$3:FJ119)=0,SUM($H120:FI120)=0),$B120,0)</f>
        <v>0</v>
      </c>
      <c r="FK120">
        <f ca="1">IF(AND($B120&gt;0,SUM(FK$3:FK119)=0,SUM($H120:FJ120)=0),$B120,0)</f>
        <v>0</v>
      </c>
      <c r="FL120">
        <f ca="1">IF(AND($B120&gt;0,SUM(FL$3:FL119)=0,SUM($H120:FK120)=0),$B120,0)</f>
        <v>0</v>
      </c>
      <c r="FM120">
        <f ca="1">IF(AND($B120&gt;0,SUM(FM$3:FM119)=0,SUM($H120:FL120)=0),$B120,0)</f>
        <v>0</v>
      </c>
      <c r="FN120">
        <f ca="1">IF(AND($B120&gt;0,SUM(FN$3:FN119)=0,SUM($H120:FM120)=0),$B120,0)</f>
        <v>0</v>
      </c>
      <c r="FS120" s="67"/>
      <c r="FT120" s="67"/>
      <c r="FU120" s="342"/>
      <c r="FV120" s="374" t="str">
        <f>""</f>
        <v/>
      </c>
      <c r="FY120" s="67"/>
      <c r="FZ120" s="67"/>
      <c r="GA120" s="342"/>
      <c r="GB120" s="374" t="str">
        <f>""</f>
        <v/>
      </c>
      <c r="GE120" s="67"/>
      <c r="GF120" s="67"/>
      <c r="GG120" s="342"/>
      <c r="GH120" s="374" t="str">
        <f>""</f>
        <v/>
      </c>
    </row>
    <row r="121" spans="1:190" ht="15.75" hidden="1" thickBot="1" x14ac:dyDescent="0.3">
      <c r="A121">
        <v>121</v>
      </c>
      <c r="C121" s="240">
        <f t="shared" ca="1" si="24"/>
        <v>0</v>
      </c>
      <c r="D121" s="240">
        <f t="shared" ca="1" si="25"/>
        <v>0</v>
      </c>
      <c r="E121" s="240">
        <f t="shared" ca="1" si="26"/>
        <v>0</v>
      </c>
      <c r="F121" s="240" t="str">
        <f t="shared" ca="1" si="27"/>
        <v/>
      </c>
      <c r="G121" s="47">
        <f ca="1">INDEX($I$2:$FN$2,ROWS(G$2:G121))</f>
        <v>0</v>
      </c>
      <c r="H121">
        <v>0</v>
      </c>
      <c r="I121">
        <f ca="1">IF(AND($B121&gt;0,SUM(I$3:I120)=0,SUM($H121:H121)=0),$B121,0)</f>
        <v>0</v>
      </c>
      <c r="J121">
        <f ca="1">IF(AND($B121&gt;0,SUM(J$3:J120)=0,SUM($H121:I121)=0),$B121,0)</f>
        <v>0</v>
      </c>
      <c r="K121">
        <f ca="1">IF(AND($B121&gt;0,SUM(K$3:K120)=0,SUM($H121:J121)=0),$B121,0)</f>
        <v>0</v>
      </c>
      <c r="L121">
        <f ca="1">IF(AND($B121&gt;0,SUM(L$3:L120)=0,SUM($H121:K121)=0),$B121,0)</f>
        <v>0</v>
      </c>
      <c r="M121">
        <f ca="1">IF(AND($B121&gt;0,SUM(M$3:M120)=0,SUM($H121:L121)=0),$B121,0)</f>
        <v>0</v>
      </c>
      <c r="N121">
        <f ca="1">IF(AND($B121&gt;0,SUM(N$3:N120)=0,SUM($H121:M121)=0),$B121,0)</f>
        <v>0</v>
      </c>
      <c r="O121">
        <f ca="1">IF(AND($B121&gt;0,SUM(O$3:O120)=0,SUM($H121:N121)=0),$B121,0)</f>
        <v>0</v>
      </c>
      <c r="P121">
        <f ca="1">IF(AND($B121&gt;0,SUM(P$3:P120)=0,SUM($H121:O121)=0),$B121,0)</f>
        <v>0</v>
      </c>
      <c r="Q121">
        <f ca="1">IF(AND($B121&gt;0,SUM(Q$3:Q120)=0,SUM($H121:P121)=0),$B121,0)</f>
        <v>0</v>
      </c>
      <c r="R121">
        <f ca="1">IF(AND($B121&gt;0,SUM(R$3:R120)=0,SUM($H121:Q121)=0),$B121,0)</f>
        <v>0</v>
      </c>
      <c r="S121">
        <f ca="1">IF(AND($B121&gt;0,SUM(S$3:S120)=0,SUM($H121:R121)=0),$B121,0)</f>
        <v>0</v>
      </c>
      <c r="T121">
        <f ca="1">IF(AND($B121&gt;0,SUM(T$3:T120)=0,SUM($H121:S121)=0),$B121,0)</f>
        <v>0</v>
      </c>
      <c r="U121">
        <f ca="1">IF(AND($B121&gt;0,SUM(U$3:U120)=0,SUM($H121:T121)=0),$B121,0)</f>
        <v>0</v>
      </c>
      <c r="V121">
        <f ca="1">IF(AND($B121&gt;0,SUM(V$3:V120)=0,SUM($H121:U121)=0),$B121,0)</f>
        <v>0</v>
      </c>
      <c r="W121">
        <f ca="1">IF(AND($B121&gt;0,SUM(W$3:W120)=0,SUM($H121:V121)=0),$B121,0)</f>
        <v>0</v>
      </c>
      <c r="X121">
        <f ca="1">IF(AND($B121&gt;0,SUM(X$3:X120)=0,SUM($H121:W121)=0),$B121,0)</f>
        <v>0</v>
      </c>
      <c r="Y121">
        <f ca="1">IF(AND($B121&gt;0,SUM(Y$3:Y120)=0,SUM($H121:X121)=0),$B121,0)</f>
        <v>0</v>
      </c>
      <c r="Z121">
        <f ca="1">IF(AND($B121&gt;0,SUM(Z$3:Z120)=0,SUM($H121:Y121)=0),$B121,0)</f>
        <v>0</v>
      </c>
      <c r="AA121">
        <f ca="1">IF(AND($B121&gt;0,SUM(AA$3:AA120)=0,SUM($H121:Z121)=0),$B121,0)</f>
        <v>0</v>
      </c>
      <c r="AB121">
        <f ca="1">IF(AND($B121&gt;0,SUM(AB$3:AB120)=0,SUM($H121:AA121)=0),$B121,0)</f>
        <v>0</v>
      </c>
      <c r="AC121">
        <f ca="1">IF(AND($B121&gt;0,SUM(AC$3:AC120)=0,SUM($H121:AB121)=0),$B121,0)</f>
        <v>0</v>
      </c>
      <c r="AD121">
        <f ca="1">IF(AND($B121&gt;0,SUM(AD$3:AD120)=0,SUM($H121:AC121)=0),$B121,0)</f>
        <v>0</v>
      </c>
      <c r="AE121">
        <f ca="1">IF(AND($B121&gt;0,SUM(AE$3:AE120)=0,SUM($H121:AD121)=0),$B121,0)</f>
        <v>0</v>
      </c>
      <c r="AF121">
        <f ca="1">IF(AND($B121&gt;0,SUM(AF$3:AF120)=0,SUM($H121:AE121)=0),$B121,0)</f>
        <v>0</v>
      </c>
      <c r="AG121">
        <f ca="1">IF(AND($B121&gt;0,SUM(AG$3:AG120)=0,SUM($H121:AF121)=0),$B121,0)</f>
        <v>0</v>
      </c>
      <c r="AH121">
        <f ca="1">IF(AND($B121&gt;0,SUM(AH$3:AH120)=0,SUM($H121:AG121)=0),$B121,0)</f>
        <v>0</v>
      </c>
      <c r="AI121">
        <f ca="1">IF(AND($B121&gt;0,SUM(AI$3:AI120)=0,SUM($H121:AH121)=0),$B121,0)</f>
        <v>0</v>
      </c>
      <c r="AJ121">
        <f ca="1">IF(AND($B121&gt;0,SUM(AJ$3:AJ120)=0,SUM($H121:AI121)=0),$B121,0)</f>
        <v>0</v>
      </c>
      <c r="AK121">
        <f ca="1">IF(AND($B121&gt;0,SUM(AK$3:AK120)=0,SUM($H121:AJ121)=0),$B121,0)</f>
        <v>0</v>
      </c>
      <c r="AL121">
        <f ca="1">IF(AND($B121&gt;0,SUM(AL$3:AL120)=0,SUM($H121:AK121)=0),$B121,0)</f>
        <v>0</v>
      </c>
      <c r="AM121">
        <f ca="1">IF(AND($B121&gt;0,SUM(AM$3:AM120)=0,SUM($H121:AL121)=0),$B121,0)</f>
        <v>0</v>
      </c>
      <c r="AN121">
        <f ca="1">IF(AND($B121&gt;0,SUM(AN$3:AN120)=0,SUM($H121:AM121)=0),$B121,0)</f>
        <v>0</v>
      </c>
      <c r="AO121">
        <f ca="1">IF(AND($B121&gt;0,SUM(AO$3:AO120)=0,SUM($H121:AN121)=0),$B121,0)</f>
        <v>0</v>
      </c>
      <c r="AP121">
        <f ca="1">IF(AND($B121&gt;0,SUM(AP$3:AP120)=0,SUM($H121:AO121)=0),$B121,0)</f>
        <v>0</v>
      </c>
      <c r="AQ121">
        <f ca="1">IF(AND($B121&gt;0,SUM(AQ$3:AQ120)=0,SUM($H121:AP121)=0),$B121,0)</f>
        <v>0</v>
      </c>
      <c r="AR121">
        <f ca="1">IF(AND($B121&gt;0,SUM(AR$3:AR120)=0,SUM($H121:AQ121)=0),$B121,0)</f>
        <v>0</v>
      </c>
      <c r="AS121">
        <f ca="1">IF(AND($B121&gt;0,SUM(AS$3:AS120)=0,SUM($H121:AR121)=0),$B121,0)</f>
        <v>0</v>
      </c>
      <c r="AT121">
        <f ca="1">IF(AND($B121&gt;0,SUM(AT$3:AT120)=0,SUM($H121:AS121)=0),$B121,0)</f>
        <v>0</v>
      </c>
      <c r="AU121">
        <f ca="1">IF(AND($B121&gt;0,SUM(AU$3:AU120)=0,SUM($H121:AT121)=0),$B121,0)</f>
        <v>0</v>
      </c>
      <c r="AV121">
        <f ca="1">IF(AND($B121&gt;0,SUM(AV$3:AV120)=0,SUM($H121:AU121)=0),$B121,0)</f>
        <v>0</v>
      </c>
      <c r="AW121">
        <f ca="1">IF(AND($B121&gt;0,SUM(AW$3:AW120)=0,SUM($H121:AV121)=0),$B121,0)</f>
        <v>0</v>
      </c>
      <c r="AX121">
        <f ca="1">IF(AND($B121&gt;0,SUM(AX$3:AX120)=0,SUM($H121:AW121)=0),$B121,0)</f>
        <v>0</v>
      </c>
      <c r="AY121">
        <f ca="1">IF(AND($B121&gt;0,SUM(AY$3:AY120)=0,SUM($H121:AX121)=0),$B121,0)</f>
        <v>0</v>
      </c>
      <c r="AZ121">
        <f ca="1">IF(AND($B121&gt;0,SUM(AZ$3:AZ120)=0,SUM($H121:AY121)=0),$B121,0)</f>
        <v>0</v>
      </c>
      <c r="BA121">
        <f ca="1">IF(AND($B121&gt;0,SUM(BA$3:BA120)=0,SUM($H121:AZ121)=0),$B121,0)</f>
        <v>0</v>
      </c>
      <c r="BB121">
        <f ca="1">IF(AND($B121&gt;0,SUM(BB$3:BB120)=0,SUM($H121:BA121)=0),$B121,0)</f>
        <v>0</v>
      </c>
      <c r="BC121">
        <f ca="1">IF(AND($B121&gt;0,SUM(BC$3:BC120)=0,SUM($H121:BB121)=0),$B121,0)</f>
        <v>0</v>
      </c>
      <c r="BD121">
        <f ca="1">IF(AND($B121&gt;0,SUM(BD$3:BD120)=0,SUM($H121:BC121)=0),$B121,0)</f>
        <v>0</v>
      </c>
      <c r="BE121">
        <f ca="1">IF(AND($B121&gt;0,SUM(BE$3:BE120)=0,SUM($H121:BD121)=0),$B121,0)</f>
        <v>0</v>
      </c>
      <c r="BF121">
        <f ca="1">IF(AND($B121&gt;0,SUM(BF$3:BF120)=0,SUM($H121:BE121)=0),$B121,0)</f>
        <v>0</v>
      </c>
      <c r="BG121">
        <f ca="1">IF(AND($B121&gt;0,SUM(BG$3:BG120)=0,SUM($H121:BF121)=0),$B121,0)</f>
        <v>0</v>
      </c>
      <c r="BH121">
        <f ca="1">IF(AND($B121&gt;0,SUM(BH$3:BH120)=0,SUM($H121:BG121)=0),$B121,0)</f>
        <v>0</v>
      </c>
      <c r="BI121">
        <f ca="1">IF(AND($B121&gt;0,SUM(BI$3:BI120)=0,SUM($H121:BH121)=0),$B121,0)</f>
        <v>0</v>
      </c>
      <c r="BJ121">
        <f ca="1">IF(AND($B121&gt;0,SUM(BJ$3:BJ120)=0,SUM($H121:BI121)=0),$B121,0)</f>
        <v>0</v>
      </c>
      <c r="BK121">
        <f ca="1">IF(AND($B121&gt;0,SUM(BK$3:BK120)=0,SUM($H121:BJ121)=0),$B121,0)</f>
        <v>0</v>
      </c>
      <c r="BL121">
        <f ca="1">IF(AND($B121&gt;0,SUM(BL$3:BL120)=0,SUM($H121:BK121)=0),$B121,0)</f>
        <v>0</v>
      </c>
      <c r="BM121">
        <f ca="1">IF(AND($B121&gt;0,SUM(BM$3:BM120)=0,SUM($H121:BL121)=0),$B121,0)</f>
        <v>0</v>
      </c>
      <c r="BN121">
        <f ca="1">IF(AND($B121&gt;0,SUM(BN$3:BN120)=0,SUM($H121:BM121)=0),$B121,0)</f>
        <v>0</v>
      </c>
      <c r="BO121">
        <f ca="1">IF(AND($B121&gt;0,SUM(BO$3:BO120)=0,SUM($H121:BN121)=0),$B121,0)</f>
        <v>0</v>
      </c>
      <c r="BP121">
        <f ca="1">IF(AND($B121&gt;0,SUM(BP$3:BP120)=0,SUM($H121:BO121)=0),$B121,0)</f>
        <v>0</v>
      </c>
      <c r="BQ121">
        <f ca="1">IF(AND($B121&gt;0,SUM(BQ$3:BQ120)=0,SUM($H121:BP121)=0),$B121,0)</f>
        <v>0</v>
      </c>
      <c r="BR121">
        <f ca="1">IF(AND($B121&gt;0,SUM(BR$3:BR120)=0,SUM($H121:BQ121)=0),$B121,0)</f>
        <v>0</v>
      </c>
      <c r="BS121">
        <f ca="1">IF(AND($B121&gt;0,SUM(BS$3:BS120)=0,SUM($H121:BR121)=0),$B121,0)</f>
        <v>0</v>
      </c>
      <c r="BT121">
        <f ca="1">IF(AND($B121&gt;0,SUM(BT$3:BT120)=0,SUM($H121:BS121)=0),$B121,0)</f>
        <v>0</v>
      </c>
      <c r="BU121">
        <f ca="1">IF(AND($B121&gt;0,SUM(BU$3:BU120)=0,SUM($H121:BT121)=0),$B121,0)</f>
        <v>0</v>
      </c>
      <c r="BV121">
        <f ca="1">IF(AND($B121&gt;0,SUM(BV$3:BV120)=0,SUM($H121:BU121)=0),$B121,0)</f>
        <v>0</v>
      </c>
      <c r="BW121">
        <f ca="1">IF(AND($B121&gt;0,SUM(BW$3:BW120)=0,SUM($H121:BV121)=0),$B121,0)</f>
        <v>0</v>
      </c>
      <c r="BX121">
        <f ca="1">IF(AND($B121&gt;0,SUM(BX$3:BX120)=0,SUM($H121:BW121)=0),$B121,0)</f>
        <v>0</v>
      </c>
      <c r="BY121">
        <f ca="1">IF(AND($B121&gt;0,SUM(BY$3:BY120)=0,SUM($H121:BX121)=0),$B121,0)</f>
        <v>0</v>
      </c>
      <c r="BZ121">
        <f ca="1">IF(AND($B121&gt;0,SUM(BZ$3:BZ120)=0,SUM($H121:BY121)=0),$B121,0)</f>
        <v>0</v>
      </c>
      <c r="CA121">
        <f ca="1">IF(AND($B121&gt;0,SUM(CA$3:CA120)=0,SUM($H121:BZ121)=0),$B121,0)</f>
        <v>0</v>
      </c>
      <c r="CB121">
        <f ca="1">IF(AND($B121&gt;0,SUM(CB$3:CB120)=0,SUM($H121:CA121)=0),$B121,0)</f>
        <v>0</v>
      </c>
      <c r="CC121">
        <f ca="1">IF(AND($B121&gt;0,SUM(CC$3:CC120)=0,SUM($H121:CB121)=0),$B121,0)</f>
        <v>0</v>
      </c>
      <c r="CD121">
        <f ca="1">IF(AND($B121&gt;0,SUM(CD$3:CD120)=0,SUM($H121:CC121)=0),$B121,0)</f>
        <v>0</v>
      </c>
      <c r="CE121">
        <f ca="1">IF(AND($B121&gt;0,SUM(CE$3:CE120)=0,SUM($H121:CD121)=0),$B121,0)</f>
        <v>0</v>
      </c>
      <c r="CF121">
        <f ca="1">IF(AND($B121&gt;0,SUM(CF$3:CF120)=0,SUM($H121:CE121)=0),$B121,0)</f>
        <v>0</v>
      </c>
      <c r="CG121">
        <f ca="1">IF(AND($B121&gt;0,SUM(CG$3:CG120)=0,SUM($H121:CF121)=0),$B121,0)</f>
        <v>0</v>
      </c>
      <c r="CH121">
        <f ca="1">IF(AND($B121&gt;0,SUM(CH$3:CH120)=0,SUM($H121:CG121)=0),$B121,0)</f>
        <v>0</v>
      </c>
      <c r="CI121">
        <f ca="1">IF(AND($B121&gt;0,SUM(CI$3:CI120)=0,SUM($H121:CH121)=0),$B121,0)</f>
        <v>0</v>
      </c>
      <c r="CJ121">
        <f ca="1">IF(AND($B121&gt;0,SUM(CJ$3:CJ120)=0,SUM($H121:CI121)=0),$B121,0)</f>
        <v>0</v>
      </c>
      <c r="CK121">
        <f ca="1">IF(AND($B121&gt;0,SUM(CK$3:CK120)=0,SUM($H121:CJ121)=0),$B121,0)</f>
        <v>0</v>
      </c>
      <c r="CL121">
        <f ca="1">IF(AND($B121&gt;0,SUM(CL$3:CL120)=0,SUM($H121:CK121)=0),$B121,0)</f>
        <v>0</v>
      </c>
      <c r="CM121">
        <f ca="1">IF(AND($B121&gt;0,SUM(CM$3:CM120)=0,SUM($H121:CL121)=0),$B121,0)</f>
        <v>0</v>
      </c>
      <c r="CN121">
        <f ca="1">IF(AND($B121&gt;0,SUM(CN$3:CN120)=0,SUM($H121:CM121)=0),$B121,0)</f>
        <v>0</v>
      </c>
      <c r="CO121">
        <f ca="1">IF(AND($B121&gt;0,SUM(CO$3:CO120)=0,SUM($H121:CN121)=0),$B121,0)</f>
        <v>0</v>
      </c>
      <c r="CP121">
        <f ca="1">IF(AND($B121&gt;0,SUM(CP$3:CP120)=0,SUM($H121:CO121)=0),$B121,0)</f>
        <v>0</v>
      </c>
      <c r="CQ121">
        <f ca="1">IF(AND($B121&gt;0,SUM(CQ$3:CQ120)=0,SUM($H121:CP121)=0),$B121,0)</f>
        <v>0</v>
      </c>
      <c r="CR121">
        <f ca="1">IF(AND($B121&gt;0,SUM(CR$3:CR120)=0,SUM($H121:CQ121)=0),$B121,0)</f>
        <v>0</v>
      </c>
      <c r="CS121">
        <f ca="1">IF(AND($B121&gt;0,SUM(CS$3:CS120)=0,SUM($H121:CR121)=0),$B121,0)</f>
        <v>0</v>
      </c>
      <c r="CT121">
        <f ca="1">IF(AND($B121&gt;0,SUM(CT$3:CT120)=0,SUM($H121:CS121)=0),$B121,0)</f>
        <v>0</v>
      </c>
      <c r="CU121">
        <f ca="1">IF(AND($B121&gt;0,SUM(CU$3:CU120)=0,SUM($H121:CT121)=0),$B121,0)</f>
        <v>0</v>
      </c>
      <c r="CV121">
        <f ca="1">IF(AND($B121&gt;0,SUM(CV$3:CV120)=0,SUM($H121:CU121)=0),$B121,0)</f>
        <v>0</v>
      </c>
      <c r="CW121">
        <f ca="1">IF(AND($B121&gt;0,SUM(CW$3:CW120)=0,SUM($H121:CV121)=0),$B121,0)</f>
        <v>0</v>
      </c>
      <c r="CX121">
        <f ca="1">IF(AND($B121&gt;0,SUM(CX$3:CX120)=0,SUM($H121:CW121)=0),$B121,0)</f>
        <v>0</v>
      </c>
      <c r="CY121">
        <f ca="1">IF(AND($B121&gt;0,SUM(CY$3:CY120)=0,SUM($H121:CX121)=0),$B121,0)</f>
        <v>0</v>
      </c>
      <c r="CZ121">
        <f ca="1">IF(AND($B121&gt;0,SUM(CZ$3:CZ120)=0,SUM($H121:CY121)=0),$B121,0)</f>
        <v>0</v>
      </c>
      <c r="DA121">
        <f ca="1">IF(AND($B121&gt;0,SUM(DA$3:DA120)=0,SUM($H121:CZ121)=0),$B121,0)</f>
        <v>0</v>
      </c>
      <c r="DB121">
        <f ca="1">IF(AND($B121&gt;0,SUM(DB$3:DB120)=0,SUM($H121:DA121)=0),$B121,0)</f>
        <v>0</v>
      </c>
      <c r="DC121">
        <f ca="1">IF(AND($B121&gt;0,SUM(DC$3:DC120)=0,SUM($H121:DB121)=0),$B121,0)</f>
        <v>0</v>
      </c>
      <c r="DD121">
        <f ca="1">IF(AND($B121&gt;0,SUM(DD$3:DD120)=0,SUM($H121:DC121)=0),$B121,0)</f>
        <v>0</v>
      </c>
      <c r="DE121">
        <f ca="1">IF(AND($B121&gt;0,SUM(DE$3:DE120)=0,SUM($H121:DD121)=0),$B121,0)</f>
        <v>0</v>
      </c>
      <c r="DF121">
        <f ca="1">IF(AND($B121&gt;0,SUM(DF$3:DF120)=0,SUM($H121:DE121)=0),$B121,0)</f>
        <v>0</v>
      </c>
      <c r="DG121">
        <f ca="1">IF(AND($B121&gt;0,SUM(DG$3:DG120)=0,SUM($H121:DF121)=0),$B121,0)</f>
        <v>0</v>
      </c>
      <c r="DH121">
        <f ca="1">IF(AND($B121&gt;0,SUM(DH$3:DH120)=0,SUM($H121:DG121)=0),$B121,0)</f>
        <v>0</v>
      </c>
      <c r="DI121">
        <f ca="1">IF(AND($B121&gt;0,SUM(DI$3:DI120)=0,SUM($H121:DH121)=0),$B121,0)</f>
        <v>0</v>
      </c>
      <c r="DJ121">
        <f ca="1">IF(AND($B121&gt;0,SUM(DJ$3:DJ120)=0,SUM($H121:DI121)=0),$B121,0)</f>
        <v>0</v>
      </c>
      <c r="DK121">
        <f ca="1">IF(AND($B121&gt;0,SUM(DK$3:DK120)=0,SUM($H121:DJ121)=0),$B121,0)</f>
        <v>0</v>
      </c>
      <c r="DL121">
        <f ca="1">IF(AND($B121&gt;0,SUM(DL$3:DL120)=0,SUM($H121:DK121)=0),$B121,0)</f>
        <v>0</v>
      </c>
      <c r="DM121">
        <f ca="1">IF(AND($B121&gt;0,SUM(DM$3:DM120)=0,SUM($H121:DL121)=0),$B121,0)</f>
        <v>0</v>
      </c>
      <c r="DN121">
        <f ca="1">IF(AND($B121&gt;0,SUM(DN$3:DN120)=0,SUM($H121:DM121)=0),$B121,0)</f>
        <v>0</v>
      </c>
      <c r="DO121">
        <f ca="1">IF(AND($B121&gt;0,SUM(DO$3:DO120)=0,SUM($H121:DN121)=0),$B121,0)</f>
        <v>0</v>
      </c>
      <c r="DP121">
        <f ca="1">IF(AND($B121&gt;0,SUM(DP$3:DP120)=0,SUM($H121:DO121)=0),$B121,0)</f>
        <v>0</v>
      </c>
      <c r="DQ121">
        <f ca="1">IF(AND($B121&gt;0,SUM(DQ$3:DQ120)=0,SUM($H121:DP121)=0),$B121,0)</f>
        <v>0</v>
      </c>
      <c r="DR121">
        <f ca="1">IF(AND($B121&gt;0,SUM(DR$3:DR120)=0,SUM($H121:DQ121)=0),$B121,0)</f>
        <v>0</v>
      </c>
      <c r="DS121">
        <f ca="1">IF(AND($B121&gt;0,SUM(DS$3:DS120)=0,SUM($H121:DR121)=0),$B121,0)</f>
        <v>0</v>
      </c>
      <c r="DT121">
        <f ca="1">IF(AND($B121&gt;0,SUM(DT$3:DT120)=0,SUM($H121:DS121)=0),$B121,0)</f>
        <v>0</v>
      </c>
      <c r="DU121">
        <f ca="1">IF(AND($B121&gt;0,SUM(DU$3:DU120)=0,SUM($H121:DT121)=0),$B121,0)</f>
        <v>0</v>
      </c>
      <c r="DV121">
        <f ca="1">IF(AND($B121&gt;0,SUM(DV$3:DV120)=0,SUM($H121:DU121)=0),$B121,0)</f>
        <v>0</v>
      </c>
      <c r="DW121">
        <f ca="1">IF(AND($B121&gt;0,SUM(DW$3:DW120)=0,SUM($H121:DV121)=0),$B121,0)</f>
        <v>0</v>
      </c>
      <c r="DX121">
        <f ca="1">IF(AND($B121&gt;0,SUM(DX$3:DX120)=0,SUM($H121:DW121)=0),$B121,0)</f>
        <v>0</v>
      </c>
      <c r="DY121">
        <f ca="1">IF(AND($B121&gt;0,SUM(DY$3:DY120)=0,SUM($H121:DX121)=0),$B121,0)</f>
        <v>0</v>
      </c>
      <c r="DZ121">
        <f ca="1">IF(AND($B121&gt;0,SUM(DZ$3:DZ120)=0,SUM($H121:DY121)=0),$B121,0)</f>
        <v>0</v>
      </c>
      <c r="EA121">
        <f ca="1">IF(AND($B121&gt;0,SUM(EA$3:EA120)=0,SUM($H121:DZ121)=0),$B121,0)</f>
        <v>0</v>
      </c>
      <c r="EB121">
        <f ca="1">IF(AND($B121&gt;0,SUM(EB$3:EB120)=0,SUM($H121:EA121)=0),$B121,0)</f>
        <v>0</v>
      </c>
      <c r="EC121">
        <f ca="1">IF(AND($B121&gt;0,SUM(EC$3:EC120)=0,SUM($H121:EB121)=0),$B121,0)</f>
        <v>0</v>
      </c>
      <c r="ED121">
        <f ca="1">IF(AND($B121&gt;0,SUM(ED$3:ED120)=0,SUM($H121:EC121)=0),$B121,0)</f>
        <v>0</v>
      </c>
      <c r="EE121">
        <f ca="1">IF(AND($B121&gt;0,SUM(EE$3:EE120)=0,SUM($H121:ED121)=0),$B121,0)</f>
        <v>0</v>
      </c>
      <c r="EF121">
        <f ca="1">IF(AND($B121&gt;0,SUM(EF$3:EF120)=0,SUM($H121:EE121)=0),$B121,0)</f>
        <v>0</v>
      </c>
      <c r="EG121">
        <f ca="1">IF(AND($B121&gt;0,SUM(EG$3:EG120)=0,SUM($H121:EF121)=0),$B121,0)</f>
        <v>0</v>
      </c>
      <c r="EH121">
        <f ca="1">IF(AND($B121&gt;0,SUM(EH$3:EH120)=0,SUM($H121:EG121)=0),$B121,0)</f>
        <v>0</v>
      </c>
      <c r="EI121">
        <f ca="1">IF(AND($B121&gt;0,SUM(EI$3:EI120)=0,SUM($H121:EH121)=0),$B121,0)</f>
        <v>0</v>
      </c>
      <c r="EJ121">
        <f ca="1">IF(AND($B121&gt;0,SUM(EJ$3:EJ120)=0,SUM($H121:EI121)=0),$B121,0)</f>
        <v>0</v>
      </c>
      <c r="EK121">
        <f ca="1">IF(AND($B121&gt;0,SUM(EK$3:EK120)=0,SUM($H121:EJ121)=0),$B121,0)</f>
        <v>0</v>
      </c>
      <c r="EL121">
        <f ca="1">IF(AND($B121&gt;0,SUM(EL$3:EL120)=0,SUM($H121:EK121)=0),$B121,0)</f>
        <v>0</v>
      </c>
      <c r="EM121">
        <f ca="1">IF(AND($B121&gt;0,SUM(EM$3:EM120)=0,SUM($H121:EL121)=0),$B121,0)</f>
        <v>0</v>
      </c>
      <c r="EN121">
        <f ca="1">IF(AND($B121&gt;0,SUM(EN$3:EN120)=0,SUM($H121:EM121)=0),$B121,0)</f>
        <v>0</v>
      </c>
      <c r="EO121">
        <f ca="1">IF(AND($B121&gt;0,SUM(EO$3:EO120)=0,SUM($H121:EN121)=0),$B121,0)</f>
        <v>0</v>
      </c>
      <c r="EP121">
        <f ca="1">IF(AND($B121&gt;0,SUM(EP$3:EP120)=0,SUM($H121:EO121)=0),$B121,0)</f>
        <v>0</v>
      </c>
      <c r="EQ121">
        <f ca="1">IF(AND($B121&gt;0,SUM(EQ$3:EQ120)=0,SUM($H121:EP121)=0),$B121,0)</f>
        <v>0</v>
      </c>
      <c r="ER121">
        <f ca="1">IF(AND($B121&gt;0,SUM(ER$3:ER120)=0,SUM($H121:EQ121)=0),$B121,0)</f>
        <v>0</v>
      </c>
      <c r="ES121">
        <f ca="1">IF(AND($B121&gt;0,SUM(ES$3:ES120)=0,SUM($H121:ER121)=0),$B121,0)</f>
        <v>0</v>
      </c>
      <c r="ET121">
        <f ca="1">IF(AND($B121&gt;0,SUM(ET$3:ET120)=0,SUM($H121:ES121)=0),$B121,0)</f>
        <v>0</v>
      </c>
      <c r="EU121">
        <f ca="1">IF(AND($B121&gt;0,SUM(EU$3:EU120)=0,SUM($H121:ET121)=0),$B121,0)</f>
        <v>0</v>
      </c>
      <c r="EV121">
        <f ca="1">IF(AND($B121&gt;0,SUM(EV$3:EV120)=0,SUM($H121:EU121)=0),$B121,0)</f>
        <v>0</v>
      </c>
      <c r="EW121">
        <f ca="1">IF(AND($B121&gt;0,SUM(EW$3:EW120)=0,SUM($H121:EV121)=0),$B121,0)</f>
        <v>0</v>
      </c>
      <c r="EX121">
        <f ca="1">IF(AND($B121&gt;0,SUM(EX$3:EX120)=0,SUM($H121:EW121)=0),$B121,0)</f>
        <v>0</v>
      </c>
      <c r="EY121">
        <f ca="1">IF(AND($B121&gt;0,SUM(EY$3:EY120)=0,SUM($H121:EX121)=0),$B121,0)</f>
        <v>0</v>
      </c>
      <c r="EZ121">
        <f ca="1">IF(AND($B121&gt;0,SUM(EZ$3:EZ120)=0,SUM($H121:EY121)=0),$B121,0)</f>
        <v>0</v>
      </c>
      <c r="FA121">
        <f ca="1">IF(AND($B121&gt;0,SUM(FA$3:FA120)=0,SUM($H121:EZ121)=0),$B121,0)</f>
        <v>0</v>
      </c>
      <c r="FB121">
        <f ca="1">IF(AND($B121&gt;0,SUM(FB$3:FB120)=0,SUM($H121:FA121)=0),$B121,0)</f>
        <v>0</v>
      </c>
      <c r="FC121">
        <f ca="1">IF(AND($B121&gt;0,SUM(FC$3:FC120)=0,SUM($H121:FB121)=0),$B121,0)</f>
        <v>0</v>
      </c>
      <c r="FD121">
        <f ca="1">IF(AND($B121&gt;0,SUM(FD$3:FD120)=0,SUM($H121:FC121)=0),$B121,0)</f>
        <v>0</v>
      </c>
      <c r="FE121">
        <f ca="1">IF(AND($B121&gt;0,SUM(FE$3:FE120)=0,SUM($H121:FD121)=0),$B121,0)</f>
        <v>0</v>
      </c>
      <c r="FF121">
        <f ca="1">IF(AND($B121&gt;0,SUM(FF$3:FF120)=0,SUM($H121:FE121)=0),$B121,0)</f>
        <v>0</v>
      </c>
      <c r="FG121">
        <f ca="1">IF(AND($B121&gt;0,SUM(FG$3:FG120)=0,SUM($H121:FF121)=0),$B121,0)</f>
        <v>0</v>
      </c>
      <c r="FH121">
        <f ca="1">IF(AND($B121&gt;0,SUM(FH$3:FH120)=0,SUM($H121:FG121)=0),$B121,0)</f>
        <v>0</v>
      </c>
      <c r="FI121">
        <f ca="1">IF(AND($B121&gt;0,SUM(FI$3:FI120)=0,SUM($H121:FH121)=0),$B121,0)</f>
        <v>0</v>
      </c>
      <c r="FJ121">
        <f ca="1">IF(AND($B121&gt;0,SUM(FJ$3:FJ120)=0,SUM($H121:FI121)=0),$B121,0)</f>
        <v>0</v>
      </c>
      <c r="FK121">
        <f ca="1">IF(AND($B121&gt;0,SUM(FK$3:FK120)=0,SUM($H121:FJ121)=0),$B121,0)</f>
        <v>0</v>
      </c>
      <c r="FL121">
        <f ca="1">IF(AND($B121&gt;0,SUM(FL$3:FL120)=0,SUM($H121:FK121)=0),$B121,0)</f>
        <v>0</v>
      </c>
      <c r="FM121">
        <f ca="1">IF(AND($B121&gt;0,SUM(FM$3:FM120)=0,SUM($H121:FL121)=0),$B121,0)</f>
        <v>0</v>
      </c>
      <c r="FN121">
        <f ca="1">IF(AND($B121&gt;0,SUM(FN$3:FN120)=0,SUM($H121:FM121)=0),$B121,0)</f>
        <v>0</v>
      </c>
      <c r="FS121" s="67"/>
      <c r="FT121" s="67"/>
      <c r="FU121" s="342"/>
      <c r="FV121" s="374" t="str">
        <f>""</f>
        <v/>
      </c>
      <c r="FY121" s="67"/>
      <c r="FZ121" s="67"/>
      <c r="GA121" s="342"/>
      <c r="GB121" s="374" t="str">
        <f>""</f>
        <v/>
      </c>
      <c r="GE121" s="67"/>
      <c r="GF121" s="67"/>
      <c r="GG121" s="342"/>
      <c r="GH121" s="374" t="str">
        <f>""</f>
        <v/>
      </c>
    </row>
    <row r="122" spans="1:190" ht="15.75" hidden="1" thickBot="1" x14ac:dyDescent="0.3">
      <c r="A122">
        <v>122</v>
      </c>
      <c r="C122" s="240">
        <f t="shared" ca="1" si="24"/>
        <v>0</v>
      </c>
      <c r="D122" s="240">
        <f t="shared" ca="1" si="25"/>
        <v>0</v>
      </c>
      <c r="E122" s="240">
        <f t="shared" ca="1" si="26"/>
        <v>0</v>
      </c>
      <c r="F122" s="240" t="str">
        <f t="shared" ca="1" si="27"/>
        <v/>
      </c>
      <c r="G122" s="47">
        <f ca="1">INDEX($I$2:$FN$2,ROWS(G$2:G122))</f>
        <v>0</v>
      </c>
      <c r="H122">
        <v>0</v>
      </c>
      <c r="I122">
        <f ca="1">IF(AND($B122&gt;0,SUM(I$3:I121)=0,SUM($H122:H122)=0),$B122,0)</f>
        <v>0</v>
      </c>
      <c r="J122">
        <f ca="1">IF(AND($B122&gt;0,SUM(J$3:J121)=0,SUM($H122:I122)=0),$B122,0)</f>
        <v>0</v>
      </c>
      <c r="K122">
        <f ca="1">IF(AND($B122&gt;0,SUM(K$3:K121)=0,SUM($H122:J122)=0),$B122,0)</f>
        <v>0</v>
      </c>
      <c r="L122">
        <f ca="1">IF(AND($B122&gt;0,SUM(L$3:L121)=0,SUM($H122:K122)=0),$B122,0)</f>
        <v>0</v>
      </c>
      <c r="M122">
        <f ca="1">IF(AND($B122&gt;0,SUM(M$3:M121)=0,SUM($H122:L122)=0),$B122,0)</f>
        <v>0</v>
      </c>
      <c r="N122">
        <f ca="1">IF(AND($B122&gt;0,SUM(N$3:N121)=0,SUM($H122:M122)=0),$B122,0)</f>
        <v>0</v>
      </c>
      <c r="O122">
        <f ca="1">IF(AND($B122&gt;0,SUM(O$3:O121)=0,SUM($H122:N122)=0),$B122,0)</f>
        <v>0</v>
      </c>
      <c r="P122">
        <f ca="1">IF(AND($B122&gt;0,SUM(P$3:P121)=0,SUM($H122:O122)=0),$B122,0)</f>
        <v>0</v>
      </c>
      <c r="Q122">
        <f ca="1">IF(AND($B122&gt;0,SUM(Q$3:Q121)=0,SUM($H122:P122)=0),$B122,0)</f>
        <v>0</v>
      </c>
      <c r="R122">
        <f ca="1">IF(AND($B122&gt;0,SUM(R$3:R121)=0,SUM($H122:Q122)=0),$B122,0)</f>
        <v>0</v>
      </c>
      <c r="S122">
        <f ca="1">IF(AND($B122&gt;0,SUM(S$3:S121)=0,SUM($H122:R122)=0),$B122,0)</f>
        <v>0</v>
      </c>
      <c r="T122">
        <f ca="1">IF(AND($B122&gt;0,SUM(T$3:T121)=0,SUM($H122:S122)=0),$B122,0)</f>
        <v>0</v>
      </c>
      <c r="U122">
        <f ca="1">IF(AND($B122&gt;0,SUM(U$3:U121)=0,SUM($H122:T122)=0),$B122,0)</f>
        <v>0</v>
      </c>
      <c r="V122">
        <f ca="1">IF(AND($B122&gt;0,SUM(V$3:V121)=0,SUM($H122:U122)=0),$B122,0)</f>
        <v>0</v>
      </c>
      <c r="W122">
        <f ca="1">IF(AND($B122&gt;0,SUM(W$3:W121)=0,SUM($H122:V122)=0),$B122,0)</f>
        <v>0</v>
      </c>
      <c r="X122">
        <f ca="1">IF(AND($B122&gt;0,SUM(X$3:X121)=0,SUM($H122:W122)=0),$B122,0)</f>
        <v>0</v>
      </c>
      <c r="Y122">
        <f ca="1">IF(AND($B122&gt;0,SUM(Y$3:Y121)=0,SUM($H122:X122)=0),$B122,0)</f>
        <v>0</v>
      </c>
      <c r="Z122">
        <f ca="1">IF(AND($B122&gt;0,SUM(Z$3:Z121)=0,SUM($H122:Y122)=0),$B122,0)</f>
        <v>0</v>
      </c>
      <c r="AA122">
        <f ca="1">IF(AND($B122&gt;0,SUM(AA$3:AA121)=0,SUM($H122:Z122)=0),$B122,0)</f>
        <v>0</v>
      </c>
      <c r="AB122">
        <f ca="1">IF(AND($B122&gt;0,SUM(AB$3:AB121)=0,SUM($H122:AA122)=0),$B122,0)</f>
        <v>0</v>
      </c>
      <c r="AC122">
        <f ca="1">IF(AND($B122&gt;0,SUM(AC$3:AC121)=0,SUM($H122:AB122)=0),$B122,0)</f>
        <v>0</v>
      </c>
      <c r="AD122">
        <f ca="1">IF(AND($B122&gt;0,SUM(AD$3:AD121)=0,SUM($H122:AC122)=0),$B122,0)</f>
        <v>0</v>
      </c>
      <c r="AE122">
        <f ca="1">IF(AND($B122&gt;0,SUM(AE$3:AE121)=0,SUM($H122:AD122)=0),$B122,0)</f>
        <v>0</v>
      </c>
      <c r="AF122">
        <f ca="1">IF(AND($B122&gt;0,SUM(AF$3:AF121)=0,SUM($H122:AE122)=0),$B122,0)</f>
        <v>0</v>
      </c>
      <c r="AG122">
        <f ca="1">IF(AND($B122&gt;0,SUM(AG$3:AG121)=0,SUM($H122:AF122)=0),$B122,0)</f>
        <v>0</v>
      </c>
      <c r="AH122">
        <f ca="1">IF(AND($B122&gt;0,SUM(AH$3:AH121)=0,SUM($H122:AG122)=0),$B122,0)</f>
        <v>0</v>
      </c>
      <c r="AI122">
        <f ca="1">IF(AND($B122&gt;0,SUM(AI$3:AI121)=0,SUM($H122:AH122)=0),$B122,0)</f>
        <v>0</v>
      </c>
      <c r="AJ122">
        <f ca="1">IF(AND($B122&gt;0,SUM(AJ$3:AJ121)=0,SUM($H122:AI122)=0),$B122,0)</f>
        <v>0</v>
      </c>
      <c r="AK122">
        <f ca="1">IF(AND($B122&gt;0,SUM(AK$3:AK121)=0,SUM($H122:AJ122)=0),$B122,0)</f>
        <v>0</v>
      </c>
      <c r="AL122">
        <f ca="1">IF(AND($B122&gt;0,SUM(AL$3:AL121)=0,SUM($H122:AK122)=0),$B122,0)</f>
        <v>0</v>
      </c>
      <c r="AM122">
        <f ca="1">IF(AND($B122&gt;0,SUM(AM$3:AM121)=0,SUM($H122:AL122)=0),$B122,0)</f>
        <v>0</v>
      </c>
      <c r="AN122">
        <f ca="1">IF(AND($B122&gt;0,SUM(AN$3:AN121)=0,SUM($H122:AM122)=0),$B122,0)</f>
        <v>0</v>
      </c>
      <c r="AO122">
        <f ca="1">IF(AND($B122&gt;0,SUM(AO$3:AO121)=0,SUM($H122:AN122)=0),$B122,0)</f>
        <v>0</v>
      </c>
      <c r="AP122">
        <f ca="1">IF(AND($B122&gt;0,SUM(AP$3:AP121)=0,SUM($H122:AO122)=0),$B122,0)</f>
        <v>0</v>
      </c>
      <c r="AQ122">
        <f ca="1">IF(AND($B122&gt;0,SUM(AQ$3:AQ121)=0,SUM($H122:AP122)=0),$B122,0)</f>
        <v>0</v>
      </c>
      <c r="AR122">
        <f ca="1">IF(AND($B122&gt;0,SUM(AR$3:AR121)=0,SUM($H122:AQ122)=0),$B122,0)</f>
        <v>0</v>
      </c>
      <c r="AS122">
        <f ca="1">IF(AND($B122&gt;0,SUM(AS$3:AS121)=0,SUM($H122:AR122)=0),$B122,0)</f>
        <v>0</v>
      </c>
      <c r="AT122">
        <f ca="1">IF(AND($B122&gt;0,SUM(AT$3:AT121)=0,SUM($H122:AS122)=0),$B122,0)</f>
        <v>0</v>
      </c>
      <c r="AU122">
        <f ca="1">IF(AND($B122&gt;0,SUM(AU$3:AU121)=0,SUM($H122:AT122)=0),$B122,0)</f>
        <v>0</v>
      </c>
      <c r="AV122">
        <f ca="1">IF(AND($B122&gt;0,SUM(AV$3:AV121)=0,SUM($H122:AU122)=0),$B122,0)</f>
        <v>0</v>
      </c>
      <c r="AW122">
        <f ca="1">IF(AND($B122&gt;0,SUM(AW$3:AW121)=0,SUM($H122:AV122)=0),$B122,0)</f>
        <v>0</v>
      </c>
      <c r="AX122">
        <f ca="1">IF(AND($B122&gt;0,SUM(AX$3:AX121)=0,SUM($H122:AW122)=0),$B122,0)</f>
        <v>0</v>
      </c>
      <c r="AY122">
        <f ca="1">IF(AND($B122&gt;0,SUM(AY$3:AY121)=0,SUM($H122:AX122)=0),$B122,0)</f>
        <v>0</v>
      </c>
      <c r="AZ122">
        <f ca="1">IF(AND($B122&gt;0,SUM(AZ$3:AZ121)=0,SUM($H122:AY122)=0),$B122,0)</f>
        <v>0</v>
      </c>
      <c r="BA122">
        <f ca="1">IF(AND($B122&gt;0,SUM(BA$3:BA121)=0,SUM($H122:AZ122)=0),$B122,0)</f>
        <v>0</v>
      </c>
      <c r="BB122">
        <f ca="1">IF(AND($B122&gt;0,SUM(BB$3:BB121)=0,SUM($H122:BA122)=0),$B122,0)</f>
        <v>0</v>
      </c>
      <c r="BC122">
        <f ca="1">IF(AND($B122&gt;0,SUM(BC$3:BC121)=0,SUM($H122:BB122)=0),$B122,0)</f>
        <v>0</v>
      </c>
      <c r="BD122">
        <f ca="1">IF(AND($B122&gt;0,SUM(BD$3:BD121)=0,SUM($H122:BC122)=0),$B122,0)</f>
        <v>0</v>
      </c>
      <c r="BE122">
        <f ca="1">IF(AND($B122&gt;0,SUM(BE$3:BE121)=0,SUM($H122:BD122)=0),$B122,0)</f>
        <v>0</v>
      </c>
      <c r="BF122">
        <f ca="1">IF(AND($B122&gt;0,SUM(BF$3:BF121)=0,SUM($H122:BE122)=0),$B122,0)</f>
        <v>0</v>
      </c>
      <c r="BG122">
        <f ca="1">IF(AND($B122&gt;0,SUM(BG$3:BG121)=0,SUM($H122:BF122)=0),$B122,0)</f>
        <v>0</v>
      </c>
      <c r="BH122">
        <f ca="1">IF(AND($B122&gt;0,SUM(BH$3:BH121)=0,SUM($H122:BG122)=0),$B122,0)</f>
        <v>0</v>
      </c>
      <c r="BI122">
        <f ca="1">IF(AND($B122&gt;0,SUM(BI$3:BI121)=0,SUM($H122:BH122)=0),$B122,0)</f>
        <v>0</v>
      </c>
      <c r="BJ122">
        <f ca="1">IF(AND($B122&gt;0,SUM(BJ$3:BJ121)=0,SUM($H122:BI122)=0),$B122,0)</f>
        <v>0</v>
      </c>
      <c r="BK122">
        <f ca="1">IF(AND($B122&gt;0,SUM(BK$3:BK121)=0,SUM($H122:BJ122)=0),$B122,0)</f>
        <v>0</v>
      </c>
      <c r="BL122">
        <f ca="1">IF(AND($B122&gt;0,SUM(BL$3:BL121)=0,SUM($H122:BK122)=0),$B122,0)</f>
        <v>0</v>
      </c>
      <c r="BM122">
        <f ca="1">IF(AND($B122&gt;0,SUM(BM$3:BM121)=0,SUM($H122:BL122)=0),$B122,0)</f>
        <v>0</v>
      </c>
      <c r="BN122">
        <f ca="1">IF(AND($B122&gt;0,SUM(BN$3:BN121)=0,SUM($H122:BM122)=0),$B122,0)</f>
        <v>0</v>
      </c>
      <c r="BO122">
        <f ca="1">IF(AND($B122&gt;0,SUM(BO$3:BO121)=0,SUM($H122:BN122)=0),$B122,0)</f>
        <v>0</v>
      </c>
      <c r="BP122">
        <f ca="1">IF(AND($B122&gt;0,SUM(BP$3:BP121)=0,SUM($H122:BO122)=0),$B122,0)</f>
        <v>0</v>
      </c>
      <c r="BQ122">
        <f ca="1">IF(AND($B122&gt;0,SUM(BQ$3:BQ121)=0,SUM($H122:BP122)=0),$B122,0)</f>
        <v>0</v>
      </c>
      <c r="BR122">
        <f ca="1">IF(AND($B122&gt;0,SUM(BR$3:BR121)=0,SUM($H122:BQ122)=0),$B122,0)</f>
        <v>0</v>
      </c>
      <c r="BS122">
        <f ca="1">IF(AND($B122&gt;0,SUM(BS$3:BS121)=0,SUM($H122:BR122)=0),$B122,0)</f>
        <v>0</v>
      </c>
      <c r="BT122">
        <f ca="1">IF(AND($B122&gt;0,SUM(BT$3:BT121)=0,SUM($H122:BS122)=0),$B122,0)</f>
        <v>0</v>
      </c>
      <c r="BU122">
        <f ca="1">IF(AND($B122&gt;0,SUM(BU$3:BU121)=0,SUM($H122:BT122)=0),$B122,0)</f>
        <v>0</v>
      </c>
      <c r="BV122">
        <f ca="1">IF(AND($B122&gt;0,SUM(BV$3:BV121)=0,SUM($H122:BU122)=0),$B122,0)</f>
        <v>0</v>
      </c>
      <c r="BW122">
        <f ca="1">IF(AND($B122&gt;0,SUM(BW$3:BW121)=0,SUM($H122:BV122)=0),$B122,0)</f>
        <v>0</v>
      </c>
      <c r="BX122">
        <f ca="1">IF(AND($B122&gt;0,SUM(BX$3:BX121)=0,SUM($H122:BW122)=0),$B122,0)</f>
        <v>0</v>
      </c>
      <c r="BY122">
        <f ca="1">IF(AND($B122&gt;0,SUM(BY$3:BY121)=0,SUM($H122:BX122)=0),$B122,0)</f>
        <v>0</v>
      </c>
      <c r="BZ122">
        <f ca="1">IF(AND($B122&gt;0,SUM(BZ$3:BZ121)=0,SUM($H122:BY122)=0),$B122,0)</f>
        <v>0</v>
      </c>
      <c r="CA122">
        <f ca="1">IF(AND($B122&gt;0,SUM(CA$3:CA121)=0,SUM($H122:BZ122)=0),$B122,0)</f>
        <v>0</v>
      </c>
      <c r="CB122">
        <f ca="1">IF(AND($B122&gt;0,SUM(CB$3:CB121)=0,SUM($H122:CA122)=0),$B122,0)</f>
        <v>0</v>
      </c>
      <c r="CC122">
        <f ca="1">IF(AND($B122&gt;0,SUM(CC$3:CC121)=0,SUM($H122:CB122)=0),$B122,0)</f>
        <v>0</v>
      </c>
      <c r="CD122">
        <f ca="1">IF(AND($B122&gt;0,SUM(CD$3:CD121)=0,SUM($H122:CC122)=0),$B122,0)</f>
        <v>0</v>
      </c>
      <c r="CE122">
        <f ca="1">IF(AND($B122&gt;0,SUM(CE$3:CE121)=0,SUM($H122:CD122)=0),$B122,0)</f>
        <v>0</v>
      </c>
      <c r="CF122">
        <f ca="1">IF(AND($B122&gt;0,SUM(CF$3:CF121)=0,SUM($H122:CE122)=0),$B122,0)</f>
        <v>0</v>
      </c>
      <c r="CG122">
        <f ca="1">IF(AND($B122&gt;0,SUM(CG$3:CG121)=0,SUM($H122:CF122)=0),$B122,0)</f>
        <v>0</v>
      </c>
      <c r="CH122">
        <f ca="1">IF(AND($B122&gt;0,SUM(CH$3:CH121)=0,SUM($H122:CG122)=0),$B122,0)</f>
        <v>0</v>
      </c>
      <c r="CI122">
        <f ca="1">IF(AND($B122&gt;0,SUM(CI$3:CI121)=0,SUM($H122:CH122)=0),$B122,0)</f>
        <v>0</v>
      </c>
      <c r="CJ122">
        <f ca="1">IF(AND($B122&gt;0,SUM(CJ$3:CJ121)=0,SUM($H122:CI122)=0),$B122,0)</f>
        <v>0</v>
      </c>
      <c r="CK122">
        <f ca="1">IF(AND($B122&gt;0,SUM(CK$3:CK121)=0,SUM($H122:CJ122)=0),$B122,0)</f>
        <v>0</v>
      </c>
      <c r="CL122">
        <f ca="1">IF(AND($B122&gt;0,SUM(CL$3:CL121)=0,SUM($H122:CK122)=0),$B122,0)</f>
        <v>0</v>
      </c>
      <c r="CM122">
        <f ca="1">IF(AND($B122&gt;0,SUM(CM$3:CM121)=0,SUM($H122:CL122)=0),$B122,0)</f>
        <v>0</v>
      </c>
      <c r="CN122">
        <f ca="1">IF(AND($B122&gt;0,SUM(CN$3:CN121)=0,SUM($H122:CM122)=0),$B122,0)</f>
        <v>0</v>
      </c>
      <c r="CO122">
        <f ca="1">IF(AND($B122&gt;0,SUM(CO$3:CO121)=0,SUM($H122:CN122)=0),$B122,0)</f>
        <v>0</v>
      </c>
      <c r="CP122">
        <f ca="1">IF(AND($B122&gt;0,SUM(CP$3:CP121)=0,SUM($H122:CO122)=0),$B122,0)</f>
        <v>0</v>
      </c>
      <c r="CQ122">
        <f ca="1">IF(AND($B122&gt;0,SUM(CQ$3:CQ121)=0,SUM($H122:CP122)=0),$B122,0)</f>
        <v>0</v>
      </c>
      <c r="CR122">
        <f ca="1">IF(AND($B122&gt;0,SUM(CR$3:CR121)=0,SUM($H122:CQ122)=0),$B122,0)</f>
        <v>0</v>
      </c>
      <c r="CS122">
        <f ca="1">IF(AND($B122&gt;0,SUM(CS$3:CS121)=0,SUM($H122:CR122)=0),$B122,0)</f>
        <v>0</v>
      </c>
      <c r="CT122">
        <f ca="1">IF(AND($B122&gt;0,SUM(CT$3:CT121)=0,SUM($H122:CS122)=0),$B122,0)</f>
        <v>0</v>
      </c>
      <c r="CU122">
        <f ca="1">IF(AND($B122&gt;0,SUM(CU$3:CU121)=0,SUM($H122:CT122)=0),$B122,0)</f>
        <v>0</v>
      </c>
      <c r="CV122">
        <f ca="1">IF(AND($B122&gt;0,SUM(CV$3:CV121)=0,SUM($H122:CU122)=0),$B122,0)</f>
        <v>0</v>
      </c>
      <c r="CW122">
        <f ca="1">IF(AND($B122&gt;0,SUM(CW$3:CW121)=0,SUM($H122:CV122)=0),$B122,0)</f>
        <v>0</v>
      </c>
      <c r="CX122">
        <f ca="1">IF(AND($B122&gt;0,SUM(CX$3:CX121)=0,SUM($H122:CW122)=0),$B122,0)</f>
        <v>0</v>
      </c>
      <c r="CY122">
        <f ca="1">IF(AND($B122&gt;0,SUM(CY$3:CY121)=0,SUM($H122:CX122)=0),$B122,0)</f>
        <v>0</v>
      </c>
      <c r="CZ122">
        <f ca="1">IF(AND($B122&gt;0,SUM(CZ$3:CZ121)=0,SUM($H122:CY122)=0),$B122,0)</f>
        <v>0</v>
      </c>
      <c r="DA122">
        <f ca="1">IF(AND($B122&gt;0,SUM(DA$3:DA121)=0,SUM($H122:CZ122)=0),$B122,0)</f>
        <v>0</v>
      </c>
      <c r="DB122">
        <f ca="1">IF(AND($B122&gt;0,SUM(DB$3:DB121)=0,SUM($H122:DA122)=0),$B122,0)</f>
        <v>0</v>
      </c>
      <c r="DC122">
        <f ca="1">IF(AND($B122&gt;0,SUM(DC$3:DC121)=0,SUM($H122:DB122)=0),$B122,0)</f>
        <v>0</v>
      </c>
      <c r="DD122">
        <f ca="1">IF(AND($B122&gt;0,SUM(DD$3:DD121)=0,SUM($H122:DC122)=0),$B122,0)</f>
        <v>0</v>
      </c>
      <c r="DE122">
        <f ca="1">IF(AND($B122&gt;0,SUM(DE$3:DE121)=0,SUM($H122:DD122)=0),$B122,0)</f>
        <v>0</v>
      </c>
      <c r="DF122">
        <f ca="1">IF(AND($B122&gt;0,SUM(DF$3:DF121)=0,SUM($H122:DE122)=0),$B122,0)</f>
        <v>0</v>
      </c>
      <c r="DG122">
        <f ca="1">IF(AND($B122&gt;0,SUM(DG$3:DG121)=0,SUM($H122:DF122)=0),$B122,0)</f>
        <v>0</v>
      </c>
      <c r="DH122">
        <f ca="1">IF(AND($B122&gt;0,SUM(DH$3:DH121)=0,SUM($H122:DG122)=0),$B122,0)</f>
        <v>0</v>
      </c>
      <c r="DI122">
        <f ca="1">IF(AND($B122&gt;0,SUM(DI$3:DI121)=0,SUM($H122:DH122)=0),$B122,0)</f>
        <v>0</v>
      </c>
      <c r="DJ122">
        <f ca="1">IF(AND($B122&gt;0,SUM(DJ$3:DJ121)=0,SUM($H122:DI122)=0),$B122,0)</f>
        <v>0</v>
      </c>
      <c r="DK122">
        <f ca="1">IF(AND($B122&gt;0,SUM(DK$3:DK121)=0,SUM($H122:DJ122)=0),$B122,0)</f>
        <v>0</v>
      </c>
      <c r="DL122">
        <f ca="1">IF(AND($B122&gt;0,SUM(DL$3:DL121)=0,SUM($H122:DK122)=0),$B122,0)</f>
        <v>0</v>
      </c>
      <c r="DM122">
        <f ca="1">IF(AND($B122&gt;0,SUM(DM$3:DM121)=0,SUM($H122:DL122)=0),$B122,0)</f>
        <v>0</v>
      </c>
      <c r="DN122">
        <f ca="1">IF(AND($B122&gt;0,SUM(DN$3:DN121)=0,SUM($H122:DM122)=0),$B122,0)</f>
        <v>0</v>
      </c>
      <c r="DO122">
        <f ca="1">IF(AND($B122&gt;0,SUM(DO$3:DO121)=0,SUM($H122:DN122)=0),$B122,0)</f>
        <v>0</v>
      </c>
      <c r="DP122">
        <f ca="1">IF(AND($B122&gt;0,SUM(DP$3:DP121)=0,SUM($H122:DO122)=0),$B122,0)</f>
        <v>0</v>
      </c>
      <c r="DQ122">
        <f ca="1">IF(AND($B122&gt;0,SUM(DQ$3:DQ121)=0,SUM($H122:DP122)=0),$B122,0)</f>
        <v>0</v>
      </c>
      <c r="DR122">
        <f ca="1">IF(AND($B122&gt;0,SUM(DR$3:DR121)=0,SUM($H122:DQ122)=0),$B122,0)</f>
        <v>0</v>
      </c>
      <c r="DS122">
        <f ca="1">IF(AND($B122&gt;0,SUM(DS$3:DS121)=0,SUM($H122:DR122)=0),$B122,0)</f>
        <v>0</v>
      </c>
      <c r="DT122">
        <f ca="1">IF(AND($B122&gt;0,SUM(DT$3:DT121)=0,SUM($H122:DS122)=0),$B122,0)</f>
        <v>0</v>
      </c>
      <c r="DU122">
        <f ca="1">IF(AND($B122&gt;0,SUM(DU$3:DU121)=0,SUM($H122:DT122)=0),$B122,0)</f>
        <v>0</v>
      </c>
      <c r="DV122">
        <f ca="1">IF(AND($B122&gt;0,SUM(DV$3:DV121)=0,SUM($H122:DU122)=0),$B122,0)</f>
        <v>0</v>
      </c>
      <c r="DW122">
        <f ca="1">IF(AND($B122&gt;0,SUM(DW$3:DW121)=0,SUM($H122:DV122)=0),$B122,0)</f>
        <v>0</v>
      </c>
      <c r="DX122">
        <f ca="1">IF(AND($B122&gt;0,SUM(DX$3:DX121)=0,SUM($H122:DW122)=0),$B122,0)</f>
        <v>0</v>
      </c>
      <c r="DY122">
        <f ca="1">IF(AND($B122&gt;0,SUM(DY$3:DY121)=0,SUM($H122:DX122)=0),$B122,0)</f>
        <v>0</v>
      </c>
      <c r="DZ122">
        <f ca="1">IF(AND($B122&gt;0,SUM(DZ$3:DZ121)=0,SUM($H122:DY122)=0),$B122,0)</f>
        <v>0</v>
      </c>
      <c r="EA122">
        <f ca="1">IF(AND($B122&gt;0,SUM(EA$3:EA121)=0,SUM($H122:DZ122)=0),$B122,0)</f>
        <v>0</v>
      </c>
      <c r="EB122">
        <f ca="1">IF(AND($B122&gt;0,SUM(EB$3:EB121)=0,SUM($H122:EA122)=0),$B122,0)</f>
        <v>0</v>
      </c>
      <c r="EC122">
        <f ca="1">IF(AND($B122&gt;0,SUM(EC$3:EC121)=0,SUM($H122:EB122)=0),$B122,0)</f>
        <v>0</v>
      </c>
      <c r="ED122">
        <f ca="1">IF(AND($B122&gt;0,SUM(ED$3:ED121)=0,SUM($H122:EC122)=0),$B122,0)</f>
        <v>0</v>
      </c>
      <c r="EE122">
        <f ca="1">IF(AND($B122&gt;0,SUM(EE$3:EE121)=0,SUM($H122:ED122)=0),$B122,0)</f>
        <v>0</v>
      </c>
      <c r="EF122">
        <f ca="1">IF(AND($B122&gt;0,SUM(EF$3:EF121)=0,SUM($H122:EE122)=0),$B122,0)</f>
        <v>0</v>
      </c>
      <c r="EG122">
        <f ca="1">IF(AND($B122&gt;0,SUM(EG$3:EG121)=0,SUM($H122:EF122)=0),$B122,0)</f>
        <v>0</v>
      </c>
      <c r="EH122">
        <f ca="1">IF(AND($B122&gt;0,SUM(EH$3:EH121)=0,SUM($H122:EG122)=0),$B122,0)</f>
        <v>0</v>
      </c>
      <c r="EI122">
        <f ca="1">IF(AND($B122&gt;0,SUM(EI$3:EI121)=0,SUM($H122:EH122)=0),$B122,0)</f>
        <v>0</v>
      </c>
      <c r="EJ122">
        <f ca="1">IF(AND($B122&gt;0,SUM(EJ$3:EJ121)=0,SUM($H122:EI122)=0),$B122,0)</f>
        <v>0</v>
      </c>
      <c r="EK122">
        <f ca="1">IF(AND($B122&gt;0,SUM(EK$3:EK121)=0,SUM($H122:EJ122)=0),$B122,0)</f>
        <v>0</v>
      </c>
      <c r="EL122">
        <f ca="1">IF(AND($B122&gt;0,SUM(EL$3:EL121)=0,SUM($H122:EK122)=0),$B122,0)</f>
        <v>0</v>
      </c>
      <c r="EM122">
        <f ca="1">IF(AND($B122&gt;0,SUM(EM$3:EM121)=0,SUM($H122:EL122)=0),$B122,0)</f>
        <v>0</v>
      </c>
      <c r="EN122">
        <f ca="1">IF(AND($B122&gt;0,SUM(EN$3:EN121)=0,SUM($H122:EM122)=0),$B122,0)</f>
        <v>0</v>
      </c>
      <c r="EO122">
        <f ca="1">IF(AND($B122&gt;0,SUM(EO$3:EO121)=0,SUM($H122:EN122)=0),$B122,0)</f>
        <v>0</v>
      </c>
      <c r="EP122">
        <f ca="1">IF(AND($B122&gt;0,SUM(EP$3:EP121)=0,SUM($H122:EO122)=0),$B122,0)</f>
        <v>0</v>
      </c>
      <c r="EQ122">
        <f ca="1">IF(AND($B122&gt;0,SUM(EQ$3:EQ121)=0,SUM($H122:EP122)=0),$B122,0)</f>
        <v>0</v>
      </c>
      <c r="ER122">
        <f ca="1">IF(AND($B122&gt;0,SUM(ER$3:ER121)=0,SUM($H122:EQ122)=0),$B122,0)</f>
        <v>0</v>
      </c>
      <c r="ES122">
        <f ca="1">IF(AND($B122&gt;0,SUM(ES$3:ES121)=0,SUM($H122:ER122)=0),$B122,0)</f>
        <v>0</v>
      </c>
      <c r="ET122">
        <f ca="1">IF(AND($B122&gt;0,SUM(ET$3:ET121)=0,SUM($H122:ES122)=0),$B122,0)</f>
        <v>0</v>
      </c>
      <c r="EU122">
        <f ca="1">IF(AND($B122&gt;0,SUM(EU$3:EU121)=0,SUM($H122:ET122)=0),$B122,0)</f>
        <v>0</v>
      </c>
      <c r="EV122">
        <f ca="1">IF(AND($B122&gt;0,SUM(EV$3:EV121)=0,SUM($H122:EU122)=0),$B122,0)</f>
        <v>0</v>
      </c>
      <c r="EW122">
        <f ca="1">IF(AND($B122&gt;0,SUM(EW$3:EW121)=0,SUM($H122:EV122)=0),$B122,0)</f>
        <v>0</v>
      </c>
      <c r="EX122">
        <f ca="1">IF(AND($B122&gt;0,SUM(EX$3:EX121)=0,SUM($H122:EW122)=0),$B122,0)</f>
        <v>0</v>
      </c>
      <c r="EY122">
        <f ca="1">IF(AND($B122&gt;0,SUM(EY$3:EY121)=0,SUM($H122:EX122)=0),$B122,0)</f>
        <v>0</v>
      </c>
      <c r="EZ122">
        <f ca="1">IF(AND($B122&gt;0,SUM(EZ$3:EZ121)=0,SUM($H122:EY122)=0),$B122,0)</f>
        <v>0</v>
      </c>
      <c r="FA122">
        <f ca="1">IF(AND($B122&gt;0,SUM(FA$3:FA121)=0,SUM($H122:EZ122)=0),$B122,0)</f>
        <v>0</v>
      </c>
      <c r="FB122">
        <f ca="1">IF(AND($B122&gt;0,SUM(FB$3:FB121)=0,SUM($H122:FA122)=0),$B122,0)</f>
        <v>0</v>
      </c>
      <c r="FC122">
        <f ca="1">IF(AND($B122&gt;0,SUM(FC$3:FC121)=0,SUM($H122:FB122)=0),$B122,0)</f>
        <v>0</v>
      </c>
      <c r="FD122">
        <f ca="1">IF(AND($B122&gt;0,SUM(FD$3:FD121)=0,SUM($H122:FC122)=0),$B122,0)</f>
        <v>0</v>
      </c>
      <c r="FE122">
        <f ca="1">IF(AND($B122&gt;0,SUM(FE$3:FE121)=0,SUM($H122:FD122)=0),$B122,0)</f>
        <v>0</v>
      </c>
      <c r="FF122">
        <f ca="1">IF(AND($B122&gt;0,SUM(FF$3:FF121)=0,SUM($H122:FE122)=0),$B122,0)</f>
        <v>0</v>
      </c>
      <c r="FG122">
        <f ca="1">IF(AND($B122&gt;0,SUM(FG$3:FG121)=0,SUM($H122:FF122)=0),$B122,0)</f>
        <v>0</v>
      </c>
      <c r="FH122">
        <f ca="1">IF(AND($B122&gt;0,SUM(FH$3:FH121)=0,SUM($H122:FG122)=0),$B122,0)</f>
        <v>0</v>
      </c>
      <c r="FI122">
        <f ca="1">IF(AND($B122&gt;0,SUM(FI$3:FI121)=0,SUM($H122:FH122)=0),$B122,0)</f>
        <v>0</v>
      </c>
      <c r="FJ122">
        <f ca="1">IF(AND($B122&gt;0,SUM(FJ$3:FJ121)=0,SUM($H122:FI122)=0),$B122,0)</f>
        <v>0</v>
      </c>
      <c r="FK122">
        <f ca="1">IF(AND($B122&gt;0,SUM(FK$3:FK121)=0,SUM($H122:FJ122)=0),$B122,0)</f>
        <v>0</v>
      </c>
      <c r="FL122">
        <f ca="1">IF(AND($B122&gt;0,SUM(FL$3:FL121)=0,SUM($H122:FK122)=0),$B122,0)</f>
        <v>0</v>
      </c>
      <c r="FM122">
        <f ca="1">IF(AND($B122&gt;0,SUM(FM$3:FM121)=0,SUM($H122:FL122)=0),$B122,0)</f>
        <v>0</v>
      </c>
      <c r="FN122">
        <f ca="1">IF(AND($B122&gt;0,SUM(FN$3:FN121)=0,SUM($H122:FM122)=0),$B122,0)</f>
        <v>0</v>
      </c>
      <c r="FS122" s="67"/>
      <c r="FT122" s="67"/>
      <c r="FU122" s="342"/>
      <c r="FV122" s="374" t="str">
        <f>""</f>
        <v/>
      </c>
      <c r="FY122" s="67"/>
      <c r="FZ122" s="67"/>
      <c r="GA122" s="342"/>
      <c r="GB122" s="374" t="str">
        <f>""</f>
        <v/>
      </c>
      <c r="GE122" s="67"/>
      <c r="GF122" s="67"/>
      <c r="GG122" s="342"/>
      <c r="GH122" s="374" t="str">
        <f>""</f>
        <v/>
      </c>
    </row>
    <row r="123" spans="1:190" ht="15.75" hidden="1" thickBot="1" x14ac:dyDescent="0.3">
      <c r="A123">
        <v>123</v>
      </c>
      <c r="C123" s="240">
        <f t="shared" ca="1" si="24"/>
        <v>0</v>
      </c>
      <c r="D123" s="240">
        <f t="shared" ca="1" si="25"/>
        <v>0</v>
      </c>
      <c r="E123" s="240">
        <f t="shared" ca="1" si="26"/>
        <v>0</v>
      </c>
      <c r="F123" s="240" t="str">
        <f t="shared" ca="1" si="27"/>
        <v/>
      </c>
      <c r="G123" s="47">
        <f ca="1">INDEX($I$2:$FN$2,ROWS(G$2:G123))</f>
        <v>0</v>
      </c>
      <c r="H123">
        <v>0</v>
      </c>
      <c r="I123">
        <f ca="1">IF(AND($B123&gt;0,SUM(I$3:I122)=0,SUM($H123:H123)=0),$B123,0)</f>
        <v>0</v>
      </c>
      <c r="J123">
        <f ca="1">IF(AND($B123&gt;0,SUM(J$3:J122)=0,SUM($H123:I123)=0),$B123,0)</f>
        <v>0</v>
      </c>
      <c r="K123">
        <f ca="1">IF(AND($B123&gt;0,SUM(K$3:K122)=0,SUM($H123:J123)=0),$B123,0)</f>
        <v>0</v>
      </c>
      <c r="L123">
        <f ca="1">IF(AND($B123&gt;0,SUM(L$3:L122)=0,SUM($H123:K123)=0),$B123,0)</f>
        <v>0</v>
      </c>
      <c r="M123">
        <f ca="1">IF(AND($B123&gt;0,SUM(M$3:M122)=0,SUM($H123:L123)=0),$B123,0)</f>
        <v>0</v>
      </c>
      <c r="N123">
        <f ca="1">IF(AND($B123&gt;0,SUM(N$3:N122)=0,SUM($H123:M123)=0),$B123,0)</f>
        <v>0</v>
      </c>
      <c r="O123">
        <f ca="1">IF(AND($B123&gt;0,SUM(O$3:O122)=0,SUM($H123:N123)=0),$B123,0)</f>
        <v>0</v>
      </c>
      <c r="P123">
        <f ca="1">IF(AND($B123&gt;0,SUM(P$3:P122)=0,SUM($H123:O123)=0),$B123,0)</f>
        <v>0</v>
      </c>
      <c r="Q123">
        <f ca="1">IF(AND($B123&gt;0,SUM(Q$3:Q122)=0,SUM($H123:P123)=0),$B123,0)</f>
        <v>0</v>
      </c>
      <c r="R123">
        <f ca="1">IF(AND($B123&gt;0,SUM(R$3:R122)=0,SUM($H123:Q123)=0),$B123,0)</f>
        <v>0</v>
      </c>
      <c r="S123">
        <f ca="1">IF(AND($B123&gt;0,SUM(S$3:S122)=0,SUM($H123:R123)=0),$B123,0)</f>
        <v>0</v>
      </c>
      <c r="T123">
        <f ca="1">IF(AND($B123&gt;0,SUM(T$3:T122)=0,SUM($H123:S123)=0),$B123,0)</f>
        <v>0</v>
      </c>
      <c r="U123">
        <f ca="1">IF(AND($B123&gt;0,SUM(U$3:U122)=0,SUM($H123:T123)=0),$B123,0)</f>
        <v>0</v>
      </c>
      <c r="V123">
        <f ca="1">IF(AND($B123&gt;0,SUM(V$3:V122)=0,SUM($H123:U123)=0),$B123,0)</f>
        <v>0</v>
      </c>
      <c r="W123">
        <f ca="1">IF(AND($B123&gt;0,SUM(W$3:W122)=0,SUM($H123:V123)=0),$B123,0)</f>
        <v>0</v>
      </c>
      <c r="X123">
        <f ca="1">IF(AND($B123&gt;0,SUM(X$3:X122)=0,SUM($H123:W123)=0),$B123,0)</f>
        <v>0</v>
      </c>
      <c r="Y123">
        <f ca="1">IF(AND($B123&gt;0,SUM(Y$3:Y122)=0,SUM($H123:X123)=0),$B123,0)</f>
        <v>0</v>
      </c>
      <c r="Z123">
        <f ca="1">IF(AND($B123&gt;0,SUM(Z$3:Z122)=0,SUM($H123:Y123)=0),$B123,0)</f>
        <v>0</v>
      </c>
      <c r="AA123">
        <f ca="1">IF(AND($B123&gt;0,SUM(AA$3:AA122)=0,SUM($H123:Z123)=0),$B123,0)</f>
        <v>0</v>
      </c>
      <c r="AB123">
        <f ca="1">IF(AND($B123&gt;0,SUM(AB$3:AB122)=0,SUM($H123:AA123)=0),$B123,0)</f>
        <v>0</v>
      </c>
      <c r="AC123">
        <f ca="1">IF(AND($B123&gt;0,SUM(AC$3:AC122)=0,SUM($H123:AB123)=0),$B123,0)</f>
        <v>0</v>
      </c>
      <c r="AD123">
        <f ca="1">IF(AND($B123&gt;0,SUM(AD$3:AD122)=0,SUM($H123:AC123)=0),$B123,0)</f>
        <v>0</v>
      </c>
      <c r="AE123">
        <f ca="1">IF(AND($B123&gt;0,SUM(AE$3:AE122)=0,SUM($H123:AD123)=0),$B123,0)</f>
        <v>0</v>
      </c>
      <c r="AF123">
        <f ca="1">IF(AND($B123&gt;0,SUM(AF$3:AF122)=0,SUM($H123:AE123)=0),$B123,0)</f>
        <v>0</v>
      </c>
      <c r="AG123">
        <f ca="1">IF(AND($B123&gt;0,SUM(AG$3:AG122)=0,SUM($H123:AF123)=0),$B123,0)</f>
        <v>0</v>
      </c>
      <c r="AH123">
        <f ca="1">IF(AND($B123&gt;0,SUM(AH$3:AH122)=0,SUM($H123:AG123)=0),$B123,0)</f>
        <v>0</v>
      </c>
      <c r="AI123">
        <f ca="1">IF(AND($B123&gt;0,SUM(AI$3:AI122)=0,SUM($H123:AH123)=0),$B123,0)</f>
        <v>0</v>
      </c>
      <c r="AJ123">
        <f ca="1">IF(AND($B123&gt;0,SUM(AJ$3:AJ122)=0,SUM($H123:AI123)=0),$B123,0)</f>
        <v>0</v>
      </c>
      <c r="AK123">
        <f ca="1">IF(AND($B123&gt;0,SUM(AK$3:AK122)=0,SUM($H123:AJ123)=0),$B123,0)</f>
        <v>0</v>
      </c>
      <c r="AL123">
        <f ca="1">IF(AND($B123&gt;0,SUM(AL$3:AL122)=0,SUM($H123:AK123)=0),$B123,0)</f>
        <v>0</v>
      </c>
      <c r="AM123">
        <f ca="1">IF(AND($B123&gt;0,SUM(AM$3:AM122)=0,SUM($H123:AL123)=0),$B123,0)</f>
        <v>0</v>
      </c>
      <c r="AN123">
        <f ca="1">IF(AND($B123&gt;0,SUM(AN$3:AN122)=0,SUM($H123:AM123)=0),$B123,0)</f>
        <v>0</v>
      </c>
      <c r="AO123">
        <f ca="1">IF(AND($B123&gt;0,SUM(AO$3:AO122)=0,SUM($H123:AN123)=0),$B123,0)</f>
        <v>0</v>
      </c>
      <c r="AP123">
        <f ca="1">IF(AND($B123&gt;0,SUM(AP$3:AP122)=0,SUM($H123:AO123)=0),$B123,0)</f>
        <v>0</v>
      </c>
      <c r="AQ123">
        <f ca="1">IF(AND($B123&gt;0,SUM(AQ$3:AQ122)=0,SUM($H123:AP123)=0),$B123,0)</f>
        <v>0</v>
      </c>
      <c r="AR123">
        <f ca="1">IF(AND($B123&gt;0,SUM(AR$3:AR122)=0,SUM($H123:AQ123)=0),$B123,0)</f>
        <v>0</v>
      </c>
      <c r="AS123">
        <f ca="1">IF(AND($B123&gt;0,SUM(AS$3:AS122)=0,SUM($H123:AR123)=0),$B123,0)</f>
        <v>0</v>
      </c>
      <c r="AT123">
        <f ca="1">IF(AND($B123&gt;0,SUM(AT$3:AT122)=0,SUM($H123:AS123)=0),$B123,0)</f>
        <v>0</v>
      </c>
      <c r="AU123">
        <f ca="1">IF(AND($B123&gt;0,SUM(AU$3:AU122)=0,SUM($H123:AT123)=0),$B123,0)</f>
        <v>0</v>
      </c>
      <c r="AV123">
        <f ca="1">IF(AND($B123&gt;0,SUM(AV$3:AV122)=0,SUM($H123:AU123)=0),$B123,0)</f>
        <v>0</v>
      </c>
      <c r="AW123">
        <f ca="1">IF(AND($B123&gt;0,SUM(AW$3:AW122)=0,SUM($H123:AV123)=0),$B123,0)</f>
        <v>0</v>
      </c>
      <c r="AX123">
        <f ca="1">IF(AND($B123&gt;0,SUM(AX$3:AX122)=0,SUM($H123:AW123)=0),$B123,0)</f>
        <v>0</v>
      </c>
      <c r="AY123">
        <f ca="1">IF(AND($B123&gt;0,SUM(AY$3:AY122)=0,SUM($H123:AX123)=0),$B123,0)</f>
        <v>0</v>
      </c>
      <c r="AZ123">
        <f ca="1">IF(AND($B123&gt;0,SUM(AZ$3:AZ122)=0,SUM($H123:AY123)=0),$B123,0)</f>
        <v>0</v>
      </c>
      <c r="BA123">
        <f ca="1">IF(AND($B123&gt;0,SUM(BA$3:BA122)=0,SUM($H123:AZ123)=0),$B123,0)</f>
        <v>0</v>
      </c>
      <c r="BB123">
        <f ca="1">IF(AND($B123&gt;0,SUM(BB$3:BB122)=0,SUM($H123:BA123)=0),$B123,0)</f>
        <v>0</v>
      </c>
      <c r="BC123">
        <f ca="1">IF(AND($B123&gt;0,SUM(BC$3:BC122)=0,SUM($H123:BB123)=0),$B123,0)</f>
        <v>0</v>
      </c>
      <c r="BD123">
        <f ca="1">IF(AND($B123&gt;0,SUM(BD$3:BD122)=0,SUM($H123:BC123)=0),$B123,0)</f>
        <v>0</v>
      </c>
      <c r="BE123">
        <f ca="1">IF(AND($B123&gt;0,SUM(BE$3:BE122)=0,SUM($H123:BD123)=0),$B123,0)</f>
        <v>0</v>
      </c>
      <c r="BF123">
        <f ca="1">IF(AND($B123&gt;0,SUM(BF$3:BF122)=0,SUM($H123:BE123)=0),$B123,0)</f>
        <v>0</v>
      </c>
      <c r="BG123">
        <f ca="1">IF(AND($B123&gt;0,SUM(BG$3:BG122)=0,SUM($H123:BF123)=0),$B123,0)</f>
        <v>0</v>
      </c>
      <c r="BH123">
        <f ca="1">IF(AND($B123&gt;0,SUM(BH$3:BH122)=0,SUM($H123:BG123)=0),$B123,0)</f>
        <v>0</v>
      </c>
      <c r="BI123">
        <f ca="1">IF(AND($B123&gt;0,SUM(BI$3:BI122)=0,SUM($H123:BH123)=0),$B123,0)</f>
        <v>0</v>
      </c>
      <c r="BJ123">
        <f ca="1">IF(AND($B123&gt;0,SUM(BJ$3:BJ122)=0,SUM($H123:BI123)=0),$B123,0)</f>
        <v>0</v>
      </c>
      <c r="BK123">
        <f ca="1">IF(AND($B123&gt;0,SUM(BK$3:BK122)=0,SUM($H123:BJ123)=0),$B123,0)</f>
        <v>0</v>
      </c>
      <c r="BL123">
        <f ca="1">IF(AND($B123&gt;0,SUM(BL$3:BL122)=0,SUM($H123:BK123)=0),$B123,0)</f>
        <v>0</v>
      </c>
      <c r="BM123">
        <f ca="1">IF(AND($B123&gt;0,SUM(BM$3:BM122)=0,SUM($H123:BL123)=0),$B123,0)</f>
        <v>0</v>
      </c>
      <c r="BN123">
        <f ca="1">IF(AND($B123&gt;0,SUM(BN$3:BN122)=0,SUM($H123:BM123)=0),$B123,0)</f>
        <v>0</v>
      </c>
      <c r="BO123">
        <f ca="1">IF(AND($B123&gt;0,SUM(BO$3:BO122)=0,SUM($H123:BN123)=0),$B123,0)</f>
        <v>0</v>
      </c>
      <c r="BP123">
        <f ca="1">IF(AND($B123&gt;0,SUM(BP$3:BP122)=0,SUM($H123:BO123)=0),$B123,0)</f>
        <v>0</v>
      </c>
      <c r="BQ123">
        <f ca="1">IF(AND($B123&gt;0,SUM(BQ$3:BQ122)=0,SUM($H123:BP123)=0),$B123,0)</f>
        <v>0</v>
      </c>
      <c r="BR123">
        <f ca="1">IF(AND($B123&gt;0,SUM(BR$3:BR122)=0,SUM($H123:BQ123)=0),$B123,0)</f>
        <v>0</v>
      </c>
      <c r="BS123">
        <f ca="1">IF(AND($B123&gt;0,SUM(BS$3:BS122)=0,SUM($H123:BR123)=0),$B123,0)</f>
        <v>0</v>
      </c>
      <c r="BT123">
        <f ca="1">IF(AND($B123&gt;0,SUM(BT$3:BT122)=0,SUM($H123:BS123)=0),$B123,0)</f>
        <v>0</v>
      </c>
      <c r="BU123">
        <f ca="1">IF(AND($B123&gt;0,SUM(BU$3:BU122)=0,SUM($H123:BT123)=0),$B123,0)</f>
        <v>0</v>
      </c>
      <c r="BV123">
        <f ca="1">IF(AND($B123&gt;0,SUM(BV$3:BV122)=0,SUM($H123:BU123)=0),$B123,0)</f>
        <v>0</v>
      </c>
      <c r="BW123">
        <f ca="1">IF(AND($B123&gt;0,SUM(BW$3:BW122)=0,SUM($H123:BV123)=0),$B123,0)</f>
        <v>0</v>
      </c>
      <c r="BX123">
        <f ca="1">IF(AND($B123&gt;0,SUM(BX$3:BX122)=0,SUM($H123:BW123)=0),$B123,0)</f>
        <v>0</v>
      </c>
      <c r="BY123">
        <f ca="1">IF(AND($B123&gt;0,SUM(BY$3:BY122)=0,SUM($H123:BX123)=0),$B123,0)</f>
        <v>0</v>
      </c>
      <c r="BZ123">
        <f ca="1">IF(AND($B123&gt;0,SUM(BZ$3:BZ122)=0,SUM($H123:BY123)=0),$B123,0)</f>
        <v>0</v>
      </c>
      <c r="CA123">
        <f ca="1">IF(AND($B123&gt;0,SUM(CA$3:CA122)=0,SUM($H123:BZ123)=0),$B123,0)</f>
        <v>0</v>
      </c>
      <c r="CB123">
        <f ca="1">IF(AND($B123&gt;0,SUM(CB$3:CB122)=0,SUM($H123:CA123)=0),$B123,0)</f>
        <v>0</v>
      </c>
      <c r="CC123">
        <f ca="1">IF(AND($B123&gt;0,SUM(CC$3:CC122)=0,SUM($H123:CB123)=0),$B123,0)</f>
        <v>0</v>
      </c>
      <c r="CD123">
        <f ca="1">IF(AND($B123&gt;0,SUM(CD$3:CD122)=0,SUM($H123:CC123)=0),$B123,0)</f>
        <v>0</v>
      </c>
      <c r="CE123">
        <f ca="1">IF(AND($B123&gt;0,SUM(CE$3:CE122)=0,SUM($H123:CD123)=0),$B123,0)</f>
        <v>0</v>
      </c>
      <c r="CF123">
        <f ca="1">IF(AND($B123&gt;0,SUM(CF$3:CF122)=0,SUM($H123:CE123)=0),$B123,0)</f>
        <v>0</v>
      </c>
      <c r="CG123">
        <f ca="1">IF(AND($B123&gt;0,SUM(CG$3:CG122)=0,SUM($H123:CF123)=0),$B123,0)</f>
        <v>0</v>
      </c>
      <c r="CH123">
        <f ca="1">IF(AND($B123&gt;0,SUM(CH$3:CH122)=0,SUM($H123:CG123)=0),$B123,0)</f>
        <v>0</v>
      </c>
      <c r="CI123">
        <f ca="1">IF(AND($B123&gt;0,SUM(CI$3:CI122)=0,SUM($H123:CH123)=0),$B123,0)</f>
        <v>0</v>
      </c>
      <c r="CJ123">
        <f ca="1">IF(AND($B123&gt;0,SUM(CJ$3:CJ122)=0,SUM($H123:CI123)=0),$B123,0)</f>
        <v>0</v>
      </c>
      <c r="CK123">
        <f ca="1">IF(AND($B123&gt;0,SUM(CK$3:CK122)=0,SUM($H123:CJ123)=0),$B123,0)</f>
        <v>0</v>
      </c>
      <c r="CL123">
        <f ca="1">IF(AND($B123&gt;0,SUM(CL$3:CL122)=0,SUM($H123:CK123)=0),$B123,0)</f>
        <v>0</v>
      </c>
      <c r="CM123">
        <f ca="1">IF(AND($B123&gt;0,SUM(CM$3:CM122)=0,SUM($H123:CL123)=0),$B123,0)</f>
        <v>0</v>
      </c>
      <c r="CN123">
        <f ca="1">IF(AND($B123&gt;0,SUM(CN$3:CN122)=0,SUM($H123:CM123)=0),$B123,0)</f>
        <v>0</v>
      </c>
      <c r="CO123">
        <f ca="1">IF(AND($B123&gt;0,SUM(CO$3:CO122)=0,SUM($H123:CN123)=0),$B123,0)</f>
        <v>0</v>
      </c>
      <c r="CP123">
        <f ca="1">IF(AND($B123&gt;0,SUM(CP$3:CP122)=0,SUM($H123:CO123)=0),$B123,0)</f>
        <v>0</v>
      </c>
      <c r="CQ123">
        <f ca="1">IF(AND($B123&gt;0,SUM(CQ$3:CQ122)=0,SUM($H123:CP123)=0),$B123,0)</f>
        <v>0</v>
      </c>
      <c r="CR123">
        <f ca="1">IF(AND($B123&gt;0,SUM(CR$3:CR122)=0,SUM($H123:CQ123)=0),$B123,0)</f>
        <v>0</v>
      </c>
      <c r="CS123">
        <f ca="1">IF(AND($B123&gt;0,SUM(CS$3:CS122)=0,SUM($H123:CR123)=0),$B123,0)</f>
        <v>0</v>
      </c>
      <c r="CT123">
        <f ca="1">IF(AND($B123&gt;0,SUM(CT$3:CT122)=0,SUM($H123:CS123)=0),$B123,0)</f>
        <v>0</v>
      </c>
      <c r="CU123">
        <f ca="1">IF(AND($B123&gt;0,SUM(CU$3:CU122)=0,SUM($H123:CT123)=0),$B123,0)</f>
        <v>0</v>
      </c>
      <c r="CV123">
        <f ca="1">IF(AND($B123&gt;0,SUM(CV$3:CV122)=0,SUM($H123:CU123)=0),$B123,0)</f>
        <v>0</v>
      </c>
      <c r="CW123">
        <f ca="1">IF(AND($B123&gt;0,SUM(CW$3:CW122)=0,SUM($H123:CV123)=0),$B123,0)</f>
        <v>0</v>
      </c>
      <c r="CX123">
        <f ca="1">IF(AND($B123&gt;0,SUM(CX$3:CX122)=0,SUM($H123:CW123)=0),$B123,0)</f>
        <v>0</v>
      </c>
      <c r="CY123">
        <f ca="1">IF(AND($B123&gt;0,SUM(CY$3:CY122)=0,SUM($H123:CX123)=0),$B123,0)</f>
        <v>0</v>
      </c>
      <c r="CZ123">
        <f ca="1">IF(AND($B123&gt;0,SUM(CZ$3:CZ122)=0,SUM($H123:CY123)=0),$B123,0)</f>
        <v>0</v>
      </c>
      <c r="DA123">
        <f ca="1">IF(AND($B123&gt;0,SUM(DA$3:DA122)=0,SUM($H123:CZ123)=0),$B123,0)</f>
        <v>0</v>
      </c>
      <c r="DB123">
        <f ca="1">IF(AND($B123&gt;0,SUM(DB$3:DB122)=0,SUM($H123:DA123)=0),$B123,0)</f>
        <v>0</v>
      </c>
      <c r="DC123">
        <f ca="1">IF(AND($B123&gt;0,SUM(DC$3:DC122)=0,SUM($H123:DB123)=0),$B123,0)</f>
        <v>0</v>
      </c>
      <c r="DD123">
        <f ca="1">IF(AND($B123&gt;0,SUM(DD$3:DD122)=0,SUM($H123:DC123)=0),$B123,0)</f>
        <v>0</v>
      </c>
      <c r="DE123">
        <f ca="1">IF(AND($B123&gt;0,SUM(DE$3:DE122)=0,SUM($H123:DD123)=0),$B123,0)</f>
        <v>0</v>
      </c>
      <c r="DF123">
        <f ca="1">IF(AND($B123&gt;0,SUM(DF$3:DF122)=0,SUM($H123:DE123)=0),$B123,0)</f>
        <v>0</v>
      </c>
      <c r="DG123">
        <f ca="1">IF(AND($B123&gt;0,SUM(DG$3:DG122)=0,SUM($H123:DF123)=0),$B123,0)</f>
        <v>0</v>
      </c>
      <c r="DH123">
        <f ca="1">IF(AND($B123&gt;0,SUM(DH$3:DH122)=0,SUM($H123:DG123)=0),$B123,0)</f>
        <v>0</v>
      </c>
      <c r="DI123">
        <f ca="1">IF(AND($B123&gt;0,SUM(DI$3:DI122)=0,SUM($H123:DH123)=0),$B123,0)</f>
        <v>0</v>
      </c>
      <c r="DJ123">
        <f ca="1">IF(AND($B123&gt;0,SUM(DJ$3:DJ122)=0,SUM($H123:DI123)=0),$B123,0)</f>
        <v>0</v>
      </c>
      <c r="DK123">
        <f ca="1">IF(AND($B123&gt;0,SUM(DK$3:DK122)=0,SUM($H123:DJ123)=0),$B123,0)</f>
        <v>0</v>
      </c>
      <c r="DL123">
        <f ca="1">IF(AND($B123&gt;0,SUM(DL$3:DL122)=0,SUM($H123:DK123)=0),$B123,0)</f>
        <v>0</v>
      </c>
      <c r="DM123">
        <f ca="1">IF(AND($B123&gt;0,SUM(DM$3:DM122)=0,SUM($H123:DL123)=0),$B123,0)</f>
        <v>0</v>
      </c>
      <c r="DN123">
        <f ca="1">IF(AND($B123&gt;0,SUM(DN$3:DN122)=0,SUM($H123:DM123)=0),$B123,0)</f>
        <v>0</v>
      </c>
      <c r="DO123">
        <f ca="1">IF(AND($B123&gt;0,SUM(DO$3:DO122)=0,SUM($H123:DN123)=0),$B123,0)</f>
        <v>0</v>
      </c>
      <c r="DP123">
        <f ca="1">IF(AND($B123&gt;0,SUM(DP$3:DP122)=0,SUM($H123:DO123)=0),$B123,0)</f>
        <v>0</v>
      </c>
      <c r="DQ123">
        <f ca="1">IF(AND($B123&gt;0,SUM(DQ$3:DQ122)=0,SUM($H123:DP123)=0),$B123,0)</f>
        <v>0</v>
      </c>
      <c r="DR123">
        <f ca="1">IF(AND($B123&gt;0,SUM(DR$3:DR122)=0,SUM($H123:DQ123)=0),$B123,0)</f>
        <v>0</v>
      </c>
      <c r="DS123">
        <f ca="1">IF(AND($B123&gt;0,SUM(DS$3:DS122)=0,SUM($H123:DR123)=0),$B123,0)</f>
        <v>0</v>
      </c>
      <c r="DT123">
        <f ca="1">IF(AND($B123&gt;0,SUM(DT$3:DT122)=0,SUM($H123:DS123)=0),$B123,0)</f>
        <v>0</v>
      </c>
      <c r="DU123">
        <f ca="1">IF(AND($B123&gt;0,SUM(DU$3:DU122)=0,SUM($H123:DT123)=0),$B123,0)</f>
        <v>0</v>
      </c>
      <c r="DV123">
        <f ca="1">IF(AND($B123&gt;0,SUM(DV$3:DV122)=0,SUM($H123:DU123)=0),$B123,0)</f>
        <v>0</v>
      </c>
      <c r="DW123">
        <f ca="1">IF(AND($B123&gt;0,SUM(DW$3:DW122)=0,SUM($H123:DV123)=0),$B123,0)</f>
        <v>0</v>
      </c>
      <c r="DX123">
        <f ca="1">IF(AND($B123&gt;0,SUM(DX$3:DX122)=0,SUM($H123:DW123)=0),$B123,0)</f>
        <v>0</v>
      </c>
      <c r="DY123">
        <f ca="1">IF(AND($B123&gt;0,SUM(DY$3:DY122)=0,SUM($H123:DX123)=0),$B123,0)</f>
        <v>0</v>
      </c>
      <c r="DZ123">
        <f ca="1">IF(AND($B123&gt;0,SUM(DZ$3:DZ122)=0,SUM($H123:DY123)=0),$B123,0)</f>
        <v>0</v>
      </c>
      <c r="EA123">
        <f ca="1">IF(AND($B123&gt;0,SUM(EA$3:EA122)=0,SUM($H123:DZ123)=0),$B123,0)</f>
        <v>0</v>
      </c>
      <c r="EB123">
        <f ca="1">IF(AND($B123&gt;0,SUM(EB$3:EB122)=0,SUM($H123:EA123)=0),$B123,0)</f>
        <v>0</v>
      </c>
      <c r="EC123">
        <f ca="1">IF(AND($B123&gt;0,SUM(EC$3:EC122)=0,SUM($H123:EB123)=0),$B123,0)</f>
        <v>0</v>
      </c>
      <c r="ED123">
        <f ca="1">IF(AND($B123&gt;0,SUM(ED$3:ED122)=0,SUM($H123:EC123)=0),$B123,0)</f>
        <v>0</v>
      </c>
      <c r="EE123">
        <f ca="1">IF(AND($B123&gt;0,SUM(EE$3:EE122)=0,SUM($H123:ED123)=0),$B123,0)</f>
        <v>0</v>
      </c>
      <c r="EF123">
        <f ca="1">IF(AND($B123&gt;0,SUM(EF$3:EF122)=0,SUM($H123:EE123)=0),$B123,0)</f>
        <v>0</v>
      </c>
      <c r="EG123">
        <f ca="1">IF(AND($B123&gt;0,SUM(EG$3:EG122)=0,SUM($H123:EF123)=0),$B123,0)</f>
        <v>0</v>
      </c>
      <c r="EH123">
        <f ca="1">IF(AND($B123&gt;0,SUM(EH$3:EH122)=0,SUM($H123:EG123)=0),$B123,0)</f>
        <v>0</v>
      </c>
      <c r="EI123">
        <f ca="1">IF(AND($B123&gt;0,SUM(EI$3:EI122)=0,SUM($H123:EH123)=0),$B123,0)</f>
        <v>0</v>
      </c>
      <c r="EJ123">
        <f ca="1">IF(AND($B123&gt;0,SUM(EJ$3:EJ122)=0,SUM($H123:EI123)=0),$B123,0)</f>
        <v>0</v>
      </c>
      <c r="EK123">
        <f ca="1">IF(AND($B123&gt;0,SUM(EK$3:EK122)=0,SUM($H123:EJ123)=0),$B123,0)</f>
        <v>0</v>
      </c>
      <c r="EL123">
        <f ca="1">IF(AND($B123&gt;0,SUM(EL$3:EL122)=0,SUM($H123:EK123)=0),$B123,0)</f>
        <v>0</v>
      </c>
      <c r="EM123">
        <f ca="1">IF(AND($B123&gt;0,SUM(EM$3:EM122)=0,SUM($H123:EL123)=0),$B123,0)</f>
        <v>0</v>
      </c>
      <c r="EN123">
        <f ca="1">IF(AND($B123&gt;0,SUM(EN$3:EN122)=0,SUM($H123:EM123)=0),$B123,0)</f>
        <v>0</v>
      </c>
      <c r="EO123">
        <f ca="1">IF(AND($B123&gt;0,SUM(EO$3:EO122)=0,SUM($H123:EN123)=0),$B123,0)</f>
        <v>0</v>
      </c>
      <c r="EP123">
        <f ca="1">IF(AND($B123&gt;0,SUM(EP$3:EP122)=0,SUM($H123:EO123)=0),$B123,0)</f>
        <v>0</v>
      </c>
      <c r="EQ123">
        <f ca="1">IF(AND($B123&gt;0,SUM(EQ$3:EQ122)=0,SUM($H123:EP123)=0),$B123,0)</f>
        <v>0</v>
      </c>
      <c r="ER123">
        <f ca="1">IF(AND($B123&gt;0,SUM(ER$3:ER122)=0,SUM($H123:EQ123)=0),$B123,0)</f>
        <v>0</v>
      </c>
      <c r="ES123">
        <f ca="1">IF(AND($B123&gt;0,SUM(ES$3:ES122)=0,SUM($H123:ER123)=0),$B123,0)</f>
        <v>0</v>
      </c>
      <c r="ET123">
        <f ca="1">IF(AND($B123&gt;0,SUM(ET$3:ET122)=0,SUM($H123:ES123)=0),$B123,0)</f>
        <v>0</v>
      </c>
      <c r="EU123">
        <f ca="1">IF(AND($B123&gt;0,SUM(EU$3:EU122)=0,SUM($H123:ET123)=0),$B123,0)</f>
        <v>0</v>
      </c>
      <c r="EV123">
        <f ca="1">IF(AND($B123&gt;0,SUM(EV$3:EV122)=0,SUM($H123:EU123)=0),$B123,0)</f>
        <v>0</v>
      </c>
      <c r="EW123">
        <f ca="1">IF(AND($B123&gt;0,SUM(EW$3:EW122)=0,SUM($H123:EV123)=0),$B123,0)</f>
        <v>0</v>
      </c>
      <c r="EX123">
        <f ca="1">IF(AND($B123&gt;0,SUM(EX$3:EX122)=0,SUM($H123:EW123)=0),$B123,0)</f>
        <v>0</v>
      </c>
      <c r="EY123">
        <f ca="1">IF(AND($B123&gt;0,SUM(EY$3:EY122)=0,SUM($H123:EX123)=0),$B123,0)</f>
        <v>0</v>
      </c>
      <c r="EZ123">
        <f ca="1">IF(AND($B123&gt;0,SUM(EZ$3:EZ122)=0,SUM($H123:EY123)=0),$B123,0)</f>
        <v>0</v>
      </c>
      <c r="FA123">
        <f ca="1">IF(AND($B123&gt;0,SUM(FA$3:FA122)=0,SUM($H123:EZ123)=0),$B123,0)</f>
        <v>0</v>
      </c>
      <c r="FB123">
        <f ca="1">IF(AND($B123&gt;0,SUM(FB$3:FB122)=0,SUM($H123:FA123)=0),$B123,0)</f>
        <v>0</v>
      </c>
      <c r="FC123">
        <f ca="1">IF(AND($B123&gt;0,SUM(FC$3:FC122)=0,SUM($H123:FB123)=0),$B123,0)</f>
        <v>0</v>
      </c>
      <c r="FD123">
        <f ca="1">IF(AND($B123&gt;0,SUM(FD$3:FD122)=0,SUM($H123:FC123)=0),$B123,0)</f>
        <v>0</v>
      </c>
      <c r="FE123">
        <f ca="1">IF(AND($B123&gt;0,SUM(FE$3:FE122)=0,SUM($H123:FD123)=0),$B123,0)</f>
        <v>0</v>
      </c>
      <c r="FF123">
        <f ca="1">IF(AND($B123&gt;0,SUM(FF$3:FF122)=0,SUM($H123:FE123)=0),$B123,0)</f>
        <v>0</v>
      </c>
      <c r="FG123">
        <f ca="1">IF(AND($B123&gt;0,SUM(FG$3:FG122)=0,SUM($H123:FF123)=0),$B123,0)</f>
        <v>0</v>
      </c>
      <c r="FH123">
        <f ca="1">IF(AND($B123&gt;0,SUM(FH$3:FH122)=0,SUM($H123:FG123)=0),$B123,0)</f>
        <v>0</v>
      </c>
      <c r="FI123">
        <f ca="1">IF(AND($B123&gt;0,SUM(FI$3:FI122)=0,SUM($H123:FH123)=0),$B123,0)</f>
        <v>0</v>
      </c>
      <c r="FJ123">
        <f ca="1">IF(AND($B123&gt;0,SUM(FJ$3:FJ122)=0,SUM($H123:FI123)=0),$B123,0)</f>
        <v>0</v>
      </c>
      <c r="FK123">
        <f ca="1">IF(AND($B123&gt;0,SUM(FK$3:FK122)=0,SUM($H123:FJ123)=0),$B123,0)</f>
        <v>0</v>
      </c>
      <c r="FL123">
        <f ca="1">IF(AND($B123&gt;0,SUM(FL$3:FL122)=0,SUM($H123:FK123)=0),$B123,0)</f>
        <v>0</v>
      </c>
      <c r="FM123">
        <f ca="1">IF(AND($B123&gt;0,SUM(FM$3:FM122)=0,SUM($H123:FL123)=0),$B123,0)</f>
        <v>0</v>
      </c>
      <c r="FN123">
        <f ca="1">IF(AND($B123&gt;0,SUM(FN$3:FN122)=0,SUM($H123:FM123)=0),$B123,0)</f>
        <v>0</v>
      </c>
      <c r="FS123" s="67"/>
      <c r="FT123" s="67"/>
      <c r="FU123" s="342"/>
      <c r="FV123" s="374" t="str">
        <f>""</f>
        <v/>
      </c>
      <c r="FY123" s="67"/>
      <c r="FZ123" s="67"/>
      <c r="GA123" s="342"/>
      <c r="GB123" s="374" t="str">
        <f>""</f>
        <v/>
      </c>
      <c r="GE123" s="67"/>
      <c r="GF123" s="67"/>
      <c r="GG123" s="342"/>
      <c r="GH123" s="374" t="str">
        <f>""</f>
        <v/>
      </c>
    </row>
    <row r="124" spans="1:190" ht="15.75" hidden="1" thickBot="1" x14ac:dyDescent="0.3">
      <c r="A124">
        <v>124</v>
      </c>
      <c r="C124" s="240">
        <f t="shared" ca="1" si="24"/>
        <v>0</v>
      </c>
      <c r="D124" s="240">
        <f t="shared" ca="1" si="25"/>
        <v>0</v>
      </c>
      <c r="E124" s="240">
        <f t="shared" ca="1" si="26"/>
        <v>0</v>
      </c>
      <c r="F124" s="240" t="str">
        <f t="shared" ca="1" si="27"/>
        <v/>
      </c>
      <c r="G124" s="47">
        <f ca="1">INDEX($I$2:$FN$2,ROWS(G$2:G124))</f>
        <v>0</v>
      </c>
      <c r="H124">
        <v>0</v>
      </c>
      <c r="I124">
        <f ca="1">IF(AND($B124&gt;0,SUM(I$3:I123)=0,SUM($H124:H124)=0),$B124,0)</f>
        <v>0</v>
      </c>
      <c r="J124">
        <f ca="1">IF(AND($B124&gt;0,SUM(J$3:J123)=0,SUM($H124:I124)=0),$B124,0)</f>
        <v>0</v>
      </c>
      <c r="K124">
        <f ca="1">IF(AND($B124&gt;0,SUM(K$3:K123)=0,SUM($H124:J124)=0),$B124,0)</f>
        <v>0</v>
      </c>
      <c r="L124">
        <f ca="1">IF(AND($B124&gt;0,SUM(L$3:L123)=0,SUM($H124:K124)=0),$B124,0)</f>
        <v>0</v>
      </c>
      <c r="M124">
        <f ca="1">IF(AND($B124&gt;0,SUM(M$3:M123)=0,SUM($H124:L124)=0),$B124,0)</f>
        <v>0</v>
      </c>
      <c r="N124">
        <f ca="1">IF(AND($B124&gt;0,SUM(N$3:N123)=0,SUM($H124:M124)=0),$B124,0)</f>
        <v>0</v>
      </c>
      <c r="O124">
        <f ca="1">IF(AND($B124&gt;0,SUM(O$3:O123)=0,SUM($H124:N124)=0),$B124,0)</f>
        <v>0</v>
      </c>
      <c r="P124">
        <f ca="1">IF(AND($B124&gt;0,SUM(P$3:P123)=0,SUM($H124:O124)=0),$B124,0)</f>
        <v>0</v>
      </c>
      <c r="Q124">
        <f ca="1">IF(AND($B124&gt;0,SUM(Q$3:Q123)=0,SUM($H124:P124)=0),$B124,0)</f>
        <v>0</v>
      </c>
      <c r="R124">
        <f ca="1">IF(AND($B124&gt;0,SUM(R$3:R123)=0,SUM($H124:Q124)=0),$B124,0)</f>
        <v>0</v>
      </c>
      <c r="S124">
        <f ca="1">IF(AND($B124&gt;0,SUM(S$3:S123)=0,SUM($H124:R124)=0),$B124,0)</f>
        <v>0</v>
      </c>
      <c r="T124">
        <f ca="1">IF(AND($B124&gt;0,SUM(T$3:T123)=0,SUM($H124:S124)=0),$B124,0)</f>
        <v>0</v>
      </c>
      <c r="U124">
        <f ca="1">IF(AND($B124&gt;0,SUM(U$3:U123)=0,SUM($H124:T124)=0),$B124,0)</f>
        <v>0</v>
      </c>
      <c r="V124">
        <f ca="1">IF(AND($B124&gt;0,SUM(V$3:V123)=0,SUM($H124:U124)=0),$B124,0)</f>
        <v>0</v>
      </c>
      <c r="W124">
        <f ca="1">IF(AND($B124&gt;0,SUM(W$3:W123)=0,SUM($H124:V124)=0),$B124,0)</f>
        <v>0</v>
      </c>
      <c r="X124">
        <f ca="1">IF(AND($B124&gt;0,SUM(X$3:X123)=0,SUM($H124:W124)=0),$B124,0)</f>
        <v>0</v>
      </c>
      <c r="Y124">
        <f ca="1">IF(AND($B124&gt;0,SUM(Y$3:Y123)=0,SUM($H124:X124)=0),$B124,0)</f>
        <v>0</v>
      </c>
      <c r="Z124">
        <f ca="1">IF(AND($B124&gt;0,SUM(Z$3:Z123)=0,SUM($H124:Y124)=0),$B124,0)</f>
        <v>0</v>
      </c>
      <c r="AA124">
        <f ca="1">IF(AND($B124&gt;0,SUM(AA$3:AA123)=0,SUM($H124:Z124)=0),$B124,0)</f>
        <v>0</v>
      </c>
      <c r="AB124">
        <f ca="1">IF(AND($B124&gt;0,SUM(AB$3:AB123)=0,SUM($H124:AA124)=0),$B124,0)</f>
        <v>0</v>
      </c>
      <c r="AC124">
        <f ca="1">IF(AND($B124&gt;0,SUM(AC$3:AC123)=0,SUM($H124:AB124)=0),$B124,0)</f>
        <v>0</v>
      </c>
      <c r="AD124">
        <f ca="1">IF(AND($B124&gt;0,SUM(AD$3:AD123)=0,SUM($H124:AC124)=0),$B124,0)</f>
        <v>0</v>
      </c>
      <c r="AE124">
        <f ca="1">IF(AND($B124&gt;0,SUM(AE$3:AE123)=0,SUM($H124:AD124)=0),$B124,0)</f>
        <v>0</v>
      </c>
      <c r="AF124">
        <f ca="1">IF(AND($B124&gt;0,SUM(AF$3:AF123)=0,SUM($H124:AE124)=0),$B124,0)</f>
        <v>0</v>
      </c>
      <c r="AG124">
        <f ca="1">IF(AND($B124&gt;0,SUM(AG$3:AG123)=0,SUM($H124:AF124)=0),$B124,0)</f>
        <v>0</v>
      </c>
      <c r="AH124">
        <f ca="1">IF(AND($B124&gt;0,SUM(AH$3:AH123)=0,SUM($H124:AG124)=0),$B124,0)</f>
        <v>0</v>
      </c>
      <c r="AI124">
        <f ca="1">IF(AND($B124&gt;0,SUM(AI$3:AI123)=0,SUM($H124:AH124)=0),$B124,0)</f>
        <v>0</v>
      </c>
      <c r="AJ124">
        <f ca="1">IF(AND($B124&gt;0,SUM(AJ$3:AJ123)=0,SUM($H124:AI124)=0),$B124,0)</f>
        <v>0</v>
      </c>
      <c r="AK124">
        <f ca="1">IF(AND($B124&gt;0,SUM(AK$3:AK123)=0,SUM($H124:AJ124)=0),$B124,0)</f>
        <v>0</v>
      </c>
      <c r="AL124">
        <f ca="1">IF(AND($B124&gt;0,SUM(AL$3:AL123)=0,SUM($H124:AK124)=0),$B124,0)</f>
        <v>0</v>
      </c>
      <c r="AM124">
        <f ca="1">IF(AND($B124&gt;0,SUM(AM$3:AM123)=0,SUM($H124:AL124)=0),$B124,0)</f>
        <v>0</v>
      </c>
      <c r="AN124">
        <f ca="1">IF(AND($B124&gt;0,SUM(AN$3:AN123)=0,SUM($H124:AM124)=0),$B124,0)</f>
        <v>0</v>
      </c>
      <c r="AO124">
        <f ca="1">IF(AND($B124&gt;0,SUM(AO$3:AO123)=0,SUM($H124:AN124)=0),$B124,0)</f>
        <v>0</v>
      </c>
      <c r="AP124">
        <f ca="1">IF(AND($B124&gt;0,SUM(AP$3:AP123)=0,SUM($H124:AO124)=0),$B124,0)</f>
        <v>0</v>
      </c>
      <c r="AQ124">
        <f ca="1">IF(AND($B124&gt;0,SUM(AQ$3:AQ123)=0,SUM($H124:AP124)=0),$B124,0)</f>
        <v>0</v>
      </c>
      <c r="AR124">
        <f ca="1">IF(AND($B124&gt;0,SUM(AR$3:AR123)=0,SUM($H124:AQ124)=0),$B124,0)</f>
        <v>0</v>
      </c>
      <c r="AS124">
        <f ca="1">IF(AND($B124&gt;0,SUM(AS$3:AS123)=0,SUM($H124:AR124)=0),$B124,0)</f>
        <v>0</v>
      </c>
      <c r="AT124">
        <f ca="1">IF(AND($B124&gt;0,SUM(AT$3:AT123)=0,SUM($H124:AS124)=0),$B124,0)</f>
        <v>0</v>
      </c>
      <c r="AU124">
        <f ca="1">IF(AND($B124&gt;0,SUM(AU$3:AU123)=0,SUM($H124:AT124)=0),$B124,0)</f>
        <v>0</v>
      </c>
      <c r="AV124">
        <f ca="1">IF(AND($B124&gt;0,SUM(AV$3:AV123)=0,SUM($H124:AU124)=0),$B124,0)</f>
        <v>0</v>
      </c>
      <c r="AW124">
        <f ca="1">IF(AND($B124&gt;0,SUM(AW$3:AW123)=0,SUM($H124:AV124)=0),$B124,0)</f>
        <v>0</v>
      </c>
      <c r="AX124">
        <f ca="1">IF(AND($B124&gt;0,SUM(AX$3:AX123)=0,SUM($H124:AW124)=0),$B124,0)</f>
        <v>0</v>
      </c>
      <c r="AY124">
        <f ca="1">IF(AND($B124&gt;0,SUM(AY$3:AY123)=0,SUM($H124:AX124)=0),$B124,0)</f>
        <v>0</v>
      </c>
      <c r="AZ124">
        <f ca="1">IF(AND($B124&gt;0,SUM(AZ$3:AZ123)=0,SUM($H124:AY124)=0),$B124,0)</f>
        <v>0</v>
      </c>
      <c r="BA124">
        <f ca="1">IF(AND($B124&gt;0,SUM(BA$3:BA123)=0,SUM($H124:AZ124)=0),$B124,0)</f>
        <v>0</v>
      </c>
      <c r="BB124">
        <f ca="1">IF(AND($B124&gt;0,SUM(BB$3:BB123)=0,SUM($H124:BA124)=0),$B124,0)</f>
        <v>0</v>
      </c>
      <c r="BC124">
        <f ca="1">IF(AND($B124&gt;0,SUM(BC$3:BC123)=0,SUM($H124:BB124)=0),$B124,0)</f>
        <v>0</v>
      </c>
      <c r="BD124">
        <f ca="1">IF(AND($B124&gt;0,SUM(BD$3:BD123)=0,SUM($H124:BC124)=0),$B124,0)</f>
        <v>0</v>
      </c>
      <c r="BE124">
        <f ca="1">IF(AND($B124&gt;0,SUM(BE$3:BE123)=0,SUM($H124:BD124)=0),$B124,0)</f>
        <v>0</v>
      </c>
      <c r="BF124">
        <f ca="1">IF(AND($B124&gt;0,SUM(BF$3:BF123)=0,SUM($H124:BE124)=0),$B124,0)</f>
        <v>0</v>
      </c>
      <c r="BG124">
        <f ca="1">IF(AND($B124&gt;0,SUM(BG$3:BG123)=0,SUM($H124:BF124)=0),$B124,0)</f>
        <v>0</v>
      </c>
      <c r="BH124">
        <f ca="1">IF(AND($B124&gt;0,SUM(BH$3:BH123)=0,SUM($H124:BG124)=0),$B124,0)</f>
        <v>0</v>
      </c>
      <c r="BI124">
        <f ca="1">IF(AND($B124&gt;0,SUM(BI$3:BI123)=0,SUM($H124:BH124)=0),$B124,0)</f>
        <v>0</v>
      </c>
      <c r="BJ124">
        <f ca="1">IF(AND($B124&gt;0,SUM(BJ$3:BJ123)=0,SUM($H124:BI124)=0),$B124,0)</f>
        <v>0</v>
      </c>
      <c r="BK124">
        <f ca="1">IF(AND($B124&gt;0,SUM(BK$3:BK123)=0,SUM($H124:BJ124)=0),$B124,0)</f>
        <v>0</v>
      </c>
      <c r="BL124">
        <f ca="1">IF(AND($B124&gt;0,SUM(BL$3:BL123)=0,SUM($H124:BK124)=0),$B124,0)</f>
        <v>0</v>
      </c>
      <c r="BM124">
        <f ca="1">IF(AND($B124&gt;0,SUM(BM$3:BM123)=0,SUM($H124:BL124)=0),$B124,0)</f>
        <v>0</v>
      </c>
      <c r="BN124">
        <f ca="1">IF(AND($B124&gt;0,SUM(BN$3:BN123)=0,SUM($H124:BM124)=0),$B124,0)</f>
        <v>0</v>
      </c>
      <c r="BO124">
        <f ca="1">IF(AND($B124&gt;0,SUM(BO$3:BO123)=0,SUM($H124:BN124)=0),$B124,0)</f>
        <v>0</v>
      </c>
      <c r="BP124">
        <f ca="1">IF(AND($B124&gt;0,SUM(BP$3:BP123)=0,SUM($H124:BO124)=0),$B124,0)</f>
        <v>0</v>
      </c>
      <c r="BQ124">
        <f ca="1">IF(AND($B124&gt;0,SUM(BQ$3:BQ123)=0,SUM($H124:BP124)=0),$B124,0)</f>
        <v>0</v>
      </c>
      <c r="BR124">
        <f ca="1">IF(AND($B124&gt;0,SUM(BR$3:BR123)=0,SUM($H124:BQ124)=0),$B124,0)</f>
        <v>0</v>
      </c>
      <c r="BS124">
        <f ca="1">IF(AND($B124&gt;0,SUM(BS$3:BS123)=0,SUM($H124:BR124)=0),$B124,0)</f>
        <v>0</v>
      </c>
      <c r="BT124">
        <f ca="1">IF(AND($B124&gt;0,SUM(BT$3:BT123)=0,SUM($H124:BS124)=0),$B124,0)</f>
        <v>0</v>
      </c>
      <c r="BU124">
        <f ca="1">IF(AND($B124&gt;0,SUM(BU$3:BU123)=0,SUM($H124:BT124)=0),$B124,0)</f>
        <v>0</v>
      </c>
      <c r="BV124">
        <f ca="1">IF(AND($B124&gt;0,SUM(BV$3:BV123)=0,SUM($H124:BU124)=0),$B124,0)</f>
        <v>0</v>
      </c>
      <c r="BW124">
        <f ca="1">IF(AND($B124&gt;0,SUM(BW$3:BW123)=0,SUM($H124:BV124)=0),$B124,0)</f>
        <v>0</v>
      </c>
      <c r="BX124">
        <f ca="1">IF(AND($B124&gt;0,SUM(BX$3:BX123)=0,SUM($H124:BW124)=0),$B124,0)</f>
        <v>0</v>
      </c>
      <c r="BY124">
        <f ca="1">IF(AND($B124&gt;0,SUM(BY$3:BY123)=0,SUM($H124:BX124)=0),$B124,0)</f>
        <v>0</v>
      </c>
      <c r="BZ124">
        <f ca="1">IF(AND($B124&gt;0,SUM(BZ$3:BZ123)=0,SUM($H124:BY124)=0),$B124,0)</f>
        <v>0</v>
      </c>
      <c r="CA124">
        <f ca="1">IF(AND($B124&gt;0,SUM(CA$3:CA123)=0,SUM($H124:BZ124)=0),$B124,0)</f>
        <v>0</v>
      </c>
      <c r="CB124">
        <f ca="1">IF(AND($B124&gt;0,SUM(CB$3:CB123)=0,SUM($H124:CA124)=0),$B124,0)</f>
        <v>0</v>
      </c>
      <c r="CC124">
        <f ca="1">IF(AND($B124&gt;0,SUM(CC$3:CC123)=0,SUM($H124:CB124)=0),$B124,0)</f>
        <v>0</v>
      </c>
      <c r="CD124">
        <f ca="1">IF(AND($B124&gt;0,SUM(CD$3:CD123)=0,SUM($H124:CC124)=0),$B124,0)</f>
        <v>0</v>
      </c>
      <c r="CE124">
        <f ca="1">IF(AND($B124&gt;0,SUM(CE$3:CE123)=0,SUM($H124:CD124)=0),$B124,0)</f>
        <v>0</v>
      </c>
      <c r="CF124">
        <f ca="1">IF(AND($B124&gt;0,SUM(CF$3:CF123)=0,SUM($H124:CE124)=0),$B124,0)</f>
        <v>0</v>
      </c>
      <c r="CG124">
        <f ca="1">IF(AND($B124&gt;0,SUM(CG$3:CG123)=0,SUM($H124:CF124)=0),$B124,0)</f>
        <v>0</v>
      </c>
      <c r="CH124">
        <f ca="1">IF(AND($B124&gt;0,SUM(CH$3:CH123)=0,SUM($H124:CG124)=0),$B124,0)</f>
        <v>0</v>
      </c>
      <c r="CI124">
        <f ca="1">IF(AND($B124&gt;0,SUM(CI$3:CI123)=0,SUM($H124:CH124)=0),$B124,0)</f>
        <v>0</v>
      </c>
      <c r="CJ124">
        <f ca="1">IF(AND($B124&gt;0,SUM(CJ$3:CJ123)=0,SUM($H124:CI124)=0),$B124,0)</f>
        <v>0</v>
      </c>
      <c r="CK124">
        <f ca="1">IF(AND($B124&gt;0,SUM(CK$3:CK123)=0,SUM($H124:CJ124)=0),$B124,0)</f>
        <v>0</v>
      </c>
      <c r="CL124">
        <f ca="1">IF(AND($B124&gt;0,SUM(CL$3:CL123)=0,SUM($H124:CK124)=0),$B124,0)</f>
        <v>0</v>
      </c>
      <c r="CM124">
        <f ca="1">IF(AND($B124&gt;0,SUM(CM$3:CM123)=0,SUM($H124:CL124)=0),$B124,0)</f>
        <v>0</v>
      </c>
      <c r="CN124">
        <f ca="1">IF(AND($B124&gt;0,SUM(CN$3:CN123)=0,SUM($H124:CM124)=0),$B124,0)</f>
        <v>0</v>
      </c>
      <c r="CO124">
        <f ca="1">IF(AND($B124&gt;0,SUM(CO$3:CO123)=0,SUM($H124:CN124)=0),$B124,0)</f>
        <v>0</v>
      </c>
      <c r="CP124">
        <f ca="1">IF(AND($B124&gt;0,SUM(CP$3:CP123)=0,SUM($H124:CO124)=0),$B124,0)</f>
        <v>0</v>
      </c>
      <c r="CQ124">
        <f ca="1">IF(AND($B124&gt;0,SUM(CQ$3:CQ123)=0,SUM($H124:CP124)=0),$B124,0)</f>
        <v>0</v>
      </c>
      <c r="CR124">
        <f ca="1">IF(AND($B124&gt;0,SUM(CR$3:CR123)=0,SUM($H124:CQ124)=0),$B124,0)</f>
        <v>0</v>
      </c>
      <c r="CS124">
        <f ca="1">IF(AND($B124&gt;0,SUM(CS$3:CS123)=0,SUM($H124:CR124)=0),$B124,0)</f>
        <v>0</v>
      </c>
      <c r="CT124">
        <f ca="1">IF(AND($B124&gt;0,SUM(CT$3:CT123)=0,SUM($H124:CS124)=0),$B124,0)</f>
        <v>0</v>
      </c>
      <c r="CU124">
        <f ca="1">IF(AND($B124&gt;0,SUM(CU$3:CU123)=0,SUM($H124:CT124)=0),$B124,0)</f>
        <v>0</v>
      </c>
      <c r="CV124">
        <f ca="1">IF(AND($B124&gt;0,SUM(CV$3:CV123)=0,SUM($H124:CU124)=0),$B124,0)</f>
        <v>0</v>
      </c>
      <c r="CW124">
        <f ca="1">IF(AND($B124&gt;0,SUM(CW$3:CW123)=0,SUM($H124:CV124)=0),$B124,0)</f>
        <v>0</v>
      </c>
      <c r="CX124">
        <f ca="1">IF(AND($B124&gt;0,SUM(CX$3:CX123)=0,SUM($H124:CW124)=0),$B124,0)</f>
        <v>0</v>
      </c>
      <c r="CY124">
        <f ca="1">IF(AND($B124&gt;0,SUM(CY$3:CY123)=0,SUM($H124:CX124)=0),$B124,0)</f>
        <v>0</v>
      </c>
      <c r="CZ124">
        <f ca="1">IF(AND($B124&gt;0,SUM(CZ$3:CZ123)=0,SUM($H124:CY124)=0),$B124,0)</f>
        <v>0</v>
      </c>
      <c r="DA124">
        <f ca="1">IF(AND($B124&gt;0,SUM(DA$3:DA123)=0,SUM($H124:CZ124)=0),$B124,0)</f>
        <v>0</v>
      </c>
      <c r="DB124">
        <f ca="1">IF(AND($B124&gt;0,SUM(DB$3:DB123)=0,SUM($H124:DA124)=0),$B124,0)</f>
        <v>0</v>
      </c>
      <c r="DC124">
        <f ca="1">IF(AND($B124&gt;0,SUM(DC$3:DC123)=0,SUM($H124:DB124)=0),$B124,0)</f>
        <v>0</v>
      </c>
      <c r="DD124">
        <f ca="1">IF(AND($B124&gt;0,SUM(DD$3:DD123)=0,SUM($H124:DC124)=0),$B124,0)</f>
        <v>0</v>
      </c>
      <c r="DE124">
        <f ca="1">IF(AND($B124&gt;0,SUM(DE$3:DE123)=0,SUM($H124:DD124)=0),$B124,0)</f>
        <v>0</v>
      </c>
      <c r="DF124">
        <f ca="1">IF(AND($B124&gt;0,SUM(DF$3:DF123)=0,SUM($H124:DE124)=0),$B124,0)</f>
        <v>0</v>
      </c>
      <c r="DG124">
        <f ca="1">IF(AND($B124&gt;0,SUM(DG$3:DG123)=0,SUM($H124:DF124)=0),$B124,0)</f>
        <v>0</v>
      </c>
      <c r="DH124">
        <f ca="1">IF(AND($B124&gt;0,SUM(DH$3:DH123)=0,SUM($H124:DG124)=0),$B124,0)</f>
        <v>0</v>
      </c>
      <c r="DI124">
        <f ca="1">IF(AND($B124&gt;0,SUM(DI$3:DI123)=0,SUM($H124:DH124)=0),$B124,0)</f>
        <v>0</v>
      </c>
      <c r="DJ124">
        <f ca="1">IF(AND($B124&gt;0,SUM(DJ$3:DJ123)=0,SUM($H124:DI124)=0),$B124,0)</f>
        <v>0</v>
      </c>
      <c r="DK124">
        <f ca="1">IF(AND($B124&gt;0,SUM(DK$3:DK123)=0,SUM($H124:DJ124)=0),$B124,0)</f>
        <v>0</v>
      </c>
      <c r="DL124">
        <f ca="1">IF(AND($B124&gt;0,SUM(DL$3:DL123)=0,SUM($H124:DK124)=0),$B124,0)</f>
        <v>0</v>
      </c>
      <c r="DM124">
        <f ca="1">IF(AND($B124&gt;0,SUM(DM$3:DM123)=0,SUM($H124:DL124)=0),$B124,0)</f>
        <v>0</v>
      </c>
      <c r="DN124">
        <f ca="1">IF(AND($B124&gt;0,SUM(DN$3:DN123)=0,SUM($H124:DM124)=0),$B124,0)</f>
        <v>0</v>
      </c>
      <c r="DO124">
        <f ca="1">IF(AND($B124&gt;0,SUM(DO$3:DO123)=0,SUM($H124:DN124)=0),$B124,0)</f>
        <v>0</v>
      </c>
      <c r="DP124">
        <f ca="1">IF(AND($B124&gt;0,SUM(DP$3:DP123)=0,SUM($H124:DO124)=0),$B124,0)</f>
        <v>0</v>
      </c>
      <c r="DQ124">
        <f ca="1">IF(AND($B124&gt;0,SUM(DQ$3:DQ123)=0,SUM($H124:DP124)=0),$B124,0)</f>
        <v>0</v>
      </c>
      <c r="DR124">
        <f ca="1">IF(AND($B124&gt;0,SUM(DR$3:DR123)=0,SUM($H124:DQ124)=0),$B124,0)</f>
        <v>0</v>
      </c>
      <c r="DS124">
        <f ca="1">IF(AND($B124&gt;0,SUM(DS$3:DS123)=0,SUM($H124:DR124)=0),$B124,0)</f>
        <v>0</v>
      </c>
      <c r="DT124">
        <f ca="1">IF(AND($B124&gt;0,SUM(DT$3:DT123)=0,SUM($H124:DS124)=0),$B124,0)</f>
        <v>0</v>
      </c>
      <c r="DU124">
        <f ca="1">IF(AND($B124&gt;0,SUM(DU$3:DU123)=0,SUM($H124:DT124)=0),$B124,0)</f>
        <v>0</v>
      </c>
      <c r="DV124">
        <f ca="1">IF(AND($B124&gt;0,SUM(DV$3:DV123)=0,SUM($H124:DU124)=0),$B124,0)</f>
        <v>0</v>
      </c>
      <c r="DW124">
        <f ca="1">IF(AND($B124&gt;0,SUM(DW$3:DW123)=0,SUM($H124:DV124)=0),$B124,0)</f>
        <v>0</v>
      </c>
      <c r="DX124">
        <f ca="1">IF(AND($B124&gt;0,SUM(DX$3:DX123)=0,SUM($H124:DW124)=0),$B124,0)</f>
        <v>0</v>
      </c>
      <c r="DY124">
        <f ca="1">IF(AND($B124&gt;0,SUM(DY$3:DY123)=0,SUM($H124:DX124)=0),$B124,0)</f>
        <v>0</v>
      </c>
      <c r="DZ124">
        <f ca="1">IF(AND($B124&gt;0,SUM(DZ$3:DZ123)=0,SUM($H124:DY124)=0),$B124,0)</f>
        <v>0</v>
      </c>
      <c r="EA124">
        <f ca="1">IF(AND($B124&gt;0,SUM(EA$3:EA123)=0,SUM($H124:DZ124)=0),$B124,0)</f>
        <v>0</v>
      </c>
      <c r="EB124">
        <f ca="1">IF(AND($B124&gt;0,SUM(EB$3:EB123)=0,SUM($H124:EA124)=0),$B124,0)</f>
        <v>0</v>
      </c>
      <c r="EC124">
        <f ca="1">IF(AND($B124&gt;0,SUM(EC$3:EC123)=0,SUM($H124:EB124)=0),$B124,0)</f>
        <v>0</v>
      </c>
      <c r="ED124">
        <f ca="1">IF(AND($B124&gt;0,SUM(ED$3:ED123)=0,SUM($H124:EC124)=0),$B124,0)</f>
        <v>0</v>
      </c>
      <c r="EE124">
        <f ca="1">IF(AND($B124&gt;0,SUM(EE$3:EE123)=0,SUM($H124:ED124)=0),$B124,0)</f>
        <v>0</v>
      </c>
      <c r="EF124">
        <f ca="1">IF(AND($B124&gt;0,SUM(EF$3:EF123)=0,SUM($H124:EE124)=0),$B124,0)</f>
        <v>0</v>
      </c>
      <c r="EG124">
        <f ca="1">IF(AND($B124&gt;0,SUM(EG$3:EG123)=0,SUM($H124:EF124)=0),$B124,0)</f>
        <v>0</v>
      </c>
      <c r="EH124">
        <f ca="1">IF(AND($B124&gt;0,SUM(EH$3:EH123)=0,SUM($H124:EG124)=0),$B124,0)</f>
        <v>0</v>
      </c>
      <c r="EI124">
        <f ca="1">IF(AND($B124&gt;0,SUM(EI$3:EI123)=0,SUM($H124:EH124)=0),$B124,0)</f>
        <v>0</v>
      </c>
      <c r="EJ124">
        <f ca="1">IF(AND($B124&gt;0,SUM(EJ$3:EJ123)=0,SUM($H124:EI124)=0),$B124,0)</f>
        <v>0</v>
      </c>
      <c r="EK124">
        <f ca="1">IF(AND($B124&gt;0,SUM(EK$3:EK123)=0,SUM($H124:EJ124)=0),$B124,0)</f>
        <v>0</v>
      </c>
      <c r="EL124">
        <f ca="1">IF(AND($B124&gt;0,SUM(EL$3:EL123)=0,SUM($H124:EK124)=0),$B124,0)</f>
        <v>0</v>
      </c>
      <c r="EM124">
        <f ca="1">IF(AND($B124&gt;0,SUM(EM$3:EM123)=0,SUM($H124:EL124)=0),$B124,0)</f>
        <v>0</v>
      </c>
      <c r="EN124">
        <f ca="1">IF(AND($B124&gt;0,SUM(EN$3:EN123)=0,SUM($H124:EM124)=0),$B124,0)</f>
        <v>0</v>
      </c>
      <c r="EO124">
        <f ca="1">IF(AND($B124&gt;0,SUM(EO$3:EO123)=0,SUM($H124:EN124)=0),$B124,0)</f>
        <v>0</v>
      </c>
      <c r="EP124">
        <f ca="1">IF(AND($B124&gt;0,SUM(EP$3:EP123)=0,SUM($H124:EO124)=0),$B124,0)</f>
        <v>0</v>
      </c>
      <c r="EQ124">
        <f ca="1">IF(AND($B124&gt;0,SUM(EQ$3:EQ123)=0,SUM($H124:EP124)=0),$B124,0)</f>
        <v>0</v>
      </c>
      <c r="ER124">
        <f ca="1">IF(AND($B124&gt;0,SUM(ER$3:ER123)=0,SUM($H124:EQ124)=0),$B124,0)</f>
        <v>0</v>
      </c>
      <c r="ES124">
        <f ca="1">IF(AND($B124&gt;0,SUM(ES$3:ES123)=0,SUM($H124:ER124)=0),$B124,0)</f>
        <v>0</v>
      </c>
      <c r="ET124">
        <f ca="1">IF(AND($B124&gt;0,SUM(ET$3:ET123)=0,SUM($H124:ES124)=0),$B124,0)</f>
        <v>0</v>
      </c>
      <c r="EU124">
        <f ca="1">IF(AND($B124&gt;0,SUM(EU$3:EU123)=0,SUM($H124:ET124)=0),$B124,0)</f>
        <v>0</v>
      </c>
      <c r="EV124">
        <f ca="1">IF(AND($B124&gt;0,SUM(EV$3:EV123)=0,SUM($H124:EU124)=0),$B124,0)</f>
        <v>0</v>
      </c>
      <c r="EW124">
        <f ca="1">IF(AND($B124&gt;0,SUM(EW$3:EW123)=0,SUM($H124:EV124)=0),$B124,0)</f>
        <v>0</v>
      </c>
      <c r="EX124">
        <f ca="1">IF(AND($B124&gt;0,SUM(EX$3:EX123)=0,SUM($H124:EW124)=0),$B124,0)</f>
        <v>0</v>
      </c>
      <c r="EY124">
        <f ca="1">IF(AND($B124&gt;0,SUM(EY$3:EY123)=0,SUM($H124:EX124)=0),$B124,0)</f>
        <v>0</v>
      </c>
      <c r="EZ124">
        <f ca="1">IF(AND($B124&gt;0,SUM(EZ$3:EZ123)=0,SUM($H124:EY124)=0),$B124,0)</f>
        <v>0</v>
      </c>
      <c r="FA124">
        <f ca="1">IF(AND($B124&gt;0,SUM(FA$3:FA123)=0,SUM($H124:EZ124)=0),$B124,0)</f>
        <v>0</v>
      </c>
      <c r="FB124">
        <f ca="1">IF(AND($B124&gt;0,SUM(FB$3:FB123)=0,SUM($H124:FA124)=0),$B124,0)</f>
        <v>0</v>
      </c>
      <c r="FC124">
        <f ca="1">IF(AND($B124&gt;0,SUM(FC$3:FC123)=0,SUM($H124:FB124)=0),$B124,0)</f>
        <v>0</v>
      </c>
      <c r="FD124">
        <f ca="1">IF(AND($B124&gt;0,SUM(FD$3:FD123)=0,SUM($H124:FC124)=0),$B124,0)</f>
        <v>0</v>
      </c>
      <c r="FE124">
        <f ca="1">IF(AND($B124&gt;0,SUM(FE$3:FE123)=0,SUM($H124:FD124)=0),$B124,0)</f>
        <v>0</v>
      </c>
      <c r="FF124">
        <f ca="1">IF(AND($B124&gt;0,SUM(FF$3:FF123)=0,SUM($H124:FE124)=0),$B124,0)</f>
        <v>0</v>
      </c>
      <c r="FG124">
        <f ca="1">IF(AND($B124&gt;0,SUM(FG$3:FG123)=0,SUM($H124:FF124)=0),$B124,0)</f>
        <v>0</v>
      </c>
      <c r="FH124">
        <f ca="1">IF(AND($B124&gt;0,SUM(FH$3:FH123)=0,SUM($H124:FG124)=0),$B124,0)</f>
        <v>0</v>
      </c>
      <c r="FI124">
        <f ca="1">IF(AND($B124&gt;0,SUM(FI$3:FI123)=0,SUM($H124:FH124)=0),$B124,0)</f>
        <v>0</v>
      </c>
      <c r="FJ124">
        <f ca="1">IF(AND($B124&gt;0,SUM(FJ$3:FJ123)=0,SUM($H124:FI124)=0),$B124,0)</f>
        <v>0</v>
      </c>
      <c r="FK124">
        <f ca="1">IF(AND($B124&gt;0,SUM(FK$3:FK123)=0,SUM($H124:FJ124)=0),$B124,0)</f>
        <v>0</v>
      </c>
      <c r="FL124">
        <f ca="1">IF(AND($B124&gt;0,SUM(FL$3:FL123)=0,SUM($H124:FK124)=0),$B124,0)</f>
        <v>0</v>
      </c>
      <c r="FM124">
        <f ca="1">IF(AND($B124&gt;0,SUM(FM$3:FM123)=0,SUM($H124:FL124)=0),$B124,0)</f>
        <v>0</v>
      </c>
      <c r="FN124">
        <f ca="1">IF(AND($B124&gt;0,SUM(FN$3:FN123)=0,SUM($H124:FM124)=0),$B124,0)</f>
        <v>0</v>
      </c>
      <c r="FS124" s="67"/>
      <c r="FT124" s="67"/>
      <c r="FU124" s="342"/>
      <c r="FV124" s="374" t="str">
        <f>""</f>
        <v/>
      </c>
      <c r="FY124" s="67"/>
      <c r="FZ124" s="67"/>
      <c r="GA124" s="342"/>
      <c r="GB124" s="374" t="str">
        <f>""</f>
        <v/>
      </c>
      <c r="GE124" s="67"/>
      <c r="GF124" s="67"/>
      <c r="GG124" s="342"/>
      <c r="GH124" s="374" t="str">
        <f>""</f>
        <v/>
      </c>
    </row>
    <row r="125" spans="1:190" ht="15.75" hidden="1" thickBot="1" x14ac:dyDescent="0.3">
      <c r="A125">
        <v>125</v>
      </c>
      <c r="C125" s="240">
        <f t="shared" ca="1" si="24"/>
        <v>0</v>
      </c>
      <c r="D125" s="240">
        <f t="shared" ca="1" si="25"/>
        <v>0</v>
      </c>
      <c r="E125" s="240">
        <f t="shared" ca="1" si="26"/>
        <v>0</v>
      </c>
      <c r="F125" s="240" t="str">
        <f t="shared" ca="1" si="27"/>
        <v/>
      </c>
      <c r="G125" s="47">
        <f ca="1">INDEX($I$2:$FN$2,ROWS(G$2:G125))</f>
        <v>0</v>
      </c>
      <c r="H125">
        <v>0</v>
      </c>
      <c r="I125">
        <f ca="1">IF(AND($B125&gt;0,SUM(I$3:I124)=0,SUM($H125:H125)=0),$B125,0)</f>
        <v>0</v>
      </c>
      <c r="J125">
        <f ca="1">IF(AND($B125&gt;0,SUM(J$3:J124)=0,SUM($H125:I125)=0),$B125,0)</f>
        <v>0</v>
      </c>
      <c r="K125">
        <f ca="1">IF(AND($B125&gt;0,SUM(K$3:K124)=0,SUM($H125:J125)=0),$B125,0)</f>
        <v>0</v>
      </c>
      <c r="L125">
        <f ca="1">IF(AND($B125&gt;0,SUM(L$3:L124)=0,SUM($H125:K125)=0),$B125,0)</f>
        <v>0</v>
      </c>
      <c r="M125">
        <f ca="1">IF(AND($B125&gt;0,SUM(M$3:M124)=0,SUM($H125:L125)=0),$B125,0)</f>
        <v>0</v>
      </c>
      <c r="N125">
        <f ca="1">IF(AND($B125&gt;0,SUM(N$3:N124)=0,SUM($H125:M125)=0),$B125,0)</f>
        <v>0</v>
      </c>
      <c r="O125">
        <f ca="1">IF(AND($B125&gt;0,SUM(O$3:O124)=0,SUM($H125:N125)=0),$B125,0)</f>
        <v>0</v>
      </c>
      <c r="P125">
        <f ca="1">IF(AND($B125&gt;0,SUM(P$3:P124)=0,SUM($H125:O125)=0),$B125,0)</f>
        <v>0</v>
      </c>
      <c r="Q125">
        <f ca="1">IF(AND($B125&gt;0,SUM(Q$3:Q124)=0,SUM($H125:P125)=0),$B125,0)</f>
        <v>0</v>
      </c>
      <c r="R125">
        <f ca="1">IF(AND($B125&gt;0,SUM(R$3:R124)=0,SUM($H125:Q125)=0),$B125,0)</f>
        <v>0</v>
      </c>
      <c r="S125">
        <f ca="1">IF(AND($B125&gt;0,SUM(S$3:S124)=0,SUM($H125:R125)=0),$B125,0)</f>
        <v>0</v>
      </c>
      <c r="T125">
        <f ca="1">IF(AND($B125&gt;0,SUM(T$3:T124)=0,SUM($H125:S125)=0),$B125,0)</f>
        <v>0</v>
      </c>
      <c r="U125">
        <f ca="1">IF(AND($B125&gt;0,SUM(U$3:U124)=0,SUM($H125:T125)=0),$B125,0)</f>
        <v>0</v>
      </c>
      <c r="V125">
        <f ca="1">IF(AND($B125&gt;0,SUM(V$3:V124)=0,SUM($H125:U125)=0),$B125,0)</f>
        <v>0</v>
      </c>
      <c r="W125">
        <f ca="1">IF(AND($B125&gt;0,SUM(W$3:W124)=0,SUM($H125:V125)=0),$B125,0)</f>
        <v>0</v>
      </c>
      <c r="X125">
        <f ca="1">IF(AND($B125&gt;0,SUM(X$3:X124)=0,SUM($H125:W125)=0),$B125,0)</f>
        <v>0</v>
      </c>
      <c r="Y125">
        <f ca="1">IF(AND($B125&gt;0,SUM(Y$3:Y124)=0,SUM($H125:X125)=0),$B125,0)</f>
        <v>0</v>
      </c>
      <c r="Z125">
        <f ca="1">IF(AND($B125&gt;0,SUM(Z$3:Z124)=0,SUM($H125:Y125)=0),$B125,0)</f>
        <v>0</v>
      </c>
      <c r="AA125">
        <f ca="1">IF(AND($B125&gt;0,SUM(AA$3:AA124)=0,SUM($H125:Z125)=0),$B125,0)</f>
        <v>0</v>
      </c>
      <c r="AB125">
        <f ca="1">IF(AND($B125&gt;0,SUM(AB$3:AB124)=0,SUM($H125:AA125)=0),$B125,0)</f>
        <v>0</v>
      </c>
      <c r="AC125">
        <f ca="1">IF(AND($B125&gt;0,SUM(AC$3:AC124)=0,SUM($H125:AB125)=0),$B125,0)</f>
        <v>0</v>
      </c>
      <c r="AD125">
        <f ca="1">IF(AND($B125&gt;0,SUM(AD$3:AD124)=0,SUM($H125:AC125)=0),$B125,0)</f>
        <v>0</v>
      </c>
      <c r="AE125">
        <f ca="1">IF(AND($B125&gt;0,SUM(AE$3:AE124)=0,SUM($H125:AD125)=0),$B125,0)</f>
        <v>0</v>
      </c>
      <c r="AF125">
        <f ca="1">IF(AND($B125&gt;0,SUM(AF$3:AF124)=0,SUM($H125:AE125)=0),$B125,0)</f>
        <v>0</v>
      </c>
      <c r="AG125">
        <f ca="1">IF(AND($B125&gt;0,SUM(AG$3:AG124)=0,SUM($H125:AF125)=0),$B125,0)</f>
        <v>0</v>
      </c>
      <c r="AH125">
        <f ca="1">IF(AND($B125&gt;0,SUM(AH$3:AH124)=0,SUM($H125:AG125)=0),$B125,0)</f>
        <v>0</v>
      </c>
      <c r="AI125">
        <f ca="1">IF(AND($B125&gt;0,SUM(AI$3:AI124)=0,SUM($H125:AH125)=0),$B125,0)</f>
        <v>0</v>
      </c>
      <c r="AJ125">
        <f ca="1">IF(AND($B125&gt;0,SUM(AJ$3:AJ124)=0,SUM($H125:AI125)=0),$B125,0)</f>
        <v>0</v>
      </c>
      <c r="AK125">
        <f ca="1">IF(AND($B125&gt;0,SUM(AK$3:AK124)=0,SUM($H125:AJ125)=0),$B125,0)</f>
        <v>0</v>
      </c>
      <c r="AL125">
        <f ca="1">IF(AND($B125&gt;0,SUM(AL$3:AL124)=0,SUM($H125:AK125)=0),$B125,0)</f>
        <v>0</v>
      </c>
      <c r="AM125">
        <f ca="1">IF(AND($B125&gt;0,SUM(AM$3:AM124)=0,SUM($H125:AL125)=0),$B125,0)</f>
        <v>0</v>
      </c>
      <c r="AN125">
        <f ca="1">IF(AND($B125&gt;0,SUM(AN$3:AN124)=0,SUM($H125:AM125)=0),$B125,0)</f>
        <v>0</v>
      </c>
      <c r="AO125">
        <f ca="1">IF(AND($B125&gt;0,SUM(AO$3:AO124)=0,SUM($H125:AN125)=0),$B125,0)</f>
        <v>0</v>
      </c>
      <c r="AP125">
        <f ca="1">IF(AND($B125&gt;0,SUM(AP$3:AP124)=0,SUM($H125:AO125)=0),$B125,0)</f>
        <v>0</v>
      </c>
      <c r="AQ125">
        <f ca="1">IF(AND($B125&gt;0,SUM(AQ$3:AQ124)=0,SUM($H125:AP125)=0),$B125,0)</f>
        <v>0</v>
      </c>
      <c r="AR125">
        <f ca="1">IF(AND($B125&gt;0,SUM(AR$3:AR124)=0,SUM($H125:AQ125)=0),$B125,0)</f>
        <v>0</v>
      </c>
      <c r="AS125">
        <f ca="1">IF(AND($B125&gt;0,SUM(AS$3:AS124)=0,SUM($H125:AR125)=0),$B125,0)</f>
        <v>0</v>
      </c>
      <c r="AT125">
        <f ca="1">IF(AND($B125&gt;0,SUM(AT$3:AT124)=0,SUM($H125:AS125)=0),$B125,0)</f>
        <v>0</v>
      </c>
      <c r="AU125">
        <f ca="1">IF(AND($B125&gt;0,SUM(AU$3:AU124)=0,SUM($H125:AT125)=0),$B125,0)</f>
        <v>0</v>
      </c>
      <c r="AV125">
        <f ca="1">IF(AND($B125&gt;0,SUM(AV$3:AV124)=0,SUM($H125:AU125)=0),$B125,0)</f>
        <v>0</v>
      </c>
      <c r="AW125">
        <f ca="1">IF(AND($B125&gt;0,SUM(AW$3:AW124)=0,SUM($H125:AV125)=0),$B125,0)</f>
        <v>0</v>
      </c>
      <c r="AX125">
        <f ca="1">IF(AND($B125&gt;0,SUM(AX$3:AX124)=0,SUM($H125:AW125)=0),$B125,0)</f>
        <v>0</v>
      </c>
      <c r="AY125">
        <f ca="1">IF(AND($B125&gt;0,SUM(AY$3:AY124)=0,SUM($H125:AX125)=0),$B125,0)</f>
        <v>0</v>
      </c>
      <c r="AZ125">
        <f ca="1">IF(AND($B125&gt;0,SUM(AZ$3:AZ124)=0,SUM($H125:AY125)=0),$B125,0)</f>
        <v>0</v>
      </c>
      <c r="BA125">
        <f ca="1">IF(AND($B125&gt;0,SUM(BA$3:BA124)=0,SUM($H125:AZ125)=0),$B125,0)</f>
        <v>0</v>
      </c>
      <c r="BB125">
        <f ca="1">IF(AND($B125&gt;0,SUM(BB$3:BB124)=0,SUM($H125:BA125)=0),$B125,0)</f>
        <v>0</v>
      </c>
      <c r="BC125">
        <f ca="1">IF(AND($B125&gt;0,SUM(BC$3:BC124)=0,SUM($H125:BB125)=0),$B125,0)</f>
        <v>0</v>
      </c>
      <c r="BD125">
        <f ca="1">IF(AND($B125&gt;0,SUM(BD$3:BD124)=0,SUM($H125:BC125)=0),$B125,0)</f>
        <v>0</v>
      </c>
      <c r="BE125">
        <f ca="1">IF(AND($B125&gt;0,SUM(BE$3:BE124)=0,SUM($H125:BD125)=0),$B125,0)</f>
        <v>0</v>
      </c>
      <c r="BF125">
        <f ca="1">IF(AND($B125&gt;0,SUM(BF$3:BF124)=0,SUM($H125:BE125)=0),$B125,0)</f>
        <v>0</v>
      </c>
      <c r="BG125">
        <f ca="1">IF(AND($B125&gt;0,SUM(BG$3:BG124)=0,SUM($H125:BF125)=0),$B125,0)</f>
        <v>0</v>
      </c>
      <c r="BH125">
        <f ca="1">IF(AND($B125&gt;0,SUM(BH$3:BH124)=0,SUM($H125:BG125)=0),$B125,0)</f>
        <v>0</v>
      </c>
      <c r="BI125">
        <f ca="1">IF(AND($B125&gt;0,SUM(BI$3:BI124)=0,SUM($H125:BH125)=0),$B125,0)</f>
        <v>0</v>
      </c>
      <c r="BJ125">
        <f ca="1">IF(AND($B125&gt;0,SUM(BJ$3:BJ124)=0,SUM($H125:BI125)=0),$B125,0)</f>
        <v>0</v>
      </c>
      <c r="BK125">
        <f ca="1">IF(AND($B125&gt;0,SUM(BK$3:BK124)=0,SUM($H125:BJ125)=0),$B125,0)</f>
        <v>0</v>
      </c>
      <c r="BL125">
        <f ca="1">IF(AND($B125&gt;0,SUM(BL$3:BL124)=0,SUM($H125:BK125)=0),$B125,0)</f>
        <v>0</v>
      </c>
      <c r="BM125">
        <f ca="1">IF(AND($B125&gt;0,SUM(BM$3:BM124)=0,SUM($H125:BL125)=0),$B125,0)</f>
        <v>0</v>
      </c>
      <c r="BN125">
        <f ca="1">IF(AND($B125&gt;0,SUM(BN$3:BN124)=0,SUM($H125:BM125)=0),$B125,0)</f>
        <v>0</v>
      </c>
      <c r="BO125">
        <f ca="1">IF(AND($B125&gt;0,SUM(BO$3:BO124)=0,SUM($H125:BN125)=0),$B125,0)</f>
        <v>0</v>
      </c>
      <c r="BP125">
        <f ca="1">IF(AND($B125&gt;0,SUM(BP$3:BP124)=0,SUM($H125:BO125)=0),$B125,0)</f>
        <v>0</v>
      </c>
      <c r="BQ125">
        <f ca="1">IF(AND($B125&gt;0,SUM(BQ$3:BQ124)=0,SUM($H125:BP125)=0),$B125,0)</f>
        <v>0</v>
      </c>
      <c r="BR125">
        <f ca="1">IF(AND($B125&gt;0,SUM(BR$3:BR124)=0,SUM($H125:BQ125)=0),$B125,0)</f>
        <v>0</v>
      </c>
      <c r="BS125">
        <f ca="1">IF(AND($B125&gt;0,SUM(BS$3:BS124)=0,SUM($H125:BR125)=0),$B125,0)</f>
        <v>0</v>
      </c>
      <c r="BT125">
        <f ca="1">IF(AND($B125&gt;0,SUM(BT$3:BT124)=0,SUM($H125:BS125)=0),$B125,0)</f>
        <v>0</v>
      </c>
      <c r="BU125">
        <f ca="1">IF(AND($B125&gt;0,SUM(BU$3:BU124)=0,SUM($H125:BT125)=0),$B125,0)</f>
        <v>0</v>
      </c>
      <c r="BV125">
        <f ca="1">IF(AND($B125&gt;0,SUM(BV$3:BV124)=0,SUM($H125:BU125)=0),$B125,0)</f>
        <v>0</v>
      </c>
      <c r="BW125">
        <f ca="1">IF(AND($B125&gt;0,SUM(BW$3:BW124)=0,SUM($H125:BV125)=0),$B125,0)</f>
        <v>0</v>
      </c>
      <c r="BX125">
        <f ca="1">IF(AND($B125&gt;0,SUM(BX$3:BX124)=0,SUM($H125:BW125)=0),$B125,0)</f>
        <v>0</v>
      </c>
      <c r="BY125">
        <f ca="1">IF(AND($B125&gt;0,SUM(BY$3:BY124)=0,SUM($H125:BX125)=0),$B125,0)</f>
        <v>0</v>
      </c>
      <c r="BZ125">
        <f ca="1">IF(AND($B125&gt;0,SUM(BZ$3:BZ124)=0,SUM($H125:BY125)=0),$B125,0)</f>
        <v>0</v>
      </c>
      <c r="CA125">
        <f ca="1">IF(AND($B125&gt;0,SUM(CA$3:CA124)=0,SUM($H125:BZ125)=0),$B125,0)</f>
        <v>0</v>
      </c>
      <c r="CB125">
        <f ca="1">IF(AND($B125&gt;0,SUM(CB$3:CB124)=0,SUM($H125:CA125)=0),$B125,0)</f>
        <v>0</v>
      </c>
      <c r="CC125">
        <f ca="1">IF(AND($B125&gt;0,SUM(CC$3:CC124)=0,SUM($H125:CB125)=0),$B125,0)</f>
        <v>0</v>
      </c>
      <c r="CD125">
        <f ca="1">IF(AND($B125&gt;0,SUM(CD$3:CD124)=0,SUM($H125:CC125)=0),$B125,0)</f>
        <v>0</v>
      </c>
      <c r="CE125">
        <f ca="1">IF(AND($B125&gt;0,SUM(CE$3:CE124)=0,SUM($H125:CD125)=0),$B125,0)</f>
        <v>0</v>
      </c>
      <c r="CF125">
        <f ca="1">IF(AND($B125&gt;0,SUM(CF$3:CF124)=0,SUM($H125:CE125)=0),$B125,0)</f>
        <v>0</v>
      </c>
      <c r="CG125">
        <f ca="1">IF(AND($B125&gt;0,SUM(CG$3:CG124)=0,SUM($H125:CF125)=0),$B125,0)</f>
        <v>0</v>
      </c>
      <c r="CH125">
        <f ca="1">IF(AND($B125&gt;0,SUM(CH$3:CH124)=0,SUM($H125:CG125)=0),$B125,0)</f>
        <v>0</v>
      </c>
      <c r="CI125">
        <f ca="1">IF(AND($B125&gt;0,SUM(CI$3:CI124)=0,SUM($H125:CH125)=0),$B125,0)</f>
        <v>0</v>
      </c>
      <c r="CJ125">
        <f ca="1">IF(AND($B125&gt;0,SUM(CJ$3:CJ124)=0,SUM($H125:CI125)=0),$B125,0)</f>
        <v>0</v>
      </c>
      <c r="CK125">
        <f ca="1">IF(AND($B125&gt;0,SUM(CK$3:CK124)=0,SUM($H125:CJ125)=0),$B125,0)</f>
        <v>0</v>
      </c>
      <c r="CL125">
        <f ca="1">IF(AND($B125&gt;0,SUM(CL$3:CL124)=0,SUM($H125:CK125)=0),$B125,0)</f>
        <v>0</v>
      </c>
      <c r="CM125">
        <f ca="1">IF(AND($B125&gt;0,SUM(CM$3:CM124)=0,SUM($H125:CL125)=0),$B125,0)</f>
        <v>0</v>
      </c>
      <c r="CN125">
        <f ca="1">IF(AND($B125&gt;0,SUM(CN$3:CN124)=0,SUM($H125:CM125)=0),$B125,0)</f>
        <v>0</v>
      </c>
      <c r="CO125">
        <f ca="1">IF(AND($B125&gt;0,SUM(CO$3:CO124)=0,SUM($H125:CN125)=0),$B125,0)</f>
        <v>0</v>
      </c>
      <c r="CP125">
        <f ca="1">IF(AND($B125&gt;0,SUM(CP$3:CP124)=0,SUM($H125:CO125)=0),$B125,0)</f>
        <v>0</v>
      </c>
      <c r="CQ125">
        <f ca="1">IF(AND($B125&gt;0,SUM(CQ$3:CQ124)=0,SUM($H125:CP125)=0),$B125,0)</f>
        <v>0</v>
      </c>
      <c r="CR125">
        <f ca="1">IF(AND($B125&gt;0,SUM(CR$3:CR124)=0,SUM($H125:CQ125)=0),$B125,0)</f>
        <v>0</v>
      </c>
      <c r="CS125">
        <f ca="1">IF(AND($B125&gt;0,SUM(CS$3:CS124)=0,SUM($H125:CR125)=0),$B125,0)</f>
        <v>0</v>
      </c>
      <c r="CT125">
        <f ca="1">IF(AND($B125&gt;0,SUM(CT$3:CT124)=0,SUM($H125:CS125)=0),$B125,0)</f>
        <v>0</v>
      </c>
      <c r="CU125">
        <f ca="1">IF(AND($B125&gt;0,SUM(CU$3:CU124)=0,SUM($H125:CT125)=0),$B125,0)</f>
        <v>0</v>
      </c>
      <c r="CV125">
        <f ca="1">IF(AND($B125&gt;0,SUM(CV$3:CV124)=0,SUM($H125:CU125)=0),$B125,0)</f>
        <v>0</v>
      </c>
      <c r="CW125">
        <f ca="1">IF(AND($B125&gt;0,SUM(CW$3:CW124)=0,SUM($H125:CV125)=0),$B125,0)</f>
        <v>0</v>
      </c>
      <c r="CX125">
        <f ca="1">IF(AND($B125&gt;0,SUM(CX$3:CX124)=0,SUM($H125:CW125)=0),$B125,0)</f>
        <v>0</v>
      </c>
      <c r="CY125">
        <f ca="1">IF(AND($B125&gt;0,SUM(CY$3:CY124)=0,SUM($H125:CX125)=0),$B125,0)</f>
        <v>0</v>
      </c>
      <c r="CZ125">
        <f ca="1">IF(AND($B125&gt;0,SUM(CZ$3:CZ124)=0,SUM($H125:CY125)=0),$B125,0)</f>
        <v>0</v>
      </c>
      <c r="DA125">
        <f ca="1">IF(AND($B125&gt;0,SUM(DA$3:DA124)=0,SUM($H125:CZ125)=0),$B125,0)</f>
        <v>0</v>
      </c>
      <c r="DB125">
        <f ca="1">IF(AND($B125&gt;0,SUM(DB$3:DB124)=0,SUM($H125:DA125)=0),$B125,0)</f>
        <v>0</v>
      </c>
      <c r="DC125">
        <f ca="1">IF(AND($B125&gt;0,SUM(DC$3:DC124)=0,SUM($H125:DB125)=0),$B125,0)</f>
        <v>0</v>
      </c>
      <c r="DD125">
        <f ca="1">IF(AND($B125&gt;0,SUM(DD$3:DD124)=0,SUM($H125:DC125)=0),$B125,0)</f>
        <v>0</v>
      </c>
      <c r="DE125">
        <f ca="1">IF(AND($B125&gt;0,SUM(DE$3:DE124)=0,SUM($H125:DD125)=0),$B125,0)</f>
        <v>0</v>
      </c>
      <c r="DF125">
        <f ca="1">IF(AND($B125&gt;0,SUM(DF$3:DF124)=0,SUM($H125:DE125)=0),$B125,0)</f>
        <v>0</v>
      </c>
      <c r="DG125">
        <f ca="1">IF(AND($B125&gt;0,SUM(DG$3:DG124)=0,SUM($H125:DF125)=0),$B125,0)</f>
        <v>0</v>
      </c>
      <c r="DH125">
        <f ca="1">IF(AND($B125&gt;0,SUM(DH$3:DH124)=0,SUM($H125:DG125)=0),$B125,0)</f>
        <v>0</v>
      </c>
      <c r="DI125">
        <f ca="1">IF(AND($B125&gt;0,SUM(DI$3:DI124)=0,SUM($H125:DH125)=0),$B125,0)</f>
        <v>0</v>
      </c>
      <c r="DJ125">
        <f ca="1">IF(AND($B125&gt;0,SUM(DJ$3:DJ124)=0,SUM($H125:DI125)=0),$B125,0)</f>
        <v>0</v>
      </c>
      <c r="DK125">
        <f ca="1">IF(AND($B125&gt;0,SUM(DK$3:DK124)=0,SUM($H125:DJ125)=0),$B125,0)</f>
        <v>0</v>
      </c>
      <c r="DL125">
        <f ca="1">IF(AND($B125&gt;0,SUM(DL$3:DL124)=0,SUM($H125:DK125)=0),$B125,0)</f>
        <v>0</v>
      </c>
      <c r="DM125">
        <f ca="1">IF(AND($B125&gt;0,SUM(DM$3:DM124)=0,SUM($H125:DL125)=0),$B125,0)</f>
        <v>0</v>
      </c>
      <c r="DN125">
        <f ca="1">IF(AND($B125&gt;0,SUM(DN$3:DN124)=0,SUM($H125:DM125)=0),$B125,0)</f>
        <v>0</v>
      </c>
      <c r="DO125">
        <f ca="1">IF(AND($B125&gt;0,SUM(DO$3:DO124)=0,SUM($H125:DN125)=0),$B125,0)</f>
        <v>0</v>
      </c>
      <c r="DP125">
        <f ca="1">IF(AND($B125&gt;0,SUM(DP$3:DP124)=0,SUM($H125:DO125)=0),$B125,0)</f>
        <v>0</v>
      </c>
      <c r="DQ125">
        <f ca="1">IF(AND($B125&gt;0,SUM(DQ$3:DQ124)=0,SUM($H125:DP125)=0),$B125,0)</f>
        <v>0</v>
      </c>
      <c r="DR125">
        <f ca="1">IF(AND($B125&gt;0,SUM(DR$3:DR124)=0,SUM($H125:DQ125)=0),$B125,0)</f>
        <v>0</v>
      </c>
      <c r="DS125">
        <f ca="1">IF(AND($B125&gt;0,SUM(DS$3:DS124)=0,SUM($H125:DR125)=0),$B125,0)</f>
        <v>0</v>
      </c>
      <c r="DT125">
        <f ca="1">IF(AND($B125&gt;0,SUM(DT$3:DT124)=0,SUM($H125:DS125)=0),$B125,0)</f>
        <v>0</v>
      </c>
      <c r="DU125">
        <f ca="1">IF(AND($B125&gt;0,SUM(DU$3:DU124)=0,SUM($H125:DT125)=0),$B125,0)</f>
        <v>0</v>
      </c>
      <c r="DV125">
        <f ca="1">IF(AND($B125&gt;0,SUM(DV$3:DV124)=0,SUM($H125:DU125)=0),$B125,0)</f>
        <v>0</v>
      </c>
      <c r="DW125">
        <f ca="1">IF(AND($B125&gt;0,SUM(DW$3:DW124)=0,SUM($H125:DV125)=0),$B125,0)</f>
        <v>0</v>
      </c>
      <c r="DX125">
        <f ca="1">IF(AND($B125&gt;0,SUM(DX$3:DX124)=0,SUM($H125:DW125)=0),$B125,0)</f>
        <v>0</v>
      </c>
      <c r="DY125">
        <f ca="1">IF(AND($B125&gt;0,SUM(DY$3:DY124)=0,SUM($H125:DX125)=0),$B125,0)</f>
        <v>0</v>
      </c>
      <c r="DZ125">
        <f ca="1">IF(AND($B125&gt;0,SUM(DZ$3:DZ124)=0,SUM($H125:DY125)=0),$B125,0)</f>
        <v>0</v>
      </c>
      <c r="EA125">
        <f ca="1">IF(AND($B125&gt;0,SUM(EA$3:EA124)=0,SUM($H125:DZ125)=0),$B125,0)</f>
        <v>0</v>
      </c>
      <c r="EB125">
        <f ca="1">IF(AND($B125&gt;0,SUM(EB$3:EB124)=0,SUM($H125:EA125)=0),$B125,0)</f>
        <v>0</v>
      </c>
      <c r="EC125">
        <f ca="1">IF(AND($B125&gt;0,SUM(EC$3:EC124)=0,SUM($H125:EB125)=0),$B125,0)</f>
        <v>0</v>
      </c>
      <c r="ED125">
        <f ca="1">IF(AND($B125&gt;0,SUM(ED$3:ED124)=0,SUM($H125:EC125)=0),$B125,0)</f>
        <v>0</v>
      </c>
      <c r="EE125">
        <f ca="1">IF(AND($B125&gt;0,SUM(EE$3:EE124)=0,SUM($H125:ED125)=0),$B125,0)</f>
        <v>0</v>
      </c>
      <c r="EF125">
        <f ca="1">IF(AND($B125&gt;0,SUM(EF$3:EF124)=0,SUM($H125:EE125)=0),$B125,0)</f>
        <v>0</v>
      </c>
      <c r="EG125">
        <f ca="1">IF(AND($B125&gt;0,SUM(EG$3:EG124)=0,SUM($H125:EF125)=0),$B125,0)</f>
        <v>0</v>
      </c>
      <c r="EH125">
        <f ca="1">IF(AND($B125&gt;0,SUM(EH$3:EH124)=0,SUM($H125:EG125)=0),$B125,0)</f>
        <v>0</v>
      </c>
      <c r="EI125">
        <f ca="1">IF(AND($B125&gt;0,SUM(EI$3:EI124)=0,SUM($H125:EH125)=0),$B125,0)</f>
        <v>0</v>
      </c>
      <c r="EJ125">
        <f ca="1">IF(AND($B125&gt;0,SUM(EJ$3:EJ124)=0,SUM($H125:EI125)=0),$B125,0)</f>
        <v>0</v>
      </c>
      <c r="EK125">
        <f ca="1">IF(AND($B125&gt;0,SUM(EK$3:EK124)=0,SUM($H125:EJ125)=0),$B125,0)</f>
        <v>0</v>
      </c>
      <c r="EL125">
        <f ca="1">IF(AND($B125&gt;0,SUM(EL$3:EL124)=0,SUM($H125:EK125)=0),$B125,0)</f>
        <v>0</v>
      </c>
      <c r="EM125">
        <f ca="1">IF(AND($B125&gt;0,SUM(EM$3:EM124)=0,SUM($H125:EL125)=0),$B125,0)</f>
        <v>0</v>
      </c>
      <c r="EN125">
        <f ca="1">IF(AND($B125&gt;0,SUM(EN$3:EN124)=0,SUM($H125:EM125)=0),$B125,0)</f>
        <v>0</v>
      </c>
      <c r="EO125">
        <f ca="1">IF(AND($B125&gt;0,SUM(EO$3:EO124)=0,SUM($H125:EN125)=0),$B125,0)</f>
        <v>0</v>
      </c>
      <c r="EP125">
        <f ca="1">IF(AND($B125&gt;0,SUM(EP$3:EP124)=0,SUM($H125:EO125)=0),$B125,0)</f>
        <v>0</v>
      </c>
      <c r="EQ125">
        <f ca="1">IF(AND($B125&gt;0,SUM(EQ$3:EQ124)=0,SUM($H125:EP125)=0),$B125,0)</f>
        <v>0</v>
      </c>
      <c r="ER125">
        <f ca="1">IF(AND($B125&gt;0,SUM(ER$3:ER124)=0,SUM($H125:EQ125)=0),$B125,0)</f>
        <v>0</v>
      </c>
      <c r="ES125">
        <f ca="1">IF(AND($B125&gt;0,SUM(ES$3:ES124)=0,SUM($H125:ER125)=0),$B125,0)</f>
        <v>0</v>
      </c>
      <c r="ET125">
        <f ca="1">IF(AND($B125&gt;0,SUM(ET$3:ET124)=0,SUM($H125:ES125)=0),$B125,0)</f>
        <v>0</v>
      </c>
      <c r="EU125">
        <f ca="1">IF(AND($B125&gt;0,SUM(EU$3:EU124)=0,SUM($H125:ET125)=0),$B125,0)</f>
        <v>0</v>
      </c>
      <c r="EV125">
        <f ca="1">IF(AND($B125&gt;0,SUM(EV$3:EV124)=0,SUM($H125:EU125)=0),$B125,0)</f>
        <v>0</v>
      </c>
      <c r="EW125">
        <f ca="1">IF(AND($B125&gt;0,SUM(EW$3:EW124)=0,SUM($H125:EV125)=0),$B125,0)</f>
        <v>0</v>
      </c>
      <c r="EX125">
        <f ca="1">IF(AND($B125&gt;0,SUM(EX$3:EX124)=0,SUM($H125:EW125)=0),$B125,0)</f>
        <v>0</v>
      </c>
      <c r="EY125">
        <f ca="1">IF(AND($B125&gt;0,SUM(EY$3:EY124)=0,SUM($H125:EX125)=0),$B125,0)</f>
        <v>0</v>
      </c>
      <c r="EZ125">
        <f ca="1">IF(AND($B125&gt;0,SUM(EZ$3:EZ124)=0,SUM($H125:EY125)=0),$B125,0)</f>
        <v>0</v>
      </c>
      <c r="FA125">
        <f ca="1">IF(AND($B125&gt;0,SUM(FA$3:FA124)=0,SUM($H125:EZ125)=0),$B125,0)</f>
        <v>0</v>
      </c>
      <c r="FB125">
        <f ca="1">IF(AND($B125&gt;0,SUM(FB$3:FB124)=0,SUM($H125:FA125)=0),$B125,0)</f>
        <v>0</v>
      </c>
      <c r="FC125">
        <f ca="1">IF(AND($B125&gt;0,SUM(FC$3:FC124)=0,SUM($H125:FB125)=0),$B125,0)</f>
        <v>0</v>
      </c>
      <c r="FD125">
        <f ca="1">IF(AND($B125&gt;0,SUM(FD$3:FD124)=0,SUM($H125:FC125)=0),$B125,0)</f>
        <v>0</v>
      </c>
      <c r="FE125">
        <f ca="1">IF(AND($B125&gt;0,SUM(FE$3:FE124)=0,SUM($H125:FD125)=0),$B125,0)</f>
        <v>0</v>
      </c>
      <c r="FF125">
        <f ca="1">IF(AND($B125&gt;0,SUM(FF$3:FF124)=0,SUM($H125:FE125)=0),$B125,0)</f>
        <v>0</v>
      </c>
      <c r="FG125">
        <f ca="1">IF(AND($B125&gt;0,SUM(FG$3:FG124)=0,SUM($H125:FF125)=0),$B125,0)</f>
        <v>0</v>
      </c>
      <c r="FH125">
        <f ca="1">IF(AND($B125&gt;0,SUM(FH$3:FH124)=0,SUM($H125:FG125)=0),$B125,0)</f>
        <v>0</v>
      </c>
      <c r="FI125">
        <f ca="1">IF(AND($B125&gt;0,SUM(FI$3:FI124)=0,SUM($H125:FH125)=0),$B125,0)</f>
        <v>0</v>
      </c>
      <c r="FJ125">
        <f ca="1">IF(AND($B125&gt;0,SUM(FJ$3:FJ124)=0,SUM($H125:FI125)=0),$B125,0)</f>
        <v>0</v>
      </c>
      <c r="FK125">
        <f ca="1">IF(AND($B125&gt;0,SUM(FK$3:FK124)=0,SUM($H125:FJ125)=0),$B125,0)</f>
        <v>0</v>
      </c>
      <c r="FL125">
        <f ca="1">IF(AND($B125&gt;0,SUM(FL$3:FL124)=0,SUM($H125:FK125)=0),$B125,0)</f>
        <v>0</v>
      </c>
      <c r="FM125">
        <f ca="1">IF(AND($B125&gt;0,SUM(FM$3:FM124)=0,SUM($H125:FL125)=0),$B125,0)</f>
        <v>0</v>
      </c>
      <c r="FN125">
        <f ca="1">IF(AND($B125&gt;0,SUM(FN$3:FN124)=0,SUM($H125:FM125)=0),$B125,0)</f>
        <v>0</v>
      </c>
      <c r="FS125" s="67"/>
      <c r="FT125" s="67"/>
      <c r="FU125" s="342"/>
      <c r="FV125" s="374" t="str">
        <f>""</f>
        <v/>
      </c>
      <c r="FY125" s="67"/>
      <c r="FZ125" s="67"/>
      <c r="GA125" s="342"/>
      <c r="GB125" s="374" t="str">
        <f>""</f>
        <v/>
      </c>
      <c r="GE125" s="67"/>
      <c r="GF125" s="67"/>
      <c r="GG125" s="342"/>
      <c r="GH125" s="374" t="str">
        <f>""</f>
        <v/>
      </c>
    </row>
    <row r="126" spans="1:190" ht="15.75" hidden="1" thickBot="1" x14ac:dyDescent="0.3">
      <c r="A126">
        <v>126</v>
      </c>
      <c r="C126" s="240">
        <f t="shared" ca="1" si="24"/>
        <v>0</v>
      </c>
      <c r="D126" s="240">
        <f t="shared" ca="1" si="25"/>
        <v>0</v>
      </c>
      <c r="E126" s="240">
        <f t="shared" ca="1" si="26"/>
        <v>0</v>
      </c>
      <c r="F126" s="240" t="str">
        <f t="shared" ca="1" si="27"/>
        <v/>
      </c>
      <c r="G126" s="47">
        <f ca="1">INDEX($I$2:$FN$2,ROWS(G$2:G126))</f>
        <v>0</v>
      </c>
      <c r="H126">
        <v>0</v>
      </c>
      <c r="I126">
        <f ca="1">IF(AND($B126&gt;0,SUM(I$3:I125)=0,SUM($H126:H126)=0),$B126,0)</f>
        <v>0</v>
      </c>
      <c r="J126">
        <f ca="1">IF(AND($B126&gt;0,SUM(J$3:J125)=0,SUM($H126:I126)=0),$B126,0)</f>
        <v>0</v>
      </c>
      <c r="K126">
        <f ca="1">IF(AND($B126&gt;0,SUM(K$3:K125)=0,SUM($H126:J126)=0),$B126,0)</f>
        <v>0</v>
      </c>
      <c r="L126">
        <f ca="1">IF(AND($B126&gt;0,SUM(L$3:L125)=0,SUM($H126:K126)=0),$B126,0)</f>
        <v>0</v>
      </c>
      <c r="M126">
        <f ca="1">IF(AND($B126&gt;0,SUM(M$3:M125)=0,SUM($H126:L126)=0),$B126,0)</f>
        <v>0</v>
      </c>
      <c r="N126">
        <f ca="1">IF(AND($B126&gt;0,SUM(N$3:N125)=0,SUM($H126:M126)=0),$B126,0)</f>
        <v>0</v>
      </c>
      <c r="O126">
        <f ca="1">IF(AND($B126&gt;0,SUM(O$3:O125)=0,SUM($H126:N126)=0),$B126,0)</f>
        <v>0</v>
      </c>
      <c r="P126">
        <f ca="1">IF(AND($B126&gt;0,SUM(P$3:P125)=0,SUM($H126:O126)=0),$B126,0)</f>
        <v>0</v>
      </c>
      <c r="Q126">
        <f ca="1">IF(AND($B126&gt;0,SUM(Q$3:Q125)=0,SUM($H126:P126)=0),$B126,0)</f>
        <v>0</v>
      </c>
      <c r="R126">
        <f ca="1">IF(AND($B126&gt;0,SUM(R$3:R125)=0,SUM($H126:Q126)=0),$B126,0)</f>
        <v>0</v>
      </c>
      <c r="S126">
        <f ca="1">IF(AND($B126&gt;0,SUM(S$3:S125)=0,SUM($H126:R126)=0),$B126,0)</f>
        <v>0</v>
      </c>
      <c r="T126">
        <f ca="1">IF(AND($B126&gt;0,SUM(T$3:T125)=0,SUM($H126:S126)=0),$B126,0)</f>
        <v>0</v>
      </c>
      <c r="U126">
        <f ca="1">IF(AND($B126&gt;0,SUM(U$3:U125)=0,SUM($H126:T126)=0),$B126,0)</f>
        <v>0</v>
      </c>
      <c r="V126">
        <f ca="1">IF(AND($B126&gt;0,SUM(V$3:V125)=0,SUM($H126:U126)=0),$B126,0)</f>
        <v>0</v>
      </c>
      <c r="W126">
        <f ca="1">IF(AND($B126&gt;0,SUM(W$3:W125)=0,SUM($H126:V126)=0),$B126,0)</f>
        <v>0</v>
      </c>
      <c r="X126">
        <f ca="1">IF(AND($B126&gt;0,SUM(X$3:X125)=0,SUM($H126:W126)=0),$B126,0)</f>
        <v>0</v>
      </c>
      <c r="Y126">
        <f ca="1">IF(AND($B126&gt;0,SUM(Y$3:Y125)=0,SUM($H126:X126)=0),$B126,0)</f>
        <v>0</v>
      </c>
      <c r="Z126">
        <f ca="1">IF(AND($B126&gt;0,SUM(Z$3:Z125)=0,SUM($H126:Y126)=0),$B126,0)</f>
        <v>0</v>
      </c>
      <c r="AA126">
        <f ca="1">IF(AND($B126&gt;0,SUM(AA$3:AA125)=0,SUM($H126:Z126)=0),$B126,0)</f>
        <v>0</v>
      </c>
      <c r="AB126">
        <f ca="1">IF(AND($B126&gt;0,SUM(AB$3:AB125)=0,SUM($H126:AA126)=0),$B126,0)</f>
        <v>0</v>
      </c>
      <c r="AC126">
        <f ca="1">IF(AND($B126&gt;0,SUM(AC$3:AC125)=0,SUM($H126:AB126)=0),$B126,0)</f>
        <v>0</v>
      </c>
      <c r="AD126">
        <f ca="1">IF(AND($B126&gt;0,SUM(AD$3:AD125)=0,SUM($H126:AC126)=0),$B126,0)</f>
        <v>0</v>
      </c>
      <c r="AE126">
        <f ca="1">IF(AND($B126&gt;0,SUM(AE$3:AE125)=0,SUM($H126:AD126)=0),$B126,0)</f>
        <v>0</v>
      </c>
      <c r="AF126">
        <f ca="1">IF(AND($B126&gt;0,SUM(AF$3:AF125)=0,SUM($H126:AE126)=0),$B126,0)</f>
        <v>0</v>
      </c>
      <c r="AG126">
        <f ca="1">IF(AND($B126&gt;0,SUM(AG$3:AG125)=0,SUM($H126:AF126)=0),$B126,0)</f>
        <v>0</v>
      </c>
      <c r="AH126">
        <f ca="1">IF(AND($B126&gt;0,SUM(AH$3:AH125)=0,SUM($H126:AG126)=0),$B126,0)</f>
        <v>0</v>
      </c>
      <c r="AI126">
        <f ca="1">IF(AND($B126&gt;0,SUM(AI$3:AI125)=0,SUM($H126:AH126)=0),$B126,0)</f>
        <v>0</v>
      </c>
      <c r="AJ126">
        <f ca="1">IF(AND($B126&gt;0,SUM(AJ$3:AJ125)=0,SUM($H126:AI126)=0),$B126,0)</f>
        <v>0</v>
      </c>
      <c r="AK126">
        <f ca="1">IF(AND($B126&gt;0,SUM(AK$3:AK125)=0,SUM($H126:AJ126)=0),$B126,0)</f>
        <v>0</v>
      </c>
      <c r="AL126">
        <f ca="1">IF(AND($B126&gt;0,SUM(AL$3:AL125)=0,SUM($H126:AK126)=0),$B126,0)</f>
        <v>0</v>
      </c>
      <c r="AM126">
        <f ca="1">IF(AND($B126&gt;0,SUM(AM$3:AM125)=0,SUM($H126:AL126)=0),$B126,0)</f>
        <v>0</v>
      </c>
      <c r="AN126">
        <f ca="1">IF(AND($B126&gt;0,SUM(AN$3:AN125)=0,SUM($H126:AM126)=0),$B126,0)</f>
        <v>0</v>
      </c>
      <c r="AO126">
        <f ca="1">IF(AND($B126&gt;0,SUM(AO$3:AO125)=0,SUM($H126:AN126)=0),$B126,0)</f>
        <v>0</v>
      </c>
      <c r="AP126">
        <f ca="1">IF(AND($B126&gt;0,SUM(AP$3:AP125)=0,SUM($H126:AO126)=0),$B126,0)</f>
        <v>0</v>
      </c>
      <c r="AQ126">
        <f ca="1">IF(AND($B126&gt;0,SUM(AQ$3:AQ125)=0,SUM($H126:AP126)=0),$B126,0)</f>
        <v>0</v>
      </c>
      <c r="AR126">
        <f ca="1">IF(AND($B126&gt;0,SUM(AR$3:AR125)=0,SUM($H126:AQ126)=0),$B126,0)</f>
        <v>0</v>
      </c>
      <c r="AS126">
        <f ca="1">IF(AND($B126&gt;0,SUM(AS$3:AS125)=0,SUM($H126:AR126)=0),$B126,0)</f>
        <v>0</v>
      </c>
      <c r="AT126">
        <f ca="1">IF(AND($B126&gt;0,SUM(AT$3:AT125)=0,SUM($H126:AS126)=0),$B126,0)</f>
        <v>0</v>
      </c>
      <c r="AU126">
        <f ca="1">IF(AND($B126&gt;0,SUM(AU$3:AU125)=0,SUM($H126:AT126)=0),$B126,0)</f>
        <v>0</v>
      </c>
      <c r="AV126">
        <f ca="1">IF(AND($B126&gt;0,SUM(AV$3:AV125)=0,SUM($H126:AU126)=0),$B126,0)</f>
        <v>0</v>
      </c>
      <c r="AW126">
        <f ca="1">IF(AND($B126&gt;0,SUM(AW$3:AW125)=0,SUM($H126:AV126)=0),$B126,0)</f>
        <v>0</v>
      </c>
      <c r="AX126">
        <f ca="1">IF(AND($B126&gt;0,SUM(AX$3:AX125)=0,SUM($H126:AW126)=0),$B126,0)</f>
        <v>0</v>
      </c>
      <c r="AY126">
        <f ca="1">IF(AND($B126&gt;0,SUM(AY$3:AY125)=0,SUM($H126:AX126)=0),$B126,0)</f>
        <v>0</v>
      </c>
      <c r="AZ126">
        <f ca="1">IF(AND($B126&gt;0,SUM(AZ$3:AZ125)=0,SUM($H126:AY126)=0),$B126,0)</f>
        <v>0</v>
      </c>
      <c r="BA126">
        <f ca="1">IF(AND($B126&gt;0,SUM(BA$3:BA125)=0,SUM($H126:AZ126)=0),$B126,0)</f>
        <v>0</v>
      </c>
      <c r="BB126">
        <f ca="1">IF(AND($B126&gt;0,SUM(BB$3:BB125)=0,SUM($H126:BA126)=0),$B126,0)</f>
        <v>0</v>
      </c>
      <c r="BC126">
        <f ca="1">IF(AND($B126&gt;0,SUM(BC$3:BC125)=0,SUM($H126:BB126)=0),$B126,0)</f>
        <v>0</v>
      </c>
      <c r="BD126">
        <f ca="1">IF(AND($B126&gt;0,SUM(BD$3:BD125)=0,SUM($H126:BC126)=0),$B126,0)</f>
        <v>0</v>
      </c>
      <c r="BE126">
        <f ca="1">IF(AND($B126&gt;0,SUM(BE$3:BE125)=0,SUM($H126:BD126)=0),$B126,0)</f>
        <v>0</v>
      </c>
      <c r="BF126">
        <f ca="1">IF(AND($B126&gt;0,SUM(BF$3:BF125)=0,SUM($H126:BE126)=0),$B126,0)</f>
        <v>0</v>
      </c>
      <c r="BG126">
        <f ca="1">IF(AND($B126&gt;0,SUM(BG$3:BG125)=0,SUM($H126:BF126)=0),$B126,0)</f>
        <v>0</v>
      </c>
      <c r="BH126">
        <f ca="1">IF(AND($B126&gt;0,SUM(BH$3:BH125)=0,SUM($H126:BG126)=0),$B126,0)</f>
        <v>0</v>
      </c>
      <c r="BI126">
        <f ca="1">IF(AND($B126&gt;0,SUM(BI$3:BI125)=0,SUM($H126:BH126)=0),$B126,0)</f>
        <v>0</v>
      </c>
      <c r="BJ126">
        <f ca="1">IF(AND($B126&gt;0,SUM(BJ$3:BJ125)=0,SUM($H126:BI126)=0),$B126,0)</f>
        <v>0</v>
      </c>
      <c r="BK126">
        <f ca="1">IF(AND($B126&gt;0,SUM(BK$3:BK125)=0,SUM($H126:BJ126)=0),$B126,0)</f>
        <v>0</v>
      </c>
      <c r="BL126">
        <f ca="1">IF(AND($B126&gt;0,SUM(BL$3:BL125)=0,SUM($H126:BK126)=0),$B126,0)</f>
        <v>0</v>
      </c>
      <c r="BM126">
        <f ca="1">IF(AND($B126&gt;0,SUM(BM$3:BM125)=0,SUM($H126:BL126)=0),$B126,0)</f>
        <v>0</v>
      </c>
      <c r="BN126">
        <f ca="1">IF(AND($B126&gt;0,SUM(BN$3:BN125)=0,SUM($H126:BM126)=0),$B126,0)</f>
        <v>0</v>
      </c>
      <c r="BO126">
        <f ca="1">IF(AND($B126&gt;0,SUM(BO$3:BO125)=0,SUM($H126:BN126)=0),$B126,0)</f>
        <v>0</v>
      </c>
      <c r="BP126">
        <f ca="1">IF(AND($B126&gt;0,SUM(BP$3:BP125)=0,SUM($H126:BO126)=0),$B126,0)</f>
        <v>0</v>
      </c>
      <c r="BQ126">
        <f ca="1">IF(AND($B126&gt;0,SUM(BQ$3:BQ125)=0,SUM($H126:BP126)=0),$B126,0)</f>
        <v>0</v>
      </c>
      <c r="BR126">
        <f ca="1">IF(AND($B126&gt;0,SUM(BR$3:BR125)=0,SUM($H126:BQ126)=0),$B126,0)</f>
        <v>0</v>
      </c>
      <c r="BS126">
        <f ca="1">IF(AND($B126&gt;0,SUM(BS$3:BS125)=0,SUM($H126:BR126)=0),$B126,0)</f>
        <v>0</v>
      </c>
      <c r="BT126">
        <f ca="1">IF(AND($B126&gt;0,SUM(BT$3:BT125)=0,SUM($H126:BS126)=0),$B126,0)</f>
        <v>0</v>
      </c>
      <c r="BU126">
        <f ca="1">IF(AND($B126&gt;0,SUM(BU$3:BU125)=0,SUM($H126:BT126)=0),$B126,0)</f>
        <v>0</v>
      </c>
      <c r="BV126">
        <f ca="1">IF(AND($B126&gt;0,SUM(BV$3:BV125)=0,SUM($H126:BU126)=0),$B126,0)</f>
        <v>0</v>
      </c>
      <c r="BW126">
        <f ca="1">IF(AND($B126&gt;0,SUM(BW$3:BW125)=0,SUM($H126:BV126)=0),$B126,0)</f>
        <v>0</v>
      </c>
      <c r="BX126">
        <f ca="1">IF(AND($B126&gt;0,SUM(BX$3:BX125)=0,SUM($H126:BW126)=0),$B126,0)</f>
        <v>0</v>
      </c>
      <c r="BY126">
        <f ca="1">IF(AND($B126&gt;0,SUM(BY$3:BY125)=0,SUM($H126:BX126)=0),$B126,0)</f>
        <v>0</v>
      </c>
      <c r="BZ126">
        <f ca="1">IF(AND($B126&gt;0,SUM(BZ$3:BZ125)=0,SUM($H126:BY126)=0),$B126,0)</f>
        <v>0</v>
      </c>
      <c r="CA126">
        <f ca="1">IF(AND($B126&gt;0,SUM(CA$3:CA125)=0,SUM($H126:BZ126)=0),$B126,0)</f>
        <v>0</v>
      </c>
      <c r="CB126">
        <f ca="1">IF(AND($B126&gt;0,SUM(CB$3:CB125)=0,SUM($H126:CA126)=0),$B126,0)</f>
        <v>0</v>
      </c>
      <c r="CC126">
        <f ca="1">IF(AND($B126&gt;0,SUM(CC$3:CC125)=0,SUM($H126:CB126)=0),$B126,0)</f>
        <v>0</v>
      </c>
      <c r="CD126">
        <f ca="1">IF(AND($B126&gt;0,SUM(CD$3:CD125)=0,SUM($H126:CC126)=0),$B126,0)</f>
        <v>0</v>
      </c>
      <c r="CE126">
        <f ca="1">IF(AND($B126&gt;0,SUM(CE$3:CE125)=0,SUM($H126:CD126)=0),$B126,0)</f>
        <v>0</v>
      </c>
      <c r="CF126">
        <f ca="1">IF(AND($B126&gt;0,SUM(CF$3:CF125)=0,SUM($H126:CE126)=0),$B126,0)</f>
        <v>0</v>
      </c>
      <c r="CG126">
        <f ca="1">IF(AND($B126&gt;0,SUM(CG$3:CG125)=0,SUM($H126:CF126)=0),$B126,0)</f>
        <v>0</v>
      </c>
      <c r="CH126">
        <f ca="1">IF(AND($B126&gt;0,SUM(CH$3:CH125)=0,SUM($H126:CG126)=0),$B126,0)</f>
        <v>0</v>
      </c>
      <c r="CI126">
        <f ca="1">IF(AND($B126&gt;0,SUM(CI$3:CI125)=0,SUM($H126:CH126)=0),$B126,0)</f>
        <v>0</v>
      </c>
      <c r="CJ126">
        <f ca="1">IF(AND($B126&gt;0,SUM(CJ$3:CJ125)=0,SUM($H126:CI126)=0),$B126,0)</f>
        <v>0</v>
      </c>
      <c r="CK126">
        <f ca="1">IF(AND($B126&gt;0,SUM(CK$3:CK125)=0,SUM($H126:CJ126)=0),$B126,0)</f>
        <v>0</v>
      </c>
      <c r="CL126">
        <f ca="1">IF(AND($B126&gt;0,SUM(CL$3:CL125)=0,SUM($H126:CK126)=0),$B126,0)</f>
        <v>0</v>
      </c>
      <c r="CM126">
        <f ca="1">IF(AND($B126&gt;0,SUM(CM$3:CM125)=0,SUM($H126:CL126)=0),$B126,0)</f>
        <v>0</v>
      </c>
      <c r="CN126">
        <f ca="1">IF(AND($B126&gt;0,SUM(CN$3:CN125)=0,SUM($H126:CM126)=0),$B126,0)</f>
        <v>0</v>
      </c>
      <c r="CO126">
        <f ca="1">IF(AND($B126&gt;0,SUM(CO$3:CO125)=0,SUM($H126:CN126)=0),$B126,0)</f>
        <v>0</v>
      </c>
      <c r="CP126">
        <f ca="1">IF(AND($B126&gt;0,SUM(CP$3:CP125)=0,SUM($H126:CO126)=0),$B126,0)</f>
        <v>0</v>
      </c>
      <c r="CQ126">
        <f ca="1">IF(AND($B126&gt;0,SUM(CQ$3:CQ125)=0,SUM($H126:CP126)=0),$B126,0)</f>
        <v>0</v>
      </c>
      <c r="CR126">
        <f ca="1">IF(AND($B126&gt;0,SUM(CR$3:CR125)=0,SUM($H126:CQ126)=0),$B126,0)</f>
        <v>0</v>
      </c>
      <c r="CS126">
        <f ca="1">IF(AND($B126&gt;0,SUM(CS$3:CS125)=0,SUM($H126:CR126)=0),$B126,0)</f>
        <v>0</v>
      </c>
      <c r="CT126">
        <f ca="1">IF(AND($B126&gt;0,SUM(CT$3:CT125)=0,SUM($H126:CS126)=0),$B126,0)</f>
        <v>0</v>
      </c>
      <c r="CU126">
        <f ca="1">IF(AND($B126&gt;0,SUM(CU$3:CU125)=0,SUM($H126:CT126)=0),$B126,0)</f>
        <v>0</v>
      </c>
      <c r="CV126">
        <f ca="1">IF(AND($B126&gt;0,SUM(CV$3:CV125)=0,SUM($H126:CU126)=0),$B126,0)</f>
        <v>0</v>
      </c>
      <c r="CW126">
        <f ca="1">IF(AND($B126&gt;0,SUM(CW$3:CW125)=0,SUM($H126:CV126)=0),$B126,0)</f>
        <v>0</v>
      </c>
      <c r="CX126">
        <f ca="1">IF(AND($B126&gt;0,SUM(CX$3:CX125)=0,SUM($H126:CW126)=0),$B126,0)</f>
        <v>0</v>
      </c>
      <c r="CY126">
        <f ca="1">IF(AND($B126&gt;0,SUM(CY$3:CY125)=0,SUM($H126:CX126)=0),$B126,0)</f>
        <v>0</v>
      </c>
      <c r="CZ126">
        <f ca="1">IF(AND($B126&gt;0,SUM(CZ$3:CZ125)=0,SUM($H126:CY126)=0),$B126,0)</f>
        <v>0</v>
      </c>
      <c r="DA126">
        <f ca="1">IF(AND($B126&gt;0,SUM(DA$3:DA125)=0,SUM($H126:CZ126)=0),$B126,0)</f>
        <v>0</v>
      </c>
      <c r="DB126">
        <f ca="1">IF(AND($B126&gt;0,SUM(DB$3:DB125)=0,SUM($H126:DA126)=0),$B126,0)</f>
        <v>0</v>
      </c>
      <c r="DC126">
        <f ca="1">IF(AND($B126&gt;0,SUM(DC$3:DC125)=0,SUM($H126:DB126)=0),$B126,0)</f>
        <v>0</v>
      </c>
      <c r="DD126">
        <f ca="1">IF(AND($B126&gt;0,SUM(DD$3:DD125)=0,SUM($H126:DC126)=0),$B126,0)</f>
        <v>0</v>
      </c>
      <c r="DE126">
        <f ca="1">IF(AND($B126&gt;0,SUM(DE$3:DE125)=0,SUM($H126:DD126)=0),$B126,0)</f>
        <v>0</v>
      </c>
      <c r="DF126">
        <f ca="1">IF(AND($B126&gt;0,SUM(DF$3:DF125)=0,SUM($H126:DE126)=0),$B126,0)</f>
        <v>0</v>
      </c>
      <c r="DG126">
        <f ca="1">IF(AND($B126&gt;0,SUM(DG$3:DG125)=0,SUM($H126:DF126)=0),$B126,0)</f>
        <v>0</v>
      </c>
      <c r="DH126">
        <f ca="1">IF(AND($B126&gt;0,SUM(DH$3:DH125)=0,SUM($H126:DG126)=0),$B126,0)</f>
        <v>0</v>
      </c>
      <c r="DI126">
        <f ca="1">IF(AND($B126&gt;0,SUM(DI$3:DI125)=0,SUM($H126:DH126)=0),$B126,0)</f>
        <v>0</v>
      </c>
      <c r="DJ126">
        <f ca="1">IF(AND($B126&gt;0,SUM(DJ$3:DJ125)=0,SUM($H126:DI126)=0),$B126,0)</f>
        <v>0</v>
      </c>
      <c r="DK126">
        <f ca="1">IF(AND($B126&gt;0,SUM(DK$3:DK125)=0,SUM($H126:DJ126)=0),$B126,0)</f>
        <v>0</v>
      </c>
      <c r="DL126">
        <f ca="1">IF(AND($B126&gt;0,SUM(DL$3:DL125)=0,SUM($H126:DK126)=0),$B126,0)</f>
        <v>0</v>
      </c>
      <c r="DM126">
        <f ca="1">IF(AND($B126&gt;0,SUM(DM$3:DM125)=0,SUM($H126:DL126)=0),$B126,0)</f>
        <v>0</v>
      </c>
      <c r="DN126">
        <f ca="1">IF(AND($B126&gt;0,SUM(DN$3:DN125)=0,SUM($H126:DM126)=0),$B126,0)</f>
        <v>0</v>
      </c>
      <c r="DO126">
        <f ca="1">IF(AND($B126&gt;0,SUM(DO$3:DO125)=0,SUM($H126:DN126)=0),$B126,0)</f>
        <v>0</v>
      </c>
      <c r="DP126">
        <f ca="1">IF(AND($B126&gt;0,SUM(DP$3:DP125)=0,SUM($H126:DO126)=0),$B126,0)</f>
        <v>0</v>
      </c>
      <c r="DQ126">
        <f ca="1">IF(AND($B126&gt;0,SUM(DQ$3:DQ125)=0,SUM($H126:DP126)=0),$B126,0)</f>
        <v>0</v>
      </c>
      <c r="DR126">
        <f ca="1">IF(AND($B126&gt;0,SUM(DR$3:DR125)=0,SUM($H126:DQ126)=0),$B126,0)</f>
        <v>0</v>
      </c>
      <c r="DS126">
        <f ca="1">IF(AND($B126&gt;0,SUM(DS$3:DS125)=0,SUM($H126:DR126)=0),$B126,0)</f>
        <v>0</v>
      </c>
      <c r="DT126">
        <f ca="1">IF(AND($B126&gt;0,SUM(DT$3:DT125)=0,SUM($H126:DS126)=0),$B126,0)</f>
        <v>0</v>
      </c>
      <c r="DU126">
        <f ca="1">IF(AND($B126&gt;0,SUM(DU$3:DU125)=0,SUM($H126:DT126)=0),$B126,0)</f>
        <v>0</v>
      </c>
      <c r="DV126">
        <f ca="1">IF(AND($B126&gt;0,SUM(DV$3:DV125)=0,SUM($H126:DU126)=0),$B126,0)</f>
        <v>0</v>
      </c>
      <c r="DW126">
        <f ca="1">IF(AND($B126&gt;0,SUM(DW$3:DW125)=0,SUM($H126:DV126)=0),$B126,0)</f>
        <v>0</v>
      </c>
      <c r="DX126">
        <f ca="1">IF(AND($B126&gt;0,SUM(DX$3:DX125)=0,SUM($H126:DW126)=0),$B126,0)</f>
        <v>0</v>
      </c>
      <c r="DY126">
        <f ca="1">IF(AND($B126&gt;0,SUM(DY$3:DY125)=0,SUM($H126:DX126)=0),$B126,0)</f>
        <v>0</v>
      </c>
      <c r="DZ126">
        <f ca="1">IF(AND($B126&gt;0,SUM(DZ$3:DZ125)=0,SUM($H126:DY126)=0),$B126,0)</f>
        <v>0</v>
      </c>
      <c r="EA126">
        <f ca="1">IF(AND($B126&gt;0,SUM(EA$3:EA125)=0,SUM($H126:DZ126)=0),$B126,0)</f>
        <v>0</v>
      </c>
      <c r="EB126">
        <f ca="1">IF(AND($B126&gt;0,SUM(EB$3:EB125)=0,SUM($H126:EA126)=0),$B126,0)</f>
        <v>0</v>
      </c>
      <c r="EC126">
        <f ca="1">IF(AND($B126&gt;0,SUM(EC$3:EC125)=0,SUM($H126:EB126)=0),$B126,0)</f>
        <v>0</v>
      </c>
      <c r="ED126">
        <f ca="1">IF(AND($B126&gt;0,SUM(ED$3:ED125)=0,SUM($H126:EC126)=0),$B126,0)</f>
        <v>0</v>
      </c>
      <c r="EE126">
        <f ca="1">IF(AND($B126&gt;0,SUM(EE$3:EE125)=0,SUM($H126:ED126)=0),$B126,0)</f>
        <v>0</v>
      </c>
      <c r="EF126">
        <f ca="1">IF(AND($B126&gt;0,SUM(EF$3:EF125)=0,SUM($H126:EE126)=0),$B126,0)</f>
        <v>0</v>
      </c>
      <c r="EG126">
        <f ca="1">IF(AND($B126&gt;0,SUM(EG$3:EG125)=0,SUM($H126:EF126)=0),$B126,0)</f>
        <v>0</v>
      </c>
      <c r="EH126">
        <f ca="1">IF(AND($B126&gt;0,SUM(EH$3:EH125)=0,SUM($H126:EG126)=0),$B126,0)</f>
        <v>0</v>
      </c>
      <c r="EI126">
        <f ca="1">IF(AND($B126&gt;0,SUM(EI$3:EI125)=0,SUM($H126:EH126)=0),$B126,0)</f>
        <v>0</v>
      </c>
      <c r="EJ126">
        <f ca="1">IF(AND($B126&gt;0,SUM(EJ$3:EJ125)=0,SUM($H126:EI126)=0),$B126,0)</f>
        <v>0</v>
      </c>
      <c r="EK126">
        <f ca="1">IF(AND($B126&gt;0,SUM(EK$3:EK125)=0,SUM($H126:EJ126)=0),$B126,0)</f>
        <v>0</v>
      </c>
      <c r="EL126">
        <f ca="1">IF(AND($B126&gt;0,SUM(EL$3:EL125)=0,SUM($H126:EK126)=0),$B126,0)</f>
        <v>0</v>
      </c>
      <c r="EM126">
        <f ca="1">IF(AND($B126&gt;0,SUM(EM$3:EM125)=0,SUM($H126:EL126)=0),$B126,0)</f>
        <v>0</v>
      </c>
      <c r="EN126">
        <f ca="1">IF(AND($B126&gt;0,SUM(EN$3:EN125)=0,SUM($H126:EM126)=0),$B126,0)</f>
        <v>0</v>
      </c>
      <c r="EO126">
        <f ca="1">IF(AND($B126&gt;0,SUM(EO$3:EO125)=0,SUM($H126:EN126)=0),$B126,0)</f>
        <v>0</v>
      </c>
      <c r="EP126">
        <f ca="1">IF(AND($B126&gt;0,SUM(EP$3:EP125)=0,SUM($H126:EO126)=0),$B126,0)</f>
        <v>0</v>
      </c>
      <c r="EQ126">
        <f ca="1">IF(AND($B126&gt;0,SUM(EQ$3:EQ125)=0,SUM($H126:EP126)=0),$B126,0)</f>
        <v>0</v>
      </c>
      <c r="ER126">
        <f ca="1">IF(AND($B126&gt;0,SUM(ER$3:ER125)=0,SUM($H126:EQ126)=0),$B126,0)</f>
        <v>0</v>
      </c>
      <c r="ES126">
        <f ca="1">IF(AND($B126&gt;0,SUM(ES$3:ES125)=0,SUM($H126:ER126)=0),$B126,0)</f>
        <v>0</v>
      </c>
      <c r="ET126">
        <f ca="1">IF(AND($B126&gt;0,SUM(ET$3:ET125)=0,SUM($H126:ES126)=0),$B126,0)</f>
        <v>0</v>
      </c>
      <c r="EU126">
        <f ca="1">IF(AND($B126&gt;0,SUM(EU$3:EU125)=0,SUM($H126:ET126)=0),$B126,0)</f>
        <v>0</v>
      </c>
      <c r="EV126">
        <f ca="1">IF(AND($B126&gt;0,SUM(EV$3:EV125)=0,SUM($H126:EU126)=0),$B126,0)</f>
        <v>0</v>
      </c>
      <c r="EW126">
        <f ca="1">IF(AND($B126&gt;0,SUM(EW$3:EW125)=0,SUM($H126:EV126)=0),$B126,0)</f>
        <v>0</v>
      </c>
      <c r="EX126">
        <f ca="1">IF(AND($B126&gt;0,SUM(EX$3:EX125)=0,SUM($H126:EW126)=0),$B126,0)</f>
        <v>0</v>
      </c>
      <c r="EY126">
        <f ca="1">IF(AND($B126&gt;0,SUM(EY$3:EY125)=0,SUM($H126:EX126)=0),$B126,0)</f>
        <v>0</v>
      </c>
      <c r="EZ126">
        <f ca="1">IF(AND($B126&gt;0,SUM(EZ$3:EZ125)=0,SUM($H126:EY126)=0),$B126,0)</f>
        <v>0</v>
      </c>
      <c r="FA126">
        <f ca="1">IF(AND($B126&gt;0,SUM(FA$3:FA125)=0,SUM($H126:EZ126)=0),$B126,0)</f>
        <v>0</v>
      </c>
      <c r="FB126">
        <f ca="1">IF(AND($B126&gt;0,SUM(FB$3:FB125)=0,SUM($H126:FA126)=0),$B126,0)</f>
        <v>0</v>
      </c>
      <c r="FC126">
        <f ca="1">IF(AND($B126&gt;0,SUM(FC$3:FC125)=0,SUM($H126:FB126)=0),$B126,0)</f>
        <v>0</v>
      </c>
      <c r="FD126">
        <f ca="1">IF(AND($B126&gt;0,SUM(FD$3:FD125)=0,SUM($H126:FC126)=0),$B126,0)</f>
        <v>0</v>
      </c>
      <c r="FE126">
        <f ca="1">IF(AND($B126&gt;0,SUM(FE$3:FE125)=0,SUM($H126:FD126)=0),$B126,0)</f>
        <v>0</v>
      </c>
      <c r="FF126">
        <f ca="1">IF(AND($B126&gt;0,SUM(FF$3:FF125)=0,SUM($H126:FE126)=0),$B126,0)</f>
        <v>0</v>
      </c>
      <c r="FG126">
        <f ca="1">IF(AND($B126&gt;0,SUM(FG$3:FG125)=0,SUM($H126:FF126)=0),$B126,0)</f>
        <v>0</v>
      </c>
      <c r="FH126">
        <f ca="1">IF(AND($B126&gt;0,SUM(FH$3:FH125)=0,SUM($H126:FG126)=0),$B126,0)</f>
        <v>0</v>
      </c>
      <c r="FI126">
        <f ca="1">IF(AND($B126&gt;0,SUM(FI$3:FI125)=0,SUM($H126:FH126)=0),$B126,0)</f>
        <v>0</v>
      </c>
      <c r="FJ126">
        <f ca="1">IF(AND($B126&gt;0,SUM(FJ$3:FJ125)=0,SUM($H126:FI126)=0),$B126,0)</f>
        <v>0</v>
      </c>
      <c r="FK126">
        <f ca="1">IF(AND($B126&gt;0,SUM(FK$3:FK125)=0,SUM($H126:FJ126)=0),$B126,0)</f>
        <v>0</v>
      </c>
      <c r="FL126">
        <f ca="1">IF(AND($B126&gt;0,SUM(FL$3:FL125)=0,SUM($H126:FK126)=0),$B126,0)</f>
        <v>0</v>
      </c>
      <c r="FM126">
        <f ca="1">IF(AND($B126&gt;0,SUM(FM$3:FM125)=0,SUM($H126:FL126)=0),$B126,0)</f>
        <v>0</v>
      </c>
      <c r="FN126">
        <f ca="1">IF(AND($B126&gt;0,SUM(FN$3:FN125)=0,SUM($H126:FM126)=0),$B126,0)</f>
        <v>0</v>
      </c>
      <c r="FS126" s="67"/>
      <c r="FT126" s="67"/>
      <c r="FU126" s="342"/>
      <c r="FV126" s="374" t="str">
        <f>""</f>
        <v/>
      </c>
      <c r="FY126" s="67"/>
      <c r="FZ126" s="67"/>
      <c r="GA126" s="342"/>
      <c r="GB126" s="374" t="str">
        <f>""</f>
        <v/>
      </c>
      <c r="GE126" s="67"/>
      <c r="GF126" s="67"/>
      <c r="GG126" s="342"/>
      <c r="GH126" s="374" t="str">
        <f>""</f>
        <v/>
      </c>
    </row>
    <row r="127" spans="1:190" ht="15.75" hidden="1" thickBot="1" x14ac:dyDescent="0.3">
      <c r="A127">
        <v>127</v>
      </c>
      <c r="C127" s="240">
        <f t="shared" ca="1" si="24"/>
        <v>0</v>
      </c>
      <c r="D127" s="240">
        <f t="shared" ca="1" si="25"/>
        <v>0</v>
      </c>
      <c r="E127" s="240">
        <f t="shared" ca="1" si="26"/>
        <v>0</v>
      </c>
      <c r="F127" s="240" t="str">
        <f t="shared" ca="1" si="27"/>
        <v/>
      </c>
      <c r="G127" s="47">
        <f ca="1">INDEX($I$2:$FN$2,ROWS(G$2:G127))</f>
        <v>0</v>
      </c>
      <c r="H127">
        <v>0</v>
      </c>
      <c r="I127">
        <f ca="1">IF(AND($B127&gt;0,SUM(I$3:I126)=0,SUM($H127:H127)=0),$B127,0)</f>
        <v>0</v>
      </c>
      <c r="J127">
        <f ca="1">IF(AND($B127&gt;0,SUM(J$3:J126)=0,SUM($H127:I127)=0),$B127,0)</f>
        <v>0</v>
      </c>
      <c r="K127">
        <f ca="1">IF(AND($B127&gt;0,SUM(K$3:K126)=0,SUM($H127:J127)=0),$B127,0)</f>
        <v>0</v>
      </c>
      <c r="L127">
        <f ca="1">IF(AND($B127&gt;0,SUM(L$3:L126)=0,SUM($H127:K127)=0),$B127,0)</f>
        <v>0</v>
      </c>
      <c r="M127">
        <f ca="1">IF(AND($B127&gt;0,SUM(M$3:M126)=0,SUM($H127:L127)=0),$B127,0)</f>
        <v>0</v>
      </c>
      <c r="N127">
        <f ca="1">IF(AND($B127&gt;0,SUM(N$3:N126)=0,SUM($H127:M127)=0),$B127,0)</f>
        <v>0</v>
      </c>
      <c r="O127">
        <f ca="1">IF(AND($B127&gt;0,SUM(O$3:O126)=0,SUM($H127:N127)=0),$B127,0)</f>
        <v>0</v>
      </c>
      <c r="P127">
        <f ca="1">IF(AND($B127&gt;0,SUM(P$3:P126)=0,SUM($H127:O127)=0),$B127,0)</f>
        <v>0</v>
      </c>
      <c r="Q127">
        <f ca="1">IF(AND($B127&gt;0,SUM(Q$3:Q126)=0,SUM($H127:P127)=0),$B127,0)</f>
        <v>0</v>
      </c>
      <c r="R127">
        <f ca="1">IF(AND($B127&gt;0,SUM(R$3:R126)=0,SUM($H127:Q127)=0),$B127,0)</f>
        <v>0</v>
      </c>
      <c r="S127">
        <f ca="1">IF(AND($B127&gt;0,SUM(S$3:S126)=0,SUM($H127:R127)=0),$B127,0)</f>
        <v>0</v>
      </c>
      <c r="T127">
        <f ca="1">IF(AND($B127&gt;0,SUM(T$3:T126)=0,SUM($H127:S127)=0),$B127,0)</f>
        <v>0</v>
      </c>
      <c r="U127">
        <f ca="1">IF(AND($B127&gt;0,SUM(U$3:U126)=0,SUM($H127:T127)=0),$B127,0)</f>
        <v>0</v>
      </c>
      <c r="V127">
        <f ca="1">IF(AND($B127&gt;0,SUM(V$3:V126)=0,SUM($H127:U127)=0),$B127,0)</f>
        <v>0</v>
      </c>
      <c r="W127">
        <f ca="1">IF(AND($B127&gt;0,SUM(W$3:W126)=0,SUM($H127:V127)=0),$B127,0)</f>
        <v>0</v>
      </c>
      <c r="X127">
        <f ca="1">IF(AND($B127&gt;0,SUM(X$3:X126)=0,SUM($H127:W127)=0),$B127,0)</f>
        <v>0</v>
      </c>
      <c r="Y127">
        <f ca="1">IF(AND($B127&gt;0,SUM(Y$3:Y126)=0,SUM($H127:X127)=0),$B127,0)</f>
        <v>0</v>
      </c>
      <c r="Z127">
        <f ca="1">IF(AND($B127&gt;0,SUM(Z$3:Z126)=0,SUM($H127:Y127)=0),$B127,0)</f>
        <v>0</v>
      </c>
      <c r="AA127">
        <f ca="1">IF(AND($B127&gt;0,SUM(AA$3:AA126)=0,SUM($H127:Z127)=0),$B127,0)</f>
        <v>0</v>
      </c>
      <c r="AB127">
        <f ca="1">IF(AND($B127&gt;0,SUM(AB$3:AB126)=0,SUM($H127:AA127)=0),$B127,0)</f>
        <v>0</v>
      </c>
      <c r="AC127">
        <f ca="1">IF(AND($B127&gt;0,SUM(AC$3:AC126)=0,SUM($H127:AB127)=0),$B127,0)</f>
        <v>0</v>
      </c>
      <c r="AD127">
        <f ca="1">IF(AND($B127&gt;0,SUM(AD$3:AD126)=0,SUM($H127:AC127)=0),$B127,0)</f>
        <v>0</v>
      </c>
      <c r="AE127">
        <f ca="1">IF(AND($B127&gt;0,SUM(AE$3:AE126)=0,SUM($H127:AD127)=0),$B127,0)</f>
        <v>0</v>
      </c>
      <c r="AF127">
        <f ca="1">IF(AND($B127&gt;0,SUM(AF$3:AF126)=0,SUM($H127:AE127)=0),$B127,0)</f>
        <v>0</v>
      </c>
      <c r="AG127">
        <f ca="1">IF(AND($B127&gt;0,SUM(AG$3:AG126)=0,SUM($H127:AF127)=0),$B127,0)</f>
        <v>0</v>
      </c>
      <c r="AH127">
        <f ca="1">IF(AND($B127&gt;0,SUM(AH$3:AH126)=0,SUM($H127:AG127)=0),$B127,0)</f>
        <v>0</v>
      </c>
      <c r="AI127">
        <f ca="1">IF(AND($B127&gt;0,SUM(AI$3:AI126)=0,SUM($H127:AH127)=0),$B127,0)</f>
        <v>0</v>
      </c>
      <c r="AJ127">
        <f ca="1">IF(AND($B127&gt;0,SUM(AJ$3:AJ126)=0,SUM($H127:AI127)=0),$B127,0)</f>
        <v>0</v>
      </c>
      <c r="AK127">
        <f ca="1">IF(AND($B127&gt;0,SUM(AK$3:AK126)=0,SUM($H127:AJ127)=0),$B127,0)</f>
        <v>0</v>
      </c>
      <c r="AL127">
        <f ca="1">IF(AND($B127&gt;0,SUM(AL$3:AL126)=0,SUM($H127:AK127)=0),$B127,0)</f>
        <v>0</v>
      </c>
      <c r="AM127">
        <f ca="1">IF(AND($B127&gt;0,SUM(AM$3:AM126)=0,SUM($H127:AL127)=0),$B127,0)</f>
        <v>0</v>
      </c>
      <c r="AN127">
        <f ca="1">IF(AND($B127&gt;0,SUM(AN$3:AN126)=0,SUM($H127:AM127)=0),$B127,0)</f>
        <v>0</v>
      </c>
      <c r="AO127">
        <f ca="1">IF(AND($B127&gt;0,SUM(AO$3:AO126)=0,SUM($H127:AN127)=0),$B127,0)</f>
        <v>0</v>
      </c>
      <c r="AP127">
        <f ca="1">IF(AND($B127&gt;0,SUM(AP$3:AP126)=0,SUM($H127:AO127)=0),$B127,0)</f>
        <v>0</v>
      </c>
      <c r="AQ127">
        <f ca="1">IF(AND($B127&gt;0,SUM(AQ$3:AQ126)=0,SUM($H127:AP127)=0),$B127,0)</f>
        <v>0</v>
      </c>
      <c r="AR127">
        <f ca="1">IF(AND($B127&gt;0,SUM(AR$3:AR126)=0,SUM($H127:AQ127)=0),$B127,0)</f>
        <v>0</v>
      </c>
      <c r="AS127">
        <f ca="1">IF(AND($B127&gt;0,SUM(AS$3:AS126)=0,SUM($H127:AR127)=0),$B127,0)</f>
        <v>0</v>
      </c>
      <c r="AT127">
        <f ca="1">IF(AND($B127&gt;0,SUM(AT$3:AT126)=0,SUM($H127:AS127)=0),$B127,0)</f>
        <v>0</v>
      </c>
      <c r="AU127">
        <f ca="1">IF(AND($B127&gt;0,SUM(AU$3:AU126)=0,SUM($H127:AT127)=0),$B127,0)</f>
        <v>0</v>
      </c>
      <c r="AV127">
        <f ca="1">IF(AND($B127&gt;0,SUM(AV$3:AV126)=0,SUM($H127:AU127)=0),$B127,0)</f>
        <v>0</v>
      </c>
      <c r="AW127">
        <f ca="1">IF(AND($B127&gt;0,SUM(AW$3:AW126)=0,SUM($H127:AV127)=0),$B127,0)</f>
        <v>0</v>
      </c>
      <c r="AX127">
        <f ca="1">IF(AND($B127&gt;0,SUM(AX$3:AX126)=0,SUM($H127:AW127)=0),$B127,0)</f>
        <v>0</v>
      </c>
      <c r="AY127">
        <f ca="1">IF(AND($B127&gt;0,SUM(AY$3:AY126)=0,SUM($H127:AX127)=0),$B127,0)</f>
        <v>0</v>
      </c>
      <c r="AZ127">
        <f ca="1">IF(AND($B127&gt;0,SUM(AZ$3:AZ126)=0,SUM($H127:AY127)=0),$B127,0)</f>
        <v>0</v>
      </c>
      <c r="BA127">
        <f ca="1">IF(AND($B127&gt;0,SUM(BA$3:BA126)=0,SUM($H127:AZ127)=0),$B127,0)</f>
        <v>0</v>
      </c>
      <c r="BB127">
        <f ca="1">IF(AND($B127&gt;0,SUM(BB$3:BB126)=0,SUM($H127:BA127)=0),$B127,0)</f>
        <v>0</v>
      </c>
      <c r="BC127">
        <f ca="1">IF(AND($B127&gt;0,SUM(BC$3:BC126)=0,SUM($H127:BB127)=0),$B127,0)</f>
        <v>0</v>
      </c>
      <c r="BD127">
        <f ca="1">IF(AND($B127&gt;0,SUM(BD$3:BD126)=0,SUM($H127:BC127)=0),$B127,0)</f>
        <v>0</v>
      </c>
      <c r="BE127">
        <f ca="1">IF(AND($B127&gt;0,SUM(BE$3:BE126)=0,SUM($H127:BD127)=0),$B127,0)</f>
        <v>0</v>
      </c>
      <c r="BF127">
        <f ca="1">IF(AND($B127&gt;0,SUM(BF$3:BF126)=0,SUM($H127:BE127)=0),$B127,0)</f>
        <v>0</v>
      </c>
      <c r="BG127">
        <f ca="1">IF(AND($B127&gt;0,SUM(BG$3:BG126)=0,SUM($H127:BF127)=0),$B127,0)</f>
        <v>0</v>
      </c>
      <c r="BH127">
        <f ca="1">IF(AND($B127&gt;0,SUM(BH$3:BH126)=0,SUM($H127:BG127)=0),$B127,0)</f>
        <v>0</v>
      </c>
      <c r="BI127">
        <f ca="1">IF(AND($B127&gt;0,SUM(BI$3:BI126)=0,SUM($H127:BH127)=0),$B127,0)</f>
        <v>0</v>
      </c>
      <c r="BJ127">
        <f ca="1">IF(AND($B127&gt;0,SUM(BJ$3:BJ126)=0,SUM($H127:BI127)=0),$B127,0)</f>
        <v>0</v>
      </c>
      <c r="BK127">
        <f ca="1">IF(AND($B127&gt;0,SUM(BK$3:BK126)=0,SUM($H127:BJ127)=0),$B127,0)</f>
        <v>0</v>
      </c>
      <c r="BL127">
        <f ca="1">IF(AND($B127&gt;0,SUM(BL$3:BL126)=0,SUM($H127:BK127)=0),$B127,0)</f>
        <v>0</v>
      </c>
      <c r="BM127">
        <f ca="1">IF(AND($B127&gt;0,SUM(BM$3:BM126)=0,SUM($H127:BL127)=0),$B127,0)</f>
        <v>0</v>
      </c>
      <c r="BN127">
        <f ca="1">IF(AND($B127&gt;0,SUM(BN$3:BN126)=0,SUM($H127:BM127)=0),$B127,0)</f>
        <v>0</v>
      </c>
      <c r="BO127">
        <f ca="1">IF(AND($B127&gt;0,SUM(BO$3:BO126)=0,SUM($H127:BN127)=0),$B127,0)</f>
        <v>0</v>
      </c>
      <c r="BP127">
        <f ca="1">IF(AND($B127&gt;0,SUM(BP$3:BP126)=0,SUM($H127:BO127)=0),$B127,0)</f>
        <v>0</v>
      </c>
      <c r="BQ127">
        <f ca="1">IF(AND($B127&gt;0,SUM(BQ$3:BQ126)=0,SUM($H127:BP127)=0),$B127,0)</f>
        <v>0</v>
      </c>
      <c r="BR127">
        <f ca="1">IF(AND($B127&gt;0,SUM(BR$3:BR126)=0,SUM($H127:BQ127)=0),$B127,0)</f>
        <v>0</v>
      </c>
      <c r="BS127">
        <f ca="1">IF(AND($B127&gt;0,SUM(BS$3:BS126)=0,SUM($H127:BR127)=0),$B127,0)</f>
        <v>0</v>
      </c>
      <c r="BT127">
        <f ca="1">IF(AND($B127&gt;0,SUM(BT$3:BT126)=0,SUM($H127:BS127)=0),$B127,0)</f>
        <v>0</v>
      </c>
      <c r="BU127">
        <f ca="1">IF(AND($B127&gt;0,SUM(BU$3:BU126)=0,SUM($H127:BT127)=0),$B127,0)</f>
        <v>0</v>
      </c>
      <c r="BV127">
        <f ca="1">IF(AND($B127&gt;0,SUM(BV$3:BV126)=0,SUM($H127:BU127)=0),$B127,0)</f>
        <v>0</v>
      </c>
      <c r="BW127">
        <f ca="1">IF(AND($B127&gt;0,SUM(BW$3:BW126)=0,SUM($H127:BV127)=0),$B127,0)</f>
        <v>0</v>
      </c>
      <c r="BX127">
        <f ca="1">IF(AND($B127&gt;0,SUM(BX$3:BX126)=0,SUM($H127:BW127)=0),$B127,0)</f>
        <v>0</v>
      </c>
      <c r="BY127">
        <f ca="1">IF(AND($B127&gt;0,SUM(BY$3:BY126)=0,SUM($H127:BX127)=0),$B127,0)</f>
        <v>0</v>
      </c>
      <c r="BZ127">
        <f ca="1">IF(AND($B127&gt;0,SUM(BZ$3:BZ126)=0,SUM($H127:BY127)=0),$B127,0)</f>
        <v>0</v>
      </c>
      <c r="CA127">
        <f ca="1">IF(AND($B127&gt;0,SUM(CA$3:CA126)=0,SUM($H127:BZ127)=0),$B127,0)</f>
        <v>0</v>
      </c>
      <c r="CB127">
        <f ca="1">IF(AND($B127&gt;0,SUM(CB$3:CB126)=0,SUM($H127:CA127)=0),$B127,0)</f>
        <v>0</v>
      </c>
      <c r="CC127">
        <f ca="1">IF(AND($B127&gt;0,SUM(CC$3:CC126)=0,SUM($H127:CB127)=0),$B127,0)</f>
        <v>0</v>
      </c>
      <c r="CD127">
        <f ca="1">IF(AND($B127&gt;0,SUM(CD$3:CD126)=0,SUM($H127:CC127)=0),$B127,0)</f>
        <v>0</v>
      </c>
      <c r="CE127">
        <f ca="1">IF(AND($B127&gt;0,SUM(CE$3:CE126)=0,SUM($H127:CD127)=0),$B127,0)</f>
        <v>0</v>
      </c>
      <c r="CF127">
        <f ca="1">IF(AND($B127&gt;0,SUM(CF$3:CF126)=0,SUM($H127:CE127)=0),$B127,0)</f>
        <v>0</v>
      </c>
      <c r="CG127">
        <f ca="1">IF(AND($B127&gt;0,SUM(CG$3:CG126)=0,SUM($H127:CF127)=0),$B127,0)</f>
        <v>0</v>
      </c>
      <c r="CH127">
        <f ca="1">IF(AND($B127&gt;0,SUM(CH$3:CH126)=0,SUM($H127:CG127)=0),$B127,0)</f>
        <v>0</v>
      </c>
      <c r="CI127">
        <f ca="1">IF(AND($B127&gt;0,SUM(CI$3:CI126)=0,SUM($H127:CH127)=0),$B127,0)</f>
        <v>0</v>
      </c>
      <c r="CJ127">
        <f ca="1">IF(AND($B127&gt;0,SUM(CJ$3:CJ126)=0,SUM($H127:CI127)=0),$B127,0)</f>
        <v>0</v>
      </c>
      <c r="CK127">
        <f ca="1">IF(AND($B127&gt;0,SUM(CK$3:CK126)=0,SUM($H127:CJ127)=0),$B127,0)</f>
        <v>0</v>
      </c>
      <c r="CL127">
        <f ca="1">IF(AND($B127&gt;0,SUM(CL$3:CL126)=0,SUM($H127:CK127)=0),$B127,0)</f>
        <v>0</v>
      </c>
      <c r="CM127">
        <f ca="1">IF(AND($B127&gt;0,SUM(CM$3:CM126)=0,SUM($H127:CL127)=0),$B127,0)</f>
        <v>0</v>
      </c>
      <c r="CN127">
        <f ca="1">IF(AND($B127&gt;0,SUM(CN$3:CN126)=0,SUM($H127:CM127)=0),$B127,0)</f>
        <v>0</v>
      </c>
      <c r="CO127">
        <f ca="1">IF(AND($B127&gt;0,SUM(CO$3:CO126)=0,SUM($H127:CN127)=0),$B127,0)</f>
        <v>0</v>
      </c>
      <c r="CP127">
        <f ca="1">IF(AND($B127&gt;0,SUM(CP$3:CP126)=0,SUM($H127:CO127)=0),$B127,0)</f>
        <v>0</v>
      </c>
      <c r="CQ127">
        <f ca="1">IF(AND($B127&gt;0,SUM(CQ$3:CQ126)=0,SUM($H127:CP127)=0),$B127,0)</f>
        <v>0</v>
      </c>
      <c r="CR127">
        <f ca="1">IF(AND($B127&gt;0,SUM(CR$3:CR126)=0,SUM($H127:CQ127)=0),$B127,0)</f>
        <v>0</v>
      </c>
      <c r="CS127">
        <f ca="1">IF(AND($B127&gt;0,SUM(CS$3:CS126)=0,SUM($H127:CR127)=0),$B127,0)</f>
        <v>0</v>
      </c>
      <c r="CT127">
        <f ca="1">IF(AND($B127&gt;0,SUM(CT$3:CT126)=0,SUM($H127:CS127)=0),$B127,0)</f>
        <v>0</v>
      </c>
      <c r="CU127">
        <f ca="1">IF(AND($B127&gt;0,SUM(CU$3:CU126)=0,SUM($H127:CT127)=0),$B127,0)</f>
        <v>0</v>
      </c>
      <c r="CV127">
        <f ca="1">IF(AND($B127&gt;0,SUM(CV$3:CV126)=0,SUM($H127:CU127)=0),$B127,0)</f>
        <v>0</v>
      </c>
      <c r="CW127">
        <f ca="1">IF(AND($B127&gt;0,SUM(CW$3:CW126)=0,SUM($H127:CV127)=0),$B127,0)</f>
        <v>0</v>
      </c>
      <c r="CX127">
        <f ca="1">IF(AND($B127&gt;0,SUM(CX$3:CX126)=0,SUM($H127:CW127)=0),$B127,0)</f>
        <v>0</v>
      </c>
      <c r="CY127">
        <f ca="1">IF(AND($B127&gt;0,SUM(CY$3:CY126)=0,SUM($H127:CX127)=0),$B127,0)</f>
        <v>0</v>
      </c>
      <c r="CZ127">
        <f ca="1">IF(AND($B127&gt;0,SUM(CZ$3:CZ126)=0,SUM($H127:CY127)=0),$B127,0)</f>
        <v>0</v>
      </c>
      <c r="DA127">
        <f ca="1">IF(AND($B127&gt;0,SUM(DA$3:DA126)=0,SUM($H127:CZ127)=0),$B127,0)</f>
        <v>0</v>
      </c>
      <c r="DB127">
        <f ca="1">IF(AND($B127&gt;0,SUM(DB$3:DB126)=0,SUM($H127:DA127)=0),$B127,0)</f>
        <v>0</v>
      </c>
      <c r="DC127">
        <f ca="1">IF(AND($B127&gt;0,SUM(DC$3:DC126)=0,SUM($H127:DB127)=0),$B127,0)</f>
        <v>0</v>
      </c>
      <c r="DD127">
        <f ca="1">IF(AND($B127&gt;0,SUM(DD$3:DD126)=0,SUM($H127:DC127)=0),$B127,0)</f>
        <v>0</v>
      </c>
      <c r="DE127">
        <f ca="1">IF(AND($B127&gt;0,SUM(DE$3:DE126)=0,SUM($H127:DD127)=0),$B127,0)</f>
        <v>0</v>
      </c>
      <c r="DF127">
        <f ca="1">IF(AND($B127&gt;0,SUM(DF$3:DF126)=0,SUM($H127:DE127)=0),$B127,0)</f>
        <v>0</v>
      </c>
      <c r="DG127">
        <f ca="1">IF(AND($B127&gt;0,SUM(DG$3:DG126)=0,SUM($H127:DF127)=0),$B127,0)</f>
        <v>0</v>
      </c>
      <c r="DH127">
        <f ca="1">IF(AND($B127&gt;0,SUM(DH$3:DH126)=0,SUM($H127:DG127)=0),$B127,0)</f>
        <v>0</v>
      </c>
      <c r="DI127">
        <f ca="1">IF(AND($B127&gt;0,SUM(DI$3:DI126)=0,SUM($H127:DH127)=0),$B127,0)</f>
        <v>0</v>
      </c>
      <c r="DJ127">
        <f ca="1">IF(AND($B127&gt;0,SUM(DJ$3:DJ126)=0,SUM($H127:DI127)=0),$B127,0)</f>
        <v>0</v>
      </c>
      <c r="DK127">
        <f ca="1">IF(AND($B127&gt;0,SUM(DK$3:DK126)=0,SUM($H127:DJ127)=0),$B127,0)</f>
        <v>0</v>
      </c>
      <c r="DL127">
        <f ca="1">IF(AND($B127&gt;0,SUM(DL$3:DL126)=0,SUM($H127:DK127)=0),$B127,0)</f>
        <v>0</v>
      </c>
      <c r="DM127">
        <f ca="1">IF(AND($B127&gt;0,SUM(DM$3:DM126)=0,SUM($H127:DL127)=0),$B127,0)</f>
        <v>0</v>
      </c>
      <c r="DN127">
        <f ca="1">IF(AND($B127&gt;0,SUM(DN$3:DN126)=0,SUM($H127:DM127)=0),$B127,0)</f>
        <v>0</v>
      </c>
      <c r="DO127">
        <f ca="1">IF(AND($B127&gt;0,SUM(DO$3:DO126)=0,SUM($H127:DN127)=0),$B127,0)</f>
        <v>0</v>
      </c>
      <c r="DP127">
        <f ca="1">IF(AND($B127&gt;0,SUM(DP$3:DP126)=0,SUM($H127:DO127)=0),$B127,0)</f>
        <v>0</v>
      </c>
      <c r="DQ127">
        <f ca="1">IF(AND($B127&gt;0,SUM(DQ$3:DQ126)=0,SUM($H127:DP127)=0),$B127,0)</f>
        <v>0</v>
      </c>
      <c r="DR127">
        <f ca="1">IF(AND($B127&gt;0,SUM(DR$3:DR126)=0,SUM($H127:DQ127)=0),$B127,0)</f>
        <v>0</v>
      </c>
      <c r="DS127">
        <f ca="1">IF(AND($B127&gt;0,SUM(DS$3:DS126)=0,SUM($H127:DR127)=0),$B127,0)</f>
        <v>0</v>
      </c>
      <c r="DT127">
        <f ca="1">IF(AND($B127&gt;0,SUM(DT$3:DT126)=0,SUM($H127:DS127)=0),$B127,0)</f>
        <v>0</v>
      </c>
      <c r="DU127">
        <f ca="1">IF(AND($B127&gt;0,SUM(DU$3:DU126)=0,SUM($H127:DT127)=0),$B127,0)</f>
        <v>0</v>
      </c>
      <c r="DV127">
        <f ca="1">IF(AND($B127&gt;0,SUM(DV$3:DV126)=0,SUM($H127:DU127)=0),$B127,0)</f>
        <v>0</v>
      </c>
      <c r="DW127">
        <f ca="1">IF(AND($B127&gt;0,SUM(DW$3:DW126)=0,SUM($H127:DV127)=0),$B127,0)</f>
        <v>0</v>
      </c>
      <c r="DX127">
        <f ca="1">IF(AND($B127&gt;0,SUM(DX$3:DX126)=0,SUM($H127:DW127)=0),$B127,0)</f>
        <v>0</v>
      </c>
      <c r="DY127">
        <f ca="1">IF(AND($B127&gt;0,SUM(DY$3:DY126)=0,SUM($H127:DX127)=0),$B127,0)</f>
        <v>0</v>
      </c>
      <c r="DZ127">
        <f ca="1">IF(AND($B127&gt;0,SUM(DZ$3:DZ126)=0,SUM($H127:DY127)=0),$B127,0)</f>
        <v>0</v>
      </c>
      <c r="EA127">
        <f ca="1">IF(AND($B127&gt;0,SUM(EA$3:EA126)=0,SUM($H127:DZ127)=0),$B127,0)</f>
        <v>0</v>
      </c>
      <c r="EB127">
        <f ca="1">IF(AND($B127&gt;0,SUM(EB$3:EB126)=0,SUM($H127:EA127)=0),$B127,0)</f>
        <v>0</v>
      </c>
      <c r="EC127">
        <f ca="1">IF(AND($B127&gt;0,SUM(EC$3:EC126)=0,SUM($H127:EB127)=0),$B127,0)</f>
        <v>0</v>
      </c>
      <c r="ED127">
        <f ca="1">IF(AND($B127&gt;0,SUM(ED$3:ED126)=0,SUM($H127:EC127)=0),$B127,0)</f>
        <v>0</v>
      </c>
      <c r="EE127">
        <f ca="1">IF(AND($B127&gt;0,SUM(EE$3:EE126)=0,SUM($H127:ED127)=0),$B127,0)</f>
        <v>0</v>
      </c>
      <c r="EF127">
        <f ca="1">IF(AND($B127&gt;0,SUM(EF$3:EF126)=0,SUM($H127:EE127)=0),$B127,0)</f>
        <v>0</v>
      </c>
      <c r="EG127">
        <f ca="1">IF(AND($B127&gt;0,SUM(EG$3:EG126)=0,SUM($H127:EF127)=0),$B127,0)</f>
        <v>0</v>
      </c>
      <c r="EH127">
        <f ca="1">IF(AND($B127&gt;0,SUM(EH$3:EH126)=0,SUM($H127:EG127)=0),$B127,0)</f>
        <v>0</v>
      </c>
      <c r="EI127">
        <f ca="1">IF(AND($B127&gt;0,SUM(EI$3:EI126)=0,SUM($H127:EH127)=0),$B127,0)</f>
        <v>0</v>
      </c>
      <c r="EJ127">
        <f ca="1">IF(AND($B127&gt;0,SUM(EJ$3:EJ126)=0,SUM($H127:EI127)=0),$B127,0)</f>
        <v>0</v>
      </c>
      <c r="EK127">
        <f ca="1">IF(AND($B127&gt;0,SUM(EK$3:EK126)=0,SUM($H127:EJ127)=0),$B127,0)</f>
        <v>0</v>
      </c>
      <c r="EL127">
        <f ca="1">IF(AND($B127&gt;0,SUM(EL$3:EL126)=0,SUM($H127:EK127)=0),$B127,0)</f>
        <v>0</v>
      </c>
      <c r="EM127">
        <f ca="1">IF(AND($B127&gt;0,SUM(EM$3:EM126)=0,SUM($H127:EL127)=0),$B127,0)</f>
        <v>0</v>
      </c>
      <c r="EN127">
        <f ca="1">IF(AND($B127&gt;0,SUM(EN$3:EN126)=0,SUM($H127:EM127)=0),$B127,0)</f>
        <v>0</v>
      </c>
      <c r="EO127">
        <f ca="1">IF(AND($B127&gt;0,SUM(EO$3:EO126)=0,SUM($H127:EN127)=0),$B127,0)</f>
        <v>0</v>
      </c>
      <c r="EP127">
        <f ca="1">IF(AND($B127&gt;0,SUM(EP$3:EP126)=0,SUM($H127:EO127)=0),$B127,0)</f>
        <v>0</v>
      </c>
      <c r="EQ127">
        <f ca="1">IF(AND($B127&gt;0,SUM(EQ$3:EQ126)=0,SUM($H127:EP127)=0),$B127,0)</f>
        <v>0</v>
      </c>
      <c r="ER127">
        <f ca="1">IF(AND($B127&gt;0,SUM(ER$3:ER126)=0,SUM($H127:EQ127)=0),$B127,0)</f>
        <v>0</v>
      </c>
      <c r="ES127">
        <f ca="1">IF(AND($B127&gt;0,SUM(ES$3:ES126)=0,SUM($H127:ER127)=0),$B127,0)</f>
        <v>0</v>
      </c>
      <c r="ET127">
        <f ca="1">IF(AND($B127&gt;0,SUM(ET$3:ET126)=0,SUM($H127:ES127)=0),$B127,0)</f>
        <v>0</v>
      </c>
      <c r="EU127">
        <f ca="1">IF(AND($B127&gt;0,SUM(EU$3:EU126)=0,SUM($H127:ET127)=0),$B127,0)</f>
        <v>0</v>
      </c>
      <c r="EV127">
        <f ca="1">IF(AND($B127&gt;0,SUM(EV$3:EV126)=0,SUM($H127:EU127)=0),$B127,0)</f>
        <v>0</v>
      </c>
      <c r="EW127">
        <f ca="1">IF(AND($B127&gt;0,SUM(EW$3:EW126)=0,SUM($H127:EV127)=0),$B127,0)</f>
        <v>0</v>
      </c>
      <c r="EX127">
        <f ca="1">IF(AND($B127&gt;0,SUM(EX$3:EX126)=0,SUM($H127:EW127)=0),$B127,0)</f>
        <v>0</v>
      </c>
      <c r="EY127">
        <f ca="1">IF(AND($B127&gt;0,SUM(EY$3:EY126)=0,SUM($H127:EX127)=0),$B127,0)</f>
        <v>0</v>
      </c>
      <c r="EZ127">
        <f ca="1">IF(AND($B127&gt;0,SUM(EZ$3:EZ126)=0,SUM($H127:EY127)=0),$B127,0)</f>
        <v>0</v>
      </c>
      <c r="FA127">
        <f ca="1">IF(AND($B127&gt;0,SUM(FA$3:FA126)=0,SUM($H127:EZ127)=0),$B127,0)</f>
        <v>0</v>
      </c>
      <c r="FB127">
        <f ca="1">IF(AND($B127&gt;0,SUM(FB$3:FB126)=0,SUM($H127:FA127)=0),$B127,0)</f>
        <v>0</v>
      </c>
      <c r="FC127">
        <f ca="1">IF(AND($B127&gt;0,SUM(FC$3:FC126)=0,SUM($H127:FB127)=0),$B127,0)</f>
        <v>0</v>
      </c>
      <c r="FD127">
        <f ca="1">IF(AND($B127&gt;0,SUM(FD$3:FD126)=0,SUM($H127:FC127)=0),$B127,0)</f>
        <v>0</v>
      </c>
      <c r="FE127">
        <f ca="1">IF(AND($B127&gt;0,SUM(FE$3:FE126)=0,SUM($H127:FD127)=0),$B127,0)</f>
        <v>0</v>
      </c>
      <c r="FF127">
        <f ca="1">IF(AND($B127&gt;0,SUM(FF$3:FF126)=0,SUM($H127:FE127)=0),$B127,0)</f>
        <v>0</v>
      </c>
      <c r="FG127">
        <f ca="1">IF(AND($B127&gt;0,SUM(FG$3:FG126)=0,SUM($H127:FF127)=0),$B127,0)</f>
        <v>0</v>
      </c>
      <c r="FH127">
        <f ca="1">IF(AND($B127&gt;0,SUM(FH$3:FH126)=0,SUM($H127:FG127)=0),$B127,0)</f>
        <v>0</v>
      </c>
      <c r="FI127">
        <f ca="1">IF(AND($B127&gt;0,SUM(FI$3:FI126)=0,SUM($H127:FH127)=0),$B127,0)</f>
        <v>0</v>
      </c>
      <c r="FJ127">
        <f ca="1">IF(AND($B127&gt;0,SUM(FJ$3:FJ126)=0,SUM($H127:FI127)=0),$B127,0)</f>
        <v>0</v>
      </c>
      <c r="FK127">
        <f ca="1">IF(AND($B127&gt;0,SUM(FK$3:FK126)=0,SUM($H127:FJ127)=0),$B127,0)</f>
        <v>0</v>
      </c>
      <c r="FL127">
        <f ca="1">IF(AND($B127&gt;0,SUM(FL$3:FL126)=0,SUM($H127:FK127)=0),$B127,0)</f>
        <v>0</v>
      </c>
      <c r="FM127">
        <f ca="1">IF(AND($B127&gt;0,SUM(FM$3:FM126)=0,SUM($H127:FL127)=0),$B127,0)</f>
        <v>0</v>
      </c>
      <c r="FN127">
        <f ca="1">IF(AND($B127&gt;0,SUM(FN$3:FN126)=0,SUM($H127:FM127)=0),$B127,0)</f>
        <v>0</v>
      </c>
      <c r="FS127" s="67"/>
      <c r="FT127" s="67"/>
      <c r="FU127" s="342"/>
      <c r="FV127" s="374" t="str">
        <f>""</f>
        <v/>
      </c>
      <c r="FY127" s="67"/>
      <c r="FZ127" s="67"/>
      <c r="GA127" s="342"/>
      <c r="GB127" s="374" t="str">
        <f>""</f>
        <v/>
      </c>
      <c r="GE127" s="67"/>
      <c r="GF127" s="67"/>
      <c r="GG127" s="342"/>
      <c r="GH127" s="374" t="str">
        <f>""</f>
        <v/>
      </c>
    </row>
    <row r="128" spans="1:190" ht="15.75" hidden="1" thickBot="1" x14ac:dyDescent="0.3">
      <c r="A128">
        <v>128</v>
      </c>
      <c r="B128" s="367">
        <v>128</v>
      </c>
      <c r="C128" s="240" t="str">
        <f t="shared" ref="C128:F141" ca="1" si="28">OFFSET(FS128,0,$A$1,1,1)</f>
        <v/>
      </c>
      <c r="D128" s="240" t="str">
        <f t="shared" ca="1" si="28"/>
        <v/>
      </c>
      <c r="E128" s="240" t="str">
        <f t="shared" ca="1" si="28"/>
        <v/>
      </c>
      <c r="F128" s="240" t="str">
        <f t="shared" ca="1" si="28"/>
        <v/>
      </c>
      <c r="G128" s="47">
        <f ca="1">INDEX($I$2:$FN$2,ROWS(G$2:G128))</f>
        <v>0</v>
      </c>
      <c r="H128">
        <v>0</v>
      </c>
      <c r="I128">
        <f ca="1">IF(AND($B128&gt;0,SUM(I$3:I127)=0,SUM($H128:H128)=0),$B128,0)</f>
        <v>0</v>
      </c>
      <c r="J128">
        <f ca="1">IF(AND($B128&gt;0,SUM(J$3:J127)=0,SUM($H128:I128)=0),$B128,0)</f>
        <v>0</v>
      </c>
      <c r="K128">
        <f ca="1">IF(AND($B128&gt;0,SUM(K$3:K127)=0,SUM($H128:J128)=0),$B128,0)</f>
        <v>0</v>
      </c>
      <c r="L128">
        <f ca="1">IF(AND($B128&gt;0,SUM(L$3:L127)=0,SUM($H128:K128)=0),$B128,0)</f>
        <v>0</v>
      </c>
      <c r="M128">
        <f ca="1">IF(AND($B128&gt;0,SUM(M$3:M127)=0,SUM($H128:L128)=0),$B128,0)</f>
        <v>0</v>
      </c>
      <c r="N128">
        <f ca="1">IF(AND($B128&gt;0,SUM(N$3:N127)=0,SUM($H128:M128)=0),$B128,0)</f>
        <v>0</v>
      </c>
      <c r="O128">
        <f ca="1">IF(AND($B128&gt;0,SUM(O$3:O127)=0,SUM($H128:N128)=0),$B128,0)</f>
        <v>0</v>
      </c>
      <c r="P128">
        <f ca="1">IF(AND($B128&gt;0,SUM(P$3:P127)=0,SUM($H128:O128)=0),$B128,0)</f>
        <v>0</v>
      </c>
      <c r="Q128">
        <f ca="1">IF(AND($B128&gt;0,SUM(Q$3:Q127)=0,SUM($H128:P128)=0),$B128,0)</f>
        <v>0</v>
      </c>
      <c r="R128">
        <f ca="1">IF(AND($B128&gt;0,SUM(R$3:R127)=0,SUM($H128:Q128)=0),$B128,0)</f>
        <v>0</v>
      </c>
      <c r="S128">
        <f ca="1">IF(AND($B128&gt;0,SUM(S$3:S127)=0,SUM($H128:R128)=0),$B128,0)</f>
        <v>0</v>
      </c>
      <c r="T128">
        <f ca="1">IF(AND($B128&gt;0,SUM(T$3:T127)=0,SUM($H128:S128)=0),$B128,0)</f>
        <v>0</v>
      </c>
      <c r="U128">
        <f ca="1">IF(AND($B128&gt;0,SUM(U$3:U127)=0,SUM($H128:T128)=0),$B128,0)</f>
        <v>0</v>
      </c>
      <c r="V128">
        <f ca="1">IF(AND($B128&gt;0,SUM(V$3:V127)=0,SUM($H128:U128)=0),$B128,0)</f>
        <v>0</v>
      </c>
      <c r="W128">
        <f ca="1">IF(AND($B128&gt;0,SUM(W$3:W127)=0,SUM($H128:V128)=0),$B128,0)</f>
        <v>0</v>
      </c>
      <c r="X128">
        <f ca="1">IF(AND($B128&gt;0,SUM(X$3:X127)=0,SUM($H128:W128)=0),$B128,0)</f>
        <v>0</v>
      </c>
      <c r="Y128">
        <f ca="1">IF(AND($B128&gt;0,SUM(Y$3:Y127)=0,SUM($H128:X128)=0),$B128,0)</f>
        <v>0</v>
      </c>
      <c r="Z128">
        <f ca="1">IF(AND($B128&gt;0,SUM(Z$3:Z127)=0,SUM($H128:Y128)=0),$B128,0)</f>
        <v>0</v>
      </c>
      <c r="AA128">
        <f ca="1">IF(AND($B128&gt;0,SUM(AA$3:AA127)=0,SUM($H128:Z128)=0),$B128,0)</f>
        <v>0</v>
      </c>
      <c r="AB128">
        <f ca="1">IF(AND($B128&gt;0,SUM(AB$3:AB127)=0,SUM($H128:AA128)=0),$B128,0)</f>
        <v>0</v>
      </c>
      <c r="AC128">
        <f ca="1">IF(AND($B128&gt;0,SUM(AC$3:AC127)=0,SUM($H128:AB128)=0),$B128,0)</f>
        <v>0</v>
      </c>
      <c r="AD128">
        <f ca="1">IF(AND($B128&gt;0,SUM(AD$3:AD127)=0,SUM($H128:AC128)=0),$B128,0)</f>
        <v>0</v>
      </c>
      <c r="AE128">
        <f ca="1">IF(AND($B128&gt;0,SUM(AE$3:AE127)=0,SUM($H128:AD128)=0),$B128,0)</f>
        <v>128</v>
      </c>
      <c r="AF128">
        <f ca="1">IF(AND($B128&gt;0,SUM(AF$3:AF127)=0,SUM($H128:AE128)=0),$B128,0)</f>
        <v>0</v>
      </c>
      <c r="AG128">
        <f ca="1">IF(AND($B128&gt;0,SUM(AG$3:AG127)=0,SUM($H128:AF128)=0),$B128,0)</f>
        <v>0</v>
      </c>
      <c r="AH128">
        <f ca="1">IF(AND($B128&gt;0,SUM(AH$3:AH127)=0,SUM($H128:AG128)=0),$B128,0)</f>
        <v>0</v>
      </c>
      <c r="AI128">
        <f ca="1">IF(AND($B128&gt;0,SUM(AI$3:AI127)=0,SUM($H128:AH128)=0),$B128,0)</f>
        <v>0</v>
      </c>
      <c r="AJ128">
        <f ca="1">IF(AND($B128&gt;0,SUM(AJ$3:AJ127)=0,SUM($H128:AI128)=0),$B128,0)</f>
        <v>0</v>
      </c>
      <c r="AK128">
        <f ca="1">IF(AND($B128&gt;0,SUM(AK$3:AK127)=0,SUM($H128:AJ128)=0),$B128,0)</f>
        <v>0</v>
      </c>
      <c r="AL128">
        <f ca="1">IF(AND($B128&gt;0,SUM(AL$3:AL127)=0,SUM($H128:AK128)=0),$B128,0)</f>
        <v>0</v>
      </c>
      <c r="AM128">
        <f ca="1">IF(AND($B128&gt;0,SUM(AM$3:AM127)=0,SUM($H128:AL128)=0),$B128,0)</f>
        <v>0</v>
      </c>
      <c r="AN128">
        <f ca="1">IF(AND($B128&gt;0,SUM(AN$3:AN127)=0,SUM($H128:AM128)=0),$B128,0)</f>
        <v>0</v>
      </c>
      <c r="AO128">
        <f ca="1">IF(AND($B128&gt;0,SUM(AO$3:AO127)=0,SUM($H128:AN128)=0),$B128,0)</f>
        <v>0</v>
      </c>
      <c r="AP128">
        <f ca="1">IF(AND($B128&gt;0,SUM(AP$3:AP127)=0,SUM($H128:AO128)=0),$B128,0)</f>
        <v>0</v>
      </c>
      <c r="AQ128">
        <f ca="1">IF(AND($B128&gt;0,SUM(AQ$3:AQ127)=0,SUM($H128:AP128)=0),$B128,0)</f>
        <v>0</v>
      </c>
      <c r="AR128">
        <f ca="1">IF(AND($B128&gt;0,SUM(AR$3:AR127)=0,SUM($H128:AQ128)=0),$B128,0)</f>
        <v>0</v>
      </c>
      <c r="AS128">
        <f ca="1">IF(AND($B128&gt;0,SUM(AS$3:AS127)=0,SUM($H128:AR128)=0),$B128,0)</f>
        <v>0</v>
      </c>
      <c r="AT128">
        <f ca="1">IF(AND($B128&gt;0,SUM(AT$3:AT127)=0,SUM($H128:AS128)=0),$B128,0)</f>
        <v>0</v>
      </c>
      <c r="AU128">
        <f ca="1">IF(AND($B128&gt;0,SUM(AU$3:AU127)=0,SUM($H128:AT128)=0),$B128,0)</f>
        <v>0</v>
      </c>
      <c r="AV128">
        <f ca="1">IF(AND($B128&gt;0,SUM(AV$3:AV127)=0,SUM($H128:AU128)=0),$B128,0)</f>
        <v>0</v>
      </c>
      <c r="AW128">
        <f ca="1">IF(AND($B128&gt;0,SUM(AW$3:AW127)=0,SUM($H128:AV128)=0),$B128,0)</f>
        <v>0</v>
      </c>
      <c r="AX128">
        <f ca="1">IF(AND($B128&gt;0,SUM(AX$3:AX127)=0,SUM($H128:AW128)=0),$B128,0)</f>
        <v>0</v>
      </c>
      <c r="AY128">
        <f ca="1">IF(AND($B128&gt;0,SUM(AY$3:AY127)=0,SUM($H128:AX128)=0),$B128,0)</f>
        <v>0</v>
      </c>
      <c r="AZ128">
        <f ca="1">IF(AND($B128&gt;0,SUM(AZ$3:AZ127)=0,SUM($H128:AY128)=0),$B128,0)</f>
        <v>0</v>
      </c>
      <c r="BA128">
        <f ca="1">IF(AND($B128&gt;0,SUM(BA$3:BA127)=0,SUM($H128:AZ128)=0),$B128,0)</f>
        <v>0</v>
      </c>
      <c r="BB128">
        <f ca="1">IF(AND($B128&gt;0,SUM(BB$3:BB127)=0,SUM($H128:BA128)=0),$B128,0)</f>
        <v>0</v>
      </c>
      <c r="BC128">
        <f ca="1">IF(AND($B128&gt;0,SUM(BC$3:BC127)=0,SUM($H128:BB128)=0),$B128,0)</f>
        <v>0</v>
      </c>
      <c r="BD128">
        <f ca="1">IF(AND($B128&gt;0,SUM(BD$3:BD127)=0,SUM($H128:BC128)=0),$B128,0)</f>
        <v>0</v>
      </c>
      <c r="BE128">
        <f ca="1">IF(AND($B128&gt;0,SUM(BE$3:BE127)=0,SUM($H128:BD128)=0),$B128,0)</f>
        <v>0</v>
      </c>
      <c r="BF128">
        <f ca="1">IF(AND($B128&gt;0,SUM(BF$3:BF127)=0,SUM($H128:BE128)=0),$B128,0)</f>
        <v>0</v>
      </c>
      <c r="BG128">
        <f ca="1">IF(AND($B128&gt;0,SUM(BG$3:BG127)=0,SUM($H128:BF128)=0),$B128,0)</f>
        <v>0</v>
      </c>
      <c r="BH128">
        <f ca="1">IF(AND($B128&gt;0,SUM(BH$3:BH127)=0,SUM($H128:BG128)=0),$B128,0)</f>
        <v>0</v>
      </c>
      <c r="BI128">
        <f ca="1">IF(AND($B128&gt;0,SUM(BI$3:BI127)=0,SUM($H128:BH128)=0),$B128,0)</f>
        <v>0</v>
      </c>
      <c r="BJ128">
        <f ca="1">IF(AND($B128&gt;0,SUM(BJ$3:BJ127)=0,SUM($H128:BI128)=0),$B128,0)</f>
        <v>0</v>
      </c>
      <c r="BK128">
        <f ca="1">IF(AND($B128&gt;0,SUM(BK$3:BK127)=0,SUM($H128:BJ128)=0),$B128,0)</f>
        <v>0</v>
      </c>
      <c r="BL128">
        <f ca="1">IF(AND($B128&gt;0,SUM(BL$3:BL127)=0,SUM($H128:BK128)=0),$B128,0)</f>
        <v>0</v>
      </c>
      <c r="BM128">
        <f ca="1">IF(AND($B128&gt;0,SUM(BM$3:BM127)=0,SUM($H128:BL128)=0),$B128,0)</f>
        <v>0</v>
      </c>
      <c r="BN128">
        <f ca="1">IF(AND($B128&gt;0,SUM(BN$3:BN127)=0,SUM($H128:BM128)=0),$B128,0)</f>
        <v>0</v>
      </c>
      <c r="BO128">
        <f ca="1">IF(AND($B128&gt;0,SUM(BO$3:BO127)=0,SUM($H128:BN128)=0),$B128,0)</f>
        <v>0</v>
      </c>
      <c r="BP128">
        <f ca="1">IF(AND($B128&gt;0,SUM(BP$3:BP127)=0,SUM($H128:BO128)=0),$B128,0)</f>
        <v>0</v>
      </c>
      <c r="BQ128">
        <f ca="1">IF(AND($B128&gt;0,SUM(BQ$3:BQ127)=0,SUM($H128:BP128)=0),$B128,0)</f>
        <v>0</v>
      </c>
      <c r="BR128">
        <f ca="1">IF(AND($B128&gt;0,SUM(BR$3:BR127)=0,SUM($H128:BQ128)=0),$B128,0)</f>
        <v>0</v>
      </c>
      <c r="BS128">
        <f ca="1">IF(AND($B128&gt;0,SUM(BS$3:BS127)=0,SUM($H128:BR128)=0),$B128,0)</f>
        <v>0</v>
      </c>
      <c r="BT128">
        <f ca="1">IF(AND($B128&gt;0,SUM(BT$3:BT127)=0,SUM($H128:BS128)=0),$B128,0)</f>
        <v>0</v>
      </c>
      <c r="BU128">
        <f ca="1">IF(AND($B128&gt;0,SUM(BU$3:BU127)=0,SUM($H128:BT128)=0),$B128,0)</f>
        <v>0</v>
      </c>
      <c r="BV128">
        <f ca="1">IF(AND($B128&gt;0,SUM(BV$3:BV127)=0,SUM($H128:BU128)=0),$B128,0)</f>
        <v>0</v>
      </c>
      <c r="BW128">
        <f ca="1">IF(AND($B128&gt;0,SUM(BW$3:BW127)=0,SUM($H128:BV128)=0),$B128,0)</f>
        <v>0</v>
      </c>
      <c r="BX128">
        <f ca="1">IF(AND($B128&gt;0,SUM(BX$3:BX127)=0,SUM($H128:BW128)=0),$B128,0)</f>
        <v>0</v>
      </c>
      <c r="BY128">
        <f ca="1">IF(AND($B128&gt;0,SUM(BY$3:BY127)=0,SUM($H128:BX128)=0),$B128,0)</f>
        <v>0</v>
      </c>
      <c r="BZ128">
        <f ca="1">IF(AND($B128&gt;0,SUM(BZ$3:BZ127)=0,SUM($H128:BY128)=0),$B128,0)</f>
        <v>0</v>
      </c>
      <c r="CA128">
        <f ca="1">IF(AND($B128&gt;0,SUM(CA$3:CA127)=0,SUM($H128:BZ128)=0),$B128,0)</f>
        <v>0</v>
      </c>
      <c r="CB128">
        <f ca="1">IF(AND($B128&gt;0,SUM(CB$3:CB127)=0,SUM($H128:CA128)=0),$B128,0)</f>
        <v>0</v>
      </c>
      <c r="CC128">
        <f ca="1">IF(AND($B128&gt;0,SUM(CC$3:CC127)=0,SUM($H128:CB128)=0),$B128,0)</f>
        <v>0</v>
      </c>
      <c r="CD128">
        <f ca="1">IF(AND($B128&gt;0,SUM(CD$3:CD127)=0,SUM($H128:CC128)=0),$B128,0)</f>
        <v>0</v>
      </c>
      <c r="CE128">
        <f ca="1">IF(AND($B128&gt;0,SUM(CE$3:CE127)=0,SUM($H128:CD128)=0),$B128,0)</f>
        <v>0</v>
      </c>
      <c r="CF128">
        <f ca="1">IF(AND($B128&gt;0,SUM(CF$3:CF127)=0,SUM($H128:CE128)=0),$B128,0)</f>
        <v>0</v>
      </c>
      <c r="CG128">
        <f ca="1">IF(AND($B128&gt;0,SUM(CG$3:CG127)=0,SUM($H128:CF128)=0),$B128,0)</f>
        <v>0</v>
      </c>
      <c r="CH128">
        <f ca="1">IF(AND($B128&gt;0,SUM(CH$3:CH127)=0,SUM($H128:CG128)=0),$B128,0)</f>
        <v>0</v>
      </c>
      <c r="CI128">
        <f ca="1">IF(AND($B128&gt;0,SUM(CI$3:CI127)=0,SUM($H128:CH128)=0),$B128,0)</f>
        <v>0</v>
      </c>
      <c r="CJ128">
        <f ca="1">IF(AND($B128&gt;0,SUM(CJ$3:CJ127)=0,SUM($H128:CI128)=0),$B128,0)</f>
        <v>0</v>
      </c>
      <c r="CK128">
        <f ca="1">IF(AND($B128&gt;0,SUM(CK$3:CK127)=0,SUM($H128:CJ128)=0),$B128,0)</f>
        <v>0</v>
      </c>
      <c r="CL128">
        <f ca="1">IF(AND($B128&gt;0,SUM(CL$3:CL127)=0,SUM($H128:CK128)=0),$B128,0)</f>
        <v>0</v>
      </c>
      <c r="CM128">
        <f ca="1">IF(AND($B128&gt;0,SUM(CM$3:CM127)=0,SUM($H128:CL128)=0),$B128,0)</f>
        <v>0</v>
      </c>
      <c r="CN128">
        <f ca="1">IF(AND($B128&gt;0,SUM(CN$3:CN127)=0,SUM($H128:CM128)=0),$B128,0)</f>
        <v>0</v>
      </c>
      <c r="CO128">
        <f ca="1">IF(AND($B128&gt;0,SUM(CO$3:CO127)=0,SUM($H128:CN128)=0),$B128,0)</f>
        <v>0</v>
      </c>
      <c r="CP128">
        <f ca="1">IF(AND($B128&gt;0,SUM(CP$3:CP127)=0,SUM($H128:CO128)=0),$B128,0)</f>
        <v>0</v>
      </c>
      <c r="CQ128">
        <f ca="1">IF(AND($B128&gt;0,SUM(CQ$3:CQ127)=0,SUM($H128:CP128)=0),$B128,0)</f>
        <v>0</v>
      </c>
      <c r="CR128">
        <f ca="1">IF(AND($B128&gt;0,SUM(CR$3:CR127)=0,SUM($H128:CQ128)=0),$B128,0)</f>
        <v>0</v>
      </c>
      <c r="CS128">
        <f ca="1">IF(AND($B128&gt;0,SUM(CS$3:CS127)=0,SUM($H128:CR128)=0),$B128,0)</f>
        <v>0</v>
      </c>
      <c r="CT128">
        <f ca="1">IF(AND($B128&gt;0,SUM(CT$3:CT127)=0,SUM($H128:CS128)=0),$B128,0)</f>
        <v>0</v>
      </c>
      <c r="CU128">
        <f ca="1">IF(AND($B128&gt;0,SUM(CU$3:CU127)=0,SUM($H128:CT128)=0),$B128,0)</f>
        <v>0</v>
      </c>
      <c r="CV128">
        <f ca="1">IF(AND($B128&gt;0,SUM(CV$3:CV127)=0,SUM($H128:CU128)=0),$B128,0)</f>
        <v>0</v>
      </c>
      <c r="CW128">
        <f ca="1">IF(AND($B128&gt;0,SUM(CW$3:CW127)=0,SUM($H128:CV128)=0),$B128,0)</f>
        <v>0</v>
      </c>
      <c r="CX128">
        <f ca="1">IF(AND($B128&gt;0,SUM(CX$3:CX127)=0,SUM($H128:CW128)=0),$B128,0)</f>
        <v>0</v>
      </c>
      <c r="CY128">
        <f ca="1">IF(AND($B128&gt;0,SUM(CY$3:CY127)=0,SUM($H128:CX128)=0),$B128,0)</f>
        <v>0</v>
      </c>
      <c r="CZ128">
        <f ca="1">IF(AND($B128&gt;0,SUM(CZ$3:CZ127)=0,SUM($H128:CY128)=0),$B128,0)</f>
        <v>0</v>
      </c>
      <c r="DA128">
        <f ca="1">IF(AND($B128&gt;0,SUM(DA$3:DA127)=0,SUM($H128:CZ128)=0),$B128,0)</f>
        <v>0</v>
      </c>
      <c r="DB128">
        <f ca="1">IF(AND($B128&gt;0,SUM(DB$3:DB127)=0,SUM($H128:DA128)=0),$B128,0)</f>
        <v>0</v>
      </c>
      <c r="DC128">
        <f ca="1">IF(AND($B128&gt;0,SUM(DC$3:DC127)=0,SUM($H128:DB128)=0),$B128,0)</f>
        <v>0</v>
      </c>
      <c r="DD128">
        <f ca="1">IF(AND($B128&gt;0,SUM(DD$3:DD127)=0,SUM($H128:DC128)=0),$B128,0)</f>
        <v>0</v>
      </c>
      <c r="DE128">
        <f ca="1">IF(AND($B128&gt;0,SUM(DE$3:DE127)=0,SUM($H128:DD128)=0),$B128,0)</f>
        <v>0</v>
      </c>
      <c r="DF128">
        <f ca="1">IF(AND($B128&gt;0,SUM(DF$3:DF127)=0,SUM($H128:DE128)=0),$B128,0)</f>
        <v>0</v>
      </c>
      <c r="DG128">
        <f ca="1">IF(AND($B128&gt;0,SUM(DG$3:DG127)=0,SUM($H128:DF128)=0),$B128,0)</f>
        <v>0</v>
      </c>
      <c r="DH128">
        <f ca="1">IF(AND($B128&gt;0,SUM(DH$3:DH127)=0,SUM($H128:DG128)=0),$B128,0)</f>
        <v>0</v>
      </c>
      <c r="DI128">
        <f ca="1">IF(AND($B128&gt;0,SUM(DI$3:DI127)=0,SUM($H128:DH128)=0),$B128,0)</f>
        <v>0</v>
      </c>
      <c r="DJ128">
        <f ca="1">IF(AND($B128&gt;0,SUM(DJ$3:DJ127)=0,SUM($H128:DI128)=0),$B128,0)</f>
        <v>0</v>
      </c>
      <c r="DK128">
        <f ca="1">IF(AND($B128&gt;0,SUM(DK$3:DK127)=0,SUM($H128:DJ128)=0),$B128,0)</f>
        <v>0</v>
      </c>
      <c r="DL128">
        <f ca="1">IF(AND($B128&gt;0,SUM(DL$3:DL127)=0,SUM($H128:DK128)=0),$B128,0)</f>
        <v>0</v>
      </c>
      <c r="DM128">
        <f ca="1">IF(AND($B128&gt;0,SUM(DM$3:DM127)=0,SUM($H128:DL128)=0),$B128,0)</f>
        <v>0</v>
      </c>
      <c r="DN128">
        <f ca="1">IF(AND($B128&gt;0,SUM(DN$3:DN127)=0,SUM($H128:DM128)=0),$B128,0)</f>
        <v>0</v>
      </c>
      <c r="DO128">
        <f ca="1">IF(AND($B128&gt;0,SUM(DO$3:DO127)=0,SUM($H128:DN128)=0),$B128,0)</f>
        <v>0</v>
      </c>
      <c r="DP128">
        <f ca="1">IF(AND($B128&gt;0,SUM(DP$3:DP127)=0,SUM($H128:DO128)=0),$B128,0)</f>
        <v>0</v>
      </c>
      <c r="DQ128">
        <f ca="1">IF(AND($B128&gt;0,SUM(DQ$3:DQ127)=0,SUM($H128:DP128)=0),$B128,0)</f>
        <v>0</v>
      </c>
      <c r="DR128">
        <f ca="1">IF(AND($B128&gt;0,SUM(DR$3:DR127)=0,SUM($H128:DQ128)=0),$B128,0)</f>
        <v>0</v>
      </c>
      <c r="DS128">
        <f ca="1">IF(AND($B128&gt;0,SUM(DS$3:DS127)=0,SUM($H128:DR128)=0),$B128,0)</f>
        <v>0</v>
      </c>
      <c r="DT128">
        <f ca="1">IF(AND($B128&gt;0,SUM(DT$3:DT127)=0,SUM($H128:DS128)=0),$B128,0)</f>
        <v>0</v>
      </c>
      <c r="DU128">
        <f ca="1">IF(AND($B128&gt;0,SUM(DU$3:DU127)=0,SUM($H128:DT128)=0),$B128,0)</f>
        <v>0</v>
      </c>
      <c r="DV128">
        <f ca="1">IF(AND($B128&gt;0,SUM(DV$3:DV127)=0,SUM($H128:DU128)=0),$B128,0)</f>
        <v>0</v>
      </c>
      <c r="DW128">
        <f ca="1">IF(AND($B128&gt;0,SUM(DW$3:DW127)=0,SUM($H128:DV128)=0),$B128,0)</f>
        <v>0</v>
      </c>
      <c r="DX128">
        <f ca="1">IF(AND($B128&gt;0,SUM(DX$3:DX127)=0,SUM($H128:DW128)=0),$B128,0)</f>
        <v>0</v>
      </c>
      <c r="DY128">
        <f ca="1">IF(AND($B128&gt;0,SUM(DY$3:DY127)=0,SUM($H128:DX128)=0),$B128,0)</f>
        <v>0</v>
      </c>
      <c r="DZ128">
        <f ca="1">IF(AND($B128&gt;0,SUM(DZ$3:DZ127)=0,SUM($H128:DY128)=0),$B128,0)</f>
        <v>0</v>
      </c>
      <c r="EA128">
        <f ca="1">IF(AND($B128&gt;0,SUM(EA$3:EA127)=0,SUM($H128:DZ128)=0),$B128,0)</f>
        <v>0</v>
      </c>
      <c r="EB128">
        <f ca="1">IF(AND($B128&gt;0,SUM(EB$3:EB127)=0,SUM($H128:EA128)=0),$B128,0)</f>
        <v>0</v>
      </c>
      <c r="EC128">
        <f ca="1">IF(AND($B128&gt;0,SUM(EC$3:EC127)=0,SUM($H128:EB128)=0),$B128,0)</f>
        <v>0</v>
      </c>
      <c r="ED128">
        <f ca="1">IF(AND($B128&gt;0,SUM(ED$3:ED127)=0,SUM($H128:EC128)=0),$B128,0)</f>
        <v>0</v>
      </c>
      <c r="EE128">
        <f ca="1">IF(AND($B128&gt;0,SUM(EE$3:EE127)=0,SUM($H128:ED128)=0),$B128,0)</f>
        <v>0</v>
      </c>
      <c r="EF128">
        <f ca="1">IF(AND($B128&gt;0,SUM(EF$3:EF127)=0,SUM($H128:EE128)=0),$B128,0)</f>
        <v>0</v>
      </c>
      <c r="EG128">
        <f ca="1">IF(AND($B128&gt;0,SUM(EG$3:EG127)=0,SUM($H128:EF128)=0),$B128,0)</f>
        <v>0</v>
      </c>
      <c r="EH128">
        <f ca="1">IF(AND($B128&gt;0,SUM(EH$3:EH127)=0,SUM($H128:EG128)=0),$B128,0)</f>
        <v>0</v>
      </c>
      <c r="EI128">
        <f ca="1">IF(AND($B128&gt;0,SUM(EI$3:EI127)=0,SUM($H128:EH128)=0),$B128,0)</f>
        <v>0</v>
      </c>
      <c r="EJ128">
        <f ca="1">IF(AND($B128&gt;0,SUM(EJ$3:EJ127)=0,SUM($H128:EI128)=0),$B128,0)</f>
        <v>0</v>
      </c>
      <c r="EK128">
        <f ca="1">IF(AND($B128&gt;0,SUM(EK$3:EK127)=0,SUM($H128:EJ128)=0),$B128,0)</f>
        <v>0</v>
      </c>
      <c r="EL128">
        <f ca="1">IF(AND($B128&gt;0,SUM(EL$3:EL127)=0,SUM($H128:EK128)=0),$B128,0)</f>
        <v>0</v>
      </c>
      <c r="EM128">
        <f ca="1">IF(AND($B128&gt;0,SUM(EM$3:EM127)=0,SUM($H128:EL128)=0),$B128,0)</f>
        <v>0</v>
      </c>
      <c r="EN128">
        <f ca="1">IF(AND($B128&gt;0,SUM(EN$3:EN127)=0,SUM($H128:EM128)=0),$B128,0)</f>
        <v>0</v>
      </c>
      <c r="EO128">
        <f ca="1">IF(AND($B128&gt;0,SUM(EO$3:EO127)=0,SUM($H128:EN128)=0),$B128,0)</f>
        <v>0</v>
      </c>
      <c r="EP128">
        <f ca="1">IF(AND($B128&gt;0,SUM(EP$3:EP127)=0,SUM($H128:EO128)=0),$B128,0)</f>
        <v>0</v>
      </c>
      <c r="EQ128">
        <f ca="1">IF(AND($B128&gt;0,SUM(EQ$3:EQ127)=0,SUM($H128:EP128)=0),$B128,0)</f>
        <v>0</v>
      </c>
      <c r="ER128">
        <f ca="1">IF(AND($B128&gt;0,SUM(ER$3:ER127)=0,SUM($H128:EQ128)=0),$B128,0)</f>
        <v>0</v>
      </c>
      <c r="ES128">
        <f ca="1">IF(AND($B128&gt;0,SUM(ES$3:ES127)=0,SUM($H128:ER128)=0),$B128,0)</f>
        <v>0</v>
      </c>
      <c r="ET128">
        <f ca="1">IF(AND($B128&gt;0,SUM(ET$3:ET127)=0,SUM($H128:ES128)=0),$B128,0)</f>
        <v>0</v>
      </c>
      <c r="EU128">
        <f ca="1">IF(AND($B128&gt;0,SUM(EU$3:EU127)=0,SUM($H128:ET128)=0),$B128,0)</f>
        <v>0</v>
      </c>
      <c r="EV128">
        <f ca="1">IF(AND($B128&gt;0,SUM(EV$3:EV127)=0,SUM($H128:EU128)=0),$B128,0)</f>
        <v>0</v>
      </c>
      <c r="EW128">
        <f ca="1">IF(AND($B128&gt;0,SUM(EW$3:EW127)=0,SUM($H128:EV128)=0),$B128,0)</f>
        <v>0</v>
      </c>
      <c r="EX128">
        <f ca="1">IF(AND($B128&gt;0,SUM(EX$3:EX127)=0,SUM($H128:EW128)=0),$B128,0)</f>
        <v>0</v>
      </c>
      <c r="EY128">
        <f ca="1">IF(AND($B128&gt;0,SUM(EY$3:EY127)=0,SUM($H128:EX128)=0),$B128,0)</f>
        <v>0</v>
      </c>
      <c r="EZ128">
        <f ca="1">IF(AND($B128&gt;0,SUM(EZ$3:EZ127)=0,SUM($H128:EY128)=0),$B128,0)</f>
        <v>0</v>
      </c>
      <c r="FA128">
        <f ca="1">IF(AND($B128&gt;0,SUM(FA$3:FA127)=0,SUM($H128:EZ128)=0),$B128,0)</f>
        <v>0</v>
      </c>
      <c r="FB128">
        <f ca="1">IF(AND($B128&gt;0,SUM(FB$3:FB127)=0,SUM($H128:FA128)=0),$B128,0)</f>
        <v>0</v>
      </c>
      <c r="FC128">
        <f ca="1">IF(AND($B128&gt;0,SUM(FC$3:FC127)=0,SUM($H128:FB128)=0),$B128,0)</f>
        <v>0</v>
      </c>
      <c r="FD128">
        <f ca="1">IF(AND($B128&gt;0,SUM(FD$3:FD127)=0,SUM($H128:FC128)=0),$B128,0)</f>
        <v>0</v>
      </c>
      <c r="FE128">
        <f ca="1">IF(AND($B128&gt;0,SUM(FE$3:FE127)=0,SUM($H128:FD128)=0),$B128,0)</f>
        <v>0</v>
      </c>
      <c r="FF128">
        <f ca="1">IF(AND($B128&gt;0,SUM(FF$3:FF127)=0,SUM($H128:FE128)=0),$B128,0)</f>
        <v>0</v>
      </c>
      <c r="FG128">
        <f ca="1">IF(AND($B128&gt;0,SUM(FG$3:FG127)=0,SUM($H128:FF128)=0),$B128,0)</f>
        <v>0</v>
      </c>
      <c r="FH128">
        <f ca="1">IF(AND($B128&gt;0,SUM(FH$3:FH127)=0,SUM($H128:FG128)=0),$B128,0)</f>
        <v>0</v>
      </c>
      <c r="FI128">
        <f ca="1">IF(AND($B128&gt;0,SUM(FI$3:FI127)=0,SUM($H128:FH128)=0),$B128,0)</f>
        <v>0</v>
      </c>
      <c r="FJ128">
        <f ca="1">IF(AND($B128&gt;0,SUM(FJ$3:FJ127)=0,SUM($H128:FI128)=0),$B128,0)</f>
        <v>0</v>
      </c>
      <c r="FK128">
        <f ca="1">IF(AND($B128&gt;0,SUM(FK$3:FK127)=0,SUM($H128:FJ128)=0),$B128,0)</f>
        <v>0</v>
      </c>
      <c r="FL128">
        <f ca="1">IF(AND($B128&gt;0,SUM(FL$3:FL127)=0,SUM($H128:FK128)=0),$B128,0)</f>
        <v>0</v>
      </c>
      <c r="FM128">
        <f ca="1">IF(AND($B128&gt;0,SUM(FM$3:FM127)=0,SUM($H128:FL128)=0),$B128,0)</f>
        <v>0</v>
      </c>
      <c r="FN128">
        <f ca="1">IF(AND($B128&gt;0,SUM(FN$3:FN127)=0,SUM($H128:FM128)=0),$B128,0)</f>
        <v>0</v>
      </c>
      <c r="FS128" s="67" t="str">
        <f>""</f>
        <v/>
      </c>
      <c r="FT128" s="67" t="str">
        <f>""</f>
        <v/>
      </c>
      <c r="FU128" s="342" t="str">
        <f>""</f>
        <v/>
      </c>
      <c r="FV128" s="374" t="str">
        <f>""</f>
        <v/>
      </c>
      <c r="FY128" s="67" t="str">
        <f>""</f>
        <v/>
      </c>
      <c r="FZ128" s="67" t="str">
        <f>""</f>
        <v/>
      </c>
      <c r="GA128" s="342" t="str">
        <f>""</f>
        <v/>
      </c>
      <c r="GB128" s="374" t="str">
        <f>""</f>
        <v/>
      </c>
      <c r="GE128" s="67" t="str">
        <f>""</f>
        <v/>
      </c>
      <c r="GF128" s="67" t="str">
        <f>""</f>
        <v/>
      </c>
      <c r="GG128" s="342" t="str">
        <f>""</f>
        <v/>
      </c>
      <c r="GH128" s="374" t="str">
        <f>""</f>
        <v/>
      </c>
    </row>
    <row r="129" spans="1:190" ht="15.75" hidden="1" thickBot="1" x14ac:dyDescent="0.3">
      <c r="A129">
        <v>129</v>
      </c>
      <c r="B129" s="368"/>
      <c r="C129" s="240" t="str">
        <f t="shared" ca="1" si="28"/>
        <v/>
      </c>
      <c r="D129" s="240" t="str">
        <f t="shared" ca="1" si="28"/>
        <v/>
      </c>
      <c r="E129" s="240" t="str">
        <f t="shared" ca="1" si="28"/>
        <v/>
      </c>
      <c r="F129" s="240" t="str">
        <f t="shared" ca="1" si="28"/>
        <v/>
      </c>
      <c r="G129" s="47">
        <f ca="1">INDEX($I$2:$FN$2,ROWS(G$2:G129))</f>
        <v>0</v>
      </c>
      <c r="H129">
        <v>0</v>
      </c>
      <c r="I129">
        <f ca="1">IF(AND($B129&gt;0,SUM(I$3:I128)=0,SUM($H129:H129)=0),$B129,0)</f>
        <v>0</v>
      </c>
      <c r="J129">
        <f ca="1">IF(AND($B129&gt;0,SUM(J$3:J128)=0,SUM($H129:I129)=0),$B129,0)</f>
        <v>0</v>
      </c>
      <c r="K129">
        <f ca="1">IF(AND($B129&gt;0,SUM(K$3:K128)=0,SUM($H129:J129)=0),$B129,0)</f>
        <v>0</v>
      </c>
      <c r="L129">
        <f ca="1">IF(AND($B129&gt;0,SUM(L$3:L128)=0,SUM($H129:K129)=0),$B129,0)</f>
        <v>0</v>
      </c>
      <c r="M129">
        <f ca="1">IF(AND($B129&gt;0,SUM(M$3:M128)=0,SUM($H129:L129)=0),$B129,0)</f>
        <v>0</v>
      </c>
      <c r="N129">
        <f ca="1">IF(AND($B129&gt;0,SUM(N$3:N128)=0,SUM($H129:M129)=0),$B129,0)</f>
        <v>0</v>
      </c>
      <c r="O129">
        <f ca="1">IF(AND($B129&gt;0,SUM(O$3:O128)=0,SUM($H129:N129)=0),$B129,0)</f>
        <v>0</v>
      </c>
      <c r="P129">
        <f ca="1">IF(AND($B129&gt;0,SUM(P$3:P128)=0,SUM($H129:O129)=0),$B129,0)</f>
        <v>0</v>
      </c>
      <c r="Q129">
        <f ca="1">IF(AND($B129&gt;0,SUM(Q$3:Q128)=0,SUM($H129:P129)=0),$B129,0)</f>
        <v>0</v>
      </c>
      <c r="R129">
        <f ca="1">IF(AND($B129&gt;0,SUM(R$3:R128)=0,SUM($H129:Q129)=0),$B129,0)</f>
        <v>0</v>
      </c>
      <c r="S129">
        <f ca="1">IF(AND($B129&gt;0,SUM(S$3:S128)=0,SUM($H129:R129)=0),$B129,0)</f>
        <v>0</v>
      </c>
      <c r="T129">
        <f ca="1">IF(AND($B129&gt;0,SUM(T$3:T128)=0,SUM($H129:S129)=0),$B129,0)</f>
        <v>0</v>
      </c>
      <c r="U129">
        <f ca="1">IF(AND($B129&gt;0,SUM(U$3:U128)=0,SUM($H129:T129)=0),$B129,0)</f>
        <v>0</v>
      </c>
      <c r="V129">
        <f ca="1">IF(AND($B129&gt;0,SUM(V$3:V128)=0,SUM($H129:U129)=0),$B129,0)</f>
        <v>0</v>
      </c>
      <c r="W129">
        <f ca="1">IF(AND($B129&gt;0,SUM(W$3:W128)=0,SUM($H129:V129)=0),$B129,0)</f>
        <v>0</v>
      </c>
      <c r="X129">
        <f ca="1">IF(AND($B129&gt;0,SUM(X$3:X128)=0,SUM($H129:W129)=0),$B129,0)</f>
        <v>0</v>
      </c>
      <c r="Y129">
        <f ca="1">IF(AND($B129&gt;0,SUM(Y$3:Y128)=0,SUM($H129:X129)=0),$B129,0)</f>
        <v>0</v>
      </c>
      <c r="Z129">
        <f ca="1">IF(AND($B129&gt;0,SUM(Z$3:Z128)=0,SUM($H129:Y129)=0),$B129,0)</f>
        <v>0</v>
      </c>
      <c r="AA129">
        <f ca="1">IF(AND($B129&gt;0,SUM(AA$3:AA128)=0,SUM($H129:Z129)=0),$B129,0)</f>
        <v>0</v>
      </c>
      <c r="AB129">
        <f ca="1">IF(AND($B129&gt;0,SUM(AB$3:AB128)=0,SUM($H129:AA129)=0),$B129,0)</f>
        <v>0</v>
      </c>
      <c r="AC129">
        <f ca="1">IF(AND($B129&gt;0,SUM(AC$3:AC128)=0,SUM($H129:AB129)=0),$B129,0)</f>
        <v>0</v>
      </c>
      <c r="AD129">
        <f ca="1">IF(AND($B129&gt;0,SUM(AD$3:AD128)=0,SUM($H129:AC129)=0),$B129,0)</f>
        <v>0</v>
      </c>
      <c r="AE129">
        <f ca="1">IF(AND($B129&gt;0,SUM(AE$3:AE128)=0,SUM($H129:AD129)=0),$B129,0)</f>
        <v>0</v>
      </c>
      <c r="AF129">
        <f ca="1">IF(AND($B129&gt;0,SUM(AF$3:AF128)=0,SUM($H129:AE129)=0),$B129,0)</f>
        <v>0</v>
      </c>
      <c r="AG129">
        <f ca="1">IF(AND($B129&gt;0,SUM(AG$3:AG128)=0,SUM($H129:AF129)=0),$B129,0)</f>
        <v>0</v>
      </c>
      <c r="AH129">
        <f ca="1">IF(AND($B129&gt;0,SUM(AH$3:AH128)=0,SUM($H129:AG129)=0),$B129,0)</f>
        <v>0</v>
      </c>
      <c r="AI129">
        <f ca="1">IF(AND($B129&gt;0,SUM(AI$3:AI128)=0,SUM($H129:AH129)=0),$B129,0)</f>
        <v>0</v>
      </c>
      <c r="AJ129">
        <f ca="1">IF(AND($B129&gt;0,SUM(AJ$3:AJ128)=0,SUM($H129:AI129)=0),$B129,0)</f>
        <v>0</v>
      </c>
      <c r="AK129">
        <f ca="1">IF(AND($B129&gt;0,SUM(AK$3:AK128)=0,SUM($H129:AJ129)=0),$B129,0)</f>
        <v>0</v>
      </c>
      <c r="AL129">
        <f ca="1">IF(AND($B129&gt;0,SUM(AL$3:AL128)=0,SUM($H129:AK129)=0),$B129,0)</f>
        <v>0</v>
      </c>
      <c r="AM129">
        <f ca="1">IF(AND($B129&gt;0,SUM(AM$3:AM128)=0,SUM($H129:AL129)=0),$B129,0)</f>
        <v>0</v>
      </c>
      <c r="AN129">
        <f ca="1">IF(AND($B129&gt;0,SUM(AN$3:AN128)=0,SUM($H129:AM129)=0),$B129,0)</f>
        <v>0</v>
      </c>
      <c r="AO129">
        <f ca="1">IF(AND($B129&gt;0,SUM(AO$3:AO128)=0,SUM($H129:AN129)=0),$B129,0)</f>
        <v>0</v>
      </c>
      <c r="AP129">
        <f ca="1">IF(AND($B129&gt;0,SUM(AP$3:AP128)=0,SUM($H129:AO129)=0),$B129,0)</f>
        <v>0</v>
      </c>
      <c r="AQ129">
        <f ca="1">IF(AND($B129&gt;0,SUM(AQ$3:AQ128)=0,SUM($H129:AP129)=0),$B129,0)</f>
        <v>0</v>
      </c>
      <c r="AR129">
        <f ca="1">IF(AND($B129&gt;0,SUM(AR$3:AR128)=0,SUM($H129:AQ129)=0),$B129,0)</f>
        <v>0</v>
      </c>
      <c r="AS129">
        <f ca="1">IF(AND($B129&gt;0,SUM(AS$3:AS128)=0,SUM($H129:AR129)=0),$B129,0)</f>
        <v>0</v>
      </c>
      <c r="AT129">
        <f ca="1">IF(AND($B129&gt;0,SUM(AT$3:AT128)=0,SUM($H129:AS129)=0),$B129,0)</f>
        <v>0</v>
      </c>
      <c r="AU129">
        <f ca="1">IF(AND($B129&gt;0,SUM(AU$3:AU128)=0,SUM($H129:AT129)=0),$B129,0)</f>
        <v>0</v>
      </c>
      <c r="AV129">
        <f ca="1">IF(AND($B129&gt;0,SUM(AV$3:AV128)=0,SUM($H129:AU129)=0),$B129,0)</f>
        <v>0</v>
      </c>
      <c r="AW129">
        <f ca="1">IF(AND($B129&gt;0,SUM(AW$3:AW128)=0,SUM($H129:AV129)=0),$B129,0)</f>
        <v>0</v>
      </c>
      <c r="AX129">
        <f ca="1">IF(AND($B129&gt;0,SUM(AX$3:AX128)=0,SUM($H129:AW129)=0),$B129,0)</f>
        <v>0</v>
      </c>
      <c r="AY129">
        <f ca="1">IF(AND($B129&gt;0,SUM(AY$3:AY128)=0,SUM($H129:AX129)=0),$B129,0)</f>
        <v>0</v>
      </c>
      <c r="AZ129">
        <f ca="1">IF(AND($B129&gt;0,SUM(AZ$3:AZ128)=0,SUM($H129:AY129)=0),$B129,0)</f>
        <v>0</v>
      </c>
      <c r="BA129">
        <f ca="1">IF(AND($B129&gt;0,SUM(BA$3:BA128)=0,SUM($H129:AZ129)=0),$B129,0)</f>
        <v>0</v>
      </c>
      <c r="BB129">
        <f ca="1">IF(AND($B129&gt;0,SUM(BB$3:BB128)=0,SUM($H129:BA129)=0),$B129,0)</f>
        <v>0</v>
      </c>
      <c r="BC129">
        <f ca="1">IF(AND($B129&gt;0,SUM(BC$3:BC128)=0,SUM($H129:BB129)=0),$B129,0)</f>
        <v>0</v>
      </c>
      <c r="BD129">
        <f ca="1">IF(AND($B129&gt;0,SUM(BD$3:BD128)=0,SUM($H129:BC129)=0),$B129,0)</f>
        <v>0</v>
      </c>
      <c r="BE129">
        <f ca="1">IF(AND($B129&gt;0,SUM(BE$3:BE128)=0,SUM($H129:BD129)=0),$B129,0)</f>
        <v>0</v>
      </c>
      <c r="BF129">
        <f ca="1">IF(AND($B129&gt;0,SUM(BF$3:BF128)=0,SUM($H129:BE129)=0),$B129,0)</f>
        <v>0</v>
      </c>
      <c r="BG129">
        <f ca="1">IF(AND($B129&gt;0,SUM(BG$3:BG128)=0,SUM($H129:BF129)=0),$B129,0)</f>
        <v>0</v>
      </c>
      <c r="BH129">
        <f ca="1">IF(AND($B129&gt;0,SUM(BH$3:BH128)=0,SUM($H129:BG129)=0),$B129,0)</f>
        <v>0</v>
      </c>
      <c r="BI129">
        <f ca="1">IF(AND($B129&gt;0,SUM(BI$3:BI128)=0,SUM($H129:BH129)=0),$B129,0)</f>
        <v>0</v>
      </c>
      <c r="BJ129">
        <f ca="1">IF(AND($B129&gt;0,SUM(BJ$3:BJ128)=0,SUM($H129:BI129)=0),$B129,0)</f>
        <v>0</v>
      </c>
      <c r="BK129">
        <f ca="1">IF(AND($B129&gt;0,SUM(BK$3:BK128)=0,SUM($H129:BJ129)=0),$B129,0)</f>
        <v>0</v>
      </c>
      <c r="BL129">
        <f ca="1">IF(AND($B129&gt;0,SUM(BL$3:BL128)=0,SUM($H129:BK129)=0),$B129,0)</f>
        <v>0</v>
      </c>
      <c r="BM129">
        <f ca="1">IF(AND($B129&gt;0,SUM(BM$3:BM128)=0,SUM($H129:BL129)=0),$B129,0)</f>
        <v>0</v>
      </c>
      <c r="BN129">
        <f ca="1">IF(AND($B129&gt;0,SUM(BN$3:BN128)=0,SUM($H129:BM129)=0),$B129,0)</f>
        <v>0</v>
      </c>
      <c r="BO129">
        <f ca="1">IF(AND($B129&gt;0,SUM(BO$3:BO128)=0,SUM($H129:BN129)=0),$B129,0)</f>
        <v>0</v>
      </c>
      <c r="BP129">
        <f ca="1">IF(AND($B129&gt;0,SUM(BP$3:BP128)=0,SUM($H129:BO129)=0),$B129,0)</f>
        <v>0</v>
      </c>
      <c r="BQ129">
        <f ca="1">IF(AND($B129&gt;0,SUM(BQ$3:BQ128)=0,SUM($H129:BP129)=0),$B129,0)</f>
        <v>0</v>
      </c>
      <c r="BR129">
        <f ca="1">IF(AND($B129&gt;0,SUM(BR$3:BR128)=0,SUM($H129:BQ129)=0),$B129,0)</f>
        <v>0</v>
      </c>
      <c r="BS129">
        <f ca="1">IF(AND($B129&gt;0,SUM(BS$3:BS128)=0,SUM($H129:BR129)=0),$B129,0)</f>
        <v>0</v>
      </c>
      <c r="BT129">
        <f ca="1">IF(AND($B129&gt;0,SUM(BT$3:BT128)=0,SUM($H129:BS129)=0),$B129,0)</f>
        <v>0</v>
      </c>
      <c r="BU129">
        <f ca="1">IF(AND($B129&gt;0,SUM(BU$3:BU128)=0,SUM($H129:BT129)=0),$B129,0)</f>
        <v>0</v>
      </c>
      <c r="BV129">
        <f ca="1">IF(AND($B129&gt;0,SUM(BV$3:BV128)=0,SUM($H129:BU129)=0),$B129,0)</f>
        <v>0</v>
      </c>
      <c r="BW129">
        <f ca="1">IF(AND($B129&gt;0,SUM(BW$3:BW128)=0,SUM($H129:BV129)=0),$B129,0)</f>
        <v>0</v>
      </c>
      <c r="BX129">
        <f ca="1">IF(AND($B129&gt;0,SUM(BX$3:BX128)=0,SUM($H129:BW129)=0),$B129,0)</f>
        <v>0</v>
      </c>
      <c r="BY129">
        <f ca="1">IF(AND($B129&gt;0,SUM(BY$3:BY128)=0,SUM($H129:BX129)=0),$B129,0)</f>
        <v>0</v>
      </c>
      <c r="BZ129">
        <f ca="1">IF(AND($B129&gt;0,SUM(BZ$3:BZ128)=0,SUM($H129:BY129)=0),$B129,0)</f>
        <v>0</v>
      </c>
      <c r="CA129">
        <f ca="1">IF(AND($B129&gt;0,SUM(CA$3:CA128)=0,SUM($H129:BZ129)=0),$B129,0)</f>
        <v>0</v>
      </c>
      <c r="CB129">
        <f ca="1">IF(AND($B129&gt;0,SUM(CB$3:CB128)=0,SUM($H129:CA129)=0),$B129,0)</f>
        <v>0</v>
      </c>
      <c r="CC129">
        <f ca="1">IF(AND($B129&gt;0,SUM(CC$3:CC128)=0,SUM($H129:CB129)=0),$B129,0)</f>
        <v>0</v>
      </c>
      <c r="CD129">
        <f ca="1">IF(AND($B129&gt;0,SUM(CD$3:CD128)=0,SUM($H129:CC129)=0),$B129,0)</f>
        <v>0</v>
      </c>
      <c r="CE129">
        <f ca="1">IF(AND($B129&gt;0,SUM(CE$3:CE128)=0,SUM($H129:CD129)=0),$B129,0)</f>
        <v>0</v>
      </c>
      <c r="CF129">
        <f ca="1">IF(AND($B129&gt;0,SUM(CF$3:CF128)=0,SUM($H129:CE129)=0),$B129,0)</f>
        <v>0</v>
      </c>
      <c r="CG129">
        <f ca="1">IF(AND($B129&gt;0,SUM(CG$3:CG128)=0,SUM($H129:CF129)=0),$B129,0)</f>
        <v>0</v>
      </c>
      <c r="CH129">
        <f ca="1">IF(AND($B129&gt;0,SUM(CH$3:CH128)=0,SUM($H129:CG129)=0),$B129,0)</f>
        <v>0</v>
      </c>
      <c r="CI129">
        <f ca="1">IF(AND($B129&gt;0,SUM(CI$3:CI128)=0,SUM($H129:CH129)=0),$B129,0)</f>
        <v>0</v>
      </c>
      <c r="CJ129">
        <f ca="1">IF(AND($B129&gt;0,SUM(CJ$3:CJ128)=0,SUM($H129:CI129)=0),$B129,0)</f>
        <v>0</v>
      </c>
      <c r="CK129">
        <f ca="1">IF(AND($B129&gt;0,SUM(CK$3:CK128)=0,SUM($H129:CJ129)=0),$B129,0)</f>
        <v>0</v>
      </c>
      <c r="CL129">
        <f ca="1">IF(AND($B129&gt;0,SUM(CL$3:CL128)=0,SUM($H129:CK129)=0),$B129,0)</f>
        <v>0</v>
      </c>
      <c r="CM129">
        <f ca="1">IF(AND($B129&gt;0,SUM(CM$3:CM128)=0,SUM($H129:CL129)=0),$B129,0)</f>
        <v>0</v>
      </c>
      <c r="CN129">
        <f ca="1">IF(AND($B129&gt;0,SUM(CN$3:CN128)=0,SUM($H129:CM129)=0),$B129,0)</f>
        <v>0</v>
      </c>
      <c r="CO129">
        <f ca="1">IF(AND($B129&gt;0,SUM(CO$3:CO128)=0,SUM($H129:CN129)=0),$B129,0)</f>
        <v>0</v>
      </c>
      <c r="CP129">
        <f ca="1">IF(AND($B129&gt;0,SUM(CP$3:CP128)=0,SUM($H129:CO129)=0),$B129,0)</f>
        <v>0</v>
      </c>
      <c r="CQ129">
        <f ca="1">IF(AND($B129&gt;0,SUM(CQ$3:CQ128)=0,SUM($H129:CP129)=0),$B129,0)</f>
        <v>0</v>
      </c>
      <c r="CR129">
        <f ca="1">IF(AND($B129&gt;0,SUM(CR$3:CR128)=0,SUM($H129:CQ129)=0),$B129,0)</f>
        <v>0</v>
      </c>
      <c r="CS129">
        <f ca="1">IF(AND($B129&gt;0,SUM(CS$3:CS128)=0,SUM($H129:CR129)=0),$B129,0)</f>
        <v>0</v>
      </c>
      <c r="CT129">
        <f ca="1">IF(AND($B129&gt;0,SUM(CT$3:CT128)=0,SUM($H129:CS129)=0),$B129,0)</f>
        <v>0</v>
      </c>
      <c r="CU129">
        <f ca="1">IF(AND($B129&gt;0,SUM(CU$3:CU128)=0,SUM($H129:CT129)=0),$B129,0)</f>
        <v>0</v>
      </c>
      <c r="CV129">
        <f ca="1">IF(AND($B129&gt;0,SUM(CV$3:CV128)=0,SUM($H129:CU129)=0),$B129,0)</f>
        <v>0</v>
      </c>
      <c r="CW129">
        <f ca="1">IF(AND($B129&gt;0,SUM(CW$3:CW128)=0,SUM($H129:CV129)=0),$B129,0)</f>
        <v>0</v>
      </c>
      <c r="CX129">
        <f ca="1">IF(AND($B129&gt;0,SUM(CX$3:CX128)=0,SUM($H129:CW129)=0),$B129,0)</f>
        <v>0</v>
      </c>
      <c r="CY129">
        <f ca="1">IF(AND($B129&gt;0,SUM(CY$3:CY128)=0,SUM($H129:CX129)=0),$B129,0)</f>
        <v>0</v>
      </c>
      <c r="CZ129">
        <f ca="1">IF(AND($B129&gt;0,SUM(CZ$3:CZ128)=0,SUM($H129:CY129)=0),$B129,0)</f>
        <v>0</v>
      </c>
      <c r="DA129">
        <f ca="1">IF(AND($B129&gt;0,SUM(DA$3:DA128)=0,SUM($H129:CZ129)=0),$B129,0)</f>
        <v>0</v>
      </c>
      <c r="DB129">
        <f ca="1">IF(AND($B129&gt;0,SUM(DB$3:DB128)=0,SUM($H129:DA129)=0),$B129,0)</f>
        <v>0</v>
      </c>
      <c r="DC129">
        <f ca="1">IF(AND($B129&gt;0,SUM(DC$3:DC128)=0,SUM($H129:DB129)=0),$B129,0)</f>
        <v>0</v>
      </c>
      <c r="DD129">
        <f ca="1">IF(AND($B129&gt;0,SUM(DD$3:DD128)=0,SUM($H129:DC129)=0),$B129,0)</f>
        <v>0</v>
      </c>
      <c r="DE129">
        <f ca="1">IF(AND($B129&gt;0,SUM(DE$3:DE128)=0,SUM($H129:DD129)=0),$B129,0)</f>
        <v>0</v>
      </c>
      <c r="DF129">
        <f ca="1">IF(AND($B129&gt;0,SUM(DF$3:DF128)=0,SUM($H129:DE129)=0),$B129,0)</f>
        <v>0</v>
      </c>
      <c r="DG129">
        <f ca="1">IF(AND($B129&gt;0,SUM(DG$3:DG128)=0,SUM($H129:DF129)=0),$B129,0)</f>
        <v>0</v>
      </c>
      <c r="DH129">
        <f ca="1">IF(AND($B129&gt;0,SUM(DH$3:DH128)=0,SUM($H129:DG129)=0),$B129,0)</f>
        <v>0</v>
      </c>
      <c r="DI129">
        <f ca="1">IF(AND($B129&gt;0,SUM(DI$3:DI128)=0,SUM($H129:DH129)=0),$B129,0)</f>
        <v>0</v>
      </c>
      <c r="DJ129">
        <f ca="1">IF(AND($B129&gt;0,SUM(DJ$3:DJ128)=0,SUM($H129:DI129)=0),$B129,0)</f>
        <v>0</v>
      </c>
      <c r="DK129">
        <f ca="1">IF(AND($B129&gt;0,SUM(DK$3:DK128)=0,SUM($H129:DJ129)=0),$B129,0)</f>
        <v>0</v>
      </c>
      <c r="DL129">
        <f ca="1">IF(AND($B129&gt;0,SUM(DL$3:DL128)=0,SUM($H129:DK129)=0),$B129,0)</f>
        <v>0</v>
      </c>
      <c r="DM129">
        <f ca="1">IF(AND($B129&gt;0,SUM(DM$3:DM128)=0,SUM($H129:DL129)=0),$B129,0)</f>
        <v>0</v>
      </c>
      <c r="DN129">
        <f ca="1">IF(AND($B129&gt;0,SUM(DN$3:DN128)=0,SUM($H129:DM129)=0),$B129,0)</f>
        <v>0</v>
      </c>
      <c r="DO129">
        <f ca="1">IF(AND($B129&gt;0,SUM(DO$3:DO128)=0,SUM($H129:DN129)=0),$B129,0)</f>
        <v>0</v>
      </c>
      <c r="DP129">
        <f ca="1">IF(AND($B129&gt;0,SUM(DP$3:DP128)=0,SUM($H129:DO129)=0),$B129,0)</f>
        <v>0</v>
      </c>
      <c r="DQ129">
        <f ca="1">IF(AND($B129&gt;0,SUM(DQ$3:DQ128)=0,SUM($H129:DP129)=0),$B129,0)</f>
        <v>0</v>
      </c>
      <c r="DR129">
        <f ca="1">IF(AND($B129&gt;0,SUM(DR$3:DR128)=0,SUM($H129:DQ129)=0),$B129,0)</f>
        <v>0</v>
      </c>
      <c r="DS129">
        <f ca="1">IF(AND($B129&gt;0,SUM(DS$3:DS128)=0,SUM($H129:DR129)=0),$B129,0)</f>
        <v>0</v>
      </c>
      <c r="DT129">
        <f ca="1">IF(AND($B129&gt;0,SUM(DT$3:DT128)=0,SUM($H129:DS129)=0),$B129,0)</f>
        <v>0</v>
      </c>
      <c r="DU129">
        <f ca="1">IF(AND($B129&gt;0,SUM(DU$3:DU128)=0,SUM($H129:DT129)=0),$B129,0)</f>
        <v>0</v>
      </c>
      <c r="DV129">
        <f ca="1">IF(AND($B129&gt;0,SUM(DV$3:DV128)=0,SUM($H129:DU129)=0),$B129,0)</f>
        <v>0</v>
      </c>
      <c r="DW129">
        <f ca="1">IF(AND($B129&gt;0,SUM(DW$3:DW128)=0,SUM($H129:DV129)=0),$B129,0)</f>
        <v>0</v>
      </c>
      <c r="DX129">
        <f ca="1">IF(AND($B129&gt;0,SUM(DX$3:DX128)=0,SUM($H129:DW129)=0),$B129,0)</f>
        <v>0</v>
      </c>
      <c r="DY129">
        <f ca="1">IF(AND($B129&gt;0,SUM(DY$3:DY128)=0,SUM($H129:DX129)=0),$B129,0)</f>
        <v>0</v>
      </c>
      <c r="DZ129">
        <f ca="1">IF(AND($B129&gt;0,SUM(DZ$3:DZ128)=0,SUM($H129:DY129)=0),$B129,0)</f>
        <v>0</v>
      </c>
      <c r="EA129">
        <f ca="1">IF(AND($B129&gt;0,SUM(EA$3:EA128)=0,SUM($H129:DZ129)=0),$B129,0)</f>
        <v>0</v>
      </c>
      <c r="EB129">
        <f ca="1">IF(AND($B129&gt;0,SUM(EB$3:EB128)=0,SUM($H129:EA129)=0),$B129,0)</f>
        <v>0</v>
      </c>
      <c r="EC129">
        <f ca="1">IF(AND($B129&gt;0,SUM(EC$3:EC128)=0,SUM($H129:EB129)=0),$B129,0)</f>
        <v>0</v>
      </c>
      <c r="ED129">
        <f ca="1">IF(AND($B129&gt;0,SUM(ED$3:ED128)=0,SUM($H129:EC129)=0),$B129,0)</f>
        <v>0</v>
      </c>
      <c r="EE129">
        <f ca="1">IF(AND($B129&gt;0,SUM(EE$3:EE128)=0,SUM($H129:ED129)=0),$B129,0)</f>
        <v>0</v>
      </c>
      <c r="EF129">
        <f ca="1">IF(AND($B129&gt;0,SUM(EF$3:EF128)=0,SUM($H129:EE129)=0),$B129,0)</f>
        <v>0</v>
      </c>
      <c r="EG129">
        <f ca="1">IF(AND($B129&gt;0,SUM(EG$3:EG128)=0,SUM($H129:EF129)=0),$B129,0)</f>
        <v>0</v>
      </c>
      <c r="EH129">
        <f ca="1">IF(AND($B129&gt;0,SUM(EH$3:EH128)=0,SUM($H129:EG129)=0),$B129,0)</f>
        <v>0</v>
      </c>
      <c r="EI129">
        <f ca="1">IF(AND($B129&gt;0,SUM(EI$3:EI128)=0,SUM($H129:EH129)=0),$B129,0)</f>
        <v>0</v>
      </c>
      <c r="EJ129">
        <f ca="1">IF(AND($B129&gt;0,SUM(EJ$3:EJ128)=0,SUM($H129:EI129)=0),$B129,0)</f>
        <v>0</v>
      </c>
      <c r="EK129">
        <f ca="1">IF(AND($B129&gt;0,SUM(EK$3:EK128)=0,SUM($H129:EJ129)=0),$B129,0)</f>
        <v>0</v>
      </c>
      <c r="EL129">
        <f ca="1">IF(AND($B129&gt;0,SUM(EL$3:EL128)=0,SUM($H129:EK129)=0),$B129,0)</f>
        <v>0</v>
      </c>
      <c r="EM129">
        <f ca="1">IF(AND($B129&gt;0,SUM(EM$3:EM128)=0,SUM($H129:EL129)=0),$B129,0)</f>
        <v>0</v>
      </c>
      <c r="EN129">
        <f ca="1">IF(AND($B129&gt;0,SUM(EN$3:EN128)=0,SUM($H129:EM129)=0),$B129,0)</f>
        <v>0</v>
      </c>
      <c r="EO129">
        <f ca="1">IF(AND($B129&gt;0,SUM(EO$3:EO128)=0,SUM($H129:EN129)=0),$B129,0)</f>
        <v>0</v>
      </c>
      <c r="EP129">
        <f ca="1">IF(AND($B129&gt;0,SUM(EP$3:EP128)=0,SUM($H129:EO129)=0),$B129,0)</f>
        <v>0</v>
      </c>
      <c r="EQ129">
        <f ca="1">IF(AND($B129&gt;0,SUM(EQ$3:EQ128)=0,SUM($H129:EP129)=0),$B129,0)</f>
        <v>0</v>
      </c>
      <c r="ER129">
        <f ca="1">IF(AND($B129&gt;0,SUM(ER$3:ER128)=0,SUM($H129:EQ129)=0),$B129,0)</f>
        <v>0</v>
      </c>
      <c r="ES129">
        <f ca="1">IF(AND($B129&gt;0,SUM(ES$3:ES128)=0,SUM($H129:ER129)=0),$B129,0)</f>
        <v>0</v>
      </c>
      <c r="ET129">
        <f ca="1">IF(AND($B129&gt;0,SUM(ET$3:ET128)=0,SUM($H129:ES129)=0),$B129,0)</f>
        <v>0</v>
      </c>
      <c r="EU129">
        <f ca="1">IF(AND($B129&gt;0,SUM(EU$3:EU128)=0,SUM($H129:ET129)=0),$B129,0)</f>
        <v>0</v>
      </c>
      <c r="EV129">
        <f ca="1">IF(AND($B129&gt;0,SUM(EV$3:EV128)=0,SUM($H129:EU129)=0),$B129,0)</f>
        <v>0</v>
      </c>
      <c r="EW129">
        <f ca="1">IF(AND($B129&gt;0,SUM(EW$3:EW128)=0,SUM($H129:EV129)=0),$B129,0)</f>
        <v>0</v>
      </c>
      <c r="EX129">
        <f ca="1">IF(AND($B129&gt;0,SUM(EX$3:EX128)=0,SUM($H129:EW129)=0),$B129,0)</f>
        <v>0</v>
      </c>
      <c r="EY129">
        <f ca="1">IF(AND($B129&gt;0,SUM(EY$3:EY128)=0,SUM($H129:EX129)=0),$B129,0)</f>
        <v>0</v>
      </c>
      <c r="EZ129">
        <f ca="1">IF(AND($B129&gt;0,SUM(EZ$3:EZ128)=0,SUM($H129:EY129)=0),$B129,0)</f>
        <v>0</v>
      </c>
      <c r="FA129">
        <f ca="1">IF(AND($B129&gt;0,SUM(FA$3:FA128)=0,SUM($H129:EZ129)=0),$B129,0)</f>
        <v>0</v>
      </c>
      <c r="FB129">
        <f ca="1">IF(AND($B129&gt;0,SUM(FB$3:FB128)=0,SUM($H129:FA129)=0),$B129,0)</f>
        <v>0</v>
      </c>
      <c r="FC129">
        <f ca="1">IF(AND($B129&gt;0,SUM(FC$3:FC128)=0,SUM($H129:FB129)=0),$B129,0)</f>
        <v>0</v>
      </c>
      <c r="FD129">
        <f ca="1">IF(AND($B129&gt;0,SUM(FD$3:FD128)=0,SUM($H129:FC129)=0),$B129,0)</f>
        <v>0</v>
      </c>
      <c r="FE129">
        <f ca="1">IF(AND($B129&gt;0,SUM(FE$3:FE128)=0,SUM($H129:FD129)=0),$B129,0)</f>
        <v>0</v>
      </c>
      <c r="FF129">
        <f ca="1">IF(AND($B129&gt;0,SUM(FF$3:FF128)=0,SUM($H129:FE129)=0),$B129,0)</f>
        <v>0</v>
      </c>
      <c r="FG129">
        <f ca="1">IF(AND($B129&gt;0,SUM(FG$3:FG128)=0,SUM($H129:FF129)=0),$B129,0)</f>
        <v>0</v>
      </c>
      <c r="FH129">
        <f ca="1">IF(AND($B129&gt;0,SUM(FH$3:FH128)=0,SUM($H129:FG129)=0),$B129,0)</f>
        <v>0</v>
      </c>
      <c r="FI129">
        <f ca="1">IF(AND($B129&gt;0,SUM(FI$3:FI128)=0,SUM($H129:FH129)=0),$B129,0)</f>
        <v>0</v>
      </c>
      <c r="FJ129">
        <f ca="1">IF(AND($B129&gt;0,SUM(FJ$3:FJ128)=0,SUM($H129:FI129)=0),$B129,0)</f>
        <v>0</v>
      </c>
      <c r="FK129">
        <f ca="1">IF(AND($B129&gt;0,SUM(FK$3:FK128)=0,SUM($H129:FJ129)=0),$B129,0)</f>
        <v>0</v>
      </c>
      <c r="FL129">
        <f ca="1">IF(AND($B129&gt;0,SUM(FL$3:FL128)=0,SUM($H129:FK129)=0),$B129,0)</f>
        <v>0</v>
      </c>
      <c r="FM129">
        <f ca="1">IF(AND($B129&gt;0,SUM(FM$3:FM128)=0,SUM($H129:FL129)=0),$B129,0)</f>
        <v>0</v>
      </c>
      <c r="FN129">
        <f ca="1">IF(AND($B129&gt;0,SUM(FN$3:FN128)=0,SUM($H129:FM129)=0),$B129,0)</f>
        <v>0</v>
      </c>
      <c r="FS129" s="67" t="str">
        <f>""</f>
        <v/>
      </c>
      <c r="FT129" s="67" t="str">
        <f>""</f>
        <v/>
      </c>
      <c r="FU129" s="342" t="str">
        <f>""</f>
        <v/>
      </c>
      <c r="FV129" s="374" t="str">
        <f>""</f>
        <v/>
      </c>
      <c r="FW129" s="71">
        <v>129</v>
      </c>
      <c r="FY129" s="67" t="str">
        <f>""</f>
        <v/>
      </c>
      <c r="FZ129" s="67" t="str">
        <f>""</f>
        <v/>
      </c>
      <c r="GA129" s="342" t="str">
        <f>""</f>
        <v/>
      </c>
      <c r="GB129" s="374" t="str">
        <f>""</f>
        <v/>
      </c>
      <c r="GE129" s="67" t="str">
        <f>""</f>
        <v/>
      </c>
      <c r="GF129" s="67" t="str">
        <f>""</f>
        <v/>
      </c>
      <c r="GG129" s="342" t="str">
        <f>""</f>
        <v/>
      </c>
      <c r="GH129" s="374" t="str">
        <f>""</f>
        <v/>
      </c>
    </row>
    <row r="130" spans="1:190" ht="15.75" hidden="1" thickBot="1" x14ac:dyDescent="0.3">
      <c r="A130">
        <v>130</v>
      </c>
      <c r="B130" s="368"/>
      <c r="C130" s="240" t="str">
        <f t="shared" ca="1" si="28"/>
        <v/>
      </c>
      <c r="D130" s="240" t="str">
        <f t="shared" ca="1" si="28"/>
        <v/>
      </c>
      <c r="E130" s="240" t="str">
        <f t="shared" ca="1" si="28"/>
        <v/>
      </c>
      <c r="F130" s="240" t="str">
        <f t="shared" ca="1" si="28"/>
        <v/>
      </c>
      <c r="G130" s="47">
        <f ca="1">INDEX($I$2:$FN$2,ROWS(G$2:G130))</f>
        <v>0</v>
      </c>
      <c r="H130">
        <v>0</v>
      </c>
      <c r="I130">
        <f ca="1">IF(AND($B130&gt;0,SUM(I$3:I129)=0,SUM($H130:H130)=0),$B130,0)</f>
        <v>0</v>
      </c>
      <c r="J130">
        <f ca="1">IF(AND($B130&gt;0,SUM(J$3:J129)=0,SUM($H130:I130)=0),$B130,0)</f>
        <v>0</v>
      </c>
      <c r="K130">
        <f ca="1">IF(AND($B130&gt;0,SUM(K$3:K129)=0,SUM($H130:J130)=0),$B130,0)</f>
        <v>0</v>
      </c>
      <c r="L130">
        <f ca="1">IF(AND($B130&gt;0,SUM(L$3:L129)=0,SUM($H130:K130)=0),$B130,0)</f>
        <v>0</v>
      </c>
      <c r="M130">
        <f ca="1">IF(AND($B130&gt;0,SUM(M$3:M129)=0,SUM($H130:L130)=0),$B130,0)</f>
        <v>0</v>
      </c>
      <c r="N130">
        <f ca="1">IF(AND($B130&gt;0,SUM(N$3:N129)=0,SUM($H130:M130)=0),$B130,0)</f>
        <v>0</v>
      </c>
      <c r="O130">
        <f ca="1">IF(AND($B130&gt;0,SUM(O$3:O129)=0,SUM($H130:N130)=0),$B130,0)</f>
        <v>0</v>
      </c>
      <c r="P130">
        <f ca="1">IF(AND($B130&gt;0,SUM(P$3:P129)=0,SUM($H130:O130)=0),$B130,0)</f>
        <v>0</v>
      </c>
      <c r="Q130">
        <f ca="1">IF(AND($B130&gt;0,SUM(Q$3:Q129)=0,SUM($H130:P130)=0),$B130,0)</f>
        <v>0</v>
      </c>
      <c r="R130">
        <f ca="1">IF(AND($B130&gt;0,SUM(R$3:R129)=0,SUM($H130:Q130)=0),$B130,0)</f>
        <v>0</v>
      </c>
      <c r="S130">
        <f ca="1">IF(AND($B130&gt;0,SUM(S$3:S129)=0,SUM($H130:R130)=0),$B130,0)</f>
        <v>0</v>
      </c>
      <c r="T130">
        <f ca="1">IF(AND($B130&gt;0,SUM(T$3:T129)=0,SUM($H130:S130)=0),$B130,0)</f>
        <v>0</v>
      </c>
      <c r="U130">
        <f ca="1">IF(AND($B130&gt;0,SUM(U$3:U129)=0,SUM($H130:T130)=0),$B130,0)</f>
        <v>0</v>
      </c>
      <c r="V130">
        <f ca="1">IF(AND($B130&gt;0,SUM(V$3:V129)=0,SUM($H130:U130)=0),$B130,0)</f>
        <v>0</v>
      </c>
      <c r="W130">
        <f ca="1">IF(AND($B130&gt;0,SUM(W$3:W129)=0,SUM($H130:V130)=0),$B130,0)</f>
        <v>0</v>
      </c>
      <c r="X130">
        <f ca="1">IF(AND($B130&gt;0,SUM(X$3:X129)=0,SUM($H130:W130)=0),$B130,0)</f>
        <v>0</v>
      </c>
      <c r="Y130">
        <f ca="1">IF(AND($B130&gt;0,SUM(Y$3:Y129)=0,SUM($H130:X130)=0),$B130,0)</f>
        <v>0</v>
      </c>
      <c r="Z130">
        <f ca="1">IF(AND($B130&gt;0,SUM(Z$3:Z129)=0,SUM($H130:Y130)=0),$B130,0)</f>
        <v>0</v>
      </c>
      <c r="AA130">
        <f ca="1">IF(AND($B130&gt;0,SUM(AA$3:AA129)=0,SUM($H130:Z130)=0),$B130,0)</f>
        <v>0</v>
      </c>
      <c r="AB130">
        <f ca="1">IF(AND($B130&gt;0,SUM(AB$3:AB129)=0,SUM($H130:AA130)=0),$B130,0)</f>
        <v>0</v>
      </c>
      <c r="AC130">
        <f ca="1">IF(AND($B130&gt;0,SUM(AC$3:AC129)=0,SUM($H130:AB130)=0),$B130,0)</f>
        <v>0</v>
      </c>
      <c r="AD130">
        <f ca="1">IF(AND($B130&gt;0,SUM(AD$3:AD129)=0,SUM($H130:AC130)=0),$B130,0)</f>
        <v>0</v>
      </c>
      <c r="AE130">
        <f ca="1">IF(AND($B130&gt;0,SUM(AE$3:AE129)=0,SUM($H130:AD130)=0),$B130,0)</f>
        <v>0</v>
      </c>
      <c r="AF130">
        <f ca="1">IF(AND($B130&gt;0,SUM(AF$3:AF129)=0,SUM($H130:AE130)=0),$B130,0)</f>
        <v>0</v>
      </c>
      <c r="AG130">
        <f ca="1">IF(AND($B130&gt;0,SUM(AG$3:AG129)=0,SUM($H130:AF130)=0),$B130,0)</f>
        <v>0</v>
      </c>
      <c r="AH130">
        <f ca="1">IF(AND($B130&gt;0,SUM(AH$3:AH129)=0,SUM($H130:AG130)=0),$B130,0)</f>
        <v>0</v>
      </c>
      <c r="AI130">
        <f ca="1">IF(AND($B130&gt;0,SUM(AI$3:AI129)=0,SUM($H130:AH130)=0),$B130,0)</f>
        <v>0</v>
      </c>
      <c r="AJ130">
        <f ca="1">IF(AND($B130&gt;0,SUM(AJ$3:AJ129)=0,SUM($H130:AI130)=0),$B130,0)</f>
        <v>0</v>
      </c>
      <c r="AK130">
        <f ca="1">IF(AND($B130&gt;0,SUM(AK$3:AK129)=0,SUM($H130:AJ130)=0),$B130,0)</f>
        <v>0</v>
      </c>
      <c r="AL130">
        <f ca="1">IF(AND($B130&gt;0,SUM(AL$3:AL129)=0,SUM($H130:AK130)=0),$B130,0)</f>
        <v>0</v>
      </c>
      <c r="AM130">
        <f ca="1">IF(AND($B130&gt;0,SUM(AM$3:AM129)=0,SUM($H130:AL130)=0),$B130,0)</f>
        <v>0</v>
      </c>
      <c r="AN130">
        <f ca="1">IF(AND($B130&gt;0,SUM(AN$3:AN129)=0,SUM($H130:AM130)=0),$B130,0)</f>
        <v>0</v>
      </c>
      <c r="AO130">
        <f ca="1">IF(AND($B130&gt;0,SUM(AO$3:AO129)=0,SUM($H130:AN130)=0),$B130,0)</f>
        <v>0</v>
      </c>
      <c r="AP130">
        <f ca="1">IF(AND($B130&gt;0,SUM(AP$3:AP129)=0,SUM($H130:AO130)=0),$B130,0)</f>
        <v>0</v>
      </c>
      <c r="AQ130">
        <f ca="1">IF(AND($B130&gt;0,SUM(AQ$3:AQ129)=0,SUM($H130:AP130)=0),$B130,0)</f>
        <v>0</v>
      </c>
      <c r="AR130">
        <f ca="1">IF(AND($B130&gt;0,SUM(AR$3:AR129)=0,SUM($H130:AQ130)=0),$B130,0)</f>
        <v>0</v>
      </c>
      <c r="AS130">
        <f ca="1">IF(AND($B130&gt;0,SUM(AS$3:AS129)=0,SUM($H130:AR130)=0),$B130,0)</f>
        <v>0</v>
      </c>
      <c r="AT130">
        <f ca="1">IF(AND($B130&gt;0,SUM(AT$3:AT129)=0,SUM($H130:AS130)=0),$B130,0)</f>
        <v>0</v>
      </c>
      <c r="AU130">
        <f ca="1">IF(AND($B130&gt;0,SUM(AU$3:AU129)=0,SUM($H130:AT130)=0),$B130,0)</f>
        <v>0</v>
      </c>
      <c r="AV130">
        <f ca="1">IF(AND($B130&gt;0,SUM(AV$3:AV129)=0,SUM($H130:AU130)=0),$B130,0)</f>
        <v>0</v>
      </c>
      <c r="AW130">
        <f ca="1">IF(AND($B130&gt;0,SUM(AW$3:AW129)=0,SUM($H130:AV130)=0),$B130,0)</f>
        <v>0</v>
      </c>
      <c r="AX130">
        <f ca="1">IF(AND($B130&gt;0,SUM(AX$3:AX129)=0,SUM($H130:AW130)=0),$B130,0)</f>
        <v>0</v>
      </c>
      <c r="AY130">
        <f ca="1">IF(AND($B130&gt;0,SUM(AY$3:AY129)=0,SUM($H130:AX130)=0),$B130,0)</f>
        <v>0</v>
      </c>
      <c r="AZ130">
        <f ca="1">IF(AND($B130&gt;0,SUM(AZ$3:AZ129)=0,SUM($H130:AY130)=0),$B130,0)</f>
        <v>0</v>
      </c>
      <c r="BA130">
        <f ca="1">IF(AND($B130&gt;0,SUM(BA$3:BA129)=0,SUM($H130:AZ130)=0),$B130,0)</f>
        <v>0</v>
      </c>
      <c r="BB130">
        <f ca="1">IF(AND($B130&gt;0,SUM(BB$3:BB129)=0,SUM($H130:BA130)=0),$B130,0)</f>
        <v>0</v>
      </c>
      <c r="BC130">
        <f ca="1">IF(AND($B130&gt;0,SUM(BC$3:BC129)=0,SUM($H130:BB130)=0),$B130,0)</f>
        <v>0</v>
      </c>
      <c r="BD130">
        <f ca="1">IF(AND($B130&gt;0,SUM(BD$3:BD129)=0,SUM($H130:BC130)=0),$B130,0)</f>
        <v>0</v>
      </c>
      <c r="BE130">
        <f ca="1">IF(AND($B130&gt;0,SUM(BE$3:BE129)=0,SUM($H130:BD130)=0),$B130,0)</f>
        <v>0</v>
      </c>
      <c r="BF130">
        <f ca="1">IF(AND($B130&gt;0,SUM(BF$3:BF129)=0,SUM($H130:BE130)=0),$B130,0)</f>
        <v>0</v>
      </c>
      <c r="BG130">
        <f ca="1">IF(AND($B130&gt;0,SUM(BG$3:BG129)=0,SUM($H130:BF130)=0),$B130,0)</f>
        <v>0</v>
      </c>
      <c r="BH130">
        <f ca="1">IF(AND($B130&gt;0,SUM(BH$3:BH129)=0,SUM($H130:BG130)=0),$B130,0)</f>
        <v>0</v>
      </c>
      <c r="BI130">
        <f ca="1">IF(AND($B130&gt;0,SUM(BI$3:BI129)=0,SUM($H130:BH130)=0),$B130,0)</f>
        <v>0</v>
      </c>
      <c r="BJ130">
        <f ca="1">IF(AND($B130&gt;0,SUM(BJ$3:BJ129)=0,SUM($H130:BI130)=0),$B130,0)</f>
        <v>0</v>
      </c>
      <c r="BK130">
        <f ca="1">IF(AND($B130&gt;0,SUM(BK$3:BK129)=0,SUM($H130:BJ130)=0),$B130,0)</f>
        <v>0</v>
      </c>
      <c r="BL130">
        <f ca="1">IF(AND($B130&gt;0,SUM(BL$3:BL129)=0,SUM($H130:BK130)=0),$B130,0)</f>
        <v>0</v>
      </c>
      <c r="BM130">
        <f ca="1">IF(AND($B130&gt;0,SUM(BM$3:BM129)=0,SUM($H130:BL130)=0),$B130,0)</f>
        <v>0</v>
      </c>
      <c r="BN130">
        <f ca="1">IF(AND($B130&gt;0,SUM(BN$3:BN129)=0,SUM($H130:BM130)=0),$B130,0)</f>
        <v>0</v>
      </c>
      <c r="BO130">
        <f ca="1">IF(AND($B130&gt;0,SUM(BO$3:BO129)=0,SUM($H130:BN130)=0),$B130,0)</f>
        <v>0</v>
      </c>
      <c r="BP130">
        <f ca="1">IF(AND($B130&gt;0,SUM(BP$3:BP129)=0,SUM($H130:BO130)=0),$B130,0)</f>
        <v>0</v>
      </c>
      <c r="BQ130">
        <f ca="1">IF(AND($B130&gt;0,SUM(BQ$3:BQ129)=0,SUM($H130:BP130)=0),$B130,0)</f>
        <v>0</v>
      </c>
      <c r="BR130">
        <f ca="1">IF(AND($B130&gt;0,SUM(BR$3:BR129)=0,SUM($H130:BQ130)=0),$B130,0)</f>
        <v>0</v>
      </c>
      <c r="BS130">
        <f ca="1">IF(AND($B130&gt;0,SUM(BS$3:BS129)=0,SUM($H130:BR130)=0),$B130,0)</f>
        <v>0</v>
      </c>
      <c r="BT130">
        <f ca="1">IF(AND($B130&gt;0,SUM(BT$3:BT129)=0,SUM($H130:BS130)=0),$B130,0)</f>
        <v>0</v>
      </c>
      <c r="BU130">
        <f ca="1">IF(AND($B130&gt;0,SUM(BU$3:BU129)=0,SUM($H130:BT130)=0),$B130,0)</f>
        <v>0</v>
      </c>
      <c r="BV130">
        <f ca="1">IF(AND($B130&gt;0,SUM(BV$3:BV129)=0,SUM($H130:BU130)=0),$B130,0)</f>
        <v>0</v>
      </c>
      <c r="BW130">
        <f ca="1">IF(AND($B130&gt;0,SUM(BW$3:BW129)=0,SUM($H130:BV130)=0),$B130,0)</f>
        <v>0</v>
      </c>
      <c r="BX130">
        <f ca="1">IF(AND($B130&gt;0,SUM(BX$3:BX129)=0,SUM($H130:BW130)=0),$B130,0)</f>
        <v>0</v>
      </c>
      <c r="BY130">
        <f ca="1">IF(AND($B130&gt;0,SUM(BY$3:BY129)=0,SUM($H130:BX130)=0),$B130,0)</f>
        <v>0</v>
      </c>
      <c r="BZ130">
        <f ca="1">IF(AND($B130&gt;0,SUM(BZ$3:BZ129)=0,SUM($H130:BY130)=0),$B130,0)</f>
        <v>0</v>
      </c>
      <c r="CA130">
        <f ca="1">IF(AND($B130&gt;0,SUM(CA$3:CA129)=0,SUM($H130:BZ130)=0),$B130,0)</f>
        <v>0</v>
      </c>
      <c r="CB130">
        <f ca="1">IF(AND($B130&gt;0,SUM(CB$3:CB129)=0,SUM($H130:CA130)=0),$B130,0)</f>
        <v>0</v>
      </c>
      <c r="CC130">
        <f ca="1">IF(AND($B130&gt;0,SUM(CC$3:CC129)=0,SUM($H130:CB130)=0),$B130,0)</f>
        <v>0</v>
      </c>
      <c r="CD130">
        <f ca="1">IF(AND($B130&gt;0,SUM(CD$3:CD129)=0,SUM($H130:CC130)=0),$B130,0)</f>
        <v>0</v>
      </c>
      <c r="CE130">
        <f ca="1">IF(AND($B130&gt;0,SUM(CE$3:CE129)=0,SUM($H130:CD130)=0),$B130,0)</f>
        <v>0</v>
      </c>
      <c r="CF130">
        <f ca="1">IF(AND($B130&gt;0,SUM(CF$3:CF129)=0,SUM($H130:CE130)=0),$B130,0)</f>
        <v>0</v>
      </c>
      <c r="CG130">
        <f ca="1">IF(AND($B130&gt;0,SUM(CG$3:CG129)=0,SUM($H130:CF130)=0),$B130,0)</f>
        <v>0</v>
      </c>
      <c r="CH130">
        <f ca="1">IF(AND($B130&gt;0,SUM(CH$3:CH129)=0,SUM($H130:CG130)=0),$B130,0)</f>
        <v>0</v>
      </c>
      <c r="CI130">
        <f ca="1">IF(AND($B130&gt;0,SUM(CI$3:CI129)=0,SUM($H130:CH130)=0),$B130,0)</f>
        <v>0</v>
      </c>
      <c r="CJ130">
        <f ca="1">IF(AND($B130&gt;0,SUM(CJ$3:CJ129)=0,SUM($H130:CI130)=0),$B130,0)</f>
        <v>0</v>
      </c>
      <c r="CK130">
        <f ca="1">IF(AND($B130&gt;0,SUM(CK$3:CK129)=0,SUM($H130:CJ130)=0),$B130,0)</f>
        <v>0</v>
      </c>
      <c r="CL130">
        <f ca="1">IF(AND($B130&gt;0,SUM(CL$3:CL129)=0,SUM($H130:CK130)=0),$B130,0)</f>
        <v>0</v>
      </c>
      <c r="CM130">
        <f ca="1">IF(AND($B130&gt;0,SUM(CM$3:CM129)=0,SUM($H130:CL130)=0),$B130,0)</f>
        <v>0</v>
      </c>
      <c r="CN130">
        <f ca="1">IF(AND($B130&gt;0,SUM(CN$3:CN129)=0,SUM($H130:CM130)=0),$B130,0)</f>
        <v>0</v>
      </c>
      <c r="CO130">
        <f ca="1">IF(AND($B130&gt;0,SUM(CO$3:CO129)=0,SUM($H130:CN130)=0),$B130,0)</f>
        <v>0</v>
      </c>
      <c r="CP130">
        <f ca="1">IF(AND($B130&gt;0,SUM(CP$3:CP129)=0,SUM($H130:CO130)=0),$B130,0)</f>
        <v>0</v>
      </c>
      <c r="CQ130">
        <f ca="1">IF(AND($B130&gt;0,SUM(CQ$3:CQ129)=0,SUM($H130:CP130)=0),$B130,0)</f>
        <v>0</v>
      </c>
      <c r="CR130">
        <f ca="1">IF(AND($B130&gt;0,SUM(CR$3:CR129)=0,SUM($H130:CQ130)=0),$B130,0)</f>
        <v>0</v>
      </c>
      <c r="CS130">
        <f ca="1">IF(AND($B130&gt;0,SUM(CS$3:CS129)=0,SUM($H130:CR130)=0),$B130,0)</f>
        <v>0</v>
      </c>
      <c r="CT130">
        <f ca="1">IF(AND($B130&gt;0,SUM(CT$3:CT129)=0,SUM($H130:CS130)=0),$B130,0)</f>
        <v>0</v>
      </c>
      <c r="CU130">
        <f ca="1">IF(AND($B130&gt;0,SUM(CU$3:CU129)=0,SUM($H130:CT130)=0),$B130,0)</f>
        <v>0</v>
      </c>
      <c r="CV130">
        <f ca="1">IF(AND($B130&gt;0,SUM(CV$3:CV129)=0,SUM($H130:CU130)=0),$B130,0)</f>
        <v>0</v>
      </c>
      <c r="CW130">
        <f ca="1">IF(AND($B130&gt;0,SUM(CW$3:CW129)=0,SUM($H130:CV130)=0),$B130,0)</f>
        <v>0</v>
      </c>
      <c r="CX130">
        <f ca="1">IF(AND($B130&gt;0,SUM(CX$3:CX129)=0,SUM($H130:CW130)=0),$B130,0)</f>
        <v>0</v>
      </c>
      <c r="CY130">
        <f ca="1">IF(AND($B130&gt;0,SUM(CY$3:CY129)=0,SUM($H130:CX130)=0),$B130,0)</f>
        <v>0</v>
      </c>
      <c r="CZ130">
        <f ca="1">IF(AND($B130&gt;0,SUM(CZ$3:CZ129)=0,SUM($H130:CY130)=0),$B130,0)</f>
        <v>0</v>
      </c>
      <c r="DA130">
        <f ca="1">IF(AND($B130&gt;0,SUM(DA$3:DA129)=0,SUM($H130:CZ130)=0),$B130,0)</f>
        <v>0</v>
      </c>
      <c r="DB130">
        <f ca="1">IF(AND($B130&gt;0,SUM(DB$3:DB129)=0,SUM($H130:DA130)=0),$B130,0)</f>
        <v>0</v>
      </c>
      <c r="DC130">
        <f ca="1">IF(AND($B130&gt;0,SUM(DC$3:DC129)=0,SUM($H130:DB130)=0),$B130,0)</f>
        <v>0</v>
      </c>
      <c r="DD130">
        <f ca="1">IF(AND($B130&gt;0,SUM(DD$3:DD129)=0,SUM($H130:DC130)=0),$B130,0)</f>
        <v>0</v>
      </c>
      <c r="DE130">
        <f ca="1">IF(AND($B130&gt;0,SUM(DE$3:DE129)=0,SUM($H130:DD130)=0),$B130,0)</f>
        <v>0</v>
      </c>
      <c r="DF130">
        <f ca="1">IF(AND($B130&gt;0,SUM(DF$3:DF129)=0,SUM($H130:DE130)=0),$B130,0)</f>
        <v>0</v>
      </c>
      <c r="DG130">
        <f ca="1">IF(AND($B130&gt;0,SUM(DG$3:DG129)=0,SUM($H130:DF130)=0),$B130,0)</f>
        <v>0</v>
      </c>
      <c r="DH130">
        <f ca="1">IF(AND($B130&gt;0,SUM(DH$3:DH129)=0,SUM($H130:DG130)=0),$B130,0)</f>
        <v>0</v>
      </c>
      <c r="DI130">
        <f ca="1">IF(AND($B130&gt;0,SUM(DI$3:DI129)=0,SUM($H130:DH130)=0),$B130,0)</f>
        <v>0</v>
      </c>
      <c r="DJ130">
        <f ca="1">IF(AND($B130&gt;0,SUM(DJ$3:DJ129)=0,SUM($H130:DI130)=0),$B130,0)</f>
        <v>0</v>
      </c>
      <c r="DK130">
        <f ca="1">IF(AND($B130&gt;0,SUM(DK$3:DK129)=0,SUM($H130:DJ130)=0),$B130,0)</f>
        <v>0</v>
      </c>
      <c r="DL130">
        <f ca="1">IF(AND($B130&gt;0,SUM(DL$3:DL129)=0,SUM($H130:DK130)=0),$B130,0)</f>
        <v>0</v>
      </c>
      <c r="DM130">
        <f ca="1">IF(AND($B130&gt;0,SUM(DM$3:DM129)=0,SUM($H130:DL130)=0),$B130,0)</f>
        <v>0</v>
      </c>
      <c r="DN130">
        <f ca="1">IF(AND($B130&gt;0,SUM(DN$3:DN129)=0,SUM($H130:DM130)=0),$B130,0)</f>
        <v>0</v>
      </c>
      <c r="DO130">
        <f ca="1">IF(AND($B130&gt;0,SUM(DO$3:DO129)=0,SUM($H130:DN130)=0),$B130,0)</f>
        <v>0</v>
      </c>
      <c r="DP130">
        <f ca="1">IF(AND($B130&gt;0,SUM(DP$3:DP129)=0,SUM($H130:DO130)=0),$B130,0)</f>
        <v>0</v>
      </c>
      <c r="DQ130">
        <f ca="1">IF(AND($B130&gt;0,SUM(DQ$3:DQ129)=0,SUM($H130:DP130)=0),$B130,0)</f>
        <v>0</v>
      </c>
      <c r="DR130">
        <f ca="1">IF(AND($B130&gt;0,SUM(DR$3:DR129)=0,SUM($H130:DQ130)=0),$B130,0)</f>
        <v>0</v>
      </c>
      <c r="DS130">
        <f ca="1">IF(AND($B130&gt;0,SUM(DS$3:DS129)=0,SUM($H130:DR130)=0),$B130,0)</f>
        <v>0</v>
      </c>
      <c r="DT130">
        <f ca="1">IF(AND($B130&gt;0,SUM(DT$3:DT129)=0,SUM($H130:DS130)=0),$B130,0)</f>
        <v>0</v>
      </c>
      <c r="DU130">
        <f ca="1">IF(AND($B130&gt;0,SUM(DU$3:DU129)=0,SUM($H130:DT130)=0),$B130,0)</f>
        <v>0</v>
      </c>
      <c r="DV130">
        <f ca="1">IF(AND($B130&gt;0,SUM(DV$3:DV129)=0,SUM($H130:DU130)=0),$B130,0)</f>
        <v>0</v>
      </c>
      <c r="DW130">
        <f ca="1">IF(AND($B130&gt;0,SUM(DW$3:DW129)=0,SUM($H130:DV130)=0),$B130,0)</f>
        <v>0</v>
      </c>
      <c r="DX130">
        <f ca="1">IF(AND($B130&gt;0,SUM(DX$3:DX129)=0,SUM($H130:DW130)=0),$B130,0)</f>
        <v>0</v>
      </c>
      <c r="DY130">
        <f ca="1">IF(AND($B130&gt;0,SUM(DY$3:DY129)=0,SUM($H130:DX130)=0),$B130,0)</f>
        <v>0</v>
      </c>
      <c r="DZ130">
        <f ca="1">IF(AND($B130&gt;0,SUM(DZ$3:DZ129)=0,SUM($H130:DY130)=0),$B130,0)</f>
        <v>0</v>
      </c>
      <c r="EA130">
        <f ca="1">IF(AND($B130&gt;0,SUM(EA$3:EA129)=0,SUM($H130:DZ130)=0),$B130,0)</f>
        <v>0</v>
      </c>
      <c r="EB130">
        <f ca="1">IF(AND($B130&gt;0,SUM(EB$3:EB129)=0,SUM($H130:EA130)=0),$B130,0)</f>
        <v>0</v>
      </c>
      <c r="EC130">
        <f ca="1">IF(AND($B130&gt;0,SUM(EC$3:EC129)=0,SUM($H130:EB130)=0),$B130,0)</f>
        <v>0</v>
      </c>
      <c r="ED130">
        <f ca="1">IF(AND($B130&gt;0,SUM(ED$3:ED129)=0,SUM($H130:EC130)=0),$B130,0)</f>
        <v>0</v>
      </c>
      <c r="EE130">
        <f ca="1">IF(AND($B130&gt;0,SUM(EE$3:EE129)=0,SUM($H130:ED130)=0),$B130,0)</f>
        <v>0</v>
      </c>
      <c r="EF130">
        <f ca="1">IF(AND($B130&gt;0,SUM(EF$3:EF129)=0,SUM($H130:EE130)=0),$B130,0)</f>
        <v>0</v>
      </c>
      <c r="EG130">
        <f ca="1">IF(AND($B130&gt;0,SUM(EG$3:EG129)=0,SUM($H130:EF130)=0),$B130,0)</f>
        <v>0</v>
      </c>
      <c r="EH130">
        <f ca="1">IF(AND($B130&gt;0,SUM(EH$3:EH129)=0,SUM($H130:EG130)=0),$B130,0)</f>
        <v>0</v>
      </c>
      <c r="EI130">
        <f ca="1">IF(AND($B130&gt;0,SUM(EI$3:EI129)=0,SUM($H130:EH130)=0),$B130,0)</f>
        <v>0</v>
      </c>
      <c r="EJ130">
        <f ca="1">IF(AND($B130&gt;0,SUM(EJ$3:EJ129)=0,SUM($H130:EI130)=0),$B130,0)</f>
        <v>0</v>
      </c>
      <c r="EK130">
        <f ca="1">IF(AND($B130&gt;0,SUM(EK$3:EK129)=0,SUM($H130:EJ130)=0),$B130,0)</f>
        <v>0</v>
      </c>
      <c r="EL130">
        <f ca="1">IF(AND($B130&gt;0,SUM(EL$3:EL129)=0,SUM($H130:EK130)=0),$B130,0)</f>
        <v>0</v>
      </c>
      <c r="EM130">
        <f ca="1">IF(AND($B130&gt;0,SUM(EM$3:EM129)=0,SUM($H130:EL130)=0),$B130,0)</f>
        <v>0</v>
      </c>
      <c r="EN130">
        <f ca="1">IF(AND($B130&gt;0,SUM(EN$3:EN129)=0,SUM($H130:EM130)=0),$B130,0)</f>
        <v>0</v>
      </c>
      <c r="EO130">
        <f ca="1">IF(AND($B130&gt;0,SUM(EO$3:EO129)=0,SUM($H130:EN130)=0),$B130,0)</f>
        <v>0</v>
      </c>
      <c r="EP130">
        <f ca="1">IF(AND($B130&gt;0,SUM(EP$3:EP129)=0,SUM($H130:EO130)=0),$B130,0)</f>
        <v>0</v>
      </c>
      <c r="EQ130">
        <f ca="1">IF(AND($B130&gt;0,SUM(EQ$3:EQ129)=0,SUM($H130:EP130)=0),$B130,0)</f>
        <v>0</v>
      </c>
      <c r="ER130">
        <f ca="1">IF(AND($B130&gt;0,SUM(ER$3:ER129)=0,SUM($H130:EQ130)=0),$B130,0)</f>
        <v>0</v>
      </c>
      <c r="ES130">
        <f ca="1">IF(AND($B130&gt;0,SUM(ES$3:ES129)=0,SUM($H130:ER130)=0),$B130,0)</f>
        <v>0</v>
      </c>
      <c r="ET130">
        <f ca="1">IF(AND($B130&gt;0,SUM(ET$3:ET129)=0,SUM($H130:ES130)=0),$B130,0)</f>
        <v>0</v>
      </c>
      <c r="EU130">
        <f ca="1">IF(AND($B130&gt;0,SUM(EU$3:EU129)=0,SUM($H130:ET130)=0),$B130,0)</f>
        <v>0</v>
      </c>
      <c r="EV130">
        <f ca="1">IF(AND($B130&gt;0,SUM(EV$3:EV129)=0,SUM($H130:EU130)=0),$B130,0)</f>
        <v>0</v>
      </c>
      <c r="EW130">
        <f ca="1">IF(AND($B130&gt;0,SUM(EW$3:EW129)=0,SUM($H130:EV130)=0),$B130,0)</f>
        <v>0</v>
      </c>
      <c r="EX130">
        <f ca="1">IF(AND($B130&gt;0,SUM(EX$3:EX129)=0,SUM($H130:EW130)=0),$B130,0)</f>
        <v>0</v>
      </c>
      <c r="EY130">
        <f ca="1">IF(AND($B130&gt;0,SUM(EY$3:EY129)=0,SUM($H130:EX130)=0),$B130,0)</f>
        <v>0</v>
      </c>
      <c r="EZ130">
        <f ca="1">IF(AND($B130&gt;0,SUM(EZ$3:EZ129)=0,SUM($H130:EY130)=0),$B130,0)</f>
        <v>0</v>
      </c>
      <c r="FA130">
        <f ca="1">IF(AND($B130&gt;0,SUM(FA$3:FA129)=0,SUM($H130:EZ130)=0),$B130,0)</f>
        <v>0</v>
      </c>
      <c r="FB130">
        <f ca="1">IF(AND($B130&gt;0,SUM(FB$3:FB129)=0,SUM($H130:FA130)=0),$B130,0)</f>
        <v>0</v>
      </c>
      <c r="FC130">
        <f ca="1">IF(AND($B130&gt;0,SUM(FC$3:FC129)=0,SUM($H130:FB130)=0),$B130,0)</f>
        <v>0</v>
      </c>
      <c r="FD130">
        <f ca="1">IF(AND($B130&gt;0,SUM(FD$3:FD129)=0,SUM($H130:FC130)=0),$B130,0)</f>
        <v>0</v>
      </c>
      <c r="FE130">
        <f ca="1">IF(AND($B130&gt;0,SUM(FE$3:FE129)=0,SUM($H130:FD130)=0),$B130,0)</f>
        <v>0</v>
      </c>
      <c r="FF130">
        <f ca="1">IF(AND($B130&gt;0,SUM(FF$3:FF129)=0,SUM($H130:FE130)=0),$B130,0)</f>
        <v>0</v>
      </c>
      <c r="FG130">
        <f ca="1">IF(AND($B130&gt;0,SUM(FG$3:FG129)=0,SUM($H130:FF130)=0),$B130,0)</f>
        <v>0</v>
      </c>
      <c r="FH130">
        <f ca="1">IF(AND($B130&gt;0,SUM(FH$3:FH129)=0,SUM($H130:FG130)=0),$B130,0)</f>
        <v>0</v>
      </c>
      <c r="FI130">
        <f ca="1">IF(AND($B130&gt;0,SUM(FI$3:FI129)=0,SUM($H130:FH130)=0),$B130,0)</f>
        <v>0</v>
      </c>
      <c r="FJ130">
        <f ca="1">IF(AND($B130&gt;0,SUM(FJ$3:FJ129)=0,SUM($H130:FI130)=0),$B130,0)</f>
        <v>0</v>
      </c>
      <c r="FK130">
        <f ca="1">IF(AND($B130&gt;0,SUM(FK$3:FK129)=0,SUM($H130:FJ130)=0),$B130,0)</f>
        <v>0</v>
      </c>
      <c r="FL130">
        <f ca="1">IF(AND($B130&gt;0,SUM(FL$3:FL129)=0,SUM($H130:FK130)=0),$B130,0)</f>
        <v>0</v>
      </c>
      <c r="FM130">
        <f ca="1">IF(AND($B130&gt;0,SUM(FM$3:FM129)=0,SUM($H130:FL130)=0),$B130,0)</f>
        <v>0</v>
      </c>
      <c r="FN130">
        <f ca="1">IF(AND($B130&gt;0,SUM(FN$3:FN129)=0,SUM($H130:FM130)=0),$B130,0)</f>
        <v>0</v>
      </c>
      <c r="FS130" s="67" t="str">
        <f>""</f>
        <v/>
      </c>
      <c r="FT130" s="67" t="str">
        <f>""</f>
        <v/>
      </c>
      <c r="FU130" s="342" t="str">
        <f>""</f>
        <v/>
      </c>
      <c r="FV130" s="374" t="str">
        <f>""</f>
        <v/>
      </c>
      <c r="FW130" s="71">
        <v>130</v>
      </c>
      <c r="FY130" s="67" t="str">
        <f>""</f>
        <v/>
      </c>
      <c r="FZ130" s="67" t="str">
        <f>""</f>
        <v/>
      </c>
      <c r="GA130" s="342" t="str">
        <f>""</f>
        <v/>
      </c>
      <c r="GB130" s="374" t="str">
        <f>""</f>
        <v/>
      </c>
      <c r="GE130" s="67" t="str">
        <f>""</f>
        <v/>
      </c>
      <c r="GF130" s="67" t="str">
        <f>""</f>
        <v/>
      </c>
      <c r="GG130" s="342" t="str">
        <f>""</f>
        <v/>
      </c>
      <c r="GH130" s="374" t="str">
        <f>""</f>
        <v/>
      </c>
    </row>
    <row r="131" spans="1:190" ht="15.75" hidden="1" thickBot="1" x14ac:dyDescent="0.3">
      <c r="A131">
        <v>131</v>
      </c>
      <c r="B131" s="368"/>
      <c r="C131" s="240" t="str">
        <f t="shared" ca="1" si="28"/>
        <v>TOIMINTAKAAVIO</v>
      </c>
      <c r="D131" s="240" t="str">
        <f t="shared" ca="1" si="28"/>
        <v>piilotettu</v>
      </c>
      <c r="E131" s="240" t="str">
        <f t="shared" ca="1" si="28"/>
        <v>piilotettu</v>
      </c>
      <c r="F131" s="240" t="str">
        <f t="shared" ca="1" si="28"/>
        <v>Toimintakaavio Layer</v>
      </c>
      <c r="G131" s="47">
        <f ca="1">INDEX($I$2:$FN$2,ROWS(G$2:G131))</f>
        <v>0</v>
      </c>
      <c r="H131">
        <v>0</v>
      </c>
      <c r="I131">
        <f ca="1">IF(AND($B131&gt;0,SUM(I$3:I130)=0,SUM($H131:H131)=0),$B131,0)</f>
        <v>0</v>
      </c>
      <c r="J131">
        <f ca="1">IF(AND($B131&gt;0,SUM(J$3:J130)=0,SUM($H131:I131)=0),$B131,0)</f>
        <v>0</v>
      </c>
      <c r="K131">
        <f ca="1">IF(AND($B131&gt;0,SUM(K$3:K130)=0,SUM($H131:J131)=0),$B131,0)</f>
        <v>0</v>
      </c>
      <c r="L131">
        <f ca="1">IF(AND($B131&gt;0,SUM(L$3:L130)=0,SUM($H131:K131)=0),$B131,0)</f>
        <v>0</v>
      </c>
      <c r="M131">
        <f ca="1">IF(AND($B131&gt;0,SUM(M$3:M130)=0,SUM($H131:L131)=0),$B131,0)</f>
        <v>0</v>
      </c>
      <c r="N131">
        <f ca="1">IF(AND($B131&gt;0,SUM(N$3:N130)=0,SUM($H131:M131)=0),$B131,0)</f>
        <v>0</v>
      </c>
      <c r="O131">
        <f ca="1">IF(AND($B131&gt;0,SUM(O$3:O130)=0,SUM($H131:N131)=0),$B131,0)</f>
        <v>0</v>
      </c>
      <c r="P131">
        <f ca="1">IF(AND($B131&gt;0,SUM(P$3:P130)=0,SUM($H131:O131)=0),$B131,0)</f>
        <v>0</v>
      </c>
      <c r="Q131">
        <f ca="1">IF(AND($B131&gt;0,SUM(Q$3:Q130)=0,SUM($H131:P131)=0),$B131,0)</f>
        <v>0</v>
      </c>
      <c r="R131">
        <f ca="1">IF(AND($B131&gt;0,SUM(R$3:R130)=0,SUM($H131:Q131)=0),$B131,0)</f>
        <v>0</v>
      </c>
      <c r="S131">
        <f ca="1">IF(AND($B131&gt;0,SUM(S$3:S130)=0,SUM($H131:R131)=0),$B131,0)</f>
        <v>0</v>
      </c>
      <c r="T131">
        <f ca="1">IF(AND($B131&gt;0,SUM(T$3:T130)=0,SUM($H131:S131)=0),$B131,0)</f>
        <v>0</v>
      </c>
      <c r="U131">
        <f ca="1">IF(AND($B131&gt;0,SUM(U$3:U130)=0,SUM($H131:T131)=0),$B131,0)</f>
        <v>0</v>
      </c>
      <c r="V131">
        <f ca="1">IF(AND($B131&gt;0,SUM(V$3:V130)=0,SUM($H131:U131)=0),$B131,0)</f>
        <v>0</v>
      </c>
      <c r="W131">
        <f ca="1">IF(AND($B131&gt;0,SUM(W$3:W130)=0,SUM($H131:V131)=0),$B131,0)</f>
        <v>0</v>
      </c>
      <c r="X131">
        <f ca="1">IF(AND($B131&gt;0,SUM(X$3:X130)=0,SUM($H131:W131)=0),$B131,0)</f>
        <v>0</v>
      </c>
      <c r="Y131">
        <f ca="1">IF(AND($B131&gt;0,SUM(Y$3:Y130)=0,SUM($H131:X131)=0),$B131,0)</f>
        <v>0</v>
      </c>
      <c r="Z131">
        <f ca="1">IF(AND($B131&gt;0,SUM(Z$3:Z130)=0,SUM($H131:Y131)=0),$B131,0)</f>
        <v>0</v>
      </c>
      <c r="AA131">
        <f ca="1">IF(AND($B131&gt;0,SUM(AA$3:AA130)=0,SUM($H131:Z131)=0),$B131,0)</f>
        <v>0</v>
      </c>
      <c r="AB131">
        <f ca="1">IF(AND($B131&gt;0,SUM(AB$3:AB130)=0,SUM($H131:AA131)=0),$B131,0)</f>
        <v>0</v>
      </c>
      <c r="AC131">
        <f ca="1">IF(AND($B131&gt;0,SUM(AC$3:AC130)=0,SUM($H131:AB131)=0),$B131,0)</f>
        <v>0</v>
      </c>
      <c r="AD131">
        <f ca="1">IF(AND($B131&gt;0,SUM(AD$3:AD130)=0,SUM($H131:AC131)=0),$B131,0)</f>
        <v>0</v>
      </c>
      <c r="AE131">
        <f ca="1">IF(AND($B131&gt;0,SUM(AE$3:AE130)=0,SUM($H131:AD131)=0),$B131,0)</f>
        <v>0</v>
      </c>
      <c r="AF131">
        <f ca="1">IF(AND($B131&gt;0,SUM(AF$3:AF130)=0,SUM($H131:AE131)=0),$B131,0)</f>
        <v>0</v>
      </c>
      <c r="AG131">
        <f ca="1">IF(AND($B131&gt;0,SUM(AG$3:AG130)=0,SUM($H131:AF131)=0),$B131,0)</f>
        <v>0</v>
      </c>
      <c r="AH131">
        <f ca="1">IF(AND($B131&gt;0,SUM(AH$3:AH130)=0,SUM($H131:AG131)=0),$B131,0)</f>
        <v>0</v>
      </c>
      <c r="AI131">
        <f ca="1">IF(AND($B131&gt;0,SUM(AI$3:AI130)=0,SUM($H131:AH131)=0),$B131,0)</f>
        <v>0</v>
      </c>
      <c r="AJ131">
        <f ca="1">IF(AND($B131&gt;0,SUM(AJ$3:AJ130)=0,SUM($H131:AI131)=0),$B131,0)</f>
        <v>0</v>
      </c>
      <c r="AK131">
        <f ca="1">IF(AND($B131&gt;0,SUM(AK$3:AK130)=0,SUM($H131:AJ131)=0),$B131,0)</f>
        <v>0</v>
      </c>
      <c r="AL131">
        <f ca="1">IF(AND($B131&gt;0,SUM(AL$3:AL130)=0,SUM($H131:AK131)=0),$B131,0)</f>
        <v>0</v>
      </c>
      <c r="AM131">
        <f ca="1">IF(AND($B131&gt;0,SUM(AM$3:AM130)=0,SUM($H131:AL131)=0),$B131,0)</f>
        <v>0</v>
      </c>
      <c r="AN131">
        <f ca="1">IF(AND($B131&gt;0,SUM(AN$3:AN130)=0,SUM($H131:AM131)=0),$B131,0)</f>
        <v>0</v>
      </c>
      <c r="AO131">
        <f ca="1">IF(AND($B131&gt;0,SUM(AO$3:AO130)=0,SUM($H131:AN131)=0),$B131,0)</f>
        <v>0</v>
      </c>
      <c r="AP131">
        <f ca="1">IF(AND($B131&gt;0,SUM(AP$3:AP130)=0,SUM($H131:AO131)=0),$B131,0)</f>
        <v>0</v>
      </c>
      <c r="AQ131">
        <f ca="1">IF(AND($B131&gt;0,SUM(AQ$3:AQ130)=0,SUM($H131:AP131)=0),$B131,0)</f>
        <v>0</v>
      </c>
      <c r="AR131">
        <f ca="1">IF(AND($B131&gt;0,SUM(AR$3:AR130)=0,SUM($H131:AQ131)=0),$B131,0)</f>
        <v>0</v>
      </c>
      <c r="AS131">
        <f ca="1">IF(AND($B131&gt;0,SUM(AS$3:AS130)=0,SUM($H131:AR131)=0),$B131,0)</f>
        <v>0</v>
      </c>
      <c r="AT131">
        <f ca="1">IF(AND($B131&gt;0,SUM(AT$3:AT130)=0,SUM($H131:AS131)=0),$B131,0)</f>
        <v>0</v>
      </c>
      <c r="AU131">
        <f ca="1">IF(AND($B131&gt;0,SUM(AU$3:AU130)=0,SUM($H131:AT131)=0),$B131,0)</f>
        <v>0</v>
      </c>
      <c r="AV131">
        <f ca="1">IF(AND($B131&gt;0,SUM(AV$3:AV130)=0,SUM($H131:AU131)=0),$B131,0)</f>
        <v>0</v>
      </c>
      <c r="AW131">
        <f ca="1">IF(AND($B131&gt;0,SUM(AW$3:AW130)=0,SUM($H131:AV131)=0),$B131,0)</f>
        <v>0</v>
      </c>
      <c r="AX131">
        <f ca="1">IF(AND($B131&gt;0,SUM(AX$3:AX130)=0,SUM($H131:AW131)=0),$B131,0)</f>
        <v>0</v>
      </c>
      <c r="AY131">
        <f ca="1">IF(AND($B131&gt;0,SUM(AY$3:AY130)=0,SUM($H131:AX131)=0),$B131,0)</f>
        <v>0</v>
      </c>
      <c r="AZ131">
        <f ca="1">IF(AND($B131&gt;0,SUM(AZ$3:AZ130)=0,SUM($H131:AY131)=0),$B131,0)</f>
        <v>0</v>
      </c>
      <c r="BA131">
        <f ca="1">IF(AND($B131&gt;0,SUM(BA$3:BA130)=0,SUM($H131:AZ131)=0),$B131,0)</f>
        <v>0</v>
      </c>
      <c r="BB131">
        <f ca="1">IF(AND($B131&gt;0,SUM(BB$3:BB130)=0,SUM($H131:BA131)=0),$B131,0)</f>
        <v>0</v>
      </c>
      <c r="BC131">
        <f ca="1">IF(AND($B131&gt;0,SUM(BC$3:BC130)=0,SUM($H131:BB131)=0),$B131,0)</f>
        <v>0</v>
      </c>
      <c r="BD131">
        <f ca="1">IF(AND($B131&gt;0,SUM(BD$3:BD130)=0,SUM($H131:BC131)=0),$B131,0)</f>
        <v>0</v>
      </c>
      <c r="BE131">
        <f ca="1">IF(AND($B131&gt;0,SUM(BE$3:BE130)=0,SUM($H131:BD131)=0),$B131,0)</f>
        <v>0</v>
      </c>
      <c r="BF131">
        <f ca="1">IF(AND($B131&gt;0,SUM(BF$3:BF130)=0,SUM($H131:BE131)=0),$B131,0)</f>
        <v>0</v>
      </c>
      <c r="BG131">
        <f ca="1">IF(AND($B131&gt;0,SUM(BG$3:BG130)=0,SUM($H131:BF131)=0),$B131,0)</f>
        <v>0</v>
      </c>
      <c r="BH131">
        <f ca="1">IF(AND($B131&gt;0,SUM(BH$3:BH130)=0,SUM($H131:BG131)=0),$B131,0)</f>
        <v>0</v>
      </c>
      <c r="BI131">
        <f ca="1">IF(AND($B131&gt;0,SUM(BI$3:BI130)=0,SUM($H131:BH131)=0),$B131,0)</f>
        <v>0</v>
      </c>
      <c r="BJ131">
        <f ca="1">IF(AND($B131&gt;0,SUM(BJ$3:BJ130)=0,SUM($H131:BI131)=0),$B131,0)</f>
        <v>0</v>
      </c>
      <c r="BK131">
        <f ca="1">IF(AND($B131&gt;0,SUM(BK$3:BK130)=0,SUM($H131:BJ131)=0),$B131,0)</f>
        <v>0</v>
      </c>
      <c r="BL131">
        <f ca="1">IF(AND($B131&gt;0,SUM(BL$3:BL130)=0,SUM($H131:BK131)=0),$B131,0)</f>
        <v>0</v>
      </c>
      <c r="BM131">
        <f ca="1">IF(AND($B131&gt;0,SUM(BM$3:BM130)=0,SUM($H131:BL131)=0),$B131,0)</f>
        <v>0</v>
      </c>
      <c r="BN131">
        <f ca="1">IF(AND($B131&gt;0,SUM(BN$3:BN130)=0,SUM($H131:BM131)=0),$B131,0)</f>
        <v>0</v>
      </c>
      <c r="BO131">
        <f ca="1">IF(AND($B131&gt;0,SUM(BO$3:BO130)=0,SUM($H131:BN131)=0),$B131,0)</f>
        <v>0</v>
      </c>
      <c r="BP131">
        <f ca="1">IF(AND($B131&gt;0,SUM(BP$3:BP130)=0,SUM($H131:BO131)=0),$B131,0)</f>
        <v>0</v>
      </c>
      <c r="BQ131">
        <f ca="1">IF(AND($B131&gt;0,SUM(BQ$3:BQ130)=0,SUM($H131:BP131)=0),$B131,0)</f>
        <v>0</v>
      </c>
      <c r="BR131">
        <f ca="1">IF(AND($B131&gt;0,SUM(BR$3:BR130)=0,SUM($H131:BQ131)=0),$B131,0)</f>
        <v>0</v>
      </c>
      <c r="BS131">
        <f ca="1">IF(AND($B131&gt;0,SUM(BS$3:BS130)=0,SUM($H131:BR131)=0),$B131,0)</f>
        <v>0</v>
      </c>
      <c r="BT131">
        <f ca="1">IF(AND($B131&gt;0,SUM(BT$3:BT130)=0,SUM($H131:BS131)=0),$B131,0)</f>
        <v>0</v>
      </c>
      <c r="BU131">
        <f ca="1">IF(AND($B131&gt;0,SUM(BU$3:BU130)=0,SUM($H131:BT131)=0),$B131,0)</f>
        <v>0</v>
      </c>
      <c r="BV131">
        <f ca="1">IF(AND($B131&gt;0,SUM(BV$3:BV130)=0,SUM($H131:BU131)=0),$B131,0)</f>
        <v>0</v>
      </c>
      <c r="BW131">
        <f ca="1">IF(AND($B131&gt;0,SUM(BW$3:BW130)=0,SUM($H131:BV131)=0),$B131,0)</f>
        <v>0</v>
      </c>
      <c r="BX131">
        <f ca="1">IF(AND($B131&gt;0,SUM(BX$3:BX130)=0,SUM($H131:BW131)=0),$B131,0)</f>
        <v>0</v>
      </c>
      <c r="BY131">
        <f ca="1">IF(AND($B131&gt;0,SUM(BY$3:BY130)=0,SUM($H131:BX131)=0),$B131,0)</f>
        <v>0</v>
      </c>
      <c r="BZ131">
        <f ca="1">IF(AND($B131&gt;0,SUM(BZ$3:BZ130)=0,SUM($H131:BY131)=0),$B131,0)</f>
        <v>0</v>
      </c>
      <c r="CA131">
        <f ca="1">IF(AND($B131&gt;0,SUM(CA$3:CA130)=0,SUM($H131:BZ131)=0),$B131,0)</f>
        <v>0</v>
      </c>
      <c r="CB131">
        <f ca="1">IF(AND($B131&gt;0,SUM(CB$3:CB130)=0,SUM($H131:CA131)=0),$B131,0)</f>
        <v>0</v>
      </c>
      <c r="CC131">
        <f ca="1">IF(AND($B131&gt;0,SUM(CC$3:CC130)=0,SUM($H131:CB131)=0),$B131,0)</f>
        <v>0</v>
      </c>
      <c r="CD131">
        <f ca="1">IF(AND($B131&gt;0,SUM(CD$3:CD130)=0,SUM($H131:CC131)=0),$B131,0)</f>
        <v>0</v>
      </c>
      <c r="CE131">
        <f ca="1">IF(AND($B131&gt;0,SUM(CE$3:CE130)=0,SUM($H131:CD131)=0),$B131,0)</f>
        <v>0</v>
      </c>
      <c r="CF131">
        <f ca="1">IF(AND($B131&gt;0,SUM(CF$3:CF130)=0,SUM($H131:CE131)=0),$B131,0)</f>
        <v>0</v>
      </c>
      <c r="CG131">
        <f ca="1">IF(AND($B131&gt;0,SUM(CG$3:CG130)=0,SUM($H131:CF131)=0),$B131,0)</f>
        <v>0</v>
      </c>
      <c r="CH131">
        <f ca="1">IF(AND($B131&gt;0,SUM(CH$3:CH130)=0,SUM($H131:CG131)=0),$B131,0)</f>
        <v>0</v>
      </c>
      <c r="CI131">
        <f ca="1">IF(AND($B131&gt;0,SUM(CI$3:CI130)=0,SUM($H131:CH131)=0),$B131,0)</f>
        <v>0</v>
      </c>
      <c r="CJ131">
        <f ca="1">IF(AND($B131&gt;0,SUM(CJ$3:CJ130)=0,SUM($H131:CI131)=0),$B131,0)</f>
        <v>0</v>
      </c>
      <c r="CK131">
        <f ca="1">IF(AND($B131&gt;0,SUM(CK$3:CK130)=0,SUM($H131:CJ131)=0),$B131,0)</f>
        <v>0</v>
      </c>
      <c r="CL131">
        <f ca="1">IF(AND($B131&gt;0,SUM(CL$3:CL130)=0,SUM($H131:CK131)=0),$B131,0)</f>
        <v>0</v>
      </c>
      <c r="CM131">
        <f ca="1">IF(AND($B131&gt;0,SUM(CM$3:CM130)=0,SUM($H131:CL131)=0),$B131,0)</f>
        <v>0</v>
      </c>
      <c r="CN131">
        <f ca="1">IF(AND($B131&gt;0,SUM(CN$3:CN130)=0,SUM($H131:CM131)=0),$B131,0)</f>
        <v>0</v>
      </c>
      <c r="CO131">
        <f ca="1">IF(AND($B131&gt;0,SUM(CO$3:CO130)=0,SUM($H131:CN131)=0),$B131,0)</f>
        <v>0</v>
      </c>
      <c r="CP131">
        <f ca="1">IF(AND($B131&gt;0,SUM(CP$3:CP130)=0,SUM($H131:CO131)=0),$B131,0)</f>
        <v>0</v>
      </c>
      <c r="CQ131">
        <f ca="1">IF(AND($B131&gt;0,SUM(CQ$3:CQ130)=0,SUM($H131:CP131)=0),$B131,0)</f>
        <v>0</v>
      </c>
      <c r="CR131">
        <f ca="1">IF(AND($B131&gt;0,SUM(CR$3:CR130)=0,SUM($H131:CQ131)=0),$B131,0)</f>
        <v>0</v>
      </c>
      <c r="CS131">
        <f ca="1">IF(AND($B131&gt;0,SUM(CS$3:CS130)=0,SUM($H131:CR131)=0),$B131,0)</f>
        <v>0</v>
      </c>
      <c r="CT131">
        <f ca="1">IF(AND($B131&gt;0,SUM(CT$3:CT130)=0,SUM($H131:CS131)=0),$B131,0)</f>
        <v>0</v>
      </c>
      <c r="CU131">
        <f ca="1">IF(AND($B131&gt;0,SUM(CU$3:CU130)=0,SUM($H131:CT131)=0),$B131,0)</f>
        <v>0</v>
      </c>
      <c r="CV131">
        <f ca="1">IF(AND($B131&gt;0,SUM(CV$3:CV130)=0,SUM($H131:CU131)=0),$B131,0)</f>
        <v>0</v>
      </c>
      <c r="CW131">
        <f ca="1">IF(AND($B131&gt;0,SUM(CW$3:CW130)=0,SUM($H131:CV131)=0),$B131,0)</f>
        <v>0</v>
      </c>
      <c r="CX131">
        <f ca="1">IF(AND($B131&gt;0,SUM(CX$3:CX130)=0,SUM($H131:CW131)=0),$B131,0)</f>
        <v>0</v>
      </c>
      <c r="CY131">
        <f ca="1">IF(AND($B131&gt;0,SUM(CY$3:CY130)=0,SUM($H131:CX131)=0),$B131,0)</f>
        <v>0</v>
      </c>
      <c r="CZ131">
        <f ca="1">IF(AND($B131&gt;0,SUM(CZ$3:CZ130)=0,SUM($H131:CY131)=0),$B131,0)</f>
        <v>0</v>
      </c>
      <c r="DA131">
        <f ca="1">IF(AND($B131&gt;0,SUM(DA$3:DA130)=0,SUM($H131:CZ131)=0),$B131,0)</f>
        <v>0</v>
      </c>
      <c r="DB131">
        <f ca="1">IF(AND($B131&gt;0,SUM(DB$3:DB130)=0,SUM($H131:DA131)=0),$B131,0)</f>
        <v>0</v>
      </c>
      <c r="DC131">
        <f ca="1">IF(AND($B131&gt;0,SUM(DC$3:DC130)=0,SUM($H131:DB131)=0),$B131,0)</f>
        <v>0</v>
      </c>
      <c r="DD131">
        <f ca="1">IF(AND($B131&gt;0,SUM(DD$3:DD130)=0,SUM($H131:DC131)=0),$B131,0)</f>
        <v>0</v>
      </c>
      <c r="DE131">
        <f ca="1">IF(AND($B131&gt;0,SUM(DE$3:DE130)=0,SUM($H131:DD131)=0),$B131,0)</f>
        <v>0</v>
      </c>
      <c r="DF131">
        <f ca="1">IF(AND($B131&gt;0,SUM(DF$3:DF130)=0,SUM($H131:DE131)=0),$B131,0)</f>
        <v>0</v>
      </c>
      <c r="DG131">
        <f ca="1">IF(AND($B131&gt;0,SUM(DG$3:DG130)=0,SUM($H131:DF131)=0),$B131,0)</f>
        <v>0</v>
      </c>
      <c r="DH131">
        <f ca="1">IF(AND($B131&gt;0,SUM(DH$3:DH130)=0,SUM($H131:DG131)=0),$B131,0)</f>
        <v>0</v>
      </c>
      <c r="DI131">
        <f ca="1">IF(AND($B131&gt;0,SUM(DI$3:DI130)=0,SUM($H131:DH131)=0),$B131,0)</f>
        <v>0</v>
      </c>
      <c r="DJ131">
        <f ca="1">IF(AND($B131&gt;0,SUM(DJ$3:DJ130)=0,SUM($H131:DI131)=0),$B131,0)</f>
        <v>0</v>
      </c>
      <c r="DK131">
        <f ca="1">IF(AND($B131&gt;0,SUM(DK$3:DK130)=0,SUM($H131:DJ131)=0),$B131,0)</f>
        <v>0</v>
      </c>
      <c r="DL131">
        <f ca="1">IF(AND($B131&gt;0,SUM(DL$3:DL130)=0,SUM($H131:DK131)=0),$B131,0)</f>
        <v>0</v>
      </c>
      <c r="DM131">
        <f ca="1">IF(AND($B131&gt;0,SUM(DM$3:DM130)=0,SUM($H131:DL131)=0),$B131,0)</f>
        <v>0</v>
      </c>
      <c r="DN131">
        <f ca="1">IF(AND($B131&gt;0,SUM(DN$3:DN130)=0,SUM($H131:DM131)=0),$B131,0)</f>
        <v>0</v>
      </c>
      <c r="DO131">
        <f ca="1">IF(AND($B131&gt;0,SUM(DO$3:DO130)=0,SUM($H131:DN131)=0),$B131,0)</f>
        <v>0</v>
      </c>
      <c r="DP131">
        <f ca="1">IF(AND($B131&gt;0,SUM(DP$3:DP130)=0,SUM($H131:DO131)=0),$B131,0)</f>
        <v>0</v>
      </c>
      <c r="DQ131">
        <f ca="1">IF(AND($B131&gt;0,SUM(DQ$3:DQ130)=0,SUM($H131:DP131)=0),$B131,0)</f>
        <v>0</v>
      </c>
      <c r="DR131">
        <f ca="1">IF(AND($B131&gt;0,SUM(DR$3:DR130)=0,SUM($H131:DQ131)=0),$B131,0)</f>
        <v>0</v>
      </c>
      <c r="DS131">
        <f ca="1">IF(AND($B131&gt;0,SUM(DS$3:DS130)=0,SUM($H131:DR131)=0),$B131,0)</f>
        <v>0</v>
      </c>
      <c r="DT131">
        <f ca="1">IF(AND($B131&gt;0,SUM(DT$3:DT130)=0,SUM($H131:DS131)=0),$B131,0)</f>
        <v>0</v>
      </c>
      <c r="DU131">
        <f ca="1">IF(AND($B131&gt;0,SUM(DU$3:DU130)=0,SUM($H131:DT131)=0),$B131,0)</f>
        <v>0</v>
      </c>
      <c r="DV131">
        <f ca="1">IF(AND($B131&gt;0,SUM(DV$3:DV130)=0,SUM($H131:DU131)=0),$B131,0)</f>
        <v>0</v>
      </c>
      <c r="DW131">
        <f ca="1">IF(AND($B131&gt;0,SUM(DW$3:DW130)=0,SUM($H131:DV131)=0),$B131,0)</f>
        <v>0</v>
      </c>
      <c r="DX131">
        <f ca="1">IF(AND($B131&gt;0,SUM(DX$3:DX130)=0,SUM($H131:DW131)=0),$B131,0)</f>
        <v>0</v>
      </c>
      <c r="DY131">
        <f ca="1">IF(AND($B131&gt;0,SUM(DY$3:DY130)=0,SUM($H131:DX131)=0),$B131,0)</f>
        <v>0</v>
      </c>
      <c r="DZ131">
        <f ca="1">IF(AND($B131&gt;0,SUM(DZ$3:DZ130)=0,SUM($H131:DY131)=0),$B131,0)</f>
        <v>0</v>
      </c>
      <c r="EA131">
        <f ca="1">IF(AND($B131&gt;0,SUM(EA$3:EA130)=0,SUM($H131:DZ131)=0),$B131,0)</f>
        <v>0</v>
      </c>
      <c r="EB131">
        <f ca="1">IF(AND($B131&gt;0,SUM(EB$3:EB130)=0,SUM($H131:EA131)=0),$B131,0)</f>
        <v>0</v>
      </c>
      <c r="EC131">
        <f ca="1">IF(AND($B131&gt;0,SUM(EC$3:EC130)=0,SUM($H131:EB131)=0),$B131,0)</f>
        <v>0</v>
      </c>
      <c r="ED131">
        <f ca="1">IF(AND($B131&gt;0,SUM(ED$3:ED130)=0,SUM($H131:EC131)=0),$B131,0)</f>
        <v>0</v>
      </c>
      <c r="EE131">
        <f ca="1">IF(AND($B131&gt;0,SUM(EE$3:EE130)=0,SUM($H131:ED131)=0),$B131,0)</f>
        <v>0</v>
      </c>
      <c r="EF131">
        <f ca="1">IF(AND($B131&gt;0,SUM(EF$3:EF130)=0,SUM($H131:EE131)=0),$B131,0)</f>
        <v>0</v>
      </c>
      <c r="EG131">
        <f ca="1">IF(AND($B131&gt;0,SUM(EG$3:EG130)=0,SUM($H131:EF131)=0),$B131,0)</f>
        <v>0</v>
      </c>
      <c r="EH131">
        <f ca="1">IF(AND($B131&gt;0,SUM(EH$3:EH130)=0,SUM($H131:EG131)=0),$B131,0)</f>
        <v>0</v>
      </c>
      <c r="EI131">
        <f ca="1">IF(AND($B131&gt;0,SUM(EI$3:EI130)=0,SUM($H131:EH131)=0),$B131,0)</f>
        <v>0</v>
      </c>
      <c r="EJ131">
        <f ca="1">IF(AND($B131&gt;0,SUM(EJ$3:EJ130)=0,SUM($H131:EI131)=0),$B131,0)</f>
        <v>0</v>
      </c>
      <c r="EK131">
        <f ca="1">IF(AND($B131&gt;0,SUM(EK$3:EK130)=0,SUM($H131:EJ131)=0),$B131,0)</f>
        <v>0</v>
      </c>
      <c r="EL131">
        <f ca="1">IF(AND($B131&gt;0,SUM(EL$3:EL130)=0,SUM($H131:EK131)=0),$B131,0)</f>
        <v>0</v>
      </c>
      <c r="EM131">
        <f ca="1">IF(AND($B131&gt;0,SUM(EM$3:EM130)=0,SUM($H131:EL131)=0),$B131,0)</f>
        <v>0</v>
      </c>
      <c r="EN131">
        <f ca="1">IF(AND($B131&gt;0,SUM(EN$3:EN130)=0,SUM($H131:EM131)=0),$B131,0)</f>
        <v>0</v>
      </c>
      <c r="EO131">
        <f ca="1">IF(AND($B131&gt;0,SUM(EO$3:EO130)=0,SUM($H131:EN131)=0),$B131,0)</f>
        <v>0</v>
      </c>
      <c r="EP131">
        <f ca="1">IF(AND($B131&gt;0,SUM(EP$3:EP130)=0,SUM($H131:EO131)=0),$B131,0)</f>
        <v>0</v>
      </c>
      <c r="EQ131">
        <f ca="1">IF(AND($B131&gt;0,SUM(EQ$3:EQ130)=0,SUM($H131:EP131)=0),$B131,0)</f>
        <v>0</v>
      </c>
      <c r="ER131">
        <f ca="1">IF(AND($B131&gt;0,SUM(ER$3:ER130)=0,SUM($H131:EQ131)=0),$B131,0)</f>
        <v>0</v>
      </c>
      <c r="ES131">
        <f ca="1">IF(AND($B131&gt;0,SUM(ES$3:ES130)=0,SUM($H131:ER131)=0),$B131,0)</f>
        <v>0</v>
      </c>
      <c r="ET131">
        <f ca="1">IF(AND($B131&gt;0,SUM(ET$3:ET130)=0,SUM($H131:ES131)=0),$B131,0)</f>
        <v>0</v>
      </c>
      <c r="EU131">
        <f ca="1">IF(AND($B131&gt;0,SUM(EU$3:EU130)=0,SUM($H131:ET131)=0),$B131,0)</f>
        <v>0</v>
      </c>
      <c r="EV131">
        <f ca="1">IF(AND($B131&gt;0,SUM(EV$3:EV130)=0,SUM($H131:EU131)=0),$B131,0)</f>
        <v>0</v>
      </c>
      <c r="EW131">
        <f ca="1">IF(AND($B131&gt;0,SUM(EW$3:EW130)=0,SUM($H131:EV131)=0),$B131,0)</f>
        <v>0</v>
      </c>
      <c r="EX131">
        <f ca="1">IF(AND($B131&gt;0,SUM(EX$3:EX130)=0,SUM($H131:EW131)=0),$B131,0)</f>
        <v>0</v>
      </c>
      <c r="EY131">
        <f ca="1">IF(AND($B131&gt;0,SUM(EY$3:EY130)=0,SUM($H131:EX131)=0),$B131,0)</f>
        <v>0</v>
      </c>
      <c r="EZ131">
        <f ca="1">IF(AND($B131&gt;0,SUM(EZ$3:EZ130)=0,SUM($H131:EY131)=0),$B131,0)</f>
        <v>0</v>
      </c>
      <c r="FA131">
        <f ca="1">IF(AND($B131&gt;0,SUM(FA$3:FA130)=0,SUM($H131:EZ131)=0),$B131,0)</f>
        <v>0</v>
      </c>
      <c r="FB131">
        <f ca="1">IF(AND($B131&gt;0,SUM(FB$3:FB130)=0,SUM($H131:FA131)=0),$B131,0)</f>
        <v>0</v>
      </c>
      <c r="FC131">
        <f ca="1">IF(AND($B131&gt;0,SUM(FC$3:FC130)=0,SUM($H131:FB131)=0),$B131,0)</f>
        <v>0</v>
      </c>
      <c r="FD131">
        <f ca="1">IF(AND($B131&gt;0,SUM(FD$3:FD130)=0,SUM($H131:FC131)=0),$B131,0)</f>
        <v>0</v>
      </c>
      <c r="FE131">
        <f ca="1">IF(AND($B131&gt;0,SUM(FE$3:FE130)=0,SUM($H131:FD131)=0),$B131,0)</f>
        <v>0</v>
      </c>
      <c r="FF131">
        <f ca="1">IF(AND($B131&gt;0,SUM(FF$3:FF130)=0,SUM($H131:FE131)=0),$B131,0)</f>
        <v>0</v>
      </c>
      <c r="FG131">
        <f ca="1">IF(AND($B131&gt;0,SUM(FG$3:FG130)=0,SUM($H131:FF131)=0),$B131,0)</f>
        <v>0</v>
      </c>
      <c r="FH131">
        <f ca="1">IF(AND($B131&gt;0,SUM(FH$3:FH130)=0,SUM($H131:FG131)=0),$B131,0)</f>
        <v>0</v>
      </c>
      <c r="FI131">
        <f ca="1">IF(AND($B131&gt;0,SUM(FI$3:FI130)=0,SUM($H131:FH131)=0),$B131,0)</f>
        <v>0</v>
      </c>
      <c r="FJ131">
        <f ca="1">IF(AND($B131&gt;0,SUM(FJ$3:FJ130)=0,SUM($H131:FI131)=0),$B131,0)</f>
        <v>0</v>
      </c>
      <c r="FK131">
        <f ca="1">IF(AND($B131&gt;0,SUM(FK$3:FK130)=0,SUM($H131:FJ131)=0),$B131,0)</f>
        <v>0</v>
      </c>
      <c r="FL131">
        <f ca="1">IF(AND($B131&gt;0,SUM(FL$3:FL130)=0,SUM($H131:FK131)=0),$B131,0)</f>
        <v>0</v>
      </c>
      <c r="FM131">
        <f ca="1">IF(AND($B131&gt;0,SUM(FM$3:FM130)=0,SUM($H131:FL131)=0),$B131,0)</f>
        <v>0</v>
      </c>
      <c r="FN131">
        <f ca="1">IF(AND($B131&gt;0,SUM(FN$3:FN130)=0,SUM($H131:FM131)=0),$B131,0)</f>
        <v>0</v>
      </c>
      <c r="FS131" s="67" t="s">
        <v>320</v>
      </c>
      <c r="FT131" s="67" t="s">
        <v>1004</v>
      </c>
      <c r="FU131" s="342" t="s">
        <v>1004</v>
      </c>
      <c r="FV131" s="374" t="s">
        <v>95</v>
      </c>
      <c r="FW131" s="71">
        <v>131</v>
      </c>
      <c r="FY131" s="67" t="s">
        <v>320</v>
      </c>
      <c r="FZ131" s="67" t="s">
        <v>1004</v>
      </c>
      <c r="GA131" s="342" t="s">
        <v>1004</v>
      </c>
      <c r="GB131" s="374" t="s">
        <v>95</v>
      </c>
      <c r="GE131" s="67" t="s">
        <v>320</v>
      </c>
      <c r="GF131" s="67" t="s">
        <v>1004</v>
      </c>
      <c r="GG131" s="342" t="s">
        <v>1004</v>
      </c>
      <c r="GH131" s="374" t="s">
        <v>95</v>
      </c>
    </row>
    <row r="132" spans="1:190" ht="15.75" hidden="1" thickBot="1" x14ac:dyDescent="0.3">
      <c r="A132">
        <v>132</v>
      </c>
      <c r="B132" s="368"/>
      <c r="C132" s="240" t="str">
        <f t="shared" ca="1" si="28"/>
        <v>Järjestelmä</v>
      </c>
      <c r="D132" s="240" t="str">
        <f t="shared" ca="1" si="28"/>
        <v/>
      </c>
      <c r="E132" s="240" t="str">
        <f t="shared" ca="1" si="28"/>
        <v/>
      </c>
      <c r="F132" s="240" t="str">
        <f t="shared" ca="1" si="28"/>
        <v/>
      </c>
      <c r="G132" s="47">
        <f ca="1">INDEX($I$2:$FN$2,ROWS(G$2:G132))</f>
        <v>0</v>
      </c>
      <c r="H132">
        <v>0</v>
      </c>
      <c r="I132">
        <f ca="1">IF(AND($B132&gt;0,SUM(I$3:I131)=0,SUM($H132:H132)=0),$B132,0)</f>
        <v>0</v>
      </c>
      <c r="J132">
        <f ca="1">IF(AND($B132&gt;0,SUM(J$3:J131)=0,SUM($H132:I132)=0),$B132,0)</f>
        <v>0</v>
      </c>
      <c r="K132">
        <f ca="1">IF(AND($B132&gt;0,SUM(K$3:K131)=0,SUM($H132:J132)=0),$B132,0)</f>
        <v>0</v>
      </c>
      <c r="L132">
        <f ca="1">IF(AND($B132&gt;0,SUM(L$3:L131)=0,SUM($H132:K132)=0),$B132,0)</f>
        <v>0</v>
      </c>
      <c r="M132">
        <f ca="1">IF(AND($B132&gt;0,SUM(M$3:M131)=0,SUM($H132:L132)=0),$B132,0)</f>
        <v>0</v>
      </c>
      <c r="N132">
        <f ca="1">IF(AND($B132&gt;0,SUM(N$3:N131)=0,SUM($H132:M132)=0),$B132,0)</f>
        <v>0</v>
      </c>
      <c r="O132">
        <f ca="1">IF(AND($B132&gt;0,SUM(O$3:O131)=0,SUM($H132:N132)=0),$B132,0)</f>
        <v>0</v>
      </c>
      <c r="P132">
        <f ca="1">IF(AND($B132&gt;0,SUM(P$3:P131)=0,SUM($H132:O132)=0),$B132,0)</f>
        <v>0</v>
      </c>
      <c r="Q132">
        <f ca="1">IF(AND($B132&gt;0,SUM(Q$3:Q131)=0,SUM($H132:P132)=0),$B132,0)</f>
        <v>0</v>
      </c>
      <c r="R132">
        <f ca="1">IF(AND($B132&gt;0,SUM(R$3:R131)=0,SUM($H132:Q132)=0),$B132,0)</f>
        <v>0</v>
      </c>
      <c r="S132">
        <f ca="1">IF(AND($B132&gt;0,SUM(S$3:S131)=0,SUM($H132:R132)=0),$B132,0)</f>
        <v>0</v>
      </c>
      <c r="T132">
        <f ca="1">IF(AND($B132&gt;0,SUM(T$3:T131)=0,SUM($H132:S132)=0),$B132,0)</f>
        <v>0</v>
      </c>
      <c r="U132">
        <f ca="1">IF(AND($B132&gt;0,SUM(U$3:U131)=0,SUM($H132:T132)=0),$B132,0)</f>
        <v>0</v>
      </c>
      <c r="V132">
        <f ca="1">IF(AND($B132&gt;0,SUM(V$3:V131)=0,SUM($H132:U132)=0),$B132,0)</f>
        <v>0</v>
      </c>
      <c r="W132">
        <f ca="1">IF(AND($B132&gt;0,SUM(W$3:W131)=0,SUM($H132:V132)=0),$B132,0)</f>
        <v>0</v>
      </c>
      <c r="X132">
        <f ca="1">IF(AND($B132&gt;0,SUM(X$3:X131)=0,SUM($H132:W132)=0),$B132,0)</f>
        <v>0</v>
      </c>
      <c r="Y132">
        <f ca="1">IF(AND($B132&gt;0,SUM(Y$3:Y131)=0,SUM($H132:X132)=0),$B132,0)</f>
        <v>0</v>
      </c>
      <c r="Z132">
        <f ca="1">IF(AND($B132&gt;0,SUM(Z$3:Z131)=0,SUM($H132:Y132)=0),$B132,0)</f>
        <v>0</v>
      </c>
      <c r="AA132">
        <f ca="1">IF(AND($B132&gt;0,SUM(AA$3:AA131)=0,SUM($H132:Z132)=0),$B132,0)</f>
        <v>0</v>
      </c>
      <c r="AB132">
        <f ca="1">IF(AND($B132&gt;0,SUM(AB$3:AB131)=0,SUM($H132:AA132)=0),$B132,0)</f>
        <v>0</v>
      </c>
      <c r="AC132">
        <f ca="1">IF(AND($B132&gt;0,SUM(AC$3:AC131)=0,SUM($H132:AB132)=0),$B132,0)</f>
        <v>0</v>
      </c>
      <c r="AD132">
        <f ca="1">IF(AND($B132&gt;0,SUM(AD$3:AD131)=0,SUM($H132:AC132)=0),$B132,0)</f>
        <v>0</v>
      </c>
      <c r="AE132">
        <f ca="1">IF(AND($B132&gt;0,SUM(AE$3:AE131)=0,SUM($H132:AD132)=0),$B132,0)</f>
        <v>0</v>
      </c>
      <c r="AF132">
        <f ca="1">IF(AND($B132&gt;0,SUM(AF$3:AF131)=0,SUM($H132:AE132)=0),$B132,0)</f>
        <v>0</v>
      </c>
      <c r="AG132">
        <f ca="1">IF(AND($B132&gt;0,SUM(AG$3:AG131)=0,SUM($H132:AF132)=0),$B132,0)</f>
        <v>0</v>
      </c>
      <c r="AH132">
        <f ca="1">IF(AND($B132&gt;0,SUM(AH$3:AH131)=0,SUM($H132:AG132)=0),$B132,0)</f>
        <v>0</v>
      </c>
      <c r="AI132">
        <f ca="1">IF(AND($B132&gt;0,SUM(AI$3:AI131)=0,SUM($H132:AH132)=0),$B132,0)</f>
        <v>0</v>
      </c>
      <c r="AJ132">
        <f ca="1">IF(AND($B132&gt;0,SUM(AJ$3:AJ131)=0,SUM($H132:AI132)=0),$B132,0)</f>
        <v>0</v>
      </c>
      <c r="AK132">
        <f ca="1">IF(AND($B132&gt;0,SUM(AK$3:AK131)=0,SUM($H132:AJ132)=0),$B132,0)</f>
        <v>0</v>
      </c>
      <c r="AL132">
        <f ca="1">IF(AND($B132&gt;0,SUM(AL$3:AL131)=0,SUM($H132:AK132)=0),$B132,0)</f>
        <v>0</v>
      </c>
      <c r="AM132">
        <f ca="1">IF(AND($B132&gt;0,SUM(AM$3:AM131)=0,SUM($H132:AL132)=0),$B132,0)</f>
        <v>0</v>
      </c>
      <c r="AN132">
        <f ca="1">IF(AND($B132&gt;0,SUM(AN$3:AN131)=0,SUM($H132:AM132)=0),$B132,0)</f>
        <v>0</v>
      </c>
      <c r="AO132">
        <f ca="1">IF(AND($B132&gt;0,SUM(AO$3:AO131)=0,SUM($H132:AN132)=0),$B132,0)</f>
        <v>0</v>
      </c>
      <c r="AP132">
        <f ca="1">IF(AND($B132&gt;0,SUM(AP$3:AP131)=0,SUM($H132:AO132)=0),$B132,0)</f>
        <v>0</v>
      </c>
      <c r="AQ132">
        <f ca="1">IF(AND($B132&gt;0,SUM(AQ$3:AQ131)=0,SUM($H132:AP132)=0),$B132,0)</f>
        <v>0</v>
      </c>
      <c r="AR132">
        <f ca="1">IF(AND($B132&gt;0,SUM(AR$3:AR131)=0,SUM($H132:AQ132)=0),$B132,0)</f>
        <v>0</v>
      </c>
      <c r="AS132">
        <f ca="1">IF(AND($B132&gt;0,SUM(AS$3:AS131)=0,SUM($H132:AR132)=0),$B132,0)</f>
        <v>0</v>
      </c>
      <c r="AT132">
        <f ca="1">IF(AND($B132&gt;0,SUM(AT$3:AT131)=0,SUM($H132:AS132)=0),$B132,0)</f>
        <v>0</v>
      </c>
      <c r="AU132">
        <f ca="1">IF(AND($B132&gt;0,SUM(AU$3:AU131)=0,SUM($H132:AT132)=0),$B132,0)</f>
        <v>0</v>
      </c>
      <c r="AV132">
        <f ca="1">IF(AND($B132&gt;0,SUM(AV$3:AV131)=0,SUM($H132:AU132)=0),$B132,0)</f>
        <v>0</v>
      </c>
      <c r="AW132">
        <f ca="1">IF(AND($B132&gt;0,SUM(AW$3:AW131)=0,SUM($H132:AV132)=0),$B132,0)</f>
        <v>0</v>
      </c>
      <c r="AX132">
        <f ca="1">IF(AND($B132&gt;0,SUM(AX$3:AX131)=0,SUM($H132:AW132)=0),$B132,0)</f>
        <v>0</v>
      </c>
      <c r="AY132">
        <f ca="1">IF(AND($B132&gt;0,SUM(AY$3:AY131)=0,SUM($H132:AX132)=0),$B132,0)</f>
        <v>0</v>
      </c>
      <c r="AZ132">
        <f ca="1">IF(AND($B132&gt;0,SUM(AZ$3:AZ131)=0,SUM($H132:AY132)=0),$B132,0)</f>
        <v>0</v>
      </c>
      <c r="BA132">
        <f ca="1">IF(AND($B132&gt;0,SUM(BA$3:BA131)=0,SUM($H132:AZ132)=0),$B132,0)</f>
        <v>0</v>
      </c>
      <c r="BB132">
        <f ca="1">IF(AND($B132&gt;0,SUM(BB$3:BB131)=0,SUM($H132:BA132)=0),$B132,0)</f>
        <v>0</v>
      </c>
      <c r="BC132">
        <f ca="1">IF(AND($B132&gt;0,SUM(BC$3:BC131)=0,SUM($H132:BB132)=0),$B132,0)</f>
        <v>0</v>
      </c>
      <c r="BD132">
        <f ca="1">IF(AND($B132&gt;0,SUM(BD$3:BD131)=0,SUM($H132:BC132)=0),$B132,0)</f>
        <v>0</v>
      </c>
      <c r="BE132">
        <f ca="1">IF(AND($B132&gt;0,SUM(BE$3:BE131)=0,SUM($H132:BD132)=0),$B132,0)</f>
        <v>0</v>
      </c>
      <c r="BF132">
        <f ca="1">IF(AND($B132&gt;0,SUM(BF$3:BF131)=0,SUM($H132:BE132)=0),$B132,0)</f>
        <v>0</v>
      </c>
      <c r="BG132">
        <f ca="1">IF(AND($B132&gt;0,SUM(BG$3:BG131)=0,SUM($H132:BF132)=0),$B132,0)</f>
        <v>0</v>
      </c>
      <c r="BH132">
        <f ca="1">IF(AND($B132&gt;0,SUM(BH$3:BH131)=0,SUM($H132:BG132)=0),$B132,0)</f>
        <v>0</v>
      </c>
      <c r="BI132">
        <f ca="1">IF(AND($B132&gt;0,SUM(BI$3:BI131)=0,SUM($H132:BH132)=0),$B132,0)</f>
        <v>0</v>
      </c>
      <c r="BJ132">
        <f ca="1">IF(AND($B132&gt;0,SUM(BJ$3:BJ131)=0,SUM($H132:BI132)=0),$B132,0)</f>
        <v>0</v>
      </c>
      <c r="BK132">
        <f ca="1">IF(AND($B132&gt;0,SUM(BK$3:BK131)=0,SUM($H132:BJ132)=0),$B132,0)</f>
        <v>0</v>
      </c>
      <c r="BL132">
        <f ca="1">IF(AND($B132&gt;0,SUM(BL$3:BL131)=0,SUM($H132:BK132)=0),$B132,0)</f>
        <v>0</v>
      </c>
      <c r="BM132">
        <f ca="1">IF(AND($B132&gt;0,SUM(BM$3:BM131)=0,SUM($H132:BL132)=0),$B132,0)</f>
        <v>0</v>
      </c>
      <c r="BN132">
        <f ca="1">IF(AND($B132&gt;0,SUM(BN$3:BN131)=0,SUM($H132:BM132)=0),$B132,0)</f>
        <v>0</v>
      </c>
      <c r="BO132">
        <f ca="1">IF(AND($B132&gt;0,SUM(BO$3:BO131)=0,SUM($H132:BN132)=0),$B132,0)</f>
        <v>0</v>
      </c>
      <c r="BP132">
        <f ca="1">IF(AND($B132&gt;0,SUM(BP$3:BP131)=0,SUM($H132:BO132)=0),$B132,0)</f>
        <v>0</v>
      </c>
      <c r="BQ132">
        <f ca="1">IF(AND($B132&gt;0,SUM(BQ$3:BQ131)=0,SUM($H132:BP132)=0),$B132,0)</f>
        <v>0</v>
      </c>
      <c r="BR132">
        <f ca="1">IF(AND($B132&gt;0,SUM(BR$3:BR131)=0,SUM($H132:BQ132)=0),$B132,0)</f>
        <v>0</v>
      </c>
      <c r="BS132">
        <f ca="1">IF(AND($B132&gt;0,SUM(BS$3:BS131)=0,SUM($H132:BR132)=0),$B132,0)</f>
        <v>0</v>
      </c>
      <c r="BT132">
        <f ca="1">IF(AND($B132&gt;0,SUM(BT$3:BT131)=0,SUM($H132:BS132)=0),$B132,0)</f>
        <v>0</v>
      </c>
      <c r="BU132">
        <f ca="1">IF(AND($B132&gt;0,SUM(BU$3:BU131)=0,SUM($H132:BT132)=0),$B132,0)</f>
        <v>0</v>
      </c>
      <c r="BV132">
        <f ca="1">IF(AND($B132&gt;0,SUM(BV$3:BV131)=0,SUM($H132:BU132)=0),$B132,0)</f>
        <v>0</v>
      </c>
      <c r="BW132">
        <f ca="1">IF(AND($B132&gt;0,SUM(BW$3:BW131)=0,SUM($H132:BV132)=0),$B132,0)</f>
        <v>0</v>
      </c>
      <c r="BX132">
        <f ca="1">IF(AND($B132&gt;0,SUM(BX$3:BX131)=0,SUM($H132:BW132)=0),$B132,0)</f>
        <v>0</v>
      </c>
      <c r="BY132">
        <f ca="1">IF(AND($B132&gt;0,SUM(BY$3:BY131)=0,SUM($H132:BX132)=0),$B132,0)</f>
        <v>0</v>
      </c>
      <c r="BZ132">
        <f ca="1">IF(AND($B132&gt;0,SUM(BZ$3:BZ131)=0,SUM($H132:BY132)=0),$B132,0)</f>
        <v>0</v>
      </c>
      <c r="CA132">
        <f ca="1">IF(AND($B132&gt;0,SUM(CA$3:CA131)=0,SUM($H132:BZ132)=0),$B132,0)</f>
        <v>0</v>
      </c>
      <c r="CB132">
        <f ca="1">IF(AND($B132&gt;0,SUM(CB$3:CB131)=0,SUM($H132:CA132)=0),$B132,0)</f>
        <v>0</v>
      </c>
      <c r="CC132">
        <f ca="1">IF(AND($B132&gt;0,SUM(CC$3:CC131)=0,SUM($H132:CB132)=0),$B132,0)</f>
        <v>0</v>
      </c>
      <c r="CD132">
        <f ca="1">IF(AND($B132&gt;0,SUM(CD$3:CD131)=0,SUM($H132:CC132)=0),$B132,0)</f>
        <v>0</v>
      </c>
      <c r="CE132">
        <f ca="1">IF(AND($B132&gt;0,SUM(CE$3:CE131)=0,SUM($H132:CD132)=0),$B132,0)</f>
        <v>0</v>
      </c>
      <c r="CF132">
        <f ca="1">IF(AND($B132&gt;0,SUM(CF$3:CF131)=0,SUM($H132:CE132)=0),$B132,0)</f>
        <v>0</v>
      </c>
      <c r="CG132">
        <f ca="1">IF(AND($B132&gt;0,SUM(CG$3:CG131)=0,SUM($H132:CF132)=0),$B132,0)</f>
        <v>0</v>
      </c>
      <c r="CH132">
        <f ca="1">IF(AND($B132&gt;0,SUM(CH$3:CH131)=0,SUM($H132:CG132)=0),$B132,0)</f>
        <v>0</v>
      </c>
      <c r="CI132">
        <f ca="1">IF(AND($B132&gt;0,SUM(CI$3:CI131)=0,SUM($H132:CH132)=0),$B132,0)</f>
        <v>0</v>
      </c>
      <c r="CJ132">
        <f ca="1">IF(AND($B132&gt;0,SUM(CJ$3:CJ131)=0,SUM($H132:CI132)=0),$B132,0)</f>
        <v>0</v>
      </c>
      <c r="CK132">
        <f ca="1">IF(AND($B132&gt;0,SUM(CK$3:CK131)=0,SUM($H132:CJ132)=0),$B132,0)</f>
        <v>0</v>
      </c>
      <c r="CL132">
        <f ca="1">IF(AND($B132&gt;0,SUM(CL$3:CL131)=0,SUM($H132:CK132)=0),$B132,0)</f>
        <v>0</v>
      </c>
      <c r="CM132">
        <f ca="1">IF(AND($B132&gt;0,SUM(CM$3:CM131)=0,SUM($H132:CL132)=0),$B132,0)</f>
        <v>0</v>
      </c>
      <c r="CN132">
        <f ca="1">IF(AND($B132&gt;0,SUM(CN$3:CN131)=0,SUM($H132:CM132)=0),$B132,0)</f>
        <v>0</v>
      </c>
      <c r="CO132">
        <f ca="1">IF(AND($B132&gt;0,SUM(CO$3:CO131)=0,SUM($H132:CN132)=0),$B132,0)</f>
        <v>0</v>
      </c>
      <c r="CP132">
        <f ca="1">IF(AND($B132&gt;0,SUM(CP$3:CP131)=0,SUM($H132:CO132)=0),$B132,0)</f>
        <v>0</v>
      </c>
      <c r="CQ132">
        <f ca="1">IF(AND($B132&gt;0,SUM(CQ$3:CQ131)=0,SUM($H132:CP132)=0),$B132,0)</f>
        <v>0</v>
      </c>
      <c r="CR132">
        <f ca="1">IF(AND($B132&gt;0,SUM(CR$3:CR131)=0,SUM($H132:CQ132)=0),$B132,0)</f>
        <v>0</v>
      </c>
      <c r="CS132">
        <f ca="1">IF(AND($B132&gt;0,SUM(CS$3:CS131)=0,SUM($H132:CR132)=0),$B132,0)</f>
        <v>0</v>
      </c>
      <c r="CT132">
        <f ca="1">IF(AND($B132&gt;0,SUM(CT$3:CT131)=0,SUM($H132:CS132)=0),$B132,0)</f>
        <v>0</v>
      </c>
      <c r="CU132">
        <f ca="1">IF(AND($B132&gt;0,SUM(CU$3:CU131)=0,SUM($H132:CT132)=0),$B132,0)</f>
        <v>0</v>
      </c>
      <c r="CV132">
        <f ca="1">IF(AND($B132&gt;0,SUM(CV$3:CV131)=0,SUM($H132:CU132)=0),$B132,0)</f>
        <v>0</v>
      </c>
      <c r="CW132">
        <f ca="1">IF(AND($B132&gt;0,SUM(CW$3:CW131)=0,SUM($H132:CV132)=0),$B132,0)</f>
        <v>0</v>
      </c>
      <c r="CX132">
        <f ca="1">IF(AND($B132&gt;0,SUM(CX$3:CX131)=0,SUM($H132:CW132)=0),$B132,0)</f>
        <v>0</v>
      </c>
      <c r="CY132">
        <f ca="1">IF(AND($B132&gt;0,SUM(CY$3:CY131)=0,SUM($H132:CX132)=0),$B132,0)</f>
        <v>0</v>
      </c>
      <c r="CZ132">
        <f ca="1">IF(AND($B132&gt;0,SUM(CZ$3:CZ131)=0,SUM($H132:CY132)=0),$B132,0)</f>
        <v>0</v>
      </c>
      <c r="DA132">
        <f ca="1">IF(AND($B132&gt;0,SUM(DA$3:DA131)=0,SUM($H132:CZ132)=0),$B132,0)</f>
        <v>0</v>
      </c>
      <c r="DB132">
        <f ca="1">IF(AND($B132&gt;0,SUM(DB$3:DB131)=0,SUM($H132:DA132)=0),$B132,0)</f>
        <v>0</v>
      </c>
      <c r="DC132">
        <f ca="1">IF(AND($B132&gt;0,SUM(DC$3:DC131)=0,SUM($H132:DB132)=0),$B132,0)</f>
        <v>0</v>
      </c>
      <c r="DD132">
        <f ca="1">IF(AND($B132&gt;0,SUM(DD$3:DD131)=0,SUM($H132:DC132)=0),$B132,0)</f>
        <v>0</v>
      </c>
      <c r="DE132">
        <f ca="1">IF(AND($B132&gt;0,SUM(DE$3:DE131)=0,SUM($H132:DD132)=0),$B132,0)</f>
        <v>0</v>
      </c>
      <c r="DF132">
        <f ca="1">IF(AND($B132&gt;0,SUM(DF$3:DF131)=0,SUM($H132:DE132)=0),$B132,0)</f>
        <v>0</v>
      </c>
      <c r="DG132">
        <f ca="1">IF(AND($B132&gt;0,SUM(DG$3:DG131)=0,SUM($H132:DF132)=0),$B132,0)</f>
        <v>0</v>
      </c>
      <c r="DH132">
        <f ca="1">IF(AND($B132&gt;0,SUM(DH$3:DH131)=0,SUM($H132:DG132)=0),$B132,0)</f>
        <v>0</v>
      </c>
      <c r="DI132">
        <f ca="1">IF(AND($B132&gt;0,SUM(DI$3:DI131)=0,SUM($H132:DH132)=0),$B132,0)</f>
        <v>0</v>
      </c>
      <c r="DJ132">
        <f ca="1">IF(AND($B132&gt;0,SUM(DJ$3:DJ131)=0,SUM($H132:DI132)=0),$B132,0)</f>
        <v>0</v>
      </c>
      <c r="DK132">
        <f ca="1">IF(AND($B132&gt;0,SUM(DK$3:DK131)=0,SUM($H132:DJ132)=0),$B132,0)</f>
        <v>0</v>
      </c>
      <c r="DL132">
        <f ca="1">IF(AND($B132&gt;0,SUM(DL$3:DL131)=0,SUM($H132:DK132)=0),$B132,0)</f>
        <v>0</v>
      </c>
      <c r="DM132">
        <f ca="1">IF(AND($B132&gt;0,SUM(DM$3:DM131)=0,SUM($H132:DL132)=0),$B132,0)</f>
        <v>0</v>
      </c>
      <c r="DN132">
        <f ca="1">IF(AND($B132&gt;0,SUM(DN$3:DN131)=0,SUM($H132:DM132)=0),$B132,0)</f>
        <v>0</v>
      </c>
      <c r="DO132">
        <f ca="1">IF(AND($B132&gt;0,SUM(DO$3:DO131)=0,SUM($H132:DN132)=0),$B132,0)</f>
        <v>0</v>
      </c>
      <c r="DP132">
        <f ca="1">IF(AND($B132&gt;0,SUM(DP$3:DP131)=0,SUM($H132:DO132)=0),$B132,0)</f>
        <v>0</v>
      </c>
      <c r="DQ132">
        <f ca="1">IF(AND($B132&gt;0,SUM(DQ$3:DQ131)=0,SUM($H132:DP132)=0),$B132,0)</f>
        <v>0</v>
      </c>
      <c r="DR132">
        <f ca="1">IF(AND($B132&gt;0,SUM(DR$3:DR131)=0,SUM($H132:DQ132)=0),$B132,0)</f>
        <v>0</v>
      </c>
      <c r="DS132">
        <f ca="1">IF(AND($B132&gt;0,SUM(DS$3:DS131)=0,SUM($H132:DR132)=0),$B132,0)</f>
        <v>0</v>
      </c>
      <c r="DT132">
        <f ca="1">IF(AND($B132&gt;0,SUM(DT$3:DT131)=0,SUM($H132:DS132)=0),$B132,0)</f>
        <v>0</v>
      </c>
      <c r="DU132">
        <f ca="1">IF(AND($B132&gt;0,SUM(DU$3:DU131)=0,SUM($H132:DT132)=0),$B132,0)</f>
        <v>0</v>
      </c>
      <c r="DV132">
        <f ca="1">IF(AND($B132&gt;0,SUM(DV$3:DV131)=0,SUM($H132:DU132)=0),$B132,0)</f>
        <v>0</v>
      </c>
      <c r="DW132">
        <f ca="1">IF(AND($B132&gt;0,SUM(DW$3:DW131)=0,SUM($H132:DV132)=0),$B132,0)</f>
        <v>0</v>
      </c>
      <c r="DX132">
        <f ca="1">IF(AND($B132&gt;0,SUM(DX$3:DX131)=0,SUM($H132:DW132)=0),$B132,0)</f>
        <v>0</v>
      </c>
      <c r="DY132">
        <f ca="1">IF(AND($B132&gt;0,SUM(DY$3:DY131)=0,SUM($H132:DX132)=0),$B132,0)</f>
        <v>0</v>
      </c>
      <c r="DZ132">
        <f ca="1">IF(AND($B132&gt;0,SUM(DZ$3:DZ131)=0,SUM($H132:DY132)=0),$B132,0)</f>
        <v>0</v>
      </c>
      <c r="EA132">
        <f ca="1">IF(AND($B132&gt;0,SUM(EA$3:EA131)=0,SUM($H132:DZ132)=0),$B132,0)</f>
        <v>0</v>
      </c>
      <c r="EB132">
        <f ca="1">IF(AND($B132&gt;0,SUM(EB$3:EB131)=0,SUM($H132:EA132)=0),$B132,0)</f>
        <v>0</v>
      </c>
      <c r="EC132">
        <f ca="1">IF(AND($B132&gt;0,SUM(EC$3:EC131)=0,SUM($H132:EB132)=0),$B132,0)</f>
        <v>0</v>
      </c>
      <c r="ED132">
        <f ca="1">IF(AND($B132&gt;0,SUM(ED$3:ED131)=0,SUM($H132:EC132)=0),$B132,0)</f>
        <v>0</v>
      </c>
      <c r="EE132">
        <f ca="1">IF(AND($B132&gt;0,SUM(EE$3:EE131)=0,SUM($H132:ED132)=0),$B132,0)</f>
        <v>0</v>
      </c>
      <c r="EF132">
        <f ca="1">IF(AND($B132&gt;0,SUM(EF$3:EF131)=0,SUM($H132:EE132)=0),$B132,0)</f>
        <v>0</v>
      </c>
      <c r="EG132">
        <f ca="1">IF(AND($B132&gt;0,SUM(EG$3:EG131)=0,SUM($H132:EF132)=0),$B132,0)</f>
        <v>0</v>
      </c>
      <c r="EH132">
        <f ca="1">IF(AND($B132&gt;0,SUM(EH$3:EH131)=0,SUM($H132:EG132)=0),$B132,0)</f>
        <v>0</v>
      </c>
      <c r="EI132">
        <f ca="1">IF(AND($B132&gt;0,SUM(EI$3:EI131)=0,SUM($H132:EH132)=0),$B132,0)</f>
        <v>0</v>
      </c>
      <c r="EJ132">
        <f ca="1">IF(AND($B132&gt;0,SUM(EJ$3:EJ131)=0,SUM($H132:EI132)=0),$B132,0)</f>
        <v>0</v>
      </c>
      <c r="EK132">
        <f ca="1">IF(AND($B132&gt;0,SUM(EK$3:EK131)=0,SUM($H132:EJ132)=0),$B132,0)</f>
        <v>0</v>
      </c>
      <c r="EL132">
        <f ca="1">IF(AND($B132&gt;0,SUM(EL$3:EL131)=0,SUM($H132:EK132)=0),$B132,0)</f>
        <v>0</v>
      </c>
      <c r="EM132">
        <f ca="1">IF(AND($B132&gt;0,SUM(EM$3:EM131)=0,SUM($H132:EL132)=0),$B132,0)</f>
        <v>0</v>
      </c>
      <c r="EN132">
        <f ca="1">IF(AND($B132&gt;0,SUM(EN$3:EN131)=0,SUM($H132:EM132)=0),$B132,0)</f>
        <v>0</v>
      </c>
      <c r="EO132">
        <f ca="1">IF(AND($B132&gt;0,SUM(EO$3:EO131)=0,SUM($H132:EN132)=0),$B132,0)</f>
        <v>0</v>
      </c>
      <c r="EP132">
        <f ca="1">IF(AND($B132&gt;0,SUM(EP$3:EP131)=0,SUM($H132:EO132)=0),$B132,0)</f>
        <v>0</v>
      </c>
      <c r="EQ132">
        <f ca="1">IF(AND($B132&gt;0,SUM(EQ$3:EQ131)=0,SUM($H132:EP132)=0),$B132,0)</f>
        <v>0</v>
      </c>
      <c r="ER132">
        <f ca="1">IF(AND($B132&gt;0,SUM(ER$3:ER131)=0,SUM($H132:EQ132)=0),$B132,0)</f>
        <v>0</v>
      </c>
      <c r="ES132">
        <f ca="1">IF(AND($B132&gt;0,SUM(ES$3:ES131)=0,SUM($H132:ER132)=0),$B132,0)</f>
        <v>0</v>
      </c>
      <c r="ET132">
        <f ca="1">IF(AND($B132&gt;0,SUM(ET$3:ET131)=0,SUM($H132:ES132)=0),$B132,0)</f>
        <v>0</v>
      </c>
      <c r="EU132">
        <f ca="1">IF(AND($B132&gt;0,SUM(EU$3:EU131)=0,SUM($H132:ET132)=0),$B132,0)</f>
        <v>0</v>
      </c>
      <c r="EV132">
        <f ca="1">IF(AND($B132&gt;0,SUM(EV$3:EV131)=0,SUM($H132:EU132)=0),$B132,0)</f>
        <v>0</v>
      </c>
      <c r="EW132">
        <f ca="1">IF(AND($B132&gt;0,SUM(EW$3:EW131)=0,SUM($H132:EV132)=0),$B132,0)</f>
        <v>0</v>
      </c>
      <c r="EX132">
        <f ca="1">IF(AND($B132&gt;0,SUM(EX$3:EX131)=0,SUM($H132:EW132)=0),$B132,0)</f>
        <v>0</v>
      </c>
      <c r="EY132">
        <f ca="1">IF(AND($B132&gt;0,SUM(EY$3:EY131)=0,SUM($H132:EX132)=0),$B132,0)</f>
        <v>0</v>
      </c>
      <c r="EZ132">
        <f ca="1">IF(AND($B132&gt;0,SUM(EZ$3:EZ131)=0,SUM($H132:EY132)=0),$B132,0)</f>
        <v>0</v>
      </c>
      <c r="FA132">
        <f ca="1">IF(AND($B132&gt;0,SUM(FA$3:FA131)=0,SUM($H132:EZ132)=0),$B132,0)</f>
        <v>0</v>
      </c>
      <c r="FB132">
        <f ca="1">IF(AND($B132&gt;0,SUM(FB$3:FB131)=0,SUM($H132:FA132)=0),$B132,0)</f>
        <v>0</v>
      </c>
      <c r="FC132">
        <f ca="1">IF(AND($B132&gt;0,SUM(FC$3:FC131)=0,SUM($H132:FB132)=0),$B132,0)</f>
        <v>0</v>
      </c>
      <c r="FD132">
        <f ca="1">IF(AND($B132&gt;0,SUM(FD$3:FD131)=0,SUM($H132:FC132)=0),$B132,0)</f>
        <v>0</v>
      </c>
      <c r="FE132">
        <f ca="1">IF(AND($B132&gt;0,SUM(FE$3:FE131)=0,SUM($H132:FD132)=0),$B132,0)</f>
        <v>0</v>
      </c>
      <c r="FF132">
        <f ca="1">IF(AND($B132&gt;0,SUM(FF$3:FF131)=0,SUM($H132:FE132)=0),$B132,0)</f>
        <v>0</v>
      </c>
      <c r="FG132">
        <f ca="1">IF(AND($B132&gt;0,SUM(FG$3:FG131)=0,SUM($H132:FF132)=0),$B132,0)</f>
        <v>0</v>
      </c>
      <c r="FH132">
        <f ca="1">IF(AND($B132&gt;0,SUM(FH$3:FH131)=0,SUM($H132:FG132)=0),$B132,0)</f>
        <v>0</v>
      </c>
      <c r="FI132">
        <f ca="1">IF(AND($B132&gt;0,SUM(FI$3:FI131)=0,SUM($H132:FH132)=0),$B132,0)</f>
        <v>0</v>
      </c>
      <c r="FJ132">
        <f ca="1">IF(AND($B132&gt;0,SUM(FJ$3:FJ131)=0,SUM($H132:FI132)=0),$B132,0)</f>
        <v>0</v>
      </c>
      <c r="FK132">
        <f ca="1">IF(AND($B132&gt;0,SUM(FK$3:FK131)=0,SUM($H132:FJ132)=0),$B132,0)</f>
        <v>0</v>
      </c>
      <c r="FL132">
        <f ca="1">IF(AND($B132&gt;0,SUM(FL$3:FL131)=0,SUM($H132:FK132)=0),$B132,0)</f>
        <v>0</v>
      </c>
      <c r="FM132">
        <f ca="1">IF(AND($B132&gt;0,SUM(FM$3:FM131)=0,SUM($H132:FL132)=0),$B132,0)</f>
        <v>0</v>
      </c>
      <c r="FN132">
        <f ca="1">IF(AND($B132&gt;0,SUM(FN$3:FN131)=0,SUM($H132:FM132)=0),$B132,0)</f>
        <v>0</v>
      </c>
      <c r="FS132" s="67" t="s">
        <v>323</v>
      </c>
      <c r="FT132" s="67" t="str">
        <f>""</f>
        <v/>
      </c>
      <c r="FU132" s="342" t="str">
        <f>""</f>
        <v/>
      </c>
      <c r="FV132" s="374" t="str">
        <f>""</f>
        <v/>
      </c>
      <c r="FW132" s="71">
        <v>132</v>
      </c>
      <c r="FY132" s="67" t="s">
        <v>323</v>
      </c>
      <c r="FZ132" s="67" t="str">
        <f>""</f>
        <v/>
      </c>
      <c r="GA132" s="342" t="str">
        <f>""</f>
        <v/>
      </c>
      <c r="GB132" s="374" t="str">
        <f>""</f>
        <v/>
      </c>
      <c r="GE132" s="67" t="s">
        <v>323</v>
      </c>
      <c r="GF132" s="67" t="str">
        <f>""</f>
        <v/>
      </c>
      <c r="GG132" s="342" t="str">
        <f>""</f>
        <v/>
      </c>
      <c r="GH132" s="374" t="str">
        <f>""</f>
        <v/>
      </c>
    </row>
    <row r="133" spans="1:190" ht="15.75" hidden="1" thickBot="1" x14ac:dyDescent="0.3">
      <c r="A133">
        <v>133</v>
      </c>
      <c r="C133" s="240" t="str">
        <f t="shared" ca="1" si="28"/>
        <v>Konemalli</v>
      </c>
      <c r="D133" s="240" t="str">
        <f t="shared" ca="1" si="28"/>
        <v/>
      </c>
      <c r="E133" s="240" t="str">
        <f t="shared" ca="1" si="28"/>
        <v/>
      </c>
      <c r="F133" s="240" t="str">
        <f t="shared" ca="1" si="28"/>
        <v/>
      </c>
      <c r="G133" s="47">
        <f ca="1">INDEX($I$2:$FN$2,ROWS(G$2:G133))</f>
        <v>0</v>
      </c>
      <c r="H133">
        <v>0</v>
      </c>
      <c r="I133">
        <f ca="1">IF(AND($B133&gt;0,SUM(I$3:I132)=0,SUM($H133:H133)=0),$B133,0)</f>
        <v>0</v>
      </c>
      <c r="J133">
        <f ca="1">IF(AND($B133&gt;0,SUM(J$3:J132)=0,SUM($H133:I133)=0),$B133,0)</f>
        <v>0</v>
      </c>
      <c r="K133">
        <f ca="1">IF(AND($B133&gt;0,SUM(K$3:K132)=0,SUM($H133:J133)=0),$B133,0)</f>
        <v>0</v>
      </c>
      <c r="L133">
        <f ca="1">IF(AND($B133&gt;0,SUM(L$3:L132)=0,SUM($H133:K133)=0),$B133,0)</f>
        <v>0</v>
      </c>
      <c r="M133">
        <f ca="1">IF(AND($B133&gt;0,SUM(M$3:M132)=0,SUM($H133:L133)=0),$B133,0)</f>
        <v>0</v>
      </c>
      <c r="N133">
        <f ca="1">IF(AND($B133&gt;0,SUM(N$3:N132)=0,SUM($H133:M133)=0),$B133,0)</f>
        <v>0</v>
      </c>
      <c r="O133">
        <f ca="1">IF(AND($B133&gt;0,SUM(O$3:O132)=0,SUM($H133:N133)=0),$B133,0)</f>
        <v>0</v>
      </c>
      <c r="P133">
        <f ca="1">IF(AND($B133&gt;0,SUM(P$3:P132)=0,SUM($H133:O133)=0),$B133,0)</f>
        <v>0</v>
      </c>
      <c r="Q133">
        <f ca="1">IF(AND($B133&gt;0,SUM(Q$3:Q132)=0,SUM($H133:P133)=0),$B133,0)</f>
        <v>0</v>
      </c>
      <c r="R133">
        <f ca="1">IF(AND($B133&gt;0,SUM(R$3:R132)=0,SUM($H133:Q133)=0),$B133,0)</f>
        <v>0</v>
      </c>
      <c r="S133">
        <f ca="1">IF(AND($B133&gt;0,SUM(S$3:S132)=0,SUM($H133:R133)=0),$B133,0)</f>
        <v>0</v>
      </c>
      <c r="T133">
        <f ca="1">IF(AND($B133&gt;0,SUM(T$3:T132)=0,SUM($H133:S133)=0),$B133,0)</f>
        <v>0</v>
      </c>
      <c r="U133">
        <f ca="1">IF(AND($B133&gt;0,SUM(U$3:U132)=0,SUM($H133:T133)=0),$B133,0)</f>
        <v>0</v>
      </c>
      <c r="V133">
        <f ca="1">IF(AND($B133&gt;0,SUM(V$3:V132)=0,SUM($H133:U133)=0),$B133,0)</f>
        <v>0</v>
      </c>
      <c r="W133">
        <f ca="1">IF(AND($B133&gt;0,SUM(W$3:W132)=0,SUM($H133:V133)=0),$B133,0)</f>
        <v>0</v>
      </c>
      <c r="X133">
        <f ca="1">IF(AND($B133&gt;0,SUM(X$3:X132)=0,SUM($H133:W133)=0),$B133,0)</f>
        <v>0</v>
      </c>
      <c r="Y133">
        <f ca="1">IF(AND($B133&gt;0,SUM(Y$3:Y132)=0,SUM($H133:X133)=0),$B133,0)</f>
        <v>0</v>
      </c>
      <c r="Z133">
        <f ca="1">IF(AND($B133&gt;0,SUM(Z$3:Z132)=0,SUM($H133:Y133)=0),$B133,0)</f>
        <v>0</v>
      </c>
      <c r="AA133">
        <f ca="1">IF(AND($B133&gt;0,SUM(AA$3:AA132)=0,SUM($H133:Z133)=0),$B133,0)</f>
        <v>0</v>
      </c>
      <c r="AB133">
        <f ca="1">IF(AND($B133&gt;0,SUM(AB$3:AB132)=0,SUM($H133:AA133)=0),$B133,0)</f>
        <v>0</v>
      </c>
      <c r="AC133">
        <f ca="1">IF(AND($B133&gt;0,SUM(AC$3:AC132)=0,SUM($H133:AB133)=0),$B133,0)</f>
        <v>0</v>
      </c>
      <c r="AD133">
        <f ca="1">IF(AND($B133&gt;0,SUM(AD$3:AD132)=0,SUM($H133:AC133)=0),$B133,0)</f>
        <v>0</v>
      </c>
      <c r="AE133">
        <f ca="1">IF(AND($B133&gt;0,SUM(AE$3:AE132)=0,SUM($H133:AD133)=0),$B133,0)</f>
        <v>0</v>
      </c>
      <c r="AF133">
        <f ca="1">IF(AND($B133&gt;0,SUM(AF$3:AF132)=0,SUM($H133:AE133)=0),$B133,0)</f>
        <v>0</v>
      </c>
      <c r="AG133">
        <f ca="1">IF(AND($B133&gt;0,SUM(AG$3:AG132)=0,SUM($H133:AF133)=0),$B133,0)</f>
        <v>0</v>
      </c>
      <c r="AH133">
        <f ca="1">IF(AND($B133&gt;0,SUM(AH$3:AH132)=0,SUM($H133:AG133)=0),$B133,0)</f>
        <v>0</v>
      </c>
      <c r="AI133">
        <f ca="1">IF(AND($B133&gt;0,SUM(AI$3:AI132)=0,SUM($H133:AH133)=0),$B133,0)</f>
        <v>0</v>
      </c>
      <c r="AJ133">
        <f ca="1">IF(AND($B133&gt;0,SUM(AJ$3:AJ132)=0,SUM($H133:AI133)=0),$B133,0)</f>
        <v>0</v>
      </c>
      <c r="AK133">
        <f ca="1">IF(AND($B133&gt;0,SUM(AK$3:AK132)=0,SUM($H133:AJ133)=0),$B133,0)</f>
        <v>0</v>
      </c>
      <c r="AL133">
        <f ca="1">IF(AND($B133&gt;0,SUM(AL$3:AL132)=0,SUM($H133:AK133)=0),$B133,0)</f>
        <v>0</v>
      </c>
      <c r="AM133">
        <f ca="1">IF(AND($B133&gt;0,SUM(AM$3:AM132)=0,SUM($H133:AL133)=0),$B133,0)</f>
        <v>0</v>
      </c>
      <c r="AN133">
        <f ca="1">IF(AND($B133&gt;0,SUM(AN$3:AN132)=0,SUM($H133:AM133)=0),$B133,0)</f>
        <v>0</v>
      </c>
      <c r="AO133">
        <f ca="1">IF(AND($B133&gt;0,SUM(AO$3:AO132)=0,SUM($H133:AN133)=0),$B133,0)</f>
        <v>0</v>
      </c>
      <c r="AP133">
        <f ca="1">IF(AND($B133&gt;0,SUM(AP$3:AP132)=0,SUM($H133:AO133)=0),$B133,0)</f>
        <v>0</v>
      </c>
      <c r="AQ133">
        <f ca="1">IF(AND($B133&gt;0,SUM(AQ$3:AQ132)=0,SUM($H133:AP133)=0),$B133,0)</f>
        <v>0</v>
      </c>
      <c r="AR133">
        <f ca="1">IF(AND($B133&gt;0,SUM(AR$3:AR132)=0,SUM($H133:AQ133)=0),$B133,0)</f>
        <v>0</v>
      </c>
      <c r="AS133">
        <f ca="1">IF(AND($B133&gt;0,SUM(AS$3:AS132)=0,SUM($H133:AR133)=0),$B133,0)</f>
        <v>0</v>
      </c>
      <c r="AT133">
        <f ca="1">IF(AND($B133&gt;0,SUM(AT$3:AT132)=0,SUM($H133:AS133)=0),$B133,0)</f>
        <v>0</v>
      </c>
      <c r="AU133">
        <f ca="1">IF(AND($B133&gt;0,SUM(AU$3:AU132)=0,SUM($H133:AT133)=0),$B133,0)</f>
        <v>0</v>
      </c>
      <c r="AV133">
        <f ca="1">IF(AND($B133&gt;0,SUM(AV$3:AV132)=0,SUM($H133:AU133)=0),$B133,0)</f>
        <v>0</v>
      </c>
      <c r="AW133">
        <f ca="1">IF(AND($B133&gt;0,SUM(AW$3:AW132)=0,SUM($H133:AV133)=0),$B133,0)</f>
        <v>0</v>
      </c>
      <c r="AX133">
        <f ca="1">IF(AND($B133&gt;0,SUM(AX$3:AX132)=0,SUM($H133:AW133)=0),$B133,0)</f>
        <v>0</v>
      </c>
      <c r="AY133">
        <f ca="1">IF(AND($B133&gt;0,SUM(AY$3:AY132)=0,SUM($H133:AX133)=0),$B133,0)</f>
        <v>0</v>
      </c>
      <c r="AZ133">
        <f ca="1">IF(AND($B133&gt;0,SUM(AZ$3:AZ132)=0,SUM($H133:AY133)=0),$B133,0)</f>
        <v>0</v>
      </c>
      <c r="BA133">
        <f ca="1">IF(AND($B133&gt;0,SUM(BA$3:BA132)=0,SUM($H133:AZ133)=0),$B133,0)</f>
        <v>0</v>
      </c>
      <c r="BB133">
        <f ca="1">IF(AND($B133&gt;0,SUM(BB$3:BB132)=0,SUM($H133:BA133)=0),$B133,0)</f>
        <v>0</v>
      </c>
      <c r="BC133">
        <f ca="1">IF(AND($B133&gt;0,SUM(BC$3:BC132)=0,SUM($H133:BB133)=0),$B133,0)</f>
        <v>0</v>
      </c>
      <c r="BD133">
        <f ca="1">IF(AND($B133&gt;0,SUM(BD$3:BD132)=0,SUM($H133:BC133)=0),$B133,0)</f>
        <v>0</v>
      </c>
      <c r="BE133">
        <f ca="1">IF(AND($B133&gt;0,SUM(BE$3:BE132)=0,SUM($H133:BD133)=0),$B133,0)</f>
        <v>0</v>
      </c>
      <c r="BF133">
        <f ca="1">IF(AND($B133&gt;0,SUM(BF$3:BF132)=0,SUM($H133:BE133)=0),$B133,0)</f>
        <v>0</v>
      </c>
      <c r="BG133">
        <f ca="1">IF(AND($B133&gt;0,SUM(BG$3:BG132)=0,SUM($H133:BF133)=0),$B133,0)</f>
        <v>0</v>
      </c>
      <c r="BH133">
        <f ca="1">IF(AND($B133&gt;0,SUM(BH$3:BH132)=0,SUM($H133:BG133)=0),$B133,0)</f>
        <v>0</v>
      </c>
      <c r="BI133">
        <f ca="1">IF(AND($B133&gt;0,SUM(BI$3:BI132)=0,SUM($H133:BH133)=0),$B133,0)</f>
        <v>0</v>
      </c>
      <c r="BJ133">
        <f ca="1">IF(AND($B133&gt;0,SUM(BJ$3:BJ132)=0,SUM($H133:BI133)=0),$B133,0)</f>
        <v>0</v>
      </c>
      <c r="BK133">
        <f ca="1">IF(AND($B133&gt;0,SUM(BK$3:BK132)=0,SUM($H133:BJ133)=0),$B133,0)</f>
        <v>0</v>
      </c>
      <c r="BL133">
        <f ca="1">IF(AND($B133&gt;0,SUM(BL$3:BL132)=0,SUM($H133:BK133)=0),$B133,0)</f>
        <v>0</v>
      </c>
      <c r="BM133">
        <f ca="1">IF(AND($B133&gt;0,SUM(BM$3:BM132)=0,SUM($H133:BL133)=0),$B133,0)</f>
        <v>0</v>
      </c>
      <c r="BN133">
        <f ca="1">IF(AND($B133&gt;0,SUM(BN$3:BN132)=0,SUM($H133:BM133)=0),$B133,0)</f>
        <v>0</v>
      </c>
      <c r="BO133">
        <f ca="1">IF(AND($B133&gt;0,SUM(BO$3:BO132)=0,SUM($H133:BN133)=0),$B133,0)</f>
        <v>0</v>
      </c>
      <c r="BP133">
        <f ca="1">IF(AND($B133&gt;0,SUM(BP$3:BP132)=0,SUM($H133:BO133)=0),$B133,0)</f>
        <v>0</v>
      </c>
      <c r="BQ133">
        <f ca="1">IF(AND($B133&gt;0,SUM(BQ$3:BQ132)=0,SUM($H133:BP133)=0),$B133,0)</f>
        <v>0</v>
      </c>
      <c r="BR133">
        <f ca="1">IF(AND($B133&gt;0,SUM(BR$3:BR132)=0,SUM($H133:BQ133)=0),$B133,0)</f>
        <v>0</v>
      </c>
      <c r="BS133">
        <f ca="1">IF(AND($B133&gt;0,SUM(BS$3:BS132)=0,SUM($H133:BR133)=0),$B133,0)</f>
        <v>0</v>
      </c>
      <c r="BT133">
        <f ca="1">IF(AND($B133&gt;0,SUM(BT$3:BT132)=0,SUM($H133:BS133)=0),$B133,0)</f>
        <v>0</v>
      </c>
      <c r="BU133">
        <f ca="1">IF(AND($B133&gt;0,SUM(BU$3:BU132)=0,SUM($H133:BT133)=0),$B133,0)</f>
        <v>0</v>
      </c>
      <c r="BV133">
        <f ca="1">IF(AND($B133&gt;0,SUM(BV$3:BV132)=0,SUM($H133:BU133)=0),$B133,0)</f>
        <v>0</v>
      </c>
      <c r="BW133">
        <f ca="1">IF(AND($B133&gt;0,SUM(BW$3:BW132)=0,SUM($H133:BV133)=0),$B133,0)</f>
        <v>0</v>
      </c>
      <c r="BX133">
        <f ca="1">IF(AND($B133&gt;0,SUM(BX$3:BX132)=0,SUM($H133:BW133)=0),$B133,0)</f>
        <v>0</v>
      </c>
      <c r="BY133">
        <f ca="1">IF(AND($B133&gt;0,SUM(BY$3:BY132)=0,SUM($H133:BX133)=0),$B133,0)</f>
        <v>0</v>
      </c>
      <c r="BZ133">
        <f ca="1">IF(AND($B133&gt;0,SUM(BZ$3:BZ132)=0,SUM($H133:BY133)=0),$B133,0)</f>
        <v>0</v>
      </c>
      <c r="CA133">
        <f ca="1">IF(AND($B133&gt;0,SUM(CA$3:CA132)=0,SUM($H133:BZ133)=0),$B133,0)</f>
        <v>0</v>
      </c>
      <c r="CB133">
        <f ca="1">IF(AND($B133&gt;0,SUM(CB$3:CB132)=0,SUM($H133:CA133)=0),$B133,0)</f>
        <v>0</v>
      </c>
      <c r="CC133">
        <f ca="1">IF(AND($B133&gt;0,SUM(CC$3:CC132)=0,SUM($H133:CB133)=0),$B133,0)</f>
        <v>0</v>
      </c>
      <c r="CD133">
        <f ca="1">IF(AND($B133&gt;0,SUM(CD$3:CD132)=0,SUM($H133:CC133)=0),$B133,0)</f>
        <v>0</v>
      </c>
      <c r="CE133">
        <f ca="1">IF(AND($B133&gt;0,SUM(CE$3:CE132)=0,SUM($H133:CD133)=0),$B133,0)</f>
        <v>0</v>
      </c>
      <c r="CF133">
        <f ca="1">IF(AND($B133&gt;0,SUM(CF$3:CF132)=0,SUM($H133:CE133)=0),$B133,0)</f>
        <v>0</v>
      </c>
      <c r="CG133">
        <f ca="1">IF(AND($B133&gt;0,SUM(CG$3:CG132)=0,SUM($H133:CF133)=0),$B133,0)</f>
        <v>0</v>
      </c>
      <c r="CH133">
        <f ca="1">IF(AND($B133&gt;0,SUM(CH$3:CH132)=0,SUM($H133:CG133)=0),$B133,0)</f>
        <v>0</v>
      </c>
      <c r="CI133">
        <f ca="1">IF(AND($B133&gt;0,SUM(CI$3:CI132)=0,SUM($H133:CH133)=0),$B133,0)</f>
        <v>0</v>
      </c>
      <c r="CJ133">
        <f ca="1">IF(AND($B133&gt;0,SUM(CJ$3:CJ132)=0,SUM($H133:CI133)=0),$B133,0)</f>
        <v>0</v>
      </c>
      <c r="CK133">
        <f ca="1">IF(AND($B133&gt;0,SUM(CK$3:CK132)=0,SUM($H133:CJ133)=0),$B133,0)</f>
        <v>0</v>
      </c>
      <c r="CL133">
        <f ca="1">IF(AND($B133&gt;0,SUM(CL$3:CL132)=0,SUM($H133:CK133)=0),$B133,0)</f>
        <v>0</v>
      </c>
      <c r="CM133">
        <f ca="1">IF(AND($B133&gt;0,SUM(CM$3:CM132)=0,SUM($H133:CL133)=0),$B133,0)</f>
        <v>0</v>
      </c>
      <c r="CN133">
        <f ca="1">IF(AND($B133&gt;0,SUM(CN$3:CN132)=0,SUM($H133:CM133)=0),$B133,0)</f>
        <v>0</v>
      </c>
      <c r="CO133">
        <f ca="1">IF(AND($B133&gt;0,SUM(CO$3:CO132)=0,SUM($H133:CN133)=0),$B133,0)</f>
        <v>0</v>
      </c>
      <c r="CP133">
        <f ca="1">IF(AND($B133&gt;0,SUM(CP$3:CP132)=0,SUM($H133:CO133)=0),$B133,0)</f>
        <v>0</v>
      </c>
      <c r="CQ133">
        <f ca="1">IF(AND($B133&gt;0,SUM(CQ$3:CQ132)=0,SUM($H133:CP133)=0),$B133,0)</f>
        <v>0</v>
      </c>
      <c r="CR133">
        <f ca="1">IF(AND($B133&gt;0,SUM(CR$3:CR132)=0,SUM($H133:CQ133)=0),$B133,0)</f>
        <v>0</v>
      </c>
      <c r="CS133">
        <f ca="1">IF(AND($B133&gt;0,SUM(CS$3:CS132)=0,SUM($H133:CR133)=0),$B133,0)</f>
        <v>0</v>
      </c>
      <c r="CT133">
        <f ca="1">IF(AND($B133&gt;0,SUM(CT$3:CT132)=0,SUM($H133:CS133)=0),$B133,0)</f>
        <v>0</v>
      </c>
      <c r="CU133">
        <f ca="1">IF(AND($B133&gt;0,SUM(CU$3:CU132)=0,SUM($H133:CT133)=0),$B133,0)</f>
        <v>0</v>
      </c>
      <c r="CV133">
        <f ca="1">IF(AND($B133&gt;0,SUM(CV$3:CV132)=0,SUM($H133:CU133)=0),$B133,0)</f>
        <v>0</v>
      </c>
      <c r="CW133">
        <f ca="1">IF(AND($B133&gt;0,SUM(CW$3:CW132)=0,SUM($H133:CV133)=0),$B133,0)</f>
        <v>0</v>
      </c>
      <c r="CX133">
        <f ca="1">IF(AND($B133&gt;0,SUM(CX$3:CX132)=0,SUM($H133:CW133)=0),$B133,0)</f>
        <v>0</v>
      </c>
      <c r="CY133">
        <f ca="1">IF(AND($B133&gt;0,SUM(CY$3:CY132)=0,SUM($H133:CX133)=0),$B133,0)</f>
        <v>0</v>
      </c>
      <c r="CZ133">
        <f ca="1">IF(AND($B133&gt;0,SUM(CZ$3:CZ132)=0,SUM($H133:CY133)=0),$B133,0)</f>
        <v>0</v>
      </c>
      <c r="DA133">
        <f ca="1">IF(AND($B133&gt;0,SUM(DA$3:DA132)=0,SUM($H133:CZ133)=0),$B133,0)</f>
        <v>0</v>
      </c>
      <c r="DB133">
        <f ca="1">IF(AND($B133&gt;0,SUM(DB$3:DB132)=0,SUM($H133:DA133)=0),$B133,0)</f>
        <v>0</v>
      </c>
      <c r="DC133">
        <f ca="1">IF(AND($B133&gt;0,SUM(DC$3:DC132)=0,SUM($H133:DB133)=0),$B133,0)</f>
        <v>0</v>
      </c>
      <c r="DD133">
        <f ca="1">IF(AND($B133&gt;0,SUM(DD$3:DD132)=0,SUM($H133:DC133)=0),$B133,0)</f>
        <v>0</v>
      </c>
      <c r="DE133">
        <f ca="1">IF(AND($B133&gt;0,SUM(DE$3:DE132)=0,SUM($H133:DD133)=0),$B133,0)</f>
        <v>0</v>
      </c>
      <c r="DF133">
        <f ca="1">IF(AND($B133&gt;0,SUM(DF$3:DF132)=0,SUM($H133:DE133)=0),$B133,0)</f>
        <v>0</v>
      </c>
      <c r="DG133">
        <f ca="1">IF(AND($B133&gt;0,SUM(DG$3:DG132)=0,SUM($H133:DF133)=0),$B133,0)</f>
        <v>0</v>
      </c>
      <c r="DH133">
        <f ca="1">IF(AND($B133&gt;0,SUM(DH$3:DH132)=0,SUM($H133:DG133)=0),$B133,0)</f>
        <v>0</v>
      </c>
      <c r="DI133">
        <f ca="1">IF(AND($B133&gt;0,SUM(DI$3:DI132)=0,SUM($H133:DH133)=0),$B133,0)</f>
        <v>0</v>
      </c>
      <c r="DJ133">
        <f ca="1">IF(AND($B133&gt;0,SUM(DJ$3:DJ132)=0,SUM($H133:DI133)=0),$B133,0)</f>
        <v>0</v>
      </c>
      <c r="DK133">
        <f ca="1">IF(AND($B133&gt;0,SUM(DK$3:DK132)=0,SUM($H133:DJ133)=0),$B133,0)</f>
        <v>0</v>
      </c>
      <c r="DL133">
        <f ca="1">IF(AND($B133&gt;0,SUM(DL$3:DL132)=0,SUM($H133:DK133)=0),$B133,0)</f>
        <v>0</v>
      </c>
      <c r="DM133">
        <f ca="1">IF(AND($B133&gt;0,SUM(DM$3:DM132)=0,SUM($H133:DL133)=0),$B133,0)</f>
        <v>0</v>
      </c>
      <c r="DN133">
        <f ca="1">IF(AND($B133&gt;0,SUM(DN$3:DN132)=0,SUM($H133:DM133)=0),$B133,0)</f>
        <v>0</v>
      </c>
      <c r="DO133">
        <f ca="1">IF(AND($B133&gt;0,SUM(DO$3:DO132)=0,SUM($H133:DN133)=0),$B133,0)</f>
        <v>0</v>
      </c>
      <c r="DP133">
        <f ca="1">IF(AND($B133&gt;0,SUM(DP$3:DP132)=0,SUM($H133:DO133)=0),$B133,0)</f>
        <v>0</v>
      </c>
      <c r="DQ133">
        <f ca="1">IF(AND($B133&gt;0,SUM(DQ$3:DQ132)=0,SUM($H133:DP133)=0),$B133,0)</f>
        <v>0</v>
      </c>
      <c r="DR133">
        <f ca="1">IF(AND($B133&gt;0,SUM(DR$3:DR132)=0,SUM($H133:DQ133)=0),$B133,0)</f>
        <v>0</v>
      </c>
      <c r="DS133">
        <f ca="1">IF(AND($B133&gt;0,SUM(DS$3:DS132)=0,SUM($H133:DR133)=0),$B133,0)</f>
        <v>0</v>
      </c>
      <c r="DT133">
        <f ca="1">IF(AND($B133&gt;0,SUM(DT$3:DT132)=0,SUM($H133:DS133)=0),$B133,0)</f>
        <v>0</v>
      </c>
      <c r="DU133">
        <f ca="1">IF(AND($B133&gt;0,SUM(DU$3:DU132)=0,SUM($H133:DT133)=0),$B133,0)</f>
        <v>0</v>
      </c>
      <c r="DV133">
        <f ca="1">IF(AND($B133&gt;0,SUM(DV$3:DV132)=0,SUM($H133:DU133)=0),$B133,0)</f>
        <v>0</v>
      </c>
      <c r="DW133">
        <f ca="1">IF(AND($B133&gt;0,SUM(DW$3:DW132)=0,SUM($H133:DV133)=0),$B133,0)</f>
        <v>0</v>
      </c>
      <c r="DX133">
        <f ca="1">IF(AND($B133&gt;0,SUM(DX$3:DX132)=0,SUM($H133:DW133)=0),$B133,0)</f>
        <v>0</v>
      </c>
      <c r="DY133">
        <f ca="1">IF(AND($B133&gt;0,SUM(DY$3:DY132)=0,SUM($H133:DX133)=0),$B133,0)</f>
        <v>0</v>
      </c>
      <c r="DZ133">
        <f ca="1">IF(AND($B133&gt;0,SUM(DZ$3:DZ132)=0,SUM($H133:DY133)=0),$B133,0)</f>
        <v>0</v>
      </c>
      <c r="EA133">
        <f ca="1">IF(AND($B133&gt;0,SUM(EA$3:EA132)=0,SUM($H133:DZ133)=0),$B133,0)</f>
        <v>0</v>
      </c>
      <c r="EB133">
        <f ca="1">IF(AND($B133&gt;0,SUM(EB$3:EB132)=0,SUM($H133:EA133)=0),$B133,0)</f>
        <v>0</v>
      </c>
      <c r="EC133">
        <f ca="1">IF(AND($B133&gt;0,SUM(EC$3:EC132)=0,SUM($H133:EB133)=0),$B133,0)</f>
        <v>0</v>
      </c>
      <c r="ED133">
        <f ca="1">IF(AND($B133&gt;0,SUM(ED$3:ED132)=0,SUM($H133:EC133)=0),$B133,0)</f>
        <v>0</v>
      </c>
      <c r="EE133">
        <f ca="1">IF(AND($B133&gt;0,SUM(EE$3:EE132)=0,SUM($H133:ED133)=0),$B133,0)</f>
        <v>0</v>
      </c>
      <c r="EF133">
        <f ca="1">IF(AND($B133&gt;0,SUM(EF$3:EF132)=0,SUM($H133:EE133)=0),$B133,0)</f>
        <v>0</v>
      </c>
      <c r="EG133">
        <f ca="1">IF(AND($B133&gt;0,SUM(EG$3:EG132)=0,SUM($H133:EF133)=0),$B133,0)</f>
        <v>0</v>
      </c>
      <c r="EH133">
        <f ca="1">IF(AND($B133&gt;0,SUM(EH$3:EH132)=0,SUM($H133:EG133)=0),$B133,0)</f>
        <v>0</v>
      </c>
      <c r="EI133">
        <f ca="1">IF(AND($B133&gt;0,SUM(EI$3:EI132)=0,SUM($H133:EH133)=0),$B133,0)</f>
        <v>0</v>
      </c>
      <c r="EJ133">
        <f ca="1">IF(AND($B133&gt;0,SUM(EJ$3:EJ132)=0,SUM($H133:EI133)=0),$B133,0)</f>
        <v>0</v>
      </c>
      <c r="EK133">
        <f ca="1">IF(AND($B133&gt;0,SUM(EK$3:EK132)=0,SUM($H133:EJ133)=0),$B133,0)</f>
        <v>0</v>
      </c>
      <c r="EL133">
        <f ca="1">IF(AND($B133&gt;0,SUM(EL$3:EL132)=0,SUM($H133:EK133)=0),$B133,0)</f>
        <v>0</v>
      </c>
      <c r="EM133">
        <f ca="1">IF(AND($B133&gt;0,SUM(EM$3:EM132)=0,SUM($H133:EL133)=0),$B133,0)</f>
        <v>0</v>
      </c>
      <c r="EN133">
        <f ca="1">IF(AND($B133&gt;0,SUM(EN$3:EN132)=0,SUM($H133:EM133)=0),$B133,0)</f>
        <v>0</v>
      </c>
      <c r="EO133">
        <f ca="1">IF(AND($B133&gt;0,SUM(EO$3:EO132)=0,SUM($H133:EN133)=0),$B133,0)</f>
        <v>0</v>
      </c>
      <c r="EP133">
        <f ca="1">IF(AND($B133&gt;0,SUM(EP$3:EP132)=0,SUM($H133:EO133)=0),$B133,0)</f>
        <v>0</v>
      </c>
      <c r="EQ133">
        <f ca="1">IF(AND($B133&gt;0,SUM(EQ$3:EQ132)=0,SUM($H133:EP133)=0),$B133,0)</f>
        <v>0</v>
      </c>
      <c r="ER133">
        <f ca="1">IF(AND($B133&gt;0,SUM(ER$3:ER132)=0,SUM($H133:EQ133)=0),$B133,0)</f>
        <v>0</v>
      </c>
      <c r="ES133">
        <f ca="1">IF(AND($B133&gt;0,SUM(ES$3:ES132)=0,SUM($H133:ER133)=0),$B133,0)</f>
        <v>0</v>
      </c>
      <c r="ET133">
        <f ca="1">IF(AND($B133&gt;0,SUM(ET$3:ET132)=0,SUM($H133:ES133)=0),$B133,0)</f>
        <v>0</v>
      </c>
      <c r="EU133">
        <f ca="1">IF(AND($B133&gt;0,SUM(EU$3:EU132)=0,SUM($H133:ET133)=0),$B133,0)</f>
        <v>0</v>
      </c>
      <c r="EV133">
        <f ca="1">IF(AND($B133&gt;0,SUM(EV$3:EV132)=0,SUM($H133:EU133)=0),$B133,0)</f>
        <v>0</v>
      </c>
      <c r="EW133">
        <f ca="1">IF(AND($B133&gt;0,SUM(EW$3:EW132)=0,SUM($H133:EV133)=0),$B133,0)</f>
        <v>0</v>
      </c>
      <c r="EX133">
        <f ca="1">IF(AND($B133&gt;0,SUM(EX$3:EX132)=0,SUM($H133:EW133)=0),$B133,0)</f>
        <v>0</v>
      </c>
      <c r="EY133">
        <f ca="1">IF(AND($B133&gt;0,SUM(EY$3:EY132)=0,SUM($H133:EX133)=0),$B133,0)</f>
        <v>0</v>
      </c>
      <c r="EZ133">
        <f ca="1">IF(AND($B133&gt;0,SUM(EZ$3:EZ132)=0,SUM($H133:EY133)=0),$B133,0)</f>
        <v>0</v>
      </c>
      <c r="FA133">
        <f ca="1">IF(AND($B133&gt;0,SUM(FA$3:FA132)=0,SUM($H133:EZ133)=0),$B133,0)</f>
        <v>0</v>
      </c>
      <c r="FB133">
        <f ca="1">IF(AND($B133&gt;0,SUM(FB$3:FB132)=0,SUM($H133:FA133)=0),$B133,0)</f>
        <v>0</v>
      </c>
      <c r="FC133">
        <f ca="1">IF(AND($B133&gt;0,SUM(FC$3:FC132)=0,SUM($H133:FB133)=0),$B133,0)</f>
        <v>0</v>
      </c>
      <c r="FD133">
        <f ca="1">IF(AND($B133&gt;0,SUM(FD$3:FD132)=0,SUM($H133:FC133)=0),$B133,0)</f>
        <v>0</v>
      </c>
      <c r="FE133">
        <f ca="1">IF(AND($B133&gt;0,SUM(FE$3:FE132)=0,SUM($H133:FD133)=0),$B133,0)</f>
        <v>0</v>
      </c>
      <c r="FF133">
        <f ca="1">IF(AND($B133&gt;0,SUM(FF$3:FF132)=0,SUM($H133:FE133)=0),$B133,0)</f>
        <v>0</v>
      </c>
      <c r="FG133">
        <f ca="1">IF(AND($B133&gt;0,SUM(FG$3:FG132)=0,SUM($H133:FF133)=0),$B133,0)</f>
        <v>0</v>
      </c>
      <c r="FH133">
        <f ca="1">IF(AND($B133&gt;0,SUM(FH$3:FH132)=0,SUM($H133:FG133)=0),$B133,0)</f>
        <v>0</v>
      </c>
      <c r="FI133">
        <f ca="1">IF(AND($B133&gt;0,SUM(FI$3:FI132)=0,SUM($H133:FH133)=0),$B133,0)</f>
        <v>0</v>
      </c>
      <c r="FJ133">
        <f ca="1">IF(AND($B133&gt;0,SUM(FJ$3:FJ132)=0,SUM($H133:FI133)=0),$B133,0)</f>
        <v>0</v>
      </c>
      <c r="FK133">
        <f ca="1">IF(AND($B133&gt;0,SUM(FK$3:FK132)=0,SUM($H133:FJ133)=0),$B133,0)</f>
        <v>0</v>
      </c>
      <c r="FL133">
        <f ca="1">IF(AND($B133&gt;0,SUM(FL$3:FL132)=0,SUM($H133:FK133)=0),$B133,0)</f>
        <v>0</v>
      </c>
      <c r="FM133">
        <f ca="1">IF(AND($B133&gt;0,SUM(FM$3:FM132)=0,SUM($H133:FL133)=0),$B133,0)</f>
        <v>0</v>
      </c>
      <c r="FN133">
        <f ca="1">IF(AND($B133&gt;0,SUM(FN$3:FN132)=0,SUM($H133:FM133)=0),$B133,0)</f>
        <v>0</v>
      </c>
      <c r="FS133" s="67" t="str">
        <f ca="1">ValintaohjelmaCentral!$C9</f>
        <v>Konemalli</v>
      </c>
      <c r="FT133" s="67" t="str">
        <f ca="1">ValintaohjelmaCentral!F9</f>
        <v/>
      </c>
      <c r="FU133" s="342" t="str">
        <f>""</f>
        <v/>
      </c>
      <c r="FV133" s="374" t="str">
        <f>""</f>
        <v/>
      </c>
      <c r="FW133">
        <f>IF(AND(ValintaohjelmaCentral!FY9&lt;&gt;"-",ValintaohjelmaCentral!FY9&lt;&gt;""),FV133,0)</f>
        <v>0</v>
      </c>
      <c r="FY133" s="67" t="str">
        <f ca="1">ValintaohjelmaCentral!$C9</f>
        <v>Konemalli</v>
      </c>
      <c r="FZ133" s="67">
        <f>ValintaohjelmaCentral!L9</f>
        <v>0</v>
      </c>
      <c r="GA133" s="342" t="str">
        <f>""</f>
        <v/>
      </c>
      <c r="GB133" s="374" t="str">
        <f>""</f>
        <v/>
      </c>
      <c r="GE133" s="67" t="str">
        <f ca="1">ValintaohjelmaCentral!$C9</f>
        <v>Konemalli</v>
      </c>
      <c r="GF133" s="67" t="str">
        <f>ValintaohjelmaCentral!R9</f>
        <v>-</v>
      </c>
      <c r="GG133" s="342" t="str">
        <f>""</f>
        <v/>
      </c>
      <c r="GH133" s="374" t="str">
        <f>""</f>
        <v/>
      </c>
    </row>
    <row r="134" spans="1:190" ht="15.75" hidden="1" thickBot="1" x14ac:dyDescent="0.3">
      <c r="A134">
        <v>134</v>
      </c>
      <c r="C134" s="240" t="str">
        <f t="shared" ca="1" si="28"/>
        <v>IV-Kone</v>
      </c>
      <c r="D134" s="240">
        <f t="shared" ca="1" si="28"/>
        <v>0</v>
      </c>
      <c r="E134" s="240" t="str">
        <f t="shared" ca="1" si="28"/>
        <v/>
      </c>
      <c r="F134" s="240" t="str">
        <f t="shared" ca="1" si="28"/>
        <v>-</v>
      </c>
      <c r="G134" s="47">
        <f ca="1">INDEX($I$2:$FN$2,ROWS(G$2:G134))</f>
        <v>1</v>
      </c>
      <c r="H134">
        <v>0</v>
      </c>
      <c r="I134">
        <f ca="1">IF(AND($B134&gt;0,SUM(I$3:I133)=0,SUM($H134:H134)=0),$B134,0)</f>
        <v>0</v>
      </c>
      <c r="J134">
        <f ca="1">IF(AND($B134&gt;0,SUM(J$3:J133)=0,SUM($H134:I134)=0),$B134,0)</f>
        <v>0</v>
      </c>
      <c r="K134">
        <f ca="1">IF(AND($B134&gt;0,SUM(K$3:K133)=0,SUM($H134:J134)=0),$B134,0)</f>
        <v>0</v>
      </c>
      <c r="L134">
        <f ca="1">IF(AND($B134&gt;0,SUM(L$3:L133)=0,SUM($H134:K134)=0),$B134,0)</f>
        <v>0</v>
      </c>
      <c r="M134">
        <f ca="1">IF(AND($B134&gt;0,SUM(M$3:M133)=0,SUM($H134:L134)=0),$B134,0)</f>
        <v>0</v>
      </c>
      <c r="N134">
        <f ca="1">IF(AND($B134&gt;0,SUM(N$3:N133)=0,SUM($H134:M134)=0),$B134,0)</f>
        <v>0</v>
      </c>
      <c r="O134">
        <f ca="1">IF(AND($B134&gt;0,SUM(O$3:O133)=0,SUM($H134:N134)=0),$B134,0)</f>
        <v>0</v>
      </c>
      <c r="P134">
        <f ca="1">IF(AND($B134&gt;0,SUM(P$3:P133)=0,SUM($H134:O134)=0),$B134,0)</f>
        <v>0</v>
      </c>
      <c r="Q134">
        <f ca="1">IF(AND($B134&gt;0,SUM(Q$3:Q133)=0,SUM($H134:P134)=0),$B134,0)</f>
        <v>0</v>
      </c>
      <c r="R134">
        <f ca="1">IF(AND($B134&gt;0,SUM(R$3:R133)=0,SUM($H134:Q134)=0),$B134,0)</f>
        <v>0</v>
      </c>
      <c r="S134">
        <f ca="1">IF(AND($B134&gt;0,SUM(S$3:S133)=0,SUM($H134:R134)=0),$B134,0)</f>
        <v>0</v>
      </c>
      <c r="T134">
        <f ca="1">IF(AND($B134&gt;0,SUM(T$3:T133)=0,SUM($H134:S134)=0),$B134,0)</f>
        <v>0</v>
      </c>
      <c r="U134">
        <f ca="1">IF(AND($B134&gt;0,SUM(U$3:U133)=0,SUM($H134:T134)=0),$B134,0)</f>
        <v>0</v>
      </c>
      <c r="V134">
        <f ca="1">IF(AND($B134&gt;0,SUM(V$3:V133)=0,SUM($H134:U134)=0),$B134,0)</f>
        <v>0</v>
      </c>
      <c r="W134">
        <f ca="1">IF(AND($B134&gt;0,SUM(W$3:W133)=0,SUM($H134:V134)=0),$B134,0)</f>
        <v>0</v>
      </c>
      <c r="X134">
        <f ca="1">IF(AND($B134&gt;0,SUM(X$3:X133)=0,SUM($H134:W134)=0),$B134,0)</f>
        <v>0</v>
      </c>
      <c r="Y134">
        <f ca="1">IF(AND($B134&gt;0,SUM(Y$3:Y133)=0,SUM($H134:X134)=0),$B134,0)</f>
        <v>0</v>
      </c>
      <c r="Z134">
        <f ca="1">IF(AND($B134&gt;0,SUM(Z$3:Z133)=0,SUM($H134:Y134)=0),$B134,0)</f>
        <v>0</v>
      </c>
      <c r="AA134">
        <f ca="1">IF(AND($B134&gt;0,SUM(AA$3:AA133)=0,SUM($H134:Z134)=0),$B134,0)</f>
        <v>0</v>
      </c>
      <c r="AB134">
        <f ca="1">IF(AND($B134&gt;0,SUM(AB$3:AB133)=0,SUM($H134:AA134)=0),$B134,0)</f>
        <v>0</v>
      </c>
      <c r="AC134">
        <f ca="1">IF(AND($B134&gt;0,SUM(AC$3:AC133)=0,SUM($H134:AB134)=0),$B134,0)</f>
        <v>0</v>
      </c>
      <c r="AD134">
        <f ca="1">IF(AND($B134&gt;0,SUM(AD$3:AD133)=0,SUM($H134:AC134)=0),$B134,0)</f>
        <v>0</v>
      </c>
      <c r="AE134">
        <f ca="1">IF(AND($B134&gt;0,SUM(AE$3:AE133)=0,SUM($H134:AD134)=0),$B134,0)</f>
        <v>0</v>
      </c>
      <c r="AF134">
        <f ca="1">IF(AND($B134&gt;0,SUM(AF$3:AF133)=0,SUM($H134:AE134)=0),$B134,0)</f>
        <v>0</v>
      </c>
      <c r="AG134">
        <f ca="1">IF(AND($B134&gt;0,SUM(AG$3:AG133)=0,SUM($H134:AF134)=0),$B134,0)</f>
        <v>0</v>
      </c>
      <c r="AH134">
        <f ca="1">IF(AND($B134&gt;0,SUM(AH$3:AH133)=0,SUM($H134:AG134)=0),$B134,0)</f>
        <v>0</v>
      </c>
      <c r="AI134">
        <f ca="1">IF(AND($B134&gt;0,SUM(AI$3:AI133)=0,SUM($H134:AH134)=0),$B134,0)</f>
        <v>0</v>
      </c>
      <c r="AJ134">
        <f ca="1">IF(AND($B134&gt;0,SUM(AJ$3:AJ133)=0,SUM($H134:AI134)=0),$B134,0)</f>
        <v>0</v>
      </c>
      <c r="AK134">
        <f ca="1">IF(AND($B134&gt;0,SUM(AK$3:AK133)=0,SUM($H134:AJ134)=0),$B134,0)</f>
        <v>0</v>
      </c>
      <c r="AL134">
        <f ca="1">IF(AND($B134&gt;0,SUM(AL$3:AL133)=0,SUM($H134:AK134)=0),$B134,0)</f>
        <v>0</v>
      </c>
      <c r="AM134">
        <f ca="1">IF(AND($B134&gt;0,SUM(AM$3:AM133)=0,SUM($H134:AL134)=0),$B134,0)</f>
        <v>0</v>
      </c>
      <c r="AN134">
        <f ca="1">IF(AND($B134&gt;0,SUM(AN$3:AN133)=0,SUM($H134:AM134)=0),$B134,0)</f>
        <v>0</v>
      </c>
      <c r="AO134">
        <f ca="1">IF(AND($B134&gt;0,SUM(AO$3:AO133)=0,SUM($H134:AN134)=0),$B134,0)</f>
        <v>0</v>
      </c>
      <c r="AP134">
        <f ca="1">IF(AND($B134&gt;0,SUM(AP$3:AP133)=0,SUM($H134:AO134)=0),$B134,0)</f>
        <v>0</v>
      </c>
      <c r="AQ134">
        <f ca="1">IF(AND($B134&gt;0,SUM(AQ$3:AQ133)=0,SUM($H134:AP134)=0),$B134,0)</f>
        <v>0</v>
      </c>
      <c r="AR134">
        <f ca="1">IF(AND($B134&gt;0,SUM(AR$3:AR133)=0,SUM($H134:AQ134)=0),$B134,0)</f>
        <v>0</v>
      </c>
      <c r="AS134">
        <f ca="1">IF(AND($B134&gt;0,SUM(AS$3:AS133)=0,SUM($H134:AR134)=0),$B134,0)</f>
        <v>0</v>
      </c>
      <c r="AT134">
        <f ca="1">IF(AND($B134&gt;0,SUM(AT$3:AT133)=0,SUM($H134:AS134)=0),$B134,0)</f>
        <v>0</v>
      </c>
      <c r="AU134">
        <f ca="1">IF(AND($B134&gt;0,SUM(AU$3:AU133)=0,SUM($H134:AT134)=0),$B134,0)</f>
        <v>0</v>
      </c>
      <c r="AV134">
        <f ca="1">IF(AND($B134&gt;0,SUM(AV$3:AV133)=0,SUM($H134:AU134)=0),$B134,0)</f>
        <v>0</v>
      </c>
      <c r="AW134">
        <f ca="1">IF(AND($B134&gt;0,SUM(AW$3:AW133)=0,SUM($H134:AV134)=0),$B134,0)</f>
        <v>0</v>
      </c>
      <c r="AX134">
        <f ca="1">IF(AND($B134&gt;0,SUM(AX$3:AX133)=0,SUM($H134:AW134)=0),$B134,0)</f>
        <v>0</v>
      </c>
      <c r="AY134">
        <f ca="1">IF(AND($B134&gt;0,SUM(AY$3:AY133)=0,SUM($H134:AX134)=0),$B134,0)</f>
        <v>0</v>
      </c>
      <c r="AZ134">
        <f ca="1">IF(AND($B134&gt;0,SUM(AZ$3:AZ133)=0,SUM($H134:AY134)=0),$B134,0)</f>
        <v>0</v>
      </c>
      <c r="BA134">
        <f ca="1">IF(AND($B134&gt;0,SUM(BA$3:BA133)=0,SUM($H134:AZ134)=0),$B134,0)</f>
        <v>0</v>
      </c>
      <c r="BB134">
        <f ca="1">IF(AND($B134&gt;0,SUM(BB$3:BB133)=0,SUM($H134:BA134)=0),$B134,0)</f>
        <v>0</v>
      </c>
      <c r="BC134">
        <f ca="1">IF(AND($B134&gt;0,SUM(BC$3:BC133)=0,SUM($H134:BB134)=0),$B134,0)</f>
        <v>0</v>
      </c>
      <c r="BD134">
        <f ca="1">IF(AND($B134&gt;0,SUM(BD$3:BD133)=0,SUM($H134:BC134)=0),$B134,0)</f>
        <v>0</v>
      </c>
      <c r="BE134">
        <f ca="1">IF(AND($B134&gt;0,SUM(BE$3:BE133)=0,SUM($H134:BD134)=0),$B134,0)</f>
        <v>0</v>
      </c>
      <c r="BF134">
        <f ca="1">IF(AND($B134&gt;0,SUM(BF$3:BF133)=0,SUM($H134:BE134)=0),$B134,0)</f>
        <v>0</v>
      </c>
      <c r="BG134">
        <f ca="1">IF(AND($B134&gt;0,SUM(BG$3:BG133)=0,SUM($H134:BF134)=0),$B134,0)</f>
        <v>0</v>
      </c>
      <c r="BH134">
        <f ca="1">IF(AND($B134&gt;0,SUM(BH$3:BH133)=0,SUM($H134:BG134)=0),$B134,0)</f>
        <v>0</v>
      </c>
      <c r="BI134">
        <f ca="1">IF(AND($B134&gt;0,SUM(BI$3:BI133)=0,SUM($H134:BH134)=0),$B134,0)</f>
        <v>0</v>
      </c>
      <c r="BJ134">
        <f ca="1">IF(AND($B134&gt;0,SUM(BJ$3:BJ133)=0,SUM($H134:BI134)=0),$B134,0)</f>
        <v>0</v>
      </c>
      <c r="BK134">
        <f ca="1">IF(AND($B134&gt;0,SUM(BK$3:BK133)=0,SUM($H134:BJ134)=0),$B134,0)</f>
        <v>0</v>
      </c>
      <c r="BL134">
        <f ca="1">IF(AND($B134&gt;0,SUM(BL$3:BL133)=0,SUM($H134:BK134)=0),$B134,0)</f>
        <v>0</v>
      </c>
      <c r="BM134">
        <f ca="1">IF(AND($B134&gt;0,SUM(BM$3:BM133)=0,SUM($H134:BL134)=0),$B134,0)</f>
        <v>0</v>
      </c>
      <c r="BN134">
        <f ca="1">IF(AND($B134&gt;0,SUM(BN$3:BN133)=0,SUM($H134:BM134)=0),$B134,0)</f>
        <v>0</v>
      </c>
      <c r="BO134">
        <f ca="1">IF(AND($B134&gt;0,SUM(BO$3:BO133)=0,SUM($H134:BN134)=0),$B134,0)</f>
        <v>0</v>
      </c>
      <c r="BP134">
        <f ca="1">IF(AND($B134&gt;0,SUM(BP$3:BP133)=0,SUM($H134:BO134)=0),$B134,0)</f>
        <v>0</v>
      </c>
      <c r="BQ134">
        <f ca="1">IF(AND($B134&gt;0,SUM(BQ$3:BQ133)=0,SUM($H134:BP134)=0),$B134,0)</f>
        <v>0</v>
      </c>
      <c r="BR134">
        <f ca="1">IF(AND($B134&gt;0,SUM(BR$3:BR133)=0,SUM($H134:BQ134)=0),$B134,0)</f>
        <v>0</v>
      </c>
      <c r="BS134">
        <f ca="1">IF(AND($B134&gt;0,SUM(BS$3:BS133)=0,SUM($H134:BR134)=0),$B134,0)</f>
        <v>0</v>
      </c>
      <c r="BT134">
        <f ca="1">IF(AND($B134&gt;0,SUM(BT$3:BT133)=0,SUM($H134:BS134)=0),$B134,0)</f>
        <v>0</v>
      </c>
      <c r="BU134">
        <f ca="1">IF(AND($B134&gt;0,SUM(BU$3:BU133)=0,SUM($H134:BT134)=0),$B134,0)</f>
        <v>0</v>
      </c>
      <c r="BV134">
        <f ca="1">IF(AND($B134&gt;0,SUM(BV$3:BV133)=0,SUM($H134:BU134)=0),$B134,0)</f>
        <v>0</v>
      </c>
      <c r="BW134">
        <f ca="1">IF(AND($B134&gt;0,SUM(BW$3:BW133)=0,SUM($H134:BV134)=0),$B134,0)</f>
        <v>0</v>
      </c>
      <c r="BX134">
        <f ca="1">IF(AND($B134&gt;0,SUM(BX$3:BX133)=0,SUM($H134:BW134)=0),$B134,0)</f>
        <v>0</v>
      </c>
      <c r="BY134">
        <f ca="1">IF(AND($B134&gt;0,SUM(BY$3:BY133)=0,SUM($H134:BX134)=0),$B134,0)</f>
        <v>0</v>
      </c>
      <c r="BZ134">
        <f ca="1">IF(AND($B134&gt;0,SUM(BZ$3:BZ133)=0,SUM($H134:BY134)=0),$B134,0)</f>
        <v>0</v>
      </c>
      <c r="CA134">
        <f ca="1">IF(AND($B134&gt;0,SUM(CA$3:CA133)=0,SUM($H134:BZ134)=0),$B134,0)</f>
        <v>0</v>
      </c>
      <c r="CB134">
        <f ca="1">IF(AND($B134&gt;0,SUM(CB$3:CB133)=0,SUM($H134:CA134)=0),$B134,0)</f>
        <v>0</v>
      </c>
      <c r="CC134">
        <f ca="1">IF(AND($B134&gt;0,SUM(CC$3:CC133)=0,SUM($H134:CB134)=0),$B134,0)</f>
        <v>0</v>
      </c>
      <c r="CD134">
        <f ca="1">IF(AND($B134&gt;0,SUM(CD$3:CD133)=0,SUM($H134:CC134)=0),$B134,0)</f>
        <v>0</v>
      </c>
      <c r="CE134">
        <f ca="1">IF(AND($B134&gt;0,SUM(CE$3:CE133)=0,SUM($H134:CD134)=0),$B134,0)</f>
        <v>0</v>
      </c>
      <c r="CF134">
        <f ca="1">IF(AND($B134&gt;0,SUM(CF$3:CF133)=0,SUM($H134:CE134)=0),$B134,0)</f>
        <v>0</v>
      </c>
      <c r="CG134">
        <f ca="1">IF(AND($B134&gt;0,SUM(CG$3:CG133)=0,SUM($H134:CF134)=0),$B134,0)</f>
        <v>0</v>
      </c>
      <c r="CH134">
        <f ca="1">IF(AND($B134&gt;0,SUM(CH$3:CH133)=0,SUM($H134:CG134)=0),$B134,0)</f>
        <v>0</v>
      </c>
      <c r="CI134">
        <f ca="1">IF(AND($B134&gt;0,SUM(CI$3:CI133)=0,SUM($H134:CH134)=0),$B134,0)</f>
        <v>0</v>
      </c>
      <c r="CJ134">
        <f ca="1">IF(AND($B134&gt;0,SUM(CJ$3:CJ133)=0,SUM($H134:CI134)=0),$B134,0)</f>
        <v>0</v>
      </c>
      <c r="CK134">
        <f ca="1">IF(AND($B134&gt;0,SUM(CK$3:CK133)=0,SUM($H134:CJ134)=0),$B134,0)</f>
        <v>0</v>
      </c>
      <c r="CL134">
        <f ca="1">IF(AND($B134&gt;0,SUM(CL$3:CL133)=0,SUM($H134:CK134)=0),$B134,0)</f>
        <v>0</v>
      </c>
      <c r="CM134">
        <f ca="1">IF(AND($B134&gt;0,SUM(CM$3:CM133)=0,SUM($H134:CL134)=0),$B134,0)</f>
        <v>0</v>
      </c>
      <c r="CN134">
        <f ca="1">IF(AND($B134&gt;0,SUM(CN$3:CN133)=0,SUM($H134:CM134)=0),$B134,0)</f>
        <v>0</v>
      </c>
      <c r="CO134">
        <f ca="1">IF(AND($B134&gt;0,SUM(CO$3:CO133)=0,SUM($H134:CN134)=0),$B134,0)</f>
        <v>0</v>
      </c>
      <c r="CP134">
        <f ca="1">IF(AND($B134&gt;0,SUM(CP$3:CP133)=0,SUM($H134:CO134)=0),$B134,0)</f>
        <v>0</v>
      </c>
      <c r="CQ134">
        <f ca="1">IF(AND($B134&gt;0,SUM(CQ$3:CQ133)=0,SUM($H134:CP134)=0),$B134,0)</f>
        <v>0</v>
      </c>
      <c r="CR134">
        <f ca="1">IF(AND($B134&gt;0,SUM(CR$3:CR133)=0,SUM($H134:CQ134)=0),$B134,0)</f>
        <v>0</v>
      </c>
      <c r="CS134">
        <f ca="1">IF(AND($B134&gt;0,SUM(CS$3:CS133)=0,SUM($H134:CR134)=0),$B134,0)</f>
        <v>0</v>
      </c>
      <c r="CT134">
        <f ca="1">IF(AND($B134&gt;0,SUM(CT$3:CT133)=0,SUM($H134:CS134)=0),$B134,0)</f>
        <v>0</v>
      </c>
      <c r="CU134">
        <f ca="1">IF(AND($B134&gt;0,SUM(CU$3:CU133)=0,SUM($H134:CT134)=0),$B134,0)</f>
        <v>0</v>
      </c>
      <c r="CV134">
        <f ca="1">IF(AND($B134&gt;0,SUM(CV$3:CV133)=0,SUM($H134:CU134)=0),$B134,0)</f>
        <v>0</v>
      </c>
      <c r="CW134">
        <f ca="1">IF(AND($B134&gt;0,SUM(CW$3:CW133)=0,SUM($H134:CV134)=0),$B134,0)</f>
        <v>0</v>
      </c>
      <c r="CX134">
        <f ca="1">IF(AND($B134&gt;0,SUM(CX$3:CX133)=0,SUM($H134:CW134)=0),$B134,0)</f>
        <v>0</v>
      </c>
      <c r="CY134">
        <f ca="1">IF(AND($B134&gt;0,SUM(CY$3:CY133)=0,SUM($H134:CX134)=0),$B134,0)</f>
        <v>0</v>
      </c>
      <c r="CZ134">
        <f ca="1">IF(AND($B134&gt;0,SUM(CZ$3:CZ133)=0,SUM($H134:CY134)=0),$B134,0)</f>
        <v>0</v>
      </c>
      <c r="DA134">
        <f ca="1">IF(AND($B134&gt;0,SUM(DA$3:DA133)=0,SUM($H134:CZ134)=0),$B134,0)</f>
        <v>0</v>
      </c>
      <c r="DB134">
        <f ca="1">IF(AND($B134&gt;0,SUM(DB$3:DB133)=0,SUM($H134:DA134)=0),$B134,0)</f>
        <v>0</v>
      </c>
      <c r="DC134">
        <f ca="1">IF(AND($B134&gt;0,SUM(DC$3:DC133)=0,SUM($H134:DB134)=0),$B134,0)</f>
        <v>0</v>
      </c>
      <c r="DD134">
        <f ca="1">IF(AND($B134&gt;0,SUM(DD$3:DD133)=0,SUM($H134:DC134)=0),$B134,0)</f>
        <v>0</v>
      </c>
      <c r="DE134">
        <f ca="1">IF(AND($B134&gt;0,SUM(DE$3:DE133)=0,SUM($H134:DD134)=0),$B134,0)</f>
        <v>0</v>
      </c>
      <c r="DF134">
        <f ca="1">IF(AND($B134&gt;0,SUM(DF$3:DF133)=0,SUM($H134:DE134)=0),$B134,0)</f>
        <v>0</v>
      </c>
      <c r="DG134">
        <f ca="1">IF(AND($B134&gt;0,SUM(DG$3:DG133)=0,SUM($H134:DF134)=0),$B134,0)</f>
        <v>0</v>
      </c>
      <c r="DH134">
        <f ca="1">IF(AND($B134&gt;0,SUM(DH$3:DH133)=0,SUM($H134:DG134)=0),$B134,0)</f>
        <v>0</v>
      </c>
      <c r="DI134">
        <f ca="1">IF(AND($B134&gt;0,SUM(DI$3:DI133)=0,SUM($H134:DH134)=0),$B134,0)</f>
        <v>0</v>
      </c>
      <c r="DJ134">
        <f ca="1">IF(AND($B134&gt;0,SUM(DJ$3:DJ133)=0,SUM($H134:DI134)=0),$B134,0)</f>
        <v>0</v>
      </c>
      <c r="DK134">
        <f ca="1">IF(AND($B134&gt;0,SUM(DK$3:DK133)=0,SUM($H134:DJ134)=0),$B134,0)</f>
        <v>0</v>
      </c>
      <c r="DL134">
        <f ca="1">IF(AND($B134&gt;0,SUM(DL$3:DL133)=0,SUM($H134:DK134)=0),$B134,0)</f>
        <v>0</v>
      </c>
      <c r="DM134">
        <f ca="1">IF(AND($B134&gt;0,SUM(DM$3:DM133)=0,SUM($H134:DL134)=0),$B134,0)</f>
        <v>0</v>
      </c>
      <c r="DN134">
        <f ca="1">IF(AND($B134&gt;0,SUM(DN$3:DN133)=0,SUM($H134:DM134)=0),$B134,0)</f>
        <v>0</v>
      </c>
      <c r="DO134">
        <f ca="1">IF(AND($B134&gt;0,SUM(DO$3:DO133)=0,SUM($H134:DN134)=0),$B134,0)</f>
        <v>0</v>
      </c>
      <c r="DP134">
        <f ca="1">IF(AND($B134&gt;0,SUM(DP$3:DP133)=0,SUM($H134:DO134)=0),$B134,0)</f>
        <v>0</v>
      </c>
      <c r="DQ134">
        <f ca="1">IF(AND($B134&gt;0,SUM(DQ$3:DQ133)=0,SUM($H134:DP134)=0),$B134,0)</f>
        <v>0</v>
      </c>
      <c r="DR134">
        <f ca="1">IF(AND($B134&gt;0,SUM(DR$3:DR133)=0,SUM($H134:DQ134)=0),$B134,0)</f>
        <v>0</v>
      </c>
      <c r="DS134">
        <f ca="1">IF(AND($B134&gt;0,SUM(DS$3:DS133)=0,SUM($H134:DR134)=0),$B134,0)</f>
        <v>0</v>
      </c>
      <c r="DT134">
        <f ca="1">IF(AND($B134&gt;0,SUM(DT$3:DT133)=0,SUM($H134:DS134)=0),$B134,0)</f>
        <v>0</v>
      </c>
      <c r="DU134">
        <f ca="1">IF(AND($B134&gt;0,SUM(DU$3:DU133)=0,SUM($H134:DT134)=0),$B134,0)</f>
        <v>0</v>
      </c>
      <c r="DV134">
        <f ca="1">IF(AND($B134&gt;0,SUM(DV$3:DV133)=0,SUM($H134:DU134)=0),$B134,0)</f>
        <v>0</v>
      </c>
      <c r="DW134">
        <f ca="1">IF(AND($B134&gt;0,SUM(DW$3:DW133)=0,SUM($H134:DV134)=0),$B134,0)</f>
        <v>0</v>
      </c>
      <c r="DX134">
        <f ca="1">IF(AND($B134&gt;0,SUM(DX$3:DX133)=0,SUM($H134:DW134)=0),$B134,0)</f>
        <v>0</v>
      </c>
      <c r="DY134">
        <f ca="1">IF(AND($B134&gt;0,SUM(DY$3:DY133)=0,SUM($H134:DX134)=0),$B134,0)</f>
        <v>0</v>
      </c>
      <c r="DZ134">
        <f ca="1">IF(AND($B134&gt;0,SUM(DZ$3:DZ133)=0,SUM($H134:DY134)=0),$B134,0)</f>
        <v>0</v>
      </c>
      <c r="EA134">
        <f ca="1">IF(AND($B134&gt;0,SUM(EA$3:EA133)=0,SUM($H134:DZ134)=0),$B134,0)</f>
        <v>0</v>
      </c>
      <c r="EB134">
        <f ca="1">IF(AND($B134&gt;0,SUM(EB$3:EB133)=0,SUM($H134:EA134)=0),$B134,0)</f>
        <v>0</v>
      </c>
      <c r="EC134">
        <f ca="1">IF(AND($B134&gt;0,SUM(EC$3:EC133)=0,SUM($H134:EB134)=0),$B134,0)</f>
        <v>0</v>
      </c>
      <c r="ED134">
        <f ca="1">IF(AND($B134&gt;0,SUM(ED$3:ED133)=0,SUM($H134:EC134)=0),$B134,0)</f>
        <v>0</v>
      </c>
      <c r="EE134">
        <f ca="1">IF(AND($B134&gt;0,SUM(EE$3:EE133)=0,SUM($H134:ED134)=0),$B134,0)</f>
        <v>0</v>
      </c>
      <c r="EF134">
        <f ca="1">IF(AND($B134&gt;0,SUM(EF$3:EF133)=0,SUM($H134:EE134)=0),$B134,0)</f>
        <v>0</v>
      </c>
      <c r="EG134">
        <f ca="1">IF(AND($B134&gt;0,SUM(EG$3:EG133)=0,SUM($H134:EF134)=0),$B134,0)</f>
        <v>0</v>
      </c>
      <c r="EH134">
        <f ca="1">IF(AND($B134&gt;0,SUM(EH$3:EH133)=0,SUM($H134:EG134)=0),$B134,0)</f>
        <v>0</v>
      </c>
      <c r="EI134">
        <f ca="1">IF(AND($B134&gt;0,SUM(EI$3:EI133)=0,SUM($H134:EH134)=0),$B134,0)</f>
        <v>0</v>
      </c>
      <c r="EJ134">
        <f ca="1">IF(AND($B134&gt;0,SUM(EJ$3:EJ133)=0,SUM($H134:EI134)=0),$B134,0)</f>
        <v>0</v>
      </c>
      <c r="EK134">
        <f ca="1">IF(AND($B134&gt;0,SUM(EK$3:EK133)=0,SUM($H134:EJ134)=0),$B134,0)</f>
        <v>0</v>
      </c>
      <c r="EL134">
        <f ca="1">IF(AND($B134&gt;0,SUM(EL$3:EL133)=0,SUM($H134:EK134)=0),$B134,0)</f>
        <v>0</v>
      </c>
      <c r="EM134">
        <f ca="1">IF(AND($B134&gt;0,SUM(EM$3:EM133)=0,SUM($H134:EL134)=0),$B134,0)</f>
        <v>0</v>
      </c>
      <c r="EN134">
        <f ca="1">IF(AND($B134&gt;0,SUM(EN$3:EN133)=0,SUM($H134:EM134)=0),$B134,0)</f>
        <v>0</v>
      </c>
      <c r="EO134">
        <f ca="1">IF(AND($B134&gt;0,SUM(EO$3:EO133)=0,SUM($H134:EN134)=0),$B134,0)</f>
        <v>0</v>
      </c>
      <c r="EP134">
        <f ca="1">IF(AND($B134&gt;0,SUM(EP$3:EP133)=0,SUM($H134:EO134)=0),$B134,0)</f>
        <v>0</v>
      </c>
      <c r="EQ134">
        <f ca="1">IF(AND($B134&gt;0,SUM(EQ$3:EQ133)=0,SUM($H134:EP134)=0),$B134,0)</f>
        <v>0</v>
      </c>
      <c r="ER134">
        <f ca="1">IF(AND($B134&gt;0,SUM(ER$3:ER133)=0,SUM($H134:EQ134)=0),$B134,0)</f>
        <v>0</v>
      </c>
      <c r="ES134">
        <f ca="1">IF(AND($B134&gt;0,SUM(ES$3:ES133)=0,SUM($H134:ER134)=0),$B134,0)</f>
        <v>0</v>
      </c>
      <c r="ET134">
        <f ca="1">IF(AND($B134&gt;0,SUM(ET$3:ET133)=0,SUM($H134:ES134)=0),$B134,0)</f>
        <v>0</v>
      </c>
      <c r="EU134">
        <f ca="1">IF(AND($B134&gt;0,SUM(EU$3:EU133)=0,SUM($H134:ET134)=0),$B134,0)</f>
        <v>0</v>
      </c>
      <c r="EV134">
        <f ca="1">IF(AND($B134&gt;0,SUM(EV$3:EV133)=0,SUM($H134:EU134)=0),$B134,0)</f>
        <v>0</v>
      </c>
      <c r="EW134">
        <f ca="1">IF(AND($B134&gt;0,SUM(EW$3:EW133)=0,SUM($H134:EV134)=0),$B134,0)</f>
        <v>0</v>
      </c>
      <c r="EX134">
        <f ca="1">IF(AND($B134&gt;0,SUM(EX$3:EX133)=0,SUM($H134:EW134)=0),$B134,0)</f>
        <v>0</v>
      </c>
      <c r="EY134">
        <f ca="1">IF(AND($B134&gt;0,SUM(EY$3:EY133)=0,SUM($H134:EX134)=0),$B134,0)</f>
        <v>0</v>
      </c>
      <c r="EZ134">
        <f ca="1">IF(AND($B134&gt;0,SUM(EZ$3:EZ133)=0,SUM($H134:EY134)=0),$B134,0)</f>
        <v>0</v>
      </c>
      <c r="FA134">
        <f ca="1">IF(AND($B134&gt;0,SUM(FA$3:FA133)=0,SUM($H134:EZ134)=0),$B134,0)</f>
        <v>0</v>
      </c>
      <c r="FB134">
        <f ca="1">IF(AND($B134&gt;0,SUM(FB$3:FB133)=0,SUM($H134:FA134)=0),$B134,0)</f>
        <v>0</v>
      </c>
      <c r="FC134">
        <f ca="1">IF(AND($B134&gt;0,SUM(FC$3:FC133)=0,SUM($H134:FB134)=0),$B134,0)</f>
        <v>0</v>
      </c>
      <c r="FD134">
        <f ca="1">IF(AND($B134&gt;0,SUM(FD$3:FD133)=0,SUM($H134:FC134)=0),$B134,0)</f>
        <v>0</v>
      </c>
      <c r="FE134">
        <f ca="1">IF(AND($B134&gt;0,SUM(FE$3:FE133)=0,SUM($H134:FD134)=0),$B134,0)</f>
        <v>0</v>
      </c>
      <c r="FF134">
        <f ca="1">IF(AND($B134&gt;0,SUM(FF$3:FF133)=0,SUM($H134:FE134)=0),$B134,0)</f>
        <v>0</v>
      </c>
      <c r="FG134">
        <f ca="1">IF(AND($B134&gt;0,SUM(FG$3:FG133)=0,SUM($H134:FF134)=0),$B134,0)</f>
        <v>0</v>
      </c>
      <c r="FH134">
        <f ca="1">IF(AND($B134&gt;0,SUM(FH$3:FH133)=0,SUM($H134:FG134)=0),$B134,0)</f>
        <v>0</v>
      </c>
      <c r="FI134">
        <f ca="1">IF(AND($B134&gt;0,SUM(FI$3:FI133)=0,SUM($H134:FH134)=0),$B134,0)</f>
        <v>0</v>
      </c>
      <c r="FJ134">
        <f ca="1">IF(AND($B134&gt;0,SUM(FJ$3:FJ133)=0,SUM($H134:FI134)=0),$B134,0)</f>
        <v>0</v>
      </c>
      <c r="FK134">
        <f ca="1">IF(AND($B134&gt;0,SUM(FK$3:FK133)=0,SUM($H134:FJ134)=0),$B134,0)</f>
        <v>0</v>
      </c>
      <c r="FL134">
        <f ca="1">IF(AND($B134&gt;0,SUM(FL$3:FL133)=0,SUM($H134:FK134)=0),$B134,0)</f>
        <v>0</v>
      </c>
      <c r="FM134">
        <f ca="1">IF(AND($B134&gt;0,SUM(FM$3:FM133)=0,SUM($H134:FL134)=0),$B134,0)</f>
        <v>0</v>
      </c>
      <c r="FN134">
        <f ca="1">IF(AND($B134&gt;0,SUM(FN$3:FN133)=0,SUM($H134:FM134)=0),$B134,0)</f>
        <v>0</v>
      </c>
      <c r="FS134" s="67" t="str">
        <f ca="1">ValintaohjelmaCentral!$C10</f>
        <v>IV-Kone</v>
      </c>
      <c r="FT134" s="67">
        <f>ValintaohjelmaCentral!$F10</f>
        <v>0</v>
      </c>
      <c r="FU134" s="342" t="str">
        <f>""</f>
        <v/>
      </c>
      <c r="FV134" s="374" t="str">
        <f ca="1">ValintaohjelmaCentral!$G10</f>
        <v>-</v>
      </c>
      <c r="FW134">
        <f>IF(AND(ValintaohjelmaCentral!FY10&lt;&gt;"-",ValintaohjelmaCentral!FY10&lt;&gt;""),FV134,0)</f>
        <v>0</v>
      </c>
      <c r="FY134" s="67" t="str">
        <f ca="1">ValintaohjelmaCentral!$C10</f>
        <v>IV-Kone</v>
      </c>
      <c r="FZ134" s="67">
        <f>ValintaohjelmaCentral!$F10</f>
        <v>0</v>
      </c>
      <c r="GA134" s="342" t="str">
        <f>""</f>
        <v/>
      </c>
      <c r="GB134" s="374" t="str">
        <f ca="1">ValintaohjelmaCentral!$G10</f>
        <v>-</v>
      </c>
      <c r="GE134" s="67" t="str">
        <f ca="1">ValintaohjelmaCentral!$C10</f>
        <v>IV-Kone</v>
      </c>
      <c r="GF134" s="67">
        <f>ValintaohjelmaCentral!$F10</f>
        <v>0</v>
      </c>
      <c r="GG134" s="342" t="str">
        <f>""</f>
        <v/>
      </c>
      <c r="GH134" s="374" t="str">
        <f ca="1">ValintaohjelmaCentral!$G10</f>
        <v>-</v>
      </c>
    </row>
    <row r="135" spans="1:190" ht="15.75" hidden="1" thickBot="1" x14ac:dyDescent="0.3">
      <c r="A135">
        <v>135</v>
      </c>
      <c r="B135" s="369"/>
      <c r="C135" s="240" t="str">
        <f t="shared" ca="1" si="28"/>
        <v>0</v>
      </c>
      <c r="D135" s="240">
        <f t="shared" ca="1" si="28"/>
        <v>0</v>
      </c>
      <c r="E135" s="240" t="str">
        <f t="shared" ca="1" si="28"/>
        <v/>
      </c>
      <c r="F135" s="240" t="str">
        <f t="shared" ca="1" si="28"/>
        <v>-</v>
      </c>
      <c r="G135" s="47">
        <f ca="1">INDEX($I$2:$FN$2,ROWS(G$2:G135))</f>
        <v>1</v>
      </c>
      <c r="H135">
        <v>0</v>
      </c>
      <c r="I135">
        <f ca="1">IF(AND($B135&gt;0,SUM(I$3:I134)=0,SUM($H135:H135)=0),$B135,0)</f>
        <v>0</v>
      </c>
      <c r="J135">
        <f ca="1">IF(AND($B135&gt;0,SUM(J$3:J134)=0,SUM($H135:I135)=0),$B135,0)</f>
        <v>0</v>
      </c>
      <c r="K135">
        <f ca="1">IF(AND($B135&gt;0,SUM(K$3:K134)=0,SUM($H135:J135)=0),$B135,0)</f>
        <v>0</v>
      </c>
      <c r="L135">
        <f ca="1">IF(AND($B135&gt;0,SUM(L$3:L134)=0,SUM($H135:K135)=0),$B135,0)</f>
        <v>0</v>
      </c>
      <c r="M135">
        <f ca="1">IF(AND($B135&gt;0,SUM(M$3:M134)=0,SUM($H135:L135)=0),$B135,0)</f>
        <v>0</v>
      </c>
      <c r="N135">
        <f ca="1">IF(AND($B135&gt;0,SUM(N$3:N134)=0,SUM($H135:M135)=0),$B135,0)</f>
        <v>0</v>
      </c>
      <c r="O135">
        <f ca="1">IF(AND($B135&gt;0,SUM(O$3:O134)=0,SUM($H135:N135)=0),$B135,0)</f>
        <v>0</v>
      </c>
      <c r="P135">
        <f ca="1">IF(AND($B135&gt;0,SUM(P$3:P134)=0,SUM($H135:O135)=0),$B135,0)</f>
        <v>0</v>
      </c>
      <c r="Q135">
        <f ca="1">IF(AND($B135&gt;0,SUM(Q$3:Q134)=0,SUM($H135:P135)=0),$B135,0)</f>
        <v>0</v>
      </c>
      <c r="R135">
        <f ca="1">IF(AND($B135&gt;0,SUM(R$3:R134)=0,SUM($H135:Q135)=0),$B135,0)</f>
        <v>0</v>
      </c>
      <c r="S135">
        <f ca="1">IF(AND($B135&gt;0,SUM(S$3:S134)=0,SUM($H135:R135)=0),$B135,0)</f>
        <v>0</v>
      </c>
      <c r="T135">
        <f ca="1">IF(AND($B135&gt;0,SUM(T$3:T134)=0,SUM($H135:S135)=0),$B135,0)</f>
        <v>0</v>
      </c>
      <c r="U135">
        <f ca="1">IF(AND($B135&gt;0,SUM(U$3:U134)=0,SUM($H135:T135)=0),$B135,0)</f>
        <v>0</v>
      </c>
      <c r="V135">
        <f ca="1">IF(AND($B135&gt;0,SUM(V$3:V134)=0,SUM($H135:U135)=0),$B135,0)</f>
        <v>0</v>
      </c>
      <c r="W135">
        <f ca="1">IF(AND($B135&gt;0,SUM(W$3:W134)=0,SUM($H135:V135)=0),$B135,0)</f>
        <v>0</v>
      </c>
      <c r="X135">
        <f ca="1">IF(AND($B135&gt;0,SUM(X$3:X134)=0,SUM($H135:W135)=0),$B135,0)</f>
        <v>0</v>
      </c>
      <c r="Y135">
        <f ca="1">IF(AND($B135&gt;0,SUM(Y$3:Y134)=0,SUM($H135:X135)=0),$B135,0)</f>
        <v>0</v>
      </c>
      <c r="Z135">
        <f ca="1">IF(AND($B135&gt;0,SUM(Z$3:Z134)=0,SUM($H135:Y135)=0),$B135,0)</f>
        <v>0</v>
      </c>
      <c r="AA135">
        <f ca="1">IF(AND($B135&gt;0,SUM(AA$3:AA134)=0,SUM($H135:Z135)=0),$B135,0)</f>
        <v>0</v>
      </c>
      <c r="AB135">
        <f ca="1">IF(AND($B135&gt;0,SUM(AB$3:AB134)=0,SUM($H135:AA135)=0),$B135,0)</f>
        <v>0</v>
      </c>
      <c r="AC135">
        <f ca="1">IF(AND($B135&gt;0,SUM(AC$3:AC134)=0,SUM($H135:AB135)=0),$B135,0)</f>
        <v>0</v>
      </c>
      <c r="AD135">
        <f ca="1">IF(AND($B135&gt;0,SUM(AD$3:AD134)=0,SUM($H135:AC135)=0),$B135,0)</f>
        <v>0</v>
      </c>
      <c r="AE135">
        <f ca="1">IF(AND($B135&gt;0,SUM(AE$3:AE134)=0,SUM($H135:AD135)=0),$B135,0)</f>
        <v>0</v>
      </c>
      <c r="AF135">
        <f ca="1">IF(AND($B135&gt;0,SUM(AF$3:AF134)=0,SUM($H135:AE135)=0),$B135,0)</f>
        <v>0</v>
      </c>
      <c r="AG135">
        <f ca="1">IF(AND($B135&gt;0,SUM(AG$3:AG134)=0,SUM($H135:AF135)=0),$B135,0)</f>
        <v>0</v>
      </c>
      <c r="AH135">
        <f ca="1">IF(AND($B135&gt;0,SUM(AH$3:AH134)=0,SUM($H135:AG135)=0),$B135,0)</f>
        <v>0</v>
      </c>
      <c r="AI135">
        <f ca="1">IF(AND($B135&gt;0,SUM(AI$3:AI134)=0,SUM($H135:AH135)=0),$B135,0)</f>
        <v>0</v>
      </c>
      <c r="AJ135">
        <f ca="1">IF(AND($B135&gt;0,SUM(AJ$3:AJ134)=0,SUM($H135:AI135)=0),$B135,0)</f>
        <v>0</v>
      </c>
      <c r="AK135">
        <f ca="1">IF(AND($B135&gt;0,SUM(AK$3:AK134)=0,SUM($H135:AJ135)=0),$B135,0)</f>
        <v>0</v>
      </c>
      <c r="AL135">
        <f ca="1">IF(AND($B135&gt;0,SUM(AL$3:AL134)=0,SUM($H135:AK135)=0),$B135,0)</f>
        <v>0</v>
      </c>
      <c r="AM135">
        <f ca="1">IF(AND($B135&gt;0,SUM(AM$3:AM134)=0,SUM($H135:AL135)=0),$B135,0)</f>
        <v>0</v>
      </c>
      <c r="AN135">
        <f ca="1">IF(AND($B135&gt;0,SUM(AN$3:AN134)=0,SUM($H135:AM135)=0),$B135,0)</f>
        <v>0</v>
      </c>
      <c r="AO135">
        <f ca="1">IF(AND($B135&gt;0,SUM(AO$3:AO134)=0,SUM($H135:AN135)=0),$B135,0)</f>
        <v>0</v>
      </c>
      <c r="AP135">
        <f ca="1">IF(AND($B135&gt;0,SUM(AP$3:AP134)=0,SUM($H135:AO135)=0),$B135,0)</f>
        <v>0</v>
      </c>
      <c r="AQ135">
        <f ca="1">IF(AND($B135&gt;0,SUM(AQ$3:AQ134)=0,SUM($H135:AP135)=0),$B135,0)</f>
        <v>0</v>
      </c>
      <c r="AR135">
        <f ca="1">IF(AND($B135&gt;0,SUM(AR$3:AR134)=0,SUM($H135:AQ135)=0),$B135,0)</f>
        <v>0</v>
      </c>
      <c r="AS135">
        <f ca="1">IF(AND($B135&gt;0,SUM(AS$3:AS134)=0,SUM($H135:AR135)=0),$B135,0)</f>
        <v>0</v>
      </c>
      <c r="AT135">
        <f ca="1">IF(AND($B135&gt;0,SUM(AT$3:AT134)=0,SUM($H135:AS135)=0),$B135,0)</f>
        <v>0</v>
      </c>
      <c r="AU135">
        <f ca="1">IF(AND($B135&gt;0,SUM(AU$3:AU134)=0,SUM($H135:AT135)=0),$B135,0)</f>
        <v>0</v>
      </c>
      <c r="AV135">
        <f ca="1">IF(AND($B135&gt;0,SUM(AV$3:AV134)=0,SUM($H135:AU135)=0),$B135,0)</f>
        <v>0</v>
      </c>
      <c r="AW135">
        <f ca="1">IF(AND($B135&gt;0,SUM(AW$3:AW134)=0,SUM($H135:AV135)=0),$B135,0)</f>
        <v>0</v>
      </c>
      <c r="AX135">
        <f ca="1">IF(AND($B135&gt;0,SUM(AX$3:AX134)=0,SUM($H135:AW135)=0),$B135,0)</f>
        <v>0</v>
      </c>
      <c r="AY135">
        <f ca="1">IF(AND($B135&gt;0,SUM(AY$3:AY134)=0,SUM($H135:AX135)=0),$B135,0)</f>
        <v>0</v>
      </c>
      <c r="AZ135">
        <f ca="1">IF(AND($B135&gt;0,SUM(AZ$3:AZ134)=0,SUM($H135:AY135)=0),$B135,0)</f>
        <v>0</v>
      </c>
      <c r="BA135">
        <f ca="1">IF(AND($B135&gt;0,SUM(BA$3:BA134)=0,SUM($H135:AZ135)=0),$B135,0)</f>
        <v>0</v>
      </c>
      <c r="BB135">
        <f ca="1">IF(AND($B135&gt;0,SUM(BB$3:BB134)=0,SUM($H135:BA135)=0),$B135,0)</f>
        <v>0</v>
      </c>
      <c r="BC135">
        <f ca="1">IF(AND($B135&gt;0,SUM(BC$3:BC134)=0,SUM($H135:BB135)=0),$B135,0)</f>
        <v>0</v>
      </c>
      <c r="BD135">
        <f ca="1">IF(AND($B135&gt;0,SUM(BD$3:BD134)=0,SUM($H135:BC135)=0),$B135,0)</f>
        <v>0</v>
      </c>
      <c r="BE135">
        <f ca="1">IF(AND($B135&gt;0,SUM(BE$3:BE134)=0,SUM($H135:BD135)=0),$B135,0)</f>
        <v>0</v>
      </c>
      <c r="BF135">
        <f ca="1">IF(AND($B135&gt;0,SUM(BF$3:BF134)=0,SUM($H135:BE135)=0),$B135,0)</f>
        <v>0</v>
      </c>
      <c r="BG135">
        <f ca="1">IF(AND($B135&gt;0,SUM(BG$3:BG134)=0,SUM($H135:BF135)=0),$B135,0)</f>
        <v>0</v>
      </c>
      <c r="BH135">
        <f ca="1">IF(AND($B135&gt;0,SUM(BH$3:BH134)=0,SUM($H135:BG135)=0),$B135,0)</f>
        <v>0</v>
      </c>
      <c r="BI135">
        <f ca="1">IF(AND($B135&gt;0,SUM(BI$3:BI134)=0,SUM($H135:BH135)=0),$B135,0)</f>
        <v>0</v>
      </c>
      <c r="BJ135">
        <f ca="1">IF(AND($B135&gt;0,SUM(BJ$3:BJ134)=0,SUM($H135:BI135)=0),$B135,0)</f>
        <v>0</v>
      </c>
      <c r="BK135">
        <f ca="1">IF(AND($B135&gt;0,SUM(BK$3:BK134)=0,SUM($H135:BJ135)=0),$B135,0)</f>
        <v>0</v>
      </c>
      <c r="BL135">
        <f ca="1">IF(AND($B135&gt;0,SUM(BL$3:BL134)=0,SUM($H135:BK135)=0),$B135,0)</f>
        <v>0</v>
      </c>
      <c r="BM135">
        <f ca="1">IF(AND($B135&gt;0,SUM(BM$3:BM134)=0,SUM($H135:BL135)=0),$B135,0)</f>
        <v>0</v>
      </c>
      <c r="BN135">
        <f ca="1">IF(AND($B135&gt;0,SUM(BN$3:BN134)=0,SUM($H135:BM135)=0),$B135,0)</f>
        <v>0</v>
      </c>
      <c r="BO135">
        <f ca="1">IF(AND($B135&gt;0,SUM(BO$3:BO134)=0,SUM($H135:BN135)=0),$B135,0)</f>
        <v>0</v>
      </c>
      <c r="BP135">
        <f ca="1">IF(AND($B135&gt;0,SUM(BP$3:BP134)=0,SUM($H135:BO135)=0),$B135,0)</f>
        <v>0</v>
      </c>
      <c r="BQ135">
        <f ca="1">IF(AND($B135&gt;0,SUM(BQ$3:BQ134)=0,SUM($H135:BP135)=0),$B135,0)</f>
        <v>0</v>
      </c>
      <c r="BR135">
        <f ca="1">IF(AND($B135&gt;0,SUM(BR$3:BR134)=0,SUM($H135:BQ135)=0),$B135,0)</f>
        <v>0</v>
      </c>
      <c r="BS135">
        <f ca="1">IF(AND($B135&gt;0,SUM(BS$3:BS134)=0,SUM($H135:BR135)=0),$B135,0)</f>
        <v>0</v>
      </c>
      <c r="BT135">
        <f ca="1">IF(AND($B135&gt;0,SUM(BT$3:BT134)=0,SUM($H135:BS135)=0),$B135,0)</f>
        <v>0</v>
      </c>
      <c r="BU135">
        <f ca="1">IF(AND($B135&gt;0,SUM(BU$3:BU134)=0,SUM($H135:BT135)=0),$B135,0)</f>
        <v>0</v>
      </c>
      <c r="BV135">
        <f ca="1">IF(AND($B135&gt;0,SUM(BV$3:BV134)=0,SUM($H135:BU135)=0),$B135,0)</f>
        <v>0</v>
      </c>
      <c r="BW135">
        <f ca="1">IF(AND($B135&gt;0,SUM(BW$3:BW134)=0,SUM($H135:BV135)=0),$B135,0)</f>
        <v>0</v>
      </c>
      <c r="BX135">
        <f ca="1">IF(AND($B135&gt;0,SUM(BX$3:BX134)=0,SUM($H135:BW135)=0),$B135,0)</f>
        <v>0</v>
      </c>
      <c r="BY135">
        <f ca="1">IF(AND($B135&gt;0,SUM(BY$3:BY134)=0,SUM($H135:BX135)=0),$B135,0)</f>
        <v>0</v>
      </c>
      <c r="BZ135">
        <f ca="1">IF(AND($B135&gt;0,SUM(BZ$3:BZ134)=0,SUM($H135:BY135)=0),$B135,0)</f>
        <v>0</v>
      </c>
      <c r="CA135">
        <f ca="1">IF(AND($B135&gt;0,SUM(CA$3:CA134)=0,SUM($H135:BZ135)=0),$B135,0)</f>
        <v>0</v>
      </c>
      <c r="CB135">
        <f ca="1">IF(AND($B135&gt;0,SUM(CB$3:CB134)=0,SUM($H135:CA135)=0),$B135,0)</f>
        <v>0</v>
      </c>
      <c r="CC135">
        <f ca="1">IF(AND($B135&gt;0,SUM(CC$3:CC134)=0,SUM($H135:CB135)=0),$B135,0)</f>
        <v>0</v>
      </c>
      <c r="CD135">
        <f ca="1">IF(AND($B135&gt;0,SUM(CD$3:CD134)=0,SUM($H135:CC135)=0),$B135,0)</f>
        <v>0</v>
      </c>
      <c r="CE135">
        <f ca="1">IF(AND($B135&gt;0,SUM(CE$3:CE134)=0,SUM($H135:CD135)=0),$B135,0)</f>
        <v>0</v>
      </c>
      <c r="CF135">
        <f ca="1">IF(AND($B135&gt;0,SUM(CF$3:CF134)=0,SUM($H135:CE135)=0),$B135,0)</f>
        <v>0</v>
      </c>
      <c r="CG135">
        <f ca="1">IF(AND($B135&gt;0,SUM(CG$3:CG134)=0,SUM($H135:CF135)=0),$B135,0)</f>
        <v>0</v>
      </c>
      <c r="CH135">
        <f ca="1">IF(AND($B135&gt;0,SUM(CH$3:CH134)=0,SUM($H135:CG135)=0),$B135,0)</f>
        <v>0</v>
      </c>
      <c r="CI135">
        <f ca="1">IF(AND($B135&gt;0,SUM(CI$3:CI134)=0,SUM($H135:CH135)=0),$B135,0)</f>
        <v>0</v>
      </c>
      <c r="CJ135">
        <f ca="1">IF(AND($B135&gt;0,SUM(CJ$3:CJ134)=0,SUM($H135:CI135)=0),$B135,0)</f>
        <v>0</v>
      </c>
      <c r="CK135">
        <f ca="1">IF(AND($B135&gt;0,SUM(CK$3:CK134)=0,SUM($H135:CJ135)=0),$B135,0)</f>
        <v>0</v>
      </c>
      <c r="CL135">
        <f ca="1">IF(AND($B135&gt;0,SUM(CL$3:CL134)=0,SUM($H135:CK135)=0),$B135,0)</f>
        <v>0</v>
      </c>
      <c r="CM135">
        <f ca="1">IF(AND($B135&gt;0,SUM(CM$3:CM134)=0,SUM($H135:CL135)=0),$B135,0)</f>
        <v>0</v>
      </c>
      <c r="CN135">
        <f ca="1">IF(AND($B135&gt;0,SUM(CN$3:CN134)=0,SUM($H135:CM135)=0),$B135,0)</f>
        <v>0</v>
      </c>
      <c r="CO135">
        <f ca="1">IF(AND($B135&gt;0,SUM(CO$3:CO134)=0,SUM($H135:CN135)=0),$B135,0)</f>
        <v>0</v>
      </c>
      <c r="CP135">
        <f ca="1">IF(AND($B135&gt;0,SUM(CP$3:CP134)=0,SUM($H135:CO135)=0),$B135,0)</f>
        <v>0</v>
      </c>
      <c r="CQ135">
        <f ca="1">IF(AND($B135&gt;0,SUM(CQ$3:CQ134)=0,SUM($H135:CP135)=0),$B135,0)</f>
        <v>0</v>
      </c>
      <c r="CR135">
        <f ca="1">IF(AND($B135&gt;0,SUM(CR$3:CR134)=0,SUM($H135:CQ135)=0),$B135,0)</f>
        <v>0</v>
      </c>
      <c r="CS135">
        <f ca="1">IF(AND($B135&gt;0,SUM(CS$3:CS134)=0,SUM($H135:CR135)=0),$B135,0)</f>
        <v>0</v>
      </c>
      <c r="CT135">
        <f ca="1">IF(AND($B135&gt;0,SUM(CT$3:CT134)=0,SUM($H135:CS135)=0),$B135,0)</f>
        <v>0</v>
      </c>
      <c r="CU135">
        <f ca="1">IF(AND($B135&gt;0,SUM(CU$3:CU134)=0,SUM($H135:CT135)=0),$B135,0)</f>
        <v>0</v>
      </c>
      <c r="CV135">
        <f ca="1">IF(AND($B135&gt;0,SUM(CV$3:CV134)=0,SUM($H135:CU135)=0),$B135,0)</f>
        <v>0</v>
      </c>
      <c r="CW135">
        <f ca="1">IF(AND($B135&gt;0,SUM(CW$3:CW134)=0,SUM($H135:CV135)=0),$B135,0)</f>
        <v>0</v>
      </c>
      <c r="CX135">
        <f ca="1">IF(AND($B135&gt;0,SUM(CX$3:CX134)=0,SUM($H135:CW135)=0),$B135,0)</f>
        <v>0</v>
      </c>
      <c r="CY135">
        <f ca="1">IF(AND($B135&gt;0,SUM(CY$3:CY134)=0,SUM($H135:CX135)=0),$B135,0)</f>
        <v>0</v>
      </c>
      <c r="CZ135">
        <f ca="1">IF(AND($B135&gt;0,SUM(CZ$3:CZ134)=0,SUM($H135:CY135)=0),$B135,0)</f>
        <v>0</v>
      </c>
      <c r="DA135">
        <f ca="1">IF(AND($B135&gt;0,SUM(DA$3:DA134)=0,SUM($H135:CZ135)=0),$B135,0)</f>
        <v>0</v>
      </c>
      <c r="DB135">
        <f ca="1">IF(AND($B135&gt;0,SUM(DB$3:DB134)=0,SUM($H135:DA135)=0),$B135,0)</f>
        <v>0</v>
      </c>
      <c r="DC135">
        <f ca="1">IF(AND($B135&gt;0,SUM(DC$3:DC134)=0,SUM($H135:DB135)=0),$B135,0)</f>
        <v>0</v>
      </c>
      <c r="DD135">
        <f ca="1">IF(AND($B135&gt;0,SUM(DD$3:DD134)=0,SUM($H135:DC135)=0),$B135,0)</f>
        <v>0</v>
      </c>
      <c r="DE135">
        <f ca="1">IF(AND($B135&gt;0,SUM(DE$3:DE134)=0,SUM($H135:DD135)=0),$B135,0)</f>
        <v>0</v>
      </c>
      <c r="DF135">
        <f ca="1">IF(AND($B135&gt;0,SUM(DF$3:DF134)=0,SUM($H135:DE135)=0),$B135,0)</f>
        <v>0</v>
      </c>
      <c r="DG135">
        <f ca="1">IF(AND($B135&gt;0,SUM(DG$3:DG134)=0,SUM($H135:DF135)=0),$B135,0)</f>
        <v>0</v>
      </c>
      <c r="DH135">
        <f ca="1">IF(AND($B135&gt;0,SUM(DH$3:DH134)=0,SUM($H135:DG135)=0),$B135,0)</f>
        <v>0</v>
      </c>
      <c r="DI135">
        <f ca="1">IF(AND($B135&gt;0,SUM(DI$3:DI134)=0,SUM($H135:DH135)=0),$B135,0)</f>
        <v>0</v>
      </c>
      <c r="DJ135">
        <f ca="1">IF(AND($B135&gt;0,SUM(DJ$3:DJ134)=0,SUM($H135:DI135)=0),$B135,0)</f>
        <v>0</v>
      </c>
      <c r="DK135">
        <f ca="1">IF(AND($B135&gt;0,SUM(DK$3:DK134)=0,SUM($H135:DJ135)=0),$B135,0)</f>
        <v>0</v>
      </c>
      <c r="DL135">
        <f ca="1">IF(AND($B135&gt;0,SUM(DL$3:DL134)=0,SUM($H135:DK135)=0),$B135,0)</f>
        <v>0</v>
      </c>
      <c r="DM135">
        <f ca="1">IF(AND($B135&gt;0,SUM(DM$3:DM134)=0,SUM($H135:DL135)=0),$B135,0)</f>
        <v>0</v>
      </c>
      <c r="DN135">
        <f ca="1">IF(AND($B135&gt;0,SUM(DN$3:DN134)=0,SUM($H135:DM135)=0),$B135,0)</f>
        <v>0</v>
      </c>
      <c r="DO135">
        <f ca="1">IF(AND($B135&gt;0,SUM(DO$3:DO134)=0,SUM($H135:DN135)=0),$B135,0)</f>
        <v>0</v>
      </c>
      <c r="DP135">
        <f ca="1">IF(AND($B135&gt;0,SUM(DP$3:DP134)=0,SUM($H135:DO135)=0),$B135,0)</f>
        <v>0</v>
      </c>
      <c r="DQ135">
        <f ca="1">IF(AND($B135&gt;0,SUM(DQ$3:DQ134)=0,SUM($H135:DP135)=0),$B135,0)</f>
        <v>0</v>
      </c>
      <c r="DR135">
        <f ca="1">IF(AND($B135&gt;0,SUM(DR$3:DR134)=0,SUM($H135:DQ135)=0),$B135,0)</f>
        <v>0</v>
      </c>
      <c r="DS135">
        <f ca="1">IF(AND($B135&gt;0,SUM(DS$3:DS134)=0,SUM($H135:DR135)=0),$B135,0)</f>
        <v>0</v>
      </c>
      <c r="DT135">
        <f ca="1">IF(AND($B135&gt;0,SUM(DT$3:DT134)=0,SUM($H135:DS135)=0),$B135,0)</f>
        <v>0</v>
      </c>
      <c r="DU135">
        <f ca="1">IF(AND($B135&gt;0,SUM(DU$3:DU134)=0,SUM($H135:DT135)=0),$B135,0)</f>
        <v>0</v>
      </c>
      <c r="DV135">
        <f ca="1">IF(AND($B135&gt;0,SUM(DV$3:DV134)=0,SUM($H135:DU135)=0),$B135,0)</f>
        <v>0</v>
      </c>
      <c r="DW135">
        <f ca="1">IF(AND($B135&gt;0,SUM(DW$3:DW134)=0,SUM($H135:DV135)=0),$B135,0)</f>
        <v>0</v>
      </c>
      <c r="DX135">
        <f ca="1">IF(AND($B135&gt;0,SUM(DX$3:DX134)=0,SUM($H135:DW135)=0),$B135,0)</f>
        <v>0</v>
      </c>
      <c r="DY135">
        <f ca="1">IF(AND($B135&gt;0,SUM(DY$3:DY134)=0,SUM($H135:DX135)=0),$B135,0)</f>
        <v>0</v>
      </c>
      <c r="DZ135">
        <f ca="1">IF(AND($B135&gt;0,SUM(DZ$3:DZ134)=0,SUM($H135:DY135)=0),$B135,0)</f>
        <v>0</v>
      </c>
      <c r="EA135">
        <f ca="1">IF(AND($B135&gt;0,SUM(EA$3:EA134)=0,SUM($H135:DZ135)=0),$B135,0)</f>
        <v>0</v>
      </c>
      <c r="EB135">
        <f ca="1">IF(AND($B135&gt;0,SUM(EB$3:EB134)=0,SUM($H135:EA135)=0),$B135,0)</f>
        <v>0</v>
      </c>
      <c r="EC135">
        <f ca="1">IF(AND($B135&gt;0,SUM(EC$3:EC134)=0,SUM($H135:EB135)=0),$B135,0)</f>
        <v>0</v>
      </c>
      <c r="ED135">
        <f ca="1">IF(AND($B135&gt;0,SUM(ED$3:ED134)=0,SUM($H135:EC135)=0),$B135,0)</f>
        <v>0</v>
      </c>
      <c r="EE135">
        <f ca="1">IF(AND($B135&gt;0,SUM(EE$3:EE134)=0,SUM($H135:ED135)=0),$B135,0)</f>
        <v>0</v>
      </c>
      <c r="EF135">
        <f ca="1">IF(AND($B135&gt;0,SUM(EF$3:EF134)=0,SUM($H135:EE135)=0),$B135,0)</f>
        <v>0</v>
      </c>
      <c r="EG135">
        <f ca="1">IF(AND($B135&gt;0,SUM(EG$3:EG134)=0,SUM($H135:EF135)=0),$B135,0)</f>
        <v>0</v>
      </c>
      <c r="EH135">
        <f ca="1">IF(AND($B135&gt;0,SUM(EH$3:EH134)=0,SUM($H135:EG135)=0),$B135,0)</f>
        <v>0</v>
      </c>
      <c r="EI135">
        <f ca="1">IF(AND($B135&gt;0,SUM(EI$3:EI134)=0,SUM($H135:EH135)=0),$B135,0)</f>
        <v>0</v>
      </c>
      <c r="EJ135">
        <f ca="1">IF(AND($B135&gt;0,SUM(EJ$3:EJ134)=0,SUM($H135:EI135)=0),$B135,0)</f>
        <v>0</v>
      </c>
      <c r="EK135">
        <f ca="1">IF(AND($B135&gt;0,SUM(EK$3:EK134)=0,SUM($H135:EJ135)=0),$B135,0)</f>
        <v>0</v>
      </c>
      <c r="EL135">
        <f ca="1">IF(AND($B135&gt;0,SUM(EL$3:EL134)=0,SUM($H135:EK135)=0),$B135,0)</f>
        <v>0</v>
      </c>
      <c r="EM135">
        <f ca="1">IF(AND($B135&gt;0,SUM(EM$3:EM134)=0,SUM($H135:EL135)=0),$B135,0)</f>
        <v>0</v>
      </c>
      <c r="EN135">
        <f ca="1">IF(AND($B135&gt;0,SUM(EN$3:EN134)=0,SUM($H135:EM135)=0),$B135,0)</f>
        <v>0</v>
      </c>
      <c r="EO135">
        <f ca="1">IF(AND($B135&gt;0,SUM(EO$3:EO134)=0,SUM($H135:EN135)=0),$B135,0)</f>
        <v>0</v>
      </c>
      <c r="EP135">
        <f ca="1">IF(AND($B135&gt;0,SUM(EP$3:EP134)=0,SUM($H135:EO135)=0),$B135,0)</f>
        <v>0</v>
      </c>
      <c r="EQ135">
        <f ca="1">IF(AND($B135&gt;0,SUM(EQ$3:EQ134)=0,SUM($H135:EP135)=0),$B135,0)</f>
        <v>0</v>
      </c>
      <c r="ER135">
        <f ca="1">IF(AND($B135&gt;0,SUM(ER$3:ER134)=0,SUM($H135:EQ135)=0),$B135,0)</f>
        <v>0</v>
      </c>
      <c r="ES135">
        <f ca="1">IF(AND($B135&gt;0,SUM(ES$3:ES134)=0,SUM($H135:ER135)=0),$B135,0)</f>
        <v>0</v>
      </c>
      <c r="ET135">
        <f ca="1">IF(AND($B135&gt;0,SUM(ET$3:ET134)=0,SUM($H135:ES135)=0),$B135,0)</f>
        <v>0</v>
      </c>
      <c r="EU135">
        <f ca="1">IF(AND($B135&gt;0,SUM(EU$3:EU134)=0,SUM($H135:ET135)=0),$B135,0)</f>
        <v>0</v>
      </c>
      <c r="EV135">
        <f ca="1">IF(AND($B135&gt;0,SUM(EV$3:EV134)=0,SUM($H135:EU135)=0),$B135,0)</f>
        <v>0</v>
      </c>
      <c r="EW135">
        <f ca="1">IF(AND($B135&gt;0,SUM(EW$3:EW134)=0,SUM($H135:EV135)=0),$B135,0)</f>
        <v>0</v>
      </c>
      <c r="EX135">
        <f ca="1">IF(AND($B135&gt;0,SUM(EX$3:EX134)=0,SUM($H135:EW135)=0),$B135,0)</f>
        <v>0</v>
      </c>
      <c r="EY135">
        <f ca="1">IF(AND($B135&gt;0,SUM(EY$3:EY134)=0,SUM($H135:EX135)=0),$B135,0)</f>
        <v>0</v>
      </c>
      <c r="EZ135">
        <f ca="1">IF(AND($B135&gt;0,SUM(EZ$3:EZ134)=0,SUM($H135:EY135)=0),$B135,0)</f>
        <v>0</v>
      </c>
      <c r="FA135">
        <f ca="1">IF(AND($B135&gt;0,SUM(FA$3:FA134)=0,SUM($H135:EZ135)=0),$B135,0)</f>
        <v>0</v>
      </c>
      <c r="FB135">
        <f ca="1">IF(AND($B135&gt;0,SUM(FB$3:FB134)=0,SUM($H135:FA135)=0),$B135,0)</f>
        <v>0</v>
      </c>
      <c r="FC135">
        <f ca="1">IF(AND($B135&gt;0,SUM(FC$3:FC134)=0,SUM($H135:FB135)=0),$B135,0)</f>
        <v>0</v>
      </c>
      <c r="FD135">
        <f ca="1">IF(AND($B135&gt;0,SUM(FD$3:FD134)=0,SUM($H135:FC135)=0),$B135,0)</f>
        <v>0</v>
      </c>
      <c r="FE135">
        <f ca="1">IF(AND($B135&gt;0,SUM(FE$3:FE134)=0,SUM($H135:FD135)=0),$B135,0)</f>
        <v>0</v>
      </c>
      <c r="FF135">
        <f ca="1">IF(AND($B135&gt;0,SUM(FF$3:FF134)=0,SUM($H135:FE135)=0),$B135,0)</f>
        <v>0</v>
      </c>
      <c r="FG135">
        <f ca="1">IF(AND($B135&gt;0,SUM(FG$3:FG134)=0,SUM($H135:FF135)=0),$B135,0)</f>
        <v>0</v>
      </c>
      <c r="FH135">
        <f ca="1">IF(AND($B135&gt;0,SUM(FH$3:FH134)=0,SUM($H135:FG135)=0),$B135,0)</f>
        <v>0</v>
      </c>
      <c r="FI135">
        <f ca="1">IF(AND($B135&gt;0,SUM(FI$3:FI134)=0,SUM($H135:FH135)=0),$B135,0)</f>
        <v>0</v>
      </c>
      <c r="FJ135">
        <f ca="1">IF(AND($B135&gt;0,SUM(FJ$3:FJ134)=0,SUM($H135:FI135)=0),$B135,0)</f>
        <v>0</v>
      </c>
      <c r="FK135">
        <f ca="1">IF(AND($B135&gt;0,SUM(FK$3:FK134)=0,SUM($H135:FJ135)=0),$B135,0)</f>
        <v>0</v>
      </c>
      <c r="FL135">
        <f ca="1">IF(AND($B135&gt;0,SUM(FL$3:FL134)=0,SUM($H135:FK135)=0),$B135,0)</f>
        <v>0</v>
      </c>
      <c r="FM135">
        <f ca="1">IF(AND($B135&gt;0,SUM(FM$3:FM134)=0,SUM($H135:FL135)=0),$B135,0)</f>
        <v>0</v>
      </c>
      <c r="FN135">
        <f ca="1">IF(AND($B135&gt;0,SUM(FN$3:FN134)=0,SUM($H135:FM135)=0),$B135,0)</f>
        <v>0</v>
      </c>
      <c r="FS135" s="67" t="str">
        <f ca="1">ValintaohjelmaCentral!$C11</f>
        <v>0</v>
      </c>
      <c r="FT135" s="67">
        <f>ValintaohjelmaCentral!$F11</f>
        <v>0</v>
      </c>
      <c r="FU135" s="342" t="str">
        <f>""</f>
        <v/>
      </c>
      <c r="FV135" s="374" t="str">
        <f ca="1">ValintaohjelmaCentral!$G11</f>
        <v>-</v>
      </c>
      <c r="FW135" s="333"/>
      <c r="FY135" s="67" t="str">
        <f ca="1">ValintaohjelmaCentral!$C11</f>
        <v>0</v>
      </c>
      <c r="FZ135" s="67">
        <f>ValintaohjelmaCentral!$F11</f>
        <v>0</v>
      </c>
      <c r="GA135" s="342" t="str">
        <f>""</f>
        <v/>
      </c>
      <c r="GB135" s="374" t="str">
        <f ca="1">ValintaohjelmaCentral!$G11</f>
        <v>-</v>
      </c>
      <c r="GE135" s="67" t="str">
        <f ca="1">ValintaohjelmaCentral!$C11</f>
        <v>0</v>
      </c>
      <c r="GF135" s="67">
        <f>ValintaohjelmaCentral!$F11</f>
        <v>0</v>
      </c>
      <c r="GG135" s="342" t="str">
        <f>""</f>
        <v/>
      </c>
      <c r="GH135" s="374" t="str">
        <f ca="1">ValintaohjelmaCentral!$G11</f>
        <v>-</v>
      </c>
    </row>
    <row r="136" spans="1:190" ht="15.75" hidden="1" thickBot="1" x14ac:dyDescent="0.3">
      <c r="A136">
        <v>136</v>
      </c>
      <c r="B136" s="369"/>
      <c r="C136" s="240" t="str">
        <f t="shared" ca="1" si="28"/>
        <v>Koneen varusteet</v>
      </c>
      <c r="D136" s="240">
        <f t="shared" ca="1" si="28"/>
        <v>0</v>
      </c>
      <c r="E136" s="240" t="str">
        <f t="shared" ca="1" si="28"/>
        <v/>
      </c>
      <c r="F136" s="240" t="str">
        <f t="shared" ca="1" si="28"/>
        <v/>
      </c>
      <c r="G136" s="47">
        <f ca="1">INDEX($I$2:$FN$2,ROWS(G$2:G136))</f>
        <v>1</v>
      </c>
      <c r="H136">
        <v>0</v>
      </c>
      <c r="I136">
        <f ca="1">IF(AND($B136&gt;0,SUM(I$3:I135)=0,SUM($H136:H136)=0),$B136,0)</f>
        <v>0</v>
      </c>
      <c r="J136">
        <f ca="1">IF(AND($B136&gt;0,SUM(J$3:J135)=0,SUM($H136:I136)=0),$B136,0)</f>
        <v>0</v>
      </c>
      <c r="K136">
        <f ca="1">IF(AND($B136&gt;0,SUM(K$3:K135)=0,SUM($H136:J136)=0),$B136,0)</f>
        <v>0</v>
      </c>
      <c r="L136">
        <f ca="1">IF(AND($B136&gt;0,SUM(L$3:L135)=0,SUM($H136:K136)=0),$B136,0)</f>
        <v>0</v>
      </c>
      <c r="M136">
        <f ca="1">IF(AND($B136&gt;0,SUM(M$3:M135)=0,SUM($H136:L136)=0),$B136,0)</f>
        <v>0</v>
      </c>
      <c r="N136">
        <f ca="1">IF(AND($B136&gt;0,SUM(N$3:N135)=0,SUM($H136:M136)=0),$B136,0)</f>
        <v>0</v>
      </c>
      <c r="O136">
        <f ca="1">IF(AND($B136&gt;0,SUM(O$3:O135)=0,SUM($H136:N136)=0),$B136,0)</f>
        <v>0</v>
      </c>
      <c r="P136">
        <f ca="1">IF(AND($B136&gt;0,SUM(P$3:P135)=0,SUM($H136:O136)=0),$B136,0)</f>
        <v>0</v>
      </c>
      <c r="Q136">
        <f ca="1">IF(AND($B136&gt;0,SUM(Q$3:Q135)=0,SUM($H136:P136)=0),$B136,0)</f>
        <v>0</v>
      </c>
      <c r="R136">
        <f ca="1">IF(AND($B136&gt;0,SUM(R$3:R135)=0,SUM($H136:Q136)=0),$B136,0)</f>
        <v>0</v>
      </c>
      <c r="S136">
        <f ca="1">IF(AND($B136&gt;0,SUM(S$3:S135)=0,SUM($H136:R136)=0),$B136,0)</f>
        <v>0</v>
      </c>
      <c r="T136">
        <f ca="1">IF(AND($B136&gt;0,SUM(T$3:T135)=0,SUM($H136:S136)=0),$B136,0)</f>
        <v>0</v>
      </c>
      <c r="U136">
        <f ca="1">IF(AND($B136&gt;0,SUM(U$3:U135)=0,SUM($H136:T136)=0),$B136,0)</f>
        <v>0</v>
      </c>
      <c r="V136">
        <f ca="1">IF(AND($B136&gt;0,SUM(V$3:V135)=0,SUM($H136:U136)=0),$B136,0)</f>
        <v>0</v>
      </c>
      <c r="W136">
        <f ca="1">IF(AND($B136&gt;0,SUM(W$3:W135)=0,SUM($H136:V136)=0),$B136,0)</f>
        <v>0</v>
      </c>
      <c r="X136">
        <f ca="1">IF(AND($B136&gt;0,SUM(X$3:X135)=0,SUM($H136:W136)=0),$B136,0)</f>
        <v>0</v>
      </c>
      <c r="Y136">
        <f ca="1">IF(AND($B136&gt;0,SUM(Y$3:Y135)=0,SUM($H136:X136)=0),$B136,0)</f>
        <v>0</v>
      </c>
      <c r="Z136">
        <f ca="1">IF(AND($B136&gt;0,SUM(Z$3:Z135)=0,SUM($H136:Y136)=0),$B136,0)</f>
        <v>0</v>
      </c>
      <c r="AA136">
        <f ca="1">IF(AND($B136&gt;0,SUM(AA$3:AA135)=0,SUM($H136:Z136)=0),$B136,0)</f>
        <v>0</v>
      </c>
      <c r="AB136">
        <f ca="1">IF(AND($B136&gt;0,SUM(AB$3:AB135)=0,SUM($H136:AA136)=0),$B136,0)</f>
        <v>0</v>
      </c>
      <c r="AC136">
        <f ca="1">IF(AND($B136&gt;0,SUM(AC$3:AC135)=0,SUM($H136:AB136)=0),$B136,0)</f>
        <v>0</v>
      </c>
      <c r="AD136">
        <f ca="1">IF(AND($B136&gt;0,SUM(AD$3:AD135)=0,SUM($H136:AC136)=0),$B136,0)</f>
        <v>0</v>
      </c>
      <c r="AE136">
        <f ca="1">IF(AND($B136&gt;0,SUM(AE$3:AE135)=0,SUM($H136:AD136)=0),$B136,0)</f>
        <v>0</v>
      </c>
      <c r="AF136">
        <f ca="1">IF(AND($B136&gt;0,SUM(AF$3:AF135)=0,SUM($H136:AE136)=0),$B136,0)</f>
        <v>0</v>
      </c>
      <c r="AG136">
        <f ca="1">IF(AND($B136&gt;0,SUM(AG$3:AG135)=0,SUM($H136:AF136)=0),$B136,0)</f>
        <v>0</v>
      </c>
      <c r="AH136">
        <f ca="1">IF(AND($B136&gt;0,SUM(AH$3:AH135)=0,SUM($H136:AG136)=0),$B136,0)</f>
        <v>0</v>
      </c>
      <c r="AI136">
        <f ca="1">IF(AND($B136&gt;0,SUM(AI$3:AI135)=0,SUM($H136:AH136)=0),$B136,0)</f>
        <v>0</v>
      </c>
      <c r="AJ136">
        <f ca="1">IF(AND($B136&gt;0,SUM(AJ$3:AJ135)=0,SUM($H136:AI136)=0),$B136,0)</f>
        <v>0</v>
      </c>
      <c r="AK136">
        <f ca="1">IF(AND($B136&gt;0,SUM(AK$3:AK135)=0,SUM($H136:AJ136)=0),$B136,0)</f>
        <v>0</v>
      </c>
      <c r="AL136">
        <f ca="1">IF(AND($B136&gt;0,SUM(AL$3:AL135)=0,SUM($H136:AK136)=0),$B136,0)</f>
        <v>0</v>
      </c>
      <c r="AM136">
        <f ca="1">IF(AND($B136&gt;0,SUM(AM$3:AM135)=0,SUM($H136:AL136)=0),$B136,0)</f>
        <v>0</v>
      </c>
      <c r="AN136">
        <f ca="1">IF(AND($B136&gt;0,SUM(AN$3:AN135)=0,SUM($H136:AM136)=0),$B136,0)</f>
        <v>0</v>
      </c>
      <c r="AO136">
        <f ca="1">IF(AND($B136&gt;0,SUM(AO$3:AO135)=0,SUM($H136:AN136)=0),$B136,0)</f>
        <v>0</v>
      </c>
      <c r="AP136">
        <f ca="1">IF(AND($B136&gt;0,SUM(AP$3:AP135)=0,SUM($H136:AO136)=0),$B136,0)</f>
        <v>0</v>
      </c>
      <c r="AQ136">
        <f ca="1">IF(AND($B136&gt;0,SUM(AQ$3:AQ135)=0,SUM($H136:AP136)=0),$B136,0)</f>
        <v>0</v>
      </c>
      <c r="AR136">
        <f ca="1">IF(AND($B136&gt;0,SUM(AR$3:AR135)=0,SUM($H136:AQ136)=0),$B136,0)</f>
        <v>0</v>
      </c>
      <c r="AS136">
        <f ca="1">IF(AND($B136&gt;0,SUM(AS$3:AS135)=0,SUM($H136:AR136)=0),$B136,0)</f>
        <v>0</v>
      </c>
      <c r="AT136">
        <f ca="1">IF(AND($B136&gt;0,SUM(AT$3:AT135)=0,SUM($H136:AS136)=0),$B136,0)</f>
        <v>0</v>
      </c>
      <c r="AU136">
        <f ca="1">IF(AND($B136&gt;0,SUM(AU$3:AU135)=0,SUM($H136:AT136)=0),$B136,0)</f>
        <v>0</v>
      </c>
      <c r="AV136">
        <f ca="1">IF(AND($B136&gt;0,SUM(AV$3:AV135)=0,SUM($H136:AU136)=0),$B136,0)</f>
        <v>0</v>
      </c>
      <c r="AW136">
        <f ca="1">IF(AND($B136&gt;0,SUM(AW$3:AW135)=0,SUM($H136:AV136)=0),$B136,0)</f>
        <v>0</v>
      </c>
      <c r="AX136">
        <f ca="1">IF(AND($B136&gt;0,SUM(AX$3:AX135)=0,SUM($H136:AW136)=0),$B136,0)</f>
        <v>0</v>
      </c>
      <c r="AY136">
        <f ca="1">IF(AND($B136&gt;0,SUM(AY$3:AY135)=0,SUM($H136:AX136)=0),$B136,0)</f>
        <v>0</v>
      </c>
      <c r="AZ136">
        <f ca="1">IF(AND($B136&gt;0,SUM(AZ$3:AZ135)=0,SUM($H136:AY136)=0),$B136,0)</f>
        <v>0</v>
      </c>
      <c r="BA136">
        <f ca="1">IF(AND($B136&gt;0,SUM(BA$3:BA135)=0,SUM($H136:AZ136)=0),$B136,0)</f>
        <v>0</v>
      </c>
      <c r="BB136">
        <f ca="1">IF(AND($B136&gt;0,SUM(BB$3:BB135)=0,SUM($H136:BA136)=0),$B136,0)</f>
        <v>0</v>
      </c>
      <c r="BC136">
        <f ca="1">IF(AND($B136&gt;0,SUM(BC$3:BC135)=0,SUM($H136:BB136)=0),$B136,0)</f>
        <v>0</v>
      </c>
      <c r="BD136">
        <f ca="1">IF(AND($B136&gt;0,SUM(BD$3:BD135)=0,SUM($H136:BC136)=0),$B136,0)</f>
        <v>0</v>
      </c>
      <c r="BE136">
        <f ca="1">IF(AND($B136&gt;0,SUM(BE$3:BE135)=0,SUM($H136:BD136)=0),$B136,0)</f>
        <v>0</v>
      </c>
      <c r="BF136">
        <f ca="1">IF(AND($B136&gt;0,SUM(BF$3:BF135)=0,SUM($H136:BE136)=0),$B136,0)</f>
        <v>0</v>
      </c>
      <c r="BG136">
        <f ca="1">IF(AND($B136&gt;0,SUM(BG$3:BG135)=0,SUM($H136:BF136)=0),$B136,0)</f>
        <v>0</v>
      </c>
      <c r="BH136">
        <f ca="1">IF(AND($B136&gt;0,SUM(BH$3:BH135)=0,SUM($H136:BG136)=0),$B136,0)</f>
        <v>0</v>
      </c>
      <c r="BI136">
        <f ca="1">IF(AND($B136&gt;0,SUM(BI$3:BI135)=0,SUM($H136:BH136)=0),$B136,0)</f>
        <v>0</v>
      </c>
      <c r="BJ136">
        <f ca="1">IF(AND($B136&gt;0,SUM(BJ$3:BJ135)=0,SUM($H136:BI136)=0),$B136,0)</f>
        <v>0</v>
      </c>
      <c r="BK136">
        <f ca="1">IF(AND($B136&gt;0,SUM(BK$3:BK135)=0,SUM($H136:BJ136)=0),$B136,0)</f>
        <v>0</v>
      </c>
      <c r="BL136">
        <f ca="1">IF(AND($B136&gt;0,SUM(BL$3:BL135)=0,SUM($H136:BK136)=0),$B136,0)</f>
        <v>0</v>
      </c>
      <c r="BM136">
        <f ca="1">IF(AND($B136&gt;0,SUM(BM$3:BM135)=0,SUM($H136:BL136)=0),$B136,0)</f>
        <v>0</v>
      </c>
      <c r="BN136">
        <f ca="1">IF(AND($B136&gt;0,SUM(BN$3:BN135)=0,SUM($H136:BM136)=0),$B136,0)</f>
        <v>0</v>
      </c>
      <c r="BO136">
        <f ca="1">IF(AND($B136&gt;0,SUM(BO$3:BO135)=0,SUM($H136:BN136)=0),$B136,0)</f>
        <v>0</v>
      </c>
      <c r="BP136">
        <f ca="1">IF(AND($B136&gt;0,SUM(BP$3:BP135)=0,SUM($H136:BO136)=0),$B136,0)</f>
        <v>0</v>
      </c>
      <c r="BQ136">
        <f ca="1">IF(AND($B136&gt;0,SUM(BQ$3:BQ135)=0,SUM($H136:BP136)=0),$B136,0)</f>
        <v>0</v>
      </c>
      <c r="BR136">
        <f ca="1">IF(AND($B136&gt;0,SUM(BR$3:BR135)=0,SUM($H136:BQ136)=0),$B136,0)</f>
        <v>0</v>
      </c>
      <c r="BS136">
        <f ca="1">IF(AND($B136&gt;0,SUM(BS$3:BS135)=0,SUM($H136:BR136)=0),$B136,0)</f>
        <v>0</v>
      </c>
      <c r="BT136">
        <f ca="1">IF(AND($B136&gt;0,SUM(BT$3:BT135)=0,SUM($H136:BS136)=0),$B136,0)</f>
        <v>0</v>
      </c>
      <c r="BU136">
        <f ca="1">IF(AND($B136&gt;0,SUM(BU$3:BU135)=0,SUM($H136:BT136)=0),$B136,0)</f>
        <v>0</v>
      </c>
      <c r="BV136">
        <f ca="1">IF(AND($B136&gt;0,SUM(BV$3:BV135)=0,SUM($H136:BU136)=0),$B136,0)</f>
        <v>0</v>
      </c>
      <c r="BW136">
        <f ca="1">IF(AND($B136&gt;0,SUM(BW$3:BW135)=0,SUM($H136:BV136)=0),$B136,0)</f>
        <v>0</v>
      </c>
      <c r="BX136">
        <f ca="1">IF(AND($B136&gt;0,SUM(BX$3:BX135)=0,SUM($H136:BW136)=0),$B136,0)</f>
        <v>0</v>
      </c>
      <c r="BY136">
        <f ca="1">IF(AND($B136&gt;0,SUM(BY$3:BY135)=0,SUM($H136:BX136)=0),$B136,0)</f>
        <v>0</v>
      </c>
      <c r="BZ136">
        <f ca="1">IF(AND($B136&gt;0,SUM(BZ$3:BZ135)=0,SUM($H136:BY136)=0),$B136,0)</f>
        <v>0</v>
      </c>
      <c r="CA136">
        <f ca="1">IF(AND($B136&gt;0,SUM(CA$3:CA135)=0,SUM($H136:BZ136)=0),$B136,0)</f>
        <v>0</v>
      </c>
      <c r="CB136">
        <f ca="1">IF(AND($B136&gt;0,SUM(CB$3:CB135)=0,SUM($H136:CA136)=0),$B136,0)</f>
        <v>0</v>
      </c>
      <c r="CC136">
        <f ca="1">IF(AND($B136&gt;0,SUM(CC$3:CC135)=0,SUM($H136:CB136)=0),$B136,0)</f>
        <v>0</v>
      </c>
      <c r="CD136">
        <f ca="1">IF(AND($B136&gt;0,SUM(CD$3:CD135)=0,SUM($H136:CC136)=0),$B136,0)</f>
        <v>0</v>
      </c>
      <c r="CE136">
        <f ca="1">IF(AND($B136&gt;0,SUM(CE$3:CE135)=0,SUM($H136:CD136)=0),$B136,0)</f>
        <v>0</v>
      </c>
      <c r="CF136">
        <f ca="1">IF(AND($B136&gt;0,SUM(CF$3:CF135)=0,SUM($H136:CE136)=0),$B136,0)</f>
        <v>0</v>
      </c>
      <c r="CG136">
        <f ca="1">IF(AND($B136&gt;0,SUM(CG$3:CG135)=0,SUM($H136:CF136)=0),$B136,0)</f>
        <v>0</v>
      </c>
      <c r="CH136">
        <f ca="1">IF(AND($B136&gt;0,SUM(CH$3:CH135)=0,SUM($H136:CG136)=0),$B136,0)</f>
        <v>0</v>
      </c>
      <c r="CI136">
        <f ca="1">IF(AND($B136&gt;0,SUM(CI$3:CI135)=0,SUM($H136:CH136)=0),$B136,0)</f>
        <v>0</v>
      </c>
      <c r="CJ136">
        <f ca="1">IF(AND($B136&gt;0,SUM(CJ$3:CJ135)=0,SUM($H136:CI136)=0),$B136,0)</f>
        <v>0</v>
      </c>
      <c r="CK136">
        <f ca="1">IF(AND($B136&gt;0,SUM(CK$3:CK135)=0,SUM($H136:CJ136)=0),$B136,0)</f>
        <v>0</v>
      </c>
      <c r="CL136">
        <f ca="1">IF(AND($B136&gt;0,SUM(CL$3:CL135)=0,SUM($H136:CK136)=0),$B136,0)</f>
        <v>0</v>
      </c>
      <c r="CM136">
        <f ca="1">IF(AND($B136&gt;0,SUM(CM$3:CM135)=0,SUM($H136:CL136)=0),$B136,0)</f>
        <v>0</v>
      </c>
      <c r="CN136">
        <f ca="1">IF(AND($B136&gt;0,SUM(CN$3:CN135)=0,SUM($H136:CM136)=0),$B136,0)</f>
        <v>0</v>
      </c>
      <c r="CO136">
        <f ca="1">IF(AND($B136&gt;0,SUM(CO$3:CO135)=0,SUM($H136:CN136)=0),$B136,0)</f>
        <v>0</v>
      </c>
      <c r="CP136">
        <f ca="1">IF(AND($B136&gt;0,SUM(CP$3:CP135)=0,SUM($H136:CO136)=0),$B136,0)</f>
        <v>0</v>
      </c>
      <c r="CQ136">
        <f ca="1">IF(AND($B136&gt;0,SUM(CQ$3:CQ135)=0,SUM($H136:CP136)=0),$B136,0)</f>
        <v>0</v>
      </c>
      <c r="CR136">
        <f ca="1">IF(AND($B136&gt;0,SUM(CR$3:CR135)=0,SUM($H136:CQ136)=0),$B136,0)</f>
        <v>0</v>
      </c>
      <c r="CS136">
        <f ca="1">IF(AND($B136&gt;0,SUM(CS$3:CS135)=0,SUM($H136:CR136)=0),$B136,0)</f>
        <v>0</v>
      </c>
      <c r="CT136">
        <f ca="1">IF(AND($B136&gt;0,SUM(CT$3:CT135)=0,SUM($H136:CS136)=0),$B136,0)</f>
        <v>0</v>
      </c>
      <c r="CU136">
        <f ca="1">IF(AND($B136&gt;0,SUM(CU$3:CU135)=0,SUM($H136:CT136)=0),$B136,0)</f>
        <v>0</v>
      </c>
      <c r="CV136">
        <f ca="1">IF(AND($B136&gt;0,SUM(CV$3:CV135)=0,SUM($H136:CU136)=0),$B136,0)</f>
        <v>0</v>
      </c>
      <c r="CW136">
        <f ca="1">IF(AND($B136&gt;0,SUM(CW$3:CW135)=0,SUM($H136:CV136)=0),$B136,0)</f>
        <v>0</v>
      </c>
      <c r="CX136">
        <f ca="1">IF(AND($B136&gt;0,SUM(CX$3:CX135)=0,SUM($H136:CW136)=0),$B136,0)</f>
        <v>0</v>
      </c>
      <c r="CY136">
        <f ca="1">IF(AND($B136&gt;0,SUM(CY$3:CY135)=0,SUM($H136:CX136)=0),$B136,0)</f>
        <v>0</v>
      </c>
      <c r="CZ136">
        <f ca="1">IF(AND($B136&gt;0,SUM(CZ$3:CZ135)=0,SUM($H136:CY136)=0),$B136,0)</f>
        <v>0</v>
      </c>
      <c r="DA136">
        <f ca="1">IF(AND($B136&gt;0,SUM(DA$3:DA135)=0,SUM($H136:CZ136)=0),$B136,0)</f>
        <v>0</v>
      </c>
      <c r="DB136">
        <f ca="1">IF(AND($B136&gt;0,SUM(DB$3:DB135)=0,SUM($H136:DA136)=0),$B136,0)</f>
        <v>0</v>
      </c>
      <c r="DC136">
        <f ca="1">IF(AND($B136&gt;0,SUM(DC$3:DC135)=0,SUM($H136:DB136)=0),$B136,0)</f>
        <v>0</v>
      </c>
      <c r="DD136">
        <f ca="1">IF(AND($B136&gt;0,SUM(DD$3:DD135)=0,SUM($H136:DC136)=0),$B136,0)</f>
        <v>0</v>
      </c>
      <c r="DE136">
        <f ca="1">IF(AND($B136&gt;0,SUM(DE$3:DE135)=0,SUM($H136:DD136)=0),$B136,0)</f>
        <v>0</v>
      </c>
      <c r="DF136">
        <f ca="1">IF(AND($B136&gt;0,SUM(DF$3:DF135)=0,SUM($H136:DE136)=0),$B136,0)</f>
        <v>0</v>
      </c>
      <c r="DG136">
        <f ca="1">IF(AND($B136&gt;0,SUM(DG$3:DG135)=0,SUM($H136:DF136)=0),$B136,0)</f>
        <v>0</v>
      </c>
      <c r="DH136">
        <f ca="1">IF(AND($B136&gt;0,SUM(DH$3:DH135)=0,SUM($H136:DG136)=0),$B136,0)</f>
        <v>0</v>
      </c>
      <c r="DI136">
        <f ca="1">IF(AND($B136&gt;0,SUM(DI$3:DI135)=0,SUM($H136:DH136)=0),$B136,0)</f>
        <v>0</v>
      </c>
      <c r="DJ136">
        <f ca="1">IF(AND($B136&gt;0,SUM(DJ$3:DJ135)=0,SUM($H136:DI136)=0),$B136,0)</f>
        <v>0</v>
      </c>
      <c r="DK136">
        <f ca="1">IF(AND($B136&gt;0,SUM(DK$3:DK135)=0,SUM($H136:DJ136)=0),$B136,0)</f>
        <v>0</v>
      </c>
      <c r="DL136">
        <f ca="1">IF(AND($B136&gt;0,SUM(DL$3:DL135)=0,SUM($H136:DK136)=0),$B136,0)</f>
        <v>0</v>
      </c>
      <c r="DM136">
        <f ca="1">IF(AND($B136&gt;0,SUM(DM$3:DM135)=0,SUM($H136:DL136)=0),$B136,0)</f>
        <v>0</v>
      </c>
      <c r="DN136">
        <f ca="1">IF(AND($B136&gt;0,SUM(DN$3:DN135)=0,SUM($H136:DM136)=0),$B136,0)</f>
        <v>0</v>
      </c>
      <c r="DO136">
        <f ca="1">IF(AND($B136&gt;0,SUM(DO$3:DO135)=0,SUM($H136:DN136)=0),$B136,0)</f>
        <v>0</v>
      </c>
      <c r="DP136">
        <f ca="1">IF(AND($B136&gt;0,SUM(DP$3:DP135)=0,SUM($H136:DO136)=0),$B136,0)</f>
        <v>0</v>
      </c>
      <c r="DQ136">
        <f ca="1">IF(AND($B136&gt;0,SUM(DQ$3:DQ135)=0,SUM($H136:DP136)=0),$B136,0)</f>
        <v>0</v>
      </c>
      <c r="DR136">
        <f ca="1">IF(AND($B136&gt;0,SUM(DR$3:DR135)=0,SUM($H136:DQ136)=0),$B136,0)</f>
        <v>0</v>
      </c>
      <c r="DS136">
        <f ca="1">IF(AND($B136&gt;0,SUM(DS$3:DS135)=0,SUM($H136:DR136)=0),$B136,0)</f>
        <v>0</v>
      </c>
      <c r="DT136">
        <f ca="1">IF(AND($B136&gt;0,SUM(DT$3:DT135)=0,SUM($H136:DS136)=0),$B136,0)</f>
        <v>0</v>
      </c>
      <c r="DU136">
        <f ca="1">IF(AND($B136&gt;0,SUM(DU$3:DU135)=0,SUM($H136:DT136)=0),$B136,0)</f>
        <v>0</v>
      </c>
      <c r="DV136">
        <f ca="1">IF(AND($B136&gt;0,SUM(DV$3:DV135)=0,SUM($H136:DU136)=0),$B136,0)</f>
        <v>0</v>
      </c>
      <c r="DW136">
        <f ca="1">IF(AND($B136&gt;0,SUM(DW$3:DW135)=0,SUM($H136:DV136)=0),$B136,0)</f>
        <v>0</v>
      </c>
      <c r="DX136">
        <f ca="1">IF(AND($B136&gt;0,SUM(DX$3:DX135)=0,SUM($H136:DW136)=0),$B136,0)</f>
        <v>0</v>
      </c>
      <c r="DY136">
        <f ca="1">IF(AND($B136&gt;0,SUM(DY$3:DY135)=0,SUM($H136:DX136)=0),$B136,0)</f>
        <v>0</v>
      </c>
      <c r="DZ136">
        <f ca="1">IF(AND($B136&gt;0,SUM(DZ$3:DZ135)=0,SUM($H136:DY136)=0),$B136,0)</f>
        <v>0</v>
      </c>
      <c r="EA136">
        <f ca="1">IF(AND($B136&gt;0,SUM(EA$3:EA135)=0,SUM($H136:DZ136)=0),$B136,0)</f>
        <v>0</v>
      </c>
      <c r="EB136">
        <f ca="1">IF(AND($B136&gt;0,SUM(EB$3:EB135)=0,SUM($H136:EA136)=0),$B136,0)</f>
        <v>0</v>
      </c>
      <c r="EC136">
        <f ca="1">IF(AND($B136&gt;0,SUM(EC$3:EC135)=0,SUM($H136:EB136)=0),$B136,0)</f>
        <v>0</v>
      </c>
      <c r="ED136">
        <f ca="1">IF(AND($B136&gt;0,SUM(ED$3:ED135)=0,SUM($H136:EC136)=0),$B136,0)</f>
        <v>0</v>
      </c>
      <c r="EE136">
        <f ca="1">IF(AND($B136&gt;0,SUM(EE$3:EE135)=0,SUM($H136:ED136)=0),$B136,0)</f>
        <v>0</v>
      </c>
      <c r="EF136">
        <f ca="1">IF(AND($B136&gt;0,SUM(EF$3:EF135)=0,SUM($H136:EE136)=0),$B136,0)</f>
        <v>0</v>
      </c>
      <c r="EG136">
        <f ca="1">IF(AND($B136&gt;0,SUM(EG$3:EG135)=0,SUM($H136:EF136)=0),$B136,0)</f>
        <v>0</v>
      </c>
      <c r="EH136">
        <f ca="1">IF(AND($B136&gt;0,SUM(EH$3:EH135)=0,SUM($H136:EG136)=0),$B136,0)</f>
        <v>0</v>
      </c>
      <c r="EI136">
        <f ca="1">IF(AND($B136&gt;0,SUM(EI$3:EI135)=0,SUM($H136:EH136)=0),$B136,0)</f>
        <v>0</v>
      </c>
      <c r="EJ136">
        <f ca="1">IF(AND($B136&gt;0,SUM(EJ$3:EJ135)=0,SUM($H136:EI136)=0),$B136,0)</f>
        <v>0</v>
      </c>
      <c r="EK136">
        <f ca="1">IF(AND($B136&gt;0,SUM(EK$3:EK135)=0,SUM($H136:EJ136)=0),$B136,0)</f>
        <v>0</v>
      </c>
      <c r="EL136">
        <f ca="1">IF(AND($B136&gt;0,SUM(EL$3:EL135)=0,SUM($H136:EK136)=0),$B136,0)</f>
        <v>0</v>
      </c>
      <c r="EM136">
        <f ca="1">IF(AND($B136&gt;0,SUM(EM$3:EM135)=0,SUM($H136:EL136)=0),$B136,0)</f>
        <v>0</v>
      </c>
      <c r="EN136">
        <f ca="1">IF(AND($B136&gt;0,SUM(EN$3:EN135)=0,SUM($H136:EM136)=0),$B136,0)</f>
        <v>0</v>
      </c>
      <c r="EO136">
        <f ca="1">IF(AND($B136&gt;0,SUM(EO$3:EO135)=0,SUM($H136:EN136)=0),$B136,0)</f>
        <v>0</v>
      </c>
      <c r="EP136">
        <f ca="1">IF(AND($B136&gt;0,SUM(EP$3:EP135)=0,SUM($H136:EO136)=0),$B136,0)</f>
        <v>0</v>
      </c>
      <c r="EQ136">
        <f ca="1">IF(AND($B136&gt;0,SUM(EQ$3:EQ135)=0,SUM($H136:EP136)=0),$B136,0)</f>
        <v>0</v>
      </c>
      <c r="ER136">
        <f ca="1">IF(AND($B136&gt;0,SUM(ER$3:ER135)=0,SUM($H136:EQ136)=0),$B136,0)</f>
        <v>0</v>
      </c>
      <c r="ES136">
        <f ca="1">IF(AND($B136&gt;0,SUM(ES$3:ES135)=0,SUM($H136:ER136)=0),$B136,0)</f>
        <v>0</v>
      </c>
      <c r="ET136">
        <f ca="1">IF(AND($B136&gt;0,SUM(ET$3:ET135)=0,SUM($H136:ES136)=0),$B136,0)</f>
        <v>0</v>
      </c>
      <c r="EU136">
        <f ca="1">IF(AND($B136&gt;0,SUM(EU$3:EU135)=0,SUM($H136:ET136)=0),$B136,0)</f>
        <v>0</v>
      </c>
      <c r="EV136">
        <f ca="1">IF(AND($B136&gt;0,SUM(EV$3:EV135)=0,SUM($H136:EU136)=0),$B136,0)</f>
        <v>0</v>
      </c>
      <c r="EW136">
        <f ca="1">IF(AND($B136&gt;0,SUM(EW$3:EW135)=0,SUM($H136:EV136)=0),$B136,0)</f>
        <v>0</v>
      </c>
      <c r="EX136">
        <f ca="1">IF(AND($B136&gt;0,SUM(EX$3:EX135)=0,SUM($H136:EW136)=0),$B136,0)</f>
        <v>0</v>
      </c>
      <c r="EY136">
        <f ca="1">IF(AND($B136&gt;0,SUM(EY$3:EY135)=0,SUM($H136:EX136)=0),$B136,0)</f>
        <v>0</v>
      </c>
      <c r="EZ136">
        <f ca="1">IF(AND($B136&gt;0,SUM(EZ$3:EZ135)=0,SUM($H136:EY136)=0),$B136,0)</f>
        <v>0</v>
      </c>
      <c r="FA136">
        <f ca="1">IF(AND($B136&gt;0,SUM(FA$3:FA135)=0,SUM($H136:EZ136)=0),$B136,0)</f>
        <v>0</v>
      </c>
      <c r="FB136">
        <f ca="1">IF(AND($B136&gt;0,SUM(FB$3:FB135)=0,SUM($H136:FA136)=0),$B136,0)</f>
        <v>0</v>
      </c>
      <c r="FC136">
        <f ca="1">IF(AND($B136&gt;0,SUM(FC$3:FC135)=0,SUM($H136:FB136)=0),$B136,0)</f>
        <v>0</v>
      </c>
      <c r="FD136">
        <f ca="1">IF(AND($B136&gt;0,SUM(FD$3:FD135)=0,SUM($H136:FC136)=0),$B136,0)</f>
        <v>0</v>
      </c>
      <c r="FE136">
        <f ca="1">IF(AND($B136&gt;0,SUM(FE$3:FE135)=0,SUM($H136:FD136)=0),$B136,0)</f>
        <v>0</v>
      </c>
      <c r="FF136">
        <f ca="1">IF(AND($B136&gt;0,SUM(FF$3:FF135)=0,SUM($H136:FE136)=0),$B136,0)</f>
        <v>0</v>
      </c>
      <c r="FG136">
        <f ca="1">IF(AND($B136&gt;0,SUM(FG$3:FG135)=0,SUM($H136:FF136)=0),$B136,0)</f>
        <v>0</v>
      </c>
      <c r="FH136">
        <f ca="1">IF(AND($B136&gt;0,SUM(FH$3:FH135)=0,SUM($H136:FG136)=0),$B136,0)</f>
        <v>0</v>
      </c>
      <c r="FI136">
        <f ca="1">IF(AND($B136&gt;0,SUM(FI$3:FI135)=0,SUM($H136:FH136)=0),$B136,0)</f>
        <v>0</v>
      </c>
      <c r="FJ136">
        <f ca="1">IF(AND($B136&gt;0,SUM(FJ$3:FJ135)=0,SUM($H136:FI136)=0),$B136,0)</f>
        <v>0</v>
      </c>
      <c r="FK136">
        <f ca="1">IF(AND($B136&gt;0,SUM(FK$3:FK135)=0,SUM($H136:FJ136)=0),$B136,0)</f>
        <v>0</v>
      </c>
      <c r="FL136">
        <f ca="1">IF(AND($B136&gt;0,SUM(FL$3:FL135)=0,SUM($H136:FK136)=0),$B136,0)</f>
        <v>0</v>
      </c>
      <c r="FM136">
        <f ca="1">IF(AND($B136&gt;0,SUM(FM$3:FM135)=0,SUM($H136:FL136)=0),$B136,0)</f>
        <v>0</v>
      </c>
      <c r="FN136">
        <f ca="1">IF(AND($B136&gt;0,SUM(FN$3:FN135)=0,SUM($H136:FM136)=0),$B136,0)</f>
        <v>0</v>
      </c>
      <c r="FS136" s="67" t="str">
        <f ca="1">ValintaohjelmaCentral!$C12</f>
        <v>Koneen varusteet</v>
      </c>
      <c r="FT136" s="67">
        <f>ValintaohjelmaCentral!$F12</f>
        <v>0</v>
      </c>
      <c r="FU136" s="342" t="str">
        <f>""</f>
        <v/>
      </c>
      <c r="FV136" s="374" t="str">
        <f ca="1">ValintaohjelmaCentral!$G12</f>
        <v/>
      </c>
      <c r="FW136" s="333"/>
      <c r="FY136" s="67" t="str">
        <f ca="1">ValintaohjelmaCentral!$C12</f>
        <v>Koneen varusteet</v>
      </c>
      <c r="FZ136" s="67">
        <f>ValintaohjelmaCentral!$F12</f>
        <v>0</v>
      </c>
      <c r="GA136" s="342" t="str">
        <f>""</f>
        <v/>
      </c>
      <c r="GB136" s="374" t="str">
        <f ca="1">ValintaohjelmaCentral!$G12</f>
        <v/>
      </c>
      <c r="GE136" s="67" t="str">
        <f ca="1">ValintaohjelmaCentral!$C12</f>
        <v>Koneen varusteet</v>
      </c>
      <c r="GF136" s="67">
        <f>ValintaohjelmaCentral!$F12</f>
        <v>0</v>
      </c>
      <c r="GG136" s="342" t="str">
        <f>""</f>
        <v/>
      </c>
      <c r="GH136" s="374" t="str">
        <f ca="1">ValintaohjelmaCentral!$G12</f>
        <v/>
      </c>
    </row>
    <row r="137" spans="1:190" ht="15.75" hidden="1" thickBot="1" x14ac:dyDescent="0.3">
      <c r="A137">
        <v>137</v>
      </c>
      <c r="C137" s="240" t="str">
        <f t="shared" ca="1" si="28"/>
        <v>Lämmitys</v>
      </c>
      <c r="D137" s="240">
        <f t="shared" ca="1" si="28"/>
        <v>0</v>
      </c>
      <c r="E137" s="240" t="str">
        <f t="shared" ca="1" si="28"/>
        <v/>
      </c>
      <c r="F137" s="240" t="str">
        <f t="shared" ca="1" si="28"/>
        <v>-</v>
      </c>
      <c r="G137" s="47">
        <f ca="1">INDEX($I$2:$FN$2,ROWS(G$2:G137))</f>
        <v>1</v>
      </c>
      <c r="H137">
        <v>0</v>
      </c>
      <c r="I137">
        <f ca="1">IF(AND($B137&gt;0,SUM(I$3:I136)=0,SUM($H137:H137)=0),$B137,0)</f>
        <v>0</v>
      </c>
      <c r="J137">
        <f ca="1">IF(AND($B137&gt;0,SUM(J$3:J136)=0,SUM($H137:I137)=0),$B137,0)</f>
        <v>0</v>
      </c>
      <c r="K137">
        <f ca="1">IF(AND($B137&gt;0,SUM(K$3:K136)=0,SUM($H137:J137)=0),$B137,0)</f>
        <v>0</v>
      </c>
      <c r="L137">
        <f ca="1">IF(AND($B137&gt;0,SUM(L$3:L136)=0,SUM($H137:K137)=0),$B137,0)</f>
        <v>0</v>
      </c>
      <c r="M137">
        <f ca="1">IF(AND($B137&gt;0,SUM(M$3:M136)=0,SUM($H137:L137)=0),$B137,0)</f>
        <v>0</v>
      </c>
      <c r="N137">
        <f ca="1">IF(AND($B137&gt;0,SUM(N$3:N136)=0,SUM($H137:M137)=0),$B137,0)</f>
        <v>0</v>
      </c>
      <c r="O137">
        <f ca="1">IF(AND($B137&gt;0,SUM(O$3:O136)=0,SUM($H137:N137)=0),$B137,0)</f>
        <v>0</v>
      </c>
      <c r="P137">
        <f ca="1">IF(AND($B137&gt;0,SUM(P$3:P136)=0,SUM($H137:O137)=0),$B137,0)</f>
        <v>0</v>
      </c>
      <c r="Q137">
        <f ca="1">IF(AND($B137&gt;0,SUM(Q$3:Q136)=0,SUM($H137:P137)=0),$B137,0)</f>
        <v>0</v>
      </c>
      <c r="R137">
        <f ca="1">IF(AND($B137&gt;0,SUM(R$3:R136)=0,SUM($H137:Q137)=0),$B137,0)</f>
        <v>0</v>
      </c>
      <c r="S137">
        <f ca="1">IF(AND($B137&gt;0,SUM(S$3:S136)=0,SUM($H137:R137)=0),$B137,0)</f>
        <v>0</v>
      </c>
      <c r="T137">
        <f ca="1">IF(AND($B137&gt;0,SUM(T$3:T136)=0,SUM($H137:S137)=0),$B137,0)</f>
        <v>0</v>
      </c>
      <c r="U137">
        <f ca="1">IF(AND($B137&gt;0,SUM(U$3:U136)=0,SUM($H137:T137)=0),$B137,0)</f>
        <v>0</v>
      </c>
      <c r="V137">
        <f ca="1">IF(AND($B137&gt;0,SUM(V$3:V136)=0,SUM($H137:U137)=0),$B137,0)</f>
        <v>0</v>
      </c>
      <c r="W137">
        <f ca="1">IF(AND($B137&gt;0,SUM(W$3:W136)=0,SUM($H137:V137)=0),$B137,0)</f>
        <v>0</v>
      </c>
      <c r="X137">
        <f ca="1">IF(AND($B137&gt;0,SUM(X$3:X136)=0,SUM($H137:W137)=0),$B137,0)</f>
        <v>0</v>
      </c>
      <c r="Y137">
        <f ca="1">IF(AND($B137&gt;0,SUM(Y$3:Y136)=0,SUM($H137:X137)=0),$B137,0)</f>
        <v>0</v>
      </c>
      <c r="Z137">
        <f ca="1">IF(AND($B137&gt;0,SUM(Z$3:Z136)=0,SUM($H137:Y137)=0),$B137,0)</f>
        <v>0</v>
      </c>
      <c r="AA137">
        <f ca="1">IF(AND($B137&gt;0,SUM(AA$3:AA136)=0,SUM($H137:Z137)=0),$B137,0)</f>
        <v>0</v>
      </c>
      <c r="AB137">
        <f ca="1">IF(AND($B137&gt;0,SUM(AB$3:AB136)=0,SUM($H137:AA137)=0),$B137,0)</f>
        <v>0</v>
      </c>
      <c r="AC137">
        <f ca="1">IF(AND($B137&gt;0,SUM(AC$3:AC136)=0,SUM($H137:AB137)=0),$B137,0)</f>
        <v>0</v>
      </c>
      <c r="AD137">
        <f ca="1">IF(AND($B137&gt;0,SUM(AD$3:AD136)=0,SUM($H137:AC137)=0),$B137,0)</f>
        <v>0</v>
      </c>
      <c r="AE137">
        <f ca="1">IF(AND($B137&gt;0,SUM(AE$3:AE136)=0,SUM($H137:AD137)=0),$B137,0)</f>
        <v>0</v>
      </c>
      <c r="AF137">
        <f ca="1">IF(AND($B137&gt;0,SUM(AF$3:AF136)=0,SUM($H137:AE137)=0),$B137,0)</f>
        <v>0</v>
      </c>
      <c r="AG137">
        <f ca="1">IF(AND($B137&gt;0,SUM(AG$3:AG136)=0,SUM($H137:AF137)=0),$B137,0)</f>
        <v>0</v>
      </c>
      <c r="AH137">
        <f ca="1">IF(AND($B137&gt;0,SUM(AH$3:AH136)=0,SUM($H137:AG137)=0),$B137,0)</f>
        <v>0</v>
      </c>
      <c r="AI137">
        <f ca="1">IF(AND($B137&gt;0,SUM(AI$3:AI136)=0,SUM($H137:AH137)=0),$B137,0)</f>
        <v>0</v>
      </c>
      <c r="AJ137">
        <f ca="1">IF(AND($B137&gt;0,SUM(AJ$3:AJ136)=0,SUM($H137:AI137)=0),$B137,0)</f>
        <v>0</v>
      </c>
      <c r="AK137">
        <f ca="1">IF(AND($B137&gt;0,SUM(AK$3:AK136)=0,SUM($H137:AJ137)=0),$B137,0)</f>
        <v>0</v>
      </c>
      <c r="AL137">
        <f ca="1">IF(AND($B137&gt;0,SUM(AL$3:AL136)=0,SUM($H137:AK137)=0),$B137,0)</f>
        <v>0</v>
      </c>
      <c r="AM137">
        <f ca="1">IF(AND($B137&gt;0,SUM(AM$3:AM136)=0,SUM($H137:AL137)=0),$B137,0)</f>
        <v>0</v>
      </c>
      <c r="AN137">
        <f ca="1">IF(AND($B137&gt;0,SUM(AN$3:AN136)=0,SUM($H137:AM137)=0),$B137,0)</f>
        <v>0</v>
      </c>
      <c r="AO137">
        <f ca="1">IF(AND($B137&gt;0,SUM(AO$3:AO136)=0,SUM($H137:AN137)=0),$B137,0)</f>
        <v>0</v>
      </c>
      <c r="AP137">
        <f ca="1">IF(AND($B137&gt;0,SUM(AP$3:AP136)=0,SUM($H137:AO137)=0),$B137,0)</f>
        <v>0</v>
      </c>
      <c r="AQ137">
        <f ca="1">IF(AND($B137&gt;0,SUM(AQ$3:AQ136)=0,SUM($H137:AP137)=0),$B137,0)</f>
        <v>0</v>
      </c>
      <c r="AR137">
        <f ca="1">IF(AND($B137&gt;0,SUM(AR$3:AR136)=0,SUM($H137:AQ137)=0),$B137,0)</f>
        <v>0</v>
      </c>
      <c r="AS137">
        <f ca="1">IF(AND($B137&gt;0,SUM(AS$3:AS136)=0,SUM($H137:AR137)=0),$B137,0)</f>
        <v>0</v>
      </c>
      <c r="AT137">
        <f ca="1">IF(AND($B137&gt;0,SUM(AT$3:AT136)=0,SUM($H137:AS137)=0),$B137,0)</f>
        <v>0</v>
      </c>
      <c r="AU137">
        <f ca="1">IF(AND($B137&gt;0,SUM(AU$3:AU136)=0,SUM($H137:AT137)=0),$B137,0)</f>
        <v>0</v>
      </c>
      <c r="AV137">
        <f ca="1">IF(AND($B137&gt;0,SUM(AV$3:AV136)=0,SUM($H137:AU137)=0),$B137,0)</f>
        <v>0</v>
      </c>
      <c r="AW137">
        <f ca="1">IF(AND($B137&gt;0,SUM(AW$3:AW136)=0,SUM($H137:AV137)=0),$B137,0)</f>
        <v>0</v>
      </c>
      <c r="AX137">
        <f ca="1">IF(AND($B137&gt;0,SUM(AX$3:AX136)=0,SUM($H137:AW137)=0),$B137,0)</f>
        <v>0</v>
      </c>
      <c r="AY137">
        <f ca="1">IF(AND($B137&gt;0,SUM(AY$3:AY136)=0,SUM($H137:AX137)=0),$B137,0)</f>
        <v>0</v>
      </c>
      <c r="AZ137">
        <f ca="1">IF(AND($B137&gt;0,SUM(AZ$3:AZ136)=0,SUM($H137:AY137)=0),$B137,0)</f>
        <v>0</v>
      </c>
      <c r="BA137">
        <f ca="1">IF(AND($B137&gt;0,SUM(BA$3:BA136)=0,SUM($H137:AZ137)=0),$B137,0)</f>
        <v>0</v>
      </c>
      <c r="BB137">
        <f ca="1">IF(AND($B137&gt;0,SUM(BB$3:BB136)=0,SUM($H137:BA137)=0),$B137,0)</f>
        <v>0</v>
      </c>
      <c r="BC137">
        <f ca="1">IF(AND($B137&gt;0,SUM(BC$3:BC136)=0,SUM($H137:BB137)=0),$B137,0)</f>
        <v>0</v>
      </c>
      <c r="BD137">
        <f ca="1">IF(AND($B137&gt;0,SUM(BD$3:BD136)=0,SUM($H137:BC137)=0),$B137,0)</f>
        <v>0</v>
      </c>
      <c r="BE137">
        <f ca="1">IF(AND($B137&gt;0,SUM(BE$3:BE136)=0,SUM($H137:BD137)=0),$B137,0)</f>
        <v>0</v>
      </c>
      <c r="BF137">
        <f ca="1">IF(AND($B137&gt;0,SUM(BF$3:BF136)=0,SUM($H137:BE137)=0),$B137,0)</f>
        <v>0</v>
      </c>
      <c r="BG137">
        <f ca="1">IF(AND($B137&gt;0,SUM(BG$3:BG136)=0,SUM($H137:BF137)=0),$B137,0)</f>
        <v>0</v>
      </c>
      <c r="BH137">
        <f ca="1">IF(AND($B137&gt;0,SUM(BH$3:BH136)=0,SUM($H137:BG137)=0),$B137,0)</f>
        <v>0</v>
      </c>
      <c r="BI137">
        <f ca="1">IF(AND($B137&gt;0,SUM(BI$3:BI136)=0,SUM($H137:BH137)=0),$B137,0)</f>
        <v>0</v>
      </c>
      <c r="BJ137">
        <f ca="1">IF(AND($B137&gt;0,SUM(BJ$3:BJ136)=0,SUM($H137:BI137)=0),$B137,0)</f>
        <v>0</v>
      </c>
      <c r="BK137">
        <f ca="1">IF(AND($B137&gt;0,SUM(BK$3:BK136)=0,SUM($H137:BJ137)=0),$B137,0)</f>
        <v>0</v>
      </c>
      <c r="BL137">
        <f ca="1">IF(AND($B137&gt;0,SUM(BL$3:BL136)=0,SUM($H137:BK137)=0),$B137,0)</f>
        <v>0</v>
      </c>
      <c r="BM137">
        <f ca="1">IF(AND($B137&gt;0,SUM(BM$3:BM136)=0,SUM($H137:BL137)=0),$B137,0)</f>
        <v>0</v>
      </c>
      <c r="BN137">
        <f ca="1">IF(AND($B137&gt;0,SUM(BN$3:BN136)=0,SUM($H137:BM137)=0),$B137,0)</f>
        <v>0</v>
      </c>
      <c r="BO137">
        <f ca="1">IF(AND($B137&gt;0,SUM(BO$3:BO136)=0,SUM($H137:BN137)=0),$B137,0)</f>
        <v>0</v>
      </c>
      <c r="BP137">
        <f ca="1">IF(AND($B137&gt;0,SUM(BP$3:BP136)=0,SUM($H137:BO137)=0),$B137,0)</f>
        <v>0</v>
      </c>
      <c r="BQ137">
        <f ca="1">IF(AND($B137&gt;0,SUM(BQ$3:BQ136)=0,SUM($H137:BP137)=0),$B137,0)</f>
        <v>0</v>
      </c>
      <c r="BR137">
        <f ca="1">IF(AND($B137&gt;0,SUM(BR$3:BR136)=0,SUM($H137:BQ137)=0),$B137,0)</f>
        <v>0</v>
      </c>
      <c r="BS137">
        <f ca="1">IF(AND($B137&gt;0,SUM(BS$3:BS136)=0,SUM($H137:BR137)=0),$B137,0)</f>
        <v>0</v>
      </c>
      <c r="BT137">
        <f ca="1">IF(AND($B137&gt;0,SUM(BT$3:BT136)=0,SUM($H137:BS137)=0),$B137,0)</f>
        <v>0</v>
      </c>
      <c r="BU137">
        <f ca="1">IF(AND($B137&gt;0,SUM(BU$3:BU136)=0,SUM($H137:BT137)=0),$B137,0)</f>
        <v>0</v>
      </c>
      <c r="BV137">
        <f ca="1">IF(AND($B137&gt;0,SUM(BV$3:BV136)=0,SUM($H137:BU137)=0),$B137,0)</f>
        <v>0</v>
      </c>
      <c r="BW137">
        <f ca="1">IF(AND($B137&gt;0,SUM(BW$3:BW136)=0,SUM($H137:BV137)=0),$B137,0)</f>
        <v>0</v>
      </c>
      <c r="BX137">
        <f ca="1">IF(AND($B137&gt;0,SUM(BX$3:BX136)=0,SUM($H137:BW137)=0),$B137,0)</f>
        <v>0</v>
      </c>
      <c r="BY137">
        <f ca="1">IF(AND($B137&gt;0,SUM(BY$3:BY136)=0,SUM($H137:BX137)=0),$B137,0)</f>
        <v>0</v>
      </c>
      <c r="BZ137">
        <f ca="1">IF(AND($B137&gt;0,SUM(BZ$3:BZ136)=0,SUM($H137:BY137)=0),$B137,0)</f>
        <v>0</v>
      </c>
      <c r="CA137">
        <f ca="1">IF(AND($B137&gt;0,SUM(CA$3:CA136)=0,SUM($H137:BZ137)=0),$B137,0)</f>
        <v>0</v>
      </c>
      <c r="CB137">
        <f ca="1">IF(AND($B137&gt;0,SUM(CB$3:CB136)=0,SUM($H137:CA137)=0),$B137,0)</f>
        <v>0</v>
      </c>
      <c r="CC137">
        <f ca="1">IF(AND($B137&gt;0,SUM(CC$3:CC136)=0,SUM($H137:CB137)=0),$B137,0)</f>
        <v>0</v>
      </c>
      <c r="CD137">
        <f ca="1">IF(AND($B137&gt;0,SUM(CD$3:CD136)=0,SUM($H137:CC137)=0),$B137,0)</f>
        <v>0</v>
      </c>
      <c r="CE137">
        <f ca="1">IF(AND($B137&gt;0,SUM(CE$3:CE136)=0,SUM($H137:CD137)=0),$B137,0)</f>
        <v>0</v>
      </c>
      <c r="CF137">
        <f ca="1">IF(AND($B137&gt;0,SUM(CF$3:CF136)=0,SUM($H137:CE137)=0),$B137,0)</f>
        <v>0</v>
      </c>
      <c r="CG137">
        <f ca="1">IF(AND($B137&gt;0,SUM(CG$3:CG136)=0,SUM($H137:CF137)=0),$B137,0)</f>
        <v>0</v>
      </c>
      <c r="CH137">
        <f ca="1">IF(AND($B137&gt;0,SUM(CH$3:CH136)=0,SUM($H137:CG137)=0),$B137,0)</f>
        <v>0</v>
      </c>
      <c r="CI137">
        <f ca="1">IF(AND($B137&gt;0,SUM(CI$3:CI136)=0,SUM($H137:CH137)=0),$B137,0)</f>
        <v>0</v>
      </c>
      <c r="CJ137">
        <f ca="1">IF(AND($B137&gt;0,SUM(CJ$3:CJ136)=0,SUM($H137:CI137)=0),$B137,0)</f>
        <v>0</v>
      </c>
      <c r="CK137">
        <f ca="1">IF(AND($B137&gt;0,SUM(CK$3:CK136)=0,SUM($H137:CJ137)=0),$B137,0)</f>
        <v>0</v>
      </c>
      <c r="CL137">
        <f ca="1">IF(AND($B137&gt;0,SUM(CL$3:CL136)=0,SUM($H137:CK137)=0),$B137,0)</f>
        <v>0</v>
      </c>
      <c r="CM137">
        <f ca="1">IF(AND($B137&gt;0,SUM(CM$3:CM136)=0,SUM($H137:CL137)=0),$B137,0)</f>
        <v>0</v>
      </c>
      <c r="CN137">
        <f ca="1">IF(AND($B137&gt;0,SUM(CN$3:CN136)=0,SUM($H137:CM137)=0),$B137,0)</f>
        <v>0</v>
      </c>
      <c r="CO137">
        <f ca="1">IF(AND($B137&gt;0,SUM(CO$3:CO136)=0,SUM($H137:CN137)=0),$B137,0)</f>
        <v>0</v>
      </c>
      <c r="CP137">
        <f ca="1">IF(AND($B137&gt;0,SUM(CP$3:CP136)=0,SUM($H137:CO137)=0),$B137,0)</f>
        <v>0</v>
      </c>
      <c r="CQ137">
        <f ca="1">IF(AND($B137&gt;0,SUM(CQ$3:CQ136)=0,SUM($H137:CP137)=0),$B137,0)</f>
        <v>0</v>
      </c>
      <c r="CR137">
        <f ca="1">IF(AND($B137&gt;0,SUM(CR$3:CR136)=0,SUM($H137:CQ137)=0),$B137,0)</f>
        <v>0</v>
      </c>
      <c r="CS137">
        <f ca="1">IF(AND($B137&gt;0,SUM(CS$3:CS136)=0,SUM($H137:CR137)=0),$B137,0)</f>
        <v>0</v>
      </c>
      <c r="CT137">
        <f ca="1">IF(AND($B137&gt;0,SUM(CT$3:CT136)=0,SUM($H137:CS137)=0),$B137,0)</f>
        <v>0</v>
      </c>
      <c r="CU137">
        <f ca="1">IF(AND($B137&gt;0,SUM(CU$3:CU136)=0,SUM($H137:CT137)=0),$B137,0)</f>
        <v>0</v>
      </c>
      <c r="CV137">
        <f ca="1">IF(AND($B137&gt;0,SUM(CV$3:CV136)=0,SUM($H137:CU137)=0),$B137,0)</f>
        <v>0</v>
      </c>
      <c r="CW137">
        <f ca="1">IF(AND($B137&gt;0,SUM(CW$3:CW136)=0,SUM($H137:CV137)=0),$B137,0)</f>
        <v>0</v>
      </c>
      <c r="CX137">
        <f ca="1">IF(AND($B137&gt;0,SUM(CX$3:CX136)=0,SUM($H137:CW137)=0),$B137,0)</f>
        <v>0</v>
      </c>
      <c r="CY137">
        <f ca="1">IF(AND($B137&gt;0,SUM(CY$3:CY136)=0,SUM($H137:CX137)=0),$B137,0)</f>
        <v>0</v>
      </c>
      <c r="CZ137">
        <f ca="1">IF(AND($B137&gt;0,SUM(CZ$3:CZ136)=0,SUM($H137:CY137)=0),$B137,0)</f>
        <v>0</v>
      </c>
      <c r="DA137">
        <f ca="1">IF(AND($B137&gt;0,SUM(DA$3:DA136)=0,SUM($H137:CZ137)=0),$B137,0)</f>
        <v>0</v>
      </c>
      <c r="DB137">
        <f ca="1">IF(AND($B137&gt;0,SUM(DB$3:DB136)=0,SUM($H137:DA137)=0),$B137,0)</f>
        <v>0</v>
      </c>
      <c r="DC137">
        <f ca="1">IF(AND($B137&gt;0,SUM(DC$3:DC136)=0,SUM($H137:DB137)=0),$B137,0)</f>
        <v>0</v>
      </c>
      <c r="DD137">
        <f ca="1">IF(AND($B137&gt;0,SUM(DD$3:DD136)=0,SUM($H137:DC137)=0),$B137,0)</f>
        <v>0</v>
      </c>
      <c r="DE137">
        <f ca="1">IF(AND($B137&gt;0,SUM(DE$3:DE136)=0,SUM($H137:DD137)=0),$B137,0)</f>
        <v>0</v>
      </c>
      <c r="DF137">
        <f ca="1">IF(AND($B137&gt;0,SUM(DF$3:DF136)=0,SUM($H137:DE137)=0),$B137,0)</f>
        <v>0</v>
      </c>
      <c r="DG137">
        <f ca="1">IF(AND($B137&gt;0,SUM(DG$3:DG136)=0,SUM($H137:DF137)=0),$B137,0)</f>
        <v>0</v>
      </c>
      <c r="DH137">
        <f ca="1">IF(AND($B137&gt;0,SUM(DH$3:DH136)=0,SUM($H137:DG137)=0),$B137,0)</f>
        <v>0</v>
      </c>
      <c r="DI137">
        <f ca="1">IF(AND($B137&gt;0,SUM(DI$3:DI136)=0,SUM($H137:DH137)=0),$B137,0)</f>
        <v>0</v>
      </c>
      <c r="DJ137">
        <f ca="1">IF(AND($B137&gt;0,SUM(DJ$3:DJ136)=0,SUM($H137:DI137)=0),$B137,0)</f>
        <v>0</v>
      </c>
      <c r="DK137">
        <f ca="1">IF(AND($B137&gt;0,SUM(DK$3:DK136)=0,SUM($H137:DJ137)=0),$B137,0)</f>
        <v>0</v>
      </c>
      <c r="DL137">
        <f ca="1">IF(AND($B137&gt;0,SUM(DL$3:DL136)=0,SUM($H137:DK137)=0),$B137,0)</f>
        <v>0</v>
      </c>
      <c r="DM137">
        <f ca="1">IF(AND($B137&gt;0,SUM(DM$3:DM136)=0,SUM($H137:DL137)=0),$B137,0)</f>
        <v>0</v>
      </c>
      <c r="DN137">
        <f ca="1">IF(AND($B137&gt;0,SUM(DN$3:DN136)=0,SUM($H137:DM137)=0),$B137,0)</f>
        <v>0</v>
      </c>
      <c r="DO137">
        <f ca="1">IF(AND($B137&gt;0,SUM(DO$3:DO136)=0,SUM($H137:DN137)=0),$B137,0)</f>
        <v>0</v>
      </c>
      <c r="DP137">
        <f ca="1">IF(AND($B137&gt;0,SUM(DP$3:DP136)=0,SUM($H137:DO137)=0),$B137,0)</f>
        <v>0</v>
      </c>
      <c r="DQ137">
        <f ca="1">IF(AND($B137&gt;0,SUM(DQ$3:DQ136)=0,SUM($H137:DP137)=0),$B137,0)</f>
        <v>0</v>
      </c>
      <c r="DR137">
        <f ca="1">IF(AND($B137&gt;0,SUM(DR$3:DR136)=0,SUM($H137:DQ137)=0),$B137,0)</f>
        <v>0</v>
      </c>
      <c r="DS137">
        <f ca="1">IF(AND($B137&gt;0,SUM(DS$3:DS136)=0,SUM($H137:DR137)=0),$B137,0)</f>
        <v>0</v>
      </c>
      <c r="DT137">
        <f ca="1">IF(AND($B137&gt;0,SUM(DT$3:DT136)=0,SUM($H137:DS137)=0),$B137,0)</f>
        <v>0</v>
      </c>
      <c r="DU137">
        <f ca="1">IF(AND($B137&gt;0,SUM(DU$3:DU136)=0,SUM($H137:DT137)=0),$B137,0)</f>
        <v>0</v>
      </c>
      <c r="DV137">
        <f ca="1">IF(AND($B137&gt;0,SUM(DV$3:DV136)=0,SUM($H137:DU137)=0),$B137,0)</f>
        <v>0</v>
      </c>
      <c r="DW137">
        <f ca="1">IF(AND($B137&gt;0,SUM(DW$3:DW136)=0,SUM($H137:DV137)=0),$B137,0)</f>
        <v>0</v>
      </c>
      <c r="DX137">
        <f ca="1">IF(AND($B137&gt;0,SUM(DX$3:DX136)=0,SUM($H137:DW137)=0),$B137,0)</f>
        <v>0</v>
      </c>
      <c r="DY137">
        <f ca="1">IF(AND($B137&gt;0,SUM(DY$3:DY136)=0,SUM($H137:DX137)=0),$B137,0)</f>
        <v>0</v>
      </c>
      <c r="DZ137">
        <f ca="1">IF(AND($B137&gt;0,SUM(DZ$3:DZ136)=0,SUM($H137:DY137)=0),$B137,0)</f>
        <v>0</v>
      </c>
      <c r="EA137">
        <f ca="1">IF(AND($B137&gt;0,SUM(EA$3:EA136)=0,SUM($H137:DZ137)=0),$B137,0)</f>
        <v>0</v>
      </c>
      <c r="EB137">
        <f ca="1">IF(AND($B137&gt;0,SUM(EB$3:EB136)=0,SUM($H137:EA137)=0),$B137,0)</f>
        <v>0</v>
      </c>
      <c r="EC137">
        <f ca="1">IF(AND($B137&gt;0,SUM(EC$3:EC136)=0,SUM($H137:EB137)=0),$B137,0)</f>
        <v>0</v>
      </c>
      <c r="ED137">
        <f ca="1">IF(AND($B137&gt;0,SUM(ED$3:ED136)=0,SUM($H137:EC137)=0),$B137,0)</f>
        <v>0</v>
      </c>
      <c r="EE137">
        <f ca="1">IF(AND($B137&gt;0,SUM(EE$3:EE136)=0,SUM($H137:ED137)=0),$B137,0)</f>
        <v>0</v>
      </c>
      <c r="EF137">
        <f ca="1">IF(AND($B137&gt;0,SUM(EF$3:EF136)=0,SUM($H137:EE137)=0),$B137,0)</f>
        <v>0</v>
      </c>
      <c r="EG137">
        <f ca="1">IF(AND($B137&gt;0,SUM(EG$3:EG136)=0,SUM($H137:EF137)=0),$B137,0)</f>
        <v>0</v>
      </c>
      <c r="EH137">
        <f ca="1">IF(AND($B137&gt;0,SUM(EH$3:EH136)=0,SUM($H137:EG137)=0),$B137,0)</f>
        <v>0</v>
      </c>
      <c r="EI137">
        <f ca="1">IF(AND($B137&gt;0,SUM(EI$3:EI136)=0,SUM($H137:EH137)=0),$B137,0)</f>
        <v>0</v>
      </c>
      <c r="EJ137">
        <f ca="1">IF(AND($B137&gt;0,SUM(EJ$3:EJ136)=0,SUM($H137:EI137)=0),$B137,0)</f>
        <v>0</v>
      </c>
      <c r="EK137">
        <f ca="1">IF(AND($B137&gt;0,SUM(EK$3:EK136)=0,SUM($H137:EJ137)=0),$B137,0)</f>
        <v>0</v>
      </c>
      <c r="EL137">
        <f ca="1">IF(AND($B137&gt;0,SUM(EL$3:EL136)=0,SUM($H137:EK137)=0),$B137,0)</f>
        <v>0</v>
      </c>
      <c r="EM137">
        <f ca="1">IF(AND($B137&gt;0,SUM(EM$3:EM136)=0,SUM($H137:EL137)=0),$B137,0)</f>
        <v>0</v>
      </c>
      <c r="EN137">
        <f ca="1">IF(AND($B137&gt;0,SUM(EN$3:EN136)=0,SUM($H137:EM137)=0),$B137,0)</f>
        <v>0</v>
      </c>
      <c r="EO137">
        <f ca="1">IF(AND($B137&gt;0,SUM(EO$3:EO136)=0,SUM($H137:EN137)=0),$B137,0)</f>
        <v>0</v>
      </c>
      <c r="EP137">
        <f ca="1">IF(AND($B137&gt;0,SUM(EP$3:EP136)=0,SUM($H137:EO137)=0),$B137,0)</f>
        <v>0</v>
      </c>
      <c r="EQ137">
        <f ca="1">IF(AND($B137&gt;0,SUM(EQ$3:EQ136)=0,SUM($H137:EP137)=0),$B137,0)</f>
        <v>0</v>
      </c>
      <c r="ER137">
        <f ca="1">IF(AND($B137&gt;0,SUM(ER$3:ER136)=0,SUM($H137:EQ137)=0),$B137,0)</f>
        <v>0</v>
      </c>
      <c r="ES137">
        <f ca="1">IF(AND($B137&gt;0,SUM(ES$3:ES136)=0,SUM($H137:ER137)=0),$B137,0)</f>
        <v>0</v>
      </c>
      <c r="ET137">
        <f ca="1">IF(AND($B137&gt;0,SUM(ET$3:ET136)=0,SUM($H137:ES137)=0),$B137,0)</f>
        <v>0</v>
      </c>
      <c r="EU137">
        <f ca="1">IF(AND($B137&gt;0,SUM(EU$3:EU136)=0,SUM($H137:ET137)=0),$B137,0)</f>
        <v>0</v>
      </c>
      <c r="EV137">
        <f ca="1">IF(AND($B137&gt;0,SUM(EV$3:EV136)=0,SUM($H137:EU137)=0),$B137,0)</f>
        <v>0</v>
      </c>
      <c r="EW137">
        <f ca="1">IF(AND($B137&gt;0,SUM(EW$3:EW136)=0,SUM($H137:EV137)=0),$B137,0)</f>
        <v>0</v>
      </c>
      <c r="EX137">
        <f ca="1">IF(AND($B137&gt;0,SUM(EX$3:EX136)=0,SUM($H137:EW137)=0),$B137,0)</f>
        <v>0</v>
      </c>
      <c r="EY137">
        <f ca="1">IF(AND($B137&gt;0,SUM(EY$3:EY136)=0,SUM($H137:EX137)=0),$B137,0)</f>
        <v>0</v>
      </c>
      <c r="EZ137">
        <f ca="1">IF(AND($B137&gt;0,SUM(EZ$3:EZ136)=0,SUM($H137:EY137)=0),$B137,0)</f>
        <v>0</v>
      </c>
      <c r="FA137">
        <f ca="1">IF(AND($B137&gt;0,SUM(FA$3:FA136)=0,SUM($H137:EZ137)=0),$B137,0)</f>
        <v>0</v>
      </c>
      <c r="FB137">
        <f ca="1">IF(AND($B137&gt;0,SUM(FB$3:FB136)=0,SUM($H137:FA137)=0),$B137,0)</f>
        <v>0</v>
      </c>
      <c r="FC137">
        <f ca="1">IF(AND($B137&gt;0,SUM(FC$3:FC136)=0,SUM($H137:FB137)=0),$B137,0)</f>
        <v>0</v>
      </c>
      <c r="FD137">
        <f ca="1">IF(AND($B137&gt;0,SUM(FD$3:FD136)=0,SUM($H137:FC137)=0),$B137,0)</f>
        <v>0</v>
      </c>
      <c r="FE137">
        <f ca="1">IF(AND($B137&gt;0,SUM(FE$3:FE136)=0,SUM($H137:FD137)=0),$B137,0)</f>
        <v>0</v>
      </c>
      <c r="FF137">
        <f ca="1">IF(AND($B137&gt;0,SUM(FF$3:FF136)=0,SUM($H137:FE137)=0),$B137,0)</f>
        <v>0</v>
      </c>
      <c r="FG137">
        <f ca="1">IF(AND($B137&gt;0,SUM(FG$3:FG136)=0,SUM($H137:FF137)=0),$B137,0)</f>
        <v>0</v>
      </c>
      <c r="FH137">
        <f ca="1">IF(AND($B137&gt;0,SUM(FH$3:FH136)=0,SUM($H137:FG137)=0),$B137,0)</f>
        <v>0</v>
      </c>
      <c r="FI137">
        <f ca="1">IF(AND($B137&gt;0,SUM(FI$3:FI136)=0,SUM($H137:FH137)=0),$B137,0)</f>
        <v>0</v>
      </c>
      <c r="FJ137">
        <f ca="1">IF(AND($B137&gt;0,SUM(FJ$3:FJ136)=0,SUM($H137:FI137)=0),$B137,0)</f>
        <v>0</v>
      </c>
      <c r="FK137">
        <f ca="1">IF(AND($B137&gt;0,SUM(FK$3:FK136)=0,SUM($H137:FJ137)=0),$B137,0)</f>
        <v>0</v>
      </c>
      <c r="FL137">
        <f ca="1">IF(AND($B137&gt;0,SUM(FL$3:FL136)=0,SUM($H137:FK137)=0),$B137,0)</f>
        <v>0</v>
      </c>
      <c r="FM137">
        <f ca="1">IF(AND($B137&gt;0,SUM(FM$3:FM136)=0,SUM($H137:FL137)=0),$B137,0)</f>
        <v>0</v>
      </c>
      <c r="FN137">
        <f ca="1">IF(AND($B137&gt;0,SUM(FN$3:FN136)=0,SUM($H137:FM137)=0),$B137,0)</f>
        <v>0</v>
      </c>
      <c r="FS137" s="67" t="str">
        <f ca="1">ValintaohjelmaCentral!$C13</f>
        <v>Lämmitys</v>
      </c>
      <c r="FT137" s="67">
        <f>ValintaohjelmaCentral!$F13</f>
        <v>0</v>
      </c>
      <c r="FU137" s="342" t="str">
        <f>""</f>
        <v/>
      </c>
      <c r="FV137" s="374" t="str">
        <f ca="1">ValintaohjelmaCentral!$G13</f>
        <v>-</v>
      </c>
      <c r="FW137">
        <f>IF(AND(ValintaohjelmaCentral!FY13&lt;&gt;"-",ValintaohjelmaCentral!FY13&lt;&gt;""),FV137,0)</f>
        <v>0</v>
      </c>
      <c r="FY137" s="67" t="str">
        <f ca="1">ValintaohjelmaCentral!$C13</f>
        <v>Lämmitys</v>
      </c>
      <c r="FZ137" s="67">
        <f>ValintaohjelmaCentral!$F13</f>
        <v>0</v>
      </c>
      <c r="GA137" s="342" t="str">
        <f>""</f>
        <v/>
      </c>
      <c r="GB137" s="374" t="str">
        <f ca="1">ValintaohjelmaCentral!$G13</f>
        <v>-</v>
      </c>
      <c r="GE137" s="67" t="str">
        <f ca="1">ValintaohjelmaCentral!$C13</f>
        <v>Lämmitys</v>
      </c>
      <c r="GF137" s="67">
        <f>ValintaohjelmaCentral!$F13</f>
        <v>0</v>
      </c>
      <c r="GG137" s="342" t="str">
        <f>""</f>
        <v/>
      </c>
      <c r="GH137" s="374" t="str">
        <f ca="1">ValintaohjelmaCentral!$G13</f>
        <v>-</v>
      </c>
    </row>
    <row r="138" spans="1:190" ht="15.75" hidden="1" thickBot="1" x14ac:dyDescent="0.3">
      <c r="A138">
        <v>138</v>
      </c>
      <c r="C138" s="240" t="str">
        <f t="shared" ca="1" si="28"/>
        <v>Jäähdytys</v>
      </c>
      <c r="D138" s="240">
        <f t="shared" ca="1" si="28"/>
        <v>0</v>
      </c>
      <c r="E138" s="240" t="str">
        <f t="shared" ca="1" si="28"/>
        <v/>
      </c>
      <c r="F138" s="240" t="str">
        <f t="shared" ca="1" si="28"/>
        <v>-</v>
      </c>
      <c r="G138" s="47">
        <f ca="1">INDEX($I$2:$FN$2,ROWS(G$2:G138))</f>
        <v>1</v>
      </c>
      <c r="H138">
        <v>0</v>
      </c>
      <c r="I138">
        <f ca="1">IF(AND($B138&gt;0,SUM(I$3:I137)=0,SUM($H138:H138)=0),$B138,0)</f>
        <v>0</v>
      </c>
      <c r="J138">
        <f ca="1">IF(AND($B138&gt;0,SUM(J$3:J137)=0,SUM($H138:I138)=0),$B138,0)</f>
        <v>0</v>
      </c>
      <c r="K138">
        <f ca="1">IF(AND($B138&gt;0,SUM(K$3:K137)=0,SUM($H138:J138)=0),$B138,0)</f>
        <v>0</v>
      </c>
      <c r="L138">
        <f ca="1">IF(AND($B138&gt;0,SUM(L$3:L137)=0,SUM($H138:K138)=0),$B138,0)</f>
        <v>0</v>
      </c>
      <c r="M138">
        <f ca="1">IF(AND($B138&gt;0,SUM(M$3:M137)=0,SUM($H138:L138)=0),$B138,0)</f>
        <v>0</v>
      </c>
      <c r="N138">
        <f ca="1">IF(AND($B138&gt;0,SUM(N$3:N137)=0,SUM($H138:M138)=0),$B138,0)</f>
        <v>0</v>
      </c>
      <c r="O138">
        <f ca="1">IF(AND($B138&gt;0,SUM(O$3:O137)=0,SUM($H138:N138)=0),$B138,0)</f>
        <v>0</v>
      </c>
      <c r="P138">
        <f ca="1">IF(AND($B138&gt;0,SUM(P$3:P137)=0,SUM($H138:O138)=0),$B138,0)</f>
        <v>0</v>
      </c>
      <c r="Q138">
        <f ca="1">IF(AND($B138&gt;0,SUM(Q$3:Q137)=0,SUM($H138:P138)=0),$B138,0)</f>
        <v>0</v>
      </c>
      <c r="R138">
        <f ca="1">IF(AND($B138&gt;0,SUM(R$3:R137)=0,SUM($H138:Q138)=0),$B138,0)</f>
        <v>0</v>
      </c>
      <c r="S138">
        <f ca="1">IF(AND($B138&gt;0,SUM(S$3:S137)=0,SUM($H138:R138)=0),$B138,0)</f>
        <v>0</v>
      </c>
      <c r="T138">
        <f ca="1">IF(AND($B138&gt;0,SUM(T$3:T137)=0,SUM($H138:S138)=0),$B138,0)</f>
        <v>0</v>
      </c>
      <c r="U138">
        <f ca="1">IF(AND($B138&gt;0,SUM(U$3:U137)=0,SUM($H138:T138)=0),$B138,0)</f>
        <v>0</v>
      </c>
      <c r="V138">
        <f ca="1">IF(AND($B138&gt;0,SUM(V$3:V137)=0,SUM($H138:U138)=0),$B138,0)</f>
        <v>0</v>
      </c>
      <c r="W138">
        <f ca="1">IF(AND($B138&gt;0,SUM(W$3:W137)=0,SUM($H138:V138)=0),$B138,0)</f>
        <v>0</v>
      </c>
      <c r="X138">
        <f ca="1">IF(AND($B138&gt;0,SUM(X$3:X137)=0,SUM($H138:W138)=0),$B138,0)</f>
        <v>0</v>
      </c>
      <c r="Y138">
        <f ca="1">IF(AND($B138&gt;0,SUM(Y$3:Y137)=0,SUM($H138:X138)=0),$B138,0)</f>
        <v>0</v>
      </c>
      <c r="Z138">
        <f ca="1">IF(AND($B138&gt;0,SUM(Z$3:Z137)=0,SUM($H138:Y138)=0),$B138,0)</f>
        <v>0</v>
      </c>
      <c r="AA138">
        <f ca="1">IF(AND($B138&gt;0,SUM(AA$3:AA137)=0,SUM($H138:Z138)=0),$B138,0)</f>
        <v>0</v>
      </c>
      <c r="AB138">
        <f ca="1">IF(AND($B138&gt;0,SUM(AB$3:AB137)=0,SUM($H138:AA138)=0),$B138,0)</f>
        <v>0</v>
      </c>
      <c r="AC138">
        <f ca="1">IF(AND($B138&gt;0,SUM(AC$3:AC137)=0,SUM($H138:AB138)=0),$B138,0)</f>
        <v>0</v>
      </c>
      <c r="AD138">
        <f ca="1">IF(AND($B138&gt;0,SUM(AD$3:AD137)=0,SUM($H138:AC138)=0),$B138,0)</f>
        <v>0</v>
      </c>
      <c r="AE138">
        <f ca="1">IF(AND($B138&gt;0,SUM(AE$3:AE137)=0,SUM($H138:AD138)=0),$B138,0)</f>
        <v>0</v>
      </c>
      <c r="AF138">
        <f ca="1">IF(AND($B138&gt;0,SUM(AF$3:AF137)=0,SUM($H138:AE138)=0),$B138,0)</f>
        <v>0</v>
      </c>
      <c r="AG138">
        <f ca="1">IF(AND($B138&gt;0,SUM(AG$3:AG137)=0,SUM($H138:AF138)=0),$B138,0)</f>
        <v>0</v>
      </c>
      <c r="AH138">
        <f ca="1">IF(AND($B138&gt;0,SUM(AH$3:AH137)=0,SUM($H138:AG138)=0),$B138,0)</f>
        <v>0</v>
      </c>
      <c r="AI138">
        <f ca="1">IF(AND($B138&gt;0,SUM(AI$3:AI137)=0,SUM($H138:AH138)=0),$B138,0)</f>
        <v>0</v>
      </c>
      <c r="AJ138">
        <f ca="1">IF(AND($B138&gt;0,SUM(AJ$3:AJ137)=0,SUM($H138:AI138)=0),$B138,0)</f>
        <v>0</v>
      </c>
      <c r="AK138">
        <f ca="1">IF(AND($B138&gt;0,SUM(AK$3:AK137)=0,SUM($H138:AJ138)=0),$B138,0)</f>
        <v>0</v>
      </c>
      <c r="AL138">
        <f ca="1">IF(AND($B138&gt;0,SUM(AL$3:AL137)=0,SUM($H138:AK138)=0),$B138,0)</f>
        <v>0</v>
      </c>
      <c r="AM138">
        <f ca="1">IF(AND($B138&gt;0,SUM(AM$3:AM137)=0,SUM($H138:AL138)=0),$B138,0)</f>
        <v>0</v>
      </c>
      <c r="AN138">
        <f ca="1">IF(AND($B138&gt;0,SUM(AN$3:AN137)=0,SUM($H138:AM138)=0),$B138,0)</f>
        <v>0</v>
      </c>
      <c r="AO138">
        <f ca="1">IF(AND($B138&gt;0,SUM(AO$3:AO137)=0,SUM($H138:AN138)=0),$B138,0)</f>
        <v>0</v>
      </c>
      <c r="AP138">
        <f ca="1">IF(AND($B138&gt;0,SUM(AP$3:AP137)=0,SUM($H138:AO138)=0),$B138,0)</f>
        <v>0</v>
      </c>
      <c r="AQ138">
        <f ca="1">IF(AND($B138&gt;0,SUM(AQ$3:AQ137)=0,SUM($H138:AP138)=0),$B138,0)</f>
        <v>0</v>
      </c>
      <c r="AR138">
        <f ca="1">IF(AND($B138&gt;0,SUM(AR$3:AR137)=0,SUM($H138:AQ138)=0),$B138,0)</f>
        <v>0</v>
      </c>
      <c r="AS138">
        <f ca="1">IF(AND($B138&gt;0,SUM(AS$3:AS137)=0,SUM($H138:AR138)=0),$B138,0)</f>
        <v>0</v>
      </c>
      <c r="AT138">
        <f ca="1">IF(AND($B138&gt;0,SUM(AT$3:AT137)=0,SUM($H138:AS138)=0),$B138,0)</f>
        <v>0</v>
      </c>
      <c r="AU138">
        <f ca="1">IF(AND($B138&gt;0,SUM(AU$3:AU137)=0,SUM($H138:AT138)=0),$B138,0)</f>
        <v>0</v>
      </c>
      <c r="AV138">
        <f ca="1">IF(AND($B138&gt;0,SUM(AV$3:AV137)=0,SUM($H138:AU138)=0),$B138,0)</f>
        <v>0</v>
      </c>
      <c r="AW138">
        <f ca="1">IF(AND($B138&gt;0,SUM(AW$3:AW137)=0,SUM($H138:AV138)=0),$B138,0)</f>
        <v>0</v>
      </c>
      <c r="AX138">
        <f ca="1">IF(AND($B138&gt;0,SUM(AX$3:AX137)=0,SUM($H138:AW138)=0),$B138,0)</f>
        <v>0</v>
      </c>
      <c r="AY138">
        <f ca="1">IF(AND($B138&gt;0,SUM(AY$3:AY137)=0,SUM($H138:AX138)=0),$B138,0)</f>
        <v>0</v>
      </c>
      <c r="AZ138">
        <f ca="1">IF(AND($B138&gt;0,SUM(AZ$3:AZ137)=0,SUM($H138:AY138)=0),$B138,0)</f>
        <v>0</v>
      </c>
      <c r="BA138">
        <f ca="1">IF(AND($B138&gt;0,SUM(BA$3:BA137)=0,SUM($H138:AZ138)=0),$B138,0)</f>
        <v>0</v>
      </c>
      <c r="BB138">
        <f ca="1">IF(AND($B138&gt;0,SUM(BB$3:BB137)=0,SUM($H138:BA138)=0),$B138,0)</f>
        <v>0</v>
      </c>
      <c r="BC138">
        <f ca="1">IF(AND($B138&gt;0,SUM(BC$3:BC137)=0,SUM($H138:BB138)=0),$B138,0)</f>
        <v>0</v>
      </c>
      <c r="BD138">
        <f ca="1">IF(AND($B138&gt;0,SUM(BD$3:BD137)=0,SUM($H138:BC138)=0),$B138,0)</f>
        <v>0</v>
      </c>
      <c r="BE138">
        <f ca="1">IF(AND($B138&gt;0,SUM(BE$3:BE137)=0,SUM($H138:BD138)=0),$B138,0)</f>
        <v>0</v>
      </c>
      <c r="BF138">
        <f ca="1">IF(AND($B138&gt;0,SUM(BF$3:BF137)=0,SUM($H138:BE138)=0),$B138,0)</f>
        <v>0</v>
      </c>
      <c r="BG138">
        <f ca="1">IF(AND($B138&gt;0,SUM(BG$3:BG137)=0,SUM($H138:BF138)=0),$B138,0)</f>
        <v>0</v>
      </c>
      <c r="BH138">
        <f ca="1">IF(AND($B138&gt;0,SUM(BH$3:BH137)=0,SUM($H138:BG138)=0),$B138,0)</f>
        <v>0</v>
      </c>
      <c r="BI138">
        <f ca="1">IF(AND($B138&gt;0,SUM(BI$3:BI137)=0,SUM($H138:BH138)=0),$B138,0)</f>
        <v>0</v>
      </c>
      <c r="BJ138">
        <f ca="1">IF(AND($B138&gt;0,SUM(BJ$3:BJ137)=0,SUM($H138:BI138)=0),$B138,0)</f>
        <v>0</v>
      </c>
      <c r="BK138">
        <f ca="1">IF(AND($B138&gt;0,SUM(BK$3:BK137)=0,SUM($H138:BJ138)=0),$B138,0)</f>
        <v>0</v>
      </c>
      <c r="BL138">
        <f ca="1">IF(AND($B138&gt;0,SUM(BL$3:BL137)=0,SUM($H138:BK138)=0),$B138,0)</f>
        <v>0</v>
      </c>
      <c r="BM138">
        <f ca="1">IF(AND($B138&gt;0,SUM(BM$3:BM137)=0,SUM($H138:BL138)=0),$B138,0)</f>
        <v>0</v>
      </c>
      <c r="BN138">
        <f ca="1">IF(AND($B138&gt;0,SUM(BN$3:BN137)=0,SUM($H138:BM138)=0),$B138,0)</f>
        <v>0</v>
      </c>
      <c r="BO138">
        <f ca="1">IF(AND($B138&gt;0,SUM(BO$3:BO137)=0,SUM($H138:BN138)=0),$B138,0)</f>
        <v>0</v>
      </c>
      <c r="BP138">
        <f ca="1">IF(AND($B138&gt;0,SUM(BP$3:BP137)=0,SUM($H138:BO138)=0),$B138,0)</f>
        <v>0</v>
      </c>
      <c r="BQ138">
        <f ca="1">IF(AND($B138&gt;0,SUM(BQ$3:BQ137)=0,SUM($H138:BP138)=0),$B138,0)</f>
        <v>0</v>
      </c>
      <c r="BR138">
        <f ca="1">IF(AND($B138&gt;0,SUM(BR$3:BR137)=0,SUM($H138:BQ138)=0),$B138,0)</f>
        <v>0</v>
      </c>
      <c r="BS138">
        <f ca="1">IF(AND($B138&gt;0,SUM(BS$3:BS137)=0,SUM($H138:BR138)=0),$B138,0)</f>
        <v>0</v>
      </c>
      <c r="BT138">
        <f ca="1">IF(AND($B138&gt;0,SUM(BT$3:BT137)=0,SUM($H138:BS138)=0),$B138,0)</f>
        <v>0</v>
      </c>
      <c r="BU138">
        <f ca="1">IF(AND($B138&gt;0,SUM(BU$3:BU137)=0,SUM($H138:BT138)=0),$B138,0)</f>
        <v>0</v>
      </c>
      <c r="BV138">
        <f ca="1">IF(AND($B138&gt;0,SUM(BV$3:BV137)=0,SUM($H138:BU138)=0),$B138,0)</f>
        <v>0</v>
      </c>
      <c r="BW138">
        <f ca="1">IF(AND($B138&gt;0,SUM(BW$3:BW137)=0,SUM($H138:BV138)=0),$B138,0)</f>
        <v>0</v>
      </c>
      <c r="BX138">
        <f ca="1">IF(AND($B138&gt;0,SUM(BX$3:BX137)=0,SUM($H138:BW138)=0),$B138,0)</f>
        <v>0</v>
      </c>
      <c r="BY138">
        <f ca="1">IF(AND($B138&gt;0,SUM(BY$3:BY137)=0,SUM($H138:BX138)=0),$B138,0)</f>
        <v>0</v>
      </c>
      <c r="BZ138">
        <f ca="1">IF(AND($B138&gt;0,SUM(BZ$3:BZ137)=0,SUM($H138:BY138)=0),$B138,0)</f>
        <v>0</v>
      </c>
      <c r="CA138">
        <f ca="1">IF(AND($B138&gt;0,SUM(CA$3:CA137)=0,SUM($H138:BZ138)=0),$B138,0)</f>
        <v>0</v>
      </c>
      <c r="CB138">
        <f ca="1">IF(AND($B138&gt;0,SUM(CB$3:CB137)=0,SUM($H138:CA138)=0),$B138,0)</f>
        <v>0</v>
      </c>
      <c r="CC138">
        <f ca="1">IF(AND($B138&gt;0,SUM(CC$3:CC137)=0,SUM($H138:CB138)=0),$B138,0)</f>
        <v>0</v>
      </c>
      <c r="CD138">
        <f ca="1">IF(AND($B138&gt;0,SUM(CD$3:CD137)=0,SUM($H138:CC138)=0),$B138,0)</f>
        <v>0</v>
      </c>
      <c r="CE138">
        <f ca="1">IF(AND($B138&gt;0,SUM(CE$3:CE137)=0,SUM($H138:CD138)=0),$B138,0)</f>
        <v>0</v>
      </c>
      <c r="CF138">
        <f ca="1">IF(AND($B138&gt;0,SUM(CF$3:CF137)=0,SUM($H138:CE138)=0),$B138,0)</f>
        <v>0</v>
      </c>
      <c r="CG138">
        <f ca="1">IF(AND($B138&gt;0,SUM(CG$3:CG137)=0,SUM($H138:CF138)=0),$B138,0)</f>
        <v>0</v>
      </c>
      <c r="CH138">
        <f ca="1">IF(AND($B138&gt;0,SUM(CH$3:CH137)=0,SUM($H138:CG138)=0),$B138,0)</f>
        <v>0</v>
      </c>
      <c r="CI138">
        <f ca="1">IF(AND($B138&gt;0,SUM(CI$3:CI137)=0,SUM($H138:CH138)=0),$B138,0)</f>
        <v>0</v>
      </c>
      <c r="CJ138">
        <f ca="1">IF(AND($B138&gt;0,SUM(CJ$3:CJ137)=0,SUM($H138:CI138)=0),$B138,0)</f>
        <v>0</v>
      </c>
      <c r="CK138">
        <f ca="1">IF(AND($B138&gt;0,SUM(CK$3:CK137)=0,SUM($H138:CJ138)=0),$B138,0)</f>
        <v>0</v>
      </c>
      <c r="CL138">
        <f ca="1">IF(AND($B138&gt;0,SUM(CL$3:CL137)=0,SUM($H138:CK138)=0),$B138,0)</f>
        <v>0</v>
      </c>
      <c r="CM138">
        <f ca="1">IF(AND($B138&gt;0,SUM(CM$3:CM137)=0,SUM($H138:CL138)=0),$B138,0)</f>
        <v>0</v>
      </c>
      <c r="CN138">
        <f ca="1">IF(AND($B138&gt;0,SUM(CN$3:CN137)=0,SUM($H138:CM138)=0),$B138,0)</f>
        <v>0</v>
      </c>
      <c r="CO138">
        <f ca="1">IF(AND($B138&gt;0,SUM(CO$3:CO137)=0,SUM($H138:CN138)=0),$B138,0)</f>
        <v>0</v>
      </c>
      <c r="CP138">
        <f ca="1">IF(AND($B138&gt;0,SUM(CP$3:CP137)=0,SUM($H138:CO138)=0),$B138,0)</f>
        <v>0</v>
      </c>
      <c r="CQ138">
        <f ca="1">IF(AND($B138&gt;0,SUM(CQ$3:CQ137)=0,SUM($H138:CP138)=0),$B138,0)</f>
        <v>0</v>
      </c>
      <c r="CR138">
        <f ca="1">IF(AND($B138&gt;0,SUM(CR$3:CR137)=0,SUM($H138:CQ138)=0),$B138,0)</f>
        <v>0</v>
      </c>
      <c r="CS138">
        <f ca="1">IF(AND($B138&gt;0,SUM(CS$3:CS137)=0,SUM($H138:CR138)=0),$B138,0)</f>
        <v>0</v>
      </c>
      <c r="CT138">
        <f ca="1">IF(AND($B138&gt;0,SUM(CT$3:CT137)=0,SUM($H138:CS138)=0),$B138,0)</f>
        <v>0</v>
      </c>
      <c r="CU138">
        <f ca="1">IF(AND($B138&gt;0,SUM(CU$3:CU137)=0,SUM($H138:CT138)=0),$B138,0)</f>
        <v>0</v>
      </c>
      <c r="CV138">
        <f ca="1">IF(AND($B138&gt;0,SUM(CV$3:CV137)=0,SUM($H138:CU138)=0),$B138,0)</f>
        <v>0</v>
      </c>
      <c r="CW138">
        <f ca="1">IF(AND($B138&gt;0,SUM(CW$3:CW137)=0,SUM($H138:CV138)=0),$B138,0)</f>
        <v>0</v>
      </c>
      <c r="CX138">
        <f ca="1">IF(AND($B138&gt;0,SUM(CX$3:CX137)=0,SUM($H138:CW138)=0),$B138,0)</f>
        <v>0</v>
      </c>
      <c r="CY138">
        <f ca="1">IF(AND($B138&gt;0,SUM(CY$3:CY137)=0,SUM($H138:CX138)=0),$B138,0)</f>
        <v>0</v>
      </c>
      <c r="CZ138">
        <f ca="1">IF(AND($B138&gt;0,SUM(CZ$3:CZ137)=0,SUM($H138:CY138)=0),$B138,0)</f>
        <v>0</v>
      </c>
      <c r="DA138">
        <f ca="1">IF(AND($B138&gt;0,SUM(DA$3:DA137)=0,SUM($H138:CZ138)=0),$B138,0)</f>
        <v>0</v>
      </c>
      <c r="DB138">
        <f ca="1">IF(AND($B138&gt;0,SUM(DB$3:DB137)=0,SUM($H138:DA138)=0),$B138,0)</f>
        <v>0</v>
      </c>
      <c r="DC138">
        <f ca="1">IF(AND($B138&gt;0,SUM(DC$3:DC137)=0,SUM($H138:DB138)=0),$B138,0)</f>
        <v>0</v>
      </c>
      <c r="DD138">
        <f ca="1">IF(AND($B138&gt;0,SUM(DD$3:DD137)=0,SUM($H138:DC138)=0),$B138,0)</f>
        <v>0</v>
      </c>
      <c r="DE138">
        <f ca="1">IF(AND($B138&gt;0,SUM(DE$3:DE137)=0,SUM($H138:DD138)=0),$B138,0)</f>
        <v>0</v>
      </c>
      <c r="DF138">
        <f ca="1">IF(AND($B138&gt;0,SUM(DF$3:DF137)=0,SUM($H138:DE138)=0),$B138,0)</f>
        <v>0</v>
      </c>
      <c r="DG138">
        <f ca="1">IF(AND($B138&gt;0,SUM(DG$3:DG137)=0,SUM($H138:DF138)=0),$B138,0)</f>
        <v>0</v>
      </c>
      <c r="DH138">
        <f ca="1">IF(AND($B138&gt;0,SUM(DH$3:DH137)=0,SUM($H138:DG138)=0),$B138,0)</f>
        <v>0</v>
      </c>
      <c r="DI138">
        <f ca="1">IF(AND($B138&gt;0,SUM(DI$3:DI137)=0,SUM($H138:DH138)=0),$B138,0)</f>
        <v>0</v>
      </c>
      <c r="DJ138">
        <f ca="1">IF(AND($B138&gt;0,SUM(DJ$3:DJ137)=0,SUM($H138:DI138)=0),$B138,0)</f>
        <v>0</v>
      </c>
      <c r="DK138">
        <f ca="1">IF(AND($B138&gt;0,SUM(DK$3:DK137)=0,SUM($H138:DJ138)=0),$B138,0)</f>
        <v>0</v>
      </c>
      <c r="DL138">
        <f ca="1">IF(AND($B138&gt;0,SUM(DL$3:DL137)=0,SUM($H138:DK138)=0),$B138,0)</f>
        <v>0</v>
      </c>
      <c r="DM138">
        <f ca="1">IF(AND($B138&gt;0,SUM(DM$3:DM137)=0,SUM($H138:DL138)=0),$B138,0)</f>
        <v>0</v>
      </c>
      <c r="DN138">
        <f ca="1">IF(AND($B138&gt;0,SUM(DN$3:DN137)=0,SUM($H138:DM138)=0),$B138,0)</f>
        <v>0</v>
      </c>
      <c r="DO138">
        <f ca="1">IF(AND($B138&gt;0,SUM(DO$3:DO137)=0,SUM($H138:DN138)=0),$B138,0)</f>
        <v>0</v>
      </c>
      <c r="DP138">
        <f ca="1">IF(AND($B138&gt;0,SUM(DP$3:DP137)=0,SUM($H138:DO138)=0),$B138,0)</f>
        <v>0</v>
      </c>
      <c r="DQ138">
        <f ca="1">IF(AND($B138&gt;0,SUM(DQ$3:DQ137)=0,SUM($H138:DP138)=0),$B138,0)</f>
        <v>0</v>
      </c>
      <c r="DR138">
        <f ca="1">IF(AND($B138&gt;0,SUM(DR$3:DR137)=0,SUM($H138:DQ138)=0),$B138,0)</f>
        <v>0</v>
      </c>
      <c r="DS138">
        <f ca="1">IF(AND($B138&gt;0,SUM(DS$3:DS137)=0,SUM($H138:DR138)=0),$B138,0)</f>
        <v>0</v>
      </c>
      <c r="DT138">
        <f ca="1">IF(AND($B138&gt;0,SUM(DT$3:DT137)=0,SUM($H138:DS138)=0),$B138,0)</f>
        <v>0</v>
      </c>
      <c r="DU138">
        <f ca="1">IF(AND($B138&gt;0,SUM(DU$3:DU137)=0,SUM($H138:DT138)=0),$B138,0)</f>
        <v>0</v>
      </c>
      <c r="DV138">
        <f ca="1">IF(AND($B138&gt;0,SUM(DV$3:DV137)=0,SUM($H138:DU138)=0),$B138,0)</f>
        <v>0</v>
      </c>
      <c r="DW138">
        <f ca="1">IF(AND($B138&gt;0,SUM(DW$3:DW137)=0,SUM($H138:DV138)=0),$B138,0)</f>
        <v>0</v>
      </c>
      <c r="DX138">
        <f ca="1">IF(AND($B138&gt;0,SUM(DX$3:DX137)=0,SUM($H138:DW138)=0),$B138,0)</f>
        <v>0</v>
      </c>
      <c r="DY138">
        <f ca="1">IF(AND($B138&gt;0,SUM(DY$3:DY137)=0,SUM($H138:DX138)=0),$B138,0)</f>
        <v>0</v>
      </c>
      <c r="DZ138">
        <f ca="1">IF(AND($B138&gt;0,SUM(DZ$3:DZ137)=0,SUM($H138:DY138)=0),$B138,0)</f>
        <v>0</v>
      </c>
      <c r="EA138">
        <f ca="1">IF(AND($B138&gt;0,SUM(EA$3:EA137)=0,SUM($H138:DZ138)=0),$B138,0)</f>
        <v>0</v>
      </c>
      <c r="EB138">
        <f ca="1">IF(AND($B138&gt;0,SUM(EB$3:EB137)=0,SUM($H138:EA138)=0),$B138,0)</f>
        <v>0</v>
      </c>
      <c r="EC138">
        <f ca="1">IF(AND($B138&gt;0,SUM(EC$3:EC137)=0,SUM($H138:EB138)=0),$B138,0)</f>
        <v>0</v>
      </c>
      <c r="ED138">
        <f ca="1">IF(AND($B138&gt;0,SUM(ED$3:ED137)=0,SUM($H138:EC138)=0),$B138,0)</f>
        <v>0</v>
      </c>
      <c r="EE138">
        <f ca="1">IF(AND($B138&gt;0,SUM(EE$3:EE137)=0,SUM($H138:ED138)=0),$B138,0)</f>
        <v>0</v>
      </c>
      <c r="EF138">
        <f ca="1">IF(AND($B138&gt;0,SUM(EF$3:EF137)=0,SUM($H138:EE138)=0),$B138,0)</f>
        <v>0</v>
      </c>
      <c r="EG138">
        <f ca="1">IF(AND($B138&gt;0,SUM(EG$3:EG137)=0,SUM($H138:EF138)=0),$B138,0)</f>
        <v>0</v>
      </c>
      <c r="EH138">
        <f ca="1">IF(AND($B138&gt;0,SUM(EH$3:EH137)=0,SUM($H138:EG138)=0),$B138,0)</f>
        <v>0</v>
      </c>
      <c r="EI138">
        <f ca="1">IF(AND($B138&gt;0,SUM(EI$3:EI137)=0,SUM($H138:EH138)=0),$B138,0)</f>
        <v>0</v>
      </c>
      <c r="EJ138">
        <f ca="1">IF(AND($B138&gt;0,SUM(EJ$3:EJ137)=0,SUM($H138:EI138)=0),$B138,0)</f>
        <v>0</v>
      </c>
      <c r="EK138">
        <f ca="1">IF(AND($B138&gt;0,SUM(EK$3:EK137)=0,SUM($H138:EJ138)=0),$B138,0)</f>
        <v>0</v>
      </c>
      <c r="EL138">
        <f ca="1">IF(AND($B138&gt;0,SUM(EL$3:EL137)=0,SUM($H138:EK138)=0),$B138,0)</f>
        <v>0</v>
      </c>
      <c r="EM138">
        <f ca="1">IF(AND($B138&gt;0,SUM(EM$3:EM137)=0,SUM($H138:EL138)=0),$B138,0)</f>
        <v>0</v>
      </c>
      <c r="EN138">
        <f ca="1">IF(AND($B138&gt;0,SUM(EN$3:EN137)=0,SUM($H138:EM138)=0),$B138,0)</f>
        <v>0</v>
      </c>
      <c r="EO138">
        <f ca="1">IF(AND($B138&gt;0,SUM(EO$3:EO137)=0,SUM($H138:EN138)=0),$B138,0)</f>
        <v>0</v>
      </c>
      <c r="EP138">
        <f ca="1">IF(AND($B138&gt;0,SUM(EP$3:EP137)=0,SUM($H138:EO138)=0),$B138,0)</f>
        <v>0</v>
      </c>
      <c r="EQ138">
        <f ca="1">IF(AND($B138&gt;0,SUM(EQ$3:EQ137)=0,SUM($H138:EP138)=0),$B138,0)</f>
        <v>0</v>
      </c>
      <c r="ER138">
        <f ca="1">IF(AND($B138&gt;0,SUM(ER$3:ER137)=0,SUM($H138:EQ138)=0),$B138,0)</f>
        <v>0</v>
      </c>
      <c r="ES138">
        <f ca="1">IF(AND($B138&gt;0,SUM(ES$3:ES137)=0,SUM($H138:ER138)=0),$B138,0)</f>
        <v>0</v>
      </c>
      <c r="ET138">
        <f ca="1">IF(AND($B138&gt;0,SUM(ET$3:ET137)=0,SUM($H138:ES138)=0),$B138,0)</f>
        <v>0</v>
      </c>
      <c r="EU138">
        <f ca="1">IF(AND($B138&gt;0,SUM(EU$3:EU137)=0,SUM($H138:ET138)=0),$B138,0)</f>
        <v>0</v>
      </c>
      <c r="EV138">
        <f ca="1">IF(AND($B138&gt;0,SUM(EV$3:EV137)=0,SUM($H138:EU138)=0),$B138,0)</f>
        <v>0</v>
      </c>
      <c r="EW138">
        <f ca="1">IF(AND($B138&gt;0,SUM(EW$3:EW137)=0,SUM($H138:EV138)=0),$B138,0)</f>
        <v>0</v>
      </c>
      <c r="EX138">
        <f ca="1">IF(AND($B138&gt;0,SUM(EX$3:EX137)=0,SUM($H138:EW138)=0),$B138,0)</f>
        <v>0</v>
      </c>
      <c r="EY138">
        <f ca="1">IF(AND($B138&gt;0,SUM(EY$3:EY137)=0,SUM($H138:EX138)=0),$B138,0)</f>
        <v>0</v>
      </c>
      <c r="EZ138">
        <f ca="1">IF(AND($B138&gt;0,SUM(EZ$3:EZ137)=0,SUM($H138:EY138)=0),$B138,0)</f>
        <v>0</v>
      </c>
      <c r="FA138">
        <f ca="1">IF(AND($B138&gt;0,SUM(FA$3:FA137)=0,SUM($H138:EZ138)=0),$B138,0)</f>
        <v>0</v>
      </c>
      <c r="FB138">
        <f ca="1">IF(AND($B138&gt;0,SUM(FB$3:FB137)=0,SUM($H138:FA138)=0),$B138,0)</f>
        <v>0</v>
      </c>
      <c r="FC138">
        <f ca="1">IF(AND($B138&gt;0,SUM(FC$3:FC137)=0,SUM($H138:FB138)=0),$B138,0)</f>
        <v>0</v>
      </c>
      <c r="FD138">
        <f ca="1">IF(AND($B138&gt;0,SUM(FD$3:FD137)=0,SUM($H138:FC138)=0),$B138,0)</f>
        <v>0</v>
      </c>
      <c r="FE138">
        <f ca="1">IF(AND($B138&gt;0,SUM(FE$3:FE137)=0,SUM($H138:FD138)=0),$B138,0)</f>
        <v>0</v>
      </c>
      <c r="FF138">
        <f ca="1">IF(AND($B138&gt;0,SUM(FF$3:FF137)=0,SUM($H138:FE138)=0),$B138,0)</f>
        <v>0</v>
      </c>
      <c r="FG138">
        <f ca="1">IF(AND($B138&gt;0,SUM(FG$3:FG137)=0,SUM($H138:FF138)=0),$B138,0)</f>
        <v>0</v>
      </c>
      <c r="FH138">
        <f ca="1">IF(AND($B138&gt;0,SUM(FH$3:FH137)=0,SUM($H138:FG138)=0),$B138,0)</f>
        <v>0</v>
      </c>
      <c r="FI138">
        <f ca="1">IF(AND($B138&gt;0,SUM(FI$3:FI137)=0,SUM($H138:FH138)=0),$B138,0)</f>
        <v>0</v>
      </c>
      <c r="FJ138">
        <f ca="1">IF(AND($B138&gt;0,SUM(FJ$3:FJ137)=0,SUM($H138:FI138)=0),$B138,0)</f>
        <v>0</v>
      </c>
      <c r="FK138">
        <f ca="1">IF(AND($B138&gt;0,SUM(FK$3:FK137)=0,SUM($H138:FJ138)=0),$B138,0)</f>
        <v>0</v>
      </c>
      <c r="FL138">
        <f ca="1">IF(AND($B138&gt;0,SUM(FL$3:FL137)=0,SUM($H138:FK138)=0),$B138,0)</f>
        <v>0</v>
      </c>
      <c r="FM138">
        <f ca="1">IF(AND($B138&gt;0,SUM(FM$3:FM137)=0,SUM($H138:FL138)=0),$B138,0)</f>
        <v>0</v>
      </c>
      <c r="FN138">
        <f ca="1">IF(AND($B138&gt;0,SUM(FN$3:FN137)=0,SUM($H138:FM138)=0),$B138,0)</f>
        <v>0</v>
      </c>
      <c r="FS138" s="67" t="str">
        <f ca="1">ValintaohjelmaCentral!$C14</f>
        <v>Jäähdytys</v>
      </c>
      <c r="FT138" s="67">
        <f>ValintaohjelmaCentral!$F14</f>
        <v>0</v>
      </c>
      <c r="FU138" s="342" t="str">
        <f>""</f>
        <v/>
      </c>
      <c r="FV138" s="374" t="str">
        <f ca="1">ValintaohjelmaCentral!$G14</f>
        <v>-</v>
      </c>
      <c r="FW138">
        <f>IF(AND(ValintaohjelmaCentral!FY14&lt;&gt;"-",ValintaohjelmaCentral!FY14&lt;&gt;""),FV138,0)</f>
        <v>0</v>
      </c>
      <c r="FY138" s="67" t="str">
        <f ca="1">ValintaohjelmaCentral!$C14</f>
        <v>Jäähdytys</v>
      </c>
      <c r="FZ138" s="67">
        <f>ValintaohjelmaCentral!$F14</f>
        <v>0</v>
      </c>
      <c r="GA138" s="342" t="str">
        <f>""</f>
        <v/>
      </c>
      <c r="GB138" s="374" t="str">
        <f ca="1">ValintaohjelmaCentral!$G14</f>
        <v>-</v>
      </c>
      <c r="GE138" s="67" t="str">
        <f ca="1">ValintaohjelmaCentral!$C14</f>
        <v>Jäähdytys</v>
      </c>
      <c r="GF138" s="67">
        <f>ValintaohjelmaCentral!$F14</f>
        <v>0</v>
      </c>
      <c r="GG138" s="342" t="str">
        <f>""</f>
        <v/>
      </c>
      <c r="GH138" s="374" t="str">
        <f ca="1">ValintaohjelmaCentral!$G14</f>
        <v>-</v>
      </c>
    </row>
    <row r="139" spans="1:190" ht="15.75" hidden="1" thickBot="1" x14ac:dyDescent="0.3">
      <c r="A139">
        <v>139</v>
      </c>
      <c r="C139" s="240" t="str">
        <f t="shared" ca="1" si="28"/>
        <v>Integroitu viilennysyksikkö     *** Ei Saatavilla***</v>
      </c>
      <c r="D139" s="240">
        <f t="shared" ca="1" si="28"/>
        <v>0</v>
      </c>
      <c r="E139" s="240" t="str">
        <f t="shared" ca="1" si="28"/>
        <v/>
      </c>
      <c r="F139" s="240" t="str">
        <f t="shared" ca="1" si="28"/>
        <v xml:space="preserve">     *** Ei Saatavilla***</v>
      </c>
      <c r="G139" s="47">
        <f ca="1">INDEX($I$2:$FN$2,ROWS(G$2:G139))</f>
        <v>1</v>
      </c>
      <c r="H139">
        <v>0</v>
      </c>
      <c r="I139">
        <f ca="1">IF(AND($B139&gt;0,SUM(I$3:I138)=0,SUM($H139:H139)=0),$B139,0)</f>
        <v>0</v>
      </c>
      <c r="J139">
        <f ca="1">IF(AND($B139&gt;0,SUM(J$3:J138)=0,SUM($H139:I139)=0),$B139,0)</f>
        <v>0</v>
      </c>
      <c r="K139">
        <f ca="1">IF(AND($B139&gt;0,SUM(K$3:K138)=0,SUM($H139:J139)=0),$B139,0)</f>
        <v>0</v>
      </c>
      <c r="L139">
        <f ca="1">IF(AND($B139&gt;0,SUM(L$3:L138)=0,SUM($H139:K139)=0),$B139,0)</f>
        <v>0</v>
      </c>
      <c r="M139">
        <f ca="1">IF(AND($B139&gt;0,SUM(M$3:M138)=0,SUM($H139:L139)=0),$B139,0)</f>
        <v>0</v>
      </c>
      <c r="N139">
        <f ca="1">IF(AND($B139&gt;0,SUM(N$3:N138)=0,SUM($H139:M139)=0),$B139,0)</f>
        <v>0</v>
      </c>
      <c r="O139">
        <f ca="1">IF(AND($B139&gt;0,SUM(O$3:O138)=0,SUM($H139:N139)=0),$B139,0)</f>
        <v>0</v>
      </c>
      <c r="P139">
        <f ca="1">IF(AND($B139&gt;0,SUM(P$3:P138)=0,SUM($H139:O139)=0),$B139,0)</f>
        <v>0</v>
      </c>
      <c r="Q139">
        <f ca="1">IF(AND($B139&gt;0,SUM(Q$3:Q138)=0,SUM($H139:P139)=0),$B139,0)</f>
        <v>0</v>
      </c>
      <c r="R139">
        <f ca="1">IF(AND($B139&gt;0,SUM(R$3:R138)=0,SUM($H139:Q139)=0),$B139,0)</f>
        <v>0</v>
      </c>
      <c r="S139">
        <f ca="1">IF(AND($B139&gt;0,SUM(S$3:S138)=0,SUM($H139:R139)=0),$B139,0)</f>
        <v>0</v>
      </c>
      <c r="T139">
        <f ca="1">IF(AND($B139&gt;0,SUM(T$3:T138)=0,SUM($H139:S139)=0),$B139,0)</f>
        <v>0</v>
      </c>
      <c r="U139">
        <f ca="1">IF(AND($B139&gt;0,SUM(U$3:U138)=0,SUM($H139:T139)=0),$B139,0)</f>
        <v>0</v>
      </c>
      <c r="V139">
        <f ca="1">IF(AND($B139&gt;0,SUM(V$3:V138)=0,SUM($H139:U139)=0),$B139,0)</f>
        <v>0</v>
      </c>
      <c r="W139">
        <f ca="1">IF(AND($B139&gt;0,SUM(W$3:W138)=0,SUM($H139:V139)=0),$B139,0)</f>
        <v>0</v>
      </c>
      <c r="X139">
        <f ca="1">IF(AND($B139&gt;0,SUM(X$3:X138)=0,SUM($H139:W139)=0),$B139,0)</f>
        <v>0</v>
      </c>
      <c r="Y139">
        <f ca="1">IF(AND($B139&gt;0,SUM(Y$3:Y138)=0,SUM($H139:X139)=0),$B139,0)</f>
        <v>0</v>
      </c>
      <c r="Z139">
        <f ca="1">IF(AND($B139&gt;0,SUM(Z$3:Z138)=0,SUM($H139:Y139)=0),$B139,0)</f>
        <v>0</v>
      </c>
      <c r="AA139">
        <f ca="1">IF(AND($B139&gt;0,SUM(AA$3:AA138)=0,SUM($H139:Z139)=0),$B139,0)</f>
        <v>0</v>
      </c>
      <c r="AB139">
        <f ca="1">IF(AND($B139&gt;0,SUM(AB$3:AB138)=0,SUM($H139:AA139)=0),$B139,0)</f>
        <v>0</v>
      </c>
      <c r="AC139">
        <f ca="1">IF(AND($B139&gt;0,SUM(AC$3:AC138)=0,SUM($H139:AB139)=0),$B139,0)</f>
        <v>0</v>
      </c>
      <c r="AD139">
        <f ca="1">IF(AND($B139&gt;0,SUM(AD$3:AD138)=0,SUM($H139:AC139)=0),$B139,0)</f>
        <v>0</v>
      </c>
      <c r="AE139">
        <f ca="1">IF(AND($B139&gt;0,SUM(AE$3:AE138)=0,SUM($H139:AD139)=0),$B139,0)</f>
        <v>0</v>
      </c>
      <c r="AF139">
        <f ca="1">IF(AND($B139&gt;0,SUM(AF$3:AF138)=0,SUM($H139:AE139)=0),$B139,0)</f>
        <v>0</v>
      </c>
      <c r="AG139">
        <f ca="1">IF(AND($B139&gt;0,SUM(AG$3:AG138)=0,SUM($H139:AF139)=0),$B139,0)</f>
        <v>0</v>
      </c>
      <c r="AH139">
        <f ca="1">IF(AND($B139&gt;0,SUM(AH$3:AH138)=0,SUM($H139:AG139)=0),$B139,0)</f>
        <v>0</v>
      </c>
      <c r="AI139">
        <f ca="1">IF(AND($B139&gt;0,SUM(AI$3:AI138)=0,SUM($H139:AH139)=0),$B139,0)</f>
        <v>0</v>
      </c>
      <c r="AJ139">
        <f ca="1">IF(AND($B139&gt;0,SUM(AJ$3:AJ138)=0,SUM($H139:AI139)=0),$B139,0)</f>
        <v>0</v>
      </c>
      <c r="AK139">
        <f ca="1">IF(AND($B139&gt;0,SUM(AK$3:AK138)=0,SUM($H139:AJ139)=0),$B139,0)</f>
        <v>0</v>
      </c>
      <c r="AL139">
        <f ca="1">IF(AND($B139&gt;0,SUM(AL$3:AL138)=0,SUM($H139:AK139)=0),$B139,0)</f>
        <v>0</v>
      </c>
      <c r="AM139">
        <f ca="1">IF(AND($B139&gt;0,SUM(AM$3:AM138)=0,SUM($H139:AL139)=0),$B139,0)</f>
        <v>0</v>
      </c>
      <c r="AN139">
        <f ca="1">IF(AND($B139&gt;0,SUM(AN$3:AN138)=0,SUM($H139:AM139)=0),$B139,0)</f>
        <v>0</v>
      </c>
      <c r="AO139">
        <f ca="1">IF(AND($B139&gt;0,SUM(AO$3:AO138)=0,SUM($H139:AN139)=0),$B139,0)</f>
        <v>0</v>
      </c>
      <c r="AP139">
        <f ca="1">IF(AND($B139&gt;0,SUM(AP$3:AP138)=0,SUM($H139:AO139)=0),$B139,0)</f>
        <v>0</v>
      </c>
      <c r="AQ139">
        <f ca="1">IF(AND($B139&gt;0,SUM(AQ$3:AQ138)=0,SUM($H139:AP139)=0),$B139,0)</f>
        <v>0</v>
      </c>
      <c r="AR139">
        <f ca="1">IF(AND($B139&gt;0,SUM(AR$3:AR138)=0,SUM($H139:AQ139)=0),$B139,0)</f>
        <v>0</v>
      </c>
      <c r="AS139">
        <f ca="1">IF(AND($B139&gt;0,SUM(AS$3:AS138)=0,SUM($H139:AR139)=0),$B139,0)</f>
        <v>0</v>
      </c>
      <c r="AT139">
        <f ca="1">IF(AND($B139&gt;0,SUM(AT$3:AT138)=0,SUM($H139:AS139)=0),$B139,0)</f>
        <v>0</v>
      </c>
      <c r="AU139">
        <f ca="1">IF(AND($B139&gt;0,SUM(AU$3:AU138)=0,SUM($H139:AT139)=0),$B139,0)</f>
        <v>0</v>
      </c>
      <c r="AV139">
        <f ca="1">IF(AND($B139&gt;0,SUM(AV$3:AV138)=0,SUM($H139:AU139)=0),$B139,0)</f>
        <v>0</v>
      </c>
      <c r="AW139">
        <f ca="1">IF(AND($B139&gt;0,SUM(AW$3:AW138)=0,SUM($H139:AV139)=0),$B139,0)</f>
        <v>0</v>
      </c>
      <c r="AX139">
        <f ca="1">IF(AND($B139&gt;0,SUM(AX$3:AX138)=0,SUM($H139:AW139)=0),$B139,0)</f>
        <v>0</v>
      </c>
      <c r="AY139">
        <f ca="1">IF(AND($B139&gt;0,SUM(AY$3:AY138)=0,SUM($H139:AX139)=0),$B139,0)</f>
        <v>0</v>
      </c>
      <c r="AZ139">
        <f ca="1">IF(AND($B139&gt;0,SUM(AZ$3:AZ138)=0,SUM($H139:AY139)=0),$B139,0)</f>
        <v>0</v>
      </c>
      <c r="BA139">
        <f ca="1">IF(AND($B139&gt;0,SUM(BA$3:BA138)=0,SUM($H139:AZ139)=0),$B139,0)</f>
        <v>0</v>
      </c>
      <c r="BB139">
        <f ca="1">IF(AND($B139&gt;0,SUM(BB$3:BB138)=0,SUM($H139:BA139)=0),$B139,0)</f>
        <v>0</v>
      </c>
      <c r="BC139">
        <f ca="1">IF(AND($B139&gt;0,SUM(BC$3:BC138)=0,SUM($H139:BB139)=0),$B139,0)</f>
        <v>0</v>
      </c>
      <c r="BD139">
        <f ca="1">IF(AND($B139&gt;0,SUM(BD$3:BD138)=0,SUM($H139:BC139)=0),$B139,0)</f>
        <v>0</v>
      </c>
      <c r="BE139">
        <f ca="1">IF(AND($B139&gt;0,SUM(BE$3:BE138)=0,SUM($H139:BD139)=0),$B139,0)</f>
        <v>0</v>
      </c>
      <c r="BF139">
        <f ca="1">IF(AND($B139&gt;0,SUM(BF$3:BF138)=0,SUM($H139:BE139)=0),$B139,0)</f>
        <v>0</v>
      </c>
      <c r="BG139">
        <f ca="1">IF(AND($B139&gt;0,SUM(BG$3:BG138)=0,SUM($H139:BF139)=0),$B139,0)</f>
        <v>0</v>
      </c>
      <c r="BH139">
        <f ca="1">IF(AND($B139&gt;0,SUM(BH$3:BH138)=0,SUM($H139:BG139)=0),$B139,0)</f>
        <v>0</v>
      </c>
      <c r="BI139">
        <f ca="1">IF(AND($B139&gt;0,SUM(BI$3:BI138)=0,SUM($H139:BH139)=0),$B139,0)</f>
        <v>0</v>
      </c>
      <c r="BJ139">
        <f ca="1">IF(AND($B139&gt;0,SUM(BJ$3:BJ138)=0,SUM($H139:BI139)=0),$B139,0)</f>
        <v>0</v>
      </c>
      <c r="BK139">
        <f ca="1">IF(AND($B139&gt;0,SUM(BK$3:BK138)=0,SUM($H139:BJ139)=0),$B139,0)</f>
        <v>0</v>
      </c>
      <c r="BL139">
        <f ca="1">IF(AND($B139&gt;0,SUM(BL$3:BL138)=0,SUM($H139:BK139)=0),$B139,0)</f>
        <v>0</v>
      </c>
      <c r="BM139">
        <f ca="1">IF(AND($B139&gt;0,SUM(BM$3:BM138)=0,SUM($H139:BL139)=0),$B139,0)</f>
        <v>0</v>
      </c>
      <c r="BN139">
        <f ca="1">IF(AND($B139&gt;0,SUM(BN$3:BN138)=0,SUM($H139:BM139)=0),$B139,0)</f>
        <v>0</v>
      </c>
      <c r="BO139">
        <f ca="1">IF(AND($B139&gt;0,SUM(BO$3:BO138)=0,SUM($H139:BN139)=0),$B139,0)</f>
        <v>0</v>
      </c>
      <c r="BP139">
        <f ca="1">IF(AND($B139&gt;0,SUM(BP$3:BP138)=0,SUM($H139:BO139)=0),$B139,0)</f>
        <v>0</v>
      </c>
      <c r="BQ139">
        <f ca="1">IF(AND($B139&gt;0,SUM(BQ$3:BQ138)=0,SUM($H139:BP139)=0),$B139,0)</f>
        <v>0</v>
      </c>
      <c r="BR139">
        <f ca="1">IF(AND($B139&gt;0,SUM(BR$3:BR138)=0,SUM($H139:BQ139)=0),$B139,0)</f>
        <v>0</v>
      </c>
      <c r="BS139">
        <f ca="1">IF(AND($B139&gt;0,SUM(BS$3:BS138)=0,SUM($H139:BR139)=0),$B139,0)</f>
        <v>0</v>
      </c>
      <c r="BT139">
        <f ca="1">IF(AND($B139&gt;0,SUM(BT$3:BT138)=0,SUM($H139:BS139)=0),$B139,0)</f>
        <v>0</v>
      </c>
      <c r="BU139">
        <f ca="1">IF(AND($B139&gt;0,SUM(BU$3:BU138)=0,SUM($H139:BT139)=0),$B139,0)</f>
        <v>0</v>
      </c>
      <c r="BV139">
        <f ca="1">IF(AND($B139&gt;0,SUM(BV$3:BV138)=0,SUM($H139:BU139)=0),$B139,0)</f>
        <v>0</v>
      </c>
      <c r="BW139">
        <f ca="1">IF(AND($B139&gt;0,SUM(BW$3:BW138)=0,SUM($H139:BV139)=0),$B139,0)</f>
        <v>0</v>
      </c>
      <c r="BX139">
        <f ca="1">IF(AND($B139&gt;0,SUM(BX$3:BX138)=0,SUM($H139:BW139)=0),$B139,0)</f>
        <v>0</v>
      </c>
      <c r="BY139">
        <f ca="1">IF(AND($B139&gt;0,SUM(BY$3:BY138)=0,SUM($H139:BX139)=0),$B139,0)</f>
        <v>0</v>
      </c>
      <c r="BZ139">
        <f ca="1">IF(AND($B139&gt;0,SUM(BZ$3:BZ138)=0,SUM($H139:BY139)=0),$B139,0)</f>
        <v>0</v>
      </c>
      <c r="CA139">
        <f ca="1">IF(AND($B139&gt;0,SUM(CA$3:CA138)=0,SUM($H139:BZ139)=0),$B139,0)</f>
        <v>0</v>
      </c>
      <c r="CB139">
        <f ca="1">IF(AND($B139&gt;0,SUM(CB$3:CB138)=0,SUM($H139:CA139)=0),$B139,0)</f>
        <v>0</v>
      </c>
      <c r="CC139">
        <f ca="1">IF(AND($B139&gt;0,SUM(CC$3:CC138)=0,SUM($H139:CB139)=0),$B139,0)</f>
        <v>0</v>
      </c>
      <c r="CD139">
        <f ca="1">IF(AND($B139&gt;0,SUM(CD$3:CD138)=0,SUM($H139:CC139)=0),$B139,0)</f>
        <v>0</v>
      </c>
      <c r="CE139">
        <f ca="1">IF(AND($B139&gt;0,SUM(CE$3:CE138)=0,SUM($H139:CD139)=0),$B139,0)</f>
        <v>0</v>
      </c>
      <c r="CF139">
        <f ca="1">IF(AND($B139&gt;0,SUM(CF$3:CF138)=0,SUM($H139:CE139)=0),$B139,0)</f>
        <v>0</v>
      </c>
      <c r="CG139">
        <f ca="1">IF(AND($B139&gt;0,SUM(CG$3:CG138)=0,SUM($H139:CF139)=0),$B139,0)</f>
        <v>0</v>
      </c>
      <c r="CH139">
        <f ca="1">IF(AND($B139&gt;0,SUM(CH$3:CH138)=0,SUM($H139:CG139)=0),$B139,0)</f>
        <v>0</v>
      </c>
      <c r="CI139">
        <f ca="1">IF(AND($B139&gt;0,SUM(CI$3:CI138)=0,SUM($H139:CH139)=0),$B139,0)</f>
        <v>0</v>
      </c>
      <c r="CJ139">
        <f ca="1">IF(AND($B139&gt;0,SUM(CJ$3:CJ138)=0,SUM($H139:CI139)=0),$B139,0)</f>
        <v>0</v>
      </c>
      <c r="CK139">
        <f ca="1">IF(AND($B139&gt;0,SUM(CK$3:CK138)=0,SUM($H139:CJ139)=0),$B139,0)</f>
        <v>0</v>
      </c>
      <c r="CL139">
        <f ca="1">IF(AND($B139&gt;0,SUM(CL$3:CL138)=0,SUM($H139:CK139)=0),$B139,0)</f>
        <v>0</v>
      </c>
      <c r="CM139">
        <f ca="1">IF(AND($B139&gt;0,SUM(CM$3:CM138)=0,SUM($H139:CL139)=0),$B139,0)</f>
        <v>0</v>
      </c>
      <c r="CN139">
        <f ca="1">IF(AND($B139&gt;0,SUM(CN$3:CN138)=0,SUM($H139:CM139)=0),$B139,0)</f>
        <v>0</v>
      </c>
      <c r="CO139">
        <f ca="1">IF(AND($B139&gt;0,SUM(CO$3:CO138)=0,SUM($H139:CN139)=0),$B139,0)</f>
        <v>0</v>
      </c>
      <c r="CP139">
        <f ca="1">IF(AND($B139&gt;0,SUM(CP$3:CP138)=0,SUM($H139:CO139)=0),$B139,0)</f>
        <v>0</v>
      </c>
      <c r="CQ139">
        <f ca="1">IF(AND($B139&gt;0,SUM(CQ$3:CQ138)=0,SUM($H139:CP139)=0),$B139,0)</f>
        <v>0</v>
      </c>
      <c r="CR139">
        <f ca="1">IF(AND($B139&gt;0,SUM(CR$3:CR138)=0,SUM($H139:CQ139)=0),$B139,0)</f>
        <v>0</v>
      </c>
      <c r="CS139">
        <f ca="1">IF(AND($B139&gt;0,SUM(CS$3:CS138)=0,SUM($H139:CR139)=0),$B139,0)</f>
        <v>0</v>
      </c>
      <c r="CT139">
        <f ca="1">IF(AND($B139&gt;0,SUM(CT$3:CT138)=0,SUM($H139:CS139)=0),$B139,0)</f>
        <v>0</v>
      </c>
      <c r="CU139">
        <f ca="1">IF(AND($B139&gt;0,SUM(CU$3:CU138)=0,SUM($H139:CT139)=0),$B139,0)</f>
        <v>0</v>
      </c>
      <c r="CV139">
        <f ca="1">IF(AND($B139&gt;0,SUM(CV$3:CV138)=0,SUM($H139:CU139)=0),$B139,0)</f>
        <v>0</v>
      </c>
      <c r="CW139">
        <f ca="1">IF(AND($B139&gt;0,SUM(CW$3:CW138)=0,SUM($H139:CV139)=0),$B139,0)</f>
        <v>0</v>
      </c>
      <c r="CX139">
        <f ca="1">IF(AND($B139&gt;0,SUM(CX$3:CX138)=0,SUM($H139:CW139)=0),$B139,0)</f>
        <v>0</v>
      </c>
      <c r="CY139">
        <f ca="1">IF(AND($B139&gt;0,SUM(CY$3:CY138)=0,SUM($H139:CX139)=0),$B139,0)</f>
        <v>0</v>
      </c>
      <c r="CZ139">
        <f ca="1">IF(AND($B139&gt;0,SUM(CZ$3:CZ138)=0,SUM($H139:CY139)=0),$B139,0)</f>
        <v>0</v>
      </c>
      <c r="DA139">
        <f ca="1">IF(AND($B139&gt;0,SUM(DA$3:DA138)=0,SUM($H139:CZ139)=0),$B139,0)</f>
        <v>0</v>
      </c>
      <c r="DB139">
        <f ca="1">IF(AND($B139&gt;0,SUM(DB$3:DB138)=0,SUM($H139:DA139)=0),$B139,0)</f>
        <v>0</v>
      </c>
      <c r="DC139">
        <f ca="1">IF(AND($B139&gt;0,SUM(DC$3:DC138)=0,SUM($H139:DB139)=0),$B139,0)</f>
        <v>0</v>
      </c>
      <c r="DD139">
        <f ca="1">IF(AND($B139&gt;0,SUM(DD$3:DD138)=0,SUM($H139:DC139)=0),$B139,0)</f>
        <v>0</v>
      </c>
      <c r="DE139">
        <f ca="1">IF(AND($B139&gt;0,SUM(DE$3:DE138)=0,SUM($H139:DD139)=0),$B139,0)</f>
        <v>0</v>
      </c>
      <c r="DF139">
        <f ca="1">IF(AND($B139&gt;0,SUM(DF$3:DF138)=0,SUM($H139:DE139)=0),$B139,0)</f>
        <v>0</v>
      </c>
      <c r="DG139">
        <f ca="1">IF(AND($B139&gt;0,SUM(DG$3:DG138)=0,SUM($H139:DF139)=0),$B139,0)</f>
        <v>0</v>
      </c>
      <c r="DH139">
        <f ca="1">IF(AND($B139&gt;0,SUM(DH$3:DH138)=0,SUM($H139:DG139)=0),$B139,0)</f>
        <v>0</v>
      </c>
      <c r="DI139">
        <f ca="1">IF(AND($B139&gt;0,SUM(DI$3:DI138)=0,SUM($H139:DH139)=0),$B139,0)</f>
        <v>0</v>
      </c>
      <c r="DJ139">
        <f ca="1">IF(AND($B139&gt;0,SUM(DJ$3:DJ138)=0,SUM($H139:DI139)=0),$B139,0)</f>
        <v>0</v>
      </c>
      <c r="DK139">
        <f ca="1">IF(AND($B139&gt;0,SUM(DK$3:DK138)=0,SUM($H139:DJ139)=0),$B139,0)</f>
        <v>0</v>
      </c>
      <c r="DL139">
        <f ca="1">IF(AND($B139&gt;0,SUM(DL$3:DL138)=0,SUM($H139:DK139)=0),$B139,0)</f>
        <v>0</v>
      </c>
      <c r="DM139">
        <f ca="1">IF(AND($B139&gt;0,SUM(DM$3:DM138)=0,SUM($H139:DL139)=0),$B139,0)</f>
        <v>0</v>
      </c>
      <c r="DN139">
        <f ca="1">IF(AND($B139&gt;0,SUM(DN$3:DN138)=0,SUM($H139:DM139)=0),$B139,0)</f>
        <v>0</v>
      </c>
      <c r="DO139">
        <f ca="1">IF(AND($B139&gt;0,SUM(DO$3:DO138)=0,SUM($H139:DN139)=0),$B139,0)</f>
        <v>0</v>
      </c>
      <c r="DP139">
        <f ca="1">IF(AND($B139&gt;0,SUM(DP$3:DP138)=0,SUM($H139:DO139)=0),$B139,0)</f>
        <v>0</v>
      </c>
      <c r="DQ139">
        <f ca="1">IF(AND($B139&gt;0,SUM(DQ$3:DQ138)=0,SUM($H139:DP139)=0),$B139,0)</f>
        <v>0</v>
      </c>
      <c r="DR139">
        <f ca="1">IF(AND($B139&gt;0,SUM(DR$3:DR138)=0,SUM($H139:DQ139)=0),$B139,0)</f>
        <v>0</v>
      </c>
      <c r="DS139">
        <f ca="1">IF(AND($B139&gt;0,SUM(DS$3:DS138)=0,SUM($H139:DR139)=0),$B139,0)</f>
        <v>0</v>
      </c>
      <c r="DT139">
        <f ca="1">IF(AND($B139&gt;0,SUM(DT$3:DT138)=0,SUM($H139:DS139)=0),$B139,0)</f>
        <v>0</v>
      </c>
      <c r="DU139">
        <f ca="1">IF(AND($B139&gt;0,SUM(DU$3:DU138)=0,SUM($H139:DT139)=0),$B139,0)</f>
        <v>0</v>
      </c>
      <c r="DV139">
        <f ca="1">IF(AND($B139&gt;0,SUM(DV$3:DV138)=0,SUM($H139:DU139)=0),$B139,0)</f>
        <v>0</v>
      </c>
      <c r="DW139">
        <f ca="1">IF(AND($B139&gt;0,SUM(DW$3:DW138)=0,SUM($H139:DV139)=0),$B139,0)</f>
        <v>0</v>
      </c>
      <c r="DX139">
        <f ca="1">IF(AND($B139&gt;0,SUM(DX$3:DX138)=0,SUM($H139:DW139)=0),$B139,0)</f>
        <v>0</v>
      </c>
      <c r="DY139">
        <f ca="1">IF(AND($B139&gt;0,SUM(DY$3:DY138)=0,SUM($H139:DX139)=0),$B139,0)</f>
        <v>0</v>
      </c>
      <c r="DZ139">
        <f ca="1">IF(AND($B139&gt;0,SUM(DZ$3:DZ138)=0,SUM($H139:DY139)=0),$B139,0)</f>
        <v>0</v>
      </c>
      <c r="EA139">
        <f ca="1">IF(AND($B139&gt;0,SUM(EA$3:EA138)=0,SUM($H139:DZ139)=0),$B139,0)</f>
        <v>0</v>
      </c>
      <c r="EB139">
        <f ca="1">IF(AND($B139&gt;0,SUM(EB$3:EB138)=0,SUM($H139:EA139)=0),$B139,0)</f>
        <v>0</v>
      </c>
      <c r="EC139">
        <f ca="1">IF(AND($B139&gt;0,SUM(EC$3:EC138)=0,SUM($H139:EB139)=0),$B139,0)</f>
        <v>0</v>
      </c>
      <c r="ED139">
        <f ca="1">IF(AND($B139&gt;0,SUM(ED$3:ED138)=0,SUM($H139:EC139)=0),$B139,0)</f>
        <v>0</v>
      </c>
      <c r="EE139">
        <f ca="1">IF(AND($B139&gt;0,SUM(EE$3:EE138)=0,SUM($H139:ED139)=0),$B139,0)</f>
        <v>0</v>
      </c>
      <c r="EF139">
        <f ca="1">IF(AND($B139&gt;0,SUM(EF$3:EF138)=0,SUM($H139:EE139)=0),$B139,0)</f>
        <v>0</v>
      </c>
      <c r="EG139">
        <f ca="1">IF(AND($B139&gt;0,SUM(EG$3:EG138)=0,SUM($H139:EF139)=0),$B139,0)</f>
        <v>0</v>
      </c>
      <c r="EH139">
        <f ca="1">IF(AND($B139&gt;0,SUM(EH$3:EH138)=0,SUM($H139:EG139)=0),$B139,0)</f>
        <v>0</v>
      </c>
      <c r="EI139">
        <f ca="1">IF(AND($B139&gt;0,SUM(EI$3:EI138)=0,SUM($H139:EH139)=0),$B139,0)</f>
        <v>0</v>
      </c>
      <c r="EJ139">
        <f ca="1">IF(AND($B139&gt;0,SUM(EJ$3:EJ138)=0,SUM($H139:EI139)=0),$B139,0)</f>
        <v>0</v>
      </c>
      <c r="EK139">
        <f ca="1">IF(AND($B139&gt;0,SUM(EK$3:EK138)=0,SUM($H139:EJ139)=0),$B139,0)</f>
        <v>0</v>
      </c>
      <c r="EL139">
        <f ca="1">IF(AND($B139&gt;0,SUM(EL$3:EL138)=0,SUM($H139:EK139)=0),$B139,0)</f>
        <v>0</v>
      </c>
      <c r="EM139">
        <f ca="1">IF(AND($B139&gt;0,SUM(EM$3:EM138)=0,SUM($H139:EL139)=0),$B139,0)</f>
        <v>0</v>
      </c>
      <c r="EN139">
        <f ca="1">IF(AND($B139&gt;0,SUM(EN$3:EN138)=0,SUM($H139:EM139)=0),$B139,0)</f>
        <v>0</v>
      </c>
      <c r="EO139">
        <f ca="1">IF(AND($B139&gt;0,SUM(EO$3:EO138)=0,SUM($H139:EN139)=0),$B139,0)</f>
        <v>0</v>
      </c>
      <c r="EP139">
        <f ca="1">IF(AND($B139&gt;0,SUM(EP$3:EP138)=0,SUM($H139:EO139)=0),$B139,0)</f>
        <v>0</v>
      </c>
      <c r="EQ139">
        <f ca="1">IF(AND($B139&gt;0,SUM(EQ$3:EQ138)=0,SUM($H139:EP139)=0),$B139,0)</f>
        <v>0</v>
      </c>
      <c r="ER139">
        <f ca="1">IF(AND($B139&gt;0,SUM(ER$3:ER138)=0,SUM($H139:EQ139)=0),$B139,0)</f>
        <v>0</v>
      </c>
      <c r="ES139">
        <f ca="1">IF(AND($B139&gt;0,SUM(ES$3:ES138)=0,SUM($H139:ER139)=0),$B139,0)</f>
        <v>0</v>
      </c>
      <c r="ET139">
        <f ca="1">IF(AND($B139&gt;0,SUM(ET$3:ET138)=0,SUM($H139:ES139)=0),$B139,0)</f>
        <v>0</v>
      </c>
      <c r="EU139">
        <f ca="1">IF(AND($B139&gt;0,SUM(EU$3:EU138)=0,SUM($H139:ET139)=0),$B139,0)</f>
        <v>0</v>
      </c>
      <c r="EV139">
        <f ca="1">IF(AND($B139&gt;0,SUM(EV$3:EV138)=0,SUM($H139:EU139)=0),$B139,0)</f>
        <v>0</v>
      </c>
      <c r="EW139">
        <f ca="1">IF(AND($B139&gt;0,SUM(EW$3:EW138)=0,SUM($H139:EV139)=0),$B139,0)</f>
        <v>0</v>
      </c>
      <c r="EX139">
        <f ca="1">IF(AND($B139&gt;0,SUM(EX$3:EX138)=0,SUM($H139:EW139)=0),$B139,0)</f>
        <v>0</v>
      </c>
      <c r="EY139">
        <f ca="1">IF(AND($B139&gt;0,SUM(EY$3:EY138)=0,SUM($H139:EX139)=0),$B139,0)</f>
        <v>0</v>
      </c>
      <c r="EZ139">
        <f ca="1">IF(AND($B139&gt;0,SUM(EZ$3:EZ138)=0,SUM($H139:EY139)=0),$B139,0)</f>
        <v>0</v>
      </c>
      <c r="FA139">
        <f ca="1">IF(AND($B139&gt;0,SUM(FA$3:FA138)=0,SUM($H139:EZ139)=0),$B139,0)</f>
        <v>0</v>
      </c>
      <c r="FB139">
        <f ca="1">IF(AND($B139&gt;0,SUM(FB$3:FB138)=0,SUM($H139:FA139)=0),$B139,0)</f>
        <v>0</v>
      </c>
      <c r="FC139">
        <f ca="1">IF(AND($B139&gt;0,SUM(FC$3:FC138)=0,SUM($H139:FB139)=0),$B139,0)</f>
        <v>0</v>
      </c>
      <c r="FD139">
        <f ca="1">IF(AND($B139&gt;0,SUM(FD$3:FD138)=0,SUM($H139:FC139)=0),$B139,0)</f>
        <v>0</v>
      </c>
      <c r="FE139">
        <f ca="1">IF(AND($B139&gt;0,SUM(FE$3:FE138)=0,SUM($H139:FD139)=0),$B139,0)</f>
        <v>0</v>
      </c>
      <c r="FF139">
        <f ca="1">IF(AND($B139&gt;0,SUM(FF$3:FF138)=0,SUM($H139:FE139)=0),$B139,0)</f>
        <v>0</v>
      </c>
      <c r="FG139">
        <f ca="1">IF(AND($B139&gt;0,SUM(FG$3:FG138)=0,SUM($H139:FF139)=0),$B139,0)</f>
        <v>0</v>
      </c>
      <c r="FH139">
        <f ca="1">IF(AND($B139&gt;0,SUM(FH$3:FH138)=0,SUM($H139:FG139)=0),$B139,0)</f>
        <v>0</v>
      </c>
      <c r="FI139">
        <f ca="1">IF(AND($B139&gt;0,SUM(FI$3:FI138)=0,SUM($H139:FH139)=0),$B139,0)</f>
        <v>0</v>
      </c>
      <c r="FJ139">
        <f ca="1">IF(AND($B139&gt;0,SUM(FJ$3:FJ138)=0,SUM($H139:FI139)=0),$B139,0)</f>
        <v>0</v>
      </c>
      <c r="FK139">
        <f ca="1">IF(AND($B139&gt;0,SUM(FK$3:FK138)=0,SUM($H139:FJ139)=0),$B139,0)</f>
        <v>0</v>
      </c>
      <c r="FL139">
        <f ca="1">IF(AND($B139&gt;0,SUM(FL$3:FL138)=0,SUM($H139:FK139)=0),$B139,0)</f>
        <v>0</v>
      </c>
      <c r="FM139">
        <f ca="1">IF(AND($B139&gt;0,SUM(FM$3:FM138)=0,SUM($H139:FL139)=0),$B139,0)</f>
        <v>0</v>
      </c>
      <c r="FN139">
        <f ca="1">IF(AND($B139&gt;0,SUM(FN$3:FN138)=0,SUM($H139:FM139)=0),$B139,0)</f>
        <v>0</v>
      </c>
      <c r="FS139" s="67" t="str">
        <f ca="1">ValintaohjelmaCentral!$C15</f>
        <v>Integroitu viilennysyksikkö     *** Ei Saatavilla***</v>
      </c>
      <c r="FT139" s="67">
        <f>ValintaohjelmaCentral!$F15</f>
        <v>0</v>
      </c>
      <c r="FU139" s="342" t="str">
        <f>""</f>
        <v/>
      </c>
      <c r="FV139" s="374" t="str">
        <f ca="1">ValintaohjelmaCentral!$G15</f>
        <v xml:space="preserve">     *** Ei Saatavilla***</v>
      </c>
      <c r="FW139">
        <f>IF(AND(ValintaohjelmaCentral!FY15&lt;&gt;"-",ValintaohjelmaCentral!FY15&lt;&gt;""),FV139,0)</f>
        <v>0</v>
      </c>
      <c r="FY139" s="67" t="str">
        <f ca="1">ValintaohjelmaCentral!$C15</f>
        <v>Integroitu viilennysyksikkö     *** Ei Saatavilla***</v>
      </c>
      <c r="FZ139" s="67">
        <f>ValintaohjelmaCentral!$F15</f>
        <v>0</v>
      </c>
      <c r="GA139" s="342" t="str">
        <f>""</f>
        <v/>
      </c>
      <c r="GB139" s="374" t="str">
        <f ca="1">ValintaohjelmaCentral!$G15</f>
        <v xml:space="preserve">     *** Ei Saatavilla***</v>
      </c>
      <c r="GE139" s="67" t="str">
        <f ca="1">ValintaohjelmaCentral!$C15</f>
        <v>Integroitu viilennysyksikkö     *** Ei Saatavilla***</v>
      </c>
      <c r="GF139" s="67">
        <f>ValintaohjelmaCentral!$F15</f>
        <v>0</v>
      </c>
      <c r="GG139" s="342" t="str">
        <f>""</f>
        <v/>
      </c>
      <c r="GH139" s="374" t="str">
        <f ca="1">ValintaohjelmaCentral!$G15</f>
        <v xml:space="preserve">     *** Ei Saatavilla***</v>
      </c>
    </row>
    <row r="140" spans="1:190" ht="15.75" hidden="1" thickBot="1" x14ac:dyDescent="0.3">
      <c r="A140">
        <v>140</v>
      </c>
      <c r="C140" s="240" t="str">
        <f t="shared" ca="1" si="28"/>
        <v>Ilmavirran tehostus</v>
      </c>
      <c r="D140" s="240">
        <f t="shared" ca="1" si="28"/>
        <v>0</v>
      </c>
      <c r="E140" s="240" t="str">
        <f t="shared" ca="1" si="28"/>
        <v/>
      </c>
      <c r="F140" s="240" t="str">
        <f t="shared" ca="1" si="28"/>
        <v>-</v>
      </c>
      <c r="G140" s="47">
        <f ca="1">INDEX($I$2:$FN$2,ROWS(G$2:G140))</f>
        <v>1</v>
      </c>
      <c r="H140">
        <v>0</v>
      </c>
      <c r="I140">
        <f ca="1">IF(AND($B140&gt;0,SUM(I$3:I139)=0,SUM($H140:H140)=0),$B140,0)</f>
        <v>0</v>
      </c>
      <c r="J140">
        <f ca="1">IF(AND($B140&gt;0,SUM(J$3:J139)=0,SUM($H140:I140)=0),$B140,0)</f>
        <v>0</v>
      </c>
      <c r="K140">
        <f ca="1">IF(AND($B140&gt;0,SUM(K$3:K139)=0,SUM($H140:J140)=0),$B140,0)</f>
        <v>0</v>
      </c>
      <c r="L140">
        <f ca="1">IF(AND($B140&gt;0,SUM(L$3:L139)=0,SUM($H140:K140)=0),$B140,0)</f>
        <v>0</v>
      </c>
      <c r="M140">
        <f ca="1">IF(AND($B140&gt;0,SUM(M$3:M139)=0,SUM($H140:L140)=0),$B140,0)</f>
        <v>0</v>
      </c>
      <c r="N140">
        <f ca="1">IF(AND($B140&gt;0,SUM(N$3:N139)=0,SUM($H140:M140)=0),$B140,0)</f>
        <v>0</v>
      </c>
      <c r="O140">
        <f ca="1">IF(AND($B140&gt;0,SUM(O$3:O139)=0,SUM($H140:N140)=0),$B140,0)</f>
        <v>0</v>
      </c>
      <c r="P140">
        <f ca="1">IF(AND($B140&gt;0,SUM(P$3:P139)=0,SUM($H140:O140)=0),$B140,0)</f>
        <v>0</v>
      </c>
      <c r="Q140">
        <f ca="1">IF(AND($B140&gt;0,SUM(Q$3:Q139)=0,SUM($H140:P140)=0),$B140,0)</f>
        <v>0</v>
      </c>
      <c r="R140">
        <f ca="1">IF(AND($B140&gt;0,SUM(R$3:R139)=0,SUM($H140:Q140)=0),$B140,0)</f>
        <v>0</v>
      </c>
      <c r="S140">
        <f ca="1">IF(AND($B140&gt;0,SUM(S$3:S139)=0,SUM($H140:R140)=0),$B140,0)</f>
        <v>0</v>
      </c>
      <c r="T140">
        <f ca="1">IF(AND($B140&gt;0,SUM(T$3:T139)=0,SUM($H140:S140)=0),$B140,0)</f>
        <v>0</v>
      </c>
      <c r="U140">
        <f ca="1">IF(AND($B140&gt;0,SUM(U$3:U139)=0,SUM($H140:T140)=0),$B140,0)</f>
        <v>0</v>
      </c>
      <c r="V140">
        <f ca="1">IF(AND($B140&gt;0,SUM(V$3:V139)=0,SUM($H140:U140)=0),$B140,0)</f>
        <v>0</v>
      </c>
      <c r="W140">
        <f ca="1">IF(AND($B140&gt;0,SUM(W$3:W139)=0,SUM($H140:V140)=0),$B140,0)</f>
        <v>0</v>
      </c>
      <c r="X140">
        <f ca="1">IF(AND($B140&gt;0,SUM(X$3:X139)=0,SUM($H140:W140)=0),$B140,0)</f>
        <v>0</v>
      </c>
      <c r="Y140">
        <f ca="1">IF(AND($B140&gt;0,SUM(Y$3:Y139)=0,SUM($H140:X140)=0),$B140,0)</f>
        <v>0</v>
      </c>
      <c r="Z140">
        <f ca="1">IF(AND($B140&gt;0,SUM(Z$3:Z139)=0,SUM($H140:Y140)=0),$B140,0)</f>
        <v>0</v>
      </c>
      <c r="AA140">
        <f ca="1">IF(AND($B140&gt;0,SUM(AA$3:AA139)=0,SUM($H140:Z140)=0),$B140,0)</f>
        <v>0</v>
      </c>
      <c r="AB140">
        <f ca="1">IF(AND($B140&gt;0,SUM(AB$3:AB139)=0,SUM($H140:AA140)=0),$B140,0)</f>
        <v>0</v>
      </c>
      <c r="AC140">
        <f ca="1">IF(AND($B140&gt;0,SUM(AC$3:AC139)=0,SUM($H140:AB140)=0),$B140,0)</f>
        <v>0</v>
      </c>
      <c r="AD140">
        <f ca="1">IF(AND($B140&gt;0,SUM(AD$3:AD139)=0,SUM($H140:AC140)=0),$B140,0)</f>
        <v>0</v>
      </c>
      <c r="AE140">
        <f ca="1">IF(AND($B140&gt;0,SUM(AE$3:AE139)=0,SUM($H140:AD140)=0),$B140,0)</f>
        <v>0</v>
      </c>
      <c r="AF140">
        <f ca="1">IF(AND($B140&gt;0,SUM(AF$3:AF139)=0,SUM($H140:AE140)=0),$B140,0)</f>
        <v>0</v>
      </c>
      <c r="AG140">
        <f ca="1">IF(AND($B140&gt;0,SUM(AG$3:AG139)=0,SUM($H140:AF140)=0),$B140,0)</f>
        <v>0</v>
      </c>
      <c r="AH140">
        <f ca="1">IF(AND($B140&gt;0,SUM(AH$3:AH139)=0,SUM($H140:AG140)=0),$B140,0)</f>
        <v>0</v>
      </c>
      <c r="AI140">
        <f ca="1">IF(AND($B140&gt;0,SUM(AI$3:AI139)=0,SUM($H140:AH140)=0),$B140,0)</f>
        <v>0</v>
      </c>
      <c r="AJ140">
        <f ca="1">IF(AND($B140&gt;0,SUM(AJ$3:AJ139)=0,SUM($H140:AI140)=0),$B140,0)</f>
        <v>0</v>
      </c>
      <c r="AK140">
        <f ca="1">IF(AND($B140&gt;0,SUM(AK$3:AK139)=0,SUM($H140:AJ140)=0),$B140,0)</f>
        <v>0</v>
      </c>
      <c r="AL140">
        <f ca="1">IF(AND($B140&gt;0,SUM(AL$3:AL139)=0,SUM($H140:AK140)=0),$B140,0)</f>
        <v>0</v>
      </c>
      <c r="AM140">
        <f ca="1">IF(AND($B140&gt;0,SUM(AM$3:AM139)=0,SUM($H140:AL140)=0),$B140,0)</f>
        <v>0</v>
      </c>
      <c r="AN140">
        <f ca="1">IF(AND($B140&gt;0,SUM(AN$3:AN139)=0,SUM($H140:AM140)=0),$B140,0)</f>
        <v>0</v>
      </c>
      <c r="AO140">
        <f ca="1">IF(AND($B140&gt;0,SUM(AO$3:AO139)=0,SUM($H140:AN140)=0),$B140,0)</f>
        <v>0</v>
      </c>
      <c r="AP140">
        <f ca="1">IF(AND($B140&gt;0,SUM(AP$3:AP139)=0,SUM($H140:AO140)=0),$B140,0)</f>
        <v>0</v>
      </c>
      <c r="AQ140">
        <f ca="1">IF(AND($B140&gt;0,SUM(AQ$3:AQ139)=0,SUM($H140:AP140)=0),$B140,0)</f>
        <v>0</v>
      </c>
      <c r="AR140">
        <f ca="1">IF(AND($B140&gt;0,SUM(AR$3:AR139)=0,SUM($H140:AQ140)=0),$B140,0)</f>
        <v>0</v>
      </c>
      <c r="AS140">
        <f ca="1">IF(AND($B140&gt;0,SUM(AS$3:AS139)=0,SUM($H140:AR140)=0),$B140,0)</f>
        <v>0</v>
      </c>
      <c r="AT140">
        <f ca="1">IF(AND($B140&gt;0,SUM(AT$3:AT139)=0,SUM($H140:AS140)=0),$B140,0)</f>
        <v>0</v>
      </c>
      <c r="AU140">
        <f ca="1">IF(AND($B140&gt;0,SUM(AU$3:AU139)=0,SUM($H140:AT140)=0),$B140,0)</f>
        <v>0</v>
      </c>
      <c r="AV140">
        <f ca="1">IF(AND($B140&gt;0,SUM(AV$3:AV139)=0,SUM($H140:AU140)=0),$B140,0)</f>
        <v>0</v>
      </c>
      <c r="AW140">
        <f ca="1">IF(AND($B140&gt;0,SUM(AW$3:AW139)=0,SUM($H140:AV140)=0),$B140,0)</f>
        <v>0</v>
      </c>
      <c r="AX140">
        <f ca="1">IF(AND($B140&gt;0,SUM(AX$3:AX139)=0,SUM($H140:AW140)=0),$B140,0)</f>
        <v>0</v>
      </c>
      <c r="AY140">
        <f ca="1">IF(AND($B140&gt;0,SUM(AY$3:AY139)=0,SUM($H140:AX140)=0),$B140,0)</f>
        <v>0</v>
      </c>
      <c r="AZ140">
        <f ca="1">IF(AND($B140&gt;0,SUM(AZ$3:AZ139)=0,SUM($H140:AY140)=0),$B140,0)</f>
        <v>0</v>
      </c>
      <c r="BA140">
        <f ca="1">IF(AND($B140&gt;0,SUM(BA$3:BA139)=0,SUM($H140:AZ140)=0),$B140,0)</f>
        <v>0</v>
      </c>
      <c r="BB140">
        <f ca="1">IF(AND($B140&gt;0,SUM(BB$3:BB139)=0,SUM($H140:BA140)=0),$B140,0)</f>
        <v>0</v>
      </c>
      <c r="BC140">
        <f ca="1">IF(AND($B140&gt;0,SUM(BC$3:BC139)=0,SUM($H140:BB140)=0),$B140,0)</f>
        <v>0</v>
      </c>
      <c r="BD140">
        <f ca="1">IF(AND($B140&gt;0,SUM(BD$3:BD139)=0,SUM($H140:BC140)=0),$B140,0)</f>
        <v>0</v>
      </c>
      <c r="BE140">
        <f ca="1">IF(AND($B140&gt;0,SUM(BE$3:BE139)=0,SUM($H140:BD140)=0),$B140,0)</f>
        <v>0</v>
      </c>
      <c r="BF140">
        <f ca="1">IF(AND($B140&gt;0,SUM(BF$3:BF139)=0,SUM($H140:BE140)=0),$B140,0)</f>
        <v>0</v>
      </c>
      <c r="BG140">
        <f ca="1">IF(AND($B140&gt;0,SUM(BG$3:BG139)=0,SUM($H140:BF140)=0),$B140,0)</f>
        <v>0</v>
      </c>
      <c r="BH140">
        <f ca="1">IF(AND($B140&gt;0,SUM(BH$3:BH139)=0,SUM($H140:BG140)=0),$B140,0)</f>
        <v>0</v>
      </c>
      <c r="BI140">
        <f ca="1">IF(AND($B140&gt;0,SUM(BI$3:BI139)=0,SUM($H140:BH140)=0),$B140,0)</f>
        <v>0</v>
      </c>
      <c r="BJ140">
        <f ca="1">IF(AND($B140&gt;0,SUM(BJ$3:BJ139)=0,SUM($H140:BI140)=0),$B140,0)</f>
        <v>0</v>
      </c>
      <c r="BK140">
        <f ca="1">IF(AND($B140&gt;0,SUM(BK$3:BK139)=0,SUM($H140:BJ140)=0),$B140,0)</f>
        <v>0</v>
      </c>
      <c r="BL140">
        <f ca="1">IF(AND($B140&gt;0,SUM(BL$3:BL139)=0,SUM($H140:BK140)=0),$B140,0)</f>
        <v>0</v>
      </c>
      <c r="BM140">
        <f ca="1">IF(AND($B140&gt;0,SUM(BM$3:BM139)=0,SUM($H140:BL140)=0),$B140,0)</f>
        <v>0</v>
      </c>
      <c r="BN140">
        <f ca="1">IF(AND($B140&gt;0,SUM(BN$3:BN139)=0,SUM($H140:BM140)=0),$B140,0)</f>
        <v>0</v>
      </c>
      <c r="BO140">
        <f ca="1">IF(AND($B140&gt;0,SUM(BO$3:BO139)=0,SUM($H140:BN140)=0),$B140,0)</f>
        <v>0</v>
      </c>
      <c r="BP140">
        <f ca="1">IF(AND($B140&gt;0,SUM(BP$3:BP139)=0,SUM($H140:BO140)=0),$B140,0)</f>
        <v>0</v>
      </c>
      <c r="BQ140">
        <f ca="1">IF(AND($B140&gt;0,SUM(BQ$3:BQ139)=0,SUM($H140:BP140)=0),$B140,0)</f>
        <v>0</v>
      </c>
      <c r="BR140">
        <f ca="1">IF(AND($B140&gt;0,SUM(BR$3:BR139)=0,SUM($H140:BQ140)=0),$B140,0)</f>
        <v>0</v>
      </c>
      <c r="BS140">
        <f ca="1">IF(AND($B140&gt;0,SUM(BS$3:BS139)=0,SUM($H140:BR140)=0),$B140,0)</f>
        <v>0</v>
      </c>
      <c r="BT140">
        <f ca="1">IF(AND($B140&gt;0,SUM(BT$3:BT139)=0,SUM($H140:BS140)=0),$B140,0)</f>
        <v>0</v>
      </c>
      <c r="BU140">
        <f ca="1">IF(AND($B140&gt;0,SUM(BU$3:BU139)=0,SUM($H140:BT140)=0),$B140,0)</f>
        <v>0</v>
      </c>
      <c r="BV140">
        <f ca="1">IF(AND($B140&gt;0,SUM(BV$3:BV139)=0,SUM($H140:BU140)=0),$B140,0)</f>
        <v>0</v>
      </c>
      <c r="BW140">
        <f ca="1">IF(AND($B140&gt;0,SUM(BW$3:BW139)=0,SUM($H140:BV140)=0),$B140,0)</f>
        <v>0</v>
      </c>
      <c r="BX140">
        <f ca="1">IF(AND($B140&gt;0,SUM(BX$3:BX139)=0,SUM($H140:BW140)=0),$B140,0)</f>
        <v>0</v>
      </c>
      <c r="BY140">
        <f ca="1">IF(AND($B140&gt;0,SUM(BY$3:BY139)=0,SUM($H140:BX140)=0),$B140,0)</f>
        <v>0</v>
      </c>
      <c r="BZ140">
        <f ca="1">IF(AND($B140&gt;0,SUM(BZ$3:BZ139)=0,SUM($H140:BY140)=0),$B140,0)</f>
        <v>0</v>
      </c>
      <c r="CA140">
        <f ca="1">IF(AND($B140&gt;0,SUM(CA$3:CA139)=0,SUM($H140:BZ140)=0),$B140,0)</f>
        <v>0</v>
      </c>
      <c r="CB140">
        <f ca="1">IF(AND($B140&gt;0,SUM(CB$3:CB139)=0,SUM($H140:CA140)=0),$B140,0)</f>
        <v>0</v>
      </c>
      <c r="CC140">
        <f ca="1">IF(AND($B140&gt;0,SUM(CC$3:CC139)=0,SUM($H140:CB140)=0),$B140,0)</f>
        <v>0</v>
      </c>
      <c r="CD140">
        <f ca="1">IF(AND($B140&gt;0,SUM(CD$3:CD139)=0,SUM($H140:CC140)=0),$B140,0)</f>
        <v>0</v>
      </c>
      <c r="CE140">
        <f ca="1">IF(AND($B140&gt;0,SUM(CE$3:CE139)=0,SUM($H140:CD140)=0),$B140,0)</f>
        <v>0</v>
      </c>
      <c r="CF140">
        <f ca="1">IF(AND($B140&gt;0,SUM(CF$3:CF139)=0,SUM($H140:CE140)=0),$B140,0)</f>
        <v>0</v>
      </c>
      <c r="CG140">
        <f ca="1">IF(AND($B140&gt;0,SUM(CG$3:CG139)=0,SUM($H140:CF140)=0),$B140,0)</f>
        <v>0</v>
      </c>
      <c r="CH140">
        <f ca="1">IF(AND($B140&gt;0,SUM(CH$3:CH139)=0,SUM($H140:CG140)=0),$B140,0)</f>
        <v>0</v>
      </c>
      <c r="CI140">
        <f ca="1">IF(AND($B140&gt;0,SUM(CI$3:CI139)=0,SUM($H140:CH140)=0),$B140,0)</f>
        <v>0</v>
      </c>
      <c r="CJ140">
        <f ca="1">IF(AND($B140&gt;0,SUM(CJ$3:CJ139)=0,SUM($H140:CI140)=0),$B140,0)</f>
        <v>0</v>
      </c>
      <c r="CK140">
        <f ca="1">IF(AND($B140&gt;0,SUM(CK$3:CK139)=0,SUM($H140:CJ140)=0),$B140,0)</f>
        <v>0</v>
      </c>
      <c r="CL140">
        <f ca="1">IF(AND($B140&gt;0,SUM(CL$3:CL139)=0,SUM($H140:CK140)=0),$B140,0)</f>
        <v>0</v>
      </c>
      <c r="CM140">
        <f ca="1">IF(AND($B140&gt;0,SUM(CM$3:CM139)=0,SUM($H140:CL140)=0),$B140,0)</f>
        <v>0</v>
      </c>
      <c r="CN140">
        <f ca="1">IF(AND($B140&gt;0,SUM(CN$3:CN139)=0,SUM($H140:CM140)=0),$B140,0)</f>
        <v>0</v>
      </c>
      <c r="CO140">
        <f ca="1">IF(AND($B140&gt;0,SUM(CO$3:CO139)=0,SUM($H140:CN140)=0),$B140,0)</f>
        <v>0</v>
      </c>
      <c r="CP140">
        <f ca="1">IF(AND($B140&gt;0,SUM(CP$3:CP139)=0,SUM($H140:CO140)=0),$B140,0)</f>
        <v>0</v>
      </c>
      <c r="CQ140">
        <f ca="1">IF(AND($B140&gt;0,SUM(CQ$3:CQ139)=0,SUM($H140:CP140)=0),$B140,0)</f>
        <v>0</v>
      </c>
      <c r="CR140">
        <f ca="1">IF(AND($B140&gt;0,SUM(CR$3:CR139)=0,SUM($H140:CQ140)=0),$B140,0)</f>
        <v>0</v>
      </c>
      <c r="CS140">
        <f ca="1">IF(AND($B140&gt;0,SUM(CS$3:CS139)=0,SUM($H140:CR140)=0),$B140,0)</f>
        <v>0</v>
      </c>
      <c r="CT140">
        <f ca="1">IF(AND($B140&gt;0,SUM(CT$3:CT139)=0,SUM($H140:CS140)=0),$B140,0)</f>
        <v>0</v>
      </c>
      <c r="CU140">
        <f ca="1">IF(AND($B140&gt;0,SUM(CU$3:CU139)=0,SUM($H140:CT140)=0),$B140,0)</f>
        <v>0</v>
      </c>
      <c r="CV140">
        <f ca="1">IF(AND($B140&gt;0,SUM(CV$3:CV139)=0,SUM($H140:CU140)=0),$B140,0)</f>
        <v>0</v>
      </c>
      <c r="CW140">
        <f ca="1">IF(AND($B140&gt;0,SUM(CW$3:CW139)=0,SUM($H140:CV140)=0),$B140,0)</f>
        <v>0</v>
      </c>
      <c r="CX140">
        <f ca="1">IF(AND($B140&gt;0,SUM(CX$3:CX139)=0,SUM($H140:CW140)=0),$B140,0)</f>
        <v>0</v>
      </c>
      <c r="CY140">
        <f ca="1">IF(AND($B140&gt;0,SUM(CY$3:CY139)=0,SUM($H140:CX140)=0),$B140,0)</f>
        <v>0</v>
      </c>
      <c r="CZ140">
        <f ca="1">IF(AND($B140&gt;0,SUM(CZ$3:CZ139)=0,SUM($H140:CY140)=0),$B140,0)</f>
        <v>0</v>
      </c>
      <c r="DA140">
        <f ca="1">IF(AND($B140&gt;0,SUM(DA$3:DA139)=0,SUM($H140:CZ140)=0),$B140,0)</f>
        <v>0</v>
      </c>
      <c r="DB140">
        <f ca="1">IF(AND($B140&gt;0,SUM(DB$3:DB139)=0,SUM($H140:DA140)=0),$B140,0)</f>
        <v>0</v>
      </c>
      <c r="DC140">
        <f ca="1">IF(AND($B140&gt;0,SUM(DC$3:DC139)=0,SUM($H140:DB140)=0),$B140,0)</f>
        <v>0</v>
      </c>
      <c r="DD140">
        <f ca="1">IF(AND($B140&gt;0,SUM(DD$3:DD139)=0,SUM($H140:DC140)=0),$B140,0)</f>
        <v>0</v>
      </c>
      <c r="DE140">
        <f ca="1">IF(AND($B140&gt;0,SUM(DE$3:DE139)=0,SUM($H140:DD140)=0),$B140,0)</f>
        <v>0</v>
      </c>
      <c r="DF140">
        <f ca="1">IF(AND($B140&gt;0,SUM(DF$3:DF139)=0,SUM($H140:DE140)=0),$B140,0)</f>
        <v>0</v>
      </c>
      <c r="DG140">
        <f ca="1">IF(AND($B140&gt;0,SUM(DG$3:DG139)=0,SUM($H140:DF140)=0),$B140,0)</f>
        <v>0</v>
      </c>
      <c r="DH140">
        <f ca="1">IF(AND($B140&gt;0,SUM(DH$3:DH139)=0,SUM($H140:DG140)=0),$B140,0)</f>
        <v>0</v>
      </c>
      <c r="DI140">
        <f ca="1">IF(AND($B140&gt;0,SUM(DI$3:DI139)=0,SUM($H140:DH140)=0),$B140,0)</f>
        <v>0</v>
      </c>
      <c r="DJ140">
        <f ca="1">IF(AND($B140&gt;0,SUM(DJ$3:DJ139)=0,SUM($H140:DI140)=0),$B140,0)</f>
        <v>0</v>
      </c>
      <c r="DK140">
        <f ca="1">IF(AND($B140&gt;0,SUM(DK$3:DK139)=0,SUM($H140:DJ140)=0),$B140,0)</f>
        <v>0</v>
      </c>
      <c r="DL140">
        <f ca="1">IF(AND($B140&gt;0,SUM(DL$3:DL139)=0,SUM($H140:DK140)=0),$B140,0)</f>
        <v>0</v>
      </c>
      <c r="DM140">
        <f ca="1">IF(AND($B140&gt;0,SUM(DM$3:DM139)=0,SUM($H140:DL140)=0),$B140,0)</f>
        <v>0</v>
      </c>
      <c r="DN140">
        <f ca="1">IF(AND($B140&gt;0,SUM(DN$3:DN139)=0,SUM($H140:DM140)=0),$B140,0)</f>
        <v>0</v>
      </c>
      <c r="DO140">
        <f ca="1">IF(AND($B140&gt;0,SUM(DO$3:DO139)=0,SUM($H140:DN140)=0),$B140,0)</f>
        <v>0</v>
      </c>
      <c r="DP140">
        <f ca="1">IF(AND($B140&gt;0,SUM(DP$3:DP139)=0,SUM($H140:DO140)=0),$B140,0)</f>
        <v>0</v>
      </c>
      <c r="DQ140">
        <f ca="1">IF(AND($B140&gt;0,SUM(DQ$3:DQ139)=0,SUM($H140:DP140)=0),$B140,0)</f>
        <v>0</v>
      </c>
      <c r="DR140">
        <f ca="1">IF(AND($B140&gt;0,SUM(DR$3:DR139)=0,SUM($H140:DQ140)=0),$B140,0)</f>
        <v>0</v>
      </c>
      <c r="DS140">
        <f ca="1">IF(AND($B140&gt;0,SUM(DS$3:DS139)=0,SUM($H140:DR140)=0),$B140,0)</f>
        <v>0</v>
      </c>
      <c r="DT140">
        <f ca="1">IF(AND($B140&gt;0,SUM(DT$3:DT139)=0,SUM($H140:DS140)=0),$B140,0)</f>
        <v>0</v>
      </c>
      <c r="DU140">
        <f ca="1">IF(AND($B140&gt;0,SUM(DU$3:DU139)=0,SUM($H140:DT140)=0),$B140,0)</f>
        <v>0</v>
      </c>
      <c r="DV140">
        <f ca="1">IF(AND($B140&gt;0,SUM(DV$3:DV139)=0,SUM($H140:DU140)=0),$B140,0)</f>
        <v>0</v>
      </c>
      <c r="DW140">
        <f ca="1">IF(AND($B140&gt;0,SUM(DW$3:DW139)=0,SUM($H140:DV140)=0),$B140,0)</f>
        <v>0</v>
      </c>
      <c r="DX140">
        <f ca="1">IF(AND($B140&gt;0,SUM(DX$3:DX139)=0,SUM($H140:DW140)=0),$B140,0)</f>
        <v>0</v>
      </c>
      <c r="DY140">
        <f ca="1">IF(AND($B140&gt;0,SUM(DY$3:DY139)=0,SUM($H140:DX140)=0),$B140,0)</f>
        <v>0</v>
      </c>
      <c r="DZ140">
        <f ca="1">IF(AND($B140&gt;0,SUM(DZ$3:DZ139)=0,SUM($H140:DY140)=0),$B140,0)</f>
        <v>0</v>
      </c>
      <c r="EA140">
        <f ca="1">IF(AND($B140&gt;0,SUM(EA$3:EA139)=0,SUM($H140:DZ140)=0),$B140,0)</f>
        <v>0</v>
      </c>
      <c r="EB140">
        <f ca="1">IF(AND($B140&gt;0,SUM(EB$3:EB139)=0,SUM($H140:EA140)=0),$B140,0)</f>
        <v>0</v>
      </c>
      <c r="EC140">
        <f ca="1">IF(AND($B140&gt;0,SUM(EC$3:EC139)=0,SUM($H140:EB140)=0),$B140,0)</f>
        <v>0</v>
      </c>
      <c r="ED140">
        <f ca="1">IF(AND($B140&gt;0,SUM(ED$3:ED139)=0,SUM($H140:EC140)=0),$B140,0)</f>
        <v>0</v>
      </c>
      <c r="EE140">
        <f ca="1">IF(AND($B140&gt;0,SUM(EE$3:EE139)=0,SUM($H140:ED140)=0),$B140,0)</f>
        <v>0</v>
      </c>
      <c r="EF140">
        <f ca="1">IF(AND($B140&gt;0,SUM(EF$3:EF139)=0,SUM($H140:EE140)=0),$B140,0)</f>
        <v>0</v>
      </c>
      <c r="EG140">
        <f ca="1">IF(AND($B140&gt;0,SUM(EG$3:EG139)=0,SUM($H140:EF140)=0),$B140,0)</f>
        <v>0</v>
      </c>
      <c r="EH140">
        <f ca="1">IF(AND($B140&gt;0,SUM(EH$3:EH139)=0,SUM($H140:EG140)=0),$B140,0)</f>
        <v>0</v>
      </c>
      <c r="EI140">
        <f ca="1">IF(AND($B140&gt;0,SUM(EI$3:EI139)=0,SUM($H140:EH140)=0),$B140,0)</f>
        <v>0</v>
      </c>
      <c r="EJ140">
        <f ca="1">IF(AND($B140&gt;0,SUM(EJ$3:EJ139)=0,SUM($H140:EI140)=0),$B140,0)</f>
        <v>0</v>
      </c>
      <c r="EK140">
        <f ca="1">IF(AND($B140&gt;0,SUM(EK$3:EK139)=0,SUM($H140:EJ140)=0),$B140,0)</f>
        <v>0</v>
      </c>
      <c r="EL140">
        <f ca="1">IF(AND($B140&gt;0,SUM(EL$3:EL139)=0,SUM($H140:EK140)=0),$B140,0)</f>
        <v>0</v>
      </c>
      <c r="EM140">
        <f ca="1">IF(AND($B140&gt;0,SUM(EM$3:EM139)=0,SUM($H140:EL140)=0),$B140,0)</f>
        <v>0</v>
      </c>
      <c r="EN140">
        <f ca="1">IF(AND($B140&gt;0,SUM(EN$3:EN139)=0,SUM($H140:EM140)=0),$B140,0)</f>
        <v>0</v>
      </c>
      <c r="EO140">
        <f ca="1">IF(AND($B140&gt;0,SUM(EO$3:EO139)=0,SUM($H140:EN140)=0),$B140,0)</f>
        <v>0</v>
      </c>
      <c r="EP140">
        <f ca="1">IF(AND($B140&gt;0,SUM(EP$3:EP139)=0,SUM($H140:EO140)=0),$B140,0)</f>
        <v>0</v>
      </c>
      <c r="EQ140">
        <f ca="1">IF(AND($B140&gt;0,SUM(EQ$3:EQ139)=0,SUM($H140:EP140)=0),$B140,0)</f>
        <v>0</v>
      </c>
      <c r="ER140">
        <f ca="1">IF(AND($B140&gt;0,SUM(ER$3:ER139)=0,SUM($H140:EQ140)=0),$B140,0)</f>
        <v>0</v>
      </c>
      <c r="ES140">
        <f ca="1">IF(AND($B140&gt;0,SUM(ES$3:ES139)=0,SUM($H140:ER140)=0),$B140,0)</f>
        <v>0</v>
      </c>
      <c r="ET140">
        <f ca="1">IF(AND($B140&gt;0,SUM(ET$3:ET139)=0,SUM($H140:ES140)=0),$B140,0)</f>
        <v>0</v>
      </c>
      <c r="EU140">
        <f ca="1">IF(AND($B140&gt;0,SUM(EU$3:EU139)=0,SUM($H140:ET140)=0),$B140,0)</f>
        <v>0</v>
      </c>
      <c r="EV140">
        <f ca="1">IF(AND($B140&gt;0,SUM(EV$3:EV139)=0,SUM($H140:EU140)=0),$B140,0)</f>
        <v>0</v>
      </c>
      <c r="EW140">
        <f ca="1">IF(AND($B140&gt;0,SUM(EW$3:EW139)=0,SUM($H140:EV140)=0),$B140,0)</f>
        <v>0</v>
      </c>
      <c r="EX140">
        <f ca="1">IF(AND($B140&gt;0,SUM(EX$3:EX139)=0,SUM($H140:EW140)=0),$B140,0)</f>
        <v>0</v>
      </c>
      <c r="EY140">
        <f ca="1">IF(AND($B140&gt;0,SUM(EY$3:EY139)=0,SUM($H140:EX140)=0),$B140,0)</f>
        <v>0</v>
      </c>
      <c r="EZ140">
        <f ca="1">IF(AND($B140&gt;0,SUM(EZ$3:EZ139)=0,SUM($H140:EY140)=0),$B140,0)</f>
        <v>0</v>
      </c>
      <c r="FA140">
        <f ca="1">IF(AND($B140&gt;0,SUM(FA$3:FA139)=0,SUM($H140:EZ140)=0),$B140,0)</f>
        <v>0</v>
      </c>
      <c r="FB140">
        <f ca="1">IF(AND($B140&gt;0,SUM(FB$3:FB139)=0,SUM($H140:FA140)=0),$B140,0)</f>
        <v>0</v>
      </c>
      <c r="FC140">
        <f ca="1">IF(AND($B140&gt;0,SUM(FC$3:FC139)=0,SUM($H140:FB140)=0),$B140,0)</f>
        <v>0</v>
      </c>
      <c r="FD140">
        <f ca="1">IF(AND($B140&gt;0,SUM(FD$3:FD139)=0,SUM($H140:FC140)=0),$B140,0)</f>
        <v>0</v>
      </c>
      <c r="FE140">
        <f ca="1">IF(AND($B140&gt;0,SUM(FE$3:FE139)=0,SUM($H140:FD140)=0),$B140,0)</f>
        <v>0</v>
      </c>
      <c r="FF140">
        <f ca="1">IF(AND($B140&gt;0,SUM(FF$3:FF139)=0,SUM($H140:FE140)=0),$B140,0)</f>
        <v>0</v>
      </c>
      <c r="FG140">
        <f ca="1">IF(AND($B140&gt;0,SUM(FG$3:FG139)=0,SUM($H140:FF140)=0),$B140,0)</f>
        <v>0</v>
      </c>
      <c r="FH140">
        <f ca="1">IF(AND($B140&gt;0,SUM(FH$3:FH139)=0,SUM($H140:FG140)=0),$B140,0)</f>
        <v>0</v>
      </c>
      <c r="FI140">
        <f ca="1">IF(AND($B140&gt;0,SUM(FI$3:FI139)=0,SUM($H140:FH140)=0),$B140,0)</f>
        <v>0</v>
      </c>
      <c r="FJ140">
        <f ca="1">IF(AND($B140&gt;0,SUM(FJ$3:FJ139)=0,SUM($H140:FI140)=0),$B140,0)</f>
        <v>0</v>
      </c>
      <c r="FK140">
        <f ca="1">IF(AND($B140&gt;0,SUM(FK$3:FK139)=0,SUM($H140:FJ140)=0),$B140,0)</f>
        <v>0</v>
      </c>
      <c r="FL140">
        <f ca="1">IF(AND($B140&gt;0,SUM(FL$3:FL139)=0,SUM($H140:FK140)=0),$B140,0)</f>
        <v>0</v>
      </c>
      <c r="FM140">
        <f ca="1">IF(AND($B140&gt;0,SUM(FM$3:FM139)=0,SUM($H140:FL140)=0),$B140,0)</f>
        <v>0</v>
      </c>
      <c r="FN140">
        <f ca="1">IF(AND($B140&gt;0,SUM(FN$3:FN139)=0,SUM($H140:FM140)=0),$B140,0)</f>
        <v>0</v>
      </c>
      <c r="FS140" s="67" t="str">
        <f ca="1">ValintaohjelmaCentral!$C16</f>
        <v>Ilmavirran tehostus</v>
      </c>
      <c r="FT140" s="67">
        <f>ValintaohjelmaCentral!$F16</f>
        <v>0</v>
      </c>
      <c r="FU140" s="342" t="str">
        <f>""</f>
        <v/>
      </c>
      <c r="FV140" s="374" t="str">
        <f ca="1">ValintaohjelmaCentral!$G16</f>
        <v>-</v>
      </c>
      <c r="FW140">
        <f>IF(AND(ValintaohjelmaCentral!FY16&lt;&gt;"-",ValintaohjelmaCentral!FY16&lt;&gt;""),FV140,0)</f>
        <v>0</v>
      </c>
      <c r="FY140" s="67" t="str">
        <f ca="1">ValintaohjelmaCentral!$C16</f>
        <v>Ilmavirran tehostus</v>
      </c>
      <c r="FZ140" s="67">
        <f>ValintaohjelmaCentral!$F16</f>
        <v>0</v>
      </c>
      <c r="GA140" s="342" t="str">
        <f>""</f>
        <v/>
      </c>
      <c r="GB140" s="374" t="str">
        <f ca="1">ValintaohjelmaCentral!$G16</f>
        <v>-</v>
      </c>
      <c r="GE140" s="67" t="str">
        <f ca="1">ValintaohjelmaCentral!$C16</f>
        <v>Ilmavirran tehostus</v>
      </c>
      <c r="GF140" s="67">
        <f>ValintaohjelmaCentral!$F16</f>
        <v>0</v>
      </c>
      <c r="GG140" s="342" t="str">
        <f>""</f>
        <v/>
      </c>
      <c r="GH140" s="374" t="str">
        <f ca="1">ValintaohjelmaCentral!$G16</f>
        <v>-</v>
      </c>
    </row>
    <row r="141" spans="1:190" ht="15.75" hidden="1" thickBot="1" x14ac:dyDescent="0.3">
      <c r="A141">
        <v>141</v>
      </c>
      <c r="C141" s="240" t="str">
        <f t="shared" ca="1" si="28"/>
        <v>0</v>
      </c>
      <c r="D141" s="240" t="str">
        <f t="shared" ca="1" si="28"/>
        <v/>
      </c>
      <c r="E141" s="240" t="str">
        <f t="shared" ca="1" si="28"/>
        <v/>
      </c>
      <c r="F141" s="240" t="str">
        <f t="shared" ca="1" si="28"/>
        <v>[5 - 0-]</v>
      </c>
      <c r="G141" s="47">
        <f ca="1">INDEX($I$2:$FN$2,ROWS(G$2:G141))</f>
        <v>1</v>
      </c>
      <c r="H141">
        <v>0</v>
      </c>
      <c r="I141">
        <f ca="1">IF(AND($B141&gt;0,SUM(I$3:I140)=0,SUM($H141:H141)=0),$B141,0)</f>
        <v>0</v>
      </c>
      <c r="J141">
        <f ca="1">IF(AND($B141&gt;0,SUM(J$3:J140)=0,SUM($H141:I141)=0),$B141,0)</f>
        <v>0</v>
      </c>
      <c r="K141">
        <f ca="1">IF(AND($B141&gt;0,SUM(K$3:K140)=0,SUM($H141:J141)=0),$B141,0)</f>
        <v>0</v>
      </c>
      <c r="L141">
        <f ca="1">IF(AND($B141&gt;0,SUM(L$3:L140)=0,SUM($H141:K141)=0),$B141,0)</f>
        <v>0</v>
      </c>
      <c r="M141">
        <f ca="1">IF(AND($B141&gt;0,SUM(M$3:M140)=0,SUM($H141:L141)=0),$B141,0)</f>
        <v>0</v>
      </c>
      <c r="N141">
        <f ca="1">IF(AND($B141&gt;0,SUM(N$3:N140)=0,SUM($H141:M141)=0),$B141,0)</f>
        <v>0</v>
      </c>
      <c r="O141">
        <f ca="1">IF(AND($B141&gt;0,SUM(O$3:O140)=0,SUM($H141:N141)=0),$B141,0)</f>
        <v>0</v>
      </c>
      <c r="P141">
        <f ca="1">IF(AND($B141&gt;0,SUM(P$3:P140)=0,SUM($H141:O141)=0),$B141,0)</f>
        <v>0</v>
      </c>
      <c r="Q141">
        <f ca="1">IF(AND($B141&gt;0,SUM(Q$3:Q140)=0,SUM($H141:P141)=0),$B141,0)</f>
        <v>0</v>
      </c>
      <c r="R141">
        <f ca="1">IF(AND($B141&gt;0,SUM(R$3:R140)=0,SUM($H141:Q141)=0),$B141,0)</f>
        <v>0</v>
      </c>
      <c r="S141">
        <f ca="1">IF(AND($B141&gt;0,SUM(S$3:S140)=0,SUM($H141:R141)=0),$B141,0)</f>
        <v>0</v>
      </c>
      <c r="T141">
        <f ca="1">IF(AND($B141&gt;0,SUM(T$3:T140)=0,SUM($H141:S141)=0),$B141,0)</f>
        <v>0</v>
      </c>
      <c r="U141">
        <f ca="1">IF(AND($B141&gt;0,SUM(U$3:U140)=0,SUM($H141:T141)=0),$B141,0)</f>
        <v>0</v>
      </c>
      <c r="V141">
        <f ca="1">IF(AND($B141&gt;0,SUM(V$3:V140)=0,SUM($H141:U141)=0),$B141,0)</f>
        <v>0</v>
      </c>
      <c r="W141">
        <f ca="1">IF(AND($B141&gt;0,SUM(W$3:W140)=0,SUM($H141:V141)=0),$B141,0)</f>
        <v>0</v>
      </c>
      <c r="X141">
        <f ca="1">IF(AND($B141&gt;0,SUM(X$3:X140)=0,SUM($H141:W141)=0),$B141,0)</f>
        <v>0</v>
      </c>
      <c r="Y141">
        <f ca="1">IF(AND($B141&gt;0,SUM(Y$3:Y140)=0,SUM($H141:X141)=0),$B141,0)</f>
        <v>0</v>
      </c>
      <c r="Z141">
        <f ca="1">IF(AND($B141&gt;0,SUM(Z$3:Z140)=0,SUM($H141:Y141)=0),$B141,0)</f>
        <v>0</v>
      </c>
      <c r="AA141">
        <f ca="1">IF(AND($B141&gt;0,SUM(AA$3:AA140)=0,SUM($H141:Z141)=0),$B141,0)</f>
        <v>0</v>
      </c>
      <c r="AB141">
        <f ca="1">IF(AND($B141&gt;0,SUM(AB$3:AB140)=0,SUM($H141:AA141)=0),$B141,0)</f>
        <v>0</v>
      </c>
      <c r="AC141">
        <f ca="1">IF(AND($B141&gt;0,SUM(AC$3:AC140)=0,SUM($H141:AB141)=0),$B141,0)</f>
        <v>0</v>
      </c>
      <c r="AD141">
        <f ca="1">IF(AND($B141&gt;0,SUM(AD$3:AD140)=0,SUM($H141:AC141)=0),$B141,0)</f>
        <v>0</v>
      </c>
      <c r="AE141">
        <f ca="1">IF(AND($B141&gt;0,SUM(AE$3:AE140)=0,SUM($H141:AD141)=0),$B141,0)</f>
        <v>0</v>
      </c>
      <c r="AF141">
        <f ca="1">IF(AND($B141&gt;0,SUM(AF$3:AF140)=0,SUM($H141:AE141)=0),$B141,0)</f>
        <v>0</v>
      </c>
      <c r="AG141">
        <f ca="1">IF(AND($B141&gt;0,SUM(AG$3:AG140)=0,SUM($H141:AF141)=0),$B141,0)</f>
        <v>0</v>
      </c>
      <c r="AH141">
        <f ca="1">IF(AND($B141&gt;0,SUM(AH$3:AH140)=0,SUM($H141:AG141)=0),$B141,0)</f>
        <v>0</v>
      </c>
      <c r="AI141">
        <f ca="1">IF(AND($B141&gt;0,SUM(AI$3:AI140)=0,SUM($H141:AH141)=0),$B141,0)</f>
        <v>0</v>
      </c>
      <c r="AJ141">
        <f ca="1">IF(AND($B141&gt;0,SUM(AJ$3:AJ140)=0,SUM($H141:AI141)=0),$B141,0)</f>
        <v>0</v>
      </c>
      <c r="AK141">
        <f ca="1">IF(AND($B141&gt;0,SUM(AK$3:AK140)=0,SUM($H141:AJ141)=0),$B141,0)</f>
        <v>0</v>
      </c>
      <c r="AL141">
        <f ca="1">IF(AND($B141&gt;0,SUM(AL$3:AL140)=0,SUM($H141:AK141)=0),$B141,0)</f>
        <v>0</v>
      </c>
      <c r="AM141">
        <f ca="1">IF(AND($B141&gt;0,SUM(AM$3:AM140)=0,SUM($H141:AL141)=0),$B141,0)</f>
        <v>0</v>
      </c>
      <c r="AN141">
        <f ca="1">IF(AND($B141&gt;0,SUM(AN$3:AN140)=0,SUM($H141:AM141)=0),$B141,0)</f>
        <v>0</v>
      </c>
      <c r="AO141">
        <f ca="1">IF(AND($B141&gt;0,SUM(AO$3:AO140)=0,SUM($H141:AN141)=0),$B141,0)</f>
        <v>0</v>
      </c>
      <c r="AP141">
        <f ca="1">IF(AND($B141&gt;0,SUM(AP$3:AP140)=0,SUM($H141:AO141)=0),$B141,0)</f>
        <v>0</v>
      </c>
      <c r="AQ141">
        <f ca="1">IF(AND($B141&gt;0,SUM(AQ$3:AQ140)=0,SUM($H141:AP141)=0),$B141,0)</f>
        <v>0</v>
      </c>
      <c r="AR141">
        <f ca="1">IF(AND($B141&gt;0,SUM(AR$3:AR140)=0,SUM($H141:AQ141)=0),$B141,0)</f>
        <v>0</v>
      </c>
      <c r="AS141">
        <f ca="1">IF(AND($B141&gt;0,SUM(AS$3:AS140)=0,SUM($H141:AR141)=0),$B141,0)</f>
        <v>0</v>
      </c>
      <c r="AT141">
        <f ca="1">IF(AND($B141&gt;0,SUM(AT$3:AT140)=0,SUM($H141:AS141)=0),$B141,0)</f>
        <v>0</v>
      </c>
      <c r="AU141">
        <f ca="1">IF(AND($B141&gt;0,SUM(AU$3:AU140)=0,SUM($H141:AT141)=0),$B141,0)</f>
        <v>0</v>
      </c>
      <c r="AV141">
        <f ca="1">IF(AND($B141&gt;0,SUM(AV$3:AV140)=0,SUM($H141:AU141)=0),$B141,0)</f>
        <v>0</v>
      </c>
      <c r="AW141">
        <f ca="1">IF(AND($B141&gt;0,SUM(AW$3:AW140)=0,SUM($H141:AV141)=0),$B141,0)</f>
        <v>0</v>
      </c>
      <c r="AX141">
        <f ca="1">IF(AND($B141&gt;0,SUM(AX$3:AX140)=0,SUM($H141:AW141)=0),$B141,0)</f>
        <v>0</v>
      </c>
      <c r="AY141">
        <f ca="1">IF(AND($B141&gt;0,SUM(AY$3:AY140)=0,SUM($H141:AX141)=0),$B141,0)</f>
        <v>0</v>
      </c>
      <c r="AZ141">
        <f ca="1">IF(AND($B141&gt;0,SUM(AZ$3:AZ140)=0,SUM($H141:AY141)=0),$B141,0)</f>
        <v>0</v>
      </c>
      <c r="BA141">
        <f ca="1">IF(AND($B141&gt;0,SUM(BA$3:BA140)=0,SUM($H141:AZ141)=0),$B141,0)</f>
        <v>0</v>
      </c>
      <c r="BB141">
        <f ca="1">IF(AND($B141&gt;0,SUM(BB$3:BB140)=0,SUM($H141:BA141)=0),$B141,0)</f>
        <v>0</v>
      </c>
      <c r="BC141">
        <f ca="1">IF(AND($B141&gt;0,SUM(BC$3:BC140)=0,SUM($H141:BB141)=0),$B141,0)</f>
        <v>0</v>
      </c>
      <c r="BD141">
        <f ca="1">IF(AND($B141&gt;0,SUM(BD$3:BD140)=0,SUM($H141:BC141)=0),$B141,0)</f>
        <v>0</v>
      </c>
      <c r="BE141">
        <f ca="1">IF(AND($B141&gt;0,SUM(BE$3:BE140)=0,SUM($H141:BD141)=0),$B141,0)</f>
        <v>0</v>
      </c>
      <c r="BF141">
        <f ca="1">IF(AND($B141&gt;0,SUM(BF$3:BF140)=0,SUM($H141:BE141)=0),$B141,0)</f>
        <v>0</v>
      </c>
      <c r="BG141">
        <f ca="1">IF(AND($B141&gt;0,SUM(BG$3:BG140)=0,SUM($H141:BF141)=0),$B141,0)</f>
        <v>0</v>
      </c>
      <c r="BH141">
        <f ca="1">IF(AND($B141&gt;0,SUM(BH$3:BH140)=0,SUM($H141:BG141)=0),$B141,0)</f>
        <v>0</v>
      </c>
      <c r="BI141">
        <f ca="1">IF(AND($B141&gt;0,SUM(BI$3:BI140)=0,SUM($H141:BH141)=0),$B141,0)</f>
        <v>0</v>
      </c>
      <c r="BJ141">
        <f ca="1">IF(AND($B141&gt;0,SUM(BJ$3:BJ140)=0,SUM($H141:BI141)=0),$B141,0)</f>
        <v>0</v>
      </c>
      <c r="BK141">
        <f ca="1">IF(AND($B141&gt;0,SUM(BK$3:BK140)=0,SUM($H141:BJ141)=0),$B141,0)</f>
        <v>0</v>
      </c>
      <c r="BL141">
        <f ca="1">IF(AND($B141&gt;0,SUM(BL$3:BL140)=0,SUM($H141:BK141)=0),$B141,0)</f>
        <v>0</v>
      </c>
      <c r="BM141">
        <f ca="1">IF(AND($B141&gt;0,SUM(BM$3:BM140)=0,SUM($H141:BL141)=0),$B141,0)</f>
        <v>0</v>
      </c>
      <c r="BN141">
        <f ca="1">IF(AND($B141&gt;0,SUM(BN$3:BN140)=0,SUM($H141:BM141)=0),$B141,0)</f>
        <v>0</v>
      </c>
      <c r="BO141">
        <f ca="1">IF(AND($B141&gt;0,SUM(BO$3:BO140)=0,SUM($H141:BN141)=0),$B141,0)</f>
        <v>0</v>
      </c>
      <c r="BP141">
        <f ca="1">IF(AND($B141&gt;0,SUM(BP$3:BP140)=0,SUM($H141:BO141)=0),$B141,0)</f>
        <v>0</v>
      </c>
      <c r="BQ141">
        <f ca="1">IF(AND($B141&gt;0,SUM(BQ$3:BQ140)=0,SUM($H141:BP141)=0),$B141,0)</f>
        <v>0</v>
      </c>
      <c r="BR141">
        <f ca="1">IF(AND($B141&gt;0,SUM(BR$3:BR140)=0,SUM($H141:BQ141)=0),$B141,0)</f>
        <v>0</v>
      </c>
      <c r="BS141">
        <f ca="1">IF(AND($B141&gt;0,SUM(BS$3:BS140)=0,SUM($H141:BR141)=0),$B141,0)</f>
        <v>0</v>
      </c>
      <c r="BT141">
        <f ca="1">IF(AND($B141&gt;0,SUM(BT$3:BT140)=0,SUM($H141:BS141)=0),$B141,0)</f>
        <v>0</v>
      </c>
      <c r="BU141">
        <f ca="1">IF(AND($B141&gt;0,SUM(BU$3:BU140)=0,SUM($H141:BT141)=0),$B141,0)</f>
        <v>0</v>
      </c>
      <c r="BV141">
        <f ca="1">IF(AND($B141&gt;0,SUM(BV$3:BV140)=0,SUM($H141:BU141)=0),$B141,0)</f>
        <v>0</v>
      </c>
      <c r="BW141">
        <f ca="1">IF(AND($B141&gt;0,SUM(BW$3:BW140)=0,SUM($H141:BV141)=0),$B141,0)</f>
        <v>0</v>
      </c>
      <c r="BX141">
        <f ca="1">IF(AND($B141&gt;0,SUM(BX$3:BX140)=0,SUM($H141:BW141)=0),$B141,0)</f>
        <v>0</v>
      </c>
      <c r="BY141">
        <f ca="1">IF(AND($B141&gt;0,SUM(BY$3:BY140)=0,SUM($H141:BX141)=0),$B141,0)</f>
        <v>0</v>
      </c>
      <c r="BZ141">
        <f ca="1">IF(AND($B141&gt;0,SUM(BZ$3:BZ140)=0,SUM($H141:BY141)=0),$B141,0)</f>
        <v>0</v>
      </c>
      <c r="CA141">
        <f ca="1">IF(AND($B141&gt;0,SUM(CA$3:CA140)=0,SUM($H141:BZ141)=0),$B141,0)</f>
        <v>0</v>
      </c>
      <c r="CB141">
        <f ca="1">IF(AND($B141&gt;0,SUM(CB$3:CB140)=0,SUM($H141:CA141)=0),$B141,0)</f>
        <v>0</v>
      </c>
      <c r="CC141">
        <f ca="1">IF(AND($B141&gt;0,SUM(CC$3:CC140)=0,SUM($H141:CB141)=0),$B141,0)</f>
        <v>0</v>
      </c>
      <c r="CD141">
        <f ca="1">IF(AND($B141&gt;0,SUM(CD$3:CD140)=0,SUM($H141:CC141)=0),$B141,0)</f>
        <v>0</v>
      </c>
      <c r="CE141">
        <f ca="1">IF(AND($B141&gt;0,SUM(CE$3:CE140)=0,SUM($H141:CD141)=0),$B141,0)</f>
        <v>0</v>
      </c>
      <c r="CF141">
        <f ca="1">IF(AND($B141&gt;0,SUM(CF$3:CF140)=0,SUM($H141:CE141)=0),$B141,0)</f>
        <v>0</v>
      </c>
      <c r="CG141">
        <f ca="1">IF(AND($B141&gt;0,SUM(CG$3:CG140)=0,SUM($H141:CF141)=0),$B141,0)</f>
        <v>0</v>
      </c>
      <c r="CH141">
        <f ca="1">IF(AND($B141&gt;0,SUM(CH$3:CH140)=0,SUM($H141:CG141)=0),$B141,0)</f>
        <v>0</v>
      </c>
      <c r="CI141">
        <f ca="1">IF(AND($B141&gt;0,SUM(CI$3:CI140)=0,SUM($H141:CH141)=0),$B141,0)</f>
        <v>0</v>
      </c>
      <c r="CJ141">
        <f ca="1">IF(AND($B141&gt;0,SUM(CJ$3:CJ140)=0,SUM($H141:CI141)=0),$B141,0)</f>
        <v>0</v>
      </c>
      <c r="CK141">
        <f ca="1">IF(AND($B141&gt;0,SUM(CK$3:CK140)=0,SUM($H141:CJ141)=0),$B141,0)</f>
        <v>0</v>
      </c>
      <c r="CL141">
        <f ca="1">IF(AND($B141&gt;0,SUM(CL$3:CL140)=0,SUM($H141:CK141)=0),$B141,0)</f>
        <v>0</v>
      </c>
      <c r="CM141">
        <f ca="1">IF(AND($B141&gt;0,SUM(CM$3:CM140)=0,SUM($H141:CL141)=0),$B141,0)</f>
        <v>0</v>
      </c>
      <c r="CN141">
        <f ca="1">IF(AND($B141&gt;0,SUM(CN$3:CN140)=0,SUM($H141:CM141)=0),$B141,0)</f>
        <v>0</v>
      </c>
      <c r="CO141">
        <f ca="1">IF(AND($B141&gt;0,SUM(CO$3:CO140)=0,SUM($H141:CN141)=0),$B141,0)</f>
        <v>0</v>
      </c>
      <c r="CP141">
        <f ca="1">IF(AND($B141&gt;0,SUM(CP$3:CP140)=0,SUM($H141:CO141)=0),$B141,0)</f>
        <v>0</v>
      </c>
      <c r="CQ141">
        <f ca="1">IF(AND($B141&gt;0,SUM(CQ$3:CQ140)=0,SUM($H141:CP141)=0),$B141,0)</f>
        <v>0</v>
      </c>
      <c r="CR141">
        <f ca="1">IF(AND($B141&gt;0,SUM(CR$3:CR140)=0,SUM($H141:CQ141)=0),$B141,0)</f>
        <v>0</v>
      </c>
      <c r="CS141">
        <f ca="1">IF(AND($B141&gt;0,SUM(CS$3:CS140)=0,SUM($H141:CR141)=0),$B141,0)</f>
        <v>0</v>
      </c>
      <c r="CT141">
        <f ca="1">IF(AND($B141&gt;0,SUM(CT$3:CT140)=0,SUM($H141:CS141)=0),$B141,0)</f>
        <v>0</v>
      </c>
      <c r="CU141">
        <f ca="1">IF(AND($B141&gt;0,SUM(CU$3:CU140)=0,SUM($H141:CT141)=0),$B141,0)</f>
        <v>0</v>
      </c>
      <c r="CV141">
        <f ca="1">IF(AND($B141&gt;0,SUM(CV$3:CV140)=0,SUM($H141:CU141)=0),$B141,0)</f>
        <v>0</v>
      </c>
      <c r="CW141">
        <f ca="1">IF(AND($B141&gt;0,SUM(CW$3:CW140)=0,SUM($H141:CV141)=0),$B141,0)</f>
        <v>0</v>
      </c>
      <c r="CX141">
        <f ca="1">IF(AND($B141&gt;0,SUM(CX$3:CX140)=0,SUM($H141:CW141)=0),$B141,0)</f>
        <v>0</v>
      </c>
      <c r="CY141">
        <f ca="1">IF(AND($B141&gt;0,SUM(CY$3:CY140)=0,SUM($H141:CX141)=0),$B141,0)</f>
        <v>0</v>
      </c>
      <c r="CZ141">
        <f ca="1">IF(AND($B141&gt;0,SUM(CZ$3:CZ140)=0,SUM($H141:CY141)=0),$B141,0)</f>
        <v>0</v>
      </c>
      <c r="DA141">
        <f ca="1">IF(AND($B141&gt;0,SUM(DA$3:DA140)=0,SUM($H141:CZ141)=0),$B141,0)</f>
        <v>0</v>
      </c>
      <c r="DB141">
        <f ca="1">IF(AND($B141&gt;0,SUM(DB$3:DB140)=0,SUM($H141:DA141)=0),$B141,0)</f>
        <v>0</v>
      </c>
      <c r="DC141">
        <f ca="1">IF(AND($B141&gt;0,SUM(DC$3:DC140)=0,SUM($H141:DB141)=0),$B141,0)</f>
        <v>0</v>
      </c>
      <c r="DD141">
        <f ca="1">IF(AND($B141&gt;0,SUM(DD$3:DD140)=0,SUM($H141:DC141)=0),$B141,0)</f>
        <v>0</v>
      </c>
      <c r="DE141">
        <f ca="1">IF(AND($B141&gt;0,SUM(DE$3:DE140)=0,SUM($H141:DD141)=0),$B141,0)</f>
        <v>0</v>
      </c>
      <c r="DF141">
        <f ca="1">IF(AND($B141&gt;0,SUM(DF$3:DF140)=0,SUM($H141:DE141)=0),$B141,0)</f>
        <v>0</v>
      </c>
      <c r="DG141">
        <f ca="1">IF(AND($B141&gt;0,SUM(DG$3:DG140)=0,SUM($H141:DF141)=0),$B141,0)</f>
        <v>0</v>
      </c>
      <c r="DH141">
        <f ca="1">IF(AND($B141&gt;0,SUM(DH$3:DH140)=0,SUM($H141:DG141)=0),$B141,0)</f>
        <v>0</v>
      </c>
      <c r="DI141">
        <f ca="1">IF(AND($B141&gt;0,SUM(DI$3:DI140)=0,SUM($H141:DH141)=0),$B141,0)</f>
        <v>0</v>
      </c>
      <c r="DJ141">
        <f ca="1">IF(AND($B141&gt;0,SUM(DJ$3:DJ140)=0,SUM($H141:DI141)=0),$B141,0)</f>
        <v>0</v>
      </c>
      <c r="DK141">
        <f ca="1">IF(AND($B141&gt;0,SUM(DK$3:DK140)=0,SUM($H141:DJ141)=0),$B141,0)</f>
        <v>0</v>
      </c>
      <c r="DL141">
        <f ca="1">IF(AND($B141&gt;0,SUM(DL$3:DL140)=0,SUM($H141:DK141)=0),$B141,0)</f>
        <v>0</v>
      </c>
      <c r="DM141">
        <f ca="1">IF(AND($B141&gt;0,SUM(DM$3:DM140)=0,SUM($H141:DL141)=0),$B141,0)</f>
        <v>0</v>
      </c>
      <c r="DN141">
        <f ca="1">IF(AND($B141&gt;0,SUM(DN$3:DN140)=0,SUM($H141:DM141)=0),$B141,0)</f>
        <v>0</v>
      </c>
      <c r="DO141">
        <f ca="1">IF(AND($B141&gt;0,SUM(DO$3:DO140)=0,SUM($H141:DN141)=0),$B141,0)</f>
        <v>0</v>
      </c>
      <c r="DP141">
        <f ca="1">IF(AND($B141&gt;0,SUM(DP$3:DP140)=0,SUM($H141:DO141)=0),$B141,0)</f>
        <v>0</v>
      </c>
      <c r="DQ141">
        <f ca="1">IF(AND($B141&gt;0,SUM(DQ$3:DQ140)=0,SUM($H141:DP141)=0),$B141,0)</f>
        <v>0</v>
      </c>
      <c r="DR141">
        <f ca="1">IF(AND($B141&gt;0,SUM(DR$3:DR140)=0,SUM($H141:DQ141)=0),$B141,0)</f>
        <v>0</v>
      </c>
      <c r="DS141">
        <f ca="1">IF(AND($B141&gt;0,SUM(DS$3:DS140)=0,SUM($H141:DR141)=0),$B141,0)</f>
        <v>0</v>
      </c>
      <c r="DT141">
        <f ca="1">IF(AND($B141&gt;0,SUM(DT$3:DT140)=0,SUM($H141:DS141)=0),$B141,0)</f>
        <v>0</v>
      </c>
      <c r="DU141">
        <f ca="1">IF(AND($B141&gt;0,SUM(DU$3:DU140)=0,SUM($H141:DT141)=0),$B141,0)</f>
        <v>0</v>
      </c>
      <c r="DV141">
        <f ca="1">IF(AND($B141&gt;0,SUM(DV$3:DV140)=0,SUM($H141:DU141)=0),$B141,0)</f>
        <v>0</v>
      </c>
      <c r="DW141">
        <f ca="1">IF(AND($B141&gt;0,SUM(DW$3:DW140)=0,SUM($H141:DV141)=0),$B141,0)</f>
        <v>0</v>
      </c>
      <c r="DX141">
        <f ca="1">IF(AND($B141&gt;0,SUM(DX$3:DX140)=0,SUM($H141:DW141)=0),$B141,0)</f>
        <v>0</v>
      </c>
      <c r="DY141">
        <f ca="1">IF(AND($B141&gt;0,SUM(DY$3:DY140)=0,SUM($H141:DX141)=0),$B141,0)</f>
        <v>0</v>
      </c>
      <c r="DZ141">
        <f ca="1">IF(AND($B141&gt;0,SUM(DZ$3:DZ140)=0,SUM($H141:DY141)=0),$B141,0)</f>
        <v>0</v>
      </c>
      <c r="EA141">
        <f ca="1">IF(AND($B141&gt;0,SUM(EA$3:EA140)=0,SUM($H141:DZ141)=0),$B141,0)</f>
        <v>0</v>
      </c>
      <c r="EB141">
        <f ca="1">IF(AND($B141&gt;0,SUM(EB$3:EB140)=0,SUM($H141:EA141)=0),$B141,0)</f>
        <v>0</v>
      </c>
      <c r="EC141">
        <f ca="1">IF(AND($B141&gt;0,SUM(EC$3:EC140)=0,SUM($H141:EB141)=0),$B141,0)</f>
        <v>0</v>
      </c>
      <c r="ED141">
        <f ca="1">IF(AND($B141&gt;0,SUM(ED$3:ED140)=0,SUM($H141:EC141)=0),$B141,0)</f>
        <v>0</v>
      </c>
      <c r="EE141">
        <f ca="1">IF(AND($B141&gt;0,SUM(EE$3:EE140)=0,SUM($H141:ED141)=0),$B141,0)</f>
        <v>0</v>
      </c>
      <c r="EF141">
        <f ca="1">IF(AND($B141&gt;0,SUM(EF$3:EF140)=0,SUM($H141:EE141)=0),$B141,0)</f>
        <v>0</v>
      </c>
      <c r="EG141">
        <f ca="1">IF(AND($B141&gt;0,SUM(EG$3:EG140)=0,SUM($H141:EF141)=0),$B141,0)</f>
        <v>0</v>
      </c>
      <c r="EH141">
        <f ca="1">IF(AND($B141&gt;0,SUM(EH$3:EH140)=0,SUM($H141:EG141)=0),$B141,0)</f>
        <v>0</v>
      </c>
      <c r="EI141">
        <f ca="1">IF(AND($B141&gt;0,SUM(EI$3:EI140)=0,SUM($H141:EH141)=0),$B141,0)</f>
        <v>0</v>
      </c>
      <c r="EJ141">
        <f ca="1">IF(AND($B141&gt;0,SUM(EJ$3:EJ140)=0,SUM($H141:EI141)=0),$B141,0)</f>
        <v>0</v>
      </c>
      <c r="EK141">
        <f ca="1">IF(AND($B141&gt;0,SUM(EK$3:EK140)=0,SUM($H141:EJ141)=0),$B141,0)</f>
        <v>0</v>
      </c>
      <c r="EL141">
        <f ca="1">IF(AND($B141&gt;0,SUM(EL$3:EL140)=0,SUM($H141:EK141)=0),$B141,0)</f>
        <v>0</v>
      </c>
      <c r="EM141">
        <f ca="1">IF(AND($B141&gt;0,SUM(EM$3:EM140)=0,SUM($H141:EL141)=0),$B141,0)</f>
        <v>0</v>
      </c>
      <c r="EN141">
        <f ca="1">IF(AND($B141&gt;0,SUM(EN$3:EN140)=0,SUM($H141:EM141)=0),$B141,0)</f>
        <v>0</v>
      </c>
      <c r="EO141">
        <f ca="1">IF(AND($B141&gt;0,SUM(EO$3:EO140)=0,SUM($H141:EN141)=0),$B141,0)</f>
        <v>0</v>
      </c>
      <c r="EP141">
        <f ca="1">IF(AND($B141&gt;0,SUM(EP$3:EP140)=0,SUM($H141:EO141)=0),$B141,0)</f>
        <v>0</v>
      </c>
      <c r="EQ141">
        <f ca="1">IF(AND($B141&gt;0,SUM(EQ$3:EQ140)=0,SUM($H141:EP141)=0),$B141,0)</f>
        <v>0</v>
      </c>
      <c r="ER141">
        <f ca="1">IF(AND($B141&gt;0,SUM(ER$3:ER140)=0,SUM($H141:EQ141)=0),$B141,0)</f>
        <v>0</v>
      </c>
      <c r="ES141">
        <f ca="1">IF(AND($B141&gt;0,SUM(ES$3:ES140)=0,SUM($H141:ER141)=0),$B141,0)</f>
        <v>0</v>
      </c>
      <c r="ET141">
        <f ca="1">IF(AND($B141&gt;0,SUM(ET$3:ET140)=0,SUM($H141:ES141)=0),$B141,0)</f>
        <v>0</v>
      </c>
      <c r="EU141">
        <f ca="1">IF(AND($B141&gt;0,SUM(EU$3:EU140)=0,SUM($H141:ET141)=0),$B141,0)</f>
        <v>0</v>
      </c>
      <c r="EV141">
        <f ca="1">IF(AND($B141&gt;0,SUM(EV$3:EV140)=0,SUM($H141:EU141)=0),$B141,0)</f>
        <v>0</v>
      </c>
      <c r="EW141">
        <f ca="1">IF(AND($B141&gt;0,SUM(EW$3:EW140)=0,SUM($H141:EV141)=0),$B141,0)</f>
        <v>0</v>
      </c>
      <c r="EX141">
        <f ca="1">IF(AND($B141&gt;0,SUM(EX$3:EX140)=0,SUM($H141:EW141)=0),$B141,0)</f>
        <v>0</v>
      </c>
      <c r="EY141">
        <f ca="1">IF(AND($B141&gt;0,SUM(EY$3:EY140)=0,SUM($H141:EX141)=0),$B141,0)</f>
        <v>0</v>
      </c>
      <c r="EZ141">
        <f ca="1">IF(AND($B141&gt;0,SUM(EZ$3:EZ140)=0,SUM($H141:EY141)=0),$B141,0)</f>
        <v>0</v>
      </c>
      <c r="FA141">
        <f ca="1">IF(AND($B141&gt;0,SUM(FA$3:FA140)=0,SUM($H141:EZ141)=0),$B141,0)</f>
        <v>0</v>
      </c>
      <c r="FB141">
        <f ca="1">IF(AND($B141&gt;0,SUM(FB$3:FB140)=0,SUM($H141:FA141)=0),$B141,0)</f>
        <v>0</v>
      </c>
      <c r="FC141">
        <f ca="1">IF(AND($B141&gt;0,SUM(FC$3:FC140)=0,SUM($H141:FB141)=0),$B141,0)</f>
        <v>0</v>
      </c>
      <c r="FD141">
        <f ca="1">IF(AND($B141&gt;0,SUM(FD$3:FD140)=0,SUM($H141:FC141)=0),$B141,0)</f>
        <v>0</v>
      </c>
      <c r="FE141">
        <f ca="1">IF(AND($B141&gt;0,SUM(FE$3:FE140)=0,SUM($H141:FD141)=0),$B141,0)</f>
        <v>0</v>
      </c>
      <c r="FF141">
        <f ca="1">IF(AND($B141&gt;0,SUM(FF$3:FF140)=0,SUM($H141:FE141)=0),$B141,0)</f>
        <v>0</v>
      </c>
      <c r="FG141">
        <f ca="1">IF(AND($B141&gt;0,SUM(FG$3:FG140)=0,SUM($H141:FF141)=0),$B141,0)</f>
        <v>0</v>
      </c>
      <c r="FH141">
        <f ca="1">IF(AND($B141&gt;0,SUM(FH$3:FH140)=0,SUM($H141:FG141)=0),$B141,0)</f>
        <v>0</v>
      </c>
      <c r="FI141">
        <f ca="1">IF(AND($B141&gt;0,SUM(FI$3:FI140)=0,SUM($H141:FH141)=0),$B141,0)</f>
        <v>0</v>
      </c>
      <c r="FJ141">
        <f ca="1">IF(AND($B141&gt;0,SUM(FJ$3:FJ140)=0,SUM($H141:FI141)=0),$B141,0)</f>
        <v>0</v>
      </c>
      <c r="FK141">
        <f ca="1">IF(AND($B141&gt;0,SUM(FK$3:FK140)=0,SUM($H141:FJ141)=0),$B141,0)</f>
        <v>0</v>
      </c>
      <c r="FL141">
        <f ca="1">IF(AND($B141&gt;0,SUM(FL$3:FL140)=0,SUM($H141:FK141)=0),$B141,0)</f>
        <v>0</v>
      </c>
      <c r="FM141">
        <f ca="1">IF(AND($B141&gt;0,SUM(FM$3:FM140)=0,SUM($H141:FL141)=0),$B141,0)</f>
        <v>0</v>
      </c>
      <c r="FN141">
        <f ca="1">IF(AND($B141&gt;0,SUM(FN$3:FN140)=0,SUM($H141:FM141)=0),$B141,0)</f>
        <v>0</v>
      </c>
      <c r="FS141" s="67" t="str">
        <f ca="1">ValintaohjelmaCentral!$C17</f>
        <v>0</v>
      </c>
      <c r="FT141" s="67" t="str">
        <f ca="1">ValintaohjelmaCentral!$F17</f>
        <v/>
      </c>
      <c r="FU141" s="342" t="str">
        <f>""</f>
        <v/>
      </c>
      <c r="FV141" s="374" t="str">
        <f ca="1">ValintaohjelmaCentral!$G17</f>
        <v>[5 - 0-]</v>
      </c>
      <c r="FW141">
        <f>IF(AND(ValintaohjelmaCentral!FY17&lt;&gt;"-",ValintaohjelmaCentral!FY17&lt;&gt;""),FV141,0)</f>
        <v>0</v>
      </c>
      <c r="FY141" s="67" t="str">
        <f ca="1">ValintaohjelmaCentral!$C17</f>
        <v>0</v>
      </c>
      <c r="FZ141" s="67" t="str">
        <f ca="1">ValintaohjelmaCentral!$F17</f>
        <v/>
      </c>
      <c r="GA141" s="342" t="str">
        <f>""</f>
        <v/>
      </c>
      <c r="GB141" s="374" t="str">
        <f ca="1">ValintaohjelmaCentral!$G17</f>
        <v>[5 - 0-]</v>
      </c>
      <c r="GE141" s="67" t="str">
        <f ca="1">ValintaohjelmaCentral!$C17</f>
        <v>0</v>
      </c>
      <c r="GF141" s="67" t="str">
        <f ca="1">ValintaohjelmaCentral!$F17</f>
        <v/>
      </c>
      <c r="GG141" s="342" t="str">
        <f>""</f>
        <v/>
      </c>
      <c r="GH141" s="374" t="str">
        <f ca="1">ValintaohjelmaCentral!$G17</f>
        <v>[5 - 0-]</v>
      </c>
    </row>
    <row r="142" spans="1:190" ht="15.75" hidden="1" thickBot="1" x14ac:dyDescent="0.3">
      <c r="A142">
        <v>142</v>
      </c>
      <c r="C142" s="240" t="str">
        <f t="shared" ref="C142:F205" ca="1" si="29">OFFSET(FS142,0,$A$1,1,1)</f>
        <v>0</v>
      </c>
      <c r="D142" s="240" t="str">
        <f t="shared" ca="1" si="29"/>
        <v/>
      </c>
      <c r="E142" s="240" t="str">
        <f t="shared" ca="1" si="29"/>
        <v/>
      </c>
      <c r="F142" s="240" t="str">
        <f t="shared" ca="1" si="29"/>
        <v>[5 - 0-]</v>
      </c>
      <c r="G142" s="47">
        <f ca="1">INDEX($I$2:$FN$2,ROWS(G$2:G142))</f>
        <v>1</v>
      </c>
      <c r="H142">
        <v>0</v>
      </c>
      <c r="I142">
        <f ca="1">IF(AND($B142&gt;0,SUM(I$3:I141)=0,SUM($H142:H142)=0),$B142,0)</f>
        <v>0</v>
      </c>
      <c r="J142">
        <f ca="1">IF(AND($B142&gt;0,SUM(J$3:J141)=0,SUM($H142:I142)=0),$B142,0)</f>
        <v>0</v>
      </c>
      <c r="K142">
        <f ca="1">IF(AND($B142&gt;0,SUM(K$3:K141)=0,SUM($H142:J142)=0),$B142,0)</f>
        <v>0</v>
      </c>
      <c r="L142">
        <f ca="1">IF(AND($B142&gt;0,SUM(L$3:L141)=0,SUM($H142:K142)=0),$B142,0)</f>
        <v>0</v>
      </c>
      <c r="M142">
        <f ca="1">IF(AND($B142&gt;0,SUM(M$3:M141)=0,SUM($H142:L142)=0),$B142,0)</f>
        <v>0</v>
      </c>
      <c r="N142">
        <f ca="1">IF(AND($B142&gt;0,SUM(N$3:N141)=0,SUM($H142:M142)=0),$B142,0)</f>
        <v>0</v>
      </c>
      <c r="O142">
        <f ca="1">IF(AND($B142&gt;0,SUM(O$3:O141)=0,SUM($H142:N142)=0),$B142,0)</f>
        <v>0</v>
      </c>
      <c r="P142">
        <f ca="1">IF(AND($B142&gt;0,SUM(P$3:P141)=0,SUM($H142:O142)=0),$B142,0)</f>
        <v>0</v>
      </c>
      <c r="Q142">
        <f ca="1">IF(AND($B142&gt;0,SUM(Q$3:Q141)=0,SUM($H142:P142)=0),$B142,0)</f>
        <v>0</v>
      </c>
      <c r="R142">
        <f ca="1">IF(AND($B142&gt;0,SUM(R$3:R141)=0,SUM($H142:Q142)=0),$B142,0)</f>
        <v>0</v>
      </c>
      <c r="S142">
        <f ca="1">IF(AND($B142&gt;0,SUM(S$3:S141)=0,SUM($H142:R142)=0),$B142,0)</f>
        <v>0</v>
      </c>
      <c r="T142">
        <f ca="1">IF(AND($B142&gt;0,SUM(T$3:T141)=0,SUM($H142:S142)=0),$B142,0)</f>
        <v>0</v>
      </c>
      <c r="U142">
        <f ca="1">IF(AND($B142&gt;0,SUM(U$3:U141)=0,SUM($H142:T142)=0),$B142,0)</f>
        <v>0</v>
      </c>
      <c r="V142">
        <f ca="1">IF(AND($B142&gt;0,SUM(V$3:V141)=0,SUM($H142:U142)=0),$B142,0)</f>
        <v>0</v>
      </c>
      <c r="W142">
        <f ca="1">IF(AND($B142&gt;0,SUM(W$3:W141)=0,SUM($H142:V142)=0),$B142,0)</f>
        <v>0</v>
      </c>
      <c r="X142">
        <f ca="1">IF(AND($B142&gt;0,SUM(X$3:X141)=0,SUM($H142:W142)=0),$B142,0)</f>
        <v>0</v>
      </c>
      <c r="Y142">
        <f ca="1">IF(AND($B142&gt;0,SUM(Y$3:Y141)=0,SUM($H142:X142)=0),$B142,0)</f>
        <v>0</v>
      </c>
      <c r="Z142">
        <f ca="1">IF(AND($B142&gt;0,SUM(Z$3:Z141)=0,SUM($H142:Y142)=0),$B142,0)</f>
        <v>0</v>
      </c>
      <c r="AA142">
        <f ca="1">IF(AND($B142&gt;0,SUM(AA$3:AA141)=0,SUM($H142:Z142)=0),$B142,0)</f>
        <v>0</v>
      </c>
      <c r="AB142">
        <f ca="1">IF(AND($B142&gt;0,SUM(AB$3:AB141)=0,SUM($H142:AA142)=0),$B142,0)</f>
        <v>0</v>
      </c>
      <c r="AC142">
        <f ca="1">IF(AND($B142&gt;0,SUM(AC$3:AC141)=0,SUM($H142:AB142)=0),$B142,0)</f>
        <v>0</v>
      </c>
      <c r="AD142">
        <f ca="1">IF(AND($B142&gt;0,SUM(AD$3:AD141)=0,SUM($H142:AC142)=0),$B142,0)</f>
        <v>0</v>
      </c>
      <c r="AE142">
        <f ca="1">IF(AND($B142&gt;0,SUM(AE$3:AE141)=0,SUM($H142:AD142)=0),$B142,0)</f>
        <v>0</v>
      </c>
      <c r="AF142">
        <f ca="1">IF(AND($B142&gt;0,SUM(AF$3:AF141)=0,SUM($H142:AE142)=0),$B142,0)</f>
        <v>0</v>
      </c>
      <c r="AG142">
        <f ca="1">IF(AND($B142&gt;0,SUM(AG$3:AG141)=0,SUM($H142:AF142)=0),$B142,0)</f>
        <v>0</v>
      </c>
      <c r="AH142">
        <f ca="1">IF(AND($B142&gt;0,SUM(AH$3:AH141)=0,SUM($H142:AG142)=0),$B142,0)</f>
        <v>0</v>
      </c>
      <c r="AI142">
        <f ca="1">IF(AND($B142&gt;0,SUM(AI$3:AI141)=0,SUM($H142:AH142)=0),$B142,0)</f>
        <v>0</v>
      </c>
      <c r="AJ142">
        <f ca="1">IF(AND($B142&gt;0,SUM(AJ$3:AJ141)=0,SUM($H142:AI142)=0),$B142,0)</f>
        <v>0</v>
      </c>
      <c r="AK142">
        <f ca="1">IF(AND($B142&gt;0,SUM(AK$3:AK141)=0,SUM($H142:AJ142)=0),$B142,0)</f>
        <v>0</v>
      </c>
      <c r="AL142">
        <f ca="1">IF(AND($B142&gt;0,SUM(AL$3:AL141)=0,SUM($H142:AK142)=0),$B142,0)</f>
        <v>0</v>
      </c>
      <c r="AM142">
        <f ca="1">IF(AND($B142&gt;0,SUM(AM$3:AM141)=0,SUM($H142:AL142)=0),$B142,0)</f>
        <v>0</v>
      </c>
      <c r="AN142">
        <f ca="1">IF(AND($B142&gt;0,SUM(AN$3:AN141)=0,SUM($H142:AM142)=0),$B142,0)</f>
        <v>0</v>
      </c>
      <c r="AO142">
        <f ca="1">IF(AND($B142&gt;0,SUM(AO$3:AO141)=0,SUM($H142:AN142)=0),$B142,0)</f>
        <v>0</v>
      </c>
      <c r="AP142">
        <f ca="1">IF(AND($B142&gt;0,SUM(AP$3:AP141)=0,SUM($H142:AO142)=0),$B142,0)</f>
        <v>0</v>
      </c>
      <c r="AQ142">
        <f ca="1">IF(AND($B142&gt;0,SUM(AQ$3:AQ141)=0,SUM($H142:AP142)=0),$B142,0)</f>
        <v>0</v>
      </c>
      <c r="AR142">
        <f ca="1">IF(AND($B142&gt;0,SUM(AR$3:AR141)=0,SUM($H142:AQ142)=0),$B142,0)</f>
        <v>0</v>
      </c>
      <c r="AS142">
        <f ca="1">IF(AND($B142&gt;0,SUM(AS$3:AS141)=0,SUM($H142:AR142)=0),$B142,0)</f>
        <v>0</v>
      </c>
      <c r="AT142">
        <f ca="1">IF(AND($B142&gt;0,SUM(AT$3:AT141)=0,SUM($H142:AS142)=0),$B142,0)</f>
        <v>0</v>
      </c>
      <c r="AU142">
        <f ca="1">IF(AND($B142&gt;0,SUM(AU$3:AU141)=0,SUM($H142:AT142)=0),$B142,0)</f>
        <v>0</v>
      </c>
      <c r="AV142">
        <f ca="1">IF(AND($B142&gt;0,SUM(AV$3:AV141)=0,SUM($H142:AU142)=0),$B142,0)</f>
        <v>0</v>
      </c>
      <c r="AW142">
        <f ca="1">IF(AND($B142&gt;0,SUM(AW$3:AW141)=0,SUM($H142:AV142)=0),$B142,0)</f>
        <v>0</v>
      </c>
      <c r="AX142">
        <f ca="1">IF(AND($B142&gt;0,SUM(AX$3:AX141)=0,SUM($H142:AW142)=0),$B142,0)</f>
        <v>0</v>
      </c>
      <c r="AY142">
        <f ca="1">IF(AND($B142&gt;0,SUM(AY$3:AY141)=0,SUM($H142:AX142)=0),$B142,0)</f>
        <v>0</v>
      </c>
      <c r="AZ142">
        <f ca="1">IF(AND($B142&gt;0,SUM(AZ$3:AZ141)=0,SUM($H142:AY142)=0),$B142,0)</f>
        <v>0</v>
      </c>
      <c r="BA142">
        <f ca="1">IF(AND($B142&gt;0,SUM(BA$3:BA141)=0,SUM($H142:AZ142)=0),$B142,0)</f>
        <v>0</v>
      </c>
      <c r="BB142">
        <f ca="1">IF(AND($B142&gt;0,SUM(BB$3:BB141)=0,SUM($H142:BA142)=0),$B142,0)</f>
        <v>0</v>
      </c>
      <c r="BC142">
        <f ca="1">IF(AND($B142&gt;0,SUM(BC$3:BC141)=0,SUM($H142:BB142)=0),$B142,0)</f>
        <v>0</v>
      </c>
      <c r="BD142">
        <f ca="1">IF(AND($B142&gt;0,SUM(BD$3:BD141)=0,SUM($H142:BC142)=0),$B142,0)</f>
        <v>0</v>
      </c>
      <c r="BE142">
        <f ca="1">IF(AND($B142&gt;0,SUM(BE$3:BE141)=0,SUM($H142:BD142)=0),$B142,0)</f>
        <v>0</v>
      </c>
      <c r="BF142">
        <f ca="1">IF(AND($B142&gt;0,SUM(BF$3:BF141)=0,SUM($H142:BE142)=0),$B142,0)</f>
        <v>0</v>
      </c>
      <c r="BG142">
        <f ca="1">IF(AND($B142&gt;0,SUM(BG$3:BG141)=0,SUM($H142:BF142)=0),$B142,0)</f>
        <v>0</v>
      </c>
      <c r="BH142">
        <f ca="1">IF(AND($B142&gt;0,SUM(BH$3:BH141)=0,SUM($H142:BG142)=0),$B142,0)</f>
        <v>0</v>
      </c>
      <c r="BI142">
        <f ca="1">IF(AND($B142&gt;0,SUM(BI$3:BI141)=0,SUM($H142:BH142)=0),$B142,0)</f>
        <v>0</v>
      </c>
      <c r="BJ142">
        <f ca="1">IF(AND($B142&gt;0,SUM(BJ$3:BJ141)=0,SUM($H142:BI142)=0),$B142,0)</f>
        <v>0</v>
      </c>
      <c r="BK142">
        <f ca="1">IF(AND($B142&gt;0,SUM(BK$3:BK141)=0,SUM($H142:BJ142)=0),$B142,0)</f>
        <v>0</v>
      </c>
      <c r="BL142">
        <f ca="1">IF(AND($B142&gt;0,SUM(BL$3:BL141)=0,SUM($H142:BK142)=0),$B142,0)</f>
        <v>0</v>
      </c>
      <c r="BM142">
        <f ca="1">IF(AND($B142&gt;0,SUM(BM$3:BM141)=0,SUM($H142:BL142)=0),$B142,0)</f>
        <v>0</v>
      </c>
      <c r="BN142">
        <f ca="1">IF(AND($B142&gt;0,SUM(BN$3:BN141)=0,SUM($H142:BM142)=0),$B142,0)</f>
        <v>0</v>
      </c>
      <c r="BO142">
        <f ca="1">IF(AND($B142&gt;0,SUM(BO$3:BO141)=0,SUM($H142:BN142)=0),$B142,0)</f>
        <v>0</v>
      </c>
      <c r="BP142">
        <f ca="1">IF(AND($B142&gt;0,SUM(BP$3:BP141)=0,SUM($H142:BO142)=0),$B142,0)</f>
        <v>0</v>
      </c>
      <c r="BQ142">
        <f ca="1">IF(AND($B142&gt;0,SUM(BQ$3:BQ141)=0,SUM($H142:BP142)=0),$B142,0)</f>
        <v>0</v>
      </c>
      <c r="BR142">
        <f ca="1">IF(AND($B142&gt;0,SUM(BR$3:BR141)=0,SUM($H142:BQ142)=0),$B142,0)</f>
        <v>0</v>
      </c>
      <c r="BS142">
        <f ca="1">IF(AND($B142&gt;0,SUM(BS$3:BS141)=0,SUM($H142:BR142)=0),$B142,0)</f>
        <v>0</v>
      </c>
      <c r="BT142">
        <f ca="1">IF(AND($B142&gt;0,SUM(BT$3:BT141)=0,SUM($H142:BS142)=0),$B142,0)</f>
        <v>0</v>
      </c>
      <c r="BU142">
        <f ca="1">IF(AND($B142&gt;0,SUM(BU$3:BU141)=0,SUM($H142:BT142)=0),$B142,0)</f>
        <v>0</v>
      </c>
      <c r="BV142">
        <f ca="1">IF(AND($B142&gt;0,SUM(BV$3:BV141)=0,SUM($H142:BU142)=0),$B142,0)</f>
        <v>0</v>
      </c>
      <c r="BW142">
        <f ca="1">IF(AND($B142&gt;0,SUM(BW$3:BW141)=0,SUM($H142:BV142)=0),$B142,0)</f>
        <v>0</v>
      </c>
      <c r="BX142">
        <f ca="1">IF(AND($B142&gt;0,SUM(BX$3:BX141)=0,SUM($H142:BW142)=0),$B142,0)</f>
        <v>0</v>
      </c>
      <c r="BY142">
        <f ca="1">IF(AND($B142&gt;0,SUM(BY$3:BY141)=0,SUM($H142:BX142)=0),$B142,0)</f>
        <v>0</v>
      </c>
      <c r="BZ142">
        <f ca="1">IF(AND($B142&gt;0,SUM(BZ$3:BZ141)=0,SUM($H142:BY142)=0),$B142,0)</f>
        <v>0</v>
      </c>
      <c r="CA142">
        <f ca="1">IF(AND($B142&gt;0,SUM(CA$3:CA141)=0,SUM($H142:BZ142)=0),$B142,0)</f>
        <v>0</v>
      </c>
      <c r="CB142">
        <f ca="1">IF(AND($B142&gt;0,SUM(CB$3:CB141)=0,SUM($H142:CA142)=0),$B142,0)</f>
        <v>0</v>
      </c>
      <c r="CC142">
        <f ca="1">IF(AND($B142&gt;0,SUM(CC$3:CC141)=0,SUM($H142:CB142)=0),$B142,0)</f>
        <v>0</v>
      </c>
      <c r="CD142">
        <f ca="1">IF(AND($B142&gt;0,SUM(CD$3:CD141)=0,SUM($H142:CC142)=0),$B142,0)</f>
        <v>0</v>
      </c>
      <c r="CE142">
        <f ca="1">IF(AND($B142&gt;0,SUM(CE$3:CE141)=0,SUM($H142:CD142)=0),$B142,0)</f>
        <v>0</v>
      </c>
      <c r="CF142">
        <f ca="1">IF(AND($B142&gt;0,SUM(CF$3:CF141)=0,SUM($H142:CE142)=0),$B142,0)</f>
        <v>0</v>
      </c>
      <c r="CG142">
        <f ca="1">IF(AND($B142&gt;0,SUM(CG$3:CG141)=0,SUM($H142:CF142)=0),$B142,0)</f>
        <v>0</v>
      </c>
      <c r="CH142">
        <f ca="1">IF(AND($B142&gt;0,SUM(CH$3:CH141)=0,SUM($H142:CG142)=0),$B142,0)</f>
        <v>0</v>
      </c>
      <c r="CI142">
        <f ca="1">IF(AND($B142&gt;0,SUM(CI$3:CI141)=0,SUM($H142:CH142)=0),$B142,0)</f>
        <v>0</v>
      </c>
      <c r="CJ142">
        <f ca="1">IF(AND($B142&gt;0,SUM(CJ$3:CJ141)=0,SUM($H142:CI142)=0),$B142,0)</f>
        <v>0</v>
      </c>
      <c r="CK142">
        <f ca="1">IF(AND($B142&gt;0,SUM(CK$3:CK141)=0,SUM($H142:CJ142)=0),$B142,0)</f>
        <v>0</v>
      </c>
      <c r="CL142">
        <f ca="1">IF(AND($B142&gt;0,SUM(CL$3:CL141)=0,SUM($H142:CK142)=0),$B142,0)</f>
        <v>0</v>
      </c>
      <c r="CM142">
        <f ca="1">IF(AND($B142&gt;0,SUM(CM$3:CM141)=0,SUM($H142:CL142)=0),$B142,0)</f>
        <v>0</v>
      </c>
      <c r="CN142">
        <f ca="1">IF(AND($B142&gt;0,SUM(CN$3:CN141)=0,SUM($H142:CM142)=0),$B142,0)</f>
        <v>0</v>
      </c>
      <c r="CO142">
        <f ca="1">IF(AND($B142&gt;0,SUM(CO$3:CO141)=0,SUM($H142:CN142)=0),$B142,0)</f>
        <v>0</v>
      </c>
      <c r="CP142">
        <f ca="1">IF(AND($B142&gt;0,SUM(CP$3:CP141)=0,SUM($H142:CO142)=0),$B142,0)</f>
        <v>0</v>
      </c>
      <c r="CQ142">
        <f ca="1">IF(AND($B142&gt;0,SUM(CQ$3:CQ141)=0,SUM($H142:CP142)=0),$B142,0)</f>
        <v>0</v>
      </c>
      <c r="CR142">
        <f ca="1">IF(AND($B142&gt;0,SUM(CR$3:CR141)=0,SUM($H142:CQ142)=0),$B142,0)</f>
        <v>0</v>
      </c>
      <c r="CS142">
        <f ca="1">IF(AND($B142&gt;0,SUM(CS$3:CS141)=0,SUM($H142:CR142)=0),$B142,0)</f>
        <v>0</v>
      </c>
      <c r="CT142">
        <f ca="1">IF(AND($B142&gt;0,SUM(CT$3:CT141)=0,SUM($H142:CS142)=0),$B142,0)</f>
        <v>0</v>
      </c>
      <c r="CU142">
        <f ca="1">IF(AND($B142&gt;0,SUM(CU$3:CU141)=0,SUM($H142:CT142)=0),$B142,0)</f>
        <v>0</v>
      </c>
      <c r="CV142">
        <f ca="1">IF(AND($B142&gt;0,SUM(CV$3:CV141)=0,SUM($H142:CU142)=0),$B142,0)</f>
        <v>0</v>
      </c>
      <c r="CW142">
        <f ca="1">IF(AND($B142&gt;0,SUM(CW$3:CW141)=0,SUM($H142:CV142)=0),$B142,0)</f>
        <v>0</v>
      </c>
      <c r="CX142">
        <f ca="1">IF(AND($B142&gt;0,SUM(CX$3:CX141)=0,SUM($H142:CW142)=0),$B142,0)</f>
        <v>0</v>
      </c>
      <c r="CY142">
        <f ca="1">IF(AND($B142&gt;0,SUM(CY$3:CY141)=0,SUM($H142:CX142)=0),$B142,0)</f>
        <v>0</v>
      </c>
      <c r="CZ142">
        <f ca="1">IF(AND($B142&gt;0,SUM(CZ$3:CZ141)=0,SUM($H142:CY142)=0),$B142,0)</f>
        <v>0</v>
      </c>
      <c r="DA142">
        <f ca="1">IF(AND($B142&gt;0,SUM(DA$3:DA141)=0,SUM($H142:CZ142)=0),$B142,0)</f>
        <v>0</v>
      </c>
      <c r="DB142">
        <f ca="1">IF(AND($B142&gt;0,SUM(DB$3:DB141)=0,SUM($H142:DA142)=0),$B142,0)</f>
        <v>0</v>
      </c>
      <c r="DC142">
        <f ca="1">IF(AND($B142&gt;0,SUM(DC$3:DC141)=0,SUM($H142:DB142)=0),$B142,0)</f>
        <v>0</v>
      </c>
      <c r="DD142">
        <f ca="1">IF(AND($B142&gt;0,SUM(DD$3:DD141)=0,SUM($H142:DC142)=0),$B142,0)</f>
        <v>0</v>
      </c>
      <c r="DE142">
        <f ca="1">IF(AND($B142&gt;0,SUM(DE$3:DE141)=0,SUM($H142:DD142)=0),$B142,0)</f>
        <v>0</v>
      </c>
      <c r="DF142">
        <f ca="1">IF(AND($B142&gt;0,SUM(DF$3:DF141)=0,SUM($H142:DE142)=0),$B142,0)</f>
        <v>0</v>
      </c>
      <c r="DG142">
        <f ca="1">IF(AND($B142&gt;0,SUM(DG$3:DG141)=0,SUM($H142:DF142)=0),$B142,0)</f>
        <v>0</v>
      </c>
      <c r="DH142">
        <f ca="1">IF(AND($B142&gt;0,SUM(DH$3:DH141)=0,SUM($H142:DG142)=0),$B142,0)</f>
        <v>0</v>
      </c>
      <c r="DI142">
        <f ca="1">IF(AND($B142&gt;0,SUM(DI$3:DI141)=0,SUM($H142:DH142)=0),$B142,0)</f>
        <v>0</v>
      </c>
      <c r="DJ142">
        <f ca="1">IF(AND($B142&gt;0,SUM(DJ$3:DJ141)=0,SUM($H142:DI142)=0),$B142,0)</f>
        <v>0</v>
      </c>
      <c r="DK142">
        <f ca="1">IF(AND($B142&gt;0,SUM(DK$3:DK141)=0,SUM($H142:DJ142)=0),$B142,0)</f>
        <v>0</v>
      </c>
      <c r="DL142">
        <f ca="1">IF(AND($B142&gt;0,SUM(DL$3:DL141)=0,SUM($H142:DK142)=0),$B142,0)</f>
        <v>0</v>
      </c>
      <c r="DM142">
        <f ca="1">IF(AND($B142&gt;0,SUM(DM$3:DM141)=0,SUM($H142:DL142)=0),$B142,0)</f>
        <v>0</v>
      </c>
      <c r="DN142">
        <f ca="1">IF(AND($B142&gt;0,SUM(DN$3:DN141)=0,SUM($H142:DM142)=0),$B142,0)</f>
        <v>0</v>
      </c>
      <c r="DO142">
        <f ca="1">IF(AND($B142&gt;0,SUM(DO$3:DO141)=0,SUM($H142:DN142)=0),$B142,0)</f>
        <v>0</v>
      </c>
      <c r="DP142">
        <f ca="1">IF(AND($B142&gt;0,SUM(DP$3:DP141)=0,SUM($H142:DO142)=0),$B142,0)</f>
        <v>0</v>
      </c>
      <c r="DQ142">
        <f ca="1">IF(AND($B142&gt;0,SUM(DQ$3:DQ141)=0,SUM($H142:DP142)=0),$B142,0)</f>
        <v>0</v>
      </c>
      <c r="DR142">
        <f ca="1">IF(AND($B142&gt;0,SUM(DR$3:DR141)=0,SUM($H142:DQ142)=0),$B142,0)</f>
        <v>0</v>
      </c>
      <c r="DS142">
        <f ca="1">IF(AND($B142&gt;0,SUM(DS$3:DS141)=0,SUM($H142:DR142)=0),$B142,0)</f>
        <v>0</v>
      </c>
      <c r="DT142">
        <f ca="1">IF(AND($B142&gt;0,SUM(DT$3:DT141)=0,SUM($H142:DS142)=0),$B142,0)</f>
        <v>0</v>
      </c>
      <c r="DU142">
        <f ca="1">IF(AND($B142&gt;0,SUM(DU$3:DU141)=0,SUM($H142:DT142)=0),$B142,0)</f>
        <v>0</v>
      </c>
      <c r="DV142">
        <f ca="1">IF(AND($B142&gt;0,SUM(DV$3:DV141)=0,SUM($H142:DU142)=0),$B142,0)</f>
        <v>0</v>
      </c>
      <c r="DW142">
        <f ca="1">IF(AND($B142&gt;0,SUM(DW$3:DW141)=0,SUM($H142:DV142)=0),$B142,0)</f>
        <v>0</v>
      </c>
      <c r="DX142">
        <f ca="1">IF(AND($B142&gt;0,SUM(DX$3:DX141)=0,SUM($H142:DW142)=0),$B142,0)</f>
        <v>0</v>
      </c>
      <c r="DY142">
        <f ca="1">IF(AND($B142&gt;0,SUM(DY$3:DY141)=0,SUM($H142:DX142)=0),$B142,0)</f>
        <v>0</v>
      </c>
      <c r="DZ142">
        <f ca="1">IF(AND($B142&gt;0,SUM(DZ$3:DZ141)=0,SUM($H142:DY142)=0),$B142,0)</f>
        <v>0</v>
      </c>
      <c r="EA142">
        <f ca="1">IF(AND($B142&gt;0,SUM(EA$3:EA141)=0,SUM($H142:DZ142)=0),$B142,0)</f>
        <v>0</v>
      </c>
      <c r="EB142">
        <f ca="1">IF(AND($B142&gt;0,SUM(EB$3:EB141)=0,SUM($H142:EA142)=0),$B142,0)</f>
        <v>0</v>
      </c>
      <c r="EC142">
        <f ca="1">IF(AND($B142&gt;0,SUM(EC$3:EC141)=0,SUM($H142:EB142)=0),$B142,0)</f>
        <v>0</v>
      </c>
      <c r="ED142">
        <f ca="1">IF(AND($B142&gt;0,SUM(ED$3:ED141)=0,SUM($H142:EC142)=0),$B142,0)</f>
        <v>0</v>
      </c>
      <c r="EE142">
        <f ca="1">IF(AND($B142&gt;0,SUM(EE$3:EE141)=0,SUM($H142:ED142)=0),$B142,0)</f>
        <v>0</v>
      </c>
      <c r="EF142">
        <f ca="1">IF(AND($B142&gt;0,SUM(EF$3:EF141)=0,SUM($H142:EE142)=0),$B142,0)</f>
        <v>0</v>
      </c>
      <c r="EG142">
        <f ca="1">IF(AND($B142&gt;0,SUM(EG$3:EG141)=0,SUM($H142:EF142)=0),$B142,0)</f>
        <v>0</v>
      </c>
      <c r="EH142">
        <f ca="1">IF(AND($B142&gt;0,SUM(EH$3:EH141)=0,SUM($H142:EG142)=0),$B142,0)</f>
        <v>0</v>
      </c>
      <c r="EI142">
        <f ca="1">IF(AND($B142&gt;0,SUM(EI$3:EI141)=0,SUM($H142:EH142)=0),$B142,0)</f>
        <v>0</v>
      </c>
      <c r="EJ142">
        <f ca="1">IF(AND($B142&gt;0,SUM(EJ$3:EJ141)=0,SUM($H142:EI142)=0),$B142,0)</f>
        <v>0</v>
      </c>
      <c r="EK142">
        <f ca="1">IF(AND($B142&gt;0,SUM(EK$3:EK141)=0,SUM($H142:EJ142)=0),$B142,0)</f>
        <v>0</v>
      </c>
      <c r="EL142">
        <f ca="1">IF(AND($B142&gt;0,SUM(EL$3:EL141)=0,SUM($H142:EK142)=0),$B142,0)</f>
        <v>0</v>
      </c>
      <c r="EM142">
        <f ca="1">IF(AND($B142&gt;0,SUM(EM$3:EM141)=0,SUM($H142:EL142)=0),$B142,0)</f>
        <v>0</v>
      </c>
      <c r="EN142">
        <f ca="1">IF(AND($B142&gt;0,SUM(EN$3:EN141)=0,SUM($H142:EM142)=0),$B142,0)</f>
        <v>0</v>
      </c>
      <c r="EO142">
        <f ca="1">IF(AND($B142&gt;0,SUM(EO$3:EO141)=0,SUM($H142:EN142)=0),$B142,0)</f>
        <v>0</v>
      </c>
      <c r="EP142">
        <f ca="1">IF(AND($B142&gt;0,SUM(EP$3:EP141)=0,SUM($H142:EO142)=0),$B142,0)</f>
        <v>0</v>
      </c>
      <c r="EQ142">
        <f ca="1">IF(AND($B142&gt;0,SUM(EQ$3:EQ141)=0,SUM($H142:EP142)=0),$B142,0)</f>
        <v>0</v>
      </c>
      <c r="ER142">
        <f ca="1">IF(AND($B142&gt;0,SUM(ER$3:ER141)=0,SUM($H142:EQ142)=0),$B142,0)</f>
        <v>0</v>
      </c>
      <c r="ES142">
        <f ca="1">IF(AND($B142&gt;0,SUM(ES$3:ES141)=0,SUM($H142:ER142)=0),$B142,0)</f>
        <v>0</v>
      </c>
      <c r="ET142">
        <f ca="1">IF(AND($B142&gt;0,SUM(ET$3:ET141)=0,SUM($H142:ES142)=0),$B142,0)</f>
        <v>0</v>
      </c>
      <c r="EU142">
        <f ca="1">IF(AND($B142&gt;0,SUM(EU$3:EU141)=0,SUM($H142:ET142)=0),$B142,0)</f>
        <v>0</v>
      </c>
      <c r="EV142">
        <f ca="1">IF(AND($B142&gt;0,SUM(EV$3:EV141)=0,SUM($H142:EU142)=0),$B142,0)</f>
        <v>0</v>
      </c>
      <c r="EW142">
        <f ca="1">IF(AND($B142&gt;0,SUM(EW$3:EW141)=0,SUM($H142:EV142)=0),$B142,0)</f>
        <v>0</v>
      </c>
      <c r="EX142">
        <f ca="1">IF(AND($B142&gt;0,SUM(EX$3:EX141)=0,SUM($H142:EW142)=0),$B142,0)</f>
        <v>0</v>
      </c>
      <c r="EY142">
        <f ca="1">IF(AND($B142&gt;0,SUM(EY$3:EY141)=0,SUM($H142:EX142)=0),$B142,0)</f>
        <v>0</v>
      </c>
      <c r="EZ142">
        <f ca="1">IF(AND($B142&gt;0,SUM(EZ$3:EZ141)=0,SUM($H142:EY142)=0),$B142,0)</f>
        <v>0</v>
      </c>
      <c r="FA142">
        <f ca="1">IF(AND($B142&gt;0,SUM(FA$3:FA141)=0,SUM($H142:EZ142)=0),$B142,0)</f>
        <v>0</v>
      </c>
      <c r="FB142">
        <f ca="1">IF(AND($B142&gt;0,SUM(FB$3:FB141)=0,SUM($H142:FA142)=0),$B142,0)</f>
        <v>0</v>
      </c>
      <c r="FC142">
        <f ca="1">IF(AND($B142&gt;0,SUM(FC$3:FC141)=0,SUM($H142:FB142)=0),$B142,0)</f>
        <v>0</v>
      </c>
      <c r="FD142">
        <f ca="1">IF(AND($B142&gt;0,SUM(FD$3:FD141)=0,SUM($H142:FC142)=0),$B142,0)</f>
        <v>0</v>
      </c>
      <c r="FE142">
        <f ca="1">IF(AND($B142&gt;0,SUM(FE$3:FE141)=0,SUM($H142:FD142)=0),$B142,0)</f>
        <v>0</v>
      </c>
      <c r="FF142">
        <f ca="1">IF(AND($B142&gt;0,SUM(FF$3:FF141)=0,SUM($H142:FE142)=0),$B142,0)</f>
        <v>0</v>
      </c>
      <c r="FG142">
        <f ca="1">IF(AND($B142&gt;0,SUM(FG$3:FG141)=0,SUM($H142:FF142)=0),$B142,0)</f>
        <v>0</v>
      </c>
      <c r="FH142">
        <f ca="1">IF(AND($B142&gt;0,SUM(FH$3:FH141)=0,SUM($H142:FG142)=0),$B142,0)</f>
        <v>0</v>
      </c>
      <c r="FI142">
        <f ca="1">IF(AND($B142&gt;0,SUM(FI$3:FI141)=0,SUM($H142:FH142)=0),$B142,0)</f>
        <v>0</v>
      </c>
      <c r="FJ142">
        <f ca="1">IF(AND($B142&gt;0,SUM(FJ$3:FJ141)=0,SUM($H142:FI142)=0),$B142,0)</f>
        <v>0</v>
      </c>
      <c r="FK142">
        <f ca="1">IF(AND($B142&gt;0,SUM(FK$3:FK141)=0,SUM($H142:FJ142)=0),$B142,0)</f>
        <v>0</v>
      </c>
      <c r="FL142">
        <f ca="1">IF(AND($B142&gt;0,SUM(FL$3:FL141)=0,SUM($H142:FK142)=0),$B142,0)</f>
        <v>0</v>
      </c>
      <c r="FM142">
        <f ca="1">IF(AND($B142&gt;0,SUM(FM$3:FM141)=0,SUM($H142:FL142)=0),$B142,0)</f>
        <v>0</v>
      </c>
      <c r="FN142">
        <f ca="1">IF(AND($B142&gt;0,SUM(FN$3:FN141)=0,SUM($H142:FM142)=0),$B142,0)</f>
        <v>0</v>
      </c>
      <c r="FS142" s="67" t="str">
        <f ca="1">ValintaohjelmaCentral!$C18</f>
        <v>0</v>
      </c>
      <c r="FT142" s="67" t="str">
        <f ca="1">ValintaohjelmaCentral!$F18</f>
        <v/>
      </c>
      <c r="FU142" s="342" t="str">
        <f>""</f>
        <v/>
      </c>
      <c r="FV142" s="374" t="str">
        <f ca="1">ValintaohjelmaCentral!$G18</f>
        <v>[5 - 0-]</v>
      </c>
      <c r="FW142">
        <f>IF(AND(ValintaohjelmaCentral!FY18&lt;&gt;"-",ValintaohjelmaCentral!FY18&lt;&gt;""),FV142,0)</f>
        <v>0</v>
      </c>
      <c r="FY142" s="67" t="str">
        <f ca="1">ValintaohjelmaCentral!$C18</f>
        <v>0</v>
      </c>
      <c r="FZ142" s="67" t="str">
        <f ca="1">ValintaohjelmaCentral!$F18</f>
        <v/>
      </c>
      <c r="GA142" s="342" t="str">
        <f>""</f>
        <v/>
      </c>
      <c r="GB142" s="374" t="str">
        <f ca="1">ValintaohjelmaCentral!$G18</f>
        <v>[5 - 0-]</v>
      </c>
      <c r="GE142" s="67" t="str">
        <f ca="1">ValintaohjelmaCentral!$C18</f>
        <v>0</v>
      </c>
      <c r="GF142" s="67" t="str">
        <f ca="1">ValintaohjelmaCentral!$F18</f>
        <v/>
      </c>
      <c r="GG142" s="342" t="str">
        <f>""</f>
        <v/>
      </c>
      <c r="GH142" s="374" t="str">
        <f ca="1">ValintaohjelmaCentral!$G18</f>
        <v>[5 - 0-]</v>
      </c>
    </row>
    <row r="143" spans="1:190" ht="15.75" hidden="1" thickBot="1" x14ac:dyDescent="0.3">
      <c r="A143">
        <v>143</v>
      </c>
      <c r="C143" s="240" t="str">
        <f t="shared" ca="1" si="29"/>
        <v>0</v>
      </c>
      <c r="D143" s="240" t="str">
        <f t="shared" ca="1" si="29"/>
        <v/>
      </c>
      <c r="E143" s="240" t="str">
        <f t="shared" ca="1" si="29"/>
        <v/>
      </c>
      <c r="F143" s="240" t="str">
        <f t="shared" ca="1" si="29"/>
        <v>[5 - 0-]</v>
      </c>
      <c r="G143" s="47">
        <f ca="1">INDEX($I$2:$FN$2,ROWS(G$2:G143))</f>
        <v>1</v>
      </c>
      <c r="H143">
        <v>0</v>
      </c>
      <c r="I143">
        <f ca="1">IF(AND($B143&gt;0,SUM(I$3:I142)=0,SUM($H143:H143)=0),$B143,0)</f>
        <v>0</v>
      </c>
      <c r="J143">
        <f ca="1">IF(AND($B143&gt;0,SUM(J$3:J142)=0,SUM($H143:I143)=0),$B143,0)</f>
        <v>0</v>
      </c>
      <c r="K143">
        <f ca="1">IF(AND($B143&gt;0,SUM(K$3:K142)=0,SUM($H143:J143)=0),$B143,0)</f>
        <v>0</v>
      </c>
      <c r="L143">
        <f ca="1">IF(AND($B143&gt;0,SUM(L$3:L142)=0,SUM($H143:K143)=0),$B143,0)</f>
        <v>0</v>
      </c>
      <c r="M143">
        <f ca="1">IF(AND($B143&gt;0,SUM(M$3:M142)=0,SUM($H143:L143)=0),$B143,0)</f>
        <v>0</v>
      </c>
      <c r="N143">
        <f ca="1">IF(AND($B143&gt;0,SUM(N$3:N142)=0,SUM($H143:M143)=0),$B143,0)</f>
        <v>0</v>
      </c>
      <c r="O143">
        <f ca="1">IF(AND($B143&gt;0,SUM(O$3:O142)=0,SUM($H143:N143)=0),$B143,0)</f>
        <v>0</v>
      </c>
      <c r="P143">
        <f ca="1">IF(AND($B143&gt;0,SUM(P$3:P142)=0,SUM($H143:O143)=0),$B143,0)</f>
        <v>0</v>
      </c>
      <c r="Q143">
        <f ca="1">IF(AND($B143&gt;0,SUM(Q$3:Q142)=0,SUM($H143:P143)=0),$B143,0)</f>
        <v>0</v>
      </c>
      <c r="R143">
        <f ca="1">IF(AND($B143&gt;0,SUM(R$3:R142)=0,SUM($H143:Q143)=0),$B143,0)</f>
        <v>0</v>
      </c>
      <c r="S143">
        <f ca="1">IF(AND($B143&gt;0,SUM(S$3:S142)=0,SUM($H143:R143)=0),$B143,0)</f>
        <v>0</v>
      </c>
      <c r="T143">
        <f ca="1">IF(AND($B143&gt;0,SUM(T$3:T142)=0,SUM($H143:S143)=0),$B143,0)</f>
        <v>0</v>
      </c>
      <c r="U143">
        <f ca="1">IF(AND($B143&gt;0,SUM(U$3:U142)=0,SUM($H143:T143)=0),$B143,0)</f>
        <v>0</v>
      </c>
      <c r="V143">
        <f ca="1">IF(AND($B143&gt;0,SUM(V$3:V142)=0,SUM($H143:U143)=0),$B143,0)</f>
        <v>0</v>
      </c>
      <c r="W143">
        <f ca="1">IF(AND($B143&gt;0,SUM(W$3:W142)=0,SUM($H143:V143)=0),$B143,0)</f>
        <v>0</v>
      </c>
      <c r="X143">
        <f ca="1">IF(AND($B143&gt;0,SUM(X$3:X142)=0,SUM($H143:W143)=0),$B143,0)</f>
        <v>0</v>
      </c>
      <c r="Y143">
        <f ca="1">IF(AND($B143&gt;0,SUM(Y$3:Y142)=0,SUM($H143:X143)=0),$B143,0)</f>
        <v>0</v>
      </c>
      <c r="Z143">
        <f ca="1">IF(AND($B143&gt;0,SUM(Z$3:Z142)=0,SUM($H143:Y143)=0),$B143,0)</f>
        <v>0</v>
      </c>
      <c r="AA143">
        <f ca="1">IF(AND($B143&gt;0,SUM(AA$3:AA142)=0,SUM($H143:Z143)=0),$B143,0)</f>
        <v>0</v>
      </c>
      <c r="AB143">
        <f ca="1">IF(AND($B143&gt;0,SUM(AB$3:AB142)=0,SUM($H143:AA143)=0),$B143,0)</f>
        <v>0</v>
      </c>
      <c r="AC143">
        <f ca="1">IF(AND($B143&gt;0,SUM(AC$3:AC142)=0,SUM($H143:AB143)=0),$B143,0)</f>
        <v>0</v>
      </c>
      <c r="AD143">
        <f ca="1">IF(AND($B143&gt;0,SUM(AD$3:AD142)=0,SUM($H143:AC143)=0),$B143,0)</f>
        <v>0</v>
      </c>
      <c r="AE143">
        <f ca="1">IF(AND($B143&gt;0,SUM(AE$3:AE142)=0,SUM($H143:AD143)=0),$B143,0)</f>
        <v>0</v>
      </c>
      <c r="AF143">
        <f ca="1">IF(AND($B143&gt;0,SUM(AF$3:AF142)=0,SUM($H143:AE143)=0),$B143,0)</f>
        <v>0</v>
      </c>
      <c r="AG143">
        <f ca="1">IF(AND($B143&gt;0,SUM(AG$3:AG142)=0,SUM($H143:AF143)=0),$B143,0)</f>
        <v>0</v>
      </c>
      <c r="AH143">
        <f ca="1">IF(AND($B143&gt;0,SUM(AH$3:AH142)=0,SUM($H143:AG143)=0),$B143,0)</f>
        <v>0</v>
      </c>
      <c r="AI143">
        <f ca="1">IF(AND($B143&gt;0,SUM(AI$3:AI142)=0,SUM($H143:AH143)=0),$B143,0)</f>
        <v>0</v>
      </c>
      <c r="AJ143">
        <f ca="1">IF(AND($B143&gt;0,SUM(AJ$3:AJ142)=0,SUM($H143:AI143)=0),$B143,0)</f>
        <v>0</v>
      </c>
      <c r="AK143">
        <f ca="1">IF(AND($B143&gt;0,SUM(AK$3:AK142)=0,SUM($H143:AJ143)=0),$B143,0)</f>
        <v>0</v>
      </c>
      <c r="AL143">
        <f ca="1">IF(AND($B143&gt;0,SUM(AL$3:AL142)=0,SUM($H143:AK143)=0),$B143,0)</f>
        <v>0</v>
      </c>
      <c r="AM143">
        <f ca="1">IF(AND($B143&gt;0,SUM(AM$3:AM142)=0,SUM($H143:AL143)=0),$B143,0)</f>
        <v>0</v>
      </c>
      <c r="AN143">
        <f ca="1">IF(AND($B143&gt;0,SUM(AN$3:AN142)=0,SUM($H143:AM143)=0),$B143,0)</f>
        <v>0</v>
      </c>
      <c r="AO143">
        <f ca="1">IF(AND($B143&gt;0,SUM(AO$3:AO142)=0,SUM($H143:AN143)=0),$B143,0)</f>
        <v>0</v>
      </c>
      <c r="AP143">
        <f ca="1">IF(AND($B143&gt;0,SUM(AP$3:AP142)=0,SUM($H143:AO143)=0),$B143,0)</f>
        <v>0</v>
      </c>
      <c r="AQ143">
        <f ca="1">IF(AND($B143&gt;0,SUM(AQ$3:AQ142)=0,SUM($H143:AP143)=0),$B143,0)</f>
        <v>0</v>
      </c>
      <c r="AR143">
        <f ca="1">IF(AND($B143&gt;0,SUM(AR$3:AR142)=0,SUM($H143:AQ143)=0),$B143,0)</f>
        <v>0</v>
      </c>
      <c r="AS143">
        <f ca="1">IF(AND($B143&gt;0,SUM(AS$3:AS142)=0,SUM($H143:AR143)=0),$B143,0)</f>
        <v>0</v>
      </c>
      <c r="AT143">
        <f ca="1">IF(AND($B143&gt;0,SUM(AT$3:AT142)=0,SUM($H143:AS143)=0),$B143,0)</f>
        <v>0</v>
      </c>
      <c r="AU143">
        <f ca="1">IF(AND($B143&gt;0,SUM(AU$3:AU142)=0,SUM($H143:AT143)=0),$B143,0)</f>
        <v>0</v>
      </c>
      <c r="AV143">
        <f ca="1">IF(AND($B143&gt;0,SUM(AV$3:AV142)=0,SUM($H143:AU143)=0),$B143,0)</f>
        <v>0</v>
      </c>
      <c r="AW143">
        <f ca="1">IF(AND($B143&gt;0,SUM(AW$3:AW142)=0,SUM($H143:AV143)=0),$B143,0)</f>
        <v>0</v>
      </c>
      <c r="AX143">
        <f ca="1">IF(AND($B143&gt;0,SUM(AX$3:AX142)=0,SUM($H143:AW143)=0),$B143,0)</f>
        <v>0</v>
      </c>
      <c r="AY143">
        <f ca="1">IF(AND($B143&gt;0,SUM(AY$3:AY142)=0,SUM($H143:AX143)=0),$B143,0)</f>
        <v>0</v>
      </c>
      <c r="AZ143">
        <f ca="1">IF(AND($B143&gt;0,SUM(AZ$3:AZ142)=0,SUM($H143:AY143)=0),$B143,0)</f>
        <v>0</v>
      </c>
      <c r="BA143">
        <f ca="1">IF(AND($B143&gt;0,SUM(BA$3:BA142)=0,SUM($H143:AZ143)=0),$B143,0)</f>
        <v>0</v>
      </c>
      <c r="BB143">
        <f ca="1">IF(AND($B143&gt;0,SUM(BB$3:BB142)=0,SUM($H143:BA143)=0),$B143,0)</f>
        <v>0</v>
      </c>
      <c r="BC143">
        <f ca="1">IF(AND($B143&gt;0,SUM(BC$3:BC142)=0,SUM($H143:BB143)=0),$B143,0)</f>
        <v>0</v>
      </c>
      <c r="BD143">
        <f ca="1">IF(AND($B143&gt;0,SUM(BD$3:BD142)=0,SUM($H143:BC143)=0),$B143,0)</f>
        <v>0</v>
      </c>
      <c r="BE143">
        <f ca="1">IF(AND($B143&gt;0,SUM(BE$3:BE142)=0,SUM($H143:BD143)=0),$B143,0)</f>
        <v>0</v>
      </c>
      <c r="BF143">
        <f ca="1">IF(AND($B143&gt;0,SUM(BF$3:BF142)=0,SUM($H143:BE143)=0),$B143,0)</f>
        <v>0</v>
      </c>
      <c r="BG143">
        <f ca="1">IF(AND($B143&gt;0,SUM(BG$3:BG142)=0,SUM($H143:BF143)=0),$B143,0)</f>
        <v>0</v>
      </c>
      <c r="BH143">
        <f ca="1">IF(AND($B143&gt;0,SUM(BH$3:BH142)=0,SUM($H143:BG143)=0),$B143,0)</f>
        <v>0</v>
      </c>
      <c r="BI143">
        <f ca="1">IF(AND($B143&gt;0,SUM(BI$3:BI142)=0,SUM($H143:BH143)=0),$B143,0)</f>
        <v>0</v>
      </c>
      <c r="BJ143">
        <f ca="1">IF(AND($B143&gt;0,SUM(BJ$3:BJ142)=0,SUM($H143:BI143)=0),$B143,0)</f>
        <v>0</v>
      </c>
      <c r="BK143">
        <f ca="1">IF(AND($B143&gt;0,SUM(BK$3:BK142)=0,SUM($H143:BJ143)=0),$B143,0)</f>
        <v>0</v>
      </c>
      <c r="BL143">
        <f ca="1">IF(AND($B143&gt;0,SUM(BL$3:BL142)=0,SUM($H143:BK143)=0),$B143,0)</f>
        <v>0</v>
      </c>
      <c r="BM143">
        <f ca="1">IF(AND($B143&gt;0,SUM(BM$3:BM142)=0,SUM($H143:BL143)=0),$B143,0)</f>
        <v>0</v>
      </c>
      <c r="BN143">
        <f ca="1">IF(AND($B143&gt;0,SUM(BN$3:BN142)=0,SUM($H143:BM143)=0),$B143,0)</f>
        <v>0</v>
      </c>
      <c r="BO143">
        <f ca="1">IF(AND($B143&gt;0,SUM(BO$3:BO142)=0,SUM($H143:BN143)=0),$B143,0)</f>
        <v>0</v>
      </c>
      <c r="BP143">
        <f ca="1">IF(AND($B143&gt;0,SUM(BP$3:BP142)=0,SUM($H143:BO143)=0),$B143,0)</f>
        <v>0</v>
      </c>
      <c r="BQ143">
        <f ca="1">IF(AND($B143&gt;0,SUM(BQ$3:BQ142)=0,SUM($H143:BP143)=0),$B143,0)</f>
        <v>0</v>
      </c>
      <c r="BR143">
        <f ca="1">IF(AND($B143&gt;0,SUM(BR$3:BR142)=0,SUM($H143:BQ143)=0),$B143,0)</f>
        <v>0</v>
      </c>
      <c r="BS143">
        <f ca="1">IF(AND($B143&gt;0,SUM(BS$3:BS142)=0,SUM($H143:BR143)=0),$B143,0)</f>
        <v>0</v>
      </c>
      <c r="BT143">
        <f ca="1">IF(AND($B143&gt;0,SUM(BT$3:BT142)=0,SUM($H143:BS143)=0),$B143,0)</f>
        <v>0</v>
      </c>
      <c r="BU143">
        <f ca="1">IF(AND($B143&gt;0,SUM(BU$3:BU142)=0,SUM($H143:BT143)=0),$B143,0)</f>
        <v>0</v>
      </c>
      <c r="BV143">
        <f ca="1">IF(AND($B143&gt;0,SUM(BV$3:BV142)=0,SUM($H143:BU143)=0),$B143,0)</f>
        <v>0</v>
      </c>
      <c r="BW143">
        <f ca="1">IF(AND($B143&gt;0,SUM(BW$3:BW142)=0,SUM($H143:BV143)=0),$B143,0)</f>
        <v>0</v>
      </c>
      <c r="BX143">
        <f ca="1">IF(AND($B143&gt;0,SUM(BX$3:BX142)=0,SUM($H143:BW143)=0),$B143,0)</f>
        <v>0</v>
      </c>
      <c r="BY143">
        <f ca="1">IF(AND($B143&gt;0,SUM(BY$3:BY142)=0,SUM($H143:BX143)=0),$B143,0)</f>
        <v>0</v>
      </c>
      <c r="BZ143">
        <f ca="1">IF(AND($B143&gt;0,SUM(BZ$3:BZ142)=0,SUM($H143:BY143)=0),$B143,0)</f>
        <v>0</v>
      </c>
      <c r="CA143">
        <f ca="1">IF(AND($B143&gt;0,SUM(CA$3:CA142)=0,SUM($H143:BZ143)=0),$B143,0)</f>
        <v>0</v>
      </c>
      <c r="CB143">
        <f ca="1">IF(AND($B143&gt;0,SUM(CB$3:CB142)=0,SUM($H143:CA143)=0),$B143,0)</f>
        <v>0</v>
      </c>
      <c r="CC143">
        <f ca="1">IF(AND($B143&gt;0,SUM(CC$3:CC142)=0,SUM($H143:CB143)=0),$B143,0)</f>
        <v>0</v>
      </c>
      <c r="CD143">
        <f ca="1">IF(AND($B143&gt;0,SUM(CD$3:CD142)=0,SUM($H143:CC143)=0),$B143,0)</f>
        <v>0</v>
      </c>
      <c r="CE143">
        <f ca="1">IF(AND($B143&gt;0,SUM(CE$3:CE142)=0,SUM($H143:CD143)=0),$B143,0)</f>
        <v>0</v>
      </c>
      <c r="CF143">
        <f ca="1">IF(AND($B143&gt;0,SUM(CF$3:CF142)=0,SUM($H143:CE143)=0),$B143,0)</f>
        <v>0</v>
      </c>
      <c r="CG143">
        <f ca="1">IF(AND($B143&gt;0,SUM(CG$3:CG142)=0,SUM($H143:CF143)=0),$B143,0)</f>
        <v>0</v>
      </c>
      <c r="CH143">
        <f ca="1">IF(AND($B143&gt;0,SUM(CH$3:CH142)=0,SUM($H143:CG143)=0),$B143,0)</f>
        <v>0</v>
      </c>
      <c r="CI143">
        <f ca="1">IF(AND($B143&gt;0,SUM(CI$3:CI142)=0,SUM($H143:CH143)=0),$B143,0)</f>
        <v>0</v>
      </c>
      <c r="CJ143">
        <f ca="1">IF(AND($B143&gt;0,SUM(CJ$3:CJ142)=0,SUM($H143:CI143)=0),$B143,0)</f>
        <v>0</v>
      </c>
      <c r="CK143">
        <f ca="1">IF(AND($B143&gt;0,SUM(CK$3:CK142)=0,SUM($H143:CJ143)=0),$B143,0)</f>
        <v>0</v>
      </c>
      <c r="CL143">
        <f ca="1">IF(AND($B143&gt;0,SUM(CL$3:CL142)=0,SUM($H143:CK143)=0),$B143,0)</f>
        <v>0</v>
      </c>
      <c r="CM143">
        <f ca="1">IF(AND($B143&gt;0,SUM(CM$3:CM142)=0,SUM($H143:CL143)=0),$B143,0)</f>
        <v>0</v>
      </c>
      <c r="CN143">
        <f ca="1">IF(AND($B143&gt;0,SUM(CN$3:CN142)=0,SUM($H143:CM143)=0),$B143,0)</f>
        <v>0</v>
      </c>
      <c r="CO143">
        <f ca="1">IF(AND($B143&gt;0,SUM(CO$3:CO142)=0,SUM($H143:CN143)=0),$B143,0)</f>
        <v>0</v>
      </c>
      <c r="CP143">
        <f ca="1">IF(AND($B143&gt;0,SUM(CP$3:CP142)=0,SUM($H143:CO143)=0),$B143,0)</f>
        <v>0</v>
      </c>
      <c r="CQ143">
        <f ca="1">IF(AND($B143&gt;0,SUM(CQ$3:CQ142)=0,SUM($H143:CP143)=0),$B143,0)</f>
        <v>0</v>
      </c>
      <c r="CR143">
        <f ca="1">IF(AND($B143&gt;0,SUM(CR$3:CR142)=0,SUM($H143:CQ143)=0),$B143,0)</f>
        <v>0</v>
      </c>
      <c r="CS143">
        <f ca="1">IF(AND($B143&gt;0,SUM(CS$3:CS142)=0,SUM($H143:CR143)=0),$B143,0)</f>
        <v>0</v>
      </c>
      <c r="CT143">
        <f ca="1">IF(AND($B143&gt;0,SUM(CT$3:CT142)=0,SUM($H143:CS143)=0),$B143,0)</f>
        <v>0</v>
      </c>
      <c r="CU143">
        <f ca="1">IF(AND($B143&gt;0,SUM(CU$3:CU142)=0,SUM($H143:CT143)=0),$B143,0)</f>
        <v>0</v>
      </c>
      <c r="CV143">
        <f ca="1">IF(AND($B143&gt;0,SUM(CV$3:CV142)=0,SUM($H143:CU143)=0),$B143,0)</f>
        <v>0</v>
      </c>
      <c r="CW143">
        <f ca="1">IF(AND($B143&gt;0,SUM(CW$3:CW142)=0,SUM($H143:CV143)=0),$B143,0)</f>
        <v>0</v>
      </c>
      <c r="CX143">
        <f ca="1">IF(AND($B143&gt;0,SUM(CX$3:CX142)=0,SUM($H143:CW143)=0),$B143,0)</f>
        <v>0</v>
      </c>
      <c r="CY143">
        <f ca="1">IF(AND($B143&gt;0,SUM(CY$3:CY142)=0,SUM($H143:CX143)=0),$B143,0)</f>
        <v>0</v>
      </c>
      <c r="CZ143">
        <f ca="1">IF(AND($B143&gt;0,SUM(CZ$3:CZ142)=0,SUM($H143:CY143)=0),$B143,0)</f>
        <v>0</v>
      </c>
      <c r="DA143">
        <f ca="1">IF(AND($B143&gt;0,SUM(DA$3:DA142)=0,SUM($H143:CZ143)=0),$B143,0)</f>
        <v>0</v>
      </c>
      <c r="DB143">
        <f ca="1">IF(AND($B143&gt;0,SUM(DB$3:DB142)=0,SUM($H143:DA143)=0),$B143,0)</f>
        <v>0</v>
      </c>
      <c r="DC143">
        <f ca="1">IF(AND($B143&gt;0,SUM(DC$3:DC142)=0,SUM($H143:DB143)=0),$B143,0)</f>
        <v>0</v>
      </c>
      <c r="DD143">
        <f ca="1">IF(AND($B143&gt;0,SUM(DD$3:DD142)=0,SUM($H143:DC143)=0),$B143,0)</f>
        <v>0</v>
      </c>
      <c r="DE143">
        <f ca="1">IF(AND($B143&gt;0,SUM(DE$3:DE142)=0,SUM($H143:DD143)=0),$B143,0)</f>
        <v>0</v>
      </c>
      <c r="DF143">
        <f ca="1">IF(AND($B143&gt;0,SUM(DF$3:DF142)=0,SUM($H143:DE143)=0),$B143,0)</f>
        <v>0</v>
      </c>
      <c r="DG143">
        <f ca="1">IF(AND($B143&gt;0,SUM(DG$3:DG142)=0,SUM($H143:DF143)=0),$B143,0)</f>
        <v>0</v>
      </c>
      <c r="DH143">
        <f ca="1">IF(AND($B143&gt;0,SUM(DH$3:DH142)=0,SUM($H143:DG143)=0),$B143,0)</f>
        <v>0</v>
      </c>
      <c r="DI143">
        <f ca="1">IF(AND($B143&gt;0,SUM(DI$3:DI142)=0,SUM($H143:DH143)=0),$B143,0)</f>
        <v>0</v>
      </c>
      <c r="DJ143">
        <f ca="1">IF(AND($B143&gt;0,SUM(DJ$3:DJ142)=0,SUM($H143:DI143)=0),$B143,0)</f>
        <v>0</v>
      </c>
      <c r="DK143">
        <f ca="1">IF(AND($B143&gt;0,SUM(DK$3:DK142)=0,SUM($H143:DJ143)=0),$B143,0)</f>
        <v>0</v>
      </c>
      <c r="DL143">
        <f ca="1">IF(AND($B143&gt;0,SUM(DL$3:DL142)=0,SUM($H143:DK143)=0),$B143,0)</f>
        <v>0</v>
      </c>
      <c r="DM143">
        <f ca="1">IF(AND($B143&gt;0,SUM(DM$3:DM142)=0,SUM($H143:DL143)=0),$B143,0)</f>
        <v>0</v>
      </c>
      <c r="DN143">
        <f ca="1">IF(AND($B143&gt;0,SUM(DN$3:DN142)=0,SUM($H143:DM143)=0),$B143,0)</f>
        <v>0</v>
      </c>
      <c r="DO143">
        <f ca="1">IF(AND($B143&gt;0,SUM(DO$3:DO142)=0,SUM($H143:DN143)=0),$B143,0)</f>
        <v>0</v>
      </c>
      <c r="DP143">
        <f ca="1">IF(AND($B143&gt;0,SUM(DP$3:DP142)=0,SUM($H143:DO143)=0),$B143,0)</f>
        <v>0</v>
      </c>
      <c r="DQ143">
        <f ca="1">IF(AND($B143&gt;0,SUM(DQ$3:DQ142)=0,SUM($H143:DP143)=0),$B143,0)</f>
        <v>0</v>
      </c>
      <c r="DR143">
        <f ca="1">IF(AND($B143&gt;0,SUM(DR$3:DR142)=0,SUM($H143:DQ143)=0),$B143,0)</f>
        <v>0</v>
      </c>
      <c r="DS143">
        <f ca="1">IF(AND($B143&gt;0,SUM(DS$3:DS142)=0,SUM($H143:DR143)=0),$B143,0)</f>
        <v>0</v>
      </c>
      <c r="DT143">
        <f ca="1">IF(AND($B143&gt;0,SUM(DT$3:DT142)=0,SUM($H143:DS143)=0),$B143,0)</f>
        <v>0</v>
      </c>
      <c r="DU143">
        <f ca="1">IF(AND($B143&gt;0,SUM(DU$3:DU142)=0,SUM($H143:DT143)=0),$B143,0)</f>
        <v>0</v>
      </c>
      <c r="DV143">
        <f ca="1">IF(AND($B143&gt;0,SUM(DV$3:DV142)=0,SUM($H143:DU143)=0),$B143,0)</f>
        <v>0</v>
      </c>
      <c r="DW143">
        <f ca="1">IF(AND($B143&gt;0,SUM(DW$3:DW142)=0,SUM($H143:DV143)=0),$B143,0)</f>
        <v>0</v>
      </c>
      <c r="DX143">
        <f ca="1">IF(AND($B143&gt;0,SUM(DX$3:DX142)=0,SUM($H143:DW143)=0),$B143,0)</f>
        <v>0</v>
      </c>
      <c r="DY143">
        <f ca="1">IF(AND($B143&gt;0,SUM(DY$3:DY142)=0,SUM($H143:DX143)=0),$B143,0)</f>
        <v>0</v>
      </c>
      <c r="DZ143">
        <f ca="1">IF(AND($B143&gt;0,SUM(DZ$3:DZ142)=0,SUM($H143:DY143)=0),$B143,0)</f>
        <v>0</v>
      </c>
      <c r="EA143">
        <f ca="1">IF(AND($B143&gt;0,SUM(EA$3:EA142)=0,SUM($H143:DZ143)=0),$B143,0)</f>
        <v>0</v>
      </c>
      <c r="EB143">
        <f ca="1">IF(AND($B143&gt;0,SUM(EB$3:EB142)=0,SUM($H143:EA143)=0),$B143,0)</f>
        <v>0</v>
      </c>
      <c r="EC143">
        <f ca="1">IF(AND($B143&gt;0,SUM(EC$3:EC142)=0,SUM($H143:EB143)=0),$B143,0)</f>
        <v>0</v>
      </c>
      <c r="ED143">
        <f ca="1">IF(AND($B143&gt;0,SUM(ED$3:ED142)=0,SUM($H143:EC143)=0),$B143,0)</f>
        <v>0</v>
      </c>
      <c r="EE143">
        <f ca="1">IF(AND($B143&gt;0,SUM(EE$3:EE142)=0,SUM($H143:ED143)=0),$B143,0)</f>
        <v>0</v>
      </c>
      <c r="EF143">
        <f ca="1">IF(AND($B143&gt;0,SUM(EF$3:EF142)=0,SUM($H143:EE143)=0),$B143,0)</f>
        <v>0</v>
      </c>
      <c r="EG143">
        <f ca="1">IF(AND($B143&gt;0,SUM(EG$3:EG142)=0,SUM($H143:EF143)=0),$B143,0)</f>
        <v>0</v>
      </c>
      <c r="EH143">
        <f ca="1">IF(AND($B143&gt;0,SUM(EH$3:EH142)=0,SUM($H143:EG143)=0),$B143,0)</f>
        <v>0</v>
      </c>
      <c r="EI143">
        <f ca="1">IF(AND($B143&gt;0,SUM(EI$3:EI142)=0,SUM($H143:EH143)=0),$B143,0)</f>
        <v>0</v>
      </c>
      <c r="EJ143">
        <f ca="1">IF(AND($B143&gt;0,SUM(EJ$3:EJ142)=0,SUM($H143:EI143)=0),$B143,0)</f>
        <v>0</v>
      </c>
      <c r="EK143">
        <f ca="1">IF(AND($B143&gt;0,SUM(EK$3:EK142)=0,SUM($H143:EJ143)=0),$B143,0)</f>
        <v>0</v>
      </c>
      <c r="EL143">
        <f ca="1">IF(AND($B143&gt;0,SUM(EL$3:EL142)=0,SUM($H143:EK143)=0),$B143,0)</f>
        <v>0</v>
      </c>
      <c r="EM143">
        <f ca="1">IF(AND($B143&gt;0,SUM(EM$3:EM142)=0,SUM($H143:EL143)=0),$B143,0)</f>
        <v>0</v>
      </c>
      <c r="EN143">
        <f ca="1">IF(AND($B143&gt;0,SUM(EN$3:EN142)=0,SUM($H143:EM143)=0),$B143,0)</f>
        <v>0</v>
      </c>
      <c r="EO143">
        <f ca="1">IF(AND($B143&gt;0,SUM(EO$3:EO142)=0,SUM($H143:EN143)=0),$B143,0)</f>
        <v>0</v>
      </c>
      <c r="EP143">
        <f ca="1">IF(AND($B143&gt;0,SUM(EP$3:EP142)=0,SUM($H143:EO143)=0),$B143,0)</f>
        <v>0</v>
      </c>
      <c r="EQ143">
        <f ca="1">IF(AND($B143&gt;0,SUM(EQ$3:EQ142)=0,SUM($H143:EP143)=0),$B143,0)</f>
        <v>0</v>
      </c>
      <c r="ER143">
        <f ca="1">IF(AND($B143&gt;0,SUM(ER$3:ER142)=0,SUM($H143:EQ143)=0),$B143,0)</f>
        <v>0</v>
      </c>
      <c r="ES143">
        <f ca="1">IF(AND($B143&gt;0,SUM(ES$3:ES142)=0,SUM($H143:ER143)=0),$B143,0)</f>
        <v>0</v>
      </c>
      <c r="ET143">
        <f ca="1">IF(AND($B143&gt;0,SUM(ET$3:ET142)=0,SUM($H143:ES143)=0),$B143,0)</f>
        <v>0</v>
      </c>
      <c r="EU143">
        <f ca="1">IF(AND($B143&gt;0,SUM(EU$3:EU142)=0,SUM($H143:ET143)=0),$B143,0)</f>
        <v>0</v>
      </c>
      <c r="EV143">
        <f ca="1">IF(AND($B143&gt;0,SUM(EV$3:EV142)=0,SUM($H143:EU143)=0),$B143,0)</f>
        <v>0</v>
      </c>
      <c r="EW143">
        <f ca="1">IF(AND($B143&gt;0,SUM(EW$3:EW142)=0,SUM($H143:EV143)=0),$B143,0)</f>
        <v>0</v>
      </c>
      <c r="EX143">
        <f ca="1">IF(AND($B143&gt;0,SUM(EX$3:EX142)=0,SUM($H143:EW143)=0),$B143,0)</f>
        <v>0</v>
      </c>
      <c r="EY143">
        <f ca="1">IF(AND($B143&gt;0,SUM(EY$3:EY142)=0,SUM($H143:EX143)=0),$B143,0)</f>
        <v>0</v>
      </c>
      <c r="EZ143">
        <f ca="1">IF(AND($B143&gt;0,SUM(EZ$3:EZ142)=0,SUM($H143:EY143)=0),$B143,0)</f>
        <v>0</v>
      </c>
      <c r="FA143">
        <f ca="1">IF(AND($B143&gt;0,SUM(FA$3:FA142)=0,SUM($H143:EZ143)=0),$B143,0)</f>
        <v>0</v>
      </c>
      <c r="FB143">
        <f ca="1">IF(AND($B143&gt;0,SUM(FB$3:FB142)=0,SUM($H143:FA143)=0),$B143,0)</f>
        <v>0</v>
      </c>
      <c r="FC143">
        <f ca="1">IF(AND($B143&gt;0,SUM(FC$3:FC142)=0,SUM($H143:FB143)=0),$B143,0)</f>
        <v>0</v>
      </c>
      <c r="FD143">
        <f ca="1">IF(AND($B143&gt;0,SUM(FD$3:FD142)=0,SUM($H143:FC143)=0),$B143,0)</f>
        <v>0</v>
      </c>
      <c r="FE143">
        <f ca="1">IF(AND($B143&gt;0,SUM(FE$3:FE142)=0,SUM($H143:FD143)=0),$B143,0)</f>
        <v>0</v>
      </c>
      <c r="FF143">
        <f ca="1">IF(AND($B143&gt;0,SUM(FF$3:FF142)=0,SUM($H143:FE143)=0),$B143,0)</f>
        <v>0</v>
      </c>
      <c r="FG143">
        <f ca="1">IF(AND($B143&gt;0,SUM(FG$3:FG142)=0,SUM($H143:FF143)=0),$B143,0)</f>
        <v>0</v>
      </c>
      <c r="FH143">
        <f ca="1">IF(AND($B143&gt;0,SUM(FH$3:FH142)=0,SUM($H143:FG143)=0),$B143,0)</f>
        <v>0</v>
      </c>
      <c r="FI143">
        <f ca="1">IF(AND($B143&gt;0,SUM(FI$3:FI142)=0,SUM($H143:FH143)=0),$B143,0)</f>
        <v>0</v>
      </c>
      <c r="FJ143">
        <f ca="1">IF(AND($B143&gt;0,SUM(FJ$3:FJ142)=0,SUM($H143:FI143)=0),$B143,0)</f>
        <v>0</v>
      </c>
      <c r="FK143">
        <f ca="1">IF(AND($B143&gt;0,SUM(FK$3:FK142)=0,SUM($H143:FJ143)=0),$B143,0)</f>
        <v>0</v>
      </c>
      <c r="FL143">
        <f ca="1">IF(AND($B143&gt;0,SUM(FL$3:FL142)=0,SUM($H143:FK143)=0),$B143,0)</f>
        <v>0</v>
      </c>
      <c r="FM143">
        <f ca="1">IF(AND($B143&gt;0,SUM(FM$3:FM142)=0,SUM($H143:FL143)=0),$B143,0)</f>
        <v>0</v>
      </c>
      <c r="FN143">
        <f ca="1">IF(AND($B143&gt;0,SUM(FN$3:FN142)=0,SUM($H143:FM143)=0),$B143,0)</f>
        <v>0</v>
      </c>
      <c r="FS143" s="67" t="str">
        <f ca="1">ValintaohjelmaCentral!$C19</f>
        <v>0</v>
      </c>
      <c r="FT143" s="67" t="str">
        <f ca="1">ValintaohjelmaCentral!$F19</f>
        <v/>
      </c>
      <c r="FU143" s="342" t="str">
        <f>""</f>
        <v/>
      </c>
      <c r="FV143" s="374" t="str">
        <f ca="1">ValintaohjelmaCentral!$G19</f>
        <v>[5 - 0-]</v>
      </c>
      <c r="FW143">
        <f>IF(AND(ValintaohjelmaCentral!FY19&lt;&gt;"-",ValintaohjelmaCentral!FY19&lt;&gt;""),FV143,0)</f>
        <v>0</v>
      </c>
      <c r="FY143" s="67" t="str">
        <f ca="1">ValintaohjelmaCentral!$C19</f>
        <v>0</v>
      </c>
      <c r="FZ143" s="67" t="str">
        <f ca="1">ValintaohjelmaCentral!$F19</f>
        <v/>
      </c>
      <c r="GA143" s="342" t="str">
        <f>""</f>
        <v/>
      </c>
      <c r="GB143" s="374" t="str">
        <f ca="1">ValintaohjelmaCentral!$G19</f>
        <v>[5 - 0-]</v>
      </c>
      <c r="GE143" s="67" t="str">
        <f ca="1">ValintaohjelmaCentral!$C19</f>
        <v>0</v>
      </c>
      <c r="GF143" s="67" t="str">
        <f ca="1">ValintaohjelmaCentral!$F19</f>
        <v/>
      </c>
      <c r="GG143" s="342" t="str">
        <f>""</f>
        <v/>
      </c>
      <c r="GH143" s="374" t="str">
        <f ca="1">ValintaohjelmaCentral!$G19</f>
        <v>[5 - 0-]</v>
      </c>
    </row>
    <row r="144" spans="1:190" ht="15.75" hidden="1" thickBot="1" x14ac:dyDescent="0.3">
      <c r="A144">
        <v>144</v>
      </c>
      <c r="B144" s="369"/>
      <c r="C144" s="240" t="str">
        <f t="shared" ca="1" si="29"/>
        <v>0</v>
      </c>
      <c r="D144" s="240" t="str">
        <f t="shared" ca="1" si="29"/>
        <v/>
      </c>
      <c r="E144" s="240" t="str">
        <f t="shared" ca="1" si="29"/>
        <v/>
      </c>
      <c r="F144" s="240" t="str">
        <f t="shared" ca="1" si="29"/>
        <v>-</v>
      </c>
      <c r="G144" s="47">
        <f ca="1">INDEX($I$2:$FN$2,ROWS(G$2:G144))</f>
        <v>1</v>
      </c>
      <c r="H144">
        <v>0</v>
      </c>
      <c r="I144">
        <f ca="1">IF(AND($B144&gt;0,SUM(I$3:I143)=0,SUM($H144:H144)=0),$B144,0)</f>
        <v>0</v>
      </c>
      <c r="J144">
        <f ca="1">IF(AND($B144&gt;0,SUM(J$3:J143)=0,SUM($H144:I144)=0),$B144,0)</f>
        <v>0</v>
      </c>
      <c r="K144">
        <f ca="1">IF(AND($B144&gt;0,SUM(K$3:K143)=0,SUM($H144:J144)=0),$B144,0)</f>
        <v>0</v>
      </c>
      <c r="L144">
        <f ca="1">IF(AND($B144&gt;0,SUM(L$3:L143)=0,SUM($H144:K144)=0),$B144,0)</f>
        <v>0</v>
      </c>
      <c r="M144">
        <f ca="1">IF(AND($B144&gt;0,SUM(M$3:M143)=0,SUM($H144:L144)=0),$B144,0)</f>
        <v>0</v>
      </c>
      <c r="N144">
        <f ca="1">IF(AND($B144&gt;0,SUM(N$3:N143)=0,SUM($H144:M144)=0),$B144,0)</f>
        <v>0</v>
      </c>
      <c r="O144">
        <f ca="1">IF(AND($B144&gt;0,SUM(O$3:O143)=0,SUM($H144:N144)=0),$B144,0)</f>
        <v>0</v>
      </c>
      <c r="P144">
        <f ca="1">IF(AND($B144&gt;0,SUM(P$3:P143)=0,SUM($H144:O144)=0),$B144,0)</f>
        <v>0</v>
      </c>
      <c r="Q144">
        <f ca="1">IF(AND($B144&gt;0,SUM(Q$3:Q143)=0,SUM($H144:P144)=0),$B144,0)</f>
        <v>0</v>
      </c>
      <c r="R144">
        <f ca="1">IF(AND($B144&gt;0,SUM(R$3:R143)=0,SUM($H144:Q144)=0),$B144,0)</f>
        <v>0</v>
      </c>
      <c r="S144">
        <f ca="1">IF(AND($B144&gt;0,SUM(S$3:S143)=0,SUM($H144:R144)=0),$B144,0)</f>
        <v>0</v>
      </c>
      <c r="T144">
        <f ca="1">IF(AND($B144&gt;0,SUM(T$3:T143)=0,SUM($H144:S144)=0),$B144,0)</f>
        <v>0</v>
      </c>
      <c r="U144">
        <f ca="1">IF(AND($B144&gt;0,SUM(U$3:U143)=0,SUM($H144:T144)=0),$B144,0)</f>
        <v>0</v>
      </c>
      <c r="V144">
        <f ca="1">IF(AND($B144&gt;0,SUM(V$3:V143)=0,SUM($H144:U144)=0),$B144,0)</f>
        <v>0</v>
      </c>
      <c r="W144">
        <f ca="1">IF(AND($B144&gt;0,SUM(W$3:W143)=0,SUM($H144:V144)=0),$B144,0)</f>
        <v>0</v>
      </c>
      <c r="X144">
        <f ca="1">IF(AND($B144&gt;0,SUM(X$3:X143)=0,SUM($H144:W144)=0),$B144,0)</f>
        <v>0</v>
      </c>
      <c r="Y144">
        <f ca="1">IF(AND($B144&gt;0,SUM(Y$3:Y143)=0,SUM($H144:X144)=0),$B144,0)</f>
        <v>0</v>
      </c>
      <c r="Z144">
        <f ca="1">IF(AND($B144&gt;0,SUM(Z$3:Z143)=0,SUM($H144:Y144)=0),$B144,0)</f>
        <v>0</v>
      </c>
      <c r="AA144">
        <f ca="1">IF(AND($B144&gt;0,SUM(AA$3:AA143)=0,SUM($H144:Z144)=0),$B144,0)</f>
        <v>0</v>
      </c>
      <c r="AB144">
        <f ca="1">IF(AND($B144&gt;0,SUM(AB$3:AB143)=0,SUM($H144:AA144)=0),$B144,0)</f>
        <v>0</v>
      </c>
      <c r="AC144">
        <f ca="1">IF(AND($B144&gt;0,SUM(AC$3:AC143)=0,SUM($H144:AB144)=0),$B144,0)</f>
        <v>0</v>
      </c>
      <c r="AD144">
        <f ca="1">IF(AND($B144&gt;0,SUM(AD$3:AD143)=0,SUM($H144:AC144)=0),$B144,0)</f>
        <v>0</v>
      </c>
      <c r="AE144">
        <f ca="1">IF(AND($B144&gt;0,SUM(AE$3:AE143)=0,SUM($H144:AD144)=0),$B144,0)</f>
        <v>0</v>
      </c>
      <c r="AF144">
        <f ca="1">IF(AND($B144&gt;0,SUM(AF$3:AF143)=0,SUM($H144:AE144)=0),$B144,0)</f>
        <v>0</v>
      </c>
      <c r="AG144">
        <f ca="1">IF(AND($B144&gt;0,SUM(AG$3:AG143)=0,SUM($H144:AF144)=0),$B144,0)</f>
        <v>0</v>
      </c>
      <c r="AH144">
        <f ca="1">IF(AND($B144&gt;0,SUM(AH$3:AH143)=0,SUM($H144:AG144)=0),$B144,0)</f>
        <v>0</v>
      </c>
      <c r="AI144">
        <f ca="1">IF(AND($B144&gt;0,SUM(AI$3:AI143)=0,SUM($H144:AH144)=0),$B144,0)</f>
        <v>0</v>
      </c>
      <c r="AJ144">
        <f ca="1">IF(AND($B144&gt;0,SUM(AJ$3:AJ143)=0,SUM($H144:AI144)=0),$B144,0)</f>
        <v>0</v>
      </c>
      <c r="AK144">
        <f ca="1">IF(AND($B144&gt;0,SUM(AK$3:AK143)=0,SUM($H144:AJ144)=0),$B144,0)</f>
        <v>0</v>
      </c>
      <c r="AL144">
        <f ca="1">IF(AND($B144&gt;0,SUM(AL$3:AL143)=0,SUM($H144:AK144)=0),$B144,0)</f>
        <v>0</v>
      </c>
      <c r="AM144">
        <f ca="1">IF(AND($B144&gt;0,SUM(AM$3:AM143)=0,SUM($H144:AL144)=0),$B144,0)</f>
        <v>0</v>
      </c>
      <c r="AN144">
        <f ca="1">IF(AND($B144&gt;0,SUM(AN$3:AN143)=0,SUM($H144:AM144)=0),$B144,0)</f>
        <v>0</v>
      </c>
      <c r="AO144">
        <f ca="1">IF(AND($B144&gt;0,SUM(AO$3:AO143)=0,SUM($H144:AN144)=0),$B144,0)</f>
        <v>0</v>
      </c>
      <c r="AP144">
        <f ca="1">IF(AND($B144&gt;0,SUM(AP$3:AP143)=0,SUM($H144:AO144)=0),$B144,0)</f>
        <v>0</v>
      </c>
      <c r="AQ144">
        <f ca="1">IF(AND($B144&gt;0,SUM(AQ$3:AQ143)=0,SUM($H144:AP144)=0),$B144,0)</f>
        <v>0</v>
      </c>
      <c r="AR144">
        <f ca="1">IF(AND($B144&gt;0,SUM(AR$3:AR143)=0,SUM($H144:AQ144)=0),$B144,0)</f>
        <v>0</v>
      </c>
      <c r="AS144">
        <f ca="1">IF(AND($B144&gt;0,SUM(AS$3:AS143)=0,SUM($H144:AR144)=0),$B144,0)</f>
        <v>0</v>
      </c>
      <c r="AT144">
        <f ca="1">IF(AND($B144&gt;0,SUM(AT$3:AT143)=0,SUM($H144:AS144)=0),$B144,0)</f>
        <v>0</v>
      </c>
      <c r="AU144">
        <f ca="1">IF(AND($B144&gt;0,SUM(AU$3:AU143)=0,SUM($H144:AT144)=0),$B144,0)</f>
        <v>0</v>
      </c>
      <c r="AV144">
        <f ca="1">IF(AND($B144&gt;0,SUM(AV$3:AV143)=0,SUM($H144:AU144)=0),$B144,0)</f>
        <v>0</v>
      </c>
      <c r="AW144">
        <f ca="1">IF(AND($B144&gt;0,SUM(AW$3:AW143)=0,SUM($H144:AV144)=0),$B144,0)</f>
        <v>0</v>
      </c>
      <c r="AX144">
        <f ca="1">IF(AND($B144&gt;0,SUM(AX$3:AX143)=0,SUM($H144:AW144)=0),$B144,0)</f>
        <v>0</v>
      </c>
      <c r="AY144">
        <f ca="1">IF(AND($B144&gt;0,SUM(AY$3:AY143)=0,SUM($H144:AX144)=0),$B144,0)</f>
        <v>0</v>
      </c>
      <c r="AZ144">
        <f ca="1">IF(AND($B144&gt;0,SUM(AZ$3:AZ143)=0,SUM($H144:AY144)=0),$B144,0)</f>
        <v>0</v>
      </c>
      <c r="BA144">
        <f ca="1">IF(AND($B144&gt;0,SUM(BA$3:BA143)=0,SUM($H144:AZ144)=0),$B144,0)</f>
        <v>0</v>
      </c>
      <c r="BB144">
        <f ca="1">IF(AND($B144&gt;0,SUM(BB$3:BB143)=0,SUM($H144:BA144)=0),$B144,0)</f>
        <v>0</v>
      </c>
      <c r="BC144">
        <f ca="1">IF(AND($B144&gt;0,SUM(BC$3:BC143)=0,SUM($H144:BB144)=0),$B144,0)</f>
        <v>0</v>
      </c>
      <c r="BD144">
        <f ca="1">IF(AND($B144&gt;0,SUM(BD$3:BD143)=0,SUM($H144:BC144)=0),$B144,0)</f>
        <v>0</v>
      </c>
      <c r="BE144">
        <f ca="1">IF(AND($B144&gt;0,SUM(BE$3:BE143)=0,SUM($H144:BD144)=0),$B144,0)</f>
        <v>0</v>
      </c>
      <c r="BF144">
        <f ca="1">IF(AND($B144&gt;0,SUM(BF$3:BF143)=0,SUM($H144:BE144)=0),$B144,0)</f>
        <v>0</v>
      </c>
      <c r="BG144">
        <f ca="1">IF(AND($B144&gt;0,SUM(BG$3:BG143)=0,SUM($H144:BF144)=0),$B144,0)</f>
        <v>0</v>
      </c>
      <c r="BH144">
        <f ca="1">IF(AND($B144&gt;0,SUM(BH$3:BH143)=0,SUM($H144:BG144)=0),$B144,0)</f>
        <v>0</v>
      </c>
      <c r="BI144">
        <f ca="1">IF(AND($B144&gt;0,SUM(BI$3:BI143)=0,SUM($H144:BH144)=0),$B144,0)</f>
        <v>0</v>
      </c>
      <c r="BJ144">
        <f ca="1">IF(AND($B144&gt;0,SUM(BJ$3:BJ143)=0,SUM($H144:BI144)=0),$B144,0)</f>
        <v>0</v>
      </c>
      <c r="BK144">
        <f ca="1">IF(AND($B144&gt;0,SUM(BK$3:BK143)=0,SUM($H144:BJ144)=0),$B144,0)</f>
        <v>0</v>
      </c>
      <c r="BL144">
        <f ca="1">IF(AND($B144&gt;0,SUM(BL$3:BL143)=0,SUM($H144:BK144)=0),$B144,0)</f>
        <v>0</v>
      </c>
      <c r="BM144">
        <f ca="1">IF(AND($B144&gt;0,SUM(BM$3:BM143)=0,SUM($H144:BL144)=0),$B144,0)</f>
        <v>0</v>
      </c>
      <c r="BN144">
        <f ca="1">IF(AND($B144&gt;0,SUM(BN$3:BN143)=0,SUM($H144:BM144)=0),$B144,0)</f>
        <v>0</v>
      </c>
      <c r="BO144">
        <f ca="1">IF(AND($B144&gt;0,SUM(BO$3:BO143)=0,SUM($H144:BN144)=0),$B144,0)</f>
        <v>0</v>
      </c>
      <c r="BP144">
        <f ca="1">IF(AND($B144&gt;0,SUM(BP$3:BP143)=0,SUM($H144:BO144)=0),$B144,0)</f>
        <v>0</v>
      </c>
      <c r="BQ144">
        <f ca="1">IF(AND($B144&gt;0,SUM(BQ$3:BQ143)=0,SUM($H144:BP144)=0),$B144,0)</f>
        <v>0</v>
      </c>
      <c r="BR144">
        <f ca="1">IF(AND($B144&gt;0,SUM(BR$3:BR143)=0,SUM($H144:BQ144)=0),$B144,0)</f>
        <v>0</v>
      </c>
      <c r="BS144">
        <f ca="1">IF(AND($B144&gt;0,SUM(BS$3:BS143)=0,SUM($H144:BR144)=0),$B144,0)</f>
        <v>0</v>
      </c>
      <c r="BT144">
        <f ca="1">IF(AND($B144&gt;0,SUM(BT$3:BT143)=0,SUM($H144:BS144)=0),$B144,0)</f>
        <v>0</v>
      </c>
      <c r="BU144">
        <f ca="1">IF(AND($B144&gt;0,SUM(BU$3:BU143)=0,SUM($H144:BT144)=0),$B144,0)</f>
        <v>0</v>
      </c>
      <c r="BV144">
        <f ca="1">IF(AND($B144&gt;0,SUM(BV$3:BV143)=0,SUM($H144:BU144)=0),$B144,0)</f>
        <v>0</v>
      </c>
      <c r="BW144">
        <f ca="1">IF(AND($B144&gt;0,SUM(BW$3:BW143)=0,SUM($H144:BV144)=0),$B144,0)</f>
        <v>0</v>
      </c>
      <c r="BX144">
        <f ca="1">IF(AND($B144&gt;0,SUM(BX$3:BX143)=0,SUM($H144:BW144)=0),$B144,0)</f>
        <v>0</v>
      </c>
      <c r="BY144">
        <f ca="1">IF(AND($B144&gt;0,SUM(BY$3:BY143)=0,SUM($H144:BX144)=0),$B144,0)</f>
        <v>0</v>
      </c>
      <c r="BZ144">
        <f ca="1">IF(AND($B144&gt;0,SUM(BZ$3:BZ143)=0,SUM($H144:BY144)=0),$B144,0)</f>
        <v>0</v>
      </c>
      <c r="CA144">
        <f ca="1">IF(AND($B144&gt;0,SUM(CA$3:CA143)=0,SUM($H144:BZ144)=0),$B144,0)</f>
        <v>0</v>
      </c>
      <c r="CB144">
        <f ca="1">IF(AND($B144&gt;0,SUM(CB$3:CB143)=0,SUM($H144:CA144)=0),$B144,0)</f>
        <v>0</v>
      </c>
      <c r="CC144">
        <f ca="1">IF(AND($B144&gt;0,SUM(CC$3:CC143)=0,SUM($H144:CB144)=0),$B144,0)</f>
        <v>0</v>
      </c>
      <c r="CD144">
        <f ca="1">IF(AND($B144&gt;0,SUM(CD$3:CD143)=0,SUM($H144:CC144)=0),$B144,0)</f>
        <v>0</v>
      </c>
      <c r="CE144">
        <f ca="1">IF(AND($B144&gt;0,SUM(CE$3:CE143)=0,SUM($H144:CD144)=0),$B144,0)</f>
        <v>0</v>
      </c>
      <c r="CF144">
        <f ca="1">IF(AND($B144&gt;0,SUM(CF$3:CF143)=0,SUM($H144:CE144)=0),$B144,0)</f>
        <v>0</v>
      </c>
      <c r="CG144">
        <f ca="1">IF(AND($B144&gt;0,SUM(CG$3:CG143)=0,SUM($H144:CF144)=0),$B144,0)</f>
        <v>0</v>
      </c>
      <c r="CH144">
        <f ca="1">IF(AND($B144&gt;0,SUM(CH$3:CH143)=0,SUM($H144:CG144)=0),$B144,0)</f>
        <v>0</v>
      </c>
      <c r="CI144">
        <f ca="1">IF(AND($B144&gt;0,SUM(CI$3:CI143)=0,SUM($H144:CH144)=0),$B144,0)</f>
        <v>0</v>
      </c>
      <c r="CJ144">
        <f ca="1">IF(AND($B144&gt;0,SUM(CJ$3:CJ143)=0,SUM($H144:CI144)=0),$B144,0)</f>
        <v>0</v>
      </c>
      <c r="CK144">
        <f ca="1">IF(AND($B144&gt;0,SUM(CK$3:CK143)=0,SUM($H144:CJ144)=0),$B144,0)</f>
        <v>0</v>
      </c>
      <c r="CL144">
        <f ca="1">IF(AND($B144&gt;0,SUM(CL$3:CL143)=0,SUM($H144:CK144)=0),$B144,0)</f>
        <v>0</v>
      </c>
      <c r="CM144">
        <f ca="1">IF(AND($B144&gt;0,SUM(CM$3:CM143)=0,SUM($H144:CL144)=0),$B144,0)</f>
        <v>0</v>
      </c>
      <c r="CN144">
        <f ca="1">IF(AND($B144&gt;0,SUM(CN$3:CN143)=0,SUM($H144:CM144)=0),$B144,0)</f>
        <v>0</v>
      </c>
      <c r="CO144">
        <f ca="1">IF(AND($B144&gt;0,SUM(CO$3:CO143)=0,SUM($H144:CN144)=0),$B144,0)</f>
        <v>0</v>
      </c>
      <c r="CP144">
        <f ca="1">IF(AND($B144&gt;0,SUM(CP$3:CP143)=0,SUM($H144:CO144)=0),$B144,0)</f>
        <v>0</v>
      </c>
      <c r="CQ144">
        <f ca="1">IF(AND($B144&gt;0,SUM(CQ$3:CQ143)=0,SUM($H144:CP144)=0),$B144,0)</f>
        <v>0</v>
      </c>
      <c r="CR144">
        <f ca="1">IF(AND($B144&gt;0,SUM(CR$3:CR143)=0,SUM($H144:CQ144)=0),$B144,0)</f>
        <v>0</v>
      </c>
      <c r="CS144">
        <f ca="1">IF(AND($B144&gt;0,SUM(CS$3:CS143)=0,SUM($H144:CR144)=0),$B144,0)</f>
        <v>0</v>
      </c>
      <c r="CT144">
        <f ca="1">IF(AND($B144&gt;0,SUM(CT$3:CT143)=0,SUM($H144:CS144)=0),$B144,0)</f>
        <v>0</v>
      </c>
      <c r="CU144">
        <f ca="1">IF(AND($B144&gt;0,SUM(CU$3:CU143)=0,SUM($H144:CT144)=0),$B144,0)</f>
        <v>0</v>
      </c>
      <c r="CV144">
        <f ca="1">IF(AND($B144&gt;0,SUM(CV$3:CV143)=0,SUM($H144:CU144)=0),$B144,0)</f>
        <v>0</v>
      </c>
      <c r="CW144">
        <f ca="1">IF(AND($B144&gt;0,SUM(CW$3:CW143)=0,SUM($H144:CV144)=0),$B144,0)</f>
        <v>0</v>
      </c>
      <c r="CX144">
        <f ca="1">IF(AND($B144&gt;0,SUM(CX$3:CX143)=0,SUM($H144:CW144)=0),$B144,0)</f>
        <v>0</v>
      </c>
      <c r="CY144">
        <f ca="1">IF(AND($B144&gt;0,SUM(CY$3:CY143)=0,SUM($H144:CX144)=0),$B144,0)</f>
        <v>0</v>
      </c>
      <c r="CZ144">
        <f ca="1">IF(AND($B144&gt;0,SUM(CZ$3:CZ143)=0,SUM($H144:CY144)=0),$B144,0)</f>
        <v>0</v>
      </c>
      <c r="DA144">
        <f ca="1">IF(AND($B144&gt;0,SUM(DA$3:DA143)=0,SUM($H144:CZ144)=0),$B144,0)</f>
        <v>0</v>
      </c>
      <c r="DB144">
        <f ca="1">IF(AND($B144&gt;0,SUM(DB$3:DB143)=0,SUM($H144:DA144)=0),$B144,0)</f>
        <v>0</v>
      </c>
      <c r="DC144">
        <f ca="1">IF(AND($B144&gt;0,SUM(DC$3:DC143)=0,SUM($H144:DB144)=0),$B144,0)</f>
        <v>0</v>
      </c>
      <c r="DD144">
        <f ca="1">IF(AND($B144&gt;0,SUM(DD$3:DD143)=0,SUM($H144:DC144)=0),$B144,0)</f>
        <v>0</v>
      </c>
      <c r="DE144">
        <f ca="1">IF(AND($B144&gt;0,SUM(DE$3:DE143)=0,SUM($H144:DD144)=0),$B144,0)</f>
        <v>0</v>
      </c>
      <c r="DF144">
        <f ca="1">IF(AND($B144&gt;0,SUM(DF$3:DF143)=0,SUM($H144:DE144)=0),$B144,0)</f>
        <v>0</v>
      </c>
      <c r="DG144">
        <f ca="1">IF(AND($B144&gt;0,SUM(DG$3:DG143)=0,SUM($H144:DF144)=0),$B144,0)</f>
        <v>0</v>
      </c>
      <c r="DH144">
        <f ca="1">IF(AND($B144&gt;0,SUM(DH$3:DH143)=0,SUM($H144:DG144)=0),$B144,0)</f>
        <v>0</v>
      </c>
      <c r="DI144">
        <f ca="1">IF(AND($B144&gt;0,SUM(DI$3:DI143)=0,SUM($H144:DH144)=0),$B144,0)</f>
        <v>0</v>
      </c>
      <c r="DJ144">
        <f ca="1">IF(AND($B144&gt;0,SUM(DJ$3:DJ143)=0,SUM($H144:DI144)=0),$B144,0)</f>
        <v>0</v>
      </c>
      <c r="DK144">
        <f ca="1">IF(AND($B144&gt;0,SUM(DK$3:DK143)=0,SUM($H144:DJ144)=0),$B144,0)</f>
        <v>0</v>
      </c>
      <c r="DL144">
        <f ca="1">IF(AND($B144&gt;0,SUM(DL$3:DL143)=0,SUM($H144:DK144)=0),$B144,0)</f>
        <v>0</v>
      </c>
      <c r="DM144">
        <f ca="1">IF(AND($B144&gt;0,SUM(DM$3:DM143)=0,SUM($H144:DL144)=0),$B144,0)</f>
        <v>0</v>
      </c>
      <c r="DN144">
        <f ca="1">IF(AND($B144&gt;0,SUM(DN$3:DN143)=0,SUM($H144:DM144)=0),$B144,0)</f>
        <v>0</v>
      </c>
      <c r="DO144">
        <f ca="1">IF(AND($B144&gt;0,SUM(DO$3:DO143)=0,SUM($H144:DN144)=0),$B144,0)</f>
        <v>0</v>
      </c>
      <c r="DP144">
        <f ca="1">IF(AND($B144&gt;0,SUM(DP$3:DP143)=0,SUM($H144:DO144)=0),$B144,0)</f>
        <v>0</v>
      </c>
      <c r="DQ144">
        <f ca="1">IF(AND($B144&gt;0,SUM(DQ$3:DQ143)=0,SUM($H144:DP144)=0),$B144,0)</f>
        <v>0</v>
      </c>
      <c r="DR144">
        <f ca="1">IF(AND($B144&gt;0,SUM(DR$3:DR143)=0,SUM($H144:DQ144)=0),$B144,0)</f>
        <v>0</v>
      </c>
      <c r="DS144">
        <f ca="1">IF(AND($B144&gt;0,SUM(DS$3:DS143)=0,SUM($H144:DR144)=0),$B144,0)</f>
        <v>0</v>
      </c>
      <c r="DT144">
        <f ca="1">IF(AND($B144&gt;0,SUM(DT$3:DT143)=0,SUM($H144:DS144)=0),$B144,0)</f>
        <v>0</v>
      </c>
      <c r="DU144">
        <f ca="1">IF(AND($B144&gt;0,SUM(DU$3:DU143)=0,SUM($H144:DT144)=0),$B144,0)</f>
        <v>0</v>
      </c>
      <c r="DV144">
        <f ca="1">IF(AND($B144&gt;0,SUM(DV$3:DV143)=0,SUM($H144:DU144)=0),$B144,0)</f>
        <v>0</v>
      </c>
      <c r="DW144">
        <f ca="1">IF(AND($B144&gt;0,SUM(DW$3:DW143)=0,SUM($H144:DV144)=0),$B144,0)</f>
        <v>0</v>
      </c>
      <c r="DX144">
        <f ca="1">IF(AND($B144&gt;0,SUM(DX$3:DX143)=0,SUM($H144:DW144)=0),$B144,0)</f>
        <v>0</v>
      </c>
      <c r="DY144">
        <f ca="1">IF(AND($B144&gt;0,SUM(DY$3:DY143)=0,SUM($H144:DX144)=0),$B144,0)</f>
        <v>0</v>
      </c>
      <c r="DZ144">
        <f ca="1">IF(AND($B144&gt;0,SUM(DZ$3:DZ143)=0,SUM($H144:DY144)=0),$B144,0)</f>
        <v>0</v>
      </c>
      <c r="EA144">
        <f ca="1">IF(AND($B144&gt;0,SUM(EA$3:EA143)=0,SUM($H144:DZ144)=0),$B144,0)</f>
        <v>0</v>
      </c>
      <c r="EB144">
        <f ca="1">IF(AND($B144&gt;0,SUM(EB$3:EB143)=0,SUM($H144:EA144)=0),$B144,0)</f>
        <v>0</v>
      </c>
      <c r="EC144">
        <f ca="1">IF(AND($B144&gt;0,SUM(EC$3:EC143)=0,SUM($H144:EB144)=0),$B144,0)</f>
        <v>0</v>
      </c>
      <c r="ED144">
        <f ca="1">IF(AND($B144&gt;0,SUM(ED$3:ED143)=0,SUM($H144:EC144)=0),$B144,0)</f>
        <v>0</v>
      </c>
      <c r="EE144">
        <f ca="1">IF(AND($B144&gt;0,SUM(EE$3:EE143)=0,SUM($H144:ED144)=0),$B144,0)</f>
        <v>0</v>
      </c>
      <c r="EF144">
        <f ca="1">IF(AND($B144&gt;0,SUM(EF$3:EF143)=0,SUM($H144:EE144)=0),$B144,0)</f>
        <v>0</v>
      </c>
      <c r="EG144">
        <f ca="1">IF(AND($B144&gt;0,SUM(EG$3:EG143)=0,SUM($H144:EF144)=0),$B144,0)</f>
        <v>0</v>
      </c>
      <c r="EH144">
        <f ca="1">IF(AND($B144&gt;0,SUM(EH$3:EH143)=0,SUM($H144:EG144)=0),$B144,0)</f>
        <v>0</v>
      </c>
      <c r="EI144">
        <f ca="1">IF(AND($B144&gt;0,SUM(EI$3:EI143)=0,SUM($H144:EH144)=0),$B144,0)</f>
        <v>0</v>
      </c>
      <c r="EJ144">
        <f ca="1">IF(AND($B144&gt;0,SUM(EJ$3:EJ143)=0,SUM($H144:EI144)=0),$B144,0)</f>
        <v>0</v>
      </c>
      <c r="EK144">
        <f ca="1">IF(AND($B144&gt;0,SUM(EK$3:EK143)=0,SUM($H144:EJ144)=0),$B144,0)</f>
        <v>0</v>
      </c>
      <c r="EL144">
        <f ca="1">IF(AND($B144&gt;0,SUM(EL$3:EL143)=0,SUM($H144:EK144)=0),$B144,0)</f>
        <v>0</v>
      </c>
      <c r="EM144">
        <f ca="1">IF(AND($B144&gt;0,SUM(EM$3:EM143)=0,SUM($H144:EL144)=0),$B144,0)</f>
        <v>0</v>
      </c>
      <c r="EN144">
        <f ca="1">IF(AND($B144&gt;0,SUM(EN$3:EN143)=0,SUM($H144:EM144)=0),$B144,0)</f>
        <v>0</v>
      </c>
      <c r="EO144">
        <f ca="1">IF(AND($B144&gt;0,SUM(EO$3:EO143)=0,SUM($H144:EN144)=0),$B144,0)</f>
        <v>0</v>
      </c>
      <c r="EP144">
        <f ca="1">IF(AND($B144&gt;0,SUM(EP$3:EP143)=0,SUM($H144:EO144)=0),$B144,0)</f>
        <v>0</v>
      </c>
      <c r="EQ144">
        <f ca="1">IF(AND($B144&gt;0,SUM(EQ$3:EQ143)=0,SUM($H144:EP144)=0),$B144,0)</f>
        <v>0</v>
      </c>
      <c r="ER144">
        <f ca="1">IF(AND($B144&gt;0,SUM(ER$3:ER143)=0,SUM($H144:EQ144)=0),$B144,0)</f>
        <v>0</v>
      </c>
      <c r="ES144">
        <f ca="1">IF(AND($B144&gt;0,SUM(ES$3:ES143)=0,SUM($H144:ER144)=0),$B144,0)</f>
        <v>0</v>
      </c>
      <c r="ET144">
        <f ca="1">IF(AND($B144&gt;0,SUM(ET$3:ET143)=0,SUM($H144:ES144)=0),$B144,0)</f>
        <v>0</v>
      </c>
      <c r="EU144">
        <f ca="1">IF(AND($B144&gt;0,SUM(EU$3:EU143)=0,SUM($H144:ET144)=0),$B144,0)</f>
        <v>0</v>
      </c>
      <c r="EV144">
        <f ca="1">IF(AND($B144&gt;0,SUM(EV$3:EV143)=0,SUM($H144:EU144)=0),$B144,0)</f>
        <v>0</v>
      </c>
      <c r="EW144">
        <f ca="1">IF(AND($B144&gt;0,SUM(EW$3:EW143)=0,SUM($H144:EV144)=0),$B144,0)</f>
        <v>0</v>
      </c>
      <c r="EX144">
        <f ca="1">IF(AND($B144&gt;0,SUM(EX$3:EX143)=0,SUM($H144:EW144)=0),$B144,0)</f>
        <v>0</v>
      </c>
      <c r="EY144">
        <f ca="1">IF(AND($B144&gt;0,SUM(EY$3:EY143)=0,SUM($H144:EX144)=0),$B144,0)</f>
        <v>0</v>
      </c>
      <c r="EZ144">
        <f ca="1">IF(AND($B144&gt;0,SUM(EZ$3:EZ143)=0,SUM($H144:EY144)=0),$B144,0)</f>
        <v>0</v>
      </c>
      <c r="FA144">
        <f ca="1">IF(AND($B144&gt;0,SUM(FA$3:FA143)=0,SUM($H144:EZ144)=0),$B144,0)</f>
        <v>0</v>
      </c>
      <c r="FB144">
        <f ca="1">IF(AND($B144&gt;0,SUM(FB$3:FB143)=0,SUM($H144:FA144)=0),$B144,0)</f>
        <v>0</v>
      </c>
      <c r="FC144">
        <f ca="1">IF(AND($B144&gt;0,SUM(FC$3:FC143)=0,SUM($H144:FB144)=0),$B144,0)</f>
        <v>0</v>
      </c>
      <c r="FD144">
        <f ca="1">IF(AND($B144&gt;0,SUM(FD$3:FD143)=0,SUM($H144:FC144)=0),$B144,0)</f>
        <v>0</v>
      </c>
      <c r="FE144">
        <f ca="1">IF(AND($B144&gt;0,SUM(FE$3:FE143)=0,SUM($H144:FD144)=0),$B144,0)</f>
        <v>0</v>
      </c>
      <c r="FF144">
        <f ca="1">IF(AND($B144&gt;0,SUM(FF$3:FF143)=0,SUM($H144:FE144)=0),$B144,0)</f>
        <v>0</v>
      </c>
      <c r="FG144">
        <f ca="1">IF(AND($B144&gt;0,SUM(FG$3:FG143)=0,SUM($H144:FF144)=0),$B144,0)</f>
        <v>0</v>
      </c>
      <c r="FH144">
        <f ca="1">IF(AND($B144&gt;0,SUM(FH$3:FH143)=0,SUM($H144:FG144)=0),$B144,0)</f>
        <v>0</v>
      </c>
      <c r="FI144">
        <f ca="1">IF(AND($B144&gt;0,SUM(FI$3:FI143)=0,SUM($H144:FH144)=0),$B144,0)</f>
        <v>0</v>
      </c>
      <c r="FJ144">
        <f ca="1">IF(AND($B144&gt;0,SUM(FJ$3:FJ143)=0,SUM($H144:FI144)=0),$B144,0)</f>
        <v>0</v>
      </c>
      <c r="FK144">
        <f ca="1">IF(AND($B144&gt;0,SUM(FK$3:FK143)=0,SUM($H144:FJ144)=0),$B144,0)</f>
        <v>0</v>
      </c>
      <c r="FL144">
        <f ca="1">IF(AND($B144&gt;0,SUM(FL$3:FL143)=0,SUM($H144:FK144)=0),$B144,0)</f>
        <v>0</v>
      </c>
      <c r="FM144">
        <f ca="1">IF(AND($B144&gt;0,SUM(FM$3:FM143)=0,SUM($H144:FL144)=0),$B144,0)</f>
        <v>0</v>
      </c>
      <c r="FN144">
        <f ca="1">IF(AND($B144&gt;0,SUM(FN$3:FN143)=0,SUM($H144:FM144)=0),$B144,0)</f>
        <v>0</v>
      </c>
      <c r="FS144" s="67" t="str">
        <f ca="1">ValintaohjelmaCentral!$C20</f>
        <v>0</v>
      </c>
      <c r="FT144" s="67" t="str">
        <f ca="1">ValintaohjelmaCentral!$F20</f>
        <v/>
      </c>
      <c r="FU144" s="342" t="str">
        <f>""</f>
        <v/>
      </c>
      <c r="FV144" s="374" t="str">
        <f ca="1">ValintaohjelmaCentral!$G20</f>
        <v>-</v>
      </c>
      <c r="FW144" s="333"/>
      <c r="FY144" s="67" t="str">
        <f ca="1">ValintaohjelmaCentral!$C20</f>
        <v>0</v>
      </c>
      <c r="FZ144" s="67" t="str">
        <f ca="1">ValintaohjelmaCentral!$F20</f>
        <v/>
      </c>
      <c r="GA144" s="342" t="str">
        <f>""</f>
        <v/>
      </c>
      <c r="GB144" s="374" t="str">
        <f ca="1">ValintaohjelmaCentral!$G20</f>
        <v>-</v>
      </c>
      <c r="GE144" s="67" t="str">
        <f ca="1">ValintaohjelmaCentral!$C20</f>
        <v>0</v>
      </c>
      <c r="GF144" s="67" t="str">
        <f ca="1">ValintaohjelmaCentral!$F20</f>
        <v/>
      </c>
      <c r="GG144" s="342" t="str">
        <f>""</f>
        <v/>
      </c>
      <c r="GH144" s="374" t="str">
        <f ca="1">ValintaohjelmaCentral!$G20</f>
        <v>-</v>
      </c>
    </row>
    <row r="145" spans="1:190" ht="15.75" hidden="1" thickBot="1" x14ac:dyDescent="0.3">
      <c r="A145">
        <v>145</v>
      </c>
      <c r="B145" s="369"/>
      <c r="C145" s="240" t="str">
        <f t="shared" ca="1" si="29"/>
        <v>0</v>
      </c>
      <c r="D145" s="240" t="str">
        <f t="shared" ca="1" si="29"/>
        <v/>
      </c>
      <c r="E145" s="240" t="str">
        <f t="shared" ca="1" si="29"/>
        <v/>
      </c>
      <c r="F145" s="240" t="str">
        <f t="shared" ca="1" si="29"/>
        <v>-</v>
      </c>
      <c r="G145" s="47">
        <f ca="1">INDEX($I$2:$FN$2,ROWS(G$2:G145))</f>
        <v>1</v>
      </c>
      <c r="H145">
        <v>0</v>
      </c>
      <c r="I145">
        <f ca="1">IF(AND($B145&gt;0,SUM(I$3:I144)=0,SUM($H145:H145)=0),$B145,0)</f>
        <v>0</v>
      </c>
      <c r="J145">
        <f ca="1">IF(AND($B145&gt;0,SUM(J$3:J144)=0,SUM($H145:I145)=0),$B145,0)</f>
        <v>0</v>
      </c>
      <c r="K145">
        <f ca="1">IF(AND($B145&gt;0,SUM(K$3:K144)=0,SUM($H145:J145)=0),$B145,0)</f>
        <v>0</v>
      </c>
      <c r="L145">
        <f ca="1">IF(AND($B145&gt;0,SUM(L$3:L144)=0,SUM($H145:K145)=0),$B145,0)</f>
        <v>0</v>
      </c>
      <c r="M145">
        <f ca="1">IF(AND($B145&gt;0,SUM(M$3:M144)=0,SUM($H145:L145)=0),$B145,0)</f>
        <v>0</v>
      </c>
      <c r="N145">
        <f ca="1">IF(AND($B145&gt;0,SUM(N$3:N144)=0,SUM($H145:M145)=0),$B145,0)</f>
        <v>0</v>
      </c>
      <c r="O145">
        <f ca="1">IF(AND($B145&gt;0,SUM(O$3:O144)=0,SUM($H145:N145)=0),$B145,0)</f>
        <v>0</v>
      </c>
      <c r="P145">
        <f ca="1">IF(AND($B145&gt;0,SUM(P$3:P144)=0,SUM($H145:O145)=0),$B145,0)</f>
        <v>0</v>
      </c>
      <c r="Q145">
        <f ca="1">IF(AND($B145&gt;0,SUM(Q$3:Q144)=0,SUM($H145:P145)=0),$B145,0)</f>
        <v>0</v>
      </c>
      <c r="R145">
        <f ca="1">IF(AND($B145&gt;0,SUM(R$3:R144)=0,SUM($H145:Q145)=0),$B145,0)</f>
        <v>0</v>
      </c>
      <c r="S145">
        <f ca="1">IF(AND($B145&gt;0,SUM(S$3:S144)=0,SUM($H145:R145)=0),$B145,0)</f>
        <v>0</v>
      </c>
      <c r="T145">
        <f ca="1">IF(AND($B145&gt;0,SUM(T$3:T144)=0,SUM($H145:S145)=0),$B145,0)</f>
        <v>0</v>
      </c>
      <c r="U145">
        <f ca="1">IF(AND($B145&gt;0,SUM(U$3:U144)=0,SUM($H145:T145)=0),$B145,0)</f>
        <v>0</v>
      </c>
      <c r="V145">
        <f ca="1">IF(AND($B145&gt;0,SUM(V$3:V144)=0,SUM($H145:U145)=0),$B145,0)</f>
        <v>0</v>
      </c>
      <c r="W145">
        <f ca="1">IF(AND($B145&gt;0,SUM(W$3:W144)=0,SUM($H145:V145)=0),$B145,0)</f>
        <v>0</v>
      </c>
      <c r="X145">
        <f ca="1">IF(AND($B145&gt;0,SUM(X$3:X144)=0,SUM($H145:W145)=0),$B145,0)</f>
        <v>0</v>
      </c>
      <c r="Y145">
        <f ca="1">IF(AND($B145&gt;0,SUM(Y$3:Y144)=0,SUM($H145:X145)=0),$B145,0)</f>
        <v>0</v>
      </c>
      <c r="Z145">
        <f ca="1">IF(AND($B145&gt;0,SUM(Z$3:Z144)=0,SUM($H145:Y145)=0),$B145,0)</f>
        <v>0</v>
      </c>
      <c r="AA145">
        <f ca="1">IF(AND($B145&gt;0,SUM(AA$3:AA144)=0,SUM($H145:Z145)=0),$B145,0)</f>
        <v>0</v>
      </c>
      <c r="AB145">
        <f ca="1">IF(AND($B145&gt;0,SUM(AB$3:AB144)=0,SUM($H145:AA145)=0),$B145,0)</f>
        <v>0</v>
      </c>
      <c r="AC145">
        <f ca="1">IF(AND($B145&gt;0,SUM(AC$3:AC144)=0,SUM($H145:AB145)=0),$B145,0)</f>
        <v>0</v>
      </c>
      <c r="AD145">
        <f ca="1">IF(AND($B145&gt;0,SUM(AD$3:AD144)=0,SUM($H145:AC145)=0),$B145,0)</f>
        <v>0</v>
      </c>
      <c r="AE145">
        <f ca="1">IF(AND($B145&gt;0,SUM(AE$3:AE144)=0,SUM($H145:AD145)=0),$B145,0)</f>
        <v>0</v>
      </c>
      <c r="AF145">
        <f ca="1">IF(AND($B145&gt;0,SUM(AF$3:AF144)=0,SUM($H145:AE145)=0),$B145,0)</f>
        <v>0</v>
      </c>
      <c r="AG145">
        <f ca="1">IF(AND($B145&gt;0,SUM(AG$3:AG144)=0,SUM($H145:AF145)=0),$B145,0)</f>
        <v>0</v>
      </c>
      <c r="AH145">
        <f ca="1">IF(AND($B145&gt;0,SUM(AH$3:AH144)=0,SUM($H145:AG145)=0),$B145,0)</f>
        <v>0</v>
      </c>
      <c r="AI145">
        <f ca="1">IF(AND($B145&gt;0,SUM(AI$3:AI144)=0,SUM($H145:AH145)=0),$B145,0)</f>
        <v>0</v>
      </c>
      <c r="AJ145">
        <f ca="1">IF(AND($B145&gt;0,SUM(AJ$3:AJ144)=0,SUM($H145:AI145)=0),$B145,0)</f>
        <v>0</v>
      </c>
      <c r="AK145">
        <f ca="1">IF(AND($B145&gt;0,SUM(AK$3:AK144)=0,SUM($H145:AJ145)=0),$B145,0)</f>
        <v>0</v>
      </c>
      <c r="AL145">
        <f ca="1">IF(AND($B145&gt;0,SUM(AL$3:AL144)=0,SUM($H145:AK145)=0),$B145,0)</f>
        <v>0</v>
      </c>
      <c r="AM145">
        <f ca="1">IF(AND($B145&gt;0,SUM(AM$3:AM144)=0,SUM($H145:AL145)=0),$B145,0)</f>
        <v>0</v>
      </c>
      <c r="AN145">
        <f ca="1">IF(AND($B145&gt;0,SUM(AN$3:AN144)=0,SUM($H145:AM145)=0),$B145,0)</f>
        <v>0</v>
      </c>
      <c r="AO145">
        <f ca="1">IF(AND($B145&gt;0,SUM(AO$3:AO144)=0,SUM($H145:AN145)=0),$B145,0)</f>
        <v>0</v>
      </c>
      <c r="AP145">
        <f ca="1">IF(AND($B145&gt;0,SUM(AP$3:AP144)=0,SUM($H145:AO145)=0),$B145,0)</f>
        <v>0</v>
      </c>
      <c r="AQ145">
        <f ca="1">IF(AND($B145&gt;0,SUM(AQ$3:AQ144)=0,SUM($H145:AP145)=0),$B145,0)</f>
        <v>0</v>
      </c>
      <c r="AR145">
        <f ca="1">IF(AND($B145&gt;0,SUM(AR$3:AR144)=0,SUM($H145:AQ145)=0),$B145,0)</f>
        <v>0</v>
      </c>
      <c r="AS145">
        <f ca="1">IF(AND($B145&gt;0,SUM(AS$3:AS144)=0,SUM($H145:AR145)=0),$B145,0)</f>
        <v>0</v>
      </c>
      <c r="AT145">
        <f ca="1">IF(AND($B145&gt;0,SUM(AT$3:AT144)=0,SUM($H145:AS145)=0),$B145,0)</f>
        <v>0</v>
      </c>
      <c r="AU145">
        <f ca="1">IF(AND($B145&gt;0,SUM(AU$3:AU144)=0,SUM($H145:AT145)=0),$B145,0)</f>
        <v>0</v>
      </c>
      <c r="AV145">
        <f ca="1">IF(AND($B145&gt;0,SUM(AV$3:AV144)=0,SUM($H145:AU145)=0),$B145,0)</f>
        <v>0</v>
      </c>
      <c r="AW145">
        <f ca="1">IF(AND($B145&gt;0,SUM(AW$3:AW144)=0,SUM($H145:AV145)=0),$B145,0)</f>
        <v>0</v>
      </c>
      <c r="AX145">
        <f ca="1">IF(AND($B145&gt;0,SUM(AX$3:AX144)=0,SUM($H145:AW145)=0),$B145,0)</f>
        <v>0</v>
      </c>
      <c r="AY145">
        <f ca="1">IF(AND($B145&gt;0,SUM(AY$3:AY144)=0,SUM($H145:AX145)=0),$B145,0)</f>
        <v>0</v>
      </c>
      <c r="AZ145">
        <f ca="1">IF(AND($B145&gt;0,SUM(AZ$3:AZ144)=0,SUM($H145:AY145)=0),$B145,0)</f>
        <v>0</v>
      </c>
      <c r="BA145">
        <f ca="1">IF(AND($B145&gt;0,SUM(BA$3:BA144)=0,SUM($H145:AZ145)=0),$B145,0)</f>
        <v>0</v>
      </c>
      <c r="BB145">
        <f ca="1">IF(AND($B145&gt;0,SUM(BB$3:BB144)=0,SUM($H145:BA145)=0),$B145,0)</f>
        <v>0</v>
      </c>
      <c r="BC145">
        <f ca="1">IF(AND($B145&gt;0,SUM(BC$3:BC144)=0,SUM($H145:BB145)=0),$B145,0)</f>
        <v>0</v>
      </c>
      <c r="BD145">
        <f ca="1">IF(AND($B145&gt;0,SUM(BD$3:BD144)=0,SUM($H145:BC145)=0),$B145,0)</f>
        <v>0</v>
      </c>
      <c r="BE145">
        <f ca="1">IF(AND($B145&gt;0,SUM(BE$3:BE144)=0,SUM($H145:BD145)=0),$B145,0)</f>
        <v>0</v>
      </c>
      <c r="BF145">
        <f ca="1">IF(AND($B145&gt;0,SUM(BF$3:BF144)=0,SUM($H145:BE145)=0),$B145,0)</f>
        <v>0</v>
      </c>
      <c r="BG145">
        <f ca="1">IF(AND($B145&gt;0,SUM(BG$3:BG144)=0,SUM($H145:BF145)=0),$B145,0)</f>
        <v>0</v>
      </c>
      <c r="BH145">
        <f ca="1">IF(AND($B145&gt;0,SUM(BH$3:BH144)=0,SUM($H145:BG145)=0),$B145,0)</f>
        <v>0</v>
      </c>
      <c r="BI145">
        <f ca="1">IF(AND($B145&gt;0,SUM(BI$3:BI144)=0,SUM($H145:BH145)=0),$B145,0)</f>
        <v>0</v>
      </c>
      <c r="BJ145">
        <f ca="1">IF(AND($B145&gt;0,SUM(BJ$3:BJ144)=0,SUM($H145:BI145)=0),$B145,0)</f>
        <v>0</v>
      </c>
      <c r="BK145">
        <f ca="1">IF(AND($B145&gt;0,SUM(BK$3:BK144)=0,SUM($H145:BJ145)=0),$B145,0)</f>
        <v>0</v>
      </c>
      <c r="BL145">
        <f ca="1">IF(AND($B145&gt;0,SUM(BL$3:BL144)=0,SUM($H145:BK145)=0),$B145,0)</f>
        <v>0</v>
      </c>
      <c r="BM145">
        <f ca="1">IF(AND($B145&gt;0,SUM(BM$3:BM144)=0,SUM($H145:BL145)=0),$B145,0)</f>
        <v>0</v>
      </c>
      <c r="BN145">
        <f ca="1">IF(AND($B145&gt;0,SUM(BN$3:BN144)=0,SUM($H145:BM145)=0),$B145,0)</f>
        <v>0</v>
      </c>
      <c r="BO145">
        <f ca="1">IF(AND($B145&gt;0,SUM(BO$3:BO144)=0,SUM($H145:BN145)=0),$B145,0)</f>
        <v>0</v>
      </c>
      <c r="BP145">
        <f ca="1">IF(AND($B145&gt;0,SUM(BP$3:BP144)=0,SUM($H145:BO145)=0),$B145,0)</f>
        <v>0</v>
      </c>
      <c r="BQ145">
        <f ca="1">IF(AND($B145&gt;0,SUM(BQ$3:BQ144)=0,SUM($H145:BP145)=0),$B145,0)</f>
        <v>0</v>
      </c>
      <c r="BR145">
        <f ca="1">IF(AND($B145&gt;0,SUM(BR$3:BR144)=0,SUM($H145:BQ145)=0),$B145,0)</f>
        <v>0</v>
      </c>
      <c r="BS145">
        <f ca="1">IF(AND($B145&gt;0,SUM(BS$3:BS144)=0,SUM($H145:BR145)=0),$B145,0)</f>
        <v>0</v>
      </c>
      <c r="BT145">
        <f ca="1">IF(AND($B145&gt;0,SUM(BT$3:BT144)=0,SUM($H145:BS145)=0),$B145,0)</f>
        <v>0</v>
      </c>
      <c r="BU145">
        <f ca="1">IF(AND($B145&gt;0,SUM(BU$3:BU144)=0,SUM($H145:BT145)=0),$B145,0)</f>
        <v>0</v>
      </c>
      <c r="BV145">
        <f ca="1">IF(AND($B145&gt;0,SUM(BV$3:BV144)=0,SUM($H145:BU145)=0),$B145,0)</f>
        <v>0</v>
      </c>
      <c r="BW145">
        <f ca="1">IF(AND($B145&gt;0,SUM(BW$3:BW144)=0,SUM($H145:BV145)=0),$B145,0)</f>
        <v>0</v>
      </c>
      <c r="BX145">
        <f ca="1">IF(AND($B145&gt;0,SUM(BX$3:BX144)=0,SUM($H145:BW145)=0),$B145,0)</f>
        <v>0</v>
      </c>
      <c r="BY145">
        <f ca="1">IF(AND($B145&gt;0,SUM(BY$3:BY144)=0,SUM($H145:BX145)=0),$B145,0)</f>
        <v>0</v>
      </c>
      <c r="BZ145">
        <f ca="1">IF(AND($B145&gt;0,SUM(BZ$3:BZ144)=0,SUM($H145:BY145)=0),$B145,0)</f>
        <v>0</v>
      </c>
      <c r="CA145">
        <f ca="1">IF(AND($B145&gt;0,SUM(CA$3:CA144)=0,SUM($H145:BZ145)=0),$B145,0)</f>
        <v>0</v>
      </c>
      <c r="CB145">
        <f ca="1">IF(AND($B145&gt;0,SUM(CB$3:CB144)=0,SUM($H145:CA145)=0),$B145,0)</f>
        <v>0</v>
      </c>
      <c r="CC145">
        <f ca="1">IF(AND($B145&gt;0,SUM(CC$3:CC144)=0,SUM($H145:CB145)=0),$B145,0)</f>
        <v>0</v>
      </c>
      <c r="CD145">
        <f ca="1">IF(AND($B145&gt;0,SUM(CD$3:CD144)=0,SUM($H145:CC145)=0),$B145,0)</f>
        <v>0</v>
      </c>
      <c r="CE145">
        <f ca="1">IF(AND($B145&gt;0,SUM(CE$3:CE144)=0,SUM($H145:CD145)=0),$B145,0)</f>
        <v>0</v>
      </c>
      <c r="CF145">
        <f ca="1">IF(AND($B145&gt;0,SUM(CF$3:CF144)=0,SUM($H145:CE145)=0),$B145,0)</f>
        <v>0</v>
      </c>
      <c r="CG145">
        <f ca="1">IF(AND($B145&gt;0,SUM(CG$3:CG144)=0,SUM($H145:CF145)=0),$B145,0)</f>
        <v>0</v>
      </c>
      <c r="CH145">
        <f ca="1">IF(AND($B145&gt;0,SUM(CH$3:CH144)=0,SUM($H145:CG145)=0),$B145,0)</f>
        <v>0</v>
      </c>
      <c r="CI145">
        <f ca="1">IF(AND($B145&gt;0,SUM(CI$3:CI144)=0,SUM($H145:CH145)=0),$B145,0)</f>
        <v>0</v>
      </c>
      <c r="CJ145">
        <f ca="1">IF(AND($B145&gt;0,SUM(CJ$3:CJ144)=0,SUM($H145:CI145)=0),$B145,0)</f>
        <v>0</v>
      </c>
      <c r="CK145">
        <f ca="1">IF(AND($B145&gt;0,SUM(CK$3:CK144)=0,SUM($H145:CJ145)=0),$B145,0)</f>
        <v>0</v>
      </c>
      <c r="CL145">
        <f ca="1">IF(AND($B145&gt;0,SUM(CL$3:CL144)=0,SUM($H145:CK145)=0),$B145,0)</f>
        <v>0</v>
      </c>
      <c r="CM145">
        <f ca="1">IF(AND($B145&gt;0,SUM(CM$3:CM144)=0,SUM($H145:CL145)=0),$B145,0)</f>
        <v>0</v>
      </c>
      <c r="CN145">
        <f ca="1">IF(AND($B145&gt;0,SUM(CN$3:CN144)=0,SUM($H145:CM145)=0),$B145,0)</f>
        <v>0</v>
      </c>
      <c r="CO145">
        <f ca="1">IF(AND($B145&gt;0,SUM(CO$3:CO144)=0,SUM($H145:CN145)=0),$B145,0)</f>
        <v>0</v>
      </c>
      <c r="CP145">
        <f ca="1">IF(AND($B145&gt;0,SUM(CP$3:CP144)=0,SUM($H145:CO145)=0),$B145,0)</f>
        <v>0</v>
      </c>
      <c r="CQ145">
        <f ca="1">IF(AND($B145&gt;0,SUM(CQ$3:CQ144)=0,SUM($H145:CP145)=0),$B145,0)</f>
        <v>0</v>
      </c>
      <c r="CR145">
        <f ca="1">IF(AND($B145&gt;0,SUM(CR$3:CR144)=0,SUM($H145:CQ145)=0),$B145,0)</f>
        <v>0</v>
      </c>
      <c r="CS145">
        <f ca="1">IF(AND($B145&gt;0,SUM(CS$3:CS144)=0,SUM($H145:CR145)=0),$B145,0)</f>
        <v>0</v>
      </c>
      <c r="CT145">
        <f ca="1">IF(AND($B145&gt;0,SUM(CT$3:CT144)=0,SUM($H145:CS145)=0),$B145,0)</f>
        <v>0</v>
      </c>
      <c r="CU145">
        <f ca="1">IF(AND($B145&gt;0,SUM(CU$3:CU144)=0,SUM($H145:CT145)=0),$B145,0)</f>
        <v>0</v>
      </c>
      <c r="CV145">
        <f ca="1">IF(AND($B145&gt;0,SUM(CV$3:CV144)=0,SUM($H145:CU145)=0),$B145,0)</f>
        <v>0</v>
      </c>
      <c r="CW145">
        <f ca="1">IF(AND($B145&gt;0,SUM(CW$3:CW144)=0,SUM($H145:CV145)=0),$B145,0)</f>
        <v>0</v>
      </c>
      <c r="CX145">
        <f ca="1">IF(AND($B145&gt;0,SUM(CX$3:CX144)=0,SUM($H145:CW145)=0),$B145,0)</f>
        <v>0</v>
      </c>
      <c r="CY145">
        <f ca="1">IF(AND($B145&gt;0,SUM(CY$3:CY144)=0,SUM($H145:CX145)=0),$B145,0)</f>
        <v>0</v>
      </c>
      <c r="CZ145">
        <f ca="1">IF(AND($B145&gt;0,SUM(CZ$3:CZ144)=0,SUM($H145:CY145)=0),$B145,0)</f>
        <v>0</v>
      </c>
      <c r="DA145">
        <f ca="1">IF(AND($B145&gt;0,SUM(DA$3:DA144)=0,SUM($H145:CZ145)=0),$B145,0)</f>
        <v>0</v>
      </c>
      <c r="DB145">
        <f ca="1">IF(AND($B145&gt;0,SUM(DB$3:DB144)=0,SUM($H145:DA145)=0),$B145,0)</f>
        <v>0</v>
      </c>
      <c r="DC145">
        <f ca="1">IF(AND($B145&gt;0,SUM(DC$3:DC144)=0,SUM($H145:DB145)=0),$B145,0)</f>
        <v>0</v>
      </c>
      <c r="DD145">
        <f ca="1">IF(AND($B145&gt;0,SUM(DD$3:DD144)=0,SUM($H145:DC145)=0),$B145,0)</f>
        <v>0</v>
      </c>
      <c r="DE145">
        <f ca="1">IF(AND($B145&gt;0,SUM(DE$3:DE144)=0,SUM($H145:DD145)=0),$B145,0)</f>
        <v>0</v>
      </c>
      <c r="DF145">
        <f ca="1">IF(AND($B145&gt;0,SUM(DF$3:DF144)=0,SUM($H145:DE145)=0),$B145,0)</f>
        <v>0</v>
      </c>
      <c r="DG145">
        <f ca="1">IF(AND($B145&gt;0,SUM(DG$3:DG144)=0,SUM($H145:DF145)=0),$B145,0)</f>
        <v>0</v>
      </c>
      <c r="DH145">
        <f ca="1">IF(AND($B145&gt;0,SUM(DH$3:DH144)=0,SUM($H145:DG145)=0),$B145,0)</f>
        <v>0</v>
      </c>
      <c r="DI145">
        <f ca="1">IF(AND($B145&gt;0,SUM(DI$3:DI144)=0,SUM($H145:DH145)=0),$B145,0)</f>
        <v>0</v>
      </c>
      <c r="DJ145">
        <f ca="1">IF(AND($B145&gt;0,SUM(DJ$3:DJ144)=0,SUM($H145:DI145)=0),$B145,0)</f>
        <v>0</v>
      </c>
      <c r="DK145">
        <f ca="1">IF(AND($B145&gt;0,SUM(DK$3:DK144)=0,SUM($H145:DJ145)=0),$B145,0)</f>
        <v>0</v>
      </c>
      <c r="DL145">
        <f ca="1">IF(AND($B145&gt;0,SUM(DL$3:DL144)=0,SUM($H145:DK145)=0),$B145,0)</f>
        <v>0</v>
      </c>
      <c r="DM145">
        <f ca="1">IF(AND($B145&gt;0,SUM(DM$3:DM144)=0,SUM($H145:DL145)=0),$B145,0)</f>
        <v>0</v>
      </c>
      <c r="DN145">
        <f ca="1">IF(AND($B145&gt;0,SUM(DN$3:DN144)=0,SUM($H145:DM145)=0),$B145,0)</f>
        <v>0</v>
      </c>
      <c r="DO145">
        <f ca="1">IF(AND($B145&gt;0,SUM(DO$3:DO144)=0,SUM($H145:DN145)=0),$B145,0)</f>
        <v>0</v>
      </c>
      <c r="DP145">
        <f ca="1">IF(AND($B145&gt;0,SUM(DP$3:DP144)=0,SUM($H145:DO145)=0),$B145,0)</f>
        <v>0</v>
      </c>
      <c r="DQ145">
        <f ca="1">IF(AND($B145&gt;0,SUM(DQ$3:DQ144)=0,SUM($H145:DP145)=0),$B145,0)</f>
        <v>0</v>
      </c>
      <c r="DR145">
        <f ca="1">IF(AND($B145&gt;0,SUM(DR$3:DR144)=0,SUM($H145:DQ145)=0),$B145,0)</f>
        <v>0</v>
      </c>
      <c r="DS145">
        <f ca="1">IF(AND($B145&gt;0,SUM(DS$3:DS144)=0,SUM($H145:DR145)=0),$B145,0)</f>
        <v>0</v>
      </c>
      <c r="DT145">
        <f ca="1">IF(AND($B145&gt;0,SUM(DT$3:DT144)=0,SUM($H145:DS145)=0),$B145,0)</f>
        <v>0</v>
      </c>
      <c r="DU145">
        <f ca="1">IF(AND($B145&gt;0,SUM(DU$3:DU144)=0,SUM($H145:DT145)=0),$B145,0)</f>
        <v>0</v>
      </c>
      <c r="DV145">
        <f ca="1">IF(AND($B145&gt;0,SUM(DV$3:DV144)=0,SUM($H145:DU145)=0),$B145,0)</f>
        <v>0</v>
      </c>
      <c r="DW145">
        <f ca="1">IF(AND($B145&gt;0,SUM(DW$3:DW144)=0,SUM($H145:DV145)=0),$B145,0)</f>
        <v>0</v>
      </c>
      <c r="DX145">
        <f ca="1">IF(AND($B145&gt;0,SUM(DX$3:DX144)=0,SUM($H145:DW145)=0),$B145,0)</f>
        <v>0</v>
      </c>
      <c r="DY145">
        <f ca="1">IF(AND($B145&gt;0,SUM(DY$3:DY144)=0,SUM($H145:DX145)=0),$B145,0)</f>
        <v>0</v>
      </c>
      <c r="DZ145">
        <f ca="1">IF(AND($B145&gt;0,SUM(DZ$3:DZ144)=0,SUM($H145:DY145)=0),$B145,0)</f>
        <v>0</v>
      </c>
      <c r="EA145">
        <f ca="1">IF(AND($B145&gt;0,SUM(EA$3:EA144)=0,SUM($H145:DZ145)=0),$B145,0)</f>
        <v>0</v>
      </c>
      <c r="EB145">
        <f ca="1">IF(AND($B145&gt;0,SUM(EB$3:EB144)=0,SUM($H145:EA145)=0),$B145,0)</f>
        <v>0</v>
      </c>
      <c r="EC145">
        <f ca="1">IF(AND($B145&gt;0,SUM(EC$3:EC144)=0,SUM($H145:EB145)=0),$B145,0)</f>
        <v>0</v>
      </c>
      <c r="ED145">
        <f ca="1">IF(AND($B145&gt;0,SUM(ED$3:ED144)=0,SUM($H145:EC145)=0),$B145,0)</f>
        <v>0</v>
      </c>
      <c r="EE145">
        <f ca="1">IF(AND($B145&gt;0,SUM(EE$3:EE144)=0,SUM($H145:ED145)=0),$B145,0)</f>
        <v>0</v>
      </c>
      <c r="EF145">
        <f ca="1">IF(AND($B145&gt;0,SUM(EF$3:EF144)=0,SUM($H145:EE145)=0),$B145,0)</f>
        <v>0</v>
      </c>
      <c r="EG145">
        <f ca="1">IF(AND($B145&gt;0,SUM(EG$3:EG144)=0,SUM($H145:EF145)=0),$B145,0)</f>
        <v>0</v>
      </c>
      <c r="EH145">
        <f ca="1">IF(AND($B145&gt;0,SUM(EH$3:EH144)=0,SUM($H145:EG145)=0),$B145,0)</f>
        <v>0</v>
      </c>
      <c r="EI145">
        <f ca="1">IF(AND($B145&gt;0,SUM(EI$3:EI144)=0,SUM($H145:EH145)=0),$B145,0)</f>
        <v>0</v>
      </c>
      <c r="EJ145">
        <f ca="1">IF(AND($B145&gt;0,SUM(EJ$3:EJ144)=0,SUM($H145:EI145)=0),$B145,0)</f>
        <v>0</v>
      </c>
      <c r="EK145">
        <f ca="1">IF(AND($B145&gt;0,SUM(EK$3:EK144)=0,SUM($H145:EJ145)=0),$B145,0)</f>
        <v>0</v>
      </c>
      <c r="EL145">
        <f ca="1">IF(AND($B145&gt;0,SUM(EL$3:EL144)=0,SUM($H145:EK145)=0),$B145,0)</f>
        <v>0</v>
      </c>
      <c r="EM145">
        <f ca="1">IF(AND($B145&gt;0,SUM(EM$3:EM144)=0,SUM($H145:EL145)=0),$B145,0)</f>
        <v>0</v>
      </c>
      <c r="EN145">
        <f ca="1">IF(AND($B145&gt;0,SUM(EN$3:EN144)=0,SUM($H145:EM145)=0),$B145,0)</f>
        <v>0</v>
      </c>
      <c r="EO145">
        <f ca="1">IF(AND($B145&gt;0,SUM(EO$3:EO144)=0,SUM($H145:EN145)=0),$B145,0)</f>
        <v>0</v>
      </c>
      <c r="EP145">
        <f ca="1">IF(AND($B145&gt;0,SUM(EP$3:EP144)=0,SUM($H145:EO145)=0),$B145,0)</f>
        <v>0</v>
      </c>
      <c r="EQ145">
        <f ca="1">IF(AND($B145&gt;0,SUM(EQ$3:EQ144)=0,SUM($H145:EP145)=0),$B145,0)</f>
        <v>0</v>
      </c>
      <c r="ER145">
        <f ca="1">IF(AND($B145&gt;0,SUM(ER$3:ER144)=0,SUM($H145:EQ145)=0),$B145,0)</f>
        <v>0</v>
      </c>
      <c r="ES145">
        <f ca="1">IF(AND($B145&gt;0,SUM(ES$3:ES144)=0,SUM($H145:ER145)=0),$B145,0)</f>
        <v>0</v>
      </c>
      <c r="ET145">
        <f ca="1">IF(AND($B145&gt;0,SUM(ET$3:ET144)=0,SUM($H145:ES145)=0),$B145,0)</f>
        <v>0</v>
      </c>
      <c r="EU145">
        <f ca="1">IF(AND($B145&gt;0,SUM(EU$3:EU144)=0,SUM($H145:ET145)=0),$B145,0)</f>
        <v>0</v>
      </c>
      <c r="EV145">
        <f ca="1">IF(AND($B145&gt;0,SUM(EV$3:EV144)=0,SUM($H145:EU145)=0),$B145,0)</f>
        <v>0</v>
      </c>
      <c r="EW145">
        <f ca="1">IF(AND($B145&gt;0,SUM(EW$3:EW144)=0,SUM($H145:EV145)=0),$B145,0)</f>
        <v>0</v>
      </c>
      <c r="EX145">
        <f ca="1">IF(AND($B145&gt;0,SUM(EX$3:EX144)=0,SUM($H145:EW145)=0),$B145,0)</f>
        <v>0</v>
      </c>
      <c r="EY145">
        <f ca="1">IF(AND($B145&gt;0,SUM(EY$3:EY144)=0,SUM($H145:EX145)=0),$B145,0)</f>
        <v>0</v>
      </c>
      <c r="EZ145">
        <f ca="1">IF(AND($B145&gt;0,SUM(EZ$3:EZ144)=0,SUM($H145:EY145)=0),$B145,0)</f>
        <v>0</v>
      </c>
      <c r="FA145">
        <f ca="1">IF(AND($B145&gt;0,SUM(FA$3:FA144)=0,SUM($H145:EZ145)=0),$B145,0)</f>
        <v>0</v>
      </c>
      <c r="FB145">
        <f ca="1">IF(AND($B145&gt;0,SUM(FB$3:FB144)=0,SUM($H145:FA145)=0),$B145,0)</f>
        <v>0</v>
      </c>
      <c r="FC145">
        <f ca="1">IF(AND($B145&gt;0,SUM(FC$3:FC144)=0,SUM($H145:FB145)=0),$B145,0)</f>
        <v>0</v>
      </c>
      <c r="FD145">
        <f ca="1">IF(AND($B145&gt;0,SUM(FD$3:FD144)=0,SUM($H145:FC145)=0),$B145,0)</f>
        <v>0</v>
      </c>
      <c r="FE145">
        <f ca="1">IF(AND($B145&gt;0,SUM(FE$3:FE144)=0,SUM($H145:FD145)=0),$B145,0)</f>
        <v>0</v>
      </c>
      <c r="FF145">
        <f ca="1">IF(AND($B145&gt;0,SUM(FF$3:FF144)=0,SUM($H145:FE145)=0),$B145,0)</f>
        <v>0</v>
      </c>
      <c r="FG145">
        <f ca="1">IF(AND($B145&gt;0,SUM(FG$3:FG144)=0,SUM($H145:FF145)=0),$B145,0)</f>
        <v>0</v>
      </c>
      <c r="FH145">
        <f ca="1">IF(AND($B145&gt;0,SUM(FH$3:FH144)=0,SUM($H145:FG145)=0),$B145,0)</f>
        <v>0</v>
      </c>
      <c r="FI145">
        <f ca="1">IF(AND($B145&gt;0,SUM(FI$3:FI144)=0,SUM($H145:FH145)=0),$B145,0)</f>
        <v>0</v>
      </c>
      <c r="FJ145">
        <f ca="1">IF(AND($B145&gt;0,SUM(FJ$3:FJ144)=0,SUM($H145:FI145)=0),$B145,0)</f>
        <v>0</v>
      </c>
      <c r="FK145">
        <f ca="1">IF(AND($B145&gt;0,SUM(FK$3:FK144)=0,SUM($H145:FJ145)=0),$B145,0)</f>
        <v>0</v>
      </c>
      <c r="FL145">
        <f ca="1">IF(AND($B145&gt;0,SUM(FL$3:FL144)=0,SUM($H145:FK145)=0),$B145,0)</f>
        <v>0</v>
      </c>
      <c r="FM145">
        <f ca="1">IF(AND($B145&gt;0,SUM(FM$3:FM144)=0,SUM($H145:FL145)=0),$B145,0)</f>
        <v>0</v>
      </c>
      <c r="FN145">
        <f ca="1">IF(AND($B145&gt;0,SUM(FN$3:FN144)=0,SUM($H145:FM145)=0),$B145,0)</f>
        <v>0</v>
      </c>
      <c r="FS145" s="67" t="str">
        <f ca="1">ValintaohjelmaCentral!$C21</f>
        <v>0</v>
      </c>
      <c r="FT145" s="67" t="str">
        <f ca="1">ValintaohjelmaCentral!$F21</f>
        <v/>
      </c>
      <c r="FU145" s="342" t="str">
        <f>""</f>
        <v/>
      </c>
      <c r="FV145" s="374" t="str">
        <f ca="1">ValintaohjelmaCentral!$G21</f>
        <v>-</v>
      </c>
      <c r="FW145" s="333"/>
      <c r="FY145" s="67" t="str">
        <f ca="1">ValintaohjelmaCentral!$C21</f>
        <v>0</v>
      </c>
      <c r="FZ145" s="67" t="str">
        <f ca="1">ValintaohjelmaCentral!$F21</f>
        <v/>
      </c>
      <c r="GA145" s="342" t="str">
        <f>""</f>
        <v/>
      </c>
      <c r="GB145" s="374" t="str">
        <f ca="1">ValintaohjelmaCentral!$G21</f>
        <v>-</v>
      </c>
      <c r="GE145" s="67" t="str">
        <f ca="1">ValintaohjelmaCentral!$C21</f>
        <v>0</v>
      </c>
      <c r="GF145" s="67" t="str">
        <f ca="1">ValintaohjelmaCentral!$F21</f>
        <v/>
      </c>
      <c r="GG145" s="342" t="str">
        <f>""</f>
        <v/>
      </c>
      <c r="GH145" s="374" t="str">
        <f ca="1">ValintaohjelmaCentral!$G21</f>
        <v>-</v>
      </c>
    </row>
    <row r="146" spans="1:190" ht="15.75" hidden="1" thickBot="1" x14ac:dyDescent="0.3">
      <c r="A146">
        <v>146</v>
      </c>
      <c r="B146" s="369"/>
      <c r="C146" s="240" t="str">
        <f t="shared" ca="1" si="29"/>
        <v>0</v>
      </c>
      <c r="D146" s="240" t="str">
        <f t="shared" ca="1" si="29"/>
        <v/>
      </c>
      <c r="E146" s="240" t="str">
        <f t="shared" ca="1" si="29"/>
        <v/>
      </c>
      <c r="F146" s="240" t="str">
        <f t="shared" ca="1" si="29"/>
        <v>-</v>
      </c>
      <c r="G146" s="47">
        <f ca="1">INDEX($I$2:$FN$2,ROWS(G$2:G146))</f>
        <v>1</v>
      </c>
      <c r="H146">
        <v>0</v>
      </c>
      <c r="I146">
        <f ca="1">IF(AND($B146&gt;0,SUM(I$3:I145)=0,SUM($H146:H146)=0),$B146,0)</f>
        <v>0</v>
      </c>
      <c r="J146">
        <f ca="1">IF(AND($B146&gt;0,SUM(J$3:J145)=0,SUM($H146:I146)=0),$B146,0)</f>
        <v>0</v>
      </c>
      <c r="K146">
        <f ca="1">IF(AND($B146&gt;0,SUM(K$3:K145)=0,SUM($H146:J146)=0),$B146,0)</f>
        <v>0</v>
      </c>
      <c r="L146">
        <f ca="1">IF(AND($B146&gt;0,SUM(L$3:L145)=0,SUM($H146:K146)=0),$B146,0)</f>
        <v>0</v>
      </c>
      <c r="M146">
        <f ca="1">IF(AND($B146&gt;0,SUM(M$3:M145)=0,SUM($H146:L146)=0),$B146,0)</f>
        <v>0</v>
      </c>
      <c r="N146">
        <f ca="1">IF(AND($B146&gt;0,SUM(N$3:N145)=0,SUM($H146:M146)=0),$B146,0)</f>
        <v>0</v>
      </c>
      <c r="O146">
        <f ca="1">IF(AND($B146&gt;0,SUM(O$3:O145)=0,SUM($H146:N146)=0),$B146,0)</f>
        <v>0</v>
      </c>
      <c r="P146">
        <f ca="1">IF(AND($B146&gt;0,SUM(P$3:P145)=0,SUM($H146:O146)=0),$B146,0)</f>
        <v>0</v>
      </c>
      <c r="Q146">
        <f ca="1">IF(AND($B146&gt;0,SUM(Q$3:Q145)=0,SUM($H146:P146)=0),$B146,0)</f>
        <v>0</v>
      </c>
      <c r="R146">
        <f ca="1">IF(AND($B146&gt;0,SUM(R$3:R145)=0,SUM($H146:Q146)=0),$B146,0)</f>
        <v>0</v>
      </c>
      <c r="S146">
        <f ca="1">IF(AND($B146&gt;0,SUM(S$3:S145)=0,SUM($H146:R146)=0),$B146,0)</f>
        <v>0</v>
      </c>
      <c r="T146">
        <f ca="1">IF(AND($B146&gt;0,SUM(T$3:T145)=0,SUM($H146:S146)=0),$B146,0)</f>
        <v>0</v>
      </c>
      <c r="U146">
        <f ca="1">IF(AND($B146&gt;0,SUM(U$3:U145)=0,SUM($H146:T146)=0),$B146,0)</f>
        <v>0</v>
      </c>
      <c r="V146">
        <f ca="1">IF(AND($B146&gt;0,SUM(V$3:V145)=0,SUM($H146:U146)=0),$B146,0)</f>
        <v>0</v>
      </c>
      <c r="W146">
        <f ca="1">IF(AND($B146&gt;0,SUM(W$3:W145)=0,SUM($H146:V146)=0),$B146,0)</f>
        <v>0</v>
      </c>
      <c r="X146">
        <f ca="1">IF(AND($B146&gt;0,SUM(X$3:X145)=0,SUM($H146:W146)=0),$B146,0)</f>
        <v>0</v>
      </c>
      <c r="Y146">
        <f ca="1">IF(AND($B146&gt;0,SUM(Y$3:Y145)=0,SUM($H146:X146)=0),$B146,0)</f>
        <v>0</v>
      </c>
      <c r="Z146">
        <f ca="1">IF(AND($B146&gt;0,SUM(Z$3:Z145)=0,SUM($H146:Y146)=0),$B146,0)</f>
        <v>0</v>
      </c>
      <c r="AA146">
        <f ca="1">IF(AND($B146&gt;0,SUM(AA$3:AA145)=0,SUM($H146:Z146)=0),$B146,0)</f>
        <v>0</v>
      </c>
      <c r="AB146">
        <f ca="1">IF(AND($B146&gt;0,SUM(AB$3:AB145)=0,SUM($H146:AA146)=0),$B146,0)</f>
        <v>0</v>
      </c>
      <c r="AC146">
        <f ca="1">IF(AND($B146&gt;0,SUM(AC$3:AC145)=0,SUM($H146:AB146)=0),$B146,0)</f>
        <v>0</v>
      </c>
      <c r="AD146">
        <f ca="1">IF(AND($B146&gt;0,SUM(AD$3:AD145)=0,SUM($H146:AC146)=0),$B146,0)</f>
        <v>0</v>
      </c>
      <c r="AE146">
        <f ca="1">IF(AND($B146&gt;0,SUM(AE$3:AE145)=0,SUM($H146:AD146)=0),$B146,0)</f>
        <v>0</v>
      </c>
      <c r="AF146">
        <f ca="1">IF(AND($B146&gt;0,SUM(AF$3:AF145)=0,SUM($H146:AE146)=0),$B146,0)</f>
        <v>0</v>
      </c>
      <c r="AG146">
        <f ca="1">IF(AND($B146&gt;0,SUM(AG$3:AG145)=0,SUM($H146:AF146)=0),$B146,0)</f>
        <v>0</v>
      </c>
      <c r="AH146">
        <f ca="1">IF(AND($B146&gt;0,SUM(AH$3:AH145)=0,SUM($H146:AG146)=0),$B146,0)</f>
        <v>0</v>
      </c>
      <c r="AI146">
        <f ca="1">IF(AND($B146&gt;0,SUM(AI$3:AI145)=0,SUM($H146:AH146)=0),$B146,0)</f>
        <v>0</v>
      </c>
      <c r="AJ146">
        <f ca="1">IF(AND($B146&gt;0,SUM(AJ$3:AJ145)=0,SUM($H146:AI146)=0),$B146,0)</f>
        <v>0</v>
      </c>
      <c r="AK146">
        <f ca="1">IF(AND($B146&gt;0,SUM(AK$3:AK145)=0,SUM($H146:AJ146)=0),$B146,0)</f>
        <v>0</v>
      </c>
      <c r="AL146">
        <f ca="1">IF(AND($B146&gt;0,SUM(AL$3:AL145)=0,SUM($H146:AK146)=0),$B146,0)</f>
        <v>0</v>
      </c>
      <c r="AM146">
        <f ca="1">IF(AND($B146&gt;0,SUM(AM$3:AM145)=0,SUM($H146:AL146)=0),$B146,0)</f>
        <v>0</v>
      </c>
      <c r="AN146">
        <f ca="1">IF(AND($B146&gt;0,SUM(AN$3:AN145)=0,SUM($H146:AM146)=0),$B146,0)</f>
        <v>0</v>
      </c>
      <c r="AO146">
        <f ca="1">IF(AND($B146&gt;0,SUM(AO$3:AO145)=0,SUM($H146:AN146)=0),$B146,0)</f>
        <v>0</v>
      </c>
      <c r="AP146">
        <f ca="1">IF(AND($B146&gt;0,SUM(AP$3:AP145)=0,SUM($H146:AO146)=0),$B146,0)</f>
        <v>0</v>
      </c>
      <c r="AQ146">
        <f ca="1">IF(AND($B146&gt;0,SUM(AQ$3:AQ145)=0,SUM($H146:AP146)=0),$B146,0)</f>
        <v>0</v>
      </c>
      <c r="AR146">
        <f ca="1">IF(AND($B146&gt;0,SUM(AR$3:AR145)=0,SUM($H146:AQ146)=0),$B146,0)</f>
        <v>0</v>
      </c>
      <c r="AS146">
        <f ca="1">IF(AND($B146&gt;0,SUM(AS$3:AS145)=0,SUM($H146:AR146)=0),$B146,0)</f>
        <v>0</v>
      </c>
      <c r="AT146">
        <f ca="1">IF(AND($B146&gt;0,SUM(AT$3:AT145)=0,SUM($H146:AS146)=0),$B146,0)</f>
        <v>0</v>
      </c>
      <c r="AU146">
        <f ca="1">IF(AND($B146&gt;0,SUM(AU$3:AU145)=0,SUM($H146:AT146)=0),$B146,0)</f>
        <v>0</v>
      </c>
      <c r="AV146">
        <f ca="1">IF(AND($B146&gt;0,SUM(AV$3:AV145)=0,SUM($H146:AU146)=0),$B146,0)</f>
        <v>0</v>
      </c>
      <c r="AW146">
        <f ca="1">IF(AND($B146&gt;0,SUM(AW$3:AW145)=0,SUM($H146:AV146)=0),$B146,0)</f>
        <v>0</v>
      </c>
      <c r="AX146">
        <f ca="1">IF(AND($B146&gt;0,SUM(AX$3:AX145)=0,SUM($H146:AW146)=0),$B146,0)</f>
        <v>0</v>
      </c>
      <c r="AY146">
        <f ca="1">IF(AND($B146&gt;0,SUM(AY$3:AY145)=0,SUM($H146:AX146)=0),$B146,0)</f>
        <v>0</v>
      </c>
      <c r="AZ146">
        <f ca="1">IF(AND($B146&gt;0,SUM(AZ$3:AZ145)=0,SUM($H146:AY146)=0),$B146,0)</f>
        <v>0</v>
      </c>
      <c r="BA146">
        <f ca="1">IF(AND($B146&gt;0,SUM(BA$3:BA145)=0,SUM($H146:AZ146)=0),$B146,0)</f>
        <v>0</v>
      </c>
      <c r="BB146">
        <f ca="1">IF(AND($B146&gt;0,SUM(BB$3:BB145)=0,SUM($H146:BA146)=0),$B146,0)</f>
        <v>0</v>
      </c>
      <c r="BC146">
        <f ca="1">IF(AND($B146&gt;0,SUM(BC$3:BC145)=0,SUM($H146:BB146)=0),$B146,0)</f>
        <v>0</v>
      </c>
      <c r="BD146">
        <f ca="1">IF(AND($B146&gt;0,SUM(BD$3:BD145)=0,SUM($H146:BC146)=0),$B146,0)</f>
        <v>0</v>
      </c>
      <c r="BE146">
        <f ca="1">IF(AND($B146&gt;0,SUM(BE$3:BE145)=0,SUM($H146:BD146)=0),$B146,0)</f>
        <v>0</v>
      </c>
      <c r="BF146">
        <f ca="1">IF(AND($B146&gt;0,SUM(BF$3:BF145)=0,SUM($H146:BE146)=0),$B146,0)</f>
        <v>0</v>
      </c>
      <c r="BG146">
        <f ca="1">IF(AND($B146&gt;0,SUM(BG$3:BG145)=0,SUM($H146:BF146)=0),$B146,0)</f>
        <v>0</v>
      </c>
      <c r="BH146">
        <f ca="1">IF(AND($B146&gt;0,SUM(BH$3:BH145)=0,SUM($H146:BG146)=0),$B146,0)</f>
        <v>0</v>
      </c>
      <c r="BI146">
        <f ca="1">IF(AND($B146&gt;0,SUM(BI$3:BI145)=0,SUM($H146:BH146)=0),$B146,0)</f>
        <v>0</v>
      </c>
      <c r="BJ146">
        <f ca="1">IF(AND($B146&gt;0,SUM(BJ$3:BJ145)=0,SUM($H146:BI146)=0),$B146,0)</f>
        <v>0</v>
      </c>
      <c r="BK146">
        <f ca="1">IF(AND($B146&gt;0,SUM(BK$3:BK145)=0,SUM($H146:BJ146)=0),$B146,0)</f>
        <v>0</v>
      </c>
      <c r="BL146">
        <f ca="1">IF(AND($B146&gt;0,SUM(BL$3:BL145)=0,SUM($H146:BK146)=0),$B146,0)</f>
        <v>0</v>
      </c>
      <c r="BM146">
        <f ca="1">IF(AND($B146&gt;0,SUM(BM$3:BM145)=0,SUM($H146:BL146)=0),$B146,0)</f>
        <v>0</v>
      </c>
      <c r="BN146">
        <f ca="1">IF(AND($B146&gt;0,SUM(BN$3:BN145)=0,SUM($H146:BM146)=0),$B146,0)</f>
        <v>0</v>
      </c>
      <c r="BO146">
        <f ca="1">IF(AND($B146&gt;0,SUM(BO$3:BO145)=0,SUM($H146:BN146)=0),$B146,0)</f>
        <v>0</v>
      </c>
      <c r="BP146">
        <f ca="1">IF(AND($B146&gt;0,SUM(BP$3:BP145)=0,SUM($H146:BO146)=0),$B146,0)</f>
        <v>0</v>
      </c>
      <c r="BQ146">
        <f ca="1">IF(AND($B146&gt;0,SUM(BQ$3:BQ145)=0,SUM($H146:BP146)=0),$B146,0)</f>
        <v>0</v>
      </c>
      <c r="BR146">
        <f ca="1">IF(AND($B146&gt;0,SUM(BR$3:BR145)=0,SUM($H146:BQ146)=0),$B146,0)</f>
        <v>0</v>
      </c>
      <c r="BS146">
        <f ca="1">IF(AND($B146&gt;0,SUM(BS$3:BS145)=0,SUM($H146:BR146)=0),$B146,0)</f>
        <v>0</v>
      </c>
      <c r="BT146">
        <f ca="1">IF(AND($B146&gt;0,SUM(BT$3:BT145)=0,SUM($H146:BS146)=0),$B146,0)</f>
        <v>0</v>
      </c>
      <c r="BU146">
        <f ca="1">IF(AND($B146&gt;0,SUM(BU$3:BU145)=0,SUM($H146:BT146)=0),$B146,0)</f>
        <v>0</v>
      </c>
      <c r="BV146">
        <f ca="1">IF(AND($B146&gt;0,SUM(BV$3:BV145)=0,SUM($H146:BU146)=0),$B146,0)</f>
        <v>0</v>
      </c>
      <c r="BW146">
        <f ca="1">IF(AND($B146&gt;0,SUM(BW$3:BW145)=0,SUM($H146:BV146)=0),$B146,0)</f>
        <v>0</v>
      </c>
      <c r="BX146">
        <f ca="1">IF(AND($B146&gt;0,SUM(BX$3:BX145)=0,SUM($H146:BW146)=0),$B146,0)</f>
        <v>0</v>
      </c>
      <c r="BY146">
        <f ca="1">IF(AND($B146&gt;0,SUM(BY$3:BY145)=0,SUM($H146:BX146)=0),$B146,0)</f>
        <v>0</v>
      </c>
      <c r="BZ146">
        <f ca="1">IF(AND($B146&gt;0,SUM(BZ$3:BZ145)=0,SUM($H146:BY146)=0),$B146,0)</f>
        <v>0</v>
      </c>
      <c r="CA146">
        <f ca="1">IF(AND($B146&gt;0,SUM(CA$3:CA145)=0,SUM($H146:BZ146)=0),$B146,0)</f>
        <v>0</v>
      </c>
      <c r="CB146">
        <f ca="1">IF(AND($B146&gt;0,SUM(CB$3:CB145)=0,SUM($H146:CA146)=0),$B146,0)</f>
        <v>0</v>
      </c>
      <c r="CC146">
        <f ca="1">IF(AND($B146&gt;0,SUM(CC$3:CC145)=0,SUM($H146:CB146)=0),$B146,0)</f>
        <v>0</v>
      </c>
      <c r="CD146">
        <f ca="1">IF(AND($B146&gt;0,SUM(CD$3:CD145)=0,SUM($H146:CC146)=0),$B146,0)</f>
        <v>0</v>
      </c>
      <c r="CE146">
        <f ca="1">IF(AND($B146&gt;0,SUM(CE$3:CE145)=0,SUM($H146:CD146)=0),$B146,0)</f>
        <v>0</v>
      </c>
      <c r="CF146">
        <f ca="1">IF(AND($B146&gt;0,SUM(CF$3:CF145)=0,SUM($H146:CE146)=0),$B146,0)</f>
        <v>0</v>
      </c>
      <c r="CG146">
        <f ca="1">IF(AND($B146&gt;0,SUM(CG$3:CG145)=0,SUM($H146:CF146)=0),$B146,0)</f>
        <v>0</v>
      </c>
      <c r="CH146">
        <f ca="1">IF(AND($B146&gt;0,SUM(CH$3:CH145)=0,SUM($H146:CG146)=0),$B146,0)</f>
        <v>0</v>
      </c>
      <c r="CI146">
        <f ca="1">IF(AND($B146&gt;0,SUM(CI$3:CI145)=0,SUM($H146:CH146)=0),$B146,0)</f>
        <v>0</v>
      </c>
      <c r="CJ146">
        <f ca="1">IF(AND($B146&gt;0,SUM(CJ$3:CJ145)=0,SUM($H146:CI146)=0),$B146,0)</f>
        <v>0</v>
      </c>
      <c r="CK146">
        <f ca="1">IF(AND($B146&gt;0,SUM(CK$3:CK145)=0,SUM($H146:CJ146)=0),$B146,0)</f>
        <v>0</v>
      </c>
      <c r="CL146">
        <f ca="1">IF(AND($B146&gt;0,SUM(CL$3:CL145)=0,SUM($H146:CK146)=0),$B146,0)</f>
        <v>0</v>
      </c>
      <c r="CM146">
        <f ca="1">IF(AND($B146&gt;0,SUM(CM$3:CM145)=0,SUM($H146:CL146)=0),$B146,0)</f>
        <v>0</v>
      </c>
      <c r="CN146">
        <f ca="1">IF(AND($B146&gt;0,SUM(CN$3:CN145)=0,SUM($H146:CM146)=0),$B146,0)</f>
        <v>0</v>
      </c>
      <c r="CO146">
        <f ca="1">IF(AND($B146&gt;0,SUM(CO$3:CO145)=0,SUM($H146:CN146)=0),$B146,0)</f>
        <v>0</v>
      </c>
      <c r="CP146">
        <f ca="1">IF(AND($B146&gt;0,SUM(CP$3:CP145)=0,SUM($H146:CO146)=0),$B146,0)</f>
        <v>0</v>
      </c>
      <c r="CQ146">
        <f ca="1">IF(AND($B146&gt;0,SUM(CQ$3:CQ145)=0,SUM($H146:CP146)=0),$B146,0)</f>
        <v>0</v>
      </c>
      <c r="CR146">
        <f ca="1">IF(AND($B146&gt;0,SUM(CR$3:CR145)=0,SUM($H146:CQ146)=0),$B146,0)</f>
        <v>0</v>
      </c>
      <c r="CS146">
        <f ca="1">IF(AND($B146&gt;0,SUM(CS$3:CS145)=0,SUM($H146:CR146)=0),$B146,0)</f>
        <v>0</v>
      </c>
      <c r="CT146">
        <f ca="1">IF(AND($B146&gt;0,SUM(CT$3:CT145)=0,SUM($H146:CS146)=0),$B146,0)</f>
        <v>0</v>
      </c>
      <c r="CU146">
        <f ca="1">IF(AND($B146&gt;0,SUM(CU$3:CU145)=0,SUM($H146:CT146)=0),$B146,0)</f>
        <v>0</v>
      </c>
      <c r="CV146">
        <f ca="1">IF(AND($B146&gt;0,SUM(CV$3:CV145)=0,SUM($H146:CU146)=0),$B146,0)</f>
        <v>0</v>
      </c>
      <c r="CW146">
        <f ca="1">IF(AND($B146&gt;0,SUM(CW$3:CW145)=0,SUM($H146:CV146)=0),$B146,0)</f>
        <v>0</v>
      </c>
      <c r="CX146">
        <f ca="1">IF(AND($B146&gt;0,SUM(CX$3:CX145)=0,SUM($H146:CW146)=0),$B146,0)</f>
        <v>0</v>
      </c>
      <c r="CY146">
        <f ca="1">IF(AND($B146&gt;0,SUM(CY$3:CY145)=0,SUM($H146:CX146)=0),$B146,0)</f>
        <v>0</v>
      </c>
      <c r="CZ146">
        <f ca="1">IF(AND($B146&gt;0,SUM(CZ$3:CZ145)=0,SUM($H146:CY146)=0),$B146,0)</f>
        <v>0</v>
      </c>
      <c r="DA146">
        <f ca="1">IF(AND($B146&gt;0,SUM(DA$3:DA145)=0,SUM($H146:CZ146)=0),$B146,0)</f>
        <v>0</v>
      </c>
      <c r="DB146">
        <f ca="1">IF(AND($B146&gt;0,SUM(DB$3:DB145)=0,SUM($H146:DA146)=0),$B146,0)</f>
        <v>0</v>
      </c>
      <c r="DC146">
        <f ca="1">IF(AND($B146&gt;0,SUM(DC$3:DC145)=0,SUM($H146:DB146)=0),$B146,0)</f>
        <v>0</v>
      </c>
      <c r="DD146">
        <f ca="1">IF(AND($B146&gt;0,SUM(DD$3:DD145)=0,SUM($H146:DC146)=0),$B146,0)</f>
        <v>0</v>
      </c>
      <c r="DE146">
        <f ca="1">IF(AND($B146&gt;0,SUM(DE$3:DE145)=0,SUM($H146:DD146)=0),$B146,0)</f>
        <v>0</v>
      </c>
      <c r="DF146">
        <f ca="1">IF(AND($B146&gt;0,SUM(DF$3:DF145)=0,SUM($H146:DE146)=0),$B146,0)</f>
        <v>0</v>
      </c>
      <c r="DG146">
        <f ca="1">IF(AND($B146&gt;0,SUM(DG$3:DG145)=0,SUM($H146:DF146)=0),$B146,0)</f>
        <v>0</v>
      </c>
      <c r="DH146">
        <f ca="1">IF(AND($B146&gt;0,SUM(DH$3:DH145)=0,SUM($H146:DG146)=0),$B146,0)</f>
        <v>0</v>
      </c>
      <c r="DI146">
        <f ca="1">IF(AND($B146&gt;0,SUM(DI$3:DI145)=0,SUM($H146:DH146)=0),$B146,0)</f>
        <v>0</v>
      </c>
      <c r="DJ146">
        <f ca="1">IF(AND($B146&gt;0,SUM(DJ$3:DJ145)=0,SUM($H146:DI146)=0),$B146,0)</f>
        <v>0</v>
      </c>
      <c r="DK146">
        <f ca="1">IF(AND($B146&gt;0,SUM(DK$3:DK145)=0,SUM($H146:DJ146)=0),$B146,0)</f>
        <v>0</v>
      </c>
      <c r="DL146">
        <f ca="1">IF(AND($B146&gt;0,SUM(DL$3:DL145)=0,SUM($H146:DK146)=0),$B146,0)</f>
        <v>0</v>
      </c>
      <c r="DM146">
        <f ca="1">IF(AND($B146&gt;0,SUM(DM$3:DM145)=0,SUM($H146:DL146)=0),$B146,0)</f>
        <v>0</v>
      </c>
      <c r="DN146">
        <f ca="1">IF(AND($B146&gt;0,SUM(DN$3:DN145)=0,SUM($H146:DM146)=0),$B146,0)</f>
        <v>0</v>
      </c>
      <c r="DO146">
        <f ca="1">IF(AND($B146&gt;0,SUM(DO$3:DO145)=0,SUM($H146:DN146)=0),$B146,0)</f>
        <v>0</v>
      </c>
      <c r="DP146">
        <f ca="1">IF(AND($B146&gt;0,SUM(DP$3:DP145)=0,SUM($H146:DO146)=0),$B146,0)</f>
        <v>0</v>
      </c>
      <c r="DQ146">
        <f ca="1">IF(AND($B146&gt;0,SUM(DQ$3:DQ145)=0,SUM($H146:DP146)=0),$B146,0)</f>
        <v>0</v>
      </c>
      <c r="DR146">
        <f ca="1">IF(AND($B146&gt;0,SUM(DR$3:DR145)=0,SUM($H146:DQ146)=0),$B146,0)</f>
        <v>0</v>
      </c>
      <c r="DS146">
        <f ca="1">IF(AND($B146&gt;0,SUM(DS$3:DS145)=0,SUM($H146:DR146)=0),$B146,0)</f>
        <v>0</v>
      </c>
      <c r="DT146">
        <f ca="1">IF(AND($B146&gt;0,SUM(DT$3:DT145)=0,SUM($H146:DS146)=0),$B146,0)</f>
        <v>0</v>
      </c>
      <c r="DU146">
        <f ca="1">IF(AND($B146&gt;0,SUM(DU$3:DU145)=0,SUM($H146:DT146)=0),$B146,0)</f>
        <v>0</v>
      </c>
      <c r="DV146">
        <f ca="1">IF(AND($B146&gt;0,SUM(DV$3:DV145)=0,SUM($H146:DU146)=0),$B146,0)</f>
        <v>0</v>
      </c>
      <c r="DW146">
        <f ca="1">IF(AND($B146&gt;0,SUM(DW$3:DW145)=0,SUM($H146:DV146)=0),$B146,0)</f>
        <v>0</v>
      </c>
      <c r="DX146">
        <f ca="1">IF(AND($B146&gt;0,SUM(DX$3:DX145)=0,SUM($H146:DW146)=0),$B146,0)</f>
        <v>0</v>
      </c>
      <c r="DY146">
        <f ca="1">IF(AND($B146&gt;0,SUM(DY$3:DY145)=0,SUM($H146:DX146)=0),$B146,0)</f>
        <v>0</v>
      </c>
      <c r="DZ146">
        <f ca="1">IF(AND($B146&gt;0,SUM(DZ$3:DZ145)=0,SUM($H146:DY146)=0),$B146,0)</f>
        <v>0</v>
      </c>
      <c r="EA146">
        <f ca="1">IF(AND($B146&gt;0,SUM(EA$3:EA145)=0,SUM($H146:DZ146)=0),$B146,0)</f>
        <v>0</v>
      </c>
      <c r="EB146">
        <f ca="1">IF(AND($B146&gt;0,SUM(EB$3:EB145)=0,SUM($H146:EA146)=0),$B146,0)</f>
        <v>0</v>
      </c>
      <c r="EC146">
        <f ca="1">IF(AND($B146&gt;0,SUM(EC$3:EC145)=0,SUM($H146:EB146)=0),$B146,0)</f>
        <v>0</v>
      </c>
      <c r="ED146">
        <f ca="1">IF(AND($B146&gt;0,SUM(ED$3:ED145)=0,SUM($H146:EC146)=0),$B146,0)</f>
        <v>0</v>
      </c>
      <c r="EE146">
        <f ca="1">IF(AND($B146&gt;0,SUM(EE$3:EE145)=0,SUM($H146:ED146)=0),$B146,0)</f>
        <v>0</v>
      </c>
      <c r="EF146">
        <f ca="1">IF(AND($B146&gt;0,SUM(EF$3:EF145)=0,SUM($H146:EE146)=0),$B146,0)</f>
        <v>0</v>
      </c>
      <c r="EG146">
        <f ca="1">IF(AND($B146&gt;0,SUM(EG$3:EG145)=0,SUM($H146:EF146)=0),$B146,0)</f>
        <v>0</v>
      </c>
      <c r="EH146">
        <f ca="1">IF(AND($B146&gt;0,SUM(EH$3:EH145)=0,SUM($H146:EG146)=0),$B146,0)</f>
        <v>0</v>
      </c>
      <c r="EI146">
        <f ca="1">IF(AND($B146&gt;0,SUM(EI$3:EI145)=0,SUM($H146:EH146)=0),$B146,0)</f>
        <v>0</v>
      </c>
      <c r="EJ146">
        <f ca="1">IF(AND($B146&gt;0,SUM(EJ$3:EJ145)=0,SUM($H146:EI146)=0),$B146,0)</f>
        <v>0</v>
      </c>
      <c r="EK146">
        <f ca="1">IF(AND($B146&gt;0,SUM(EK$3:EK145)=0,SUM($H146:EJ146)=0),$B146,0)</f>
        <v>0</v>
      </c>
      <c r="EL146">
        <f ca="1">IF(AND($B146&gt;0,SUM(EL$3:EL145)=0,SUM($H146:EK146)=0),$B146,0)</f>
        <v>0</v>
      </c>
      <c r="EM146">
        <f ca="1">IF(AND($B146&gt;0,SUM(EM$3:EM145)=0,SUM($H146:EL146)=0),$B146,0)</f>
        <v>0</v>
      </c>
      <c r="EN146">
        <f ca="1">IF(AND($B146&gt;0,SUM(EN$3:EN145)=0,SUM($H146:EM146)=0),$B146,0)</f>
        <v>0</v>
      </c>
      <c r="EO146">
        <f ca="1">IF(AND($B146&gt;0,SUM(EO$3:EO145)=0,SUM($H146:EN146)=0),$B146,0)</f>
        <v>0</v>
      </c>
      <c r="EP146">
        <f ca="1">IF(AND($B146&gt;0,SUM(EP$3:EP145)=0,SUM($H146:EO146)=0),$B146,0)</f>
        <v>0</v>
      </c>
      <c r="EQ146">
        <f ca="1">IF(AND($B146&gt;0,SUM(EQ$3:EQ145)=0,SUM($H146:EP146)=0),$B146,0)</f>
        <v>0</v>
      </c>
      <c r="ER146">
        <f ca="1">IF(AND($B146&gt;0,SUM(ER$3:ER145)=0,SUM($H146:EQ146)=0),$B146,0)</f>
        <v>0</v>
      </c>
      <c r="ES146">
        <f ca="1">IF(AND($B146&gt;0,SUM(ES$3:ES145)=0,SUM($H146:ER146)=0),$B146,0)</f>
        <v>0</v>
      </c>
      <c r="ET146">
        <f ca="1">IF(AND($B146&gt;0,SUM(ET$3:ET145)=0,SUM($H146:ES146)=0),$B146,0)</f>
        <v>0</v>
      </c>
      <c r="EU146">
        <f ca="1">IF(AND($B146&gt;0,SUM(EU$3:EU145)=0,SUM($H146:ET146)=0),$B146,0)</f>
        <v>0</v>
      </c>
      <c r="EV146">
        <f ca="1">IF(AND($B146&gt;0,SUM(EV$3:EV145)=0,SUM($H146:EU146)=0),$B146,0)</f>
        <v>0</v>
      </c>
      <c r="EW146">
        <f ca="1">IF(AND($B146&gt;0,SUM(EW$3:EW145)=0,SUM($H146:EV146)=0),$B146,0)</f>
        <v>0</v>
      </c>
      <c r="EX146">
        <f ca="1">IF(AND($B146&gt;0,SUM(EX$3:EX145)=0,SUM($H146:EW146)=0),$B146,0)</f>
        <v>0</v>
      </c>
      <c r="EY146">
        <f ca="1">IF(AND($B146&gt;0,SUM(EY$3:EY145)=0,SUM($H146:EX146)=0),$B146,0)</f>
        <v>0</v>
      </c>
      <c r="EZ146">
        <f ca="1">IF(AND($B146&gt;0,SUM(EZ$3:EZ145)=0,SUM($H146:EY146)=0),$B146,0)</f>
        <v>0</v>
      </c>
      <c r="FA146">
        <f ca="1">IF(AND($B146&gt;0,SUM(FA$3:FA145)=0,SUM($H146:EZ146)=0),$B146,0)</f>
        <v>0</v>
      </c>
      <c r="FB146">
        <f ca="1">IF(AND($B146&gt;0,SUM(FB$3:FB145)=0,SUM($H146:FA146)=0),$B146,0)</f>
        <v>0</v>
      </c>
      <c r="FC146">
        <f ca="1">IF(AND($B146&gt;0,SUM(FC$3:FC145)=0,SUM($H146:FB146)=0),$B146,0)</f>
        <v>0</v>
      </c>
      <c r="FD146">
        <f ca="1">IF(AND($B146&gt;0,SUM(FD$3:FD145)=0,SUM($H146:FC146)=0),$B146,0)</f>
        <v>0</v>
      </c>
      <c r="FE146">
        <f ca="1">IF(AND($B146&gt;0,SUM(FE$3:FE145)=0,SUM($H146:FD146)=0),$B146,0)</f>
        <v>0</v>
      </c>
      <c r="FF146">
        <f ca="1">IF(AND($B146&gt;0,SUM(FF$3:FF145)=0,SUM($H146:FE146)=0),$B146,0)</f>
        <v>0</v>
      </c>
      <c r="FG146">
        <f ca="1">IF(AND($B146&gt;0,SUM(FG$3:FG145)=0,SUM($H146:FF146)=0),$B146,0)</f>
        <v>0</v>
      </c>
      <c r="FH146">
        <f ca="1">IF(AND($B146&gt;0,SUM(FH$3:FH145)=0,SUM($H146:FG146)=0),$B146,0)</f>
        <v>0</v>
      </c>
      <c r="FI146">
        <f ca="1">IF(AND($B146&gt;0,SUM(FI$3:FI145)=0,SUM($H146:FH146)=0),$B146,0)</f>
        <v>0</v>
      </c>
      <c r="FJ146">
        <f ca="1">IF(AND($B146&gt;0,SUM(FJ$3:FJ145)=0,SUM($H146:FI146)=0),$B146,0)</f>
        <v>0</v>
      </c>
      <c r="FK146">
        <f ca="1">IF(AND($B146&gt;0,SUM(FK$3:FK145)=0,SUM($H146:FJ146)=0),$B146,0)</f>
        <v>0</v>
      </c>
      <c r="FL146">
        <f ca="1">IF(AND($B146&gt;0,SUM(FL$3:FL145)=0,SUM($H146:FK146)=0),$B146,0)</f>
        <v>0</v>
      </c>
      <c r="FM146">
        <f ca="1">IF(AND($B146&gt;0,SUM(FM$3:FM145)=0,SUM($H146:FL146)=0),$B146,0)</f>
        <v>0</v>
      </c>
      <c r="FN146">
        <f ca="1">IF(AND($B146&gt;0,SUM(FN$3:FN145)=0,SUM($H146:FM146)=0),$B146,0)</f>
        <v>0</v>
      </c>
      <c r="FS146" s="67" t="str">
        <f ca="1">ValintaohjelmaCentral!$C22</f>
        <v>0</v>
      </c>
      <c r="FT146" s="67" t="str">
        <f ca="1">ValintaohjelmaCentral!$F22</f>
        <v/>
      </c>
      <c r="FU146" s="342" t="str">
        <f>""</f>
        <v/>
      </c>
      <c r="FV146" s="374" t="str">
        <f ca="1">ValintaohjelmaCentral!$G22</f>
        <v>-</v>
      </c>
      <c r="FY146" s="67" t="str">
        <f ca="1">ValintaohjelmaCentral!$C22</f>
        <v>0</v>
      </c>
      <c r="FZ146" s="67" t="str">
        <f ca="1">ValintaohjelmaCentral!$F22</f>
        <v/>
      </c>
      <c r="GA146" s="342" t="str">
        <f>""</f>
        <v/>
      </c>
      <c r="GB146" s="374" t="str">
        <f ca="1">ValintaohjelmaCentral!$G22</f>
        <v>-</v>
      </c>
      <c r="GE146" s="67" t="str">
        <f ca="1">ValintaohjelmaCentral!$C22</f>
        <v>0</v>
      </c>
      <c r="GF146" s="67" t="str">
        <f ca="1">ValintaohjelmaCentral!$F22</f>
        <v/>
      </c>
      <c r="GG146" s="342" t="str">
        <f>""</f>
        <v/>
      </c>
      <c r="GH146" s="374" t="str">
        <f ca="1">ValintaohjelmaCentral!$G22</f>
        <v>-</v>
      </c>
    </row>
    <row r="147" spans="1:190" ht="15.75" hidden="1" thickBot="1" x14ac:dyDescent="0.3">
      <c r="A147">
        <v>147</v>
      </c>
      <c r="B147" s="369"/>
      <c r="C147" s="240" t="str">
        <f t="shared" ca="1" si="29"/>
        <v>0</v>
      </c>
      <c r="D147" s="240" t="str">
        <f t="shared" ca="1" si="29"/>
        <v/>
      </c>
      <c r="E147" s="240" t="str">
        <f t="shared" ca="1" si="29"/>
        <v/>
      </c>
      <c r="F147" s="240" t="str">
        <f t="shared" ca="1" si="29"/>
        <v>-</v>
      </c>
      <c r="G147" s="47">
        <f ca="1">INDEX($I$2:$FN$2,ROWS(G$2:G147))</f>
        <v>1</v>
      </c>
      <c r="H147">
        <v>0</v>
      </c>
      <c r="I147">
        <f ca="1">IF(AND($B147&gt;0,SUM(I$3:I146)=0,SUM($H147:H147)=0),$B147,0)</f>
        <v>0</v>
      </c>
      <c r="J147">
        <f ca="1">IF(AND($B147&gt;0,SUM(J$3:J146)=0,SUM($H147:I147)=0),$B147,0)</f>
        <v>0</v>
      </c>
      <c r="K147">
        <f ca="1">IF(AND($B147&gt;0,SUM(K$3:K146)=0,SUM($H147:J147)=0),$B147,0)</f>
        <v>0</v>
      </c>
      <c r="L147">
        <f ca="1">IF(AND($B147&gt;0,SUM(L$3:L146)=0,SUM($H147:K147)=0),$B147,0)</f>
        <v>0</v>
      </c>
      <c r="M147">
        <f ca="1">IF(AND($B147&gt;0,SUM(M$3:M146)=0,SUM($H147:L147)=0),$B147,0)</f>
        <v>0</v>
      </c>
      <c r="N147">
        <f ca="1">IF(AND($B147&gt;0,SUM(N$3:N146)=0,SUM($H147:M147)=0),$B147,0)</f>
        <v>0</v>
      </c>
      <c r="O147">
        <f ca="1">IF(AND($B147&gt;0,SUM(O$3:O146)=0,SUM($H147:N147)=0),$B147,0)</f>
        <v>0</v>
      </c>
      <c r="P147">
        <f ca="1">IF(AND($B147&gt;0,SUM(P$3:P146)=0,SUM($H147:O147)=0),$B147,0)</f>
        <v>0</v>
      </c>
      <c r="Q147">
        <f ca="1">IF(AND($B147&gt;0,SUM(Q$3:Q146)=0,SUM($H147:P147)=0),$B147,0)</f>
        <v>0</v>
      </c>
      <c r="R147">
        <f ca="1">IF(AND($B147&gt;0,SUM(R$3:R146)=0,SUM($H147:Q147)=0),$B147,0)</f>
        <v>0</v>
      </c>
      <c r="S147">
        <f ca="1">IF(AND($B147&gt;0,SUM(S$3:S146)=0,SUM($H147:R147)=0),$B147,0)</f>
        <v>0</v>
      </c>
      <c r="T147">
        <f ca="1">IF(AND($B147&gt;0,SUM(T$3:T146)=0,SUM($H147:S147)=0),$B147,0)</f>
        <v>0</v>
      </c>
      <c r="U147">
        <f ca="1">IF(AND($B147&gt;0,SUM(U$3:U146)=0,SUM($H147:T147)=0),$B147,0)</f>
        <v>0</v>
      </c>
      <c r="V147">
        <f ca="1">IF(AND($B147&gt;0,SUM(V$3:V146)=0,SUM($H147:U147)=0),$B147,0)</f>
        <v>0</v>
      </c>
      <c r="W147">
        <f ca="1">IF(AND($B147&gt;0,SUM(W$3:W146)=0,SUM($H147:V147)=0),$B147,0)</f>
        <v>0</v>
      </c>
      <c r="X147">
        <f ca="1">IF(AND($B147&gt;0,SUM(X$3:X146)=0,SUM($H147:W147)=0),$B147,0)</f>
        <v>0</v>
      </c>
      <c r="Y147">
        <f ca="1">IF(AND($B147&gt;0,SUM(Y$3:Y146)=0,SUM($H147:X147)=0),$B147,0)</f>
        <v>0</v>
      </c>
      <c r="Z147">
        <f ca="1">IF(AND($B147&gt;0,SUM(Z$3:Z146)=0,SUM($H147:Y147)=0),$B147,0)</f>
        <v>0</v>
      </c>
      <c r="AA147">
        <f ca="1">IF(AND($B147&gt;0,SUM(AA$3:AA146)=0,SUM($H147:Z147)=0),$B147,0)</f>
        <v>0</v>
      </c>
      <c r="AB147">
        <f ca="1">IF(AND($B147&gt;0,SUM(AB$3:AB146)=0,SUM($H147:AA147)=0),$B147,0)</f>
        <v>0</v>
      </c>
      <c r="AC147">
        <f ca="1">IF(AND($B147&gt;0,SUM(AC$3:AC146)=0,SUM($H147:AB147)=0),$B147,0)</f>
        <v>0</v>
      </c>
      <c r="AD147">
        <f ca="1">IF(AND($B147&gt;0,SUM(AD$3:AD146)=0,SUM($H147:AC147)=0),$B147,0)</f>
        <v>0</v>
      </c>
      <c r="AE147">
        <f ca="1">IF(AND($B147&gt;0,SUM(AE$3:AE146)=0,SUM($H147:AD147)=0),$B147,0)</f>
        <v>0</v>
      </c>
      <c r="AF147">
        <f ca="1">IF(AND($B147&gt;0,SUM(AF$3:AF146)=0,SUM($H147:AE147)=0),$B147,0)</f>
        <v>0</v>
      </c>
      <c r="AG147">
        <f ca="1">IF(AND($B147&gt;0,SUM(AG$3:AG146)=0,SUM($H147:AF147)=0),$B147,0)</f>
        <v>0</v>
      </c>
      <c r="AH147">
        <f ca="1">IF(AND($B147&gt;0,SUM(AH$3:AH146)=0,SUM($H147:AG147)=0),$B147,0)</f>
        <v>0</v>
      </c>
      <c r="AI147">
        <f ca="1">IF(AND($B147&gt;0,SUM(AI$3:AI146)=0,SUM($H147:AH147)=0),$B147,0)</f>
        <v>0</v>
      </c>
      <c r="AJ147">
        <f ca="1">IF(AND($B147&gt;0,SUM(AJ$3:AJ146)=0,SUM($H147:AI147)=0),$B147,0)</f>
        <v>0</v>
      </c>
      <c r="AK147">
        <f ca="1">IF(AND($B147&gt;0,SUM(AK$3:AK146)=0,SUM($H147:AJ147)=0),$B147,0)</f>
        <v>0</v>
      </c>
      <c r="AL147">
        <f ca="1">IF(AND($B147&gt;0,SUM(AL$3:AL146)=0,SUM($H147:AK147)=0),$B147,0)</f>
        <v>0</v>
      </c>
      <c r="AM147">
        <f ca="1">IF(AND($B147&gt;0,SUM(AM$3:AM146)=0,SUM($H147:AL147)=0),$B147,0)</f>
        <v>0</v>
      </c>
      <c r="AN147">
        <f ca="1">IF(AND($B147&gt;0,SUM(AN$3:AN146)=0,SUM($H147:AM147)=0),$B147,0)</f>
        <v>0</v>
      </c>
      <c r="AO147">
        <f ca="1">IF(AND($B147&gt;0,SUM(AO$3:AO146)=0,SUM($H147:AN147)=0),$B147,0)</f>
        <v>0</v>
      </c>
      <c r="AP147">
        <f ca="1">IF(AND($B147&gt;0,SUM(AP$3:AP146)=0,SUM($H147:AO147)=0),$B147,0)</f>
        <v>0</v>
      </c>
      <c r="AQ147">
        <f ca="1">IF(AND($B147&gt;0,SUM(AQ$3:AQ146)=0,SUM($H147:AP147)=0),$B147,0)</f>
        <v>0</v>
      </c>
      <c r="AR147">
        <f ca="1">IF(AND($B147&gt;0,SUM(AR$3:AR146)=0,SUM($H147:AQ147)=0),$B147,0)</f>
        <v>0</v>
      </c>
      <c r="AS147">
        <f ca="1">IF(AND($B147&gt;0,SUM(AS$3:AS146)=0,SUM($H147:AR147)=0),$B147,0)</f>
        <v>0</v>
      </c>
      <c r="AT147">
        <f ca="1">IF(AND($B147&gt;0,SUM(AT$3:AT146)=0,SUM($H147:AS147)=0),$B147,0)</f>
        <v>0</v>
      </c>
      <c r="AU147">
        <f ca="1">IF(AND($B147&gt;0,SUM(AU$3:AU146)=0,SUM($H147:AT147)=0),$B147,0)</f>
        <v>0</v>
      </c>
      <c r="AV147">
        <f ca="1">IF(AND($B147&gt;0,SUM(AV$3:AV146)=0,SUM($H147:AU147)=0),$B147,0)</f>
        <v>0</v>
      </c>
      <c r="AW147">
        <f ca="1">IF(AND($B147&gt;0,SUM(AW$3:AW146)=0,SUM($H147:AV147)=0),$B147,0)</f>
        <v>0</v>
      </c>
      <c r="AX147">
        <f ca="1">IF(AND($B147&gt;0,SUM(AX$3:AX146)=0,SUM($H147:AW147)=0),$B147,0)</f>
        <v>0</v>
      </c>
      <c r="AY147">
        <f ca="1">IF(AND($B147&gt;0,SUM(AY$3:AY146)=0,SUM($H147:AX147)=0),$B147,0)</f>
        <v>0</v>
      </c>
      <c r="AZ147">
        <f ca="1">IF(AND($B147&gt;0,SUM(AZ$3:AZ146)=0,SUM($H147:AY147)=0),$B147,0)</f>
        <v>0</v>
      </c>
      <c r="BA147">
        <f ca="1">IF(AND($B147&gt;0,SUM(BA$3:BA146)=0,SUM($H147:AZ147)=0),$B147,0)</f>
        <v>0</v>
      </c>
      <c r="BB147">
        <f ca="1">IF(AND($B147&gt;0,SUM(BB$3:BB146)=0,SUM($H147:BA147)=0),$B147,0)</f>
        <v>0</v>
      </c>
      <c r="BC147">
        <f ca="1">IF(AND($B147&gt;0,SUM(BC$3:BC146)=0,SUM($H147:BB147)=0),$B147,0)</f>
        <v>0</v>
      </c>
      <c r="BD147">
        <f ca="1">IF(AND($B147&gt;0,SUM(BD$3:BD146)=0,SUM($H147:BC147)=0),$B147,0)</f>
        <v>0</v>
      </c>
      <c r="BE147">
        <f ca="1">IF(AND($B147&gt;0,SUM(BE$3:BE146)=0,SUM($H147:BD147)=0),$B147,0)</f>
        <v>0</v>
      </c>
      <c r="BF147">
        <f ca="1">IF(AND($B147&gt;0,SUM(BF$3:BF146)=0,SUM($H147:BE147)=0),$B147,0)</f>
        <v>0</v>
      </c>
      <c r="BG147">
        <f ca="1">IF(AND($B147&gt;0,SUM(BG$3:BG146)=0,SUM($H147:BF147)=0),$B147,0)</f>
        <v>0</v>
      </c>
      <c r="BH147">
        <f ca="1">IF(AND($B147&gt;0,SUM(BH$3:BH146)=0,SUM($H147:BG147)=0),$B147,0)</f>
        <v>0</v>
      </c>
      <c r="BI147">
        <f ca="1">IF(AND($B147&gt;0,SUM(BI$3:BI146)=0,SUM($H147:BH147)=0),$B147,0)</f>
        <v>0</v>
      </c>
      <c r="BJ147">
        <f ca="1">IF(AND($B147&gt;0,SUM(BJ$3:BJ146)=0,SUM($H147:BI147)=0),$B147,0)</f>
        <v>0</v>
      </c>
      <c r="BK147">
        <f ca="1">IF(AND($B147&gt;0,SUM(BK$3:BK146)=0,SUM($H147:BJ147)=0),$B147,0)</f>
        <v>0</v>
      </c>
      <c r="BL147">
        <f ca="1">IF(AND($B147&gt;0,SUM(BL$3:BL146)=0,SUM($H147:BK147)=0),$B147,0)</f>
        <v>0</v>
      </c>
      <c r="BM147">
        <f ca="1">IF(AND($B147&gt;0,SUM(BM$3:BM146)=0,SUM($H147:BL147)=0),$B147,0)</f>
        <v>0</v>
      </c>
      <c r="BN147">
        <f ca="1">IF(AND($B147&gt;0,SUM(BN$3:BN146)=0,SUM($H147:BM147)=0),$B147,0)</f>
        <v>0</v>
      </c>
      <c r="BO147">
        <f ca="1">IF(AND($B147&gt;0,SUM(BO$3:BO146)=0,SUM($H147:BN147)=0),$B147,0)</f>
        <v>0</v>
      </c>
      <c r="BP147">
        <f ca="1">IF(AND($B147&gt;0,SUM(BP$3:BP146)=0,SUM($H147:BO147)=0),$B147,0)</f>
        <v>0</v>
      </c>
      <c r="BQ147">
        <f ca="1">IF(AND($B147&gt;0,SUM(BQ$3:BQ146)=0,SUM($H147:BP147)=0),$B147,0)</f>
        <v>0</v>
      </c>
      <c r="BR147">
        <f ca="1">IF(AND($B147&gt;0,SUM(BR$3:BR146)=0,SUM($H147:BQ147)=0),$B147,0)</f>
        <v>0</v>
      </c>
      <c r="BS147">
        <f ca="1">IF(AND($B147&gt;0,SUM(BS$3:BS146)=0,SUM($H147:BR147)=0),$B147,0)</f>
        <v>0</v>
      </c>
      <c r="BT147">
        <f ca="1">IF(AND($B147&gt;0,SUM(BT$3:BT146)=0,SUM($H147:BS147)=0),$B147,0)</f>
        <v>0</v>
      </c>
      <c r="BU147">
        <f ca="1">IF(AND($B147&gt;0,SUM(BU$3:BU146)=0,SUM($H147:BT147)=0),$B147,0)</f>
        <v>0</v>
      </c>
      <c r="BV147">
        <f ca="1">IF(AND($B147&gt;0,SUM(BV$3:BV146)=0,SUM($H147:BU147)=0),$B147,0)</f>
        <v>0</v>
      </c>
      <c r="BW147">
        <f ca="1">IF(AND($B147&gt;0,SUM(BW$3:BW146)=0,SUM($H147:BV147)=0),$B147,0)</f>
        <v>0</v>
      </c>
      <c r="BX147">
        <f ca="1">IF(AND($B147&gt;0,SUM(BX$3:BX146)=0,SUM($H147:BW147)=0),$B147,0)</f>
        <v>0</v>
      </c>
      <c r="BY147">
        <f ca="1">IF(AND($B147&gt;0,SUM(BY$3:BY146)=0,SUM($H147:BX147)=0),$B147,0)</f>
        <v>0</v>
      </c>
      <c r="BZ147">
        <f ca="1">IF(AND($B147&gt;0,SUM(BZ$3:BZ146)=0,SUM($H147:BY147)=0),$B147,0)</f>
        <v>0</v>
      </c>
      <c r="CA147">
        <f ca="1">IF(AND($B147&gt;0,SUM(CA$3:CA146)=0,SUM($H147:BZ147)=0),$B147,0)</f>
        <v>0</v>
      </c>
      <c r="CB147">
        <f ca="1">IF(AND($B147&gt;0,SUM(CB$3:CB146)=0,SUM($H147:CA147)=0),$B147,0)</f>
        <v>0</v>
      </c>
      <c r="CC147">
        <f ca="1">IF(AND($B147&gt;0,SUM(CC$3:CC146)=0,SUM($H147:CB147)=0),$B147,0)</f>
        <v>0</v>
      </c>
      <c r="CD147">
        <f ca="1">IF(AND($B147&gt;0,SUM(CD$3:CD146)=0,SUM($H147:CC147)=0),$B147,0)</f>
        <v>0</v>
      </c>
      <c r="CE147">
        <f ca="1">IF(AND($B147&gt;0,SUM(CE$3:CE146)=0,SUM($H147:CD147)=0),$B147,0)</f>
        <v>0</v>
      </c>
      <c r="CF147">
        <f ca="1">IF(AND($B147&gt;0,SUM(CF$3:CF146)=0,SUM($H147:CE147)=0),$B147,0)</f>
        <v>0</v>
      </c>
      <c r="CG147">
        <f ca="1">IF(AND($B147&gt;0,SUM(CG$3:CG146)=0,SUM($H147:CF147)=0),$B147,0)</f>
        <v>0</v>
      </c>
      <c r="CH147">
        <f ca="1">IF(AND($B147&gt;0,SUM(CH$3:CH146)=0,SUM($H147:CG147)=0),$B147,0)</f>
        <v>0</v>
      </c>
      <c r="CI147">
        <f ca="1">IF(AND($B147&gt;0,SUM(CI$3:CI146)=0,SUM($H147:CH147)=0),$B147,0)</f>
        <v>0</v>
      </c>
      <c r="CJ147">
        <f ca="1">IF(AND($B147&gt;0,SUM(CJ$3:CJ146)=0,SUM($H147:CI147)=0),$B147,0)</f>
        <v>0</v>
      </c>
      <c r="CK147">
        <f ca="1">IF(AND($B147&gt;0,SUM(CK$3:CK146)=0,SUM($H147:CJ147)=0),$B147,0)</f>
        <v>0</v>
      </c>
      <c r="CL147">
        <f ca="1">IF(AND($B147&gt;0,SUM(CL$3:CL146)=0,SUM($H147:CK147)=0),$B147,0)</f>
        <v>0</v>
      </c>
      <c r="CM147">
        <f ca="1">IF(AND($B147&gt;0,SUM(CM$3:CM146)=0,SUM($H147:CL147)=0),$B147,0)</f>
        <v>0</v>
      </c>
      <c r="CN147">
        <f ca="1">IF(AND($B147&gt;0,SUM(CN$3:CN146)=0,SUM($H147:CM147)=0),$B147,0)</f>
        <v>0</v>
      </c>
      <c r="CO147">
        <f ca="1">IF(AND($B147&gt;0,SUM(CO$3:CO146)=0,SUM($H147:CN147)=0),$B147,0)</f>
        <v>0</v>
      </c>
      <c r="CP147">
        <f ca="1">IF(AND($B147&gt;0,SUM(CP$3:CP146)=0,SUM($H147:CO147)=0),$B147,0)</f>
        <v>0</v>
      </c>
      <c r="CQ147">
        <f ca="1">IF(AND($B147&gt;0,SUM(CQ$3:CQ146)=0,SUM($H147:CP147)=0),$B147,0)</f>
        <v>0</v>
      </c>
      <c r="CR147">
        <f ca="1">IF(AND($B147&gt;0,SUM(CR$3:CR146)=0,SUM($H147:CQ147)=0),$B147,0)</f>
        <v>0</v>
      </c>
      <c r="CS147">
        <f ca="1">IF(AND($B147&gt;0,SUM(CS$3:CS146)=0,SUM($H147:CR147)=0),$B147,0)</f>
        <v>0</v>
      </c>
      <c r="CT147">
        <f ca="1">IF(AND($B147&gt;0,SUM(CT$3:CT146)=0,SUM($H147:CS147)=0),$B147,0)</f>
        <v>0</v>
      </c>
      <c r="CU147">
        <f ca="1">IF(AND($B147&gt;0,SUM(CU$3:CU146)=0,SUM($H147:CT147)=0),$B147,0)</f>
        <v>0</v>
      </c>
      <c r="CV147">
        <f ca="1">IF(AND($B147&gt;0,SUM(CV$3:CV146)=0,SUM($H147:CU147)=0),$B147,0)</f>
        <v>0</v>
      </c>
      <c r="CW147">
        <f ca="1">IF(AND($B147&gt;0,SUM(CW$3:CW146)=0,SUM($H147:CV147)=0),$B147,0)</f>
        <v>0</v>
      </c>
      <c r="CX147">
        <f ca="1">IF(AND($B147&gt;0,SUM(CX$3:CX146)=0,SUM($H147:CW147)=0),$B147,0)</f>
        <v>0</v>
      </c>
      <c r="CY147">
        <f ca="1">IF(AND($B147&gt;0,SUM(CY$3:CY146)=0,SUM($H147:CX147)=0),$B147,0)</f>
        <v>0</v>
      </c>
      <c r="CZ147">
        <f ca="1">IF(AND($B147&gt;0,SUM(CZ$3:CZ146)=0,SUM($H147:CY147)=0),$B147,0)</f>
        <v>0</v>
      </c>
      <c r="DA147">
        <f ca="1">IF(AND($B147&gt;0,SUM(DA$3:DA146)=0,SUM($H147:CZ147)=0),$B147,0)</f>
        <v>0</v>
      </c>
      <c r="DB147">
        <f ca="1">IF(AND($B147&gt;0,SUM(DB$3:DB146)=0,SUM($H147:DA147)=0),$B147,0)</f>
        <v>0</v>
      </c>
      <c r="DC147">
        <f ca="1">IF(AND($B147&gt;0,SUM(DC$3:DC146)=0,SUM($H147:DB147)=0),$B147,0)</f>
        <v>0</v>
      </c>
      <c r="DD147">
        <f ca="1">IF(AND($B147&gt;0,SUM(DD$3:DD146)=0,SUM($H147:DC147)=0),$B147,0)</f>
        <v>0</v>
      </c>
      <c r="DE147">
        <f ca="1">IF(AND($B147&gt;0,SUM(DE$3:DE146)=0,SUM($H147:DD147)=0),$B147,0)</f>
        <v>0</v>
      </c>
      <c r="DF147">
        <f ca="1">IF(AND($B147&gt;0,SUM(DF$3:DF146)=0,SUM($H147:DE147)=0),$B147,0)</f>
        <v>0</v>
      </c>
      <c r="DG147">
        <f ca="1">IF(AND($B147&gt;0,SUM(DG$3:DG146)=0,SUM($H147:DF147)=0),$B147,0)</f>
        <v>0</v>
      </c>
      <c r="DH147">
        <f ca="1">IF(AND($B147&gt;0,SUM(DH$3:DH146)=0,SUM($H147:DG147)=0),$B147,0)</f>
        <v>0</v>
      </c>
      <c r="DI147">
        <f ca="1">IF(AND($B147&gt;0,SUM(DI$3:DI146)=0,SUM($H147:DH147)=0),$B147,0)</f>
        <v>0</v>
      </c>
      <c r="DJ147">
        <f ca="1">IF(AND($B147&gt;0,SUM(DJ$3:DJ146)=0,SUM($H147:DI147)=0),$B147,0)</f>
        <v>0</v>
      </c>
      <c r="DK147">
        <f ca="1">IF(AND($B147&gt;0,SUM(DK$3:DK146)=0,SUM($H147:DJ147)=0),$B147,0)</f>
        <v>0</v>
      </c>
      <c r="DL147">
        <f ca="1">IF(AND($B147&gt;0,SUM(DL$3:DL146)=0,SUM($H147:DK147)=0),$B147,0)</f>
        <v>0</v>
      </c>
      <c r="DM147">
        <f ca="1">IF(AND($B147&gt;0,SUM(DM$3:DM146)=0,SUM($H147:DL147)=0),$B147,0)</f>
        <v>0</v>
      </c>
      <c r="DN147">
        <f ca="1">IF(AND($B147&gt;0,SUM(DN$3:DN146)=0,SUM($H147:DM147)=0),$B147,0)</f>
        <v>0</v>
      </c>
      <c r="DO147">
        <f ca="1">IF(AND($B147&gt;0,SUM(DO$3:DO146)=0,SUM($H147:DN147)=0),$B147,0)</f>
        <v>0</v>
      </c>
      <c r="DP147">
        <f ca="1">IF(AND($B147&gt;0,SUM(DP$3:DP146)=0,SUM($H147:DO147)=0),$B147,0)</f>
        <v>0</v>
      </c>
      <c r="DQ147">
        <f ca="1">IF(AND($B147&gt;0,SUM(DQ$3:DQ146)=0,SUM($H147:DP147)=0),$B147,0)</f>
        <v>0</v>
      </c>
      <c r="DR147">
        <f ca="1">IF(AND($B147&gt;0,SUM(DR$3:DR146)=0,SUM($H147:DQ147)=0),$B147,0)</f>
        <v>0</v>
      </c>
      <c r="DS147">
        <f ca="1">IF(AND($B147&gt;0,SUM(DS$3:DS146)=0,SUM($H147:DR147)=0),$B147,0)</f>
        <v>0</v>
      </c>
      <c r="DT147">
        <f ca="1">IF(AND($B147&gt;0,SUM(DT$3:DT146)=0,SUM($H147:DS147)=0),$B147,0)</f>
        <v>0</v>
      </c>
      <c r="DU147">
        <f ca="1">IF(AND($B147&gt;0,SUM(DU$3:DU146)=0,SUM($H147:DT147)=0),$B147,0)</f>
        <v>0</v>
      </c>
      <c r="DV147">
        <f ca="1">IF(AND($B147&gt;0,SUM(DV$3:DV146)=0,SUM($H147:DU147)=0),$B147,0)</f>
        <v>0</v>
      </c>
      <c r="DW147">
        <f ca="1">IF(AND($B147&gt;0,SUM(DW$3:DW146)=0,SUM($H147:DV147)=0),$B147,0)</f>
        <v>0</v>
      </c>
      <c r="DX147">
        <f ca="1">IF(AND($B147&gt;0,SUM(DX$3:DX146)=0,SUM($H147:DW147)=0),$B147,0)</f>
        <v>0</v>
      </c>
      <c r="DY147">
        <f ca="1">IF(AND($B147&gt;0,SUM(DY$3:DY146)=0,SUM($H147:DX147)=0),$B147,0)</f>
        <v>0</v>
      </c>
      <c r="DZ147">
        <f ca="1">IF(AND($B147&gt;0,SUM(DZ$3:DZ146)=0,SUM($H147:DY147)=0),$B147,0)</f>
        <v>0</v>
      </c>
      <c r="EA147">
        <f ca="1">IF(AND($B147&gt;0,SUM(EA$3:EA146)=0,SUM($H147:DZ147)=0),$B147,0)</f>
        <v>0</v>
      </c>
      <c r="EB147">
        <f ca="1">IF(AND($B147&gt;0,SUM(EB$3:EB146)=0,SUM($H147:EA147)=0),$B147,0)</f>
        <v>0</v>
      </c>
      <c r="EC147">
        <f ca="1">IF(AND($B147&gt;0,SUM(EC$3:EC146)=0,SUM($H147:EB147)=0),$B147,0)</f>
        <v>0</v>
      </c>
      <c r="ED147">
        <f ca="1">IF(AND($B147&gt;0,SUM(ED$3:ED146)=0,SUM($H147:EC147)=0),$B147,0)</f>
        <v>0</v>
      </c>
      <c r="EE147">
        <f ca="1">IF(AND($B147&gt;0,SUM(EE$3:EE146)=0,SUM($H147:ED147)=0),$B147,0)</f>
        <v>0</v>
      </c>
      <c r="EF147">
        <f ca="1">IF(AND($B147&gt;0,SUM(EF$3:EF146)=0,SUM($H147:EE147)=0),$B147,0)</f>
        <v>0</v>
      </c>
      <c r="EG147">
        <f ca="1">IF(AND($B147&gt;0,SUM(EG$3:EG146)=0,SUM($H147:EF147)=0),$B147,0)</f>
        <v>0</v>
      </c>
      <c r="EH147">
        <f ca="1">IF(AND($B147&gt;0,SUM(EH$3:EH146)=0,SUM($H147:EG147)=0),$B147,0)</f>
        <v>0</v>
      </c>
      <c r="EI147">
        <f ca="1">IF(AND($B147&gt;0,SUM(EI$3:EI146)=0,SUM($H147:EH147)=0),$B147,0)</f>
        <v>0</v>
      </c>
      <c r="EJ147">
        <f ca="1">IF(AND($B147&gt;0,SUM(EJ$3:EJ146)=0,SUM($H147:EI147)=0),$B147,0)</f>
        <v>0</v>
      </c>
      <c r="EK147">
        <f ca="1">IF(AND($B147&gt;0,SUM(EK$3:EK146)=0,SUM($H147:EJ147)=0),$B147,0)</f>
        <v>0</v>
      </c>
      <c r="EL147">
        <f ca="1">IF(AND($B147&gt;0,SUM(EL$3:EL146)=0,SUM($H147:EK147)=0),$B147,0)</f>
        <v>0</v>
      </c>
      <c r="EM147">
        <f ca="1">IF(AND($B147&gt;0,SUM(EM$3:EM146)=0,SUM($H147:EL147)=0),$B147,0)</f>
        <v>0</v>
      </c>
      <c r="EN147">
        <f ca="1">IF(AND($B147&gt;0,SUM(EN$3:EN146)=0,SUM($H147:EM147)=0),$B147,0)</f>
        <v>0</v>
      </c>
      <c r="EO147">
        <f ca="1">IF(AND($B147&gt;0,SUM(EO$3:EO146)=0,SUM($H147:EN147)=0),$B147,0)</f>
        <v>0</v>
      </c>
      <c r="EP147">
        <f ca="1">IF(AND($B147&gt;0,SUM(EP$3:EP146)=0,SUM($H147:EO147)=0),$B147,0)</f>
        <v>0</v>
      </c>
      <c r="EQ147">
        <f ca="1">IF(AND($B147&gt;0,SUM(EQ$3:EQ146)=0,SUM($H147:EP147)=0),$B147,0)</f>
        <v>0</v>
      </c>
      <c r="ER147">
        <f ca="1">IF(AND($B147&gt;0,SUM(ER$3:ER146)=0,SUM($H147:EQ147)=0),$B147,0)</f>
        <v>0</v>
      </c>
      <c r="ES147">
        <f ca="1">IF(AND($B147&gt;0,SUM(ES$3:ES146)=0,SUM($H147:ER147)=0),$B147,0)</f>
        <v>0</v>
      </c>
      <c r="ET147">
        <f ca="1">IF(AND($B147&gt;0,SUM(ET$3:ET146)=0,SUM($H147:ES147)=0),$B147,0)</f>
        <v>0</v>
      </c>
      <c r="EU147">
        <f ca="1">IF(AND($B147&gt;0,SUM(EU$3:EU146)=0,SUM($H147:ET147)=0),$B147,0)</f>
        <v>0</v>
      </c>
      <c r="EV147">
        <f ca="1">IF(AND($B147&gt;0,SUM(EV$3:EV146)=0,SUM($H147:EU147)=0),$B147,0)</f>
        <v>0</v>
      </c>
      <c r="EW147">
        <f ca="1">IF(AND($B147&gt;0,SUM(EW$3:EW146)=0,SUM($H147:EV147)=0),$B147,0)</f>
        <v>0</v>
      </c>
      <c r="EX147">
        <f ca="1">IF(AND($B147&gt;0,SUM(EX$3:EX146)=0,SUM($H147:EW147)=0),$B147,0)</f>
        <v>0</v>
      </c>
      <c r="EY147">
        <f ca="1">IF(AND($B147&gt;0,SUM(EY$3:EY146)=0,SUM($H147:EX147)=0),$B147,0)</f>
        <v>0</v>
      </c>
      <c r="EZ147">
        <f ca="1">IF(AND($B147&gt;0,SUM(EZ$3:EZ146)=0,SUM($H147:EY147)=0),$B147,0)</f>
        <v>0</v>
      </c>
      <c r="FA147">
        <f ca="1">IF(AND($B147&gt;0,SUM(FA$3:FA146)=0,SUM($H147:EZ147)=0),$B147,0)</f>
        <v>0</v>
      </c>
      <c r="FB147">
        <f ca="1">IF(AND($B147&gt;0,SUM(FB$3:FB146)=0,SUM($H147:FA147)=0),$B147,0)</f>
        <v>0</v>
      </c>
      <c r="FC147">
        <f ca="1">IF(AND($B147&gt;0,SUM(FC$3:FC146)=0,SUM($H147:FB147)=0),$B147,0)</f>
        <v>0</v>
      </c>
      <c r="FD147">
        <f ca="1">IF(AND($B147&gt;0,SUM(FD$3:FD146)=0,SUM($H147:FC147)=0),$B147,0)</f>
        <v>0</v>
      </c>
      <c r="FE147">
        <f ca="1">IF(AND($B147&gt;0,SUM(FE$3:FE146)=0,SUM($H147:FD147)=0),$B147,0)</f>
        <v>0</v>
      </c>
      <c r="FF147">
        <f ca="1">IF(AND($B147&gt;0,SUM(FF$3:FF146)=0,SUM($H147:FE147)=0),$B147,0)</f>
        <v>0</v>
      </c>
      <c r="FG147">
        <f ca="1">IF(AND($B147&gt;0,SUM(FG$3:FG146)=0,SUM($H147:FF147)=0),$B147,0)</f>
        <v>0</v>
      </c>
      <c r="FH147">
        <f ca="1">IF(AND($B147&gt;0,SUM(FH$3:FH146)=0,SUM($H147:FG147)=0),$B147,0)</f>
        <v>0</v>
      </c>
      <c r="FI147">
        <f ca="1">IF(AND($B147&gt;0,SUM(FI$3:FI146)=0,SUM($H147:FH147)=0),$B147,0)</f>
        <v>0</v>
      </c>
      <c r="FJ147">
        <f ca="1">IF(AND($B147&gt;0,SUM(FJ$3:FJ146)=0,SUM($H147:FI147)=0),$B147,0)</f>
        <v>0</v>
      </c>
      <c r="FK147">
        <f ca="1">IF(AND($B147&gt;0,SUM(FK$3:FK146)=0,SUM($H147:FJ147)=0),$B147,0)</f>
        <v>0</v>
      </c>
      <c r="FL147">
        <f ca="1">IF(AND($B147&gt;0,SUM(FL$3:FL146)=0,SUM($H147:FK147)=0),$B147,0)</f>
        <v>0</v>
      </c>
      <c r="FM147">
        <f ca="1">IF(AND($B147&gt;0,SUM(FM$3:FM146)=0,SUM($H147:FL147)=0),$B147,0)</f>
        <v>0</v>
      </c>
      <c r="FN147">
        <f ca="1">IF(AND($B147&gt;0,SUM(FN$3:FN146)=0,SUM($H147:FM147)=0),$B147,0)</f>
        <v>0</v>
      </c>
      <c r="FS147" s="67" t="str">
        <f ca="1">ValintaohjelmaCentral!$C23</f>
        <v>0</v>
      </c>
      <c r="FT147" s="67" t="str">
        <f ca="1">ValintaohjelmaCentral!$F23</f>
        <v/>
      </c>
      <c r="FU147" s="342" t="str">
        <f>""</f>
        <v/>
      </c>
      <c r="FV147" s="374" t="str">
        <f ca="1">ValintaohjelmaCentral!$G23</f>
        <v>-</v>
      </c>
      <c r="FY147" s="67" t="str">
        <f ca="1">ValintaohjelmaCentral!$C23</f>
        <v>0</v>
      </c>
      <c r="FZ147" s="67" t="str">
        <f ca="1">ValintaohjelmaCentral!$F23</f>
        <v/>
      </c>
      <c r="GA147" s="342" t="str">
        <f>""</f>
        <v/>
      </c>
      <c r="GB147" s="374" t="str">
        <f ca="1">ValintaohjelmaCentral!$G23</f>
        <v>-</v>
      </c>
      <c r="GE147" s="67" t="str">
        <f ca="1">ValintaohjelmaCentral!$C23</f>
        <v>0</v>
      </c>
      <c r="GF147" s="67" t="str">
        <f ca="1">ValintaohjelmaCentral!$F23</f>
        <v/>
      </c>
      <c r="GG147" s="342" t="str">
        <f>""</f>
        <v/>
      </c>
      <c r="GH147" s="374" t="str">
        <f ca="1">ValintaohjelmaCentral!$G23</f>
        <v>-</v>
      </c>
    </row>
    <row r="148" spans="1:190" ht="15.75" hidden="1" thickBot="1" x14ac:dyDescent="0.3">
      <c r="A148">
        <v>148</v>
      </c>
      <c r="B148" s="369"/>
      <c r="C148" s="240" t="str">
        <f t="shared" ca="1" si="29"/>
        <v>0</v>
      </c>
      <c r="D148" s="240" t="str">
        <f t="shared" ca="1" si="29"/>
        <v/>
      </c>
      <c r="E148" s="240" t="str">
        <f t="shared" ca="1" si="29"/>
        <v/>
      </c>
      <c r="F148" s="240" t="str">
        <f t="shared" ca="1" si="29"/>
        <v>-</v>
      </c>
      <c r="G148" s="47">
        <f ca="1">INDEX($I$2:$FN$2,ROWS(G$2:G148))</f>
        <v>1</v>
      </c>
      <c r="H148">
        <v>0</v>
      </c>
      <c r="I148">
        <f ca="1">IF(AND($B148&gt;0,SUM(I$3:I147)=0,SUM($H148:H148)=0),$B148,0)</f>
        <v>0</v>
      </c>
      <c r="J148">
        <f ca="1">IF(AND($B148&gt;0,SUM(J$3:J147)=0,SUM($H148:I148)=0),$B148,0)</f>
        <v>0</v>
      </c>
      <c r="K148">
        <f ca="1">IF(AND($B148&gt;0,SUM(K$3:K147)=0,SUM($H148:J148)=0),$B148,0)</f>
        <v>0</v>
      </c>
      <c r="L148">
        <f ca="1">IF(AND($B148&gt;0,SUM(L$3:L147)=0,SUM($H148:K148)=0),$B148,0)</f>
        <v>0</v>
      </c>
      <c r="M148">
        <f ca="1">IF(AND($B148&gt;0,SUM(M$3:M147)=0,SUM($H148:L148)=0),$B148,0)</f>
        <v>0</v>
      </c>
      <c r="N148">
        <f ca="1">IF(AND($B148&gt;0,SUM(N$3:N147)=0,SUM($H148:M148)=0),$B148,0)</f>
        <v>0</v>
      </c>
      <c r="O148">
        <f ca="1">IF(AND($B148&gt;0,SUM(O$3:O147)=0,SUM($H148:N148)=0),$B148,0)</f>
        <v>0</v>
      </c>
      <c r="P148">
        <f ca="1">IF(AND($B148&gt;0,SUM(P$3:P147)=0,SUM($H148:O148)=0),$B148,0)</f>
        <v>0</v>
      </c>
      <c r="Q148">
        <f ca="1">IF(AND($B148&gt;0,SUM(Q$3:Q147)=0,SUM($H148:P148)=0),$B148,0)</f>
        <v>0</v>
      </c>
      <c r="R148">
        <f ca="1">IF(AND($B148&gt;0,SUM(R$3:R147)=0,SUM($H148:Q148)=0),$B148,0)</f>
        <v>0</v>
      </c>
      <c r="S148">
        <f ca="1">IF(AND($B148&gt;0,SUM(S$3:S147)=0,SUM($H148:R148)=0),$B148,0)</f>
        <v>0</v>
      </c>
      <c r="T148">
        <f ca="1">IF(AND($B148&gt;0,SUM(T$3:T147)=0,SUM($H148:S148)=0),$B148,0)</f>
        <v>0</v>
      </c>
      <c r="U148">
        <f ca="1">IF(AND($B148&gt;0,SUM(U$3:U147)=0,SUM($H148:T148)=0),$B148,0)</f>
        <v>0</v>
      </c>
      <c r="V148">
        <f ca="1">IF(AND($B148&gt;0,SUM(V$3:V147)=0,SUM($H148:U148)=0),$B148,0)</f>
        <v>0</v>
      </c>
      <c r="W148">
        <f ca="1">IF(AND($B148&gt;0,SUM(W$3:W147)=0,SUM($H148:V148)=0),$B148,0)</f>
        <v>0</v>
      </c>
      <c r="X148">
        <f ca="1">IF(AND($B148&gt;0,SUM(X$3:X147)=0,SUM($H148:W148)=0),$B148,0)</f>
        <v>0</v>
      </c>
      <c r="Y148">
        <f ca="1">IF(AND($B148&gt;0,SUM(Y$3:Y147)=0,SUM($H148:X148)=0),$B148,0)</f>
        <v>0</v>
      </c>
      <c r="Z148">
        <f ca="1">IF(AND($B148&gt;0,SUM(Z$3:Z147)=0,SUM($H148:Y148)=0),$B148,0)</f>
        <v>0</v>
      </c>
      <c r="AA148">
        <f ca="1">IF(AND($B148&gt;0,SUM(AA$3:AA147)=0,SUM($H148:Z148)=0),$B148,0)</f>
        <v>0</v>
      </c>
      <c r="AB148">
        <f ca="1">IF(AND($B148&gt;0,SUM(AB$3:AB147)=0,SUM($H148:AA148)=0),$B148,0)</f>
        <v>0</v>
      </c>
      <c r="AC148">
        <f ca="1">IF(AND($B148&gt;0,SUM(AC$3:AC147)=0,SUM($H148:AB148)=0),$B148,0)</f>
        <v>0</v>
      </c>
      <c r="AD148">
        <f ca="1">IF(AND($B148&gt;0,SUM(AD$3:AD147)=0,SUM($H148:AC148)=0),$B148,0)</f>
        <v>0</v>
      </c>
      <c r="AE148">
        <f ca="1">IF(AND($B148&gt;0,SUM(AE$3:AE147)=0,SUM($H148:AD148)=0),$B148,0)</f>
        <v>0</v>
      </c>
      <c r="AF148">
        <f ca="1">IF(AND($B148&gt;0,SUM(AF$3:AF147)=0,SUM($H148:AE148)=0),$B148,0)</f>
        <v>0</v>
      </c>
      <c r="AG148">
        <f ca="1">IF(AND($B148&gt;0,SUM(AG$3:AG147)=0,SUM($H148:AF148)=0),$B148,0)</f>
        <v>0</v>
      </c>
      <c r="AH148">
        <f ca="1">IF(AND($B148&gt;0,SUM(AH$3:AH147)=0,SUM($H148:AG148)=0),$B148,0)</f>
        <v>0</v>
      </c>
      <c r="AI148">
        <f ca="1">IF(AND($B148&gt;0,SUM(AI$3:AI147)=0,SUM($H148:AH148)=0),$B148,0)</f>
        <v>0</v>
      </c>
      <c r="AJ148">
        <f ca="1">IF(AND($B148&gt;0,SUM(AJ$3:AJ147)=0,SUM($H148:AI148)=0),$B148,0)</f>
        <v>0</v>
      </c>
      <c r="AK148">
        <f ca="1">IF(AND($B148&gt;0,SUM(AK$3:AK147)=0,SUM($H148:AJ148)=0),$B148,0)</f>
        <v>0</v>
      </c>
      <c r="AL148">
        <f ca="1">IF(AND($B148&gt;0,SUM(AL$3:AL147)=0,SUM($H148:AK148)=0),$B148,0)</f>
        <v>0</v>
      </c>
      <c r="AM148">
        <f ca="1">IF(AND($B148&gt;0,SUM(AM$3:AM147)=0,SUM($H148:AL148)=0),$B148,0)</f>
        <v>0</v>
      </c>
      <c r="AN148">
        <f ca="1">IF(AND($B148&gt;0,SUM(AN$3:AN147)=0,SUM($H148:AM148)=0),$B148,0)</f>
        <v>0</v>
      </c>
      <c r="AO148">
        <f ca="1">IF(AND($B148&gt;0,SUM(AO$3:AO147)=0,SUM($H148:AN148)=0),$B148,0)</f>
        <v>0</v>
      </c>
      <c r="AP148">
        <f ca="1">IF(AND($B148&gt;0,SUM(AP$3:AP147)=0,SUM($H148:AO148)=0),$B148,0)</f>
        <v>0</v>
      </c>
      <c r="AQ148">
        <f ca="1">IF(AND($B148&gt;0,SUM(AQ$3:AQ147)=0,SUM($H148:AP148)=0),$B148,0)</f>
        <v>0</v>
      </c>
      <c r="AR148">
        <f ca="1">IF(AND($B148&gt;0,SUM(AR$3:AR147)=0,SUM($H148:AQ148)=0),$B148,0)</f>
        <v>0</v>
      </c>
      <c r="AS148">
        <f ca="1">IF(AND($B148&gt;0,SUM(AS$3:AS147)=0,SUM($H148:AR148)=0),$B148,0)</f>
        <v>0</v>
      </c>
      <c r="AT148">
        <f ca="1">IF(AND($B148&gt;0,SUM(AT$3:AT147)=0,SUM($H148:AS148)=0),$B148,0)</f>
        <v>0</v>
      </c>
      <c r="AU148">
        <f ca="1">IF(AND($B148&gt;0,SUM(AU$3:AU147)=0,SUM($H148:AT148)=0),$B148,0)</f>
        <v>0</v>
      </c>
      <c r="AV148">
        <f ca="1">IF(AND($B148&gt;0,SUM(AV$3:AV147)=0,SUM($H148:AU148)=0),$B148,0)</f>
        <v>0</v>
      </c>
      <c r="AW148">
        <f ca="1">IF(AND($B148&gt;0,SUM(AW$3:AW147)=0,SUM($H148:AV148)=0),$B148,0)</f>
        <v>0</v>
      </c>
      <c r="AX148">
        <f ca="1">IF(AND($B148&gt;0,SUM(AX$3:AX147)=0,SUM($H148:AW148)=0),$B148,0)</f>
        <v>0</v>
      </c>
      <c r="AY148">
        <f ca="1">IF(AND($B148&gt;0,SUM(AY$3:AY147)=0,SUM($H148:AX148)=0),$B148,0)</f>
        <v>0</v>
      </c>
      <c r="AZ148">
        <f ca="1">IF(AND($B148&gt;0,SUM(AZ$3:AZ147)=0,SUM($H148:AY148)=0),$B148,0)</f>
        <v>0</v>
      </c>
      <c r="BA148">
        <f ca="1">IF(AND($B148&gt;0,SUM(BA$3:BA147)=0,SUM($H148:AZ148)=0),$B148,0)</f>
        <v>0</v>
      </c>
      <c r="BB148">
        <f ca="1">IF(AND($B148&gt;0,SUM(BB$3:BB147)=0,SUM($H148:BA148)=0),$B148,0)</f>
        <v>0</v>
      </c>
      <c r="BC148">
        <f ca="1">IF(AND($B148&gt;0,SUM(BC$3:BC147)=0,SUM($H148:BB148)=0),$B148,0)</f>
        <v>0</v>
      </c>
      <c r="BD148">
        <f ca="1">IF(AND($B148&gt;0,SUM(BD$3:BD147)=0,SUM($H148:BC148)=0),$B148,0)</f>
        <v>0</v>
      </c>
      <c r="BE148">
        <f ca="1">IF(AND($B148&gt;0,SUM(BE$3:BE147)=0,SUM($H148:BD148)=0),$B148,0)</f>
        <v>0</v>
      </c>
      <c r="BF148">
        <f ca="1">IF(AND($B148&gt;0,SUM(BF$3:BF147)=0,SUM($H148:BE148)=0),$B148,0)</f>
        <v>0</v>
      </c>
      <c r="BG148">
        <f ca="1">IF(AND($B148&gt;0,SUM(BG$3:BG147)=0,SUM($H148:BF148)=0),$B148,0)</f>
        <v>0</v>
      </c>
      <c r="BH148">
        <f ca="1">IF(AND($B148&gt;0,SUM(BH$3:BH147)=0,SUM($H148:BG148)=0),$B148,0)</f>
        <v>0</v>
      </c>
      <c r="BI148">
        <f ca="1">IF(AND($B148&gt;0,SUM(BI$3:BI147)=0,SUM($H148:BH148)=0),$B148,0)</f>
        <v>0</v>
      </c>
      <c r="BJ148">
        <f ca="1">IF(AND($B148&gt;0,SUM(BJ$3:BJ147)=0,SUM($H148:BI148)=0),$B148,0)</f>
        <v>0</v>
      </c>
      <c r="BK148">
        <f ca="1">IF(AND($B148&gt;0,SUM(BK$3:BK147)=0,SUM($H148:BJ148)=0),$B148,0)</f>
        <v>0</v>
      </c>
      <c r="BL148">
        <f ca="1">IF(AND($B148&gt;0,SUM(BL$3:BL147)=0,SUM($H148:BK148)=0),$B148,0)</f>
        <v>0</v>
      </c>
      <c r="BM148">
        <f ca="1">IF(AND($B148&gt;0,SUM(BM$3:BM147)=0,SUM($H148:BL148)=0),$B148,0)</f>
        <v>0</v>
      </c>
      <c r="BN148">
        <f ca="1">IF(AND($B148&gt;0,SUM(BN$3:BN147)=0,SUM($H148:BM148)=0),$B148,0)</f>
        <v>0</v>
      </c>
      <c r="BO148">
        <f ca="1">IF(AND($B148&gt;0,SUM(BO$3:BO147)=0,SUM($H148:BN148)=0),$B148,0)</f>
        <v>0</v>
      </c>
      <c r="BP148">
        <f ca="1">IF(AND($B148&gt;0,SUM(BP$3:BP147)=0,SUM($H148:BO148)=0),$B148,0)</f>
        <v>0</v>
      </c>
      <c r="BQ148">
        <f ca="1">IF(AND($B148&gt;0,SUM(BQ$3:BQ147)=0,SUM($H148:BP148)=0),$B148,0)</f>
        <v>0</v>
      </c>
      <c r="BR148">
        <f ca="1">IF(AND($B148&gt;0,SUM(BR$3:BR147)=0,SUM($H148:BQ148)=0),$B148,0)</f>
        <v>0</v>
      </c>
      <c r="BS148">
        <f ca="1">IF(AND($B148&gt;0,SUM(BS$3:BS147)=0,SUM($H148:BR148)=0),$B148,0)</f>
        <v>0</v>
      </c>
      <c r="BT148">
        <f ca="1">IF(AND($B148&gt;0,SUM(BT$3:BT147)=0,SUM($H148:BS148)=0),$B148,0)</f>
        <v>0</v>
      </c>
      <c r="BU148">
        <f ca="1">IF(AND($B148&gt;0,SUM(BU$3:BU147)=0,SUM($H148:BT148)=0),$B148,0)</f>
        <v>0</v>
      </c>
      <c r="BV148">
        <f ca="1">IF(AND($B148&gt;0,SUM(BV$3:BV147)=0,SUM($H148:BU148)=0),$B148,0)</f>
        <v>0</v>
      </c>
      <c r="BW148">
        <f ca="1">IF(AND($B148&gt;0,SUM(BW$3:BW147)=0,SUM($H148:BV148)=0),$B148,0)</f>
        <v>0</v>
      </c>
      <c r="BX148">
        <f ca="1">IF(AND($B148&gt;0,SUM(BX$3:BX147)=0,SUM($H148:BW148)=0),$B148,0)</f>
        <v>0</v>
      </c>
      <c r="BY148">
        <f ca="1">IF(AND($B148&gt;0,SUM(BY$3:BY147)=0,SUM($H148:BX148)=0),$B148,0)</f>
        <v>0</v>
      </c>
      <c r="BZ148">
        <f ca="1">IF(AND($B148&gt;0,SUM(BZ$3:BZ147)=0,SUM($H148:BY148)=0),$B148,0)</f>
        <v>0</v>
      </c>
      <c r="CA148">
        <f ca="1">IF(AND($B148&gt;0,SUM(CA$3:CA147)=0,SUM($H148:BZ148)=0),$B148,0)</f>
        <v>0</v>
      </c>
      <c r="CB148">
        <f ca="1">IF(AND($B148&gt;0,SUM(CB$3:CB147)=0,SUM($H148:CA148)=0),$B148,0)</f>
        <v>0</v>
      </c>
      <c r="CC148">
        <f ca="1">IF(AND($B148&gt;0,SUM(CC$3:CC147)=0,SUM($H148:CB148)=0),$B148,0)</f>
        <v>0</v>
      </c>
      <c r="CD148">
        <f ca="1">IF(AND($B148&gt;0,SUM(CD$3:CD147)=0,SUM($H148:CC148)=0),$B148,0)</f>
        <v>0</v>
      </c>
      <c r="CE148">
        <f ca="1">IF(AND($B148&gt;0,SUM(CE$3:CE147)=0,SUM($H148:CD148)=0),$B148,0)</f>
        <v>0</v>
      </c>
      <c r="CF148">
        <f ca="1">IF(AND($B148&gt;0,SUM(CF$3:CF147)=0,SUM($H148:CE148)=0),$B148,0)</f>
        <v>0</v>
      </c>
      <c r="CG148">
        <f ca="1">IF(AND($B148&gt;0,SUM(CG$3:CG147)=0,SUM($H148:CF148)=0),$B148,0)</f>
        <v>0</v>
      </c>
      <c r="CH148">
        <f ca="1">IF(AND($B148&gt;0,SUM(CH$3:CH147)=0,SUM($H148:CG148)=0),$B148,0)</f>
        <v>0</v>
      </c>
      <c r="CI148">
        <f ca="1">IF(AND($B148&gt;0,SUM(CI$3:CI147)=0,SUM($H148:CH148)=0),$B148,0)</f>
        <v>0</v>
      </c>
      <c r="CJ148">
        <f ca="1">IF(AND($B148&gt;0,SUM(CJ$3:CJ147)=0,SUM($H148:CI148)=0),$B148,0)</f>
        <v>0</v>
      </c>
      <c r="CK148">
        <f ca="1">IF(AND($B148&gt;0,SUM(CK$3:CK147)=0,SUM($H148:CJ148)=0),$B148,0)</f>
        <v>0</v>
      </c>
      <c r="CL148">
        <f ca="1">IF(AND($B148&gt;0,SUM(CL$3:CL147)=0,SUM($H148:CK148)=0),$B148,0)</f>
        <v>0</v>
      </c>
      <c r="CM148">
        <f ca="1">IF(AND($B148&gt;0,SUM(CM$3:CM147)=0,SUM($H148:CL148)=0),$B148,0)</f>
        <v>0</v>
      </c>
      <c r="CN148">
        <f ca="1">IF(AND($B148&gt;0,SUM(CN$3:CN147)=0,SUM($H148:CM148)=0),$B148,0)</f>
        <v>0</v>
      </c>
      <c r="CO148">
        <f ca="1">IF(AND($B148&gt;0,SUM(CO$3:CO147)=0,SUM($H148:CN148)=0),$B148,0)</f>
        <v>0</v>
      </c>
      <c r="CP148">
        <f ca="1">IF(AND($B148&gt;0,SUM(CP$3:CP147)=0,SUM($H148:CO148)=0),$B148,0)</f>
        <v>0</v>
      </c>
      <c r="CQ148">
        <f ca="1">IF(AND($B148&gt;0,SUM(CQ$3:CQ147)=0,SUM($H148:CP148)=0),$B148,0)</f>
        <v>0</v>
      </c>
      <c r="CR148">
        <f ca="1">IF(AND($B148&gt;0,SUM(CR$3:CR147)=0,SUM($H148:CQ148)=0),$B148,0)</f>
        <v>0</v>
      </c>
      <c r="CS148">
        <f ca="1">IF(AND($B148&gt;0,SUM(CS$3:CS147)=0,SUM($H148:CR148)=0),$B148,0)</f>
        <v>0</v>
      </c>
      <c r="CT148">
        <f ca="1">IF(AND($B148&gt;0,SUM(CT$3:CT147)=0,SUM($H148:CS148)=0),$B148,0)</f>
        <v>0</v>
      </c>
      <c r="CU148">
        <f ca="1">IF(AND($B148&gt;0,SUM(CU$3:CU147)=0,SUM($H148:CT148)=0),$B148,0)</f>
        <v>0</v>
      </c>
      <c r="CV148">
        <f ca="1">IF(AND($B148&gt;0,SUM(CV$3:CV147)=0,SUM($H148:CU148)=0),$B148,0)</f>
        <v>0</v>
      </c>
      <c r="CW148">
        <f ca="1">IF(AND($B148&gt;0,SUM(CW$3:CW147)=0,SUM($H148:CV148)=0),$B148,0)</f>
        <v>0</v>
      </c>
      <c r="CX148">
        <f ca="1">IF(AND($B148&gt;0,SUM(CX$3:CX147)=0,SUM($H148:CW148)=0),$B148,0)</f>
        <v>0</v>
      </c>
      <c r="CY148">
        <f ca="1">IF(AND($B148&gt;0,SUM(CY$3:CY147)=0,SUM($H148:CX148)=0),$B148,0)</f>
        <v>0</v>
      </c>
      <c r="CZ148">
        <f ca="1">IF(AND($B148&gt;0,SUM(CZ$3:CZ147)=0,SUM($H148:CY148)=0),$B148,0)</f>
        <v>0</v>
      </c>
      <c r="DA148">
        <f ca="1">IF(AND($B148&gt;0,SUM(DA$3:DA147)=0,SUM($H148:CZ148)=0),$B148,0)</f>
        <v>0</v>
      </c>
      <c r="DB148">
        <f ca="1">IF(AND($B148&gt;0,SUM(DB$3:DB147)=0,SUM($H148:DA148)=0),$B148,0)</f>
        <v>0</v>
      </c>
      <c r="DC148">
        <f ca="1">IF(AND($B148&gt;0,SUM(DC$3:DC147)=0,SUM($H148:DB148)=0),$B148,0)</f>
        <v>0</v>
      </c>
      <c r="DD148">
        <f ca="1">IF(AND($B148&gt;0,SUM(DD$3:DD147)=0,SUM($H148:DC148)=0),$B148,0)</f>
        <v>0</v>
      </c>
      <c r="DE148">
        <f ca="1">IF(AND($B148&gt;0,SUM(DE$3:DE147)=0,SUM($H148:DD148)=0),$B148,0)</f>
        <v>0</v>
      </c>
      <c r="DF148">
        <f ca="1">IF(AND($B148&gt;0,SUM(DF$3:DF147)=0,SUM($H148:DE148)=0),$B148,0)</f>
        <v>0</v>
      </c>
      <c r="DG148">
        <f ca="1">IF(AND($B148&gt;0,SUM(DG$3:DG147)=0,SUM($H148:DF148)=0),$B148,0)</f>
        <v>0</v>
      </c>
      <c r="DH148">
        <f ca="1">IF(AND($B148&gt;0,SUM(DH$3:DH147)=0,SUM($H148:DG148)=0),$B148,0)</f>
        <v>0</v>
      </c>
      <c r="DI148">
        <f ca="1">IF(AND($B148&gt;0,SUM(DI$3:DI147)=0,SUM($H148:DH148)=0),$B148,0)</f>
        <v>0</v>
      </c>
      <c r="DJ148">
        <f ca="1">IF(AND($B148&gt;0,SUM(DJ$3:DJ147)=0,SUM($H148:DI148)=0),$B148,0)</f>
        <v>0</v>
      </c>
      <c r="DK148">
        <f ca="1">IF(AND($B148&gt;0,SUM(DK$3:DK147)=0,SUM($H148:DJ148)=0),$B148,0)</f>
        <v>0</v>
      </c>
      <c r="DL148">
        <f ca="1">IF(AND($B148&gt;0,SUM(DL$3:DL147)=0,SUM($H148:DK148)=0),$B148,0)</f>
        <v>0</v>
      </c>
      <c r="DM148">
        <f ca="1">IF(AND($B148&gt;0,SUM(DM$3:DM147)=0,SUM($H148:DL148)=0),$B148,0)</f>
        <v>0</v>
      </c>
      <c r="DN148">
        <f ca="1">IF(AND($B148&gt;0,SUM(DN$3:DN147)=0,SUM($H148:DM148)=0),$B148,0)</f>
        <v>0</v>
      </c>
      <c r="DO148">
        <f ca="1">IF(AND($B148&gt;0,SUM(DO$3:DO147)=0,SUM($H148:DN148)=0),$B148,0)</f>
        <v>0</v>
      </c>
      <c r="DP148">
        <f ca="1">IF(AND($B148&gt;0,SUM(DP$3:DP147)=0,SUM($H148:DO148)=0),$B148,0)</f>
        <v>0</v>
      </c>
      <c r="DQ148">
        <f ca="1">IF(AND($B148&gt;0,SUM(DQ$3:DQ147)=0,SUM($H148:DP148)=0),$B148,0)</f>
        <v>0</v>
      </c>
      <c r="DR148">
        <f ca="1">IF(AND($B148&gt;0,SUM(DR$3:DR147)=0,SUM($H148:DQ148)=0),$B148,0)</f>
        <v>0</v>
      </c>
      <c r="DS148">
        <f ca="1">IF(AND($B148&gt;0,SUM(DS$3:DS147)=0,SUM($H148:DR148)=0),$B148,0)</f>
        <v>0</v>
      </c>
      <c r="DT148">
        <f ca="1">IF(AND($B148&gt;0,SUM(DT$3:DT147)=0,SUM($H148:DS148)=0),$B148,0)</f>
        <v>0</v>
      </c>
      <c r="DU148">
        <f ca="1">IF(AND($B148&gt;0,SUM(DU$3:DU147)=0,SUM($H148:DT148)=0),$B148,0)</f>
        <v>0</v>
      </c>
      <c r="DV148">
        <f ca="1">IF(AND($B148&gt;0,SUM(DV$3:DV147)=0,SUM($H148:DU148)=0),$B148,0)</f>
        <v>0</v>
      </c>
      <c r="DW148">
        <f ca="1">IF(AND($B148&gt;0,SUM(DW$3:DW147)=0,SUM($H148:DV148)=0),$B148,0)</f>
        <v>0</v>
      </c>
      <c r="DX148">
        <f ca="1">IF(AND($B148&gt;0,SUM(DX$3:DX147)=0,SUM($H148:DW148)=0),$B148,0)</f>
        <v>0</v>
      </c>
      <c r="DY148">
        <f ca="1">IF(AND($B148&gt;0,SUM(DY$3:DY147)=0,SUM($H148:DX148)=0),$B148,0)</f>
        <v>0</v>
      </c>
      <c r="DZ148">
        <f ca="1">IF(AND($B148&gt;0,SUM(DZ$3:DZ147)=0,SUM($H148:DY148)=0),$B148,0)</f>
        <v>0</v>
      </c>
      <c r="EA148">
        <f ca="1">IF(AND($B148&gt;0,SUM(EA$3:EA147)=0,SUM($H148:DZ148)=0),$B148,0)</f>
        <v>0</v>
      </c>
      <c r="EB148">
        <f ca="1">IF(AND($B148&gt;0,SUM(EB$3:EB147)=0,SUM($H148:EA148)=0),$B148,0)</f>
        <v>0</v>
      </c>
      <c r="EC148">
        <f ca="1">IF(AND($B148&gt;0,SUM(EC$3:EC147)=0,SUM($H148:EB148)=0),$B148,0)</f>
        <v>0</v>
      </c>
      <c r="ED148">
        <f ca="1">IF(AND($B148&gt;0,SUM(ED$3:ED147)=0,SUM($H148:EC148)=0),$B148,0)</f>
        <v>0</v>
      </c>
      <c r="EE148">
        <f ca="1">IF(AND($B148&gt;0,SUM(EE$3:EE147)=0,SUM($H148:ED148)=0),$B148,0)</f>
        <v>0</v>
      </c>
      <c r="EF148">
        <f ca="1">IF(AND($B148&gt;0,SUM(EF$3:EF147)=0,SUM($H148:EE148)=0),$B148,0)</f>
        <v>0</v>
      </c>
      <c r="EG148">
        <f ca="1">IF(AND($B148&gt;0,SUM(EG$3:EG147)=0,SUM($H148:EF148)=0),$B148,0)</f>
        <v>0</v>
      </c>
      <c r="EH148">
        <f ca="1">IF(AND($B148&gt;0,SUM(EH$3:EH147)=0,SUM($H148:EG148)=0),$B148,0)</f>
        <v>0</v>
      </c>
      <c r="EI148">
        <f ca="1">IF(AND($B148&gt;0,SUM(EI$3:EI147)=0,SUM($H148:EH148)=0),$B148,0)</f>
        <v>0</v>
      </c>
      <c r="EJ148">
        <f ca="1">IF(AND($B148&gt;0,SUM(EJ$3:EJ147)=0,SUM($H148:EI148)=0),$B148,0)</f>
        <v>0</v>
      </c>
      <c r="EK148">
        <f ca="1">IF(AND($B148&gt;0,SUM(EK$3:EK147)=0,SUM($H148:EJ148)=0),$B148,0)</f>
        <v>0</v>
      </c>
      <c r="EL148">
        <f ca="1">IF(AND($B148&gt;0,SUM(EL$3:EL147)=0,SUM($H148:EK148)=0),$B148,0)</f>
        <v>0</v>
      </c>
      <c r="EM148">
        <f ca="1">IF(AND($B148&gt;0,SUM(EM$3:EM147)=0,SUM($H148:EL148)=0),$B148,0)</f>
        <v>0</v>
      </c>
      <c r="EN148">
        <f ca="1">IF(AND($B148&gt;0,SUM(EN$3:EN147)=0,SUM($H148:EM148)=0),$B148,0)</f>
        <v>0</v>
      </c>
      <c r="EO148">
        <f ca="1">IF(AND($B148&gt;0,SUM(EO$3:EO147)=0,SUM($H148:EN148)=0),$B148,0)</f>
        <v>0</v>
      </c>
      <c r="EP148">
        <f ca="1">IF(AND($B148&gt;0,SUM(EP$3:EP147)=0,SUM($H148:EO148)=0),$B148,0)</f>
        <v>0</v>
      </c>
      <c r="EQ148">
        <f ca="1">IF(AND($B148&gt;0,SUM(EQ$3:EQ147)=0,SUM($H148:EP148)=0),$B148,0)</f>
        <v>0</v>
      </c>
      <c r="ER148">
        <f ca="1">IF(AND($B148&gt;0,SUM(ER$3:ER147)=0,SUM($H148:EQ148)=0),$B148,0)</f>
        <v>0</v>
      </c>
      <c r="ES148">
        <f ca="1">IF(AND($B148&gt;0,SUM(ES$3:ES147)=0,SUM($H148:ER148)=0),$B148,0)</f>
        <v>0</v>
      </c>
      <c r="ET148">
        <f ca="1">IF(AND($B148&gt;0,SUM(ET$3:ET147)=0,SUM($H148:ES148)=0),$B148,0)</f>
        <v>0</v>
      </c>
      <c r="EU148">
        <f ca="1">IF(AND($B148&gt;0,SUM(EU$3:EU147)=0,SUM($H148:ET148)=0),$B148,0)</f>
        <v>0</v>
      </c>
      <c r="EV148">
        <f ca="1">IF(AND($B148&gt;0,SUM(EV$3:EV147)=0,SUM($H148:EU148)=0),$B148,0)</f>
        <v>0</v>
      </c>
      <c r="EW148">
        <f ca="1">IF(AND($B148&gt;0,SUM(EW$3:EW147)=0,SUM($H148:EV148)=0),$B148,0)</f>
        <v>0</v>
      </c>
      <c r="EX148">
        <f ca="1">IF(AND($B148&gt;0,SUM(EX$3:EX147)=0,SUM($H148:EW148)=0),$B148,0)</f>
        <v>0</v>
      </c>
      <c r="EY148">
        <f ca="1">IF(AND($B148&gt;0,SUM(EY$3:EY147)=0,SUM($H148:EX148)=0),$B148,0)</f>
        <v>0</v>
      </c>
      <c r="EZ148">
        <f ca="1">IF(AND($B148&gt;0,SUM(EZ$3:EZ147)=0,SUM($H148:EY148)=0),$B148,0)</f>
        <v>0</v>
      </c>
      <c r="FA148">
        <f ca="1">IF(AND($B148&gt;0,SUM(FA$3:FA147)=0,SUM($H148:EZ148)=0),$B148,0)</f>
        <v>0</v>
      </c>
      <c r="FB148">
        <f ca="1">IF(AND($B148&gt;0,SUM(FB$3:FB147)=0,SUM($H148:FA148)=0),$B148,0)</f>
        <v>0</v>
      </c>
      <c r="FC148">
        <f ca="1">IF(AND($B148&gt;0,SUM(FC$3:FC147)=0,SUM($H148:FB148)=0),$B148,0)</f>
        <v>0</v>
      </c>
      <c r="FD148">
        <f ca="1">IF(AND($B148&gt;0,SUM(FD$3:FD147)=0,SUM($H148:FC148)=0),$B148,0)</f>
        <v>0</v>
      </c>
      <c r="FE148">
        <f ca="1">IF(AND($B148&gt;0,SUM(FE$3:FE147)=0,SUM($H148:FD148)=0),$B148,0)</f>
        <v>0</v>
      </c>
      <c r="FF148">
        <f ca="1">IF(AND($B148&gt;0,SUM(FF$3:FF147)=0,SUM($H148:FE148)=0),$B148,0)</f>
        <v>0</v>
      </c>
      <c r="FG148">
        <f ca="1">IF(AND($B148&gt;0,SUM(FG$3:FG147)=0,SUM($H148:FF148)=0),$B148,0)</f>
        <v>0</v>
      </c>
      <c r="FH148">
        <f ca="1">IF(AND($B148&gt;0,SUM(FH$3:FH147)=0,SUM($H148:FG148)=0),$B148,0)</f>
        <v>0</v>
      </c>
      <c r="FI148">
        <f ca="1">IF(AND($B148&gt;0,SUM(FI$3:FI147)=0,SUM($H148:FH148)=0),$B148,0)</f>
        <v>0</v>
      </c>
      <c r="FJ148">
        <f ca="1">IF(AND($B148&gt;0,SUM(FJ$3:FJ147)=0,SUM($H148:FI148)=0),$B148,0)</f>
        <v>0</v>
      </c>
      <c r="FK148">
        <f ca="1">IF(AND($B148&gt;0,SUM(FK$3:FK147)=0,SUM($H148:FJ148)=0),$B148,0)</f>
        <v>0</v>
      </c>
      <c r="FL148">
        <f ca="1">IF(AND($B148&gt;0,SUM(FL$3:FL147)=0,SUM($H148:FK148)=0),$B148,0)</f>
        <v>0</v>
      </c>
      <c r="FM148">
        <f ca="1">IF(AND($B148&gt;0,SUM(FM$3:FM147)=0,SUM($H148:FL148)=0),$B148,0)</f>
        <v>0</v>
      </c>
      <c r="FN148">
        <f ca="1">IF(AND($B148&gt;0,SUM(FN$3:FN147)=0,SUM($H148:FM148)=0),$B148,0)</f>
        <v>0</v>
      </c>
      <c r="FS148" s="67" t="str">
        <f ca="1">ValintaohjelmaCentral!$C24</f>
        <v>0</v>
      </c>
      <c r="FT148" s="67" t="str">
        <f ca="1">ValintaohjelmaCentral!$F24</f>
        <v/>
      </c>
      <c r="FU148" s="342" t="str">
        <f>""</f>
        <v/>
      </c>
      <c r="FV148" s="374" t="str">
        <f ca="1">ValintaohjelmaCentral!$G24</f>
        <v>-</v>
      </c>
      <c r="FY148" s="67" t="str">
        <f ca="1">ValintaohjelmaCentral!$C24</f>
        <v>0</v>
      </c>
      <c r="FZ148" s="67" t="str">
        <f ca="1">ValintaohjelmaCentral!$F24</f>
        <v/>
      </c>
      <c r="GA148" s="342" t="str">
        <f>""</f>
        <v/>
      </c>
      <c r="GB148" s="374" t="str">
        <f ca="1">ValintaohjelmaCentral!$G24</f>
        <v>-</v>
      </c>
      <c r="GE148" s="67" t="str">
        <f ca="1">ValintaohjelmaCentral!$C24</f>
        <v>0</v>
      </c>
      <c r="GF148" s="67" t="str">
        <f ca="1">ValintaohjelmaCentral!$F24</f>
        <v/>
      </c>
      <c r="GG148" s="342" t="str">
        <f>""</f>
        <v/>
      </c>
      <c r="GH148" s="374" t="str">
        <f ca="1">ValintaohjelmaCentral!$G24</f>
        <v>-</v>
      </c>
    </row>
    <row r="149" spans="1:190" ht="15.75" hidden="1" thickBot="1" x14ac:dyDescent="0.3">
      <c r="A149">
        <v>149</v>
      </c>
      <c r="B149" s="369"/>
      <c r="C149" s="240" t="str">
        <f t="shared" ca="1" si="29"/>
        <v>0</v>
      </c>
      <c r="D149" s="240" t="str">
        <f t="shared" ca="1" si="29"/>
        <v/>
      </c>
      <c r="E149" s="240" t="str">
        <f t="shared" ca="1" si="29"/>
        <v/>
      </c>
      <c r="F149" s="240" t="str">
        <f t="shared" ca="1" si="29"/>
        <v>-</v>
      </c>
      <c r="G149" s="47">
        <f ca="1">INDEX($I$2:$FN$2,ROWS(G$2:G149))</f>
        <v>1</v>
      </c>
      <c r="H149">
        <v>0</v>
      </c>
      <c r="I149">
        <f ca="1">IF(AND($B149&gt;0,SUM(I$3:I148)=0,SUM($H149:H149)=0),$B149,0)</f>
        <v>0</v>
      </c>
      <c r="J149">
        <f ca="1">IF(AND($B149&gt;0,SUM(J$3:J148)=0,SUM($H149:I149)=0),$B149,0)</f>
        <v>0</v>
      </c>
      <c r="K149">
        <f ca="1">IF(AND($B149&gt;0,SUM(K$3:K148)=0,SUM($H149:J149)=0),$B149,0)</f>
        <v>0</v>
      </c>
      <c r="L149">
        <f ca="1">IF(AND($B149&gt;0,SUM(L$3:L148)=0,SUM($H149:K149)=0),$B149,0)</f>
        <v>0</v>
      </c>
      <c r="M149">
        <f ca="1">IF(AND($B149&gt;0,SUM(M$3:M148)=0,SUM($H149:L149)=0),$B149,0)</f>
        <v>0</v>
      </c>
      <c r="N149">
        <f ca="1">IF(AND($B149&gt;0,SUM(N$3:N148)=0,SUM($H149:M149)=0),$B149,0)</f>
        <v>0</v>
      </c>
      <c r="O149">
        <f ca="1">IF(AND($B149&gt;0,SUM(O$3:O148)=0,SUM($H149:N149)=0),$B149,0)</f>
        <v>0</v>
      </c>
      <c r="P149">
        <f ca="1">IF(AND($B149&gt;0,SUM(P$3:P148)=0,SUM($H149:O149)=0),$B149,0)</f>
        <v>0</v>
      </c>
      <c r="Q149">
        <f ca="1">IF(AND($B149&gt;0,SUM(Q$3:Q148)=0,SUM($H149:P149)=0),$B149,0)</f>
        <v>0</v>
      </c>
      <c r="R149">
        <f ca="1">IF(AND($B149&gt;0,SUM(R$3:R148)=0,SUM($H149:Q149)=0),$B149,0)</f>
        <v>0</v>
      </c>
      <c r="S149">
        <f ca="1">IF(AND($B149&gt;0,SUM(S$3:S148)=0,SUM($H149:R149)=0),$B149,0)</f>
        <v>0</v>
      </c>
      <c r="T149">
        <f ca="1">IF(AND($B149&gt;0,SUM(T$3:T148)=0,SUM($H149:S149)=0),$B149,0)</f>
        <v>0</v>
      </c>
      <c r="U149">
        <f ca="1">IF(AND($B149&gt;0,SUM(U$3:U148)=0,SUM($H149:T149)=0),$B149,0)</f>
        <v>0</v>
      </c>
      <c r="V149">
        <f ca="1">IF(AND($B149&gt;0,SUM(V$3:V148)=0,SUM($H149:U149)=0),$B149,0)</f>
        <v>0</v>
      </c>
      <c r="W149">
        <f ca="1">IF(AND($B149&gt;0,SUM(W$3:W148)=0,SUM($H149:V149)=0),$B149,0)</f>
        <v>0</v>
      </c>
      <c r="X149">
        <f ca="1">IF(AND($B149&gt;0,SUM(X$3:X148)=0,SUM($H149:W149)=0),$B149,0)</f>
        <v>0</v>
      </c>
      <c r="Y149">
        <f ca="1">IF(AND($B149&gt;0,SUM(Y$3:Y148)=0,SUM($H149:X149)=0),$B149,0)</f>
        <v>0</v>
      </c>
      <c r="Z149">
        <f ca="1">IF(AND($B149&gt;0,SUM(Z$3:Z148)=0,SUM($H149:Y149)=0),$B149,0)</f>
        <v>0</v>
      </c>
      <c r="AA149">
        <f ca="1">IF(AND($B149&gt;0,SUM(AA$3:AA148)=0,SUM($H149:Z149)=0),$B149,0)</f>
        <v>0</v>
      </c>
      <c r="AB149">
        <f ca="1">IF(AND($B149&gt;0,SUM(AB$3:AB148)=0,SUM($H149:AA149)=0),$B149,0)</f>
        <v>0</v>
      </c>
      <c r="AC149">
        <f ca="1">IF(AND($B149&gt;0,SUM(AC$3:AC148)=0,SUM($H149:AB149)=0),$B149,0)</f>
        <v>0</v>
      </c>
      <c r="AD149">
        <f ca="1">IF(AND($B149&gt;0,SUM(AD$3:AD148)=0,SUM($H149:AC149)=0),$B149,0)</f>
        <v>0</v>
      </c>
      <c r="AE149">
        <f ca="1">IF(AND($B149&gt;0,SUM(AE$3:AE148)=0,SUM($H149:AD149)=0),$B149,0)</f>
        <v>0</v>
      </c>
      <c r="AF149">
        <f ca="1">IF(AND($B149&gt;0,SUM(AF$3:AF148)=0,SUM($H149:AE149)=0),$B149,0)</f>
        <v>0</v>
      </c>
      <c r="AG149">
        <f ca="1">IF(AND($B149&gt;0,SUM(AG$3:AG148)=0,SUM($H149:AF149)=0),$B149,0)</f>
        <v>0</v>
      </c>
      <c r="AH149">
        <f ca="1">IF(AND($B149&gt;0,SUM(AH$3:AH148)=0,SUM($H149:AG149)=0),$B149,0)</f>
        <v>0</v>
      </c>
      <c r="AI149">
        <f ca="1">IF(AND($B149&gt;0,SUM(AI$3:AI148)=0,SUM($H149:AH149)=0),$B149,0)</f>
        <v>0</v>
      </c>
      <c r="AJ149">
        <f ca="1">IF(AND($B149&gt;0,SUM(AJ$3:AJ148)=0,SUM($H149:AI149)=0),$B149,0)</f>
        <v>0</v>
      </c>
      <c r="AK149">
        <f ca="1">IF(AND($B149&gt;0,SUM(AK$3:AK148)=0,SUM($H149:AJ149)=0),$B149,0)</f>
        <v>0</v>
      </c>
      <c r="AL149">
        <f ca="1">IF(AND($B149&gt;0,SUM(AL$3:AL148)=0,SUM($H149:AK149)=0),$B149,0)</f>
        <v>0</v>
      </c>
      <c r="AM149">
        <f ca="1">IF(AND($B149&gt;0,SUM(AM$3:AM148)=0,SUM($H149:AL149)=0),$B149,0)</f>
        <v>0</v>
      </c>
      <c r="AN149">
        <f ca="1">IF(AND($B149&gt;0,SUM(AN$3:AN148)=0,SUM($H149:AM149)=0),$B149,0)</f>
        <v>0</v>
      </c>
      <c r="AO149">
        <f ca="1">IF(AND($B149&gt;0,SUM(AO$3:AO148)=0,SUM($H149:AN149)=0),$B149,0)</f>
        <v>0</v>
      </c>
      <c r="AP149">
        <f ca="1">IF(AND($B149&gt;0,SUM(AP$3:AP148)=0,SUM($H149:AO149)=0),$B149,0)</f>
        <v>0</v>
      </c>
      <c r="AQ149">
        <f ca="1">IF(AND($B149&gt;0,SUM(AQ$3:AQ148)=0,SUM($H149:AP149)=0),$B149,0)</f>
        <v>0</v>
      </c>
      <c r="AR149">
        <f ca="1">IF(AND($B149&gt;0,SUM(AR$3:AR148)=0,SUM($H149:AQ149)=0),$B149,0)</f>
        <v>0</v>
      </c>
      <c r="AS149">
        <f ca="1">IF(AND($B149&gt;0,SUM(AS$3:AS148)=0,SUM($H149:AR149)=0),$B149,0)</f>
        <v>0</v>
      </c>
      <c r="AT149">
        <f ca="1">IF(AND($B149&gt;0,SUM(AT$3:AT148)=0,SUM($H149:AS149)=0),$B149,0)</f>
        <v>0</v>
      </c>
      <c r="AU149">
        <f ca="1">IF(AND($B149&gt;0,SUM(AU$3:AU148)=0,SUM($H149:AT149)=0),$B149,0)</f>
        <v>0</v>
      </c>
      <c r="AV149">
        <f ca="1">IF(AND($B149&gt;0,SUM(AV$3:AV148)=0,SUM($H149:AU149)=0),$B149,0)</f>
        <v>0</v>
      </c>
      <c r="AW149">
        <f ca="1">IF(AND($B149&gt;0,SUM(AW$3:AW148)=0,SUM($H149:AV149)=0),$B149,0)</f>
        <v>0</v>
      </c>
      <c r="AX149">
        <f ca="1">IF(AND($B149&gt;0,SUM(AX$3:AX148)=0,SUM($H149:AW149)=0),$B149,0)</f>
        <v>0</v>
      </c>
      <c r="AY149">
        <f ca="1">IF(AND($B149&gt;0,SUM(AY$3:AY148)=0,SUM($H149:AX149)=0),$B149,0)</f>
        <v>0</v>
      </c>
      <c r="AZ149">
        <f ca="1">IF(AND($B149&gt;0,SUM(AZ$3:AZ148)=0,SUM($H149:AY149)=0),$B149,0)</f>
        <v>0</v>
      </c>
      <c r="BA149">
        <f ca="1">IF(AND($B149&gt;0,SUM(BA$3:BA148)=0,SUM($H149:AZ149)=0),$B149,0)</f>
        <v>0</v>
      </c>
      <c r="BB149">
        <f ca="1">IF(AND($B149&gt;0,SUM(BB$3:BB148)=0,SUM($H149:BA149)=0),$B149,0)</f>
        <v>0</v>
      </c>
      <c r="BC149">
        <f ca="1">IF(AND($B149&gt;0,SUM(BC$3:BC148)=0,SUM($H149:BB149)=0),$B149,0)</f>
        <v>0</v>
      </c>
      <c r="BD149">
        <f ca="1">IF(AND($B149&gt;0,SUM(BD$3:BD148)=0,SUM($H149:BC149)=0),$B149,0)</f>
        <v>0</v>
      </c>
      <c r="BE149">
        <f ca="1">IF(AND($B149&gt;0,SUM(BE$3:BE148)=0,SUM($H149:BD149)=0),$B149,0)</f>
        <v>0</v>
      </c>
      <c r="BF149">
        <f ca="1">IF(AND($B149&gt;0,SUM(BF$3:BF148)=0,SUM($H149:BE149)=0),$B149,0)</f>
        <v>0</v>
      </c>
      <c r="BG149">
        <f ca="1">IF(AND($B149&gt;0,SUM(BG$3:BG148)=0,SUM($H149:BF149)=0),$B149,0)</f>
        <v>0</v>
      </c>
      <c r="BH149">
        <f ca="1">IF(AND($B149&gt;0,SUM(BH$3:BH148)=0,SUM($H149:BG149)=0),$B149,0)</f>
        <v>0</v>
      </c>
      <c r="BI149">
        <f ca="1">IF(AND($B149&gt;0,SUM(BI$3:BI148)=0,SUM($H149:BH149)=0),$B149,0)</f>
        <v>0</v>
      </c>
      <c r="BJ149">
        <f ca="1">IF(AND($B149&gt;0,SUM(BJ$3:BJ148)=0,SUM($H149:BI149)=0),$B149,0)</f>
        <v>0</v>
      </c>
      <c r="BK149">
        <f ca="1">IF(AND($B149&gt;0,SUM(BK$3:BK148)=0,SUM($H149:BJ149)=0),$B149,0)</f>
        <v>0</v>
      </c>
      <c r="BL149">
        <f ca="1">IF(AND($B149&gt;0,SUM(BL$3:BL148)=0,SUM($H149:BK149)=0),$B149,0)</f>
        <v>0</v>
      </c>
      <c r="BM149">
        <f ca="1">IF(AND($B149&gt;0,SUM(BM$3:BM148)=0,SUM($H149:BL149)=0),$B149,0)</f>
        <v>0</v>
      </c>
      <c r="BN149">
        <f ca="1">IF(AND($B149&gt;0,SUM(BN$3:BN148)=0,SUM($H149:BM149)=0),$B149,0)</f>
        <v>0</v>
      </c>
      <c r="BO149">
        <f ca="1">IF(AND($B149&gt;0,SUM(BO$3:BO148)=0,SUM($H149:BN149)=0),$B149,0)</f>
        <v>0</v>
      </c>
      <c r="BP149">
        <f ca="1">IF(AND($B149&gt;0,SUM(BP$3:BP148)=0,SUM($H149:BO149)=0),$B149,0)</f>
        <v>0</v>
      </c>
      <c r="BQ149">
        <f ca="1">IF(AND($B149&gt;0,SUM(BQ$3:BQ148)=0,SUM($H149:BP149)=0),$B149,0)</f>
        <v>0</v>
      </c>
      <c r="BR149">
        <f ca="1">IF(AND($B149&gt;0,SUM(BR$3:BR148)=0,SUM($H149:BQ149)=0),$B149,0)</f>
        <v>0</v>
      </c>
      <c r="BS149">
        <f ca="1">IF(AND($B149&gt;0,SUM(BS$3:BS148)=0,SUM($H149:BR149)=0),$B149,0)</f>
        <v>0</v>
      </c>
      <c r="BT149">
        <f ca="1">IF(AND($B149&gt;0,SUM(BT$3:BT148)=0,SUM($H149:BS149)=0),$B149,0)</f>
        <v>0</v>
      </c>
      <c r="BU149">
        <f ca="1">IF(AND($B149&gt;0,SUM(BU$3:BU148)=0,SUM($H149:BT149)=0),$B149,0)</f>
        <v>0</v>
      </c>
      <c r="BV149">
        <f ca="1">IF(AND($B149&gt;0,SUM(BV$3:BV148)=0,SUM($H149:BU149)=0),$B149,0)</f>
        <v>0</v>
      </c>
      <c r="BW149">
        <f ca="1">IF(AND($B149&gt;0,SUM(BW$3:BW148)=0,SUM($H149:BV149)=0),$B149,0)</f>
        <v>0</v>
      </c>
      <c r="BX149">
        <f ca="1">IF(AND($B149&gt;0,SUM(BX$3:BX148)=0,SUM($H149:BW149)=0),$B149,0)</f>
        <v>0</v>
      </c>
      <c r="BY149">
        <f ca="1">IF(AND($B149&gt;0,SUM(BY$3:BY148)=0,SUM($H149:BX149)=0),$B149,0)</f>
        <v>0</v>
      </c>
      <c r="BZ149">
        <f ca="1">IF(AND($B149&gt;0,SUM(BZ$3:BZ148)=0,SUM($H149:BY149)=0),$B149,0)</f>
        <v>0</v>
      </c>
      <c r="CA149">
        <f ca="1">IF(AND($B149&gt;0,SUM(CA$3:CA148)=0,SUM($H149:BZ149)=0),$B149,0)</f>
        <v>0</v>
      </c>
      <c r="CB149">
        <f ca="1">IF(AND($B149&gt;0,SUM(CB$3:CB148)=0,SUM($H149:CA149)=0),$B149,0)</f>
        <v>0</v>
      </c>
      <c r="CC149">
        <f ca="1">IF(AND($B149&gt;0,SUM(CC$3:CC148)=0,SUM($H149:CB149)=0),$B149,0)</f>
        <v>0</v>
      </c>
      <c r="CD149">
        <f ca="1">IF(AND($B149&gt;0,SUM(CD$3:CD148)=0,SUM($H149:CC149)=0),$B149,0)</f>
        <v>0</v>
      </c>
      <c r="CE149">
        <f ca="1">IF(AND($B149&gt;0,SUM(CE$3:CE148)=0,SUM($H149:CD149)=0),$B149,0)</f>
        <v>0</v>
      </c>
      <c r="CF149">
        <f ca="1">IF(AND($B149&gt;0,SUM(CF$3:CF148)=0,SUM($H149:CE149)=0),$B149,0)</f>
        <v>0</v>
      </c>
      <c r="CG149">
        <f ca="1">IF(AND($B149&gt;0,SUM(CG$3:CG148)=0,SUM($H149:CF149)=0),$B149,0)</f>
        <v>0</v>
      </c>
      <c r="CH149">
        <f ca="1">IF(AND($B149&gt;0,SUM(CH$3:CH148)=0,SUM($H149:CG149)=0),$B149,0)</f>
        <v>0</v>
      </c>
      <c r="CI149">
        <f ca="1">IF(AND($B149&gt;0,SUM(CI$3:CI148)=0,SUM($H149:CH149)=0),$B149,0)</f>
        <v>0</v>
      </c>
      <c r="CJ149">
        <f ca="1">IF(AND($B149&gt;0,SUM(CJ$3:CJ148)=0,SUM($H149:CI149)=0),$B149,0)</f>
        <v>0</v>
      </c>
      <c r="CK149">
        <f ca="1">IF(AND($B149&gt;0,SUM(CK$3:CK148)=0,SUM($H149:CJ149)=0),$B149,0)</f>
        <v>0</v>
      </c>
      <c r="CL149">
        <f ca="1">IF(AND($B149&gt;0,SUM(CL$3:CL148)=0,SUM($H149:CK149)=0),$B149,0)</f>
        <v>0</v>
      </c>
      <c r="CM149">
        <f ca="1">IF(AND($B149&gt;0,SUM(CM$3:CM148)=0,SUM($H149:CL149)=0),$B149,0)</f>
        <v>0</v>
      </c>
      <c r="CN149">
        <f ca="1">IF(AND($B149&gt;0,SUM(CN$3:CN148)=0,SUM($H149:CM149)=0),$B149,0)</f>
        <v>0</v>
      </c>
      <c r="CO149">
        <f ca="1">IF(AND($B149&gt;0,SUM(CO$3:CO148)=0,SUM($H149:CN149)=0),$B149,0)</f>
        <v>0</v>
      </c>
      <c r="CP149">
        <f ca="1">IF(AND($B149&gt;0,SUM(CP$3:CP148)=0,SUM($H149:CO149)=0),$B149,0)</f>
        <v>0</v>
      </c>
      <c r="CQ149">
        <f ca="1">IF(AND($B149&gt;0,SUM(CQ$3:CQ148)=0,SUM($H149:CP149)=0),$B149,0)</f>
        <v>0</v>
      </c>
      <c r="CR149">
        <f ca="1">IF(AND($B149&gt;0,SUM(CR$3:CR148)=0,SUM($H149:CQ149)=0),$B149,0)</f>
        <v>0</v>
      </c>
      <c r="CS149">
        <f ca="1">IF(AND($B149&gt;0,SUM(CS$3:CS148)=0,SUM($H149:CR149)=0),$B149,0)</f>
        <v>0</v>
      </c>
      <c r="CT149">
        <f ca="1">IF(AND($B149&gt;0,SUM(CT$3:CT148)=0,SUM($H149:CS149)=0),$B149,0)</f>
        <v>0</v>
      </c>
      <c r="CU149">
        <f ca="1">IF(AND($B149&gt;0,SUM(CU$3:CU148)=0,SUM($H149:CT149)=0),$B149,0)</f>
        <v>0</v>
      </c>
      <c r="CV149">
        <f ca="1">IF(AND($B149&gt;0,SUM(CV$3:CV148)=0,SUM($H149:CU149)=0),$B149,0)</f>
        <v>0</v>
      </c>
      <c r="CW149">
        <f ca="1">IF(AND($B149&gt;0,SUM(CW$3:CW148)=0,SUM($H149:CV149)=0),$B149,0)</f>
        <v>0</v>
      </c>
      <c r="CX149">
        <f ca="1">IF(AND($B149&gt;0,SUM(CX$3:CX148)=0,SUM($H149:CW149)=0),$B149,0)</f>
        <v>0</v>
      </c>
      <c r="CY149">
        <f ca="1">IF(AND($B149&gt;0,SUM(CY$3:CY148)=0,SUM($H149:CX149)=0),$B149,0)</f>
        <v>0</v>
      </c>
      <c r="CZ149">
        <f ca="1">IF(AND($B149&gt;0,SUM(CZ$3:CZ148)=0,SUM($H149:CY149)=0),$B149,0)</f>
        <v>0</v>
      </c>
      <c r="DA149">
        <f ca="1">IF(AND($B149&gt;0,SUM(DA$3:DA148)=0,SUM($H149:CZ149)=0),$B149,0)</f>
        <v>0</v>
      </c>
      <c r="DB149">
        <f ca="1">IF(AND($B149&gt;0,SUM(DB$3:DB148)=0,SUM($H149:DA149)=0),$B149,0)</f>
        <v>0</v>
      </c>
      <c r="DC149">
        <f ca="1">IF(AND($B149&gt;0,SUM(DC$3:DC148)=0,SUM($H149:DB149)=0),$B149,0)</f>
        <v>0</v>
      </c>
      <c r="DD149">
        <f ca="1">IF(AND($B149&gt;0,SUM(DD$3:DD148)=0,SUM($H149:DC149)=0),$B149,0)</f>
        <v>0</v>
      </c>
      <c r="DE149">
        <f ca="1">IF(AND($B149&gt;0,SUM(DE$3:DE148)=0,SUM($H149:DD149)=0),$B149,0)</f>
        <v>0</v>
      </c>
      <c r="DF149">
        <f ca="1">IF(AND($B149&gt;0,SUM(DF$3:DF148)=0,SUM($H149:DE149)=0),$B149,0)</f>
        <v>0</v>
      </c>
      <c r="DG149">
        <f ca="1">IF(AND($B149&gt;0,SUM(DG$3:DG148)=0,SUM($H149:DF149)=0),$B149,0)</f>
        <v>0</v>
      </c>
      <c r="DH149">
        <f ca="1">IF(AND($B149&gt;0,SUM(DH$3:DH148)=0,SUM($H149:DG149)=0),$B149,0)</f>
        <v>0</v>
      </c>
      <c r="DI149">
        <f ca="1">IF(AND($B149&gt;0,SUM(DI$3:DI148)=0,SUM($H149:DH149)=0),$B149,0)</f>
        <v>0</v>
      </c>
      <c r="DJ149">
        <f ca="1">IF(AND($B149&gt;0,SUM(DJ$3:DJ148)=0,SUM($H149:DI149)=0),$B149,0)</f>
        <v>0</v>
      </c>
      <c r="DK149">
        <f ca="1">IF(AND($B149&gt;0,SUM(DK$3:DK148)=0,SUM($H149:DJ149)=0),$B149,0)</f>
        <v>0</v>
      </c>
      <c r="DL149">
        <f ca="1">IF(AND($B149&gt;0,SUM(DL$3:DL148)=0,SUM($H149:DK149)=0),$B149,0)</f>
        <v>0</v>
      </c>
      <c r="DM149">
        <f ca="1">IF(AND($B149&gt;0,SUM(DM$3:DM148)=0,SUM($H149:DL149)=0),$B149,0)</f>
        <v>0</v>
      </c>
      <c r="DN149">
        <f ca="1">IF(AND($B149&gt;0,SUM(DN$3:DN148)=0,SUM($H149:DM149)=0),$B149,0)</f>
        <v>0</v>
      </c>
      <c r="DO149">
        <f ca="1">IF(AND($B149&gt;0,SUM(DO$3:DO148)=0,SUM($H149:DN149)=0),$B149,0)</f>
        <v>0</v>
      </c>
      <c r="DP149">
        <f ca="1">IF(AND($B149&gt;0,SUM(DP$3:DP148)=0,SUM($H149:DO149)=0),$B149,0)</f>
        <v>0</v>
      </c>
      <c r="DQ149">
        <f ca="1">IF(AND($B149&gt;0,SUM(DQ$3:DQ148)=0,SUM($H149:DP149)=0),$B149,0)</f>
        <v>0</v>
      </c>
      <c r="DR149">
        <f ca="1">IF(AND($B149&gt;0,SUM(DR$3:DR148)=0,SUM($H149:DQ149)=0),$B149,0)</f>
        <v>0</v>
      </c>
      <c r="DS149">
        <f ca="1">IF(AND($B149&gt;0,SUM(DS$3:DS148)=0,SUM($H149:DR149)=0),$B149,0)</f>
        <v>0</v>
      </c>
      <c r="DT149">
        <f ca="1">IF(AND($B149&gt;0,SUM(DT$3:DT148)=0,SUM($H149:DS149)=0),$B149,0)</f>
        <v>0</v>
      </c>
      <c r="DU149">
        <f ca="1">IF(AND($B149&gt;0,SUM(DU$3:DU148)=0,SUM($H149:DT149)=0),$B149,0)</f>
        <v>0</v>
      </c>
      <c r="DV149">
        <f ca="1">IF(AND($B149&gt;0,SUM(DV$3:DV148)=0,SUM($H149:DU149)=0),$B149,0)</f>
        <v>0</v>
      </c>
      <c r="DW149">
        <f ca="1">IF(AND($B149&gt;0,SUM(DW$3:DW148)=0,SUM($H149:DV149)=0),$B149,0)</f>
        <v>0</v>
      </c>
      <c r="DX149">
        <f ca="1">IF(AND($B149&gt;0,SUM(DX$3:DX148)=0,SUM($H149:DW149)=0),$B149,0)</f>
        <v>0</v>
      </c>
      <c r="DY149">
        <f ca="1">IF(AND($B149&gt;0,SUM(DY$3:DY148)=0,SUM($H149:DX149)=0),$B149,0)</f>
        <v>0</v>
      </c>
      <c r="DZ149">
        <f ca="1">IF(AND($B149&gt;0,SUM(DZ$3:DZ148)=0,SUM($H149:DY149)=0),$B149,0)</f>
        <v>0</v>
      </c>
      <c r="EA149">
        <f ca="1">IF(AND($B149&gt;0,SUM(EA$3:EA148)=0,SUM($H149:DZ149)=0),$B149,0)</f>
        <v>0</v>
      </c>
      <c r="EB149">
        <f ca="1">IF(AND($B149&gt;0,SUM(EB$3:EB148)=0,SUM($H149:EA149)=0),$B149,0)</f>
        <v>0</v>
      </c>
      <c r="EC149">
        <f ca="1">IF(AND($B149&gt;0,SUM(EC$3:EC148)=0,SUM($H149:EB149)=0),$B149,0)</f>
        <v>0</v>
      </c>
      <c r="ED149">
        <f ca="1">IF(AND($B149&gt;0,SUM(ED$3:ED148)=0,SUM($H149:EC149)=0),$B149,0)</f>
        <v>0</v>
      </c>
      <c r="EE149">
        <f ca="1">IF(AND($B149&gt;0,SUM(EE$3:EE148)=0,SUM($H149:ED149)=0),$B149,0)</f>
        <v>0</v>
      </c>
      <c r="EF149">
        <f ca="1">IF(AND($B149&gt;0,SUM(EF$3:EF148)=0,SUM($H149:EE149)=0),$B149,0)</f>
        <v>0</v>
      </c>
      <c r="EG149">
        <f ca="1">IF(AND($B149&gt;0,SUM(EG$3:EG148)=0,SUM($H149:EF149)=0),$B149,0)</f>
        <v>0</v>
      </c>
      <c r="EH149">
        <f ca="1">IF(AND($B149&gt;0,SUM(EH$3:EH148)=0,SUM($H149:EG149)=0),$B149,0)</f>
        <v>0</v>
      </c>
      <c r="EI149">
        <f ca="1">IF(AND($B149&gt;0,SUM(EI$3:EI148)=0,SUM($H149:EH149)=0),$B149,0)</f>
        <v>0</v>
      </c>
      <c r="EJ149">
        <f ca="1">IF(AND($B149&gt;0,SUM(EJ$3:EJ148)=0,SUM($H149:EI149)=0),$B149,0)</f>
        <v>0</v>
      </c>
      <c r="EK149">
        <f ca="1">IF(AND($B149&gt;0,SUM(EK$3:EK148)=0,SUM($H149:EJ149)=0),$B149,0)</f>
        <v>0</v>
      </c>
      <c r="EL149">
        <f ca="1">IF(AND($B149&gt;0,SUM(EL$3:EL148)=0,SUM($H149:EK149)=0),$B149,0)</f>
        <v>0</v>
      </c>
      <c r="EM149">
        <f ca="1">IF(AND($B149&gt;0,SUM(EM$3:EM148)=0,SUM($H149:EL149)=0),$B149,0)</f>
        <v>0</v>
      </c>
      <c r="EN149">
        <f ca="1">IF(AND($B149&gt;0,SUM(EN$3:EN148)=0,SUM($H149:EM149)=0),$B149,0)</f>
        <v>0</v>
      </c>
      <c r="EO149">
        <f ca="1">IF(AND($B149&gt;0,SUM(EO$3:EO148)=0,SUM($H149:EN149)=0),$B149,0)</f>
        <v>0</v>
      </c>
      <c r="EP149">
        <f ca="1">IF(AND($B149&gt;0,SUM(EP$3:EP148)=0,SUM($H149:EO149)=0),$B149,0)</f>
        <v>0</v>
      </c>
      <c r="EQ149">
        <f ca="1">IF(AND($B149&gt;0,SUM(EQ$3:EQ148)=0,SUM($H149:EP149)=0),$B149,0)</f>
        <v>0</v>
      </c>
      <c r="ER149">
        <f ca="1">IF(AND($B149&gt;0,SUM(ER$3:ER148)=0,SUM($H149:EQ149)=0),$B149,0)</f>
        <v>0</v>
      </c>
      <c r="ES149">
        <f ca="1">IF(AND($B149&gt;0,SUM(ES$3:ES148)=0,SUM($H149:ER149)=0),$B149,0)</f>
        <v>0</v>
      </c>
      <c r="ET149">
        <f ca="1">IF(AND($B149&gt;0,SUM(ET$3:ET148)=0,SUM($H149:ES149)=0),$B149,0)</f>
        <v>0</v>
      </c>
      <c r="EU149">
        <f ca="1">IF(AND($B149&gt;0,SUM(EU$3:EU148)=0,SUM($H149:ET149)=0),$B149,0)</f>
        <v>0</v>
      </c>
      <c r="EV149">
        <f ca="1">IF(AND($B149&gt;0,SUM(EV$3:EV148)=0,SUM($H149:EU149)=0),$B149,0)</f>
        <v>0</v>
      </c>
      <c r="EW149">
        <f ca="1">IF(AND($B149&gt;0,SUM(EW$3:EW148)=0,SUM($H149:EV149)=0),$B149,0)</f>
        <v>0</v>
      </c>
      <c r="EX149">
        <f ca="1">IF(AND($B149&gt;0,SUM(EX$3:EX148)=0,SUM($H149:EW149)=0),$B149,0)</f>
        <v>0</v>
      </c>
      <c r="EY149">
        <f ca="1">IF(AND($B149&gt;0,SUM(EY$3:EY148)=0,SUM($H149:EX149)=0),$B149,0)</f>
        <v>0</v>
      </c>
      <c r="EZ149">
        <f ca="1">IF(AND($B149&gt;0,SUM(EZ$3:EZ148)=0,SUM($H149:EY149)=0),$B149,0)</f>
        <v>0</v>
      </c>
      <c r="FA149">
        <f ca="1">IF(AND($B149&gt;0,SUM(FA$3:FA148)=0,SUM($H149:EZ149)=0),$B149,0)</f>
        <v>0</v>
      </c>
      <c r="FB149">
        <f ca="1">IF(AND($B149&gt;0,SUM(FB$3:FB148)=0,SUM($H149:FA149)=0),$B149,0)</f>
        <v>0</v>
      </c>
      <c r="FC149">
        <f ca="1">IF(AND($B149&gt;0,SUM(FC$3:FC148)=0,SUM($H149:FB149)=0),$B149,0)</f>
        <v>0</v>
      </c>
      <c r="FD149">
        <f ca="1">IF(AND($B149&gt;0,SUM(FD$3:FD148)=0,SUM($H149:FC149)=0),$B149,0)</f>
        <v>0</v>
      </c>
      <c r="FE149">
        <f ca="1">IF(AND($B149&gt;0,SUM(FE$3:FE148)=0,SUM($H149:FD149)=0),$B149,0)</f>
        <v>0</v>
      </c>
      <c r="FF149">
        <f ca="1">IF(AND($B149&gt;0,SUM(FF$3:FF148)=0,SUM($H149:FE149)=0),$B149,0)</f>
        <v>0</v>
      </c>
      <c r="FG149">
        <f ca="1">IF(AND($B149&gt;0,SUM(FG$3:FG148)=0,SUM($H149:FF149)=0),$B149,0)</f>
        <v>0</v>
      </c>
      <c r="FH149">
        <f ca="1">IF(AND($B149&gt;0,SUM(FH$3:FH148)=0,SUM($H149:FG149)=0),$B149,0)</f>
        <v>0</v>
      </c>
      <c r="FI149">
        <f ca="1">IF(AND($B149&gt;0,SUM(FI$3:FI148)=0,SUM($H149:FH149)=0),$B149,0)</f>
        <v>0</v>
      </c>
      <c r="FJ149">
        <f ca="1">IF(AND($B149&gt;0,SUM(FJ$3:FJ148)=0,SUM($H149:FI149)=0),$B149,0)</f>
        <v>0</v>
      </c>
      <c r="FK149">
        <f ca="1">IF(AND($B149&gt;0,SUM(FK$3:FK148)=0,SUM($H149:FJ149)=0),$B149,0)</f>
        <v>0</v>
      </c>
      <c r="FL149">
        <f ca="1">IF(AND($B149&gt;0,SUM(FL$3:FL148)=0,SUM($H149:FK149)=0),$B149,0)</f>
        <v>0</v>
      </c>
      <c r="FM149">
        <f ca="1">IF(AND($B149&gt;0,SUM(FM$3:FM148)=0,SUM($H149:FL149)=0),$B149,0)</f>
        <v>0</v>
      </c>
      <c r="FN149">
        <f ca="1">IF(AND($B149&gt;0,SUM(FN$3:FN148)=0,SUM($H149:FM149)=0),$B149,0)</f>
        <v>0</v>
      </c>
      <c r="FS149" s="67" t="str">
        <f ca="1">ValintaohjelmaCentral!$C25</f>
        <v>0</v>
      </c>
      <c r="FT149" s="67" t="str">
        <f ca="1">ValintaohjelmaCentral!$F25</f>
        <v/>
      </c>
      <c r="FU149" s="342" t="str">
        <f>""</f>
        <v/>
      </c>
      <c r="FV149" s="374" t="str">
        <f ca="1">ValintaohjelmaCentral!$G25</f>
        <v>-</v>
      </c>
      <c r="FY149" s="67" t="str">
        <f ca="1">ValintaohjelmaCentral!$C25</f>
        <v>0</v>
      </c>
      <c r="FZ149" s="67" t="str">
        <f ca="1">ValintaohjelmaCentral!$F25</f>
        <v/>
      </c>
      <c r="GA149" s="342" t="str">
        <f>""</f>
        <v/>
      </c>
      <c r="GB149" s="374" t="str">
        <f ca="1">ValintaohjelmaCentral!$G25</f>
        <v>-</v>
      </c>
      <c r="GE149" s="67" t="str">
        <f ca="1">ValintaohjelmaCentral!$C25</f>
        <v>0</v>
      </c>
      <c r="GF149" s="67" t="str">
        <f ca="1">ValintaohjelmaCentral!$F25</f>
        <v/>
      </c>
      <c r="GG149" s="342" t="str">
        <f>""</f>
        <v/>
      </c>
      <c r="GH149" s="374" t="str">
        <f ca="1">ValintaohjelmaCentral!$G25</f>
        <v>-</v>
      </c>
    </row>
    <row r="150" spans="1:190" ht="15.75" hidden="1" thickBot="1" x14ac:dyDescent="0.3">
      <c r="A150">
        <v>150</v>
      </c>
      <c r="B150" s="369"/>
      <c r="C150" s="240" t="str">
        <f t="shared" ca="1" si="29"/>
        <v>0</v>
      </c>
      <c r="D150" s="240" t="str">
        <f t="shared" ca="1" si="29"/>
        <v/>
      </c>
      <c r="E150" s="240" t="str">
        <f t="shared" ca="1" si="29"/>
        <v/>
      </c>
      <c r="F150" s="240" t="str">
        <f t="shared" ca="1" si="29"/>
        <v>-</v>
      </c>
      <c r="G150" s="47">
        <f ca="1">INDEX($I$2:$FN$2,ROWS(G$2:G150))</f>
        <v>1</v>
      </c>
      <c r="H150">
        <v>0</v>
      </c>
      <c r="I150">
        <f ca="1">IF(AND($B150&gt;0,SUM(I$3:I149)=0,SUM($H150:H150)=0),$B150,0)</f>
        <v>0</v>
      </c>
      <c r="J150">
        <f ca="1">IF(AND($B150&gt;0,SUM(J$3:J149)=0,SUM($H150:I150)=0),$B150,0)</f>
        <v>0</v>
      </c>
      <c r="K150">
        <f ca="1">IF(AND($B150&gt;0,SUM(K$3:K149)=0,SUM($H150:J150)=0),$B150,0)</f>
        <v>0</v>
      </c>
      <c r="L150">
        <f ca="1">IF(AND($B150&gt;0,SUM(L$3:L149)=0,SUM($H150:K150)=0),$B150,0)</f>
        <v>0</v>
      </c>
      <c r="M150">
        <f ca="1">IF(AND($B150&gt;0,SUM(M$3:M149)=0,SUM($H150:L150)=0),$B150,0)</f>
        <v>0</v>
      </c>
      <c r="N150">
        <f ca="1">IF(AND($B150&gt;0,SUM(N$3:N149)=0,SUM($H150:M150)=0),$B150,0)</f>
        <v>0</v>
      </c>
      <c r="O150">
        <f ca="1">IF(AND($B150&gt;0,SUM(O$3:O149)=0,SUM($H150:N150)=0),$B150,0)</f>
        <v>0</v>
      </c>
      <c r="P150">
        <f ca="1">IF(AND($B150&gt;0,SUM(P$3:P149)=0,SUM($H150:O150)=0),$B150,0)</f>
        <v>0</v>
      </c>
      <c r="Q150">
        <f ca="1">IF(AND($B150&gt;0,SUM(Q$3:Q149)=0,SUM($H150:P150)=0),$B150,0)</f>
        <v>0</v>
      </c>
      <c r="R150">
        <f ca="1">IF(AND($B150&gt;0,SUM(R$3:R149)=0,SUM($H150:Q150)=0),$B150,0)</f>
        <v>0</v>
      </c>
      <c r="S150">
        <f ca="1">IF(AND($B150&gt;0,SUM(S$3:S149)=0,SUM($H150:R150)=0),$B150,0)</f>
        <v>0</v>
      </c>
      <c r="T150">
        <f ca="1">IF(AND($B150&gt;0,SUM(T$3:T149)=0,SUM($H150:S150)=0),$B150,0)</f>
        <v>0</v>
      </c>
      <c r="U150">
        <f ca="1">IF(AND($B150&gt;0,SUM(U$3:U149)=0,SUM($H150:T150)=0),$B150,0)</f>
        <v>0</v>
      </c>
      <c r="V150">
        <f ca="1">IF(AND($B150&gt;0,SUM(V$3:V149)=0,SUM($H150:U150)=0),$B150,0)</f>
        <v>0</v>
      </c>
      <c r="W150">
        <f ca="1">IF(AND($B150&gt;0,SUM(W$3:W149)=0,SUM($H150:V150)=0),$B150,0)</f>
        <v>0</v>
      </c>
      <c r="X150">
        <f ca="1">IF(AND($B150&gt;0,SUM(X$3:X149)=0,SUM($H150:W150)=0),$B150,0)</f>
        <v>0</v>
      </c>
      <c r="Y150">
        <f ca="1">IF(AND($B150&gt;0,SUM(Y$3:Y149)=0,SUM($H150:X150)=0),$B150,0)</f>
        <v>0</v>
      </c>
      <c r="Z150">
        <f ca="1">IF(AND($B150&gt;0,SUM(Z$3:Z149)=0,SUM($H150:Y150)=0),$B150,0)</f>
        <v>0</v>
      </c>
      <c r="AA150">
        <f ca="1">IF(AND($B150&gt;0,SUM(AA$3:AA149)=0,SUM($H150:Z150)=0),$B150,0)</f>
        <v>0</v>
      </c>
      <c r="AB150">
        <f ca="1">IF(AND($B150&gt;0,SUM(AB$3:AB149)=0,SUM($H150:AA150)=0),$B150,0)</f>
        <v>0</v>
      </c>
      <c r="AC150">
        <f ca="1">IF(AND($B150&gt;0,SUM(AC$3:AC149)=0,SUM($H150:AB150)=0),$B150,0)</f>
        <v>0</v>
      </c>
      <c r="AD150">
        <f ca="1">IF(AND($B150&gt;0,SUM(AD$3:AD149)=0,SUM($H150:AC150)=0),$B150,0)</f>
        <v>0</v>
      </c>
      <c r="AE150">
        <f ca="1">IF(AND($B150&gt;0,SUM(AE$3:AE149)=0,SUM($H150:AD150)=0),$B150,0)</f>
        <v>0</v>
      </c>
      <c r="AF150">
        <f ca="1">IF(AND($B150&gt;0,SUM(AF$3:AF149)=0,SUM($H150:AE150)=0),$B150,0)</f>
        <v>0</v>
      </c>
      <c r="AG150">
        <f ca="1">IF(AND($B150&gt;0,SUM(AG$3:AG149)=0,SUM($H150:AF150)=0),$B150,0)</f>
        <v>0</v>
      </c>
      <c r="AH150">
        <f ca="1">IF(AND($B150&gt;0,SUM(AH$3:AH149)=0,SUM($H150:AG150)=0),$B150,0)</f>
        <v>0</v>
      </c>
      <c r="AI150">
        <f ca="1">IF(AND($B150&gt;0,SUM(AI$3:AI149)=0,SUM($H150:AH150)=0),$B150,0)</f>
        <v>0</v>
      </c>
      <c r="AJ150">
        <f ca="1">IF(AND($B150&gt;0,SUM(AJ$3:AJ149)=0,SUM($H150:AI150)=0),$B150,0)</f>
        <v>0</v>
      </c>
      <c r="AK150">
        <f ca="1">IF(AND($B150&gt;0,SUM(AK$3:AK149)=0,SUM($H150:AJ150)=0),$B150,0)</f>
        <v>0</v>
      </c>
      <c r="AL150">
        <f ca="1">IF(AND($B150&gt;0,SUM(AL$3:AL149)=0,SUM($H150:AK150)=0),$B150,0)</f>
        <v>0</v>
      </c>
      <c r="AM150">
        <f ca="1">IF(AND($B150&gt;0,SUM(AM$3:AM149)=0,SUM($H150:AL150)=0),$B150,0)</f>
        <v>0</v>
      </c>
      <c r="AN150">
        <f ca="1">IF(AND($B150&gt;0,SUM(AN$3:AN149)=0,SUM($H150:AM150)=0),$B150,0)</f>
        <v>0</v>
      </c>
      <c r="AO150">
        <f ca="1">IF(AND($B150&gt;0,SUM(AO$3:AO149)=0,SUM($H150:AN150)=0),$B150,0)</f>
        <v>0</v>
      </c>
      <c r="AP150">
        <f ca="1">IF(AND($B150&gt;0,SUM(AP$3:AP149)=0,SUM($H150:AO150)=0),$B150,0)</f>
        <v>0</v>
      </c>
      <c r="AQ150">
        <f ca="1">IF(AND($B150&gt;0,SUM(AQ$3:AQ149)=0,SUM($H150:AP150)=0),$B150,0)</f>
        <v>0</v>
      </c>
      <c r="AR150">
        <f ca="1">IF(AND($B150&gt;0,SUM(AR$3:AR149)=0,SUM($H150:AQ150)=0),$B150,0)</f>
        <v>0</v>
      </c>
      <c r="AS150">
        <f ca="1">IF(AND($B150&gt;0,SUM(AS$3:AS149)=0,SUM($H150:AR150)=0),$B150,0)</f>
        <v>0</v>
      </c>
      <c r="AT150">
        <f ca="1">IF(AND($B150&gt;0,SUM(AT$3:AT149)=0,SUM($H150:AS150)=0),$B150,0)</f>
        <v>0</v>
      </c>
      <c r="AU150">
        <f ca="1">IF(AND($B150&gt;0,SUM(AU$3:AU149)=0,SUM($H150:AT150)=0),$B150,0)</f>
        <v>0</v>
      </c>
      <c r="AV150">
        <f ca="1">IF(AND($B150&gt;0,SUM(AV$3:AV149)=0,SUM($H150:AU150)=0),$B150,0)</f>
        <v>0</v>
      </c>
      <c r="AW150">
        <f ca="1">IF(AND($B150&gt;0,SUM(AW$3:AW149)=0,SUM($H150:AV150)=0),$B150,0)</f>
        <v>0</v>
      </c>
      <c r="AX150">
        <f ca="1">IF(AND($B150&gt;0,SUM(AX$3:AX149)=0,SUM($H150:AW150)=0),$B150,0)</f>
        <v>0</v>
      </c>
      <c r="AY150">
        <f ca="1">IF(AND($B150&gt;0,SUM(AY$3:AY149)=0,SUM($H150:AX150)=0),$B150,0)</f>
        <v>0</v>
      </c>
      <c r="AZ150">
        <f ca="1">IF(AND($B150&gt;0,SUM(AZ$3:AZ149)=0,SUM($H150:AY150)=0),$B150,0)</f>
        <v>0</v>
      </c>
      <c r="BA150">
        <f ca="1">IF(AND($B150&gt;0,SUM(BA$3:BA149)=0,SUM($H150:AZ150)=0),$B150,0)</f>
        <v>0</v>
      </c>
      <c r="BB150">
        <f ca="1">IF(AND($B150&gt;0,SUM(BB$3:BB149)=0,SUM($H150:BA150)=0),$B150,0)</f>
        <v>0</v>
      </c>
      <c r="BC150">
        <f ca="1">IF(AND($B150&gt;0,SUM(BC$3:BC149)=0,SUM($H150:BB150)=0),$B150,0)</f>
        <v>0</v>
      </c>
      <c r="BD150">
        <f ca="1">IF(AND($B150&gt;0,SUM(BD$3:BD149)=0,SUM($H150:BC150)=0),$B150,0)</f>
        <v>0</v>
      </c>
      <c r="BE150">
        <f ca="1">IF(AND($B150&gt;0,SUM(BE$3:BE149)=0,SUM($H150:BD150)=0),$B150,0)</f>
        <v>0</v>
      </c>
      <c r="BF150">
        <f ca="1">IF(AND($B150&gt;0,SUM(BF$3:BF149)=0,SUM($H150:BE150)=0),$B150,0)</f>
        <v>0</v>
      </c>
      <c r="BG150">
        <f ca="1">IF(AND($B150&gt;0,SUM(BG$3:BG149)=0,SUM($H150:BF150)=0),$B150,0)</f>
        <v>0</v>
      </c>
      <c r="BH150">
        <f ca="1">IF(AND($B150&gt;0,SUM(BH$3:BH149)=0,SUM($H150:BG150)=0),$B150,0)</f>
        <v>0</v>
      </c>
      <c r="BI150">
        <f ca="1">IF(AND($B150&gt;0,SUM(BI$3:BI149)=0,SUM($H150:BH150)=0),$B150,0)</f>
        <v>0</v>
      </c>
      <c r="BJ150">
        <f ca="1">IF(AND($B150&gt;0,SUM(BJ$3:BJ149)=0,SUM($H150:BI150)=0),$B150,0)</f>
        <v>0</v>
      </c>
      <c r="BK150">
        <f ca="1">IF(AND($B150&gt;0,SUM(BK$3:BK149)=0,SUM($H150:BJ150)=0),$B150,0)</f>
        <v>0</v>
      </c>
      <c r="BL150">
        <f ca="1">IF(AND($B150&gt;0,SUM(BL$3:BL149)=0,SUM($H150:BK150)=0),$B150,0)</f>
        <v>0</v>
      </c>
      <c r="BM150">
        <f ca="1">IF(AND($B150&gt;0,SUM(BM$3:BM149)=0,SUM($H150:BL150)=0),$B150,0)</f>
        <v>0</v>
      </c>
      <c r="BN150">
        <f ca="1">IF(AND($B150&gt;0,SUM(BN$3:BN149)=0,SUM($H150:BM150)=0),$B150,0)</f>
        <v>0</v>
      </c>
      <c r="BO150">
        <f ca="1">IF(AND($B150&gt;0,SUM(BO$3:BO149)=0,SUM($H150:BN150)=0),$B150,0)</f>
        <v>0</v>
      </c>
      <c r="BP150">
        <f ca="1">IF(AND($B150&gt;0,SUM(BP$3:BP149)=0,SUM($H150:BO150)=0),$B150,0)</f>
        <v>0</v>
      </c>
      <c r="BQ150">
        <f ca="1">IF(AND($B150&gt;0,SUM(BQ$3:BQ149)=0,SUM($H150:BP150)=0),$B150,0)</f>
        <v>0</v>
      </c>
      <c r="BR150">
        <f ca="1">IF(AND($B150&gt;0,SUM(BR$3:BR149)=0,SUM($H150:BQ150)=0),$B150,0)</f>
        <v>0</v>
      </c>
      <c r="BS150">
        <f ca="1">IF(AND($B150&gt;0,SUM(BS$3:BS149)=0,SUM($H150:BR150)=0),$B150,0)</f>
        <v>0</v>
      </c>
      <c r="BT150">
        <f ca="1">IF(AND($B150&gt;0,SUM(BT$3:BT149)=0,SUM($H150:BS150)=0),$B150,0)</f>
        <v>0</v>
      </c>
      <c r="BU150">
        <f ca="1">IF(AND($B150&gt;0,SUM(BU$3:BU149)=0,SUM($H150:BT150)=0),$B150,0)</f>
        <v>0</v>
      </c>
      <c r="BV150">
        <f ca="1">IF(AND($B150&gt;0,SUM(BV$3:BV149)=0,SUM($H150:BU150)=0),$B150,0)</f>
        <v>0</v>
      </c>
      <c r="BW150">
        <f ca="1">IF(AND($B150&gt;0,SUM(BW$3:BW149)=0,SUM($H150:BV150)=0),$B150,0)</f>
        <v>0</v>
      </c>
      <c r="BX150">
        <f ca="1">IF(AND($B150&gt;0,SUM(BX$3:BX149)=0,SUM($H150:BW150)=0),$B150,0)</f>
        <v>0</v>
      </c>
      <c r="BY150">
        <f ca="1">IF(AND($B150&gt;0,SUM(BY$3:BY149)=0,SUM($H150:BX150)=0),$B150,0)</f>
        <v>0</v>
      </c>
      <c r="BZ150">
        <f ca="1">IF(AND($B150&gt;0,SUM(BZ$3:BZ149)=0,SUM($H150:BY150)=0),$B150,0)</f>
        <v>0</v>
      </c>
      <c r="CA150">
        <f ca="1">IF(AND($B150&gt;0,SUM(CA$3:CA149)=0,SUM($H150:BZ150)=0),$B150,0)</f>
        <v>0</v>
      </c>
      <c r="CB150">
        <f ca="1">IF(AND($B150&gt;0,SUM(CB$3:CB149)=0,SUM($H150:CA150)=0),$B150,0)</f>
        <v>0</v>
      </c>
      <c r="CC150">
        <f ca="1">IF(AND($B150&gt;0,SUM(CC$3:CC149)=0,SUM($H150:CB150)=0),$B150,0)</f>
        <v>0</v>
      </c>
      <c r="CD150">
        <f ca="1">IF(AND($B150&gt;0,SUM(CD$3:CD149)=0,SUM($H150:CC150)=0),$B150,0)</f>
        <v>0</v>
      </c>
      <c r="CE150">
        <f ca="1">IF(AND($B150&gt;0,SUM(CE$3:CE149)=0,SUM($H150:CD150)=0),$B150,0)</f>
        <v>0</v>
      </c>
      <c r="CF150">
        <f ca="1">IF(AND($B150&gt;0,SUM(CF$3:CF149)=0,SUM($H150:CE150)=0),$B150,0)</f>
        <v>0</v>
      </c>
      <c r="CG150">
        <f ca="1">IF(AND($B150&gt;0,SUM(CG$3:CG149)=0,SUM($H150:CF150)=0),$B150,0)</f>
        <v>0</v>
      </c>
      <c r="CH150">
        <f ca="1">IF(AND($B150&gt;0,SUM(CH$3:CH149)=0,SUM($H150:CG150)=0),$B150,0)</f>
        <v>0</v>
      </c>
      <c r="CI150">
        <f ca="1">IF(AND($B150&gt;0,SUM(CI$3:CI149)=0,SUM($H150:CH150)=0),$B150,0)</f>
        <v>0</v>
      </c>
      <c r="CJ150">
        <f ca="1">IF(AND($B150&gt;0,SUM(CJ$3:CJ149)=0,SUM($H150:CI150)=0),$B150,0)</f>
        <v>0</v>
      </c>
      <c r="CK150">
        <f ca="1">IF(AND($B150&gt;0,SUM(CK$3:CK149)=0,SUM($H150:CJ150)=0),$B150,0)</f>
        <v>0</v>
      </c>
      <c r="CL150">
        <f ca="1">IF(AND($B150&gt;0,SUM(CL$3:CL149)=0,SUM($H150:CK150)=0),$B150,0)</f>
        <v>0</v>
      </c>
      <c r="CM150">
        <f ca="1">IF(AND($B150&gt;0,SUM(CM$3:CM149)=0,SUM($H150:CL150)=0),$B150,0)</f>
        <v>0</v>
      </c>
      <c r="CN150">
        <f ca="1">IF(AND($B150&gt;0,SUM(CN$3:CN149)=0,SUM($H150:CM150)=0),$B150,0)</f>
        <v>0</v>
      </c>
      <c r="CO150">
        <f ca="1">IF(AND($B150&gt;0,SUM(CO$3:CO149)=0,SUM($H150:CN150)=0),$B150,0)</f>
        <v>0</v>
      </c>
      <c r="CP150">
        <f ca="1">IF(AND($B150&gt;0,SUM(CP$3:CP149)=0,SUM($H150:CO150)=0),$B150,0)</f>
        <v>0</v>
      </c>
      <c r="CQ150">
        <f ca="1">IF(AND($B150&gt;0,SUM(CQ$3:CQ149)=0,SUM($H150:CP150)=0),$B150,0)</f>
        <v>0</v>
      </c>
      <c r="CR150">
        <f ca="1">IF(AND($B150&gt;0,SUM(CR$3:CR149)=0,SUM($H150:CQ150)=0),$B150,0)</f>
        <v>0</v>
      </c>
      <c r="CS150">
        <f ca="1">IF(AND($B150&gt;0,SUM(CS$3:CS149)=0,SUM($H150:CR150)=0),$B150,0)</f>
        <v>0</v>
      </c>
      <c r="CT150">
        <f ca="1">IF(AND($B150&gt;0,SUM(CT$3:CT149)=0,SUM($H150:CS150)=0),$B150,0)</f>
        <v>0</v>
      </c>
      <c r="CU150">
        <f ca="1">IF(AND($B150&gt;0,SUM(CU$3:CU149)=0,SUM($H150:CT150)=0),$B150,0)</f>
        <v>0</v>
      </c>
      <c r="CV150">
        <f ca="1">IF(AND($B150&gt;0,SUM(CV$3:CV149)=0,SUM($H150:CU150)=0),$B150,0)</f>
        <v>0</v>
      </c>
      <c r="CW150">
        <f ca="1">IF(AND($B150&gt;0,SUM(CW$3:CW149)=0,SUM($H150:CV150)=0),$B150,0)</f>
        <v>0</v>
      </c>
      <c r="CX150">
        <f ca="1">IF(AND($B150&gt;0,SUM(CX$3:CX149)=0,SUM($H150:CW150)=0),$B150,0)</f>
        <v>0</v>
      </c>
      <c r="CY150">
        <f ca="1">IF(AND($B150&gt;0,SUM(CY$3:CY149)=0,SUM($H150:CX150)=0),$B150,0)</f>
        <v>0</v>
      </c>
      <c r="CZ150">
        <f ca="1">IF(AND($B150&gt;0,SUM(CZ$3:CZ149)=0,SUM($H150:CY150)=0),$B150,0)</f>
        <v>0</v>
      </c>
      <c r="DA150">
        <f ca="1">IF(AND($B150&gt;0,SUM(DA$3:DA149)=0,SUM($H150:CZ150)=0),$B150,0)</f>
        <v>0</v>
      </c>
      <c r="DB150">
        <f ca="1">IF(AND($B150&gt;0,SUM(DB$3:DB149)=0,SUM($H150:DA150)=0),$B150,0)</f>
        <v>0</v>
      </c>
      <c r="DC150">
        <f ca="1">IF(AND($B150&gt;0,SUM(DC$3:DC149)=0,SUM($H150:DB150)=0),$B150,0)</f>
        <v>0</v>
      </c>
      <c r="DD150">
        <f ca="1">IF(AND($B150&gt;0,SUM(DD$3:DD149)=0,SUM($H150:DC150)=0),$B150,0)</f>
        <v>0</v>
      </c>
      <c r="DE150">
        <f ca="1">IF(AND($B150&gt;0,SUM(DE$3:DE149)=0,SUM($H150:DD150)=0),$B150,0)</f>
        <v>0</v>
      </c>
      <c r="DF150">
        <f ca="1">IF(AND($B150&gt;0,SUM(DF$3:DF149)=0,SUM($H150:DE150)=0),$B150,0)</f>
        <v>0</v>
      </c>
      <c r="DG150">
        <f ca="1">IF(AND($B150&gt;0,SUM(DG$3:DG149)=0,SUM($H150:DF150)=0),$B150,0)</f>
        <v>0</v>
      </c>
      <c r="DH150">
        <f ca="1">IF(AND($B150&gt;0,SUM(DH$3:DH149)=0,SUM($H150:DG150)=0),$B150,0)</f>
        <v>0</v>
      </c>
      <c r="DI150">
        <f ca="1">IF(AND($B150&gt;0,SUM(DI$3:DI149)=0,SUM($H150:DH150)=0),$B150,0)</f>
        <v>0</v>
      </c>
      <c r="DJ150">
        <f ca="1">IF(AND($B150&gt;0,SUM(DJ$3:DJ149)=0,SUM($H150:DI150)=0),$B150,0)</f>
        <v>0</v>
      </c>
      <c r="DK150">
        <f ca="1">IF(AND($B150&gt;0,SUM(DK$3:DK149)=0,SUM($H150:DJ150)=0),$B150,0)</f>
        <v>0</v>
      </c>
      <c r="DL150">
        <f ca="1">IF(AND($B150&gt;0,SUM(DL$3:DL149)=0,SUM($H150:DK150)=0),$B150,0)</f>
        <v>0</v>
      </c>
      <c r="DM150">
        <f ca="1">IF(AND($B150&gt;0,SUM(DM$3:DM149)=0,SUM($H150:DL150)=0),$B150,0)</f>
        <v>0</v>
      </c>
      <c r="DN150">
        <f ca="1">IF(AND($B150&gt;0,SUM(DN$3:DN149)=0,SUM($H150:DM150)=0),$B150,0)</f>
        <v>0</v>
      </c>
      <c r="DO150">
        <f ca="1">IF(AND($B150&gt;0,SUM(DO$3:DO149)=0,SUM($H150:DN150)=0),$B150,0)</f>
        <v>0</v>
      </c>
      <c r="DP150">
        <f ca="1">IF(AND($B150&gt;0,SUM(DP$3:DP149)=0,SUM($H150:DO150)=0),$B150,0)</f>
        <v>0</v>
      </c>
      <c r="DQ150">
        <f ca="1">IF(AND($B150&gt;0,SUM(DQ$3:DQ149)=0,SUM($H150:DP150)=0),$B150,0)</f>
        <v>0</v>
      </c>
      <c r="DR150">
        <f ca="1">IF(AND($B150&gt;0,SUM(DR$3:DR149)=0,SUM($H150:DQ150)=0),$B150,0)</f>
        <v>0</v>
      </c>
      <c r="DS150">
        <f ca="1">IF(AND($B150&gt;0,SUM(DS$3:DS149)=0,SUM($H150:DR150)=0),$B150,0)</f>
        <v>0</v>
      </c>
      <c r="DT150">
        <f ca="1">IF(AND($B150&gt;0,SUM(DT$3:DT149)=0,SUM($H150:DS150)=0),$B150,0)</f>
        <v>0</v>
      </c>
      <c r="DU150">
        <f ca="1">IF(AND($B150&gt;0,SUM(DU$3:DU149)=0,SUM($H150:DT150)=0),$B150,0)</f>
        <v>0</v>
      </c>
      <c r="DV150">
        <f ca="1">IF(AND($B150&gt;0,SUM(DV$3:DV149)=0,SUM($H150:DU150)=0),$B150,0)</f>
        <v>0</v>
      </c>
      <c r="DW150">
        <f ca="1">IF(AND($B150&gt;0,SUM(DW$3:DW149)=0,SUM($H150:DV150)=0),$B150,0)</f>
        <v>0</v>
      </c>
      <c r="DX150">
        <f ca="1">IF(AND($B150&gt;0,SUM(DX$3:DX149)=0,SUM($H150:DW150)=0),$B150,0)</f>
        <v>0</v>
      </c>
      <c r="DY150">
        <f ca="1">IF(AND($B150&gt;0,SUM(DY$3:DY149)=0,SUM($H150:DX150)=0),$B150,0)</f>
        <v>0</v>
      </c>
      <c r="DZ150">
        <f ca="1">IF(AND($B150&gt;0,SUM(DZ$3:DZ149)=0,SUM($H150:DY150)=0),$B150,0)</f>
        <v>0</v>
      </c>
      <c r="EA150">
        <f ca="1">IF(AND($B150&gt;0,SUM(EA$3:EA149)=0,SUM($H150:DZ150)=0),$B150,0)</f>
        <v>0</v>
      </c>
      <c r="EB150">
        <f ca="1">IF(AND($B150&gt;0,SUM(EB$3:EB149)=0,SUM($H150:EA150)=0),$B150,0)</f>
        <v>0</v>
      </c>
      <c r="EC150">
        <f ca="1">IF(AND($B150&gt;0,SUM(EC$3:EC149)=0,SUM($H150:EB150)=0),$B150,0)</f>
        <v>0</v>
      </c>
      <c r="ED150">
        <f ca="1">IF(AND($B150&gt;0,SUM(ED$3:ED149)=0,SUM($H150:EC150)=0),$B150,0)</f>
        <v>0</v>
      </c>
      <c r="EE150">
        <f ca="1">IF(AND($B150&gt;0,SUM(EE$3:EE149)=0,SUM($H150:ED150)=0),$B150,0)</f>
        <v>0</v>
      </c>
      <c r="EF150">
        <f ca="1">IF(AND($B150&gt;0,SUM(EF$3:EF149)=0,SUM($H150:EE150)=0),$B150,0)</f>
        <v>0</v>
      </c>
      <c r="EG150">
        <f ca="1">IF(AND($B150&gt;0,SUM(EG$3:EG149)=0,SUM($H150:EF150)=0),$B150,0)</f>
        <v>0</v>
      </c>
      <c r="EH150">
        <f ca="1">IF(AND($B150&gt;0,SUM(EH$3:EH149)=0,SUM($H150:EG150)=0),$B150,0)</f>
        <v>0</v>
      </c>
      <c r="EI150">
        <f ca="1">IF(AND($B150&gt;0,SUM(EI$3:EI149)=0,SUM($H150:EH150)=0),$B150,0)</f>
        <v>0</v>
      </c>
      <c r="EJ150">
        <f ca="1">IF(AND($B150&gt;0,SUM(EJ$3:EJ149)=0,SUM($H150:EI150)=0),$B150,0)</f>
        <v>0</v>
      </c>
      <c r="EK150">
        <f ca="1">IF(AND($B150&gt;0,SUM(EK$3:EK149)=0,SUM($H150:EJ150)=0),$B150,0)</f>
        <v>0</v>
      </c>
      <c r="EL150">
        <f ca="1">IF(AND($B150&gt;0,SUM(EL$3:EL149)=0,SUM($H150:EK150)=0),$B150,0)</f>
        <v>0</v>
      </c>
      <c r="EM150">
        <f ca="1">IF(AND($B150&gt;0,SUM(EM$3:EM149)=0,SUM($H150:EL150)=0),$B150,0)</f>
        <v>0</v>
      </c>
      <c r="EN150">
        <f ca="1">IF(AND($B150&gt;0,SUM(EN$3:EN149)=0,SUM($H150:EM150)=0),$B150,0)</f>
        <v>0</v>
      </c>
      <c r="EO150">
        <f ca="1">IF(AND($B150&gt;0,SUM(EO$3:EO149)=0,SUM($H150:EN150)=0),$B150,0)</f>
        <v>0</v>
      </c>
      <c r="EP150">
        <f ca="1">IF(AND($B150&gt;0,SUM(EP$3:EP149)=0,SUM($H150:EO150)=0),$B150,0)</f>
        <v>0</v>
      </c>
      <c r="EQ150">
        <f ca="1">IF(AND($B150&gt;0,SUM(EQ$3:EQ149)=0,SUM($H150:EP150)=0),$B150,0)</f>
        <v>0</v>
      </c>
      <c r="ER150">
        <f ca="1">IF(AND($B150&gt;0,SUM(ER$3:ER149)=0,SUM($H150:EQ150)=0),$B150,0)</f>
        <v>0</v>
      </c>
      <c r="ES150">
        <f ca="1">IF(AND($B150&gt;0,SUM(ES$3:ES149)=0,SUM($H150:ER150)=0),$B150,0)</f>
        <v>0</v>
      </c>
      <c r="ET150">
        <f ca="1">IF(AND($B150&gt;0,SUM(ET$3:ET149)=0,SUM($H150:ES150)=0),$B150,0)</f>
        <v>0</v>
      </c>
      <c r="EU150">
        <f ca="1">IF(AND($B150&gt;0,SUM(EU$3:EU149)=0,SUM($H150:ET150)=0),$B150,0)</f>
        <v>0</v>
      </c>
      <c r="EV150">
        <f ca="1">IF(AND($B150&gt;0,SUM(EV$3:EV149)=0,SUM($H150:EU150)=0),$B150,0)</f>
        <v>0</v>
      </c>
      <c r="EW150">
        <f ca="1">IF(AND($B150&gt;0,SUM(EW$3:EW149)=0,SUM($H150:EV150)=0),$B150,0)</f>
        <v>0</v>
      </c>
      <c r="EX150">
        <f ca="1">IF(AND($B150&gt;0,SUM(EX$3:EX149)=0,SUM($H150:EW150)=0),$B150,0)</f>
        <v>0</v>
      </c>
      <c r="EY150">
        <f ca="1">IF(AND($B150&gt;0,SUM(EY$3:EY149)=0,SUM($H150:EX150)=0),$B150,0)</f>
        <v>0</v>
      </c>
      <c r="EZ150">
        <f ca="1">IF(AND($B150&gt;0,SUM(EZ$3:EZ149)=0,SUM($H150:EY150)=0),$B150,0)</f>
        <v>0</v>
      </c>
      <c r="FA150">
        <f ca="1">IF(AND($B150&gt;0,SUM(FA$3:FA149)=0,SUM($H150:EZ150)=0),$B150,0)</f>
        <v>0</v>
      </c>
      <c r="FB150">
        <f ca="1">IF(AND($B150&gt;0,SUM(FB$3:FB149)=0,SUM($H150:FA150)=0),$B150,0)</f>
        <v>0</v>
      </c>
      <c r="FC150">
        <f ca="1">IF(AND($B150&gt;0,SUM(FC$3:FC149)=0,SUM($H150:FB150)=0),$B150,0)</f>
        <v>0</v>
      </c>
      <c r="FD150">
        <f ca="1">IF(AND($B150&gt;0,SUM(FD$3:FD149)=0,SUM($H150:FC150)=0),$B150,0)</f>
        <v>0</v>
      </c>
      <c r="FE150">
        <f ca="1">IF(AND($B150&gt;0,SUM(FE$3:FE149)=0,SUM($H150:FD150)=0),$B150,0)</f>
        <v>0</v>
      </c>
      <c r="FF150">
        <f ca="1">IF(AND($B150&gt;0,SUM(FF$3:FF149)=0,SUM($H150:FE150)=0),$B150,0)</f>
        <v>0</v>
      </c>
      <c r="FG150">
        <f ca="1">IF(AND($B150&gt;0,SUM(FG$3:FG149)=0,SUM($H150:FF150)=0),$B150,0)</f>
        <v>0</v>
      </c>
      <c r="FH150">
        <f ca="1">IF(AND($B150&gt;0,SUM(FH$3:FH149)=0,SUM($H150:FG150)=0),$B150,0)</f>
        <v>0</v>
      </c>
      <c r="FI150">
        <f ca="1">IF(AND($B150&gt;0,SUM(FI$3:FI149)=0,SUM($H150:FH150)=0),$B150,0)</f>
        <v>0</v>
      </c>
      <c r="FJ150">
        <f ca="1">IF(AND($B150&gt;0,SUM(FJ$3:FJ149)=0,SUM($H150:FI150)=0),$B150,0)</f>
        <v>0</v>
      </c>
      <c r="FK150">
        <f ca="1">IF(AND($B150&gt;0,SUM(FK$3:FK149)=0,SUM($H150:FJ150)=0),$B150,0)</f>
        <v>0</v>
      </c>
      <c r="FL150">
        <f ca="1">IF(AND($B150&gt;0,SUM(FL$3:FL149)=0,SUM($H150:FK150)=0),$B150,0)</f>
        <v>0</v>
      </c>
      <c r="FM150">
        <f ca="1">IF(AND($B150&gt;0,SUM(FM$3:FM149)=0,SUM($H150:FL150)=0),$B150,0)</f>
        <v>0</v>
      </c>
      <c r="FN150">
        <f ca="1">IF(AND($B150&gt;0,SUM(FN$3:FN149)=0,SUM($H150:FM150)=0),$B150,0)</f>
        <v>0</v>
      </c>
      <c r="FS150" s="67" t="str">
        <f ca="1">ValintaohjelmaCentral!$C26</f>
        <v>0</v>
      </c>
      <c r="FT150" s="67" t="str">
        <f ca="1">ValintaohjelmaCentral!$F26</f>
        <v/>
      </c>
      <c r="FU150" s="342" t="str">
        <f>""</f>
        <v/>
      </c>
      <c r="FV150" s="374" t="str">
        <f ca="1">ValintaohjelmaCentral!$G26</f>
        <v>-</v>
      </c>
      <c r="FY150" s="67" t="str">
        <f ca="1">ValintaohjelmaCentral!$C26</f>
        <v>0</v>
      </c>
      <c r="FZ150" s="67" t="str">
        <f ca="1">ValintaohjelmaCentral!$F26</f>
        <v/>
      </c>
      <c r="GA150" s="342" t="str">
        <f>""</f>
        <v/>
      </c>
      <c r="GB150" s="374" t="str">
        <f ca="1">ValintaohjelmaCentral!$G26</f>
        <v>-</v>
      </c>
      <c r="GE150" s="67" t="str">
        <f ca="1">ValintaohjelmaCentral!$C26</f>
        <v>0</v>
      </c>
      <c r="GF150" s="67" t="str">
        <f ca="1">ValintaohjelmaCentral!$F26</f>
        <v/>
      </c>
      <c r="GG150" s="342" t="str">
        <f>""</f>
        <v/>
      </c>
      <c r="GH150" s="374" t="str">
        <f ca="1">ValintaohjelmaCentral!$G26</f>
        <v>-</v>
      </c>
    </row>
    <row r="151" spans="1:190" ht="15.75" hidden="1" thickBot="1" x14ac:dyDescent="0.3">
      <c r="A151">
        <v>151</v>
      </c>
      <c r="B151" s="369"/>
      <c r="C151" s="240" t="str">
        <f t="shared" ca="1" si="29"/>
        <v>0</v>
      </c>
      <c r="D151" s="240" t="str">
        <f t="shared" ca="1" si="29"/>
        <v/>
      </c>
      <c r="E151" s="240" t="str">
        <f t="shared" ca="1" si="29"/>
        <v/>
      </c>
      <c r="F151" s="240" t="str">
        <f t="shared" ca="1" si="29"/>
        <v>-</v>
      </c>
      <c r="G151" s="47">
        <f ca="1">INDEX($I$2:$FN$2,ROWS(G$2:G151))</f>
        <v>1</v>
      </c>
      <c r="H151">
        <v>0</v>
      </c>
      <c r="I151">
        <f ca="1">IF(AND($B151&gt;0,SUM(I$3:I150)=0,SUM($H151:H151)=0),$B151,0)</f>
        <v>0</v>
      </c>
      <c r="J151">
        <f ca="1">IF(AND($B151&gt;0,SUM(J$3:J150)=0,SUM($H151:I151)=0),$B151,0)</f>
        <v>0</v>
      </c>
      <c r="K151">
        <f ca="1">IF(AND($B151&gt;0,SUM(K$3:K150)=0,SUM($H151:J151)=0),$B151,0)</f>
        <v>0</v>
      </c>
      <c r="L151">
        <f ca="1">IF(AND($B151&gt;0,SUM(L$3:L150)=0,SUM($H151:K151)=0),$B151,0)</f>
        <v>0</v>
      </c>
      <c r="M151">
        <f ca="1">IF(AND($B151&gt;0,SUM(M$3:M150)=0,SUM($H151:L151)=0),$B151,0)</f>
        <v>0</v>
      </c>
      <c r="N151">
        <f ca="1">IF(AND($B151&gt;0,SUM(N$3:N150)=0,SUM($H151:M151)=0),$B151,0)</f>
        <v>0</v>
      </c>
      <c r="O151">
        <f ca="1">IF(AND($B151&gt;0,SUM(O$3:O150)=0,SUM($H151:N151)=0),$B151,0)</f>
        <v>0</v>
      </c>
      <c r="P151">
        <f ca="1">IF(AND($B151&gt;0,SUM(P$3:P150)=0,SUM($H151:O151)=0),$B151,0)</f>
        <v>0</v>
      </c>
      <c r="Q151">
        <f ca="1">IF(AND($B151&gt;0,SUM(Q$3:Q150)=0,SUM($H151:P151)=0),$B151,0)</f>
        <v>0</v>
      </c>
      <c r="R151">
        <f ca="1">IF(AND($B151&gt;0,SUM(R$3:R150)=0,SUM($H151:Q151)=0),$B151,0)</f>
        <v>0</v>
      </c>
      <c r="S151">
        <f ca="1">IF(AND($B151&gt;0,SUM(S$3:S150)=0,SUM($H151:R151)=0),$B151,0)</f>
        <v>0</v>
      </c>
      <c r="T151">
        <f ca="1">IF(AND($B151&gt;0,SUM(T$3:T150)=0,SUM($H151:S151)=0),$B151,0)</f>
        <v>0</v>
      </c>
      <c r="U151">
        <f ca="1">IF(AND($B151&gt;0,SUM(U$3:U150)=0,SUM($H151:T151)=0),$B151,0)</f>
        <v>0</v>
      </c>
      <c r="V151">
        <f ca="1">IF(AND($B151&gt;0,SUM(V$3:V150)=0,SUM($H151:U151)=0),$B151,0)</f>
        <v>0</v>
      </c>
      <c r="W151">
        <f ca="1">IF(AND($B151&gt;0,SUM(W$3:W150)=0,SUM($H151:V151)=0),$B151,0)</f>
        <v>0</v>
      </c>
      <c r="X151">
        <f ca="1">IF(AND($B151&gt;0,SUM(X$3:X150)=0,SUM($H151:W151)=0),$B151,0)</f>
        <v>0</v>
      </c>
      <c r="Y151">
        <f ca="1">IF(AND($B151&gt;0,SUM(Y$3:Y150)=0,SUM($H151:X151)=0),$B151,0)</f>
        <v>0</v>
      </c>
      <c r="Z151">
        <f ca="1">IF(AND($B151&gt;0,SUM(Z$3:Z150)=0,SUM($H151:Y151)=0),$B151,0)</f>
        <v>0</v>
      </c>
      <c r="AA151">
        <f ca="1">IF(AND($B151&gt;0,SUM(AA$3:AA150)=0,SUM($H151:Z151)=0),$B151,0)</f>
        <v>0</v>
      </c>
      <c r="AB151">
        <f ca="1">IF(AND($B151&gt;0,SUM(AB$3:AB150)=0,SUM($H151:AA151)=0),$B151,0)</f>
        <v>0</v>
      </c>
      <c r="AC151">
        <f ca="1">IF(AND($B151&gt;0,SUM(AC$3:AC150)=0,SUM($H151:AB151)=0),$B151,0)</f>
        <v>0</v>
      </c>
      <c r="AD151">
        <f ca="1">IF(AND($B151&gt;0,SUM(AD$3:AD150)=0,SUM($H151:AC151)=0),$B151,0)</f>
        <v>0</v>
      </c>
      <c r="AE151">
        <f ca="1">IF(AND($B151&gt;0,SUM(AE$3:AE150)=0,SUM($H151:AD151)=0),$B151,0)</f>
        <v>0</v>
      </c>
      <c r="AF151">
        <f ca="1">IF(AND($B151&gt;0,SUM(AF$3:AF150)=0,SUM($H151:AE151)=0),$B151,0)</f>
        <v>0</v>
      </c>
      <c r="AG151">
        <f ca="1">IF(AND($B151&gt;0,SUM(AG$3:AG150)=0,SUM($H151:AF151)=0),$B151,0)</f>
        <v>0</v>
      </c>
      <c r="AH151">
        <f ca="1">IF(AND($B151&gt;0,SUM(AH$3:AH150)=0,SUM($H151:AG151)=0),$B151,0)</f>
        <v>0</v>
      </c>
      <c r="AI151">
        <f ca="1">IF(AND($B151&gt;0,SUM(AI$3:AI150)=0,SUM($H151:AH151)=0),$B151,0)</f>
        <v>0</v>
      </c>
      <c r="AJ151">
        <f ca="1">IF(AND($B151&gt;0,SUM(AJ$3:AJ150)=0,SUM($H151:AI151)=0),$B151,0)</f>
        <v>0</v>
      </c>
      <c r="AK151">
        <f ca="1">IF(AND($B151&gt;0,SUM(AK$3:AK150)=0,SUM($H151:AJ151)=0),$B151,0)</f>
        <v>0</v>
      </c>
      <c r="AL151">
        <f ca="1">IF(AND($B151&gt;0,SUM(AL$3:AL150)=0,SUM($H151:AK151)=0),$B151,0)</f>
        <v>0</v>
      </c>
      <c r="AM151">
        <f ca="1">IF(AND($B151&gt;0,SUM(AM$3:AM150)=0,SUM($H151:AL151)=0),$B151,0)</f>
        <v>0</v>
      </c>
      <c r="AN151">
        <f ca="1">IF(AND($B151&gt;0,SUM(AN$3:AN150)=0,SUM($H151:AM151)=0),$B151,0)</f>
        <v>0</v>
      </c>
      <c r="AO151">
        <f ca="1">IF(AND($B151&gt;0,SUM(AO$3:AO150)=0,SUM($H151:AN151)=0),$B151,0)</f>
        <v>0</v>
      </c>
      <c r="AP151">
        <f ca="1">IF(AND($B151&gt;0,SUM(AP$3:AP150)=0,SUM($H151:AO151)=0),$B151,0)</f>
        <v>0</v>
      </c>
      <c r="AQ151">
        <f ca="1">IF(AND($B151&gt;0,SUM(AQ$3:AQ150)=0,SUM($H151:AP151)=0),$B151,0)</f>
        <v>0</v>
      </c>
      <c r="AR151">
        <f ca="1">IF(AND($B151&gt;0,SUM(AR$3:AR150)=0,SUM($H151:AQ151)=0),$B151,0)</f>
        <v>0</v>
      </c>
      <c r="AS151">
        <f ca="1">IF(AND($B151&gt;0,SUM(AS$3:AS150)=0,SUM($H151:AR151)=0),$B151,0)</f>
        <v>0</v>
      </c>
      <c r="AT151">
        <f ca="1">IF(AND($B151&gt;0,SUM(AT$3:AT150)=0,SUM($H151:AS151)=0),$B151,0)</f>
        <v>0</v>
      </c>
      <c r="AU151">
        <f ca="1">IF(AND($B151&gt;0,SUM(AU$3:AU150)=0,SUM($H151:AT151)=0),$B151,0)</f>
        <v>0</v>
      </c>
      <c r="AV151">
        <f ca="1">IF(AND($B151&gt;0,SUM(AV$3:AV150)=0,SUM($H151:AU151)=0),$B151,0)</f>
        <v>0</v>
      </c>
      <c r="AW151">
        <f ca="1">IF(AND($B151&gt;0,SUM(AW$3:AW150)=0,SUM($H151:AV151)=0),$B151,0)</f>
        <v>0</v>
      </c>
      <c r="AX151">
        <f ca="1">IF(AND($B151&gt;0,SUM(AX$3:AX150)=0,SUM($H151:AW151)=0),$B151,0)</f>
        <v>0</v>
      </c>
      <c r="AY151">
        <f ca="1">IF(AND($B151&gt;0,SUM(AY$3:AY150)=0,SUM($H151:AX151)=0),$B151,0)</f>
        <v>0</v>
      </c>
      <c r="AZ151">
        <f ca="1">IF(AND($B151&gt;0,SUM(AZ$3:AZ150)=0,SUM($H151:AY151)=0),$B151,0)</f>
        <v>0</v>
      </c>
      <c r="BA151">
        <f ca="1">IF(AND($B151&gt;0,SUM(BA$3:BA150)=0,SUM($H151:AZ151)=0),$B151,0)</f>
        <v>0</v>
      </c>
      <c r="BB151">
        <f ca="1">IF(AND($B151&gt;0,SUM(BB$3:BB150)=0,SUM($H151:BA151)=0),$B151,0)</f>
        <v>0</v>
      </c>
      <c r="BC151">
        <f ca="1">IF(AND($B151&gt;0,SUM(BC$3:BC150)=0,SUM($H151:BB151)=0),$B151,0)</f>
        <v>0</v>
      </c>
      <c r="BD151">
        <f ca="1">IF(AND($B151&gt;0,SUM(BD$3:BD150)=0,SUM($H151:BC151)=0),$B151,0)</f>
        <v>0</v>
      </c>
      <c r="BE151">
        <f ca="1">IF(AND($B151&gt;0,SUM(BE$3:BE150)=0,SUM($H151:BD151)=0),$B151,0)</f>
        <v>0</v>
      </c>
      <c r="BF151">
        <f ca="1">IF(AND($B151&gt;0,SUM(BF$3:BF150)=0,SUM($H151:BE151)=0),$B151,0)</f>
        <v>0</v>
      </c>
      <c r="BG151">
        <f ca="1">IF(AND($B151&gt;0,SUM(BG$3:BG150)=0,SUM($H151:BF151)=0),$B151,0)</f>
        <v>0</v>
      </c>
      <c r="BH151">
        <f ca="1">IF(AND($B151&gt;0,SUM(BH$3:BH150)=0,SUM($H151:BG151)=0),$B151,0)</f>
        <v>0</v>
      </c>
      <c r="BI151">
        <f ca="1">IF(AND($B151&gt;0,SUM(BI$3:BI150)=0,SUM($H151:BH151)=0),$B151,0)</f>
        <v>0</v>
      </c>
      <c r="BJ151">
        <f ca="1">IF(AND($B151&gt;0,SUM(BJ$3:BJ150)=0,SUM($H151:BI151)=0),$B151,0)</f>
        <v>0</v>
      </c>
      <c r="BK151">
        <f ca="1">IF(AND($B151&gt;0,SUM(BK$3:BK150)=0,SUM($H151:BJ151)=0),$B151,0)</f>
        <v>0</v>
      </c>
      <c r="BL151">
        <f ca="1">IF(AND($B151&gt;0,SUM(BL$3:BL150)=0,SUM($H151:BK151)=0),$B151,0)</f>
        <v>0</v>
      </c>
      <c r="BM151">
        <f ca="1">IF(AND($B151&gt;0,SUM(BM$3:BM150)=0,SUM($H151:BL151)=0),$B151,0)</f>
        <v>0</v>
      </c>
      <c r="BN151">
        <f ca="1">IF(AND($B151&gt;0,SUM(BN$3:BN150)=0,SUM($H151:BM151)=0),$B151,0)</f>
        <v>0</v>
      </c>
      <c r="BO151">
        <f ca="1">IF(AND($B151&gt;0,SUM(BO$3:BO150)=0,SUM($H151:BN151)=0),$B151,0)</f>
        <v>0</v>
      </c>
      <c r="BP151">
        <f ca="1">IF(AND($B151&gt;0,SUM(BP$3:BP150)=0,SUM($H151:BO151)=0),$B151,0)</f>
        <v>0</v>
      </c>
      <c r="BQ151">
        <f ca="1">IF(AND($B151&gt;0,SUM(BQ$3:BQ150)=0,SUM($H151:BP151)=0),$B151,0)</f>
        <v>0</v>
      </c>
      <c r="BR151">
        <f ca="1">IF(AND($B151&gt;0,SUM(BR$3:BR150)=0,SUM($H151:BQ151)=0),$B151,0)</f>
        <v>0</v>
      </c>
      <c r="BS151">
        <f ca="1">IF(AND($B151&gt;0,SUM(BS$3:BS150)=0,SUM($H151:BR151)=0),$B151,0)</f>
        <v>0</v>
      </c>
      <c r="BT151">
        <f ca="1">IF(AND($B151&gt;0,SUM(BT$3:BT150)=0,SUM($H151:BS151)=0),$B151,0)</f>
        <v>0</v>
      </c>
      <c r="BU151">
        <f ca="1">IF(AND($B151&gt;0,SUM(BU$3:BU150)=0,SUM($H151:BT151)=0),$B151,0)</f>
        <v>0</v>
      </c>
      <c r="BV151">
        <f ca="1">IF(AND($B151&gt;0,SUM(BV$3:BV150)=0,SUM($H151:BU151)=0),$B151,0)</f>
        <v>0</v>
      </c>
      <c r="BW151">
        <f ca="1">IF(AND($B151&gt;0,SUM(BW$3:BW150)=0,SUM($H151:BV151)=0),$B151,0)</f>
        <v>0</v>
      </c>
      <c r="BX151">
        <f ca="1">IF(AND($B151&gt;0,SUM(BX$3:BX150)=0,SUM($H151:BW151)=0),$B151,0)</f>
        <v>0</v>
      </c>
      <c r="BY151">
        <f ca="1">IF(AND($B151&gt;0,SUM(BY$3:BY150)=0,SUM($H151:BX151)=0),$B151,0)</f>
        <v>0</v>
      </c>
      <c r="BZ151">
        <f ca="1">IF(AND($B151&gt;0,SUM(BZ$3:BZ150)=0,SUM($H151:BY151)=0),$B151,0)</f>
        <v>0</v>
      </c>
      <c r="CA151">
        <f ca="1">IF(AND($B151&gt;0,SUM(CA$3:CA150)=0,SUM($H151:BZ151)=0),$B151,0)</f>
        <v>0</v>
      </c>
      <c r="CB151">
        <f ca="1">IF(AND($B151&gt;0,SUM(CB$3:CB150)=0,SUM($H151:CA151)=0),$B151,0)</f>
        <v>0</v>
      </c>
      <c r="CC151">
        <f ca="1">IF(AND($B151&gt;0,SUM(CC$3:CC150)=0,SUM($H151:CB151)=0),$B151,0)</f>
        <v>0</v>
      </c>
      <c r="CD151">
        <f ca="1">IF(AND($B151&gt;0,SUM(CD$3:CD150)=0,SUM($H151:CC151)=0),$B151,0)</f>
        <v>0</v>
      </c>
      <c r="CE151">
        <f ca="1">IF(AND($B151&gt;0,SUM(CE$3:CE150)=0,SUM($H151:CD151)=0),$B151,0)</f>
        <v>0</v>
      </c>
      <c r="CF151">
        <f ca="1">IF(AND($B151&gt;0,SUM(CF$3:CF150)=0,SUM($H151:CE151)=0),$B151,0)</f>
        <v>0</v>
      </c>
      <c r="CG151">
        <f ca="1">IF(AND($B151&gt;0,SUM(CG$3:CG150)=0,SUM($H151:CF151)=0),$B151,0)</f>
        <v>0</v>
      </c>
      <c r="CH151">
        <f ca="1">IF(AND($B151&gt;0,SUM(CH$3:CH150)=0,SUM($H151:CG151)=0),$B151,0)</f>
        <v>0</v>
      </c>
      <c r="CI151">
        <f ca="1">IF(AND($B151&gt;0,SUM(CI$3:CI150)=0,SUM($H151:CH151)=0),$B151,0)</f>
        <v>0</v>
      </c>
      <c r="CJ151">
        <f ca="1">IF(AND($B151&gt;0,SUM(CJ$3:CJ150)=0,SUM($H151:CI151)=0),$B151,0)</f>
        <v>0</v>
      </c>
      <c r="CK151">
        <f ca="1">IF(AND($B151&gt;0,SUM(CK$3:CK150)=0,SUM($H151:CJ151)=0),$B151,0)</f>
        <v>0</v>
      </c>
      <c r="CL151">
        <f ca="1">IF(AND($B151&gt;0,SUM(CL$3:CL150)=0,SUM($H151:CK151)=0),$B151,0)</f>
        <v>0</v>
      </c>
      <c r="CM151">
        <f ca="1">IF(AND($B151&gt;0,SUM(CM$3:CM150)=0,SUM($H151:CL151)=0),$B151,0)</f>
        <v>0</v>
      </c>
      <c r="CN151">
        <f ca="1">IF(AND($B151&gt;0,SUM(CN$3:CN150)=0,SUM($H151:CM151)=0),$B151,0)</f>
        <v>0</v>
      </c>
      <c r="CO151">
        <f ca="1">IF(AND($B151&gt;0,SUM(CO$3:CO150)=0,SUM($H151:CN151)=0),$B151,0)</f>
        <v>0</v>
      </c>
      <c r="CP151">
        <f ca="1">IF(AND($B151&gt;0,SUM(CP$3:CP150)=0,SUM($H151:CO151)=0),$B151,0)</f>
        <v>0</v>
      </c>
      <c r="CQ151">
        <f ca="1">IF(AND($B151&gt;0,SUM(CQ$3:CQ150)=0,SUM($H151:CP151)=0),$B151,0)</f>
        <v>0</v>
      </c>
      <c r="CR151">
        <f ca="1">IF(AND($B151&gt;0,SUM(CR$3:CR150)=0,SUM($H151:CQ151)=0),$B151,0)</f>
        <v>0</v>
      </c>
      <c r="CS151">
        <f ca="1">IF(AND($B151&gt;0,SUM(CS$3:CS150)=0,SUM($H151:CR151)=0),$B151,0)</f>
        <v>0</v>
      </c>
      <c r="CT151">
        <f ca="1">IF(AND($B151&gt;0,SUM(CT$3:CT150)=0,SUM($H151:CS151)=0),$B151,0)</f>
        <v>0</v>
      </c>
      <c r="CU151">
        <f ca="1">IF(AND($B151&gt;0,SUM(CU$3:CU150)=0,SUM($H151:CT151)=0),$B151,0)</f>
        <v>0</v>
      </c>
      <c r="CV151">
        <f ca="1">IF(AND($B151&gt;0,SUM(CV$3:CV150)=0,SUM($H151:CU151)=0),$B151,0)</f>
        <v>0</v>
      </c>
      <c r="CW151">
        <f ca="1">IF(AND($B151&gt;0,SUM(CW$3:CW150)=0,SUM($H151:CV151)=0),$B151,0)</f>
        <v>0</v>
      </c>
      <c r="CX151">
        <f ca="1">IF(AND($B151&gt;0,SUM(CX$3:CX150)=0,SUM($H151:CW151)=0),$B151,0)</f>
        <v>0</v>
      </c>
      <c r="CY151">
        <f ca="1">IF(AND($B151&gt;0,SUM(CY$3:CY150)=0,SUM($H151:CX151)=0),$B151,0)</f>
        <v>0</v>
      </c>
      <c r="CZ151">
        <f ca="1">IF(AND($B151&gt;0,SUM(CZ$3:CZ150)=0,SUM($H151:CY151)=0),$B151,0)</f>
        <v>0</v>
      </c>
      <c r="DA151">
        <f ca="1">IF(AND($B151&gt;0,SUM(DA$3:DA150)=0,SUM($H151:CZ151)=0),$B151,0)</f>
        <v>0</v>
      </c>
      <c r="DB151">
        <f ca="1">IF(AND($B151&gt;0,SUM(DB$3:DB150)=0,SUM($H151:DA151)=0),$B151,0)</f>
        <v>0</v>
      </c>
      <c r="DC151">
        <f ca="1">IF(AND($B151&gt;0,SUM(DC$3:DC150)=0,SUM($H151:DB151)=0),$B151,0)</f>
        <v>0</v>
      </c>
      <c r="DD151">
        <f ca="1">IF(AND($B151&gt;0,SUM(DD$3:DD150)=0,SUM($H151:DC151)=0),$B151,0)</f>
        <v>0</v>
      </c>
      <c r="DE151">
        <f ca="1">IF(AND($B151&gt;0,SUM(DE$3:DE150)=0,SUM($H151:DD151)=0),$B151,0)</f>
        <v>0</v>
      </c>
      <c r="DF151">
        <f ca="1">IF(AND($B151&gt;0,SUM(DF$3:DF150)=0,SUM($H151:DE151)=0),$B151,0)</f>
        <v>0</v>
      </c>
      <c r="DG151">
        <f ca="1">IF(AND($B151&gt;0,SUM(DG$3:DG150)=0,SUM($H151:DF151)=0),$B151,0)</f>
        <v>0</v>
      </c>
      <c r="DH151">
        <f ca="1">IF(AND($B151&gt;0,SUM(DH$3:DH150)=0,SUM($H151:DG151)=0),$B151,0)</f>
        <v>0</v>
      </c>
      <c r="DI151">
        <f ca="1">IF(AND($B151&gt;0,SUM(DI$3:DI150)=0,SUM($H151:DH151)=0),$B151,0)</f>
        <v>0</v>
      </c>
      <c r="DJ151">
        <f ca="1">IF(AND($B151&gt;0,SUM(DJ$3:DJ150)=0,SUM($H151:DI151)=0),$B151,0)</f>
        <v>0</v>
      </c>
      <c r="DK151">
        <f ca="1">IF(AND($B151&gt;0,SUM(DK$3:DK150)=0,SUM($H151:DJ151)=0),$B151,0)</f>
        <v>0</v>
      </c>
      <c r="DL151">
        <f ca="1">IF(AND($B151&gt;0,SUM(DL$3:DL150)=0,SUM($H151:DK151)=0),$B151,0)</f>
        <v>0</v>
      </c>
      <c r="DM151">
        <f ca="1">IF(AND($B151&gt;0,SUM(DM$3:DM150)=0,SUM($H151:DL151)=0),$B151,0)</f>
        <v>0</v>
      </c>
      <c r="DN151">
        <f ca="1">IF(AND($B151&gt;0,SUM(DN$3:DN150)=0,SUM($H151:DM151)=0),$B151,0)</f>
        <v>0</v>
      </c>
      <c r="DO151">
        <f ca="1">IF(AND($B151&gt;0,SUM(DO$3:DO150)=0,SUM($H151:DN151)=0),$B151,0)</f>
        <v>0</v>
      </c>
      <c r="DP151">
        <f ca="1">IF(AND($B151&gt;0,SUM(DP$3:DP150)=0,SUM($H151:DO151)=0),$B151,0)</f>
        <v>0</v>
      </c>
      <c r="DQ151">
        <f ca="1">IF(AND($B151&gt;0,SUM(DQ$3:DQ150)=0,SUM($H151:DP151)=0),$B151,0)</f>
        <v>0</v>
      </c>
      <c r="DR151">
        <f ca="1">IF(AND($B151&gt;0,SUM(DR$3:DR150)=0,SUM($H151:DQ151)=0),$B151,0)</f>
        <v>0</v>
      </c>
      <c r="DS151">
        <f ca="1">IF(AND($B151&gt;0,SUM(DS$3:DS150)=0,SUM($H151:DR151)=0),$B151,0)</f>
        <v>0</v>
      </c>
      <c r="DT151">
        <f ca="1">IF(AND($B151&gt;0,SUM(DT$3:DT150)=0,SUM($H151:DS151)=0),$B151,0)</f>
        <v>0</v>
      </c>
      <c r="DU151">
        <f ca="1">IF(AND($B151&gt;0,SUM(DU$3:DU150)=0,SUM($H151:DT151)=0),$B151,0)</f>
        <v>0</v>
      </c>
      <c r="DV151">
        <f ca="1">IF(AND($B151&gt;0,SUM(DV$3:DV150)=0,SUM($H151:DU151)=0),$B151,0)</f>
        <v>0</v>
      </c>
      <c r="DW151">
        <f ca="1">IF(AND($B151&gt;0,SUM(DW$3:DW150)=0,SUM($H151:DV151)=0),$B151,0)</f>
        <v>0</v>
      </c>
      <c r="DX151">
        <f ca="1">IF(AND($B151&gt;0,SUM(DX$3:DX150)=0,SUM($H151:DW151)=0),$B151,0)</f>
        <v>0</v>
      </c>
      <c r="DY151">
        <f ca="1">IF(AND($B151&gt;0,SUM(DY$3:DY150)=0,SUM($H151:DX151)=0),$B151,0)</f>
        <v>0</v>
      </c>
      <c r="DZ151">
        <f ca="1">IF(AND($B151&gt;0,SUM(DZ$3:DZ150)=0,SUM($H151:DY151)=0),$B151,0)</f>
        <v>0</v>
      </c>
      <c r="EA151">
        <f ca="1">IF(AND($B151&gt;0,SUM(EA$3:EA150)=0,SUM($H151:DZ151)=0),$B151,0)</f>
        <v>0</v>
      </c>
      <c r="EB151">
        <f ca="1">IF(AND($B151&gt;0,SUM(EB$3:EB150)=0,SUM($H151:EA151)=0),$B151,0)</f>
        <v>0</v>
      </c>
      <c r="EC151">
        <f ca="1">IF(AND($B151&gt;0,SUM(EC$3:EC150)=0,SUM($H151:EB151)=0),$B151,0)</f>
        <v>0</v>
      </c>
      <c r="ED151">
        <f ca="1">IF(AND($B151&gt;0,SUM(ED$3:ED150)=0,SUM($H151:EC151)=0),$B151,0)</f>
        <v>0</v>
      </c>
      <c r="EE151">
        <f ca="1">IF(AND($B151&gt;0,SUM(EE$3:EE150)=0,SUM($H151:ED151)=0),$B151,0)</f>
        <v>0</v>
      </c>
      <c r="EF151">
        <f ca="1">IF(AND($B151&gt;0,SUM(EF$3:EF150)=0,SUM($H151:EE151)=0),$B151,0)</f>
        <v>0</v>
      </c>
      <c r="EG151">
        <f ca="1">IF(AND($B151&gt;0,SUM(EG$3:EG150)=0,SUM($H151:EF151)=0),$B151,0)</f>
        <v>0</v>
      </c>
      <c r="EH151">
        <f ca="1">IF(AND($B151&gt;0,SUM(EH$3:EH150)=0,SUM($H151:EG151)=0),$B151,0)</f>
        <v>0</v>
      </c>
      <c r="EI151">
        <f ca="1">IF(AND($B151&gt;0,SUM(EI$3:EI150)=0,SUM($H151:EH151)=0),$B151,0)</f>
        <v>0</v>
      </c>
      <c r="EJ151">
        <f ca="1">IF(AND($B151&gt;0,SUM(EJ$3:EJ150)=0,SUM($H151:EI151)=0),$B151,0)</f>
        <v>0</v>
      </c>
      <c r="EK151">
        <f ca="1">IF(AND($B151&gt;0,SUM(EK$3:EK150)=0,SUM($H151:EJ151)=0),$B151,0)</f>
        <v>0</v>
      </c>
      <c r="EL151">
        <f ca="1">IF(AND($B151&gt;0,SUM(EL$3:EL150)=0,SUM($H151:EK151)=0),$B151,0)</f>
        <v>0</v>
      </c>
      <c r="EM151">
        <f ca="1">IF(AND($B151&gt;0,SUM(EM$3:EM150)=0,SUM($H151:EL151)=0),$B151,0)</f>
        <v>0</v>
      </c>
      <c r="EN151">
        <f ca="1">IF(AND($B151&gt;0,SUM(EN$3:EN150)=0,SUM($H151:EM151)=0),$B151,0)</f>
        <v>0</v>
      </c>
      <c r="EO151">
        <f ca="1">IF(AND($B151&gt;0,SUM(EO$3:EO150)=0,SUM($H151:EN151)=0),$B151,0)</f>
        <v>0</v>
      </c>
      <c r="EP151">
        <f ca="1">IF(AND($B151&gt;0,SUM(EP$3:EP150)=0,SUM($H151:EO151)=0),$B151,0)</f>
        <v>0</v>
      </c>
      <c r="EQ151">
        <f ca="1">IF(AND($B151&gt;0,SUM(EQ$3:EQ150)=0,SUM($H151:EP151)=0),$B151,0)</f>
        <v>0</v>
      </c>
      <c r="ER151">
        <f ca="1">IF(AND($B151&gt;0,SUM(ER$3:ER150)=0,SUM($H151:EQ151)=0),$B151,0)</f>
        <v>0</v>
      </c>
      <c r="ES151">
        <f ca="1">IF(AND($B151&gt;0,SUM(ES$3:ES150)=0,SUM($H151:ER151)=0),$B151,0)</f>
        <v>0</v>
      </c>
      <c r="ET151">
        <f ca="1">IF(AND($B151&gt;0,SUM(ET$3:ET150)=0,SUM($H151:ES151)=0),$B151,0)</f>
        <v>0</v>
      </c>
      <c r="EU151">
        <f ca="1">IF(AND($B151&gt;0,SUM(EU$3:EU150)=0,SUM($H151:ET151)=0),$B151,0)</f>
        <v>0</v>
      </c>
      <c r="EV151">
        <f ca="1">IF(AND($B151&gt;0,SUM(EV$3:EV150)=0,SUM($H151:EU151)=0),$B151,0)</f>
        <v>0</v>
      </c>
      <c r="EW151">
        <f ca="1">IF(AND($B151&gt;0,SUM(EW$3:EW150)=0,SUM($H151:EV151)=0),$B151,0)</f>
        <v>0</v>
      </c>
      <c r="EX151">
        <f ca="1">IF(AND($B151&gt;0,SUM(EX$3:EX150)=0,SUM($H151:EW151)=0),$B151,0)</f>
        <v>0</v>
      </c>
      <c r="EY151">
        <f ca="1">IF(AND($B151&gt;0,SUM(EY$3:EY150)=0,SUM($H151:EX151)=0),$B151,0)</f>
        <v>0</v>
      </c>
      <c r="EZ151">
        <f ca="1">IF(AND($B151&gt;0,SUM(EZ$3:EZ150)=0,SUM($H151:EY151)=0),$B151,0)</f>
        <v>0</v>
      </c>
      <c r="FA151">
        <f ca="1">IF(AND($B151&gt;0,SUM(FA$3:FA150)=0,SUM($H151:EZ151)=0),$B151,0)</f>
        <v>0</v>
      </c>
      <c r="FB151">
        <f ca="1">IF(AND($B151&gt;0,SUM(FB$3:FB150)=0,SUM($H151:FA151)=0),$B151,0)</f>
        <v>0</v>
      </c>
      <c r="FC151">
        <f ca="1">IF(AND($B151&gt;0,SUM(FC$3:FC150)=0,SUM($H151:FB151)=0),$B151,0)</f>
        <v>0</v>
      </c>
      <c r="FD151">
        <f ca="1">IF(AND($B151&gt;0,SUM(FD$3:FD150)=0,SUM($H151:FC151)=0),$B151,0)</f>
        <v>0</v>
      </c>
      <c r="FE151">
        <f ca="1">IF(AND($B151&gt;0,SUM(FE$3:FE150)=0,SUM($H151:FD151)=0),$B151,0)</f>
        <v>0</v>
      </c>
      <c r="FF151">
        <f ca="1">IF(AND($B151&gt;0,SUM(FF$3:FF150)=0,SUM($H151:FE151)=0),$B151,0)</f>
        <v>0</v>
      </c>
      <c r="FG151">
        <f ca="1">IF(AND($B151&gt;0,SUM(FG$3:FG150)=0,SUM($H151:FF151)=0),$B151,0)</f>
        <v>0</v>
      </c>
      <c r="FH151">
        <f ca="1">IF(AND($B151&gt;0,SUM(FH$3:FH150)=0,SUM($H151:FG151)=0),$B151,0)</f>
        <v>0</v>
      </c>
      <c r="FI151">
        <f ca="1">IF(AND($B151&gt;0,SUM(FI$3:FI150)=0,SUM($H151:FH151)=0),$B151,0)</f>
        <v>0</v>
      </c>
      <c r="FJ151">
        <f ca="1">IF(AND($B151&gt;0,SUM(FJ$3:FJ150)=0,SUM($H151:FI151)=0),$B151,0)</f>
        <v>0</v>
      </c>
      <c r="FK151">
        <f ca="1">IF(AND($B151&gt;0,SUM(FK$3:FK150)=0,SUM($H151:FJ151)=0),$B151,0)</f>
        <v>0</v>
      </c>
      <c r="FL151">
        <f ca="1">IF(AND($B151&gt;0,SUM(FL$3:FL150)=0,SUM($H151:FK151)=0),$B151,0)</f>
        <v>0</v>
      </c>
      <c r="FM151">
        <f ca="1">IF(AND($B151&gt;0,SUM(FM$3:FM150)=0,SUM($H151:FL151)=0),$B151,0)</f>
        <v>0</v>
      </c>
      <c r="FN151">
        <f ca="1">IF(AND($B151&gt;0,SUM(FN$3:FN150)=0,SUM($H151:FM151)=0),$B151,0)</f>
        <v>0</v>
      </c>
      <c r="FS151" s="67" t="str">
        <f ca="1">ValintaohjelmaCentral!$C27</f>
        <v>0</v>
      </c>
      <c r="FT151" s="67" t="str">
        <f ca="1">ValintaohjelmaCentral!$F27</f>
        <v/>
      </c>
      <c r="FU151" s="342" t="str">
        <f>""</f>
        <v/>
      </c>
      <c r="FV151" s="374" t="str">
        <f ca="1">ValintaohjelmaCentral!$G27</f>
        <v>-</v>
      </c>
      <c r="FY151" s="67" t="str">
        <f ca="1">ValintaohjelmaCentral!$C27</f>
        <v>0</v>
      </c>
      <c r="FZ151" s="67" t="str">
        <f ca="1">ValintaohjelmaCentral!$F27</f>
        <v/>
      </c>
      <c r="GA151" s="342" t="str">
        <f>""</f>
        <v/>
      </c>
      <c r="GB151" s="374" t="str">
        <f ca="1">ValintaohjelmaCentral!$G27</f>
        <v>-</v>
      </c>
      <c r="GE151" s="67" t="str">
        <f ca="1">ValintaohjelmaCentral!$C27</f>
        <v>0</v>
      </c>
      <c r="GF151" s="67" t="str">
        <f ca="1">ValintaohjelmaCentral!$F27</f>
        <v/>
      </c>
      <c r="GG151" s="342" t="str">
        <f>""</f>
        <v/>
      </c>
      <c r="GH151" s="374" t="str">
        <f ca="1">ValintaohjelmaCentral!$G27</f>
        <v>-</v>
      </c>
    </row>
    <row r="152" spans="1:190" ht="15.75" hidden="1" thickBot="1" x14ac:dyDescent="0.3">
      <c r="A152">
        <v>152</v>
      </c>
      <c r="B152" s="369"/>
      <c r="C152" s="240"/>
      <c r="D152" s="240"/>
      <c r="E152" s="240"/>
      <c r="F152" s="240"/>
      <c r="G152" s="47"/>
      <c r="FS152" s="67" t="str">
        <f ca="1">ValintaohjelmaCentral!$C28</f>
        <v>0</v>
      </c>
      <c r="FT152" s="67" t="str">
        <f ca="1">ValintaohjelmaCentral!$F28</f>
        <v/>
      </c>
      <c r="FU152" s="342" t="str">
        <f>""</f>
        <v/>
      </c>
      <c r="FV152" s="374" t="str">
        <f ca="1">ValintaohjelmaCentral!$G28</f>
        <v>-</v>
      </c>
      <c r="FY152" s="67" t="str">
        <f ca="1">ValintaohjelmaCentral!$C28</f>
        <v>0</v>
      </c>
      <c r="FZ152" s="67" t="str">
        <f ca="1">ValintaohjelmaCentral!$F28</f>
        <v/>
      </c>
      <c r="GA152" s="342" t="str">
        <f>""</f>
        <v/>
      </c>
      <c r="GB152" s="374" t="str">
        <f ca="1">ValintaohjelmaCentral!$G28</f>
        <v>-</v>
      </c>
      <c r="GE152" s="67" t="str">
        <f ca="1">ValintaohjelmaCentral!$C28</f>
        <v>0</v>
      </c>
      <c r="GF152" s="67" t="str">
        <f ca="1">ValintaohjelmaCentral!$F28</f>
        <v/>
      </c>
      <c r="GG152" s="342" t="str">
        <f>""</f>
        <v/>
      </c>
      <c r="GH152" s="374" t="str">
        <f ca="1">ValintaohjelmaCentral!$G28</f>
        <v>-</v>
      </c>
    </row>
    <row r="153" spans="1:190" ht="15.75" hidden="1" thickBot="1" x14ac:dyDescent="0.3">
      <c r="A153">
        <v>153</v>
      </c>
      <c r="B153" s="369"/>
      <c r="C153" s="240"/>
      <c r="D153" s="240"/>
      <c r="E153" s="240"/>
      <c r="F153" s="240"/>
      <c r="G153" s="47"/>
      <c r="FS153" s="67"/>
      <c r="FT153" s="67">
        <f>ValintaohjelmaCentral!$F29</f>
        <v>0</v>
      </c>
      <c r="FU153" s="342" t="str">
        <f>""</f>
        <v/>
      </c>
      <c r="FV153" s="374" t="str">
        <f ca="1">ValintaohjelmaCentral!$G29</f>
        <v>[- -]</v>
      </c>
      <c r="FY153" s="67"/>
      <c r="FZ153" s="67">
        <f>ValintaohjelmaCentral!$F29</f>
        <v>0</v>
      </c>
      <c r="GA153" s="342" t="str">
        <f>""</f>
        <v/>
      </c>
      <c r="GB153" s="374" t="str">
        <f ca="1">ValintaohjelmaCentral!$G29</f>
        <v>[- -]</v>
      </c>
      <c r="GE153" s="67"/>
      <c r="GF153" s="67">
        <f>ValintaohjelmaCentral!$F29</f>
        <v>0</v>
      </c>
      <c r="GG153" s="342" t="str">
        <f>""</f>
        <v/>
      </c>
      <c r="GH153" s="374" t="str">
        <f ca="1">ValintaohjelmaCentral!$G29</f>
        <v>[- -]</v>
      </c>
    </row>
    <row r="154" spans="1:190" ht="15.75" hidden="1" thickBot="1" x14ac:dyDescent="0.3">
      <c r="A154">
        <v>154</v>
      </c>
      <c r="C154" s="240"/>
      <c r="D154" s="240"/>
      <c r="E154" s="240"/>
      <c r="F154" s="240"/>
      <c r="G154" s="47"/>
      <c r="FS154" s="67"/>
      <c r="FT154" s="67"/>
      <c r="FU154" s="342"/>
      <c r="FV154" s="374" t="str">
        <f ca="1">ValintaohjelmaCentral!$G30</f>
        <v>Toimintakaavio Layer</v>
      </c>
      <c r="FY154" s="67"/>
      <c r="FZ154" s="67"/>
      <c r="GA154" s="342"/>
      <c r="GB154" s="374" t="str">
        <f ca="1">ValintaohjelmaCentral!$G30</f>
        <v>Toimintakaavio Layer</v>
      </c>
      <c r="GE154" s="67"/>
      <c r="GF154" s="67"/>
      <c r="GG154" s="342"/>
      <c r="GH154" s="374" t="str">
        <f ca="1">ValintaohjelmaCentral!$G30</f>
        <v>Toimintakaavio Layer</v>
      </c>
    </row>
    <row r="155" spans="1:190" ht="15.75" hidden="1" thickBot="1" x14ac:dyDescent="0.3">
      <c r="A155">
        <v>155</v>
      </c>
      <c r="C155" s="240"/>
      <c r="D155" s="240"/>
      <c r="E155" s="240"/>
      <c r="F155" s="240"/>
      <c r="G155" s="47"/>
      <c r="FS155" s="67"/>
      <c r="FT155" s="67"/>
      <c r="FU155" s="342"/>
      <c r="FV155" s="374" t="str">
        <f ca="1">ValintaohjelmaCentral!$G31</f>
        <v/>
      </c>
      <c r="FY155" s="67"/>
      <c r="FZ155" s="67"/>
      <c r="GA155" s="342"/>
      <c r="GB155" s="374" t="str">
        <f ca="1">ValintaohjelmaCentral!$G31</f>
        <v/>
      </c>
      <c r="GE155" s="67"/>
      <c r="GF155" s="67"/>
      <c r="GG155" s="342"/>
      <c r="GH155" s="374" t="str">
        <f ca="1">ValintaohjelmaCentral!$G31</f>
        <v/>
      </c>
    </row>
    <row r="156" spans="1:190" ht="15.75" hidden="1" thickBot="1" x14ac:dyDescent="0.3">
      <c r="A156">
        <v>156</v>
      </c>
      <c r="C156" s="240"/>
      <c r="D156" s="240"/>
      <c r="E156" s="240"/>
      <c r="F156" s="240"/>
      <c r="G156" s="47"/>
      <c r="FS156" s="67"/>
      <c r="FT156" s="67"/>
      <c r="FU156" s="342"/>
      <c r="FV156" s="374" t="str">
        <f ca="1">ValintaohjelmaCentral!$G32</f>
        <v>-</v>
      </c>
      <c r="FY156" s="67"/>
      <c r="FZ156" s="67"/>
      <c r="GA156" s="342"/>
      <c r="GB156" s="374" t="str">
        <f ca="1">ValintaohjelmaCentral!$G32</f>
        <v>-</v>
      </c>
      <c r="GE156" s="67"/>
      <c r="GF156" s="67"/>
      <c r="GG156" s="342"/>
      <c r="GH156" s="374" t="str">
        <f ca="1">ValintaohjelmaCentral!$G32</f>
        <v>-</v>
      </c>
    </row>
    <row r="157" spans="1:190" ht="15.75" hidden="1" thickBot="1" x14ac:dyDescent="0.3">
      <c r="A157">
        <v>157</v>
      </c>
      <c r="C157" s="240"/>
      <c r="D157" s="240"/>
      <c r="E157" s="240"/>
      <c r="F157" s="240"/>
      <c r="G157" s="47"/>
      <c r="FS157" s="67"/>
      <c r="FT157" s="352"/>
      <c r="FU157" s="353"/>
      <c r="FV157" s="374" t="str">
        <f ca="1">ValintaohjelmaCentral!$G33</f>
        <v xml:space="preserve">     *** Ei Saatavilla***</v>
      </c>
      <c r="FY157" s="67"/>
      <c r="FZ157" s="352"/>
      <c r="GA157" s="353"/>
      <c r="GB157" s="374" t="str">
        <f ca="1">ValintaohjelmaCentral!$G33</f>
        <v xml:space="preserve">     *** Ei Saatavilla***</v>
      </c>
      <c r="GE157" s="67"/>
      <c r="GF157" s="352"/>
      <c r="GG157" s="353"/>
      <c r="GH157" s="374" t="str">
        <f ca="1">ValintaohjelmaCentral!$G33</f>
        <v xml:space="preserve">     *** Ei Saatavilla***</v>
      </c>
    </row>
    <row r="158" spans="1:190" ht="15.75" hidden="1" thickBot="1" x14ac:dyDescent="0.3">
      <c r="A158">
        <v>158</v>
      </c>
      <c r="C158" s="240"/>
      <c r="D158" s="240"/>
      <c r="E158" s="240"/>
      <c r="F158" s="240"/>
      <c r="G158" s="47"/>
      <c r="FS158" s="67"/>
      <c r="FT158" s="352"/>
      <c r="FU158" s="353"/>
      <c r="FV158" s="374" t="str">
        <f ca="1">ValintaohjelmaCentral!$G34</f>
        <v xml:space="preserve">     *** Ei Saatavilla***</v>
      </c>
      <c r="FY158" s="67"/>
      <c r="FZ158" s="352"/>
      <c r="GA158" s="353"/>
      <c r="GB158" s="374" t="str">
        <f ca="1">ValintaohjelmaCentral!$G34</f>
        <v xml:space="preserve">     *** Ei Saatavilla***</v>
      </c>
      <c r="GE158" s="67"/>
      <c r="GF158" s="352"/>
      <c r="GG158" s="353"/>
      <c r="GH158" s="374" t="str">
        <f ca="1">ValintaohjelmaCentral!$G34</f>
        <v xml:space="preserve">     *** Ei Saatavilla***</v>
      </c>
    </row>
    <row r="159" spans="1:190" ht="15.75" hidden="1" thickBot="1" x14ac:dyDescent="0.3">
      <c r="A159">
        <v>159</v>
      </c>
      <c r="C159" s="240"/>
      <c r="D159" s="240"/>
      <c r="E159" s="240"/>
      <c r="F159" s="240"/>
      <c r="G159" s="47"/>
      <c r="FS159" s="67"/>
      <c r="FT159" s="352"/>
      <c r="FU159" s="353"/>
      <c r="FV159" s="374" t="str">
        <f ca="1">ValintaohjelmaCentral!$G35</f>
        <v xml:space="preserve">     *** Ei Saatavilla***</v>
      </c>
      <c r="FY159" s="67"/>
      <c r="FZ159" s="352"/>
      <c r="GA159" s="353"/>
      <c r="GB159" s="374" t="str">
        <f ca="1">ValintaohjelmaCentral!$G35</f>
        <v xml:space="preserve">     *** Ei Saatavilla***</v>
      </c>
      <c r="GE159" s="67"/>
      <c r="GF159" s="352"/>
      <c r="GG159" s="353"/>
      <c r="GH159" s="374" t="str">
        <f ca="1">ValintaohjelmaCentral!$G35</f>
        <v xml:space="preserve">     *** Ei Saatavilla***</v>
      </c>
    </row>
    <row r="160" spans="1:190" ht="15.75" hidden="1" thickBot="1" x14ac:dyDescent="0.3">
      <c r="A160">
        <v>160</v>
      </c>
      <c r="C160" s="240"/>
      <c r="D160" s="240"/>
      <c r="E160" s="240"/>
      <c r="F160" s="240"/>
      <c r="G160" s="47"/>
      <c r="FS160" s="67" t="str">
        <f ca="1">ValintaohjelmaCentral!$C36</f>
        <v>Safera vesivuotovahti     *** Ei Saatavilla***</v>
      </c>
      <c r="FT160" s="352"/>
      <c r="FU160" s="353"/>
      <c r="FV160" s="374" t="str">
        <f ca="1">ValintaohjelmaCentral!$G36</f>
        <v xml:space="preserve">     *** Ei Saatavilla***</v>
      </c>
      <c r="FY160" s="67" t="str">
        <f ca="1">ValintaohjelmaCentral!$C36</f>
        <v>Safera vesivuotovahti     *** Ei Saatavilla***</v>
      </c>
      <c r="FZ160" s="352"/>
      <c r="GA160" s="353"/>
      <c r="GB160" s="374" t="str">
        <f ca="1">ValintaohjelmaCentral!$G36</f>
        <v xml:space="preserve">     *** Ei Saatavilla***</v>
      </c>
      <c r="GE160" s="67" t="str">
        <f ca="1">ValintaohjelmaCentral!$C36</f>
        <v>Safera vesivuotovahti     *** Ei Saatavilla***</v>
      </c>
      <c r="GF160" s="352"/>
      <c r="GG160" s="353"/>
      <c r="GH160" s="374" t="str">
        <f ca="1">ValintaohjelmaCentral!$G36</f>
        <v xml:space="preserve">     *** Ei Saatavilla***</v>
      </c>
    </row>
    <row r="161" spans="1:190" ht="15.75" hidden="1" thickBot="1" x14ac:dyDescent="0.3">
      <c r="A161">
        <v>161</v>
      </c>
      <c r="C161" s="240"/>
      <c r="D161" s="240"/>
      <c r="E161" s="240"/>
      <c r="F161" s="240"/>
      <c r="G161" s="47"/>
      <c r="FS161" s="67" t="str">
        <f ca="1">ValintaohjelmaCentral!$C37</f>
        <v>Savunrajoitinpelti Tango (70) kuvulle     *** Ei Saatavilla***</v>
      </c>
      <c r="FT161" s="352"/>
      <c r="FU161" s="353"/>
      <c r="FV161" s="374" t="str">
        <f ca="1">ValintaohjelmaCentral!$G37</f>
        <v xml:space="preserve">     *** Ei Saatavilla***</v>
      </c>
      <c r="FY161" s="67" t="str">
        <f ca="1">ValintaohjelmaCentral!$C37</f>
        <v>Savunrajoitinpelti Tango (70) kuvulle     *** Ei Saatavilla***</v>
      </c>
      <c r="FZ161" s="352"/>
      <c r="GA161" s="353"/>
      <c r="GB161" s="374" t="str">
        <f ca="1">ValintaohjelmaCentral!$G37</f>
        <v xml:space="preserve">     *** Ei Saatavilla***</v>
      </c>
      <c r="GE161" s="67" t="str">
        <f ca="1">ValintaohjelmaCentral!$C37</f>
        <v>Savunrajoitinpelti Tango (70) kuvulle     *** Ei Saatavilla***</v>
      </c>
      <c r="GF161" s="352"/>
      <c r="GG161" s="353"/>
      <c r="GH161" s="374" t="str">
        <f ca="1">ValintaohjelmaCentral!$G37</f>
        <v xml:space="preserve">     *** Ei Saatavilla***</v>
      </c>
    </row>
    <row r="162" spans="1:190" ht="15.75" hidden="1" thickBot="1" x14ac:dyDescent="0.3">
      <c r="A162">
        <v>162</v>
      </c>
      <c r="C162" s="240"/>
      <c r="D162" s="240"/>
      <c r="E162" s="240"/>
      <c r="F162" s="240"/>
      <c r="G162" s="47"/>
      <c r="FS162" s="67" t="str">
        <f ca="1">ValintaohjelmaCentral!$C38</f>
        <v>0</v>
      </c>
      <c r="FT162" s="352"/>
      <c r="FU162" s="353"/>
      <c r="FV162" s="374" t="str">
        <f ca="1">ValintaohjelmaCentral!$G38</f>
        <v>-</v>
      </c>
      <c r="FY162" s="67" t="str">
        <f ca="1">ValintaohjelmaCentral!$C38</f>
        <v>0</v>
      </c>
      <c r="FZ162" s="352"/>
      <c r="GA162" s="353"/>
      <c r="GB162" s="374" t="str">
        <f ca="1">ValintaohjelmaCentral!$G38</f>
        <v>-</v>
      </c>
      <c r="GE162" s="67" t="str">
        <f ca="1">ValintaohjelmaCentral!$C38</f>
        <v>0</v>
      </c>
      <c r="GF162" s="352"/>
      <c r="GG162" s="353"/>
      <c r="GH162" s="374" t="str">
        <f ca="1">ValintaohjelmaCentral!$G38</f>
        <v>-</v>
      </c>
    </row>
    <row r="163" spans="1:190" ht="15.75" hidden="1" thickBot="1" x14ac:dyDescent="0.3">
      <c r="A163">
        <v>163</v>
      </c>
      <c r="C163" s="240"/>
      <c r="D163" s="240"/>
      <c r="E163" s="240"/>
      <c r="F163" s="240"/>
      <c r="G163" s="47"/>
      <c r="FS163" s="67" t="str">
        <f ca="1">ValintaohjelmaCentral!$C39</f>
        <v>0</v>
      </c>
      <c r="FT163" s="352"/>
      <c r="FU163" s="353"/>
      <c r="FV163" s="374" t="str">
        <f ca="1">ValintaohjelmaCentral!$G39</f>
        <v>-</v>
      </c>
      <c r="FY163" s="67" t="str">
        <f ca="1">ValintaohjelmaCentral!$C39</f>
        <v>0</v>
      </c>
      <c r="FZ163" s="352"/>
      <c r="GA163" s="353"/>
      <c r="GB163" s="374" t="str">
        <f ca="1">ValintaohjelmaCentral!$G39</f>
        <v>-</v>
      </c>
      <c r="GE163" s="67" t="str">
        <f ca="1">ValintaohjelmaCentral!$C39</f>
        <v>0</v>
      </c>
      <c r="GF163" s="352"/>
      <c r="GG163" s="353"/>
      <c r="GH163" s="374" t="str">
        <f ca="1">ValintaohjelmaCentral!$G39</f>
        <v>-</v>
      </c>
    </row>
    <row r="164" spans="1:190" ht="15.75" hidden="1" thickBot="1" x14ac:dyDescent="0.3">
      <c r="A164">
        <v>164</v>
      </c>
      <c r="C164" s="240"/>
      <c r="D164" s="240"/>
      <c r="E164" s="240"/>
      <c r="F164" s="240"/>
      <c r="G164" s="47"/>
      <c r="FS164" s="67" t="str">
        <f ca="1">ValintaohjelmaCentral!$C40</f>
        <v>0</v>
      </c>
      <c r="FT164" s="352"/>
      <c r="FU164" s="353"/>
      <c r="FV164" s="374" t="str">
        <f ca="1">ValintaohjelmaCentral!$G40</f>
        <v>-</v>
      </c>
      <c r="FY164" s="67" t="str">
        <f ca="1">ValintaohjelmaCentral!$C40</f>
        <v>0</v>
      </c>
      <c r="FZ164" s="352"/>
      <c r="GA164" s="353"/>
      <c r="GB164" s="374" t="str">
        <f ca="1">ValintaohjelmaCentral!$G40</f>
        <v>-</v>
      </c>
      <c r="GE164" s="67" t="str">
        <f ca="1">ValintaohjelmaCentral!$C40</f>
        <v>0</v>
      </c>
      <c r="GF164" s="352"/>
      <c r="GG164" s="353"/>
      <c r="GH164" s="374" t="str">
        <f ca="1">ValintaohjelmaCentral!$G40</f>
        <v>-</v>
      </c>
    </row>
    <row r="165" spans="1:190" ht="15.75" hidden="1" thickBot="1" x14ac:dyDescent="0.3">
      <c r="A165">
        <v>165</v>
      </c>
      <c r="C165" s="240"/>
      <c r="D165" s="240"/>
      <c r="E165" s="240"/>
      <c r="F165" s="240"/>
      <c r="G165" s="47"/>
      <c r="FS165" s="67" t="str">
        <f ca="1">ValintaohjelmaCentral!$C41</f>
        <v>0</v>
      </c>
      <c r="FT165" s="352"/>
      <c r="FU165" s="353"/>
      <c r="FV165" s="374" t="str">
        <f ca="1">ValintaohjelmaCentral!$G41</f>
        <v>-</v>
      </c>
      <c r="FY165" s="67" t="str">
        <f ca="1">ValintaohjelmaCentral!$C41</f>
        <v>0</v>
      </c>
      <c r="FZ165" s="352"/>
      <c r="GA165" s="353"/>
      <c r="GB165" s="374" t="str">
        <f ca="1">ValintaohjelmaCentral!$G41</f>
        <v>-</v>
      </c>
      <c r="GE165" s="67" t="str">
        <f ca="1">ValintaohjelmaCentral!$C41</f>
        <v>0</v>
      </c>
      <c r="GF165" s="352"/>
      <c r="GG165" s="353"/>
      <c r="GH165" s="374" t="str">
        <f ca="1">ValintaohjelmaCentral!$G41</f>
        <v>-</v>
      </c>
    </row>
    <row r="166" spans="1:190" ht="15.75" hidden="1" thickBot="1" x14ac:dyDescent="0.3">
      <c r="A166">
        <v>166</v>
      </c>
      <c r="C166" s="240"/>
      <c r="D166" s="240"/>
      <c r="E166" s="240"/>
      <c r="F166" s="240"/>
      <c r="G166" s="47"/>
      <c r="FS166" s="67" t="str">
        <f ca="1">ValintaohjelmaCentral!$C42</f>
        <v>0</v>
      </c>
      <c r="FT166" s="352"/>
      <c r="FU166" s="353"/>
      <c r="FV166" s="374" t="str">
        <f ca="1">ValintaohjelmaCentral!$G42</f>
        <v/>
      </c>
      <c r="FY166" s="67" t="str">
        <f ca="1">ValintaohjelmaCentral!$C42</f>
        <v>0</v>
      </c>
      <c r="FZ166" s="352"/>
      <c r="GA166" s="353"/>
      <c r="GB166" s="374" t="str">
        <f ca="1">ValintaohjelmaCentral!$G42</f>
        <v/>
      </c>
      <c r="GE166" s="67" t="str">
        <f ca="1">ValintaohjelmaCentral!$C42</f>
        <v>0</v>
      </c>
      <c r="GF166" s="352"/>
      <c r="GG166" s="353"/>
      <c r="GH166" s="374" t="str">
        <f ca="1">ValintaohjelmaCentral!$G42</f>
        <v/>
      </c>
    </row>
    <row r="167" spans="1:190" ht="15.75" hidden="1" thickBot="1" x14ac:dyDescent="0.3">
      <c r="A167">
        <v>167</v>
      </c>
      <c r="C167" s="240" t="str">
        <f t="shared" ca="1" si="29"/>
        <v>0</v>
      </c>
      <c r="D167" s="240">
        <f t="shared" ca="1" si="29"/>
        <v>0</v>
      </c>
      <c r="E167" s="240">
        <f t="shared" ca="1" si="29"/>
        <v>0</v>
      </c>
      <c r="F167" s="240" t="str">
        <f t="shared" ca="1" si="29"/>
        <v>-</v>
      </c>
      <c r="G167" s="47" t="e">
        <f>INDEX($I$2:$FN$2,ROWS(G$2:G167))</f>
        <v>#REF!</v>
      </c>
      <c r="H167">
        <v>0</v>
      </c>
      <c r="I167">
        <f ca="1">IF(AND($B167&gt;0,SUM(I$3:I166)=0,SUM($H167:H167)=0),$B167,0)</f>
        <v>0</v>
      </c>
      <c r="J167">
        <f ca="1">IF(AND($B167&gt;0,SUM(J$3:J166)=0,SUM($H167:I167)=0),$B167,0)</f>
        <v>0</v>
      </c>
      <c r="K167">
        <f ca="1">IF(AND($B167&gt;0,SUM(K$3:K166)=0,SUM($H167:J167)=0),$B167,0)</f>
        <v>0</v>
      </c>
      <c r="L167">
        <f ca="1">IF(AND($B167&gt;0,SUM(L$3:L166)=0,SUM($H167:K167)=0),$B167,0)</f>
        <v>0</v>
      </c>
      <c r="M167">
        <f ca="1">IF(AND($B167&gt;0,SUM(M$3:M166)=0,SUM($H167:L167)=0),$B167,0)</f>
        <v>0</v>
      </c>
      <c r="N167">
        <f ca="1">IF(AND($B167&gt;0,SUM(N$3:N166)=0,SUM($H167:M167)=0),$B167,0)</f>
        <v>0</v>
      </c>
      <c r="O167">
        <f ca="1">IF(AND($B167&gt;0,SUM(O$3:O166)=0,SUM($H167:N167)=0),$B167,0)</f>
        <v>0</v>
      </c>
      <c r="P167">
        <f ca="1">IF(AND($B167&gt;0,SUM(P$3:P166)=0,SUM($H167:O167)=0),$B167,0)</f>
        <v>0</v>
      </c>
      <c r="Q167">
        <f ca="1">IF(AND($B167&gt;0,SUM(Q$3:Q166)=0,SUM($H167:P167)=0),$B167,0)</f>
        <v>0</v>
      </c>
      <c r="R167">
        <f ca="1">IF(AND($B167&gt;0,SUM(R$3:R166)=0,SUM($H167:Q167)=0),$B167,0)</f>
        <v>0</v>
      </c>
      <c r="S167">
        <f ca="1">IF(AND($B167&gt;0,SUM(S$3:S166)=0,SUM($H167:R167)=0),$B167,0)</f>
        <v>0</v>
      </c>
      <c r="T167">
        <f ca="1">IF(AND($B167&gt;0,SUM(T$3:T166)=0,SUM($H167:S167)=0),$B167,0)</f>
        <v>0</v>
      </c>
      <c r="U167">
        <f ca="1">IF(AND($B167&gt;0,SUM(U$3:U166)=0,SUM($H167:T167)=0),$B167,0)</f>
        <v>0</v>
      </c>
      <c r="V167">
        <f ca="1">IF(AND($B167&gt;0,SUM(V$3:V166)=0,SUM($H167:U167)=0),$B167,0)</f>
        <v>0</v>
      </c>
      <c r="W167">
        <f ca="1">IF(AND($B167&gt;0,SUM(W$3:W166)=0,SUM($H167:V167)=0),$B167,0)</f>
        <v>0</v>
      </c>
      <c r="X167">
        <f ca="1">IF(AND($B167&gt;0,SUM(X$3:X166)=0,SUM($H167:W167)=0),$B167,0)</f>
        <v>0</v>
      </c>
      <c r="Y167">
        <f ca="1">IF(AND($B167&gt;0,SUM(Y$3:Y166)=0,SUM($H167:X167)=0),$B167,0)</f>
        <v>0</v>
      </c>
      <c r="Z167">
        <f ca="1">IF(AND($B167&gt;0,SUM(Z$3:Z166)=0,SUM($H167:Y167)=0),$B167,0)</f>
        <v>0</v>
      </c>
      <c r="AA167">
        <f ca="1">IF(AND($B167&gt;0,SUM(AA$3:AA166)=0,SUM($H167:Z167)=0),$B167,0)</f>
        <v>0</v>
      </c>
      <c r="AB167">
        <f ca="1">IF(AND($B167&gt;0,SUM(AB$3:AB166)=0,SUM($H167:AA167)=0),$B167,0)</f>
        <v>0</v>
      </c>
      <c r="AC167">
        <f ca="1">IF(AND($B167&gt;0,SUM(AC$3:AC166)=0,SUM($H167:AB167)=0),$B167,0)</f>
        <v>0</v>
      </c>
      <c r="AD167">
        <f ca="1">IF(AND($B167&gt;0,SUM(AD$3:AD166)=0,SUM($H167:AC167)=0),$B167,0)</f>
        <v>0</v>
      </c>
      <c r="AE167">
        <f ca="1">IF(AND($B167&gt;0,SUM(AE$3:AE166)=0,SUM($H167:AD167)=0),$B167,0)</f>
        <v>0</v>
      </c>
      <c r="AF167">
        <f ca="1">IF(AND($B167&gt;0,SUM(AF$3:AF166)=0,SUM($H167:AE167)=0),$B167,0)</f>
        <v>0</v>
      </c>
      <c r="AG167">
        <f ca="1">IF(AND($B167&gt;0,SUM(AG$3:AG166)=0,SUM($H167:AF167)=0),$B167,0)</f>
        <v>0</v>
      </c>
      <c r="AH167">
        <f ca="1">IF(AND($B167&gt;0,SUM(AH$3:AH166)=0,SUM($H167:AG167)=0),$B167,0)</f>
        <v>0</v>
      </c>
      <c r="AI167">
        <f ca="1">IF(AND($B167&gt;0,SUM(AI$3:AI166)=0,SUM($H167:AH167)=0),$B167,0)</f>
        <v>0</v>
      </c>
      <c r="AJ167">
        <f ca="1">IF(AND($B167&gt;0,SUM(AJ$3:AJ166)=0,SUM($H167:AI167)=0),$B167,0)</f>
        <v>0</v>
      </c>
      <c r="AK167">
        <f ca="1">IF(AND($B167&gt;0,SUM(AK$3:AK166)=0,SUM($H167:AJ167)=0),$B167,0)</f>
        <v>0</v>
      </c>
      <c r="AL167">
        <f ca="1">IF(AND($B167&gt;0,SUM(AL$3:AL166)=0,SUM($H167:AK167)=0),$B167,0)</f>
        <v>0</v>
      </c>
      <c r="AM167">
        <f ca="1">IF(AND($B167&gt;0,SUM(AM$3:AM166)=0,SUM($H167:AL167)=0),$B167,0)</f>
        <v>0</v>
      </c>
      <c r="AN167">
        <f ca="1">IF(AND($B167&gt;0,SUM(AN$3:AN166)=0,SUM($H167:AM167)=0),$B167,0)</f>
        <v>0</v>
      </c>
      <c r="AO167">
        <f ca="1">IF(AND($B167&gt;0,SUM(AO$3:AO166)=0,SUM($H167:AN167)=0),$B167,0)</f>
        <v>0</v>
      </c>
      <c r="AP167">
        <f ca="1">IF(AND($B167&gt;0,SUM(AP$3:AP166)=0,SUM($H167:AO167)=0),$B167,0)</f>
        <v>0</v>
      </c>
      <c r="AQ167">
        <f ca="1">IF(AND($B167&gt;0,SUM(AQ$3:AQ166)=0,SUM($H167:AP167)=0),$B167,0)</f>
        <v>0</v>
      </c>
      <c r="AR167">
        <f ca="1">IF(AND($B167&gt;0,SUM(AR$3:AR166)=0,SUM($H167:AQ167)=0),$B167,0)</f>
        <v>0</v>
      </c>
      <c r="AS167">
        <f ca="1">IF(AND($B167&gt;0,SUM(AS$3:AS166)=0,SUM($H167:AR167)=0),$B167,0)</f>
        <v>0</v>
      </c>
      <c r="AT167">
        <f ca="1">IF(AND($B167&gt;0,SUM(AT$3:AT166)=0,SUM($H167:AS167)=0),$B167,0)</f>
        <v>0</v>
      </c>
      <c r="AU167">
        <f ca="1">IF(AND($B167&gt;0,SUM(AU$3:AU166)=0,SUM($H167:AT167)=0),$B167,0)</f>
        <v>0</v>
      </c>
      <c r="AV167">
        <f ca="1">IF(AND($B167&gt;0,SUM(AV$3:AV166)=0,SUM($H167:AU167)=0),$B167,0)</f>
        <v>0</v>
      </c>
      <c r="AW167">
        <f ca="1">IF(AND($B167&gt;0,SUM(AW$3:AW166)=0,SUM($H167:AV167)=0),$B167,0)</f>
        <v>0</v>
      </c>
      <c r="AX167">
        <f ca="1">IF(AND($B167&gt;0,SUM(AX$3:AX166)=0,SUM($H167:AW167)=0),$B167,0)</f>
        <v>0</v>
      </c>
      <c r="AY167">
        <f ca="1">IF(AND($B167&gt;0,SUM(AY$3:AY166)=0,SUM($H167:AX167)=0),$B167,0)</f>
        <v>0</v>
      </c>
      <c r="AZ167">
        <f ca="1">IF(AND($B167&gt;0,SUM(AZ$3:AZ166)=0,SUM($H167:AY167)=0),$B167,0)</f>
        <v>0</v>
      </c>
      <c r="BA167">
        <f ca="1">IF(AND($B167&gt;0,SUM(BA$3:BA166)=0,SUM($H167:AZ167)=0),$B167,0)</f>
        <v>0</v>
      </c>
      <c r="BB167">
        <f ca="1">IF(AND($B167&gt;0,SUM(BB$3:BB166)=0,SUM($H167:BA167)=0),$B167,0)</f>
        <v>0</v>
      </c>
      <c r="BC167">
        <f ca="1">IF(AND($B167&gt;0,SUM(BC$3:BC166)=0,SUM($H167:BB167)=0),$B167,0)</f>
        <v>0</v>
      </c>
      <c r="BD167">
        <f ca="1">IF(AND($B167&gt;0,SUM(BD$3:BD166)=0,SUM($H167:BC167)=0),$B167,0)</f>
        <v>0</v>
      </c>
      <c r="BE167">
        <f ca="1">IF(AND($B167&gt;0,SUM(BE$3:BE166)=0,SUM($H167:BD167)=0),$B167,0)</f>
        <v>0</v>
      </c>
      <c r="BF167">
        <f ca="1">IF(AND($B167&gt;0,SUM(BF$3:BF166)=0,SUM($H167:BE167)=0),$B167,0)</f>
        <v>0</v>
      </c>
      <c r="BG167">
        <f ca="1">IF(AND($B167&gt;0,SUM(BG$3:BG166)=0,SUM($H167:BF167)=0),$B167,0)</f>
        <v>0</v>
      </c>
      <c r="BH167">
        <f ca="1">IF(AND($B167&gt;0,SUM(BH$3:BH166)=0,SUM($H167:BG167)=0),$B167,0)</f>
        <v>0</v>
      </c>
      <c r="BI167">
        <f ca="1">IF(AND($B167&gt;0,SUM(BI$3:BI166)=0,SUM($H167:BH167)=0),$B167,0)</f>
        <v>0</v>
      </c>
      <c r="BJ167">
        <f ca="1">IF(AND($B167&gt;0,SUM(BJ$3:BJ166)=0,SUM($H167:BI167)=0),$B167,0)</f>
        <v>0</v>
      </c>
      <c r="BK167">
        <f ca="1">IF(AND($B167&gt;0,SUM(BK$3:BK166)=0,SUM($H167:BJ167)=0),$B167,0)</f>
        <v>0</v>
      </c>
      <c r="BL167">
        <f ca="1">IF(AND($B167&gt;0,SUM(BL$3:BL166)=0,SUM($H167:BK167)=0),$B167,0)</f>
        <v>0</v>
      </c>
      <c r="BM167">
        <f ca="1">IF(AND($B167&gt;0,SUM(BM$3:BM166)=0,SUM($H167:BL167)=0),$B167,0)</f>
        <v>0</v>
      </c>
      <c r="BN167">
        <f ca="1">IF(AND($B167&gt;0,SUM(BN$3:BN166)=0,SUM($H167:BM167)=0),$B167,0)</f>
        <v>0</v>
      </c>
      <c r="BO167">
        <f ca="1">IF(AND($B167&gt;0,SUM(BO$3:BO166)=0,SUM($H167:BN167)=0),$B167,0)</f>
        <v>0</v>
      </c>
      <c r="BP167">
        <f ca="1">IF(AND($B167&gt;0,SUM(BP$3:BP166)=0,SUM($H167:BO167)=0),$B167,0)</f>
        <v>0</v>
      </c>
      <c r="BQ167">
        <f ca="1">IF(AND($B167&gt;0,SUM(BQ$3:BQ166)=0,SUM($H167:BP167)=0),$B167,0)</f>
        <v>0</v>
      </c>
      <c r="BR167">
        <f ca="1">IF(AND($B167&gt;0,SUM(BR$3:BR166)=0,SUM($H167:BQ167)=0),$B167,0)</f>
        <v>0</v>
      </c>
      <c r="BS167">
        <f ca="1">IF(AND($B167&gt;0,SUM(BS$3:BS166)=0,SUM($H167:BR167)=0),$B167,0)</f>
        <v>0</v>
      </c>
      <c r="BT167">
        <f ca="1">IF(AND($B167&gt;0,SUM(BT$3:BT166)=0,SUM($H167:BS167)=0),$B167,0)</f>
        <v>0</v>
      </c>
      <c r="BU167">
        <f ca="1">IF(AND($B167&gt;0,SUM(BU$3:BU166)=0,SUM($H167:BT167)=0),$B167,0)</f>
        <v>0</v>
      </c>
      <c r="BV167">
        <f ca="1">IF(AND($B167&gt;0,SUM(BV$3:BV166)=0,SUM($H167:BU167)=0),$B167,0)</f>
        <v>0</v>
      </c>
      <c r="BW167">
        <f ca="1">IF(AND($B167&gt;0,SUM(BW$3:BW166)=0,SUM($H167:BV167)=0),$B167,0)</f>
        <v>0</v>
      </c>
      <c r="BX167">
        <f ca="1">IF(AND($B167&gt;0,SUM(BX$3:BX166)=0,SUM($H167:BW167)=0),$B167,0)</f>
        <v>0</v>
      </c>
      <c r="BY167">
        <f ca="1">IF(AND($B167&gt;0,SUM(BY$3:BY166)=0,SUM($H167:BX167)=0),$B167,0)</f>
        <v>0</v>
      </c>
      <c r="BZ167">
        <f ca="1">IF(AND($B167&gt;0,SUM(BZ$3:BZ166)=0,SUM($H167:BY167)=0),$B167,0)</f>
        <v>0</v>
      </c>
      <c r="CA167">
        <f ca="1">IF(AND($B167&gt;0,SUM(CA$3:CA166)=0,SUM($H167:BZ167)=0),$B167,0)</f>
        <v>0</v>
      </c>
      <c r="CB167">
        <f ca="1">IF(AND($B167&gt;0,SUM(CB$3:CB166)=0,SUM($H167:CA167)=0),$B167,0)</f>
        <v>0</v>
      </c>
      <c r="CC167">
        <f ca="1">IF(AND($B167&gt;0,SUM(CC$3:CC166)=0,SUM($H167:CB167)=0),$B167,0)</f>
        <v>0</v>
      </c>
      <c r="CD167">
        <f ca="1">IF(AND($B167&gt;0,SUM(CD$3:CD166)=0,SUM($H167:CC167)=0),$B167,0)</f>
        <v>0</v>
      </c>
      <c r="CE167">
        <f ca="1">IF(AND($B167&gt;0,SUM(CE$3:CE166)=0,SUM($H167:CD167)=0),$B167,0)</f>
        <v>0</v>
      </c>
      <c r="CF167">
        <f ca="1">IF(AND($B167&gt;0,SUM(CF$3:CF166)=0,SUM($H167:CE167)=0),$B167,0)</f>
        <v>0</v>
      </c>
      <c r="CG167">
        <f ca="1">IF(AND($B167&gt;0,SUM(CG$3:CG166)=0,SUM($H167:CF167)=0),$B167,0)</f>
        <v>0</v>
      </c>
      <c r="CH167">
        <f ca="1">IF(AND($B167&gt;0,SUM(CH$3:CH166)=0,SUM($H167:CG167)=0),$B167,0)</f>
        <v>0</v>
      </c>
      <c r="CI167">
        <f ca="1">IF(AND($B167&gt;0,SUM(CI$3:CI166)=0,SUM($H167:CH167)=0),$B167,0)</f>
        <v>0</v>
      </c>
      <c r="CJ167">
        <f ca="1">IF(AND($B167&gt;0,SUM(CJ$3:CJ166)=0,SUM($H167:CI167)=0),$B167,0)</f>
        <v>0</v>
      </c>
      <c r="CK167">
        <f ca="1">IF(AND($B167&gt;0,SUM(CK$3:CK166)=0,SUM($H167:CJ167)=0),$B167,0)</f>
        <v>0</v>
      </c>
      <c r="CL167">
        <f ca="1">IF(AND($B167&gt;0,SUM(CL$3:CL166)=0,SUM($H167:CK167)=0),$B167,0)</f>
        <v>0</v>
      </c>
      <c r="CM167">
        <f ca="1">IF(AND($B167&gt;0,SUM(CM$3:CM166)=0,SUM($H167:CL167)=0),$B167,0)</f>
        <v>0</v>
      </c>
      <c r="CN167">
        <f ca="1">IF(AND($B167&gt;0,SUM(CN$3:CN166)=0,SUM($H167:CM167)=0),$B167,0)</f>
        <v>0</v>
      </c>
      <c r="CO167">
        <f ca="1">IF(AND($B167&gt;0,SUM(CO$3:CO166)=0,SUM($H167:CN167)=0),$B167,0)</f>
        <v>0</v>
      </c>
      <c r="CP167">
        <f ca="1">IF(AND($B167&gt;0,SUM(CP$3:CP166)=0,SUM($H167:CO167)=0),$B167,0)</f>
        <v>0</v>
      </c>
      <c r="CQ167">
        <f ca="1">IF(AND($B167&gt;0,SUM(CQ$3:CQ166)=0,SUM($H167:CP167)=0),$B167,0)</f>
        <v>0</v>
      </c>
      <c r="CR167">
        <f ca="1">IF(AND($B167&gt;0,SUM(CR$3:CR166)=0,SUM($H167:CQ167)=0),$B167,0)</f>
        <v>0</v>
      </c>
      <c r="CS167">
        <f ca="1">IF(AND($B167&gt;0,SUM(CS$3:CS166)=0,SUM($H167:CR167)=0),$B167,0)</f>
        <v>0</v>
      </c>
      <c r="CT167">
        <f ca="1">IF(AND($B167&gt;0,SUM(CT$3:CT166)=0,SUM($H167:CS167)=0),$B167,0)</f>
        <v>0</v>
      </c>
      <c r="CU167">
        <f ca="1">IF(AND($B167&gt;0,SUM(CU$3:CU166)=0,SUM($H167:CT167)=0),$B167,0)</f>
        <v>0</v>
      </c>
      <c r="CV167">
        <f ca="1">IF(AND($B167&gt;0,SUM(CV$3:CV166)=0,SUM($H167:CU167)=0),$B167,0)</f>
        <v>0</v>
      </c>
      <c r="CW167">
        <f ca="1">IF(AND($B167&gt;0,SUM(CW$3:CW166)=0,SUM($H167:CV167)=0),$B167,0)</f>
        <v>0</v>
      </c>
      <c r="CX167">
        <f ca="1">IF(AND($B167&gt;0,SUM(CX$3:CX166)=0,SUM($H167:CW167)=0),$B167,0)</f>
        <v>0</v>
      </c>
      <c r="CY167">
        <f ca="1">IF(AND($B167&gt;0,SUM(CY$3:CY166)=0,SUM($H167:CX167)=0),$B167,0)</f>
        <v>0</v>
      </c>
      <c r="CZ167">
        <f ca="1">IF(AND($B167&gt;0,SUM(CZ$3:CZ166)=0,SUM($H167:CY167)=0),$B167,0)</f>
        <v>0</v>
      </c>
      <c r="DA167">
        <f ca="1">IF(AND($B167&gt;0,SUM(DA$3:DA166)=0,SUM($H167:CZ167)=0),$B167,0)</f>
        <v>0</v>
      </c>
      <c r="DB167">
        <f ca="1">IF(AND($B167&gt;0,SUM(DB$3:DB166)=0,SUM($H167:DA167)=0),$B167,0)</f>
        <v>0</v>
      </c>
      <c r="DC167">
        <f ca="1">IF(AND($B167&gt;0,SUM(DC$3:DC166)=0,SUM($H167:DB167)=0),$B167,0)</f>
        <v>0</v>
      </c>
      <c r="DD167">
        <f ca="1">IF(AND($B167&gt;0,SUM(DD$3:DD166)=0,SUM($H167:DC167)=0),$B167,0)</f>
        <v>0</v>
      </c>
      <c r="DE167">
        <f ca="1">IF(AND($B167&gt;0,SUM(DE$3:DE166)=0,SUM($H167:DD167)=0),$B167,0)</f>
        <v>0</v>
      </c>
      <c r="DF167">
        <f ca="1">IF(AND($B167&gt;0,SUM(DF$3:DF166)=0,SUM($H167:DE167)=0),$B167,0)</f>
        <v>0</v>
      </c>
      <c r="DG167">
        <f ca="1">IF(AND($B167&gt;0,SUM(DG$3:DG166)=0,SUM($H167:DF167)=0),$B167,0)</f>
        <v>0</v>
      </c>
      <c r="DH167">
        <f ca="1">IF(AND($B167&gt;0,SUM(DH$3:DH166)=0,SUM($H167:DG167)=0),$B167,0)</f>
        <v>0</v>
      </c>
      <c r="DI167">
        <f ca="1">IF(AND($B167&gt;0,SUM(DI$3:DI166)=0,SUM($H167:DH167)=0),$B167,0)</f>
        <v>0</v>
      </c>
      <c r="DJ167">
        <f ca="1">IF(AND($B167&gt;0,SUM(DJ$3:DJ166)=0,SUM($H167:DI167)=0),$B167,0)</f>
        <v>0</v>
      </c>
      <c r="DK167">
        <f ca="1">IF(AND($B167&gt;0,SUM(DK$3:DK166)=0,SUM($H167:DJ167)=0),$B167,0)</f>
        <v>0</v>
      </c>
      <c r="DL167">
        <f ca="1">IF(AND($B167&gt;0,SUM(DL$3:DL166)=0,SUM($H167:DK167)=0),$B167,0)</f>
        <v>0</v>
      </c>
      <c r="DM167">
        <f ca="1">IF(AND($B167&gt;0,SUM(DM$3:DM166)=0,SUM($H167:DL167)=0),$B167,0)</f>
        <v>0</v>
      </c>
      <c r="DN167">
        <f ca="1">IF(AND($B167&gt;0,SUM(DN$3:DN166)=0,SUM($H167:DM167)=0),$B167,0)</f>
        <v>0</v>
      </c>
      <c r="DO167">
        <f ca="1">IF(AND($B167&gt;0,SUM(DO$3:DO166)=0,SUM($H167:DN167)=0),$B167,0)</f>
        <v>0</v>
      </c>
      <c r="DP167">
        <f ca="1">IF(AND($B167&gt;0,SUM(DP$3:DP166)=0,SUM($H167:DO167)=0),$B167,0)</f>
        <v>0</v>
      </c>
      <c r="DQ167">
        <f ca="1">IF(AND($B167&gt;0,SUM(DQ$3:DQ166)=0,SUM($H167:DP167)=0),$B167,0)</f>
        <v>0</v>
      </c>
      <c r="DR167">
        <f ca="1">IF(AND($B167&gt;0,SUM(DR$3:DR166)=0,SUM($H167:DQ167)=0),$B167,0)</f>
        <v>0</v>
      </c>
      <c r="DS167">
        <f ca="1">IF(AND($B167&gt;0,SUM(DS$3:DS166)=0,SUM($H167:DR167)=0),$B167,0)</f>
        <v>0</v>
      </c>
      <c r="DT167">
        <f ca="1">IF(AND($B167&gt;0,SUM(DT$3:DT166)=0,SUM($H167:DS167)=0),$B167,0)</f>
        <v>0</v>
      </c>
      <c r="DU167">
        <f ca="1">IF(AND($B167&gt;0,SUM(DU$3:DU166)=0,SUM($H167:DT167)=0),$B167,0)</f>
        <v>0</v>
      </c>
      <c r="DV167">
        <f ca="1">IF(AND($B167&gt;0,SUM(DV$3:DV166)=0,SUM($H167:DU167)=0),$B167,0)</f>
        <v>0</v>
      </c>
      <c r="DW167">
        <f ca="1">IF(AND($B167&gt;0,SUM(DW$3:DW166)=0,SUM($H167:DV167)=0),$B167,0)</f>
        <v>0</v>
      </c>
      <c r="DX167">
        <f ca="1">IF(AND($B167&gt;0,SUM(DX$3:DX166)=0,SUM($H167:DW167)=0),$B167,0)</f>
        <v>0</v>
      </c>
      <c r="DY167">
        <f ca="1">IF(AND($B167&gt;0,SUM(DY$3:DY166)=0,SUM($H167:DX167)=0),$B167,0)</f>
        <v>0</v>
      </c>
      <c r="DZ167">
        <f ca="1">IF(AND($B167&gt;0,SUM(DZ$3:DZ166)=0,SUM($H167:DY167)=0),$B167,0)</f>
        <v>0</v>
      </c>
      <c r="EA167">
        <f ca="1">IF(AND($B167&gt;0,SUM(EA$3:EA166)=0,SUM($H167:DZ167)=0),$B167,0)</f>
        <v>0</v>
      </c>
      <c r="EB167">
        <f ca="1">IF(AND($B167&gt;0,SUM(EB$3:EB166)=0,SUM($H167:EA167)=0),$B167,0)</f>
        <v>0</v>
      </c>
      <c r="EC167">
        <f ca="1">IF(AND($B167&gt;0,SUM(EC$3:EC166)=0,SUM($H167:EB167)=0),$B167,0)</f>
        <v>0</v>
      </c>
      <c r="ED167">
        <f ca="1">IF(AND($B167&gt;0,SUM(ED$3:ED166)=0,SUM($H167:EC167)=0),$B167,0)</f>
        <v>0</v>
      </c>
      <c r="EE167">
        <f ca="1">IF(AND($B167&gt;0,SUM(EE$3:EE166)=0,SUM($H167:ED167)=0),$B167,0)</f>
        <v>0</v>
      </c>
      <c r="EF167">
        <f ca="1">IF(AND($B167&gt;0,SUM(EF$3:EF166)=0,SUM($H167:EE167)=0),$B167,0)</f>
        <v>0</v>
      </c>
      <c r="EG167">
        <f ca="1">IF(AND($B167&gt;0,SUM(EG$3:EG166)=0,SUM($H167:EF167)=0),$B167,0)</f>
        <v>0</v>
      </c>
      <c r="EH167">
        <f ca="1">IF(AND($B167&gt;0,SUM(EH$3:EH166)=0,SUM($H167:EG167)=0),$B167,0)</f>
        <v>0</v>
      </c>
      <c r="EI167">
        <f ca="1">IF(AND($B167&gt;0,SUM(EI$3:EI166)=0,SUM($H167:EH167)=0),$B167,0)</f>
        <v>0</v>
      </c>
      <c r="EJ167">
        <f ca="1">IF(AND($B167&gt;0,SUM(EJ$3:EJ166)=0,SUM($H167:EI167)=0),$B167,0)</f>
        <v>0</v>
      </c>
      <c r="EK167">
        <f ca="1">IF(AND($B167&gt;0,SUM(EK$3:EK166)=0,SUM($H167:EJ167)=0),$B167,0)</f>
        <v>0</v>
      </c>
      <c r="EL167">
        <f ca="1">IF(AND($B167&gt;0,SUM(EL$3:EL166)=0,SUM($H167:EK167)=0),$B167,0)</f>
        <v>0</v>
      </c>
      <c r="EM167">
        <f ca="1">IF(AND($B167&gt;0,SUM(EM$3:EM166)=0,SUM($H167:EL167)=0),$B167,0)</f>
        <v>0</v>
      </c>
      <c r="EN167">
        <f ca="1">IF(AND($B167&gt;0,SUM(EN$3:EN166)=0,SUM($H167:EM167)=0),$B167,0)</f>
        <v>0</v>
      </c>
      <c r="EO167">
        <f ca="1">IF(AND($B167&gt;0,SUM(EO$3:EO166)=0,SUM($H167:EN167)=0),$B167,0)</f>
        <v>0</v>
      </c>
      <c r="EP167">
        <f ca="1">IF(AND($B167&gt;0,SUM(EP$3:EP166)=0,SUM($H167:EO167)=0),$B167,0)</f>
        <v>0</v>
      </c>
      <c r="EQ167">
        <f ca="1">IF(AND($B167&gt;0,SUM(EQ$3:EQ166)=0,SUM($H167:EP167)=0),$B167,0)</f>
        <v>0</v>
      </c>
      <c r="ER167">
        <f ca="1">IF(AND($B167&gt;0,SUM(ER$3:ER166)=0,SUM($H167:EQ167)=0),$B167,0)</f>
        <v>0</v>
      </c>
      <c r="ES167">
        <f ca="1">IF(AND($B167&gt;0,SUM(ES$3:ES166)=0,SUM($H167:ER167)=0),$B167,0)</f>
        <v>0</v>
      </c>
      <c r="ET167">
        <f ca="1">IF(AND($B167&gt;0,SUM(ET$3:ET166)=0,SUM($H167:ES167)=0),$B167,0)</f>
        <v>0</v>
      </c>
      <c r="EU167">
        <f ca="1">IF(AND($B167&gt;0,SUM(EU$3:EU166)=0,SUM($H167:ET167)=0),$B167,0)</f>
        <v>0</v>
      </c>
      <c r="EV167">
        <f ca="1">IF(AND($B167&gt;0,SUM(EV$3:EV166)=0,SUM($H167:EU167)=0),$B167,0)</f>
        <v>0</v>
      </c>
      <c r="EW167">
        <f ca="1">IF(AND($B167&gt;0,SUM(EW$3:EW166)=0,SUM($H167:EV167)=0),$B167,0)</f>
        <v>0</v>
      </c>
      <c r="EX167">
        <f ca="1">IF(AND($B167&gt;0,SUM(EX$3:EX166)=0,SUM($H167:EW167)=0),$B167,0)</f>
        <v>0</v>
      </c>
      <c r="EY167">
        <f ca="1">IF(AND($B167&gt;0,SUM(EY$3:EY166)=0,SUM($H167:EX167)=0),$B167,0)</f>
        <v>0</v>
      </c>
      <c r="EZ167">
        <f ca="1">IF(AND($B167&gt;0,SUM(EZ$3:EZ166)=0,SUM($H167:EY167)=0),$B167,0)</f>
        <v>0</v>
      </c>
      <c r="FA167">
        <f ca="1">IF(AND($B167&gt;0,SUM(FA$3:FA166)=0,SUM($H167:EZ167)=0),$B167,0)</f>
        <v>0</v>
      </c>
      <c r="FB167">
        <f ca="1">IF(AND($B167&gt;0,SUM(FB$3:FB166)=0,SUM($H167:FA167)=0),$B167,0)</f>
        <v>0</v>
      </c>
      <c r="FC167">
        <f ca="1">IF(AND($B167&gt;0,SUM(FC$3:FC166)=0,SUM($H167:FB167)=0),$B167,0)</f>
        <v>0</v>
      </c>
      <c r="FD167">
        <f ca="1">IF(AND($B167&gt;0,SUM(FD$3:FD166)=0,SUM($H167:FC167)=0),$B167,0)</f>
        <v>0</v>
      </c>
      <c r="FE167">
        <f ca="1">IF(AND($B167&gt;0,SUM(FE$3:FE166)=0,SUM($H167:FD167)=0),$B167,0)</f>
        <v>0</v>
      </c>
      <c r="FF167">
        <f ca="1">IF(AND($B167&gt;0,SUM(FF$3:FF166)=0,SUM($H167:FE167)=0),$B167,0)</f>
        <v>0</v>
      </c>
      <c r="FG167">
        <f ca="1">IF(AND($B167&gt;0,SUM(FG$3:FG166)=0,SUM($H167:FF167)=0),$B167,0)</f>
        <v>0</v>
      </c>
      <c r="FH167">
        <f ca="1">IF(AND($B167&gt;0,SUM(FH$3:FH166)=0,SUM($H167:FG167)=0),$B167,0)</f>
        <v>0</v>
      </c>
      <c r="FI167">
        <f ca="1">IF(AND($B167&gt;0,SUM(FI$3:FI166)=0,SUM($H167:FH167)=0),$B167,0)</f>
        <v>0</v>
      </c>
      <c r="FJ167">
        <f ca="1">IF(AND($B167&gt;0,SUM(FJ$3:FJ166)=0,SUM($H167:FI167)=0),$B167,0)</f>
        <v>0</v>
      </c>
      <c r="FK167">
        <f ca="1">IF(AND($B167&gt;0,SUM(FK$3:FK166)=0,SUM($H167:FJ167)=0),$B167,0)</f>
        <v>0</v>
      </c>
      <c r="FL167">
        <f ca="1">IF(AND($B167&gt;0,SUM(FL$3:FL166)=0,SUM($H167:FK167)=0),$B167,0)</f>
        <v>0</v>
      </c>
      <c r="FM167">
        <f ca="1">IF(AND($B167&gt;0,SUM(FM$3:FM166)=0,SUM($H167:FL167)=0),$B167,0)</f>
        <v>0</v>
      </c>
      <c r="FN167">
        <f ca="1">IF(AND($B167&gt;0,SUM(FN$3:FN166)=0,SUM($H167:FM167)=0),$B167,0)</f>
        <v>0</v>
      </c>
      <c r="FS167" s="67" t="str">
        <f ca="1">ValintaohjelmaCentral!$C43</f>
        <v>0</v>
      </c>
      <c r="FT167" s="352"/>
      <c r="FU167" s="353"/>
      <c r="FV167" s="374" t="str">
        <f ca="1">ValintaohjelmaCentral!$G43</f>
        <v>-</v>
      </c>
      <c r="FY167" s="67" t="str">
        <f ca="1">ValintaohjelmaCentral!$C43</f>
        <v>0</v>
      </c>
      <c r="FZ167" s="352"/>
      <c r="GA167" s="353"/>
      <c r="GB167" s="374" t="str">
        <f ca="1">ValintaohjelmaCentral!$G43</f>
        <v>-</v>
      </c>
      <c r="GE167" s="67" t="str">
        <f ca="1">ValintaohjelmaCentral!$C43</f>
        <v>0</v>
      </c>
      <c r="GF167" s="352"/>
      <c r="GG167" s="353"/>
      <c r="GH167" s="374" t="str">
        <f ca="1">ValintaohjelmaCentral!$G43</f>
        <v>-</v>
      </c>
    </row>
    <row r="168" spans="1:190" ht="15.75" hidden="1" thickBot="1" x14ac:dyDescent="0.3">
      <c r="A168">
        <v>168</v>
      </c>
      <c r="C168" s="240" t="str">
        <f t="shared" ca="1" si="29"/>
        <v>0</v>
      </c>
      <c r="D168" s="240">
        <f t="shared" ca="1" si="29"/>
        <v>0</v>
      </c>
      <c r="E168" s="240">
        <f t="shared" ca="1" si="29"/>
        <v>0</v>
      </c>
      <c r="F168" s="240" t="str">
        <f t="shared" ca="1" si="29"/>
        <v>-</v>
      </c>
      <c r="G168" s="47" t="e">
        <f>INDEX($I$2:$FN$2,ROWS(G$2:G168))</f>
        <v>#REF!</v>
      </c>
      <c r="H168">
        <v>0</v>
      </c>
      <c r="I168">
        <f ca="1">IF(AND($B168&gt;0,SUM(I$3:I167)=0,SUM($H168:H168)=0),$B168,0)</f>
        <v>0</v>
      </c>
      <c r="J168">
        <f ca="1">IF(AND($B168&gt;0,SUM(J$3:J167)=0,SUM($H168:I168)=0),$B168,0)</f>
        <v>0</v>
      </c>
      <c r="K168">
        <f ca="1">IF(AND($B168&gt;0,SUM(K$3:K167)=0,SUM($H168:J168)=0),$B168,0)</f>
        <v>0</v>
      </c>
      <c r="L168">
        <f ca="1">IF(AND($B168&gt;0,SUM(L$3:L167)=0,SUM($H168:K168)=0),$B168,0)</f>
        <v>0</v>
      </c>
      <c r="M168">
        <f ca="1">IF(AND($B168&gt;0,SUM(M$3:M167)=0,SUM($H168:L168)=0),$B168,0)</f>
        <v>0</v>
      </c>
      <c r="N168">
        <f ca="1">IF(AND($B168&gt;0,SUM(N$3:N167)=0,SUM($H168:M168)=0),$B168,0)</f>
        <v>0</v>
      </c>
      <c r="O168">
        <f ca="1">IF(AND($B168&gt;0,SUM(O$3:O167)=0,SUM($H168:N168)=0),$B168,0)</f>
        <v>0</v>
      </c>
      <c r="P168">
        <f ca="1">IF(AND($B168&gt;0,SUM(P$3:P167)=0,SUM($H168:O168)=0),$B168,0)</f>
        <v>0</v>
      </c>
      <c r="Q168">
        <f ca="1">IF(AND($B168&gt;0,SUM(Q$3:Q167)=0,SUM($H168:P168)=0),$B168,0)</f>
        <v>0</v>
      </c>
      <c r="R168">
        <f ca="1">IF(AND($B168&gt;0,SUM(R$3:R167)=0,SUM($H168:Q168)=0),$B168,0)</f>
        <v>0</v>
      </c>
      <c r="S168">
        <f ca="1">IF(AND($B168&gt;0,SUM(S$3:S167)=0,SUM($H168:R168)=0),$B168,0)</f>
        <v>0</v>
      </c>
      <c r="T168">
        <f ca="1">IF(AND($B168&gt;0,SUM(T$3:T167)=0,SUM($H168:S168)=0),$B168,0)</f>
        <v>0</v>
      </c>
      <c r="U168">
        <f ca="1">IF(AND($B168&gt;0,SUM(U$3:U167)=0,SUM($H168:T168)=0),$B168,0)</f>
        <v>0</v>
      </c>
      <c r="V168">
        <f ca="1">IF(AND($B168&gt;0,SUM(V$3:V167)=0,SUM($H168:U168)=0),$B168,0)</f>
        <v>0</v>
      </c>
      <c r="W168">
        <f ca="1">IF(AND($B168&gt;0,SUM(W$3:W167)=0,SUM($H168:V168)=0),$B168,0)</f>
        <v>0</v>
      </c>
      <c r="X168">
        <f ca="1">IF(AND($B168&gt;0,SUM(X$3:X167)=0,SUM($H168:W168)=0),$B168,0)</f>
        <v>0</v>
      </c>
      <c r="Y168">
        <f ca="1">IF(AND($B168&gt;0,SUM(Y$3:Y167)=0,SUM($H168:X168)=0),$B168,0)</f>
        <v>0</v>
      </c>
      <c r="Z168">
        <f ca="1">IF(AND($B168&gt;0,SUM(Z$3:Z167)=0,SUM($H168:Y168)=0),$B168,0)</f>
        <v>0</v>
      </c>
      <c r="AA168">
        <f ca="1">IF(AND($B168&gt;0,SUM(AA$3:AA167)=0,SUM($H168:Z168)=0),$B168,0)</f>
        <v>0</v>
      </c>
      <c r="AB168">
        <f ca="1">IF(AND($B168&gt;0,SUM(AB$3:AB167)=0,SUM($H168:AA168)=0),$B168,0)</f>
        <v>0</v>
      </c>
      <c r="AC168">
        <f ca="1">IF(AND($B168&gt;0,SUM(AC$3:AC167)=0,SUM($H168:AB168)=0),$B168,0)</f>
        <v>0</v>
      </c>
      <c r="AD168">
        <f ca="1">IF(AND($B168&gt;0,SUM(AD$3:AD167)=0,SUM($H168:AC168)=0),$B168,0)</f>
        <v>0</v>
      </c>
      <c r="AE168">
        <f ca="1">IF(AND($B168&gt;0,SUM(AE$3:AE167)=0,SUM($H168:AD168)=0),$B168,0)</f>
        <v>0</v>
      </c>
      <c r="AF168">
        <f ca="1">IF(AND($B168&gt;0,SUM(AF$3:AF167)=0,SUM($H168:AE168)=0),$B168,0)</f>
        <v>0</v>
      </c>
      <c r="AG168">
        <f ca="1">IF(AND($B168&gt;0,SUM(AG$3:AG167)=0,SUM($H168:AF168)=0),$B168,0)</f>
        <v>0</v>
      </c>
      <c r="AH168">
        <f ca="1">IF(AND($B168&gt;0,SUM(AH$3:AH167)=0,SUM($H168:AG168)=0),$B168,0)</f>
        <v>0</v>
      </c>
      <c r="AI168">
        <f ca="1">IF(AND($B168&gt;0,SUM(AI$3:AI167)=0,SUM($H168:AH168)=0),$B168,0)</f>
        <v>0</v>
      </c>
      <c r="AJ168">
        <f ca="1">IF(AND($B168&gt;0,SUM(AJ$3:AJ167)=0,SUM($H168:AI168)=0),$B168,0)</f>
        <v>0</v>
      </c>
      <c r="AK168">
        <f ca="1">IF(AND($B168&gt;0,SUM(AK$3:AK167)=0,SUM($H168:AJ168)=0),$B168,0)</f>
        <v>0</v>
      </c>
      <c r="AL168">
        <f ca="1">IF(AND($B168&gt;0,SUM(AL$3:AL167)=0,SUM($H168:AK168)=0),$B168,0)</f>
        <v>0</v>
      </c>
      <c r="AM168">
        <f ca="1">IF(AND($B168&gt;0,SUM(AM$3:AM167)=0,SUM($H168:AL168)=0),$B168,0)</f>
        <v>0</v>
      </c>
      <c r="AN168">
        <f ca="1">IF(AND($B168&gt;0,SUM(AN$3:AN167)=0,SUM($H168:AM168)=0),$B168,0)</f>
        <v>0</v>
      </c>
      <c r="AO168">
        <f ca="1">IF(AND($B168&gt;0,SUM(AO$3:AO167)=0,SUM($H168:AN168)=0),$B168,0)</f>
        <v>0</v>
      </c>
      <c r="AP168">
        <f ca="1">IF(AND($B168&gt;0,SUM(AP$3:AP167)=0,SUM($H168:AO168)=0),$B168,0)</f>
        <v>0</v>
      </c>
      <c r="AQ168">
        <f ca="1">IF(AND($B168&gt;0,SUM(AQ$3:AQ167)=0,SUM($H168:AP168)=0),$B168,0)</f>
        <v>0</v>
      </c>
      <c r="AR168">
        <f ca="1">IF(AND($B168&gt;0,SUM(AR$3:AR167)=0,SUM($H168:AQ168)=0),$B168,0)</f>
        <v>0</v>
      </c>
      <c r="AS168">
        <f ca="1">IF(AND($B168&gt;0,SUM(AS$3:AS167)=0,SUM($H168:AR168)=0),$B168,0)</f>
        <v>0</v>
      </c>
      <c r="AT168">
        <f ca="1">IF(AND($B168&gt;0,SUM(AT$3:AT167)=0,SUM($H168:AS168)=0),$B168,0)</f>
        <v>0</v>
      </c>
      <c r="AU168">
        <f ca="1">IF(AND($B168&gt;0,SUM(AU$3:AU167)=0,SUM($H168:AT168)=0),$B168,0)</f>
        <v>0</v>
      </c>
      <c r="AV168">
        <f ca="1">IF(AND($B168&gt;0,SUM(AV$3:AV167)=0,SUM($H168:AU168)=0),$B168,0)</f>
        <v>0</v>
      </c>
      <c r="AW168">
        <f ca="1">IF(AND($B168&gt;0,SUM(AW$3:AW167)=0,SUM($H168:AV168)=0),$B168,0)</f>
        <v>0</v>
      </c>
      <c r="AX168">
        <f ca="1">IF(AND($B168&gt;0,SUM(AX$3:AX167)=0,SUM($H168:AW168)=0),$B168,0)</f>
        <v>0</v>
      </c>
      <c r="AY168">
        <f ca="1">IF(AND($B168&gt;0,SUM(AY$3:AY167)=0,SUM($H168:AX168)=0),$B168,0)</f>
        <v>0</v>
      </c>
      <c r="AZ168">
        <f ca="1">IF(AND($B168&gt;0,SUM(AZ$3:AZ167)=0,SUM($H168:AY168)=0),$B168,0)</f>
        <v>0</v>
      </c>
      <c r="BA168">
        <f ca="1">IF(AND($B168&gt;0,SUM(BA$3:BA167)=0,SUM($H168:AZ168)=0),$B168,0)</f>
        <v>0</v>
      </c>
      <c r="BB168">
        <f ca="1">IF(AND($B168&gt;0,SUM(BB$3:BB167)=0,SUM($H168:BA168)=0),$B168,0)</f>
        <v>0</v>
      </c>
      <c r="BC168">
        <f ca="1">IF(AND($B168&gt;0,SUM(BC$3:BC167)=0,SUM($H168:BB168)=0),$B168,0)</f>
        <v>0</v>
      </c>
      <c r="BD168">
        <f ca="1">IF(AND($B168&gt;0,SUM(BD$3:BD167)=0,SUM($H168:BC168)=0),$B168,0)</f>
        <v>0</v>
      </c>
      <c r="BE168">
        <f ca="1">IF(AND($B168&gt;0,SUM(BE$3:BE167)=0,SUM($H168:BD168)=0),$B168,0)</f>
        <v>0</v>
      </c>
      <c r="BF168">
        <f ca="1">IF(AND($B168&gt;0,SUM(BF$3:BF167)=0,SUM($H168:BE168)=0),$B168,0)</f>
        <v>0</v>
      </c>
      <c r="BG168">
        <f ca="1">IF(AND($B168&gt;0,SUM(BG$3:BG167)=0,SUM($H168:BF168)=0),$B168,0)</f>
        <v>0</v>
      </c>
      <c r="BH168">
        <f ca="1">IF(AND($B168&gt;0,SUM(BH$3:BH167)=0,SUM($H168:BG168)=0),$B168,0)</f>
        <v>0</v>
      </c>
      <c r="BI168">
        <f ca="1">IF(AND($B168&gt;0,SUM(BI$3:BI167)=0,SUM($H168:BH168)=0),$B168,0)</f>
        <v>0</v>
      </c>
      <c r="BJ168">
        <f ca="1">IF(AND($B168&gt;0,SUM(BJ$3:BJ167)=0,SUM($H168:BI168)=0),$B168,0)</f>
        <v>0</v>
      </c>
      <c r="BK168">
        <f ca="1">IF(AND($B168&gt;0,SUM(BK$3:BK167)=0,SUM($H168:BJ168)=0),$B168,0)</f>
        <v>0</v>
      </c>
      <c r="BL168">
        <f ca="1">IF(AND($B168&gt;0,SUM(BL$3:BL167)=0,SUM($H168:BK168)=0),$B168,0)</f>
        <v>0</v>
      </c>
      <c r="BM168">
        <f ca="1">IF(AND($B168&gt;0,SUM(BM$3:BM167)=0,SUM($H168:BL168)=0),$B168,0)</f>
        <v>0</v>
      </c>
      <c r="BN168">
        <f ca="1">IF(AND($B168&gt;0,SUM(BN$3:BN167)=0,SUM($H168:BM168)=0),$B168,0)</f>
        <v>0</v>
      </c>
      <c r="BO168">
        <f ca="1">IF(AND($B168&gt;0,SUM(BO$3:BO167)=0,SUM($H168:BN168)=0),$B168,0)</f>
        <v>0</v>
      </c>
      <c r="BP168">
        <f ca="1">IF(AND($B168&gt;0,SUM(BP$3:BP167)=0,SUM($H168:BO168)=0),$B168,0)</f>
        <v>0</v>
      </c>
      <c r="BQ168">
        <f ca="1">IF(AND($B168&gt;0,SUM(BQ$3:BQ167)=0,SUM($H168:BP168)=0),$B168,0)</f>
        <v>0</v>
      </c>
      <c r="BR168">
        <f ca="1">IF(AND($B168&gt;0,SUM(BR$3:BR167)=0,SUM($H168:BQ168)=0),$B168,0)</f>
        <v>0</v>
      </c>
      <c r="BS168">
        <f ca="1">IF(AND($B168&gt;0,SUM(BS$3:BS167)=0,SUM($H168:BR168)=0),$B168,0)</f>
        <v>0</v>
      </c>
      <c r="BT168">
        <f ca="1">IF(AND($B168&gt;0,SUM(BT$3:BT167)=0,SUM($H168:BS168)=0),$B168,0)</f>
        <v>0</v>
      </c>
      <c r="BU168">
        <f ca="1">IF(AND($B168&gt;0,SUM(BU$3:BU167)=0,SUM($H168:BT168)=0),$B168,0)</f>
        <v>0</v>
      </c>
      <c r="BV168">
        <f ca="1">IF(AND($B168&gt;0,SUM(BV$3:BV167)=0,SUM($H168:BU168)=0),$B168,0)</f>
        <v>0</v>
      </c>
      <c r="BW168">
        <f ca="1">IF(AND($B168&gt;0,SUM(BW$3:BW167)=0,SUM($H168:BV168)=0),$B168,0)</f>
        <v>0</v>
      </c>
      <c r="BX168">
        <f ca="1">IF(AND($B168&gt;0,SUM(BX$3:BX167)=0,SUM($H168:BW168)=0),$B168,0)</f>
        <v>0</v>
      </c>
      <c r="BY168">
        <f ca="1">IF(AND($B168&gt;0,SUM(BY$3:BY167)=0,SUM($H168:BX168)=0),$B168,0)</f>
        <v>0</v>
      </c>
      <c r="BZ168">
        <f ca="1">IF(AND($B168&gt;0,SUM(BZ$3:BZ167)=0,SUM($H168:BY168)=0),$B168,0)</f>
        <v>0</v>
      </c>
      <c r="CA168">
        <f ca="1">IF(AND($B168&gt;0,SUM(CA$3:CA167)=0,SUM($H168:BZ168)=0),$B168,0)</f>
        <v>0</v>
      </c>
      <c r="CB168">
        <f ca="1">IF(AND($B168&gt;0,SUM(CB$3:CB167)=0,SUM($H168:CA168)=0),$B168,0)</f>
        <v>0</v>
      </c>
      <c r="CC168">
        <f ca="1">IF(AND($B168&gt;0,SUM(CC$3:CC167)=0,SUM($H168:CB168)=0),$B168,0)</f>
        <v>0</v>
      </c>
      <c r="CD168">
        <f ca="1">IF(AND($B168&gt;0,SUM(CD$3:CD167)=0,SUM($H168:CC168)=0),$B168,0)</f>
        <v>0</v>
      </c>
      <c r="CE168">
        <f ca="1">IF(AND($B168&gt;0,SUM(CE$3:CE167)=0,SUM($H168:CD168)=0),$B168,0)</f>
        <v>0</v>
      </c>
      <c r="CF168">
        <f ca="1">IF(AND($B168&gt;0,SUM(CF$3:CF167)=0,SUM($H168:CE168)=0),$B168,0)</f>
        <v>0</v>
      </c>
      <c r="CG168">
        <f ca="1">IF(AND($B168&gt;0,SUM(CG$3:CG167)=0,SUM($H168:CF168)=0),$B168,0)</f>
        <v>0</v>
      </c>
      <c r="CH168">
        <f ca="1">IF(AND($B168&gt;0,SUM(CH$3:CH167)=0,SUM($H168:CG168)=0),$B168,0)</f>
        <v>0</v>
      </c>
      <c r="CI168">
        <f ca="1">IF(AND($B168&gt;0,SUM(CI$3:CI167)=0,SUM($H168:CH168)=0),$B168,0)</f>
        <v>0</v>
      </c>
      <c r="CJ168">
        <f ca="1">IF(AND($B168&gt;0,SUM(CJ$3:CJ167)=0,SUM($H168:CI168)=0),$B168,0)</f>
        <v>0</v>
      </c>
      <c r="CK168">
        <f ca="1">IF(AND($B168&gt;0,SUM(CK$3:CK167)=0,SUM($H168:CJ168)=0),$B168,0)</f>
        <v>0</v>
      </c>
      <c r="CL168">
        <f ca="1">IF(AND($B168&gt;0,SUM(CL$3:CL167)=0,SUM($H168:CK168)=0),$B168,0)</f>
        <v>0</v>
      </c>
      <c r="CM168">
        <f ca="1">IF(AND($B168&gt;0,SUM(CM$3:CM167)=0,SUM($H168:CL168)=0),$B168,0)</f>
        <v>0</v>
      </c>
      <c r="CN168">
        <f ca="1">IF(AND($B168&gt;0,SUM(CN$3:CN167)=0,SUM($H168:CM168)=0),$B168,0)</f>
        <v>0</v>
      </c>
      <c r="CO168">
        <f ca="1">IF(AND($B168&gt;0,SUM(CO$3:CO167)=0,SUM($H168:CN168)=0),$B168,0)</f>
        <v>0</v>
      </c>
      <c r="CP168">
        <f ca="1">IF(AND($B168&gt;0,SUM(CP$3:CP167)=0,SUM($H168:CO168)=0),$B168,0)</f>
        <v>0</v>
      </c>
      <c r="CQ168">
        <f ca="1">IF(AND($B168&gt;0,SUM(CQ$3:CQ167)=0,SUM($H168:CP168)=0),$B168,0)</f>
        <v>0</v>
      </c>
      <c r="CR168">
        <f ca="1">IF(AND($B168&gt;0,SUM(CR$3:CR167)=0,SUM($H168:CQ168)=0),$B168,0)</f>
        <v>0</v>
      </c>
      <c r="CS168">
        <f ca="1">IF(AND($B168&gt;0,SUM(CS$3:CS167)=0,SUM($H168:CR168)=0),$B168,0)</f>
        <v>0</v>
      </c>
      <c r="CT168">
        <f ca="1">IF(AND($B168&gt;0,SUM(CT$3:CT167)=0,SUM($H168:CS168)=0),$B168,0)</f>
        <v>0</v>
      </c>
      <c r="CU168">
        <f ca="1">IF(AND($B168&gt;0,SUM(CU$3:CU167)=0,SUM($H168:CT168)=0),$B168,0)</f>
        <v>0</v>
      </c>
      <c r="CV168">
        <f ca="1">IF(AND($B168&gt;0,SUM(CV$3:CV167)=0,SUM($H168:CU168)=0),$B168,0)</f>
        <v>0</v>
      </c>
      <c r="CW168">
        <f ca="1">IF(AND($B168&gt;0,SUM(CW$3:CW167)=0,SUM($H168:CV168)=0),$B168,0)</f>
        <v>0</v>
      </c>
      <c r="CX168">
        <f ca="1">IF(AND($B168&gt;0,SUM(CX$3:CX167)=0,SUM($H168:CW168)=0),$B168,0)</f>
        <v>0</v>
      </c>
      <c r="CY168">
        <f ca="1">IF(AND($B168&gt;0,SUM(CY$3:CY167)=0,SUM($H168:CX168)=0),$B168,0)</f>
        <v>0</v>
      </c>
      <c r="CZ168">
        <f ca="1">IF(AND($B168&gt;0,SUM(CZ$3:CZ167)=0,SUM($H168:CY168)=0),$B168,0)</f>
        <v>0</v>
      </c>
      <c r="DA168">
        <f ca="1">IF(AND($B168&gt;0,SUM(DA$3:DA167)=0,SUM($H168:CZ168)=0),$B168,0)</f>
        <v>0</v>
      </c>
      <c r="DB168">
        <f ca="1">IF(AND($B168&gt;0,SUM(DB$3:DB167)=0,SUM($H168:DA168)=0),$B168,0)</f>
        <v>0</v>
      </c>
      <c r="DC168">
        <f ca="1">IF(AND($B168&gt;0,SUM(DC$3:DC167)=0,SUM($H168:DB168)=0),$B168,0)</f>
        <v>0</v>
      </c>
      <c r="DD168">
        <f ca="1">IF(AND($B168&gt;0,SUM(DD$3:DD167)=0,SUM($H168:DC168)=0),$B168,0)</f>
        <v>0</v>
      </c>
      <c r="DE168">
        <f ca="1">IF(AND($B168&gt;0,SUM(DE$3:DE167)=0,SUM($H168:DD168)=0),$B168,0)</f>
        <v>0</v>
      </c>
      <c r="DF168">
        <f ca="1">IF(AND($B168&gt;0,SUM(DF$3:DF167)=0,SUM($H168:DE168)=0),$B168,0)</f>
        <v>0</v>
      </c>
      <c r="DG168">
        <f ca="1">IF(AND($B168&gt;0,SUM(DG$3:DG167)=0,SUM($H168:DF168)=0),$B168,0)</f>
        <v>0</v>
      </c>
      <c r="DH168">
        <f ca="1">IF(AND($B168&gt;0,SUM(DH$3:DH167)=0,SUM($H168:DG168)=0),$B168,0)</f>
        <v>0</v>
      </c>
      <c r="DI168">
        <f ca="1">IF(AND($B168&gt;0,SUM(DI$3:DI167)=0,SUM($H168:DH168)=0),$B168,0)</f>
        <v>0</v>
      </c>
      <c r="DJ168">
        <f ca="1">IF(AND($B168&gt;0,SUM(DJ$3:DJ167)=0,SUM($H168:DI168)=0),$B168,0)</f>
        <v>0</v>
      </c>
      <c r="DK168">
        <f ca="1">IF(AND($B168&gt;0,SUM(DK$3:DK167)=0,SUM($H168:DJ168)=0),$B168,0)</f>
        <v>0</v>
      </c>
      <c r="DL168">
        <f ca="1">IF(AND($B168&gt;0,SUM(DL$3:DL167)=0,SUM($H168:DK168)=0),$B168,0)</f>
        <v>0</v>
      </c>
      <c r="DM168">
        <f ca="1">IF(AND($B168&gt;0,SUM(DM$3:DM167)=0,SUM($H168:DL168)=0),$B168,0)</f>
        <v>0</v>
      </c>
      <c r="DN168">
        <f ca="1">IF(AND($B168&gt;0,SUM(DN$3:DN167)=0,SUM($H168:DM168)=0),$B168,0)</f>
        <v>0</v>
      </c>
      <c r="DO168">
        <f ca="1">IF(AND($B168&gt;0,SUM(DO$3:DO167)=0,SUM($H168:DN168)=0),$B168,0)</f>
        <v>0</v>
      </c>
      <c r="DP168">
        <f ca="1">IF(AND($B168&gt;0,SUM(DP$3:DP167)=0,SUM($H168:DO168)=0),$B168,0)</f>
        <v>0</v>
      </c>
      <c r="DQ168">
        <f ca="1">IF(AND($B168&gt;0,SUM(DQ$3:DQ167)=0,SUM($H168:DP168)=0),$B168,0)</f>
        <v>0</v>
      </c>
      <c r="DR168">
        <f ca="1">IF(AND($B168&gt;0,SUM(DR$3:DR167)=0,SUM($H168:DQ168)=0),$B168,0)</f>
        <v>0</v>
      </c>
      <c r="DS168">
        <f ca="1">IF(AND($B168&gt;0,SUM(DS$3:DS167)=0,SUM($H168:DR168)=0),$B168,0)</f>
        <v>0</v>
      </c>
      <c r="DT168">
        <f ca="1">IF(AND($B168&gt;0,SUM(DT$3:DT167)=0,SUM($H168:DS168)=0),$B168,0)</f>
        <v>0</v>
      </c>
      <c r="DU168">
        <f ca="1">IF(AND($B168&gt;0,SUM(DU$3:DU167)=0,SUM($H168:DT168)=0),$B168,0)</f>
        <v>0</v>
      </c>
      <c r="DV168">
        <f ca="1">IF(AND($B168&gt;0,SUM(DV$3:DV167)=0,SUM($H168:DU168)=0),$B168,0)</f>
        <v>0</v>
      </c>
      <c r="DW168">
        <f ca="1">IF(AND($B168&gt;0,SUM(DW$3:DW167)=0,SUM($H168:DV168)=0),$B168,0)</f>
        <v>0</v>
      </c>
      <c r="DX168">
        <f ca="1">IF(AND($B168&gt;0,SUM(DX$3:DX167)=0,SUM($H168:DW168)=0),$B168,0)</f>
        <v>0</v>
      </c>
      <c r="DY168">
        <f ca="1">IF(AND($B168&gt;0,SUM(DY$3:DY167)=0,SUM($H168:DX168)=0),$B168,0)</f>
        <v>0</v>
      </c>
      <c r="DZ168">
        <f ca="1">IF(AND($B168&gt;0,SUM(DZ$3:DZ167)=0,SUM($H168:DY168)=0),$B168,0)</f>
        <v>0</v>
      </c>
      <c r="EA168">
        <f ca="1">IF(AND($B168&gt;0,SUM(EA$3:EA167)=0,SUM($H168:DZ168)=0),$B168,0)</f>
        <v>0</v>
      </c>
      <c r="EB168">
        <f ca="1">IF(AND($B168&gt;0,SUM(EB$3:EB167)=0,SUM($H168:EA168)=0),$B168,0)</f>
        <v>0</v>
      </c>
      <c r="EC168">
        <f ca="1">IF(AND($B168&gt;0,SUM(EC$3:EC167)=0,SUM($H168:EB168)=0),$B168,0)</f>
        <v>0</v>
      </c>
      <c r="ED168">
        <f ca="1">IF(AND($B168&gt;0,SUM(ED$3:ED167)=0,SUM($H168:EC168)=0),$B168,0)</f>
        <v>0</v>
      </c>
      <c r="EE168">
        <f ca="1">IF(AND($B168&gt;0,SUM(EE$3:EE167)=0,SUM($H168:ED168)=0),$B168,0)</f>
        <v>0</v>
      </c>
      <c r="EF168">
        <f ca="1">IF(AND($B168&gt;0,SUM(EF$3:EF167)=0,SUM($H168:EE168)=0),$B168,0)</f>
        <v>0</v>
      </c>
      <c r="EG168">
        <f ca="1">IF(AND($B168&gt;0,SUM(EG$3:EG167)=0,SUM($H168:EF168)=0),$B168,0)</f>
        <v>0</v>
      </c>
      <c r="EH168">
        <f ca="1">IF(AND($B168&gt;0,SUM(EH$3:EH167)=0,SUM($H168:EG168)=0),$B168,0)</f>
        <v>0</v>
      </c>
      <c r="EI168">
        <f ca="1">IF(AND($B168&gt;0,SUM(EI$3:EI167)=0,SUM($H168:EH168)=0),$B168,0)</f>
        <v>0</v>
      </c>
      <c r="EJ168">
        <f ca="1">IF(AND($B168&gt;0,SUM(EJ$3:EJ167)=0,SUM($H168:EI168)=0),$B168,0)</f>
        <v>0</v>
      </c>
      <c r="EK168">
        <f ca="1">IF(AND($B168&gt;0,SUM(EK$3:EK167)=0,SUM($H168:EJ168)=0),$B168,0)</f>
        <v>0</v>
      </c>
      <c r="EL168">
        <f ca="1">IF(AND($B168&gt;0,SUM(EL$3:EL167)=0,SUM($H168:EK168)=0),$B168,0)</f>
        <v>0</v>
      </c>
      <c r="EM168">
        <f ca="1">IF(AND($B168&gt;0,SUM(EM$3:EM167)=0,SUM($H168:EL168)=0),$B168,0)</f>
        <v>0</v>
      </c>
      <c r="EN168">
        <f ca="1">IF(AND($B168&gt;0,SUM(EN$3:EN167)=0,SUM($H168:EM168)=0),$B168,0)</f>
        <v>0</v>
      </c>
      <c r="EO168">
        <f ca="1">IF(AND($B168&gt;0,SUM(EO$3:EO167)=0,SUM($H168:EN168)=0),$B168,0)</f>
        <v>0</v>
      </c>
      <c r="EP168">
        <f ca="1">IF(AND($B168&gt;0,SUM(EP$3:EP167)=0,SUM($H168:EO168)=0),$B168,0)</f>
        <v>0</v>
      </c>
      <c r="EQ168">
        <f ca="1">IF(AND($B168&gt;0,SUM(EQ$3:EQ167)=0,SUM($H168:EP168)=0),$B168,0)</f>
        <v>0</v>
      </c>
      <c r="ER168">
        <f ca="1">IF(AND($B168&gt;0,SUM(ER$3:ER167)=0,SUM($H168:EQ168)=0),$B168,0)</f>
        <v>0</v>
      </c>
      <c r="ES168">
        <f ca="1">IF(AND($B168&gt;0,SUM(ES$3:ES167)=0,SUM($H168:ER168)=0),$B168,0)</f>
        <v>0</v>
      </c>
      <c r="ET168">
        <f ca="1">IF(AND($B168&gt;0,SUM(ET$3:ET167)=0,SUM($H168:ES168)=0),$B168,0)</f>
        <v>0</v>
      </c>
      <c r="EU168">
        <f ca="1">IF(AND($B168&gt;0,SUM(EU$3:EU167)=0,SUM($H168:ET168)=0),$B168,0)</f>
        <v>0</v>
      </c>
      <c r="EV168">
        <f ca="1">IF(AND($B168&gt;0,SUM(EV$3:EV167)=0,SUM($H168:EU168)=0),$B168,0)</f>
        <v>0</v>
      </c>
      <c r="EW168">
        <f ca="1">IF(AND($B168&gt;0,SUM(EW$3:EW167)=0,SUM($H168:EV168)=0),$B168,0)</f>
        <v>0</v>
      </c>
      <c r="EX168">
        <f ca="1">IF(AND($B168&gt;0,SUM(EX$3:EX167)=0,SUM($H168:EW168)=0),$B168,0)</f>
        <v>0</v>
      </c>
      <c r="EY168">
        <f ca="1">IF(AND($B168&gt;0,SUM(EY$3:EY167)=0,SUM($H168:EX168)=0),$B168,0)</f>
        <v>0</v>
      </c>
      <c r="EZ168">
        <f ca="1">IF(AND($B168&gt;0,SUM(EZ$3:EZ167)=0,SUM($H168:EY168)=0),$B168,0)</f>
        <v>0</v>
      </c>
      <c r="FA168">
        <f ca="1">IF(AND($B168&gt;0,SUM(FA$3:FA167)=0,SUM($H168:EZ168)=0),$B168,0)</f>
        <v>0</v>
      </c>
      <c r="FB168">
        <f ca="1">IF(AND($B168&gt;0,SUM(FB$3:FB167)=0,SUM($H168:FA168)=0),$B168,0)</f>
        <v>0</v>
      </c>
      <c r="FC168">
        <f ca="1">IF(AND($B168&gt;0,SUM(FC$3:FC167)=0,SUM($H168:FB168)=0),$B168,0)</f>
        <v>0</v>
      </c>
      <c r="FD168">
        <f ca="1">IF(AND($B168&gt;0,SUM(FD$3:FD167)=0,SUM($H168:FC168)=0),$B168,0)</f>
        <v>0</v>
      </c>
      <c r="FE168">
        <f ca="1">IF(AND($B168&gt;0,SUM(FE$3:FE167)=0,SUM($H168:FD168)=0),$B168,0)</f>
        <v>0</v>
      </c>
      <c r="FF168">
        <f ca="1">IF(AND($B168&gt;0,SUM(FF$3:FF167)=0,SUM($H168:FE168)=0),$B168,0)</f>
        <v>0</v>
      </c>
      <c r="FG168">
        <f ca="1">IF(AND($B168&gt;0,SUM(FG$3:FG167)=0,SUM($H168:FF168)=0),$B168,0)</f>
        <v>0</v>
      </c>
      <c r="FH168">
        <f ca="1">IF(AND($B168&gt;0,SUM(FH$3:FH167)=0,SUM($H168:FG168)=0),$B168,0)</f>
        <v>0</v>
      </c>
      <c r="FI168">
        <f ca="1">IF(AND($B168&gt;0,SUM(FI$3:FI167)=0,SUM($H168:FH168)=0),$B168,0)</f>
        <v>0</v>
      </c>
      <c r="FJ168">
        <f ca="1">IF(AND($B168&gt;0,SUM(FJ$3:FJ167)=0,SUM($H168:FI168)=0),$B168,0)</f>
        <v>0</v>
      </c>
      <c r="FK168">
        <f ca="1">IF(AND($B168&gt;0,SUM(FK$3:FK167)=0,SUM($H168:FJ168)=0),$B168,0)</f>
        <v>0</v>
      </c>
      <c r="FL168">
        <f ca="1">IF(AND($B168&gt;0,SUM(FL$3:FL167)=0,SUM($H168:FK168)=0),$B168,0)</f>
        <v>0</v>
      </c>
      <c r="FM168">
        <f ca="1">IF(AND($B168&gt;0,SUM(FM$3:FM167)=0,SUM($H168:FL168)=0),$B168,0)</f>
        <v>0</v>
      </c>
      <c r="FN168">
        <f ca="1">IF(AND($B168&gt;0,SUM(FN$3:FN167)=0,SUM($H168:FM168)=0),$B168,0)</f>
        <v>0</v>
      </c>
      <c r="FS168" s="67" t="str">
        <f ca="1">ValintaohjelmaCentral!$C44</f>
        <v>0</v>
      </c>
      <c r="FT168" s="352"/>
      <c r="FU168" s="353"/>
      <c r="FV168" s="374" t="str">
        <f ca="1">ValintaohjelmaCentral!$G44</f>
        <v>-</v>
      </c>
      <c r="FY168" s="67" t="str">
        <f ca="1">ValintaohjelmaCentral!$C44</f>
        <v>0</v>
      </c>
      <c r="FZ168" s="352"/>
      <c r="GA168" s="353"/>
      <c r="GB168" s="374" t="str">
        <f ca="1">ValintaohjelmaCentral!$G44</f>
        <v>-</v>
      </c>
      <c r="GE168" s="67" t="str">
        <f ca="1">ValintaohjelmaCentral!$C44</f>
        <v>0</v>
      </c>
      <c r="GF168" s="352"/>
      <c r="GG168" s="353"/>
      <c r="GH168" s="374" t="str">
        <f ca="1">ValintaohjelmaCentral!$G44</f>
        <v>-</v>
      </c>
    </row>
    <row r="169" spans="1:190" ht="15.75" hidden="1" thickBot="1" x14ac:dyDescent="0.3">
      <c r="A169">
        <v>169</v>
      </c>
      <c r="C169" s="240" t="str">
        <f t="shared" ca="1" si="29"/>
        <v>0</v>
      </c>
      <c r="D169" s="240">
        <f t="shared" ca="1" si="29"/>
        <v>0</v>
      </c>
      <c r="E169" s="240">
        <f t="shared" ca="1" si="29"/>
        <v>0</v>
      </c>
      <c r="F169" s="240" t="str">
        <f t="shared" ca="1" si="29"/>
        <v>-</v>
      </c>
      <c r="G169" s="47" t="e">
        <f>INDEX($I$2:$FN$2,ROWS(G$2:G169))</f>
        <v>#REF!</v>
      </c>
      <c r="H169">
        <v>0</v>
      </c>
      <c r="I169">
        <f ca="1">IF(AND($B169&gt;0,SUM(I$3:I168)=0,SUM($H169:H169)=0),$B169,0)</f>
        <v>0</v>
      </c>
      <c r="J169">
        <f ca="1">IF(AND($B169&gt;0,SUM(J$3:J168)=0,SUM($H169:I169)=0),$B169,0)</f>
        <v>0</v>
      </c>
      <c r="K169">
        <f ca="1">IF(AND($B169&gt;0,SUM(K$3:K168)=0,SUM($H169:J169)=0),$B169,0)</f>
        <v>0</v>
      </c>
      <c r="L169">
        <f ca="1">IF(AND($B169&gt;0,SUM(L$3:L168)=0,SUM($H169:K169)=0),$B169,0)</f>
        <v>0</v>
      </c>
      <c r="M169">
        <f ca="1">IF(AND($B169&gt;0,SUM(M$3:M168)=0,SUM($H169:L169)=0),$B169,0)</f>
        <v>0</v>
      </c>
      <c r="N169">
        <f ca="1">IF(AND($B169&gt;0,SUM(N$3:N168)=0,SUM($H169:M169)=0),$B169,0)</f>
        <v>0</v>
      </c>
      <c r="O169">
        <f ca="1">IF(AND($B169&gt;0,SUM(O$3:O168)=0,SUM($H169:N169)=0),$B169,0)</f>
        <v>0</v>
      </c>
      <c r="P169">
        <f ca="1">IF(AND($B169&gt;0,SUM(P$3:P168)=0,SUM($H169:O169)=0),$B169,0)</f>
        <v>0</v>
      </c>
      <c r="Q169">
        <f ca="1">IF(AND($B169&gt;0,SUM(Q$3:Q168)=0,SUM($H169:P169)=0),$B169,0)</f>
        <v>0</v>
      </c>
      <c r="R169">
        <f ca="1">IF(AND($B169&gt;0,SUM(R$3:R168)=0,SUM($H169:Q169)=0),$B169,0)</f>
        <v>0</v>
      </c>
      <c r="S169">
        <f ca="1">IF(AND($B169&gt;0,SUM(S$3:S168)=0,SUM($H169:R169)=0),$B169,0)</f>
        <v>0</v>
      </c>
      <c r="T169">
        <f ca="1">IF(AND($B169&gt;0,SUM(T$3:T168)=0,SUM($H169:S169)=0),$B169,0)</f>
        <v>0</v>
      </c>
      <c r="U169">
        <f ca="1">IF(AND($B169&gt;0,SUM(U$3:U168)=0,SUM($H169:T169)=0),$B169,0)</f>
        <v>0</v>
      </c>
      <c r="V169">
        <f ca="1">IF(AND($B169&gt;0,SUM(V$3:V168)=0,SUM($H169:U169)=0),$B169,0)</f>
        <v>0</v>
      </c>
      <c r="W169">
        <f ca="1">IF(AND($B169&gt;0,SUM(W$3:W168)=0,SUM($H169:V169)=0),$B169,0)</f>
        <v>0</v>
      </c>
      <c r="X169">
        <f ca="1">IF(AND($B169&gt;0,SUM(X$3:X168)=0,SUM($H169:W169)=0),$B169,0)</f>
        <v>0</v>
      </c>
      <c r="Y169">
        <f ca="1">IF(AND($B169&gt;0,SUM(Y$3:Y168)=0,SUM($H169:X169)=0),$B169,0)</f>
        <v>0</v>
      </c>
      <c r="Z169">
        <f ca="1">IF(AND($B169&gt;0,SUM(Z$3:Z168)=0,SUM($H169:Y169)=0),$B169,0)</f>
        <v>0</v>
      </c>
      <c r="AA169">
        <f ca="1">IF(AND($B169&gt;0,SUM(AA$3:AA168)=0,SUM($H169:Z169)=0),$B169,0)</f>
        <v>0</v>
      </c>
      <c r="AB169">
        <f ca="1">IF(AND($B169&gt;0,SUM(AB$3:AB168)=0,SUM($H169:AA169)=0),$B169,0)</f>
        <v>0</v>
      </c>
      <c r="AC169">
        <f ca="1">IF(AND($B169&gt;0,SUM(AC$3:AC168)=0,SUM($H169:AB169)=0),$B169,0)</f>
        <v>0</v>
      </c>
      <c r="AD169">
        <f ca="1">IF(AND($B169&gt;0,SUM(AD$3:AD168)=0,SUM($H169:AC169)=0),$B169,0)</f>
        <v>0</v>
      </c>
      <c r="AE169">
        <f ca="1">IF(AND($B169&gt;0,SUM(AE$3:AE168)=0,SUM($H169:AD169)=0),$B169,0)</f>
        <v>0</v>
      </c>
      <c r="AF169">
        <f ca="1">IF(AND($B169&gt;0,SUM(AF$3:AF168)=0,SUM($H169:AE169)=0),$B169,0)</f>
        <v>0</v>
      </c>
      <c r="AG169">
        <f ca="1">IF(AND($B169&gt;0,SUM(AG$3:AG168)=0,SUM($H169:AF169)=0),$B169,0)</f>
        <v>0</v>
      </c>
      <c r="AH169">
        <f ca="1">IF(AND($B169&gt;0,SUM(AH$3:AH168)=0,SUM($H169:AG169)=0),$B169,0)</f>
        <v>0</v>
      </c>
      <c r="AI169">
        <f ca="1">IF(AND($B169&gt;0,SUM(AI$3:AI168)=0,SUM($H169:AH169)=0),$B169,0)</f>
        <v>0</v>
      </c>
      <c r="AJ169">
        <f ca="1">IF(AND($B169&gt;0,SUM(AJ$3:AJ168)=0,SUM($H169:AI169)=0),$B169,0)</f>
        <v>0</v>
      </c>
      <c r="AK169">
        <f ca="1">IF(AND($B169&gt;0,SUM(AK$3:AK168)=0,SUM($H169:AJ169)=0),$B169,0)</f>
        <v>0</v>
      </c>
      <c r="AL169">
        <f ca="1">IF(AND($B169&gt;0,SUM(AL$3:AL168)=0,SUM($H169:AK169)=0),$B169,0)</f>
        <v>0</v>
      </c>
      <c r="AM169">
        <f ca="1">IF(AND($B169&gt;0,SUM(AM$3:AM168)=0,SUM($H169:AL169)=0),$B169,0)</f>
        <v>0</v>
      </c>
      <c r="AN169">
        <f ca="1">IF(AND($B169&gt;0,SUM(AN$3:AN168)=0,SUM($H169:AM169)=0),$B169,0)</f>
        <v>0</v>
      </c>
      <c r="AO169">
        <f ca="1">IF(AND($B169&gt;0,SUM(AO$3:AO168)=0,SUM($H169:AN169)=0),$B169,0)</f>
        <v>0</v>
      </c>
      <c r="AP169">
        <f ca="1">IF(AND($B169&gt;0,SUM(AP$3:AP168)=0,SUM($H169:AO169)=0),$B169,0)</f>
        <v>0</v>
      </c>
      <c r="AQ169">
        <f ca="1">IF(AND($B169&gt;0,SUM(AQ$3:AQ168)=0,SUM($H169:AP169)=0),$B169,0)</f>
        <v>0</v>
      </c>
      <c r="AR169">
        <f ca="1">IF(AND($B169&gt;0,SUM(AR$3:AR168)=0,SUM($H169:AQ169)=0),$B169,0)</f>
        <v>0</v>
      </c>
      <c r="AS169">
        <f ca="1">IF(AND($B169&gt;0,SUM(AS$3:AS168)=0,SUM($H169:AR169)=0),$B169,0)</f>
        <v>0</v>
      </c>
      <c r="AT169">
        <f ca="1">IF(AND($B169&gt;0,SUM(AT$3:AT168)=0,SUM($H169:AS169)=0),$B169,0)</f>
        <v>0</v>
      </c>
      <c r="AU169">
        <f ca="1">IF(AND($B169&gt;0,SUM(AU$3:AU168)=0,SUM($H169:AT169)=0),$B169,0)</f>
        <v>0</v>
      </c>
      <c r="AV169">
        <f ca="1">IF(AND($B169&gt;0,SUM(AV$3:AV168)=0,SUM($H169:AU169)=0),$B169,0)</f>
        <v>0</v>
      </c>
      <c r="AW169">
        <f ca="1">IF(AND($B169&gt;0,SUM(AW$3:AW168)=0,SUM($H169:AV169)=0),$B169,0)</f>
        <v>0</v>
      </c>
      <c r="AX169">
        <f ca="1">IF(AND($B169&gt;0,SUM(AX$3:AX168)=0,SUM($H169:AW169)=0),$B169,0)</f>
        <v>0</v>
      </c>
      <c r="AY169">
        <f ca="1">IF(AND($B169&gt;0,SUM(AY$3:AY168)=0,SUM($H169:AX169)=0),$B169,0)</f>
        <v>0</v>
      </c>
      <c r="AZ169">
        <f ca="1">IF(AND($B169&gt;0,SUM(AZ$3:AZ168)=0,SUM($H169:AY169)=0),$B169,0)</f>
        <v>0</v>
      </c>
      <c r="BA169">
        <f ca="1">IF(AND($B169&gt;0,SUM(BA$3:BA168)=0,SUM($H169:AZ169)=0),$B169,0)</f>
        <v>0</v>
      </c>
      <c r="BB169">
        <f ca="1">IF(AND($B169&gt;0,SUM(BB$3:BB168)=0,SUM($H169:BA169)=0),$B169,0)</f>
        <v>0</v>
      </c>
      <c r="BC169">
        <f ca="1">IF(AND($B169&gt;0,SUM(BC$3:BC168)=0,SUM($H169:BB169)=0),$B169,0)</f>
        <v>0</v>
      </c>
      <c r="BD169">
        <f ca="1">IF(AND($B169&gt;0,SUM(BD$3:BD168)=0,SUM($H169:BC169)=0),$B169,0)</f>
        <v>0</v>
      </c>
      <c r="BE169">
        <f ca="1">IF(AND($B169&gt;0,SUM(BE$3:BE168)=0,SUM($H169:BD169)=0),$B169,0)</f>
        <v>0</v>
      </c>
      <c r="BF169">
        <f ca="1">IF(AND($B169&gt;0,SUM(BF$3:BF168)=0,SUM($H169:BE169)=0),$B169,0)</f>
        <v>0</v>
      </c>
      <c r="BG169">
        <f ca="1">IF(AND($B169&gt;0,SUM(BG$3:BG168)=0,SUM($H169:BF169)=0),$B169,0)</f>
        <v>0</v>
      </c>
      <c r="BH169">
        <f ca="1">IF(AND($B169&gt;0,SUM(BH$3:BH168)=0,SUM($H169:BG169)=0),$B169,0)</f>
        <v>0</v>
      </c>
      <c r="BI169">
        <f ca="1">IF(AND($B169&gt;0,SUM(BI$3:BI168)=0,SUM($H169:BH169)=0),$B169,0)</f>
        <v>0</v>
      </c>
      <c r="BJ169">
        <f ca="1">IF(AND($B169&gt;0,SUM(BJ$3:BJ168)=0,SUM($H169:BI169)=0),$B169,0)</f>
        <v>0</v>
      </c>
      <c r="BK169">
        <f ca="1">IF(AND($B169&gt;0,SUM(BK$3:BK168)=0,SUM($H169:BJ169)=0),$B169,0)</f>
        <v>0</v>
      </c>
      <c r="BL169">
        <f ca="1">IF(AND($B169&gt;0,SUM(BL$3:BL168)=0,SUM($H169:BK169)=0),$B169,0)</f>
        <v>0</v>
      </c>
      <c r="BM169">
        <f ca="1">IF(AND($B169&gt;0,SUM(BM$3:BM168)=0,SUM($H169:BL169)=0),$B169,0)</f>
        <v>0</v>
      </c>
      <c r="BN169">
        <f ca="1">IF(AND($B169&gt;0,SUM(BN$3:BN168)=0,SUM($H169:BM169)=0),$B169,0)</f>
        <v>0</v>
      </c>
      <c r="BO169">
        <f ca="1">IF(AND($B169&gt;0,SUM(BO$3:BO168)=0,SUM($H169:BN169)=0),$B169,0)</f>
        <v>0</v>
      </c>
      <c r="BP169">
        <f ca="1">IF(AND($B169&gt;0,SUM(BP$3:BP168)=0,SUM($H169:BO169)=0),$B169,0)</f>
        <v>0</v>
      </c>
      <c r="BQ169">
        <f ca="1">IF(AND($B169&gt;0,SUM(BQ$3:BQ168)=0,SUM($H169:BP169)=0),$B169,0)</f>
        <v>0</v>
      </c>
      <c r="BR169">
        <f ca="1">IF(AND($B169&gt;0,SUM(BR$3:BR168)=0,SUM($H169:BQ169)=0),$B169,0)</f>
        <v>0</v>
      </c>
      <c r="BS169">
        <f ca="1">IF(AND($B169&gt;0,SUM(BS$3:BS168)=0,SUM($H169:BR169)=0),$B169,0)</f>
        <v>0</v>
      </c>
      <c r="BT169">
        <f ca="1">IF(AND($B169&gt;0,SUM(BT$3:BT168)=0,SUM($H169:BS169)=0),$B169,0)</f>
        <v>0</v>
      </c>
      <c r="BU169">
        <f ca="1">IF(AND($B169&gt;0,SUM(BU$3:BU168)=0,SUM($H169:BT169)=0),$B169,0)</f>
        <v>0</v>
      </c>
      <c r="BV169">
        <f ca="1">IF(AND($B169&gt;0,SUM(BV$3:BV168)=0,SUM($H169:BU169)=0),$B169,0)</f>
        <v>0</v>
      </c>
      <c r="BW169">
        <f ca="1">IF(AND($B169&gt;0,SUM(BW$3:BW168)=0,SUM($H169:BV169)=0),$B169,0)</f>
        <v>0</v>
      </c>
      <c r="BX169">
        <f ca="1">IF(AND($B169&gt;0,SUM(BX$3:BX168)=0,SUM($H169:BW169)=0),$B169,0)</f>
        <v>0</v>
      </c>
      <c r="BY169">
        <f ca="1">IF(AND($B169&gt;0,SUM(BY$3:BY168)=0,SUM($H169:BX169)=0),$B169,0)</f>
        <v>0</v>
      </c>
      <c r="BZ169">
        <f ca="1">IF(AND($B169&gt;0,SUM(BZ$3:BZ168)=0,SUM($H169:BY169)=0),$B169,0)</f>
        <v>0</v>
      </c>
      <c r="CA169">
        <f ca="1">IF(AND($B169&gt;0,SUM(CA$3:CA168)=0,SUM($H169:BZ169)=0),$B169,0)</f>
        <v>0</v>
      </c>
      <c r="CB169">
        <f ca="1">IF(AND($B169&gt;0,SUM(CB$3:CB168)=0,SUM($H169:CA169)=0),$B169,0)</f>
        <v>0</v>
      </c>
      <c r="CC169">
        <f ca="1">IF(AND($B169&gt;0,SUM(CC$3:CC168)=0,SUM($H169:CB169)=0),$B169,0)</f>
        <v>0</v>
      </c>
      <c r="CD169">
        <f ca="1">IF(AND($B169&gt;0,SUM(CD$3:CD168)=0,SUM($H169:CC169)=0),$B169,0)</f>
        <v>0</v>
      </c>
      <c r="CE169">
        <f ca="1">IF(AND($B169&gt;0,SUM(CE$3:CE168)=0,SUM($H169:CD169)=0),$B169,0)</f>
        <v>0</v>
      </c>
      <c r="CF169">
        <f ca="1">IF(AND($B169&gt;0,SUM(CF$3:CF168)=0,SUM($H169:CE169)=0),$B169,0)</f>
        <v>0</v>
      </c>
      <c r="CG169">
        <f ca="1">IF(AND($B169&gt;0,SUM(CG$3:CG168)=0,SUM($H169:CF169)=0),$B169,0)</f>
        <v>0</v>
      </c>
      <c r="CH169">
        <f ca="1">IF(AND($B169&gt;0,SUM(CH$3:CH168)=0,SUM($H169:CG169)=0),$B169,0)</f>
        <v>0</v>
      </c>
      <c r="CI169">
        <f ca="1">IF(AND($B169&gt;0,SUM(CI$3:CI168)=0,SUM($H169:CH169)=0),$B169,0)</f>
        <v>0</v>
      </c>
      <c r="CJ169">
        <f ca="1">IF(AND($B169&gt;0,SUM(CJ$3:CJ168)=0,SUM($H169:CI169)=0),$B169,0)</f>
        <v>0</v>
      </c>
      <c r="CK169">
        <f ca="1">IF(AND($B169&gt;0,SUM(CK$3:CK168)=0,SUM($H169:CJ169)=0),$B169,0)</f>
        <v>0</v>
      </c>
      <c r="CL169">
        <f ca="1">IF(AND($B169&gt;0,SUM(CL$3:CL168)=0,SUM($H169:CK169)=0),$B169,0)</f>
        <v>0</v>
      </c>
      <c r="CM169">
        <f ca="1">IF(AND($B169&gt;0,SUM(CM$3:CM168)=0,SUM($H169:CL169)=0),$B169,0)</f>
        <v>0</v>
      </c>
      <c r="CN169">
        <f ca="1">IF(AND($B169&gt;0,SUM(CN$3:CN168)=0,SUM($H169:CM169)=0),$B169,0)</f>
        <v>0</v>
      </c>
      <c r="CO169">
        <f ca="1">IF(AND($B169&gt;0,SUM(CO$3:CO168)=0,SUM($H169:CN169)=0),$B169,0)</f>
        <v>0</v>
      </c>
      <c r="CP169">
        <f ca="1">IF(AND($B169&gt;0,SUM(CP$3:CP168)=0,SUM($H169:CO169)=0),$B169,0)</f>
        <v>0</v>
      </c>
      <c r="CQ169">
        <f ca="1">IF(AND($B169&gt;0,SUM(CQ$3:CQ168)=0,SUM($H169:CP169)=0),$B169,0)</f>
        <v>0</v>
      </c>
      <c r="CR169">
        <f ca="1">IF(AND($B169&gt;0,SUM(CR$3:CR168)=0,SUM($H169:CQ169)=0),$B169,0)</f>
        <v>0</v>
      </c>
      <c r="CS169">
        <f ca="1">IF(AND($B169&gt;0,SUM(CS$3:CS168)=0,SUM($H169:CR169)=0),$B169,0)</f>
        <v>0</v>
      </c>
      <c r="CT169">
        <f ca="1">IF(AND($B169&gt;0,SUM(CT$3:CT168)=0,SUM($H169:CS169)=0),$B169,0)</f>
        <v>0</v>
      </c>
      <c r="CU169">
        <f ca="1">IF(AND($B169&gt;0,SUM(CU$3:CU168)=0,SUM($H169:CT169)=0),$B169,0)</f>
        <v>0</v>
      </c>
      <c r="CV169">
        <f ca="1">IF(AND($B169&gt;0,SUM(CV$3:CV168)=0,SUM($H169:CU169)=0),$B169,0)</f>
        <v>0</v>
      </c>
      <c r="CW169">
        <f ca="1">IF(AND($B169&gt;0,SUM(CW$3:CW168)=0,SUM($H169:CV169)=0),$B169,0)</f>
        <v>0</v>
      </c>
      <c r="CX169">
        <f ca="1">IF(AND($B169&gt;0,SUM(CX$3:CX168)=0,SUM($H169:CW169)=0),$B169,0)</f>
        <v>0</v>
      </c>
      <c r="CY169">
        <f ca="1">IF(AND($B169&gt;0,SUM(CY$3:CY168)=0,SUM($H169:CX169)=0),$B169,0)</f>
        <v>0</v>
      </c>
      <c r="CZ169">
        <f ca="1">IF(AND($B169&gt;0,SUM(CZ$3:CZ168)=0,SUM($H169:CY169)=0),$B169,0)</f>
        <v>0</v>
      </c>
      <c r="DA169">
        <f ca="1">IF(AND($B169&gt;0,SUM(DA$3:DA168)=0,SUM($H169:CZ169)=0),$B169,0)</f>
        <v>0</v>
      </c>
      <c r="DB169">
        <f ca="1">IF(AND($B169&gt;0,SUM(DB$3:DB168)=0,SUM($H169:DA169)=0),$B169,0)</f>
        <v>0</v>
      </c>
      <c r="DC169">
        <f ca="1">IF(AND($B169&gt;0,SUM(DC$3:DC168)=0,SUM($H169:DB169)=0),$B169,0)</f>
        <v>0</v>
      </c>
      <c r="DD169">
        <f ca="1">IF(AND($B169&gt;0,SUM(DD$3:DD168)=0,SUM($H169:DC169)=0),$B169,0)</f>
        <v>0</v>
      </c>
      <c r="DE169">
        <f ca="1">IF(AND($B169&gt;0,SUM(DE$3:DE168)=0,SUM($H169:DD169)=0),$B169,0)</f>
        <v>0</v>
      </c>
      <c r="DF169">
        <f ca="1">IF(AND($B169&gt;0,SUM(DF$3:DF168)=0,SUM($H169:DE169)=0),$B169,0)</f>
        <v>0</v>
      </c>
      <c r="DG169">
        <f ca="1">IF(AND($B169&gt;0,SUM(DG$3:DG168)=0,SUM($H169:DF169)=0),$B169,0)</f>
        <v>0</v>
      </c>
      <c r="DH169">
        <f ca="1">IF(AND($B169&gt;0,SUM(DH$3:DH168)=0,SUM($H169:DG169)=0),$B169,0)</f>
        <v>0</v>
      </c>
      <c r="DI169">
        <f ca="1">IF(AND($B169&gt;0,SUM(DI$3:DI168)=0,SUM($H169:DH169)=0),$B169,0)</f>
        <v>0</v>
      </c>
      <c r="DJ169">
        <f ca="1">IF(AND($B169&gt;0,SUM(DJ$3:DJ168)=0,SUM($H169:DI169)=0),$B169,0)</f>
        <v>0</v>
      </c>
      <c r="DK169">
        <f ca="1">IF(AND($B169&gt;0,SUM(DK$3:DK168)=0,SUM($H169:DJ169)=0),$B169,0)</f>
        <v>0</v>
      </c>
      <c r="DL169">
        <f ca="1">IF(AND($B169&gt;0,SUM(DL$3:DL168)=0,SUM($H169:DK169)=0),$B169,0)</f>
        <v>0</v>
      </c>
      <c r="DM169">
        <f ca="1">IF(AND($B169&gt;0,SUM(DM$3:DM168)=0,SUM($H169:DL169)=0),$B169,0)</f>
        <v>0</v>
      </c>
      <c r="DN169">
        <f ca="1">IF(AND($B169&gt;0,SUM(DN$3:DN168)=0,SUM($H169:DM169)=0),$B169,0)</f>
        <v>0</v>
      </c>
      <c r="DO169">
        <f ca="1">IF(AND($B169&gt;0,SUM(DO$3:DO168)=0,SUM($H169:DN169)=0),$B169,0)</f>
        <v>0</v>
      </c>
      <c r="DP169">
        <f ca="1">IF(AND($B169&gt;0,SUM(DP$3:DP168)=0,SUM($H169:DO169)=0),$B169,0)</f>
        <v>0</v>
      </c>
      <c r="DQ169">
        <f ca="1">IF(AND($B169&gt;0,SUM(DQ$3:DQ168)=0,SUM($H169:DP169)=0),$B169,0)</f>
        <v>0</v>
      </c>
      <c r="DR169">
        <f ca="1">IF(AND($B169&gt;0,SUM(DR$3:DR168)=0,SUM($H169:DQ169)=0),$B169,0)</f>
        <v>0</v>
      </c>
      <c r="DS169">
        <f ca="1">IF(AND($B169&gt;0,SUM(DS$3:DS168)=0,SUM($H169:DR169)=0),$B169,0)</f>
        <v>0</v>
      </c>
      <c r="DT169">
        <f ca="1">IF(AND($B169&gt;0,SUM(DT$3:DT168)=0,SUM($H169:DS169)=0),$B169,0)</f>
        <v>0</v>
      </c>
      <c r="DU169">
        <f ca="1">IF(AND($B169&gt;0,SUM(DU$3:DU168)=0,SUM($H169:DT169)=0),$B169,0)</f>
        <v>0</v>
      </c>
      <c r="DV169">
        <f ca="1">IF(AND($B169&gt;0,SUM(DV$3:DV168)=0,SUM($H169:DU169)=0),$B169,0)</f>
        <v>0</v>
      </c>
      <c r="DW169">
        <f ca="1">IF(AND($B169&gt;0,SUM(DW$3:DW168)=0,SUM($H169:DV169)=0),$B169,0)</f>
        <v>0</v>
      </c>
      <c r="DX169">
        <f ca="1">IF(AND($B169&gt;0,SUM(DX$3:DX168)=0,SUM($H169:DW169)=0),$B169,0)</f>
        <v>0</v>
      </c>
      <c r="DY169">
        <f ca="1">IF(AND($B169&gt;0,SUM(DY$3:DY168)=0,SUM($H169:DX169)=0),$B169,0)</f>
        <v>0</v>
      </c>
      <c r="DZ169">
        <f ca="1">IF(AND($B169&gt;0,SUM(DZ$3:DZ168)=0,SUM($H169:DY169)=0),$B169,0)</f>
        <v>0</v>
      </c>
      <c r="EA169">
        <f ca="1">IF(AND($B169&gt;0,SUM(EA$3:EA168)=0,SUM($H169:DZ169)=0),$B169,0)</f>
        <v>0</v>
      </c>
      <c r="EB169">
        <f ca="1">IF(AND($B169&gt;0,SUM(EB$3:EB168)=0,SUM($H169:EA169)=0),$B169,0)</f>
        <v>0</v>
      </c>
      <c r="EC169">
        <f ca="1">IF(AND($B169&gt;0,SUM(EC$3:EC168)=0,SUM($H169:EB169)=0),$B169,0)</f>
        <v>0</v>
      </c>
      <c r="ED169">
        <f ca="1">IF(AND($B169&gt;0,SUM(ED$3:ED168)=0,SUM($H169:EC169)=0),$B169,0)</f>
        <v>0</v>
      </c>
      <c r="EE169">
        <f ca="1">IF(AND($B169&gt;0,SUM(EE$3:EE168)=0,SUM($H169:ED169)=0),$B169,0)</f>
        <v>0</v>
      </c>
      <c r="EF169">
        <f ca="1">IF(AND($B169&gt;0,SUM(EF$3:EF168)=0,SUM($H169:EE169)=0),$B169,0)</f>
        <v>0</v>
      </c>
      <c r="EG169">
        <f ca="1">IF(AND($B169&gt;0,SUM(EG$3:EG168)=0,SUM($H169:EF169)=0),$B169,0)</f>
        <v>0</v>
      </c>
      <c r="EH169">
        <f ca="1">IF(AND($B169&gt;0,SUM(EH$3:EH168)=0,SUM($H169:EG169)=0),$B169,0)</f>
        <v>0</v>
      </c>
      <c r="EI169">
        <f ca="1">IF(AND($B169&gt;0,SUM(EI$3:EI168)=0,SUM($H169:EH169)=0),$B169,0)</f>
        <v>0</v>
      </c>
      <c r="EJ169">
        <f ca="1">IF(AND($B169&gt;0,SUM(EJ$3:EJ168)=0,SUM($H169:EI169)=0),$B169,0)</f>
        <v>0</v>
      </c>
      <c r="EK169">
        <f ca="1">IF(AND($B169&gt;0,SUM(EK$3:EK168)=0,SUM($H169:EJ169)=0),$B169,0)</f>
        <v>0</v>
      </c>
      <c r="EL169">
        <f ca="1">IF(AND($B169&gt;0,SUM(EL$3:EL168)=0,SUM($H169:EK169)=0),$B169,0)</f>
        <v>0</v>
      </c>
      <c r="EM169">
        <f ca="1">IF(AND($B169&gt;0,SUM(EM$3:EM168)=0,SUM($H169:EL169)=0),$B169,0)</f>
        <v>0</v>
      </c>
      <c r="EN169">
        <f ca="1">IF(AND($B169&gt;0,SUM(EN$3:EN168)=0,SUM($H169:EM169)=0),$B169,0)</f>
        <v>0</v>
      </c>
      <c r="EO169">
        <f ca="1">IF(AND($B169&gt;0,SUM(EO$3:EO168)=0,SUM($H169:EN169)=0),$B169,0)</f>
        <v>0</v>
      </c>
      <c r="EP169">
        <f ca="1">IF(AND($B169&gt;0,SUM(EP$3:EP168)=0,SUM($H169:EO169)=0),$B169,0)</f>
        <v>0</v>
      </c>
      <c r="EQ169">
        <f ca="1">IF(AND($B169&gt;0,SUM(EQ$3:EQ168)=0,SUM($H169:EP169)=0),$B169,0)</f>
        <v>0</v>
      </c>
      <c r="ER169">
        <f ca="1">IF(AND($B169&gt;0,SUM(ER$3:ER168)=0,SUM($H169:EQ169)=0),$B169,0)</f>
        <v>0</v>
      </c>
      <c r="ES169">
        <f ca="1">IF(AND($B169&gt;0,SUM(ES$3:ES168)=0,SUM($H169:ER169)=0),$B169,0)</f>
        <v>0</v>
      </c>
      <c r="ET169">
        <f ca="1">IF(AND($B169&gt;0,SUM(ET$3:ET168)=0,SUM($H169:ES169)=0),$B169,0)</f>
        <v>0</v>
      </c>
      <c r="EU169">
        <f ca="1">IF(AND($B169&gt;0,SUM(EU$3:EU168)=0,SUM($H169:ET169)=0),$B169,0)</f>
        <v>0</v>
      </c>
      <c r="EV169">
        <f ca="1">IF(AND($B169&gt;0,SUM(EV$3:EV168)=0,SUM($H169:EU169)=0),$B169,0)</f>
        <v>0</v>
      </c>
      <c r="EW169">
        <f ca="1">IF(AND($B169&gt;0,SUM(EW$3:EW168)=0,SUM($H169:EV169)=0),$B169,0)</f>
        <v>0</v>
      </c>
      <c r="EX169">
        <f ca="1">IF(AND($B169&gt;0,SUM(EX$3:EX168)=0,SUM($H169:EW169)=0),$B169,0)</f>
        <v>0</v>
      </c>
      <c r="EY169">
        <f ca="1">IF(AND($B169&gt;0,SUM(EY$3:EY168)=0,SUM($H169:EX169)=0),$B169,0)</f>
        <v>0</v>
      </c>
      <c r="EZ169">
        <f ca="1">IF(AND($B169&gt;0,SUM(EZ$3:EZ168)=0,SUM($H169:EY169)=0),$B169,0)</f>
        <v>0</v>
      </c>
      <c r="FA169">
        <f ca="1">IF(AND($B169&gt;0,SUM(FA$3:FA168)=0,SUM($H169:EZ169)=0),$B169,0)</f>
        <v>0</v>
      </c>
      <c r="FB169">
        <f ca="1">IF(AND($B169&gt;0,SUM(FB$3:FB168)=0,SUM($H169:FA169)=0),$B169,0)</f>
        <v>0</v>
      </c>
      <c r="FC169">
        <f ca="1">IF(AND($B169&gt;0,SUM(FC$3:FC168)=0,SUM($H169:FB169)=0),$B169,0)</f>
        <v>0</v>
      </c>
      <c r="FD169">
        <f ca="1">IF(AND($B169&gt;0,SUM(FD$3:FD168)=0,SUM($H169:FC169)=0),$B169,0)</f>
        <v>0</v>
      </c>
      <c r="FE169">
        <f ca="1">IF(AND($B169&gt;0,SUM(FE$3:FE168)=0,SUM($H169:FD169)=0),$B169,0)</f>
        <v>0</v>
      </c>
      <c r="FF169">
        <f ca="1">IF(AND($B169&gt;0,SUM(FF$3:FF168)=0,SUM($H169:FE169)=0),$B169,0)</f>
        <v>0</v>
      </c>
      <c r="FG169">
        <f ca="1">IF(AND($B169&gt;0,SUM(FG$3:FG168)=0,SUM($H169:FF169)=0),$B169,0)</f>
        <v>0</v>
      </c>
      <c r="FH169">
        <f ca="1">IF(AND($B169&gt;0,SUM(FH$3:FH168)=0,SUM($H169:FG169)=0),$B169,0)</f>
        <v>0</v>
      </c>
      <c r="FI169">
        <f ca="1">IF(AND($B169&gt;0,SUM(FI$3:FI168)=0,SUM($H169:FH169)=0),$B169,0)</f>
        <v>0</v>
      </c>
      <c r="FJ169">
        <f ca="1">IF(AND($B169&gt;0,SUM(FJ$3:FJ168)=0,SUM($H169:FI169)=0),$B169,0)</f>
        <v>0</v>
      </c>
      <c r="FK169">
        <f ca="1">IF(AND($B169&gt;0,SUM(FK$3:FK168)=0,SUM($H169:FJ169)=0),$B169,0)</f>
        <v>0</v>
      </c>
      <c r="FL169">
        <f ca="1">IF(AND($B169&gt;0,SUM(FL$3:FL168)=0,SUM($H169:FK169)=0),$B169,0)</f>
        <v>0</v>
      </c>
      <c r="FM169">
        <f ca="1">IF(AND($B169&gt;0,SUM(FM$3:FM168)=0,SUM($H169:FL169)=0),$B169,0)</f>
        <v>0</v>
      </c>
      <c r="FN169">
        <f ca="1">IF(AND($B169&gt;0,SUM(FN$3:FN168)=0,SUM($H169:FM169)=0),$B169,0)</f>
        <v>0</v>
      </c>
      <c r="FS169" s="67" t="str">
        <f ca="1">ValintaohjelmaCentral!$C45</f>
        <v>0</v>
      </c>
      <c r="FT169" s="352"/>
      <c r="FU169" s="353"/>
      <c r="FV169" s="374" t="str">
        <f ca="1">ValintaohjelmaCentral!$G45</f>
        <v>-</v>
      </c>
      <c r="FY169" s="67" t="str">
        <f ca="1">ValintaohjelmaCentral!$C45</f>
        <v>0</v>
      </c>
      <c r="FZ169" s="352"/>
      <c r="GA169" s="353"/>
      <c r="GB169" s="374" t="str">
        <f ca="1">ValintaohjelmaCentral!$G45</f>
        <v>-</v>
      </c>
      <c r="GE169" s="67" t="str">
        <f ca="1">ValintaohjelmaCentral!$C45</f>
        <v>0</v>
      </c>
      <c r="GF169" s="352"/>
      <c r="GG169" s="353"/>
      <c r="GH169" s="374" t="str">
        <f ca="1">ValintaohjelmaCentral!$G45</f>
        <v>-</v>
      </c>
    </row>
    <row r="170" spans="1:190" ht="15.75" hidden="1" thickBot="1" x14ac:dyDescent="0.3">
      <c r="A170">
        <v>170</v>
      </c>
      <c r="C170" s="240" t="str">
        <f t="shared" ca="1" si="29"/>
        <v>0</v>
      </c>
      <c r="D170" s="240">
        <f t="shared" ca="1" si="29"/>
        <v>0</v>
      </c>
      <c r="E170" s="240">
        <f t="shared" ca="1" si="29"/>
        <v>0</v>
      </c>
      <c r="F170" s="240" t="str">
        <f t="shared" ca="1" si="29"/>
        <v>-</v>
      </c>
      <c r="G170" s="47" t="e">
        <f>INDEX($I$2:$FN$2,ROWS(G$2:G170))</f>
        <v>#REF!</v>
      </c>
      <c r="H170">
        <v>0</v>
      </c>
      <c r="I170">
        <f ca="1">IF(AND($B170&gt;0,SUM(I$3:I169)=0,SUM($H170:H170)=0),$B170,0)</f>
        <v>0</v>
      </c>
      <c r="J170">
        <f ca="1">IF(AND($B170&gt;0,SUM(J$3:J169)=0,SUM($H170:I170)=0),$B170,0)</f>
        <v>0</v>
      </c>
      <c r="K170">
        <f ca="1">IF(AND($B170&gt;0,SUM(K$3:K169)=0,SUM($H170:J170)=0),$B170,0)</f>
        <v>0</v>
      </c>
      <c r="L170">
        <f ca="1">IF(AND($B170&gt;0,SUM(L$3:L169)=0,SUM($H170:K170)=0),$B170,0)</f>
        <v>0</v>
      </c>
      <c r="M170">
        <f ca="1">IF(AND($B170&gt;0,SUM(M$3:M169)=0,SUM($H170:L170)=0),$B170,0)</f>
        <v>0</v>
      </c>
      <c r="N170">
        <f ca="1">IF(AND($B170&gt;0,SUM(N$3:N169)=0,SUM($H170:M170)=0),$B170,0)</f>
        <v>0</v>
      </c>
      <c r="O170">
        <f ca="1">IF(AND($B170&gt;0,SUM(O$3:O169)=0,SUM($H170:N170)=0),$B170,0)</f>
        <v>0</v>
      </c>
      <c r="P170">
        <f ca="1">IF(AND($B170&gt;0,SUM(P$3:P169)=0,SUM($H170:O170)=0),$B170,0)</f>
        <v>0</v>
      </c>
      <c r="Q170">
        <f ca="1">IF(AND($B170&gt;0,SUM(Q$3:Q169)=0,SUM($H170:P170)=0),$B170,0)</f>
        <v>0</v>
      </c>
      <c r="R170">
        <f ca="1">IF(AND($B170&gt;0,SUM(R$3:R169)=0,SUM($H170:Q170)=0),$B170,0)</f>
        <v>0</v>
      </c>
      <c r="S170">
        <f ca="1">IF(AND($B170&gt;0,SUM(S$3:S169)=0,SUM($H170:R170)=0),$B170,0)</f>
        <v>0</v>
      </c>
      <c r="T170">
        <f ca="1">IF(AND($B170&gt;0,SUM(T$3:T169)=0,SUM($H170:S170)=0),$B170,0)</f>
        <v>0</v>
      </c>
      <c r="U170">
        <f ca="1">IF(AND($B170&gt;0,SUM(U$3:U169)=0,SUM($H170:T170)=0),$B170,0)</f>
        <v>0</v>
      </c>
      <c r="V170">
        <f ca="1">IF(AND($B170&gt;0,SUM(V$3:V169)=0,SUM($H170:U170)=0),$B170,0)</f>
        <v>0</v>
      </c>
      <c r="W170">
        <f ca="1">IF(AND($B170&gt;0,SUM(W$3:W169)=0,SUM($H170:V170)=0),$B170,0)</f>
        <v>0</v>
      </c>
      <c r="X170">
        <f ca="1">IF(AND($B170&gt;0,SUM(X$3:X169)=0,SUM($H170:W170)=0),$B170,0)</f>
        <v>0</v>
      </c>
      <c r="Y170">
        <f ca="1">IF(AND($B170&gt;0,SUM(Y$3:Y169)=0,SUM($H170:X170)=0),$B170,0)</f>
        <v>0</v>
      </c>
      <c r="Z170">
        <f ca="1">IF(AND($B170&gt;0,SUM(Z$3:Z169)=0,SUM($H170:Y170)=0),$B170,0)</f>
        <v>0</v>
      </c>
      <c r="AA170">
        <f ca="1">IF(AND($B170&gt;0,SUM(AA$3:AA169)=0,SUM($H170:Z170)=0),$B170,0)</f>
        <v>0</v>
      </c>
      <c r="AB170">
        <f ca="1">IF(AND($B170&gt;0,SUM(AB$3:AB169)=0,SUM($H170:AA170)=0),$B170,0)</f>
        <v>0</v>
      </c>
      <c r="AC170">
        <f ca="1">IF(AND($B170&gt;0,SUM(AC$3:AC169)=0,SUM($H170:AB170)=0),$B170,0)</f>
        <v>0</v>
      </c>
      <c r="AD170">
        <f ca="1">IF(AND($B170&gt;0,SUM(AD$3:AD169)=0,SUM($H170:AC170)=0),$B170,0)</f>
        <v>0</v>
      </c>
      <c r="AE170">
        <f ca="1">IF(AND($B170&gt;0,SUM(AE$3:AE169)=0,SUM($H170:AD170)=0),$B170,0)</f>
        <v>0</v>
      </c>
      <c r="AF170">
        <f ca="1">IF(AND($B170&gt;0,SUM(AF$3:AF169)=0,SUM($H170:AE170)=0),$B170,0)</f>
        <v>0</v>
      </c>
      <c r="AG170">
        <f ca="1">IF(AND($B170&gt;0,SUM(AG$3:AG169)=0,SUM($H170:AF170)=0),$B170,0)</f>
        <v>0</v>
      </c>
      <c r="AH170">
        <f ca="1">IF(AND($B170&gt;0,SUM(AH$3:AH169)=0,SUM($H170:AG170)=0),$B170,0)</f>
        <v>0</v>
      </c>
      <c r="AI170">
        <f ca="1">IF(AND($B170&gt;0,SUM(AI$3:AI169)=0,SUM($H170:AH170)=0),$B170,0)</f>
        <v>0</v>
      </c>
      <c r="AJ170">
        <f ca="1">IF(AND($B170&gt;0,SUM(AJ$3:AJ169)=0,SUM($H170:AI170)=0),$B170,0)</f>
        <v>0</v>
      </c>
      <c r="AK170">
        <f ca="1">IF(AND($B170&gt;0,SUM(AK$3:AK169)=0,SUM($H170:AJ170)=0),$B170,0)</f>
        <v>0</v>
      </c>
      <c r="AL170">
        <f ca="1">IF(AND($B170&gt;0,SUM(AL$3:AL169)=0,SUM($H170:AK170)=0),$B170,0)</f>
        <v>0</v>
      </c>
      <c r="AM170">
        <f ca="1">IF(AND($B170&gt;0,SUM(AM$3:AM169)=0,SUM($H170:AL170)=0),$B170,0)</f>
        <v>0</v>
      </c>
      <c r="AN170">
        <f ca="1">IF(AND($B170&gt;0,SUM(AN$3:AN169)=0,SUM($H170:AM170)=0),$B170,0)</f>
        <v>0</v>
      </c>
      <c r="AO170">
        <f ca="1">IF(AND($B170&gt;0,SUM(AO$3:AO169)=0,SUM($H170:AN170)=0),$B170,0)</f>
        <v>0</v>
      </c>
      <c r="AP170">
        <f ca="1">IF(AND($B170&gt;0,SUM(AP$3:AP169)=0,SUM($H170:AO170)=0),$B170,0)</f>
        <v>0</v>
      </c>
      <c r="AQ170">
        <f ca="1">IF(AND($B170&gt;0,SUM(AQ$3:AQ169)=0,SUM($H170:AP170)=0),$B170,0)</f>
        <v>0</v>
      </c>
      <c r="AR170">
        <f ca="1">IF(AND($B170&gt;0,SUM(AR$3:AR169)=0,SUM($H170:AQ170)=0),$B170,0)</f>
        <v>0</v>
      </c>
      <c r="AS170">
        <f ca="1">IF(AND($B170&gt;0,SUM(AS$3:AS169)=0,SUM($H170:AR170)=0),$B170,0)</f>
        <v>0</v>
      </c>
      <c r="AT170">
        <f ca="1">IF(AND($B170&gt;0,SUM(AT$3:AT169)=0,SUM($H170:AS170)=0),$B170,0)</f>
        <v>0</v>
      </c>
      <c r="AU170">
        <f ca="1">IF(AND($B170&gt;0,SUM(AU$3:AU169)=0,SUM($H170:AT170)=0),$B170,0)</f>
        <v>0</v>
      </c>
      <c r="AV170">
        <f ca="1">IF(AND($B170&gt;0,SUM(AV$3:AV169)=0,SUM($H170:AU170)=0),$B170,0)</f>
        <v>0</v>
      </c>
      <c r="AW170">
        <f ca="1">IF(AND($B170&gt;0,SUM(AW$3:AW169)=0,SUM($H170:AV170)=0),$B170,0)</f>
        <v>0</v>
      </c>
      <c r="AX170">
        <f ca="1">IF(AND($B170&gt;0,SUM(AX$3:AX169)=0,SUM($H170:AW170)=0),$B170,0)</f>
        <v>0</v>
      </c>
      <c r="AY170">
        <f ca="1">IF(AND($B170&gt;0,SUM(AY$3:AY169)=0,SUM($H170:AX170)=0),$B170,0)</f>
        <v>0</v>
      </c>
      <c r="AZ170">
        <f ca="1">IF(AND($B170&gt;0,SUM(AZ$3:AZ169)=0,SUM($H170:AY170)=0),$B170,0)</f>
        <v>0</v>
      </c>
      <c r="BA170">
        <f ca="1">IF(AND($B170&gt;0,SUM(BA$3:BA169)=0,SUM($H170:AZ170)=0),$B170,0)</f>
        <v>0</v>
      </c>
      <c r="BB170">
        <f ca="1">IF(AND($B170&gt;0,SUM(BB$3:BB169)=0,SUM($H170:BA170)=0),$B170,0)</f>
        <v>0</v>
      </c>
      <c r="BC170">
        <f ca="1">IF(AND($B170&gt;0,SUM(BC$3:BC169)=0,SUM($H170:BB170)=0),$B170,0)</f>
        <v>0</v>
      </c>
      <c r="BD170">
        <f ca="1">IF(AND($B170&gt;0,SUM(BD$3:BD169)=0,SUM($H170:BC170)=0),$B170,0)</f>
        <v>0</v>
      </c>
      <c r="BE170">
        <f ca="1">IF(AND($B170&gt;0,SUM(BE$3:BE169)=0,SUM($H170:BD170)=0),$B170,0)</f>
        <v>0</v>
      </c>
      <c r="BF170">
        <f ca="1">IF(AND($B170&gt;0,SUM(BF$3:BF169)=0,SUM($H170:BE170)=0),$B170,0)</f>
        <v>0</v>
      </c>
      <c r="BG170">
        <f ca="1">IF(AND($B170&gt;0,SUM(BG$3:BG169)=0,SUM($H170:BF170)=0),$B170,0)</f>
        <v>0</v>
      </c>
      <c r="BH170">
        <f ca="1">IF(AND($B170&gt;0,SUM(BH$3:BH169)=0,SUM($H170:BG170)=0),$B170,0)</f>
        <v>0</v>
      </c>
      <c r="BI170">
        <f ca="1">IF(AND($B170&gt;0,SUM(BI$3:BI169)=0,SUM($H170:BH170)=0),$B170,0)</f>
        <v>0</v>
      </c>
      <c r="BJ170">
        <f ca="1">IF(AND($B170&gt;0,SUM(BJ$3:BJ169)=0,SUM($H170:BI170)=0),$B170,0)</f>
        <v>0</v>
      </c>
      <c r="BK170">
        <f ca="1">IF(AND($B170&gt;0,SUM(BK$3:BK169)=0,SUM($H170:BJ170)=0),$B170,0)</f>
        <v>0</v>
      </c>
      <c r="BL170">
        <f ca="1">IF(AND($B170&gt;0,SUM(BL$3:BL169)=0,SUM($H170:BK170)=0),$B170,0)</f>
        <v>0</v>
      </c>
      <c r="BM170">
        <f ca="1">IF(AND($B170&gt;0,SUM(BM$3:BM169)=0,SUM($H170:BL170)=0),$B170,0)</f>
        <v>0</v>
      </c>
      <c r="BN170">
        <f ca="1">IF(AND($B170&gt;0,SUM(BN$3:BN169)=0,SUM($H170:BM170)=0),$B170,0)</f>
        <v>0</v>
      </c>
      <c r="BO170">
        <f ca="1">IF(AND($B170&gt;0,SUM(BO$3:BO169)=0,SUM($H170:BN170)=0),$B170,0)</f>
        <v>0</v>
      </c>
      <c r="BP170">
        <f ca="1">IF(AND($B170&gt;0,SUM(BP$3:BP169)=0,SUM($H170:BO170)=0),$B170,0)</f>
        <v>0</v>
      </c>
      <c r="BQ170">
        <f ca="1">IF(AND($B170&gt;0,SUM(BQ$3:BQ169)=0,SUM($H170:BP170)=0),$B170,0)</f>
        <v>0</v>
      </c>
      <c r="BR170">
        <f ca="1">IF(AND($B170&gt;0,SUM(BR$3:BR169)=0,SUM($H170:BQ170)=0),$B170,0)</f>
        <v>0</v>
      </c>
      <c r="BS170">
        <f ca="1">IF(AND($B170&gt;0,SUM(BS$3:BS169)=0,SUM($H170:BR170)=0),$B170,0)</f>
        <v>0</v>
      </c>
      <c r="BT170">
        <f ca="1">IF(AND($B170&gt;0,SUM(BT$3:BT169)=0,SUM($H170:BS170)=0),$B170,0)</f>
        <v>0</v>
      </c>
      <c r="BU170">
        <f ca="1">IF(AND($B170&gt;0,SUM(BU$3:BU169)=0,SUM($H170:BT170)=0),$B170,0)</f>
        <v>0</v>
      </c>
      <c r="BV170">
        <f ca="1">IF(AND($B170&gt;0,SUM(BV$3:BV169)=0,SUM($H170:BU170)=0),$B170,0)</f>
        <v>0</v>
      </c>
      <c r="BW170">
        <f ca="1">IF(AND($B170&gt;0,SUM(BW$3:BW169)=0,SUM($H170:BV170)=0),$B170,0)</f>
        <v>0</v>
      </c>
      <c r="BX170">
        <f ca="1">IF(AND($B170&gt;0,SUM(BX$3:BX169)=0,SUM($H170:BW170)=0),$B170,0)</f>
        <v>0</v>
      </c>
      <c r="BY170">
        <f ca="1">IF(AND($B170&gt;0,SUM(BY$3:BY169)=0,SUM($H170:BX170)=0),$B170,0)</f>
        <v>0</v>
      </c>
      <c r="BZ170">
        <f ca="1">IF(AND($B170&gt;0,SUM(BZ$3:BZ169)=0,SUM($H170:BY170)=0),$B170,0)</f>
        <v>0</v>
      </c>
      <c r="CA170">
        <f ca="1">IF(AND($B170&gt;0,SUM(CA$3:CA169)=0,SUM($H170:BZ170)=0),$B170,0)</f>
        <v>0</v>
      </c>
      <c r="CB170">
        <f ca="1">IF(AND($B170&gt;0,SUM(CB$3:CB169)=0,SUM($H170:CA170)=0),$B170,0)</f>
        <v>0</v>
      </c>
      <c r="CC170">
        <f ca="1">IF(AND($B170&gt;0,SUM(CC$3:CC169)=0,SUM($H170:CB170)=0),$B170,0)</f>
        <v>0</v>
      </c>
      <c r="CD170">
        <f ca="1">IF(AND($B170&gt;0,SUM(CD$3:CD169)=0,SUM($H170:CC170)=0),$B170,0)</f>
        <v>0</v>
      </c>
      <c r="CE170">
        <f ca="1">IF(AND($B170&gt;0,SUM(CE$3:CE169)=0,SUM($H170:CD170)=0),$B170,0)</f>
        <v>0</v>
      </c>
      <c r="CF170">
        <f ca="1">IF(AND($B170&gt;0,SUM(CF$3:CF169)=0,SUM($H170:CE170)=0),$B170,0)</f>
        <v>0</v>
      </c>
      <c r="CG170">
        <f ca="1">IF(AND($B170&gt;0,SUM(CG$3:CG169)=0,SUM($H170:CF170)=0),$B170,0)</f>
        <v>0</v>
      </c>
      <c r="CH170">
        <f ca="1">IF(AND($B170&gt;0,SUM(CH$3:CH169)=0,SUM($H170:CG170)=0),$B170,0)</f>
        <v>0</v>
      </c>
      <c r="CI170">
        <f ca="1">IF(AND($B170&gt;0,SUM(CI$3:CI169)=0,SUM($H170:CH170)=0),$B170,0)</f>
        <v>0</v>
      </c>
      <c r="CJ170">
        <f ca="1">IF(AND($B170&gt;0,SUM(CJ$3:CJ169)=0,SUM($H170:CI170)=0),$B170,0)</f>
        <v>0</v>
      </c>
      <c r="CK170">
        <f ca="1">IF(AND($B170&gt;0,SUM(CK$3:CK169)=0,SUM($H170:CJ170)=0),$B170,0)</f>
        <v>0</v>
      </c>
      <c r="CL170">
        <f ca="1">IF(AND($B170&gt;0,SUM(CL$3:CL169)=0,SUM($H170:CK170)=0),$B170,0)</f>
        <v>0</v>
      </c>
      <c r="CM170">
        <f ca="1">IF(AND($B170&gt;0,SUM(CM$3:CM169)=0,SUM($H170:CL170)=0),$B170,0)</f>
        <v>0</v>
      </c>
      <c r="CN170">
        <f ca="1">IF(AND($B170&gt;0,SUM(CN$3:CN169)=0,SUM($H170:CM170)=0),$B170,0)</f>
        <v>0</v>
      </c>
      <c r="CO170">
        <f ca="1">IF(AND($B170&gt;0,SUM(CO$3:CO169)=0,SUM($H170:CN170)=0),$B170,0)</f>
        <v>0</v>
      </c>
      <c r="CP170">
        <f ca="1">IF(AND($B170&gt;0,SUM(CP$3:CP169)=0,SUM($H170:CO170)=0),$B170,0)</f>
        <v>0</v>
      </c>
      <c r="CQ170">
        <f ca="1">IF(AND($B170&gt;0,SUM(CQ$3:CQ169)=0,SUM($H170:CP170)=0),$B170,0)</f>
        <v>0</v>
      </c>
      <c r="CR170">
        <f ca="1">IF(AND($B170&gt;0,SUM(CR$3:CR169)=0,SUM($H170:CQ170)=0),$B170,0)</f>
        <v>0</v>
      </c>
      <c r="CS170">
        <f ca="1">IF(AND($B170&gt;0,SUM(CS$3:CS169)=0,SUM($H170:CR170)=0),$B170,0)</f>
        <v>0</v>
      </c>
      <c r="CT170">
        <f ca="1">IF(AND($B170&gt;0,SUM(CT$3:CT169)=0,SUM($H170:CS170)=0),$B170,0)</f>
        <v>0</v>
      </c>
      <c r="CU170">
        <f ca="1">IF(AND($B170&gt;0,SUM(CU$3:CU169)=0,SUM($H170:CT170)=0),$B170,0)</f>
        <v>0</v>
      </c>
      <c r="CV170">
        <f ca="1">IF(AND($B170&gt;0,SUM(CV$3:CV169)=0,SUM($H170:CU170)=0),$B170,0)</f>
        <v>0</v>
      </c>
      <c r="CW170">
        <f ca="1">IF(AND($B170&gt;0,SUM(CW$3:CW169)=0,SUM($H170:CV170)=0),$B170,0)</f>
        <v>0</v>
      </c>
      <c r="CX170">
        <f ca="1">IF(AND($B170&gt;0,SUM(CX$3:CX169)=0,SUM($H170:CW170)=0),$B170,0)</f>
        <v>0</v>
      </c>
      <c r="CY170">
        <f ca="1">IF(AND($B170&gt;0,SUM(CY$3:CY169)=0,SUM($H170:CX170)=0),$B170,0)</f>
        <v>0</v>
      </c>
      <c r="CZ170">
        <f ca="1">IF(AND($B170&gt;0,SUM(CZ$3:CZ169)=0,SUM($H170:CY170)=0),$B170,0)</f>
        <v>0</v>
      </c>
      <c r="DA170">
        <f ca="1">IF(AND($B170&gt;0,SUM(DA$3:DA169)=0,SUM($H170:CZ170)=0),$B170,0)</f>
        <v>0</v>
      </c>
      <c r="DB170">
        <f ca="1">IF(AND($B170&gt;0,SUM(DB$3:DB169)=0,SUM($H170:DA170)=0),$B170,0)</f>
        <v>0</v>
      </c>
      <c r="DC170">
        <f ca="1">IF(AND($B170&gt;0,SUM(DC$3:DC169)=0,SUM($H170:DB170)=0),$B170,0)</f>
        <v>0</v>
      </c>
      <c r="DD170">
        <f ca="1">IF(AND($B170&gt;0,SUM(DD$3:DD169)=0,SUM($H170:DC170)=0),$B170,0)</f>
        <v>0</v>
      </c>
      <c r="DE170">
        <f ca="1">IF(AND($B170&gt;0,SUM(DE$3:DE169)=0,SUM($H170:DD170)=0),$B170,0)</f>
        <v>0</v>
      </c>
      <c r="DF170">
        <f ca="1">IF(AND($B170&gt;0,SUM(DF$3:DF169)=0,SUM($H170:DE170)=0),$B170,0)</f>
        <v>0</v>
      </c>
      <c r="DG170">
        <f ca="1">IF(AND($B170&gt;0,SUM(DG$3:DG169)=0,SUM($H170:DF170)=0),$B170,0)</f>
        <v>0</v>
      </c>
      <c r="DH170">
        <f ca="1">IF(AND($B170&gt;0,SUM(DH$3:DH169)=0,SUM($H170:DG170)=0),$B170,0)</f>
        <v>0</v>
      </c>
      <c r="DI170">
        <f ca="1">IF(AND($B170&gt;0,SUM(DI$3:DI169)=0,SUM($H170:DH170)=0),$B170,0)</f>
        <v>0</v>
      </c>
      <c r="DJ170">
        <f ca="1">IF(AND($B170&gt;0,SUM(DJ$3:DJ169)=0,SUM($H170:DI170)=0),$B170,0)</f>
        <v>0</v>
      </c>
      <c r="DK170">
        <f ca="1">IF(AND($B170&gt;0,SUM(DK$3:DK169)=0,SUM($H170:DJ170)=0),$B170,0)</f>
        <v>0</v>
      </c>
      <c r="DL170">
        <f ca="1">IF(AND($B170&gt;0,SUM(DL$3:DL169)=0,SUM($H170:DK170)=0),$B170,0)</f>
        <v>0</v>
      </c>
      <c r="DM170">
        <f ca="1">IF(AND($B170&gt;0,SUM(DM$3:DM169)=0,SUM($H170:DL170)=0),$B170,0)</f>
        <v>0</v>
      </c>
      <c r="DN170">
        <f ca="1">IF(AND($B170&gt;0,SUM(DN$3:DN169)=0,SUM($H170:DM170)=0),$B170,0)</f>
        <v>0</v>
      </c>
      <c r="DO170">
        <f ca="1">IF(AND($B170&gt;0,SUM(DO$3:DO169)=0,SUM($H170:DN170)=0),$B170,0)</f>
        <v>0</v>
      </c>
      <c r="DP170">
        <f ca="1">IF(AND($B170&gt;0,SUM(DP$3:DP169)=0,SUM($H170:DO170)=0),$B170,0)</f>
        <v>0</v>
      </c>
      <c r="DQ170">
        <f ca="1">IF(AND($B170&gt;0,SUM(DQ$3:DQ169)=0,SUM($H170:DP170)=0),$B170,0)</f>
        <v>0</v>
      </c>
      <c r="DR170">
        <f ca="1">IF(AND($B170&gt;0,SUM(DR$3:DR169)=0,SUM($H170:DQ170)=0),$B170,0)</f>
        <v>0</v>
      </c>
      <c r="DS170">
        <f ca="1">IF(AND($B170&gt;0,SUM(DS$3:DS169)=0,SUM($H170:DR170)=0),$B170,0)</f>
        <v>0</v>
      </c>
      <c r="DT170">
        <f ca="1">IF(AND($B170&gt;0,SUM(DT$3:DT169)=0,SUM($H170:DS170)=0),$B170,0)</f>
        <v>0</v>
      </c>
      <c r="DU170">
        <f ca="1">IF(AND($B170&gt;0,SUM(DU$3:DU169)=0,SUM($H170:DT170)=0),$B170,0)</f>
        <v>0</v>
      </c>
      <c r="DV170">
        <f ca="1">IF(AND($B170&gt;0,SUM(DV$3:DV169)=0,SUM($H170:DU170)=0),$B170,0)</f>
        <v>0</v>
      </c>
      <c r="DW170">
        <f ca="1">IF(AND($B170&gt;0,SUM(DW$3:DW169)=0,SUM($H170:DV170)=0),$B170,0)</f>
        <v>0</v>
      </c>
      <c r="DX170">
        <f ca="1">IF(AND($B170&gt;0,SUM(DX$3:DX169)=0,SUM($H170:DW170)=0),$B170,0)</f>
        <v>0</v>
      </c>
      <c r="DY170">
        <f ca="1">IF(AND($B170&gt;0,SUM(DY$3:DY169)=0,SUM($H170:DX170)=0),$B170,0)</f>
        <v>0</v>
      </c>
      <c r="DZ170">
        <f ca="1">IF(AND($B170&gt;0,SUM(DZ$3:DZ169)=0,SUM($H170:DY170)=0),$B170,0)</f>
        <v>0</v>
      </c>
      <c r="EA170">
        <f ca="1">IF(AND($B170&gt;0,SUM(EA$3:EA169)=0,SUM($H170:DZ170)=0),$B170,0)</f>
        <v>0</v>
      </c>
      <c r="EB170">
        <f ca="1">IF(AND($B170&gt;0,SUM(EB$3:EB169)=0,SUM($H170:EA170)=0),$B170,0)</f>
        <v>0</v>
      </c>
      <c r="EC170">
        <f ca="1">IF(AND($B170&gt;0,SUM(EC$3:EC169)=0,SUM($H170:EB170)=0),$B170,0)</f>
        <v>0</v>
      </c>
      <c r="ED170">
        <f ca="1">IF(AND($B170&gt;0,SUM(ED$3:ED169)=0,SUM($H170:EC170)=0),$B170,0)</f>
        <v>0</v>
      </c>
      <c r="EE170">
        <f ca="1">IF(AND($B170&gt;0,SUM(EE$3:EE169)=0,SUM($H170:ED170)=0),$B170,0)</f>
        <v>0</v>
      </c>
      <c r="EF170">
        <f ca="1">IF(AND($B170&gt;0,SUM(EF$3:EF169)=0,SUM($H170:EE170)=0),$B170,0)</f>
        <v>0</v>
      </c>
      <c r="EG170">
        <f ca="1">IF(AND($B170&gt;0,SUM(EG$3:EG169)=0,SUM($H170:EF170)=0),$B170,0)</f>
        <v>0</v>
      </c>
      <c r="EH170">
        <f ca="1">IF(AND($B170&gt;0,SUM(EH$3:EH169)=0,SUM($H170:EG170)=0),$B170,0)</f>
        <v>0</v>
      </c>
      <c r="EI170">
        <f ca="1">IF(AND($B170&gt;0,SUM(EI$3:EI169)=0,SUM($H170:EH170)=0),$B170,0)</f>
        <v>0</v>
      </c>
      <c r="EJ170">
        <f ca="1">IF(AND($B170&gt;0,SUM(EJ$3:EJ169)=0,SUM($H170:EI170)=0),$B170,0)</f>
        <v>0</v>
      </c>
      <c r="EK170">
        <f ca="1">IF(AND($B170&gt;0,SUM(EK$3:EK169)=0,SUM($H170:EJ170)=0),$B170,0)</f>
        <v>0</v>
      </c>
      <c r="EL170">
        <f ca="1">IF(AND($B170&gt;0,SUM(EL$3:EL169)=0,SUM($H170:EK170)=0),$B170,0)</f>
        <v>0</v>
      </c>
      <c r="EM170">
        <f ca="1">IF(AND($B170&gt;0,SUM(EM$3:EM169)=0,SUM($H170:EL170)=0),$B170,0)</f>
        <v>0</v>
      </c>
      <c r="EN170">
        <f ca="1">IF(AND($B170&gt;0,SUM(EN$3:EN169)=0,SUM($H170:EM170)=0),$B170,0)</f>
        <v>0</v>
      </c>
      <c r="EO170">
        <f ca="1">IF(AND($B170&gt;0,SUM(EO$3:EO169)=0,SUM($H170:EN170)=0),$B170,0)</f>
        <v>0</v>
      </c>
      <c r="EP170">
        <f ca="1">IF(AND($B170&gt;0,SUM(EP$3:EP169)=0,SUM($H170:EO170)=0),$B170,0)</f>
        <v>0</v>
      </c>
      <c r="EQ170">
        <f ca="1">IF(AND($B170&gt;0,SUM(EQ$3:EQ169)=0,SUM($H170:EP170)=0),$B170,0)</f>
        <v>0</v>
      </c>
      <c r="ER170">
        <f ca="1">IF(AND($B170&gt;0,SUM(ER$3:ER169)=0,SUM($H170:EQ170)=0),$B170,0)</f>
        <v>0</v>
      </c>
      <c r="ES170">
        <f ca="1">IF(AND($B170&gt;0,SUM(ES$3:ES169)=0,SUM($H170:ER170)=0),$B170,0)</f>
        <v>0</v>
      </c>
      <c r="ET170">
        <f ca="1">IF(AND($B170&gt;0,SUM(ET$3:ET169)=0,SUM($H170:ES170)=0),$B170,0)</f>
        <v>0</v>
      </c>
      <c r="EU170">
        <f ca="1">IF(AND($B170&gt;0,SUM(EU$3:EU169)=0,SUM($H170:ET170)=0),$B170,0)</f>
        <v>0</v>
      </c>
      <c r="EV170">
        <f ca="1">IF(AND($B170&gt;0,SUM(EV$3:EV169)=0,SUM($H170:EU170)=0),$B170,0)</f>
        <v>0</v>
      </c>
      <c r="EW170">
        <f ca="1">IF(AND($B170&gt;0,SUM(EW$3:EW169)=0,SUM($H170:EV170)=0),$B170,0)</f>
        <v>0</v>
      </c>
      <c r="EX170">
        <f ca="1">IF(AND($B170&gt;0,SUM(EX$3:EX169)=0,SUM($H170:EW170)=0),$B170,0)</f>
        <v>0</v>
      </c>
      <c r="EY170">
        <f ca="1">IF(AND($B170&gt;0,SUM(EY$3:EY169)=0,SUM($H170:EX170)=0),$B170,0)</f>
        <v>0</v>
      </c>
      <c r="EZ170">
        <f ca="1">IF(AND($B170&gt;0,SUM(EZ$3:EZ169)=0,SUM($H170:EY170)=0),$B170,0)</f>
        <v>0</v>
      </c>
      <c r="FA170">
        <f ca="1">IF(AND($B170&gt;0,SUM(FA$3:FA169)=0,SUM($H170:EZ170)=0),$B170,0)</f>
        <v>0</v>
      </c>
      <c r="FB170">
        <f ca="1">IF(AND($B170&gt;0,SUM(FB$3:FB169)=0,SUM($H170:FA170)=0),$B170,0)</f>
        <v>0</v>
      </c>
      <c r="FC170">
        <f ca="1">IF(AND($B170&gt;0,SUM(FC$3:FC169)=0,SUM($H170:FB170)=0),$B170,0)</f>
        <v>0</v>
      </c>
      <c r="FD170">
        <f ca="1">IF(AND($B170&gt;0,SUM(FD$3:FD169)=0,SUM($H170:FC170)=0),$B170,0)</f>
        <v>0</v>
      </c>
      <c r="FE170">
        <f ca="1">IF(AND($B170&gt;0,SUM(FE$3:FE169)=0,SUM($H170:FD170)=0),$B170,0)</f>
        <v>0</v>
      </c>
      <c r="FF170">
        <f ca="1">IF(AND($B170&gt;0,SUM(FF$3:FF169)=0,SUM($H170:FE170)=0),$B170,0)</f>
        <v>0</v>
      </c>
      <c r="FG170">
        <f ca="1">IF(AND($B170&gt;0,SUM(FG$3:FG169)=0,SUM($H170:FF170)=0),$B170,0)</f>
        <v>0</v>
      </c>
      <c r="FH170">
        <f ca="1">IF(AND($B170&gt;0,SUM(FH$3:FH169)=0,SUM($H170:FG170)=0),$B170,0)</f>
        <v>0</v>
      </c>
      <c r="FI170">
        <f ca="1">IF(AND($B170&gt;0,SUM(FI$3:FI169)=0,SUM($H170:FH170)=0),$B170,0)</f>
        <v>0</v>
      </c>
      <c r="FJ170">
        <f ca="1">IF(AND($B170&gt;0,SUM(FJ$3:FJ169)=0,SUM($H170:FI170)=0),$B170,0)</f>
        <v>0</v>
      </c>
      <c r="FK170">
        <f ca="1">IF(AND($B170&gt;0,SUM(FK$3:FK169)=0,SUM($H170:FJ170)=0),$B170,0)</f>
        <v>0</v>
      </c>
      <c r="FL170">
        <f ca="1">IF(AND($B170&gt;0,SUM(FL$3:FL169)=0,SUM($H170:FK170)=0),$B170,0)</f>
        <v>0</v>
      </c>
      <c r="FM170">
        <f ca="1">IF(AND($B170&gt;0,SUM(FM$3:FM169)=0,SUM($H170:FL170)=0),$B170,0)</f>
        <v>0</v>
      </c>
      <c r="FN170">
        <f ca="1">IF(AND($B170&gt;0,SUM(FN$3:FN169)=0,SUM($H170:FM170)=0),$B170,0)</f>
        <v>0</v>
      </c>
      <c r="FS170" s="67" t="str">
        <f ca="1">ValintaohjelmaCentral!$C46</f>
        <v>0</v>
      </c>
      <c r="FT170" s="352"/>
      <c r="FU170" s="353"/>
      <c r="FV170" s="374" t="str">
        <f ca="1">ValintaohjelmaCentral!$G46</f>
        <v>-</v>
      </c>
      <c r="FY170" s="67" t="str">
        <f ca="1">ValintaohjelmaCentral!$C46</f>
        <v>0</v>
      </c>
      <c r="FZ170" s="352"/>
      <c r="GA170" s="353"/>
      <c r="GB170" s="374" t="str">
        <f ca="1">ValintaohjelmaCentral!$G46</f>
        <v>-</v>
      </c>
      <c r="GE170" s="67" t="str">
        <f ca="1">ValintaohjelmaCentral!$C46</f>
        <v>0</v>
      </c>
      <c r="GF170" s="352"/>
      <c r="GG170" s="353"/>
      <c r="GH170" s="374" t="str">
        <f ca="1">ValintaohjelmaCentral!$G46</f>
        <v>-</v>
      </c>
    </row>
    <row r="171" spans="1:190" ht="15.75" hidden="1" thickBot="1" x14ac:dyDescent="0.3">
      <c r="A171">
        <v>171</v>
      </c>
      <c r="C171" s="240" t="str">
        <f t="shared" ca="1" si="29"/>
        <v>0</v>
      </c>
      <c r="D171" s="240">
        <f t="shared" ca="1" si="29"/>
        <v>0</v>
      </c>
      <c r="E171" s="240">
        <f t="shared" ca="1" si="29"/>
        <v>0</v>
      </c>
      <c r="F171" s="240" t="str">
        <f t="shared" ca="1" si="29"/>
        <v>-</v>
      </c>
      <c r="G171" s="47" t="e">
        <f>INDEX($I$2:$FN$2,ROWS(G$2:G171))</f>
        <v>#REF!</v>
      </c>
      <c r="H171">
        <v>0</v>
      </c>
      <c r="I171">
        <f ca="1">IF(AND($B171&gt;0,SUM(I$3:I170)=0,SUM($H171:H171)=0),$B171,0)</f>
        <v>0</v>
      </c>
      <c r="J171">
        <f ca="1">IF(AND($B171&gt;0,SUM(J$3:J170)=0,SUM($H171:I171)=0),$B171,0)</f>
        <v>0</v>
      </c>
      <c r="K171">
        <f ca="1">IF(AND($B171&gt;0,SUM(K$3:K170)=0,SUM($H171:J171)=0),$B171,0)</f>
        <v>0</v>
      </c>
      <c r="L171">
        <f ca="1">IF(AND($B171&gt;0,SUM(L$3:L170)=0,SUM($H171:K171)=0),$B171,0)</f>
        <v>0</v>
      </c>
      <c r="M171">
        <f ca="1">IF(AND($B171&gt;0,SUM(M$3:M170)=0,SUM($H171:L171)=0),$B171,0)</f>
        <v>0</v>
      </c>
      <c r="N171">
        <f ca="1">IF(AND($B171&gt;0,SUM(N$3:N170)=0,SUM($H171:M171)=0),$B171,0)</f>
        <v>0</v>
      </c>
      <c r="O171">
        <f ca="1">IF(AND($B171&gt;0,SUM(O$3:O170)=0,SUM($H171:N171)=0),$B171,0)</f>
        <v>0</v>
      </c>
      <c r="P171">
        <f ca="1">IF(AND($B171&gt;0,SUM(P$3:P170)=0,SUM($H171:O171)=0),$B171,0)</f>
        <v>0</v>
      </c>
      <c r="Q171">
        <f ca="1">IF(AND($B171&gt;0,SUM(Q$3:Q170)=0,SUM($H171:P171)=0),$B171,0)</f>
        <v>0</v>
      </c>
      <c r="R171">
        <f ca="1">IF(AND($B171&gt;0,SUM(R$3:R170)=0,SUM($H171:Q171)=0),$B171,0)</f>
        <v>0</v>
      </c>
      <c r="S171">
        <f ca="1">IF(AND($B171&gt;0,SUM(S$3:S170)=0,SUM($H171:R171)=0),$B171,0)</f>
        <v>0</v>
      </c>
      <c r="T171">
        <f ca="1">IF(AND($B171&gt;0,SUM(T$3:T170)=0,SUM($H171:S171)=0),$B171,0)</f>
        <v>0</v>
      </c>
      <c r="U171">
        <f ca="1">IF(AND($B171&gt;0,SUM(U$3:U170)=0,SUM($H171:T171)=0),$B171,0)</f>
        <v>0</v>
      </c>
      <c r="V171">
        <f ca="1">IF(AND($B171&gt;0,SUM(V$3:V170)=0,SUM($H171:U171)=0),$B171,0)</f>
        <v>0</v>
      </c>
      <c r="W171">
        <f ca="1">IF(AND($B171&gt;0,SUM(W$3:W170)=0,SUM($H171:V171)=0),$B171,0)</f>
        <v>0</v>
      </c>
      <c r="X171">
        <f ca="1">IF(AND($B171&gt;0,SUM(X$3:X170)=0,SUM($H171:W171)=0),$B171,0)</f>
        <v>0</v>
      </c>
      <c r="Y171">
        <f ca="1">IF(AND($B171&gt;0,SUM(Y$3:Y170)=0,SUM($H171:X171)=0),$B171,0)</f>
        <v>0</v>
      </c>
      <c r="Z171">
        <f ca="1">IF(AND($B171&gt;0,SUM(Z$3:Z170)=0,SUM($H171:Y171)=0),$B171,0)</f>
        <v>0</v>
      </c>
      <c r="AA171">
        <f ca="1">IF(AND($B171&gt;0,SUM(AA$3:AA170)=0,SUM($H171:Z171)=0),$B171,0)</f>
        <v>0</v>
      </c>
      <c r="AB171">
        <f ca="1">IF(AND($B171&gt;0,SUM(AB$3:AB170)=0,SUM($H171:AA171)=0),$B171,0)</f>
        <v>0</v>
      </c>
      <c r="AC171">
        <f ca="1">IF(AND($B171&gt;0,SUM(AC$3:AC170)=0,SUM($H171:AB171)=0),$B171,0)</f>
        <v>0</v>
      </c>
      <c r="AD171">
        <f ca="1">IF(AND($B171&gt;0,SUM(AD$3:AD170)=0,SUM($H171:AC171)=0),$B171,0)</f>
        <v>0</v>
      </c>
      <c r="AE171">
        <f ca="1">IF(AND($B171&gt;0,SUM(AE$3:AE170)=0,SUM($H171:AD171)=0),$B171,0)</f>
        <v>0</v>
      </c>
      <c r="AF171">
        <f ca="1">IF(AND($B171&gt;0,SUM(AF$3:AF170)=0,SUM($H171:AE171)=0),$B171,0)</f>
        <v>0</v>
      </c>
      <c r="AG171">
        <f ca="1">IF(AND($B171&gt;0,SUM(AG$3:AG170)=0,SUM($H171:AF171)=0),$B171,0)</f>
        <v>0</v>
      </c>
      <c r="AH171">
        <f ca="1">IF(AND($B171&gt;0,SUM(AH$3:AH170)=0,SUM($H171:AG171)=0),$B171,0)</f>
        <v>0</v>
      </c>
      <c r="AI171">
        <f ca="1">IF(AND($B171&gt;0,SUM(AI$3:AI170)=0,SUM($H171:AH171)=0),$B171,0)</f>
        <v>0</v>
      </c>
      <c r="AJ171">
        <f ca="1">IF(AND($B171&gt;0,SUM(AJ$3:AJ170)=0,SUM($H171:AI171)=0),$B171,0)</f>
        <v>0</v>
      </c>
      <c r="AK171">
        <f ca="1">IF(AND($B171&gt;0,SUM(AK$3:AK170)=0,SUM($H171:AJ171)=0),$B171,0)</f>
        <v>0</v>
      </c>
      <c r="AL171">
        <f ca="1">IF(AND($B171&gt;0,SUM(AL$3:AL170)=0,SUM($H171:AK171)=0),$B171,0)</f>
        <v>0</v>
      </c>
      <c r="AM171">
        <f ca="1">IF(AND($B171&gt;0,SUM(AM$3:AM170)=0,SUM($H171:AL171)=0),$B171,0)</f>
        <v>0</v>
      </c>
      <c r="AN171">
        <f ca="1">IF(AND($B171&gt;0,SUM(AN$3:AN170)=0,SUM($H171:AM171)=0),$B171,0)</f>
        <v>0</v>
      </c>
      <c r="AO171">
        <f ca="1">IF(AND($B171&gt;0,SUM(AO$3:AO170)=0,SUM($H171:AN171)=0),$B171,0)</f>
        <v>0</v>
      </c>
      <c r="AP171">
        <f ca="1">IF(AND($B171&gt;0,SUM(AP$3:AP170)=0,SUM($H171:AO171)=0),$B171,0)</f>
        <v>0</v>
      </c>
      <c r="AQ171">
        <f ca="1">IF(AND($B171&gt;0,SUM(AQ$3:AQ170)=0,SUM($H171:AP171)=0),$B171,0)</f>
        <v>0</v>
      </c>
      <c r="AR171">
        <f ca="1">IF(AND($B171&gt;0,SUM(AR$3:AR170)=0,SUM($H171:AQ171)=0),$B171,0)</f>
        <v>0</v>
      </c>
      <c r="AS171">
        <f ca="1">IF(AND($B171&gt;0,SUM(AS$3:AS170)=0,SUM($H171:AR171)=0),$B171,0)</f>
        <v>0</v>
      </c>
      <c r="AT171">
        <f ca="1">IF(AND($B171&gt;0,SUM(AT$3:AT170)=0,SUM($H171:AS171)=0),$B171,0)</f>
        <v>0</v>
      </c>
      <c r="AU171">
        <f ca="1">IF(AND($B171&gt;0,SUM(AU$3:AU170)=0,SUM($H171:AT171)=0),$B171,0)</f>
        <v>0</v>
      </c>
      <c r="AV171">
        <f ca="1">IF(AND($B171&gt;0,SUM(AV$3:AV170)=0,SUM($H171:AU171)=0),$B171,0)</f>
        <v>0</v>
      </c>
      <c r="AW171">
        <f ca="1">IF(AND($B171&gt;0,SUM(AW$3:AW170)=0,SUM($H171:AV171)=0),$B171,0)</f>
        <v>0</v>
      </c>
      <c r="AX171">
        <f ca="1">IF(AND($B171&gt;0,SUM(AX$3:AX170)=0,SUM($H171:AW171)=0),$B171,0)</f>
        <v>0</v>
      </c>
      <c r="AY171">
        <f ca="1">IF(AND($B171&gt;0,SUM(AY$3:AY170)=0,SUM($H171:AX171)=0),$B171,0)</f>
        <v>0</v>
      </c>
      <c r="AZ171">
        <f ca="1">IF(AND($B171&gt;0,SUM(AZ$3:AZ170)=0,SUM($H171:AY171)=0),$B171,0)</f>
        <v>0</v>
      </c>
      <c r="BA171">
        <f ca="1">IF(AND($B171&gt;0,SUM(BA$3:BA170)=0,SUM($H171:AZ171)=0),$B171,0)</f>
        <v>0</v>
      </c>
      <c r="BB171">
        <f ca="1">IF(AND($B171&gt;0,SUM(BB$3:BB170)=0,SUM($H171:BA171)=0),$B171,0)</f>
        <v>0</v>
      </c>
      <c r="BC171">
        <f ca="1">IF(AND($B171&gt;0,SUM(BC$3:BC170)=0,SUM($H171:BB171)=0),$B171,0)</f>
        <v>0</v>
      </c>
      <c r="BD171">
        <f ca="1">IF(AND($B171&gt;0,SUM(BD$3:BD170)=0,SUM($H171:BC171)=0),$B171,0)</f>
        <v>0</v>
      </c>
      <c r="BE171">
        <f ca="1">IF(AND($B171&gt;0,SUM(BE$3:BE170)=0,SUM($H171:BD171)=0),$B171,0)</f>
        <v>0</v>
      </c>
      <c r="BF171">
        <f ca="1">IF(AND($B171&gt;0,SUM(BF$3:BF170)=0,SUM($H171:BE171)=0),$B171,0)</f>
        <v>0</v>
      </c>
      <c r="BG171">
        <f ca="1">IF(AND($B171&gt;0,SUM(BG$3:BG170)=0,SUM($H171:BF171)=0),$B171,0)</f>
        <v>0</v>
      </c>
      <c r="BH171">
        <f ca="1">IF(AND($B171&gt;0,SUM(BH$3:BH170)=0,SUM($H171:BG171)=0),$B171,0)</f>
        <v>0</v>
      </c>
      <c r="BI171">
        <f ca="1">IF(AND($B171&gt;0,SUM(BI$3:BI170)=0,SUM($H171:BH171)=0),$B171,0)</f>
        <v>0</v>
      </c>
      <c r="BJ171">
        <f ca="1">IF(AND($B171&gt;0,SUM(BJ$3:BJ170)=0,SUM($H171:BI171)=0),$B171,0)</f>
        <v>0</v>
      </c>
      <c r="BK171">
        <f ca="1">IF(AND($B171&gt;0,SUM(BK$3:BK170)=0,SUM($H171:BJ171)=0),$B171,0)</f>
        <v>0</v>
      </c>
      <c r="BL171">
        <f ca="1">IF(AND($B171&gt;0,SUM(BL$3:BL170)=0,SUM($H171:BK171)=0),$B171,0)</f>
        <v>0</v>
      </c>
      <c r="BM171">
        <f ca="1">IF(AND($B171&gt;0,SUM(BM$3:BM170)=0,SUM($H171:BL171)=0),$B171,0)</f>
        <v>0</v>
      </c>
      <c r="BN171">
        <f ca="1">IF(AND($B171&gt;0,SUM(BN$3:BN170)=0,SUM($H171:BM171)=0),$B171,0)</f>
        <v>0</v>
      </c>
      <c r="BO171">
        <f ca="1">IF(AND($B171&gt;0,SUM(BO$3:BO170)=0,SUM($H171:BN171)=0),$B171,0)</f>
        <v>0</v>
      </c>
      <c r="BP171">
        <f ca="1">IF(AND($B171&gt;0,SUM(BP$3:BP170)=0,SUM($H171:BO171)=0),$B171,0)</f>
        <v>0</v>
      </c>
      <c r="BQ171">
        <f ca="1">IF(AND($B171&gt;0,SUM(BQ$3:BQ170)=0,SUM($H171:BP171)=0),$B171,0)</f>
        <v>0</v>
      </c>
      <c r="BR171">
        <f ca="1">IF(AND($B171&gt;0,SUM(BR$3:BR170)=0,SUM($H171:BQ171)=0),$B171,0)</f>
        <v>0</v>
      </c>
      <c r="BS171">
        <f ca="1">IF(AND($B171&gt;0,SUM(BS$3:BS170)=0,SUM($H171:BR171)=0),$B171,0)</f>
        <v>0</v>
      </c>
      <c r="BT171">
        <f ca="1">IF(AND($B171&gt;0,SUM(BT$3:BT170)=0,SUM($H171:BS171)=0),$B171,0)</f>
        <v>0</v>
      </c>
      <c r="BU171">
        <f ca="1">IF(AND($B171&gt;0,SUM(BU$3:BU170)=0,SUM($H171:BT171)=0),$B171,0)</f>
        <v>0</v>
      </c>
      <c r="BV171">
        <f ca="1">IF(AND($B171&gt;0,SUM(BV$3:BV170)=0,SUM($H171:BU171)=0),$B171,0)</f>
        <v>0</v>
      </c>
      <c r="BW171">
        <f ca="1">IF(AND($B171&gt;0,SUM(BW$3:BW170)=0,SUM($H171:BV171)=0),$B171,0)</f>
        <v>0</v>
      </c>
      <c r="BX171">
        <f ca="1">IF(AND($B171&gt;0,SUM(BX$3:BX170)=0,SUM($H171:BW171)=0),$B171,0)</f>
        <v>0</v>
      </c>
      <c r="BY171">
        <f ca="1">IF(AND($B171&gt;0,SUM(BY$3:BY170)=0,SUM($H171:BX171)=0),$B171,0)</f>
        <v>0</v>
      </c>
      <c r="BZ171">
        <f ca="1">IF(AND($B171&gt;0,SUM(BZ$3:BZ170)=0,SUM($H171:BY171)=0),$B171,0)</f>
        <v>0</v>
      </c>
      <c r="CA171">
        <f ca="1">IF(AND($B171&gt;0,SUM(CA$3:CA170)=0,SUM($H171:BZ171)=0),$B171,0)</f>
        <v>0</v>
      </c>
      <c r="CB171">
        <f ca="1">IF(AND($B171&gt;0,SUM(CB$3:CB170)=0,SUM($H171:CA171)=0),$B171,0)</f>
        <v>0</v>
      </c>
      <c r="CC171">
        <f ca="1">IF(AND($B171&gt;0,SUM(CC$3:CC170)=0,SUM($H171:CB171)=0),$B171,0)</f>
        <v>0</v>
      </c>
      <c r="CD171">
        <f ca="1">IF(AND($B171&gt;0,SUM(CD$3:CD170)=0,SUM($H171:CC171)=0),$B171,0)</f>
        <v>0</v>
      </c>
      <c r="CE171">
        <f ca="1">IF(AND($B171&gt;0,SUM(CE$3:CE170)=0,SUM($H171:CD171)=0),$B171,0)</f>
        <v>0</v>
      </c>
      <c r="CF171">
        <f ca="1">IF(AND($B171&gt;0,SUM(CF$3:CF170)=0,SUM($H171:CE171)=0),$B171,0)</f>
        <v>0</v>
      </c>
      <c r="CG171">
        <f ca="1">IF(AND($B171&gt;0,SUM(CG$3:CG170)=0,SUM($H171:CF171)=0),$B171,0)</f>
        <v>0</v>
      </c>
      <c r="CH171">
        <f ca="1">IF(AND($B171&gt;0,SUM(CH$3:CH170)=0,SUM($H171:CG171)=0),$B171,0)</f>
        <v>0</v>
      </c>
      <c r="CI171">
        <f ca="1">IF(AND($B171&gt;0,SUM(CI$3:CI170)=0,SUM($H171:CH171)=0),$B171,0)</f>
        <v>0</v>
      </c>
      <c r="CJ171">
        <f ca="1">IF(AND($B171&gt;0,SUM(CJ$3:CJ170)=0,SUM($H171:CI171)=0),$B171,0)</f>
        <v>0</v>
      </c>
      <c r="CK171">
        <f ca="1">IF(AND($B171&gt;0,SUM(CK$3:CK170)=0,SUM($H171:CJ171)=0),$B171,0)</f>
        <v>0</v>
      </c>
      <c r="CL171">
        <f ca="1">IF(AND($B171&gt;0,SUM(CL$3:CL170)=0,SUM($H171:CK171)=0),$B171,0)</f>
        <v>0</v>
      </c>
      <c r="CM171">
        <f ca="1">IF(AND($B171&gt;0,SUM(CM$3:CM170)=0,SUM($H171:CL171)=0),$B171,0)</f>
        <v>0</v>
      </c>
      <c r="CN171">
        <f ca="1">IF(AND($B171&gt;0,SUM(CN$3:CN170)=0,SUM($H171:CM171)=0),$B171,0)</f>
        <v>0</v>
      </c>
      <c r="CO171">
        <f ca="1">IF(AND($B171&gt;0,SUM(CO$3:CO170)=0,SUM($H171:CN171)=0),$B171,0)</f>
        <v>0</v>
      </c>
      <c r="CP171">
        <f ca="1">IF(AND($B171&gt;0,SUM(CP$3:CP170)=0,SUM($H171:CO171)=0),$B171,0)</f>
        <v>0</v>
      </c>
      <c r="CQ171">
        <f ca="1">IF(AND($B171&gt;0,SUM(CQ$3:CQ170)=0,SUM($H171:CP171)=0),$B171,0)</f>
        <v>0</v>
      </c>
      <c r="CR171">
        <f ca="1">IF(AND($B171&gt;0,SUM(CR$3:CR170)=0,SUM($H171:CQ171)=0),$B171,0)</f>
        <v>0</v>
      </c>
      <c r="CS171">
        <f ca="1">IF(AND($B171&gt;0,SUM(CS$3:CS170)=0,SUM($H171:CR171)=0),$B171,0)</f>
        <v>0</v>
      </c>
      <c r="CT171">
        <f ca="1">IF(AND($B171&gt;0,SUM(CT$3:CT170)=0,SUM($H171:CS171)=0),$B171,0)</f>
        <v>0</v>
      </c>
      <c r="CU171">
        <f ca="1">IF(AND($B171&gt;0,SUM(CU$3:CU170)=0,SUM($H171:CT171)=0),$B171,0)</f>
        <v>0</v>
      </c>
      <c r="CV171">
        <f ca="1">IF(AND($B171&gt;0,SUM(CV$3:CV170)=0,SUM($H171:CU171)=0),$B171,0)</f>
        <v>0</v>
      </c>
      <c r="CW171">
        <f ca="1">IF(AND($B171&gt;0,SUM(CW$3:CW170)=0,SUM($H171:CV171)=0),$B171,0)</f>
        <v>0</v>
      </c>
      <c r="CX171">
        <f ca="1">IF(AND($B171&gt;0,SUM(CX$3:CX170)=0,SUM($H171:CW171)=0),$B171,0)</f>
        <v>0</v>
      </c>
      <c r="CY171">
        <f ca="1">IF(AND($B171&gt;0,SUM(CY$3:CY170)=0,SUM($H171:CX171)=0),$B171,0)</f>
        <v>0</v>
      </c>
      <c r="CZ171">
        <f ca="1">IF(AND($B171&gt;0,SUM(CZ$3:CZ170)=0,SUM($H171:CY171)=0),$B171,0)</f>
        <v>0</v>
      </c>
      <c r="DA171">
        <f ca="1">IF(AND($B171&gt;0,SUM(DA$3:DA170)=0,SUM($H171:CZ171)=0),$B171,0)</f>
        <v>0</v>
      </c>
      <c r="DB171">
        <f ca="1">IF(AND($B171&gt;0,SUM(DB$3:DB170)=0,SUM($H171:DA171)=0),$B171,0)</f>
        <v>0</v>
      </c>
      <c r="DC171">
        <f ca="1">IF(AND($B171&gt;0,SUM(DC$3:DC170)=0,SUM($H171:DB171)=0),$B171,0)</f>
        <v>0</v>
      </c>
      <c r="DD171">
        <f ca="1">IF(AND($B171&gt;0,SUM(DD$3:DD170)=0,SUM($H171:DC171)=0),$B171,0)</f>
        <v>0</v>
      </c>
      <c r="DE171">
        <f ca="1">IF(AND($B171&gt;0,SUM(DE$3:DE170)=0,SUM($H171:DD171)=0),$B171,0)</f>
        <v>0</v>
      </c>
      <c r="DF171">
        <f ca="1">IF(AND($B171&gt;0,SUM(DF$3:DF170)=0,SUM($H171:DE171)=0),$B171,0)</f>
        <v>0</v>
      </c>
      <c r="DG171">
        <f ca="1">IF(AND($B171&gt;0,SUM(DG$3:DG170)=0,SUM($H171:DF171)=0),$B171,0)</f>
        <v>0</v>
      </c>
      <c r="DH171">
        <f ca="1">IF(AND($B171&gt;0,SUM(DH$3:DH170)=0,SUM($H171:DG171)=0),$B171,0)</f>
        <v>0</v>
      </c>
      <c r="DI171">
        <f ca="1">IF(AND($B171&gt;0,SUM(DI$3:DI170)=0,SUM($H171:DH171)=0),$B171,0)</f>
        <v>0</v>
      </c>
      <c r="DJ171">
        <f ca="1">IF(AND($B171&gt;0,SUM(DJ$3:DJ170)=0,SUM($H171:DI171)=0),$B171,0)</f>
        <v>0</v>
      </c>
      <c r="DK171">
        <f ca="1">IF(AND($B171&gt;0,SUM(DK$3:DK170)=0,SUM($H171:DJ171)=0),$B171,0)</f>
        <v>0</v>
      </c>
      <c r="DL171">
        <f ca="1">IF(AND($B171&gt;0,SUM(DL$3:DL170)=0,SUM($H171:DK171)=0),$B171,0)</f>
        <v>0</v>
      </c>
      <c r="DM171">
        <f ca="1">IF(AND($B171&gt;0,SUM(DM$3:DM170)=0,SUM($H171:DL171)=0),$B171,0)</f>
        <v>0</v>
      </c>
      <c r="DN171">
        <f ca="1">IF(AND($B171&gt;0,SUM(DN$3:DN170)=0,SUM($H171:DM171)=0),$B171,0)</f>
        <v>0</v>
      </c>
      <c r="DO171">
        <f ca="1">IF(AND($B171&gt;0,SUM(DO$3:DO170)=0,SUM($H171:DN171)=0),$B171,0)</f>
        <v>0</v>
      </c>
      <c r="DP171">
        <f ca="1">IF(AND($B171&gt;0,SUM(DP$3:DP170)=0,SUM($H171:DO171)=0),$B171,0)</f>
        <v>0</v>
      </c>
      <c r="DQ171">
        <f ca="1">IF(AND($B171&gt;0,SUM(DQ$3:DQ170)=0,SUM($H171:DP171)=0),$B171,0)</f>
        <v>0</v>
      </c>
      <c r="DR171">
        <f ca="1">IF(AND($B171&gt;0,SUM(DR$3:DR170)=0,SUM($H171:DQ171)=0),$B171,0)</f>
        <v>0</v>
      </c>
      <c r="DS171">
        <f ca="1">IF(AND($B171&gt;0,SUM(DS$3:DS170)=0,SUM($H171:DR171)=0),$B171,0)</f>
        <v>0</v>
      </c>
      <c r="DT171">
        <f ca="1">IF(AND($B171&gt;0,SUM(DT$3:DT170)=0,SUM($H171:DS171)=0),$B171,0)</f>
        <v>0</v>
      </c>
      <c r="DU171">
        <f ca="1">IF(AND($B171&gt;0,SUM(DU$3:DU170)=0,SUM($H171:DT171)=0),$B171,0)</f>
        <v>0</v>
      </c>
      <c r="DV171">
        <f ca="1">IF(AND($B171&gt;0,SUM(DV$3:DV170)=0,SUM($H171:DU171)=0),$B171,0)</f>
        <v>0</v>
      </c>
      <c r="DW171">
        <f ca="1">IF(AND($B171&gt;0,SUM(DW$3:DW170)=0,SUM($H171:DV171)=0),$B171,0)</f>
        <v>0</v>
      </c>
      <c r="DX171">
        <f ca="1">IF(AND($B171&gt;0,SUM(DX$3:DX170)=0,SUM($H171:DW171)=0),$B171,0)</f>
        <v>0</v>
      </c>
      <c r="DY171">
        <f ca="1">IF(AND($B171&gt;0,SUM(DY$3:DY170)=0,SUM($H171:DX171)=0),$B171,0)</f>
        <v>0</v>
      </c>
      <c r="DZ171">
        <f ca="1">IF(AND($B171&gt;0,SUM(DZ$3:DZ170)=0,SUM($H171:DY171)=0),$B171,0)</f>
        <v>0</v>
      </c>
      <c r="EA171">
        <f ca="1">IF(AND($B171&gt;0,SUM(EA$3:EA170)=0,SUM($H171:DZ171)=0),$B171,0)</f>
        <v>0</v>
      </c>
      <c r="EB171">
        <f ca="1">IF(AND($B171&gt;0,SUM(EB$3:EB170)=0,SUM($H171:EA171)=0),$B171,0)</f>
        <v>0</v>
      </c>
      <c r="EC171">
        <f ca="1">IF(AND($B171&gt;0,SUM(EC$3:EC170)=0,SUM($H171:EB171)=0),$B171,0)</f>
        <v>0</v>
      </c>
      <c r="ED171">
        <f ca="1">IF(AND($B171&gt;0,SUM(ED$3:ED170)=0,SUM($H171:EC171)=0),$B171,0)</f>
        <v>0</v>
      </c>
      <c r="EE171">
        <f ca="1">IF(AND($B171&gt;0,SUM(EE$3:EE170)=0,SUM($H171:ED171)=0),$B171,0)</f>
        <v>0</v>
      </c>
      <c r="EF171">
        <f ca="1">IF(AND($B171&gt;0,SUM(EF$3:EF170)=0,SUM($H171:EE171)=0),$B171,0)</f>
        <v>0</v>
      </c>
      <c r="EG171">
        <f ca="1">IF(AND($B171&gt;0,SUM(EG$3:EG170)=0,SUM($H171:EF171)=0),$B171,0)</f>
        <v>0</v>
      </c>
      <c r="EH171">
        <f ca="1">IF(AND($B171&gt;0,SUM(EH$3:EH170)=0,SUM($H171:EG171)=0),$B171,0)</f>
        <v>0</v>
      </c>
      <c r="EI171">
        <f ca="1">IF(AND($B171&gt;0,SUM(EI$3:EI170)=0,SUM($H171:EH171)=0),$B171,0)</f>
        <v>0</v>
      </c>
      <c r="EJ171">
        <f ca="1">IF(AND($B171&gt;0,SUM(EJ$3:EJ170)=0,SUM($H171:EI171)=0),$B171,0)</f>
        <v>0</v>
      </c>
      <c r="EK171">
        <f ca="1">IF(AND($B171&gt;0,SUM(EK$3:EK170)=0,SUM($H171:EJ171)=0),$B171,0)</f>
        <v>0</v>
      </c>
      <c r="EL171">
        <f ca="1">IF(AND($B171&gt;0,SUM(EL$3:EL170)=0,SUM($H171:EK171)=0),$B171,0)</f>
        <v>0</v>
      </c>
      <c r="EM171">
        <f ca="1">IF(AND($B171&gt;0,SUM(EM$3:EM170)=0,SUM($H171:EL171)=0),$B171,0)</f>
        <v>0</v>
      </c>
      <c r="EN171">
        <f ca="1">IF(AND($B171&gt;0,SUM(EN$3:EN170)=0,SUM($H171:EM171)=0),$B171,0)</f>
        <v>0</v>
      </c>
      <c r="EO171">
        <f ca="1">IF(AND($B171&gt;0,SUM(EO$3:EO170)=0,SUM($H171:EN171)=0),$B171,0)</f>
        <v>0</v>
      </c>
      <c r="EP171">
        <f ca="1">IF(AND($B171&gt;0,SUM(EP$3:EP170)=0,SUM($H171:EO171)=0),$B171,0)</f>
        <v>0</v>
      </c>
      <c r="EQ171">
        <f ca="1">IF(AND($B171&gt;0,SUM(EQ$3:EQ170)=0,SUM($H171:EP171)=0),$B171,0)</f>
        <v>0</v>
      </c>
      <c r="ER171">
        <f ca="1">IF(AND($B171&gt;0,SUM(ER$3:ER170)=0,SUM($H171:EQ171)=0),$B171,0)</f>
        <v>0</v>
      </c>
      <c r="ES171">
        <f ca="1">IF(AND($B171&gt;0,SUM(ES$3:ES170)=0,SUM($H171:ER171)=0),$B171,0)</f>
        <v>0</v>
      </c>
      <c r="ET171">
        <f ca="1">IF(AND($B171&gt;0,SUM(ET$3:ET170)=0,SUM($H171:ES171)=0),$B171,0)</f>
        <v>0</v>
      </c>
      <c r="EU171">
        <f ca="1">IF(AND($B171&gt;0,SUM(EU$3:EU170)=0,SUM($H171:ET171)=0),$B171,0)</f>
        <v>0</v>
      </c>
      <c r="EV171">
        <f ca="1">IF(AND($B171&gt;0,SUM(EV$3:EV170)=0,SUM($H171:EU171)=0),$B171,0)</f>
        <v>0</v>
      </c>
      <c r="EW171">
        <f ca="1">IF(AND($B171&gt;0,SUM(EW$3:EW170)=0,SUM($H171:EV171)=0),$B171,0)</f>
        <v>0</v>
      </c>
      <c r="EX171">
        <f ca="1">IF(AND($B171&gt;0,SUM(EX$3:EX170)=0,SUM($H171:EW171)=0),$B171,0)</f>
        <v>0</v>
      </c>
      <c r="EY171">
        <f ca="1">IF(AND($B171&gt;0,SUM(EY$3:EY170)=0,SUM($H171:EX171)=0),$B171,0)</f>
        <v>0</v>
      </c>
      <c r="EZ171">
        <f ca="1">IF(AND($B171&gt;0,SUM(EZ$3:EZ170)=0,SUM($H171:EY171)=0),$B171,0)</f>
        <v>0</v>
      </c>
      <c r="FA171">
        <f ca="1">IF(AND($B171&gt;0,SUM(FA$3:FA170)=0,SUM($H171:EZ171)=0),$B171,0)</f>
        <v>0</v>
      </c>
      <c r="FB171">
        <f ca="1">IF(AND($B171&gt;0,SUM(FB$3:FB170)=0,SUM($H171:FA171)=0),$B171,0)</f>
        <v>0</v>
      </c>
      <c r="FC171">
        <f ca="1">IF(AND($B171&gt;0,SUM(FC$3:FC170)=0,SUM($H171:FB171)=0),$B171,0)</f>
        <v>0</v>
      </c>
      <c r="FD171">
        <f ca="1">IF(AND($B171&gt;0,SUM(FD$3:FD170)=0,SUM($H171:FC171)=0),$B171,0)</f>
        <v>0</v>
      </c>
      <c r="FE171">
        <f ca="1">IF(AND($B171&gt;0,SUM(FE$3:FE170)=0,SUM($H171:FD171)=0),$B171,0)</f>
        <v>0</v>
      </c>
      <c r="FF171">
        <f ca="1">IF(AND($B171&gt;0,SUM(FF$3:FF170)=0,SUM($H171:FE171)=0),$B171,0)</f>
        <v>0</v>
      </c>
      <c r="FG171">
        <f ca="1">IF(AND($B171&gt;0,SUM(FG$3:FG170)=0,SUM($H171:FF171)=0),$B171,0)</f>
        <v>0</v>
      </c>
      <c r="FH171">
        <f ca="1">IF(AND($B171&gt;0,SUM(FH$3:FH170)=0,SUM($H171:FG171)=0),$B171,0)</f>
        <v>0</v>
      </c>
      <c r="FI171">
        <f ca="1">IF(AND($B171&gt;0,SUM(FI$3:FI170)=0,SUM($H171:FH171)=0),$B171,0)</f>
        <v>0</v>
      </c>
      <c r="FJ171">
        <f ca="1">IF(AND($B171&gt;0,SUM(FJ$3:FJ170)=0,SUM($H171:FI171)=0),$B171,0)</f>
        <v>0</v>
      </c>
      <c r="FK171">
        <f ca="1">IF(AND($B171&gt;0,SUM(FK$3:FK170)=0,SUM($H171:FJ171)=0),$B171,0)</f>
        <v>0</v>
      </c>
      <c r="FL171">
        <f ca="1">IF(AND($B171&gt;0,SUM(FL$3:FL170)=0,SUM($H171:FK171)=0),$B171,0)</f>
        <v>0</v>
      </c>
      <c r="FM171">
        <f ca="1">IF(AND($B171&gt;0,SUM(FM$3:FM170)=0,SUM($H171:FL171)=0),$B171,0)</f>
        <v>0</v>
      </c>
      <c r="FN171">
        <f ca="1">IF(AND($B171&gt;0,SUM(FN$3:FN170)=0,SUM($H171:FM171)=0),$B171,0)</f>
        <v>0</v>
      </c>
      <c r="FS171" s="67" t="str">
        <f ca="1">ValintaohjelmaCentral!$C47</f>
        <v>0</v>
      </c>
      <c r="FT171" s="352"/>
      <c r="FU171" s="353"/>
      <c r="FV171" s="374" t="str">
        <f ca="1">ValintaohjelmaCentral!$G47</f>
        <v>-</v>
      </c>
      <c r="FY171" s="67" t="str">
        <f ca="1">ValintaohjelmaCentral!$C47</f>
        <v>0</v>
      </c>
      <c r="FZ171" s="352"/>
      <c r="GA171" s="353"/>
      <c r="GB171" s="374" t="str">
        <f ca="1">ValintaohjelmaCentral!$G47</f>
        <v>-</v>
      </c>
      <c r="GE171" s="67" t="str">
        <f ca="1">ValintaohjelmaCentral!$C47</f>
        <v>0</v>
      </c>
      <c r="GF171" s="352"/>
      <c r="GG171" s="353"/>
      <c r="GH171" s="374" t="str">
        <f ca="1">ValintaohjelmaCentral!$G47</f>
        <v>-</v>
      </c>
    </row>
    <row r="172" spans="1:190" ht="15.75" hidden="1" thickBot="1" x14ac:dyDescent="0.3">
      <c r="A172">
        <v>172</v>
      </c>
      <c r="C172" s="240" t="str">
        <f t="shared" ca="1" si="29"/>
        <v>0</v>
      </c>
      <c r="D172" s="240">
        <f t="shared" ca="1" si="29"/>
        <v>0</v>
      </c>
      <c r="E172" s="240">
        <f t="shared" ca="1" si="29"/>
        <v>0</v>
      </c>
      <c r="F172" s="240" t="str">
        <f t="shared" ca="1" si="29"/>
        <v>-</v>
      </c>
      <c r="G172" s="47" t="e">
        <f>INDEX($I$2:$FN$2,ROWS(G$2:G172))</f>
        <v>#REF!</v>
      </c>
      <c r="H172">
        <v>0</v>
      </c>
      <c r="I172">
        <f ca="1">IF(AND($B172&gt;0,SUM(I$3:I171)=0,SUM($H172:H172)=0),$B172,0)</f>
        <v>0</v>
      </c>
      <c r="J172">
        <f ca="1">IF(AND($B172&gt;0,SUM(J$3:J171)=0,SUM($H172:I172)=0),$B172,0)</f>
        <v>0</v>
      </c>
      <c r="K172">
        <f ca="1">IF(AND($B172&gt;0,SUM(K$3:K171)=0,SUM($H172:J172)=0),$B172,0)</f>
        <v>0</v>
      </c>
      <c r="L172">
        <f ca="1">IF(AND($B172&gt;0,SUM(L$3:L171)=0,SUM($H172:K172)=0),$B172,0)</f>
        <v>0</v>
      </c>
      <c r="M172">
        <f ca="1">IF(AND($B172&gt;0,SUM(M$3:M171)=0,SUM($H172:L172)=0),$B172,0)</f>
        <v>0</v>
      </c>
      <c r="N172">
        <f ca="1">IF(AND($B172&gt;0,SUM(N$3:N171)=0,SUM($H172:M172)=0),$B172,0)</f>
        <v>0</v>
      </c>
      <c r="O172">
        <f ca="1">IF(AND($B172&gt;0,SUM(O$3:O171)=0,SUM($H172:N172)=0),$B172,0)</f>
        <v>0</v>
      </c>
      <c r="P172">
        <f ca="1">IF(AND($B172&gt;0,SUM(P$3:P171)=0,SUM($H172:O172)=0),$B172,0)</f>
        <v>0</v>
      </c>
      <c r="Q172">
        <f ca="1">IF(AND($B172&gt;0,SUM(Q$3:Q171)=0,SUM($H172:P172)=0),$B172,0)</f>
        <v>0</v>
      </c>
      <c r="R172">
        <f ca="1">IF(AND($B172&gt;0,SUM(R$3:R171)=0,SUM($H172:Q172)=0),$B172,0)</f>
        <v>0</v>
      </c>
      <c r="S172">
        <f ca="1">IF(AND($B172&gt;0,SUM(S$3:S171)=0,SUM($H172:R172)=0),$B172,0)</f>
        <v>0</v>
      </c>
      <c r="T172">
        <f ca="1">IF(AND($B172&gt;0,SUM(T$3:T171)=0,SUM($H172:S172)=0),$B172,0)</f>
        <v>0</v>
      </c>
      <c r="U172">
        <f ca="1">IF(AND($B172&gt;0,SUM(U$3:U171)=0,SUM($H172:T172)=0),$B172,0)</f>
        <v>0</v>
      </c>
      <c r="V172">
        <f ca="1">IF(AND($B172&gt;0,SUM(V$3:V171)=0,SUM($H172:U172)=0),$B172,0)</f>
        <v>0</v>
      </c>
      <c r="W172">
        <f ca="1">IF(AND($B172&gt;0,SUM(W$3:W171)=0,SUM($H172:V172)=0),$B172,0)</f>
        <v>0</v>
      </c>
      <c r="X172">
        <f ca="1">IF(AND($B172&gt;0,SUM(X$3:X171)=0,SUM($H172:W172)=0),$B172,0)</f>
        <v>0</v>
      </c>
      <c r="Y172">
        <f ca="1">IF(AND($B172&gt;0,SUM(Y$3:Y171)=0,SUM($H172:X172)=0),$B172,0)</f>
        <v>0</v>
      </c>
      <c r="Z172">
        <f ca="1">IF(AND($B172&gt;0,SUM(Z$3:Z171)=0,SUM($H172:Y172)=0),$B172,0)</f>
        <v>0</v>
      </c>
      <c r="AA172">
        <f ca="1">IF(AND($B172&gt;0,SUM(AA$3:AA171)=0,SUM($H172:Z172)=0),$B172,0)</f>
        <v>0</v>
      </c>
      <c r="AB172">
        <f ca="1">IF(AND($B172&gt;0,SUM(AB$3:AB171)=0,SUM($H172:AA172)=0),$B172,0)</f>
        <v>0</v>
      </c>
      <c r="AC172">
        <f ca="1">IF(AND($B172&gt;0,SUM(AC$3:AC171)=0,SUM($H172:AB172)=0),$B172,0)</f>
        <v>0</v>
      </c>
      <c r="AD172">
        <f ca="1">IF(AND($B172&gt;0,SUM(AD$3:AD171)=0,SUM($H172:AC172)=0),$B172,0)</f>
        <v>0</v>
      </c>
      <c r="AE172">
        <f ca="1">IF(AND($B172&gt;0,SUM(AE$3:AE171)=0,SUM($H172:AD172)=0),$B172,0)</f>
        <v>0</v>
      </c>
      <c r="AF172">
        <f ca="1">IF(AND($B172&gt;0,SUM(AF$3:AF171)=0,SUM($H172:AE172)=0),$B172,0)</f>
        <v>0</v>
      </c>
      <c r="AG172">
        <f ca="1">IF(AND($B172&gt;0,SUM(AG$3:AG171)=0,SUM($H172:AF172)=0),$B172,0)</f>
        <v>0</v>
      </c>
      <c r="AH172">
        <f ca="1">IF(AND($B172&gt;0,SUM(AH$3:AH171)=0,SUM($H172:AG172)=0),$B172,0)</f>
        <v>0</v>
      </c>
      <c r="AI172">
        <f ca="1">IF(AND($B172&gt;0,SUM(AI$3:AI171)=0,SUM($H172:AH172)=0),$B172,0)</f>
        <v>0</v>
      </c>
      <c r="AJ172">
        <f ca="1">IF(AND($B172&gt;0,SUM(AJ$3:AJ171)=0,SUM($H172:AI172)=0),$B172,0)</f>
        <v>0</v>
      </c>
      <c r="AK172">
        <f ca="1">IF(AND($B172&gt;0,SUM(AK$3:AK171)=0,SUM($H172:AJ172)=0),$B172,0)</f>
        <v>0</v>
      </c>
      <c r="AL172">
        <f ca="1">IF(AND($B172&gt;0,SUM(AL$3:AL171)=0,SUM($H172:AK172)=0),$B172,0)</f>
        <v>0</v>
      </c>
      <c r="AM172">
        <f ca="1">IF(AND($B172&gt;0,SUM(AM$3:AM171)=0,SUM($H172:AL172)=0),$B172,0)</f>
        <v>0</v>
      </c>
      <c r="AN172">
        <f ca="1">IF(AND($B172&gt;0,SUM(AN$3:AN171)=0,SUM($H172:AM172)=0),$B172,0)</f>
        <v>0</v>
      </c>
      <c r="AO172">
        <f ca="1">IF(AND($B172&gt;0,SUM(AO$3:AO171)=0,SUM($H172:AN172)=0),$B172,0)</f>
        <v>0</v>
      </c>
      <c r="AP172">
        <f ca="1">IF(AND($B172&gt;0,SUM(AP$3:AP171)=0,SUM($H172:AO172)=0),$B172,0)</f>
        <v>0</v>
      </c>
      <c r="AQ172">
        <f ca="1">IF(AND($B172&gt;0,SUM(AQ$3:AQ171)=0,SUM($H172:AP172)=0),$B172,0)</f>
        <v>0</v>
      </c>
      <c r="AR172">
        <f ca="1">IF(AND($B172&gt;0,SUM(AR$3:AR171)=0,SUM($H172:AQ172)=0),$B172,0)</f>
        <v>0</v>
      </c>
      <c r="AS172">
        <f ca="1">IF(AND($B172&gt;0,SUM(AS$3:AS171)=0,SUM($H172:AR172)=0),$B172,0)</f>
        <v>0</v>
      </c>
      <c r="AT172">
        <f ca="1">IF(AND($B172&gt;0,SUM(AT$3:AT171)=0,SUM($H172:AS172)=0),$B172,0)</f>
        <v>0</v>
      </c>
      <c r="AU172">
        <f ca="1">IF(AND($B172&gt;0,SUM(AU$3:AU171)=0,SUM($H172:AT172)=0),$B172,0)</f>
        <v>0</v>
      </c>
      <c r="AV172">
        <f ca="1">IF(AND($B172&gt;0,SUM(AV$3:AV171)=0,SUM($H172:AU172)=0),$B172,0)</f>
        <v>0</v>
      </c>
      <c r="AW172">
        <f ca="1">IF(AND($B172&gt;0,SUM(AW$3:AW171)=0,SUM($H172:AV172)=0),$B172,0)</f>
        <v>0</v>
      </c>
      <c r="AX172">
        <f ca="1">IF(AND($B172&gt;0,SUM(AX$3:AX171)=0,SUM($H172:AW172)=0),$B172,0)</f>
        <v>0</v>
      </c>
      <c r="AY172">
        <f ca="1">IF(AND($B172&gt;0,SUM(AY$3:AY171)=0,SUM($H172:AX172)=0),$B172,0)</f>
        <v>0</v>
      </c>
      <c r="AZ172">
        <f ca="1">IF(AND($B172&gt;0,SUM(AZ$3:AZ171)=0,SUM($H172:AY172)=0),$B172,0)</f>
        <v>0</v>
      </c>
      <c r="BA172">
        <f ca="1">IF(AND($B172&gt;0,SUM(BA$3:BA171)=0,SUM($H172:AZ172)=0),$B172,0)</f>
        <v>0</v>
      </c>
      <c r="BB172">
        <f ca="1">IF(AND($B172&gt;0,SUM(BB$3:BB171)=0,SUM($H172:BA172)=0),$B172,0)</f>
        <v>0</v>
      </c>
      <c r="BC172">
        <f ca="1">IF(AND($B172&gt;0,SUM(BC$3:BC171)=0,SUM($H172:BB172)=0),$B172,0)</f>
        <v>0</v>
      </c>
      <c r="BD172">
        <f ca="1">IF(AND($B172&gt;0,SUM(BD$3:BD171)=0,SUM($H172:BC172)=0),$B172,0)</f>
        <v>0</v>
      </c>
      <c r="BE172">
        <f ca="1">IF(AND($B172&gt;0,SUM(BE$3:BE171)=0,SUM($H172:BD172)=0),$B172,0)</f>
        <v>0</v>
      </c>
      <c r="BF172">
        <f ca="1">IF(AND($B172&gt;0,SUM(BF$3:BF171)=0,SUM($H172:BE172)=0),$B172,0)</f>
        <v>0</v>
      </c>
      <c r="BG172">
        <f ca="1">IF(AND($B172&gt;0,SUM(BG$3:BG171)=0,SUM($H172:BF172)=0),$B172,0)</f>
        <v>0</v>
      </c>
      <c r="BH172">
        <f ca="1">IF(AND($B172&gt;0,SUM(BH$3:BH171)=0,SUM($H172:BG172)=0),$B172,0)</f>
        <v>0</v>
      </c>
      <c r="BI172">
        <f ca="1">IF(AND($B172&gt;0,SUM(BI$3:BI171)=0,SUM($H172:BH172)=0),$B172,0)</f>
        <v>0</v>
      </c>
      <c r="BJ172">
        <f ca="1">IF(AND($B172&gt;0,SUM(BJ$3:BJ171)=0,SUM($H172:BI172)=0),$B172,0)</f>
        <v>0</v>
      </c>
      <c r="BK172">
        <f ca="1">IF(AND($B172&gt;0,SUM(BK$3:BK171)=0,SUM($H172:BJ172)=0),$B172,0)</f>
        <v>0</v>
      </c>
      <c r="BL172">
        <f ca="1">IF(AND($B172&gt;0,SUM(BL$3:BL171)=0,SUM($H172:BK172)=0),$B172,0)</f>
        <v>0</v>
      </c>
      <c r="BM172">
        <f ca="1">IF(AND($B172&gt;0,SUM(BM$3:BM171)=0,SUM($H172:BL172)=0),$B172,0)</f>
        <v>0</v>
      </c>
      <c r="BN172">
        <f ca="1">IF(AND($B172&gt;0,SUM(BN$3:BN171)=0,SUM($H172:BM172)=0),$B172,0)</f>
        <v>0</v>
      </c>
      <c r="BO172">
        <f ca="1">IF(AND($B172&gt;0,SUM(BO$3:BO171)=0,SUM($H172:BN172)=0),$B172,0)</f>
        <v>0</v>
      </c>
      <c r="BP172">
        <f ca="1">IF(AND($B172&gt;0,SUM(BP$3:BP171)=0,SUM($H172:BO172)=0),$B172,0)</f>
        <v>0</v>
      </c>
      <c r="BQ172">
        <f ca="1">IF(AND($B172&gt;0,SUM(BQ$3:BQ171)=0,SUM($H172:BP172)=0),$B172,0)</f>
        <v>0</v>
      </c>
      <c r="BR172">
        <f ca="1">IF(AND($B172&gt;0,SUM(BR$3:BR171)=0,SUM($H172:BQ172)=0),$B172,0)</f>
        <v>0</v>
      </c>
      <c r="BS172">
        <f ca="1">IF(AND($B172&gt;0,SUM(BS$3:BS171)=0,SUM($H172:BR172)=0),$B172,0)</f>
        <v>0</v>
      </c>
      <c r="BT172">
        <f ca="1">IF(AND($B172&gt;0,SUM(BT$3:BT171)=0,SUM($H172:BS172)=0),$B172,0)</f>
        <v>0</v>
      </c>
      <c r="BU172">
        <f ca="1">IF(AND($B172&gt;0,SUM(BU$3:BU171)=0,SUM($H172:BT172)=0),$B172,0)</f>
        <v>0</v>
      </c>
      <c r="BV172">
        <f ca="1">IF(AND($B172&gt;0,SUM(BV$3:BV171)=0,SUM($H172:BU172)=0),$B172,0)</f>
        <v>0</v>
      </c>
      <c r="BW172">
        <f ca="1">IF(AND($B172&gt;0,SUM(BW$3:BW171)=0,SUM($H172:BV172)=0),$B172,0)</f>
        <v>0</v>
      </c>
      <c r="BX172">
        <f ca="1">IF(AND($B172&gt;0,SUM(BX$3:BX171)=0,SUM($H172:BW172)=0),$B172,0)</f>
        <v>0</v>
      </c>
      <c r="BY172">
        <f ca="1">IF(AND($B172&gt;0,SUM(BY$3:BY171)=0,SUM($H172:BX172)=0),$B172,0)</f>
        <v>0</v>
      </c>
      <c r="BZ172">
        <f ca="1">IF(AND($B172&gt;0,SUM(BZ$3:BZ171)=0,SUM($H172:BY172)=0),$B172,0)</f>
        <v>0</v>
      </c>
      <c r="CA172">
        <f ca="1">IF(AND($B172&gt;0,SUM(CA$3:CA171)=0,SUM($H172:BZ172)=0),$B172,0)</f>
        <v>0</v>
      </c>
      <c r="CB172">
        <f ca="1">IF(AND($B172&gt;0,SUM(CB$3:CB171)=0,SUM($H172:CA172)=0),$B172,0)</f>
        <v>0</v>
      </c>
      <c r="CC172">
        <f ca="1">IF(AND($B172&gt;0,SUM(CC$3:CC171)=0,SUM($H172:CB172)=0),$B172,0)</f>
        <v>0</v>
      </c>
      <c r="CD172">
        <f ca="1">IF(AND($B172&gt;0,SUM(CD$3:CD171)=0,SUM($H172:CC172)=0),$B172,0)</f>
        <v>0</v>
      </c>
      <c r="CE172">
        <f ca="1">IF(AND($B172&gt;0,SUM(CE$3:CE171)=0,SUM($H172:CD172)=0),$B172,0)</f>
        <v>0</v>
      </c>
      <c r="CF172">
        <f ca="1">IF(AND($B172&gt;0,SUM(CF$3:CF171)=0,SUM($H172:CE172)=0),$B172,0)</f>
        <v>0</v>
      </c>
      <c r="CG172">
        <f ca="1">IF(AND($B172&gt;0,SUM(CG$3:CG171)=0,SUM($H172:CF172)=0),$B172,0)</f>
        <v>0</v>
      </c>
      <c r="CH172">
        <f ca="1">IF(AND($B172&gt;0,SUM(CH$3:CH171)=0,SUM($H172:CG172)=0),$B172,0)</f>
        <v>0</v>
      </c>
      <c r="CI172">
        <f ca="1">IF(AND($B172&gt;0,SUM(CI$3:CI171)=0,SUM($H172:CH172)=0),$B172,0)</f>
        <v>0</v>
      </c>
      <c r="CJ172">
        <f ca="1">IF(AND($B172&gt;0,SUM(CJ$3:CJ171)=0,SUM($H172:CI172)=0),$B172,0)</f>
        <v>0</v>
      </c>
      <c r="CK172">
        <f ca="1">IF(AND($B172&gt;0,SUM(CK$3:CK171)=0,SUM($H172:CJ172)=0),$B172,0)</f>
        <v>0</v>
      </c>
      <c r="CL172">
        <f ca="1">IF(AND($B172&gt;0,SUM(CL$3:CL171)=0,SUM($H172:CK172)=0),$B172,0)</f>
        <v>0</v>
      </c>
      <c r="CM172">
        <f ca="1">IF(AND($B172&gt;0,SUM(CM$3:CM171)=0,SUM($H172:CL172)=0),$B172,0)</f>
        <v>0</v>
      </c>
      <c r="CN172">
        <f ca="1">IF(AND($B172&gt;0,SUM(CN$3:CN171)=0,SUM($H172:CM172)=0),$B172,0)</f>
        <v>0</v>
      </c>
      <c r="CO172">
        <f ca="1">IF(AND($B172&gt;0,SUM(CO$3:CO171)=0,SUM($H172:CN172)=0),$B172,0)</f>
        <v>0</v>
      </c>
      <c r="CP172">
        <f ca="1">IF(AND($B172&gt;0,SUM(CP$3:CP171)=0,SUM($H172:CO172)=0),$B172,0)</f>
        <v>0</v>
      </c>
      <c r="CQ172">
        <f ca="1">IF(AND($B172&gt;0,SUM(CQ$3:CQ171)=0,SUM($H172:CP172)=0),$B172,0)</f>
        <v>0</v>
      </c>
      <c r="CR172">
        <f ca="1">IF(AND($B172&gt;0,SUM(CR$3:CR171)=0,SUM($H172:CQ172)=0),$B172,0)</f>
        <v>0</v>
      </c>
      <c r="CS172">
        <f ca="1">IF(AND($B172&gt;0,SUM(CS$3:CS171)=0,SUM($H172:CR172)=0),$B172,0)</f>
        <v>0</v>
      </c>
      <c r="CT172">
        <f ca="1">IF(AND($B172&gt;0,SUM(CT$3:CT171)=0,SUM($H172:CS172)=0),$B172,0)</f>
        <v>0</v>
      </c>
      <c r="CU172">
        <f ca="1">IF(AND($B172&gt;0,SUM(CU$3:CU171)=0,SUM($H172:CT172)=0),$B172,0)</f>
        <v>0</v>
      </c>
      <c r="CV172">
        <f ca="1">IF(AND($B172&gt;0,SUM(CV$3:CV171)=0,SUM($H172:CU172)=0),$B172,0)</f>
        <v>0</v>
      </c>
      <c r="CW172">
        <f ca="1">IF(AND($B172&gt;0,SUM(CW$3:CW171)=0,SUM($H172:CV172)=0),$B172,0)</f>
        <v>0</v>
      </c>
      <c r="CX172">
        <f ca="1">IF(AND($B172&gt;0,SUM(CX$3:CX171)=0,SUM($H172:CW172)=0),$B172,0)</f>
        <v>0</v>
      </c>
      <c r="CY172">
        <f ca="1">IF(AND($B172&gt;0,SUM(CY$3:CY171)=0,SUM($H172:CX172)=0),$B172,0)</f>
        <v>0</v>
      </c>
      <c r="CZ172">
        <f ca="1">IF(AND($B172&gt;0,SUM(CZ$3:CZ171)=0,SUM($H172:CY172)=0),$B172,0)</f>
        <v>0</v>
      </c>
      <c r="DA172">
        <f ca="1">IF(AND($B172&gt;0,SUM(DA$3:DA171)=0,SUM($H172:CZ172)=0),$B172,0)</f>
        <v>0</v>
      </c>
      <c r="DB172">
        <f ca="1">IF(AND($B172&gt;0,SUM(DB$3:DB171)=0,SUM($H172:DA172)=0),$B172,0)</f>
        <v>0</v>
      </c>
      <c r="DC172">
        <f ca="1">IF(AND($B172&gt;0,SUM(DC$3:DC171)=0,SUM($H172:DB172)=0),$B172,0)</f>
        <v>0</v>
      </c>
      <c r="DD172">
        <f ca="1">IF(AND($B172&gt;0,SUM(DD$3:DD171)=0,SUM($H172:DC172)=0),$B172,0)</f>
        <v>0</v>
      </c>
      <c r="DE172">
        <f ca="1">IF(AND($B172&gt;0,SUM(DE$3:DE171)=0,SUM($H172:DD172)=0),$B172,0)</f>
        <v>0</v>
      </c>
      <c r="DF172">
        <f ca="1">IF(AND($B172&gt;0,SUM(DF$3:DF171)=0,SUM($H172:DE172)=0),$B172,0)</f>
        <v>0</v>
      </c>
      <c r="DG172">
        <f ca="1">IF(AND($B172&gt;0,SUM(DG$3:DG171)=0,SUM($H172:DF172)=0),$B172,0)</f>
        <v>0</v>
      </c>
      <c r="DH172">
        <f ca="1">IF(AND($B172&gt;0,SUM(DH$3:DH171)=0,SUM($H172:DG172)=0),$B172,0)</f>
        <v>0</v>
      </c>
      <c r="DI172">
        <f ca="1">IF(AND($B172&gt;0,SUM(DI$3:DI171)=0,SUM($H172:DH172)=0),$B172,0)</f>
        <v>0</v>
      </c>
      <c r="DJ172">
        <f ca="1">IF(AND($B172&gt;0,SUM(DJ$3:DJ171)=0,SUM($H172:DI172)=0),$B172,0)</f>
        <v>0</v>
      </c>
      <c r="DK172">
        <f ca="1">IF(AND($B172&gt;0,SUM(DK$3:DK171)=0,SUM($H172:DJ172)=0),$B172,0)</f>
        <v>0</v>
      </c>
      <c r="DL172">
        <f ca="1">IF(AND($B172&gt;0,SUM(DL$3:DL171)=0,SUM($H172:DK172)=0),$B172,0)</f>
        <v>0</v>
      </c>
      <c r="DM172">
        <f ca="1">IF(AND($B172&gt;0,SUM(DM$3:DM171)=0,SUM($H172:DL172)=0),$B172,0)</f>
        <v>0</v>
      </c>
      <c r="DN172">
        <f ca="1">IF(AND($B172&gt;0,SUM(DN$3:DN171)=0,SUM($H172:DM172)=0),$B172,0)</f>
        <v>0</v>
      </c>
      <c r="DO172">
        <f ca="1">IF(AND($B172&gt;0,SUM(DO$3:DO171)=0,SUM($H172:DN172)=0),$B172,0)</f>
        <v>0</v>
      </c>
      <c r="DP172">
        <f ca="1">IF(AND($B172&gt;0,SUM(DP$3:DP171)=0,SUM($H172:DO172)=0),$B172,0)</f>
        <v>0</v>
      </c>
      <c r="DQ172">
        <f ca="1">IF(AND($B172&gt;0,SUM(DQ$3:DQ171)=0,SUM($H172:DP172)=0),$B172,0)</f>
        <v>0</v>
      </c>
      <c r="DR172">
        <f ca="1">IF(AND($B172&gt;0,SUM(DR$3:DR171)=0,SUM($H172:DQ172)=0),$B172,0)</f>
        <v>0</v>
      </c>
      <c r="DS172">
        <f ca="1">IF(AND($B172&gt;0,SUM(DS$3:DS171)=0,SUM($H172:DR172)=0),$B172,0)</f>
        <v>0</v>
      </c>
      <c r="DT172">
        <f ca="1">IF(AND($B172&gt;0,SUM(DT$3:DT171)=0,SUM($H172:DS172)=0),$B172,0)</f>
        <v>0</v>
      </c>
      <c r="DU172">
        <f ca="1">IF(AND($B172&gt;0,SUM(DU$3:DU171)=0,SUM($H172:DT172)=0),$B172,0)</f>
        <v>0</v>
      </c>
      <c r="DV172">
        <f ca="1">IF(AND($B172&gt;0,SUM(DV$3:DV171)=0,SUM($H172:DU172)=0),$B172,0)</f>
        <v>0</v>
      </c>
      <c r="DW172">
        <f ca="1">IF(AND($B172&gt;0,SUM(DW$3:DW171)=0,SUM($H172:DV172)=0),$B172,0)</f>
        <v>0</v>
      </c>
      <c r="DX172">
        <f ca="1">IF(AND($B172&gt;0,SUM(DX$3:DX171)=0,SUM($H172:DW172)=0),$B172,0)</f>
        <v>0</v>
      </c>
      <c r="DY172">
        <f ca="1">IF(AND($B172&gt;0,SUM(DY$3:DY171)=0,SUM($H172:DX172)=0),$B172,0)</f>
        <v>0</v>
      </c>
      <c r="DZ172">
        <f ca="1">IF(AND($B172&gt;0,SUM(DZ$3:DZ171)=0,SUM($H172:DY172)=0),$B172,0)</f>
        <v>0</v>
      </c>
      <c r="EA172">
        <f ca="1">IF(AND($B172&gt;0,SUM(EA$3:EA171)=0,SUM($H172:DZ172)=0),$B172,0)</f>
        <v>0</v>
      </c>
      <c r="EB172">
        <f ca="1">IF(AND($B172&gt;0,SUM(EB$3:EB171)=0,SUM($H172:EA172)=0),$B172,0)</f>
        <v>0</v>
      </c>
      <c r="EC172">
        <f ca="1">IF(AND($B172&gt;0,SUM(EC$3:EC171)=0,SUM($H172:EB172)=0),$B172,0)</f>
        <v>0</v>
      </c>
      <c r="ED172">
        <f ca="1">IF(AND($B172&gt;0,SUM(ED$3:ED171)=0,SUM($H172:EC172)=0),$B172,0)</f>
        <v>0</v>
      </c>
      <c r="EE172">
        <f ca="1">IF(AND($B172&gt;0,SUM(EE$3:EE171)=0,SUM($H172:ED172)=0),$B172,0)</f>
        <v>0</v>
      </c>
      <c r="EF172">
        <f ca="1">IF(AND($B172&gt;0,SUM(EF$3:EF171)=0,SUM($H172:EE172)=0),$B172,0)</f>
        <v>0</v>
      </c>
      <c r="EG172">
        <f ca="1">IF(AND($B172&gt;0,SUM(EG$3:EG171)=0,SUM($H172:EF172)=0),$B172,0)</f>
        <v>0</v>
      </c>
      <c r="EH172">
        <f ca="1">IF(AND($B172&gt;0,SUM(EH$3:EH171)=0,SUM($H172:EG172)=0),$B172,0)</f>
        <v>0</v>
      </c>
      <c r="EI172">
        <f ca="1">IF(AND($B172&gt;0,SUM(EI$3:EI171)=0,SUM($H172:EH172)=0),$B172,0)</f>
        <v>0</v>
      </c>
      <c r="EJ172">
        <f ca="1">IF(AND($B172&gt;0,SUM(EJ$3:EJ171)=0,SUM($H172:EI172)=0),$B172,0)</f>
        <v>0</v>
      </c>
      <c r="EK172">
        <f ca="1">IF(AND($B172&gt;0,SUM(EK$3:EK171)=0,SUM($H172:EJ172)=0),$B172,0)</f>
        <v>0</v>
      </c>
      <c r="EL172">
        <f ca="1">IF(AND($B172&gt;0,SUM(EL$3:EL171)=0,SUM($H172:EK172)=0),$B172,0)</f>
        <v>0</v>
      </c>
      <c r="EM172">
        <f ca="1">IF(AND($B172&gt;0,SUM(EM$3:EM171)=0,SUM($H172:EL172)=0),$B172,0)</f>
        <v>0</v>
      </c>
      <c r="EN172">
        <f ca="1">IF(AND($B172&gt;0,SUM(EN$3:EN171)=0,SUM($H172:EM172)=0),$B172,0)</f>
        <v>0</v>
      </c>
      <c r="EO172">
        <f ca="1">IF(AND($B172&gt;0,SUM(EO$3:EO171)=0,SUM($H172:EN172)=0),$B172,0)</f>
        <v>0</v>
      </c>
      <c r="EP172">
        <f ca="1">IF(AND($B172&gt;0,SUM(EP$3:EP171)=0,SUM($H172:EO172)=0),$B172,0)</f>
        <v>0</v>
      </c>
      <c r="EQ172">
        <f ca="1">IF(AND($B172&gt;0,SUM(EQ$3:EQ171)=0,SUM($H172:EP172)=0),$B172,0)</f>
        <v>0</v>
      </c>
      <c r="ER172">
        <f ca="1">IF(AND($B172&gt;0,SUM(ER$3:ER171)=0,SUM($H172:EQ172)=0),$B172,0)</f>
        <v>0</v>
      </c>
      <c r="ES172">
        <f ca="1">IF(AND($B172&gt;0,SUM(ES$3:ES171)=0,SUM($H172:ER172)=0),$B172,0)</f>
        <v>0</v>
      </c>
      <c r="ET172">
        <f ca="1">IF(AND($B172&gt;0,SUM(ET$3:ET171)=0,SUM($H172:ES172)=0),$B172,0)</f>
        <v>0</v>
      </c>
      <c r="EU172">
        <f ca="1">IF(AND($B172&gt;0,SUM(EU$3:EU171)=0,SUM($H172:ET172)=0),$B172,0)</f>
        <v>0</v>
      </c>
      <c r="EV172">
        <f ca="1">IF(AND($B172&gt;0,SUM(EV$3:EV171)=0,SUM($H172:EU172)=0),$B172,0)</f>
        <v>0</v>
      </c>
      <c r="EW172">
        <f ca="1">IF(AND($B172&gt;0,SUM(EW$3:EW171)=0,SUM($H172:EV172)=0),$B172,0)</f>
        <v>0</v>
      </c>
      <c r="EX172">
        <f ca="1">IF(AND($B172&gt;0,SUM(EX$3:EX171)=0,SUM($H172:EW172)=0),$B172,0)</f>
        <v>0</v>
      </c>
      <c r="EY172">
        <f ca="1">IF(AND($B172&gt;0,SUM(EY$3:EY171)=0,SUM($H172:EX172)=0),$B172,0)</f>
        <v>0</v>
      </c>
      <c r="EZ172">
        <f ca="1">IF(AND($B172&gt;0,SUM(EZ$3:EZ171)=0,SUM($H172:EY172)=0),$B172,0)</f>
        <v>0</v>
      </c>
      <c r="FA172">
        <f ca="1">IF(AND($B172&gt;0,SUM(FA$3:FA171)=0,SUM($H172:EZ172)=0),$B172,0)</f>
        <v>0</v>
      </c>
      <c r="FB172">
        <f ca="1">IF(AND($B172&gt;0,SUM(FB$3:FB171)=0,SUM($H172:FA172)=0),$B172,0)</f>
        <v>0</v>
      </c>
      <c r="FC172">
        <f ca="1">IF(AND($B172&gt;0,SUM(FC$3:FC171)=0,SUM($H172:FB172)=0),$B172,0)</f>
        <v>0</v>
      </c>
      <c r="FD172">
        <f ca="1">IF(AND($B172&gt;0,SUM(FD$3:FD171)=0,SUM($H172:FC172)=0),$B172,0)</f>
        <v>0</v>
      </c>
      <c r="FE172">
        <f ca="1">IF(AND($B172&gt;0,SUM(FE$3:FE171)=0,SUM($H172:FD172)=0),$B172,0)</f>
        <v>0</v>
      </c>
      <c r="FF172">
        <f ca="1">IF(AND($B172&gt;0,SUM(FF$3:FF171)=0,SUM($H172:FE172)=0),$B172,0)</f>
        <v>0</v>
      </c>
      <c r="FG172">
        <f ca="1">IF(AND($B172&gt;0,SUM(FG$3:FG171)=0,SUM($H172:FF172)=0),$B172,0)</f>
        <v>0</v>
      </c>
      <c r="FH172">
        <f ca="1">IF(AND($B172&gt;0,SUM(FH$3:FH171)=0,SUM($H172:FG172)=0),$B172,0)</f>
        <v>0</v>
      </c>
      <c r="FI172">
        <f ca="1">IF(AND($B172&gt;0,SUM(FI$3:FI171)=0,SUM($H172:FH172)=0),$B172,0)</f>
        <v>0</v>
      </c>
      <c r="FJ172">
        <f ca="1">IF(AND($B172&gt;0,SUM(FJ$3:FJ171)=0,SUM($H172:FI172)=0),$B172,0)</f>
        <v>0</v>
      </c>
      <c r="FK172">
        <f ca="1">IF(AND($B172&gt;0,SUM(FK$3:FK171)=0,SUM($H172:FJ172)=0),$B172,0)</f>
        <v>0</v>
      </c>
      <c r="FL172">
        <f ca="1">IF(AND($B172&gt;0,SUM(FL$3:FL171)=0,SUM($H172:FK172)=0),$B172,0)</f>
        <v>0</v>
      </c>
      <c r="FM172">
        <f ca="1">IF(AND($B172&gt;0,SUM(FM$3:FM171)=0,SUM($H172:FL172)=0),$B172,0)</f>
        <v>0</v>
      </c>
      <c r="FN172">
        <f ca="1">IF(AND($B172&gt;0,SUM(FN$3:FN171)=0,SUM($H172:FM172)=0),$B172,0)</f>
        <v>0</v>
      </c>
      <c r="FS172" s="67" t="str">
        <f ca="1">ValintaohjelmaCentral!$C48</f>
        <v>0</v>
      </c>
      <c r="FT172" s="352"/>
      <c r="FU172" s="353"/>
      <c r="FV172" s="374" t="str">
        <f ca="1">ValintaohjelmaCentral!$G48</f>
        <v>-</v>
      </c>
      <c r="FY172" s="67" t="str">
        <f ca="1">ValintaohjelmaCentral!$C48</f>
        <v>0</v>
      </c>
      <c r="FZ172" s="352"/>
      <c r="GA172" s="353"/>
      <c r="GB172" s="374" t="str">
        <f ca="1">ValintaohjelmaCentral!$G48</f>
        <v>-</v>
      </c>
      <c r="GE172" s="67" t="str">
        <f ca="1">ValintaohjelmaCentral!$C48</f>
        <v>0</v>
      </c>
      <c r="GF172" s="352"/>
      <c r="GG172" s="353"/>
      <c r="GH172" s="374" t="str">
        <f ca="1">ValintaohjelmaCentral!$G48</f>
        <v>-</v>
      </c>
    </row>
    <row r="173" spans="1:190" ht="15.75" hidden="1" thickBot="1" x14ac:dyDescent="0.3">
      <c r="A173">
        <v>173</v>
      </c>
      <c r="C173" s="240" t="str">
        <f t="shared" ca="1" si="29"/>
        <v>0</v>
      </c>
      <c r="D173" s="240">
        <f t="shared" ca="1" si="29"/>
        <v>0</v>
      </c>
      <c r="E173" s="240">
        <f t="shared" ca="1" si="29"/>
        <v>0</v>
      </c>
      <c r="F173" s="240" t="str">
        <f t="shared" ca="1" si="29"/>
        <v>-</v>
      </c>
      <c r="G173" s="47" t="e">
        <f>INDEX($I$2:$FN$2,ROWS(G$2:G173))</f>
        <v>#REF!</v>
      </c>
      <c r="H173">
        <v>0</v>
      </c>
      <c r="I173">
        <f ca="1">IF(AND($B173&gt;0,SUM(I$3:I172)=0,SUM($H173:H173)=0),$B173,0)</f>
        <v>0</v>
      </c>
      <c r="J173">
        <f ca="1">IF(AND($B173&gt;0,SUM(J$3:J172)=0,SUM($H173:I173)=0),$B173,0)</f>
        <v>0</v>
      </c>
      <c r="K173">
        <f ca="1">IF(AND($B173&gt;0,SUM(K$3:K172)=0,SUM($H173:J173)=0),$B173,0)</f>
        <v>0</v>
      </c>
      <c r="L173">
        <f ca="1">IF(AND($B173&gt;0,SUM(L$3:L172)=0,SUM($H173:K173)=0),$B173,0)</f>
        <v>0</v>
      </c>
      <c r="M173">
        <f ca="1">IF(AND($B173&gt;0,SUM(M$3:M172)=0,SUM($H173:L173)=0),$B173,0)</f>
        <v>0</v>
      </c>
      <c r="N173">
        <f ca="1">IF(AND($B173&gt;0,SUM(N$3:N172)=0,SUM($H173:M173)=0),$B173,0)</f>
        <v>0</v>
      </c>
      <c r="O173">
        <f ca="1">IF(AND($B173&gt;0,SUM(O$3:O172)=0,SUM($H173:N173)=0),$B173,0)</f>
        <v>0</v>
      </c>
      <c r="P173">
        <f ca="1">IF(AND($B173&gt;0,SUM(P$3:P172)=0,SUM($H173:O173)=0),$B173,0)</f>
        <v>0</v>
      </c>
      <c r="Q173">
        <f ca="1">IF(AND($B173&gt;0,SUM(Q$3:Q172)=0,SUM($H173:P173)=0),$B173,0)</f>
        <v>0</v>
      </c>
      <c r="R173">
        <f ca="1">IF(AND($B173&gt;0,SUM(R$3:R172)=0,SUM($H173:Q173)=0),$B173,0)</f>
        <v>0</v>
      </c>
      <c r="S173">
        <f ca="1">IF(AND($B173&gt;0,SUM(S$3:S172)=0,SUM($H173:R173)=0),$B173,0)</f>
        <v>0</v>
      </c>
      <c r="T173">
        <f ca="1">IF(AND($B173&gt;0,SUM(T$3:T172)=0,SUM($H173:S173)=0),$B173,0)</f>
        <v>0</v>
      </c>
      <c r="U173">
        <f ca="1">IF(AND($B173&gt;0,SUM(U$3:U172)=0,SUM($H173:T173)=0),$B173,0)</f>
        <v>0</v>
      </c>
      <c r="V173">
        <f ca="1">IF(AND($B173&gt;0,SUM(V$3:V172)=0,SUM($H173:U173)=0),$B173,0)</f>
        <v>0</v>
      </c>
      <c r="W173">
        <f ca="1">IF(AND($B173&gt;0,SUM(W$3:W172)=0,SUM($H173:V173)=0),$B173,0)</f>
        <v>0</v>
      </c>
      <c r="X173">
        <f ca="1">IF(AND($B173&gt;0,SUM(X$3:X172)=0,SUM($H173:W173)=0),$B173,0)</f>
        <v>0</v>
      </c>
      <c r="Y173">
        <f ca="1">IF(AND($B173&gt;0,SUM(Y$3:Y172)=0,SUM($H173:X173)=0),$B173,0)</f>
        <v>0</v>
      </c>
      <c r="Z173">
        <f ca="1">IF(AND($B173&gt;0,SUM(Z$3:Z172)=0,SUM($H173:Y173)=0),$B173,0)</f>
        <v>0</v>
      </c>
      <c r="AA173">
        <f ca="1">IF(AND($B173&gt;0,SUM(AA$3:AA172)=0,SUM($H173:Z173)=0),$B173,0)</f>
        <v>0</v>
      </c>
      <c r="AB173">
        <f ca="1">IF(AND($B173&gt;0,SUM(AB$3:AB172)=0,SUM($H173:AA173)=0),$B173,0)</f>
        <v>0</v>
      </c>
      <c r="AC173">
        <f ca="1">IF(AND($B173&gt;0,SUM(AC$3:AC172)=0,SUM($H173:AB173)=0),$B173,0)</f>
        <v>0</v>
      </c>
      <c r="AD173">
        <f ca="1">IF(AND($B173&gt;0,SUM(AD$3:AD172)=0,SUM($H173:AC173)=0),$B173,0)</f>
        <v>0</v>
      </c>
      <c r="AE173">
        <f ca="1">IF(AND($B173&gt;0,SUM(AE$3:AE172)=0,SUM($H173:AD173)=0),$B173,0)</f>
        <v>0</v>
      </c>
      <c r="AF173">
        <f ca="1">IF(AND($B173&gt;0,SUM(AF$3:AF172)=0,SUM($H173:AE173)=0),$B173,0)</f>
        <v>0</v>
      </c>
      <c r="AG173">
        <f ca="1">IF(AND($B173&gt;0,SUM(AG$3:AG172)=0,SUM($H173:AF173)=0),$B173,0)</f>
        <v>0</v>
      </c>
      <c r="AH173">
        <f ca="1">IF(AND($B173&gt;0,SUM(AH$3:AH172)=0,SUM($H173:AG173)=0),$B173,0)</f>
        <v>0</v>
      </c>
      <c r="AI173">
        <f ca="1">IF(AND($B173&gt;0,SUM(AI$3:AI172)=0,SUM($H173:AH173)=0),$B173,0)</f>
        <v>0</v>
      </c>
      <c r="AJ173">
        <f ca="1">IF(AND($B173&gt;0,SUM(AJ$3:AJ172)=0,SUM($H173:AI173)=0),$B173,0)</f>
        <v>0</v>
      </c>
      <c r="AK173">
        <f ca="1">IF(AND($B173&gt;0,SUM(AK$3:AK172)=0,SUM($H173:AJ173)=0),$B173,0)</f>
        <v>0</v>
      </c>
      <c r="AL173">
        <f ca="1">IF(AND($B173&gt;0,SUM(AL$3:AL172)=0,SUM($H173:AK173)=0),$B173,0)</f>
        <v>0</v>
      </c>
      <c r="AM173">
        <f ca="1">IF(AND($B173&gt;0,SUM(AM$3:AM172)=0,SUM($H173:AL173)=0),$B173,0)</f>
        <v>0</v>
      </c>
      <c r="AN173">
        <f ca="1">IF(AND($B173&gt;0,SUM(AN$3:AN172)=0,SUM($H173:AM173)=0),$B173,0)</f>
        <v>0</v>
      </c>
      <c r="AO173">
        <f ca="1">IF(AND($B173&gt;0,SUM(AO$3:AO172)=0,SUM($H173:AN173)=0),$B173,0)</f>
        <v>0</v>
      </c>
      <c r="AP173">
        <f ca="1">IF(AND($B173&gt;0,SUM(AP$3:AP172)=0,SUM($H173:AO173)=0),$B173,0)</f>
        <v>0</v>
      </c>
      <c r="AQ173">
        <f ca="1">IF(AND($B173&gt;0,SUM(AQ$3:AQ172)=0,SUM($H173:AP173)=0),$B173,0)</f>
        <v>0</v>
      </c>
      <c r="AR173">
        <f ca="1">IF(AND($B173&gt;0,SUM(AR$3:AR172)=0,SUM($H173:AQ173)=0),$B173,0)</f>
        <v>0</v>
      </c>
      <c r="AS173">
        <f ca="1">IF(AND($B173&gt;0,SUM(AS$3:AS172)=0,SUM($H173:AR173)=0),$B173,0)</f>
        <v>0</v>
      </c>
      <c r="AT173">
        <f ca="1">IF(AND($B173&gt;0,SUM(AT$3:AT172)=0,SUM($H173:AS173)=0),$B173,0)</f>
        <v>0</v>
      </c>
      <c r="AU173">
        <f ca="1">IF(AND($B173&gt;0,SUM(AU$3:AU172)=0,SUM($H173:AT173)=0),$B173,0)</f>
        <v>0</v>
      </c>
      <c r="AV173">
        <f ca="1">IF(AND($B173&gt;0,SUM(AV$3:AV172)=0,SUM($H173:AU173)=0),$B173,0)</f>
        <v>0</v>
      </c>
      <c r="AW173">
        <f ca="1">IF(AND($B173&gt;0,SUM(AW$3:AW172)=0,SUM($H173:AV173)=0),$B173,0)</f>
        <v>0</v>
      </c>
      <c r="AX173">
        <f ca="1">IF(AND($B173&gt;0,SUM(AX$3:AX172)=0,SUM($H173:AW173)=0),$B173,0)</f>
        <v>0</v>
      </c>
      <c r="AY173">
        <f ca="1">IF(AND($B173&gt;0,SUM(AY$3:AY172)=0,SUM($H173:AX173)=0),$B173,0)</f>
        <v>0</v>
      </c>
      <c r="AZ173">
        <f ca="1">IF(AND($B173&gt;0,SUM(AZ$3:AZ172)=0,SUM($H173:AY173)=0),$B173,0)</f>
        <v>0</v>
      </c>
      <c r="BA173">
        <f ca="1">IF(AND($B173&gt;0,SUM(BA$3:BA172)=0,SUM($H173:AZ173)=0),$B173,0)</f>
        <v>0</v>
      </c>
      <c r="BB173">
        <f ca="1">IF(AND($B173&gt;0,SUM(BB$3:BB172)=0,SUM($H173:BA173)=0),$B173,0)</f>
        <v>0</v>
      </c>
      <c r="BC173">
        <f ca="1">IF(AND($B173&gt;0,SUM(BC$3:BC172)=0,SUM($H173:BB173)=0),$B173,0)</f>
        <v>0</v>
      </c>
      <c r="BD173">
        <f ca="1">IF(AND($B173&gt;0,SUM(BD$3:BD172)=0,SUM($H173:BC173)=0),$B173,0)</f>
        <v>0</v>
      </c>
      <c r="BE173">
        <f ca="1">IF(AND($B173&gt;0,SUM(BE$3:BE172)=0,SUM($H173:BD173)=0),$B173,0)</f>
        <v>0</v>
      </c>
      <c r="BF173">
        <f ca="1">IF(AND($B173&gt;0,SUM(BF$3:BF172)=0,SUM($H173:BE173)=0),$B173,0)</f>
        <v>0</v>
      </c>
      <c r="BG173">
        <f ca="1">IF(AND($B173&gt;0,SUM(BG$3:BG172)=0,SUM($H173:BF173)=0),$B173,0)</f>
        <v>0</v>
      </c>
      <c r="BH173">
        <f ca="1">IF(AND($B173&gt;0,SUM(BH$3:BH172)=0,SUM($H173:BG173)=0),$B173,0)</f>
        <v>0</v>
      </c>
      <c r="BI173">
        <f ca="1">IF(AND($B173&gt;0,SUM(BI$3:BI172)=0,SUM($H173:BH173)=0),$B173,0)</f>
        <v>0</v>
      </c>
      <c r="BJ173">
        <f ca="1">IF(AND($B173&gt;0,SUM(BJ$3:BJ172)=0,SUM($H173:BI173)=0),$B173,0)</f>
        <v>0</v>
      </c>
      <c r="BK173">
        <f ca="1">IF(AND($B173&gt;0,SUM(BK$3:BK172)=0,SUM($H173:BJ173)=0),$B173,0)</f>
        <v>0</v>
      </c>
      <c r="BL173">
        <f ca="1">IF(AND($B173&gt;0,SUM(BL$3:BL172)=0,SUM($H173:BK173)=0),$B173,0)</f>
        <v>0</v>
      </c>
      <c r="BM173">
        <f ca="1">IF(AND($B173&gt;0,SUM(BM$3:BM172)=0,SUM($H173:BL173)=0),$B173,0)</f>
        <v>0</v>
      </c>
      <c r="BN173">
        <f ca="1">IF(AND($B173&gt;0,SUM(BN$3:BN172)=0,SUM($H173:BM173)=0),$B173,0)</f>
        <v>0</v>
      </c>
      <c r="BO173">
        <f ca="1">IF(AND($B173&gt;0,SUM(BO$3:BO172)=0,SUM($H173:BN173)=0),$B173,0)</f>
        <v>0</v>
      </c>
      <c r="BP173">
        <f ca="1">IF(AND($B173&gt;0,SUM(BP$3:BP172)=0,SUM($H173:BO173)=0),$B173,0)</f>
        <v>0</v>
      </c>
      <c r="BQ173">
        <f ca="1">IF(AND($B173&gt;0,SUM(BQ$3:BQ172)=0,SUM($H173:BP173)=0),$B173,0)</f>
        <v>0</v>
      </c>
      <c r="BR173">
        <f ca="1">IF(AND($B173&gt;0,SUM(BR$3:BR172)=0,SUM($H173:BQ173)=0),$B173,0)</f>
        <v>0</v>
      </c>
      <c r="BS173">
        <f ca="1">IF(AND($B173&gt;0,SUM(BS$3:BS172)=0,SUM($H173:BR173)=0),$B173,0)</f>
        <v>0</v>
      </c>
      <c r="BT173">
        <f ca="1">IF(AND($B173&gt;0,SUM(BT$3:BT172)=0,SUM($H173:BS173)=0),$B173,0)</f>
        <v>0</v>
      </c>
      <c r="BU173">
        <f ca="1">IF(AND($B173&gt;0,SUM(BU$3:BU172)=0,SUM($H173:BT173)=0),$B173,0)</f>
        <v>0</v>
      </c>
      <c r="BV173">
        <f ca="1">IF(AND($B173&gt;0,SUM(BV$3:BV172)=0,SUM($H173:BU173)=0),$B173,0)</f>
        <v>0</v>
      </c>
      <c r="BW173">
        <f ca="1">IF(AND($B173&gt;0,SUM(BW$3:BW172)=0,SUM($H173:BV173)=0),$B173,0)</f>
        <v>0</v>
      </c>
      <c r="BX173">
        <f ca="1">IF(AND($B173&gt;0,SUM(BX$3:BX172)=0,SUM($H173:BW173)=0),$B173,0)</f>
        <v>0</v>
      </c>
      <c r="BY173">
        <f ca="1">IF(AND($B173&gt;0,SUM(BY$3:BY172)=0,SUM($H173:BX173)=0),$B173,0)</f>
        <v>0</v>
      </c>
      <c r="BZ173">
        <f ca="1">IF(AND($B173&gt;0,SUM(BZ$3:BZ172)=0,SUM($H173:BY173)=0),$B173,0)</f>
        <v>0</v>
      </c>
      <c r="CA173">
        <f ca="1">IF(AND($B173&gt;0,SUM(CA$3:CA172)=0,SUM($H173:BZ173)=0),$B173,0)</f>
        <v>0</v>
      </c>
      <c r="CB173">
        <f ca="1">IF(AND($B173&gt;0,SUM(CB$3:CB172)=0,SUM($H173:CA173)=0),$B173,0)</f>
        <v>0</v>
      </c>
      <c r="CC173">
        <f ca="1">IF(AND($B173&gt;0,SUM(CC$3:CC172)=0,SUM($H173:CB173)=0),$B173,0)</f>
        <v>0</v>
      </c>
      <c r="CD173">
        <f ca="1">IF(AND($B173&gt;0,SUM(CD$3:CD172)=0,SUM($H173:CC173)=0),$B173,0)</f>
        <v>0</v>
      </c>
      <c r="CE173">
        <f ca="1">IF(AND($B173&gt;0,SUM(CE$3:CE172)=0,SUM($H173:CD173)=0),$B173,0)</f>
        <v>0</v>
      </c>
      <c r="CF173">
        <f ca="1">IF(AND($B173&gt;0,SUM(CF$3:CF172)=0,SUM($H173:CE173)=0),$B173,0)</f>
        <v>0</v>
      </c>
      <c r="CG173">
        <f ca="1">IF(AND($B173&gt;0,SUM(CG$3:CG172)=0,SUM($H173:CF173)=0),$B173,0)</f>
        <v>0</v>
      </c>
      <c r="CH173">
        <f ca="1">IF(AND($B173&gt;0,SUM(CH$3:CH172)=0,SUM($H173:CG173)=0),$B173,0)</f>
        <v>0</v>
      </c>
      <c r="CI173">
        <f ca="1">IF(AND($B173&gt;0,SUM(CI$3:CI172)=0,SUM($H173:CH173)=0),$B173,0)</f>
        <v>0</v>
      </c>
      <c r="CJ173">
        <f ca="1">IF(AND($B173&gt;0,SUM(CJ$3:CJ172)=0,SUM($H173:CI173)=0),$B173,0)</f>
        <v>0</v>
      </c>
      <c r="CK173">
        <f ca="1">IF(AND($B173&gt;0,SUM(CK$3:CK172)=0,SUM($H173:CJ173)=0),$B173,0)</f>
        <v>0</v>
      </c>
      <c r="CL173">
        <f ca="1">IF(AND($B173&gt;0,SUM(CL$3:CL172)=0,SUM($H173:CK173)=0),$B173,0)</f>
        <v>0</v>
      </c>
      <c r="CM173">
        <f ca="1">IF(AND($B173&gt;0,SUM(CM$3:CM172)=0,SUM($H173:CL173)=0),$B173,0)</f>
        <v>0</v>
      </c>
      <c r="CN173">
        <f ca="1">IF(AND($B173&gt;0,SUM(CN$3:CN172)=0,SUM($H173:CM173)=0),$B173,0)</f>
        <v>0</v>
      </c>
      <c r="CO173">
        <f ca="1">IF(AND($B173&gt;0,SUM(CO$3:CO172)=0,SUM($H173:CN173)=0),$B173,0)</f>
        <v>0</v>
      </c>
      <c r="CP173">
        <f ca="1">IF(AND($B173&gt;0,SUM(CP$3:CP172)=0,SUM($H173:CO173)=0),$B173,0)</f>
        <v>0</v>
      </c>
      <c r="CQ173">
        <f ca="1">IF(AND($B173&gt;0,SUM(CQ$3:CQ172)=0,SUM($H173:CP173)=0),$B173,0)</f>
        <v>0</v>
      </c>
      <c r="CR173">
        <f ca="1">IF(AND($B173&gt;0,SUM(CR$3:CR172)=0,SUM($H173:CQ173)=0),$B173,0)</f>
        <v>0</v>
      </c>
      <c r="CS173">
        <f ca="1">IF(AND($B173&gt;0,SUM(CS$3:CS172)=0,SUM($H173:CR173)=0),$B173,0)</f>
        <v>0</v>
      </c>
      <c r="CT173">
        <f ca="1">IF(AND($B173&gt;0,SUM(CT$3:CT172)=0,SUM($H173:CS173)=0),$B173,0)</f>
        <v>0</v>
      </c>
      <c r="CU173">
        <f ca="1">IF(AND($B173&gt;0,SUM(CU$3:CU172)=0,SUM($H173:CT173)=0),$B173,0)</f>
        <v>0</v>
      </c>
      <c r="CV173">
        <f ca="1">IF(AND($B173&gt;0,SUM(CV$3:CV172)=0,SUM($H173:CU173)=0),$B173,0)</f>
        <v>0</v>
      </c>
      <c r="CW173">
        <f ca="1">IF(AND($B173&gt;0,SUM(CW$3:CW172)=0,SUM($H173:CV173)=0),$B173,0)</f>
        <v>0</v>
      </c>
      <c r="CX173">
        <f ca="1">IF(AND($B173&gt;0,SUM(CX$3:CX172)=0,SUM($H173:CW173)=0),$B173,0)</f>
        <v>0</v>
      </c>
      <c r="CY173">
        <f ca="1">IF(AND($B173&gt;0,SUM(CY$3:CY172)=0,SUM($H173:CX173)=0),$B173,0)</f>
        <v>0</v>
      </c>
      <c r="CZ173">
        <f ca="1">IF(AND($B173&gt;0,SUM(CZ$3:CZ172)=0,SUM($H173:CY173)=0),$B173,0)</f>
        <v>0</v>
      </c>
      <c r="DA173">
        <f ca="1">IF(AND($B173&gt;0,SUM(DA$3:DA172)=0,SUM($H173:CZ173)=0),$B173,0)</f>
        <v>0</v>
      </c>
      <c r="DB173">
        <f ca="1">IF(AND($B173&gt;0,SUM(DB$3:DB172)=0,SUM($H173:DA173)=0),$B173,0)</f>
        <v>0</v>
      </c>
      <c r="DC173">
        <f ca="1">IF(AND($B173&gt;0,SUM(DC$3:DC172)=0,SUM($H173:DB173)=0),$B173,0)</f>
        <v>0</v>
      </c>
      <c r="DD173">
        <f ca="1">IF(AND($B173&gt;0,SUM(DD$3:DD172)=0,SUM($H173:DC173)=0),$B173,0)</f>
        <v>0</v>
      </c>
      <c r="DE173">
        <f ca="1">IF(AND($B173&gt;0,SUM(DE$3:DE172)=0,SUM($H173:DD173)=0),$B173,0)</f>
        <v>0</v>
      </c>
      <c r="DF173">
        <f ca="1">IF(AND($B173&gt;0,SUM(DF$3:DF172)=0,SUM($H173:DE173)=0),$B173,0)</f>
        <v>0</v>
      </c>
      <c r="DG173">
        <f ca="1">IF(AND($B173&gt;0,SUM(DG$3:DG172)=0,SUM($H173:DF173)=0),$B173,0)</f>
        <v>0</v>
      </c>
      <c r="DH173">
        <f ca="1">IF(AND($B173&gt;0,SUM(DH$3:DH172)=0,SUM($H173:DG173)=0),$B173,0)</f>
        <v>0</v>
      </c>
      <c r="DI173">
        <f ca="1">IF(AND($B173&gt;0,SUM(DI$3:DI172)=0,SUM($H173:DH173)=0),$B173,0)</f>
        <v>0</v>
      </c>
      <c r="DJ173">
        <f ca="1">IF(AND($B173&gt;0,SUM(DJ$3:DJ172)=0,SUM($H173:DI173)=0),$B173,0)</f>
        <v>0</v>
      </c>
      <c r="DK173">
        <f ca="1">IF(AND($B173&gt;0,SUM(DK$3:DK172)=0,SUM($H173:DJ173)=0),$B173,0)</f>
        <v>0</v>
      </c>
      <c r="DL173">
        <f ca="1">IF(AND($B173&gt;0,SUM(DL$3:DL172)=0,SUM($H173:DK173)=0),$B173,0)</f>
        <v>0</v>
      </c>
      <c r="DM173">
        <f ca="1">IF(AND($B173&gt;0,SUM(DM$3:DM172)=0,SUM($H173:DL173)=0),$B173,0)</f>
        <v>0</v>
      </c>
      <c r="DN173">
        <f ca="1">IF(AND($B173&gt;0,SUM(DN$3:DN172)=0,SUM($H173:DM173)=0),$B173,0)</f>
        <v>0</v>
      </c>
      <c r="DO173">
        <f ca="1">IF(AND($B173&gt;0,SUM(DO$3:DO172)=0,SUM($H173:DN173)=0),$B173,0)</f>
        <v>0</v>
      </c>
      <c r="DP173">
        <f ca="1">IF(AND($B173&gt;0,SUM(DP$3:DP172)=0,SUM($H173:DO173)=0),$B173,0)</f>
        <v>0</v>
      </c>
      <c r="DQ173">
        <f ca="1">IF(AND($B173&gt;0,SUM(DQ$3:DQ172)=0,SUM($H173:DP173)=0),$B173,0)</f>
        <v>0</v>
      </c>
      <c r="DR173">
        <f ca="1">IF(AND($B173&gt;0,SUM(DR$3:DR172)=0,SUM($H173:DQ173)=0),$B173,0)</f>
        <v>0</v>
      </c>
      <c r="DS173">
        <f ca="1">IF(AND($B173&gt;0,SUM(DS$3:DS172)=0,SUM($H173:DR173)=0),$B173,0)</f>
        <v>0</v>
      </c>
      <c r="DT173">
        <f ca="1">IF(AND($B173&gt;0,SUM(DT$3:DT172)=0,SUM($H173:DS173)=0),$B173,0)</f>
        <v>0</v>
      </c>
      <c r="DU173">
        <f ca="1">IF(AND($B173&gt;0,SUM(DU$3:DU172)=0,SUM($H173:DT173)=0),$B173,0)</f>
        <v>0</v>
      </c>
      <c r="DV173">
        <f ca="1">IF(AND($B173&gt;0,SUM(DV$3:DV172)=0,SUM($H173:DU173)=0),$B173,0)</f>
        <v>0</v>
      </c>
      <c r="DW173">
        <f ca="1">IF(AND($B173&gt;0,SUM(DW$3:DW172)=0,SUM($H173:DV173)=0),$B173,0)</f>
        <v>0</v>
      </c>
      <c r="DX173">
        <f ca="1">IF(AND($B173&gt;0,SUM(DX$3:DX172)=0,SUM($H173:DW173)=0),$B173,0)</f>
        <v>0</v>
      </c>
      <c r="DY173">
        <f ca="1">IF(AND($B173&gt;0,SUM(DY$3:DY172)=0,SUM($H173:DX173)=0),$B173,0)</f>
        <v>0</v>
      </c>
      <c r="DZ173">
        <f ca="1">IF(AND($B173&gt;0,SUM(DZ$3:DZ172)=0,SUM($H173:DY173)=0),$B173,0)</f>
        <v>0</v>
      </c>
      <c r="EA173">
        <f ca="1">IF(AND($B173&gt;0,SUM(EA$3:EA172)=0,SUM($H173:DZ173)=0),$B173,0)</f>
        <v>0</v>
      </c>
      <c r="EB173">
        <f ca="1">IF(AND($B173&gt;0,SUM(EB$3:EB172)=0,SUM($H173:EA173)=0),$B173,0)</f>
        <v>0</v>
      </c>
      <c r="EC173">
        <f ca="1">IF(AND($B173&gt;0,SUM(EC$3:EC172)=0,SUM($H173:EB173)=0),$B173,0)</f>
        <v>0</v>
      </c>
      <c r="ED173">
        <f ca="1">IF(AND($B173&gt;0,SUM(ED$3:ED172)=0,SUM($H173:EC173)=0),$B173,0)</f>
        <v>0</v>
      </c>
      <c r="EE173">
        <f ca="1">IF(AND($B173&gt;0,SUM(EE$3:EE172)=0,SUM($H173:ED173)=0),$B173,0)</f>
        <v>0</v>
      </c>
      <c r="EF173">
        <f ca="1">IF(AND($B173&gt;0,SUM(EF$3:EF172)=0,SUM($H173:EE173)=0),$B173,0)</f>
        <v>0</v>
      </c>
      <c r="EG173">
        <f ca="1">IF(AND($B173&gt;0,SUM(EG$3:EG172)=0,SUM($H173:EF173)=0),$B173,0)</f>
        <v>0</v>
      </c>
      <c r="EH173">
        <f ca="1">IF(AND($B173&gt;0,SUM(EH$3:EH172)=0,SUM($H173:EG173)=0),$B173,0)</f>
        <v>0</v>
      </c>
      <c r="EI173">
        <f ca="1">IF(AND($B173&gt;0,SUM(EI$3:EI172)=0,SUM($H173:EH173)=0),$B173,0)</f>
        <v>0</v>
      </c>
      <c r="EJ173">
        <f ca="1">IF(AND($B173&gt;0,SUM(EJ$3:EJ172)=0,SUM($H173:EI173)=0),$B173,0)</f>
        <v>0</v>
      </c>
      <c r="EK173">
        <f ca="1">IF(AND($B173&gt;0,SUM(EK$3:EK172)=0,SUM($H173:EJ173)=0),$B173,0)</f>
        <v>0</v>
      </c>
      <c r="EL173">
        <f ca="1">IF(AND($B173&gt;0,SUM(EL$3:EL172)=0,SUM($H173:EK173)=0),$B173,0)</f>
        <v>0</v>
      </c>
      <c r="EM173">
        <f ca="1">IF(AND($B173&gt;0,SUM(EM$3:EM172)=0,SUM($H173:EL173)=0),$B173,0)</f>
        <v>0</v>
      </c>
      <c r="EN173">
        <f ca="1">IF(AND($B173&gt;0,SUM(EN$3:EN172)=0,SUM($H173:EM173)=0),$B173,0)</f>
        <v>0</v>
      </c>
      <c r="EO173">
        <f ca="1">IF(AND($B173&gt;0,SUM(EO$3:EO172)=0,SUM($H173:EN173)=0),$B173,0)</f>
        <v>0</v>
      </c>
      <c r="EP173">
        <f ca="1">IF(AND($B173&gt;0,SUM(EP$3:EP172)=0,SUM($H173:EO173)=0),$B173,0)</f>
        <v>0</v>
      </c>
      <c r="EQ173">
        <f ca="1">IF(AND($B173&gt;0,SUM(EQ$3:EQ172)=0,SUM($H173:EP173)=0),$B173,0)</f>
        <v>0</v>
      </c>
      <c r="ER173">
        <f ca="1">IF(AND($B173&gt;0,SUM(ER$3:ER172)=0,SUM($H173:EQ173)=0),$B173,0)</f>
        <v>0</v>
      </c>
      <c r="ES173">
        <f ca="1">IF(AND($B173&gt;0,SUM(ES$3:ES172)=0,SUM($H173:ER173)=0),$B173,0)</f>
        <v>0</v>
      </c>
      <c r="ET173">
        <f ca="1">IF(AND($B173&gt;0,SUM(ET$3:ET172)=0,SUM($H173:ES173)=0),$B173,0)</f>
        <v>0</v>
      </c>
      <c r="EU173">
        <f ca="1">IF(AND($B173&gt;0,SUM(EU$3:EU172)=0,SUM($H173:ET173)=0),$B173,0)</f>
        <v>0</v>
      </c>
      <c r="EV173">
        <f ca="1">IF(AND($B173&gt;0,SUM(EV$3:EV172)=0,SUM($H173:EU173)=0),$B173,0)</f>
        <v>0</v>
      </c>
      <c r="EW173">
        <f ca="1">IF(AND($B173&gt;0,SUM(EW$3:EW172)=0,SUM($H173:EV173)=0),$B173,0)</f>
        <v>0</v>
      </c>
      <c r="EX173">
        <f ca="1">IF(AND($B173&gt;0,SUM(EX$3:EX172)=0,SUM($H173:EW173)=0),$B173,0)</f>
        <v>0</v>
      </c>
      <c r="EY173">
        <f ca="1">IF(AND($B173&gt;0,SUM(EY$3:EY172)=0,SUM($H173:EX173)=0),$B173,0)</f>
        <v>0</v>
      </c>
      <c r="EZ173">
        <f ca="1">IF(AND($B173&gt;0,SUM(EZ$3:EZ172)=0,SUM($H173:EY173)=0),$B173,0)</f>
        <v>0</v>
      </c>
      <c r="FA173">
        <f ca="1">IF(AND($B173&gt;0,SUM(FA$3:FA172)=0,SUM($H173:EZ173)=0),$B173,0)</f>
        <v>0</v>
      </c>
      <c r="FB173">
        <f ca="1">IF(AND($B173&gt;0,SUM(FB$3:FB172)=0,SUM($H173:FA173)=0),$B173,0)</f>
        <v>0</v>
      </c>
      <c r="FC173">
        <f ca="1">IF(AND($B173&gt;0,SUM(FC$3:FC172)=0,SUM($H173:FB173)=0),$B173,0)</f>
        <v>0</v>
      </c>
      <c r="FD173">
        <f ca="1">IF(AND($B173&gt;0,SUM(FD$3:FD172)=0,SUM($H173:FC173)=0),$B173,0)</f>
        <v>0</v>
      </c>
      <c r="FE173">
        <f ca="1">IF(AND($B173&gt;0,SUM(FE$3:FE172)=0,SUM($H173:FD173)=0),$B173,0)</f>
        <v>0</v>
      </c>
      <c r="FF173">
        <f ca="1">IF(AND($B173&gt;0,SUM(FF$3:FF172)=0,SUM($H173:FE173)=0),$B173,0)</f>
        <v>0</v>
      </c>
      <c r="FG173">
        <f ca="1">IF(AND($B173&gt;0,SUM(FG$3:FG172)=0,SUM($H173:FF173)=0),$B173,0)</f>
        <v>0</v>
      </c>
      <c r="FH173">
        <f ca="1">IF(AND($B173&gt;0,SUM(FH$3:FH172)=0,SUM($H173:FG173)=0),$B173,0)</f>
        <v>0</v>
      </c>
      <c r="FI173">
        <f ca="1">IF(AND($B173&gt;0,SUM(FI$3:FI172)=0,SUM($H173:FH173)=0),$B173,0)</f>
        <v>0</v>
      </c>
      <c r="FJ173">
        <f ca="1">IF(AND($B173&gt;0,SUM(FJ$3:FJ172)=0,SUM($H173:FI173)=0),$B173,0)</f>
        <v>0</v>
      </c>
      <c r="FK173">
        <f ca="1">IF(AND($B173&gt;0,SUM(FK$3:FK172)=0,SUM($H173:FJ173)=0),$B173,0)</f>
        <v>0</v>
      </c>
      <c r="FL173">
        <f ca="1">IF(AND($B173&gt;0,SUM(FL$3:FL172)=0,SUM($H173:FK173)=0),$B173,0)</f>
        <v>0</v>
      </c>
      <c r="FM173">
        <f ca="1">IF(AND($B173&gt;0,SUM(FM$3:FM172)=0,SUM($H173:FL173)=0),$B173,0)</f>
        <v>0</v>
      </c>
      <c r="FN173">
        <f ca="1">IF(AND($B173&gt;0,SUM(FN$3:FN172)=0,SUM($H173:FM173)=0),$B173,0)</f>
        <v>0</v>
      </c>
      <c r="FS173" s="67" t="str">
        <f ca="1">ValintaohjelmaCentral!$C49</f>
        <v>0</v>
      </c>
      <c r="FT173" s="352"/>
      <c r="FU173" s="353"/>
      <c r="FV173" s="374" t="str">
        <f ca="1">ValintaohjelmaCentral!$G49</f>
        <v>-</v>
      </c>
      <c r="FY173" s="67" t="str">
        <f ca="1">ValintaohjelmaCentral!$C49</f>
        <v>0</v>
      </c>
      <c r="FZ173" s="352"/>
      <c r="GA173" s="353"/>
      <c r="GB173" s="374" t="str">
        <f ca="1">ValintaohjelmaCentral!$G49</f>
        <v>-</v>
      </c>
      <c r="GE173" s="67" t="str">
        <f ca="1">ValintaohjelmaCentral!$C49</f>
        <v>0</v>
      </c>
      <c r="GF173" s="352"/>
      <c r="GG173" s="353"/>
      <c r="GH173" s="374" t="str">
        <f ca="1">ValintaohjelmaCentral!$G49</f>
        <v>-</v>
      </c>
    </row>
    <row r="174" spans="1:190" ht="15.75" hidden="1" thickBot="1" x14ac:dyDescent="0.3">
      <c r="A174">
        <v>174</v>
      </c>
      <c r="C174" s="240" t="str">
        <f t="shared" ca="1" si="29"/>
        <v>0</v>
      </c>
      <c r="D174" s="240">
        <f t="shared" ca="1" si="29"/>
        <v>0</v>
      </c>
      <c r="E174" s="240">
        <f t="shared" ca="1" si="29"/>
        <v>0</v>
      </c>
      <c r="F174" s="240" t="str">
        <f t="shared" ca="1" si="29"/>
        <v>-</v>
      </c>
      <c r="G174" s="47" t="e">
        <f>INDEX($I$2:$FN$2,ROWS(G$2:G174))</f>
        <v>#REF!</v>
      </c>
      <c r="H174">
        <v>0</v>
      </c>
      <c r="I174">
        <f ca="1">IF(AND($B174&gt;0,SUM(I$3:I173)=0,SUM($H174:H174)=0),$B174,0)</f>
        <v>0</v>
      </c>
      <c r="J174">
        <f ca="1">IF(AND($B174&gt;0,SUM(J$3:J173)=0,SUM($H174:I174)=0),$B174,0)</f>
        <v>0</v>
      </c>
      <c r="K174">
        <f ca="1">IF(AND($B174&gt;0,SUM(K$3:K173)=0,SUM($H174:J174)=0),$B174,0)</f>
        <v>0</v>
      </c>
      <c r="L174">
        <f ca="1">IF(AND($B174&gt;0,SUM(L$3:L173)=0,SUM($H174:K174)=0),$B174,0)</f>
        <v>0</v>
      </c>
      <c r="M174">
        <f ca="1">IF(AND($B174&gt;0,SUM(M$3:M173)=0,SUM($H174:L174)=0),$B174,0)</f>
        <v>0</v>
      </c>
      <c r="N174">
        <f ca="1">IF(AND($B174&gt;0,SUM(N$3:N173)=0,SUM($H174:M174)=0),$B174,0)</f>
        <v>0</v>
      </c>
      <c r="O174">
        <f ca="1">IF(AND($B174&gt;0,SUM(O$3:O173)=0,SUM($H174:N174)=0),$B174,0)</f>
        <v>0</v>
      </c>
      <c r="P174">
        <f ca="1">IF(AND($B174&gt;0,SUM(P$3:P173)=0,SUM($H174:O174)=0),$B174,0)</f>
        <v>0</v>
      </c>
      <c r="Q174">
        <f ca="1">IF(AND($B174&gt;0,SUM(Q$3:Q173)=0,SUM($H174:P174)=0),$B174,0)</f>
        <v>0</v>
      </c>
      <c r="R174">
        <f ca="1">IF(AND($B174&gt;0,SUM(R$3:R173)=0,SUM($H174:Q174)=0),$B174,0)</f>
        <v>0</v>
      </c>
      <c r="S174">
        <f ca="1">IF(AND($B174&gt;0,SUM(S$3:S173)=0,SUM($H174:R174)=0),$B174,0)</f>
        <v>0</v>
      </c>
      <c r="T174">
        <f ca="1">IF(AND($B174&gt;0,SUM(T$3:T173)=0,SUM($H174:S174)=0),$B174,0)</f>
        <v>0</v>
      </c>
      <c r="U174">
        <f ca="1">IF(AND($B174&gt;0,SUM(U$3:U173)=0,SUM($H174:T174)=0),$B174,0)</f>
        <v>0</v>
      </c>
      <c r="V174">
        <f ca="1">IF(AND($B174&gt;0,SUM(V$3:V173)=0,SUM($H174:U174)=0),$B174,0)</f>
        <v>0</v>
      </c>
      <c r="W174">
        <f ca="1">IF(AND($B174&gt;0,SUM(W$3:W173)=0,SUM($H174:V174)=0),$B174,0)</f>
        <v>0</v>
      </c>
      <c r="X174">
        <f ca="1">IF(AND($B174&gt;0,SUM(X$3:X173)=0,SUM($H174:W174)=0),$B174,0)</f>
        <v>0</v>
      </c>
      <c r="Y174">
        <f ca="1">IF(AND($B174&gt;0,SUM(Y$3:Y173)=0,SUM($H174:X174)=0),$B174,0)</f>
        <v>0</v>
      </c>
      <c r="Z174">
        <f ca="1">IF(AND($B174&gt;0,SUM(Z$3:Z173)=0,SUM($H174:Y174)=0),$B174,0)</f>
        <v>0</v>
      </c>
      <c r="AA174">
        <f ca="1">IF(AND($B174&gt;0,SUM(AA$3:AA173)=0,SUM($H174:Z174)=0),$B174,0)</f>
        <v>0</v>
      </c>
      <c r="AB174">
        <f ca="1">IF(AND($B174&gt;0,SUM(AB$3:AB173)=0,SUM($H174:AA174)=0),$B174,0)</f>
        <v>0</v>
      </c>
      <c r="AC174">
        <f ca="1">IF(AND($B174&gt;0,SUM(AC$3:AC173)=0,SUM($H174:AB174)=0),$B174,0)</f>
        <v>0</v>
      </c>
      <c r="AD174">
        <f ca="1">IF(AND($B174&gt;0,SUM(AD$3:AD173)=0,SUM($H174:AC174)=0),$B174,0)</f>
        <v>0</v>
      </c>
      <c r="AE174">
        <f ca="1">IF(AND($B174&gt;0,SUM(AE$3:AE173)=0,SUM($H174:AD174)=0),$B174,0)</f>
        <v>0</v>
      </c>
      <c r="AF174">
        <f ca="1">IF(AND($B174&gt;0,SUM(AF$3:AF173)=0,SUM($H174:AE174)=0),$B174,0)</f>
        <v>0</v>
      </c>
      <c r="AG174">
        <f ca="1">IF(AND($B174&gt;0,SUM(AG$3:AG173)=0,SUM($H174:AF174)=0),$B174,0)</f>
        <v>0</v>
      </c>
      <c r="AH174">
        <f ca="1">IF(AND($B174&gt;0,SUM(AH$3:AH173)=0,SUM($H174:AG174)=0),$B174,0)</f>
        <v>0</v>
      </c>
      <c r="AI174">
        <f ca="1">IF(AND($B174&gt;0,SUM(AI$3:AI173)=0,SUM($H174:AH174)=0),$B174,0)</f>
        <v>0</v>
      </c>
      <c r="AJ174">
        <f ca="1">IF(AND($B174&gt;0,SUM(AJ$3:AJ173)=0,SUM($H174:AI174)=0),$B174,0)</f>
        <v>0</v>
      </c>
      <c r="AK174">
        <f ca="1">IF(AND($B174&gt;0,SUM(AK$3:AK173)=0,SUM($H174:AJ174)=0),$B174,0)</f>
        <v>0</v>
      </c>
      <c r="AL174">
        <f ca="1">IF(AND($B174&gt;0,SUM(AL$3:AL173)=0,SUM($H174:AK174)=0),$B174,0)</f>
        <v>0</v>
      </c>
      <c r="AM174">
        <f ca="1">IF(AND($B174&gt;0,SUM(AM$3:AM173)=0,SUM($H174:AL174)=0),$B174,0)</f>
        <v>0</v>
      </c>
      <c r="AN174">
        <f ca="1">IF(AND($B174&gt;0,SUM(AN$3:AN173)=0,SUM($H174:AM174)=0),$B174,0)</f>
        <v>0</v>
      </c>
      <c r="AO174">
        <f ca="1">IF(AND($B174&gt;0,SUM(AO$3:AO173)=0,SUM($H174:AN174)=0),$B174,0)</f>
        <v>0</v>
      </c>
      <c r="AP174">
        <f ca="1">IF(AND($B174&gt;0,SUM(AP$3:AP173)=0,SUM($H174:AO174)=0),$B174,0)</f>
        <v>0</v>
      </c>
      <c r="AQ174">
        <f ca="1">IF(AND($B174&gt;0,SUM(AQ$3:AQ173)=0,SUM($H174:AP174)=0),$B174,0)</f>
        <v>0</v>
      </c>
      <c r="AR174">
        <f ca="1">IF(AND($B174&gt;0,SUM(AR$3:AR173)=0,SUM($H174:AQ174)=0),$B174,0)</f>
        <v>0</v>
      </c>
      <c r="AS174">
        <f ca="1">IF(AND($B174&gt;0,SUM(AS$3:AS173)=0,SUM($H174:AR174)=0),$B174,0)</f>
        <v>0</v>
      </c>
      <c r="AT174">
        <f ca="1">IF(AND($B174&gt;0,SUM(AT$3:AT173)=0,SUM($H174:AS174)=0),$B174,0)</f>
        <v>0</v>
      </c>
      <c r="AU174">
        <f ca="1">IF(AND($B174&gt;0,SUM(AU$3:AU173)=0,SUM($H174:AT174)=0),$B174,0)</f>
        <v>0</v>
      </c>
      <c r="AV174">
        <f ca="1">IF(AND($B174&gt;0,SUM(AV$3:AV173)=0,SUM($H174:AU174)=0),$B174,0)</f>
        <v>0</v>
      </c>
      <c r="AW174">
        <f ca="1">IF(AND($B174&gt;0,SUM(AW$3:AW173)=0,SUM($H174:AV174)=0),$B174,0)</f>
        <v>0</v>
      </c>
      <c r="AX174">
        <f ca="1">IF(AND($B174&gt;0,SUM(AX$3:AX173)=0,SUM($H174:AW174)=0),$B174,0)</f>
        <v>0</v>
      </c>
      <c r="AY174">
        <f ca="1">IF(AND($B174&gt;0,SUM(AY$3:AY173)=0,SUM($H174:AX174)=0),$B174,0)</f>
        <v>0</v>
      </c>
      <c r="AZ174">
        <f ca="1">IF(AND($B174&gt;0,SUM(AZ$3:AZ173)=0,SUM($H174:AY174)=0),$B174,0)</f>
        <v>0</v>
      </c>
      <c r="BA174">
        <f ca="1">IF(AND($B174&gt;0,SUM(BA$3:BA173)=0,SUM($H174:AZ174)=0),$B174,0)</f>
        <v>0</v>
      </c>
      <c r="BB174">
        <f ca="1">IF(AND($B174&gt;0,SUM(BB$3:BB173)=0,SUM($H174:BA174)=0),$B174,0)</f>
        <v>0</v>
      </c>
      <c r="BC174">
        <f ca="1">IF(AND($B174&gt;0,SUM(BC$3:BC173)=0,SUM($H174:BB174)=0),$B174,0)</f>
        <v>0</v>
      </c>
      <c r="BD174">
        <f ca="1">IF(AND($B174&gt;0,SUM(BD$3:BD173)=0,SUM($H174:BC174)=0),$B174,0)</f>
        <v>0</v>
      </c>
      <c r="BE174">
        <f ca="1">IF(AND($B174&gt;0,SUM(BE$3:BE173)=0,SUM($H174:BD174)=0),$B174,0)</f>
        <v>0</v>
      </c>
      <c r="BF174">
        <f ca="1">IF(AND($B174&gt;0,SUM(BF$3:BF173)=0,SUM($H174:BE174)=0),$B174,0)</f>
        <v>0</v>
      </c>
      <c r="BG174">
        <f ca="1">IF(AND($B174&gt;0,SUM(BG$3:BG173)=0,SUM($H174:BF174)=0),$B174,0)</f>
        <v>0</v>
      </c>
      <c r="BH174">
        <f ca="1">IF(AND($B174&gt;0,SUM(BH$3:BH173)=0,SUM($H174:BG174)=0),$B174,0)</f>
        <v>0</v>
      </c>
      <c r="BI174">
        <f ca="1">IF(AND($B174&gt;0,SUM(BI$3:BI173)=0,SUM($H174:BH174)=0),$B174,0)</f>
        <v>0</v>
      </c>
      <c r="BJ174">
        <f ca="1">IF(AND($B174&gt;0,SUM(BJ$3:BJ173)=0,SUM($H174:BI174)=0),$B174,0)</f>
        <v>0</v>
      </c>
      <c r="BK174">
        <f ca="1">IF(AND($B174&gt;0,SUM(BK$3:BK173)=0,SUM($H174:BJ174)=0),$B174,0)</f>
        <v>0</v>
      </c>
      <c r="BL174">
        <f ca="1">IF(AND($B174&gt;0,SUM(BL$3:BL173)=0,SUM($H174:BK174)=0),$B174,0)</f>
        <v>0</v>
      </c>
      <c r="BM174">
        <f ca="1">IF(AND($B174&gt;0,SUM(BM$3:BM173)=0,SUM($H174:BL174)=0),$B174,0)</f>
        <v>0</v>
      </c>
      <c r="BN174">
        <f ca="1">IF(AND($B174&gt;0,SUM(BN$3:BN173)=0,SUM($H174:BM174)=0),$B174,0)</f>
        <v>0</v>
      </c>
      <c r="BO174">
        <f ca="1">IF(AND($B174&gt;0,SUM(BO$3:BO173)=0,SUM($H174:BN174)=0),$B174,0)</f>
        <v>0</v>
      </c>
      <c r="BP174">
        <f ca="1">IF(AND($B174&gt;0,SUM(BP$3:BP173)=0,SUM($H174:BO174)=0),$B174,0)</f>
        <v>0</v>
      </c>
      <c r="BQ174">
        <f ca="1">IF(AND($B174&gt;0,SUM(BQ$3:BQ173)=0,SUM($H174:BP174)=0),$B174,0)</f>
        <v>0</v>
      </c>
      <c r="BR174">
        <f ca="1">IF(AND($B174&gt;0,SUM(BR$3:BR173)=0,SUM($H174:BQ174)=0),$B174,0)</f>
        <v>0</v>
      </c>
      <c r="BS174">
        <f ca="1">IF(AND($B174&gt;0,SUM(BS$3:BS173)=0,SUM($H174:BR174)=0),$B174,0)</f>
        <v>0</v>
      </c>
      <c r="BT174">
        <f ca="1">IF(AND($B174&gt;0,SUM(BT$3:BT173)=0,SUM($H174:BS174)=0),$B174,0)</f>
        <v>0</v>
      </c>
      <c r="BU174">
        <f ca="1">IF(AND($B174&gt;0,SUM(BU$3:BU173)=0,SUM($H174:BT174)=0),$B174,0)</f>
        <v>0</v>
      </c>
      <c r="BV174">
        <f ca="1">IF(AND($B174&gt;0,SUM(BV$3:BV173)=0,SUM($H174:BU174)=0),$B174,0)</f>
        <v>0</v>
      </c>
      <c r="BW174">
        <f ca="1">IF(AND($B174&gt;0,SUM(BW$3:BW173)=0,SUM($H174:BV174)=0),$B174,0)</f>
        <v>0</v>
      </c>
      <c r="BX174">
        <f ca="1">IF(AND($B174&gt;0,SUM(BX$3:BX173)=0,SUM($H174:BW174)=0),$B174,0)</f>
        <v>0</v>
      </c>
      <c r="BY174">
        <f ca="1">IF(AND($B174&gt;0,SUM(BY$3:BY173)=0,SUM($H174:BX174)=0),$B174,0)</f>
        <v>0</v>
      </c>
      <c r="BZ174">
        <f ca="1">IF(AND($B174&gt;0,SUM(BZ$3:BZ173)=0,SUM($H174:BY174)=0),$B174,0)</f>
        <v>0</v>
      </c>
      <c r="CA174">
        <f ca="1">IF(AND($B174&gt;0,SUM(CA$3:CA173)=0,SUM($H174:BZ174)=0),$B174,0)</f>
        <v>0</v>
      </c>
      <c r="CB174">
        <f ca="1">IF(AND($B174&gt;0,SUM(CB$3:CB173)=0,SUM($H174:CA174)=0),$B174,0)</f>
        <v>0</v>
      </c>
      <c r="CC174">
        <f ca="1">IF(AND($B174&gt;0,SUM(CC$3:CC173)=0,SUM($H174:CB174)=0),$B174,0)</f>
        <v>0</v>
      </c>
      <c r="CD174">
        <f ca="1">IF(AND($B174&gt;0,SUM(CD$3:CD173)=0,SUM($H174:CC174)=0),$B174,0)</f>
        <v>0</v>
      </c>
      <c r="CE174">
        <f ca="1">IF(AND($B174&gt;0,SUM(CE$3:CE173)=0,SUM($H174:CD174)=0),$B174,0)</f>
        <v>0</v>
      </c>
      <c r="CF174">
        <f ca="1">IF(AND($B174&gt;0,SUM(CF$3:CF173)=0,SUM($H174:CE174)=0),$B174,0)</f>
        <v>0</v>
      </c>
      <c r="CG174">
        <f ca="1">IF(AND($B174&gt;0,SUM(CG$3:CG173)=0,SUM($H174:CF174)=0),$B174,0)</f>
        <v>0</v>
      </c>
      <c r="CH174">
        <f ca="1">IF(AND($B174&gt;0,SUM(CH$3:CH173)=0,SUM($H174:CG174)=0),$B174,0)</f>
        <v>0</v>
      </c>
      <c r="CI174">
        <f ca="1">IF(AND($B174&gt;0,SUM(CI$3:CI173)=0,SUM($H174:CH174)=0),$B174,0)</f>
        <v>0</v>
      </c>
      <c r="CJ174">
        <f ca="1">IF(AND($B174&gt;0,SUM(CJ$3:CJ173)=0,SUM($H174:CI174)=0),$B174,0)</f>
        <v>0</v>
      </c>
      <c r="CK174">
        <f ca="1">IF(AND($B174&gt;0,SUM(CK$3:CK173)=0,SUM($H174:CJ174)=0),$B174,0)</f>
        <v>0</v>
      </c>
      <c r="CL174">
        <f ca="1">IF(AND($B174&gt;0,SUM(CL$3:CL173)=0,SUM($H174:CK174)=0),$B174,0)</f>
        <v>0</v>
      </c>
      <c r="CM174">
        <f ca="1">IF(AND($B174&gt;0,SUM(CM$3:CM173)=0,SUM($H174:CL174)=0),$B174,0)</f>
        <v>0</v>
      </c>
      <c r="CN174">
        <f ca="1">IF(AND($B174&gt;0,SUM(CN$3:CN173)=0,SUM($H174:CM174)=0),$B174,0)</f>
        <v>0</v>
      </c>
      <c r="CO174">
        <f ca="1">IF(AND($B174&gt;0,SUM(CO$3:CO173)=0,SUM($H174:CN174)=0),$B174,0)</f>
        <v>0</v>
      </c>
      <c r="CP174">
        <f ca="1">IF(AND($B174&gt;0,SUM(CP$3:CP173)=0,SUM($H174:CO174)=0),$B174,0)</f>
        <v>0</v>
      </c>
      <c r="CQ174">
        <f ca="1">IF(AND($B174&gt;0,SUM(CQ$3:CQ173)=0,SUM($H174:CP174)=0),$B174,0)</f>
        <v>0</v>
      </c>
      <c r="CR174">
        <f ca="1">IF(AND($B174&gt;0,SUM(CR$3:CR173)=0,SUM($H174:CQ174)=0),$B174,0)</f>
        <v>0</v>
      </c>
      <c r="CS174">
        <f ca="1">IF(AND($B174&gt;0,SUM(CS$3:CS173)=0,SUM($H174:CR174)=0),$B174,0)</f>
        <v>0</v>
      </c>
      <c r="CT174">
        <f ca="1">IF(AND($B174&gt;0,SUM(CT$3:CT173)=0,SUM($H174:CS174)=0),$B174,0)</f>
        <v>0</v>
      </c>
      <c r="CU174">
        <f ca="1">IF(AND($B174&gt;0,SUM(CU$3:CU173)=0,SUM($H174:CT174)=0),$B174,0)</f>
        <v>0</v>
      </c>
      <c r="CV174">
        <f ca="1">IF(AND($B174&gt;0,SUM(CV$3:CV173)=0,SUM($H174:CU174)=0),$B174,0)</f>
        <v>0</v>
      </c>
      <c r="CW174">
        <f ca="1">IF(AND($B174&gt;0,SUM(CW$3:CW173)=0,SUM($H174:CV174)=0),$B174,0)</f>
        <v>0</v>
      </c>
      <c r="CX174">
        <f ca="1">IF(AND($B174&gt;0,SUM(CX$3:CX173)=0,SUM($H174:CW174)=0),$B174,0)</f>
        <v>0</v>
      </c>
      <c r="CY174">
        <f ca="1">IF(AND($B174&gt;0,SUM(CY$3:CY173)=0,SUM($H174:CX174)=0),$B174,0)</f>
        <v>0</v>
      </c>
      <c r="CZ174">
        <f ca="1">IF(AND($B174&gt;0,SUM(CZ$3:CZ173)=0,SUM($H174:CY174)=0),$B174,0)</f>
        <v>0</v>
      </c>
      <c r="DA174">
        <f ca="1">IF(AND($B174&gt;0,SUM(DA$3:DA173)=0,SUM($H174:CZ174)=0),$B174,0)</f>
        <v>0</v>
      </c>
      <c r="DB174">
        <f ca="1">IF(AND($B174&gt;0,SUM(DB$3:DB173)=0,SUM($H174:DA174)=0),$B174,0)</f>
        <v>0</v>
      </c>
      <c r="DC174">
        <f ca="1">IF(AND($B174&gt;0,SUM(DC$3:DC173)=0,SUM($H174:DB174)=0),$B174,0)</f>
        <v>0</v>
      </c>
      <c r="DD174">
        <f ca="1">IF(AND($B174&gt;0,SUM(DD$3:DD173)=0,SUM($H174:DC174)=0),$B174,0)</f>
        <v>0</v>
      </c>
      <c r="DE174">
        <f ca="1">IF(AND($B174&gt;0,SUM(DE$3:DE173)=0,SUM($H174:DD174)=0),$B174,0)</f>
        <v>0</v>
      </c>
      <c r="DF174">
        <f ca="1">IF(AND($B174&gt;0,SUM(DF$3:DF173)=0,SUM($H174:DE174)=0),$B174,0)</f>
        <v>0</v>
      </c>
      <c r="DG174">
        <f ca="1">IF(AND($B174&gt;0,SUM(DG$3:DG173)=0,SUM($H174:DF174)=0),$B174,0)</f>
        <v>0</v>
      </c>
      <c r="DH174">
        <f ca="1">IF(AND($B174&gt;0,SUM(DH$3:DH173)=0,SUM($H174:DG174)=0),$B174,0)</f>
        <v>0</v>
      </c>
      <c r="DI174">
        <f ca="1">IF(AND($B174&gt;0,SUM(DI$3:DI173)=0,SUM($H174:DH174)=0),$B174,0)</f>
        <v>0</v>
      </c>
      <c r="DJ174">
        <f ca="1">IF(AND($B174&gt;0,SUM(DJ$3:DJ173)=0,SUM($H174:DI174)=0),$B174,0)</f>
        <v>0</v>
      </c>
      <c r="DK174">
        <f ca="1">IF(AND($B174&gt;0,SUM(DK$3:DK173)=0,SUM($H174:DJ174)=0),$B174,0)</f>
        <v>0</v>
      </c>
      <c r="DL174">
        <f ca="1">IF(AND($B174&gt;0,SUM(DL$3:DL173)=0,SUM($H174:DK174)=0),$B174,0)</f>
        <v>0</v>
      </c>
      <c r="DM174">
        <f ca="1">IF(AND($B174&gt;0,SUM(DM$3:DM173)=0,SUM($H174:DL174)=0),$B174,0)</f>
        <v>0</v>
      </c>
      <c r="DN174">
        <f ca="1">IF(AND($B174&gt;0,SUM(DN$3:DN173)=0,SUM($H174:DM174)=0),$B174,0)</f>
        <v>0</v>
      </c>
      <c r="DO174">
        <f ca="1">IF(AND($B174&gt;0,SUM(DO$3:DO173)=0,SUM($H174:DN174)=0),$B174,0)</f>
        <v>0</v>
      </c>
      <c r="DP174">
        <f ca="1">IF(AND($B174&gt;0,SUM(DP$3:DP173)=0,SUM($H174:DO174)=0),$B174,0)</f>
        <v>0</v>
      </c>
      <c r="DQ174">
        <f ca="1">IF(AND($B174&gt;0,SUM(DQ$3:DQ173)=0,SUM($H174:DP174)=0),$B174,0)</f>
        <v>0</v>
      </c>
      <c r="DR174">
        <f ca="1">IF(AND($B174&gt;0,SUM(DR$3:DR173)=0,SUM($H174:DQ174)=0),$B174,0)</f>
        <v>0</v>
      </c>
      <c r="DS174">
        <f ca="1">IF(AND($B174&gt;0,SUM(DS$3:DS173)=0,SUM($H174:DR174)=0),$B174,0)</f>
        <v>0</v>
      </c>
      <c r="DT174">
        <f ca="1">IF(AND($B174&gt;0,SUM(DT$3:DT173)=0,SUM($H174:DS174)=0),$B174,0)</f>
        <v>0</v>
      </c>
      <c r="DU174">
        <f ca="1">IF(AND($B174&gt;0,SUM(DU$3:DU173)=0,SUM($H174:DT174)=0),$B174,0)</f>
        <v>0</v>
      </c>
      <c r="DV174">
        <f ca="1">IF(AND($B174&gt;0,SUM(DV$3:DV173)=0,SUM($H174:DU174)=0),$B174,0)</f>
        <v>0</v>
      </c>
      <c r="DW174">
        <f ca="1">IF(AND($B174&gt;0,SUM(DW$3:DW173)=0,SUM($H174:DV174)=0),$B174,0)</f>
        <v>0</v>
      </c>
      <c r="DX174">
        <f ca="1">IF(AND($B174&gt;0,SUM(DX$3:DX173)=0,SUM($H174:DW174)=0),$B174,0)</f>
        <v>0</v>
      </c>
      <c r="DY174">
        <f ca="1">IF(AND($B174&gt;0,SUM(DY$3:DY173)=0,SUM($H174:DX174)=0),$B174,0)</f>
        <v>0</v>
      </c>
      <c r="DZ174">
        <f ca="1">IF(AND($B174&gt;0,SUM(DZ$3:DZ173)=0,SUM($H174:DY174)=0),$B174,0)</f>
        <v>0</v>
      </c>
      <c r="EA174">
        <f ca="1">IF(AND($B174&gt;0,SUM(EA$3:EA173)=0,SUM($H174:DZ174)=0),$B174,0)</f>
        <v>0</v>
      </c>
      <c r="EB174">
        <f ca="1">IF(AND($B174&gt;0,SUM(EB$3:EB173)=0,SUM($H174:EA174)=0),$B174,0)</f>
        <v>0</v>
      </c>
      <c r="EC174">
        <f ca="1">IF(AND($B174&gt;0,SUM(EC$3:EC173)=0,SUM($H174:EB174)=0),$B174,0)</f>
        <v>0</v>
      </c>
      <c r="ED174">
        <f ca="1">IF(AND($B174&gt;0,SUM(ED$3:ED173)=0,SUM($H174:EC174)=0),$B174,0)</f>
        <v>0</v>
      </c>
      <c r="EE174">
        <f ca="1">IF(AND($B174&gt;0,SUM(EE$3:EE173)=0,SUM($H174:ED174)=0),$B174,0)</f>
        <v>0</v>
      </c>
      <c r="EF174">
        <f ca="1">IF(AND($B174&gt;0,SUM(EF$3:EF173)=0,SUM($H174:EE174)=0),$B174,0)</f>
        <v>0</v>
      </c>
      <c r="EG174">
        <f ca="1">IF(AND($B174&gt;0,SUM(EG$3:EG173)=0,SUM($H174:EF174)=0),$B174,0)</f>
        <v>0</v>
      </c>
      <c r="EH174">
        <f ca="1">IF(AND($B174&gt;0,SUM(EH$3:EH173)=0,SUM($H174:EG174)=0),$B174,0)</f>
        <v>0</v>
      </c>
      <c r="EI174">
        <f ca="1">IF(AND($B174&gt;0,SUM(EI$3:EI173)=0,SUM($H174:EH174)=0),$B174,0)</f>
        <v>0</v>
      </c>
      <c r="EJ174">
        <f ca="1">IF(AND($B174&gt;0,SUM(EJ$3:EJ173)=0,SUM($H174:EI174)=0),$B174,0)</f>
        <v>0</v>
      </c>
      <c r="EK174">
        <f ca="1">IF(AND($B174&gt;0,SUM(EK$3:EK173)=0,SUM($H174:EJ174)=0),$B174,0)</f>
        <v>0</v>
      </c>
      <c r="EL174">
        <f ca="1">IF(AND($B174&gt;0,SUM(EL$3:EL173)=0,SUM($H174:EK174)=0),$B174,0)</f>
        <v>0</v>
      </c>
      <c r="EM174">
        <f ca="1">IF(AND($B174&gt;0,SUM(EM$3:EM173)=0,SUM($H174:EL174)=0),$B174,0)</f>
        <v>0</v>
      </c>
      <c r="EN174">
        <f ca="1">IF(AND($B174&gt;0,SUM(EN$3:EN173)=0,SUM($H174:EM174)=0),$B174,0)</f>
        <v>0</v>
      </c>
      <c r="EO174">
        <f ca="1">IF(AND($B174&gt;0,SUM(EO$3:EO173)=0,SUM($H174:EN174)=0),$B174,0)</f>
        <v>0</v>
      </c>
      <c r="EP174">
        <f ca="1">IF(AND($B174&gt;0,SUM(EP$3:EP173)=0,SUM($H174:EO174)=0),$B174,0)</f>
        <v>0</v>
      </c>
      <c r="EQ174">
        <f ca="1">IF(AND($B174&gt;0,SUM(EQ$3:EQ173)=0,SUM($H174:EP174)=0),$B174,0)</f>
        <v>0</v>
      </c>
      <c r="ER174">
        <f ca="1">IF(AND($B174&gt;0,SUM(ER$3:ER173)=0,SUM($H174:EQ174)=0),$B174,0)</f>
        <v>0</v>
      </c>
      <c r="ES174">
        <f ca="1">IF(AND($B174&gt;0,SUM(ES$3:ES173)=0,SUM($H174:ER174)=0),$B174,0)</f>
        <v>0</v>
      </c>
      <c r="ET174">
        <f ca="1">IF(AND($B174&gt;0,SUM(ET$3:ET173)=0,SUM($H174:ES174)=0),$B174,0)</f>
        <v>0</v>
      </c>
      <c r="EU174">
        <f ca="1">IF(AND($B174&gt;0,SUM(EU$3:EU173)=0,SUM($H174:ET174)=0),$B174,0)</f>
        <v>0</v>
      </c>
      <c r="EV174">
        <f ca="1">IF(AND($B174&gt;0,SUM(EV$3:EV173)=0,SUM($H174:EU174)=0),$B174,0)</f>
        <v>0</v>
      </c>
      <c r="EW174">
        <f ca="1">IF(AND($B174&gt;0,SUM(EW$3:EW173)=0,SUM($H174:EV174)=0),$B174,0)</f>
        <v>0</v>
      </c>
      <c r="EX174">
        <f ca="1">IF(AND($B174&gt;0,SUM(EX$3:EX173)=0,SUM($H174:EW174)=0),$B174,0)</f>
        <v>0</v>
      </c>
      <c r="EY174">
        <f ca="1">IF(AND($B174&gt;0,SUM(EY$3:EY173)=0,SUM($H174:EX174)=0),$B174,0)</f>
        <v>0</v>
      </c>
      <c r="EZ174">
        <f ca="1">IF(AND($B174&gt;0,SUM(EZ$3:EZ173)=0,SUM($H174:EY174)=0),$B174,0)</f>
        <v>0</v>
      </c>
      <c r="FA174">
        <f ca="1">IF(AND($B174&gt;0,SUM(FA$3:FA173)=0,SUM($H174:EZ174)=0),$B174,0)</f>
        <v>0</v>
      </c>
      <c r="FB174">
        <f ca="1">IF(AND($B174&gt;0,SUM(FB$3:FB173)=0,SUM($H174:FA174)=0),$B174,0)</f>
        <v>0</v>
      </c>
      <c r="FC174">
        <f ca="1">IF(AND($B174&gt;0,SUM(FC$3:FC173)=0,SUM($H174:FB174)=0),$B174,0)</f>
        <v>0</v>
      </c>
      <c r="FD174">
        <f ca="1">IF(AND($B174&gt;0,SUM(FD$3:FD173)=0,SUM($H174:FC174)=0),$B174,0)</f>
        <v>0</v>
      </c>
      <c r="FE174">
        <f ca="1">IF(AND($B174&gt;0,SUM(FE$3:FE173)=0,SUM($H174:FD174)=0),$B174,0)</f>
        <v>0</v>
      </c>
      <c r="FF174">
        <f ca="1">IF(AND($B174&gt;0,SUM(FF$3:FF173)=0,SUM($H174:FE174)=0),$B174,0)</f>
        <v>0</v>
      </c>
      <c r="FG174">
        <f ca="1">IF(AND($B174&gt;0,SUM(FG$3:FG173)=0,SUM($H174:FF174)=0),$B174,0)</f>
        <v>0</v>
      </c>
      <c r="FH174">
        <f ca="1">IF(AND($B174&gt;0,SUM(FH$3:FH173)=0,SUM($H174:FG174)=0),$B174,0)</f>
        <v>0</v>
      </c>
      <c r="FI174">
        <f ca="1">IF(AND($B174&gt;0,SUM(FI$3:FI173)=0,SUM($H174:FH174)=0),$B174,0)</f>
        <v>0</v>
      </c>
      <c r="FJ174">
        <f ca="1">IF(AND($B174&gt;0,SUM(FJ$3:FJ173)=0,SUM($H174:FI174)=0),$B174,0)</f>
        <v>0</v>
      </c>
      <c r="FK174">
        <f ca="1">IF(AND($B174&gt;0,SUM(FK$3:FK173)=0,SUM($H174:FJ174)=0),$B174,0)</f>
        <v>0</v>
      </c>
      <c r="FL174">
        <f ca="1">IF(AND($B174&gt;0,SUM(FL$3:FL173)=0,SUM($H174:FK174)=0),$B174,0)</f>
        <v>0</v>
      </c>
      <c r="FM174">
        <f ca="1">IF(AND($B174&gt;0,SUM(FM$3:FM173)=0,SUM($H174:FL174)=0),$B174,0)</f>
        <v>0</v>
      </c>
      <c r="FN174">
        <f ca="1">IF(AND($B174&gt;0,SUM(FN$3:FN173)=0,SUM($H174:FM174)=0),$B174,0)</f>
        <v>0</v>
      </c>
      <c r="FS174" s="67" t="str">
        <f ca="1">ValintaohjelmaCentral!$C50</f>
        <v>0</v>
      </c>
      <c r="FT174" s="352"/>
      <c r="FU174" s="353"/>
      <c r="FV174" s="374" t="str">
        <f ca="1">ValintaohjelmaCentral!$G50</f>
        <v>-</v>
      </c>
      <c r="FY174" s="67" t="str">
        <f ca="1">ValintaohjelmaCentral!$C50</f>
        <v>0</v>
      </c>
      <c r="FZ174" s="352"/>
      <c r="GA174" s="353"/>
      <c r="GB174" s="374" t="str">
        <f ca="1">ValintaohjelmaCentral!$G50</f>
        <v>-</v>
      </c>
      <c r="GE174" s="67" t="str">
        <f ca="1">ValintaohjelmaCentral!$C50</f>
        <v>0</v>
      </c>
      <c r="GF174" s="352"/>
      <c r="GG174" s="353"/>
      <c r="GH174" s="374" t="str">
        <f ca="1">ValintaohjelmaCentral!$G50</f>
        <v>-</v>
      </c>
    </row>
    <row r="175" spans="1:190" ht="15.75" hidden="1" thickBot="1" x14ac:dyDescent="0.3">
      <c r="A175">
        <v>175</v>
      </c>
      <c r="C175" s="240" t="str">
        <f t="shared" ca="1" si="29"/>
        <v>0</v>
      </c>
      <c r="D175" s="240">
        <f t="shared" ca="1" si="29"/>
        <v>0</v>
      </c>
      <c r="E175" s="240">
        <f t="shared" ca="1" si="29"/>
        <v>0</v>
      </c>
      <c r="F175" s="240" t="str">
        <f t="shared" ca="1" si="29"/>
        <v>-</v>
      </c>
      <c r="G175" s="47" t="e">
        <f>INDEX($I$2:$FN$2,ROWS(G$2:G175))</f>
        <v>#REF!</v>
      </c>
      <c r="H175">
        <v>0</v>
      </c>
      <c r="I175">
        <f ca="1">IF(AND($B175&gt;0,SUM(I$3:I174)=0,SUM($H175:H175)=0),$B175,0)</f>
        <v>0</v>
      </c>
      <c r="J175">
        <f ca="1">IF(AND($B175&gt;0,SUM(J$3:J174)=0,SUM($H175:I175)=0),$B175,0)</f>
        <v>0</v>
      </c>
      <c r="K175">
        <f ca="1">IF(AND($B175&gt;0,SUM(K$3:K174)=0,SUM($H175:J175)=0),$B175,0)</f>
        <v>0</v>
      </c>
      <c r="L175">
        <f ca="1">IF(AND($B175&gt;0,SUM(L$3:L174)=0,SUM($H175:K175)=0),$B175,0)</f>
        <v>0</v>
      </c>
      <c r="M175">
        <f ca="1">IF(AND($B175&gt;0,SUM(M$3:M174)=0,SUM($H175:L175)=0),$B175,0)</f>
        <v>0</v>
      </c>
      <c r="N175">
        <f ca="1">IF(AND($B175&gt;0,SUM(N$3:N174)=0,SUM($H175:M175)=0),$B175,0)</f>
        <v>0</v>
      </c>
      <c r="O175">
        <f ca="1">IF(AND($B175&gt;0,SUM(O$3:O174)=0,SUM($H175:N175)=0),$B175,0)</f>
        <v>0</v>
      </c>
      <c r="P175">
        <f ca="1">IF(AND($B175&gt;0,SUM(P$3:P174)=0,SUM($H175:O175)=0),$B175,0)</f>
        <v>0</v>
      </c>
      <c r="Q175">
        <f ca="1">IF(AND($B175&gt;0,SUM(Q$3:Q174)=0,SUM($H175:P175)=0),$B175,0)</f>
        <v>0</v>
      </c>
      <c r="R175">
        <f ca="1">IF(AND($B175&gt;0,SUM(R$3:R174)=0,SUM($H175:Q175)=0),$B175,0)</f>
        <v>0</v>
      </c>
      <c r="S175">
        <f ca="1">IF(AND($B175&gt;0,SUM(S$3:S174)=0,SUM($H175:R175)=0),$B175,0)</f>
        <v>0</v>
      </c>
      <c r="T175">
        <f ca="1">IF(AND($B175&gt;0,SUM(T$3:T174)=0,SUM($H175:S175)=0),$B175,0)</f>
        <v>0</v>
      </c>
      <c r="U175">
        <f ca="1">IF(AND($B175&gt;0,SUM(U$3:U174)=0,SUM($H175:T175)=0),$B175,0)</f>
        <v>0</v>
      </c>
      <c r="V175">
        <f ca="1">IF(AND($B175&gt;0,SUM(V$3:V174)=0,SUM($H175:U175)=0),$B175,0)</f>
        <v>0</v>
      </c>
      <c r="W175">
        <f ca="1">IF(AND($B175&gt;0,SUM(W$3:W174)=0,SUM($H175:V175)=0),$B175,0)</f>
        <v>0</v>
      </c>
      <c r="X175">
        <f ca="1">IF(AND($B175&gt;0,SUM(X$3:X174)=0,SUM($H175:W175)=0),$B175,0)</f>
        <v>0</v>
      </c>
      <c r="Y175">
        <f ca="1">IF(AND($B175&gt;0,SUM(Y$3:Y174)=0,SUM($H175:X175)=0),$B175,0)</f>
        <v>0</v>
      </c>
      <c r="Z175">
        <f ca="1">IF(AND($B175&gt;0,SUM(Z$3:Z174)=0,SUM($H175:Y175)=0),$B175,0)</f>
        <v>0</v>
      </c>
      <c r="AA175">
        <f ca="1">IF(AND($B175&gt;0,SUM(AA$3:AA174)=0,SUM($H175:Z175)=0),$B175,0)</f>
        <v>0</v>
      </c>
      <c r="AB175">
        <f ca="1">IF(AND($B175&gt;0,SUM(AB$3:AB174)=0,SUM($H175:AA175)=0),$B175,0)</f>
        <v>0</v>
      </c>
      <c r="AC175">
        <f ca="1">IF(AND($B175&gt;0,SUM(AC$3:AC174)=0,SUM($H175:AB175)=0),$B175,0)</f>
        <v>0</v>
      </c>
      <c r="AD175">
        <f ca="1">IF(AND($B175&gt;0,SUM(AD$3:AD174)=0,SUM($H175:AC175)=0),$B175,0)</f>
        <v>0</v>
      </c>
      <c r="AE175">
        <f ca="1">IF(AND($B175&gt;0,SUM(AE$3:AE174)=0,SUM($H175:AD175)=0),$B175,0)</f>
        <v>0</v>
      </c>
      <c r="AF175">
        <f ca="1">IF(AND($B175&gt;0,SUM(AF$3:AF174)=0,SUM($H175:AE175)=0),$B175,0)</f>
        <v>0</v>
      </c>
      <c r="AG175">
        <f ca="1">IF(AND($B175&gt;0,SUM(AG$3:AG174)=0,SUM($H175:AF175)=0),$B175,0)</f>
        <v>0</v>
      </c>
      <c r="AH175">
        <f ca="1">IF(AND($B175&gt;0,SUM(AH$3:AH174)=0,SUM($H175:AG175)=0),$B175,0)</f>
        <v>0</v>
      </c>
      <c r="AI175">
        <f ca="1">IF(AND($B175&gt;0,SUM(AI$3:AI174)=0,SUM($H175:AH175)=0),$B175,0)</f>
        <v>0</v>
      </c>
      <c r="AJ175">
        <f ca="1">IF(AND($B175&gt;0,SUM(AJ$3:AJ174)=0,SUM($H175:AI175)=0),$B175,0)</f>
        <v>0</v>
      </c>
      <c r="AK175">
        <f ca="1">IF(AND($B175&gt;0,SUM(AK$3:AK174)=0,SUM($H175:AJ175)=0),$B175,0)</f>
        <v>0</v>
      </c>
      <c r="AL175">
        <f ca="1">IF(AND($B175&gt;0,SUM(AL$3:AL174)=0,SUM($H175:AK175)=0),$B175,0)</f>
        <v>0</v>
      </c>
      <c r="AM175">
        <f ca="1">IF(AND($B175&gt;0,SUM(AM$3:AM174)=0,SUM($H175:AL175)=0),$B175,0)</f>
        <v>0</v>
      </c>
      <c r="AN175">
        <f ca="1">IF(AND($B175&gt;0,SUM(AN$3:AN174)=0,SUM($H175:AM175)=0),$B175,0)</f>
        <v>0</v>
      </c>
      <c r="AO175">
        <f ca="1">IF(AND($B175&gt;0,SUM(AO$3:AO174)=0,SUM($H175:AN175)=0),$B175,0)</f>
        <v>0</v>
      </c>
      <c r="AP175">
        <f ca="1">IF(AND($B175&gt;0,SUM(AP$3:AP174)=0,SUM($H175:AO175)=0),$B175,0)</f>
        <v>0</v>
      </c>
      <c r="AQ175">
        <f ca="1">IF(AND($B175&gt;0,SUM(AQ$3:AQ174)=0,SUM($H175:AP175)=0),$B175,0)</f>
        <v>0</v>
      </c>
      <c r="AR175">
        <f ca="1">IF(AND($B175&gt;0,SUM(AR$3:AR174)=0,SUM($H175:AQ175)=0),$B175,0)</f>
        <v>0</v>
      </c>
      <c r="AS175">
        <f ca="1">IF(AND($B175&gt;0,SUM(AS$3:AS174)=0,SUM($H175:AR175)=0),$B175,0)</f>
        <v>0</v>
      </c>
      <c r="AT175">
        <f ca="1">IF(AND($B175&gt;0,SUM(AT$3:AT174)=0,SUM($H175:AS175)=0),$B175,0)</f>
        <v>0</v>
      </c>
      <c r="AU175">
        <f ca="1">IF(AND($B175&gt;0,SUM(AU$3:AU174)=0,SUM($H175:AT175)=0),$B175,0)</f>
        <v>0</v>
      </c>
      <c r="AV175">
        <f ca="1">IF(AND($B175&gt;0,SUM(AV$3:AV174)=0,SUM($H175:AU175)=0),$B175,0)</f>
        <v>0</v>
      </c>
      <c r="AW175">
        <f ca="1">IF(AND($B175&gt;0,SUM(AW$3:AW174)=0,SUM($H175:AV175)=0),$B175,0)</f>
        <v>0</v>
      </c>
      <c r="AX175">
        <f ca="1">IF(AND($B175&gt;0,SUM(AX$3:AX174)=0,SUM($H175:AW175)=0),$B175,0)</f>
        <v>0</v>
      </c>
      <c r="AY175">
        <f ca="1">IF(AND($B175&gt;0,SUM(AY$3:AY174)=0,SUM($H175:AX175)=0),$B175,0)</f>
        <v>0</v>
      </c>
      <c r="AZ175">
        <f ca="1">IF(AND($B175&gt;0,SUM(AZ$3:AZ174)=0,SUM($H175:AY175)=0),$B175,0)</f>
        <v>0</v>
      </c>
      <c r="BA175">
        <f ca="1">IF(AND($B175&gt;0,SUM(BA$3:BA174)=0,SUM($H175:AZ175)=0),$B175,0)</f>
        <v>0</v>
      </c>
      <c r="BB175">
        <f ca="1">IF(AND($B175&gt;0,SUM(BB$3:BB174)=0,SUM($H175:BA175)=0),$B175,0)</f>
        <v>0</v>
      </c>
      <c r="BC175">
        <f ca="1">IF(AND($B175&gt;0,SUM(BC$3:BC174)=0,SUM($H175:BB175)=0),$B175,0)</f>
        <v>0</v>
      </c>
      <c r="BD175">
        <f ca="1">IF(AND($B175&gt;0,SUM(BD$3:BD174)=0,SUM($H175:BC175)=0),$B175,0)</f>
        <v>0</v>
      </c>
      <c r="BE175">
        <f ca="1">IF(AND($B175&gt;0,SUM(BE$3:BE174)=0,SUM($H175:BD175)=0),$B175,0)</f>
        <v>0</v>
      </c>
      <c r="BF175">
        <f ca="1">IF(AND($B175&gt;0,SUM(BF$3:BF174)=0,SUM($H175:BE175)=0),$B175,0)</f>
        <v>0</v>
      </c>
      <c r="BG175">
        <f ca="1">IF(AND($B175&gt;0,SUM(BG$3:BG174)=0,SUM($H175:BF175)=0),$B175,0)</f>
        <v>0</v>
      </c>
      <c r="BH175">
        <f ca="1">IF(AND($B175&gt;0,SUM(BH$3:BH174)=0,SUM($H175:BG175)=0),$B175,0)</f>
        <v>0</v>
      </c>
      <c r="BI175">
        <f ca="1">IF(AND($B175&gt;0,SUM(BI$3:BI174)=0,SUM($H175:BH175)=0),$B175,0)</f>
        <v>0</v>
      </c>
      <c r="BJ175">
        <f ca="1">IF(AND($B175&gt;0,SUM(BJ$3:BJ174)=0,SUM($H175:BI175)=0),$B175,0)</f>
        <v>0</v>
      </c>
      <c r="BK175">
        <f ca="1">IF(AND($B175&gt;0,SUM(BK$3:BK174)=0,SUM($H175:BJ175)=0),$B175,0)</f>
        <v>0</v>
      </c>
      <c r="BL175">
        <f ca="1">IF(AND($B175&gt;0,SUM(BL$3:BL174)=0,SUM($H175:BK175)=0),$B175,0)</f>
        <v>0</v>
      </c>
      <c r="BM175">
        <f ca="1">IF(AND($B175&gt;0,SUM(BM$3:BM174)=0,SUM($H175:BL175)=0),$B175,0)</f>
        <v>0</v>
      </c>
      <c r="BN175">
        <f ca="1">IF(AND($B175&gt;0,SUM(BN$3:BN174)=0,SUM($H175:BM175)=0),$B175,0)</f>
        <v>0</v>
      </c>
      <c r="BO175">
        <f ca="1">IF(AND($B175&gt;0,SUM(BO$3:BO174)=0,SUM($H175:BN175)=0),$B175,0)</f>
        <v>0</v>
      </c>
      <c r="BP175">
        <f ca="1">IF(AND($B175&gt;0,SUM(BP$3:BP174)=0,SUM($H175:BO175)=0),$B175,0)</f>
        <v>0</v>
      </c>
      <c r="BQ175">
        <f ca="1">IF(AND($B175&gt;0,SUM(BQ$3:BQ174)=0,SUM($H175:BP175)=0),$B175,0)</f>
        <v>0</v>
      </c>
      <c r="BR175">
        <f ca="1">IF(AND($B175&gt;0,SUM(BR$3:BR174)=0,SUM($H175:BQ175)=0),$B175,0)</f>
        <v>0</v>
      </c>
      <c r="BS175">
        <f ca="1">IF(AND($B175&gt;0,SUM(BS$3:BS174)=0,SUM($H175:BR175)=0),$B175,0)</f>
        <v>0</v>
      </c>
      <c r="BT175">
        <f ca="1">IF(AND($B175&gt;0,SUM(BT$3:BT174)=0,SUM($H175:BS175)=0),$B175,0)</f>
        <v>0</v>
      </c>
      <c r="BU175">
        <f ca="1">IF(AND($B175&gt;0,SUM(BU$3:BU174)=0,SUM($H175:BT175)=0),$B175,0)</f>
        <v>0</v>
      </c>
      <c r="BV175">
        <f ca="1">IF(AND($B175&gt;0,SUM(BV$3:BV174)=0,SUM($H175:BU175)=0),$B175,0)</f>
        <v>0</v>
      </c>
      <c r="BW175">
        <f ca="1">IF(AND($B175&gt;0,SUM(BW$3:BW174)=0,SUM($H175:BV175)=0),$B175,0)</f>
        <v>0</v>
      </c>
      <c r="BX175">
        <f ca="1">IF(AND($B175&gt;0,SUM(BX$3:BX174)=0,SUM($H175:BW175)=0),$B175,0)</f>
        <v>0</v>
      </c>
      <c r="BY175">
        <f ca="1">IF(AND($B175&gt;0,SUM(BY$3:BY174)=0,SUM($H175:BX175)=0),$B175,0)</f>
        <v>0</v>
      </c>
      <c r="BZ175">
        <f ca="1">IF(AND($B175&gt;0,SUM(BZ$3:BZ174)=0,SUM($H175:BY175)=0),$B175,0)</f>
        <v>0</v>
      </c>
      <c r="CA175">
        <f ca="1">IF(AND($B175&gt;0,SUM(CA$3:CA174)=0,SUM($H175:BZ175)=0),$B175,0)</f>
        <v>0</v>
      </c>
      <c r="CB175">
        <f ca="1">IF(AND($B175&gt;0,SUM(CB$3:CB174)=0,SUM($H175:CA175)=0),$B175,0)</f>
        <v>0</v>
      </c>
      <c r="CC175">
        <f ca="1">IF(AND($B175&gt;0,SUM(CC$3:CC174)=0,SUM($H175:CB175)=0),$B175,0)</f>
        <v>0</v>
      </c>
      <c r="CD175">
        <f ca="1">IF(AND($B175&gt;0,SUM(CD$3:CD174)=0,SUM($H175:CC175)=0),$B175,0)</f>
        <v>0</v>
      </c>
      <c r="CE175">
        <f ca="1">IF(AND($B175&gt;0,SUM(CE$3:CE174)=0,SUM($H175:CD175)=0),$B175,0)</f>
        <v>0</v>
      </c>
      <c r="CF175">
        <f ca="1">IF(AND($B175&gt;0,SUM(CF$3:CF174)=0,SUM($H175:CE175)=0),$B175,0)</f>
        <v>0</v>
      </c>
      <c r="CG175">
        <f ca="1">IF(AND($B175&gt;0,SUM(CG$3:CG174)=0,SUM($H175:CF175)=0),$B175,0)</f>
        <v>0</v>
      </c>
      <c r="CH175">
        <f ca="1">IF(AND($B175&gt;0,SUM(CH$3:CH174)=0,SUM($H175:CG175)=0),$B175,0)</f>
        <v>0</v>
      </c>
      <c r="CI175">
        <f ca="1">IF(AND($B175&gt;0,SUM(CI$3:CI174)=0,SUM($H175:CH175)=0),$B175,0)</f>
        <v>0</v>
      </c>
      <c r="CJ175">
        <f ca="1">IF(AND($B175&gt;0,SUM(CJ$3:CJ174)=0,SUM($H175:CI175)=0),$B175,0)</f>
        <v>0</v>
      </c>
      <c r="CK175">
        <f ca="1">IF(AND($B175&gt;0,SUM(CK$3:CK174)=0,SUM($H175:CJ175)=0),$B175,0)</f>
        <v>0</v>
      </c>
      <c r="CL175">
        <f ca="1">IF(AND($B175&gt;0,SUM(CL$3:CL174)=0,SUM($H175:CK175)=0),$B175,0)</f>
        <v>0</v>
      </c>
      <c r="CM175">
        <f ca="1">IF(AND($B175&gt;0,SUM(CM$3:CM174)=0,SUM($H175:CL175)=0),$B175,0)</f>
        <v>0</v>
      </c>
      <c r="CN175">
        <f ca="1">IF(AND($B175&gt;0,SUM(CN$3:CN174)=0,SUM($H175:CM175)=0),$B175,0)</f>
        <v>0</v>
      </c>
      <c r="CO175">
        <f ca="1">IF(AND($B175&gt;0,SUM(CO$3:CO174)=0,SUM($H175:CN175)=0),$B175,0)</f>
        <v>0</v>
      </c>
      <c r="CP175">
        <f ca="1">IF(AND($B175&gt;0,SUM(CP$3:CP174)=0,SUM($H175:CO175)=0),$B175,0)</f>
        <v>0</v>
      </c>
      <c r="CQ175">
        <f ca="1">IF(AND($B175&gt;0,SUM(CQ$3:CQ174)=0,SUM($H175:CP175)=0),$B175,0)</f>
        <v>0</v>
      </c>
      <c r="CR175">
        <f ca="1">IF(AND($B175&gt;0,SUM(CR$3:CR174)=0,SUM($H175:CQ175)=0),$B175,0)</f>
        <v>0</v>
      </c>
      <c r="CS175">
        <f ca="1">IF(AND($B175&gt;0,SUM(CS$3:CS174)=0,SUM($H175:CR175)=0),$B175,0)</f>
        <v>0</v>
      </c>
      <c r="CT175">
        <f ca="1">IF(AND($B175&gt;0,SUM(CT$3:CT174)=0,SUM($H175:CS175)=0),$B175,0)</f>
        <v>0</v>
      </c>
      <c r="CU175">
        <f ca="1">IF(AND($B175&gt;0,SUM(CU$3:CU174)=0,SUM($H175:CT175)=0),$B175,0)</f>
        <v>0</v>
      </c>
      <c r="CV175">
        <f ca="1">IF(AND($B175&gt;0,SUM(CV$3:CV174)=0,SUM($H175:CU175)=0),$B175,0)</f>
        <v>0</v>
      </c>
      <c r="CW175">
        <f ca="1">IF(AND($B175&gt;0,SUM(CW$3:CW174)=0,SUM($H175:CV175)=0),$B175,0)</f>
        <v>0</v>
      </c>
      <c r="CX175">
        <f ca="1">IF(AND($B175&gt;0,SUM(CX$3:CX174)=0,SUM($H175:CW175)=0),$B175,0)</f>
        <v>0</v>
      </c>
      <c r="CY175">
        <f ca="1">IF(AND($B175&gt;0,SUM(CY$3:CY174)=0,SUM($H175:CX175)=0),$B175,0)</f>
        <v>0</v>
      </c>
      <c r="CZ175">
        <f ca="1">IF(AND($B175&gt;0,SUM(CZ$3:CZ174)=0,SUM($H175:CY175)=0),$B175,0)</f>
        <v>0</v>
      </c>
      <c r="DA175">
        <f ca="1">IF(AND($B175&gt;0,SUM(DA$3:DA174)=0,SUM($H175:CZ175)=0),$B175,0)</f>
        <v>0</v>
      </c>
      <c r="DB175">
        <f ca="1">IF(AND($B175&gt;0,SUM(DB$3:DB174)=0,SUM($H175:DA175)=0),$B175,0)</f>
        <v>0</v>
      </c>
      <c r="DC175">
        <f ca="1">IF(AND($B175&gt;0,SUM(DC$3:DC174)=0,SUM($H175:DB175)=0),$B175,0)</f>
        <v>0</v>
      </c>
      <c r="DD175">
        <f ca="1">IF(AND($B175&gt;0,SUM(DD$3:DD174)=0,SUM($H175:DC175)=0),$B175,0)</f>
        <v>0</v>
      </c>
      <c r="DE175">
        <f ca="1">IF(AND($B175&gt;0,SUM(DE$3:DE174)=0,SUM($H175:DD175)=0),$B175,0)</f>
        <v>0</v>
      </c>
      <c r="DF175">
        <f ca="1">IF(AND($B175&gt;0,SUM(DF$3:DF174)=0,SUM($H175:DE175)=0),$B175,0)</f>
        <v>0</v>
      </c>
      <c r="DG175">
        <f ca="1">IF(AND($B175&gt;0,SUM(DG$3:DG174)=0,SUM($H175:DF175)=0),$B175,0)</f>
        <v>0</v>
      </c>
      <c r="DH175">
        <f ca="1">IF(AND($B175&gt;0,SUM(DH$3:DH174)=0,SUM($H175:DG175)=0),$B175,0)</f>
        <v>0</v>
      </c>
      <c r="DI175">
        <f ca="1">IF(AND($B175&gt;0,SUM(DI$3:DI174)=0,SUM($H175:DH175)=0),$B175,0)</f>
        <v>0</v>
      </c>
      <c r="DJ175">
        <f ca="1">IF(AND($B175&gt;0,SUM(DJ$3:DJ174)=0,SUM($H175:DI175)=0),$B175,0)</f>
        <v>0</v>
      </c>
      <c r="DK175">
        <f ca="1">IF(AND($B175&gt;0,SUM(DK$3:DK174)=0,SUM($H175:DJ175)=0),$B175,0)</f>
        <v>0</v>
      </c>
      <c r="DL175">
        <f ca="1">IF(AND($B175&gt;0,SUM(DL$3:DL174)=0,SUM($H175:DK175)=0),$B175,0)</f>
        <v>0</v>
      </c>
      <c r="DM175">
        <f ca="1">IF(AND($B175&gt;0,SUM(DM$3:DM174)=0,SUM($H175:DL175)=0),$B175,0)</f>
        <v>0</v>
      </c>
      <c r="DN175">
        <f ca="1">IF(AND($B175&gt;0,SUM(DN$3:DN174)=0,SUM($H175:DM175)=0),$B175,0)</f>
        <v>0</v>
      </c>
      <c r="DO175">
        <f ca="1">IF(AND($B175&gt;0,SUM(DO$3:DO174)=0,SUM($H175:DN175)=0),$B175,0)</f>
        <v>0</v>
      </c>
      <c r="DP175">
        <f ca="1">IF(AND($B175&gt;0,SUM(DP$3:DP174)=0,SUM($H175:DO175)=0),$B175,0)</f>
        <v>0</v>
      </c>
      <c r="DQ175">
        <f ca="1">IF(AND($B175&gt;0,SUM(DQ$3:DQ174)=0,SUM($H175:DP175)=0),$B175,0)</f>
        <v>0</v>
      </c>
      <c r="DR175">
        <f ca="1">IF(AND($B175&gt;0,SUM(DR$3:DR174)=0,SUM($H175:DQ175)=0),$B175,0)</f>
        <v>0</v>
      </c>
      <c r="DS175">
        <f ca="1">IF(AND($B175&gt;0,SUM(DS$3:DS174)=0,SUM($H175:DR175)=0),$B175,0)</f>
        <v>0</v>
      </c>
      <c r="DT175">
        <f ca="1">IF(AND($B175&gt;0,SUM(DT$3:DT174)=0,SUM($H175:DS175)=0),$B175,0)</f>
        <v>0</v>
      </c>
      <c r="DU175">
        <f ca="1">IF(AND($B175&gt;0,SUM(DU$3:DU174)=0,SUM($H175:DT175)=0),$B175,0)</f>
        <v>0</v>
      </c>
      <c r="DV175">
        <f ca="1">IF(AND($B175&gt;0,SUM(DV$3:DV174)=0,SUM($H175:DU175)=0),$B175,0)</f>
        <v>0</v>
      </c>
      <c r="DW175">
        <f ca="1">IF(AND($B175&gt;0,SUM(DW$3:DW174)=0,SUM($H175:DV175)=0),$B175,0)</f>
        <v>0</v>
      </c>
      <c r="DX175">
        <f ca="1">IF(AND($B175&gt;0,SUM(DX$3:DX174)=0,SUM($H175:DW175)=0),$B175,0)</f>
        <v>0</v>
      </c>
      <c r="DY175">
        <f ca="1">IF(AND($B175&gt;0,SUM(DY$3:DY174)=0,SUM($H175:DX175)=0),$B175,0)</f>
        <v>0</v>
      </c>
      <c r="DZ175">
        <f ca="1">IF(AND($B175&gt;0,SUM(DZ$3:DZ174)=0,SUM($H175:DY175)=0),$B175,0)</f>
        <v>0</v>
      </c>
      <c r="EA175">
        <f ca="1">IF(AND($B175&gt;0,SUM(EA$3:EA174)=0,SUM($H175:DZ175)=0),$B175,0)</f>
        <v>0</v>
      </c>
      <c r="EB175">
        <f ca="1">IF(AND($B175&gt;0,SUM(EB$3:EB174)=0,SUM($H175:EA175)=0),$B175,0)</f>
        <v>0</v>
      </c>
      <c r="EC175">
        <f ca="1">IF(AND($B175&gt;0,SUM(EC$3:EC174)=0,SUM($H175:EB175)=0),$B175,0)</f>
        <v>0</v>
      </c>
      <c r="ED175">
        <f ca="1">IF(AND($B175&gt;0,SUM(ED$3:ED174)=0,SUM($H175:EC175)=0),$B175,0)</f>
        <v>0</v>
      </c>
      <c r="EE175">
        <f ca="1">IF(AND($B175&gt;0,SUM(EE$3:EE174)=0,SUM($H175:ED175)=0),$B175,0)</f>
        <v>0</v>
      </c>
      <c r="EF175">
        <f ca="1">IF(AND($B175&gt;0,SUM(EF$3:EF174)=0,SUM($H175:EE175)=0),$B175,0)</f>
        <v>0</v>
      </c>
      <c r="EG175">
        <f ca="1">IF(AND($B175&gt;0,SUM(EG$3:EG174)=0,SUM($H175:EF175)=0),$B175,0)</f>
        <v>0</v>
      </c>
      <c r="EH175">
        <f ca="1">IF(AND($B175&gt;0,SUM(EH$3:EH174)=0,SUM($H175:EG175)=0),$B175,0)</f>
        <v>0</v>
      </c>
      <c r="EI175">
        <f ca="1">IF(AND($B175&gt;0,SUM(EI$3:EI174)=0,SUM($H175:EH175)=0),$B175,0)</f>
        <v>0</v>
      </c>
      <c r="EJ175">
        <f ca="1">IF(AND($B175&gt;0,SUM(EJ$3:EJ174)=0,SUM($H175:EI175)=0),$B175,0)</f>
        <v>0</v>
      </c>
      <c r="EK175">
        <f ca="1">IF(AND($B175&gt;0,SUM(EK$3:EK174)=0,SUM($H175:EJ175)=0),$B175,0)</f>
        <v>0</v>
      </c>
      <c r="EL175">
        <f ca="1">IF(AND($B175&gt;0,SUM(EL$3:EL174)=0,SUM($H175:EK175)=0),$B175,0)</f>
        <v>0</v>
      </c>
      <c r="EM175">
        <f ca="1">IF(AND($B175&gt;0,SUM(EM$3:EM174)=0,SUM($H175:EL175)=0),$B175,0)</f>
        <v>0</v>
      </c>
      <c r="EN175">
        <f ca="1">IF(AND($B175&gt;0,SUM(EN$3:EN174)=0,SUM($H175:EM175)=0),$B175,0)</f>
        <v>0</v>
      </c>
      <c r="EO175">
        <f ca="1">IF(AND($B175&gt;0,SUM(EO$3:EO174)=0,SUM($H175:EN175)=0),$B175,0)</f>
        <v>0</v>
      </c>
      <c r="EP175">
        <f ca="1">IF(AND($B175&gt;0,SUM(EP$3:EP174)=0,SUM($H175:EO175)=0),$B175,0)</f>
        <v>0</v>
      </c>
      <c r="EQ175">
        <f ca="1">IF(AND($B175&gt;0,SUM(EQ$3:EQ174)=0,SUM($H175:EP175)=0),$B175,0)</f>
        <v>0</v>
      </c>
      <c r="ER175">
        <f ca="1">IF(AND($B175&gt;0,SUM(ER$3:ER174)=0,SUM($H175:EQ175)=0),$B175,0)</f>
        <v>0</v>
      </c>
      <c r="ES175">
        <f ca="1">IF(AND($B175&gt;0,SUM(ES$3:ES174)=0,SUM($H175:ER175)=0),$B175,0)</f>
        <v>0</v>
      </c>
      <c r="ET175">
        <f ca="1">IF(AND($B175&gt;0,SUM(ET$3:ET174)=0,SUM($H175:ES175)=0),$B175,0)</f>
        <v>0</v>
      </c>
      <c r="EU175">
        <f ca="1">IF(AND($B175&gt;0,SUM(EU$3:EU174)=0,SUM($H175:ET175)=0),$B175,0)</f>
        <v>0</v>
      </c>
      <c r="EV175">
        <f ca="1">IF(AND($B175&gt;0,SUM(EV$3:EV174)=0,SUM($H175:EU175)=0),$B175,0)</f>
        <v>0</v>
      </c>
      <c r="EW175">
        <f ca="1">IF(AND($B175&gt;0,SUM(EW$3:EW174)=0,SUM($H175:EV175)=0),$B175,0)</f>
        <v>0</v>
      </c>
      <c r="EX175">
        <f ca="1">IF(AND($B175&gt;0,SUM(EX$3:EX174)=0,SUM($H175:EW175)=0),$B175,0)</f>
        <v>0</v>
      </c>
      <c r="EY175">
        <f ca="1">IF(AND($B175&gt;0,SUM(EY$3:EY174)=0,SUM($H175:EX175)=0),$B175,0)</f>
        <v>0</v>
      </c>
      <c r="EZ175">
        <f ca="1">IF(AND($B175&gt;0,SUM(EZ$3:EZ174)=0,SUM($H175:EY175)=0),$B175,0)</f>
        <v>0</v>
      </c>
      <c r="FA175">
        <f ca="1">IF(AND($B175&gt;0,SUM(FA$3:FA174)=0,SUM($H175:EZ175)=0),$B175,0)</f>
        <v>0</v>
      </c>
      <c r="FB175">
        <f ca="1">IF(AND($B175&gt;0,SUM(FB$3:FB174)=0,SUM($H175:FA175)=0),$B175,0)</f>
        <v>0</v>
      </c>
      <c r="FC175">
        <f ca="1">IF(AND($B175&gt;0,SUM(FC$3:FC174)=0,SUM($H175:FB175)=0),$B175,0)</f>
        <v>0</v>
      </c>
      <c r="FD175">
        <f ca="1">IF(AND($B175&gt;0,SUM(FD$3:FD174)=0,SUM($H175:FC175)=0),$B175,0)</f>
        <v>0</v>
      </c>
      <c r="FE175">
        <f ca="1">IF(AND($B175&gt;0,SUM(FE$3:FE174)=0,SUM($H175:FD175)=0),$B175,0)</f>
        <v>0</v>
      </c>
      <c r="FF175">
        <f ca="1">IF(AND($B175&gt;0,SUM(FF$3:FF174)=0,SUM($H175:FE175)=0),$B175,0)</f>
        <v>0</v>
      </c>
      <c r="FG175">
        <f ca="1">IF(AND($B175&gt;0,SUM(FG$3:FG174)=0,SUM($H175:FF175)=0),$B175,0)</f>
        <v>0</v>
      </c>
      <c r="FH175">
        <f ca="1">IF(AND($B175&gt;0,SUM(FH$3:FH174)=0,SUM($H175:FG175)=0),$B175,0)</f>
        <v>0</v>
      </c>
      <c r="FI175">
        <f ca="1">IF(AND($B175&gt;0,SUM(FI$3:FI174)=0,SUM($H175:FH175)=0),$B175,0)</f>
        <v>0</v>
      </c>
      <c r="FJ175">
        <f ca="1">IF(AND($B175&gt;0,SUM(FJ$3:FJ174)=0,SUM($H175:FI175)=0),$B175,0)</f>
        <v>0</v>
      </c>
      <c r="FK175">
        <f ca="1">IF(AND($B175&gt;0,SUM(FK$3:FK174)=0,SUM($H175:FJ175)=0),$B175,0)</f>
        <v>0</v>
      </c>
      <c r="FL175">
        <f ca="1">IF(AND($B175&gt;0,SUM(FL$3:FL174)=0,SUM($H175:FK175)=0),$B175,0)</f>
        <v>0</v>
      </c>
      <c r="FM175">
        <f ca="1">IF(AND($B175&gt;0,SUM(FM$3:FM174)=0,SUM($H175:FL175)=0),$B175,0)</f>
        <v>0</v>
      </c>
      <c r="FN175">
        <f ca="1">IF(AND($B175&gt;0,SUM(FN$3:FN174)=0,SUM($H175:FM175)=0),$B175,0)</f>
        <v>0</v>
      </c>
      <c r="FS175" s="67" t="str">
        <f ca="1">ValintaohjelmaCentral!$C51</f>
        <v>0</v>
      </c>
      <c r="FT175" s="352"/>
      <c r="FU175" s="353"/>
      <c r="FV175" s="374" t="str">
        <f ca="1">ValintaohjelmaCentral!$G51</f>
        <v>-</v>
      </c>
      <c r="FY175" s="67" t="str">
        <f ca="1">ValintaohjelmaCentral!$C51</f>
        <v>0</v>
      </c>
      <c r="FZ175" s="352"/>
      <c r="GA175" s="353"/>
      <c r="GB175" s="374" t="str">
        <f ca="1">ValintaohjelmaCentral!$G51</f>
        <v>-</v>
      </c>
      <c r="GE175" s="67" t="str">
        <f ca="1">ValintaohjelmaCentral!$C51</f>
        <v>0</v>
      </c>
      <c r="GF175" s="352"/>
      <c r="GG175" s="353"/>
      <c r="GH175" s="374" t="str">
        <f ca="1">ValintaohjelmaCentral!$G51</f>
        <v>-</v>
      </c>
    </row>
    <row r="176" spans="1:190" ht="15.75" hidden="1" thickBot="1" x14ac:dyDescent="0.3">
      <c r="A176">
        <v>176</v>
      </c>
      <c r="C176" s="240" t="str">
        <f t="shared" ca="1" si="29"/>
        <v>0</v>
      </c>
      <c r="D176" s="240">
        <f t="shared" ca="1" si="29"/>
        <v>0</v>
      </c>
      <c r="E176" s="240">
        <f t="shared" ca="1" si="29"/>
        <v>0</v>
      </c>
      <c r="F176" s="240" t="str">
        <f t="shared" ca="1" si="29"/>
        <v>-</v>
      </c>
      <c r="G176" s="47" t="e">
        <f>INDEX($I$2:$FN$2,ROWS(G$2:G176))</f>
        <v>#REF!</v>
      </c>
      <c r="H176">
        <v>0</v>
      </c>
      <c r="I176">
        <f ca="1">IF(AND($B176&gt;0,SUM(I$3:I175)=0,SUM($H176:H176)=0),$B176,0)</f>
        <v>0</v>
      </c>
      <c r="J176">
        <f ca="1">IF(AND($B176&gt;0,SUM(J$3:J175)=0,SUM($H176:I176)=0),$B176,0)</f>
        <v>0</v>
      </c>
      <c r="K176">
        <f ca="1">IF(AND($B176&gt;0,SUM(K$3:K175)=0,SUM($H176:J176)=0),$B176,0)</f>
        <v>0</v>
      </c>
      <c r="L176">
        <f ca="1">IF(AND($B176&gt;0,SUM(L$3:L175)=0,SUM($H176:K176)=0),$B176,0)</f>
        <v>0</v>
      </c>
      <c r="M176">
        <f ca="1">IF(AND($B176&gt;0,SUM(M$3:M175)=0,SUM($H176:L176)=0),$B176,0)</f>
        <v>0</v>
      </c>
      <c r="N176">
        <f ca="1">IF(AND($B176&gt;0,SUM(N$3:N175)=0,SUM($H176:M176)=0),$B176,0)</f>
        <v>0</v>
      </c>
      <c r="O176">
        <f ca="1">IF(AND($B176&gt;0,SUM(O$3:O175)=0,SUM($H176:N176)=0),$B176,0)</f>
        <v>0</v>
      </c>
      <c r="P176">
        <f ca="1">IF(AND($B176&gt;0,SUM(P$3:P175)=0,SUM($H176:O176)=0),$B176,0)</f>
        <v>0</v>
      </c>
      <c r="Q176">
        <f ca="1">IF(AND($B176&gt;0,SUM(Q$3:Q175)=0,SUM($H176:P176)=0),$B176,0)</f>
        <v>0</v>
      </c>
      <c r="R176">
        <f ca="1">IF(AND($B176&gt;0,SUM(R$3:R175)=0,SUM($H176:Q176)=0),$B176,0)</f>
        <v>0</v>
      </c>
      <c r="S176">
        <f ca="1">IF(AND($B176&gt;0,SUM(S$3:S175)=0,SUM($H176:R176)=0),$B176,0)</f>
        <v>0</v>
      </c>
      <c r="T176">
        <f ca="1">IF(AND($B176&gt;0,SUM(T$3:T175)=0,SUM($H176:S176)=0),$B176,0)</f>
        <v>0</v>
      </c>
      <c r="U176">
        <f ca="1">IF(AND($B176&gt;0,SUM(U$3:U175)=0,SUM($H176:T176)=0),$B176,0)</f>
        <v>0</v>
      </c>
      <c r="V176">
        <f ca="1">IF(AND($B176&gt;0,SUM(V$3:V175)=0,SUM($H176:U176)=0),$B176,0)</f>
        <v>0</v>
      </c>
      <c r="W176">
        <f ca="1">IF(AND($B176&gt;0,SUM(W$3:W175)=0,SUM($H176:V176)=0),$B176,0)</f>
        <v>0</v>
      </c>
      <c r="X176">
        <f ca="1">IF(AND($B176&gt;0,SUM(X$3:X175)=0,SUM($H176:W176)=0),$B176,0)</f>
        <v>0</v>
      </c>
      <c r="Y176">
        <f ca="1">IF(AND($B176&gt;0,SUM(Y$3:Y175)=0,SUM($H176:X176)=0),$B176,0)</f>
        <v>0</v>
      </c>
      <c r="Z176">
        <f ca="1">IF(AND($B176&gt;0,SUM(Z$3:Z175)=0,SUM($H176:Y176)=0),$B176,0)</f>
        <v>0</v>
      </c>
      <c r="AA176">
        <f ca="1">IF(AND($B176&gt;0,SUM(AA$3:AA175)=0,SUM($H176:Z176)=0),$B176,0)</f>
        <v>0</v>
      </c>
      <c r="AB176">
        <f ca="1">IF(AND($B176&gt;0,SUM(AB$3:AB175)=0,SUM($H176:AA176)=0),$B176,0)</f>
        <v>0</v>
      </c>
      <c r="AC176">
        <f ca="1">IF(AND($B176&gt;0,SUM(AC$3:AC175)=0,SUM($H176:AB176)=0),$B176,0)</f>
        <v>0</v>
      </c>
      <c r="AD176">
        <f ca="1">IF(AND($B176&gt;0,SUM(AD$3:AD175)=0,SUM($H176:AC176)=0),$B176,0)</f>
        <v>0</v>
      </c>
      <c r="AE176">
        <f ca="1">IF(AND($B176&gt;0,SUM(AE$3:AE175)=0,SUM($H176:AD176)=0),$B176,0)</f>
        <v>0</v>
      </c>
      <c r="AF176">
        <f ca="1">IF(AND($B176&gt;0,SUM(AF$3:AF175)=0,SUM($H176:AE176)=0),$B176,0)</f>
        <v>0</v>
      </c>
      <c r="AG176">
        <f ca="1">IF(AND($B176&gt;0,SUM(AG$3:AG175)=0,SUM($H176:AF176)=0),$B176,0)</f>
        <v>0</v>
      </c>
      <c r="AH176">
        <f ca="1">IF(AND($B176&gt;0,SUM(AH$3:AH175)=0,SUM($H176:AG176)=0),$B176,0)</f>
        <v>0</v>
      </c>
      <c r="AI176">
        <f ca="1">IF(AND($B176&gt;0,SUM(AI$3:AI175)=0,SUM($H176:AH176)=0),$B176,0)</f>
        <v>0</v>
      </c>
      <c r="AJ176">
        <f ca="1">IF(AND($B176&gt;0,SUM(AJ$3:AJ175)=0,SUM($H176:AI176)=0),$B176,0)</f>
        <v>0</v>
      </c>
      <c r="AK176">
        <f ca="1">IF(AND($B176&gt;0,SUM(AK$3:AK175)=0,SUM($H176:AJ176)=0),$B176,0)</f>
        <v>0</v>
      </c>
      <c r="AL176">
        <f ca="1">IF(AND($B176&gt;0,SUM(AL$3:AL175)=0,SUM($H176:AK176)=0),$B176,0)</f>
        <v>0</v>
      </c>
      <c r="AM176">
        <f ca="1">IF(AND($B176&gt;0,SUM(AM$3:AM175)=0,SUM($H176:AL176)=0),$B176,0)</f>
        <v>0</v>
      </c>
      <c r="AN176">
        <f ca="1">IF(AND($B176&gt;0,SUM(AN$3:AN175)=0,SUM($H176:AM176)=0),$B176,0)</f>
        <v>0</v>
      </c>
      <c r="AO176">
        <f ca="1">IF(AND($B176&gt;0,SUM(AO$3:AO175)=0,SUM($H176:AN176)=0),$B176,0)</f>
        <v>0</v>
      </c>
      <c r="AP176">
        <f ca="1">IF(AND($B176&gt;0,SUM(AP$3:AP175)=0,SUM($H176:AO176)=0),$B176,0)</f>
        <v>0</v>
      </c>
      <c r="AQ176">
        <f ca="1">IF(AND($B176&gt;0,SUM(AQ$3:AQ175)=0,SUM($H176:AP176)=0),$B176,0)</f>
        <v>0</v>
      </c>
      <c r="AR176">
        <f ca="1">IF(AND($B176&gt;0,SUM(AR$3:AR175)=0,SUM($H176:AQ176)=0),$B176,0)</f>
        <v>0</v>
      </c>
      <c r="AS176">
        <f ca="1">IF(AND($B176&gt;0,SUM(AS$3:AS175)=0,SUM($H176:AR176)=0),$B176,0)</f>
        <v>0</v>
      </c>
      <c r="AT176">
        <f ca="1">IF(AND($B176&gt;0,SUM(AT$3:AT175)=0,SUM($H176:AS176)=0),$B176,0)</f>
        <v>0</v>
      </c>
      <c r="AU176">
        <f ca="1">IF(AND($B176&gt;0,SUM(AU$3:AU175)=0,SUM($H176:AT176)=0),$B176,0)</f>
        <v>0</v>
      </c>
      <c r="AV176">
        <f ca="1">IF(AND($B176&gt;0,SUM(AV$3:AV175)=0,SUM($H176:AU176)=0),$B176,0)</f>
        <v>0</v>
      </c>
      <c r="AW176">
        <f ca="1">IF(AND($B176&gt;0,SUM(AW$3:AW175)=0,SUM($H176:AV176)=0),$B176,0)</f>
        <v>0</v>
      </c>
      <c r="AX176">
        <f ca="1">IF(AND($B176&gt;0,SUM(AX$3:AX175)=0,SUM($H176:AW176)=0),$B176,0)</f>
        <v>0</v>
      </c>
      <c r="AY176">
        <f ca="1">IF(AND($B176&gt;0,SUM(AY$3:AY175)=0,SUM($H176:AX176)=0),$B176,0)</f>
        <v>0</v>
      </c>
      <c r="AZ176">
        <f ca="1">IF(AND($B176&gt;0,SUM(AZ$3:AZ175)=0,SUM($H176:AY176)=0),$B176,0)</f>
        <v>0</v>
      </c>
      <c r="BA176">
        <f ca="1">IF(AND($B176&gt;0,SUM(BA$3:BA175)=0,SUM($H176:AZ176)=0),$B176,0)</f>
        <v>0</v>
      </c>
      <c r="BB176">
        <f ca="1">IF(AND($B176&gt;0,SUM(BB$3:BB175)=0,SUM($H176:BA176)=0),$B176,0)</f>
        <v>0</v>
      </c>
      <c r="BC176">
        <f ca="1">IF(AND($B176&gt;0,SUM(BC$3:BC175)=0,SUM($H176:BB176)=0),$B176,0)</f>
        <v>0</v>
      </c>
      <c r="BD176">
        <f ca="1">IF(AND($B176&gt;0,SUM(BD$3:BD175)=0,SUM($H176:BC176)=0),$B176,0)</f>
        <v>0</v>
      </c>
      <c r="BE176">
        <f ca="1">IF(AND($B176&gt;0,SUM(BE$3:BE175)=0,SUM($H176:BD176)=0),$B176,0)</f>
        <v>0</v>
      </c>
      <c r="BF176">
        <f ca="1">IF(AND($B176&gt;0,SUM(BF$3:BF175)=0,SUM($H176:BE176)=0),$B176,0)</f>
        <v>0</v>
      </c>
      <c r="BG176">
        <f ca="1">IF(AND($B176&gt;0,SUM(BG$3:BG175)=0,SUM($H176:BF176)=0),$B176,0)</f>
        <v>0</v>
      </c>
      <c r="BH176">
        <f ca="1">IF(AND($B176&gt;0,SUM(BH$3:BH175)=0,SUM($H176:BG176)=0),$B176,0)</f>
        <v>0</v>
      </c>
      <c r="BI176">
        <f ca="1">IF(AND($B176&gt;0,SUM(BI$3:BI175)=0,SUM($H176:BH176)=0),$B176,0)</f>
        <v>0</v>
      </c>
      <c r="BJ176">
        <f ca="1">IF(AND($B176&gt;0,SUM(BJ$3:BJ175)=0,SUM($H176:BI176)=0),$B176,0)</f>
        <v>0</v>
      </c>
      <c r="BK176">
        <f ca="1">IF(AND($B176&gt;0,SUM(BK$3:BK175)=0,SUM($H176:BJ176)=0),$B176,0)</f>
        <v>0</v>
      </c>
      <c r="BL176">
        <f ca="1">IF(AND($B176&gt;0,SUM(BL$3:BL175)=0,SUM($H176:BK176)=0),$B176,0)</f>
        <v>0</v>
      </c>
      <c r="BM176">
        <f ca="1">IF(AND($B176&gt;0,SUM(BM$3:BM175)=0,SUM($H176:BL176)=0),$B176,0)</f>
        <v>0</v>
      </c>
      <c r="BN176">
        <f ca="1">IF(AND($B176&gt;0,SUM(BN$3:BN175)=0,SUM($H176:BM176)=0),$B176,0)</f>
        <v>0</v>
      </c>
      <c r="BO176">
        <f ca="1">IF(AND($B176&gt;0,SUM(BO$3:BO175)=0,SUM($H176:BN176)=0),$B176,0)</f>
        <v>0</v>
      </c>
      <c r="BP176">
        <f ca="1">IF(AND($B176&gt;0,SUM(BP$3:BP175)=0,SUM($H176:BO176)=0),$B176,0)</f>
        <v>0</v>
      </c>
      <c r="BQ176">
        <f ca="1">IF(AND($B176&gt;0,SUM(BQ$3:BQ175)=0,SUM($H176:BP176)=0),$B176,0)</f>
        <v>0</v>
      </c>
      <c r="BR176">
        <f ca="1">IF(AND($B176&gt;0,SUM(BR$3:BR175)=0,SUM($H176:BQ176)=0),$B176,0)</f>
        <v>0</v>
      </c>
      <c r="BS176">
        <f ca="1">IF(AND($B176&gt;0,SUM(BS$3:BS175)=0,SUM($H176:BR176)=0),$B176,0)</f>
        <v>0</v>
      </c>
      <c r="BT176">
        <f ca="1">IF(AND($B176&gt;0,SUM(BT$3:BT175)=0,SUM($H176:BS176)=0),$B176,0)</f>
        <v>0</v>
      </c>
      <c r="BU176">
        <f ca="1">IF(AND($B176&gt;0,SUM(BU$3:BU175)=0,SUM($H176:BT176)=0),$B176,0)</f>
        <v>0</v>
      </c>
      <c r="BV176">
        <f ca="1">IF(AND($B176&gt;0,SUM(BV$3:BV175)=0,SUM($H176:BU176)=0),$B176,0)</f>
        <v>0</v>
      </c>
      <c r="BW176">
        <f ca="1">IF(AND($B176&gt;0,SUM(BW$3:BW175)=0,SUM($H176:BV176)=0),$B176,0)</f>
        <v>0</v>
      </c>
      <c r="BX176">
        <f ca="1">IF(AND($B176&gt;0,SUM(BX$3:BX175)=0,SUM($H176:BW176)=0),$B176,0)</f>
        <v>0</v>
      </c>
      <c r="BY176">
        <f ca="1">IF(AND($B176&gt;0,SUM(BY$3:BY175)=0,SUM($H176:BX176)=0),$B176,0)</f>
        <v>0</v>
      </c>
      <c r="BZ176">
        <f ca="1">IF(AND($B176&gt;0,SUM(BZ$3:BZ175)=0,SUM($H176:BY176)=0),$B176,0)</f>
        <v>0</v>
      </c>
      <c r="CA176">
        <f ca="1">IF(AND($B176&gt;0,SUM(CA$3:CA175)=0,SUM($H176:BZ176)=0),$B176,0)</f>
        <v>0</v>
      </c>
      <c r="CB176">
        <f ca="1">IF(AND($B176&gt;0,SUM(CB$3:CB175)=0,SUM($H176:CA176)=0),$B176,0)</f>
        <v>0</v>
      </c>
      <c r="CC176">
        <f ca="1">IF(AND($B176&gt;0,SUM(CC$3:CC175)=0,SUM($H176:CB176)=0),$B176,0)</f>
        <v>0</v>
      </c>
      <c r="CD176">
        <f ca="1">IF(AND($B176&gt;0,SUM(CD$3:CD175)=0,SUM($H176:CC176)=0),$B176,0)</f>
        <v>0</v>
      </c>
      <c r="CE176">
        <f ca="1">IF(AND($B176&gt;0,SUM(CE$3:CE175)=0,SUM($H176:CD176)=0),$B176,0)</f>
        <v>0</v>
      </c>
      <c r="CF176">
        <f ca="1">IF(AND($B176&gt;0,SUM(CF$3:CF175)=0,SUM($H176:CE176)=0),$B176,0)</f>
        <v>0</v>
      </c>
      <c r="CG176">
        <f ca="1">IF(AND($B176&gt;0,SUM(CG$3:CG175)=0,SUM($H176:CF176)=0),$B176,0)</f>
        <v>0</v>
      </c>
      <c r="CH176">
        <f ca="1">IF(AND($B176&gt;0,SUM(CH$3:CH175)=0,SUM($H176:CG176)=0),$B176,0)</f>
        <v>0</v>
      </c>
      <c r="CI176">
        <f ca="1">IF(AND($B176&gt;0,SUM(CI$3:CI175)=0,SUM($H176:CH176)=0),$B176,0)</f>
        <v>0</v>
      </c>
      <c r="CJ176">
        <f ca="1">IF(AND($B176&gt;0,SUM(CJ$3:CJ175)=0,SUM($H176:CI176)=0),$B176,0)</f>
        <v>0</v>
      </c>
      <c r="CK176">
        <f ca="1">IF(AND($B176&gt;0,SUM(CK$3:CK175)=0,SUM($H176:CJ176)=0),$B176,0)</f>
        <v>0</v>
      </c>
      <c r="CL176">
        <f ca="1">IF(AND($B176&gt;0,SUM(CL$3:CL175)=0,SUM($H176:CK176)=0),$B176,0)</f>
        <v>0</v>
      </c>
      <c r="CM176">
        <f ca="1">IF(AND($B176&gt;0,SUM(CM$3:CM175)=0,SUM($H176:CL176)=0),$B176,0)</f>
        <v>0</v>
      </c>
      <c r="CN176">
        <f ca="1">IF(AND($B176&gt;0,SUM(CN$3:CN175)=0,SUM($H176:CM176)=0),$B176,0)</f>
        <v>0</v>
      </c>
      <c r="CO176">
        <f ca="1">IF(AND($B176&gt;0,SUM(CO$3:CO175)=0,SUM($H176:CN176)=0),$B176,0)</f>
        <v>0</v>
      </c>
      <c r="CP176">
        <f ca="1">IF(AND($B176&gt;0,SUM(CP$3:CP175)=0,SUM($H176:CO176)=0),$B176,0)</f>
        <v>0</v>
      </c>
      <c r="CQ176">
        <f ca="1">IF(AND($B176&gt;0,SUM(CQ$3:CQ175)=0,SUM($H176:CP176)=0),$B176,0)</f>
        <v>0</v>
      </c>
      <c r="CR176">
        <f ca="1">IF(AND($B176&gt;0,SUM(CR$3:CR175)=0,SUM($H176:CQ176)=0),$B176,0)</f>
        <v>0</v>
      </c>
      <c r="CS176">
        <f ca="1">IF(AND($B176&gt;0,SUM(CS$3:CS175)=0,SUM($H176:CR176)=0),$B176,0)</f>
        <v>0</v>
      </c>
      <c r="CT176">
        <f ca="1">IF(AND($B176&gt;0,SUM(CT$3:CT175)=0,SUM($H176:CS176)=0),$B176,0)</f>
        <v>0</v>
      </c>
      <c r="CU176">
        <f ca="1">IF(AND($B176&gt;0,SUM(CU$3:CU175)=0,SUM($H176:CT176)=0),$B176,0)</f>
        <v>0</v>
      </c>
      <c r="CV176">
        <f ca="1">IF(AND($B176&gt;0,SUM(CV$3:CV175)=0,SUM($H176:CU176)=0),$B176,0)</f>
        <v>0</v>
      </c>
      <c r="CW176">
        <f ca="1">IF(AND($B176&gt;0,SUM(CW$3:CW175)=0,SUM($H176:CV176)=0),$B176,0)</f>
        <v>0</v>
      </c>
      <c r="CX176">
        <f ca="1">IF(AND($B176&gt;0,SUM(CX$3:CX175)=0,SUM($H176:CW176)=0),$B176,0)</f>
        <v>0</v>
      </c>
      <c r="CY176">
        <f ca="1">IF(AND($B176&gt;0,SUM(CY$3:CY175)=0,SUM($H176:CX176)=0),$B176,0)</f>
        <v>0</v>
      </c>
      <c r="CZ176">
        <f ca="1">IF(AND($B176&gt;0,SUM(CZ$3:CZ175)=0,SUM($H176:CY176)=0),$B176,0)</f>
        <v>0</v>
      </c>
      <c r="DA176">
        <f ca="1">IF(AND($B176&gt;0,SUM(DA$3:DA175)=0,SUM($H176:CZ176)=0),$B176,0)</f>
        <v>0</v>
      </c>
      <c r="DB176">
        <f ca="1">IF(AND($B176&gt;0,SUM(DB$3:DB175)=0,SUM($H176:DA176)=0),$B176,0)</f>
        <v>0</v>
      </c>
      <c r="DC176">
        <f ca="1">IF(AND($B176&gt;0,SUM(DC$3:DC175)=0,SUM($H176:DB176)=0),$B176,0)</f>
        <v>0</v>
      </c>
      <c r="DD176">
        <f ca="1">IF(AND($B176&gt;0,SUM(DD$3:DD175)=0,SUM($H176:DC176)=0),$B176,0)</f>
        <v>0</v>
      </c>
      <c r="DE176">
        <f ca="1">IF(AND($B176&gt;0,SUM(DE$3:DE175)=0,SUM($H176:DD176)=0),$B176,0)</f>
        <v>0</v>
      </c>
      <c r="DF176">
        <f ca="1">IF(AND($B176&gt;0,SUM(DF$3:DF175)=0,SUM($H176:DE176)=0),$B176,0)</f>
        <v>0</v>
      </c>
      <c r="DG176">
        <f ca="1">IF(AND($B176&gt;0,SUM(DG$3:DG175)=0,SUM($H176:DF176)=0),$B176,0)</f>
        <v>0</v>
      </c>
      <c r="DH176">
        <f ca="1">IF(AND($B176&gt;0,SUM(DH$3:DH175)=0,SUM($H176:DG176)=0),$B176,0)</f>
        <v>0</v>
      </c>
      <c r="DI176">
        <f ca="1">IF(AND($B176&gt;0,SUM(DI$3:DI175)=0,SUM($H176:DH176)=0),$B176,0)</f>
        <v>0</v>
      </c>
      <c r="DJ176">
        <f ca="1">IF(AND($B176&gt;0,SUM(DJ$3:DJ175)=0,SUM($H176:DI176)=0),$B176,0)</f>
        <v>0</v>
      </c>
      <c r="DK176">
        <f ca="1">IF(AND($B176&gt;0,SUM(DK$3:DK175)=0,SUM($H176:DJ176)=0),$B176,0)</f>
        <v>0</v>
      </c>
      <c r="DL176">
        <f ca="1">IF(AND($B176&gt;0,SUM(DL$3:DL175)=0,SUM($H176:DK176)=0),$B176,0)</f>
        <v>0</v>
      </c>
      <c r="DM176">
        <f ca="1">IF(AND($B176&gt;0,SUM(DM$3:DM175)=0,SUM($H176:DL176)=0),$B176,0)</f>
        <v>0</v>
      </c>
      <c r="DN176">
        <f ca="1">IF(AND($B176&gt;0,SUM(DN$3:DN175)=0,SUM($H176:DM176)=0),$B176,0)</f>
        <v>0</v>
      </c>
      <c r="DO176">
        <f ca="1">IF(AND($B176&gt;0,SUM(DO$3:DO175)=0,SUM($H176:DN176)=0),$B176,0)</f>
        <v>0</v>
      </c>
      <c r="DP176">
        <f ca="1">IF(AND($B176&gt;0,SUM(DP$3:DP175)=0,SUM($H176:DO176)=0),$B176,0)</f>
        <v>0</v>
      </c>
      <c r="DQ176">
        <f ca="1">IF(AND($B176&gt;0,SUM(DQ$3:DQ175)=0,SUM($H176:DP176)=0),$B176,0)</f>
        <v>0</v>
      </c>
      <c r="DR176">
        <f ca="1">IF(AND($B176&gt;0,SUM(DR$3:DR175)=0,SUM($H176:DQ176)=0),$B176,0)</f>
        <v>0</v>
      </c>
      <c r="DS176">
        <f ca="1">IF(AND($B176&gt;0,SUM(DS$3:DS175)=0,SUM($H176:DR176)=0),$B176,0)</f>
        <v>0</v>
      </c>
      <c r="DT176">
        <f ca="1">IF(AND($B176&gt;0,SUM(DT$3:DT175)=0,SUM($H176:DS176)=0),$B176,0)</f>
        <v>0</v>
      </c>
      <c r="DU176">
        <f ca="1">IF(AND($B176&gt;0,SUM(DU$3:DU175)=0,SUM($H176:DT176)=0),$B176,0)</f>
        <v>0</v>
      </c>
      <c r="DV176">
        <f ca="1">IF(AND($B176&gt;0,SUM(DV$3:DV175)=0,SUM($H176:DU176)=0),$B176,0)</f>
        <v>0</v>
      </c>
      <c r="DW176">
        <f ca="1">IF(AND($B176&gt;0,SUM(DW$3:DW175)=0,SUM($H176:DV176)=0),$B176,0)</f>
        <v>0</v>
      </c>
      <c r="DX176">
        <f ca="1">IF(AND($B176&gt;0,SUM(DX$3:DX175)=0,SUM($H176:DW176)=0),$B176,0)</f>
        <v>0</v>
      </c>
      <c r="DY176">
        <f ca="1">IF(AND($B176&gt;0,SUM(DY$3:DY175)=0,SUM($H176:DX176)=0),$B176,0)</f>
        <v>0</v>
      </c>
      <c r="DZ176">
        <f ca="1">IF(AND($B176&gt;0,SUM(DZ$3:DZ175)=0,SUM($H176:DY176)=0),$B176,0)</f>
        <v>0</v>
      </c>
      <c r="EA176">
        <f ca="1">IF(AND($B176&gt;0,SUM(EA$3:EA175)=0,SUM($H176:DZ176)=0),$B176,0)</f>
        <v>0</v>
      </c>
      <c r="EB176">
        <f ca="1">IF(AND($B176&gt;0,SUM(EB$3:EB175)=0,SUM($H176:EA176)=0),$B176,0)</f>
        <v>0</v>
      </c>
      <c r="EC176">
        <f ca="1">IF(AND($B176&gt;0,SUM(EC$3:EC175)=0,SUM($H176:EB176)=0),$B176,0)</f>
        <v>0</v>
      </c>
      <c r="ED176">
        <f ca="1">IF(AND($B176&gt;0,SUM(ED$3:ED175)=0,SUM($H176:EC176)=0),$B176,0)</f>
        <v>0</v>
      </c>
      <c r="EE176">
        <f ca="1">IF(AND($B176&gt;0,SUM(EE$3:EE175)=0,SUM($H176:ED176)=0),$B176,0)</f>
        <v>0</v>
      </c>
      <c r="EF176">
        <f ca="1">IF(AND($B176&gt;0,SUM(EF$3:EF175)=0,SUM($H176:EE176)=0),$B176,0)</f>
        <v>0</v>
      </c>
      <c r="EG176">
        <f ca="1">IF(AND($B176&gt;0,SUM(EG$3:EG175)=0,SUM($H176:EF176)=0),$B176,0)</f>
        <v>0</v>
      </c>
      <c r="EH176">
        <f ca="1">IF(AND($B176&gt;0,SUM(EH$3:EH175)=0,SUM($H176:EG176)=0),$B176,0)</f>
        <v>0</v>
      </c>
      <c r="EI176">
        <f ca="1">IF(AND($B176&gt;0,SUM(EI$3:EI175)=0,SUM($H176:EH176)=0),$B176,0)</f>
        <v>0</v>
      </c>
      <c r="EJ176">
        <f ca="1">IF(AND($B176&gt;0,SUM(EJ$3:EJ175)=0,SUM($H176:EI176)=0),$B176,0)</f>
        <v>0</v>
      </c>
      <c r="EK176">
        <f ca="1">IF(AND($B176&gt;0,SUM(EK$3:EK175)=0,SUM($H176:EJ176)=0),$B176,0)</f>
        <v>0</v>
      </c>
      <c r="EL176">
        <f ca="1">IF(AND($B176&gt;0,SUM(EL$3:EL175)=0,SUM($H176:EK176)=0),$B176,0)</f>
        <v>0</v>
      </c>
      <c r="EM176">
        <f ca="1">IF(AND($B176&gt;0,SUM(EM$3:EM175)=0,SUM($H176:EL176)=0),$B176,0)</f>
        <v>0</v>
      </c>
      <c r="EN176">
        <f ca="1">IF(AND($B176&gt;0,SUM(EN$3:EN175)=0,SUM($H176:EM176)=0),$B176,0)</f>
        <v>0</v>
      </c>
      <c r="EO176">
        <f ca="1">IF(AND($B176&gt;0,SUM(EO$3:EO175)=0,SUM($H176:EN176)=0),$B176,0)</f>
        <v>0</v>
      </c>
      <c r="EP176">
        <f ca="1">IF(AND($B176&gt;0,SUM(EP$3:EP175)=0,SUM($H176:EO176)=0),$B176,0)</f>
        <v>0</v>
      </c>
      <c r="EQ176">
        <f ca="1">IF(AND($B176&gt;0,SUM(EQ$3:EQ175)=0,SUM($H176:EP176)=0),$B176,0)</f>
        <v>0</v>
      </c>
      <c r="ER176">
        <f ca="1">IF(AND($B176&gt;0,SUM(ER$3:ER175)=0,SUM($H176:EQ176)=0),$B176,0)</f>
        <v>0</v>
      </c>
      <c r="ES176">
        <f ca="1">IF(AND($B176&gt;0,SUM(ES$3:ES175)=0,SUM($H176:ER176)=0),$B176,0)</f>
        <v>0</v>
      </c>
      <c r="ET176">
        <f ca="1">IF(AND($B176&gt;0,SUM(ET$3:ET175)=0,SUM($H176:ES176)=0),$B176,0)</f>
        <v>0</v>
      </c>
      <c r="EU176">
        <f ca="1">IF(AND($B176&gt;0,SUM(EU$3:EU175)=0,SUM($H176:ET176)=0),$B176,0)</f>
        <v>0</v>
      </c>
      <c r="EV176">
        <f ca="1">IF(AND($B176&gt;0,SUM(EV$3:EV175)=0,SUM($H176:EU176)=0),$B176,0)</f>
        <v>0</v>
      </c>
      <c r="EW176">
        <f ca="1">IF(AND($B176&gt;0,SUM(EW$3:EW175)=0,SUM($H176:EV176)=0),$B176,0)</f>
        <v>0</v>
      </c>
      <c r="EX176">
        <f ca="1">IF(AND($B176&gt;0,SUM(EX$3:EX175)=0,SUM($H176:EW176)=0),$B176,0)</f>
        <v>0</v>
      </c>
      <c r="EY176">
        <f ca="1">IF(AND($B176&gt;0,SUM(EY$3:EY175)=0,SUM($H176:EX176)=0),$B176,0)</f>
        <v>0</v>
      </c>
      <c r="EZ176">
        <f ca="1">IF(AND($B176&gt;0,SUM(EZ$3:EZ175)=0,SUM($H176:EY176)=0),$B176,0)</f>
        <v>0</v>
      </c>
      <c r="FA176">
        <f ca="1">IF(AND($B176&gt;0,SUM(FA$3:FA175)=0,SUM($H176:EZ176)=0),$B176,0)</f>
        <v>0</v>
      </c>
      <c r="FB176">
        <f ca="1">IF(AND($B176&gt;0,SUM(FB$3:FB175)=0,SUM($H176:FA176)=0),$B176,0)</f>
        <v>0</v>
      </c>
      <c r="FC176">
        <f ca="1">IF(AND($B176&gt;0,SUM(FC$3:FC175)=0,SUM($H176:FB176)=0),$B176,0)</f>
        <v>0</v>
      </c>
      <c r="FD176">
        <f ca="1">IF(AND($B176&gt;0,SUM(FD$3:FD175)=0,SUM($H176:FC176)=0),$B176,0)</f>
        <v>0</v>
      </c>
      <c r="FE176">
        <f ca="1">IF(AND($B176&gt;0,SUM(FE$3:FE175)=0,SUM($H176:FD176)=0),$B176,0)</f>
        <v>0</v>
      </c>
      <c r="FF176">
        <f ca="1">IF(AND($B176&gt;0,SUM(FF$3:FF175)=0,SUM($H176:FE176)=0),$B176,0)</f>
        <v>0</v>
      </c>
      <c r="FG176">
        <f ca="1">IF(AND($B176&gt;0,SUM(FG$3:FG175)=0,SUM($H176:FF176)=0),$B176,0)</f>
        <v>0</v>
      </c>
      <c r="FH176">
        <f ca="1">IF(AND($B176&gt;0,SUM(FH$3:FH175)=0,SUM($H176:FG176)=0),$B176,0)</f>
        <v>0</v>
      </c>
      <c r="FI176">
        <f ca="1">IF(AND($B176&gt;0,SUM(FI$3:FI175)=0,SUM($H176:FH176)=0),$B176,0)</f>
        <v>0</v>
      </c>
      <c r="FJ176">
        <f ca="1">IF(AND($B176&gt;0,SUM(FJ$3:FJ175)=0,SUM($H176:FI176)=0),$B176,0)</f>
        <v>0</v>
      </c>
      <c r="FK176">
        <f ca="1">IF(AND($B176&gt;0,SUM(FK$3:FK175)=0,SUM($H176:FJ176)=0),$B176,0)</f>
        <v>0</v>
      </c>
      <c r="FL176">
        <f ca="1">IF(AND($B176&gt;0,SUM(FL$3:FL175)=0,SUM($H176:FK176)=0),$B176,0)</f>
        <v>0</v>
      </c>
      <c r="FM176">
        <f ca="1">IF(AND($B176&gt;0,SUM(FM$3:FM175)=0,SUM($H176:FL176)=0),$B176,0)</f>
        <v>0</v>
      </c>
      <c r="FN176">
        <f ca="1">IF(AND($B176&gt;0,SUM(FN$3:FN175)=0,SUM($H176:FM176)=0),$B176,0)</f>
        <v>0</v>
      </c>
      <c r="FS176" s="67" t="str">
        <f ca="1">ValintaohjelmaCentral!$C52</f>
        <v>0</v>
      </c>
      <c r="FT176" s="352"/>
      <c r="FU176" s="353"/>
      <c r="FV176" s="374" t="str">
        <f ca="1">ValintaohjelmaCentral!$G52</f>
        <v>-</v>
      </c>
      <c r="FY176" s="67" t="str">
        <f ca="1">ValintaohjelmaCentral!$C52</f>
        <v>0</v>
      </c>
      <c r="FZ176" s="352"/>
      <c r="GA176" s="353"/>
      <c r="GB176" s="374" t="str">
        <f ca="1">ValintaohjelmaCentral!$G52</f>
        <v>-</v>
      </c>
      <c r="GE176" s="67" t="str">
        <f ca="1">ValintaohjelmaCentral!$C52</f>
        <v>0</v>
      </c>
      <c r="GF176" s="352"/>
      <c r="GG176" s="353"/>
      <c r="GH176" s="374" t="str">
        <f ca="1">ValintaohjelmaCentral!$G52</f>
        <v>-</v>
      </c>
    </row>
    <row r="177" spans="1:190" ht="15.75" hidden="1" thickBot="1" x14ac:dyDescent="0.3">
      <c r="A177">
        <v>177</v>
      </c>
      <c r="C177" s="240" t="str">
        <f t="shared" ca="1" si="29"/>
        <v>0</v>
      </c>
      <c r="D177" s="240">
        <f t="shared" ca="1" si="29"/>
        <v>0</v>
      </c>
      <c r="E177" s="240">
        <f t="shared" ca="1" si="29"/>
        <v>0</v>
      </c>
      <c r="F177" s="240" t="str">
        <f t="shared" ca="1" si="29"/>
        <v>-</v>
      </c>
      <c r="G177" s="47" t="e">
        <f>INDEX($I$2:$FN$2,ROWS(G$2:G177))</f>
        <v>#REF!</v>
      </c>
      <c r="H177">
        <v>0</v>
      </c>
      <c r="I177">
        <f ca="1">IF(AND($B177&gt;0,SUM(I$3:I176)=0,SUM($H177:H177)=0),$B177,0)</f>
        <v>0</v>
      </c>
      <c r="J177">
        <f ca="1">IF(AND($B177&gt;0,SUM(J$3:J176)=0,SUM($H177:I177)=0),$B177,0)</f>
        <v>0</v>
      </c>
      <c r="K177">
        <f ca="1">IF(AND($B177&gt;0,SUM(K$3:K176)=0,SUM($H177:J177)=0),$B177,0)</f>
        <v>0</v>
      </c>
      <c r="L177">
        <f ca="1">IF(AND($B177&gt;0,SUM(L$3:L176)=0,SUM($H177:K177)=0),$B177,0)</f>
        <v>0</v>
      </c>
      <c r="M177">
        <f ca="1">IF(AND($B177&gt;0,SUM(M$3:M176)=0,SUM($H177:L177)=0),$B177,0)</f>
        <v>0</v>
      </c>
      <c r="N177">
        <f ca="1">IF(AND($B177&gt;0,SUM(N$3:N176)=0,SUM($H177:M177)=0),$B177,0)</f>
        <v>0</v>
      </c>
      <c r="O177">
        <f ca="1">IF(AND($B177&gt;0,SUM(O$3:O176)=0,SUM($H177:N177)=0),$B177,0)</f>
        <v>0</v>
      </c>
      <c r="P177">
        <f ca="1">IF(AND($B177&gt;0,SUM(P$3:P176)=0,SUM($H177:O177)=0),$B177,0)</f>
        <v>0</v>
      </c>
      <c r="Q177">
        <f ca="1">IF(AND($B177&gt;0,SUM(Q$3:Q176)=0,SUM($H177:P177)=0),$B177,0)</f>
        <v>0</v>
      </c>
      <c r="R177">
        <f ca="1">IF(AND($B177&gt;0,SUM(R$3:R176)=0,SUM($H177:Q177)=0),$B177,0)</f>
        <v>0</v>
      </c>
      <c r="S177">
        <f ca="1">IF(AND($B177&gt;0,SUM(S$3:S176)=0,SUM($H177:R177)=0),$B177,0)</f>
        <v>0</v>
      </c>
      <c r="T177">
        <f ca="1">IF(AND($B177&gt;0,SUM(T$3:T176)=0,SUM($H177:S177)=0),$B177,0)</f>
        <v>0</v>
      </c>
      <c r="U177">
        <f ca="1">IF(AND($B177&gt;0,SUM(U$3:U176)=0,SUM($H177:T177)=0),$B177,0)</f>
        <v>0</v>
      </c>
      <c r="V177">
        <f ca="1">IF(AND($B177&gt;0,SUM(V$3:V176)=0,SUM($H177:U177)=0),$B177,0)</f>
        <v>0</v>
      </c>
      <c r="W177">
        <f ca="1">IF(AND($B177&gt;0,SUM(W$3:W176)=0,SUM($H177:V177)=0),$B177,0)</f>
        <v>0</v>
      </c>
      <c r="X177">
        <f ca="1">IF(AND($B177&gt;0,SUM(X$3:X176)=0,SUM($H177:W177)=0),$B177,0)</f>
        <v>0</v>
      </c>
      <c r="Y177">
        <f ca="1">IF(AND($B177&gt;0,SUM(Y$3:Y176)=0,SUM($H177:X177)=0),$B177,0)</f>
        <v>0</v>
      </c>
      <c r="Z177">
        <f ca="1">IF(AND($B177&gt;0,SUM(Z$3:Z176)=0,SUM($H177:Y177)=0),$B177,0)</f>
        <v>0</v>
      </c>
      <c r="AA177">
        <f ca="1">IF(AND($B177&gt;0,SUM(AA$3:AA176)=0,SUM($H177:Z177)=0),$B177,0)</f>
        <v>0</v>
      </c>
      <c r="AB177">
        <f ca="1">IF(AND($B177&gt;0,SUM(AB$3:AB176)=0,SUM($H177:AA177)=0),$B177,0)</f>
        <v>0</v>
      </c>
      <c r="AC177">
        <f ca="1">IF(AND($B177&gt;0,SUM(AC$3:AC176)=0,SUM($H177:AB177)=0),$B177,0)</f>
        <v>0</v>
      </c>
      <c r="AD177">
        <f ca="1">IF(AND($B177&gt;0,SUM(AD$3:AD176)=0,SUM($H177:AC177)=0),$B177,0)</f>
        <v>0</v>
      </c>
      <c r="AE177">
        <f ca="1">IF(AND($B177&gt;0,SUM(AE$3:AE176)=0,SUM($H177:AD177)=0),$B177,0)</f>
        <v>0</v>
      </c>
      <c r="AF177">
        <f ca="1">IF(AND($B177&gt;0,SUM(AF$3:AF176)=0,SUM($H177:AE177)=0),$B177,0)</f>
        <v>0</v>
      </c>
      <c r="AG177">
        <f ca="1">IF(AND($B177&gt;0,SUM(AG$3:AG176)=0,SUM($H177:AF177)=0),$B177,0)</f>
        <v>0</v>
      </c>
      <c r="AH177">
        <f ca="1">IF(AND($B177&gt;0,SUM(AH$3:AH176)=0,SUM($H177:AG177)=0),$B177,0)</f>
        <v>0</v>
      </c>
      <c r="AI177">
        <f ca="1">IF(AND($B177&gt;0,SUM(AI$3:AI176)=0,SUM($H177:AH177)=0),$B177,0)</f>
        <v>0</v>
      </c>
      <c r="AJ177">
        <f ca="1">IF(AND($B177&gt;0,SUM(AJ$3:AJ176)=0,SUM($H177:AI177)=0),$B177,0)</f>
        <v>0</v>
      </c>
      <c r="AK177">
        <f ca="1">IF(AND($B177&gt;0,SUM(AK$3:AK176)=0,SUM($H177:AJ177)=0),$B177,0)</f>
        <v>0</v>
      </c>
      <c r="AL177">
        <f ca="1">IF(AND($B177&gt;0,SUM(AL$3:AL176)=0,SUM($H177:AK177)=0),$B177,0)</f>
        <v>0</v>
      </c>
      <c r="AM177">
        <f ca="1">IF(AND($B177&gt;0,SUM(AM$3:AM176)=0,SUM($H177:AL177)=0),$B177,0)</f>
        <v>0</v>
      </c>
      <c r="AN177">
        <f ca="1">IF(AND($B177&gt;0,SUM(AN$3:AN176)=0,SUM($H177:AM177)=0),$B177,0)</f>
        <v>0</v>
      </c>
      <c r="AO177">
        <f ca="1">IF(AND($B177&gt;0,SUM(AO$3:AO176)=0,SUM($H177:AN177)=0),$B177,0)</f>
        <v>0</v>
      </c>
      <c r="AP177">
        <f ca="1">IF(AND($B177&gt;0,SUM(AP$3:AP176)=0,SUM($H177:AO177)=0),$B177,0)</f>
        <v>0</v>
      </c>
      <c r="AQ177">
        <f ca="1">IF(AND($B177&gt;0,SUM(AQ$3:AQ176)=0,SUM($H177:AP177)=0),$B177,0)</f>
        <v>0</v>
      </c>
      <c r="AR177">
        <f ca="1">IF(AND($B177&gt;0,SUM(AR$3:AR176)=0,SUM($H177:AQ177)=0),$B177,0)</f>
        <v>0</v>
      </c>
      <c r="AS177">
        <f ca="1">IF(AND($B177&gt;0,SUM(AS$3:AS176)=0,SUM($H177:AR177)=0),$B177,0)</f>
        <v>0</v>
      </c>
      <c r="AT177">
        <f ca="1">IF(AND($B177&gt;0,SUM(AT$3:AT176)=0,SUM($H177:AS177)=0),$B177,0)</f>
        <v>0</v>
      </c>
      <c r="AU177">
        <f ca="1">IF(AND($B177&gt;0,SUM(AU$3:AU176)=0,SUM($H177:AT177)=0),$B177,0)</f>
        <v>0</v>
      </c>
      <c r="AV177">
        <f ca="1">IF(AND($B177&gt;0,SUM(AV$3:AV176)=0,SUM($H177:AU177)=0),$B177,0)</f>
        <v>0</v>
      </c>
      <c r="AW177">
        <f ca="1">IF(AND($B177&gt;0,SUM(AW$3:AW176)=0,SUM($H177:AV177)=0),$B177,0)</f>
        <v>0</v>
      </c>
      <c r="AX177">
        <f ca="1">IF(AND($B177&gt;0,SUM(AX$3:AX176)=0,SUM($H177:AW177)=0),$B177,0)</f>
        <v>0</v>
      </c>
      <c r="AY177">
        <f ca="1">IF(AND($B177&gt;0,SUM(AY$3:AY176)=0,SUM($H177:AX177)=0),$B177,0)</f>
        <v>0</v>
      </c>
      <c r="AZ177">
        <f ca="1">IF(AND($B177&gt;0,SUM(AZ$3:AZ176)=0,SUM($H177:AY177)=0),$B177,0)</f>
        <v>0</v>
      </c>
      <c r="BA177">
        <f ca="1">IF(AND($B177&gt;0,SUM(BA$3:BA176)=0,SUM($H177:AZ177)=0),$B177,0)</f>
        <v>0</v>
      </c>
      <c r="BB177">
        <f ca="1">IF(AND($B177&gt;0,SUM(BB$3:BB176)=0,SUM($H177:BA177)=0),$B177,0)</f>
        <v>0</v>
      </c>
      <c r="BC177">
        <f ca="1">IF(AND($B177&gt;0,SUM(BC$3:BC176)=0,SUM($H177:BB177)=0),$B177,0)</f>
        <v>0</v>
      </c>
      <c r="BD177">
        <f ca="1">IF(AND($B177&gt;0,SUM(BD$3:BD176)=0,SUM($H177:BC177)=0),$B177,0)</f>
        <v>0</v>
      </c>
      <c r="BE177">
        <f ca="1">IF(AND($B177&gt;0,SUM(BE$3:BE176)=0,SUM($H177:BD177)=0),$B177,0)</f>
        <v>0</v>
      </c>
      <c r="BF177">
        <f ca="1">IF(AND($B177&gt;0,SUM(BF$3:BF176)=0,SUM($H177:BE177)=0),$B177,0)</f>
        <v>0</v>
      </c>
      <c r="BG177">
        <f ca="1">IF(AND($B177&gt;0,SUM(BG$3:BG176)=0,SUM($H177:BF177)=0),$B177,0)</f>
        <v>0</v>
      </c>
      <c r="BH177">
        <f ca="1">IF(AND($B177&gt;0,SUM(BH$3:BH176)=0,SUM($H177:BG177)=0),$B177,0)</f>
        <v>0</v>
      </c>
      <c r="BI177">
        <f ca="1">IF(AND($B177&gt;0,SUM(BI$3:BI176)=0,SUM($H177:BH177)=0),$B177,0)</f>
        <v>0</v>
      </c>
      <c r="BJ177">
        <f ca="1">IF(AND($B177&gt;0,SUM(BJ$3:BJ176)=0,SUM($H177:BI177)=0),$B177,0)</f>
        <v>0</v>
      </c>
      <c r="BK177">
        <f ca="1">IF(AND($B177&gt;0,SUM(BK$3:BK176)=0,SUM($H177:BJ177)=0),$B177,0)</f>
        <v>0</v>
      </c>
      <c r="BL177">
        <f ca="1">IF(AND($B177&gt;0,SUM(BL$3:BL176)=0,SUM($H177:BK177)=0),$B177,0)</f>
        <v>0</v>
      </c>
      <c r="BM177">
        <f ca="1">IF(AND($B177&gt;0,SUM(BM$3:BM176)=0,SUM($H177:BL177)=0),$B177,0)</f>
        <v>0</v>
      </c>
      <c r="BN177">
        <f ca="1">IF(AND($B177&gt;0,SUM(BN$3:BN176)=0,SUM($H177:BM177)=0),$B177,0)</f>
        <v>0</v>
      </c>
      <c r="BO177">
        <f ca="1">IF(AND($B177&gt;0,SUM(BO$3:BO176)=0,SUM($H177:BN177)=0),$B177,0)</f>
        <v>0</v>
      </c>
      <c r="BP177">
        <f ca="1">IF(AND($B177&gt;0,SUM(BP$3:BP176)=0,SUM($H177:BO177)=0),$B177,0)</f>
        <v>0</v>
      </c>
      <c r="BQ177">
        <f ca="1">IF(AND($B177&gt;0,SUM(BQ$3:BQ176)=0,SUM($H177:BP177)=0),$B177,0)</f>
        <v>0</v>
      </c>
      <c r="BR177">
        <f ca="1">IF(AND($B177&gt;0,SUM(BR$3:BR176)=0,SUM($H177:BQ177)=0),$B177,0)</f>
        <v>0</v>
      </c>
      <c r="BS177">
        <f ca="1">IF(AND($B177&gt;0,SUM(BS$3:BS176)=0,SUM($H177:BR177)=0),$B177,0)</f>
        <v>0</v>
      </c>
      <c r="BT177">
        <f ca="1">IF(AND($B177&gt;0,SUM(BT$3:BT176)=0,SUM($H177:BS177)=0),$B177,0)</f>
        <v>0</v>
      </c>
      <c r="BU177">
        <f ca="1">IF(AND($B177&gt;0,SUM(BU$3:BU176)=0,SUM($H177:BT177)=0),$B177,0)</f>
        <v>0</v>
      </c>
      <c r="BV177">
        <f ca="1">IF(AND($B177&gt;0,SUM(BV$3:BV176)=0,SUM($H177:BU177)=0),$B177,0)</f>
        <v>0</v>
      </c>
      <c r="BW177">
        <f ca="1">IF(AND($B177&gt;0,SUM(BW$3:BW176)=0,SUM($H177:BV177)=0),$B177,0)</f>
        <v>0</v>
      </c>
      <c r="BX177">
        <f ca="1">IF(AND($B177&gt;0,SUM(BX$3:BX176)=0,SUM($H177:BW177)=0),$B177,0)</f>
        <v>0</v>
      </c>
      <c r="BY177">
        <f ca="1">IF(AND($B177&gt;0,SUM(BY$3:BY176)=0,SUM($H177:BX177)=0),$B177,0)</f>
        <v>0</v>
      </c>
      <c r="BZ177">
        <f ca="1">IF(AND($B177&gt;0,SUM(BZ$3:BZ176)=0,SUM($H177:BY177)=0),$B177,0)</f>
        <v>0</v>
      </c>
      <c r="CA177">
        <f ca="1">IF(AND($B177&gt;0,SUM(CA$3:CA176)=0,SUM($H177:BZ177)=0),$B177,0)</f>
        <v>0</v>
      </c>
      <c r="CB177">
        <f ca="1">IF(AND($B177&gt;0,SUM(CB$3:CB176)=0,SUM($H177:CA177)=0),$B177,0)</f>
        <v>0</v>
      </c>
      <c r="CC177">
        <f ca="1">IF(AND($B177&gt;0,SUM(CC$3:CC176)=0,SUM($H177:CB177)=0),$B177,0)</f>
        <v>0</v>
      </c>
      <c r="CD177">
        <f ca="1">IF(AND($B177&gt;0,SUM(CD$3:CD176)=0,SUM($H177:CC177)=0),$B177,0)</f>
        <v>0</v>
      </c>
      <c r="CE177">
        <f ca="1">IF(AND($B177&gt;0,SUM(CE$3:CE176)=0,SUM($H177:CD177)=0),$B177,0)</f>
        <v>0</v>
      </c>
      <c r="CF177">
        <f ca="1">IF(AND($B177&gt;0,SUM(CF$3:CF176)=0,SUM($H177:CE177)=0),$B177,0)</f>
        <v>0</v>
      </c>
      <c r="CG177">
        <f ca="1">IF(AND($B177&gt;0,SUM(CG$3:CG176)=0,SUM($H177:CF177)=0),$B177,0)</f>
        <v>0</v>
      </c>
      <c r="CH177">
        <f ca="1">IF(AND($B177&gt;0,SUM(CH$3:CH176)=0,SUM($H177:CG177)=0),$B177,0)</f>
        <v>0</v>
      </c>
      <c r="CI177">
        <f ca="1">IF(AND($B177&gt;0,SUM(CI$3:CI176)=0,SUM($H177:CH177)=0),$B177,0)</f>
        <v>0</v>
      </c>
      <c r="CJ177">
        <f ca="1">IF(AND($B177&gt;0,SUM(CJ$3:CJ176)=0,SUM($H177:CI177)=0),$B177,0)</f>
        <v>0</v>
      </c>
      <c r="CK177">
        <f ca="1">IF(AND($B177&gt;0,SUM(CK$3:CK176)=0,SUM($H177:CJ177)=0),$B177,0)</f>
        <v>0</v>
      </c>
      <c r="CL177">
        <f ca="1">IF(AND($B177&gt;0,SUM(CL$3:CL176)=0,SUM($H177:CK177)=0),$B177,0)</f>
        <v>0</v>
      </c>
      <c r="CM177">
        <f ca="1">IF(AND($B177&gt;0,SUM(CM$3:CM176)=0,SUM($H177:CL177)=0),$B177,0)</f>
        <v>0</v>
      </c>
      <c r="CN177">
        <f ca="1">IF(AND($B177&gt;0,SUM(CN$3:CN176)=0,SUM($H177:CM177)=0),$B177,0)</f>
        <v>0</v>
      </c>
      <c r="CO177">
        <f ca="1">IF(AND($B177&gt;0,SUM(CO$3:CO176)=0,SUM($H177:CN177)=0),$B177,0)</f>
        <v>0</v>
      </c>
      <c r="CP177">
        <f ca="1">IF(AND($B177&gt;0,SUM(CP$3:CP176)=0,SUM($H177:CO177)=0),$B177,0)</f>
        <v>0</v>
      </c>
      <c r="CQ177">
        <f ca="1">IF(AND($B177&gt;0,SUM(CQ$3:CQ176)=0,SUM($H177:CP177)=0),$B177,0)</f>
        <v>0</v>
      </c>
      <c r="CR177">
        <f ca="1">IF(AND($B177&gt;0,SUM(CR$3:CR176)=0,SUM($H177:CQ177)=0),$B177,0)</f>
        <v>0</v>
      </c>
      <c r="CS177">
        <f ca="1">IF(AND($B177&gt;0,SUM(CS$3:CS176)=0,SUM($H177:CR177)=0),$B177,0)</f>
        <v>0</v>
      </c>
      <c r="CT177">
        <f ca="1">IF(AND($B177&gt;0,SUM(CT$3:CT176)=0,SUM($H177:CS177)=0),$B177,0)</f>
        <v>0</v>
      </c>
      <c r="CU177">
        <f ca="1">IF(AND($B177&gt;0,SUM(CU$3:CU176)=0,SUM($H177:CT177)=0),$B177,0)</f>
        <v>0</v>
      </c>
      <c r="CV177">
        <f ca="1">IF(AND($B177&gt;0,SUM(CV$3:CV176)=0,SUM($H177:CU177)=0),$B177,0)</f>
        <v>0</v>
      </c>
      <c r="CW177">
        <f ca="1">IF(AND($B177&gt;0,SUM(CW$3:CW176)=0,SUM($H177:CV177)=0),$B177,0)</f>
        <v>0</v>
      </c>
      <c r="CX177">
        <f ca="1">IF(AND($B177&gt;0,SUM(CX$3:CX176)=0,SUM($H177:CW177)=0),$B177,0)</f>
        <v>0</v>
      </c>
      <c r="CY177">
        <f ca="1">IF(AND($B177&gt;0,SUM(CY$3:CY176)=0,SUM($H177:CX177)=0),$B177,0)</f>
        <v>0</v>
      </c>
      <c r="CZ177">
        <f ca="1">IF(AND($B177&gt;0,SUM(CZ$3:CZ176)=0,SUM($H177:CY177)=0),$B177,0)</f>
        <v>0</v>
      </c>
      <c r="DA177">
        <f ca="1">IF(AND($B177&gt;0,SUM(DA$3:DA176)=0,SUM($H177:CZ177)=0),$B177,0)</f>
        <v>0</v>
      </c>
      <c r="DB177">
        <f ca="1">IF(AND($B177&gt;0,SUM(DB$3:DB176)=0,SUM($H177:DA177)=0),$B177,0)</f>
        <v>0</v>
      </c>
      <c r="DC177">
        <f ca="1">IF(AND($B177&gt;0,SUM(DC$3:DC176)=0,SUM($H177:DB177)=0),$B177,0)</f>
        <v>0</v>
      </c>
      <c r="DD177">
        <f ca="1">IF(AND($B177&gt;0,SUM(DD$3:DD176)=0,SUM($H177:DC177)=0),$B177,0)</f>
        <v>0</v>
      </c>
      <c r="DE177">
        <f ca="1">IF(AND($B177&gt;0,SUM(DE$3:DE176)=0,SUM($H177:DD177)=0),$B177,0)</f>
        <v>0</v>
      </c>
      <c r="DF177">
        <f ca="1">IF(AND($B177&gt;0,SUM(DF$3:DF176)=0,SUM($H177:DE177)=0),$B177,0)</f>
        <v>0</v>
      </c>
      <c r="DG177">
        <f ca="1">IF(AND($B177&gt;0,SUM(DG$3:DG176)=0,SUM($H177:DF177)=0),$B177,0)</f>
        <v>0</v>
      </c>
      <c r="DH177">
        <f ca="1">IF(AND($B177&gt;0,SUM(DH$3:DH176)=0,SUM($H177:DG177)=0),$B177,0)</f>
        <v>0</v>
      </c>
      <c r="DI177">
        <f ca="1">IF(AND($B177&gt;0,SUM(DI$3:DI176)=0,SUM($H177:DH177)=0),$B177,0)</f>
        <v>0</v>
      </c>
      <c r="DJ177">
        <f ca="1">IF(AND($B177&gt;0,SUM(DJ$3:DJ176)=0,SUM($H177:DI177)=0),$B177,0)</f>
        <v>0</v>
      </c>
      <c r="DK177">
        <f ca="1">IF(AND($B177&gt;0,SUM(DK$3:DK176)=0,SUM($H177:DJ177)=0),$B177,0)</f>
        <v>0</v>
      </c>
      <c r="DL177">
        <f ca="1">IF(AND($B177&gt;0,SUM(DL$3:DL176)=0,SUM($H177:DK177)=0),$B177,0)</f>
        <v>0</v>
      </c>
      <c r="DM177">
        <f ca="1">IF(AND($B177&gt;0,SUM(DM$3:DM176)=0,SUM($H177:DL177)=0),$B177,0)</f>
        <v>0</v>
      </c>
      <c r="DN177">
        <f ca="1">IF(AND($B177&gt;0,SUM(DN$3:DN176)=0,SUM($H177:DM177)=0),$B177,0)</f>
        <v>0</v>
      </c>
      <c r="DO177">
        <f ca="1">IF(AND($B177&gt;0,SUM(DO$3:DO176)=0,SUM($H177:DN177)=0),$B177,0)</f>
        <v>0</v>
      </c>
      <c r="DP177">
        <f ca="1">IF(AND($B177&gt;0,SUM(DP$3:DP176)=0,SUM($H177:DO177)=0),$B177,0)</f>
        <v>0</v>
      </c>
      <c r="DQ177">
        <f ca="1">IF(AND($B177&gt;0,SUM(DQ$3:DQ176)=0,SUM($H177:DP177)=0),$B177,0)</f>
        <v>0</v>
      </c>
      <c r="DR177">
        <f ca="1">IF(AND($B177&gt;0,SUM(DR$3:DR176)=0,SUM($H177:DQ177)=0),$B177,0)</f>
        <v>0</v>
      </c>
      <c r="DS177">
        <f ca="1">IF(AND($B177&gt;0,SUM(DS$3:DS176)=0,SUM($H177:DR177)=0),$B177,0)</f>
        <v>0</v>
      </c>
      <c r="DT177">
        <f ca="1">IF(AND($B177&gt;0,SUM(DT$3:DT176)=0,SUM($H177:DS177)=0),$B177,0)</f>
        <v>0</v>
      </c>
      <c r="DU177">
        <f ca="1">IF(AND($B177&gt;0,SUM(DU$3:DU176)=0,SUM($H177:DT177)=0),$B177,0)</f>
        <v>0</v>
      </c>
      <c r="DV177">
        <f ca="1">IF(AND($B177&gt;0,SUM(DV$3:DV176)=0,SUM($H177:DU177)=0),$B177,0)</f>
        <v>0</v>
      </c>
      <c r="DW177">
        <f ca="1">IF(AND($B177&gt;0,SUM(DW$3:DW176)=0,SUM($H177:DV177)=0),$B177,0)</f>
        <v>0</v>
      </c>
      <c r="DX177">
        <f ca="1">IF(AND($B177&gt;0,SUM(DX$3:DX176)=0,SUM($H177:DW177)=0),$B177,0)</f>
        <v>0</v>
      </c>
      <c r="DY177">
        <f ca="1">IF(AND($B177&gt;0,SUM(DY$3:DY176)=0,SUM($H177:DX177)=0),$B177,0)</f>
        <v>0</v>
      </c>
      <c r="DZ177">
        <f ca="1">IF(AND($B177&gt;0,SUM(DZ$3:DZ176)=0,SUM($H177:DY177)=0),$B177,0)</f>
        <v>0</v>
      </c>
      <c r="EA177">
        <f ca="1">IF(AND($B177&gt;0,SUM(EA$3:EA176)=0,SUM($H177:DZ177)=0),$B177,0)</f>
        <v>0</v>
      </c>
      <c r="EB177">
        <f ca="1">IF(AND($B177&gt;0,SUM(EB$3:EB176)=0,SUM($H177:EA177)=0),$B177,0)</f>
        <v>0</v>
      </c>
      <c r="EC177">
        <f ca="1">IF(AND($B177&gt;0,SUM(EC$3:EC176)=0,SUM($H177:EB177)=0),$B177,0)</f>
        <v>0</v>
      </c>
      <c r="ED177">
        <f ca="1">IF(AND($B177&gt;0,SUM(ED$3:ED176)=0,SUM($H177:EC177)=0),$B177,0)</f>
        <v>0</v>
      </c>
      <c r="EE177">
        <f ca="1">IF(AND($B177&gt;0,SUM(EE$3:EE176)=0,SUM($H177:ED177)=0),$B177,0)</f>
        <v>0</v>
      </c>
      <c r="EF177">
        <f ca="1">IF(AND($B177&gt;0,SUM(EF$3:EF176)=0,SUM($H177:EE177)=0),$B177,0)</f>
        <v>0</v>
      </c>
      <c r="EG177">
        <f ca="1">IF(AND($B177&gt;0,SUM(EG$3:EG176)=0,SUM($H177:EF177)=0),$B177,0)</f>
        <v>0</v>
      </c>
      <c r="EH177">
        <f ca="1">IF(AND($B177&gt;0,SUM(EH$3:EH176)=0,SUM($H177:EG177)=0),$B177,0)</f>
        <v>0</v>
      </c>
      <c r="EI177">
        <f ca="1">IF(AND($B177&gt;0,SUM(EI$3:EI176)=0,SUM($H177:EH177)=0),$B177,0)</f>
        <v>0</v>
      </c>
      <c r="EJ177">
        <f ca="1">IF(AND($B177&gt;0,SUM(EJ$3:EJ176)=0,SUM($H177:EI177)=0),$B177,0)</f>
        <v>0</v>
      </c>
      <c r="EK177">
        <f ca="1">IF(AND($B177&gt;0,SUM(EK$3:EK176)=0,SUM($H177:EJ177)=0),$B177,0)</f>
        <v>0</v>
      </c>
      <c r="EL177">
        <f ca="1">IF(AND($B177&gt;0,SUM(EL$3:EL176)=0,SUM($H177:EK177)=0),$B177,0)</f>
        <v>0</v>
      </c>
      <c r="EM177">
        <f ca="1">IF(AND($B177&gt;0,SUM(EM$3:EM176)=0,SUM($H177:EL177)=0),$B177,0)</f>
        <v>0</v>
      </c>
      <c r="EN177">
        <f ca="1">IF(AND($B177&gt;0,SUM(EN$3:EN176)=0,SUM($H177:EM177)=0),$B177,0)</f>
        <v>0</v>
      </c>
      <c r="EO177">
        <f ca="1">IF(AND($B177&gt;0,SUM(EO$3:EO176)=0,SUM($H177:EN177)=0),$B177,0)</f>
        <v>0</v>
      </c>
      <c r="EP177">
        <f ca="1">IF(AND($B177&gt;0,SUM(EP$3:EP176)=0,SUM($H177:EO177)=0),$B177,0)</f>
        <v>0</v>
      </c>
      <c r="EQ177">
        <f ca="1">IF(AND($B177&gt;0,SUM(EQ$3:EQ176)=0,SUM($H177:EP177)=0),$B177,0)</f>
        <v>0</v>
      </c>
      <c r="ER177">
        <f ca="1">IF(AND($B177&gt;0,SUM(ER$3:ER176)=0,SUM($H177:EQ177)=0),$B177,0)</f>
        <v>0</v>
      </c>
      <c r="ES177">
        <f ca="1">IF(AND($B177&gt;0,SUM(ES$3:ES176)=0,SUM($H177:ER177)=0),$B177,0)</f>
        <v>0</v>
      </c>
      <c r="ET177">
        <f ca="1">IF(AND($B177&gt;0,SUM(ET$3:ET176)=0,SUM($H177:ES177)=0),$B177,0)</f>
        <v>0</v>
      </c>
      <c r="EU177">
        <f ca="1">IF(AND($B177&gt;0,SUM(EU$3:EU176)=0,SUM($H177:ET177)=0),$B177,0)</f>
        <v>0</v>
      </c>
      <c r="EV177">
        <f ca="1">IF(AND($B177&gt;0,SUM(EV$3:EV176)=0,SUM($H177:EU177)=0),$B177,0)</f>
        <v>0</v>
      </c>
      <c r="EW177">
        <f ca="1">IF(AND($B177&gt;0,SUM(EW$3:EW176)=0,SUM($H177:EV177)=0),$B177,0)</f>
        <v>0</v>
      </c>
      <c r="EX177">
        <f ca="1">IF(AND($B177&gt;0,SUM(EX$3:EX176)=0,SUM($H177:EW177)=0),$B177,0)</f>
        <v>0</v>
      </c>
      <c r="EY177">
        <f ca="1">IF(AND($B177&gt;0,SUM(EY$3:EY176)=0,SUM($H177:EX177)=0),$B177,0)</f>
        <v>0</v>
      </c>
      <c r="EZ177">
        <f ca="1">IF(AND($B177&gt;0,SUM(EZ$3:EZ176)=0,SUM($H177:EY177)=0),$B177,0)</f>
        <v>0</v>
      </c>
      <c r="FA177">
        <f ca="1">IF(AND($B177&gt;0,SUM(FA$3:FA176)=0,SUM($H177:EZ177)=0),$B177,0)</f>
        <v>0</v>
      </c>
      <c r="FB177">
        <f ca="1">IF(AND($B177&gt;0,SUM(FB$3:FB176)=0,SUM($H177:FA177)=0),$B177,0)</f>
        <v>0</v>
      </c>
      <c r="FC177">
        <f ca="1">IF(AND($B177&gt;0,SUM(FC$3:FC176)=0,SUM($H177:FB177)=0),$B177,0)</f>
        <v>0</v>
      </c>
      <c r="FD177">
        <f ca="1">IF(AND($B177&gt;0,SUM(FD$3:FD176)=0,SUM($H177:FC177)=0),$B177,0)</f>
        <v>0</v>
      </c>
      <c r="FE177">
        <f ca="1">IF(AND($B177&gt;0,SUM(FE$3:FE176)=0,SUM($H177:FD177)=0),$B177,0)</f>
        <v>0</v>
      </c>
      <c r="FF177">
        <f ca="1">IF(AND($B177&gt;0,SUM(FF$3:FF176)=0,SUM($H177:FE177)=0),$B177,0)</f>
        <v>0</v>
      </c>
      <c r="FG177">
        <f ca="1">IF(AND($B177&gt;0,SUM(FG$3:FG176)=0,SUM($H177:FF177)=0),$B177,0)</f>
        <v>0</v>
      </c>
      <c r="FH177">
        <f ca="1">IF(AND($B177&gt;0,SUM(FH$3:FH176)=0,SUM($H177:FG177)=0),$B177,0)</f>
        <v>0</v>
      </c>
      <c r="FI177">
        <f ca="1">IF(AND($B177&gt;0,SUM(FI$3:FI176)=0,SUM($H177:FH177)=0),$B177,0)</f>
        <v>0</v>
      </c>
      <c r="FJ177">
        <f ca="1">IF(AND($B177&gt;0,SUM(FJ$3:FJ176)=0,SUM($H177:FI177)=0),$B177,0)</f>
        <v>0</v>
      </c>
      <c r="FK177">
        <f ca="1">IF(AND($B177&gt;0,SUM(FK$3:FK176)=0,SUM($H177:FJ177)=0),$B177,0)</f>
        <v>0</v>
      </c>
      <c r="FL177">
        <f ca="1">IF(AND($B177&gt;0,SUM(FL$3:FL176)=0,SUM($H177:FK177)=0),$B177,0)</f>
        <v>0</v>
      </c>
      <c r="FM177">
        <f ca="1">IF(AND($B177&gt;0,SUM(FM$3:FM176)=0,SUM($H177:FL177)=0),$B177,0)</f>
        <v>0</v>
      </c>
      <c r="FN177">
        <f ca="1">IF(AND($B177&gt;0,SUM(FN$3:FN176)=0,SUM($H177:FM177)=0),$B177,0)</f>
        <v>0</v>
      </c>
      <c r="FS177" s="67" t="str">
        <f ca="1">ValintaohjelmaCentral!$C53</f>
        <v>0</v>
      </c>
      <c r="FT177" s="352"/>
      <c r="FU177" s="353"/>
      <c r="FV177" s="374" t="str">
        <f ca="1">ValintaohjelmaCentral!$G53</f>
        <v>-</v>
      </c>
      <c r="FY177" s="67" t="str">
        <f ca="1">ValintaohjelmaCentral!$C53</f>
        <v>0</v>
      </c>
      <c r="FZ177" s="352"/>
      <c r="GA177" s="353"/>
      <c r="GB177" s="374" t="str">
        <f ca="1">ValintaohjelmaCentral!$G53</f>
        <v>-</v>
      </c>
      <c r="GE177" s="67" t="str">
        <f ca="1">ValintaohjelmaCentral!$C53</f>
        <v>0</v>
      </c>
      <c r="GF177" s="352"/>
      <c r="GG177" s="353"/>
      <c r="GH177" s="374" t="str">
        <f ca="1">ValintaohjelmaCentral!$G53</f>
        <v>-</v>
      </c>
    </row>
    <row r="178" spans="1:190" ht="15.75" hidden="1" thickBot="1" x14ac:dyDescent="0.3">
      <c r="A178">
        <v>178</v>
      </c>
      <c r="C178" s="240" t="str">
        <f t="shared" ca="1" si="29"/>
        <v>0</v>
      </c>
      <c r="D178" s="240">
        <f t="shared" ca="1" si="29"/>
        <v>0</v>
      </c>
      <c r="E178" s="240">
        <f t="shared" ca="1" si="29"/>
        <v>0</v>
      </c>
      <c r="F178" s="240" t="str">
        <f t="shared" ca="1" si="29"/>
        <v>-</v>
      </c>
      <c r="G178" s="47" t="e">
        <f>INDEX($I$2:$FN$2,ROWS(G$2:G178))</f>
        <v>#REF!</v>
      </c>
      <c r="H178">
        <v>0</v>
      </c>
      <c r="I178">
        <f ca="1">IF(AND($B178&gt;0,SUM(I$3:I177)=0,SUM($H178:H178)=0),$B178,0)</f>
        <v>0</v>
      </c>
      <c r="J178">
        <f ca="1">IF(AND($B178&gt;0,SUM(J$3:J177)=0,SUM($H178:I178)=0),$B178,0)</f>
        <v>0</v>
      </c>
      <c r="K178">
        <f ca="1">IF(AND($B178&gt;0,SUM(K$3:K177)=0,SUM($H178:J178)=0),$B178,0)</f>
        <v>0</v>
      </c>
      <c r="L178">
        <f ca="1">IF(AND($B178&gt;0,SUM(L$3:L177)=0,SUM($H178:K178)=0),$B178,0)</f>
        <v>0</v>
      </c>
      <c r="M178">
        <f ca="1">IF(AND($B178&gt;0,SUM(M$3:M177)=0,SUM($H178:L178)=0),$B178,0)</f>
        <v>0</v>
      </c>
      <c r="N178">
        <f ca="1">IF(AND($B178&gt;0,SUM(N$3:N177)=0,SUM($H178:M178)=0),$B178,0)</f>
        <v>0</v>
      </c>
      <c r="O178">
        <f ca="1">IF(AND($B178&gt;0,SUM(O$3:O177)=0,SUM($H178:N178)=0),$B178,0)</f>
        <v>0</v>
      </c>
      <c r="P178">
        <f ca="1">IF(AND($B178&gt;0,SUM(P$3:P177)=0,SUM($H178:O178)=0),$B178,0)</f>
        <v>0</v>
      </c>
      <c r="Q178">
        <f ca="1">IF(AND($B178&gt;0,SUM(Q$3:Q177)=0,SUM($H178:P178)=0),$B178,0)</f>
        <v>0</v>
      </c>
      <c r="R178">
        <f ca="1">IF(AND($B178&gt;0,SUM(R$3:R177)=0,SUM($H178:Q178)=0),$B178,0)</f>
        <v>0</v>
      </c>
      <c r="S178">
        <f ca="1">IF(AND($B178&gt;0,SUM(S$3:S177)=0,SUM($H178:R178)=0),$B178,0)</f>
        <v>0</v>
      </c>
      <c r="T178">
        <f ca="1">IF(AND($B178&gt;0,SUM(T$3:T177)=0,SUM($H178:S178)=0),$B178,0)</f>
        <v>0</v>
      </c>
      <c r="U178">
        <f ca="1">IF(AND($B178&gt;0,SUM(U$3:U177)=0,SUM($H178:T178)=0),$B178,0)</f>
        <v>0</v>
      </c>
      <c r="V178">
        <f ca="1">IF(AND($B178&gt;0,SUM(V$3:V177)=0,SUM($H178:U178)=0),$B178,0)</f>
        <v>0</v>
      </c>
      <c r="W178">
        <f ca="1">IF(AND($B178&gt;0,SUM(W$3:W177)=0,SUM($H178:V178)=0),$B178,0)</f>
        <v>0</v>
      </c>
      <c r="X178">
        <f ca="1">IF(AND($B178&gt;0,SUM(X$3:X177)=0,SUM($H178:W178)=0),$B178,0)</f>
        <v>0</v>
      </c>
      <c r="Y178">
        <f ca="1">IF(AND($B178&gt;0,SUM(Y$3:Y177)=0,SUM($H178:X178)=0),$B178,0)</f>
        <v>0</v>
      </c>
      <c r="Z178">
        <f ca="1">IF(AND($B178&gt;0,SUM(Z$3:Z177)=0,SUM($H178:Y178)=0),$B178,0)</f>
        <v>0</v>
      </c>
      <c r="AA178">
        <f ca="1">IF(AND($B178&gt;0,SUM(AA$3:AA177)=0,SUM($H178:Z178)=0),$B178,0)</f>
        <v>0</v>
      </c>
      <c r="AB178">
        <f ca="1">IF(AND($B178&gt;0,SUM(AB$3:AB177)=0,SUM($H178:AA178)=0),$B178,0)</f>
        <v>0</v>
      </c>
      <c r="AC178">
        <f ca="1">IF(AND($B178&gt;0,SUM(AC$3:AC177)=0,SUM($H178:AB178)=0),$B178,0)</f>
        <v>0</v>
      </c>
      <c r="AD178">
        <f ca="1">IF(AND($B178&gt;0,SUM(AD$3:AD177)=0,SUM($H178:AC178)=0),$B178,0)</f>
        <v>0</v>
      </c>
      <c r="AE178">
        <f ca="1">IF(AND($B178&gt;0,SUM(AE$3:AE177)=0,SUM($H178:AD178)=0),$B178,0)</f>
        <v>0</v>
      </c>
      <c r="AF178">
        <f ca="1">IF(AND($B178&gt;0,SUM(AF$3:AF177)=0,SUM($H178:AE178)=0),$B178,0)</f>
        <v>0</v>
      </c>
      <c r="AG178">
        <f ca="1">IF(AND($B178&gt;0,SUM(AG$3:AG177)=0,SUM($H178:AF178)=0),$B178,0)</f>
        <v>0</v>
      </c>
      <c r="AH178">
        <f ca="1">IF(AND($B178&gt;0,SUM(AH$3:AH177)=0,SUM($H178:AG178)=0),$B178,0)</f>
        <v>0</v>
      </c>
      <c r="AI178">
        <f ca="1">IF(AND($B178&gt;0,SUM(AI$3:AI177)=0,SUM($H178:AH178)=0),$B178,0)</f>
        <v>0</v>
      </c>
      <c r="AJ178">
        <f ca="1">IF(AND($B178&gt;0,SUM(AJ$3:AJ177)=0,SUM($H178:AI178)=0),$B178,0)</f>
        <v>0</v>
      </c>
      <c r="AK178">
        <f ca="1">IF(AND($B178&gt;0,SUM(AK$3:AK177)=0,SUM($H178:AJ178)=0),$B178,0)</f>
        <v>0</v>
      </c>
      <c r="AL178">
        <f ca="1">IF(AND($B178&gt;0,SUM(AL$3:AL177)=0,SUM($H178:AK178)=0),$B178,0)</f>
        <v>0</v>
      </c>
      <c r="AM178">
        <f ca="1">IF(AND($B178&gt;0,SUM(AM$3:AM177)=0,SUM($H178:AL178)=0),$B178,0)</f>
        <v>0</v>
      </c>
      <c r="AN178">
        <f ca="1">IF(AND($B178&gt;0,SUM(AN$3:AN177)=0,SUM($H178:AM178)=0),$B178,0)</f>
        <v>0</v>
      </c>
      <c r="AO178">
        <f ca="1">IF(AND($B178&gt;0,SUM(AO$3:AO177)=0,SUM($H178:AN178)=0),$B178,0)</f>
        <v>0</v>
      </c>
      <c r="AP178">
        <f ca="1">IF(AND($B178&gt;0,SUM(AP$3:AP177)=0,SUM($H178:AO178)=0),$B178,0)</f>
        <v>0</v>
      </c>
      <c r="AQ178">
        <f ca="1">IF(AND($B178&gt;0,SUM(AQ$3:AQ177)=0,SUM($H178:AP178)=0),$B178,0)</f>
        <v>0</v>
      </c>
      <c r="AR178">
        <f ca="1">IF(AND($B178&gt;0,SUM(AR$3:AR177)=0,SUM($H178:AQ178)=0),$B178,0)</f>
        <v>0</v>
      </c>
      <c r="AS178">
        <f ca="1">IF(AND($B178&gt;0,SUM(AS$3:AS177)=0,SUM($H178:AR178)=0),$B178,0)</f>
        <v>0</v>
      </c>
      <c r="AT178">
        <f ca="1">IF(AND($B178&gt;0,SUM(AT$3:AT177)=0,SUM($H178:AS178)=0),$B178,0)</f>
        <v>0</v>
      </c>
      <c r="AU178">
        <f ca="1">IF(AND($B178&gt;0,SUM(AU$3:AU177)=0,SUM($H178:AT178)=0),$B178,0)</f>
        <v>0</v>
      </c>
      <c r="AV178">
        <f ca="1">IF(AND($B178&gt;0,SUM(AV$3:AV177)=0,SUM($H178:AU178)=0),$B178,0)</f>
        <v>0</v>
      </c>
      <c r="AW178">
        <f ca="1">IF(AND($B178&gt;0,SUM(AW$3:AW177)=0,SUM($H178:AV178)=0),$B178,0)</f>
        <v>0</v>
      </c>
      <c r="AX178">
        <f ca="1">IF(AND($B178&gt;0,SUM(AX$3:AX177)=0,SUM($H178:AW178)=0),$B178,0)</f>
        <v>0</v>
      </c>
      <c r="AY178">
        <f ca="1">IF(AND($B178&gt;0,SUM(AY$3:AY177)=0,SUM($H178:AX178)=0),$B178,0)</f>
        <v>0</v>
      </c>
      <c r="AZ178">
        <f ca="1">IF(AND($B178&gt;0,SUM(AZ$3:AZ177)=0,SUM($H178:AY178)=0),$B178,0)</f>
        <v>0</v>
      </c>
      <c r="BA178">
        <f ca="1">IF(AND($B178&gt;0,SUM(BA$3:BA177)=0,SUM($H178:AZ178)=0),$B178,0)</f>
        <v>0</v>
      </c>
      <c r="BB178">
        <f ca="1">IF(AND($B178&gt;0,SUM(BB$3:BB177)=0,SUM($H178:BA178)=0),$B178,0)</f>
        <v>0</v>
      </c>
      <c r="BC178">
        <f ca="1">IF(AND($B178&gt;0,SUM(BC$3:BC177)=0,SUM($H178:BB178)=0),$B178,0)</f>
        <v>0</v>
      </c>
      <c r="BD178">
        <f ca="1">IF(AND($B178&gt;0,SUM(BD$3:BD177)=0,SUM($H178:BC178)=0),$B178,0)</f>
        <v>0</v>
      </c>
      <c r="BE178">
        <f ca="1">IF(AND($B178&gt;0,SUM(BE$3:BE177)=0,SUM($H178:BD178)=0),$B178,0)</f>
        <v>0</v>
      </c>
      <c r="BF178">
        <f ca="1">IF(AND($B178&gt;0,SUM(BF$3:BF177)=0,SUM($H178:BE178)=0),$B178,0)</f>
        <v>0</v>
      </c>
      <c r="BG178">
        <f ca="1">IF(AND($B178&gt;0,SUM(BG$3:BG177)=0,SUM($H178:BF178)=0),$B178,0)</f>
        <v>0</v>
      </c>
      <c r="BH178">
        <f ca="1">IF(AND($B178&gt;0,SUM(BH$3:BH177)=0,SUM($H178:BG178)=0),$B178,0)</f>
        <v>0</v>
      </c>
      <c r="BI178">
        <f ca="1">IF(AND($B178&gt;0,SUM(BI$3:BI177)=0,SUM($H178:BH178)=0),$B178,0)</f>
        <v>0</v>
      </c>
      <c r="BJ178">
        <f ca="1">IF(AND($B178&gt;0,SUM(BJ$3:BJ177)=0,SUM($H178:BI178)=0),$B178,0)</f>
        <v>0</v>
      </c>
      <c r="BK178">
        <f ca="1">IF(AND($B178&gt;0,SUM(BK$3:BK177)=0,SUM($H178:BJ178)=0),$B178,0)</f>
        <v>0</v>
      </c>
      <c r="BL178">
        <f ca="1">IF(AND($B178&gt;0,SUM(BL$3:BL177)=0,SUM($H178:BK178)=0),$B178,0)</f>
        <v>0</v>
      </c>
      <c r="BM178">
        <f ca="1">IF(AND($B178&gt;0,SUM(BM$3:BM177)=0,SUM($H178:BL178)=0),$B178,0)</f>
        <v>0</v>
      </c>
      <c r="BN178">
        <f ca="1">IF(AND($B178&gt;0,SUM(BN$3:BN177)=0,SUM($H178:BM178)=0),$B178,0)</f>
        <v>0</v>
      </c>
      <c r="BO178">
        <f ca="1">IF(AND($B178&gt;0,SUM(BO$3:BO177)=0,SUM($H178:BN178)=0),$B178,0)</f>
        <v>0</v>
      </c>
      <c r="BP178">
        <f ca="1">IF(AND($B178&gt;0,SUM(BP$3:BP177)=0,SUM($H178:BO178)=0),$B178,0)</f>
        <v>0</v>
      </c>
      <c r="BQ178">
        <f ca="1">IF(AND($B178&gt;0,SUM(BQ$3:BQ177)=0,SUM($H178:BP178)=0),$B178,0)</f>
        <v>0</v>
      </c>
      <c r="BR178">
        <f ca="1">IF(AND($B178&gt;0,SUM(BR$3:BR177)=0,SUM($H178:BQ178)=0),$B178,0)</f>
        <v>0</v>
      </c>
      <c r="BS178">
        <f ca="1">IF(AND($B178&gt;0,SUM(BS$3:BS177)=0,SUM($H178:BR178)=0),$B178,0)</f>
        <v>0</v>
      </c>
      <c r="BT178">
        <f ca="1">IF(AND($B178&gt;0,SUM(BT$3:BT177)=0,SUM($H178:BS178)=0),$B178,0)</f>
        <v>0</v>
      </c>
      <c r="BU178">
        <f ca="1">IF(AND($B178&gt;0,SUM(BU$3:BU177)=0,SUM($H178:BT178)=0),$B178,0)</f>
        <v>0</v>
      </c>
      <c r="BV178">
        <f ca="1">IF(AND($B178&gt;0,SUM(BV$3:BV177)=0,SUM($H178:BU178)=0),$B178,0)</f>
        <v>0</v>
      </c>
      <c r="BW178">
        <f ca="1">IF(AND($B178&gt;0,SUM(BW$3:BW177)=0,SUM($H178:BV178)=0),$B178,0)</f>
        <v>0</v>
      </c>
      <c r="BX178">
        <f ca="1">IF(AND($B178&gt;0,SUM(BX$3:BX177)=0,SUM($H178:BW178)=0),$B178,0)</f>
        <v>0</v>
      </c>
      <c r="BY178">
        <f ca="1">IF(AND($B178&gt;0,SUM(BY$3:BY177)=0,SUM($H178:BX178)=0),$B178,0)</f>
        <v>0</v>
      </c>
      <c r="BZ178">
        <f ca="1">IF(AND($B178&gt;0,SUM(BZ$3:BZ177)=0,SUM($H178:BY178)=0),$B178,0)</f>
        <v>0</v>
      </c>
      <c r="CA178">
        <f ca="1">IF(AND($B178&gt;0,SUM(CA$3:CA177)=0,SUM($H178:BZ178)=0),$B178,0)</f>
        <v>0</v>
      </c>
      <c r="CB178">
        <f ca="1">IF(AND($B178&gt;0,SUM(CB$3:CB177)=0,SUM($H178:CA178)=0),$B178,0)</f>
        <v>0</v>
      </c>
      <c r="CC178">
        <f ca="1">IF(AND($B178&gt;0,SUM(CC$3:CC177)=0,SUM($H178:CB178)=0),$B178,0)</f>
        <v>0</v>
      </c>
      <c r="CD178">
        <f ca="1">IF(AND($B178&gt;0,SUM(CD$3:CD177)=0,SUM($H178:CC178)=0),$B178,0)</f>
        <v>0</v>
      </c>
      <c r="CE178">
        <f ca="1">IF(AND($B178&gt;0,SUM(CE$3:CE177)=0,SUM($H178:CD178)=0),$B178,0)</f>
        <v>0</v>
      </c>
      <c r="CF178">
        <f ca="1">IF(AND($B178&gt;0,SUM(CF$3:CF177)=0,SUM($H178:CE178)=0),$B178,0)</f>
        <v>0</v>
      </c>
      <c r="CG178">
        <f ca="1">IF(AND($B178&gt;0,SUM(CG$3:CG177)=0,SUM($H178:CF178)=0),$B178,0)</f>
        <v>0</v>
      </c>
      <c r="CH178">
        <f ca="1">IF(AND($B178&gt;0,SUM(CH$3:CH177)=0,SUM($H178:CG178)=0),$B178,0)</f>
        <v>0</v>
      </c>
      <c r="CI178">
        <f ca="1">IF(AND($B178&gt;0,SUM(CI$3:CI177)=0,SUM($H178:CH178)=0),$B178,0)</f>
        <v>0</v>
      </c>
      <c r="CJ178">
        <f ca="1">IF(AND($B178&gt;0,SUM(CJ$3:CJ177)=0,SUM($H178:CI178)=0),$B178,0)</f>
        <v>0</v>
      </c>
      <c r="CK178">
        <f ca="1">IF(AND($B178&gt;0,SUM(CK$3:CK177)=0,SUM($H178:CJ178)=0),$B178,0)</f>
        <v>0</v>
      </c>
      <c r="CL178">
        <f ca="1">IF(AND($B178&gt;0,SUM(CL$3:CL177)=0,SUM($H178:CK178)=0),$B178,0)</f>
        <v>0</v>
      </c>
      <c r="CM178">
        <f ca="1">IF(AND($B178&gt;0,SUM(CM$3:CM177)=0,SUM($H178:CL178)=0),$B178,0)</f>
        <v>0</v>
      </c>
      <c r="CN178">
        <f ca="1">IF(AND($B178&gt;0,SUM(CN$3:CN177)=0,SUM($H178:CM178)=0),$B178,0)</f>
        <v>0</v>
      </c>
      <c r="CO178">
        <f ca="1">IF(AND($B178&gt;0,SUM(CO$3:CO177)=0,SUM($H178:CN178)=0),$B178,0)</f>
        <v>0</v>
      </c>
      <c r="CP178">
        <f ca="1">IF(AND($B178&gt;0,SUM(CP$3:CP177)=0,SUM($H178:CO178)=0),$B178,0)</f>
        <v>0</v>
      </c>
      <c r="CQ178">
        <f ca="1">IF(AND($B178&gt;0,SUM(CQ$3:CQ177)=0,SUM($H178:CP178)=0),$B178,0)</f>
        <v>0</v>
      </c>
      <c r="CR178">
        <f ca="1">IF(AND($B178&gt;0,SUM(CR$3:CR177)=0,SUM($H178:CQ178)=0),$B178,0)</f>
        <v>0</v>
      </c>
      <c r="CS178">
        <f ca="1">IF(AND($B178&gt;0,SUM(CS$3:CS177)=0,SUM($H178:CR178)=0),$B178,0)</f>
        <v>0</v>
      </c>
      <c r="CT178">
        <f ca="1">IF(AND($B178&gt;0,SUM(CT$3:CT177)=0,SUM($H178:CS178)=0),$B178,0)</f>
        <v>0</v>
      </c>
      <c r="CU178">
        <f ca="1">IF(AND($B178&gt;0,SUM(CU$3:CU177)=0,SUM($H178:CT178)=0),$B178,0)</f>
        <v>0</v>
      </c>
      <c r="CV178">
        <f ca="1">IF(AND($B178&gt;0,SUM(CV$3:CV177)=0,SUM($H178:CU178)=0),$B178,0)</f>
        <v>0</v>
      </c>
      <c r="CW178">
        <f ca="1">IF(AND($B178&gt;0,SUM(CW$3:CW177)=0,SUM($H178:CV178)=0),$B178,0)</f>
        <v>0</v>
      </c>
      <c r="CX178">
        <f ca="1">IF(AND($B178&gt;0,SUM(CX$3:CX177)=0,SUM($H178:CW178)=0),$B178,0)</f>
        <v>0</v>
      </c>
      <c r="CY178">
        <f ca="1">IF(AND($B178&gt;0,SUM(CY$3:CY177)=0,SUM($H178:CX178)=0),$B178,0)</f>
        <v>0</v>
      </c>
      <c r="CZ178">
        <f ca="1">IF(AND($B178&gt;0,SUM(CZ$3:CZ177)=0,SUM($H178:CY178)=0),$B178,0)</f>
        <v>0</v>
      </c>
      <c r="DA178">
        <f ca="1">IF(AND($B178&gt;0,SUM(DA$3:DA177)=0,SUM($H178:CZ178)=0),$B178,0)</f>
        <v>0</v>
      </c>
      <c r="DB178">
        <f ca="1">IF(AND($B178&gt;0,SUM(DB$3:DB177)=0,SUM($H178:DA178)=0),$B178,0)</f>
        <v>0</v>
      </c>
      <c r="DC178">
        <f ca="1">IF(AND($B178&gt;0,SUM(DC$3:DC177)=0,SUM($H178:DB178)=0),$B178,0)</f>
        <v>0</v>
      </c>
      <c r="DD178">
        <f ca="1">IF(AND($B178&gt;0,SUM(DD$3:DD177)=0,SUM($H178:DC178)=0),$B178,0)</f>
        <v>0</v>
      </c>
      <c r="DE178">
        <f ca="1">IF(AND($B178&gt;0,SUM(DE$3:DE177)=0,SUM($H178:DD178)=0),$B178,0)</f>
        <v>0</v>
      </c>
      <c r="DF178">
        <f ca="1">IF(AND($B178&gt;0,SUM(DF$3:DF177)=0,SUM($H178:DE178)=0),$B178,0)</f>
        <v>0</v>
      </c>
      <c r="DG178">
        <f ca="1">IF(AND($B178&gt;0,SUM(DG$3:DG177)=0,SUM($H178:DF178)=0),$B178,0)</f>
        <v>0</v>
      </c>
      <c r="DH178">
        <f ca="1">IF(AND($B178&gt;0,SUM(DH$3:DH177)=0,SUM($H178:DG178)=0),$B178,0)</f>
        <v>0</v>
      </c>
      <c r="DI178">
        <f ca="1">IF(AND($B178&gt;0,SUM(DI$3:DI177)=0,SUM($H178:DH178)=0),$B178,0)</f>
        <v>0</v>
      </c>
      <c r="DJ178">
        <f ca="1">IF(AND($B178&gt;0,SUM(DJ$3:DJ177)=0,SUM($H178:DI178)=0),$B178,0)</f>
        <v>0</v>
      </c>
      <c r="DK178">
        <f ca="1">IF(AND($B178&gt;0,SUM(DK$3:DK177)=0,SUM($H178:DJ178)=0),$B178,0)</f>
        <v>0</v>
      </c>
      <c r="DL178">
        <f ca="1">IF(AND($B178&gt;0,SUM(DL$3:DL177)=0,SUM($H178:DK178)=0),$B178,0)</f>
        <v>0</v>
      </c>
      <c r="DM178">
        <f ca="1">IF(AND($B178&gt;0,SUM(DM$3:DM177)=0,SUM($H178:DL178)=0),$B178,0)</f>
        <v>0</v>
      </c>
      <c r="DN178">
        <f ca="1">IF(AND($B178&gt;0,SUM(DN$3:DN177)=0,SUM($H178:DM178)=0),$B178,0)</f>
        <v>0</v>
      </c>
      <c r="DO178">
        <f ca="1">IF(AND($B178&gt;0,SUM(DO$3:DO177)=0,SUM($H178:DN178)=0),$B178,0)</f>
        <v>0</v>
      </c>
      <c r="DP178">
        <f ca="1">IF(AND($B178&gt;0,SUM(DP$3:DP177)=0,SUM($H178:DO178)=0),$B178,0)</f>
        <v>0</v>
      </c>
      <c r="DQ178">
        <f ca="1">IF(AND($B178&gt;0,SUM(DQ$3:DQ177)=0,SUM($H178:DP178)=0),$B178,0)</f>
        <v>0</v>
      </c>
      <c r="DR178">
        <f ca="1">IF(AND($B178&gt;0,SUM(DR$3:DR177)=0,SUM($H178:DQ178)=0),$B178,0)</f>
        <v>0</v>
      </c>
      <c r="DS178">
        <f ca="1">IF(AND($B178&gt;0,SUM(DS$3:DS177)=0,SUM($H178:DR178)=0),$B178,0)</f>
        <v>0</v>
      </c>
      <c r="DT178">
        <f ca="1">IF(AND($B178&gt;0,SUM(DT$3:DT177)=0,SUM($H178:DS178)=0),$B178,0)</f>
        <v>0</v>
      </c>
      <c r="DU178">
        <f ca="1">IF(AND($B178&gt;0,SUM(DU$3:DU177)=0,SUM($H178:DT178)=0),$B178,0)</f>
        <v>0</v>
      </c>
      <c r="DV178">
        <f ca="1">IF(AND($B178&gt;0,SUM(DV$3:DV177)=0,SUM($H178:DU178)=0),$B178,0)</f>
        <v>0</v>
      </c>
      <c r="DW178">
        <f ca="1">IF(AND($B178&gt;0,SUM(DW$3:DW177)=0,SUM($H178:DV178)=0),$B178,0)</f>
        <v>0</v>
      </c>
      <c r="DX178">
        <f ca="1">IF(AND($B178&gt;0,SUM(DX$3:DX177)=0,SUM($H178:DW178)=0),$B178,0)</f>
        <v>0</v>
      </c>
      <c r="DY178">
        <f ca="1">IF(AND($B178&gt;0,SUM(DY$3:DY177)=0,SUM($H178:DX178)=0),$B178,0)</f>
        <v>0</v>
      </c>
      <c r="DZ178">
        <f ca="1">IF(AND($B178&gt;0,SUM(DZ$3:DZ177)=0,SUM($H178:DY178)=0),$B178,0)</f>
        <v>0</v>
      </c>
      <c r="EA178">
        <f ca="1">IF(AND($B178&gt;0,SUM(EA$3:EA177)=0,SUM($H178:DZ178)=0),$B178,0)</f>
        <v>0</v>
      </c>
      <c r="EB178">
        <f ca="1">IF(AND($B178&gt;0,SUM(EB$3:EB177)=0,SUM($H178:EA178)=0),$B178,0)</f>
        <v>0</v>
      </c>
      <c r="EC178">
        <f ca="1">IF(AND($B178&gt;0,SUM(EC$3:EC177)=0,SUM($H178:EB178)=0),$B178,0)</f>
        <v>0</v>
      </c>
      <c r="ED178">
        <f ca="1">IF(AND($B178&gt;0,SUM(ED$3:ED177)=0,SUM($H178:EC178)=0),$B178,0)</f>
        <v>0</v>
      </c>
      <c r="EE178">
        <f ca="1">IF(AND($B178&gt;0,SUM(EE$3:EE177)=0,SUM($H178:ED178)=0),$B178,0)</f>
        <v>0</v>
      </c>
      <c r="EF178">
        <f ca="1">IF(AND($B178&gt;0,SUM(EF$3:EF177)=0,SUM($H178:EE178)=0),$B178,0)</f>
        <v>0</v>
      </c>
      <c r="EG178">
        <f ca="1">IF(AND($B178&gt;0,SUM(EG$3:EG177)=0,SUM($H178:EF178)=0),$B178,0)</f>
        <v>0</v>
      </c>
      <c r="EH178">
        <f ca="1">IF(AND($B178&gt;0,SUM(EH$3:EH177)=0,SUM($H178:EG178)=0),$B178,0)</f>
        <v>0</v>
      </c>
      <c r="EI178">
        <f ca="1">IF(AND($B178&gt;0,SUM(EI$3:EI177)=0,SUM($H178:EH178)=0),$B178,0)</f>
        <v>0</v>
      </c>
      <c r="EJ178">
        <f ca="1">IF(AND($B178&gt;0,SUM(EJ$3:EJ177)=0,SUM($H178:EI178)=0),$B178,0)</f>
        <v>0</v>
      </c>
      <c r="EK178">
        <f ca="1">IF(AND($B178&gt;0,SUM(EK$3:EK177)=0,SUM($H178:EJ178)=0),$B178,0)</f>
        <v>0</v>
      </c>
      <c r="EL178">
        <f ca="1">IF(AND($B178&gt;0,SUM(EL$3:EL177)=0,SUM($H178:EK178)=0),$B178,0)</f>
        <v>0</v>
      </c>
      <c r="EM178">
        <f ca="1">IF(AND($B178&gt;0,SUM(EM$3:EM177)=0,SUM($H178:EL178)=0),$B178,0)</f>
        <v>0</v>
      </c>
      <c r="EN178">
        <f ca="1">IF(AND($B178&gt;0,SUM(EN$3:EN177)=0,SUM($H178:EM178)=0),$B178,0)</f>
        <v>0</v>
      </c>
      <c r="EO178">
        <f ca="1">IF(AND($B178&gt;0,SUM(EO$3:EO177)=0,SUM($H178:EN178)=0),$B178,0)</f>
        <v>0</v>
      </c>
      <c r="EP178">
        <f ca="1">IF(AND($B178&gt;0,SUM(EP$3:EP177)=0,SUM($H178:EO178)=0),$B178,0)</f>
        <v>0</v>
      </c>
      <c r="EQ178">
        <f ca="1">IF(AND($B178&gt;0,SUM(EQ$3:EQ177)=0,SUM($H178:EP178)=0),$B178,0)</f>
        <v>0</v>
      </c>
      <c r="ER178">
        <f ca="1">IF(AND($B178&gt;0,SUM(ER$3:ER177)=0,SUM($H178:EQ178)=0),$B178,0)</f>
        <v>0</v>
      </c>
      <c r="ES178">
        <f ca="1">IF(AND($B178&gt;0,SUM(ES$3:ES177)=0,SUM($H178:ER178)=0),$B178,0)</f>
        <v>0</v>
      </c>
      <c r="ET178">
        <f ca="1">IF(AND($B178&gt;0,SUM(ET$3:ET177)=0,SUM($H178:ES178)=0),$B178,0)</f>
        <v>0</v>
      </c>
      <c r="EU178">
        <f ca="1">IF(AND($B178&gt;0,SUM(EU$3:EU177)=0,SUM($H178:ET178)=0),$B178,0)</f>
        <v>0</v>
      </c>
      <c r="EV178">
        <f ca="1">IF(AND($B178&gt;0,SUM(EV$3:EV177)=0,SUM($H178:EU178)=0),$B178,0)</f>
        <v>0</v>
      </c>
      <c r="EW178">
        <f ca="1">IF(AND($B178&gt;0,SUM(EW$3:EW177)=0,SUM($H178:EV178)=0),$B178,0)</f>
        <v>0</v>
      </c>
      <c r="EX178">
        <f ca="1">IF(AND($B178&gt;0,SUM(EX$3:EX177)=0,SUM($H178:EW178)=0),$B178,0)</f>
        <v>0</v>
      </c>
      <c r="EY178">
        <f ca="1">IF(AND($B178&gt;0,SUM(EY$3:EY177)=0,SUM($H178:EX178)=0),$B178,0)</f>
        <v>0</v>
      </c>
      <c r="EZ178">
        <f ca="1">IF(AND($B178&gt;0,SUM(EZ$3:EZ177)=0,SUM($H178:EY178)=0),$B178,0)</f>
        <v>0</v>
      </c>
      <c r="FA178">
        <f ca="1">IF(AND($B178&gt;0,SUM(FA$3:FA177)=0,SUM($H178:EZ178)=0),$B178,0)</f>
        <v>0</v>
      </c>
      <c r="FB178">
        <f ca="1">IF(AND($B178&gt;0,SUM(FB$3:FB177)=0,SUM($H178:FA178)=0),$B178,0)</f>
        <v>0</v>
      </c>
      <c r="FC178">
        <f ca="1">IF(AND($B178&gt;0,SUM(FC$3:FC177)=0,SUM($H178:FB178)=0),$B178,0)</f>
        <v>0</v>
      </c>
      <c r="FD178">
        <f ca="1">IF(AND($B178&gt;0,SUM(FD$3:FD177)=0,SUM($H178:FC178)=0),$B178,0)</f>
        <v>0</v>
      </c>
      <c r="FE178">
        <f ca="1">IF(AND($B178&gt;0,SUM(FE$3:FE177)=0,SUM($H178:FD178)=0),$B178,0)</f>
        <v>0</v>
      </c>
      <c r="FF178">
        <f ca="1">IF(AND($B178&gt;0,SUM(FF$3:FF177)=0,SUM($H178:FE178)=0),$B178,0)</f>
        <v>0</v>
      </c>
      <c r="FG178">
        <f ca="1">IF(AND($B178&gt;0,SUM(FG$3:FG177)=0,SUM($H178:FF178)=0),$B178,0)</f>
        <v>0</v>
      </c>
      <c r="FH178">
        <f ca="1">IF(AND($B178&gt;0,SUM(FH$3:FH177)=0,SUM($H178:FG178)=0),$B178,0)</f>
        <v>0</v>
      </c>
      <c r="FI178">
        <f ca="1">IF(AND($B178&gt;0,SUM(FI$3:FI177)=0,SUM($H178:FH178)=0),$B178,0)</f>
        <v>0</v>
      </c>
      <c r="FJ178">
        <f ca="1">IF(AND($B178&gt;0,SUM(FJ$3:FJ177)=0,SUM($H178:FI178)=0),$B178,0)</f>
        <v>0</v>
      </c>
      <c r="FK178">
        <f ca="1">IF(AND($B178&gt;0,SUM(FK$3:FK177)=0,SUM($H178:FJ178)=0),$B178,0)</f>
        <v>0</v>
      </c>
      <c r="FL178">
        <f ca="1">IF(AND($B178&gt;0,SUM(FL$3:FL177)=0,SUM($H178:FK178)=0),$B178,0)</f>
        <v>0</v>
      </c>
      <c r="FM178">
        <f ca="1">IF(AND($B178&gt;0,SUM(FM$3:FM177)=0,SUM($H178:FL178)=0),$B178,0)</f>
        <v>0</v>
      </c>
      <c r="FN178">
        <f ca="1">IF(AND($B178&gt;0,SUM(FN$3:FN177)=0,SUM($H178:FM178)=0),$B178,0)</f>
        <v>0</v>
      </c>
      <c r="FS178" s="67" t="str">
        <f ca="1">ValintaohjelmaCentral!$C54</f>
        <v>0</v>
      </c>
      <c r="FT178" s="352"/>
      <c r="FU178" s="353"/>
      <c r="FV178" s="374" t="str">
        <f ca="1">ValintaohjelmaCentral!$G54</f>
        <v>-</v>
      </c>
      <c r="FY178" s="67" t="str">
        <f ca="1">ValintaohjelmaCentral!$C54</f>
        <v>0</v>
      </c>
      <c r="FZ178" s="352"/>
      <c r="GA178" s="353"/>
      <c r="GB178" s="374" t="str">
        <f ca="1">ValintaohjelmaCentral!$G54</f>
        <v>-</v>
      </c>
      <c r="GE178" s="67" t="str">
        <f ca="1">ValintaohjelmaCentral!$C54</f>
        <v>0</v>
      </c>
      <c r="GF178" s="352"/>
      <c r="GG178" s="353"/>
      <c r="GH178" s="374" t="str">
        <f ca="1">ValintaohjelmaCentral!$G54</f>
        <v>-</v>
      </c>
    </row>
    <row r="179" spans="1:190" ht="15.75" hidden="1" thickBot="1" x14ac:dyDescent="0.3">
      <c r="A179">
        <v>179</v>
      </c>
      <c r="C179" s="240" t="str">
        <f t="shared" ca="1" si="29"/>
        <v>0</v>
      </c>
      <c r="D179" s="240">
        <f t="shared" ca="1" si="29"/>
        <v>0</v>
      </c>
      <c r="E179" s="240">
        <f t="shared" ca="1" si="29"/>
        <v>0</v>
      </c>
      <c r="F179" s="240" t="str">
        <f t="shared" ca="1" si="29"/>
        <v>-</v>
      </c>
      <c r="G179" s="47" t="e">
        <f>INDEX($I$2:$FN$2,ROWS(G$2:G179))</f>
        <v>#REF!</v>
      </c>
      <c r="H179">
        <v>0</v>
      </c>
      <c r="I179">
        <f ca="1">IF(AND($B179&gt;0,SUM(I$3:I178)=0,SUM($H179:H179)=0),$B179,0)</f>
        <v>0</v>
      </c>
      <c r="J179">
        <f ca="1">IF(AND($B179&gt;0,SUM(J$3:J178)=0,SUM($H179:I179)=0),$B179,0)</f>
        <v>0</v>
      </c>
      <c r="K179">
        <f ca="1">IF(AND($B179&gt;0,SUM(K$3:K178)=0,SUM($H179:J179)=0),$B179,0)</f>
        <v>0</v>
      </c>
      <c r="L179">
        <f ca="1">IF(AND($B179&gt;0,SUM(L$3:L178)=0,SUM($H179:K179)=0),$B179,0)</f>
        <v>0</v>
      </c>
      <c r="M179">
        <f ca="1">IF(AND($B179&gt;0,SUM(M$3:M178)=0,SUM($H179:L179)=0),$B179,0)</f>
        <v>0</v>
      </c>
      <c r="N179">
        <f ca="1">IF(AND($B179&gt;0,SUM(N$3:N178)=0,SUM($H179:M179)=0),$B179,0)</f>
        <v>0</v>
      </c>
      <c r="O179">
        <f ca="1">IF(AND($B179&gt;0,SUM(O$3:O178)=0,SUM($H179:N179)=0),$B179,0)</f>
        <v>0</v>
      </c>
      <c r="P179">
        <f ca="1">IF(AND($B179&gt;0,SUM(P$3:P178)=0,SUM($H179:O179)=0),$B179,0)</f>
        <v>0</v>
      </c>
      <c r="Q179">
        <f ca="1">IF(AND($B179&gt;0,SUM(Q$3:Q178)=0,SUM($H179:P179)=0),$B179,0)</f>
        <v>0</v>
      </c>
      <c r="R179">
        <f ca="1">IF(AND($B179&gt;0,SUM(R$3:R178)=0,SUM($H179:Q179)=0),$B179,0)</f>
        <v>0</v>
      </c>
      <c r="S179">
        <f ca="1">IF(AND($B179&gt;0,SUM(S$3:S178)=0,SUM($H179:R179)=0),$B179,0)</f>
        <v>0</v>
      </c>
      <c r="T179">
        <f ca="1">IF(AND($B179&gt;0,SUM(T$3:T178)=0,SUM($H179:S179)=0),$B179,0)</f>
        <v>0</v>
      </c>
      <c r="U179">
        <f ca="1">IF(AND($B179&gt;0,SUM(U$3:U178)=0,SUM($H179:T179)=0),$B179,0)</f>
        <v>0</v>
      </c>
      <c r="V179">
        <f ca="1">IF(AND($B179&gt;0,SUM(V$3:V178)=0,SUM($H179:U179)=0),$B179,0)</f>
        <v>0</v>
      </c>
      <c r="W179">
        <f ca="1">IF(AND($B179&gt;0,SUM(W$3:W178)=0,SUM($H179:V179)=0),$B179,0)</f>
        <v>0</v>
      </c>
      <c r="X179">
        <f ca="1">IF(AND($B179&gt;0,SUM(X$3:X178)=0,SUM($H179:W179)=0),$B179,0)</f>
        <v>0</v>
      </c>
      <c r="Y179">
        <f ca="1">IF(AND($B179&gt;0,SUM(Y$3:Y178)=0,SUM($H179:X179)=0),$B179,0)</f>
        <v>0</v>
      </c>
      <c r="Z179">
        <f ca="1">IF(AND($B179&gt;0,SUM(Z$3:Z178)=0,SUM($H179:Y179)=0),$B179,0)</f>
        <v>0</v>
      </c>
      <c r="AA179">
        <f ca="1">IF(AND($B179&gt;0,SUM(AA$3:AA178)=0,SUM($H179:Z179)=0),$B179,0)</f>
        <v>0</v>
      </c>
      <c r="AB179">
        <f ca="1">IF(AND($B179&gt;0,SUM(AB$3:AB178)=0,SUM($H179:AA179)=0),$B179,0)</f>
        <v>0</v>
      </c>
      <c r="AC179">
        <f ca="1">IF(AND($B179&gt;0,SUM(AC$3:AC178)=0,SUM($H179:AB179)=0),$B179,0)</f>
        <v>0</v>
      </c>
      <c r="AD179">
        <f ca="1">IF(AND($B179&gt;0,SUM(AD$3:AD178)=0,SUM($H179:AC179)=0),$B179,0)</f>
        <v>0</v>
      </c>
      <c r="AE179">
        <f ca="1">IF(AND($B179&gt;0,SUM(AE$3:AE178)=0,SUM($H179:AD179)=0),$B179,0)</f>
        <v>0</v>
      </c>
      <c r="AF179">
        <f ca="1">IF(AND($B179&gt;0,SUM(AF$3:AF178)=0,SUM($H179:AE179)=0),$B179,0)</f>
        <v>0</v>
      </c>
      <c r="AG179">
        <f ca="1">IF(AND($B179&gt;0,SUM(AG$3:AG178)=0,SUM($H179:AF179)=0),$B179,0)</f>
        <v>0</v>
      </c>
      <c r="AH179">
        <f ca="1">IF(AND($B179&gt;0,SUM(AH$3:AH178)=0,SUM($H179:AG179)=0),$B179,0)</f>
        <v>0</v>
      </c>
      <c r="AI179">
        <f ca="1">IF(AND($B179&gt;0,SUM(AI$3:AI178)=0,SUM($H179:AH179)=0),$B179,0)</f>
        <v>0</v>
      </c>
      <c r="AJ179">
        <f ca="1">IF(AND($B179&gt;0,SUM(AJ$3:AJ178)=0,SUM($H179:AI179)=0),$B179,0)</f>
        <v>0</v>
      </c>
      <c r="AK179">
        <f ca="1">IF(AND($B179&gt;0,SUM(AK$3:AK178)=0,SUM($H179:AJ179)=0),$B179,0)</f>
        <v>0</v>
      </c>
      <c r="AL179">
        <f ca="1">IF(AND($B179&gt;0,SUM(AL$3:AL178)=0,SUM($H179:AK179)=0),$B179,0)</f>
        <v>0</v>
      </c>
      <c r="AM179">
        <f ca="1">IF(AND($B179&gt;0,SUM(AM$3:AM178)=0,SUM($H179:AL179)=0),$B179,0)</f>
        <v>0</v>
      </c>
      <c r="AN179">
        <f ca="1">IF(AND($B179&gt;0,SUM(AN$3:AN178)=0,SUM($H179:AM179)=0),$B179,0)</f>
        <v>0</v>
      </c>
      <c r="AO179">
        <f ca="1">IF(AND($B179&gt;0,SUM(AO$3:AO178)=0,SUM($H179:AN179)=0),$B179,0)</f>
        <v>0</v>
      </c>
      <c r="AP179">
        <f ca="1">IF(AND($B179&gt;0,SUM(AP$3:AP178)=0,SUM($H179:AO179)=0),$B179,0)</f>
        <v>0</v>
      </c>
      <c r="AQ179">
        <f ca="1">IF(AND($B179&gt;0,SUM(AQ$3:AQ178)=0,SUM($H179:AP179)=0),$B179,0)</f>
        <v>0</v>
      </c>
      <c r="AR179">
        <f ca="1">IF(AND($B179&gt;0,SUM(AR$3:AR178)=0,SUM($H179:AQ179)=0),$B179,0)</f>
        <v>0</v>
      </c>
      <c r="AS179">
        <f ca="1">IF(AND($B179&gt;0,SUM(AS$3:AS178)=0,SUM($H179:AR179)=0),$B179,0)</f>
        <v>0</v>
      </c>
      <c r="AT179">
        <f ca="1">IF(AND($B179&gt;0,SUM(AT$3:AT178)=0,SUM($H179:AS179)=0),$B179,0)</f>
        <v>0</v>
      </c>
      <c r="AU179">
        <f ca="1">IF(AND($B179&gt;0,SUM(AU$3:AU178)=0,SUM($H179:AT179)=0),$B179,0)</f>
        <v>0</v>
      </c>
      <c r="AV179">
        <f ca="1">IF(AND($B179&gt;0,SUM(AV$3:AV178)=0,SUM($H179:AU179)=0),$B179,0)</f>
        <v>0</v>
      </c>
      <c r="AW179">
        <f ca="1">IF(AND($B179&gt;0,SUM(AW$3:AW178)=0,SUM($H179:AV179)=0),$B179,0)</f>
        <v>0</v>
      </c>
      <c r="AX179">
        <f ca="1">IF(AND($B179&gt;0,SUM(AX$3:AX178)=0,SUM($H179:AW179)=0),$B179,0)</f>
        <v>0</v>
      </c>
      <c r="AY179">
        <f ca="1">IF(AND($B179&gt;0,SUM(AY$3:AY178)=0,SUM($H179:AX179)=0),$B179,0)</f>
        <v>0</v>
      </c>
      <c r="AZ179">
        <f ca="1">IF(AND($B179&gt;0,SUM(AZ$3:AZ178)=0,SUM($H179:AY179)=0),$B179,0)</f>
        <v>0</v>
      </c>
      <c r="BA179">
        <f ca="1">IF(AND($B179&gt;0,SUM(BA$3:BA178)=0,SUM($H179:AZ179)=0),$B179,0)</f>
        <v>0</v>
      </c>
      <c r="BB179">
        <f ca="1">IF(AND($B179&gt;0,SUM(BB$3:BB178)=0,SUM($H179:BA179)=0),$B179,0)</f>
        <v>0</v>
      </c>
      <c r="BC179">
        <f ca="1">IF(AND($B179&gt;0,SUM(BC$3:BC178)=0,SUM($H179:BB179)=0),$B179,0)</f>
        <v>0</v>
      </c>
      <c r="BD179">
        <f ca="1">IF(AND($B179&gt;0,SUM(BD$3:BD178)=0,SUM($H179:BC179)=0),$B179,0)</f>
        <v>0</v>
      </c>
      <c r="BE179">
        <f ca="1">IF(AND($B179&gt;0,SUM(BE$3:BE178)=0,SUM($H179:BD179)=0),$B179,0)</f>
        <v>0</v>
      </c>
      <c r="BF179">
        <f ca="1">IF(AND($B179&gt;0,SUM(BF$3:BF178)=0,SUM($H179:BE179)=0),$B179,0)</f>
        <v>0</v>
      </c>
      <c r="BG179">
        <f ca="1">IF(AND($B179&gt;0,SUM(BG$3:BG178)=0,SUM($H179:BF179)=0),$B179,0)</f>
        <v>0</v>
      </c>
      <c r="BH179">
        <f ca="1">IF(AND($B179&gt;0,SUM(BH$3:BH178)=0,SUM($H179:BG179)=0),$B179,0)</f>
        <v>0</v>
      </c>
      <c r="BI179">
        <f ca="1">IF(AND($B179&gt;0,SUM(BI$3:BI178)=0,SUM($H179:BH179)=0),$B179,0)</f>
        <v>0</v>
      </c>
      <c r="BJ179">
        <f ca="1">IF(AND($B179&gt;0,SUM(BJ$3:BJ178)=0,SUM($H179:BI179)=0),$B179,0)</f>
        <v>0</v>
      </c>
      <c r="BK179">
        <f ca="1">IF(AND($B179&gt;0,SUM(BK$3:BK178)=0,SUM($H179:BJ179)=0),$B179,0)</f>
        <v>0</v>
      </c>
      <c r="BL179">
        <f ca="1">IF(AND($B179&gt;0,SUM(BL$3:BL178)=0,SUM($H179:BK179)=0),$B179,0)</f>
        <v>0</v>
      </c>
      <c r="BM179">
        <f ca="1">IF(AND($B179&gt;0,SUM(BM$3:BM178)=0,SUM($H179:BL179)=0),$B179,0)</f>
        <v>0</v>
      </c>
      <c r="BN179">
        <f ca="1">IF(AND($B179&gt;0,SUM(BN$3:BN178)=0,SUM($H179:BM179)=0),$B179,0)</f>
        <v>0</v>
      </c>
      <c r="BO179">
        <f ca="1">IF(AND($B179&gt;0,SUM(BO$3:BO178)=0,SUM($H179:BN179)=0),$B179,0)</f>
        <v>0</v>
      </c>
      <c r="BP179">
        <f ca="1">IF(AND($B179&gt;0,SUM(BP$3:BP178)=0,SUM($H179:BO179)=0),$B179,0)</f>
        <v>0</v>
      </c>
      <c r="BQ179">
        <f ca="1">IF(AND($B179&gt;0,SUM(BQ$3:BQ178)=0,SUM($H179:BP179)=0),$B179,0)</f>
        <v>0</v>
      </c>
      <c r="BR179">
        <f ca="1">IF(AND($B179&gt;0,SUM(BR$3:BR178)=0,SUM($H179:BQ179)=0),$B179,0)</f>
        <v>0</v>
      </c>
      <c r="BS179">
        <f ca="1">IF(AND($B179&gt;0,SUM(BS$3:BS178)=0,SUM($H179:BR179)=0),$B179,0)</f>
        <v>0</v>
      </c>
      <c r="BT179">
        <f ca="1">IF(AND($B179&gt;0,SUM(BT$3:BT178)=0,SUM($H179:BS179)=0),$B179,0)</f>
        <v>0</v>
      </c>
      <c r="BU179">
        <f ca="1">IF(AND($B179&gt;0,SUM(BU$3:BU178)=0,SUM($H179:BT179)=0),$B179,0)</f>
        <v>0</v>
      </c>
      <c r="BV179">
        <f ca="1">IF(AND($B179&gt;0,SUM(BV$3:BV178)=0,SUM($H179:BU179)=0),$B179,0)</f>
        <v>0</v>
      </c>
      <c r="BW179">
        <f ca="1">IF(AND($B179&gt;0,SUM(BW$3:BW178)=0,SUM($H179:BV179)=0),$B179,0)</f>
        <v>0</v>
      </c>
      <c r="BX179">
        <f ca="1">IF(AND($B179&gt;0,SUM(BX$3:BX178)=0,SUM($H179:BW179)=0),$B179,0)</f>
        <v>0</v>
      </c>
      <c r="BY179">
        <f ca="1">IF(AND($B179&gt;0,SUM(BY$3:BY178)=0,SUM($H179:BX179)=0),$B179,0)</f>
        <v>0</v>
      </c>
      <c r="BZ179">
        <f ca="1">IF(AND($B179&gt;0,SUM(BZ$3:BZ178)=0,SUM($H179:BY179)=0),$B179,0)</f>
        <v>0</v>
      </c>
      <c r="CA179">
        <f ca="1">IF(AND($B179&gt;0,SUM(CA$3:CA178)=0,SUM($H179:BZ179)=0),$B179,0)</f>
        <v>0</v>
      </c>
      <c r="CB179">
        <f ca="1">IF(AND($B179&gt;0,SUM(CB$3:CB178)=0,SUM($H179:CA179)=0),$B179,0)</f>
        <v>0</v>
      </c>
      <c r="CC179">
        <f ca="1">IF(AND($B179&gt;0,SUM(CC$3:CC178)=0,SUM($H179:CB179)=0),$B179,0)</f>
        <v>0</v>
      </c>
      <c r="CD179">
        <f ca="1">IF(AND($B179&gt;0,SUM(CD$3:CD178)=0,SUM($H179:CC179)=0),$B179,0)</f>
        <v>0</v>
      </c>
      <c r="CE179">
        <f ca="1">IF(AND($B179&gt;0,SUM(CE$3:CE178)=0,SUM($H179:CD179)=0),$B179,0)</f>
        <v>0</v>
      </c>
      <c r="CF179">
        <f ca="1">IF(AND($B179&gt;0,SUM(CF$3:CF178)=0,SUM($H179:CE179)=0),$B179,0)</f>
        <v>0</v>
      </c>
      <c r="CG179">
        <f ca="1">IF(AND($B179&gt;0,SUM(CG$3:CG178)=0,SUM($H179:CF179)=0),$B179,0)</f>
        <v>0</v>
      </c>
      <c r="CH179">
        <f ca="1">IF(AND($B179&gt;0,SUM(CH$3:CH178)=0,SUM($H179:CG179)=0),$B179,0)</f>
        <v>0</v>
      </c>
      <c r="CI179">
        <f ca="1">IF(AND($B179&gt;0,SUM(CI$3:CI178)=0,SUM($H179:CH179)=0),$B179,0)</f>
        <v>0</v>
      </c>
      <c r="CJ179">
        <f ca="1">IF(AND($B179&gt;0,SUM(CJ$3:CJ178)=0,SUM($H179:CI179)=0),$B179,0)</f>
        <v>0</v>
      </c>
      <c r="CK179">
        <f ca="1">IF(AND($B179&gt;0,SUM(CK$3:CK178)=0,SUM($H179:CJ179)=0),$B179,0)</f>
        <v>0</v>
      </c>
      <c r="CL179">
        <f ca="1">IF(AND($B179&gt;0,SUM(CL$3:CL178)=0,SUM($H179:CK179)=0),$B179,0)</f>
        <v>0</v>
      </c>
      <c r="CM179">
        <f ca="1">IF(AND($B179&gt;0,SUM(CM$3:CM178)=0,SUM($H179:CL179)=0),$B179,0)</f>
        <v>0</v>
      </c>
      <c r="CN179">
        <f ca="1">IF(AND($B179&gt;0,SUM(CN$3:CN178)=0,SUM($H179:CM179)=0),$B179,0)</f>
        <v>0</v>
      </c>
      <c r="CO179">
        <f ca="1">IF(AND($B179&gt;0,SUM(CO$3:CO178)=0,SUM($H179:CN179)=0),$B179,0)</f>
        <v>0</v>
      </c>
      <c r="CP179">
        <f ca="1">IF(AND($B179&gt;0,SUM(CP$3:CP178)=0,SUM($H179:CO179)=0),$B179,0)</f>
        <v>0</v>
      </c>
      <c r="CQ179">
        <f ca="1">IF(AND($B179&gt;0,SUM(CQ$3:CQ178)=0,SUM($H179:CP179)=0),$B179,0)</f>
        <v>0</v>
      </c>
      <c r="CR179">
        <f ca="1">IF(AND($B179&gt;0,SUM(CR$3:CR178)=0,SUM($H179:CQ179)=0),$B179,0)</f>
        <v>0</v>
      </c>
      <c r="CS179">
        <f ca="1">IF(AND($B179&gt;0,SUM(CS$3:CS178)=0,SUM($H179:CR179)=0),$B179,0)</f>
        <v>0</v>
      </c>
      <c r="CT179">
        <f ca="1">IF(AND($B179&gt;0,SUM(CT$3:CT178)=0,SUM($H179:CS179)=0),$B179,0)</f>
        <v>0</v>
      </c>
      <c r="CU179">
        <f ca="1">IF(AND($B179&gt;0,SUM(CU$3:CU178)=0,SUM($H179:CT179)=0),$B179,0)</f>
        <v>0</v>
      </c>
      <c r="CV179">
        <f ca="1">IF(AND($B179&gt;0,SUM(CV$3:CV178)=0,SUM($H179:CU179)=0),$B179,0)</f>
        <v>0</v>
      </c>
      <c r="CW179">
        <f ca="1">IF(AND($B179&gt;0,SUM(CW$3:CW178)=0,SUM($H179:CV179)=0),$B179,0)</f>
        <v>0</v>
      </c>
      <c r="CX179">
        <f ca="1">IF(AND($B179&gt;0,SUM(CX$3:CX178)=0,SUM($H179:CW179)=0),$B179,0)</f>
        <v>0</v>
      </c>
      <c r="CY179">
        <f ca="1">IF(AND($B179&gt;0,SUM(CY$3:CY178)=0,SUM($H179:CX179)=0),$B179,0)</f>
        <v>0</v>
      </c>
      <c r="CZ179">
        <f ca="1">IF(AND($B179&gt;0,SUM(CZ$3:CZ178)=0,SUM($H179:CY179)=0),$B179,0)</f>
        <v>0</v>
      </c>
      <c r="DA179">
        <f ca="1">IF(AND($B179&gt;0,SUM(DA$3:DA178)=0,SUM($H179:CZ179)=0),$B179,0)</f>
        <v>0</v>
      </c>
      <c r="DB179">
        <f ca="1">IF(AND($B179&gt;0,SUM(DB$3:DB178)=0,SUM($H179:DA179)=0),$B179,0)</f>
        <v>0</v>
      </c>
      <c r="DC179">
        <f ca="1">IF(AND($B179&gt;0,SUM(DC$3:DC178)=0,SUM($H179:DB179)=0),$B179,0)</f>
        <v>0</v>
      </c>
      <c r="DD179">
        <f ca="1">IF(AND($B179&gt;0,SUM(DD$3:DD178)=0,SUM($H179:DC179)=0),$B179,0)</f>
        <v>0</v>
      </c>
      <c r="DE179">
        <f ca="1">IF(AND($B179&gt;0,SUM(DE$3:DE178)=0,SUM($H179:DD179)=0),$B179,0)</f>
        <v>0</v>
      </c>
      <c r="DF179">
        <f ca="1">IF(AND($B179&gt;0,SUM(DF$3:DF178)=0,SUM($H179:DE179)=0),$B179,0)</f>
        <v>0</v>
      </c>
      <c r="DG179">
        <f ca="1">IF(AND($B179&gt;0,SUM(DG$3:DG178)=0,SUM($H179:DF179)=0),$B179,0)</f>
        <v>0</v>
      </c>
      <c r="DH179">
        <f ca="1">IF(AND($B179&gt;0,SUM(DH$3:DH178)=0,SUM($H179:DG179)=0),$B179,0)</f>
        <v>0</v>
      </c>
      <c r="DI179">
        <f ca="1">IF(AND($B179&gt;0,SUM(DI$3:DI178)=0,SUM($H179:DH179)=0),$B179,0)</f>
        <v>0</v>
      </c>
      <c r="DJ179">
        <f ca="1">IF(AND($B179&gt;0,SUM(DJ$3:DJ178)=0,SUM($H179:DI179)=0),$B179,0)</f>
        <v>0</v>
      </c>
      <c r="DK179">
        <f ca="1">IF(AND($B179&gt;0,SUM(DK$3:DK178)=0,SUM($H179:DJ179)=0),$B179,0)</f>
        <v>0</v>
      </c>
      <c r="DL179">
        <f ca="1">IF(AND($B179&gt;0,SUM(DL$3:DL178)=0,SUM($H179:DK179)=0),$B179,0)</f>
        <v>0</v>
      </c>
      <c r="DM179">
        <f ca="1">IF(AND($B179&gt;0,SUM(DM$3:DM178)=0,SUM($H179:DL179)=0),$B179,0)</f>
        <v>0</v>
      </c>
      <c r="DN179">
        <f ca="1">IF(AND($B179&gt;0,SUM(DN$3:DN178)=0,SUM($H179:DM179)=0),$B179,0)</f>
        <v>0</v>
      </c>
      <c r="DO179">
        <f ca="1">IF(AND($B179&gt;0,SUM(DO$3:DO178)=0,SUM($H179:DN179)=0),$B179,0)</f>
        <v>0</v>
      </c>
      <c r="DP179">
        <f ca="1">IF(AND($B179&gt;0,SUM(DP$3:DP178)=0,SUM($H179:DO179)=0),$B179,0)</f>
        <v>0</v>
      </c>
      <c r="DQ179">
        <f ca="1">IF(AND($B179&gt;0,SUM(DQ$3:DQ178)=0,SUM($H179:DP179)=0),$B179,0)</f>
        <v>0</v>
      </c>
      <c r="DR179">
        <f ca="1">IF(AND($B179&gt;0,SUM(DR$3:DR178)=0,SUM($H179:DQ179)=0),$B179,0)</f>
        <v>0</v>
      </c>
      <c r="DS179">
        <f ca="1">IF(AND($B179&gt;0,SUM(DS$3:DS178)=0,SUM($H179:DR179)=0),$B179,0)</f>
        <v>0</v>
      </c>
      <c r="DT179">
        <f ca="1">IF(AND($B179&gt;0,SUM(DT$3:DT178)=0,SUM($H179:DS179)=0),$B179,0)</f>
        <v>0</v>
      </c>
      <c r="DU179">
        <f ca="1">IF(AND($B179&gt;0,SUM(DU$3:DU178)=0,SUM($H179:DT179)=0),$B179,0)</f>
        <v>0</v>
      </c>
      <c r="DV179">
        <f ca="1">IF(AND($B179&gt;0,SUM(DV$3:DV178)=0,SUM($H179:DU179)=0),$B179,0)</f>
        <v>0</v>
      </c>
      <c r="DW179">
        <f ca="1">IF(AND($B179&gt;0,SUM(DW$3:DW178)=0,SUM($H179:DV179)=0),$B179,0)</f>
        <v>0</v>
      </c>
      <c r="DX179">
        <f ca="1">IF(AND($B179&gt;0,SUM(DX$3:DX178)=0,SUM($H179:DW179)=0),$B179,0)</f>
        <v>0</v>
      </c>
      <c r="DY179">
        <f ca="1">IF(AND($B179&gt;0,SUM(DY$3:DY178)=0,SUM($H179:DX179)=0),$B179,0)</f>
        <v>0</v>
      </c>
      <c r="DZ179">
        <f ca="1">IF(AND($B179&gt;0,SUM(DZ$3:DZ178)=0,SUM($H179:DY179)=0),$B179,0)</f>
        <v>0</v>
      </c>
      <c r="EA179">
        <f ca="1">IF(AND($B179&gt;0,SUM(EA$3:EA178)=0,SUM($H179:DZ179)=0),$B179,0)</f>
        <v>0</v>
      </c>
      <c r="EB179">
        <f ca="1">IF(AND($B179&gt;0,SUM(EB$3:EB178)=0,SUM($H179:EA179)=0),$B179,0)</f>
        <v>0</v>
      </c>
      <c r="EC179">
        <f ca="1">IF(AND($B179&gt;0,SUM(EC$3:EC178)=0,SUM($H179:EB179)=0),$B179,0)</f>
        <v>0</v>
      </c>
      <c r="ED179">
        <f ca="1">IF(AND($B179&gt;0,SUM(ED$3:ED178)=0,SUM($H179:EC179)=0),$B179,0)</f>
        <v>0</v>
      </c>
      <c r="EE179">
        <f ca="1">IF(AND($B179&gt;0,SUM(EE$3:EE178)=0,SUM($H179:ED179)=0),$B179,0)</f>
        <v>0</v>
      </c>
      <c r="EF179">
        <f ca="1">IF(AND($B179&gt;0,SUM(EF$3:EF178)=0,SUM($H179:EE179)=0),$B179,0)</f>
        <v>0</v>
      </c>
      <c r="EG179">
        <f ca="1">IF(AND($B179&gt;0,SUM(EG$3:EG178)=0,SUM($H179:EF179)=0),$B179,0)</f>
        <v>0</v>
      </c>
      <c r="EH179">
        <f ca="1">IF(AND($B179&gt;0,SUM(EH$3:EH178)=0,SUM($H179:EG179)=0),$B179,0)</f>
        <v>0</v>
      </c>
      <c r="EI179">
        <f ca="1">IF(AND($B179&gt;0,SUM(EI$3:EI178)=0,SUM($H179:EH179)=0),$B179,0)</f>
        <v>0</v>
      </c>
      <c r="EJ179">
        <f ca="1">IF(AND($B179&gt;0,SUM(EJ$3:EJ178)=0,SUM($H179:EI179)=0),$B179,0)</f>
        <v>0</v>
      </c>
      <c r="EK179">
        <f ca="1">IF(AND($B179&gt;0,SUM(EK$3:EK178)=0,SUM($H179:EJ179)=0),$B179,0)</f>
        <v>0</v>
      </c>
      <c r="EL179">
        <f ca="1">IF(AND($B179&gt;0,SUM(EL$3:EL178)=0,SUM($H179:EK179)=0),$B179,0)</f>
        <v>0</v>
      </c>
      <c r="EM179">
        <f ca="1">IF(AND($B179&gt;0,SUM(EM$3:EM178)=0,SUM($H179:EL179)=0),$B179,0)</f>
        <v>0</v>
      </c>
      <c r="EN179">
        <f ca="1">IF(AND($B179&gt;0,SUM(EN$3:EN178)=0,SUM($H179:EM179)=0),$B179,0)</f>
        <v>0</v>
      </c>
      <c r="EO179">
        <f ca="1">IF(AND($B179&gt;0,SUM(EO$3:EO178)=0,SUM($H179:EN179)=0),$B179,0)</f>
        <v>0</v>
      </c>
      <c r="EP179">
        <f ca="1">IF(AND($B179&gt;0,SUM(EP$3:EP178)=0,SUM($H179:EO179)=0),$B179,0)</f>
        <v>0</v>
      </c>
      <c r="EQ179">
        <f ca="1">IF(AND($B179&gt;0,SUM(EQ$3:EQ178)=0,SUM($H179:EP179)=0),$B179,0)</f>
        <v>0</v>
      </c>
      <c r="ER179">
        <f ca="1">IF(AND($B179&gt;0,SUM(ER$3:ER178)=0,SUM($H179:EQ179)=0),$B179,0)</f>
        <v>0</v>
      </c>
      <c r="ES179">
        <f ca="1">IF(AND($B179&gt;0,SUM(ES$3:ES178)=0,SUM($H179:ER179)=0),$B179,0)</f>
        <v>0</v>
      </c>
      <c r="ET179">
        <f ca="1">IF(AND($B179&gt;0,SUM(ET$3:ET178)=0,SUM($H179:ES179)=0),$B179,0)</f>
        <v>0</v>
      </c>
      <c r="EU179">
        <f ca="1">IF(AND($B179&gt;0,SUM(EU$3:EU178)=0,SUM($H179:ET179)=0),$B179,0)</f>
        <v>0</v>
      </c>
      <c r="EV179">
        <f ca="1">IF(AND($B179&gt;0,SUM(EV$3:EV178)=0,SUM($H179:EU179)=0),$B179,0)</f>
        <v>0</v>
      </c>
      <c r="EW179">
        <f ca="1">IF(AND($B179&gt;0,SUM(EW$3:EW178)=0,SUM($H179:EV179)=0),$B179,0)</f>
        <v>0</v>
      </c>
      <c r="EX179">
        <f ca="1">IF(AND($B179&gt;0,SUM(EX$3:EX178)=0,SUM($H179:EW179)=0),$B179,0)</f>
        <v>0</v>
      </c>
      <c r="EY179">
        <f ca="1">IF(AND($B179&gt;0,SUM(EY$3:EY178)=0,SUM($H179:EX179)=0),$B179,0)</f>
        <v>0</v>
      </c>
      <c r="EZ179">
        <f ca="1">IF(AND($B179&gt;0,SUM(EZ$3:EZ178)=0,SUM($H179:EY179)=0),$B179,0)</f>
        <v>0</v>
      </c>
      <c r="FA179">
        <f ca="1">IF(AND($B179&gt;0,SUM(FA$3:FA178)=0,SUM($H179:EZ179)=0),$B179,0)</f>
        <v>0</v>
      </c>
      <c r="FB179">
        <f ca="1">IF(AND($B179&gt;0,SUM(FB$3:FB178)=0,SUM($H179:FA179)=0),$B179,0)</f>
        <v>0</v>
      </c>
      <c r="FC179">
        <f ca="1">IF(AND($B179&gt;0,SUM(FC$3:FC178)=0,SUM($H179:FB179)=0),$B179,0)</f>
        <v>0</v>
      </c>
      <c r="FD179">
        <f ca="1">IF(AND($B179&gt;0,SUM(FD$3:FD178)=0,SUM($H179:FC179)=0),$B179,0)</f>
        <v>0</v>
      </c>
      <c r="FE179">
        <f ca="1">IF(AND($B179&gt;0,SUM(FE$3:FE178)=0,SUM($H179:FD179)=0),$B179,0)</f>
        <v>0</v>
      </c>
      <c r="FF179">
        <f ca="1">IF(AND($B179&gt;0,SUM(FF$3:FF178)=0,SUM($H179:FE179)=0),$B179,0)</f>
        <v>0</v>
      </c>
      <c r="FG179">
        <f ca="1">IF(AND($B179&gt;0,SUM(FG$3:FG178)=0,SUM($H179:FF179)=0),$B179,0)</f>
        <v>0</v>
      </c>
      <c r="FH179">
        <f ca="1">IF(AND($B179&gt;0,SUM(FH$3:FH178)=0,SUM($H179:FG179)=0),$B179,0)</f>
        <v>0</v>
      </c>
      <c r="FI179">
        <f ca="1">IF(AND($B179&gt;0,SUM(FI$3:FI178)=0,SUM($H179:FH179)=0),$B179,0)</f>
        <v>0</v>
      </c>
      <c r="FJ179">
        <f ca="1">IF(AND($B179&gt;0,SUM(FJ$3:FJ178)=0,SUM($H179:FI179)=0),$B179,0)</f>
        <v>0</v>
      </c>
      <c r="FK179">
        <f ca="1">IF(AND($B179&gt;0,SUM(FK$3:FK178)=0,SUM($H179:FJ179)=0),$B179,0)</f>
        <v>0</v>
      </c>
      <c r="FL179">
        <f ca="1">IF(AND($B179&gt;0,SUM(FL$3:FL178)=0,SUM($H179:FK179)=0),$B179,0)</f>
        <v>0</v>
      </c>
      <c r="FM179">
        <f ca="1">IF(AND($B179&gt;0,SUM(FM$3:FM178)=0,SUM($H179:FL179)=0),$B179,0)</f>
        <v>0</v>
      </c>
      <c r="FN179">
        <f ca="1">IF(AND($B179&gt;0,SUM(FN$3:FN178)=0,SUM($H179:FM179)=0),$B179,0)</f>
        <v>0</v>
      </c>
      <c r="FS179" s="67" t="str">
        <f ca="1">ValintaohjelmaCentral!$C55</f>
        <v>0</v>
      </c>
      <c r="FT179" s="352"/>
      <c r="FU179" s="353"/>
      <c r="FV179" s="374" t="str">
        <f ca="1">ValintaohjelmaCentral!$G55</f>
        <v>-</v>
      </c>
      <c r="FY179" s="67" t="str">
        <f ca="1">ValintaohjelmaCentral!$C55</f>
        <v>0</v>
      </c>
      <c r="FZ179" s="352"/>
      <c r="GA179" s="353"/>
      <c r="GB179" s="374" t="str">
        <f ca="1">ValintaohjelmaCentral!$G55</f>
        <v>-</v>
      </c>
      <c r="GE179" s="67" t="str">
        <f ca="1">ValintaohjelmaCentral!$C55</f>
        <v>0</v>
      </c>
      <c r="GF179" s="352"/>
      <c r="GG179" s="353"/>
      <c r="GH179" s="374" t="str">
        <f ca="1">ValintaohjelmaCentral!$G55</f>
        <v>-</v>
      </c>
    </row>
    <row r="180" spans="1:190" ht="15.75" hidden="1" thickBot="1" x14ac:dyDescent="0.3">
      <c r="A180">
        <v>180</v>
      </c>
      <c r="C180" s="240" t="str">
        <f t="shared" ca="1" si="29"/>
        <v>0</v>
      </c>
      <c r="D180" s="240">
        <f t="shared" ca="1" si="29"/>
        <v>0</v>
      </c>
      <c r="E180" s="240">
        <f t="shared" ca="1" si="29"/>
        <v>0</v>
      </c>
      <c r="F180" s="240" t="str">
        <f t="shared" ca="1" si="29"/>
        <v>-</v>
      </c>
      <c r="G180" s="47" t="e">
        <f>INDEX($I$2:$FN$2,ROWS(G$2:G180))</f>
        <v>#REF!</v>
      </c>
      <c r="H180">
        <v>0</v>
      </c>
      <c r="I180">
        <f ca="1">IF(AND($B180&gt;0,SUM(I$3:I179)=0,SUM($H180:H180)=0),$B180,0)</f>
        <v>0</v>
      </c>
      <c r="J180">
        <f ca="1">IF(AND($B180&gt;0,SUM(J$3:J179)=0,SUM($H180:I180)=0),$B180,0)</f>
        <v>0</v>
      </c>
      <c r="K180">
        <f ca="1">IF(AND($B180&gt;0,SUM(K$3:K179)=0,SUM($H180:J180)=0),$B180,0)</f>
        <v>0</v>
      </c>
      <c r="L180">
        <f ca="1">IF(AND($B180&gt;0,SUM(L$3:L179)=0,SUM($H180:K180)=0),$B180,0)</f>
        <v>0</v>
      </c>
      <c r="M180">
        <f ca="1">IF(AND($B180&gt;0,SUM(M$3:M179)=0,SUM($H180:L180)=0),$B180,0)</f>
        <v>0</v>
      </c>
      <c r="N180">
        <f ca="1">IF(AND($B180&gt;0,SUM(N$3:N179)=0,SUM($H180:M180)=0),$B180,0)</f>
        <v>0</v>
      </c>
      <c r="O180">
        <f ca="1">IF(AND($B180&gt;0,SUM(O$3:O179)=0,SUM($H180:N180)=0),$B180,0)</f>
        <v>0</v>
      </c>
      <c r="P180">
        <f ca="1">IF(AND($B180&gt;0,SUM(P$3:P179)=0,SUM($H180:O180)=0),$B180,0)</f>
        <v>0</v>
      </c>
      <c r="Q180">
        <f ca="1">IF(AND($B180&gt;0,SUM(Q$3:Q179)=0,SUM($H180:P180)=0),$B180,0)</f>
        <v>0</v>
      </c>
      <c r="R180">
        <f ca="1">IF(AND($B180&gt;0,SUM(R$3:R179)=0,SUM($H180:Q180)=0),$B180,0)</f>
        <v>0</v>
      </c>
      <c r="S180">
        <f ca="1">IF(AND($B180&gt;0,SUM(S$3:S179)=0,SUM($H180:R180)=0),$B180,0)</f>
        <v>0</v>
      </c>
      <c r="T180">
        <f ca="1">IF(AND($B180&gt;0,SUM(T$3:T179)=0,SUM($H180:S180)=0),$B180,0)</f>
        <v>0</v>
      </c>
      <c r="U180">
        <f ca="1">IF(AND($B180&gt;0,SUM(U$3:U179)=0,SUM($H180:T180)=0),$B180,0)</f>
        <v>0</v>
      </c>
      <c r="V180">
        <f ca="1">IF(AND($B180&gt;0,SUM(V$3:V179)=0,SUM($H180:U180)=0),$B180,0)</f>
        <v>0</v>
      </c>
      <c r="W180">
        <f ca="1">IF(AND($B180&gt;0,SUM(W$3:W179)=0,SUM($H180:V180)=0),$B180,0)</f>
        <v>0</v>
      </c>
      <c r="X180">
        <f ca="1">IF(AND($B180&gt;0,SUM(X$3:X179)=0,SUM($H180:W180)=0),$B180,0)</f>
        <v>0</v>
      </c>
      <c r="Y180">
        <f ca="1">IF(AND($B180&gt;0,SUM(Y$3:Y179)=0,SUM($H180:X180)=0),$B180,0)</f>
        <v>0</v>
      </c>
      <c r="Z180">
        <f ca="1">IF(AND($B180&gt;0,SUM(Z$3:Z179)=0,SUM($H180:Y180)=0),$B180,0)</f>
        <v>0</v>
      </c>
      <c r="AA180">
        <f ca="1">IF(AND($B180&gt;0,SUM(AA$3:AA179)=0,SUM($H180:Z180)=0),$B180,0)</f>
        <v>0</v>
      </c>
      <c r="AB180">
        <f ca="1">IF(AND($B180&gt;0,SUM(AB$3:AB179)=0,SUM($H180:AA180)=0),$B180,0)</f>
        <v>0</v>
      </c>
      <c r="AC180">
        <f ca="1">IF(AND($B180&gt;0,SUM(AC$3:AC179)=0,SUM($H180:AB180)=0),$B180,0)</f>
        <v>0</v>
      </c>
      <c r="AD180">
        <f ca="1">IF(AND($B180&gt;0,SUM(AD$3:AD179)=0,SUM($H180:AC180)=0),$B180,0)</f>
        <v>0</v>
      </c>
      <c r="AE180">
        <f ca="1">IF(AND($B180&gt;0,SUM(AE$3:AE179)=0,SUM($H180:AD180)=0),$B180,0)</f>
        <v>0</v>
      </c>
      <c r="AF180">
        <f ca="1">IF(AND($B180&gt;0,SUM(AF$3:AF179)=0,SUM($H180:AE180)=0),$B180,0)</f>
        <v>0</v>
      </c>
      <c r="AG180">
        <f ca="1">IF(AND($B180&gt;0,SUM(AG$3:AG179)=0,SUM($H180:AF180)=0),$B180,0)</f>
        <v>0</v>
      </c>
      <c r="AH180">
        <f ca="1">IF(AND($B180&gt;0,SUM(AH$3:AH179)=0,SUM($H180:AG180)=0),$B180,0)</f>
        <v>0</v>
      </c>
      <c r="AI180">
        <f ca="1">IF(AND($B180&gt;0,SUM(AI$3:AI179)=0,SUM($H180:AH180)=0),$B180,0)</f>
        <v>0</v>
      </c>
      <c r="AJ180">
        <f ca="1">IF(AND($B180&gt;0,SUM(AJ$3:AJ179)=0,SUM($H180:AI180)=0),$B180,0)</f>
        <v>0</v>
      </c>
      <c r="AK180">
        <f ca="1">IF(AND($B180&gt;0,SUM(AK$3:AK179)=0,SUM($H180:AJ180)=0),$B180,0)</f>
        <v>0</v>
      </c>
      <c r="AL180">
        <f ca="1">IF(AND($B180&gt;0,SUM(AL$3:AL179)=0,SUM($H180:AK180)=0),$B180,0)</f>
        <v>0</v>
      </c>
      <c r="AM180">
        <f ca="1">IF(AND($B180&gt;0,SUM(AM$3:AM179)=0,SUM($H180:AL180)=0),$B180,0)</f>
        <v>0</v>
      </c>
      <c r="AN180">
        <f ca="1">IF(AND($B180&gt;0,SUM(AN$3:AN179)=0,SUM($H180:AM180)=0),$B180,0)</f>
        <v>0</v>
      </c>
      <c r="AO180">
        <f ca="1">IF(AND($B180&gt;0,SUM(AO$3:AO179)=0,SUM($H180:AN180)=0),$B180,0)</f>
        <v>0</v>
      </c>
      <c r="AP180">
        <f ca="1">IF(AND($B180&gt;0,SUM(AP$3:AP179)=0,SUM($H180:AO180)=0),$B180,0)</f>
        <v>0</v>
      </c>
      <c r="AQ180">
        <f ca="1">IF(AND($B180&gt;0,SUM(AQ$3:AQ179)=0,SUM($H180:AP180)=0),$B180,0)</f>
        <v>0</v>
      </c>
      <c r="AR180">
        <f ca="1">IF(AND($B180&gt;0,SUM(AR$3:AR179)=0,SUM($H180:AQ180)=0),$B180,0)</f>
        <v>0</v>
      </c>
      <c r="AS180">
        <f ca="1">IF(AND($B180&gt;0,SUM(AS$3:AS179)=0,SUM($H180:AR180)=0),$B180,0)</f>
        <v>0</v>
      </c>
      <c r="AT180">
        <f ca="1">IF(AND($B180&gt;0,SUM(AT$3:AT179)=0,SUM($H180:AS180)=0),$B180,0)</f>
        <v>0</v>
      </c>
      <c r="AU180">
        <f ca="1">IF(AND($B180&gt;0,SUM(AU$3:AU179)=0,SUM($H180:AT180)=0),$B180,0)</f>
        <v>0</v>
      </c>
      <c r="AV180">
        <f ca="1">IF(AND($B180&gt;0,SUM(AV$3:AV179)=0,SUM($H180:AU180)=0),$B180,0)</f>
        <v>0</v>
      </c>
      <c r="AW180">
        <f ca="1">IF(AND($B180&gt;0,SUM(AW$3:AW179)=0,SUM($H180:AV180)=0),$B180,0)</f>
        <v>0</v>
      </c>
      <c r="AX180">
        <f ca="1">IF(AND($B180&gt;0,SUM(AX$3:AX179)=0,SUM($H180:AW180)=0),$B180,0)</f>
        <v>0</v>
      </c>
      <c r="AY180">
        <f ca="1">IF(AND($B180&gt;0,SUM(AY$3:AY179)=0,SUM($H180:AX180)=0),$B180,0)</f>
        <v>0</v>
      </c>
      <c r="AZ180">
        <f ca="1">IF(AND($B180&gt;0,SUM(AZ$3:AZ179)=0,SUM($H180:AY180)=0),$B180,0)</f>
        <v>0</v>
      </c>
      <c r="BA180">
        <f ca="1">IF(AND($B180&gt;0,SUM(BA$3:BA179)=0,SUM($H180:AZ180)=0),$B180,0)</f>
        <v>0</v>
      </c>
      <c r="BB180">
        <f ca="1">IF(AND($B180&gt;0,SUM(BB$3:BB179)=0,SUM($H180:BA180)=0),$B180,0)</f>
        <v>0</v>
      </c>
      <c r="BC180">
        <f ca="1">IF(AND($B180&gt;0,SUM(BC$3:BC179)=0,SUM($H180:BB180)=0),$B180,0)</f>
        <v>0</v>
      </c>
      <c r="BD180">
        <f ca="1">IF(AND($B180&gt;0,SUM(BD$3:BD179)=0,SUM($H180:BC180)=0),$B180,0)</f>
        <v>0</v>
      </c>
      <c r="BE180">
        <f ca="1">IF(AND($B180&gt;0,SUM(BE$3:BE179)=0,SUM($H180:BD180)=0),$B180,0)</f>
        <v>0</v>
      </c>
      <c r="BF180">
        <f ca="1">IF(AND($B180&gt;0,SUM(BF$3:BF179)=0,SUM($H180:BE180)=0),$B180,0)</f>
        <v>0</v>
      </c>
      <c r="BG180">
        <f ca="1">IF(AND($B180&gt;0,SUM(BG$3:BG179)=0,SUM($H180:BF180)=0),$B180,0)</f>
        <v>0</v>
      </c>
      <c r="BH180">
        <f ca="1">IF(AND($B180&gt;0,SUM(BH$3:BH179)=0,SUM($H180:BG180)=0),$B180,0)</f>
        <v>0</v>
      </c>
      <c r="BI180">
        <f ca="1">IF(AND($B180&gt;0,SUM(BI$3:BI179)=0,SUM($H180:BH180)=0),$B180,0)</f>
        <v>0</v>
      </c>
      <c r="BJ180">
        <f ca="1">IF(AND($B180&gt;0,SUM(BJ$3:BJ179)=0,SUM($H180:BI180)=0),$B180,0)</f>
        <v>0</v>
      </c>
      <c r="BK180">
        <f ca="1">IF(AND($B180&gt;0,SUM(BK$3:BK179)=0,SUM($H180:BJ180)=0),$B180,0)</f>
        <v>0</v>
      </c>
      <c r="BL180">
        <f ca="1">IF(AND($B180&gt;0,SUM(BL$3:BL179)=0,SUM($H180:BK180)=0),$B180,0)</f>
        <v>0</v>
      </c>
      <c r="BM180">
        <f ca="1">IF(AND($B180&gt;0,SUM(BM$3:BM179)=0,SUM($H180:BL180)=0),$B180,0)</f>
        <v>0</v>
      </c>
      <c r="BN180">
        <f ca="1">IF(AND($B180&gt;0,SUM(BN$3:BN179)=0,SUM($H180:BM180)=0),$B180,0)</f>
        <v>0</v>
      </c>
      <c r="BO180">
        <f ca="1">IF(AND($B180&gt;0,SUM(BO$3:BO179)=0,SUM($H180:BN180)=0),$B180,0)</f>
        <v>0</v>
      </c>
      <c r="BP180">
        <f ca="1">IF(AND($B180&gt;0,SUM(BP$3:BP179)=0,SUM($H180:BO180)=0),$B180,0)</f>
        <v>0</v>
      </c>
      <c r="BQ180">
        <f ca="1">IF(AND($B180&gt;0,SUM(BQ$3:BQ179)=0,SUM($H180:BP180)=0),$B180,0)</f>
        <v>0</v>
      </c>
      <c r="BR180">
        <f ca="1">IF(AND($B180&gt;0,SUM(BR$3:BR179)=0,SUM($H180:BQ180)=0),$B180,0)</f>
        <v>0</v>
      </c>
      <c r="BS180">
        <f ca="1">IF(AND($B180&gt;0,SUM(BS$3:BS179)=0,SUM($H180:BR180)=0),$B180,0)</f>
        <v>0</v>
      </c>
      <c r="BT180">
        <f ca="1">IF(AND($B180&gt;0,SUM(BT$3:BT179)=0,SUM($H180:BS180)=0),$B180,0)</f>
        <v>0</v>
      </c>
      <c r="BU180">
        <f ca="1">IF(AND($B180&gt;0,SUM(BU$3:BU179)=0,SUM($H180:BT180)=0),$B180,0)</f>
        <v>0</v>
      </c>
      <c r="BV180">
        <f ca="1">IF(AND($B180&gt;0,SUM(BV$3:BV179)=0,SUM($H180:BU180)=0),$B180,0)</f>
        <v>0</v>
      </c>
      <c r="BW180">
        <f ca="1">IF(AND($B180&gt;0,SUM(BW$3:BW179)=0,SUM($H180:BV180)=0),$B180,0)</f>
        <v>0</v>
      </c>
      <c r="BX180">
        <f ca="1">IF(AND($B180&gt;0,SUM(BX$3:BX179)=0,SUM($H180:BW180)=0),$B180,0)</f>
        <v>0</v>
      </c>
      <c r="BY180">
        <f ca="1">IF(AND($B180&gt;0,SUM(BY$3:BY179)=0,SUM($H180:BX180)=0),$B180,0)</f>
        <v>0</v>
      </c>
      <c r="BZ180">
        <f ca="1">IF(AND($B180&gt;0,SUM(BZ$3:BZ179)=0,SUM($H180:BY180)=0),$B180,0)</f>
        <v>0</v>
      </c>
      <c r="CA180">
        <f ca="1">IF(AND($B180&gt;0,SUM(CA$3:CA179)=0,SUM($H180:BZ180)=0),$B180,0)</f>
        <v>0</v>
      </c>
      <c r="CB180">
        <f ca="1">IF(AND($B180&gt;0,SUM(CB$3:CB179)=0,SUM($H180:CA180)=0),$B180,0)</f>
        <v>0</v>
      </c>
      <c r="CC180">
        <f ca="1">IF(AND($B180&gt;0,SUM(CC$3:CC179)=0,SUM($H180:CB180)=0),$B180,0)</f>
        <v>0</v>
      </c>
      <c r="CD180">
        <f ca="1">IF(AND($B180&gt;0,SUM(CD$3:CD179)=0,SUM($H180:CC180)=0),$B180,0)</f>
        <v>0</v>
      </c>
      <c r="CE180">
        <f ca="1">IF(AND($B180&gt;0,SUM(CE$3:CE179)=0,SUM($H180:CD180)=0),$B180,0)</f>
        <v>0</v>
      </c>
      <c r="CF180">
        <f ca="1">IF(AND($B180&gt;0,SUM(CF$3:CF179)=0,SUM($H180:CE180)=0),$B180,0)</f>
        <v>0</v>
      </c>
      <c r="CG180">
        <f ca="1">IF(AND($B180&gt;0,SUM(CG$3:CG179)=0,SUM($H180:CF180)=0),$B180,0)</f>
        <v>0</v>
      </c>
      <c r="CH180">
        <f ca="1">IF(AND($B180&gt;0,SUM(CH$3:CH179)=0,SUM($H180:CG180)=0),$B180,0)</f>
        <v>0</v>
      </c>
      <c r="CI180">
        <f ca="1">IF(AND($B180&gt;0,SUM(CI$3:CI179)=0,SUM($H180:CH180)=0),$B180,0)</f>
        <v>0</v>
      </c>
      <c r="CJ180">
        <f ca="1">IF(AND($B180&gt;0,SUM(CJ$3:CJ179)=0,SUM($H180:CI180)=0),$B180,0)</f>
        <v>0</v>
      </c>
      <c r="CK180">
        <f ca="1">IF(AND($B180&gt;0,SUM(CK$3:CK179)=0,SUM($H180:CJ180)=0),$B180,0)</f>
        <v>0</v>
      </c>
      <c r="CL180">
        <f ca="1">IF(AND($B180&gt;0,SUM(CL$3:CL179)=0,SUM($H180:CK180)=0),$B180,0)</f>
        <v>0</v>
      </c>
      <c r="CM180">
        <f ca="1">IF(AND($B180&gt;0,SUM(CM$3:CM179)=0,SUM($H180:CL180)=0),$B180,0)</f>
        <v>0</v>
      </c>
      <c r="CN180">
        <f ca="1">IF(AND($B180&gt;0,SUM(CN$3:CN179)=0,SUM($H180:CM180)=0),$B180,0)</f>
        <v>0</v>
      </c>
      <c r="CO180">
        <f ca="1">IF(AND($B180&gt;0,SUM(CO$3:CO179)=0,SUM($H180:CN180)=0),$B180,0)</f>
        <v>0</v>
      </c>
      <c r="CP180">
        <f ca="1">IF(AND($B180&gt;0,SUM(CP$3:CP179)=0,SUM($H180:CO180)=0),$B180,0)</f>
        <v>0</v>
      </c>
      <c r="CQ180">
        <f ca="1">IF(AND($B180&gt;0,SUM(CQ$3:CQ179)=0,SUM($H180:CP180)=0),$B180,0)</f>
        <v>0</v>
      </c>
      <c r="CR180">
        <f ca="1">IF(AND($B180&gt;0,SUM(CR$3:CR179)=0,SUM($H180:CQ180)=0),$B180,0)</f>
        <v>0</v>
      </c>
      <c r="CS180">
        <f ca="1">IF(AND($B180&gt;0,SUM(CS$3:CS179)=0,SUM($H180:CR180)=0),$B180,0)</f>
        <v>0</v>
      </c>
      <c r="CT180">
        <f ca="1">IF(AND($B180&gt;0,SUM(CT$3:CT179)=0,SUM($H180:CS180)=0),$B180,0)</f>
        <v>0</v>
      </c>
      <c r="CU180">
        <f ca="1">IF(AND($B180&gt;0,SUM(CU$3:CU179)=0,SUM($H180:CT180)=0),$B180,0)</f>
        <v>0</v>
      </c>
      <c r="CV180">
        <f ca="1">IF(AND($B180&gt;0,SUM(CV$3:CV179)=0,SUM($H180:CU180)=0),$B180,0)</f>
        <v>0</v>
      </c>
      <c r="CW180">
        <f ca="1">IF(AND($B180&gt;0,SUM(CW$3:CW179)=0,SUM($H180:CV180)=0),$B180,0)</f>
        <v>0</v>
      </c>
      <c r="CX180">
        <f ca="1">IF(AND($B180&gt;0,SUM(CX$3:CX179)=0,SUM($H180:CW180)=0),$B180,0)</f>
        <v>0</v>
      </c>
      <c r="CY180">
        <f ca="1">IF(AND($B180&gt;0,SUM(CY$3:CY179)=0,SUM($H180:CX180)=0),$B180,0)</f>
        <v>0</v>
      </c>
      <c r="CZ180">
        <f ca="1">IF(AND($B180&gt;0,SUM(CZ$3:CZ179)=0,SUM($H180:CY180)=0),$B180,0)</f>
        <v>0</v>
      </c>
      <c r="DA180">
        <f ca="1">IF(AND($B180&gt;0,SUM(DA$3:DA179)=0,SUM($H180:CZ180)=0),$B180,0)</f>
        <v>0</v>
      </c>
      <c r="DB180">
        <f ca="1">IF(AND($B180&gt;0,SUM(DB$3:DB179)=0,SUM($H180:DA180)=0),$B180,0)</f>
        <v>0</v>
      </c>
      <c r="DC180">
        <f ca="1">IF(AND($B180&gt;0,SUM(DC$3:DC179)=0,SUM($H180:DB180)=0),$B180,0)</f>
        <v>0</v>
      </c>
      <c r="DD180">
        <f ca="1">IF(AND($B180&gt;0,SUM(DD$3:DD179)=0,SUM($H180:DC180)=0),$B180,0)</f>
        <v>0</v>
      </c>
      <c r="DE180">
        <f ca="1">IF(AND($B180&gt;0,SUM(DE$3:DE179)=0,SUM($H180:DD180)=0),$B180,0)</f>
        <v>0</v>
      </c>
      <c r="DF180">
        <f ca="1">IF(AND($B180&gt;0,SUM(DF$3:DF179)=0,SUM($H180:DE180)=0),$B180,0)</f>
        <v>0</v>
      </c>
      <c r="DG180">
        <f ca="1">IF(AND($B180&gt;0,SUM(DG$3:DG179)=0,SUM($H180:DF180)=0),$B180,0)</f>
        <v>0</v>
      </c>
      <c r="DH180">
        <f ca="1">IF(AND($B180&gt;0,SUM(DH$3:DH179)=0,SUM($H180:DG180)=0),$B180,0)</f>
        <v>0</v>
      </c>
      <c r="DI180">
        <f ca="1">IF(AND($B180&gt;0,SUM(DI$3:DI179)=0,SUM($H180:DH180)=0),$B180,0)</f>
        <v>0</v>
      </c>
      <c r="DJ180">
        <f ca="1">IF(AND($B180&gt;0,SUM(DJ$3:DJ179)=0,SUM($H180:DI180)=0),$B180,0)</f>
        <v>0</v>
      </c>
      <c r="DK180">
        <f ca="1">IF(AND($B180&gt;0,SUM(DK$3:DK179)=0,SUM($H180:DJ180)=0),$B180,0)</f>
        <v>0</v>
      </c>
      <c r="DL180">
        <f ca="1">IF(AND($B180&gt;0,SUM(DL$3:DL179)=0,SUM($H180:DK180)=0),$B180,0)</f>
        <v>0</v>
      </c>
      <c r="DM180">
        <f ca="1">IF(AND($B180&gt;0,SUM(DM$3:DM179)=0,SUM($H180:DL180)=0),$B180,0)</f>
        <v>0</v>
      </c>
      <c r="DN180">
        <f ca="1">IF(AND($B180&gt;0,SUM(DN$3:DN179)=0,SUM($H180:DM180)=0),$B180,0)</f>
        <v>0</v>
      </c>
      <c r="DO180">
        <f ca="1">IF(AND($B180&gt;0,SUM(DO$3:DO179)=0,SUM($H180:DN180)=0),$B180,0)</f>
        <v>0</v>
      </c>
      <c r="DP180">
        <f ca="1">IF(AND($B180&gt;0,SUM(DP$3:DP179)=0,SUM($H180:DO180)=0),$B180,0)</f>
        <v>0</v>
      </c>
      <c r="DQ180">
        <f ca="1">IF(AND($B180&gt;0,SUM(DQ$3:DQ179)=0,SUM($H180:DP180)=0),$B180,0)</f>
        <v>0</v>
      </c>
      <c r="DR180">
        <f ca="1">IF(AND($B180&gt;0,SUM(DR$3:DR179)=0,SUM($H180:DQ180)=0),$B180,0)</f>
        <v>0</v>
      </c>
      <c r="DS180">
        <f ca="1">IF(AND($B180&gt;0,SUM(DS$3:DS179)=0,SUM($H180:DR180)=0),$B180,0)</f>
        <v>0</v>
      </c>
      <c r="DT180">
        <f ca="1">IF(AND($B180&gt;0,SUM(DT$3:DT179)=0,SUM($H180:DS180)=0),$B180,0)</f>
        <v>0</v>
      </c>
      <c r="DU180">
        <f ca="1">IF(AND($B180&gt;0,SUM(DU$3:DU179)=0,SUM($H180:DT180)=0),$B180,0)</f>
        <v>0</v>
      </c>
      <c r="DV180">
        <f ca="1">IF(AND($B180&gt;0,SUM(DV$3:DV179)=0,SUM($H180:DU180)=0),$B180,0)</f>
        <v>0</v>
      </c>
      <c r="DW180">
        <f ca="1">IF(AND($B180&gt;0,SUM(DW$3:DW179)=0,SUM($H180:DV180)=0),$B180,0)</f>
        <v>0</v>
      </c>
      <c r="DX180">
        <f ca="1">IF(AND($B180&gt;0,SUM(DX$3:DX179)=0,SUM($H180:DW180)=0),$B180,0)</f>
        <v>0</v>
      </c>
      <c r="DY180">
        <f ca="1">IF(AND($B180&gt;0,SUM(DY$3:DY179)=0,SUM($H180:DX180)=0),$B180,0)</f>
        <v>0</v>
      </c>
      <c r="DZ180">
        <f ca="1">IF(AND($B180&gt;0,SUM(DZ$3:DZ179)=0,SUM($H180:DY180)=0),$B180,0)</f>
        <v>0</v>
      </c>
      <c r="EA180">
        <f ca="1">IF(AND($B180&gt;0,SUM(EA$3:EA179)=0,SUM($H180:DZ180)=0),$B180,0)</f>
        <v>0</v>
      </c>
      <c r="EB180">
        <f ca="1">IF(AND($B180&gt;0,SUM(EB$3:EB179)=0,SUM($H180:EA180)=0),$B180,0)</f>
        <v>0</v>
      </c>
      <c r="EC180">
        <f ca="1">IF(AND($B180&gt;0,SUM(EC$3:EC179)=0,SUM($H180:EB180)=0),$B180,0)</f>
        <v>0</v>
      </c>
      <c r="ED180">
        <f ca="1">IF(AND($B180&gt;0,SUM(ED$3:ED179)=0,SUM($H180:EC180)=0),$B180,0)</f>
        <v>0</v>
      </c>
      <c r="EE180">
        <f ca="1">IF(AND($B180&gt;0,SUM(EE$3:EE179)=0,SUM($H180:ED180)=0),$B180,0)</f>
        <v>0</v>
      </c>
      <c r="EF180">
        <f ca="1">IF(AND($B180&gt;0,SUM(EF$3:EF179)=0,SUM($H180:EE180)=0),$B180,0)</f>
        <v>0</v>
      </c>
      <c r="EG180">
        <f ca="1">IF(AND($B180&gt;0,SUM(EG$3:EG179)=0,SUM($H180:EF180)=0),$B180,0)</f>
        <v>0</v>
      </c>
      <c r="EH180">
        <f ca="1">IF(AND($B180&gt;0,SUM(EH$3:EH179)=0,SUM($H180:EG180)=0),$B180,0)</f>
        <v>0</v>
      </c>
      <c r="EI180">
        <f ca="1">IF(AND($B180&gt;0,SUM(EI$3:EI179)=0,SUM($H180:EH180)=0),$B180,0)</f>
        <v>0</v>
      </c>
      <c r="EJ180">
        <f ca="1">IF(AND($B180&gt;0,SUM(EJ$3:EJ179)=0,SUM($H180:EI180)=0),$B180,0)</f>
        <v>0</v>
      </c>
      <c r="EK180">
        <f ca="1">IF(AND($B180&gt;0,SUM(EK$3:EK179)=0,SUM($H180:EJ180)=0),$B180,0)</f>
        <v>0</v>
      </c>
      <c r="EL180">
        <f ca="1">IF(AND($B180&gt;0,SUM(EL$3:EL179)=0,SUM($H180:EK180)=0),$B180,0)</f>
        <v>0</v>
      </c>
      <c r="EM180">
        <f ca="1">IF(AND($B180&gt;0,SUM(EM$3:EM179)=0,SUM($H180:EL180)=0),$B180,0)</f>
        <v>0</v>
      </c>
      <c r="EN180">
        <f ca="1">IF(AND($B180&gt;0,SUM(EN$3:EN179)=0,SUM($H180:EM180)=0),$B180,0)</f>
        <v>0</v>
      </c>
      <c r="EO180">
        <f ca="1">IF(AND($B180&gt;0,SUM(EO$3:EO179)=0,SUM($H180:EN180)=0),$B180,0)</f>
        <v>0</v>
      </c>
      <c r="EP180">
        <f ca="1">IF(AND($B180&gt;0,SUM(EP$3:EP179)=0,SUM($H180:EO180)=0),$B180,0)</f>
        <v>0</v>
      </c>
      <c r="EQ180">
        <f ca="1">IF(AND($B180&gt;0,SUM(EQ$3:EQ179)=0,SUM($H180:EP180)=0),$B180,0)</f>
        <v>0</v>
      </c>
      <c r="ER180">
        <f ca="1">IF(AND($B180&gt;0,SUM(ER$3:ER179)=0,SUM($H180:EQ180)=0),$B180,0)</f>
        <v>0</v>
      </c>
      <c r="ES180">
        <f ca="1">IF(AND($B180&gt;0,SUM(ES$3:ES179)=0,SUM($H180:ER180)=0),$B180,0)</f>
        <v>0</v>
      </c>
      <c r="ET180">
        <f ca="1">IF(AND($B180&gt;0,SUM(ET$3:ET179)=0,SUM($H180:ES180)=0),$B180,0)</f>
        <v>0</v>
      </c>
      <c r="EU180">
        <f ca="1">IF(AND($B180&gt;0,SUM(EU$3:EU179)=0,SUM($H180:ET180)=0),$B180,0)</f>
        <v>0</v>
      </c>
      <c r="EV180">
        <f ca="1">IF(AND($B180&gt;0,SUM(EV$3:EV179)=0,SUM($H180:EU180)=0),$B180,0)</f>
        <v>0</v>
      </c>
      <c r="EW180">
        <f ca="1">IF(AND($B180&gt;0,SUM(EW$3:EW179)=0,SUM($H180:EV180)=0),$B180,0)</f>
        <v>0</v>
      </c>
      <c r="EX180">
        <f ca="1">IF(AND($B180&gt;0,SUM(EX$3:EX179)=0,SUM($H180:EW180)=0),$B180,0)</f>
        <v>0</v>
      </c>
      <c r="EY180">
        <f ca="1">IF(AND($B180&gt;0,SUM(EY$3:EY179)=0,SUM($H180:EX180)=0),$B180,0)</f>
        <v>0</v>
      </c>
      <c r="EZ180">
        <f ca="1">IF(AND($B180&gt;0,SUM(EZ$3:EZ179)=0,SUM($H180:EY180)=0),$B180,0)</f>
        <v>0</v>
      </c>
      <c r="FA180">
        <f ca="1">IF(AND($B180&gt;0,SUM(FA$3:FA179)=0,SUM($H180:EZ180)=0),$B180,0)</f>
        <v>0</v>
      </c>
      <c r="FB180">
        <f ca="1">IF(AND($B180&gt;0,SUM(FB$3:FB179)=0,SUM($H180:FA180)=0),$B180,0)</f>
        <v>0</v>
      </c>
      <c r="FC180">
        <f ca="1">IF(AND($B180&gt;0,SUM(FC$3:FC179)=0,SUM($H180:FB180)=0),$B180,0)</f>
        <v>0</v>
      </c>
      <c r="FD180">
        <f ca="1">IF(AND($B180&gt;0,SUM(FD$3:FD179)=0,SUM($H180:FC180)=0),$B180,0)</f>
        <v>0</v>
      </c>
      <c r="FE180">
        <f ca="1">IF(AND($B180&gt;0,SUM(FE$3:FE179)=0,SUM($H180:FD180)=0),$B180,0)</f>
        <v>0</v>
      </c>
      <c r="FF180">
        <f ca="1">IF(AND($B180&gt;0,SUM(FF$3:FF179)=0,SUM($H180:FE180)=0),$B180,0)</f>
        <v>0</v>
      </c>
      <c r="FG180">
        <f ca="1">IF(AND($B180&gt;0,SUM(FG$3:FG179)=0,SUM($H180:FF180)=0),$B180,0)</f>
        <v>0</v>
      </c>
      <c r="FH180">
        <f ca="1">IF(AND($B180&gt;0,SUM(FH$3:FH179)=0,SUM($H180:FG180)=0),$B180,0)</f>
        <v>0</v>
      </c>
      <c r="FI180">
        <f ca="1">IF(AND($B180&gt;0,SUM(FI$3:FI179)=0,SUM($H180:FH180)=0),$B180,0)</f>
        <v>0</v>
      </c>
      <c r="FJ180">
        <f ca="1">IF(AND($B180&gt;0,SUM(FJ$3:FJ179)=0,SUM($H180:FI180)=0),$B180,0)</f>
        <v>0</v>
      </c>
      <c r="FK180">
        <f ca="1">IF(AND($B180&gt;0,SUM(FK$3:FK179)=0,SUM($H180:FJ180)=0),$B180,0)</f>
        <v>0</v>
      </c>
      <c r="FL180">
        <f ca="1">IF(AND($B180&gt;0,SUM(FL$3:FL179)=0,SUM($H180:FK180)=0),$B180,0)</f>
        <v>0</v>
      </c>
      <c r="FM180">
        <f ca="1">IF(AND($B180&gt;0,SUM(FM$3:FM179)=0,SUM($H180:FL180)=0),$B180,0)</f>
        <v>0</v>
      </c>
      <c r="FN180">
        <f ca="1">IF(AND($B180&gt;0,SUM(FN$3:FN179)=0,SUM($H180:FM180)=0),$B180,0)</f>
        <v>0</v>
      </c>
      <c r="FS180" s="67" t="str">
        <f ca="1">ValintaohjelmaCentral!$C56</f>
        <v>0</v>
      </c>
      <c r="FT180" s="352"/>
      <c r="FU180" s="353"/>
      <c r="FV180" s="374" t="str">
        <f ca="1">ValintaohjelmaCentral!$G56</f>
        <v>-</v>
      </c>
      <c r="FY180" s="67" t="str">
        <f ca="1">ValintaohjelmaCentral!$C56</f>
        <v>0</v>
      </c>
      <c r="FZ180" s="352"/>
      <c r="GA180" s="353"/>
      <c r="GB180" s="374" t="str">
        <f ca="1">ValintaohjelmaCentral!$G56</f>
        <v>-</v>
      </c>
      <c r="GE180" s="67" t="str">
        <f ca="1">ValintaohjelmaCentral!$C56</f>
        <v>0</v>
      </c>
      <c r="GF180" s="352"/>
      <c r="GG180" s="353"/>
      <c r="GH180" s="374" t="str">
        <f ca="1">ValintaohjelmaCentral!$G56</f>
        <v>-</v>
      </c>
    </row>
    <row r="181" spans="1:190" ht="15.75" hidden="1" thickBot="1" x14ac:dyDescent="0.3">
      <c r="A181">
        <v>181</v>
      </c>
      <c r="C181" s="240" t="str">
        <f t="shared" ca="1" si="29"/>
        <v>0</v>
      </c>
      <c r="D181" s="240">
        <f t="shared" ca="1" si="29"/>
        <v>0</v>
      </c>
      <c r="E181" s="240">
        <f t="shared" ca="1" si="29"/>
        <v>0</v>
      </c>
      <c r="F181" s="240" t="str">
        <f t="shared" ca="1" si="29"/>
        <v>-</v>
      </c>
      <c r="G181" s="47" t="e">
        <f>INDEX($I$2:$FN$2,ROWS(G$2:G181))</f>
        <v>#REF!</v>
      </c>
      <c r="H181">
        <v>0</v>
      </c>
      <c r="I181">
        <f ca="1">IF(AND($B181&gt;0,SUM(I$3:I180)=0,SUM($H181:H181)=0),$B181,0)</f>
        <v>0</v>
      </c>
      <c r="J181">
        <f ca="1">IF(AND($B181&gt;0,SUM(J$3:J180)=0,SUM($H181:I181)=0),$B181,0)</f>
        <v>0</v>
      </c>
      <c r="K181">
        <f ca="1">IF(AND($B181&gt;0,SUM(K$3:K180)=0,SUM($H181:J181)=0),$B181,0)</f>
        <v>0</v>
      </c>
      <c r="L181">
        <f ca="1">IF(AND($B181&gt;0,SUM(L$3:L180)=0,SUM($H181:K181)=0),$B181,0)</f>
        <v>0</v>
      </c>
      <c r="M181">
        <f ca="1">IF(AND($B181&gt;0,SUM(M$3:M180)=0,SUM($H181:L181)=0),$B181,0)</f>
        <v>0</v>
      </c>
      <c r="N181">
        <f ca="1">IF(AND($B181&gt;0,SUM(N$3:N180)=0,SUM($H181:M181)=0),$B181,0)</f>
        <v>0</v>
      </c>
      <c r="O181">
        <f ca="1">IF(AND($B181&gt;0,SUM(O$3:O180)=0,SUM($H181:N181)=0),$B181,0)</f>
        <v>0</v>
      </c>
      <c r="P181">
        <f ca="1">IF(AND($B181&gt;0,SUM(P$3:P180)=0,SUM($H181:O181)=0),$B181,0)</f>
        <v>0</v>
      </c>
      <c r="Q181">
        <f ca="1">IF(AND($B181&gt;0,SUM(Q$3:Q180)=0,SUM($H181:P181)=0),$B181,0)</f>
        <v>0</v>
      </c>
      <c r="R181">
        <f ca="1">IF(AND($B181&gt;0,SUM(R$3:R180)=0,SUM($H181:Q181)=0),$B181,0)</f>
        <v>0</v>
      </c>
      <c r="S181">
        <f ca="1">IF(AND($B181&gt;0,SUM(S$3:S180)=0,SUM($H181:R181)=0),$B181,0)</f>
        <v>0</v>
      </c>
      <c r="T181">
        <f ca="1">IF(AND($B181&gt;0,SUM(T$3:T180)=0,SUM($H181:S181)=0),$B181,0)</f>
        <v>0</v>
      </c>
      <c r="U181">
        <f ca="1">IF(AND($B181&gt;0,SUM(U$3:U180)=0,SUM($H181:T181)=0),$B181,0)</f>
        <v>0</v>
      </c>
      <c r="V181">
        <f ca="1">IF(AND($B181&gt;0,SUM(V$3:V180)=0,SUM($H181:U181)=0),$B181,0)</f>
        <v>0</v>
      </c>
      <c r="W181">
        <f ca="1">IF(AND($B181&gt;0,SUM(W$3:W180)=0,SUM($H181:V181)=0),$B181,0)</f>
        <v>0</v>
      </c>
      <c r="X181">
        <f ca="1">IF(AND($B181&gt;0,SUM(X$3:X180)=0,SUM($H181:W181)=0),$B181,0)</f>
        <v>0</v>
      </c>
      <c r="Y181">
        <f ca="1">IF(AND($B181&gt;0,SUM(Y$3:Y180)=0,SUM($H181:X181)=0),$B181,0)</f>
        <v>0</v>
      </c>
      <c r="Z181">
        <f ca="1">IF(AND($B181&gt;0,SUM(Z$3:Z180)=0,SUM($H181:Y181)=0),$B181,0)</f>
        <v>0</v>
      </c>
      <c r="AA181">
        <f ca="1">IF(AND($B181&gt;0,SUM(AA$3:AA180)=0,SUM($H181:Z181)=0),$B181,0)</f>
        <v>0</v>
      </c>
      <c r="AB181">
        <f ca="1">IF(AND($B181&gt;0,SUM(AB$3:AB180)=0,SUM($H181:AA181)=0),$B181,0)</f>
        <v>0</v>
      </c>
      <c r="AC181">
        <f ca="1">IF(AND($B181&gt;0,SUM(AC$3:AC180)=0,SUM($H181:AB181)=0),$B181,0)</f>
        <v>0</v>
      </c>
      <c r="AD181">
        <f ca="1">IF(AND($B181&gt;0,SUM(AD$3:AD180)=0,SUM($H181:AC181)=0),$B181,0)</f>
        <v>0</v>
      </c>
      <c r="AE181">
        <f ca="1">IF(AND($B181&gt;0,SUM(AE$3:AE180)=0,SUM($H181:AD181)=0),$B181,0)</f>
        <v>0</v>
      </c>
      <c r="AF181">
        <f ca="1">IF(AND($B181&gt;0,SUM(AF$3:AF180)=0,SUM($H181:AE181)=0),$B181,0)</f>
        <v>0</v>
      </c>
      <c r="AG181">
        <f ca="1">IF(AND($B181&gt;0,SUM(AG$3:AG180)=0,SUM($H181:AF181)=0),$B181,0)</f>
        <v>0</v>
      </c>
      <c r="AH181">
        <f ca="1">IF(AND($B181&gt;0,SUM(AH$3:AH180)=0,SUM($H181:AG181)=0),$B181,0)</f>
        <v>0</v>
      </c>
      <c r="AI181">
        <f ca="1">IF(AND($B181&gt;0,SUM(AI$3:AI180)=0,SUM($H181:AH181)=0),$B181,0)</f>
        <v>0</v>
      </c>
      <c r="AJ181">
        <f ca="1">IF(AND($B181&gt;0,SUM(AJ$3:AJ180)=0,SUM($H181:AI181)=0),$B181,0)</f>
        <v>0</v>
      </c>
      <c r="AK181">
        <f ca="1">IF(AND($B181&gt;0,SUM(AK$3:AK180)=0,SUM($H181:AJ181)=0),$B181,0)</f>
        <v>0</v>
      </c>
      <c r="AL181">
        <f ca="1">IF(AND($B181&gt;0,SUM(AL$3:AL180)=0,SUM($H181:AK181)=0),$B181,0)</f>
        <v>0</v>
      </c>
      <c r="AM181">
        <f ca="1">IF(AND($B181&gt;0,SUM(AM$3:AM180)=0,SUM($H181:AL181)=0),$B181,0)</f>
        <v>0</v>
      </c>
      <c r="AN181">
        <f ca="1">IF(AND($B181&gt;0,SUM(AN$3:AN180)=0,SUM($H181:AM181)=0),$B181,0)</f>
        <v>0</v>
      </c>
      <c r="AO181">
        <f ca="1">IF(AND($B181&gt;0,SUM(AO$3:AO180)=0,SUM($H181:AN181)=0),$B181,0)</f>
        <v>0</v>
      </c>
      <c r="AP181">
        <f ca="1">IF(AND($B181&gt;0,SUM(AP$3:AP180)=0,SUM($H181:AO181)=0),$B181,0)</f>
        <v>0</v>
      </c>
      <c r="AQ181">
        <f ca="1">IF(AND($B181&gt;0,SUM(AQ$3:AQ180)=0,SUM($H181:AP181)=0),$B181,0)</f>
        <v>0</v>
      </c>
      <c r="AR181">
        <f ca="1">IF(AND($B181&gt;0,SUM(AR$3:AR180)=0,SUM($H181:AQ181)=0),$B181,0)</f>
        <v>0</v>
      </c>
      <c r="AS181">
        <f ca="1">IF(AND($B181&gt;0,SUM(AS$3:AS180)=0,SUM($H181:AR181)=0),$B181,0)</f>
        <v>0</v>
      </c>
      <c r="AT181">
        <f ca="1">IF(AND($B181&gt;0,SUM(AT$3:AT180)=0,SUM($H181:AS181)=0),$B181,0)</f>
        <v>0</v>
      </c>
      <c r="AU181">
        <f ca="1">IF(AND($B181&gt;0,SUM(AU$3:AU180)=0,SUM($H181:AT181)=0),$B181,0)</f>
        <v>0</v>
      </c>
      <c r="AV181">
        <f ca="1">IF(AND($B181&gt;0,SUM(AV$3:AV180)=0,SUM($H181:AU181)=0),$B181,0)</f>
        <v>0</v>
      </c>
      <c r="AW181">
        <f ca="1">IF(AND($B181&gt;0,SUM(AW$3:AW180)=0,SUM($H181:AV181)=0),$B181,0)</f>
        <v>0</v>
      </c>
      <c r="AX181">
        <f ca="1">IF(AND($B181&gt;0,SUM(AX$3:AX180)=0,SUM($H181:AW181)=0),$B181,0)</f>
        <v>0</v>
      </c>
      <c r="AY181">
        <f ca="1">IF(AND($B181&gt;0,SUM(AY$3:AY180)=0,SUM($H181:AX181)=0),$B181,0)</f>
        <v>0</v>
      </c>
      <c r="AZ181">
        <f ca="1">IF(AND($B181&gt;0,SUM(AZ$3:AZ180)=0,SUM($H181:AY181)=0),$B181,0)</f>
        <v>0</v>
      </c>
      <c r="BA181">
        <f ca="1">IF(AND($B181&gt;0,SUM(BA$3:BA180)=0,SUM($H181:AZ181)=0),$B181,0)</f>
        <v>0</v>
      </c>
      <c r="BB181">
        <f ca="1">IF(AND($B181&gt;0,SUM(BB$3:BB180)=0,SUM($H181:BA181)=0),$B181,0)</f>
        <v>0</v>
      </c>
      <c r="BC181">
        <f ca="1">IF(AND($B181&gt;0,SUM(BC$3:BC180)=0,SUM($H181:BB181)=0),$B181,0)</f>
        <v>0</v>
      </c>
      <c r="BD181">
        <f ca="1">IF(AND($B181&gt;0,SUM(BD$3:BD180)=0,SUM($H181:BC181)=0),$B181,0)</f>
        <v>0</v>
      </c>
      <c r="BE181">
        <f ca="1">IF(AND($B181&gt;0,SUM(BE$3:BE180)=0,SUM($H181:BD181)=0),$B181,0)</f>
        <v>0</v>
      </c>
      <c r="BF181">
        <f ca="1">IF(AND($B181&gt;0,SUM(BF$3:BF180)=0,SUM($H181:BE181)=0),$B181,0)</f>
        <v>0</v>
      </c>
      <c r="BG181">
        <f ca="1">IF(AND($B181&gt;0,SUM(BG$3:BG180)=0,SUM($H181:BF181)=0),$B181,0)</f>
        <v>0</v>
      </c>
      <c r="BH181">
        <f ca="1">IF(AND($B181&gt;0,SUM(BH$3:BH180)=0,SUM($H181:BG181)=0),$B181,0)</f>
        <v>0</v>
      </c>
      <c r="BI181">
        <f ca="1">IF(AND($B181&gt;0,SUM(BI$3:BI180)=0,SUM($H181:BH181)=0),$B181,0)</f>
        <v>0</v>
      </c>
      <c r="BJ181">
        <f ca="1">IF(AND($B181&gt;0,SUM(BJ$3:BJ180)=0,SUM($H181:BI181)=0),$B181,0)</f>
        <v>0</v>
      </c>
      <c r="BK181">
        <f ca="1">IF(AND($B181&gt;0,SUM(BK$3:BK180)=0,SUM($H181:BJ181)=0),$B181,0)</f>
        <v>0</v>
      </c>
      <c r="BL181">
        <f ca="1">IF(AND($B181&gt;0,SUM(BL$3:BL180)=0,SUM($H181:BK181)=0),$B181,0)</f>
        <v>0</v>
      </c>
      <c r="BM181">
        <f ca="1">IF(AND($B181&gt;0,SUM(BM$3:BM180)=0,SUM($H181:BL181)=0),$B181,0)</f>
        <v>0</v>
      </c>
      <c r="BN181">
        <f ca="1">IF(AND($B181&gt;0,SUM(BN$3:BN180)=0,SUM($H181:BM181)=0),$B181,0)</f>
        <v>0</v>
      </c>
      <c r="BO181">
        <f ca="1">IF(AND($B181&gt;0,SUM(BO$3:BO180)=0,SUM($H181:BN181)=0),$B181,0)</f>
        <v>0</v>
      </c>
      <c r="BP181">
        <f ca="1">IF(AND($B181&gt;0,SUM(BP$3:BP180)=0,SUM($H181:BO181)=0),$B181,0)</f>
        <v>0</v>
      </c>
      <c r="BQ181">
        <f ca="1">IF(AND($B181&gt;0,SUM(BQ$3:BQ180)=0,SUM($H181:BP181)=0),$B181,0)</f>
        <v>0</v>
      </c>
      <c r="BR181">
        <f ca="1">IF(AND($B181&gt;0,SUM(BR$3:BR180)=0,SUM($H181:BQ181)=0),$B181,0)</f>
        <v>0</v>
      </c>
      <c r="BS181">
        <f ca="1">IF(AND($B181&gt;0,SUM(BS$3:BS180)=0,SUM($H181:BR181)=0),$B181,0)</f>
        <v>0</v>
      </c>
      <c r="BT181">
        <f ca="1">IF(AND($B181&gt;0,SUM(BT$3:BT180)=0,SUM($H181:BS181)=0),$B181,0)</f>
        <v>0</v>
      </c>
      <c r="BU181">
        <f ca="1">IF(AND($B181&gt;0,SUM(BU$3:BU180)=0,SUM($H181:BT181)=0),$B181,0)</f>
        <v>0</v>
      </c>
      <c r="BV181">
        <f ca="1">IF(AND($B181&gt;0,SUM(BV$3:BV180)=0,SUM($H181:BU181)=0),$B181,0)</f>
        <v>0</v>
      </c>
      <c r="BW181">
        <f ca="1">IF(AND($B181&gt;0,SUM(BW$3:BW180)=0,SUM($H181:BV181)=0),$B181,0)</f>
        <v>0</v>
      </c>
      <c r="BX181">
        <f ca="1">IF(AND($B181&gt;0,SUM(BX$3:BX180)=0,SUM($H181:BW181)=0),$B181,0)</f>
        <v>0</v>
      </c>
      <c r="BY181">
        <f ca="1">IF(AND($B181&gt;0,SUM(BY$3:BY180)=0,SUM($H181:BX181)=0),$B181,0)</f>
        <v>0</v>
      </c>
      <c r="BZ181">
        <f ca="1">IF(AND($B181&gt;0,SUM(BZ$3:BZ180)=0,SUM($H181:BY181)=0),$B181,0)</f>
        <v>0</v>
      </c>
      <c r="CA181">
        <f ca="1">IF(AND($B181&gt;0,SUM(CA$3:CA180)=0,SUM($H181:BZ181)=0),$B181,0)</f>
        <v>0</v>
      </c>
      <c r="CB181">
        <f ca="1">IF(AND($B181&gt;0,SUM(CB$3:CB180)=0,SUM($H181:CA181)=0),$B181,0)</f>
        <v>0</v>
      </c>
      <c r="CC181">
        <f ca="1">IF(AND($B181&gt;0,SUM(CC$3:CC180)=0,SUM($H181:CB181)=0),$B181,0)</f>
        <v>0</v>
      </c>
      <c r="CD181">
        <f ca="1">IF(AND($B181&gt;0,SUM(CD$3:CD180)=0,SUM($H181:CC181)=0),$B181,0)</f>
        <v>0</v>
      </c>
      <c r="CE181">
        <f ca="1">IF(AND($B181&gt;0,SUM(CE$3:CE180)=0,SUM($H181:CD181)=0),$B181,0)</f>
        <v>0</v>
      </c>
      <c r="CF181">
        <f ca="1">IF(AND($B181&gt;0,SUM(CF$3:CF180)=0,SUM($H181:CE181)=0),$B181,0)</f>
        <v>0</v>
      </c>
      <c r="CG181">
        <f ca="1">IF(AND($B181&gt;0,SUM(CG$3:CG180)=0,SUM($H181:CF181)=0),$B181,0)</f>
        <v>0</v>
      </c>
      <c r="CH181">
        <f ca="1">IF(AND($B181&gt;0,SUM(CH$3:CH180)=0,SUM($H181:CG181)=0),$B181,0)</f>
        <v>0</v>
      </c>
      <c r="CI181">
        <f ca="1">IF(AND($B181&gt;0,SUM(CI$3:CI180)=0,SUM($H181:CH181)=0),$B181,0)</f>
        <v>0</v>
      </c>
      <c r="CJ181">
        <f ca="1">IF(AND($B181&gt;0,SUM(CJ$3:CJ180)=0,SUM($H181:CI181)=0),$B181,0)</f>
        <v>0</v>
      </c>
      <c r="CK181">
        <f ca="1">IF(AND($B181&gt;0,SUM(CK$3:CK180)=0,SUM($H181:CJ181)=0),$B181,0)</f>
        <v>0</v>
      </c>
      <c r="CL181">
        <f ca="1">IF(AND($B181&gt;0,SUM(CL$3:CL180)=0,SUM($H181:CK181)=0),$B181,0)</f>
        <v>0</v>
      </c>
      <c r="CM181">
        <f ca="1">IF(AND($B181&gt;0,SUM(CM$3:CM180)=0,SUM($H181:CL181)=0),$B181,0)</f>
        <v>0</v>
      </c>
      <c r="CN181">
        <f ca="1">IF(AND($B181&gt;0,SUM(CN$3:CN180)=0,SUM($H181:CM181)=0),$B181,0)</f>
        <v>0</v>
      </c>
      <c r="CO181">
        <f ca="1">IF(AND($B181&gt;0,SUM(CO$3:CO180)=0,SUM($H181:CN181)=0),$B181,0)</f>
        <v>0</v>
      </c>
      <c r="CP181">
        <f ca="1">IF(AND($B181&gt;0,SUM(CP$3:CP180)=0,SUM($H181:CO181)=0),$B181,0)</f>
        <v>0</v>
      </c>
      <c r="CQ181">
        <f ca="1">IF(AND($B181&gt;0,SUM(CQ$3:CQ180)=0,SUM($H181:CP181)=0),$B181,0)</f>
        <v>0</v>
      </c>
      <c r="CR181">
        <f ca="1">IF(AND($B181&gt;0,SUM(CR$3:CR180)=0,SUM($H181:CQ181)=0),$B181,0)</f>
        <v>0</v>
      </c>
      <c r="CS181">
        <f ca="1">IF(AND($B181&gt;0,SUM(CS$3:CS180)=0,SUM($H181:CR181)=0),$B181,0)</f>
        <v>0</v>
      </c>
      <c r="CT181">
        <f ca="1">IF(AND($B181&gt;0,SUM(CT$3:CT180)=0,SUM($H181:CS181)=0),$B181,0)</f>
        <v>0</v>
      </c>
      <c r="CU181">
        <f ca="1">IF(AND($B181&gt;0,SUM(CU$3:CU180)=0,SUM($H181:CT181)=0),$B181,0)</f>
        <v>0</v>
      </c>
      <c r="CV181">
        <f ca="1">IF(AND($B181&gt;0,SUM(CV$3:CV180)=0,SUM($H181:CU181)=0),$B181,0)</f>
        <v>0</v>
      </c>
      <c r="CW181">
        <f ca="1">IF(AND($B181&gt;0,SUM(CW$3:CW180)=0,SUM($H181:CV181)=0),$B181,0)</f>
        <v>0</v>
      </c>
      <c r="CX181">
        <f ca="1">IF(AND($B181&gt;0,SUM(CX$3:CX180)=0,SUM($H181:CW181)=0),$B181,0)</f>
        <v>0</v>
      </c>
      <c r="CY181">
        <f ca="1">IF(AND($B181&gt;0,SUM(CY$3:CY180)=0,SUM($H181:CX181)=0),$B181,0)</f>
        <v>0</v>
      </c>
      <c r="CZ181">
        <f ca="1">IF(AND($B181&gt;0,SUM(CZ$3:CZ180)=0,SUM($H181:CY181)=0),$B181,0)</f>
        <v>0</v>
      </c>
      <c r="DA181">
        <f ca="1">IF(AND($B181&gt;0,SUM(DA$3:DA180)=0,SUM($H181:CZ181)=0),$B181,0)</f>
        <v>0</v>
      </c>
      <c r="DB181">
        <f ca="1">IF(AND($B181&gt;0,SUM(DB$3:DB180)=0,SUM($H181:DA181)=0),$B181,0)</f>
        <v>0</v>
      </c>
      <c r="DC181">
        <f ca="1">IF(AND($B181&gt;0,SUM(DC$3:DC180)=0,SUM($H181:DB181)=0),$B181,0)</f>
        <v>0</v>
      </c>
      <c r="DD181">
        <f ca="1">IF(AND($B181&gt;0,SUM(DD$3:DD180)=0,SUM($H181:DC181)=0),$B181,0)</f>
        <v>0</v>
      </c>
      <c r="DE181">
        <f ca="1">IF(AND($B181&gt;0,SUM(DE$3:DE180)=0,SUM($H181:DD181)=0),$B181,0)</f>
        <v>0</v>
      </c>
      <c r="DF181">
        <f ca="1">IF(AND($B181&gt;0,SUM(DF$3:DF180)=0,SUM($H181:DE181)=0),$B181,0)</f>
        <v>0</v>
      </c>
      <c r="DG181">
        <f ca="1">IF(AND($B181&gt;0,SUM(DG$3:DG180)=0,SUM($H181:DF181)=0),$B181,0)</f>
        <v>0</v>
      </c>
      <c r="DH181">
        <f ca="1">IF(AND($B181&gt;0,SUM(DH$3:DH180)=0,SUM($H181:DG181)=0),$B181,0)</f>
        <v>0</v>
      </c>
      <c r="DI181">
        <f ca="1">IF(AND($B181&gt;0,SUM(DI$3:DI180)=0,SUM($H181:DH181)=0),$B181,0)</f>
        <v>0</v>
      </c>
      <c r="DJ181">
        <f ca="1">IF(AND($B181&gt;0,SUM(DJ$3:DJ180)=0,SUM($H181:DI181)=0),$B181,0)</f>
        <v>0</v>
      </c>
      <c r="DK181">
        <f ca="1">IF(AND($B181&gt;0,SUM(DK$3:DK180)=0,SUM($H181:DJ181)=0),$B181,0)</f>
        <v>0</v>
      </c>
      <c r="DL181">
        <f ca="1">IF(AND($B181&gt;0,SUM(DL$3:DL180)=0,SUM($H181:DK181)=0),$B181,0)</f>
        <v>0</v>
      </c>
      <c r="DM181">
        <f ca="1">IF(AND($B181&gt;0,SUM(DM$3:DM180)=0,SUM($H181:DL181)=0),$B181,0)</f>
        <v>0</v>
      </c>
      <c r="DN181">
        <f ca="1">IF(AND($B181&gt;0,SUM(DN$3:DN180)=0,SUM($H181:DM181)=0),$B181,0)</f>
        <v>0</v>
      </c>
      <c r="DO181">
        <f ca="1">IF(AND($B181&gt;0,SUM(DO$3:DO180)=0,SUM($H181:DN181)=0),$B181,0)</f>
        <v>0</v>
      </c>
      <c r="DP181">
        <f ca="1">IF(AND($B181&gt;0,SUM(DP$3:DP180)=0,SUM($H181:DO181)=0),$B181,0)</f>
        <v>0</v>
      </c>
      <c r="DQ181">
        <f ca="1">IF(AND($B181&gt;0,SUM(DQ$3:DQ180)=0,SUM($H181:DP181)=0),$B181,0)</f>
        <v>0</v>
      </c>
      <c r="DR181">
        <f ca="1">IF(AND($B181&gt;0,SUM(DR$3:DR180)=0,SUM($H181:DQ181)=0),$B181,0)</f>
        <v>0</v>
      </c>
      <c r="DS181">
        <f ca="1">IF(AND($B181&gt;0,SUM(DS$3:DS180)=0,SUM($H181:DR181)=0),$B181,0)</f>
        <v>0</v>
      </c>
      <c r="DT181">
        <f ca="1">IF(AND($B181&gt;0,SUM(DT$3:DT180)=0,SUM($H181:DS181)=0),$B181,0)</f>
        <v>0</v>
      </c>
      <c r="DU181">
        <f ca="1">IF(AND($B181&gt;0,SUM(DU$3:DU180)=0,SUM($H181:DT181)=0),$B181,0)</f>
        <v>0</v>
      </c>
      <c r="DV181">
        <f ca="1">IF(AND($B181&gt;0,SUM(DV$3:DV180)=0,SUM($H181:DU181)=0),$B181,0)</f>
        <v>0</v>
      </c>
      <c r="DW181">
        <f ca="1">IF(AND($B181&gt;0,SUM(DW$3:DW180)=0,SUM($H181:DV181)=0),$B181,0)</f>
        <v>0</v>
      </c>
      <c r="DX181">
        <f ca="1">IF(AND($B181&gt;0,SUM(DX$3:DX180)=0,SUM($H181:DW181)=0),$B181,0)</f>
        <v>0</v>
      </c>
      <c r="DY181">
        <f ca="1">IF(AND($B181&gt;0,SUM(DY$3:DY180)=0,SUM($H181:DX181)=0),$B181,0)</f>
        <v>0</v>
      </c>
      <c r="DZ181">
        <f ca="1">IF(AND($B181&gt;0,SUM(DZ$3:DZ180)=0,SUM($H181:DY181)=0),$B181,0)</f>
        <v>0</v>
      </c>
      <c r="EA181">
        <f ca="1">IF(AND($B181&gt;0,SUM(EA$3:EA180)=0,SUM($H181:DZ181)=0),$B181,0)</f>
        <v>0</v>
      </c>
      <c r="EB181">
        <f ca="1">IF(AND($B181&gt;0,SUM(EB$3:EB180)=0,SUM($H181:EA181)=0),$B181,0)</f>
        <v>0</v>
      </c>
      <c r="EC181">
        <f ca="1">IF(AND($B181&gt;0,SUM(EC$3:EC180)=0,SUM($H181:EB181)=0),$B181,0)</f>
        <v>0</v>
      </c>
      <c r="ED181">
        <f ca="1">IF(AND($B181&gt;0,SUM(ED$3:ED180)=0,SUM($H181:EC181)=0),$B181,0)</f>
        <v>0</v>
      </c>
      <c r="EE181">
        <f ca="1">IF(AND($B181&gt;0,SUM(EE$3:EE180)=0,SUM($H181:ED181)=0),$B181,0)</f>
        <v>0</v>
      </c>
      <c r="EF181">
        <f ca="1">IF(AND($B181&gt;0,SUM(EF$3:EF180)=0,SUM($H181:EE181)=0),$B181,0)</f>
        <v>0</v>
      </c>
      <c r="EG181">
        <f ca="1">IF(AND($B181&gt;0,SUM(EG$3:EG180)=0,SUM($H181:EF181)=0),$B181,0)</f>
        <v>0</v>
      </c>
      <c r="EH181">
        <f ca="1">IF(AND($B181&gt;0,SUM(EH$3:EH180)=0,SUM($H181:EG181)=0),$B181,0)</f>
        <v>0</v>
      </c>
      <c r="EI181">
        <f ca="1">IF(AND($B181&gt;0,SUM(EI$3:EI180)=0,SUM($H181:EH181)=0),$B181,0)</f>
        <v>0</v>
      </c>
      <c r="EJ181">
        <f ca="1">IF(AND($B181&gt;0,SUM(EJ$3:EJ180)=0,SUM($H181:EI181)=0),$B181,0)</f>
        <v>0</v>
      </c>
      <c r="EK181">
        <f ca="1">IF(AND($B181&gt;0,SUM(EK$3:EK180)=0,SUM($H181:EJ181)=0),$B181,0)</f>
        <v>0</v>
      </c>
      <c r="EL181">
        <f ca="1">IF(AND($B181&gt;0,SUM(EL$3:EL180)=0,SUM($H181:EK181)=0),$B181,0)</f>
        <v>0</v>
      </c>
      <c r="EM181">
        <f ca="1">IF(AND($B181&gt;0,SUM(EM$3:EM180)=0,SUM($H181:EL181)=0),$B181,0)</f>
        <v>0</v>
      </c>
      <c r="EN181">
        <f ca="1">IF(AND($B181&gt;0,SUM(EN$3:EN180)=0,SUM($H181:EM181)=0),$B181,0)</f>
        <v>0</v>
      </c>
      <c r="EO181">
        <f ca="1">IF(AND($B181&gt;0,SUM(EO$3:EO180)=0,SUM($H181:EN181)=0),$B181,0)</f>
        <v>0</v>
      </c>
      <c r="EP181">
        <f ca="1">IF(AND($B181&gt;0,SUM(EP$3:EP180)=0,SUM($H181:EO181)=0),$B181,0)</f>
        <v>0</v>
      </c>
      <c r="EQ181">
        <f ca="1">IF(AND($B181&gt;0,SUM(EQ$3:EQ180)=0,SUM($H181:EP181)=0),$B181,0)</f>
        <v>0</v>
      </c>
      <c r="ER181">
        <f ca="1">IF(AND($B181&gt;0,SUM(ER$3:ER180)=0,SUM($H181:EQ181)=0),$B181,0)</f>
        <v>0</v>
      </c>
      <c r="ES181">
        <f ca="1">IF(AND($B181&gt;0,SUM(ES$3:ES180)=0,SUM($H181:ER181)=0),$B181,0)</f>
        <v>0</v>
      </c>
      <c r="ET181">
        <f ca="1">IF(AND($B181&gt;0,SUM(ET$3:ET180)=0,SUM($H181:ES181)=0),$B181,0)</f>
        <v>0</v>
      </c>
      <c r="EU181">
        <f ca="1">IF(AND($B181&gt;0,SUM(EU$3:EU180)=0,SUM($H181:ET181)=0),$B181,0)</f>
        <v>0</v>
      </c>
      <c r="EV181">
        <f ca="1">IF(AND($B181&gt;0,SUM(EV$3:EV180)=0,SUM($H181:EU181)=0),$B181,0)</f>
        <v>0</v>
      </c>
      <c r="EW181">
        <f ca="1">IF(AND($B181&gt;0,SUM(EW$3:EW180)=0,SUM($H181:EV181)=0),$B181,0)</f>
        <v>0</v>
      </c>
      <c r="EX181">
        <f ca="1">IF(AND($B181&gt;0,SUM(EX$3:EX180)=0,SUM($H181:EW181)=0),$B181,0)</f>
        <v>0</v>
      </c>
      <c r="EY181">
        <f ca="1">IF(AND($B181&gt;0,SUM(EY$3:EY180)=0,SUM($H181:EX181)=0),$B181,0)</f>
        <v>0</v>
      </c>
      <c r="EZ181">
        <f ca="1">IF(AND($B181&gt;0,SUM(EZ$3:EZ180)=0,SUM($H181:EY181)=0),$B181,0)</f>
        <v>0</v>
      </c>
      <c r="FA181">
        <f ca="1">IF(AND($B181&gt;0,SUM(FA$3:FA180)=0,SUM($H181:EZ181)=0),$B181,0)</f>
        <v>0</v>
      </c>
      <c r="FB181">
        <f ca="1">IF(AND($B181&gt;0,SUM(FB$3:FB180)=0,SUM($H181:FA181)=0),$B181,0)</f>
        <v>0</v>
      </c>
      <c r="FC181">
        <f ca="1">IF(AND($B181&gt;0,SUM(FC$3:FC180)=0,SUM($H181:FB181)=0),$B181,0)</f>
        <v>0</v>
      </c>
      <c r="FD181">
        <f ca="1">IF(AND($B181&gt;0,SUM(FD$3:FD180)=0,SUM($H181:FC181)=0),$B181,0)</f>
        <v>0</v>
      </c>
      <c r="FE181">
        <f ca="1">IF(AND($B181&gt;0,SUM(FE$3:FE180)=0,SUM($H181:FD181)=0),$B181,0)</f>
        <v>0</v>
      </c>
      <c r="FF181">
        <f ca="1">IF(AND($B181&gt;0,SUM(FF$3:FF180)=0,SUM($H181:FE181)=0),$B181,0)</f>
        <v>0</v>
      </c>
      <c r="FG181">
        <f ca="1">IF(AND($B181&gt;0,SUM(FG$3:FG180)=0,SUM($H181:FF181)=0),$B181,0)</f>
        <v>0</v>
      </c>
      <c r="FH181">
        <f ca="1">IF(AND($B181&gt;0,SUM(FH$3:FH180)=0,SUM($H181:FG181)=0),$B181,0)</f>
        <v>0</v>
      </c>
      <c r="FI181">
        <f ca="1">IF(AND($B181&gt;0,SUM(FI$3:FI180)=0,SUM($H181:FH181)=0),$B181,0)</f>
        <v>0</v>
      </c>
      <c r="FJ181">
        <f ca="1">IF(AND($B181&gt;0,SUM(FJ$3:FJ180)=0,SUM($H181:FI181)=0),$B181,0)</f>
        <v>0</v>
      </c>
      <c r="FK181">
        <f ca="1">IF(AND($B181&gt;0,SUM(FK$3:FK180)=0,SUM($H181:FJ181)=0),$B181,0)</f>
        <v>0</v>
      </c>
      <c r="FL181">
        <f ca="1">IF(AND($B181&gt;0,SUM(FL$3:FL180)=0,SUM($H181:FK181)=0),$B181,0)</f>
        <v>0</v>
      </c>
      <c r="FM181">
        <f ca="1">IF(AND($B181&gt;0,SUM(FM$3:FM180)=0,SUM($H181:FL181)=0),$B181,0)</f>
        <v>0</v>
      </c>
      <c r="FN181">
        <f ca="1">IF(AND($B181&gt;0,SUM(FN$3:FN180)=0,SUM($H181:FM181)=0),$B181,0)</f>
        <v>0</v>
      </c>
      <c r="FS181" s="67" t="str">
        <f ca="1">ValintaohjelmaCentral!$C57</f>
        <v>0</v>
      </c>
      <c r="FT181" s="352"/>
      <c r="FU181" s="353"/>
      <c r="FV181" s="374" t="str">
        <f ca="1">ValintaohjelmaCentral!$G57</f>
        <v>-</v>
      </c>
      <c r="FY181" s="67" t="str">
        <f ca="1">ValintaohjelmaCentral!$C57</f>
        <v>0</v>
      </c>
      <c r="FZ181" s="352"/>
      <c r="GA181" s="353"/>
      <c r="GB181" s="374" t="str">
        <f ca="1">ValintaohjelmaCentral!$G57</f>
        <v>-</v>
      </c>
      <c r="GE181" s="67" t="str">
        <f ca="1">ValintaohjelmaCentral!$C57</f>
        <v>0</v>
      </c>
      <c r="GF181" s="352"/>
      <c r="GG181" s="353"/>
      <c r="GH181" s="374" t="str">
        <f ca="1">ValintaohjelmaCentral!$G57</f>
        <v>-</v>
      </c>
    </row>
    <row r="182" spans="1:190" ht="15.75" hidden="1" thickBot="1" x14ac:dyDescent="0.3">
      <c r="A182">
        <v>182</v>
      </c>
      <c r="C182" s="240" t="str">
        <f t="shared" ca="1" si="29"/>
        <v>0</v>
      </c>
      <c r="D182" s="240">
        <f t="shared" ca="1" si="29"/>
        <v>0</v>
      </c>
      <c r="E182" s="240">
        <f t="shared" ca="1" si="29"/>
        <v>0</v>
      </c>
      <c r="F182" s="240">
        <f t="shared" ca="1" si="29"/>
        <v>0</v>
      </c>
      <c r="G182" s="47" t="e">
        <f>INDEX($I$2:$FN$2,ROWS(G$2:G182))</f>
        <v>#REF!</v>
      </c>
      <c r="H182">
        <v>0</v>
      </c>
      <c r="I182">
        <f ca="1">IF(AND($B182&gt;0,SUM(I$3:I181)=0,SUM($H182:H182)=0),$B182,0)</f>
        <v>0</v>
      </c>
      <c r="J182">
        <f ca="1">IF(AND($B182&gt;0,SUM(J$3:J181)=0,SUM($H182:I182)=0),$B182,0)</f>
        <v>0</v>
      </c>
      <c r="K182">
        <f ca="1">IF(AND($B182&gt;0,SUM(K$3:K181)=0,SUM($H182:J182)=0),$B182,0)</f>
        <v>0</v>
      </c>
      <c r="L182">
        <f ca="1">IF(AND($B182&gt;0,SUM(L$3:L181)=0,SUM($H182:K182)=0),$B182,0)</f>
        <v>0</v>
      </c>
      <c r="M182">
        <f ca="1">IF(AND($B182&gt;0,SUM(M$3:M181)=0,SUM($H182:L182)=0),$B182,0)</f>
        <v>0</v>
      </c>
      <c r="N182">
        <f ca="1">IF(AND($B182&gt;0,SUM(N$3:N181)=0,SUM($H182:M182)=0),$B182,0)</f>
        <v>0</v>
      </c>
      <c r="O182">
        <f ca="1">IF(AND($B182&gt;0,SUM(O$3:O181)=0,SUM($H182:N182)=0),$B182,0)</f>
        <v>0</v>
      </c>
      <c r="P182">
        <f ca="1">IF(AND($B182&gt;0,SUM(P$3:P181)=0,SUM($H182:O182)=0),$B182,0)</f>
        <v>0</v>
      </c>
      <c r="Q182">
        <f ca="1">IF(AND($B182&gt;0,SUM(Q$3:Q181)=0,SUM($H182:P182)=0),$B182,0)</f>
        <v>0</v>
      </c>
      <c r="R182">
        <f ca="1">IF(AND($B182&gt;0,SUM(R$3:R181)=0,SUM($H182:Q182)=0),$B182,0)</f>
        <v>0</v>
      </c>
      <c r="S182">
        <f ca="1">IF(AND($B182&gt;0,SUM(S$3:S181)=0,SUM($H182:R182)=0),$B182,0)</f>
        <v>0</v>
      </c>
      <c r="T182">
        <f ca="1">IF(AND($B182&gt;0,SUM(T$3:T181)=0,SUM($H182:S182)=0),$B182,0)</f>
        <v>0</v>
      </c>
      <c r="U182">
        <f ca="1">IF(AND($B182&gt;0,SUM(U$3:U181)=0,SUM($H182:T182)=0),$B182,0)</f>
        <v>0</v>
      </c>
      <c r="V182">
        <f ca="1">IF(AND($B182&gt;0,SUM(V$3:V181)=0,SUM($H182:U182)=0),$B182,0)</f>
        <v>0</v>
      </c>
      <c r="W182">
        <f ca="1">IF(AND($B182&gt;0,SUM(W$3:W181)=0,SUM($H182:V182)=0),$B182,0)</f>
        <v>0</v>
      </c>
      <c r="X182">
        <f ca="1">IF(AND($B182&gt;0,SUM(X$3:X181)=0,SUM($H182:W182)=0),$B182,0)</f>
        <v>0</v>
      </c>
      <c r="Y182">
        <f ca="1">IF(AND($B182&gt;0,SUM(Y$3:Y181)=0,SUM($H182:X182)=0),$B182,0)</f>
        <v>0</v>
      </c>
      <c r="Z182">
        <f ca="1">IF(AND($B182&gt;0,SUM(Z$3:Z181)=0,SUM($H182:Y182)=0),$B182,0)</f>
        <v>0</v>
      </c>
      <c r="AA182">
        <f ca="1">IF(AND($B182&gt;0,SUM(AA$3:AA181)=0,SUM($H182:Z182)=0),$B182,0)</f>
        <v>0</v>
      </c>
      <c r="AB182">
        <f ca="1">IF(AND($B182&gt;0,SUM(AB$3:AB181)=0,SUM($H182:AA182)=0),$B182,0)</f>
        <v>0</v>
      </c>
      <c r="AC182">
        <f ca="1">IF(AND($B182&gt;0,SUM(AC$3:AC181)=0,SUM($H182:AB182)=0),$B182,0)</f>
        <v>0</v>
      </c>
      <c r="AD182">
        <f ca="1">IF(AND($B182&gt;0,SUM(AD$3:AD181)=0,SUM($H182:AC182)=0),$B182,0)</f>
        <v>0</v>
      </c>
      <c r="AE182">
        <f ca="1">IF(AND($B182&gt;0,SUM(AE$3:AE181)=0,SUM($H182:AD182)=0),$B182,0)</f>
        <v>0</v>
      </c>
      <c r="AF182">
        <f ca="1">IF(AND($B182&gt;0,SUM(AF$3:AF181)=0,SUM($H182:AE182)=0),$B182,0)</f>
        <v>0</v>
      </c>
      <c r="AG182">
        <f ca="1">IF(AND($B182&gt;0,SUM(AG$3:AG181)=0,SUM($H182:AF182)=0),$B182,0)</f>
        <v>0</v>
      </c>
      <c r="AH182">
        <f ca="1">IF(AND($B182&gt;0,SUM(AH$3:AH181)=0,SUM($H182:AG182)=0),$B182,0)</f>
        <v>0</v>
      </c>
      <c r="AI182">
        <f ca="1">IF(AND($B182&gt;0,SUM(AI$3:AI181)=0,SUM($H182:AH182)=0),$B182,0)</f>
        <v>0</v>
      </c>
      <c r="AJ182">
        <f ca="1">IF(AND($B182&gt;0,SUM(AJ$3:AJ181)=0,SUM($H182:AI182)=0),$B182,0)</f>
        <v>0</v>
      </c>
      <c r="AK182">
        <f ca="1">IF(AND($B182&gt;0,SUM(AK$3:AK181)=0,SUM($H182:AJ182)=0),$B182,0)</f>
        <v>0</v>
      </c>
      <c r="AL182">
        <f ca="1">IF(AND($B182&gt;0,SUM(AL$3:AL181)=0,SUM($H182:AK182)=0),$B182,0)</f>
        <v>0</v>
      </c>
      <c r="AM182">
        <f ca="1">IF(AND($B182&gt;0,SUM(AM$3:AM181)=0,SUM($H182:AL182)=0),$B182,0)</f>
        <v>0</v>
      </c>
      <c r="AN182">
        <f ca="1">IF(AND($B182&gt;0,SUM(AN$3:AN181)=0,SUM($H182:AM182)=0),$B182,0)</f>
        <v>0</v>
      </c>
      <c r="AO182">
        <f ca="1">IF(AND($B182&gt;0,SUM(AO$3:AO181)=0,SUM($H182:AN182)=0),$B182,0)</f>
        <v>0</v>
      </c>
      <c r="AP182">
        <f ca="1">IF(AND($B182&gt;0,SUM(AP$3:AP181)=0,SUM($H182:AO182)=0),$B182,0)</f>
        <v>0</v>
      </c>
      <c r="AQ182">
        <f ca="1">IF(AND($B182&gt;0,SUM(AQ$3:AQ181)=0,SUM($H182:AP182)=0),$B182,0)</f>
        <v>0</v>
      </c>
      <c r="AR182">
        <f ca="1">IF(AND($B182&gt;0,SUM(AR$3:AR181)=0,SUM($H182:AQ182)=0),$B182,0)</f>
        <v>0</v>
      </c>
      <c r="AS182">
        <f ca="1">IF(AND($B182&gt;0,SUM(AS$3:AS181)=0,SUM($H182:AR182)=0),$B182,0)</f>
        <v>0</v>
      </c>
      <c r="AT182">
        <f ca="1">IF(AND($B182&gt;0,SUM(AT$3:AT181)=0,SUM($H182:AS182)=0),$B182,0)</f>
        <v>0</v>
      </c>
      <c r="AU182">
        <f ca="1">IF(AND($B182&gt;0,SUM(AU$3:AU181)=0,SUM($H182:AT182)=0),$B182,0)</f>
        <v>0</v>
      </c>
      <c r="AV182">
        <f ca="1">IF(AND($B182&gt;0,SUM(AV$3:AV181)=0,SUM($H182:AU182)=0),$B182,0)</f>
        <v>0</v>
      </c>
      <c r="AW182">
        <f ca="1">IF(AND($B182&gt;0,SUM(AW$3:AW181)=0,SUM($H182:AV182)=0),$B182,0)</f>
        <v>0</v>
      </c>
      <c r="AX182">
        <f ca="1">IF(AND($B182&gt;0,SUM(AX$3:AX181)=0,SUM($H182:AW182)=0),$B182,0)</f>
        <v>0</v>
      </c>
      <c r="AY182">
        <f ca="1">IF(AND($B182&gt;0,SUM(AY$3:AY181)=0,SUM($H182:AX182)=0),$B182,0)</f>
        <v>0</v>
      </c>
      <c r="AZ182">
        <f ca="1">IF(AND($B182&gt;0,SUM(AZ$3:AZ181)=0,SUM($H182:AY182)=0),$B182,0)</f>
        <v>0</v>
      </c>
      <c r="BA182">
        <f ca="1">IF(AND($B182&gt;0,SUM(BA$3:BA181)=0,SUM($H182:AZ182)=0),$B182,0)</f>
        <v>0</v>
      </c>
      <c r="BB182">
        <f ca="1">IF(AND($B182&gt;0,SUM(BB$3:BB181)=0,SUM($H182:BA182)=0),$B182,0)</f>
        <v>0</v>
      </c>
      <c r="BC182">
        <f ca="1">IF(AND($B182&gt;0,SUM(BC$3:BC181)=0,SUM($H182:BB182)=0),$B182,0)</f>
        <v>0</v>
      </c>
      <c r="BD182">
        <f ca="1">IF(AND($B182&gt;0,SUM(BD$3:BD181)=0,SUM($H182:BC182)=0),$B182,0)</f>
        <v>0</v>
      </c>
      <c r="BE182">
        <f ca="1">IF(AND($B182&gt;0,SUM(BE$3:BE181)=0,SUM($H182:BD182)=0),$B182,0)</f>
        <v>0</v>
      </c>
      <c r="BF182">
        <f ca="1">IF(AND($B182&gt;0,SUM(BF$3:BF181)=0,SUM($H182:BE182)=0),$B182,0)</f>
        <v>0</v>
      </c>
      <c r="BG182">
        <f ca="1">IF(AND($B182&gt;0,SUM(BG$3:BG181)=0,SUM($H182:BF182)=0),$B182,0)</f>
        <v>0</v>
      </c>
      <c r="BH182">
        <f ca="1">IF(AND($B182&gt;0,SUM(BH$3:BH181)=0,SUM($H182:BG182)=0),$B182,0)</f>
        <v>0</v>
      </c>
      <c r="BI182">
        <f ca="1">IF(AND($B182&gt;0,SUM(BI$3:BI181)=0,SUM($H182:BH182)=0),$B182,0)</f>
        <v>0</v>
      </c>
      <c r="BJ182">
        <f ca="1">IF(AND($B182&gt;0,SUM(BJ$3:BJ181)=0,SUM($H182:BI182)=0),$B182,0)</f>
        <v>0</v>
      </c>
      <c r="BK182">
        <f ca="1">IF(AND($B182&gt;0,SUM(BK$3:BK181)=0,SUM($H182:BJ182)=0),$B182,0)</f>
        <v>0</v>
      </c>
      <c r="BL182">
        <f ca="1">IF(AND($B182&gt;0,SUM(BL$3:BL181)=0,SUM($H182:BK182)=0),$B182,0)</f>
        <v>0</v>
      </c>
      <c r="BM182">
        <f ca="1">IF(AND($B182&gt;0,SUM(BM$3:BM181)=0,SUM($H182:BL182)=0),$B182,0)</f>
        <v>0</v>
      </c>
      <c r="BN182">
        <f ca="1">IF(AND($B182&gt;0,SUM(BN$3:BN181)=0,SUM($H182:BM182)=0),$B182,0)</f>
        <v>0</v>
      </c>
      <c r="BO182">
        <f ca="1">IF(AND($B182&gt;0,SUM(BO$3:BO181)=0,SUM($H182:BN182)=0),$B182,0)</f>
        <v>0</v>
      </c>
      <c r="BP182">
        <f ca="1">IF(AND($B182&gt;0,SUM(BP$3:BP181)=0,SUM($H182:BO182)=0),$B182,0)</f>
        <v>0</v>
      </c>
      <c r="BQ182">
        <f ca="1">IF(AND($B182&gt;0,SUM(BQ$3:BQ181)=0,SUM($H182:BP182)=0),$B182,0)</f>
        <v>0</v>
      </c>
      <c r="BR182">
        <f ca="1">IF(AND($B182&gt;0,SUM(BR$3:BR181)=0,SUM($H182:BQ182)=0),$B182,0)</f>
        <v>0</v>
      </c>
      <c r="BS182">
        <f ca="1">IF(AND($B182&gt;0,SUM(BS$3:BS181)=0,SUM($H182:BR182)=0),$B182,0)</f>
        <v>0</v>
      </c>
      <c r="BT182">
        <f ca="1">IF(AND($B182&gt;0,SUM(BT$3:BT181)=0,SUM($H182:BS182)=0),$B182,0)</f>
        <v>0</v>
      </c>
      <c r="BU182">
        <f ca="1">IF(AND($B182&gt;0,SUM(BU$3:BU181)=0,SUM($H182:BT182)=0),$B182,0)</f>
        <v>0</v>
      </c>
      <c r="BV182">
        <f ca="1">IF(AND($B182&gt;0,SUM(BV$3:BV181)=0,SUM($H182:BU182)=0),$B182,0)</f>
        <v>0</v>
      </c>
      <c r="BW182">
        <f ca="1">IF(AND($B182&gt;0,SUM(BW$3:BW181)=0,SUM($H182:BV182)=0),$B182,0)</f>
        <v>0</v>
      </c>
      <c r="BX182">
        <f ca="1">IF(AND($B182&gt;0,SUM(BX$3:BX181)=0,SUM($H182:BW182)=0),$B182,0)</f>
        <v>0</v>
      </c>
      <c r="BY182">
        <f ca="1">IF(AND($B182&gt;0,SUM(BY$3:BY181)=0,SUM($H182:BX182)=0),$B182,0)</f>
        <v>0</v>
      </c>
      <c r="BZ182">
        <f ca="1">IF(AND($B182&gt;0,SUM(BZ$3:BZ181)=0,SUM($H182:BY182)=0),$B182,0)</f>
        <v>0</v>
      </c>
      <c r="CA182">
        <f ca="1">IF(AND($B182&gt;0,SUM(CA$3:CA181)=0,SUM($H182:BZ182)=0),$B182,0)</f>
        <v>0</v>
      </c>
      <c r="CB182">
        <f ca="1">IF(AND($B182&gt;0,SUM(CB$3:CB181)=0,SUM($H182:CA182)=0),$B182,0)</f>
        <v>0</v>
      </c>
      <c r="CC182">
        <f ca="1">IF(AND($B182&gt;0,SUM(CC$3:CC181)=0,SUM($H182:CB182)=0),$B182,0)</f>
        <v>0</v>
      </c>
      <c r="CD182">
        <f ca="1">IF(AND($B182&gt;0,SUM(CD$3:CD181)=0,SUM($H182:CC182)=0),$B182,0)</f>
        <v>0</v>
      </c>
      <c r="CE182">
        <f ca="1">IF(AND($B182&gt;0,SUM(CE$3:CE181)=0,SUM($H182:CD182)=0),$B182,0)</f>
        <v>0</v>
      </c>
      <c r="CF182">
        <f ca="1">IF(AND($B182&gt;0,SUM(CF$3:CF181)=0,SUM($H182:CE182)=0),$B182,0)</f>
        <v>0</v>
      </c>
      <c r="CG182">
        <f ca="1">IF(AND($B182&gt;0,SUM(CG$3:CG181)=0,SUM($H182:CF182)=0),$B182,0)</f>
        <v>0</v>
      </c>
      <c r="CH182">
        <f ca="1">IF(AND($B182&gt;0,SUM(CH$3:CH181)=0,SUM($H182:CG182)=0),$B182,0)</f>
        <v>0</v>
      </c>
      <c r="CI182">
        <f ca="1">IF(AND($B182&gt;0,SUM(CI$3:CI181)=0,SUM($H182:CH182)=0),$B182,0)</f>
        <v>0</v>
      </c>
      <c r="CJ182">
        <f ca="1">IF(AND($B182&gt;0,SUM(CJ$3:CJ181)=0,SUM($H182:CI182)=0),$B182,0)</f>
        <v>0</v>
      </c>
      <c r="CK182">
        <f ca="1">IF(AND($B182&gt;0,SUM(CK$3:CK181)=0,SUM($H182:CJ182)=0),$B182,0)</f>
        <v>0</v>
      </c>
      <c r="CL182">
        <f ca="1">IF(AND($B182&gt;0,SUM(CL$3:CL181)=0,SUM($H182:CK182)=0),$B182,0)</f>
        <v>0</v>
      </c>
      <c r="CM182">
        <f ca="1">IF(AND($B182&gt;0,SUM(CM$3:CM181)=0,SUM($H182:CL182)=0),$B182,0)</f>
        <v>0</v>
      </c>
      <c r="CN182">
        <f ca="1">IF(AND($B182&gt;0,SUM(CN$3:CN181)=0,SUM($H182:CM182)=0),$B182,0)</f>
        <v>0</v>
      </c>
      <c r="CO182">
        <f ca="1">IF(AND($B182&gt;0,SUM(CO$3:CO181)=0,SUM($H182:CN182)=0),$B182,0)</f>
        <v>0</v>
      </c>
      <c r="CP182">
        <f ca="1">IF(AND($B182&gt;0,SUM(CP$3:CP181)=0,SUM($H182:CO182)=0),$B182,0)</f>
        <v>0</v>
      </c>
      <c r="CQ182">
        <f ca="1">IF(AND($B182&gt;0,SUM(CQ$3:CQ181)=0,SUM($H182:CP182)=0),$B182,0)</f>
        <v>0</v>
      </c>
      <c r="CR182">
        <f ca="1">IF(AND($B182&gt;0,SUM(CR$3:CR181)=0,SUM($H182:CQ182)=0),$B182,0)</f>
        <v>0</v>
      </c>
      <c r="CS182">
        <f ca="1">IF(AND($B182&gt;0,SUM(CS$3:CS181)=0,SUM($H182:CR182)=0),$B182,0)</f>
        <v>0</v>
      </c>
      <c r="CT182">
        <f ca="1">IF(AND($B182&gt;0,SUM(CT$3:CT181)=0,SUM($H182:CS182)=0),$B182,0)</f>
        <v>0</v>
      </c>
      <c r="CU182">
        <f ca="1">IF(AND($B182&gt;0,SUM(CU$3:CU181)=0,SUM($H182:CT182)=0),$B182,0)</f>
        <v>0</v>
      </c>
      <c r="CV182">
        <f ca="1">IF(AND($B182&gt;0,SUM(CV$3:CV181)=0,SUM($H182:CU182)=0),$B182,0)</f>
        <v>0</v>
      </c>
      <c r="CW182">
        <f ca="1">IF(AND($B182&gt;0,SUM(CW$3:CW181)=0,SUM($H182:CV182)=0),$B182,0)</f>
        <v>0</v>
      </c>
      <c r="CX182">
        <f ca="1">IF(AND($B182&gt;0,SUM(CX$3:CX181)=0,SUM($H182:CW182)=0),$B182,0)</f>
        <v>0</v>
      </c>
      <c r="CY182">
        <f ca="1">IF(AND($B182&gt;0,SUM(CY$3:CY181)=0,SUM($H182:CX182)=0),$B182,0)</f>
        <v>0</v>
      </c>
      <c r="CZ182">
        <f ca="1">IF(AND($B182&gt;0,SUM(CZ$3:CZ181)=0,SUM($H182:CY182)=0),$B182,0)</f>
        <v>0</v>
      </c>
      <c r="DA182">
        <f ca="1">IF(AND($B182&gt;0,SUM(DA$3:DA181)=0,SUM($H182:CZ182)=0),$B182,0)</f>
        <v>0</v>
      </c>
      <c r="DB182">
        <f ca="1">IF(AND($B182&gt;0,SUM(DB$3:DB181)=0,SUM($H182:DA182)=0),$B182,0)</f>
        <v>0</v>
      </c>
      <c r="DC182">
        <f ca="1">IF(AND($B182&gt;0,SUM(DC$3:DC181)=0,SUM($H182:DB182)=0),$B182,0)</f>
        <v>0</v>
      </c>
      <c r="DD182">
        <f ca="1">IF(AND($B182&gt;0,SUM(DD$3:DD181)=0,SUM($H182:DC182)=0),$B182,0)</f>
        <v>0</v>
      </c>
      <c r="DE182">
        <f ca="1">IF(AND($B182&gt;0,SUM(DE$3:DE181)=0,SUM($H182:DD182)=0),$B182,0)</f>
        <v>0</v>
      </c>
      <c r="DF182">
        <f ca="1">IF(AND($B182&gt;0,SUM(DF$3:DF181)=0,SUM($H182:DE182)=0),$B182,0)</f>
        <v>0</v>
      </c>
      <c r="DG182">
        <f ca="1">IF(AND($B182&gt;0,SUM(DG$3:DG181)=0,SUM($H182:DF182)=0),$B182,0)</f>
        <v>0</v>
      </c>
      <c r="DH182">
        <f ca="1">IF(AND($B182&gt;0,SUM(DH$3:DH181)=0,SUM($H182:DG182)=0),$B182,0)</f>
        <v>0</v>
      </c>
      <c r="DI182">
        <f ca="1">IF(AND($B182&gt;0,SUM(DI$3:DI181)=0,SUM($H182:DH182)=0),$B182,0)</f>
        <v>0</v>
      </c>
      <c r="DJ182">
        <f ca="1">IF(AND($B182&gt;0,SUM(DJ$3:DJ181)=0,SUM($H182:DI182)=0),$B182,0)</f>
        <v>0</v>
      </c>
      <c r="DK182">
        <f ca="1">IF(AND($B182&gt;0,SUM(DK$3:DK181)=0,SUM($H182:DJ182)=0),$B182,0)</f>
        <v>0</v>
      </c>
      <c r="DL182">
        <f ca="1">IF(AND($B182&gt;0,SUM(DL$3:DL181)=0,SUM($H182:DK182)=0),$B182,0)</f>
        <v>0</v>
      </c>
      <c r="DM182">
        <f ca="1">IF(AND($B182&gt;0,SUM(DM$3:DM181)=0,SUM($H182:DL182)=0),$B182,0)</f>
        <v>0</v>
      </c>
      <c r="DN182">
        <f ca="1">IF(AND($B182&gt;0,SUM(DN$3:DN181)=0,SUM($H182:DM182)=0),$B182,0)</f>
        <v>0</v>
      </c>
      <c r="DO182">
        <f ca="1">IF(AND($B182&gt;0,SUM(DO$3:DO181)=0,SUM($H182:DN182)=0),$B182,0)</f>
        <v>0</v>
      </c>
      <c r="DP182">
        <f ca="1">IF(AND($B182&gt;0,SUM(DP$3:DP181)=0,SUM($H182:DO182)=0),$B182,0)</f>
        <v>0</v>
      </c>
      <c r="DQ182">
        <f ca="1">IF(AND($B182&gt;0,SUM(DQ$3:DQ181)=0,SUM($H182:DP182)=0),$B182,0)</f>
        <v>0</v>
      </c>
      <c r="DR182">
        <f ca="1">IF(AND($B182&gt;0,SUM(DR$3:DR181)=0,SUM($H182:DQ182)=0),$B182,0)</f>
        <v>0</v>
      </c>
      <c r="DS182">
        <f ca="1">IF(AND($B182&gt;0,SUM(DS$3:DS181)=0,SUM($H182:DR182)=0),$B182,0)</f>
        <v>0</v>
      </c>
      <c r="DT182">
        <f ca="1">IF(AND($B182&gt;0,SUM(DT$3:DT181)=0,SUM($H182:DS182)=0),$B182,0)</f>
        <v>0</v>
      </c>
      <c r="DU182">
        <f ca="1">IF(AND($B182&gt;0,SUM(DU$3:DU181)=0,SUM($H182:DT182)=0),$B182,0)</f>
        <v>0</v>
      </c>
      <c r="DV182">
        <f ca="1">IF(AND($B182&gt;0,SUM(DV$3:DV181)=0,SUM($H182:DU182)=0),$B182,0)</f>
        <v>0</v>
      </c>
      <c r="DW182">
        <f ca="1">IF(AND($B182&gt;0,SUM(DW$3:DW181)=0,SUM($H182:DV182)=0),$B182,0)</f>
        <v>0</v>
      </c>
      <c r="DX182">
        <f ca="1">IF(AND($B182&gt;0,SUM(DX$3:DX181)=0,SUM($H182:DW182)=0),$B182,0)</f>
        <v>0</v>
      </c>
      <c r="DY182">
        <f ca="1">IF(AND($B182&gt;0,SUM(DY$3:DY181)=0,SUM($H182:DX182)=0),$B182,0)</f>
        <v>0</v>
      </c>
      <c r="DZ182">
        <f ca="1">IF(AND($B182&gt;0,SUM(DZ$3:DZ181)=0,SUM($H182:DY182)=0),$B182,0)</f>
        <v>0</v>
      </c>
      <c r="EA182">
        <f ca="1">IF(AND($B182&gt;0,SUM(EA$3:EA181)=0,SUM($H182:DZ182)=0),$B182,0)</f>
        <v>0</v>
      </c>
      <c r="EB182">
        <f ca="1">IF(AND($B182&gt;0,SUM(EB$3:EB181)=0,SUM($H182:EA182)=0),$B182,0)</f>
        <v>0</v>
      </c>
      <c r="EC182">
        <f ca="1">IF(AND($B182&gt;0,SUM(EC$3:EC181)=0,SUM($H182:EB182)=0),$B182,0)</f>
        <v>0</v>
      </c>
      <c r="ED182">
        <f ca="1">IF(AND($B182&gt;0,SUM(ED$3:ED181)=0,SUM($H182:EC182)=0),$B182,0)</f>
        <v>0</v>
      </c>
      <c r="EE182">
        <f ca="1">IF(AND($B182&gt;0,SUM(EE$3:EE181)=0,SUM($H182:ED182)=0),$B182,0)</f>
        <v>0</v>
      </c>
      <c r="EF182">
        <f ca="1">IF(AND($B182&gt;0,SUM(EF$3:EF181)=0,SUM($H182:EE182)=0),$B182,0)</f>
        <v>0</v>
      </c>
      <c r="EG182">
        <f ca="1">IF(AND($B182&gt;0,SUM(EG$3:EG181)=0,SUM($H182:EF182)=0),$B182,0)</f>
        <v>0</v>
      </c>
      <c r="EH182">
        <f ca="1">IF(AND($B182&gt;0,SUM(EH$3:EH181)=0,SUM($H182:EG182)=0),$B182,0)</f>
        <v>0</v>
      </c>
      <c r="EI182">
        <f ca="1">IF(AND($B182&gt;0,SUM(EI$3:EI181)=0,SUM($H182:EH182)=0),$B182,0)</f>
        <v>0</v>
      </c>
      <c r="EJ182">
        <f ca="1">IF(AND($B182&gt;0,SUM(EJ$3:EJ181)=0,SUM($H182:EI182)=0),$B182,0)</f>
        <v>0</v>
      </c>
      <c r="EK182">
        <f ca="1">IF(AND($B182&gt;0,SUM(EK$3:EK181)=0,SUM($H182:EJ182)=0),$B182,0)</f>
        <v>0</v>
      </c>
      <c r="EL182">
        <f ca="1">IF(AND($B182&gt;0,SUM(EL$3:EL181)=0,SUM($H182:EK182)=0),$B182,0)</f>
        <v>0</v>
      </c>
      <c r="EM182">
        <f ca="1">IF(AND($B182&gt;0,SUM(EM$3:EM181)=0,SUM($H182:EL182)=0),$B182,0)</f>
        <v>0</v>
      </c>
      <c r="EN182">
        <f ca="1">IF(AND($B182&gt;0,SUM(EN$3:EN181)=0,SUM($H182:EM182)=0),$B182,0)</f>
        <v>0</v>
      </c>
      <c r="EO182">
        <f ca="1">IF(AND($B182&gt;0,SUM(EO$3:EO181)=0,SUM($H182:EN182)=0),$B182,0)</f>
        <v>0</v>
      </c>
      <c r="EP182">
        <f ca="1">IF(AND($B182&gt;0,SUM(EP$3:EP181)=0,SUM($H182:EO182)=0),$B182,0)</f>
        <v>0</v>
      </c>
      <c r="EQ182">
        <f ca="1">IF(AND($B182&gt;0,SUM(EQ$3:EQ181)=0,SUM($H182:EP182)=0),$B182,0)</f>
        <v>0</v>
      </c>
      <c r="ER182">
        <f ca="1">IF(AND($B182&gt;0,SUM(ER$3:ER181)=0,SUM($H182:EQ182)=0),$B182,0)</f>
        <v>0</v>
      </c>
      <c r="ES182">
        <f ca="1">IF(AND($B182&gt;0,SUM(ES$3:ES181)=0,SUM($H182:ER182)=0),$B182,0)</f>
        <v>0</v>
      </c>
      <c r="ET182">
        <f ca="1">IF(AND($B182&gt;0,SUM(ET$3:ET181)=0,SUM($H182:ES182)=0),$B182,0)</f>
        <v>0</v>
      </c>
      <c r="EU182">
        <f ca="1">IF(AND($B182&gt;0,SUM(EU$3:EU181)=0,SUM($H182:ET182)=0),$B182,0)</f>
        <v>0</v>
      </c>
      <c r="EV182">
        <f ca="1">IF(AND($B182&gt;0,SUM(EV$3:EV181)=0,SUM($H182:EU182)=0),$B182,0)</f>
        <v>0</v>
      </c>
      <c r="EW182">
        <f ca="1">IF(AND($B182&gt;0,SUM(EW$3:EW181)=0,SUM($H182:EV182)=0),$B182,0)</f>
        <v>0</v>
      </c>
      <c r="EX182">
        <f ca="1">IF(AND($B182&gt;0,SUM(EX$3:EX181)=0,SUM($H182:EW182)=0),$B182,0)</f>
        <v>0</v>
      </c>
      <c r="EY182">
        <f ca="1">IF(AND($B182&gt;0,SUM(EY$3:EY181)=0,SUM($H182:EX182)=0),$B182,0)</f>
        <v>0</v>
      </c>
      <c r="EZ182">
        <f ca="1">IF(AND($B182&gt;0,SUM(EZ$3:EZ181)=0,SUM($H182:EY182)=0),$B182,0)</f>
        <v>0</v>
      </c>
      <c r="FA182">
        <f ca="1">IF(AND($B182&gt;0,SUM(FA$3:FA181)=0,SUM($H182:EZ182)=0),$B182,0)</f>
        <v>0</v>
      </c>
      <c r="FB182">
        <f ca="1">IF(AND($B182&gt;0,SUM(FB$3:FB181)=0,SUM($H182:FA182)=0),$B182,0)</f>
        <v>0</v>
      </c>
      <c r="FC182">
        <f ca="1">IF(AND($B182&gt;0,SUM(FC$3:FC181)=0,SUM($H182:FB182)=0),$B182,0)</f>
        <v>0</v>
      </c>
      <c r="FD182">
        <f ca="1">IF(AND($B182&gt;0,SUM(FD$3:FD181)=0,SUM($H182:FC182)=0),$B182,0)</f>
        <v>0</v>
      </c>
      <c r="FE182">
        <f ca="1">IF(AND($B182&gt;0,SUM(FE$3:FE181)=0,SUM($H182:FD182)=0),$B182,0)</f>
        <v>0</v>
      </c>
      <c r="FF182">
        <f ca="1">IF(AND($B182&gt;0,SUM(FF$3:FF181)=0,SUM($H182:FE182)=0),$B182,0)</f>
        <v>0</v>
      </c>
      <c r="FG182">
        <f ca="1">IF(AND($B182&gt;0,SUM(FG$3:FG181)=0,SUM($H182:FF182)=0),$B182,0)</f>
        <v>0</v>
      </c>
      <c r="FH182">
        <f ca="1">IF(AND($B182&gt;0,SUM(FH$3:FH181)=0,SUM($H182:FG182)=0),$B182,0)</f>
        <v>0</v>
      </c>
      <c r="FI182">
        <f ca="1">IF(AND($B182&gt;0,SUM(FI$3:FI181)=0,SUM($H182:FH182)=0),$B182,0)</f>
        <v>0</v>
      </c>
      <c r="FJ182">
        <f ca="1">IF(AND($B182&gt;0,SUM(FJ$3:FJ181)=0,SUM($H182:FI182)=0),$B182,0)</f>
        <v>0</v>
      </c>
      <c r="FK182">
        <f ca="1">IF(AND($B182&gt;0,SUM(FK$3:FK181)=0,SUM($H182:FJ182)=0),$B182,0)</f>
        <v>0</v>
      </c>
      <c r="FL182">
        <f ca="1">IF(AND($B182&gt;0,SUM(FL$3:FL181)=0,SUM($H182:FK182)=0),$B182,0)</f>
        <v>0</v>
      </c>
      <c r="FM182">
        <f ca="1">IF(AND($B182&gt;0,SUM(FM$3:FM181)=0,SUM($H182:FL182)=0),$B182,0)</f>
        <v>0</v>
      </c>
      <c r="FN182">
        <f ca="1">IF(AND($B182&gt;0,SUM(FN$3:FN181)=0,SUM($H182:FM182)=0),$B182,0)</f>
        <v>0</v>
      </c>
      <c r="FS182" s="67" t="str">
        <f ca="1">ValintaohjelmaCentral!$C58</f>
        <v>0</v>
      </c>
      <c r="FT182" s="352"/>
      <c r="FU182" s="353"/>
      <c r="FV182" s="374">
        <f>ValintaohjelmaCentral!$G58</f>
        <v>0</v>
      </c>
      <c r="FY182" s="67" t="str">
        <f ca="1">ValintaohjelmaCentral!$C58</f>
        <v>0</v>
      </c>
      <c r="FZ182" s="352"/>
      <c r="GA182" s="353"/>
      <c r="GB182" s="374">
        <f>ValintaohjelmaCentral!$G58</f>
        <v>0</v>
      </c>
      <c r="GE182" s="67" t="str">
        <f ca="1">ValintaohjelmaCentral!$C58</f>
        <v>0</v>
      </c>
      <c r="GF182" s="352"/>
      <c r="GG182" s="353"/>
      <c r="GH182" s="374">
        <f>ValintaohjelmaCentral!$G58</f>
        <v>0</v>
      </c>
    </row>
    <row r="183" spans="1:190" ht="15.75" hidden="1" thickBot="1" x14ac:dyDescent="0.3">
      <c r="A183">
        <v>183</v>
      </c>
      <c r="C183" s="240" t="str">
        <f t="shared" ca="1" si="29"/>
        <v>0</v>
      </c>
      <c r="D183" s="240">
        <f t="shared" ca="1" si="29"/>
        <v>0</v>
      </c>
      <c r="E183" s="240">
        <f t="shared" ca="1" si="29"/>
        <v>0</v>
      </c>
      <c r="F183" s="240">
        <f t="shared" ca="1" si="29"/>
        <v>0</v>
      </c>
      <c r="G183" s="47" t="e">
        <f>INDEX($I$2:$FN$2,ROWS(G$2:G183))</f>
        <v>#REF!</v>
      </c>
      <c r="H183">
        <v>0</v>
      </c>
      <c r="I183">
        <f ca="1">IF(AND($B183&gt;0,SUM(I$3:I182)=0,SUM($H183:H183)=0),$B183,0)</f>
        <v>0</v>
      </c>
      <c r="J183">
        <f ca="1">IF(AND($B183&gt;0,SUM(J$3:J182)=0,SUM($H183:I183)=0),$B183,0)</f>
        <v>0</v>
      </c>
      <c r="K183">
        <f ca="1">IF(AND($B183&gt;0,SUM(K$3:K182)=0,SUM($H183:J183)=0),$B183,0)</f>
        <v>0</v>
      </c>
      <c r="L183">
        <f ca="1">IF(AND($B183&gt;0,SUM(L$3:L182)=0,SUM($H183:K183)=0),$B183,0)</f>
        <v>0</v>
      </c>
      <c r="M183">
        <f ca="1">IF(AND($B183&gt;0,SUM(M$3:M182)=0,SUM($H183:L183)=0),$B183,0)</f>
        <v>0</v>
      </c>
      <c r="N183">
        <f ca="1">IF(AND($B183&gt;0,SUM(N$3:N182)=0,SUM($H183:M183)=0),$B183,0)</f>
        <v>0</v>
      </c>
      <c r="O183">
        <f ca="1">IF(AND($B183&gt;0,SUM(O$3:O182)=0,SUM($H183:N183)=0),$B183,0)</f>
        <v>0</v>
      </c>
      <c r="P183">
        <f ca="1">IF(AND($B183&gt;0,SUM(P$3:P182)=0,SUM($H183:O183)=0),$B183,0)</f>
        <v>0</v>
      </c>
      <c r="Q183">
        <f ca="1">IF(AND($B183&gt;0,SUM(Q$3:Q182)=0,SUM($H183:P183)=0),$B183,0)</f>
        <v>0</v>
      </c>
      <c r="R183">
        <f ca="1">IF(AND($B183&gt;0,SUM(R$3:R182)=0,SUM($H183:Q183)=0),$B183,0)</f>
        <v>0</v>
      </c>
      <c r="S183">
        <f ca="1">IF(AND($B183&gt;0,SUM(S$3:S182)=0,SUM($H183:R183)=0),$B183,0)</f>
        <v>0</v>
      </c>
      <c r="T183">
        <f ca="1">IF(AND($B183&gt;0,SUM(T$3:T182)=0,SUM($H183:S183)=0),$B183,0)</f>
        <v>0</v>
      </c>
      <c r="U183">
        <f ca="1">IF(AND($B183&gt;0,SUM(U$3:U182)=0,SUM($H183:T183)=0),$B183,0)</f>
        <v>0</v>
      </c>
      <c r="V183">
        <f ca="1">IF(AND($B183&gt;0,SUM(V$3:V182)=0,SUM($H183:U183)=0),$B183,0)</f>
        <v>0</v>
      </c>
      <c r="W183">
        <f ca="1">IF(AND($B183&gt;0,SUM(W$3:W182)=0,SUM($H183:V183)=0),$B183,0)</f>
        <v>0</v>
      </c>
      <c r="X183">
        <f ca="1">IF(AND($B183&gt;0,SUM(X$3:X182)=0,SUM($H183:W183)=0),$B183,0)</f>
        <v>0</v>
      </c>
      <c r="Y183">
        <f ca="1">IF(AND($B183&gt;0,SUM(Y$3:Y182)=0,SUM($H183:X183)=0),$B183,0)</f>
        <v>0</v>
      </c>
      <c r="Z183">
        <f ca="1">IF(AND($B183&gt;0,SUM(Z$3:Z182)=0,SUM($H183:Y183)=0),$B183,0)</f>
        <v>0</v>
      </c>
      <c r="AA183">
        <f ca="1">IF(AND($B183&gt;0,SUM(AA$3:AA182)=0,SUM($H183:Z183)=0),$B183,0)</f>
        <v>0</v>
      </c>
      <c r="AB183">
        <f ca="1">IF(AND($B183&gt;0,SUM(AB$3:AB182)=0,SUM($H183:AA183)=0),$B183,0)</f>
        <v>0</v>
      </c>
      <c r="AC183">
        <f ca="1">IF(AND($B183&gt;0,SUM(AC$3:AC182)=0,SUM($H183:AB183)=0),$B183,0)</f>
        <v>0</v>
      </c>
      <c r="AD183">
        <f ca="1">IF(AND($B183&gt;0,SUM(AD$3:AD182)=0,SUM($H183:AC183)=0),$B183,0)</f>
        <v>0</v>
      </c>
      <c r="AE183">
        <f ca="1">IF(AND($B183&gt;0,SUM(AE$3:AE182)=0,SUM($H183:AD183)=0),$B183,0)</f>
        <v>0</v>
      </c>
      <c r="AF183">
        <f ca="1">IF(AND($B183&gt;0,SUM(AF$3:AF182)=0,SUM($H183:AE183)=0),$B183,0)</f>
        <v>0</v>
      </c>
      <c r="AG183">
        <f ca="1">IF(AND($B183&gt;0,SUM(AG$3:AG182)=0,SUM($H183:AF183)=0),$B183,0)</f>
        <v>0</v>
      </c>
      <c r="AH183">
        <f ca="1">IF(AND($B183&gt;0,SUM(AH$3:AH182)=0,SUM($H183:AG183)=0),$B183,0)</f>
        <v>0</v>
      </c>
      <c r="AI183">
        <f ca="1">IF(AND($B183&gt;0,SUM(AI$3:AI182)=0,SUM($H183:AH183)=0),$B183,0)</f>
        <v>0</v>
      </c>
      <c r="AJ183">
        <f ca="1">IF(AND($B183&gt;0,SUM(AJ$3:AJ182)=0,SUM($H183:AI183)=0),$B183,0)</f>
        <v>0</v>
      </c>
      <c r="AK183">
        <f ca="1">IF(AND($B183&gt;0,SUM(AK$3:AK182)=0,SUM($H183:AJ183)=0),$B183,0)</f>
        <v>0</v>
      </c>
      <c r="AL183">
        <f ca="1">IF(AND($B183&gt;0,SUM(AL$3:AL182)=0,SUM($H183:AK183)=0),$B183,0)</f>
        <v>0</v>
      </c>
      <c r="AM183">
        <f ca="1">IF(AND($B183&gt;0,SUM(AM$3:AM182)=0,SUM($H183:AL183)=0),$B183,0)</f>
        <v>0</v>
      </c>
      <c r="AN183">
        <f ca="1">IF(AND($B183&gt;0,SUM(AN$3:AN182)=0,SUM($H183:AM183)=0),$B183,0)</f>
        <v>0</v>
      </c>
      <c r="AO183">
        <f ca="1">IF(AND($B183&gt;0,SUM(AO$3:AO182)=0,SUM($H183:AN183)=0),$B183,0)</f>
        <v>0</v>
      </c>
      <c r="AP183">
        <f ca="1">IF(AND($B183&gt;0,SUM(AP$3:AP182)=0,SUM($H183:AO183)=0),$B183,0)</f>
        <v>0</v>
      </c>
      <c r="AQ183">
        <f ca="1">IF(AND($B183&gt;0,SUM(AQ$3:AQ182)=0,SUM($H183:AP183)=0),$B183,0)</f>
        <v>0</v>
      </c>
      <c r="AR183">
        <f ca="1">IF(AND($B183&gt;0,SUM(AR$3:AR182)=0,SUM($H183:AQ183)=0),$B183,0)</f>
        <v>0</v>
      </c>
      <c r="AS183">
        <f ca="1">IF(AND($B183&gt;0,SUM(AS$3:AS182)=0,SUM($H183:AR183)=0),$B183,0)</f>
        <v>0</v>
      </c>
      <c r="AT183">
        <f ca="1">IF(AND($B183&gt;0,SUM(AT$3:AT182)=0,SUM($H183:AS183)=0),$B183,0)</f>
        <v>0</v>
      </c>
      <c r="AU183">
        <f ca="1">IF(AND($B183&gt;0,SUM(AU$3:AU182)=0,SUM($H183:AT183)=0),$B183,0)</f>
        <v>0</v>
      </c>
      <c r="AV183">
        <f ca="1">IF(AND($B183&gt;0,SUM(AV$3:AV182)=0,SUM($H183:AU183)=0),$B183,0)</f>
        <v>0</v>
      </c>
      <c r="AW183">
        <f ca="1">IF(AND($B183&gt;0,SUM(AW$3:AW182)=0,SUM($H183:AV183)=0),$B183,0)</f>
        <v>0</v>
      </c>
      <c r="AX183">
        <f ca="1">IF(AND($B183&gt;0,SUM(AX$3:AX182)=0,SUM($H183:AW183)=0),$B183,0)</f>
        <v>0</v>
      </c>
      <c r="AY183">
        <f ca="1">IF(AND($B183&gt;0,SUM(AY$3:AY182)=0,SUM($H183:AX183)=0),$B183,0)</f>
        <v>0</v>
      </c>
      <c r="AZ183">
        <f ca="1">IF(AND($B183&gt;0,SUM(AZ$3:AZ182)=0,SUM($H183:AY183)=0),$B183,0)</f>
        <v>0</v>
      </c>
      <c r="BA183">
        <f ca="1">IF(AND($B183&gt;0,SUM(BA$3:BA182)=0,SUM($H183:AZ183)=0),$B183,0)</f>
        <v>0</v>
      </c>
      <c r="BB183">
        <f ca="1">IF(AND($B183&gt;0,SUM(BB$3:BB182)=0,SUM($H183:BA183)=0),$B183,0)</f>
        <v>0</v>
      </c>
      <c r="BC183">
        <f ca="1">IF(AND($B183&gt;0,SUM(BC$3:BC182)=0,SUM($H183:BB183)=0),$B183,0)</f>
        <v>0</v>
      </c>
      <c r="BD183">
        <f ca="1">IF(AND($B183&gt;0,SUM(BD$3:BD182)=0,SUM($H183:BC183)=0),$B183,0)</f>
        <v>0</v>
      </c>
      <c r="BE183">
        <f ca="1">IF(AND($B183&gt;0,SUM(BE$3:BE182)=0,SUM($H183:BD183)=0),$B183,0)</f>
        <v>0</v>
      </c>
      <c r="BF183">
        <f ca="1">IF(AND($B183&gt;0,SUM(BF$3:BF182)=0,SUM($H183:BE183)=0),$B183,0)</f>
        <v>0</v>
      </c>
      <c r="BG183">
        <f ca="1">IF(AND($B183&gt;0,SUM(BG$3:BG182)=0,SUM($H183:BF183)=0),$B183,0)</f>
        <v>0</v>
      </c>
      <c r="BH183">
        <f ca="1">IF(AND($B183&gt;0,SUM(BH$3:BH182)=0,SUM($H183:BG183)=0),$B183,0)</f>
        <v>0</v>
      </c>
      <c r="BI183">
        <f ca="1">IF(AND($B183&gt;0,SUM(BI$3:BI182)=0,SUM($H183:BH183)=0),$B183,0)</f>
        <v>0</v>
      </c>
      <c r="BJ183">
        <f ca="1">IF(AND($B183&gt;0,SUM(BJ$3:BJ182)=0,SUM($H183:BI183)=0),$B183,0)</f>
        <v>0</v>
      </c>
      <c r="BK183">
        <f ca="1">IF(AND($B183&gt;0,SUM(BK$3:BK182)=0,SUM($H183:BJ183)=0),$B183,0)</f>
        <v>0</v>
      </c>
      <c r="BL183">
        <f ca="1">IF(AND($B183&gt;0,SUM(BL$3:BL182)=0,SUM($H183:BK183)=0),$B183,0)</f>
        <v>0</v>
      </c>
      <c r="BM183">
        <f ca="1">IF(AND($B183&gt;0,SUM(BM$3:BM182)=0,SUM($H183:BL183)=0),$B183,0)</f>
        <v>0</v>
      </c>
      <c r="BN183">
        <f ca="1">IF(AND($B183&gt;0,SUM(BN$3:BN182)=0,SUM($H183:BM183)=0),$B183,0)</f>
        <v>0</v>
      </c>
      <c r="BO183">
        <f ca="1">IF(AND($B183&gt;0,SUM(BO$3:BO182)=0,SUM($H183:BN183)=0),$B183,0)</f>
        <v>0</v>
      </c>
      <c r="BP183">
        <f ca="1">IF(AND($B183&gt;0,SUM(BP$3:BP182)=0,SUM($H183:BO183)=0),$B183,0)</f>
        <v>0</v>
      </c>
      <c r="BQ183">
        <f ca="1">IF(AND($B183&gt;0,SUM(BQ$3:BQ182)=0,SUM($H183:BP183)=0),$B183,0)</f>
        <v>0</v>
      </c>
      <c r="BR183">
        <f ca="1">IF(AND($B183&gt;0,SUM(BR$3:BR182)=0,SUM($H183:BQ183)=0),$B183,0)</f>
        <v>0</v>
      </c>
      <c r="BS183">
        <f ca="1">IF(AND($B183&gt;0,SUM(BS$3:BS182)=0,SUM($H183:BR183)=0),$B183,0)</f>
        <v>0</v>
      </c>
      <c r="BT183">
        <f ca="1">IF(AND($B183&gt;0,SUM(BT$3:BT182)=0,SUM($H183:BS183)=0),$B183,0)</f>
        <v>0</v>
      </c>
      <c r="BU183">
        <f ca="1">IF(AND($B183&gt;0,SUM(BU$3:BU182)=0,SUM($H183:BT183)=0),$B183,0)</f>
        <v>0</v>
      </c>
      <c r="BV183">
        <f ca="1">IF(AND($B183&gt;0,SUM(BV$3:BV182)=0,SUM($H183:BU183)=0),$B183,0)</f>
        <v>0</v>
      </c>
      <c r="BW183">
        <f ca="1">IF(AND($B183&gt;0,SUM(BW$3:BW182)=0,SUM($H183:BV183)=0),$B183,0)</f>
        <v>0</v>
      </c>
      <c r="BX183">
        <f ca="1">IF(AND($B183&gt;0,SUM(BX$3:BX182)=0,SUM($H183:BW183)=0),$B183,0)</f>
        <v>0</v>
      </c>
      <c r="BY183">
        <f ca="1">IF(AND($B183&gt;0,SUM(BY$3:BY182)=0,SUM($H183:BX183)=0),$B183,0)</f>
        <v>0</v>
      </c>
      <c r="BZ183">
        <f ca="1">IF(AND($B183&gt;0,SUM(BZ$3:BZ182)=0,SUM($H183:BY183)=0),$B183,0)</f>
        <v>0</v>
      </c>
      <c r="CA183">
        <f ca="1">IF(AND($B183&gt;0,SUM(CA$3:CA182)=0,SUM($H183:BZ183)=0),$B183,0)</f>
        <v>0</v>
      </c>
      <c r="CB183">
        <f ca="1">IF(AND($B183&gt;0,SUM(CB$3:CB182)=0,SUM($H183:CA183)=0),$B183,0)</f>
        <v>0</v>
      </c>
      <c r="CC183">
        <f ca="1">IF(AND($B183&gt;0,SUM(CC$3:CC182)=0,SUM($H183:CB183)=0),$B183,0)</f>
        <v>0</v>
      </c>
      <c r="CD183">
        <f ca="1">IF(AND($B183&gt;0,SUM(CD$3:CD182)=0,SUM($H183:CC183)=0),$B183,0)</f>
        <v>0</v>
      </c>
      <c r="CE183">
        <f ca="1">IF(AND($B183&gt;0,SUM(CE$3:CE182)=0,SUM($H183:CD183)=0),$B183,0)</f>
        <v>0</v>
      </c>
      <c r="CF183">
        <f ca="1">IF(AND($B183&gt;0,SUM(CF$3:CF182)=0,SUM($H183:CE183)=0),$B183,0)</f>
        <v>0</v>
      </c>
      <c r="CG183">
        <f ca="1">IF(AND($B183&gt;0,SUM(CG$3:CG182)=0,SUM($H183:CF183)=0),$B183,0)</f>
        <v>0</v>
      </c>
      <c r="CH183">
        <f ca="1">IF(AND($B183&gt;0,SUM(CH$3:CH182)=0,SUM($H183:CG183)=0),$B183,0)</f>
        <v>0</v>
      </c>
      <c r="CI183">
        <f ca="1">IF(AND($B183&gt;0,SUM(CI$3:CI182)=0,SUM($H183:CH183)=0),$B183,0)</f>
        <v>0</v>
      </c>
      <c r="CJ183">
        <f ca="1">IF(AND($B183&gt;0,SUM(CJ$3:CJ182)=0,SUM($H183:CI183)=0),$B183,0)</f>
        <v>0</v>
      </c>
      <c r="CK183">
        <f ca="1">IF(AND($B183&gt;0,SUM(CK$3:CK182)=0,SUM($H183:CJ183)=0),$B183,0)</f>
        <v>0</v>
      </c>
      <c r="CL183">
        <f ca="1">IF(AND($B183&gt;0,SUM(CL$3:CL182)=0,SUM($H183:CK183)=0),$B183,0)</f>
        <v>0</v>
      </c>
      <c r="CM183">
        <f ca="1">IF(AND($B183&gt;0,SUM(CM$3:CM182)=0,SUM($H183:CL183)=0),$B183,0)</f>
        <v>0</v>
      </c>
      <c r="CN183">
        <f ca="1">IF(AND($B183&gt;0,SUM(CN$3:CN182)=0,SUM($H183:CM183)=0),$B183,0)</f>
        <v>0</v>
      </c>
      <c r="CO183">
        <f ca="1">IF(AND($B183&gt;0,SUM(CO$3:CO182)=0,SUM($H183:CN183)=0),$B183,0)</f>
        <v>0</v>
      </c>
      <c r="CP183">
        <f ca="1">IF(AND($B183&gt;0,SUM(CP$3:CP182)=0,SUM($H183:CO183)=0),$B183,0)</f>
        <v>0</v>
      </c>
      <c r="CQ183">
        <f ca="1">IF(AND($B183&gt;0,SUM(CQ$3:CQ182)=0,SUM($H183:CP183)=0),$B183,0)</f>
        <v>0</v>
      </c>
      <c r="CR183">
        <f ca="1">IF(AND($B183&gt;0,SUM(CR$3:CR182)=0,SUM($H183:CQ183)=0),$B183,0)</f>
        <v>0</v>
      </c>
      <c r="CS183">
        <f ca="1">IF(AND($B183&gt;0,SUM(CS$3:CS182)=0,SUM($H183:CR183)=0),$B183,0)</f>
        <v>0</v>
      </c>
      <c r="CT183">
        <f ca="1">IF(AND($B183&gt;0,SUM(CT$3:CT182)=0,SUM($H183:CS183)=0),$B183,0)</f>
        <v>0</v>
      </c>
      <c r="CU183">
        <f ca="1">IF(AND($B183&gt;0,SUM(CU$3:CU182)=0,SUM($H183:CT183)=0),$B183,0)</f>
        <v>0</v>
      </c>
      <c r="CV183">
        <f ca="1">IF(AND($B183&gt;0,SUM(CV$3:CV182)=0,SUM($H183:CU183)=0),$B183,0)</f>
        <v>0</v>
      </c>
      <c r="CW183">
        <f ca="1">IF(AND($B183&gt;0,SUM(CW$3:CW182)=0,SUM($H183:CV183)=0),$B183,0)</f>
        <v>0</v>
      </c>
      <c r="CX183">
        <f ca="1">IF(AND($B183&gt;0,SUM(CX$3:CX182)=0,SUM($H183:CW183)=0),$B183,0)</f>
        <v>0</v>
      </c>
      <c r="CY183">
        <f ca="1">IF(AND($B183&gt;0,SUM(CY$3:CY182)=0,SUM($H183:CX183)=0),$B183,0)</f>
        <v>0</v>
      </c>
      <c r="CZ183">
        <f ca="1">IF(AND($B183&gt;0,SUM(CZ$3:CZ182)=0,SUM($H183:CY183)=0),$B183,0)</f>
        <v>0</v>
      </c>
      <c r="DA183">
        <f ca="1">IF(AND($B183&gt;0,SUM(DA$3:DA182)=0,SUM($H183:CZ183)=0),$B183,0)</f>
        <v>0</v>
      </c>
      <c r="DB183">
        <f ca="1">IF(AND($B183&gt;0,SUM(DB$3:DB182)=0,SUM($H183:DA183)=0),$B183,0)</f>
        <v>0</v>
      </c>
      <c r="DC183">
        <f ca="1">IF(AND($B183&gt;0,SUM(DC$3:DC182)=0,SUM($H183:DB183)=0),$B183,0)</f>
        <v>0</v>
      </c>
      <c r="DD183">
        <f ca="1">IF(AND($B183&gt;0,SUM(DD$3:DD182)=0,SUM($H183:DC183)=0),$B183,0)</f>
        <v>0</v>
      </c>
      <c r="DE183">
        <f ca="1">IF(AND($B183&gt;0,SUM(DE$3:DE182)=0,SUM($H183:DD183)=0),$B183,0)</f>
        <v>0</v>
      </c>
      <c r="DF183">
        <f ca="1">IF(AND($B183&gt;0,SUM(DF$3:DF182)=0,SUM($H183:DE183)=0),$B183,0)</f>
        <v>0</v>
      </c>
      <c r="DG183">
        <f ca="1">IF(AND($B183&gt;0,SUM(DG$3:DG182)=0,SUM($H183:DF183)=0),$B183,0)</f>
        <v>0</v>
      </c>
      <c r="DH183">
        <f ca="1">IF(AND($B183&gt;0,SUM(DH$3:DH182)=0,SUM($H183:DG183)=0),$B183,0)</f>
        <v>0</v>
      </c>
      <c r="DI183">
        <f ca="1">IF(AND($B183&gt;0,SUM(DI$3:DI182)=0,SUM($H183:DH183)=0),$B183,0)</f>
        <v>0</v>
      </c>
      <c r="DJ183">
        <f ca="1">IF(AND($B183&gt;0,SUM(DJ$3:DJ182)=0,SUM($H183:DI183)=0),$B183,0)</f>
        <v>0</v>
      </c>
      <c r="DK183">
        <f ca="1">IF(AND($B183&gt;0,SUM(DK$3:DK182)=0,SUM($H183:DJ183)=0),$B183,0)</f>
        <v>0</v>
      </c>
      <c r="DL183">
        <f ca="1">IF(AND($B183&gt;0,SUM(DL$3:DL182)=0,SUM($H183:DK183)=0),$B183,0)</f>
        <v>0</v>
      </c>
      <c r="DM183">
        <f ca="1">IF(AND($B183&gt;0,SUM(DM$3:DM182)=0,SUM($H183:DL183)=0),$B183,0)</f>
        <v>0</v>
      </c>
      <c r="DN183">
        <f ca="1">IF(AND($B183&gt;0,SUM(DN$3:DN182)=0,SUM($H183:DM183)=0),$B183,0)</f>
        <v>0</v>
      </c>
      <c r="DO183">
        <f ca="1">IF(AND($B183&gt;0,SUM(DO$3:DO182)=0,SUM($H183:DN183)=0),$B183,0)</f>
        <v>0</v>
      </c>
      <c r="DP183">
        <f ca="1">IF(AND($B183&gt;0,SUM(DP$3:DP182)=0,SUM($H183:DO183)=0),$B183,0)</f>
        <v>0</v>
      </c>
      <c r="DQ183">
        <f ca="1">IF(AND($B183&gt;0,SUM(DQ$3:DQ182)=0,SUM($H183:DP183)=0),$B183,0)</f>
        <v>0</v>
      </c>
      <c r="DR183">
        <f ca="1">IF(AND($B183&gt;0,SUM(DR$3:DR182)=0,SUM($H183:DQ183)=0),$B183,0)</f>
        <v>0</v>
      </c>
      <c r="DS183">
        <f ca="1">IF(AND($B183&gt;0,SUM(DS$3:DS182)=0,SUM($H183:DR183)=0),$B183,0)</f>
        <v>0</v>
      </c>
      <c r="DT183">
        <f ca="1">IF(AND($B183&gt;0,SUM(DT$3:DT182)=0,SUM($H183:DS183)=0),$B183,0)</f>
        <v>0</v>
      </c>
      <c r="DU183">
        <f ca="1">IF(AND($B183&gt;0,SUM(DU$3:DU182)=0,SUM($H183:DT183)=0),$B183,0)</f>
        <v>0</v>
      </c>
      <c r="DV183">
        <f ca="1">IF(AND($B183&gt;0,SUM(DV$3:DV182)=0,SUM($H183:DU183)=0),$B183,0)</f>
        <v>0</v>
      </c>
      <c r="DW183">
        <f ca="1">IF(AND($B183&gt;0,SUM(DW$3:DW182)=0,SUM($H183:DV183)=0),$B183,0)</f>
        <v>0</v>
      </c>
      <c r="DX183">
        <f ca="1">IF(AND($B183&gt;0,SUM(DX$3:DX182)=0,SUM($H183:DW183)=0),$B183,0)</f>
        <v>0</v>
      </c>
      <c r="DY183">
        <f ca="1">IF(AND($B183&gt;0,SUM(DY$3:DY182)=0,SUM($H183:DX183)=0),$B183,0)</f>
        <v>0</v>
      </c>
      <c r="DZ183">
        <f ca="1">IF(AND($B183&gt;0,SUM(DZ$3:DZ182)=0,SUM($H183:DY183)=0),$B183,0)</f>
        <v>0</v>
      </c>
      <c r="EA183">
        <f ca="1">IF(AND($B183&gt;0,SUM(EA$3:EA182)=0,SUM($H183:DZ183)=0),$B183,0)</f>
        <v>0</v>
      </c>
      <c r="EB183">
        <f ca="1">IF(AND($B183&gt;0,SUM(EB$3:EB182)=0,SUM($H183:EA183)=0),$B183,0)</f>
        <v>0</v>
      </c>
      <c r="EC183">
        <f ca="1">IF(AND($B183&gt;0,SUM(EC$3:EC182)=0,SUM($H183:EB183)=0),$B183,0)</f>
        <v>0</v>
      </c>
      <c r="ED183">
        <f ca="1">IF(AND($B183&gt;0,SUM(ED$3:ED182)=0,SUM($H183:EC183)=0),$B183,0)</f>
        <v>0</v>
      </c>
      <c r="EE183">
        <f ca="1">IF(AND($B183&gt;0,SUM(EE$3:EE182)=0,SUM($H183:ED183)=0),$B183,0)</f>
        <v>0</v>
      </c>
      <c r="EF183">
        <f ca="1">IF(AND($B183&gt;0,SUM(EF$3:EF182)=0,SUM($H183:EE183)=0),$B183,0)</f>
        <v>0</v>
      </c>
      <c r="EG183">
        <f ca="1">IF(AND($B183&gt;0,SUM(EG$3:EG182)=0,SUM($H183:EF183)=0),$B183,0)</f>
        <v>0</v>
      </c>
      <c r="EH183">
        <f ca="1">IF(AND($B183&gt;0,SUM(EH$3:EH182)=0,SUM($H183:EG183)=0),$B183,0)</f>
        <v>0</v>
      </c>
      <c r="EI183">
        <f ca="1">IF(AND($B183&gt;0,SUM(EI$3:EI182)=0,SUM($H183:EH183)=0),$B183,0)</f>
        <v>0</v>
      </c>
      <c r="EJ183">
        <f ca="1">IF(AND($B183&gt;0,SUM(EJ$3:EJ182)=0,SUM($H183:EI183)=0),$B183,0)</f>
        <v>0</v>
      </c>
      <c r="EK183">
        <f ca="1">IF(AND($B183&gt;0,SUM(EK$3:EK182)=0,SUM($H183:EJ183)=0),$B183,0)</f>
        <v>0</v>
      </c>
      <c r="EL183">
        <f ca="1">IF(AND($B183&gt;0,SUM(EL$3:EL182)=0,SUM($H183:EK183)=0),$B183,0)</f>
        <v>0</v>
      </c>
      <c r="EM183">
        <f ca="1">IF(AND($B183&gt;0,SUM(EM$3:EM182)=0,SUM($H183:EL183)=0),$B183,0)</f>
        <v>0</v>
      </c>
      <c r="EN183">
        <f ca="1">IF(AND($B183&gt;0,SUM(EN$3:EN182)=0,SUM($H183:EM183)=0),$B183,0)</f>
        <v>0</v>
      </c>
      <c r="EO183">
        <f ca="1">IF(AND($B183&gt;0,SUM(EO$3:EO182)=0,SUM($H183:EN183)=0),$B183,0)</f>
        <v>0</v>
      </c>
      <c r="EP183">
        <f ca="1">IF(AND($B183&gt;0,SUM(EP$3:EP182)=0,SUM($H183:EO183)=0),$B183,0)</f>
        <v>0</v>
      </c>
      <c r="EQ183">
        <f ca="1">IF(AND($B183&gt;0,SUM(EQ$3:EQ182)=0,SUM($H183:EP183)=0),$B183,0)</f>
        <v>0</v>
      </c>
      <c r="ER183">
        <f ca="1">IF(AND($B183&gt;0,SUM(ER$3:ER182)=0,SUM($H183:EQ183)=0),$B183,0)</f>
        <v>0</v>
      </c>
      <c r="ES183">
        <f ca="1">IF(AND($B183&gt;0,SUM(ES$3:ES182)=0,SUM($H183:ER183)=0),$B183,0)</f>
        <v>0</v>
      </c>
      <c r="ET183">
        <f ca="1">IF(AND($B183&gt;0,SUM(ET$3:ET182)=0,SUM($H183:ES183)=0),$B183,0)</f>
        <v>0</v>
      </c>
      <c r="EU183">
        <f ca="1">IF(AND($B183&gt;0,SUM(EU$3:EU182)=0,SUM($H183:ET183)=0),$B183,0)</f>
        <v>0</v>
      </c>
      <c r="EV183">
        <f ca="1">IF(AND($B183&gt;0,SUM(EV$3:EV182)=0,SUM($H183:EU183)=0),$B183,0)</f>
        <v>0</v>
      </c>
      <c r="EW183">
        <f ca="1">IF(AND($B183&gt;0,SUM(EW$3:EW182)=0,SUM($H183:EV183)=0),$B183,0)</f>
        <v>0</v>
      </c>
      <c r="EX183">
        <f ca="1">IF(AND($B183&gt;0,SUM(EX$3:EX182)=0,SUM($H183:EW183)=0),$B183,0)</f>
        <v>0</v>
      </c>
      <c r="EY183">
        <f ca="1">IF(AND($B183&gt;0,SUM(EY$3:EY182)=0,SUM($H183:EX183)=0),$B183,0)</f>
        <v>0</v>
      </c>
      <c r="EZ183">
        <f ca="1">IF(AND($B183&gt;0,SUM(EZ$3:EZ182)=0,SUM($H183:EY183)=0),$B183,0)</f>
        <v>0</v>
      </c>
      <c r="FA183">
        <f ca="1">IF(AND($B183&gt;0,SUM(FA$3:FA182)=0,SUM($H183:EZ183)=0),$B183,0)</f>
        <v>0</v>
      </c>
      <c r="FB183">
        <f ca="1">IF(AND($B183&gt;0,SUM(FB$3:FB182)=0,SUM($H183:FA183)=0),$B183,0)</f>
        <v>0</v>
      </c>
      <c r="FC183">
        <f ca="1">IF(AND($B183&gt;0,SUM(FC$3:FC182)=0,SUM($H183:FB183)=0),$B183,0)</f>
        <v>0</v>
      </c>
      <c r="FD183">
        <f ca="1">IF(AND($B183&gt;0,SUM(FD$3:FD182)=0,SUM($H183:FC183)=0),$B183,0)</f>
        <v>0</v>
      </c>
      <c r="FE183">
        <f ca="1">IF(AND($B183&gt;0,SUM(FE$3:FE182)=0,SUM($H183:FD183)=0),$B183,0)</f>
        <v>0</v>
      </c>
      <c r="FF183">
        <f ca="1">IF(AND($B183&gt;0,SUM(FF$3:FF182)=0,SUM($H183:FE183)=0),$B183,0)</f>
        <v>0</v>
      </c>
      <c r="FG183">
        <f ca="1">IF(AND($B183&gt;0,SUM(FG$3:FG182)=0,SUM($H183:FF183)=0),$B183,0)</f>
        <v>0</v>
      </c>
      <c r="FH183">
        <f ca="1">IF(AND($B183&gt;0,SUM(FH$3:FH182)=0,SUM($H183:FG183)=0),$B183,0)</f>
        <v>0</v>
      </c>
      <c r="FI183">
        <f ca="1">IF(AND($B183&gt;0,SUM(FI$3:FI182)=0,SUM($H183:FH183)=0),$B183,0)</f>
        <v>0</v>
      </c>
      <c r="FJ183">
        <f ca="1">IF(AND($B183&gt;0,SUM(FJ$3:FJ182)=0,SUM($H183:FI183)=0),$B183,0)</f>
        <v>0</v>
      </c>
      <c r="FK183">
        <f ca="1">IF(AND($B183&gt;0,SUM(FK$3:FK182)=0,SUM($H183:FJ183)=0),$B183,0)</f>
        <v>0</v>
      </c>
      <c r="FL183">
        <f ca="1">IF(AND($B183&gt;0,SUM(FL$3:FL182)=0,SUM($H183:FK183)=0),$B183,0)</f>
        <v>0</v>
      </c>
      <c r="FM183">
        <f ca="1">IF(AND($B183&gt;0,SUM(FM$3:FM182)=0,SUM($H183:FL183)=0),$B183,0)</f>
        <v>0</v>
      </c>
      <c r="FN183">
        <f ca="1">IF(AND($B183&gt;0,SUM(FN$3:FN182)=0,SUM($H183:FM183)=0),$B183,0)</f>
        <v>0</v>
      </c>
      <c r="FS183" s="67" t="str">
        <f ca="1">ValintaohjelmaCentral!$C59</f>
        <v>0</v>
      </c>
      <c r="FT183" s="352"/>
      <c r="FU183" s="353"/>
      <c r="FV183" s="374">
        <f ca="1">ValintaohjelmaCentral!$G59</f>
        <v>0</v>
      </c>
      <c r="FY183" s="67" t="str">
        <f ca="1">ValintaohjelmaCentral!$C59</f>
        <v>0</v>
      </c>
      <c r="FZ183" s="352"/>
      <c r="GA183" s="353"/>
      <c r="GB183" s="374">
        <f ca="1">ValintaohjelmaCentral!$G59</f>
        <v>0</v>
      </c>
      <c r="GE183" s="67" t="str">
        <f ca="1">ValintaohjelmaCentral!$C59</f>
        <v>0</v>
      </c>
      <c r="GF183" s="352"/>
      <c r="GG183" s="353"/>
      <c r="GH183" s="374">
        <f ca="1">ValintaohjelmaCentral!$G59</f>
        <v>0</v>
      </c>
    </row>
    <row r="184" spans="1:190" ht="15.75" hidden="1" thickBot="1" x14ac:dyDescent="0.3">
      <c r="A184">
        <v>184</v>
      </c>
      <c r="C184" s="240" t="str">
        <f t="shared" ca="1" si="29"/>
        <v>0</v>
      </c>
      <c r="D184" s="240">
        <f t="shared" ca="1" si="29"/>
        <v>0</v>
      </c>
      <c r="E184" s="240">
        <f t="shared" ca="1" si="29"/>
        <v>0</v>
      </c>
      <c r="F184" s="240">
        <f t="shared" ca="1" si="29"/>
        <v>0</v>
      </c>
      <c r="G184" s="47" t="e">
        <f>INDEX($I$2:$FN$2,ROWS(G$2:G184))</f>
        <v>#REF!</v>
      </c>
      <c r="H184">
        <v>0</v>
      </c>
      <c r="I184">
        <f ca="1">IF(AND($B184&gt;0,SUM(I$3:I183)=0,SUM($H184:H184)=0),$B184,0)</f>
        <v>0</v>
      </c>
      <c r="J184">
        <f ca="1">IF(AND($B184&gt;0,SUM(J$3:J183)=0,SUM($H184:I184)=0),$B184,0)</f>
        <v>0</v>
      </c>
      <c r="K184">
        <f ca="1">IF(AND($B184&gt;0,SUM(K$3:K183)=0,SUM($H184:J184)=0),$B184,0)</f>
        <v>0</v>
      </c>
      <c r="L184">
        <f ca="1">IF(AND($B184&gt;0,SUM(L$3:L183)=0,SUM($H184:K184)=0),$B184,0)</f>
        <v>0</v>
      </c>
      <c r="M184">
        <f ca="1">IF(AND($B184&gt;0,SUM(M$3:M183)=0,SUM($H184:L184)=0),$B184,0)</f>
        <v>0</v>
      </c>
      <c r="N184">
        <f ca="1">IF(AND($B184&gt;0,SUM(N$3:N183)=0,SUM($H184:M184)=0),$B184,0)</f>
        <v>0</v>
      </c>
      <c r="O184">
        <f ca="1">IF(AND($B184&gt;0,SUM(O$3:O183)=0,SUM($H184:N184)=0),$B184,0)</f>
        <v>0</v>
      </c>
      <c r="P184">
        <f ca="1">IF(AND($B184&gt;0,SUM(P$3:P183)=0,SUM($H184:O184)=0),$B184,0)</f>
        <v>0</v>
      </c>
      <c r="Q184">
        <f ca="1">IF(AND($B184&gt;0,SUM(Q$3:Q183)=0,SUM($H184:P184)=0),$B184,0)</f>
        <v>0</v>
      </c>
      <c r="R184">
        <f ca="1">IF(AND($B184&gt;0,SUM(R$3:R183)=0,SUM($H184:Q184)=0),$B184,0)</f>
        <v>0</v>
      </c>
      <c r="S184">
        <f ca="1">IF(AND($B184&gt;0,SUM(S$3:S183)=0,SUM($H184:R184)=0),$B184,0)</f>
        <v>0</v>
      </c>
      <c r="T184">
        <f ca="1">IF(AND($B184&gt;0,SUM(T$3:T183)=0,SUM($H184:S184)=0),$B184,0)</f>
        <v>0</v>
      </c>
      <c r="U184">
        <f ca="1">IF(AND($B184&gt;0,SUM(U$3:U183)=0,SUM($H184:T184)=0),$B184,0)</f>
        <v>0</v>
      </c>
      <c r="V184">
        <f ca="1">IF(AND($B184&gt;0,SUM(V$3:V183)=0,SUM($H184:U184)=0),$B184,0)</f>
        <v>0</v>
      </c>
      <c r="W184">
        <f ca="1">IF(AND($B184&gt;0,SUM(W$3:W183)=0,SUM($H184:V184)=0),$B184,0)</f>
        <v>0</v>
      </c>
      <c r="X184">
        <f ca="1">IF(AND($B184&gt;0,SUM(X$3:X183)=0,SUM($H184:W184)=0),$B184,0)</f>
        <v>0</v>
      </c>
      <c r="Y184">
        <f ca="1">IF(AND($B184&gt;0,SUM(Y$3:Y183)=0,SUM($H184:X184)=0),$B184,0)</f>
        <v>0</v>
      </c>
      <c r="Z184">
        <f ca="1">IF(AND($B184&gt;0,SUM(Z$3:Z183)=0,SUM($H184:Y184)=0),$B184,0)</f>
        <v>0</v>
      </c>
      <c r="AA184">
        <f ca="1">IF(AND($B184&gt;0,SUM(AA$3:AA183)=0,SUM($H184:Z184)=0),$B184,0)</f>
        <v>0</v>
      </c>
      <c r="AB184">
        <f ca="1">IF(AND($B184&gt;0,SUM(AB$3:AB183)=0,SUM($H184:AA184)=0),$B184,0)</f>
        <v>0</v>
      </c>
      <c r="AC184">
        <f ca="1">IF(AND($B184&gt;0,SUM(AC$3:AC183)=0,SUM($H184:AB184)=0),$B184,0)</f>
        <v>0</v>
      </c>
      <c r="AD184">
        <f ca="1">IF(AND($B184&gt;0,SUM(AD$3:AD183)=0,SUM($H184:AC184)=0),$B184,0)</f>
        <v>0</v>
      </c>
      <c r="AE184">
        <f ca="1">IF(AND($B184&gt;0,SUM(AE$3:AE183)=0,SUM($H184:AD184)=0),$B184,0)</f>
        <v>0</v>
      </c>
      <c r="AF184">
        <f ca="1">IF(AND($B184&gt;0,SUM(AF$3:AF183)=0,SUM($H184:AE184)=0),$B184,0)</f>
        <v>0</v>
      </c>
      <c r="AG184">
        <f ca="1">IF(AND($B184&gt;0,SUM(AG$3:AG183)=0,SUM($H184:AF184)=0),$B184,0)</f>
        <v>0</v>
      </c>
      <c r="AH184">
        <f ca="1">IF(AND($B184&gt;0,SUM(AH$3:AH183)=0,SUM($H184:AG184)=0),$B184,0)</f>
        <v>0</v>
      </c>
      <c r="AI184">
        <f ca="1">IF(AND($B184&gt;0,SUM(AI$3:AI183)=0,SUM($H184:AH184)=0),$B184,0)</f>
        <v>0</v>
      </c>
      <c r="AJ184">
        <f ca="1">IF(AND($B184&gt;0,SUM(AJ$3:AJ183)=0,SUM($H184:AI184)=0),$B184,0)</f>
        <v>0</v>
      </c>
      <c r="AK184">
        <f ca="1">IF(AND($B184&gt;0,SUM(AK$3:AK183)=0,SUM($H184:AJ184)=0),$B184,0)</f>
        <v>0</v>
      </c>
      <c r="AL184">
        <f ca="1">IF(AND($B184&gt;0,SUM(AL$3:AL183)=0,SUM($H184:AK184)=0),$B184,0)</f>
        <v>0</v>
      </c>
      <c r="AM184">
        <f ca="1">IF(AND($B184&gt;0,SUM(AM$3:AM183)=0,SUM($H184:AL184)=0),$B184,0)</f>
        <v>0</v>
      </c>
      <c r="AN184">
        <f ca="1">IF(AND($B184&gt;0,SUM(AN$3:AN183)=0,SUM($H184:AM184)=0),$B184,0)</f>
        <v>0</v>
      </c>
      <c r="AO184">
        <f ca="1">IF(AND($B184&gt;0,SUM(AO$3:AO183)=0,SUM($H184:AN184)=0),$B184,0)</f>
        <v>0</v>
      </c>
      <c r="AP184">
        <f ca="1">IF(AND($B184&gt;0,SUM(AP$3:AP183)=0,SUM($H184:AO184)=0),$B184,0)</f>
        <v>0</v>
      </c>
      <c r="AQ184">
        <f ca="1">IF(AND($B184&gt;0,SUM(AQ$3:AQ183)=0,SUM($H184:AP184)=0),$B184,0)</f>
        <v>0</v>
      </c>
      <c r="AR184">
        <f ca="1">IF(AND($B184&gt;0,SUM(AR$3:AR183)=0,SUM($H184:AQ184)=0),$B184,0)</f>
        <v>0</v>
      </c>
      <c r="AS184">
        <f ca="1">IF(AND($B184&gt;0,SUM(AS$3:AS183)=0,SUM($H184:AR184)=0),$B184,0)</f>
        <v>0</v>
      </c>
      <c r="AT184">
        <f ca="1">IF(AND($B184&gt;0,SUM(AT$3:AT183)=0,SUM($H184:AS184)=0),$B184,0)</f>
        <v>0</v>
      </c>
      <c r="AU184">
        <f ca="1">IF(AND($B184&gt;0,SUM(AU$3:AU183)=0,SUM($H184:AT184)=0),$B184,0)</f>
        <v>0</v>
      </c>
      <c r="AV184">
        <f ca="1">IF(AND($B184&gt;0,SUM(AV$3:AV183)=0,SUM($H184:AU184)=0),$B184,0)</f>
        <v>0</v>
      </c>
      <c r="AW184">
        <f ca="1">IF(AND($B184&gt;0,SUM(AW$3:AW183)=0,SUM($H184:AV184)=0),$B184,0)</f>
        <v>0</v>
      </c>
      <c r="AX184">
        <f ca="1">IF(AND($B184&gt;0,SUM(AX$3:AX183)=0,SUM($H184:AW184)=0),$B184,0)</f>
        <v>0</v>
      </c>
      <c r="AY184">
        <f ca="1">IF(AND($B184&gt;0,SUM(AY$3:AY183)=0,SUM($H184:AX184)=0),$B184,0)</f>
        <v>0</v>
      </c>
      <c r="AZ184">
        <f ca="1">IF(AND($B184&gt;0,SUM(AZ$3:AZ183)=0,SUM($H184:AY184)=0),$B184,0)</f>
        <v>0</v>
      </c>
      <c r="BA184">
        <f ca="1">IF(AND($B184&gt;0,SUM(BA$3:BA183)=0,SUM($H184:AZ184)=0),$B184,0)</f>
        <v>0</v>
      </c>
      <c r="BB184">
        <f ca="1">IF(AND($B184&gt;0,SUM(BB$3:BB183)=0,SUM($H184:BA184)=0),$B184,0)</f>
        <v>0</v>
      </c>
      <c r="BC184">
        <f ca="1">IF(AND($B184&gt;0,SUM(BC$3:BC183)=0,SUM($H184:BB184)=0),$B184,0)</f>
        <v>0</v>
      </c>
      <c r="BD184">
        <f ca="1">IF(AND($B184&gt;0,SUM(BD$3:BD183)=0,SUM($H184:BC184)=0),$B184,0)</f>
        <v>0</v>
      </c>
      <c r="BE184">
        <f ca="1">IF(AND($B184&gt;0,SUM(BE$3:BE183)=0,SUM($H184:BD184)=0),$B184,0)</f>
        <v>0</v>
      </c>
      <c r="BF184">
        <f ca="1">IF(AND($B184&gt;0,SUM(BF$3:BF183)=0,SUM($H184:BE184)=0),$B184,0)</f>
        <v>0</v>
      </c>
      <c r="BG184">
        <f ca="1">IF(AND($B184&gt;0,SUM(BG$3:BG183)=0,SUM($H184:BF184)=0),$B184,0)</f>
        <v>0</v>
      </c>
      <c r="BH184">
        <f ca="1">IF(AND($B184&gt;0,SUM(BH$3:BH183)=0,SUM($H184:BG184)=0),$B184,0)</f>
        <v>0</v>
      </c>
      <c r="BI184">
        <f ca="1">IF(AND($B184&gt;0,SUM(BI$3:BI183)=0,SUM($H184:BH184)=0),$B184,0)</f>
        <v>0</v>
      </c>
      <c r="BJ184">
        <f ca="1">IF(AND($B184&gt;0,SUM(BJ$3:BJ183)=0,SUM($H184:BI184)=0),$B184,0)</f>
        <v>0</v>
      </c>
      <c r="BK184">
        <f ca="1">IF(AND($B184&gt;0,SUM(BK$3:BK183)=0,SUM($H184:BJ184)=0),$B184,0)</f>
        <v>0</v>
      </c>
      <c r="BL184">
        <f ca="1">IF(AND($B184&gt;0,SUM(BL$3:BL183)=0,SUM($H184:BK184)=0),$B184,0)</f>
        <v>0</v>
      </c>
      <c r="BM184">
        <f ca="1">IF(AND($B184&gt;0,SUM(BM$3:BM183)=0,SUM($H184:BL184)=0),$B184,0)</f>
        <v>0</v>
      </c>
      <c r="BN184">
        <f ca="1">IF(AND($B184&gt;0,SUM(BN$3:BN183)=0,SUM($H184:BM184)=0),$B184,0)</f>
        <v>0</v>
      </c>
      <c r="BO184">
        <f ca="1">IF(AND($B184&gt;0,SUM(BO$3:BO183)=0,SUM($H184:BN184)=0),$B184,0)</f>
        <v>0</v>
      </c>
      <c r="BP184">
        <f ca="1">IF(AND($B184&gt;0,SUM(BP$3:BP183)=0,SUM($H184:BO184)=0),$B184,0)</f>
        <v>0</v>
      </c>
      <c r="BQ184">
        <f ca="1">IF(AND($B184&gt;0,SUM(BQ$3:BQ183)=0,SUM($H184:BP184)=0),$B184,0)</f>
        <v>0</v>
      </c>
      <c r="BR184">
        <f ca="1">IF(AND($B184&gt;0,SUM(BR$3:BR183)=0,SUM($H184:BQ184)=0),$B184,0)</f>
        <v>0</v>
      </c>
      <c r="BS184">
        <f ca="1">IF(AND($B184&gt;0,SUM(BS$3:BS183)=0,SUM($H184:BR184)=0),$B184,0)</f>
        <v>0</v>
      </c>
      <c r="BT184">
        <f ca="1">IF(AND($B184&gt;0,SUM(BT$3:BT183)=0,SUM($H184:BS184)=0),$B184,0)</f>
        <v>0</v>
      </c>
      <c r="BU184">
        <f ca="1">IF(AND($B184&gt;0,SUM(BU$3:BU183)=0,SUM($H184:BT184)=0),$B184,0)</f>
        <v>0</v>
      </c>
      <c r="BV184">
        <f ca="1">IF(AND($B184&gt;0,SUM(BV$3:BV183)=0,SUM($H184:BU184)=0),$B184,0)</f>
        <v>0</v>
      </c>
      <c r="BW184">
        <f ca="1">IF(AND($B184&gt;0,SUM(BW$3:BW183)=0,SUM($H184:BV184)=0),$B184,0)</f>
        <v>0</v>
      </c>
      <c r="BX184">
        <f ca="1">IF(AND($B184&gt;0,SUM(BX$3:BX183)=0,SUM($H184:BW184)=0),$B184,0)</f>
        <v>0</v>
      </c>
      <c r="BY184">
        <f ca="1">IF(AND($B184&gt;0,SUM(BY$3:BY183)=0,SUM($H184:BX184)=0),$B184,0)</f>
        <v>0</v>
      </c>
      <c r="BZ184">
        <f ca="1">IF(AND($B184&gt;0,SUM(BZ$3:BZ183)=0,SUM($H184:BY184)=0),$B184,0)</f>
        <v>0</v>
      </c>
      <c r="CA184">
        <f ca="1">IF(AND($B184&gt;0,SUM(CA$3:CA183)=0,SUM($H184:BZ184)=0),$B184,0)</f>
        <v>0</v>
      </c>
      <c r="CB184">
        <f ca="1">IF(AND($B184&gt;0,SUM(CB$3:CB183)=0,SUM($H184:CA184)=0),$B184,0)</f>
        <v>0</v>
      </c>
      <c r="CC184">
        <f ca="1">IF(AND($B184&gt;0,SUM(CC$3:CC183)=0,SUM($H184:CB184)=0),$B184,0)</f>
        <v>0</v>
      </c>
      <c r="CD184">
        <f ca="1">IF(AND($B184&gt;0,SUM(CD$3:CD183)=0,SUM($H184:CC184)=0),$B184,0)</f>
        <v>0</v>
      </c>
      <c r="CE184">
        <f ca="1">IF(AND($B184&gt;0,SUM(CE$3:CE183)=0,SUM($H184:CD184)=0),$B184,0)</f>
        <v>0</v>
      </c>
      <c r="CF184">
        <f ca="1">IF(AND($B184&gt;0,SUM(CF$3:CF183)=0,SUM($H184:CE184)=0),$B184,0)</f>
        <v>0</v>
      </c>
      <c r="CG184">
        <f ca="1">IF(AND($B184&gt;0,SUM(CG$3:CG183)=0,SUM($H184:CF184)=0),$B184,0)</f>
        <v>0</v>
      </c>
      <c r="CH184">
        <f ca="1">IF(AND($B184&gt;0,SUM(CH$3:CH183)=0,SUM($H184:CG184)=0),$B184,0)</f>
        <v>0</v>
      </c>
      <c r="CI184">
        <f ca="1">IF(AND($B184&gt;0,SUM(CI$3:CI183)=0,SUM($H184:CH184)=0),$B184,0)</f>
        <v>0</v>
      </c>
      <c r="CJ184">
        <f ca="1">IF(AND($B184&gt;0,SUM(CJ$3:CJ183)=0,SUM($H184:CI184)=0),$B184,0)</f>
        <v>0</v>
      </c>
      <c r="CK184">
        <f ca="1">IF(AND($B184&gt;0,SUM(CK$3:CK183)=0,SUM($H184:CJ184)=0),$B184,0)</f>
        <v>0</v>
      </c>
      <c r="CL184">
        <f ca="1">IF(AND($B184&gt;0,SUM(CL$3:CL183)=0,SUM($H184:CK184)=0),$B184,0)</f>
        <v>0</v>
      </c>
      <c r="CM184">
        <f ca="1">IF(AND($B184&gt;0,SUM(CM$3:CM183)=0,SUM($H184:CL184)=0),$B184,0)</f>
        <v>0</v>
      </c>
      <c r="CN184">
        <f ca="1">IF(AND($B184&gt;0,SUM(CN$3:CN183)=0,SUM($H184:CM184)=0),$B184,0)</f>
        <v>0</v>
      </c>
      <c r="CO184">
        <f ca="1">IF(AND($B184&gt;0,SUM(CO$3:CO183)=0,SUM($H184:CN184)=0),$B184,0)</f>
        <v>0</v>
      </c>
      <c r="CP184">
        <f ca="1">IF(AND($B184&gt;0,SUM(CP$3:CP183)=0,SUM($H184:CO184)=0),$B184,0)</f>
        <v>0</v>
      </c>
      <c r="CQ184">
        <f ca="1">IF(AND($B184&gt;0,SUM(CQ$3:CQ183)=0,SUM($H184:CP184)=0),$B184,0)</f>
        <v>0</v>
      </c>
      <c r="CR184">
        <f ca="1">IF(AND($B184&gt;0,SUM(CR$3:CR183)=0,SUM($H184:CQ184)=0),$B184,0)</f>
        <v>0</v>
      </c>
      <c r="CS184">
        <f ca="1">IF(AND($B184&gt;0,SUM(CS$3:CS183)=0,SUM($H184:CR184)=0),$B184,0)</f>
        <v>0</v>
      </c>
      <c r="CT184">
        <f ca="1">IF(AND($B184&gt;0,SUM(CT$3:CT183)=0,SUM($H184:CS184)=0),$B184,0)</f>
        <v>0</v>
      </c>
      <c r="CU184">
        <f ca="1">IF(AND($B184&gt;0,SUM(CU$3:CU183)=0,SUM($H184:CT184)=0),$B184,0)</f>
        <v>0</v>
      </c>
      <c r="CV184">
        <f ca="1">IF(AND($B184&gt;0,SUM(CV$3:CV183)=0,SUM($H184:CU184)=0),$B184,0)</f>
        <v>0</v>
      </c>
      <c r="CW184">
        <f ca="1">IF(AND($B184&gt;0,SUM(CW$3:CW183)=0,SUM($H184:CV184)=0),$B184,0)</f>
        <v>0</v>
      </c>
      <c r="CX184">
        <f ca="1">IF(AND($B184&gt;0,SUM(CX$3:CX183)=0,SUM($H184:CW184)=0),$B184,0)</f>
        <v>0</v>
      </c>
      <c r="CY184">
        <f ca="1">IF(AND($B184&gt;0,SUM(CY$3:CY183)=0,SUM($H184:CX184)=0),$B184,0)</f>
        <v>0</v>
      </c>
      <c r="CZ184">
        <f ca="1">IF(AND($B184&gt;0,SUM(CZ$3:CZ183)=0,SUM($H184:CY184)=0),$B184,0)</f>
        <v>0</v>
      </c>
      <c r="DA184">
        <f ca="1">IF(AND($B184&gt;0,SUM(DA$3:DA183)=0,SUM($H184:CZ184)=0),$B184,0)</f>
        <v>0</v>
      </c>
      <c r="DB184">
        <f ca="1">IF(AND($B184&gt;0,SUM(DB$3:DB183)=0,SUM($H184:DA184)=0),$B184,0)</f>
        <v>0</v>
      </c>
      <c r="DC184">
        <f ca="1">IF(AND($B184&gt;0,SUM(DC$3:DC183)=0,SUM($H184:DB184)=0),$B184,0)</f>
        <v>0</v>
      </c>
      <c r="DD184">
        <f ca="1">IF(AND($B184&gt;0,SUM(DD$3:DD183)=0,SUM($H184:DC184)=0),$B184,0)</f>
        <v>0</v>
      </c>
      <c r="DE184">
        <f ca="1">IF(AND($B184&gt;0,SUM(DE$3:DE183)=0,SUM($H184:DD184)=0),$B184,0)</f>
        <v>0</v>
      </c>
      <c r="DF184">
        <f ca="1">IF(AND($B184&gt;0,SUM(DF$3:DF183)=0,SUM($H184:DE184)=0),$B184,0)</f>
        <v>0</v>
      </c>
      <c r="DG184">
        <f ca="1">IF(AND($B184&gt;0,SUM(DG$3:DG183)=0,SUM($H184:DF184)=0),$B184,0)</f>
        <v>0</v>
      </c>
      <c r="DH184">
        <f ca="1">IF(AND($B184&gt;0,SUM(DH$3:DH183)=0,SUM($H184:DG184)=0),$B184,0)</f>
        <v>0</v>
      </c>
      <c r="DI184">
        <f ca="1">IF(AND($B184&gt;0,SUM(DI$3:DI183)=0,SUM($H184:DH184)=0),$B184,0)</f>
        <v>0</v>
      </c>
      <c r="DJ184">
        <f ca="1">IF(AND($B184&gt;0,SUM(DJ$3:DJ183)=0,SUM($H184:DI184)=0),$B184,0)</f>
        <v>0</v>
      </c>
      <c r="DK184">
        <f ca="1">IF(AND($B184&gt;0,SUM(DK$3:DK183)=0,SUM($H184:DJ184)=0),$B184,0)</f>
        <v>0</v>
      </c>
      <c r="DL184">
        <f ca="1">IF(AND($B184&gt;0,SUM(DL$3:DL183)=0,SUM($H184:DK184)=0),$B184,0)</f>
        <v>0</v>
      </c>
      <c r="DM184">
        <f ca="1">IF(AND($B184&gt;0,SUM(DM$3:DM183)=0,SUM($H184:DL184)=0),$B184,0)</f>
        <v>0</v>
      </c>
      <c r="DN184">
        <f ca="1">IF(AND($B184&gt;0,SUM(DN$3:DN183)=0,SUM($H184:DM184)=0),$B184,0)</f>
        <v>0</v>
      </c>
      <c r="DO184">
        <f ca="1">IF(AND($B184&gt;0,SUM(DO$3:DO183)=0,SUM($H184:DN184)=0),$B184,0)</f>
        <v>0</v>
      </c>
      <c r="DP184">
        <f ca="1">IF(AND($B184&gt;0,SUM(DP$3:DP183)=0,SUM($H184:DO184)=0),$B184,0)</f>
        <v>0</v>
      </c>
      <c r="DQ184">
        <f ca="1">IF(AND($B184&gt;0,SUM(DQ$3:DQ183)=0,SUM($H184:DP184)=0),$B184,0)</f>
        <v>0</v>
      </c>
      <c r="DR184">
        <f ca="1">IF(AND($B184&gt;0,SUM(DR$3:DR183)=0,SUM($H184:DQ184)=0),$B184,0)</f>
        <v>0</v>
      </c>
      <c r="DS184">
        <f ca="1">IF(AND($B184&gt;0,SUM(DS$3:DS183)=0,SUM($H184:DR184)=0),$B184,0)</f>
        <v>0</v>
      </c>
      <c r="DT184">
        <f ca="1">IF(AND($B184&gt;0,SUM(DT$3:DT183)=0,SUM($H184:DS184)=0),$B184,0)</f>
        <v>0</v>
      </c>
      <c r="DU184">
        <f ca="1">IF(AND($B184&gt;0,SUM(DU$3:DU183)=0,SUM($H184:DT184)=0),$B184,0)</f>
        <v>0</v>
      </c>
      <c r="DV184">
        <f ca="1">IF(AND($B184&gt;0,SUM(DV$3:DV183)=0,SUM($H184:DU184)=0),$B184,0)</f>
        <v>0</v>
      </c>
      <c r="DW184">
        <f ca="1">IF(AND($B184&gt;0,SUM(DW$3:DW183)=0,SUM($H184:DV184)=0),$B184,0)</f>
        <v>0</v>
      </c>
      <c r="DX184">
        <f ca="1">IF(AND($B184&gt;0,SUM(DX$3:DX183)=0,SUM($H184:DW184)=0),$B184,0)</f>
        <v>0</v>
      </c>
      <c r="DY184">
        <f ca="1">IF(AND($B184&gt;0,SUM(DY$3:DY183)=0,SUM($H184:DX184)=0),$B184,0)</f>
        <v>0</v>
      </c>
      <c r="DZ184">
        <f ca="1">IF(AND($B184&gt;0,SUM(DZ$3:DZ183)=0,SUM($H184:DY184)=0),$B184,0)</f>
        <v>0</v>
      </c>
      <c r="EA184">
        <f ca="1">IF(AND($B184&gt;0,SUM(EA$3:EA183)=0,SUM($H184:DZ184)=0),$B184,0)</f>
        <v>0</v>
      </c>
      <c r="EB184">
        <f ca="1">IF(AND($B184&gt;0,SUM(EB$3:EB183)=0,SUM($H184:EA184)=0),$B184,0)</f>
        <v>0</v>
      </c>
      <c r="EC184">
        <f ca="1">IF(AND($B184&gt;0,SUM(EC$3:EC183)=0,SUM($H184:EB184)=0),$B184,0)</f>
        <v>0</v>
      </c>
      <c r="ED184">
        <f ca="1">IF(AND($B184&gt;0,SUM(ED$3:ED183)=0,SUM($H184:EC184)=0),$B184,0)</f>
        <v>0</v>
      </c>
      <c r="EE184">
        <f ca="1">IF(AND($B184&gt;0,SUM(EE$3:EE183)=0,SUM($H184:ED184)=0),$B184,0)</f>
        <v>0</v>
      </c>
      <c r="EF184">
        <f ca="1">IF(AND($B184&gt;0,SUM(EF$3:EF183)=0,SUM($H184:EE184)=0),$B184,0)</f>
        <v>0</v>
      </c>
      <c r="EG184">
        <f ca="1">IF(AND($B184&gt;0,SUM(EG$3:EG183)=0,SUM($H184:EF184)=0),$B184,0)</f>
        <v>0</v>
      </c>
      <c r="EH184">
        <f ca="1">IF(AND($B184&gt;0,SUM(EH$3:EH183)=0,SUM($H184:EG184)=0),$B184,0)</f>
        <v>0</v>
      </c>
      <c r="EI184">
        <f ca="1">IF(AND($B184&gt;0,SUM(EI$3:EI183)=0,SUM($H184:EH184)=0),$B184,0)</f>
        <v>0</v>
      </c>
      <c r="EJ184">
        <f ca="1">IF(AND($B184&gt;0,SUM(EJ$3:EJ183)=0,SUM($H184:EI184)=0),$B184,0)</f>
        <v>0</v>
      </c>
      <c r="EK184">
        <f ca="1">IF(AND($B184&gt;0,SUM(EK$3:EK183)=0,SUM($H184:EJ184)=0),$B184,0)</f>
        <v>0</v>
      </c>
      <c r="EL184">
        <f ca="1">IF(AND($B184&gt;0,SUM(EL$3:EL183)=0,SUM($H184:EK184)=0),$B184,0)</f>
        <v>0</v>
      </c>
      <c r="EM184">
        <f ca="1">IF(AND($B184&gt;0,SUM(EM$3:EM183)=0,SUM($H184:EL184)=0),$B184,0)</f>
        <v>0</v>
      </c>
      <c r="EN184">
        <f ca="1">IF(AND($B184&gt;0,SUM(EN$3:EN183)=0,SUM($H184:EM184)=0),$B184,0)</f>
        <v>0</v>
      </c>
      <c r="EO184">
        <f ca="1">IF(AND($B184&gt;0,SUM(EO$3:EO183)=0,SUM($H184:EN184)=0),$B184,0)</f>
        <v>0</v>
      </c>
      <c r="EP184">
        <f ca="1">IF(AND($B184&gt;0,SUM(EP$3:EP183)=0,SUM($H184:EO184)=0),$B184,0)</f>
        <v>0</v>
      </c>
      <c r="EQ184">
        <f ca="1">IF(AND($B184&gt;0,SUM(EQ$3:EQ183)=0,SUM($H184:EP184)=0),$B184,0)</f>
        <v>0</v>
      </c>
      <c r="ER184">
        <f ca="1">IF(AND($B184&gt;0,SUM(ER$3:ER183)=0,SUM($H184:EQ184)=0),$B184,0)</f>
        <v>0</v>
      </c>
      <c r="ES184">
        <f ca="1">IF(AND($B184&gt;0,SUM(ES$3:ES183)=0,SUM($H184:ER184)=0),$B184,0)</f>
        <v>0</v>
      </c>
      <c r="ET184">
        <f ca="1">IF(AND($B184&gt;0,SUM(ET$3:ET183)=0,SUM($H184:ES184)=0),$B184,0)</f>
        <v>0</v>
      </c>
      <c r="EU184">
        <f ca="1">IF(AND($B184&gt;0,SUM(EU$3:EU183)=0,SUM($H184:ET184)=0),$B184,0)</f>
        <v>0</v>
      </c>
      <c r="EV184">
        <f ca="1">IF(AND($B184&gt;0,SUM(EV$3:EV183)=0,SUM($H184:EU184)=0),$B184,0)</f>
        <v>0</v>
      </c>
      <c r="EW184">
        <f ca="1">IF(AND($B184&gt;0,SUM(EW$3:EW183)=0,SUM($H184:EV184)=0),$B184,0)</f>
        <v>0</v>
      </c>
      <c r="EX184">
        <f ca="1">IF(AND($B184&gt;0,SUM(EX$3:EX183)=0,SUM($H184:EW184)=0),$B184,0)</f>
        <v>0</v>
      </c>
      <c r="EY184">
        <f ca="1">IF(AND($B184&gt;0,SUM(EY$3:EY183)=0,SUM($H184:EX184)=0),$B184,0)</f>
        <v>0</v>
      </c>
      <c r="EZ184">
        <f ca="1">IF(AND($B184&gt;0,SUM(EZ$3:EZ183)=0,SUM($H184:EY184)=0),$B184,0)</f>
        <v>0</v>
      </c>
      <c r="FA184">
        <f ca="1">IF(AND($B184&gt;0,SUM(FA$3:FA183)=0,SUM($H184:EZ184)=0),$B184,0)</f>
        <v>0</v>
      </c>
      <c r="FB184">
        <f ca="1">IF(AND($B184&gt;0,SUM(FB$3:FB183)=0,SUM($H184:FA184)=0),$B184,0)</f>
        <v>0</v>
      </c>
      <c r="FC184">
        <f ca="1">IF(AND($B184&gt;0,SUM(FC$3:FC183)=0,SUM($H184:FB184)=0),$B184,0)</f>
        <v>0</v>
      </c>
      <c r="FD184">
        <f ca="1">IF(AND($B184&gt;0,SUM(FD$3:FD183)=0,SUM($H184:FC184)=0),$B184,0)</f>
        <v>0</v>
      </c>
      <c r="FE184">
        <f ca="1">IF(AND($B184&gt;0,SUM(FE$3:FE183)=0,SUM($H184:FD184)=0),$B184,0)</f>
        <v>0</v>
      </c>
      <c r="FF184">
        <f ca="1">IF(AND($B184&gt;0,SUM(FF$3:FF183)=0,SUM($H184:FE184)=0),$B184,0)</f>
        <v>0</v>
      </c>
      <c r="FG184">
        <f ca="1">IF(AND($B184&gt;0,SUM(FG$3:FG183)=0,SUM($H184:FF184)=0),$B184,0)</f>
        <v>0</v>
      </c>
      <c r="FH184">
        <f ca="1">IF(AND($B184&gt;0,SUM(FH$3:FH183)=0,SUM($H184:FG184)=0),$B184,0)</f>
        <v>0</v>
      </c>
      <c r="FI184">
        <f ca="1">IF(AND($B184&gt;0,SUM(FI$3:FI183)=0,SUM($H184:FH184)=0),$B184,0)</f>
        <v>0</v>
      </c>
      <c r="FJ184">
        <f ca="1">IF(AND($B184&gt;0,SUM(FJ$3:FJ183)=0,SUM($H184:FI184)=0),$B184,0)</f>
        <v>0</v>
      </c>
      <c r="FK184">
        <f ca="1">IF(AND($B184&gt;0,SUM(FK$3:FK183)=0,SUM($H184:FJ184)=0),$B184,0)</f>
        <v>0</v>
      </c>
      <c r="FL184">
        <f ca="1">IF(AND($B184&gt;0,SUM(FL$3:FL183)=0,SUM($H184:FK184)=0),$B184,0)</f>
        <v>0</v>
      </c>
      <c r="FM184">
        <f ca="1">IF(AND($B184&gt;0,SUM(FM$3:FM183)=0,SUM($H184:FL184)=0),$B184,0)</f>
        <v>0</v>
      </c>
      <c r="FN184">
        <f ca="1">IF(AND($B184&gt;0,SUM(FN$3:FN183)=0,SUM($H184:FM184)=0),$B184,0)</f>
        <v>0</v>
      </c>
      <c r="FS184" s="67" t="str">
        <f ca="1">ValintaohjelmaCentral!$C60</f>
        <v>0</v>
      </c>
      <c r="FT184" s="352"/>
      <c r="FU184" s="353"/>
      <c r="FV184" s="374">
        <f ca="1">ValintaohjelmaCentral!$G60</f>
        <v>0</v>
      </c>
      <c r="FY184" s="67" t="str">
        <f ca="1">ValintaohjelmaCentral!$C60</f>
        <v>0</v>
      </c>
      <c r="FZ184" s="352"/>
      <c r="GA184" s="353"/>
      <c r="GB184" s="374">
        <f ca="1">ValintaohjelmaCentral!$G60</f>
        <v>0</v>
      </c>
      <c r="GE184" s="67" t="str">
        <f ca="1">ValintaohjelmaCentral!$C60</f>
        <v>0</v>
      </c>
      <c r="GF184" s="352"/>
      <c r="GG184" s="353"/>
      <c r="GH184" s="374">
        <f ca="1">ValintaohjelmaCentral!$G60</f>
        <v>0</v>
      </c>
    </row>
    <row r="185" spans="1:190" ht="15.75" hidden="1" thickBot="1" x14ac:dyDescent="0.3">
      <c r="A185">
        <v>185</v>
      </c>
      <c r="C185" s="240" t="str">
        <f t="shared" ca="1" si="29"/>
        <v>0</v>
      </c>
      <c r="D185" s="240">
        <f t="shared" ca="1" si="29"/>
        <v>0</v>
      </c>
      <c r="E185" s="240">
        <f t="shared" ca="1" si="29"/>
        <v>0</v>
      </c>
      <c r="F185" s="240" t="str">
        <f t="shared" ca="1" si="29"/>
        <v>-</v>
      </c>
      <c r="G185" s="47" t="e">
        <f>INDEX($I$2:$FN$2,ROWS(G$2:G185))</f>
        <v>#REF!</v>
      </c>
      <c r="H185">
        <v>0</v>
      </c>
      <c r="I185">
        <f ca="1">IF(AND($B185&gt;0,SUM(I$3:I184)=0,SUM($H185:H185)=0),$B185,0)</f>
        <v>0</v>
      </c>
      <c r="J185">
        <f ca="1">IF(AND($B185&gt;0,SUM(J$3:J184)=0,SUM($H185:I185)=0),$B185,0)</f>
        <v>0</v>
      </c>
      <c r="K185">
        <f ca="1">IF(AND($B185&gt;0,SUM(K$3:K184)=0,SUM($H185:J185)=0),$B185,0)</f>
        <v>0</v>
      </c>
      <c r="L185">
        <f ca="1">IF(AND($B185&gt;0,SUM(L$3:L184)=0,SUM($H185:K185)=0),$B185,0)</f>
        <v>0</v>
      </c>
      <c r="M185">
        <f ca="1">IF(AND($B185&gt;0,SUM(M$3:M184)=0,SUM($H185:L185)=0),$B185,0)</f>
        <v>0</v>
      </c>
      <c r="N185">
        <f ca="1">IF(AND($B185&gt;0,SUM(N$3:N184)=0,SUM($H185:M185)=0),$B185,0)</f>
        <v>0</v>
      </c>
      <c r="O185">
        <f ca="1">IF(AND($B185&gt;0,SUM(O$3:O184)=0,SUM($H185:N185)=0),$B185,0)</f>
        <v>0</v>
      </c>
      <c r="P185">
        <f ca="1">IF(AND($B185&gt;0,SUM(P$3:P184)=0,SUM($H185:O185)=0),$B185,0)</f>
        <v>0</v>
      </c>
      <c r="Q185">
        <f ca="1">IF(AND($B185&gt;0,SUM(Q$3:Q184)=0,SUM($H185:P185)=0),$B185,0)</f>
        <v>0</v>
      </c>
      <c r="R185">
        <f ca="1">IF(AND($B185&gt;0,SUM(R$3:R184)=0,SUM($H185:Q185)=0),$B185,0)</f>
        <v>0</v>
      </c>
      <c r="S185">
        <f ca="1">IF(AND($B185&gt;0,SUM(S$3:S184)=0,SUM($H185:R185)=0),$B185,0)</f>
        <v>0</v>
      </c>
      <c r="T185">
        <f ca="1">IF(AND($B185&gt;0,SUM(T$3:T184)=0,SUM($H185:S185)=0),$B185,0)</f>
        <v>0</v>
      </c>
      <c r="U185">
        <f ca="1">IF(AND($B185&gt;0,SUM(U$3:U184)=0,SUM($H185:T185)=0),$B185,0)</f>
        <v>0</v>
      </c>
      <c r="V185">
        <f ca="1">IF(AND($B185&gt;0,SUM(V$3:V184)=0,SUM($H185:U185)=0),$B185,0)</f>
        <v>0</v>
      </c>
      <c r="W185">
        <f ca="1">IF(AND($B185&gt;0,SUM(W$3:W184)=0,SUM($H185:V185)=0),$B185,0)</f>
        <v>0</v>
      </c>
      <c r="X185">
        <f ca="1">IF(AND($B185&gt;0,SUM(X$3:X184)=0,SUM($H185:W185)=0),$B185,0)</f>
        <v>0</v>
      </c>
      <c r="Y185">
        <f ca="1">IF(AND($B185&gt;0,SUM(Y$3:Y184)=0,SUM($H185:X185)=0),$B185,0)</f>
        <v>0</v>
      </c>
      <c r="Z185">
        <f ca="1">IF(AND($B185&gt;0,SUM(Z$3:Z184)=0,SUM($H185:Y185)=0),$B185,0)</f>
        <v>0</v>
      </c>
      <c r="AA185">
        <f ca="1">IF(AND($B185&gt;0,SUM(AA$3:AA184)=0,SUM($H185:Z185)=0),$B185,0)</f>
        <v>0</v>
      </c>
      <c r="AB185">
        <f ca="1">IF(AND($B185&gt;0,SUM(AB$3:AB184)=0,SUM($H185:AA185)=0),$B185,0)</f>
        <v>0</v>
      </c>
      <c r="AC185">
        <f ca="1">IF(AND($B185&gt;0,SUM(AC$3:AC184)=0,SUM($H185:AB185)=0),$B185,0)</f>
        <v>0</v>
      </c>
      <c r="AD185">
        <f ca="1">IF(AND($B185&gt;0,SUM(AD$3:AD184)=0,SUM($H185:AC185)=0),$B185,0)</f>
        <v>0</v>
      </c>
      <c r="AE185">
        <f ca="1">IF(AND($B185&gt;0,SUM(AE$3:AE184)=0,SUM($H185:AD185)=0),$B185,0)</f>
        <v>0</v>
      </c>
      <c r="AF185">
        <f ca="1">IF(AND($B185&gt;0,SUM(AF$3:AF184)=0,SUM($H185:AE185)=0),$B185,0)</f>
        <v>0</v>
      </c>
      <c r="AG185">
        <f ca="1">IF(AND($B185&gt;0,SUM(AG$3:AG184)=0,SUM($H185:AF185)=0),$B185,0)</f>
        <v>0</v>
      </c>
      <c r="AH185">
        <f ca="1">IF(AND($B185&gt;0,SUM(AH$3:AH184)=0,SUM($H185:AG185)=0),$B185,0)</f>
        <v>0</v>
      </c>
      <c r="AI185">
        <f ca="1">IF(AND($B185&gt;0,SUM(AI$3:AI184)=0,SUM($H185:AH185)=0),$B185,0)</f>
        <v>0</v>
      </c>
      <c r="AJ185">
        <f ca="1">IF(AND($B185&gt;0,SUM(AJ$3:AJ184)=0,SUM($H185:AI185)=0),$B185,0)</f>
        <v>0</v>
      </c>
      <c r="AK185">
        <f ca="1">IF(AND($B185&gt;0,SUM(AK$3:AK184)=0,SUM($H185:AJ185)=0),$B185,0)</f>
        <v>0</v>
      </c>
      <c r="AL185">
        <f ca="1">IF(AND($B185&gt;0,SUM(AL$3:AL184)=0,SUM($H185:AK185)=0),$B185,0)</f>
        <v>0</v>
      </c>
      <c r="AM185">
        <f ca="1">IF(AND($B185&gt;0,SUM(AM$3:AM184)=0,SUM($H185:AL185)=0),$B185,0)</f>
        <v>0</v>
      </c>
      <c r="AN185">
        <f ca="1">IF(AND($B185&gt;0,SUM(AN$3:AN184)=0,SUM($H185:AM185)=0),$B185,0)</f>
        <v>0</v>
      </c>
      <c r="AO185">
        <f ca="1">IF(AND($B185&gt;0,SUM(AO$3:AO184)=0,SUM($H185:AN185)=0),$B185,0)</f>
        <v>0</v>
      </c>
      <c r="AP185">
        <f ca="1">IF(AND($B185&gt;0,SUM(AP$3:AP184)=0,SUM($H185:AO185)=0),$B185,0)</f>
        <v>0</v>
      </c>
      <c r="AQ185">
        <f ca="1">IF(AND($B185&gt;0,SUM(AQ$3:AQ184)=0,SUM($H185:AP185)=0),$B185,0)</f>
        <v>0</v>
      </c>
      <c r="AR185">
        <f ca="1">IF(AND($B185&gt;0,SUM(AR$3:AR184)=0,SUM($H185:AQ185)=0),$B185,0)</f>
        <v>0</v>
      </c>
      <c r="AS185">
        <f ca="1">IF(AND($B185&gt;0,SUM(AS$3:AS184)=0,SUM($H185:AR185)=0),$B185,0)</f>
        <v>0</v>
      </c>
      <c r="AT185">
        <f ca="1">IF(AND($B185&gt;0,SUM(AT$3:AT184)=0,SUM($H185:AS185)=0),$B185,0)</f>
        <v>0</v>
      </c>
      <c r="AU185">
        <f ca="1">IF(AND($B185&gt;0,SUM(AU$3:AU184)=0,SUM($H185:AT185)=0),$B185,0)</f>
        <v>0</v>
      </c>
      <c r="AV185">
        <f ca="1">IF(AND($B185&gt;0,SUM(AV$3:AV184)=0,SUM($H185:AU185)=0),$B185,0)</f>
        <v>0</v>
      </c>
      <c r="AW185">
        <f ca="1">IF(AND($B185&gt;0,SUM(AW$3:AW184)=0,SUM($H185:AV185)=0),$B185,0)</f>
        <v>0</v>
      </c>
      <c r="AX185">
        <f ca="1">IF(AND($B185&gt;0,SUM(AX$3:AX184)=0,SUM($H185:AW185)=0),$B185,0)</f>
        <v>0</v>
      </c>
      <c r="AY185">
        <f ca="1">IF(AND($B185&gt;0,SUM(AY$3:AY184)=0,SUM($H185:AX185)=0),$B185,0)</f>
        <v>0</v>
      </c>
      <c r="AZ185">
        <f ca="1">IF(AND($B185&gt;0,SUM(AZ$3:AZ184)=0,SUM($H185:AY185)=0),$B185,0)</f>
        <v>0</v>
      </c>
      <c r="BA185">
        <f ca="1">IF(AND($B185&gt;0,SUM(BA$3:BA184)=0,SUM($H185:AZ185)=0),$B185,0)</f>
        <v>0</v>
      </c>
      <c r="BB185">
        <f ca="1">IF(AND($B185&gt;0,SUM(BB$3:BB184)=0,SUM($H185:BA185)=0),$B185,0)</f>
        <v>0</v>
      </c>
      <c r="BC185">
        <f ca="1">IF(AND($B185&gt;0,SUM(BC$3:BC184)=0,SUM($H185:BB185)=0),$B185,0)</f>
        <v>0</v>
      </c>
      <c r="BD185">
        <f ca="1">IF(AND($B185&gt;0,SUM(BD$3:BD184)=0,SUM($H185:BC185)=0),$B185,0)</f>
        <v>0</v>
      </c>
      <c r="BE185">
        <f ca="1">IF(AND($B185&gt;0,SUM(BE$3:BE184)=0,SUM($H185:BD185)=0),$B185,0)</f>
        <v>0</v>
      </c>
      <c r="BF185">
        <f ca="1">IF(AND($B185&gt;0,SUM(BF$3:BF184)=0,SUM($H185:BE185)=0),$B185,0)</f>
        <v>0</v>
      </c>
      <c r="BG185">
        <f ca="1">IF(AND($B185&gt;0,SUM(BG$3:BG184)=0,SUM($H185:BF185)=0),$B185,0)</f>
        <v>0</v>
      </c>
      <c r="BH185">
        <f ca="1">IF(AND($B185&gt;0,SUM(BH$3:BH184)=0,SUM($H185:BG185)=0),$B185,0)</f>
        <v>0</v>
      </c>
      <c r="BI185">
        <f ca="1">IF(AND($B185&gt;0,SUM(BI$3:BI184)=0,SUM($H185:BH185)=0),$B185,0)</f>
        <v>0</v>
      </c>
      <c r="BJ185">
        <f ca="1">IF(AND($B185&gt;0,SUM(BJ$3:BJ184)=0,SUM($H185:BI185)=0),$B185,0)</f>
        <v>0</v>
      </c>
      <c r="BK185">
        <f ca="1">IF(AND($B185&gt;0,SUM(BK$3:BK184)=0,SUM($H185:BJ185)=0),$B185,0)</f>
        <v>0</v>
      </c>
      <c r="BL185">
        <f ca="1">IF(AND($B185&gt;0,SUM(BL$3:BL184)=0,SUM($H185:BK185)=0),$B185,0)</f>
        <v>0</v>
      </c>
      <c r="BM185">
        <f ca="1">IF(AND($B185&gt;0,SUM(BM$3:BM184)=0,SUM($H185:BL185)=0),$B185,0)</f>
        <v>0</v>
      </c>
      <c r="BN185">
        <f ca="1">IF(AND($B185&gt;0,SUM(BN$3:BN184)=0,SUM($H185:BM185)=0),$B185,0)</f>
        <v>0</v>
      </c>
      <c r="BO185">
        <f ca="1">IF(AND($B185&gt;0,SUM(BO$3:BO184)=0,SUM($H185:BN185)=0),$B185,0)</f>
        <v>0</v>
      </c>
      <c r="BP185">
        <f ca="1">IF(AND($B185&gt;0,SUM(BP$3:BP184)=0,SUM($H185:BO185)=0),$B185,0)</f>
        <v>0</v>
      </c>
      <c r="BQ185">
        <f ca="1">IF(AND($B185&gt;0,SUM(BQ$3:BQ184)=0,SUM($H185:BP185)=0),$B185,0)</f>
        <v>0</v>
      </c>
      <c r="BR185">
        <f ca="1">IF(AND($B185&gt;0,SUM(BR$3:BR184)=0,SUM($H185:BQ185)=0),$B185,0)</f>
        <v>0</v>
      </c>
      <c r="BS185">
        <f ca="1">IF(AND($B185&gt;0,SUM(BS$3:BS184)=0,SUM($H185:BR185)=0),$B185,0)</f>
        <v>0</v>
      </c>
      <c r="BT185">
        <f ca="1">IF(AND($B185&gt;0,SUM(BT$3:BT184)=0,SUM($H185:BS185)=0),$B185,0)</f>
        <v>0</v>
      </c>
      <c r="BU185">
        <f ca="1">IF(AND($B185&gt;0,SUM(BU$3:BU184)=0,SUM($H185:BT185)=0),$B185,0)</f>
        <v>0</v>
      </c>
      <c r="BV185">
        <f ca="1">IF(AND($B185&gt;0,SUM(BV$3:BV184)=0,SUM($H185:BU185)=0),$B185,0)</f>
        <v>0</v>
      </c>
      <c r="BW185">
        <f ca="1">IF(AND($B185&gt;0,SUM(BW$3:BW184)=0,SUM($H185:BV185)=0),$B185,0)</f>
        <v>0</v>
      </c>
      <c r="BX185">
        <f ca="1">IF(AND($B185&gt;0,SUM(BX$3:BX184)=0,SUM($H185:BW185)=0),$B185,0)</f>
        <v>0</v>
      </c>
      <c r="BY185">
        <f ca="1">IF(AND($B185&gt;0,SUM(BY$3:BY184)=0,SUM($H185:BX185)=0),$B185,0)</f>
        <v>0</v>
      </c>
      <c r="BZ185">
        <f ca="1">IF(AND($B185&gt;0,SUM(BZ$3:BZ184)=0,SUM($H185:BY185)=0),$B185,0)</f>
        <v>0</v>
      </c>
      <c r="CA185">
        <f ca="1">IF(AND($B185&gt;0,SUM(CA$3:CA184)=0,SUM($H185:BZ185)=0),$B185,0)</f>
        <v>0</v>
      </c>
      <c r="CB185">
        <f ca="1">IF(AND($B185&gt;0,SUM(CB$3:CB184)=0,SUM($H185:CA185)=0),$B185,0)</f>
        <v>0</v>
      </c>
      <c r="CC185">
        <f ca="1">IF(AND($B185&gt;0,SUM(CC$3:CC184)=0,SUM($H185:CB185)=0),$B185,0)</f>
        <v>0</v>
      </c>
      <c r="CD185">
        <f ca="1">IF(AND($B185&gt;0,SUM(CD$3:CD184)=0,SUM($H185:CC185)=0),$B185,0)</f>
        <v>0</v>
      </c>
      <c r="CE185">
        <f ca="1">IF(AND($B185&gt;0,SUM(CE$3:CE184)=0,SUM($H185:CD185)=0),$B185,0)</f>
        <v>0</v>
      </c>
      <c r="CF185">
        <f ca="1">IF(AND($B185&gt;0,SUM(CF$3:CF184)=0,SUM($H185:CE185)=0),$B185,0)</f>
        <v>0</v>
      </c>
      <c r="CG185">
        <f ca="1">IF(AND($B185&gt;0,SUM(CG$3:CG184)=0,SUM($H185:CF185)=0),$B185,0)</f>
        <v>0</v>
      </c>
      <c r="CH185">
        <f ca="1">IF(AND($B185&gt;0,SUM(CH$3:CH184)=0,SUM($H185:CG185)=0),$B185,0)</f>
        <v>0</v>
      </c>
      <c r="CI185">
        <f ca="1">IF(AND($B185&gt;0,SUM(CI$3:CI184)=0,SUM($H185:CH185)=0),$B185,0)</f>
        <v>0</v>
      </c>
      <c r="CJ185">
        <f ca="1">IF(AND($B185&gt;0,SUM(CJ$3:CJ184)=0,SUM($H185:CI185)=0),$B185,0)</f>
        <v>0</v>
      </c>
      <c r="CK185">
        <f ca="1">IF(AND($B185&gt;0,SUM(CK$3:CK184)=0,SUM($H185:CJ185)=0),$B185,0)</f>
        <v>0</v>
      </c>
      <c r="CL185">
        <f ca="1">IF(AND($B185&gt;0,SUM(CL$3:CL184)=0,SUM($H185:CK185)=0),$B185,0)</f>
        <v>0</v>
      </c>
      <c r="CM185">
        <f ca="1">IF(AND($B185&gt;0,SUM(CM$3:CM184)=0,SUM($H185:CL185)=0),$B185,0)</f>
        <v>0</v>
      </c>
      <c r="CN185">
        <f ca="1">IF(AND($B185&gt;0,SUM(CN$3:CN184)=0,SUM($H185:CM185)=0),$B185,0)</f>
        <v>0</v>
      </c>
      <c r="CO185">
        <f ca="1">IF(AND($B185&gt;0,SUM(CO$3:CO184)=0,SUM($H185:CN185)=0),$B185,0)</f>
        <v>0</v>
      </c>
      <c r="CP185">
        <f ca="1">IF(AND($B185&gt;0,SUM(CP$3:CP184)=0,SUM($H185:CO185)=0),$B185,0)</f>
        <v>0</v>
      </c>
      <c r="CQ185">
        <f ca="1">IF(AND($B185&gt;0,SUM(CQ$3:CQ184)=0,SUM($H185:CP185)=0),$B185,0)</f>
        <v>0</v>
      </c>
      <c r="CR185">
        <f ca="1">IF(AND($B185&gt;0,SUM(CR$3:CR184)=0,SUM($H185:CQ185)=0),$B185,0)</f>
        <v>0</v>
      </c>
      <c r="CS185">
        <f ca="1">IF(AND($B185&gt;0,SUM(CS$3:CS184)=0,SUM($H185:CR185)=0),$B185,0)</f>
        <v>0</v>
      </c>
      <c r="CT185">
        <f ca="1">IF(AND($B185&gt;0,SUM(CT$3:CT184)=0,SUM($H185:CS185)=0),$B185,0)</f>
        <v>0</v>
      </c>
      <c r="CU185">
        <f ca="1">IF(AND($B185&gt;0,SUM(CU$3:CU184)=0,SUM($H185:CT185)=0),$B185,0)</f>
        <v>0</v>
      </c>
      <c r="CV185">
        <f ca="1">IF(AND($B185&gt;0,SUM(CV$3:CV184)=0,SUM($H185:CU185)=0),$B185,0)</f>
        <v>0</v>
      </c>
      <c r="CW185">
        <f ca="1">IF(AND($B185&gt;0,SUM(CW$3:CW184)=0,SUM($H185:CV185)=0),$B185,0)</f>
        <v>0</v>
      </c>
      <c r="CX185">
        <f ca="1">IF(AND($B185&gt;0,SUM(CX$3:CX184)=0,SUM($H185:CW185)=0),$B185,0)</f>
        <v>0</v>
      </c>
      <c r="CY185">
        <f ca="1">IF(AND($B185&gt;0,SUM(CY$3:CY184)=0,SUM($H185:CX185)=0),$B185,0)</f>
        <v>0</v>
      </c>
      <c r="CZ185">
        <f ca="1">IF(AND($B185&gt;0,SUM(CZ$3:CZ184)=0,SUM($H185:CY185)=0),$B185,0)</f>
        <v>0</v>
      </c>
      <c r="DA185">
        <f ca="1">IF(AND($B185&gt;0,SUM(DA$3:DA184)=0,SUM($H185:CZ185)=0),$B185,0)</f>
        <v>0</v>
      </c>
      <c r="DB185">
        <f ca="1">IF(AND($B185&gt;0,SUM(DB$3:DB184)=0,SUM($H185:DA185)=0),$B185,0)</f>
        <v>0</v>
      </c>
      <c r="DC185">
        <f ca="1">IF(AND($B185&gt;0,SUM(DC$3:DC184)=0,SUM($H185:DB185)=0),$B185,0)</f>
        <v>0</v>
      </c>
      <c r="DD185">
        <f ca="1">IF(AND($B185&gt;0,SUM(DD$3:DD184)=0,SUM($H185:DC185)=0),$B185,0)</f>
        <v>0</v>
      </c>
      <c r="DE185">
        <f ca="1">IF(AND($B185&gt;0,SUM(DE$3:DE184)=0,SUM($H185:DD185)=0),$B185,0)</f>
        <v>0</v>
      </c>
      <c r="DF185">
        <f ca="1">IF(AND($B185&gt;0,SUM(DF$3:DF184)=0,SUM($H185:DE185)=0),$B185,0)</f>
        <v>0</v>
      </c>
      <c r="DG185">
        <f ca="1">IF(AND($B185&gt;0,SUM(DG$3:DG184)=0,SUM($H185:DF185)=0),$B185,0)</f>
        <v>0</v>
      </c>
      <c r="DH185">
        <f ca="1">IF(AND($B185&gt;0,SUM(DH$3:DH184)=0,SUM($H185:DG185)=0),$B185,0)</f>
        <v>0</v>
      </c>
      <c r="DI185">
        <f ca="1">IF(AND($B185&gt;0,SUM(DI$3:DI184)=0,SUM($H185:DH185)=0),$B185,0)</f>
        <v>0</v>
      </c>
      <c r="DJ185">
        <f ca="1">IF(AND($B185&gt;0,SUM(DJ$3:DJ184)=0,SUM($H185:DI185)=0),$B185,0)</f>
        <v>0</v>
      </c>
      <c r="DK185">
        <f ca="1">IF(AND($B185&gt;0,SUM(DK$3:DK184)=0,SUM($H185:DJ185)=0),$B185,0)</f>
        <v>0</v>
      </c>
      <c r="DL185">
        <f ca="1">IF(AND($B185&gt;0,SUM(DL$3:DL184)=0,SUM($H185:DK185)=0),$B185,0)</f>
        <v>0</v>
      </c>
      <c r="DM185">
        <f ca="1">IF(AND($B185&gt;0,SUM(DM$3:DM184)=0,SUM($H185:DL185)=0),$B185,0)</f>
        <v>0</v>
      </c>
      <c r="DN185">
        <f ca="1">IF(AND($B185&gt;0,SUM(DN$3:DN184)=0,SUM($H185:DM185)=0),$B185,0)</f>
        <v>0</v>
      </c>
      <c r="DO185">
        <f ca="1">IF(AND($B185&gt;0,SUM(DO$3:DO184)=0,SUM($H185:DN185)=0),$B185,0)</f>
        <v>0</v>
      </c>
      <c r="DP185">
        <f ca="1">IF(AND($B185&gt;0,SUM(DP$3:DP184)=0,SUM($H185:DO185)=0),$B185,0)</f>
        <v>0</v>
      </c>
      <c r="DQ185">
        <f ca="1">IF(AND($B185&gt;0,SUM(DQ$3:DQ184)=0,SUM($H185:DP185)=0),$B185,0)</f>
        <v>0</v>
      </c>
      <c r="DR185">
        <f ca="1">IF(AND($B185&gt;0,SUM(DR$3:DR184)=0,SUM($H185:DQ185)=0),$B185,0)</f>
        <v>0</v>
      </c>
      <c r="DS185">
        <f ca="1">IF(AND($B185&gt;0,SUM(DS$3:DS184)=0,SUM($H185:DR185)=0),$B185,0)</f>
        <v>0</v>
      </c>
      <c r="DT185">
        <f ca="1">IF(AND($B185&gt;0,SUM(DT$3:DT184)=0,SUM($H185:DS185)=0),$B185,0)</f>
        <v>0</v>
      </c>
      <c r="DU185">
        <f ca="1">IF(AND($B185&gt;0,SUM(DU$3:DU184)=0,SUM($H185:DT185)=0),$B185,0)</f>
        <v>0</v>
      </c>
      <c r="DV185">
        <f ca="1">IF(AND($B185&gt;0,SUM(DV$3:DV184)=0,SUM($H185:DU185)=0),$B185,0)</f>
        <v>0</v>
      </c>
      <c r="DW185">
        <f ca="1">IF(AND($B185&gt;0,SUM(DW$3:DW184)=0,SUM($H185:DV185)=0),$B185,0)</f>
        <v>0</v>
      </c>
      <c r="DX185">
        <f ca="1">IF(AND($B185&gt;0,SUM(DX$3:DX184)=0,SUM($H185:DW185)=0),$B185,0)</f>
        <v>0</v>
      </c>
      <c r="DY185">
        <f ca="1">IF(AND($B185&gt;0,SUM(DY$3:DY184)=0,SUM($H185:DX185)=0),$B185,0)</f>
        <v>0</v>
      </c>
      <c r="DZ185">
        <f ca="1">IF(AND($B185&gt;0,SUM(DZ$3:DZ184)=0,SUM($H185:DY185)=0),$B185,0)</f>
        <v>0</v>
      </c>
      <c r="EA185">
        <f ca="1">IF(AND($B185&gt;0,SUM(EA$3:EA184)=0,SUM($H185:DZ185)=0),$B185,0)</f>
        <v>0</v>
      </c>
      <c r="EB185">
        <f ca="1">IF(AND($B185&gt;0,SUM(EB$3:EB184)=0,SUM($H185:EA185)=0),$B185,0)</f>
        <v>0</v>
      </c>
      <c r="EC185">
        <f ca="1">IF(AND($B185&gt;0,SUM(EC$3:EC184)=0,SUM($H185:EB185)=0),$B185,0)</f>
        <v>0</v>
      </c>
      <c r="ED185">
        <f ca="1">IF(AND($B185&gt;0,SUM(ED$3:ED184)=0,SUM($H185:EC185)=0),$B185,0)</f>
        <v>0</v>
      </c>
      <c r="EE185">
        <f ca="1">IF(AND($B185&gt;0,SUM(EE$3:EE184)=0,SUM($H185:ED185)=0),$B185,0)</f>
        <v>0</v>
      </c>
      <c r="EF185">
        <f ca="1">IF(AND($B185&gt;0,SUM(EF$3:EF184)=0,SUM($H185:EE185)=0),$B185,0)</f>
        <v>0</v>
      </c>
      <c r="EG185">
        <f ca="1">IF(AND($B185&gt;0,SUM(EG$3:EG184)=0,SUM($H185:EF185)=0),$B185,0)</f>
        <v>0</v>
      </c>
      <c r="EH185">
        <f ca="1">IF(AND($B185&gt;0,SUM(EH$3:EH184)=0,SUM($H185:EG185)=0),$B185,0)</f>
        <v>0</v>
      </c>
      <c r="EI185">
        <f ca="1">IF(AND($B185&gt;0,SUM(EI$3:EI184)=0,SUM($H185:EH185)=0),$B185,0)</f>
        <v>0</v>
      </c>
      <c r="EJ185">
        <f ca="1">IF(AND($B185&gt;0,SUM(EJ$3:EJ184)=0,SUM($H185:EI185)=0),$B185,0)</f>
        <v>0</v>
      </c>
      <c r="EK185">
        <f ca="1">IF(AND($B185&gt;0,SUM(EK$3:EK184)=0,SUM($H185:EJ185)=0),$B185,0)</f>
        <v>0</v>
      </c>
      <c r="EL185">
        <f ca="1">IF(AND($B185&gt;0,SUM(EL$3:EL184)=0,SUM($H185:EK185)=0),$B185,0)</f>
        <v>0</v>
      </c>
      <c r="EM185">
        <f ca="1">IF(AND($B185&gt;0,SUM(EM$3:EM184)=0,SUM($H185:EL185)=0),$B185,0)</f>
        <v>0</v>
      </c>
      <c r="EN185">
        <f ca="1">IF(AND($B185&gt;0,SUM(EN$3:EN184)=0,SUM($H185:EM185)=0),$B185,0)</f>
        <v>0</v>
      </c>
      <c r="EO185">
        <f ca="1">IF(AND($B185&gt;0,SUM(EO$3:EO184)=0,SUM($H185:EN185)=0),$B185,0)</f>
        <v>0</v>
      </c>
      <c r="EP185">
        <f ca="1">IF(AND($B185&gt;0,SUM(EP$3:EP184)=0,SUM($H185:EO185)=0),$B185,0)</f>
        <v>0</v>
      </c>
      <c r="EQ185">
        <f ca="1">IF(AND($B185&gt;0,SUM(EQ$3:EQ184)=0,SUM($H185:EP185)=0),$B185,0)</f>
        <v>0</v>
      </c>
      <c r="ER185">
        <f ca="1">IF(AND($B185&gt;0,SUM(ER$3:ER184)=0,SUM($H185:EQ185)=0),$B185,0)</f>
        <v>0</v>
      </c>
      <c r="ES185">
        <f ca="1">IF(AND($B185&gt;0,SUM(ES$3:ES184)=0,SUM($H185:ER185)=0),$B185,0)</f>
        <v>0</v>
      </c>
      <c r="ET185">
        <f ca="1">IF(AND($B185&gt;0,SUM(ET$3:ET184)=0,SUM($H185:ES185)=0),$B185,0)</f>
        <v>0</v>
      </c>
      <c r="EU185">
        <f ca="1">IF(AND($B185&gt;0,SUM(EU$3:EU184)=0,SUM($H185:ET185)=0),$B185,0)</f>
        <v>0</v>
      </c>
      <c r="EV185">
        <f ca="1">IF(AND($B185&gt;0,SUM(EV$3:EV184)=0,SUM($H185:EU185)=0),$B185,0)</f>
        <v>0</v>
      </c>
      <c r="EW185">
        <f ca="1">IF(AND($B185&gt;0,SUM(EW$3:EW184)=0,SUM($H185:EV185)=0),$B185,0)</f>
        <v>0</v>
      </c>
      <c r="EX185">
        <f ca="1">IF(AND($B185&gt;0,SUM(EX$3:EX184)=0,SUM($H185:EW185)=0),$B185,0)</f>
        <v>0</v>
      </c>
      <c r="EY185">
        <f ca="1">IF(AND($B185&gt;0,SUM(EY$3:EY184)=0,SUM($H185:EX185)=0),$B185,0)</f>
        <v>0</v>
      </c>
      <c r="EZ185">
        <f ca="1">IF(AND($B185&gt;0,SUM(EZ$3:EZ184)=0,SUM($H185:EY185)=0),$B185,0)</f>
        <v>0</v>
      </c>
      <c r="FA185">
        <f ca="1">IF(AND($B185&gt;0,SUM(FA$3:FA184)=0,SUM($H185:EZ185)=0),$B185,0)</f>
        <v>0</v>
      </c>
      <c r="FB185">
        <f ca="1">IF(AND($B185&gt;0,SUM(FB$3:FB184)=0,SUM($H185:FA185)=0),$B185,0)</f>
        <v>0</v>
      </c>
      <c r="FC185">
        <f ca="1">IF(AND($B185&gt;0,SUM(FC$3:FC184)=0,SUM($H185:FB185)=0),$B185,0)</f>
        <v>0</v>
      </c>
      <c r="FD185">
        <f ca="1">IF(AND($B185&gt;0,SUM(FD$3:FD184)=0,SUM($H185:FC185)=0),$B185,0)</f>
        <v>0</v>
      </c>
      <c r="FE185">
        <f ca="1">IF(AND($B185&gt;0,SUM(FE$3:FE184)=0,SUM($H185:FD185)=0),$B185,0)</f>
        <v>0</v>
      </c>
      <c r="FF185">
        <f ca="1">IF(AND($B185&gt;0,SUM(FF$3:FF184)=0,SUM($H185:FE185)=0),$B185,0)</f>
        <v>0</v>
      </c>
      <c r="FG185">
        <f ca="1">IF(AND($B185&gt;0,SUM(FG$3:FG184)=0,SUM($H185:FF185)=0),$B185,0)</f>
        <v>0</v>
      </c>
      <c r="FH185">
        <f ca="1">IF(AND($B185&gt;0,SUM(FH$3:FH184)=0,SUM($H185:FG185)=0),$B185,0)</f>
        <v>0</v>
      </c>
      <c r="FI185">
        <f ca="1">IF(AND($B185&gt;0,SUM(FI$3:FI184)=0,SUM($H185:FH185)=0),$B185,0)</f>
        <v>0</v>
      </c>
      <c r="FJ185">
        <f ca="1">IF(AND($B185&gt;0,SUM(FJ$3:FJ184)=0,SUM($H185:FI185)=0),$B185,0)</f>
        <v>0</v>
      </c>
      <c r="FK185">
        <f ca="1">IF(AND($B185&gt;0,SUM(FK$3:FK184)=0,SUM($H185:FJ185)=0),$B185,0)</f>
        <v>0</v>
      </c>
      <c r="FL185">
        <f ca="1">IF(AND($B185&gt;0,SUM(FL$3:FL184)=0,SUM($H185:FK185)=0),$B185,0)</f>
        <v>0</v>
      </c>
      <c r="FM185">
        <f ca="1">IF(AND($B185&gt;0,SUM(FM$3:FM184)=0,SUM($H185:FL185)=0),$B185,0)</f>
        <v>0</v>
      </c>
      <c r="FN185">
        <f ca="1">IF(AND($B185&gt;0,SUM(FN$3:FN184)=0,SUM($H185:FM185)=0),$B185,0)</f>
        <v>0</v>
      </c>
      <c r="FS185" s="67" t="str">
        <f ca="1">ValintaohjelmaCentral!$C61</f>
        <v>0</v>
      </c>
      <c r="FT185" s="352"/>
      <c r="FU185" s="353"/>
      <c r="FV185" s="374" t="str">
        <f ca="1">ValintaohjelmaCentral!$G61</f>
        <v>-</v>
      </c>
      <c r="FY185" s="67" t="str">
        <f ca="1">ValintaohjelmaCentral!$C61</f>
        <v>0</v>
      </c>
      <c r="FZ185" s="352"/>
      <c r="GA185" s="353"/>
      <c r="GB185" s="374" t="str">
        <f ca="1">ValintaohjelmaCentral!$G61</f>
        <v>-</v>
      </c>
      <c r="GE185" s="67" t="str">
        <f ca="1">ValintaohjelmaCentral!$C61</f>
        <v>0</v>
      </c>
      <c r="GF185" s="352"/>
      <c r="GG185" s="353"/>
      <c r="GH185" s="374" t="str">
        <f ca="1">ValintaohjelmaCentral!$G61</f>
        <v>-</v>
      </c>
    </row>
    <row r="186" spans="1:190" ht="15.75" hidden="1" thickBot="1" x14ac:dyDescent="0.3">
      <c r="A186">
        <v>186</v>
      </c>
      <c r="C186" s="240" t="str">
        <f t="shared" ca="1" si="29"/>
        <v>0</v>
      </c>
      <c r="D186" s="240">
        <f t="shared" ca="1" si="29"/>
        <v>0</v>
      </c>
      <c r="E186" s="240">
        <f t="shared" ca="1" si="29"/>
        <v>0</v>
      </c>
      <c r="F186" s="240" t="str">
        <f t="shared" ca="1" si="29"/>
        <v>-</v>
      </c>
      <c r="G186" s="47" t="e">
        <f>INDEX($I$2:$FN$2,ROWS(G$2:G186))</f>
        <v>#REF!</v>
      </c>
      <c r="H186">
        <v>0</v>
      </c>
      <c r="I186">
        <f ca="1">IF(AND($B186&gt;0,SUM(I$3:I185)=0,SUM($H186:H186)=0),$B186,0)</f>
        <v>0</v>
      </c>
      <c r="J186">
        <f ca="1">IF(AND($B186&gt;0,SUM(J$3:J185)=0,SUM($H186:I186)=0),$B186,0)</f>
        <v>0</v>
      </c>
      <c r="K186">
        <f ca="1">IF(AND($B186&gt;0,SUM(K$3:K185)=0,SUM($H186:J186)=0),$B186,0)</f>
        <v>0</v>
      </c>
      <c r="L186">
        <f ca="1">IF(AND($B186&gt;0,SUM(L$3:L185)=0,SUM($H186:K186)=0),$B186,0)</f>
        <v>0</v>
      </c>
      <c r="M186">
        <f ca="1">IF(AND($B186&gt;0,SUM(M$3:M185)=0,SUM($H186:L186)=0),$B186,0)</f>
        <v>0</v>
      </c>
      <c r="N186">
        <f ca="1">IF(AND($B186&gt;0,SUM(N$3:N185)=0,SUM($H186:M186)=0),$B186,0)</f>
        <v>0</v>
      </c>
      <c r="O186">
        <f ca="1">IF(AND($B186&gt;0,SUM(O$3:O185)=0,SUM($H186:N186)=0),$B186,0)</f>
        <v>0</v>
      </c>
      <c r="P186">
        <f ca="1">IF(AND($B186&gt;0,SUM(P$3:P185)=0,SUM($H186:O186)=0),$B186,0)</f>
        <v>0</v>
      </c>
      <c r="Q186">
        <f ca="1">IF(AND($B186&gt;0,SUM(Q$3:Q185)=0,SUM($H186:P186)=0),$B186,0)</f>
        <v>0</v>
      </c>
      <c r="R186">
        <f ca="1">IF(AND($B186&gt;0,SUM(R$3:R185)=0,SUM($H186:Q186)=0),$B186,0)</f>
        <v>0</v>
      </c>
      <c r="S186">
        <f ca="1">IF(AND($B186&gt;0,SUM(S$3:S185)=0,SUM($H186:R186)=0),$B186,0)</f>
        <v>0</v>
      </c>
      <c r="T186">
        <f ca="1">IF(AND($B186&gt;0,SUM(T$3:T185)=0,SUM($H186:S186)=0),$B186,0)</f>
        <v>0</v>
      </c>
      <c r="U186">
        <f ca="1">IF(AND($B186&gt;0,SUM(U$3:U185)=0,SUM($H186:T186)=0),$B186,0)</f>
        <v>0</v>
      </c>
      <c r="V186">
        <f ca="1">IF(AND($B186&gt;0,SUM(V$3:V185)=0,SUM($H186:U186)=0),$B186,0)</f>
        <v>0</v>
      </c>
      <c r="W186">
        <f ca="1">IF(AND($B186&gt;0,SUM(W$3:W185)=0,SUM($H186:V186)=0),$B186,0)</f>
        <v>0</v>
      </c>
      <c r="X186">
        <f ca="1">IF(AND($B186&gt;0,SUM(X$3:X185)=0,SUM($H186:W186)=0),$B186,0)</f>
        <v>0</v>
      </c>
      <c r="Y186">
        <f ca="1">IF(AND($B186&gt;0,SUM(Y$3:Y185)=0,SUM($H186:X186)=0),$B186,0)</f>
        <v>0</v>
      </c>
      <c r="Z186">
        <f ca="1">IF(AND($B186&gt;0,SUM(Z$3:Z185)=0,SUM($H186:Y186)=0),$B186,0)</f>
        <v>0</v>
      </c>
      <c r="AA186">
        <f ca="1">IF(AND($B186&gt;0,SUM(AA$3:AA185)=0,SUM($H186:Z186)=0),$B186,0)</f>
        <v>0</v>
      </c>
      <c r="AB186">
        <f ca="1">IF(AND($B186&gt;0,SUM(AB$3:AB185)=0,SUM($H186:AA186)=0),$B186,0)</f>
        <v>0</v>
      </c>
      <c r="AC186">
        <f ca="1">IF(AND($B186&gt;0,SUM(AC$3:AC185)=0,SUM($H186:AB186)=0),$B186,0)</f>
        <v>0</v>
      </c>
      <c r="AD186">
        <f ca="1">IF(AND($B186&gt;0,SUM(AD$3:AD185)=0,SUM($H186:AC186)=0),$B186,0)</f>
        <v>0</v>
      </c>
      <c r="AE186">
        <f ca="1">IF(AND($B186&gt;0,SUM(AE$3:AE185)=0,SUM($H186:AD186)=0),$B186,0)</f>
        <v>0</v>
      </c>
      <c r="AF186">
        <f ca="1">IF(AND($B186&gt;0,SUM(AF$3:AF185)=0,SUM($H186:AE186)=0),$B186,0)</f>
        <v>0</v>
      </c>
      <c r="AG186">
        <f ca="1">IF(AND($B186&gt;0,SUM(AG$3:AG185)=0,SUM($H186:AF186)=0),$B186,0)</f>
        <v>0</v>
      </c>
      <c r="AH186">
        <f ca="1">IF(AND($B186&gt;0,SUM(AH$3:AH185)=0,SUM($H186:AG186)=0),$B186,0)</f>
        <v>0</v>
      </c>
      <c r="AI186">
        <f ca="1">IF(AND($B186&gt;0,SUM(AI$3:AI185)=0,SUM($H186:AH186)=0),$B186,0)</f>
        <v>0</v>
      </c>
      <c r="AJ186">
        <f ca="1">IF(AND($B186&gt;0,SUM(AJ$3:AJ185)=0,SUM($H186:AI186)=0),$B186,0)</f>
        <v>0</v>
      </c>
      <c r="AK186">
        <f ca="1">IF(AND($B186&gt;0,SUM(AK$3:AK185)=0,SUM($H186:AJ186)=0),$B186,0)</f>
        <v>0</v>
      </c>
      <c r="AL186">
        <f ca="1">IF(AND($B186&gt;0,SUM(AL$3:AL185)=0,SUM($H186:AK186)=0),$B186,0)</f>
        <v>0</v>
      </c>
      <c r="AM186">
        <f ca="1">IF(AND($B186&gt;0,SUM(AM$3:AM185)=0,SUM($H186:AL186)=0),$B186,0)</f>
        <v>0</v>
      </c>
      <c r="AN186">
        <f ca="1">IF(AND($B186&gt;0,SUM(AN$3:AN185)=0,SUM($H186:AM186)=0),$B186,0)</f>
        <v>0</v>
      </c>
      <c r="AO186">
        <f ca="1">IF(AND($B186&gt;0,SUM(AO$3:AO185)=0,SUM($H186:AN186)=0),$B186,0)</f>
        <v>0</v>
      </c>
      <c r="AP186">
        <f ca="1">IF(AND($B186&gt;0,SUM(AP$3:AP185)=0,SUM($H186:AO186)=0),$B186,0)</f>
        <v>0</v>
      </c>
      <c r="AQ186">
        <f ca="1">IF(AND($B186&gt;0,SUM(AQ$3:AQ185)=0,SUM($H186:AP186)=0),$B186,0)</f>
        <v>0</v>
      </c>
      <c r="AR186">
        <f ca="1">IF(AND($B186&gt;0,SUM(AR$3:AR185)=0,SUM($H186:AQ186)=0),$B186,0)</f>
        <v>0</v>
      </c>
      <c r="AS186">
        <f ca="1">IF(AND($B186&gt;0,SUM(AS$3:AS185)=0,SUM($H186:AR186)=0),$B186,0)</f>
        <v>0</v>
      </c>
      <c r="AT186">
        <f ca="1">IF(AND($B186&gt;0,SUM(AT$3:AT185)=0,SUM($H186:AS186)=0),$B186,0)</f>
        <v>0</v>
      </c>
      <c r="AU186">
        <f ca="1">IF(AND($B186&gt;0,SUM(AU$3:AU185)=0,SUM($H186:AT186)=0),$B186,0)</f>
        <v>0</v>
      </c>
      <c r="AV186">
        <f ca="1">IF(AND($B186&gt;0,SUM(AV$3:AV185)=0,SUM($H186:AU186)=0),$B186,0)</f>
        <v>0</v>
      </c>
      <c r="AW186">
        <f ca="1">IF(AND($B186&gt;0,SUM(AW$3:AW185)=0,SUM($H186:AV186)=0),$B186,0)</f>
        <v>0</v>
      </c>
      <c r="AX186">
        <f ca="1">IF(AND($B186&gt;0,SUM(AX$3:AX185)=0,SUM($H186:AW186)=0),$B186,0)</f>
        <v>0</v>
      </c>
      <c r="AY186">
        <f ca="1">IF(AND($B186&gt;0,SUM(AY$3:AY185)=0,SUM($H186:AX186)=0),$B186,0)</f>
        <v>0</v>
      </c>
      <c r="AZ186">
        <f ca="1">IF(AND($B186&gt;0,SUM(AZ$3:AZ185)=0,SUM($H186:AY186)=0),$B186,0)</f>
        <v>0</v>
      </c>
      <c r="BA186">
        <f ca="1">IF(AND($B186&gt;0,SUM(BA$3:BA185)=0,SUM($H186:AZ186)=0),$B186,0)</f>
        <v>0</v>
      </c>
      <c r="BB186">
        <f ca="1">IF(AND($B186&gt;0,SUM(BB$3:BB185)=0,SUM($H186:BA186)=0),$B186,0)</f>
        <v>0</v>
      </c>
      <c r="BC186">
        <f ca="1">IF(AND($B186&gt;0,SUM(BC$3:BC185)=0,SUM($H186:BB186)=0),$B186,0)</f>
        <v>0</v>
      </c>
      <c r="BD186">
        <f ca="1">IF(AND($B186&gt;0,SUM(BD$3:BD185)=0,SUM($H186:BC186)=0),$B186,0)</f>
        <v>0</v>
      </c>
      <c r="BE186">
        <f ca="1">IF(AND($B186&gt;0,SUM(BE$3:BE185)=0,SUM($H186:BD186)=0),$B186,0)</f>
        <v>0</v>
      </c>
      <c r="BF186">
        <f ca="1">IF(AND($B186&gt;0,SUM(BF$3:BF185)=0,SUM($H186:BE186)=0),$B186,0)</f>
        <v>0</v>
      </c>
      <c r="BG186">
        <f ca="1">IF(AND($B186&gt;0,SUM(BG$3:BG185)=0,SUM($H186:BF186)=0),$B186,0)</f>
        <v>0</v>
      </c>
      <c r="BH186">
        <f ca="1">IF(AND($B186&gt;0,SUM(BH$3:BH185)=0,SUM($H186:BG186)=0),$B186,0)</f>
        <v>0</v>
      </c>
      <c r="BI186">
        <f ca="1">IF(AND($B186&gt;0,SUM(BI$3:BI185)=0,SUM($H186:BH186)=0),$B186,0)</f>
        <v>0</v>
      </c>
      <c r="BJ186">
        <f ca="1">IF(AND($B186&gt;0,SUM(BJ$3:BJ185)=0,SUM($H186:BI186)=0),$B186,0)</f>
        <v>0</v>
      </c>
      <c r="BK186">
        <f ca="1">IF(AND($B186&gt;0,SUM(BK$3:BK185)=0,SUM($H186:BJ186)=0),$B186,0)</f>
        <v>0</v>
      </c>
      <c r="BL186">
        <f ca="1">IF(AND($B186&gt;0,SUM(BL$3:BL185)=0,SUM($H186:BK186)=0),$B186,0)</f>
        <v>0</v>
      </c>
      <c r="BM186">
        <f ca="1">IF(AND($B186&gt;0,SUM(BM$3:BM185)=0,SUM($H186:BL186)=0),$B186,0)</f>
        <v>0</v>
      </c>
      <c r="BN186">
        <f ca="1">IF(AND($B186&gt;0,SUM(BN$3:BN185)=0,SUM($H186:BM186)=0),$B186,0)</f>
        <v>0</v>
      </c>
      <c r="BO186">
        <f ca="1">IF(AND($B186&gt;0,SUM(BO$3:BO185)=0,SUM($H186:BN186)=0),$B186,0)</f>
        <v>0</v>
      </c>
      <c r="BP186">
        <f ca="1">IF(AND($B186&gt;0,SUM(BP$3:BP185)=0,SUM($H186:BO186)=0),$B186,0)</f>
        <v>0</v>
      </c>
      <c r="BQ186">
        <f ca="1">IF(AND($B186&gt;0,SUM(BQ$3:BQ185)=0,SUM($H186:BP186)=0),$B186,0)</f>
        <v>0</v>
      </c>
      <c r="BR186">
        <f ca="1">IF(AND($B186&gt;0,SUM(BR$3:BR185)=0,SUM($H186:BQ186)=0),$B186,0)</f>
        <v>0</v>
      </c>
      <c r="BS186">
        <f ca="1">IF(AND($B186&gt;0,SUM(BS$3:BS185)=0,SUM($H186:BR186)=0),$B186,0)</f>
        <v>0</v>
      </c>
      <c r="BT186">
        <f ca="1">IF(AND($B186&gt;0,SUM(BT$3:BT185)=0,SUM($H186:BS186)=0),$B186,0)</f>
        <v>0</v>
      </c>
      <c r="BU186">
        <f ca="1">IF(AND($B186&gt;0,SUM(BU$3:BU185)=0,SUM($H186:BT186)=0),$B186,0)</f>
        <v>0</v>
      </c>
      <c r="BV186">
        <f ca="1">IF(AND($B186&gt;0,SUM(BV$3:BV185)=0,SUM($H186:BU186)=0),$B186,0)</f>
        <v>0</v>
      </c>
      <c r="BW186">
        <f ca="1">IF(AND($B186&gt;0,SUM(BW$3:BW185)=0,SUM($H186:BV186)=0),$B186,0)</f>
        <v>0</v>
      </c>
      <c r="BX186">
        <f ca="1">IF(AND($B186&gt;0,SUM(BX$3:BX185)=0,SUM($H186:BW186)=0),$B186,0)</f>
        <v>0</v>
      </c>
      <c r="BY186">
        <f ca="1">IF(AND($B186&gt;0,SUM(BY$3:BY185)=0,SUM($H186:BX186)=0),$B186,0)</f>
        <v>0</v>
      </c>
      <c r="BZ186">
        <f ca="1">IF(AND($B186&gt;0,SUM(BZ$3:BZ185)=0,SUM($H186:BY186)=0),$B186,0)</f>
        <v>0</v>
      </c>
      <c r="CA186">
        <f ca="1">IF(AND($B186&gt;0,SUM(CA$3:CA185)=0,SUM($H186:BZ186)=0),$B186,0)</f>
        <v>0</v>
      </c>
      <c r="CB186">
        <f ca="1">IF(AND($B186&gt;0,SUM(CB$3:CB185)=0,SUM($H186:CA186)=0),$B186,0)</f>
        <v>0</v>
      </c>
      <c r="CC186">
        <f ca="1">IF(AND($B186&gt;0,SUM(CC$3:CC185)=0,SUM($H186:CB186)=0),$B186,0)</f>
        <v>0</v>
      </c>
      <c r="CD186">
        <f ca="1">IF(AND($B186&gt;0,SUM(CD$3:CD185)=0,SUM($H186:CC186)=0),$B186,0)</f>
        <v>0</v>
      </c>
      <c r="CE186">
        <f ca="1">IF(AND($B186&gt;0,SUM(CE$3:CE185)=0,SUM($H186:CD186)=0),$B186,0)</f>
        <v>0</v>
      </c>
      <c r="CF186">
        <f ca="1">IF(AND($B186&gt;0,SUM(CF$3:CF185)=0,SUM($H186:CE186)=0),$B186,0)</f>
        <v>0</v>
      </c>
      <c r="CG186">
        <f ca="1">IF(AND($B186&gt;0,SUM(CG$3:CG185)=0,SUM($H186:CF186)=0),$B186,0)</f>
        <v>0</v>
      </c>
      <c r="CH186">
        <f ca="1">IF(AND($B186&gt;0,SUM(CH$3:CH185)=0,SUM($H186:CG186)=0),$B186,0)</f>
        <v>0</v>
      </c>
      <c r="CI186">
        <f ca="1">IF(AND($B186&gt;0,SUM(CI$3:CI185)=0,SUM($H186:CH186)=0),$B186,0)</f>
        <v>0</v>
      </c>
      <c r="CJ186">
        <f ca="1">IF(AND($B186&gt;0,SUM(CJ$3:CJ185)=0,SUM($H186:CI186)=0),$B186,0)</f>
        <v>0</v>
      </c>
      <c r="CK186">
        <f ca="1">IF(AND($B186&gt;0,SUM(CK$3:CK185)=0,SUM($H186:CJ186)=0),$B186,0)</f>
        <v>0</v>
      </c>
      <c r="CL186">
        <f ca="1">IF(AND($B186&gt;0,SUM(CL$3:CL185)=0,SUM($H186:CK186)=0),$B186,0)</f>
        <v>0</v>
      </c>
      <c r="CM186">
        <f ca="1">IF(AND($B186&gt;0,SUM(CM$3:CM185)=0,SUM($H186:CL186)=0),$B186,0)</f>
        <v>0</v>
      </c>
      <c r="CN186">
        <f ca="1">IF(AND($B186&gt;0,SUM(CN$3:CN185)=0,SUM($H186:CM186)=0),$B186,0)</f>
        <v>0</v>
      </c>
      <c r="CO186">
        <f ca="1">IF(AND($B186&gt;0,SUM(CO$3:CO185)=0,SUM($H186:CN186)=0),$B186,0)</f>
        <v>0</v>
      </c>
      <c r="CP186">
        <f ca="1">IF(AND($B186&gt;0,SUM(CP$3:CP185)=0,SUM($H186:CO186)=0),$B186,0)</f>
        <v>0</v>
      </c>
      <c r="CQ186">
        <f ca="1">IF(AND($B186&gt;0,SUM(CQ$3:CQ185)=0,SUM($H186:CP186)=0),$B186,0)</f>
        <v>0</v>
      </c>
      <c r="CR186">
        <f ca="1">IF(AND($B186&gt;0,SUM(CR$3:CR185)=0,SUM($H186:CQ186)=0),$B186,0)</f>
        <v>0</v>
      </c>
      <c r="CS186">
        <f ca="1">IF(AND($B186&gt;0,SUM(CS$3:CS185)=0,SUM($H186:CR186)=0),$B186,0)</f>
        <v>0</v>
      </c>
      <c r="CT186">
        <f ca="1">IF(AND($B186&gt;0,SUM(CT$3:CT185)=0,SUM($H186:CS186)=0),$B186,0)</f>
        <v>0</v>
      </c>
      <c r="CU186">
        <f ca="1">IF(AND($B186&gt;0,SUM(CU$3:CU185)=0,SUM($H186:CT186)=0),$B186,0)</f>
        <v>0</v>
      </c>
      <c r="CV186">
        <f ca="1">IF(AND($B186&gt;0,SUM(CV$3:CV185)=0,SUM($H186:CU186)=0),$B186,0)</f>
        <v>0</v>
      </c>
      <c r="CW186">
        <f ca="1">IF(AND($B186&gt;0,SUM(CW$3:CW185)=0,SUM($H186:CV186)=0),$B186,0)</f>
        <v>0</v>
      </c>
      <c r="CX186">
        <f ca="1">IF(AND($B186&gt;0,SUM(CX$3:CX185)=0,SUM($H186:CW186)=0),$B186,0)</f>
        <v>0</v>
      </c>
      <c r="CY186">
        <f ca="1">IF(AND($B186&gt;0,SUM(CY$3:CY185)=0,SUM($H186:CX186)=0),$B186,0)</f>
        <v>0</v>
      </c>
      <c r="CZ186">
        <f ca="1">IF(AND($B186&gt;0,SUM(CZ$3:CZ185)=0,SUM($H186:CY186)=0),$B186,0)</f>
        <v>0</v>
      </c>
      <c r="DA186">
        <f ca="1">IF(AND($B186&gt;0,SUM(DA$3:DA185)=0,SUM($H186:CZ186)=0),$B186,0)</f>
        <v>0</v>
      </c>
      <c r="DB186">
        <f ca="1">IF(AND($B186&gt;0,SUM(DB$3:DB185)=0,SUM($H186:DA186)=0),$B186,0)</f>
        <v>0</v>
      </c>
      <c r="DC186">
        <f ca="1">IF(AND($B186&gt;0,SUM(DC$3:DC185)=0,SUM($H186:DB186)=0),$B186,0)</f>
        <v>0</v>
      </c>
      <c r="DD186">
        <f ca="1">IF(AND($B186&gt;0,SUM(DD$3:DD185)=0,SUM($H186:DC186)=0),$B186,0)</f>
        <v>0</v>
      </c>
      <c r="DE186">
        <f ca="1">IF(AND($B186&gt;0,SUM(DE$3:DE185)=0,SUM($H186:DD186)=0),$B186,0)</f>
        <v>0</v>
      </c>
      <c r="DF186">
        <f ca="1">IF(AND($B186&gt;0,SUM(DF$3:DF185)=0,SUM($H186:DE186)=0),$B186,0)</f>
        <v>0</v>
      </c>
      <c r="DG186">
        <f ca="1">IF(AND($B186&gt;0,SUM(DG$3:DG185)=0,SUM($H186:DF186)=0),$B186,0)</f>
        <v>0</v>
      </c>
      <c r="DH186">
        <f ca="1">IF(AND($B186&gt;0,SUM(DH$3:DH185)=0,SUM($H186:DG186)=0),$B186,0)</f>
        <v>0</v>
      </c>
      <c r="DI186">
        <f ca="1">IF(AND($B186&gt;0,SUM(DI$3:DI185)=0,SUM($H186:DH186)=0),$B186,0)</f>
        <v>0</v>
      </c>
      <c r="DJ186">
        <f ca="1">IF(AND($B186&gt;0,SUM(DJ$3:DJ185)=0,SUM($H186:DI186)=0),$B186,0)</f>
        <v>0</v>
      </c>
      <c r="DK186">
        <f ca="1">IF(AND($B186&gt;0,SUM(DK$3:DK185)=0,SUM($H186:DJ186)=0),$B186,0)</f>
        <v>0</v>
      </c>
      <c r="DL186">
        <f ca="1">IF(AND($B186&gt;0,SUM(DL$3:DL185)=0,SUM($H186:DK186)=0),$B186,0)</f>
        <v>0</v>
      </c>
      <c r="DM186">
        <f ca="1">IF(AND($B186&gt;0,SUM(DM$3:DM185)=0,SUM($H186:DL186)=0),$B186,0)</f>
        <v>0</v>
      </c>
      <c r="DN186">
        <f ca="1">IF(AND($B186&gt;0,SUM(DN$3:DN185)=0,SUM($H186:DM186)=0),$B186,0)</f>
        <v>0</v>
      </c>
      <c r="DO186">
        <f ca="1">IF(AND($B186&gt;0,SUM(DO$3:DO185)=0,SUM($H186:DN186)=0),$B186,0)</f>
        <v>0</v>
      </c>
      <c r="DP186">
        <f ca="1">IF(AND($B186&gt;0,SUM(DP$3:DP185)=0,SUM($H186:DO186)=0),$B186,0)</f>
        <v>0</v>
      </c>
      <c r="DQ186">
        <f ca="1">IF(AND($B186&gt;0,SUM(DQ$3:DQ185)=0,SUM($H186:DP186)=0),$B186,0)</f>
        <v>0</v>
      </c>
      <c r="DR186">
        <f ca="1">IF(AND($B186&gt;0,SUM(DR$3:DR185)=0,SUM($H186:DQ186)=0),$B186,0)</f>
        <v>0</v>
      </c>
      <c r="DS186">
        <f ca="1">IF(AND($B186&gt;0,SUM(DS$3:DS185)=0,SUM($H186:DR186)=0),$B186,0)</f>
        <v>0</v>
      </c>
      <c r="DT186">
        <f ca="1">IF(AND($B186&gt;0,SUM(DT$3:DT185)=0,SUM($H186:DS186)=0),$B186,0)</f>
        <v>0</v>
      </c>
      <c r="DU186">
        <f ca="1">IF(AND($B186&gt;0,SUM(DU$3:DU185)=0,SUM($H186:DT186)=0),$B186,0)</f>
        <v>0</v>
      </c>
      <c r="DV186">
        <f ca="1">IF(AND($B186&gt;0,SUM(DV$3:DV185)=0,SUM($H186:DU186)=0),$B186,0)</f>
        <v>0</v>
      </c>
      <c r="DW186">
        <f ca="1">IF(AND($B186&gt;0,SUM(DW$3:DW185)=0,SUM($H186:DV186)=0),$B186,0)</f>
        <v>0</v>
      </c>
      <c r="DX186">
        <f ca="1">IF(AND($B186&gt;0,SUM(DX$3:DX185)=0,SUM($H186:DW186)=0),$B186,0)</f>
        <v>0</v>
      </c>
      <c r="DY186">
        <f ca="1">IF(AND($B186&gt;0,SUM(DY$3:DY185)=0,SUM($H186:DX186)=0),$B186,0)</f>
        <v>0</v>
      </c>
      <c r="DZ186">
        <f ca="1">IF(AND($B186&gt;0,SUM(DZ$3:DZ185)=0,SUM($H186:DY186)=0),$B186,0)</f>
        <v>0</v>
      </c>
      <c r="EA186">
        <f ca="1">IF(AND($B186&gt;0,SUM(EA$3:EA185)=0,SUM($H186:DZ186)=0),$B186,0)</f>
        <v>0</v>
      </c>
      <c r="EB186">
        <f ca="1">IF(AND($B186&gt;0,SUM(EB$3:EB185)=0,SUM($H186:EA186)=0),$B186,0)</f>
        <v>0</v>
      </c>
      <c r="EC186">
        <f ca="1">IF(AND($B186&gt;0,SUM(EC$3:EC185)=0,SUM($H186:EB186)=0),$B186,0)</f>
        <v>0</v>
      </c>
      <c r="ED186">
        <f ca="1">IF(AND($B186&gt;0,SUM(ED$3:ED185)=0,SUM($H186:EC186)=0),$B186,0)</f>
        <v>0</v>
      </c>
      <c r="EE186">
        <f ca="1">IF(AND($B186&gt;0,SUM(EE$3:EE185)=0,SUM($H186:ED186)=0),$B186,0)</f>
        <v>0</v>
      </c>
      <c r="EF186">
        <f ca="1">IF(AND($B186&gt;0,SUM(EF$3:EF185)=0,SUM($H186:EE186)=0),$B186,0)</f>
        <v>0</v>
      </c>
      <c r="EG186">
        <f ca="1">IF(AND($B186&gt;0,SUM(EG$3:EG185)=0,SUM($H186:EF186)=0),$B186,0)</f>
        <v>0</v>
      </c>
      <c r="EH186">
        <f ca="1">IF(AND($B186&gt;0,SUM(EH$3:EH185)=0,SUM($H186:EG186)=0),$B186,0)</f>
        <v>0</v>
      </c>
      <c r="EI186">
        <f ca="1">IF(AND($B186&gt;0,SUM(EI$3:EI185)=0,SUM($H186:EH186)=0),$B186,0)</f>
        <v>0</v>
      </c>
      <c r="EJ186">
        <f ca="1">IF(AND($B186&gt;0,SUM(EJ$3:EJ185)=0,SUM($H186:EI186)=0),$B186,0)</f>
        <v>0</v>
      </c>
      <c r="EK186">
        <f ca="1">IF(AND($B186&gt;0,SUM(EK$3:EK185)=0,SUM($H186:EJ186)=0),$B186,0)</f>
        <v>0</v>
      </c>
      <c r="EL186">
        <f ca="1">IF(AND($B186&gt;0,SUM(EL$3:EL185)=0,SUM($H186:EK186)=0),$B186,0)</f>
        <v>0</v>
      </c>
      <c r="EM186">
        <f ca="1">IF(AND($B186&gt;0,SUM(EM$3:EM185)=0,SUM($H186:EL186)=0),$B186,0)</f>
        <v>0</v>
      </c>
      <c r="EN186">
        <f ca="1">IF(AND($B186&gt;0,SUM(EN$3:EN185)=0,SUM($H186:EM186)=0),$B186,0)</f>
        <v>0</v>
      </c>
      <c r="EO186">
        <f ca="1">IF(AND($B186&gt;0,SUM(EO$3:EO185)=0,SUM($H186:EN186)=0),$B186,0)</f>
        <v>0</v>
      </c>
      <c r="EP186">
        <f ca="1">IF(AND($B186&gt;0,SUM(EP$3:EP185)=0,SUM($H186:EO186)=0),$B186,0)</f>
        <v>0</v>
      </c>
      <c r="EQ186">
        <f ca="1">IF(AND($B186&gt;0,SUM(EQ$3:EQ185)=0,SUM($H186:EP186)=0),$B186,0)</f>
        <v>0</v>
      </c>
      <c r="ER186">
        <f ca="1">IF(AND($B186&gt;0,SUM(ER$3:ER185)=0,SUM($H186:EQ186)=0),$B186,0)</f>
        <v>0</v>
      </c>
      <c r="ES186">
        <f ca="1">IF(AND($B186&gt;0,SUM(ES$3:ES185)=0,SUM($H186:ER186)=0),$B186,0)</f>
        <v>0</v>
      </c>
      <c r="ET186">
        <f ca="1">IF(AND($B186&gt;0,SUM(ET$3:ET185)=0,SUM($H186:ES186)=0),$B186,0)</f>
        <v>0</v>
      </c>
      <c r="EU186">
        <f ca="1">IF(AND($B186&gt;0,SUM(EU$3:EU185)=0,SUM($H186:ET186)=0),$B186,0)</f>
        <v>0</v>
      </c>
      <c r="EV186">
        <f ca="1">IF(AND($B186&gt;0,SUM(EV$3:EV185)=0,SUM($H186:EU186)=0),$B186,0)</f>
        <v>0</v>
      </c>
      <c r="EW186">
        <f ca="1">IF(AND($B186&gt;0,SUM(EW$3:EW185)=0,SUM($H186:EV186)=0),$B186,0)</f>
        <v>0</v>
      </c>
      <c r="EX186">
        <f ca="1">IF(AND($B186&gt;0,SUM(EX$3:EX185)=0,SUM($H186:EW186)=0),$B186,0)</f>
        <v>0</v>
      </c>
      <c r="EY186">
        <f ca="1">IF(AND($B186&gt;0,SUM(EY$3:EY185)=0,SUM($H186:EX186)=0),$B186,0)</f>
        <v>0</v>
      </c>
      <c r="EZ186">
        <f ca="1">IF(AND($B186&gt;0,SUM(EZ$3:EZ185)=0,SUM($H186:EY186)=0),$B186,0)</f>
        <v>0</v>
      </c>
      <c r="FA186">
        <f ca="1">IF(AND($B186&gt;0,SUM(FA$3:FA185)=0,SUM($H186:EZ186)=0),$B186,0)</f>
        <v>0</v>
      </c>
      <c r="FB186">
        <f ca="1">IF(AND($B186&gt;0,SUM(FB$3:FB185)=0,SUM($H186:FA186)=0),$B186,0)</f>
        <v>0</v>
      </c>
      <c r="FC186">
        <f ca="1">IF(AND($B186&gt;0,SUM(FC$3:FC185)=0,SUM($H186:FB186)=0),$B186,0)</f>
        <v>0</v>
      </c>
      <c r="FD186">
        <f ca="1">IF(AND($B186&gt;0,SUM(FD$3:FD185)=0,SUM($H186:FC186)=0),$B186,0)</f>
        <v>0</v>
      </c>
      <c r="FE186">
        <f ca="1">IF(AND($B186&gt;0,SUM(FE$3:FE185)=0,SUM($H186:FD186)=0),$B186,0)</f>
        <v>0</v>
      </c>
      <c r="FF186">
        <f ca="1">IF(AND($B186&gt;0,SUM(FF$3:FF185)=0,SUM($H186:FE186)=0),$B186,0)</f>
        <v>0</v>
      </c>
      <c r="FG186">
        <f ca="1">IF(AND($B186&gt;0,SUM(FG$3:FG185)=0,SUM($H186:FF186)=0),$B186,0)</f>
        <v>0</v>
      </c>
      <c r="FH186">
        <f ca="1">IF(AND($B186&gt;0,SUM(FH$3:FH185)=0,SUM($H186:FG186)=0),$B186,0)</f>
        <v>0</v>
      </c>
      <c r="FI186">
        <f ca="1">IF(AND($B186&gt;0,SUM(FI$3:FI185)=0,SUM($H186:FH186)=0),$B186,0)</f>
        <v>0</v>
      </c>
      <c r="FJ186">
        <f ca="1">IF(AND($B186&gt;0,SUM(FJ$3:FJ185)=0,SUM($H186:FI186)=0),$B186,0)</f>
        <v>0</v>
      </c>
      <c r="FK186">
        <f ca="1">IF(AND($B186&gt;0,SUM(FK$3:FK185)=0,SUM($H186:FJ186)=0),$B186,0)</f>
        <v>0</v>
      </c>
      <c r="FL186">
        <f ca="1">IF(AND($B186&gt;0,SUM(FL$3:FL185)=0,SUM($H186:FK186)=0),$B186,0)</f>
        <v>0</v>
      </c>
      <c r="FM186">
        <f ca="1">IF(AND($B186&gt;0,SUM(FM$3:FM185)=0,SUM($H186:FL186)=0),$B186,0)</f>
        <v>0</v>
      </c>
      <c r="FN186">
        <f ca="1">IF(AND($B186&gt;0,SUM(FN$3:FN185)=0,SUM($H186:FM186)=0),$B186,0)</f>
        <v>0</v>
      </c>
      <c r="FS186" s="67" t="str">
        <f ca="1">ValintaohjelmaCentral!$C62</f>
        <v>0</v>
      </c>
      <c r="FT186" s="352"/>
      <c r="FU186" s="353"/>
      <c r="FV186" s="374" t="str">
        <f ca="1">ValintaohjelmaCentral!$G62</f>
        <v>-</v>
      </c>
      <c r="FY186" s="67" t="str">
        <f ca="1">ValintaohjelmaCentral!$C62</f>
        <v>0</v>
      </c>
      <c r="FZ186" s="352"/>
      <c r="GA186" s="353"/>
      <c r="GB186" s="374" t="str">
        <f ca="1">ValintaohjelmaCentral!$G62</f>
        <v>-</v>
      </c>
      <c r="GE186" s="67" t="str">
        <f ca="1">ValintaohjelmaCentral!$C62</f>
        <v>0</v>
      </c>
      <c r="GF186" s="352"/>
      <c r="GG186" s="353"/>
      <c r="GH186" s="374" t="str">
        <f ca="1">ValintaohjelmaCentral!$G62</f>
        <v>-</v>
      </c>
    </row>
    <row r="187" spans="1:190" ht="15.75" hidden="1" thickBot="1" x14ac:dyDescent="0.3">
      <c r="A187">
        <v>187</v>
      </c>
      <c r="C187" s="240" t="str">
        <f t="shared" ca="1" si="29"/>
        <v>0</v>
      </c>
      <c r="D187" s="240">
        <f t="shared" ca="1" si="29"/>
        <v>0</v>
      </c>
      <c r="E187" s="240">
        <f t="shared" ca="1" si="29"/>
        <v>0</v>
      </c>
      <c r="F187" s="240" t="str">
        <f t="shared" ca="1" si="29"/>
        <v>-</v>
      </c>
      <c r="G187" s="47" t="e">
        <f>INDEX($I$2:$FN$2,ROWS(G$2:G187))</f>
        <v>#REF!</v>
      </c>
      <c r="H187">
        <v>0</v>
      </c>
      <c r="I187">
        <f ca="1">IF(AND($B187&gt;0,SUM(I$3:I186)=0,SUM($H187:H187)=0),$B187,0)</f>
        <v>0</v>
      </c>
      <c r="J187">
        <f ca="1">IF(AND($B187&gt;0,SUM(J$3:J186)=0,SUM($H187:I187)=0),$B187,0)</f>
        <v>0</v>
      </c>
      <c r="K187">
        <f ca="1">IF(AND($B187&gt;0,SUM(K$3:K186)=0,SUM($H187:J187)=0),$B187,0)</f>
        <v>0</v>
      </c>
      <c r="L187">
        <f ca="1">IF(AND($B187&gt;0,SUM(L$3:L186)=0,SUM($H187:K187)=0),$B187,0)</f>
        <v>0</v>
      </c>
      <c r="M187">
        <f ca="1">IF(AND($B187&gt;0,SUM(M$3:M186)=0,SUM($H187:L187)=0),$B187,0)</f>
        <v>0</v>
      </c>
      <c r="N187">
        <f ca="1">IF(AND($B187&gt;0,SUM(N$3:N186)=0,SUM($H187:M187)=0),$B187,0)</f>
        <v>0</v>
      </c>
      <c r="O187">
        <f ca="1">IF(AND($B187&gt;0,SUM(O$3:O186)=0,SUM($H187:N187)=0),$B187,0)</f>
        <v>0</v>
      </c>
      <c r="P187">
        <f ca="1">IF(AND($B187&gt;0,SUM(P$3:P186)=0,SUM($H187:O187)=0),$B187,0)</f>
        <v>0</v>
      </c>
      <c r="Q187">
        <f ca="1">IF(AND($B187&gt;0,SUM(Q$3:Q186)=0,SUM($H187:P187)=0),$B187,0)</f>
        <v>0</v>
      </c>
      <c r="R187">
        <f ca="1">IF(AND($B187&gt;0,SUM(R$3:R186)=0,SUM($H187:Q187)=0),$B187,0)</f>
        <v>0</v>
      </c>
      <c r="S187">
        <f ca="1">IF(AND($B187&gt;0,SUM(S$3:S186)=0,SUM($H187:R187)=0),$B187,0)</f>
        <v>0</v>
      </c>
      <c r="T187">
        <f ca="1">IF(AND($B187&gt;0,SUM(T$3:T186)=0,SUM($H187:S187)=0),$B187,0)</f>
        <v>0</v>
      </c>
      <c r="U187">
        <f ca="1">IF(AND($B187&gt;0,SUM(U$3:U186)=0,SUM($H187:T187)=0),$B187,0)</f>
        <v>0</v>
      </c>
      <c r="V187">
        <f ca="1">IF(AND($B187&gt;0,SUM(V$3:V186)=0,SUM($H187:U187)=0),$B187,0)</f>
        <v>0</v>
      </c>
      <c r="W187">
        <f ca="1">IF(AND($B187&gt;0,SUM(W$3:W186)=0,SUM($H187:V187)=0),$B187,0)</f>
        <v>0</v>
      </c>
      <c r="X187">
        <f ca="1">IF(AND($B187&gt;0,SUM(X$3:X186)=0,SUM($H187:W187)=0),$B187,0)</f>
        <v>0</v>
      </c>
      <c r="Y187">
        <f ca="1">IF(AND($B187&gt;0,SUM(Y$3:Y186)=0,SUM($H187:X187)=0),$B187,0)</f>
        <v>0</v>
      </c>
      <c r="Z187">
        <f ca="1">IF(AND($B187&gt;0,SUM(Z$3:Z186)=0,SUM($H187:Y187)=0),$B187,0)</f>
        <v>0</v>
      </c>
      <c r="AA187">
        <f ca="1">IF(AND($B187&gt;0,SUM(AA$3:AA186)=0,SUM($H187:Z187)=0),$B187,0)</f>
        <v>0</v>
      </c>
      <c r="AB187">
        <f ca="1">IF(AND($B187&gt;0,SUM(AB$3:AB186)=0,SUM($H187:AA187)=0),$B187,0)</f>
        <v>0</v>
      </c>
      <c r="AC187">
        <f ca="1">IF(AND($B187&gt;0,SUM(AC$3:AC186)=0,SUM($H187:AB187)=0),$B187,0)</f>
        <v>0</v>
      </c>
      <c r="AD187">
        <f ca="1">IF(AND($B187&gt;0,SUM(AD$3:AD186)=0,SUM($H187:AC187)=0),$B187,0)</f>
        <v>0</v>
      </c>
      <c r="AE187">
        <f ca="1">IF(AND($B187&gt;0,SUM(AE$3:AE186)=0,SUM($H187:AD187)=0),$B187,0)</f>
        <v>0</v>
      </c>
      <c r="AF187">
        <f ca="1">IF(AND($B187&gt;0,SUM(AF$3:AF186)=0,SUM($H187:AE187)=0),$B187,0)</f>
        <v>0</v>
      </c>
      <c r="AG187">
        <f ca="1">IF(AND($B187&gt;0,SUM(AG$3:AG186)=0,SUM($H187:AF187)=0),$B187,0)</f>
        <v>0</v>
      </c>
      <c r="AH187">
        <f ca="1">IF(AND($B187&gt;0,SUM(AH$3:AH186)=0,SUM($H187:AG187)=0),$B187,0)</f>
        <v>0</v>
      </c>
      <c r="AI187">
        <f ca="1">IF(AND($B187&gt;0,SUM(AI$3:AI186)=0,SUM($H187:AH187)=0),$B187,0)</f>
        <v>0</v>
      </c>
      <c r="AJ187">
        <f ca="1">IF(AND($B187&gt;0,SUM(AJ$3:AJ186)=0,SUM($H187:AI187)=0),$B187,0)</f>
        <v>0</v>
      </c>
      <c r="AK187">
        <f ca="1">IF(AND($B187&gt;0,SUM(AK$3:AK186)=0,SUM($H187:AJ187)=0),$B187,0)</f>
        <v>0</v>
      </c>
      <c r="AL187">
        <f ca="1">IF(AND($B187&gt;0,SUM(AL$3:AL186)=0,SUM($H187:AK187)=0),$B187,0)</f>
        <v>0</v>
      </c>
      <c r="AM187">
        <f ca="1">IF(AND($B187&gt;0,SUM(AM$3:AM186)=0,SUM($H187:AL187)=0),$B187,0)</f>
        <v>0</v>
      </c>
      <c r="AN187">
        <f ca="1">IF(AND($B187&gt;0,SUM(AN$3:AN186)=0,SUM($H187:AM187)=0),$B187,0)</f>
        <v>0</v>
      </c>
      <c r="AO187">
        <f ca="1">IF(AND($B187&gt;0,SUM(AO$3:AO186)=0,SUM($H187:AN187)=0),$B187,0)</f>
        <v>0</v>
      </c>
      <c r="AP187">
        <f ca="1">IF(AND($B187&gt;0,SUM(AP$3:AP186)=0,SUM($H187:AO187)=0),$B187,0)</f>
        <v>0</v>
      </c>
      <c r="AQ187">
        <f ca="1">IF(AND($B187&gt;0,SUM(AQ$3:AQ186)=0,SUM($H187:AP187)=0),$B187,0)</f>
        <v>0</v>
      </c>
      <c r="AR187">
        <f ca="1">IF(AND($B187&gt;0,SUM(AR$3:AR186)=0,SUM($H187:AQ187)=0),$B187,0)</f>
        <v>0</v>
      </c>
      <c r="AS187">
        <f ca="1">IF(AND($B187&gt;0,SUM(AS$3:AS186)=0,SUM($H187:AR187)=0),$B187,0)</f>
        <v>0</v>
      </c>
      <c r="AT187">
        <f ca="1">IF(AND($B187&gt;0,SUM(AT$3:AT186)=0,SUM($H187:AS187)=0),$B187,0)</f>
        <v>0</v>
      </c>
      <c r="AU187">
        <f ca="1">IF(AND($B187&gt;0,SUM(AU$3:AU186)=0,SUM($H187:AT187)=0),$B187,0)</f>
        <v>0</v>
      </c>
      <c r="AV187">
        <f ca="1">IF(AND($B187&gt;0,SUM(AV$3:AV186)=0,SUM($H187:AU187)=0),$B187,0)</f>
        <v>0</v>
      </c>
      <c r="AW187">
        <f ca="1">IF(AND($B187&gt;0,SUM(AW$3:AW186)=0,SUM($H187:AV187)=0),$B187,0)</f>
        <v>0</v>
      </c>
      <c r="AX187">
        <f ca="1">IF(AND($B187&gt;0,SUM(AX$3:AX186)=0,SUM($H187:AW187)=0),$B187,0)</f>
        <v>0</v>
      </c>
      <c r="AY187">
        <f ca="1">IF(AND($B187&gt;0,SUM(AY$3:AY186)=0,SUM($H187:AX187)=0),$B187,0)</f>
        <v>0</v>
      </c>
      <c r="AZ187">
        <f ca="1">IF(AND($B187&gt;0,SUM(AZ$3:AZ186)=0,SUM($H187:AY187)=0),$B187,0)</f>
        <v>0</v>
      </c>
      <c r="BA187">
        <f ca="1">IF(AND($B187&gt;0,SUM(BA$3:BA186)=0,SUM($H187:AZ187)=0),$B187,0)</f>
        <v>0</v>
      </c>
      <c r="BB187">
        <f ca="1">IF(AND($B187&gt;0,SUM(BB$3:BB186)=0,SUM($H187:BA187)=0),$B187,0)</f>
        <v>0</v>
      </c>
      <c r="BC187">
        <f ca="1">IF(AND($B187&gt;0,SUM(BC$3:BC186)=0,SUM($H187:BB187)=0),$B187,0)</f>
        <v>0</v>
      </c>
      <c r="BD187">
        <f ca="1">IF(AND($B187&gt;0,SUM(BD$3:BD186)=0,SUM($H187:BC187)=0),$B187,0)</f>
        <v>0</v>
      </c>
      <c r="BE187">
        <f ca="1">IF(AND($B187&gt;0,SUM(BE$3:BE186)=0,SUM($H187:BD187)=0),$B187,0)</f>
        <v>0</v>
      </c>
      <c r="BF187">
        <f ca="1">IF(AND($B187&gt;0,SUM(BF$3:BF186)=0,SUM($H187:BE187)=0),$B187,0)</f>
        <v>0</v>
      </c>
      <c r="BG187">
        <f ca="1">IF(AND($B187&gt;0,SUM(BG$3:BG186)=0,SUM($H187:BF187)=0),$B187,0)</f>
        <v>0</v>
      </c>
      <c r="BH187">
        <f ca="1">IF(AND($B187&gt;0,SUM(BH$3:BH186)=0,SUM($H187:BG187)=0),$B187,0)</f>
        <v>0</v>
      </c>
      <c r="BI187">
        <f ca="1">IF(AND($B187&gt;0,SUM(BI$3:BI186)=0,SUM($H187:BH187)=0),$B187,0)</f>
        <v>0</v>
      </c>
      <c r="BJ187">
        <f ca="1">IF(AND($B187&gt;0,SUM(BJ$3:BJ186)=0,SUM($H187:BI187)=0),$B187,0)</f>
        <v>0</v>
      </c>
      <c r="BK187">
        <f ca="1">IF(AND($B187&gt;0,SUM(BK$3:BK186)=0,SUM($H187:BJ187)=0),$B187,0)</f>
        <v>0</v>
      </c>
      <c r="BL187">
        <f ca="1">IF(AND($B187&gt;0,SUM(BL$3:BL186)=0,SUM($H187:BK187)=0),$B187,0)</f>
        <v>0</v>
      </c>
      <c r="BM187">
        <f ca="1">IF(AND($B187&gt;0,SUM(BM$3:BM186)=0,SUM($H187:BL187)=0),$B187,0)</f>
        <v>0</v>
      </c>
      <c r="BN187">
        <f ca="1">IF(AND($B187&gt;0,SUM(BN$3:BN186)=0,SUM($H187:BM187)=0),$B187,0)</f>
        <v>0</v>
      </c>
      <c r="BO187">
        <f ca="1">IF(AND($B187&gt;0,SUM(BO$3:BO186)=0,SUM($H187:BN187)=0),$B187,0)</f>
        <v>0</v>
      </c>
      <c r="BP187">
        <f ca="1">IF(AND($B187&gt;0,SUM(BP$3:BP186)=0,SUM($H187:BO187)=0),$B187,0)</f>
        <v>0</v>
      </c>
      <c r="BQ187">
        <f ca="1">IF(AND($B187&gt;0,SUM(BQ$3:BQ186)=0,SUM($H187:BP187)=0),$B187,0)</f>
        <v>0</v>
      </c>
      <c r="BR187">
        <f ca="1">IF(AND($B187&gt;0,SUM(BR$3:BR186)=0,SUM($H187:BQ187)=0),$B187,0)</f>
        <v>0</v>
      </c>
      <c r="BS187">
        <f ca="1">IF(AND($B187&gt;0,SUM(BS$3:BS186)=0,SUM($H187:BR187)=0),$B187,0)</f>
        <v>0</v>
      </c>
      <c r="BT187">
        <f ca="1">IF(AND($B187&gt;0,SUM(BT$3:BT186)=0,SUM($H187:BS187)=0),$B187,0)</f>
        <v>0</v>
      </c>
      <c r="BU187">
        <f ca="1">IF(AND($B187&gt;0,SUM(BU$3:BU186)=0,SUM($H187:BT187)=0),$B187,0)</f>
        <v>0</v>
      </c>
      <c r="BV187">
        <f ca="1">IF(AND($B187&gt;0,SUM(BV$3:BV186)=0,SUM($H187:BU187)=0),$B187,0)</f>
        <v>0</v>
      </c>
      <c r="BW187">
        <f ca="1">IF(AND($B187&gt;0,SUM(BW$3:BW186)=0,SUM($H187:BV187)=0),$B187,0)</f>
        <v>0</v>
      </c>
      <c r="BX187">
        <f ca="1">IF(AND($B187&gt;0,SUM(BX$3:BX186)=0,SUM($H187:BW187)=0),$B187,0)</f>
        <v>0</v>
      </c>
      <c r="BY187">
        <f ca="1">IF(AND($B187&gt;0,SUM(BY$3:BY186)=0,SUM($H187:BX187)=0),$B187,0)</f>
        <v>0</v>
      </c>
      <c r="BZ187">
        <f ca="1">IF(AND($B187&gt;0,SUM(BZ$3:BZ186)=0,SUM($H187:BY187)=0),$B187,0)</f>
        <v>0</v>
      </c>
      <c r="CA187">
        <f ca="1">IF(AND($B187&gt;0,SUM(CA$3:CA186)=0,SUM($H187:BZ187)=0),$B187,0)</f>
        <v>0</v>
      </c>
      <c r="CB187">
        <f ca="1">IF(AND($B187&gt;0,SUM(CB$3:CB186)=0,SUM($H187:CA187)=0),$B187,0)</f>
        <v>0</v>
      </c>
      <c r="CC187">
        <f ca="1">IF(AND($B187&gt;0,SUM(CC$3:CC186)=0,SUM($H187:CB187)=0),$B187,0)</f>
        <v>0</v>
      </c>
      <c r="CD187">
        <f ca="1">IF(AND($B187&gt;0,SUM(CD$3:CD186)=0,SUM($H187:CC187)=0),$B187,0)</f>
        <v>0</v>
      </c>
      <c r="CE187">
        <f ca="1">IF(AND($B187&gt;0,SUM(CE$3:CE186)=0,SUM($H187:CD187)=0),$B187,0)</f>
        <v>0</v>
      </c>
      <c r="CF187">
        <f ca="1">IF(AND($B187&gt;0,SUM(CF$3:CF186)=0,SUM($H187:CE187)=0),$B187,0)</f>
        <v>0</v>
      </c>
      <c r="CG187">
        <f ca="1">IF(AND($B187&gt;0,SUM(CG$3:CG186)=0,SUM($H187:CF187)=0),$B187,0)</f>
        <v>0</v>
      </c>
      <c r="CH187">
        <f ca="1">IF(AND($B187&gt;0,SUM(CH$3:CH186)=0,SUM($H187:CG187)=0),$B187,0)</f>
        <v>0</v>
      </c>
      <c r="CI187">
        <f ca="1">IF(AND($B187&gt;0,SUM(CI$3:CI186)=0,SUM($H187:CH187)=0),$B187,0)</f>
        <v>0</v>
      </c>
      <c r="CJ187">
        <f ca="1">IF(AND($B187&gt;0,SUM(CJ$3:CJ186)=0,SUM($H187:CI187)=0),$B187,0)</f>
        <v>0</v>
      </c>
      <c r="CK187">
        <f ca="1">IF(AND($B187&gt;0,SUM(CK$3:CK186)=0,SUM($H187:CJ187)=0),$B187,0)</f>
        <v>0</v>
      </c>
      <c r="CL187">
        <f ca="1">IF(AND($B187&gt;0,SUM(CL$3:CL186)=0,SUM($H187:CK187)=0),$B187,0)</f>
        <v>0</v>
      </c>
      <c r="CM187">
        <f ca="1">IF(AND($B187&gt;0,SUM(CM$3:CM186)=0,SUM($H187:CL187)=0),$B187,0)</f>
        <v>0</v>
      </c>
      <c r="CN187">
        <f ca="1">IF(AND($B187&gt;0,SUM(CN$3:CN186)=0,SUM($H187:CM187)=0),$B187,0)</f>
        <v>0</v>
      </c>
      <c r="CO187">
        <f ca="1">IF(AND($B187&gt;0,SUM(CO$3:CO186)=0,SUM($H187:CN187)=0),$B187,0)</f>
        <v>0</v>
      </c>
      <c r="CP187">
        <f ca="1">IF(AND($B187&gt;0,SUM(CP$3:CP186)=0,SUM($H187:CO187)=0),$B187,0)</f>
        <v>0</v>
      </c>
      <c r="CQ187">
        <f ca="1">IF(AND($B187&gt;0,SUM(CQ$3:CQ186)=0,SUM($H187:CP187)=0),$B187,0)</f>
        <v>0</v>
      </c>
      <c r="CR187">
        <f ca="1">IF(AND($B187&gt;0,SUM(CR$3:CR186)=0,SUM($H187:CQ187)=0),$B187,0)</f>
        <v>0</v>
      </c>
      <c r="CS187">
        <f ca="1">IF(AND($B187&gt;0,SUM(CS$3:CS186)=0,SUM($H187:CR187)=0),$B187,0)</f>
        <v>0</v>
      </c>
      <c r="CT187">
        <f ca="1">IF(AND($B187&gt;0,SUM(CT$3:CT186)=0,SUM($H187:CS187)=0),$B187,0)</f>
        <v>0</v>
      </c>
      <c r="CU187">
        <f ca="1">IF(AND($B187&gt;0,SUM(CU$3:CU186)=0,SUM($H187:CT187)=0),$B187,0)</f>
        <v>0</v>
      </c>
      <c r="CV187">
        <f ca="1">IF(AND($B187&gt;0,SUM(CV$3:CV186)=0,SUM($H187:CU187)=0),$B187,0)</f>
        <v>0</v>
      </c>
      <c r="CW187">
        <f ca="1">IF(AND($B187&gt;0,SUM(CW$3:CW186)=0,SUM($H187:CV187)=0),$B187,0)</f>
        <v>0</v>
      </c>
      <c r="CX187">
        <f ca="1">IF(AND($B187&gt;0,SUM(CX$3:CX186)=0,SUM($H187:CW187)=0),$B187,0)</f>
        <v>0</v>
      </c>
      <c r="CY187">
        <f ca="1">IF(AND($B187&gt;0,SUM(CY$3:CY186)=0,SUM($H187:CX187)=0),$B187,0)</f>
        <v>0</v>
      </c>
      <c r="CZ187">
        <f ca="1">IF(AND($B187&gt;0,SUM(CZ$3:CZ186)=0,SUM($H187:CY187)=0),$B187,0)</f>
        <v>0</v>
      </c>
      <c r="DA187">
        <f ca="1">IF(AND($B187&gt;0,SUM(DA$3:DA186)=0,SUM($H187:CZ187)=0),$B187,0)</f>
        <v>0</v>
      </c>
      <c r="DB187">
        <f ca="1">IF(AND($B187&gt;0,SUM(DB$3:DB186)=0,SUM($H187:DA187)=0),$B187,0)</f>
        <v>0</v>
      </c>
      <c r="DC187">
        <f ca="1">IF(AND($B187&gt;0,SUM(DC$3:DC186)=0,SUM($H187:DB187)=0),$B187,0)</f>
        <v>0</v>
      </c>
      <c r="DD187">
        <f ca="1">IF(AND($B187&gt;0,SUM(DD$3:DD186)=0,SUM($H187:DC187)=0),$B187,0)</f>
        <v>0</v>
      </c>
      <c r="DE187">
        <f ca="1">IF(AND($B187&gt;0,SUM(DE$3:DE186)=0,SUM($H187:DD187)=0),$B187,0)</f>
        <v>0</v>
      </c>
      <c r="DF187">
        <f ca="1">IF(AND($B187&gt;0,SUM(DF$3:DF186)=0,SUM($H187:DE187)=0),$B187,0)</f>
        <v>0</v>
      </c>
      <c r="DG187">
        <f ca="1">IF(AND($B187&gt;0,SUM(DG$3:DG186)=0,SUM($H187:DF187)=0),$B187,0)</f>
        <v>0</v>
      </c>
      <c r="DH187">
        <f ca="1">IF(AND($B187&gt;0,SUM(DH$3:DH186)=0,SUM($H187:DG187)=0),$B187,0)</f>
        <v>0</v>
      </c>
      <c r="DI187">
        <f ca="1">IF(AND($B187&gt;0,SUM(DI$3:DI186)=0,SUM($H187:DH187)=0),$B187,0)</f>
        <v>0</v>
      </c>
      <c r="DJ187">
        <f ca="1">IF(AND($B187&gt;0,SUM(DJ$3:DJ186)=0,SUM($H187:DI187)=0),$B187,0)</f>
        <v>0</v>
      </c>
      <c r="DK187">
        <f ca="1">IF(AND($B187&gt;0,SUM(DK$3:DK186)=0,SUM($H187:DJ187)=0),$B187,0)</f>
        <v>0</v>
      </c>
      <c r="DL187">
        <f ca="1">IF(AND($B187&gt;0,SUM(DL$3:DL186)=0,SUM($H187:DK187)=0),$B187,0)</f>
        <v>0</v>
      </c>
      <c r="DM187">
        <f ca="1">IF(AND($B187&gt;0,SUM(DM$3:DM186)=0,SUM($H187:DL187)=0),$B187,0)</f>
        <v>0</v>
      </c>
      <c r="DN187">
        <f ca="1">IF(AND($B187&gt;0,SUM(DN$3:DN186)=0,SUM($H187:DM187)=0),$B187,0)</f>
        <v>0</v>
      </c>
      <c r="DO187">
        <f ca="1">IF(AND($B187&gt;0,SUM(DO$3:DO186)=0,SUM($H187:DN187)=0),$B187,0)</f>
        <v>0</v>
      </c>
      <c r="DP187">
        <f ca="1">IF(AND($B187&gt;0,SUM(DP$3:DP186)=0,SUM($H187:DO187)=0),$B187,0)</f>
        <v>0</v>
      </c>
      <c r="DQ187">
        <f ca="1">IF(AND($B187&gt;0,SUM(DQ$3:DQ186)=0,SUM($H187:DP187)=0),$B187,0)</f>
        <v>0</v>
      </c>
      <c r="DR187">
        <f ca="1">IF(AND($B187&gt;0,SUM(DR$3:DR186)=0,SUM($H187:DQ187)=0),$B187,0)</f>
        <v>0</v>
      </c>
      <c r="DS187">
        <f ca="1">IF(AND($B187&gt;0,SUM(DS$3:DS186)=0,SUM($H187:DR187)=0),$B187,0)</f>
        <v>0</v>
      </c>
      <c r="DT187">
        <f ca="1">IF(AND($B187&gt;0,SUM(DT$3:DT186)=0,SUM($H187:DS187)=0),$B187,0)</f>
        <v>0</v>
      </c>
      <c r="DU187">
        <f ca="1">IF(AND($B187&gt;0,SUM(DU$3:DU186)=0,SUM($H187:DT187)=0),$B187,0)</f>
        <v>0</v>
      </c>
      <c r="DV187">
        <f ca="1">IF(AND($B187&gt;0,SUM(DV$3:DV186)=0,SUM($H187:DU187)=0),$B187,0)</f>
        <v>0</v>
      </c>
      <c r="DW187">
        <f ca="1">IF(AND($B187&gt;0,SUM(DW$3:DW186)=0,SUM($H187:DV187)=0),$B187,0)</f>
        <v>0</v>
      </c>
      <c r="DX187">
        <f ca="1">IF(AND($B187&gt;0,SUM(DX$3:DX186)=0,SUM($H187:DW187)=0),$B187,0)</f>
        <v>0</v>
      </c>
      <c r="DY187">
        <f ca="1">IF(AND($B187&gt;0,SUM(DY$3:DY186)=0,SUM($H187:DX187)=0),$B187,0)</f>
        <v>0</v>
      </c>
      <c r="DZ187">
        <f ca="1">IF(AND($B187&gt;0,SUM(DZ$3:DZ186)=0,SUM($H187:DY187)=0),$B187,0)</f>
        <v>0</v>
      </c>
      <c r="EA187">
        <f ca="1">IF(AND($B187&gt;0,SUM(EA$3:EA186)=0,SUM($H187:DZ187)=0),$B187,0)</f>
        <v>0</v>
      </c>
      <c r="EB187">
        <f ca="1">IF(AND($B187&gt;0,SUM(EB$3:EB186)=0,SUM($H187:EA187)=0),$B187,0)</f>
        <v>0</v>
      </c>
      <c r="EC187">
        <f ca="1">IF(AND($B187&gt;0,SUM(EC$3:EC186)=0,SUM($H187:EB187)=0),$B187,0)</f>
        <v>0</v>
      </c>
      <c r="ED187">
        <f ca="1">IF(AND($B187&gt;0,SUM(ED$3:ED186)=0,SUM($H187:EC187)=0),$B187,0)</f>
        <v>0</v>
      </c>
      <c r="EE187">
        <f ca="1">IF(AND($B187&gt;0,SUM(EE$3:EE186)=0,SUM($H187:ED187)=0),$B187,0)</f>
        <v>0</v>
      </c>
      <c r="EF187">
        <f ca="1">IF(AND($B187&gt;0,SUM(EF$3:EF186)=0,SUM($H187:EE187)=0),$B187,0)</f>
        <v>0</v>
      </c>
      <c r="EG187">
        <f ca="1">IF(AND($B187&gt;0,SUM(EG$3:EG186)=0,SUM($H187:EF187)=0),$B187,0)</f>
        <v>0</v>
      </c>
      <c r="EH187">
        <f ca="1">IF(AND($B187&gt;0,SUM(EH$3:EH186)=0,SUM($H187:EG187)=0),$B187,0)</f>
        <v>0</v>
      </c>
      <c r="EI187">
        <f ca="1">IF(AND($B187&gt;0,SUM(EI$3:EI186)=0,SUM($H187:EH187)=0),$B187,0)</f>
        <v>0</v>
      </c>
      <c r="EJ187">
        <f ca="1">IF(AND($B187&gt;0,SUM(EJ$3:EJ186)=0,SUM($H187:EI187)=0),$B187,0)</f>
        <v>0</v>
      </c>
      <c r="EK187">
        <f ca="1">IF(AND($B187&gt;0,SUM(EK$3:EK186)=0,SUM($H187:EJ187)=0),$B187,0)</f>
        <v>0</v>
      </c>
      <c r="EL187">
        <f ca="1">IF(AND($B187&gt;0,SUM(EL$3:EL186)=0,SUM($H187:EK187)=0),$B187,0)</f>
        <v>0</v>
      </c>
      <c r="EM187">
        <f ca="1">IF(AND($B187&gt;0,SUM(EM$3:EM186)=0,SUM($H187:EL187)=0),$B187,0)</f>
        <v>0</v>
      </c>
      <c r="EN187">
        <f ca="1">IF(AND($B187&gt;0,SUM(EN$3:EN186)=0,SUM($H187:EM187)=0),$B187,0)</f>
        <v>0</v>
      </c>
      <c r="EO187">
        <f ca="1">IF(AND($B187&gt;0,SUM(EO$3:EO186)=0,SUM($H187:EN187)=0),$B187,0)</f>
        <v>0</v>
      </c>
      <c r="EP187">
        <f ca="1">IF(AND($B187&gt;0,SUM(EP$3:EP186)=0,SUM($H187:EO187)=0),$B187,0)</f>
        <v>0</v>
      </c>
      <c r="EQ187">
        <f ca="1">IF(AND($B187&gt;0,SUM(EQ$3:EQ186)=0,SUM($H187:EP187)=0),$B187,0)</f>
        <v>0</v>
      </c>
      <c r="ER187">
        <f ca="1">IF(AND($B187&gt;0,SUM(ER$3:ER186)=0,SUM($H187:EQ187)=0),$B187,0)</f>
        <v>0</v>
      </c>
      <c r="ES187">
        <f ca="1">IF(AND($B187&gt;0,SUM(ES$3:ES186)=0,SUM($H187:ER187)=0),$B187,0)</f>
        <v>0</v>
      </c>
      <c r="ET187">
        <f ca="1">IF(AND($B187&gt;0,SUM(ET$3:ET186)=0,SUM($H187:ES187)=0),$B187,0)</f>
        <v>0</v>
      </c>
      <c r="EU187">
        <f ca="1">IF(AND($B187&gt;0,SUM(EU$3:EU186)=0,SUM($H187:ET187)=0),$B187,0)</f>
        <v>0</v>
      </c>
      <c r="EV187">
        <f ca="1">IF(AND($B187&gt;0,SUM(EV$3:EV186)=0,SUM($H187:EU187)=0),$B187,0)</f>
        <v>0</v>
      </c>
      <c r="EW187">
        <f ca="1">IF(AND($B187&gt;0,SUM(EW$3:EW186)=0,SUM($H187:EV187)=0),$B187,0)</f>
        <v>0</v>
      </c>
      <c r="EX187">
        <f ca="1">IF(AND($B187&gt;0,SUM(EX$3:EX186)=0,SUM($H187:EW187)=0),$B187,0)</f>
        <v>0</v>
      </c>
      <c r="EY187">
        <f ca="1">IF(AND($B187&gt;0,SUM(EY$3:EY186)=0,SUM($H187:EX187)=0),$B187,0)</f>
        <v>0</v>
      </c>
      <c r="EZ187">
        <f ca="1">IF(AND($B187&gt;0,SUM(EZ$3:EZ186)=0,SUM($H187:EY187)=0),$B187,0)</f>
        <v>0</v>
      </c>
      <c r="FA187">
        <f ca="1">IF(AND($B187&gt;0,SUM(FA$3:FA186)=0,SUM($H187:EZ187)=0),$B187,0)</f>
        <v>0</v>
      </c>
      <c r="FB187">
        <f ca="1">IF(AND($B187&gt;0,SUM(FB$3:FB186)=0,SUM($H187:FA187)=0),$B187,0)</f>
        <v>0</v>
      </c>
      <c r="FC187">
        <f ca="1">IF(AND($B187&gt;0,SUM(FC$3:FC186)=0,SUM($H187:FB187)=0),$B187,0)</f>
        <v>0</v>
      </c>
      <c r="FD187">
        <f ca="1">IF(AND($B187&gt;0,SUM(FD$3:FD186)=0,SUM($H187:FC187)=0),$B187,0)</f>
        <v>0</v>
      </c>
      <c r="FE187">
        <f ca="1">IF(AND($B187&gt;0,SUM(FE$3:FE186)=0,SUM($H187:FD187)=0),$B187,0)</f>
        <v>0</v>
      </c>
      <c r="FF187">
        <f ca="1">IF(AND($B187&gt;0,SUM(FF$3:FF186)=0,SUM($H187:FE187)=0),$B187,0)</f>
        <v>0</v>
      </c>
      <c r="FG187">
        <f ca="1">IF(AND($B187&gt;0,SUM(FG$3:FG186)=0,SUM($H187:FF187)=0),$B187,0)</f>
        <v>0</v>
      </c>
      <c r="FH187">
        <f ca="1">IF(AND($B187&gt;0,SUM(FH$3:FH186)=0,SUM($H187:FG187)=0),$B187,0)</f>
        <v>0</v>
      </c>
      <c r="FI187">
        <f ca="1">IF(AND($B187&gt;0,SUM(FI$3:FI186)=0,SUM($H187:FH187)=0),$B187,0)</f>
        <v>0</v>
      </c>
      <c r="FJ187">
        <f ca="1">IF(AND($B187&gt;0,SUM(FJ$3:FJ186)=0,SUM($H187:FI187)=0),$B187,0)</f>
        <v>0</v>
      </c>
      <c r="FK187">
        <f ca="1">IF(AND($B187&gt;0,SUM(FK$3:FK186)=0,SUM($H187:FJ187)=0),$B187,0)</f>
        <v>0</v>
      </c>
      <c r="FL187">
        <f ca="1">IF(AND($B187&gt;0,SUM(FL$3:FL186)=0,SUM($H187:FK187)=0),$B187,0)</f>
        <v>0</v>
      </c>
      <c r="FM187">
        <f ca="1">IF(AND($B187&gt;0,SUM(FM$3:FM186)=0,SUM($H187:FL187)=0),$B187,0)</f>
        <v>0</v>
      </c>
      <c r="FN187">
        <f ca="1">IF(AND($B187&gt;0,SUM(FN$3:FN186)=0,SUM($H187:FM187)=0),$B187,0)</f>
        <v>0</v>
      </c>
      <c r="FS187" s="67" t="str">
        <f ca="1">ValintaohjelmaCentral!$C63</f>
        <v>0</v>
      </c>
      <c r="FT187" s="352"/>
      <c r="FU187" s="353"/>
      <c r="FV187" s="374" t="str">
        <f ca="1">ValintaohjelmaCentral!$G63</f>
        <v>-</v>
      </c>
      <c r="FY187" s="67" t="str">
        <f ca="1">ValintaohjelmaCentral!$C63</f>
        <v>0</v>
      </c>
      <c r="FZ187" s="352"/>
      <c r="GA187" s="353"/>
      <c r="GB187" s="374" t="str">
        <f ca="1">ValintaohjelmaCentral!$G63</f>
        <v>-</v>
      </c>
      <c r="GE187" s="67" t="str">
        <f ca="1">ValintaohjelmaCentral!$C63</f>
        <v>0</v>
      </c>
      <c r="GF187" s="352"/>
      <c r="GG187" s="353"/>
      <c r="GH187" s="374" t="str">
        <f ca="1">ValintaohjelmaCentral!$G63</f>
        <v>-</v>
      </c>
    </row>
    <row r="188" spans="1:190" ht="15.75" hidden="1" thickBot="1" x14ac:dyDescent="0.3">
      <c r="A188">
        <v>188</v>
      </c>
      <c r="C188" s="240" t="str">
        <f t="shared" ca="1" si="29"/>
        <v>0</v>
      </c>
      <c r="D188" s="240">
        <f t="shared" ca="1" si="29"/>
        <v>0</v>
      </c>
      <c r="E188" s="240">
        <f t="shared" ca="1" si="29"/>
        <v>0</v>
      </c>
      <c r="F188" s="240" t="str">
        <f t="shared" ca="1" si="29"/>
        <v>-</v>
      </c>
      <c r="G188" s="47" t="e">
        <f>INDEX($I$2:$FN$2,ROWS(G$2:G188))</f>
        <v>#REF!</v>
      </c>
      <c r="H188">
        <v>0</v>
      </c>
      <c r="I188">
        <f ca="1">IF(AND($B188&gt;0,SUM(I$3:I187)=0,SUM($H188:H188)=0),$B188,0)</f>
        <v>0</v>
      </c>
      <c r="J188">
        <f ca="1">IF(AND($B188&gt;0,SUM(J$3:J187)=0,SUM($H188:I188)=0),$B188,0)</f>
        <v>0</v>
      </c>
      <c r="K188">
        <f ca="1">IF(AND($B188&gt;0,SUM(K$3:K187)=0,SUM($H188:J188)=0),$B188,0)</f>
        <v>0</v>
      </c>
      <c r="L188">
        <f ca="1">IF(AND($B188&gt;0,SUM(L$3:L187)=0,SUM($H188:K188)=0),$B188,0)</f>
        <v>0</v>
      </c>
      <c r="M188">
        <f ca="1">IF(AND($B188&gt;0,SUM(M$3:M187)=0,SUM($H188:L188)=0),$B188,0)</f>
        <v>0</v>
      </c>
      <c r="N188">
        <f ca="1">IF(AND($B188&gt;0,SUM(N$3:N187)=0,SUM($H188:M188)=0),$B188,0)</f>
        <v>0</v>
      </c>
      <c r="O188">
        <f ca="1">IF(AND($B188&gt;0,SUM(O$3:O187)=0,SUM($H188:N188)=0),$B188,0)</f>
        <v>0</v>
      </c>
      <c r="P188">
        <f ca="1">IF(AND($B188&gt;0,SUM(P$3:P187)=0,SUM($H188:O188)=0),$B188,0)</f>
        <v>0</v>
      </c>
      <c r="Q188">
        <f ca="1">IF(AND($B188&gt;0,SUM(Q$3:Q187)=0,SUM($H188:P188)=0),$B188,0)</f>
        <v>0</v>
      </c>
      <c r="R188">
        <f ca="1">IF(AND($B188&gt;0,SUM(R$3:R187)=0,SUM($H188:Q188)=0),$B188,0)</f>
        <v>0</v>
      </c>
      <c r="S188">
        <f ca="1">IF(AND($B188&gt;0,SUM(S$3:S187)=0,SUM($H188:R188)=0),$B188,0)</f>
        <v>0</v>
      </c>
      <c r="T188">
        <f ca="1">IF(AND($B188&gt;0,SUM(T$3:T187)=0,SUM($H188:S188)=0),$B188,0)</f>
        <v>0</v>
      </c>
      <c r="U188">
        <f ca="1">IF(AND($B188&gt;0,SUM(U$3:U187)=0,SUM($H188:T188)=0),$B188,0)</f>
        <v>0</v>
      </c>
      <c r="V188">
        <f ca="1">IF(AND($B188&gt;0,SUM(V$3:V187)=0,SUM($H188:U188)=0),$B188,0)</f>
        <v>0</v>
      </c>
      <c r="W188">
        <f ca="1">IF(AND($B188&gt;0,SUM(W$3:W187)=0,SUM($H188:V188)=0),$B188,0)</f>
        <v>0</v>
      </c>
      <c r="X188">
        <f ca="1">IF(AND($B188&gt;0,SUM(X$3:X187)=0,SUM($H188:W188)=0),$B188,0)</f>
        <v>0</v>
      </c>
      <c r="Y188">
        <f ca="1">IF(AND($B188&gt;0,SUM(Y$3:Y187)=0,SUM($H188:X188)=0),$B188,0)</f>
        <v>0</v>
      </c>
      <c r="Z188">
        <f ca="1">IF(AND($B188&gt;0,SUM(Z$3:Z187)=0,SUM($H188:Y188)=0),$B188,0)</f>
        <v>0</v>
      </c>
      <c r="AA188">
        <f ca="1">IF(AND($B188&gt;0,SUM(AA$3:AA187)=0,SUM($H188:Z188)=0),$B188,0)</f>
        <v>0</v>
      </c>
      <c r="AB188">
        <f ca="1">IF(AND($B188&gt;0,SUM(AB$3:AB187)=0,SUM($H188:AA188)=0),$B188,0)</f>
        <v>0</v>
      </c>
      <c r="AC188">
        <f ca="1">IF(AND($B188&gt;0,SUM(AC$3:AC187)=0,SUM($H188:AB188)=0),$B188,0)</f>
        <v>0</v>
      </c>
      <c r="AD188">
        <f ca="1">IF(AND($B188&gt;0,SUM(AD$3:AD187)=0,SUM($H188:AC188)=0),$B188,0)</f>
        <v>0</v>
      </c>
      <c r="AE188">
        <f ca="1">IF(AND($B188&gt;0,SUM(AE$3:AE187)=0,SUM($H188:AD188)=0),$B188,0)</f>
        <v>0</v>
      </c>
      <c r="AF188">
        <f ca="1">IF(AND($B188&gt;0,SUM(AF$3:AF187)=0,SUM($H188:AE188)=0),$B188,0)</f>
        <v>0</v>
      </c>
      <c r="AG188">
        <f ca="1">IF(AND($B188&gt;0,SUM(AG$3:AG187)=0,SUM($H188:AF188)=0),$B188,0)</f>
        <v>0</v>
      </c>
      <c r="AH188">
        <f ca="1">IF(AND($B188&gt;0,SUM(AH$3:AH187)=0,SUM($H188:AG188)=0),$B188,0)</f>
        <v>0</v>
      </c>
      <c r="AI188">
        <f ca="1">IF(AND($B188&gt;0,SUM(AI$3:AI187)=0,SUM($H188:AH188)=0),$B188,0)</f>
        <v>0</v>
      </c>
      <c r="AJ188">
        <f ca="1">IF(AND($B188&gt;0,SUM(AJ$3:AJ187)=0,SUM($H188:AI188)=0),$B188,0)</f>
        <v>0</v>
      </c>
      <c r="AK188">
        <f ca="1">IF(AND($B188&gt;0,SUM(AK$3:AK187)=0,SUM($H188:AJ188)=0),$B188,0)</f>
        <v>0</v>
      </c>
      <c r="AL188">
        <f ca="1">IF(AND($B188&gt;0,SUM(AL$3:AL187)=0,SUM($H188:AK188)=0),$B188,0)</f>
        <v>0</v>
      </c>
      <c r="AM188">
        <f ca="1">IF(AND($B188&gt;0,SUM(AM$3:AM187)=0,SUM($H188:AL188)=0),$B188,0)</f>
        <v>0</v>
      </c>
      <c r="AN188">
        <f ca="1">IF(AND($B188&gt;0,SUM(AN$3:AN187)=0,SUM($H188:AM188)=0),$B188,0)</f>
        <v>0</v>
      </c>
      <c r="AO188">
        <f ca="1">IF(AND($B188&gt;0,SUM(AO$3:AO187)=0,SUM($H188:AN188)=0),$B188,0)</f>
        <v>0</v>
      </c>
      <c r="AP188">
        <f ca="1">IF(AND($B188&gt;0,SUM(AP$3:AP187)=0,SUM($H188:AO188)=0),$B188,0)</f>
        <v>0</v>
      </c>
      <c r="AQ188">
        <f ca="1">IF(AND($B188&gt;0,SUM(AQ$3:AQ187)=0,SUM($H188:AP188)=0),$B188,0)</f>
        <v>0</v>
      </c>
      <c r="AR188">
        <f ca="1">IF(AND($B188&gt;0,SUM(AR$3:AR187)=0,SUM($H188:AQ188)=0),$B188,0)</f>
        <v>0</v>
      </c>
      <c r="AS188">
        <f ca="1">IF(AND($B188&gt;0,SUM(AS$3:AS187)=0,SUM($H188:AR188)=0),$B188,0)</f>
        <v>0</v>
      </c>
      <c r="AT188">
        <f ca="1">IF(AND($B188&gt;0,SUM(AT$3:AT187)=0,SUM($H188:AS188)=0),$B188,0)</f>
        <v>0</v>
      </c>
      <c r="AU188">
        <f ca="1">IF(AND($B188&gt;0,SUM(AU$3:AU187)=0,SUM($H188:AT188)=0),$B188,0)</f>
        <v>0</v>
      </c>
      <c r="AV188">
        <f ca="1">IF(AND($B188&gt;0,SUM(AV$3:AV187)=0,SUM($H188:AU188)=0),$B188,0)</f>
        <v>0</v>
      </c>
      <c r="AW188">
        <f ca="1">IF(AND($B188&gt;0,SUM(AW$3:AW187)=0,SUM($H188:AV188)=0),$B188,0)</f>
        <v>0</v>
      </c>
      <c r="AX188">
        <f ca="1">IF(AND($B188&gt;0,SUM(AX$3:AX187)=0,SUM($H188:AW188)=0),$B188,0)</f>
        <v>0</v>
      </c>
      <c r="AY188">
        <f ca="1">IF(AND($B188&gt;0,SUM(AY$3:AY187)=0,SUM($H188:AX188)=0),$B188,0)</f>
        <v>0</v>
      </c>
      <c r="AZ188">
        <f ca="1">IF(AND($B188&gt;0,SUM(AZ$3:AZ187)=0,SUM($H188:AY188)=0),$B188,0)</f>
        <v>0</v>
      </c>
      <c r="BA188">
        <f ca="1">IF(AND($B188&gt;0,SUM(BA$3:BA187)=0,SUM($H188:AZ188)=0),$B188,0)</f>
        <v>0</v>
      </c>
      <c r="BB188">
        <f ca="1">IF(AND($B188&gt;0,SUM(BB$3:BB187)=0,SUM($H188:BA188)=0),$B188,0)</f>
        <v>0</v>
      </c>
      <c r="BC188">
        <f ca="1">IF(AND($B188&gt;0,SUM(BC$3:BC187)=0,SUM($H188:BB188)=0),$B188,0)</f>
        <v>0</v>
      </c>
      <c r="BD188">
        <f ca="1">IF(AND($B188&gt;0,SUM(BD$3:BD187)=0,SUM($H188:BC188)=0),$B188,0)</f>
        <v>0</v>
      </c>
      <c r="BE188">
        <f ca="1">IF(AND($B188&gt;0,SUM(BE$3:BE187)=0,SUM($H188:BD188)=0),$B188,0)</f>
        <v>0</v>
      </c>
      <c r="BF188">
        <f ca="1">IF(AND($B188&gt;0,SUM(BF$3:BF187)=0,SUM($H188:BE188)=0),$B188,0)</f>
        <v>0</v>
      </c>
      <c r="BG188">
        <f ca="1">IF(AND($B188&gt;0,SUM(BG$3:BG187)=0,SUM($H188:BF188)=0),$B188,0)</f>
        <v>0</v>
      </c>
      <c r="BH188">
        <f ca="1">IF(AND($B188&gt;0,SUM(BH$3:BH187)=0,SUM($H188:BG188)=0),$B188,0)</f>
        <v>0</v>
      </c>
      <c r="BI188">
        <f ca="1">IF(AND($B188&gt;0,SUM(BI$3:BI187)=0,SUM($H188:BH188)=0),$B188,0)</f>
        <v>0</v>
      </c>
      <c r="BJ188">
        <f ca="1">IF(AND($B188&gt;0,SUM(BJ$3:BJ187)=0,SUM($H188:BI188)=0),$B188,0)</f>
        <v>0</v>
      </c>
      <c r="BK188">
        <f ca="1">IF(AND($B188&gt;0,SUM(BK$3:BK187)=0,SUM($H188:BJ188)=0),$B188,0)</f>
        <v>0</v>
      </c>
      <c r="BL188">
        <f ca="1">IF(AND($B188&gt;0,SUM(BL$3:BL187)=0,SUM($H188:BK188)=0),$B188,0)</f>
        <v>0</v>
      </c>
      <c r="BM188">
        <f ca="1">IF(AND($B188&gt;0,SUM(BM$3:BM187)=0,SUM($H188:BL188)=0),$B188,0)</f>
        <v>0</v>
      </c>
      <c r="BN188">
        <f ca="1">IF(AND($B188&gt;0,SUM(BN$3:BN187)=0,SUM($H188:BM188)=0),$B188,0)</f>
        <v>0</v>
      </c>
      <c r="BO188">
        <f ca="1">IF(AND($B188&gt;0,SUM(BO$3:BO187)=0,SUM($H188:BN188)=0),$B188,0)</f>
        <v>0</v>
      </c>
      <c r="BP188">
        <f ca="1">IF(AND($B188&gt;0,SUM(BP$3:BP187)=0,SUM($H188:BO188)=0),$B188,0)</f>
        <v>0</v>
      </c>
      <c r="BQ188">
        <f ca="1">IF(AND($B188&gt;0,SUM(BQ$3:BQ187)=0,SUM($H188:BP188)=0),$B188,0)</f>
        <v>0</v>
      </c>
      <c r="BR188">
        <f ca="1">IF(AND($B188&gt;0,SUM(BR$3:BR187)=0,SUM($H188:BQ188)=0),$B188,0)</f>
        <v>0</v>
      </c>
      <c r="BS188">
        <f ca="1">IF(AND($B188&gt;0,SUM(BS$3:BS187)=0,SUM($H188:BR188)=0),$B188,0)</f>
        <v>0</v>
      </c>
      <c r="BT188">
        <f ca="1">IF(AND($B188&gt;0,SUM(BT$3:BT187)=0,SUM($H188:BS188)=0),$B188,0)</f>
        <v>0</v>
      </c>
      <c r="BU188">
        <f ca="1">IF(AND($B188&gt;0,SUM(BU$3:BU187)=0,SUM($H188:BT188)=0),$B188,0)</f>
        <v>0</v>
      </c>
      <c r="BV188">
        <f ca="1">IF(AND($B188&gt;0,SUM(BV$3:BV187)=0,SUM($H188:BU188)=0),$B188,0)</f>
        <v>0</v>
      </c>
      <c r="BW188">
        <f ca="1">IF(AND($B188&gt;0,SUM(BW$3:BW187)=0,SUM($H188:BV188)=0),$B188,0)</f>
        <v>0</v>
      </c>
      <c r="BX188">
        <f ca="1">IF(AND($B188&gt;0,SUM(BX$3:BX187)=0,SUM($H188:BW188)=0),$B188,0)</f>
        <v>0</v>
      </c>
      <c r="BY188">
        <f ca="1">IF(AND($B188&gt;0,SUM(BY$3:BY187)=0,SUM($H188:BX188)=0),$B188,0)</f>
        <v>0</v>
      </c>
      <c r="BZ188">
        <f ca="1">IF(AND($B188&gt;0,SUM(BZ$3:BZ187)=0,SUM($H188:BY188)=0),$B188,0)</f>
        <v>0</v>
      </c>
      <c r="CA188">
        <f ca="1">IF(AND($B188&gt;0,SUM(CA$3:CA187)=0,SUM($H188:BZ188)=0),$B188,0)</f>
        <v>0</v>
      </c>
      <c r="CB188">
        <f ca="1">IF(AND($B188&gt;0,SUM(CB$3:CB187)=0,SUM($H188:CA188)=0),$B188,0)</f>
        <v>0</v>
      </c>
      <c r="CC188">
        <f ca="1">IF(AND($B188&gt;0,SUM(CC$3:CC187)=0,SUM($H188:CB188)=0),$B188,0)</f>
        <v>0</v>
      </c>
      <c r="CD188">
        <f ca="1">IF(AND($B188&gt;0,SUM(CD$3:CD187)=0,SUM($H188:CC188)=0),$B188,0)</f>
        <v>0</v>
      </c>
      <c r="CE188">
        <f ca="1">IF(AND($B188&gt;0,SUM(CE$3:CE187)=0,SUM($H188:CD188)=0),$B188,0)</f>
        <v>0</v>
      </c>
      <c r="CF188">
        <f ca="1">IF(AND($B188&gt;0,SUM(CF$3:CF187)=0,SUM($H188:CE188)=0),$B188,0)</f>
        <v>0</v>
      </c>
      <c r="CG188">
        <f ca="1">IF(AND($B188&gt;0,SUM(CG$3:CG187)=0,SUM($H188:CF188)=0),$B188,0)</f>
        <v>0</v>
      </c>
      <c r="CH188">
        <f ca="1">IF(AND($B188&gt;0,SUM(CH$3:CH187)=0,SUM($H188:CG188)=0),$B188,0)</f>
        <v>0</v>
      </c>
      <c r="CI188">
        <f ca="1">IF(AND($B188&gt;0,SUM(CI$3:CI187)=0,SUM($H188:CH188)=0),$B188,0)</f>
        <v>0</v>
      </c>
      <c r="CJ188">
        <f ca="1">IF(AND($B188&gt;0,SUM(CJ$3:CJ187)=0,SUM($H188:CI188)=0),$B188,0)</f>
        <v>0</v>
      </c>
      <c r="CK188">
        <f ca="1">IF(AND($B188&gt;0,SUM(CK$3:CK187)=0,SUM($H188:CJ188)=0),$B188,0)</f>
        <v>0</v>
      </c>
      <c r="CL188">
        <f ca="1">IF(AND($B188&gt;0,SUM(CL$3:CL187)=0,SUM($H188:CK188)=0),$B188,0)</f>
        <v>0</v>
      </c>
      <c r="CM188">
        <f ca="1">IF(AND($B188&gt;0,SUM(CM$3:CM187)=0,SUM($H188:CL188)=0),$B188,0)</f>
        <v>0</v>
      </c>
      <c r="CN188">
        <f ca="1">IF(AND($B188&gt;0,SUM(CN$3:CN187)=0,SUM($H188:CM188)=0),$B188,0)</f>
        <v>0</v>
      </c>
      <c r="CO188">
        <f ca="1">IF(AND($B188&gt;0,SUM(CO$3:CO187)=0,SUM($H188:CN188)=0),$B188,0)</f>
        <v>0</v>
      </c>
      <c r="CP188">
        <f ca="1">IF(AND($B188&gt;0,SUM(CP$3:CP187)=0,SUM($H188:CO188)=0),$B188,0)</f>
        <v>0</v>
      </c>
      <c r="CQ188">
        <f ca="1">IF(AND($B188&gt;0,SUM(CQ$3:CQ187)=0,SUM($H188:CP188)=0),$B188,0)</f>
        <v>0</v>
      </c>
      <c r="CR188">
        <f ca="1">IF(AND($B188&gt;0,SUM(CR$3:CR187)=0,SUM($H188:CQ188)=0),$B188,0)</f>
        <v>0</v>
      </c>
      <c r="CS188">
        <f ca="1">IF(AND($B188&gt;0,SUM(CS$3:CS187)=0,SUM($H188:CR188)=0),$B188,0)</f>
        <v>0</v>
      </c>
      <c r="CT188">
        <f ca="1">IF(AND($B188&gt;0,SUM(CT$3:CT187)=0,SUM($H188:CS188)=0),$B188,0)</f>
        <v>0</v>
      </c>
      <c r="CU188">
        <f ca="1">IF(AND($B188&gt;0,SUM(CU$3:CU187)=0,SUM($H188:CT188)=0),$B188,0)</f>
        <v>0</v>
      </c>
      <c r="CV188">
        <f ca="1">IF(AND($B188&gt;0,SUM(CV$3:CV187)=0,SUM($H188:CU188)=0),$B188,0)</f>
        <v>0</v>
      </c>
      <c r="CW188">
        <f ca="1">IF(AND($B188&gt;0,SUM(CW$3:CW187)=0,SUM($H188:CV188)=0),$B188,0)</f>
        <v>0</v>
      </c>
      <c r="CX188">
        <f ca="1">IF(AND($B188&gt;0,SUM(CX$3:CX187)=0,SUM($H188:CW188)=0),$B188,0)</f>
        <v>0</v>
      </c>
      <c r="CY188">
        <f ca="1">IF(AND($B188&gt;0,SUM(CY$3:CY187)=0,SUM($H188:CX188)=0),$B188,0)</f>
        <v>0</v>
      </c>
      <c r="CZ188">
        <f ca="1">IF(AND($B188&gt;0,SUM(CZ$3:CZ187)=0,SUM($H188:CY188)=0),$B188,0)</f>
        <v>0</v>
      </c>
      <c r="DA188">
        <f ca="1">IF(AND($B188&gt;0,SUM(DA$3:DA187)=0,SUM($H188:CZ188)=0),$B188,0)</f>
        <v>0</v>
      </c>
      <c r="DB188">
        <f ca="1">IF(AND($B188&gt;0,SUM(DB$3:DB187)=0,SUM($H188:DA188)=0),$B188,0)</f>
        <v>0</v>
      </c>
      <c r="DC188">
        <f ca="1">IF(AND($B188&gt;0,SUM(DC$3:DC187)=0,SUM($H188:DB188)=0),$B188,0)</f>
        <v>0</v>
      </c>
      <c r="DD188">
        <f ca="1">IF(AND($B188&gt;0,SUM(DD$3:DD187)=0,SUM($H188:DC188)=0),$B188,0)</f>
        <v>0</v>
      </c>
      <c r="DE188">
        <f ca="1">IF(AND($B188&gt;0,SUM(DE$3:DE187)=0,SUM($H188:DD188)=0),$B188,0)</f>
        <v>0</v>
      </c>
      <c r="DF188">
        <f ca="1">IF(AND($B188&gt;0,SUM(DF$3:DF187)=0,SUM($H188:DE188)=0),$B188,0)</f>
        <v>0</v>
      </c>
      <c r="DG188">
        <f ca="1">IF(AND($B188&gt;0,SUM(DG$3:DG187)=0,SUM($H188:DF188)=0),$B188,0)</f>
        <v>0</v>
      </c>
      <c r="DH188">
        <f ca="1">IF(AND($B188&gt;0,SUM(DH$3:DH187)=0,SUM($H188:DG188)=0),$B188,0)</f>
        <v>0</v>
      </c>
      <c r="DI188">
        <f ca="1">IF(AND($B188&gt;0,SUM(DI$3:DI187)=0,SUM($H188:DH188)=0),$B188,0)</f>
        <v>0</v>
      </c>
      <c r="DJ188">
        <f ca="1">IF(AND($B188&gt;0,SUM(DJ$3:DJ187)=0,SUM($H188:DI188)=0),$B188,0)</f>
        <v>0</v>
      </c>
      <c r="DK188">
        <f ca="1">IF(AND($B188&gt;0,SUM(DK$3:DK187)=0,SUM($H188:DJ188)=0),$B188,0)</f>
        <v>0</v>
      </c>
      <c r="DL188">
        <f ca="1">IF(AND($B188&gt;0,SUM(DL$3:DL187)=0,SUM($H188:DK188)=0),$B188,0)</f>
        <v>0</v>
      </c>
      <c r="DM188">
        <f ca="1">IF(AND($B188&gt;0,SUM(DM$3:DM187)=0,SUM($H188:DL188)=0),$B188,0)</f>
        <v>0</v>
      </c>
      <c r="DN188">
        <f ca="1">IF(AND($B188&gt;0,SUM(DN$3:DN187)=0,SUM($H188:DM188)=0),$B188,0)</f>
        <v>0</v>
      </c>
      <c r="DO188">
        <f ca="1">IF(AND($B188&gt;0,SUM(DO$3:DO187)=0,SUM($H188:DN188)=0),$B188,0)</f>
        <v>0</v>
      </c>
      <c r="DP188">
        <f ca="1">IF(AND($B188&gt;0,SUM(DP$3:DP187)=0,SUM($H188:DO188)=0),$B188,0)</f>
        <v>0</v>
      </c>
      <c r="DQ188">
        <f ca="1">IF(AND($B188&gt;0,SUM(DQ$3:DQ187)=0,SUM($H188:DP188)=0),$B188,0)</f>
        <v>0</v>
      </c>
      <c r="DR188">
        <f ca="1">IF(AND($B188&gt;0,SUM(DR$3:DR187)=0,SUM($H188:DQ188)=0),$B188,0)</f>
        <v>0</v>
      </c>
      <c r="DS188">
        <f ca="1">IF(AND($B188&gt;0,SUM(DS$3:DS187)=0,SUM($H188:DR188)=0),$B188,0)</f>
        <v>0</v>
      </c>
      <c r="DT188">
        <f ca="1">IF(AND($B188&gt;0,SUM(DT$3:DT187)=0,SUM($H188:DS188)=0),$B188,0)</f>
        <v>0</v>
      </c>
      <c r="DU188">
        <f ca="1">IF(AND($B188&gt;0,SUM(DU$3:DU187)=0,SUM($H188:DT188)=0),$B188,0)</f>
        <v>0</v>
      </c>
      <c r="DV188">
        <f ca="1">IF(AND($B188&gt;0,SUM(DV$3:DV187)=0,SUM($H188:DU188)=0),$B188,0)</f>
        <v>0</v>
      </c>
      <c r="DW188">
        <f ca="1">IF(AND($B188&gt;0,SUM(DW$3:DW187)=0,SUM($H188:DV188)=0),$B188,0)</f>
        <v>0</v>
      </c>
      <c r="DX188">
        <f ca="1">IF(AND($B188&gt;0,SUM(DX$3:DX187)=0,SUM($H188:DW188)=0),$B188,0)</f>
        <v>0</v>
      </c>
      <c r="DY188">
        <f ca="1">IF(AND($B188&gt;0,SUM(DY$3:DY187)=0,SUM($H188:DX188)=0),$B188,0)</f>
        <v>0</v>
      </c>
      <c r="DZ188">
        <f ca="1">IF(AND($B188&gt;0,SUM(DZ$3:DZ187)=0,SUM($H188:DY188)=0),$B188,0)</f>
        <v>0</v>
      </c>
      <c r="EA188">
        <f ca="1">IF(AND($B188&gt;0,SUM(EA$3:EA187)=0,SUM($H188:DZ188)=0),$B188,0)</f>
        <v>0</v>
      </c>
      <c r="EB188">
        <f ca="1">IF(AND($B188&gt;0,SUM(EB$3:EB187)=0,SUM($H188:EA188)=0),$B188,0)</f>
        <v>0</v>
      </c>
      <c r="EC188">
        <f ca="1">IF(AND($B188&gt;0,SUM(EC$3:EC187)=0,SUM($H188:EB188)=0),$B188,0)</f>
        <v>0</v>
      </c>
      <c r="ED188">
        <f ca="1">IF(AND($B188&gt;0,SUM(ED$3:ED187)=0,SUM($H188:EC188)=0),$B188,0)</f>
        <v>0</v>
      </c>
      <c r="EE188">
        <f ca="1">IF(AND($B188&gt;0,SUM(EE$3:EE187)=0,SUM($H188:ED188)=0),$B188,0)</f>
        <v>0</v>
      </c>
      <c r="EF188">
        <f ca="1">IF(AND($B188&gt;0,SUM(EF$3:EF187)=0,SUM($H188:EE188)=0),$B188,0)</f>
        <v>0</v>
      </c>
      <c r="EG188">
        <f ca="1">IF(AND($B188&gt;0,SUM(EG$3:EG187)=0,SUM($H188:EF188)=0),$B188,0)</f>
        <v>0</v>
      </c>
      <c r="EH188">
        <f ca="1">IF(AND($B188&gt;0,SUM(EH$3:EH187)=0,SUM($H188:EG188)=0),$B188,0)</f>
        <v>0</v>
      </c>
      <c r="EI188">
        <f ca="1">IF(AND($B188&gt;0,SUM(EI$3:EI187)=0,SUM($H188:EH188)=0),$B188,0)</f>
        <v>0</v>
      </c>
      <c r="EJ188">
        <f ca="1">IF(AND($B188&gt;0,SUM(EJ$3:EJ187)=0,SUM($H188:EI188)=0),$B188,0)</f>
        <v>0</v>
      </c>
      <c r="EK188">
        <f ca="1">IF(AND($B188&gt;0,SUM(EK$3:EK187)=0,SUM($H188:EJ188)=0),$B188,0)</f>
        <v>0</v>
      </c>
      <c r="EL188">
        <f ca="1">IF(AND($B188&gt;0,SUM(EL$3:EL187)=0,SUM($H188:EK188)=0),$B188,0)</f>
        <v>0</v>
      </c>
      <c r="EM188">
        <f ca="1">IF(AND($B188&gt;0,SUM(EM$3:EM187)=0,SUM($H188:EL188)=0),$B188,0)</f>
        <v>0</v>
      </c>
      <c r="EN188">
        <f ca="1">IF(AND($B188&gt;0,SUM(EN$3:EN187)=0,SUM($H188:EM188)=0),$B188,0)</f>
        <v>0</v>
      </c>
      <c r="EO188">
        <f ca="1">IF(AND($B188&gt;0,SUM(EO$3:EO187)=0,SUM($H188:EN188)=0),$B188,0)</f>
        <v>0</v>
      </c>
      <c r="EP188">
        <f ca="1">IF(AND($B188&gt;0,SUM(EP$3:EP187)=0,SUM($H188:EO188)=0),$B188,0)</f>
        <v>0</v>
      </c>
      <c r="EQ188">
        <f ca="1">IF(AND($B188&gt;0,SUM(EQ$3:EQ187)=0,SUM($H188:EP188)=0),$B188,0)</f>
        <v>0</v>
      </c>
      <c r="ER188">
        <f ca="1">IF(AND($B188&gt;0,SUM(ER$3:ER187)=0,SUM($H188:EQ188)=0),$B188,0)</f>
        <v>0</v>
      </c>
      <c r="ES188">
        <f ca="1">IF(AND($B188&gt;0,SUM(ES$3:ES187)=0,SUM($H188:ER188)=0),$B188,0)</f>
        <v>0</v>
      </c>
      <c r="ET188">
        <f ca="1">IF(AND($B188&gt;0,SUM(ET$3:ET187)=0,SUM($H188:ES188)=0),$B188,0)</f>
        <v>0</v>
      </c>
      <c r="EU188">
        <f ca="1">IF(AND($B188&gt;0,SUM(EU$3:EU187)=0,SUM($H188:ET188)=0),$B188,0)</f>
        <v>0</v>
      </c>
      <c r="EV188">
        <f ca="1">IF(AND($B188&gt;0,SUM(EV$3:EV187)=0,SUM($H188:EU188)=0),$B188,0)</f>
        <v>0</v>
      </c>
      <c r="EW188">
        <f ca="1">IF(AND($B188&gt;0,SUM(EW$3:EW187)=0,SUM($H188:EV188)=0),$B188,0)</f>
        <v>0</v>
      </c>
      <c r="EX188">
        <f ca="1">IF(AND($B188&gt;0,SUM(EX$3:EX187)=0,SUM($H188:EW188)=0),$B188,0)</f>
        <v>0</v>
      </c>
      <c r="EY188">
        <f ca="1">IF(AND($B188&gt;0,SUM(EY$3:EY187)=0,SUM($H188:EX188)=0),$B188,0)</f>
        <v>0</v>
      </c>
      <c r="EZ188">
        <f ca="1">IF(AND($B188&gt;0,SUM(EZ$3:EZ187)=0,SUM($H188:EY188)=0),$B188,0)</f>
        <v>0</v>
      </c>
      <c r="FA188">
        <f ca="1">IF(AND($B188&gt;0,SUM(FA$3:FA187)=0,SUM($H188:EZ188)=0),$B188,0)</f>
        <v>0</v>
      </c>
      <c r="FB188">
        <f ca="1">IF(AND($B188&gt;0,SUM(FB$3:FB187)=0,SUM($H188:FA188)=0),$B188,0)</f>
        <v>0</v>
      </c>
      <c r="FC188">
        <f ca="1">IF(AND($B188&gt;0,SUM(FC$3:FC187)=0,SUM($H188:FB188)=0),$B188,0)</f>
        <v>0</v>
      </c>
      <c r="FD188">
        <f ca="1">IF(AND($B188&gt;0,SUM(FD$3:FD187)=0,SUM($H188:FC188)=0),$B188,0)</f>
        <v>0</v>
      </c>
      <c r="FE188">
        <f ca="1">IF(AND($B188&gt;0,SUM(FE$3:FE187)=0,SUM($H188:FD188)=0),$B188,0)</f>
        <v>0</v>
      </c>
      <c r="FF188">
        <f ca="1">IF(AND($B188&gt;0,SUM(FF$3:FF187)=0,SUM($H188:FE188)=0),$B188,0)</f>
        <v>0</v>
      </c>
      <c r="FG188">
        <f ca="1">IF(AND($B188&gt;0,SUM(FG$3:FG187)=0,SUM($H188:FF188)=0),$B188,0)</f>
        <v>0</v>
      </c>
      <c r="FH188">
        <f ca="1">IF(AND($B188&gt;0,SUM(FH$3:FH187)=0,SUM($H188:FG188)=0),$B188,0)</f>
        <v>0</v>
      </c>
      <c r="FI188">
        <f ca="1">IF(AND($B188&gt;0,SUM(FI$3:FI187)=0,SUM($H188:FH188)=0),$B188,0)</f>
        <v>0</v>
      </c>
      <c r="FJ188">
        <f ca="1">IF(AND($B188&gt;0,SUM(FJ$3:FJ187)=0,SUM($H188:FI188)=0),$B188,0)</f>
        <v>0</v>
      </c>
      <c r="FK188">
        <f ca="1">IF(AND($B188&gt;0,SUM(FK$3:FK187)=0,SUM($H188:FJ188)=0),$B188,0)</f>
        <v>0</v>
      </c>
      <c r="FL188">
        <f ca="1">IF(AND($B188&gt;0,SUM(FL$3:FL187)=0,SUM($H188:FK188)=0),$B188,0)</f>
        <v>0</v>
      </c>
      <c r="FM188">
        <f ca="1">IF(AND($B188&gt;0,SUM(FM$3:FM187)=0,SUM($H188:FL188)=0),$B188,0)</f>
        <v>0</v>
      </c>
      <c r="FN188">
        <f ca="1">IF(AND($B188&gt;0,SUM(FN$3:FN187)=0,SUM($H188:FM188)=0),$B188,0)</f>
        <v>0</v>
      </c>
      <c r="FS188" s="67" t="str">
        <f ca="1">ValintaohjelmaCentral!$C64</f>
        <v>0</v>
      </c>
      <c r="FT188" s="352"/>
      <c r="FU188" s="353"/>
      <c r="FV188" s="374" t="str">
        <f ca="1">ValintaohjelmaCentral!$G64</f>
        <v>-</v>
      </c>
      <c r="FY188" s="67" t="str">
        <f ca="1">ValintaohjelmaCentral!$C64</f>
        <v>0</v>
      </c>
      <c r="FZ188" s="352"/>
      <c r="GA188" s="353"/>
      <c r="GB188" s="374" t="str">
        <f ca="1">ValintaohjelmaCentral!$G64</f>
        <v>-</v>
      </c>
      <c r="GE188" s="67" t="str">
        <f ca="1">ValintaohjelmaCentral!$C64</f>
        <v>0</v>
      </c>
      <c r="GF188" s="352"/>
      <c r="GG188" s="353"/>
      <c r="GH188" s="374" t="str">
        <f ca="1">ValintaohjelmaCentral!$G64</f>
        <v>-</v>
      </c>
    </row>
    <row r="189" spans="1:190" ht="15.75" hidden="1" thickBot="1" x14ac:dyDescent="0.3">
      <c r="A189">
        <v>189</v>
      </c>
      <c r="C189" s="240" t="str">
        <f t="shared" ca="1" si="29"/>
        <v>0</v>
      </c>
      <c r="D189" s="240">
        <f t="shared" ca="1" si="29"/>
        <v>0</v>
      </c>
      <c r="E189" s="240">
        <f t="shared" ca="1" si="29"/>
        <v>0</v>
      </c>
      <c r="F189" s="240" t="str">
        <f t="shared" ca="1" si="29"/>
        <v>-</v>
      </c>
      <c r="G189" s="47" t="e">
        <f>INDEX($I$2:$FN$2,ROWS(G$2:G189))</f>
        <v>#REF!</v>
      </c>
      <c r="H189">
        <v>0</v>
      </c>
      <c r="I189">
        <f ca="1">IF(AND($B189&gt;0,SUM(I$3:I188)=0,SUM($H189:H189)=0),$B189,0)</f>
        <v>0</v>
      </c>
      <c r="J189">
        <f ca="1">IF(AND($B189&gt;0,SUM(J$3:J188)=0,SUM($H189:I189)=0),$B189,0)</f>
        <v>0</v>
      </c>
      <c r="K189">
        <f ca="1">IF(AND($B189&gt;0,SUM(K$3:K188)=0,SUM($H189:J189)=0),$B189,0)</f>
        <v>0</v>
      </c>
      <c r="L189">
        <f ca="1">IF(AND($B189&gt;0,SUM(L$3:L188)=0,SUM($H189:K189)=0),$B189,0)</f>
        <v>0</v>
      </c>
      <c r="M189">
        <f ca="1">IF(AND($B189&gt;0,SUM(M$3:M188)=0,SUM($H189:L189)=0),$B189,0)</f>
        <v>0</v>
      </c>
      <c r="N189">
        <f ca="1">IF(AND($B189&gt;0,SUM(N$3:N188)=0,SUM($H189:M189)=0),$B189,0)</f>
        <v>0</v>
      </c>
      <c r="O189">
        <f ca="1">IF(AND($B189&gt;0,SUM(O$3:O188)=0,SUM($H189:N189)=0),$B189,0)</f>
        <v>0</v>
      </c>
      <c r="P189">
        <f ca="1">IF(AND($B189&gt;0,SUM(P$3:P188)=0,SUM($H189:O189)=0),$B189,0)</f>
        <v>0</v>
      </c>
      <c r="Q189">
        <f ca="1">IF(AND($B189&gt;0,SUM(Q$3:Q188)=0,SUM($H189:P189)=0),$B189,0)</f>
        <v>0</v>
      </c>
      <c r="R189">
        <f ca="1">IF(AND($B189&gt;0,SUM(R$3:R188)=0,SUM($H189:Q189)=0),$B189,0)</f>
        <v>0</v>
      </c>
      <c r="S189">
        <f ca="1">IF(AND($B189&gt;0,SUM(S$3:S188)=0,SUM($H189:R189)=0),$B189,0)</f>
        <v>0</v>
      </c>
      <c r="T189">
        <f ca="1">IF(AND($B189&gt;0,SUM(T$3:T188)=0,SUM($H189:S189)=0),$B189,0)</f>
        <v>0</v>
      </c>
      <c r="U189">
        <f ca="1">IF(AND($B189&gt;0,SUM(U$3:U188)=0,SUM($H189:T189)=0),$B189,0)</f>
        <v>0</v>
      </c>
      <c r="V189">
        <f ca="1">IF(AND($B189&gt;0,SUM(V$3:V188)=0,SUM($H189:U189)=0),$B189,0)</f>
        <v>0</v>
      </c>
      <c r="W189">
        <f ca="1">IF(AND($B189&gt;0,SUM(W$3:W188)=0,SUM($H189:V189)=0),$B189,0)</f>
        <v>0</v>
      </c>
      <c r="X189">
        <f ca="1">IF(AND($B189&gt;0,SUM(X$3:X188)=0,SUM($H189:W189)=0),$B189,0)</f>
        <v>0</v>
      </c>
      <c r="Y189">
        <f ca="1">IF(AND($B189&gt;0,SUM(Y$3:Y188)=0,SUM($H189:X189)=0),$B189,0)</f>
        <v>0</v>
      </c>
      <c r="Z189">
        <f ca="1">IF(AND($B189&gt;0,SUM(Z$3:Z188)=0,SUM($H189:Y189)=0),$B189,0)</f>
        <v>0</v>
      </c>
      <c r="AA189">
        <f ca="1">IF(AND($B189&gt;0,SUM(AA$3:AA188)=0,SUM($H189:Z189)=0),$B189,0)</f>
        <v>0</v>
      </c>
      <c r="AB189">
        <f ca="1">IF(AND($B189&gt;0,SUM(AB$3:AB188)=0,SUM($H189:AA189)=0),$B189,0)</f>
        <v>0</v>
      </c>
      <c r="AC189">
        <f ca="1">IF(AND($B189&gt;0,SUM(AC$3:AC188)=0,SUM($H189:AB189)=0),$B189,0)</f>
        <v>0</v>
      </c>
      <c r="AD189">
        <f ca="1">IF(AND($B189&gt;0,SUM(AD$3:AD188)=0,SUM($H189:AC189)=0),$B189,0)</f>
        <v>0</v>
      </c>
      <c r="AE189">
        <f ca="1">IF(AND($B189&gt;0,SUM(AE$3:AE188)=0,SUM($H189:AD189)=0),$B189,0)</f>
        <v>0</v>
      </c>
      <c r="AF189">
        <f ca="1">IF(AND($B189&gt;0,SUM(AF$3:AF188)=0,SUM($H189:AE189)=0),$B189,0)</f>
        <v>0</v>
      </c>
      <c r="AG189">
        <f ca="1">IF(AND($B189&gt;0,SUM(AG$3:AG188)=0,SUM($H189:AF189)=0),$B189,0)</f>
        <v>0</v>
      </c>
      <c r="AH189">
        <f ca="1">IF(AND($B189&gt;0,SUM(AH$3:AH188)=0,SUM($H189:AG189)=0),$B189,0)</f>
        <v>0</v>
      </c>
      <c r="AI189">
        <f ca="1">IF(AND($B189&gt;0,SUM(AI$3:AI188)=0,SUM($H189:AH189)=0),$B189,0)</f>
        <v>0</v>
      </c>
      <c r="AJ189">
        <f ca="1">IF(AND($B189&gt;0,SUM(AJ$3:AJ188)=0,SUM($H189:AI189)=0),$B189,0)</f>
        <v>0</v>
      </c>
      <c r="AK189">
        <f ca="1">IF(AND($B189&gt;0,SUM(AK$3:AK188)=0,SUM($H189:AJ189)=0),$B189,0)</f>
        <v>0</v>
      </c>
      <c r="AL189">
        <f ca="1">IF(AND($B189&gt;0,SUM(AL$3:AL188)=0,SUM($H189:AK189)=0),$B189,0)</f>
        <v>0</v>
      </c>
      <c r="AM189">
        <f ca="1">IF(AND($B189&gt;0,SUM(AM$3:AM188)=0,SUM($H189:AL189)=0),$B189,0)</f>
        <v>0</v>
      </c>
      <c r="AN189">
        <f ca="1">IF(AND($B189&gt;0,SUM(AN$3:AN188)=0,SUM($H189:AM189)=0),$B189,0)</f>
        <v>0</v>
      </c>
      <c r="AO189">
        <f ca="1">IF(AND($B189&gt;0,SUM(AO$3:AO188)=0,SUM($H189:AN189)=0),$B189,0)</f>
        <v>0</v>
      </c>
      <c r="AP189">
        <f ca="1">IF(AND($B189&gt;0,SUM(AP$3:AP188)=0,SUM($H189:AO189)=0),$B189,0)</f>
        <v>0</v>
      </c>
      <c r="AQ189">
        <f ca="1">IF(AND($B189&gt;0,SUM(AQ$3:AQ188)=0,SUM($H189:AP189)=0),$B189,0)</f>
        <v>0</v>
      </c>
      <c r="AR189">
        <f ca="1">IF(AND($B189&gt;0,SUM(AR$3:AR188)=0,SUM($H189:AQ189)=0),$B189,0)</f>
        <v>0</v>
      </c>
      <c r="AS189">
        <f ca="1">IF(AND($B189&gt;0,SUM(AS$3:AS188)=0,SUM($H189:AR189)=0),$B189,0)</f>
        <v>0</v>
      </c>
      <c r="AT189">
        <f ca="1">IF(AND($B189&gt;0,SUM(AT$3:AT188)=0,SUM($H189:AS189)=0),$B189,0)</f>
        <v>0</v>
      </c>
      <c r="AU189">
        <f ca="1">IF(AND($B189&gt;0,SUM(AU$3:AU188)=0,SUM($H189:AT189)=0),$B189,0)</f>
        <v>0</v>
      </c>
      <c r="AV189">
        <f ca="1">IF(AND($B189&gt;0,SUM(AV$3:AV188)=0,SUM($H189:AU189)=0),$B189,0)</f>
        <v>0</v>
      </c>
      <c r="AW189">
        <f ca="1">IF(AND($B189&gt;0,SUM(AW$3:AW188)=0,SUM($H189:AV189)=0),$B189,0)</f>
        <v>0</v>
      </c>
      <c r="AX189">
        <f ca="1">IF(AND($B189&gt;0,SUM(AX$3:AX188)=0,SUM($H189:AW189)=0),$B189,0)</f>
        <v>0</v>
      </c>
      <c r="AY189">
        <f ca="1">IF(AND($B189&gt;0,SUM(AY$3:AY188)=0,SUM($H189:AX189)=0),$B189,0)</f>
        <v>0</v>
      </c>
      <c r="AZ189">
        <f ca="1">IF(AND($B189&gt;0,SUM(AZ$3:AZ188)=0,SUM($H189:AY189)=0),$B189,0)</f>
        <v>0</v>
      </c>
      <c r="BA189">
        <f ca="1">IF(AND($B189&gt;0,SUM(BA$3:BA188)=0,SUM($H189:AZ189)=0),$B189,0)</f>
        <v>0</v>
      </c>
      <c r="BB189">
        <f ca="1">IF(AND($B189&gt;0,SUM(BB$3:BB188)=0,SUM($H189:BA189)=0),$B189,0)</f>
        <v>0</v>
      </c>
      <c r="BC189">
        <f ca="1">IF(AND($B189&gt;0,SUM(BC$3:BC188)=0,SUM($H189:BB189)=0),$B189,0)</f>
        <v>0</v>
      </c>
      <c r="BD189">
        <f ca="1">IF(AND($B189&gt;0,SUM(BD$3:BD188)=0,SUM($H189:BC189)=0),$B189,0)</f>
        <v>0</v>
      </c>
      <c r="BE189">
        <f ca="1">IF(AND($B189&gt;0,SUM(BE$3:BE188)=0,SUM($H189:BD189)=0),$B189,0)</f>
        <v>0</v>
      </c>
      <c r="BF189">
        <f ca="1">IF(AND($B189&gt;0,SUM(BF$3:BF188)=0,SUM($H189:BE189)=0),$B189,0)</f>
        <v>0</v>
      </c>
      <c r="BG189">
        <f ca="1">IF(AND($B189&gt;0,SUM(BG$3:BG188)=0,SUM($H189:BF189)=0),$B189,0)</f>
        <v>0</v>
      </c>
      <c r="BH189">
        <f ca="1">IF(AND($B189&gt;0,SUM(BH$3:BH188)=0,SUM($H189:BG189)=0),$B189,0)</f>
        <v>0</v>
      </c>
      <c r="BI189">
        <f ca="1">IF(AND($B189&gt;0,SUM(BI$3:BI188)=0,SUM($H189:BH189)=0),$B189,0)</f>
        <v>0</v>
      </c>
      <c r="BJ189">
        <f ca="1">IF(AND($B189&gt;0,SUM(BJ$3:BJ188)=0,SUM($H189:BI189)=0),$B189,0)</f>
        <v>0</v>
      </c>
      <c r="BK189">
        <f ca="1">IF(AND($B189&gt;0,SUM(BK$3:BK188)=0,SUM($H189:BJ189)=0),$B189,0)</f>
        <v>0</v>
      </c>
      <c r="BL189">
        <f ca="1">IF(AND($B189&gt;0,SUM(BL$3:BL188)=0,SUM($H189:BK189)=0),$B189,0)</f>
        <v>0</v>
      </c>
      <c r="BM189">
        <f ca="1">IF(AND($B189&gt;0,SUM(BM$3:BM188)=0,SUM($H189:BL189)=0),$B189,0)</f>
        <v>0</v>
      </c>
      <c r="BN189">
        <f ca="1">IF(AND($B189&gt;0,SUM(BN$3:BN188)=0,SUM($H189:BM189)=0),$B189,0)</f>
        <v>0</v>
      </c>
      <c r="BO189">
        <f ca="1">IF(AND($B189&gt;0,SUM(BO$3:BO188)=0,SUM($H189:BN189)=0),$B189,0)</f>
        <v>0</v>
      </c>
      <c r="BP189">
        <f ca="1">IF(AND($B189&gt;0,SUM(BP$3:BP188)=0,SUM($H189:BO189)=0),$B189,0)</f>
        <v>0</v>
      </c>
      <c r="BQ189">
        <f ca="1">IF(AND($B189&gt;0,SUM(BQ$3:BQ188)=0,SUM($H189:BP189)=0),$B189,0)</f>
        <v>0</v>
      </c>
      <c r="BR189">
        <f ca="1">IF(AND($B189&gt;0,SUM(BR$3:BR188)=0,SUM($H189:BQ189)=0),$B189,0)</f>
        <v>0</v>
      </c>
      <c r="BS189">
        <f ca="1">IF(AND($B189&gt;0,SUM(BS$3:BS188)=0,SUM($H189:BR189)=0),$B189,0)</f>
        <v>0</v>
      </c>
      <c r="BT189">
        <f ca="1">IF(AND($B189&gt;0,SUM(BT$3:BT188)=0,SUM($H189:BS189)=0),$B189,0)</f>
        <v>0</v>
      </c>
      <c r="BU189">
        <f ca="1">IF(AND($B189&gt;0,SUM(BU$3:BU188)=0,SUM($H189:BT189)=0),$B189,0)</f>
        <v>0</v>
      </c>
      <c r="BV189">
        <f ca="1">IF(AND($B189&gt;0,SUM(BV$3:BV188)=0,SUM($H189:BU189)=0),$B189,0)</f>
        <v>0</v>
      </c>
      <c r="BW189">
        <f ca="1">IF(AND($B189&gt;0,SUM(BW$3:BW188)=0,SUM($H189:BV189)=0),$B189,0)</f>
        <v>0</v>
      </c>
      <c r="BX189">
        <f ca="1">IF(AND($B189&gt;0,SUM(BX$3:BX188)=0,SUM($H189:BW189)=0),$B189,0)</f>
        <v>0</v>
      </c>
      <c r="BY189">
        <f ca="1">IF(AND($B189&gt;0,SUM(BY$3:BY188)=0,SUM($H189:BX189)=0),$B189,0)</f>
        <v>0</v>
      </c>
      <c r="BZ189">
        <f ca="1">IF(AND($B189&gt;0,SUM(BZ$3:BZ188)=0,SUM($H189:BY189)=0),$B189,0)</f>
        <v>0</v>
      </c>
      <c r="CA189">
        <f ca="1">IF(AND($B189&gt;0,SUM(CA$3:CA188)=0,SUM($H189:BZ189)=0),$B189,0)</f>
        <v>0</v>
      </c>
      <c r="CB189">
        <f ca="1">IF(AND($B189&gt;0,SUM(CB$3:CB188)=0,SUM($H189:CA189)=0),$B189,0)</f>
        <v>0</v>
      </c>
      <c r="CC189">
        <f ca="1">IF(AND($B189&gt;0,SUM(CC$3:CC188)=0,SUM($H189:CB189)=0),$B189,0)</f>
        <v>0</v>
      </c>
      <c r="CD189">
        <f ca="1">IF(AND($B189&gt;0,SUM(CD$3:CD188)=0,SUM($H189:CC189)=0),$B189,0)</f>
        <v>0</v>
      </c>
      <c r="CE189">
        <f ca="1">IF(AND($B189&gt;0,SUM(CE$3:CE188)=0,SUM($H189:CD189)=0),$B189,0)</f>
        <v>0</v>
      </c>
      <c r="CF189">
        <f ca="1">IF(AND($B189&gt;0,SUM(CF$3:CF188)=0,SUM($H189:CE189)=0),$B189,0)</f>
        <v>0</v>
      </c>
      <c r="CG189">
        <f ca="1">IF(AND($B189&gt;0,SUM(CG$3:CG188)=0,SUM($H189:CF189)=0),$B189,0)</f>
        <v>0</v>
      </c>
      <c r="CH189">
        <f ca="1">IF(AND($B189&gt;0,SUM(CH$3:CH188)=0,SUM($H189:CG189)=0),$B189,0)</f>
        <v>0</v>
      </c>
      <c r="CI189">
        <f ca="1">IF(AND($B189&gt;0,SUM(CI$3:CI188)=0,SUM($H189:CH189)=0),$B189,0)</f>
        <v>0</v>
      </c>
      <c r="CJ189">
        <f ca="1">IF(AND($B189&gt;0,SUM(CJ$3:CJ188)=0,SUM($H189:CI189)=0),$B189,0)</f>
        <v>0</v>
      </c>
      <c r="CK189">
        <f ca="1">IF(AND($B189&gt;0,SUM(CK$3:CK188)=0,SUM($H189:CJ189)=0),$B189,0)</f>
        <v>0</v>
      </c>
      <c r="CL189">
        <f ca="1">IF(AND($B189&gt;0,SUM(CL$3:CL188)=0,SUM($H189:CK189)=0),$B189,0)</f>
        <v>0</v>
      </c>
      <c r="CM189">
        <f ca="1">IF(AND($B189&gt;0,SUM(CM$3:CM188)=0,SUM($H189:CL189)=0),$B189,0)</f>
        <v>0</v>
      </c>
      <c r="CN189">
        <f ca="1">IF(AND($B189&gt;0,SUM(CN$3:CN188)=0,SUM($H189:CM189)=0),$B189,0)</f>
        <v>0</v>
      </c>
      <c r="CO189">
        <f ca="1">IF(AND($B189&gt;0,SUM(CO$3:CO188)=0,SUM($H189:CN189)=0),$B189,0)</f>
        <v>0</v>
      </c>
      <c r="CP189">
        <f ca="1">IF(AND($B189&gt;0,SUM(CP$3:CP188)=0,SUM($H189:CO189)=0),$B189,0)</f>
        <v>0</v>
      </c>
      <c r="CQ189">
        <f ca="1">IF(AND($B189&gt;0,SUM(CQ$3:CQ188)=0,SUM($H189:CP189)=0),$B189,0)</f>
        <v>0</v>
      </c>
      <c r="CR189">
        <f ca="1">IF(AND($B189&gt;0,SUM(CR$3:CR188)=0,SUM($H189:CQ189)=0),$B189,0)</f>
        <v>0</v>
      </c>
      <c r="CS189">
        <f ca="1">IF(AND($B189&gt;0,SUM(CS$3:CS188)=0,SUM($H189:CR189)=0),$B189,0)</f>
        <v>0</v>
      </c>
      <c r="CT189">
        <f ca="1">IF(AND($B189&gt;0,SUM(CT$3:CT188)=0,SUM($H189:CS189)=0),$B189,0)</f>
        <v>0</v>
      </c>
      <c r="CU189">
        <f ca="1">IF(AND($B189&gt;0,SUM(CU$3:CU188)=0,SUM($H189:CT189)=0),$B189,0)</f>
        <v>0</v>
      </c>
      <c r="CV189">
        <f ca="1">IF(AND($B189&gt;0,SUM(CV$3:CV188)=0,SUM($H189:CU189)=0),$B189,0)</f>
        <v>0</v>
      </c>
      <c r="CW189">
        <f ca="1">IF(AND($B189&gt;0,SUM(CW$3:CW188)=0,SUM($H189:CV189)=0),$B189,0)</f>
        <v>0</v>
      </c>
      <c r="CX189">
        <f ca="1">IF(AND($B189&gt;0,SUM(CX$3:CX188)=0,SUM($H189:CW189)=0),$B189,0)</f>
        <v>0</v>
      </c>
      <c r="CY189">
        <f ca="1">IF(AND($B189&gt;0,SUM(CY$3:CY188)=0,SUM($H189:CX189)=0),$B189,0)</f>
        <v>0</v>
      </c>
      <c r="CZ189">
        <f ca="1">IF(AND($B189&gt;0,SUM(CZ$3:CZ188)=0,SUM($H189:CY189)=0),$B189,0)</f>
        <v>0</v>
      </c>
      <c r="DA189">
        <f ca="1">IF(AND($B189&gt;0,SUM(DA$3:DA188)=0,SUM($H189:CZ189)=0),$B189,0)</f>
        <v>0</v>
      </c>
      <c r="DB189">
        <f ca="1">IF(AND($B189&gt;0,SUM(DB$3:DB188)=0,SUM($H189:DA189)=0),$B189,0)</f>
        <v>0</v>
      </c>
      <c r="DC189">
        <f ca="1">IF(AND($B189&gt;0,SUM(DC$3:DC188)=0,SUM($H189:DB189)=0),$B189,0)</f>
        <v>0</v>
      </c>
      <c r="DD189">
        <f ca="1">IF(AND($B189&gt;0,SUM(DD$3:DD188)=0,SUM($H189:DC189)=0),$B189,0)</f>
        <v>0</v>
      </c>
      <c r="DE189">
        <f ca="1">IF(AND($B189&gt;0,SUM(DE$3:DE188)=0,SUM($H189:DD189)=0),$B189,0)</f>
        <v>0</v>
      </c>
      <c r="DF189">
        <f ca="1">IF(AND($B189&gt;0,SUM(DF$3:DF188)=0,SUM($H189:DE189)=0),$B189,0)</f>
        <v>0</v>
      </c>
      <c r="DG189">
        <f ca="1">IF(AND($B189&gt;0,SUM(DG$3:DG188)=0,SUM($H189:DF189)=0),$B189,0)</f>
        <v>0</v>
      </c>
      <c r="DH189">
        <f ca="1">IF(AND($B189&gt;0,SUM(DH$3:DH188)=0,SUM($H189:DG189)=0),$B189,0)</f>
        <v>0</v>
      </c>
      <c r="DI189">
        <f ca="1">IF(AND($B189&gt;0,SUM(DI$3:DI188)=0,SUM($H189:DH189)=0),$B189,0)</f>
        <v>0</v>
      </c>
      <c r="DJ189">
        <f ca="1">IF(AND($B189&gt;0,SUM(DJ$3:DJ188)=0,SUM($H189:DI189)=0),$B189,0)</f>
        <v>0</v>
      </c>
      <c r="DK189">
        <f ca="1">IF(AND($B189&gt;0,SUM(DK$3:DK188)=0,SUM($H189:DJ189)=0),$B189,0)</f>
        <v>0</v>
      </c>
      <c r="DL189">
        <f ca="1">IF(AND($B189&gt;0,SUM(DL$3:DL188)=0,SUM($H189:DK189)=0),$B189,0)</f>
        <v>0</v>
      </c>
      <c r="DM189">
        <f ca="1">IF(AND($B189&gt;0,SUM(DM$3:DM188)=0,SUM($H189:DL189)=0),$B189,0)</f>
        <v>0</v>
      </c>
      <c r="DN189">
        <f ca="1">IF(AND($B189&gt;0,SUM(DN$3:DN188)=0,SUM($H189:DM189)=0),$B189,0)</f>
        <v>0</v>
      </c>
      <c r="DO189">
        <f ca="1">IF(AND($B189&gt;0,SUM(DO$3:DO188)=0,SUM($H189:DN189)=0),$B189,0)</f>
        <v>0</v>
      </c>
      <c r="DP189">
        <f ca="1">IF(AND($B189&gt;0,SUM(DP$3:DP188)=0,SUM($H189:DO189)=0),$B189,0)</f>
        <v>0</v>
      </c>
      <c r="DQ189">
        <f ca="1">IF(AND($B189&gt;0,SUM(DQ$3:DQ188)=0,SUM($H189:DP189)=0),$B189,0)</f>
        <v>0</v>
      </c>
      <c r="DR189">
        <f ca="1">IF(AND($B189&gt;0,SUM(DR$3:DR188)=0,SUM($H189:DQ189)=0),$B189,0)</f>
        <v>0</v>
      </c>
      <c r="DS189">
        <f ca="1">IF(AND($B189&gt;0,SUM(DS$3:DS188)=0,SUM($H189:DR189)=0),$B189,0)</f>
        <v>0</v>
      </c>
      <c r="DT189">
        <f ca="1">IF(AND($B189&gt;0,SUM(DT$3:DT188)=0,SUM($H189:DS189)=0),$B189,0)</f>
        <v>0</v>
      </c>
      <c r="DU189">
        <f ca="1">IF(AND($B189&gt;0,SUM(DU$3:DU188)=0,SUM($H189:DT189)=0),$B189,0)</f>
        <v>0</v>
      </c>
      <c r="DV189">
        <f ca="1">IF(AND($B189&gt;0,SUM(DV$3:DV188)=0,SUM($H189:DU189)=0),$B189,0)</f>
        <v>0</v>
      </c>
      <c r="DW189">
        <f ca="1">IF(AND($B189&gt;0,SUM(DW$3:DW188)=0,SUM($H189:DV189)=0),$B189,0)</f>
        <v>0</v>
      </c>
      <c r="DX189">
        <f ca="1">IF(AND($B189&gt;0,SUM(DX$3:DX188)=0,SUM($H189:DW189)=0),$B189,0)</f>
        <v>0</v>
      </c>
      <c r="DY189">
        <f ca="1">IF(AND($B189&gt;0,SUM(DY$3:DY188)=0,SUM($H189:DX189)=0),$B189,0)</f>
        <v>0</v>
      </c>
      <c r="DZ189">
        <f ca="1">IF(AND($B189&gt;0,SUM(DZ$3:DZ188)=0,SUM($H189:DY189)=0),$B189,0)</f>
        <v>0</v>
      </c>
      <c r="EA189">
        <f ca="1">IF(AND($B189&gt;0,SUM(EA$3:EA188)=0,SUM($H189:DZ189)=0),$B189,0)</f>
        <v>0</v>
      </c>
      <c r="EB189">
        <f ca="1">IF(AND($B189&gt;0,SUM(EB$3:EB188)=0,SUM($H189:EA189)=0),$B189,0)</f>
        <v>0</v>
      </c>
      <c r="EC189">
        <f ca="1">IF(AND($B189&gt;0,SUM(EC$3:EC188)=0,SUM($H189:EB189)=0),$B189,0)</f>
        <v>0</v>
      </c>
      <c r="ED189">
        <f ca="1">IF(AND($B189&gt;0,SUM(ED$3:ED188)=0,SUM($H189:EC189)=0),$B189,0)</f>
        <v>0</v>
      </c>
      <c r="EE189">
        <f ca="1">IF(AND($B189&gt;0,SUM(EE$3:EE188)=0,SUM($H189:ED189)=0),$B189,0)</f>
        <v>0</v>
      </c>
      <c r="EF189">
        <f ca="1">IF(AND($B189&gt;0,SUM(EF$3:EF188)=0,SUM($H189:EE189)=0),$B189,0)</f>
        <v>0</v>
      </c>
      <c r="EG189">
        <f ca="1">IF(AND($B189&gt;0,SUM(EG$3:EG188)=0,SUM($H189:EF189)=0),$B189,0)</f>
        <v>0</v>
      </c>
      <c r="EH189">
        <f ca="1">IF(AND($B189&gt;0,SUM(EH$3:EH188)=0,SUM($H189:EG189)=0),$B189,0)</f>
        <v>0</v>
      </c>
      <c r="EI189">
        <f ca="1">IF(AND($B189&gt;0,SUM(EI$3:EI188)=0,SUM($H189:EH189)=0),$B189,0)</f>
        <v>0</v>
      </c>
      <c r="EJ189">
        <f ca="1">IF(AND($B189&gt;0,SUM(EJ$3:EJ188)=0,SUM($H189:EI189)=0),$B189,0)</f>
        <v>0</v>
      </c>
      <c r="EK189">
        <f ca="1">IF(AND($B189&gt;0,SUM(EK$3:EK188)=0,SUM($H189:EJ189)=0),$B189,0)</f>
        <v>0</v>
      </c>
      <c r="EL189">
        <f ca="1">IF(AND($B189&gt;0,SUM(EL$3:EL188)=0,SUM($H189:EK189)=0),$B189,0)</f>
        <v>0</v>
      </c>
      <c r="EM189">
        <f ca="1">IF(AND($B189&gt;0,SUM(EM$3:EM188)=0,SUM($H189:EL189)=0),$B189,0)</f>
        <v>0</v>
      </c>
      <c r="EN189">
        <f ca="1">IF(AND($B189&gt;0,SUM(EN$3:EN188)=0,SUM($H189:EM189)=0),$B189,0)</f>
        <v>0</v>
      </c>
      <c r="EO189">
        <f ca="1">IF(AND($B189&gt;0,SUM(EO$3:EO188)=0,SUM($H189:EN189)=0),$B189,0)</f>
        <v>0</v>
      </c>
      <c r="EP189">
        <f ca="1">IF(AND($B189&gt;0,SUM(EP$3:EP188)=0,SUM($H189:EO189)=0),$B189,0)</f>
        <v>0</v>
      </c>
      <c r="EQ189">
        <f ca="1">IF(AND($B189&gt;0,SUM(EQ$3:EQ188)=0,SUM($H189:EP189)=0),$B189,0)</f>
        <v>0</v>
      </c>
      <c r="ER189">
        <f ca="1">IF(AND($B189&gt;0,SUM(ER$3:ER188)=0,SUM($H189:EQ189)=0),$B189,0)</f>
        <v>0</v>
      </c>
      <c r="ES189">
        <f ca="1">IF(AND($B189&gt;0,SUM(ES$3:ES188)=0,SUM($H189:ER189)=0),$B189,0)</f>
        <v>0</v>
      </c>
      <c r="ET189">
        <f ca="1">IF(AND($B189&gt;0,SUM(ET$3:ET188)=0,SUM($H189:ES189)=0),$B189,0)</f>
        <v>0</v>
      </c>
      <c r="EU189">
        <f ca="1">IF(AND($B189&gt;0,SUM(EU$3:EU188)=0,SUM($H189:ET189)=0),$B189,0)</f>
        <v>0</v>
      </c>
      <c r="EV189">
        <f ca="1">IF(AND($B189&gt;0,SUM(EV$3:EV188)=0,SUM($H189:EU189)=0),$B189,0)</f>
        <v>0</v>
      </c>
      <c r="EW189">
        <f ca="1">IF(AND($B189&gt;0,SUM(EW$3:EW188)=0,SUM($H189:EV189)=0),$B189,0)</f>
        <v>0</v>
      </c>
      <c r="EX189">
        <f ca="1">IF(AND($B189&gt;0,SUM(EX$3:EX188)=0,SUM($H189:EW189)=0),$B189,0)</f>
        <v>0</v>
      </c>
      <c r="EY189">
        <f ca="1">IF(AND($B189&gt;0,SUM(EY$3:EY188)=0,SUM($H189:EX189)=0),$B189,0)</f>
        <v>0</v>
      </c>
      <c r="EZ189">
        <f ca="1">IF(AND($B189&gt;0,SUM(EZ$3:EZ188)=0,SUM($H189:EY189)=0),$B189,0)</f>
        <v>0</v>
      </c>
      <c r="FA189">
        <f ca="1">IF(AND($B189&gt;0,SUM(FA$3:FA188)=0,SUM($H189:EZ189)=0),$B189,0)</f>
        <v>0</v>
      </c>
      <c r="FB189">
        <f ca="1">IF(AND($B189&gt;0,SUM(FB$3:FB188)=0,SUM($H189:FA189)=0),$B189,0)</f>
        <v>0</v>
      </c>
      <c r="FC189">
        <f ca="1">IF(AND($B189&gt;0,SUM(FC$3:FC188)=0,SUM($H189:FB189)=0),$B189,0)</f>
        <v>0</v>
      </c>
      <c r="FD189">
        <f ca="1">IF(AND($B189&gt;0,SUM(FD$3:FD188)=0,SUM($H189:FC189)=0),$B189,0)</f>
        <v>0</v>
      </c>
      <c r="FE189">
        <f ca="1">IF(AND($B189&gt;0,SUM(FE$3:FE188)=0,SUM($H189:FD189)=0),$B189,0)</f>
        <v>0</v>
      </c>
      <c r="FF189">
        <f ca="1">IF(AND($B189&gt;0,SUM(FF$3:FF188)=0,SUM($H189:FE189)=0),$B189,0)</f>
        <v>0</v>
      </c>
      <c r="FG189">
        <f ca="1">IF(AND($B189&gt;0,SUM(FG$3:FG188)=0,SUM($H189:FF189)=0),$B189,0)</f>
        <v>0</v>
      </c>
      <c r="FH189">
        <f ca="1">IF(AND($B189&gt;0,SUM(FH$3:FH188)=0,SUM($H189:FG189)=0),$B189,0)</f>
        <v>0</v>
      </c>
      <c r="FI189">
        <f ca="1">IF(AND($B189&gt;0,SUM(FI$3:FI188)=0,SUM($H189:FH189)=0),$B189,0)</f>
        <v>0</v>
      </c>
      <c r="FJ189">
        <f ca="1">IF(AND($B189&gt;0,SUM(FJ$3:FJ188)=0,SUM($H189:FI189)=0),$B189,0)</f>
        <v>0</v>
      </c>
      <c r="FK189">
        <f ca="1">IF(AND($B189&gt;0,SUM(FK$3:FK188)=0,SUM($H189:FJ189)=0),$B189,0)</f>
        <v>0</v>
      </c>
      <c r="FL189">
        <f ca="1">IF(AND($B189&gt;0,SUM(FL$3:FL188)=0,SUM($H189:FK189)=0),$B189,0)</f>
        <v>0</v>
      </c>
      <c r="FM189">
        <f ca="1">IF(AND($B189&gt;0,SUM(FM$3:FM188)=0,SUM($H189:FL189)=0),$B189,0)</f>
        <v>0</v>
      </c>
      <c r="FN189">
        <f ca="1">IF(AND($B189&gt;0,SUM(FN$3:FN188)=0,SUM($H189:FM189)=0),$B189,0)</f>
        <v>0</v>
      </c>
      <c r="FS189" s="67" t="str">
        <f ca="1">ValintaohjelmaCentral!$C65</f>
        <v>0</v>
      </c>
      <c r="FT189" s="352"/>
      <c r="FU189" s="353"/>
      <c r="FV189" s="374" t="str">
        <f ca="1">ValintaohjelmaCentral!$G65</f>
        <v>-</v>
      </c>
      <c r="FY189" s="67" t="str">
        <f ca="1">ValintaohjelmaCentral!$C65</f>
        <v>0</v>
      </c>
      <c r="FZ189" s="352"/>
      <c r="GA189" s="353"/>
      <c r="GB189" s="374" t="str">
        <f ca="1">ValintaohjelmaCentral!$G65</f>
        <v>-</v>
      </c>
      <c r="GE189" s="67" t="str">
        <f ca="1">ValintaohjelmaCentral!$C65</f>
        <v>0</v>
      </c>
      <c r="GF189" s="352"/>
      <c r="GG189" s="353"/>
      <c r="GH189" s="374" t="str">
        <f ca="1">ValintaohjelmaCentral!$G65</f>
        <v>-</v>
      </c>
    </row>
    <row r="190" spans="1:190" ht="15.75" hidden="1" thickBot="1" x14ac:dyDescent="0.3">
      <c r="A190">
        <v>190</v>
      </c>
      <c r="C190" s="240" t="str">
        <f t="shared" ca="1" si="29"/>
        <v>0</v>
      </c>
      <c r="D190" s="240">
        <f t="shared" ca="1" si="29"/>
        <v>0</v>
      </c>
      <c r="E190" s="240">
        <f t="shared" ca="1" si="29"/>
        <v>0</v>
      </c>
      <c r="F190" s="240" t="str">
        <f t="shared" ca="1" si="29"/>
        <v>-</v>
      </c>
      <c r="G190" s="47" t="e">
        <f>INDEX($I$2:$FN$2,ROWS(G$2:G190))</f>
        <v>#REF!</v>
      </c>
      <c r="H190">
        <v>0</v>
      </c>
      <c r="I190">
        <f ca="1">IF(AND($B190&gt;0,SUM(I$3:I189)=0,SUM($H190:H190)=0),$B190,0)</f>
        <v>0</v>
      </c>
      <c r="J190">
        <f ca="1">IF(AND($B190&gt;0,SUM(J$3:J189)=0,SUM($H190:I190)=0),$B190,0)</f>
        <v>0</v>
      </c>
      <c r="K190">
        <f ca="1">IF(AND($B190&gt;0,SUM(K$3:K189)=0,SUM($H190:J190)=0),$B190,0)</f>
        <v>0</v>
      </c>
      <c r="L190">
        <f ca="1">IF(AND($B190&gt;0,SUM(L$3:L189)=0,SUM($H190:K190)=0),$B190,0)</f>
        <v>0</v>
      </c>
      <c r="M190">
        <f ca="1">IF(AND($B190&gt;0,SUM(M$3:M189)=0,SUM($H190:L190)=0),$B190,0)</f>
        <v>0</v>
      </c>
      <c r="N190">
        <f ca="1">IF(AND($B190&gt;0,SUM(N$3:N189)=0,SUM($H190:M190)=0),$B190,0)</f>
        <v>0</v>
      </c>
      <c r="O190">
        <f ca="1">IF(AND($B190&gt;0,SUM(O$3:O189)=0,SUM($H190:N190)=0),$B190,0)</f>
        <v>0</v>
      </c>
      <c r="P190">
        <f ca="1">IF(AND($B190&gt;0,SUM(P$3:P189)=0,SUM($H190:O190)=0),$B190,0)</f>
        <v>0</v>
      </c>
      <c r="Q190">
        <f ca="1">IF(AND($B190&gt;0,SUM(Q$3:Q189)=0,SUM($H190:P190)=0),$B190,0)</f>
        <v>0</v>
      </c>
      <c r="R190">
        <f ca="1">IF(AND($B190&gt;0,SUM(R$3:R189)=0,SUM($H190:Q190)=0),$B190,0)</f>
        <v>0</v>
      </c>
      <c r="S190">
        <f ca="1">IF(AND($B190&gt;0,SUM(S$3:S189)=0,SUM($H190:R190)=0),$B190,0)</f>
        <v>0</v>
      </c>
      <c r="T190">
        <f ca="1">IF(AND($B190&gt;0,SUM(T$3:T189)=0,SUM($H190:S190)=0),$B190,0)</f>
        <v>0</v>
      </c>
      <c r="U190">
        <f ca="1">IF(AND($B190&gt;0,SUM(U$3:U189)=0,SUM($H190:T190)=0),$B190,0)</f>
        <v>0</v>
      </c>
      <c r="V190">
        <f ca="1">IF(AND($B190&gt;0,SUM(V$3:V189)=0,SUM($H190:U190)=0),$B190,0)</f>
        <v>0</v>
      </c>
      <c r="W190">
        <f ca="1">IF(AND($B190&gt;0,SUM(W$3:W189)=0,SUM($H190:V190)=0),$B190,0)</f>
        <v>0</v>
      </c>
      <c r="X190">
        <f ca="1">IF(AND($B190&gt;0,SUM(X$3:X189)=0,SUM($H190:W190)=0),$B190,0)</f>
        <v>0</v>
      </c>
      <c r="Y190">
        <f ca="1">IF(AND($B190&gt;0,SUM(Y$3:Y189)=0,SUM($H190:X190)=0),$B190,0)</f>
        <v>0</v>
      </c>
      <c r="Z190">
        <f ca="1">IF(AND($B190&gt;0,SUM(Z$3:Z189)=0,SUM($H190:Y190)=0),$B190,0)</f>
        <v>0</v>
      </c>
      <c r="AA190">
        <f ca="1">IF(AND($B190&gt;0,SUM(AA$3:AA189)=0,SUM($H190:Z190)=0),$B190,0)</f>
        <v>0</v>
      </c>
      <c r="AB190">
        <f ca="1">IF(AND($B190&gt;0,SUM(AB$3:AB189)=0,SUM($H190:AA190)=0),$B190,0)</f>
        <v>0</v>
      </c>
      <c r="AC190">
        <f ca="1">IF(AND($B190&gt;0,SUM(AC$3:AC189)=0,SUM($H190:AB190)=0),$B190,0)</f>
        <v>0</v>
      </c>
      <c r="AD190">
        <f ca="1">IF(AND($B190&gt;0,SUM(AD$3:AD189)=0,SUM($H190:AC190)=0),$B190,0)</f>
        <v>0</v>
      </c>
      <c r="AE190">
        <f ca="1">IF(AND($B190&gt;0,SUM(AE$3:AE189)=0,SUM($H190:AD190)=0),$B190,0)</f>
        <v>0</v>
      </c>
      <c r="AF190">
        <f ca="1">IF(AND($B190&gt;0,SUM(AF$3:AF189)=0,SUM($H190:AE190)=0),$B190,0)</f>
        <v>0</v>
      </c>
      <c r="AG190">
        <f ca="1">IF(AND($B190&gt;0,SUM(AG$3:AG189)=0,SUM($H190:AF190)=0),$B190,0)</f>
        <v>0</v>
      </c>
      <c r="AH190">
        <f ca="1">IF(AND($B190&gt;0,SUM(AH$3:AH189)=0,SUM($H190:AG190)=0),$B190,0)</f>
        <v>0</v>
      </c>
      <c r="AI190">
        <f ca="1">IF(AND($B190&gt;0,SUM(AI$3:AI189)=0,SUM($H190:AH190)=0),$B190,0)</f>
        <v>0</v>
      </c>
      <c r="AJ190">
        <f ca="1">IF(AND($B190&gt;0,SUM(AJ$3:AJ189)=0,SUM($H190:AI190)=0),$B190,0)</f>
        <v>0</v>
      </c>
      <c r="AK190">
        <f ca="1">IF(AND($B190&gt;0,SUM(AK$3:AK189)=0,SUM($H190:AJ190)=0),$B190,0)</f>
        <v>0</v>
      </c>
      <c r="AL190">
        <f ca="1">IF(AND($B190&gt;0,SUM(AL$3:AL189)=0,SUM($H190:AK190)=0),$B190,0)</f>
        <v>0</v>
      </c>
      <c r="AM190">
        <f ca="1">IF(AND($B190&gt;0,SUM(AM$3:AM189)=0,SUM($H190:AL190)=0),$B190,0)</f>
        <v>0</v>
      </c>
      <c r="AN190">
        <f ca="1">IF(AND($B190&gt;0,SUM(AN$3:AN189)=0,SUM($H190:AM190)=0),$B190,0)</f>
        <v>0</v>
      </c>
      <c r="AO190">
        <f ca="1">IF(AND($B190&gt;0,SUM(AO$3:AO189)=0,SUM($H190:AN190)=0),$B190,0)</f>
        <v>0</v>
      </c>
      <c r="AP190">
        <f ca="1">IF(AND($B190&gt;0,SUM(AP$3:AP189)=0,SUM($H190:AO190)=0),$B190,0)</f>
        <v>0</v>
      </c>
      <c r="AQ190">
        <f ca="1">IF(AND($B190&gt;0,SUM(AQ$3:AQ189)=0,SUM($H190:AP190)=0),$B190,0)</f>
        <v>0</v>
      </c>
      <c r="AR190">
        <f ca="1">IF(AND($B190&gt;0,SUM(AR$3:AR189)=0,SUM($H190:AQ190)=0),$B190,0)</f>
        <v>0</v>
      </c>
      <c r="AS190">
        <f ca="1">IF(AND($B190&gt;0,SUM(AS$3:AS189)=0,SUM($H190:AR190)=0),$B190,0)</f>
        <v>0</v>
      </c>
      <c r="AT190">
        <f ca="1">IF(AND($B190&gt;0,SUM(AT$3:AT189)=0,SUM($H190:AS190)=0),$B190,0)</f>
        <v>0</v>
      </c>
      <c r="AU190">
        <f ca="1">IF(AND($B190&gt;0,SUM(AU$3:AU189)=0,SUM($H190:AT190)=0),$B190,0)</f>
        <v>0</v>
      </c>
      <c r="AV190">
        <f ca="1">IF(AND($B190&gt;0,SUM(AV$3:AV189)=0,SUM($H190:AU190)=0),$B190,0)</f>
        <v>0</v>
      </c>
      <c r="AW190">
        <f ca="1">IF(AND($B190&gt;0,SUM(AW$3:AW189)=0,SUM($H190:AV190)=0),$B190,0)</f>
        <v>0</v>
      </c>
      <c r="AX190">
        <f ca="1">IF(AND($B190&gt;0,SUM(AX$3:AX189)=0,SUM($H190:AW190)=0),$B190,0)</f>
        <v>0</v>
      </c>
      <c r="AY190">
        <f ca="1">IF(AND($B190&gt;0,SUM(AY$3:AY189)=0,SUM($H190:AX190)=0),$B190,0)</f>
        <v>0</v>
      </c>
      <c r="AZ190">
        <f ca="1">IF(AND($B190&gt;0,SUM(AZ$3:AZ189)=0,SUM($H190:AY190)=0),$B190,0)</f>
        <v>0</v>
      </c>
      <c r="BA190">
        <f ca="1">IF(AND($B190&gt;0,SUM(BA$3:BA189)=0,SUM($H190:AZ190)=0),$B190,0)</f>
        <v>0</v>
      </c>
      <c r="BB190">
        <f ca="1">IF(AND($B190&gt;0,SUM(BB$3:BB189)=0,SUM($H190:BA190)=0),$B190,0)</f>
        <v>0</v>
      </c>
      <c r="BC190">
        <f ca="1">IF(AND($B190&gt;0,SUM(BC$3:BC189)=0,SUM($H190:BB190)=0),$B190,0)</f>
        <v>0</v>
      </c>
      <c r="BD190">
        <f ca="1">IF(AND($B190&gt;0,SUM(BD$3:BD189)=0,SUM($H190:BC190)=0),$B190,0)</f>
        <v>0</v>
      </c>
      <c r="BE190">
        <f ca="1">IF(AND($B190&gt;0,SUM(BE$3:BE189)=0,SUM($H190:BD190)=0),$B190,0)</f>
        <v>0</v>
      </c>
      <c r="BF190">
        <f ca="1">IF(AND($B190&gt;0,SUM(BF$3:BF189)=0,SUM($H190:BE190)=0),$B190,0)</f>
        <v>0</v>
      </c>
      <c r="BG190">
        <f ca="1">IF(AND($B190&gt;0,SUM(BG$3:BG189)=0,SUM($H190:BF190)=0),$B190,0)</f>
        <v>0</v>
      </c>
      <c r="BH190">
        <f ca="1">IF(AND($B190&gt;0,SUM(BH$3:BH189)=0,SUM($H190:BG190)=0),$B190,0)</f>
        <v>0</v>
      </c>
      <c r="BI190">
        <f ca="1">IF(AND($B190&gt;0,SUM(BI$3:BI189)=0,SUM($H190:BH190)=0),$B190,0)</f>
        <v>0</v>
      </c>
      <c r="BJ190">
        <f ca="1">IF(AND($B190&gt;0,SUM(BJ$3:BJ189)=0,SUM($H190:BI190)=0),$B190,0)</f>
        <v>0</v>
      </c>
      <c r="BK190">
        <f ca="1">IF(AND($B190&gt;0,SUM(BK$3:BK189)=0,SUM($H190:BJ190)=0),$B190,0)</f>
        <v>0</v>
      </c>
      <c r="BL190">
        <f ca="1">IF(AND($B190&gt;0,SUM(BL$3:BL189)=0,SUM($H190:BK190)=0),$B190,0)</f>
        <v>0</v>
      </c>
      <c r="BM190">
        <f ca="1">IF(AND($B190&gt;0,SUM(BM$3:BM189)=0,SUM($H190:BL190)=0),$B190,0)</f>
        <v>0</v>
      </c>
      <c r="BN190">
        <f ca="1">IF(AND($B190&gt;0,SUM(BN$3:BN189)=0,SUM($H190:BM190)=0),$B190,0)</f>
        <v>0</v>
      </c>
      <c r="BO190">
        <f ca="1">IF(AND($B190&gt;0,SUM(BO$3:BO189)=0,SUM($H190:BN190)=0),$B190,0)</f>
        <v>0</v>
      </c>
      <c r="BP190">
        <f ca="1">IF(AND($B190&gt;0,SUM(BP$3:BP189)=0,SUM($H190:BO190)=0),$B190,0)</f>
        <v>0</v>
      </c>
      <c r="BQ190">
        <f ca="1">IF(AND($B190&gt;0,SUM(BQ$3:BQ189)=0,SUM($H190:BP190)=0),$B190,0)</f>
        <v>0</v>
      </c>
      <c r="BR190">
        <f ca="1">IF(AND($B190&gt;0,SUM(BR$3:BR189)=0,SUM($H190:BQ190)=0),$B190,0)</f>
        <v>0</v>
      </c>
      <c r="BS190">
        <f ca="1">IF(AND($B190&gt;0,SUM(BS$3:BS189)=0,SUM($H190:BR190)=0),$B190,0)</f>
        <v>0</v>
      </c>
      <c r="BT190">
        <f ca="1">IF(AND($B190&gt;0,SUM(BT$3:BT189)=0,SUM($H190:BS190)=0),$B190,0)</f>
        <v>0</v>
      </c>
      <c r="BU190">
        <f ca="1">IF(AND($B190&gt;0,SUM(BU$3:BU189)=0,SUM($H190:BT190)=0),$B190,0)</f>
        <v>0</v>
      </c>
      <c r="BV190">
        <f ca="1">IF(AND($B190&gt;0,SUM(BV$3:BV189)=0,SUM($H190:BU190)=0),$B190,0)</f>
        <v>0</v>
      </c>
      <c r="BW190">
        <f ca="1">IF(AND($B190&gt;0,SUM(BW$3:BW189)=0,SUM($H190:BV190)=0),$B190,0)</f>
        <v>0</v>
      </c>
      <c r="BX190">
        <f ca="1">IF(AND($B190&gt;0,SUM(BX$3:BX189)=0,SUM($H190:BW190)=0),$B190,0)</f>
        <v>0</v>
      </c>
      <c r="BY190">
        <f ca="1">IF(AND($B190&gt;0,SUM(BY$3:BY189)=0,SUM($H190:BX190)=0),$B190,0)</f>
        <v>0</v>
      </c>
      <c r="BZ190">
        <f ca="1">IF(AND($B190&gt;0,SUM(BZ$3:BZ189)=0,SUM($H190:BY190)=0),$B190,0)</f>
        <v>0</v>
      </c>
      <c r="CA190">
        <f ca="1">IF(AND($B190&gt;0,SUM(CA$3:CA189)=0,SUM($H190:BZ190)=0),$B190,0)</f>
        <v>0</v>
      </c>
      <c r="CB190">
        <f ca="1">IF(AND($B190&gt;0,SUM(CB$3:CB189)=0,SUM($H190:CA190)=0),$B190,0)</f>
        <v>0</v>
      </c>
      <c r="CC190">
        <f ca="1">IF(AND($B190&gt;0,SUM(CC$3:CC189)=0,SUM($H190:CB190)=0),$B190,0)</f>
        <v>0</v>
      </c>
      <c r="CD190">
        <f ca="1">IF(AND($B190&gt;0,SUM(CD$3:CD189)=0,SUM($H190:CC190)=0),$B190,0)</f>
        <v>0</v>
      </c>
      <c r="CE190">
        <f ca="1">IF(AND($B190&gt;0,SUM(CE$3:CE189)=0,SUM($H190:CD190)=0),$B190,0)</f>
        <v>0</v>
      </c>
      <c r="CF190">
        <f ca="1">IF(AND($B190&gt;0,SUM(CF$3:CF189)=0,SUM($H190:CE190)=0),$B190,0)</f>
        <v>0</v>
      </c>
      <c r="CG190">
        <f ca="1">IF(AND($B190&gt;0,SUM(CG$3:CG189)=0,SUM($H190:CF190)=0),$B190,0)</f>
        <v>0</v>
      </c>
      <c r="CH190">
        <f ca="1">IF(AND($B190&gt;0,SUM(CH$3:CH189)=0,SUM($H190:CG190)=0),$B190,0)</f>
        <v>0</v>
      </c>
      <c r="CI190">
        <f ca="1">IF(AND($B190&gt;0,SUM(CI$3:CI189)=0,SUM($H190:CH190)=0),$B190,0)</f>
        <v>0</v>
      </c>
      <c r="CJ190">
        <f ca="1">IF(AND($B190&gt;0,SUM(CJ$3:CJ189)=0,SUM($H190:CI190)=0),$B190,0)</f>
        <v>0</v>
      </c>
      <c r="CK190">
        <f ca="1">IF(AND($B190&gt;0,SUM(CK$3:CK189)=0,SUM($H190:CJ190)=0),$B190,0)</f>
        <v>0</v>
      </c>
      <c r="CL190">
        <f ca="1">IF(AND($B190&gt;0,SUM(CL$3:CL189)=0,SUM($H190:CK190)=0),$B190,0)</f>
        <v>0</v>
      </c>
      <c r="CM190">
        <f ca="1">IF(AND($B190&gt;0,SUM(CM$3:CM189)=0,SUM($H190:CL190)=0),$B190,0)</f>
        <v>0</v>
      </c>
      <c r="CN190">
        <f ca="1">IF(AND($B190&gt;0,SUM(CN$3:CN189)=0,SUM($H190:CM190)=0),$B190,0)</f>
        <v>0</v>
      </c>
      <c r="CO190">
        <f ca="1">IF(AND($B190&gt;0,SUM(CO$3:CO189)=0,SUM($H190:CN190)=0),$B190,0)</f>
        <v>0</v>
      </c>
      <c r="CP190">
        <f ca="1">IF(AND($B190&gt;0,SUM(CP$3:CP189)=0,SUM($H190:CO190)=0),$B190,0)</f>
        <v>0</v>
      </c>
      <c r="CQ190">
        <f ca="1">IF(AND($B190&gt;0,SUM(CQ$3:CQ189)=0,SUM($H190:CP190)=0),$B190,0)</f>
        <v>0</v>
      </c>
      <c r="CR190">
        <f ca="1">IF(AND($B190&gt;0,SUM(CR$3:CR189)=0,SUM($H190:CQ190)=0),$B190,0)</f>
        <v>0</v>
      </c>
      <c r="CS190">
        <f ca="1">IF(AND($B190&gt;0,SUM(CS$3:CS189)=0,SUM($H190:CR190)=0),$B190,0)</f>
        <v>0</v>
      </c>
      <c r="CT190">
        <f ca="1">IF(AND($B190&gt;0,SUM(CT$3:CT189)=0,SUM($H190:CS190)=0),$B190,0)</f>
        <v>0</v>
      </c>
      <c r="CU190">
        <f ca="1">IF(AND($B190&gt;0,SUM(CU$3:CU189)=0,SUM($H190:CT190)=0),$B190,0)</f>
        <v>0</v>
      </c>
      <c r="CV190">
        <f ca="1">IF(AND($B190&gt;0,SUM(CV$3:CV189)=0,SUM($H190:CU190)=0),$B190,0)</f>
        <v>0</v>
      </c>
      <c r="CW190">
        <f ca="1">IF(AND($B190&gt;0,SUM(CW$3:CW189)=0,SUM($H190:CV190)=0),$B190,0)</f>
        <v>0</v>
      </c>
      <c r="CX190">
        <f ca="1">IF(AND($B190&gt;0,SUM(CX$3:CX189)=0,SUM($H190:CW190)=0),$B190,0)</f>
        <v>0</v>
      </c>
      <c r="CY190">
        <f ca="1">IF(AND($B190&gt;0,SUM(CY$3:CY189)=0,SUM($H190:CX190)=0),$B190,0)</f>
        <v>0</v>
      </c>
      <c r="CZ190">
        <f ca="1">IF(AND($B190&gt;0,SUM(CZ$3:CZ189)=0,SUM($H190:CY190)=0),$B190,0)</f>
        <v>0</v>
      </c>
      <c r="DA190">
        <f ca="1">IF(AND($B190&gt;0,SUM(DA$3:DA189)=0,SUM($H190:CZ190)=0),$B190,0)</f>
        <v>0</v>
      </c>
      <c r="DB190">
        <f ca="1">IF(AND($B190&gt;0,SUM(DB$3:DB189)=0,SUM($H190:DA190)=0),$B190,0)</f>
        <v>0</v>
      </c>
      <c r="DC190">
        <f ca="1">IF(AND($B190&gt;0,SUM(DC$3:DC189)=0,SUM($H190:DB190)=0),$B190,0)</f>
        <v>0</v>
      </c>
      <c r="DD190">
        <f ca="1">IF(AND($B190&gt;0,SUM(DD$3:DD189)=0,SUM($H190:DC190)=0),$B190,0)</f>
        <v>0</v>
      </c>
      <c r="DE190">
        <f ca="1">IF(AND($B190&gt;0,SUM(DE$3:DE189)=0,SUM($H190:DD190)=0),$B190,0)</f>
        <v>0</v>
      </c>
      <c r="DF190">
        <f ca="1">IF(AND($B190&gt;0,SUM(DF$3:DF189)=0,SUM($H190:DE190)=0),$B190,0)</f>
        <v>0</v>
      </c>
      <c r="DG190">
        <f ca="1">IF(AND($B190&gt;0,SUM(DG$3:DG189)=0,SUM($H190:DF190)=0),$B190,0)</f>
        <v>0</v>
      </c>
      <c r="DH190">
        <f ca="1">IF(AND($B190&gt;0,SUM(DH$3:DH189)=0,SUM($H190:DG190)=0),$B190,0)</f>
        <v>0</v>
      </c>
      <c r="DI190">
        <f ca="1">IF(AND($B190&gt;0,SUM(DI$3:DI189)=0,SUM($H190:DH190)=0),$B190,0)</f>
        <v>0</v>
      </c>
      <c r="DJ190">
        <f ca="1">IF(AND($B190&gt;0,SUM(DJ$3:DJ189)=0,SUM($H190:DI190)=0),$B190,0)</f>
        <v>0</v>
      </c>
      <c r="DK190">
        <f ca="1">IF(AND($B190&gt;0,SUM(DK$3:DK189)=0,SUM($H190:DJ190)=0),$B190,0)</f>
        <v>0</v>
      </c>
      <c r="DL190">
        <f ca="1">IF(AND($B190&gt;0,SUM(DL$3:DL189)=0,SUM($H190:DK190)=0),$B190,0)</f>
        <v>0</v>
      </c>
      <c r="DM190">
        <f ca="1">IF(AND($B190&gt;0,SUM(DM$3:DM189)=0,SUM($H190:DL190)=0),$B190,0)</f>
        <v>0</v>
      </c>
      <c r="DN190">
        <f ca="1">IF(AND($B190&gt;0,SUM(DN$3:DN189)=0,SUM($H190:DM190)=0),$B190,0)</f>
        <v>0</v>
      </c>
      <c r="DO190">
        <f ca="1">IF(AND($B190&gt;0,SUM(DO$3:DO189)=0,SUM($H190:DN190)=0),$B190,0)</f>
        <v>0</v>
      </c>
      <c r="DP190">
        <f ca="1">IF(AND($B190&gt;0,SUM(DP$3:DP189)=0,SUM($H190:DO190)=0),$B190,0)</f>
        <v>0</v>
      </c>
      <c r="DQ190">
        <f ca="1">IF(AND($B190&gt;0,SUM(DQ$3:DQ189)=0,SUM($H190:DP190)=0),$B190,0)</f>
        <v>0</v>
      </c>
      <c r="DR190">
        <f ca="1">IF(AND($B190&gt;0,SUM(DR$3:DR189)=0,SUM($H190:DQ190)=0),$B190,0)</f>
        <v>0</v>
      </c>
      <c r="DS190">
        <f ca="1">IF(AND($B190&gt;0,SUM(DS$3:DS189)=0,SUM($H190:DR190)=0),$B190,0)</f>
        <v>0</v>
      </c>
      <c r="DT190">
        <f ca="1">IF(AND($B190&gt;0,SUM(DT$3:DT189)=0,SUM($H190:DS190)=0),$B190,0)</f>
        <v>0</v>
      </c>
      <c r="DU190">
        <f ca="1">IF(AND($B190&gt;0,SUM(DU$3:DU189)=0,SUM($H190:DT190)=0),$B190,0)</f>
        <v>0</v>
      </c>
      <c r="DV190">
        <f ca="1">IF(AND($B190&gt;0,SUM(DV$3:DV189)=0,SUM($H190:DU190)=0),$B190,0)</f>
        <v>0</v>
      </c>
      <c r="DW190">
        <f ca="1">IF(AND($B190&gt;0,SUM(DW$3:DW189)=0,SUM($H190:DV190)=0),$B190,0)</f>
        <v>0</v>
      </c>
      <c r="DX190">
        <f ca="1">IF(AND($B190&gt;0,SUM(DX$3:DX189)=0,SUM($H190:DW190)=0),$B190,0)</f>
        <v>0</v>
      </c>
      <c r="DY190">
        <f ca="1">IF(AND($B190&gt;0,SUM(DY$3:DY189)=0,SUM($H190:DX190)=0),$B190,0)</f>
        <v>0</v>
      </c>
      <c r="DZ190">
        <f ca="1">IF(AND($B190&gt;0,SUM(DZ$3:DZ189)=0,SUM($H190:DY190)=0),$B190,0)</f>
        <v>0</v>
      </c>
      <c r="EA190">
        <f ca="1">IF(AND($B190&gt;0,SUM(EA$3:EA189)=0,SUM($H190:DZ190)=0),$B190,0)</f>
        <v>0</v>
      </c>
      <c r="EB190">
        <f ca="1">IF(AND($B190&gt;0,SUM(EB$3:EB189)=0,SUM($H190:EA190)=0),$B190,0)</f>
        <v>0</v>
      </c>
      <c r="EC190">
        <f ca="1">IF(AND($B190&gt;0,SUM(EC$3:EC189)=0,SUM($H190:EB190)=0),$B190,0)</f>
        <v>0</v>
      </c>
      <c r="ED190">
        <f ca="1">IF(AND($B190&gt;0,SUM(ED$3:ED189)=0,SUM($H190:EC190)=0),$B190,0)</f>
        <v>0</v>
      </c>
      <c r="EE190">
        <f ca="1">IF(AND($B190&gt;0,SUM(EE$3:EE189)=0,SUM($H190:ED190)=0),$B190,0)</f>
        <v>0</v>
      </c>
      <c r="EF190">
        <f ca="1">IF(AND($B190&gt;0,SUM(EF$3:EF189)=0,SUM($H190:EE190)=0),$B190,0)</f>
        <v>0</v>
      </c>
      <c r="EG190">
        <f ca="1">IF(AND($B190&gt;0,SUM(EG$3:EG189)=0,SUM($H190:EF190)=0),$B190,0)</f>
        <v>0</v>
      </c>
      <c r="EH190">
        <f ca="1">IF(AND($B190&gt;0,SUM(EH$3:EH189)=0,SUM($H190:EG190)=0),$B190,0)</f>
        <v>0</v>
      </c>
      <c r="EI190">
        <f ca="1">IF(AND($B190&gt;0,SUM(EI$3:EI189)=0,SUM($H190:EH190)=0),$B190,0)</f>
        <v>0</v>
      </c>
      <c r="EJ190">
        <f ca="1">IF(AND($B190&gt;0,SUM(EJ$3:EJ189)=0,SUM($H190:EI190)=0),$B190,0)</f>
        <v>0</v>
      </c>
      <c r="EK190">
        <f ca="1">IF(AND($B190&gt;0,SUM(EK$3:EK189)=0,SUM($H190:EJ190)=0),$B190,0)</f>
        <v>0</v>
      </c>
      <c r="EL190">
        <f ca="1">IF(AND($B190&gt;0,SUM(EL$3:EL189)=0,SUM($H190:EK190)=0),$B190,0)</f>
        <v>0</v>
      </c>
      <c r="EM190">
        <f ca="1">IF(AND($B190&gt;0,SUM(EM$3:EM189)=0,SUM($H190:EL190)=0),$B190,0)</f>
        <v>0</v>
      </c>
      <c r="EN190">
        <f ca="1">IF(AND($B190&gt;0,SUM(EN$3:EN189)=0,SUM($H190:EM190)=0),$B190,0)</f>
        <v>0</v>
      </c>
      <c r="EO190">
        <f ca="1">IF(AND($B190&gt;0,SUM(EO$3:EO189)=0,SUM($H190:EN190)=0),$B190,0)</f>
        <v>0</v>
      </c>
      <c r="EP190">
        <f ca="1">IF(AND($B190&gt;0,SUM(EP$3:EP189)=0,SUM($H190:EO190)=0),$B190,0)</f>
        <v>0</v>
      </c>
      <c r="EQ190">
        <f ca="1">IF(AND($B190&gt;0,SUM(EQ$3:EQ189)=0,SUM($H190:EP190)=0),$B190,0)</f>
        <v>0</v>
      </c>
      <c r="ER190">
        <f ca="1">IF(AND($B190&gt;0,SUM(ER$3:ER189)=0,SUM($H190:EQ190)=0),$B190,0)</f>
        <v>0</v>
      </c>
      <c r="ES190">
        <f ca="1">IF(AND($B190&gt;0,SUM(ES$3:ES189)=0,SUM($H190:ER190)=0),$B190,0)</f>
        <v>0</v>
      </c>
      <c r="ET190">
        <f ca="1">IF(AND($B190&gt;0,SUM(ET$3:ET189)=0,SUM($H190:ES190)=0),$B190,0)</f>
        <v>0</v>
      </c>
      <c r="EU190">
        <f ca="1">IF(AND($B190&gt;0,SUM(EU$3:EU189)=0,SUM($H190:ET190)=0),$B190,0)</f>
        <v>0</v>
      </c>
      <c r="EV190">
        <f ca="1">IF(AND($B190&gt;0,SUM(EV$3:EV189)=0,SUM($H190:EU190)=0),$B190,0)</f>
        <v>0</v>
      </c>
      <c r="EW190">
        <f ca="1">IF(AND($B190&gt;0,SUM(EW$3:EW189)=0,SUM($H190:EV190)=0),$B190,0)</f>
        <v>0</v>
      </c>
      <c r="EX190">
        <f ca="1">IF(AND($B190&gt;0,SUM(EX$3:EX189)=0,SUM($H190:EW190)=0),$B190,0)</f>
        <v>0</v>
      </c>
      <c r="EY190">
        <f ca="1">IF(AND($B190&gt;0,SUM(EY$3:EY189)=0,SUM($H190:EX190)=0),$B190,0)</f>
        <v>0</v>
      </c>
      <c r="EZ190">
        <f ca="1">IF(AND($B190&gt;0,SUM(EZ$3:EZ189)=0,SUM($H190:EY190)=0),$B190,0)</f>
        <v>0</v>
      </c>
      <c r="FA190">
        <f ca="1">IF(AND($B190&gt;0,SUM(FA$3:FA189)=0,SUM($H190:EZ190)=0),$B190,0)</f>
        <v>0</v>
      </c>
      <c r="FB190">
        <f ca="1">IF(AND($B190&gt;0,SUM(FB$3:FB189)=0,SUM($H190:FA190)=0),$B190,0)</f>
        <v>0</v>
      </c>
      <c r="FC190">
        <f ca="1">IF(AND($B190&gt;0,SUM(FC$3:FC189)=0,SUM($H190:FB190)=0),$B190,0)</f>
        <v>0</v>
      </c>
      <c r="FD190">
        <f ca="1">IF(AND($B190&gt;0,SUM(FD$3:FD189)=0,SUM($H190:FC190)=0),$B190,0)</f>
        <v>0</v>
      </c>
      <c r="FE190">
        <f ca="1">IF(AND($B190&gt;0,SUM(FE$3:FE189)=0,SUM($H190:FD190)=0),$B190,0)</f>
        <v>0</v>
      </c>
      <c r="FF190">
        <f ca="1">IF(AND($B190&gt;0,SUM(FF$3:FF189)=0,SUM($H190:FE190)=0),$B190,0)</f>
        <v>0</v>
      </c>
      <c r="FG190">
        <f ca="1">IF(AND($B190&gt;0,SUM(FG$3:FG189)=0,SUM($H190:FF190)=0),$B190,0)</f>
        <v>0</v>
      </c>
      <c r="FH190">
        <f ca="1">IF(AND($B190&gt;0,SUM(FH$3:FH189)=0,SUM($H190:FG190)=0),$B190,0)</f>
        <v>0</v>
      </c>
      <c r="FI190">
        <f ca="1">IF(AND($B190&gt;0,SUM(FI$3:FI189)=0,SUM($H190:FH190)=0),$B190,0)</f>
        <v>0</v>
      </c>
      <c r="FJ190">
        <f ca="1">IF(AND($B190&gt;0,SUM(FJ$3:FJ189)=0,SUM($H190:FI190)=0),$B190,0)</f>
        <v>0</v>
      </c>
      <c r="FK190">
        <f ca="1">IF(AND($B190&gt;0,SUM(FK$3:FK189)=0,SUM($H190:FJ190)=0),$B190,0)</f>
        <v>0</v>
      </c>
      <c r="FL190">
        <f ca="1">IF(AND($B190&gt;0,SUM(FL$3:FL189)=0,SUM($H190:FK190)=0),$B190,0)</f>
        <v>0</v>
      </c>
      <c r="FM190">
        <f ca="1">IF(AND($B190&gt;0,SUM(FM$3:FM189)=0,SUM($H190:FL190)=0),$B190,0)</f>
        <v>0</v>
      </c>
      <c r="FN190">
        <f ca="1">IF(AND($B190&gt;0,SUM(FN$3:FN189)=0,SUM($H190:FM190)=0),$B190,0)</f>
        <v>0</v>
      </c>
      <c r="FS190" s="67" t="str">
        <f ca="1">ValintaohjelmaCentral!$C66</f>
        <v>0</v>
      </c>
      <c r="FT190" s="352"/>
      <c r="FU190" s="353"/>
      <c r="FV190" s="374" t="str">
        <f ca="1">ValintaohjelmaCentral!$G66</f>
        <v>-</v>
      </c>
      <c r="FY190" s="67" t="str">
        <f ca="1">ValintaohjelmaCentral!$C66</f>
        <v>0</v>
      </c>
      <c r="FZ190" s="352"/>
      <c r="GA190" s="353"/>
      <c r="GB190" s="374" t="str">
        <f ca="1">ValintaohjelmaCentral!$G66</f>
        <v>-</v>
      </c>
      <c r="GE190" s="67" t="str">
        <f ca="1">ValintaohjelmaCentral!$C66</f>
        <v>0</v>
      </c>
      <c r="GF190" s="352"/>
      <c r="GG190" s="353"/>
      <c r="GH190" s="374" t="str">
        <f ca="1">ValintaohjelmaCentral!$G66</f>
        <v>-</v>
      </c>
    </row>
    <row r="191" spans="1:190" ht="15.75" hidden="1" thickBot="1" x14ac:dyDescent="0.3">
      <c r="A191">
        <v>191</v>
      </c>
      <c r="C191" s="240" t="str">
        <f t="shared" ca="1" si="29"/>
        <v>0</v>
      </c>
      <c r="D191" s="240">
        <f t="shared" ca="1" si="29"/>
        <v>0</v>
      </c>
      <c r="E191" s="240">
        <f t="shared" ca="1" si="29"/>
        <v>0</v>
      </c>
      <c r="F191" s="240">
        <f t="shared" ca="1" si="29"/>
        <v>0</v>
      </c>
      <c r="G191" s="47" t="e">
        <f>INDEX($I$2:$FN$2,ROWS(G$2:G191))</f>
        <v>#REF!</v>
      </c>
      <c r="H191">
        <v>0</v>
      </c>
      <c r="I191">
        <f ca="1">IF(AND($B191&gt;0,SUM(I$3:I190)=0,SUM($H191:H191)=0),$B191,0)</f>
        <v>0</v>
      </c>
      <c r="J191">
        <f ca="1">IF(AND($B191&gt;0,SUM(J$3:J190)=0,SUM($H191:I191)=0),$B191,0)</f>
        <v>0</v>
      </c>
      <c r="K191">
        <f ca="1">IF(AND($B191&gt;0,SUM(K$3:K190)=0,SUM($H191:J191)=0),$B191,0)</f>
        <v>0</v>
      </c>
      <c r="L191">
        <f ca="1">IF(AND($B191&gt;0,SUM(L$3:L190)=0,SUM($H191:K191)=0),$B191,0)</f>
        <v>0</v>
      </c>
      <c r="M191">
        <f ca="1">IF(AND($B191&gt;0,SUM(M$3:M190)=0,SUM($H191:L191)=0),$B191,0)</f>
        <v>0</v>
      </c>
      <c r="N191">
        <f ca="1">IF(AND($B191&gt;0,SUM(N$3:N190)=0,SUM($H191:M191)=0),$B191,0)</f>
        <v>0</v>
      </c>
      <c r="O191">
        <f ca="1">IF(AND($B191&gt;0,SUM(O$3:O190)=0,SUM($H191:N191)=0),$B191,0)</f>
        <v>0</v>
      </c>
      <c r="P191">
        <f ca="1">IF(AND($B191&gt;0,SUM(P$3:P190)=0,SUM($H191:O191)=0),$B191,0)</f>
        <v>0</v>
      </c>
      <c r="Q191">
        <f ca="1">IF(AND($B191&gt;0,SUM(Q$3:Q190)=0,SUM($H191:P191)=0),$B191,0)</f>
        <v>0</v>
      </c>
      <c r="R191">
        <f ca="1">IF(AND($B191&gt;0,SUM(R$3:R190)=0,SUM($H191:Q191)=0),$B191,0)</f>
        <v>0</v>
      </c>
      <c r="S191">
        <f ca="1">IF(AND($B191&gt;0,SUM(S$3:S190)=0,SUM($H191:R191)=0),$B191,0)</f>
        <v>0</v>
      </c>
      <c r="T191">
        <f ca="1">IF(AND($B191&gt;0,SUM(T$3:T190)=0,SUM($H191:S191)=0),$B191,0)</f>
        <v>0</v>
      </c>
      <c r="U191">
        <f ca="1">IF(AND($B191&gt;0,SUM(U$3:U190)=0,SUM($H191:T191)=0),$B191,0)</f>
        <v>0</v>
      </c>
      <c r="V191">
        <f ca="1">IF(AND($B191&gt;0,SUM(V$3:V190)=0,SUM($H191:U191)=0),$B191,0)</f>
        <v>0</v>
      </c>
      <c r="W191">
        <f ca="1">IF(AND($B191&gt;0,SUM(W$3:W190)=0,SUM($H191:V191)=0),$B191,0)</f>
        <v>0</v>
      </c>
      <c r="X191">
        <f ca="1">IF(AND($B191&gt;0,SUM(X$3:X190)=0,SUM($H191:W191)=0),$B191,0)</f>
        <v>0</v>
      </c>
      <c r="Y191">
        <f ca="1">IF(AND($B191&gt;0,SUM(Y$3:Y190)=0,SUM($H191:X191)=0),$B191,0)</f>
        <v>0</v>
      </c>
      <c r="Z191">
        <f ca="1">IF(AND($B191&gt;0,SUM(Z$3:Z190)=0,SUM($H191:Y191)=0),$B191,0)</f>
        <v>0</v>
      </c>
      <c r="AA191">
        <f ca="1">IF(AND($B191&gt;0,SUM(AA$3:AA190)=0,SUM($H191:Z191)=0),$B191,0)</f>
        <v>0</v>
      </c>
      <c r="AB191">
        <f ca="1">IF(AND($B191&gt;0,SUM(AB$3:AB190)=0,SUM($H191:AA191)=0),$B191,0)</f>
        <v>0</v>
      </c>
      <c r="AC191">
        <f ca="1">IF(AND($B191&gt;0,SUM(AC$3:AC190)=0,SUM($H191:AB191)=0),$B191,0)</f>
        <v>0</v>
      </c>
      <c r="AD191">
        <f ca="1">IF(AND($B191&gt;0,SUM(AD$3:AD190)=0,SUM($H191:AC191)=0),$B191,0)</f>
        <v>0</v>
      </c>
      <c r="AE191">
        <f ca="1">IF(AND($B191&gt;0,SUM(AE$3:AE190)=0,SUM($H191:AD191)=0),$B191,0)</f>
        <v>0</v>
      </c>
      <c r="AF191">
        <f ca="1">IF(AND($B191&gt;0,SUM(AF$3:AF190)=0,SUM($H191:AE191)=0),$B191,0)</f>
        <v>0</v>
      </c>
      <c r="AG191">
        <f ca="1">IF(AND($B191&gt;0,SUM(AG$3:AG190)=0,SUM($H191:AF191)=0),$B191,0)</f>
        <v>0</v>
      </c>
      <c r="AH191">
        <f ca="1">IF(AND($B191&gt;0,SUM(AH$3:AH190)=0,SUM($H191:AG191)=0),$B191,0)</f>
        <v>0</v>
      </c>
      <c r="AI191">
        <f ca="1">IF(AND($B191&gt;0,SUM(AI$3:AI190)=0,SUM($H191:AH191)=0),$B191,0)</f>
        <v>0</v>
      </c>
      <c r="AJ191">
        <f ca="1">IF(AND($B191&gt;0,SUM(AJ$3:AJ190)=0,SUM($H191:AI191)=0),$B191,0)</f>
        <v>0</v>
      </c>
      <c r="AK191">
        <f ca="1">IF(AND($B191&gt;0,SUM(AK$3:AK190)=0,SUM($H191:AJ191)=0),$B191,0)</f>
        <v>0</v>
      </c>
      <c r="AL191">
        <f ca="1">IF(AND($B191&gt;0,SUM(AL$3:AL190)=0,SUM($H191:AK191)=0),$B191,0)</f>
        <v>0</v>
      </c>
      <c r="AM191">
        <f ca="1">IF(AND($B191&gt;0,SUM(AM$3:AM190)=0,SUM($H191:AL191)=0),$B191,0)</f>
        <v>0</v>
      </c>
      <c r="AN191">
        <f ca="1">IF(AND($B191&gt;0,SUM(AN$3:AN190)=0,SUM($H191:AM191)=0),$B191,0)</f>
        <v>0</v>
      </c>
      <c r="AO191">
        <f ca="1">IF(AND($B191&gt;0,SUM(AO$3:AO190)=0,SUM($H191:AN191)=0),$B191,0)</f>
        <v>0</v>
      </c>
      <c r="AP191">
        <f ca="1">IF(AND($B191&gt;0,SUM(AP$3:AP190)=0,SUM($H191:AO191)=0),$B191,0)</f>
        <v>0</v>
      </c>
      <c r="AQ191">
        <f ca="1">IF(AND($B191&gt;0,SUM(AQ$3:AQ190)=0,SUM($H191:AP191)=0),$B191,0)</f>
        <v>0</v>
      </c>
      <c r="AR191">
        <f ca="1">IF(AND($B191&gt;0,SUM(AR$3:AR190)=0,SUM($H191:AQ191)=0),$B191,0)</f>
        <v>0</v>
      </c>
      <c r="AS191">
        <f ca="1">IF(AND($B191&gt;0,SUM(AS$3:AS190)=0,SUM($H191:AR191)=0),$B191,0)</f>
        <v>0</v>
      </c>
      <c r="AT191">
        <f ca="1">IF(AND($B191&gt;0,SUM(AT$3:AT190)=0,SUM($H191:AS191)=0),$B191,0)</f>
        <v>0</v>
      </c>
      <c r="AU191">
        <f ca="1">IF(AND($B191&gt;0,SUM(AU$3:AU190)=0,SUM($H191:AT191)=0),$B191,0)</f>
        <v>0</v>
      </c>
      <c r="AV191">
        <f ca="1">IF(AND($B191&gt;0,SUM(AV$3:AV190)=0,SUM($H191:AU191)=0),$B191,0)</f>
        <v>0</v>
      </c>
      <c r="AW191">
        <f ca="1">IF(AND($B191&gt;0,SUM(AW$3:AW190)=0,SUM($H191:AV191)=0),$B191,0)</f>
        <v>0</v>
      </c>
      <c r="AX191">
        <f ca="1">IF(AND($B191&gt;0,SUM(AX$3:AX190)=0,SUM($H191:AW191)=0),$B191,0)</f>
        <v>0</v>
      </c>
      <c r="AY191">
        <f ca="1">IF(AND($B191&gt;0,SUM(AY$3:AY190)=0,SUM($H191:AX191)=0),$B191,0)</f>
        <v>0</v>
      </c>
      <c r="AZ191">
        <f ca="1">IF(AND($B191&gt;0,SUM(AZ$3:AZ190)=0,SUM($H191:AY191)=0),$B191,0)</f>
        <v>0</v>
      </c>
      <c r="BA191">
        <f ca="1">IF(AND($B191&gt;0,SUM(BA$3:BA190)=0,SUM($H191:AZ191)=0),$B191,0)</f>
        <v>0</v>
      </c>
      <c r="BB191">
        <f ca="1">IF(AND($B191&gt;0,SUM(BB$3:BB190)=0,SUM($H191:BA191)=0),$B191,0)</f>
        <v>0</v>
      </c>
      <c r="BC191">
        <f ca="1">IF(AND($B191&gt;0,SUM(BC$3:BC190)=0,SUM($H191:BB191)=0),$B191,0)</f>
        <v>0</v>
      </c>
      <c r="BD191">
        <f ca="1">IF(AND($B191&gt;0,SUM(BD$3:BD190)=0,SUM($H191:BC191)=0),$B191,0)</f>
        <v>0</v>
      </c>
      <c r="BE191">
        <f ca="1">IF(AND($B191&gt;0,SUM(BE$3:BE190)=0,SUM($H191:BD191)=0),$B191,0)</f>
        <v>0</v>
      </c>
      <c r="BF191">
        <f ca="1">IF(AND($B191&gt;0,SUM(BF$3:BF190)=0,SUM($H191:BE191)=0),$B191,0)</f>
        <v>0</v>
      </c>
      <c r="BG191">
        <f ca="1">IF(AND($B191&gt;0,SUM(BG$3:BG190)=0,SUM($H191:BF191)=0),$B191,0)</f>
        <v>0</v>
      </c>
      <c r="BH191">
        <f ca="1">IF(AND($B191&gt;0,SUM(BH$3:BH190)=0,SUM($H191:BG191)=0),$B191,0)</f>
        <v>0</v>
      </c>
      <c r="BI191">
        <f ca="1">IF(AND($B191&gt;0,SUM(BI$3:BI190)=0,SUM($H191:BH191)=0),$B191,0)</f>
        <v>0</v>
      </c>
      <c r="BJ191">
        <f ca="1">IF(AND($B191&gt;0,SUM(BJ$3:BJ190)=0,SUM($H191:BI191)=0),$B191,0)</f>
        <v>0</v>
      </c>
      <c r="BK191">
        <f ca="1">IF(AND($B191&gt;0,SUM(BK$3:BK190)=0,SUM($H191:BJ191)=0),$B191,0)</f>
        <v>0</v>
      </c>
      <c r="BL191">
        <f ca="1">IF(AND($B191&gt;0,SUM(BL$3:BL190)=0,SUM($H191:BK191)=0),$B191,0)</f>
        <v>0</v>
      </c>
      <c r="BM191">
        <f ca="1">IF(AND($B191&gt;0,SUM(BM$3:BM190)=0,SUM($H191:BL191)=0),$B191,0)</f>
        <v>0</v>
      </c>
      <c r="BN191">
        <f ca="1">IF(AND($B191&gt;0,SUM(BN$3:BN190)=0,SUM($H191:BM191)=0),$B191,0)</f>
        <v>0</v>
      </c>
      <c r="BO191">
        <f ca="1">IF(AND($B191&gt;0,SUM(BO$3:BO190)=0,SUM($H191:BN191)=0),$B191,0)</f>
        <v>0</v>
      </c>
      <c r="BP191">
        <f ca="1">IF(AND($B191&gt;0,SUM(BP$3:BP190)=0,SUM($H191:BO191)=0),$B191,0)</f>
        <v>0</v>
      </c>
      <c r="BQ191">
        <f ca="1">IF(AND($B191&gt;0,SUM(BQ$3:BQ190)=0,SUM($H191:BP191)=0),$B191,0)</f>
        <v>0</v>
      </c>
      <c r="BR191">
        <f ca="1">IF(AND($B191&gt;0,SUM(BR$3:BR190)=0,SUM($H191:BQ191)=0),$B191,0)</f>
        <v>0</v>
      </c>
      <c r="BS191">
        <f ca="1">IF(AND($B191&gt;0,SUM(BS$3:BS190)=0,SUM($H191:BR191)=0),$B191,0)</f>
        <v>0</v>
      </c>
      <c r="BT191">
        <f ca="1">IF(AND($B191&gt;0,SUM(BT$3:BT190)=0,SUM($H191:BS191)=0),$B191,0)</f>
        <v>0</v>
      </c>
      <c r="BU191">
        <f ca="1">IF(AND($B191&gt;0,SUM(BU$3:BU190)=0,SUM($H191:BT191)=0),$B191,0)</f>
        <v>0</v>
      </c>
      <c r="BV191">
        <f ca="1">IF(AND($B191&gt;0,SUM(BV$3:BV190)=0,SUM($H191:BU191)=0),$B191,0)</f>
        <v>0</v>
      </c>
      <c r="BW191">
        <f ca="1">IF(AND($B191&gt;0,SUM(BW$3:BW190)=0,SUM($H191:BV191)=0),$B191,0)</f>
        <v>0</v>
      </c>
      <c r="BX191">
        <f ca="1">IF(AND($B191&gt;0,SUM(BX$3:BX190)=0,SUM($H191:BW191)=0),$B191,0)</f>
        <v>0</v>
      </c>
      <c r="BY191">
        <f ca="1">IF(AND($B191&gt;0,SUM(BY$3:BY190)=0,SUM($H191:BX191)=0),$B191,0)</f>
        <v>0</v>
      </c>
      <c r="BZ191">
        <f ca="1">IF(AND($B191&gt;0,SUM(BZ$3:BZ190)=0,SUM($H191:BY191)=0),$B191,0)</f>
        <v>0</v>
      </c>
      <c r="CA191">
        <f ca="1">IF(AND($B191&gt;0,SUM(CA$3:CA190)=0,SUM($H191:BZ191)=0),$B191,0)</f>
        <v>0</v>
      </c>
      <c r="CB191">
        <f ca="1">IF(AND($B191&gt;0,SUM(CB$3:CB190)=0,SUM($H191:CA191)=0),$B191,0)</f>
        <v>0</v>
      </c>
      <c r="CC191">
        <f ca="1">IF(AND($B191&gt;0,SUM(CC$3:CC190)=0,SUM($H191:CB191)=0),$B191,0)</f>
        <v>0</v>
      </c>
      <c r="CD191">
        <f ca="1">IF(AND($B191&gt;0,SUM(CD$3:CD190)=0,SUM($H191:CC191)=0),$B191,0)</f>
        <v>0</v>
      </c>
      <c r="CE191">
        <f ca="1">IF(AND($B191&gt;0,SUM(CE$3:CE190)=0,SUM($H191:CD191)=0),$B191,0)</f>
        <v>0</v>
      </c>
      <c r="CF191">
        <f ca="1">IF(AND($B191&gt;0,SUM(CF$3:CF190)=0,SUM($H191:CE191)=0),$B191,0)</f>
        <v>0</v>
      </c>
      <c r="CG191">
        <f ca="1">IF(AND($B191&gt;0,SUM(CG$3:CG190)=0,SUM($H191:CF191)=0),$B191,0)</f>
        <v>0</v>
      </c>
      <c r="CH191">
        <f ca="1">IF(AND($B191&gt;0,SUM(CH$3:CH190)=0,SUM($H191:CG191)=0),$B191,0)</f>
        <v>0</v>
      </c>
      <c r="CI191">
        <f ca="1">IF(AND($B191&gt;0,SUM(CI$3:CI190)=0,SUM($H191:CH191)=0),$B191,0)</f>
        <v>0</v>
      </c>
      <c r="CJ191">
        <f ca="1">IF(AND($B191&gt;0,SUM(CJ$3:CJ190)=0,SUM($H191:CI191)=0),$B191,0)</f>
        <v>0</v>
      </c>
      <c r="CK191">
        <f ca="1">IF(AND($B191&gt;0,SUM(CK$3:CK190)=0,SUM($H191:CJ191)=0),$B191,0)</f>
        <v>0</v>
      </c>
      <c r="CL191">
        <f ca="1">IF(AND($B191&gt;0,SUM(CL$3:CL190)=0,SUM($H191:CK191)=0),$B191,0)</f>
        <v>0</v>
      </c>
      <c r="CM191">
        <f ca="1">IF(AND($B191&gt;0,SUM(CM$3:CM190)=0,SUM($H191:CL191)=0),$B191,0)</f>
        <v>0</v>
      </c>
      <c r="CN191">
        <f ca="1">IF(AND($B191&gt;0,SUM(CN$3:CN190)=0,SUM($H191:CM191)=0),$B191,0)</f>
        <v>0</v>
      </c>
      <c r="CO191">
        <f ca="1">IF(AND($B191&gt;0,SUM(CO$3:CO190)=0,SUM($H191:CN191)=0),$B191,0)</f>
        <v>0</v>
      </c>
      <c r="CP191">
        <f ca="1">IF(AND($B191&gt;0,SUM(CP$3:CP190)=0,SUM($H191:CO191)=0),$B191,0)</f>
        <v>0</v>
      </c>
      <c r="CQ191">
        <f ca="1">IF(AND($B191&gt;0,SUM(CQ$3:CQ190)=0,SUM($H191:CP191)=0),$B191,0)</f>
        <v>0</v>
      </c>
      <c r="CR191">
        <f ca="1">IF(AND($B191&gt;0,SUM(CR$3:CR190)=0,SUM($H191:CQ191)=0),$B191,0)</f>
        <v>0</v>
      </c>
      <c r="CS191">
        <f ca="1">IF(AND($B191&gt;0,SUM(CS$3:CS190)=0,SUM($H191:CR191)=0),$B191,0)</f>
        <v>0</v>
      </c>
      <c r="CT191">
        <f ca="1">IF(AND($B191&gt;0,SUM(CT$3:CT190)=0,SUM($H191:CS191)=0),$B191,0)</f>
        <v>0</v>
      </c>
      <c r="CU191">
        <f ca="1">IF(AND($B191&gt;0,SUM(CU$3:CU190)=0,SUM($H191:CT191)=0),$B191,0)</f>
        <v>0</v>
      </c>
      <c r="CV191">
        <f ca="1">IF(AND($B191&gt;0,SUM(CV$3:CV190)=0,SUM($H191:CU191)=0),$B191,0)</f>
        <v>0</v>
      </c>
      <c r="CW191">
        <f ca="1">IF(AND($B191&gt;0,SUM(CW$3:CW190)=0,SUM($H191:CV191)=0),$B191,0)</f>
        <v>0</v>
      </c>
      <c r="CX191">
        <f ca="1">IF(AND($B191&gt;0,SUM(CX$3:CX190)=0,SUM($H191:CW191)=0),$B191,0)</f>
        <v>0</v>
      </c>
      <c r="CY191">
        <f ca="1">IF(AND($B191&gt;0,SUM(CY$3:CY190)=0,SUM($H191:CX191)=0),$B191,0)</f>
        <v>0</v>
      </c>
      <c r="CZ191">
        <f ca="1">IF(AND($B191&gt;0,SUM(CZ$3:CZ190)=0,SUM($H191:CY191)=0),$B191,0)</f>
        <v>0</v>
      </c>
      <c r="DA191">
        <f ca="1">IF(AND($B191&gt;0,SUM(DA$3:DA190)=0,SUM($H191:CZ191)=0),$B191,0)</f>
        <v>0</v>
      </c>
      <c r="DB191">
        <f ca="1">IF(AND($B191&gt;0,SUM(DB$3:DB190)=0,SUM($H191:DA191)=0),$B191,0)</f>
        <v>0</v>
      </c>
      <c r="DC191">
        <f ca="1">IF(AND($B191&gt;0,SUM(DC$3:DC190)=0,SUM($H191:DB191)=0),$B191,0)</f>
        <v>0</v>
      </c>
      <c r="DD191">
        <f ca="1">IF(AND($B191&gt;0,SUM(DD$3:DD190)=0,SUM($H191:DC191)=0),$B191,0)</f>
        <v>0</v>
      </c>
      <c r="DE191">
        <f ca="1">IF(AND($B191&gt;0,SUM(DE$3:DE190)=0,SUM($H191:DD191)=0),$B191,0)</f>
        <v>0</v>
      </c>
      <c r="DF191">
        <f ca="1">IF(AND($B191&gt;0,SUM(DF$3:DF190)=0,SUM($H191:DE191)=0),$B191,0)</f>
        <v>0</v>
      </c>
      <c r="DG191">
        <f ca="1">IF(AND($B191&gt;0,SUM(DG$3:DG190)=0,SUM($H191:DF191)=0),$B191,0)</f>
        <v>0</v>
      </c>
      <c r="DH191">
        <f ca="1">IF(AND($B191&gt;0,SUM(DH$3:DH190)=0,SUM($H191:DG191)=0),$B191,0)</f>
        <v>0</v>
      </c>
      <c r="DI191">
        <f ca="1">IF(AND($B191&gt;0,SUM(DI$3:DI190)=0,SUM($H191:DH191)=0),$B191,0)</f>
        <v>0</v>
      </c>
      <c r="DJ191">
        <f ca="1">IF(AND($B191&gt;0,SUM(DJ$3:DJ190)=0,SUM($H191:DI191)=0),$B191,0)</f>
        <v>0</v>
      </c>
      <c r="DK191">
        <f ca="1">IF(AND($B191&gt;0,SUM(DK$3:DK190)=0,SUM($H191:DJ191)=0),$B191,0)</f>
        <v>0</v>
      </c>
      <c r="DL191">
        <f ca="1">IF(AND($B191&gt;0,SUM(DL$3:DL190)=0,SUM($H191:DK191)=0),$B191,0)</f>
        <v>0</v>
      </c>
      <c r="DM191">
        <f ca="1">IF(AND($B191&gt;0,SUM(DM$3:DM190)=0,SUM($H191:DL191)=0),$B191,0)</f>
        <v>0</v>
      </c>
      <c r="DN191">
        <f ca="1">IF(AND($B191&gt;0,SUM(DN$3:DN190)=0,SUM($H191:DM191)=0),$B191,0)</f>
        <v>0</v>
      </c>
      <c r="DO191">
        <f ca="1">IF(AND($B191&gt;0,SUM(DO$3:DO190)=0,SUM($H191:DN191)=0),$B191,0)</f>
        <v>0</v>
      </c>
      <c r="DP191">
        <f ca="1">IF(AND($B191&gt;0,SUM(DP$3:DP190)=0,SUM($H191:DO191)=0),$B191,0)</f>
        <v>0</v>
      </c>
      <c r="DQ191">
        <f ca="1">IF(AND($B191&gt;0,SUM(DQ$3:DQ190)=0,SUM($H191:DP191)=0),$B191,0)</f>
        <v>0</v>
      </c>
      <c r="DR191">
        <f ca="1">IF(AND($B191&gt;0,SUM(DR$3:DR190)=0,SUM($H191:DQ191)=0),$B191,0)</f>
        <v>0</v>
      </c>
      <c r="DS191">
        <f ca="1">IF(AND($B191&gt;0,SUM(DS$3:DS190)=0,SUM($H191:DR191)=0),$B191,0)</f>
        <v>0</v>
      </c>
      <c r="DT191">
        <f ca="1">IF(AND($B191&gt;0,SUM(DT$3:DT190)=0,SUM($H191:DS191)=0),$B191,0)</f>
        <v>0</v>
      </c>
      <c r="DU191">
        <f ca="1">IF(AND($B191&gt;0,SUM(DU$3:DU190)=0,SUM($H191:DT191)=0),$B191,0)</f>
        <v>0</v>
      </c>
      <c r="DV191">
        <f ca="1">IF(AND($B191&gt;0,SUM(DV$3:DV190)=0,SUM($H191:DU191)=0),$B191,0)</f>
        <v>0</v>
      </c>
      <c r="DW191">
        <f ca="1">IF(AND($B191&gt;0,SUM(DW$3:DW190)=0,SUM($H191:DV191)=0),$B191,0)</f>
        <v>0</v>
      </c>
      <c r="DX191">
        <f ca="1">IF(AND($B191&gt;0,SUM(DX$3:DX190)=0,SUM($H191:DW191)=0),$B191,0)</f>
        <v>0</v>
      </c>
      <c r="DY191">
        <f ca="1">IF(AND($B191&gt;0,SUM(DY$3:DY190)=0,SUM($H191:DX191)=0),$B191,0)</f>
        <v>0</v>
      </c>
      <c r="DZ191">
        <f ca="1">IF(AND($B191&gt;0,SUM(DZ$3:DZ190)=0,SUM($H191:DY191)=0),$B191,0)</f>
        <v>0</v>
      </c>
      <c r="EA191">
        <f ca="1">IF(AND($B191&gt;0,SUM(EA$3:EA190)=0,SUM($H191:DZ191)=0),$B191,0)</f>
        <v>0</v>
      </c>
      <c r="EB191">
        <f ca="1">IF(AND($B191&gt;0,SUM(EB$3:EB190)=0,SUM($H191:EA191)=0),$B191,0)</f>
        <v>0</v>
      </c>
      <c r="EC191">
        <f ca="1">IF(AND($B191&gt;0,SUM(EC$3:EC190)=0,SUM($H191:EB191)=0),$B191,0)</f>
        <v>0</v>
      </c>
      <c r="ED191">
        <f ca="1">IF(AND($B191&gt;0,SUM(ED$3:ED190)=0,SUM($H191:EC191)=0),$B191,0)</f>
        <v>0</v>
      </c>
      <c r="EE191">
        <f ca="1">IF(AND($B191&gt;0,SUM(EE$3:EE190)=0,SUM($H191:ED191)=0),$B191,0)</f>
        <v>0</v>
      </c>
      <c r="EF191">
        <f ca="1">IF(AND($B191&gt;0,SUM(EF$3:EF190)=0,SUM($H191:EE191)=0),$B191,0)</f>
        <v>0</v>
      </c>
      <c r="EG191">
        <f ca="1">IF(AND($B191&gt;0,SUM(EG$3:EG190)=0,SUM($H191:EF191)=0),$B191,0)</f>
        <v>0</v>
      </c>
      <c r="EH191">
        <f ca="1">IF(AND($B191&gt;0,SUM(EH$3:EH190)=0,SUM($H191:EG191)=0),$B191,0)</f>
        <v>0</v>
      </c>
      <c r="EI191">
        <f ca="1">IF(AND($B191&gt;0,SUM(EI$3:EI190)=0,SUM($H191:EH191)=0),$B191,0)</f>
        <v>0</v>
      </c>
      <c r="EJ191">
        <f ca="1">IF(AND($B191&gt;0,SUM(EJ$3:EJ190)=0,SUM($H191:EI191)=0),$B191,0)</f>
        <v>0</v>
      </c>
      <c r="EK191">
        <f ca="1">IF(AND($B191&gt;0,SUM(EK$3:EK190)=0,SUM($H191:EJ191)=0),$B191,0)</f>
        <v>0</v>
      </c>
      <c r="EL191">
        <f ca="1">IF(AND($B191&gt;0,SUM(EL$3:EL190)=0,SUM($H191:EK191)=0),$B191,0)</f>
        <v>0</v>
      </c>
      <c r="EM191">
        <f ca="1">IF(AND($B191&gt;0,SUM(EM$3:EM190)=0,SUM($H191:EL191)=0),$B191,0)</f>
        <v>0</v>
      </c>
      <c r="EN191">
        <f ca="1">IF(AND($B191&gt;0,SUM(EN$3:EN190)=0,SUM($H191:EM191)=0),$B191,0)</f>
        <v>0</v>
      </c>
      <c r="EO191">
        <f ca="1">IF(AND($B191&gt;0,SUM(EO$3:EO190)=0,SUM($H191:EN191)=0),$B191,0)</f>
        <v>0</v>
      </c>
      <c r="EP191">
        <f ca="1">IF(AND($B191&gt;0,SUM(EP$3:EP190)=0,SUM($H191:EO191)=0),$B191,0)</f>
        <v>0</v>
      </c>
      <c r="EQ191">
        <f ca="1">IF(AND($B191&gt;0,SUM(EQ$3:EQ190)=0,SUM($H191:EP191)=0),$B191,0)</f>
        <v>0</v>
      </c>
      <c r="ER191">
        <f ca="1">IF(AND($B191&gt;0,SUM(ER$3:ER190)=0,SUM($H191:EQ191)=0),$B191,0)</f>
        <v>0</v>
      </c>
      <c r="ES191">
        <f ca="1">IF(AND($B191&gt;0,SUM(ES$3:ES190)=0,SUM($H191:ER191)=0),$B191,0)</f>
        <v>0</v>
      </c>
      <c r="ET191">
        <f ca="1">IF(AND($B191&gt;0,SUM(ET$3:ET190)=0,SUM($H191:ES191)=0),$B191,0)</f>
        <v>0</v>
      </c>
      <c r="EU191">
        <f ca="1">IF(AND($B191&gt;0,SUM(EU$3:EU190)=0,SUM($H191:ET191)=0),$B191,0)</f>
        <v>0</v>
      </c>
      <c r="EV191">
        <f ca="1">IF(AND($B191&gt;0,SUM(EV$3:EV190)=0,SUM($H191:EU191)=0),$B191,0)</f>
        <v>0</v>
      </c>
      <c r="EW191">
        <f ca="1">IF(AND($B191&gt;0,SUM(EW$3:EW190)=0,SUM($H191:EV191)=0),$B191,0)</f>
        <v>0</v>
      </c>
      <c r="EX191">
        <f ca="1">IF(AND($B191&gt;0,SUM(EX$3:EX190)=0,SUM($H191:EW191)=0),$B191,0)</f>
        <v>0</v>
      </c>
      <c r="EY191">
        <f ca="1">IF(AND($B191&gt;0,SUM(EY$3:EY190)=0,SUM($H191:EX191)=0),$B191,0)</f>
        <v>0</v>
      </c>
      <c r="EZ191">
        <f ca="1">IF(AND($B191&gt;0,SUM(EZ$3:EZ190)=0,SUM($H191:EY191)=0),$B191,0)</f>
        <v>0</v>
      </c>
      <c r="FA191">
        <f ca="1">IF(AND($B191&gt;0,SUM(FA$3:FA190)=0,SUM($H191:EZ191)=0),$B191,0)</f>
        <v>0</v>
      </c>
      <c r="FB191">
        <f ca="1">IF(AND($B191&gt;0,SUM(FB$3:FB190)=0,SUM($H191:FA191)=0),$B191,0)</f>
        <v>0</v>
      </c>
      <c r="FC191">
        <f ca="1">IF(AND($B191&gt;0,SUM(FC$3:FC190)=0,SUM($H191:FB191)=0),$B191,0)</f>
        <v>0</v>
      </c>
      <c r="FD191">
        <f ca="1">IF(AND($B191&gt;0,SUM(FD$3:FD190)=0,SUM($H191:FC191)=0),$B191,0)</f>
        <v>0</v>
      </c>
      <c r="FE191">
        <f ca="1">IF(AND($B191&gt;0,SUM(FE$3:FE190)=0,SUM($H191:FD191)=0),$B191,0)</f>
        <v>0</v>
      </c>
      <c r="FF191">
        <f ca="1">IF(AND($B191&gt;0,SUM(FF$3:FF190)=0,SUM($H191:FE191)=0),$B191,0)</f>
        <v>0</v>
      </c>
      <c r="FG191">
        <f ca="1">IF(AND($B191&gt;0,SUM(FG$3:FG190)=0,SUM($H191:FF191)=0),$B191,0)</f>
        <v>0</v>
      </c>
      <c r="FH191">
        <f ca="1">IF(AND($B191&gt;0,SUM(FH$3:FH190)=0,SUM($H191:FG191)=0),$B191,0)</f>
        <v>0</v>
      </c>
      <c r="FI191">
        <f ca="1">IF(AND($B191&gt;0,SUM(FI$3:FI190)=0,SUM($H191:FH191)=0),$B191,0)</f>
        <v>0</v>
      </c>
      <c r="FJ191">
        <f ca="1">IF(AND($B191&gt;0,SUM(FJ$3:FJ190)=0,SUM($H191:FI191)=0),$B191,0)</f>
        <v>0</v>
      </c>
      <c r="FK191">
        <f ca="1">IF(AND($B191&gt;0,SUM(FK$3:FK190)=0,SUM($H191:FJ191)=0),$B191,0)</f>
        <v>0</v>
      </c>
      <c r="FL191">
        <f ca="1">IF(AND($B191&gt;0,SUM(FL$3:FL190)=0,SUM($H191:FK191)=0),$B191,0)</f>
        <v>0</v>
      </c>
      <c r="FM191">
        <f ca="1">IF(AND($B191&gt;0,SUM(FM$3:FM190)=0,SUM($H191:FL191)=0),$B191,0)</f>
        <v>0</v>
      </c>
      <c r="FN191">
        <f ca="1">IF(AND($B191&gt;0,SUM(FN$3:FN190)=0,SUM($H191:FM191)=0),$B191,0)</f>
        <v>0</v>
      </c>
      <c r="FS191" s="67" t="str">
        <f ca="1">ValintaohjelmaCentral!$C67</f>
        <v>0</v>
      </c>
      <c r="FT191" s="352"/>
      <c r="FU191" s="353"/>
      <c r="FV191" s="374">
        <f>ValintaohjelmaCentral!$G67</f>
        <v>0</v>
      </c>
      <c r="FY191" s="67" t="str">
        <f ca="1">ValintaohjelmaCentral!$C67</f>
        <v>0</v>
      </c>
      <c r="FZ191" s="352"/>
      <c r="GA191" s="353"/>
      <c r="GB191" s="374">
        <f>ValintaohjelmaCentral!$G67</f>
        <v>0</v>
      </c>
      <c r="GE191" s="67" t="str">
        <f ca="1">ValintaohjelmaCentral!$C67</f>
        <v>0</v>
      </c>
      <c r="GF191" s="352"/>
      <c r="GG191" s="353"/>
      <c r="GH191" s="374">
        <f>ValintaohjelmaCentral!$G67</f>
        <v>0</v>
      </c>
    </row>
    <row r="192" spans="1:190" ht="15.75" hidden="1" thickBot="1" x14ac:dyDescent="0.3">
      <c r="A192">
        <v>192</v>
      </c>
      <c r="C192" s="240" t="str">
        <f t="shared" ca="1" si="29"/>
        <v>0</v>
      </c>
      <c r="D192" s="240">
        <f t="shared" ca="1" si="29"/>
        <v>0</v>
      </c>
      <c r="E192" s="240">
        <f t="shared" ca="1" si="29"/>
        <v>0</v>
      </c>
      <c r="F192" s="240">
        <f t="shared" ca="1" si="29"/>
        <v>0</v>
      </c>
      <c r="G192" s="47" t="e">
        <f>INDEX($I$2:$FN$2,ROWS(G$2:G192))</f>
        <v>#REF!</v>
      </c>
      <c r="H192">
        <v>0</v>
      </c>
      <c r="I192">
        <f ca="1">IF(AND($B192&gt;0,SUM(I$3:I191)=0,SUM($H192:H192)=0),$B192,0)</f>
        <v>0</v>
      </c>
      <c r="J192">
        <f ca="1">IF(AND($B192&gt;0,SUM(J$3:J191)=0,SUM($H192:I192)=0),$B192,0)</f>
        <v>0</v>
      </c>
      <c r="K192">
        <f ca="1">IF(AND($B192&gt;0,SUM(K$3:K191)=0,SUM($H192:J192)=0),$B192,0)</f>
        <v>0</v>
      </c>
      <c r="L192">
        <f ca="1">IF(AND($B192&gt;0,SUM(L$3:L191)=0,SUM($H192:K192)=0),$B192,0)</f>
        <v>0</v>
      </c>
      <c r="M192">
        <f ca="1">IF(AND($B192&gt;0,SUM(M$3:M191)=0,SUM($H192:L192)=0),$B192,0)</f>
        <v>0</v>
      </c>
      <c r="N192">
        <f ca="1">IF(AND($B192&gt;0,SUM(N$3:N191)=0,SUM($H192:M192)=0),$B192,0)</f>
        <v>0</v>
      </c>
      <c r="O192">
        <f ca="1">IF(AND($B192&gt;0,SUM(O$3:O191)=0,SUM($H192:N192)=0),$B192,0)</f>
        <v>0</v>
      </c>
      <c r="P192">
        <f ca="1">IF(AND($B192&gt;0,SUM(P$3:P191)=0,SUM($H192:O192)=0),$B192,0)</f>
        <v>0</v>
      </c>
      <c r="Q192">
        <f ca="1">IF(AND($B192&gt;0,SUM(Q$3:Q191)=0,SUM($H192:P192)=0),$B192,0)</f>
        <v>0</v>
      </c>
      <c r="R192">
        <f ca="1">IF(AND($B192&gt;0,SUM(R$3:R191)=0,SUM($H192:Q192)=0),$B192,0)</f>
        <v>0</v>
      </c>
      <c r="S192">
        <f ca="1">IF(AND($B192&gt;0,SUM(S$3:S191)=0,SUM($H192:R192)=0),$B192,0)</f>
        <v>0</v>
      </c>
      <c r="T192">
        <f ca="1">IF(AND($B192&gt;0,SUM(T$3:T191)=0,SUM($H192:S192)=0),$B192,0)</f>
        <v>0</v>
      </c>
      <c r="U192">
        <f ca="1">IF(AND($B192&gt;0,SUM(U$3:U191)=0,SUM($H192:T192)=0),$B192,0)</f>
        <v>0</v>
      </c>
      <c r="V192">
        <f ca="1">IF(AND($B192&gt;0,SUM(V$3:V191)=0,SUM($H192:U192)=0),$B192,0)</f>
        <v>0</v>
      </c>
      <c r="W192">
        <f ca="1">IF(AND($B192&gt;0,SUM(W$3:W191)=0,SUM($H192:V192)=0),$B192,0)</f>
        <v>0</v>
      </c>
      <c r="X192">
        <f ca="1">IF(AND($B192&gt;0,SUM(X$3:X191)=0,SUM($H192:W192)=0),$B192,0)</f>
        <v>0</v>
      </c>
      <c r="Y192">
        <f ca="1">IF(AND($B192&gt;0,SUM(Y$3:Y191)=0,SUM($H192:X192)=0),$B192,0)</f>
        <v>0</v>
      </c>
      <c r="Z192">
        <f ca="1">IF(AND($B192&gt;0,SUM(Z$3:Z191)=0,SUM($H192:Y192)=0),$B192,0)</f>
        <v>0</v>
      </c>
      <c r="AA192">
        <f ca="1">IF(AND($B192&gt;0,SUM(AA$3:AA191)=0,SUM($H192:Z192)=0),$B192,0)</f>
        <v>0</v>
      </c>
      <c r="AB192">
        <f ca="1">IF(AND($B192&gt;0,SUM(AB$3:AB191)=0,SUM($H192:AA192)=0),$B192,0)</f>
        <v>0</v>
      </c>
      <c r="AC192">
        <f ca="1">IF(AND($B192&gt;0,SUM(AC$3:AC191)=0,SUM($H192:AB192)=0),$B192,0)</f>
        <v>0</v>
      </c>
      <c r="AD192">
        <f ca="1">IF(AND($B192&gt;0,SUM(AD$3:AD191)=0,SUM($H192:AC192)=0),$B192,0)</f>
        <v>0</v>
      </c>
      <c r="AE192">
        <f ca="1">IF(AND($B192&gt;0,SUM(AE$3:AE191)=0,SUM($H192:AD192)=0),$B192,0)</f>
        <v>0</v>
      </c>
      <c r="AF192">
        <f ca="1">IF(AND($B192&gt;0,SUM(AF$3:AF191)=0,SUM($H192:AE192)=0),$B192,0)</f>
        <v>0</v>
      </c>
      <c r="AG192">
        <f ca="1">IF(AND($B192&gt;0,SUM(AG$3:AG191)=0,SUM($H192:AF192)=0),$B192,0)</f>
        <v>0</v>
      </c>
      <c r="AH192">
        <f ca="1">IF(AND($B192&gt;0,SUM(AH$3:AH191)=0,SUM($H192:AG192)=0),$B192,0)</f>
        <v>0</v>
      </c>
      <c r="AI192">
        <f ca="1">IF(AND($B192&gt;0,SUM(AI$3:AI191)=0,SUM($H192:AH192)=0),$B192,0)</f>
        <v>0</v>
      </c>
      <c r="AJ192">
        <f ca="1">IF(AND($B192&gt;0,SUM(AJ$3:AJ191)=0,SUM($H192:AI192)=0),$B192,0)</f>
        <v>0</v>
      </c>
      <c r="AK192">
        <f ca="1">IF(AND($B192&gt;0,SUM(AK$3:AK191)=0,SUM($H192:AJ192)=0),$B192,0)</f>
        <v>0</v>
      </c>
      <c r="AL192">
        <f ca="1">IF(AND($B192&gt;0,SUM(AL$3:AL191)=0,SUM($H192:AK192)=0),$B192,0)</f>
        <v>0</v>
      </c>
      <c r="AM192">
        <f ca="1">IF(AND($B192&gt;0,SUM(AM$3:AM191)=0,SUM($H192:AL192)=0),$B192,0)</f>
        <v>0</v>
      </c>
      <c r="AN192">
        <f ca="1">IF(AND($B192&gt;0,SUM(AN$3:AN191)=0,SUM($H192:AM192)=0),$B192,0)</f>
        <v>0</v>
      </c>
      <c r="AO192">
        <f ca="1">IF(AND($B192&gt;0,SUM(AO$3:AO191)=0,SUM($H192:AN192)=0),$B192,0)</f>
        <v>0</v>
      </c>
      <c r="AP192">
        <f ca="1">IF(AND($B192&gt;0,SUM(AP$3:AP191)=0,SUM($H192:AO192)=0),$B192,0)</f>
        <v>0</v>
      </c>
      <c r="AQ192">
        <f ca="1">IF(AND($B192&gt;0,SUM(AQ$3:AQ191)=0,SUM($H192:AP192)=0),$B192,0)</f>
        <v>0</v>
      </c>
      <c r="AR192">
        <f ca="1">IF(AND($B192&gt;0,SUM(AR$3:AR191)=0,SUM($H192:AQ192)=0),$B192,0)</f>
        <v>0</v>
      </c>
      <c r="AS192">
        <f ca="1">IF(AND($B192&gt;0,SUM(AS$3:AS191)=0,SUM($H192:AR192)=0),$B192,0)</f>
        <v>0</v>
      </c>
      <c r="AT192">
        <f ca="1">IF(AND($B192&gt;0,SUM(AT$3:AT191)=0,SUM($H192:AS192)=0),$B192,0)</f>
        <v>0</v>
      </c>
      <c r="AU192">
        <f ca="1">IF(AND($B192&gt;0,SUM(AU$3:AU191)=0,SUM($H192:AT192)=0),$B192,0)</f>
        <v>0</v>
      </c>
      <c r="AV192">
        <f ca="1">IF(AND($B192&gt;0,SUM(AV$3:AV191)=0,SUM($H192:AU192)=0),$B192,0)</f>
        <v>0</v>
      </c>
      <c r="AW192">
        <f ca="1">IF(AND($B192&gt;0,SUM(AW$3:AW191)=0,SUM($H192:AV192)=0),$B192,0)</f>
        <v>0</v>
      </c>
      <c r="AX192">
        <f ca="1">IF(AND($B192&gt;0,SUM(AX$3:AX191)=0,SUM($H192:AW192)=0),$B192,0)</f>
        <v>0</v>
      </c>
      <c r="AY192">
        <f ca="1">IF(AND($B192&gt;0,SUM(AY$3:AY191)=0,SUM($H192:AX192)=0),$B192,0)</f>
        <v>0</v>
      </c>
      <c r="AZ192">
        <f ca="1">IF(AND($B192&gt;0,SUM(AZ$3:AZ191)=0,SUM($H192:AY192)=0),$B192,0)</f>
        <v>0</v>
      </c>
      <c r="BA192">
        <f ca="1">IF(AND($B192&gt;0,SUM(BA$3:BA191)=0,SUM($H192:AZ192)=0),$B192,0)</f>
        <v>0</v>
      </c>
      <c r="BB192">
        <f ca="1">IF(AND($B192&gt;0,SUM(BB$3:BB191)=0,SUM($H192:BA192)=0),$B192,0)</f>
        <v>0</v>
      </c>
      <c r="BC192">
        <f ca="1">IF(AND($B192&gt;0,SUM(BC$3:BC191)=0,SUM($H192:BB192)=0),$B192,0)</f>
        <v>0</v>
      </c>
      <c r="BD192">
        <f ca="1">IF(AND($B192&gt;0,SUM(BD$3:BD191)=0,SUM($H192:BC192)=0),$B192,0)</f>
        <v>0</v>
      </c>
      <c r="BE192">
        <f ca="1">IF(AND($B192&gt;0,SUM(BE$3:BE191)=0,SUM($H192:BD192)=0),$B192,0)</f>
        <v>0</v>
      </c>
      <c r="BF192">
        <f ca="1">IF(AND($B192&gt;0,SUM(BF$3:BF191)=0,SUM($H192:BE192)=0),$B192,0)</f>
        <v>0</v>
      </c>
      <c r="BG192">
        <f ca="1">IF(AND($B192&gt;0,SUM(BG$3:BG191)=0,SUM($H192:BF192)=0),$B192,0)</f>
        <v>0</v>
      </c>
      <c r="BH192">
        <f ca="1">IF(AND($B192&gt;0,SUM(BH$3:BH191)=0,SUM($H192:BG192)=0),$B192,0)</f>
        <v>0</v>
      </c>
      <c r="BI192">
        <f ca="1">IF(AND($B192&gt;0,SUM(BI$3:BI191)=0,SUM($H192:BH192)=0),$B192,0)</f>
        <v>0</v>
      </c>
      <c r="BJ192">
        <f ca="1">IF(AND($B192&gt;0,SUM(BJ$3:BJ191)=0,SUM($H192:BI192)=0),$B192,0)</f>
        <v>0</v>
      </c>
      <c r="BK192">
        <f ca="1">IF(AND($B192&gt;0,SUM(BK$3:BK191)=0,SUM($H192:BJ192)=0),$B192,0)</f>
        <v>0</v>
      </c>
      <c r="BL192">
        <f ca="1">IF(AND($B192&gt;0,SUM(BL$3:BL191)=0,SUM($H192:BK192)=0),$B192,0)</f>
        <v>0</v>
      </c>
      <c r="BM192">
        <f ca="1">IF(AND($B192&gt;0,SUM(BM$3:BM191)=0,SUM($H192:BL192)=0),$B192,0)</f>
        <v>0</v>
      </c>
      <c r="BN192">
        <f ca="1">IF(AND($B192&gt;0,SUM(BN$3:BN191)=0,SUM($H192:BM192)=0),$B192,0)</f>
        <v>0</v>
      </c>
      <c r="BO192">
        <f ca="1">IF(AND($B192&gt;0,SUM(BO$3:BO191)=0,SUM($H192:BN192)=0),$B192,0)</f>
        <v>0</v>
      </c>
      <c r="BP192">
        <f ca="1">IF(AND($B192&gt;0,SUM(BP$3:BP191)=0,SUM($H192:BO192)=0),$B192,0)</f>
        <v>0</v>
      </c>
      <c r="BQ192">
        <f ca="1">IF(AND($B192&gt;0,SUM(BQ$3:BQ191)=0,SUM($H192:BP192)=0),$B192,0)</f>
        <v>0</v>
      </c>
      <c r="BR192">
        <f ca="1">IF(AND($B192&gt;0,SUM(BR$3:BR191)=0,SUM($H192:BQ192)=0),$B192,0)</f>
        <v>0</v>
      </c>
      <c r="BS192">
        <f ca="1">IF(AND($B192&gt;0,SUM(BS$3:BS191)=0,SUM($H192:BR192)=0),$B192,0)</f>
        <v>0</v>
      </c>
      <c r="BT192">
        <f ca="1">IF(AND($B192&gt;0,SUM(BT$3:BT191)=0,SUM($H192:BS192)=0),$B192,0)</f>
        <v>0</v>
      </c>
      <c r="BU192">
        <f ca="1">IF(AND($B192&gt;0,SUM(BU$3:BU191)=0,SUM($H192:BT192)=0),$B192,0)</f>
        <v>0</v>
      </c>
      <c r="BV192">
        <f ca="1">IF(AND($B192&gt;0,SUM(BV$3:BV191)=0,SUM($H192:BU192)=0),$B192,0)</f>
        <v>0</v>
      </c>
      <c r="BW192">
        <f ca="1">IF(AND($B192&gt;0,SUM(BW$3:BW191)=0,SUM($H192:BV192)=0),$B192,0)</f>
        <v>0</v>
      </c>
      <c r="BX192">
        <f ca="1">IF(AND($B192&gt;0,SUM(BX$3:BX191)=0,SUM($H192:BW192)=0),$B192,0)</f>
        <v>0</v>
      </c>
      <c r="BY192">
        <f ca="1">IF(AND($B192&gt;0,SUM(BY$3:BY191)=0,SUM($H192:BX192)=0),$B192,0)</f>
        <v>0</v>
      </c>
      <c r="BZ192">
        <f ca="1">IF(AND($B192&gt;0,SUM(BZ$3:BZ191)=0,SUM($H192:BY192)=0),$B192,0)</f>
        <v>0</v>
      </c>
      <c r="CA192">
        <f ca="1">IF(AND($B192&gt;0,SUM(CA$3:CA191)=0,SUM($H192:BZ192)=0),$B192,0)</f>
        <v>0</v>
      </c>
      <c r="CB192">
        <f ca="1">IF(AND($B192&gt;0,SUM(CB$3:CB191)=0,SUM($H192:CA192)=0),$B192,0)</f>
        <v>0</v>
      </c>
      <c r="CC192">
        <f ca="1">IF(AND($B192&gt;0,SUM(CC$3:CC191)=0,SUM($H192:CB192)=0),$B192,0)</f>
        <v>0</v>
      </c>
      <c r="CD192">
        <f ca="1">IF(AND($B192&gt;0,SUM(CD$3:CD191)=0,SUM($H192:CC192)=0),$B192,0)</f>
        <v>0</v>
      </c>
      <c r="CE192">
        <f ca="1">IF(AND($B192&gt;0,SUM(CE$3:CE191)=0,SUM($H192:CD192)=0),$B192,0)</f>
        <v>0</v>
      </c>
      <c r="CF192">
        <f ca="1">IF(AND($B192&gt;0,SUM(CF$3:CF191)=0,SUM($H192:CE192)=0),$B192,0)</f>
        <v>0</v>
      </c>
      <c r="CG192">
        <f ca="1">IF(AND($B192&gt;0,SUM(CG$3:CG191)=0,SUM($H192:CF192)=0),$B192,0)</f>
        <v>0</v>
      </c>
      <c r="CH192">
        <f ca="1">IF(AND($B192&gt;0,SUM(CH$3:CH191)=0,SUM($H192:CG192)=0),$B192,0)</f>
        <v>0</v>
      </c>
      <c r="CI192">
        <f ca="1">IF(AND($B192&gt;0,SUM(CI$3:CI191)=0,SUM($H192:CH192)=0),$B192,0)</f>
        <v>0</v>
      </c>
      <c r="CJ192">
        <f ca="1">IF(AND($B192&gt;0,SUM(CJ$3:CJ191)=0,SUM($H192:CI192)=0),$B192,0)</f>
        <v>0</v>
      </c>
      <c r="CK192">
        <f ca="1">IF(AND($B192&gt;0,SUM(CK$3:CK191)=0,SUM($H192:CJ192)=0),$B192,0)</f>
        <v>0</v>
      </c>
      <c r="CL192">
        <f ca="1">IF(AND($B192&gt;0,SUM(CL$3:CL191)=0,SUM($H192:CK192)=0),$B192,0)</f>
        <v>0</v>
      </c>
      <c r="CM192">
        <f ca="1">IF(AND($B192&gt;0,SUM(CM$3:CM191)=0,SUM($H192:CL192)=0),$B192,0)</f>
        <v>0</v>
      </c>
      <c r="CN192">
        <f ca="1">IF(AND($B192&gt;0,SUM(CN$3:CN191)=0,SUM($H192:CM192)=0),$B192,0)</f>
        <v>0</v>
      </c>
      <c r="CO192">
        <f ca="1">IF(AND($B192&gt;0,SUM(CO$3:CO191)=0,SUM($H192:CN192)=0),$B192,0)</f>
        <v>0</v>
      </c>
      <c r="CP192">
        <f ca="1">IF(AND($B192&gt;0,SUM(CP$3:CP191)=0,SUM($H192:CO192)=0),$B192,0)</f>
        <v>0</v>
      </c>
      <c r="CQ192">
        <f ca="1">IF(AND($B192&gt;0,SUM(CQ$3:CQ191)=0,SUM($H192:CP192)=0),$B192,0)</f>
        <v>0</v>
      </c>
      <c r="CR192">
        <f ca="1">IF(AND($B192&gt;0,SUM(CR$3:CR191)=0,SUM($H192:CQ192)=0),$B192,0)</f>
        <v>0</v>
      </c>
      <c r="CS192">
        <f ca="1">IF(AND($B192&gt;0,SUM(CS$3:CS191)=0,SUM($H192:CR192)=0),$B192,0)</f>
        <v>0</v>
      </c>
      <c r="CT192">
        <f ca="1">IF(AND($B192&gt;0,SUM(CT$3:CT191)=0,SUM($H192:CS192)=0),$B192,0)</f>
        <v>0</v>
      </c>
      <c r="CU192">
        <f ca="1">IF(AND($B192&gt;0,SUM(CU$3:CU191)=0,SUM($H192:CT192)=0),$B192,0)</f>
        <v>0</v>
      </c>
      <c r="CV192">
        <f ca="1">IF(AND($B192&gt;0,SUM(CV$3:CV191)=0,SUM($H192:CU192)=0),$B192,0)</f>
        <v>0</v>
      </c>
      <c r="CW192">
        <f ca="1">IF(AND($B192&gt;0,SUM(CW$3:CW191)=0,SUM($H192:CV192)=0),$B192,0)</f>
        <v>0</v>
      </c>
      <c r="CX192">
        <f ca="1">IF(AND($B192&gt;0,SUM(CX$3:CX191)=0,SUM($H192:CW192)=0),$B192,0)</f>
        <v>0</v>
      </c>
      <c r="CY192">
        <f ca="1">IF(AND($B192&gt;0,SUM(CY$3:CY191)=0,SUM($H192:CX192)=0),$B192,0)</f>
        <v>0</v>
      </c>
      <c r="CZ192">
        <f ca="1">IF(AND($B192&gt;0,SUM(CZ$3:CZ191)=0,SUM($H192:CY192)=0),$B192,0)</f>
        <v>0</v>
      </c>
      <c r="DA192">
        <f ca="1">IF(AND($B192&gt;0,SUM(DA$3:DA191)=0,SUM($H192:CZ192)=0),$B192,0)</f>
        <v>0</v>
      </c>
      <c r="DB192">
        <f ca="1">IF(AND($B192&gt;0,SUM(DB$3:DB191)=0,SUM($H192:DA192)=0),$B192,0)</f>
        <v>0</v>
      </c>
      <c r="DC192">
        <f ca="1">IF(AND($B192&gt;0,SUM(DC$3:DC191)=0,SUM($H192:DB192)=0),$B192,0)</f>
        <v>0</v>
      </c>
      <c r="DD192">
        <f ca="1">IF(AND($B192&gt;0,SUM(DD$3:DD191)=0,SUM($H192:DC192)=0),$B192,0)</f>
        <v>0</v>
      </c>
      <c r="DE192">
        <f ca="1">IF(AND($B192&gt;0,SUM(DE$3:DE191)=0,SUM($H192:DD192)=0),$B192,0)</f>
        <v>0</v>
      </c>
      <c r="DF192">
        <f ca="1">IF(AND($B192&gt;0,SUM(DF$3:DF191)=0,SUM($H192:DE192)=0),$B192,0)</f>
        <v>0</v>
      </c>
      <c r="DG192">
        <f ca="1">IF(AND($B192&gt;0,SUM(DG$3:DG191)=0,SUM($H192:DF192)=0),$B192,0)</f>
        <v>0</v>
      </c>
      <c r="DH192">
        <f ca="1">IF(AND($B192&gt;0,SUM(DH$3:DH191)=0,SUM($H192:DG192)=0),$B192,0)</f>
        <v>0</v>
      </c>
      <c r="DI192">
        <f ca="1">IF(AND($B192&gt;0,SUM(DI$3:DI191)=0,SUM($H192:DH192)=0),$B192,0)</f>
        <v>0</v>
      </c>
      <c r="DJ192">
        <f ca="1">IF(AND($B192&gt;0,SUM(DJ$3:DJ191)=0,SUM($H192:DI192)=0),$B192,0)</f>
        <v>0</v>
      </c>
      <c r="DK192">
        <f ca="1">IF(AND($B192&gt;0,SUM(DK$3:DK191)=0,SUM($H192:DJ192)=0),$B192,0)</f>
        <v>0</v>
      </c>
      <c r="DL192">
        <f ca="1">IF(AND($B192&gt;0,SUM(DL$3:DL191)=0,SUM($H192:DK192)=0),$B192,0)</f>
        <v>0</v>
      </c>
      <c r="DM192">
        <f ca="1">IF(AND($B192&gt;0,SUM(DM$3:DM191)=0,SUM($H192:DL192)=0),$B192,0)</f>
        <v>0</v>
      </c>
      <c r="DN192">
        <f ca="1">IF(AND($B192&gt;0,SUM(DN$3:DN191)=0,SUM($H192:DM192)=0),$B192,0)</f>
        <v>0</v>
      </c>
      <c r="DO192">
        <f ca="1">IF(AND($B192&gt;0,SUM(DO$3:DO191)=0,SUM($H192:DN192)=0),$B192,0)</f>
        <v>0</v>
      </c>
      <c r="DP192">
        <f ca="1">IF(AND($B192&gt;0,SUM(DP$3:DP191)=0,SUM($H192:DO192)=0),$B192,0)</f>
        <v>0</v>
      </c>
      <c r="DQ192">
        <f ca="1">IF(AND($B192&gt;0,SUM(DQ$3:DQ191)=0,SUM($H192:DP192)=0),$B192,0)</f>
        <v>0</v>
      </c>
      <c r="DR192">
        <f ca="1">IF(AND($B192&gt;0,SUM(DR$3:DR191)=0,SUM($H192:DQ192)=0),$B192,0)</f>
        <v>0</v>
      </c>
      <c r="DS192">
        <f ca="1">IF(AND($B192&gt;0,SUM(DS$3:DS191)=0,SUM($H192:DR192)=0),$B192,0)</f>
        <v>0</v>
      </c>
      <c r="DT192">
        <f ca="1">IF(AND($B192&gt;0,SUM(DT$3:DT191)=0,SUM($H192:DS192)=0),$B192,0)</f>
        <v>0</v>
      </c>
      <c r="DU192">
        <f ca="1">IF(AND($B192&gt;0,SUM(DU$3:DU191)=0,SUM($H192:DT192)=0),$B192,0)</f>
        <v>0</v>
      </c>
      <c r="DV192">
        <f ca="1">IF(AND($B192&gt;0,SUM(DV$3:DV191)=0,SUM($H192:DU192)=0),$B192,0)</f>
        <v>0</v>
      </c>
      <c r="DW192">
        <f ca="1">IF(AND($B192&gt;0,SUM(DW$3:DW191)=0,SUM($H192:DV192)=0),$B192,0)</f>
        <v>0</v>
      </c>
      <c r="DX192">
        <f ca="1">IF(AND($B192&gt;0,SUM(DX$3:DX191)=0,SUM($H192:DW192)=0),$B192,0)</f>
        <v>0</v>
      </c>
      <c r="DY192">
        <f ca="1">IF(AND($B192&gt;0,SUM(DY$3:DY191)=0,SUM($H192:DX192)=0),$B192,0)</f>
        <v>0</v>
      </c>
      <c r="DZ192">
        <f ca="1">IF(AND($B192&gt;0,SUM(DZ$3:DZ191)=0,SUM($H192:DY192)=0),$B192,0)</f>
        <v>0</v>
      </c>
      <c r="EA192">
        <f ca="1">IF(AND($B192&gt;0,SUM(EA$3:EA191)=0,SUM($H192:DZ192)=0),$B192,0)</f>
        <v>0</v>
      </c>
      <c r="EB192">
        <f ca="1">IF(AND($B192&gt;0,SUM(EB$3:EB191)=0,SUM($H192:EA192)=0),$B192,0)</f>
        <v>0</v>
      </c>
      <c r="EC192">
        <f ca="1">IF(AND($B192&gt;0,SUM(EC$3:EC191)=0,SUM($H192:EB192)=0),$B192,0)</f>
        <v>0</v>
      </c>
      <c r="ED192">
        <f ca="1">IF(AND($B192&gt;0,SUM(ED$3:ED191)=0,SUM($H192:EC192)=0),$B192,0)</f>
        <v>0</v>
      </c>
      <c r="EE192">
        <f ca="1">IF(AND($B192&gt;0,SUM(EE$3:EE191)=0,SUM($H192:ED192)=0),$B192,0)</f>
        <v>0</v>
      </c>
      <c r="EF192">
        <f ca="1">IF(AND($B192&gt;0,SUM(EF$3:EF191)=0,SUM($H192:EE192)=0),$B192,0)</f>
        <v>0</v>
      </c>
      <c r="EG192">
        <f ca="1">IF(AND($B192&gt;0,SUM(EG$3:EG191)=0,SUM($H192:EF192)=0),$B192,0)</f>
        <v>0</v>
      </c>
      <c r="EH192">
        <f ca="1">IF(AND($B192&gt;0,SUM(EH$3:EH191)=0,SUM($H192:EG192)=0),$B192,0)</f>
        <v>0</v>
      </c>
      <c r="EI192">
        <f ca="1">IF(AND($B192&gt;0,SUM(EI$3:EI191)=0,SUM($H192:EH192)=0),$B192,0)</f>
        <v>0</v>
      </c>
      <c r="EJ192">
        <f ca="1">IF(AND($B192&gt;0,SUM(EJ$3:EJ191)=0,SUM($H192:EI192)=0),$B192,0)</f>
        <v>0</v>
      </c>
      <c r="EK192">
        <f ca="1">IF(AND($B192&gt;0,SUM(EK$3:EK191)=0,SUM($H192:EJ192)=0),$B192,0)</f>
        <v>0</v>
      </c>
      <c r="EL192">
        <f ca="1">IF(AND($B192&gt;0,SUM(EL$3:EL191)=0,SUM($H192:EK192)=0),$B192,0)</f>
        <v>0</v>
      </c>
      <c r="EM192">
        <f ca="1">IF(AND($B192&gt;0,SUM(EM$3:EM191)=0,SUM($H192:EL192)=0),$B192,0)</f>
        <v>0</v>
      </c>
      <c r="EN192">
        <f ca="1">IF(AND($B192&gt;0,SUM(EN$3:EN191)=0,SUM($H192:EM192)=0),$B192,0)</f>
        <v>0</v>
      </c>
      <c r="EO192">
        <f ca="1">IF(AND($B192&gt;0,SUM(EO$3:EO191)=0,SUM($H192:EN192)=0),$B192,0)</f>
        <v>0</v>
      </c>
      <c r="EP192">
        <f ca="1">IF(AND($B192&gt;0,SUM(EP$3:EP191)=0,SUM($H192:EO192)=0),$B192,0)</f>
        <v>0</v>
      </c>
      <c r="EQ192">
        <f ca="1">IF(AND($B192&gt;0,SUM(EQ$3:EQ191)=0,SUM($H192:EP192)=0),$B192,0)</f>
        <v>0</v>
      </c>
      <c r="ER192">
        <f ca="1">IF(AND($B192&gt;0,SUM(ER$3:ER191)=0,SUM($H192:EQ192)=0),$B192,0)</f>
        <v>0</v>
      </c>
      <c r="ES192">
        <f ca="1">IF(AND($B192&gt;0,SUM(ES$3:ES191)=0,SUM($H192:ER192)=0),$B192,0)</f>
        <v>0</v>
      </c>
      <c r="ET192">
        <f ca="1">IF(AND($B192&gt;0,SUM(ET$3:ET191)=0,SUM($H192:ES192)=0),$B192,0)</f>
        <v>0</v>
      </c>
      <c r="EU192">
        <f ca="1">IF(AND($B192&gt;0,SUM(EU$3:EU191)=0,SUM($H192:ET192)=0),$B192,0)</f>
        <v>0</v>
      </c>
      <c r="EV192">
        <f ca="1">IF(AND($B192&gt;0,SUM(EV$3:EV191)=0,SUM($H192:EU192)=0),$B192,0)</f>
        <v>0</v>
      </c>
      <c r="EW192">
        <f ca="1">IF(AND($B192&gt;0,SUM(EW$3:EW191)=0,SUM($H192:EV192)=0),$B192,0)</f>
        <v>0</v>
      </c>
      <c r="EX192">
        <f ca="1">IF(AND($B192&gt;0,SUM(EX$3:EX191)=0,SUM($H192:EW192)=0),$B192,0)</f>
        <v>0</v>
      </c>
      <c r="EY192">
        <f ca="1">IF(AND($B192&gt;0,SUM(EY$3:EY191)=0,SUM($H192:EX192)=0),$B192,0)</f>
        <v>0</v>
      </c>
      <c r="EZ192">
        <f ca="1">IF(AND($B192&gt;0,SUM(EZ$3:EZ191)=0,SUM($H192:EY192)=0),$B192,0)</f>
        <v>0</v>
      </c>
      <c r="FA192">
        <f ca="1">IF(AND($B192&gt;0,SUM(FA$3:FA191)=0,SUM($H192:EZ192)=0),$B192,0)</f>
        <v>0</v>
      </c>
      <c r="FB192">
        <f ca="1">IF(AND($B192&gt;0,SUM(FB$3:FB191)=0,SUM($H192:FA192)=0),$B192,0)</f>
        <v>0</v>
      </c>
      <c r="FC192">
        <f ca="1">IF(AND($B192&gt;0,SUM(FC$3:FC191)=0,SUM($H192:FB192)=0),$B192,0)</f>
        <v>0</v>
      </c>
      <c r="FD192">
        <f ca="1">IF(AND($B192&gt;0,SUM(FD$3:FD191)=0,SUM($H192:FC192)=0),$B192,0)</f>
        <v>0</v>
      </c>
      <c r="FE192">
        <f ca="1">IF(AND($B192&gt;0,SUM(FE$3:FE191)=0,SUM($H192:FD192)=0),$B192,0)</f>
        <v>0</v>
      </c>
      <c r="FF192">
        <f ca="1">IF(AND($B192&gt;0,SUM(FF$3:FF191)=0,SUM($H192:FE192)=0),$B192,0)</f>
        <v>0</v>
      </c>
      <c r="FG192">
        <f ca="1">IF(AND($B192&gt;0,SUM(FG$3:FG191)=0,SUM($H192:FF192)=0),$B192,0)</f>
        <v>0</v>
      </c>
      <c r="FH192">
        <f ca="1">IF(AND($B192&gt;0,SUM(FH$3:FH191)=0,SUM($H192:FG192)=0),$B192,0)</f>
        <v>0</v>
      </c>
      <c r="FI192">
        <f ca="1">IF(AND($B192&gt;0,SUM(FI$3:FI191)=0,SUM($H192:FH192)=0),$B192,0)</f>
        <v>0</v>
      </c>
      <c r="FJ192">
        <f ca="1">IF(AND($B192&gt;0,SUM(FJ$3:FJ191)=0,SUM($H192:FI192)=0),$B192,0)</f>
        <v>0</v>
      </c>
      <c r="FK192">
        <f ca="1">IF(AND($B192&gt;0,SUM(FK$3:FK191)=0,SUM($H192:FJ192)=0),$B192,0)</f>
        <v>0</v>
      </c>
      <c r="FL192">
        <f ca="1">IF(AND($B192&gt;0,SUM(FL$3:FL191)=0,SUM($H192:FK192)=0),$B192,0)</f>
        <v>0</v>
      </c>
      <c r="FM192">
        <f ca="1">IF(AND($B192&gt;0,SUM(FM$3:FM191)=0,SUM($H192:FL192)=0),$B192,0)</f>
        <v>0</v>
      </c>
      <c r="FN192">
        <f ca="1">IF(AND($B192&gt;0,SUM(FN$3:FN191)=0,SUM($H192:FM192)=0),$B192,0)</f>
        <v>0</v>
      </c>
      <c r="FS192" s="67" t="str">
        <f ca="1">ValintaohjelmaCentral!$C68</f>
        <v>0</v>
      </c>
      <c r="FT192" s="352"/>
      <c r="FU192" s="353"/>
      <c r="FV192" s="374">
        <f ca="1">ValintaohjelmaCentral!$G68</f>
        <v>0</v>
      </c>
      <c r="FY192" s="67" t="str">
        <f ca="1">ValintaohjelmaCentral!$C68</f>
        <v>0</v>
      </c>
      <c r="FZ192" s="352"/>
      <c r="GA192" s="353"/>
      <c r="GB192" s="374">
        <f ca="1">ValintaohjelmaCentral!$G68</f>
        <v>0</v>
      </c>
      <c r="GE192" s="67" t="str">
        <f ca="1">ValintaohjelmaCentral!$C68</f>
        <v>0</v>
      </c>
      <c r="GF192" s="352"/>
      <c r="GG192" s="353"/>
      <c r="GH192" s="374">
        <f ca="1">ValintaohjelmaCentral!$G68</f>
        <v>0</v>
      </c>
    </row>
    <row r="193" spans="1:190" ht="15.75" hidden="1" thickBot="1" x14ac:dyDescent="0.3">
      <c r="A193">
        <v>193</v>
      </c>
      <c r="C193" s="240" t="str">
        <f t="shared" ca="1" si="29"/>
        <v>0</v>
      </c>
      <c r="D193" s="240">
        <f t="shared" ca="1" si="29"/>
        <v>0</v>
      </c>
      <c r="E193" s="240">
        <f t="shared" ca="1" si="29"/>
        <v>0</v>
      </c>
      <c r="F193" s="240">
        <f t="shared" ca="1" si="29"/>
        <v>0</v>
      </c>
      <c r="G193" s="47" t="e">
        <f>INDEX($I$2:$FN$2,ROWS(G$2:G193))</f>
        <v>#REF!</v>
      </c>
      <c r="H193">
        <v>0</v>
      </c>
      <c r="I193">
        <f ca="1">IF(AND($B193&gt;0,SUM(I$3:I192)=0,SUM($H193:H193)=0),$B193,0)</f>
        <v>0</v>
      </c>
      <c r="J193">
        <f ca="1">IF(AND($B193&gt;0,SUM(J$3:J192)=0,SUM($H193:I193)=0),$B193,0)</f>
        <v>0</v>
      </c>
      <c r="K193">
        <f ca="1">IF(AND($B193&gt;0,SUM(K$3:K192)=0,SUM($H193:J193)=0),$B193,0)</f>
        <v>0</v>
      </c>
      <c r="L193">
        <f ca="1">IF(AND($B193&gt;0,SUM(L$3:L192)=0,SUM($H193:K193)=0),$B193,0)</f>
        <v>0</v>
      </c>
      <c r="M193">
        <f ca="1">IF(AND($B193&gt;0,SUM(M$3:M192)=0,SUM($H193:L193)=0),$B193,0)</f>
        <v>0</v>
      </c>
      <c r="N193">
        <f ca="1">IF(AND($B193&gt;0,SUM(N$3:N192)=0,SUM($H193:M193)=0),$B193,0)</f>
        <v>0</v>
      </c>
      <c r="O193">
        <f ca="1">IF(AND($B193&gt;0,SUM(O$3:O192)=0,SUM($H193:N193)=0),$B193,0)</f>
        <v>0</v>
      </c>
      <c r="P193">
        <f ca="1">IF(AND($B193&gt;0,SUM(P$3:P192)=0,SUM($H193:O193)=0),$B193,0)</f>
        <v>0</v>
      </c>
      <c r="Q193">
        <f ca="1">IF(AND($B193&gt;0,SUM(Q$3:Q192)=0,SUM($H193:P193)=0),$B193,0)</f>
        <v>0</v>
      </c>
      <c r="R193">
        <f ca="1">IF(AND($B193&gt;0,SUM(R$3:R192)=0,SUM($H193:Q193)=0),$B193,0)</f>
        <v>0</v>
      </c>
      <c r="S193">
        <f ca="1">IF(AND($B193&gt;0,SUM(S$3:S192)=0,SUM($H193:R193)=0),$B193,0)</f>
        <v>0</v>
      </c>
      <c r="T193">
        <f ca="1">IF(AND($B193&gt;0,SUM(T$3:T192)=0,SUM($H193:S193)=0),$B193,0)</f>
        <v>0</v>
      </c>
      <c r="U193">
        <f ca="1">IF(AND($B193&gt;0,SUM(U$3:U192)=0,SUM($H193:T193)=0),$B193,0)</f>
        <v>0</v>
      </c>
      <c r="V193">
        <f ca="1">IF(AND($B193&gt;0,SUM(V$3:V192)=0,SUM($H193:U193)=0),$B193,0)</f>
        <v>0</v>
      </c>
      <c r="W193">
        <f ca="1">IF(AND($B193&gt;0,SUM(W$3:W192)=0,SUM($H193:V193)=0),$B193,0)</f>
        <v>0</v>
      </c>
      <c r="X193">
        <f ca="1">IF(AND($B193&gt;0,SUM(X$3:X192)=0,SUM($H193:W193)=0),$B193,0)</f>
        <v>0</v>
      </c>
      <c r="Y193">
        <f ca="1">IF(AND($B193&gt;0,SUM(Y$3:Y192)=0,SUM($H193:X193)=0),$B193,0)</f>
        <v>0</v>
      </c>
      <c r="Z193">
        <f ca="1">IF(AND($B193&gt;0,SUM(Z$3:Z192)=0,SUM($H193:Y193)=0),$B193,0)</f>
        <v>0</v>
      </c>
      <c r="AA193">
        <f ca="1">IF(AND($B193&gt;0,SUM(AA$3:AA192)=0,SUM($H193:Z193)=0),$B193,0)</f>
        <v>0</v>
      </c>
      <c r="AB193">
        <f ca="1">IF(AND($B193&gt;0,SUM(AB$3:AB192)=0,SUM($H193:AA193)=0),$B193,0)</f>
        <v>0</v>
      </c>
      <c r="AC193">
        <f ca="1">IF(AND($B193&gt;0,SUM(AC$3:AC192)=0,SUM($H193:AB193)=0),$B193,0)</f>
        <v>0</v>
      </c>
      <c r="AD193">
        <f ca="1">IF(AND($B193&gt;0,SUM(AD$3:AD192)=0,SUM($H193:AC193)=0),$B193,0)</f>
        <v>0</v>
      </c>
      <c r="AE193">
        <f ca="1">IF(AND($B193&gt;0,SUM(AE$3:AE192)=0,SUM($H193:AD193)=0),$B193,0)</f>
        <v>0</v>
      </c>
      <c r="AF193">
        <f ca="1">IF(AND($B193&gt;0,SUM(AF$3:AF192)=0,SUM($H193:AE193)=0),$B193,0)</f>
        <v>0</v>
      </c>
      <c r="AG193">
        <f ca="1">IF(AND($B193&gt;0,SUM(AG$3:AG192)=0,SUM($H193:AF193)=0),$B193,0)</f>
        <v>0</v>
      </c>
      <c r="AH193">
        <f ca="1">IF(AND($B193&gt;0,SUM(AH$3:AH192)=0,SUM($H193:AG193)=0),$B193,0)</f>
        <v>0</v>
      </c>
      <c r="AI193">
        <f ca="1">IF(AND($B193&gt;0,SUM(AI$3:AI192)=0,SUM($H193:AH193)=0),$B193,0)</f>
        <v>0</v>
      </c>
      <c r="AJ193">
        <f ca="1">IF(AND($B193&gt;0,SUM(AJ$3:AJ192)=0,SUM($H193:AI193)=0),$B193,0)</f>
        <v>0</v>
      </c>
      <c r="AK193">
        <f ca="1">IF(AND($B193&gt;0,SUM(AK$3:AK192)=0,SUM($H193:AJ193)=0),$B193,0)</f>
        <v>0</v>
      </c>
      <c r="AL193">
        <f ca="1">IF(AND($B193&gt;0,SUM(AL$3:AL192)=0,SUM($H193:AK193)=0),$B193,0)</f>
        <v>0</v>
      </c>
      <c r="AM193">
        <f ca="1">IF(AND($B193&gt;0,SUM(AM$3:AM192)=0,SUM($H193:AL193)=0),$B193,0)</f>
        <v>0</v>
      </c>
      <c r="AN193">
        <f ca="1">IF(AND($B193&gt;0,SUM(AN$3:AN192)=0,SUM($H193:AM193)=0),$B193,0)</f>
        <v>0</v>
      </c>
      <c r="AO193">
        <f ca="1">IF(AND($B193&gt;0,SUM(AO$3:AO192)=0,SUM($H193:AN193)=0),$B193,0)</f>
        <v>0</v>
      </c>
      <c r="AP193">
        <f ca="1">IF(AND($B193&gt;0,SUM(AP$3:AP192)=0,SUM($H193:AO193)=0),$B193,0)</f>
        <v>0</v>
      </c>
      <c r="AQ193">
        <f ca="1">IF(AND($B193&gt;0,SUM(AQ$3:AQ192)=0,SUM($H193:AP193)=0),$B193,0)</f>
        <v>0</v>
      </c>
      <c r="AR193">
        <f ca="1">IF(AND($B193&gt;0,SUM(AR$3:AR192)=0,SUM($H193:AQ193)=0),$B193,0)</f>
        <v>0</v>
      </c>
      <c r="AS193">
        <f ca="1">IF(AND($B193&gt;0,SUM(AS$3:AS192)=0,SUM($H193:AR193)=0),$B193,0)</f>
        <v>0</v>
      </c>
      <c r="AT193">
        <f ca="1">IF(AND($B193&gt;0,SUM(AT$3:AT192)=0,SUM($H193:AS193)=0),$B193,0)</f>
        <v>0</v>
      </c>
      <c r="AU193">
        <f ca="1">IF(AND($B193&gt;0,SUM(AU$3:AU192)=0,SUM($H193:AT193)=0),$B193,0)</f>
        <v>0</v>
      </c>
      <c r="AV193">
        <f ca="1">IF(AND($B193&gt;0,SUM(AV$3:AV192)=0,SUM($H193:AU193)=0),$B193,0)</f>
        <v>0</v>
      </c>
      <c r="AW193">
        <f ca="1">IF(AND($B193&gt;0,SUM(AW$3:AW192)=0,SUM($H193:AV193)=0),$B193,0)</f>
        <v>0</v>
      </c>
      <c r="AX193">
        <f ca="1">IF(AND($B193&gt;0,SUM(AX$3:AX192)=0,SUM($H193:AW193)=0),$B193,0)</f>
        <v>0</v>
      </c>
      <c r="AY193">
        <f ca="1">IF(AND($B193&gt;0,SUM(AY$3:AY192)=0,SUM($H193:AX193)=0),$B193,0)</f>
        <v>0</v>
      </c>
      <c r="AZ193">
        <f ca="1">IF(AND($B193&gt;0,SUM(AZ$3:AZ192)=0,SUM($H193:AY193)=0),$B193,0)</f>
        <v>0</v>
      </c>
      <c r="BA193">
        <f ca="1">IF(AND($B193&gt;0,SUM(BA$3:BA192)=0,SUM($H193:AZ193)=0),$B193,0)</f>
        <v>0</v>
      </c>
      <c r="BB193">
        <f ca="1">IF(AND($B193&gt;0,SUM(BB$3:BB192)=0,SUM($H193:BA193)=0),$B193,0)</f>
        <v>0</v>
      </c>
      <c r="BC193">
        <f ca="1">IF(AND($B193&gt;0,SUM(BC$3:BC192)=0,SUM($H193:BB193)=0),$B193,0)</f>
        <v>0</v>
      </c>
      <c r="BD193">
        <f ca="1">IF(AND($B193&gt;0,SUM(BD$3:BD192)=0,SUM($H193:BC193)=0),$B193,0)</f>
        <v>0</v>
      </c>
      <c r="BE193">
        <f ca="1">IF(AND($B193&gt;0,SUM(BE$3:BE192)=0,SUM($H193:BD193)=0),$B193,0)</f>
        <v>0</v>
      </c>
      <c r="BF193">
        <f ca="1">IF(AND($B193&gt;0,SUM(BF$3:BF192)=0,SUM($H193:BE193)=0),$B193,0)</f>
        <v>0</v>
      </c>
      <c r="BG193">
        <f ca="1">IF(AND($B193&gt;0,SUM(BG$3:BG192)=0,SUM($H193:BF193)=0),$B193,0)</f>
        <v>0</v>
      </c>
      <c r="BH193">
        <f ca="1">IF(AND($B193&gt;0,SUM(BH$3:BH192)=0,SUM($H193:BG193)=0),$B193,0)</f>
        <v>0</v>
      </c>
      <c r="BI193">
        <f ca="1">IF(AND($B193&gt;0,SUM(BI$3:BI192)=0,SUM($H193:BH193)=0),$B193,0)</f>
        <v>0</v>
      </c>
      <c r="BJ193">
        <f ca="1">IF(AND($B193&gt;0,SUM(BJ$3:BJ192)=0,SUM($H193:BI193)=0),$B193,0)</f>
        <v>0</v>
      </c>
      <c r="BK193">
        <f ca="1">IF(AND($B193&gt;0,SUM(BK$3:BK192)=0,SUM($H193:BJ193)=0),$B193,0)</f>
        <v>0</v>
      </c>
      <c r="BL193">
        <f ca="1">IF(AND($B193&gt;0,SUM(BL$3:BL192)=0,SUM($H193:BK193)=0),$B193,0)</f>
        <v>0</v>
      </c>
      <c r="BM193">
        <f ca="1">IF(AND($B193&gt;0,SUM(BM$3:BM192)=0,SUM($H193:BL193)=0),$B193,0)</f>
        <v>0</v>
      </c>
      <c r="BN193">
        <f ca="1">IF(AND($B193&gt;0,SUM(BN$3:BN192)=0,SUM($H193:BM193)=0),$B193,0)</f>
        <v>0</v>
      </c>
      <c r="BO193">
        <f ca="1">IF(AND($B193&gt;0,SUM(BO$3:BO192)=0,SUM($H193:BN193)=0),$B193,0)</f>
        <v>0</v>
      </c>
      <c r="BP193">
        <f ca="1">IF(AND($B193&gt;0,SUM(BP$3:BP192)=0,SUM($H193:BO193)=0),$B193,0)</f>
        <v>0</v>
      </c>
      <c r="BQ193">
        <f ca="1">IF(AND($B193&gt;0,SUM(BQ$3:BQ192)=0,SUM($H193:BP193)=0),$B193,0)</f>
        <v>0</v>
      </c>
      <c r="BR193">
        <f ca="1">IF(AND($B193&gt;0,SUM(BR$3:BR192)=0,SUM($H193:BQ193)=0),$B193,0)</f>
        <v>0</v>
      </c>
      <c r="BS193">
        <f ca="1">IF(AND($B193&gt;0,SUM(BS$3:BS192)=0,SUM($H193:BR193)=0),$B193,0)</f>
        <v>0</v>
      </c>
      <c r="BT193">
        <f ca="1">IF(AND($B193&gt;0,SUM(BT$3:BT192)=0,SUM($H193:BS193)=0),$B193,0)</f>
        <v>0</v>
      </c>
      <c r="BU193">
        <f ca="1">IF(AND($B193&gt;0,SUM(BU$3:BU192)=0,SUM($H193:BT193)=0),$B193,0)</f>
        <v>0</v>
      </c>
      <c r="BV193">
        <f ca="1">IF(AND($B193&gt;0,SUM(BV$3:BV192)=0,SUM($H193:BU193)=0),$B193,0)</f>
        <v>0</v>
      </c>
      <c r="BW193">
        <f ca="1">IF(AND($B193&gt;0,SUM(BW$3:BW192)=0,SUM($H193:BV193)=0),$B193,0)</f>
        <v>0</v>
      </c>
      <c r="BX193">
        <f ca="1">IF(AND($B193&gt;0,SUM(BX$3:BX192)=0,SUM($H193:BW193)=0),$B193,0)</f>
        <v>0</v>
      </c>
      <c r="BY193">
        <f ca="1">IF(AND($B193&gt;0,SUM(BY$3:BY192)=0,SUM($H193:BX193)=0),$B193,0)</f>
        <v>0</v>
      </c>
      <c r="BZ193">
        <f ca="1">IF(AND($B193&gt;0,SUM(BZ$3:BZ192)=0,SUM($H193:BY193)=0),$B193,0)</f>
        <v>0</v>
      </c>
      <c r="CA193">
        <f ca="1">IF(AND($B193&gt;0,SUM(CA$3:CA192)=0,SUM($H193:BZ193)=0),$B193,0)</f>
        <v>0</v>
      </c>
      <c r="CB193">
        <f ca="1">IF(AND($B193&gt;0,SUM(CB$3:CB192)=0,SUM($H193:CA193)=0),$B193,0)</f>
        <v>0</v>
      </c>
      <c r="CC193">
        <f ca="1">IF(AND($B193&gt;0,SUM(CC$3:CC192)=0,SUM($H193:CB193)=0),$B193,0)</f>
        <v>0</v>
      </c>
      <c r="CD193">
        <f ca="1">IF(AND($B193&gt;0,SUM(CD$3:CD192)=0,SUM($H193:CC193)=0),$B193,0)</f>
        <v>0</v>
      </c>
      <c r="CE193">
        <f ca="1">IF(AND($B193&gt;0,SUM(CE$3:CE192)=0,SUM($H193:CD193)=0),$B193,0)</f>
        <v>0</v>
      </c>
      <c r="CF193">
        <f ca="1">IF(AND($B193&gt;0,SUM(CF$3:CF192)=0,SUM($H193:CE193)=0),$B193,0)</f>
        <v>0</v>
      </c>
      <c r="CG193">
        <f ca="1">IF(AND($B193&gt;0,SUM(CG$3:CG192)=0,SUM($H193:CF193)=0),$B193,0)</f>
        <v>0</v>
      </c>
      <c r="CH193">
        <f ca="1">IF(AND($B193&gt;0,SUM(CH$3:CH192)=0,SUM($H193:CG193)=0),$B193,0)</f>
        <v>0</v>
      </c>
      <c r="CI193">
        <f ca="1">IF(AND($B193&gt;0,SUM(CI$3:CI192)=0,SUM($H193:CH193)=0),$B193,0)</f>
        <v>0</v>
      </c>
      <c r="CJ193">
        <f ca="1">IF(AND($B193&gt;0,SUM(CJ$3:CJ192)=0,SUM($H193:CI193)=0),$B193,0)</f>
        <v>0</v>
      </c>
      <c r="CK193">
        <f ca="1">IF(AND($B193&gt;0,SUM(CK$3:CK192)=0,SUM($H193:CJ193)=0),$B193,0)</f>
        <v>0</v>
      </c>
      <c r="CL193">
        <f ca="1">IF(AND($B193&gt;0,SUM(CL$3:CL192)=0,SUM($H193:CK193)=0),$B193,0)</f>
        <v>0</v>
      </c>
      <c r="CM193">
        <f ca="1">IF(AND($B193&gt;0,SUM(CM$3:CM192)=0,SUM($H193:CL193)=0),$B193,0)</f>
        <v>0</v>
      </c>
      <c r="CN193">
        <f ca="1">IF(AND($B193&gt;0,SUM(CN$3:CN192)=0,SUM($H193:CM193)=0),$B193,0)</f>
        <v>0</v>
      </c>
      <c r="CO193">
        <f ca="1">IF(AND($B193&gt;0,SUM(CO$3:CO192)=0,SUM($H193:CN193)=0),$B193,0)</f>
        <v>0</v>
      </c>
      <c r="CP193">
        <f ca="1">IF(AND($B193&gt;0,SUM(CP$3:CP192)=0,SUM($H193:CO193)=0),$B193,0)</f>
        <v>0</v>
      </c>
      <c r="CQ193">
        <f ca="1">IF(AND($B193&gt;0,SUM(CQ$3:CQ192)=0,SUM($H193:CP193)=0),$B193,0)</f>
        <v>0</v>
      </c>
      <c r="CR193">
        <f ca="1">IF(AND($B193&gt;0,SUM(CR$3:CR192)=0,SUM($H193:CQ193)=0),$B193,0)</f>
        <v>0</v>
      </c>
      <c r="CS193">
        <f ca="1">IF(AND($B193&gt;0,SUM(CS$3:CS192)=0,SUM($H193:CR193)=0),$B193,0)</f>
        <v>0</v>
      </c>
      <c r="CT193">
        <f ca="1">IF(AND($B193&gt;0,SUM(CT$3:CT192)=0,SUM($H193:CS193)=0),$B193,0)</f>
        <v>0</v>
      </c>
      <c r="CU193">
        <f ca="1">IF(AND($B193&gt;0,SUM(CU$3:CU192)=0,SUM($H193:CT193)=0),$B193,0)</f>
        <v>0</v>
      </c>
      <c r="CV193">
        <f ca="1">IF(AND($B193&gt;0,SUM(CV$3:CV192)=0,SUM($H193:CU193)=0),$B193,0)</f>
        <v>0</v>
      </c>
      <c r="CW193">
        <f ca="1">IF(AND($B193&gt;0,SUM(CW$3:CW192)=0,SUM($H193:CV193)=0),$B193,0)</f>
        <v>0</v>
      </c>
      <c r="CX193">
        <f ca="1">IF(AND($B193&gt;0,SUM(CX$3:CX192)=0,SUM($H193:CW193)=0),$B193,0)</f>
        <v>0</v>
      </c>
      <c r="CY193">
        <f ca="1">IF(AND($B193&gt;0,SUM(CY$3:CY192)=0,SUM($H193:CX193)=0),$B193,0)</f>
        <v>0</v>
      </c>
      <c r="CZ193">
        <f ca="1">IF(AND($B193&gt;0,SUM(CZ$3:CZ192)=0,SUM($H193:CY193)=0),$B193,0)</f>
        <v>0</v>
      </c>
      <c r="DA193">
        <f ca="1">IF(AND($B193&gt;0,SUM(DA$3:DA192)=0,SUM($H193:CZ193)=0),$B193,0)</f>
        <v>0</v>
      </c>
      <c r="DB193">
        <f ca="1">IF(AND($B193&gt;0,SUM(DB$3:DB192)=0,SUM($H193:DA193)=0),$B193,0)</f>
        <v>0</v>
      </c>
      <c r="DC193">
        <f ca="1">IF(AND($B193&gt;0,SUM(DC$3:DC192)=0,SUM($H193:DB193)=0),$B193,0)</f>
        <v>0</v>
      </c>
      <c r="DD193">
        <f ca="1">IF(AND($B193&gt;0,SUM(DD$3:DD192)=0,SUM($H193:DC193)=0),$B193,0)</f>
        <v>0</v>
      </c>
      <c r="DE193">
        <f ca="1">IF(AND($B193&gt;0,SUM(DE$3:DE192)=0,SUM($H193:DD193)=0),$B193,0)</f>
        <v>0</v>
      </c>
      <c r="DF193">
        <f ca="1">IF(AND($B193&gt;0,SUM(DF$3:DF192)=0,SUM($H193:DE193)=0),$B193,0)</f>
        <v>0</v>
      </c>
      <c r="DG193">
        <f ca="1">IF(AND($B193&gt;0,SUM(DG$3:DG192)=0,SUM($H193:DF193)=0),$B193,0)</f>
        <v>0</v>
      </c>
      <c r="DH193">
        <f ca="1">IF(AND($B193&gt;0,SUM(DH$3:DH192)=0,SUM($H193:DG193)=0),$B193,0)</f>
        <v>0</v>
      </c>
      <c r="DI193">
        <f ca="1">IF(AND($B193&gt;0,SUM(DI$3:DI192)=0,SUM($H193:DH193)=0),$B193,0)</f>
        <v>0</v>
      </c>
      <c r="DJ193">
        <f ca="1">IF(AND($B193&gt;0,SUM(DJ$3:DJ192)=0,SUM($H193:DI193)=0),$B193,0)</f>
        <v>0</v>
      </c>
      <c r="DK193">
        <f ca="1">IF(AND($B193&gt;0,SUM(DK$3:DK192)=0,SUM($H193:DJ193)=0),$B193,0)</f>
        <v>0</v>
      </c>
      <c r="DL193">
        <f ca="1">IF(AND($B193&gt;0,SUM(DL$3:DL192)=0,SUM($H193:DK193)=0),$B193,0)</f>
        <v>0</v>
      </c>
      <c r="DM193">
        <f ca="1">IF(AND($B193&gt;0,SUM(DM$3:DM192)=0,SUM($H193:DL193)=0),$B193,0)</f>
        <v>0</v>
      </c>
      <c r="DN193">
        <f ca="1">IF(AND($B193&gt;0,SUM(DN$3:DN192)=0,SUM($H193:DM193)=0),$B193,0)</f>
        <v>0</v>
      </c>
      <c r="DO193">
        <f ca="1">IF(AND($B193&gt;0,SUM(DO$3:DO192)=0,SUM($H193:DN193)=0),$B193,0)</f>
        <v>0</v>
      </c>
      <c r="DP193">
        <f ca="1">IF(AND($B193&gt;0,SUM(DP$3:DP192)=0,SUM($H193:DO193)=0),$B193,0)</f>
        <v>0</v>
      </c>
      <c r="DQ193">
        <f ca="1">IF(AND($B193&gt;0,SUM(DQ$3:DQ192)=0,SUM($H193:DP193)=0),$B193,0)</f>
        <v>0</v>
      </c>
      <c r="DR193">
        <f ca="1">IF(AND($B193&gt;0,SUM(DR$3:DR192)=0,SUM($H193:DQ193)=0),$B193,0)</f>
        <v>0</v>
      </c>
      <c r="DS193">
        <f ca="1">IF(AND($B193&gt;0,SUM(DS$3:DS192)=0,SUM($H193:DR193)=0),$B193,0)</f>
        <v>0</v>
      </c>
      <c r="DT193">
        <f ca="1">IF(AND($B193&gt;0,SUM(DT$3:DT192)=0,SUM($H193:DS193)=0),$B193,0)</f>
        <v>0</v>
      </c>
      <c r="DU193">
        <f ca="1">IF(AND($B193&gt;0,SUM(DU$3:DU192)=0,SUM($H193:DT193)=0),$B193,0)</f>
        <v>0</v>
      </c>
      <c r="DV193">
        <f ca="1">IF(AND($B193&gt;0,SUM(DV$3:DV192)=0,SUM($H193:DU193)=0),$B193,0)</f>
        <v>0</v>
      </c>
      <c r="DW193">
        <f ca="1">IF(AND($B193&gt;0,SUM(DW$3:DW192)=0,SUM($H193:DV193)=0),$B193,0)</f>
        <v>0</v>
      </c>
      <c r="DX193">
        <f ca="1">IF(AND($B193&gt;0,SUM(DX$3:DX192)=0,SUM($H193:DW193)=0),$B193,0)</f>
        <v>0</v>
      </c>
      <c r="DY193">
        <f ca="1">IF(AND($B193&gt;0,SUM(DY$3:DY192)=0,SUM($H193:DX193)=0),$B193,0)</f>
        <v>0</v>
      </c>
      <c r="DZ193">
        <f ca="1">IF(AND($B193&gt;0,SUM(DZ$3:DZ192)=0,SUM($H193:DY193)=0),$B193,0)</f>
        <v>0</v>
      </c>
      <c r="EA193">
        <f ca="1">IF(AND($B193&gt;0,SUM(EA$3:EA192)=0,SUM($H193:DZ193)=0),$B193,0)</f>
        <v>0</v>
      </c>
      <c r="EB193">
        <f ca="1">IF(AND($B193&gt;0,SUM(EB$3:EB192)=0,SUM($H193:EA193)=0),$B193,0)</f>
        <v>0</v>
      </c>
      <c r="EC193">
        <f ca="1">IF(AND($B193&gt;0,SUM(EC$3:EC192)=0,SUM($H193:EB193)=0),$B193,0)</f>
        <v>0</v>
      </c>
      <c r="ED193">
        <f ca="1">IF(AND($B193&gt;0,SUM(ED$3:ED192)=0,SUM($H193:EC193)=0),$B193,0)</f>
        <v>0</v>
      </c>
      <c r="EE193">
        <f ca="1">IF(AND($B193&gt;0,SUM(EE$3:EE192)=0,SUM($H193:ED193)=0),$B193,0)</f>
        <v>0</v>
      </c>
      <c r="EF193">
        <f ca="1">IF(AND($B193&gt;0,SUM(EF$3:EF192)=0,SUM($H193:EE193)=0),$B193,0)</f>
        <v>0</v>
      </c>
      <c r="EG193">
        <f ca="1">IF(AND($B193&gt;0,SUM(EG$3:EG192)=0,SUM($H193:EF193)=0),$B193,0)</f>
        <v>0</v>
      </c>
      <c r="EH193">
        <f ca="1">IF(AND($B193&gt;0,SUM(EH$3:EH192)=0,SUM($H193:EG193)=0),$B193,0)</f>
        <v>0</v>
      </c>
      <c r="EI193">
        <f ca="1">IF(AND($B193&gt;0,SUM(EI$3:EI192)=0,SUM($H193:EH193)=0),$B193,0)</f>
        <v>0</v>
      </c>
      <c r="EJ193">
        <f ca="1">IF(AND($B193&gt;0,SUM(EJ$3:EJ192)=0,SUM($H193:EI193)=0),$B193,0)</f>
        <v>0</v>
      </c>
      <c r="EK193">
        <f ca="1">IF(AND($B193&gt;0,SUM(EK$3:EK192)=0,SUM($H193:EJ193)=0),$B193,0)</f>
        <v>0</v>
      </c>
      <c r="EL193">
        <f ca="1">IF(AND($B193&gt;0,SUM(EL$3:EL192)=0,SUM($H193:EK193)=0),$B193,0)</f>
        <v>0</v>
      </c>
      <c r="EM193">
        <f ca="1">IF(AND($B193&gt;0,SUM(EM$3:EM192)=0,SUM($H193:EL193)=0),$B193,0)</f>
        <v>0</v>
      </c>
      <c r="EN193">
        <f ca="1">IF(AND($B193&gt;0,SUM(EN$3:EN192)=0,SUM($H193:EM193)=0),$B193,0)</f>
        <v>0</v>
      </c>
      <c r="EO193">
        <f ca="1">IF(AND($B193&gt;0,SUM(EO$3:EO192)=0,SUM($H193:EN193)=0),$B193,0)</f>
        <v>0</v>
      </c>
      <c r="EP193">
        <f ca="1">IF(AND($B193&gt;0,SUM(EP$3:EP192)=0,SUM($H193:EO193)=0),$B193,0)</f>
        <v>0</v>
      </c>
      <c r="EQ193">
        <f ca="1">IF(AND($B193&gt;0,SUM(EQ$3:EQ192)=0,SUM($H193:EP193)=0),$B193,0)</f>
        <v>0</v>
      </c>
      <c r="ER193">
        <f ca="1">IF(AND($B193&gt;0,SUM(ER$3:ER192)=0,SUM($H193:EQ193)=0),$B193,0)</f>
        <v>0</v>
      </c>
      <c r="ES193">
        <f ca="1">IF(AND($B193&gt;0,SUM(ES$3:ES192)=0,SUM($H193:ER193)=0),$B193,0)</f>
        <v>0</v>
      </c>
      <c r="ET193">
        <f ca="1">IF(AND($B193&gt;0,SUM(ET$3:ET192)=0,SUM($H193:ES193)=0),$B193,0)</f>
        <v>0</v>
      </c>
      <c r="EU193">
        <f ca="1">IF(AND($B193&gt;0,SUM(EU$3:EU192)=0,SUM($H193:ET193)=0),$B193,0)</f>
        <v>0</v>
      </c>
      <c r="EV193">
        <f ca="1">IF(AND($B193&gt;0,SUM(EV$3:EV192)=0,SUM($H193:EU193)=0),$B193,0)</f>
        <v>0</v>
      </c>
      <c r="EW193">
        <f ca="1">IF(AND($B193&gt;0,SUM(EW$3:EW192)=0,SUM($H193:EV193)=0),$B193,0)</f>
        <v>0</v>
      </c>
      <c r="EX193">
        <f ca="1">IF(AND($B193&gt;0,SUM(EX$3:EX192)=0,SUM($H193:EW193)=0),$B193,0)</f>
        <v>0</v>
      </c>
      <c r="EY193">
        <f ca="1">IF(AND($B193&gt;0,SUM(EY$3:EY192)=0,SUM($H193:EX193)=0),$B193,0)</f>
        <v>0</v>
      </c>
      <c r="EZ193">
        <f ca="1">IF(AND($B193&gt;0,SUM(EZ$3:EZ192)=0,SUM($H193:EY193)=0),$B193,0)</f>
        <v>0</v>
      </c>
      <c r="FA193">
        <f ca="1">IF(AND($B193&gt;0,SUM(FA$3:FA192)=0,SUM($H193:EZ193)=0),$B193,0)</f>
        <v>0</v>
      </c>
      <c r="FB193">
        <f ca="1">IF(AND($B193&gt;0,SUM(FB$3:FB192)=0,SUM($H193:FA193)=0),$B193,0)</f>
        <v>0</v>
      </c>
      <c r="FC193">
        <f ca="1">IF(AND($B193&gt;0,SUM(FC$3:FC192)=0,SUM($H193:FB193)=0),$B193,0)</f>
        <v>0</v>
      </c>
      <c r="FD193">
        <f ca="1">IF(AND($B193&gt;0,SUM(FD$3:FD192)=0,SUM($H193:FC193)=0),$B193,0)</f>
        <v>0</v>
      </c>
      <c r="FE193">
        <f ca="1">IF(AND($B193&gt;0,SUM(FE$3:FE192)=0,SUM($H193:FD193)=0),$B193,0)</f>
        <v>0</v>
      </c>
      <c r="FF193">
        <f ca="1">IF(AND($B193&gt;0,SUM(FF$3:FF192)=0,SUM($H193:FE193)=0),$B193,0)</f>
        <v>0</v>
      </c>
      <c r="FG193">
        <f ca="1">IF(AND($B193&gt;0,SUM(FG$3:FG192)=0,SUM($H193:FF193)=0),$B193,0)</f>
        <v>0</v>
      </c>
      <c r="FH193">
        <f ca="1">IF(AND($B193&gt;0,SUM(FH$3:FH192)=0,SUM($H193:FG193)=0),$B193,0)</f>
        <v>0</v>
      </c>
      <c r="FI193">
        <f ca="1">IF(AND($B193&gt;0,SUM(FI$3:FI192)=0,SUM($H193:FH193)=0),$B193,0)</f>
        <v>0</v>
      </c>
      <c r="FJ193">
        <f ca="1">IF(AND($B193&gt;0,SUM(FJ$3:FJ192)=0,SUM($H193:FI193)=0),$B193,0)</f>
        <v>0</v>
      </c>
      <c r="FK193">
        <f ca="1">IF(AND($B193&gt;0,SUM(FK$3:FK192)=0,SUM($H193:FJ193)=0),$B193,0)</f>
        <v>0</v>
      </c>
      <c r="FL193">
        <f ca="1">IF(AND($B193&gt;0,SUM(FL$3:FL192)=0,SUM($H193:FK193)=0),$B193,0)</f>
        <v>0</v>
      </c>
      <c r="FM193">
        <f ca="1">IF(AND($B193&gt;0,SUM(FM$3:FM192)=0,SUM($H193:FL193)=0),$B193,0)</f>
        <v>0</v>
      </c>
      <c r="FN193">
        <f ca="1">IF(AND($B193&gt;0,SUM(FN$3:FN192)=0,SUM($H193:FM193)=0),$B193,0)</f>
        <v>0</v>
      </c>
      <c r="FS193" s="67" t="str">
        <f ca="1">ValintaohjelmaCentral!$C69</f>
        <v>0</v>
      </c>
      <c r="FT193" s="352"/>
      <c r="FU193" s="353"/>
      <c r="FV193" s="374">
        <f ca="1">ValintaohjelmaCentral!$G69</f>
        <v>0</v>
      </c>
      <c r="FY193" s="67" t="str">
        <f ca="1">ValintaohjelmaCentral!$C69</f>
        <v>0</v>
      </c>
      <c r="FZ193" s="352"/>
      <c r="GA193" s="353"/>
      <c r="GB193" s="374">
        <f ca="1">ValintaohjelmaCentral!$G69</f>
        <v>0</v>
      </c>
      <c r="GE193" s="67" t="str">
        <f ca="1">ValintaohjelmaCentral!$C69</f>
        <v>0</v>
      </c>
      <c r="GF193" s="352"/>
      <c r="GG193" s="353"/>
      <c r="GH193" s="374">
        <f ca="1">ValintaohjelmaCentral!$G69</f>
        <v>0</v>
      </c>
    </row>
    <row r="194" spans="1:190" ht="15.75" hidden="1" thickBot="1" x14ac:dyDescent="0.3">
      <c r="A194">
        <v>194</v>
      </c>
      <c r="C194" s="240" t="str">
        <f t="shared" ca="1" si="29"/>
        <v>0</v>
      </c>
      <c r="D194" s="240">
        <f t="shared" ca="1" si="29"/>
        <v>0</v>
      </c>
      <c r="E194" s="240">
        <f t="shared" ca="1" si="29"/>
        <v>0</v>
      </c>
      <c r="F194" s="240" t="str">
        <f t="shared" ca="1" si="29"/>
        <v>-</v>
      </c>
      <c r="G194" s="47" t="e">
        <f>INDEX($I$2:$FN$2,ROWS(G$2:G194))</f>
        <v>#REF!</v>
      </c>
      <c r="H194">
        <v>0</v>
      </c>
      <c r="I194">
        <f ca="1">IF(AND($B194&gt;0,SUM(I$3:I193)=0,SUM($H194:H194)=0),$B194,0)</f>
        <v>0</v>
      </c>
      <c r="J194">
        <f ca="1">IF(AND($B194&gt;0,SUM(J$3:J193)=0,SUM($H194:I194)=0),$B194,0)</f>
        <v>0</v>
      </c>
      <c r="K194">
        <f ca="1">IF(AND($B194&gt;0,SUM(K$3:K193)=0,SUM($H194:J194)=0),$B194,0)</f>
        <v>0</v>
      </c>
      <c r="L194">
        <f ca="1">IF(AND($B194&gt;0,SUM(L$3:L193)=0,SUM($H194:K194)=0),$B194,0)</f>
        <v>0</v>
      </c>
      <c r="M194">
        <f ca="1">IF(AND($B194&gt;0,SUM(M$3:M193)=0,SUM($H194:L194)=0),$B194,0)</f>
        <v>0</v>
      </c>
      <c r="N194">
        <f ca="1">IF(AND($B194&gt;0,SUM(N$3:N193)=0,SUM($H194:M194)=0),$B194,0)</f>
        <v>0</v>
      </c>
      <c r="O194">
        <f ca="1">IF(AND($B194&gt;0,SUM(O$3:O193)=0,SUM($H194:N194)=0),$B194,0)</f>
        <v>0</v>
      </c>
      <c r="P194">
        <f ca="1">IF(AND($B194&gt;0,SUM(P$3:P193)=0,SUM($H194:O194)=0),$B194,0)</f>
        <v>0</v>
      </c>
      <c r="Q194">
        <f ca="1">IF(AND($B194&gt;0,SUM(Q$3:Q193)=0,SUM($H194:P194)=0),$B194,0)</f>
        <v>0</v>
      </c>
      <c r="R194">
        <f ca="1">IF(AND($B194&gt;0,SUM(R$3:R193)=0,SUM($H194:Q194)=0),$B194,0)</f>
        <v>0</v>
      </c>
      <c r="S194">
        <f ca="1">IF(AND($B194&gt;0,SUM(S$3:S193)=0,SUM($H194:R194)=0),$B194,0)</f>
        <v>0</v>
      </c>
      <c r="T194">
        <f ca="1">IF(AND($B194&gt;0,SUM(T$3:T193)=0,SUM($H194:S194)=0),$B194,0)</f>
        <v>0</v>
      </c>
      <c r="U194">
        <f ca="1">IF(AND($B194&gt;0,SUM(U$3:U193)=0,SUM($H194:T194)=0),$B194,0)</f>
        <v>0</v>
      </c>
      <c r="V194">
        <f ca="1">IF(AND($B194&gt;0,SUM(V$3:V193)=0,SUM($H194:U194)=0),$B194,0)</f>
        <v>0</v>
      </c>
      <c r="W194">
        <f ca="1">IF(AND($B194&gt;0,SUM(W$3:W193)=0,SUM($H194:V194)=0),$B194,0)</f>
        <v>0</v>
      </c>
      <c r="X194">
        <f ca="1">IF(AND($B194&gt;0,SUM(X$3:X193)=0,SUM($H194:W194)=0),$B194,0)</f>
        <v>0</v>
      </c>
      <c r="Y194">
        <f ca="1">IF(AND($B194&gt;0,SUM(Y$3:Y193)=0,SUM($H194:X194)=0),$B194,0)</f>
        <v>0</v>
      </c>
      <c r="Z194">
        <f ca="1">IF(AND($B194&gt;0,SUM(Z$3:Z193)=0,SUM($H194:Y194)=0),$B194,0)</f>
        <v>0</v>
      </c>
      <c r="AA194">
        <f ca="1">IF(AND($B194&gt;0,SUM(AA$3:AA193)=0,SUM($H194:Z194)=0),$B194,0)</f>
        <v>0</v>
      </c>
      <c r="AB194">
        <f ca="1">IF(AND($B194&gt;0,SUM(AB$3:AB193)=0,SUM($H194:AA194)=0),$B194,0)</f>
        <v>0</v>
      </c>
      <c r="AC194">
        <f ca="1">IF(AND($B194&gt;0,SUM(AC$3:AC193)=0,SUM($H194:AB194)=0),$B194,0)</f>
        <v>0</v>
      </c>
      <c r="AD194">
        <f ca="1">IF(AND($B194&gt;0,SUM(AD$3:AD193)=0,SUM($H194:AC194)=0),$B194,0)</f>
        <v>0</v>
      </c>
      <c r="AE194">
        <f ca="1">IF(AND($B194&gt;0,SUM(AE$3:AE193)=0,SUM($H194:AD194)=0),$B194,0)</f>
        <v>0</v>
      </c>
      <c r="AF194">
        <f ca="1">IF(AND($B194&gt;0,SUM(AF$3:AF193)=0,SUM($H194:AE194)=0),$B194,0)</f>
        <v>0</v>
      </c>
      <c r="AG194">
        <f ca="1">IF(AND($B194&gt;0,SUM(AG$3:AG193)=0,SUM($H194:AF194)=0),$B194,0)</f>
        <v>0</v>
      </c>
      <c r="AH194">
        <f ca="1">IF(AND($B194&gt;0,SUM(AH$3:AH193)=0,SUM($H194:AG194)=0),$B194,0)</f>
        <v>0</v>
      </c>
      <c r="AI194">
        <f ca="1">IF(AND($B194&gt;0,SUM(AI$3:AI193)=0,SUM($H194:AH194)=0),$B194,0)</f>
        <v>0</v>
      </c>
      <c r="AJ194">
        <f ca="1">IF(AND($B194&gt;0,SUM(AJ$3:AJ193)=0,SUM($H194:AI194)=0),$B194,0)</f>
        <v>0</v>
      </c>
      <c r="AK194">
        <f ca="1">IF(AND($B194&gt;0,SUM(AK$3:AK193)=0,SUM($H194:AJ194)=0),$B194,0)</f>
        <v>0</v>
      </c>
      <c r="AL194">
        <f ca="1">IF(AND($B194&gt;0,SUM(AL$3:AL193)=0,SUM($H194:AK194)=0),$B194,0)</f>
        <v>0</v>
      </c>
      <c r="AM194">
        <f ca="1">IF(AND($B194&gt;0,SUM(AM$3:AM193)=0,SUM($H194:AL194)=0),$B194,0)</f>
        <v>0</v>
      </c>
      <c r="AN194">
        <f ca="1">IF(AND($B194&gt;0,SUM(AN$3:AN193)=0,SUM($H194:AM194)=0),$B194,0)</f>
        <v>0</v>
      </c>
      <c r="AO194">
        <f ca="1">IF(AND($B194&gt;0,SUM(AO$3:AO193)=0,SUM($H194:AN194)=0),$B194,0)</f>
        <v>0</v>
      </c>
      <c r="AP194">
        <f ca="1">IF(AND($B194&gt;0,SUM(AP$3:AP193)=0,SUM($H194:AO194)=0),$B194,0)</f>
        <v>0</v>
      </c>
      <c r="AQ194">
        <f ca="1">IF(AND($B194&gt;0,SUM(AQ$3:AQ193)=0,SUM($H194:AP194)=0),$B194,0)</f>
        <v>0</v>
      </c>
      <c r="AR194">
        <f ca="1">IF(AND($B194&gt;0,SUM(AR$3:AR193)=0,SUM($H194:AQ194)=0),$B194,0)</f>
        <v>0</v>
      </c>
      <c r="AS194">
        <f ca="1">IF(AND($B194&gt;0,SUM(AS$3:AS193)=0,SUM($H194:AR194)=0),$B194,0)</f>
        <v>0</v>
      </c>
      <c r="AT194">
        <f ca="1">IF(AND($B194&gt;0,SUM(AT$3:AT193)=0,SUM($H194:AS194)=0),$B194,0)</f>
        <v>0</v>
      </c>
      <c r="AU194">
        <f ca="1">IF(AND($B194&gt;0,SUM(AU$3:AU193)=0,SUM($H194:AT194)=0),$B194,0)</f>
        <v>0</v>
      </c>
      <c r="AV194">
        <f ca="1">IF(AND($B194&gt;0,SUM(AV$3:AV193)=0,SUM($H194:AU194)=0),$B194,0)</f>
        <v>0</v>
      </c>
      <c r="AW194">
        <f ca="1">IF(AND($B194&gt;0,SUM(AW$3:AW193)=0,SUM($H194:AV194)=0),$B194,0)</f>
        <v>0</v>
      </c>
      <c r="AX194">
        <f ca="1">IF(AND($B194&gt;0,SUM(AX$3:AX193)=0,SUM($H194:AW194)=0),$B194,0)</f>
        <v>0</v>
      </c>
      <c r="AY194">
        <f ca="1">IF(AND($B194&gt;0,SUM(AY$3:AY193)=0,SUM($H194:AX194)=0),$B194,0)</f>
        <v>0</v>
      </c>
      <c r="AZ194">
        <f ca="1">IF(AND($B194&gt;0,SUM(AZ$3:AZ193)=0,SUM($H194:AY194)=0),$B194,0)</f>
        <v>0</v>
      </c>
      <c r="BA194">
        <f ca="1">IF(AND($B194&gt;0,SUM(BA$3:BA193)=0,SUM($H194:AZ194)=0),$B194,0)</f>
        <v>0</v>
      </c>
      <c r="BB194">
        <f ca="1">IF(AND($B194&gt;0,SUM(BB$3:BB193)=0,SUM($H194:BA194)=0),$B194,0)</f>
        <v>0</v>
      </c>
      <c r="BC194">
        <f ca="1">IF(AND($B194&gt;0,SUM(BC$3:BC193)=0,SUM($H194:BB194)=0),$B194,0)</f>
        <v>0</v>
      </c>
      <c r="BD194">
        <f ca="1">IF(AND($B194&gt;0,SUM(BD$3:BD193)=0,SUM($H194:BC194)=0),$B194,0)</f>
        <v>0</v>
      </c>
      <c r="BE194">
        <f ca="1">IF(AND($B194&gt;0,SUM(BE$3:BE193)=0,SUM($H194:BD194)=0),$B194,0)</f>
        <v>0</v>
      </c>
      <c r="BF194">
        <f ca="1">IF(AND($B194&gt;0,SUM(BF$3:BF193)=0,SUM($H194:BE194)=0),$B194,0)</f>
        <v>0</v>
      </c>
      <c r="BG194">
        <f ca="1">IF(AND($B194&gt;0,SUM(BG$3:BG193)=0,SUM($H194:BF194)=0),$B194,0)</f>
        <v>0</v>
      </c>
      <c r="BH194">
        <f ca="1">IF(AND($B194&gt;0,SUM(BH$3:BH193)=0,SUM($H194:BG194)=0),$B194,0)</f>
        <v>0</v>
      </c>
      <c r="BI194">
        <f ca="1">IF(AND($B194&gt;0,SUM(BI$3:BI193)=0,SUM($H194:BH194)=0),$B194,0)</f>
        <v>0</v>
      </c>
      <c r="BJ194">
        <f ca="1">IF(AND($B194&gt;0,SUM(BJ$3:BJ193)=0,SUM($H194:BI194)=0),$B194,0)</f>
        <v>0</v>
      </c>
      <c r="BK194">
        <f ca="1">IF(AND($B194&gt;0,SUM(BK$3:BK193)=0,SUM($H194:BJ194)=0),$B194,0)</f>
        <v>0</v>
      </c>
      <c r="BL194">
        <f ca="1">IF(AND($B194&gt;0,SUM(BL$3:BL193)=0,SUM($H194:BK194)=0),$B194,0)</f>
        <v>0</v>
      </c>
      <c r="BM194">
        <f ca="1">IF(AND($B194&gt;0,SUM(BM$3:BM193)=0,SUM($H194:BL194)=0),$B194,0)</f>
        <v>0</v>
      </c>
      <c r="BN194">
        <f ca="1">IF(AND($B194&gt;0,SUM(BN$3:BN193)=0,SUM($H194:BM194)=0),$B194,0)</f>
        <v>0</v>
      </c>
      <c r="BO194">
        <f ca="1">IF(AND($B194&gt;0,SUM(BO$3:BO193)=0,SUM($H194:BN194)=0),$B194,0)</f>
        <v>0</v>
      </c>
      <c r="BP194">
        <f ca="1">IF(AND($B194&gt;0,SUM(BP$3:BP193)=0,SUM($H194:BO194)=0),$B194,0)</f>
        <v>0</v>
      </c>
      <c r="BQ194">
        <f ca="1">IF(AND($B194&gt;0,SUM(BQ$3:BQ193)=0,SUM($H194:BP194)=0),$B194,0)</f>
        <v>0</v>
      </c>
      <c r="BR194">
        <f ca="1">IF(AND($B194&gt;0,SUM(BR$3:BR193)=0,SUM($H194:BQ194)=0),$B194,0)</f>
        <v>0</v>
      </c>
      <c r="BS194">
        <f ca="1">IF(AND($B194&gt;0,SUM(BS$3:BS193)=0,SUM($H194:BR194)=0),$B194,0)</f>
        <v>0</v>
      </c>
      <c r="BT194">
        <f ca="1">IF(AND($B194&gt;0,SUM(BT$3:BT193)=0,SUM($H194:BS194)=0),$B194,0)</f>
        <v>0</v>
      </c>
      <c r="BU194">
        <f ca="1">IF(AND($B194&gt;0,SUM(BU$3:BU193)=0,SUM($H194:BT194)=0),$B194,0)</f>
        <v>0</v>
      </c>
      <c r="BV194">
        <f ca="1">IF(AND($B194&gt;0,SUM(BV$3:BV193)=0,SUM($H194:BU194)=0),$B194,0)</f>
        <v>0</v>
      </c>
      <c r="BW194">
        <f ca="1">IF(AND($B194&gt;0,SUM(BW$3:BW193)=0,SUM($H194:BV194)=0),$B194,0)</f>
        <v>0</v>
      </c>
      <c r="BX194">
        <f ca="1">IF(AND($B194&gt;0,SUM(BX$3:BX193)=0,SUM($H194:BW194)=0),$B194,0)</f>
        <v>0</v>
      </c>
      <c r="BY194">
        <f ca="1">IF(AND($B194&gt;0,SUM(BY$3:BY193)=0,SUM($H194:BX194)=0),$B194,0)</f>
        <v>0</v>
      </c>
      <c r="BZ194">
        <f ca="1">IF(AND($B194&gt;0,SUM(BZ$3:BZ193)=0,SUM($H194:BY194)=0),$B194,0)</f>
        <v>0</v>
      </c>
      <c r="CA194">
        <f ca="1">IF(AND($B194&gt;0,SUM(CA$3:CA193)=0,SUM($H194:BZ194)=0),$B194,0)</f>
        <v>0</v>
      </c>
      <c r="CB194">
        <f ca="1">IF(AND($B194&gt;0,SUM(CB$3:CB193)=0,SUM($H194:CA194)=0),$B194,0)</f>
        <v>0</v>
      </c>
      <c r="CC194">
        <f ca="1">IF(AND($B194&gt;0,SUM(CC$3:CC193)=0,SUM($H194:CB194)=0),$B194,0)</f>
        <v>0</v>
      </c>
      <c r="CD194">
        <f ca="1">IF(AND($B194&gt;0,SUM(CD$3:CD193)=0,SUM($H194:CC194)=0),$B194,0)</f>
        <v>0</v>
      </c>
      <c r="CE194">
        <f ca="1">IF(AND($B194&gt;0,SUM(CE$3:CE193)=0,SUM($H194:CD194)=0),$B194,0)</f>
        <v>0</v>
      </c>
      <c r="CF194">
        <f ca="1">IF(AND($B194&gt;0,SUM(CF$3:CF193)=0,SUM($H194:CE194)=0),$B194,0)</f>
        <v>0</v>
      </c>
      <c r="CG194">
        <f ca="1">IF(AND($B194&gt;0,SUM(CG$3:CG193)=0,SUM($H194:CF194)=0),$B194,0)</f>
        <v>0</v>
      </c>
      <c r="CH194">
        <f ca="1">IF(AND($B194&gt;0,SUM(CH$3:CH193)=0,SUM($H194:CG194)=0),$B194,0)</f>
        <v>0</v>
      </c>
      <c r="CI194">
        <f ca="1">IF(AND($B194&gt;0,SUM(CI$3:CI193)=0,SUM($H194:CH194)=0),$B194,0)</f>
        <v>0</v>
      </c>
      <c r="CJ194">
        <f ca="1">IF(AND($B194&gt;0,SUM(CJ$3:CJ193)=0,SUM($H194:CI194)=0),$B194,0)</f>
        <v>0</v>
      </c>
      <c r="CK194">
        <f ca="1">IF(AND($B194&gt;0,SUM(CK$3:CK193)=0,SUM($H194:CJ194)=0),$B194,0)</f>
        <v>0</v>
      </c>
      <c r="CL194">
        <f ca="1">IF(AND($B194&gt;0,SUM(CL$3:CL193)=0,SUM($H194:CK194)=0),$B194,0)</f>
        <v>0</v>
      </c>
      <c r="CM194">
        <f ca="1">IF(AND($B194&gt;0,SUM(CM$3:CM193)=0,SUM($H194:CL194)=0),$B194,0)</f>
        <v>0</v>
      </c>
      <c r="CN194">
        <f ca="1">IF(AND($B194&gt;0,SUM(CN$3:CN193)=0,SUM($H194:CM194)=0),$B194,0)</f>
        <v>0</v>
      </c>
      <c r="CO194">
        <f ca="1">IF(AND($B194&gt;0,SUM(CO$3:CO193)=0,SUM($H194:CN194)=0),$B194,0)</f>
        <v>0</v>
      </c>
      <c r="CP194">
        <f ca="1">IF(AND($B194&gt;0,SUM(CP$3:CP193)=0,SUM($H194:CO194)=0),$B194,0)</f>
        <v>0</v>
      </c>
      <c r="CQ194">
        <f ca="1">IF(AND($B194&gt;0,SUM(CQ$3:CQ193)=0,SUM($H194:CP194)=0),$B194,0)</f>
        <v>0</v>
      </c>
      <c r="CR194">
        <f ca="1">IF(AND($B194&gt;0,SUM(CR$3:CR193)=0,SUM($H194:CQ194)=0),$B194,0)</f>
        <v>0</v>
      </c>
      <c r="CS194">
        <f ca="1">IF(AND($B194&gt;0,SUM(CS$3:CS193)=0,SUM($H194:CR194)=0),$B194,0)</f>
        <v>0</v>
      </c>
      <c r="CT194">
        <f ca="1">IF(AND($B194&gt;0,SUM(CT$3:CT193)=0,SUM($H194:CS194)=0),$B194,0)</f>
        <v>0</v>
      </c>
      <c r="CU194">
        <f ca="1">IF(AND($B194&gt;0,SUM(CU$3:CU193)=0,SUM($H194:CT194)=0),$B194,0)</f>
        <v>0</v>
      </c>
      <c r="CV194">
        <f ca="1">IF(AND($B194&gt;0,SUM(CV$3:CV193)=0,SUM($H194:CU194)=0),$B194,0)</f>
        <v>0</v>
      </c>
      <c r="CW194">
        <f ca="1">IF(AND($B194&gt;0,SUM(CW$3:CW193)=0,SUM($H194:CV194)=0),$B194,0)</f>
        <v>0</v>
      </c>
      <c r="CX194">
        <f ca="1">IF(AND($B194&gt;0,SUM(CX$3:CX193)=0,SUM($H194:CW194)=0),$B194,0)</f>
        <v>0</v>
      </c>
      <c r="CY194">
        <f ca="1">IF(AND($B194&gt;0,SUM(CY$3:CY193)=0,SUM($H194:CX194)=0),$B194,0)</f>
        <v>0</v>
      </c>
      <c r="CZ194">
        <f ca="1">IF(AND($B194&gt;0,SUM(CZ$3:CZ193)=0,SUM($H194:CY194)=0),$B194,0)</f>
        <v>0</v>
      </c>
      <c r="DA194">
        <f ca="1">IF(AND($B194&gt;0,SUM(DA$3:DA193)=0,SUM($H194:CZ194)=0),$B194,0)</f>
        <v>0</v>
      </c>
      <c r="DB194">
        <f ca="1">IF(AND($B194&gt;0,SUM(DB$3:DB193)=0,SUM($H194:DA194)=0),$B194,0)</f>
        <v>0</v>
      </c>
      <c r="DC194">
        <f ca="1">IF(AND($B194&gt;0,SUM(DC$3:DC193)=0,SUM($H194:DB194)=0),$B194,0)</f>
        <v>0</v>
      </c>
      <c r="DD194">
        <f ca="1">IF(AND($B194&gt;0,SUM(DD$3:DD193)=0,SUM($H194:DC194)=0),$B194,0)</f>
        <v>0</v>
      </c>
      <c r="DE194">
        <f ca="1">IF(AND($B194&gt;0,SUM(DE$3:DE193)=0,SUM($H194:DD194)=0),$B194,0)</f>
        <v>0</v>
      </c>
      <c r="DF194">
        <f ca="1">IF(AND($B194&gt;0,SUM(DF$3:DF193)=0,SUM($H194:DE194)=0),$B194,0)</f>
        <v>0</v>
      </c>
      <c r="DG194">
        <f ca="1">IF(AND($B194&gt;0,SUM(DG$3:DG193)=0,SUM($H194:DF194)=0),$B194,0)</f>
        <v>0</v>
      </c>
      <c r="DH194">
        <f ca="1">IF(AND($B194&gt;0,SUM(DH$3:DH193)=0,SUM($H194:DG194)=0),$B194,0)</f>
        <v>0</v>
      </c>
      <c r="DI194">
        <f ca="1">IF(AND($B194&gt;0,SUM(DI$3:DI193)=0,SUM($H194:DH194)=0),$B194,0)</f>
        <v>0</v>
      </c>
      <c r="DJ194">
        <f ca="1">IF(AND($B194&gt;0,SUM(DJ$3:DJ193)=0,SUM($H194:DI194)=0),$B194,0)</f>
        <v>0</v>
      </c>
      <c r="DK194">
        <f ca="1">IF(AND($B194&gt;0,SUM(DK$3:DK193)=0,SUM($H194:DJ194)=0),$B194,0)</f>
        <v>0</v>
      </c>
      <c r="DL194">
        <f ca="1">IF(AND($B194&gt;0,SUM(DL$3:DL193)=0,SUM($H194:DK194)=0),$B194,0)</f>
        <v>0</v>
      </c>
      <c r="DM194">
        <f ca="1">IF(AND($B194&gt;0,SUM(DM$3:DM193)=0,SUM($H194:DL194)=0),$B194,0)</f>
        <v>0</v>
      </c>
      <c r="DN194">
        <f ca="1">IF(AND($B194&gt;0,SUM(DN$3:DN193)=0,SUM($H194:DM194)=0),$B194,0)</f>
        <v>0</v>
      </c>
      <c r="DO194">
        <f ca="1">IF(AND($B194&gt;0,SUM(DO$3:DO193)=0,SUM($H194:DN194)=0),$B194,0)</f>
        <v>0</v>
      </c>
      <c r="DP194">
        <f ca="1">IF(AND($B194&gt;0,SUM(DP$3:DP193)=0,SUM($H194:DO194)=0),$B194,0)</f>
        <v>0</v>
      </c>
      <c r="DQ194">
        <f ca="1">IF(AND($B194&gt;0,SUM(DQ$3:DQ193)=0,SUM($H194:DP194)=0),$B194,0)</f>
        <v>0</v>
      </c>
      <c r="DR194">
        <f ca="1">IF(AND($B194&gt;0,SUM(DR$3:DR193)=0,SUM($H194:DQ194)=0),$B194,0)</f>
        <v>0</v>
      </c>
      <c r="DS194">
        <f ca="1">IF(AND($B194&gt;0,SUM(DS$3:DS193)=0,SUM($H194:DR194)=0),$B194,0)</f>
        <v>0</v>
      </c>
      <c r="DT194">
        <f ca="1">IF(AND($B194&gt;0,SUM(DT$3:DT193)=0,SUM($H194:DS194)=0),$B194,0)</f>
        <v>0</v>
      </c>
      <c r="DU194">
        <f ca="1">IF(AND($B194&gt;0,SUM(DU$3:DU193)=0,SUM($H194:DT194)=0),$B194,0)</f>
        <v>0</v>
      </c>
      <c r="DV194">
        <f ca="1">IF(AND($B194&gt;0,SUM(DV$3:DV193)=0,SUM($H194:DU194)=0),$B194,0)</f>
        <v>0</v>
      </c>
      <c r="DW194">
        <f ca="1">IF(AND($B194&gt;0,SUM(DW$3:DW193)=0,SUM($H194:DV194)=0),$B194,0)</f>
        <v>0</v>
      </c>
      <c r="DX194">
        <f ca="1">IF(AND($B194&gt;0,SUM(DX$3:DX193)=0,SUM($H194:DW194)=0),$B194,0)</f>
        <v>0</v>
      </c>
      <c r="DY194">
        <f ca="1">IF(AND($B194&gt;0,SUM(DY$3:DY193)=0,SUM($H194:DX194)=0),$B194,0)</f>
        <v>0</v>
      </c>
      <c r="DZ194">
        <f ca="1">IF(AND($B194&gt;0,SUM(DZ$3:DZ193)=0,SUM($H194:DY194)=0),$B194,0)</f>
        <v>0</v>
      </c>
      <c r="EA194">
        <f ca="1">IF(AND($B194&gt;0,SUM(EA$3:EA193)=0,SUM($H194:DZ194)=0),$B194,0)</f>
        <v>0</v>
      </c>
      <c r="EB194">
        <f ca="1">IF(AND($B194&gt;0,SUM(EB$3:EB193)=0,SUM($H194:EA194)=0),$B194,0)</f>
        <v>0</v>
      </c>
      <c r="EC194">
        <f ca="1">IF(AND($B194&gt;0,SUM(EC$3:EC193)=0,SUM($H194:EB194)=0),$B194,0)</f>
        <v>0</v>
      </c>
      <c r="ED194">
        <f ca="1">IF(AND($B194&gt;0,SUM(ED$3:ED193)=0,SUM($H194:EC194)=0),$B194,0)</f>
        <v>0</v>
      </c>
      <c r="EE194">
        <f ca="1">IF(AND($B194&gt;0,SUM(EE$3:EE193)=0,SUM($H194:ED194)=0),$B194,0)</f>
        <v>0</v>
      </c>
      <c r="EF194">
        <f ca="1">IF(AND($B194&gt;0,SUM(EF$3:EF193)=0,SUM($H194:EE194)=0),$B194,0)</f>
        <v>0</v>
      </c>
      <c r="EG194">
        <f ca="1">IF(AND($B194&gt;0,SUM(EG$3:EG193)=0,SUM($H194:EF194)=0),$B194,0)</f>
        <v>0</v>
      </c>
      <c r="EH194">
        <f ca="1">IF(AND($B194&gt;0,SUM(EH$3:EH193)=0,SUM($H194:EG194)=0),$B194,0)</f>
        <v>0</v>
      </c>
      <c r="EI194">
        <f ca="1">IF(AND($B194&gt;0,SUM(EI$3:EI193)=0,SUM($H194:EH194)=0),$B194,0)</f>
        <v>0</v>
      </c>
      <c r="EJ194">
        <f ca="1">IF(AND($B194&gt;0,SUM(EJ$3:EJ193)=0,SUM($H194:EI194)=0),$B194,0)</f>
        <v>0</v>
      </c>
      <c r="EK194">
        <f ca="1">IF(AND($B194&gt;0,SUM(EK$3:EK193)=0,SUM($H194:EJ194)=0),$B194,0)</f>
        <v>0</v>
      </c>
      <c r="EL194">
        <f ca="1">IF(AND($B194&gt;0,SUM(EL$3:EL193)=0,SUM($H194:EK194)=0),$B194,0)</f>
        <v>0</v>
      </c>
      <c r="EM194">
        <f ca="1">IF(AND($B194&gt;0,SUM(EM$3:EM193)=0,SUM($H194:EL194)=0),$B194,0)</f>
        <v>0</v>
      </c>
      <c r="EN194">
        <f ca="1">IF(AND($B194&gt;0,SUM(EN$3:EN193)=0,SUM($H194:EM194)=0),$B194,0)</f>
        <v>0</v>
      </c>
      <c r="EO194">
        <f ca="1">IF(AND($B194&gt;0,SUM(EO$3:EO193)=0,SUM($H194:EN194)=0),$B194,0)</f>
        <v>0</v>
      </c>
      <c r="EP194">
        <f ca="1">IF(AND($B194&gt;0,SUM(EP$3:EP193)=0,SUM($H194:EO194)=0),$B194,0)</f>
        <v>0</v>
      </c>
      <c r="EQ194">
        <f ca="1">IF(AND($B194&gt;0,SUM(EQ$3:EQ193)=0,SUM($H194:EP194)=0),$B194,0)</f>
        <v>0</v>
      </c>
      <c r="ER194">
        <f ca="1">IF(AND($B194&gt;0,SUM(ER$3:ER193)=0,SUM($H194:EQ194)=0),$B194,0)</f>
        <v>0</v>
      </c>
      <c r="ES194">
        <f ca="1">IF(AND($B194&gt;0,SUM(ES$3:ES193)=0,SUM($H194:ER194)=0),$B194,0)</f>
        <v>0</v>
      </c>
      <c r="ET194">
        <f ca="1">IF(AND($B194&gt;0,SUM(ET$3:ET193)=0,SUM($H194:ES194)=0),$B194,0)</f>
        <v>0</v>
      </c>
      <c r="EU194">
        <f ca="1">IF(AND($B194&gt;0,SUM(EU$3:EU193)=0,SUM($H194:ET194)=0),$B194,0)</f>
        <v>0</v>
      </c>
      <c r="EV194">
        <f ca="1">IF(AND($B194&gt;0,SUM(EV$3:EV193)=0,SUM($H194:EU194)=0),$B194,0)</f>
        <v>0</v>
      </c>
      <c r="EW194">
        <f ca="1">IF(AND($B194&gt;0,SUM(EW$3:EW193)=0,SUM($H194:EV194)=0),$B194,0)</f>
        <v>0</v>
      </c>
      <c r="EX194">
        <f ca="1">IF(AND($B194&gt;0,SUM(EX$3:EX193)=0,SUM($H194:EW194)=0),$B194,0)</f>
        <v>0</v>
      </c>
      <c r="EY194">
        <f ca="1">IF(AND($B194&gt;0,SUM(EY$3:EY193)=0,SUM($H194:EX194)=0),$B194,0)</f>
        <v>0</v>
      </c>
      <c r="EZ194">
        <f ca="1">IF(AND($B194&gt;0,SUM(EZ$3:EZ193)=0,SUM($H194:EY194)=0),$B194,0)</f>
        <v>0</v>
      </c>
      <c r="FA194">
        <f ca="1">IF(AND($B194&gt;0,SUM(FA$3:FA193)=0,SUM($H194:EZ194)=0),$B194,0)</f>
        <v>0</v>
      </c>
      <c r="FB194">
        <f ca="1">IF(AND($B194&gt;0,SUM(FB$3:FB193)=0,SUM($H194:FA194)=0),$B194,0)</f>
        <v>0</v>
      </c>
      <c r="FC194">
        <f ca="1">IF(AND($B194&gt;0,SUM(FC$3:FC193)=0,SUM($H194:FB194)=0),$B194,0)</f>
        <v>0</v>
      </c>
      <c r="FD194">
        <f ca="1">IF(AND($B194&gt;0,SUM(FD$3:FD193)=0,SUM($H194:FC194)=0),$B194,0)</f>
        <v>0</v>
      </c>
      <c r="FE194">
        <f ca="1">IF(AND($B194&gt;0,SUM(FE$3:FE193)=0,SUM($H194:FD194)=0),$B194,0)</f>
        <v>0</v>
      </c>
      <c r="FF194">
        <f ca="1">IF(AND($B194&gt;0,SUM(FF$3:FF193)=0,SUM($H194:FE194)=0),$B194,0)</f>
        <v>0</v>
      </c>
      <c r="FG194">
        <f ca="1">IF(AND($B194&gt;0,SUM(FG$3:FG193)=0,SUM($H194:FF194)=0),$B194,0)</f>
        <v>0</v>
      </c>
      <c r="FH194">
        <f ca="1">IF(AND($B194&gt;0,SUM(FH$3:FH193)=0,SUM($H194:FG194)=0),$B194,0)</f>
        <v>0</v>
      </c>
      <c r="FI194">
        <f ca="1">IF(AND($B194&gt;0,SUM(FI$3:FI193)=0,SUM($H194:FH194)=0),$B194,0)</f>
        <v>0</v>
      </c>
      <c r="FJ194">
        <f ca="1">IF(AND($B194&gt;0,SUM(FJ$3:FJ193)=0,SUM($H194:FI194)=0),$B194,0)</f>
        <v>0</v>
      </c>
      <c r="FK194">
        <f ca="1">IF(AND($B194&gt;0,SUM(FK$3:FK193)=0,SUM($H194:FJ194)=0),$B194,0)</f>
        <v>0</v>
      </c>
      <c r="FL194">
        <f ca="1">IF(AND($B194&gt;0,SUM(FL$3:FL193)=0,SUM($H194:FK194)=0),$B194,0)</f>
        <v>0</v>
      </c>
      <c r="FM194">
        <f ca="1">IF(AND($B194&gt;0,SUM(FM$3:FM193)=0,SUM($H194:FL194)=0),$B194,0)</f>
        <v>0</v>
      </c>
      <c r="FN194">
        <f ca="1">IF(AND($B194&gt;0,SUM(FN$3:FN193)=0,SUM($H194:FM194)=0),$B194,0)</f>
        <v>0</v>
      </c>
      <c r="FS194" s="67" t="str">
        <f ca="1">ValintaohjelmaCentral!$C70</f>
        <v>0</v>
      </c>
      <c r="FT194" s="352"/>
      <c r="FU194" s="353"/>
      <c r="FV194" s="374" t="str">
        <f ca="1">ValintaohjelmaCentral!$G70</f>
        <v>-</v>
      </c>
      <c r="FY194" s="67" t="str">
        <f ca="1">ValintaohjelmaCentral!$C70</f>
        <v>0</v>
      </c>
      <c r="FZ194" s="352"/>
      <c r="GA194" s="353"/>
      <c r="GB194" s="374" t="str">
        <f ca="1">ValintaohjelmaCentral!$G70</f>
        <v>-</v>
      </c>
      <c r="GE194" s="67" t="str">
        <f ca="1">ValintaohjelmaCentral!$C70</f>
        <v>0</v>
      </c>
      <c r="GF194" s="352"/>
      <c r="GG194" s="353"/>
      <c r="GH194" s="374" t="str">
        <f ca="1">ValintaohjelmaCentral!$G70</f>
        <v>-</v>
      </c>
    </row>
    <row r="195" spans="1:190" ht="15.75" hidden="1" thickBot="1" x14ac:dyDescent="0.3">
      <c r="A195">
        <v>195</v>
      </c>
      <c r="B195" s="368"/>
      <c r="C195" s="240" t="str">
        <f t="shared" ca="1" si="29"/>
        <v>0</v>
      </c>
      <c r="D195" s="240">
        <f t="shared" ca="1" si="29"/>
        <v>0</v>
      </c>
      <c r="E195" s="240">
        <f t="shared" ca="1" si="29"/>
        <v>0</v>
      </c>
      <c r="F195" s="240" t="str">
        <f t="shared" ca="1" si="29"/>
        <v>-</v>
      </c>
      <c r="G195" s="47" t="e">
        <f>INDEX($I$2:$FN$2,ROWS(G$2:G195))</f>
        <v>#REF!</v>
      </c>
      <c r="H195">
        <v>0</v>
      </c>
      <c r="I195">
        <f ca="1">IF(AND($B195&gt;0,SUM(I$3:I194)=0,SUM($H195:H195)=0),$B195,0)</f>
        <v>0</v>
      </c>
      <c r="J195">
        <f ca="1">IF(AND($B195&gt;0,SUM(J$3:J194)=0,SUM($H195:I195)=0),$B195,0)</f>
        <v>0</v>
      </c>
      <c r="K195">
        <f ca="1">IF(AND($B195&gt;0,SUM(K$3:K194)=0,SUM($H195:J195)=0),$B195,0)</f>
        <v>0</v>
      </c>
      <c r="L195">
        <f ca="1">IF(AND($B195&gt;0,SUM(L$3:L194)=0,SUM($H195:K195)=0),$B195,0)</f>
        <v>0</v>
      </c>
      <c r="M195">
        <f ca="1">IF(AND($B195&gt;0,SUM(M$3:M194)=0,SUM($H195:L195)=0),$B195,0)</f>
        <v>0</v>
      </c>
      <c r="N195">
        <f ca="1">IF(AND($B195&gt;0,SUM(N$3:N194)=0,SUM($H195:M195)=0),$B195,0)</f>
        <v>0</v>
      </c>
      <c r="O195">
        <f ca="1">IF(AND($B195&gt;0,SUM(O$3:O194)=0,SUM($H195:N195)=0),$B195,0)</f>
        <v>0</v>
      </c>
      <c r="P195">
        <f ca="1">IF(AND($B195&gt;0,SUM(P$3:P194)=0,SUM($H195:O195)=0),$B195,0)</f>
        <v>0</v>
      </c>
      <c r="Q195">
        <f ca="1">IF(AND($B195&gt;0,SUM(Q$3:Q194)=0,SUM($H195:P195)=0),$B195,0)</f>
        <v>0</v>
      </c>
      <c r="R195">
        <f ca="1">IF(AND($B195&gt;0,SUM(R$3:R194)=0,SUM($H195:Q195)=0),$B195,0)</f>
        <v>0</v>
      </c>
      <c r="S195">
        <f ca="1">IF(AND($B195&gt;0,SUM(S$3:S194)=0,SUM($H195:R195)=0),$B195,0)</f>
        <v>0</v>
      </c>
      <c r="T195">
        <f ca="1">IF(AND($B195&gt;0,SUM(T$3:T194)=0,SUM($H195:S195)=0),$B195,0)</f>
        <v>0</v>
      </c>
      <c r="U195">
        <f ca="1">IF(AND($B195&gt;0,SUM(U$3:U194)=0,SUM($H195:T195)=0),$B195,0)</f>
        <v>0</v>
      </c>
      <c r="V195">
        <f ca="1">IF(AND($B195&gt;0,SUM(V$3:V194)=0,SUM($H195:U195)=0),$B195,0)</f>
        <v>0</v>
      </c>
      <c r="W195">
        <f ca="1">IF(AND($B195&gt;0,SUM(W$3:W194)=0,SUM($H195:V195)=0),$B195,0)</f>
        <v>0</v>
      </c>
      <c r="X195">
        <f ca="1">IF(AND($B195&gt;0,SUM(X$3:X194)=0,SUM($H195:W195)=0),$B195,0)</f>
        <v>0</v>
      </c>
      <c r="Y195">
        <f ca="1">IF(AND($B195&gt;0,SUM(Y$3:Y194)=0,SUM($H195:X195)=0),$B195,0)</f>
        <v>0</v>
      </c>
      <c r="Z195">
        <f ca="1">IF(AND($B195&gt;0,SUM(Z$3:Z194)=0,SUM($H195:Y195)=0),$B195,0)</f>
        <v>0</v>
      </c>
      <c r="AA195">
        <f ca="1">IF(AND($B195&gt;0,SUM(AA$3:AA194)=0,SUM($H195:Z195)=0),$B195,0)</f>
        <v>0</v>
      </c>
      <c r="AB195">
        <f ca="1">IF(AND($B195&gt;0,SUM(AB$3:AB194)=0,SUM($H195:AA195)=0),$B195,0)</f>
        <v>0</v>
      </c>
      <c r="AC195">
        <f ca="1">IF(AND($B195&gt;0,SUM(AC$3:AC194)=0,SUM($H195:AB195)=0),$B195,0)</f>
        <v>0</v>
      </c>
      <c r="AD195">
        <f ca="1">IF(AND($B195&gt;0,SUM(AD$3:AD194)=0,SUM($H195:AC195)=0),$B195,0)</f>
        <v>0</v>
      </c>
      <c r="AE195">
        <f ca="1">IF(AND($B195&gt;0,SUM(AE$3:AE194)=0,SUM($H195:AD195)=0),$B195,0)</f>
        <v>0</v>
      </c>
      <c r="AF195">
        <f ca="1">IF(AND($B195&gt;0,SUM(AF$3:AF194)=0,SUM($H195:AE195)=0),$B195,0)</f>
        <v>0</v>
      </c>
      <c r="AG195">
        <f ca="1">IF(AND($B195&gt;0,SUM(AG$3:AG194)=0,SUM($H195:AF195)=0),$B195,0)</f>
        <v>0</v>
      </c>
      <c r="AH195">
        <f ca="1">IF(AND($B195&gt;0,SUM(AH$3:AH194)=0,SUM($H195:AG195)=0),$B195,0)</f>
        <v>0</v>
      </c>
      <c r="AI195">
        <f ca="1">IF(AND($B195&gt;0,SUM(AI$3:AI194)=0,SUM($H195:AH195)=0),$B195,0)</f>
        <v>0</v>
      </c>
      <c r="AJ195">
        <f ca="1">IF(AND($B195&gt;0,SUM(AJ$3:AJ194)=0,SUM($H195:AI195)=0),$B195,0)</f>
        <v>0</v>
      </c>
      <c r="AK195">
        <f ca="1">IF(AND($B195&gt;0,SUM(AK$3:AK194)=0,SUM($H195:AJ195)=0),$B195,0)</f>
        <v>0</v>
      </c>
      <c r="AL195">
        <f ca="1">IF(AND($B195&gt;0,SUM(AL$3:AL194)=0,SUM($H195:AK195)=0),$B195,0)</f>
        <v>0</v>
      </c>
      <c r="AM195">
        <f ca="1">IF(AND($B195&gt;0,SUM(AM$3:AM194)=0,SUM($H195:AL195)=0),$B195,0)</f>
        <v>0</v>
      </c>
      <c r="AN195">
        <f ca="1">IF(AND($B195&gt;0,SUM(AN$3:AN194)=0,SUM($H195:AM195)=0),$B195,0)</f>
        <v>0</v>
      </c>
      <c r="AO195">
        <f ca="1">IF(AND($B195&gt;0,SUM(AO$3:AO194)=0,SUM($H195:AN195)=0),$B195,0)</f>
        <v>0</v>
      </c>
      <c r="AP195">
        <f ca="1">IF(AND($B195&gt;0,SUM(AP$3:AP194)=0,SUM($H195:AO195)=0),$B195,0)</f>
        <v>0</v>
      </c>
      <c r="AQ195">
        <f ca="1">IF(AND($B195&gt;0,SUM(AQ$3:AQ194)=0,SUM($H195:AP195)=0),$B195,0)</f>
        <v>0</v>
      </c>
      <c r="AR195">
        <f ca="1">IF(AND($B195&gt;0,SUM(AR$3:AR194)=0,SUM($H195:AQ195)=0),$B195,0)</f>
        <v>0</v>
      </c>
      <c r="AS195">
        <f ca="1">IF(AND($B195&gt;0,SUM(AS$3:AS194)=0,SUM($H195:AR195)=0),$B195,0)</f>
        <v>0</v>
      </c>
      <c r="AT195">
        <f ca="1">IF(AND($B195&gt;0,SUM(AT$3:AT194)=0,SUM($H195:AS195)=0),$B195,0)</f>
        <v>0</v>
      </c>
      <c r="AU195">
        <f ca="1">IF(AND($B195&gt;0,SUM(AU$3:AU194)=0,SUM($H195:AT195)=0),$B195,0)</f>
        <v>0</v>
      </c>
      <c r="AV195">
        <f ca="1">IF(AND($B195&gt;0,SUM(AV$3:AV194)=0,SUM($H195:AU195)=0),$B195,0)</f>
        <v>0</v>
      </c>
      <c r="AW195">
        <f ca="1">IF(AND($B195&gt;0,SUM(AW$3:AW194)=0,SUM($H195:AV195)=0),$B195,0)</f>
        <v>0</v>
      </c>
      <c r="AX195">
        <f ca="1">IF(AND($B195&gt;0,SUM(AX$3:AX194)=0,SUM($H195:AW195)=0),$B195,0)</f>
        <v>0</v>
      </c>
      <c r="AY195">
        <f ca="1">IF(AND($B195&gt;0,SUM(AY$3:AY194)=0,SUM($H195:AX195)=0),$B195,0)</f>
        <v>0</v>
      </c>
      <c r="AZ195">
        <f ca="1">IF(AND($B195&gt;0,SUM(AZ$3:AZ194)=0,SUM($H195:AY195)=0),$B195,0)</f>
        <v>0</v>
      </c>
      <c r="BA195">
        <f ca="1">IF(AND($B195&gt;0,SUM(BA$3:BA194)=0,SUM($H195:AZ195)=0),$B195,0)</f>
        <v>0</v>
      </c>
      <c r="BB195">
        <f ca="1">IF(AND($B195&gt;0,SUM(BB$3:BB194)=0,SUM($H195:BA195)=0),$B195,0)</f>
        <v>0</v>
      </c>
      <c r="BC195">
        <f ca="1">IF(AND($B195&gt;0,SUM(BC$3:BC194)=0,SUM($H195:BB195)=0),$B195,0)</f>
        <v>0</v>
      </c>
      <c r="BD195">
        <f ca="1">IF(AND($B195&gt;0,SUM(BD$3:BD194)=0,SUM($H195:BC195)=0),$B195,0)</f>
        <v>0</v>
      </c>
      <c r="BE195">
        <f ca="1">IF(AND($B195&gt;0,SUM(BE$3:BE194)=0,SUM($H195:BD195)=0),$B195,0)</f>
        <v>0</v>
      </c>
      <c r="BF195">
        <f ca="1">IF(AND($B195&gt;0,SUM(BF$3:BF194)=0,SUM($H195:BE195)=0),$B195,0)</f>
        <v>0</v>
      </c>
      <c r="BG195">
        <f ca="1">IF(AND($B195&gt;0,SUM(BG$3:BG194)=0,SUM($H195:BF195)=0),$B195,0)</f>
        <v>0</v>
      </c>
      <c r="BH195">
        <f ca="1">IF(AND($B195&gt;0,SUM(BH$3:BH194)=0,SUM($H195:BG195)=0),$B195,0)</f>
        <v>0</v>
      </c>
      <c r="BI195">
        <f ca="1">IF(AND($B195&gt;0,SUM(BI$3:BI194)=0,SUM($H195:BH195)=0),$B195,0)</f>
        <v>0</v>
      </c>
      <c r="BJ195">
        <f ca="1">IF(AND($B195&gt;0,SUM(BJ$3:BJ194)=0,SUM($H195:BI195)=0),$B195,0)</f>
        <v>0</v>
      </c>
      <c r="BK195">
        <f ca="1">IF(AND($B195&gt;0,SUM(BK$3:BK194)=0,SUM($H195:BJ195)=0),$B195,0)</f>
        <v>0</v>
      </c>
      <c r="BL195">
        <f ca="1">IF(AND($B195&gt;0,SUM(BL$3:BL194)=0,SUM($H195:BK195)=0),$B195,0)</f>
        <v>0</v>
      </c>
      <c r="BM195">
        <f ca="1">IF(AND($B195&gt;0,SUM(BM$3:BM194)=0,SUM($H195:BL195)=0),$B195,0)</f>
        <v>0</v>
      </c>
      <c r="BN195">
        <f ca="1">IF(AND($B195&gt;0,SUM(BN$3:BN194)=0,SUM($H195:BM195)=0),$B195,0)</f>
        <v>0</v>
      </c>
      <c r="BO195">
        <f ca="1">IF(AND($B195&gt;0,SUM(BO$3:BO194)=0,SUM($H195:BN195)=0),$B195,0)</f>
        <v>0</v>
      </c>
      <c r="BP195">
        <f ca="1">IF(AND($B195&gt;0,SUM(BP$3:BP194)=0,SUM($H195:BO195)=0),$B195,0)</f>
        <v>0</v>
      </c>
      <c r="BQ195">
        <f ca="1">IF(AND($B195&gt;0,SUM(BQ$3:BQ194)=0,SUM($H195:BP195)=0),$B195,0)</f>
        <v>0</v>
      </c>
      <c r="BR195">
        <f ca="1">IF(AND($B195&gt;0,SUM(BR$3:BR194)=0,SUM($H195:BQ195)=0),$B195,0)</f>
        <v>0</v>
      </c>
      <c r="BS195">
        <f ca="1">IF(AND($B195&gt;0,SUM(BS$3:BS194)=0,SUM($H195:BR195)=0),$B195,0)</f>
        <v>0</v>
      </c>
      <c r="BT195">
        <f ca="1">IF(AND($B195&gt;0,SUM(BT$3:BT194)=0,SUM($H195:BS195)=0),$B195,0)</f>
        <v>0</v>
      </c>
      <c r="BU195">
        <f ca="1">IF(AND($B195&gt;0,SUM(BU$3:BU194)=0,SUM($H195:BT195)=0),$B195,0)</f>
        <v>0</v>
      </c>
      <c r="BV195">
        <f ca="1">IF(AND($B195&gt;0,SUM(BV$3:BV194)=0,SUM($H195:BU195)=0),$B195,0)</f>
        <v>0</v>
      </c>
      <c r="BW195">
        <f ca="1">IF(AND($B195&gt;0,SUM(BW$3:BW194)=0,SUM($H195:BV195)=0),$B195,0)</f>
        <v>0</v>
      </c>
      <c r="BX195">
        <f ca="1">IF(AND($B195&gt;0,SUM(BX$3:BX194)=0,SUM($H195:BW195)=0),$B195,0)</f>
        <v>0</v>
      </c>
      <c r="BY195">
        <f ca="1">IF(AND($B195&gt;0,SUM(BY$3:BY194)=0,SUM($H195:BX195)=0),$B195,0)</f>
        <v>0</v>
      </c>
      <c r="BZ195">
        <f ca="1">IF(AND($B195&gt;0,SUM(BZ$3:BZ194)=0,SUM($H195:BY195)=0),$B195,0)</f>
        <v>0</v>
      </c>
      <c r="CA195">
        <f ca="1">IF(AND($B195&gt;0,SUM(CA$3:CA194)=0,SUM($H195:BZ195)=0),$B195,0)</f>
        <v>0</v>
      </c>
      <c r="CB195">
        <f ca="1">IF(AND($B195&gt;0,SUM(CB$3:CB194)=0,SUM($H195:CA195)=0),$B195,0)</f>
        <v>0</v>
      </c>
      <c r="CC195">
        <f ca="1">IF(AND($B195&gt;0,SUM(CC$3:CC194)=0,SUM($H195:CB195)=0),$B195,0)</f>
        <v>0</v>
      </c>
      <c r="CD195">
        <f ca="1">IF(AND($B195&gt;0,SUM(CD$3:CD194)=0,SUM($H195:CC195)=0),$B195,0)</f>
        <v>0</v>
      </c>
      <c r="CE195">
        <f ca="1">IF(AND($B195&gt;0,SUM(CE$3:CE194)=0,SUM($H195:CD195)=0),$B195,0)</f>
        <v>0</v>
      </c>
      <c r="CF195">
        <f ca="1">IF(AND($B195&gt;0,SUM(CF$3:CF194)=0,SUM($H195:CE195)=0),$B195,0)</f>
        <v>0</v>
      </c>
      <c r="CG195">
        <f ca="1">IF(AND($B195&gt;0,SUM(CG$3:CG194)=0,SUM($H195:CF195)=0),$B195,0)</f>
        <v>0</v>
      </c>
      <c r="CH195">
        <f ca="1">IF(AND($B195&gt;0,SUM(CH$3:CH194)=0,SUM($H195:CG195)=0),$B195,0)</f>
        <v>0</v>
      </c>
      <c r="CI195">
        <f ca="1">IF(AND($B195&gt;0,SUM(CI$3:CI194)=0,SUM($H195:CH195)=0),$B195,0)</f>
        <v>0</v>
      </c>
      <c r="CJ195">
        <f ca="1">IF(AND($B195&gt;0,SUM(CJ$3:CJ194)=0,SUM($H195:CI195)=0),$B195,0)</f>
        <v>0</v>
      </c>
      <c r="CK195">
        <f ca="1">IF(AND($B195&gt;0,SUM(CK$3:CK194)=0,SUM($H195:CJ195)=0),$B195,0)</f>
        <v>0</v>
      </c>
      <c r="CL195">
        <f ca="1">IF(AND($B195&gt;0,SUM(CL$3:CL194)=0,SUM($H195:CK195)=0),$B195,0)</f>
        <v>0</v>
      </c>
      <c r="CM195">
        <f ca="1">IF(AND($B195&gt;0,SUM(CM$3:CM194)=0,SUM($H195:CL195)=0),$B195,0)</f>
        <v>0</v>
      </c>
      <c r="CN195">
        <f ca="1">IF(AND($B195&gt;0,SUM(CN$3:CN194)=0,SUM($H195:CM195)=0),$B195,0)</f>
        <v>0</v>
      </c>
      <c r="CO195">
        <f ca="1">IF(AND($B195&gt;0,SUM(CO$3:CO194)=0,SUM($H195:CN195)=0),$B195,0)</f>
        <v>0</v>
      </c>
      <c r="CP195">
        <f ca="1">IF(AND($B195&gt;0,SUM(CP$3:CP194)=0,SUM($H195:CO195)=0),$B195,0)</f>
        <v>0</v>
      </c>
      <c r="CQ195">
        <f ca="1">IF(AND($B195&gt;0,SUM(CQ$3:CQ194)=0,SUM($H195:CP195)=0),$B195,0)</f>
        <v>0</v>
      </c>
      <c r="CR195">
        <f ca="1">IF(AND($B195&gt;0,SUM(CR$3:CR194)=0,SUM($H195:CQ195)=0),$B195,0)</f>
        <v>0</v>
      </c>
      <c r="CS195">
        <f ca="1">IF(AND($B195&gt;0,SUM(CS$3:CS194)=0,SUM($H195:CR195)=0),$B195,0)</f>
        <v>0</v>
      </c>
      <c r="CT195">
        <f ca="1">IF(AND($B195&gt;0,SUM(CT$3:CT194)=0,SUM($H195:CS195)=0),$B195,0)</f>
        <v>0</v>
      </c>
      <c r="CU195">
        <f ca="1">IF(AND($B195&gt;0,SUM(CU$3:CU194)=0,SUM($H195:CT195)=0),$B195,0)</f>
        <v>0</v>
      </c>
      <c r="CV195">
        <f ca="1">IF(AND($B195&gt;0,SUM(CV$3:CV194)=0,SUM($H195:CU195)=0),$B195,0)</f>
        <v>0</v>
      </c>
      <c r="CW195">
        <f ca="1">IF(AND($B195&gt;0,SUM(CW$3:CW194)=0,SUM($H195:CV195)=0),$B195,0)</f>
        <v>0</v>
      </c>
      <c r="CX195">
        <f ca="1">IF(AND($B195&gt;0,SUM(CX$3:CX194)=0,SUM($H195:CW195)=0),$B195,0)</f>
        <v>0</v>
      </c>
      <c r="CY195">
        <f ca="1">IF(AND($B195&gt;0,SUM(CY$3:CY194)=0,SUM($H195:CX195)=0),$B195,0)</f>
        <v>0</v>
      </c>
      <c r="CZ195">
        <f ca="1">IF(AND($B195&gt;0,SUM(CZ$3:CZ194)=0,SUM($H195:CY195)=0),$B195,0)</f>
        <v>0</v>
      </c>
      <c r="DA195">
        <f ca="1">IF(AND($B195&gt;0,SUM(DA$3:DA194)=0,SUM($H195:CZ195)=0),$B195,0)</f>
        <v>0</v>
      </c>
      <c r="DB195">
        <f ca="1">IF(AND($B195&gt;0,SUM(DB$3:DB194)=0,SUM($H195:DA195)=0),$B195,0)</f>
        <v>0</v>
      </c>
      <c r="DC195">
        <f ca="1">IF(AND($B195&gt;0,SUM(DC$3:DC194)=0,SUM($H195:DB195)=0),$B195,0)</f>
        <v>0</v>
      </c>
      <c r="DD195">
        <f ca="1">IF(AND($B195&gt;0,SUM(DD$3:DD194)=0,SUM($H195:DC195)=0),$B195,0)</f>
        <v>0</v>
      </c>
      <c r="DE195">
        <f ca="1">IF(AND($B195&gt;0,SUM(DE$3:DE194)=0,SUM($H195:DD195)=0),$B195,0)</f>
        <v>0</v>
      </c>
      <c r="DF195">
        <f ca="1">IF(AND($B195&gt;0,SUM(DF$3:DF194)=0,SUM($H195:DE195)=0),$B195,0)</f>
        <v>0</v>
      </c>
      <c r="DG195">
        <f ca="1">IF(AND($B195&gt;0,SUM(DG$3:DG194)=0,SUM($H195:DF195)=0),$B195,0)</f>
        <v>0</v>
      </c>
      <c r="DH195">
        <f ca="1">IF(AND($B195&gt;0,SUM(DH$3:DH194)=0,SUM($H195:DG195)=0),$B195,0)</f>
        <v>0</v>
      </c>
      <c r="DI195">
        <f ca="1">IF(AND($B195&gt;0,SUM(DI$3:DI194)=0,SUM($H195:DH195)=0),$B195,0)</f>
        <v>0</v>
      </c>
      <c r="DJ195">
        <f ca="1">IF(AND($B195&gt;0,SUM(DJ$3:DJ194)=0,SUM($H195:DI195)=0),$B195,0)</f>
        <v>0</v>
      </c>
      <c r="DK195">
        <f ca="1">IF(AND($B195&gt;0,SUM(DK$3:DK194)=0,SUM($H195:DJ195)=0),$B195,0)</f>
        <v>0</v>
      </c>
      <c r="DL195">
        <f ca="1">IF(AND($B195&gt;0,SUM(DL$3:DL194)=0,SUM($H195:DK195)=0),$B195,0)</f>
        <v>0</v>
      </c>
      <c r="DM195">
        <f ca="1">IF(AND($B195&gt;0,SUM(DM$3:DM194)=0,SUM($H195:DL195)=0),$B195,0)</f>
        <v>0</v>
      </c>
      <c r="DN195">
        <f ca="1">IF(AND($B195&gt;0,SUM(DN$3:DN194)=0,SUM($H195:DM195)=0),$B195,0)</f>
        <v>0</v>
      </c>
      <c r="DO195">
        <f ca="1">IF(AND($B195&gt;0,SUM(DO$3:DO194)=0,SUM($H195:DN195)=0),$B195,0)</f>
        <v>0</v>
      </c>
      <c r="DP195">
        <f ca="1">IF(AND($B195&gt;0,SUM(DP$3:DP194)=0,SUM($H195:DO195)=0),$B195,0)</f>
        <v>0</v>
      </c>
      <c r="DQ195">
        <f ca="1">IF(AND($B195&gt;0,SUM(DQ$3:DQ194)=0,SUM($H195:DP195)=0),$B195,0)</f>
        <v>0</v>
      </c>
      <c r="DR195">
        <f ca="1">IF(AND($B195&gt;0,SUM(DR$3:DR194)=0,SUM($H195:DQ195)=0),$B195,0)</f>
        <v>0</v>
      </c>
      <c r="DS195">
        <f ca="1">IF(AND($B195&gt;0,SUM(DS$3:DS194)=0,SUM($H195:DR195)=0),$B195,0)</f>
        <v>0</v>
      </c>
      <c r="DT195">
        <f ca="1">IF(AND($B195&gt;0,SUM(DT$3:DT194)=0,SUM($H195:DS195)=0),$B195,0)</f>
        <v>0</v>
      </c>
      <c r="DU195">
        <f ca="1">IF(AND($B195&gt;0,SUM(DU$3:DU194)=0,SUM($H195:DT195)=0),$B195,0)</f>
        <v>0</v>
      </c>
      <c r="DV195">
        <f ca="1">IF(AND($B195&gt;0,SUM(DV$3:DV194)=0,SUM($H195:DU195)=0),$B195,0)</f>
        <v>0</v>
      </c>
      <c r="DW195">
        <f ca="1">IF(AND($B195&gt;0,SUM(DW$3:DW194)=0,SUM($H195:DV195)=0),$B195,0)</f>
        <v>0</v>
      </c>
      <c r="DX195">
        <f ca="1">IF(AND($B195&gt;0,SUM(DX$3:DX194)=0,SUM($H195:DW195)=0),$B195,0)</f>
        <v>0</v>
      </c>
      <c r="DY195">
        <f ca="1">IF(AND($B195&gt;0,SUM(DY$3:DY194)=0,SUM($H195:DX195)=0),$B195,0)</f>
        <v>0</v>
      </c>
      <c r="DZ195">
        <f ca="1">IF(AND($B195&gt;0,SUM(DZ$3:DZ194)=0,SUM($H195:DY195)=0),$B195,0)</f>
        <v>0</v>
      </c>
      <c r="EA195">
        <f ca="1">IF(AND($B195&gt;0,SUM(EA$3:EA194)=0,SUM($H195:DZ195)=0),$B195,0)</f>
        <v>0</v>
      </c>
      <c r="EB195">
        <f ca="1">IF(AND($B195&gt;0,SUM(EB$3:EB194)=0,SUM($H195:EA195)=0),$B195,0)</f>
        <v>0</v>
      </c>
      <c r="EC195">
        <f ca="1">IF(AND($B195&gt;0,SUM(EC$3:EC194)=0,SUM($H195:EB195)=0),$B195,0)</f>
        <v>0</v>
      </c>
      <c r="ED195">
        <f ca="1">IF(AND($B195&gt;0,SUM(ED$3:ED194)=0,SUM($H195:EC195)=0),$B195,0)</f>
        <v>0</v>
      </c>
      <c r="EE195">
        <f ca="1">IF(AND($B195&gt;0,SUM(EE$3:EE194)=0,SUM($H195:ED195)=0),$B195,0)</f>
        <v>0</v>
      </c>
      <c r="EF195">
        <f ca="1">IF(AND($B195&gt;0,SUM(EF$3:EF194)=0,SUM($H195:EE195)=0),$B195,0)</f>
        <v>0</v>
      </c>
      <c r="EG195">
        <f ca="1">IF(AND($B195&gt;0,SUM(EG$3:EG194)=0,SUM($H195:EF195)=0),$B195,0)</f>
        <v>0</v>
      </c>
      <c r="EH195">
        <f ca="1">IF(AND($B195&gt;0,SUM(EH$3:EH194)=0,SUM($H195:EG195)=0),$B195,0)</f>
        <v>0</v>
      </c>
      <c r="EI195">
        <f ca="1">IF(AND($B195&gt;0,SUM(EI$3:EI194)=0,SUM($H195:EH195)=0),$B195,0)</f>
        <v>0</v>
      </c>
      <c r="EJ195">
        <f ca="1">IF(AND($B195&gt;0,SUM(EJ$3:EJ194)=0,SUM($H195:EI195)=0),$B195,0)</f>
        <v>0</v>
      </c>
      <c r="EK195">
        <f ca="1">IF(AND($B195&gt;0,SUM(EK$3:EK194)=0,SUM($H195:EJ195)=0),$B195,0)</f>
        <v>0</v>
      </c>
      <c r="EL195">
        <f ca="1">IF(AND($B195&gt;0,SUM(EL$3:EL194)=0,SUM($H195:EK195)=0),$B195,0)</f>
        <v>0</v>
      </c>
      <c r="EM195">
        <f ca="1">IF(AND($B195&gt;0,SUM(EM$3:EM194)=0,SUM($H195:EL195)=0),$B195,0)</f>
        <v>0</v>
      </c>
      <c r="EN195">
        <f ca="1">IF(AND($B195&gt;0,SUM(EN$3:EN194)=0,SUM($H195:EM195)=0),$B195,0)</f>
        <v>0</v>
      </c>
      <c r="EO195">
        <f ca="1">IF(AND($B195&gt;0,SUM(EO$3:EO194)=0,SUM($H195:EN195)=0),$B195,0)</f>
        <v>0</v>
      </c>
      <c r="EP195">
        <f ca="1">IF(AND($B195&gt;0,SUM(EP$3:EP194)=0,SUM($H195:EO195)=0),$B195,0)</f>
        <v>0</v>
      </c>
      <c r="EQ195">
        <f ca="1">IF(AND($B195&gt;0,SUM(EQ$3:EQ194)=0,SUM($H195:EP195)=0),$B195,0)</f>
        <v>0</v>
      </c>
      <c r="ER195">
        <f ca="1">IF(AND($B195&gt;0,SUM(ER$3:ER194)=0,SUM($H195:EQ195)=0),$B195,0)</f>
        <v>0</v>
      </c>
      <c r="ES195">
        <f ca="1">IF(AND($B195&gt;0,SUM(ES$3:ES194)=0,SUM($H195:ER195)=0),$B195,0)</f>
        <v>0</v>
      </c>
      <c r="ET195">
        <f ca="1">IF(AND($B195&gt;0,SUM(ET$3:ET194)=0,SUM($H195:ES195)=0),$B195,0)</f>
        <v>0</v>
      </c>
      <c r="EU195">
        <f ca="1">IF(AND($B195&gt;0,SUM(EU$3:EU194)=0,SUM($H195:ET195)=0),$B195,0)</f>
        <v>0</v>
      </c>
      <c r="EV195">
        <f ca="1">IF(AND($B195&gt;0,SUM(EV$3:EV194)=0,SUM($H195:EU195)=0),$B195,0)</f>
        <v>0</v>
      </c>
      <c r="EW195">
        <f ca="1">IF(AND($B195&gt;0,SUM(EW$3:EW194)=0,SUM($H195:EV195)=0),$B195,0)</f>
        <v>0</v>
      </c>
      <c r="EX195">
        <f ca="1">IF(AND($B195&gt;0,SUM(EX$3:EX194)=0,SUM($H195:EW195)=0),$B195,0)</f>
        <v>0</v>
      </c>
      <c r="EY195">
        <f ca="1">IF(AND($B195&gt;0,SUM(EY$3:EY194)=0,SUM($H195:EX195)=0),$B195,0)</f>
        <v>0</v>
      </c>
      <c r="EZ195">
        <f ca="1">IF(AND($B195&gt;0,SUM(EZ$3:EZ194)=0,SUM($H195:EY195)=0),$B195,0)</f>
        <v>0</v>
      </c>
      <c r="FA195">
        <f ca="1">IF(AND($B195&gt;0,SUM(FA$3:FA194)=0,SUM($H195:EZ195)=0),$B195,0)</f>
        <v>0</v>
      </c>
      <c r="FB195">
        <f ca="1">IF(AND($B195&gt;0,SUM(FB$3:FB194)=0,SUM($H195:FA195)=0),$B195,0)</f>
        <v>0</v>
      </c>
      <c r="FC195">
        <f ca="1">IF(AND($B195&gt;0,SUM(FC$3:FC194)=0,SUM($H195:FB195)=0),$B195,0)</f>
        <v>0</v>
      </c>
      <c r="FD195">
        <f ca="1">IF(AND($B195&gt;0,SUM(FD$3:FD194)=0,SUM($H195:FC195)=0),$B195,0)</f>
        <v>0</v>
      </c>
      <c r="FE195">
        <f ca="1">IF(AND($B195&gt;0,SUM(FE$3:FE194)=0,SUM($H195:FD195)=0),$B195,0)</f>
        <v>0</v>
      </c>
      <c r="FF195">
        <f ca="1">IF(AND($B195&gt;0,SUM(FF$3:FF194)=0,SUM($H195:FE195)=0),$B195,0)</f>
        <v>0</v>
      </c>
      <c r="FG195">
        <f ca="1">IF(AND($B195&gt;0,SUM(FG$3:FG194)=0,SUM($H195:FF195)=0),$B195,0)</f>
        <v>0</v>
      </c>
      <c r="FH195">
        <f ca="1">IF(AND($B195&gt;0,SUM(FH$3:FH194)=0,SUM($H195:FG195)=0),$B195,0)</f>
        <v>0</v>
      </c>
      <c r="FI195">
        <f ca="1">IF(AND($B195&gt;0,SUM(FI$3:FI194)=0,SUM($H195:FH195)=0),$B195,0)</f>
        <v>0</v>
      </c>
      <c r="FJ195">
        <f ca="1">IF(AND($B195&gt;0,SUM(FJ$3:FJ194)=0,SUM($H195:FI195)=0),$B195,0)</f>
        <v>0</v>
      </c>
      <c r="FK195">
        <f ca="1">IF(AND($B195&gt;0,SUM(FK$3:FK194)=0,SUM($H195:FJ195)=0),$B195,0)</f>
        <v>0</v>
      </c>
      <c r="FL195">
        <f ca="1">IF(AND($B195&gt;0,SUM(FL$3:FL194)=0,SUM($H195:FK195)=0),$B195,0)</f>
        <v>0</v>
      </c>
      <c r="FM195">
        <f ca="1">IF(AND($B195&gt;0,SUM(FM$3:FM194)=0,SUM($H195:FL195)=0),$B195,0)</f>
        <v>0</v>
      </c>
      <c r="FN195">
        <f ca="1">IF(AND($B195&gt;0,SUM(FN$3:FN194)=0,SUM($H195:FM195)=0),$B195,0)</f>
        <v>0</v>
      </c>
      <c r="FS195" s="67" t="str">
        <f ca="1">ValintaohjelmaCentral!$C71</f>
        <v>0</v>
      </c>
      <c r="FT195" s="352"/>
      <c r="FU195" s="353"/>
      <c r="FV195" s="374" t="str">
        <f ca="1">ValintaohjelmaCentral!$G71</f>
        <v>-</v>
      </c>
      <c r="FY195" s="67" t="str">
        <f ca="1">ValintaohjelmaCentral!$C71</f>
        <v>0</v>
      </c>
      <c r="FZ195" s="352"/>
      <c r="GA195" s="353"/>
      <c r="GB195" s="374" t="str">
        <f ca="1">ValintaohjelmaCentral!$G71</f>
        <v>-</v>
      </c>
      <c r="GE195" s="67" t="str">
        <f ca="1">ValintaohjelmaCentral!$C71</f>
        <v>0</v>
      </c>
      <c r="GF195" s="352"/>
      <c r="GG195" s="353"/>
      <c r="GH195" s="374" t="str">
        <f ca="1">ValintaohjelmaCentral!$G71</f>
        <v>-</v>
      </c>
    </row>
    <row r="196" spans="1:190" ht="15.75" hidden="1" thickBot="1" x14ac:dyDescent="0.3">
      <c r="A196">
        <v>196</v>
      </c>
      <c r="C196" s="240" t="str">
        <f t="shared" ca="1" si="29"/>
        <v>0</v>
      </c>
      <c r="D196" s="240">
        <f t="shared" ca="1" si="29"/>
        <v>0</v>
      </c>
      <c r="E196" s="240">
        <f t="shared" ca="1" si="29"/>
        <v>0</v>
      </c>
      <c r="F196" s="240" t="str">
        <f ca="1">OFFSET(FV196,0,$A$1,1,1)</f>
        <v>-</v>
      </c>
      <c r="G196" s="47" t="e">
        <f>INDEX($I$2:$FN$2,ROWS(G$2:G196))</f>
        <v>#REF!</v>
      </c>
      <c r="H196">
        <v>0</v>
      </c>
      <c r="I196">
        <f ca="1">IF(AND($B196&gt;0,SUM(I$3:I195)=0,SUM($H196:H196)=0),$B196,0)</f>
        <v>0</v>
      </c>
      <c r="J196">
        <f ca="1">IF(AND($B196&gt;0,SUM(J$3:J195)=0,SUM($H196:I196)=0),$B196,0)</f>
        <v>0</v>
      </c>
      <c r="K196">
        <f ca="1">IF(AND($B196&gt;0,SUM(K$3:K195)=0,SUM($H196:J196)=0),$B196,0)</f>
        <v>0</v>
      </c>
      <c r="L196">
        <f ca="1">IF(AND($B196&gt;0,SUM(L$3:L195)=0,SUM($H196:K196)=0),$B196,0)</f>
        <v>0</v>
      </c>
      <c r="M196">
        <f ca="1">IF(AND($B196&gt;0,SUM(M$3:M195)=0,SUM($H196:L196)=0),$B196,0)</f>
        <v>0</v>
      </c>
      <c r="N196">
        <f ca="1">IF(AND($B196&gt;0,SUM(N$3:N195)=0,SUM($H196:M196)=0),$B196,0)</f>
        <v>0</v>
      </c>
      <c r="O196">
        <f ca="1">IF(AND($B196&gt;0,SUM(O$3:O195)=0,SUM($H196:N196)=0),$B196,0)</f>
        <v>0</v>
      </c>
      <c r="P196">
        <f ca="1">IF(AND($B196&gt;0,SUM(P$3:P195)=0,SUM($H196:O196)=0),$B196,0)</f>
        <v>0</v>
      </c>
      <c r="Q196">
        <f ca="1">IF(AND($B196&gt;0,SUM(Q$3:Q195)=0,SUM($H196:P196)=0),$B196,0)</f>
        <v>0</v>
      </c>
      <c r="R196">
        <f ca="1">IF(AND($B196&gt;0,SUM(R$3:R195)=0,SUM($H196:Q196)=0),$B196,0)</f>
        <v>0</v>
      </c>
      <c r="S196">
        <f ca="1">IF(AND($B196&gt;0,SUM(S$3:S195)=0,SUM($H196:R196)=0),$B196,0)</f>
        <v>0</v>
      </c>
      <c r="T196">
        <f ca="1">IF(AND($B196&gt;0,SUM(T$3:T195)=0,SUM($H196:S196)=0),$B196,0)</f>
        <v>0</v>
      </c>
      <c r="U196">
        <f ca="1">IF(AND($B196&gt;0,SUM(U$3:U195)=0,SUM($H196:T196)=0),$B196,0)</f>
        <v>0</v>
      </c>
      <c r="V196">
        <f ca="1">IF(AND($B196&gt;0,SUM(V$3:V195)=0,SUM($H196:U196)=0),$B196,0)</f>
        <v>0</v>
      </c>
      <c r="W196">
        <f ca="1">IF(AND($B196&gt;0,SUM(W$3:W195)=0,SUM($H196:V196)=0),$B196,0)</f>
        <v>0</v>
      </c>
      <c r="X196">
        <f ca="1">IF(AND($B196&gt;0,SUM(X$3:X195)=0,SUM($H196:W196)=0),$B196,0)</f>
        <v>0</v>
      </c>
      <c r="Y196">
        <f ca="1">IF(AND($B196&gt;0,SUM(Y$3:Y195)=0,SUM($H196:X196)=0),$B196,0)</f>
        <v>0</v>
      </c>
      <c r="Z196">
        <f ca="1">IF(AND($B196&gt;0,SUM(Z$3:Z195)=0,SUM($H196:Y196)=0),$B196,0)</f>
        <v>0</v>
      </c>
      <c r="AA196">
        <f ca="1">IF(AND($B196&gt;0,SUM(AA$3:AA195)=0,SUM($H196:Z196)=0),$B196,0)</f>
        <v>0</v>
      </c>
      <c r="AB196">
        <f ca="1">IF(AND($B196&gt;0,SUM(AB$3:AB195)=0,SUM($H196:AA196)=0),$B196,0)</f>
        <v>0</v>
      </c>
      <c r="AC196">
        <f ca="1">IF(AND($B196&gt;0,SUM(AC$3:AC195)=0,SUM($H196:AB196)=0),$B196,0)</f>
        <v>0</v>
      </c>
      <c r="AD196">
        <f ca="1">IF(AND($B196&gt;0,SUM(AD$3:AD195)=0,SUM($H196:AC196)=0),$B196,0)</f>
        <v>0</v>
      </c>
      <c r="AE196">
        <f ca="1">IF(AND($B196&gt;0,SUM(AE$3:AE195)=0,SUM($H196:AD196)=0),$B196,0)</f>
        <v>0</v>
      </c>
      <c r="AF196">
        <f ca="1">IF(AND($B196&gt;0,SUM(AF$3:AF195)=0,SUM($H196:AE196)=0),$B196,0)</f>
        <v>0</v>
      </c>
      <c r="AG196">
        <f ca="1">IF(AND($B196&gt;0,SUM(AG$3:AG195)=0,SUM($H196:AF196)=0),$B196,0)</f>
        <v>0</v>
      </c>
      <c r="AH196">
        <f ca="1">IF(AND($B196&gt;0,SUM(AH$3:AH195)=0,SUM($H196:AG196)=0),$B196,0)</f>
        <v>0</v>
      </c>
      <c r="AI196">
        <f ca="1">IF(AND($B196&gt;0,SUM(AI$3:AI195)=0,SUM($H196:AH196)=0),$B196,0)</f>
        <v>0</v>
      </c>
      <c r="AJ196">
        <f ca="1">IF(AND($B196&gt;0,SUM(AJ$3:AJ195)=0,SUM($H196:AI196)=0),$B196,0)</f>
        <v>0</v>
      </c>
      <c r="AK196">
        <f ca="1">IF(AND($B196&gt;0,SUM(AK$3:AK195)=0,SUM($H196:AJ196)=0),$B196,0)</f>
        <v>0</v>
      </c>
      <c r="AL196">
        <f ca="1">IF(AND($B196&gt;0,SUM(AL$3:AL195)=0,SUM($H196:AK196)=0),$B196,0)</f>
        <v>0</v>
      </c>
      <c r="AM196">
        <f ca="1">IF(AND($B196&gt;0,SUM(AM$3:AM195)=0,SUM($H196:AL196)=0),$B196,0)</f>
        <v>0</v>
      </c>
      <c r="AN196">
        <f ca="1">IF(AND($B196&gt;0,SUM(AN$3:AN195)=0,SUM($H196:AM196)=0),$B196,0)</f>
        <v>0</v>
      </c>
      <c r="AO196">
        <f ca="1">IF(AND($B196&gt;0,SUM(AO$3:AO195)=0,SUM($H196:AN196)=0),$B196,0)</f>
        <v>0</v>
      </c>
      <c r="AP196">
        <f ca="1">IF(AND($B196&gt;0,SUM(AP$3:AP195)=0,SUM($H196:AO196)=0),$B196,0)</f>
        <v>0</v>
      </c>
      <c r="AQ196">
        <f ca="1">IF(AND($B196&gt;0,SUM(AQ$3:AQ195)=0,SUM($H196:AP196)=0),$B196,0)</f>
        <v>0</v>
      </c>
      <c r="AR196">
        <f ca="1">IF(AND($B196&gt;0,SUM(AR$3:AR195)=0,SUM($H196:AQ196)=0),$B196,0)</f>
        <v>0</v>
      </c>
      <c r="AS196">
        <f ca="1">IF(AND($B196&gt;0,SUM(AS$3:AS195)=0,SUM($H196:AR196)=0),$B196,0)</f>
        <v>0</v>
      </c>
      <c r="AT196">
        <f ca="1">IF(AND($B196&gt;0,SUM(AT$3:AT195)=0,SUM($H196:AS196)=0),$B196,0)</f>
        <v>0</v>
      </c>
      <c r="AU196">
        <f ca="1">IF(AND($B196&gt;0,SUM(AU$3:AU195)=0,SUM($H196:AT196)=0),$B196,0)</f>
        <v>0</v>
      </c>
      <c r="AV196">
        <f ca="1">IF(AND($B196&gt;0,SUM(AV$3:AV195)=0,SUM($H196:AU196)=0),$B196,0)</f>
        <v>0</v>
      </c>
      <c r="AW196">
        <f ca="1">IF(AND($B196&gt;0,SUM(AW$3:AW195)=0,SUM($H196:AV196)=0),$B196,0)</f>
        <v>0</v>
      </c>
      <c r="AX196">
        <f ca="1">IF(AND($B196&gt;0,SUM(AX$3:AX195)=0,SUM($H196:AW196)=0),$B196,0)</f>
        <v>0</v>
      </c>
      <c r="AY196">
        <f ca="1">IF(AND($B196&gt;0,SUM(AY$3:AY195)=0,SUM($H196:AX196)=0),$B196,0)</f>
        <v>0</v>
      </c>
      <c r="AZ196">
        <f ca="1">IF(AND($B196&gt;0,SUM(AZ$3:AZ195)=0,SUM($H196:AY196)=0),$B196,0)</f>
        <v>0</v>
      </c>
      <c r="BA196">
        <f ca="1">IF(AND($B196&gt;0,SUM(BA$3:BA195)=0,SUM($H196:AZ196)=0),$B196,0)</f>
        <v>0</v>
      </c>
      <c r="BB196">
        <f ca="1">IF(AND($B196&gt;0,SUM(BB$3:BB195)=0,SUM($H196:BA196)=0),$B196,0)</f>
        <v>0</v>
      </c>
      <c r="BC196">
        <f ca="1">IF(AND($B196&gt;0,SUM(BC$3:BC195)=0,SUM($H196:BB196)=0),$B196,0)</f>
        <v>0</v>
      </c>
      <c r="BD196">
        <f ca="1">IF(AND($B196&gt;0,SUM(BD$3:BD195)=0,SUM($H196:BC196)=0),$B196,0)</f>
        <v>0</v>
      </c>
      <c r="BE196">
        <f ca="1">IF(AND($B196&gt;0,SUM(BE$3:BE195)=0,SUM($H196:BD196)=0),$B196,0)</f>
        <v>0</v>
      </c>
      <c r="BF196">
        <f ca="1">IF(AND($B196&gt;0,SUM(BF$3:BF195)=0,SUM($H196:BE196)=0),$B196,0)</f>
        <v>0</v>
      </c>
      <c r="BG196">
        <f ca="1">IF(AND($B196&gt;0,SUM(BG$3:BG195)=0,SUM($H196:BF196)=0),$B196,0)</f>
        <v>0</v>
      </c>
      <c r="BH196">
        <f ca="1">IF(AND($B196&gt;0,SUM(BH$3:BH195)=0,SUM($H196:BG196)=0),$B196,0)</f>
        <v>0</v>
      </c>
      <c r="BI196">
        <f ca="1">IF(AND($B196&gt;0,SUM(BI$3:BI195)=0,SUM($H196:BH196)=0),$B196,0)</f>
        <v>0</v>
      </c>
      <c r="BJ196">
        <f ca="1">IF(AND($B196&gt;0,SUM(BJ$3:BJ195)=0,SUM($H196:BI196)=0),$B196,0)</f>
        <v>0</v>
      </c>
      <c r="BK196">
        <f ca="1">IF(AND($B196&gt;0,SUM(BK$3:BK195)=0,SUM($H196:BJ196)=0),$B196,0)</f>
        <v>0</v>
      </c>
      <c r="BL196">
        <f ca="1">IF(AND($B196&gt;0,SUM(BL$3:BL195)=0,SUM($H196:BK196)=0),$B196,0)</f>
        <v>0</v>
      </c>
      <c r="BM196">
        <f ca="1">IF(AND($B196&gt;0,SUM(BM$3:BM195)=0,SUM($H196:BL196)=0),$B196,0)</f>
        <v>0</v>
      </c>
      <c r="BN196">
        <f ca="1">IF(AND($B196&gt;0,SUM(BN$3:BN195)=0,SUM($H196:BM196)=0),$B196,0)</f>
        <v>0</v>
      </c>
      <c r="BO196">
        <f ca="1">IF(AND($B196&gt;0,SUM(BO$3:BO195)=0,SUM($H196:BN196)=0),$B196,0)</f>
        <v>0</v>
      </c>
      <c r="BP196">
        <f ca="1">IF(AND($B196&gt;0,SUM(BP$3:BP195)=0,SUM($H196:BO196)=0),$B196,0)</f>
        <v>0</v>
      </c>
      <c r="BQ196">
        <f ca="1">IF(AND($B196&gt;0,SUM(BQ$3:BQ195)=0,SUM($H196:BP196)=0),$B196,0)</f>
        <v>0</v>
      </c>
      <c r="BR196">
        <f ca="1">IF(AND($B196&gt;0,SUM(BR$3:BR195)=0,SUM($H196:BQ196)=0),$B196,0)</f>
        <v>0</v>
      </c>
      <c r="BS196">
        <f ca="1">IF(AND($B196&gt;0,SUM(BS$3:BS195)=0,SUM($H196:BR196)=0),$B196,0)</f>
        <v>0</v>
      </c>
      <c r="BT196">
        <f ca="1">IF(AND($B196&gt;0,SUM(BT$3:BT195)=0,SUM($H196:BS196)=0),$B196,0)</f>
        <v>0</v>
      </c>
      <c r="BU196">
        <f ca="1">IF(AND($B196&gt;0,SUM(BU$3:BU195)=0,SUM($H196:BT196)=0),$B196,0)</f>
        <v>0</v>
      </c>
      <c r="BV196">
        <f ca="1">IF(AND($B196&gt;0,SUM(BV$3:BV195)=0,SUM($H196:BU196)=0),$B196,0)</f>
        <v>0</v>
      </c>
      <c r="BW196">
        <f ca="1">IF(AND($B196&gt;0,SUM(BW$3:BW195)=0,SUM($H196:BV196)=0),$B196,0)</f>
        <v>0</v>
      </c>
      <c r="BX196">
        <f ca="1">IF(AND($B196&gt;0,SUM(BX$3:BX195)=0,SUM($H196:BW196)=0),$B196,0)</f>
        <v>0</v>
      </c>
      <c r="BY196">
        <f ca="1">IF(AND($B196&gt;0,SUM(BY$3:BY195)=0,SUM($H196:BX196)=0),$B196,0)</f>
        <v>0</v>
      </c>
      <c r="BZ196">
        <f ca="1">IF(AND($B196&gt;0,SUM(BZ$3:BZ195)=0,SUM($H196:BY196)=0),$B196,0)</f>
        <v>0</v>
      </c>
      <c r="CA196">
        <f ca="1">IF(AND($B196&gt;0,SUM(CA$3:CA195)=0,SUM($H196:BZ196)=0),$B196,0)</f>
        <v>0</v>
      </c>
      <c r="CB196">
        <f ca="1">IF(AND($B196&gt;0,SUM(CB$3:CB195)=0,SUM($H196:CA196)=0),$B196,0)</f>
        <v>0</v>
      </c>
      <c r="CC196">
        <f ca="1">IF(AND($B196&gt;0,SUM(CC$3:CC195)=0,SUM($H196:CB196)=0),$B196,0)</f>
        <v>0</v>
      </c>
      <c r="CD196">
        <f ca="1">IF(AND($B196&gt;0,SUM(CD$3:CD195)=0,SUM($H196:CC196)=0),$B196,0)</f>
        <v>0</v>
      </c>
      <c r="CE196">
        <f ca="1">IF(AND($B196&gt;0,SUM(CE$3:CE195)=0,SUM($H196:CD196)=0),$B196,0)</f>
        <v>0</v>
      </c>
      <c r="CF196">
        <f ca="1">IF(AND($B196&gt;0,SUM(CF$3:CF195)=0,SUM($H196:CE196)=0),$B196,0)</f>
        <v>0</v>
      </c>
      <c r="CG196">
        <f ca="1">IF(AND($B196&gt;0,SUM(CG$3:CG195)=0,SUM($H196:CF196)=0),$B196,0)</f>
        <v>0</v>
      </c>
      <c r="CH196">
        <f ca="1">IF(AND($B196&gt;0,SUM(CH$3:CH195)=0,SUM($H196:CG196)=0),$B196,0)</f>
        <v>0</v>
      </c>
      <c r="CI196">
        <f ca="1">IF(AND($B196&gt;0,SUM(CI$3:CI195)=0,SUM($H196:CH196)=0),$B196,0)</f>
        <v>0</v>
      </c>
      <c r="CJ196">
        <f ca="1">IF(AND($B196&gt;0,SUM(CJ$3:CJ195)=0,SUM($H196:CI196)=0),$B196,0)</f>
        <v>0</v>
      </c>
      <c r="CK196">
        <f ca="1">IF(AND($B196&gt;0,SUM(CK$3:CK195)=0,SUM($H196:CJ196)=0),$B196,0)</f>
        <v>0</v>
      </c>
      <c r="CL196">
        <f ca="1">IF(AND($B196&gt;0,SUM(CL$3:CL195)=0,SUM($H196:CK196)=0),$B196,0)</f>
        <v>0</v>
      </c>
      <c r="CM196">
        <f ca="1">IF(AND($B196&gt;0,SUM(CM$3:CM195)=0,SUM($H196:CL196)=0),$B196,0)</f>
        <v>0</v>
      </c>
      <c r="CN196">
        <f ca="1">IF(AND($B196&gt;0,SUM(CN$3:CN195)=0,SUM($H196:CM196)=0),$B196,0)</f>
        <v>0</v>
      </c>
      <c r="CO196">
        <f ca="1">IF(AND($B196&gt;0,SUM(CO$3:CO195)=0,SUM($H196:CN196)=0),$B196,0)</f>
        <v>0</v>
      </c>
      <c r="CP196">
        <f ca="1">IF(AND($B196&gt;0,SUM(CP$3:CP195)=0,SUM($H196:CO196)=0),$B196,0)</f>
        <v>0</v>
      </c>
      <c r="CQ196">
        <f ca="1">IF(AND($B196&gt;0,SUM(CQ$3:CQ195)=0,SUM($H196:CP196)=0),$B196,0)</f>
        <v>0</v>
      </c>
      <c r="CR196">
        <f ca="1">IF(AND($B196&gt;0,SUM(CR$3:CR195)=0,SUM($H196:CQ196)=0),$B196,0)</f>
        <v>0</v>
      </c>
      <c r="CS196">
        <f ca="1">IF(AND($B196&gt;0,SUM(CS$3:CS195)=0,SUM($H196:CR196)=0),$B196,0)</f>
        <v>0</v>
      </c>
      <c r="CT196">
        <f ca="1">IF(AND($B196&gt;0,SUM(CT$3:CT195)=0,SUM($H196:CS196)=0),$B196,0)</f>
        <v>0</v>
      </c>
      <c r="CU196">
        <f ca="1">IF(AND($B196&gt;0,SUM(CU$3:CU195)=0,SUM($H196:CT196)=0),$B196,0)</f>
        <v>0</v>
      </c>
      <c r="CV196">
        <f ca="1">IF(AND($B196&gt;0,SUM(CV$3:CV195)=0,SUM($H196:CU196)=0),$B196,0)</f>
        <v>0</v>
      </c>
      <c r="CW196">
        <f ca="1">IF(AND($B196&gt;0,SUM(CW$3:CW195)=0,SUM($H196:CV196)=0),$B196,0)</f>
        <v>0</v>
      </c>
      <c r="CX196">
        <f ca="1">IF(AND($B196&gt;0,SUM(CX$3:CX195)=0,SUM($H196:CW196)=0),$B196,0)</f>
        <v>0</v>
      </c>
      <c r="CY196">
        <f ca="1">IF(AND($B196&gt;0,SUM(CY$3:CY195)=0,SUM($H196:CX196)=0),$B196,0)</f>
        <v>0</v>
      </c>
      <c r="CZ196">
        <f ca="1">IF(AND($B196&gt;0,SUM(CZ$3:CZ195)=0,SUM($H196:CY196)=0),$B196,0)</f>
        <v>0</v>
      </c>
      <c r="DA196">
        <f ca="1">IF(AND($B196&gt;0,SUM(DA$3:DA195)=0,SUM($H196:CZ196)=0),$B196,0)</f>
        <v>0</v>
      </c>
      <c r="DB196">
        <f ca="1">IF(AND($B196&gt;0,SUM(DB$3:DB195)=0,SUM($H196:DA196)=0),$B196,0)</f>
        <v>0</v>
      </c>
      <c r="DC196">
        <f ca="1">IF(AND($B196&gt;0,SUM(DC$3:DC195)=0,SUM($H196:DB196)=0),$B196,0)</f>
        <v>0</v>
      </c>
      <c r="DD196">
        <f ca="1">IF(AND($B196&gt;0,SUM(DD$3:DD195)=0,SUM($H196:DC196)=0),$B196,0)</f>
        <v>0</v>
      </c>
      <c r="DE196">
        <f ca="1">IF(AND($B196&gt;0,SUM(DE$3:DE195)=0,SUM($H196:DD196)=0),$B196,0)</f>
        <v>0</v>
      </c>
      <c r="DF196">
        <f ca="1">IF(AND($B196&gt;0,SUM(DF$3:DF195)=0,SUM($H196:DE196)=0),$B196,0)</f>
        <v>0</v>
      </c>
      <c r="DG196">
        <f ca="1">IF(AND($B196&gt;0,SUM(DG$3:DG195)=0,SUM($H196:DF196)=0),$B196,0)</f>
        <v>0</v>
      </c>
      <c r="DH196">
        <f ca="1">IF(AND($B196&gt;0,SUM(DH$3:DH195)=0,SUM($H196:DG196)=0),$B196,0)</f>
        <v>0</v>
      </c>
      <c r="DI196">
        <f ca="1">IF(AND($B196&gt;0,SUM(DI$3:DI195)=0,SUM($H196:DH196)=0),$B196,0)</f>
        <v>0</v>
      </c>
      <c r="DJ196">
        <f ca="1">IF(AND($B196&gt;0,SUM(DJ$3:DJ195)=0,SUM($H196:DI196)=0),$B196,0)</f>
        <v>0</v>
      </c>
      <c r="DK196">
        <f ca="1">IF(AND($B196&gt;0,SUM(DK$3:DK195)=0,SUM($H196:DJ196)=0),$B196,0)</f>
        <v>0</v>
      </c>
      <c r="DL196">
        <f ca="1">IF(AND($B196&gt;0,SUM(DL$3:DL195)=0,SUM($H196:DK196)=0),$B196,0)</f>
        <v>0</v>
      </c>
      <c r="DM196">
        <f ca="1">IF(AND($B196&gt;0,SUM(DM$3:DM195)=0,SUM($H196:DL196)=0),$B196,0)</f>
        <v>0</v>
      </c>
      <c r="DN196">
        <f ca="1">IF(AND($B196&gt;0,SUM(DN$3:DN195)=0,SUM($H196:DM196)=0),$B196,0)</f>
        <v>0</v>
      </c>
      <c r="DO196">
        <f ca="1">IF(AND($B196&gt;0,SUM(DO$3:DO195)=0,SUM($H196:DN196)=0),$B196,0)</f>
        <v>0</v>
      </c>
      <c r="DP196">
        <f ca="1">IF(AND($B196&gt;0,SUM(DP$3:DP195)=0,SUM($H196:DO196)=0),$B196,0)</f>
        <v>0</v>
      </c>
      <c r="DQ196">
        <f ca="1">IF(AND($B196&gt;0,SUM(DQ$3:DQ195)=0,SUM($H196:DP196)=0),$B196,0)</f>
        <v>0</v>
      </c>
      <c r="DR196">
        <f ca="1">IF(AND($B196&gt;0,SUM(DR$3:DR195)=0,SUM($H196:DQ196)=0),$B196,0)</f>
        <v>0</v>
      </c>
      <c r="DS196">
        <f ca="1">IF(AND($B196&gt;0,SUM(DS$3:DS195)=0,SUM($H196:DR196)=0),$B196,0)</f>
        <v>0</v>
      </c>
      <c r="DT196">
        <f ca="1">IF(AND($B196&gt;0,SUM(DT$3:DT195)=0,SUM($H196:DS196)=0),$B196,0)</f>
        <v>0</v>
      </c>
      <c r="DU196">
        <f ca="1">IF(AND($B196&gt;0,SUM(DU$3:DU195)=0,SUM($H196:DT196)=0),$B196,0)</f>
        <v>0</v>
      </c>
      <c r="DV196">
        <f ca="1">IF(AND($B196&gt;0,SUM(DV$3:DV195)=0,SUM($H196:DU196)=0),$B196,0)</f>
        <v>0</v>
      </c>
      <c r="DW196">
        <f ca="1">IF(AND($B196&gt;0,SUM(DW$3:DW195)=0,SUM($H196:DV196)=0),$B196,0)</f>
        <v>0</v>
      </c>
      <c r="DX196">
        <f ca="1">IF(AND($B196&gt;0,SUM(DX$3:DX195)=0,SUM($H196:DW196)=0),$B196,0)</f>
        <v>0</v>
      </c>
      <c r="DY196">
        <f ca="1">IF(AND($B196&gt;0,SUM(DY$3:DY195)=0,SUM($H196:DX196)=0),$B196,0)</f>
        <v>0</v>
      </c>
      <c r="DZ196">
        <f ca="1">IF(AND($B196&gt;0,SUM(DZ$3:DZ195)=0,SUM($H196:DY196)=0),$B196,0)</f>
        <v>0</v>
      </c>
      <c r="EA196">
        <f ca="1">IF(AND($B196&gt;0,SUM(EA$3:EA195)=0,SUM($H196:DZ196)=0),$B196,0)</f>
        <v>0</v>
      </c>
      <c r="EB196">
        <f ca="1">IF(AND($B196&gt;0,SUM(EB$3:EB195)=0,SUM($H196:EA196)=0),$B196,0)</f>
        <v>0</v>
      </c>
      <c r="EC196">
        <f ca="1">IF(AND($B196&gt;0,SUM(EC$3:EC195)=0,SUM($H196:EB196)=0),$B196,0)</f>
        <v>0</v>
      </c>
      <c r="ED196">
        <f ca="1">IF(AND($B196&gt;0,SUM(ED$3:ED195)=0,SUM($H196:EC196)=0),$B196,0)</f>
        <v>0</v>
      </c>
      <c r="EE196">
        <f ca="1">IF(AND($B196&gt;0,SUM(EE$3:EE195)=0,SUM($H196:ED196)=0),$B196,0)</f>
        <v>0</v>
      </c>
      <c r="EF196">
        <f ca="1">IF(AND($B196&gt;0,SUM(EF$3:EF195)=0,SUM($H196:EE196)=0),$B196,0)</f>
        <v>0</v>
      </c>
      <c r="EG196">
        <f ca="1">IF(AND($B196&gt;0,SUM(EG$3:EG195)=0,SUM($H196:EF196)=0),$B196,0)</f>
        <v>0</v>
      </c>
      <c r="EH196">
        <f ca="1">IF(AND($B196&gt;0,SUM(EH$3:EH195)=0,SUM($H196:EG196)=0),$B196,0)</f>
        <v>0</v>
      </c>
      <c r="EI196">
        <f ca="1">IF(AND($B196&gt;0,SUM(EI$3:EI195)=0,SUM($H196:EH196)=0),$B196,0)</f>
        <v>0</v>
      </c>
      <c r="EJ196">
        <f ca="1">IF(AND($B196&gt;0,SUM(EJ$3:EJ195)=0,SUM($H196:EI196)=0),$B196,0)</f>
        <v>0</v>
      </c>
      <c r="EK196">
        <f ca="1">IF(AND($B196&gt;0,SUM(EK$3:EK195)=0,SUM($H196:EJ196)=0),$B196,0)</f>
        <v>0</v>
      </c>
      <c r="EL196">
        <f ca="1">IF(AND($B196&gt;0,SUM(EL$3:EL195)=0,SUM($H196:EK196)=0),$B196,0)</f>
        <v>0</v>
      </c>
      <c r="EM196">
        <f ca="1">IF(AND($B196&gt;0,SUM(EM$3:EM195)=0,SUM($H196:EL196)=0),$B196,0)</f>
        <v>0</v>
      </c>
      <c r="EN196">
        <f ca="1">IF(AND($B196&gt;0,SUM(EN$3:EN195)=0,SUM($H196:EM196)=0),$B196,0)</f>
        <v>0</v>
      </c>
      <c r="EO196">
        <f ca="1">IF(AND($B196&gt;0,SUM(EO$3:EO195)=0,SUM($H196:EN196)=0),$B196,0)</f>
        <v>0</v>
      </c>
      <c r="EP196">
        <f ca="1">IF(AND($B196&gt;0,SUM(EP$3:EP195)=0,SUM($H196:EO196)=0),$B196,0)</f>
        <v>0</v>
      </c>
      <c r="EQ196">
        <f ca="1">IF(AND($B196&gt;0,SUM(EQ$3:EQ195)=0,SUM($H196:EP196)=0),$B196,0)</f>
        <v>0</v>
      </c>
      <c r="ER196">
        <f ca="1">IF(AND($B196&gt;0,SUM(ER$3:ER195)=0,SUM($H196:EQ196)=0),$B196,0)</f>
        <v>0</v>
      </c>
      <c r="ES196">
        <f ca="1">IF(AND($B196&gt;0,SUM(ES$3:ES195)=0,SUM($H196:ER196)=0),$B196,0)</f>
        <v>0</v>
      </c>
      <c r="ET196">
        <f ca="1">IF(AND($B196&gt;0,SUM(ET$3:ET195)=0,SUM($H196:ES196)=0),$B196,0)</f>
        <v>0</v>
      </c>
      <c r="EU196">
        <f ca="1">IF(AND($B196&gt;0,SUM(EU$3:EU195)=0,SUM($H196:ET196)=0),$B196,0)</f>
        <v>0</v>
      </c>
      <c r="EV196">
        <f ca="1">IF(AND($B196&gt;0,SUM(EV$3:EV195)=0,SUM($H196:EU196)=0),$B196,0)</f>
        <v>0</v>
      </c>
      <c r="EW196">
        <f ca="1">IF(AND($B196&gt;0,SUM(EW$3:EW195)=0,SUM($H196:EV196)=0),$B196,0)</f>
        <v>0</v>
      </c>
      <c r="EX196">
        <f ca="1">IF(AND($B196&gt;0,SUM(EX$3:EX195)=0,SUM($H196:EW196)=0),$B196,0)</f>
        <v>0</v>
      </c>
      <c r="EY196">
        <f ca="1">IF(AND($B196&gt;0,SUM(EY$3:EY195)=0,SUM($H196:EX196)=0),$B196,0)</f>
        <v>0</v>
      </c>
      <c r="EZ196">
        <f ca="1">IF(AND($B196&gt;0,SUM(EZ$3:EZ195)=0,SUM($H196:EY196)=0),$B196,0)</f>
        <v>0</v>
      </c>
      <c r="FA196">
        <f ca="1">IF(AND($B196&gt;0,SUM(FA$3:FA195)=0,SUM($H196:EZ196)=0),$B196,0)</f>
        <v>0</v>
      </c>
      <c r="FB196">
        <f ca="1">IF(AND($B196&gt;0,SUM(FB$3:FB195)=0,SUM($H196:FA196)=0),$B196,0)</f>
        <v>0</v>
      </c>
      <c r="FC196">
        <f ca="1">IF(AND($B196&gt;0,SUM(FC$3:FC195)=0,SUM($H196:FB196)=0),$B196,0)</f>
        <v>0</v>
      </c>
      <c r="FD196">
        <f ca="1">IF(AND($B196&gt;0,SUM(FD$3:FD195)=0,SUM($H196:FC196)=0),$B196,0)</f>
        <v>0</v>
      </c>
      <c r="FE196">
        <f ca="1">IF(AND($B196&gt;0,SUM(FE$3:FE195)=0,SUM($H196:FD196)=0),$B196,0)</f>
        <v>0</v>
      </c>
      <c r="FF196">
        <f ca="1">IF(AND($B196&gt;0,SUM(FF$3:FF195)=0,SUM($H196:FE196)=0),$B196,0)</f>
        <v>0</v>
      </c>
      <c r="FG196">
        <f ca="1">IF(AND($B196&gt;0,SUM(FG$3:FG195)=0,SUM($H196:FF196)=0),$B196,0)</f>
        <v>0</v>
      </c>
      <c r="FH196">
        <f ca="1">IF(AND($B196&gt;0,SUM(FH$3:FH195)=0,SUM($H196:FG196)=0),$B196,0)</f>
        <v>0</v>
      </c>
      <c r="FI196">
        <f ca="1">IF(AND($B196&gt;0,SUM(FI$3:FI195)=0,SUM($H196:FH196)=0),$B196,0)</f>
        <v>0</v>
      </c>
      <c r="FJ196">
        <f ca="1">IF(AND($B196&gt;0,SUM(FJ$3:FJ195)=0,SUM($H196:FI196)=0),$B196,0)</f>
        <v>0</v>
      </c>
      <c r="FK196">
        <f ca="1">IF(AND($B196&gt;0,SUM(FK$3:FK195)=0,SUM($H196:FJ196)=0),$B196,0)</f>
        <v>0</v>
      </c>
      <c r="FL196">
        <f ca="1">IF(AND($B196&gt;0,SUM(FL$3:FL195)=0,SUM($H196:FK196)=0),$B196,0)</f>
        <v>0</v>
      </c>
      <c r="FM196">
        <f ca="1">IF(AND($B196&gt;0,SUM(FM$3:FM195)=0,SUM($H196:FL196)=0),$B196,0)</f>
        <v>0</v>
      </c>
      <c r="FN196">
        <f ca="1">IF(AND($B196&gt;0,SUM(FN$3:FN195)=0,SUM($H196:FM196)=0),$B196,0)</f>
        <v>0</v>
      </c>
      <c r="FS196" s="67" t="str">
        <f ca="1">ValintaohjelmaCentral!$C72</f>
        <v>0</v>
      </c>
      <c r="FT196" s="352"/>
      <c r="FU196" s="353"/>
      <c r="FV196" s="374" t="str">
        <f ca="1">ValintaohjelmaCentral!$G72</f>
        <v>-</v>
      </c>
      <c r="FY196" s="67" t="str">
        <f ca="1">ValintaohjelmaCentral!$C72</f>
        <v>0</v>
      </c>
      <c r="FZ196" s="352"/>
      <c r="GA196" s="353"/>
      <c r="GB196" s="374" t="str">
        <f ca="1">ValintaohjelmaCentral!$G72</f>
        <v>-</v>
      </c>
      <c r="GE196" s="67" t="str">
        <f ca="1">ValintaohjelmaCentral!$C72</f>
        <v>0</v>
      </c>
      <c r="GF196" s="352"/>
      <c r="GG196" s="353"/>
      <c r="GH196" s="374" t="str">
        <f ca="1">ValintaohjelmaCentral!$G72</f>
        <v>-</v>
      </c>
    </row>
    <row r="197" spans="1:190" ht="15.75" hidden="1" thickBot="1" x14ac:dyDescent="0.3">
      <c r="A197">
        <v>197</v>
      </c>
      <c r="C197" s="240" t="str">
        <f t="shared" ca="1" si="29"/>
        <v>0</v>
      </c>
      <c r="D197" s="240">
        <f t="shared" ca="1" si="29"/>
        <v>0</v>
      </c>
      <c r="E197" s="240">
        <f t="shared" ca="1" si="29"/>
        <v>0</v>
      </c>
      <c r="F197" s="240" t="str">
        <f t="shared" ca="1" si="29"/>
        <v>-</v>
      </c>
      <c r="G197" s="47" t="e">
        <f>INDEX($I$2:$FN$2,ROWS(G$2:G197))</f>
        <v>#REF!</v>
      </c>
      <c r="H197">
        <v>0</v>
      </c>
      <c r="I197">
        <f ca="1">IF(AND($B197&gt;0,SUM(I$3:I196)=0,SUM($H197:H197)=0),$B197,0)</f>
        <v>0</v>
      </c>
      <c r="J197">
        <f ca="1">IF(AND($B197&gt;0,SUM(J$3:J196)=0,SUM($H197:I197)=0),$B197,0)</f>
        <v>0</v>
      </c>
      <c r="K197">
        <f ca="1">IF(AND($B197&gt;0,SUM(K$3:K196)=0,SUM($H197:J197)=0),$B197,0)</f>
        <v>0</v>
      </c>
      <c r="L197">
        <f ca="1">IF(AND($B197&gt;0,SUM(L$3:L196)=0,SUM($H197:K197)=0),$B197,0)</f>
        <v>0</v>
      </c>
      <c r="M197">
        <f ca="1">IF(AND($B197&gt;0,SUM(M$3:M196)=0,SUM($H197:L197)=0),$B197,0)</f>
        <v>0</v>
      </c>
      <c r="N197">
        <f ca="1">IF(AND($B197&gt;0,SUM(N$3:N196)=0,SUM($H197:M197)=0),$B197,0)</f>
        <v>0</v>
      </c>
      <c r="O197">
        <f ca="1">IF(AND($B197&gt;0,SUM(O$3:O196)=0,SUM($H197:N197)=0),$B197,0)</f>
        <v>0</v>
      </c>
      <c r="P197">
        <f ca="1">IF(AND($B197&gt;0,SUM(P$3:P196)=0,SUM($H197:O197)=0),$B197,0)</f>
        <v>0</v>
      </c>
      <c r="Q197">
        <f ca="1">IF(AND($B197&gt;0,SUM(Q$3:Q196)=0,SUM($H197:P197)=0),$B197,0)</f>
        <v>0</v>
      </c>
      <c r="R197">
        <f ca="1">IF(AND($B197&gt;0,SUM(R$3:R196)=0,SUM($H197:Q197)=0),$B197,0)</f>
        <v>0</v>
      </c>
      <c r="S197">
        <f ca="1">IF(AND($B197&gt;0,SUM(S$3:S196)=0,SUM($H197:R197)=0),$B197,0)</f>
        <v>0</v>
      </c>
      <c r="T197">
        <f ca="1">IF(AND($B197&gt;0,SUM(T$3:T196)=0,SUM($H197:S197)=0),$B197,0)</f>
        <v>0</v>
      </c>
      <c r="U197">
        <f ca="1">IF(AND($B197&gt;0,SUM(U$3:U196)=0,SUM($H197:T197)=0),$B197,0)</f>
        <v>0</v>
      </c>
      <c r="V197">
        <f ca="1">IF(AND($B197&gt;0,SUM(V$3:V196)=0,SUM($H197:U197)=0),$B197,0)</f>
        <v>0</v>
      </c>
      <c r="W197">
        <f ca="1">IF(AND($B197&gt;0,SUM(W$3:W196)=0,SUM($H197:V197)=0),$B197,0)</f>
        <v>0</v>
      </c>
      <c r="X197">
        <f ca="1">IF(AND($B197&gt;0,SUM(X$3:X196)=0,SUM($H197:W197)=0),$B197,0)</f>
        <v>0</v>
      </c>
      <c r="Y197">
        <f ca="1">IF(AND($B197&gt;0,SUM(Y$3:Y196)=0,SUM($H197:X197)=0),$B197,0)</f>
        <v>0</v>
      </c>
      <c r="Z197">
        <f ca="1">IF(AND($B197&gt;0,SUM(Z$3:Z196)=0,SUM($H197:Y197)=0),$B197,0)</f>
        <v>0</v>
      </c>
      <c r="AA197">
        <f ca="1">IF(AND($B197&gt;0,SUM(AA$3:AA196)=0,SUM($H197:Z197)=0),$B197,0)</f>
        <v>0</v>
      </c>
      <c r="AB197">
        <f ca="1">IF(AND($B197&gt;0,SUM(AB$3:AB196)=0,SUM($H197:AA197)=0),$B197,0)</f>
        <v>0</v>
      </c>
      <c r="AC197">
        <f ca="1">IF(AND($B197&gt;0,SUM(AC$3:AC196)=0,SUM($H197:AB197)=0),$B197,0)</f>
        <v>0</v>
      </c>
      <c r="AD197">
        <f ca="1">IF(AND($B197&gt;0,SUM(AD$3:AD196)=0,SUM($H197:AC197)=0),$B197,0)</f>
        <v>0</v>
      </c>
      <c r="AE197">
        <f ca="1">IF(AND($B197&gt;0,SUM(AE$3:AE196)=0,SUM($H197:AD197)=0),$B197,0)</f>
        <v>0</v>
      </c>
      <c r="AF197">
        <f ca="1">IF(AND($B197&gt;0,SUM(AF$3:AF196)=0,SUM($H197:AE197)=0),$B197,0)</f>
        <v>0</v>
      </c>
      <c r="AG197">
        <f ca="1">IF(AND($B197&gt;0,SUM(AG$3:AG196)=0,SUM($H197:AF197)=0),$B197,0)</f>
        <v>0</v>
      </c>
      <c r="AH197">
        <f ca="1">IF(AND($B197&gt;0,SUM(AH$3:AH196)=0,SUM($H197:AG197)=0),$B197,0)</f>
        <v>0</v>
      </c>
      <c r="AI197">
        <f ca="1">IF(AND($B197&gt;0,SUM(AI$3:AI196)=0,SUM($H197:AH197)=0),$B197,0)</f>
        <v>0</v>
      </c>
      <c r="AJ197">
        <f ca="1">IF(AND($B197&gt;0,SUM(AJ$3:AJ196)=0,SUM($H197:AI197)=0),$B197,0)</f>
        <v>0</v>
      </c>
      <c r="AK197">
        <f ca="1">IF(AND($B197&gt;0,SUM(AK$3:AK196)=0,SUM($H197:AJ197)=0),$B197,0)</f>
        <v>0</v>
      </c>
      <c r="AL197">
        <f ca="1">IF(AND($B197&gt;0,SUM(AL$3:AL196)=0,SUM($H197:AK197)=0),$B197,0)</f>
        <v>0</v>
      </c>
      <c r="AM197">
        <f ca="1">IF(AND($B197&gt;0,SUM(AM$3:AM196)=0,SUM($H197:AL197)=0),$B197,0)</f>
        <v>0</v>
      </c>
      <c r="AN197">
        <f ca="1">IF(AND($B197&gt;0,SUM(AN$3:AN196)=0,SUM($H197:AM197)=0),$B197,0)</f>
        <v>0</v>
      </c>
      <c r="AO197">
        <f ca="1">IF(AND($B197&gt;0,SUM(AO$3:AO196)=0,SUM($H197:AN197)=0),$B197,0)</f>
        <v>0</v>
      </c>
      <c r="AP197">
        <f ca="1">IF(AND($B197&gt;0,SUM(AP$3:AP196)=0,SUM($H197:AO197)=0),$B197,0)</f>
        <v>0</v>
      </c>
      <c r="AQ197">
        <f ca="1">IF(AND($B197&gt;0,SUM(AQ$3:AQ196)=0,SUM($H197:AP197)=0),$B197,0)</f>
        <v>0</v>
      </c>
      <c r="AR197">
        <f ca="1">IF(AND($B197&gt;0,SUM(AR$3:AR196)=0,SUM($H197:AQ197)=0),$B197,0)</f>
        <v>0</v>
      </c>
      <c r="AS197">
        <f ca="1">IF(AND($B197&gt;0,SUM(AS$3:AS196)=0,SUM($H197:AR197)=0),$B197,0)</f>
        <v>0</v>
      </c>
      <c r="AT197">
        <f ca="1">IF(AND($B197&gt;0,SUM(AT$3:AT196)=0,SUM($H197:AS197)=0),$B197,0)</f>
        <v>0</v>
      </c>
      <c r="AU197">
        <f ca="1">IF(AND($B197&gt;0,SUM(AU$3:AU196)=0,SUM($H197:AT197)=0),$B197,0)</f>
        <v>0</v>
      </c>
      <c r="AV197">
        <f ca="1">IF(AND($B197&gt;0,SUM(AV$3:AV196)=0,SUM($H197:AU197)=0),$B197,0)</f>
        <v>0</v>
      </c>
      <c r="AW197">
        <f ca="1">IF(AND($B197&gt;0,SUM(AW$3:AW196)=0,SUM($H197:AV197)=0),$B197,0)</f>
        <v>0</v>
      </c>
      <c r="AX197">
        <f ca="1">IF(AND($B197&gt;0,SUM(AX$3:AX196)=0,SUM($H197:AW197)=0),$B197,0)</f>
        <v>0</v>
      </c>
      <c r="AY197">
        <f ca="1">IF(AND($B197&gt;0,SUM(AY$3:AY196)=0,SUM($H197:AX197)=0),$B197,0)</f>
        <v>0</v>
      </c>
      <c r="AZ197">
        <f ca="1">IF(AND($B197&gt;0,SUM(AZ$3:AZ196)=0,SUM($H197:AY197)=0),$B197,0)</f>
        <v>0</v>
      </c>
      <c r="BA197">
        <f ca="1">IF(AND($B197&gt;0,SUM(BA$3:BA196)=0,SUM($H197:AZ197)=0),$B197,0)</f>
        <v>0</v>
      </c>
      <c r="BB197">
        <f ca="1">IF(AND($B197&gt;0,SUM(BB$3:BB196)=0,SUM($H197:BA197)=0),$B197,0)</f>
        <v>0</v>
      </c>
      <c r="BC197">
        <f ca="1">IF(AND($B197&gt;0,SUM(BC$3:BC196)=0,SUM($H197:BB197)=0),$B197,0)</f>
        <v>0</v>
      </c>
      <c r="BD197">
        <f ca="1">IF(AND($B197&gt;0,SUM(BD$3:BD196)=0,SUM($H197:BC197)=0),$B197,0)</f>
        <v>0</v>
      </c>
      <c r="BE197">
        <f ca="1">IF(AND($B197&gt;0,SUM(BE$3:BE196)=0,SUM($H197:BD197)=0),$B197,0)</f>
        <v>0</v>
      </c>
      <c r="BF197">
        <f ca="1">IF(AND($B197&gt;0,SUM(BF$3:BF196)=0,SUM($H197:BE197)=0),$B197,0)</f>
        <v>0</v>
      </c>
      <c r="BG197">
        <f ca="1">IF(AND($B197&gt;0,SUM(BG$3:BG196)=0,SUM($H197:BF197)=0),$B197,0)</f>
        <v>0</v>
      </c>
      <c r="BH197">
        <f ca="1">IF(AND($B197&gt;0,SUM(BH$3:BH196)=0,SUM($H197:BG197)=0),$B197,0)</f>
        <v>0</v>
      </c>
      <c r="BI197">
        <f ca="1">IF(AND($B197&gt;0,SUM(BI$3:BI196)=0,SUM($H197:BH197)=0),$B197,0)</f>
        <v>0</v>
      </c>
      <c r="BJ197">
        <f ca="1">IF(AND($B197&gt;0,SUM(BJ$3:BJ196)=0,SUM($H197:BI197)=0),$B197,0)</f>
        <v>0</v>
      </c>
      <c r="BK197">
        <f ca="1">IF(AND($B197&gt;0,SUM(BK$3:BK196)=0,SUM($H197:BJ197)=0),$B197,0)</f>
        <v>0</v>
      </c>
      <c r="BL197">
        <f ca="1">IF(AND($B197&gt;0,SUM(BL$3:BL196)=0,SUM($H197:BK197)=0),$B197,0)</f>
        <v>0</v>
      </c>
      <c r="BM197">
        <f ca="1">IF(AND($B197&gt;0,SUM(BM$3:BM196)=0,SUM($H197:BL197)=0),$B197,0)</f>
        <v>0</v>
      </c>
      <c r="BN197">
        <f ca="1">IF(AND($B197&gt;0,SUM(BN$3:BN196)=0,SUM($H197:BM197)=0),$B197,0)</f>
        <v>0</v>
      </c>
      <c r="BO197">
        <f ca="1">IF(AND($B197&gt;0,SUM(BO$3:BO196)=0,SUM($H197:BN197)=0),$B197,0)</f>
        <v>0</v>
      </c>
      <c r="BP197">
        <f ca="1">IF(AND($B197&gt;0,SUM(BP$3:BP196)=0,SUM($H197:BO197)=0),$B197,0)</f>
        <v>0</v>
      </c>
      <c r="BQ197">
        <f ca="1">IF(AND($B197&gt;0,SUM(BQ$3:BQ196)=0,SUM($H197:BP197)=0),$B197,0)</f>
        <v>0</v>
      </c>
      <c r="BR197">
        <f ca="1">IF(AND($B197&gt;0,SUM(BR$3:BR196)=0,SUM($H197:BQ197)=0),$B197,0)</f>
        <v>0</v>
      </c>
      <c r="BS197">
        <f ca="1">IF(AND($B197&gt;0,SUM(BS$3:BS196)=0,SUM($H197:BR197)=0),$B197,0)</f>
        <v>0</v>
      </c>
      <c r="BT197">
        <f ca="1">IF(AND($B197&gt;0,SUM(BT$3:BT196)=0,SUM($H197:BS197)=0),$B197,0)</f>
        <v>0</v>
      </c>
      <c r="BU197">
        <f ca="1">IF(AND($B197&gt;0,SUM(BU$3:BU196)=0,SUM($H197:BT197)=0),$B197,0)</f>
        <v>0</v>
      </c>
      <c r="BV197">
        <f ca="1">IF(AND($B197&gt;0,SUM(BV$3:BV196)=0,SUM($H197:BU197)=0),$B197,0)</f>
        <v>0</v>
      </c>
      <c r="BW197">
        <f ca="1">IF(AND($B197&gt;0,SUM(BW$3:BW196)=0,SUM($H197:BV197)=0),$B197,0)</f>
        <v>0</v>
      </c>
      <c r="BX197">
        <f ca="1">IF(AND($B197&gt;0,SUM(BX$3:BX196)=0,SUM($H197:BW197)=0),$B197,0)</f>
        <v>0</v>
      </c>
      <c r="BY197">
        <f ca="1">IF(AND($B197&gt;0,SUM(BY$3:BY196)=0,SUM($H197:BX197)=0),$B197,0)</f>
        <v>0</v>
      </c>
      <c r="BZ197">
        <f ca="1">IF(AND($B197&gt;0,SUM(BZ$3:BZ196)=0,SUM($H197:BY197)=0),$B197,0)</f>
        <v>0</v>
      </c>
      <c r="CA197">
        <f ca="1">IF(AND($B197&gt;0,SUM(CA$3:CA196)=0,SUM($H197:BZ197)=0),$B197,0)</f>
        <v>0</v>
      </c>
      <c r="CB197">
        <f ca="1">IF(AND($B197&gt;0,SUM(CB$3:CB196)=0,SUM($H197:CA197)=0),$B197,0)</f>
        <v>0</v>
      </c>
      <c r="CC197">
        <f ca="1">IF(AND($B197&gt;0,SUM(CC$3:CC196)=0,SUM($H197:CB197)=0),$B197,0)</f>
        <v>0</v>
      </c>
      <c r="CD197">
        <f ca="1">IF(AND($B197&gt;0,SUM(CD$3:CD196)=0,SUM($H197:CC197)=0),$B197,0)</f>
        <v>0</v>
      </c>
      <c r="CE197">
        <f ca="1">IF(AND($B197&gt;0,SUM(CE$3:CE196)=0,SUM($H197:CD197)=0),$B197,0)</f>
        <v>0</v>
      </c>
      <c r="CF197">
        <f ca="1">IF(AND($B197&gt;0,SUM(CF$3:CF196)=0,SUM($H197:CE197)=0),$B197,0)</f>
        <v>0</v>
      </c>
      <c r="CG197">
        <f ca="1">IF(AND($B197&gt;0,SUM(CG$3:CG196)=0,SUM($H197:CF197)=0),$B197,0)</f>
        <v>0</v>
      </c>
      <c r="CH197">
        <f ca="1">IF(AND($B197&gt;0,SUM(CH$3:CH196)=0,SUM($H197:CG197)=0),$B197,0)</f>
        <v>0</v>
      </c>
      <c r="CI197">
        <f ca="1">IF(AND($B197&gt;0,SUM(CI$3:CI196)=0,SUM($H197:CH197)=0),$B197,0)</f>
        <v>0</v>
      </c>
      <c r="CJ197">
        <f ca="1">IF(AND($B197&gt;0,SUM(CJ$3:CJ196)=0,SUM($H197:CI197)=0),$B197,0)</f>
        <v>0</v>
      </c>
      <c r="CK197">
        <f ca="1">IF(AND($B197&gt;0,SUM(CK$3:CK196)=0,SUM($H197:CJ197)=0),$B197,0)</f>
        <v>0</v>
      </c>
      <c r="CL197">
        <f ca="1">IF(AND($B197&gt;0,SUM(CL$3:CL196)=0,SUM($H197:CK197)=0),$B197,0)</f>
        <v>0</v>
      </c>
      <c r="CM197">
        <f ca="1">IF(AND($B197&gt;0,SUM(CM$3:CM196)=0,SUM($H197:CL197)=0),$B197,0)</f>
        <v>0</v>
      </c>
      <c r="CN197">
        <f ca="1">IF(AND($B197&gt;0,SUM(CN$3:CN196)=0,SUM($H197:CM197)=0),$B197,0)</f>
        <v>0</v>
      </c>
      <c r="CO197">
        <f ca="1">IF(AND($B197&gt;0,SUM(CO$3:CO196)=0,SUM($H197:CN197)=0),$B197,0)</f>
        <v>0</v>
      </c>
      <c r="CP197">
        <f ca="1">IF(AND($B197&gt;0,SUM(CP$3:CP196)=0,SUM($H197:CO197)=0),$B197,0)</f>
        <v>0</v>
      </c>
      <c r="CQ197">
        <f ca="1">IF(AND($B197&gt;0,SUM(CQ$3:CQ196)=0,SUM($H197:CP197)=0),$B197,0)</f>
        <v>0</v>
      </c>
      <c r="CR197">
        <f ca="1">IF(AND($B197&gt;0,SUM(CR$3:CR196)=0,SUM($H197:CQ197)=0),$B197,0)</f>
        <v>0</v>
      </c>
      <c r="CS197">
        <f ca="1">IF(AND($B197&gt;0,SUM(CS$3:CS196)=0,SUM($H197:CR197)=0),$B197,0)</f>
        <v>0</v>
      </c>
      <c r="CT197">
        <f ca="1">IF(AND($B197&gt;0,SUM(CT$3:CT196)=0,SUM($H197:CS197)=0),$B197,0)</f>
        <v>0</v>
      </c>
      <c r="CU197">
        <f ca="1">IF(AND($B197&gt;0,SUM(CU$3:CU196)=0,SUM($H197:CT197)=0),$B197,0)</f>
        <v>0</v>
      </c>
      <c r="CV197">
        <f ca="1">IF(AND($B197&gt;0,SUM(CV$3:CV196)=0,SUM($H197:CU197)=0),$B197,0)</f>
        <v>0</v>
      </c>
      <c r="CW197">
        <f ca="1">IF(AND($B197&gt;0,SUM(CW$3:CW196)=0,SUM($H197:CV197)=0),$B197,0)</f>
        <v>0</v>
      </c>
      <c r="CX197">
        <f ca="1">IF(AND($B197&gt;0,SUM(CX$3:CX196)=0,SUM($H197:CW197)=0),$B197,0)</f>
        <v>0</v>
      </c>
      <c r="CY197">
        <f ca="1">IF(AND($B197&gt;0,SUM(CY$3:CY196)=0,SUM($H197:CX197)=0),$B197,0)</f>
        <v>0</v>
      </c>
      <c r="CZ197">
        <f ca="1">IF(AND($B197&gt;0,SUM(CZ$3:CZ196)=0,SUM($H197:CY197)=0),$B197,0)</f>
        <v>0</v>
      </c>
      <c r="DA197">
        <f ca="1">IF(AND($B197&gt;0,SUM(DA$3:DA196)=0,SUM($H197:CZ197)=0),$B197,0)</f>
        <v>0</v>
      </c>
      <c r="DB197">
        <f ca="1">IF(AND($B197&gt;0,SUM(DB$3:DB196)=0,SUM($H197:DA197)=0),$B197,0)</f>
        <v>0</v>
      </c>
      <c r="DC197">
        <f ca="1">IF(AND($B197&gt;0,SUM(DC$3:DC196)=0,SUM($H197:DB197)=0),$B197,0)</f>
        <v>0</v>
      </c>
      <c r="DD197">
        <f ca="1">IF(AND($B197&gt;0,SUM(DD$3:DD196)=0,SUM($H197:DC197)=0),$B197,0)</f>
        <v>0</v>
      </c>
      <c r="DE197">
        <f ca="1">IF(AND($B197&gt;0,SUM(DE$3:DE196)=0,SUM($H197:DD197)=0),$B197,0)</f>
        <v>0</v>
      </c>
      <c r="DF197">
        <f ca="1">IF(AND($B197&gt;0,SUM(DF$3:DF196)=0,SUM($H197:DE197)=0),$B197,0)</f>
        <v>0</v>
      </c>
      <c r="DG197">
        <f ca="1">IF(AND($B197&gt;0,SUM(DG$3:DG196)=0,SUM($H197:DF197)=0),$B197,0)</f>
        <v>0</v>
      </c>
      <c r="DH197">
        <f ca="1">IF(AND($B197&gt;0,SUM(DH$3:DH196)=0,SUM($H197:DG197)=0),$B197,0)</f>
        <v>0</v>
      </c>
      <c r="DI197">
        <f ca="1">IF(AND($B197&gt;0,SUM(DI$3:DI196)=0,SUM($H197:DH197)=0),$B197,0)</f>
        <v>0</v>
      </c>
      <c r="DJ197">
        <f ca="1">IF(AND($B197&gt;0,SUM(DJ$3:DJ196)=0,SUM($H197:DI197)=0),$B197,0)</f>
        <v>0</v>
      </c>
      <c r="DK197">
        <f ca="1">IF(AND($B197&gt;0,SUM(DK$3:DK196)=0,SUM($H197:DJ197)=0),$B197,0)</f>
        <v>0</v>
      </c>
      <c r="DL197">
        <f ca="1">IF(AND($B197&gt;0,SUM(DL$3:DL196)=0,SUM($H197:DK197)=0),$B197,0)</f>
        <v>0</v>
      </c>
      <c r="DM197">
        <f ca="1">IF(AND($B197&gt;0,SUM(DM$3:DM196)=0,SUM($H197:DL197)=0),$B197,0)</f>
        <v>0</v>
      </c>
      <c r="DN197">
        <f ca="1">IF(AND($B197&gt;0,SUM(DN$3:DN196)=0,SUM($H197:DM197)=0),$B197,0)</f>
        <v>0</v>
      </c>
      <c r="DO197">
        <f ca="1">IF(AND($B197&gt;0,SUM(DO$3:DO196)=0,SUM($H197:DN197)=0),$B197,0)</f>
        <v>0</v>
      </c>
      <c r="DP197">
        <f ca="1">IF(AND($B197&gt;0,SUM(DP$3:DP196)=0,SUM($H197:DO197)=0),$B197,0)</f>
        <v>0</v>
      </c>
      <c r="DQ197">
        <f ca="1">IF(AND($B197&gt;0,SUM(DQ$3:DQ196)=0,SUM($H197:DP197)=0),$B197,0)</f>
        <v>0</v>
      </c>
      <c r="DR197">
        <f ca="1">IF(AND($B197&gt;0,SUM(DR$3:DR196)=0,SUM($H197:DQ197)=0),$B197,0)</f>
        <v>0</v>
      </c>
      <c r="DS197">
        <f ca="1">IF(AND($B197&gt;0,SUM(DS$3:DS196)=0,SUM($H197:DR197)=0),$B197,0)</f>
        <v>0</v>
      </c>
      <c r="DT197">
        <f ca="1">IF(AND($B197&gt;0,SUM(DT$3:DT196)=0,SUM($H197:DS197)=0),$B197,0)</f>
        <v>0</v>
      </c>
      <c r="DU197">
        <f ca="1">IF(AND($B197&gt;0,SUM(DU$3:DU196)=0,SUM($H197:DT197)=0),$B197,0)</f>
        <v>0</v>
      </c>
      <c r="DV197">
        <f ca="1">IF(AND($B197&gt;0,SUM(DV$3:DV196)=0,SUM($H197:DU197)=0),$B197,0)</f>
        <v>0</v>
      </c>
      <c r="DW197">
        <f ca="1">IF(AND($B197&gt;0,SUM(DW$3:DW196)=0,SUM($H197:DV197)=0),$B197,0)</f>
        <v>0</v>
      </c>
      <c r="DX197">
        <f ca="1">IF(AND($B197&gt;0,SUM(DX$3:DX196)=0,SUM($H197:DW197)=0),$B197,0)</f>
        <v>0</v>
      </c>
      <c r="DY197">
        <f ca="1">IF(AND($B197&gt;0,SUM(DY$3:DY196)=0,SUM($H197:DX197)=0),$B197,0)</f>
        <v>0</v>
      </c>
      <c r="DZ197">
        <f ca="1">IF(AND($B197&gt;0,SUM(DZ$3:DZ196)=0,SUM($H197:DY197)=0),$B197,0)</f>
        <v>0</v>
      </c>
      <c r="EA197">
        <f ca="1">IF(AND($B197&gt;0,SUM(EA$3:EA196)=0,SUM($H197:DZ197)=0),$B197,0)</f>
        <v>0</v>
      </c>
      <c r="EB197">
        <f ca="1">IF(AND($B197&gt;0,SUM(EB$3:EB196)=0,SUM($H197:EA197)=0),$B197,0)</f>
        <v>0</v>
      </c>
      <c r="EC197">
        <f ca="1">IF(AND($B197&gt;0,SUM(EC$3:EC196)=0,SUM($H197:EB197)=0),$B197,0)</f>
        <v>0</v>
      </c>
      <c r="ED197">
        <f ca="1">IF(AND($B197&gt;0,SUM(ED$3:ED196)=0,SUM($H197:EC197)=0),$B197,0)</f>
        <v>0</v>
      </c>
      <c r="EE197">
        <f ca="1">IF(AND($B197&gt;0,SUM(EE$3:EE196)=0,SUM($H197:ED197)=0),$B197,0)</f>
        <v>0</v>
      </c>
      <c r="EF197">
        <f ca="1">IF(AND($B197&gt;0,SUM(EF$3:EF196)=0,SUM($H197:EE197)=0),$B197,0)</f>
        <v>0</v>
      </c>
      <c r="EG197">
        <f ca="1">IF(AND($B197&gt;0,SUM(EG$3:EG196)=0,SUM($H197:EF197)=0),$B197,0)</f>
        <v>0</v>
      </c>
      <c r="EH197">
        <f ca="1">IF(AND($B197&gt;0,SUM(EH$3:EH196)=0,SUM($H197:EG197)=0),$B197,0)</f>
        <v>0</v>
      </c>
      <c r="EI197">
        <f ca="1">IF(AND($B197&gt;0,SUM(EI$3:EI196)=0,SUM($H197:EH197)=0),$B197,0)</f>
        <v>0</v>
      </c>
      <c r="EJ197">
        <f ca="1">IF(AND($B197&gt;0,SUM(EJ$3:EJ196)=0,SUM($H197:EI197)=0),$B197,0)</f>
        <v>0</v>
      </c>
      <c r="EK197">
        <f ca="1">IF(AND($B197&gt;0,SUM(EK$3:EK196)=0,SUM($H197:EJ197)=0),$B197,0)</f>
        <v>0</v>
      </c>
      <c r="EL197">
        <f ca="1">IF(AND($B197&gt;0,SUM(EL$3:EL196)=0,SUM($H197:EK197)=0),$B197,0)</f>
        <v>0</v>
      </c>
      <c r="EM197">
        <f ca="1">IF(AND($B197&gt;0,SUM(EM$3:EM196)=0,SUM($H197:EL197)=0),$B197,0)</f>
        <v>0</v>
      </c>
      <c r="EN197">
        <f ca="1">IF(AND($B197&gt;0,SUM(EN$3:EN196)=0,SUM($H197:EM197)=0),$B197,0)</f>
        <v>0</v>
      </c>
      <c r="EO197">
        <f ca="1">IF(AND($B197&gt;0,SUM(EO$3:EO196)=0,SUM($H197:EN197)=0),$B197,0)</f>
        <v>0</v>
      </c>
      <c r="EP197">
        <f ca="1">IF(AND($B197&gt;0,SUM(EP$3:EP196)=0,SUM($H197:EO197)=0),$B197,0)</f>
        <v>0</v>
      </c>
      <c r="EQ197">
        <f ca="1">IF(AND($B197&gt;0,SUM(EQ$3:EQ196)=0,SUM($H197:EP197)=0),$B197,0)</f>
        <v>0</v>
      </c>
      <c r="ER197">
        <f ca="1">IF(AND($B197&gt;0,SUM(ER$3:ER196)=0,SUM($H197:EQ197)=0),$B197,0)</f>
        <v>0</v>
      </c>
      <c r="ES197">
        <f ca="1">IF(AND($B197&gt;0,SUM(ES$3:ES196)=0,SUM($H197:ER197)=0),$B197,0)</f>
        <v>0</v>
      </c>
      <c r="ET197">
        <f ca="1">IF(AND($B197&gt;0,SUM(ET$3:ET196)=0,SUM($H197:ES197)=0),$B197,0)</f>
        <v>0</v>
      </c>
      <c r="EU197">
        <f ca="1">IF(AND($B197&gt;0,SUM(EU$3:EU196)=0,SUM($H197:ET197)=0),$B197,0)</f>
        <v>0</v>
      </c>
      <c r="EV197">
        <f ca="1">IF(AND($B197&gt;0,SUM(EV$3:EV196)=0,SUM($H197:EU197)=0),$B197,0)</f>
        <v>0</v>
      </c>
      <c r="EW197">
        <f ca="1">IF(AND($B197&gt;0,SUM(EW$3:EW196)=0,SUM($H197:EV197)=0),$B197,0)</f>
        <v>0</v>
      </c>
      <c r="EX197">
        <f ca="1">IF(AND($B197&gt;0,SUM(EX$3:EX196)=0,SUM($H197:EW197)=0),$B197,0)</f>
        <v>0</v>
      </c>
      <c r="EY197">
        <f ca="1">IF(AND($B197&gt;0,SUM(EY$3:EY196)=0,SUM($H197:EX197)=0),$B197,0)</f>
        <v>0</v>
      </c>
      <c r="EZ197">
        <f ca="1">IF(AND($B197&gt;0,SUM(EZ$3:EZ196)=0,SUM($H197:EY197)=0),$B197,0)</f>
        <v>0</v>
      </c>
      <c r="FA197">
        <f ca="1">IF(AND($B197&gt;0,SUM(FA$3:FA196)=0,SUM($H197:EZ197)=0),$B197,0)</f>
        <v>0</v>
      </c>
      <c r="FB197">
        <f ca="1">IF(AND($B197&gt;0,SUM(FB$3:FB196)=0,SUM($H197:FA197)=0),$B197,0)</f>
        <v>0</v>
      </c>
      <c r="FC197">
        <f ca="1">IF(AND($B197&gt;0,SUM(FC$3:FC196)=0,SUM($H197:FB197)=0),$B197,0)</f>
        <v>0</v>
      </c>
      <c r="FD197">
        <f ca="1">IF(AND($B197&gt;0,SUM(FD$3:FD196)=0,SUM($H197:FC197)=0),$B197,0)</f>
        <v>0</v>
      </c>
      <c r="FE197">
        <f ca="1">IF(AND($B197&gt;0,SUM(FE$3:FE196)=0,SUM($H197:FD197)=0),$B197,0)</f>
        <v>0</v>
      </c>
      <c r="FF197">
        <f ca="1">IF(AND($B197&gt;0,SUM(FF$3:FF196)=0,SUM($H197:FE197)=0),$B197,0)</f>
        <v>0</v>
      </c>
      <c r="FG197">
        <f ca="1">IF(AND($B197&gt;0,SUM(FG$3:FG196)=0,SUM($H197:FF197)=0),$B197,0)</f>
        <v>0</v>
      </c>
      <c r="FH197">
        <f ca="1">IF(AND($B197&gt;0,SUM(FH$3:FH196)=0,SUM($H197:FG197)=0),$B197,0)</f>
        <v>0</v>
      </c>
      <c r="FI197">
        <f ca="1">IF(AND($B197&gt;0,SUM(FI$3:FI196)=0,SUM($H197:FH197)=0),$B197,0)</f>
        <v>0</v>
      </c>
      <c r="FJ197">
        <f ca="1">IF(AND($B197&gt;0,SUM(FJ$3:FJ196)=0,SUM($H197:FI197)=0),$B197,0)</f>
        <v>0</v>
      </c>
      <c r="FK197">
        <f ca="1">IF(AND($B197&gt;0,SUM(FK$3:FK196)=0,SUM($H197:FJ197)=0),$B197,0)</f>
        <v>0</v>
      </c>
      <c r="FL197">
        <f ca="1">IF(AND($B197&gt;0,SUM(FL$3:FL196)=0,SUM($H197:FK197)=0),$B197,0)</f>
        <v>0</v>
      </c>
      <c r="FM197">
        <f ca="1">IF(AND($B197&gt;0,SUM(FM$3:FM196)=0,SUM($H197:FL197)=0),$B197,0)</f>
        <v>0</v>
      </c>
      <c r="FN197">
        <f ca="1">IF(AND($B197&gt;0,SUM(FN$3:FN196)=0,SUM($H197:FM197)=0),$B197,0)</f>
        <v>0</v>
      </c>
      <c r="FS197" s="67" t="str">
        <f ca="1">ValintaohjelmaCentral!$C73</f>
        <v>0</v>
      </c>
      <c r="FT197" s="352"/>
      <c r="FU197" s="353"/>
      <c r="FV197" s="374" t="str">
        <f ca="1">ValintaohjelmaCentral!$G73</f>
        <v>-</v>
      </c>
      <c r="FY197" s="67" t="str">
        <f ca="1">ValintaohjelmaCentral!$C73</f>
        <v>0</v>
      </c>
      <c r="FZ197" s="352"/>
      <c r="GA197" s="353"/>
      <c r="GB197" s="374" t="str">
        <f ca="1">ValintaohjelmaCentral!$G73</f>
        <v>-</v>
      </c>
      <c r="GE197" s="67" t="str">
        <f ca="1">ValintaohjelmaCentral!$C73</f>
        <v>0</v>
      </c>
      <c r="GF197" s="352"/>
      <c r="GG197" s="353"/>
      <c r="GH197" s="374" t="str">
        <f ca="1">ValintaohjelmaCentral!$G73</f>
        <v>-</v>
      </c>
    </row>
    <row r="198" spans="1:190" ht="15.75" hidden="1" thickBot="1" x14ac:dyDescent="0.3">
      <c r="A198">
        <v>198</v>
      </c>
      <c r="C198" s="240" t="str">
        <f t="shared" ca="1" si="29"/>
        <v>0</v>
      </c>
      <c r="D198" s="240">
        <f t="shared" ca="1" si="29"/>
        <v>0</v>
      </c>
      <c r="E198" s="240">
        <f t="shared" ca="1" si="29"/>
        <v>0</v>
      </c>
      <c r="F198" s="240" t="str">
        <f t="shared" ca="1" si="29"/>
        <v>-</v>
      </c>
      <c r="G198" s="47" t="e">
        <f>INDEX($I$2:$FN$2,ROWS(G$2:G198))</f>
        <v>#REF!</v>
      </c>
      <c r="H198">
        <v>0</v>
      </c>
      <c r="I198">
        <f ca="1">IF(AND($B198&gt;0,SUM(I$3:I197)=0,SUM($H198:H198)=0),$B198,0)</f>
        <v>0</v>
      </c>
      <c r="J198">
        <f ca="1">IF(AND($B198&gt;0,SUM(J$3:J197)=0,SUM($H198:I198)=0),$B198,0)</f>
        <v>0</v>
      </c>
      <c r="K198">
        <f ca="1">IF(AND($B198&gt;0,SUM(K$3:K197)=0,SUM($H198:J198)=0),$B198,0)</f>
        <v>0</v>
      </c>
      <c r="L198">
        <f ca="1">IF(AND($B198&gt;0,SUM(L$3:L197)=0,SUM($H198:K198)=0),$B198,0)</f>
        <v>0</v>
      </c>
      <c r="M198">
        <f ca="1">IF(AND($B198&gt;0,SUM(M$3:M197)=0,SUM($H198:L198)=0),$B198,0)</f>
        <v>0</v>
      </c>
      <c r="N198">
        <f ca="1">IF(AND($B198&gt;0,SUM(N$3:N197)=0,SUM($H198:M198)=0),$B198,0)</f>
        <v>0</v>
      </c>
      <c r="O198">
        <f ca="1">IF(AND($B198&gt;0,SUM(O$3:O197)=0,SUM($H198:N198)=0),$B198,0)</f>
        <v>0</v>
      </c>
      <c r="P198">
        <f ca="1">IF(AND($B198&gt;0,SUM(P$3:P197)=0,SUM($H198:O198)=0),$B198,0)</f>
        <v>0</v>
      </c>
      <c r="Q198">
        <f ca="1">IF(AND($B198&gt;0,SUM(Q$3:Q197)=0,SUM($H198:P198)=0),$B198,0)</f>
        <v>0</v>
      </c>
      <c r="R198">
        <f ca="1">IF(AND($B198&gt;0,SUM(R$3:R197)=0,SUM($H198:Q198)=0),$B198,0)</f>
        <v>0</v>
      </c>
      <c r="S198">
        <f ca="1">IF(AND($B198&gt;0,SUM(S$3:S197)=0,SUM($H198:R198)=0),$B198,0)</f>
        <v>0</v>
      </c>
      <c r="T198">
        <f ca="1">IF(AND($B198&gt;0,SUM(T$3:T197)=0,SUM($H198:S198)=0),$B198,0)</f>
        <v>0</v>
      </c>
      <c r="U198">
        <f ca="1">IF(AND($B198&gt;0,SUM(U$3:U197)=0,SUM($H198:T198)=0),$B198,0)</f>
        <v>0</v>
      </c>
      <c r="V198">
        <f ca="1">IF(AND($B198&gt;0,SUM(V$3:V197)=0,SUM($H198:U198)=0),$B198,0)</f>
        <v>0</v>
      </c>
      <c r="W198">
        <f ca="1">IF(AND($B198&gt;0,SUM(W$3:W197)=0,SUM($H198:V198)=0),$B198,0)</f>
        <v>0</v>
      </c>
      <c r="X198">
        <f ca="1">IF(AND($B198&gt;0,SUM(X$3:X197)=0,SUM($H198:W198)=0),$B198,0)</f>
        <v>0</v>
      </c>
      <c r="Y198">
        <f ca="1">IF(AND($B198&gt;0,SUM(Y$3:Y197)=0,SUM($H198:X198)=0),$B198,0)</f>
        <v>0</v>
      </c>
      <c r="Z198">
        <f ca="1">IF(AND($B198&gt;0,SUM(Z$3:Z197)=0,SUM($H198:Y198)=0),$B198,0)</f>
        <v>0</v>
      </c>
      <c r="AA198">
        <f ca="1">IF(AND($B198&gt;0,SUM(AA$3:AA197)=0,SUM($H198:Z198)=0),$B198,0)</f>
        <v>0</v>
      </c>
      <c r="AB198">
        <f ca="1">IF(AND($B198&gt;0,SUM(AB$3:AB197)=0,SUM($H198:AA198)=0),$B198,0)</f>
        <v>0</v>
      </c>
      <c r="AC198">
        <f ca="1">IF(AND($B198&gt;0,SUM(AC$3:AC197)=0,SUM($H198:AB198)=0),$B198,0)</f>
        <v>0</v>
      </c>
      <c r="AD198">
        <f ca="1">IF(AND($B198&gt;0,SUM(AD$3:AD197)=0,SUM($H198:AC198)=0),$B198,0)</f>
        <v>0</v>
      </c>
      <c r="AE198">
        <f ca="1">IF(AND($B198&gt;0,SUM(AE$3:AE197)=0,SUM($H198:AD198)=0),$B198,0)</f>
        <v>0</v>
      </c>
      <c r="AF198">
        <f ca="1">IF(AND($B198&gt;0,SUM(AF$3:AF197)=0,SUM($H198:AE198)=0),$B198,0)</f>
        <v>0</v>
      </c>
      <c r="AG198">
        <f ca="1">IF(AND($B198&gt;0,SUM(AG$3:AG197)=0,SUM($H198:AF198)=0),$B198,0)</f>
        <v>0</v>
      </c>
      <c r="AH198">
        <f ca="1">IF(AND($B198&gt;0,SUM(AH$3:AH197)=0,SUM($H198:AG198)=0),$B198,0)</f>
        <v>0</v>
      </c>
      <c r="AI198">
        <f ca="1">IF(AND($B198&gt;0,SUM(AI$3:AI197)=0,SUM($H198:AH198)=0),$B198,0)</f>
        <v>0</v>
      </c>
      <c r="AJ198">
        <f ca="1">IF(AND($B198&gt;0,SUM(AJ$3:AJ197)=0,SUM($H198:AI198)=0),$B198,0)</f>
        <v>0</v>
      </c>
      <c r="AK198">
        <f ca="1">IF(AND($B198&gt;0,SUM(AK$3:AK197)=0,SUM($H198:AJ198)=0),$B198,0)</f>
        <v>0</v>
      </c>
      <c r="AL198">
        <f ca="1">IF(AND($B198&gt;0,SUM(AL$3:AL197)=0,SUM($H198:AK198)=0),$B198,0)</f>
        <v>0</v>
      </c>
      <c r="AM198">
        <f ca="1">IF(AND($B198&gt;0,SUM(AM$3:AM197)=0,SUM($H198:AL198)=0),$B198,0)</f>
        <v>0</v>
      </c>
      <c r="AN198">
        <f ca="1">IF(AND($B198&gt;0,SUM(AN$3:AN197)=0,SUM($H198:AM198)=0),$B198,0)</f>
        <v>0</v>
      </c>
      <c r="AO198">
        <f ca="1">IF(AND($B198&gt;0,SUM(AO$3:AO197)=0,SUM($H198:AN198)=0),$B198,0)</f>
        <v>0</v>
      </c>
      <c r="AP198">
        <f ca="1">IF(AND($B198&gt;0,SUM(AP$3:AP197)=0,SUM($H198:AO198)=0),$B198,0)</f>
        <v>0</v>
      </c>
      <c r="AQ198">
        <f ca="1">IF(AND($B198&gt;0,SUM(AQ$3:AQ197)=0,SUM($H198:AP198)=0),$B198,0)</f>
        <v>0</v>
      </c>
      <c r="AR198">
        <f ca="1">IF(AND($B198&gt;0,SUM(AR$3:AR197)=0,SUM($H198:AQ198)=0),$B198,0)</f>
        <v>0</v>
      </c>
      <c r="AS198">
        <f ca="1">IF(AND($B198&gt;0,SUM(AS$3:AS197)=0,SUM($H198:AR198)=0),$B198,0)</f>
        <v>0</v>
      </c>
      <c r="AT198">
        <f ca="1">IF(AND($B198&gt;0,SUM(AT$3:AT197)=0,SUM($H198:AS198)=0),$B198,0)</f>
        <v>0</v>
      </c>
      <c r="AU198">
        <f ca="1">IF(AND($B198&gt;0,SUM(AU$3:AU197)=0,SUM($H198:AT198)=0),$B198,0)</f>
        <v>0</v>
      </c>
      <c r="AV198">
        <f ca="1">IF(AND($B198&gt;0,SUM(AV$3:AV197)=0,SUM($H198:AU198)=0),$B198,0)</f>
        <v>0</v>
      </c>
      <c r="AW198">
        <f ca="1">IF(AND($B198&gt;0,SUM(AW$3:AW197)=0,SUM($H198:AV198)=0),$B198,0)</f>
        <v>0</v>
      </c>
      <c r="AX198">
        <f ca="1">IF(AND($B198&gt;0,SUM(AX$3:AX197)=0,SUM($H198:AW198)=0),$B198,0)</f>
        <v>0</v>
      </c>
      <c r="AY198">
        <f ca="1">IF(AND($B198&gt;0,SUM(AY$3:AY197)=0,SUM($H198:AX198)=0),$B198,0)</f>
        <v>0</v>
      </c>
      <c r="AZ198">
        <f ca="1">IF(AND($B198&gt;0,SUM(AZ$3:AZ197)=0,SUM($H198:AY198)=0),$B198,0)</f>
        <v>0</v>
      </c>
      <c r="BA198">
        <f ca="1">IF(AND($B198&gt;0,SUM(BA$3:BA197)=0,SUM($H198:AZ198)=0),$B198,0)</f>
        <v>0</v>
      </c>
      <c r="BB198">
        <f ca="1">IF(AND($B198&gt;0,SUM(BB$3:BB197)=0,SUM($H198:BA198)=0),$B198,0)</f>
        <v>0</v>
      </c>
      <c r="BC198">
        <f ca="1">IF(AND($B198&gt;0,SUM(BC$3:BC197)=0,SUM($H198:BB198)=0),$B198,0)</f>
        <v>0</v>
      </c>
      <c r="BD198">
        <f ca="1">IF(AND($B198&gt;0,SUM(BD$3:BD197)=0,SUM($H198:BC198)=0),$B198,0)</f>
        <v>0</v>
      </c>
      <c r="BE198">
        <f ca="1">IF(AND($B198&gt;0,SUM(BE$3:BE197)=0,SUM($H198:BD198)=0),$B198,0)</f>
        <v>0</v>
      </c>
      <c r="BF198">
        <f ca="1">IF(AND($B198&gt;0,SUM(BF$3:BF197)=0,SUM($H198:BE198)=0),$B198,0)</f>
        <v>0</v>
      </c>
      <c r="BG198">
        <f ca="1">IF(AND($B198&gt;0,SUM(BG$3:BG197)=0,SUM($H198:BF198)=0),$B198,0)</f>
        <v>0</v>
      </c>
      <c r="BH198">
        <f ca="1">IF(AND($B198&gt;0,SUM(BH$3:BH197)=0,SUM($H198:BG198)=0),$B198,0)</f>
        <v>0</v>
      </c>
      <c r="BI198">
        <f ca="1">IF(AND($B198&gt;0,SUM(BI$3:BI197)=0,SUM($H198:BH198)=0),$B198,0)</f>
        <v>0</v>
      </c>
      <c r="BJ198">
        <f ca="1">IF(AND($B198&gt;0,SUM(BJ$3:BJ197)=0,SUM($H198:BI198)=0),$B198,0)</f>
        <v>0</v>
      </c>
      <c r="BK198">
        <f ca="1">IF(AND($B198&gt;0,SUM(BK$3:BK197)=0,SUM($H198:BJ198)=0),$B198,0)</f>
        <v>0</v>
      </c>
      <c r="BL198">
        <f ca="1">IF(AND($B198&gt;0,SUM(BL$3:BL197)=0,SUM($H198:BK198)=0),$B198,0)</f>
        <v>0</v>
      </c>
      <c r="BM198">
        <f ca="1">IF(AND($B198&gt;0,SUM(BM$3:BM197)=0,SUM($H198:BL198)=0),$B198,0)</f>
        <v>0</v>
      </c>
      <c r="BN198">
        <f ca="1">IF(AND($B198&gt;0,SUM(BN$3:BN197)=0,SUM($H198:BM198)=0),$B198,0)</f>
        <v>0</v>
      </c>
      <c r="BO198">
        <f ca="1">IF(AND($B198&gt;0,SUM(BO$3:BO197)=0,SUM($H198:BN198)=0),$B198,0)</f>
        <v>0</v>
      </c>
      <c r="BP198">
        <f ca="1">IF(AND($B198&gt;0,SUM(BP$3:BP197)=0,SUM($H198:BO198)=0),$B198,0)</f>
        <v>0</v>
      </c>
      <c r="BQ198">
        <f ca="1">IF(AND($B198&gt;0,SUM(BQ$3:BQ197)=0,SUM($H198:BP198)=0),$B198,0)</f>
        <v>0</v>
      </c>
      <c r="BR198">
        <f ca="1">IF(AND($B198&gt;0,SUM(BR$3:BR197)=0,SUM($H198:BQ198)=0),$B198,0)</f>
        <v>0</v>
      </c>
      <c r="BS198">
        <f ca="1">IF(AND($B198&gt;0,SUM(BS$3:BS197)=0,SUM($H198:BR198)=0),$B198,0)</f>
        <v>0</v>
      </c>
      <c r="BT198">
        <f ca="1">IF(AND($B198&gt;0,SUM(BT$3:BT197)=0,SUM($H198:BS198)=0),$B198,0)</f>
        <v>0</v>
      </c>
      <c r="BU198">
        <f ca="1">IF(AND($B198&gt;0,SUM(BU$3:BU197)=0,SUM($H198:BT198)=0),$B198,0)</f>
        <v>0</v>
      </c>
      <c r="BV198">
        <f ca="1">IF(AND($B198&gt;0,SUM(BV$3:BV197)=0,SUM($H198:BU198)=0),$B198,0)</f>
        <v>0</v>
      </c>
      <c r="BW198">
        <f ca="1">IF(AND($B198&gt;0,SUM(BW$3:BW197)=0,SUM($H198:BV198)=0),$B198,0)</f>
        <v>0</v>
      </c>
      <c r="BX198">
        <f ca="1">IF(AND($B198&gt;0,SUM(BX$3:BX197)=0,SUM($H198:BW198)=0),$B198,0)</f>
        <v>0</v>
      </c>
      <c r="BY198">
        <f ca="1">IF(AND($B198&gt;0,SUM(BY$3:BY197)=0,SUM($H198:BX198)=0),$B198,0)</f>
        <v>0</v>
      </c>
      <c r="BZ198">
        <f ca="1">IF(AND($B198&gt;0,SUM(BZ$3:BZ197)=0,SUM($H198:BY198)=0),$B198,0)</f>
        <v>0</v>
      </c>
      <c r="CA198">
        <f ca="1">IF(AND($B198&gt;0,SUM(CA$3:CA197)=0,SUM($H198:BZ198)=0),$B198,0)</f>
        <v>0</v>
      </c>
      <c r="CB198">
        <f ca="1">IF(AND($B198&gt;0,SUM(CB$3:CB197)=0,SUM($H198:CA198)=0),$B198,0)</f>
        <v>0</v>
      </c>
      <c r="CC198">
        <f ca="1">IF(AND($B198&gt;0,SUM(CC$3:CC197)=0,SUM($H198:CB198)=0),$B198,0)</f>
        <v>0</v>
      </c>
      <c r="CD198">
        <f ca="1">IF(AND($B198&gt;0,SUM(CD$3:CD197)=0,SUM($H198:CC198)=0),$B198,0)</f>
        <v>0</v>
      </c>
      <c r="CE198">
        <f ca="1">IF(AND($B198&gt;0,SUM(CE$3:CE197)=0,SUM($H198:CD198)=0),$B198,0)</f>
        <v>0</v>
      </c>
      <c r="CF198">
        <f ca="1">IF(AND($B198&gt;0,SUM(CF$3:CF197)=0,SUM($H198:CE198)=0),$B198,0)</f>
        <v>0</v>
      </c>
      <c r="CG198">
        <f ca="1">IF(AND($B198&gt;0,SUM(CG$3:CG197)=0,SUM($H198:CF198)=0),$B198,0)</f>
        <v>0</v>
      </c>
      <c r="CH198">
        <f ca="1">IF(AND($B198&gt;0,SUM(CH$3:CH197)=0,SUM($H198:CG198)=0),$B198,0)</f>
        <v>0</v>
      </c>
      <c r="CI198">
        <f ca="1">IF(AND($B198&gt;0,SUM(CI$3:CI197)=0,SUM($H198:CH198)=0),$B198,0)</f>
        <v>0</v>
      </c>
      <c r="CJ198">
        <f ca="1">IF(AND($B198&gt;0,SUM(CJ$3:CJ197)=0,SUM($H198:CI198)=0),$B198,0)</f>
        <v>0</v>
      </c>
      <c r="CK198">
        <f ca="1">IF(AND($B198&gt;0,SUM(CK$3:CK197)=0,SUM($H198:CJ198)=0),$B198,0)</f>
        <v>0</v>
      </c>
      <c r="CL198">
        <f ca="1">IF(AND($B198&gt;0,SUM(CL$3:CL197)=0,SUM($H198:CK198)=0),$B198,0)</f>
        <v>0</v>
      </c>
      <c r="CM198">
        <f ca="1">IF(AND($B198&gt;0,SUM(CM$3:CM197)=0,SUM($H198:CL198)=0),$B198,0)</f>
        <v>0</v>
      </c>
      <c r="CN198">
        <f ca="1">IF(AND($B198&gt;0,SUM(CN$3:CN197)=0,SUM($H198:CM198)=0),$B198,0)</f>
        <v>0</v>
      </c>
      <c r="CO198">
        <f ca="1">IF(AND($B198&gt;0,SUM(CO$3:CO197)=0,SUM($H198:CN198)=0),$B198,0)</f>
        <v>0</v>
      </c>
      <c r="CP198">
        <f ca="1">IF(AND($B198&gt;0,SUM(CP$3:CP197)=0,SUM($H198:CO198)=0),$B198,0)</f>
        <v>0</v>
      </c>
      <c r="CQ198">
        <f ca="1">IF(AND($B198&gt;0,SUM(CQ$3:CQ197)=0,SUM($H198:CP198)=0),$B198,0)</f>
        <v>0</v>
      </c>
      <c r="CR198">
        <f ca="1">IF(AND($B198&gt;0,SUM(CR$3:CR197)=0,SUM($H198:CQ198)=0),$B198,0)</f>
        <v>0</v>
      </c>
      <c r="CS198">
        <f ca="1">IF(AND($B198&gt;0,SUM(CS$3:CS197)=0,SUM($H198:CR198)=0),$B198,0)</f>
        <v>0</v>
      </c>
      <c r="CT198">
        <f ca="1">IF(AND($B198&gt;0,SUM(CT$3:CT197)=0,SUM($H198:CS198)=0),$B198,0)</f>
        <v>0</v>
      </c>
      <c r="CU198">
        <f ca="1">IF(AND($B198&gt;0,SUM(CU$3:CU197)=0,SUM($H198:CT198)=0),$B198,0)</f>
        <v>0</v>
      </c>
      <c r="CV198">
        <f ca="1">IF(AND($B198&gt;0,SUM(CV$3:CV197)=0,SUM($H198:CU198)=0),$B198,0)</f>
        <v>0</v>
      </c>
      <c r="CW198">
        <f ca="1">IF(AND($B198&gt;0,SUM(CW$3:CW197)=0,SUM($H198:CV198)=0),$B198,0)</f>
        <v>0</v>
      </c>
      <c r="CX198">
        <f ca="1">IF(AND($B198&gt;0,SUM(CX$3:CX197)=0,SUM($H198:CW198)=0),$B198,0)</f>
        <v>0</v>
      </c>
      <c r="CY198">
        <f ca="1">IF(AND($B198&gt;0,SUM(CY$3:CY197)=0,SUM($H198:CX198)=0),$B198,0)</f>
        <v>0</v>
      </c>
      <c r="CZ198">
        <f ca="1">IF(AND($B198&gt;0,SUM(CZ$3:CZ197)=0,SUM($H198:CY198)=0),$B198,0)</f>
        <v>0</v>
      </c>
      <c r="DA198">
        <f ca="1">IF(AND($B198&gt;0,SUM(DA$3:DA197)=0,SUM($H198:CZ198)=0),$B198,0)</f>
        <v>0</v>
      </c>
      <c r="DB198">
        <f ca="1">IF(AND($B198&gt;0,SUM(DB$3:DB197)=0,SUM($H198:DA198)=0),$B198,0)</f>
        <v>0</v>
      </c>
      <c r="DC198">
        <f ca="1">IF(AND($B198&gt;0,SUM(DC$3:DC197)=0,SUM($H198:DB198)=0),$B198,0)</f>
        <v>0</v>
      </c>
      <c r="DD198">
        <f ca="1">IF(AND($B198&gt;0,SUM(DD$3:DD197)=0,SUM($H198:DC198)=0),$B198,0)</f>
        <v>0</v>
      </c>
      <c r="DE198">
        <f ca="1">IF(AND($B198&gt;0,SUM(DE$3:DE197)=0,SUM($H198:DD198)=0),$B198,0)</f>
        <v>0</v>
      </c>
      <c r="DF198">
        <f ca="1">IF(AND($B198&gt;0,SUM(DF$3:DF197)=0,SUM($H198:DE198)=0),$B198,0)</f>
        <v>0</v>
      </c>
      <c r="DG198">
        <f ca="1">IF(AND($B198&gt;0,SUM(DG$3:DG197)=0,SUM($H198:DF198)=0),$B198,0)</f>
        <v>0</v>
      </c>
      <c r="DH198">
        <f ca="1">IF(AND($B198&gt;0,SUM(DH$3:DH197)=0,SUM($H198:DG198)=0),$B198,0)</f>
        <v>0</v>
      </c>
      <c r="DI198">
        <f ca="1">IF(AND($B198&gt;0,SUM(DI$3:DI197)=0,SUM($H198:DH198)=0),$B198,0)</f>
        <v>0</v>
      </c>
      <c r="DJ198">
        <f ca="1">IF(AND($B198&gt;0,SUM(DJ$3:DJ197)=0,SUM($H198:DI198)=0),$B198,0)</f>
        <v>0</v>
      </c>
      <c r="DK198">
        <f ca="1">IF(AND($B198&gt;0,SUM(DK$3:DK197)=0,SUM($H198:DJ198)=0),$B198,0)</f>
        <v>0</v>
      </c>
      <c r="DL198">
        <f ca="1">IF(AND($B198&gt;0,SUM(DL$3:DL197)=0,SUM($H198:DK198)=0),$B198,0)</f>
        <v>0</v>
      </c>
      <c r="DM198">
        <f ca="1">IF(AND($B198&gt;0,SUM(DM$3:DM197)=0,SUM($H198:DL198)=0),$B198,0)</f>
        <v>0</v>
      </c>
      <c r="DN198">
        <f ca="1">IF(AND($B198&gt;0,SUM(DN$3:DN197)=0,SUM($H198:DM198)=0),$B198,0)</f>
        <v>0</v>
      </c>
      <c r="DO198">
        <f ca="1">IF(AND($B198&gt;0,SUM(DO$3:DO197)=0,SUM($H198:DN198)=0),$B198,0)</f>
        <v>0</v>
      </c>
      <c r="DP198">
        <f ca="1">IF(AND($B198&gt;0,SUM(DP$3:DP197)=0,SUM($H198:DO198)=0),$B198,0)</f>
        <v>0</v>
      </c>
      <c r="DQ198">
        <f ca="1">IF(AND($B198&gt;0,SUM(DQ$3:DQ197)=0,SUM($H198:DP198)=0),$B198,0)</f>
        <v>0</v>
      </c>
      <c r="DR198">
        <f ca="1">IF(AND($B198&gt;0,SUM(DR$3:DR197)=0,SUM($H198:DQ198)=0),$B198,0)</f>
        <v>0</v>
      </c>
      <c r="DS198">
        <f ca="1">IF(AND($B198&gt;0,SUM(DS$3:DS197)=0,SUM($H198:DR198)=0),$B198,0)</f>
        <v>0</v>
      </c>
      <c r="DT198">
        <f ca="1">IF(AND($B198&gt;0,SUM(DT$3:DT197)=0,SUM($H198:DS198)=0),$B198,0)</f>
        <v>0</v>
      </c>
      <c r="DU198">
        <f ca="1">IF(AND($B198&gt;0,SUM(DU$3:DU197)=0,SUM($H198:DT198)=0),$B198,0)</f>
        <v>0</v>
      </c>
      <c r="DV198">
        <f ca="1">IF(AND($B198&gt;0,SUM(DV$3:DV197)=0,SUM($H198:DU198)=0),$B198,0)</f>
        <v>0</v>
      </c>
      <c r="DW198">
        <f ca="1">IF(AND($B198&gt;0,SUM(DW$3:DW197)=0,SUM($H198:DV198)=0),$B198,0)</f>
        <v>0</v>
      </c>
      <c r="DX198">
        <f ca="1">IF(AND($B198&gt;0,SUM(DX$3:DX197)=0,SUM($H198:DW198)=0),$B198,0)</f>
        <v>0</v>
      </c>
      <c r="DY198">
        <f ca="1">IF(AND($B198&gt;0,SUM(DY$3:DY197)=0,SUM($H198:DX198)=0),$B198,0)</f>
        <v>0</v>
      </c>
      <c r="DZ198">
        <f ca="1">IF(AND($B198&gt;0,SUM(DZ$3:DZ197)=0,SUM($H198:DY198)=0),$B198,0)</f>
        <v>0</v>
      </c>
      <c r="EA198">
        <f ca="1">IF(AND($B198&gt;0,SUM(EA$3:EA197)=0,SUM($H198:DZ198)=0),$B198,0)</f>
        <v>0</v>
      </c>
      <c r="EB198">
        <f ca="1">IF(AND($B198&gt;0,SUM(EB$3:EB197)=0,SUM($H198:EA198)=0),$B198,0)</f>
        <v>0</v>
      </c>
      <c r="EC198">
        <f ca="1">IF(AND($B198&gt;0,SUM(EC$3:EC197)=0,SUM($H198:EB198)=0),$B198,0)</f>
        <v>0</v>
      </c>
      <c r="ED198">
        <f ca="1">IF(AND($B198&gt;0,SUM(ED$3:ED197)=0,SUM($H198:EC198)=0),$B198,0)</f>
        <v>0</v>
      </c>
      <c r="EE198">
        <f ca="1">IF(AND($B198&gt;0,SUM(EE$3:EE197)=0,SUM($H198:ED198)=0),$B198,0)</f>
        <v>0</v>
      </c>
      <c r="EF198">
        <f ca="1">IF(AND($B198&gt;0,SUM(EF$3:EF197)=0,SUM($H198:EE198)=0),$B198,0)</f>
        <v>0</v>
      </c>
      <c r="EG198">
        <f ca="1">IF(AND($B198&gt;0,SUM(EG$3:EG197)=0,SUM($H198:EF198)=0),$B198,0)</f>
        <v>0</v>
      </c>
      <c r="EH198">
        <f ca="1">IF(AND($B198&gt;0,SUM(EH$3:EH197)=0,SUM($H198:EG198)=0),$B198,0)</f>
        <v>0</v>
      </c>
      <c r="EI198">
        <f ca="1">IF(AND($B198&gt;0,SUM(EI$3:EI197)=0,SUM($H198:EH198)=0),$B198,0)</f>
        <v>0</v>
      </c>
      <c r="EJ198">
        <f ca="1">IF(AND($B198&gt;0,SUM(EJ$3:EJ197)=0,SUM($H198:EI198)=0),$B198,0)</f>
        <v>0</v>
      </c>
      <c r="EK198">
        <f ca="1">IF(AND($B198&gt;0,SUM(EK$3:EK197)=0,SUM($H198:EJ198)=0),$B198,0)</f>
        <v>0</v>
      </c>
      <c r="EL198">
        <f ca="1">IF(AND($B198&gt;0,SUM(EL$3:EL197)=0,SUM($H198:EK198)=0),$B198,0)</f>
        <v>0</v>
      </c>
      <c r="EM198">
        <f ca="1">IF(AND($B198&gt;0,SUM(EM$3:EM197)=0,SUM($H198:EL198)=0),$B198,0)</f>
        <v>0</v>
      </c>
      <c r="EN198">
        <f ca="1">IF(AND($B198&gt;0,SUM(EN$3:EN197)=0,SUM($H198:EM198)=0),$B198,0)</f>
        <v>0</v>
      </c>
      <c r="EO198">
        <f ca="1">IF(AND($B198&gt;0,SUM(EO$3:EO197)=0,SUM($H198:EN198)=0),$B198,0)</f>
        <v>0</v>
      </c>
      <c r="EP198">
        <f ca="1">IF(AND($B198&gt;0,SUM(EP$3:EP197)=0,SUM($H198:EO198)=0),$B198,0)</f>
        <v>0</v>
      </c>
      <c r="EQ198">
        <f ca="1">IF(AND($B198&gt;0,SUM(EQ$3:EQ197)=0,SUM($H198:EP198)=0),$B198,0)</f>
        <v>0</v>
      </c>
      <c r="ER198">
        <f ca="1">IF(AND($B198&gt;0,SUM(ER$3:ER197)=0,SUM($H198:EQ198)=0),$B198,0)</f>
        <v>0</v>
      </c>
      <c r="ES198">
        <f ca="1">IF(AND($B198&gt;0,SUM(ES$3:ES197)=0,SUM($H198:ER198)=0),$B198,0)</f>
        <v>0</v>
      </c>
      <c r="ET198">
        <f ca="1">IF(AND($B198&gt;0,SUM(ET$3:ET197)=0,SUM($H198:ES198)=0),$B198,0)</f>
        <v>0</v>
      </c>
      <c r="EU198">
        <f ca="1">IF(AND($B198&gt;0,SUM(EU$3:EU197)=0,SUM($H198:ET198)=0),$B198,0)</f>
        <v>0</v>
      </c>
      <c r="EV198">
        <f ca="1">IF(AND($B198&gt;0,SUM(EV$3:EV197)=0,SUM($H198:EU198)=0),$B198,0)</f>
        <v>0</v>
      </c>
      <c r="EW198">
        <f ca="1">IF(AND($B198&gt;0,SUM(EW$3:EW197)=0,SUM($H198:EV198)=0),$B198,0)</f>
        <v>0</v>
      </c>
      <c r="EX198">
        <f ca="1">IF(AND($B198&gt;0,SUM(EX$3:EX197)=0,SUM($H198:EW198)=0),$B198,0)</f>
        <v>0</v>
      </c>
      <c r="EY198">
        <f ca="1">IF(AND($B198&gt;0,SUM(EY$3:EY197)=0,SUM($H198:EX198)=0),$B198,0)</f>
        <v>0</v>
      </c>
      <c r="EZ198">
        <f ca="1">IF(AND($B198&gt;0,SUM(EZ$3:EZ197)=0,SUM($H198:EY198)=0),$B198,0)</f>
        <v>0</v>
      </c>
      <c r="FA198">
        <f ca="1">IF(AND($B198&gt;0,SUM(FA$3:FA197)=0,SUM($H198:EZ198)=0),$B198,0)</f>
        <v>0</v>
      </c>
      <c r="FB198">
        <f ca="1">IF(AND($B198&gt;0,SUM(FB$3:FB197)=0,SUM($H198:FA198)=0),$B198,0)</f>
        <v>0</v>
      </c>
      <c r="FC198">
        <f ca="1">IF(AND($B198&gt;0,SUM(FC$3:FC197)=0,SUM($H198:FB198)=0),$B198,0)</f>
        <v>0</v>
      </c>
      <c r="FD198">
        <f ca="1">IF(AND($B198&gt;0,SUM(FD$3:FD197)=0,SUM($H198:FC198)=0),$B198,0)</f>
        <v>0</v>
      </c>
      <c r="FE198">
        <f ca="1">IF(AND($B198&gt;0,SUM(FE$3:FE197)=0,SUM($H198:FD198)=0),$B198,0)</f>
        <v>0</v>
      </c>
      <c r="FF198">
        <f ca="1">IF(AND($B198&gt;0,SUM(FF$3:FF197)=0,SUM($H198:FE198)=0),$B198,0)</f>
        <v>0</v>
      </c>
      <c r="FG198">
        <f ca="1">IF(AND($B198&gt;0,SUM(FG$3:FG197)=0,SUM($H198:FF198)=0),$B198,0)</f>
        <v>0</v>
      </c>
      <c r="FH198">
        <f ca="1">IF(AND($B198&gt;0,SUM(FH$3:FH197)=0,SUM($H198:FG198)=0),$B198,0)</f>
        <v>0</v>
      </c>
      <c r="FI198">
        <f ca="1">IF(AND($B198&gt;0,SUM(FI$3:FI197)=0,SUM($H198:FH198)=0),$B198,0)</f>
        <v>0</v>
      </c>
      <c r="FJ198">
        <f ca="1">IF(AND($B198&gt;0,SUM(FJ$3:FJ197)=0,SUM($H198:FI198)=0),$B198,0)</f>
        <v>0</v>
      </c>
      <c r="FK198">
        <f ca="1">IF(AND($B198&gt;0,SUM(FK$3:FK197)=0,SUM($H198:FJ198)=0),$B198,0)</f>
        <v>0</v>
      </c>
      <c r="FL198">
        <f ca="1">IF(AND($B198&gt;0,SUM(FL$3:FL197)=0,SUM($H198:FK198)=0),$B198,0)</f>
        <v>0</v>
      </c>
      <c r="FM198">
        <f ca="1">IF(AND($B198&gt;0,SUM(FM$3:FM197)=0,SUM($H198:FL198)=0),$B198,0)</f>
        <v>0</v>
      </c>
      <c r="FN198">
        <f ca="1">IF(AND($B198&gt;0,SUM(FN$3:FN197)=0,SUM($H198:FM198)=0),$B198,0)</f>
        <v>0</v>
      </c>
      <c r="FS198" s="67" t="str">
        <f ca="1">ValintaohjelmaCentral!$C74</f>
        <v>0</v>
      </c>
      <c r="FT198" s="352"/>
      <c r="FU198" s="353"/>
      <c r="FV198" s="374" t="str">
        <f ca="1">ValintaohjelmaCentral!$G74</f>
        <v>-</v>
      </c>
      <c r="FY198" s="67" t="str">
        <f ca="1">ValintaohjelmaCentral!$C74</f>
        <v>0</v>
      </c>
      <c r="FZ198" s="352"/>
      <c r="GA198" s="353"/>
      <c r="GB198" s="374" t="str">
        <f ca="1">ValintaohjelmaCentral!$G74</f>
        <v>-</v>
      </c>
      <c r="GE198" s="67" t="str">
        <f ca="1">ValintaohjelmaCentral!$C74</f>
        <v>0</v>
      </c>
      <c r="GF198" s="352"/>
      <c r="GG198" s="353"/>
      <c r="GH198" s="374" t="str">
        <f ca="1">ValintaohjelmaCentral!$G74</f>
        <v>-</v>
      </c>
    </row>
    <row r="199" spans="1:190" ht="15.75" hidden="1" thickBot="1" x14ac:dyDescent="0.3">
      <c r="A199">
        <v>199</v>
      </c>
      <c r="C199" s="240" t="str">
        <f t="shared" ca="1" si="29"/>
        <v>0</v>
      </c>
      <c r="D199" s="240">
        <f t="shared" ca="1" si="29"/>
        <v>0</v>
      </c>
      <c r="E199" s="240">
        <f t="shared" ca="1" si="29"/>
        <v>0</v>
      </c>
      <c r="F199" s="240" t="str">
        <f t="shared" ca="1" si="29"/>
        <v>-</v>
      </c>
      <c r="G199" s="47" t="e">
        <f>INDEX($I$2:$FN$2,ROWS(G$2:G199))</f>
        <v>#REF!</v>
      </c>
      <c r="H199">
        <v>0</v>
      </c>
      <c r="I199">
        <f ca="1">IF(AND($B199&gt;0,SUM(I$3:I198)=0,SUM($H199:H199)=0),$B199,0)</f>
        <v>0</v>
      </c>
      <c r="J199">
        <f ca="1">IF(AND($B199&gt;0,SUM(J$3:J198)=0,SUM($H199:I199)=0),$B199,0)</f>
        <v>0</v>
      </c>
      <c r="K199">
        <f ca="1">IF(AND($B199&gt;0,SUM(K$3:K198)=0,SUM($H199:J199)=0),$B199,0)</f>
        <v>0</v>
      </c>
      <c r="L199">
        <f ca="1">IF(AND($B199&gt;0,SUM(L$3:L198)=0,SUM($H199:K199)=0),$B199,0)</f>
        <v>0</v>
      </c>
      <c r="M199">
        <f ca="1">IF(AND($B199&gt;0,SUM(M$3:M198)=0,SUM($H199:L199)=0),$B199,0)</f>
        <v>0</v>
      </c>
      <c r="N199">
        <f ca="1">IF(AND($B199&gt;0,SUM(N$3:N198)=0,SUM($H199:M199)=0),$B199,0)</f>
        <v>0</v>
      </c>
      <c r="O199">
        <f ca="1">IF(AND($B199&gt;0,SUM(O$3:O198)=0,SUM($H199:N199)=0),$B199,0)</f>
        <v>0</v>
      </c>
      <c r="P199">
        <f ca="1">IF(AND($B199&gt;0,SUM(P$3:P198)=0,SUM($H199:O199)=0),$B199,0)</f>
        <v>0</v>
      </c>
      <c r="Q199">
        <f ca="1">IF(AND($B199&gt;0,SUM(Q$3:Q198)=0,SUM($H199:P199)=0),$B199,0)</f>
        <v>0</v>
      </c>
      <c r="R199">
        <f ca="1">IF(AND($B199&gt;0,SUM(R$3:R198)=0,SUM($H199:Q199)=0),$B199,0)</f>
        <v>0</v>
      </c>
      <c r="S199">
        <f ca="1">IF(AND($B199&gt;0,SUM(S$3:S198)=0,SUM($H199:R199)=0),$B199,0)</f>
        <v>0</v>
      </c>
      <c r="T199">
        <f ca="1">IF(AND($B199&gt;0,SUM(T$3:T198)=0,SUM($H199:S199)=0),$B199,0)</f>
        <v>0</v>
      </c>
      <c r="U199">
        <f ca="1">IF(AND($B199&gt;0,SUM(U$3:U198)=0,SUM($H199:T199)=0),$B199,0)</f>
        <v>0</v>
      </c>
      <c r="V199">
        <f ca="1">IF(AND($B199&gt;0,SUM(V$3:V198)=0,SUM($H199:U199)=0),$B199,0)</f>
        <v>0</v>
      </c>
      <c r="W199">
        <f ca="1">IF(AND($B199&gt;0,SUM(W$3:W198)=0,SUM($H199:V199)=0),$B199,0)</f>
        <v>0</v>
      </c>
      <c r="X199">
        <f ca="1">IF(AND($B199&gt;0,SUM(X$3:X198)=0,SUM($H199:W199)=0),$B199,0)</f>
        <v>0</v>
      </c>
      <c r="Y199">
        <f ca="1">IF(AND($B199&gt;0,SUM(Y$3:Y198)=0,SUM($H199:X199)=0),$B199,0)</f>
        <v>0</v>
      </c>
      <c r="Z199">
        <f ca="1">IF(AND($B199&gt;0,SUM(Z$3:Z198)=0,SUM($H199:Y199)=0),$B199,0)</f>
        <v>0</v>
      </c>
      <c r="AA199">
        <f ca="1">IF(AND($B199&gt;0,SUM(AA$3:AA198)=0,SUM($H199:Z199)=0),$B199,0)</f>
        <v>0</v>
      </c>
      <c r="AB199">
        <f ca="1">IF(AND($B199&gt;0,SUM(AB$3:AB198)=0,SUM($H199:AA199)=0),$B199,0)</f>
        <v>0</v>
      </c>
      <c r="AC199">
        <f ca="1">IF(AND($B199&gt;0,SUM(AC$3:AC198)=0,SUM($H199:AB199)=0),$B199,0)</f>
        <v>0</v>
      </c>
      <c r="AD199">
        <f ca="1">IF(AND($B199&gt;0,SUM(AD$3:AD198)=0,SUM($H199:AC199)=0),$B199,0)</f>
        <v>0</v>
      </c>
      <c r="AE199">
        <f ca="1">IF(AND($B199&gt;0,SUM(AE$3:AE198)=0,SUM($H199:AD199)=0),$B199,0)</f>
        <v>0</v>
      </c>
      <c r="AF199">
        <f ca="1">IF(AND($B199&gt;0,SUM(AF$3:AF198)=0,SUM($H199:AE199)=0),$B199,0)</f>
        <v>0</v>
      </c>
      <c r="AG199">
        <f ca="1">IF(AND($B199&gt;0,SUM(AG$3:AG198)=0,SUM($H199:AF199)=0),$B199,0)</f>
        <v>0</v>
      </c>
      <c r="AH199">
        <f ca="1">IF(AND($B199&gt;0,SUM(AH$3:AH198)=0,SUM($H199:AG199)=0),$B199,0)</f>
        <v>0</v>
      </c>
      <c r="AI199">
        <f ca="1">IF(AND($B199&gt;0,SUM(AI$3:AI198)=0,SUM($H199:AH199)=0),$B199,0)</f>
        <v>0</v>
      </c>
      <c r="AJ199">
        <f ca="1">IF(AND($B199&gt;0,SUM(AJ$3:AJ198)=0,SUM($H199:AI199)=0),$B199,0)</f>
        <v>0</v>
      </c>
      <c r="AK199">
        <f ca="1">IF(AND($B199&gt;0,SUM(AK$3:AK198)=0,SUM($H199:AJ199)=0),$B199,0)</f>
        <v>0</v>
      </c>
      <c r="AL199">
        <f ca="1">IF(AND($B199&gt;0,SUM(AL$3:AL198)=0,SUM($H199:AK199)=0),$B199,0)</f>
        <v>0</v>
      </c>
      <c r="AM199">
        <f ca="1">IF(AND($B199&gt;0,SUM(AM$3:AM198)=0,SUM($H199:AL199)=0),$B199,0)</f>
        <v>0</v>
      </c>
      <c r="AN199">
        <f ca="1">IF(AND($B199&gt;0,SUM(AN$3:AN198)=0,SUM($H199:AM199)=0),$B199,0)</f>
        <v>0</v>
      </c>
      <c r="AO199">
        <f ca="1">IF(AND($B199&gt;0,SUM(AO$3:AO198)=0,SUM($H199:AN199)=0),$B199,0)</f>
        <v>0</v>
      </c>
      <c r="AP199">
        <f ca="1">IF(AND($B199&gt;0,SUM(AP$3:AP198)=0,SUM($H199:AO199)=0),$B199,0)</f>
        <v>0</v>
      </c>
      <c r="AQ199">
        <f ca="1">IF(AND($B199&gt;0,SUM(AQ$3:AQ198)=0,SUM($H199:AP199)=0),$B199,0)</f>
        <v>0</v>
      </c>
      <c r="AR199">
        <f ca="1">IF(AND($B199&gt;0,SUM(AR$3:AR198)=0,SUM($H199:AQ199)=0),$B199,0)</f>
        <v>0</v>
      </c>
      <c r="AS199">
        <f ca="1">IF(AND($B199&gt;0,SUM(AS$3:AS198)=0,SUM($H199:AR199)=0),$B199,0)</f>
        <v>0</v>
      </c>
      <c r="AT199">
        <f ca="1">IF(AND($B199&gt;0,SUM(AT$3:AT198)=0,SUM($H199:AS199)=0),$B199,0)</f>
        <v>0</v>
      </c>
      <c r="AU199">
        <f ca="1">IF(AND($B199&gt;0,SUM(AU$3:AU198)=0,SUM($H199:AT199)=0),$B199,0)</f>
        <v>0</v>
      </c>
      <c r="AV199">
        <f ca="1">IF(AND($B199&gt;0,SUM(AV$3:AV198)=0,SUM($H199:AU199)=0),$B199,0)</f>
        <v>0</v>
      </c>
      <c r="AW199">
        <f ca="1">IF(AND($B199&gt;0,SUM(AW$3:AW198)=0,SUM($H199:AV199)=0),$B199,0)</f>
        <v>0</v>
      </c>
      <c r="AX199">
        <f ca="1">IF(AND($B199&gt;0,SUM(AX$3:AX198)=0,SUM($H199:AW199)=0),$B199,0)</f>
        <v>0</v>
      </c>
      <c r="AY199">
        <f ca="1">IF(AND($B199&gt;0,SUM(AY$3:AY198)=0,SUM($H199:AX199)=0),$B199,0)</f>
        <v>0</v>
      </c>
      <c r="AZ199">
        <f ca="1">IF(AND($B199&gt;0,SUM(AZ$3:AZ198)=0,SUM($H199:AY199)=0),$B199,0)</f>
        <v>0</v>
      </c>
      <c r="BA199">
        <f ca="1">IF(AND($B199&gt;0,SUM(BA$3:BA198)=0,SUM($H199:AZ199)=0),$B199,0)</f>
        <v>0</v>
      </c>
      <c r="BB199">
        <f ca="1">IF(AND($B199&gt;0,SUM(BB$3:BB198)=0,SUM($H199:BA199)=0),$B199,0)</f>
        <v>0</v>
      </c>
      <c r="BC199">
        <f ca="1">IF(AND($B199&gt;0,SUM(BC$3:BC198)=0,SUM($H199:BB199)=0),$B199,0)</f>
        <v>0</v>
      </c>
      <c r="BD199">
        <f ca="1">IF(AND($B199&gt;0,SUM(BD$3:BD198)=0,SUM($H199:BC199)=0),$B199,0)</f>
        <v>0</v>
      </c>
      <c r="BE199">
        <f ca="1">IF(AND($B199&gt;0,SUM(BE$3:BE198)=0,SUM($H199:BD199)=0),$B199,0)</f>
        <v>0</v>
      </c>
      <c r="BF199">
        <f ca="1">IF(AND($B199&gt;0,SUM(BF$3:BF198)=0,SUM($H199:BE199)=0),$B199,0)</f>
        <v>0</v>
      </c>
      <c r="BG199">
        <f ca="1">IF(AND($B199&gt;0,SUM(BG$3:BG198)=0,SUM($H199:BF199)=0),$B199,0)</f>
        <v>0</v>
      </c>
      <c r="BH199">
        <f ca="1">IF(AND($B199&gt;0,SUM(BH$3:BH198)=0,SUM($H199:BG199)=0),$B199,0)</f>
        <v>0</v>
      </c>
      <c r="BI199">
        <f ca="1">IF(AND($B199&gt;0,SUM(BI$3:BI198)=0,SUM($H199:BH199)=0),$B199,0)</f>
        <v>0</v>
      </c>
      <c r="BJ199">
        <f ca="1">IF(AND($B199&gt;0,SUM(BJ$3:BJ198)=0,SUM($H199:BI199)=0),$B199,0)</f>
        <v>0</v>
      </c>
      <c r="BK199">
        <f ca="1">IF(AND($B199&gt;0,SUM(BK$3:BK198)=0,SUM($H199:BJ199)=0),$B199,0)</f>
        <v>0</v>
      </c>
      <c r="BL199">
        <f ca="1">IF(AND($B199&gt;0,SUM(BL$3:BL198)=0,SUM($H199:BK199)=0),$B199,0)</f>
        <v>0</v>
      </c>
      <c r="BM199">
        <f ca="1">IF(AND($B199&gt;0,SUM(BM$3:BM198)=0,SUM($H199:BL199)=0),$B199,0)</f>
        <v>0</v>
      </c>
      <c r="BN199">
        <f ca="1">IF(AND($B199&gt;0,SUM(BN$3:BN198)=0,SUM($H199:BM199)=0),$B199,0)</f>
        <v>0</v>
      </c>
      <c r="BO199">
        <f ca="1">IF(AND($B199&gt;0,SUM(BO$3:BO198)=0,SUM($H199:BN199)=0),$B199,0)</f>
        <v>0</v>
      </c>
      <c r="BP199">
        <f ca="1">IF(AND($B199&gt;0,SUM(BP$3:BP198)=0,SUM($H199:BO199)=0),$B199,0)</f>
        <v>0</v>
      </c>
      <c r="BQ199">
        <f ca="1">IF(AND($B199&gt;0,SUM(BQ$3:BQ198)=0,SUM($H199:BP199)=0),$B199,0)</f>
        <v>0</v>
      </c>
      <c r="BR199">
        <f ca="1">IF(AND($B199&gt;0,SUM(BR$3:BR198)=0,SUM($H199:BQ199)=0),$B199,0)</f>
        <v>0</v>
      </c>
      <c r="BS199">
        <f ca="1">IF(AND($B199&gt;0,SUM(BS$3:BS198)=0,SUM($H199:BR199)=0),$B199,0)</f>
        <v>0</v>
      </c>
      <c r="BT199">
        <f ca="1">IF(AND($B199&gt;0,SUM(BT$3:BT198)=0,SUM($H199:BS199)=0),$B199,0)</f>
        <v>0</v>
      </c>
      <c r="BU199">
        <f ca="1">IF(AND($B199&gt;0,SUM(BU$3:BU198)=0,SUM($H199:BT199)=0),$B199,0)</f>
        <v>0</v>
      </c>
      <c r="BV199">
        <f ca="1">IF(AND($B199&gt;0,SUM(BV$3:BV198)=0,SUM($H199:BU199)=0),$B199,0)</f>
        <v>0</v>
      </c>
      <c r="BW199">
        <f ca="1">IF(AND($B199&gt;0,SUM(BW$3:BW198)=0,SUM($H199:BV199)=0),$B199,0)</f>
        <v>0</v>
      </c>
      <c r="BX199">
        <f ca="1">IF(AND($B199&gt;0,SUM(BX$3:BX198)=0,SUM($H199:BW199)=0),$B199,0)</f>
        <v>0</v>
      </c>
      <c r="BY199">
        <f ca="1">IF(AND($B199&gt;0,SUM(BY$3:BY198)=0,SUM($H199:BX199)=0),$B199,0)</f>
        <v>0</v>
      </c>
      <c r="BZ199">
        <f ca="1">IF(AND($B199&gt;0,SUM(BZ$3:BZ198)=0,SUM($H199:BY199)=0),$B199,0)</f>
        <v>0</v>
      </c>
      <c r="CA199">
        <f ca="1">IF(AND($B199&gt;0,SUM(CA$3:CA198)=0,SUM($H199:BZ199)=0),$B199,0)</f>
        <v>0</v>
      </c>
      <c r="CB199">
        <f ca="1">IF(AND($B199&gt;0,SUM(CB$3:CB198)=0,SUM($H199:CA199)=0),$B199,0)</f>
        <v>0</v>
      </c>
      <c r="CC199">
        <f ca="1">IF(AND($B199&gt;0,SUM(CC$3:CC198)=0,SUM($H199:CB199)=0),$B199,0)</f>
        <v>0</v>
      </c>
      <c r="CD199">
        <f ca="1">IF(AND($B199&gt;0,SUM(CD$3:CD198)=0,SUM($H199:CC199)=0),$B199,0)</f>
        <v>0</v>
      </c>
      <c r="CE199">
        <f ca="1">IF(AND($B199&gt;0,SUM(CE$3:CE198)=0,SUM($H199:CD199)=0),$B199,0)</f>
        <v>0</v>
      </c>
      <c r="CF199">
        <f ca="1">IF(AND($B199&gt;0,SUM(CF$3:CF198)=0,SUM($H199:CE199)=0),$B199,0)</f>
        <v>0</v>
      </c>
      <c r="CG199">
        <f ca="1">IF(AND($B199&gt;0,SUM(CG$3:CG198)=0,SUM($H199:CF199)=0),$B199,0)</f>
        <v>0</v>
      </c>
      <c r="CH199">
        <f ca="1">IF(AND($B199&gt;0,SUM(CH$3:CH198)=0,SUM($H199:CG199)=0),$B199,0)</f>
        <v>0</v>
      </c>
      <c r="CI199">
        <f ca="1">IF(AND($B199&gt;0,SUM(CI$3:CI198)=0,SUM($H199:CH199)=0),$B199,0)</f>
        <v>0</v>
      </c>
      <c r="CJ199">
        <f ca="1">IF(AND($B199&gt;0,SUM(CJ$3:CJ198)=0,SUM($H199:CI199)=0),$B199,0)</f>
        <v>0</v>
      </c>
      <c r="CK199">
        <f ca="1">IF(AND($B199&gt;0,SUM(CK$3:CK198)=0,SUM($H199:CJ199)=0),$B199,0)</f>
        <v>0</v>
      </c>
      <c r="CL199">
        <f ca="1">IF(AND($B199&gt;0,SUM(CL$3:CL198)=0,SUM($H199:CK199)=0),$B199,0)</f>
        <v>0</v>
      </c>
      <c r="CM199">
        <f ca="1">IF(AND($B199&gt;0,SUM(CM$3:CM198)=0,SUM($H199:CL199)=0),$B199,0)</f>
        <v>0</v>
      </c>
      <c r="CN199">
        <f ca="1">IF(AND($B199&gt;0,SUM(CN$3:CN198)=0,SUM($H199:CM199)=0),$B199,0)</f>
        <v>0</v>
      </c>
      <c r="CO199">
        <f ca="1">IF(AND($B199&gt;0,SUM(CO$3:CO198)=0,SUM($H199:CN199)=0),$B199,0)</f>
        <v>0</v>
      </c>
      <c r="CP199">
        <f ca="1">IF(AND($B199&gt;0,SUM(CP$3:CP198)=0,SUM($H199:CO199)=0),$B199,0)</f>
        <v>0</v>
      </c>
      <c r="CQ199">
        <f ca="1">IF(AND($B199&gt;0,SUM(CQ$3:CQ198)=0,SUM($H199:CP199)=0),$B199,0)</f>
        <v>0</v>
      </c>
      <c r="CR199">
        <f ca="1">IF(AND($B199&gt;0,SUM(CR$3:CR198)=0,SUM($H199:CQ199)=0),$B199,0)</f>
        <v>0</v>
      </c>
      <c r="CS199">
        <f ca="1">IF(AND($B199&gt;0,SUM(CS$3:CS198)=0,SUM($H199:CR199)=0),$B199,0)</f>
        <v>0</v>
      </c>
      <c r="CT199">
        <f ca="1">IF(AND($B199&gt;0,SUM(CT$3:CT198)=0,SUM($H199:CS199)=0),$B199,0)</f>
        <v>0</v>
      </c>
      <c r="CU199">
        <f ca="1">IF(AND($B199&gt;0,SUM(CU$3:CU198)=0,SUM($H199:CT199)=0),$B199,0)</f>
        <v>0</v>
      </c>
      <c r="CV199">
        <f ca="1">IF(AND($B199&gt;0,SUM(CV$3:CV198)=0,SUM($H199:CU199)=0),$B199,0)</f>
        <v>0</v>
      </c>
      <c r="CW199">
        <f ca="1">IF(AND($B199&gt;0,SUM(CW$3:CW198)=0,SUM($H199:CV199)=0),$B199,0)</f>
        <v>0</v>
      </c>
      <c r="CX199">
        <f ca="1">IF(AND($B199&gt;0,SUM(CX$3:CX198)=0,SUM($H199:CW199)=0),$B199,0)</f>
        <v>0</v>
      </c>
      <c r="CY199">
        <f ca="1">IF(AND($B199&gt;0,SUM(CY$3:CY198)=0,SUM($H199:CX199)=0),$B199,0)</f>
        <v>0</v>
      </c>
      <c r="CZ199">
        <f ca="1">IF(AND($B199&gt;0,SUM(CZ$3:CZ198)=0,SUM($H199:CY199)=0),$B199,0)</f>
        <v>0</v>
      </c>
      <c r="DA199">
        <f ca="1">IF(AND($B199&gt;0,SUM(DA$3:DA198)=0,SUM($H199:CZ199)=0),$B199,0)</f>
        <v>0</v>
      </c>
      <c r="DB199">
        <f ca="1">IF(AND($B199&gt;0,SUM(DB$3:DB198)=0,SUM($H199:DA199)=0),$B199,0)</f>
        <v>0</v>
      </c>
      <c r="DC199">
        <f ca="1">IF(AND($B199&gt;0,SUM(DC$3:DC198)=0,SUM($H199:DB199)=0),$B199,0)</f>
        <v>0</v>
      </c>
      <c r="DD199">
        <f ca="1">IF(AND($B199&gt;0,SUM(DD$3:DD198)=0,SUM($H199:DC199)=0),$B199,0)</f>
        <v>0</v>
      </c>
      <c r="DE199">
        <f ca="1">IF(AND($B199&gt;0,SUM(DE$3:DE198)=0,SUM($H199:DD199)=0),$B199,0)</f>
        <v>0</v>
      </c>
      <c r="DF199">
        <f ca="1">IF(AND($B199&gt;0,SUM(DF$3:DF198)=0,SUM($H199:DE199)=0),$B199,0)</f>
        <v>0</v>
      </c>
      <c r="DG199">
        <f ca="1">IF(AND($B199&gt;0,SUM(DG$3:DG198)=0,SUM($H199:DF199)=0),$B199,0)</f>
        <v>0</v>
      </c>
      <c r="DH199">
        <f ca="1">IF(AND($B199&gt;0,SUM(DH$3:DH198)=0,SUM($H199:DG199)=0),$B199,0)</f>
        <v>0</v>
      </c>
      <c r="DI199">
        <f ca="1">IF(AND($B199&gt;0,SUM(DI$3:DI198)=0,SUM($H199:DH199)=0),$B199,0)</f>
        <v>0</v>
      </c>
      <c r="DJ199">
        <f ca="1">IF(AND($B199&gt;0,SUM(DJ$3:DJ198)=0,SUM($H199:DI199)=0),$B199,0)</f>
        <v>0</v>
      </c>
      <c r="DK199">
        <f ca="1">IF(AND($B199&gt;0,SUM(DK$3:DK198)=0,SUM($H199:DJ199)=0),$B199,0)</f>
        <v>0</v>
      </c>
      <c r="DL199">
        <f ca="1">IF(AND($B199&gt;0,SUM(DL$3:DL198)=0,SUM($H199:DK199)=0),$B199,0)</f>
        <v>0</v>
      </c>
      <c r="DM199">
        <f ca="1">IF(AND($B199&gt;0,SUM(DM$3:DM198)=0,SUM($H199:DL199)=0),$B199,0)</f>
        <v>0</v>
      </c>
      <c r="DN199">
        <f ca="1">IF(AND($B199&gt;0,SUM(DN$3:DN198)=0,SUM($H199:DM199)=0),$B199,0)</f>
        <v>0</v>
      </c>
      <c r="DO199">
        <f ca="1">IF(AND($B199&gt;0,SUM(DO$3:DO198)=0,SUM($H199:DN199)=0),$B199,0)</f>
        <v>0</v>
      </c>
      <c r="DP199">
        <f ca="1">IF(AND($B199&gt;0,SUM(DP$3:DP198)=0,SUM($H199:DO199)=0),$B199,0)</f>
        <v>0</v>
      </c>
      <c r="DQ199">
        <f ca="1">IF(AND($B199&gt;0,SUM(DQ$3:DQ198)=0,SUM($H199:DP199)=0),$B199,0)</f>
        <v>0</v>
      </c>
      <c r="DR199">
        <f ca="1">IF(AND($B199&gt;0,SUM(DR$3:DR198)=0,SUM($H199:DQ199)=0),$B199,0)</f>
        <v>0</v>
      </c>
      <c r="DS199">
        <f ca="1">IF(AND($B199&gt;0,SUM(DS$3:DS198)=0,SUM($H199:DR199)=0),$B199,0)</f>
        <v>0</v>
      </c>
      <c r="DT199">
        <f ca="1">IF(AND($B199&gt;0,SUM(DT$3:DT198)=0,SUM($H199:DS199)=0),$B199,0)</f>
        <v>0</v>
      </c>
      <c r="DU199">
        <f ca="1">IF(AND($B199&gt;0,SUM(DU$3:DU198)=0,SUM($H199:DT199)=0),$B199,0)</f>
        <v>0</v>
      </c>
      <c r="DV199">
        <f ca="1">IF(AND($B199&gt;0,SUM(DV$3:DV198)=0,SUM($H199:DU199)=0),$B199,0)</f>
        <v>0</v>
      </c>
      <c r="DW199">
        <f ca="1">IF(AND($B199&gt;0,SUM(DW$3:DW198)=0,SUM($H199:DV199)=0),$B199,0)</f>
        <v>0</v>
      </c>
      <c r="DX199">
        <f ca="1">IF(AND($B199&gt;0,SUM(DX$3:DX198)=0,SUM($H199:DW199)=0),$B199,0)</f>
        <v>0</v>
      </c>
      <c r="DY199">
        <f ca="1">IF(AND($B199&gt;0,SUM(DY$3:DY198)=0,SUM($H199:DX199)=0),$B199,0)</f>
        <v>0</v>
      </c>
      <c r="DZ199">
        <f ca="1">IF(AND($B199&gt;0,SUM(DZ$3:DZ198)=0,SUM($H199:DY199)=0),$B199,0)</f>
        <v>0</v>
      </c>
      <c r="EA199">
        <f ca="1">IF(AND($B199&gt;0,SUM(EA$3:EA198)=0,SUM($H199:DZ199)=0),$B199,0)</f>
        <v>0</v>
      </c>
      <c r="EB199">
        <f ca="1">IF(AND($B199&gt;0,SUM(EB$3:EB198)=0,SUM($H199:EA199)=0),$B199,0)</f>
        <v>0</v>
      </c>
      <c r="EC199">
        <f ca="1">IF(AND($B199&gt;0,SUM(EC$3:EC198)=0,SUM($H199:EB199)=0),$B199,0)</f>
        <v>0</v>
      </c>
      <c r="ED199">
        <f ca="1">IF(AND($B199&gt;0,SUM(ED$3:ED198)=0,SUM($H199:EC199)=0),$B199,0)</f>
        <v>0</v>
      </c>
      <c r="EE199">
        <f ca="1">IF(AND($B199&gt;0,SUM(EE$3:EE198)=0,SUM($H199:ED199)=0),$B199,0)</f>
        <v>0</v>
      </c>
      <c r="EF199">
        <f ca="1">IF(AND($B199&gt;0,SUM(EF$3:EF198)=0,SUM($H199:EE199)=0),$B199,0)</f>
        <v>0</v>
      </c>
      <c r="EG199">
        <f ca="1">IF(AND($B199&gt;0,SUM(EG$3:EG198)=0,SUM($H199:EF199)=0),$B199,0)</f>
        <v>0</v>
      </c>
      <c r="EH199">
        <f ca="1">IF(AND($B199&gt;0,SUM(EH$3:EH198)=0,SUM($H199:EG199)=0),$B199,0)</f>
        <v>0</v>
      </c>
      <c r="EI199">
        <f ca="1">IF(AND($B199&gt;0,SUM(EI$3:EI198)=0,SUM($H199:EH199)=0),$B199,0)</f>
        <v>0</v>
      </c>
      <c r="EJ199">
        <f ca="1">IF(AND($B199&gt;0,SUM(EJ$3:EJ198)=0,SUM($H199:EI199)=0),$B199,0)</f>
        <v>0</v>
      </c>
      <c r="EK199">
        <f ca="1">IF(AND($B199&gt;0,SUM(EK$3:EK198)=0,SUM($H199:EJ199)=0),$B199,0)</f>
        <v>0</v>
      </c>
      <c r="EL199">
        <f ca="1">IF(AND($B199&gt;0,SUM(EL$3:EL198)=0,SUM($H199:EK199)=0),$B199,0)</f>
        <v>0</v>
      </c>
      <c r="EM199">
        <f ca="1">IF(AND($B199&gt;0,SUM(EM$3:EM198)=0,SUM($H199:EL199)=0),$B199,0)</f>
        <v>0</v>
      </c>
      <c r="EN199">
        <f ca="1">IF(AND($B199&gt;0,SUM(EN$3:EN198)=0,SUM($H199:EM199)=0),$B199,0)</f>
        <v>0</v>
      </c>
      <c r="EO199">
        <f ca="1">IF(AND($B199&gt;0,SUM(EO$3:EO198)=0,SUM($H199:EN199)=0),$B199,0)</f>
        <v>0</v>
      </c>
      <c r="EP199">
        <f ca="1">IF(AND($B199&gt;0,SUM(EP$3:EP198)=0,SUM($H199:EO199)=0),$B199,0)</f>
        <v>0</v>
      </c>
      <c r="EQ199">
        <f ca="1">IF(AND($B199&gt;0,SUM(EQ$3:EQ198)=0,SUM($H199:EP199)=0),$B199,0)</f>
        <v>0</v>
      </c>
      <c r="ER199">
        <f ca="1">IF(AND($B199&gt;0,SUM(ER$3:ER198)=0,SUM($H199:EQ199)=0),$B199,0)</f>
        <v>0</v>
      </c>
      <c r="ES199">
        <f ca="1">IF(AND($B199&gt;0,SUM(ES$3:ES198)=0,SUM($H199:ER199)=0),$B199,0)</f>
        <v>0</v>
      </c>
      <c r="ET199">
        <f ca="1">IF(AND($B199&gt;0,SUM(ET$3:ET198)=0,SUM($H199:ES199)=0),$B199,0)</f>
        <v>0</v>
      </c>
      <c r="EU199">
        <f ca="1">IF(AND($B199&gt;0,SUM(EU$3:EU198)=0,SUM($H199:ET199)=0),$B199,0)</f>
        <v>0</v>
      </c>
      <c r="EV199">
        <f ca="1">IF(AND($B199&gt;0,SUM(EV$3:EV198)=0,SUM($H199:EU199)=0),$B199,0)</f>
        <v>0</v>
      </c>
      <c r="EW199">
        <f ca="1">IF(AND($B199&gt;0,SUM(EW$3:EW198)=0,SUM($H199:EV199)=0),$B199,0)</f>
        <v>0</v>
      </c>
      <c r="EX199">
        <f ca="1">IF(AND($B199&gt;0,SUM(EX$3:EX198)=0,SUM($H199:EW199)=0),$B199,0)</f>
        <v>0</v>
      </c>
      <c r="EY199">
        <f ca="1">IF(AND($B199&gt;0,SUM(EY$3:EY198)=0,SUM($H199:EX199)=0),$B199,0)</f>
        <v>0</v>
      </c>
      <c r="EZ199">
        <f ca="1">IF(AND($B199&gt;0,SUM(EZ$3:EZ198)=0,SUM($H199:EY199)=0),$B199,0)</f>
        <v>0</v>
      </c>
      <c r="FA199">
        <f ca="1">IF(AND($B199&gt;0,SUM(FA$3:FA198)=0,SUM($H199:EZ199)=0),$B199,0)</f>
        <v>0</v>
      </c>
      <c r="FB199">
        <f ca="1">IF(AND($B199&gt;0,SUM(FB$3:FB198)=0,SUM($H199:FA199)=0),$B199,0)</f>
        <v>0</v>
      </c>
      <c r="FC199">
        <f ca="1">IF(AND($B199&gt;0,SUM(FC$3:FC198)=0,SUM($H199:FB199)=0),$B199,0)</f>
        <v>0</v>
      </c>
      <c r="FD199">
        <f ca="1">IF(AND($B199&gt;0,SUM(FD$3:FD198)=0,SUM($H199:FC199)=0),$B199,0)</f>
        <v>0</v>
      </c>
      <c r="FE199">
        <f ca="1">IF(AND($B199&gt;0,SUM(FE$3:FE198)=0,SUM($H199:FD199)=0),$B199,0)</f>
        <v>0</v>
      </c>
      <c r="FF199">
        <f ca="1">IF(AND($B199&gt;0,SUM(FF$3:FF198)=0,SUM($H199:FE199)=0),$B199,0)</f>
        <v>0</v>
      </c>
      <c r="FG199">
        <f ca="1">IF(AND($B199&gt;0,SUM(FG$3:FG198)=0,SUM($H199:FF199)=0),$B199,0)</f>
        <v>0</v>
      </c>
      <c r="FH199">
        <f ca="1">IF(AND($B199&gt;0,SUM(FH$3:FH198)=0,SUM($H199:FG199)=0),$B199,0)</f>
        <v>0</v>
      </c>
      <c r="FI199">
        <f ca="1">IF(AND($B199&gt;0,SUM(FI$3:FI198)=0,SUM($H199:FH199)=0),$B199,0)</f>
        <v>0</v>
      </c>
      <c r="FJ199">
        <f ca="1">IF(AND($B199&gt;0,SUM(FJ$3:FJ198)=0,SUM($H199:FI199)=0),$B199,0)</f>
        <v>0</v>
      </c>
      <c r="FK199">
        <f ca="1">IF(AND($B199&gt;0,SUM(FK$3:FK198)=0,SUM($H199:FJ199)=0),$B199,0)</f>
        <v>0</v>
      </c>
      <c r="FL199">
        <f ca="1">IF(AND($B199&gt;0,SUM(FL$3:FL198)=0,SUM($H199:FK199)=0),$B199,0)</f>
        <v>0</v>
      </c>
      <c r="FM199">
        <f ca="1">IF(AND($B199&gt;0,SUM(FM$3:FM198)=0,SUM($H199:FL199)=0),$B199,0)</f>
        <v>0</v>
      </c>
      <c r="FN199">
        <f ca="1">IF(AND($B199&gt;0,SUM(FN$3:FN198)=0,SUM($H199:FM199)=0),$B199,0)</f>
        <v>0</v>
      </c>
      <c r="FS199" s="67" t="str">
        <f ca="1">ValintaohjelmaCentral!$C75</f>
        <v>0</v>
      </c>
      <c r="FT199" s="352"/>
      <c r="FU199" s="353"/>
      <c r="FV199" s="374" t="str">
        <f ca="1">ValintaohjelmaCentral!$G75</f>
        <v>-</v>
      </c>
      <c r="FY199" s="67" t="str">
        <f ca="1">ValintaohjelmaCentral!$C75</f>
        <v>0</v>
      </c>
      <c r="FZ199" s="352"/>
      <c r="GA199" s="353"/>
      <c r="GB199" s="374" t="str">
        <f ca="1">ValintaohjelmaCentral!$G75</f>
        <v>-</v>
      </c>
      <c r="GE199" s="67" t="str">
        <f ca="1">ValintaohjelmaCentral!$C75</f>
        <v>0</v>
      </c>
      <c r="GF199" s="352"/>
      <c r="GG199" s="353"/>
      <c r="GH199" s="374" t="str">
        <f ca="1">ValintaohjelmaCentral!$G75</f>
        <v>-</v>
      </c>
    </row>
    <row r="200" spans="1:190" ht="15.75" hidden="1" thickBot="1" x14ac:dyDescent="0.3">
      <c r="A200">
        <v>200</v>
      </c>
      <c r="C200" s="240" t="str">
        <f t="shared" ca="1" si="29"/>
        <v>0</v>
      </c>
      <c r="D200" s="240">
        <f t="shared" ca="1" si="29"/>
        <v>0</v>
      </c>
      <c r="E200" s="240">
        <f t="shared" ca="1" si="29"/>
        <v>0</v>
      </c>
      <c r="F200" s="240" t="str">
        <f t="shared" ca="1" si="29"/>
        <v>-</v>
      </c>
      <c r="G200" s="47" t="e">
        <f>INDEX($I$2:$FN$2,ROWS(G$2:G200))</f>
        <v>#REF!</v>
      </c>
      <c r="H200">
        <v>0</v>
      </c>
      <c r="I200">
        <f ca="1">IF(AND($B200&gt;0,SUM(I$3:I199)=0,SUM($H200:H200)=0),$B200,0)</f>
        <v>0</v>
      </c>
      <c r="J200">
        <f ca="1">IF(AND($B200&gt;0,SUM(J$3:J199)=0,SUM($H200:I200)=0),$B200,0)</f>
        <v>0</v>
      </c>
      <c r="K200">
        <f ca="1">IF(AND($B200&gt;0,SUM(K$3:K199)=0,SUM($H200:J200)=0),$B200,0)</f>
        <v>0</v>
      </c>
      <c r="L200">
        <f ca="1">IF(AND($B200&gt;0,SUM(L$3:L199)=0,SUM($H200:K200)=0),$B200,0)</f>
        <v>0</v>
      </c>
      <c r="M200">
        <f ca="1">IF(AND($B200&gt;0,SUM(M$3:M199)=0,SUM($H200:L200)=0),$B200,0)</f>
        <v>0</v>
      </c>
      <c r="N200">
        <f ca="1">IF(AND($B200&gt;0,SUM(N$3:N199)=0,SUM($H200:M200)=0),$B200,0)</f>
        <v>0</v>
      </c>
      <c r="O200">
        <f ca="1">IF(AND($B200&gt;0,SUM(O$3:O199)=0,SUM($H200:N200)=0),$B200,0)</f>
        <v>0</v>
      </c>
      <c r="P200">
        <f ca="1">IF(AND($B200&gt;0,SUM(P$3:P199)=0,SUM($H200:O200)=0),$B200,0)</f>
        <v>0</v>
      </c>
      <c r="Q200">
        <f ca="1">IF(AND($B200&gt;0,SUM(Q$3:Q199)=0,SUM($H200:P200)=0),$B200,0)</f>
        <v>0</v>
      </c>
      <c r="R200">
        <f ca="1">IF(AND($B200&gt;0,SUM(R$3:R199)=0,SUM($H200:Q200)=0),$B200,0)</f>
        <v>0</v>
      </c>
      <c r="S200">
        <f ca="1">IF(AND($B200&gt;0,SUM(S$3:S199)=0,SUM($H200:R200)=0),$B200,0)</f>
        <v>0</v>
      </c>
      <c r="T200">
        <f ca="1">IF(AND($B200&gt;0,SUM(T$3:T199)=0,SUM($H200:S200)=0),$B200,0)</f>
        <v>0</v>
      </c>
      <c r="U200">
        <f ca="1">IF(AND($B200&gt;0,SUM(U$3:U199)=0,SUM($H200:T200)=0),$B200,0)</f>
        <v>0</v>
      </c>
      <c r="V200">
        <f ca="1">IF(AND($B200&gt;0,SUM(V$3:V199)=0,SUM($H200:U200)=0),$B200,0)</f>
        <v>0</v>
      </c>
      <c r="W200">
        <f ca="1">IF(AND($B200&gt;0,SUM(W$3:W199)=0,SUM($H200:V200)=0),$B200,0)</f>
        <v>0</v>
      </c>
      <c r="X200">
        <f ca="1">IF(AND($B200&gt;0,SUM(X$3:X199)=0,SUM($H200:W200)=0),$B200,0)</f>
        <v>0</v>
      </c>
      <c r="Y200">
        <f ca="1">IF(AND($B200&gt;0,SUM(Y$3:Y199)=0,SUM($H200:X200)=0),$B200,0)</f>
        <v>0</v>
      </c>
      <c r="Z200">
        <f ca="1">IF(AND($B200&gt;0,SUM(Z$3:Z199)=0,SUM($H200:Y200)=0),$B200,0)</f>
        <v>0</v>
      </c>
      <c r="AA200">
        <f ca="1">IF(AND($B200&gt;0,SUM(AA$3:AA199)=0,SUM($H200:Z200)=0),$B200,0)</f>
        <v>0</v>
      </c>
      <c r="AB200">
        <f ca="1">IF(AND($B200&gt;0,SUM(AB$3:AB199)=0,SUM($H200:AA200)=0),$B200,0)</f>
        <v>0</v>
      </c>
      <c r="AC200">
        <f ca="1">IF(AND($B200&gt;0,SUM(AC$3:AC199)=0,SUM($H200:AB200)=0),$B200,0)</f>
        <v>0</v>
      </c>
      <c r="AD200">
        <f ca="1">IF(AND($B200&gt;0,SUM(AD$3:AD199)=0,SUM($H200:AC200)=0),$B200,0)</f>
        <v>0</v>
      </c>
      <c r="AE200">
        <f ca="1">IF(AND($B200&gt;0,SUM(AE$3:AE199)=0,SUM($H200:AD200)=0),$B200,0)</f>
        <v>0</v>
      </c>
      <c r="AF200">
        <f ca="1">IF(AND($B200&gt;0,SUM(AF$3:AF199)=0,SUM($H200:AE200)=0),$B200,0)</f>
        <v>0</v>
      </c>
      <c r="AG200">
        <f ca="1">IF(AND($B200&gt;0,SUM(AG$3:AG199)=0,SUM($H200:AF200)=0),$B200,0)</f>
        <v>0</v>
      </c>
      <c r="AH200">
        <f ca="1">IF(AND($B200&gt;0,SUM(AH$3:AH199)=0,SUM($H200:AG200)=0),$B200,0)</f>
        <v>0</v>
      </c>
      <c r="AI200">
        <f ca="1">IF(AND($B200&gt;0,SUM(AI$3:AI199)=0,SUM($H200:AH200)=0),$B200,0)</f>
        <v>0</v>
      </c>
      <c r="AJ200">
        <f ca="1">IF(AND($B200&gt;0,SUM(AJ$3:AJ199)=0,SUM($H200:AI200)=0),$B200,0)</f>
        <v>0</v>
      </c>
      <c r="AK200">
        <f ca="1">IF(AND($B200&gt;0,SUM(AK$3:AK199)=0,SUM($H200:AJ200)=0),$B200,0)</f>
        <v>0</v>
      </c>
      <c r="AL200">
        <f ca="1">IF(AND($B200&gt;0,SUM(AL$3:AL199)=0,SUM($H200:AK200)=0),$B200,0)</f>
        <v>0</v>
      </c>
      <c r="AM200">
        <f ca="1">IF(AND($B200&gt;0,SUM(AM$3:AM199)=0,SUM($H200:AL200)=0),$B200,0)</f>
        <v>0</v>
      </c>
      <c r="AN200">
        <f ca="1">IF(AND($B200&gt;0,SUM(AN$3:AN199)=0,SUM($H200:AM200)=0),$B200,0)</f>
        <v>0</v>
      </c>
      <c r="AO200">
        <f ca="1">IF(AND($B200&gt;0,SUM(AO$3:AO199)=0,SUM($H200:AN200)=0),$B200,0)</f>
        <v>0</v>
      </c>
      <c r="AP200">
        <f ca="1">IF(AND($B200&gt;0,SUM(AP$3:AP199)=0,SUM($H200:AO200)=0),$B200,0)</f>
        <v>0</v>
      </c>
      <c r="AQ200">
        <f ca="1">IF(AND($B200&gt;0,SUM(AQ$3:AQ199)=0,SUM($H200:AP200)=0),$B200,0)</f>
        <v>0</v>
      </c>
      <c r="AR200">
        <f ca="1">IF(AND($B200&gt;0,SUM(AR$3:AR199)=0,SUM($H200:AQ200)=0),$B200,0)</f>
        <v>0</v>
      </c>
      <c r="AS200">
        <f ca="1">IF(AND($B200&gt;0,SUM(AS$3:AS199)=0,SUM($H200:AR200)=0),$B200,0)</f>
        <v>0</v>
      </c>
      <c r="AT200">
        <f ca="1">IF(AND($B200&gt;0,SUM(AT$3:AT199)=0,SUM($H200:AS200)=0),$B200,0)</f>
        <v>0</v>
      </c>
      <c r="AU200">
        <f ca="1">IF(AND($B200&gt;0,SUM(AU$3:AU199)=0,SUM($H200:AT200)=0),$B200,0)</f>
        <v>0</v>
      </c>
      <c r="AV200">
        <f ca="1">IF(AND($B200&gt;0,SUM(AV$3:AV199)=0,SUM($H200:AU200)=0),$B200,0)</f>
        <v>0</v>
      </c>
      <c r="AW200">
        <f ca="1">IF(AND($B200&gt;0,SUM(AW$3:AW199)=0,SUM($H200:AV200)=0),$B200,0)</f>
        <v>0</v>
      </c>
      <c r="AX200">
        <f ca="1">IF(AND($B200&gt;0,SUM(AX$3:AX199)=0,SUM($H200:AW200)=0),$B200,0)</f>
        <v>0</v>
      </c>
      <c r="AY200">
        <f ca="1">IF(AND($B200&gt;0,SUM(AY$3:AY199)=0,SUM($H200:AX200)=0),$B200,0)</f>
        <v>0</v>
      </c>
      <c r="AZ200">
        <f ca="1">IF(AND($B200&gt;0,SUM(AZ$3:AZ199)=0,SUM($H200:AY200)=0),$B200,0)</f>
        <v>0</v>
      </c>
      <c r="BA200">
        <f ca="1">IF(AND($B200&gt;0,SUM(BA$3:BA199)=0,SUM($H200:AZ200)=0),$B200,0)</f>
        <v>0</v>
      </c>
      <c r="BB200">
        <f ca="1">IF(AND($B200&gt;0,SUM(BB$3:BB199)=0,SUM($H200:BA200)=0),$B200,0)</f>
        <v>0</v>
      </c>
      <c r="BC200">
        <f ca="1">IF(AND($B200&gt;0,SUM(BC$3:BC199)=0,SUM($H200:BB200)=0),$B200,0)</f>
        <v>0</v>
      </c>
      <c r="BD200">
        <f ca="1">IF(AND($B200&gt;0,SUM(BD$3:BD199)=0,SUM($H200:BC200)=0),$B200,0)</f>
        <v>0</v>
      </c>
      <c r="BE200">
        <f ca="1">IF(AND($B200&gt;0,SUM(BE$3:BE199)=0,SUM($H200:BD200)=0),$B200,0)</f>
        <v>0</v>
      </c>
      <c r="BF200">
        <f ca="1">IF(AND($B200&gt;0,SUM(BF$3:BF199)=0,SUM($H200:BE200)=0),$B200,0)</f>
        <v>0</v>
      </c>
      <c r="BG200">
        <f ca="1">IF(AND($B200&gt;0,SUM(BG$3:BG199)=0,SUM($H200:BF200)=0),$B200,0)</f>
        <v>0</v>
      </c>
      <c r="BH200">
        <f ca="1">IF(AND($B200&gt;0,SUM(BH$3:BH199)=0,SUM($H200:BG200)=0),$B200,0)</f>
        <v>0</v>
      </c>
      <c r="BI200">
        <f ca="1">IF(AND($B200&gt;0,SUM(BI$3:BI199)=0,SUM($H200:BH200)=0),$B200,0)</f>
        <v>0</v>
      </c>
      <c r="BJ200">
        <f ca="1">IF(AND($B200&gt;0,SUM(BJ$3:BJ199)=0,SUM($H200:BI200)=0),$B200,0)</f>
        <v>0</v>
      </c>
      <c r="BK200">
        <f ca="1">IF(AND($B200&gt;0,SUM(BK$3:BK199)=0,SUM($H200:BJ200)=0),$B200,0)</f>
        <v>0</v>
      </c>
      <c r="BL200">
        <f ca="1">IF(AND($B200&gt;0,SUM(BL$3:BL199)=0,SUM($H200:BK200)=0),$B200,0)</f>
        <v>0</v>
      </c>
      <c r="BM200">
        <f ca="1">IF(AND($B200&gt;0,SUM(BM$3:BM199)=0,SUM($H200:BL200)=0),$B200,0)</f>
        <v>0</v>
      </c>
      <c r="BN200">
        <f ca="1">IF(AND($B200&gt;0,SUM(BN$3:BN199)=0,SUM($H200:BM200)=0),$B200,0)</f>
        <v>0</v>
      </c>
      <c r="BO200">
        <f ca="1">IF(AND($B200&gt;0,SUM(BO$3:BO199)=0,SUM($H200:BN200)=0),$B200,0)</f>
        <v>0</v>
      </c>
      <c r="BP200">
        <f ca="1">IF(AND($B200&gt;0,SUM(BP$3:BP199)=0,SUM($H200:BO200)=0),$B200,0)</f>
        <v>0</v>
      </c>
      <c r="BQ200">
        <f ca="1">IF(AND($B200&gt;0,SUM(BQ$3:BQ199)=0,SUM($H200:BP200)=0),$B200,0)</f>
        <v>0</v>
      </c>
      <c r="BR200">
        <f ca="1">IF(AND($B200&gt;0,SUM(BR$3:BR199)=0,SUM($H200:BQ200)=0),$B200,0)</f>
        <v>0</v>
      </c>
      <c r="BS200">
        <f ca="1">IF(AND($B200&gt;0,SUM(BS$3:BS199)=0,SUM($H200:BR200)=0),$B200,0)</f>
        <v>0</v>
      </c>
      <c r="BT200">
        <f ca="1">IF(AND($B200&gt;0,SUM(BT$3:BT199)=0,SUM($H200:BS200)=0),$B200,0)</f>
        <v>0</v>
      </c>
      <c r="BU200">
        <f ca="1">IF(AND($B200&gt;0,SUM(BU$3:BU199)=0,SUM($H200:BT200)=0),$B200,0)</f>
        <v>0</v>
      </c>
      <c r="BV200">
        <f ca="1">IF(AND($B200&gt;0,SUM(BV$3:BV199)=0,SUM($H200:BU200)=0),$B200,0)</f>
        <v>0</v>
      </c>
      <c r="BW200">
        <f ca="1">IF(AND($B200&gt;0,SUM(BW$3:BW199)=0,SUM($H200:BV200)=0),$B200,0)</f>
        <v>0</v>
      </c>
      <c r="BX200">
        <f ca="1">IF(AND($B200&gt;0,SUM(BX$3:BX199)=0,SUM($H200:BW200)=0),$B200,0)</f>
        <v>0</v>
      </c>
      <c r="BY200">
        <f ca="1">IF(AND($B200&gt;0,SUM(BY$3:BY199)=0,SUM($H200:BX200)=0),$B200,0)</f>
        <v>0</v>
      </c>
      <c r="BZ200">
        <f ca="1">IF(AND($B200&gt;0,SUM(BZ$3:BZ199)=0,SUM($H200:BY200)=0),$B200,0)</f>
        <v>0</v>
      </c>
      <c r="CA200">
        <f ca="1">IF(AND($B200&gt;0,SUM(CA$3:CA199)=0,SUM($H200:BZ200)=0),$B200,0)</f>
        <v>0</v>
      </c>
      <c r="CB200">
        <f ca="1">IF(AND($B200&gt;0,SUM(CB$3:CB199)=0,SUM($H200:CA200)=0),$B200,0)</f>
        <v>0</v>
      </c>
      <c r="CC200">
        <f ca="1">IF(AND($B200&gt;0,SUM(CC$3:CC199)=0,SUM($H200:CB200)=0),$B200,0)</f>
        <v>0</v>
      </c>
      <c r="CD200">
        <f ca="1">IF(AND($B200&gt;0,SUM(CD$3:CD199)=0,SUM($H200:CC200)=0),$B200,0)</f>
        <v>0</v>
      </c>
      <c r="CE200">
        <f ca="1">IF(AND($B200&gt;0,SUM(CE$3:CE199)=0,SUM($H200:CD200)=0),$B200,0)</f>
        <v>0</v>
      </c>
      <c r="CF200">
        <f ca="1">IF(AND($B200&gt;0,SUM(CF$3:CF199)=0,SUM($H200:CE200)=0),$B200,0)</f>
        <v>0</v>
      </c>
      <c r="CG200">
        <f ca="1">IF(AND($B200&gt;0,SUM(CG$3:CG199)=0,SUM($H200:CF200)=0),$B200,0)</f>
        <v>0</v>
      </c>
      <c r="CH200">
        <f ca="1">IF(AND($B200&gt;0,SUM(CH$3:CH199)=0,SUM($H200:CG200)=0),$B200,0)</f>
        <v>0</v>
      </c>
      <c r="CI200">
        <f ca="1">IF(AND($B200&gt;0,SUM(CI$3:CI199)=0,SUM($H200:CH200)=0),$B200,0)</f>
        <v>0</v>
      </c>
      <c r="CJ200">
        <f ca="1">IF(AND($B200&gt;0,SUM(CJ$3:CJ199)=0,SUM($H200:CI200)=0),$B200,0)</f>
        <v>0</v>
      </c>
      <c r="CK200">
        <f ca="1">IF(AND($B200&gt;0,SUM(CK$3:CK199)=0,SUM($H200:CJ200)=0),$B200,0)</f>
        <v>0</v>
      </c>
      <c r="CL200">
        <f ca="1">IF(AND($B200&gt;0,SUM(CL$3:CL199)=0,SUM($H200:CK200)=0),$B200,0)</f>
        <v>0</v>
      </c>
      <c r="CM200">
        <f ca="1">IF(AND($B200&gt;0,SUM(CM$3:CM199)=0,SUM($H200:CL200)=0),$B200,0)</f>
        <v>0</v>
      </c>
      <c r="CN200">
        <f ca="1">IF(AND($B200&gt;0,SUM(CN$3:CN199)=0,SUM($H200:CM200)=0),$B200,0)</f>
        <v>0</v>
      </c>
      <c r="CO200">
        <f ca="1">IF(AND($B200&gt;0,SUM(CO$3:CO199)=0,SUM($H200:CN200)=0),$B200,0)</f>
        <v>0</v>
      </c>
      <c r="CP200">
        <f ca="1">IF(AND($B200&gt;0,SUM(CP$3:CP199)=0,SUM($H200:CO200)=0),$B200,0)</f>
        <v>0</v>
      </c>
      <c r="CQ200">
        <f ca="1">IF(AND($B200&gt;0,SUM(CQ$3:CQ199)=0,SUM($H200:CP200)=0),$B200,0)</f>
        <v>0</v>
      </c>
      <c r="CR200">
        <f ca="1">IF(AND($B200&gt;0,SUM(CR$3:CR199)=0,SUM($H200:CQ200)=0),$B200,0)</f>
        <v>0</v>
      </c>
      <c r="CS200">
        <f ca="1">IF(AND($B200&gt;0,SUM(CS$3:CS199)=0,SUM($H200:CR200)=0),$B200,0)</f>
        <v>0</v>
      </c>
      <c r="CT200">
        <f ca="1">IF(AND($B200&gt;0,SUM(CT$3:CT199)=0,SUM($H200:CS200)=0),$B200,0)</f>
        <v>0</v>
      </c>
      <c r="CU200">
        <f ca="1">IF(AND($B200&gt;0,SUM(CU$3:CU199)=0,SUM($H200:CT200)=0),$B200,0)</f>
        <v>0</v>
      </c>
      <c r="CV200">
        <f ca="1">IF(AND($B200&gt;0,SUM(CV$3:CV199)=0,SUM($H200:CU200)=0),$B200,0)</f>
        <v>0</v>
      </c>
      <c r="CW200">
        <f ca="1">IF(AND($B200&gt;0,SUM(CW$3:CW199)=0,SUM($H200:CV200)=0),$B200,0)</f>
        <v>0</v>
      </c>
      <c r="CX200">
        <f ca="1">IF(AND($B200&gt;0,SUM(CX$3:CX199)=0,SUM($H200:CW200)=0),$B200,0)</f>
        <v>0</v>
      </c>
      <c r="CY200">
        <f ca="1">IF(AND($B200&gt;0,SUM(CY$3:CY199)=0,SUM($H200:CX200)=0),$B200,0)</f>
        <v>0</v>
      </c>
      <c r="CZ200">
        <f ca="1">IF(AND($B200&gt;0,SUM(CZ$3:CZ199)=0,SUM($H200:CY200)=0),$B200,0)</f>
        <v>0</v>
      </c>
      <c r="DA200">
        <f ca="1">IF(AND($B200&gt;0,SUM(DA$3:DA199)=0,SUM($H200:CZ200)=0),$B200,0)</f>
        <v>0</v>
      </c>
      <c r="DB200">
        <f ca="1">IF(AND($B200&gt;0,SUM(DB$3:DB199)=0,SUM($H200:DA200)=0),$B200,0)</f>
        <v>0</v>
      </c>
      <c r="DC200">
        <f ca="1">IF(AND($B200&gt;0,SUM(DC$3:DC199)=0,SUM($H200:DB200)=0),$B200,0)</f>
        <v>0</v>
      </c>
      <c r="DD200">
        <f ca="1">IF(AND($B200&gt;0,SUM(DD$3:DD199)=0,SUM($H200:DC200)=0),$B200,0)</f>
        <v>0</v>
      </c>
      <c r="DE200">
        <f ca="1">IF(AND($B200&gt;0,SUM(DE$3:DE199)=0,SUM($H200:DD200)=0),$B200,0)</f>
        <v>0</v>
      </c>
      <c r="DF200">
        <f ca="1">IF(AND($B200&gt;0,SUM(DF$3:DF199)=0,SUM($H200:DE200)=0),$B200,0)</f>
        <v>0</v>
      </c>
      <c r="DG200">
        <f ca="1">IF(AND($B200&gt;0,SUM(DG$3:DG199)=0,SUM($H200:DF200)=0),$B200,0)</f>
        <v>0</v>
      </c>
      <c r="DH200">
        <f ca="1">IF(AND($B200&gt;0,SUM(DH$3:DH199)=0,SUM($H200:DG200)=0),$B200,0)</f>
        <v>0</v>
      </c>
      <c r="DI200">
        <f ca="1">IF(AND($B200&gt;0,SUM(DI$3:DI199)=0,SUM($H200:DH200)=0),$B200,0)</f>
        <v>0</v>
      </c>
      <c r="DJ200">
        <f ca="1">IF(AND($B200&gt;0,SUM(DJ$3:DJ199)=0,SUM($H200:DI200)=0),$B200,0)</f>
        <v>0</v>
      </c>
      <c r="DK200">
        <f ca="1">IF(AND($B200&gt;0,SUM(DK$3:DK199)=0,SUM($H200:DJ200)=0),$B200,0)</f>
        <v>0</v>
      </c>
      <c r="DL200">
        <f ca="1">IF(AND($B200&gt;0,SUM(DL$3:DL199)=0,SUM($H200:DK200)=0),$B200,0)</f>
        <v>0</v>
      </c>
      <c r="DM200">
        <f ca="1">IF(AND($B200&gt;0,SUM(DM$3:DM199)=0,SUM($H200:DL200)=0),$B200,0)</f>
        <v>0</v>
      </c>
      <c r="DN200">
        <f ca="1">IF(AND($B200&gt;0,SUM(DN$3:DN199)=0,SUM($H200:DM200)=0),$B200,0)</f>
        <v>0</v>
      </c>
      <c r="DO200">
        <f ca="1">IF(AND($B200&gt;0,SUM(DO$3:DO199)=0,SUM($H200:DN200)=0),$B200,0)</f>
        <v>0</v>
      </c>
      <c r="DP200">
        <f ca="1">IF(AND($B200&gt;0,SUM(DP$3:DP199)=0,SUM($H200:DO200)=0),$B200,0)</f>
        <v>0</v>
      </c>
      <c r="DQ200">
        <f ca="1">IF(AND($B200&gt;0,SUM(DQ$3:DQ199)=0,SUM($H200:DP200)=0),$B200,0)</f>
        <v>0</v>
      </c>
      <c r="DR200">
        <f ca="1">IF(AND($B200&gt;0,SUM(DR$3:DR199)=0,SUM($H200:DQ200)=0),$B200,0)</f>
        <v>0</v>
      </c>
      <c r="DS200">
        <f ca="1">IF(AND($B200&gt;0,SUM(DS$3:DS199)=0,SUM($H200:DR200)=0),$B200,0)</f>
        <v>0</v>
      </c>
      <c r="DT200">
        <f ca="1">IF(AND($B200&gt;0,SUM(DT$3:DT199)=0,SUM($H200:DS200)=0),$B200,0)</f>
        <v>0</v>
      </c>
      <c r="DU200">
        <f ca="1">IF(AND($B200&gt;0,SUM(DU$3:DU199)=0,SUM($H200:DT200)=0),$B200,0)</f>
        <v>0</v>
      </c>
      <c r="DV200">
        <f ca="1">IF(AND($B200&gt;0,SUM(DV$3:DV199)=0,SUM($H200:DU200)=0),$B200,0)</f>
        <v>0</v>
      </c>
      <c r="DW200">
        <f ca="1">IF(AND($B200&gt;0,SUM(DW$3:DW199)=0,SUM($H200:DV200)=0),$B200,0)</f>
        <v>0</v>
      </c>
      <c r="DX200">
        <f ca="1">IF(AND($B200&gt;0,SUM(DX$3:DX199)=0,SUM($H200:DW200)=0),$B200,0)</f>
        <v>0</v>
      </c>
      <c r="DY200">
        <f ca="1">IF(AND($B200&gt;0,SUM(DY$3:DY199)=0,SUM($H200:DX200)=0),$B200,0)</f>
        <v>0</v>
      </c>
      <c r="DZ200">
        <f ca="1">IF(AND($B200&gt;0,SUM(DZ$3:DZ199)=0,SUM($H200:DY200)=0),$B200,0)</f>
        <v>0</v>
      </c>
      <c r="EA200">
        <f ca="1">IF(AND($B200&gt;0,SUM(EA$3:EA199)=0,SUM($H200:DZ200)=0),$B200,0)</f>
        <v>0</v>
      </c>
      <c r="EB200">
        <f ca="1">IF(AND($B200&gt;0,SUM(EB$3:EB199)=0,SUM($H200:EA200)=0),$B200,0)</f>
        <v>0</v>
      </c>
      <c r="EC200">
        <f ca="1">IF(AND($B200&gt;0,SUM(EC$3:EC199)=0,SUM($H200:EB200)=0),$B200,0)</f>
        <v>0</v>
      </c>
      <c r="ED200">
        <f ca="1">IF(AND($B200&gt;0,SUM(ED$3:ED199)=0,SUM($H200:EC200)=0),$B200,0)</f>
        <v>0</v>
      </c>
      <c r="EE200">
        <f ca="1">IF(AND($B200&gt;0,SUM(EE$3:EE199)=0,SUM($H200:ED200)=0),$B200,0)</f>
        <v>0</v>
      </c>
      <c r="EF200">
        <f ca="1">IF(AND($B200&gt;0,SUM(EF$3:EF199)=0,SUM($H200:EE200)=0),$B200,0)</f>
        <v>0</v>
      </c>
      <c r="EG200">
        <f ca="1">IF(AND($B200&gt;0,SUM(EG$3:EG199)=0,SUM($H200:EF200)=0),$B200,0)</f>
        <v>0</v>
      </c>
      <c r="EH200">
        <f ca="1">IF(AND($B200&gt;0,SUM(EH$3:EH199)=0,SUM($H200:EG200)=0),$B200,0)</f>
        <v>0</v>
      </c>
      <c r="EI200">
        <f ca="1">IF(AND($B200&gt;0,SUM(EI$3:EI199)=0,SUM($H200:EH200)=0),$B200,0)</f>
        <v>0</v>
      </c>
      <c r="EJ200">
        <f ca="1">IF(AND($B200&gt;0,SUM(EJ$3:EJ199)=0,SUM($H200:EI200)=0),$B200,0)</f>
        <v>0</v>
      </c>
      <c r="EK200">
        <f ca="1">IF(AND($B200&gt;0,SUM(EK$3:EK199)=0,SUM($H200:EJ200)=0),$B200,0)</f>
        <v>0</v>
      </c>
      <c r="EL200">
        <f ca="1">IF(AND($B200&gt;0,SUM(EL$3:EL199)=0,SUM($H200:EK200)=0),$B200,0)</f>
        <v>0</v>
      </c>
      <c r="EM200">
        <f ca="1">IF(AND($B200&gt;0,SUM(EM$3:EM199)=0,SUM($H200:EL200)=0),$B200,0)</f>
        <v>0</v>
      </c>
      <c r="EN200">
        <f ca="1">IF(AND($B200&gt;0,SUM(EN$3:EN199)=0,SUM($H200:EM200)=0),$B200,0)</f>
        <v>0</v>
      </c>
      <c r="EO200">
        <f ca="1">IF(AND($B200&gt;0,SUM(EO$3:EO199)=0,SUM($H200:EN200)=0),$B200,0)</f>
        <v>0</v>
      </c>
      <c r="EP200">
        <f ca="1">IF(AND($B200&gt;0,SUM(EP$3:EP199)=0,SUM($H200:EO200)=0),$B200,0)</f>
        <v>0</v>
      </c>
      <c r="EQ200">
        <f ca="1">IF(AND($B200&gt;0,SUM(EQ$3:EQ199)=0,SUM($H200:EP200)=0),$B200,0)</f>
        <v>0</v>
      </c>
      <c r="ER200">
        <f ca="1">IF(AND($B200&gt;0,SUM(ER$3:ER199)=0,SUM($H200:EQ200)=0),$B200,0)</f>
        <v>0</v>
      </c>
      <c r="ES200">
        <f ca="1">IF(AND($B200&gt;0,SUM(ES$3:ES199)=0,SUM($H200:ER200)=0),$B200,0)</f>
        <v>0</v>
      </c>
      <c r="ET200">
        <f ca="1">IF(AND($B200&gt;0,SUM(ET$3:ET199)=0,SUM($H200:ES200)=0),$B200,0)</f>
        <v>0</v>
      </c>
      <c r="EU200">
        <f ca="1">IF(AND($B200&gt;0,SUM(EU$3:EU199)=0,SUM($H200:ET200)=0),$B200,0)</f>
        <v>0</v>
      </c>
      <c r="EV200">
        <f ca="1">IF(AND($B200&gt;0,SUM(EV$3:EV199)=0,SUM($H200:EU200)=0),$B200,0)</f>
        <v>0</v>
      </c>
      <c r="EW200">
        <f ca="1">IF(AND($B200&gt;0,SUM(EW$3:EW199)=0,SUM($H200:EV200)=0),$B200,0)</f>
        <v>0</v>
      </c>
      <c r="EX200">
        <f ca="1">IF(AND($B200&gt;0,SUM(EX$3:EX199)=0,SUM($H200:EW200)=0),$B200,0)</f>
        <v>0</v>
      </c>
      <c r="EY200">
        <f ca="1">IF(AND($B200&gt;0,SUM(EY$3:EY199)=0,SUM($H200:EX200)=0),$B200,0)</f>
        <v>0</v>
      </c>
      <c r="EZ200">
        <f ca="1">IF(AND($B200&gt;0,SUM(EZ$3:EZ199)=0,SUM($H200:EY200)=0),$B200,0)</f>
        <v>0</v>
      </c>
      <c r="FA200">
        <f ca="1">IF(AND($B200&gt;0,SUM(FA$3:FA199)=0,SUM($H200:EZ200)=0),$B200,0)</f>
        <v>0</v>
      </c>
      <c r="FB200">
        <f ca="1">IF(AND($B200&gt;0,SUM(FB$3:FB199)=0,SUM($H200:FA200)=0),$B200,0)</f>
        <v>0</v>
      </c>
      <c r="FC200">
        <f ca="1">IF(AND($B200&gt;0,SUM(FC$3:FC199)=0,SUM($H200:FB200)=0),$B200,0)</f>
        <v>0</v>
      </c>
      <c r="FD200">
        <f ca="1">IF(AND($B200&gt;0,SUM(FD$3:FD199)=0,SUM($H200:FC200)=0),$B200,0)</f>
        <v>0</v>
      </c>
      <c r="FE200">
        <f ca="1">IF(AND($B200&gt;0,SUM(FE$3:FE199)=0,SUM($H200:FD200)=0),$B200,0)</f>
        <v>0</v>
      </c>
      <c r="FF200">
        <f ca="1">IF(AND($B200&gt;0,SUM(FF$3:FF199)=0,SUM($H200:FE200)=0),$B200,0)</f>
        <v>0</v>
      </c>
      <c r="FG200">
        <f ca="1">IF(AND($B200&gt;0,SUM(FG$3:FG199)=0,SUM($H200:FF200)=0),$B200,0)</f>
        <v>0</v>
      </c>
      <c r="FH200">
        <f ca="1">IF(AND($B200&gt;0,SUM(FH$3:FH199)=0,SUM($H200:FG200)=0),$B200,0)</f>
        <v>0</v>
      </c>
      <c r="FI200">
        <f ca="1">IF(AND($B200&gt;0,SUM(FI$3:FI199)=0,SUM($H200:FH200)=0),$B200,0)</f>
        <v>0</v>
      </c>
      <c r="FJ200">
        <f ca="1">IF(AND($B200&gt;0,SUM(FJ$3:FJ199)=0,SUM($H200:FI200)=0),$B200,0)</f>
        <v>0</v>
      </c>
      <c r="FK200">
        <f ca="1">IF(AND($B200&gt;0,SUM(FK$3:FK199)=0,SUM($H200:FJ200)=0),$B200,0)</f>
        <v>0</v>
      </c>
      <c r="FL200">
        <f ca="1">IF(AND($B200&gt;0,SUM(FL$3:FL199)=0,SUM($H200:FK200)=0),$B200,0)</f>
        <v>0</v>
      </c>
      <c r="FM200">
        <f ca="1">IF(AND($B200&gt;0,SUM(FM$3:FM199)=0,SUM($H200:FL200)=0),$B200,0)</f>
        <v>0</v>
      </c>
      <c r="FN200">
        <f ca="1">IF(AND($B200&gt;0,SUM(FN$3:FN199)=0,SUM($H200:FM200)=0),$B200,0)</f>
        <v>0</v>
      </c>
      <c r="FS200" s="67" t="str">
        <f ca="1">ValintaohjelmaCentral!$C76</f>
        <v>0</v>
      </c>
      <c r="FT200" s="352"/>
      <c r="FU200" s="353"/>
      <c r="FV200" s="374" t="str">
        <f ca="1">ValintaohjelmaCentral!$G76</f>
        <v>-</v>
      </c>
      <c r="FY200" s="67" t="str">
        <f ca="1">ValintaohjelmaCentral!$C76</f>
        <v>0</v>
      </c>
      <c r="FZ200" s="352"/>
      <c r="GA200" s="353"/>
      <c r="GB200" s="374" t="str">
        <f ca="1">ValintaohjelmaCentral!$G76</f>
        <v>-</v>
      </c>
      <c r="GE200" s="67" t="str">
        <f ca="1">ValintaohjelmaCentral!$C76</f>
        <v>0</v>
      </c>
      <c r="GF200" s="352"/>
      <c r="GG200" s="353"/>
      <c r="GH200" s="374" t="str">
        <f ca="1">ValintaohjelmaCentral!$G76</f>
        <v>-</v>
      </c>
    </row>
    <row r="201" spans="1:190" ht="15.75" hidden="1" thickBot="1" x14ac:dyDescent="0.3">
      <c r="A201">
        <v>201</v>
      </c>
      <c r="C201" s="240" t="str">
        <f t="shared" ca="1" si="29"/>
        <v>0</v>
      </c>
      <c r="D201" s="240">
        <f t="shared" ca="1" si="29"/>
        <v>0</v>
      </c>
      <c r="E201" s="240">
        <f t="shared" ca="1" si="29"/>
        <v>0</v>
      </c>
      <c r="F201" s="240" t="str">
        <f t="shared" ca="1" si="29"/>
        <v>-</v>
      </c>
      <c r="G201" s="47" t="e">
        <f>INDEX($I$2:$FN$2,ROWS(G$2:G201))</f>
        <v>#REF!</v>
      </c>
      <c r="H201">
        <v>0</v>
      </c>
      <c r="I201">
        <f ca="1">IF(AND($B201&gt;0,SUM(I$3:I200)=0,SUM($H201:H201)=0),$B201,0)</f>
        <v>0</v>
      </c>
      <c r="J201">
        <f ca="1">IF(AND($B201&gt;0,SUM(J$3:J200)=0,SUM($H201:I201)=0),$B201,0)</f>
        <v>0</v>
      </c>
      <c r="K201">
        <f ca="1">IF(AND($B201&gt;0,SUM(K$3:K200)=0,SUM($H201:J201)=0),$B201,0)</f>
        <v>0</v>
      </c>
      <c r="L201">
        <f ca="1">IF(AND($B201&gt;0,SUM(L$3:L200)=0,SUM($H201:K201)=0),$B201,0)</f>
        <v>0</v>
      </c>
      <c r="M201">
        <f ca="1">IF(AND($B201&gt;0,SUM(M$3:M200)=0,SUM($H201:L201)=0),$B201,0)</f>
        <v>0</v>
      </c>
      <c r="N201">
        <f ca="1">IF(AND($B201&gt;0,SUM(N$3:N200)=0,SUM($H201:M201)=0),$B201,0)</f>
        <v>0</v>
      </c>
      <c r="O201">
        <f ca="1">IF(AND($B201&gt;0,SUM(O$3:O200)=0,SUM($H201:N201)=0),$B201,0)</f>
        <v>0</v>
      </c>
      <c r="P201">
        <f ca="1">IF(AND($B201&gt;0,SUM(P$3:P200)=0,SUM($H201:O201)=0),$B201,0)</f>
        <v>0</v>
      </c>
      <c r="Q201">
        <f ca="1">IF(AND($B201&gt;0,SUM(Q$3:Q200)=0,SUM($H201:P201)=0),$B201,0)</f>
        <v>0</v>
      </c>
      <c r="R201">
        <f ca="1">IF(AND($B201&gt;0,SUM(R$3:R200)=0,SUM($H201:Q201)=0),$B201,0)</f>
        <v>0</v>
      </c>
      <c r="S201">
        <f ca="1">IF(AND($B201&gt;0,SUM(S$3:S200)=0,SUM($H201:R201)=0),$B201,0)</f>
        <v>0</v>
      </c>
      <c r="T201">
        <f ca="1">IF(AND($B201&gt;0,SUM(T$3:T200)=0,SUM($H201:S201)=0),$B201,0)</f>
        <v>0</v>
      </c>
      <c r="U201">
        <f ca="1">IF(AND($B201&gt;0,SUM(U$3:U200)=0,SUM($H201:T201)=0),$B201,0)</f>
        <v>0</v>
      </c>
      <c r="V201">
        <f ca="1">IF(AND($B201&gt;0,SUM(V$3:V200)=0,SUM($H201:U201)=0),$B201,0)</f>
        <v>0</v>
      </c>
      <c r="W201">
        <f ca="1">IF(AND($B201&gt;0,SUM(W$3:W200)=0,SUM($H201:V201)=0),$B201,0)</f>
        <v>0</v>
      </c>
      <c r="X201">
        <f ca="1">IF(AND($B201&gt;0,SUM(X$3:X200)=0,SUM($H201:W201)=0),$B201,0)</f>
        <v>0</v>
      </c>
      <c r="Y201">
        <f ca="1">IF(AND($B201&gt;0,SUM(Y$3:Y200)=0,SUM($H201:X201)=0),$B201,0)</f>
        <v>0</v>
      </c>
      <c r="Z201">
        <f ca="1">IF(AND($B201&gt;0,SUM(Z$3:Z200)=0,SUM($H201:Y201)=0),$B201,0)</f>
        <v>0</v>
      </c>
      <c r="AA201">
        <f ca="1">IF(AND($B201&gt;0,SUM(AA$3:AA200)=0,SUM($H201:Z201)=0),$B201,0)</f>
        <v>0</v>
      </c>
      <c r="AB201">
        <f ca="1">IF(AND($B201&gt;0,SUM(AB$3:AB200)=0,SUM($H201:AA201)=0),$B201,0)</f>
        <v>0</v>
      </c>
      <c r="AC201">
        <f ca="1">IF(AND($B201&gt;0,SUM(AC$3:AC200)=0,SUM($H201:AB201)=0),$B201,0)</f>
        <v>0</v>
      </c>
      <c r="AD201">
        <f ca="1">IF(AND($B201&gt;0,SUM(AD$3:AD200)=0,SUM($H201:AC201)=0),$B201,0)</f>
        <v>0</v>
      </c>
      <c r="AE201">
        <f ca="1">IF(AND($B201&gt;0,SUM(AE$3:AE200)=0,SUM($H201:AD201)=0),$B201,0)</f>
        <v>0</v>
      </c>
      <c r="AF201">
        <f ca="1">IF(AND($B201&gt;0,SUM(AF$3:AF200)=0,SUM($H201:AE201)=0),$B201,0)</f>
        <v>0</v>
      </c>
      <c r="AG201">
        <f ca="1">IF(AND($B201&gt;0,SUM(AG$3:AG200)=0,SUM($H201:AF201)=0),$B201,0)</f>
        <v>0</v>
      </c>
      <c r="AH201">
        <f ca="1">IF(AND($B201&gt;0,SUM(AH$3:AH200)=0,SUM($H201:AG201)=0),$B201,0)</f>
        <v>0</v>
      </c>
      <c r="AI201">
        <f ca="1">IF(AND($B201&gt;0,SUM(AI$3:AI200)=0,SUM($H201:AH201)=0),$B201,0)</f>
        <v>0</v>
      </c>
      <c r="AJ201">
        <f ca="1">IF(AND($B201&gt;0,SUM(AJ$3:AJ200)=0,SUM($H201:AI201)=0),$B201,0)</f>
        <v>0</v>
      </c>
      <c r="AK201">
        <f ca="1">IF(AND($B201&gt;0,SUM(AK$3:AK200)=0,SUM($H201:AJ201)=0),$B201,0)</f>
        <v>0</v>
      </c>
      <c r="AL201">
        <f ca="1">IF(AND($B201&gt;0,SUM(AL$3:AL200)=0,SUM($H201:AK201)=0),$B201,0)</f>
        <v>0</v>
      </c>
      <c r="AM201">
        <f ca="1">IF(AND($B201&gt;0,SUM(AM$3:AM200)=0,SUM($H201:AL201)=0),$B201,0)</f>
        <v>0</v>
      </c>
      <c r="AN201">
        <f ca="1">IF(AND($B201&gt;0,SUM(AN$3:AN200)=0,SUM($H201:AM201)=0),$B201,0)</f>
        <v>0</v>
      </c>
      <c r="AO201">
        <f ca="1">IF(AND($B201&gt;0,SUM(AO$3:AO200)=0,SUM($H201:AN201)=0),$B201,0)</f>
        <v>0</v>
      </c>
      <c r="AP201">
        <f ca="1">IF(AND($B201&gt;0,SUM(AP$3:AP200)=0,SUM($H201:AO201)=0),$B201,0)</f>
        <v>0</v>
      </c>
      <c r="AQ201">
        <f ca="1">IF(AND($B201&gt;0,SUM(AQ$3:AQ200)=0,SUM($H201:AP201)=0),$B201,0)</f>
        <v>0</v>
      </c>
      <c r="AR201">
        <f ca="1">IF(AND($B201&gt;0,SUM(AR$3:AR200)=0,SUM($H201:AQ201)=0),$B201,0)</f>
        <v>0</v>
      </c>
      <c r="AS201">
        <f ca="1">IF(AND($B201&gt;0,SUM(AS$3:AS200)=0,SUM($H201:AR201)=0),$B201,0)</f>
        <v>0</v>
      </c>
      <c r="AT201">
        <f ca="1">IF(AND($B201&gt;0,SUM(AT$3:AT200)=0,SUM($H201:AS201)=0),$B201,0)</f>
        <v>0</v>
      </c>
      <c r="AU201">
        <f ca="1">IF(AND($B201&gt;0,SUM(AU$3:AU200)=0,SUM($H201:AT201)=0),$B201,0)</f>
        <v>0</v>
      </c>
      <c r="AV201">
        <f ca="1">IF(AND($B201&gt;0,SUM(AV$3:AV200)=0,SUM($H201:AU201)=0),$B201,0)</f>
        <v>0</v>
      </c>
      <c r="AW201">
        <f ca="1">IF(AND($B201&gt;0,SUM(AW$3:AW200)=0,SUM($H201:AV201)=0),$B201,0)</f>
        <v>0</v>
      </c>
      <c r="AX201">
        <f ca="1">IF(AND($B201&gt;0,SUM(AX$3:AX200)=0,SUM($H201:AW201)=0),$B201,0)</f>
        <v>0</v>
      </c>
      <c r="AY201">
        <f ca="1">IF(AND($B201&gt;0,SUM(AY$3:AY200)=0,SUM($H201:AX201)=0),$B201,0)</f>
        <v>0</v>
      </c>
      <c r="AZ201">
        <f ca="1">IF(AND($B201&gt;0,SUM(AZ$3:AZ200)=0,SUM($H201:AY201)=0),$B201,0)</f>
        <v>0</v>
      </c>
      <c r="BA201">
        <f ca="1">IF(AND($B201&gt;0,SUM(BA$3:BA200)=0,SUM($H201:AZ201)=0),$B201,0)</f>
        <v>0</v>
      </c>
      <c r="BB201">
        <f ca="1">IF(AND($B201&gt;0,SUM(BB$3:BB200)=0,SUM($H201:BA201)=0),$B201,0)</f>
        <v>0</v>
      </c>
      <c r="BC201">
        <f ca="1">IF(AND($B201&gt;0,SUM(BC$3:BC200)=0,SUM($H201:BB201)=0),$B201,0)</f>
        <v>0</v>
      </c>
      <c r="BD201">
        <f ca="1">IF(AND($B201&gt;0,SUM(BD$3:BD200)=0,SUM($H201:BC201)=0),$B201,0)</f>
        <v>0</v>
      </c>
      <c r="BE201">
        <f ca="1">IF(AND($B201&gt;0,SUM(BE$3:BE200)=0,SUM($H201:BD201)=0),$B201,0)</f>
        <v>0</v>
      </c>
      <c r="BF201">
        <f ca="1">IF(AND($B201&gt;0,SUM(BF$3:BF200)=0,SUM($H201:BE201)=0),$B201,0)</f>
        <v>0</v>
      </c>
      <c r="BG201">
        <f ca="1">IF(AND($B201&gt;0,SUM(BG$3:BG200)=0,SUM($H201:BF201)=0),$B201,0)</f>
        <v>0</v>
      </c>
      <c r="BH201">
        <f ca="1">IF(AND($B201&gt;0,SUM(BH$3:BH200)=0,SUM($H201:BG201)=0),$B201,0)</f>
        <v>0</v>
      </c>
      <c r="BI201">
        <f ca="1">IF(AND($B201&gt;0,SUM(BI$3:BI200)=0,SUM($H201:BH201)=0),$B201,0)</f>
        <v>0</v>
      </c>
      <c r="BJ201">
        <f ca="1">IF(AND($B201&gt;0,SUM(BJ$3:BJ200)=0,SUM($H201:BI201)=0),$B201,0)</f>
        <v>0</v>
      </c>
      <c r="BK201">
        <f ca="1">IF(AND($B201&gt;0,SUM(BK$3:BK200)=0,SUM($H201:BJ201)=0),$B201,0)</f>
        <v>0</v>
      </c>
      <c r="BL201">
        <f ca="1">IF(AND($B201&gt;0,SUM(BL$3:BL200)=0,SUM($H201:BK201)=0),$B201,0)</f>
        <v>0</v>
      </c>
      <c r="BM201">
        <f ca="1">IF(AND($B201&gt;0,SUM(BM$3:BM200)=0,SUM($H201:BL201)=0),$B201,0)</f>
        <v>0</v>
      </c>
      <c r="BN201">
        <f ca="1">IF(AND($B201&gt;0,SUM(BN$3:BN200)=0,SUM($H201:BM201)=0),$B201,0)</f>
        <v>0</v>
      </c>
      <c r="BO201">
        <f ca="1">IF(AND($B201&gt;0,SUM(BO$3:BO200)=0,SUM($H201:BN201)=0),$B201,0)</f>
        <v>0</v>
      </c>
      <c r="BP201">
        <f ca="1">IF(AND($B201&gt;0,SUM(BP$3:BP200)=0,SUM($H201:BO201)=0),$B201,0)</f>
        <v>0</v>
      </c>
      <c r="BQ201">
        <f ca="1">IF(AND($B201&gt;0,SUM(BQ$3:BQ200)=0,SUM($H201:BP201)=0),$B201,0)</f>
        <v>0</v>
      </c>
      <c r="BR201">
        <f ca="1">IF(AND($B201&gt;0,SUM(BR$3:BR200)=0,SUM($H201:BQ201)=0),$B201,0)</f>
        <v>0</v>
      </c>
      <c r="BS201">
        <f ca="1">IF(AND($B201&gt;0,SUM(BS$3:BS200)=0,SUM($H201:BR201)=0),$B201,0)</f>
        <v>0</v>
      </c>
      <c r="BT201">
        <f ca="1">IF(AND($B201&gt;0,SUM(BT$3:BT200)=0,SUM($H201:BS201)=0),$B201,0)</f>
        <v>0</v>
      </c>
      <c r="BU201">
        <f ca="1">IF(AND($B201&gt;0,SUM(BU$3:BU200)=0,SUM($H201:BT201)=0),$B201,0)</f>
        <v>0</v>
      </c>
      <c r="BV201">
        <f ca="1">IF(AND($B201&gt;0,SUM(BV$3:BV200)=0,SUM($H201:BU201)=0),$B201,0)</f>
        <v>0</v>
      </c>
      <c r="BW201">
        <f ca="1">IF(AND($B201&gt;0,SUM(BW$3:BW200)=0,SUM($H201:BV201)=0),$B201,0)</f>
        <v>0</v>
      </c>
      <c r="BX201">
        <f ca="1">IF(AND($B201&gt;0,SUM(BX$3:BX200)=0,SUM($H201:BW201)=0),$B201,0)</f>
        <v>0</v>
      </c>
      <c r="BY201">
        <f ca="1">IF(AND($B201&gt;0,SUM(BY$3:BY200)=0,SUM($H201:BX201)=0),$B201,0)</f>
        <v>0</v>
      </c>
      <c r="BZ201">
        <f ca="1">IF(AND($B201&gt;0,SUM(BZ$3:BZ200)=0,SUM($H201:BY201)=0),$B201,0)</f>
        <v>0</v>
      </c>
      <c r="CA201">
        <f ca="1">IF(AND($B201&gt;0,SUM(CA$3:CA200)=0,SUM($H201:BZ201)=0),$B201,0)</f>
        <v>0</v>
      </c>
      <c r="CB201">
        <f ca="1">IF(AND($B201&gt;0,SUM(CB$3:CB200)=0,SUM($H201:CA201)=0),$B201,0)</f>
        <v>0</v>
      </c>
      <c r="CC201">
        <f ca="1">IF(AND($B201&gt;0,SUM(CC$3:CC200)=0,SUM($H201:CB201)=0),$B201,0)</f>
        <v>0</v>
      </c>
      <c r="CD201">
        <f ca="1">IF(AND($B201&gt;0,SUM(CD$3:CD200)=0,SUM($H201:CC201)=0),$B201,0)</f>
        <v>0</v>
      </c>
      <c r="CE201">
        <f ca="1">IF(AND($B201&gt;0,SUM(CE$3:CE200)=0,SUM($H201:CD201)=0),$B201,0)</f>
        <v>0</v>
      </c>
      <c r="CF201">
        <f ca="1">IF(AND($B201&gt;0,SUM(CF$3:CF200)=0,SUM($H201:CE201)=0),$B201,0)</f>
        <v>0</v>
      </c>
      <c r="CG201">
        <f ca="1">IF(AND($B201&gt;0,SUM(CG$3:CG200)=0,SUM($H201:CF201)=0),$B201,0)</f>
        <v>0</v>
      </c>
      <c r="CH201">
        <f ca="1">IF(AND($B201&gt;0,SUM(CH$3:CH200)=0,SUM($H201:CG201)=0),$B201,0)</f>
        <v>0</v>
      </c>
      <c r="CI201">
        <f ca="1">IF(AND($B201&gt;0,SUM(CI$3:CI200)=0,SUM($H201:CH201)=0),$B201,0)</f>
        <v>0</v>
      </c>
      <c r="CJ201">
        <f ca="1">IF(AND($B201&gt;0,SUM(CJ$3:CJ200)=0,SUM($H201:CI201)=0),$B201,0)</f>
        <v>0</v>
      </c>
      <c r="CK201">
        <f ca="1">IF(AND($B201&gt;0,SUM(CK$3:CK200)=0,SUM($H201:CJ201)=0),$B201,0)</f>
        <v>0</v>
      </c>
      <c r="CL201">
        <f ca="1">IF(AND($B201&gt;0,SUM(CL$3:CL200)=0,SUM($H201:CK201)=0),$B201,0)</f>
        <v>0</v>
      </c>
      <c r="CM201">
        <f ca="1">IF(AND($B201&gt;0,SUM(CM$3:CM200)=0,SUM($H201:CL201)=0),$B201,0)</f>
        <v>0</v>
      </c>
      <c r="CN201">
        <f ca="1">IF(AND($B201&gt;0,SUM(CN$3:CN200)=0,SUM($H201:CM201)=0),$B201,0)</f>
        <v>0</v>
      </c>
      <c r="CO201">
        <f ca="1">IF(AND($B201&gt;0,SUM(CO$3:CO200)=0,SUM($H201:CN201)=0),$B201,0)</f>
        <v>0</v>
      </c>
      <c r="CP201">
        <f ca="1">IF(AND($B201&gt;0,SUM(CP$3:CP200)=0,SUM($H201:CO201)=0),$B201,0)</f>
        <v>0</v>
      </c>
      <c r="CQ201">
        <f ca="1">IF(AND($B201&gt;0,SUM(CQ$3:CQ200)=0,SUM($H201:CP201)=0),$B201,0)</f>
        <v>0</v>
      </c>
      <c r="CR201">
        <f ca="1">IF(AND($B201&gt;0,SUM(CR$3:CR200)=0,SUM($H201:CQ201)=0),$B201,0)</f>
        <v>0</v>
      </c>
      <c r="CS201">
        <f ca="1">IF(AND($B201&gt;0,SUM(CS$3:CS200)=0,SUM($H201:CR201)=0),$B201,0)</f>
        <v>0</v>
      </c>
      <c r="CT201">
        <f ca="1">IF(AND($B201&gt;0,SUM(CT$3:CT200)=0,SUM($H201:CS201)=0),$B201,0)</f>
        <v>0</v>
      </c>
      <c r="CU201">
        <f ca="1">IF(AND($B201&gt;0,SUM(CU$3:CU200)=0,SUM($H201:CT201)=0),$B201,0)</f>
        <v>0</v>
      </c>
      <c r="CV201">
        <f ca="1">IF(AND($B201&gt;0,SUM(CV$3:CV200)=0,SUM($H201:CU201)=0),$B201,0)</f>
        <v>0</v>
      </c>
      <c r="CW201">
        <f ca="1">IF(AND($B201&gt;0,SUM(CW$3:CW200)=0,SUM($H201:CV201)=0),$B201,0)</f>
        <v>0</v>
      </c>
      <c r="CX201">
        <f ca="1">IF(AND($B201&gt;0,SUM(CX$3:CX200)=0,SUM($H201:CW201)=0),$B201,0)</f>
        <v>0</v>
      </c>
      <c r="CY201">
        <f ca="1">IF(AND($B201&gt;0,SUM(CY$3:CY200)=0,SUM($H201:CX201)=0),$B201,0)</f>
        <v>0</v>
      </c>
      <c r="CZ201">
        <f ca="1">IF(AND($B201&gt;0,SUM(CZ$3:CZ200)=0,SUM($H201:CY201)=0),$B201,0)</f>
        <v>0</v>
      </c>
      <c r="DA201">
        <f ca="1">IF(AND($B201&gt;0,SUM(DA$3:DA200)=0,SUM($H201:CZ201)=0),$B201,0)</f>
        <v>0</v>
      </c>
      <c r="DB201">
        <f ca="1">IF(AND($B201&gt;0,SUM(DB$3:DB200)=0,SUM($H201:DA201)=0),$B201,0)</f>
        <v>0</v>
      </c>
      <c r="DC201">
        <f ca="1">IF(AND($B201&gt;0,SUM(DC$3:DC200)=0,SUM($H201:DB201)=0),$B201,0)</f>
        <v>0</v>
      </c>
      <c r="DD201">
        <f ca="1">IF(AND($B201&gt;0,SUM(DD$3:DD200)=0,SUM($H201:DC201)=0),$B201,0)</f>
        <v>0</v>
      </c>
      <c r="DE201">
        <f ca="1">IF(AND($B201&gt;0,SUM(DE$3:DE200)=0,SUM($H201:DD201)=0),$B201,0)</f>
        <v>0</v>
      </c>
      <c r="DF201">
        <f ca="1">IF(AND($B201&gt;0,SUM(DF$3:DF200)=0,SUM($H201:DE201)=0),$B201,0)</f>
        <v>0</v>
      </c>
      <c r="DG201">
        <f ca="1">IF(AND($B201&gt;0,SUM(DG$3:DG200)=0,SUM($H201:DF201)=0),$B201,0)</f>
        <v>0</v>
      </c>
      <c r="DH201">
        <f ca="1">IF(AND($B201&gt;0,SUM(DH$3:DH200)=0,SUM($H201:DG201)=0),$B201,0)</f>
        <v>0</v>
      </c>
      <c r="DI201">
        <f ca="1">IF(AND($B201&gt;0,SUM(DI$3:DI200)=0,SUM($H201:DH201)=0),$B201,0)</f>
        <v>0</v>
      </c>
      <c r="DJ201">
        <f ca="1">IF(AND($B201&gt;0,SUM(DJ$3:DJ200)=0,SUM($H201:DI201)=0),$B201,0)</f>
        <v>0</v>
      </c>
      <c r="DK201">
        <f ca="1">IF(AND($B201&gt;0,SUM(DK$3:DK200)=0,SUM($H201:DJ201)=0),$B201,0)</f>
        <v>0</v>
      </c>
      <c r="DL201">
        <f ca="1">IF(AND($B201&gt;0,SUM(DL$3:DL200)=0,SUM($H201:DK201)=0),$B201,0)</f>
        <v>0</v>
      </c>
      <c r="DM201">
        <f ca="1">IF(AND($B201&gt;0,SUM(DM$3:DM200)=0,SUM($H201:DL201)=0),$B201,0)</f>
        <v>0</v>
      </c>
      <c r="DN201">
        <f ca="1">IF(AND($B201&gt;0,SUM(DN$3:DN200)=0,SUM($H201:DM201)=0),$B201,0)</f>
        <v>0</v>
      </c>
      <c r="DO201">
        <f ca="1">IF(AND($B201&gt;0,SUM(DO$3:DO200)=0,SUM($H201:DN201)=0),$B201,0)</f>
        <v>0</v>
      </c>
      <c r="DP201">
        <f ca="1">IF(AND($B201&gt;0,SUM(DP$3:DP200)=0,SUM($H201:DO201)=0),$B201,0)</f>
        <v>0</v>
      </c>
      <c r="DQ201">
        <f ca="1">IF(AND($B201&gt;0,SUM(DQ$3:DQ200)=0,SUM($H201:DP201)=0),$B201,0)</f>
        <v>0</v>
      </c>
      <c r="DR201">
        <f ca="1">IF(AND($B201&gt;0,SUM(DR$3:DR200)=0,SUM($H201:DQ201)=0),$B201,0)</f>
        <v>0</v>
      </c>
      <c r="DS201">
        <f ca="1">IF(AND($B201&gt;0,SUM(DS$3:DS200)=0,SUM($H201:DR201)=0),$B201,0)</f>
        <v>0</v>
      </c>
      <c r="DT201">
        <f ca="1">IF(AND($B201&gt;0,SUM(DT$3:DT200)=0,SUM($H201:DS201)=0),$B201,0)</f>
        <v>0</v>
      </c>
      <c r="DU201">
        <f ca="1">IF(AND($B201&gt;0,SUM(DU$3:DU200)=0,SUM($H201:DT201)=0),$B201,0)</f>
        <v>0</v>
      </c>
      <c r="DV201">
        <f ca="1">IF(AND($B201&gt;0,SUM(DV$3:DV200)=0,SUM($H201:DU201)=0),$B201,0)</f>
        <v>0</v>
      </c>
      <c r="DW201">
        <f ca="1">IF(AND($B201&gt;0,SUM(DW$3:DW200)=0,SUM($H201:DV201)=0),$B201,0)</f>
        <v>0</v>
      </c>
      <c r="DX201">
        <f ca="1">IF(AND($B201&gt;0,SUM(DX$3:DX200)=0,SUM($H201:DW201)=0),$B201,0)</f>
        <v>0</v>
      </c>
      <c r="DY201">
        <f ca="1">IF(AND($B201&gt;0,SUM(DY$3:DY200)=0,SUM($H201:DX201)=0),$B201,0)</f>
        <v>0</v>
      </c>
      <c r="DZ201">
        <f ca="1">IF(AND($B201&gt;0,SUM(DZ$3:DZ200)=0,SUM($H201:DY201)=0),$B201,0)</f>
        <v>0</v>
      </c>
      <c r="EA201">
        <f ca="1">IF(AND($B201&gt;0,SUM(EA$3:EA200)=0,SUM($H201:DZ201)=0),$B201,0)</f>
        <v>0</v>
      </c>
      <c r="EB201">
        <f ca="1">IF(AND($B201&gt;0,SUM(EB$3:EB200)=0,SUM($H201:EA201)=0),$B201,0)</f>
        <v>0</v>
      </c>
      <c r="EC201">
        <f ca="1">IF(AND($B201&gt;0,SUM(EC$3:EC200)=0,SUM($H201:EB201)=0),$B201,0)</f>
        <v>0</v>
      </c>
      <c r="ED201">
        <f ca="1">IF(AND($B201&gt;0,SUM(ED$3:ED200)=0,SUM($H201:EC201)=0),$B201,0)</f>
        <v>0</v>
      </c>
      <c r="EE201">
        <f ca="1">IF(AND($B201&gt;0,SUM(EE$3:EE200)=0,SUM($H201:ED201)=0),$B201,0)</f>
        <v>0</v>
      </c>
      <c r="EF201">
        <f ca="1">IF(AND($B201&gt;0,SUM(EF$3:EF200)=0,SUM($H201:EE201)=0),$B201,0)</f>
        <v>0</v>
      </c>
      <c r="EG201">
        <f ca="1">IF(AND($B201&gt;0,SUM(EG$3:EG200)=0,SUM($H201:EF201)=0),$B201,0)</f>
        <v>0</v>
      </c>
      <c r="EH201">
        <f ca="1">IF(AND($B201&gt;0,SUM(EH$3:EH200)=0,SUM($H201:EG201)=0),$B201,0)</f>
        <v>0</v>
      </c>
      <c r="EI201">
        <f ca="1">IF(AND($B201&gt;0,SUM(EI$3:EI200)=0,SUM($H201:EH201)=0),$B201,0)</f>
        <v>0</v>
      </c>
      <c r="EJ201">
        <f ca="1">IF(AND($B201&gt;0,SUM(EJ$3:EJ200)=0,SUM($H201:EI201)=0),$B201,0)</f>
        <v>0</v>
      </c>
      <c r="EK201">
        <f ca="1">IF(AND($B201&gt;0,SUM(EK$3:EK200)=0,SUM($H201:EJ201)=0),$B201,0)</f>
        <v>0</v>
      </c>
      <c r="EL201">
        <f ca="1">IF(AND($B201&gt;0,SUM(EL$3:EL200)=0,SUM($H201:EK201)=0),$B201,0)</f>
        <v>0</v>
      </c>
      <c r="EM201">
        <f ca="1">IF(AND($B201&gt;0,SUM(EM$3:EM200)=0,SUM($H201:EL201)=0),$B201,0)</f>
        <v>0</v>
      </c>
      <c r="EN201">
        <f ca="1">IF(AND($B201&gt;0,SUM(EN$3:EN200)=0,SUM($H201:EM201)=0),$B201,0)</f>
        <v>0</v>
      </c>
      <c r="EO201">
        <f ca="1">IF(AND($B201&gt;0,SUM(EO$3:EO200)=0,SUM($H201:EN201)=0),$B201,0)</f>
        <v>0</v>
      </c>
      <c r="EP201">
        <f ca="1">IF(AND($B201&gt;0,SUM(EP$3:EP200)=0,SUM($H201:EO201)=0),$B201,0)</f>
        <v>0</v>
      </c>
      <c r="EQ201">
        <f ca="1">IF(AND($B201&gt;0,SUM(EQ$3:EQ200)=0,SUM($H201:EP201)=0),$B201,0)</f>
        <v>0</v>
      </c>
      <c r="ER201">
        <f ca="1">IF(AND($B201&gt;0,SUM(ER$3:ER200)=0,SUM($H201:EQ201)=0),$B201,0)</f>
        <v>0</v>
      </c>
      <c r="ES201">
        <f ca="1">IF(AND($B201&gt;0,SUM(ES$3:ES200)=0,SUM($H201:ER201)=0),$B201,0)</f>
        <v>0</v>
      </c>
      <c r="ET201">
        <f ca="1">IF(AND($B201&gt;0,SUM(ET$3:ET200)=0,SUM($H201:ES201)=0),$B201,0)</f>
        <v>0</v>
      </c>
      <c r="EU201">
        <f ca="1">IF(AND($B201&gt;0,SUM(EU$3:EU200)=0,SUM($H201:ET201)=0),$B201,0)</f>
        <v>0</v>
      </c>
      <c r="EV201">
        <f ca="1">IF(AND($B201&gt;0,SUM(EV$3:EV200)=0,SUM($H201:EU201)=0),$B201,0)</f>
        <v>0</v>
      </c>
      <c r="EW201">
        <f ca="1">IF(AND($B201&gt;0,SUM(EW$3:EW200)=0,SUM($H201:EV201)=0),$B201,0)</f>
        <v>0</v>
      </c>
      <c r="EX201">
        <f ca="1">IF(AND($B201&gt;0,SUM(EX$3:EX200)=0,SUM($H201:EW201)=0),$B201,0)</f>
        <v>0</v>
      </c>
      <c r="EY201">
        <f ca="1">IF(AND($B201&gt;0,SUM(EY$3:EY200)=0,SUM($H201:EX201)=0),$B201,0)</f>
        <v>0</v>
      </c>
      <c r="EZ201">
        <f ca="1">IF(AND($B201&gt;0,SUM(EZ$3:EZ200)=0,SUM($H201:EY201)=0),$B201,0)</f>
        <v>0</v>
      </c>
      <c r="FA201">
        <f ca="1">IF(AND($B201&gt;0,SUM(FA$3:FA200)=0,SUM($H201:EZ201)=0),$B201,0)</f>
        <v>0</v>
      </c>
      <c r="FB201">
        <f ca="1">IF(AND($B201&gt;0,SUM(FB$3:FB200)=0,SUM($H201:FA201)=0),$B201,0)</f>
        <v>0</v>
      </c>
      <c r="FC201">
        <f ca="1">IF(AND($B201&gt;0,SUM(FC$3:FC200)=0,SUM($H201:FB201)=0),$B201,0)</f>
        <v>0</v>
      </c>
      <c r="FD201">
        <f ca="1">IF(AND($B201&gt;0,SUM(FD$3:FD200)=0,SUM($H201:FC201)=0),$B201,0)</f>
        <v>0</v>
      </c>
      <c r="FE201">
        <f ca="1">IF(AND($B201&gt;0,SUM(FE$3:FE200)=0,SUM($H201:FD201)=0),$B201,0)</f>
        <v>0</v>
      </c>
      <c r="FF201">
        <f ca="1">IF(AND($B201&gt;0,SUM(FF$3:FF200)=0,SUM($H201:FE201)=0),$B201,0)</f>
        <v>0</v>
      </c>
      <c r="FG201">
        <f ca="1">IF(AND($B201&gt;0,SUM(FG$3:FG200)=0,SUM($H201:FF201)=0),$B201,0)</f>
        <v>0</v>
      </c>
      <c r="FH201">
        <f ca="1">IF(AND($B201&gt;0,SUM(FH$3:FH200)=0,SUM($H201:FG201)=0),$B201,0)</f>
        <v>0</v>
      </c>
      <c r="FI201">
        <f ca="1">IF(AND($B201&gt;0,SUM(FI$3:FI200)=0,SUM($H201:FH201)=0),$B201,0)</f>
        <v>0</v>
      </c>
      <c r="FJ201">
        <f ca="1">IF(AND($B201&gt;0,SUM(FJ$3:FJ200)=0,SUM($H201:FI201)=0),$B201,0)</f>
        <v>0</v>
      </c>
      <c r="FK201">
        <f ca="1">IF(AND($B201&gt;0,SUM(FK$3:FK200)=0,SUM($H201:FJ201)=0),$B201,0)</f>
        <v>0</v>
      </c>
      <c r="FL201">
        <f ca="1">IF(AND($B201&gt;0,SUM(FL$3:FL200)=0,SUM($H201:FK201)=0),$B201,0)</f>
        <v>0</v>
      </c>
      <c r="FM201">
        <f ca="1">IF(AND($B201&gt;0,SUM(FM$3:FM200)=0,SUM($H201:FL201)=0),$B201,0)</f>
        <v>0</v>
      </c>
      <c r="FN201">
        <f ca="1">IF(AND($B201&gt;0,SUM(FN$3:FN200)=0,SUM($H201:FM201)=0),$B201,0)</f>
        <v>0</v>
      </c>
      <c r="FS201" s="67" t="str">
        <f ca="1">ValintaohjelmaCentral!$C77</f>
        <v>0</v>
      </c>
      <c r="FT201" s="352"/>
      <c r="FU201" s="353"/>
      <c r="FV201" s="374" t="str">
        <f ca="1">ValintaohjelmaCentral!$G77</f>
        <v>-</v>
      </c>
      <c r="FY201" s="67" t="str">
        <f ca="1">ValintaohjelmaCentral!$C77</f>
        <v>0</v>
      </c>
      <c r="FZ201" s="352"/>
      <c r="GA201" s="353"/>
      <c r="GB201" s="374" t="str">
        <f ca="1">ValintaohjelmaCentral!$G77</f>
        <v>-</v>
      </c>
      <c r="GE201" s="67" t="str">
        <f ca="1">ValintaohjelmaCentral!$C77</f>
        <v>0</v>
      </c>
      <c r="GF201" s="352"/>
      <c r="GG201" s="353"/>
      <c r="GH201" s="374" t="str">
        <f ca="1">ValintaohjelmaCentral!$G77</f>
        <v>-</v>
      </c>
    </row>
    <row r="202" spans="1:190" ht="15.75" hidden="1" thickBot="1" x14ac:dyDescent="0.3">
      <c r="A202">
        <v>202</v>
      </c>
      <c r="C202" s="240" t="str">
        <f t="shared" ca="1" si="29"/>
        <v>0</v>
      </c>
      <c r="D202" s="240">
        <f t="shared" ca="1" si="29"/>
        <v>0</v>
      </c>
      <c r="E202" s="240">
        <f t="shared" ca="1" si="29"/>
        <v>0</v>
      </c>
      <c r="F202" s="240" t="str">
        <f t="shared" ca="1" si="29"/>
        <v>-</v>
      </c>
      <c r="G202" s="47" t="e">
        <f>INDEX($I$2:$FN$2,ROWS(G$2:G202))</f>
        <v>#REF!</v>
      </c>
      <c r="H202">
        <v>0</v>
      </c>
      <c r="I202">
        <f ca="1">IF(AND($B202&gt;0,SUM(I$3:I201)=0,SUM($H202:H202)=0),$B202,0)</f>
        <v>0</v>
      </c>
      <c r="J202">
        <f ca="1">IF(AND($B202&gt;0,SUM(J$3:J201)=0,SUM($H202:I202)=0),$B202,0)</f>
        <v>0</v>
      </c>
      <c r="K202">
        <f ca="1">IF(AND($B202&gt;0,SUM(K$3:K201)=0,SUM($H202:J202)=0),$B202,0)</f>
        <v>0</v>
      </c>
      <c r="L202">
        <f ca="1">IF(AND($B202&gt;0,SUM(L$3:L201)=0,SUM($H202:K202)=0),$B202,0)</f>
        <v>0</v>
      </c>
      <c r="M202">
        <f ca="1">IF(AND($B202&gt;0,SUM(M$3:M201)=0,SUM($H202:L202)=0),$B202,0)</f>
        <v>0</v>
      </c>
      <c r="N202">
        <f ca="1">IF(AND($B202&gt;0,SUM(N$3:N201)=0,SUM($H202:M202)=0),$B202,0)</f>
        <v>0</v>
      </c>
      <c r="O202">
        <f ca="1">IF(AND($B202&gt;0,SUM(O$3:O201)=0,SUM($H202:N202)=0),$B202,0)</f>
        <v>0</v>
      </c>
      <c r="P202">
        <f ca="1">IF(AND($B202&gt;0,SUM(P$3:P201)=0,SUM($H202:O202)=0),$B202,0)</f>
        <v>0</v>
      </c>
      <c r="Q202">
        <f ca="1">IF(AND($B202&gt;0,SUM(Q$3:Q201)=0,SUM($H202:P202)=0),$B202,0)</f>
        <v>0</v>
      </c>
      <c r="R202">
        <f ca="1">IF(AND($B202&gt;0,SUM(R$3:R201)=0,SUM($H202:Q202)=0),$B202,0)</f>
        <v>0</v>
      </c>
      <c r="S202">
        <f ca="1">IF(AND($B202&gt;0,SUM(S$3:S201)=0,SUM($H202:R202)=0),$B202,0)</f>
        <v>0</v>
      </c>
      <c r="T202">
        <f ca="1">IF(AND($B202&gt;0,SUM(T$3:T201)=0,SUM($H202:S202)=0),$B202,0)</f>
        <v>0</v>
      </c>
      <c r="U202">
        <f ca="1">IF(AND($B202&gt;0,SUM(U$3:U201)=0,SUM($H202:T202)=0),$B202,0)</f>
        <v>0</v>
      </c>
      <c r="V202">
        <f ca="1">IF(AND($B202&gt;0,SUM(V$3:V201)=0,SUM($H202:U202)=0),$B202,0)</f>
        <v>0</v>
      </c>
      <c r="W202">
        <f ca="1">IF(AND($B202&gt;0,SUM(W$3:W201)=0,SUM($H202:V202)=0),$B202,0)</f>
        <v>0</v>
      </c>
      <c r="X202">
        <f ca="1">IF(AND($B202&gt;0,SUM(X$3:X201)=0,SUM($H202:W202)=0),$B202,0)</f>
        <v>0</v>
      </c>
      <c r="Y202">
        <f ca="1">IF(AND($B202&gt;0,SUM(Y$3:Y201)=0,SUM($H202:X202)=0),$B202,0)</f>
        <v>0</v>
      </c>
      <c r="Z202">
        <f ca="1">IF(AND($B202&gt;0,SUM(Z$3:Z201)=0,SUM($H202:Y202)=0),$B202,0)</f>
        <v>0</v>
      </c>
      <c r="AA202">
        <f ca="1">IF(AND($B202&gt;0,SUM(AA$3:AA201)=0,SUM($H202:Z202)=0),$B202,0)</f>
        <v>0</v>
      </c>
      <c r="AB202">
        <f ca="1">IF(AND($B202&gt;0,SUM(AB$3:AB201)=0,SUM($H202:AA202)=0),$B202,0)</f>
        <v>0</v>
      </c>
      <c r="AC202">
        <f ca="1">IF(AND($B202&gt;0,SUM(AC$3:AC201)=0,SUM($H202:AB202)=0),$B202,0)</f>
        <v>0</v>
      </c>
      <c r="AD202">
        <f ca="1">IF(AND($B202&gt;0,SUM(AD$3:AD201)=0,SUM($H202:AC202)=0),$B202,0)</f>
        <v>0</v>
      </c>
      <c r="AE202">
        <f ca="1">IF(AND($B202&gt;0,SUM(AE$3:AE201)=0,SUM($H202:AD202)=0),$B202,0)</f>
        <v>0</v>
      </c>
      <c r="AF202">
        <f ca="1">IF(AND($B202&gt;0,SUM(AF$3:AF201)=0,SUM($H202:AE202)=0),$B202,0)</f>
        <v>0</v>
      </c>
      <c r="AG202">
        <f ca="1">IF(AND($B202&gt;0,SUM(AG$3:AG201)=0,SUM($H202:AF202)=0),$B202,0)</f>
        <v>0</v>
      </c>
      <c r="AH202">
        <f ca="1">IF(AND($B202&gt;0,SUM(AH$3:AH201)=0,SUM($H202:AG202)=0),$B202,0)</f>
        <v>0</v>
      </c>
      <c r="AI202">
        <f ca="1">IF(AND($B202&gt;0,SUM(AI$3:AI201)=0,SUM($H202:AH202)=0),$B202,0)</f>
        <v>0</v>
      </c>
      <c r="AJ202">
        <f ca="1">IF(AND($B202&gt;0,SUM(AJ$3:AJ201)=0,SUM($H202:AI202)=0),$B202,0)</f>
        <v>0</v>
      </c>
      <c r="AK202">
        <f ca="1">IF(AND($B202&gt;0,SUM(AK$3:AK201)=0,SUM($H202:AJ202)=0),$B202,0)</f>
        <v>0</v>
      </c>
      <c r="AL202">
        <f ca="1">IF(AND($B202&gt;0,SUM(AL$3:AL201)=0,SUM($H202:AK202)=0),$B202,0)</f>
        <v>0</v>
      </c>
      <c r="AM202">
        <f ca="1">IF(AND($B202&gt;0,SUM(AM$3:AM201)=0,SUM($H202:AL202)=0),$B202,0)</f>
        <v>0</v>
      </c>
      <c r="AN202">
        <f ca="1">IF(AND($B202&gt;0,SUM(AN$3:AN201)=0,SUM($H202:AM202)=0),$B202,0)</f>
        <v>0</v>
      </c>
      <c r="AO202">
        <f ca="1">IF(AND($B202&gt;0,SUM(AO$3:AO201)=0,SUM($H202:AN202)=0),$B202,0)</f>
        <v>0</v>
      </c>
      <c r="AP202">
        <f ca="1">IF(AND($B202&gt;0,SUM(AP$3:AP201)=0,SUM($H202:AO202)=0),$B202,0)</f>
        <v>0</v>
      </c>
      <c r="AQ202">
        <f ca="1">IF(AND($B202&gt;0,SUM(AQ$3:AQ201)=0,SUM($H202:AP202)=0),$B202,0)</f>
        <v>0</v>
      </c>
      <c r="AR202">
        <f ca="1">IF(AND($B202&gt;0,SUM(AR$3:AR201)=0,SUM($H202:AQ202)=0),$B202,0)</f>
        <v>0</v>
      </c>
      <c r="AS202">
        <f ca="1">IF(AND($B202&gt;0,SUM(AS$3:AS201)=0,SUM($H202:AR202)=0),$B202,0)</f>
        <v>0</v>
      </c>
      <c r="AT202">
        <f ca="1">IF(AND($B202&gt;0,SUM(AT$3:AT201)=0,SUM($H202:AS202)=0),$B202,0)</f>
        <v>0</v>
      </c>
      <c r="AU202">
        <f ca="1">IF(AND($B202&gt;0,SUM(AU$3:AU201)=0,SUM($H202:AT202)=0),$B202,0)</f>
        <v>0</v>
      </c>
      <c r="AV202">
        <f ca="1">IF(AND($B202&gt;0,SUM(AV$3:AV201)=0,SUM($H202:AU202)=0),$B202,0)</f>
        <v>0</v>
      </c>
      <c r="AW202">
        <f ca="1">IF(AND($B202&gt;0,SUM(AW$3:AW201)=0,SUM($H202:AV202)=0),$B202,0)</f>
        <v>0</v>
      </c>
      <c r="AX202">
        <f ca="1">IF(AND($B202&gt;0,SUM(AX$3:AX201)=0,SUM($H202:AW202)=0),$B202,0)</f>
        <v>0</v>
      </c>
      <c r="AY202">
        <f ca="1">IF(AND($B202&gt;0,SUM(AY$3:AY201)=0,SUM($H202:AX202)=0),$B202,0)</f>
        <v>0</v>
      </c>
      <c r="AZ202">
        <f ca="1">IF(AND($B202&gt;0,SUM(AZ$3:AZ201)=0,SUM($H202:AY202)=0),$B202,0)</f>
        <v>0</v>
      </c>
      <c r="BA202">
        <f ca="1">IF(AND($B202&gt;0,SUM(BA$3:BA201)=0,SUM($H202:AZ202)=0),$B202,0)</f>
        <v>0</v>
      </c>
      <c r="BB202">
        <f ca="1">IF(AND($B202&gt;0,SUM(BB$3:BB201)=0,SUM($H202:BA202)=0),$B202,0)</f>
        <v>0</v>
      </c>
      <c r="BC202">
        <f ca="1">IF(AND($B202&gt;0,SUM(BC$3:BC201)=0,SUM($H202:BB202)=0),$B202,0)</f>
        <v>0</v>
      </c>
      <c r="BD202">
        <f ca="1">IF(AND($B202&gt;0,SUM(BD$3:BD201)=0,SUM($H202:BC202)=0),$B202,0)</f>
        <v>0</v>
      </c>
      <c r="BE202">
        <f ca="1">IF(AND($B202&gt;0,SUM(BE$3:BE201)=0,SUM($H202:BD202)=0),$B202,0)</f>
        <v>0</v>
      </c>
      <c r="BF202">
        <f ca="1">IF(AND($B202&gt;0,SUM(BF$3:BF201)=0,SUM($H202:BE202)=0),$B202,0)</f>
        <v>0</v>
      </c>
      <c r="BG202">
        <f ca="1">IF(AND($B202&gt;0,SUM(BG$3:BG201)=0,SUM($H202:BF202)=0),$B202,0)</f>
        <v>0</v>
      </c>
      <c r="BH202">
        <f ca="1">IF(AND($B202&gt;0,SUM(BH$3:BH201)=0,SUM($H202:BG202)=0),$B202,0)</f>
        <v>0</v>
      </c>
      <c r="BI202">
        <f ca="1">IF(AND($B202&gt;0,SUM(BI$3:BI201)=0,SUM($H202:BH202)=0),$B202,0)</f>
        <v>0</v>
      </c>
      <c r="BJ202">
        <f ca="1">IF(AND($B202&gt;0,SUM(BJ$3:BJ201)=0,SUM($H202:BI202)=0),$B202,0)</f>
        <v>0</v>
      </c>
      <c r="BK202">
        <f ca="1">IF(AND($B202&gt;0,SUM(BK$3:BK201)=0,SUM($H202:BJ202)=0),$B202,0)</f>
        <v>0</v>
      </c>
      <c r="BL202">
        <f ca="1">IF(AND($B202&gt;0,SUM(BL$3:BL201)=0,SUM($H202:BK202)=0),$B202,0)</f>
        <v>0</v>
      </c>
      <c r="BM202">
        <f ca="1">IF(AND($B202&gt;0,SUM(BM$3:BM201)=0,SUM($H202:BL202)=0),$B202,0)</f>
        <v>0</v>
      </c>
      <c r="BN202">
        <f ca="1">IF(AND($B202&gt;0,SUM(BN$3:BN201)=0,SUM($H202:BM202)=0),$B202,0)</f>
        <v>0</v>
      </c>
      <c r="BO202">
        <f ca="1">IF(AND($B202&gt;0,SUM(BO$3:BO201)=0,SUM($H202:BN202)=0),$B202,0)</f>
        <v>0</v>
      </c>
      <c r="BP202">
        <f ca="1">IF(AND($B202&gt;0,SUM(BP$3:BP201)=0,SUM($H202:BO202)=0),$B202,0)</f>
        <v>0</v>
      </c>
      <c r="BQ202">
        <f ca="1">IF(AND($B202&gt;0,SUM(BQ$3:BQ201)=0,SUM($H202:BP202)=0),$B202,0)</f>
        <v>0</v>
      </c>
      <c r="BR202">
        <f ca="1">IF(AND($B202&gt;0,SUM(BR$3:BR201)=0,SUM($H202:BQ202)=0),$B202,0)</f>
        <v>0</v>
      </c>
      <c r="BS202">
        <f ca="1">IF(AND($B202&gt;0,SUM(BS$3:BS201)=0,SUM($H202:BR202)=0),$B202,0)</f>
        <v>0</v>
      </c>
      <c r="BT202">
        <f ca="1">IF(AND($B202&gt;0,SUM(BT$3:BT201)=0,SUM($H202:BS202)=0),$B202,0)</f>
        <v>0</v>
      </c>
      <c r="BU202">
        <f ca="1">IF(AND($B202&gt;0,SUM(BU$3:BU201)=0,SUM($H202:BT202)=0),$B202,0)</f>
        <v>0</v>
      </c>
      <c r="BV202">
        <f ca="1">IF(AND($B202&gt;0,SUM(BV$3:BV201)=0,SUM($H202:BU202)=0),$B202,0)</f>
        <v>0</v>
      </c>
      <c r="BW202">
        <f ca="1">IF(AND($B202&gt;0,SUM(BW$3:BW201)=0,SUM($H202:BV202)=0),$B202,0)</f>
        <v>0</v>
      </c>
      <c r="BX202">
        <f ca="1">IF(AND($B202&gt;0,SUM(BX$3:BX201)=0,SUM($H202:BW202)=0),$B202,0)</f>
        <v>0</v>
      </c>
      <c r="BY202">
        <f ca="1">IF(AND($B202&gt;0,SUM(BY$3:BY201)=0,SUM($H202:BX202)=0),$B202,0)</f>
        <v>0</v>
      </c>
      <c r="BZ202">
        <f ca="1">IF(AND($B202&gt;0,SUM(BZ$3:BZ201)=0,SUM($H202:BY202)=0),$B202,0)</f>
        <v>0</v>
      </c>
      <c r="CA202">
        <f ca="1">IF(AND($B202&gt;0,SUM(CA$3:CA201)=0,SUM($H202:BZ202)=0),$B202,0)</f>
        <v>0</v>
      </c>
      <c r="CB202">
        <f ca="1">IF(AND($B202&gt;0,SUM(CB$3:CB201)=0,SUM($H202:CA202)=0),$B202,0)</f>
        <v>0</v>
      </c>
      <c r="CC202">
        <f ca="1">IF(AND($B202&gt;0,SUM(CC$3:CC201)=0,SUM($H202:CB202)=0),$B202,0)</f>
        <v>0</v>
      </c>
      <c r="CD202">
        <f ca="1">IF(AND($B202&gt;0,SUM(CD$3:CD201)=0,SUM($H202:CC202)=0),$B202,0)</f>
        <v>0</v>
      </c>
      <c r="CE202">
        <f ca="1">IF(AND($B202&gt;0,SUM(CE$3:CE201)=0,SUM($H202:CD202)=0),$B202,0)</f>
        <v>0</v>
      </c>
      <c r="CF202">
        <f ca="1">IF(AND($B202&gt;0,SUM(CF$3:CF201)=0,SUM($H202:CE202)=0),$B202,0)</f>
        <v>0</v>
      </c>
      <c r="CG202">
        <f ca="1">IF(AND($B202&gt;0,SUM(CG$3:CG201)=0,SUM($H202:CF202)=0),$B202,0)</f>
        <v>0</v>
      </c>
      <c r="CH202">
        <f ca="1">IF(AND($B202&gt;0,SUM(CH$3:CH201)=0,SUM($H202:CG202)=0),$B202,0)</f>
        <v>0</v>
      </c>
      <c r="CI202">
        <f ca="1">IF(AND($B202&gt;0,SUM(CI$3:CI201)=0,SUM($H202:CH202)=0),$B202,0)</f>
        <v>0</v>
      </c>
      <c r="CJ202">
        <f ca="1">IF(AND($B202&gt;0,SUM(CJ$3:CJ201)=0,SUM($H202:CI202)=0),$B202,0)</f>
        <v>0</v>
      </c>
      <c r="CK202">
        <f ca="1">IF(AND($B202&gt;0,SUM(CK$3:CK201)=0,SUM($H202:CJ202)=0),$B202,0)</f>
        <v>0</v>
      </c>
      <c r="CL202">
        <f ca="1">IF(AND($B202&gt;0,SUM(CL$3:CL201)=0,SUM($H202:CK202)=0),$B202,0)</f>
        <v>0</v>
      </c>
      <c r="CM202">
        <f ca="1">IF(AND($B202&gt;0,SUM(CM$3:CM201)=0,SUM($H202:CL202)=0),$B202,0)</f>
        <v>0</v>
      </c>
      <c r="CN202">
        <f ca="1">IF(AND($B202&gt;0,SUM(CN$3:CN201)=0,SUM($H202:CM202)=0),$B202,0)</f>
        <v>0</v>
      </c>
      <c r="CO202">
        <f ca="1">IF(AND($B202&gt;0,SUM(CO$3:CO201)=0,SUM($H202:CN202)=0),$B202,0)</f>
        <v>0</v>
      </c>
      <c r="CP202">
        <f ca="1">IF(AND($B202&gt;0,SUM(CP$3:CP201)=0,SUM($H202:CO202)=0),$B202,0)</f>
        <v>0</v>
      </c>
      <c r="CQ202">
        <f ca="1">IF(AND($B202&gt;0,SUM(CQ$3:CQ201)=0,SUM($H202:CP202)=0),$B202,0)</f>
        <v>0</v>
      </c>
      <c r="CR202">
        <f ca="1">IF(AND($B202&gt;0,SUM(CR$3:CR201)=0,SUM($H202:CQ202)=0),$B202,0)</f>
        <v>0</v>
      </c>
      <c r="CS202">
        <f ca="1">IF(AND($B202&gt;0,SUM(CS$3:CS201)=0,SUM($H202:CR202)=0),$B202,0)</f>
        <v>0</v>
      </c>
      <c r="CT202">
        <f ca="1">IF(AND($B202&gt;0,SUM(CT$3:CT201)=0,SUM($H202:CS202)=0),$B202,0)</f>
        <v>0</v>
      </c>
      <c r="CU202">
        <f ca="1">IF(AND($B202&gt;0,SUM(CU$3:CU201)=0,SUM($H202:CT202)=0),$B202,0)</f>
        <v>0</v>
      </c>
      <c r="CV202">
        <f ca="1">IF(AND($B202&gt;0,SUM(CV$3:CV201)=0,SUM($H202:CU202)=0),$B202,0)</f>
        <v>0</v>
      </c>
      <c r="CW202">
        <f ca="1">IF(AND($B202&gt;0,SUM(CW$3:CW201)=0,SUM($H202:CV202)=0),$B202,0)</f>
        <v>0</v>
      </c>
      <c r="CX202">
        <f ca="1">IF(AND($B202&gt;0,SUM(CX$3:CX201)=0,SUM($H202:CW202)=0),$B202,0)</f>
        <v>0</v>
      </c>
      <c r="CY202">
        <f ca="1">IF(AND($B202&gt;0,SUM(CY$3:CY201)=0,SUM($H202:CX202)=0),$B202,0)</f>
        <v>0</v>
      </c>
      <c r="CZ202">
        <f ca="1">IF(AND($B202&gt;0,SUM(CZ$3:CZ201)=0,SUM($H202:CY202)=0),$B202,0)</f>
        <v>0</v>
      </c>
      <c r="DA202">
        <f ca="1">IF(AND($B202&gt;0,SUM(DA$3:DA201)=0,SUM($H202:CZ202)=0),$B202,0)</f>
        <v>0</v>
      </c>
      <c r="DB202">
        <f ca="1">IF(AND($B202&gt;0,SUM(DB$3:DB201)=0,SUM($H202:DA202)=0),$B202,0)</f>
        <v>0</v>
      </c>
      <c r="DC202">
        <f ca="1">IF(AND($B202&gt;0,SUM(DC$3:DC201)=0,SUM($H202:DB202)=0),$B202,0)</f>
        <v>0</v>
      </c>
      <c r="DD202">
        <f ca="1">IF(AND($B202&gt;0,SUM(DD$3:DD201)=0,SUM($H202:DC202)=0),$B202,0)</f>
        <v>0</v>
      </c>
      <c r="DE202">
        <f ca="1">IF(AND($B202&gt;0,SUM(DE$3:DE201)=0,SUM($H202:DD202)=0),$B202,0)</f>
        <v>0</v>
      </c>
      <c r="DF202">
        <f ca="1">IF(AND($B202&gt;0,SUM(DF$3:DF201)=0,SUM($H202:DE202)=0),$B202,0)</f>
        <v>0</v>
      </c>
      <c r="DG202">
        <f ca="1">IF(AND($B202&gt;0,SUM(DG$3:DG201)=0,SUM($H202:DF202)=0),$B202,0)</f>
        <v>0</v>
      </c>
      <c r="DH202">
        <f ca="1">IF(AND($B202&gt;0,SUM(DH$3:DH201)=0,SUM($H202:DG202)=0),$B202,0)</f>
        <v>0</v>
      </c>
      <c r="DI202">
        <f ca="1">IF(AND($B202&gt;0,SUM(DI$3:DI201)=0,SUM($H202:DH202)=0),$B202,0)</f>
        <v>0</v>
      </c>
      <c r="DJ202">
        <f ca="1">IF(AND($B202&gt;0,SUM(DJ$3:DJ201)=0,SUM($H202:DI202)=0),$B202,0)</f>
        <v>0</v>
      </c>
      <c r="DK202">
        <f ca="1">IF(AND($B202&gt;0,SUM(DK$3:DK201)=0,SUM($H202:DJ202)=0),$B202,0)</f>
        <v>0</v>
      </c>
      <c r="DL202">
        <f ca="1">IF(AND($B202&gt;0,SUM(DL$3:DL201)=0,SUM($H202:DK202)=0),$B202,0)</f>
        <v>0</v>
      </c>
      <c r="DM202">
        <f ca="1">IF(AND($B202&gt;0,SUM(DM$3:DM201)=0,SUM($H202:DL202)=0),$B202,0)</f>
        <v>0</v>
      </c>
      <c r="DN202">
        <f ca="1">IF(AND($B202&gt;0,SUM(DN$3:DN201)=0,SUM($H202:DM202)=0),$B202,0)</f>
        <v>0</v>
      </c>
      <c r="DO202">
        <f ca="1">IF(AND($B202&gt;0,SUM(DO$3:DO201)=0,SUM($H202:DN202)=0),$B202,0)</f>
        <v>0</v>
      </c>
      <c r="DP202">
        <f ca="1">IF(AND($B202&gt;0,SUM(DP$3:DP201)=0,SUM($H202:DO202)=0),$B202,0)</f>
        <v>0</v>
      </c>
      <c r="DQ202">
        <f ca="1">IF(AND($B202&gt;0,SUM(DQ$3:DQ201)=0,SUM($H202:DP202)=0),$B202,0)</f>
        <v>0</v>
      </c>
      <c r="DR202">
        <f ca="1">IF(AND($B202&gt;0,SUM(DR$3:DR201)=0,SUM($H202:DQ202)=0),$B202,0)</f>
        <v>0</v>
      </c>
      <c r="DS202">
        <f ca="1">IF(AND($B202&gt;0,SUM(DS$3:DS201)=0,SUM($H202:DR202)=0),$B202,0)</f>
        <v>0</v>
      </c>
      <c r="DT202">
        <f ca="1">IF(AND($B202&gt;0,SUM(DT$3:DT201)=0,SUM($H202:DS202)=0),$B202,0)</f>
        <v>0</v>
      </c>
      <c r="DU202">
        <f ca="1">IF(AND($B202&gt;0,SUM(DU$3:DU201)=0,SUM($H202:DT202)=0),$B202,0)</f>
        <v>0</v>
      </c>
      <c r="DV202">
        <f ca="1">IF(AND($B202&gt;0,SUM(DV$3:DV201)=0,SUM($H202:DU202)=0),$B202,0)</f>
        <v>0</v>
      </c>
      <c r="DW202">
        <f ca="1">IF(AND($B202&gt;0,SUM(DW$3:DW201)=0,SUM($H202:DV202)=0),$B202,0)</f>
        <v>0</v>
      </c>
      <c r="DX202">
        <f ca="1">IF(AND($B202&gt;0,SUM(DX$3:DX201)=0,SUM($H202:DW202)=0),$B202,0)</f>
        <v>0</v>
      </c>
      <c r="DY202">
        <f ca="1">IF(AND($B202&gt;0,SUM(DY$3:DY201)=0,SUM($H202:DX202)=0),$B202,0)</f>
        <v>0</v>
      </c>
      <c r="DZ202">
        <f ca="1">IF(AND($B202&gt;0,SUM(DZ$3:DZ201)=0,SUM($H202:DY202)=0),$B202,0)</f>
        <v>0</v>
      </c>
      <c r="EA202">
        <f ca="1">IF(AND($B202&gt;0,SUM(EA$3:EA201)=0,SUM($H202:DZ202)=0),$B202,0)</f>
        <v>0</v>
      </c>
      <c r="EB202">
        <f ca="1">IF(AND($B202&gt;0,SUM(EB$3:EB201)=0,SUM($H202:EA202)=0),$B202,0)</f>
        <v>0</v>
      </c>
      <c r="EC202">
        <f ca="1">IF(AND($B202&gt;0,SUM(EC$3:EC201)=0,SUM($H202:EB202)=0),$B202,0)</f>
        <v>0</v>
      </c>
      <c r="ED202">
        <f ca="1">IF(AND($B202&gt;0,SUM(ED$3:ED201)=0,SUM($H202:EC202)=0),$B202,0)</f>
        <v>0</v>
      </c>
      <c r="EE202">
        <f ca="1">IF(AND($B202&gt;0,SUM(EE$3:EE201)=0,SUM($H202:ED202)=0),$B202,0)</f>
        <v>0</v>
      </c>
      <c r="EF202">
        <f ca="1">IF(AND($B202&gt;0,SUM(EF$3:EF201)=0,SUM($H202:EE202)=0),$B202,0)</f>
        <v>0</v>
      </c>
      <c r="EG202">
        <f ca="1">IF(AND($B202&gt;0,SUM(EG$3:EG201)=0,SUM($H202:EF202)=0),$B202,0)</f>
        <v>0</v>
      </c>
      <c r="EH202">
        <f ca="1">IF(AND($B202&gt;0,SUM(EH$3:EH201)=0,SUM($H202:EG202)=0),$B202,0)</f>
        <v>0</v>
      </c>
      <c r="EI202">
        <f ca="1">IF(AND($B202&gt;0,SUM(EI$3:EI201)=0,SUM($H202:EH202)=0),$B202,0)</f>
        <v>0</v>
      </c>
      <c r="EJ202">
        <f ca="1">IF(AND($B202&gt;0,SUM(EJ$3:EJ201)=0,SUM($H202:EI202)=0),$B202,0)</f>
        <v>0</v>
      </c>
      <c r="EK202">
        <f ca="1">IF(AND($B202&gt;0,SUM(EK$3:EK201)=0,SUM($H202:EJ202)=0),$B202,0)</f>
        <v>0</v>
      </c>
      <c r="EL202">
        <f ca="1">IF(AND($B202&gt;0,SUM(EL$3:EL201)=0,SUM($H202:EK202)=0),$B202,0)</f>
        <v>0</v>
      </c>
      <c r="EM202">
        <f ca="1">IF(AND($B202&gt;0,SUM(EM$3:EM201)=0,SUM($H202:EL202)=0),$B202,0)</f>
        <v>0</v>
      </c>
      <c r="EN202">
        <f ca="1">IF(AND($B202&gt;0,SUM(EN$3:EN201)=0,SUM($H202:EM202)=0),$B202,0)</f>
        <v>0</v>
      </c>
      <c r="EO202">
        <f ca="1">IF(AND($B202&gt;0,SUM(EO$3:EO201)=0,SUM($H202:EN202)=0),$B202,0)</f>
        <v>0</v>
      </c>
      <c r="EP202">
        <f ca="1">IF(AND($B202&gt;0,SUM(EP$3:EP201)=0,SUM($H202:EO202)=0),$B202,0)</f>
        <v>0</v>
      </c>
      <c r="EQ202">
        <f ca="1">IF(AND($B202&gt;0,SUM(EQ$3:EQ201)=0,SUM($H202:EP202)=0),$B202,0)</f>
        <v>0</v>
      </c>
      <c r="ER202">
        <f ca="1">IF(AND($B202&gt;0,SUM(ER$3:ER201)=0,SUM($H202:EQ202)=0),$B202,0)</f>
        <v>0</v>
      </c>
      <c r="ES202">
        <f ca="1">IF(AND($B202&gt;0,SUM(ES$3:ES201)=0,SUM($H202:ER202)=0),$B202,0)</f>
        <v>0</v>
      </c>
      <c r="ET202">
        <f ca="1">IF(AND($B202&gt;0,SUM(ET$3:ET201)=0,SUM($H202:ES202)=0),$B202,0)</f>
        <v>0</v>
      </c>
      <c r="EU202">
        <f ca="1">IF(AND($B202&gt;0,SUM(EU$3:EU201)=0,SUM($H202:ET202)=0),$B202,0)</f>
        <v>0</v>
      </c>
      <c r="EV202">
        <f ca="1">IF(AND($B202&gt;0,SUM(EV$3:EV201)=0,SUM($H202:EU202)=0),$B202,0)</f>
        <v>0</v>
      </c>
      <c r="EW202">
        <f ca="1">IF(AND($B202&gt;0,SUM(EW$3:EW201)=0,SUM($H202:EV202)=0),$B202,0)</f>
        <v>0</v>
      </c>
      <c r="EX202">
        <f ca="1">IF(AND($B202&gt;0,SUM(EX$3:EX201)=0,SUM($H202:EW202)=0),$B202,0)</f>
        <v>0</v>
      </c>
      <c r="EY202">
        <f ca="1">IF(AND($B202&gt;0,SUM(EY$3:EY201)=0,SUM($H202:EX202)=0),$B202,0)</f>
        <v>0</v>
      </c>
      <c r="EZ202">
        <f ca="1">IF(AND($B202&gt;0,SUM(EZ$3:EZ201)=0,SUM($H202:EY202)=0),$B202,0)</f>
        <v>0</v>
      </c>
      <c r="FA202">
        <f ca="1">IF(AND($B202&gt;0,SUM(FA$3:FA201)=0,SUM($H202:EZ202)=0),$B202,0)</f>
        <v>0</v>
      </c>
      <c r="FB202">
        <f ca="1">IF(AND($B202&gt;0,SUM(FB$3:FB201)=0,SUM($H202:FA202)=0),$B202,0)</f>
        <v>0</v>
      </c>
      <c r="FC202">
        <f ca="1">IF(AND($B202&gt;0,SUM(FC$3:FC201)=0,SUM($H202:FB202)=0),$B202,0)</f>
        <v>0</v>
      </c>
      <c r="FD202">
        <f ca="1">IF(AND($B202&gt;0,SUM(FD$3:FD201)=0,SUM($H202:FC202)=0),$B202,0)</f>
        <v>0</v>
      </c>
      <c r="FE202">
        <f ca="1">IF(AND($B202&gt;0,SUM(FE$3:FE201)=0,SUM($H202:FD202)=0),$B202,0)</f>
        <v>0</v>
      </c>
      <c r="FF202">
        <f ca="1">IF(AND($B202&gt;0,SUM(FF$3:FF201)=0,SUM($H202:FE202)=0),$B202,0)</f>
        <v>0</v>
      </c>
      <c r="FG202">
        <f ca="1">IF(AND($B202&gt;0,SUM(FG$3:FG201)=0,SUM($H202:FF202)=0),$B202,0)</f>
        <v>0</v>
      </c>
      <c r="FH202">
        <f ca="1">IF(AND($B202&gt;0,SUM(FH$3:FH201)=0,SUM($H202:FG202)=0),$B202,0)</f>
        <v>0</v>
      </c>
      <c r="FI202">
        <f ca="1">IF(AND($B202&gt;0,SUM(FI$3:FI201)=0,SUM($H202:FH202)=0),$B202,0)</f>
        <v>0</v>
      </c>
      <c r="FJ202">
        <f ca="1">IF(AND($B202&gt;0,SUM(FJ$3:FJ201)=0,SUM($H202:FI202)=0),$B202,0)</f>
        <v>0</v>
      </c>
      <c r="FK202">
        <f ca="1">IF(AND($B202&gt;0,SUM(FK$3:FK201)=0,SUM($H202:FJ202)=0),$B202,0)</f>
        <v>0</v>
      </c>
      <c r="FL202">
        <f ca="1">IF(AND($B202&gt;0,SUM(FL$3:FL201)=0,SUM($H202:FK202)=0),$B202,0)</f>
        <v>0</v>
      </c>
      <c r="FM202">
        <f ca="1">IF(AND($B202&gt;0,SUM(FM$3:FM201)=0,SUM($H202:FL202)=0),$B202,0)</f>
        <v>0</v>
      </c>
      <c r="FN202">
        <f ca="1">IF(AND($B202&gt;0,SUM(FN$3:FN201)=0,SUM($H202:FM202)=0),$B202,0)</f>
        <v>0</v>
      </c>
      <c r="FS202" s="67" t="str">
        <f ca="1">ValintaohjelmaCentral!$C78</f>
        <v>0</v>
      </c>
      <c r="FT202" s="352"/>
      <c r="FU202" s="353"/>
      <c r="FV202" s="374" t="str">
        <f ca="1">ValintaohjelmaCentral!$G78</f>
        <v>-</v>
      </c>
      <c r="FY202" s="67" t="str">
        <f ca="1">ValintaohjelmaCentral!$C78</f>
        <v>0</v>
      </c>
      <c r="FZ202" s="352"/>
      <c r="GA202" s="353"/>
      <c r="GB202" s="374" t="str">
        <f ca="1">ValintaohjelmaCentral!$G78</f>
        <v>-</v>
      </c>
      <c r="GE202" s="67" t="str">
        <f ca="1">ValintaohjelmaCentral!$C78</f>
        <v>0</v>
      </c>
      <c r="GF202" s="352"/>
      <c r="GG202" s="353"/>
      <c r="GH202" s="374" t="str">
        <f ca="1">ValintaohjelmaCentral!$G78</f>
        <v>-</v>
      </c>
    </row>
    <row r="203" spans="1:190" ht="15.75" hidden="1" thickBot="1" x14ac:dyDescent="0.3">
      <c r="A203">
        <v>203</v>
      </c>
      <c r="C203" s="240" t="str">
        <f t="shared" ca="1" si="29"/>
        <v>0</v>
      </c>
      <c r="D203" s="240">
        <f t="shared" ca="1" si="29"/>
        <v>0</v>
      </c>
      <c r="E203" s="240">
        <f t="shared" ca="1" si="29"/>
        <v>0</v>
      </c>
      <c r="F203" s="240" t="str">
        <f t="shared" ca="1" si="29"/>
        <v>-</v>
      </c>
      <c r="G203" s="47" t="e">
        <f>INDEX($I$2:$FN$2,ROWS(G$2:G203))</f>
        <v>#REF!</v>
      </c>
      <c r="H203">
        <v>0</v>
      </c>
      <c r="I203">
        <f ca="1">IF(AND($B203&gt;0,SUM(I$3:I202)=0,SUM($H203:H203)=0),$B203,0)</f>
        <v>0</v>
      </c>
      <c r="J203">
        <f ca="1">IF(AND($B203&gt;0,SUM(J$3:J202)=0,SUM($H203:I203)=0),$B203,0)</f>
        <v>0</v>
      </c>
      <c r="K203">
        <f ca="1">IF(AND($B203&gt;0,SUM(K$3:K202)=0,SUM($H203:J203)=0),$B203,0)</f>
        <v>0</v>
      </c>
      <c r="L203">
        <f ca="1">IF(AND($B203&gt;0,SUM(L$3:L202)=0,SUM($H203:K203)=0),$B203,0)</f>
        <v>0</v>
      </c>
      <c r="M203">
        <f ca="1">IF(AND($B203&gt;0,SUM(M$3:M202)=0,SUM($H203:L203)=0),$B203,0)</f>
        <v>0</v>
      </c>
      <c r="N203">
        <f ca="1">IF(AND($B203&gt;0,SUM(N$3:N202)=0,SUM($H203:M203)=0),$B203,0)</f>
        <v>0</v>
      </c>
      <c r="O203">
        <f ca="1">IF(AND($B203&gt;0,SUM(O$3:O202)=0,SUM($H203:N203)=0),$B203,0)</f>
        <v>0</v>
      </c>
      <c r="P203">
        <f ca="1">IF(AND($B203&gt;0,SUM(P$3:P202)=0,SUM($H203:O203)=0),$B203,0)</f>
        <v>0</v>
      </c>
      <c r="Q203">
        <f ca="1">IF(AND($B203&gt;0,SUM(Q$3:Q202)=0,SUM($H203:P203)=0),$B203,0)</f>
        <v>0</v>
      </c>
      <c r="R203">
        <f ca="1">IF(AND($B203&gt;0,SUM(R$3:R202)=0,SUM($H203:Q203)=0),$B203,0)</f>
        <v>0</v>
      </c>
      <c r="S203">
        <f ca="1">IF(AND($B203&gt;0,SUM(S$3:S202)=0,SUM($H203:R203)=0),$B203,0)</f>
        <v>0</v>
      </c>
      <c r="T203">
        <f ca="1">IF(AND($B203&gt;0,SUM(T$3:T202)=0,SUM($H203:S203)=0),$B203,0)</f>
        <v>0</v>
      </c>
      <c r="U203">
        <f ca="1">IF(AND($B203&gt;0,SUM(U$3:U202)=0,SUM($H203:T203)=0),$B203,0)</f>
        <v>0</v>
      </c>
      <c r="V203">
        <f ca="1">IF(AND($B203&gt;0,SUM(V$3:V202)=0,SUM($H203:U203)=0),$B203,0)</f>
        <v>0</v>
      </c>
      <c r="W203">
        <f ca="1">IF(AND($B203&gt;0,SUM(W$3:W202)=0,SUM($H203:V203)=0),$B203,0)</f>
        <v>0</v>
      </c>
      <c r="X203">
        <f ca="1">IF(AND($B203&gt;0,SUM(X$3:X202)=0,SUM($H203:W203)=0),$B203,0)</f>
        <v>0</v>
      </c>
      <c r="Y203">
        <f ca="1">IF(AND($B203&gt;0,SUM(Y$3:Y202)=0,SUM($H203:X203)=0),$B203,0)</f>
        <v>0</v>
      </c>
      <c r="Z203">
        <f ca="1">IF(AND($B203&gt;0,SUM(Z$3:Z202)=0,SUM($H203:Y203)=0),$B203,0)</f>
        <v>0</v>
      </c>
      <c r="AA203">
        <f ca="1">IF(AND($B203&gt;0,SUM(AA$3:AA202)=0,SUM($H203:Z203)=0),$B203,0)</f>
        <v>0</v>
      </c>
      <c r="AB203">
        <f ca="1">IF(AND($B203&gt;0,SUM(AB$3:AB202)=0,SUM($H203:AA203)=0),$B203,0)</f>
        <v>0</v>
      </c>
      <c r="AC203">
        <f ca="1">IF(AND($B203&gt;0,SUM(AC$3:AC202)=0,SUM($H203:AB203)=0),$B203,0)</f>
        <v>0</v>
      </c>
      <c r="AD203">
        <f ca="1">IF(AND($B203&gt;0,SUM(AD$3:AD202)=0,SUM($H203:AC203)=0),$B203,0)</f>
        <v>0</v>
      </c>
      <c r="AE203">
        <f ca="1">IF(AND($B203&gt;0,SUM(AE$3:AE202)=0,SUM($H203:AD203)=0),$B203,0)</f>
        <v>0</v>
      </c>
      <c r="AF203">
        <f ca="1">IF(AND($B203&gt;0,SUM(AF$3:AF202)=0,SUM($H203:AE203)=0),$B203,0)</f>
        <v>0</v>
      </c>
      <c r="AG203">
        <f ca="1">IF(AND($B203&gt;0,SUM(AG$3:AG202)=0,SUM($H203:AF203)=0),$B203,0)</f>
        <v>0</v>
      </c>
      <c r="AH203">
        <f ca="1">IF(AND($B203&gt;0,SUM(AH$3:AH202)=0,SUM($H203:AG203)=0),$B203,0)</f>
        <v>0</v>
      </c>
      <c r="AI203">
        <f ca="1">IF(AND($B203&gt;0,SUM(AI$3:AI202)=0,SUM($H203:AH203)=0),$B203,0)</f>
        <v>0</v>
      </c>
      <c r="AJ203">
        <f ca="1">IF(AND($B203&gt;0,SUM(AJ$3:AJ202)=0,SUM($H203:AI203)=0),$B203,0)</f>
        <v>0</v>
      </c>
      <c r="AK203">
        <f ca="1">IF(AND($B203&gt;0,SUM(AK$3:AK202)=0,SUM($H203:AJ203)=0),$B203,0)</f>
        <v>0</v>
      </c>
      <c r="AL203">
        <f ca="1">IF(AND($B203&gt;0,SUM(AL$3:AL202)=0,SUM($H203:AK203)=0),$B203,0)</f>
        <v>0</v>
      </c>
      <c r="AM203">
        <f ca="1">IF(AND($B203&gt;0,SUM(AM$3:AM202)=0,SUM($H203:AL203)=0),$B203,0)</f>
        <v>0</v>
      </c>
      <c r="AN203">
        <f ca="1">IF(AND($B203&gt;0,SUM(AN$3:AN202)=0,SUM($H203:AM203)=0),$B203,0)</f>
        <v>0</v>
      </c>
      <c r="AO203">
        <f ca="1">IF(AND($B203&gt;0,SUM(AO$3:AO202)=0,SUM($H203:AN203)=0),$B203,0)</f>
        <v>0</v>
      </c>
      <c r="AP203">
        <f ca="1">IF(AND($B203&gt;0,SUM(AP$3:AP202)=0,SUM($H203:AO203)=0),$B203,0)</f>
        <v>0</v>
      </c>
      <c r="AQ203">
        <f ca="1">IF(AND($B203&gt;0,SUM(AQ$3:AQ202)=0,SUM($H203:AP203)=0),$B203,0)</f>
        <v>0</v>
      </c>
      <c r="AR203">
        <f ca="1">IF(AND($B203&gt;0,SUM(AR$3:AR202)=0,SUM($H203:AQ203)=0),$B203,0)</f>
        <v>0</v>
      </c>
      <c r="AS203">
        <f ca="1">IF(AND($B203&gt;0,SUM(AS$3:AS202)=0,SUM($H203:AR203)=0),$B203,0)</f>
        <v>0</v>
      </c>
      <c r="AT203">
        <f ca="1">IF(AND($B203&gt;0,SUM(AT$3:AT202)=0,SUM($H203:AS203)=0),$B203,0)</f>
        <v>0</v>
      </c>
      <c r="AU203">
        <f ca="1">IF(AND($B203&gt;0,SUM(AU$3:AU202)=0,SUM($H203:AT203)=0),$B203,0)</f>
        <v>0</v>
      </c>
      <c r="AV203">
        <f ca="1">IF(AND($B203&gt;0,SUM(AV$3:AV202)=0,SUM($H203:AU203)=0),$B203,0)</f>
        <v>0</v>
      </c>
      <c r="AW203">
        <f ca="1">IF(AND($B203&gt;0,SUM(AW$3:AW202)=0,SUM($H203:AV203)=0),$B203,0)</f>
        <v>0</v>
      </c>
      <c r="AX203">
        <f ca="1">IF(AND($B203&gt;0,SUM(AX$3:AX202)=0,SUM($H203:AW203)=0),$B203,0)</f>
        <v>0</v>
      </c>
      <c r="AY203">
        <f ca="1">IF(AND($B203&gt;0,SUM(AY$3:AY202)=0,SUM($H203:AX203)=0),$B203,0)</f>
        <v>0</v>
      </c>
      <c r="AZ203">
        <f ca="1">IF(AND($B203&gt;0,SUM(AZ$3:AZ202)=0,SUM($H203:AY203)=0),$B203,0)</f>
        <v>0</v>
      </c>
      <c r="BA203">
        <f ca="1">IF(AND($B203&gt;0,SUM(BA$3:BA202)=0,SUM($H203:AZ203)=0),$B203,0)</f>
        <v>0</v>
      </c>
      <c r="BB203">
        <f ca="1">IF(AND($B203&gt;0,SUM(BB$3:BB202)=0,SUM($H203:BA203)=0),$B203,0)</f>
        <v>0</v>
      </c>
      <c r="BC203">
        <f ca="1">IF(AND($B203&gt;0,SUM(BC$3:BC202)=0,SUM($H203:BB203)=0),$B203,0)</f>
        <v>0</v>
      </c>
      <c r="BD203">
        <f ca="1">IF(AND($B203&gt;0,SUM(BD$3:BD202)=0,SUM($H203:BC203)=0),$B203,0)</f>
        <v>0</v>
      </c>
      <c r="BE203">
        <f ca="1">IF(AND($B203&gt;0,SUM(BE$3:BE202)=0,SUM($H203:BD203)=0),$B203,0)</f>
        <v>0</v>
      </c>
      <c r="BF203">
        <f ca="1">IF(AND($B203&gt;0,SUM(BF$3:BF202)=0,SUM($H203:BE203)=0),$B203,0)</f>
        <v>0</v>
      </c>
      <c r="BG203">
        <f ca="1">IF(AND($B203&gt;0,SUM(BG$3:BG202)=0,SUM($H203:BF203)=0),$B203,0)</f>
        <v>0</v>
      </c>
      <c r="BH203">
        <f ca="1">IF(AND($B203&gt;0,SUM(BH$3:BH202)=0,SUM($H203:BG203)=0),$B203,0)</f>
        <v>0</v>
      </c>
      <c r="BI203">
        <f ca="1">IF(AND($B203&gt;0,SUM(BI$3:BI202)=0,SUM($H203:BH203)=0),$B203,0)</f>
        <v>0</v>
      </c>
      <c r="BJ203">
        <f ca="1">IF(AND($B203&gt;0,SUM(BJ$3:BJ202)=0,SUM($H203:BI203)=0),$B203,0)</f>
        <v>0</v>
      </c>
      <c r="BK203">
        <f ca="1">IF(AND($B203&gt;0,SUM(BK$3:BK202)=0,SUM($H203:BJ203)=0),$B203,0)</f>
        <v>0</v>
      </c>
      <c r="BL203">
        <f ca="1">IF(AND($B203&gt;0,SUM(BL$3:BL202)=0,SUM($H203:BK203)=0),$B203,0)</f>
        <v>0</v>
      </c>
      <c r="BM203">
        <f ca="1">IF(AND($B203&gt;0,SUM(BM$3:BM202)=0,SUM($H203:BL203)=0),$B203,0)</f>
        <v>0</v>
      </c>
      <c r="BN203">
        <f ca="1">IF(AND($B203&gt;0,SUM(BN$3:BN202)=0,SUM($H203:BM203)=0),$B203,0)</f>
        <v>0</v>
      </c>
      <c r="BO203">
        <f ca="1">IF(AND($B203&gt;0,SUM(BO$3:BO202)=0,SUM($H203:BN203)=0),$B203,0)</f>
        <v>0</v>
      </c>
      <c r="BP203">
        <f ca="1">IF(AND($B203&gt;0,SUM(BP$3:BP202)=0,SUM($H203:BO203)=0),$B203,0)</f>
        <v>0</v>
      </c>
      <c r="BQ203">
        <f ca="1">IF(AND($B203&gt;0,SUM(BQ$3:BQ202)=0,SUM($H203:BP203)=0),$B203,0)</f>
        <v>0</v>
      </c>
      <c r="BR203">
        <f ca="1">IF(AND($B203&gt;0,SUM(BR$3:BR202)=0,SUM($H203:BQ203)=0),$B203,0)</f>
        <v>0</v>
      </c>
      <c r="BS203">
        <f ca="1">IF(AND($B203&gt;0,SUM(BS$3:BS202)=0,SUM($H203:BR203)=0),$B203,0)</f>
        <v>0</v>
      </c>
      <c r="BT203">
        <f ca="1">IF(AND($B203&gt;0,SUM(BT$3:BT202)=0,SUM($H203:BS203)=0),$B203,0)</f>
        <v>0</v>
      </c>
      <c r="BU203">
        <f ca="1">IF(AND($B203&gt;0,SUM(BU$3:BU202)=0,SUM($H203:BT203)=0),$B203,0)</f>
        <v>0</v>
      </c>
      <c r="BV203">
        <f ca="1">IF(AND($B203&gt;0,SUM(BV$3:BV202)=0,SUM($H203:BU203)=0),$B203,0)</f>
        <v>0</v>
      </c>
      <c r="BW203">
        <f ca="1">IF(AND($B203&gt;0,SUM(BW$3:BW202)=0,SUM($H203:BV203)=0),$B203,0)</f>
        <v>0</v>
      </c>
      <c r="BX203">
        <f ca="1">IF(AND($B203&gt;0,SUM(BX$3:BX202)=0,SUM($H203:BW203)=0),$B203,0)</f>
        <v>0</v>
      </c>
      <c r="BY203">
        <f ca="1">IF(AND($B203&gt;0,SUM(BY$3:BY202)=0,SUM($H203:BX203)=0),$B203,0)</f>
        <v>0</v>
      </c>
      <c r="BZ203">
        <f ca="1">IF(AND($B203&gt;0,SUM(BZ$3:BZ202)=0,SUM($H203:BY203)=0),$B203,0)</f>
        <v>0</v>
      </c>
      <c r="CA203">
        <f ca="1">IF(AND($B203&gt;0,SUM(CA$3:CA202)=0,SUM($H203:BZ203)=0),$B203,0)</f>
        <v>0</v>
      </c>
      <c r="CB203">
        <f ca="1">IF(AND($B203&gt;0,SUM(CB$3:CB202)=0,SUM($H203:CA203)=0),$B203,0)</f>
        <v>0</v>
      </c>
      <c r="CC203">
        <f ca="1">IF(AND($B203&gt;0,SUM(CC$3:CC202)=0,SUM($H203:CB203)=0),$B203,0)</f>
        <v>0</v>
      </c>
      <c r="CD203">
        <f ca="1">IF(AND($B203&gt;0,SUM(CD$3:CD202)=0,SUM($H203:CC203)=0),$B203,0)</f>
        <v>0</v>
      </c>
      <c r="CE203">
        <f ca="1">IF(AND($B203&gt;0,SUM(CE$3:CE202)=0,SUM($H203:CD203)=0),$B203,0)</f>
        <v>0</v>
      </c>
      <c r="CF203">
        <f ca="1">IF(AND($B203&gt;0,SUM(CF$3:CF202)=0,SUM($H203:CE203)=0),$B203,0)</f>
        <v>0</v>
      </c>
      <c r="CG203">
        <f ca="1">IF(AND($B203&gt;0,SUM(CG$3:CG202)=0,SUM($H203:CF203)=0),$B203,0)</f>
        <v>0</v>
      </c>
      <c r="CH203">
        <f ca="1">IF(AND($B203&gt;0,SUM(CH$3:CH202)=0,SUM($H203:CG203)=0),$B203,0)</f>
        <v>0</v>
      </c>
      <c r="CI203">
        <f ca="1">IF(AND($B203&gt;0,SUM(CI$3:CI202)=0,SUM($H203:CH203)=0),$B203,0)</f>
        <v>0</v>
      </c>
      <c r="CJ203">
        <f ca="1">IF(AND($B203&gt;0,SUM(CJ$3:CJ202)=0,SUM($H203:CI203)=0),$B203,0)</f>
        <v>0</v>
      </c>
      <c r="CK203">
        <f ca="1">IF(AND($B203&gt;0,SUM(CK$3:CK202)=0,SUM($H203:CJ203)=0),$B203,0)</f>
        <v>0</v>
      </c>
      <c r="CL203">
        <f ca="1">IF(AND($B203&gt;0,SUM(CL$3:CL202)=0,SUM($H203:CK203)=0),$B203,0)</f>
        <v>0</v>
      </c>
      <c r="CM203">
        <f ca="1">IF(AND($B203&gt;0,SUM(CM$3:CM202)=0,SUM($H203:CL203)=0),$B203,0)</f>
        <v>0</v>
      </c>
      <c r="CN203">
        <f ca="1">IF(AND($B203&gt;0,SUM(CN$3:CN202)=0,SUM($H203:CM203)=0),$B203,0)</f>
        <v>0</v>
      </c>
      <c r="CO203">
        <f ca="1">IF(AND($B203&gt;0,SUM(CO$3:CO202)=0,SUM($H203:CN203)=0),$B203,0)</f>
        <v>0</v>
      </c>
      <c r="CP203">
        <f ca="1">IF(AND($B203&gt;0,SUM(CP$3:CP202)=0,SUM($H203:CO203)=0),$B203,0)</f>
        <v>0</v>
      </c>
      <c r="CQ203">
        <f ca="1">IF(AND($B203&gt;0,SUM(CQ$3:CQ202)=0,SUM($H203:CP203)=0),$B203,0)</f>
        <v>0</v>
      </c>
      <c r="CR203">
        <f ca="1">IF(AND($B203&gt;0,SUM(CR$3:CR202)=0,SUM($H203:CQ203)=0),$B203,0)</f>
        <v>0</v>
      </c>
      <c r="CS203">
        <f ca="1">IF(AND($B203&gt;0,SUM(CS$3:CS202)=0,SUM($H203:CR203)=0),$B203,0)</f>
        <v>0</v>
      </c>
      <c r="CT203">
        <f ca="1">IF(AND($B203&gt;0,SUM(CT$3:CT202)=0,SUM($H203:CS203)=0),$B203,0)</f>
        <v>0</v>
      </c>
      <c r="CU203">
        <f ca="1">IF(AND($B203&gt;0,SUM(CU$3:CU202)=0,SUM($H203:CT203)=0),$B203,0)</f>
        <v>0</v>
      </c>
      <c r="CV203">
        <f ca="1">IF(AND($B203&gt;0,SUM(CV$3:CV202)=0,SUM($H203:CU203)=0),$B203,0)</f>
        <v>0</v>
      </c>
      <c r="CW203">
        <f ca="1">IF(AND($B203&gt;0,SUM(CW$3:CW202)=0,SUM($H203:CV203)=0),$B203,0)</f>
        <v>0</v>
      </c>
      <c r="CX203">
        <f ca="1">IF(AND($B203&gt;0,SUM(CX$3:CX202)=0,SUM($H203:CW203)=0),$B203,0)</f>
        <v>0</v>
      </c>
      <c r="CY203">
        <f ca="1">IF(AND($B203&gt;0,SUM(CY$3:CY202)=0,SUM($H203:CX203)=0),$B203,0)</f>
        <v>0</v>
      </c>
      <c r="CZ203">
        <f ca="1">IF(AND($B203&gt;0,SUM(CZ$3:CZ202)=0,SUM($H203:CY203)=0),$B203,0)</f>
        <v>0</v>
      </c>
      <c r="DA203">
        <f ca="1">IF(AND($B203&gt;0,SUM(DA$3:DA202)=0,SUM($H203:CZ203)=0),$B203,0)</f>
        <v>0</v>
      </c>
      <c r="DB203">
        <f ca="1">IF(AND($B203&gt;0,SUM(DB$3:DB202)=0,SUM($H203:DA203)=0),$B203,0)</f>
        <v>0</v>
      </c>
      <c r="DC203">
        <f ca="1">IF(AND($B203&gt;0,SUM(DC$3:DC202)=0,SUM($H203:DB203)=0),$B203,0)</f>
        <v>0</v>
      </c>
      <c r="DD203">
        <f ca="1">IF(AND($B203&gt;0,SUM(DD$3:DD202)=0,SUM($H203:DC203)=0),$B203,0)</f>
        <v>0</v>
      </c>
      <c r="DE203">
        <f ca="1">IF(AND($B203&gt;0,SUM(DE$3:DE202)=0,SUM($H203:DD203)=0),$B203,0)</f>
        <v>0</v>
      </c>
      <c r="DF203">
        <f ca="1">IF(AND($B203&gt;0,SUM(DF$3:DF202)=0,SUM($H203:DE203)=0),$B203,0)</f>
        <v>0</v>
      </c>
      <c r="DG203">
        <f ca="1">IF(AND($B203&gt;0,SUM(DG$3:DG202)=0,SUM($H203:DF203)=0),$B203,0)</f>
        <v>0</v>
      </c>
      <c r="DH203">
        <f ca="1">IF(AND($B203&gt;0,SUM(DH$3:DH202)=0,SUM($H203:DG203)=0),$B203,0)</f>
        <v>0</v>
      </c>
      <c r="DI203">
        <f ca="1">IF(AND($B203&gt;0,SUM(DI$3:DI202)=0,SUM($H203:DH203)=0),$B203,0)</f>
        <v>0</v>
      </c>
      <c r="DJ203">
        <f ca="1">IF(AND($B203&gt;0,SUM(DJ$3:DJ202)=0,SUM($H203:DI203)=0),$B203,0)</f>
        <v>0</v>
      </c>
      <c r="DK203">
        <f ca="1">IF(AND($B203&gt;0,SUM(DK$3:DK202)=0,SUM($H203:DJ203)=0),$B203,0)</f>
        <v>0</v>
      </c>
      <c r="DL203">
        <f ca="1">IF(AND($B203&gt;0,SUM(DL$3:DL202)=0,SUM($H203:DK203)=0),$B203,0)</f>
        <v>0</v>
      </c>
      <c r="DM203">
        <f ca="1">IF(AND($B203&gt;0,SUM(DM$3:DM202)=0,SUM($H203:DL203)=0),$B203,0)</f>
        <v>0</v>
      </c>
      <c r="DN203">
        <f ca="1">IF(AND($B203&gt;0,SUM(DN$3:DN202)=0,SUM($H203:DM203)=0),$B203,0)</f>
        <v>0</v>
      </c>
      <c r="DO203">
        <f ca="1">IF(AND($B203&gt;0,SUM(DO$3:DO202)=0,SUM($H203:DN203)=0),$B203,0)</f>
        <v>0</v>
      </c>
      <c r="DP203">
        <f ca="1">IF(AND($B203&gt;0,SUM(DP$3:DP202)=0,SUM($H203:DO203)=0),$B203,0)</f>
        <v>0</v>
      </c>
      <c r="DQ203">
        <f ca="1">IF(AND($B203&gt;0,SUM(DQ$3:DQ202)=0,SUM($H203:DP203)=0),$B203,0)</f>
        <v>0</v>
      </c>
      <c r="DR203">
        <f ca="1">IF(AND($B203&gt;0,SUM(DR$3:DR202)=0,SUM($H203:DQ203)=0),$B203,0)</f>
        <v>0</v>
      </c>
      <c r="DS203">
        <f ca="1">IF(AND($B203&gt;0,SUM(DS$3:DS202)=0,SUM($H203:DR203)=0),$B203,0)</f>
        <v>0</v>
      </c>
      <c r="DT203">
        <f ca="1">IF(AND($B203&gt;0,SUM(DT$3:DT202)=0,SUM($H203:DS203)=0),$B203,0)</f>
        <v>0</v>
      </c>
      <c r="DU203">
        <f ca="1">IF(AND($B203&gt;0,SUM(DU$3:DU202)=0,SUM($H203:DT203)=0),$B203,0)</f>
        <v>0</v>
      </c>
      <c r="DV203">
        <f ca="1">IF(AND($B203&gt;0,SUM(DV$3:DV202)=0,SUM($H203:DU203)=0),$B203,0)</f>
        <v>0</v>
      </c>
      <c r="DW203">
        <f ca="1">IF(AND($B203&gt;0,SUM(DW$3:DW202)=0,SUM($H203:DV203)=0),$B203,0)</f>
        <v>0</v>
      </c>
      <c r="DX203">
        <f ca="1">IF(AND($B203&gt;0,SUM(DX$3:DX202)=0,SUM($H203:DW203)=0),$B203,0)</f>
        <v>0</v>
      </c>
      <c r="DY203">
        <f ca="1">IF(AND($B203&gt;0,SUM(DY$3:DY202)=0,SUM($H203:DX203)=0),$B203,0)</f>
        <v>0</v>
      </c>
      <c r="DZ203">
        <f ca="1">IF(AND($B203&gt;0,SUM(DZ$3:DZ202)=0,SUM($H203:DY203)=0),$B203,0)</f>
        <v>0</v>
      </c>
      <c r="EA203">
        <f ca="1">IF(AND($B203&gt;0,SUM(EA$3:EA202)=0,SUM($H203:DZ203)=0),$B203,0)</f>
        <v>0</v>
      </c>
      <c r="EB203">
        <f ca="1">IF(AND($B203&gt;0,SUM(EB$3:EB202)=0,SUM($H203:EA203)=0),$B203,0)</f>
        <v>0</v>
      </c>
      <c r="EC203">
        <f ca="1">IF(AND($B203&gt;0,SUM(EC$3:EC202)=0,SUM($H203:EB203)=0),$B203,0)</f>
        <v>0</v>
      </c>
      <c r="ED203">
        <f ca="1">IF(AND($B203&gt;0,SUM(ED$3:ED202)=0,SUM($H203:EC203)=0),$B203,0)</f>
        <v>0</v>
      </c>
      <c r="EE203">
        <f ca="1">IF(AND($B203&gt;0,SUM(EE$3:EE202)=0,SUM($H203:ED203)=0),$B203,0)</f>
        <v>0</v>
      </c>
      <c r="EF203">
        <f ca="1">IF(AND($B203&gt;0,SUM(EF$3:EF202)=0,SUM($H203:EE203)=0),$B203,0)</f>
        <v>0</v>
      </c>
      <c r="EG203">
        <f ca="1">IF(AND($B203&gt;0,SUM(EG$3:EG202)=0,SUM($H203:EF203)=0),$B203,0)</f>
        <v>0</v>
      </c>
      <c r="EH203">
        <f ca="1">IF(AND($B203&gt;0,SUM(EH$3:EH202)=0,SUM($H203:EG203)=0),$B203,0)</f>
        <v>0</v>
      </c>
      <c r="EI203">
        <f ca="1">IF(AND($B203&gt;0,SUM(EI$3:EI202)=0,SUM($H203:EH203)=0),$B203,0)</f>
        <v>0</v>
      </c>
      <c r="EJ203">
        <f ca="1">IF(AND($B203&gt;0,SUM(EJ$3:EJ202)=0,SUM($H203:EI203)=0),$B203,0)</f>
        <v>0</v>
      </c>
      <c r="EK203">
        <f ca="1">IF(AND($B203&gt;0,SUM(EK$3:EK202)=0,SUM($H203:EJ203)=0),$B203,0)</f>
        <v>0</v>
      </c>
      <c r="EL203">
        <f ca="1">IF(AND($B203&gt;0,SUM(EL$3:EL202)=0,SUM($H203:EK203)=0),$B203,0)</f>
        <v>0</v>
      </c>
      <c r="EM203">
        <f ca="1">IF(AND($B203&gt;0,SUM(EM$3:EM202)=0,SUM($H203:EL203)=0),$B203,0)</f>
        <v>0</v>
      </c>
      <c r="EN203">
        <f ca="1">IF(AND($B203&gt;0,SUM(EN$3:EN202)=0,SUM($H203:EM203)=0),$B203,0)</f>
        <v>0</v>
      </c>
      <c r="EO203">
        <f ca="1">IF(AND($B203&gt;0,SUM(EO$3:EO202)=0,SUM($H203:EN203)=0),$B203,0)</f>
        <v>0</v>
      </c>
      <c r="EP203">
        <f ca="1">IF(AND($B203&gt;0,SUM(EP$3:EP202)=0,SUM($H203:EO203)=0),$B203,0)</f>
        <v>0</v>
      </c>
      <c r="EQ203">
        <f ca="1">IF(AND($B203&gt;0,SUM(EQ$3:EQ202)=0,SUM($H203:EP203)=0),$B203,0)</f>
        <v>0</v>
      </c>
      <c r="ER203">
        <f ca="1">IF(AND($B203&gt;0,SUM(ER$3:ER202)=0,SUM($H203:EQ203)=0),$B203,0)</f>
        <v>0</v>
      </c>
      <c r="ES203">
        <f ca="1">IF(AND($B203&gt;0,SUM(ES$3:ES202)=0,SUM($H203:ER203)=0),$B203,0)</f>
        <v>0</v>
      </c>
      <c r="ET203">
        <f ca="1">IF(AND($B203&gt;0,SUM(ET$3:ET202)=0,SUM($H203:ES203)=0),$B203,0)</f>
        <v>0</v>
      </c>
      <c r="EU203">
        <f ca="1">IF(AND($B203&gt;0,SUM(EU$3:EU202)=0,SUM($H203:ET203)=0),$B203,0)</f>
        <v>0</v>
      </c>
      <c r="EV203">
        <f ca="1">IF(AND($B203&gt;0,SUM(EV$3:EV202)=0,SUM($H203:EU203)=0),$B203,0)</f>
        <v>0</v>
      </c>
      <c r="EW203">
        <f ca="1">IF(AND($B203&gt;0,SUM(EW$3:EW202)=0,SUM($H203:EV203)=0),$B203,0)</f>
        <v>0</v>
      </c>
      <c r="EX203">
        <f ca="1">IF(AND($B203&gt;0,SUM(EX$3:EX202)=0,SUM($H203:EW203)=0),$B203,0)</f>
        <v>0</v>
      </c>
      <c r="EY203">
        <f ca="1">IF(AND($B203&gt;0,SUM(EY$3:EY202)=0,SUM($H203:EX203)=0),$B203,0)</f>
        <v>0</v>
      </c>
      <c r="EZ203">
        <f ca="1">IF(AND($B203&gt;0,SUM(EZ$3:EZ202)=0,SUM($H203:EY203)=0),$B203,0)</f>
        <v>0</v>
      </c>
      <c r="FA203">
        <f ca="1">IF(AND($B203&gt;0,SUM(FA$3:FA202)=0,SUM($H203:EZ203)=0),$B203,0)</f>
        <v>0</v>
      </c>
      <c r="FB203">
        <f ca="1">IF(AND($B203&gt;0,SUM(FB$3:FB202)=0,SUM($H203:FA203)=0),$B203,0)</f>
        <v>0</v>
      </c>
      <c r="FC203">
        <f ca="1">IF(AND($B203&gt;0,SUM(FC$3:FC202)=0,SUM($H203:FB203)=0),$B203,0)</f>
        <v>0</v>
      </c>
      <c r="FD203">
        <f ca="1">IF(AND($B203&gt;0,SUM(FD$3:FD202)=0,SUM($H203:FC203)=0),$B203,0)</f>
        <v>0</v>
      </c>
      <c r="FE203">
        <f ca="1">IF(AND($B203&gt;0,SUM(FE$3:FE202)=0,SUM($H203:FD203)=0),$B203,0)</f>
        <v>0</v>
      </c>
      <c r="FF203">
        <f ca="1">IF(AND($B203&gt;0,SUM(FF$3:FF202)=0,SUM($H203:FE203)=0),$B203,0)</f>
        <v>0</v>
      </c>
      <c r="FG203">
        <f ca="1">IF(AND($B203&gt;0,SUM(FG$3:FG202)=0,SUM($H203:FF203)=0),$B203,0)</f>
        <v>0</v>
      </c>
      <c r="FH203">
        <f ca="1">IF(AND($B203&gt;0,SUM(FH$3:FH202)=0,SUM($H203:FG203)=0),$B203,0)</f>
        <v>0</v>
      </c>
      <c r="FI203">
        <f ca="1">IF(AND($B203&gt;0,SUM(FI$3:FI202)=0,SUM($H203:FH203)=0),$B203,0)</f>
        <v>0</v>
      </c>
      <c r="FJ203">
        <f ca="1">IF(AND($B203&gt;0,SUM(FJ$3:FJ202)=0,SUM($H203:FI203)=0),$B203,0)</f>
        <v>0</v>
      </c>
      <c r="FK203">
        <f ca="1">IF(AND($B203&gt;0,SUM(FK$3:FK202)=0,SUM($H203:FJ203)=0),$B203,0)</f>
        <v>0</v>
      </c>
      <c r="FL203">
        <f ca="1">IF(AND($B203&gt;0,SUM(FL$3:FL202)=0,SUM($H203:FK203)=0),$B203,0)</f>
        <v>0</v>
      </c>
      <c r="FM203">
        <f ca="1">IF(AND($B203&gt;0,SUM(FM$3:FM202)=0,SUM($H203:FL203)=0),$B203,0)</f>
        <v>0</v>
      </c>
      <c r="FN203">
        <f ca="1">IF(AND($B203&gt;0,SUM(FN$3:FN202)=0,SUM($H203:FM203)=0),$B203,0)</f>
        <v>0</v>
      </c>
      <c r="FS203" s="67" t="str">
        <f ca="1">ValintaohjelmaCentral!$C79</f>
        <v>0</v>
      </c>
      <c r="FT203" s="352"/>
      <c r="FU203" s="353"/>
      <c r="FV203" s="374" t="str">
        <f ca="1">ValintaohjelmaCentral!$G79</f>
        <v>-</v>
      </c>
      <c r="FY203" s="67" t="str">
        <f ca="1">ValintaohjelmaCentral!$C79</f>
        <v>0</v>
      </c>
      <c r="FZ203" s="352"/>
      <c r="GA203" s="353"/>
      <c r="GB203" s="374" t="str">
        <f ca="1">ValintaohjelmaCentral!$G79</f>
        <v>-</v>
      </c>
      <c r="GE203" s="67" t="str">
        <f ca="1">ValintaohjelmaCentral!$C79</f>
        <v>0</v>
      </c>
      <c r="GF203" s="352"/>
      <c r="GG203" s="353"/>
      <c r="GH203" s="374" t="str">
        <f ca="1">ValintaohjelmaCentral!$G79</f>
        <v>-</v>
      </c>
    </row>
    <row r="204" spans="1:190" ht="15.75" hidden="1" thickBot="1" x14ac:dyDescent="0.3">
      <c r="A204">
        <v>204</v>
      </c>
      <c r="C204" s="240" t="str">
        <f t="shared" ca="1" si="29"/>
        <v>0</v>
      </c>
      <c r="D204" s="240">
        <f t="shared" ca="1" si="29"/>
        <v>0</v>
      </c>
      <c r="E204" s="240">
        <f t="shared" ca="1" si="29"/>
        <v>0</v>
      </c>
      <c r="F204" s="240" t="str">
        <f t="shared" ca="1" si="29"/>
        <v>-</v>
      </c>
      <c r="G204" s="47" t="e">
        <f>INDEX($I$2:$FN$2,ROWS(G$2:G204))</f>
        <v>#REF!</v>
      </c>
      <c r="H204">
        <v>0</v>
      </c>
      <c r="I204">
        <f ca="1">IF(AND($B204&gt;0,SUM(I$3:I203)=0,SUM($H204:H204)=0),$B204,0)</f>
        <v>0</v>
      </c>
      <c r="J204">
        <f ca="1">IF(AND($B204&gt;0,SUM(J$3:J203)=0,SUM($H204:I204)=0),$B204,0)</f>
        <v>0</v>
      </c>
      <c r="K204">
        <f ca="1">IF(AND($B204&gt;0,SUM(K$3:K203)=0,SUM($H204:J204)=0),$B204,0)</f>
        <v>0</v>
      </c>
      <c r="L204">
        <f ca="1">IF(AND($B204&gt;0,SUM(L$3:L203)=0,SUM($H204:K204)=0),$B204,0)</f>
        <v>0</v>
      </c>
      <c r="M204">
        <f ca="1">IF(AND($B204&gt;0,SUM(M$3:M203)=0,SUM($H204:L204)=0),$B204,0)</f>
        <v>0</v>
      </c>
      <c r="N204">
        <f ca="1">IF(AND($B204&gt;0,SUM(N$3:N203)=0,SUM($H204:M204)=0),$B204,0)</f>
        <v>0</v>
      </c>
      <c r="O204">
        <f ca="1">IF(AND($B204&gt;0,SUM(O$3:O203)=0,SUM($H204:N204)=0),$B204,0)</f>
        <v>0</v>
      </c>
      <c r="P204">
        <f ca="1">IF(AND($B204&gt;0,SUM(P$3:P203)=0,SUM($H204:O204)=0),$B204,0)</f>
        <v>0</v>
      </c>
      <c r="Q204">
        <f ca="1">IF(AND($B204&gt;0,SUM(Q$3:Q203)=0,SUM($H204:P204)=0),$B204,0)</f>
        <v>0</v>
      </c>
      <c r="R204">
        <f ca="1">IF(AND($B204&gt;0,SUM(R$3:R203)=0,SUM($H204:Q204)=0),$B204,0)</f>
        <v>0</v>
      </c>
      <c r="S204">
        <f ca="1">IF(AND($B204&gt;0,SUM(S$3:S203)=0,SUM($H204:R204)=0),$B204,0)</f>
        <v>0</v>
      </c>
      <c r="T204">
        <f ca="1">IF(AND($B204&gt;0,SUM(T$3:T203)=0,SUM($H204:S204)=0),$B204,0)</f>
        <v>0</v>
      </c>
      <c r="U204">
        <f ca="1">IF(AND($B204&gt;0,SUM(U$3:U203)=0,SUM($H204:T204)=0),$B204,0)</f>
        <v>0</v>
      </c>
      <c r="V204">
        <f ca="1">IF(AND($B204&gt;0,SUM(V$3:V203)=0,SUM($H204:U204)=0),$B204,0)</f>
        <v>0</v>
      </c>
      <c r="W204">
        <f ca="1">IF(AND($B204&gt;0,SUM(W$3:W203)=0,SUM($H204:V204)=0),$B204,0)</f>
        <v>0</v>
      </c>
      <c r="X204">
        <f ca="1">IF(AND($B204&gt;0,SUM(X$3:X203)=0,SUM($H204:W204)=0),$B204,0)</f>
        <v>0</v>
      </c>
      <c r="Y204">
        <f ca="1">IF(AND($B204&gt;0,SUM(Y$3:Y203)=0,SUM($H204:X204)=0),$B204,0)</f>
        <v>0</v>
      </c>
      <c r="Z204">
        <f ca="1">IF(AND($B204&gt;0,SUM(Z$3:Z203)=0,SUM($H204:Y204)=0),$B204,0)</f>
        <v>0</v>
      </c>
      <c r="AA204">
        <f ca="1">IF(AND($B204&gt;0,SUM(AA$3:AA203)=0,SUM($H204:Z204)=0),$B204,0)</f>
        <v>0</v>
      </c>
      <c r="AB204">
        <f ca="1">IF(AND($B204&gt;0,SUM(AB$3:AB203)=0,SUM($H204:AA204)=0),$B204,0)</f>
        <v>0</v>
      </c>
      <c r="AC204">
        <f ca="1">IF(AND($B204&gt;0,SUM(AC$3:AC203)=0,SUM($H204:AB204)=0),$B204,0)</f>
        <v>0</v>
      </c>
      <c r="AD204">
        <f ca="1">IF(AND($B204&gt;0,SUM(AD$3:AD203)=0,SUM($H204:AC204)=0),$B204,0)</f>
        <v>0</v>
      </c>
      <c r="AE204">
        <f ca="1">IF(AND($B204&gt;0,SUM(AE$3:AE203)=0,SUM($H204:AD204)=0),$B204,0)</f>
        <v>0</v>
      </c>
      <c r="AF204">
        <f ca="1">IF(AND($B204&gt;0,SUM(AF$3:AF203)=0,SUM($H204:AE204)=0),$B204,0)</f>
        <v>0</v>
      </c>
      <c r="AG204">
        <f ca="1">IF(AND($B204&gt;0,SUM(AG$3:AG203)=0,SUM($H204:AF204)=0),$B204,0)</f>
        <v>0</v>
      </c>
      <c r="AH204">
        <f ca="1">IF(AND($B204&gt;0,SUM(AH$3:AH203)=0,SUM($H204:AG204)=0),$B204,0)</f>
        <v>0</v>
      </c>
      <c r="AI204">
        <f ca="1">IF(AND($B204&gt;0,SUM(AI$3:AI203)=0,SUM($H204:AH204)=0),$B204,0)</f>
        <v>0</v>
      </c>
      <c r="AJ204">
        <f ca="1">IF(AND($B204&gt;0,SUM(AJ$3:AJ203)=0,SUM($H204:AI204)=0),$B204,0)</f>
        <v>0</v>
      </c>
      <c r="AK204">
        <f ca="1">IF(AND($B204&gt;0,SUM(AK$3:AK203)=0,SUM($H204:AJ204)=0),$B204,0)</f>
        <v>0</v>
      </c>
      <c r="AL204">
        <f ca="1">IF(AND($B204&gt;0,SUM(AL$3:AL203)=0,SUM($H204:AK204)=0),$B204,0)</f>
        <v>0</v>
      </c>
      <c r="AM204">
        <f ca="1">IF(AND($B204&gt;0,SUM(AM$3:AM203)=0,SUM($H204:AL204)=0),$B204,0)</f>
        <v>0</v>
      </c>
      <c r="AN204">
        <f ca="1">IF(AND($B204&gt;0,SUM(AN$3:AN203)=0,SUM($H204:AM204)=0),$B204,0)</f>
        <v>0</v>
      </c>
      <c r="AO204">
        <f ca="1">IF(AND($B204&gt;0,SUM(AO$3:AO203)=0,SUM($H204:AN204)=0),$B204,0)</f>
        <v>0</v>
      </c>
      <c r="AP204">
        <f ca="1">IF(AND($B204&gt;0,SUM(AP$3:AP203)=0,SUM($H204:AO204)=0),$B204,0)</f>
        <v>0</v>
      </c>
      <c r="AQ204">
        <f ca="1">IF(AND($B204&gt;0,SUM(AQ$3:AQ203)=0,SUM($H204:AP204)=0),$B204,0)</f>
        <v>0</v>
      </c>
      <c r="AR204">
        <f ca="1">IF(AND($B204&gt;0,SUM(AR$3:AR203)=0,SUM($H204:AQ204)=0),$B204,0)</f>
        <v>0</v>
      </c>
      <c r="AS204">
        <f ca="1">IF(AND($B204&gt;0,SUM(AS$3:AS203)=0,SUM($H204:AR204)=0),$B204,0)</f>
        <v>0</v>
      </c>
      <c r="AT204">
        <f ca="1">IF(AND($B204&gt;0,SUM(AT$3:AT203)=0,SUM($H204:AS204)=0),$B204,0)</f>
        <v>0</v>
      </c>
      <c r="AU204">
        <f ca="1">IF(AND($B204&gt;0,SUM(AU$3:AU203)=0,SUM($H204:AT204)=0),$B204,0)</f>
        <v>0</v>
      </c>
      <c r="AV204">
        <f ca="1">IF(AND($B204&gt;0,SUM(AV$3:AV203)=0,SUM($H204:AU204)=0),$B204,0)</f>
        <v>0</v>
      </c>
      <c r="AW204">
        <f ca="1">IF(AND($B204&gt;0,SUM(AW$3:AW203)=0,SUM($H204:AV204)=0),$B204,0)</f>
        <v>0</v>
      </c>
      <c r="AX204">
        <f ca="1">IF(AND($B204&gt;0,SUM(AX$3:AX203)=0,SUM($H204:AW204)=0),$B204,0)</f>
        <v>0</v>
      </c>
      <c r="AY204">
        <f ca="1">IF(AND($B204&gt;0,SUM(AY$3:AY203)=0,SUM($H204:AX204)=0),$B204,0)</f>
        <v>0</v>
      </c>
      <c r="AZ204">
        <f ca="1">IF(AND($B204&gt;0,SUM(AZ$3:AZ203)=0,SUM($H204:AY204)=0),$B204,0)</f>
        <v>0</v>
      </c>
      <c r="BA204">
        <f ca="1">IF(AND($B204&gt;0,SUM(BA$3:BA203)=0,SUM($H204:AZ204)=0),$B204,0)</f>
        <v>0</v>
      </c>
      <c r="BB204">
        <f ca="1">IF(AND($B204&gt;0,SUM(BB$3:BB203)=0,SUM($H204:BA204)=0),$B204,0)</f>
        <v>0</v>
      </c>
      <c r="BC204">
        <f ca="1">IF(AND($B204&gt;0,SUM(BC$3:BC203)=0,SUM($H204:BB204)=0),$B204,0)</f>
        <v>0</v>
      </c>
      <c r="BD204">
        <f ca="1">IF(AND($B204&gt;0,SUM(BD$3:BD203)=0,SUM($H204:BC204)=0),$B204,0)</f>
        <v>0</v>
      </c>
      <c r="BE204">
        <f ca="1">IF(AND($B204&gt;0,SUM(BE$3:BE203)=0,SUM($H204:BD204)=0),$B204,0)</f>
        <v>0</v>
      </c>
      <c r="BF204">
        <f ca="1">IF(AND($B204&gt;0,SUM(BF$3:BF203)=0,SUM($H204:BE204)=0),$B204,0)</f>
        <v>0</v>
      </c>
      <c r="BG204">
        <f ca="1">IF(AND($B204&gt;0,SUM(BG$3:BG203)=0,SUM($H204:BF204)=0),$B204,0)</f>
        <v>0</v>
      </c>
      <c r="BH204">
        <f ca="1">IF(AND($B204&gt;0,SUM(BH$3:BH203)=0,SUM($H204:BG204)=0),$B204,0)</f>
        <v>0</v>
      </c>
      <c r="BI204">
        <f ca="1">IF(AND($B204&gt;0,SUM(BI$3:BI203)=0,SUM($H204:BH204)=0),$B204,0)</f>
        <v>0</v>
      </c>
      <c r="BJ204">
        <f ca="1">IF(AND($B204&gt;0,SUM(BJ$3:BJ203)=0,SUM($H204:BI204)=0),$B204,0)</f>
        <v>0</v>
      </c>
      <c r="BK204">
        <f ca="1">IF(AND($B204&gt;0,SUM(BK$3:BK203)=0,SUM($H204:BJ204)=0),$B204,0)</f>
        <v>0</v>
      </c>
      <c r="BL204">
        <f ca="1">IF(AND($B204&gt;0,SUM(BL$3:BL203)=0,SUM($H204:BK204)=0),$B204,0)</f>
        <v>0</v>
      </c>
      <c r="BM204">
        <f ca="1">IF(AND($B204&gt;0,SUM(BM$3:BM203)=0,SUM($H204:BL204)=0),$B204,0)</f>
        <v>0</v>
      </c>
      <c r="BN204">
        <f ca="1">IF(AND($B204&gt;0,SUM(BN$3:BN203)=0,SUM($H204:BM204)=0),$B204,0)</f>
        <v>0</v>
      </c>
      <c r="BO204">
        <f ca="1">IF(AND($B204&gt;0,SUM(BO$3:BO203)=0,SUM($H204:BN204)=0),$B204,0)</f>
        <v>0</v>
      </c>
      <c r="BP204">
        <f ca="1">IF(AND($B204&gt;0,SUM(BP$3:BP203)=0,SUM($H204:BO204)=0),$B204,0)</f>
        <v>0</v>
      </c>
      <c r="BQ204">
        <f ca="1">IF(AND($B204&gt;0,SUM(BQ$3:BQ203)=0,SUM($H204:BP204)=0),$B204,0)</f>
        <v>0</v>
      </c>
      <c r="BR204">
        <f ca="1">IF(AND($B204&gt;0,SUM(BR$3:BR203)=0,SUM($H204:BQ204)=0),$B204,0)</f>
        <v>0</v>
      </c>
      <c r="BS204">
        <f ca="1">IF(AND($B204&gt;0,SUM(BS$3:BS203)=0,SUM($H204:BR204)=0),$B204,0)</f>
        <v>0</v>
      </c>
      <c r="BT204">
        <f ca="1">IF(AND($B204&gt;0,SUM(BT$3:BT203)=0,SUM($H204:BS204)=0),$B204,0)</f>
        <v>0</v>
      </c>
      <c r="BU204">
        <f ca="1">IF(AND($B204&gt;0,SUM(BU$3:BU203)=0,SUM($H204:BT204)=0),$B204,0)</f>
        <v>0</v>
      </c>
      <c r="BV204">
        <f ca="1">IF(AND($B204&gt;0,SUM(BV$3:BV203)=0,SUM($H204:BU204)=0),$B204,0)</f>
        <v>0</v>
      </c>
      <c r="BW204">
        <f ca="1">IF(AND($B204&gt;0,SUM(BW$3:BW203)=0,SUM($H204:BV204)=0),$B204,0)</f>
        <v>0</v>
      </c>
      <c r="BX204">
        <f ca="1">IF(AND($B204&gt;0,SUM(BX$3:BX203)=0,SUM($H204:BW204)=0),$B204,0)</f>
        <v>0</v>
      </c>
      <c r="BY204">
        <f ca="1">IF(AND($B204&gt;0,SUM(BY$3:BY203)=0,SUM($H204:BX204)=0),$B204,0)</f>
        <v>0</v>
      </c>
      <c r="BZ204">
        <f ca="1">IF(AND($B204&gt;0,SUM(BZ$3:BZ203)=0,SUM($H204:BY204)=0),$B204,0)</f>
        <v>0</v>
      </c>
      <c r="CA204">
        <f ca="1">IF(AND($B204&gt;0,SUM(CA$3:CA203)=0,SUM($H204:BZ204)=0),$B204,0)</f>
        <v>0</v>
      </c>
      <c r="CB204">
        <f ca="1">IF(AND($B204&gt;0,SUM(CB$3:CB203)=0,SUM($H204:CA204)=0),$B204,0)</f>
        <v>0</v>
      </c>
      <c r="CC204">
        <f ca="1">IF(AND($B204&gt;0,SUM(CC$3:CC203)=0,SUM($H204:CB204)=0),$B204,0)</f>
        <v>0</v>
      </c>
      <c r="CD204">
        <f ca="1">IF(AND($B204&gt;0,SUM(CD$3:CD203)=0,SUM($H204:CC204)=0),$B204,0)</f>
        <v>0</v>
      </c>
      <c r="CE204">
        <f ca="1">IF(AND($B204&gt;0,SUM(CE$3:CE203)=0,SUM($H204:CD204)=0),$B204,0)</f>
        <v>0</v>
      </c>
      <c r="CF204">
        <f ca="1">IF(AND($B204&gt;0,SUM(CF$3:CF203)=0,SUM($H204:CE204)=0),$B204,0)</f>
        <v>0</v>
      </c>
      <c r="CG204">
        <f ca="1">IF(AND($B204&gt;0,SUM(CG$3:CG203)=0,SUM($H204:CF204)=0),$B204,0)</f>
        <v>0</v>
      </c>
      <c r="CH204">
        <f ca="1">IF(AND($B204&gt;0,SUM(CH$3:CH203)=0,SUM($H204:CG204)=0),$B204,0)</f>
        <v>0</v>
      </c>
      <c r="CI204">
        <f ca="1">IF(AND($B204&gt;0,SUM(CI$3:CI203)=0,SUM($H204:CH204)=0),$B204,0)</f>
        <v>0</v>
      </c>
      <c r="CJ204">
        <f ca="1">IF(AND($B204&gt;0,SUM(CJ$3:CJ203)=0,SUM($H204:CI204)=0),$B204,0)</f>
        <v>0</v>
      </c>
      <c r="CK204">
        <f ca="1">IF(AND($B204&gt;0,SUM(CK$3:CK203)=0,SUM($H204:CJ204)=0),$B204,0)</f>
        <v>0</v>
      </c>
      <c r="CL204">
        <f ca="1">IF(AND($B204&gt;0,SUM(CL$3:CL203)=0,SUM($H204:CK204)=0),$B204,0)</f>
        <v>0</v>
      </c>
      <c r="CM204">
        <f ca="1">IF(AND($B204&gt;0,SUM(CM$3:CM203)=0,SUM($H204:CL204)=0),$B204,0)</f>
        <v>0</v>
      </c>
      <c r="CN204">
        <f ca="1">IF(AND($B204&gt;0,SUM(CN$3:CN203)=0,SUM($H204:CM204)=0),$B204,0)</f>
        <v>0</v>
      </c>
      <c r="CO204">
        <f ca="1">IF(AND($B204&gt;0,SUM(CO$3:CO203)=0,SUM($H204:CN204)=0),$B204,0)</f>
        <v>0</v>
      </c>
      <c r="CP204">
        <f ca="1">IF(AND($B204&gt;0,SUM(CP$3:CP203)=0,SUM($H204:CO204)=0),$B204,0)</f>
        <v>0</v>
      </c>
      <c r="CQ204">
        <f ca="1">IF(AND($B204&gt;0,SUM(CQ$3:CQ203)=0,SUM($H204:CP204)=0),$B204,0)</f>
        <v>0</v>
      </c>
      <c r="CR204">
        <f ca="1">IF(AND($B204&gt;0,SUM(CR$3:CR203)=0,SUM($H204:CQ204)=0),$B204,0)</f>
        <v>0</v>
      </c>
      <c r="CS204">
        <f ca="1">IF(AND($B204&gt;0,SUM(CS$3:CS203)=0,SUM($H204:CR204)=0),$B204,0)</f>
        <v>0</v>
      </c>
      <c r="CT204">
        <f ca="1">IF(AND($B204&gt;0,SUM(CT$3:CT203)=0,SUM($H204:CS204)=0),$B204,0)</f>
        <v>0</v>
      </c>
      <c r="CU204">
        <f ca="1">IF(AND($B204&gt;0,SUM(CU$3:CU203)=0,SUM($H204:CT204)=0),$B204,0)</f>
        <v>0</v>
      </c>
      <c r="CV204">
        <f ca="1">IF(AND($B204&gt;0,SUM(CV$3:CV203)=0,SUM($H204:CU204)=0),$B204,0)</f>
        <v>0</v>
      </c>
      <c r="CW204">
        <f ca="1">IF(AND($B204&gt;0,SUM(CW$3:CW203)=0,SUM($H204:CV204)=0),$B204,0)</f>
        <v>0</v>
      </c>
      <c r="CX204">
        <f ca="1">IF(AND($B204&gt;0,SUM(CX$3:CX203)=0,SUM($H204:CW204)=0),$B204,0)</f>
        <v>0</v>
      </c>
      <c r="CY204">
        <f ca="1">IF(AND($B204&gt;0,SUM(CY$3:CY203)=0,SUM($H204:CX204)=0),$B204,0)</f>
        <v>0</v>
      </c>
      <c r="CZ204">
        <f ca="1">IF(AND($B204&gt;0,SUM(CZ$3:CZ203)=0,SUM($H204:CY204)=0),$B204,0)</f>
        <v>0</v>
      </c>
      <c r="DA204">
        <f ca="1">IF(AND($B204&gt;0,SUM(DA$3:DA203)=0,SUM($H204:CZ204)=0),$B204,0)</f>
        <v>0</v>
      </c>
      <c r="DB204">
        <f ca="1">IF(AND($B204&gt;0,SUM(DB$3:DB203)=0,SUM($H204:DA204)=0),$B204,0)</f>
        <v>0</v>
      </c>
      <c r="DC204">
        <f ca="1">IF(AND($B204&gt;0,SUM(DC$3:DC203)=0,SUM($H204:DB204)=0),$B204,0)</f>
        <v>0</v>
      </c>
      <c r="DD204">
        <f ca="1">IF(AND($B204&gt;0,SUM(DD$3:DD203)=0,SUM($H204:DC204)=0),$B204,0)</f>
        <v>0</v>
      </c>
      <c r="DE204">
        <f ca="1">IF(AND($B204&gt;0,SUM(DE$3:DE203)=0,SUM($H204:DD204)=0),$B204,0)</f>
        <v>0</v>
      </c>
      <c r="DF204">
        <f ca="1">IF(AND($B204&gt;0,SUM(DF$3:DF203)=0,SUM($H204:DE204)=0),$B204,0)</f>
        <v>0</v>
      </c>
      <c r="DG204">
        <f ca="1">IF(AND($B204&gt;0,SUM(DG$3:DG203)=0,SUM($H204:DF204)=0),$B204,0)</f>
        <v>0</v>
      </c>
      <c r="DH204">
        <f ca="1">IF(AND($B204&gt;0,SUM(DH$3:DH203)=0,SUM($H204:DG204)=0),$B204,0)</f>
        <v>0</v>
      </c>
      <c r="DI204">
        <f ca="1">IF(AND($B204&gt;0,SUM(DI$3:DI203)=0,SUM($H204:DH204)=0),$B204,0)</f>
        <v>0</v>
      </c>
      <c r="DJ204">
        <f ca="1">IF(AND($B204&gt;0,SUM(DJ$3:DJ203)=0,SUM($H204:DI204)=0),$B204,0)</f>
        <v>0</v>
      </c>
      <c r="DK204">
        <f ca="1">IF(AND($B204&gt;0,SUM(DK$3:DK203)=0,SUM($H204:DJ204)=0),$B204,0)</f>
        <v>0</v>
      </c>
      <c r="DL204">
        <f ca="1">IF(AND($B204&gt;0,SUM(DL$3:DL203)=0,SUM($H204:DK204)=0),$B204,0)</f>
        <v>0</v>
      </c>
      <c r="DM204">
        <f ca="1">IF(AND($B204&gt;0,SUM(DM$3:DM203)=0,SUM($H204:DL204)=0),$B204,0)</f>
        <v>0</v>
      </c>
      <c r="DN204">
        <f ca="1">IF(AND($B204&gt;0,SUM(DN$3:DN203)=0,SUM($H204:DM204)=0),$B204,0)</f>
        <v>0</v>
      </c>
      <c r="DO204">
        <f ca="1">IF(AND($B204&gt;0,SUM(DO$3:DO203)=0,SUM($H204:DN204)=0),$B204,0)</f>
        <v>0</v>
      </c>
      <c r="DP204">
        <f ca="1">IF(AND($B204&gt;0,SUM(DP$3:DP203)=0,SUM($H204:DO204)=0),$B204,0)</f>
        <v>0</v>
      </c>
      <c r="DQ204">
        <f ca="1">IF(AND($B204&gt;0,SUM(DQ$3:DQ203)=0,SUM($H204:DP204)=0),$B204,0)</f>
        <v>0</v>
      </c>
      <c r="DR204">
        <f ca="1">IF(AND($B204&gt;0,SUM(DR$3:DR203)=0,SUM($H204:DQ204)=0),$B204,0)</f>
        <v>0</v>
      </c>
      <c r="DS204">
        <f ca="1">IF(AND($B204&gt;0,SUM(DS$3:DS203)=0,SUM($H204:DR204)=0),$B204,0)</f>
        <v>0</v>
      </c>
      <c r="DT204">
        <f ca="1">IF(AND($B204&gt;0,SUM(DT$3:DT203)=0,SUM($H204:DS204)=0),$B204,0)</f>
        <v>0</v>
      </c>
      <c r="DU204">
        <f ca="1">IF(AND($B204&gt;0,SUM(DU$3:DU203)=0,SUM($H204:DT204)=0),$B204,0)</f>
        <v>0</v>
      </c>
      <c r="DV204">
        <f ca="1">IF(AND($B204&gt;0,SUM(DV$3:DV203)=0,SUM($H204:DU204)=0),$B204,0)</f>
        <v>0</v>
      </c>
      <c r="DW204">
        <f ca="1">IF(AND($B204&gt;0,SUM(DW$3:DW203)=0,SUM($H204:DV204)=0),$B204,0)</f>
        <v>0</v>
      </c>
      <c r="DX204">
        <f ca="1">IF(AND($B204&gt;0,SUM(DX$3:DX203)=0,SUM($H204:DW204)=0),$B204,0)</f>
        <v>0</v>
      </c>
      <c r="DY204">
        <f ca="1">IF(AND($B204&gt;0,SUM(DY$3:DY203)=0,SUM($H204:DX204)=0),$B204,0)</f>
        <v>0</v>
      </c>
      <c r="DZ204">
        <f ca="1">IF(AND($B204&gt;0,SUM(DZ$3:DZ203)=0,SUM($H204:DY204)=0),$B204,0)</f>
        <v>0</v>
      </c>
      <c r="EA204">
        <f ca="1">IF(AND($B204&gt;0,SUM(EA$3:EA203)=0,SUM($H204:DZ204)=0),$B204,0)</f>
        <v>0</v>
      </c>
      <c r="EB204">
        <f ca="1">IF(AND($B204&gt;0,SUM(EB$3:EB203)=0,SUM($H204:EA204)=0),$B204,0)</f>
        <v>0</v>
      </c>
      <c r="EC204">
        <f ca="1">IF(AND($B204&gt;0,SUM(EC$3:EC203)=0,SUM($H204:EB204)=0),$B204,0)</f>
        <v>0</v>
      </c>
      <c r="ED204">
        <f ca="1">IF(AND($B204&gt;0,SUM(ED$3:ED203)=0,SUM($H204:EC204)=0),$B204,0)</f>
        <v>0</v>
      </c>
      <c r="EE204">
        <f ca="1">IF(AND($B204&gt;0,SUM(EE$3:EE203)=0,SUM($H204:ED204)=0),$B204,0)</f>
        <v>0</v>
      </c>
      <c r="EF204">
        <f ca="1">IF(AND($B204&gt;0,SUM(EF$3:EF203)=0,SUM($H204:EE204)=0),$B204,0)</f>
        <v>0</v>
      </c>
      <c r="EG204">
        <f ca="1">IF(AND($B204&gt;0,SUM(EG$3:EG203)=0,SUM($H204:EF204)=0),$B204,0)</f>
        <v>0</v>
      </c>
      <c r="EH204">
        <f ca="1">IF(AND($B204&gt;0,SUM(EH$3:EH203)=0,SUM($H204:EG204)=0),$B204,0)</f>
        <v>0</v>
      </c>
      <c r="EI204">
        <f ca="1">IF(AND($B204&gt;0,SUM(EI$3:EI203)=0,SUM($H204:EH204)=0),$B204,0)</f>
        <v>0</v>
      </c>
      <c r="EJ204">
        <f ca="1">IF(AND($B204&gt;0,SUM(EJ$3:EJ203)=0,SUM($H204:EI204)=0),$B204,0)</f>
        <v>0</v>
      </c>
      <c r="EK204">
        <f ca="1">IF(AND($B204&gt;0,SUM(EK$3:EK203)=0,SUM($H204:EJ204)=0),$B204,0)</f>
        <v>0</v>
      </c>
      <c r="EL204">
        <f ca="1">IF(AND($B204&gt;0,SUM(EL$3:EL203)=0,SUM($H204:EK204)=0),$B204,0)</f>
        <v>0</v>
      </c>
      <c r="EM204">
        <f ca="1">IF(AND($B204&gt;0,SUM(EM$3:EM203)=0,SUM($H204:EL204)=0),$B204,0)</f>
        <v>0</v>
      </c>
      <c r="EN204">
        <f ca="1">IF(AND($B204&gt;0,SUM(EN$3:EN203)=0,SUM($H204:EM204)=0),$B204,0)</f>
        <v>0</v>
      </c>
      <c r="EO204">
        <f ca="1">IF(AND($B204&gt;0,SUM(EO$3:EO203)=0,SUM($H204:EN204)=0),$B204,0)</f>
        <v>0</v>
      </c>
      <c r="EP204">
        <f ca="1">IF(AND($B204&gt;0,SUM(EP$3:EP203)=0,SUM($H204:EO204)=0),$B204,0)</f>
        <v>0</v>
      </c>
      <c r="EQ204">
        <f ca="1">IF(AND($B204&gt;0,SUM(EQ$3:EQ203)=0,SUM($H204:EP204)=0),$B204,0)</f>
        <v>0</v>
      </c>
      <c r="ER204">
        <f ca="1">IF(AND($B204&gt;0,SUM(ER$3:ER203)=0,SUM($H204:EQ204)=0),$B204,0)</f>
        <v>0</v>
      </c>
      <c r="ES204">
        <f ca="1">IF(AND($B204&gt;0,SUM(ES$3:ES203)=0,SUM($H204:ER204)=0),$B204,0)</f>
        <v>0</v>
      </c>
      <c r="ET204">
        <f ca="1">IF(AND($B204&gt;0,SUM(ET$3:ET203)=0,SUM($H204:ES204)=0),$B204,0)</f>
        <v>0</v>
      </c>
      <c r="EU204">
        <f ca="1">IF(AND($B204&gt;0,SUM(EU$3:EU203)=0,SUM($H204:ET204)=0),$B204,0)</f>
        <v>0</v>
      </c>
      <c r="EV204">
        <f ca="1">IF(AND($B204&gt;0,SUM(EV$3:EV203)=0,SUM($H204:EU204)=0),$B204,0)</f>
        <v>0</v>
      </c>
      <c r="EW204">
        <f ca="1">IF(AND($B204&gt;0,SUM(EW$3:EW203)=0,SUM($H204:EV204)=0),$B204,0)</f>
        <v>0</v>
      </c>
      <c r="EX204">
        <f ca="1">IF(AND($B204&gt;0,SUM(EX$3:EX203)=0,SUM($H204:EW204)=0),$B204,0)</f>
        <v>0</v>
      </c>
      <c r="EY204">
        <f ca="1">IF(AND($B204&gt;0,SUM(EY$3:EY203)=0,SUM($H204:EX204)=0),$B204,0)</f>
        <v>0</v>
      </c>
      <c r="EZ204">
        <f ca="1">IF(AND($B204&gt;0,SUM(EZ$3:EZ203)=0,SUM($H204:EY204)=0),$B204,0)</f>
        <v>0</v>
      </c>
      <c r="FA204">
        <f ca="1">IF(AND($B204&gt;0,SUM(FA$3:FA203)=0,SUM($H204:EZ204)=0),$B204,0)</f>
        <v>0</v>
      </c>
      <c r="FB204">
        <f ca="1">IF(AND($B204&gt;0,SUM(FB$3:FB203)=0,SUM($H204:FA204)=0),$B204,0)</f>
        <v>0</v>
      </c>
      <c r="FC204">
        <f ca="1">IF(AND($B204&gt;0,SUM(FC$3:FC203)=0,SUM($H204:FB204)=0),$B204,0)</f>
        <v>0</v>
      </c>
      <c r="FD204">
        <f ca="1">IF(AND($B204&gt;0,SUM(FD$3:FD203)=0,SUM($H204:FC204)=0),$B204,0)</f>
        <v>0</v>
      </c>
      <c r="FE204">
        <f ca="1">IF(AND($B204&gt;0,SUM(FE$3:FE203)=0,SUM($H204:FD204)=0),$B204,0)</f>
        <v>0</v>
      </c>
      <c r="FF204">
        <f ca="1">IF(AND($B204&gt;0,SUM(FF$3:FF203)=0,SUM($H204:FE204)=0),$B204,0)</f>
        <v>0</v>
      </c>
      <c r="FG204">
        <f ca="1">IF(AND($B204&gt;0,SUM(FG$3:FG203)=0,SUM($H204:FF204)=0),$B204,0)</f>
        <v>0</v>
      </c>
      <c r="FH204">
        <f ca="1">IF(AND($B204&gt;0,SUM(FH$3:FH203)=0,SUM($H204:FG204)=0),$B204,0)</f>
        <v>0</v>
      </c>
      <c r="FI204">
        <f ca="1">IF(AND($B204&gt;0,SUM(FI$3:FI203)=0,SUM($H204:FH204)=0),$B204,0)</f>
        <v>0</v>
      </c>
      <c r="FJ204">
        <f ca="1">IF(AND($B204&gt;0,SUM(FJ$3:FJ203)=0,SUM($H204:FI204)=0),$B204,0)</f>
        <v>0</v>
      </c>
      <c r="FK204">
        <f ca="1">IF(AND($B204&gt;0,SUM(FK$3:FK203)=0,SUM($H204:FJ204)=0),$B204,0)</f>
        <v>0</v>
      </c>
      <c r="FL204">
        <f ca="1">IF(AND($B204&gt;0,SUM(FL$3:FL203)=0,SUM($H204:FK204)=0),$B204,0)</f>
        <v>0</v>
      </c>
      <c r="FM204">
        <f ca="1">IF(AND($B204&gt;0,SUM(FM$3:FM203)=0,SUM($H204:FL204)=0),$B204,0)</f>
        <v>0</v>
      </c>
      <c r="FN204">
        <f ca="1">IF(AND($B204&gt;0,SUM(FN$3:FN203)=0,SUM($H204:FM204)=0),$B204,0)</f>
        <v>0</v>
      </c>
      <c r="FS204" s="67" t="str">
        <f ca="1">ValintaohjelmaCentral!$C80</f>
        <v>0</v>
      </c>
      <c r="FT204" s="352"/>
      <c r="FU204" s="353"/>
      <c r="FV204" s="374" t="str">
        <f ca="1">ValintaohjelmaCentral!$G80</f>
        <v>-</v>
      </c>
      <c r="FY204" s="67" t="str">
        <f ca="1">ValintaohjelmaCentral!$C80</f>
        <v>0</v>
      </c>
      <c r="FZ204" s="352"/>
      <c r="GA204" s="353"/>
      <c r="GB204" s="374" t="str">
        <f ca="1">ValintaohjelmaCentral!$G80</f>
        <v>-</v>
      </c>
      <c r="GE204" s="67" t="str">
        <f ca="1">ValintaohjelmaCentral!$C80</f>
        <v>0</v>
      </c>
      <c r="GF204" s="352"/>
      <c r="GG204" s="353"/>
      <c r="GH204" s="374" t="str">
        <f ca="1">ValintaohjelmaCentral!$G80</f>
        <v>-</v>
      </c>
    </row>
    <row r="205" spans="1:190" ht="15.75" hidden="1" thickBot="1" x14ac:dyDescent="0.3">
      <c r="A205">
        <v>205</v>
      </c>
      <c r="C205" s="240" t="str">
        <f t="shared" ca="1" si="29"/>
        <v>0</v>
      </c>
      <c r="D205" s="240">
        <f t="shared" ca="1" si="29"/>
        <v>0</v>
      </c>
      <c r="E205" s="240">
        <f t="shared" ca="1" si="29"/>
        <v>0</v>
      </c>
      <c r="F205" s="240" t="str">
        <f t="shared" ca="1" si="29"/>
        <v>-</v>
      </c>
      <c r="G205" s="47" t="e">
        <f>INDEX($I$2:$FN$2,ROWS(G$2:G205))</f>
        <v>#REF!</v>
      </c>
      <c r="H205">
        <v>0</v>
      </c>
      <c r="I205">
        <f ca="1">IF(AND($B205&gt;0,SUM(I$3:I204)=0,SUM($H205:H205)=0),$B205,0)</f>
        <v>0</v>
      </c>
      <c r="J205">
        <f ca="1">IF(AND($B205&gt;0,SUM(J$3:J204)=0,SUM($H205:I205)=0),$B205,0)</f>
        <v>0</v>
      </c>
      <c r="K205">
        <f ca="1">IF(AND($B205&gt;0,SUM(K$3:K204)=0,SUM($H205:J205)=0),$B205,0)</f>
        <v>0</v>
      </c>
      <c r="L205">
        <f ca="1">IF(AND($B205&gt;0,SUM(L$3:L204)=0,SUM($H205:K205)=0),$B205,0)</f>
        <v>0</v>
      </c>
      <c r="M205">
        <f ca="1">IF(AND($B205&gt;0,SUM(M$3:M204)=0,SUM($H205:L205)=0),$B205,0)</f>
        <v>0</v>
      </c>
      <c r="N205">
        <f ca="1">IF(AND($B205&gt;0,SUM(N$3:N204)=0,SUM($H205:M205)=0),$B205,0)</f>
        <v>0</v>
      </c>
      <c r="O205">
        <f ca="1">IF(AND($B205&gt;0,SUM(O$3:O204)=0,SUM($H205:N205)=0),$B205,0)</f>
        <v>0</v>
      </c>
      <c r="P205">
        <f ca="1">IF(AND($B205&gt;0,SUM(P$3:P204)=0,SUM($H205:O205)=0),$B205,0)</f>
        <v>0</v>
      </c>
      <c r="Q205">
        <f ca="1">IF(AND($B205&gt;0,SUM(Q$3:Q204)=0,SUM($H205:P205)=0),$B205,0)</f>
        <v>0</v>
      </c>
      <c r="R205">
        <f ca="1">IF(AND($B205&gt;0,SUM(R$3:R204)=0,SUM($H205:Q205)=0),$B205,0)</f>
        <v>0</v>
      </c>
      <c r="S205">
        <f ca="1">IF(AND($B205&gt;0,SUM(S$3:S204)=0,SUM($H205:R205)=0),$B205,0)</f>
        <v>0</v>
      </c>
      <c r="T205">
        <f ca="1">IF(AND($B205&gt;0,SUM(T$3:T204)=0,SUM($H205:S205)=0),$B205,0)</f>
        <v>0</v>
      </c>
      <c r="U205">
        <f ca="1">IF(AND($B205&gt;0,SUM(U$3:U204)=0,SUM($H205:T205)=0),$B205,0)</f>
        <v>0</v>
      </c>
      <c r="V205">
        <f ca="1">IF(AND($B205&gt;0,SUM(V$3:V204)=0,SUM($H205:U205)=0),$B205,0)</f>
        <v>0</v>
      </c>
      <c r="W205">
        <f ca="1">IF(AND($B205&gt;0,SUM(W$3:W204)=0,SUM($H205:V205)=0),$B205,0)</f>
        <v>0</v>
      </c>
      <c r="X205">
        <f ca="1">IF(AND($B205&gt;0,SUM(X$3:X204)=0,SUM($H205:W205)=0),$B205,0)</f>
        <v>0</v>
      </c>
      <c r="Y205">
        <f ca="1">IF(AND($B205&gt;0,SUM(Y$3:Y204)=0,SUM($H205:X205)=0),$B205,0)</f>
        <v>0</v>
      </c>
      <c r="Z205">
        <f ca="1">IF(AND($B205&gt;0,SUM(Z$3:Z204)=0,SUM($H205:Y205)=0),$B205,0)</f>
        <v>0</v>
      </c>
      <c r="AA205">
        <f ca="1">IF(AND($B205&gt;0,SUM(AA$3:AA204)=0,SUM($H205:Z205)=0),$B205,0)</f>
        <v>0</v>
      </c>
      <c r="AB205">
        <f ca="1">IF(AND($B205&gt;0,SUM(AB$3:AB204)=0,SUM($H205:AA205)=0),$B205,0)</f>
        <v>0</v>
      </c>
      <c r="AC205">
        <f ca="1">IF(AND($B205&gt;0,SUM(AC$3:AC204)=0,SUM($H205:AB205)=0),$B205,0)</f>
        <v>0</v>
      </c>
      <c r="AD205">
        <f ca="1">IF(AND($B205&gt;0,SUM(AD$3:AD204)=0,SUM($H205:AC205)=0),$B205,0)</f>
        <v>0</v>
      </c>
      <c r="AE205">
        <f ca="1">IF(AND($B205&gt;0,SUM(AE$3:AE204)=0,SUM($H205:AD205)=0),$B205,0)</f>
        <v>0</v>
      </c>
      <c r="AF205">
        <f ca="1">IF(AND($B205&gt;0,SUM(AF$3:AF204)=0,SUM($H205:AE205)=0),$B205,0)</f>
        <v>0</v>
      </c>
      <c r="AG205">
        <f ca="1">IF(AND($B205&gt;0,SUM(AG$3:AG204)=0,SUM($H205:AF205)=0),$B205,0)</f>
        <v>0</v>
      </c>
      <c r="AH205">
        <f ca="1">IF(AND($B205&gt;0,SUM(AH$3:AH204)=0,SUM($H205:AG205)=0),$B205,0)</f>
        <v>0</v>
      </c>
      <c r="AI205">
        <f ca="1">IF(AND($B205&gt;0,SUM(AI$3:AI204)=0,SUM($H205:AH205)=0),$B205,0)</f>
        <v>0</v>
      </c>
      <c r="AJ205">
        <f ca="1">IF(AND($B205&gt;0,SUM(AJ$3:AJ204)=0,SUM($H205:AI205)=0),$B205,0)</f>
        <v>0</v>
      </c>
      <c r="AK205">
        <f ca="1">IF(AND($B205&gt;0,SUM(AK$3:AK204)=0,SUM($H205:AJ205)=0),$B205,0)</f>
        <v>0</v>
      </c>
      <c r="AL205">
        <f ca="1">IF(AND($B205&gt;0,SUM(AL$3:AL204)=0,SUM($H205:AK205)=0),$B205,0)</f>
        <v>0</v>
      </c>
      <c r="AM205">
        <f ca="1">IF(AND($B205&gt;0,SUM(AM$3:AM204)=0,SUM($H205:AL205)=0),$B205,0)</f>
        <v>0</v>
      </c>
      <c r="AN205">
        <f ca="1">IF(AND($B205&gt;0,SUM(AN$3:AN204)=0,SUM($H205:AM205)=0),$B205,0)</f>
        <v>0</v>
      </c>
      <c r="AO205">
        <f ca="1">IF(AND($B205&gt;0,SUM(AO$3:AO204)=0,SUM($H205:AN205)=0),$B205,0)</f>
        <v>0</v>
      </c>
      <c r="AP205">
        <f ca="1">IF(AND($B205&gt;0,SUM(AP$3:AP204)=0,SUM($H205:AO205)=0),$B205,0)</f>
        <v>0</v>
      </c>
      <c r="AQ205">
        <f ca="1">IF(AND($B205&gt;0,SUM(AQ$3:AQ204)=0,SUM($H205:AP205)=0),$B205,0)</f>
        <v>0</v>
      </c>
      <c r="AR205">
        <f ca="1">IF(AND($B205&gt;0,SUM(AR$3:AR204)=0,SUM($H205:AQ205)=0),$B205,0)</f>
        <v>0</v>
      </c>
      <c r="AS205">
        <f ca="1">IF(AND($B205&gt;0,SUM(AS$3:AS204)=0,SUM($H205:AR205)=0),$B205,0)</f>
        <v>0</v>
      </c>
      <c r="AT205">
        <f ca="1">IF(AND($B205&gt;0,SUM(AT$3:AT204)=0,SUM($H205:AS205)=0),$B205,0)</f>
        <v>0</v>
      </c>
      <c r="AU205">
        <f ca="1">IF(AND($B205&gt;0,SUM(AU$3:AU204)=0,SUM($H205:AT205)=0),$B205,0)</f>
        <v>0</v>
      </c>
      <c r="AV205">
        <f ca="1">IF(AND($B205&gt;0,SUM(AV$3:AV204)=0,SUM($H205:AU205)=0),$B205,0)</f>
        <v>0</v>
      </c>
      <c r="AW205">
        <f ca="1">IF(AND($B205&gt;0,SUM(AW$3:AW204)=0,SUM($H205:AV205)=0),$B205,0)</f>
        <v>0</v>
      </c>
      <c r="AX205">
        <f ca="1">IF(AND($B205&gt;0,SUM(AX$3:AX204)=0,SUM($H205:AW205)=0),$B205,0)</f>
        <v>0</v>
      </c>
      <c r="AY205">
        <f ca="1">IF(AND($B205&gt;0,SUM(AY$3:AY204)=0,SUM($H205:AX205)=0),$B205,0)</f>
        <v>0</v>
      </c>
      <c r="AZ205">
        <f ca="1">IF(AND($B205&gt;0,SUM(AZ$3:AZ204)=0,SUM($H205:AY205)=0),$B205,0)</f>
        <v>0</v>
      </c>
      <c r="BA205">
        <f ca="1">IF(AND($B205&gt;0,SUM(BA$3:BA204)=0,SUM($H205:AZ205)=0),$B205,0)</f>
        <v>0</v>
      </c>
      <c r="BB205">
        <f ca="1">IF(AND($B205&gt;0,SUM(BB$3:BB204)=0,SUM($H205:BA205)=0),$B205,0)</f>
        <v>0</v>
      </c>
      <c r="BC205">
        <f ca="1">IF(AND($B205&gt;0,SUM(BC$3:BC204)=0,SUM($H205:BB205)=0),$B205,0)</f>
        <v>0</v>
      </c>
      <c r="BD205">
        <f ca="1">IF(AND($B205&gt;0,SUM(BD$3:BD204)=0,SUM($H205:BC205)=0),$B205,0)</f>
        <v>0</v>
      </c>
      <c r="BE205">
        <f ca="1">IF(AND($B205&gt;0,SUM(BE$3:BE204)=0,SUM($H205:BD205)=0),$B205,0)</f>
        <v>0</v>
      </c>
      <c r="BF205">
        <f ca="1">IF(AND($B205&gt;0,SUM(BF$3:BF204)=0,SUM($H205:BE205)=0),$B205,0)</f>
        <v>0</v>
      </c>
      <c r="BG205">
        <f ca="1">IF(AND($B205&gt;0,SUM(BG$3:BG204)=0,SUM($H205:BF205)=0),$B205,0)</f>
        <v>0</v>
      </c>
      <c r="BH205">
        <f ca="1">IF(AND($B205&gt;0,SUM(BH$3:BH204)=0,SUM($H205:BG205)=0),$B205,0)</f>
        <v>0</v>
      </c>
      <c r="BI205">
        <f ca="1">IF(AND($B205&gt;0,SUM(BI$3:BI204)=0,SUM($H205:BH205)=0),$B205,0)</f>
        <v>0</v>
      </c>
      <c r="BJ205">
        <f ca="1">IF(AND($B205&gt;0,SUM(BJ$3:BJ204)=0,SUM($H205:BI205)=0),$B205,0)</f>
        <v>0</v>
      </c>
      <c r="BK205">
        <f ca="1">IF(AND($B205&gt;0,SUM(BK$3:BK204)=0,SUM($H205:BJ205)=0),$B205,0)</f>
        <v>0</v>
      </c>
      <c r="BL205">
        <f ca="1">IF(AND($B205&gt;0,SUM(BL$3:BL204)=0,SUM($H205:BK205)=0),$B205,0)</f>
        <v>0</v>
      </c>
      <c r="BM205">
        <f ca="1">IF(AND($B205&gt;0,SUM(BM$3:BM204)=0,SUM($H205:BL205)=0),$B205,0)</f>
        <v>0</v>
      </c>
      <c r="BN205">
        <f ca="1">IF(AND($B205&gt;0,SUM(BN$3:BN204)=0,SUM($H205:BM205)=0),$B205,0)</f>
        <v>0</v>
      </c>
      <c r="BO205">
        <f ca="1">IF(AND($B205&gt;0,SUM(BO$3:BO204)=0,SUM($H205:BN205)=0),$B205,0)</f>
        <v>0</v>
      </c>
      <c r="BP205">
        <f ca="1">IF(AND($B205&gt;0,SUM(BP$3:BP204)=0,SUM($H205:BO205)=0),$B205,0)</f>
        <v>0</v>
      </c>
      <c r="BQ205">
        <f ca="1">IF(AND($B205&gt;0,SUM(BQ$3:BQ204)=0,SUM($H205:BP205)=0),$B205,0)</f>
        <v>0</v>
      </c>
      <c r="BR205">
        <f ca="1">IF(AND($B205&gt;0,SUM(BR$3:BR204)=0,SUM($H205:BQ205)=0),$B205,0)</f>
        <v>0</v>
      </c>
      <c r="BS205">
        <f ca="1">IF(AND($B205&gt;0,SUM(BS$3:BS204)=0,SUM($H205:BR205)=0),$B205,0)</f>
        <v>0</v>
      </c>
      <c r="BT205">
        <f ca="1">IF(AND($B205&gt;0,SUM(BT$3:BT204)=0,SUM($H205:BS205)=0),$B205,0)</f>
        <v>0</v>
      </c>
      <c r="BU205">
        <f ca="1">IF(AND($B205&gt;0,SUM(BU$3:BU204)=0,SUM($H205:BT205)=0),$B205,0)</f>
        <v>0</v>
      </c>
      <c r="BV205">
        <f ca="1">IF(AND($B205&gt;0,SUM(BV$3:BV204)=0,SUM($H205:BU205)=0),$B205,0)</f>
        <v>0</v>
      </c>
      <c r="BW205">
        <f ca="1">IF(AND($B205&gt;0,SUM(BW$3:BW204)=0,SUM($H205:BV205)=0),$B205,0)</f>
        <v>0</v>
      </c>
      <c r="BX205">
        <f ca="1">IF(AND($B205&gt;0,SUM(BX$3:BX204)=0,SUM($H205:BW205)=0),$B205,0)</f>
        <v>0</v>
      </c>
      <c r="BY205">
        <f ca="1">IF(AND($B205&gt;0,SUM(BY$3:BY204)=0,SUM($H205:BX205)=0),$B205,0)</f>
        <v>0</v>
      </c>
      <c r="BZ205">
        <f ca="1">IF(AND($B205&gt;0,SUM(BZ$3:BZ204)=0,SUM($H205:BY205)=0),$B205,0)</f>
        <v>0</v>
      </c>
      <c r="CA205">
        <f ca="1">IF(AND($B205&gt;0,SUM(CA$3:CA204)=0,SUM($H205:BZ205)=0),$B205,0)</f>
        <v>0</v>
      </c>
      <c r="CB205">
        <f ca="1">IF(AND($B205&gt;0,SUM(CB$3:CB204)=0,SUM($H205:CA205)=0),$B205,0)</f>
        <v>0</v>
      </c>
      <c r="CC205">
        <f ca="1">IF(AND($B205&gt;0,SUM(CC$3:CC204)=0,SUM($H205:CB205)=0),$B205,0)</f>
        <v>0</v>
      </c>
      <c r="CD205">
        <f ca="1">IF(AND($B205&gt;0,SUM(CD$3:CD204)=0,SUM($H205:CC205)=0),$B205,0)</f>
        <v>0</v>
      </c>
      <c r="CE205">
        <f ca="1">IF(AND($B205&gt;0,SUM(CE$3:CE204)=0,SUM($H205:CD205)=0),$B205,0)</f>
        <v>0</v>
      </c>
      <c r="CF205">
        <f ca="1">IF(AND($B205&gt;0,SUM(CF$3:CF204)=0,SUM($H205:CE205)=0),$B205,0)</f>
        <v>0</v>
      </c>
      <c r="CG205">
        <f ca="1">IF(AND($B205&gt;0,SUM(CG$3:CG204)=0,SUM($H205:CF205)=0),$B205,0)</f>
        <v>0</v>
      </c>
      <c r="CH205">
        <f ca="1">IF(AND($B205&gt;0,SUM(CH$3:CH204)=0,SUM($H205:CG205)=0),$B205,0)</f>
        <v>0</v>
      </c>
      <c r="CI205">
        <f ca="1">IF(AND($B205&gt;0,SUM(CI$3:CI204)=0,SUM($H205:CH205)=0),$B205,0)</f>
        <v>0</v>
      </c>
      <c r="CJ205">
        <f ca="1">IF(AND($B205&gt;0,SUM(CJ$3:CJ204)=0,SUM($H205:CI205)=0),$B205,0)</f>
        <v>0</v>
      </c>
      <c r="CK205">
        <f ca="1">IF(AND($B205&gt;0,SUM(CK$3:CK204)=0,SUM($H205:CJ205)=0),$B205,0)</f>
        <v>0</v>
      </c>
      <c r="CL205">
        <f ca="1">IF(AND($B205&gt;0,SUM(CL$3:CL204)=0,SUM($H205:CK205)=0),$B205,0)</f>
        <v>0</v>
      </c>
      <c r="CM205">
        <f ca="1">IF(AND($B205&gt;0,SUM(CM$3:CM204)=0,SUM($H205:CL205)=0),$B205,0)</f>
        <v>0</v>
      </c>
      <c r="CN205">
        <f ca="1">IF(AND($B205&gt;0,SUM(CN$3:CN204)=0,SUM($H205:CM205)=0),$B205,0)</f>
        <v>0</v>
      </c>
      <c r="CO205">
        <f ca="1">IF(AND($B205&gt;0,SUM(CO$3:CO204)=0,SUM($H205:CN205)=0),$B205,0)</f>
        <v>0</v>
      </c>
      <c r="CP205">
        <f ca="1">IF(AND($B205&gt;0,SUM(CP$3:CP204)=0,SUM($H205:CO205)=0),$B205,0)</f>
        <v>0</v>
      </c>
      <c r="CQ205">
        <f ca="1">IF(AND($B205&gt;0,SUM(CQ$3:CQ204)=0,SUM($H205:CP205)=0),$B205,0)</f>
        <v>0</v>
      </c>
      <c r="CR205">
        <f ca="1">IF(AND($B205&gt;0,SUM(CR$3:CR204)=0,SUM($H205:CQ205)=0),$B205,0)</f>
        <v>0</v>
      </c>
      <c r="CS205">
        <f ca="1">IF(AND($B205&gt;0,SUM(CS$3:CS204)=0,SUM($H205:CR205)=0),$B205,0)</f>
        <v>0</v>
      </c>
      <c r="CT205">
        <f ca="1">IF(AND($B205&gt;0,SUM(CT$3:CT204)=0,SUM($H205:CS205)=0),$B205,0)</f>
        <v>0</v>
      </c>
      <c r="CU205">
        <f ca="1">IF(AND($B205&gt;0,SUM(CU$3:CU204)=0,SUM($H205:CT205)=0),$B205,0)</f>
        <v>0</v>
      </c>
      <c r="CV205">
        <f ca="1">IF(AND($B205&gt;0,SUM(CV$3:CV204)=0,SUM($H205:CU205)=0),$B205,0)</f>
        <v>0</v>
      </c>
      <c r="CW205">
        <f ca="1">IF(AND($B205&gt;0,SUM(CW$3:CW204)=0,SUM($H205:CV205)=0),$B205,0)</f>
        <v>0</v>
      </c>
      <c r="CX205">
        <f ca="1">IF(AND($B205&gt;0,SUM(CX$3:CX204)=0,SUM($H205:CW205)=0),$B205,0)</f>
        <v>0</v>
      </c>
      <c r="CY205">
        <f ca="1">IF(AND($B205&gt;0,SUM(CY$3:CY204)=0,SUM($H205:CX205)=0),$B205,0)</f>
        <v>0</v>
      </c>
      <c r="CZ205">
        <f ca="1">IF(AND($B205&gt;0,SUM(CZ$3:CZ204)=0,SUM($H205:CY205)=0),$B205,0)</f>
        <v>0</v>
      </c>
      <c r="DA205">
        <f ca="1">IF(AND($B205&gt;0,SUM(DA$3:DA204)=0,SUM($H205:CZ205)=0),$B205,0)</f>
        <v>0</v>
      </c>
      <c r="DB205">
        <f ca="1">IF(AND($B205&gt;0,SUM(DB$3:DB204)=0,SUM($H205:DA205)=0),$B205,0)</f>
        <v>0</v>
      </c>
      <c r="DC205">
        <f ca="1">IF(AND($B205&gt;0,SUM(DC$3:DC204)=0,SUM($H205:DB205)=0),$B205,0)</f>
        <v>0</v>
      </c>
      <c r="DD205">
        <f ca="1">IF(AND($B205&gt;0,SUM(DD$3:DD204)=0,SUM($H205:DC205)=0),$B205,0)</f>
        <v>0</v>
      </c>
      <c r="DE205">
        <f ca="1">IF(AND($B205&gt;0,SUM(DE$3:DE204)=0,SUM($H205:DD205)=0),$B205,0)</f>
        <v>0</v>
      </c>
      <c r="DF205">
        <f ca="1">IF(AND($B205&gt;0,SUM(DF$3:DF204)=0,SUM($H205:DE205)=0),$B205,0)</f>
        <v>0</v>
      </c>
      <c r="DG205">
        <f ca="1">IF(AND($B205&gt;0,SUM(DG$3:DG204)=0,SUM($H205:DF205)=0),$B205,0)</f>
        <v>0</v>
      </c>
      <c r="DH205">
        <f ca="1">IF(AND($B205&gt;0,SUM(DH$3:DH204)=0,SUM($H205:DG205)=0),$B205,0)</f>
        <v>0</v>
      </c>
      <c r="DI205">
        <f ca="1">IF(AND($B205&gt;0,SUM(DI$3:DI204)=0,SUM($H205:DH205)=0),$B205,0)</f>
        <v>0</v>
      </c>
      <c r="DJ205">
        <f ca="1">IF(AND($B205&gt;0,SUM(DJ$3:DJ204)=0,SUM($H205:DI205)=0),$B205,0)</f>
        <v>0</v>
      </c>
      <c r="DK205">
        <f ca="1">IF(AND($B205&gt;0,SUM(DK$3:DK204)=0,SUM($H205:DJ205)=0),$B205,0)</f>
        <v>0</v>
      </c>
      <c r="DL205">
        <f ca="1">IF(AND($B205&gt;0,SUM(DL$3:DL204)=0,SUM($H205:DK205)=0),$B205,0)</f>
        <v>0</v>
      </c>
      <c r="DM205">
        <f ca="1">IF(AND($B205&gt;0,SUM(DM$3:DM204)=0,SUM($H205:DL205)=0),$B205,0)</f>
        <v>0</v>
      </c>
      <c r="DN205">
        <f ca="1">IF(AND($B205&gt;0,SUM(DN$3:DN204)=0,SUM($H205:DM205)=0),$B205,0)</f>
        <v>0</v>
      </c>
      <c r="DO205">
        <f ca="1">IF(AND($B205&gt;0,SUM(DO$3:DO204)=0,SUM($H205:DN205)=0),$B205,0)</f>
        <v>0</v>
      </c>
      <c r="DP205">
        <f ca="1">IF(AND($B205&gt;0,SUM(DP$3:DP204)=0,SUM($H205:DO205)=0),$B205,0)</f>
        <v>0</v>
      </c>
      <c r="DQ205">
        <f ca="1">IF(AND($B205&gt;0,SUM(DQ$3:DQ204)=0,SUM($H205:DP205)=0),$B205,0)</f>
        <v>0</v>
      </c>
      <c r="DR205">
        <f ca="1">IF(AND($B205&gt;0,SUM(DR$3:DR204)=0,SUM($H205:DQ205)=0),$B205,0)</f>
        <v>0</v>
      </c>
      <c r="DS205">
        <f ca="1">IF(AND($B205&gt;0,SUM(DS$3:DS204)=0,SUM($H205:DR205)=0),$B205,0)</f>
        <v>0</v>
      </c>
      <c r="DT205">
        <f ca="1">IF(AND($B205&gt;0,SUM(DT$3:DT204)=0,SUM($H205:DS205)=0),$B205,0)</f>
        <v>0</v>
      </c>
      <c r="DU205">
        <f ca="1">IF(AND($B205&gt;0,SUM(DU$3:DU204)=0,SUM($H205:DT205)=0),$B205,0)</f>
        <v>0</v>
      </c>
      <c r="DV205">
        <f ca="1">IF(AND($B205&gt;0,SUM(DV$3:DV204)=0,SUM($H205:DU205)=0),$B205,0)</f>
        <v>0</v>
      </c>
      <c r="DW205">
        <f ca="1">IF(AND($B205&gt;0,SUM(DW$3:DW204)=0,SUM($H205:DV205)=0),$B205,0)</f>
        <v>0</v>
      </c>
      <c r="DX205">
        <f ca="1">IF(AND($B205&gt;0,SUM(DX$3:DX204)=0,SUM($H205:DW205)=0),$B205,0)</f>
        <v>0</v>
      </c>
      <c r="DY205">
        <f ca="1">IF(AND($B205&gt;0,SUM(DY$3:DY204)=0,SUM($H205:DX205)=0),$B205,0)</f>
        <v>0</v>
      </c>
      <c r="DZ205">
        <f ca="1">IF(AND($B205&gt;0,SUM(DZ$3:DZ204)=0,SUM($H205:DY205)=0),$B205,0)</f>
        <v>0</v>
      </c>
      <c r="EA205">
        <f ca="1">IF(AND($B205&gt;0,SUM(EA$3:EA204)=0,SUM($H205:DZ205)=0),$B205,0)</f>
        <v>0</v>
      </c>
      <c r="EB205">
        <f ca="1">IF(AND($B205&gt;0,SUM(EB$3:EB204)=0,SUM($H205:EA205)=0),$B205,0)</f>
        <v>0</v>
      </c>
      <c r="EC205">
        <f ca="1">IF(AND($B205&gt;0,SUM(EC$3:EC204)=0,SUM($H205:EB205)=0),$B205,0)</f>
        <v>0</v>
      </c>
      <c r="ED205">
        <f ca="1">IF(AND($B205&gt;0,SUM(ED$3:ED204)=0,SUM($H205:EC205)=0),$B205,0)</f>
        <v>0</v>
      </c>
      <c r="EE205">
        <f ca="1">IF(AND($B205&gt;0,SUM(EE$3:EE204)=0,SUM($H205:ED205)=0),$B205,0)</f>
        <v>0</v>
      </c>
      <c r="EF205">
        <f ca="1">IF(AND($B205&gt;0,SUM(EF$3:EF204)=0,SUM($H205:EE205)=0),$B205,0)</f>
        <v>0</v>
      </c>
      <c r="EG205">
        <f ca="1">IF(AND($B205&gt;0,SUM(EG$3:EG204)=0,SUM($H205:EF205)=0),$B205,0)</f>
        <v>0</v>
      </c>
      <c r="EH205">
        <f ca="1">IF(AND($B205&gt;0,SUM(EH$3:EH204)=0,SUM($H205:EG205)=0),$B205,0)</f>
        <v>0</v>
      </c>
      <c r="EI205">
        <f ca="1">IF(AND($B205&gt;0,SUM(EI$3:EI204)=0,SUM($H205:EH205)=0),$B205,0)</f>
        <v>0</v>
      </c>
      <c r="EJ205">
        <f ca="1">IF(AND($B205&gt;0,SUM(EJ$3:EJ204)=0,SUM($H205:EI205)=0),$B205,0)</f>
        <v>0</v>
      </c>
      <c r="EK205">
        <f ca="1">IF(AND($B205&gt;0,SUM(EK$3:EK204)=0,SUM($H205:EJ205)=0),$B205,0)</f>
        <v>0</v>
      </c>
      <c r="EL205">
        <f ca="1">IF(AND($B205&gt;0,SUM(EL$3:EL204)=0,SUM($H205:EK205)=0),$B205,0)</f>
        <v>0</v>
      </c>
      <c r="EM205">
        <f ca="1">IF(AND($B205&gt;0,SUM(EM$3:EM204)=0,SUM($H205:EL205)=0),$B205,0)</f>
        <v>0</v>
      </c>
      <c r="EN205">
        <f ca="1">IF(AND($B205&gt;0,SUM(EN$3:EN204)=0,SUM($H205:EM205)=0),$B205,0)</f>
        <v>0</v>
      </c>
      <c r="EO205">
        <f ca="1">IF(AND($B205&gt;0,SUM(EO$3:EO204)=0,SUM($H205:EN205)=0),$B205,0)</f>
        <v>0</v>
      </c>
      <c r="EP205">
        <f ca="1">IF(AND($B205&gt;0,SUM(EP$3:EP204)=0,SUM($H205:EO205)=0),$B205,0)</f>
        <v>0</v>
      </c>
      <c r="EQ205">
        <f ca="1">IF(AND($B205&gt;0,SUM(EQ$3:EQ204)=0,SUM($H205:EP205)=0),$B205,0)</f>
        <v>0</v>
      </c>
      <c r="ER205">
        <f ca="1">IF(AND($B205&gt;0,SUM(ER$3:ER204)=0,SUM($H205:EQ205)=0),$B205,0)</f>
        <v>0</v>
      </c>
      <c r="ES205">
        <f ca="1">IF(AND($B205&gt;0,SUM(ES$3:ES204)=0,SUM($H205:ER205)=0),$B205,0)</f>
        <v>0</v>
      </c>
      <c r="ET205">
        <f ca="1">IF(AND($B205&gt;0,SUM(ET$3:ET204)=0,SUM($H205:ES205)=0),$B205,0)</f>
        <v>0</v>
      </c>
      <c r="EU205">
        <f ca="1">IF(AND($B205&gt;0,SUM(EU$3:EU204)=0,SUM($H205:ET205)=0),$B205,0)</f>
        <v>0</v>
      </c>
      <c r="EV205">
        <f ca="1">IF(AND($B205&gt;0,SUM(EV$3:EV204)=0,SUM($H205:EU205)=0),$B205,0)</f>
        <v>0</v>
      </c>
      <c r="EW205">
        <f ca="1">IF(AND($B205&gt;0,SUM(EW$3:EW204)=0,SUM($H205:EV205)=0),$B205,0)</f>
        <v>0</v>
      </c>
      <c r="EX205">
        <f ca="1">IF(AND($B205&gt;0,SUM(EX$3:EX204)=0,SUM($H205:EW205)=0),$B205,0)</f>
        <v>0</v>
      </c>
      <c r="EY205">
        <f ca="1">IF(AND($B205&gt;0,SUM(EY$3:EY204)=0,SUM($H205:EX205)=0),$B205,0)</f>
        <v>0</v>
      </c>
      <c r="EZ205">
        <f ca="1">IF(AND($B205&gt;0,SUM(EZ$3:EZ204)=0,SUM($H205:EY205)=0),$B205,0)</f>
        <v>0</v>
      </c>
      <c r="FA205">
        <f ca="1">IF(AND($B205&gt;0,SUM(FA$3:FA204)=0,SUM($H205:EZ205)=0),$B205,0)</f>
        <v>0</v>
      </c>
      <c r="FB205">
        <f ca="1">IF(AND($B205&gt;0,SUM(FB$3:FB204)=0,SUM($H205:FA205)=0),$B205,0)</f>
        <v>0</v>
      </c>
      <c r="FC205">
        <f ca="1">IF(AND($B205&gt;0,SUM(FC$3:FC204)=0,SUM($H205:FB205)=0),$B205,0)</f>
        <v>0</v>
      </c>
      <c r="FD205">
        <f ca="1">IF(AND($B205&gt;0,SUM(FD$3:FD204)=0,SUM($H205:FC205)=0),$B205,0)</f>
        <v>0</v>
      </c>
      <c r="FE205">
        <f ca="1">IF(AND($B205&gt;0,SUM(FE$3:FE204)=0,SUM($H205:FD205)=0),$B205,0)</f>
        <v>0</v>
      </c>
      <c r="FF205">
        <f ca="1">IF(AND($B205&gt;0,SUM(FF$3:FF204)=0,SUM($H205:FE205)=0),$B205,0)</f>
        <v>0</v>
      </c>
      <c r="FG205">
        <f ca="1">IF(AND($B205&gt;0,SUM(FG$3:FG204)=0,SUM($H205:FF205)=0),$B205,0)</f>
        <v>0</v>
      </c>
      <c r="FH205">
        <f ca="1">IF(AND($B205&gt;0,SUM(FH$3:FH204)=0,SUM($H205:FG205)=0),$B205,0)</f>
        <v>0</v>
      </c>
      <c r="FI205">
        <f ca="1">IF(AND($B205&gt;0,SUM(FI$3:FI204)=0,SUM($H205:FH205)=0),$B205,0)</f>
        <v>0</v>
      </c>
      <c r="FJ205">
        <f ca="1">IF(AND($B205&gt;0,SUM(FJ$3:FJ204)=0,SUM($H205:FI205)=0),$B205,0)</f>
        <v>0</v>
      </c>
      <c r="FK205">
        <f ca="1">IF(AND($B205&gt;0,SUM(FK$3:FK204)=0,SUM($H205:FJ205)=0),$B205,0)</f>
        <v>0</v>
      </c>
      <c r="FL205">
        <f ca="1">IF(AND($B205&gt;0,SUM(FL$3:FL204)=0,SUM($H205:FK205)=0),$B205,0)</f>
        <v>0</v>
      </c>
      <c r="FM205">
        <f ca="1">IF(AND($B205&gt;0,SUM(FM$3:FM204)=0,SUM($H205:FL205)=0),$B205,0)</f>
        <v>0</v>
      </c>
      <c r="FN205">
        <f ca="1">IF(AND($B205&gt;0,SUM(FN$3:FN204)=0,SUM($H205:FM205)=0),$B205,0)</f>
        <v>0</v>
      </c>
      <c r="FS205" s="67" t="str">
        <f ca="1">ValintaohjelmaCentral!$C81</f>
        <v>0</v>
      </c>
      <c r="FT205" s="352"/>
      <c r="FU205" s="353"/>
      <c r="FV205" s="374" t="str">
        <f ca="1">ValintaohjelmaCentral!$G81</f>
        <v>-</v>
      </c>
      <c r="FY205" s="67" t="str">
        <f ca="1">ValintaohjelmaCentral!$C81</f>
        <v>0</v>
      </c>
      <c r="FZ205" s="352"/>
      <c r="GA205" s="353"/>
      <c r="GB205" s="374" t="str">
        <f ca="1">ValintaohjelmaCentral!$G81</f>
        <v>-</v>
      </c>
      <c r="GE205" s="67" t="str">
        <f ca="1">ValintaohjelmaCentral!$C81</f>
        <v>0</v>
      </c>
      <c r="GF205" s="352"/>
      <c r="GG205" s="353"/>
      <c r="GH205" s="374" t="str">
        <f ca="1">ValintaohjelmaCentral!$G81</f>
        <v>-</v>
      </c>
    </row>
    <row r="206" spans="1:190" ht="15.75" hidden="1" thickBot="1" x14ac:dyDescent="0.3">
      <c r="A206">
        <v>206</v>
      </c>
      <c r="C206" s="240" t="str">
        <f t="shared" ref="C206:F264" ca="1" si="30">OFFSET(FS206,0,$A$1,1,1)</f>
        <v>0</v>
      </c>
      <c r="D206" s="240">
        <f t="shared" ca="1" si="30"/>
        <v>0</v>
      </c>
      <c r="E206" s="240">
        <f t="shared" ca="1" si="30"/>
        <v>0</v>
      </c>
      <c r="F206" s="240" t="str">
        <f t="shared" ca="1" si="30"/>
        <v>-</v>
      </c>
      <c r="G206" s="47" t="e">
        <f>INDEX($I$2:$FN$2,ROWS(G$2:G206))</f>
        <v>#REF!</v>
      </c>
      <c r="H206">
        <v>0</v>
      </c>
      <c r="I206">
        <f ca="1">IF(AND($B206&gt;0,SUM(I$3:I205)=0,SUM($H206:H206)=0),$B206,0)</f>
        <v>0</v>
      </c>
      <c r="J206">
        <f ca="1">IF(AND($B206&gt;0,SUM(J$3:J205)=0,SUM($H206:I206)=0),$B206,0)</f>
        <v>0</v>
      </c>
      <c r="K206">
        <f ca="1">IF(AND($B206&gt;0,SUM(K$3:K205)=0,SUM($H206:J206)=0),$B206,0)</f>
        <v>0</v>
      </c>
      <c r="L206">
        <f ca="1">IF(AND($B206&gt;0,SUM(L$3:L205)=0,SUM($H206:K206)=0),$B206,0)</f>
        <v>0</v>
      </c>
      <c r="M206">
        <f ca="1">IF(AND($B206&gt;0,SUM(M$3:M205)=0,SUM($H206:L206)=0),$B206,0)</f>
        <v>0</v>
      </c>
      <c r="N206">
        <f ca="1">IF(AND($B206&gt;0,SUM(N$3:N205)=0,SUM($H206:M206)=0),$B206,0)</f>
        <v>0</v>
      </c>
      <c r="O206">
        <f ca="1">IF(AND($B206&gt;0,SUM(O$3:O205)=0,SUM($H206:N206)=0),$B206,0)</f>
        <v>0</v>
      </c>
      <c r="P206">
        <f ca="1">IF(AND($B206&gt;0,SUM(P$3:P205)=0,SUM($H206:O206)=0),$B206,0)</f>
        <v>0</v>
      </c>
      <c r="Q206">
        <f ca="1">IF(AND($B206&gt;0,SUM(Q$3:Q205)=0,SUM($H206:P206)=0),$B206,0)</f>
        <v>0</v>
      </c>
      <c r="R206">
        <f ca="1">IF(AND($B206&gt;0,SUM(R$3:R205)=0,SUM($H206:Q206)=0),$B206,0)</f>
        <v>0</v>
      </c>
      <c r="S206">
        <f ca="1">IF(AND($B206&gt;0,SUM(S$3:S205)=0,SUM($H206:R206)=0),$B206,0)</f>
        <v>0</v>
      </c>
      <c r="T206">
        <f ca="1">IF(AND($B206&gt;0,SUM(T$3:T205)=0,SUM($H206:S206)=0),$B206,0)</f>
        <v>0</v>
      </c>
      <c r="U206">
        <f ca="1">IF(AND($B206&gt;0,SUM(U$3:U205)=0,SUM($H206:T206)=0),$B206,0)</f>
        <v>0</v>
      </c>
      <c r="V206">
        <f ca="1">IF(AND($B206&gt;0,SUM(V$3:V205)=0,SUM($H206:U206)=0),$B206,0)</f>
        <v>0</v>
      </c>
      <c r="W206">
        <f ca="1">IF(AND($B206&gt;0,SUM(W$3:W205)=0,SUM($H206:V206)=0),$B206,0)</f>
        <v>0</v>
      </c>
      <c r="X206">
        <f ca="1">IF(AND($B206&gt;0,SUM(X$3:X205)=0,SUM($H206:W206)=0),$B206,0)</f>
        <v>0</v>
      </c>
      <c r="Y206">
        <f ca="1">IF(AND($B206&gt;0,SUM(Y$3:Y205)=0,SUM($H206:X206)=0),$B206,0)</f>
        <v>0</v>
      </c>
      <c r="Z206">
        <f ca="1">IF(AND($B206&gt;0,SUM(Z$3:Z205)=0,SUM($H206:Y206)=0),$B206,0)</f>
        <v>0</v>
      </c>
      <c r="AA206">
        <f ca="1">IF(AND($B206&gt;0,SUM(AA$3:AA205)=0,SUM($H206:Z206)=0),$B206,0)</f>
        <v>0</v>
      </c>
      <c r="AB206">
        <f ca="1">IF(AND($B206&gt;0,SUM(AB$3:AB205)=0,SUM($H206:AA206)=0),$B206,0)</f>
        <v>0</v>
      </c>
      <c r="AC206">
        <f ca="1">IF(AND($B206&gt;0,SUM(AC$3:AC205)=0,SUM($H206:AB206)=0),$B206,0)</f>
        <v>0</v>
      </c>
      <c r="AD206">
        <f ca="1">IF(AND($B206&gt;0,SUM(AD$3:AD205)=0,SUM($H206:AC206)=0),$B206,0)</f>
        <v>0</v>
      </c>
      <c r="AE206">
        <f ca="1">IF(AND($B206&gt;0,SUM(AE$3:AE205)=0,SUM($H206:AD206)=0),$B206,0)</f>
        <v>0</v>
      </c>
      <c r="AF206">
        <f ca="1">IF(AND($B206&gt;0,SUM(AF$3:AF205)=0,SUM($H206:AE206)=0),$B206,0)</f>
        <v>0</v>
      </c>
      <c r="AG206">
        <f ca="1">IF(AND($B206&gt;0,SUM(AG$3:AG205)=0,SUM($H206:AF206)=0),$B206,0)</f>
        <v>0</v>
      </c>
      <c r="AH206">
        <f ca="1">IF(AND($B206&gt;0,SUM(AH$3:AH205)=0,SUM($H206:AG206)=0),$B206,0)</f>
        <v>0</v>
      </c>
      <c r="AI206">
        <f ca="1">IF(AND($B206&gt;0,SUM(AI$3:AI205)=0,SUM($H206:AH206)=0),$B206,0)</f>
        <v>0</v>
      </c>
      <c r="AJ206">
        <f ca="1">IF(AND($B206&gt;0,SUM(AJ$3:AJ205)=0,SUM($H206:AI206)=0),$B206,0)</f>
        <v>0</v>
      </c>
      <c r="AK206">
        <f ca="1">IF(AND($B206&gt;0,SUM(AK$3:AK205)=0,SUM($H206:AJ206)=0),$B206,0)</f>
        <v>0</v>
      </c>
      <c r="AL206">
        <f ca="1">IF(AND($B206&gt;0,SUM(AL$3:AL205)=0,SUM($H206:AK206)=0),$B206,0)</f>
        <v>0</v>
      </c>
      <c r="AM206">
        <f ca="1">IF(AND($B206&gt;0,SUM(AM$3:AM205)=0,SUM($H206:AL206)=0),$B206,0)</f>
        <v>0</v>
      </c>
      <c r="AN206">
        <f ca="1">IF(AND($B206&gt;0,SUM(AN$3:AN205)=0,SUM($H206:AM206)=0),$B206,0)</f>
        <v>0</v>
      </c>
      <c r="AO206">
        <f ca="1">IF(AND($B206&gt;0,SUM(AO$3:AO205)=0,SUM($H206:AN206)=0),$B206,0)</f>
        <v>0</v>
      </c>
      <c r="AP206">
        <f ca="1">IF(AND($B206&gt;0,SUM(AP$3:AP205)=0,SUM($H206:AO206)=0),$B206,0)</f>
        <v>0</v>
      </c>
      <c r="AQ206">
        <f ca="1">IF(AND($B206&gt;0,SUM(AQ$3:AQ205)=0,SUM($H206:AP206)=0),$B206,0)</f>
        <v>0</v>
      </c>
      <c r="AR206">
        <f ca="1">IF(AND($B206&gt;0,SUM(AR$3:AR205)=0,SUM($H206:AQ206)=0),$B206,0)</f>
        <v>0</v>
      </c>
      <c r="AS206">
        <f ca="1">IF(AND($B206&gt;0,SUM(AS$3:AS205)=0,SUM($H206:AR206)=0),$B206,0)</f>
        <v>0</v>
      </c>
      <c r="AT206">
        <f ca="1">IF(AND($B206&gt;0,SUM(AT$3:AT205)=0,SUM($H206:AS206)=0),$B206,0)</f>
        <v>0</v>
      </c>
      <c r="AU206">
        <f ca="1">IF(AND($B206&gt;0,SUM(AU$3:AU205)=0,SUM($H206:AT206)=0),$B206,0)</f>
        <v>0</v>
      </c>
      <c r="AV206">
        <f ca="1">IF(AND($B206&gt;0,SUM(AV$3:AV205)=0,SUM($H206:AU206)=0),$B206,0)</f>
        <v>0</v>
      </c>
      <c r="AW206">
        <f ca="1">IF(AND($B206&gt;0,SUM(AW$3:AW205)=0,SUM($H206:AV206)=0),$B206,0)</f>
        <v>0</v>
      </c>
      <c r="AX206">
        <f ca="1">IF(AND($B206&gt;0,SUM(AX$3:AX205)=0,SUM($H206:AW206)=0),$B206,0)</f>
        <v>0</v>
      </c>
      <c r="AY206">
        <f ca="1">IF(AND($B206&gt;0,SUM(AY$3:AY205)=0,SUM($H206:AX206)=0),$B206,0)</f>
        <v>0</v>
      </c>
      <c r="AZ206">
        <f ca="1">IF(AND($B206&gt;0,SUM(AZ$3:AZ205)=0,SUM($H206:AY206)=0),$B206,0)</f>
        <v>0</v>
      </c>
      <c r="BA206">
        <f ca="1">IF(AND($B206&gt;0,SUM(BA$3:BA205)=0,SUM($H206:AZ206)=0),$B206,0)</f>
        <v>0</v>
      </c>
      <c r="BB206">
        <f ca="1">IF(AND($B206&gt;0,SUM(BB$3:BB205)=0,SUM($H206:BA206)=0),$B206,0)</f>
        <v>0</v>
      </c>
      <c r="BC206">
        <f ca="1">IF(AND($B206&gt;0,SUM(BC$3:BC205)=0,SUM($H206:BB206)=0),$B206,0)</f>
        <v>0</v>
      </c>
      <c r="BD206">
        <f ca="1">IF(AND($B206&gt;0,SUM(BD$3:BD205)=0,SUM($H206:BC206)=0),$B206,0)</f>
        <v>0</v>
      </c>
      <c r="BE206">
        <f ca="1">IF(AND($B206&gt;0,SUM(BE$3:BE205)=0,SUM($H206:BD206)=0),$B206,0)</f>
        <v>0</v>
      </c>
      <c r="BF206">
        <f ca="1">IF(AND($B206&gt;0,SUM(BF$3:BF205)=0,SUM($H206:BE206)=0),$B206,0)</f>
        <v>0</v>
      </c>
      <c r="BG206">
        <f ca="1">IF(AND($B206&gt;0,SUM(BG$3:BG205)=0,SUM($H206:BF206)=0),$B206,0)</f>
        <v>0</v>
      </c>
      <c r="BH206">
        <f ca="1">IF(AND($B206&gt;0,SUM(BH$3:BH205)=0,SUM($H206:BG206)=0),$B206,0)</f>
        <v>0</v>
      </c>
      <c r="BI206">
        <f ca="1">IF(AND($B206&gt;0,SUM(BI$3:BI205)=0,SUM($H206:BH206)=0),$B206,0)</f>
        <v>0</v>
      </c>
      <c r="BJ206">
        <f ca="1">IF(AND($B206&gt;0,SUM(BJ$3:BJ205)=0,SUM($H206:BI206)=0),$B206,0)</f>
        <v>0</v>
      </c>
      <c r="BK206">
        <f ca="1">IF(AND($B206&gt;0,SUM(BK$3:BK205)=0,SUM($H206:BJ206)=0),$B206,0)</f>
        <v>0</v>
      </c>
      <c r="BL206">
        <f ca="1">IF(AND($B206&gt;0,SUM(BL$3:BL205)=0,SUM($H206:BK206)=0),$B206,0)</f>
        <v>0</v>
      </c>
      <c r="BM206">
        <f ca="1">IF(AND($B206&gt;0,SUM(BM$3:BM205)=0,SUM($H206:BL206)=0),$B206,0)</f>
        <v>0</v>
      </c>
      <c r="BN206">
        <f ca="1">IF(AND($B206&gt;0,SUM(BN$3:BN205)=0,SUM($H206:BM206)=0),$B206,0)</f>
        <v>0</v>
      </c>
      <c r="BO206">
        <f ca="1">IF(AND($B206&gt;0,SUM(BO$3:BO205)=0,SUM($H206:BN206)=0),$B206,0)</f>
        <v>0</v>
      </c>
      <c r="BP206">
        <f ca="1">IF(AND($B206&gt;0,SUM(BP$3:BP205)=0,SUM($H206:BO206)=0),$B206,0)</f>
        <v>0</v>
      </c>
      <c r="BQ206">
        <f ca="1">IF(AND($B206&gt;0,SUM(BQ$3:BQ205)=0,SUM($H206:BP206)=0),$B206,0)</f>
        <v>0</v>
      </c>
      <c r="BR206">
        <f ca="1">IF(AND($B206&gt;0,SUM(BR$3:BR205)=0,SUM($H206:BQ206)=0),$B206,0)</f>
        <v>0</v>
      </c>
      <c r="BS206">
        <f ca="1">IF(AND($B206&gt;0,SUM(BS$3:BS205)=0,SUM($H206:BR206)=0),$B206,0)</f>
        <v>0</v>
      </c>
      <c r="BT206">
        <f ca="1">IF(AND($B206&gt;0,SUM(BT$3:BT205)=0,SUM($H206:BS206)=0),$B206,0)</f>
        <v>0</v>
      </c>
      <c r="BU206">
        <f ca="1">IF(AND($B206&gt;0,SUM(BU$3:BU205)=0,SUM($H206:BT206)=0),$B206,0)</f>
        <v>0</v>
      </c>
      <c r="BV206">
        <f ca="1">IF(AND($B206&gt;0,SUM(BV$3:BV205)=0,SUM($H206:BU206)=0),$B206,0)</f>
        <v>0</v>
      </c>
      <c r="BW206">
        <f ca="1">IF(AND($B206&gt;0,SUM(BW$3:BW205)=0,SUM($H206:BV206)=0),$B206,0)</f>
        <v>0</v>
      </c>
      <c r="BX206">
        <f ca="1">IF(AND($B206&gt;0,SUM(BX$3:BX205)=0,SUM($H206:BW206)=0),$B206,0)</f>
        <v>0</v>
      </c>
      <c r="BY206">
        <f ca="1">IF(AND($B206&gt;0,SUM(BY$3:BY205)=0,SUM($H206:BX206)=0),$B206,0)</f>
        <v>0</v>
      </c>
      <c r="BZ206">
        <f ca="1">IF(AND($B206&gt;0,SUM(BZ$3:BZ205)=0,SUM($H206:BY206)=0),$B206,0)</f>
        <v>0</v>
      </c>
      <c r="CA206">
        <f ca="1">IF(AND($B206&gt;0,SUM(CA$3:CA205)=0,SUM($H206:BZ206)=0),$B206,0)</f>
        <v>0</v>
      </c>
      <c r="CB206">
        <f ca="1">IF(AND($B206&gt;0,SUM(CB$3:CB205)=0,SUM($H206:CA206)=0),$B206,0)</f>
        <v>0</v>
      </c>
      <c r="CC206">
        <f ca="1">IF(AND($B206&gt;0,SUM(CC$3:CC205)=0,SUM($H206:CB206)=0),$B206,0)</f>
        <v>0</v>
      </c>
      <c r="CD206">
        <f ca="1">IF(AND($B206&gt;0,SUM(CD$3:CD205)=0,SUM($H206:CC206)=0),$B206,0)</f>
        <v>0</v>
      </c>
      <c r="CE206">
        <f ca="1">IF(AND($B206&gt;0,SUM(CE$3:CE205)=0,SUM($H206:CD206)=0),$B206,0)</f>
        <v>0</v>
      </c>
      <c r="CF206">
        <f ca="1">IF(AND($B206&gt;0,SUM(CF$3:CF205)=0,SUM($H206:CE206)=0),$B206,0)</f>
        <v>0</v>
      </c>
      <c r="CG206">
        <f ca="1">IF(AND($B206&gt;0,SUM(CG$3:CG205)=0,SUM($H206:CF206)=0),$B206,0)</f>
        <v>0</v>
      </c>
      <c r="CH206">
        <f ca="1">IF(AND($B206&gt;0,SUM(CH$3:CH205)=0,SUM($H206:CG206)=0),$B206,0)</f>
        <v>0</v>
      </c>
      <c r="CI206">
        <f ca="1">IF(AND($B206&gt;0,SUM(CI$3:CI205)=0,SUM($H206:CH206)=0),$B206,0)</f>
        <v>0</v>
      </c>
      <c r="CJ206">
        <f ca="1">IF(AND($B206&gt;0,SUM(CJ$3:CJ205)=0,SUM($H206:CI206)=0),$B206,0)</f>
        <v>0</v>
      </c>
      <c r="CK206">
        <f ca="1">IF(AND($B206&gt;0,SUM(CK$3:CK205)=0,SUM($H206:CJ206)=0),$B206,0)</f>
        <v>0</v>
      </c>
      <c r="CL206">
        <f ca="1">IF(AND($B206&gt;0,SUM(CL$3:CL205)=0,SUM($H206:CK206)=0),$B206,0)</f>
        <v>0</v>
      </c>
      <c r="CM206">
        <f ca="1">IF(AND($B206&gt;0,SUM(CM$3:CM205)=0,SUM($H206:CL206)=0),$B206,0)</f>
        <v>0</v>
      </c>
      <c r="CN206">
        <f ca="1">IF(AND($B206&gt;0,SUM(CN$3:CN205)=0,SUM($H206:CM206)=0),$B206,0)</f>
        <v>0</v>
      </c>
      <c r="CO206">
        <f ca="1">IF(AND($B206&gt;0,SUM(CO$3:CO205)=0,SUM($H206:CN206)=0),$B206,0)</f>
        <v>0</v>
      </c>
      <c r="CP206">
        <f ca="1">IF(AND($B206&gt;0,SUM(CP$3:CP205)=0,SUM($H206:CO206)=0),$B206,0)</f>
        <v>0</v>
      </c>
      <c r="CQ206">
        <f ca="1">IF(AND($B206&gt;0,SUM(CQ$3:CQ205)=0,SUM($H206:CP206)=0),$B206,0)</f>
        <v>0</v>
      </c>
      <c r="CR206">
        <f ca="1">IF(AND($B206&gt;0,SUM(CR$3:CR205)=0,SUM($H206:CQ206)=0),$B206,0)</f>
        <v>0</v>
      </c>
      <c r="CS206">
        <f ca="1">IF(AND($B206&gt;0,SUM(CS$3:CS205)=0,SUM($H206:CR206)=0),$B206,0)</f>
        <v>0</v>
      </c>
      <c r="CT206">
        <f ca="1">IF(AND($B206&gt;0,SUM(CT$3:CT205)=0,SUM($H206:CS206)=0),$B206,0)</f>
        <v>0</v>
      </c>
      <c r="CU206">
        <f ca="1">IF(AND($B206&gt;0,SUM(CU$3:CU205)=0,SUM($H206:CT206)=0),$B206,0)</f>
        <v>0</v>
      </c>
      <c r="CV206">
        <f ca="1">IF(AND($B206&gt;0,SUM(CV$3:CV205)=0,SUM($H206:CU206)=0),$B206,0)</f>
        <v>0</v>
      </c>
      <c r="CW206">
        <f ca="1">IF(AND($B206&gt;0,SUM(CW$3:CW205)=0,SUM($H206:CV206)=0),$B206,0)</f>
        <v>0</v>
      </c>
      <c r="CX206">
        <f ca="1">IF(AND($B206&gt;0,SUM(CX$3:CX205)=0,SUM($H206:CW206)=0),$B206,0)</f>
        <v>0</v>
      </c>
      <c r="CY206">
        <f ca="1">IF(AND($B206&gt;0,SUM(CY$3:CY205)=0,SUM($H206:CX206)=0),$B206,0)</f>
        <v>0</v>
      </c>
      <c r="CZ206">
        <f ca="1">IF(AND($B206&gt;0,SUM(CZ$3:CZ205)=0,SUM($H206:CY206)=0),$B206,0)</f>
        <v>0</v>
      </c>
      <c r="DA206">
        <f ca="1">IF(AND($B206&gt;0,SUM(DA$3:DA205)=0,SUM($H206:CZ206)=0),$B206,0)</f>
        <v>0</v>
      </c>
      <c r="DB206">
        <f ca="1">IF(AND($B206&gt;0,SUM(DB$3:DB205)=0,SUM($H206:DA206)=0),$B206,0)</f>
        <v>0</v>
      </c>
      <c r="DC206">
        <f ca="1">IF(AND($B206&gt;0,SUM(DC$3:DC205)=0,SUM($H206:DB206)=0),$B206,0)</f>
        <v>0</v>
      </c>
      <c r="DD206">
        <f ca="1">IF(AND($B206&gt;0,SUM(DD$3:DD205)=0,SUM($H206:DC206)=0),$B206,0)</f>
        <v>0</v>
      </c>
      <c r="DE206">
        <f ca="1">IF(AND($B206&gt;0,SUM(DE$3:DE205)=0,SUM($H206:DD206)=0),$B206,0)</f>
        <v>0</v>
      </c>
      <c r="DF206">
        <f ca="1">IF(AND($B206&gt;0,SUM(DF$3:DF205)=0,SUM($H206:DE206)=0),$B206,0)</f>
        <v>0</v>
      </c>
      <c r="DG206">
        <f ca="1">IF(AND($B206&gt;0,SUM(DG$3:DG205)=0,SUM($H206:DF206)=0),$B206,0)</f>
        <v>0</v>
      </c>
      <c r="DH206">
        <f ca="1">IF(AND($B206&gt;0,SUM(DH$3:DH205)=0,SUM($H206:DG206)=0),$B206,0)</f>
        <v>0</v>
      </c>
      <c r="DI206">
        <f ca="1">IF(AND($B206&gt;0,SUM(DI$3:DI205)=0,SUM($H206:DH206)=0),$B206,0)</f>
        <v>0</v>
      </c>
      <c r="DJ206">
        <f ca="1">IF(AND($B206&gt;0,SUM(DJ$3:DJ205)=0,SUM($H206:DI206)=0),$B206,0)</f>
        <v>0</v>
      </c>
      <c r="DK206">
        <f ca="1">IF(AND($B206&gt;0,SUM(DK$3:DK205)=0,SUM($H206:DJ206)=0),$B206,0)</f>
        <v>0</v>
      </c>
      <c r="DL206">
        <f ca="1">IF(AND($B206&gt;0,SUM(DL$3:DL205)=0,SUM($H206:DK206)=0),$B206,0)</f>
        <v>0</v>
      </c>
      <c r="DM206">
        <f ca="1">IF(AND($B206&gt;0,SUM(DM$3:DM205)=0,SUM($H206:DL206)=0),$B206,0)</f>
        <v>0</v>
      </c>
      <c r="DN206">
        <f ca="1">IF(AND($B206&gt;0,SUM(DN$3:DN205)=0,SUM($H206:DM206)=0),$B206,0)</f>
        <v>0</v>
      </c>
      <c r="DO206">
        <f ca="1">IF(AND($B206&gt;0,SUM(DO$3:DO205)=0,SUM($H206:DN206)=0),$B206,0)</f>
        <v>0</v>
      </c>
      <c r="DP206">
        <f ca="1">IF(AND($B206&gt;0,SUM(DP$3:DP205)=0,SUM($H206:DO206)=0),$B206,0)</f>
        <v>0</v>
      </c>
      <c r="DQ206">
        <f ca="1">IF(AND($B206&gt;0,SUM(DQ$3:DQ205)=0,SUM($H206:DP206)=0),$B206,0)</f>
        <v>0</v>
      </c>
      <c r="DR206">
        <f ca="1">IF(AND($B206&gt;0,SUM(DR$3:DR205)=0,SUM($H206:DQ206)=0),$B206,0)</f>
        <v>0</v>
      </c>
      <c r="DS206">
        <f ca="1">IF(AND($B206&gt;0,SUM(DS$3:DS205)=0,SUM($H206:DR206)=0),$B206,0)</f>
        <v>0</v>
      </c>
      <c r="DT206">
        <f ca="1">IF(AND($B206&gt;0,SUM(DT$3:DT205)=0,SUM($H206:DS206)=0),$B206,0)</f>
        <v>0</v>
      </c>
      <c r="DU206">
        <f ca="1">IF(AND($B206&gt;0,SUM(DU$3:DU205)=0,SUM($H206:DT206)=0),$B206,0)</f>
        <v>0</v>
      </c>
      <c r="DV206">
        <f ca="1">IF(AND($B206&gt;0,SUM(DV$3:DV205)=0,SUM($H206:DU206)=0),$B206,0)</f>
        <v>0</v>
      </c>
      <c r="DW206">
        <f ca="1">IF(AND($B206&gt;0,SUM(DW$3:DW205)=0,SUM($H206:DV206)=0),$B206,0)</f>
        <v>0</v>
      </c>
      <c r="DX206">
        <f ca="1">IF(AND($B206&gt;0,SUM(DX$3:DX205)=0,SUM($H206:DW206)=0),$B206,0)</f>
        <v>0</v>
      </c>
      <c r="DY206">
        <f ca="1">IF(AND($B206&gt;0,SUM(DY$3:DY205)=0,SUM($H206:DX206)=0),$B206,0)</f>
        <v>0</v>
      </c>
      <c r="DZ206">
        <f ca="1">IF(AND($B206&gt;0,SUM(DZ$3:DZ205)=0,SUM($H206:DY206)=0),$B206,0)</f>
        <v>0</v>
      </c>
      <c r="EA206">
        <f ca="1">IF(AND($B206&gt;0,SUM(EA$3:EA205)=0,SUM($H206:DZ206)=0),$B206,0)</f>
        <v>0</v>
      </c>
      <c r="EB206">
        <f ca="1">IF(AND($B206&gt;0,SUM(EB$3:EB205)=0,SUM($H206:EA206)=0),$B206,0)</f>
        <v>0</v>
      </c>
      <c r="EC206">
        <f ca="1">IF(AND($B206&gt;0,SUM(EC$3:EC205)=0,SUM($H206:EB206)=0),$B206,0)</f>
        <v>0</v>
      </c>
      <c r="ED206">
        <f ca="1">IF(AND($B206&gt;0,SUM(ED$3:ED205)=0,SUM($H206:EC206)=0),$B206,0)</f>
        <v>0</v>
      </c>
      <c r="EE206">
        <f ca="1">IF(AND($B206&gt;0,SUM(EE$3:EE205)=0,SUM($H206:ED206)=0),$B206,0)</f>
        <v>0</v>
      </c>
      <c r="EF206">
        <f ca="1">IF(AND($B206&gt;0,SUM(EF$3:EF205)=0,SUM($H206:EE206)=0),$B206,0)</f>
        <v>0</v>
      </c>
      <c r="EG206">
        <f ca="1">IF(AND($B206&gt;0,SUM(EG$3:EG205)=0,SUM($H206:EF206)=0),$B206,0)</f>
        <v>0</v>
      </c>
      <c r="EH206">
        <f ca="1">IF(AND($B206&gt;0,SUM(EH$3:EH205)=0,SUM($H206:EG206)=0),$B206,0)</f>
        <v>0</v>
      </c>
      <c r="EI206">
        <f ca="1">IF(AND($B206&gt;0,SUM(EI$3:EI205)=0,SUM($H206:EH206)=0),$B206,0)</f>
        <v>0</v>
      </c>
      <c r="EJ206">
        <f ca="1">IF(AND($B206&gt;0,SUM(EJ$3:EJ205)=0,SUM($H206:EI206)=0),$B206,0)</f>
        <v>0</v>
      </c>
      <c r="EK206">
        <f ca="1">IF(AND($B206&gt;0,SUM(EK$3:EK205)=0,SUM($H206:EJ206)=0),$B206,0)</f>
        <v>0</v>
      </c>
      <c r="EL206">
        <f ca="1">IF(AND($B206&gt;0,SUM(EL$3:EL205)=0,SUM($H206:EK206)=0),$B206,0)</f>
        <v>0</v>
      </c>
      <c r="EM206">
        <f ca="1">IF(AND($B206&gt;0,SUM(EM$3:EM205)=0,SUM($H206:EL206)=0),$B206,0)</f>
        <v>0</v>
      </c>
      <c r="EN206">
        <f ca="1">IF(AND($B206&gt;0,SUM(EN$3:EN205)=0,SUM($H206:EM206)=0),$B206,0)</f>
        <v>0</v>
      </c>
      <c r="EO206">
        <f ca="1">IF(AND($B206&gt;0,SUM(EO$3:EO205)=0,SUM($H206:EN206)=0),$B206,0)</f>
        <v>0</v>
      </c>
      <c r="EP206">
        <f ca="1">IF(AND($B206&gt;0,SUM(EP$3:EP205)=0,SUM($H206:EO206)=0),$B206,0)</f>
        <v>0</v>
      </c>
      <c r="EQ206">
        <f ca="1">IF(AND($B206&gt;0,SUM(EQ$3:EQ205)=0,SUM($H206:EP206)=0),$B206,0)</f>
        <v>0</v>
      </c>
      <c r="ER206">
        <f ca="1">IF(AND($B206&gt;0,SUM(ER$3:ER205)=0,SUM($H206:EQ206)=0),$B206,0)</f>
        <v>0</v>
      </c>
      <c r="ES206">
        <f ca="1">IF(AND($B206&gt;0,SUM(ES$3:ES205)=0,SUM($H206:ER206)=0),$B206,0)</f>
        <v>0</v>
      </c>
      <c r="ET206">
        <f ca="1">IF(AND($B206&gt;0,SUM(ET$3:ET205)=0,SUM($H206:ES206)=0),$B206,0)</f>
        <v>0</v>
      </c>
      <c r="EU206">
        <f ca="1">IF(AND($B206&gt;0,SUM(EU$3:EU205)=0,SUM($H206:ET206)=0),$B206,0)</f>
        <v>0</v>
      </c>
      <c r="EV206">
        <f ca="1">IF(AND($B206&gt;0,SUM(EV$3:EV205)=0,SUM($H206:EU206)=0),$B206,0)</f>
        <v>0</v>
      </c>
      <c r="EW206">
        <f ca="1">IF(AND($B206&gt;0,SUM(EW$3:EW205)=0,SUM($H206:EV206)=0),$B206,0)</f>
        <v>0</v>
      </c>
      <c r="EX206">
        <f ca="1">IF(AND($B206&gt;0,SUM(EX$3:EX205)=0,SUM($H206:EW206)=0),$B206,0)</f>
        <v>0</v>
      </c>
      <c r="EY206">
        <f ca="1">IF(AND($B206&gt;0,SUM(EY$3:EY205)=0,SUM($H206:EX206)=0),$B206,0)</f>
        <v>0</v>
      </c>
      <c r="EZ206">
        <f ca="1">IF(AND($B206&gt;0,SUM(EZ$3:EZ205)=0,SUM($H206:EY206)=0),$B206,0)</f>
        <v>0</v>
      </c>
      <c r="FA206">
        <f ca="1">IF(AND($B206&gt;0,SUM(FA$3:FA205)=0,SUM($H206:EZ206)=0),$B206,0)</f>
        <v>0</v>
      </c>
      <c r="FB206">
        <f ca="1">IF(AND($B206&gt;0,SUM(FB$3:FB205)=0,SUM($H206:FA206)=0),$B206,0)</f>
        <v>0</v>
      </c>
      <c r="FC206">
        <f ca="1">IF(AND($B206&gt;0,SUM(FC$3:FC205)=0,SUM($H206:FB206)=0),$B206,0)</f>
        <v>0</v>
      </c>
      <c r="FD206">
        <f ca="1">IF(AND($B206&gt;0,SUM(FD$3:FD205)=0,SUM($H206:FC206)=0),$B206,0)</f>
        <v>0</v>
      </c>
      <c r="FE206">
        <f ca="1">IF(AND($B206&gt;0,SUM(FE$3:FE205)=0,SUM($H206:FD206)=0),$B206,0)</f>
        <v>0</v>
      </c>
      <c r="FF206">
        <f ca="1">IF(AND($B206&gt;0,SUM(FF$3:FF205)=0,SUM($H206:FE206)=0),$B206,0)</f>
        <v>0</v>
      </c>
      <c r="FG206">
        <f ca="1">IF(AND($B206&gt;0,SUM(FG$3:FG205)=0,SUM($H206:FF206)=0),$B206,0)</f>
        <v>0</v>
      </c>
      <c r="FH206">
        <f ca="1">IF(AND($B206&gt;0,SUM(FH$3:FH205)=0,SUM($H206:FG206)=0),$B206,0)</f>
        <v>0</v>
      </c>
      <c r="FI206">
        <f ca="1">IF(AND($B206&gt;0,SUM(FI$3:FI205)=0,SUM($H206:FH206)=0),$B206,0)</f>
        <v>0</v>
      </c>
      <c r="FJ206">
        <f ca="1">IF(AND($B206&gt;0,SUM(FJ$3:FJ205)=0,SUM($H206:FI206)=0),$B206,0)</f>
        <v>0</v>
      </c>
      <c r="FK206">
        <f ca="1">IF(AND($B206&gt;0,SUM(FK$3:FK205)=0,SUM($H206:FJ206)=0),$B206,0)</f>
        <v>0</v>
      </c>
      <c r="FL206">
        <f ca="1">IF(AND($B206&gt;0,SUM(FL$3:FL205)=0,SUM($H206:FK206)=0),$B206,0)</f>
        <v>0</v>
      </c>
      <c r="FM206">
        <f ca="1">IF(AND($B206&gt;0,SUM(FM$3:FM205)=0,SUM($H206:FL206)=0),$B206,0)</f>
        <v>0</v>
      </c>
      <c r="FN206">
        <f ca="1">IF(AND($B206&gt;0,SUM(FN$3:FN205)=0,SUM($H206:FM206)=0),$B206,0)</f>
        <v>0</v>
      </c>
      <c r="FS206" s="67" t="str">
        <f ca="1">ValintaohjelmaCentral!$C82</f>
        <v>0</v>
      </c>
      <c r="FT206" s="352"/>
      <c r="FU206" s="353"/>
      <c r="FV206" s="374" t="str">
        <f ca="1">ValintaohjelmaCentral!$G82</f>
        <v>-</v>
      </c>
      <c r="FY206" s="67" t="str">
        <f ca="1">ValintaohjelmaCentral!$C82</f>
        <v>0</v>
      </c>
      <c r="FZ206" s="352"/>
      <c r="GA206" s="353"/>
      <c r="GB206" s="374" t="str">
        <f ca="1">ValintaohjelmaCentral!$G82</f>
        <v>-</v>
      </c>
      <c r="GE206" s="67" t="str">
        <f ca="1">ValintaohjelmaCentral!$C82</f>
        <v>0</v>
      </c>
      <c r="GF206" s="352"/>
      <c r="GG206" s="353"/>
      <c r="GH206" s="374" t="str">
        <f ca="1">ValintaohjelmaCentral!$G82</f>
        <v>-</v>
      </c>
    </row>
    <row r="207" spans="1:190" ht="15.75" hidden="1" thickBot="1" x14ac:dyDescent="0.3">
      <c r="A207">
        <v>207</v>
      </c>
      <c r="C207" s="240" t="str">
        <f t="shared" ca="1" si="30"/>
        <v>0</v>
      </c>
      <c r="D207" s="240">
        <f t="shared" ca="1" si="30"/>
        <v>0</v>
      </c>
      <c r="E207" s="240">
        <f t="shared" ca="1" si="30"/>
        <v>0</v>
      </c>
      <c r="F207" s="240" t="str">
        <f t="shared" ca="1" si="30"/>
        <v>-</v>
      </c>
      <c r="G207" s="47" t="e">
        <f>INDEX($I$2:$FN$2,ROWS(G$2:G207))</f>
        <v>#REF!</v>
      </c>
      <c r="H207">
        <v>0</v>
      </c>
      <c r="I207">
        <f ca="1">IF(AND($B207&gt;0,SUM(I$3:I206)=0,SUM($H207:H207)=0),$B207,0)</f>
        <v>0</v>
      </c>
      <c r="J207">
        <f ca="1">IF(AND($B207&gt;0,SUM(J$3:J206)=0,SUM($H207:I207)=0),$B207,0)</f>
        <v>0</v>
      </c>
      <c r="K207">
        <f ca="1">IF(AND($B207&gt;0,SUM(K$3:K206)=0,SUM($H207:J207)=0),$B207,0)</f>
        <v>0</v>
      </c>
      <c r="L207">
        <f ca="1">IF(AND($B207&gt;0,SUM(L$3:L206)=0,SUM($H207:K207)=0),$B207,0)</f>
        <v>0</v>
      </c>
      <c r="M207">
        <f ca="1">IF(AND($B207&gt;0,SUM(M$3:M206)=0,SUM($H207:L207)=0),$B207,0)</f>
        <v>0</v>
      </c>
      <c r="N207">
        <f ca="1">IF(AND($B207&gt;0,SUM(N$3:N206)=0,SUM($H207:M207)=0),$B207,0)</f>
        <v>0</v>
      </c>
      <c r="O207">
        <f ca="1">IF(AND($B207&gt;0,SUM(O$3:O206)=0,SUM($H207:N207)=0),$B207,0)</f>
        <v>0</v>
      </c>
      <c r="P207">
        <f ca="1">IF(AND($B207&gt;0,SUM(P$3:P206)=0,SUM($H207:O207)=0),$B207,0)</f>
        <v>0</v>
      </c>
      <c r="Q207">
        <f ca="1">IF(AND($B207&gt;0,SUM(Q$3:Q206)=0,SUM($H207:P207)=0),$B207,0)</f>
        <v>0</v>
      </c>
      <c r="R207">
        <f ca="1">IF(AND($B207&gt;0,SUM(R$3:R206)=0,SUM($H207:Q207)=0),$B207,0)</f>
        <v>0</v>
      </c>
      <c r="S207">
        <f ca="1">IF(AND($B207&gt;0,SUM(S$3:S206)=0,SUM($H207:R207)=0),$B207,0)</f>
        <v>0</v>
      </c>
      <c r="T207">
        <f ca="1">IF(AND($B207&gt;0,SUM(T$3:T206)=0,SUM($H207:S207)=0),$B207,0)</f>
        <v>0</v>
      </c>
      <c r="U207">
        <f ca="1">IF(AND($B207&gt;0,SUM(U$3:U206)=0,SUM($H207:T207)=0),$B207,0)</f>
        <v>0</v>
      </c>
      <c r="V207">
        <f ca="1">IF(AND($B207&gt;0,SUM(V$3:V206)=0,SUM($H207:U207)=0),$B207,0)</f>
        <v>0</v>
      </c>
      <c r="W207">
        <f ca="1">IF(AND($B207&gt;0,SUM(W$3:W206)=0,SUM($H207:V207)=0),$B207,0)</f>
        <v>0</v>
      </c>
      <c r="X207">
        <f ca="1">IF(AND($B207&gt;0,SUM(X$3:X206)=0,SUM($H207:W207)=0),$B207,0)</f>
        <v>0</v>
      </c>
      <c r="Y207">
        <f ca="1">IF(AND($B207&gt;0,SUM(Y$3:Y206)=0,SUM($H207:X207)=0),$B207,0)</f>
        <v>0</v>
      </c>
      <c r="Z207">
        <f ca="1">IF(AND($B207&gt;0,SUM(Z$3:Z206)=0,SUM($H207:Y207)=0),$B207,0)</f>
        <v>0</v>
      </c>
      <c r="AA207">
        <f ca="1">IF(AND($B207&gt;0,SUM(AA$3:AA206)=0,SUM($H207:Z207)=0),$B207,0)</f>
        <v>0</v>
      </c>
      <c r="AB207">
        <f ca="1">IF(AND($B207&gt;0,SUM(AB$3:AB206)=0,SUM($H207:AA207)=0),$B207,0)</f>
        <v>0</v>
      </c>
      <c r="AC207">
        <f ca="1">IF(AND($B207&gt;0,SUM(AC$3:AC206)=0,SUM($H207:AB207)=0),$B207,0)</f>
        <v>0</v>
      </c>
      <c r="AD207">
        <f ca="1">IF(AND($B207&gt;0,SUM(AD$3:AD206)=0,SUM($H207:AC207)=0),$B207,0)</f>
        <v>0</v>
      </c>
      <c r="AE207">
        <f ca="1">IF(AND($B207&gt;0,SUM(AE$3:AE206)=0,SUM($H207:AD207)=0),$B207,0)</f>
        <v>0</v>
      </c>
      <c r="AF207">
        <f ca="1">IF(AND($B207&gt;0,SUM(AF$3:AF206)=0,SUM($H207:AE207)=0),$B207,0)</f>
        <v>0</v>
      </c>
      <c r="AG207">
        <f ca="1">IF(AND($B207&gt;0,SUM(AG$3:AG206)=0,SUM($H207:AF207)=0),$B207,0)</f>
        <v>0</v>
      </c>
      <c r="AH207">
        <f ca="1">IF(AND($B207&gt;0,SUM(AH$3:AH206)=0,SUM($H207:AG207)=0),$B207,0)</f>
        <v>0</v>
      </c>
      <c r="AI207">
        <f ca="1">IF(AND($B207&gt;0,SUM(AI$3:AI206)=0,SUM($H207:AH207)=0),$B207,0)</f>
        <v>0</v>
      </c>
      <c r="AJ207">
        <f ca="1">IF(AND($B207&gt;0,SUM(AJ$3:AJ206)=0,SUM($H207:AI207)=0),$B207,0)</f>
        <v>0</v>
      </c>
      <c r="AK207">
        <f ca="1">IF(AND($B207&gt;0,SUM(AK$3:AK206)=0,SUM($H207:AJ207)=0),$B207,0)</f>
        <v>0</v>
      </c>
      <c r="AL207">
        <f ca="1">IF(AND($B207&gt;0,SUM(AL$3:AL206)=0,SUM($H207:AK207)=0),$B207,0)</f>
        <v>0</v>
      </c>
      <c r="AM207">
        <f ca="1">IF(AND($B207&gt;0,SUM(AM$3:AM206)=0,SUM($H207:AL207)=0),$B207,0)</f>
        <v>0</v>
      </c>
      <c r="AN207">
        <f ca="1">IF(AND($B207&gt;0,SUM(AN$3:AN206)=0,SUM($H207:AM207)=0),$B207,0)</f>
        <v>0</v>
      </c>
      <c r="AO207">
        <f ca="1">IF(AND($B207&gt;0,SUM(AO$3:AO206)=0,SUM($H207:AN207)=0),$B207,0)</f>
        <v>0</v>
      </c>
      <c r="AP207">
        <f ca="1">IF(AND($B207&gt;0,SUM(AP$3:AP206)=0,SUM($H207:AO207)=0),$B207,0)</f>
        <v>0</v>
      </c>
      <c r="AQ207">
        <f ca="1">IF(AND($B207&gt;0,SUM(AQ$3:AQ206)=0,SUM($H207:AP207)=0),$B207,0)</f>
        <v>0</v>
      </c>
      <c r="AR207">
        <f ca="1">IF(AND($B207&gt;0,SUM(AR$3:AR206)=0,SUM($H207:AQ207)=0),$B207,0)</f>
        <v>0</v>
      </c>
      <c r="AS207">
        <f ca="1">IF(AND($B207&gt;0,SUM(AS$3:AS206)=0,SUM($H207:AR207)=0),$B207,0)</f>
        <v>0</v>
      </c>
      <c r="AT207">
        <f ca="1">IF(AND($B207&gt;0,SUM(AT$3:AT206)=0,SUM($H207:AS207)=0),$B207,0)</f>
        <v>0</v>
      </c>
      <c r="AU207">
        <f ca="1">IF(AND($B207&gt;0,SUM(AU$3:AU206)=0,SUM($H207:AT207)=0),$B207,0)</f>
        <v>0</v>
      </c>
      <c r="AV207">
        <f ca="1">IF(AND($B207&gt;0,SUM(AV$3:AV206)=0,SUM($H207:AU207)=0),$B207,0)</f>
        <v>0</v>
      </c>
      <c r="AW207">
        <f ca="1">IF(AND($B207&gt;0,SUM(AW$3:AW206)=0,SUM($H207:AV207)=0),$B207,0)</f>
        <v>0</v>
      </c>
      <c r="AX207">
        <f ca="1">IF(AND($B207&gt;0,SUM(AX$3:AX206)=0,SUM($H207:AW207)=0),$B207,0)</f>
        <v>0</v>
      </c>
      <c r="AY207">
        <f ca="1">IF(AND($B207&gt;0,SUM(AY$3:AY206)=0,SUM($H207:AX207)=0),$B207,0)</f>
        <v>0</v>
      </c>
      <c r="AZ207">
        <f ca="1">IF(AND($B207&gt;0,SUM(AZ$3:AZ206)=0,SUM($H207:AY207)=0),$B207,0)</f>
        <v>0</v>
      </c>
      <c r="BA207">
        <f ca="1">IF(AND($B207&gt;0,SUM(BA$3:BA206)=0,SUM($H207:AZ207)=0),$B207,0)</f>
        <v>0</v>
      </c>
      <c r="BB207">
        <f ca="1">IF(AND($B207&gt;0,SUM(BB$3:BB206)=0,SUM($H207:BA207)=0),$B207,0)</f>
        <v>0</v>
      </c>
      <c r="BC207">
        <f ca="1">IF(AND($B207&gt;0,SUM(BC$3:BC206)=0,SUM($H207:BB207)=0),$B207,0)</f>
        <v>0</v>
      </c>
      <c r="BD207">
        <f ca="1">IF(AND($B207&gt;0,SUM(BD$3:BD206)=0,SUM($H207:BC207)=0),$B207,0)</f>
        <v>0</v>
      </c>
      <c r="BE207">
        <f ca="1">IF(AND($B207&gt;0,SUM(BE$3:BE206)=0,SUM($H207:BD207)=0),$B207,0)</f>
        <v>0</v>
      </c>
      <c r="BF207">
        <f ca="1">IF(AND($B207&gt;0,SUM(BF$3:BF206)=0,SUM($H207:BE207)=0),$B207,0)</f>
        <v>0</v>
      </c>
      <c r="BG207">
        <f ca="1">IF(AND($B207&gt;0,SUM(BG$3:BG206)=0,SUM($H207:BF207)=0),$B207,0)</f>
        <v>0</v>
      </c>
      <c r="BH207">
        <f ca="1">IF(AND($B207&gt;0,SUM(BH$3:BH206)=0,SUM($H207:BG207)=0),$B207,0)</f>
        <v>0</v>
      </c>
      <c r="BI207">
        <f ca="1">IF(AND($B207&gt;0,SUM(BI$3:BI206)=0,SUM($H207:BH207)=0),$B207,0)</f>
        <v>0</v>
      </c>
      <c r="BJ207">
        <f ca="1">IF(AND($B207&gt;0,SUM(BJ$3:BJ206)=0,SUM($H207:BI207)=0),$B207,0)</f>
        <v>0</v>
      </c>
      <c r="BK207">
        <f ca="1">IF(AND($B207&gt;0,SUM(BK$3:BK206)=0,SUM($H207:BJ207)=0),$B207,0)</f>
        <v>0</v>
      </c>
      <c r="BL207">
        <f ca="1">IF(AND($B207&gt;0,SUM(BL$3:BL206)=0,SUM($H207:BK207)=0),$B207,0)</f>
        <v>0</v>
      </c>
      <c r="BM207">
        <f ca="1">IF(AND($B207&gt;0,SUM(BM$3:BM206)=0,SUM($H207:BL207)=0),$B207,0)</f>
        <v>0</v>
      </c>
      <c r="BN207">
        <f ca="1">IF(AND($B207&gt;0,SUM(BN$3:BN206)=0,SUM($H207:BM207)=0),$B207,0)</f>
        <v>0</v>
      </c>
      <c r="BO207">
        <f ca="1">IF(AND($B207&gt;0,SUM(BO$3:BO206)=0,SUM($H207:BN207)=0),$B207,0)</f>
        <v>0</v>
      </c>
      <c r="BP207">
        <f ca="1">IF(AND($B207&gt;0,SUM(BP$3:BP206)=0,SUM($H207:BO207)=0),$B207,0)</f>
        <v>0</v>
      </c>
      <c r="BQ207">
        <f ca="1">IF(AND($B207&gt;0,SUM(BQ$3:BQ206)=0,SUM($H207:BP207)=0),$B207,0)</f>
        <v>0</v>
      </c>
      <c r="BR207">
        <f ca="1">IF(AND($B207&gt;0,SUM(BR$3:BR206)=0,SUM($H207:BQ207)=0),$B207,0)</f>
        <v>0</v>
      </c>
      <c r="BS207">
        <f ca="1">IF(AND($B207&gt;0,SUM(BS$3:BS206)=0,SUM($H207:BR207)=0),$B207,0)</f>
        <v>0</v>
      </c>
      <c r="BT207">
        <f ca="1">IF(AND($B207&gt;0,SUM(BT$3:BT206)=0,SUM($H207:BS207)=0),$B207,0)</f>
        <v>0</v>
      </c>
      <c r="BU207">
        <f ca="1">IF(AND($B207&gt;0,SUM(BU$3:BU206)=0,SUM($H207:BT207)=0),$B207,0)</f>
        <v>0</v>
      </c>
      <c r="BV207">
        <f ca="1">IF(AND($B207&gt;0,SUM(BV$3:BV206)=0,SUM($H207:BU207)=0),$B207,0)</f>
        <v>0</v>
      </c>
      <c r="BW207">
        <f ca="1">IF(AND($B207&gt;0,SUM(BW$3:BW206)=0,SUM($H207:BV207)=0),$B207,0)</f>
        <v>0</v>
      </c>
      <c r="BX207">
        <f ca="1">IF(AND($B207&gt;0,SUM(BX$3:BX206)=0,SUM($H207:BW207)=0),$B207,0)</f>
        <v>0</v>
      </c>
      <c r="BY207">
        <f ca="1">IF(AND($B207&gt;0,SUM(BY$3:BY206)=0,SUM($H207:BX207)=0),$B207,0)</f>
        <v>0</v>
      </c>
      <c r="BZ207">
        <f ca="1">IF(AND($B207&gt;0,SUM(BZ$3:BZ206)=0,SUM($H207:BY207)=0),$B207,0)</f>
        <v>0</v>
      </c>
      <c r="CA207">
        <f ca="1">IF(AND($B207&gt;0,SUM(CA$3:CA206)=0,SUM($H207:BZ207)=0),$B207,0)</f>
        <v>0</v>
      </c>
      <c r="CB207">
        <f ca="1">IF(AND($B207&gt;0,SUM(CB$3:CB206)=0,SUM($H207:CA207)=0),$B207,0)</f>
        <v>0</v>
      </c>
      <c r="CC207">
        <f ca="1">IF(AND($B207&gt;0,SUM(CC$3:CC206)=0,SUM($H207:CB207)=0),$B207,0)</f>
        <v>0</v>
      </c>
      <c r="CD207">
        <f ca="1">IF(AND($B207&gt;0,SUM(CD$3:CD206)=0,SUM($H207:CC207)=0),$B207,0)</f>
        <v>0</v>
      </c>
      <c r="CE207">
        <f ca="1">IF(AND($B207&gt;0,SUM(CE$3:CE206)=0,SUM($H207:CD207)=0),$B207,0)</f>
        <v>0</v>
      </c>
      <c r="CF207">
        <f ca="1">IF(AND($B207&gt;0,SUM(CF$3:CF206)=0,SUM($H207:CE207)=0),$B207,0)</f>
        <v>0</v>
      </c>
      <c r="CG207">
        <f ca="1">IF(AND($B207&gt;0,SUM(CG$3:CG206)=0,SUM($H207:CF207)=0),$B207,0)</f>
        <v>0</v>
      </c>
      <c r="CH207">
        <f ca="1">IF(AND($B207&gt;0,SUM(CH$3:CH206)=0,SUM($H207:CG207)=0),$B207,0)</f>
        <v>0</v>
      </c>
      <c r="CI207">
        <f ca="1">IF(AND($B207&gt;0,SUM(CI$3:CI206)=0,SUM($H207:CH207)=0),$B207,0)</f>
        <v>0</v>
      </c>
      <c r="CJ207">
        <f ca="1">IF(AND($B207&gt;0,SUM(CJ$3:CJ206)=0,SUM($H207:CI207)=0),$B207,0)</f>
        <v>0</v>
      </c>
      <c r="CK207">
        <f ca="1">IF(AND($B207&gt;0,SUM(CK$3:CK206)=0,SUM($H207:CJ207)=0),$B207,0)</f>
        <v>0</v>
      </c>
      <c r="CL207">
        <f ca="1">IF(AND($B207&gt;0,SUM(CL$3:CL206)=0,SUM($H207:CK207)=0),$B207,0)</f>
        <v>0</v>
      </c>
      <c r="CM207">
        <f ca="1">IF(AND($B207&gt;0,SUM(CM$3:CM206)=0,SUM($H207:CL207)=0),$B207,0)</f>
        <v>0</v>
      </c>
      <c r="CN207">
        <f ca="1">IF(AND($B207&gt;0,SUM(CN$3:CN206)=0,SUM($H207:CM207)=0),$B207,0)</f>
        <v>0</v>
      </c>
      <c r="CO207">
        <f ca="1">IF(AND($B207&gt;0,SUM(CO$3:CO206)=0,SUM($H207:CN207)=0),$B207,0)</f>
        <v>0</v>
      </c>
      <c r="CP207">
        <f ca="1">IF(AND($B207&gt;0,SUM(CP$3:CP206)=0,SUM($H207:CO207)=0),$B207,0)</f>
        <v>0</v>
      </c>
      <c r="CQ207">
        <f ca="1">IF(AND($B207&gt;0,SUM(CQ$3:CQ206)=0,SUM($H207:CP207)=0),$B207,0)</f>
        <v>0</v>
      </c>
      <c r="CR207">
        <f ca="1">IF(AND($B207&gt;0,SUM(CR$3:CR206)=0,SUM($H207:CQ207)=0),$B207,0)</f>
        <v>0</v>
      </c>
      <c r="CS207">
        <f ca="1">IF(AND($B207&gt;0,SUM(CS$3:CS206)=0,SUM($H207:CR207)=0),$B207,0)</f>
        <v>0</v>
      </c>
      <c r="CT207">
        <f ca="1">IF(AND($B207&gt;0,SUM(CT$3:CT206)=0,SUM($H207:CS207)=0),$B207,0)</f>
        <v>0</v>
      </c>
      <c r="CU207">
        <f ca="1">IF(AND($B207&gt;0,SUM(CU$3:CU206)=0,SUM($H207:CT207)=0),$B207,0)</f>
        <v>0</v>
      </c>
      <c r="CV207">
        <f ca="1">IF(AND($B207&gt;0,SUM(CV$3:CV206)=0,SUM($H207:CU207)=0),$B207,0)</f>
        <v>0</v>
      </c>
      <c r="CW207">
        <f ca="1">IF(AND($B207&gt;0,SUM(CW$3:CW206)=0,SUM($H207:CV207)=0),$B207,0)</f>
        <v>0</v>
      </c>
      <c r="CX207">
        <f ca="1">IF(AND($B207&gt;0,SUM(CX$3:CX206)=0,SUM($H207:CW207)=0),$B207,0)</f>
        <v>0</v>
      </c>
      <c r="CY207">
        <f ca="1">IF(AND($B207&gt;0,SUM(CY$3:CY206)=0,SUM($H207:CX207)=0),$B207,0)</f>
        <v>0</v>
      </c>
      <c r="CZ207">
        <f ca="1">IF(AND($B207&gt;0,SUM(CZ$3:CZ206)=0,SUM($H207:CY207)=0),$B207,0)</f>
        <v>0</v>
      </c>
      <c r="DA207">
        <f ca="1">IF(AND($B207&gt;0,SUM(DA$3:DA206)=0,SUM($H207:CZ207)=0),$B207,0)</f>
        <v>0</v>
      </c>
      <c r="DB207">
        <f ca="1">IF(AND($B207&gt;0,SUM(DB$3:DB206)=0,SUM($H207:DA207)=0),$B207,0)</f>
        <v>0</v>
      </c>
      <c r="DC207">
        <f ca="1">IF(AND($B207&gt;0,SUM(DC$3:DC206)=0,SUM($H207:DB207)=0),$B207,0)</f>
        <v>0</v>
      </c>
      <c r="DD207">
        <f ca="1">IF(AND($B207&gt;0,SUM(DD$3:DD206)=0,SUM($H207:DC207)=0),$B207,0)</f>
        <v>0</v>
      </c>
      <c r="DE207">
        <f ca="1">IF(AND($B207&gt;0,SUM(DE$3:DE206)=0,SUM($H207:DD207)=0),$B207,0)</f>
        <v>0</v>
      </c>
      <c r="DF207">
        <f ca="1">IF(AND($B207&gt;0,SUM(DF$3:DF206)=0,SUM($H207:DE207)=0),$B207,0)</f>
        <v>0</v>
      </c>
      <c r="DG207">
        <f ca="1">IF(AND($B207&gt;0,SUM(DG$3:DG206)=0,SUM($H207:DF207)=0),$B207,0)</f>
        <v>0</v>
      </c>
      <c r="DH207">
        <f ca="1">IF(AND($B207&gt;0,SUM(DH$3:DH206)=0,SUM($H207:DG207)=0),$B207,0)</f>
        <v>0</v>
      </c>
      <c r="DI207">
        <f ca="1">IF(AND($B207&gt;0,SUM(DI$3:DI206)=0,SUM($H207:DH207)=0),$B207,0)</f>
        <v>0</v>
      </c>
      <c r="DJ207">
        <f ca="1">IF(AND($B207&gt;0,SUM(DJ$3:DJ206)=0,SUM($H207:DI207)=0),$B207,0)</f>
        <v>0</v>
      </c>
      <c r="DK207">
        <f ca="1">IF(AND($B207&gt;0,SUM(DK$3:DK206)=0,SUM($H207:DJ207)=0),$B207,0)</f>
        <v>0</v>
      </c>
      <c r="DL207">
        <f ca="1">IF(AND($B207&gt;0,SUM(DL$3:DL206)=0,SUM($H207:DK207)=0),$B207,0)</f>
        <v>0</v>
      </c>
      <c r="DM207">
        <f ca="1">IF(AND($B207&gt;0,SUM(DM$3:DM206)=0,SUM($H207:DL207)=0),$B207,0)</f>
        <v>0</v>
      </c>
      <c r="DN207">
        <f ca="1">IF(AND($B207&gt;0,SUM(DN$3:DN206)=0,SUM($H207:DM207)=0),$B207,0)</f>
        <v>0</v>
      </c>
      <c r="DO207">
        <f ca="1">IF(AND($B207&gt;0,SUM(DO$3:DO206)=0,SUM($H207:DN207)=0),$B207,0)</f>
        <v>0</v>
      </c>
      <c r="DP207">
        <f ca="1">IF(AND($B207&gt;0,SUM(DP$3:DP206)=0,SUM($H207:DO207)=0),$B207,0)</f>
        <v>0</v>
      </c>
      <c r="DQ207">
        <f ca="1">IF(AND($B207&gt;0,SUM(DQ$3:DQ206)=0,SUM($H207:DP207)=0),$B207,0)</f>
        <v>0</v>
      </c>
      <c r="DR207">
        <f ca="1">IF(AND($B207&gt;0,SUM(DR$3:DR206)=0,SUM($H207:DQ207)=0),$B207,0)</f>
        <v>0</v>
      </c>
      <c r="DS207">
        <f ca="1">IF(AND($B207&gt;0,SUM(DS$3:DS206)=0,SUM($H207:DR207)=0),$B207,0)</f>
        <v>0</v>
      </c>
      <c r="DT207">
        <f ca="1">IF(AND($B207&gt;0,SUM(DT$3:DT206)=0,SUM($H207:DS207)=0),$B207,0)</f>
        <v>0</v>
      </c>
      <c r="DU207">
        <f ca="1">IF(AND($B207&gt;0,SUM(DU$3:DU206)=0,SUM($H207:DT207)=0),$B207,0)</f>
        <v>0</v>
      </c>
      <c r="DV207">
        <f ca="1">IF(AND($B207&gt;0,SUM(DV$3:DV206)=0,SUM($H207:DU207)=0),$B207,0)</f>
        <v>0</v>
      </c>
      <c r="DW207">
        <f ca="1">IF(AND($B207&gt;0,SUM(DW$3:DW206)=0,SUM($H207:DV207)=0),$B207,0)</f>
        <v>0</v>
      </c>
      <c r="DX207">
        <f ca="1">IF(AND($B207&gt;0,SUM(DX$3:DX206)=0,SUM($H207:DW207)=0),$B207,0)</f>
        <v>0</v>
      </c>
      <c r="DY207">
        <f ca="1">IF(AND($B207&gt;0,SUM(DY$3:DY206)=0,SUM($H207:DX207)=0),$B207,0)</f>
        <v>0</v>
      </c>
      <c r="DZ207">
        <f ca="1">IF(AND($B207&gt;0,SUM(DZ$3:DZ206)=0,SUM($H207:DY207)=0),$B207,0)</f>
        <v>0</v>
      </c>
      <c r="EA207">
        <f ca="1">IF(AND($B207&gt;0,SUM(EA$3:EA206)=0,SUM($H207:DZ207)=0),$B207,0)</f>
        <v>0</v>
      </c>
      <c r="EB207">
        <f ca="1">IF(AND($B207&gt;0,SUM(EB$3:EB206)=0,SUM($H207:EA207)=0),$B207,0)</f>
        <v>0</v>
      </c>
      <c r="EC207">
        <f ca="1">IF(AND($B207&gt;0,SUM(EC$3:EC206)=0,SUM($H207:EB207)=0),$B207,0)</f>
        <v>0</v>
      </c>
      <c r="ED207">
        <f ca="1">IF(AND($B207&gt;0,SUM(ED$3:ED206)=0,SUM($H207:EC207)=0),$B207,0)</f>
        <v>0</v>
      </c>
      <c r="EE207">
        <f ca="1">IF(AND($B207&gt;0,SUM(EE$3:EE206)=0,SUM($H207:ED207)=0),$B207,0)</f>
        <v>0</v>
      </c>
      <c r="EF207">
        <f ca="1">IF(AND($B207&gt;0,SUM(EF$3:EF206)=0,SUM($H207:EE207)=0),$B207,0)</f>
        <v>0</v>
      </c>
      <c r="EG207">
        <f ca="1">IF(AND($B207&gt;0,SUM(EG$3:EG206)=0,SUM($H207:EF207)=0),$B207,0)</f>
        <v>0</v>
      </c>
      <c r="EH207">
        <f ca="1">IF(AND($B207&gt;0,SUM(EH$3:EH206)=0,SUM($H207:EG207)=0),$B207,0)</f>
        <v>0</v>
      </c>
      <c r="EI207">
        <f ca="1">IF(AND($B207&gt;0,SUM(EI$3:EI206)=0,SUM($H207:EH207)=0),$B207,0)</f>
        <v>0</v>
      </c>
      <c r="EJ207">
        <f ca="1">IF(AND($B207&gt;0,SUM(EJ$3:EJ206)=0,SUM($H207:EI207)=0),$B207,0)</f>
        <v>0</v>
      </c>
      <c r="EK207">
        <f ca="1">IF(AND($B207&gt;0,SUM(EK$3:EK206)=0,SUM($H207:EJ207)=0),$B207,0)</f>
        <v>0</v>
      </c>
      <c r="EL207">
        <f ca="1">IF(AND($B207&gt;0,SUM(EL$3:EL206)=0,SUM($H207:EK207)=0),$B207,0)</f>
        <v>0</v>
      </c>
      <c r="EM207">
        <f ca="1">IF(AND($B207&gt;0,SUM(EM$3:EM206)=0,SUM($H207:EL207)=0),$B207,0)</f>
        <v>0</v>
      </c>
      <c r="EN207">
        <f ca="1">IF(AND($B207&gt;0,SUM(EN$3:EN206)=0,SUM($H207:EM207)=0),$B207,0)</f>
        <v>0</v>
      </c>
      <c r="EO207">
        <f ca="1">IF(AND($B207&gt;0,SUM(EO$3:EO206)=0,SUM($H207:EN207)=0),$B207,0)</f>
        <v>0</v>
      </c>
      <c r="EP207">
        <f ca="1">IF(AND($B207&gt;0,SUM(EP$3:EP206)=0,SUM($H207:EO207)=0),$B207,0)</f>
        <v>0</v>
      </c>
      <c r="EQ207">
        <f ca="1">IF(AND($B207&gt;0,SUM(EQ$3:EQ206)=0,SUM($H207:EP207)=0),$B207,0)</f>
        <v>0</v>
      </c>
      <c r="ER207">
        <f ca="1">IF(AND($B207&gt;0,SUM(ER$3:ER206)=0,SUM($H207:EQ207)=0),$B207,0)</f>
        <v>0</v>
      </c>
      <c r="ES207">
        <f ca="1">IF(AND($B207&gt;0,SUM(ES$3:ES206)=0,SUM($H207:ER207)=0),$B207,0)</f>
        <v>0</v>
      </c>
      <c r="ET207">
        <f ca="1">IF(AND($B207&gt;0,SUM(ET$3:ET206)=0,SUM($H207:ES207)=0),$B207,0)</f>
        <v>0</v>
      </c>
      <c r="EU207">
        <f ca="1">IF(AND($B207&gt;0,SUM(EU$3:EU206)=0,SUM($H207:ET207)=0),$B207,0)</f>
        <v>0</v>
      </c>
      <c r="EV207">
        <f ca="1">IF(AND($B207&gt;0,SUM(EV$3:EV206)=0,SUM($H207:EU207)=0),$B207,0)</f>
        <v>0</v>
      </c>
      <c r="EW207">
        <f ca="1">IF(AND($B207&gt;0,SUM(EW$3:EW206)=0,SUM($H207:EV207)=0),$B207,0)</f>
        <v>0</v>
      </c>
      <c r="EX207">
        <f ca="1">IF(AND($B207&gt;0,SUM(EX$3:EX206)=0,SUM($H207:EW207)=0),$B207,0)</f>
        <v>0</v>
      </c>
      <c r="EY207">
        <f ca="1">IF(AND($B207&gt;0,SUM(EY$3:EY206)=0,SUM($H207:EX207)=0),$B207,0)</f>
        <v>0</v>
      </c>
      <c r="EZ207">
        <f ca="1">IF(AND($B207&gt;0,SUM(EZ$3:EZ206)=0,SUM($H207:EY207)=0),$B207,0)</f>
        <v>0</v>
      </c>
      <c r="FA207">
        <f ca="1">IF(AND($B207&gt;0,SUM(FA$3:FA206)=0,SUM($H207:EZ207)=0),$B207,0)</f>
        <v>0</v>
      </c>
      <c r="FB207">
        <f ca="1">IF(AND($B207&gt;0,SUM(FB$3:FB206)=0,SUM($H207:FA207)=0),$B207,0)</f>
        <v>0</v>
      </c>
      <c r="FC207">
        <f ca="1">IF(AND($B207&gt;0,SUM(FC$3:FC206)=0,SUM($H207:FB207)=0),$B207,0)</f>
        <v>0</v>
      </c>
      <c r="FD207">
        <f ca="1">IF(AND($B207&gt;0,SUM(FD$3:FD206)=0,SUM($H207:FC207)=0),$B207,0)</f>
        <v>0</v>
      </c>
      <c r="FE207">
        <f ca="1">IF(AND($B207&gt;0,SUM(FE$3:FE206)=0,SUM($H207:FD207)=0),$B207,0)</f>
        <v>0</v>
      </c>
      <c r="FF207">
        <f ca="1">IF(AND($B207&gt;0,SUM(FF$3:FF206)=0,SUM($H207:FE207)=0),$B207,0)</f>
        <v>0</v>
      </c>
      <c r="FG207">
        <f ca="1">IF(AND($B207&gt;0,SUM(FG$3:FG206)=0,SUM($H207:FF207)=0),$B207,0)</f>
        <v>0</v>
      </c>
      <c r="FH207">
        <f ca="1">IF(AND($B207&gt;0,SUM(FH$3:FH206)=0,SUM($H207:FG207)=0),$B207,0)</f>
        <v>0</v>
      </c>
      <c r="FI207">
        <f ca="1">IF(AND($B207&gt;0,SUM(FI$3:FI206)=0,SUM($H207:FH207)=0),$B207,0)</f>
        <v>0</v>
      </c>
      <c r="FJ207">
        <f ca="1">IF(AND($B207&gt;0,SUM(FJ$3:FJ206)=0,SUM($H207:FI207)=0),$B207,0)</f>
        <v>0</v>
      </c>
      <c r="FK207">
        <f ca="1">IF(AND($B207&gt;0,SUM(FK$3:FK206)=0,SUM($H207:FJ207)=0),$B207,0)</f>
        <v>0</v>
      </c>
      <c r="FL207">
        <f ca="1">IF(AND($B207&gt;0,SUM(FL$3:FL206)=0,SUM($H207:FK207)=0),$B207,0)</f>
        <v>0</v>
      </c>
      <c r="FM207">
        <f ca="1">IF(AND($B207&gt;0,SUM(FM$3:FM206)=0,SUM($H207:FL207)=0),$B207,0)</f>
        <v>0</v>
      </c>
      <c r="FN207">
        <f ca="1">IF(AND($B207&gt;0,SUM(FN$3:FN206)=0,SUM($H207:FM207)=0),$B207,0)</f>
        <v>0</v>
      </c>
      <c r="FS207" s="67" t="str">
        <f ca="1">ValintaohjelmaCentral!$C83</f>
        <v>0</v>
      </c>
      <c r="FT207" s="352"/>
      <c r="FU207" s="353"/>
      <c r="FV207" s="374" t="str">
        <f ca="1">ValintaohjelmaCentral!$G83</f>
        <v>-</v>
      </c>
      <c r="FY207" s="67" t="str">
        <f ca="1">ValintaohjelmaCentral!$C83</f>
        <v>0</v>
      </c>
      <c r="FZ207" s="352"/>
      <c r="GA207" s="353"/>
      <c r="GB207" s="374" t="str">
        <f ca="1">ValintaohjelmaCentral!$G83</f>
        <v>-</v>
      </c>
      <c r="GE207" s="67" t="str">
        <f ca="1">ValintaohjelmaCentral!$C83</f>
        <v>0</v>
      </c>
      <c r="GF207" s="352"/>
      <c r="GG207" s="353"/>
      <c r="GH207" s="374" t="str">
        <f ca="1">ValintaohjelmaCentral!$G83</f>
        <v>-</v>
      </c>
    </row>
    <row r="208" spans="1:190" ht="15.75" hidden="1" thickBot="1" x14ac:dyDescent="0.3">
      <c r="A208">
        <v>208</v>
      </c>
      <c r="C208" s="240" t="str">
        <f t="shared" ca="1" si="30"/>
        <v>0</v>
      </c>
      <c r="D208" s="240">
        <f t="shared" ca="1" si="30"/>
        <v>0</v>
      </c>
      <c r="E208" s="240">
        <f t="shared" ca="1" si="30"/>
        <v>0</v>
      </c>
      <c r="F208" s="240" t="str">
        <f t="shared" ca="1" si="30"/>
        <v>-</v>
      </c>
      <c r="G208" s="47" t="e">
        <f>INDEX($I$2:$FN$2,ROWS(G$2:G208))</f>
        <v>#REF!</v>
      </c>
      <c r="H208">
        <v>0</v>
      </c>
      <c r="I208">
        <f ca="1">IF(AND($B208&gt;0,SUM(I$3:I207)=0,SUM($H208:H208)=0),$B208,0)</f>
        <v>0</v>
      </c>
      <c r="J208">
        <f ca="1">IF(AND($B208&gt;0,SUM(J$3:J207)=0,SUM($H208:I208)=0),$B208,0)</f>
        <v>0</v>
      </c>
      <c r="K208">
        <f ca="1">IF(AND($B208&gt;0,SUM(K$3:K207)=0,SUM($H208:J208)=0),$B208,0)</f>
        <v>0</v>
      </c>
      <c r="L208">
        <f ca="1">IF(AND($B208&gt;0,SUM(L$3:L207)=0,SUM($H208:K208)=0),$B208,0)</f>
        <v>0</v>
      </c>
      <c r="M208">
        <f ca="1">IF(AND($B208&gt;0,SUM(M$3:M207)=0,SUM($H208:L208)=0),$B208,0)</f>
        <v>0</v>
      </c>
      <c r="N208">
        <f ca="1">IF(AND($B208&gt;0,SUM(N$3:N207)=0,SUM($H208:M208)=0),$B208,0)</f>
        <v>0</v>
      </c>
      <c r="O208">
        <f ca="1">IF(AND($B208&gt;0,SUM(O$3:O207)=0,SUM($H208:N208)=0),$B208,0)</f>
        <v>0</v>
      </c>
      <c r="P208">
        <f ca="1">IF(AND($B208&gt;0,SUM(P$3:P207)=0,SUM($H208:O208)=0),$B208,0)</f>
        <v>0</v>
      </c>
      <c r="Q208">
        <f ca="1">IF(AND($B208&gt;0,SUM(Q$3:Q207)=0,SUM($H208:P208)=0),$B208,0)</f>
        <v>0</v>
      </c>
      <c r="R208">
        <f ca="1">IF(AND($B208&gt;0,SUM(R$3:R207)=0,SUM($H208:Q208)=0),$B208,0)</f>
        <v>0</v>
      </c>
      <c r="S208">
        <f ca="1">IF(AND($B208&gt;0,SUM(S$3:S207)=0,SUM($H208:R208)=0),$B208,0)</f>
        <v>0</v>
      </c>
      <c r="T208">
        <f ca="1">IF(AND($B208&gt;0,SUM(T$3:T207)=0,SUM($H208:S208)=0),$B208,0)</f>
        <v>0</v>
      </c>
      <c r="U208">
        <f ca="1">IF(AND($B208&gt;0,SUM(U$3:U207)=0,SUM($H208:T208)=0),$B208,0)</f>
        <v>0</v>
      </c>
      <c r="V208">
        <f ca="1">IF(AND($B208&gt;0,SUM(V$3:V207)=0,SUM($H208:U208)=0),$B208,0)</f>
        <v>0</v>
      </c>
      <c r="W208">
        <f ca="1">IF(AND($B208&gt;0,SUM(W$3:W207)=0,SUM($H208:V208)=0),$B208,0)</f>
        <v>0</v>
      </c>
      <c r="X208">
        <f ca="1">IF(AND($B208&gt;0,SUM(X$3:X207)=0,SUM($H208:W208)=0),$B208,0)</f>
        <v>0</v>
      </c>
      <c r="Y208">
        <f ca="1">IF(AND($B208&gt;0,SUM(Y$3:Y207)=0,SUM($H208:X208)=0),$B208,0)</f>
        <v>0</v>
      </c>
      <c r="Z208">
        <f ca="1">IF(AND($B208&gt;0,SUM(Z$3:Z207)=0,SUM($H208:Y208)=0),$B208,0)</f>
        <v>0</v>
      </c>
      <c r="AA208">
        <f ca="1">IF(AND($B208&gt;0,SUM(AA$3:AA207)=0,SUM($H208:Z208)=0),$B208,0)</f>
        <v>0</v>
      </c>
      <c r="AB208">
        <f ca="1">IF(AND($B208&gt;0,SUM(AB$3:AB207)=0,SUM($H208:AA208)=0),$B208,0)</f>
        <v>0</v>
      </c>
      <c r="AC208">
        <f ca="1">IF(AND($B208&gt;0,SUM(AC$3:AC207)=0,SUM($H208:AB208)=0),$B208,0)</f>
        <v>0</v>
      </c>
      <c r="AD208">
        <f ca="1">IF(AND($B208&gt;0,SUM(AD$3:AD207)=0,SUM($H208:AC208)=0),$B208,0)</f>
        <v>0</v>
      </c>
      <c r="AE208">
        <f ca="1">IF(AND($B208&gt;0,SUM(AE$3:AE207)=0,SUM($H208:AD208)=0),$B208,0)</f>
        <v>0</v>
      </c>
      <c r="AF208">
        <f ca="1">IF(AND($B208&gt;0,SUM(AF$3:AF207)=0,SUM($H208:AE208)=0),$B208,0)</f>
        <v>0</v>
      </c>
      <c r="AG208">
        <f ca="1">IF(AND($B208&gt;0,SUM(AG$3:AG207)=0,SUM($H208:AF208)=0),$B208,0)</f>
        <v>0</v>
      </c>
      <c r="AH208">
        <f ca="1">IF(AND($B208&gt;0,SUM(AH$3:AH207)=0,SUM($H208:AG208)=0),$B208,0)</f>
        <v>0</v>
      </c>
      <c r="AI208">
        <f ca="1">IF(AND($B208&gt;0,SUM(AI$3:AI207)=0,SUM($H208:AH208)=0),$B208,0)</f>
        <v>0</v>
      </c>
      <c r="AJ208">
        <f ca="1">IF(AND($B208&gt;0,SUM(AJ$3:AJ207)=0,SUM($H208:AI208)=0),$B208,0)</f>
        <v>0</v>
      </c>
      <c r="AK208">
        <f ca="1">IF(AND($B208&gt;0,SUM(AK$3:AK207)=0,SUM($H208:AJ208)=0),$B208,0)</f>
        <v>0</v>
      </c>
      <c r="AL208">
        <f ca="1">IF(AND($B208&gt;0,SUM(AL$3:AL207)=0,SUM($H208:AK208)=0),$B208,0)</f>
        <v>0</v>
      </c>
      <c r="AM208">
        <f ca="1">IF(AND($B208&gt;0,SUM(AM$3:AM207)=0,SUM($H208:AL208)=0),$B208,0)</f>
        <v>0</v>
      </c>
      <c r="AN208">
        <f ca="1">IF(AND($B208&gt;0,SUM(AN$3:AN207)=0,SUM($H208:AM208)=0),$B208,0)</f>
        <v>0</v>
      </c>
      <c r="AO208">
        <f ca="1">IF(AND($B208&gt;0,SUM(AO$3:AO207)=0,SUM($H208:AN208)=0),$B208,0)</f>
        <v>0</v>
      </c>
      <c r="AP208">
        <f ca="1">IF(AND($B208&gt;0,SUM(AP$3:AP207)=0,SUM($H208:AO208)=0),$B208,0)</f>
        <v>0</v>
      </c>
      <c r="AQ208">
        <f ca="1">IF(AND($B208&gt;0,SUM(AQ$3:AQ207)=0,SUM($H208:AP208)=0),$B208,0)</f>
        <v>0</v>
      </c>
      <c r="AR208">
        <f ca="1">IF(AND($B208&gt;0,SUM(AR$3:AR207)=0,SUM($H208:AQ208)=0),$B208,0)</f>
        <v>0</v>
      </c>
      <c r="AS208">
        <f ca="1">IF(AND($B208&gt;0,SUM(AS$3:AS207)=0,SUM($H208:AR208)=0),$B208,0)</f>
        <v>0</v>
      </c>
      <c r="AT208">
        <f ca="1">IF(AND($B208&gt;0,SUM(AT$3:AT207)=0,SUM($H208:AS208)=0),$B208,0)</f>
        <v>0</v>
      </c>
      <c r="AU208">
        <f ca="1">IF(AND($B208&gt;0,SUM(AU$3:AU207)=0,SUM($H208:AT208)=0),$B208,0)</f>
        <v>0</v>
      </c>
      <c r="AV208">
        <f ca="1">IF(AND($B208&gt;0,SUM(AV$3:AV207)=0,SUM($H208:AU208)=0),$B208,0)</f>
        <v>0</v>
      </c>
      <c r="AW208">
        <f ca="1">IF(AND($B208&gt;0,SUM(AW$3:AW207)=0,SUM($H208:AV208)=0),$B208,0)</f>
        <v>0</v>
      </c>
      <c r="AX208">
        <f ca="1">IF(AND($B208&gt;0,SUM(AX$3:AX207)=0,SUM($H208:AW208)=0),$B208,0)</f>
        <v>0</v>
      </c>
      <c r="AY208">
        <f ca="1">IF(AND($B208&gt;0,SUM(AY$3:AY207)=0,SUM($H208:AX208)=0),$B208,0)</f>
        <v>0</v>
      </c>
      <c r="AZ208">
        <f ca="1">IF(AND($B208&gt;0,SUM(AZ$3:AZ207)=0,SUM($H208:AY208)=0),$B208,0)</f>
        <v>0</v>
      </c>
      <c r="BA208">
        <f ca="1">IF(AND($B208&gt;0,SUM(BA$3:BA207)=0,SUM($H208:AZ208)=0),$B208,0)</f>
        <v>0</v>
      </c>
      <c r="BB208">
        <f ca="1">IF(AND($B208&gt;0,SUM(BB$3:BB207)=0,SUM($H208:BA208)=0),$B208,0)</f>
        <v>0</v>
      </c>
      <c r="BC208">
        <f ca="1">IF(AND($B208&gt;0,SUM(BC$3:BC207)=0,SUM($H208:BB208)=0),$B208,0)</f>
        <v>0</v>
      </c>
      <c r="BD208">
        <f ca="1">IF(AND($B208&gt;0,SUM(BD$3:BD207)=0,SUM($H208:BC208)=0),$B208,0)</f>
        <v>0</v>
      </c>
      <c r="BE208">
        <f ca="1">IF(AND($B208&gt;0,SUM(BE$3:BE207)=0,SUM($H208:BD208)=0),$B208,0)</f>
        <v>0</v>
      </c>
      <c r="BF208">
        <f ca="1">IF(AND($B208&gt;0,SUM(BF$3:BF207)=0,SUM($H208:BE208)=0),$B208,0)</f>
        <v>0</v>
      </c>
      <c r="BG208">
        <f ca="1">IF(AND($B208&gt;0,SUM(BG$3:BG207)=0,SUM($H208:BF208)=0),$B208,0)</f>
        <v>0</v>
      </c>
      <c r="BH208">
        <f ca="1">IF(AND($B208&gt;0,SUM(BH$3:BH207)=0,SUM($H208:BG208)=0),$B208,0)</f>
        <v>0</v>
      </c>
      <c r="BI208">
        <f ca="1">IF(AND($B208&gt;0,SUM(BI$3:BI207)=0,SUM($H208:BH208)=0),$B208,0)</f>
        <v>0</v>
      </c>
      <c r="BJ208">
        <f ca="1">IF(AND($B208&gt;0,SUM(BJ$3:BJ207)=0,SUM($H208:BI208)=0),$B208,0)</f>
        <v>0</v>
      </c>
      <c r="BK208">
        <f ca="1">IF(AND($B208&gt;0,SUM(BK$3:BK207)=0,SUM($H208:BJ208)=0),$B208,0)</f>
        <v>0</v>
      </c>
      <c r="BL208">
        <f ca="1">IF(AND($B208&gt;0,SUM(BL$3:BL207)=0,SUM($H208:BK208)=0),$B208,0)</f>
        <v>0</v>
      </c>
      <c r="BM208">
        <f ca="1">IF(AND($B208&gt;0,SUM(BM$3:BM207)=0,SUM($H208:BL208)=0),$B208,0)</f>
        <v>0</v>
      </c>
      <c r="BN208">
        <f ca="1">IF(AND($B208&gt;0,SUM(BN$3:BN207)=0,SUM($H208:BM208)=0),$B208,0)</f>
        <v>0</v>
      </c>
      <c r="BO208">
        <f ca="1">IF(AND($B208&gt;0,SUM(BO$3:BO207)=0,SUM($H208:BN208)=0),$B208,0)</f>
        <v>0</v>
      </c>
      <c r="BP208">
        <f ca="1">IF(AND($B208&gt;0,SUM(BP$3:BP207)=0,SUM($H208:BO208)=0),$B208,0)</f>
        <v>0</v>
      </c>
      <c r="BQ208">
        <f ca="1">IF(AND($B208&gt;0,SUM(BQ$3:BQ207)=0,SUM($H208:BP208)=0),$B208,0)</f>
        <v>0</v>
      </c>
      <c r="BR208">
        <f ca="1">IF(AND($B208&gt;0,SUM(BR$3:BR207)=0,SUM($H208:BQ208)=0),$B208,0)</f>
        <v>0</v>
      </c>
      <c r="BS208">
        <f ca="1">IF(AND($B208&gt;0,SUM(BS$3:BS207)=0,SUM($H208:BR208)=0),$B208,0)</f>
        <v>0</v>
      </c>
      <c r="BT208">
        <f ca="1">IF(AND($B208&gt;0,SUM(BT$3:BT207)=0,SUM($H208:BS208)=0),$B208,0)</f>
        <v>0</v>
      </c>
      <c r="BU208">
        <f ca="1">IF(AND($B208&gt;0,SUM(BU$3:BU207)=0,SUM($H208:BT208)=0),$B208,0)</f>
        <v>0</v>
      </c>
      <c r="BV208">
        <f ca="1">IF(AND($B208&gt;0,SUM(BV$3:BV207)=0,SUM($H208:BU208)=0),$B208,0)</f>
        <v>0</v>
      </c>
      <c r="BW208">
        <f ca="1">IF(AND($B208&gt;0,SUM(BW$3:BW207)=0,SUM($H208:BV208)=0),$B208,0)</f>
        <v>0</v>
      </c>
      <c r="BX208">
        <f ca="1">IF(AND($B208&gt;0,SUM(BX$3:BX207)=0,SUM($H208:BW208)=0),$B208,0)</f>
        <v>0</v>
      </c>
      <c r="BY208">
        <f ca="1">IF(AND($B208&gt;0,SUM(BY$3:BY207)=0,SUM($H208:BX208)=0),$B208,0)</f>
        <v>0</v>
      </c>
      <c r="BZ208">
        <f ca="1">IF(AND($B208&gt;0,SUM(BZ$3:BZ207)=0,SUM($H208:BY208)=0),$B208,0)</f>
        <v>0</v>
      </c>
      <c r="CA208">
        <f ca="1">IF(AND($B208&gt;0,SUM(CA$3:CA207)=0,SUM($H208:BZ208)=0),$B208,0)</f>
        <v>0</v>
      </c>
      <c r="CB208">
        <f ca="1">IF(AND($B208&gt;0,SUM(CB$3:CB207)=0,SUM($H208:CA208)=0),$B208,0)</f>
        <v>0</v>
      </c>
      <c r="CC208">
        <f ca="1">IF(AND($B208&gt;0,SUM(CC$3:CC207)=0,SUM($H208:CB208)=0),$B208,0)</f>
        <v>0</v>
      </c>
      <c r="CD208">
        <f ca="1">IF(AND($B208&gt;0,SUM(CD$3:CD207)=0,SUM($H208:CC208)=0),$B208,0)</f>
        <v>0</v>
      </c>
      <c r="CE208">
        <f ca="1">IF(AND($B208&gt;0,SUM(CE$3:CE207)=0,SUM($H208:CD208)=0),$B208,0)</f>
        <v>0</v>
      </c>
      <c r="CF208">
        <f ca="1">IF(AND($B208&gt;0,SUM(CF$3:CF207)=0,SUM($H208:CE208)=0),$B208,0)</f>
        <v>0</v>
      </c>
      <c r="CG208">
        <f ca="1">IF(AND($B208&gt;0,SUM(CG$3:CG207)=0,SUM($H208:CF208)=0),$B208,0)</f>
        <v>0</v>
      </c>
      <c r="CH208">
        <f ca="1">IF(AND($B208&gt;0,SUM(CH$3:CH207)=0,SUM($H208:CG208)=0),$B208,0)</f>
        <v>0</v>
      </c>
      <c r="CI208">
        <f ca="1">IF(AND($B208&gt;0,SUM(CI$3:CI207)=0,SUM($H208:CH208)=0),$B208,0)</f>
        <v>0</v>
      </c>
      <c r="CJ208">
        <f ca="1">IF(AND($B208&gt;0,SUM(CJ$3:CJ207)=0,SUM($H208:CI208)=0),$B208,0)</f>
        <v>0</v>
      </c>
      <c r="CK208">
        <f ca="1">IF(AND($B208&gt;0,SUM(CK$3:CK207)=0,SUM($H208:CJ208)=0),$B208,0)</f>
        <v>0</v>
      </c>
      <c r="CL208">
        <f ca="1">IF(AND($B208&gt;0,SUM(CL$3:CL207)=0,SUM($H208:CK208)=0),$B208,0)</f>
        <v>0</v>
      </c>
      <c r="CM208">
        <f ca="1">IF(AND($B208&gt;0,SUM(CM$3:CM207)=0,SUM($H208:CL208)=0),$B208,0)</f>
        <v>0</v>
      </c>
      <c r="CN208">
        <f ca="1">IF(AND($B208&gt;0,SUM(CN$3:CN207)=0,SUM($H208:CM208)=0),$B208,0)</f>
        <v>0</v>
      </c>
      <c r="CO208">
        <f ca="1">IF(AND($B208&gt;0,SUM(CO$3:CO207)=0,SUM($H208:CN208)=0),$B208,0)</f>
        <v>0</v>
      </c>
      <c r="CP208">
        <f ca="1">IF(AND($B208&gt;0,SUM(CP$3:CP207)=0,SUM($H208:CO208)=0),$B208,0)</f>
        <v>0</v>
      </c>
      <c r="CQ208">
        <f ca="1">IF(AND($B208&gt;0,SUM(CQ$3:CQ207)=0,SUM($H208:CP208)=0),$B208,0)</f>
        <v>0</v>
      </c>
      <c r="CR208">
        <f ca="1">IF(AND($B208&gt;0,SUM(CR$3:CR207)=0,SUM($H208:CQ208)=0),$B208,0)</f>
        <v>0</v>
      </c>
      <c r="CS208">
        <f ca="1">IF(AND($B208&gt;0,SUM(CS$3:CS207)=0,SUM($H208:CR208)=0),$B208,0)</f>
        <v>0</v>
      </c>
      <c r="CT208">
        <f ca="1">IF(AND($B208&gt;0,SUM(CT$3:CT207)=0,SUM($H208:CS208)=0),$B208,0)</f>
        <v>0</v>
      </c>
      <c r="CU208">
        <f ca="1">IF(AND($B208&gt;0,SUM(CU$3:CU207)=0,SUM($H208:CT208)=0),$B208,0)</f>
        <v>0</v>
      </c>
      <c r="CV208">
        <f ca="1">IF(AND($B208&gt;0,SUM(CV$3:CV207)=0,SUM($H208:CU208)=0),$B208,0)</f>
        <v>0</v>
      </c>
      <c r="CW208">
        <f ca="1">IF(AND($B208&gt;0,SUM(CW$3:CW207)=0,SUM($H208:CV208)=0),$B208,0)</f>
        <v>0</v>
      </c>
      <c r="CX208">
        <f ca="1">IF(AND($B208&gt;0,SUM(CX$3:CX207)=0,SUM($H208:CW208)=0),$B208,0)</f>
        <v>0</v>
      </c>
      <c r="CY208">
        <f ca="1">IF(AND($B208&gt;0,SUM(CY$3:CY207)=0,SUM($H208:CX208)=0),$B208,0)</f>
        <v>0</v>
      </c>
      <c r="CZ208">
        <f ca="1">IF(AND($B208&gt;0,SUM(CZ$3:CZ207)=0,SUM($H208:CY208)=0),$B208,0)</f>
        <v>0</v>
      </c>
      <c r="DA208">
        <f ca="1">IF(AND($B208&gt;0,SUM(DA$3:DA207)=0,SUM($H208:CZ208)=0),$B208,0)</f>
        <v>0</v>
      </c>
      <c r="DB208">
        <f ca="1">IF(AND($B208&gt;0,SUM(DB$3:DB207)=0,SUM($H208:DA208)=0),$B208,0)</f>
        <v>0</v>
      </c>
      <c r="DC208">
        <f ca="1">IF(AND($B208&gt;0,SUM(DC$3:DC207)=0,SUM($H208:DB208)=0),$B208,0)</f>
        <v>0</v>
      </c>
      <c r="DD208">
        <f ca="1">IF(AND($B208&gt;0,SUM(DD$3:DD207)=0,SUM($H208:DC208)=0),$B208,0)</f>
        <v>0</v>
      </c>
      <c r="DE208">
        <f ca="1">IF(AND($B208&gt;0,SUM(DE$3:DE207)=0,SUM($H208:DD208)=0),$B208,0)</f>
        <v>0</v>
      </c>
      <c r="DF208">
        <f ca="1">IF(AND($B208&gt;0,SUM(DF$3:DF207)=0,SUM($H208:DE208)=0),$B208,0)</f>
        <v>0</v>
      </c>
      <c r="DG208">
        <f ca="1">IF(AND($B208&gt;0,SUM(DG$3:DG207)=0,SUM($H208:DF208)=0),$B208,0)</f>
        <v>0</v>
      </c>
      <c r="DH208">
        <f ca="1">IF(AND($B208&gt;0,SUM(DH$3:DH207)=0,SUM($H208:DG208)=0),$B208,0)</f>
        <v>0</v>
      </c>
      <c r="DI208">
        <f ca="1">IF(AND($B208&gt;0,SUM(DI$3:DI207)=0,SUM($H208:DH208)=0),$B208,0)</f>
        <v>0</v>
      </c>
      <c r="DJ208">
        <f ca="1">IF(AND($B208&gt;0,SUM(DJ$3:DJ207)=0,SUM($H208:DI208)=0),$B208,0)</f>
        <v>0</v>
      </c>
      <c r="DK208">
        <f ca="1">IF(AND($B208&gt;0,SUM(DK$3:DK207)=0,SUM($H208:DJ208)=0),$B208,0)</f>
        <v>0</v>
      </c>
      <c r="DL208">
        <f ca="1">IF(AND($B208&gt;0,SUM(DL$3:DL207)=0,SUM($H208:DK208)=0),$B208,0)</f>
        <v>0</v>
      </c>
      <c r="DM208">
        <f ca="1">IF(AND($B208&gt;0,SUM(DM$3:DM207)=0,SUM($H208:DL208)=0),$B208,0)</f>
        <v>0</v>
      </c>
      <c r="DN208">
        <f ca="1">IF(AND($B208&gt;0,SUM(DN$3:DN207)=0,SUM($H208:DM208)=0),$B208,0)</f>
        <v>0</v>
      </c>
      <c r="DO208">
        <f ca="1">IF(AND($B208&gt;0,SUM(DO$3:DO207)=0,SUM($H208:DN208)=0),$B208,0)</f>
        <v>0</v>
      </c>
      <c r="DP208">
        <f ca="1">IF(AND($B208&gt;0,SUM(DP$3:DP207)=0,SUM($H208:DO208)=0),$B208,0)</f>
        <v>0</v>
      </c>
      <c r="DQ208">
        <f ca="1">IF(AND($B208&gt;0,SUM(DQ$3:DQ207)=0,SUM($H208:DP208)=0),$B208,0)</f>
        <v>0</v>
      </c>
      <c r="DR208">
        <f ca="1">IF(AND($B208&gt;0,SUM(DR$3:DR207)=0,SUM($H208:DQ208)=0),$B208,0)</f>
        <v>0</v>
      </c>
      <c r="DS208">
        <f ca="1">IF(AND($B208&gt;0,SUM(DS$3:DS207)=0,SUM($H208:DR208)=0),$B208,0)</f>
        <v>0</v>
      </c>
      <c r="DT208">
        <f ca="1">IF(AND($B208&gt;0,SUM(DT$3:DT207)=0,SUM($H208:DS208)=0),$B208,0)</f>
        <v>0</v>
      </c>
      <c r="DU208">
        <f ca="1">IF(AND($B208&gt;0,SUM(DU$3:DU207)=0,SUM($H208:DT208)=0),$B208,0)</f>
        <v>0</v>
      </c>
      <c r="DV208">
        <f ca="1">IF(AND($B208&gt;0,SUM(DV$3:DV207)=0,SUM($H208:DU208)=0),$B208,0)</f>
        <v>0</v>
      </c>
      <c r="DW208">
        <f ca="1">IF(AND($B208&gt;0,SUM(DW$3:DW207)=0,SUM($H208:DV208)=0),$B208,0)</f>
        <v>0</v>
      </c>
      <c r="DX208">
        <f ca="1">IF(AND($B208&gt;0,SUM(DX$3:DX207)=0,SUM($H208:DW208)=0),$B208,0)</f>
        <v>0</v>
      </c>
      <c r="DY208">
        <f ca="1">IF(AND($B208&gt;0,SUM(DY$3:DY207)=0,SUM($H208:DX208)=0),$B208,0)</f>
        <v>0</v>
      </c>
      <c r="DZ208">
        <f ca="1">IF(AND($B208&gt;0,SUM(DZ$3:DZ207)=0,SUM($H208:DY208)=0),$B208,0)</f>
        <v>0</v>
      </c>
      <c r="EA208">
        <f ca="1">IF(AND($B208&gt;0,SUM(EA$3:EA207)=0,SUM($H208:DZ208)=0),$B208,0)</f>
        <v>0</v>
      </c>
      <c r="EB208">
        <f ca="1">IF(AND($B208&gt;0,SUM(EB$3:EB207)=0,SUM($H208:EA208)=0),$B208,0)</f>
        <v>0</v>
      </c>
      <c r="EC208">
        <f ca="1">IF(AND($B208&gt;0,SUM(EC$3:EC207)=0,SUM($H208:EB208)=0),$B208,0)</f>
        <v>0</v>
      </c>
      <c r="ED208">
        <f ca="1">IF(AND($B208&gt;0,SUM(ED$3:ED207)=0,SUM($H208:EC208)=0),$B208,0)</f>
        <v>0</v>
      </c>
      <c r="EE208">
        <f ca="1">IF(AND($B208&gt;0,SUM(EE$3:EE207)=0,SUM($H208:ED208)=0),$B208,0)</f>
        <v>0</v>
      </c>
      <c r="EF208">
        <f ca="1">IF(AND($B208&gt;0,SUM(EF$3:EF207)=0,SUM($H208:EE208)=0),$B208,0)</f>
        <v>0</v>
      </c>
      <c r="EG208">
        <f ca="1">IF(AND($B208&gt;0,SUM(EG$3:EG207)=0,SUM($H208:EF208)=0),$B208,0)</f>
        <v>0</v>
      </c>
      <c r="EH208">
        <f ca="1">IF(AND($B208&gt;0,SUM(EH$3:EH207)=0,SUM($H208:EG208)=0),$B208,0)</f>
        <v>0</v>
      </c>
      <c r="EI208">
        <f ca="1">IF(AND($B208&gt;0,SUM(EI$3:EI207)=0,SUM($H208:EH208)=0),$B208,0)</f>
        <v>0</v>
      </c>
      <c r="EJ208">
        <f ca="1">IF(AND($B208&gt;0,SUM(EJ$3:EJ207)=0,SUM($H208:EI208)=0),$B208,0)</f>
        <v>0</v>
      </c>
      <c r="EK208">
        <f ca="1">IF(AND($B208&gt;0,SUM(EK$3:EK207)=0,SUM($H208:EJ208)=0),$B208,0)</f>
        <v>0</v>
      </c>
      <c r="EL208">
        <f ca="1">IF(AND($B208&gt;0,SUM(EL$3:EL207)=0,SUM($H208:EK208)=0),$B208,0)</f>
        <v>0</v>
      </c>
      <c r="EM208">
        <f ca="1">IF(AND($B208&gt;0,SUM(EM$3:EM207)=0,SUM($H208:EL208)=0),$B208,0)</f>
        <v>0</v>
      </c>
      <c r="EN208">
        <f ca="1">IF(AND($B208&gt;0,SUM(EN$3:EN207)=0,SUM($H208:EM208)=0),$B208,0)</f>
        <v>0</v>
      </c>
      <c r="EO208">
        <f ca="1">IF(AND($B208&gt;0,SUM(EO$3:EO207)=0,SUM($H208:EN208)=0),$B208,0)</f>
        <v>0</v>
      </c>
      <c r="EP208">
        <f ca="1">IF(AND($B208&gt;0,SUM(EP$3:EP207)=0,SUM($H208:EO208)=0),$B208,0)</f>
        <v>0</v>
      </c>
      <c r="EQ208">
        <f ca="1">IF(AND($B208&gt;0,SUM(EQ$3:EQ207)=0,SUM($H208:EP208)=0),$B208,0)</f>
        <v>0</v>
      </c>
      <c r="ER208">
        <f ca="1">IF(AND($B208&gt;0,SUM(ER$3:ER207)=0,SUM($H208:EQ208)=0),$B208,0)</f>
        <v>0</v>
      </c>
      <c r="ES208">
        <f ca="1">IF(AND($B208&gt;0,SUM(ES$3:ES207)=0,SUM($H208:ER208)=0),$B208,0)</f>
        <v>0</v>
      </c>
      <c r="ET208">
        <f ca="1">IF(AND($B208&gt;0,SUM(ET$3:ET207)=0,SUM($H208:ES208)=0),$B208,0)</f>
        <v>0</v>
      </c>
      <c r="EU208">
        <f ca="1">IF(AND($B208&gt;0,SUM(EU$3:EU207)=0,SUM($H208:ET208)=0),$B208,0)</f>
        <v>0</v>
      </c>
      <c r="EV208">
        <f ca="1">IF(AND($B208&gt;0,SUM(EV$3:EV207)=0,SUM($H208:EU208)=0),$B208,0)</f>
        <v>0</v>
      </c>
      <c r="EW208">
        <f ca="1">IF(AND($B208&gt;0,SUM(EW$3:EW207)=0,SUM($H208:EV208)=0),$B208,0)</f>
        <v>0</v>
      </c>
      <c r="EX208">
        <f ca="1">IF(AND($B208&gt;0,SUM(EX$3:EX207)=0,SUM($H208:EW208)=0),$B208,0)</f>
        <v>0</v>
      </c>
      <c r="EY208">
        <f ca="1">IF(AND($B208&gt;0,SUM(EY$3:EY207)=0,SUM($H208:EX208)=0),$B208,0)</f>
        <v>0</v>
      </c>
      <c r="EZ208">
        <f ca="1">IF(AND($B208&gt;0,SUM(EZ$3:EZ207)=0,SUM($H208:EY208)=0),$B208,0)</f>
        <v>0</v>
      </c>
      <c r="FA208">
        <f ca="1">IF(AND($B208&gt;0,SUM(FA$3:FA207)=0,SUM($H208:EZ208)=0),$B208,0)</f>
        <v>0</v>
      </c>
      <c r="FB208">
        <f ca="1">IF(AND($B208&gt;0,SUM(FB$3:FB207)=0,SUM($H208:FA208)=0),$B208,0)</f>
        <v>0</v>
      </c>
      <c r="FC208">
        <f ca="1">IF(AND($B208&gt;0,SUM(FC$3:FC207)=0,SUM($H208:FB208)=0),$B208,0)</f>
        <v>0</v>
      </c>
      <c r="FD208">
        <f ca="1">IF(AND($B208&gt;0,SUM(FD$3:FD207)=0,SUM($H208:FC208)=0),$B208,0)</f>
        <v>0</v>
      </c>
      <c r="FE208">
        <f ca="1">IF(AND($B208&gt;0,SUM(FE$3:FE207)=0,SUM($H208:FD208)=0),$B208,0)</f>
        <v>0</v>
      </c>
      <c r="FF208">
        <f ca="1">IF(AND($B208&gt;0,SUM(FF$3:FF207)=0,SUM($H208:FE208)=0),$B208,0)</f>
        <v>0</v>
      </c>
      <c r="FG208">
        <f ca="1">IF(AND($B208&gt;0,SUM(FG$3:FG207)=0,SUM($H208:FF208)=0),$B208,0)</f>
        <v>0</v>
      </c>
      <c r="FH208">
        <f ca="1">IF(AND($B208&gt;0,SUM(FH$3:FH207)=0,SUM($H208:FG208)=0),$B208,0)</f>
        <v>0</v>
      </c>
      <c r="FI208">
        <f ca="1">IF(AND($B208&gt;0,SUM(FI$3:FI207)=0,SUM($H208:FH208)=0),$B208,0)</f>
        <v>0</v>
      </c>
      <c r="FJ208">
        <f ca="1">IF(AND($B208&gt;0,SUM(FJ$3:FJ207)=0,SUM($H208:FI208)=0),$B208,0)</f>
        <v>0</v>
      </c>
      <c r="FK208">
        <f ca="1">IF(AND($B208&gt;0,SUM(FK$3:FK207)=0,SUM($H208:FJ208)=0),$B208,0)</f>
        <v>0</v>
      </c>
      <c r="FL208">
        <f ca="1">IF(AND($B208&gt;0,SUM(FL$3:FL207)=0,SUM($H208:FK208)=0),$B208,0)</f>
        <v>0</v>
      </c>
      <c r="FM208">
        <f ca="1">IF(AND($B208&gt;0,SUM(FM$3:FM207)=0,SUM($H208:FL208)=0),$B208,0)</f>
        <v>0</v>
      </c>
      <c r="FN208">
        <f ca="1">IF(AND($B208&gt;0,SUM(FN$3:FN207)=0,SUM($H208:FM208)=0),$B208,0)</f>
        <v>0</v>
      </c>
      <c r="FS208" s="67" t="str">
        <f ca="1">ValintaohjelmaCentral!$C84</f>
        <v>0</v>
      </c>
      <c r="FT208" s="352"/>
      <c r="FU208" s="353"/>
      <c r="FV208" s="374" t="str">
        <f ca="1">ValintaohjelmaCentral!$G84</f>
        <v>-</v>
      </c>
      <c r="FY208" s="67" t="str">
        <f ca="1">ValintaohjelmaCentral!$C84</f>
        <v>0</v>
      </c>
      <c r="FZ208" s="352"/>
      <c r="GA208" s="353"/>
      <c r="GB208" s="374" t="str">
        <f ca="1">ValintaohjelmaCentral!$G84</f>
        <v>-</v>
      </c>
      <c r="GE208" s="67" t="str">
        <f ca="1">ValintaohjelmaCentral!$C84</f>
        <v>0</v>
      </c>
      <c r="GF208" s="352"/>
      <c r="GG208" s="353"/>
      <c r="GH208" s="374" t="str">
        <f ca="1">ValintaohjelmaCentral!$G84</f>
        <v>-</v>
      </c>
    </row>
    <row r="209" spans="1:190" ht="15.75" hidden="1" thickBot="1" x14ac:dyDescent="0.3">
      <c r="A209">
        <v>209</v>
      </c>
      <c r="C209" s="240" t="str">
        <f t="shared" ca="1" si="30"/>
        <v>0</v>
      </c>
      <c r="D209" s="240">
        <f t="shared" ca="1" si="30"/>
        <v>0</v>
      </c>
      <c r="E209" s="240">
        <f t="shared" ca="1" si="30"/>
        <v>0</v>
      </c>
      <c r="F209" s="240" t="str">
        <f t="shared" ca="1" si="30"/>
        <v>-</v>
      </c>
      <c r="G209" s="47" t="e">
        <f>INDEX($I$2:$FN$2,ROWS(G$2:G209))</f>
        <v>#REF!</v>
      </c>
      <c r="H209">
        <v>0</v>
      </c>
      <c r="I209">
        <f ca="1">IF(AND($B209&gt;0,SUM(I$3:I208)=0,SUM($H209:H209)=0),$B209,0)</f>
        <v>0</v>
      </c>
      <c r="J209">
        <f ca="1">IF(AND($B209&gt;0,SUM(J$3:J208)=0,SUM($H209:I209)=0),$B209,0)</f>
        <v>0</v>
      </c>
      <c r="K209">
        <f ca="1">IF(AND($B209&gt;0,SUM(K$3:K208)=0,SUM($H209:J209)=0),$B209,0)</f>
        <v>0</v>
      </c>
      <c r="L209">
        <f ca="1">IF(AND($B209&gt;0,SUM(L$3:L208)=0,SUM($H209:K209)=0),$B209,0)</f>
        <v>0</v>
      </c>
      <c r="M209">
        <f ca="1">IF(AND($B209&gt;0,SUM(M$3:M208)=0,SUM($H209:L209)=0),$B209,0)</f>
        <v>0</v>
      </c>
      <c r="N209">
        <f ca="1">IF(AND($B209&gt;0,SUM(N$3:N208)=0,SUM($H209:M209)=0),$B209,0)</f>
        <v>0</v>
      </c>
      <c r="O209">
        <f ca="1">IF(AND($B209&gt;0,SUM(O$3:O208)=0,SUM($H209:N209)=0),$B209,0)</f>
        <v>0</v>
      </c>
      <c r="P209">
        <f ca="1">IF(AND($B209&gt;0,SUM(P$3:P208)=0,SUM($H209:O209)=0),$B209,0)</f>
        <v>0</v>
      </c>
      <c r="Q209">
        <f ca="1">IF(AND($B209&gt;0,SUM(Q$3:Q208)=0,SUM($H209:P209)=0),$B209,0)</f>
        <v>0</v>
      </c>
      <c r="R209">
        <f ca="1">IF(AND($B209&gt;0,SUM(R$3:R208)=0,SUM($H209:Q209)=0),$B209,0)</f>
        <v>0</v>
      </c>
      <c r="S209">
        <f ca="1">IF(AND($B209&gt;0,SUM(S$3:S208)=0,SUM($H209:R209)=0),$B209,0)</f>
        <v>0</v>
      </c>
      <c r="T209">
        <f ca="1">IF(AND($B209&gt;0,SUM(T$3:T208)=0,SUM($H209:S209)=0),$B209,0)</f>
        <v>0</v>
      </c>
      <c r="U209">
        <f ca="1">IF(AND($B209&gt;0,SUM(U$3:U208)=0,SUM($H209:T209)=0),$B209,0)</f>
        <v>0</v>
      </c>
      <c r="V209">
        <f ca="1">IF(AND($B209&gt;0,SUM(V$3:V208)=0,SUM($H209:U209)=0),$B209,0)</f>
        <v>0</v>
      </c>
      <c r="W209">
        <f ca="1">IF(AND($B209&gt;0,SUM(W$3:W208)=0,SUM($H209:V209)=0),$B209,0)</f>
        <v>0</v>
      </c>
      <c r="X209">
        <f ca="1">IF(AND($B209&gt;0,SUM(X$3:X208)=0,SUM($H209:W209)=0),$B209,0)</f>
        <v>0</v>
      </c>
      <c r="Y209">
        <f ca="1">IF(AND($B209&gt;0,SUM(Y$3:Y208)=0,SUM($H209:X209)=0),$B209,0)</f>
        <v>0</v>
      </c>
      <c r="Z209">
        <f ca="1">IF(AND($B209&gt;0,SUM(Z$3:Z208)=0,SUM($H209:Y209)=0),$B209,0)</f>
        <v>0</v>
      </c>
      <c r="AA209">
        <f ca="1">IF(AND($B209&gt;0,SUM(AA$3:AA208)=0,SUM($H209:Z209)=0),$B209,0)</f>
        <v>0</v>
      </c>
      <c r="AB209">
        <f ca="1">IF(AND($B209&gt;0,SUM(AB$3:AB208)=0,SUM($H209:AA209)=0),$B209,0)</f>
        <v>0</v>
      </c>
      <c r="AC209">
        <f ca="1">IF(AND($B209&gt;0,SUM(AC$3:AC208)=0,SUM($H209:AB209)=0),$B209,0)</f>
        <v>0</v>
      </c>
      <c r="AD209">
        <f ca="1">IF(AND($B209&gt;0,SUM(AD$3:AD208)=0,SUM($H209:AC209)=0),$B209,0)</f>
        <v>0</v>
      </c>
      <c r="AE209">
        <f ca="1">IF(AND($B209&gt;0,SUM(AE$3:AE208)=0,SUM($H209:AD209)=0),$B209,0)</f>
        <v>0</v>
      </c>
      <c r="AF209">
        <f ca="1">IF(AND($B209&gt;0,SUM(AF$3:AF208)=0,SUM($H209:AE209)=0),$B209,0)</f>
        <v>0</v>
      </c>
      <c r="AG209">
        <f ca="1">IF(AND($B209&gt;0,SUM(AG$3:AG208)=0,SUM($H209:AF209)=0),$B209,0)</f>
        <v>0</v>
      </c>
      <c r="AH209">
        <f ca="1">IF(AND($B209&gt;0,SUM(AH$3:AH208)=0,SUM($H209:AG209)=0),$B209,0)</f>
        <v>0</v>
      </c>
      <c r="AI209">
        <f ca="1">IF(AND($B209&gt;0,SUM(AI$3:AI208)=0,SUM($H209:AH209)=0),$B209,0)</f>
        <v>0</v>
      </c>
      <c r="AJ209">
        <f ca="1">IF(AND($B209&gt;0,SUM(AJ$3:AJ208)=0,SUM($H209:AI209)=0),$B209,0)</f>
        <v>0</v>
      </c>
      <c r="AK209">
        <f ca="1">IF(AND($B209&gt;0,SUM(AK$3:AK208)=0,SUM($H209:AJ209)=0),$B209,0)</f>
        <v>0</v>
      </c>
      <c r="AL209">
        <f ca="1">IF(AND($B209&gt;0,SUM(AL$3:AL208)=0,SUM($H209:AK209)=0),$B209,0)</f>
        <v>0</v>
      </c>
      <c r="AM209">
        <f ca="1">IF(AND($B209&gt;0,SUM(AM$3:AM208)=0,SUM($H209:AL209)=0),$B209,0)</f>
        <v>0</v>
      </c>
      <c r="AN209">
        <f ca="1">IF(AND($B209&gt;0,SUM(AN$3:AN208)=0,SUM($H209:AM209)=0),$B209,0)</f>
        <v>0</v>
      </c>
      <c r="AO209">
        <f ca="1">IF(AND($B209&gt;0,SUM(AO$3:AO208)=0,SUM($H209:AN209)=0),$B209,0)</f>
        <v>0</v>
      </c>
      <c r="AP209">
        <f ca="1">IF(AND($B209&gt;0,SUM(AP$3:AP208)=0,SUM($H209:AO209)=0),$B209,0)</f>
        <v>0</v>
      </c>
      <c r="AQ209">
        <f ca="1">IF(AND($B209&gt;0,SUM(AQ$3:AQ208)=0,SUM($H209:AP209)=0),$B209,0)</f>
        <v>0</v>
      </c>
      <c r="AR209">
        <f ca="1">IF(AND($B209&gt;0,SUM(AR$3:AR208)=0,SUM($H209:AQ209)=0),$B209,0)</f>
        <v>0</v>
      </c>
      <c r="AS209">
        <f ca="1">IF(AND($B209&gt;0,SUM(AS$3:AS208)=0,SUM($H209:AR209)=0),$B209,0)</f>
        <v>0</v>
      </c>
      <c r="AT209">
        <f ca="1">IF(AND($B209&gt;0,SUM(AT$3:AT208)=0,SUM($H209:AS209)=0),$B209,0)</f>
        <v>0</v>
      </c>
      <c r="AU209">
        <f ca="1">IF(AND($B209&gt;0,SUM(AU$3:AU208)=0,SUM($H209:AT209)=0),$B209,0)</f>
        <v>0</v>
      </c>
      <c r="AV209">
        <f ca="1">IF(AND($B209&gt;0,SUM(AV$3:AV208)=0,SUM($H209:AU209)=0),$B209,0)</f>
        <v>0</v>
      </c>
      <c r="AW209">
        <f ca="1">IF(AND($B209&gt;0,SUM(AW$3:AW208)=0,SUM($H209:AV209)=0),$B209,0)</f>
        <v>0</v>
      </c>
      <c r="AX209">
        <f ca="1">IF(AND($B209&gt;0,SUM(AX$3:AX208)=0,SUM($H209:AW209)=0),$B209,0)</f>
        <v>0</v>
      </c>
      <c r="AY209">
        <f ca="1">IF(AND($B209&gt;0,SUM(AY$3:AY208)=0,SUM($H209:AX209)=0),$B209,0)</f>
        <v>0</v>
      </c>
      <c r="AZ209">
        <f ca="1">IF(AND($B209&gt;0,SUM(AZ$3:AZ208)=0,SUM($H209:AY209)=0),$B209,0)</f>
        <v>0</v>
      </c>
      <c r="BA209">
        <f ca="1">IF(AND($B209&gt;0,SUM(BA$3:BA208)=0,SUM($H209:AZ209)=0),$B209,0)</f>
        <v>0</v>
      </c>
      <c r="BB209">
        <f ca="1">IF(AND($B209&gt;0,SUM(BB$3:BB208)=0,SUM($H209:BA209)=0),$B209,0)</f>
        <v>0</v>
      </c>
      <c r="BC209">
        <f ca="1">IF(AND($B209&gt;0,SUM(BC$3:BC208)=0,SUM($H209:BB209)=0),$B209,0)</f>
        <v>0</v>
      </c>
      <c r="BD209">
        <f ca="1">IF(AND($B209&gt;0,SUM(BD$3:BD208)=0,SUM($H209:BC209)=0),$B209,0)</f>
        <v>0</v>
      </c>
      <c r="BE209">
        <f ca="1">IF(AND($B209&gt;0,SUM(BE$3:BE208)=0,SUM($H209:BD209)=0),$B209,0)</f>
        <v>0</v>
      </c>
      <c r="BF209">
        <f ca="1">IF(AND($B209&gt;0,SUM(BF$3:BF208)=0,SUM($H209:BE209)=0),$B209,0)</f>
        <v>0</v>
      </c>
      <c r="BG209">
        <f ca="1">IF(AND($B209&gt;0,SUM(BG$3:BG208)=0,SUM($H209:BF209)=0),$B209,0)</f>
        <v>0</v>
      </c>
      <c r="BH209">
        <f ca="1">IF(AND($B209&gt;0,SUM(BH$3:BH208)=0,SUM($H209:BG209)=0),$B209,0)</f>
        <v>0</v>
      </c>
      <c r="BI209">
        <f ca="1">IF(AND($B209&gt;0,SUM(BI$3:BI208)=0,SUM($H209:BH209)=0),$B209,0)</f>
        <v>0</v>
      </c>
      <c r="BJ209">
        <f ca="1">IF(AND($B209&gt;0,SUM(BJ$3:BJ208)=0,SUM($H209:BI209)=0),$B209,0)</f>
        <v>0</v>
      </c>
      <c r="BK209">
        <f ca="1">IF(AND($B209&gt;0,SUM(BK$3:BK208)=0,SUM($H209:BJ209)=0),$B209,0)</f>
        <v>0</v>
      </c>
      <c r="BL209">
        <f ca="1">IF(AND($B209&gt;0,SUM(BL$3:BL208)=0,SUM($H209:BK209)=0),$B209,0)</f>
        <v>0</v>
      </c>
      <c r="BM209">
        <f ca="1">IF(AND($B209&gt;0,SUM(BM$3:BM208)=0,SUM($H209:BL209)=0),$B209,0)</f>
        <v>0</v>
      </c>
      <c r="BN209">
        <f ca="1">IF(AND($B209&gt;0,SUM(BN$3:BN208)=0,SUM($H209:BM209)=0),$B209,0)</f>
        <v>0</v>
      </c>
      <c r="BO209">
        <f ca="1">IF(AND($B209&gt;0,SUM(BO$3:BO208)=0,SUM($H209:BN209)=0),$B209,0)</f>
        <v>0</v>
      </c>
      <c r="BP209">
        <f ca="1">IF(AND($B209&gt;0,SUM(BP$3:BP208)=0,SUM($H209:BO209)=0),$B209,0)</f>
        <v>0</v>
      </c>
      <c r="BQ209">
        <f ca="1">IF(AND($B209&gt;0,SUM(BQ$3:BQ208)=0,SUM($H209:BP209)=0),$B209,0)</f>
        <v>0</v>
      </c>
      <c r="BR209">
        <f ca="1">IF(AND($B209&gt;0,SUM(BR$3:BR208)=0,SUM($H209:BQ209)=0),$B209,0)</f>
        <v>0</v>
      </c>
      <c r="BS209">
        <f ca="1">IF(AND($B209&gt;0,SUM(BS$3:BS208)=0,SUM($H209:BR209)=0),$B209,0)</f>
        <v>0</v>
      </c>
      <c r="BT209">
        <f ca="1">IF(AND($B209&gt;0,SUM(BT$3:BT208)=0,SUM($H209:BS209)=0),$B209,0)</f>
        <v>0</v>
      </c>
      <c r="BU209">
        <f ca="1">IF(AND($B209&gt;0,SUM(BU$3:BU208)=0,SUM($H209:BT209)=0),$B209,0)</f>
        <v>0</v>
      </c>
      <c r="BV209">
        <f ca="1">IF(AND($B209&gt;0,SUM(BV$3:BV208)=0,SUM($H209:BU209)=0),$B209,0)</f>
        <v>0</v>
      </c>
      <c r="BW209">
        <f ca="1">IF(AND($B209&gt;0,SUM(BW$3:BW208)=0,SUM($H209:BV209)=0),$B209,0)</f>
        <v>0</v>
      </c>
      <c r="BX209">
        <f ca="1">IF(AND($B209&gt;0,SUM(BX$3:BX208)=0,SUM($H209:BW209)=0),$B209,0)</f>
        <v>0</v>
      </c>
      <c r="BY209">
        <f ca="1">IF(AND($B209&gt;0,SUM(BY$3:BY208)=0,SUM($H209:BX209)=0),$B209,0)</f>
        <v>0</v>
      </c>
      <c r="BZ209">
        <f ca="1">IF(AND($B209&gt;0,SUM(BZ$3:BZ208)=0,SUM($H209:BY209)=0),$B209,0)</f>
        <v>0</v>
      </c>
      <c r="CA209">
        <f ca="1">IF(AND($B209&gt;0,SUM(CA$3:CA208)=0,SUM($H209:BZ209)=0),$B209,0)</f>
        <v>0</v>
      </c>
      <c r="CB209">
        <f ca="1">IF(AND($B209&gt;0,SUM(CB$3:CB208)=0,SUM($H209:CA209)=0),$B209,0)</f>
        <v>0</v>
      </c>
      <c r="CC209">
        <f ca="1">IF(AND($B209&gt;0,SUM(CC$3:CC208)=0,SUM($H209:CB209)=0),$B209,0)</f>
        <v>0</v>
      </c>
      <c r="CD209">
        <f ca="1">IF(AND($B209&gt;0,SUM(CD$3:CD208)=0,SUM($H209:CC209)=0),$B209,0)</f>
        <v>0</v>
      </c>
      <c r="CE209">
        <f ca="1">IF(AND($B209&gt;0,SUM(CE$3:CE208)=0,SUM($H209:CD209)=0),$B209,0)</f>
        <v>0</v>
      </c>
      <c r="CF209">
        <f ca="1">IF(AND($B209&gt;0,SUM(CF$3:CF208)=0,SUM($H209:CE209)=0),$B209,0)</f>
        <v>0</v>
      </c>
      <c r="CG209">
        <f ca="1">IF(AND($B209&gt;0,SUM(CG$3:CG208)=0,SUM($H209:CF209)=0),$B209,0)</f>
        <v>0</v>
      </c>
      <c r="CH209">
        <f ca="1">IF(AND($B209&gt;0,SUM(CH$3:CH208)=0,SUM($H209:CG209)=0),$B209,0)</f>
        <v>0</v>
      </c>
      <c r="CI209">
        <f ca="1">IF(AND($B209&gt;0,SUM(CI$3:CI208)=0,SUM($H209:CH209)=0),$B209,0)</f>
        <v>0</v>
      </c>
      <c r="CJ209">
        <f ca="1">IF(AND($B209&gt;0,SUM(CJ$3:CJ208)=0,SUM($H209:CI209)=0),$B209,0)</f>
        <v>0</v>
      </c>
      <c r="CK209">
        <f ca="1">IF(AND($B209&gt;0,SUM(CK$3:CK208)=0,SUM($H209:CJ209)=0),$B209,0)</f>
        <v>0</v>
      </c>
      <c r="CL209">
        <f ca="1">IF(AND($B209&gt;0,SUM(CL$3:CL208)=0,SUM($H209:CK209)=0),$B209,0)</f>
        <v>0</v>
      </c>
      <c r="CM209">
        <f ca="1">IF(AND($B209&gt;0,SUM(CM$3:CM208)=0,SUM($H209:CL209)=0),$B209,0)</f>
        <v>0</v>
      </c>
      <c r="CN209">
        <f ca="1">IF(AND($B209&gt;0,SUM(CN$3:CN208)=0,SUM($H209:CM209)=0),$B209,0)</f>
        <v>0</v>
      </c>
      <c r="CO209">
        <f ca="1">IF(AND($B209&gt;0,SUM(CO$3:CO208)=0,SUM($H209:CN209)=0),$B209,0)</f>
        <v>0</v>
      </c>
      <c r="CP209">
        <f ca="1">IF(AND($B209&gt;0,SUM(CP$3:CP208)=0,SUM($H209:CO209)=0),$B209,0)</f>
        <v>0</v>
      </c>
      <c r="CQ209">
        <f ca="1">IF(AND($B209&gt;0,SUM(CQ$3:CQ208)=0,SUM($H209:CP209)=0),$B209,0)</f>
        <v>0</v>
      </c>
      <c r="CR209">
        <f ca="1">IF(AND($B209&gt;0,SUM(CR$3:CR208)=0,SUM($H209:CQ209)=0),$B209,0)</f>
        <v>0</v>
      </c>
      <c r="CS209">
        <f ca="1">IF(AND($B209&gt;0,SUM(CS$3:CS208)=0,SUM($H209:CR209)=0),$B209,0)</f>
        <v>0</v>
      </c>
      <c r="CT209">
        <f ca="1">IF(AND($B209&gt;0,SUM(CT$3:CT208)=0,SUM($H209:CS209)=0),$B209,0)</f>
        <v>0</v>
      </c>
      <c r="CU209">
        <f ca="1">IF(AND($B209&gt;0,SUM(CU$3:CU208)=0,SUM($H209:CT209)=0),$B209,0)</f>
        <v>0</v>
      </c>
      <c r="CV209">
        <f ca="1">IF(AND($B209&gt;0,SUM(CV$3:CV208)=0,SUM($H209:CU209)=0),$B209,0)</f>
        <v>0</v>
      </c>
      <c r="CW209">
        <f ca="1">IF(AND($B209&gt;0,SUM(CW$3:CW208)=0,SUM($H209:CV209)=0),$B209,0)</f>
        <v>0</v>
      </c>
      <c r="CX209">
        <f ca="1">IF(AND($B209&gt;0,SUM(CX$3:CX208)=0,SUM($H209:CW209)=0),$B209,0)</f>
        <v>0</v>
      </c>
      <c r="CY209">
        <f ca="1">IF(AND($B209&gt;0,SUM(CY$3:CY208)=0,SUM($H209:CX209)=0),$B209,0)</f>
        <v>0</v>
      </c>
      <c r="CZ209">
        <f ca="1">IF(AND($B209&gt;0,SUM(CZ$3:CZ208)=0,SUM($H209:CY209)=0),$B209,0)</f>
        <v>0</v>
      </c>
      <c r="DA209">
        <f ca="1">IF(AND($B209&gt;0,SUM(DA$3:DA208)=0,SUM($H209:CZ209)=0),$B209,0)</f>
        <v>0</v>
      </c>
      <c r="DB209">
        <f ca="1">IF(AND($B209&gt;0,SUM(DB$3:DB208)=0,SUM($H209:DA209)=0),$B209,0)</f>
        <v>0</v>
      </c>
      <c r="DC209">
        <f ca="1">IF(AND($B209&gt;0,SUM(DC$3:DC208)=0,SUM($H209:DB209)=0),$B209,0)</f>
        <v>0</v>
      </c>
      <c r="DD209">
        <f ca="1">IF(AND($B209&gt;0,SUM(DD$3:DD208)=0,SUM($H209:DC209)=0),$B209,0)</f>
        <v>0</v>
      </c>
      <c r="DE209">
        <f ca="1">IF(AND($B209&gt;0,SUM(DE$3:DE208)=0,SUM($H209:DD209)=0),$B209,0)</f>
        <v>0</v>
      </c>
      <c r="DF209">
        <f ca="1">IF(AND($B209&gt;0,SUM(DF$3:DF208)=0,SUM($H209:DE209)=0),$B209,0)</f>
        <v>0</v>
      </c>
      <c r="DG209">
        <f ca="1">IF(AND($B209&gt;0,SUM(DG$3:DG208)=0,SUM($H209:DF209)=0),$B209,0)</f>
        <v>0</v>
      </c>
      <c r="DH209">
        <f ca="1">IF(AND($B209&gt;0,SUM(DH$3:DH208)=0,SUM($H209:DG209)=0),$B209,0)</f>
        <v>0</v>
      </c>
      <c r="DI209">
        <f ca="1">IF(AND($B209&gt;0,SUM(DI$3:DI208)=0,SUM($H209:DH209)=0),$B209,0)</f>
        <v>0</v>
      </c>
      <c r="DJ209">
        <f ca="1">IF(AND($B209&gt;0,SUM(DJ$3:DJ208)=0,SUM($H209:DI209)=0),$B209,0)</f>
        <v>0</v>
      </c>
      <c r="DK209">
        <f ca="1">IF(AND($B209&gt;0,SUM(DK$3:DK208)=0,SUM($H209:DJ209)=0),$B209,0)</f>
        <v>0</v>
      </c>
      <c r="DL209">
        <f ca="1">IF(AND($B209&gt;0,SUM(DL$3:DL208)=0,SUM($H209:DK209)=0),$B209,0)</f>
        <v>0</v>
      </c>
      <c r="DM209">
        <f ca="1">IF(AND($B209&gt;0,SUM(DM$3:DM208)=0,SUM($H209:DL209)=0),$B209,0)</f>
        <v>0</v>
      </c>
      <c r="DN209">
        <f ca="1">IF(AND($B209&gt;0,SUM(DN$3:DN208)=0,SUM($H209:DM209)=0),$B209,0)</f>
        <v>0</v>
      </c>
      <c r="DO209">
        <f ca="1">IF(AND($B209&gt;0,SUM(DO$3:DO208)=0,SUM($H209:DN209)=0),$B209,0)</f>
        <v>0</v>
      </c>
      <c r="DP209">
        <f ca="1">IF(AND($B209&gt;0,SUM(DP$3:DP208)=0,SUM($H209:DO209)=0),$B209,0)</f>
        <v>0</v>
      </c>
      <c r="DQ209">
        <f ca="1">IF(AND($B209&gt;0,SUM(DQ$3:DQ208)=0,SUM($H209:DP209)=0),$B209,0)</f>
        <v>0</v>
      </c>
      <c r="DR209">
        <f ca="1">IF(AND($B209&gt;0,SUM(DR$3:DR208)=0,SUM($H209:DQ209)=0),$B209,0)</f>
        <v>0</v>
      </c>
      <c r="DS209">
        <f ca="1">IF(AND($B209&gt;0,SUM(DS$3:DS208)=0,SUM($H209:DR209)=0),$B209,0)</f>
        <v>0</v>
      </c>
      <c r="DT209">
        <f ca="1">IF(AND($B209&gt;0,SUM(DT$3:DT208)=0,SUM($H209:DS209)=0),$B209,0)</f>
        <v>0</v>
      </c>
      <c r="DU209">
        <f ca="1">IF(AND($B209&gt;0,SUM(DU$3:DU208)=0,SUM($H209:DT209)=0),$B209,0)</f>
        <v>0</v>
      </c>
      <c r="DV209">
        <f ca="1">IF(AND($B209&gt;0,SUM(DV$3:DV208)=0,SUM($H209:DU209)=0),$B209,0)</f>
        <v>0</v>
      </c>
      <c r="DW209">
        <f ca="1">IF(AND($B209&gt;0,SUM(DW$3:DW208)=0,SUM($H209:DV209)=0),$B209,0)</f>
        <v>0</v>
      </c>
      <c r="DX209">
        <f ca="1">IF(AND($B209&gt;0,SUM(DX$3:DX208)=0,SUM($H209:DW209)=0),$B209,0)</f>
        <v>0</v>
      </c>
      <c r="DY209">
        <f ca="1">IF(AND($B209&gt;0,SUM(DY$3:DY208)=0,SUM($H209:DX209)=0),$B209,0)</f>
        <v>0</v>
      </c>
      <c r="DZ209">
        <f ca="1">IF(AND($B209&gt;0,SUM(DZ$3:DZ208)=0,SUM($H209:DY209)=0),$B209,0)</f>
        <v>0</v>
      </c>
      <c r="EA209">
        <f ca="1">IF(AND($B209&gt;0,SUM(EA$3:EA208)=0,SUM($H209:DZ209)=0),$B209,0)</f>
        <v>0</v>
      </c>
      <c r="EB209">
        <f ca="1">IF(AND($B209&gt;0,SUM(EB$3:EB208)=0,SUM($H209:EA209)=0),$B209,0)</f>
        <v>0</v>
      </c>
      <c r="EC209">
        <f ca="1">IF(AND($B209&gt;0,SUM(EC$3:EC208)=0,SUM($H209:EB209)=0),$B209,0)</f>
        <v>0</v>
      </c>
      <c r="ED209">
        <f ca="1">IF(AND($B209&gt;0,SUM(ED$3:ED208)=0,SUM($H209:EC209)=0),$B209,0)</f>
        <v>0</v>
      </c>
      <c r="EE209">
        <f ca="1">IF(AND($B209&gt;0,SUM(EE$3:EE208)=0,SUM($H209:ED209)=0),$B209,0)</f>
        <v>0</v>
      </c>
      <c r="EF209">
        <f ca="1">IF(AND($B209&gt;0,SUM(EF$3:EF208)=0,SUM($H209:EE209)=0),$B209,0)</f>
        <v>0</v>
      </c>
      <c r="EG209">
        <f ca="1">IF(AND($B209&gt;0,SUM(EG$3:EG208)=0,SUM($H209:EF209)=0),$B209,0)</f>
        <v>0</v>
      </c>
      <c r="EH209">
        <f ca="1">IF(AND($B209&gt;0,SUM(EH$3:EH208)=0,SUM($H209:EG209)=0),$B209,0)</f>
        <v>0</v>
      </c>
      <c r="EI209">
        <f ca="1">IF(AND($B209&gt;0,SUM(EI$3:EI208)=0,SUM($H209:EH209)=0),$B209,0)</f>
        <v>0</v>
      </c>
      <c r="EJ209">
        <f ca="1">IF(AND($B209&gt;0,SUM(EJ$3:EJ208)=0,SUM($H209:EI209)=0),$B209,0)</f>
        <v>0</v>
      </c>
      <c r="EK209">
        <f ca="1">IF(AND($B209&gt;0,SUM(EK$3:EK208)=0,SUM($H209:EJ209)=0),$B209,0)</f>
        <v>0</v>
      </c>
      <c r="EL209">
        <f ca="1">IF(AND($B209&gt;0,SUM(EL$3:EL208)=0,SUM($H209:EK209)=0),$B209,0)</f>
        <v>0</v>
      </c>
      <c r="EM209">
        <f ca="1">IF(AND($B209&gt;0,SUM(EM$3:EM208)=0,SUM($H209:EL209)=0),$B209,0)</f>
        <v>0</v>
      </c>
      <c r="EN209">
        <f ca="1">IF(AND($B209&gt;0,SUM(EN$3:EN208)=0,SUM($H209:EM209)=0),$B209,0)</f>
        <v>0</v>
      </c>
      <c r="EO209">
        <f ca="1">IF(AND($B209&gt;0,SUM(EO$3:EO208)=0,SUM($H209:EN209)=0),$B209,0)</f>
        <v>0</v>
      </c>
      <c r="EP209">
        <f ca="1">IF(AND($B209&gt;0,SUM(EP$3:EP208)=0,SUM($H209:EO209)=0),$B209,0)</f>
        <v>0</v>
      </c>
      <c r="EQ209">
        <f ca="1">IF(AND($B209&gt;0,SUM(EQ$3:EQ208)=0,SUM($H209:EP209)=0),$B209,0)</f>
        <v>0</v>
      </c>
      <c r="ER209">
        <f ca="1">IF(AND($B209&gt;0,SUM(ER$3:ER208)=0,SUM($H209:EQ209)=0),$B209,0)</f>
        <v>0</v>
      </c>
      <c r="ES209">
        <f ca="1">IF(AND($B209&gt;0,SUM(ES$3:ES208)=0,SUM($H209:ER209)=0),$B209,0)</f>
        <v>0</v>
      </c>
      <c r="ET209">
        <f ca="1">IF(AND($B209&gt;0,SUM(ET$3:ET208)=0,SUM($H209:ES209)=0),$B209,0)</f>
        <v>0</v>
      </c>
      <c r="EU209">
        <f ca="1">IF(AND($B209&gt;0,SUM(EU$3:EU208)=0,SUM($H209:ET209)=0),$B209,0)</f>
        <v>0</v>
      </c>
      <c r="EV209">
        <f ca="1">IF(AND($B209&gt;0,SUM(EV$3:EV208)=0,SUM($H209:EU209)=0),$B209,0)</f>
        <v>0</v>
      </c>
      <c r="EW209">
        <f ca="1">IF(AND($B209&gt;0,SUM(EW$3:EW208)=0,SUM($H209:EV209)=0),$B209,0)</f>
        <v>0</v>
      </c>
      <c r="EX209">
        <f ca="1">IF(AND($B209&gt;0,SUM(EX$3:EX208)=0,SUM($H209:EW209)=0),$B209,0)</f>
        <v>0</v>
      </c>
      <c r="EY209">
        <f ca="1">IF(AND($B209&gt;0,SUM(EY$3:EY208)=0,SUM($H209:EX209)=0),$B209,0)</f>
        <v>0</v>
      </c>
      <c r="EZ209">
        <f ca="1">IF(AND($B209&gt;0,SUM(EZ$3:EZ208)=0,SUM($H209:EY209)=0),$B209,0)</f>
        <v>0</v>
      </c>
      <c r="FA209">
        <f ca="1">IF(AND($B209&gt;0,SUM(FA$3:FA208)=0,SUM($H209:EZ209)=0),$B209,0)</f>
        <v>0</v>
      </c>
      <c r="FB209">
        <f ca="1">IF(AND($B209&gt;0,SUM(FB$3:FB208)=0,SUM($H209:FA209)=0),$B209,0)</f>
        <v>0</v>
      </c>
      <c r="FC209">
        <f ca="1">IF(AND($B209&gt;0,SUM(FC$3:FC208)=0,SUM($H209:FB209)=0),$B209,0)</f>
        <v>0</v>
      </c>
      <c r="FD209">
        <f ca="1">IF(AND($B209&gt;0,SUM(FD$3:FD208)=0,SUM($H209:FC209)=0),$B209,0)</f>
        <v>0</v>
      </c>
      <c r="FE209">
        <f ca="1">IF(AND($B209&gt;0,SUM(FE$3:FE208)=0,SUM($H209:FD209)=0),$B209,0)</f>
        <v>0</v>
      </c>
      <c r="FF209">
        <f ca="1">IF(AND($B209&gt;0,SUM(FF$3:FF208)=0,SUM($H209:FE209)=0),$B209,0)</f>
        <v>0</v>
      </c>
      <c r="FG209">
        <f ca="1">IF(AND($B209&gt;0,SUM(FG$3:FG208)=0,SUM($H209:FF209)=0),$B209,0)</f>
        <v>0</v>
      </c>
      <c r="FH209">
        <f ca="1">IF(AND($B209&gt;0,SUM(FH$3:FH208)=0,SUM($H209:FG209)=0),$B209,0)</f>
        <v>0</v>
      </c>
      <c r="FI209">
        <f ca="1">IF(AND($B209&gt;0,SUM(FI$3:FI208)=0,SUM($H209:FH209)=0),$B209,0)</f>
        <v>0</v>
      </c>
      <c r="FJ209">
        <f ca="1">IF(AND($B209&gt;0,SUM(FJ$3:FJ208)=0,SUM($H209:FI209)=0),$B209,0)</f>
        <v>0</v>
      </c>
      <c r="FK209">
        <f ca="1">IF(AND($B209&gt;0,SUM(FK$3:FK208)=0,SUM($H209:FJ209)=0),$B209,0)</f>
        <v>0</v>
      </c>
      <c r="FL209">
        <f ca="1">IF(AND($B209&gt;0,SUM(FL$3:FL208)=0,SUM($H209:FK209)=0),$B209,0)</f>
        <v>0</v>
      </c>
      <c r="FM209">
        <f ca="1">IF(AND($B209&gt;0,SUM(FM$3:FM208)=0,SUM($H209:FL209)=0),$B209,0)</f>
        <v>0</v>
      </c>
      <c r="FN209">
        <f ca="1">IF(AND($B209&gt;0,SUM(FN$3:FN208)=0,SUM($H209:FM209)=0),$B209,0)</f>
        <v>0</v>
      </c>
      <c r="FS209" s="67" t="str">
        <f ca="1">ValintaohjelmaCentral!$C85</f>
        <v>0</v>
      </c>
      <c r="FT209" s="352"/>
      <c r="FU209" s="353"/>
      <c r="FV209" s="374" t="str">
        <f ca="1">ValintaohjelmaCentral!$G85</f>
        <v>-</v>
      </c>
      <c r="FY209" s="67" t="str">
        <f ca="1">ValintaohjelmaCentral!$C85</f>
        <v>0</v>
      </c>
      <c r="FZ209" s="352"/>
      <c r="GA209" s="353"/>
      <c r="GB209" s="374" t="str">
        <f ca="1">ValintaohjelmaCentral!$G85</f>
        <v>-</v>
      </c>
      <c r="GE209" s="67" t="str">
        <f ca="1">ValintaohjelmaCentral!$C85</f>
        <v>0</v>
      </c>
      <c r="GF209" s="352"/>
      <c r="GG209" s="353"/>
      <c r="GH209" s="374" t="str">
        <f ca="1">ValintaohjelmaCentral!$G85</f>
        <v>-</v>
      </c>
    </row>
    <row r="210" spans="1:190" ht="15.75" hidden="1" thickBot="1" x14ac:dyDescent="0.3">
      <c r="A210">
        <v>210</v>
      </c>
      <c r="C210" s="240" t="str">
        <f t="shared" ca="1" si="30"/>
        <v>0</v>
      </c>
      <c r="D210" s="240">
        <f t="shared" ca="1" si="30"/>
        <v>0</v>
      </c>
      <c r="E210" s="240">
        <f t="shared" ca="1" si="30"/>
        <v>0</v>
      </c>
      <c r="F210" s="240" t="str">
        <f t="shared" ca="1" si="30"/>
        <v>-</v>
      </c>
      <c r="G210" s="47" t="e">
        <f>INDEX($I$2:$FN$2,ROWS(G$2:G210))</f>
        <v>#REF!</v>
      </c>
      <c r="H210">
        <v>0</v>
      </c>
      <c r="I210">
        <f ca="1">IF(AND($B210&gt;0,SUM(I$3:I209)=0,SUM($H210:H210)=0),$B210,0)</f>
        <v>0</v>
      </c>
      <c r="J210">
        <f ca="1">IF(AND($B210&gt;0,SUM(J$3:J209)=0,SUM($H210:I210)=0),$B210,0)</f>
        <v>0</v>
      </c>
      <c r="K210">
        <f ca="1">IF(AND($B210&gt;0,SUM(K$3:K209)=0,SUM($H210:J210)=0),$B210,0)</f>
        <v>0</v>
      </c>
      <c r="L210">
        <f ca="1">IF(AND($B210&gt;0,SUM(L$3:L209)=0,SUM($H210:K210)=0),$B210,0)</f>
        <v>0</v>
      </c>
      <c r="M210">
        <f ca="1">IF(AND($B210&gt;0,SUM(M$3:M209)=0,SUM($H210:L210)=0),$B210,0)</f>
        <v>0</v>
      </c>
      <c r="N210">
        <f ca="1">IF(AND($B210&gt;0,SUM(N$3:N209)=0,SUM($H210:M210)=0),$B210,0)</f>
        <v>0</v>
      </c>
      <c r="O210">
        <f ca="1">IF(AND($B210&gt;0,SUM(O$3:O209)=0,SUM($H210:N210)=0),$B210,0)</f>
        <v>0</v>
      </c>
      <c r="P210">
        <f ca="1">IF(AND($B210&gt;0,SUM(P$3:P209)=0,SUM($H210:O210)=0),$B210,0)</f>
        <v>0</v>
      </c>
      <c r="Q210">
        <f ca="1">IF(AND($B210&gt;0,SUM(Q$3:Q209)=0,SUM($H210:P210)=0),$B210,0)</f>
        <v>0</v>
      </c>
      <c r="R210">
        <f ca="1">IF(AND($B210&gt;0,SUM(R$3:R209)=0,SUM($H210:Q210)=0),$B210,0)</f>
        <v>0</v>
      </c>
      <c r="S210">
        <f ca="1">IF(AND($B210&gt;0,SUM(S$3:S209)=0,SUM($H210:R210)=0),$B210,0)</f>
        <v>0</v>
      </c>
      <c r="T210">
        <f ca="1">IF(AND($B210&gt;0,SUM(T$3:T209)=0,SUM($H210:S210)=0),$B210,0)</f>
        <v>0</v>
      </c>
      <c r="U210">
        <f ca="1">IF(AND($B210&gt;0,SUM(U$3:U209)=0,SUM($H210:T210)=0),$B210,0)</f>
        <v>0</v>
      </c>
      <c r="V210">
        <f ca="1">IF(AND($B210&gt;0,SUM(V$3:V209)=0,SUM($H210:U210)=0),$B210,0)</f>
        <v>0</v>
      </c>
      <c r="W210">
        <f ca="1">IF(AND($B210&gt;0,SUM(W$3:W209)=0,SUM($H210:V210)=0),$B210,0)</f>
        <v>0</v>
      </c>
      <c r="X210">
        <f ca="1">IF(AND($B210&gt;0,SUM(X$3:X209)=0,SUM($H210:W210)=0),$B210,0)</f>
        <v>0</v>
      </c>
      <c r="Y210">
        <f ca="1">IF(AND($B210&gt;0,SUM(Y$3:Y209)=0,SUM($H210:X210)=0),$B210,0)</f>
        <v>0</v>
      </c>
      <c r="Z210">
        <f ca="1">IF(AND($B210&gt;0,SUM(Z$3:Z209)=0,SUM($H210:Y210)=0),$B210,0)</f>
        <v>0</v>
      </c>
      <c r="AA210">
        <f ca="1">IF(AND($B210&gt;0,SUM(AA$3:AA209)=0,SUM($H210:Z210)=0),$B210,0)</f>
        <v>0</v>
      </c>
      <c r="AB210">
        <f ca="1">IF(AND($B210&gt;0,SUM(AB$3:AB209)=0,SUM($H210:AA210)=0),$B210,0)</f>
        <v>0</v>
      </c>
      <c r="AC210">
        <f ca="1">IF(AND($B210&gt;0,SUM(AC$3:AC209)=0,SUM($H210:AB210)=0),$B210,0)</f>
        <v>0</v>
      </c>
      <c r="AD210">
        <f ca="1">IF(AND($B210&gt;0,SUM(AD$3:AD209)=0,SUM($H210:AC210)=0),$B210,0)</f>
        <v>0</v>
      </c>
      <c r="AE210">
        <f ca="1">IF(AND($B210&gt;0,SUM(AE$3:AE209)=0,SUM($H210:AD210)=0),$B210,0)</f>
        <v>0</v>
      </c>
      <c r="AF210">
        <f ca="1">IF(AND($B210&gt;0,SUM(AF$3:AF209)=0,SUM($H210:AE210)=0),$B210,0)</f>
        <v>0</v>
      </c>
      <c r="AG210">
        <f ca="1">IF(AND($B210&gt;0,SUM(AG$3:AG209)=0,SUM($H210:AF210)=0),$B210,0)</f>
        <v>0</v>
      </c>
      <c r="AH210">
        <f ca="1">IF(AND($B210&gt;0,SUM(AH$3:AH209)=0,SUM($H210:AG210)=0),$B210,0)</f>
        <v>0</v>
      </c>
      <c r="AI210">
        <f ca="1">IF(AND($B210&gt;0,SUM(AI$3:AI209)=0,SUM($H210:AH210)=0),$B210,0)</f>
        <v>0</v>
      </c>
      <c r="AJ210">
        <f ca="1">IF(AND($B210&gt;0,SUM(AJ$3:AJ209)=0,SUM($H210:AI210)=0),$B210,0)</f>
        <v>0</v>
      </c>
      <c r="AK210">
        <f ca="1">IF(AND($B210&gt;0,SUM(AK$3:AK209)=0,SUM($H210:AJ210)=0),$B210,0)</f>
        <v>0</v>
      </c>
      <c r="AL210">
        <f ca="1">IF(AND($B210&gt;0,SUM(AL$3:AL209)=0,SUM($H210:AK210)=0),$B210,0)</f>
        <v>0</v>
      </c>
      <c r="AM210">
        <f ca="1">IF(AND($B210&gt;0,SUM(AM$3:AM209)=0,SUM($H210:AL210)=0),$B210,0)</f>
        <v>0</v>
      </c>
      <c r="AN210">
        <f ca="1">IF(AND($B210&gt;0,SUM(AN$3:AN209)=0,SUM($H210:AM210)=0),$B210,0)</f>
        <v>0</v>
      </c>
      <c r="AO210">
        <f ca="1">IF(AND($B210&gt;0,SUM(AO$3:AO209)=0,SUM($H210:AN210)=0),$B210,0)</f>
        <v>0</v>
      </c>
      <c r="AP210">
        <f ca="1">IF(AND($B210&gt;0,SUM(AP$3:AP209)=0,SUM($H210:AO210)=0),$B210,0)</f>
        <v>0</v>
      </c>
      <c r="AQ210">
        <f ca="1">IF(AND($B210&gt;0,SUM(AQ$3:AQ209)=0,SUM($H210:AP210)=0),$B210,0)</f>
        <v>0</v>
      </c>
      <c r="AR210">
        <f ca="1">IF(AND($B210&gt;0,SUM(AR$3:AR209)=0,SUM($H210:AQ210)=0),$B210,0)</f>
        <v>0</v>
      </c>
      <c r="AS210">
        <f ca="1">IF(AND($B210&gt;0,SUM(AS$3:AS209)=0,SUM($H210:AR210)=0),$B210,0)</f>
        <v>0</v>
      </c>
      <c r="AT210">
        <f ca="1">IF(AND($B210&gt;0,SUM(AT$3:AT209)=0,SUM($H210:AS210)=0),$B210,0)</f>
        <v>0</v>
      </c>
      <c r="AU210">
        <f ca="1">IF(AND($B210&gt;0,SUM(AU$3:AU209)=0,SUM($H210:AT210)=0),$B210,0)</f>
        <v>0</v>
      </c>
      <c r="AV210">
        <f ca="1">IF(AND($B210&gt;0,SUM(AV$3:AV209)=0,SUM($H210:AU210)=0),$B210,0)</f>
        <v>0</v>
      </c>
      <c r="AW210">
        <f ca="1">IF(AND($B210&gt;0,SUM(AW$3:AW209)=0,SUM($H210:AV210)=0),$B210,0)</f>
        <v>0</v>
      </c>
      <c r="AX210">
        <f ca="1">IF(AND($B210&gt;0,SUM(AX$3:AX209)=0,SUM($H210:AW210)=0),$B210,0)</f>
        <v>0</v>
      </c>
      <c r="AY210">
        <f ca="1">IF(AND($B210&gt;0,SUM(AY$3:AY209)=0,SUM($H210:AX210)=0),$B210,0)</f>
        <v>0</v>
      </c>
      <c r="AZ210">
        <f ca="1">IF(AND($B210&gt;0,SUM(AZ$3:AZ209)=0,SUM($H210:AY210)=0),$B210,0)</f>
        <v>0</v>
      </c>
      <c r="BA210">
        <f ca="1">IF(AND($B210&gt;0,SUM(BA$3:BA209)=0,SUM($H210:AZ210)=0),$B210,0)</f>
        <v>0</v>
      </c>
      <c r="BB210">
        <f ca="1">IF(AND($B210&gt;0,SUM(BB$3:BB209)=0,SUM($H210:BA210)=0),$B210,0)</f>
        <v>0</v>
      </c>
      <c r="BC210">
        <f ca="1">IF(AND($B210&gt;0,SUM(BC$3:BC209)=0,SUM($H210:BB210)=0),$B210,0)</f>
        <v>0</v>
      </c>
      <c r="BD210">
        <f ca="1">IF(AND($B210&gt;0,SUM(BD$3:BD209)=0,SUM($H210:BC210)=0),$B210,0)</f>
        <v>0</v>
      </c>
      <c r="BE210">
        <f ca="1">IF(AND($B210&gt;0,SUM(BE$3:BE209)=0,SUM($H210:BD210)=0),$B210,0)</f>
        <v>0</v>
      </c>
      <c r="BF210">
        <f ca="1">IF(AND($B210&gt;0,SUM(BF$3:BF209)=0,SUM($H210:BE210)=0),$B210,0)</f>
        <v>0</v>
      </c>
      <c r="BG210">
        <f ca="1">IF(AND($B210&gt;0,SUM(BG$3:BG209)=0,SUM($H210:BF210)=0),$B210,0)</f>
        <v>0</v>
      </c>
      <c r="BH210">
        <f ca="1">IF(AND($B210&gt;0,SUM(BH$3:BH209)=0,SUM($H210:BG210)=0),$B210,0)</f>
        <v>0</v>
      </c>
      <c r="BI210">
        <f ca="1">IF(AND($B210&gt;0,SUM(BI$3:BI209)=0,SUM($H210:BH210)=0),$B210,0)</f>
        <v>0</v>
      </c>
      <c r="BJ210">
        <f ca="1">IF(AND($B210&gt;0,SUM(BJ$3:BJ209)=0,SUM($H210:BI210)=0),$B210,0)</f>
        <v>0</v>
      </c>
      <c r="BK210">
        <f ca="1">IF(AND($B210&gt;0,SUM(BK$3:BK209)=0,SUM($H210:BJ210)=0),$B210,0)</f>
        <v>0</v>
      </c>
      <c r="BL210">
        <f ca="1">IF(AND($B210&gt;0,SUM(BL$3:BL209)=0,SUM($H210:BK210)=0),$B210,0)</f>
        <v>0</v>
      </c>
      <c r="BM210">
        <f ca="1">IF(AND($B210&gt;0,SUM(BM$3:BM209)=0,SUM($H210:BL210)=0),$B210,0)</f>
        <v>0</v>
      </c>
      <c r="BN210">
        <f ca="1">IF(AND($B210&gt;0,SUM(BN$3:BN209)=0,SUM($H210:BM210)=0),$B210,0)</f>
        <v>0</v>
      </c>
      <c r="BO210">
        <f ca="1">IF(AND($B210&gt;0,SUM(BO$3:BO209)=0,SUM($H210:BN210)=0),$B210,0)</f>
        <v>0</v>
      </c>
      <c r="BP210">
        <f ca="1">IF(AND($B210&gt;0,SUM(BP$3:BP209)=0,SUM($H210:BO210)=0),$B210,0)</f>
        <v>0</v>
      </c>
      <c r="BQ210">
        <f ca="1">IF(AND($B210&gt;0,SUM(BQ$3:BQ209)=0,SUM($H210:BP210)=0),$B210,0)</f>
        <v>0</v>
      </c>
      <c r="BR210">
        <f ca="1">IF(AND($B210&gt;0,SUM(BR$3:BR209)=0,SUM($H210:BQ210)=0),$B210,0)</f>
        <v>0</v>
      </c>
      <c r="BS210">
        <f ca="1">IF(AND($B210&gt;0,SUM(BS$3:BS209)=0,SUM($H210:BR210)=0),$B210,0)</f>
        <v>0</v>
      </c>
      <c r="BT210">
        <f ca="1">IF(AND($B210&gt;0,SUM(BT$3:BT209)=0,SUM($H210:BS210)=0),$B210,0)</f>
        <v>0</v>
      </c>
      <c r="BU210">
        <f ca="1">IF(AND($B210&gt;0,SUM(BU$3:BU209)=0,SUM($H210:BT210)=0),$B210,0)</f>
        <v>0</v>
      </c>
      <c r="BV210">
        <f ca="1">IF(AND($B210&gt;0,SUM(BV$3:BV209)=0,SUM($H210:BU210)=0),$B210,0)</f>
        <v>0</v>
      </c>
      <c r="BW210">
        <f ca="1">IF(AND($B210&gt;0,SUM(BW$3:BW209)=0,SUM($H210:BV210)=0),$B210,0)</f>
        <v>0</v>
      </c>
      <c r="BX210">
        <f ca="1">IF(AND($B210&gt;0,SUM(BX$3:BX209)=0,SUM($H210:BW210)=0),$B210,0)</f>
        <v>0</v>
      </c>
      <c r="BY210">
        <f ca="1">IF(AND($B210&gt;0,SUM(BY$3:BY209)=0,SUM($H210:BX210)=0),$B210,0)</f>
        <v>0</v>
      </c>
      <c r="BZ210">
        <f ca="1">IF(AND($B210&gt;0,SUM(BZ$3:BZ209)=0,SUM($H210:BY210)=0),$B210,0)</f>
        <v>0</v>
      </c>
      <c r="CA210">
        <f ca="1">IF(AND($B210&gt;0,SUM(CA$3:CA209)=0,SUM($H210:BZ210)=0),$B210,0)</f>
        <v>0</v>
      </c>
      <c r="CB210">
        <f ca="1">IF(AND($B210&gt;0,SUM(CB$3:CB209)=0,SUM($H210:CA210)=0),$B210,0)</f>
        <v>0</v>
      </c>
      <c r="CC210">
        <f ca="1">IF(AND($B210&gt;0,SUM(CC$3:CC209)=0,SUM($H210:CB210)=0),$B210,0)</f>
        <v>0</v>
      </c>
      <c r="CD210">
        <f ca="1">IF(AND($B210&gt;0,SUM(CD$3:CD209)=0,SUM($H210:CC210)=0),$B210,0)</f>
        <v>0</v>
      </c>
      <c r="CE210">
        <f ca="1">IF(AND($B210&gt;0,SUM(CE$3:CE209)=0,SUM($H210:CD210)=0),$B210,0)</f>
        <v>0</v>
      </c>
      <c r="CF210">
        <f ca="1">IF(AND($B210&gt;0,SUM(CF$3:CF209)=0,SUM($H210:CE210)=0),$B210,0)</f>
        <v>0</v>
      </c>
      <c r="CG210">
        <f ca="1">IF(AND($B210&gt;0,SUM(CG$3:CG209)=0,SUM($H210:CF210)=0),$B210,0)</f>
        <v>0</v>
      </c>
      <c r="CH210">
        <f ca="1">IF(AND($B210&gt;0,SUM(CH$3:CH209)=0,SUM($H210:CG210)=0),$B210,0)</f>
        <v>0</v>
      </c>
      <c r="CI210">
        <f ca="1">IF(AND($B210&gt;0,SUM(CI$3:CI209)=0,SUM($H210:CH210)=0),$B210,0)</f>
        <v>0</v>
      </c>
      <c r="CJ210">
        <f ca="1">IF(AND($B210&gt;0,SUM(CJ$3:CJ209)=0,SUM($H210:CI210)=0),$B210,0)</f>
        <v>0</v>
      </c>
      <c r="CK210">
        <f ca="1">IF(AND($B210&gt;0,SUM(CK$3:CK209)=0,SUM($H210:CJ210)=0),$B210,0)</f>
        <v>0</v>
      </c>
      <c r="CL210">
        <f ca="1">IF(AND($B210&gt;0,SUM(CL$3:CL209)=0,SUM($H210:CK210)=0),$B210,0)</f>
        <v>0</v>
      </c>
      <c r="CM210">
        <f ca="1">IF(AND($B210&gt;0,SUM(CM$3:CM209)=0,SUM($H210:CL210)=0),$B210,0)</f>
        <v>0</v>
      </c>
      <c r="CN210">
        <f ca="1">IF(AND($B210&gt;0,SUM(CN$3:CN209)=0,SUM($H210:CM210)=0),$B210,0)</f>
        <v>0</v>
      </c>
      <c r="CO210">
        <f ca="1">IF(AND($B210&gt;0,SUM(CO$3:CO209)=0,SUM($H210:CN210)=0),$B210,0)</f>
        <v>0</v>
      </c>
      <c r="CP210">
        <f ca="1">IF(AND($B210&gt;0,SUM(CP$3:CP209)=0,SUM($H210:CO210)=0),$B210,0)</f>
        <v>0</v>
      </c>
      <c r="CQ210">
        <f ca="1">IF(AND($B210&gt;0,SUM(CQ$3:CQ209)=0,SUM($H210:CP210)=0),$B210,0)</f>
        <v>0</v>
      </c>
      <c r="CR210">
        <f ca="1">IF(AND($B210&gt;0,SUM(CR$3:CR209)=0,SUM($H210:CQ210)=0),$B210,0)</f>
        <v>0</v>
      </c>
      <c r="CS210">
        <f ca="1">IF(AND($B210&gt;0,SUM(CS$3:CS209)=0,SUM($H210:CR210)=0),$B210,0)</f>
        <v>0</v>
      </c>
      <c r="CT210">
        <f ca="1">IF(AND($B210&gt;0,SUM(CT$3:CT209)=0,SUM($H210:CS210)=0),$B210,0)</f>
        <v>0</v>
      </c>
      <c r="CU210">
        <f ca="1">IF(AND($B210&gt;0,SUM(CU$3:CU209)=0,SUM($H210:CT210)=0),$B210,0)</f>
        <v>0</v>
      </c>
      <c r="CV210">
        <f ca="1">IF(AND($B210&gt;0,SUM(CV$3:CV209)=0,SUM($H210:CU210)=0),$B210,0)</f>
        <v>0</v>
      </c>
      <c r="CW210">
        <f ca="1">IF(AND($B210&gt;0,SUM(CW$3:CW209)=0,SUM($H210:CV210)=0),$B210,0)</f>
        <v>0</v>
      </c>
      <c r="CX210">
        <f ca="1">IF(AND($B210&gt;0,SUM(CX$3:CX209)=0,SUM($H210:CW210)=0),$B210,0)</f>
        <v>0</v>
      </c>
      <c r="CY210">
        <f ca="1">IF(AND($B210&gt;0,SUM(CY$3:CY209)=0,SUM($H210:CX210)=0),$B210,0)</f>
        <v>0</v>
      </c>
      <c r="CZ210">
        <f ca="1">IF(AND($B210&gt;0,SUM(CZ$3:CZ209)=0,SUM($H210:CY210)=0),$B210,0)</f>
        <v>0</v>
      </c>
      <c r="DA210">
        <f ca="1">IF(AND($B210&gt;0,SUM(DA$3:DA209)=0,SUM($H210:CZ210)=0),$B210,0)</f>
        <v>0</v>
      </c>
      <c r="DB210">
        <f ca="1">IF(AND($B210&gt;0,SUM(DB$3:DB209)=0,SUM($H210:DA210)=0),$B210,0)</f>
        <v>0</v>
      </c>
      <c r="DC210">
        <f ca="1">IF(AND($B210&gt;0,SUM(DC$3:DC209)=0,SUM($H210:DB210)=0),$B210,0)</f>
        <v>0</v>
      </c>
      <c r="DD210">
        <f ca="1">IF(AND($B210&gt;0,SUM(DD$3:DD209)=0,SUM($H210:DC210)=0),$B210,0)</f>
        <v>0</v>
      </c>
      <c r="DE210">
        <f ca="1">IF(AND($B210&gt;0,SUM(DE$3:DE209)=0,SUM($H210:DD210)=0),$B210,0)</f>
        <v>0</v>
      </c>
      <c r="DF210">
        <f ca="1">IF(AND($B210&gt;0,SUM(DF$3:DF209)=0,SUM($H210:DE210)=0),$B210,0)</f>
        <v>0</v>
      </c>
      <c r="DG210">
        <f ca="1">IF(AND($B210&gt;0,SUM(DG$3:DG209)=0,SUM($H210:DF210)=0),$B210,0)</f>
        <v>0</v>
      </c>
      <c r="DH210">
        <f ca="1">IF(AND($B210&gt;0,SUM(DH$3:DH209)=0,SUM($H210:DG210)=0),$B210,0)</f>
        <v>0</v>
      </c>
      <c r="DI210">
        <f ca="1">IF(AND($B210&gt;0,SUM(DI$3:DI209)=0,SUM($H210:DH210)=0),$B210,0)</f>
        <v>0</v>
      </c>
      <c r="DJ210">
        <f ca="1">IF(AND($B210&gt;0,SUM(DJ$3:DJ209)=0,SUM($H210:DI210)=0),$B210,0)</f>
        <v>0</v>
      </c>
      <c r="DK210">
        <f ca="1">IF(AND($B210&gt;0,SUM(DK$3:DK209)=0,SUM($H210:DJ210)=0),$B210,0)</f>
        <v>0</v>
      </c>
      <c r="DL210">
        <f ca="1">IF(AND($B210&gt;0,SUM(DL$3:DL209)=0,SUM($H210:DK210)=0),$B210,0)</f>
        <v>0</v>
      </c>
      <c r="DM210">
        <f ca="1">IF(AND($B210&gt;0,SUM(DM$3:DM209)=0,SUM($H210:DL210)=0),$B210,0)</f>
        <v>0</v>
      </c>
      <c r="DN210">
        <f ca="1">IF(AND($B210&gt;0,SUM(DN$3:DN209)=0,SUM($H210:DM210)=0),$B210,0)</f>
        <v>0</v>
      </c>
      <c r="DO210">
        <f ca="1">IF(AND($B210&gt;0,SUM(DO$3:DO209)=0,SUM($H210:DN210)=0),$B210,0)</f>
        <v>0</v>
      </c>
      <c r="DP210">
        <f ca="1">IF(AND($B210&gt;0,SUM(DP$3:DP209)=0,SUM($H210:DO210)=0),$B210,0)</f>
        <v>0</v>
      </c>
      <c r="DQ210">
        <f ca="1">IF(AND($B210&gt;0,SUM(DQ$3:DQ209)=0,SUM($H210:DP210)=0),$B210,0)</f>
        <v>0</v>
      </c>
      <c r="DR210">
        <f ca="1">IF(AND($B210&gt;0,SUM(DR$3:DR209)=0,SUM($H210:DQ210)=0),$B210,0)</f>
        <v>0</v>
      </c>
      <c r="DS210">
        <f ca="1">IF(AND($B210&gt;0,SUM(DS$3:DS209)=0,SUM($H210:DR210)=0),$B210,0)</f>
        <v>0</v>
      </c>
      <c r="DT210">
        <f ca="1">IF(AND($B210&gt;0,SUM(DT$3:DT209)=0,SUM($H210:DS210)=0),$B210,0)</f>
        <v>0</v>
      </c>
      <c r="DU210">
        <f ca="1">IF(AND($B210&gt;0,SUM(DU$3:DU209)=0,SUM($H210:DT210)=0),$B210,0)</f>
        <v>0</v>
      </c>
      <c r="DV210">
        <f ca="1">IF(AND($B210&gt;0,SUM(DV$3:DV209)=0,SUM($H210:DU210)=0),$B210,0)</f>
        <v>0</v>
      </c>
      <c r="DW210">
        <f ca="1">IF(AND($B210&gt;0,SUM(DW$3:DW209)=0,SUM($H210:DV210)=0),$B210,0)</f>
        <v>0</v>
      </c>
      <c r="DX210">
        <f ca="1">IF(AND($B210&gt;0,SUM(DX$3:DX209)=0,SUM($H210:DW210)=0),$B210,0)</f>
        <v>0</v>
      </c>
      <c r="DY210">
        <f ca="1">IF(AND($B210&gt;0,SUM(DY$3:DY209)=0,SUM($H210:DX210)=0),$B210,0)</f>
        <v>0</v>
      </c>
      <c r="DZ210">
        <f ca="1">IF(AND($B210&gt;0,SUM(DZ$3:DZ209)=0,SUM($H210:DY210)=0),$B210,0)</f>
        <v>0</v>
      </c>
      <c r="EA210">
        <f ca="1">IF(AND($B210&gt;0,SUM(EA$3:EA209)=0,SUM($H210:DZ210)=0),$B210,0)</f>
        <v>0</v>
      </c>
      <c r="EB210">
        <f ca="1">IF(AND($B210&gt;0,SUM(EB$3:EB209)=0,SUM($H210:EA210)=0),$B210,0)</f>
        <v>0</v>
      </c>
      <c r="EC210">
        <f ca="1">IF(AND($B210&gt;0,SUM(EC$3:EC209)=0,SUM($H210:EB210)=0),$B210,0)</f>
        <v>0</v>
      </c>
      <c r="ED210">
        <f ca="1">IF(AND($B210&gt;0,SUM(ED$3:ED209)=0,SUM($H210:EC210)=0),$B210,0)</f>
        <v>0</v>
      </c>
      <c r="EE210">
        <f ca="1">IF(AND($B210&gt;0,SUM(EE$3:EE209)=0,SUM($H210:ED210)=0),$B210,0)</f>
        <v>0</v>
      </c>
      <c r="EF210">
        <f ca="1">IF(AND($B210&gt;0,SUM(EF$3:EF209)=0,SUM($H210:EE210)=0),$B210,0)</f>
        <v>0</v>
      </c>
      <c r="EG210">
        <f ca="1">IF(AND($B210&gt;0,SUM(EG$3:EG209)=0,SUM($H210:EF210)=0),$B210,0)</f>
        <v>0</v>
      </c>
      <c r="EH210">
        <f ca="1">IF(AND($B210&gt;0,SUM(EH$3:EH209)=0,SUM($H210:EG210)=0),$B210,0)</f>
        <v>0</v>
      </c>
      <c r="EI210">
        <f ca="1">IF(AND($B210&gt;0,SUM(EI$3:EI209)=0,SUM($H210:EH210)=0),$B210,0)</f>
        <v>0</v>
      </c>
      <c r="EJ210">
        <f ca="1">IF(AND($B210&gt;0,SUM(EJ$3:EJ209)=0,SUM($H210:EI210)=0),$B210,0)</f>
        <v>0</v>
      </c>
      <c r="EK210">
        <f ca="1">IF(AND($B210&gt;0,SUM(EK$3:EK209)=0,SUM($H210:EJ210)=0),$B210,0)</f>
        <v>0</v>
      </c>
      <c r="EL210">
        <f ca="1">IF(AND($B210&gt;0,SUM(EL$3:EL209)=0,SUM($H210:EK210)=0),$B210,0)</f>
        <v>0</v>
      </c>
      <c r="EM210">
        <f ca="1">IF(AND($B210&gt;0,SUM(EM$3:EM209)=0,SUM($H210:EL210)=0),$B210,0)</f>
        <v>0</v>
      </c>
      <c r="EN210">
        <f ca="1">IF(AND($B210&gt;0,SUM(EN$3:EN209)=0,SUM($H210:EM210)=0),$B210,0)</f>
        <v>0</v>
      </c>
      <c r="EO210">
        <f ca="1">IF(AND($B210&gt;0,SUM(EO$3:EO209)=0,SUM($H210:EN210)=0),$B210,0)</f>
        <v>0</v>
      </c>
      <c r="EP210">
        <f ca="1">IF(AND($B210&gt;0,SUM(EP$3:EP209)=0,SUM($H210:EO210)=0),$B210,0)</f>
        <v>0</v>
      </c>
      <c r="EQ210">
        <f ca="1">IF(AND($B210&gt;0,SUM(EQ$3:EQ209)=0,SUM($H210:EP210)=0),$B210,0)</f>
        <v>0</v>
      </c>
      <c r="ER210">
        <f ca="1">IF(AND($B210&gt;0,SUM(ER$3:ER209)=0,SUM($H210:EQ210)=0),$B210,0)</f>
        <v>0</v>
      </c>
      <c r="ES210">
        <f ca="1">IF(AND($B210&gt;0,SUM(ES$3:ES209)=0,SUM($H210:ER210)=0),$B210,0)</f>
        <v>0</v>
      </c>
      <c r="ET210">
        <f ca="1">IF(AND($B210&gt;0,SUM(ET$3:ET209)=0,SUM($H210:ES210)=0),$B210,0)</f>
        <v>0</v>
      </c>
      <c r="EU210">
        <f ca="1">IF(AND($B210&gt;0,SUM(EU$3:EU209)=0,SUM($H210:ET210)=0),$B210,0)</f>
        <v>0</v>
      </c>
      <c r="EV210">
        <f ca="1">IF(AND($B210&gt;0,SUM(EV$3:EV209)=0,SUM($H210:EU210)=0),$B210,0)</f>
        <v>0</v>
      </c>
      <c r="EW210">
        <f ca="1">IF(AND($B210&gt;0,SUM(EW$3:EW209)=0,SUM($H210:EV210)=0),$B210,0)</f>
        <v>0</v>
      </c>
      <c r="EX210">
        <f ca="1">IF(AND($B210&gt;0,SUM(EX$3:EX209)=0,SUM($H210:EW210)=0),$B210,0)</f>
        <v>0</v>
      </c>
      <c r="EY210">
        <f ca="1">IF(AND($B210&gt;0,SUM(EY$3:EY209)=0,SUM($H210:EX210)=0),$B210,0)</f>
        <v>0</v>
      </c>
      <c r="EZ210">
        <f ca="1">IF(AND($B210&gt;0,SUM(EZ$3:EZ209)=0,SUM($H210:EY210)=0),$B210,0)</f>
        <v>0</v>
      </c>
      <c r="FA210">
        <f ca="1">IF(AND($B210&gt;0,SUM(FA$3:FA209)=0,SUM($H210:EZ210)=0),$B210,0)</f>
        <v>0</v>
      </c>
      <c r="FB210">
        <f ca="1">IF(AND($B210&gt;0,SUM(FB$3:FB209)=0,SUM($H210:FA210)=0),$B210,0)</f>
        <v>0</v>
      </c>
      <c r="FC210">
        <f ca="1">IF(AND($B210&gt;0,SUM(FC$3:FC209)=0,SUM($H210:FB210)=0),$B210,0)</f>
        <v>0</v>
      </c>
      <c r="FD210">
        <f ca="1">IF(AND($B210&gt;0,SUM(FD$3:FD209)=0,SUM($H210:FC210)=0),$B210,0)</f>
        <v>0</v>
      </c>
      <c r="FE210">
        <f ca="1">IF(AND($B210&gt;0,SUM(FE$3:FE209)=0,SUM($H210:FD210)=0),$B210,0)</f>
        <v>0</v>
      </c>
      <c r="FF210">
        <f ca="1">IF(AND($B210&gt;0,SUM(FF$3:FF209)=0,SUM($H210:FE210)=0),$B210,0)</f>
        <v>0</v>
      </c>
      <c r="FG210">
        <f ca="1">IF(AND($B210&gt;0,SUM(FG$3:FG209)=0,SUM($H210:FF210)=0),$B210,0)</f>
        <v>0</v>
      </c>
      <c r="FH210">
        <f ca="1">IF(AND($B210&gt;0,SUM(FH$3:FH209)=0,SUM($H210:FG210)=0),$B210,0)</f>
        <v>0</v>
      </c>
      <c r="FI210">
        <f ca="1">IF(AND($B210&gt;0,SUM(FI$3:FI209)=0,SUM($H210:FH210)=0),$B210,0)</f>
        <v>0</v>
      </c>
      <c r="FJ210">
        <f ca="1">IF(AND($B210&gt;0,SUM(FJ$3:FJ209)=0,SUM($H210:FI210)=0),$B210,0)</f>
        <v>0</v>
      </c>
      <c r="FK210">
        <f ca="1">IF(AND($B210&gt;0,SUM(FK$3:FK209)=0,SUM($H210:FJ210)=0),$B210,0)</f>
        <v>0</v>
      </c>
      <c r="FL210">
        <f ca="1">IF(AND($B210&gt;0,SUM(FL$3:FL209)=0,SUM($H210:FK210)=0),$B210,0)</f>
        <v>0</v>
      </c>
      <c r="FM210">
        <f ca="1">IF(AND($B210&gt;0,SUM(FM$3:FM209)=0,SUM($H210:FL210)=0),$B210,0)</f>
        <v>0</v>
      </c>
      <c r="FN210">
        <f ca="1">IF(AND($B210&gt;0,SUM(FN$3:FN209)=0,SUM($H210:FM210)=0),$B210,0)</f>
        <v>0</v>
      </c>
      <c r="FS210" s="67" t="str">
        <f ca="1">ValintaohjelmaCentral!$C86</f>
        <v>0</v>
      </c>
      <c r="FT210" s="352"/>
      <c r="FU210" s="353"/>
      <c r="FV210" s="374" t="str">
        <f ca="1">ValintaohjelmaCentral!$G86</f>
        <v>-</v>
      </c>
      <c r="FY210" s="67" t="str">
        <f ca="1">ValintaohjelmaCentral!$C86</f>
        <v>0</v>
      </c>
      <c r="FZ210" s="352"/>
      <c r="GA210" s="353"/>
      <c r="GB210" s="374" t="str">
        <f ca="1">ValintaohjelmaCentral!$G86</f>
        <v>-</v>
      </c>
      <c r="GE210" s="67" t="str">
        <f ca="1">ValintaohjelmaCentral!$C86</f>
        <v>0</v>
      </c>
      <c r="GF210" s="352"/>
      <c r="GG210" s="353"/>
      <c r="GH210" s="374" t="str">
        <f ca="1">ValintaohjelmaCentral!$G86</f>
        <v>-</v>
      </c>
    </row>
    <row r="211" spans="1:190" ht="15.75" hidden="1" thickBot="1" x14ac:dyDescent="0.3">
      <c r="A211">
        <v>211</v>
      </c>
      <c r="C211" s="240" t="str">
        <f t="shared" ca="1" si="30"/>
        <v>0</v>
      </c>
      <c r="D211" s="240">
        <f t="shared" ca="1" si="30"/>
        <v>0</v>
      </c>
      <c r="E211" s="240">
        <f t="shared" ca="1" si="30"/>
        <v>0</v>
      </c>
      <c r="F211" s="240">
        <f t="shared" ca="1" si="30"/>
        <v>0</v>
      </c>
      <c r="G211" s="47" t="e">
        <f>INDEX($I$2:$FN$2,ROWS(G$2:G211))</f>
        <v>#REF!</v>
      </c>
      <c r="H211">
        <v>0</v>
      </c>
      <c r="I211">
        <f ca="1">IF(AND($B211&gt;0,SUM(I$3:I210)=0,SUM($H211:H211)=0),$B211,0)</f>
        <v>0</v>
      </c>
      <c r="J211">
        <f ca="1">IF(AND($B211&gt;0,SUM(J$3:J210)=0,SUM($H211:I211)=0),$B211,0)</f>
        <v>0</v>
      </c>
      <c r="K211">
        <f ca="1">IF(AND($B211&gt;0,SUM(K$3:K210)=0,SUM($H211:J211)=0),$B211,0)</f>
        <v>0</v>
      </c>
      <c r="L211">
        <f ca="1">IF(AND($B211&gt;0,SUM(L$3:L210)=0,SUM($H211:K211)=0),$B211,0)</f>
        <v>0</v>
      </c>
      <c r="M211">
        <f ca="1">IF(AND($B211&gt;0,SUM(M$3:M210)=0,SUM($H211:L211)=0),$B211,0)</f>
        <v>0</v>
      </c>
      <c r="N211">
        <f ca="1">IF(AND($B211&gt;0,SUM(N$3:N210)=0,SUM($H211:M211)=0),$B211,0)</f>
        <v>0</v>
      </c>
      <c r="O211">
        <f ca="1">IF(AND($B211&gt;0,SUM(O$3:O210)=0,SUM($H211:N211)=0),$B211,0)</f>
        <v>0</v>
      </c>
      <c r="P211">
        <f ca="1">IF(AND($B211&gt;0,SUM(P$3:P210)=0,SUM($H211:O211)=0),$B211,0)</f>
        <v>0</v>
      </c>
      <c r="Q211">
        <f ca="1">IF(AND($B211&gt;0,SUM(Q$3:Q210)=0,SUM($H211:P211)=0),$B211,0)</f>
        <v>0</v>
      </c>
      <c r="R211">
        <f ca="1">IF(AND($B211&gt;0,SUM(R$3:R210)=0,SUM($H211:Q211)=0),$B211,0)</f>
        <v>0</v>
      </c>
      <c r="S211">
        <f ca="1">IF(AND($B211&gt;0,SUM(S$3:S210)=0,SUM($H211:R211)=0),$B211,0)</f>
        <v>0</v>
      </c>
      <c r="T211">
        <f ca="1">IF(AND($B211&gt;0,SUM(T$3:T210)=0,SUM($H211:S211)=0),$B211,0)</f>
        <v>0</v>
      </c>
      <c r="U211">
        <f ca="1">IF(AND($B211&gt;0,SUM(U$3:U210)=0,SUM($H211:T211)=0),$B211,0)</f>
        <v>0</v>
      </c>
      <c r="V211">
        <f ca="1">IF(AND($B211&gt;0,SUM(V$3:V210)=0,SUM($H211:U211)=0),$B211,0)</f>
        <v>0</v>
      </c>
      <c r="W211">
        <f ca="1">IF(AND($B211&gt;0,SUM(W$3:W210)=0,SUM($H211:V211)=0),$B211,0)</f>
        <v>0</v>
      </c>
      <c r="X211">
        <f ca="1">IF(AND($B211&gt;0,SUM(X$3:X210)=0,SUM($H211:W211)=0),$B211,0)</f>
        <v>0</v>
      </c>
      <c r="Y211">
        <f ca="1">IF(AND($B211&gt;0,SUM(Y$3:Y210)=0,SUM($H211:X211)=0),$B211,0)</f>
        <v>0</v>
      </c>
      <c r="Z211">
        <f ca="1">IF(AND($B211&gt;0,SUM(Z$3:Z210)=0,SUM($H211:Y211)=0),$B211,0)</f>
        <v>0</v>
      </c>
      <c r="AA211">
        <f ca="1">IF(AND($B211&gt;0,SUM(AA$3:AA210)=0,SUM($H211:Z211)=0),$B211,0)</f>
        <v>0</v>
      </c>
      <c r="AB211">
        <f ca="1">IF(AND($B211&gt;0,SUM(AB$3:AB210)=0,SUM($H211:AA211)=0),$B211,0)</f>
        <v>0</v>
      </c>
      <c r="AC211">
        <f ca="1">IF(AND($B211&gt;0,SUM(AC$3:AC210)=0,SUM($H211:AB211)=0),$B211,0)</f>
        <v>0</v>
      </c>
      <c r="AD211">
        <f ca="1">IF(AND($B211&gt;0,SUM(AD$3:AD210)=0,SUM($H211:AC211)=0),$B211,0)</f>
        <v>0</v>
      </c>
      <c r="AE211">
        <f ca="1">IF(AND($B211&gt;0,SUM(AE$3:AE210)=0,SUM($H211:AD211)=0),$B211,0)</f>
        <v>0</v>
      </c>
      <c r="AF211">
        <f ca="1">IF(AND($B211&gt;0,SUM(AF$3:AF210)=0,SUM($H211:AE211)=0),$B211,0)</f>
        <v>0</v>
      </c>
      <c r="AG211">
        <f ca="1">IF(AND($B211&gt;0,SUM(AG$3:AG210)=0,SUM($H211:AF211)=0),$B211,0)</f>
        <v>0</v>
      </c>
      <c r="AH211">
        <f ca="1">IF(AND($B211&gt;0,SUM(AH$3:AH210)=0,SUM($H211:AG211)=0),$B211,0)</f>
        <v>0</v>
      </c>
      <c r="AI211">
        <f ca="1">IF(AND($B211&gt;0,SUM(AI$3:AI210)=0,SUM($H211:AH211)=0),$B211,0)</f>
        <v>0</v>
      </c>
      <c r="AJ211">
        <f ca="1">IF(AND($B211&gt;0,SUM(AJ$3:AJ210)=0,SUM($H211:AI211)=0),$B211,0)</f>
        <v>0</v>
      </c>
      <c r="AK211">
        <f ca="1">IF(AND($B211&gt;0,SUM(AK$3:AK210)=0,SUM($H211:AJ211)=0),$B211,0)</f>
        <v>0</v>
      </c>
      <c r="AL211">
        <f ca="1">IF(AND($B211&gt;0,SUM(AL$3:AL210)=0,SUM($H211:AK211)=0),$B211,0)</f>
        <v>0</v>
      </c>
      <c r="AM211">
        <f ca="1">IF(AND($B211&gt;0,SUM(AM$3:AM210)=0,SUM($H211:AL211)=0),$B211,0)</f>
        <v>0</v>
      </c>
      <c r="AN211">
        <f ca="1">IF(AND($B211&gt;0,SUM(AN$3:AN210)=0,SUM($H211:AM211)=0),$B211,0)</f>
        <v>0</v>
      </c>
      <c r="AO211">
        <f ca="1">IF(AND($B211&gt;0,SUM(AO$3:AO210)=0,SUM($H211:AN211)=0),$B211,0)</f>
        <v>0</v>
      </c>
      <c r="AP211">
        <f ca="1">IF(AND($B211&gt;0,SUM(AP$3:AP210)=0,SUM($H211:AO211)=0),$B211,0)</f>
        <v>0</v>
      </c>
      <c r="AQ211">
        <f ca="1">IF(AND($B211&gt;0,SUM(AQ$3:AQ210)=0,SUM($H211:AP211)=0),$B211,0)</f>
        <v>0</v>
      </c>
      <c r="AR211">
        <f ca="1">IF(AND($B211&gt;0,SUM(AR$3:AR210)=0,SUM($H211:AQ211)=0),$B211,0)</f>
        <v>0</v>
      </c>
      <c r="AS211">
        <f ca="1">IF(AND($B211&gt;0,SUM(AS$3:AS210)=0,SUM($H211:AR211)=0),$B211,0)</f>
        <v>0</v>
      </c>
      <c r="AT211">
        <f ca="1">IF(AND($B211&gt;0,SUM(AT$3:AT210)=0,SUM($H211:AS211)=0),$B211,0)</f>
        <v>0</v>
      </c>
      <c r="AU211">
        <f ca="1">IF(AND($B211&gt;0,SUM(AU$3:AU210)=0,SUM($H211:AT211)=0),$B211,0)</f>
        <v>0</v>
      </c>
      <c r="AV211">
        <f ca="1">IF(AND($B211&gt;0,SUM(AV$3:AV210)=0,SUM($H211:AU211)=0),$B211,0)</f>
        <v>0</v>
      </c>
      <c r="AW211">
        <f ca="1">IF(AND($B211&gt;0,SUM(AW$3:AW210)=0,SUM($H211:AV211)=0),$B211,0)</f>
        <v>0</v>
      </c>
      <c r="AX211">
        <f ca="1">IF(AND($B211&gt;0,SUM(AX$3:AX210)=0,SUM($H211:AW211)=0),$B211,0)</f>
        <v>0</v>
      </c>
      <c r="AY211">
        <f ca="1">IF(AND($B211&gt;0,SUM(AY$3:AY210)=0,SUM($H211:AX211)=0),$B211,0)</f>
        <v>0</v>
      </c>
      <c r="AZ211">
        <f ca="1">IF(AND($B211&gt;0,SUM(AZ$3:AZ210)=0,SUM($H211:AY211)=0),$B211,0)</f>
        <v>0</v>
      </c>
      <c r="BA211">
        <f ca="1">IF(AND($B211&gt;0,SUM(BA$3:BA210)=0,SUM($H211:AZ211)=0),$B211,0)</f>
        <v>0</v>
      </c>
      <c r="BB211">
        <f ca="1">IF(AND($B211&gt;0,SUM(BB$3:BB210)=0,SUM($H211:BA211)=0),$B211,0)</f>
        <v>0</v>
      </c>
      <c r="BC211">
        <f ca="1">IF(AND($B211&gt;0,SUM(BC$3:BC210)=0,SUM($H211:BB211)=0),$B211,0)</f>
        <v>0</v>
      </c>
      <c r="BD211">
        <f ca="1">IF(AND($B211&gt;0,SUM(BD$3:BD210)=0,SUM($H211:BC211)=0),$B211,0)</f>
        <v>0</v>
      </c>
      <c r="BE211">
        <f ca="1">IF(AND($B211&gt;0,SUM(BE$3:BE210)=0,SUM($H211:BD211)=0),$B211,0)</f>
        <v>0</v>
      </c>
      <c r="BF211">
        <f ca="1">IF(AND($B211&gt;0,SUM(BF$3:BF210)=0,SUM($H211:BE211)=0),$B211,0)</f>
        <v>0</v>
      </c>
      <c r="BG211">
        <f ca="1">IF(AND($B211&gt;0,SUM(BG$3:BG210)=0,SUM($H211:BF211)=0),$B211,0)</f>
        <v>0</v>
      </c>
      <c r="BH211">
        <f ca="1">IF(AND($B211&gt;0,SUM(BH$3:BH210)=0,SUM($H211:BG211)=0),$B211,0)</f>
        <v>0</v>
      </c>
      <c r="BI211">
        <f ca="1">IF(AND($B211&gt;0,SUM(BI$3:BI210)=0,SUM($H211:BH211)=0),$B211,0)</f>
        <v>0</v>
      </c>
      <c r="BJ211">
        <f ca="1">IF(AND($B211&gt;0,SUM(BJ$3:BJ210)=0,SUM($H211:BI211)=0),$B211,0)</f>
        <v>0</v>
      </c>
      <c r="BK211">
        <f ca="1">IF(AND($B211&gt;0,SUM(BK$3:BK210)=0,SUM($H211:BJ211)=0),$B211,0)</f>
        <v>0</v>
      </c>
      <c r="BL211">
        <f ca="1">IF(AND($B211&gt;0,SUM(BL$3:BL210)=0,SUM($H211:BK211)=0),$B211,0)</f>
        <v>0</v>
      </c>
      <c r="BM211">
        <f ca="1">IF(AND($B211&gt;0,SUM(BM$3:BM210)=0,SUM($H211:BL211)=0),$B211,0)</f>
        <v>0</v>
      </c>
      <c r="BN211">
        <f ca="1">IF(AND($B211&gt;0,SUM(BN$3:BN210)=0,SUM($H211:BM211)=0),$B211,0)</f>
        <v>0</v>
      </c>
      <c r="BO211">
        <f ca="1">IF(AND($B211&gt;0,SUM(BO$3:BO210)=0,SUM($H211:BN211)=0),$B211,0)</f>
        <v>0</v>
      </c>
      <c r="BP211">
        <f ca="1">IF(AND($B211&gt;0,SUM(BP$3:BP210)=0,SUM($H211:BO211)=0),$B211,0)</f>
        <v>0</v>
      </c>
      <c r="BQ211">
        <f ca="1">IF(AND($B211&gt;0,SUM(BQ$3:BQ210)=0,SUM($H211:BP211)=0),$B211,0)</f>
        <v>0</v>
      </c>
      <c r="BR211">
        <f ca="1">IF(AND($B211&gt;0,SUM(BR$3:BR210)=0,SUM($H211:BQ211)=0),$B211,0)</f>
        <v>0</v>
      </c>
      <c r="BS211">
        <f ca="1">IF(AND($B211&gt;0,SUM(BS$3:BS210)=0,SUM($H211:BR211)=0),$B211,0)</f>
        <v>0</v>
      </c>
      <c r="BT211">
        <f ca="1">IF(AND($B211&gt;0,SUM(BT$3:BT210)=0,SUM($H211:BS211)=0),$B211,0)</f>
        <v>0</v>
      </c>
      <c r="BU211">
        <f ca="1">IF(AND($B211&gt;0,SUM(BU$3:BU210)=0,SUM($H211:BT211)=0),$B211,0)</f>
        <v>0</v>
      </c>
      <c r="BV211">
        <f ca="1">IF(AND($B211&gt;0,SUM(BV$3:BV210)=0,SUM($H211:BU211)=0),$B211,0)</f>
        <v>0</v>
      </c>
      <c r="BW211">
        <f ca="1">IF(AND($B211&gt;0,SUM(BW$3:BW210)=0,SUM($H211:BV211)=0),$B211,0)</f>
        <v>0</v>
      </c>
      <c r="BX211">
        <f ca="1">IF(AND($B211&gt;0,SUM(BX$3:BX210)=0,SUM($H211:BW211)=0),$B211,0)</f>
        <v>0</v>
      </c>
      <c r="BY211">
        <f ca="1">IF(AND($B211&gt;0,SUM(BY$3:BY210)=0,SUM($H211:BX211)=0),$B211,0)</f>
        <v>0</v>
      </c>
      <c r="BZ211">
        <f ca="1">IF(AND($B211&gt;0,SUM(BZ$3:BZ210)=0,SUM($H211:BY211)=0),$B211,0)</f>
        <v>0</v>
      </c>
      <c r="CA211">
        <f ca="1">IF(AND($B211&gt;0,SUM(CA$3:CA210)=0,SUM($H211:BZ211)=0),$B211,0)</f>
        <v>0</v>
      </c>
      <c r="CB211">
        <f ca="1">IF(AND($B211&gt;0,SUM(CB$3:CB210)=0,SUM($H211:CA211)=0),$B211,0)</f>
        <v>0</v>
      </c>
      <c r="CC211">
        <f ca="1">IF(AND($B211&gt;0,SUM(CC$3:CC210)=0,SUM($H211:CB211)=0),$B211,0)</f>
        <v>0</v>
      </c>
      <c r="CD211">
        <f ca="1">IF(AND($B211&gt;0,SUM(CD$3:CD210)=0,SUM($H211:CC211)=0),$B211,0)</f>
        <v>0</v>
      </c>
      <c r="CE211">
        <f ca="1">IF(AND($B211&gt;0,SUM(CE$3:CE210)=0,SUM($H211:CD211)=0),$B211,0)</f>
        <v>0</v>
      </c>
      <c r="CF211">
        <f ca="1">IF(AND($B211&gt;0,SUM(CF$3:CF210)=0,SUM($H211:CE211)=0),$B211,0)</f>
        <v>0</v>
      </c>
      <c r="CG211">
        <f ca="1">IF(AND($B211&gt;0,SUM(CG$3:CG210)=0,SUM($H211:CF211)=0),$B211,0)</f>
        <v>0</v>
      </c>
      <c r="CH211">
        <f ca="1">IF(AND($B211&gt;0,SUM(CH$3:CH210)=0,SUM($H211:CG211)=0),$B211,0)</f>
        <v>0</v>
      </c>
      <c r="CI211">
        <f ca="1">IF(AND($B211&gt;0,SUM(CI$3:CI210)=0,SUM($H211:CH211)=0),$B211,0)</f>
        <v>0</v>
      </c>
      <c r="CJ211">
        <f ca="1">IF(AND($B211&gt;0,SUM(CJ$3:CJ210)=0,SUM($H211:CI211)=0),$B211,0)</f>
        <v>0</v>
      </c>
      <c r="CK211">
        <f ca="1">IF(AND($B211&gt;0,SUM(CK$3:CK210)=0,SUM($H211:CJ211)=0),$B211,0)</f>
        <v>0</v>
      </c>
      <c r="CL211">
        <f ca="1">IF(AND($B211&gt;0,SUM(CL$3:CL210)=0,SUM($H211:CK211)=0),$B211,0)</f>
        <v>0</v>
      </c>
      <c r="CM211">
        <f ca="1">IF(AND($B211&gt;0,SUM(CM$3:CM210)=0,SUM($H211:CL211)=0),$B211,0)</f>
        <v>0</v>
      </c>
      <c r="CN211">
        <f ca="1">IF(AND($B211&gt;0,SUM(CN$3:CN210)=0,SUM($H211:CM211)=0),$B211,0)</f>
        <v>0</v>
      </c>
      <c r="CO211">
        <f ca="1">IF(AND($B211&gt;0,SUM(CO$3:CO210)=0,SUM($H211:CN211)=0),$B211,0)</f>
        <v>0</v>
      </c>
      <c r="CP211">
        <f ca="1">IF(AND($B211&gt;0,SUM(CP$3:CP210)=0,SUM($H211:CO211)=0),$B211,0)</f>
        <v>0</v>
      </c>
      <c r="CQ211">
        <f ca="1">IF(AND($B211&gt;0,SUM(CQ$3:CQ210)=0,SUM($H211:CP211)=0),$B211,0)</f>
        <v>0</v>
      </c>
      <c r="CR211">
        <f ca="1">IF(AND($B211&gt;0,SUM(CR$3:CR210)=0,SUM($H211:CQ211)=0),$B211,0)</f>
        <v>0</v>
      </c>
      <c r="CS211">
        <f ca="1">IF(AND($B211&gt;0,SUM(CS$3:CS210)=0,SUM($H211:CR211)=0),$B211,0)</f>
        <v>0</v>
      </c>
      <c r="CT211">
        <f ca="1">IF(AND($B211&gt;0,SUM(CT$3:CT210)=0,SUM($H211:CS211)=0),$B211,0)</f>
        <v>0</v>
      </c>
      <c r="CU211">
        <f ca="1">IF(AND($B211&gt;0,SUM(CU$3:CU210)=0,SUM($H211:CT211)=0),$B211,0)</f>
        <v>0</v>
      </c>
      <c r="CV211">
        <f ca="1">IF(AND($B211&gt;0,SUM(CV$3:CV210)=0,SUM($H211:CU211)=0),$B211,0)</f>
        <v>0</v>
      </c>
      <c r="CW211">
        <f ca="1">IF(AND($B211&gt;0,SUM(CW$3:CW210)=0,SUM($H211:CV211)=0),$B211,0)</f>
        <v>0</v>
      </c>
      <c r="CX211">
        <f ca="1">IF(AND($B211&gt;0,SUM(CX$3:CX210)=0,SUM($H211:CW211)=0),$B211,0)</f>
        <v>0</v>
      </c>
      <c r="CY211">
        <f ca="1">IF(AND($B211&gt;0,SUM(CY$3:CY210)=0,SUM($H211:CX211)=0),$B211,0)</f>
        <v>0</v>
      </c>
      <c r="CZ211">
        <f ca="1">IF(AND($B211&gt;0,SUM(CZ$3:CZ210)=0,SUM($H211:CY211)=0),$B211,0)</f>
        <v>0</v>
      </c>
      <c r="DA211">
        <f ca="1">IF(AND($B211&gt;0,SUM(DA$3:DA210)=0,SUM($H211:CZ211)=0),$B211,0)</f>
        <v>0</v>
      </c>
      <c r="DB211">
        <f ca="1">IF(AND($B211&gt;0,SUM(DB$3:DB210)=0,SUM($H211:DA211)=0),$B211,0)</f>
        <v>0</v>
      </c>
      <c r="DC211">
        <f ca="1">IF(AND($B211&gt;0,SUM(DC$3:DC210)=0,SUM($H211:DB211)=0),$B211,0)</f>
        <v>0</v>
      </c>
      <c r="DD211">
        <f ca="1">IF(AND($B211&gt;0,SUM(DD$3:DD210)=0,SUM($H211:DC211)=0),$B211,0)</f>
        <v>0</v>
      </c>
      <c r="DE211">
        <f ca="1">IF(AND($B211&gt;0,SUM(DE$3:DE210)=0,SUM($H211:DD211)=0),$B211,0)</f>
        <v>0</v>
      </c>
      <c r="DF211">
        <f ca="1">IF(AND($B211&gt;0,SUM(DF$3:DF210)=0,SUM($H211:DE211)=0),$B211,0)</f>
        <v>0</v>
      </c>
      <c r="DG211">
        <f ca="1">IF(AND($B211&gt;0,SUM(DG$3:DG210)=0,SUM($H211:DF211)=0),$B211,0)</f>
        <v>0</v>
      </c>
      <c r="DH211">
        <f ca="1">IF(AND($B211&gt;0,SUM(DH$3:DH210)=0,SUM($H211:DG211)=0),$B211,0)</f>
        <v>0</v>
      </c>
      <c r="DI211">
        <f ca="1">IF(AND($B211&gt;0,SUM(DI$3:DI210)=0,SUM($H211:DH211)=0),$B211,0)</f>
        <v>0</v>
      </c>
      <c r="DJ211">
        <f ca="1">IF(AND($B211&gt;0,SUM(DJ$3:DJ210)=0,SUM($H211:DI211)=0),$B211,0)</f>
        <v>0</v>
      </c>
      <c r="DK211">
        <f ca="1">IF(AND($B211&gt;0,SUM(DK$3:DK210)=0,SUM($H211:DJ211)=0),$B211,0)</f>
        <v>0</v>
      </c>
      <c r="DL211">
        <f ca="1">IF(AND($B211&gt;0,SUM(DL$3:DL210)=0,SUM($H211:DK211)=0),$B211,0)</f>
        <v>0</v>
      </c>
      <c r="DM211">
        <f ca="1">IF(AND($B211&gt;0,SUM(DM$3:DM210)=0,SUM($H211:DL211)=0),$B211,0)</f>
        <v>0</v>
      </c>
      <c r="DN211">
        <f ca="1">IF(AND($B211&gt;0,SUM(DN$3:DN210)=0,SUM($H211:DM211)=0),$B211,0)</f>
        <v>0</v>
      </c>
      <c r="DO211">
        <f ca="1">IF(AND($B211&gt;0,SUM(DO$3:DO210)=0,SUM($H211:DN211)=0),$B211,0)</f>
        <v>0</v>
      </c>
      <c r="DP211">
        <f ca="1">IF(AND($B211&gt;0,SUM(DP$3:DP210)=0,SUM($H211:DO211)=0),$B211,0)</f>
        <v>0</v>
      </c>
      <c r="DQ211">
        <f ca="1">IF(AND($B211&gt;0,SUM(DQ$3:DQ210)=0,SUM($H211:DP211)=0),$B211,0)</f>
        <v>0</v>
      </c>
      <c r="DR211">
        <f ca="1">IF(AND($B211&gt;0,SUM(DR$3:DR210)=0,SUM($H211:DQ211)=0),$B211,0)</f>
        <v>0</v>
      </c>
      <c r="DS211">
        <f ca="1">IF(AND($B211&gt;0,SUM(DS$3:DS210)=0,SUM($H211:DR211)=0),$B211,0)</f>
        <v>0</v>
      </c>
      <c r="DT211">
        <f ca="1">IF(AND($B211&gt;0,SUM(DT$3:DT210)=0,SUM($H211:DS211)=0),$B211,0)</f>
        <v>0</v>
      </c>
      <c r="DU211">
        <f ca="1">IF(AND($B211&gt;0,SUM(DU$3:DU210)=0,SUM($H211:DT211)=0),$B211,0)</f>
        <v>0</v>
      </c>
      <c r="DV211">
        <f ca="1">IF(AND($B211&gt;0,SUM(DV$3:DV210)=0,SUM($H211:DU211)=0),$B211,0)</f>
        <v>0</v>
      </c>
      <c r="DW211">
        <f ca="1">IF(AND($B211&gt;0,SUM(DW$3:DW210)=0,SUM($H211:DV211)=0),$B211,0)</f>
        <v>0</v>
      </c>
      <c r="DX211">
        <f ca="1">IF(AND($B211&gt;0,SUM(DX$3:DX210)=0,SUM($H211:DW211)=0),$B211,0)</f>
        <v>0</v>
      </c>
      <c r="DY211">
        <f ca="1">IF(AND($B211&gt;0,SUM(DY$3:DY210)=0,SUM($H211:DX211)=0),$B211,0)</f>
        <v>0</v>
      </c>
      <c r="DZ211">
        <f ca="1">IF(AND($B211&gt;0,SUM(DZ$3:DZ210)=0,SUM($H211:DY211)=0),$B211,0)</f>
        <v>0</v>
      </c>
      <c r="EA211">
        <f ca="1">IF(AND($B211&gt;0,SUM(EA$3:EA210)=0,SUM($H211:DZ211)=0),$B211,0)</f>
        <v>0</v>
      </c>
      <c r="EB211">
        <f ca="1">IF(AND($B211&gt;0,SUM(EB$3:EB210)=0,SUM($H211:EA211)=0),$B211,0)</f>
        <v>0</v>
      </c>
      <c r="EC211">
        <f ca="1">IF(AND($B211&gt;0,SUM(EC$3:EC210)=0,SUM($H211:EB211)=0),$B211,0)</f>
        <v>0</v>
      </c>
      <c r="ED211">
        <f ca="1">IF(AND($B211&gt;0,SUM(ED$3:ED210)=0,SUM($H211:EC211)=0),$B211,0)</f>
        <v>0</v>
      </c>
      <c r="EE211">
        <f ca="1">IF(AND($B211&gt;0,SUM(EE$3:EE210)=0,SUM($H211:ED211)=0),$B211,0)</f>
        <v>0</v>
      </c>
      <c r="EF211">
        <f ca="1">IF(AND($B211&gt;0,SUM(EF$3:EF210)=0,SUM($H211:EE211)=0),$B211,0)</f>
        <v>0</v>
      </c>
      <c r="EG211">
        <f ca="1">IF(AND($B211&gt;0,SUM(EG$3:EG210)=0,SUM($H211:EF211)=0),$B211,0)</f>
        <v>0</v>
      </c>
      <c r="EH211">
        <f ca="1">IF(AND($B211&gt;0,SUM(EH$3:EH210)=0,SUM($H211:EG211)=0),$B211,0)</f>
        <v>0</v>
      </c>
      <c r="EI211">
        <f ca="1">IF(AND($B211&gt;0,SUM(EI$3:EI210)=0,SUM($H211:EH211)=0),$B211,0)</f>
        <v>0</v>
      </c>
      <c r="EJ211">
        <f ca="1">IF(AND($B211&gt;0,SUM(EJ$3:EJ210)=0,SUM($H211:EI211)=0),$B211,0)</f>
        <v>0</v>
      </c>
      <c r="EK211">
        <f ca="1">IF(AND($B211&gt;0,SUM(EK$3:EK210)=0,SUM($H211:EJ211)=0),$B211,0)</f>
        <v>0</v>
      </c>
      <c r="EL211">
        <f ca="1">IF(AND($B211&gt;0,SUM(EL$3:EL210)=0,SUM($H211:EK211)=0),$B211,0)</f>
        <v>0</v>
      </c>
      <c r="EM211">
        <f ca="1">IF(AND($B211&gt;0,SUM(EM$3:EM210)=0,SUM($H211:EL211)=0),$B211,0)</f>
        <v>0</v>
      </c>
      <c r="EN211">
        <f ca="1">IF(AND($B211&gt;0,SUM(EN$3:EN210)=0,SUM($H211:EM211)=0),$B211,0)</f>
        <v>0</v>
      </c>
      <c r="EO211">
        <f ca="1">IF(AND($B211&gt;0,SUM(EO$3:EO210)=0,SUM($H211:EN211)=0),$B211,0)</f>
        <v>0</v>
      </c>
      <c r="EP211">
        <f ca="1">IF(AND($B211&gt;0,SUM(EP$3:EP210)=0,SUM($H211:EO211)=0),$B211,0)</f>
        <v>0</v>
      </c>
      <c r="EQ211">
        <f ca="1">IF(AND($B211&gt;0,SUM(EQ$3:EQ210)=0,SUM($H211:EP211)=0),$B211,0)</f>
        <v>0</v>
      </c>
      <c r="ER211">
        <f ca="1">IF(AND($B211&gt;0,SUM(ER$3:ER210)=0,SUM($H211:EQ211)=0),$B211,0)</f>
        <v>0</v>
      </c>
      <c r="ES211">
        <f ca="1">IF(AND($B211&gt;0,SUM(ES$3:ES210)=0,SUM($H211:ER211)=0),$B211,0)</f>
        <v>0</v>
      </c>
      <c r="ET211">
        <f ca="1">IF(AND($B211&gt;0,SUM(ET$3:ET210)=0,SUM($H211:ES211)=0),$B211,0)</f>
        <v>0</v>
      </c>
      <c r="EU211">
        <f ca="1">IF(AND($B211&gt;0,SUM(EU$3:EU210)=0,SUM($H211:ET211)=0),$B211,0)</f>
        <v>0</v>
      </c>
      <c r="EV211">
        <f ca="1">IF(AND($B211&gt;0,SUM(EV$3:EV210)=0,SUM($H211:EU211)=0),$B211,0)</f>
        <v>0</v>
      </c>
      <c r="EW211">
        <f ca="1">IF(AND($B211&gt;0,SUM(EW$3:EW210)=0,SUM($H211:EV211)=0),$B211,0)</f>
        <v>0</v>
      </c>
      <c r="EX211">
        <f ca="1">IF(AND($B211&gt;0,SUM(EX$3:EX210)=0,SUM($H211:EW211)=0),$B211,0)</f>
        <v>0</v>
      </c>
      <c r="EY211">
        <f ca="1">IF(AND($B211&gt;0,SUM(EY$3:EY210)=0,SUM($H211:EX211)=0),$B211,0)</f>
        <v>0</v>
      </c>
      <c r="EZ211">
        <f ca="1">IF(AND($B211&gt;0,SUM(EZ$3:EZ210)=0,SUM($H211:EY211)=0),$B211,0)</f>
        <v>0</v>
      </c>
      <c r="FA211">
        <f ca="1">IF(AND($B211&gt;0,SUM(FA$3:FA210)=0,SUM($H211:EZ211)=0),$B211,0)</f>
        <v>0</v>
      </c>
      <c r="FB211">
        <f ca="1">IF(AND($B211&gt;0,SUM(FB$3:FB210)=0,SUM($H211:FA211)=0),$B211,0)</f>
        <v>0</v>
      </c>
      <c r="FC211">
        <f ca="1">IF(AND($B211&gt;0,SUM(FC$3:FC210)=0,SUM($H211:FB211)=0),$B211,0)</f>
        <v>0</v>
      </c>
      <c r="FD211">
        <f ca="1">IF(AND($B211&gt;0,SUM(FD$3:FD210)=0,SUM($H211:FC211)=0),$B211,0)</f>
        <v>0</v>
      </c>
      <c r="FE211">
        <f ca="1">IF(AND($B211&gt;0,SUM(FE$3:FE210)=0,SUM($H211:FD211)=0),$B211,0)</f>
        <v>0</v>
      </c>
      <c r="FF211">
        <f ca="1">IF(AND($B211&gt;0,SUM(FF$3:FF210)=0,SUM($H211:FE211)=0),$B211,0)</f>
        <v>0</v>
      </c>
      <c r="FG211">
        <f ca="1">IF(AND($B211&gt;0,SUM(FG$3:FG210)=0,SUM($H211:FF211)=0),$B211,0)</f>
        <v>0</v>
      </c>
      <c r="FH211">
        <f ca="1">IF(AND($B211&gt;0,SUM(FH$3:FH210)=0,SUM($H211:FG211)=0),$B211,0)</f>
        <v>0</v>
      </c>
      <c r="FI211">
        <f ca="1">IF(AND($B211&gt;0,SUM(FI$3:FI210)=0,SUM($H211:FH211)=0),$B211,0)</f>
        <v>0</v>
      </c>
      <c r="FJ211">
        <f ca="1">IF(AND($B211&gt;0,SUM(FJ$3:FJ210)=0,SUM($H211:FI211)=0),$B211,0)</f>
        <v>0</v>
      </c>
      <c r="FK211">
        <f ca="1">IF(AND($B211&gt;0,SUM(FK$3:FK210)=0,SUM($H211:FJ211)=0),$B211,0)</f>
        <v>0</v>
      </c>
      <c r="FL211">
        <f ca="1">IF(AND($B211&gt;0,SUM(FL$3:FL210)=0,SUM($H211:FK211)=0),$B211,0)</f>
        <v>0</v>
      </c>
      <c r="FM211">
        <f ca="1">IF(AND($B211&gt;0,SUM(FM$3:FM210)=0,SUM($H211:FL211)=0),$B211,0)</f>
        <v>0</v>
      </c>
      <c r="FN211">
        <f ca="1">IF(AND($B211&gt;0,SUM(FN$3:FN210)=0,SUM($H211:FM211)=0),$B211,0)</f>
        <v>0</v>
      </c>
      <c r="FS211" s="67" t="str">
        <f ca="1">ValintaohjelmaCentral!$C87</f>
        <v>0</v>
      </c>
      <c r="FT211" s="352"/>
      <c r="FU211" s="353"/>
      <c r="FV211" s="374">
        <f>ValintaohjelmaCentral!$G87</f>
        <v>0</v>
      </c>
      <c r="FY211" s="67" t="str">
        <f ca="1">ValintaohjelmaCentral!$C87</f>
        <v>0</v>
      </c>
      <c r="FZ211" s="352"/>
      <c r="GA211" s="353"/>
      <c r="GB211" s="374">
        <f>ValintaohjelmaCentral!$G87</f>
        <v>0</v>
      </c>
      <c r="GE211" s="67" t="str">
        <f ca="1">ValintaohjelmaCentral!$C87</f>
        <v>0</v>
      </c>
      <c r="GF211" s="352"/>
      <c r="GG211" s="353"/>
      <c r="GH211" s="374">
        <f>ValintaohjelmaCentral!$G87</f>
        <v>0</v>
      </c>
    </row>
    <row r="212" spans="1:190" ht="15.75" hidden="1" thickBot="1" x14ac:dyDescent="0.3">
      <c r="A212">
        <v>212</v>
      </c>
      <c r="C212" s="240" t="str">
        <f t="shared" ca="1" si="30"/>
        <v>0</v>
      </c>
      <c r="D212" s="240">
        <f t="shared" ca="1" si="30"/>
        <v>0</v>
      </c>
      <c r="E212" s="240">
        <f t="shared" ca="1" si="30"/>
        <v>0</v>
      </c>
      <c r="F212" s="240">
        <f t="shared" ca="1" si="30"/>
        <v>0</v>
      </c>
      <c r="G212" s="47" t="e">
        <f>INDEX($I$2:$FN$2,ROWS(G$2:G212))</f>
        <v>#REF!</v>
      </c>
      <c r="H212">
        <v>0</v>
      </c>
      <c r="I212">
        <f ca="1">IF(AND($B212&gt;0,SUM(I$3:I211)=0,SUM($H212:H212)=0),$B212,0)</f>
        <v>0</v>
      </c>
      <c r="J212">
        <f ca="1">IF(AND($B212&gt;0,SUM(J$3:J211)=0,SUM($H212:I212)=0),$B212,0)</f>
        <v>0</v>
      </c>
      <c r="K212">
        <f ca="1">IF(AND($B212&gt;0,SUM(K$3:K211)=0,SUM($H212:J212)=0),$B212,0)</f>
        <v>0</v>
      </c>
      <c r="L212">
        <f ca="1">IF(AND($B212&gt;0,SUM(L$3:L211)=0,SUM($H212:K212)=0),$B212,0)</f>
        <v>0</v>
      </c>
      <c r="M212">
        <f ca="1">IF(AND($B212&gt;0,SUM(M$3:M211)=0,SUM($H212:L212)=0),$B212,0)</f>
        <v>0</v>
      </c>
      <c r="N212">
        <f ca="1">IF(AND($B212&gt;0,SUM(N$3:N211)=0,SUM($H212:M212)=0),$B212,0)</f>
        <v>0</v>
      </c>
      <c r="O212">
        <f ca="1">IF(AND($B212&gt;0,SUM(O$3:O211)=0,SUM($H212:N212)=0),$B212,0)</f>
        <v>0</v>
      </c>
      <c r="P212">
        <f ca="1">IF(AND($B212&gt;0,SUM(P$3:P211)=0,SUM($H212:O212)=0),$B212,0)</f>
        <v>0</v>
      </c>
      <c r="Q212">
        <f ca="1">IF(AND($B212&gt;0,SUM(Q$3:Q211)=0,SUM($H212:P212)=0),$B212,0)</f>
        <v>0</v>
      </c>
      <c r="R212">
        <f ca="1">IF(AND($B212&gt;0,SUM(R$3:R211)=0,SUM($H212:Q212)=0),$B212,0)</f>
        <v>0</v>
      </c>
      <c r="S212">
        <f ca="1">IF(AND($B212&gt;0,SUM(S$3:S211)=0,SUM($H212:R212)=0),$B212,0)</f>
        <v>0</v>
      </c>
      <c r="T212">
        <f ca="1">IF(AND($B212&gt;0,SUM(T$3:T211)=0,SUM($H212:S212)=0),$B212,0)</f>
        <v>0</v>
      </c>
      <c r="U212">
        <f ca="1">IF(AND($B212&gt;0,SUM(U$3:U211)=0,SUM($H212:T212)=0),$B212,0)</f>
        <v>0</v>
      </c>
      <c r="V212">
        <f ca="1">IF(AND($B212&gt;0,SUM(V$3:V211)=0,SUM($H212:U212)=0),$B212,0)</f>
        <v>0</v>
      </c>
      <c r="W212">
        <f ca="1">IF(AND($B212&gt;0,SUM(W$3:W211)=0,SUM($H212:V212)=0),$B212,0)</f>
        <v>0</v>
      </c>
      <c r="X212">
        <f ca="1">IF(AND($B212&gt;0,SUM(X$3:X211)=0,SUM($H212:W212)=0),$B212,0)</f>
        <v>0</v>
      </c>
      <c r="Y212">
        <f ca="1">IF(AND($B212&gt;0,SUM(Y$3:Y211)=0,SUM($H212:X212)=0),$B212,0)</f>
        <v>0</v>
      </c>
      <c r="Z212">
        <f ca="1">IF(AND($B212&gt;0,SUM(Z$3:Z211)=0,SUM($H212:Y212)=0),$B212,0)</f>
        <v>0</v>
      </c>
      <c r="AA212">
        <f ca="1">IF(AND($B212&gt;0,SUM(AA$3:AA211)=0,SUM($H212:Z212)=0),$B212,0)</f>
        <v>0</v>
      </c>
      <c r="AB212">
        <f ca="1">IF(AND($B212&gt;0,SUM(AB$3:AB211)=0,SUM($H212:AA212)=0),$B212,0)</f>
        <v>0</v>
      </c>
      <c r="AC212">
        <f ca="1">IF(AND($B212&gt;0,SUM(AC$3:AC211)=0,SUM($H212:AB212)=0),$B212,0)</f>
        <v>0</v>
      </c>
      <c r="AD212">
        <f ca="1">IF(AND($B212&gt;0,SUM(AD$3:AD211)=0,SUM($H212:AC212)=0),$B212,0)</f>
        <v>0</v>
      </c>
      <c r="AE212">
        <f ca="1">IF(AND($B212&gt;0,SUM(AE$3:AE211)=0,SUM($H212:AD212)=0),$B212,0)</f>
        <v>0</v>
      </c>
      <c r="AF212">
        <f ca="1">IF(AND($B212&gt;0,SUM(AF$3:AF211)=0,SUM($H212:AE212)=0),$B212,0)</f>
        <v>0</v>
      </c>
      <c r="AG212">
        <f ca="1">IF(AND($B212&gt;0,SUM(AG$3:AG211)=0,SUM($H212:AF212)=0),$B212,0)</f>
        <v>0</v>
      </c>
      <c r="AH212">
        <f ca="1">IF(AND($B212&gt;0,SUM(AH$3:AH211)=0,SUM($H212:AG212)=0),$B212,0)</f>
        <v>0</v>
      </c>
      <c r="AI212">
        <f ca="1">IF(AND($B212&gt;0,SUM(AI$3:AI211)=0,SUM($H212:AH212)=0),$B212,0)</f>
        <v>0</v>
      </c>
      <c r="AJ212">
        <f ca="1">IF(AND($B212&gt;0,SUM(AJ$3:AJ211)=0,SUM($H212:AI212)=0),$B212,0)</f>
        <v>0</v>
      </c>
      <c r="AK212">
        <f ca="1">IF(AND($B212&gt;0,SUM(AK$3:AK211)=0,SUM($H212:AJ212)=0),$B212,0)</f>
        <v>0</v>
      </c>
      <c r="AL212">
        <f ca="1">IF(AND($B212&gt;0,SUM(AL$3:AL211)=0,SUM($H212:AK212)=0),$B212,0)</f>
        <v>0</v>
      </c>
      <c r="AM212">
        <f ca="1">IF(AND($B212&gt;0,SUM(AM$3:AM211)=0,SUM($H212:AL212)=0),$B212,0)</f>
        <v>0</v>
      </c>
      <c r="AN212">
        <f ca="1">IF(AND($B212&gt;0,SUM(AN$3:AN211)=0,SUM($H212:AM212)=0),$B212,0)</f>
        <v>0</v>
      </c>
      <c r="AO212">
        <f ca="1">IF(AND($B212&gt;0,SUM(AO$3:AO211)=0,SUM($H212:AN212)=0),$B212,0)</f>
        <v>0</v>
      </c>
      <c r="AP212">
        <f ca="1">IF(AND($B212&gt;0,SUM(AP$3:AP211)=0,SUM($H212:AO212)=0),$B212,0)</f>
        <v>0</v>
      </c>
      <c r="AQ212">
        <f ca="1">IF(AND($B212&gt;0,SUM(AQ$3:AQ211)=0,SUM($H212:AP212)=0),$B212,0)</f>
        <v>0</v>
      </c>
      <c r="AR212">
        <f ca="1">IF(AND($B212&gt;0,SUM(AR$3:AR211)=0,SUM($H212:AQ212)=0),$B212,0)</f>
        <v>0</v>
      </c>
      <c r="AS212">
        <f ca="1">IF(AND($B212&gt;0,SUM(AS$3:AS211)=0,SUM($H212:AR212)=0),$B212,0)</f>
        <v>0</v>
      </c>
      <c r="AT212">
        <f ca="1">IF(AND($B212&gt;0,SUM(AT$3:AT211)=0,SUM($H212:AS212)=0),$B212,0)</f>
        <v>0</v>
      </c>
      <c r="AU212">
        <f ca="1">IF(AND($B212&gt;0,SUM(AU$3:AU211)=0,SUM($H212:AT212)=0),$B212,0)</f>
        <v>0</v>
      </c>
      <c r="AV212">
        <f ca="1">IF(AND($B212&gt;0,SUM(AV$3:AV211)=0,SUM($H212:AU212)=0),$B212,0)</f>
        <v>0</v>
      </c>
      <c r="AW212">
        <f ca="1">IF(AND($B212&gt;0,SUM(AW$3:AW211)=0,SUM($H212:AV212)=0),$B212,0)</f>
        <v>0</v>
      </c>
      <c r="AX212">
        <f ca="1">IF(AND($B212&gt;0,SUM(AX$3:AX211)=0,SUM($H212:AW212)=0),$B212,0)</f>
        <v>0</v>
      </c>
      <c r="AY212">
        <f ca="1">IF(AND($B212&gt;0,SUM(AY$3:AY211)=0,SUM($H212:AX212)=0),$B212,0)</f>
        <v>0</v>
      </c>
      <c r="AZ212">
        <f ca="1">IF(AND($B212&gt;0,SUM(AZ$3:AZ211)=0,SUM($H212:AY212)=0),$B212,0)</f>
        <v>0</v>
      </c>
      <c r="BA212">
        <f ca="1">IF(AND($B212&gt;0,SUM(BA$3:BA211)=0,SUM($H212:AZ212)=0),$B212,0)</f>
        <v>0</v>
      </c>
      <c r="BB212">
        <f ca="1">IF(AND($B212&gt;0,SUM(BB$3:BB211)=0,SUM($H212:BA212)=0),$B212,0)</f>
        <v>0</v>
      </c>
      <c r="BC212">
        <f ca="1">IF(AND($B212&gt;0,SUM(BC$3:BC211)=0,SUM($H212:BB212)=0),$B212,0)</f>
        <v>0</v>
      </c>
      <c r="BD212">
        <f ca="1">IF(AND($B212&gt;0,SUM(BD$3:BD211)=0,SUM($H212:BC212)=0),$B212,0)</f>
        <v>0</v>
      </c>
      <c r="BE212">
        <f ca="1">IF(AND($B212&gt;0,SUM(BE$3:BE211)=0,SUM($H212:BD212)=0),$B212,0)</f>
        <v>0</v>
      </c>
      <c r="BF212">
        <f ca="1">IF(AND($B212&gt;0,SUM(BF$3:BF211)=0,SUM($H212:BE212)=0),$B212,0)</f>
        <v>0</v>
      </c>
      <c r="BG212">
        <f ca="1">IF(AND($B212&gt;0,SUM(BG$3:BG211)=0,SUM($H212:BF212)=0),$B212,0)</f>
        <v>0</v>
      </c>
      <c r="BH212">
        <f ca="1">IF(AND($B212&gt;0,SUM(BH$3:BH211)=0,SUM($H212:BG212)=0),$B212,0)</f>
        <v>0</v>
      </c>
      <c r="BI212">
        <f ca="1">IF(AND($B212&gt;0,SUM(BI$3:BI211)=0,SUM($H212:BH212)=0),$B212,0)</f>
        <v>0</v>
      </c>
      <c r="BJ212">
        <f ca="1">IF(AND($B212&gt;0,SUM(BJ$3:BJ211)=0,SUM($H212:BI212)=0),$B212,0)</f>
        <v>0</v>
      </c>
      <c r="BK212">
        <f ca="1">IF(AND($B212&gt;0,SUM(BK$3:BK211)=0,SUM($H212:BJ212)=0),$B212,0)</f>
        <v>0</v>
      </c>
      <c r="BL212">
        <f ca="1">IF(AND($B212&gt;0,SUM(BL$3:BL211)=0,SUM($H212:BK212)=0),$B212,0)</f>
        <v>0</v>
      </c>
      <c r="BM212">
        <f ca="1">IF(AND($B212&gt;0,SUM(BM$3:BM211)=0,SUM($H212:BL212)=0),$B212,0)</f>
        <v>0</v>
      </c>
      <c r="BN212">
        <f ca="1">IF(AND($B212&gt;0,SUM(BN$3:BN211)=0,SUM($H212:BM212)=0),$B212,0)</f>
        <v>0</v>
      </c>
      <c r="BO212">
        <f ca="1">IF(AND($B212&gt;0,SUM(BO$3:BO211)=0,SUM($H212:BN212)=0),$B212,0)</f>
        <v>0</v>
      </c>
      <c r="BP212">
        <f ca="1">IF(AND($B212&gt;0,SUM(BP$3:BP211)=0,SUM($H212:BO212)=0),$B212,0)</f>
        <v>0</v>
      </c>
      <c r="BQ212">
        <f ca="1">IF(AND($B212&gt;0,SUM(BQ$3:BQ211)=0,SUM($H212:BP212)=0),$B212,0)</f>
        <v>0</v>
      </c>
      <c r="BR212">
        <f ca="1">IF(AND($B212&gt;0,SUM(BR$3:BR211)=0,SUM($H212:BQ212)=0),$B212,0)</f>
        <v>0</v>
      </c>
      <c r="BS212">
        <f ca="1">IF(AND($B212&gt;0,SUM(BS$3:BS211)=0,SUM($H212:BR212)=0),$B212,0)</f>
        <v>0</v>
      </c>
      <c r="BT212">
        <f ca="1">IF(AND($B212&gt;0,SUM(BT$3:BT211)=0,SUM($H212:BS212)=0),$B212,0)</f>
        <v>0</v>
      </c>
      <c r="BU212">
        <f ca="1">IF(AND($B212&gt;0,SUM(BU$3:BU211)=0,SUM($H212:BT212)=0),$B212,0)</f>
        <v>0</v>
      </c>
      <c r="BV212">
        <f ca="1">IF(AND($B212&gt;0,SUM(BV$3:BV211)=0,SUM($H212:BU212)=0),$B212,0)</f>
        <v>0</v>
      </c>
      <c r="BW212">
        <f ca="1">IF(AND($B212&gt;0,SUM(BW$3:BW211)=0,SUM($H212:BV212)=0),$B212,0)</f>
        <v>0</v>
      </c>
      <c r="BX212">
        <f ca="1">IF(AND($B212&gt;0,SUM(BX$3:BX211)=0,SUM($H212:BW212)=0),$B212,0)</f>
        <v>0</v>
      </c>
      <c r="BY212">
        <f ca="1">IF(AND($B212&gt;0,SUM(BY$3:BY211)=0,SUM($H212:BX212)=0),$B212,0)</f>
        <v>0</v>
      </c>
      <c r="BZ212">
        <f ca="1">IF(AND($B212&gt;0,SUM(BZ$3:BZ211)=0,SUM($H212:BY212)=0),$B212,0)</f>
        <v>0</v>
      </c>
      <c r="CA212">
        <f ca="1">IF(AND($B212&gt;0,SUM(CA$3:CA211)=0,SUM($H212:BZ212)=0),$B212,0)</f>
        <v>0</v>
      </c>
      <c r="CB212">
        <f ca="1">IF(AND($B212&gt;0,SUM(CB$3:CB211)=0,SUM($H212:CA212)=0),$B212,0)</f>
        <v>0</v>
      </c>
      <c r="CC212">
        <f ca="1">IF(AND($B212&gt;0,SUM(CC$3:CC211)=0,SUM($H212:CB212)=0),$B212,0)</f>
        <v>0</v>
      </c>
      <c r="CD212">
        <f ca="1">IF(AND($B212&gt;0,SUM(CD$3:CD211)=0,SUM($H212:CC212)=0),$B212,0)</f>
        <v>0</v>
      </c>
      <c r="CE212">
        <f ca="1">IF(AND($B212&gt;0,SUM(CE$3:CE211)=0,SUM($H212:CD212)=0),$B212,0)</f>
        <v>0</v>
      </c>
      <c r="CF212">
        <f ca="1">IF(AND($B212&gt;0,SUM(CF$3:CF211)=0,SUM($H212:CE212)=0),$B212,0)</f>
        <v>0</v>
      </c>
      <c r="CG212">
        <f ca="1">IF(AND($B212&gt;0,SUM(CG$3:CG211)=0,SUM($H212:CF212)=0),$B212,0)</f>
        <v>0</v>
      </c>
      <c r="CH212">
        <f ca="1">IF(AND($B212&gt;0,SUM(CH$3:CH211)=0,SUM($H212:CG212)=0),$B212,0)</f>
        <v>0</v>
      </c>
      <c r="CI212">
        <f ca="1">IF(AND($B212&gt;0,SUM(CI$3:CI211)=0,SUM($H212:CH212)=0),$B212,0)</f>
        <v>0</v>
      </c>
      <c r="CJ212">
        <f ca="1">IF(AND($B212&gt;0,SUM(CJ$3:CJ211)=0,SUM($H212:CI212)=0),$B212,0)</f>
        <v>0</v>
      </c>
      <c r="CK212">
        <f ca="1">IF(AND($B212&gt;0,SUM(CK$3:CK211)=0,SUM($H212:CJ212)=0),$B212,0)</f>
        <v>0</v>
      </c>
      <c r="CL212">
        <f ca="1">IF(AND($B212&gt;0,SUM(CL$3:CL211)=0,SUM($H212:CK212)=0),$B212,0)</f>
        <v>0</v>
      </c>
      <c r="CM212">
        <f ca="1">IF(AND($B212&gt;0,SUM(CM$3:CM211)=0,SUM($H212:CL212)=0),$B212,0)</f>
        <v>0</v>
      </c>
      <c r="CN212">
        <f ca="1">IF(AND($B212&gt;0,SUM(CN$3:CN211)=0,SUM($H212:CM212)=0),$B212,0)</f>
        <v>0</v>
      </c>
      <c r="CO212">
        <f ca="1">IF(AND($B212&gt;0,SUM(CO$3:CO211)=0,SUM($H212:CN212)=0),$B212,0)</f>
        <v>0</v>
      </c>
      <c r="CP212">
        <f ca="1">IF(AND($B212&gt;0,SUM(CP$3:CP211)=0,SUM($H212:CO212)=0),$B212,0)</f>
        <v>0</v>
      </c>
      <c r="CQ212">
        <f ca="1">IF(AND($B212&gt;0,SUM(CQ$3:CQ211)=0,SUM($H212:CP212)=0),$B212,0)</f>
        <v>0</v>
      </c>
      <c r="CR212">
        <f ca="1">IF(AND($B212&gt;0,SUM(CR$3:CR211)=0,SUM($H212:CQ212)=0),$B212,0)</f>
        <v>0</v>
      </c>
      <c r="CS212">
        <f ca="1">IF(AND($B212&gt;0,SUM(CS$3:CS211)=0,SUM($H212:CR212)=0),$B212,0)</f>
        <v>0</v>
      </c>
      <c r="CT212">
        <f ca="1">IF(AND($B212&gt;0,SUM(CT$3:CT211)=0,SUM($H212:CS212)=0),$B212,0)</f>
        <v>0</v>
      </c>
      <c r="CU212">
        <f ca="1">IF(AND($B212&gt;0,SUM(CU$3:CU211)=0,SUM($H212:CT212)=0),$B212,0)</f>
        <v>0</v>
      </c>
      <c r="CV212">
        <f ca="1">IF(AND($B212&gt;0,SUM(CV$3:CV211)=0,SUM($H212:CU212)=0),$B212,0)</f>
        <v>0</v>
      </c>
      <c r="CW212">
        <f ca="1">IF(AND($B212&gt;0,SUM(CW$3:CW211)=0,SUM($H212:CV212)=0),$B212,0)</f>
        <v>0</v>
      </c>
      <c r="CX212">
        <f ca="1">IF(AND($B212&gt;0,SUM(CX$3:CX211)=0,SUM($H212:CW212)=0),$B212,0)</f>
        <v>0</v>
      </c>
      <c r="CY212">
        <f ca="1">IF(AND($B212&gt;0,SUM(CY$3:CY211)=0,SUM($H212:CX212)=0),$B212,0)</f>
        <v>0</v>
      </c>
      <c r="CZ212">
        <f ca="1">IF(AND($B212&gt;0,SUM(CZ$3:CZ211)=0,SUM($H212:CY212)=0),$B212,0)</f>
        <v>0</v>
      </c>
      <c r="DA212">
        <f ca="1">IF(AND($B212&gt;0,SUM(DA$3:DA211)=0,SUM($H212:CZ212)=0),$B212,0)</f>
        <v>0</v>
      </c>
      <c r="DB212">
        <f ca="1">IF(AND($B212&gt;0,SUM(DB$3:DB211)=0,SUM($H212:DA212)=0),$B212,0)</f>
        <v>0</v>
      </c>
      <c r="DC212">
        <f ca="1">IF(AND($B212&gt;0,SUM(DC$3:DC211)=0,SUM($H212:DB212)=0),$B212,0)</f>
        <v>0</v>
      </c>
      <c r="DD212">
        <f ca="1">IF(AND($B212&gt;0,SUM(DD$3:DD211)=0,SUM($H212:DC212)=0),$B212,0)</f>
        <v>0</v>
      </c>
      <c r="DE212">
        <f ca="1">IF(AND($B212&gt;0,SUM(DE$3:DE211)=0,SUM($H212:DD212)=0),$B212,0)</f>
        <v>0</v>
      </c>
      <c r="DF212">
        <f ca="1">IF(AND($B212&gt;0,SUM(DF$3:DF211)=0,SUM($H212:DE212)=0),$B212,0)</f>
        <v>0</v>
      </c>
      <c r="DG212">
        <f ca="1">IF(AND($B212&gt;0,SUM(DG$3:DG211)=0,SUM($H212:DF212)=0),$B212,0)</f>
        <v>0</v>
      </c>
      <c r="DH212">
        <f ca="1">IF(AND($B212&gt;0,SUM(DH$3:DH211)=0,SUM($H212:DG212)=0),$B212,0)</f>
        <v>0</v>
      </c>
      <c r="DI212">
        <f ca="1">IF(AND($B212&gt;0,SUM(DI$3:DI211)=0,SUM($H212:DH212)=0),$B212,0)</f>
        <v>0</v>
      </c>
      <c r="DJ212">
        <f ca="1">IF(AND($B212&gt;0,SUM(DJ$3:DJ211)=0,SUM($H212:DI212)=0),$B212,0)</f>
        <v>0</v>
      </c>
      <c r="DK212">
        <f ca="1">IF(AND($B212&gt;0,SUM(DK$3:DK211)=0,SUM($H212:DJ212)=0),$B212,0)</f>
        <v>0</v>
      </c>
      <c r="DL212">
        <f ca="1">IF(AND($B212&gt;0,SUM(DL$3:DL211)=0,SUM($H212:DK212)=0),$B212,0)</f>
        <v>0</v>
      </c>
      <c r="DM212">
        <f ca="1">IF(AND($B212&gt;0,SUM(DM$3:DM211)=0,SUM($H212:DL212)=0),$B212,0)</f>
        <v>0</v>
      </c>
      <c r="DN212">
        <f ca="1">IF(AND($B212&gt;0,SUM(DN$3:DN211)=0,SUM($H212:DM212)=0),$B212,0)</f>
        <v>0</v>
      </c>
      <c r="DO212">
        <f ca="1">IF(AND($B212&gt;0,SUM(DO$3:DO211)=0,SUM($H212:DN212)=0),$B212,0)</f>
        <v>0</v>
      </c>
      <c r="DP212">
        <f ca="1">IF(AND($B212&gt;0,SUM(DP$3:DP211)=0,SUM($H212:DO212)=0),$B212,0)</f>
        <v>0</v>
      </c>
      <c r="DQ212">
        <f ca="1">IF(AND($B212&gt;0,SUM(DQ$3:DQ211)=0,SUM($H212:DP212)=0),$B212,0)</f>
        <v>0</v>
      </c>
      <c r="DR212">
        <f ca="1">IF(AND($B212&gt;0,SUM(DR$3:DR211)=0,SUM($H212:DQ212)=0),$B212,0)</f>
        <v>0</v>
      </c>
      <c r="DS212">
        <f ca="1">IF(AND($B212&gt;0,SUM(DS$3:DS211)=0,SUM($H212:DR212)=0),$B212,0)</f>
        <v>0</v>
      </c>
      <c r="DT212">
        <f ca="1">IF(AND($B212&gt;0,SUM(DT$3:DT211)=0,SUM($H212:DS212)=0),$B212,0)</f>
        <v>0</v>
      </c>
      <c r="DU212">
        <f ca="1">IF(AND($B212&gt;0,SUM(DU$3:DU211)=0,SUM($H212:DT212)=0),$B212,0)</f>
        <v>0</v>
      </c>
      <c r="DV212">
        <f ca="1">IF(AND($B212&gt;0,SUM(DV$3:DV211)=0,SUM($H212:DU212)=0),$B212,0)</f>
        <v>0</v>
      </c>
      <c r="DW212">
        <f ca="1">IF(AND($B212&gt;0,SUM(DW$3:DW211)=0,SUM($H212:DV212)=0),$B212,0)</f>
        <v>0</v>
      </c>
      <c r="DX212">
        <f ca="1">IF(AND($B212&gt;0,SUM(DX$3:DX211)=0,SUM($H212:DW212)=0),$B212,0)</f>
        <v>0</v>
      </c>
      <c r="DY212">
        <f ca="1">IF(AND($B212&gt;0,SUM(DY$3:DY211)=0,SUM($H212:DX212)=0),$B212,0)</f>
        <v>0</v>
      </c>
      <c r="DZ212">
        <f ca="1">IF(AND($B212&gt;0,SUM(DZ$3:DZ211)=0,SUM($H212:DY212)=0),$B212,0)</f>
        <v>0</v>
      </c>
      <c r="EA212">
        <f ca="1">IF(AND($B212&gt;0,SUM(EA$3:EA211)=0,SUM($H212:DZ212)=0),$B212,0)</f>
        <v>0</v>
      </c>
      <c r="EB212">
        <f ca="1">IF(AND($B212&gt;0,SUM(EB$3:EB211)=0,SUM($H212:EA212)=0),$B212,0)</f>
        <v>0</v>
      </c>
      <c r="EC212">
        <f ca="1">IF(AND($B212&gt;0,SUM(EC$3:EC211)=0,SUM($H212:EB212)=0),$B212,0)</f>
        <v>0</v>
      </c>
      <c r="ED212">
        <f ca="1">IF(AND($B212&gt;0,SUM(ED$3:ED211)=0,SUM($H212:EC212)=0),$B212,0)</f>
        <v>0</v>
      </c>
      <c r="EE212">
        <f ca="1">IF(AND($B212&gt;0,SUM(EE$3:EE211)=0,SUM($H212:ED212)=0),$B212,0)</f>
        <v>0</v>
      </c>
      <c r="EF212">
        <f ca="1">IF(AND($B212&gt;0,SUM(EF$3:EF211)=0,SUM($H212:EE212)=0),$B212,0)</f>
        <v>0</v>
      </c>
      <c r="EG212">
        <f ca="1">IF(AND($B212&gt;0,SUM(EG$3:EG211)=0,SUM($H212:EF212)=0),$B212,0)</f>
        <v>0</v>
      </c>
      <c r="EH212">
        <f ca="1">IF(AND($B212&gt;0,SUM(EH$3:EH211)=0,SUM($H212:EG212)=0),$B212,0)</f>
        <v>0</v>
      </c>
      <c r="EI212">
        <f ca="1">IF(AND($B212&gt;0,SUM(EI$3:EI211)=0,SUM($H212:EH212)=0),$B212,0)</f>
        <v>0</v>
      </c>
      <c r="EJ212">
        <f ca="1">IF(AND($B212&gt;0,SUM(EJ$3:EJ211)=0,SUM($H212:EI212)=0),$B212,0)</f>
        <v>0</v>
      </c>
      <c r="EK212">
        <f ca="1">IF(AND($B212&gt;0,SUM(EK$3:EK211)=0,SUM($H212:EJ212)=0),$B212,0)</f>
        <v>0</v>
      </c>
      <c r="EL212">
        <f ca="1">IF(AND($B212&gt;0,SUM(EL$3:EL211)=0,SUM($H212:EK212)=0),$B212,0)</f>
        <v>0</v>
      </c>
      <c r="EM212">
        <f ca="1">IF(AND($B212&gt;0,SUM(EM$3:EM211)=0,SUM($H212:EL212)=0),$B212,0)</f>
        <v>0</v>
      </c>
      <c r="EN212">
        <f ca="1">IF(AND($B212&gt;0,SUM(EN$3:EN211)=0,SUM($H212:EM212)=0),$B212,0)</f>
        <v>0</v>
      </c>
      <c r="EO212">
        <f ca="1">IF(AND($B212&gt;0,SUM(EO$3:EO211)=0,SUM($H212:EN212)=0),$B212,0)</f>
        <v>0</v>
      </c>
      <c r="EP212">
        <f ca="1">IF(AND($B212&gt;0,SUM(EP$3:EP211)=0,SUM($H212:EO212)=0),$B212,0)</f>
        <v>0</v>
      </c>
      <c r="EQ212">
        <f ca="1">IF(AND($B212&gt;0,SUM(EQ$3:EQ211)=0,SUM($H212:EP212)=0),$B212,0)</f>
        <v>0</v>
      </c>
      <c r="ER212">
        <f ca="1">IF(AND($B212&gt;0,SUM(ER$3:ER211)=0,SUM($H212:EQ212)=0),$B212,0)</f>
        <v>0</v>
      </c>
      <c r="ES212">
        <f ca="1">IF(AND($B212&gt;0,SUM(ES$3:ES211)=0,SUM($H212:ER212)=0),$B212,0)</f>
        <v>0</v>
      </c>
      <c r="ET212">
        <f ca="1">IF(AND($B212&gt;0,SUM(ET$3:ET211)=0,SUM($H212:ES212)=0),$B212,0)</f>
        <v>0</v>
      </c>
      <c r="EU212">
        <f ca="1">IF(AND($B212&gt;0,SUM(EU$3:EU211)=0,SUM($H212:ET212)=0),$B212,0)</f>
        <v>0</v>
      </c>
      <c r="EV212">
        <f ca="1">IF(AND($B212&gt;0,SUM(EV$3:EV211)=0,SUM($H212:EU212)=0),$B212,0)</f>
        <v>0</v>
      </c>
      <c r="EW212">
        <f ca="1">IF(AND($B212&gt;0,SUM(EW$3:EW211)=0,SUM($H212:EV212)=0),$B212,0)</f>
        <v>0</v>
      </c>
      <c r="EX212">
        <f ca="1">IF(AND($B212&gt;0,SUM(EX$3:EX211)=0,SUM($H212:EW212)=0),$B212,0)</f>
        <v>0</v>
      </c>
      <c r="EY212">
        <f ca="1">IF(AND($B212&gt;0,SUM(EY$3:EY211)=0,SUM($H212:EX212)=0),$B212,0)</f>
        <v>0</v>
      </c>
      <c r="EZ212">
        <f ca="1">IF(AND($B212&gt;0,SUM(EZ$3:EZ211)=0,SUM($H212:EY212)=0),$B212,0)</f>
        <v>0</v>
      </c>
      <c r="FA212">
        <f ca="1">IF(AND($B212&gt;0,SUM(FA$3:FA211)=0,SUM($H212:EZ212)=0),$B212,0)</f>
        <v>0</v>
      </c>
      <c r="FB212">
        <f ca="1">IF(AND($B212&gt;0,SUM(FB$3:FB211)=0,SUM($H212:FA212)=0),$B212,0)</f>
        <v>0</v>
      </c>
      <c r="FC212">
        <f ca="1">IF(AND($B212&gt;0,SUM(FC$3:FC211)=0,SUM($H212:FB212)=0),$B212,0)</f>
        <v>0</v>
      </c>
      <c r="FD212">
        <f ca="1">IF(AND($B212&gt;0,SUM(FD$3:FD211)=0,SUM($H212:FC212)=0),$B212,0)</f>
        <v>0</v>
      </c>
      <c r="FE212">
        <f ca="1">IF(AND($B212&gt;0,SUM(FE$3:FE211)=0,SUM($H212:FD212)=0),$B212,0)</f>
        <v>0</v>
      </c>
      <c r="FF212">
        <f ca="1">IF(AND($B212&gt;0,SUM(FF$3:FF211)=0,SUM($H212:FE212)=0),$B212,0)</f>
        <v>0</v>
      </c>
      <c r="FG212">
        <f ca="1">IF(AND($B212&gt;0,SUM(FG$3:FG211)=0,SUM($H212:FF212)=0),$B212,0)</f>
        <v>0</v>
      </c>
      <c r="FH212">
        <f ca="1">IF(AND($B212&gt;0,SUM(FH$3:FH211)=0,SUM($H212:FG212)=0),$B212,0)</f>
        <v>0</v>
      </c>
      <c r="FI212">
        <f ca="1">IF(AND($B212&gt;0,SUM(FI$3:FI211)=0,SUM($H212:FH212)=0),$B212,0)</f>
        <v>0</v>
      </c>
      <c r="FJ212">
        <f ca="1">IF(AND($B212&gt;0,SUM(FJ$3:FJ211)=0,SUM($H212:FI212)=0),$B212,0)</f>
        <v>0</v>
      </c>
      <c r="FK212">
        <f ca="1">IF(AND($B212&gt;0,SUM(FK$3:FK211)=0,SUM($H212:FJ212)=0),$B212,0)</f>
        <v>0</v>
      </c>
      <c r="FL212">
        <f ca="1">IF(AND($B212&gt;0,SUM(FL$3:FL211)=0,SUM($H212:FK212)=0),$B212,0)</f>
        <v>0</v>
      </c>
      <c r="FM212">
        <f ca="1">IF(AND($B212&gt;0,SUM(FM$3:FM211)=0,SUM($H212:FL212)=0),$B212,0)</f>
        <v>0</v>
      </c>
      <c r="FN212">
        <f ca="1">IF(AND($B212&gt;0,SUM(FN$3:FN211)=0,SUM($H212:FM212)=0),$B212,0)</f>
        <v>0</v>
      </c>
      <c r="FS212" s="67" t="str">
        <f ca="1">ValintaohjelmaCentral!$C88</f>
        <v>0</v>
      </c>
      <c r="FT212" s="352"/>
      <c r="FU212" s="353"/>
      <c r="FV212" s="374">
        <f ca="1">ValintaohjelmaCentral!$G88</f>
        <v>0</v>
      </c>
      <c r="FY212" s="67" t="str">
        <f ca="1">ValintaohjelmaCentral!$C88</f>
        <v>0</v>
      </c>
      <c r="FZ212" s="352"/>
      <c r="GA212" s="353"/>
      <c r="GB212" s="374">
        <f ca="1">ValintaohjelmaCentral!$G88</f>
        <v>0</v>
      </c>
      <c r="GE212" s="67" t="str">
        <f ca="1">ValintaohjelmaCentral!$C88</f>
        <v>0</v>
      </c>
      <c r="GF212" s="352"/>
      <c r="GG212" s="353"/>
      <c r="GH212" s="374">
        <f ca="1">ValintaohjelmaCentral!$G88</f>
        <v>0</v>
      </c>
    </row>
    <row r="213" spans="1:190" ht="15.75" hidden="1" thickBot="1" x14ac:dyDescent="0.3">
      <c r="A213">
        <v>213</v>
      </c>
      <c r="C213" s="240" t="str">
        <f t="shared" ca="1" si="30"/>
        <v>0</v>
      </c>
      <c r="D213" s="240">
        <f t="shared" ca="1" si="30"/>
        <v>0</v>
      </c>
      <c r="E213" s="240">
        <f t="shared" ca="1" si="30"/>
        <v>0</v>
      </c>
      <c r="F213" s="240">
        <f t="shared" ca="1" si="30"/>
        <v>0</v>
      </c>
      <c r="G213" s="47" t="e">
        <f>INDEX($I$2:$FN$2,ROWS(G$2:G213))</f>
        <v>#REF!</v>
      </c>
      <c r="H213">
        <v>0</v>
      </c>
      <c r="I213">
        <f ca="1">IF(AND($B213&gt;0,SUM(I$3:I212)=0,SUM($H213:H213)=0),$B213,0)</f>
        <v>0</v>
      </c>
      <c r="J213">
        <f ca="1">IF(AND($B213&gt;0,SUM(J$3:J212)=0,SUM($H213:I213)=0),$B213,0)</f>
        <v>0</v>
      </c>
      <c r="K213">
        <f ca="1">IF(AND($B213&gt;0,SUM(K$3:K212)=0,SUM($H213:J213)=0),$B213,0)</f>
        <v>0</v>
      </c>
      <c r="L213">
        <f ca="1">IF(AND($B213&gt;0,SUM(L$3:L212)=0,SUM($H213:K213)=0),$B213,0)</f>
        <v>0</v>
      </c>
      <c r="M213">
        <f ca="1">IF(AND($B213&gt;0,SUM(M$3:M212)=0,SUM($H213:L213)=0),$B213,0)</f>
        <v>0</v>
      </c>
      <c r="N213">
        <f ca="1">IF(AND($B213&gt;0,SUM(N$3:N212)=0,SUM($H213:M213)=0),$B213,0)</f>
        <v>0</v>
      </c>
      <c r="O213">
        <f ca="1">IF(AND($B213&gt;0,SUM(O$3:O212)=0,SUM($H213:N213)=0),$B213,0)</f>
        <v>0</v>
      </c>
      <c r="P213">
        <f ca="1">IF(AND($B213&gt;0,SUM(P$3:P212)=0,SUM($H213:O213)=0),$B213,0)</f>
        <v>0</v>
      </c>
      <c r="Q213">
        <f ca="1">IF(AND($B213&gt;0,SUM(Q$3:Q212)=0,SUM($H213:P213)=0),$B213,0)</f>
        <v>0</v>
      </c>
      <c r="R213">
        <f ca="1">IF(AND($B213&gt;0,SUM(R$3:R212)=0,SUM($H213:Q213)=0),$B213,0)</f>
        <v>0</v>
      </c>
      <c r="S213">
        <f ca="1">IF(AND($B213&gt;0,SUM(S$3:S212)=0,SUM($H213:R213)=0),$B213,0)</f>
        <v>0</v>
      </c>
      <c r="T213">
        <f ca="1">IF(AND($B213&gt;0,SUM(T$3:T212)=0,SUM($H213:S213)=0),$B213,0)</f>
        <v>0</v>
      </c>
      <c r="U213">
        <f ca="1">IF(AND($B213&gt;0,SUM(U$3:U212)=0,SUM($H213:T213)=0),$B213,0)</f>
        <v>0</v>
      </c>
      <c r="V213">
        <f ca="1">IF(AND($B213&gt;0,SUM(V$3:V212)=0,SUM($H213:U213)=0),$B213,0)</f>
        <v>0</v>
      </c>
      <c r="W213">
        <f ca="1">IF(AND($B213&gt;0,SUM(W$3:W212)=0,SUM($H213:V213)=0),$B213,0)</f>
        <v>0</v>
      </c>
      <c r="X213">
        <f ca="1">IF(AND($B213&gt;0,SUM(X$3:X212)=0,SUM($H213:W213)=0),$B213,0)</f>
        <v>0</v>
      </c>
      <c r="Y213">
        <f ca="1">IF(AND($B213&gt;0,SUM(Y$3:Y212)=0,SUM($H213:X213)=0),$B213,0)</f>
        <v>0</v>
      </c>
      <c r="Z213">
        <f ca="1">IF(AND($B213&gt;0,SUM(Z$3:Z212)=0,SUM($H213:Y213)=0),$B213,0)</f>
        <v>0</v>
      </c>
      <c r="AA213">
        <f ca="1">IF(AND($B213&gt;0,SUM(AA$3:AA212)=0,SUM($H213:Z213)=0),$B213,0)</f>
        <v>0</v>
      </c>
      <c r="AB213">
        <f ca="1">IF(AND($B213&gt;0,SUM(AB$3:AB212)=0,SUM($H213:AA213)=0),$B213,0)</f>
        <v>0</v>
      </c>
      <c r="AC213">
        <f ca="1">IF(AND($B213&gt;0,SUM(AC$3:AC212)=0,SUM($H213:AB213)=0),$B213,0)</f>
        <v>0</v>
      </c>
      <c r="AD213">
        <f ca="1">IF(AND($B213&gt;0,SUM(AD$3:AD212)=0,SUM($H213:AC213)=0),$B213,0)</f>
        <v>0</v>
      </c>
      <c r="AE213">
        <f ca="1">IF(AND($B213&gt;0,SUM(AE$3:AE212)=0,SUM($H213:AD213)=0),$B213,0)</f>
        <v>0</v>
      </c>
      <c r="AF213">
        <f ca="1">IF(AND($B213&gt;0,SUM(AF$3:AF212)=0,SUM($H213:AE213)=0),$B213,0)</f>
        <v>0</v>
      </c>
      <c r="AG213">
        <f ca="1">IF(AND($B213&gt;0,SUM(AG$3:AG212)=0,SUM($H213:AF213)=0),$B213,0)</f>
        <v>0</v>
      </c>
      <c r="AH213">
        <f ca="1">IF(AND($B213&gt;0,SUM(AH$3:AH212)=0,SUM($H213:AG213)=0),$B213,0)</f>
        <v>0</v>
      </c>
      <c r="AI213">
        <f ca="1">IF(AND($B213&gt;0,SUM(AI$3:AI212)=0,SUM($H213:AH213)=0),$B213,0)</f>
        <v>0</v>
      </c>
      <c r="AJ213">
        <f ca="1">IF(AND($B213&gt;0,SUM(AJ$3:AJ212)=0,SUM($H213:AI213)=0),$B213,0)</f>
        <v>0</v>
      </c>
      <c r="AK213">
        <f ca="1">IF(AND($B213&gt;0,SUM(AK$3:AK212)=0,SUM($H213:AJ213)=0),$B213,0)</f>
        <v>0</v>
      </c>
      <c r="AL213">
        <f ca="1">IF(AND($B213&gt;0,SUM(AL$3:AL212)=0,SUM($H213:AK213)=0),$B213,0)</f>
        <v>0</v>
      </c>
      <c r="AM213">
        <f ca="1">IF(AND($B213&gt;0,SUM(AM$3:AM212)=0,SUM($H213:AL213)=0),$B213,0)</f>
        <v>0</v>
      </c>
      <c r="AN213">
        <f ca="1">IF(AND($B213&gt;0,SUM(AN$3:AN212)=0,SUM($H213:AM213)=0),$B213,0)</f>
        <v>0</v>
      </c>
      <c r="AO213">
        <f ca="1">IF(AND($B213&gt;0,SUM(AO$3:AO212)=0,SUM($H213:AN213)=0),$B213,0)</f>
        <v>0</v>
      </c>
      <c r="AP213">
        <f ca="1">IF(AND($B213&gt;0,SUM(AP$3:AP212)=0,SUM($H213:AO213)=0),$B213,0)</f>
        <v>0</v>
      </c>
      <c r="AQ213">
        <f ca="1">IF(AND($B213&gt;0,SUM(AQ$3:AQ212)=0,SUM($H213:AP213)=0),$B213,0)</f>
        <v>0</v>
      </c>
      <c r="AR213">
        <f ca="1">IF(AND($B213&gt;0,SUM(AR$3:AR212)=0,SUM($H213:AQ213)=0),$B213,0)</f>
        <v>0</v>
      </c>
      <c r="AS213">
        <f ca="1">IF(AND($B213&gt;0,SUM(AS$3:AS212)=0,SUM($H213:AR213)=0),$B213,0)</f>
        <v>0</v>
      </c>
      <c r="AT213">
        <f ca="1">IF(AND($B213&gt;0,SUM(AT$3:AT212)=0,SUM($H213:AS213)=0),$B213,0)</f>
        <v>0</v>
      </c>
      <c r="AU213">
        <f ca="1">IF(AND($B213&gt;0,SUM(AU$3:AU212)=0,SUM($H213:AT213)=0),$B213,0)</f>
        <v>0</v>
      </c>
      <c r="AV213">
        <f ca="1">IF(AND($B213&gt;0,SUM(AV$3:AV212)=0,SUM($H213:AU213)=0),$B213,0)</f>
        <v>0</v>
      </c>
      <c r="AW213">
        <f ca="1">IF(AND($B213&gt;0,SUM(AW$3:AW212)=0,SUM($H213:AV213)=0),$B213,0)</f>
        <v>0</v>
      </c>
      <c r="AX213">
        <f ca="1">IF(AND($B213&gt;0,SUM(AX$3:AX212)=0,SUM($H213:AW213)=0),$B213,0)</f>
        <v>0</v>
      </c>
      <c r="AY213">
        <f ca="1">IF(AND($B213&gt;0,SUM(AY$3:AY212)=0,SUM($H213:AX213)=0),$B213,0)</f>
        <v>0</v>
      </c>
      <c r="AZ213">
        <f ca="1">IF(AND($B213&gt;0,SUM(AZ$3:AZ212)=0,SUM($H213:AY213)=0),$B213,0)</f>
        <v>0</v>
      </c>
      <c r="BA213">
        <f ca="1">IF(AND($B213&gt;0,SUM(BA$3:BA212)=0,SUM($H213:AZ213)=0),$B213,0)</f>
        <v>0</v>
      </c>
      <c r="BB213">
        <f ca="1">IF(AND($B213&gt;0,SUM(BB$3:BB212)=0,SUM($H213:BA213)=0),$B213,0)</f>
        <v>0</v>
      </c>
      <c r="BC213">
        <f ca="1">IF(AND($B213&gt;0,SUM(BC$3:BC212)=0,SUM($H213:BB213)=0),$B213,0)</f>
        <v>0</v>
      </c>
      <c r="BD213">
        <f ca="1">IF(AND($B213&gt;0,SUM(BD$3:BD212)=0,SUM($H213:BC213)=0),$B213,0)</f>
        <v>0</v>
      </c>
      <c r="BE213">
        <f ca="1">IF(AND($B213&gt;0,SUM(BE$3:BE212)=0,SUM($H213:BD213)=0),$B213,0)</f>
        <v>0</v>
      </c>
      <c r="BF213">
        <f ca="1">IF(AND($B213&gt;0,SUM(BF$3:BF212)=0,SUM($H213:BE213)=0),$B213,0)</f>
        <v>0</v>
      </c>
      <c r="BG213">
        <f ca="1">IF(AND($B213&gt;0,SUM(BG$3:BG212)=0,SUM($H213:BF213)=0),$B213,0)</f>
        <v>0</v>
      </c>
      <c r="BH213">
        <f ca="1">IF(AND($B213&gt;0,SUM(BH$3:BH212)=0,SUM($H213:BG213)=0),$B213,0)</f>
        <v>0</v>
      </c>
      <c r="BI213">
        <f ca="1">IF(AND($B213&gt;0,SUM(BI$3:BI212)=0,SUM($H213:BH213)=0),$B213,0)</f>
        <v>0</v>
      </c>
      <c r="BJ213">
        <f ca="1">IF(AND($B213&gt;0,SUM(BJ$3:BJ212)=0,SUM($H213:BI213)=0),$B213,0)</f>
        <v>0</v>
      </c>
      <c r="BK213">
        <f ca="1">IF(AND($B213&gt;0,SUM(BK$3:BK212)=0,SUM($H213:BJ213)=0),$B213,0)</f>
        <v>0</v>
      </c>
      <c r="BL213">
        <f ca="1">IF(AND($B213&gt;0,SUM(BL$3:BL212)=0,SUM($H213:BK213)=0),$B213,0)</f>
        <v>0</v>
      </c>
      <c r="BM213">
        <f ca="1">IF(AND($B213&gt;0,SUM(BM$3:BM212)=0,SUM($H213:BL213)=0),$B213,0)</f>
        <v>0</v>
      </c>
      <c r="BN213">
        <f ca="1">IF(AND($B213&gt;0,SUM(BN$3:BN212)=0,SUM($H213:BM213)=0),$B213,0)</f>
        <v>0</v>
      </c>
      <c r="BO213">
        <f ca="1">IF(AND($B213&gt;0,SUM(BO$3:BO212)=0,SUM($H213:BN213)=0),$B213,0)</f>
        <v>0</v>
      </c>
      <c r="BP213">
        <f ca="1">IF(AND($B213&gt;0,SUM(BP$3:BP212)=0,SUM($H213:BO213)=0),$B213,0)</f>
        <v>0</v>
      </c>
      <c r="BQ213">
        <f ca="1">IF(AND($B213&gt;0,SUM(BQ$3:BQ212)=0,SUM($H213:BP213)=0),$B213,0)</f>
        <v>0</v>
      </c>
      <c r="BR213">
        <f ca="1">IF(AND($B213&gt;0,SUM(BR$3:BR212)=0,SUM($H213:BQ213)=0),$B213,0)</f>
        <v>0</v>
      </c>
      <c r="BS213">
        <f ca="1">IF(AND($B213&gt;0,SUM(BS$3:BS212)=0,SUM($H213:BR213)=0),$B213,0)</f>
        <v>0</v>
      </c>
      <c r="BT213">
        <f ca="1">IF(AND($B213&gt;0,SUM(BT$3:BT212)=0,SUM($H213:BS213)=0),$B213,0)</f>
        <v>0</v>
      </c>
      <c r="BU213">
        <f ca="1">IF(AND($B213&gt;0,SUM(BU$3:BU212)=0,SUM($H213:BT213)=0),$B213,0)</f>
        <v>0</v>
      </c>
      <c r="BV213">
        <f ca="1">IF(AND($B213&gt;0,SUM(BV$3:BV212)=0,SUM($H213:BU213)=0),$B213,0)</f>
        <v>0</v>
      </c>
      <c r="BW213">
        <f ca="1">IF(AND($B213&gt;0,SUM(BW$3:BW212)=0,SUM($H213:BV213)=0),$B213,0)</f>
        <v>0</v>
      </c>
      <c r="BX213">
        <f ca="1">IF(AND($B213&gt;0,SUM(BX$3:BX212)=0,SUM($H213:BW213)=0),$B213,0)</f>
        <v>0</v>
      </c>
      <c r="BY213">
        <f ca="1">IF(AND($B213&gt;0,SUM(BY$3:BY212)=0,SUM($H213:BX213)=0),$B213,0)</f>
        <v>0</v>
      </c>
      <c r="BZ213">
        <f ca="1">IF(AND($B213&gt;0,SUM(BZ$3:BZ212)=0,SUM($H213:BY213)=0),$B213,0)</f>
        <v>0</v>
      </c>
      <c r="CA213">
        <f ca="1">IF(AND($B213&gt;0,SUM(CA$3:CA212)=0,SUM($H213:BZ213)=0),$B213,0)</f>
        <v>0</v>
      </c>
      <c r="CB213">
        <f ca="1">IF(AND($B213&gt;0,SUM(CB$3:CB212)=0,SUM($H213:CA213)=0),$B213,0)</f>
        <v>0</v>
      </c>
      <c r="CC213">
        <f ca="1">IF(AND($B213&gt;0,SUM(CC$3:CC212)=0,SUM($H213:CB213)=0),$B213,0)</f>
        <v>0</v>
      </c>
      <c r="CD213">
        <f ca="1">IF(AND($B213&gt;0,SUM(CD$3:CD212)=0,SUM($H213:CC213)=0),$B213,0)</f>
        <v>0</v>
      </c>
      <c r="CE213">
        <f ca="1">IF(AND($B213&gt;0,SUM(CE$3:CE212)=0,SUM($H213:CD213)=0),$B213,0)</f>
        <v>0</v>
      </c>
      <c r="CF213">
        <f ca="1">IF(AND($B213&gt;0,SUM(CF$3:CF212)=0,SUM($H213:CE213)=0),$B213,0)</f>
        <v>0</v>
      </c>
      <c r="CG213">
        <f ca="1">IF(AND($B213&gt;0,SUM(CG$3:CG212)=0,SUM($H213:CF213)=0),$B213,0)</f>
        <v>0</v>
      </c>
      <c r="CH213">
        <f ca="1">IF(AND($B213&gt;0,SUM(CH$3:CH212)=0,SUM($H213:CG213)=0),$B213,0)</f>
        <v>0</v>
      </c>
      <c r="CI213">
        <f ca="1">IF(AND($B213&gt;0,SUM(CI$3:CI212)=0,SUM($H213:CH213)=0),$B213,0)</f>
        <v>0</v>
      </c>
      <c r="CJ213">
        <f ca="1">IF(AND($B213&gt;0,SUM(CJ$3:CJ212)=0,SUM($H213:CI213)=0),$B213,0)</f>
        <v>0</v>
      </c>
      <c r="CK213">
        <f ca="1">IF(AND($B213&gt;0,SUM(CK$3:CK212)=0,SUM($H213:CJ213)=0),$B213,0)</f>
        <v>0</v>
      </c>
      <c r="CL213">
        <f ca="1">IF(AND($B213&gt;0,SUM(CL$3:CL212)=0,SUM($H213:CK213)=0),$B213,0)</f>
        <v>0</v>
      </c>
      <c r="CM213">
        <f ca="1">IF(AND($B213&gt;0,SUM(CM$3:CM212)=0,SUM($H213:CL213)=0),$B213,0)</f>
        <v>0</v>
      </c>
      <c r="CN213">
        <f ca="1">IF(AND($B213&gt;0,SUM(CN$3:CN212)=0,SUM($H213:CM213)=0),$B213,0)</f>
        <v>0</v>
      </c>
      <c r="CO213">
        <f ca="1">IF(AND($B213&gt;0,SUM(CO$3:CO212)=0,SUM($H213:CN213)=0),$B213,0)</f>
        <v>0</v>
      </c>
      <c r="CP213">
        <f ca="1">IF(AND($B213&gt;0,SUM(CP$3:CP212)=0,SUM($H213:CO213)=0),$B213,0)</f>
        <v>0</v>
      </c>
      <c r="CQ213">
        <f ca="1">IF(AND($B213&gt;0,SUM(CQ$3:CQ212)=0,SUM($H213:CP213)=0),$B213,0)</f>
        <v>0</v>
      </c>
      <c r="CR213">
        <f ca="1">IF(AND($B213&gt;0,SUM(CR$3:CR212)=0,SUM($H213:CQ213)=0),$B213,0)</f>
        <v>0</v>
      </c>
      <c r="CS213">
        <f ca="1">IF(AND($B213&gt;0,SUM(CS$3:CS212)=0,SUM($H213:CR213)=0),$B213,0)</f>
        <v>0</v>
      </c>
      <c r="CT213">
        <f ca="1">IF(AND($B213&gt;0,SUM(CT$3:CT212)=0,SUM($H213:CS213)=0),$B213,0)</f>
        <v>0</v>
      </c>
      <c r="CU213">
        <f ca="1">IF(AND($B213&gt;0,SUM(CU$3:CU212)=0,SUM($H213:CT213)=0),$B213,0)</f>
        <v>0</v>
      </c>
      <c r="CV213">
        <f ca="1">IF(AND($B213&gt;0,SUM(CV$3:CV212)=0,SUM($H213:CU213)=0),$B213,0)</f>
        <v>0</v>
      </c>
      <c r="CW213">
        <f ca="1">IF(AND($B213&gt;0,SUM(CW$3:CW212)=0,SUM($H213:CV213)=0),$B213,0)</f>
        <v>0</v>
      </c>
      <c r="CX213">
        <f ca="1">IF(AND($B213&gt;0,SUM(CX$3:CX212)=0,SUM($H213:CW213)=0),$B213,0)</f>
        <v>0</v>
      </c>
      <c r="CY213">
        <f ca="1">IF(AND($B213&gt;0,SUM(CY$3:CY212)=0,SUM($H213:CX213)=0),$B213,0)</f>
        <v>0</v>
      </c>
      <c r="CZ213">
        <f ca="1">IF(AND($B213&gt;0,SUM(CZ$3:CZ212)=0,SUM($H213:CY213)=0),$B213,0)</f>
        <v>0</v>
      </c>
      <c r="DA213">
        <f ca="1">IF(AND($B213&gt;0,SUM(DA$3:DA212)=0,SUM($H213:CZ213)=0),$B213,0)</f>
        <v>0</v>
      </c>
      <c r="DB213">
        <f ca="1">IF(AND($B213&gt;0,SUM(DB$3:DB212)=0,SUM($H213:DA213)=0),$B213,0)</f>
        <v>0</v>
      </c>
      <c r="DC213">
        <f ca="1">IF(AND($B213&gt;0,SUM(DC$3:DC212)=0,SUM($H213:DB213)=0),$B213,0)</f>
        <v>0</v>
      </c>
      <c r="DD213">
        <f ca="1">IF(AND($B213&gt;0,SUM(DD$3:DD212)=0,SUM($H213:DC213)=0),$B213,0)</f>
        <v>0</v>
      </c>
      <c r="DE213">
        <f ca="1">IF(AND($B213&gt;0,SUM(DE$3:DE212)=0,SUM($H213:DD213)=0),$B213,0)</f>
        <v>0</v>
      </c>
      <c r="DF213">
        <f ca="1">IF(AND($B213&gt;0,SUM(DF$3:DF212)=0,SUM($H213:DE213)=0),$B213,0)</f>
        <v>0</v>
      </c>
      <c r="DG213">
        <f ca="1">IF(AND($B213&gt;0,SUM(DG$3:DG212)=0,SUM($H213:DF213)=0),$B213,0)</f>
        <v>0</v>
      </c>
      <c r="DH213">
        <f ca="1">IF(AND($B213&gt;0,SUM(DH$3:DH212)=0,SUM($H213:DG213)=0),$B213,0)</f>
        <v>0</v>
      </c>
      <c r="DI213">
        <f ca="1">IF(AND($B213&gt;0,SUM(DI$3:DI212)=0,SUM($H213:DH213)=0),$B213,0)</f>
        <v>0</v>
      </c>
      <c r="DJ213">
        <f ca="1">IF(AND($B213&gt;0,SUM(DJ$3:DJ212)=0,SUM($H213:DI213)=0),$B213,0)</f>
        <v>0</v>
      </c>
      <c r="DK213">
        <f ca="1">IF(AND($B213&gt;0,SUM(DK$3:DK212)=0,SUM($H213:DJ213)=0),$B213,0)</f>
        <v>0</v>
      </c>
      <c r="DL213">
        <f ca="1">IF(AND($B213&gt;0,SUM(DL$3:DL212)=0,SUM($H213:DK213)=0),$B213,0)</f>
        <v>0</v>
      </c>
      <c r="DM213">
        <f ca="1">IF(AND($B213&gt;0,SUM(DM$3:DM212)=0,SUM($H213:DL213)=0),$B213,0)</f>
        <v>0</v>
      </c>
      <c r="DN213">
        <f ca="1">IF(AND($B213&gt;0,SUM(DN$3:DN212)=0,SUM($H213:DM213)=0),$B213,0)</f>
        <v>0</v>
      </c>
      <c r="DO213">
        <f ca="1">IF(AND($B213&gt;0,SUM(DO$3:DO212)=0,SUM($H213:DN213)=0),$B213,0)</f>
        <v>0</v>
      </c>
      <c r="DP213">
        <f ca="1">IF(AND($B213&gt;0,SUM(DP$3:DP212)=0,SUM($H213:DO213)=0),$B213,0)</f>
        <v>0</v>
      </c>
      <c r="DQ213">
        <f ca="1">IF(AND($B213&gt;0,SUM(DQ$3:DQ212)=0,SUM($H213:DP213)=0),$B213,0)</f>
        <v>0</v>
      </c>
      <c r="DR213">
        <f ca="1">IF(AND($B213&gt;0,SUM(DR$3:DR212)=0,SUM($H213:DQ213)=0),$B213,0)</f>
        <v>0</v>
      </c>
      <c r="DS213">
        <f ca="1">IF(AND($B213&gt;0,SUM(DS$3:DS212)=0,SUM($H213:DR213)=0),$B213,0)</f>
        <v>0</v>
      </c>
      <c r="DT213">
        <f ca="1">IF(AND($B213&gt;0,SUM(DT$3:DT212)=0,SUM($H213:DS213)=0),$B213,0)</f>
        <v>0</v>
      </c>
      <c r="DU213">
        <f ca="1">IF(AND($B213&gt;0,SUM(DU$3:DU212)=0,SUM($H213:DT213)=0),$B213,0)</f>
        <v>0</v>
      </c>
      <c r="DV213">
        <f ca="1">IF(AND($B213&gt;0,SUM(DV$3:DV212)=0,SUM($H213:DU213)=0),$B213,0)</f>
        <v>0</v>
      </c>
      <c r="DW213">
        <f ca="1">IF(AND($B213&gt;0,SUM(DW$3:DW212)=0,SUM($H213:DV213)=0),$B213,0)</f>
        <v>0</v>
      </c>
      <c r="DX213">
        <f ca="1">IF(AND($B213&gt;0,SUM(DX$3:DX212)=0,SUM($H213:DW213)=0),$B213,0)</f>
        <v>0</v>
      </c>
      <c r="DY213">
        <f ca="1">IF(AND($B213&gt;0,SUM(DY$3:DY212)=0,SUM($H213:DX213)=0),$B213,0)</f>
        <v>0</v>
      </c>
      <c r="DZ213">
        <f ca="1">IF(AND($B213&gt;0,SUM(DZ$3:DZ212)=0,SUM($H213:DY213)=0),$B213,0)</f>
        <v>0</v>
      </c>
      <c r="EA213">
        <f ca="1">IF(AND($B213&gt;0,SUM(EA$3:EA212)=0,SUM($H213:DZ213)=0),$B213,0)</f>
        <v>0</v>
      </c>
      <c r="EB213">
        <f ca="1">IF(AND($B213&gt;0,SUM(EB$3:EB212)=0,SUM($H213:EA213)=0),$B213,0)</f>
        <v>0</v>
      </c>
      <c r="EC213">
        <f ca="1">IF(AND($B213&gt;0,SUM(EC$3:EC212)=0,SUM($H213:EB213)=0),$B213,0)</f>
        <v>0</v>
      </c>
      <c r="ED213">
        <f ca="1">IF(AND($B213&gt;0,SUM(ED$3:ED212)=0,SUM($H213:EC213)=0),$B213,0)</f>
        <v>0</v>
      </c>
      <c r="EE213">
        <f ca="1">IF(AND($B213&gt;0,SUM(EE$3:EE212)=0,SUM($H213:ED213)=0),$B213,0)</f>
        <v>0</v>
      </c>
      <c r="EF213">
        <f ca="1">IF(AND($B213&gt;0,SUM(EF$3:EF212)=0,SUM($H213:EE213)=0),$B213,0)</f>
        <v>0</v>
      </c>
      <c r="EG213">
        <f ca="1">IF(AND($B213&gt;0,SUM(EG$3:EG212)=0,SUM($H213:EF213)=0),$B213,0)</f>
        <v>0</v>
      </c>
      <c r="EH213">
        <f ca="1">IF(AND($B213&gt;0,SUM(EH$3:EH212)=0,SUM($H213:EG213)=0),$B213,0)</f>
        <v>0</v>
      </c>
      <c r="EI213">
        <f ca="1">IF(AND($B213&gt;0,SUM(EI$3:EI212)=0,SUM($H213:EH213)=0),$B213,0)</f>
        <v>0</v>
      </c>
      <c r="EJ213">
        <f ca="1">IF(AND($B213&gt;0,SUM(EJ$3:EJ212)=0,SUM($H213:EI213)=0),$B213,0)</f>
        <v>0</v>
      </c>
      <c r="EK213">
        <f ca="1">IF(AND($B213&gt;0,SUM(EK$3:EK212)=0,SUM($H213:EJ213)=0),$B213,0)</f>
        <v>0</v>
      </c>
      <c r="EL213">
        <f ca="1">IF(AND($B213&gt;0,SUM(EL$3:EL212)=0,SUM($H213:EK213)=0),$B213,0)</f>
        <v>0</v>
      </c>
      <c r="EM213">
        <f ca="1">IF(AND($B213&gt;0,SUM(EM$3:EM212)=0,SUM($H213:EL213)=0),$B213,0)</f>
        <v>0</v>
      </c>
      <c r="EN213">
        <f ca="1">IF(AND($B213&gt;0,SUM(EN$3:EN212)=0,SUM($H213:EM213)=0),$B213,0)</f>
        <v>0</v>
      </c>
      <c r="EO213">
        <f ca="1">IF(AND($B213&gt;0,SUM(EO$3:EO212)=0,SUM($H213:EN213)=0),$B213,0)</f>
        <v>0</v>
      </c>
      <c r="EP213">
        <f ca="1">IF(AND($B213&gt;0,SUM(EP$3:EP212)=0,SUM($H213:EO213)=0),$B213,0)</f>
        <v>0</v>
      </c>
      <c r="EQ213">
        <f ca="1">IF(AND($B213&gt;0,SUM(EQ$3:EQ212)=0,SUM($H213:EP213)=0),$B213,0)</f>
        <v>0</v>
      </c>
      <c r="ER213">
        <f ca="1">IF(AND($B213&gt;0,SUM(ER$3:ER212)=0,SUM($H213:EQ213)=0),$B213,0)</f>
        <v>0</v>
      </c>
      <c r="ES213">
        <f ca="1">IF(AND($B213&gt;0,SUM(ES$3:ES212)=0,SUM($H213:ER213)=0),$B213,0)</f>
        <v>0</v>
      </c>
      <c r="ET213">
        <f ca="1">IF(AND($B213&gt;0,SUM(ET$3:ET212)=0,SUM($H213:ES213)=0),$B213,0)</f>
        <v>0</v>
      </c>
      <c r="EU213">
        <f ca="1">IF(AND($B213&gt;0,SUM(EU$3:EU212)=0,SUM($H213:ET213)=0),$B213,0)</f>
        <v>0</v>
      </c>
      <c r="EV213">
        <f ca="1">IF(AND($B213&gt;0,SUM(EV$3:EV212)=0,SUM($H213:EU213)=0),$B213,0)</f>
        <v>0</v>
      </c>
      <c r="EW213">
        <f ca="1">IF(AND($B213&gt;0,SUM(EW$3:EW212)=0,SUM($H213:EV213)=0),$B213,0)</f>
        <v>0</v>
      </c>
      <c r="EX213">
        <f ca="1">IF(AND($B213&gt;0,SUM(EX$3:EX212)=0,SUM($H213:EW213)=0),$B213,0)</f>
        <v>0</v>
      </c>
      <c r="EY213">
        <f ca="1">IF(AND($B213&gt;0,SUM(EY$3:EY212)=0,SUM($H213:EX213)=0),$B213,0)</f>
        <v>0</v>
      </c>
      <c r="EZ213">
        <f ca="1">IF(AND($B213&gt;0,SUM(EZ$3:EZ212)=0,SUM($H213:EY213)=0),$B213,0)</f>
        <v>0</v>
      </c>
      <c r="FA213">
        <f ca="1">IF(AND($B213&gt;0,SUM(FA$3:FA212)=0,SUM($H213:EZ213)=0),$B213,0)</f>
        <v>0</v>
      </c>
      <c r="FB213">
        <f ca="1">IF(AND($B213&gt;0,SUM(FB$3:FB212)=0,SUM($H213:FA213)=0),$B213,0)</f>
        <v>0</v>
      </c>
      <c r="FC213">
        <f ca="1">IF(AND($B213&gt;0,SUM(FC$3:FC212)=0,SUM($H213:FB213)=0),$B213,0)</f>
        <v>0</v>
      </c>
      <c r="FD213">
        <f ca="1">IF(AND($B213&gt;0,SUM(FD$3:FD212)=0,SUM($H213:FC213)=0),$B213,0)</f>
        <v>0</v>
      </c>
      <c r="FE213">
        <f ca="1">IF(AND($B213&gt;0,SUM(FE$3:FE212)=0,SUM($H213:FD213)=0),$B213,0)</f>
        <v>0</v>
      </c>
      <c r="FF213">
        <f ca="1">IF(AND($B213&gt;0,SUM(FF$3:FF212)=0,SUM($H213:FE213)=0),$B213,0)</f>
        <v>0</v>
      </c>
      <c r="FG213">
        <f ca="1">IF(AND($B213&gt;0,SUM(FG$3:FG212)=0,SUM($H213:FF213)=0),$B213,0)</f>
        <v>0</v>
      </c>
      <c r="FH213">
        <f ca="1">IF(AND($B213&gt;0,SUM(FH$3:FH212)=0,SUM($H213:FG213)=0),$B213,0)</f>
        <v>0</v>
      </c>
      <c r="FI213">
        <f ca="1">IF(AND($B213&gt;0,SUM(FI$3:FI212)=0,SUM($H213:FH213)=0),$B213,0)</f>
        <v>0</v>
      </c>
      <c r="FJ213">
        <f ca="1">IF(AND($B213&gt;0,SUM(FJ$3:FJ212)=0,SUM($H213:FI213)=0),$B213,0)</f>
        <v>0</v>
      </c>
      <c r="FK213">
        <f ca="1">IF(AND($B213&gt;0,SUM(FK$3:FK212)=0,SUM($H213:FJ213)=0),$B213,0)</f>
        <v>0</v>
      </c>
      <c r="FL213">
        <f ca="1">IF(AND($B213&gt;0,SUM(FL$3:FL212)=0,SUM($H213:FK213)=0),$B213,0)</f>
        <v>0</v>
      </c>
      <c r="FM213">
        <f ca="1">IF(AND($B213&gt;0,SUM(FM$3:FM212)=0,SUM($H213:FL213)=0),$B213,0)</f>
        <v>0</v>
      </c>
      <c r="FN213">
        <f ca="1">IF(AND($B213&gt;0,SUM(FN$3:FN212)=0,SUM($H213:FM213)=0),$B213,0)</f>
        <v>0</v>
      </c>
      <c r="FS213" s="67" t="str">
        <f ca="1">ValintaohjelmaCentral!$C89</f>
        <v>0</v>
      </c>
      <c r="FT213" s="352"/>
      <c r="FU213" s="353"/>
      <c r="FV213" s="374">
        <f ca="1">ValintaohjelmaCentral!$G89</f>
        <v>0</v>
      </c>
      <c r="FY213" s="67" t="str">
        <f ca="1">ValintaohjelmaCentral!$C89</f>
        <v>0</v>
      </c>
      <c r="FZ213" s="352"/>
      <c r="GA213" s="353"/>
      <c r="GB213" s="374">
        <f ca="1">ValintaohjelmaCentral!$G89</f>
        <v>0</v>
      </c>
      <c r="GE213" s="67" t="str">
        <f ca="1">ValintaohjelmaCentral!$C89</f>
        <v>0</v>
      </c>
      <c r="GF213" s="352"/>
      <c r="GG213" s="353"/>
      <c r="GH213" s="374">
        <f ca="1">ValintaohjelmaCentral!$G89</f>
        <v>0</v>
      </c>
    </row>
    <row r="214" spans="1:190" ht="15.75" hidden="1" thickBot="1" x14ac:dyDescent="0.3">
      <c r="A214">
        <v>214</v>
      </c>
      <c r="C214" s="240" t="str">
        <f t="shared" ca="1" si="30"/>
        <v>0</v>
      </c>
      <c r="D214" s="240">
        <f t="shared" ca="1" si="30"/>
        <v>0</v>
      </c>
      <c r="E214" s="240">
        <f t="shared" ca="1" si="30"/>
        <v>0</v>
      </c>
      <c r="F214" s="240" t="str">
        <f t="shared" ca="1" si="30"/>
        <v>-</v>
      </c>
      <c r="G214" s="47" t="e">
        <f>INDEX($I$2:$FN$2,ROWS(G$2:G214))</f>
        <v>#REF!</v>
      </c>
      <c r="H214">
        <v>0</v>
      </c>
      <c r="I214">
        <f ca="1">IF(AND($B214&gt;0,SUM(I$3:I213)=0,SUM($H214:H214)=0),$B214,0)</f>
        <v>0</v>
      </c>
      <c r="J214">
        <f ca="1">IF(AND($B214&gt;0,SUM(J$3:J213)=0,SUM($H214:I214)=0),$B214,0)</f>
        <v>0</v>
      </c>
      <c r="K214">
        <f ca="1">IF(AND($B214&gt;0,SUM(K$3:K213)=0,SUM($H214:J214)=0),$B214,0)</f>
        <v>0</v>
      </c>
      <c r="L214">
        <f ca="1">IF(AND($B214&gt;0,SUM(L$3:L213)=0,SUM($H214:K214)=0),$B214,0)</f>
        <v>0</v>
      </c>
      <c r="M214">
        <f ca="1">IF(AND($B214&gt;0,SUM(M$3:M213)=0,SUM($H214:L214)=0),$B214,0)</f>
        <v>0</v>
      </c>
      <c r="N214">
        <f ca="1">IF(AND($B214&gt;0,SUM(N$3:N213)=0,SUM($H214:M214)=0),$B214,0)</f>
        <v>0</v>
      </c>
      <c r="O214">
        <f ca="1">IF(AND($B214&gt;0,SUM(O$3:O213)=0,SUM($H214:N214)=0),$B214,0)</f>
        <v>0</v>
      </c>
      <c r="P214">
        <f ca="1">IF(AND($B214&gt;0,SUM(P$3:P213)=0,SUM($H214:O214)=0),$B214,0)</f>
        <v>0</v>
      </c>
      <c r="Q214">
        <f ca="1">IF(AND($B214&gt;0,SUM(Q$3:Q213)=0,SUM($H214:P214)=0),$B214,0)</f>
        <v>0</v>
      </c>
      <c r="R214">
        <f ca="1">IF(AND($B214&gt;0,SUM(R$3:R213)=0,SUM($H214:Q214)=0),$B214,0)</f>
        <v>0</v>
      </c>
      <c r="S214">
        <f ca="1">IF(AND($B214&gt;0,SUM(S$3:S213)=0,SUM($H214:R214)=0),$B214,0)</f>
        <v>0</v>
      </c>
      <c r="T214">
        <f ca="1">IF(AND($B214&gt;0,SUM(T$3:T213)=0,SUM($H214:S214)=0),$B214,0)</f>
        <v>0</v>
      </c>
      <c r="U214">
        <f ca="1">IF(AND($B214&gt;0,SUM(U$3:U213)=0,SUM($H214:T214)=0),$B214,0)</f>
        <v>0</v>
      </c>
      <c r="V214">
        <f ca="1">IF(AND($B214&gt;0,SUM(V$3:V213)=0,SUM($H214:U214)=0),$B214,0)</f>
        <v>0</v>
      </c>
      <c r="W214">
        <f ca="1">IF(AND($B214&gt;0,SUM(W$3:W213)=0,SUM($H214:V214)=0),$B214,0)</f>
        <v>0</v>
      </c>
      <c r="X214">
        <f ca="1">IF(AND($B214&gt;0,SUM(X$3:X213)=0,SUM($H214:W214)=0),$B214,0)</f>
        <v>0</v>
      </c>
      <c r="Y214">
        <f ca="1">IF(AND($B214&gt;0,SUM(Y$3:Y213)=0,SUM($H214:X214)=0),$B214,0)</f>
        <v>0</v>
      </c>
      <c r="Z214">
        <f ca="1">IF(AND($B214&gt;0,SUM(Z$3:Z213)=0,SUM($H214:Y214)=0),$B214,0)</f>
        <v>0</v>
      </c>
      <c r="AA214">
        <f ca="1">IF(AND($B214&gt;0,SUM(AA$3:AA213)=0,SUM($H214:Z214)=0),$B214,0)</f>
        <v>0</v>
      </c>
      <c r="AB214">
        <f ca="1">IF(AND($B214&gt;0,SUM(AB$3:AB213)=0,SUM($H214:AA214)=0),$B214,0)</f>
        <v>0</v>
      </c>
      <c r="AC214">
        <f ca="1">IF(AND($B214&gt;0,SUM(AC$3:AC213)=0,SUM($H214:AB214)=0),$B214,0)</f>
        <v>0</v>
      </c>
      <c r="AD214">
        <f ca="1">IF(AND($B214&gt;0,SUM(AD$3:AD213)=0,SUM($H214:AC214)=0),$B214,0)</f>
        <v>0</v>
      </c>
      <c r="AE214">
        <f ca="1">IF(AND($B214&gt;0,SUM(AE$3:AE213)=0,SUM($H214:AD214)=0),$B214,0)</f>
        <v>0</v>
      </c>
      <c r="AF214">
        <f ca="1">IF(AND($B214&gt;0,SUM(AF$3:AF213)=0,SUM($H214:AE214)=0),$B214,0)</f>
        <v>0</v>
      </c>
      <c r="AG214">
        <f ca="1">IF(AND($B214&gt;0,SUM(AG$3:AG213)=0,SUM($H214:AF214)=0),$B214,0)</f>
        <v>0</v>
      </c>
      <c r="AH214">
        <f ca="1">IF(AND($B214&gt;0,SUM(AH$3:AH213)=0,SUM($H214:AG214)=0),$B214,0)</f>
        <v>0</v>
      </c>
      <c r="AI214">
        <f ca="1">IF(AND($B214&gt;0,SUM(AI$3:AI213)=0,SUM($H214:AH214)=0),$B214,0)</f>
        <v>0</v>
      </c>
      <c r="AJ214">
        <f ca="1">IF(AND($B214&gt;0,SUM(AJ$3:AJ213)=0,SUM($H214:AI214)=0),$B214,0)</f>
        <v>0</v>
      </c>
      <c r="AK214">
        <f ca="1">IF(AND($B214&gt;0,SUM(AK$3:AK213)=0,SUM($H214:AJ214)=0),$B214,0)</f>
        <v>0</v>
      </c>
      <c r="AL214">
        <f ca="1">IF(AND($B214&gt;0,SUM(AL$3:AL213)=0,SUM($H214:AK214)=0),$B214,0)</f>
        <v>0</v>
      </c>
      <c r="AM214">
        <f ca="1">IF(AND($B214&gt;0,SUM(AM$3:AM213)=0,SUM($H214:AL214)=0),$B214,0)</f>
        <v>0</v>
      </c>
      <c r="AN214">
        <f ca="1">IF(AND($B214&gt;0,SUM(AN$3:AN213)=0,SUM($H214:AM214)=0),$B214,0)</f>
        <v>0</v>
      </c>
      <c r="AO214">
        <f ca="1">IF(AND($B214&gt;0,SUM(AO$3:AO213)=0,SUM($H214:AN214)=0),$B214,0)</f>
        <v>0</v>
      </c>
      <c r="AP214">
        <f ca="1">IF(AND($B214&gt;0,SUM(AP$3:AP213)=0,SUM($H214:AO214)=0),$B214,0)</f>
        <v>0</v>
      </c>
      <c r="AQ214">
        <f ca="1">IF(AND($B214&gt;0,SUM(AQ$3:AQ213)=0,SUM($H214:AP214)=0),$B214,0)</f>
        <v>0</v>
      </c>
      <c r="AR214">
        <f ca="1">IF(AND($B214&gt;0,SUM(AR$3:AR213)=0,SUM($H214:AQ214)=0),$B214,0)</f>
        <v>0</v>
      </c>
      <c r="AS214">
        <f ca="1">IF(AND($B214&gt;0,SUM(AS$3:AS213)=0,SUM($H214:AR214)=0),$B214,0)</f>
        <v>0</v>
      </c>
      <c r="AT214">
        <f ca="1">IF(AND($B214&gt;0,SUM(AT$3:AT213)=0,SUM($H214:AS214)=0),$B214,0)</f>
        <v>0</v>
      </c>
      <c r="AU214">
        <f ca="1">IF(AND($B214&gt;0,SUM(AU$3:AU213)=0,SUM($H214:AT214)=0),$B214,0)</f>
        <v>0</v>
      </c>
      <c r="AV214">
        <f ca="1">IF(AND($B214&gt;0,SUM(AV$3:AV213)=0,SUM($H214:AU214)=0),$B214,0)</f>
        <v>0</v>
      </c>
      <c r="AW214">
        <f ca="1">IF(AND($B214&gt;0,SUM(AW$3:AW213)=0,SUM($H214:AV214)=0),$B214,0)</f>
        <v>0</v>
      </c>
      <c r="AX214">
        <f ca="1">IF(AND($B214&gt;0,SUM(AX$3:AX213)=0,SUM($H214:AW214)=0),$B214,0)</f>
        <v>0</v>
      </c>
      <c r="AY214">
        <f ca="1">IF(AND($B214&gt;0,SUM(AY$3:AY213)=0,SUM($H214:AX214)=0),$B214,0)</f>
        <v>0</v>
      </c>
      <c r="AZ214">
        <f ca="1">IF(AND($B214&gt;0,SUM(AZ$3:AZ213)=0,SUM($H214:AY214)=0),$B214,0)</f>
        <v>0</v>
      </c>
      <c r="BA214">
        <f ca="1">IF(AND($B214&gt;0,SUM(BA$3:BA213)=0,SUM($H214:AZ214)=0),$B214,0)</f>
        <v>0</v>
      </c>
      <c r="BB214">
        <f ca="1">IF(AND($B214&gt;0,SUM(BB$3:BB213)=0,SUM($H214:BA214)=0),$B214,0)</f>
        <v>0</v>
      </c>
      <c r="BC214">
        <f ca="1">IF(AND($B214&gt;0,SUM(BC$3:BC213)=0,SUM($H214:BB214)=0),$B214,0)</f>
        <v>0</v>
      </c>
      <c r="BD214">
        <f ca="1">IF(AND($B214&gt;0,SUM(BD$3:BD213)=0,SUM($H214:BC214)=0),$B214,0)</f>
        <v>0</v>
      </c>
      <c r="BE214">
        <f ca="1">IF(AND($B214&gt;0,SUM(BE$3:BE213)=0,SUM($H214:BD214)=0),$B214,0)</f>
        <v>0</v>
      </c>
      <c r="BF214">
        <f ca="1">IF(AND($B214&gt;0,SUM(BF$3:BF213)=0,SUM($H214:BE214)=0),$B214,0)</f>
        <v>0</v>
      </c>
      <c r="BG214">
        <f ca="1">IF(AND($B214&gt;0,SUM(BG$3:BG213)=0,SUM($H214:BF214)=0),$B214,0)</f>
        <v>0</v>
      </c>
      <c r="BH214">
        <f ca="1">IF(AND($B214&gt;0,SUM(BH$3:BH213)=0,SUM($H214:BG214)=0),$B214,0)</f>
        <v>0</v>
      </c>
      <c r="BI214">
        <f ca="1">IF(AND($B214&gt;0,SUM(BI$3:BI213)=0,SUM($H214:BH214)=0),$B214,0)</f>
        <v>0</v>
      </c>
      <c r="BJ214">
        <f ca="1">IF(AND($B214&gt;0,SUM(BJ$3:BJ213)=0,SUM($H214:BI214)=0),$B214,0)</f>
        <v>0</v>
      </c>
      <c r="BK214">
        <f ca="1">IF(AND($B214&gt;0,SUM(BK$3:BK213)=0,SUM($H214:BJ214)=0),$B214,0)</f>
        <v>0</v>
      </c>
      <c r="BL214">
        <f ca="1">IF(AND($B214&gt;0,SUM(BL$3:BL213)=0,SUM($H214:BK214)=0),$B214,0)</f>
        <v>0</v>
      </c>
      <c r="BM214">
        <f ca="1">IF(AND($B214&gt;0,SUM(BM$3:BM213)=0,SUM($H214:BL214)=0),$B214,0)</f>
        <v>0</v>
      </c>
      <c r="BN214">
        <f ca="1">IF(AND($B214&gt;0,SUM(BN$3:BN213)=0,SUM($H214:BM214)=0),$B214,0)</f>
        <v>0</v>
      </c>
      <c r="BO214">
        <f ca="1">IF(AND($B214&gt;0,SUM(BO$3:BO213)=0,SUM($H214:BN214)=0),$B214,0)</f>
        <v>0</v>
      </c>
      <c r="BP214">
        <f ca="1">IF(AND($B214&gt;0,SUM(BP$3:BP213)=0,SUM($H214:BO214)=0),$B214,0)</f>
        <v>0</v>
      </c>
      <c r="BQ214">
        <f ca="1">IF(AND($B214&gt;0,SUM(BQ$3:BQ213)=0,SUM($H214:BP214)=0),$B214,0)</f>
        <v>0</v>
      </c>
      <c r="BR214">
        <f ca="1">IF(AND($B214&gt;0,SUM(BR$3:BR213)=0,SUM($H214:BQ214)=0),$B214,0)</f>
        <v>0</v>
      </c>
      <c r="BS214">
        <f ca="1">IF(AND($B214&gt;0,SUM(BS$3:BS213)=0,SUM($H214:BR214)=0),$B214,0)</f>
        <v>0</v>
      </c>
      <c r="BT214">
        <f ca="1">IF(AND($B214&gt;0,SUM(BT$3:BT213)=0,SUM($H214:BS214)=0),$B214,0)</f>
        <v>0</v>
      </c>
      <c r="BU214">
        <f ca="1">IF(AND($B214&gt;0,SUM(BU$3:BU213)=0,SUM($H214:BT214)=0),$B214,0)</f>
        <v>0</v>
      </c>
      <c r="BV214">
        <f ca="1">IF(AND($B214&gt;0,SUM(BV$3:BV213)=0,SUM($H214:BU214)=0),$B214,0)</f>
        <v>0</v>
      </c>
      <c r="BW214">
        <f ca="1">IF(AND($B214&gt;0,SUM(BW$3:BW213)=0,SUM($H214:BV214)=0),$B214,0)</f>
        <v>0</v>
      </c>
      <c r="BX214">
        <f ca="1">IF(AND($B214&gt;0,SUM(BX$3:BX213)=0,SUM($H214:BW214)=0),$B214,0)</f>
        <v>0</v>
      </c>
      <c r="BY214">
        <f ca="1">IF(AND($B214&gt;0,SUM(BY$3:BY213)=0,SUM($H214:BX214)=0),$B214,0)</f>
        <v>0</v>
      </c>
      <c r="BZ214">
        <f ca="1">IF(AND($B214&gt;0,SUM(BZ$3:BZ213)=0,SUM($H214:BY214)=0),$B214,0)</f>
        <v>0</v>
      </c>
      <c r="CA214">
        <f ca="1">IF(AND($B214&gt;0,SUM(CA$3:CA213)=0,SUM($H214:BZ214)=0),$B214,0)</f>
        <v>0</v>
      </c>
      <c r="CB214">
        <f ca="1">IF(AND($B214&gt;0,SUM(CB$3:CB213)=0,SUM($H214:CA214)=0),$B214,0)</f>
        <v>0</v>
      </c>
      <c r="CC214">
        <f ca="1">IF(AND($B214&gt;0,SUM(CC$3:CC213)=0,SUM($H214:CB214)=0),$B214,0)</f>
        <v>0</v>
      </c>
      <c r="CD214">
        <f ca="1">IF(AND($B214&gt;0,SUM(CD$3:CD213)=0,SUM($H214:CC214)=0),$B214,0)</f>
        <v>0</v>
      </c>
      <c r="CE214">
        <f ca="1">IF(AND($B214&gt;0,SUM(CE$3:CE213)=0,SUM($H214:CD214)=0),$B214,0)</f>
        <v>0</v>
      </c>
      <c r="CF214">
        <f ca="1">IF(AND($B214&gt;0,SUM(CF$3:CF213)=0,SUM($H214:CE214)=0),$B214,0)</f>
        <v>0</v>
      </c>
      <c r="CG214">
        <f ca="1">IF(AND($B214&gt;0,SUM(CG$3:CG213)=0,SUM($H214:CF214)=0),$B214,0)</f>
        <v>0</v>
      </c>
      <c r="CH214">
        <f ca="1">IF(AND($B214&gt;0,SUM(CH$3:CH213)=0,SUM($H214:CG214)=0),$B214,0)</f>
        <v>0</v>
      </c>
      <c r="CI214">
        <f ca="1">IF(AND($B214&gt;0,SUM(CI$3:CI213)=0,SUM($H214:CH214)=0),$B214,0)</f>
        <v>0</v>
      </c>
      <c r="CJ214">
        <f ca="1">IF(AND($B214&gt;0,SUM(CJ$3:CJ213)=0,SUM($H214:CI214)=0),$B214,0)</f>
        <v>0</v>
      </c>
      <c r="CK214">
        <f ca="1">IF(AND($B214&gt;0,SUM(CK$3:CK213)=0,SUM($H214:CJ214)=0),$B214,0)</f>
        <v>0</v>
      </c>
      <c r="CL214">
        <f ca="1">IF(AND($B214&gt;0,SUM(CL$3:CL213)=0,SUM($H214:CK214)=0),$B214,0)</f>
        <v>0</v>
      </c>
      <c r="CM214">
        <f ca="1">IF(AND($B214&gt;0,SUM(CM$3:CM213)=0,SUM($H214:CL214)=0),$B214,0)</f>
        <v>0</v>
      </c>
      <c r="CN214">
        <f ca="1">IF(AND($B214&gt;0,SUM(CN$3:CN213)=0,SUM($H214:CM214)=0),$B214,0)</f>
        <v>0</v>
      </c>
      <c r="CO214">
        <f ca="1">IF(AND($B214&gt;0,SUM(CO$3:CO213)=0,SUM($H214:CN214)=0),$B214,0)</f>
        <v>0</v>
      </c>
      <c r="CP214">
        <f ca="1">IF(AND($B214&gt;0,SUM(CP$3:CP213)=0,SUM($H214:CO214)=0),$B214,0)</f>
        <v>0</v>
      </c>
      <c r="CQ214">
        <f ca="1">IF(AND($B214&gt;0,SUM(CQ$3:CQ213)=0,SUM($H214:CP214)=0),$B214,0)</f>
        <v>0</v>
      </c>
      <c r="CR214">
        <f ca="1">IF(AND($B214&gt;0,SUM(CR$3:CR213)=0,SUM($H214:CQ214)=0),$B214,0)</f>
        <v>0</v>
      </c>
      <c r="CS214">
        <f ca="1">IF(AND($B214&gt;0,SUM(CS$3:CS213)=0,SUM($H214:CR214)=0),$B214,0)</f>
        <v>0</v>
      </c>
      <c r="CT214">
        <f ca="1">IF(AND($B214&gt;0,SUM(CT$3:CT213)=0,SUM($H214:CS214)=0),$B214,0)</f>
        <v>0</v>
      </c>
      <c r="CU214">
        <f ca="1">IF(AND($B214&gt;0,SUM(CU$3:CU213)=0,SUM($H214:CT214)=0),$B214,0)</f>
        <v>0</v>
      </c>
      <c r="CV214">
        <f ca="1">IF(AND($B214&gt;0,SUM(CV$3:CV213)=0,SUM($H214:CU214)=0),$B214,0)</f>
        <v>0</v>
      </c>
      <c r="CW214">
        <f ca="1">IF(AND($B214&gt;0,SUM(CW$3:CW213)=0,SUM($H214:CV214)=0),$B214,0)</f>
        <v>0</v>
      </c>
      <c r="CX214">
        <f ca="1">IF(AND($B214&gt;0,SUM(CX$3:CX213)=0,SUM($H214:CW214)=0),$B214,0)</f>
        <v>0</v>
      </c>
      <c r="CY214">
        <f ca="1">IF(AND($B214&gt;0,SUM(CY$3:CY213)=0,SUM($H214:CX214)=0),$B214,0)</f>
        <v>0</v>
      </c>
      <c r="CZ214">
        <f ca="1">IF(AND($B214&gt;0,SUM(CZ$3:CZ213)=0,SUM($H214:CY214)=0),$B214,0)</f>
        <v>0</v>
      </c>
      <c r="DA214">
        <f ca="1">IF(AND($B214&gt;0,SUM(DA$3:DA213)=0,SUM($H214:CZ214)=0),$B214,0)</f>
        <v>0</v>
      </c>
      <c r="DB214">
        <f ca="1">IF(AND($B214&gt;0,SUM(DB$3:DB213)=0,SUM($H214:DA214)=0),$B214,0)</f>
        <v>0</v>
      </c>
      <c r="DC214">
        <f ca="1">IF(AND($B214&gt;0,SUM(DC$3:DC213)=0,SUM($H214:DB214)=0),$B214,0)</f>
        <v>0</v>
      </c>
      <c r="DD214">
        <f ca="1">IF(AND($B214&gt;0,SUM(DD$3:DD213)=0,SUM($H214:DC214)=0),$B214,0)</f>
        <v>0</v>
      </c>
      <c r="DE214">
        <f ca="1">IF(AND($B214&gt;0,SUM(DE$3:DE213)=0,SUM($H214:DD214)=0),$B214,0)</f>
        <v>0</v>
      </c>
      <c r="DF214">
        <f ca="1">IF(AND($B214&gt;0,SUM(DF$3:DF213)=0,SUM($H214:DE214)=0),$B214,0)</f>
        <v>0</v>
      </c>
      <c r="DG214">
        <f ca="1">IF(AND($B214&gt;0,SUM(DG$3:DG213)=0,SUM($H214:DF214)=0),$B214,0)</f>
        <v>0</v>
      </c>
      <c r="DH214">
        <f ca="1">IF(AND($B214&gt;0,SUM(DH$3:DH213)=0,SUM($H214:DG214)=0),$B214,0)</f>
        <v>0</v>
      </c>
      <c r="DI214">
        <f ca="1">IF(AND($B214&gt;0,SUM(DI$3:DI213)=0,SUM($H214:DH214)=0),$B214,0)</f>
        <v>0</v>
      </c>
      <c r="DJ214">
        <f ca="1">IF(AND($B214&gt;0,SUM(DJ$3:DJ213)=0,SUM($H214:DI214)=0),$B214,0)</f>
        <v>0</v>
      </c>
      <c r="DK214">
        <f ca="1">IF(AND($B214&gt;0,SUM(DK$3:DK213)=0,SUM($H214:DJ214)=0),$B214,0)</f>
        <v>0</v>
      </c>
      <c r="DL214">
        <f ca="1">IF(AND($B214&gt;0,SUM(DL$3:DL213)=0,SUM($H214:DK214)=0),$B214,0)</f>
        <v>0</v>
      </c>
      <c r="DM214">
        <f ca="1">IF(AND($B214&gt;0,SUM(DM$3:DM213)=0,SUM($H214:DL214)=0),$B214,0)</f>
        <v>0</v>
      </c>
      <c r="DN214">
        <f ca="1">IF(AND($B214&gt;0,SUM(DN$3:DN213)=0,SUM($H214:DM214)=0),$B214,0)</f>
        <v>0</v>
      </c>
      <c r="DO214">
        <f ca="1">IF(AND($B214&gt;0,SUM(DO$3:DO213)=0,SUM($H214:DN214)=0),$B214,0)</f>
        <v>0</v>
      </c>
      <c r="DP214">
        <f ca="1">IF(AND($B214&gt;0,SUM(DP$3:DP213)=0,SUM($H214:DO214)=0),$B214,0)</f>
        <v>0</v>
      </c>
      <c r="DQ214">
        <f ca="1">IF(AND($B214&gt;0,SUM(DQ$3:DQ213)=0,SUM($H214:DP214)=0),$B214,0)</f>
        <v>0</v>
      </c>
      <c r="DR214">
        <f ca="1">IF(AND($B214&gt;0,SUM(DR$3:DR213)=0,SUM($H214:DQ214)=0),$B214,0)</f>
        <v>0</v>
      </c>
      <c r="DS214">
        <f ca="1">IF(AND($B214&gt;0,SUM(DS$3:DS213)=0,SUM($H214:DR214)=0),$B214,0)</f>
        <v>0</v>
      </c>
      <c r="DT214">
        <f ca="1">IF(AND($B214&gt;0,SUM(DT$3:DT213)=0,SUM($H214:DS214)=0),$B214,0)</f>
        <v>0</v>
      </c>
      <c r="DU214">
        <f ca="1">IF(AND($B214&gt;0,SUM(DU$3:DU213)=0,SUM($H214:DT214)=0),$B214,0)</f>
        <v>0</v>
      </c>
      <c r="DV214">
        <f ca="1">IF(AND($B214&gt;0,SUM(DV$3:DV213)=0,SUM($H214:DU214)=0),$B214,0)</f>
        <v>0</v>
      </c>
      <c r="DW214">
        <f ca="1">IF(AND($B214&gt;0,SUM(DW$3:DW213)=0,SUM($H214:DV214)=0),$B214,0)</f>
        <v>0</v>
      </c>
      <c r="DX214">
        <f ca="1">IF(AND($B214&gt;0,SUM(DX$3:DX213)=0,SUM($H214:DW214)=0),$B214,0)</f>
        <v>0</v>
      </c>
      <c r="DY214">
        <f ca="1">IF(AND($B214&gt;0,SUM(DY$3:DY213)=0,SUM($H214:DX214)=0),$B214,0)</f>
        <v>0</v>
      </c>
      <c r="DZ214">
        <f ca="1">IF(AND($B214&gt;0,SUM(DZ$3:DZ213)=0,SUM($H214:DY214)=0),$B214,0)</f>
        <v>0</v>
      </c>
      <c r="EA214">
        <f ca="1">IF(AND($B214&gt;0,SUM(EA$3:EA213)=0,SUM($H214:DZ214)=0),$B214,0)</f>
        <v>0</v>
      </c>
      <c r="EB214">
        <f ca="1">IF(AND($B214&gt;0,SUM(EB$3:EB213)=0,SUM($H214:EA214)=0),$B214,0)</f>
        <v>0</v>
      </c>
      <c r="EC214">
        <f ca="1">IF(AND($B214&gt;0,SUM(EC$3:EC213)=0,SUM($H214:EB214)=0),$B214,0)</f>
        <v>0</v>
      </c>
      <c r="ED214">
        <f ca="1">IF(AND($B214&gt;0,SUM(ED$3:ED213)=0,SUM($H214:EC214)=0),$B214,0)</f>
        <v>0</v>
      </c>
      <c r="EE214">
        <f ca="1">IF(AND($B214&gt;0,SUM(EE$3:EE213)=0,SUM($H214:ED214)=0),$B214,0)</f>
        <v>0</v>
      </c>
      <c r="EF214">
        <f ca="1">IF(AND($B214&gt;0,SUM(EF$3:EF213)=0,SUM($H214:EE214)=0),$B214,0)</f>
        <v>0</v>
      </c>
      <c r="EG214">
        <f ca="1">IF(AND($B214&gt;0,SUM(EG$3:EG213)=0,SUM($H214:EF214)=0),$B214,0)</f>
        <v>0</v>
      </c>
      <c r="EH214">
        <f ca="1">IF(AND($B214&gt;0,SUM(EH$3:EH213)=0,SUM($H214:EG214)=0),$B214,0)</f>
        <v>0</v>
      </c>
      <c r="EI214">
        <f ca="1">IF(AND($B214&gt;0,SUM(EI$3:EI213)=0,SUM($H214:EH214)=0),$B214,0)</f>
        <v>0</v>
      </c>
      <c r="EJ214">
        <f ca="1">IF(AND($B214&gt;0,SUM(EJ$3:EJ213)=0,SUM($H214:EI214)=0),$B214,0)</f>
        <v>0</v>
      </c>
      <c r="EK214">
        <f ca="1">IF(AND($B214&gt;0,SUM(EK$3:EK213)=0,SUM($H214:EJ214)=0),$B214,0)</f>
        <v>0</v>
      </c>
      <c r="EL214">
        <f ca="1">IF(AND($B214&gt;0,SUM(EL$3:EL213)=0,SUM($H214:EK214)=0),$B214,0)</f>
        <v>0</v>
      </c>
      <c r="EM214">
        <f ca="1">IF(AND($B214&gt;0,SUM(EM$3:EM213)=0,SUM($H214:EL214)=0),$B214,0)</f>
        <v>0</v>
      </c>
      <c r="EN214">
        <f ca="1">IF(AND($B214&gt;0,SUM(EN$3:EN213)=0,SUM($H214:EM214)=0),$B214,0)</f>
        <v>0</v>
      </c>
      <c r="EO214">
        <f ca="1">IF(AND($B214&gt;0,SUM(EO$3:EO213)=0,SUM($H214:EN214)=0),$B214,0)</f>
        <v>0</v>
      </c>
      <c r="EP214">
        <f ca="1">IF(AND($B214&gt;0,SUM(EP$3:EP213)=0,SUM($H214:EO214)=0),$B214,0)</f>
        <v>0</v>
      </c>
      <c r="EQ214">
        <f ca="1">IF(AND($B214&gt;0,SUM(EQ$3:EQ213)=0,SUM($H214:EP214)=0),$B214,0)</f>
        <v>0</v>
      </c>
      <c r="ER214">
        <f ca="1">IF(AND($B214&gt;0,SUM(ER$3:ER213)=0,SUM($H214:EQ214)=0),$B214,0)</f>
        <v>0</v>
      </c>
      <c r="ES214">
        <f ca="1">IF(AND($B214&gt;0,SUM(ES$3:ES213)=0,SUM($H214:ER214)=0),$B214,0)</f>
        <v>0</v>
      </c>
      <c r="ET214">
        <f ca="1">IF(AND($B214&gt;0,SUM(ET$3:ET213)=0,SUM($H214:ES214)=0),$B214,0)</f>
        <v>0</v>
      </c>
      <c r="EU214">
        <f ca="1">IF(AND($B214&gt;0,SUM(EU$3:EU213)=0,SUM($H214:ET214)=0),$B214,0)</f>
        <v>0</v>
      </c>
      <c r="EV214">
        <f ca="1">IF(AND($B214&gt;0,SUM(EV$3:EV213)=0,SUM($H214:EU214)=0),$B214,0)</f>
        <v>0</v>
      </c>
      <c r="EW214">
        <f ca="1">IF(AND($B214&gt;0,SUM(EW$3:EW213)=0,SUM($H214:EV214)=0),$B214,0)</f>
        <v>0</v>
      </c>
      <c r="EX214">
        <f ca="1">IF(AND($B214&gt;0,SUM(EX$3:EX213)=0,SUM($H214:EW214)=0),$B214,0)</f>
        <v>0</v>
      </c>
      <c r="EY214">
        <f ca="1">IF(AND($B214&gt;0,SUM(EY$3:EY213)=0,SUM($H214:EX214)=0),$B214,0)</f>
        <v>0</v>
      </c>
      <c r="EZ214">
        <f ca="1">IF(AND($B214&gt;0,SUM(EZ$3:EZ213)=0,SUM($H214:EY214)=0),$B214,0)</f>
        <v>0</v>
      </c>
      <c r="FA214">
        <f ca="1">IF(AND($B214&gt;0,SUM(FA$3:FA213)=0,SUM($H214:EZ214)=0),$B214,0)</f>
        <v>0</v>
      </c>
      <c r="FB214">
        <f ca="1">IF(AND($B214&gt;0,SUM(FB$3:FB213)=0,SUM($H214:FA214)=0),$B214,0)</f>
        <v>0</v>
      </c>
      <c r="FC214">
        <f ca="1">IF(AND($B214&gt;0,SUM(FC$3:FC213)=0,SUM($H214:FB214)=0),$B214,0)</f>
        <v>0</v>
      </c>
      <c r="FD214">
        <f ca="1">IF(AND($B214&gt;0,SUM(FD$3:FD213)=0,SUM($H214:FC214)=0),$B214,0)</f>
        <v>0</v>
      </c>
      <c r="FE214">
        <f ca="1">IF(AND($B214&gt;0,SUM(FE$3:FE213)=0,SUM($H214:FD214)=0),$B214,0)</f>
        <v>0</v>
      </c>
      <c r="FF214">
        <f ca="1">IF(AND($B214&gt;0,SUM(FF$3:FF213)=0,SUM($H214:FE214)=0),$B214,0)</f>
        <v>0</v>
      </c>
      <c r="FG214">
        <f ca="1">IF(AND($B214&gt;0,SUM(FG$3:FG213)=0,SUM($H214:FF214)=0),$B214,0)</f>
        <v>0</v>
      </c>
      <c r="FH214">
        <f ca="1">IF(AND($B214&gt;0,SUM(FH$3:FH213)=0,SUM($H214:FG214)=0),$B214,0)</f>
        <v>0</v>
      </c>
      <c r="FI214">
        <f ca="1">IF(AND($B214&gt;0,SUM(FI$3:FI213)=0,SUM($H214:FH214)=0),$B214,0)</f>
        <v>0</v>
      </c>
      <c r="FJ214">
        <f ca="1">IF(AND($B214&gt;0,SUM(FJ$3:FJ213)=0,SUM($H214:FI214)=0),$B214,0)</f>
        <v>0</v>
      </c>
      <c r="FK214">
        <f ca="1">IF(AND($B214&gt;0,SUM(FK$3:FK213)=0,SUM($H214:FJ214)=0),$B214,0)</f>
        <v>0</v>
      </c>
      <c r="FL214">
        <f ca="1">IF(AND($B214&gt;0,SUM(FL$3:FL213)=0,SUM($H214:FK214)=0),$B214,0)</f>
        <v>0</v>
      </c>
      <c r="FM214">
        <f ca="1">IF(AND($B214&gt;0,SUM(FM$3:FM213)=0,SUM($H214:FL214)=0),$B214,0)</f>
        <v>0</v>
      </c>
      <c r="FN214">
        <f ca="1">IF(AND($B214&gt;0,SUM(FN$3:FN213)=0,SUM($H214:FM214)=0),$B214,0)</f>
        <v>0</v>
      </c>
      <c r="FS214" s="67" t="str">
        <f ca="1">ValintaohjelmaCentral!$C90</f>
        <v>0</v>
      </c>
      <c r="FT214" s="352"/>
      <c r="FU214" s="353"/>
      <c r="FV214" s="374" t="str">
        <f ca="1">ValintaohjelmaCentral!$G90</f>
        <v>-</v>
      </c>
      <c r="FY214" s="67" t="str">
        <f ca="1">ValintaohjelmaCentral!$C90</f>
        <v>0</v>
      </c>
      <c r="FZ214" s="352"/>
      <c r="GA214" s="353"/>
      <c r="GB214" s="374" t="str">
        <f ca="1">ValintaohjelmaCentral!$G90</f>
        <v>-</v>
      </c>
      <c r="GE214" s="67" t="str">
        <f ca="1">ValintaohjelmaCentral!$C90</f>
        <v>0</v>
      </c>
      <c r="GF214" s="352"/>
      <c r="GG214" s="353"/>
      <c r="GH214" s="374" t="str">
        <f ca="1">ValintaohjelmaCentral!$G90</f>
        <v>-</v>
      </c>
    </row>
    <row r="215" spans="1:190" ht="15.75" hidden="1" thickBot="1" x14ac:dyDescent="0.3">
      <c r="A215">
        <v>215</v>
      </c>
      <c r="C215" s="240" t="str">
        <f t="shared" ca="1" si="30"/>
        <v>0</v>
      </c>
      <c r="D215" s="240">
        <f t="shared" ca="1" si="30"/>
        <v>0</v>
      </c>
      <c r="E215" s="240">
        <f t="shared" ca="1" si="30"/>
        <v>0</v>
      </c>
      <c r="F215" s="240" t="str">
        <f t="shared" ca="1" si="30"/>
        <v>-</v>
      </c>
      <c r="G215" s="47" t="e">
        <f>INDEX($I$2:$FN$2,ROWS(G$2:G215))</f>
        <v>#REF!</v>
      </c>
      <c r="H215">
        <v>0</v>
      </c>
      <c r="I215">
        <f ca="1">IF(AND($B215&gt;0,SUM(I$3:I214)=0,SUM($H215:H215)=0),$B215,0)</f>
        <v>0</v>
      </c>
      <c r="J215">
        <f ca="1">IF(AND($B215&gt;0,SUM(J$3:J214)=0,SUM($H215:I215)=0),$B215,0)</f>
        <v>0</v>
      </c>
      <c r="K215">
        <f ca="1">IF(AND($B215&gt;0,SUM(K$3:K214)=0,SUM($H215:J215)=0),$B215,0)</f>
        <v>0</v>
      </c>
      <c r="L215">
        <f ca="1">IF(AND($B215&gt;0,SUM(L$3:L214)=0,SUM($H215:K215)=0),$B215,0)</f>
        <v>0</v>
      </c>
      <c r="M215">
        <f ca="1">IF(AND($B215&gt;0,SUM(M$3:M214)=0,SUM($H215:L215)=0),$B215,0)</f>
        <v>0</v>
      </c>
      <c r="N215">
        <f ca="1">IF(AND($B215&gt;0,SUM(N$3:N214)=0,SUM($H215:M215)=0),$B215,0)</f>
        <v>0</v>
      </c>
      <c r="O215">
        <f ca="1">IF(AND($B215&gt;0,SUM(O$3:O214)=0,SUM($H215:N215)=0),$B215,0)</f>
        <v>0</v>
      </c>
      <c r="P215">
        <f ca="1">IF(AND($B215&gt;0,SUM(P$3:P214)=0,SUM($H215:O215)=0),$B215,0)</f>
        <v>0</v>
      </c>
      <c r="Q215">
        <f ca="1">IF(AND($B215&gt;0,SUM(Q$3:Q214)=0,SUM($H215:P215)=0),$B215,0)</f>
        <v>0</v>
      </c>
      <c r="R215">
        <f ca="1">IF(AND($B215&gt;0,SUM(R$3:R214)=0,SUM($H215:Q215)=0),$B215,0)</f>
        <v>0</v>
      </c>
      <c r="S215">
        <f ca="1">IF(AND($B215&gt;0,SUM(S$3:S214)=0,SUM($H215:R215)=0),$B215,0)</f>
        <v>0</v>
      </c>
      <c r="T215">
        <f ca="1">IF(AND($B215&gt;0,SUM(T$3:T214)=0,SUM($H215:S215)=0),$B215,0)</f>
        <v>0</v>
      </c>
      <c r="U215">
        <f ca="1">IF(AND($B215&gt;0,SUM(U$3:U214)=0,SUM($H215:T215)=0),$B215,0)</f>
        <v>0</v>
      </c>
      <c r="V215">
        <f ca="1">IF(AND($B215&gt;0,SUM(V$3:V214)=0,SUM($H215:U215)=0),$B215,0)</f>
        <v>0</v>
      </c>
      <c r="W215">
        <f ca="1">IF(AND($B215&gt;0,SUM(W$3:W214)=0,SUM($H215:V215)=0),$B215,0)</f>
        <v>0</v>
      </c>
      <c r="X215">
        <f ca="1">IF(AND($B215&gt;0,SUM(X$3:X214)=0,SUM($H215:W215)=0),$B215,0)</f>
        <v>0</v>
      </c>
      <c r="Y215">
        <f ca="1">IF(AND($B215&gt;0,SUM(Y$3:Y214)=0,SUM($H215:X215)=0),$B215,0)</f>
        <v>0</v>
      </c>
      <c r="Z215">
        <f ca="1">IF(AND($B215&gt;0,SUM(Z$3:Z214)=0,SUM($H215:Y215)=0),$B215,0)</f>
        <v>0</v>
      </c>
      <c r="AA215">
        <f ca="1">IF(AND($B215&gt;0,SUM(AA$3:AA214)=0,SUM($H215:Z215)=0),$B215,0)</f>
        <v>0</v>
      </c>
      <c r="AB215">
        <f ca="1">IF(AND($B215&gt;0,SUM(AB$3:AB214)=0,SUM($H215:AA215)=0),$B215,0)</f>
        <v>0</v>
      </c>
      <c r="AC215">
        <f ca="1">IF(AND($B215&gt;0,SUM(AC$3:AC214)=0,SUM($H215:AB215)=0),$B215,0)</f>
        <v>0</v>
      </c>
      <c r="AD215">
        <f ca="1">IF(AND($B215&gt;0,SUM(AD$3:AD214)=0,SUM($H215:AC215)=0),$B215,0)</f>
        <v>0</v>
      </c>
      <c r="AE215">
        <f ca="1">IF(AND($B215&gt;0,SUM(AE$3:AE214)=0,SUM($H215:AD215)=0),$B215,0)</f>
        <v>0</v>
      </c>
      <c r="AF215">
        <f ca="1">IF(AND($B215&gt;0,SUM(AF$3:AF214)=0,SUM($H215:AE215)=0),$B215,0)</f>
        <v>0</v>
      </c>
      <c r="AG215">
        <f ca="1">IF(AND($B215&gt;0,SUM(AG$3:AG214)=0,SUM($H215:AF215)=0),$B215,0)</f>
        <v>0</v>
      </c>
      <c r="AH215">
        <f ca="1">IF(AND($B215&gt;0,SUM(AH$3:AH214)=0,SUM($H215:AG215)=0),$B215,0)</f>
        <v>0</v>
      </c>
      <c r="AI215">
        <f ca="1">IF(AND($B215&gt;0,SUM(AI$3:AI214)=0,SUM($H215:AH215)=0),$B215,0)</f>
        <v>0</v>
      </c>
      <c r="AJ215">
        <f ca="1">IF(AND($B215&gt;0,SUM(AJ$3:AJ214)=0,SUM($H215:AI215)=0),$B215,0)</f>
        <v>0</v>
      </c>
      <c r="AK215">
        <f ca="1">IF(AND($B215&gt;0,SUM(AK$3:AK214)=0,SUM($H215:AJ215)=0),$B215,0)</f>
        <v>0</v>
      </c>
      <c r="AL215">
        <f ca="1">IF(AND($B215&gt;0,SUM(AL$3:AL214)=0,SUM($H215:AK215)=0),$B215,0)</f>
        <v>0</v>
      </c>
      <c r="AM215">
        <f ca="1">IF(AND($B215&gt;0,SUM(AM$3:AM214)=0,SUM($H215:AL215)=0),$B215,0)</f>
        <v>0</v>
      </c>
      <c r="AN215">
        <f ca="1">IF(AND($B215&gt;0,SUM(AN$3:AN214)=0,SUM($H215:AM215)=0),$B215,0)</f>
        <v>0</v>
      </c>
      <c r="AO215">
        <f ca="1">IF(AND($B215&gt;0,SUM(AO$3:AO214)=0,SUM($H215:AN215)=0),$B215,0)</f>
        <v>0</v>
      </c>
      <c r="AP215">
        <f ca="1">IF(AND($B215&gt;0,SUM(AP$3:AP214)=0,SUM($H215:AO215)=0),$B215,0)</f>
        <v>0</v>
      </c>
      <c r="AQ215">
        <f ca="1">IF(AND($B215&gt;0,SUM(AQ$3:AQ214)=0,SUM($H215:AP215)=0),$B215,0)</f>
        <v>0</v>
      </c>
      <c r="AR215">
        <f ca="1">IF(AND($B215&gt;0,SUM(AR$3:AR214)=0,SUM($H215:AQ215)=0),$B215,0)</f>
        <v>0</v>
      </c>
      <c r="AS215">
        <f ca="1">IF(AND($B215&gt;0,SUM(AS$3:AS214)=0,SUM($H215:AR215)=0),$B215,0)</f>
        <v>0</v>
      </c>
      <c r="AT215">
        <f ca="1">IF(AND($B215&gt;0,SUM(AT$3:AT214)=0,SUM($H215:AS215)=0),$B215,0)</f>
        <v>0</v>
      </c>
      <c r="AU215">
        <f ca="1">IF(AND($B215&gt;0,SUM(AU$3:AU214)=0,SUM($H215:AT215)=0),$B215,0)</f>
        <v>0</v>
      </c>
      <c r="AV215">
        <f ca="1">IF(AND($B215&gt;0,SUM(AV$3:AV214)=0,SUM($H215:AU215)=0),$B215,0)</f>
        <v>0</v>
      </c>
      <c r="AW215">
        <f ca="1">IF(AND($B215&gt;0,SUM(AW$3:AW214)=0,SUM($H215:AV215)=0),$B215,0)</f>
        <v>0</v>
      </c>
      <c r="AX215">
        <f ca="1">IF(AND($B215&gt;0,SUM(AX$3:AX214)=0,SUM($H215:AW215)=0),$B215,0)</f>
        <v>0</v>
      </c>
      <c r="AY215">
        <f ca="1">IF(AND($B215&gt;0,SUM(AY$3:AY214)=0,SUM($H215:AX215)=0),$B215,0)</f>
        <v>0</v>
      </c>
      <c r="AZ215">
        <f ca="1">IF(AND($B215&gt;0,SUM(AZ$3:AZ214)=0,SUM($H215:AY215)=0),$B215,0)</f>
        <v>0</v>
      </c>
      <c r="BA215">
        <f ca="1">IF(AND($B215&gt;0,SUM(BA$3:BA214)=0,SUM($H215:AZ215)=0),$B215,0)</f>
        <v>0</v>
      </c>
      <c r="BB215">
        <f ca="1">IF(AND($B215&gt;0,SUM(BB$3:BB214)=0,SUM($H215:BA215)=0),$B215,0)</f>
        <v>0</v>
      </c>
      <c r="BC215">
        <f ca="1">IF(AND($B215&gt;0,SUM(BC$3:BC214)=0,SUM($H215:BB215)=0),$B215,0)</f>
        <v>0</v>
      </c>
      <c r="BD215">
        <f ca="1">IF(AND($B215&gt;0,SUM(BD$3:BD214)=0,SUM($H215:BC215)=0),$B215,0)</f>
        <v>0</v>
      </c>
      <c r="BE215">
        <f ca="1">IF(AND($B215&gt;0,SUM(BE$3:BE214)=0,SUM($H215:BD215)=0),$B215,0)</f>
        <v>0</v>
      </c>
      <c r="BF215">
        <f ca="1">IF(AND($B215&gt;0,SUM(BF$3:BF214)=0,SUM($H215:BE215)=0),$B215,0)</f>
        <v>0</v>
      </c>
      <c r="BG215">
        <f ca="1">IF(AND($B215&gt;0,SUM(BG$3:BG214)=0,SUM($H215:BF215)=0),$B215,0)</f>
        <v>0</v>
      </c>
      <c r="BH215">
        <f ca="1">IF(AND($B215&gt;0,SUM(BH$3:BH214)=0,SUM($H215:BG215)=0),$B215,0)</f>
        <v>0</v>
      </c>
      <c r="BI215">
        <f ca="1">IF(AND($B215&gt;0,SUM(BI$3:BI214)=0,SUM($H215:BH215)=0),$B215,0)</f>
        <v>0</v>
      </c>
      <c r="BJ215">
        <f ca="1">IF(AND($B215&gt;0,SUM(BJ$3:BJ214)=0,SUM($H215:BI215)=0),$B215,0)</f>
        <v>0</v>
      </c>
      <c r="BK215">
        <f ca="1">IF(AND($B215&gt;0,SUM(BK$3:BK214)=0,SUM($H215:BJ215)=0),$B215,0)</f>
        <v>0</v>
      </c>
      <c r="BL215">
        <f ca="1">IF(AND($B215&gt;0,SUM(BL$3:BL214)=0,SUM($H215:BK215)=0),$B215,0)</f>
        <v>0</v>
      </c>
      <c r="BM215">
        <f ca="1">IF(AND($B215&gt;0,SUM(BM$3:BM214)=0,SUM($H215:BL215)=0),$B215,0)</f>
        <v>0</v>
      </c>
      <c r="BN215">
        <f ca="1">IF(AND($B215&gt;0,SUM(BN$3:BN214)=0,SUM($H215:BM215)=0),$B215,0)</f>
        <v>0</v>
      </c>
      <c r="BO215">
        <f ca="1">IF(AND($B215&gt;0,SUM(BO$3:BO214)=0,SUM($H215:BN215)=0),$B215,0)</f>
        <v>0</v>
      </c>
      <c r="BP215">
        <f ca="1">IF(AND($B215&gt;0,SUM(BP$3:BP214)=0,SUM($H215:BO215)=0),$B215,0)</f>
        <v>0</v>
      </c>
      <c r="BQ215">
        <f ca="1">IF(AND($B215&gt;0,SUM(BQ$3:BQ214)=0,SUM($H215:BP215)=0),$B215,0)</f>
        <v>0</v>
      </c>
      <c r="BR215">
        <f ca="1">IF(AND($B215&gt;0,SUM(BR$3:BR214)=0,SUM($H215:BQ215)=0),$B215,0)</f>
        <v>0</v>
      </c>
      <c r="BS215">
        <f ca="1">IF(AND($B215&gt;0,SUM(BS$3:BS214)=0,SUM($H215:BR215)=0),$B215,0)</f>
        <v>0</v>
      </c>
      <c r="BT215">
        <f ca="1">IF(AND($B215&gt;0,SUM(BT$3:BT214)=0,SUM($H215:BS215)=0),$B215,0)</f>
        <v>0</v>
      </c>
      <c r="BU215">
        <f ca="1">IF(AND($B215&gt;0,SUM(BU$3:BU214)=0,SUM($H215:BT215)=0),$B215,0)</f>
        <v>0</v>
      </c>
      <c r="BV215">
        <f ca="1">IF(AND($B215&gt;0,SUM(BV$3:BV214)=0,SUM($H215:BU215)=0),$B215,0)</f>
        <v>0</v>
      </c>
      <c r="BW215">
        <f ca="1">IF(AND($B215&gt;0,SUM(BW$3:BW214)=0,SUM($H215:BV215)=0),$B215,0)</f>
        <v>0</v>
      </c>
      <c r="BX215">
        <f ca="1">IF(AND($B215&gt;0,SUM(BX$3:BX214)=0,SUM($H215:BW215)=0),$B215,0)</f>
        <v>0</v>
      </c>
      <c r="BY215">
        <f ca="1">IF(AND($B215&gt;0,SUM(BY$3:BY214)=0,SUM($H215:BX215)=0),$B215,0)</f>
        <v>0</v>
      </c>
      <c r="BZ215">
        <f ca="1">IF(AND($B215&gt;0,SUM(BZ$3:BZ214)=0,SUM($H215:BY215)=0),$B215,0)</f>
        <v>0</v>
      </c>
      <c r="CA215">
        <f ca="1">IF(AND($B215&gt;0,SUM(CA$3:CA214)=0,SUM($H215:BZ215)=0),$B215,0)</f>
        <v>0</v>
      </c>
      <c r="CB215">
        <f ca="1">IF(AND($B215&gt;0,SUM(CB$3:CB214)=0,SUM($H215:CA215)=0),$B215,0)</f>
        <v>0</v>
      </c>
      <c r="CC215">
        <f ca="1">IF(AND($B215&gt;0,SUM(CC$3:CC214)=0,SUM($H215:CB215)=0),$B215,0)</f>
        <v>0</v>
      </c>
      <c r="CD215">
        <f ca="1">IF(AND($B215&gt;0,SUM(CD$3:CD214)=0,SUM($H215:CC215)=0),$B215,0)</f>
        <v>0</v>
      </c>
      <c r="CE215">
        <f ca="1">IF(AND($B215&gt;0,SUM(CE$3:CE214)=0,SUM($H215:CD215)=0),$B215,0)</f>
        <v>0</v>
      </c>
      <c r="CF215">
        <f ca="1">IF(AND($B215&gt;0,SUM(CF$3:CF214)=0,SUM($H215:CE215)=0),$B215,0)</f>
        <v>0</v>
      </c>
      <c r="CG215">
        <f ca="1">IF(AND($B215&gt;0,SUM(CG$3:CG214)=0,SUM($H215:CF215)=0),$B215,0)</f>
        <v>0</v>
      </c>
      <c r="CH215">
        <f ca="1">IF(AND($B215&gt;0,SUM(CH$3:CH214)=0,SUM($H215:CG215)=0),$B215,0)</f>
        <v>0</v>
      </c>
      <c r="CI215">
        <f ca="1">IF(AND($B215&gt;0,SUM(CI$3:CI214)=0,SUM($H215:CH215)=0),$B215,0)</f>
        <v>0</v>
      </c>
      <c r="CJ215">
        <f ca="1">IF(AND($B215&gt;0,SUM(CJ$3:CJ214)=0,SUM($H215:CI215)=0),$B215,0)</f>
        <v>0</v>
      </c>
      <c r="CK215">
        <f ca="1">IF(AND($B215&gt;0,SUM(CK$3:CK214)=0,SUM($H215:CJ215)=0),$B215,0)</f>
        <v>0</v>
      </c>
      <c r="CL215">
        <f ca="1">IF(AND($B215&gt;0,SUM(CL$3:CL214)=0,SUM($H215:CK215)=0),$B215,0)</f>
        <v>0</v>
      </c>
      <c r="CM215">
        <f ca="1">IF(AND($B215&gt;0,SUM(CM$3:CM214)=0,SUM($H215:CL215)=0),$B215,0)</f>
        <v>0</v>
      </c>
      <c r="CN215">
        <f ca="1">IF(AND($B215&gt;0,SUM(CN$3:CN214)=0,SUM($H215:CM215)=0),$B215,0)</f>
        <v>0</v>
      </c>
      <c r="CO215">
        <f ca="1">IF(AND($B215&gt;0,SUM(CO$3:CO214)=0,SUM($H215:CN215)=0),$B215,0)</f>
        <v>0</v>
      </c>
      <c r="CP215">
        <f ca="1">IF(AND($B215&gt;0,SUM(CP$3:CP214)=0,SUM($H215:CO215)=0),$B215,0)</f>
        <v>0</v>
      </c>
      <c r="CQ215">
        <f ca="1">IF(AND($B215&gt;0,SUM(CQ$3:CQ214)=0,SUM($H215:CP215)=0),$B215,0)</f>
        <v>0</v>
      </c>
      <c r="CR215">
        <f ca="1">IF(AND($B215&gt;0,SUM(CR$3:CR214)=0,SUM($H215:CQ215)=0),$B215,0)</f>
        <v>0</v>
      </c>
      <c r="CS215">
        <f ca="1">IF(AND($B215&gt;0,SUM(CS$3:CS214)=0,SUM($H215:CR215)=0),$B215,0)</f>
        <v>0</v>
      </c>
      <c r="CT215">
        <f ca="1">IF(AND($B215&gt;0,SUM(CT$3:CT214)=0,SUM($H215:CS215)=0),$B215,0)</f>
        <v>0</v>
      </c>
      <c r="CU215">
        <f ca="1">IF(AND($B215&gt;0,SUM(CU$3:CU214)=0,SUM($H215:CT215)=0),$B215,0)</f>
        <v>0</v>
      </c>
      <c r="CV215">
        <f ca="1">IF(AND($B215&gt;0,SUM(CV$3:CV214)=0,SUM($H215:CU215)=0),$B215,0)</f>
        <v>0</v>
      </c>
      <c r="CW215">
        <f ca="1">IF(AND($B215&gt;0,SUM(CW$3:CW214)=0,SUM($H215:CV215)=0),$B215,0)</f>
        <v>0</v>
      </c>
      <c r="CX215">
        <f ca="1">IF(AND($B215&gt;0,SUM(CX$3:CX214)=0,SUM($H215:CW215)=0),$B215,0)</f>
        <v>0</v>
      </c>
      <c r="CY215">
        <f ca="1">IF(AND($B215&gt;0,SUM(CY$3:CY214)=0,SUM($H215:CX215)=0),$B215,0)</f>
        <v>0</v>
      </c>
      <c r="CZ215">
        <f ca="1">IF(AND($B215&gt;0,SUM(CZ$3:CZ214)=0,SUM($H215:CY215)=0),$B215,0)</f>
        <v>0</v>
      </c>
      <c r="DA215">
        <f ca="1">IF(AND($B215&gt;0,SUM(DA$3:DA214)=0,SUM($H215:CZ215)=0),$B215,0)</f>
        <v>0</v>
      </c>
      <c r="DB215">
        <f ca="1">IF(AND($B215&gt;0,SUM(DB$3:DB214)=0,SUM($H215:DA215)=0),$B215,0)</f>
        <v>0</v>
      </c>
      <c r="DC215">
        <f ca="1">IF(AND($B215&gt;0,SUM(DC$3:DC214)=0,SUM($H215:DB215)=0),$B215,0)</f>
        <v>0</v>
      </c>
      <c r="DD215">
        <f ca="1">IF(AND($B215&gt;0,SUM(DD$3:DD214)=0,SUM($H215:DC215)=0),$B215,0)</f>
        <v>0</v>
      </c>
      <c r="DE215">
        <f ca="1">IF(AND($B215&gt;0,SUM(DE$3:DE214)=0,SUM($H215:DD215)=0),$B215,0)</f>
        <v>0</v>
      </c>
      <c r="DF215">
        <f ca="1">IF(AND($B215&gt;0,SUM(DF$3:DF214)=0,SUM($H215:DE215)=0),$B215,0)</f>
        <v>0</v>
      </c>
      <c r="DG215">
        <f ca="1">IF(AND($B215&gt;0,SUM(DG$3:DG214)=0,SUM($H215:DF215)=0),$B215,0)</f>
        <v>0</v>
      </c>
      <c r="DH215">
        <f ca="1">IF(AND($B215&gt;0,SUM(DH$3:DH214)=0,SUM($H215:DG215)=0),$B215,0)</f>
        <v>0</v>
      </c>
      <c r="DI215">
        <f ca="1">IF(AND($B215&gt;0,SUM(DI$3:DI214)=0,SUM($H215:DH215)=0),$B215,0)</f>
        <v>0</v>
      </c>
      <c r="DJ215">
        <f ca="1">IF(AND($B215&gt;0,SUM(DJ$3:DJ214)=0,SUM($H215:DI215)=0),$B215,0)</f>
        <v>0</v>
      </c>
      <c r="DK215">
        <f ca="1">IF(AND($B215&gt;0,SUM(DK$3:DK214)=0,SUM($H215:DJ215)=0),$B215,0)</f>
        <v>0</v>
      </c>
      <c r="DL215">
        <f ca="1">IF(AND($B215&gt;0,SUM(DL$3:DL214)=0,SUM($H215:DK215)=0),$B215,0)</f>
        <v>0</v>
      </c>
      <c r="DM215">
        <f ca="1">IF(AND($B215&gt;0,SUM(DM$3:DM214)=0,SUM($H215:DL215)=0),$B215,0)</f>
        <v>0</v>
      </c>
      <c r="DN215">
        <f ca="1">IF(AND($B215&gt;0,SUM(DN$3:DN214)=0,SUM($H215:DM215)=0),$B215,0)</f>
        <v>0</v>
      </c>
      <c r="DO215">
        <f ca="1">IF(AND($B215&gt;0,SUM(DO$3:DO214)=0,SUM($H215:DN215)=0),$B215,0)</f>
        <v>0</v>
      </c>
      <c r="DP215">
        <f ca="1">IF(AND($B215&gt;0,SUM(DP$3:DP214)=0,SUM($H215:DO215)=0),$B215,0)</f>
        <v>0</v>
      </c>
      <c r="DQ215">
        <f ca="1">IF(AND($B215&gt;0,SUM(DQ$3:DQ214)=0,SUM($H215:DP215)=0),$B215,0)</f>
        <v>0</v>
      </c>
      <c r="DR215">
        <f ca="1">IF(AND($B215&gt;0,SUM(DR$3:DR214)=0,SUM($H215:DQ215)=0),$B215,0)</f>
        <v>0</v>
      </c>
      <c r="DS215">
        <f ca="1">IF(AND($B215&gt;0,SUM(DS$3:DS214)=0,SUM($H215:DR215)=0),$B215,0)</f>
        <v>0</v>
      </c>
      <c r="DT215">
        <f ca="1">IF(AND($B215&gt;0,SUM(DT$3:DT214)=0,SUM($H215:DS215)=0),$B215,0)</f>
        <v>0</v>
      </c>
      <c r="DU215">
        <f ca="1">IF(AND($B215&gt;0,SUM(DU$3:DU214)=0,SUM($H215:DT215)=0),$B215,0)</f>
        <v>0</v>
      </c>
      <c r="DV215">
        <f ca="1">IF(AND($B215&gt;0,SUM(DV$3:DV214)=0,SUM($H215:DU215)=0),$B215,0)</f>
        <v>0</v>
      </c>
      <c r="DW215">
        <f ca="1">IF(AND($B215&gt;0,SUM(DW$3:DW214)=0,SUM($H215:DV215)=0),$B215,0)</f>
        <v>0</v>
      </c>
      <c r="DX215">
        <f ca="1">IF(AND($B215&gt;0,SUM(DX$3:DX214)=0,SUM($H215:DW215)=0),$B215,0)</f>
        <v>0</v>
      </c>
      <c r="DY215">
        <f ca="1">IF(AND($B215&gt;0,SUM(DY$3:DY214)=0,SUM($H215:DX215)=0),$B215,0)</f>
        <v>0</v>
      </c>
      <c r="DZ215">
        <f ca="1">IF(AND($B215&gt;0,SUM(DZ$3:DZ214)=0,SUM($H215:DY215)=0),$B215,0)</f>
        <v>0</v>
      </c>
      <c r="EA215">
        <f ca="1">IF(AND($B215&gt;0,SUM(EA$3:EA214)=0,SUM($H215:DZ215)=0),$B215,0)</f>
        <v>0</v>
      </c>
      <c r="EB215">
        <f ca="1">IF(AND($B215&gt;0,SUM(EB$3:EB214)=0,SUM($H215:EA215)=0),$B215,0)</f>
        <v>0</v>
      </c>
      <c r="EC215">
        <f ca="1">IF(AND($B215&gt;0,SUM(EC$3:EC214)=0,SUM($H215:EB215)=0),$B215,0)</f>
        <v>0</v>
      </c>
      <c r="ED215">
        <f ca="1">IF(AND($B215&gt;0,SUM(ED$3:ED214)=0,SUM($H215:EC215)=0),$B215,0)</f>
        <v>0</v>
      </c>
      <c r="EE215">
        <f ca="1">IF(AND($B215&gt;0,SUM(EE$3:EE214)=0,SUM($H215:ED215)=0),$B215,0)</f>
        <v>0</v>
      </c>
      <c r="EF215">
        <f ca="1">IF(AND($B215&gt;0,SUM(EF$3:EF214)=0,SUM($H215:EE215)=0),$B215,0)</f>
        <v>0</v>
      </c>
      <c r="EG215">
        <f ca="1">IF(AND($B215&gt;0,SUM(EG$3:EG214)=0,SUM($H215:EF215)=0),$B215,0)</f>
        <v>0</v>
      </c>
      <c r="EH215">
        <f ca="1">IF(AND($B215&gt;0,SUM(EH$3:EH214)=0,SUM($H215:EG215)=0),$B215,0)</f>
        <v>0</v>
      </c>
      <c r="EI215">
        <f ca="1">IF(AND($B215&gt;0,SUM(EI$3:EI214)=0,SUM($H215:EH215)=0),$B215,0)</f>
        <v>0</v>
      </c>
      <c r="EJ215">
        <f ca="1">IF(AND($B215&gt;0,SUM(EJ$3:EJ214)=0,SUM($H215:EI215)=0),$B215,0)</f>
        <v>0</v>
      </c>
      <c r="EK215">
        <f ca="1">IF(AND($B215&gt;0,SUM(EK$3:EK214)=0,SUM($H215:EJ215)=0),$B215,0)</f>
        <v>0</v>
      </c>
      <c r="EL215">
        <f ca="1">IF(AND($B215&gt;0,SUM(EL$3:EL214)=0,SUM($H215:EK215)=0),$B215,0)</f>
        <v>0</v>
      </c>
      <c r="EM215">
        <f ca="1">IF(AND($B215&gt;0,SUM(EM$3:EM214)=0,SUM($H215:EL215)=0),$B215,0)</f>
        <v>0</v>
      </c>
      <c r="EN215">
        <f ca="1">IF(AND($B215&gt;0,SUM(EN$3:EN214)=0,SUM($H215:EM215)=0),$B215,0)</f>
        <v>0</v>
      </c>
      <c r="EO215">
        <f ca="1">IF(AND($B215&gt;0,SUM(EO$3:EO214)=0,SUM($H215:EN215)=0),$B215,0)</f>
        <v>0</v>
      </c>
      <c r="EP215">
        <f ca="1">IF(AND($B215&gt;0,SUM(EP$3:EP214)=0,SUM($H215:EO215)=0),$B215,0)</f>
        <v>0</v>
      </c>
      <c r="EQ215">
        <f ca="1">IF(AND($B215&gt;0,SUM(EQ$3:EQ214)=0,SUM($H215:EP215)=0),$B215,0)</f>
        <v>0</v>
      </c>
      <c r="ER215">
        <f ca="1">IF(AND($B215&gt;0,SUM(ER$3:ER214)=0,SUM($H215:EQ215)=0),$B215,0)</f>
        <v>0</v>
      </c>
      <c r="ES215">
        <f ca="1">IF(AND($B215&gt;0,SUM(ES$3:ES214)=0,SUM($H215:ER215)=0),$B215,0)</f>
        <v>0</v>
      </c>
      <c r="ET215">
        <f ca="1">IF(AND($B215&gt;0,SUM(ET$3:ET214)=0,SUM($H215:ES215)=0),$B215,0)</f>
        <v>0</v>
      </c>
      <c r="EU215">
        <f ca="1">IF(AND($B215&gt;0,SUM(EU$3:EU214)=0,SUM($H215:ET215)=0),$B215,0)</f>
        <v>0</v>
      </c>
      <c r="EV215">
        <f ca="1">IF(AND($B215&gt;0,SUM(EV$3:EV214)=0,SUM($H215:EU215)=0),$B215,0)</f>
        <v>0</v>
      </c>
      <c r="EW215">
        <f ca="1">IF(AND($B215&gt;0,SUM(EW$3:EW214)=0,SUM($H215:EV215)=0),$B215,0)</f>
        <v>0</v>
      </c>
      <c r="EX215">
        <f ca="1">IF(AND($B215&gt;0,SUM(EX$3:EX214)=0,SUM($H215:EW215)=0),$B215,0)</f>
        <v>0</v>
      </c>
      <c r="EY215">
        <f ca="1">IF(AND($B215&gt;0,SUM(EY$3:EY214)=0,SUM($H215:EX215)=0),$B215,0)</f>
        <v>0</v>
      </c>
      <c r="EZ215">
        <f ca="1">IF(AND($B215&gt;0,SUM(EZ$3:EZ214)=0,SUM($H215:EY215)=0),$B215,0)</f>
        <v>0</v>
      </c>
      <c r="FA215">
        <f ca="1">IF(AND($B215&gt;0,SUM(FA$3:FA214)=0,SUM($H215:EZ215)=0),$B215,0)</f>
        <v>0</v>
      </c>
      <c r="FB215">
        <f ca="1">IF(AND($B215&gt;0,SUM(FB$3:FB214)=0,SUM($H215:FA215)=0),$B215,0)</f>
        <v>0</v>
      </c>
      <c r="FC215">
        <f ca="1">IF(AND($B215&gt;0,SUM(FC$3:FC214)=0,SUM($H215:FB215)=0),$B215,0)</f>
        <v>0</v>
      </c>
      <c r="FD215">
        <f ca="1">IF(AND($B215&gt;0,SUM(FD$3:FD214)=0,SUM($H215:FC215)=0),$B215,0)</f>
        <v>0</v>
      </c>
      <c r="FE215">
        <f ca="1">IF(AND($B215&gt;0,SUM(FE$3:FE214)=0,SUM($H215:FD215)=0),$B215,0)</f>
        <v>0</v>
      </c>
      <c r="FF215">
        <f ca="1">IF(AND($B215&gt;0,SUM(FF$3:FF214)=0,SUM($H215:FE215)=0),$B215,0)</f>
        <v>0</v>
      </c>
      <c r="FG215">
        <f ca="1">IF(AND($B215&gt;0,SUM(FG$3:FG214)=0,SUM($H215:FF215)=0),$B215,0)</f>
        <v>0</v>
      </c>
      <c r="FH215">
        <f ca="1">IF(AND($B215&gt;0,SUM(FH$3:FH214)=0,SUM($H215:FG215)=0),$B215,0)</f>
        <v>0</v>
      </c>
      <c r="FI215">
        <f ca="1">IF(AND($B215&gt;0,SUM(FI$3:FI214)=0,SUM($H215:FH215)=0),$B215,0)</f>
        <v>0</v>
      </c>
      <c r="FJ215">
        <f ca="1">IF(AND($B215&gt;0,SUM(FJ$3:FJ214)=0,SUM($H215:FI215)=0),$B215,0)</f>
        <v>0</v>
      </c>
      <c r="FK215">
        <f ca="1">IF(AND($B215&gt;0,SUM(FK$3:FK214)=0,SUM($H215:FJ215)=0),$B215,0)</f>
        <v>0</v>
      </c>
      <c r="FL215">
        <f ca="1">IF(AND($B215&gt;0,SUM(FL$3:FL214)=0,SUM($H215:FK215)=0),$B215,0)</f>
        <v>0</v>
      </c>
      <c r="FM215">
        <f ca="1">IF(AND($B215&gt;0,SUM(FM$3:FM214)=0,SUM($H215:FL215)=0),$B215,0)</f>
        <v>0</v>
      </c>
      <c r="FN215">
        <f ca="1">IF(AND($B215&gt;0,SUM(FN$3:FN214)=0,SUM($H215:FM215)=0),$B215,0)</f>
        <v>0</v>
      </c>
      <c r="FS215" s="67" t="str">
        <f ca="1">ValintaohjelmaCentral!$C91</f>
        <v>0</v>
      </c>
      <c r="FT215" s="352"/>
      <c r="FU215" s="353"/>
      <c r="FV215" s="374" t="str">
        <f ca="1">ValintaohjelmaCentral!$G91</f>
        <v>-</v>
      </c>
      <c r="FY215" s="67" t="str">
        <f ca="1">ValintaohjelmaCentral!$C91</f>
        <v>0</v>
      </c>
      <c r="FZ215" s="352"/>
      <c r="GA215" s="353"/>
      <c r="GB215" s="374" t="str">
        <f ca="1">ValintaohjelmaCentral!$G91</f>
        <v>-</v>
      </c>
      <c r="GE215" s="67" t="str">
        <f ca="1">ValintaohjelmaCentral!$C91</f>
        <v>0</v>
      </c>
      <c r="GF215" s="352"/>
      <c r="GG215" s="353"/>
      <c r="GH215" s="374" t="str">
        <f ca="1">ValintaohjelmaCentral!$G91</f>
        <v>-</v>
      </c>
    </row>
    <row r="216" spans="1:190" ht="15.75" hidden="1" thickBot="1" x14ac:dyDescent="0.3">
      <c r="A216">
        <v>216</v>
      </c>
      <c r="C216" s="240" t="str">
        <f t="shared" ca="1" si="30"/>
        <v>0</v>
      </c>
      <c r="D216" s="240">
        <f t="shared" ca="1" si="30"/>
        <v>0</v>
      </c>
      <c r="E216" s="240">
        <f t="shared" ca="1" si="30"/>
        <v>0</v>
      </c>
      <c r="F216" s="240" t="str">
        <f t="shared" ca="1" si="30"/>
        <v>-</v>
      </c>
      <c r="G216" s="47" t="e">
        <f>INDEX($I$2:$FN$2,ROWS(G$2:G216))</f>
        <v>#REF!</v>
      </c>
      <c r="H216">
        <v>0</v>
      </c>
      <c r="I216">
        <f ca="1">IF(AND($B216&gt;0,SUM(I$3:I215)=0,SUM($H216:H216)=0),$B216,0)</f>
        <v>0</v>
      </c>
      <c r="J216">
        <f ca="1">IF(AND($B216&gt;0,SUM(J$3:J215)=0,SUM($H216:I216)=0),$B216,0)</f>
        <v>0</v>
      </c>
      <c r="K216">
        <f ca="1">IF(AND($B216&gt;0,SUM(K$3:K215)=0,SUM($H216:J216)=0),$B216,0)</f>
        <v>0</v>
      </c>
      <c r="L216">
        <f ca="1">IF(AND($B216&gt;0,SUM(L$3:L215)=0,SUM($H216:K216)=0),$B216,0)</f>
        <v>0</v>
      </c>
      <c r="M216">
        <f ca="1">IF(AND($B216&gt;0,SUM(M$3:M215)=0,SUM($H216:L216)=0),$B216,0)</f>
        <v>0</v>
      </c>
      <c r="N216">
        <f ca="1">IF(AND($B216&gt;0,SUM(N$3:N215)=0,SUM($H216:M216)=0),$B216,0)</f>
        <v>0</v>
      </c>
      <c r="O216">
        <f ca="1">IF(AND($B216&gt;0,SUM(O$3:O215)=0,SUM($H216:N216)=0),$B216,0)</f>
        <v>0</v>
      </c>
      <c r="P216">
        <f ca="1">IF(AND($B216&gt;0,SUM(P$3:P215)=0,SUM($H216:O216)=0),$B216,0)</f>
        <v>0</v>
      </c>
      <c r="Q216">
        <f ca="1">IF(AND($B216&gt;0,SUM(Q$3:Q215)=0,SUM($H216:P216)=0),$B216,0)</f>
        <v>0</v>
      </c>
      <c r="R216">
        <f ca="1">IF(AND($B216&gt;0,SUM(R$3:R215)=0,SUM($H216:Q216)=0),$B216,0)</f>
        <v>0</v>
      </c>
      <c r="S216">
        <f ca="1">IF(AND($B216&gt;0,SUM(S$3:S215)=0,SUM($H216:R216)=0),$B216,0)</f>
        <v>0</v>
      </c>
      <c r="T216">
        <f ca="1">IF(AND($B216&gt;0,SUM(T$3:T215)=0,SUM($H216:S216)=0),$B216,0)</f>
        <v>0</v>
      </c>
      <c r="U216">
        <f ca="1">IF(AND($B216&gt;0,SUM(U$3:U215)=0,SUM($H216:T216)=0),$B216,0)</f>
        <v>0</v>
      </c>
      <c r="V216">
        <f ca="1">IF(AND($B216&gt;0,SUM(V$3:V215)=0,SUM($H216:U216)=0),$B216,0)</f>
        <v>0</v>
      </c>
      <c r="W216">
        <f ca="1">IF(AND($B216&gt;0,SUM(W$3:W215)=0,SUM($H216:V216)=0),$B216,0)</f>
        <v>0</v>
      </c>
      <c r="X216">
        <f ca="1">IF(AND($B216&gt;0,SUM(X$3:X215)=0,SUM($H216:W216)=0),$B216,0)</f>
        <v>0</v>
      </c>
      <c r="Y216">
        <f ca="1">IF(AND($B216&gt;0,SUM(Y$3:Y215)=0,SUM($H216:X216)=0),$B216,0)</f>
        <v>0</v>
      </c>
      <c r="Z216">
        <f ca="1">IF(AND($B216&gt;0,SUM(Z$3:Z215)=0,SUM($H216:Y216)=0),$B216,0)</f>
        <v>0</v>
      </c>
      <c r="AA216">
        <f ca="1">IF(AND($B216&gt;0,SUM(AA$3:AA215)=0,SUM($H216:Z216)=0),$B216,0)</f>
        <v>0</v>
      </c>
      <c r="AB216">
        <f ca="1">IF(AND($B216&gt;0,SUM(AB$3:AB215)=0,SUM($H216:AA216)=0),$B216,0)</f>
        <v>0</v>
      </c>
      <c r="AC216">
        <f ca="1">IF(AND($B216&gt;0,SUM(AC$3:AC215)=0,SUM($H216:AB216)=0),$B216,0)</f>
        <v>0</v>
      </c>
      <c r="AD216">
        <f ca="1">IF(AND($B216&gt;0,SUM(AD$3:AD215)=0,SUM($H216:AC216)=0),$B216,0)</f>
        <v>0</v>
      </c>
      <c r="AE216">
        <f ca="1">IF(AND($B216&gt;0,SUM(AE$3:AE215)=0,SUM($H216:AD216)=0),$B216,0)</f>
        <v>0</v>
      </c>
      <c r="AF216">
        <f ca="1">IF(AND($B216&gt;0,SUM(AF$3:AF215)=0,SUM($H216:AE216)=0),$B216,0)</f>
        <v>0</v>
      </c>
      <c r="AG216">
        <f ca="1">IF(AND($B216&gt;0,SUM(AG$3:AG215)=0,SUM($H216:AF216)=0),$B216,0)</f>
        <v>0</v>
      </c>
      <c r="AH216">
        <f ca="1">IF(AND($B216&gt;0,SUM(AH$3:AH215)=0,SUM($H216:AG216)=0),$B216,0)</f>
        <v>0</v>
      </c>
      <c r="AI216">
        <f ca="1">IF(AND($B216&gt;0,SUM(AI$3:AI215)=0,SUM($H216:AH216)=0),$B216,0)</f>
        <v>0</v>
      </c>
      <c r="AJ216">
        <f ca="1">IF(AND($B216&gt;0,SUM(AJ$3:AJ215)=0,SUM($H216:AI216)=0),$B216,0)</f>
        <v>0</v>
      </c>
      <c r="AK216">
        <f ca="1">IF(AND($B216&gt;0,SUM(AK$3:AK215)=0,SUM($H216:AJ216)=0),$B216,0)</f>
        <v>0</v>
      </c>
      <c r="AL216">
        <f ca="1">IF(AND($B216&gt;0,SUM(AL$3:AL215)=0,SUM($H216:AK216)=0),$B216,0)</f>
        <v>0</v>
      </c>
      <c r="AM216">
        <f ca="1">IF(AND($B216&gt;0,SUM(AM$3:AM215)=0,SUM($H216:AL216)=0),$B216,0)</f>
        <v>0</v>
      </c>
      <c r="AN216">
        <f ca="1">IF(AND($B216&gt;0,SUM(AN$3:AN215)=0,SUM($H216:AM216)=0),$B216,0)</f>
        <v>0</v>
      </c>
      <c r="AO216">
        <f ca="1">IF(AND($B216&gt;0,SUM(AO$3:AO215)=0,SUM($H216:AN216)=0),$B216,0)</f>
        <v>0</v>
      </c>
      <c r="AP216">
        <f ca="1">IF(AND($B216&gt;0,SUM(AP$3:AP215)=0,SUM($H216:AO216)=0),$B216,0)</f>
        <v>0</v>
      </c>
      <c r="AQ216">
        <f ca="1">IF(AND($B216&gt;0,SUM(AQ$3:AQ215)=0,SUM($H216:AP216)=0),$B216,0)</f>
        <v>0</v>
      </c>
      <c r="AR216">
        <f ca="1">IF(AND($B216&gt;0,SUM(AR$3:AR215)=0,SUM($H216:AQ216)=0),$B216,0)</f>
        <v>0</v>
      </c>
      <c r="AS216">
        <f ca="1">IF(AND($B216&gt;0,SUM(AS$3:AS215)=0,SUM($H216:AR216)=0),$B216,0)</f>
        <v>0</v>
      </c>
      <c r="AT216">
        <f ca="1">IF(AND($B216&gt;0,SUM(AT$3:AT215)=0,SUM($H216:AS216)=0),$B216,0)</f>
        <v>0</v>
      </c>
      <c r="AU216">
        <f ca="1">IF(AND($B216&gt;0,SUM(AU$3:AU215)=0,SUM($H216:AT216)=0),$B216,0)</f>
        <v>0</v>
      </c>
      <c r="AV216">
        <f ca="1">IF(AND($B216&gt;0,SUM(AV$3:AV215)=0,SUM($H216:AU216)=0),$B216,0)</f>
        <v>0</v>
      </c>
      <c r="AW216">
        <f ca="1">IF(AND($B216&gt;0,SUM(AW$3:AW215)=0,SUM($H216:AV216)=0),$B216,0)</f>
        <v>0</v>
      </c>
      <c r="AX216">
        <f ca="1">IF(AND($B216&gt;0,SUM(AX$3:AX215)=0,SUM($H216:AW216)=0),$B216,0)</f>
        <v>0</v>
      </c>
      <c r="AY216">
        <f ca="1">IF(AND($B216&gt;0,SUM(AY$3:AY215)=0,SUM($H216:AX216)=0),$B216,0)</f>
        <v>0</v>
      </c>
      <c r="AZ216">
        <f ca="1">IF(AND($B216&gt;0,SUM(AZ$3:AZ215)=0,SUM($H216:AY216)=0),$B216,0)</f>
        <v>0</v>
      </c>
      <c r="BA216">
        <f ca="1">IF(AND($B216&gt;0,SUM(BA$3:BA215)=0,SUM($H216:AZ216)=0),$B216,0)</f>
        <v>0</v>
      </c>
      <c r="BB216">
        <f ca="1">IF(AND($B216&gt;0,SUM(BB$3:BB215)=0,SUM($H216:BA216)=0),$B216,0)</f>
        <v>0</v>
      </c>
      <c r="BC216">
        <f ca="1">IF(AND($B216&gt;0,SUM(BC$3:BC215)=0,SUM($H216:BB216)=0),$B216,0)</f>
        <v>0</v>
      </c>
      <c r="BD216">
        <f ca="1">IF(AND($B216&gt;0,SUM(BD$3:BD215)=0,SUM($H216:BC216)=0),$B216,0)</f>
        <v>0</v>
      </c>
      <c r="BE216">
        <f ca="1">IF(AND($B216&gt;0,SUM(BE$3:BE215)=0,SUM($H216:BD216)=0),$B216,0)</f>
        <v>0</v>
      </c>
      <c r="BF216">
        <f ca="1">IF(AND($B216&gt;0,SUM(BF$3:BF215)=0,SUM($H216:BE216)=0),$B216,0)</f>
        <v>0</v>
      </c>
      <c r="BG216">
        <f ca="1">IF(AND($B216&gt;0,SUM(BG$3:BG215)=0,SUM($H216:BF216)=0),$B216,0)</f>
        <v>0</v>
      </c>
      <c r="BH216">
        <f ca="1">IF(AND($B216&gt;0,SUM(BH$3:BH215)=0,SUM($H216:BG216)=0),$B216,0)</f>
        <v>0</v>
      </c>
      <c r="BI216">
        <f ca="1">IF(AND($B216&gt;0,SUM(BI$3:BI215)=0,SUM($H216:BH216)=0),$B216,0)</f>
        <v>0</v>
      </c>
      <c r="BJ216">
        <f ca="1">IF(AND($B216&gt;0,SUM(BJ$3:BJ215)=0,SUM($H216:BI216)=0),$B216,0)</f>
        <v>0</v>
      </c>
      <c r="BK216">
        <f ca="1">IF(AND($B216&gt;0,SUM(BK$3:BK215)=0,SUM($H216:BJ216)=0),$B216,0)</f>
        <v>0</v>
      </c>
      <c r="BL216">
        <f ca="1">IF(AND($B216&gt;0,SUM(BL$3:BL215)=0,SUM($H216:BK216)=0),$B216,0)</f>
        <v>0</v>
      </c>
      <c r="BM216">
        <f ca="1">IF(AND($B216&gt;0,SUM(BM$3:BM215)=0,SUM($H216:BL216)=0),$B216,0)</f>
        <v>0</v>
      </c>
      <c r="BN216">
        <f ca="1">IF(AND($B216&gt;0,SUM(BN$3:BN215)=0,SUM($H216:BM216)=0),$B216,0)</f>
        <v>0</v>
      </c>
      <c r="BO216">
        <f ca="1">IF(AND($B216&gt;0,SUM(BO$3:BO215)=0,SUM($H216:BN216)=0),$B216,0)</f>
        <v>0</v>
      </c>
      <c r="BP216">
        <f ca="1">IF(AND($B216&gt;0,SUM(BP$3:BP215)=0,SUM($H216:BO216)=0),$B216,0)</f>
        <v>0</v>
      </c>
      <c r="BQ216">
        <f ca="1">IF(AND($B216&gt;0,SUM(BQ$3:BQ215)=0,SUM($H216:BP216)=0),$B216,0)</f>
        <v>0</v>
      </c>
      <c r="BR216">
        <f ca="1">IF(AND($B216&gt;0,SUM(BR$3:BR215)=0,SUM($H216:BQ216)=0),$B216,0)</f>
        <v>0</v>
      </c>
      <c r="BS216">
        <f ca="1">IF(AND($B216&gt;0,SUM(BS$3:BS215)=0,SUM($H216:BR216)=0),$B216,0)</f>
        <v>0</v>
      </c>
      <c r="BT216">
        <f ca="1">IF(AND($B216&gt;0,SUM(BT$3:BT215)=0,SUM($H216:BS216)=0),$B216,0)</f>
        <v>0</v>
      </c>
      <c r="BU216">
        <f ca="1">IF(AND($B216&gt;0,SUM(BU$3:BU215)=0,SUM($H216:BT216)=0),$B216,0)</f>
        <v>0</v>
      </c>
      <c r="BV216">
        <f ca="1">IF(AND($B216&gt;0,SUM(BV$3:BV215)=0,SUM($H216:BU216)=0),$B216,0)</f>
        <v>0</v>
      </c>
      <c r="BW216">
        <f ca="1">IF(AND($B216&gt;0,SUM(BW$3:BW215)=0,SUM($H216:BV216)=0),$B216,0)</f>
        <v>0</v>
      </c>
      <c r="BX216">
        <f ca="1">IF(AND($B216&gt;0,SUM(BX$3:BX215)=0,SUM($H216:BW216)=0),$B216,0)</f>
        <v>0</v>
      </c>
      <c r="BY216">
        <f ca="1">IF(AND($B216&gt;0,SUM(BY$3:BY215)=0,SUM($H216:BX216)=0),$B216,0)</f>
        <v>0</v>
      </c>
      <c r="BZ216">
        <f ca="1">IF(AND($B216&gt;0,SUM(BZ$3:BZ215)=0,SUM($H216:BY216)=0),$B216,0)</f>
        <v>0</v>
      </c>
      <c r="CA216">
        <f ca="1">IF(AND($B216&gt;0,SUM(CA$3:CA215)=0,SUM($H216:BZ216)=0),$B216,0)</f>
        <v>0</v>
      </c>
      <c r="CB216">
        <f ca="1">IF(AND($B216&gt;0,SUM(CB$3:CB215)=0,SUM($H216:CA216)=0),$B216,0)</f>
        <v>0</v>
      </c>
      <c r="CC216">
        <f ca="1">IF(AND($B216&gt;0,SUM(CC$3:CC215)=0,SUM($H216:CB216)=0),$B216,0)</f>
        <v>0</v>
      </c>
      <c r="CD216">
        <f ca="1">IF(AND($B216&gt;0,SUM(CD$3:CD215)=0,SUM($H216:CC216)=0),$B216,0)</f>
        <v>0</v>
      </c>
      <c r="CE216">
        <f ca="1">IF(AND($B216&gt;0,SUM(CE$3:CE215)=0,SUM($H216:CD216)=0),$B216,0)</f>
        <v>0</v>
      </c>
      <c r="CF216">
        <f ca="1">IF(AND($B216&gt;0,SUM(CF$3:CF215)=0,SUM($H216:CE216)=0),$B216,0)</f>
        <v>0</v>
      </c>
      <c r="CG216">
        <f ca="1">IF(AND($B216&gt;0,SUM(CG$3:CG215)=0,SUM($H216:CF216)=0),$B216,0)</f>
        <v>0</v>
      </c>
      <c r="CH216">
        <f ca="1">IF(AND($B216&gt;0,SUM(CH$3:CH215)=0,SUM($H216:CG216)=0),$B216,0)</f>
        <v>0</v>
      </c>
      <c r="CI216">
        <f ca="1">IF(AND($B216&gt;0,SUM(CI$3:CI215)=0,SUM($H216:CH216)=0),$B216,0)</f>
        <v>0</v>
      </c>
      <c r="CJ216">
        <f ca="1">IF(AND($B216&gt;0,SUM(CJ$3:CJ215)=0,SUM($H216:CI216)=0),$B216,0)</f>
        <v>0</v>
      </c>
      <c r="CK216">
        <f ca="1">IF(AND($B216&gt;0,SUM(CK$3:CK215)=0,SUM($H216:CJ216)=0),$B216,0)</f>
        <v>0</v>
      </c>
      <c r="CL216">
        <f ca="1">IF(AND($B216&gt;0,SUM(CL$3:CL215)=0,SUM($H216:CK216)=0),$B216,0)</f>
        <v>0</v>
      </c>
      <c r="CM216">
        <f ca="1">IF(AND($B216&gt;0,SUM(CM$3:CM215)=0,SUM($H216:CL216)=0),$B216,0)</f>
        <v>0</v>
      </c>
      <c r="CN216">
        <f ca="1">IF(AND($B216&gt;0,SUM(CN$3:CN215)=0,SUM($H216:CM216)=0),$B216,0)</f>
        <v>0</v>
      </c>
      <c r="CO216">
        <f ca="1">IF(AND($B216&gt;0,SUM(CO$3:CO215)=0,SUM($H216:CN216)=0),$B216,0)</f>
        <v>0</v>
      </c>
      <c r="CP216">
        <f ca="1">IF(AND($B216&gt;0,SUM(CP$3:CP215)=0,SUM($H216:CO216)=0),$B216,0)</f>
        <v>0</v>
      </c>
      <c r="CQ216">
        <f ca="1">IF(AND($B216&gt;0,SUM(CQ$3:CQ215)=0,SUM($H216:CP216)=0),$B216,0)</f>
        <v>0</v>
      </c>
      <c r="CR216">
        <f ca="1">IF(AND($B216&gt;0,SUM(CR$3:CR215)=0,SUM($H216:CQ216)=0),$B216,0)</f>
        <v>0</v>
      </c>
      <c r="CS216">
        <f ca="1">IF(AND($B216&gt;0,SUM(CS$3:CS215)=0,SUM($H216:CR216)=0),$B216,0)</f>
        <v>0</v>
      </c>
      <c r="CT216">
        <f ca="1">IF(AND($B216&gt;0,SUM(CT$3:CT215)=0,SUM($H216:CS216)=0),$B216,0)</f>
        <v>0</v>
      </c>
      <c r="CU216">
        <f ca="1">IF(AND($B216&gt;0,SUM(CU$3:CU215)=0,SUM($H216:CT216)=0),$B216,0)</f>
        <v>0</v>
      </c>
      <c r="CV216">
        <f ca="1">IF(AND($B216&gt;0,SUM(CV$3:CV215)=0,SUM($H216:CU216)=0),$B216,0)</f>
        <v>0</v>
      </c>
      <c r="CW216">
        <f ca="1">IF(AND($B216&gt;0,SUM(CW$3:CW215)=0,SUM($H216:CV216)=0),$B216,0)</f>
        <v>0</v>
      </c>
      <c r="CX216">
        <f ca="1">IF(AND($B216&gt;0,SUM(CX$3:CX215)=0,SUM($H216:CW216)=0),$B216,0)</f>
        <v>0</v>
      </c>
      <c r="CY216">
        <f ca="1">IF(AND($B216&gt;0,SUM(CY$3:CY215)=0,SUM($H216:CX216)=0),$B216,0)</f>
        <v>0</v>
      </c>
      <c r="CZ216">
        <f ca="1">IF(AND($B216&gt;0,SUM(CZ$3:CZ215)=0,SUM($H216:CY216)=0),$B216,0)</f>
        <v>0</v>
      </c>
      <c r="DA216">
        <f ca="1">IF(AND($B216&gt;0,SUM(DA$3:DA215)=0,SUM($H216:CZ216)=0),$B216,0)</f>
        <v>0</v>
      </c>
      <c r="DB216">
        <f ca="1">IF(AND($B216&gt;0,SUM(DB$3:DB215)=0,SUM($H216:DA216)=0),$B216,0)</f>
        <v>0</v>
      </c>
      <c r="DC216">
        <f ca="1">IF(AND($B216&gt;0,SUM(DC$3:DC215)=0,SUM($H216:DB216)=0),$B216,0)</f>
        <v>0</v>
      </c>
      <c r="DD216">
        <f ca="1">IF(AND($B216&gt;0,SUM(DD$3:DD215)=0,SUM($H216:DC216)=0),$B216,0)</f>
        <v>0</v>
      </c>
      <c r="DE216">
        <f ca="1">IF(AND($B216&gt;0,SUM(DE$3:DE215)=0,SUM($H216:DD216)=0),$B216,0)</f>
        <v>0</v>
      </c>
      <c r="DF216">
        <f ca="1">IF(AND($B216&gt;0,SUM(DF$3:DF215)=0,SUM($H216:DE216)=0),$B216,0)</f>
        <v>0</v>
      </c>
      <c r="DG216">
        <f ca="1">IF(AND($B216&gt;0,SUM(DG$3:DG215)=0,SUM($H216:DF216)=0),$B216,0)</f>
        <v>0</v>
      </c>
      <c r="DH216">
        <f ca="1">IF(AND($B216&gt;0,SUM(DH$3:DH215)=0,SUM($H216:DG216)=0),$B216,0)</f>
        <v>0</v>
      </c>
      <c r="DI216">
        <f ca="1">IF(AND($B216&gt;0,SUM(DI$3:DI215)=0,SUM($H216:DH216)=0),$B216,0)</f>
        <v>0</v>
      </c>
      <c r="DJ216">
        <f ca="1">IF(AND($B216&gt;0,SUM(DJ$3:DJ215)=0,SUM($H216:DI216)=0),$B216,0)</f>
        <v>0</v>
      </c>
      <c r="DK216">
        <f ca="1">IF(AND($B216&gt;0,SUM(DK$3:DK215)=0,SUM($H216:DJ216)=0),$B216,0)</f>
        <v>0</v>
      </c>
      <c r="DL216">
        <f ca="1">IF(AND($B216&gt;0,SUM(DL$3:DL215)=0,SUM($H216:DK216)=0),$B216,0)</f>
        <v>0</v>
      </c>
      <c r="DM216">
        <f ca="1">IF(AND($B216&gt;0,SUM(DM$3:DM215)=0,SUM($H216:DL216)=0),$B216,0)</f>
        <v>0</v>
      </c>
      <c r="DN216">
        <f ca="1">IF(AND($B216&gt;0,SUM(DN$3:DN215)=0,SUM($H216:DM216)=0),$B216,0)</f>
        <v>0</v>
      </c>
      <c r="DO216">
        <f ca="1">IF(AND($B216&gt;0,SUM(DO$3:DO215)=0,SUM($H216:DN216)=0),$B216,0)</f>
        <v>0</v>
      </c>
      <c r="DP216">
        <f ca="1">IF(AND($B216&gt;0,SUM(DP$3:DP215)=0,SUM($H216:DO216)=0),$B216,0)</f>
        <v>0</v>
      </c>
      <c r="DQ216">
        <f ca="1">IF(AND($B216&gt;0,SUM(DQ$3:DQ215)=0,SUM($H216:DP216)=0),$B216,0)</f>
        <v>0</v>
      </c>
      <c r="DR216">
        <f ca="1">IF(AND($B216&gt;0,SUM(DR$3:DR215)=0,SUM($H216:DQ216)=0),$B216,0)</f>
        <v>0</v>
      </c>
      <c r="DS216">
        <f ca="1">IF(AND($B216&gt;0,SUM(DS$3:DS215)=0,SUM($H216:DR216)=0),$B216,0)</f>
        <v>0</v>
      </c>
      <c r="DT216">
        <f ca="1">IF(AND($B216&gt;0,SUM(DT$3:DT215)=0,SUM($H216:DS216)=0),$B216,0)</f>
        <v>0</v>
      </c>
      <c r="DU216">
        <f ca="1">IF(AND($B216&gt;0,SUM(DU$3:DU215)=0,SUM($H216:DT216)=0),$B216,0)</f>
        <v>0</v>
      </c>
      <c r="DV216">
        <f ca="1">IF(AND($B216&gt;0,SUM(DV$3:DV215)=0,SUM($H216:DU216)=0),$B216,0)</f>
        <v>0</v>
      </c>
      <c r="DW216">
        <f ca="1">IF(AND($B216&gt;0,SUM(DW$3:DW215)=0,SUM($H216:DV216)=0),$B216,0)</f>
        <v>0</v>
      </c>
      <c r="DX216">
        <f ca="1">IF(AND($B216&gt;0,SUM(DX$3:DX215)=0,SUM($H216:DW216)=0),$B216,0)</f>
        <v>0</v>
      </c>
      <c r="DY216">
        <f ca="1">IF(AND($B216&gt;0,SUM(DY$3:DY215)=0,SUM($H216:DX216)=0),$B216,0)</f>
        <v>0</v>
      </c>
      <c r="DZ216">
        <f ca="1">IF(AND($B216&gt;0,SUM(DZ$3:DZ215)=0,SUM($H216:DY216)=0),$B216,0)</f>
        <v>0</v>
      </c>
      <c r="EA216">
        <f ca="1">IF(AND($B216&gt;0,SUM(EA$3:EA215)=0,SUM($H216:DZ216)=0),$B216,0)</f>
        <v>0</v>
      </c>
      <c r="EB216">
        <f ca="1">IF(AND($B216&gt;0,SUM(EB$3:EB215)=0,SUM($H216:EA216)=0),$B216,0)</f>
        <v>0</v>
      </c>
      <c r="EC216">
        <f ca="1">IF(AND($B216&gt;0,SUM(EC$3:EC215)=0,SUM($H216:EB216)=0),$B216,0)</f>
        <v>0</v>
      </c>
      <c r="ED216">
        <f ca="1">IF(AND($B216&gt;0,SUM(ED$3:ED215)=0,SUM($H216:EC216)=0),$B216,0)</f>
        <v>0</v>
      </c>
      <c r="EE216">
        <f ca="1">IF(AND($B216&gt;0,SUM(EE$3:EE215)=0,SUM($H216:ED216)=0),$B216,0)</f>
        <v>0</v>
      </c>
      <c r="EF216">
        <f ca="1">IF(AND($B216&gt;0,SUM(EF$3:EF215)=0,SUM($H216:EE216)=0),$B216,0)</f>
        <v>0</v>
      </c>
      <c r="EG216">
        <f ca="1">IF(AND($B216&gt;0,SUM(EG$3:EG215)=0,SUM($H216:EF216)=0),$B216,0)</f>
        <v>0</v>
      </c>
      <c r="EH216">
        <f ca="1">IF(AND($B216&gt;0,SUM(EH$3:EH215)=0,SUM($H216:EG216)=0),$B216,0)</f>
        <v>0</v>
      </c>
      <c r="EI216">
        <f ca="1">IF(AND($B216&gt;0,SUM(EI$3:EI215)=0,SUM($H216:EH216)=0),$B216,0)</f>
        <v>0</v>
      </c>
      <c r="EJ216">
        <f ca="1">IF(AND($B216&gt;0,SUM(EJ$3:EJ215)=0,SUM($H216:EI216)=0),$B216,0)</f>
        <v>0</v>
      </c>
      <c r="EK216">
        <f ca="1">IF(AND($B216&gt;0,SUM(EK$3:EK215)=0,SUM($H216:EJ216)=0),$B216,0)</f>
        <v>0</v>
      </c>
      <c r="EL216">
        <f ca="1">IF(AND($B216&gt;0,SUM(EL$3:EL215)=0,SUM($H216:EK216)=0),$B216,0)</f>
        <v>0</v>
      </c>
      <c r="EM216">
        <f ca="1">IF(AND($B216&gt;0,SUM(EM$3:EM215)=0,SUM($H216:EL216)=0),$B216,0)</f>
        <v>0</v>
      </c>
      <c r="EN216">
        <f ca="1">IF(AND($B216&gt;0,SUM(EN$3:EN215)=0,SUM($H216:EM216)=0),$B216,0)</f>
        <v>0</v>
      </c>
      <c r="EO216">
        <f ca="1">IF(AND($B216&gt;0,SUM(EO$3:EO215)=0,SUM($H216:EN216)=0),$B216,0)</f>
        <v>0</v>
      </c>
      <c r="EP216">
        <f ca="1">IF(AND($B216&gt;0,SUM(EP$3:EP215)=0,SUM($H216:EO216)=0),$B216,0)</f>
        <v>0</v>
      </c>
      <c r="EQ216">
        <f ca="1">IF(AND($B216&gt;0,SUM(EQ$3:EQ215)=0,SUM($H216:EP216)=0),$B216,0)</f>
        <v>0</v>
      </c>
      <c r="ER216">
        <f ca="1">IF(AND($B216&gt;0,SUM(ER$3:ER215)=0,SUM($H216:EQ216)=0),$B216,0)</f>
        <v>0</v>
      </c>
      <c r="ES216">
        <f ca="1">IF(AND($B216&gt;0,SUM(ES$3:ES215)=0,SUM($H216:ER216)=0),$B216,0)</f>
        <v>0</v>
      </c>
      <c r="ET216">
        <f ca="1">IF(AND($B216&gt;0,SUM(ET$3:ET215)=0,SUM($H216:ES216)=0),$B216,0)</f>
        <v>0</v>
      </c>
      <c r="EU216">
        <f ca="1">IF(AND($B216&gt;0,SUM(EU$3:EU215)=0,SUM($H216:ET216)=0),$B216,0)</f>
        <v>0</v>
      </c>
      <c r="EV216">
        <f ca="1">IF(AND($B216&gt;0,SUM(EV$3:EV215)=0,SUM($H216:EU216)=0),$B216,0)</f>
        <v>0</v>
      </c>
      <c r="EW216">
        <f ca="1">IF(AND($B216&gt;0,SUM(EW$3:EW215)=0,SUM($H216:EV216)=0),$B216,0)</f>
        <v>0</v>
      </c>
      <c r="EX216">
        <f ca="1">IF(AND($B216&gt;0,SUM(EX$3:EX215)=0,SUM($H216:EW216)=0),$B216,0)</f>
        <v>0</v>
      </c>
      <c r="EY216">
        <f ca="1">IF(AND($B216&gt;0,SUM(EY$3:EY215)=0,SUM($H216:EX216)=0),$B216,0)</f>
        <v>0</v>
      </c>
      <c r="EZ216">
        <f ca="1">IF(AND($B216&gt;0,SUM(EZ$3:EZ215)=0,SUM($H216:EY216)=0),$B216,0)</f>
        <v>0</v>
      </c>
      <c r="FA216">
        <f ca="1">IF(AND($B216&gt;0,SUM(FA$3:FA215)=0,SUM($H216:EZ216)=0),$B216,0)</f>
        <v>0</v>
      </c>
      <c r="FB216">
        <f ca="1">IF(AND($B216&gt;0,SUM(FB$3:FB215)=0,SUM($H216:FA216)=0),$B216,0)</f>
        <v>0</v>
      </c>
      <c r="FC216">
        <f ca="1">IF(AND($B216&gt;0,SUM(FC$3:FC215)=0,SUM($H216:FB216)=0),$B216,0)</f>
        <v>0</v>
      </c>
      <c r="FD216">
        <f ca="1">IF(AND($B216&gt;0,SUM(FD$3:FD215)=0,SUM($H216:FC216)=0),$B216,0)</f>
        <v>0</v>
      </c>
      <c r="FE216">
        <f ca="1">IF(AND($B216&gt;0,SUM(FE$3:FE215)=0,SUM($H216:FD216)=0),$B216,0)</f>
        <v>0</v>
      </c>
      <c r="FF216">
        <f ca="1">IF(AND($B216&gt;0,SUM(FF$3:FF215)=0,SUM($H216:FE216)=0),$B216,0)</f>
        <v>0</v>
      </c>
      <c r="FG216">
        <f ca="1">IF(AND($B216&gt;0,SUM(FG$3:FG215)=0,SUM($H216:FF216)=0),$B216,0)</f>
        <v>0</v>
      </c>
      <c r="FH216">
        <f ca="1">IF(AND($B216&gt;0,SUM(FH$3:FH215)=0,SUM($H216:FG216)=0),$B216,0)</f>
        <v>0</v>
      </c>
      <c r="FI216">
        <f ca="1">IF(AND($B216&gt;0,SUM(FI$3:FI215)=0,SUM($H216:FH216)=0),$B216,0)</f>
        <v>0</v>
      </c>
      <c r="FJ216">
        <f ca="1">IF(AND($B216&gt;0,SUM(FJ$3:FJ215)=0,SUM($H216:FI216)=0),$B216,0)</f>
        <v>0</v>
      </c>
      <c r="FK216">
        <f ca="1">IF(AND($B216&gt;0,SUM(FK$3:FK215)=0,SUM($H216:FJ216)=0),$B216,0)</f>
        <v>0</v>
      </c>
      <c r="FL216">
        <f ca="1">IF(AND($B216&gt;0,SUM(FL$3:FL215)=0,SUM($H216:FK216)=0),$B216,0)</f>
        <v>0</v>
      </c>
      <c r="FM216">
        <f ca="1">IF(AND($B216&gt;0,SUM(FM$3:FM215)=0,SUM($H216:FL216)=0),$B216,0)</f>
        <v>0</v>
      </c>
      <c r="FN216">
        <f ca="1">IF(AND($B216&gt;0,SUM(FN$3:FN215)=0,SUM($H216:FM216)=0),$B216,0)</f>
        <v>0</v>
      </c>
      <c r="FS216" s="67" t="str">
        <f ca="1">ValintaohjelmaCentral!$C92</f>
        <v>0</v>
      </c>
      <c r="FT216" s="352"/>
      <c r="FU216" s="353"/>
      <c r="FV216" s="374" t="str">
        <f ca="1">ValintaohjelmaCentral!$G92</f>
        <v>-</v>
      </c>
      <c r="FY216" s="67" t="str">
        <f ca="1">ValintaohjelmaCentral!$C92</f>
        <v>0</v>
      </c>
      <c r="FZ216" s="352"/>
      <c r="GA216" s="353"/>
      <c r="GB216" s="374" t="str">
        <f ca="1">ValintaohjelmaCentral!$G92</f>
        <v>-</v>
      </c>
      <c r="GE216" s="67" t="str">
        <f ca="1">ValintaohjelmaCentral!$C92</f>
        <v>0</v>
      </c>
      <c r="GF216" s="352"/>
      <c r="GG216" s="353"/>
      <c r="GH216" s="374" t="str">
        <f ca="1">ValintaohjelmaCentral!$G92</f>
        <v>-</v>
      </c>
    </row>
    <row r="217" spans="1:190" ht="15.75" hidden="1" thickBot="1" x14ac:dyDescent="0.3">
      <c r="A217">
        <v>217</v>
      </c>
      <c r="C217" s="240" t="str">
        <f t="shared" ca="1" si="30"/>
        <v>0</v>
      </c>
      <c r="D217" s="240">
        <f t="shared" ca="1" si="30"/>
        <v>0</v>
      </c>
      <c r="E217" s="240">
        <f t="shared" ca="1" si="30"/>
        <v>0</v>
      </c>
      <c r="F217" s="240" t="str">
        <f t="shared" ca="1" si="30"/>
        <v>-</v>
      </c>
      <c r="G217" s="47" t="e">
        <f>INDEX($I$2:$FN$2,ROWS(G$2:G217))</f>
        <v>#REF!</v>
      </c>
      <c r="H217">
        <v>0</v>
      </c>
      <c r="I217">
        <f ca="1">IF(AND($B217&gt;0,SUM(I$3:I216)=0,SUM($H217:H217)=0),$B217,0)</f>
        <v>0</v>
      </c>
      <c r="J217">
        <f ca="1">IF(AND($B217&gt;0,SUM(J$3:J216)=0,SUM($H217:I217)=0),$B217,0)</f>
        <v>0</v>
      </c>
      <c r="K217">
        <f ca="1">IF(AND($B217&gt;0,SUM(K$3:K216)=0,SUM($H217:J217)=0),$B217,0)</f>
        <v>0</v>
      </c>
      <c r="L217">
        <f ca="1">IF(AND($B217&gt;0,SUM(L$3:L216)=0,SUM($H217:K217)=0),$B217,0)</f>
        <v>0</v>
      </c>
      <c r="M217">
        <f ca="1">IF(AND($B217&gt;0,SUM(M$3:M216)=0,SUM($H217:L217)=0),$B217,0)</f>
        <v>0</v>
      </c>
      <c r="N217">
        <f ca="1">IF(AND($B217&gt;0,SUM(N$3:N216)=0,SUM($H217:M217)=0),$B217,0)</f>
        <v>0</v>
      </c>
      <c r="O217">
        <f ca="1">IF(AND($B217&gt;0,SUM(O$3:O216)=0,SUM($H217:N217)=0),$B217,0)</f>
        <v>0</v>
      </c>
      <c r="P217">
        <f ca="1">IF(AND($B217&gt;0,SUM(P$3:P216)=0,SUM($H217:O217)=0),$B217,0)</f>
        <v>0</v>
      </c>
      <c r="Q217">
        <f ca="1">IF(AND($B217&gt;0,SUM(Q$3:Q216)=0,SUM($H217:P217)=0),$B217,0)</f>
        <v>0</v>
      </c>
      <c r="R217">
        <f ca="1">IF(AND($B217&gt;0,SUM(R$3:R216)=0,SUM($H217:Q217)=0),$B217,0)</f>
        <v>0</v>
      </c>
      <c r="S217">
        <f ca="1">IF(AND($B217&gt;0,SUM(S$3:S216)=0,SUM($H217:R217)=0),$B217,0)</f>
        <v>0</v>
      </c>
      <c r="T217">
        <f ca="1">IF(AND($B217&gt;0,SUM(T$3:T216)=0,SUM($H217:S217)=0),$B217,0)</f>
        <v>0</v>
      </c>
      <c r="U217">
        <f ca="1">IF(AND($B217&gt;0,SUM(U$3:U216)=0,SUM($H217:T217)=0),$B217,0)</f>
        <v>0</v>
      </c>
      <c r="V217">
        <f ca="1">IF(AND($B217&gt;0,SUM(V$3:V216)=0,SUM($H217:U217)=0),$B217,0)</f>
        <v>0</v>
      </c>
      <c r="W217">
        <f ca="1">IF(AND($B217&gt;0,SUM(W$3:W216)=0,SUM($H217:V217)=0),$B217,0)</f>
        <v>0</v>
      </c>
      <c r="X217">
        <f ca="1">IF(AND($B217&gt;0,SUM(X$3:X216)=0,SUM($H217:W217)=0),$B217,0)</f>
        <v>0</v>
      </c>
      <c r="Y217">
        <f ca="1">IF(AND($B217&gt;0,SUM(Y$3:Y216)=0,SUM($H217:X217)=0),$B217,0)</f>
        <v>0</v>
      </c>
      <c r="Z217">
        <f ca="1">IF(AND($B217&gt;0,SUM(Z$3:Z216)=0,SUM($H217:Y217)=0),$B217,0)</f>
        <v>0</v>
      </c>
      <c r="AA217">
        <f ca="1">IF(AND($B217&gt;0,SUM(AA$3:AA216)=0,SUM($H217:Z217)=0),$B217,0)</f>
        <v>0</v>
      </c>
      <c r="AB217">
        <f ca="1">IF(AND($B217&gt;0,SUM(AB$3:AB216)=0,SUM($H217:AA217)=0),$B217,0)</f>
        <v>0</v>
      </c>
      <c r="AC217">
        <f ca="1">IF(AND($B217&gt;0,SUM(AC$3:AC216)=0,SUM($H217:AB217)=0),$B217,0)</f>
        <v>0</v>
      </c>
      <c r="AD217">
        <f ca="1">IF(AND($B217&gt;0,SUM(AD$3:AD216)=0,SUM($H217:AC217)=0),$B217,0)</f>
        <v>0</v>
      </c>
      <c r="AE217">
        <f ca="1">IF(AND($B217&gt;0,SUM(AE$3:AE216)=0,SUM($H217:AD217)=0),$B217,0)</f>
        <v>0</v>
      </c>
      <c r="AF217">
        <f ca="1">IF(AND($B217&gt;0,SUM(AF$3:AF216)=0,SUM($H217:AE217)=0),$B217,0)</f>
        <v>0</v>
      </c>
      <c r="AG217">
        <f ca="1">IF(AND($B217&gt;0,SUM(AG$3:AG216)=0,SUM($H217:AF217)=0),$B217,0)</f>
        <v>0</v>
      </c>
      <c r="AH217">
        <f ca="1">IF(AND($B217&gt;0,SUM(AH$3:AH216)=0,SUM($H217:AG217)=0),$B217,0)</f>
        <v>0</v>
      </c>
      <c r="AI217">
        <f ca="1">IF(AND($B217&gt;0,SUM(AI$3:AI216)=0,SUM($H217:AH217)=0),$B217,0)</f>
        <v>0</v>
      </c>
      <c r="AJ217">
        <f ca="1">IF(AND($B217&gt;0,SUM(AJ$3:AJ216)=0,SUM($H217:AI217)=0),$B217,0)</f>
        <v>0</v>
      </c>
      <c r="AK217">
        <f ca="1">IF(AND($B217&gt;0,SUM(AK$3:AK216)=0,SUM($H217:AJ217)=0),$B217,0)</f>
        <v>0</v>
      </c>
      <c r="AL217">
        <f ca="1">IF(AND($B217&gt;0,SUM(AL$3:AL216)=0,SUM($H217:AK217)=0),$B217,0)</f>
        <v>0</v>
      </c>
      <c r="AM217">
        <f ca="1">IF(AND($B217&gt;0,SUM(AM$3:AM216)=0,SUM($H217:AL217)=0),$B217,0)</f>
        <v>0</v>
      </c>
      <c r="AN217">
        <f ca="1">IF(AND($B217&gt;0,SUM(AN$3:AN216)=0,SUM($H217:AM217)=0),$B217,0)</f>
        <v>0</v>
      </c>
      <c r="AO217">
        <f ca="1">IF(AND($B217&gt;0,SUM(AO$3:AO216)=0,SUM($H217:AN217)=0),$B217,0)</f>
        <v>0</v>
      </c>
      <c r="AP217">
        <f ca="1">IF(AND($B217&gt;0,SUM(AP$3:AP216)=0,SUM($H217:AO217)=0),$B217,0)</f>
        <v>0</v>
      </c>
      <c r="AQ217">
        <f ca="1">IF(AND($B217&gt;0,SUM(AQ$3:AQ216)=0,SUM($H217:AP217)=0),$B217,0)</f>
        <v>0</v>
      </c>
      <c r="AR217">
        <f ca="1">IF(AND($B217&gt;0,SUM(AR$3:AR216)=0,SUM($H217:AQ217)=0),$B217,0)</f>
        <v>0</v>
      </c>
      <c r="AS217">
        <f ca="1">IF(AND($B217&gt;0,SUM(AS$3:AS216)=0,SUM($H217:AR217)=0),$B217,0)</f>
        <v>0</v>
      </c>
      <c r="AT217">
        <f ca="1">IF(AND($B217&gt;0,SUM(AT$3:AT216)=0,SUM($H217:AS217)=0),$B217,0)</f>
        <v>0</v>
      </c>
      <c r="AU217">
        <f ca="1">IF(AND($B217&gt;0,SUM(AU$3:AU216)=0,SUM($H217:AT217)=0),$B217,0)</f>
        <v>0</v>
      </c>
      <c r="AV217">
        <f ca="1">IF(AND($B217&gt;0,SUM(AV$3:AV216)=0,SUM($H217:AU217)=0),$B217,0)</f>
        <v>0</v>
      </c>
      <c r="AW217">
        <f ca="1">IF(AND($B217&gt;0,SUM(AW$3:AW216)=0,SUM($H217:AV217)=0),$B217,0)</f>
        <v>0</v>
      </c>
      <c r="AX217">
        <f ca="1">IF(AND($B217&gt;0,SUM(AX$3:AX216)=0,SUM($H217:AW217)=0),$B217,0)</f>
        <v>0</v>
      </c>
      <c r="AY217">
        <f ca="1">IF(AND($B217&gt;0,SUM(AY$3:AY216)=0,SUM($H217:AX217)=0),$B217,0)</f>
        <v>0</v>
      </c>
      <c r="AZ217">
        <f ca="1">IF(AND($B217&gt;0,SUM(AZ$3:AZ216)=0,SUM($H217:AY217)=0),$B217,0)</f>
        <v>0</v>
      </c>
      <c r="BA217">
        <f ca="1">IF(AND($B217&gt;0,SUM(BA$3:BA216)=0,SUM($H217:AZ217)=0),$B217,0)</f>
        <v>0</v>
      </c>
      <c r="BB217">
        <f ca="1">IF(AND($B217&gt;0,SUM(BB$3:BB216)=0,SUM($H217:BA217)=0),$B217,0)</f>
        <v>0</v>
      </c>
      <c r="BC217">
        <f ca="1">IF(AND($B217&gt;0,SUM(BC$3:BC216)=0,SUM($H217:BB217)=0),$B217,0)</f>
        <v>0</v>
      </c>
      <c r="BD217">
        <f ca="1">IF(AND($B217&gt;0,SUM(BD$3:BD216)=0,SUM($H217:BC217)=0),$B217,0)</f>
        <v>0</v>
      </c>
      <c r="BE217">
        <f ca="1">IF(AND($B217&gt;0,SUM(BE$3:BE216)=0,SUM($H217:BD217)=0),$B217,0)</f>
        <v>0</v>
      </c>
      <c r="BF217">
        <f ca="1">IF(AND($B217&gt;0,SUM(BF$3:BF216)=0,SUM($H217:BE217)=0),$B217,0)</f>
        <v>0</v>
      </c>
      <c r="BG217">
        <f ca="1">IF(AND($B217&gt;0,SUM(BG$3:BG216)=0,SUM($H217:BF217)=0),$B217,0)</f>
        <v>0</v>
      </c>
      <c r="BH217">
        <f ca="1">IF(AND($B217&gt;0,SUM(BH$3:BH216)=0,SUM($H217:BG217)=0),$B217,0)</f>
        <v>0</v>
      </c>
      <c r="BI217">
        <f ca="1">IF(AND($B217&gt;0,SUM(BI$3:BI216)=0,SUM($H217:BH217)=0),$B217,0)</f>
        <v>0</v>
      </c>
      <c r="BJ217">
        <f ca="1">IF(AND($B217&gt;0,SUM(BJ$3:BJ216)=0,SUM($H217:BI217)=0),$B217,0)</f>
        <v>0</v>
      </c>
      <c r="BK217">
        <f ca="1">IF(AND($B217&gt;0,SUM(BK$3:BK216)=0,SUM($H217:BJ217)=0),$B217,0)</f>
        <v>0</v>
      </c>
      <c r="BL217">
        <f ca="1">IF(AND($B217&gt;0,SUM(BL$3:BL216)=0,SUM($H217:BK217)=0),$B217,0)</f>
        <v>0</v>
      </c>
      <c r="BM217">
        <f ca="1">IF(AND($B217&gt;0,SUM(BM$3:BM216)=0,SUM($H217:BL217)=0),$B217,0)</f>
        <v>0</v>
      </c>
      <c r="BN217">
        <f ca="1">IF(AND($B217&gt;0,SUM(BN$3:BN216)=0,SUM($H217:BM217)=0),$B217,0)</f>
        <v>0</v>
      </c>
      <c r="BO217">
        <f ca="1">IF(AND($B217&gt;0,SUM(BO$3:BO216)=0,SUM($H217:BN217)=0),$B217,0)</f>
        <v>0</v>
      </c>
      <c r="BP217">
        <f ca="1">IF(AND($B217&gt;0,SUM(BP$3:BP216)=0,SUM($H217:BO217)=0),$B217,0)</f>
        <v>0</v>
      </c>
      <c r="BQ217">
        <f ca="1">IF(AND($B217&gt;0,SUM(BQ$3:BQ216)=0,SUM($H217:BP217)=0),$B217,0)</f>
        <v>0</v>
      </c>
      <c r="BR217">
        <f ca="1">IF(AND($B217&gt;0,SUM(BR$3:BR216)=0,SUM($H217:BQ217)=0),$B217,0)</f>
        <v>0</v>
      </c>
      <c r="BS217">
        <f ca="1">IF(AND($B217&gt;0,SUM(BS$3:BS216)=0,SUM($H217:BR217)=0),$B217,0)</f>
        <v>0</v>
      </c>
      <c r="BT217">
        <f ca="1">IF(AND($B217&gt;0,SUM(BT$3:BT216)=0,SUM($H217:BS217)=0),$B217,0)</f>
        <v>0</v>
      </c>
      <c r="BU217">
        <f ca="1">IF(AND($B217&gt;0,SUM(BU$3:BU216)=0,SUM($H217:BT217)=0),$B217,0)</f>
        <v>0</v>
      </c>
      <c r="BV217">
        <f ca="1">IF(AND($B217&gt;0,SUM(BV$3:BV216)=0,SUM($H217:BU217)=0),$B217,0)</f>
        <v>0</v>
      </c>
      <c r="BW217">
        <f ca="1">IF(AND($B217&gt;0,SUM(BW$3:BW216)=0,SUM($H217:BV217)=0),$B217,0)</f>
        <v>0</v>
      </c>
      <c r="BX217">
        <f ca="1">IF(AND($B217&gt;0,SUM(BX$3:BX216)=0,SUM($H217:BW217)=0),$B217,0)</f>
        <v>0</v>
      </c>
      <c r="BY217">
        <f ca="1">IF(AND($B217&gt;0,SUM(BY$3:BY216)=0,SUM($H217:BX217)=0),$B217,0)</f>
        <v>0</v>
      </c>
      <c r="BZ217">
        <f ca="1">IF(AND($B217&gt;0,SUM(BZ$3:BZ216)=0,SUM($H217:BY217)=0),$B217,0)</f>
        <v>0</v>
      </c>
      <c r="CA217">
        <f ca="1">IF(AND($B217&gt;0,SUM(CA$3:CA216)=0,SUM($H217:BZ217)=0),$B217,0)</f>
        <v>0</v>
      </c>
      <c r="CB217">
        <f ca="1">IF(AND($B217&gt;0,SUM(CB$3:CB216)=0,SUM($H217:CA217)=0),$B217,0)</f>
        <v>0</v>
      </c>
      <c r="CC217">
        <f ca="1">IF(AND($B217&gt;0,SUM(CC$3:CC216)=0,SUM($H217:CB217)=0),$B217,0)</f>
        <v>0</v>
      </c>
      <c r="CD217">
        <f ca="1">IF(AND($B217&gt;0,SUM(CD$3:CD216)=0,SUM($H217:CC217)=0),$B217,0)</f>
        <v>0</v>
      </c>
      <c r="CE217">
        <f ca="1">IF(AND($B217&gt;0,SUM(CE$3:CE216)=0,SUM($H217:CD217)=0),$B217,0)</f>
        <v>0</v>
      </c>
      <c r="CF217">
        <f ca="1">IF(AND($B217&gt;0,SUM(CF$3:CF216)=0,SUM($H217:CE217)=0),$B217,0)</f>
        <v>0</v>
      </c>
      <c r="CG217">
        <f ca="1">IF(AND($B217&gt;0,SUM(CG$3:CG216)=0,SUM($H217:CF217)=0),$B217,0)</f>
        <v>0</v>
      </c>
      <c r="CH217">
        <f ca="1">IF(AND($B217&gt;0,SUM(CH$3:CH216)=0,SUM($H217:CG217)=0),$B217,0)</f>
        <v>0</v>
      </c>
      <c r="CI217">
        <f ca="1">IF(AND($B217&gt;0,SUM(CI$3:CI216)=0,SUM($H217:CH217)=0),$B217,0)</f>
        <v>0</v>
      </c>
      <c r="CJ217">
        <f ca="1">IF(AND($B217&gt;0,SUM(CJ$3:CJ216)=0,SUM($H217:CI217)=0),$B217,0)</f>
        <v>0</v>
      </c>
      <c r="CK217">
        <f ca="1">IF(AND($B217&gt;0,SUM(CK$3:CK216)=0,SUM($H217:CJ217)=0),$B217,0)</f>
        <v>0</v>
      </c>
      <c r="CL217">
        <f ca="1">IF(AND($B217&gt;0,SUM(CL$3:CL216)=0,SUM($H217:CK217)=0),$B217,0)</f>
        <v>0</v>
      </c>
      <c r="CM217">
        <f ca="1">IF(AND($B217&gt;0,SUM(CM$3:CM216)=0,SUM($H217:CL217)=0),$B217,0)</f>
        <v>0</v>
      </c>
      <c r="CN217">
        <f ca="1">IF(AND($B217&gt;0,SUM(CN$3:CN216)=0,SUM($H217:CM217)=0),$B217,0)</f>
        <v>0</v>
      </c>
      <c r="CO217">
        <f ca="1">IF(AND($B217&gt;0,SUM(CO$3:CO216)=0,SUM($H217:CN217)=0),$B217,0)</f>
        <v>0</v>
      </c>
      <c r="CP217">
        <f ca="1">IF(AND($B217&gt;0,SUM(CP$3:CP216)=0,SUM($H217:CO217)=0),$B217,0)</f>
        <v>0</v>
      </c>
      <c r="CQ217">
        <f ca="1">IF(AND($B217&gt;0,SUM(CQ$3:CQ216)=0,SUM($H217:CP217)=0),$B217,0)</f>
        <v>0</v>
      </c>
      <c r="CR217">
        <f ca="1">IF(AND($B217&gt;0,SUM(CR$3:CR216)=0,SUM($H217:CQ217)=0),$B217,0)</f>
        <v>0</v>
      </c>
      <c r="CS217">
        <f ca="1">IF(AND($B217&gt;0,SUM(CS$3:CS216)=0,SUM($H217:CR217)=0),$B217,0)</f>
        <v>0</v>
      </c>
      <c r="CT217">
        <f ca="1">IF(AND($B217&gt;0,SUM(CT$3:CT216)=0,SUM($H217:CS217)=0),$B217,0)</f>
        <v>0</v>
      </c>
      <c r="CU217">
        <f ca="1">IF(AND($B217&gt;0,SUM(CU$3:CU216)=0,SUM($H217:CT217)=0),$B217,0)</f>
        <v>0</v>
      </c>
      <c r="CV217">
        <f ca="1">IF(AND($B217&gt;0,SUM(CV$3:CV216)=0,SUM($H217:CU217)=0),$B217,0)</f>
        <v>0</v>
      </c>
      <c r="CW217">
        <f ca="1">IF(AND($B217&gt;0,SUM(CW$3:CW216)=0,SUM($H217:CV217)=0),$B217,0)</f>
        <v>0</v>
      </c>
      <c r="CX217">
        <f ca="1">IF(AND($B217&gt;0,SUM(CX$3:CX216)=0,SUM($H217:CW217)=0),$B217,0)</f>
        <v>0</v>
      </c>
      <c r="CY217">
        <f ca="1">IF(AND($B217&gt;0,SUM(CY$3:CY216)=0,SUM($H217:CX217)=0),$B217,0)</f>
        <v>0</v>
      </c>
      <c r="CZ217">
        <f ca="1">IF(AND($B217&gt;0,SUM(CZ$3:CZ216)=0,SUM($H217:CY217)=0),$B217,0)</f>
        <v>0</v>
      </c>
      <c r="DA217">
        <f ca="1">IF(AND($B217&gt;0,SUM(DA$3:DA216)=0,SUM($H217:CZ217)=0),$B217,0)</f>
        <v>0</v>
      </c>
      <c r="DB217">
        <f ca="1">IF(AND($B217&gt;0,SUM(DB$3:DB216)=0,SUM($H217:DA217)=0),$B217,0)</f>
        <v>0</v>
      </c>
      <c r="DC217">
        <f ca="1">IF(AND($B217&gt;0,SUM(DC$3:DC216)=0,SUM($H217:DB217)=0),$B217,0)</f>
        <v>0</v>
      </c>
      <c r="DD217">
        <f ca="1">IF(AND($B217&gt;0,SUM(DD$3:DD216)=0,SUM($H217:DC217)=0),$B217,0)</f>
        <v>0</v>
      </c>
      <c r="DE217">
        <f ca="1">IF(AND($B217&gt;0,SUM(DE$3:DE216)=0,SUM($H217:DD217)=0),$B217,0)</f>
        <v>0</v>
      </c>
      <c r="DF217">
        <f ca="1">IF(AND($B217&gt;0,SUM(DF$3:DF216)=0,SUM($H217:DE217)=0),$B217,0)</f>
        <v>0</v>
      </c>
      <c r="DG217">
        <f ca="1">IF(AND($B217&gt;0,SUM(DG$3:DG216)=0,SUM($H217:DF217)=0),$B217,0)</f>
        <v>0</v>
      </c>
      <c r="DH217">
        <f ca="1">IF(AND($B217&gt;0,SUM(DH$3:DH216)=0,SUM($H217:DG217)=0),$B217,0)</f>
        <v>0</v>
      </c>
      <c r="DI217">
        <f ca="1">IF(AND($B217&gt;0,SUM(DI$3:DI216)=0,SUM($H217:DH217)=0),$B217,0)</f>
        <v>0</v>
      </c>
      <c r="DJ217">
        <f ca="1">IF(AND($B217&gt;0,SUM(DJ$3:DJ216)=0,SUM($H217:DI217)=0),$B217,0)</f>
        <v>0</v>
      </c>
      <c r="DK217">
        <f ca="1">IF(AND($B217&gt;0,SUM(DK$3:DK216)=0,SUM($H217:DJ217)=0),$B217,0)</f>
        <v>0</v>
      </c>
      <c r="DL217">
        <f ca="1">IF(AND($B217&gt;0,SUM(DL$3:DL216)=0,SUM($H217:DK217)=0),$B217,0)</f>
        <v>0</v>
      </c>
      <c r="DM217">
        <f ca="1">IF(AND($B217&gt;0,SUM(DM$3:DM216)=0,SUM($H217:DL217)=0),$B217,0)</f>
        <v>0</v>
      </c>
      <c r="DN217">
        <f ca="1">IF(AND($B217&gt;0,SUM(DN$3:DN216)=0,SUM($H217:DM217)=0),$B217,0)</f>
        <v>0</v>
      </c>
      <c r="DO217">
        <f ca="1">IF(AND($B217&gt;0,SUM(DO$3:DO216)=0,SUM($H217:DN217)=0),$B217,0)</f>
        <v>0</v>
      </c>
      <c r="DP217">
        <f ca="1">IF(AND($B217&gt;0,SUM(DP$3:DP216)=0,SUM($H217:DO217)=0),$B217,0)</f>
        <v>0</v>
      </c>
      <c r="DQ217">
        <f ca="1">IF(AND($B217&gt;0,SUM(DQ$3:DQ216)=0,SUM($H217:DP217)=0),$B217,0)</f>
        <v>0</v>
      </c>
      <c r="DR217">
        <f ca="1">IF(AND($B217&gt;0,SUM(DR$3:DR216)=0,SUM($H217:DQ217)=0),$B217,0)</f>
        <v>0</v>
      </c>
      <c r="DS217">
        <f ca="1">IF(AND($B217&gt;0,SUM(DS$3:DS216)=0,SUM($H217:DR217)=0),$B217,0)</f>
        <v>0</v>
      </c>
      <c r="DT217">
        <f ca="1">IF(AND($B217&gt;0,SUM(DT$3:DT216)=0,SUM($H217:DS217)=0),$B217,0)</f>
        <v>0</v>
      </c>
      <c r="DU217">
        <f ca="1">IF(AND($B217&gt;0,SUM(DU$3:DU216)=0,SUM($H217:DT217)=0),$B217,0)</f>
        <v>0</v>
      </c>
      <c r="DV217">
        <f ca="1">IF(AND($B217&gt;0,SUM(DV$3:DV216)=0,SUM($H217:DU217)=0),$B217,0)</f>
        <v>0</v>
      </c>
      <c r="DW217">
        <f ca="1">IF(AND($B217&gt;0,SUM(DW$3:DW216)=0,SUM($H217:DV217)=0),$B217,0)</f>
        <v>0</v>
      </c>
      <c r="DX217">
        <f ca="1">IF(AND($B217&gt;0,SUM(DX$3:DX216)=0,SUM($H217:DW217)=0),$B217,0)</f>
        <v>0</v>
      </c>
      <c r="DY217">
        <f ca="1">IF(AND($B217&gt;0,SUM(DY$3:DY216)=0,SUM($H217:DX217)=0),$B217,0)</f>
        <v>0</v>
      </c>
      <c r="DZ217">
        <f ca="1">IF(AND($B217&gt;0,SUM(DZ$3:DZ216)=0,SUM($H217:DY217)=0),$B217,0)</f>
        <v>0</v>
      </c>
      <c r="EA217">
        <f ca="1">IF(AND($B217&gt;0,SUM(EA$3:EA216)=0,SUM($H217:DZ217)=0),$B217,0)</f>
        <v>0</v>
      </c>
      <c r="EB217">
        <f ca="1">IF(AND($B217&gt;0,SUM(EB$3:EB216)=0,SUM($H217:EA217)=0),$B217,0)</f>
        <v>0</v>
      </c>
      <c r="EC217">
        <f ca="1">IF(AND($B217&gt;0,SUM(EC$3:EC216)=0,SUM($H217:EB217)=0),$B217,0)</f>
        <v>0</v>
      </c>
      <c r="ED217">
        <f ca="1">IF(AND($B217&gt;0,SUM(ED$3:ED216)=0,SUM($H217:EC217)=0),$B217,0)</f>
        <v>0</v>
      </c>
      <c r="EE217">
        <f ca="1">IF(AND($B217&gt;0,SUM(EE$3:EE216)=0,SUM($H217:ED217)=0),$B217,0)</f>
        <v>0</v>
      </c>
      <c r="EF217">
        <f ca="1">IF(AND($B217&gt;0,SUM(EF$3:EF216)=0,SUM($H217:EE217)=0),$B217,0)</f>
        <v>0</v>
      </c>
      <c r="EG217">
        <f ca="1">IF(AND($B217&gt;0,SUM(EG$3:EG216)=0,SUM($H217:EF217)=0),$B217,0)</f>
        <v>0</v>
      </c>
      <c r="EH217">
        <f ca="1">IF(AND($B217&gt;0,SUM(EH$3:EH216)=0,SUM($H217:EG217)=0),$B217,0)</f>
        <v>0</v>
      </c>
      <c r="EI217">
        <f ca="1">IF(AND($B217&gt;0,SUM(EI$3:EI216)=0,SUM($H217:EH217)=0),$B217,0)</f>
        <v>0</v>
      </c>
      <c r="EJ217">
        <f ca="1">IF(AND($B217&gt;0,SUM(EJ$3:EJ216)=0,SUM($H217:EI217)=0),$B217,0)</f>
        <v>0</v>
      </c>
      <c r="EK217">
        <f ca="1">IF(AND($B217&gt;0,SUM(EK$3:EK216)=0,SUM($H217:EJ217)=0),$B217,0)</f>
        <v>0</v>
      </c>
      <c r="EL217">
        <f ca="1">IF(AND($B217&gt;0,SUM(EL$3:EL216)=0,SUM($H217:EK217)=0),$B217,0)</f>
        <v>0</v>
      </c>
      <c r="EM217">
        <f ca="1">IF(AND($B217&gt;0,SUM(EM$3:EM216)=0,SUM($H217:EL217)=0),$B217,0)</f>
        <v>0</v>
      </c>
      <c r="EN217">
        <f ca="1">IF(AND($B217&gt;0,SUM(EN$3:EN216)=0,SUM($H217:EM217)=0),$B217,0)</f>
        <v>0</v>
      </c>
      <c r="EO217">
        <f ca="1">IF(AND($B217&gt;0,SUM(EO$3:EO216)=0,SUM($H217:EN217)=0),$B217,0)</f>
        <v>0</v>
      </c>
      <c r="EP217">
        <f ca="1">IF(AND($B217&gt;0,SUM(EP$3:EP216)=0,SUM($H217:EO217)=0),$B217,0)</f>
        <v>0</v>
      </c>
      <c r="EQ217">
        <f ca="1">IF(AND($B217&gt;0,SUM(EQ$3:EQ216)=0,SUM($H217:EP217)=0),$B217,0)</f>
        <v>0</v>
      </c>
      <c r="ER217">
        <f ca="1">IF(AND($B217&gt;0,SUM(ER$3:ER216)=0,SUM($H217:EQ217)=0),$B217,0)</f>
        <v>0</v>
      </c>
      <c r="ES217">
        <f ca="1">IF(AND($B217&gt;0,SUM(ES$3:ES216)=0,SUM($H217:ER217)=0),$B217,0)</f>
        <v>0</v>
      </c>
      <c r="ET217">
        <f ca="1">IF(AND($B217&gt;0,SUM(ET$3:ET216)=0,SUM($H217:ES217)=0),$B217,0)</f>
        <v>0</v>
      </c>
      <c r="EU217">
        <f ca="1">IF(AND($B217&gt;0,SUM(EU$3:EU216)=0,SUM($H217:ET217)=0),$B217,0)</f>
        <v>0</v>
      </c>
      <c r="EV217">
        <f ca="1">IF(AND($B217&gt;0,SUM(EV$3:EV216)=0,SUM($H217:EU217)=0),$B217,0)</f>
        <v>0</v>
      </c>
      <c r="EW217">
        <f ca="1">IF(AND($B217&gt;0,SUM(EW$3:EW216)=0,SUM($H217:EV217)=0),$B217,0)</f>
        <v>0</v>
      </c>
      <c r="EX217">
        <f ca="1">IF(AND($B217&gt;0,SUM(EX$3:EX216)=0,SUM($H217:EW217)=0),$B217,0)</f>
        <v>0</v>
      </c>
      <c r="EY217">
        <f ca="1">IF(AND($B217&gt;0,SUM(EY$3:EY216)=0,SUM($H217:EX217)=0),$B217,0)</f>
        <v>0</v>
      </c>
      <c r="EZ217">
        <f ca="1">IF(AND($B217&gt;0,SUM(EZ$3:EZ216)=0,SUM($H217:EY217)=0),$B217,0)</f>
        <v>0</v>
      </c>
      <c r="FA217">
        <f ca="1">IF(AND($B217&gt;0,SUM(FA$3:FA216)=0,SUM($H217:EZ217)=0),$B217,0)</f>
        <v>0</v>
      </c>
      <c r="FB217">
        <f ca="1">IF(AND($B217&gt;0,SUM(FB$3:FB216)=0,SUM($H217:FA217)=0),$B217,0)</f>
        <v>0</v>
      </c>
      <c r="FC217">
        <f ca="1">IF(AND($B217&gt;0,SUM(FC$3:FC216)=0,SUM($H217:FB217)=0),$B217,0)</f>
        <v>0</v>
      </c>
      <c r="FD217">
        <f ca="1">IF(AND($B217&gt;0,SUM(FD$3:FD216)=0,SUM($H217:FC217)=0),$B217,0)</f>
        <v>0</v>
      </c>
      <c r="FE217">
        <f ca="1">IF(AND($B217&gt;0,SUM(FE$3:FE216)=0,SUM($H217:FD217)=0),$B217,0)</f>
        <v>0</v>
      </c>
      <c r="FF217">
        <f ca="1">IF(AND($B217&gt;0,SUM(FF$3:FF216)=0,SUM($H217:FE217)=0),$B217,0)</f>
        <v>0</v>
      </c>
      <c r="FG217">
        <f ca="1">IF(AND($B217&gt;0,SUM(FG$3:FG216)=0,SUM($H217:FF217)=0),$B217,0)</f>
        <v>0</v>
      </c>
      <c r="FH217">
        <f ca="1">IF(AND($B217&gt;0,SUM(FH$3:FH216)=0,SUM($H217:FG217)=0),$B217,0)</f>
        <v>0</v>
      </c>
      <c r="FI217">
        <f ca="1">IF(AND($B217&gt;0,SUM(FI$3:FI216)=0,SUM($H217:FH217)=0),$B217,0)</f>
        <v>0</v>
      </c>
      <c r="FJ217">
        <f ca="1">IF(AND($B217&gt;0,SUM(FJ$3:FJ216)=0,SUM($H217:FI217)=0),$B217,0)</f>
        <v>0</v>
      </c>
      <c r="FK217">
        <f ca="1">IF(AND($B217&gt;0,SUM(FK$3:FK216)=0,SUM($H217:FJ217)=0),$B217,0)</f>
        <v>0</v>
      </c>
      <c r="FL217">
        <f ca="1">IF(AND($B217&gt;0,SUM(FL$3:FL216)=0,SUM($H217:FK217)=0),$B217,0)</f>
        <v>0</v>
      </c>
      <c r="FM217">
        <f ca="1">IF(AND($B217&gt;0,SUM(FM$3:FM216)=0,SUM($H217:FL217)=0),$B217,0)</f>
        <v>0</v>
      </c>
      <c r="FN217">
        <f ca="1">IF(AND($B217&gt;0,SUM(FN$3:FN216)=0,SUM($H217:FM217)=0),$B217,0)</f>
        <v>0</v>
      </c>
      <c r="FS217" s="67" t="str">
        <f ca="1">ValintaohjelmaCentral!$C93</f>
        <v>0</v>
      </c>
      <c r="FT217" s="352"/>
      <c r="FU217" s="353"/>
      <c r="FV217" s="374" t="str">
        <f ca="1">ValintaohjelmaCentral!$G93</f>
        <v>-</v>
      </c>
      <c r="FY217" s="67" t="str">
        <f ca="1">ValintaohjelmaCentral!$C93</f>
        <v>0</v>
      </c>
      <c r="FZ217" s="352"/>
      <c r="GA217" s="353"/>
      <c r="GB217" s="374" t="str">
        <f ca="1">ValintaohjelmaCentral!$G93</f>
        <v>-</v>
      </c>
      <c r="GE217" s="67" t="str">
        <f ca="1">ValintaohjelmaCentral!$C93</f>
        <v>0</v>
      </c>
      <c r="GF217" s="352"/>
      <c r="GG217" s="353"/>
      <c r="GH217" s="374" t="str">
        <f ca="1">ValintaohjelmaCentral!$G93</f>
        <v>-</v>
      </c>
    </row>
    <row r="218" spans="1:190" ht="15.75" hidden="1" thickBot="1" x14ac:dyDescent="0.3">
      <c r="A218">
        <v>218</v>
      </c>
      <c r="C218" s="240" t="str">
        <f t="shared" ca="1" si="30"/>
        <v>0</v>
      </c>
      <c r="D218" s="240">
        <f t="shared" ca="1" si="30"/>
        <v>0</v>
      </c>
      <c r="E218" s="240">
        <f t="shared" ca="1" si="30"/>
        <v>0</v>
      </c>
      <c r="F218" s="240" t="str">
        <f t="shared" ca="1" si="30"/>
        <v>-</v>
      </c>
      <c r="G218" s="47" t="e">
        <f>INDEX($I$2:$FN$2,ROWS(G$2:G218))</f>
        <v>#REF!</v>
      </c>
      <c r="H218">
        <v>0</v>
      </c>
      <c r="I218">
        <f ca="1">IF(AND($B218&gt;0,SUM(I$3:I217)=0,SUM($H218:H218)=0),$B218,0)</f>
        <v>0</v>
      </c>
      <c r="J218">
        <f ca="1">IF(AND($B218&gt;0,SUM(J$3:J217)=0,SUM($H218:I218)=0),$B218,0)</f>
        <v>0</v>
      </c>
      <c r="K218">
        <f ca="1">IF(AND($B218&gt;0,SUM(K$3:K217)=0,SUM($H218:J218)=0),$B218,0)</f>
        <v>0</v>
      </c>
      <c r="L218">
        <f ca="1">IF(AND($B218&gt;0,SUM(L$3:L217)=0,SUM($H218:K218)=0),$B218,0)</f>
        <v>0</v>
      </c>
      <c r="M218">
        <f ca="1">IF(AND($B218&gt;0,SUM(M$3:M217)=0,SUM($H218:L218)=0),$B218,0)</f>
        <v>0</v>
      </c>
      <c r="N218">
        <f ca="1">IF(AND($B218&gt;0,SUM(N$3:N217)=0,SUM($H218:M218)=0),$B218,0)</f>
        <v>0</v>
      </c>
      <c r="O218">
        <f ca="1">IF(AND($B218&gt;0,SUM(O$3:O217)=0,SUM($H218:N218)=0),$B218,0)</f>
        <v>0</v>
      </c>
      <c r="P218">
        <f ca="1">IF(AND($B218&gt;0,SUM(P$3:P217)=0,SUM($H218:O218)=0),$B218,0)</f>
        <v>0</v>
      </c>
      <c r="Q218">
        <f ca="1">IF(AND($B218&gt;0,SUM(Q$3:Q217)=0,SUM($H218:P218)=0),$B218,0)</f>
        <v>0</v>
      </c>
      <c r="R218">
        <f ca="1">IF(AND($B218&gt;0,SUM(R$3:R217)=0,SUM($H218:Q218)=0),$B218,0)</f>
        <v>0</v>
      </c>
      <c r="S218">
        <f ca="1">IF(AND($B218&gt;0,SUM(S$3:S217)=0,SUM($H218:R218)=0),$B218,0)</f>
        <v>0</v>
      </c>
      <c r="T218">
        <f ca="1">IF(AND($B218&gt;0,SUM(T$3:T217)=0,SUM($H218:S218)=0),$B218,0)</f>
        <v>0</v>
      </c>
      <c r="U218">
        <f ca="1">IF(AND($B218&gt;0,SUM(U$3:U217)=0,SUM($H218:T218)=0),$B218,0)</f>
        <v>0</v>
      </c>
      <c r="V218">
        <f ca="1">IF(AND($B218&gt;0,SUM(V$3:V217)=0,SUM($H218:U218)=0),$B218,0)</f>
        <v>0</v>
      </c>
      <c r="W218">
        <f ca="1">IF(AND($B218&gt;0,SUM(W$3:W217)=0,SUM($H218:V218)=0),$B218,0)</f>
        <v>0</v>
      </c>
      <c r="X218">
        <f ca="1">IF(AND($B218&gt;0,SUM(X$3:X217)=0,SUM($H218:W218)=0),$B218,0)</f>
        <v>0</v>
      </c>
      <c r="Y218">
        <f ca="1">IF(AND($B218&gt;0,SUM(Y$3:Y217)=0,SUM($H218:X218)=0),$B218,0)</f>
        <v>0</v>
      </c>
      <c r="Z218">
        <f ca="1">IF(AND($B218&gt;0,SUM(Z$3:Z217)=0,SUM($H218:Y218)=0),$B218,0)</f>
        <v>0</v>
      </c>
      <c r="AA218">
        <f ca="1">IF(AND($B218&gt;0,SUM(AA$3:AA217)=0,SUM($H218:Z218)=0),$B218,0)</f>
        <v>0</v>
      </c>
      <c r="AB218">
        <f ca="1">IF(AND($B218&gt;0,SUM(AB$3:AB217)=0,SUM($H218:AA218)=0),$B218,0)</f>
        <v>0</v>
      </c>
      <c r="AC218">
        <f ca="1">IF(AND($B218&gt;0,SUM(AC$3:AC217)=0,SUM($H218:AB218)=0),$B218,0)</f>
        <v>0</v>
      </c>
      <c r="AD218">
        <f ca="1">IF(AND($B218&gt;0,SUM(AD$3:AD217)=0,SUM($H218:AC218)=0),$B218,0)</f>
        <v>0</v>
      </c>
      <c r="AE218">
        <f ca="1">IF(AND($B218&gt;0,SUM(AE$3:AE217)=0,SUM($H218:AD218)=0),$B218,0)</f>
        <v>0</v>
      </c>
      <c r="AF218">
        <f ca="1">IF(AND($B218&gt;0,SUM(AF$3:AF217)=0,SUM($H218:AE218)=0),$B218,0)</f>
        <v>0</v>
      </c>
      <c r="AG218">
        <f ca="1">IF(AND($B218&gt;0,SUM(AG$3:AG217)=0,SUM($H218:AF218)=0),$B218,0)</f>
        <v>0</v>
      </c>
      <c r="AH218">
        <f ca="1">IF(AND($B218&gt;0,SUM(AH$3:AH217)=0,SUM($H218:AG218)=0),$B218,0)</f>
        <v>0</v>
      </c>
      <c r="AI218">
        <f ca="1">IF(AND($B218&gt;0,SUM(AI$3:AI217)=0,SUM($H218:AH218)=0),$B218,0)</f>
        <v>0</v>
      </c>
      <c r="AJ218">
        <f ca="1">IF(AND($B218&gt;0,SUM(AJ$3:AJ217)=0,SUM($H218:AI218)=0),$B218,0)</f>
        <v>0</v>
      </c>
      <c r="AK218">
        <f ca="1">IF(AND($B218&gt;0,SUM(AK$3:AK217)=0,SUM($H218:AJ218)=0),$B218,0)</f>
        <v>0</v>
      </c>
      <c r="AL218">
        <f ca="1">IF(AND($B218&gt;0,SUM(AL$3:AL217)=0,SUM($H218:AK218)=0),$B218,0)</f>
        <v>0</v>
      </c>
      <c r="AM218">
        <f ca="1">IF(AND($B218&gt;0,SUM(AM$3:AM217)=0,SUM($H218:AL218)=0),$B218,0)</f>
        <v>0</v>
      </c>
      <c r="AN218">
        <f ca="1">IF(AND($B218&gt;0,SUM(AN$3:AN217)=0,SUM($H218:AM218)=0),$B218,0)</f>
        <v>0</v>
      </c>
      <c r="AO218">
        <f ca="1">IF(AND($B218&gt;0,SUM(AO$3:AO217)=0,SUM($H218:AN218)=0),$B218,0)</f>
        <v>0</v>
      </c>
      <c r="AP218">
        <f ca="1">IF(AND($B218&gt;0,SUM(AP$3:AP217)=0,SUM($H218:AO218)=0),$B218,0)</f>
        <v>0</v>
      </c>
      <c r="AQ218">
        <f ca="1">IF(AND($B218&gt;0,SUM(AQ$3:AQ217)=0,SUM($H218:AP218)=0),$B218,0)</f>
        <v>0</v>
      </c>
      <c r="AR218">
        <f ca="1">IF(AND($B218&gt;0,SUM(AR$3:AR217)=0,SUM($H218:AQ218)=0),$B218,0)</f>
        <v>0</v>
      </c>
      <c r="AS218">
        <f ca="1">IF(AND($B218&gt;0,SUM(AS$3:AS217)=0,SUM($H218:AR218)=0),$B218,0)</f>
        <v>0</v>
      </c>
      <c r="AT218">
        <f ca="1">IF(AND($B218&gt;0,SUM(AT$3:AT217)=0,SUM($H218:AS218)=0),$B218,0)</f>
        <v>0</v>
      </c>
      <c r="AU218">
        <f ca="1">IF(AND($B218&gt;0,SUM(AU$3:AU217)=0,SUM($H218:AT218)=0),$B218,0)</f>
        <v>0</v>
      </c>
      <c r="AV218">
        <f ca="1">IF(AND($B218&gt;0,SUM(AV$3:AV217)=0,SUM($H218:AU218)=0),$B218,0)</f>
        <v>0</v>
      </c>
      <c r="AW218">
        <f ca="1">IF(AND($B218&gt;0,SUM(AW$3:AW217)=0,SUM($H218:AV218)=0),$B218,0)</f>
        <v>0</v>
      </c>
      <c r="AX218">
        <f ca="1">IF(AND($B218&gt;0,SUM(AX$3:AX217)=0,SUM($H218:AW218)=0),$B218,0)</f>
        <v>0</v>
      </c>
      <c r="AY218">
        <f ca="1">IF(AND($B218&gt;0,SUM(AY$3:AY217)=0,SUM($H218:AX218)=0),$B218,0)</f>
        <v>0</v>
      </c>
      <c r="AZ218">
        <f ca="1">IF(AND($B218&gt;0,SUM(AZ$3:AZ217)=0,SUM($H218:AY218)=0),$B218,0)</f>
        <v>0</v>
      </c>
      <c r="BA218">
        <f ca="1">IF(AND($B218&gt;0,SUM(BA$3:BA217)=0,SUM($H218:AZ218)=0),$B218,0)</f>
        <v>0</v>
      </c>
      <c r="BB218">
        <f ca="1">IF(AND($B218&gt;0,SUM(BB$3:BB217)=0,SUM($H218:BA218)=0),$B218,0)</f>
        <v>0</v>
      </c>
      <c r="BC218">
        <f ca="1">IF(AND($B218&gt;0,SUM(BC$3:BC217)=0,SUM($H218:BB218)=0),$B218,0)</f>
        <v>0</v>
      </c>
      <c r="BD218">
        <f ca="1">IF(AND($B218&gt;0,SUM(BD$3:BD217)=0,SUM($H218:BC218)=0),$B218,0)</f>
        <v>0</v>
      </c>
      <c r="BE218">
        <f ca="1">IF(AND($B218&gt;0,SUM(BE$3:BE217)=0,SUM($H218:BD218)=0),$B218,0)</f>
        <v>0</v>
      </c>
      <c r="BF218">
        <f ca="1">IF(AND($B218&gt;0,SUM(BF$3:BF217)=0,SUM($H218:BE218)=0),$B218,0)</f>
        <v>0</v>
      </c>
      <c r="BG218">
        <f ca="1">IF(AND($B218&gt;0,SUM(BG$3:BG217)=0,SUM($H218:BF218)=0),$B218,0)</f>
        <v>0</v>
      </c>
      <c r="BH218">
        <f ca="1">IF(AND($B218&gt;0,SUM(BH$3:BH217)=0,SUM($H218:BG218)=0),$B218,0)</f>
        <v>0</v>
      </c>
      <c r="BI218">
        <f ca="1">IF(AND($B218&gt;0,SUM(BI$3:BI217)=0,SUM($H218:BH218)=0),$B218,0)</f>
        <v>0</v>
      </c>
      <c r="BJ218">
        <f ca="1">IF(AND($B218&gt;0,SUM(BJ$3:BJ217)=0,SUM($H218:BI218)=0),$B218,0)</f>
        <v>0</v>
      </c>
      <c r="BK218">
        <f ca="1">IF(AND($B218&gt;0,SUM(BK$3:BK217)=0,SUM($H218:BJ218)=0),$B218,0)</f>
        <v>0</v>
      </c>
      <c r="BL218">
        <f ca="1">IF(AND($B218&gt;0,SUM(BL$3:BL217)=0,SUM($H218:BK218)=0),$B218,0)</f>
        <v>0</v>
      </c>
      <c r="BM218">
        <f ca="1">IF(AND($B218&gt;0,SUM(BM$3:BM217)=0,SUM($H218:BL218)=0),$B218,0)</f>
        <v>0</v>
      </c>
      <c r="BN218">
        <f ca="1">IF(AND($B218&gt;0,SUM(BN$3:BN217)=0,SUM($H218:BM218)=0),$B218,0)</f>
        <v>0</v>
      </c>
      <c r="BO218">
        <f ca="1">IF(AND($B218&gt;0,SUM(BO$3:BO217)=0,SUM($H218:BN218)=0),$B218,0)</f>
        <v>0</v>
      </c>
      <c r="BP218">
        <f ca="1">IF(AND($B218&gt;0,SUM(BP$3:BP217)=0,SUM($H218:BO218)=0),$B218,0)</f>
        <v>0</v>
      </c>
      <c r="BQ218">
        <f ca="1">IF(AND($B218&gt;0,SUM(BQ$3:BQ217)=0,SUM($H218:BP218)=0),$B218,0)</f>
        <v>0</v>
      </c>
      <c r="BR218">
        <f ca="1">IF(AND($B218&gt;0,SUM(BR$3:BR217)=0,SUM($H218:BQ218)=0),$B218,0)</f>
        <v>0</v>
      </c>
      <c r="BS218">
        <f ca="1">IF(AND($B218&gt;0,SUM(BS$3:BS217)=0,SUM($H218:BR218)=0),$B218,0)</f>
        <v>0</v>
      </c>
      <c r="BT218">
        <f ca="1">IF(AND($B218&gt;0,SUM(BT$3:BT217)=0,SUM($H218:BS218)=0),$B218,0)</f>
        <v>0</v>
      </c>
      <c r="BU218">
        <f ca="1">IF(AND($B218&gt;0,SUM(BU$3:BU217)=0,SUM($H218:BT218)=0),$B218,0)</f>
        <v>0</v>
      </c>
      <c r="BV218">
        <f ca="1">IF(AND($B218&gt;0,SUM(BV$3:BV217)=0,SUM($H218:BU218)=0),$B218,0)</f>
        <v>0</v>
      </c>
      <c r="BW218">
        <f ca="1">IF(AND($B218&gt;0,SUM(BW$3:BW217)=0,SUM($H218:BV218)=0),$B218,0)</f>
        <v>0</v>
      </c>
      <c r="BX218">
        <f ca="1">IF(AND($B218&gt;0,SUM(BX$3:BX217)=0,SUM($H218:BW218)=0),$B218,0)</f>
        <v>0</v>
      </c>
      <c r="BY218">
        <f ca="1">IF(AND($B218&gt;0,SUM(BY$3:BY217)=0,SUM($H218:BX218)=0),$B218,0)</f>
        <v>0</v>
      </c>
      <c r="BZ218">
        <f ca="1">IF(AND($B218&gt;0,SUM(BZ$3:BZ217)=0,SUM($H218:BY218)=0),$B218,0)</f>
        <v>0</v>
      </c>
      <c r="CA218">
        <f ca="1">IF(AND($B218&gt;0,SUM(CA$3:CA217)=0,SUM($H218:BZ218)=0),$B218,0)</f>
        <v>0</v>
      </c>
      <c r="CB218">
        <f ca="1">IF(AND($B218&gt;0,SUM(CB$3:CB217)=0,SUM($H218:CA218)=0),$B218,0)</f>
        <v>0</v>
      </c>
      <c r="CC218">
        <f ca="1">IF(AND($B218&gt;0,SUM(CC$3:CC217)=0,SUM($H218:CB218)=0),$B218,0)</f>
        <v>0</v>
      </c>
      <c r="CD218">
        <f ca="1">IF(AND($B218&gt;0,SUM(CD$3:CD217)=0,SUM($H218:CC218)=0),$B218,0)</f>
        <v>0</v>
      </c>
      <c r="CE218">
        <f ca="1">IF(AND($B218&gt;0,SUM(CE$3:CE217)=0,SUM($H218:CD218)=0),$B218,0)</f>
        <v>0</v>
      </c>
      <c r="CF218">
        <f ca="1">IF(AND($B218&gt;0,SUM(CF$3:CF217)=0,SUM($H218:CE218)=0),$B218,0)</f>
        <v>0</v>
      </c>
      <c r="CG218">
        <f ca="1">IF(AND($B218&gt;0,SUM(CG$3:CG217)=0,SUM($H218:CF218)=0),$B218,0)</f>
        <v>0</v>
      </c>
      <c r="CH218">
        <f ca="1">IF(AND($B218&gt;0,SUM(CH$3:CH217)=0,SUM($H218:CG218)=0),$B218,0)</f>
        <v>0</v>
      </c>
      <c r="CI218">
        <f ca="1">IF(AND($B218&gt;0,SUM(CI$3:CI217)=0,SUM($H218:CH218)=0),$B218,0)</f>
        <v>0</v>
      </c>
      <c r="CJ218">
        <f ca="1">IF(AND($B218&gt;0,SUM(CJ$3:CJ217)=0,SUM($H218:CI218)=0),$B218,0)</f>
        <v>0</v>
      </c>
      <c r="CK218">
        <f ca="1">IF(AND($B218&gt;0,SUM(CK$3:CK217)=0,SUM($H218:CJ218)=0),$B218,0)</f>
        <v>0</v>
      </c>
      <c r="CL218">
        <f ca="1">IF(AND($B218&gt;0,SUM(CL$3:CL217)=0,SUM($H218:CK218)=0),$B218,0)</f>
        <v>0</v>
      </c>
      <c r="CM218">
        <f ca="1">IF(AND($B218&gt;0,SUM(CM$3:CM217)=0,SUM($H218:CL218)=0),$B218,0)</f>
        <v>0</v>
      </c>
      <c r="CN218">
        <f ca="1">IF(AND($B218&gt;0,SUM(CN$3:CN217)=0,SUM($H218:CM218)=0),$B218,0)</f>
        <v>0</v>
      </c>
      <c r="CO218">
        <f ca="1">IF(AND($B218&gt;0,SUM(CO$3:CO217)=0,SUM($H218:CN218)=0),$B218,0)</f>
        <v>0</v>
      </c>
      <c r="CP218">
        <f ca="1">IF(AND($B218&gt;0,SUM(CP$3:CP217)=0,SUM($H218:CO218)=0),$B218,0)</f>
        <v>0</v>
      </c>
      <c r="CQ218">
        <f ca="1">IF(AND($B218&gt;0,SUM(CQ$3:CQ217)=0,SUM($H218:CP218)=0),$B218,0)</f>
        <v>0</v>
      </c>
      <c r="CR218">
        <f ca="1">IF(AND($B218&gt;0,SUM(CR$3:CR217)=0,SUM($H218:CQ218)=0),$B218,0)</f>
        <v>0</v>
      </c>
      <c r="CS218">
        <f ca="1">IF(AND($B218&gt;0,SUM(CS$3:CS217)=0,SUM($H218:CR218)=0),$B218,0)</f>
        <v>0</v>
      </c>
      <c r="CT218">
        <f ca="1">IF(AND($B218&gt;0,SUM(CT$3:CT217)=0,SUM($H218:CS218)=0),$B218,0)</f>
        <v>0</v>
      </c>
      <c r="CU218">
        <f ca="1">IF(AND($B218&gt;0,SUM(CU$3:CU217)=0,SUM($H218:CT218)=0),$B218,0)</f>
        <v>0</v>
      </c>
      <c r="CV218">
        <f ca="1">IF(AND($B218&gt;0,SUM(CV$3:CV217)=0,SUM($H218:CU218)=0),$B218,0)</f>
        <v>0</v>
      </c>
      <c r="CW218">
        <f ca="1">IF(AND($B218&gt;0,SUM(CW$3:CW217)=0,SUM($H218:CV218)=0),$B218,0)</f>
        <v>0</v>
      </c>
      <c r="CX218">
        <f ca="1">IF(AND($B218&gt;0,SUM(CX$3:CX217)=0,SUM($H218:CW218)=0),$B218,0)</f>
        <v>0</v>
      </c>
      <c r="CY218">
        <f ca="1">IF(AND($B218&gt;0,SUM(CY$3:CY217)=0,SUM($H218:CX218)=0),$B218,0)</f>
        <v>0</v>
      </c>
      <c r="CZ218">
        <f ca="1">IF(AND($B218&gt;0,SUM(CZ$3:CZ217)=0,SUM($H218:CY218)=0),$B218,0)</f>
        <v>0</v>
      </c>
      <c r="DA218">
        <f ca="1">IF(AND($B218&gt;0,SUM(DA$3:DA217)=0,SUM($H218:CZ218)=0),$B218,0)</f>
        <v>0</v>
      </c>
      <c r="DB218">
        <f ca="1">IF(AND($B218&gt;0,SUM(DB$3:DB217)=0,SUM($H218:DA218)=0),$B218,0)</f>
        <v>0</v>
      </c>
      <c r="DC218">
        <f ca="1">IF(AND($B218&gt;0,SUM(DC$3:DC217)=0,SUM($H218:DB218)=0),$B218,0)</f>
        <v>0</v>
      </c>
      <c r="DD218">
        <f ca="1">IF(AND($B218&gt;0,SUM(DD$3:DD217)=0,SUM($H218:DC218)=0),$B218,0)</f>
        <v>0</v>
      </c>
      <c r="DE218">
        <f ca="1">IF(AND($B218&gt;0,SUM(DE$3:DE217)=0,SUM($H218:DD218)=0),$B218,0)</f>
        <v>0</v>
      </c>
      <c r="DF218">
        <f ca="1">IF(AND($B218&gt;0,SUM(DF$3:DF217)=0,SUM($H218:DE218)=0),$B218,0)</f>
        <v>0</v>
      </c>
      <c r="DG218">
        <f ca="1">IF(AND($B218&gt;0,SUM(DG$3:DG217)=0,SUM($H218:DF218)=0),$B218,0)</f>
        <v>0</v>
      </c>
      <c r="DH218">
        <f ca="1">IF(AND($B218&gt;0,SUM(DH$3:DH217)=0,SUM($H218:DG218)=0),$B218,0)</f>
        <v>0</v>
      </c>
      <c r="DI218">
        <f ca="1">IF(AND($B218&gt;0,SUM(DI$3:DI217)=0,SUM($H218:DH218)=0),$B218,0)</f>
        <v>0</v>
      </c>
      <c r="DJ218">
        <f ca="1">IF(AND($B218&gt;0,SUM(DJ$3:DJ217)=0,SUM($H218:DI218)=0),$B218,0)</f>
        <v>0</v>
      </c>
      <c r="DK218">
        <f ca="1">IF(AND($B218&gt;0,SUM(DK$3:DK217)=0,SUM($H218:DJ218)=0),$B218,0)</f>
        <v>0</v>
      </c>
      <c r="DL218">
        <f ca="1">IF(AND($B218&gt;0,SUM(DL$3:DL217)=0,SUM($H218:DK218)=0),$B218,0)</f>
        <v>0</v>
      </c>
      <c r="DM218">
        <f ca="1">IF(AND($B218&gt;0,SUM(DM$3:DM217)=0,SUM($H218:DL218)=0),$B218,0)</f>
        <v>0</v>
      </c>
      <c r="DN218">
        <f ca="1">IF(AND($B218&gt;0,SUM(DN$3:DN217)=0,SUM($H218:DM218)=0),$B218,0)</f>
        <v>0</v>
      </c>
      <c r="DO218">
        <f ca="1">IF(AND($B218&gt;0,SUM(DO$3:DO217)=0,SUM($H218:DN218)=0),$B218,0)</f>
        <v>0</v>
      </c>
      <c r="DP218">
        <f ca="1">IF(AND($B218&gt;0,SUM(DP$3:DP217)=0,SUM($H218:DO218)=0),$B218,0)</f>
        <v>0</v>
      </c>
      <c r="DQ218">
        <f ca="1">IF(AND($B218&gt;0,SUM(DQ$3:DQ217)=0,SUM($H218:DP218)=0),$B218,0)</f>
        <v>0</v>
      </c>
      <c r="DR218">
        <f ca="1">IF(AND($B218&gt;0,SUM(DR$3:DR217)=0,SUM($H218:DQ218)=0),$B218,0)</f>
        <v>0</v>
      </c>
      <c r="DS218">
        <f ca="1">IF(AND($B218&gt;0,SUM(DS$3:DS217)=0,SUM($H218:DR218)=0),$B218,0)</f>
        <v>0</v>
      </c>
      <c r="DT218">
        <f ca="1">IF(AND($B218&gt;0,SUM(DT$3:DT217)=0,SUM($H218:DS218)=0),$B218,0)</f>
        <v>0</v>
      </c>
      <c r="DU218">
        <f ca="1">IF(AND($B218&gt;0,SUM(DU$3:DU217)=0,SUM($H218:DT218)=0),$B218,0)</f>
        <v>0</v>
      </c>
      <c r="DV218">
        <f ca="1">IF(AND($B218&gt;0,SUM(DV$3:DV217)=0,SUM($H218:DU218)=0),$B218,0)</f>
        <v>0</v>
      </c>
      <c r="DW218">
        <f ca="1">IF(AND($B218&gt;0,SUM(DW$3:DW217)=0,SUM($H218:DV218)=0),$B218,0)</f>
        <v>0</v>
      </c>
      <c r="DX218">
        <f ca="1">IF(AND($B218&gt;0,SUM(DX$3:DX217)=0,SUM($H218:DW218)=0),$B218,0)</f>
        <v>0</v>
      </c>
      <c r="DY218">
        <f ca="1">IF(AND($B218&gt;0,SUM(DY$3:DY217)=0,SUM($H218:DX218)=0),$B218,0)</f>
        <v>0</v>
      </c>
      <c r="DZ218">
        <f ca="1">IF(AND($B218&gt;0,SUM(DZ$3:DZ217)=0,SUM($H218:DY218)=0),$B218,0)</f>
        <v>0</v>
      </c>
      <c r="EA218">
        <f ca="1">IF(AND($B218&gt;0,SUM(EA$3:EA217)=0,SUM($H218:DZ218)=0),$B218,0)</f>
        <v>0</v>
      </c>
      <c r="EB218">
        <f ca="1">IF(AND($B218&gt;0,SUM(EB$3:EB217)=0,SUM($H218:EA218)=0),$B218,0)</f>
        <v>0</v>
      </c>
      <c r="EC218">
        <f ca="1">IF(AND($B218&gt;0,SUM(EC$3:EC217)=0,SUM($H218:EB218)=0),$B218,0)</f>
        <v>0</v>
      </c>
      <c r="ED218">
        <f ca="1">IF(AND($B218&gt;0,SUM(ED$3:ED217)=0,SUM($H218:EC218)=0),$B218,0)</f>
        <v>0</v>
      </c>
      <c r="EE218">
        <f ca="1">IF(AND($B218&gt;0,SUM(EE$3:EE217)=0,SUM($H218:ED218)=0),$B218,0)</f>
        <v>0</v>
      </c>
      <c r="EF218">
        <f ca="1">IF(AND($B218&gt;0,SUM(EF$3:EF217)=0,SUM($H218:EE218)=0),$B218,0)</f>
        <v>0</v>
      </c>
      <c r="EG218">
        <f ca="1">IF(AND($B218&gt;0,SUM(EG$3:EG217)=0,SUM($H218:EF218)=0),$B218,0)</f>
        <v>0</v>
      </c>
      <c r="EH218">
        <f ca="1">IF(AND($B218&gt;0,SUM(EH$3:EH217)=0,SUM($H218:EG218)=0),$B218,0)</f>
        <v>0</v>
      </c>
      <c r="EI218">
        <f ca="1">IF(AND($B218&gt;0,SUM(EI$3:EI217)=0,SUM($H218:EH218)=0),$B218,0)</f>
        <v>0</v>
      </c>
      <c r="EJ218">
        <f ca="1">IF(AND($B218&gt;0,SUM(EJ$3:EJ217)=0,SUM($H218:EI218)=0),$B218,0)</f>
        <v>0</v>
      </c>
      <c r="EK218">
        <f ca="1">IF(AND($B218&gt;0,SUM(EK$3:EK217)=0,SUM($H218:EJ218)=0),$B218,0)</f>
        <v>0</v>
      </c>
      <c r="EL218">
        <f ca="1">IF(AND($B218&gt;0,SUM(EL$3:EL217)=0,SUM($H218:EK218)=0),$B218,0)</f>
        <v>0</v>
      </c>
      <c r="EM218">
        <f ca="1">IF(AND($B218&gt;0,SUM(EM$3:EM217)=0,SUM($H218:EL218)=0),$B218,0)</f>
        <v>0</v>
      </c>
      <c r="EN218">
        <f ca="1">IF(AND($B218&gt;0,SUM(EN$3:EN217)=0,SUM($H218:EM218)=0),$B218,0)</f>
        <v>0</v>
      </c>
      <c r="EO218">
        <f ca="1">IF(AND($B218&gt;0,SUM(EO$3:EO217)=0,SUM($H218:EN218)=0),$B218,0)</f>
        <v>0</v>
      </c>
      <c r="EP218">
        <f ca="1">IF(AND($B218&gt;0,SUM(EP$3:EP217)=0,SUM($H218:EO218)=0),$B218,0)</f>
        <v>0</v>
      </c>
      <c r="EQ218">
        <f ca="1">IF(AND($B218&gt;0,SUM(EQ$3:EQ217)=0,SUM($H218:EP218)=0),$B218,0)</f>
        <v>0</v>
      </c>
      <c r="ER218">
        <f ca="1">IF(AND($B218&gt;0,SUM(ER$3:ER217)=0,SUM($H218:EQ218)=0),$B218,0)</f>
        <v>0</v>
      </c>
      <c r="ES218">
        <f ca="1">IF(AND($B218&gt;0,SUM(ES$3:ES217)=0,SUM($H218:ER218)=0),$B218,0)</f>
        <v>0</v>
      </c>
      <c r="ET218">
        <f ca="1">IF(AND($B218&gt;0,SUM(ET$3:ET217)=0,SUM($H218:ES218)=0),$B218,0)</f>
        <v>0</v>
      </c>
      <c r="EU218">
        <f ca="1">IF(AND($B218&gt;0,SUM(EU$3:EU217)=0,SUM($H218:ET218)=0),$B218,0)</f>
        <v>0</v>
      </c>
      <c r="EV218">
        <f ca="1">IF(AND($B218&gt;0,SUM(EV$3:EV217)=0,SUM($H218:EU218)=0),$B218,0)</f>
        <v>0</v>
      </c>
      <c r="EW218">
        <f ca="1">IF(AND($B218&gt;0,SUM(EW$3:EW217)=0,SUM($H218:EV218)=0),$B218,0)</f>
        <v>0</v>
      </c>
      <c r="EX218">
        <f ca="1">IF(AND($B218&gt;0,SUM(EX$3:EX217)=0,SUM($H218:EW218)=0),$B218,0)</f>
        <v>0</v>
      </c>
      <c r="EY218">
        <f ca="1">IF(AND($B218&gt;0,SUM(EY$3:EY217)=0,SUM($H218:EX218)=0),$B218,0)</f>
        <v>0</v>
      </c>
      <c r="EZ218">
        <f ca="1">IF(AND($B218&gt;0,SUM(EZ$3:EZ217)=0,SUM($H218:EY218)=0),$B218,0)</f>
        <v>0</v>
      </c>
      <c r="FA218">
        <f ca="1">IF(AND($B218&gt;0,SUM(FA$3:FA217)=0,SUM($H218:EZ218)=0),$B218,0)</f>
        <v>0</v>
      </c>
      <c r="FB218">
        <f ca="1">IF(AND($B218&gt;0,SUM(FB$3:FB217)=0,SUM($H218:FA218)=0),$B218,0)</f>
        <v>0</v>
      </c>
      <c r="FC218">
        <f ca="1">IF(AND($B218&gt;0,SUM(FC$3:FC217)=0,SUM($H218:FB218)=0),$B218,0)</f>
        <v>0</v>
      </c>
      <c r="FD218">
        <f ca="1">IF(AND($B218&gt;0,SUM(FD$3:FD217)=0,SUM($H218:FC218)=0),$B218,0)</f>
        <v>0</v>
      </c>
      <c r="FE218">
        <f ca="1">IF(AND($B218&gt;0,SUM(FE$3:FE217)=0,SUM($H218:FD218)=0),$B218,0)</f>
        <v>0</v>
      </c>
      <c r="FF218">
        <f ca="1">IF(AND($B218&gt;0,SUM(FF$3:FF217)=0,SUM($H218:FE218)=0),$B218,0)</f>
        <v>0</v>
      </c>
      <c r="FG218">
        <f ca="1">IF(AND($B218&gt;0,SUM(FG$3:FG217)=0,SUM($H218:FF218)=0),$B218,0)</f>
        <v>0</v>
      </c>
      <c r="FH218">
        <f ca="1">IF(AND($B218&gt;0,SUM(FH$3:FH217)=0,SUM($H218:FG218)=0),$B218,0)</f>
        <v>0</v>
      </c>
      <c r="FI218">
        <f ca="1">IF(AND($B218&gt;0,SUM(FI$3:FI217)=0,SUM($H218:FH218)=0),$B218,0)</f>
        <v>0</v>
      </c>
      <c r="FJ218">
        <f ca="1">IF(AND($B218&gt;0,SUM(FJ$3:FJ217)=0,SUM($H218:FI218)=0),$B218,0)</f>
        <v>0</v>
      </c>
      <c r="FK218">
        <f ca="1">IF(AND($B218&gt;0,SUM(FK$3:FK217)=0,SUM($H218:FJ218)=0),$B218,0)</f>
        <v>0</v>
      </c>
      <c r="FL218">
        <f ca="1">IF(AND($B218&gt;0,SUM(FL$3:FL217)=0,SUM($H218:FK218)=0),$B218,0)</f>
        <v>0</v>
      </c>
      <c r="FM218">
        <f ca="1">IF(AND($B218&gt;0,SUM(FM$3:FM217)=0,SUM($H218:FL218)=0),$B218,0)</f>
        <v>0</v>
      </c>
      <c r="FN218">
        <f ca="1">IF(AND($B218&gt;0,SUM(FN$3:FN217)=0,SUM($H218:FM218)=0),$B218,0)</f>
        <v>0</v>
      </c>
      <c r="FS218" s="67" t="str">
        <f ca="1">ValintaohjelmaCentral!$C94</f>
        <v>0</v>
      </c>
      <c r="FT218" s="352"/>
      <c r="FU218" s="353"/>
      <c r="FV218" s="374" t="str">
        <f ca="1">ValintaohjelmaCentral!$G94</f>
        <v>-</v>
      </c>
      <c r="FY218" s="67" t="str">
        <f ca="1">ValintaohjelmaCentral!$C94</f>
        <v>0</v>
      </c>
      <c r="FZ218" s="352"/>
      <c r="GA218" s="353"/>
      <c r="GB218" s="374" t="str">
        <f ca="1">ValintaohjelmaCentral!$G94</f>
        <v>-</v>
      </c>
      <c r="GE218" s="67" t="str">
        <f ca="1">ValintaohjelmaCentral!$C94</f>
        <v>0</v>
      </c>
      <c r="GF218" s="352"/>
      <c r="GG218" s="353"/>
      <c r="GH218" s="374" t="str">
        <f ca="1">ValintaohjelmaCentral!$G94</f>
        <v>-</v>
      </c>
    </row>
    <row r="219" spans="1:190" ht="15.75" hidden="1" thickBot="1" x14ac:dyDescent="0.3">
      <c r="A219">
        <v>219</v>
      </c>
      <c r="C219" s="240" t="str">
        <f t="shared" ca="1" si="30"/>
        <v>0</v>
      </c>
      <c r="D219" s="240">
        <f t="shared" ca="1" si="30"/>
        <v>0</v>
      </c>
      <c r="E219" s="240">
        <f t="shared" ca="1" si="30"/>
        <v>0</v>
      </c>
      <c r="F219" s="240" t="str">
        <f t="shared" ca="1" si="30"/>
        <v>-</v>
      </c>
      <c r="G219" s="47" t="e">
        <f>INDEX($I$2:$FN$2,ROWS(G$2:G219))</f>
        <v>#REF!</v>
      </c>
      <c r="H219">
        <v>0</v>
      </c>
      <c r="I219">
        <f ca="1">IF(AND($B219&gt;0,SUM(I$3:I218)=0,SUM($H219:H219)=0),$B219,0)</f>
        <v>0</v>
      </c>
      <c r="J219">
        <f ca="1">IF(AND($B219&gt;0,SUM(J$3:J218)=0,SUM($H219:I219)=0),$B219,0)</f>
        <v>0</v>
      </c>
      <c r="K219">
        <f ca="1">IF(AND($B219&gt;0,SUM(K$3:K218)=0,SUM($H219:J219)=0),$B219,0)</f>
        <v>0</v>
      </c>
      <c r="L219">
        <f ca="1">IF(AND($B219&gt;0,SUM(L$3:L218)=0,SUM($H219:K219)=0),$B219,0)</f>
        <v>0</v>
      </c>
      <c r="M219">
        <f ca="1">IF(AND($B219&gt;0,SUM(M$3:M218)=0,SUM($H219:L219)=0),$B219,0)</f>
        <v>0</v>
      </c>
      <c r="N219">
        <f ca="1">IF(AND($B219&gt;0,SUM(N$3:N218)=0,SUM($H219:M219)=0),$B219,0)</f>
        <v>0</v>
      </c>
      <c r="O219">
        <f ca="1">IF(AND($B219&gt;0,SUM(O$3:O218)=0,SUM($H219:N219)=0),$B219,0)</f>
        <v>0</v>
      </c>
      <c r="P219">
        <f ca="1">IF(AND($B219&gt;0,SUM(P$3:P218)=0,SUM($H219:O219)=0),$B219,0)</f>
        <v>0</v>
      </c>
      <c r="Q219">
        <f ca="1">IF(AND($B219&gt;0,SUM(Q$3:Q218)=0,SUM($H219:P219)=0),$B219,0)</f>
        <v>0</v>
      </c>
      <c r="R219">
        <f ca="1">IF(AND($B219&gt;0,SUM(R$3:R218)=0,SUM($H219:Q219)=0),$B219,0)</f>
        <v>0</v>
      </c>
      <c r="S219">
        <f ca="1">IF(AND($B219&gt;0,SUM(S$3:S218)=0,SUM($H219:R219)=0),$B219,0)</f>
        <v>0</v>
      </c>
      <c r="T219">
        <f ca="1">IF(AND($B219&gt;0,SUM(T$3:T218)=0,SUM($H219:S219)=0),$B219,0)</f>
        <v>0</v>
      </c>
      <c r="U219">
        <f ca="1">IF(AND($B219&gt;0,SUM(U$3:U218)=0,SUM($H219:T219)=0),$B219,0)</f>
        <v>0</v>
      </c>
      <c r="V219">
        <f ca="1">IF(AND($B219&gt;0,SUM(V$3:V218)=0,SUM($H219:U219)=0),$B219,0)</f>
        <v>0</v>
      </c>
      <c r="W219">
        <f ca="1">IF(AND($B219&gt;0,SUM(W$3:W218)=0,SUM($H219:V219)=0),$B219,0)</f>
        <v>0</v>
      </c>
      <c r="X219">
        <f ca="1">IF(AND($B219&gt;0,SUM(X$3:X218)=0,SUM($H219:W219)=0),$B219,0)</f>
        <v>0</v>
      </c>
      <c r="Y219">
        <f ca="1">IF(AND($B219&gt;0,SUM(Y$3:Y218)=0,SUM($H219:X219)=0),$B219,0)</f>
        <v>0</v>
      </c>
      <c r="Z219">
        <f ca="1">IF(AND($B219&gt;0,SUM(Z$3:Z218)=0,SUM($H219:Y219)=0),$B219,0)</f>
        <v>0</v>
      </c>
      <c r="AA219">
        <f ca="1">IF(AND($B219&gt;0,SUM(AA$3:AA218)=0,SUM($H219:Z219)=0),$B219,0)</f>
        <v>0</v>
      </c>
      <c r="AB219">
        <f ca="1">IF(AND($B219&gt;0,SUM(AB$3:AB218)=0,SUM($H219:AA219)=0),$B219,0)</f>
        <v>0</v>
      </c>
      <c r="AC219">
        <f ca="1">IF(AND($B219&gt;0,SUM(AC$3:AC218)=0,SUM($H219:AB219)=0),$B219,0)</f>
        <v>0</v>
      </c>
      <c r="AD219">
        <f ca="1">IF(AND($B219&gt;0,SUM(AD$3:AD218)=0,SUM($H219:AC219)=0),$B219,0)</f>
        <v>0</v>
      </c>
      <c r="AE219">
        <f ca="1">IF(AND($B219&gt;0,SUM(AE$3:AE218)=0,SUM($H219:AD219)=0),$B219,0)</f>
        <v>0</v>
      </c>
      <c r="AF219">
        <f ca="1">IF(AND($B219&gt;0,SUM(AF$3:AF218)=0,SUM($H219:AE219)=0),$B219,0)</f>
        <v>0</v>
      </c>
      <c r="AG219">
        <f ca="1">IF(AND($B219&gt;0,SUM(AG$3:AG218)=0,SUM($H219:AF219)=0),$B219,0)</f>
        <v>0</v>
      </c>
      <c r="AH219">
        <f ca="1">IF(AND($B219&gt;0,SUM(AH$3:AH218)=0,SUM($H219:AG219)=0),$B219,0)</f>
        <v>0</v>
      </c>
      <c r="AI219">
        <f ca="1">IF(AND($B219&gt;0,SUM(AI$3:AI218)=0,SUM($H219:AH219)=0),$B219,0)</f>
        <v>0</v>
      </c>
      <c r="AJ219">
        <f ca="1">IF(AND($B219&gt;0,SUM(AJ$3:AJ218)=0,SUM($H219:AI219)=0),$B219,0)</f>
        <v>0</v>
      </c>
      <c r="AK219">
        <f ca="1">IF(AND($B219&gt;0,SUM(AK$3:AK218)=0,SUM($H219:AJ219)=0),$B219,0)</f>
        <v>0</v>
      </c>
      <c r="AL219">
        <f ca="1">IF(AND($B219&gt;0,SUM(AL$3:AL218)=0,SUM($H219:AK219)=0),$B219,0)</f>
        <v>0</v>
      </c>
      <c r="AM219">
        <f ca="1">IF(AND($B219&gt;0,SUM(AM$3:AM218)=0,SUM($H219:AL219)=0),$B219,0)</f>
        <v>0</v>
      </c>
      <c r="AN219">
        <f ca="1">IF(AND($B219&gt;0,SUM(AN$3:AN218)=0,SUM($H219:AM219)=0),$B219,0)</f>
        <v>0</v>
      </c>
      <c r="AO219">
        <f ca="1">IF(AND($B219&gt;0,SUM(AO$3:AO218)=0,SUM($H219:AN219)=0),$B219,0)</f>
        <v>0</v>
      </c>
      <c r="AP219">
        <f ca="1">IF(AND($B219&gt;0,SUM(AP$3:AP218)=0,SUM($H219:AO219)=0),$B219,0)</f>
        <v>0</v>
      </c>
      <c r="AQ219">
        <f ca="1">IF(AND($B219&gt;0,SUM(AQ$3:AQ218)=0,SUM($H219:AP219)=0),$B219,0)</f>
        <v>0</v>
      </c>
      <c r="AR219">
        <f ca="1">IF(AND($B219&gt;0,SUM(AR$3:AR218)=0,SUM($H219:AQ219)=0),$B219,0)</f>
        <v>0</v>
      </c>
      <c r="AS219">
        <f ca="1">IF(AND($B219&gt;0,SUM(AS$3:AS218)=0,SUM($H219:AR219)=0),$B219,0)</f>
        <v>0</v>
      </c>
      <c r="AT219">
        <f ca="1">IF(AND($B219&gt;0,SUM(AT$3:AT218)=0,SUM($H219:AS219)=0),$B219,0)</f>
        <v>0</v>
      </c>
      <c r="AU219">
        <f ca="1">IF(AND($B219&gt;0,SUM(AU$3:AU218)=0,SUM($H219:AT219)=0),$B219,0)</f>
        <v>0</v>
      </c>
      <c r="AV219">
        <f ca="1">IF(AND($B219&gt;0,SUM(AV$3:AV218)=0,SUM($H219:AU219)=0),$B219,0)</f>
        <v>0</v>
      </c>
      <c r="AW219">
        <f ca="1">IF(AND($B219&gt;0,SUM(AW$3:AW218)=0,SUM($H219:AV219)=0),$B219,0)</f>
        <v>0</v>
      </c>
      <c r="AX219">
        <f ca="1">IF(AND($B219&gt;0,SUM(AX$3:AX218)=0,SUM($H219:AW219)=0),$B219,0)</f>
        <v>0</v>
      </c>
      <c r="AY219">
        <f ca="1">IF(AND($B219&gt;0,SUM(AY$3:AY218)=0,SUM($H219:AX219)=0),$B219,0)</f>
        <v>0</v>
      </c>
      <c r="AZ219">
        <f ca="1">IF(AND($B219&gt;0,SUM(AZ$3:AZ218)=0,SUM($H219:AY219)=0),$B219,0)</f>
        <v>0</v>
      </c>
      <c r="BA219">
        <f ca="1">IF(AND($B219&gt;0,SUM(BA$3:BA218)=0,SUM($H219:AZ219)=0),$B219,0)</f>
        <v>0</v>
      </c>
      <c r="BB219">
        <f ca="1">IF(AND($B219&gt;0,SUM(BB$3:BB218)=0,SUM($H219:BA219)=0),$B219,0)</f>
        <v>0</v>
      </c>
      <c r="BC219">
        <f ca="1">IF(AND($B219&gt;0,SUM(BC$3:BC218)=0,SUM($H219:BB219)=0),$B219,0)</f>
        <v>0</v>
      </c>
      <c r="BD219">
        <f ca="1">IF(AND($B219&gt;0,SUM(BD$3:BD218)=0,SUM($H219:BC219)=0),$B219,0)</f>
        <v>0</v>
      </c>
      <c r="BE219">
        <f ca="1">IF(AND($B219&gt;0,SUM(BE$3:BE218)=0,SUM($H219:BD219)=0),$B219,0)</f>
        <v>0</v>
      </c>
      <c r="BF219">
        <f ca="1">IF(AND($B219&gt;0,SUM(BF$3:BF218)=0,SUM($H219:BE219)=0),$B219,0)</f>
        <v>0</v>
      </c>
      <c r="BG219">
        <f ca="1">IF(AND($B219&gt;0,SUM(BG$3:BG218)=0,SUM($H219:BF219)=0),$B219,0)</f>
        <v>0</v>
      </c>
      <c r="BH219">
        <f ca="1">IF(AND($B219&gt;0,SUM(BH$3:BH218)=0,SUM($H219:BG219)=0),$B219,0)</f>
        <v>0</v>
      </c>
      <c r="BI219">
        <f ca="1">IF(AND($B219&gt;0,SUM(BI$3:BI218)=0,SUM($H219:BH219)=0),$B219,0)</f>
        <v>0</v>
      </c>
      <c r="BJ219">
        <f ca="1">IF(AND($B219&gt;0,SUM(BJ$3:BJ218)=0,SUM($H219:BI219)=0),$B219,0)</f>
        <v>0</v>
      </c>
      <c r="BK219">
        <f ca="1">IF(AND($B219&gt;0,SUM(BK$3:BK218)=0,SUM($H219:BJ219)=0),$B219,0)</f>
        <v>0</v>
      </c>
      <c r="BL219">
        <f ca="1">IF(AND($B219&gt;0,SUM(BL$3:BL218)=0,SUM($H219:BK219)=0),$B219,0)</f>
        <v>0</v>
      </c>
      <c r="BM219">
        <f ca="1">IF(AND($B219&gt;0,SUM(BM$3:BM218)=0,SUM($H219:BL219)=0),$B219,0)</f>
        <v>0</v>
      </c>
      <c r="BN219">
        <f ca="1">IF(AND($B219&gt;0,SUM(BN$3:BN218)=0,SUM($H219:BM219)=0),$B219,0)</f>
        <v>0</v>
      </c>
      <c r="BO219">
        <f ca="1">IF(AND($B219&gt;0,SUM(BO$3:BO218)=0,SUM($H219:BN219)=0),$B219,0)</f>
        <v>0</v>
      </c>
      <c r="BP219">
        <f ca="1">IF(AND($B219&gt;0,SUM(BP$3:BP218)=0,SUM($H219:BO219)=0),$B219,0)</f>
        <v>0</v>
      </c>
      <c r="BQ219">
        <f ca="1">IF(AND($B219&gt;0,SUM(BQ$3:BQ218)=0,SUM($H219:BP219)=0),$B219,0)</f>
        <v>0</v>
      </c>
      <c r="BR219">
        <f ca="1">IF(AND($B219&gt;0,SUM(BR$3:BR218)=0,SUM($H219:BQ219)=0),$B219,0)</f>
        <v>0</v>
      </c>
      <c r="BS219">
        <f ca="1">IF(AND($B219&gt;0,SUM(BS$3:BS218)=0,SUM($H219:BR219)=0),$B219,0)</f>
        <v>0</v>
      </c>
      <c r="BT219">
        <f ca="1">IF(AND($B219&gt;0,SUM(BT$3:BT218)=0,SUM($H219:BS219)=0),$B219,0)</f>
        <v>0</v>
      </c>
      <c r="BU219">
        <f ca="1">IF(AND($B219&gt;0,SUM(BU$3:BU218)=0,SUM($H219:BT219)=0),$B219,0)</f>
        <v>0</v>
      </c>
      <c r="BV219">
        <f ca="1">IF(AND($B219&gt;0,SUM(BV$3:BV218)=0,SUM($H219:BU219)=0),$B219,0)</f>
        <v>0</v>
      </c>
      <c r="BW219">
        <f ca="1">IF(AND($B219&gt;0,SUM(BW$3:BW218)=0,SUM($H219:BV219)=0),$B219,0)</f>
        <v>0</v>
      </c>
      <c r="BX219">
        <f ca="1">IF(AND($B219&gt;0,SUM(BX$3:BX218)=0,SUM($H219:BW219)=0),$B219,0)</f>
        <v>0</v>
      </c>
      <c r="BY219">
        <f ca="1">IF(AND($B219&gt;0,SUM(BY$3:BY218)=0,SUM($H219:BX219)=0),$B219,0)</f>
        <v>0</v>
      </c>
      <c r="BZ219">
        <f ca="1">IF(AND($B219&gt;0,SUM(BZ$3:BZ218)=0,SUM($H219:BY219)=0),$B219,0)</f>
        <v>0</v>
      </c>
      <c r="CA219">
        <f ca="1">IF(AND($B219&gt;0,SUM(CA$3:CA218)=0,SUM($H219:BZ219)=0),$B219,0)</f>
        <v>0</v>
      </c>
      <c r="CB219">
        <f ca="1">IF(AND($B219&gt;0,SUM(CB$3:CB218)=0,SUM($H219:CA219)=0),$B219,0)</f>
        <v>0</v>
      </c>
      <c r="CC219">
        <f ca="1">IF(AND($B219&gt;0,SUM(CC$3:CC218)=0,SUM($H219:CB219)=0),$B219,0)</f>
        <v>0</v>
      </c>
      <c r="CD219">
        <f ca="1">IF(AND($B219&gt;0,SUM(CD$3:CD218)=0,SUM($H219:CC219)=0),$B219,0)</f>
        <v>0</v>
      </c>
      <c r="CE219">
        <f ca="1">IF(AND($B219&gt;0,SUM(CE$3:CE218)=0,SUM($H219:CD219)=0),$B219,0)</f>
        <v>0</v>
      </c>
      <c r="CF219">
        <f ca="1">IF(AND($B219&gt;0,SUM(CF$3:CF218)=0,SUM($H219:CE219)=0),$B219,0)</f>
        <v>0</v>
      </c>
      <c r="CG219">
        <f ca="1">IF(AND($B219&gt;0,SUM(CG$3:CG218)=0,SUM($H219:CF219)=0),$B219,0)</f>
        <v>0</v>
      </c>
      <c r="CH219">
        <f ca="1">IF(AND($B219&gt;0,SUM(CH$3:CH218)=0,SUM($H219:CG219)=0),$B219,0)</f>
        <v>0</v>
      </c>
      <c r="CI219">
        <f ca="1">IF(AND($B219&gt;0,SUM(CI$3:CI218)=0,SUM($H219:CH219)=0),$B219,0)</f>
        <v>0</v>
      </c>
      <c r="CJ219">
        <f ca="1">IF(AND($B219&gt;0,SUM(CJ$3:CJ218)=0,SUM($H219:CI219)=0),$B219,0)</f>
        <v>0</v>
      </c>
      <c r="CK219">
        <f ca="1">IF(AND($B219&gt;0,SUM(CK$3:CK218)=0,SUM($H219:CJ219)=0),$B219,0)</f>
        <v>0</v>
      </c>
      <c r="CL219">
        <f ca="1">IF(AND($B219&gt;0,SUM(CL$3:CL218)=0,SUM($H219:CK219)=0),$B219,0)</f>
        <v>0</v>
      </c>
      <c r="CM219">
        <f ca="1">IF(AND($B219&gt;0,SUM(CM$3:CM218)=0,SUM($H219:CL219)=0),$B219,0)</f>
        <v>0</v>
      </c>
      <c r="CN219">
        <f ca="1">IF(AND($B219&gt;0,SUM(CN$3:CN218)=0,SUM($H219:CM219)=0),$B219,0)</f>
        <v>0</v>
      </c>
      <c r="CO219">
        <f ca="1">IF(AND($B219&gt;0,SUM(CO$3:CO218)=0,SUM($H219:CN219)=0),$B219,0)</f>
        <v>0</v>
      </c>
      <c r="CP219">
        <f ca="1">IF(AND($B219&gt;0,SUM(CP$3:CP218)=0,SUM($H219:CO219)=0),$B219,0)</f>
        <v>0</v>
      </c>
      <c r="CQ219">
        <f ca="1">IF(AND($B219&gt;0,SUM(CQ$3:CQ218)=0,SUM($H219:CP219)=0),$B219,0)</f>
        <v>0</v>
      </c>
      <c r="CR219">
        <f ca="1">IF(AND($B219&gt;0,SUM(CR$3:CR218)=0,SUM($H219:CQ219)=0),$B219,0)</f>
        <v>0</v>
      </c>
      <c r="CS219">
        <f ca="1">IF(AND($B219&gt;0,SUM(CS$3:CS218)=0,SUM($H219:CR219)=0),$B219,0)</f>
        <v>0</v>
      </c>
      <c r="CT219">
        <f ca="1">IF(AND($B219&gt;0,SUM(CT$3:CT218)=0,SUM($H219:CS219)=0),$B219,0)</f>
        <v>0</v>
      </c>
      <c r="CU219">
        <f ca="1">IF(AND($B219&gt;0,SUM(CU$3:CU218)=0,SUM($H219:CT219)=0),$B219,0)</f>
        <v>0</v>
      </c>
      <c r="CV219">
        <f ca="1">IF(AND($B219&gt;0,SUM(CV$3:CV218)=0,SUM($H219:CU219)=0),$B219,0)</f>
        <v>0</v>
      </c>
      <c r="CW219">
        <f ca="1">IF(AND($B219&gt;0,SUM(CW$3:CW218)=0,SUM($H219:CV219)=0),$B219,0)</f>
        <v>0</v>
      </c>
      <c r="CX219">
        <f ca="1">IF(AND($B219&gt;0,SUM(CX$3:CX218)=0,SUM($H219:CW219)=0),$B219,0)</f>
        <v>0</v>
      </c>
      <c r="CY219">
        <f ca="1">IF(AND($B219&gt;0,SUM(CY$3:CY218)=0,SUM($H219:CX219)=0),$B219,0)</f>
        <v>0</v>
      </c>
      <c r="CZ219">
        <f ca="1">IF(AND($B219&gt;0,SUM(CZ$3:CZ218)=0,SUM($H219:CY219)=0),$B219,0)</f>
        <v>0</v>
      </c>
      <c r="DA219">
        <f ca="1">IF(AND($B219&gt;0,SUM(DA$3:DA218)=0,SUM($H219:CZ219)=0),$B219,0)</f>
        <v>0</v>
      </c>
      <c r="DB219">
        <f ca="1">IF(AND($B219&gt;0,SUM(DB$3:DB218)=0,SUM($H219:DA219)=0),$B219,0)</f>
        <v>0</v>
      </c>
      <c r="DC219">
        <f ca="1">IF(AND($B219&gt;0,SUM(DC$3:DC218)=0,SUM($H219:DB219)=0),$B219,0)</f>
        <v>0</v>
      </c>
      <c r="DD219">
        <f ca="1">IF(AND($B219&gt;0,SUM(DD$3:DD218)=0,SUM($H219:DC219)=0),$B219,0)</f>
        <v>0</v>
      </c>
      <c r="DE219">
        <f ca="1">IF(AND($B219&gt;0,SUM(DE$3:DE218)=0,SUM($H219:DD219)=0),$B219,0)</f>
        <v>0</v>
      </c>
      <c r="DF219">
        <f ca="1">IF(AND($B219&gt;0,SUM(DF$3:DF218)=0,SUM($H219:DE219)=0),$B219,0)</f>
        <v>0</v>
      </c>
      <c r="DG219">
        <f ca="1">IF(AND($B219&gt;0,SUM(DG$3:DG218)=0,SUM($H219:DF219)=0),$B219,0)</f>
        <v>0</v>
      </c>
      <c r="DH219">
        <f ca="1">IF(AND($B219&gt;0,SUM(DH$3:DH218)=0,SUM($H219:DG219)=0),$B219,0)</f>
        <v>0</v>
      </c>
      <c r="DI219">
        <f ca="1">IF(AND($B219&gt;0,SUM(DI$3:DI218)=0,SUM($H219:DH219)=0),$B219,0)</f>
        <v>0</v>
      </c>
      <c r="DJ219">
        <f ca="1">IF(AND($B219&gt;0,SUM(DJ$3:DJ218)=0,SUM($H219:DI219)=0),$B219,0)</f>
        <v>0</v>
      </c>
      <c r="DK219">
        <f ca="1">IF(AND($B219&gt;0,SUM(DK$3:DK218)=0,SUM($H219:DJ219)=0),$B219,0)</f>
        <v>0</v>
      </c>
      <c r="DL219">
        <f ca="1">IF(AND($B219&gt;0,SUM(DL$3:DL218)=0,SUM($H219:DK219)=0),$B219,0)</f>
        <v>0</v>
      </c>
      <c r="DM219">
        <f ca="1">IF(AND($B219&gt;0,SUM(DM$3:DM218)=0,SUM($H219:DL219)=0),$B219,0)</f>
        <v>0</v>
      </c>
      <c r="DN219">
        <f ca="1">IF(AND($B219&gt;0,SUM(DN$3:DN218)=0,SUM($H219:DM219)=0),$B219,0)</f>
        <v>0</v>
      </c>
      <c r="DO219">
        <f ca="1">IF(AND($B219&gt;0,SUM(DO$3:DO218)=0,SUM($H219:DN219)=0),$B219,0)</f>
        <v>0</v>
      </c>
      <c r="DP219">
        <f ca="1">IF(AND($B219&gt;0,SUM(DP$3:DP218)=0,SUM($H219:DO219)=0),$B219,0)</f>
        <v>0</v>
      </c>
      <c r="DQ219">
        <f ca="1">IF(AND($B219&gt;0,SUM(DQ$3:DQ218)=0,SUM($H219:DP219)=0),$B219,0)</f>
        <v>0</v>
      </c>
      <c r="DR219">
        <f ca="1">IF(AND($B219&gt;0,SUM(DR$3:DR218)=0,SUM($H219:DQ219)=0),$B219,0)</f>
        <v>0</v>
      </c>
      <c r="DS219">
        <f ca="1">IF(AND($B219&gt;0,SUM(DS$3:DS218)=0,SUM($H219:DR219)=0),$B219,0)</f>
        <v>0</v>
      </c>
      <c r="DT219">
        <f ca="1">IF(AND($B219&gt;0,SUM(DT$3:DT218)=0,SUM($H219:DS219)=0),$B219,0)</f>
        <v>0</v>
      </c>
      <c r="DU219">
        <f ca="1">IF(AND($B219&gt;0,SUM(DU$3:DU218)=0,SUM($H219:DT219)=0),$B219,0)</f>
        <v>0</v>
      </c>
      <c r="DV219">
        <f ca="1">IF(AND($B219&gt;0,SUM(DV$3:DV218)=0,SUM($H219:DU219)=0),$B219,0)</f>
        <v>0</v>
      </c>
      <c r="DW219">
        <f ca="1">IF(AND($B219&gt;0,SUM(DW$3:DW218)=0,SUM($H219:DV219)=0),$B219,0)</f>
        <v>0</v>
      </c>
      <c r="DX219">
        <f ca="1">IF(AND($B219&gt;0,SUM(DX$3:DX218)=0,SUM($H219:DW219)=0),$B219,0)</f>
        <v>0</v>
      </c>
      <c r="DY219">
        <f ca="1">IF(AND($B219&gt;0,SUM(DY$3:DY218)=0,SUM($H219:DX219)=0),$B219,0)</f>
        <v>0</v>
      </c>
      <c r="DZ219">
        <f ca="1">IF(AND($B219&gt;0,SUM(DZ$3:DZ218)=0,SUM($H219:DY219)=0),$B219,0)</f>
        <v>0</v>
      </c>
      <c r="EA219">
        <f ca="1">IF(AND($B219&gt;0,SUM(EA$3:EA218)=0,SUM($H219:DZ219)=0),$B219,0)</f>
        <v>0</v>
      </c>
      <c r="EB219">
        <f ca="1">IF(AND($B219&gt;0,SUM(EB$3:EB218)=0,SUM($H219:EA219)=0),$B219,0)</f>
        <v>0</v>
      </c>
      <c r="EC219">
        <f ca="1">IF(AND($B219&gt;0,SUM(EC$3:EC218)=0,SUM($H219:EB219)=0),$B219,0)</f>
        <v>0</v>
      </c>
      <c r="ED219">
        <f ca="1">IF(AND($B219&gt;0,SUM(ED$3:ED218)=0,SUM($H219:EC219)=0),$B219,0)</f>
        <v>0</v>
      </c>
      <c r="EE219">
        <f ca="1">IF(AND($B219&gt;0,SUM(EE$3:EE218)=0,SUM($H219:ED219)=0),$B219,0)</f>
        <v>0</v>
      </c>
      <c r="EF219">
        <f ca="1">IF(AND($B219&gt;0,SUM(EF$3:EF218)=0,SUM($H219:EE219)=0),$B219,0)</f>
        <v>0</v>
      </c>
      <c r="EG219">
        <f ca="1">IF(AND($B219&gt;0,SUM(EG$3:EG218)=0,SUM($H219:EF219)=0),$B219,0)</f>
        <v>0</v>
      </c>
      <c r="EH219">
        <f ca="1">IF(AND($B219&gt;0,SUM(EH$3:EH218)=0,SUM($H219:EG219)=0),$B219,0)</f>
        <v>0</v>
      </c>
      <c r="EI219">
        <f ca="1">IF(AND($B219&gt;0,SUM(EI$3:EI218)=0,SUM($H219:EH219)=0),$B219,0)</f>
        <v>0</v>
      </c>
      <c r="EJ219">
        <f ca="1">IF(AND($B219&gt;0,SUM(EJ$3:EJ218)=0,SUM($H219:EI219)=0),$B219,0)</f>
        <v>0</v>
      </c>
      <c r="EK219">
        <f ca="1">IF(AND($B219&gt;0,SUM(EK$3:EK218)=0,SUM($H219:EJ219)=0),$B219,0)</f>
        <v>0</v>
      </c>
      <c r="EL219">
        <f ca="1">IF(AND($B219&gt;0,SUM(EL$3:EL218)=0,SUM($H219:EK219)=0),$B219,0)</f>
        <v>0</v>
      </c>
      <c r="EM219">
        <f ca="1">IF(AND($B219&gt;0,SUM(EM$3:EM218)=0,SUM($H219:EL219)=0),$B219,0)</f>
        <v>0</v>
      </c>
      <c r="EN219">
        <f ca="1">IF(AND($B219&gt;0,SUM(EN$3:EN218)=0,SUM($H219:EM219)=0),$B219,0)</f>
        <v>0</v>
      </c>
      <c r="EO219">
        <f ca="1">IF(AND($B219&gt;0,SUM(EO$3:EO218)=0,SUM($H219:EN219)=0),$B219,0)</f>
        <v>0</v>
      </c>
      <c r="EP219">
        <f ca="1">IF(AND($B219&gt;0,SUM(EP$3:EP218)=0,SUM($H219:EO219)=0),$B219,0)</f>
        <v>0</v>
      </c>
      <c r="EQ219">
        <f ca="1">IF(AND($B219&gt;0,SUM(EQ$3:EQ218)=0,SUM($H219:EP219)=0),$B219,0)</f>
        <v>0</v>
      </c>
      <c r="ER219">
        <f ca="1">IF(AND($B219&gt;0,SUM(ER$3:ER218)=0,SUM($H219:EQ219)=0),$B219,0)</f>
        <v>0</v>
      </c>
      <c r="ES219">
        <f ca="1">IF(AND($B219&gt;0,SUM(ES$3:ES218)=0,SUM($H219:ER219)=0),$B219,0)</f>
        <v>0</v>
      </c>
      <c r="ET219">
        <f ca="1">IF(AND($B219&gt;0,SUM(ET$3:ET218)=0,SUM($H219:ES219)=0),$B219,0)</f>
        <v>0</v>
      </c>
      <c r="EU219">
        <f ca="1">IF(AND($B219&gt;0,SUM(EU$3:EU218)=0,SUM($H219:ET219)=0),$B219,0)</f>
        <v>0</v>
      </c>
      <c r="EV219">
        <f ca="1">IF(AND($B219&gt;0,SUM(EV$3:EV218)=0,SUM($H219:EU219)=0),$B219,0)</f>
        <v>0</v>
      </c>
      <c r="EW219">
        <f ca="1">IF(AND($B219&gt;0,SUM(EW$3:EW218)=0,SUM($H219:EV219)=0),$B219,0)</f>
        <v>0</v>
      </c>
      <c r="EX219">
        <f ca="1">IF(AND($B219&gt;0,SUM(EX$3:EX218)=0,SUM($H219:EW219)=0),$B219,0)</f>
        <v>0</v>
      </c>
      <c r="EY219">
        <f ca="1">IF(AND($B219&gt;0,SUM(EY$3:EY218)=0,SUM($H219:EX219)=0),$B219,0)</f>
        <v>0</v>
      </c>
      <c r="EZ219">
        <f ca="1">IF(AND($B219&gt;0,SUM(EZ$3:EZ218)=0,SUM($H219:EY219)=0),$B219,0)</f>
        <v>0</v>
      </c>
      <c r="FA219">
        <f ca="1">IF(AND($B219&gt;0,SUM(FA$3:FA218)=0,SUM($H219:EZ219)=0),$B219,0)</f>
        <v>0</v>
      </c>
      <c r="FB219">
        <f ca="1">IF(AND($B219&gt;0,SUM(FB$3:FB218)=0,SUM($H219:FA219)=0),$B219,0)</f>
        <v>0</v>
      </c>
      <c r="FC219">
        <f ca="1">IF(AND($B219&gt;0,SUM(FC$3:FC218)=0,SUM($H219:FB219)=0),$B219,0)</f>
        <v>0</v>
      </c>
      <c r="FD219">
        <f ca="1">IF(AND($B219&gt;0,SUM(FD$3:FD218)=0,SUM($H219:FC219)=0),$B219,0)</f>
        <v>0</v>
      </c>
      <c r="FE219">
        <f ca="1">IF(AND($B219&gt;0,SUM(FE$3:FE218)=0,SUM($H219:FD219)=0),$B219,0)</f>
        <v>0</v>
      </c>
      <c r="FF219">
        <f ca="1">IF(AND($B219&gt;0,SUM(FF$3:FF218)=0,SUM($H219:FE219)=0),$B219,0)</f>
        <v>0</v>
      </c>
      <c r="FG219">
        <f ca="1">IF(AND($B219&gt;0,SUM(FG$3:FG218)=0,SUM($H219:FF219)=0),$B219,0)</f>
        <v>0</v>
      </c>
      <c r="FH219">
        <f ca="1">IF(AND($B219&gt;0,SUM(FH$3:FH218)=0,SUM($H219:FG219)=0),$B219,0)</f>
        <v>0</v>
      </c>
      <c r="FI219">
        <f ca="1">IF(AND($B219&gt;0,SUM(FI$3:FI218)=0,SUM($H219:FH219)=0),$B219,0)</f>
        <v>0</v>
      </c>
      <c r="FJ219">
        <f ca="1">IF(AND($B219&gt;0,SUM(FJ$3:FJ218)=0,SUM($H219:FI219)=0),$B219,0)</f>
        <v>0</v>
      </c>
      <c r="FK219">
        <f ca="1">IF(AND($B219&gt;0,SUM(FK$3:FK218)=0,SUM($H219:FJ219)=0),$B219,0)</f>
        <v>0</v>
      </c>
      <c r="FL219">
        <f ca="1">IF(AND($B219&gt;0,SUM(FL$3:FL218)=0,SUM($H219:FK219)=0),$B219,0)</f>
        <v>0</v>
      </c>
      <c r="FM219">
        <f ca="1">IF(AND($B219&gt;0,SUM(FM$3:FM218)=0,SUM($H219:FL219)=0),$B219,0)</f>
        <v>0</v>
      </c>
      <c r="FN219">
        <f ca="1">IF(AND($B219&gt;0,SUM(FN$3:FN218)=0,SUM($H219:FM219)=0),$B219,0)</f>
        <v>0</v>
      </c>
      <c r="FS219" s="67" t="str">
        <f ca="1">ValintaohjelmaCentral!$C95</f>
        <v>0</v>
      </c>
      <c r="FT219" s="352"/>
      <c r="FU219" s="353"/>
      <c r="FV219" s="374" t="str">
        <f ca="1">ValintaohjelmaCentral!$G95</f>
        <v>-</v>
      </c>
      <c r="FY219" s="67" t="str">
        <f ca="1">ValintaohjelmaCentral!$C95</f>
        <v>0</v>
      </c>
      <c r="FZ219" s="352"/>
      <c r="GA219" s="353"/>
      <c r="GB219" s="374" t="str">
        <f ca="1">ValintaohjelmaCentral!$G95</f>
        <v>-</v>
      </c>
      <c r="GE219" s="67" t="str">
        <f ca="1">ValintaohjelmaCentral!$C95</f>
        <v>0</v>
      </c>
      <c r="GF219" s="352"/>
      <c r="GG219" s="353"/>
      <c r="GH219" s="374" t="str">
        <f ca="1">ValintaohjelmaCentral!$G95</f>
        <v>-</v>
      </c>
    </row>
    <row r="220" spans="1:190" ht="15.75" hidden="1" thickBot="1" x14ac:dyDescent="0.3">
      <c r="A220">
        <v>220</v>
      </c>
      <c r="C220" s="240" t="str">
        <f t="shared" ca="1" si="30"/>
        <v>0</v>
      </c>
      <c r="D220" s="240">
        <f t="shared" ca="1" si="30"/>
        <v>0</v>
      </c>
      <c r="E220" s="240">
        <f t="shared" ca="1" si="30"/>
        <v>0</v>
      </c>
      <c r="F220" s="240" t="str">
        <f t="shared" ca="1" si="30"/>
        <v>-</v>
      </c>
      <c r="G220" s="47" t="e">
        <f>INDEX($I$2:$FN$2,ROWS(G$2:G220))</f>
        <v>#REF!</v>
      </c>
      <c r="H220">
        <v>0</v>
      </c>
      <c r="I220">
        <f ca="1">IF(AND($B220&gt;0,SUM(I$3:I219)=0,SUM($H220:H220)=0),$B220,0)</f>
        <v>0</v>
      </c>
      <c r="J220">
        <f ca="1">IF(AND($B220&gt;0,SUM(J$3:J219)=0,SUM($H220:I220)=0),$B220,0)</f>
        <v>0</v>
      </c>
      <c r="K220">
        <f ca="1">IF(AND($B220&gt;0,SUM(K$3:K219)=0,SUM($H220:J220)=0),$B220,0)</f>
        <v>0</v>
      </c>
      <c r="L220">
        <f ca="1">IF(AND($B220&gt;0,SUM(L$3:L219)=0,SUM($H220:K220)=0),$B220,0)</f>
        <v>0</v>
      </c>
      <c r="M220">
        <f ca="1">IF(AND($B220&gt;0,SUM(M$3:M219)=0,SUM($H220:L220)=0),$B220,0)</f>
        <v>0</v>
      </c>
      <c r="N220">
        <f ca="1">IF(AND($B220&gt;0,SUM(N$3:N219)=0,SUM($H220:M220)=0),$B220,0)</f>
        <v>0</v>
      </c>
      <c r="O220">
        <f ca="1">IF(AND($B220&gt;0,SUM(O$3:O219)=0,SUM($H220:N220)=0),$B220,0)</f>
        <v>0</v>
      </c>
      <c r="P220">
        <f ca="1">IF(AND($B220&gt;0,SUM(P$3:P219)=0,SUM($H220:O220)=0),$B220,0)</f>
        <v>0</v>
      </c>
      <c r="Q220">
        <f ca="1">IF(AND($B220&gt;0,SUM(Q$3:Q219)=0,SUM($H220:P220)=0),$B220,0)</f>
        <v>0</v>
      </c>
      <c r="R220">
        <f ca="1">IF(AND($B220&gt;0,SUM(R$3:R219)=0,SUM($H220:Q220)=0),$B220,0)</f>
        <v>0</v>
      </c>
      <c r="S220">
        <f ca="1">IF(AND($B220&gt;0,SUM(S$3:S219)=0,SUM($H220:R220)=0),$B220,0)</f>
        <v>0</v>
      </c>
      <c r="T220">
        <f ca="1">IF(AND($B220&gt;0,SUM(T$3:T219)=0,SUM($H220:S220)=0),$B220,0)</f>
        <v>0</v>
      </c>
      <c r="U220">
        <f ca="1">IF(AND($B220&gt;0,SUM(U$3:U219)=0,SUM($H220:T220)=0),$B220,0)</f>
        <v>0</v>
      </c>
      <c r="V220">
        <f ca="1">IF(AND($B220&gt;0,SUM(V$3:V219)=0,SUM($H220:U220)=0),$B220,0)</f>
        <v>0</v>
      </c>
      <c r="W220">
        <f ca="1">IF(AND($B220&gt;0,SUM(W$3:W219)=0,SUM($H220:V220)=0),$B220,0)</f>
        <v>0</v>
      </c>
      <c r="X220">
        <f ca="1">IF(AND($B220&gt;0,SUM(X$3:X219)=0,SUM($H220:W220)=0),$B220,0)</f>
        <v>0</v>
      </c>
      <c r="Y220">
        <f ca="1">IF(AND($B220&gt;0,SUM(Y$3:Y219)=0,SUM($H220:X220)=0),$B220,0)</f>
        <v>0</v>
      </c>
      <c r="Z220">
        <f ca="1">IF(AND($B220&gt;0,SUM(Z$3:Z219)=0,SUM($H220:Y220)=0),$B220,0)</f>
        <v>0</v>
      </c>
      <c r="AA220">
        <f ca="1">IF(AND($B220&gt;0,SUM(AA$3:AA219)=0,SUM($H220:Z220)=0),$B220,0)</f>
        <v>0</v>
      </c>
      <c r="AB220">
        <f ca="1">IF(AND($B220&gt;0,SUM(AB$3:AB219)=0,SUM($H220:AA220)=0),$B220,0)</f>
        <v>0</v>
      </c>
      <c r="AC220">
        <f ca="1">IF(AND($B220&gt;0,SUM(AC$3:AC219)=0,SUM($H220:AB220)=0),$B220,0)</f>
        <v>0</v>
      </c>
      <c r="AD220">
        <f ca="1">IF(AND($B220&gt;0,SUM(AD$3:AD219)=0,SUM($H220:AC220)=0),$B220,0)</f>
        <v>0</v>
      </c>
      <c r="AE220">
        <f ca="1">IF(AND($B220&gt;0,SUM(AE$3:AE219)=0,SUM($H220:AD220)=0),$B220,0)</f>
        <v>0</v>
      </c>
      <c r="AF220">
        <f ca="1">IF(AND($B220&gt;0,SUM(AF$3:AF219)=0,SUM($H220:AE220)=0),$B220,0)</f>
        <v>0</v>
      </c>
      <c r="AG220">
        <f ca="1">IF(AND($B220&gt;0,SUM(AG$3:AG219)=0,SUM($H220:AF220)=0),$B220,0)</f>
        <v>0</v>
      </c>
      <c r="AH220">
        <f ca="1">IF(AND($B220&gt;0,SUM(AH$3:AH219)=0,SUM($H220:AG220)=0),$B220,0)</f>
        <v>0</v>
      </c>
      <c r="AI220">
        <f ca="1">IF(AND($B220&gt;0,SUM(AI$3:AI219)=0,SUM($H220:AH220)=0),$B220,0)</f>
        <v>0</v>
      </c>
      <c r="AJ220">
        <f ca="1">IF(AND($B220&gt;0,SUM(AJ$3:AJ219)=0,SUM($H220:AI220)=0),$B220,0)</f>
        <v>0</v>
      </c>
      <c r="AK220">
        <f ca="1">IF(AND($B220&gt;0,SUM(AK$3:AK219)=0,SUM($H220:AJ220)=0),$B220,0)</f>
        <v>0</v>
      </c>
      <c r="AL220">
        <f ca="1">IF(AND($B220&gt;0,SUM(AL$3:AL219)=0,SUM($H220:AK220)=0),$B220,0)</f>
        <v>0</v>
      </c>
      <c r="AM220">
        <f ca="1">IF(AND($B220&gt;0,SUM(AM$3:AM219)=0,SUM($H220:AL220)=0),$B220,0)</f>
        <v>0</v>
      </c>
      <c r="AN220">
        <f ca="1">IF(AND($B220&gt;0,SUM(AN$3:AN219)=0,SUM($H220:AM220)=0),$B220,0)</f>
        <v>0</v>
      </c>
      <c r="AO220">
        <f ca="1">IF(AND($B220&gt;0,SUM(AO$3:AO219)=0,SUM($H220:AN220)=0),$B220,0)</f>
        <v>0</v>
      </c>
      <c r="AP220">
        <f ca="1">IF(AND($B220&gt;0,SUM(AP$3:AP219)=0,SUM($H220:AO220)=0),$B220,0)</f>
        <v>0</v>
      </c>
      <c r="AQ220">
        <f ca="1">IF(AND($B220&gt;0,SUM(AQ$3:AQ219)=0,SUM($H220:AP220)=0),$B220,0)</f>
        <v>0</v>
      </c>
      <c r="AR220">
        <f ca="1">IF(AND($B220&gt;0,SUM(AR$3:AR219)=0,SUM($H220:AQ220)=0),$B220,0)</f>
        <v>0</v>
      </c>
      <c r="AS220">
        <f ca="1">IF(AND($B220&gt;0,SUM(AS$3:AS219)=0,SUM($H220:AR220)=0),$B220,0)</f>
        <v>0</v>
      </c>
      <c r="AT220">
        <f ca="1">IF(AND($B220&gt;0,SUM(AT$3:AT219)=0,SUM($H220:AS220)=0),$B220,0)</f>
        <v>0</v>
      </c>
      <c r="AU220">
        <f ca="1">IF(AND($B220&gt;0,SUM(AU$3:AU219)=0,SUM($H220:AT220)=0),$B220,0)</f>
        <v>0</v>
      </c>
      <c r="AV220">
        <f ca="1">IF(AND($B220&gt;0,SUM(AV$3:AV219)=0,SUM($H220:AU220)=0),$B220,0)</f>
        <v>0</v>
      </c>
      <c r="AW220">
        <f ca="1">IF(AND($B220&gt;0,SUM(AW$3:AW219)=0,SUM($H220:AV220)=0),$B220,0)</f>
        <v>0</v>
      </c>
      <c r="AX220">
        <f ca="1">IF(AND($B220&gt;0,SUM(AX$3:AX219)=0,SUM($H220:AW220)=0),$B220,0)</f>
        <v>0</v>
      </c>
      <c r="AY220">
        <f ca="1">IF(AND($B220&gt;0,SUM(AY$3:AY219)=0,SUM($H220:AX220)=0),$B220,0)</f>
        <v>0</v>
      </c>
      <c r="AZ220">
        <f ca="1">IF(AND($B220&gt;0,SUM(AZ$3:AZ219)=0,SUM($H220:AY220)=0),$B220,0)</f>
        <v>0</v>
      </c>
      <c r="BA220">
        <f ca="1">IF(AND($B220&gt;0,SUM(BA$3:BA219)=0,SUM($H220:AZ220)=0),$B220,0)</f>
        <v>0</v>
      </c>
      <c r="BB220">
        <f ca="1">IF(AND($B220&gt;0,SUM(BB$3:BB219)=0,SUM($H220:BA220)=0),$B220,0)</f>
        <v>0</v>
      </c>
      <c r="BC220">
        <f ca="1">IF(AND($B220&gt;0,SUM(BC$3:BC219)=0,SUM($H220:BB220)=0),$B220,0)</f>
        <v>0</v>
      </c>
      <c r="BD220">
        <f ca="1">IF(AND($B220&gt;0,SUM(BD$3:BD219)=0,SUM($H220:BC220)=0),$B220,0)</f>
        <v>0</v>
      </c>
      <c r="BE220">
        <f ca="1">IF(AND($B220&gt;0,SUM(BE$3:BE219)=0,SUM($H220:BD220)=0),$B220,0)</f>
        <v>0</v>
      </c>
      <c r="BF220">
        <f ca="1">IF(AND($B220&gt;0,SUM(BF$3:BF219)=0,SUM($H220:BE220)=0),$B220,0)</f>
        <v>0</v>
      </c>
      <c r="BG220">
        <f ca="1">IF(AND($B220&gt;0,SUM(BG$3:BG219)=0,SUM($H220:BF220)=0),$B220,0)</f>
        <v>0</v>
      </c>
      <c r="BH220">
        <f ca="1">IF(AND($B220&gt;0,SUM(BH$3:BH219)=0,SUM($H220:BG220)=0),$B220,0)</f>
        <v>0</v>
      </c>
      <c r="BI220">
        <f ca="1">IF(AND($B220&gt;0,SUM(BI$3:BI219)=0,SUM($H220:BH220)=0),$B220,0)</f>
        <v>0</v>
      </c>
      <c r="BJ220">
        <f ca="1">IF(AND($B220&gt;0,SUM(BJ$3:BJ219)=0,SUM($H220:BI220)=0),$B220,0)</f>
        <v>0</v>
      </c>
      <c r="BK220">
        <f ca="1">IF(AND($B220&gt;0,SUM(BK$3:BK219)=0,SUM($H220:BJ220)=0),$B220,0)</f>
        <v>0</v>
      </c>
      <c r="BL220">
        <f ca="1">IF(AND($B220&gt;0,SUM(BL$3:BL219)=0,SUM($H220:BK220)=0),$B220,0)</f>
        <v>0</v>
      </c>
      <c r="BM220">
        <f ca="1">IF(AND($B220&gt;0,SUM(BM$3:BM219)=0,SUM($H220:BL220)=0),$B220,0)</f>
        <v>0</v>
      </c>
      <c r="BN220">
        <f ca="1">IF(AND($B220&gt;0,SUM(BN$3:BN219)=0,SUM($H220:BM220)=0),$B220,0)</f>
        <v>0</v>
      </c>
      <c r="BO220">
        <f ca="1">IF(AND($B220&gt;0,SUM(BO$3:BO219)=0,SUM($H220:BN220)=0),$B220,0)</f>
        <v>0</v>
      </c>
      <c r="BP220">
        <f ca="1">IF(AND($B220&gt;0,SUM(BP$3:BP219)=0,SUM($H220:BO220)=0),$B220,0)</f>
        <v>0</v>
      </c>
      <c r="BQ220">
        <f ca="1">IF(AND($B220&gt;0,SUM(BQ$3:BQ219)=0,SUM($H220:BP220)=0),$B220,0)</f>
        <v>0</v>
      </c>
      <c r="BR220">
        <f ca="1">IF(AND($B220&gt;0,SUM(BR$3:BR219)=0,SUM($H220:BQ220)=0),$B220,0)</f>
        <v>0</v>
      </c>
      <c r="BS220">
        <f ca="1">IF(AND($B220&gt;0,SUM(BS$3:BS219)=0,SUM($H220:BR220)=0),$B220,0)</f>
        <v>0</v>
      </c>
      <c r="BT220">
        <f ca="1">IF(AND($B220&gt;0,SUM(BT$3:BT219)=0,SUM($H220:BS220)=0),$B220,0)</f>
        <v>0</v>
      </c>
      <c r="BU220">
        <f ca="1">IF(AND($B220&gt;0,SUM(BU$3:BU219)=0,SUM($H220:BT220)=0),$B220,0)</f>
        <v>0</v>
      </c>
      <c r="BV220">
        <f ca="1">IF(AND($B220&gt;0,SUM(BV$3:BV219)=0,SUM($H220:BU220)=0),$B220,0)</f>
        <v>0</v>
      </c>
      <c r="BW220">
        <f ca="1">IF(AND($B220&gt;0,SUM(BW$3:BW219)=0,SUM($H220:BV220)=0),$B220,0)</f>
        <v>0</v>
      </c>
      <c r="BX220">
        <f ca="1">IF(AND($B220&gt;0,SUM(BX$3:BX219)=0,SUM($H220:BW220)=0),$B220,0)</f>
        <v>0</v>
      </c>
      <c r="BY220">
        <f ca="1">IF(AND($B220&gt;0,SUM(BY$3:BY219)=0,SUM($H220:BX220)=0),$B220,0)</f>
        <v>0</v>
      </c>
      <c r="BZ220">
        <f ca="1">IF(AND($B220&gt;0,SUM(BZ$3:BZ219)=0,SUM($H220:BY220)=0),$B220,0)</f>
        <v>0</v>
      </c>
      <c r="CA220">
        <f ca="1">IF(AND($B220&gt;0,SUM(CA$3:CA219)=0,SUM($H220:BZ220)=0),$B220,0)</f>
        <v>0</v>
      </c>
      <c r="CB220">
        <f ca="1">IF(AND($B220&gt;0,SUM(CB$3:CB219)=0,SUM($H220:CA220)=0),$B220,0)</f>
        <v>0</v>
      </c>
      <c r="CC220">
        <f ca="1">IF(AND($B220&gt;0,SUM(CC$3:CC219)=0,SUM($H220:CB220)=0),$B220,0)</f>
        <v>0</v>
      </c>
      <c r="CD220">
        <f ca="1">IF(AND($B220&gt;0,SUM(CD$3:CD219)=0,SUM($H220:CC220)=0),$B220,0)</f>
        <v>0</v>
      </c>
      <c r="CE220">
        <f ca="1">IF(AND($B220&gt;0,SUM(CE$3:CE219)=0,SUM($H220:CD220)=0),$B220,0)</f>
        <v>0</v>
      </c>
      <c r="CF220">
        <f ca="1">IF(AND($B220&gt;0,SUM(CF$3:CF219)=0,SUM($H220:CE220)=0),$B220,0)</f>
        <v>0</v>
      </c>
      <c r="CG220">
        <f ca="1">IF(AND($B220&gt;0,SUM(CG$3:CG219)=0,SUM($H220:CF220)=0),$B220,0)</f>
        <v>0</v>
      </c>
      <c r="CH220">
        <f ca="1">IF(AND($B220&gt;0,SUM(CH$3:CH219)=0,SUM($H220:CG220)=0),$B220,0)</f>
        <v>0</v>
      </c>
      <c r="CI220">
        <f ca="1">IF(AND($B220&gt;0,SUM(CI$3:CI219)=0,SUM($H220:CH220)=0),$B220,0)</f>
        <v>0</v>
      </c>
      <c r="CJ220">
        <f ca="1">IF(AND($B220&gt;0,SUM(CJ$3:CJ219)=0,SUM($H220:CI220)=0),$B220,0)</f>
        <v>0</v>
      </c>
      <c r="CK220">
        <f ca="1">IF(AND($B220&gt;0,SUM(CK$3:CK219)=0,SUM($H220:CJ220)=0),$B220,0)</f>
        <v>0</v>
      </c>
      <c r="CL220">
        <f ca="1">IF(AND($B220&gt;0,SUM(CL$3:CL219)=0,SUM($H220:CK220)=0),$B220,0)</f>
        <v>0</v>
      </c>
      <c r="CM220">
        <f ca="1">IF(AND($B220&gt;0,SUM(CM$3:CM219)=0,SUM($H220:CL220)=0),$B220,0)</f>
        <v>0</v>
      </c>
      <c r="CN220">
        <f ca="1">IF(AND($B220&gt;0,SUM(CN$3:CN219)=0,SUM($H220:CM220)=0),$B220,0)</f>
        <v>0</v>
      </c>
      <c r="CO220">
        <f ca="1">IF(AND($B220&gt;0,SUM(CO$3:CO219)=0,SUM($H220:CN220)=0),$B220,0)</f>
        <v>0</v>
      </c>
      <c r="CP220">
        <f ca="1">IF(AND($B220&gt;0,SUM(CP$3:CP219)=0,SUM($H220:CO220)=0),$B220,0)</f>
        <v>0</v>
      </c>
      <c r="CQ220">
        <f ca="1">IF(AND($B220&gt;0,SUM(CQ$3:CQ219)=0,SUM($H220:CP220)=0),$B220,0)</f>
        <v>0</v>
      </c>
      <c r="CR220">
        <f ca="1">IF(AND($B220&gt;0,SUM(CR$3:CR219)=0,SUM($H220:CQ220)=0),$B220,0)</f>
        <v>0</v>
      </c>
      <c r="CS220">
        <f ca="1">IF(AND($B220&gt;0,SUM(CS$3:CS219)=0,SUM($H220:CR220)=0),$B220,0)</f>
        <v>0</v>
      </c>
      <c r="CT220">
        <f ca="1">IF(AND($B220&gt;0,SUM(CT$3:CT219)=0,SUM($H220:CS220)=0),$B220,0)</f>
        <v>0</v>
      </c>
      <c r="CU220">
        <f ca="1">IF(AND($B220&gt;0,SUM(CU$3:CU219)=0,SUM($H220:CT220)=0),$B220,0)</f>
        <v>0</v>
      </c>
      <c r="CV220">
        <f ca="1">IF(AND($B220&gt;0,SUM(CV$3:CV219)=0,SUM($H220:CU220)=0),$B220,0)</f>
        <v>0</v>
      </c>
      <c r="CW220">
        <f ca="1">IF(AND($B220&gt;0,SUM(CW$3:CW219)=0,SUM($H220:CV220)=0),$B220,0)</f>
        <v>0</v>
      </c>
      <c r="CX220">
        <f ca="1">IF(AND($B220&gt;0,SUM(CX$3:CX219)=0,SUM($H220:CW220)=0),$B220,0)</f>
        <v>0</v>
      </c>
      <c r="CY220">
        <f ca="1">IF(AND($B220&gt;0,SUM(CY$3:CY219)=0,SUM($H220:CX220)=0),$B220,0)</f>
        <v>0</v>
      </c>
      <c r="CZ220">
        <f ca="1">IF(AND($B220&gt;0,SUM(CZ$3:CZ219)=0,SUM($H220:CY220)=0),$B220,0)</f>
        <v>0</v>
      </c>
      <c r="DA220">
        <f ca="1">IF(AND($B220&gt;0,SUM(DA$3:DA219)=0,SUM($H220:CZ220)=0),$B220,0)</f>
        <v>0</v>
      </c>
      <c r="DB220">
        <f ca="1">IF(AND($B220&gt;0,SUM(DB$3:DB219)=0,SUM($H220:DA220)=0),$B220,0)</f>
        <v>0</v>
      </c>
      <c r="DC220">
        <f ca="1">IF(AND($B220&gt;0,SUM(DC$3:DC219)=0,SUM($H220:DB220)=0),$B220,0)</f>
        <v>0</v>
      </c>
      <c r="DD220">
        <f ca="1">IF(AND($B220&gt;0,SUM(DD$3:DD219)=0,SUM($H220:DC220)=0),$B220,0)</f>
        <v>0</v>
      </c>
      <c r="DE220">
        <f ca="1">IF(AND($B220&gt;0,SUM(DE$3:DE219)=0,SUM($H220:DD220)=0),$B220,0)</f>
        <v>0</v>
      </c>
      <c r="DF220">
        <f ca="1">IF(AND($B220&gt;0,SUM(DF$3:DF219)=0,SUM($H220:DE220)=0),$B220,0)</f>
        <v>0</v>
      </c>
      <c r="DG220">
        <f ca="1">IF(AND($B220&gt;0,SUM(DG$3:DG219)=0,SUM($H220:DF220)=0),$B220,0)</f>
        <v>0</v>
      </c>
      <c r="DH220">
        <f ca="1">IF(AND($B220&gt;0,SUM(DH$3:DH219)=0,SUM($H220:DG220)=0),$B220,0)</f>
        <v>0</v>
      </c>
      <c r="DI220">
        <f ca="1">IF(AND($B220&gt;0,SUM(DI$3:DI219)=0,SUM($H220:DH220)=0),$B220,0)</f>
        <v>0</v>
      </c>
      <c r="DJ220">
        <f ca="1">IF(AND($B220&gt;0,SUM(DJ$3:DJ219)=0,SUM($H220:DI220)=0),$B220,0)</f>
        <v>0</v>
      </c>
      <c r="DK220">
        <f ca="1">IF(AND($B220&gt;0,SUM(DK$3:DK219)=0,SUM($H220:DJ220)=0),$B220,0)</f>
        <v>0</v>
      </c>
      <c r="DL220">
        <f ca="1">IF(AND($B220&gt;0,SUM(DL$3:DL219)=0,SUM($H220:DK220)=0),$B220,0)</f>
        <v>0</v>
      </c>
      <c r="DM220">
        <f ca="1">IF(AND($B220&gt;0,SUM(DM$3:DM219)=0,SUM($H220:DL220)=0),$B220,0)</f>
        <v>0</v>
      </c>
      <c r="DN220">
        <f ca="1">IF(AND($B220&gt;0,SUM(DN$3:DN219)=0,SUM($H220:DM220)=0),$B220,0)</f>
        <v>0</v>
      </c>
      <c r="DO220">
        <f ca="1">IF(AND($B220&gt;0,SUM(DO$3:DO219)=0,SUM($H220:DN220)=0),$B220,0)</f>
        <v>0</v>
      </c>
      <c r="DP220">
        <f ca="1">IF(AND($B220&gt;0,SUM(DP$3:DP219)=0,SUM($H220:DO220)=0),$B220,0)</f>
        <v>0</v>
      </c>
      <c r="DQ220">
        <f ca="1">IF(AND($B220&gt;0,SUM(DQ$3:DQ219)=0,SUM($H220:DP220)=0),$B220,0)</f>
        <v>0</v>
      </c>
      <c r="DR220">
        <f ca="1">IF(AND($B220&gt;0,SUM(DR$3:DR219)=0,SUM($H220:DQ220)=0),$B220,0)</f>
        <v>0</v>
      </c>
      <c r="DS220">
        <f ca="1">IF(AND($B220&gt;0,SUM(DS$3:DS219)=0,SUM($H220:DR220)=0),$B220,0)</f>
        <v>0</v>
      </c>
      <c r="DT220">
        <f ca="1">IF(AND($B220&gt;0,SUM(DT$3:DT219)=0,SUM($H220:DS220)=0),$B220,0)</f>
        <v>0</v>
      </c>
      <c r="DU220">
        <f ca="1">IF(AND($B220&gt;0,SUM(DU$3:DU219)=0,SUM($H220:DT220)=0),$B220,0)</f>
        <v>0</v>
      </c>
      <c r="DV220">
        <f ca="1">IF(AND($B220&gt;0,SUM(DV$3:DV219)=0,SUM($H220:DU220)=0),$B220,0)</f>
        <v>0</v>
      </c>
      <c r="DW220">
        <f ca="1">IF(AND($B220&gt;0,SUM(DW$3:DW219)=0,SUM($H220:DV220)=0),$B220,0)</f>
        <v>0</v>
      </c>
      <c r="DX220">
        <f ca="1">IF(AND($B220&gt;0,SUM(DX$3:DX219)=0,SUM($H220:DW220)=0),$B220,0)</f>
        <v>0</v>
      </c>
      <c r="DY220">
        <f ca="1">IF(AND($B220&gt;0,SUM(DY$3:DY219)=0,SUM($H220:DX220)=0),$B220,0)</f>
        <v>0</v>
      </c>
      <c r="DZ220">
        <f ca="1">IF(AND($B220&gt;0,SUM(DZ$3:DZ219)=0,SUM($H220:DY220)=0),$B220,0)</f>
        <v>0</v>
      </c>
      <c r="EA220">
        <f ca="1">IF(AND($B220&gt;0,SUM(EA$3:EA219)=0,SUM($H220:DZ220)=0),$B220,0)</f>
        <v>0</v>
      </c>
      <c r="EB220">
        <f ca="1">IF(AND($B220&gt;0,SUM(EB$3:EB219)=0,SUM($H220:EA220)=0),$B220,0)</f>
        <v>0</v>
      </c>
      <c r="EC220">
        <f ca="1">IF(AND($B220&gt;0,SUM(EC$3:EC219)=0,SUM($H220:EB220)=0),$B220,0)</f>
        <v>0</v>
      </c>
      <c r="ED220">
        <f ca="1">IF(AND($B220&gt;0,SUM(ED$3:ED219)=0,SUM($H220:EC220)=0),$B220,0)</f>
        <v>0</v>
      </c>
      <c r="EE220">
        <f ca="1">IF(AND($B220&gt;0,SUM(EE$3:EE219)=0,SUM($H220:ED220)=0),$B220,0)</f>
        <v>0</v>
      </c>
      <c r="EF220">
        <f ca="1">IF(AND($B220&gt;0,SUM(EF$3:EF219)=0,SUM($H220:EE220)=0),$B220,0)</f>
        <v>0</v>
      </c>
      <c r="EG220">
        <f ca="1">IF(AND($B220&gt;0,SUM(EG$3:EG219)=0,SUM($H220:EF220)=0),$B220,0)</f>
        <v>0</v>
      </c>
      <c r="EH220">
        <f ca="1">IF(AND($B220&gt;0,SUM(EH$3:EH219)=0,SUM($H220:EG220)=0),$B220,0)</f>
        <v>0</v>
      </c>
      <c r="EI220">
        <f ca="1">IF(AND($B220&gt;0,SUM(EI$3:EI219)=0,SUM($H220:EH220)=0),$B220,0)</f>
        <v>0</v>
      </c>
      <c r="EJ220">
        <f ca="1">IF(AND($B220&gt;0,SUM(EJ$3:EJ219)=0,SUM($H220:EI220)=0),$B220,0)</f>
        <v>0</v>
      </c>
      <c r="EK220">
        <f ca="1">IF(AND($B220&gt;0,SUM(EK$3:EK219)=0,SUM($H220:EJ220)=0),$B220,0)</f>
        <v>0</v>
      </c>
      <c r="EL220">
        <f ca="1">IF(AND($B220&gt;0,SUM(EL$3:EL219)=0,SUM($H220:EK220)=0),$B220,0)</f>
        <v>0</v>
      </c>
      <c r="EM220">
        <f ca="1">IF(AND($B220&gt;0,SUM(EM$3:EM219)=0,SUM($H220:EL220)=0),$B220,0)</f>
        <v>0</v>
      </c>
      <c r="EN220">
        <f ca="1">IF(AND($B220&gt;0,SUM(EN$3:EN219)=0,SUM($H220:EM220)=0),$B220,0)</f>
        <v>0</v>
      </c>
      <c r="EO220">
        <f ca="1">IF(AND($B220&gt;0,SUM(EO$3:EO219)=0,SUM($H220:EN220)=0),$B220,0)</f>
        <v>0</v>
      </c>
      <c r="EP220">
        <f ca="1">IF(AND($B220&gt;0,SUM(EP$3:EP219)=0,SUM($H220:EO220)=0),$B220,0)</f>
        <v>0</v>
      </c>
      <c r="EQ220">
        <f ca="1">IF(AND($B220&gt;0,SUM(EQ$3:EQ219)=0,SUM($H220:EP220)=0),$B220,0)</f>
        <v>0</v>
      </c>
      <c r="ER220">
        <f ca="1">IF(AND($B220&gt;0,SUM(ER$3:ER219)=0,SUM($H220:EQ220)=0),$B220,0)</f>
        <v>0</v>
      </c>
      <c r="ES220">
        <f ca="1">IF(AND($B220&gt;0,SUM(ES$3:ES219)=0,SUM($H220:ER220)=0),$B220,0)</f>
        <v>0</v>
      </c>
      <c r="ET220">
        <f ca="1">IF(AND($B220&gt;0,SUM(ET$3:ET219)=0,SUM($H220:ES220)=0),$B220,0)</f>
        <v>0</v>
      </c>
      <c r="EU220">
        <f ca="1">IF(AND($B220&gt;0,SUM(EU$3:EU219)=0,SUM($H220:ET220)=0),$B220,0)</f>
        <v>0</v>
      </c>
      <c r="EV220">
        <f ca="1">IF(AND($B220&gt;0,SUM(EV$3:EV219)=0,SUM($H220:EU220)=0),$B220,0)</f>
        <v>0</v>
      </c>
      <c r="EW220">
        <f ca="1">IF(AND($B220&gt;0,SUM(EW$3:EW219)=0,SUM($H220:EV220)=0),$B220,0)</f>
        <v>0</v>
      </c>
      <c r="EX220">
        <f ca="1">IF(AND($B220&gt;0,SUM(EX$3:EX219)=0,SUM($H220:EW220)=0),$B220,0)</f>
        <v>0</v>
      </c>
      <c r="EY220">
        <f ca="1">IF(AND($B220&gt;0,SUM(EY$3:EY219)=0,SUM($H220:EX220)=0),$B220,0)</f>
        <v>0</v>
      </c>
      <c r="EZ220">
        <f ca="1">IF(AND($B220&gt;0,SUM(EZ$3:EZ219)=0,SUM($H220:EY220)=0),$B220,0)</f>
        <v>0</v>
      </c>
      <c r="FA220">
        <f ca="1">IF(AND($B220&gt;0,SUM(FA$3:FA219)=0,SUM($H220:EZ220)=0),$B220,0)</f>
        <v>0</v>
      </c>
      <c r="FB220">
        <f ca="1">IF(AND($B220&gt;0,SUM(FB$3:FB219)=0,SUM($H220:FA220)=0),$B220,0)</f>
        <v>0</v>
      </c>
      <c r="FC220">
        <f ca="1">IF(AND($B220&gt;0,SUM(FC$3:FC219)=0,SUM($H220:FB220)=0),$B220,0)</f>
        <v>0</v>
      </c>
      <c r="FD220">
        <f ca="1">IF(AND($B220&gt;0,SUM(FD$3:FD219)=0,SUM($H220:FC220)=0),$B220,0)</f>
        <v>0</v>
      </c>
      <c r="FE220">
        <f ca="1">IF(AND($B220&gt;0,SUM(FE$3:FE219)=0,SUM($H220:FD220)=0),$B220,0)</f>
        <v>0</v>
      </c>
      <c r="FF220">
        <f ca="1">IF(AND($B220&gt;0,SUM(FF$3:FF219)=0,SUM($H220:FE220)=0),$B220,0)</f>
        <v>0</v>
      </c>
      <c r="FG220">
        <f ca="1">IF(AND($B220&gt;0,SUM(FG$3:FG219)=0,SUM($H220:FF220)=0),$B220,0)</f>
        <v>0</v>
      </c>
      <c r="FH220">
        <f ca="1">IF(AND($B220&gt;0,SUM(FH$3:FH219)=0,SUM($H220:FG220)=0),$B220,0)</f>
        <v>0</v>
      </c>
      <c r="FI220">
        <f ca="1">IF(AND($B220&gt;0,SUM(FI$3:FI219)=0,SUM($H220:FH220)=0),$B220,0)</f>
        <v>0</v>
      </c>
      <c r="FJ220">
        <f ca="1">IF(AND($B220&gt;0,SUM(FJ$3:FJ219)=0,SUM($H220:FI220)=0),$B220,0)</f>
        <v>0</v>
      </c>
      <c r="FK220">
        <f ca="1">IF(AND($B220&gt;0,SUM(FK$3:FK219)=0,SUM($H220:FJ220)=0),$B220,0)</f>
        <v>0</v>
      </c>
      <c r="FL220">
        <f ca="1">IF(AND($B220&gt;0,SUM(FL$3:FL219)=0,SUM($H220:FK220)=0),$B220,0)</f>
        <v>0</v>
      </c>
      <c r="FM220">
        <f ca="1">IF(AND($B220&gt;0,SUM(FM$3:FM219)=0,SUM($H220:FL220)=0),$B220,0)</f>
        <v>0</v>
      </c>
      <c r="FN220">
        <f ca="1">IF(AND($B220&gt;0,SUM(FN$3:FN219)=0,SUM($H220:FM220)=0),$B220,0)</f>
        <v>0</v>
      </c>
      <c r="FS220" s="67" t="str">
        <f ca="1">ValintaohjelmaCentral!$C96</f>
        <v>0</v>
      </c>
      <c r="FT220" s="352"/>
      <c r="FU220" s="353"/>
      <c r="FV220" s="374" t="str">
        <f ca="1">ValintaohjelmaCentral!$G96</f>
        <v>-</v>
      </c>
      <c r="FY220" s="67" t="str">
        <f ca="1">ValintaohjelmaCentral!$C96</f>
        <v>0</v>
      </c>
      <c r="FZ220" s="352"/>
      <c r="GA220" s="353"/>
      <c r="GB220" s="374" t="str">
        <f ca="1">ValintaohjelmaCentral!$G96</f>
        <v>-</v>
      </c>
      <c r="GE220" s="67" t="str">
        <f ca="1">ValintaohjelmaCentral!$C96</f>
        <v>0</v>
      </c>
      <c r="GF220" s="352"/>
      <c r="GG220" s="353"/>
      <c r="GH220" s="374" t="str">
        <f ca="1">ValintaohjelmaCentral!$G96</f>
        <v>-</v>
      </c>
    </row>
    <row r="221" spans="1:190" ht="15.75" hidden="1" thickBot="1" x14ac:dyDescent="0.3">
      <c r="A221">
        <v>221</v>
      </c>
      <c r="C221" s="240" t="str">
        <f t="shared" ca="1" si="30"/>
        <v>0</v>
      </c>
      <c r="D221" s="240">
        <f t="shared" ca="1" si="30"/>
        <v>0</v>
      </c>
      <c r="E221" s="240">
        <f t="shared" ca="1" si="30"/>
        <v>0</v>
      </c>
      <c r="F221" s="240" t="str">
        <f t="shared" ca="1" si="30"/>
        <v>-</v>
      </c>
      <c r="G221" s="47" t="e">
        <f>INDEX($I$2:$FN$2,ROWS(G$2:G221))</f>
        <v>#REF!</v>
      </c>
      <c r="H221">
        <v>0</v>
      </c>
      <c r="I221">
        <f ca="1">IF(AND($B221&gt;0,SUM(I$3:I220)=0,SUM($H221:H221)=0),$B221,0)</f>
        <v>0</v>
      </c>
      <c r="J221">
        <f ca="1">IF(AND($B221&gt;0,SUM(J$3:J220)=0,SUM($H221:I221)=0),$B221,0)</f>
        <v>0</v>
      </c>
      <c r="K221">
        <f ca="1">IF(AND($B221&gt;0,SUM(K$3:K220)=0,SUM($H221:J221)=0),$B221,0)</f>
        <v>0</v>
      </c>
      <c r="L221">
        <f ca="1">IF(AND($B221&gt;0,SUM(L$3:L220)=0,SUM($H221:K221)=0),$B221,0)</f>
        <v>0</v>
      </c>
      <c r="M221">
        <f ca="1">IF(AND($B221&gt;0,SUM(M$3:M220)=0,SUM($H221:L221)=0),$B221,0)</f>
        <v>0</v>
      </c>
      <c r="N221">
        <f ca="1">IF(AND($B221&gt;0,SUM(N$3:N220)=0,SUM($H221:M221)=0),$B221,0)</f>
        <v>0</v>
      </c>
      <c r="O221">
        <f ca="1">IF(AND($B221&gt;0,SUM(O$3:O220)=0,SUM($H221:N221)=0),$B221,0)</f>
        <v>0</v>
      </c>
      <c r="P221">
        <f ca="1">IF(AND($B221&gt;0,SUM(P$3:P220)=0,SUM($H221:O221)=0),$B221,0)</f>
        <v>0</v>
      </c>
      <c r="Q221">
        <f ca="1">IF(AND($B221&gt;0,SUM(Q$3:Q220)=0,SUM($H221:P221)=0),$B221,0)</f>
        <v>0</v>
      </c>
      <c r="R221">
        <f ca="1">IF(AND($B221&gt;0,SUM(R$3:R220)=0,SUM($H221:Q221)=0),$B221,0)</f>
        <v>0</v>
      </c>
      <c r="S221">
        <f ca="1">IF(AND($B221&gt;0,SUM(S$3:S220)=0,SUM($H221:R221)=0),$B221,0)</f>
        <v>0</v>
      </c>
      <c r="T221">
        <f ca="1">IF(AND($B221&gt;0,SUM(T$3:T220)=0,SUM($H221:S221)=0),$B221,0)</f>
        <v>0</v>
      </c>
      <c r="U221">
        <f ca="1">IF(AND($B221&gt;0,SUM(U$3:U220)=0,SUM($H221:T221)=0),$B221,0)</f>
        <v>0</v>
      </c>
      <c r="V221">
        <f ca="1">IF(AND($B221&gt;0,SUM(V$3:V220)=0,SUM($H221:U221)=0),$B221,0)</f>
        <v>0</v>
      </c>
      <c r="W221">
        <f ca="1">IF(AND($B221&gt;0,SUM(W$3:W220)=0,SUM($H221:V221)=0),$B221,0)</f>
        <v>0</v>
      </c>
      <c r="X221">
        <f ca="1">IF(AND($B221&gt;0,SUM(X$3:X220)=0,SUM($H221:W221)=0),$B221,0)</f>
        <v>0</v>
      </c>
      <c r="Y221">
        <f ca="1">IF(AND($B221&gt;0,SUM(Y$3:Y220)=0,SUM($H221:X221)=0),$B221,0)</f>
        <v>0</v>
      </c>
      <c r="Z221">
        <f ca="1">IF(AND($B221&gt;0,SUM(Z$3:Z220)=0,SUM($H221:Y221)=0),$B221,0)</f>
        <v>0</v>
      </c>
      <c r="AA221">
        <f ca="1">IF(AND($B221&gt;0,SUM(AA$3:AA220)=0,SUM($H221:Z221)=0),$B221,0)</f>
        <v>0</v>
      </c>
      <c r="AB221">
        <f ca="1">IF(AND($B221&gt;0,SUM(AB$3:AB220)=0,SUM($H221:AA221)=0),$B221,0)</f>
        <v>0</v>
      </c>
      <c r="AC221">
        <f ca="1">IF(AND($B221&gt;0,SUM(AC$3:AC220)=0,SUM($H221:AB221)=0),$B221,0)</f>
        <v>0</v>
      </c>
      <c r="AD221">
        <f ca="1">IF(AND($B221&gt;0,SUM(AD$3:AD220)=0,SUM($H221:AC221)=0),$B221,0)</f>
        <v>0</v>
      </c>
      <c r="AE221">
        <f ca="1">IF(AND($B221&gt;0,SUM(AE$3:AE220)=0,SUM($H221:AD221)=0),$B221,0)</f>
        <v>0</v>
      </c>
      <c r="AF221">
        <f ca="1">IF(AND($B221&gt;0,SUM(AF$3:AF220)=0,SUM($H221:AE221)=0),$B221,0)</f>
        <v>0</v>
      </c>
      <c r="AG221">
        <f ca="1">IF(AND($B221&gt;0,SUM(AG$3:AG220)=0,SUM($H221:AF221)=0),$B221,0)</f>
        <v>0</v>
      </c>
      <c r="AH221">
        <f ca="1">IF(AND($B221&gt;0,SUM(AH$3:AH220)=0,SUM($H221:AG221)=0),$B221,0)</f>
        <v>0</v>
      </c>
      <c r="AI221">
        <f ca="1">IF(AND($B221&gt;0,SUM(AI$3:AI220)=0,SUM($H221:AH221)=0),$B221,0)</f>
        <v>0</v>
      </c>
      <c r="AJ221">
        <f ca="1">IF(AND($B221&gt;0,SUM(AJ$3:AJ220)=0,SUM($H221:AI221)=0),$B221,0)</f>
        <v>0</v>
      </c>
      <c r="AK221">
        <f ca="1">IF(AND($B221&gt;0,SUM(AK$3:AK220)=0,SUM($H221:AJ221)=0),$B221,0)</f>
        <v>0</v>
      </c>
      <c r="AL221">
        <f ca="1">IF(AND($B221&gt;0,SUM(AL$3:AL220)=0,SUM($H221:AK221)=0),$B221,0)</f>
        <v>0</v>
      </c>
      <c r="AM221">
        <f ca="1">IF(AND($B221&gt;0,SUM(AM$3:AM220)=0,SUM($H221:AL221)=0),$B221,0)</f>
        <v>0</v>
      </c>
      <c r="AN221">
        <f ca="1">IF(AND($B221&gt;0,SUM(AN$3:AN220)=0,SUM($H221:AM221)=0),$B221,0)</f>
        <v>0</v>
      </c>
      <c r="AO221">
        <f ca="1">IF(AND($B221&gt;0,SUM(AO$3:AO220)=0,SUM($H221:AN221)=0),$B221,0)</f>
        <v>0</v>
      </c>
      <c r="AP221">
        <f ca="1">IF(AND($B221&gt;0,SUM(AP$3:AP220)=0,SUM($H221:AO221)=0),$B221,0)</f>
        <v>0</v>
      </c>
      <c r="AQ221">
        <f ca="1">IF(AND($B221&gt;0,SUM(AQ$3:AQ220)=0,SUM($H221:AP221)=0),$B221,0)</f>
        <v>0</v>
      </c>
      <c r="AR221">
        <f ca="1">IF(AND($B221&gt;0,SUM(AR$3:AR220)=0,SUM($H221:AQ221)=0),$B221,0)</f>
        <v>0</v>
      </c>
      <c r="AS221">
        <f ca="1">IF(AND($B221&gt;0,SUM(AS$3:AS220)=0,SUM($H221:AR221)=0),$B221,0)</f>
        <v>0</v>
      </c>
      <c r="AT221">
        <f ca="1">IF(AND($B221&gt;0,SUM(AT$3:AT220)=0,SUM($H221:AS221)=0),$B221,0)</f>
        <v>0</v>
      </c>
      <c r="AU221">
        <f ca="1">IF(AND($B221&gt;0,SUM(AU$3:AU220)=0,SUM($H221:AT221)=0),$B221,0)</f>
        <v>0</v>
      </c>
      <c r="AV221">
        <f ca="1">IF(AND($B221&gt;0,SUM(AV$3:AV220)=0,SUM($H221:AU221)=0),$B221,0)</f>
        <v>0</v>
      </c>
      <c r="AW221">
        <f ca="1">IF(AND($B221&gt;0,SUM(AW$3:AW220)=0,SUM($H221:AV221)=0),$B221,0)</f>
        <v>0</v>
      </c>
      <c r="AX221">
        <f ca="1">IF(AND($B221&gt;0,SUM(AX$3:AX220)=0,SUM($H221:AW221)=0),$B221,0)</f>
        <v>0</v>
      </c>
      <c r="AY221">
        <f ca="1">IF(AND($B221&gt;0,SUM(AY$3:AY220)=0,SUM($H221:AX221)=0),$B221,0)</f>
        <v>0</v>
      </c>
      <c r="AZ221">
        <f ca="1">IF(AND($B221&gt;0,SUM(AZ$3:AZ220)=0,SUM($H221:AY221)=0),$B221,0)</f>
        <v>0</v>
      </c>
      <c r="BA221">
        <f ca="1">IF(AND($B221&gt;0,SUM(BA$3:BA220)=0,SUM($H221:AZ221)=0),$B221,0)</f>
        <v>0</v>
      </c>
      <c r="BB221">
        <f ca="1">IF(AND($B221&gt;0,SUM(BB$3:BB220)=0,SUM($H221:BA221)=0),$B221,0)</f>
        <v>0</v>
      </c>
      <c r="BC221">
        <f ca="1">IF(AND($B221&gt;0,SUM(BC$3:BC220)=0,SUM($H221:BB221)=0),$B221,0)</f>
        <v>0</v>
      </c>
      <c r="BD221">
        <f ca="1">IF(AND($B221&gt;0,SUM(BD$3:BD220)=0,SUM($H221:BC221)=0),$B221,0)</f>
        <v>0</v>
      </c>
      <c r="BE221">
        <f ca="1">IF(AND($B221&gt;0,SUM(BE$3:BE220)=0,SUM($H221:BD221)=0),$B221,0)</f>
        <v>0</v>
      </c>
      <c r="BF221">
        <f ca="1">IF(AND($B221&gt;0,SUM(BF$3:BF220)=0,SUM($H221:BE221)=0),$B221,0)</f>
        <v>0</v>
      </c>
      <c r="BG221">
        <f ca="1">IF(AND($B221&gt;0,SUM(BG$3:BG220)=0,SUM($H221:BF221)=0),$B221,0)</f>
        <v>0</v>
      </c>
      <c r="BH221">
        <f ca="1">IF(AND($B221&gt;0,SUM(BH$3:BH220)=0,SUM($H221:BG221)=0),$B221,0)</f>
        <v>0</v>
      </c>
      <c r="BI221">
        <f ca="1">IF(AND($B221&gt;0,SUM(BI$3:BI220)=0,SUM($H221:BH221)=0),$B221,0)</f>
        <v>0</v>
      </c>
      <c r="BJ221">
        <f ca="1">IF(AND($B221&gt;0,SUM(BJ$3:BJ220)=0,SUM($H221:BI221)=0),$B221,0)</f>
        <v>0</v>
      </c>
      <c r="BK221">
        <f ca="1">IF(AND($B221&gt;0,SUM(BK$3:BK220)=0,SUM($H221:BJ221)=0),$B221,0)</f>
        <v>0</v>
      </c>
      <c r="BL221">
        <f ca="1">IF(AND($B221&gt;0,SUM(BL$3:BL220)=0,SUM($H221:BK221)=0),$B221,0)</f>
        <v>0</v>
      </c>
      <c r="BM221">
        <f ca="1">IF(AND($B221&gt;0,SUM(BM$3:BM220)=0,SUM($H221:BL221)=0),$B221,0)</f>
        <v>0</v>
      </c>
      <c r="BN221">
        <f ca="1">IF(AND($B221&gt;0,SUM(BN$3:BN220)=0,SUM($H221:BM221)=0),$B221,0)</f>
        <v>0</v>
      </c>
      <c r="BO221">
        <f ca="1">IF(AND($B221&gt;0,SUM(BO$3:BO220)=0,SUM($H221:BN221)=0),$B221,0)</f>
        <v>0</v>
      </c>
      <c r="BP221">
        <f ca="1">IF(AND($B221&gt;0,SUM(BP$3:BP220)=0,SUM($H221:BO221)=0),$B221,0)</f>
        <v>0</v>
      </c>
      <c r="BQ221">
        <f ca="1">IF(AND($B221&gt;0,SUM(BQ$3:BQ220)=0,SUM($H221:BP221)=0),$B221,0)</f>
        <v>0</v>
      </c>
      <c r="BR221">
        <f ca="1">IF(AND($B221&gt;0,SUM(BR$3:BR220)=0,SUM($H221:BQ221)=0),$B221,0)</f>
        <v>0</v>
      </c>
      <c r="BS221">
        <f ca="1">IF(AND($B221&gt;0,SUM(BS$3:BS220)=0,SUM($H221:BR221)=0),$B221,0)</f>
        <v>0</v>
      </c>
      <c r="BT221">
        <f ca="1">IF(AND($B221&gt;0,SUM(BT$3:BT220)=0,SUM($H221:BS221)=0),$B221,0)</f>
        <v>0</v>
      </c>
      <c r="BU221">
        <f ca="1">IF(AND($B221&gt;0,SUM(BU$3:BU220)=0,SUM($H221:BT221)=0),$B221,0)</f>
        <v>0</v>
      </c>
      <c r="BV221">
        <f ca="1">IF(AND($B221&gt;0,SUM(BV$3:BV220)=0,SUM($H221:BU221)=0),$B221,0)</f>
        <v>0</v>
      </c>
      <c r="BW221">
        <f ca="1">IF(AND($B221&gt;0,SUM(BW$3:BW220)=0,SUM($H221:BV221)=0),$B221,0)</f>
        <v>0</v>
      </c>
      <c r="BX221">
        <f ca="1">IF(AND($B221&gt;0,SUM(BX$3:BX220)=0,SUM($H221:BW221)=0),$B221,0)</f>
        <v>0</v>
      </c>
      <c r="BY221">
        <f ca="1">IF(AND($B221&gt;0,SUM(BY$3:BY220)=0,SUM($H221:BX221)=0),$B221,0)</f>
        <v>0</v>
      </c>
      <c r="BZ221">
        <f ca="1">IF(AND($B221&gt;0,SUM(BZ$3:BZ220)=0,SUM($H221:BY221)=0),$B221,0)</f>
        <v>0</v>
      </c>
      <c r="CA221">
        <f ca="1">IF(AND($B221&gt;0,SUM(CA$3:CA220)=0,SUM($H221:BZ221)=0),$B221,0)</f>
        <v>0</v>
      </c>
      <c r="CB221">
        <f ca="1">IF(AND($B221&gt;0,SUM(CB$3:CB220)=0,SUM($H221:CA221)=0),$B221,0)</f>
        <v>0</v>
      </c>
      <c r="CC221">
        <f ca="1">IF(AND($B221&gt;0,SUM(CC$3:CC220)=0,SUM($H221:CB221)=0),$B221,0)</f>
        <v>0</v>
      </c>
      <c r="CD221">
        <f ca="1">IF(AND($B221&gt;0,SUM(CD$3:CD220)=0,SUM($H221:CC221)=0),$B221,0)</f>
        <v>0</v>
      </c>
      <c r="CE221">
        <f ca="1">IF(AND($B221&gt;0,SUM(CE$3:CE220)=0,SUM($H221:CD221)=0),$B221,0)</f>
        <v>0</v>
      </c>
      <c r="CF221">
        <f ca="1">IF(AND($B221&gt;0,SUM(CF$3:CF220)=0,SUM($H221:CE221)=0),$B221,0)</f>
        <v>0</v>
      </c>
      <c r="CG221">
        <f ca="1">IF(AND($B221&gt;0,SUM(CG$3:CG220)=0,SUM($H221:CF221)=0),$B221,0)</f>
        <v>0</v>
      </c>
      <c r="CH221">
        <f ca="1">IF(AND($B221&gt;0,SUM(CH$3:CH220)=0,SUM($H221:CG221)=0),$B221,0)</f>
        <v>0</v>
      </c>
      <c r="CI221">
        <f ca="1">IF(AND($B221&gt;0,SUM(CI$3:CI220)=0,SUM($H221:CH221)=0),$B221,0)</f>
        <v>0</v>
      </c>
      <c r="CJ221">
        <f ca="1">IF(AND($B221&gt;0,SUM(CJ$3:CJ220)=0,SUM($H221:CI221)=0),$B221,0)</f>
        <v>0</v>
      </c>
      <c r="CK221">
        <f ca="1">IF(AND($B221&gt;0,SUM(CK$3:CK220)=0,SUM($H221:CJ221)=0),$B221,0)</f>
        <v>0</v>
      </c>
      <c r="CL221">
        <f ca="1">IF(AND($B221&gt;0,SUM(CL$3:CL220)=0,SUM($H221:CK221)=0),$B221,0)</f>
        <v>0</v>
      </c>
      <c r="CM221">
        <f ca="1">IF(AND($B221&gt;0,SUM(CM$3:CM220)=0,SUM($H221:CL221)=0),$B221,0)</f>
        <v>0</v>
      </c>
      <c r="CN221">
        <f ca="1">IF(AND($B221&gt;0,SUM(CN$3:CN220)=0,SUM($H221:CM221)=0),$B221,0)</f>
        <v>0</v>
      </c>
      <c r="CO221">
        <f ca="1">IF(AND($B221&gt;0,SUM(CO$3:CO220)=0,SUM($H221:CN221)=0),$B221,0)</f>
        <v>0</v>
      </c>
      <c r="CP221">
        <f ca="1">IF(AND($B221&gt;0,SUM(CP$3:CP220)=0,SUM($H221:CO221)=0),$B221,0)</f>
        <v>0</v>
      </c>
      <c r="CQ221">
        <f ca="1">IF(AND($B221&gt;0,SUM(CQ$3:CQ220)=0,SUM($H221:CP221)=0),$B221,0)</f>
        <v>0</v>
      </c>
      <c r="CR221">
        <f ca="1">IF(AND($B221&gt;0,SUM(CR$3:CR220)=0,SUM($H221:CQ221)=0),$B221,0)</f>
        <v>0</v>
      </c>
      <c r="CS221">
        <f ca="1">IF(AND($B221&gt;0,SUM(CS$3:CS220)=0,SUM($H221:CR221)=0),$B221,0)</f>
        <v>0</v>
      </c>
      <c r="CT221">
        <f ca="1">IF(AND($B221&gt;0,SUM(CT$3:CT220)=0,SUM($H221:CS221)=0),$B221,0)</f>
        <v>0</v>
      </c>
      <c r="CU221">
        <f ca="1">IF(AND($B221&gt;0,SUM(CU$3:CU220)=0,SUM($H221:CT221)=0),$B221,0)</f>
        <v>0</v>
      </c>
      <c r="CV221">
        <f ca="1">IF(AND($B221&gt;0,SUM(CV$3:CV220)=0,SUM($H221:CU221)=0),$B221,0)</f>
        <v>0</v>
      </c>
      <c r="CW221">
        <f ca="1">IF(AND($B221&gt;0,SUM(CW$3:CW220)=0,SUM($H221:CV221)=0),$B221,0)</f>
        <v>0</v>
      </c>
      <c r="CX221">
        <f ca="1">IF(AND($B221&gt;0,SUM(CX$3:CX220)=0,SUM($H221:CW221)=0),$B221,0)</f>
        <v>0</v>
      </c>
      <c r="CY221">
        <f ca="1">IF(AND($B221&gt;0,SUM(CY$3:CY220)=0,SUM($H221:CX221)=0),$B221,0)</f>
        <v>0</v>
      </c>
      <c r="CZ221">
        <f ca="1">IF(AND($B221&gt;0,SUM(CZ$3:CZ220)=0,SUM($H221:CY221)=0),$B221,0)</f>
        <v>0</v>
      </c>
      <c r="DA221">
        <f ca="1">IF(AND($B221&gt;0,SUM(DA$3:DA220)=0,SUM($H221:CZ221)=0),$B221,0)</f>
        <v>0</v>
      </c>
      <c r="DB221">
        <f ca="1">IF(AND($B221&gt;0,SUM(DB$3:DB220)=0,SUM($H221:DA221)=0),$B221,0)</f>
        <v>0</v>
      </c>
      <c r="DC221">
        <f ca="1">IF(AND($B221&gt;0,SUM(DC$3:DC220)=0,SUM($H221:DB221)=0),$B221,0)</f>
        <v>0</v>
      </c>
      <c r="DD221">
        <f ca="1">IF(AND($B221&gt;0,SUM(DD$3:DD220)=0,SUM($H221:DC221)=0),$B221,0)</f>
        <v>0</v>
      </c>
      <c r="DE221">
        <f ca="1">IF(AND($B221&gt;0,SUM(DE$3:DE220)=0,SUM($H221:DD221)=0),$B221,0)</f>
        <v>0</v>
      </c>
      <c r="DF221">
        <f ca="1">IF(AND($B221&gt;0,SUM(DF$3:DF220)=0,SUM($H221:DE221)=0),$B221,0)</f>
        <v>0</v>
      </c>
      <c r="DG221">
        <f ca="1">IF(AND($B221&gt;0,SUM(DG$3:DG220)=0,SUM($H221:DF221)=0),$B221,0)</f>
        <v>0</v>
      </c>
      <c r="DH221">
        <f ca="1">IF(AND($B221&gt;0,SUM(DH$3:DH220)=0,SUM($H221:DG221)=0),$B221,0)</f>
        <v>0</v>
      </c>
      <c r="DI221">
        <f ca="1">IF(AND($B221&gt;0,SUM(DI$3:DI220)=0,SUM($H221:DH221)=0),$B221,0)</f>
        <v>0</v>
      </c>
      <c r="DJ221">
        <f ca="1">IF(AND($B221&gt;0,SUM(DJ$3:DJ220)=0,SUM($H221:DI221)=0),$B221,0)</f>
        <v>0</v>
      </c>
      <c r="DK221">
        <f ca="1">IF(AND($B221&gt;0,SUM(DK$3:DK220)=0,SUM($H221:DJ221)=0),$B221,0)</f>
        <v>0</v>
      </c>
      <c r="DL221">
        <f ca="1">IF(AND($B221&gt;0,SUM(DL$3:DL220)=0,SUM($H221:DK221)=0),$B221,0)</f>
        <v>0</v>
      </c>
      <c r="DM221">
        <f ca="1">IF(AND($B221&gt;0,SUM(DM$3:DM220)=0,SUM($H221:DL221)=0),$B221,0)</f>
        <v>0</v>
      </c>
      <c r="DN221">
        <f ca="1">IF(AND($B221&gt;0,SUM(DN$3:DN220)=0,SUM($H221:DM221)=0),$B221,0)</f>
        <v>0</v>
      </c>
      <c r="DO221">
        <f ca="1">IF(AND($B221&gt;0,SUM(DO$3:DO220)=0,SUM($H221:DN221)=0),$B221,0)</f>
        <v>0</v>
      </c>
      <c r="DP221">
        <f ca="1">IF(AND($B221&gt;0,SUM(DP$3:DP220)=0,SUM($H221:DO221)=0),$B221,0)</f>
        <v>0</v>
      </c>
      <c r="DQ221">
        <f ca="1">IF(AND($B221&gt;0,SUM(DQ$3:DQ220)=0,SUM($H221:DP221)=0),$B221,0)</f>
        <v>0</v>
      </c>
      <c r="DR221">
        <f ca="1">IF(AND($B221&gt;0,SUM(DR$3:DR220)=0,SUM($H221:DQ221)=0),$B221,0)</f>
        <v>0</v>
      </c>
      <c r="DS221">
        <f ca="1">IF(AND($B221&gt;0,SUM(DS$3:DS220)=0,SUM($H221:DR221)=0),$B221,0)</f>
        <v>0</v>
      </c>
      <c r="DT221">
        <f ca="1">IF(AND($B221&gt;0,SUM(DT$3:DT220)=0,SUM($H221:DS221)=0),$B221,0)</f>
        <v>0</v>
      </c>
      <c r="DU221">
        <f ca="1">IF(AND($B221&gt;0,SUM(DU$3:DU220)=0,SUM($H221:DT221)=0),$B221,0)</f>
        <v>0</v>
      </c>
      <c r="DV221">
        <f ca="1">IF(AND($B221&gt;0,SUM(DV$3:DV220)=0,SUM($H221:DU221)=0),$B221,0)</f>
        <v>0</v>
      </c>
      <c r="DW221">
        <f ca="1">IF(AND($B221&gt;0,SUM(DW$3:DW220)=0,SUM($H221:DV221)=0),$B221,0)</f>
        <v>0</v>
      </c>
      <c r="DX221">
        <f ca="1">IF(AND($B221&gt;0,SUM(DX$3:DX220)=0,SUM($H221:DW221)=0),$B221,0)</f>
        <v>0</v>
      </c>
      <c r="DY221">
        <f ca="1">IF(AND($B221&gt;0,SUM(DY$3:DY220)=0,SUM($H221:DX221)=0),$B221,0)</f>
        <v>0</v>
      </c>
      <c r="DZ221">
        <f ca="1">IF(AND($B221&gt;0,SUM(DZ$3:DZ220)=0,SUM($H221:DY221)=0),$B221,0)</f>
        <v>0</v>
      </c>
      <c r="EA221">
        <f ca="1">IF(AND($B221&gt;0,SUM(EA$3:EA220)=0,SUM($H221:DZ221)=0),$B221,0)</f>
        <v>0</v>
      </c>
      <c r="EB221">
        <f ca="1">IF(AND($B221&gt;0,SUM(EB$3:EB220)=0,SUM($H221:EA221)=0),$B221,0)</f>
        <v>0</v>
      </c>
      <c r="EC221">
        <f ca="1">IF(AND($B221&gt;0,SUM(EC$3:EC220)=0,SUM($H221:EB221)=0),$B221,0)</f>
        <v>0</v>
      </c>
      <c r="ED221">
        <f ca="1">IF(AND($B221&gt;0,SUM(ED$3:ED220)=0,SUM($H221:EC221)=0),$B221,0)</f>
        <v>0</v>
      </c>
      <c r="EE221">
        <f ca="1">IF(AND($B221&gt;0,SUM(EE$3:EE220)=0,SUM($H221:ED221)=0),$B221,0)</f>
        <v>0</v>
      </c>
      <c r="EF221">
        <f ca="1">IF(AND($B221&gt;0,SUM(EF$3:EF220)=0,SUM($H221:EE221)=0),$B221,0)</f>
        <v>0</v>
      </c>
      <c r="EG221">
        <f ca="1">IF(AND($B221&gt;0,SUM(EG$3:EG220)=0,SUM($H221:EF221)=0),$B221,0)</f>
        <v>0</v>
      </c>
      <c r="EH221">
        <f ca="1">IF(AND($B221&gt;0,SUM(EH$3:EH220)=0,SUM($H221:EG221)=0),$B221,0)</f>
        <v>0</v>
      </c>
      <c r="EI221">
        <f ca="1">IF(AND($B221&gt;0,SUM(EI$3:EI220)=0,SUM($H221:EH221)=0),$B221,0)</f>
        <v>0</v>
      </c>
      <c r="EJ221">
        <f ca="1">IF(AND($B221&gt;0,SUM(EJ$3:EJ220)=0,SUM($H221:EI221)=0),$B221,0)</f>
        <v>0</v>
      </c>
      <c r="EK221">
        <f ca="1">IF(AND($B221&gt;0,SUM(EK$3:EK220)=0,SUM($H221:EJ221)=0),$B221,0)</f>
        <v>0</v>
      </c>
      <c r="EL221">
        <f ca="1">IF(AND($B221&gt;0,SUM(EL$3:EL220)=0,SUM($H221:EK221)=0),$B221,0)</f>
        <v>0</v>
      </c>
      <c r="EM221">
        <f ca="1">IF(AND($B221&gt;0,SUM(EM$3:EM220)=0,SUM($H221:EL221)=0),$B221,0)</f>
        <v>0</v>
      </c>
      <c r="EN221">
        <f ca="1">IF(AND($B221&gt;0,SUM(EN$3:EN220)=0,SUM($H221:EM221)=0),$B221,0)</f>
        <v>0</v>
      </c>
      <c r="EO221">
        <f ca="1">IF(AND($B221&gt;0,SUM(EO$3:EO220)=0,SUM($H221:EN221)=0),$B221,0)</f>
        <v>0</v>
      </c>
      <c r="EP221">
        <f ca="1">IF(AND($B221&gt;0,SUM(EP$3:EP220)=0,SUM($H221:EO221)=0),$B221,0)</f>
        <v>0</v>
      </c>
      <c r="EQ221">
        <f ca="1">IF(AND($B221&gt;0,SUM(EQ$3:EQ220)=0,SUM($H221:EP221)=0),$B221,0)</f>
        <v>0</v>
      </c>
      <c r="ER221">
        <f ca="1">IF(AND($B221&gt;0,SUM(ER$3:ER220)=0,SUM($H221:EQ221)=0),$B221,0)</f>
        <v>0</v>
      </c>
      <c r="ES221">
        <f ca="1">IF(AND($B221&gt;0,SUM(ES$3:ES220)=0,SUM($H221:ER221)=0),$B221,0)</f>
        <v>0</v>
      </c>
      <c r="ET221">
        <f ca="1">IF(AND($B221&gt;0,SUM(ET$3:ET220)=0,SUM($H221:ES221)=0),$B221,0)</f>
        <v>0</v>
      </c>
      <c r="EU221">
        <f ca="1">IF(AND($B221&gt;0,SUM(EU$3:EU220)=0,SUM($H221:ET221)=0),$B221,0)</f>
        <v>0</v>
      </c>
      <c r="EV221">
        <f ca="1">IF(AND($B221&gt;0,SUM(EV$3:EV220)=0,SUM($H221:EU221)=0),$B221,0)</f>
        <v>0</v>
      </c>
      <c r="EW221">
        <f ca="1">IF(AND($B221&gt;0,SUM(EW$3:EW220)=0,SUM($H221:EV221)=0),$B221,0)</f>
        <v>0</v>
      </c>
      <c r="EX221">
        <f ca="1">IF(AND($B221&gt;0,SUM(EX$3:EX220)=0,SUM($H221:EW221)=0),$B221,0)</f>
        <v>0</v>
      </c>
      <c r="EY221">
        <f ca="1">IF(AND($B221&gt;0,SUM(EY$3:EY220)=0,SUM($H221:EX221)=0),$B221,0)</f>
        <v>0</v>
      </c>
      <c r="EZ221">
        <f ca="1">IF(AND($B221&gt;0,SUM(EZ$3:EZ220)=0,SUM($H221:EY221)=0),$B221,0)</f>
        <v>0</v>
      </c>
      <c r="FA221">
        <f ca="1">IF(AND($B221&gt;0,SUM(FA$3:FA220)=0,SUM($H221:EZ221)=0),$B221,0)</f>
        <v>0</v>
      </c>
      <c r="FB221">
        <f ca="1">IF(AND($B221&gt;0,SUM(FB$3:FB220)=0,SUM($H221:FA221)=0),$B221,0)</f>
        <v>0</v>
      </c>
      <c r="FC221">
        <f ca="1">IF(AND($B221&gt;0,SUM(FC$3:FC220)=0,SUM($H221:FB221)=0),$B221,0)</f>
        <v>0</v>
      </c>
      <c r="FD221">
        <f ca="1">IF(AND($B221&gt;0,SUM(FD$3:FD220)=0,SUM($H221:FC221)=0),$B221,0)</f>
        <v>0</v>
      </c>
      <c r="FE221">
        <f ca="1">IF(AND($B221&gt;0,SUM(FE$3:FE220)=0,SUM($H221:FD221)=0),$B221,0)</f>
        <v>0</v>
      </c>
      <c r="FF221">
        <f ca="1">IF(AND($B221&gt;0,SUM(FF$3:FF220)=0,SUM($H221:FE221)=0),$B221,0)</f>
        <v>0</v>
      </c>
      <c r="FG221">
        <f ca="1">IF(AND($B221&gt;0,SUM(FG$3:FG220)=0,SUM($H221:FF221)=0),$B221,0)</f>
        <v>0</v>
      </c>
      <c r="FH221">
        <f ca="1">IF(AND($B221&gt;0,SUM(FH$3:FH220)=0,SUM($H221:FG221)=0),$B221,0)</f>
        <v>0</v>
      </c>
      <c r="FI221">
        <f ca="1">IF(AND($B221&gt;0,SUM(FI$3:FI220)=0,SUM($H221:FH221)=0),$B221,0)</f>
        <v>0</v>
      </c>
      <c r="FJ221">
        <f ca="1">IF(AND($B221&gt;0,SUM(FJ$3:FJ220)=0,SUM($H221:FI221)=0),$B221,0)</f>
        <v>0</v>
      </c>
      <c r="FK221">
        <f ca="1">IF(AND($B221&gt;0,SUM(FK$3:FK220)=0,SUM($H221:FJ221)=0),$B221,0)</f>
        <v>0</v>
      </c>
      <c r="FL221">
        <f ca="1">IF(AND($B221&gt;0,SUM(FL$3:FL220)=0,SUM($H221:FK221)=0),$B221,0)</f>
        <v>0</v>
      </c>
      <c r="FM221">
        <f ca="1">IF(AND($B221&gt;0,SUM(FM$3:FM220)=0,SUM($H221:FL221)=0),$B221,0)</f>
        <v>0</v>
      </c>
      <c r="FN221">
        <f ca="1">IF(AND($B221&gt;0,SUM(FN$3:FN220)=0,SUM($H221:FM221)=0),$B221,0)</f>
        <v>0</v>
      </c>
      <c r="FS221" s="67" t="str">
        <f ca="1">ValintaohjelmaCentral!$C97</f>
        <v>0</v>
      </c>
      <c r="FT221" s="352"/>
      <c r="FU221" s="353"/>
      <c r="FV221" s="374" t="str">
        <f ca="1">ValintaohjelmaCentral!$G97</f>
        <v>-</v>
      </c>
      <c r="FY221" s="67" t="str">
        <f ca="1">ValintaohjelmaCentral!$C97</f>
        <v>0</v>
      </c>
      <c r="FZ221" s="352"/>
      <c r="GA221" s="353"/>
      <c r="GB221" s="374" t="str">
        <f ca="1">ValintaohjelmaCentral!$G97</f>
        <v>-</v>
      </c>
      <c r="GE221" s="67" t="str">
        <f ca="1">ValintaohjelmaCentral!$C97</f>
        <v>0</v>
      </c>
      <c r="GF221" s="352"/>
      <c r="GG221" s="353"/>
      <c r="GH221" s="374" t="str">
        <f ca="1">ValintaohjelmaCentral!$G97</f>
        <v>-</v>
      </c>
    </row>
    <row r="222" spans="1:190" ht="15.75" hidden="1" thickBot="1" x14ac:dyDescent="0.3">
      <c r="A222">
        <v>222</v>
      </c>
      <c r="C222" s="240" t="str">
        <f t="shared" ca="1" si="30"/>
        <v>0</v>
      </c>
      <c r="D222" s="240">
        <f t="shared" ca="1" si="30"/>
        <v>0</v>
      </c>
      <c r="E222" s="240">
        <f t="shared" ca="1" si="30"/>
        <v>0</v>
      </c>
      <c r="F222" s="240" t="str">
        <f t="shared" ca="1" si="30"/>
        <v>-</v>
      </c>
      <c r="G222" s="47" t="e">
        <f>INDEX($I$2:$FN$2,ROWS(G$2:G222))</f>
        <v>#REF!</v>
      </c>
      <c r="H222">
        <v>0</v>
      </c>
      <c r="I222">
        <f ca="1">IF(AND($B222&gt;0,SUM(I$3:I221)=0,SUM($H222:H222)=0),$B222,0)</f>
        <v>0</v>
      </c>
      <c r="J222">
        <f ca="1">IF(AND($B222&gt;0,SUM(J$3:J221)=0,SUM($H222:I222)=0),$B222,0)</f>
        <v>0</v>
      </c>
      <c r="K222">
        <f ca="1">IF(AND($B222&gt;0,SUM(K$3:K221)=0,SUM($H222:J222)=0),$B222,0)</f>
        <v>0</v>
      </c>
      <c r="L222">
        <f ca="1">IF(AND($B222&gt;0,SUM(L$3:L221)=0,SUM($H222:K222)=0),$B222,0)</f>
        <v>0</v>
      </c>
      <c r="M222">
        <f ca="1">IF(AND($B222&gt;0,SUM(M$3:M221)=0,SUM($H222:L222)=0),$B222,0)</f>
        <v>0</v>
      </c>
      <c r="N222">
        <f ca="1">IF(AND($B222&gt;0,SUM(N$3:N221)=0,SUM($H222:M222)=0),$B222,0)</f>
        <v>0</v>
      </c>
      <c r="O222">
        <f ca="1">IF(AND($B222&gt;0,SUM(O$3:O221)=0,SUM($H222:N222)=0),$B222,0)</f>
        <v>0</v>
      </c>
      <c r="P222">
        <f ca="1">IF(AND($B222&gt;0,SUM(P$3:P221)=0,SUM($H222:O222)=0),$B222,0)</f>
        <v>0</v>
      </c>
      <c r="Q222">
        <f ca="1">IF(AND($B222&gt;0,SUM(Q$3:Q221)=0,SUM($H222:P222)=0),$B222,0)</f>
        <v>0</v>
      </c>
      <c r="R222">
        <f ca="1">IF(AND($B222&gt;0,SUM(R$3:R221)=0,SUM($H222:Q222)=0),$B222,0)</f>
        <v>0</v>
      </c>
      <c r="S222">
        <f ca="1">IF(AND($B222&gt;0,SUM(S$3:S221)=0,SUM($H222:R222)=0),$B222,0)</f>
        <v>0</v>
      </c>
      <c r="T222">
        <f ca="1">IF(AND($B222&gt;0,SUM(T$3:T221)=0,SUM($H222:S222)=0),$B222,0)</f>
        <v>0</v>
      </c>
      <c r="U222">
        <f ca="1">IF(AND($B222&gt;0,SUM(U$3:U221)=0,SUM($H222:T222)=0),$B222,0)</f>
        <v>0</v>
      </c>
      <c r="V222">
        <f ca="1">IF(AND($B222&gt;0,SUM(V$3:V221)=0,SUM($H222:U222)=0),$B222,0)</f>
        <v>0</v>
      </c>
      <c r="W222">
        <f ca="1">IF(AND($B222&gt;0,SUM(W$3:W221)=0,SUM($H222:V222)=0),$B222,0)</f>
        <v>0</v>
      </c>
      <c r="X222">
        <f ca="1">IF(AND($B222&gt;0,SUM(X$3:X221)=0,SUM($H222:W222)=0),$B222,0)</f>
        <v>0</v>
      </c>
      <c r="Y222">
        <f ca="1">IF(AND($B222&gt;0,SUM(Y$3:Y221)=0,SUM($H222:X222)=0),$B222,0)</f>
        <v>0</v>
      </c>
      <c r="Z222">
        <f ca="1">IF(AND($B222&gt;0,SUM(Z$3:Z221)=0,SUM($H222:Y222)=0),$B222,0)</f>
        <v>0</v>
      </c>
      <c r="AA222">
        <f ca="1">IF(AND($B222&gt;0,SUM(AA$3:AA221)=0,SUM($H222:Z222)=0),$B222,0)</f>
        <v>0</v>
      </c>
      <c r="AB222">
        <f ca="1">IF(AND($B222&gt;0,SUM(AB$3:AB221)=0,SUM($H222:AA222)=0),$B222,0)</f>
        <v>0</v>
      </c>
      <c r="AC222">
        <f ca="1">IF(AND($B222&gt;0,SUM(AC$3:AC221)=0,SUM($H222:AB222)=0),$B222,0)</f>
        <v>0</v>
      </c>
      <c r="AD222">
        <f ca="1">IF(AND($B222&gt;0,SUM(AD$3:AD221)=0,SUM($H222:AC222)=0),$B222,0)</f>
        <v>0</v>
      </c>
      <c r="AE222">
        <f ca="1">IF(AND($B222&gt;0,SUM(AE$3:AE221)=0,SUM($H222:AD222)=0),$B222,0)</f>
        <v>0</v>
      </c>
      <c r="AF222">
        <f ca="1">IF(AND($B222&gt;0,SUM(AF$3:AF221)=0,SUM($H222:AE222)=0),$B222,0)</f>
        <v>0</v>
      </c>
      <c r="AG222">
        <f ca="1">IF(AND($B222&gt;0,SUM(AG$3:AG221)=0,SUM($H222:AF222)=0),$B222,0)</f>
        <v>0</v>
      </c>
      <c r="AH222">
        <f ca="1">IF(AND($B222&gt;0,SUM(AH$3:AH221)=0,SUM($H222:AG222)=0),$B222,0)</f>
        <v>0</v>
      </c>
      <c r="AI222">
        <f ca="1">IF(AND($B222&gt;0,SUM(AI$3:AI221)=0,SUM($H222:AH222)=0),$B222,0)</f>
        <v>0</v>
      </c>
      <c r="AJ222">
        <f ca="1">IF(AND($B222&gt;0,SUM(AJ$3:AJ221)=0,SUM($H222:AI222)=0),$B222,0)</f>
        <v>0</v>
      </c>
      <c r="AK222">
        <f ca="1">IF(AND($B222&gt;0,SUM(AK$3:AK221)=0,SUM($H222:AJ222)=0),$B222,0)</f>
        <v>0</v>
      </c>
      <c r="AL222">
        <f ca="1">IF(AND($B222&gt;0,SUM(AL$3:AL221)=0,SUM($H222:AK222)=0),$B222,0)</f>
        <v>0</v>
      </c>
      <c r="AM222">
        <f ca="1">IF(AND($B222&gt;0,SUM(AM$3:AM221)=0,SUM($H222:AL222)=0),$B222,0)</f>
        <v>0</v>
      </c>
      <c r="AN222">
        <f ca="1">IF(AND($B222&gt;0,SUM(AN$3:AN221)=0,SUM($H222:AM222)=0),$B222,0)</f>
        <v>0</v>
      </c>
      <c r="AO222">
        <f ca="1">IF(AND($B222&gt;0,SUM(AO$3:AO221)=0,SUM($H222:AN222)=0),$B222,0)</f>
        <v>0</v>
      </c>
      <c r="AP222">
        <f ca="1">IF(AND($B222&gt;0,SUM(AP$3:AP221)=0,SUM($H222:AO222)=0),$B222,0)</f>
        <v>0</v>
      </c>
      <c r="AQ222">
        <f ca="1">IF(AND($B222&gt;0,SUM(AQ$3:AQ221)=0,SUM($H222:AP222)=0),$B222,0)</f>
        <v>0</v>
      </c>
      <c r="AR222">
        <f ca="1">IF(AND($B222&gt;0,SUM(AR$3:AR221)=0,SUM($H222:AQ222)=0),$B222,0)</f>
        <v>0</v>
      </c>
      <c r="AS222">
        <f ca="1">IF(AND($B222&gt;0,SUM(AS$3:AS221)=0,SUM($H222:AR222)=0),$B222,0)</f>
        <v>0</v>
      </c>
      <c r="AT222">
        <f ca="1">IF(AND($B222&gt;0,SUM(AT$3:AT221)=0,SUM($H222:AS222)=0),$B222,0)</f>
        <v>0</v>
      </c>
      <c r="AU222">
        <f ca="1">IF(AND($B222&gt;0,SUM(AU$3:AU221)=0,SUM($H222:AT222)=0),$B222,0)</f>
        <v>0</v>
      </c>
      <c r="AV222">
        <f ca="1">IF(AND($B222&gt;0,SUM(AV$3:AV221)=0,SUM($H222:AU222)=0),$B222,0)</f>
        <v>0</v>
      </c>
      <c r="AW222">
        <f ca="1">IF(AND($B222&gt;0,SUM(AW$3:AW221)=0,SUM($H222:AV222)=0),$B222,0)</f>
        <v>0</v>
      </c>
      <c r="AX222">
        <f ca="1">IF(AND($B222&gt;0,SUM(AX$3:AX221)=0,SUM($H222:AW222)=0),$B222,0)</f>
        <v>0</v>
      </c>
      <c r="AY222">
        <f ca="1">IF(AND($B222&gt;0,SUM(AY$3:AY221)=0,SUM($H222:AX222)=0),$B222,0)</f>
        <v>0</v>
      </c>
      <c r="AZ222">
        <f ca="1">IF(AND($B222&gt;0,SUM(AZ$3:AZ221)=0,SUM($H222:AY222)=0),$B222,0)</f>
        <v>0</v>
      </c>
      <c r="BA222">
        <f ca="1">IF(AND($B222&gt;0,SUM(BA$3:BA221)=0,SUM($H222:AZ222)=0),$B222,0)</f>
        <v>0</v>
      </c>
      <c r="BB222">
        <f ca="1">IF(AND($B222&gt;0,SUM(BB$3:BB221)=0,SUM($H222:BA222)=0),$B222,0)</f>
        <v>0</v>
      </c>
      <c r="BC222">
        <f ca="1">IF(AND($B222&gt;0,SUM(BC$3:BC221)=0,SUM($H222:BB222)=0),$B222,0)</f>
        <v>0</v>
      </c>
      <c r="BD222">
        <f ca="1">IF(AND($B222&gt;0,SUM(BD$3:BD221)=0,SUM($H222:BC222)=0),$B222,0)</f>
        <v>0</v>
      </c>
      <c r="BE222">
        <f ca="1">IF(AND($B222&gt;0,SUM(BE$3:BE221)=0,SUM($H222:BD222)=0),$B222,0)</f>
        <v>0</v>
      </c>
      <c r="BF222">
        <f ca="1">IF(AND($B222&gt;0,SUM(BF$3:BF221)=0,SUM($H222:BE222)=0),$B222,0)</f>
        <v>0</v>
      </c>
      <c r="BG222">
        <f ca="1">IF(AND($B222&gt;0,SUM(BG$3:BG221)=0,SUM($H222:BF222)=0),$B222,0)</f>
        <v>0</v>
      </c>
      <c r="BH222">
        <f ca="1">IF(AND($B222&gt;0,SUM(BH$3:BH221)=0,SUM($H222:BG222)=0),$B222,0)</f>
        <v>0</v>
      </c>
      <c r="BI222">
        <f ca="1">IF(AND($B222&gt;0,SUM(BI$3:BI221)=0,SUM($H222:BH222)=0),$B222,0)</f>
        <v>0</v>
      </c>
      <c r="BJ222">
        <f ca="1">IF(AND($B222&gt;0,SUM(BJ$3:BJ221)=0,SUM($H222:BI222)=0),$B222,0)</f>
        <v>0</v>
      </c>
      <c r="BK222">
        <f ca="1">IF(AND($B222&gt;0,SUM(BK$3:BK221)=0,SUM($H222:BJ222)=0),$B222,0)</f>
        <v>0</v>
      </c>
      <c r="BL222">
        <f ca="1">IF(AND($B222&gt;0,SUM(BL$3:BL221)=0,SUM($H222:BK222)=0),$B222,0)</f>
        <v>0</v>
      </c>
      <c r="BM222">
        <f ca="1">IF(AND($B222&gt;0,SUM(BM$3:BM221)=0,SUM($H222:BL222)=0),$B222,0)</f>
        <v>0</v>
      </c>
      <c r="BN222">
        <f ca="1">IF(AND($B222&gt;0,SUM(BN$3:BN221)=0,SUM($H222:BM222)=0),$B222,0)</f>
        <v>0</v>
      </c>
      <c r="BO222">
        <f ca="1">IF(AND($B222&gt;0,SUM(BO$3:BO221)=0,SUM($H222:BN222)=0),$B222,0)</f>
        <v>0</v>
      </c>
      <c r="BP222">
        <f ca="1">IF(AND($B222&gt;0,SUM(BP$3:BP221)=0,SUM($H222:BO222)=0),$B222,0)</f>
        <v>0</v>
      </c>
      <c r="BQ222">
        <f ca="1">IF(AND($B222&gt;0,SUM(BQ$3:BQ221)=0,SUM($H222:BP222)=0),$B222,0)</f>
        <v>0</v>
      </c>
      <c r="BR222">
        <f ca="1">IF(AND($B222&gt;0,SUM(BR$3:BR221)=0,SUM($H222:BQ222)=0),$B222,0)</f>
        <v>0</v>
      </c>
      <c r="BS222">
        <f ca="1">IF(AND($B222&gt;0,SUM(BS$3:BS221)=0,SUM($H222:BR222)=0),$B222,0)</f>
        <v>0</v>
      </c>
      <c r="BT222">
        <f ca="1">IF(AND($B222&gt;0,SUM(BT$3:BT221)=0,SUM($H222:BS222)=0),$B222,0)</f>
        <v>0</v>
      </c>
      <c r="BU222">
        <f ca="1">IF(AND($B222&gt;0,SUM(BU$3:BU221)=0,SUM($H222:BT222)=0),$B222,0)</f>
        <v>0</v>
      </c>
      <c r="BV222">
        <f ca="1">IF(AND($B222&gt;0,SUM(BV$3:BV221)=0,SUM($H222:BU222)=0),$B222,0)</f>
        <v>0</v>
      </c>
      <c r="BW222">
        <f ca="1">IF(AND($B222&gt;0,SUM(BW$3:BW221)=0,SUM($H222:BV222)=0),$B222,0)</f>
        <v>0</v>
      </c>
      <c r="BX222">
        <f ca="1">IF(AND($B222&gt;0,SUM(BX$3:BX221)=0,SUM($H222:BW222)=0),$B222,0)</f>
        <v>0</v>
      </c>
      <c r="BY222">
        <f ca="1">IF(AND($B222&gt;0,SUM(BY$3:BY221)=0,SUM($H222:BX222)=0),$B222,0)</f>
        <v>0</v>
      </c>
      <c r="BZ222">
        <f ca="1">IF(AND($B222&gt;0,SUM(BZ$3:BZ221)=0,SUM($H222:BY222)=0),$B222,0)</f>
        <v>0</v>
      </c>
      <c r="CA222">
        <f ca="1">IF(AND($B222&gt;0,SUM(CA$3:CA221)=0,SUM($H222:BZ222)=0),$B222,0)</f>
        <v>0</v>
      </c>
      <c r="CB222">
        <f ca="1">IF(AND($B222&gt;0,SUM(CB$3:CB221)=0,SUM($H222:CA222)=0),$B222,0)</f>
        <v>0</v>
      </c>
      <c r="CC222">
        <f ca="1">IF(AND($B222&gt;0,SUM(CC$3:CC221)=0,SUM($H222:CB222)=0),$B222,0)</f>
        <v>0</v>
      </c>
      <c r="CD222">
        <f ca="1">IF(AND($B222&gt;0,SUM(CD$3:CD221)=0,SUM($H222:CC222)=0),$B222,0)</f>
        <v>0</v>
      </c>
      <c r="CE222">
        <f ca="1">IF(AND($B222&gt;0,SUM(CE$3:CE221)=0,SUM($H222:CD222)=0),$B222,0)</f>
        <v>0</v>
      </c>
      <c r="CF222">
        <f ca="1">IF(AND($B222&gt;0,SUM(CF$3:CF221)=0,SUM($H222:CE222)=0),$B222,0)</f>
        <v>0</v>
      </c>
      <c r="CG222">
        <f ca="1">IF(AND($B222&gt;0,SUM(CG$3:CG221)=0,SUM($H222:CF222)=0),$B222,0)</f>
        <v>0</v>
      </c>
      <c r="CH222">
        <f ca="1">IF(AND($B222&gt;0,SUM(CH$3:CH221)=0,SUM($H222:CG222)=0),$B222,0)</f>
        <v>0</v>
      </c>
      <c r="CI222">
        <f ca="1">IF(AND($B222&gt;0,SUM(CI$3:CI221)=0,SUM($H222:CH222)=0),$B222,0)</f>
        <v>0</v>
      </c>
      <c r="CJ222">
        <f ca="1">IF(AND($B222&gt;0,SUM(CJ$3:CJ221)=0,SUM($H222:CI222)=0),$B222,0)</f>
        <v>0</v>
      </c>
      <c r="CK222">
        <f ca="1">IF(AND($B222&gt;0,SUM(CK$3:CK221)=0,SUM($H222:CJ222)=0),$B222,0)</f>
        <v>0</v>
      </c>
      <c r="CL222">
        <f ca="1">IF(AND($B222&gt;0,SUM(CL$3:CL221)=0,SUM($H222:CK222)=0),$B222,0)</f>
        <v>0</v>
      </c>
      <c r="CM222">
        <f ca="1">IF(AND($B222&gt;0,SUM(CM$3:CM221)=0,SUM($H222:CL222)=0),$B222,0)</f>
        <v>0</v>
      </c>
      <c r="CN222">
        <f ca="1">IF(AND($B222&gt;0,SUM(CN$3:CN221)=0,SUM($H222:CM222)=0),$B222,0)</f>
        <v>0</v>
      </c>
      <c r="CO222">
        <f ca="1">IF(AND($B222&gt;0,SUM(CO$3:CO221)=0,SUM($H222:CN222)=0),$B222,0)</f>
        <v>0</v>
      </c>
      <c r="CP222">
        <f ca="1">IF(AND($B222&gt;0,SUM(CP$3:CP221)=0,SUM($H222:CO222)=0),$B222,0)</f>
        <v>0</v>
      </c>
      <c r="CQ222">
        <f ca="1">IF(AND($B222&gt;0,SUM(CQ$3:CQ221)=0,SUM($H222:CP222)=0),$B222,0)</f>
        <v>0</v>
      </c>
      <c r="CR222">
        <f ca="1">IF(AND($B222&gt;0,SUM(CR$3:CR221)=0,SUM($H222:CQ222)=0),$B222,0)</f>
        <v>0</v>
      </c>
      <c r="CS222">
        <f ca="1">IF(AND($B222&gt;0,SUM(CS$3:CS221)=0,SUM($H222:CR222)=0),$B222,0)</f>
        <v>0</v>
      </c>
      <c r="CT222">
        <f ca="1">IF(AND($B222&gt;0,SUM(CT$3:CT221)=0,SUM($H222:CS222)=0),$B222,0)</f>
        <v>0</v>
      </c>
      <c r="CU222">
        <f ca="1">IF(AND($B222&gt;0,SUM(CU$3:CU221)=0,SUM($H222:CT222)=0),$B222,0)</f>
        <v>0</v>
      </c>
      <c r="CV222">
        <f ca="1">IF(AND($B222&gt;0,SUM(CV$3:CV221)=0,SUM($H222:CU222)=0),$B222,0)</f>
        <v>0</v>
      </c>
      <c r="CW222">
        <f ca="1">IF(AND($B222&gt;0,SUM(CW$3:CW221)=0,SUM($H222:CV222)=0),$B222,0)</f>
        <v>0</v>
      </c>
      <c r="CX222">
        <f ca="1">IF(AND($B222&gt;0,SUM(CX$3:CX221)=0,SUM($H222:CW222)=0),$B222,0)</f>
        <v>0</v>
      </c>
      <c r="CY222">
        <f ca="1">IF(AND($B222&gt;0,SUM(CY$3:CY221)=0,SUM($H222:CX222)=0),$B222,0)</f>
        <v>0</v>
      </c>
      <c r="CZ222">
        <f ca="1">IF(AND($B222&gt;0,SUM(CZ$3:CZ221)=0,SUM($H222:CY222)=0),$B222,0)</f>
        <v>0</v>
      </c>
      <c r="DA222">
        <f ca="1">IF(AND($B222&gt;0,SUM(DA$3:DA221)=0,SUM($H222:CZ222)=0),$B222,0)</f>
        <v>0</v>
      </c>
      <c r="DB222">
        <f ca="1">IF(AND($B222&gt;0,SUM(DB$3:DB221)=0,SUM($H222:DA222)=0),$B222,0)</f>
        <v>0</v>
      </c>
      <c r="DC222">
        <f ca="1">IF(AND($B222&gt;0,SUM(DC$3:DC221)=0,SUM($H222:DB222)=0),$B222,0)</f>
        <v>0</v>
      </c>
      <c r="DD222">
        <f ca="1">IF(AND($B222&gt;0,SUM(DD$3:DD221)=0,SUM($H222:DC222)=0),$B222,0)</f>
        <v>0</v>
      </c>
      <c r="DE222">
        <f ca="1">IF(AND($B222&gt;0,SUM(DE$3:DE221)=0,SUM($H222:DD222)=0),$B222,0)</f>
        <v>0</v>
      </c>
      <c r="DF222">
        <f ca="1">IF(AND($B222&gt;0,SUM(DF$3:DF221)=0,SUM($H222:DE222)=0),$B222,0)</f>
        <v>0</v>
      </c>
      <c r="DG222">
        <f ca="1">IF(AND($B222&gt;0,SUM(DG$3:DG221)=0,SUM($H222:DF222)=0),$B222,0)</f>
        <v>0</v>
      </c>
      <c r="DH222">
        <f ca="1">IF(AND($B222&gt;0,SUM(DH$3:DH221)=0,SUM($H222:DG222)=0),$B222,0)</f>
        <v>0</v>
      </c>
      <c r="DI222">
        <f ca="1">IF(AND($B222&gt;0,SUM(DI$3:DI221)=0,SUM($H222:DH222)=0),$B222,0)</f>
        <v>0</v>
      </c>
      <c r="DJ222">
        <f ca="1">IF(AND($B222&gt;0,SUM(DJ$3:DJ221)=0,SUM($H222:DI222)=0),$B222,0)</f>
        <v>0</v>
      </c>
      <c r="DK222">
        <f ca="1">IF(AND($B222&gt;0,SUM(DK$3:DK221)=0,SUM($H222:DJ222)=0),$B222,0)</f>
        <v>0</v>
      </c>
      <c r="DL222">
        <f ca="1">IF(AND($B222&gt;0,SUM(DL$3:DL221)=0,SUM($H222:DK222)=0),$B222,0)</f>
        <v>0</v>
      </c>
      <c r="DM222">
        <f ca="1">IF(AND($B222&gt;0,SUM(DM$3:DM221)=0,SUM($H222:DL222)=0),$B222,0)</f>
        <v>0</v>
      </c>
      <c r="DN222">
        <f ca="1">IF(AND($B222&gt;0,SUM(DN$3:DN221)=0,SUM($H222:DM222)=0),$B222,0)</f>
        <v>0</v>
      </c>
      <c r="DO222">
        <f ca="1">IF(AND($B222&gt;0,SUM(DO$3:DO221)=0,SUM($H222:DN222)=0),$B222,0)</f>
        <v>0</v>
      </c>
      <c r="DP222">
        <f ca="1">IF(AND($B222&gt;0,SUM(DP$3:DP221)=0,SUM($H222:DO222)=0),$B222,0)</f>
        <v>0</v>
      </c>
      <c r="DQ222">
        <f ca="1">IF(AND($B222&gt;0,SUM(DQ$3:DQ221)=0,SUM($H222:DP222)=0),$B222,0)</f>
        <v>0</v>
      </c>
      <c r="DR222">
        <f ca="1">IF(AND($B222&gt;0,SUM(DR$3:DR221)=0,SUM($H222:DQ222)=0),$B222,0)</f>
        <v>0</v>
      </c>
      <c r="DS222">
        <f ca="1">IF(AND($B222&gt;0,SUM(DS$3:DS221)=0,SUM($H222:DR222)=0),$B222,0)</f>
        <v>0</v>
      </c>
      <c r="DT222">
        <f ca="1">IF(AND($B222&gt;0,SUM(DT$3:DT221)=0,SUM($H222:DS222)=0),$B222,0)</f>
        <v>0</v>
      </c>
      <c r="DU222">
        <f ca="1">IF(AND($B222&gt;0,SUM(DU$3:DU221)=0,SUM($H222:DT222)=0),$B222,0)</f>
        <v>0</v>
      </c>
      <c r="DV222">
        <f ca="1">IF(AND($B222&gt;0,SUM(DV$3:DV221)=0,SUM($H222:DU222)=0),$B222,0)</f>
        <v>0</v>
      </c>
      <c r="DW222">
        <f ca="1">IF(AND($B222&gt;0,SUM(DW$3:DW221)=0,SUM($H222:DV222)=0),$B222,0)</f>
        <v>0</v>
      </c>
      <c r="DX222">
        <f ca="1">IF(AND($B222&gt;0,SUM(DX$3:DX221)=0,SUM($H222:DW222)=0),$B222,0)</f>
        <v>0</v>
      </c>
      <c r="DY222">
        <f ca="1">IF(AND($B222&gt;0,SUM(DY$3:DY221)=0,SUM($H222:DX222)=0),$B222,0)</f>
        <v>0</v>
      </c>
      <c r="DZ222">
        <f ca="1">IF(AND($B222&gt;0,SUM(DZ$3:DZ221)=0,SUM($H222:DY222)=0),$B222,0)</f>
        <v>0</v>
      </c>
      <c r="EA222">
        <f ca="1">IF(AND($B222&gt;0,SUM(EA$3:EA221)=0,SUM($H222:DZ222)=0),$B222,0)</f>
        <v>0</v>
      </c>
      <c r="EB222">
        <f ca="1">IF(AND($B222&gt;0,SUM(EB$3:EB221)=0,SUM($H222:EA222)=0),$B222,0)</f>
        <v>0</v>
      </c>
      <c r="EC222">
        <f ca="1">IF(AND($B222&gt;0,SUM(EC$3:EC221)=0,SUM($H222:EB222)=0),$B222,0)</f>
        <v>0</v>
      </c>
      <c r="ED222">
        <f ca="1">IF(AND($B222&gt;0,SUM(ED$3:ED221)=0,SUM($H222:EC222)=0),$B222,0)</f>
        <v>0</v>
      </c>
      <c r="EE222">
        <f ca="1">IF(AND($B222&gt;0,SUM(EE$3:EE221)=0,SUM($H222:ED222)=0),$B222,0)</f>
        <v>0</v>
      </c>
      <c r="EF222">
        <f ca="1">IF(AND($B222&gt;0,SUM(EF$3:EF221)=0,SUM($H222:EE222)=0),$B222,0)</f>
        <v>0</v>
      </c>
      <c r="EG222">
        <f ca="1">IF(AND($B222&gt;0,SUM(EG$3:EG221)=0,SUM($H222:EF222)=0),$B222,0)</f>
        <v>0</v>
      </c>
      <c r="EH222">
        <f ca="1">IF(AND($B222&gt;0,SUM(EH$3:EH221)=0,SUM($H222:EG222)=0),$B222,0)</f>
        <v>0</v>
      </c>
      <c r="EI222">
        <f ca="1">IF(AND($B222&gt;0,SUM(EI$3:EI221)=0,SUM($H222:EH222)=0),$B222,0)</f>
        <v>0</v>
      </c>
      <c r="EJ222">
        <f ca="1">IF(AND($B222&gt;0,SUM(EJ$3:EJ221)=0,SUM($H222:EI222)=0),$B222,0)</f>
        <v>0</v>
      </c>
      <c r="EK222">
        <f ca="1">IF(AND($B222&gt;0,SUM(EK$3:EK221)=0,SUM($H222:EJ222)=0),$B222,0)</f>
        <v>0</v>
      </c>
      <c r="EL222">
        <f ca="1">IF(AND($B222&gt;0,SUM(EL$3:EL221)=0,SUM($H222:EK222)=0),$B222,0)</f>
        <v>0</v>
      </c>
      <c r="EM222">
        <f ca="1">IF(AND($B222&gt;0,SUM(EM$3:EM221)=0,SUM($H222:EL222)=0),$B222,0)</f>
        <v>0</v>
      </c>
      <c r="EN222">
        <f ca="1">IF(AND($B222&gt;0,SUM(EN$3:EN221)=0,SUM($H222:EM222)=0),$B222,0)</f>
        <v>0</v>
      </c>
      <c r="EO222">
        <f ca="1">IF(AND($B222&gt;0,SUM(EO$3:EO221)=0,SUM($H222:EN222)=0),$B222,0)</f>
        <v>0</v>
      </c>
      <c r="EP222">
        <f ca="1">IF(AND($B222&gt;0,SUM(EP$3:EP221)=0,SUM($H222:EO222)=0),$B222,0)</f>
        <v>0</v>
      </c>
      <c r="EQ222">
        <f ca="1">IF(AND($B222&gt;0,SUM(EQ$3:EQ221)=0,SUM($H222:EP222)=0),$B222,0)</f>
        <v>0</v>
      </c>
      <c r="ER222">
        <f ca="1">IF(AND($B222&gt;0,SUM(ER$3:ER221)=0,SUM($H222:EQ222)=0),$B222,0)</f>
        <v>0</v>
      </c>
      <c r="ES222">
        <f ca="1">IF(AND($B222&gt;0,SUM(ES$3:ES221)=0,SUM($H222:ER222)=0),$B222,0)</f>
        <v>0</v>
      </c>
      <c r="ET222">
        <f ca="1">IF(AND($B222&gt;0,SUM(ET$3:ET221)=0,SUM($H222:ES222)=0),$B222,0)</f>
        <v>0</v>
      </c>
      <c r="EU222">
        <f ca="1">IF(AND($B222&gt;0,SUM(EU$3:EU221)=0,SUM($H222:ET222)=0),$B222,0)</f>
        <v>0</v>
      </c>
      <c r="EV222">
        <f ca="1">IF(AND($B222&gt;0,SUM(EV$3:EV221)=0,SUM($H222:EU222)=0),$B222,0)</f>
        <v>0</v>
      </c>
      <c r="EW222">
        <f ca="1">IF(AND($B222&gt;0,SUM(EW$3:EW221)=0,SUM($H222:EV222)=0),$B222,0)</f>
        <v>0</v>
      </c>
      <c r="EX222">
        <f ca="1">IF(AND($B222&gt;0,SUM(EX$3:EX221)=0,SUM($H222:EW222)=0),$B222,0)</f>
        <v>0</v>
      </c>
      <c r="EY222">
        <f ca="1">IF(AND($B222&gt;0,SUM(EY$3:EY221)=0,SUM($H222:EX222)=0),$B222,0)</f>
        <v>0</v>
      </c>
      <c r="EZ222">
        <f ca="1">IF(AND($B222&gt;0,SUM(EZ$3:EZ221)=0,SUM($H222:EY222)=0),$B222,0)</f>
        <v>0</v>
      </c>
      <c r="FA222">
        <f ca="1">IF(AND($B222&gt;0,SUM(FA$3:FA221)=0,SUM($H222:EZ222)=0),$B222,0)</f>
        <v>0</v>
      </c>
      <c r="FB222">
        <f ca="1">IF(AND($B222&gt;0,SUM(FB$3:FB221)=0,SUM($H222:FA222)=0),$B222,0)</f>
        <v>0</v>
      </c>
      <c r="FC222">
        <f ca="1">IF(AND($B222&gt;0,SUM(FC$3:FC221)=0,SUM($H222:FB222)=0),$B222,0)</f>
        <v>0</v>
      </c>
      <c r="FD222">
        <f ca="1">IF(AND($B222&gt;0,SUM(FD$3:FD221)=0,SUM($H222:FC222)=0),$B222,0)</f>
        <v>0</v>
      </c>
      <c r="FE222">
        <f ca="1">IF(AND($B222&gt;0,SUM(FE$3:FE221)=0,SUM($H222:FD222)=0),$B222,0)</f>
        <v>0</v>
      </c>
      <c r="FF222">
        <f ca="1">IF(AND($B222&gt;0,SUM(FF$3:FF221)=0,SUM($H222:FE222)=0),$B222,0)</f>
        <v>0</v>
      </c>
      <c r="FG222">
        <f ca="1">IF(AND($B222&gt;0,SUM(FG$3:FG221)=0,SUM($H222:FF222)=0),$B222,0)</f>
        <v>0</v>
      </c>
      <c r="FH222">
        <f ca="1">IF(AND($B222&gt;0,SUM(FH$3:FH221)=0,SUM($H222:FG222)=0),$B222,0)</f>
        <v>0</v>
      </c>
      <c r="FI222">
        <f ca="1">IF(AND($B222&gt;0,SUM(FI$3:FI221)=0,SUM($H222:FH222)=0),$B222,0)</f>
        <v>0</v>
      </c>
      <c r="FJ222">
        <f ca="1">IF(AND($B222&gt;0,SUM(FJ$3:FJ221)=0,SUM($H222:FI222)=0),$B222,0)</f>
        <v>0</v>
      </c>
      <c r="FK222">
        <f ca="1">IF(AND($B222&gt;0,SUM(FK$3:FK221)=0,SUM($H222:FJ222)=0),$B222,0)</f>
        <v>0</v>
      </c>
      <c r="FL222">
        <f ca="1">IF(AND($B222&gt;0,SUM(FL$3:FL221)=0,SUM($H222:FK222)=0),$B222,0)</f>
        <v>0</v>
      </c>
      <c r="FM222">
        <f ca="1">IF(AND($B222&gt;0,SUM(FM$3:FM221)=0,SUM($H222:FL222)=0),$B222,0)</f>
        <v>0</v>
      </c>
      <c r="FN222">
        <f ca="1">IF(AND($B222&gt;0,SUM(FN$3:FN221)=0,SUM($H222:FM222)=0),$B222,0)</f>
        <v>0</v>
      </c>
      <c r="FS222" s="67" t="str">
        <f ca="1">ValintaohjelmaCentral!$C98</f>
        <v>0</v>
      </c>
      <c r="FT222" s="352"/>
      <c r="FU222" s="353"/>
      <c r="FV222" s="374" t="str">
        <f ca="1">ValintaohjelmaCentral!$G98</f>
        <v>-</v>
      </c>
      <c r="FY222" s="67" t="str">
        <f ca="1">ValintaohjelmaCentral!$C98</f>
        <v>0</v>
      </c>
      <c r="FZ222" s="352"/>
      <c r="GA222" s="353"/>
      <c r="GB222" s="374" t="str">
        <f ca="1">ValintaohjelmaCentral!$G98</f>
        <v>-</v>
      </c>
      <c r="GE222" s="67" t="str">
        <f ca="1">ValintaohjelmaCentral!$C98</f>
        <v>0</v>
      </c>
      <c r="GF222" s="352"/>
      <c r="GG222" s="353"/>
      <c r="GH222" s="374" t="str">
        <f ca="1">ValintaohjelmaCentral!$G98</f>
        <v>-</v>
      </c>
    </row>
    <row r="223" spans="1:190" ht="15.75" hidden="1" thickBot="1" x14ac:dyDescent="0.3">
      <c r="A223">
        <v>223</v>
      </c>
      <c r="C223" s="240" t="str">
        <f t="shared" ca="1" si="30"/>
        <v>0</v>
      </c>
      <c r="D223" s="240">
        <f t="shared" ca="1" si="30"/>
        <v>0</v>
      </c>
      <c r="E223" s="240">
        <f t="shared" ca="1" si="30"/>
        <v>0</v>
      </c>
      <c r="F223" s="240" t="str">
        <f t="shared" ca="1" si="30"/>
        <v>[5 - 0-]</v>
      </c>
      <c r="G223" s="47" t="e">
        <f>INDEX($I$2:$FN$2,ROWS(G$2:G223))</f>
        <v>#REF!</v>
      </c>
      <c r="H223">
        <v>0</v>
      </c>
      <c r="I223">
        <f ca="1">IF(AND($B223&gt;0,SUM(I$3:I222)=0,SUM($H223:H223)=0),$B223,0)</f>
        <v>0</v>
      </c>
      <c r="J223">
        <f ca="1">IF(AND($B223&gt;0,SUM(J$3:J222)=0,SUM($H223:I223)=0),$B223,0)</f>
        <v>0</v>
      </c>
      <c r="K223">
        <f ca="1">IF(AND($B223&gt;0,SUM(K$3:K222)=0,SUM($H223:J223)=0),$B223,0)</f>
        <v>0</v>
      </c>
      <c r="L223">
        <f ca="1">IF(AND($B223&gt;0,SUM(L$3:L222)=0,SUM($H223:K223)=0),$B223,0)</f>
        <v>0</v>
      </c>
      <c r="M223">
        <f ca="1">IF(AND($B223&gt;0,SUM(M$3:M222)=0,SUM($H223:L223)=0),$B223,0)</f>
        <v>0</v>
      </c>
      <c r="N223">
        <f ca="1">IF(AND($B223&gt;0,SUM(N$3:N222)=0,SUM($H223:M223)=0),$B223,0)</f>
        <v>0</v>
      </c>
      <c r="O223">
        <f ca="1">IF(AND($B223&gt;0,SUM(O$3:O222)=0,SUM($H223:N223)=0),$B223,0)</f>
        <v>0</v>
      </c>
      <c r="P223">
        <f ca="1">IF(AND($B223&gt;0,SUM(P$3:P222)=0,SUM($H223:O223)=0),$B223,0)</f>
        <v>0</v>
      </c>
      <c r="Q223">
        <f ca="1">IF(AND($B223&gt;0,SUM(Q$3:Q222)=0,SUM($H223:P223)=0),$B223,0)</f>
        <v>0</v>
      </c>
      <c r="R223">
        <f ca="1">IF(AND($B223&gt;0,SUM(R$3:R222)=0,SUM($H223:Q223)=0),$B223,0)</f>
        <v>0</v>
      </c>
      <c r="S223">
        <f ca="1">IF(AND($B223&gt;0,SUM(S$3:S222)=0,SUM($H223:R223)=0),$B223,0)</f>
        <v>0</v>
      </c>
      <c r="T223">
        <f ca="1">IF(AND($B223&gt;0,SUM(T$3:T222)=0,SUM($H223:S223)=0),$B223,0)</f>
        <v>0</v>
      </c>
      <c r="U223">
        <f ca="1">IF(AND($B223&gt;0,SUM(U$3:U222)=0,SUM($H223:T223)=0),$B223,0)</f>
        <v>0</v>
      </c>
      <c r="V223">
        <f ca="1">IF(AND($B223&gt;0,SUM(V$3:V222)=0,SUM($H223:U223)=0),$B223,0)</f>
        <v>0</v>
      </c>
      <c r="W223">
        <f ca="1">IF(AND($B223&gt;0,SUM(W$3:W222)=0,SUM($H223:V223)=0),$B223,0)</f>
        <v>0</v>
      </c>
      <c r="X223">
        <f ca="1">IF(AND($B223&gt;0,SUM(X$3:X222)=0,SUM($H223:W223)=0),$B223,0)</f>
        <v>0</v>
      </c>
      <c r="Y223">
        <f ca="1">IF(AND($B223&gt;0,SUM(Y$3:Y222)=0,SUM($H223:X223)=0),$B223,0)</f>
        <v>0</v>
      </c>
      <c r="Z223">
        <f ca="1">IF(AND($B223&gt;0,SUM(Z$3:Z222)=0,SUM($H223:Y223)=0),$B223,0)</f>
        <v>0</v>
      </c>
      <c r="AA223">
        <f ca="1">IF(AND($B223&gt;0,SUM(AA$3:AA222)=0,SUM($H223:Z223)=0),$B223,0)</f>
        <v>0</v>
      </c>
      <c r="AB223">
        <f ca="1">IF(AND($B223&gt;0,SUM(AB$3:AB222)=0,SUM($H223:AA223)=0),$B223,0)</f>
        <v>0</v>
      </c>
      <c r="AC223">
        <f ca="1">IF(AND($B223&gt;0,SUM(AC$3:AC222)=0,SUM($H223:AB223)=0),$B223,0)</f>
        <v>0</v>
      </c>
      <c r="AD223">
        <f ca="1">IF(AND($B223&gt;0,SUM(AD$3:AD222)=0,SUM($H223:AC223)=0),$B223,0)</f>
        <v>0</v>
      </c>
      <c r="AE223">
        <f ca="1">IF(AND($B223&gt;0,SUM(AE$3:AE222)=0,SUM($H223:AD223)=0),$B223,0)</f>
        <v>0</v>
      </c>
      <c r="AF223">
        <f ca="1">IF(AND($B223&gt;0,SUM(AF$3:AF222)=0,SUM($H223:AE223)=0),$B223,0)</f>
        <v>0</v>
      </c>
      <c r="AG223">
        <f ca="1">IF(AND($B223&gt;0,SUM(AG$3:AG222)=0,SUM($H223:AF223)=0),$B223,0)</f>
        <v>0</v>
      </c>
      <c r="AH223">
        <f ca="1">IF(AND($B223&gt;0,SUM(AH$3:AH222)=0,SUM($H223:AG223)=0),$B223,0)</f>
        <v>0</v>
      </c>
      <c r="AI223">
        <f ca="1">IF(AND($B223&gt;0,SUM(AI$3:AI222)=0,SUM($H223:AH223)=0),$B223,0)</f>
        <v>0</v>
      </c>
      <c r="AJ223">
        <f ca="1">IF(AND($B223&gt;0,SUM(AJ$3:AJ222)=0,SUM($H223:AI223)=0),$B223,0)</f>
        <v>0</v>
      </c>
      <c r="AK223">
        <f ca="1">IF(AND($B223&gt;0,SUM(AK$3:AK222)=0,SUM($H223:AJ223)=0),$B223,0)</f>
        <v>0</v>
      </c>
      <c r="AL223">
        <f ca="1">IF(AND($B223&gt;0,SUM(AL$3:AL222)=0,SUM($H223:AK223)=0),$B223,0)</f>
        <v>0</v>
      </c>
      <c r="AM223">
        <f ca="1">IF(AND($B223&gt;0,SUM(AM$3:AM222)=0,SUM($H223:AL223)=0),$B223,0)</f>
        <v>0</v>
      </c>
      <c r="AN223">
        <f ca="1">IF(AND($B223&gt;0,SUM(AN$3:AN222)=0,SUM($H223:AM223)=0),$B223,0)</f>
        <v>0</v>
      </c>
      <c r="AO223">
        <f ca="1">IF(AND($B223&gt;0,SUM(AO$3:AO222)=0,SUM($H223:AN223)=0),$B223,0)</f>
        <v>0</v>
      </c>
      <c r="AP223">
        <f ca="1">IF(AND($B223&gt;0,SUM(AP$3:AP222)=0,SUM($H223:AO223)=0),$B223,0)</f>
        <v>0</v>
      </c>
      <c r="AQ223">
        <f ca="1">IF(AND($B223&gt;0,SUM(AQ$3:AQ222)=0,SUM($H223:AP223)=0),$B223,0)</f>
        <v>0</v>
      </c>
      <c r="AR223">
        <f ca="1">IF(AND($B223&gt;0,SUM(AR$3:AR222)=0,SUM($H223:AQ223)=0),$B223,0)</f>
        <v>0</v>
      </c>
      <c r="AS223">
        <f ca="1">IF(AND($B223&gt;0,SUM(AS$3:AS222)=0,SUM($H223:AR223)=0),$B223,0)</f>
        <v>0</v>
      </c>
      <c r="AT223">
        <f ca="1">IF(AND($B223&gt;0,SUM(AT$3:AT222)=0,SUM($H223:AS223)=0),$B223,0)</f>
        <v>0</v>
      </c>
      <c r="AU223">
        <f ca="1">IF(AND($B223&gt;0,SUM(AU$3:AU222)=0,SUM($H223:AT223)=0),$B223,0)</f>
        <v>0</v>
      </c>
      <c r="AV223">
        <f ca="1">IF(AND($B223&gt;0,SUM(AV$3:AV222)=0,SUM($H223:AU223)=0),$B223,0)</f>
        <v>0</v>
      </c>
      <c r="AW223">
        <f ca="1">IF(AND($B223&gt;0,SUM(AW$3:AW222)=0,SUM($H223:AV223)=0),$B223,0)</f>
        <v>0</v>
      </c>
      <c r="AX223">
        <f ca="1">IF(AND($B223&gt;0,SUM(AX$3:AX222)=0,SUM($H223:AW223)=0),$B223,0)</f>
        <v>0</v>
      </c>
      <c r="AY223">
        <f ca="1">IF(AND($B223&gt;0,SUM(AY$3:AY222)=0,SUM($H223:AX223)=0),$B223,0)</f>
        <v>0</v>
      </c>
      <c r="AZ223">
        <f ca="1">IF(AND($B223&gt;0,SUM(AZ$3:AZ222)=0,SUM($H223:AY223)=0),$B223,0)</f>
        <v>0</v>
      </c>
      <c r="BA223">
        <f ca="1">IF(AND($B223&gt;0,SUM(BA$3:BA222)=0,SUM($H223:AZ223)=0),$B223,0)</f>
        <v>0</v>
      </c>
      <c r="BB223">
        <f ca="1">IF(AND($B223&gt;0,SUM(BB$3:BB222)=0,SUM($H223:BA223)=0),$B223,0)</f>
        <v>0</v>
      </c>
      <c r="BC223">
        <f ca="1">IF(AND($B223&gt;0,SUM(BC$3:BC222)=0,SUM($H223:BB223)=0),$B223,0)</f>
        <v>0</v>
      </c>
      <c r="BD223">
        <f ca="1">IF(AND($B223&gt;0,SUM(BD$3:BD222)=0,SUM($H223:BC223)=0),$B223,0)</f>
        <v>0</v>
      </c>
      <c r="BE223">
        <f ca="1">IF(AND($B223&gt;0,SUM(BE$3:BE222)=0,SUM($H223:BD223)=0),$B223,0)</f>
        <v>0</v>
      </c>
      <c r="BF223">
        <f ca="1">IF(AND($B223&gt;0,SUM(BF$3:BF222)=0,SUM($H223:BE223)=0),$B223,0)</f>
        <v>0</v>
      </c>
      <c r="BG223">
        <f ca="1">IF(AND($B223&gt;0,SUM(BG$3:BG222)=0,SUM($H223:BF223)=0),$B223,0)</f>
        <v>0</v>
      </c>
      <c r="BH223">
        <f ca="1">IF(AND($B223&gt;0,SUM(BH$3:BH222)=0,SUM($H223:BG223)=0),$B223,0)</f>
        <v>0</v>
      </c>
      <c r="BI223">
        <f ca="1">IF(AND($B223&gt;0,SUM(BI$3:BI222)=0,SUM($H223:BH223)=0),$B223,0)</f>
        <v>0</v>
      </c>
      <c r="BJ223">
        <f ca="1">IF(AND($B223&gt;0,SUM(BJ$3:BJ222)=0,SUM($H223:BI223)=0),$B223,0)</f>
        <v>0</v>
      </c>
      <c r="BK223">
        <f ca="1">IF(AND($B223&gt;0,SUM(BK$3:BK222)=0,SUM($H223:BJ223)=0),$B223,0)</f>
        <v>0</v>
      </c>
      <c r="BL223">
        <f ca="1">IF(AND($B223&gt;0,SUM(BL$3:BL222)=0,SUM($H223:BK223)=0),$B223,0)</f>
        <v>0</v>
      </c>
      <c r="BM223">
        <f ca="1">IF(AND($B223&gt;0,SUM(BM$3:BM222)=0,SUM($H223:BL223)=0),$B223,0)</f>
        <v>0</v>
      </c>
      <c r="BN223">
        <f ca="1">IF(AND($B223&gt;0,SUM(BN$3:BN222)=0,SUM($H223:BM223)=0),$B223,0)</f>
        <v>0</v>
      </c>
      <c r="BO223">
        <f ca="1">IF(AND($B223&gt;0,SUM(BO$3:BO222)=0,SUM($H223:BN223)=0),$B223,0)</f>
        <v>0</v>
      </c>
      <c r="BP223">
        <f ca="1">IF(AND($B223&gt;0,SUM(BP$3:BP222)=0,SUM($H223:BO223)=0),$B223,0)</f>
        <v>0</v>
      </c>
      <c r="BQ223">
        <f ca="1">IF(AND($B223&gt;0,SUM(BQ$3:BQ222)=0,SUM($H223:BP223)=0),$B223,0)</f>
        <v>0</v>
      </c>
      <c r="BR223">
        <f ca="1">IF(AND($B223&gt;0,SUM(BR$3:BR222)=0,SUM($H223:BQ223)=0),$B223,0)</f>
        <v>0</v>
      </c>
      <c r="BS223">
        <f ca="1">IF(AND($B223&gt;0,SUM(BS$3:BS222)=0,SUM($H223:BR223)=0),$B223,0)</f>
        <v>0</v>
      </c>
      <c r="BT223">
        <f ca="1">IF(AND($B223&gt;0,SUM(BT$3:BT222)=0,SUM($H223:BS223)=0),$B223,0)</f>
        <v>0</v>
      </c>
      <c r="BU223">
        <f ca="1">IF(AND($B223&gt;0,SUM(BU$3:BU222)=0,SUM($H223:BT223)=0),$B223,0)</f>
        <v>0</v>
      </c>
      <c r="BV223">
        <f ca="1">IF(AND($B223&gt;0,SUM(BV$3:BV222)=0,SUM($H223:BU223)=0),$B223,0)</f>
        <v>0</v>
      </c>
      <c r="BW223">
        <f ca="1">IF(AND($B223&gt;0,SUM(BW$3:BW222)=0,SUM($H223:BV223)=0),$B223,0)</f>
        <v>0</v>
      </c>
      <c r="BX223">
        <f ca="1">IF(AND($B223&gt;0,SUM(BX$3:BX222)=0,SUM($H223:BW223)=0),$B223,0)</f>
        <v>0</v>
      </c>
      <c r="BY223">
        <f ca="1">IF(AND($B223&gt;0,SUM(BY$3:BY222)=0,SUM($H223:BX223)=0),$B223,0)</f>
        <v>0</v>
      </c>
      <c r="BZ223">
        <f ca="1">IF(AND($B223&gt;0,SUM(BZ$3:BZ222)=0,SUM($H223:BY223)=0),$B223,0)</f>
        <v>0</v>
      </c>
      <c r="CA223">
        <f ca="1">IF(AND($B223&gt;0,SUM(CA$3:CA222)=0,SUM($H223:BZ223)=0),$B223,0)</f>
        <v>0</v>
      </c>
      <c r="CB223">
        <f ca="1">IF(AND($B223&gt;0,SUM(CB$3:CB222)=0,SUM($H223:CA223)=0),$B223,0)</f>
        <v>0</v>
      </c>
      <c r="CC223">
        <f ca="1">IF(AND($B223&gt;0,SUM(CC$3:CC222)=0,SUM($H223:CB223)=0),$B223,0)</f>
        <v>0</v>
      </c>
      <c r="CD223">
        <f ca="1">IF(AND($B223&gt;0,SUM(CD$3:CD222)=0,SUM($H223:CC223)=0),$B223,0)</f>
        <v>0</v>
      </c>
      <c r="CE223">
        <f ca="1">IF(AND($B223&gt;0,SUM(CE$3:CE222)=0,SUM($H223:CD223)=0),$B223,0)</f>
        <v>0</v>
      </c>
      <c r="CF223">
        <f ca="1">IF(AND($B223&gt;0,SUM(CF$3:CF222)=0,SUM($H223:CE223)=0),$B223,0)</f>
        <v>0</v>
      </c>
      <c r="CG223">
        <f ca="1">IF(AND($B223&gt;0,SUM(CG$3:CG222)=0,SUM($H223:CF223)=0),$B223,0)</f>
        <v>0</v>
      </c>
      <c r="CH223">
        <f ca="1">IF(AND($B223&gt;0,SUM(CH$3:CH222)=0,SUM($H223:CG223)=0),$B223,0)</f>
        <v>0</v>
      </c>
      <c r="CI223">
        <f ca="1">IF(AND($B223&gt;0,SUM(CI$3:CI222)=0,SUM($H223:CH223)=0),$B223,0)</f>
        <v>0</v>
      </c>
      <c r="CJ223">
        <f ca="1">IF(AND($B223&gt;0,SUM(CJ$3:CJ222)=0,SUM($H223:CI223)=0),$B223,0)</f>
        <v>0</v>
      </c>
      <c r="CK223">
        <f ca="1">IF(AND($B223&gt;0,SUM(CK$3:CK222)=0,SUM($H223:CJ223)=0),$B223,0)</f>
        <v>0</v>
      </c>
      <c r="CL223">
        <f ca="1">IF(AND($B223&gt;0,SUM(CL$3:CL222)=0,SUM($H223:CK223)=0),$B223,0)</f>
        <v>0</v>
      </c>
      <c r="CM223">
        <f ca="1">IF(AND($B223&gt;0,SUM(CM$3:CM222)=0,SUM($H223:CL223)=0),$B223,0)</f>
        <v>0</v>
      </c>
      <c r="CN223">
        <f ca="1">IF(AND($B223&gt;0,SUM(CN$3:CN222)=0,SUM($H223:CM223)=0),$B223,0)</f>
        <v>0</v>
      </c>
      <c r="CO223">
        <f ca="1">IF(AND($B223&gt;0,SUM(CO$3:CO222)=0,SUM($H223:CN223)=0),$B223,0)</f>
        <v>0</v>
      </c>
      <c r="CP223">
        <f ca="1">IF(AND($B223&gt;0,SUM(CP$3:CP222)=0,SUM($H223:CO223)=0),$B223,0)</f>
        <v>0</v>
      </c>
      <c r="CQ223">
        <f ca="1">IF(AND($B223&gt;0,SUM(CQ$3:CQ222)=0,SUM($H223:CP223)=0),$B223,0)</f>
        <v>0</v>
      </c>
      <c r="CR223">
        <f ca="1">IF(AND($B223&gt;0,SUM(CR$3:CR222)=0,SUM($H223:CQ223)=0),$B223,0)</f>
        <v>0</v>
      </c>
      <c r="CS223">
        <f ca="1">IF(AND($B223&gt;0,SUM(CS$3:CS222)=0,SUM($H223:CR223)=0),$B223,0)</f>
        <v>0</v>
      </c>
      <c r="CT223">
        <f ca="1">IF(AND($B223&gt;0,SUM(CT$3:CT222)=0,SUM($H223:CS223)=0),$B223,0)</f>
        <v>0</v>
      </c>
      <c r="CU223">
        <f ca="1">IF(AND($B223&gt;0,SUM(CU$3:CU222)=0,SUM($H223:CT223)=0),$B223,0)</f>
        <v>0</v>
      </c>
      <c r="CV223">
        <f ca="1">IF(AND($B223&gt;0,SUM(CV$3:CV222)=0,SUM($H223:CU223)=0),$B223,0)</f>
        <v>0</v>
      </c>
      <c r="CW223">
        <f ca="1">IF(AND($B223&gt;0,SUM(CW$3:CW222)=0,SUM($H223:CV223)=0),$B223,0)</f>
        <v>0</v>
      </c>
      <c r="CX223">
        <f ca="1">IF(AND($B223&gt;0,SUM(CX$3:CX222)=0,SUM($H223:CW223)=0),$B223,0)</f>
        <v>0</v>
      </c>
      <c r="CY223">
        <f ca="1">IF(AND($B223&gt;0,SUM(CY$3:CY222)=0,SUM($H223:CX223)=0),$B223,0)</f>
        <v>0</v>
      </c>
      <c r="CZ223">
        <f ca="1">IF(AND($B223&gt;0,SUM(CZ$3:CZ222)=0,SUM($H223:CY223)=0),$B223,0)</f>
        <v>0</v>
      </c>
      <c r="DA223">
        <f ca="1">IF(AND($B223&gt;0,SUM(DA$3:DA222)=0,SUM($H223:CZ223)=0),$B223,0)</f>
        <v>0</v>
      </c>
      <c r="DB223">
        <f ca="1">IF(AND($B223&gt;0,SUM(DB$3:DB222)=0,SUM($H223:DA223)=0),$B223,0)</f>
        <v>0</v>
      </c>
      <c r="DC223">
        <f ca="1">IF(AND($B223&gt;0,SUM(DC$3:DC222)=0,SUM($H223:DB223)=0),$B223,0)</f>
        <v>0</v>
      </c>
      <c r="DD223">
        <f ca="1">IF(AND($B223&gt;0,SUM(DD$3:DD222)=0,SUM($H223:DC223)=0),$B223,0)</f>
        <v>0</v>
      </c>
      <c r="DE223">
        <f ca="1">IF(AND($B223&gt;0,SUM(DE$3:DE222)=0,SUM($H223:DD223)=0),$B223,0)</f>
        <v>0</v>
      </c>
      <c r="DF223">
        <f ca="1">IF(AND($B223&gt;0,SUM(DF$3:DF222)=0,SUM($H223:DE223)=0),$B223,0)</f>
        <v>0</v>
      </c>
      <c r="DG223">
        <f ca="1">IF(AND($B223&gt;0,SUM(DG$3:DG222)=0,SUM($H223:DF223)=0),$B223,0)</f>
        <v>0</v>
      </c>
      <c r="DH223">
        <f ca="1">IF(AND($B223&gt;0,SUM(DH$3:DH222)=0,SUM($H223:DG223)=0),$B223,0)</f>
        <v>0</v>
      </c>
      <c r="DI223">
        <f ca="1">IF(AND($B223&gt;0,SUM(DI$3:DI222)=0,SUM($H223:DH223)=0),$B223,0)</f>
        <v>0</v>
      </c>
      <c r="DJ223">
        <f ca="1">IF(AND($B223&gt;0,SUM(DJ$3:DJ222)=0,SUM($H223:DI223)=0),$B223,0)</f>
        <v>0</v>
      </c>
      <c r="DK223">
        <f ca="1">IF(AND($B223&gt;0,SUM(DK$3:DK222)=0,SUM($H223:DJ223)=0),$B223,0)</f>
        <v>0</v>
      </c>
      <c r="DL223">
        <f ca="1">IF(AND($B223&gt;0,SUM(DL$3:DL222)=0,SUM($H223:DK223)=0),$B223,0)</f>
        <v>0</v>
      </c>
      <c r="DM223">
        <f ca="1">IF(AND($B223&gt;0,SUM(DM$3:DM222)=0,SUM($H223:DL223)=0),$B223,0)</f>
        <v>0</v>
      </c>
      <c r="DN223">
        <f ca="1">IF(AND($B223&gt;0,SUM(DN$3:DN222)=0,SUM($H223:DM223)=0),$B223,0)</f>
        <v>0</v>
      </c>
      <c r="DO223">
        <f ca="1">IF(AND($B223&gt;0,SUM(DO$3:DO222)=0,SUM($H223:DN223)=0),$B223,0)</f>
        <v>0</v>
      </c>
      <c r="DP223">
        <f ca="1">IF(AND($B223&gt;0,SUM(DP$3:DP222)=0,SUM($H223:DO223)=0),$B223,0)</f>
        <v>0</v>
      </c>
      <c r="DQ223">
        <f ca="1">IF(AND($B223&gt;0,SUM(DQ$3:DQ222)=0,SUM($H223:DP223)=0),$B223,0)</f>
        <v>0</v>
      </c>
      <c r="DR223">
        <f ca="1">IF(AND($B223&gt;0,SUM(DR$3:DR222)=0,SUM($H223:DQ223)=0),$B223,0)</f>
        <v>0</v>
      </c>
      <c r="DS223">
        <f ca="1">IF(AND($B223&gt;0,SUM(DS$3:DS222)=0,SUM($H223:DR223)=0),$B223,0)</f>
        <v>0</v>
      </c>
      <c r="DT223">
        <f ca="1">IF(AND($B223&gt;0,SUM(DT$3:DT222)=0,SUM($H223:DS223)=0),$B223,0)</f>
        <v>0</v>
      </c>
      <c r="DU223">
        <f ca="1">IF(AND($B223&gt;0,SUM(DU$3:DU222)=0,SUM($H223:DT223)=0),$B223,0)</f>
        <v>0</v>
      </c>
      <c r="DV223">
        <f ca="1">IF(AND($B223&gt;0,SUM(DV$3:DV222)=0,SUM($H223:DU223)=0),$B223,0)</f>
        <v>0</v>
      </c>
      <c r="DW223">
        <f ca="1">IF(AND($B223&gt;0,SUM(DW$3:DW222)=0,SUM($H223:DV223)=0),$B223,0)</f>
        <v>0</v>
      </c>
      <c r="DX223">
        <f ca="1">IF(AND($B223&gt;0,SUM(DX$3:DX222)=0,SUM($H223:DW223)=0),$B223,0)</f>
        <v>0</v>
      </c>
      <c r="DY223">
        <f ca="1">IF(AND($B223&gt;0,SUM(DY$3:DY222)=0,SUM($H223:DX223)=0),$B223,0)</f>
        <v>0</v>
      </c>
      <c r="DZ223">
        <f ca="1">IF(AND($B223&gt;0,SUM(DZ$3:DZ222)=0,SUM($H223:DY223)=0),$B223,0)</f>
        <v>0</v>
      </c>
      <c r="EA223">
        <f ca="1">IF(AND($B223&gt;0,SUM(EA$3:EA222)=0,SUM($H223:DZ223)=0),$B223,0)</f>
        <v>0</v>
      </c>
      <c r="EB223">
        <f ca="1">IF(AND($B223&gt;0,SUM(EB$3:EB222)=0,SUM($H223:EA223)=0),$B223,0)</f>
        <v>0</v>
      </c>
      <c r="EC223">
        <f ca="1">IF(AND($B223&gt;0,SUM(EC$3:EC222)=0,SUM($H223:EB223)=0),$B223,0)</f>
        <v>0</v>
      </c>
      <c r="ED223">
        <f ca="1">IF(AND($B223&gt;0,SUM(ED$3:ED222)=0,SUM($H223:EC223)=0),$B223,0)</f>
        <v>0</v>
      </c>
      <c r="EE223">
        <f ca="1">IF(AND($B223&gt;0,SUM(EE$3:EE222)=0,SUM($H223:ED223)=0),$B223,0)</f>
        <v>0</v>
      </c>
      <c r="EF223">
        <f ca="1">IF(AND($B223&gt;0,SUM(EF$3:EF222)=0,SUM($H223:EE223)=0),$B223,0)</f>
        <v>0</v>
      </c>
      <c r="EG223">
        <f ca="1">IF(AND($B223&gt;0,SUM(EG$3:EG222)=0,SUM($H223:EF223)=0),$B223,0)</f>
        <v>0</v>
      </c>
      <c r="EH223">
        <f ca="1">IF(AND($B223&gt;0,SUM(EH$3:EH222)=0,SUM($H223:EG223)=0),$B223,0)</f>
        <v>0</v>
      </c>
      <c r="EI223">
        <f ca="1">IF(AND($B223&gt;0,SUM(EI$3:EI222)=0,SUM($H223:EH223)=0),$B223,0)</f>
        <v>0</v>
      </c>
      <c r="EJ223">
        <f ca="1">IF(AND($B223&gt;0,SUM(EJ$3:EJ222)=0,SUM($H223:EI223)=0),$B223,0)</f>
        <v>0</v>
      </c>
      <c r="EK223">
        <f ca="1">IF(AND($B223&gt;0,SUM(EK$3:EK222)=0,SUM($H223:EJ223)=0),$B223,0)</f>
        <v>0</v>
      </c>
      <c r="EL223">
        <f ca="1">IF(AND($B223&gt;0,SUM(EL$3:EL222)=0,SUM($H223:EK223)=0),$B223,0)</f>
        <v>0</v>
      </c>
      <c r="EM223">
        <f ca="1">IF(AND($B223&gt;0,SUM(EM$3:EM222)=0,SUM($H223:EL223)=0),$B223,0)</f>
        <v>0</v>
      </c>
      <c r="EN223">
        <f ca="1">IF(AND($B223&gt;0,SUM(EN$3:EN222)=0,SUM($H223:EM223)=0),$B223,0)</f>
        <v>0</v>
      </c>
      <c r="EO223">
        <f ca="1">IF(AND($B223&gt;0,SUM(EO$3:EO222)=0,SUM($H223:EN223)=0),$B223,0)</f>
        <v>0</v>
      </c>
      <c r="EP223">
        <f ca="1">IF(AND($B223&gt;0,SUM(EP$3:EP222)=0,SUM($H223:EO223)=0),$B223,0)</f>
        <v>0</v>
      </c>
      <c r="EQ223">
        <f ca="1">IF(AND($B223&gt;0,SUM(EQ$3:EQ222)=0,SUM($H223:EP223)=0),$B223,0)</f>
        <v>0</v>
      </c>
      <c r="ER223">
        <f ca="1">IF(AND($B223&gt;0,SUM(ER$3:ER222)=0,SUM($H223:EQ223)=0),$B223,0)</f>
        <v>0</v>
      </c>
      <c r="ES223">
        <f ca="1">IF(AND($B223&gt;0,SUM(ES$3:ES222)=0,SUM($H223:ER223)=0),$B223,0)</f>
        <v>0</v>
      </c>
      <c r="ET223">
        <f ca="1">IF(AND($B223&gt;0,SUM(ET$3:ET222)=0,SUM($H223:ES223)=0),$B223,0)</f>
        <v>0</v>
      </c>
      <c r="EU223">
        <f ca="1">IF(AND($B223&gt;0,SUM(EU$3:EU222)=0,SUM($H223:ET223)=0),$B223,0)</f>
        <v>0</v>
      </c>
      <c r="EV223">
        <f ca="1">IF(AND($B223&gt;0,SUM(EV$3:EV222)=0,SUM($H223:EU223)=0),$B223,0)</f>
        <v>0</v>
      </c>
      <c r="EW223">
        <f ca="1">IF(AND($B223&gt;0,SUM(EW$3:EW222)=0,SUM($H223:EV223)=0),$B223,0)</f>
        <v>0</v>
      </c>
      <c r="EX223">
        <f ca="1">IF(AND($B223&gt;0,SUM(EX$3:EX222)=0,SUM($H223:EW223)=0),$B223,0)</f>
        <v>0</v>
      </c>
      <c r="EY223">
        <f ca="1">IF(AND($B223&gt;0,SUM(EY$3:EY222)=0,SUM($H223:EX223)=0),$B223,0)</f>
        <v>0</v>
      </c>
      <c r="EZ223">
        <f ca="1">IF(AND($B223&gt;0,SUM(EZ$3:EZ222)=0,SUM($H223:EY223)=0),$B223,0)</f>
        <v>0</v>
      </c>
      <c r="FA223">
        <f ca="1">IF(AND($B223&gt;0,SUM(FA$3:FA222)=0,SUM($H223:EZ223)=0),$B223,0)</f>
        <v>0</v>
      </c>
      <c r="FB223">
        <f ca="1">IF(AND($B223&gt;0,SUM(FB$3:FB222)=0,SUM($H223:FA223)=0),$B223,0)</f>
        <v>0</v>
      </c>
      <c r="FC223">
        <f ca="1">IF(AND($B223&gt;0,SUM(FC$3:FC222)=0,SUM($H223:FB223)=0),$B223,0)</f>
        <v>0</v>
      </c>
      <c r="FD223">
        <f ca="1">IF(AND($B223&gt;0,SUM(FD$3:FD222)=0,SUM($H223:FC223)=0),$B223,0)</f>
        <v>0</v>
      </c>
      <c r="FE223">
        <f ca="1">IF(AND($B223&gt;0,SUM(FE$3:FE222)=0,SUM($H223:FD223)=0),$B223,0)</f>
        <v>0</v>
      </c>
      <c r="FF223">
        <f ca="1">IF(AND($B223&gt;0,SUM(FF$3:FF222)=0,SUM($H223:FE223)=0),$B223,0)</f>
        <v>0</v>
      </c>
      <c r="FG223">
        <f ca="1">IF(AND($B223&gt;0,SUM(FG$3:FG222)=0,SUM($H223:FF223)=0),$B223,0)</f>
        <v>0</v>
      </c>
      <c r="FH223">
        <f ca="1">IF(AND($B223&gt;0,SUM(FH$3:FH222)=0,SUM($H223:FG223)=0),$B223,0)</f>
        <v>0</v>
      </c>
      <c r="FI223">
        <f ca="1">IF(AND($B223&gt;0,SUM(FI$3:FI222)=0,SUM($H223:FH223)=0),$B223,0)</f>
        <v>0</v>
      </c>
      <c r="FJ223">
        <f ca="1">IF(AND($B223&gt;0,SUM(FJ$3:FJ222)=0,SUM($H223:FI223)=0),$B223,0)</f>
        <v>0</v>
      </c>
      <c r="FK223">
        <f ca="1">IF(AND($B223&gt;0,SUM(FK$3:FK222)=0,SUM($H223:FJ223)=0),$B223,0)</f>
        <v>0</v>
      </c>
      <c r="FL223">
        <f ca="1">IF(AND($B223&gt;0,SUM(FL$3:FL222)=0,SUM($H223:FK223)=0),$B223,0)</f>
        <v>0</v>
      </c>
      <c r="FM223">
        <f ca="1">IF(AND($B223&gt;0,SUM(FM$3:FM222)=0,SUM($H223:FL223)=0),$B223,0)</f>
        <v>0</v>
      </c>
      <c r="FN223">
        <f ca="1">IF(AND($B223&gt;0,SUM(FN$3:FN222)=0,SUM($H223:FM223)=0),$B223,0)</f>
        <v>0</v>
      </c>
      <c r="FS223" s="67" t="str">
        <f ca="1">ValintaohjelmaCentral!$C99</f>
        <v>0</v>
      </c>
      <c r="FT223" s="352"/>
      <c r="FU223" s="353"/>
      <c r="FV223" s="374" t="str">
        <f ca="1">ValintaohjelmaCentral!$G99</f>
        <v>[5 - 0-]</v>
      </c>
      <c r="FY223" s="67" t="str">
        <f ca="1">ValintaohjelmaCentral!$C99</f>
        <v>0</v>
      </c>
      <c r="FZ223" s="352"/>
      <c r="GA223" s="353"/>
      <c r="GB223" s="374" t="str">
        <f ca="1">ValintaohjelmaCentral!$G99</f>
        <v>[5 - 0-]</v>
      </c>
      <c r="GE223" s="67" t="str">
        <f ca="1">ValintaohjelmaCentral!$C99</f>
        <v>0</v>
      </c>
      <c r="GF223" s="352"/>
      <c r="GG223" s="353"/>
      <c r="GH223" s="374" t="str">
        <f ca="1">ValintaohjelmaCentral!$G99</f>
        <v>[5 - 0-]</v>
      </c>
    </row>
    <row r="224" spans="1:190" ht="15.75" hidden="1" thickBot="1" x14ac:dyDescent="0.3">
      <c r="A224">
        <v>224</v>
      </c>
      <c r="C224" s="240">
        <f t="shared" ca="1" si="30"/>
        <v>0</v>
      </c>
      <c r="D224" s="240">
        <f t="shared" ca="1" si="30"/>
        <v>0</v>
      </c>
      <c r="E224" s="240">
        <f t="shared" ca="1" si="30"/>
        <v>0</v>
      </c>
      <c r="F224" s="240">
        <f t="shared" ca="1" si="30"/>
        <v>0</v>
      </c>
      <c r="G224" s="47" t="e">
        <f>INDEX($I$2:$FN$2,ROWS(G$2:G224))</f>
        <v>#REF!</v>
      </c>
      <c r="H224">
        <v>0</v>
      </c>
      <c r="I224">
        <f ca="1">IF(AND($B224&gt;0,SUM(I$3:I223)=0,SUM($H224:H224)=0),$B224,0)</f>
        <v>0</v>
      </c>
      <c r="J224">
        <f ca="1">IF(AND($B224&gt;0,SUM(J$3:J223)=0,SUM($H224:I224)=0),$B224,0)</f>
        <v>0</v>
      </c>
      <c r="K224">
        <f ca="1">IF(AND($B224&gt;0,SUM(K$3:K223)=0,SUM($H224:J224)=0),$B224,0)</f>
        <v>0</v>
      </c>
      <c r="L224">
        <f ca="1">IF(AND($B224&gt;0,SUM(L$3:L223)=0,SUM($H224:K224)=0),$B224,0)</f>
        <v>0</v>
      </c>
      <c r="M224">
        <f ca="1">IF(AND($B224&gt;0,SUM(M$3:M223)=0,SUM($H224:L224)=0),$B224,0)</f>
        <v>0</v>
      </c>
      <c r="N224">
        <f ca="1">IF(AND($B224&gt;0,SUM(N$3:N223)=0,SUM($H224:M224)=0),$B224,0)</f>
        <v>0</v>
      </c>
      <c r="O224">
        <f ca="1">IF(AND($B224&gt;0,SUM(O$3:O223)=0,SUM($H224:N224)=0),$B224,0)</f>
        <v>0</v>
      </c>
      <c r="P224">
        <f ca="1">IF(AND($B224&gt;0,SUM(P$3:P223)=0,SUM($H224:O224)=0),$B224,0)</f>
        <v>0</v>
      </c>
      <c r="Q224">
        <f ca="1">IF(AND($B224&gt;0,SUM(Q$3:Q223)=0,SUM($H224:P224)=0),$B224,0)</f>
        <v>0</v>
      </c>
      <c r="R224">
        <f ca="1">IF(AND($B224&gt;0,SUM(R$3:R223)=0,SUM($H224:Q224)=0),$B224,0)</f>
        <v>0</v>
      </c>
      <c r="S224">
        <f ca="1">IF(AND($B224&gt;0,SUM(S$3:S223)=0,SUM($H224:R224)=0),$B224,0)</f>
        <v>0</v>
      </c>
      <c r="T224">
        <f ca="1">IF(AND($B224&gt;0,SUM(T$3:T223)=0,SUM($H224:S224)=0),$B224,0)</f>
        <v>0</v>
      </c>
      <c r="U224">
        <f ca="1">IF(AND($B224&gt;0,SUM(U$3:U223)=0,SUM($H224:T224)=0),$B224,0)</f>
        <v>0</v>
      </c>
      <c r="V224">
        <f ca="1">IF(AND($B224&gt;0,SUM(V$3:V223)=0,SUM($H224:U224)=0),$B224,0)</f>
        <v>0</v>
      </c>
      <c r="W224">
        <f ca="1">IF(AND($B224&gt;0,SUM(W$3:W223)=0,SUM($H224:V224)=0),$B224,0)</f>
        <v>0</v>
      </c>
      <c r="X224">
        <f ca="1">IF(AND($B224&gt;0,SUM(X$3:X223)=0,SUM($H224:W224)=0),$B224,0)</f>
        <v>0</v>
      </c>
      <c r="Y224">
        <f ca="1">IF(AND($B224&gt;0,SUM(Y$3:Y223)=0,SUM($H224:X224)=0),$B224,0)</f>
        <v>0</v>
      </c>
      <c r="Z224">
        <f ca="1">IF(AND($B224&gt;0,SUM(Z$3:Z223)=0,SUM($H224:Y224)=0),$B224,0)</f>
        <v>0</v>
      </c>
      <c r="AA224">
        <f ca="1">IF(AND($B224&gt;0,SUM(AA$3:AA223)=0,SUM($H224:Z224)=0),$B224,0)</f>
        <v>0</v>
      </c>
      <c r="AB224">
        <f ca="1">IF(AND($B224&gt;0,SUM(AB$3:AB223)=0,SUM($H224:AA224)=0),$B224,0)</f>
        <v>0</v>
      </c>
      <c r="AC224">
        <f ca="1">IF(AND($B224&gt;0,SUM(AC$3:AC223)=0,SUM($H224:AB224)=0),$B224,0)</f>
        <v>0</v>
      </c>
      <c r="AD224">
        <f ca="1">IF(AND($B224&gt;0,SUM(AD$3:AD223)=0,SUM($H224:AC224)=0),$B224,0)</f>
        <v>0</v>
      </c>
      <c r="AE224">
        <f ca="1">IF(AND($B224&gt;0,SUM(AE$3:AE223)=0,SUM($H224:AD224)=0),$B224,0)</f>
        <v>0</v>
      </c>
      <c r="AF224">
        <f ca="1">IF(AND($B224&gt;0,SUM(AF$3:AF223)=0,SUM($H224:AE224)=0),$B224,0)</f>
        <v>0</v>
      </c>
      <c r="AG224">
        <f ca="1">IF(AND($B224&gt;0,SUM(AG$3:AG223)=0,SUM($H224:AF224)=0),$B224,0)</f>
        <v>0</v>
      </c>
      <c r="AH224">
        <f ca="1">IF(AND($B224&gt;0,SUM(AH$3:AH223)=0,SUM($H224:AG224)=0),$B224,0)</f>
        <v>0</v>
      </c>
      <c r="AI224">
        <f ca="1">IF(AND($B224&gt;0,SUM(AI$3:AI223)=0,SUM($H224:AH224)=0),$B224,0)</f>
        <v>0</v>
      </c>
      <c r="AJ224">
        <f ca="1">IF(AND($B224&gt;0,SUM(AJ$3:AJ223)=0,SUM($H224:AI224)=0),$B224,0)</f>
        <v>0</v>
      </c>
      <c r="AK224">
        <f ca="1">IF(AND($B224&gt;0,SUM(AK$3:AK223)=0,SUM($H224:AJ224)=0),$B224,0)</f>
        <v>0</v>
      </c>
      <c r="AL224">
        <f ca="1">IF(AND($B224&gt;0,SUM(AL$3:AL223)=0,SUM($H224:AK224)=0),$B224,0)</f>
        <v>0</v>
      </c>
      <c r="AM224">
        <f ca="1">IF(AND($B224&gt;0,SUM(AM$3:AM223)=0,SUM($H224:AL224)=0),$B224,0)</f>
        <v>0</v>
      </c>
      <c r="AN224">
        <f ca="1">IF(AND($B224&gt;0,SUM(AN$3:AN223)=0,SUM($H224:AM224)=0),$B224,0)</f>
        <v>0</v>
      </c>
      <c r="AO224">
        <f ca="1">IF(AND($B224&gt;0,SUM(AO$3:AO223)=0,SUM($H224:AN224)=0),$B224,0)</f>
        <v>0</v>
      </c>
      <c r="AP224">
        <f ca="1">IF(AND($B224&gt;0,SUM(AP$3:AP223)=0,SUM($H224:AO224)=0),$B224,0)</f>
        <v>0</v>
      </c>
      <c r="AQ224">
        <f ca="1">IF(AND($B224&gt;0,SUM(AQ$3:AQ223)=0,SUM($H224:AP224)=0),$B224,0)</f>
        <v>0</v>
      </c>
      <c r="AR224">
        <f ca="1">IF(AND($B224&gt;0,SUM(AR$3:AR223)=0,SUM($H224:AQ224)=0),$B224,0)</f>
        <v>0</v>
      </c>
      <c r="AS224">
        <f ca="1">IF(AND($B224&gt;0,SUM(AS$3:AS223)=0,SUM($H224:AR224)=0),$B224,0)</f>
        <v>0</v>
      </c>
      <c r="AT224">
        <f ca="1">IF(AND($B224&gt;0,SUM(AT$3:AT223)=0,SUM($H224:AS224)=0),$B224,0)</f>
        <v>0</v>
      </c>
      <c r="AU224">
        <f ca="1">IF(AND($B224&gt;0,SUM(AU$3:AU223)=0,SUM($H224:AT224)=0),$B224,0)</f>
        <v>0</v>
      </c>
      <c r="AV224">
        <f ca="1">IF(AND($B224&gt;0,SUM(AV$3:AV223)=0,SUM($H224:AU224)=0),$B224,0)</f>
        <v>0</v>
      </c>
      <c r="AW224">
        <f ca="1">IF(AND($B224&gt;0,SUM(AW$3:AW223)=0,SUM($H224:AV224)=0),$B224,0)</f>
        <v>0</v>
      </c>
      <c r="AX224">
        <f ca="1">IF(AND($B224&gt;0,SUM(AX$3:AX223)=0,SUM($H224:AW224)=0),$B224,0)</f>
        <v>0</v>
      </c>
      <c r="AY224">
        <f ca="1">IF(AND($B224&gt;0,SUM(AY$3:AY223)=0,SUM($H224:AX224)=0),$B224,0)</f>
        <v>0</v>
      </c>
      <c r="AZ224">
        <f ca="1">IF(AND($B224&gt;0,SUM(AZ$3:AZ223)=0,SUM($H224:AY224)=0),$B224,0)</f>
        <v>0</v>
      </c>
      <c r="BA224">
        <f ca="1">IF(AND($B224&gt;0,SUM(BA$3:BA223)=0,SUM($H224:AZ224)=0),$B224,0)</f>
        <v>0</v>
      </c>
      <c r="BB224">
        <f ca="1">IF(AND($B224&gt;0,SUM(BB$3:BB223)=0,SUM($H224:BA224)=0),$B224,0)</f>
        <v>0</v>
      </c>
      <c r="BC224">
        <f ca="1">IF(AND($B224&gt;0,SUM(BC$3:BC223)=0,SUM($H224:BB224)=0),$B224,0)</f>
        <v>0</v>
      </c>
      <c r="BD224">
        <f ca="1">IF(AND($B224&gt;0,SUM(BD$3:BD223)=0,SUM($H224:BC224)=0),$B224,0)</f>
        <v>0</v>
      </c>
      <c r="BE224">
        <f ca="1">IF(AND($B224&gt;0,SUM(BE$3:BE223)=0,SUM($H224:BD224)=0),$B224,0)</f>
        <v>0</v>
      </c>
      <c r="BF224">
        <f ca="1">IF(AND($B224&gt;0,SUM(BF$3:BF223)=0,SUM($H224:BE224)=0),$B224,0)</f>
        <v>0</v>
      </c>
      <c r="BG224">
        <f ca="1">IF(AND($B224&gt;0,SUM(BG$3:BG223)=0,SUM($H224:BF224)=0),$B224,0)</f>
        <v>0</v>
      </c>
      <c r="BH224">
        <f ca="1">IF(AND($B224&gt;0,SUM(BH$3:BH223)=0,SUM($H224:BG224)=0),$B224,0)</f>
        <v>0</v>
      </c>
      <c r="BI224">
        <f ca="1">IF(AND($B224&gt;0,SUM(BI$3:BI223)=0,SUM($H224:BH224)=0),$B224,0)</f>
        <v>0</v>
      </c>
      <c r="BJ224">
        <f ca="1">IF(AND($B224&gt;0,SUM(BJ$3:BJ223)=0,SUM($H224:BI224)=0),$B224,0)</f>
        <v>0</v>
      </c>
      <c r="BK224">
        <f ca="1">IF(AND($B224&gt;0,SUM(BK$3:BK223)=0,SUM($H224:BJ224)=0),$B224,0)</f>
        <v>0</v>
      </c>
      <c r="BL224">
        <f ca="1">IF(AND($B224&gt;0,SUM(BL$3:BL223)=0,SUM($H224:BK224)=0),$B224,0)</f>
        <v>0</v>
      </c>
      <c r="BM224">
        <f ca="1">IF(AND($B224&gt;0,SUM(BM$3:BM223)=0,SUM($H224:BL224)=0),$B224,0)</f>
        <v>0</v>
      </c>
      <c r="BN224">
        <f ca="1">IF(AND($B224&gt;0,SUM(BN$3:BN223)=0,SUM($H224:BM224)=0),$B224,0)</f>
        <v>0</v>
      </c>
      <c r="BO224">
        <f ca="1">IF(AND($B224&gt;0,SUM(BO$3:BO223)=0,SUM($H224:BN224)=0),$B224,0)</f>
        <v>0</v>
      </c>
      <c r="BP224">
        <f ca="1">IF(AND($B224&gt;0,SUM(BP$3:BP223)=0,SUM($H224:BO224)=0),$B224,0)</f>
        <v>0</v>
      </c>
      <c r="BQ224">
        <f ca="1">IF(AND($B224&gt;0,SUM(BQ$3:BQ223)=0,SUM($H224:BP224)=0),$B224,0)</f>
        <v>0</v>
      </c>
      <c r="BR224">
        <f ca="1">IF(AND($B224&gt;0,SUM(BR$3:BR223)=0,SUM($H224:BQ224)=0),$B224,0)</f>
        <v>0</v>
      </c>
      <c r="BS224">
        <f ca="1">IF(AND($B224&gt;0,SUM(BS$3:BS223)=0,SUM($H224:BR224)=0),$B224,0)</f>
        <v>0</v>
      </c>
      <c r="BT224">
        <f ca="1">IF(AND($B224&gt;0,SUM(BT$3:BT223)=0,SUM($H224:BS224)=0),$B224,0)</f>
        <v>0</v>
      </c>
      <c r="BU224">
        <f ca="1">IF(AND($B224&gt;0,SUM(BU$3:BU223)=0,SUM($H224:BT224)=0),$B224,0)</f>
        <v>0</v>
      </c>
      <c r="BV224">
        <f ca="1">IF(AND($B224&gt;0,SUM(BV$3:BV223)=0,SUM($H224:BU224)=0),$B224,0)</f>
        <v>0</v>
      </c>
      <c r="BW224">
        <f ca="1">IF(AND($B224&gt;0,SUM(BW$3:BW223)=0,SUM($H224:BV224)=0),$B224,0)</f>
        <v>0</v>
      </c>
      <c r="BX224">
        <f ca="1">IF(AND($B224&gt;0,SUM(BX$3:BX223)=0,SUM($H224:BW224)=0),$B224,0)</f>
        <v>0</v>
      </c>
      <c r="BY224">
        <f ca="1">IF(AND($B224&gt;0,SUM(BY$3:BY223)=0,SUM($H224:BX224)=0),$B224,0)</f>
        <v>0</v>
      </c>
      <c r="BZ224">
        <f ca="1">IF(AND($B224&gt;0,SUM(BZ$3:BZ223)=0,SUM($H224:BY224)=0),$B224,0)</f>
        <v>0</v>
      </c>
      <c r="CA224">
        <f ca="1">IF(AND($B224&gt;0,SUM(CA$3:CA223)=0,SUM($H224:BZ224)=0),$B224,0)</f>
        <v>0</v>
      </c>
      <c r="CB224">
        <f ca="1">IF(AND($B224&gt;0,SUM(CB$3:CB223)=0,SUM($H224:CA224)=0),$B224,0)</f>
        <v>0</v>
      </c>
      <c r="CC224">
        <f ca="1">IF(AND($B224&gt;0,SUM(CC$3:CC223)=0,SUM($H224:CB224)=0),$B224,0)</f>
        <v>0</v>
      </c>
      <c r="CD224">
        <f ca="1">IF(AND($B224&gt;0,SUM(CD$3:CD223)=0,SUM($H224:CC224)=0),$B224,0)</f>
        <v>0</v>
      </c>
      <c r="CE224">
        <f ca="1">IF(AND($B224&gt;0,SUM(CE$3:CE223)=0,SUM($H224:CD224)=0),$B224,0)</f>
        <v>0</v>
      </c>
      <c r="CF224">
        <f ca="1">IF(AND($B224&gt;0,SUM(CF$3:CF223)=0,SUM($H224:CE224)=0),$B224,0)</f>
        <v>0</v>
      </c>
      <c r="CG224">
        <f ca="1">IF(AND($B224&gt;0,SUM(CG$3:CG223)=0,SUM($H224:CF224)=0),$B224,0)</f>
        <v>0</v>
      </c>
      <c r="CH224">
        <f ca="1">IF(AND($B224&gt;0,SUM(CH$3:CH223)=0,SUM($H224:CG224)=0),$B224,0)</f>
        <v>0</v>
      </c>
      <c r="CI224">
        <f ca="1">IF(AND($B224&gt;0,SUM(CI$3:CI223)=0,SUM($H224:CH224)=0),$B224,0)</f>
        <v>0</v>
      </c>
      <c r="CJ224">
        <f ca="1">IF(AND($B224&gt;0,SUM(CJ$3:CJ223)=0,SUM($H224:CI224)=0),$B224,0)</f>
        <v>0</v>
      </c>
      <c r="CK224">
        <f ca="1">IF(AND($B224&gt;0,SUM(CK$3:CK223)=0,SUM($H224:CJ224)=0),$B224,0)</f>
        <v>0</v>
      </c>
      <c r="CL224">
        <f ca="1">IF(AND($B224&gt;0,SUM(CL$3:CL223)=0,SUM($H224:CK224)=0),$B224,0)</f>
        <v>0</v>
      </c>
      <c r="CM224">
        <f ca="1">IF(AND($B224&gt;0,SUM(CM$3:CM223)=0,SUM($H224:CL224)=0),$B224,0)</f>
        <v>0</v>
      </c>
      <c r="CN224">
        <f ca="1">IF(AND($B224&gt;0,SUM(CN$3:CN223)=0,SUM($H224:CM224)=0),$B224,0)</f>
        <v>0</v>
      </c>
      <c r="CO224">
        <f ca="1">IF(AND($B224&gt;0,SUM(CO$3:CO223)=0,SUM($H224:CN224)=0),$B224,0)</f>
        <v>0</v>
      </c>
      <c r="CP224">
        <f ca="1">IF(AND($B224&gt;0,SUM(CP$3:CP223)=0,SUM($H224:CO224)=0),$B224,0)</f>
        <v>0</v>
      </c>
      <c r="CQ224">
        <f ca="1">IF(AND($B224&gt;0,SUM(CQ$3:CQ223)=0,SUM($H224:CP224)=0),$B224,0)</f>
        <v>0</v>
      </c>
      <c r="CR224">
        <f ca="1">IF(AND($B224&gt;0,SUM(CR$3:CR223)=0,SUM($H224:CQ224)=0),$B224,0)</f>
        <v>0</v>
      </c>
      <c r="CS224">
        <f ca="1">IF(AND($B224&gt;0,SUM(CS$3:CS223)=0,SUM($H224:CR224)=0),$B224,0)</f>
        <v>0</v>
      </c>
      <c r="CT224">
        <f ca="1">IF(AND($B224&gt;0,SUM(CT$3:CT223)=0,SUM($H224:CS224)=0),$B224,0)</f>
        <v>0</v>
      </c>
      <c r="CU224">
        <f ca="1">IF(AND($B224&gt;0,SUM(CU$3:CU223)=0,SUM($H224:CT224)=0),$B224,0)</f>
        <v>0</v>
      </c>
      <c r="CV224">
        <f ca="1">IF(AND($B224&gt;0,SUM(CV$3:CV223)=0,SUM($H224:CU224)=0),$B224,0)</f>
        <v>0</v>
      </c>
      <c r="CW224">
        <f ca="1">IF(AND($B224&gt;0,SUM(CW$3:CW223)=0,SUM($H224:CV224)=0),$B224,0)</f>
        <v>0</v>
      </c>
      <c r="CX224">
        <f ca="1">IF(AND($B224&gt;0,SUM(CX$3:CX223)=0,SUM($H224:CW224)=0),$B224,0)</f>
        <v>0</v>
      </c>
      <c r="CY224">
        <f ca="1">IF(AND($B224&gt;0,SUM(CY$3:CY223)=0,SUM($H224:CX224)=0),$B224,0)</f>
        <v>0</v>
      </c>
      <c r="CZ224">
        <f ca="1">IF(AND($B224&gt;0,SUM(CZ$3:CZ223)=0,SUM($H224:CY224)=0),$B224,0)</f>
        <v>0</v>
      </c>
      <c r="DA224">
        <f ca="1">IF(AND($B224&gt;0,SUM(DA$3:DA223)=0,SUM($H224:CZ224)=0),$B224,0)</f>
        <v>0</v>
      </c>
      <c r="DB224">
        <f ca="1">IF(AND($B224&gt;0,SUM(DB$3:DB223)=0,SUM($H224:DA224)=0),$B224,0)</f>
        <v>0</v>
      </c>
      <c r="DC224">
        <f ca="1">IF(AND($B224&gt;0,SUM(DC$3:DC223)=0,SUM($H224:DB224)=0),$B224,0)</f>
        <v>0</v>
      </c>
      <c r="DD224">
        <f ca="1">IF(AND($B224&gt;0,SUM(DD$3:DD223)=0,SUM($H224:DC224)=0),$B224,0)</f>
        <v>0</v>
      </c>
      <c r="DE224">
        <f ca="1">IF(AND($B224&gt;0,SUM(DE$3:DE223)=0,SUM($H224:DD224)=0),$B224,0)</f>
        <v>0</v>
      </c>
      <c r="DF224">
        <f ca="1">IF(AND($B224&gt;0,SUM(DF$3:DF223)=0,SUM($H224:DE224)=0),$B224,0)</f>
        <v>0</v>
      </c>
      <c r="DG224">
        <f ca="1">IF(AND($B224&gt;0,SUM(DG$3:DG223)=0,SUM($H224:DF224)=0),$B224,0)</f>
        <v>0</v>
      </c>
      <c r="DH224">
        <f ca="1">IF(AND($B224&gt;0,SUM(DH$3:DH223)=0,SUM($H224:DG224)=0),$B224,0)</f>
        <v>0</v>
      </c>
      <c r="DI224">
        <f ca="1">IF(AND($B224&gt;0,SUM(DI$3:DI223)=0,SUM($H224:DH224)=0),$B224,0)</f>
        <v>0</v>
      </c>
      <c r="DJ224">
        <f ca="1">IF(AND($B224&gt;0,SUM(DJ$3:DJ223)=0,SUM($H224:DI224)=0),$B224,0)</f>
        <v>0</v>
      </c>
      <c r="DK224">
        <f ca="1">IF(AND($B224&gt;0,SUM(DK$3:DK223)=0,SUM($H224:DJ224)=0),$B224,0)</f>
        <v>0</v>
      </c>
      <c r="DL224">
        <f ca="1">IF(AND($B224&gt;0,SUM(DL$3:DL223)=0,SUM($H224:DK224)=0),$B224,0)</f>
        <v>0</v>
      </c>
      <c r="DM224">
        <f ca="1">IF(AND($B224&gt;0,SUM(DM$3:DM223)=0,SUM($H224:DL224)=0),$B224,0)</f>
        <v>0</v>
      </c>
      <c r="DN224">
        <f ca="1">IF(AND($B224&gt;0,SUM(DN$3:DN223)=0,SUM($H224:DM224)=0),$B224,0)</f>
        <v>0</v>
      </c>
      <c r="DO224">
        <f ca="1">IF(AND($B224&gt;0,SUM(DO$3:DO223)=0,SUM($H224:DN224)=0),$B224,0)</f>
        <v>0</v>
      </c>
      <c r="DP224">
        <f ca="1">IF(AND($B224&gt;0,SUM(DP$3:DP223)=0,SUM($H224:DO224)=0),$B224,0)</f>
        <v>0</v>
      </c>
      <c r="DQ224">
        <f ca="1">IF(AND($B224&gt;0,SUM(DQ$3:DQ223)=0,SUM($H224:DP224)=0),$B224,0)</f>
        <v>0</v>
      </c>
      <c r="DR224">
        <f ca="1">IF(AND($B224&gt;0,SUM(DR$3:DR223)=0,SUM($H224:DQ224)=0),$B224,0)</f>
        <v>0</v>
      </c>
      <c r="DS224">
        <f ca="1">IF(AND($B224&gt;0,SUM(DS$3:DS223)=0,SUM($H224:DR224)=0),$B224,0)</f>
        <v>0</v>
      </c>
      <c r="DT224">
        <f ca="1">IF(AND($B224&gt;0,SUM(DT$3:DT223)=0,SUM($H224:DS224)=0),$B224,0)</f>
        <v>0</v>
      </c>
      <c r="DU224">
        <f ca="1">IF(AND($B224&gt;0,SUM(DU$3:DU223)=0,SUM($H224:DT224)=0),$B224,0)</f>
        <v>0</v>
      </c>
      <c r="DV224">
        <f ca="1">IF(AND($B224&gt;0,SUM(DV$3:DV223)=0,SUM($H224:DU224)=0),$B224,0)</f>
        <v>0</v>
      </c>
      <c r="DW224">
        <f ca="1">IF(AND($B224&gt;0,SUM(DW$3:DW223)=0,SUM($H224:DV224)=0),$B224,0)</f>
        <v>0</v>
      </c>
      <c r="DX224">
        <f ca="1">IF(AND($B224&gt;0,SUM(DX$3:DX223)=0,SUM($H224:DW224)=0),$B224,0)</f>
        <v>0</v>
      </c>
      <c r="DY224">
        <f ca="1">IF(AND($B224&gt;0,SUM(DY$3:DY223)=0,SUM($H224:DX224)=0),$B224,0)</f>
        <v>0</v>
      </c>
      <c r="DZ224">
        <f ca="1">IF(AND($B224&gt;0,SUM(DZ$3:DZ223)=0,SUM($H224:DY224)=0),$B224,0)</f>
        <v>0</v>
      </c>
      <c r="EA224">
        <f ca="1">IF(AND($B224&gt;0,SUM(EA$3:EA223)=0,SUM($H224:DZ224)=0),$B224,0)</f>
        <v>0</v>
      </c>
      <c r="EB224">
        <f ca="1">IF(AND($B224&gt;0,SUM(EB$3:EB223)=0,SUM($H224:EA224)=0),$B224,0)</f>
        <v>0</v>
      </c>
      <c r="EC224">
        <f ca="1">IF(AND($B224&gt;0,SUM(EC$3:EC223)=0,SUM($H224:EB224)=0),$B224,0)</f>
        <v>0</v>
      </c>
      <c r="ED224">
        <f ca="1">IF(AND($B224&gt;0,SUM(ED$3:ED223)=0,SUM($H224:EC224)=0),$B224,0)</f>
        <v>0</v>
      </c>
      <c r="EE224">
        <f ca="1">IF(AND($B224&gt;0,SUM(EE$3:EE223)=0,SUM($H224:ED224)=0),$B224,0)</f>
        <v>0</v>
      </c>
      <c r="EF224">
        <f ca="1">IF(AND($B224&gt;0,SUM(EF$3:EF223)=0,SUM($H224:EE224)=0),$B224,0)</f>
        <v>0</v>
      </c>
      <c r="EG224">
        <f ca="1">IF(AND($B224&gt;0,SUM(EG$3:EG223)=0,SUM($H224:EF224)=0),$B224,0)</f>
        <v>0</v>
      </c>
      <c r="EH224">
        <f ca="1">IF(AND($B224&gt;0,SUM(EH$3:EH223)=0,SUM($H224:EG224)=0),$B224,0)</f>
        <v>0</v>
      </c>
      <c r="EI224">
        <f ca="1">IF(AND($B224&gt;0,SUM(EI$3:EI223)=0,SUM($H224:EH224)=0),$B224,0)</f>
        <v>0</v>
      </c>
      <c r="EJ224">
        <f ca="1">IF(AND($B224&gt;0,SUM(EJ$3:EJ223)=0,SUM($H224:EI224)=0),$B224,0)</f>
        <v>0</v>
      </c>
      <c r="EK224">
        <f ca="1">IF(AND($B224&gt;0,SUM(EK$3:EK223)=0,SUM($H224:EJ224)=0),$B224,0)</f>
        <v>0</v>
      </c>
      <c r="EL224">
        <f ca="1">IF(AND($B224&gt;0,SUM(EL$3:EL223)=0,SUM($H224:EK224)=0),$B224,0)</f>
        <v>0</v>
      </c>
      <c r="EM224">
        <f ca="1">IF(AND($B224&gt;0,SUM(EM$3:EM223)=0,SUM($H224:EL224)=0),$B224,0)</f>
        <v>0</v>
      </c>
      <c r="EN224">
        <f ca="1">IF(AND($B224&gt;0,SUM(EN$3:EN223)=0,SUM($H224:EM224)=0),$B224,0)</f>
        <v>0</v>
      </c>
      <c r="EO224">
        <f ca="1">IF(AND($B224&gt;0,SUM(EO$3:EO223)=0,SUM($H224:EN224)=0),$B224,0)</f>
        <v>0</v>
      </c>
      <c r="EP224">
        <f ca="1">IF(AND($B224&gt;0,SUM(EP$3:EP223)=0,SUM($H224:EO224)=0),$B224,0)</f>
        <v>0</v>
      </c>
      <c r="EQ224">
        <f ca="1">IF(AND($B224&gt;0,SUM(EQ$3:EQ223)=0,SUM($H224:EP224)=0),$B224,0)</f>
        <v>0</v>
      </c>
      <c r="ER224">
        <f ca="1">IF(AND($B224&gt;0,SUM(ER$3:ER223)=0,SUM($H224:EQ224)=0),$B224,0)</f>
        <v>0</v>
      </c>
      <c r="ES224">
        <f ca="1">IF(AND($B224&gt;0,SUM(ES$3:ES223)=0,SUM($H224:ER224)=0),$B224,0)</f>
        <v>0</v>
      </c>
      <c r="ET224">
        <f ca="1">IF(AND($B224&gt;0,SUM(ET$3:ET223)=0,SUM($H224:ES224)=0),$B224,0)</f>
        <v>0</v>
      </c>
      <c r="EU224">
        <f ca="1">IF(AND($B224&gt;0,SUM(EU$3:EU223)=0,SUM($H224:ET224)=0),$B224,0)</f>
        <v>0</v>
      </c>
      <c r="EV224">
        <f ca="1">IF(AND($B224&gt;0,SUM(EV$3:EV223)=0,SUM($H224:EU224)=0),$B224,0)</f>
        <v>0</v>
      </c>
      <c r="EW224">
        <f ca="1">IF(AND($B224&gt;0,SUM(EW$3:EW223)=0,SUM($H224:EV224)=0),$B224,0)</f>
        <v>0</v>
      </c>
      <c r="EX224">
        <f ca="1">IF(AND($B224&gt;0,SUM(EX$3:EX223)=0,SUM($H224:EW224)=0),$B224,0)</f>
        <v>0</v>
      </c>
      <c r="EY224">
        <f ca="1">IF(AND($B224&gt;0,SUM(EY$3:EY223)=0,SUM($H224:EX224)=0),$B224,0)</f>
        <v>0</v>
      </c>
      <c r="EZ224">
        <f ca="1">IF(AND($B224&gt;0,SUM(EZ$3:EZ223)=0,SUM($H224:EY224)=0),$B224,0)</f>
        <v>0</v>
      </c>
      <c r="FA224">
        <f ca="1">IF(AND($B224&gt;0,SUM(FA$3:FA223)=0,SUM($H224:EZ224)=0),$B224,0)</f>
        <v>0</v>
      </c>
      <c r="FB224">
        <f ca="1">IF(AND($B224&gt;0,SUM(FB$3:FB223)=0,SUM($H224:FA224)=0),$B224,0)</f>
        <v>0</v>
      </c>
      <c r="FC224">
        <f ca="1">IF(AND($B224&gt;0,SUM(FC$3:FC223)=0,SUM($H224:FB224)=0),$B224,0)</f>
        <v>0</v>
      </c>
      <c r="FD224">
        <f ca="1">IF(AND($B224&gt;0,SUM(FD$3:FD223)=0,SUM($H224:FC224)=0),$B224,0)</f>
        <v>0</v>
      </c>
      <c r="FE224">
        <f ca="1">IF(AND($B224&gt;0,SUM(FE$3:FE223)=0,SUM($H224:FD224)=0),$B224,0)</f>
        <v>0</v>
      </c>
      <c r="FF224">
        <f ca="1">IF(AND($B224&gt;0,SUM(FF$3:FF223)=0,SUM($H224:FE224)=0),$B224,0)</f>
        <v>0</v>
      </c>
      <c r="FG224">
        <f ca="1">IF(AND($B224&gt;0,SUM(FG$3:FG223)=0,SUM($H224:FF224)=0),$B224,0)</f>
        <v>0</v>
      </c>
      <c r="FH224">
        <f ca="1">IF(AND($B224&gt;0,SUM(FH$3:FH223)=0,SUM($H224:FG224)=0),$B224,0)</f>
        <v>0</v>
      </c>
      <c r="FI224">
        <f ca="1">IF(AND($B224&gt;0,SUM(FI$3:FI223)=0,SUM($H224:FH224)=0),$B224,0)</f>
        <v>0</v>
      </c>
      <c r="FJ224">
        <f ca="1">IF(AND($B224&gt;0,SUM(FJ$3:FJ223)=0,SUM($H224:FI224)=0),$B224,0)</f>
        <v>0</v>
      </c>
      <c r="FK224">
        <f ca="1">IF(AND($B224&gt;0,SUM(FK$3:FK223)=0,SUM($H224:FJ224)=0),$B224,0)</f>
        <v>0</v>
      </c>
      <c r="FL224">
        <f ca="1">IF(AND($B224&gt;0,SUM(FL$3:FL223)=0,SUM($H224:FK224)=0),$B224,0)</f>
        <v>0</v>
      </c>
      <c r="FM224">
        <f ca="1">IF(AND($B224&gt;0,SUM(FM$3:FM223)=0,SUM($H224:FL224)=0),$B224,0)</f>
        <v>0</v>
      </c>
      <c r="FN224">
        <f ca="1">IF(AND($B224&gt;0,SUM(FN$3:FN223)=0,SUM($H224:FM224)=0),$B224,0)</f>
        <v>0</v>
      </c>
      <c r="FS224" s="67">
        <f>ValintaohjelmaCentral!$C100</f>
        <v>0</v>
      </c>
      <c r="FT224" s="352"/>
      <c r="FU224" s="353"/>
      <c r="FV224" s="374">
        <f>ValintaohjelmaCentral!$G100</f>
        <v>0</v>
      </c>
      <c r="FY224" s="67">
        <f>ValintaohjelmaCentral!$C100</f>
        <v>0</v>
      </c>
      <c r="FZ224" s="352"/>
      <c r="GA224" s="353"/>
      <c r="GB224" s="374">
        <f>ValintaohjelmaCentral!$G100</f>
        <v>0</v>
      </c>
      <c r="GE224" s="67">
        <f>ValintaohjelmaCentral!$C100</f>
        <v>0</v>
      </c>
      <c r="GF224" s="352"/>
      <c r="GG224" s="353"/>
      <c r="GH224" s="374">
        <f>ValintaohjelmaCentral!$G100</f>
        <v>0</v>
      </c>
    </row>
    <row r="225" spans="1:190" ht="15.75" hidden="1" thickBot="1" x14ac:dyDescent="0.3">
      <c r="A225">
        <v>225</v>
      </c>
      <c r="C225" s="240">
        <f t="shared" ca="1" si="30"/>
        <v>0</v>
      </c>
      <c r="D225" s="240">
        <f t="shared" ca="1" si="30"/>
        <v>0</v>
      </c>
      <c r="E225" s="240">
        <f t="shared" ca="1" si="30"/>
        <v>0</v>
      </c>
      <c r="F225" s="240">
        <f t="shared" ca="1" si="30"/>
        <v>0</v>
      </c>
      <c r="G225" s="47" t="e">
        <f>INDEX($I$2:$FN$2,ROWS(G$2:G225))</f>
        <v>#REF!</v>
      </c>
      <c r="H225">
        <v>0</v>
      </c>
      <c r="I225">
        <f ca="1">IF(AND($B225&gt;0,SUM(I$3:I224)=0,SUM($H225:H225)=0),$B225,0)</f>
        <v>0</v>
      </c>
      <c r="J225">
        <f ca="1">IF(AND($B225&gt;0,SUM(J$3:J224)=0,SUM($H225:I225)=0),$B225,0)</f>
        <v>0</v>
      </c>
      <c r="K225">
        <f ca="1">IF(AND($B225&gt;0,SUM(K$3:K224)=0,SUM($H225:J225)=0),$B225,0)</f>
        <v>0</v>
      </c>
      <c r="L225">
        <f ca="1">IF(AND($B225&gt;0,SUM(L$3:L224)=0,SUM($H225:K225)=0),$B225,0)</f>
        <v>0</v>
      </c>
      <c r="M225">
        <f ca="1">IF(AND($B225&gt;0,SUM(M$3:M224)=0,SUM($H225:L225)=0),$B225,0)</f>
        <v>0</v>
      </c>
      <c r="N225">
        <f ca="1">IF(AND($B225&gt;0,SUM(N$3:N224)=0,SUM($H225:M225)=0),$B225,0)</f>
        <v>0</v>
      </c>
      <c r="O225">
        <f ca="1">IF(AND($B225&gt;0,SUM(O$3:O224)=0,SUM($H225:N225)=0),$B225,0)</f>
        <v>0</v>
      </c>
      <c r="P225">
        <f ca="1">IF(AND($B225&gt;0,SUM(P$3:P224)=0,SUM($H225:O225)=0),$B225,0)</f>
        <v>0</v>
      </c>
      <c r="Q225">
        <f ca="1">IF(AND($B225&gt;0,SUM(Q$3:Q224)=0,SUM($H225:P225)=0),$B225,0)</f>
        <v>0</v>
      </c>
      <c r="R225">
        <f ca="1">IF(AND($B225&gt;0,SUM(R$3:R224)=0,SUM($H225:Q225)=0),$B225,0)</f>
        <v>0</v>
      </c>
      <c r="S225">
        <f ca="1">IF(AND($B225&gt;0,SUM(S$3:S224)=0,SUM($H225:R225)=0),$B225,0)</f>
        <v>0</v>
      </c>
      <c r="T225">
        <f ca="1">IF(AND($B225&gt;0,SUM(T$3:T224)=0,SUM($H225:S225)=0),$B225,0)</f>
        <v>0</v>
      </c>
      <c r="U225">
        <f ca="1">IF(AND($B225&gt;0,SUM(U$3:U224)=0,SUM($H225:T225)=0),$B225,0)</f>
        <v>0</v>
      </c>
      <c r="V225">
        <f ca="1">IF(AND($B225&gt;0,SUM(V$3:V224)=0,SUM($H225:U225)=0),$B225,0)</f>
        <v>0</v>
      </c>
      <c r="W225">
        <f ca="1">IF(AND($B225&gt;0,SUM(W$3:W224)=0,SUM($H225:V225)=0),$B225,0)</f>
        <v>0</v>
      </c>
      <c r="X225">
        <f ca="1">IF(AND($B225&gt;0,SUM(X$3:X224)=0,SUM($H225:W225)=0),$B225,0)</f>
        <v>0</v>
      </c>
      <c r="Y225">
        <f ca="1">IF(AND($B225&gt;0,SUM(Y$3:Y224)=0,SUM($H225:X225)=0),$B225,0)</f>
        <v>0</v>
      </c>
      <c r="Z225">
        <f ca="1">IF(AND($B225&gt;0,SUM(Z$3:Z224)=0,SUM($H225:Y225)=0),$B225,0)</f>
        <v>0</v>
      </c>
      <c r="AA225">
        <f ca="1">IF(AND($B225&gt;0,SUM(AA$3:AA224)=0,SUM($H225:Z225)=0),$B225,0)</f>
        <v>0</v>
      </c>
      <c r="AB225">
        <f ca="1">IF(AND($B225&gt;0,SUM(AB$3:AB224)=0,SUM($H225:AA225)=0),$B225,0)</f>
        <v>0</v>
      </c>
      <c r="AC225">
        <f ca="1">IF(AND($B225&gt;0,SUM(AC$3:AC224)=0,SUM($H225:AB225)=0),$B225,0)</f>
        <v>0</v>
      </c>
      <c r="AD225">
        <f ca="1">IF(AND($B225&gt;0,SUM(AD$3:AD224)=0,SUM($H225:AC225)=0),$B225,0)</f>
        <v>0</v>
      </c>
      <c r="AE225">
        <f ca="1">IF(AND($B225&gt;0,SUM(AE$3:AE224)=0,SUM($H225:AD225)=0),$B225,0)</f>
        <v>0</v>
      </c>
      <c r="AF225">
        <f ca="1">IF(AND($B225&gt;0,SUM(AF$3:AF224)=0,SUM($H225:AE225)=0),$B225,0)</f>
        <v>0</v>
      </c>
      <c r="AG225">
        <f ca="1">IF(AND($B225&gt;0,SUM(AG$3:AG224)=0,SUM($H225:AF225)=0),$B225,0)</f>
        <v>0</v>
      </c>
      <c r="AH225">
        <f ca="1">IF(AND($B225&gt;0,SUM(AH$3:AH224)=0,SUM($H225:AG225)=0),$B225,0)</f>
        <v>0</v>
      </c>
      <c r="AI225">
        <f ca="1">IF(AND($B225&gt;0,SUM(AI$3:AI224)=0,SUM($H225:AH225)=0),$B225,0)</f>
        <v>0</v>
      </c>
      <c r="AJ225">
        <f ca="1">IF(AND($B225&gt;0,SUM(AJ$3:AJ224)=0,SUM($H225:AI225)=0),$B225,0)</f>
        <v>0</v>
      </c>
      <c r="AK225">
        <f ca="1">IF(AND($B225&gt;0,SUM(AK$3:AK224)=0,SUM($H225:AJ225)=0),$B225,0)</f>
        <v>0</v>
      </c>
      <c r="AL225">
        <f ca="1">IF(AND($B225&gt;0,SUM(AL$3:AL224)=0,SUM($H225:AK225)=0),$B225,0)</f>
        <v>0</v>
      </c>
      <c r="AM225">
        <f ca="1">IF(AND($B225&gt;0,SUM(AM$3:AM224)=0,SUM($H225:AL225)=0),$B225,0)</f>
        <v>0</v>
      </c>
      <c r="AN225">
        <f ca="1">IF(AND($B225&gt;0,SUM(AN$3:AN224)=0,SUM($H225:AM225)=0),$B225,0)</f>
        <v>0</v>
      </c>
      <c r="AO225">
        <f ca="1">IF(AND($B225&gt;0,SUM(AO$3:AO224)=0,SUM($H225:AN225)=0),$B225,0)</f>
        <v>0</v>
      </c>
      <c r="AP225">
        <f ca="1">IF(AND($B225&gt;0,SUM(AP$3:AP224)=0,SUM($H225:AO225)=0),$B225,0)</f>
        <v>0</v>
      </c>
      <c r="AQ225">
        <f ca="1">IF(AND($B225&gt;0,SUM(AQ$3:AQ224)=0,SUM($H225:AP225)=0),$B225,0)</f>
        <v>0</v>
      </c>
      <c r="AR225">
        <f ca="1">IF(AND($B225&gt;0,SUM(AR$3:AR224)=0,SUM($H225:AQ225)=0),$B225,0)</f>
        <v>0</v>
      </c>
      <c r="AS225">
        <f ca="1">IF(AND($B225&gt;0,SUM(AS$3:AS224)=0,SUM($H225:AR225)=0),$B225,0)</f>
        <v>0</v>
      </c>
      <c r="AT225">
        <f ca="1">IF(AND($B225&gt;0,SUM(AT$3:AT224)=0,SUM($H225:AS225)=0),$B225,0)</f>
        <v>0</v>
      </c>
      <c r="AU225">
        <f ca="1">IF(AND($B225&gt;0,SUM(AU$3:AU224)=0,SUM($H225:AT225)=0),$B225,0)</f>
        <v>0</v>
      </c>
      <c r="AV225">
        <f ca="1">IF(AND($B225&gt;0,SUM(AV$3:AV224)=0,SUM($H225:AU225)=0),$B225,0)</f>
        <v>0</v>
      </c>
      <c r="AW225">
        <f ca="1">IF(AND($B225&gt;0,SUM(AW$3:AW224)=0,SUM($H225:AV225)=0),$B225,0)</f>
        <v>0</v>
      </c>
      <c r="AX225">
        <f ca="1">IF(AND($B225&gt;0,SUM(AX$3:AX224)=0,SUM($H225:AW225)=0),$B225,0)</f>
        <v>0</v>
      </c>
      <c r="AY225">
        <f ca="1">IF(AND($B225&gt;0,SUM(AY$3:AY224)=0,SUM($H225:AX225)=0),$B225,0)</f>
        <v>0</v>
      </c>
      <c r="AZ225">
        <f ca="1">IF(AND($B225&gt;0,SUM(AZ$3:AZ224)=0,SUM($H225:AY225)=0),$B225,0)</f>
        <v>0</v>
      </c>
      <c r="BA225">
        <f ca="1">IF(AND($B225&gt;0,SUM(BA$3:BA224)=0,SUM($H225:AZ225)=0),$B225,0)</f>
        <v>0</v>
      </c>
      <c r="BB225">
        <f ca="1">IF(AND($B225&gt;0,SUM(BB$3:BB224)=0,SUM($H225:BA225)=0),$B225,0)</f>
        <v>0</v>
      </c>
      <c r="BC225">
        <f ca="1">IF(AND($B225&gt;0,SUM(BC$3:BC224)=0,SUM($H225:BB225)=0),$B225,0)</f>
        <v>0</v>
      </c>
      <c r="BD225">
        <f ca="1">IF(AND($B225&gt;0,SUM(BD$3:BD224)=0,SUM($H225:BC225)=0),$B225,0)</f>
        <v>0</v>
      </c>
      <c r="BE225">
        <f ca="1">IF(AND($B225&gt;0,SUM(BE$3:BE224)=0,SUM($H225:BD225)=0),$B225,0)</f>
        <v>0</v>
      </c>
      <c r="BF225">
        <f ca="1">IF(AND($B225&gt;0,SUM(BF$3:BF224)=0,SUM($H225:BE225)=0),$B225,0)</f>
        <v>0</v>
      </c>
      <c r="BG225">
        <f ca="1">IF(AND($B225&gt;0,SUM(BG$3:BG224)=0,SUM($H225:BF225)=0),$B225,0)</f>
        <v>0</v>
      </c>
      <c r="BH225">
        <f ca="1">IF(AND($B225&gt;0,SUM(BH$3:BH224)=0,SUM($H225:BG225)=0),$B225,0)</f>
        <v>0</v>
      </c>
      <c r="BI225">
        <f ca="1">IF(AND($B225&gt;0,SUM(BI$3:BI224)=0,SUM($H225:BH225)=0),$B225,0)</f>
        <v>0</v>
      </c>
      <c r="BJ225">
        <f ca="1">IF(AND($B225&gt;0,SUM(BJ$3:BJ224)=0,SUM($H225:BI225)=0),$B225,0)</f>
        <v>0</v>
      </c>
      <c r="BK225">
        <f ca="1">IF(AND($B225&gt;0,SUM(BK$3:BK224)=0,SUM($H225:BJ225)=0),$B225,0)</f>
        <v>0</v>
      </c>
      <c r="BL225">
        <f ca="1">IF(AND($B225&gt;0,SUM(BL$3:BL224)=0,SUM($H225:BK225)=0),$B225,0)</f>
        <v>0</v>
      </c>
      <c r="BM225">
        <f ca="1">IF(AND($B225&gt;0,SUM(BM$3:BM224)=0,SUM($H225:BL225)=0),$B225,0)</f>
        <v>0</v>
      </c>
      <c r="BN225">
        <f ca="1">IF(AND($B225&gt;0,SUM(BN$3:BN224)=0,SUM($H225:BM225)=0),$B225,0)</f>
        <v>0</v>
      </c>
      <c r="BO225">
        <f ca="1">IF(AND($B225&gt;0,SUM(BO$3:BO224)=0,SUM($H225:BN225)=0),$B225,0)</f>
        <v>0</v>
      </c>
      <c r="BP225">
        <f ca="1">IF(AND($B225&gt;0,SUM(BP$3:BP224)=0,SUM($H225:BO225)=0),$B225,0)</f>
        <v>0</v>
      </c>
      <c r="BQ225">
        <f ca="1">IF(AND($B225&gt;0,SUM(BQ$3:BQ224)=0,SUM($H225:BP225)=0),$B225,0)</f>
        <v>0</v>
      </c>
      <c r="BR225">
        <f ca="1">IF(AND($B225&gt;0,SUM(BR$3:BR224)=0,SUM($H225:BQ225)=0),$B225,0)</f>
        <v>0</v>
      </c>
      <c r="BS225">
        <f ca="1">IF(AND($B225&gt;0,SUM(BS$3:BS224)=0,SUM($H225:BR225)=0),$B225,0)</f>
        <v>0</v>
      </c>
      <c r="BT225">
        <f ca="1">IF(AND($B225&gt;0,SUM(BT$3:BT224)=0,SUM($H225:BS225)=0),$B225,0)</f>
        <v>0</v>
      </c>
      <c r="BU225">
        <f ca="1">IF(AND($B225&gt;0,SUM(BU$3:BU224)=0,SUM($H225:BT225)=0),$B225,0)</f>
        <v>0</v>
      </c>
      <c r="BV225">
        <f ca="1">IF(AND($B225&gt;0,SUM(BV$3:BV224)=0,SUM($H225:BU225)=0),$B225,0)</f>
        <v>0</v>
      </c>
      <c r="BW225">
        <f ca="1">IF(AND($B225&gt;0,SUM(BW$3:BW224)=0,SUM($H225:BV225)=0),$B225,0)</f>
        <v>0</v>
      </c>
      <c r="BX225">
        <f ca="1">IF(AND($B225&gt;0,SUM(BX$3:BX224)=0,SUM($H225:BW225)=0),$B225,0)</f>
        <v>0</v>
      </c>
      <c r="BY225">
        <f ca="1">IF(AND($B225&gt;0,SUM(BY$3:BY224)=0,SUM($H225:BX225)=0),$B225,0)</f>
        <v>0</v>
      </c>
      <c r="BZ225">
        <f ca="1">IF(AND($B225&gt;0,SUM(BZ$3:BZ224)=0,SUM($H225:BY225)=0),$B225,0)</f>
        <v>0</v>
      </c>
      <c r="CA225">
        <f ca="1">IF(AND($B225&gt;0,SUM(CA$3:CA224)=0,SUM($H225:BZ225)=0),$B225,0)</f>
        <v>0</v>
      </c>
      <c r="CB225">
        <f ca="1">IF(AND($B225&gt;0,SUM(CB$3:CB224)=0,SUM($H225:CA225)=0),$B225,0)</f>
        <v>0</v>
      </c>
      <c r="CC225">
        <f ca="1">IF(AND($B225&gt;0,SUM(CC$3:CC224)=0,SUM($H225:CB225)=0),$B225,0)</f>
        <v>0</v>
      </c>
      <c r="CD225">
        <f ca="1">IF(AND($B225&gt;0,SUM(CD$3:CD224)=0,SUM($H225:CC225)=0),$B225,0)</f>
        <v>0</v>
      </c>
      <c r="CE225">
        <f ca="1">IF(AND($B225&gt;0,SUM(CE$3:CE224)=0,SUM($H225:CD225)=0),$B225,0)</f>
        <v>0</v>
      </c>
      <c r="CF225">
        <f ca="1">IF(AND($B225&gt;0,SUM(CF$3:CF224)=0,SUM($H225:CE225)=0),$B225,0)</f>
        <v>0</v>
      </c>
      <c r="CG225">
        <f ca="1">IF(AND($B225&gt;0,SUM(CG$3:CG224)=0,SUM($H225:CF225)=0),$B225,0)</f>
        <v>0</v>
      </c>
      <c r="CH225">
        <f ca="1">IF(AND($B225&gt;0,SUM(CH$3:CH224)=0,SUM($H225:CG225)=0),$B225,0)</f>
        <v>0</v>
      </c>
      <c r="CI225">
        <f ca="1">IF(AND($B225&gt;0,SUM(CI$3:CI224)=0,SUM($H225:CH225)=0),$B225,0)</f>
        <v>0</v>
      </c>
      <c r="CJ225">
        <f ca="1">IF(AND($B225&gt;0,SUM(CJ$3:CJ224)=0,SUM($H225:CI225)=0),$B225,0)</f>
        <v>0</v>
      </c>
      <c r="CK225">
        <f ca="1">IF(AND($B225&gt;0,SUM(CK$3:CK224)=0,SUM($H225:CJ225)=0),$B225,0)</f>
        <v>0</v>
      </c>
      <c r="CL225">
        <f ca="1">IF(AND($B225&gt;0,SUM(CL$3:CL224)=0,SUM($H225:CK225)=0),$B225,0)</f>
        <v>0</v>
      </c>
      <c r="CM225">
        <f ca="1">IF(AND($B225&gt;0,SUM(CM$3:CM224)=0,SUM($H225:CL225)=0),$B225,0)</f>
        <v>0</v>
      </c>
      <c r="CN225">
        <f ca="1">IF(AND($B225&gt;0,SUM(CN$3:CN224)=0,SUM($H225:CM225)=0),$B225,0)</f>
        <v>0</v>
      </c>
      <c r="CO225">
        <f ca="1">IF(AND($B225&gt;0,SUM(CO$3:CO224)=0,SUM($H225:CN225)=0),$B225,0)</f>
        <v>0</v>
      </c>
      <c r="CP225">
        <f ca="1">IF(AND($B225&gt;0,SUM(CP$3:CP224)=0,SUM($H225:CO225)=0),$B225,0)</f>
        <v>0</v>
      </c>
      <c r="CQ225">
        <f ca="1">IF(AND($B225&gt;0,SUM(CQ$3:CQ224)=0,SUM($H225:CP225)=0),$B225,0)</f>
        <v>0</v>
      </c>
      <c r="CR225">
        <f ca="1">IF(AND($B225&gt;0,SUM(CR$3:CR224)=0,SUM($H225:CQ225)=0),$B225,0)</f>
        <v>0</v>
      </c>
      <c r="CS225">
        <f ca="1">IF(AND($B225&gt;0,SUM(CS$3:CS224)=0,SUM($H225:CR225)=0),$B225,0)</f>
        <v>0</v>
      </c>
      <c r="CT225">
        <f ca="1">IF(AND($B225&gt;0,SUM(CT$3:CT224)=0,SUM($H225:CS225)=0),$B225,0)</f>
        <v>0</v>
      </c>
      <c r="CU225">
        <f ca="1">IF(AND($B225&gt;0,SUM(CU$3:CU224)=0,SUM($H225:CT225)=0),$B225,0)</f>
        <v>0</v>
      </c>
      <c r="CV225">
        <f ca="1">IF(AND($B225&gt;0,SUM(CV$3:CV224)=0,SUM($H225:CU225)=0),$B225,0)</f>
        <v>0</v>
      </c>
      <c r="CW225">
        <f ca="1">IF(AND($B225&gt;0,SUM(CW$3:CW224)=0,SUM($H225:CV225)=0),$B225,0)</f>
        <v>0</v>
      </c>
      <c r="CX225">
        <f ca="1">IF(AND($B225&gt;0,SUM(CX$3:CX224)=0,SUM($H225:CW225)=0),$B225,0)</f>
        <v>0</v>
      </c>
      <c r="CY225">
        <f ca="1">IF(AND($B225&gt;0,SUM(CY$3:CY224)=0,SUM($H225:CX225)=0),$B225,0)</f>
        <v>0</v>
      </c>
      <c r="CZ225">
        <f ca="1">IF(AND($B225&gt;0,SUM(CZ$3:CZ224)=0,SUM($H225:CY225)=0),$B225,0)</f>
        <v>0</v>
      </c>
      <c r="DA225">
        <f ca="1">IF(AND($B225&gt;0,SUM(DA$3:DA224)=0,SUM($H225:CZ225)=0),$B225,0)</f>
        <v>0</v>
      </c>
      <c r="DB225">
        <f ca="1">IF(AND($B225&gt;0,SUM(DB$3:DB224)=0,SUM($H225:DA225)=0),$B225,0)</f>
        <v>0</v>
      </c>
      <c r="DC225">
        <f ca="1">IF(AND($B225&gt;0,SUM(DC$3:DC224)=0,SUM($H225:DB225)=0),$B225,0)</f>
        <v>0</v>
      </c>
      <c r="DD225">
        <f ca="1">IF(AND($B225&gt;0,SUM(DD$3:DD224)=0,SUM($H225:DC225)=0),$B225,0)</f>
        <v>0</v>
      </c>
      <c r="DE225">
        <f ca="1">IF(AND($B225&gt;0,SUM(DE$3:DE224)=0,SUM($H225:DD225)=0),$B225,0)</f>
        <v>0</v>
      </c>
      <c r="DF225">
        <f ca="1">IF(AND($B225&gt;0,SUM(DF$3:DF224)=0,SUM($H225:DE225)=0),$B225,0)</f>
        <v>0</v>
      </c>
      <c r="DG225">
        <f ca="1">IF(AND($B225&gt;0,SUM(DG$3:DG224)=0,SUM($H225:DF225)=0),$B225,0)</f>
        <v>0</v>
      </c>
      <c r="DH225">
        <f ca="1">IF(AND($B225&gt;0,SUM(DH$3:DH224)=0,SUM($H225:DG225)=0),$B225,0)</f>
        <v>0</v>
      </c>
      <c r="DI225">
        <f ca="1">IF(AND($B225&gt;0,SUM(DI$3:DI224)=0,SUM($H225:DH225)=0),$B225,0)</f>
        <v>0</v>
      </c>
      <c r="DJ225">
        <f ca="1">IF(AND($B225&gt;0,SUM(DJ$3:DJ224)=0,SUM($H225:DI225)=0),$B225,0)</f>
        <v>0</v>
      </c>
      <c r="DK225">
        <f ca="1">IF(AND($B225&gt;0,SUM(DK$3:DK224)=0,SUM($H225:DJ225)=0),$B225,0)</f>
        <v>0</v>
      </c>
      <c r="DL225">
        <f ca="1">IF(AND($B225&gt;0,SUM(DL$3:DL224)=0,SUM($H225:DK225)=0),$B225,0)</f>
        <v>0</v>
      </c>
      <c r="DM225">
        <f ca="1">IF(AND($B225&gt;0,SUM(DM$3:DM224)=0,SUM($H225:DL225)=0),$B225,0)</f>
        <v>0</v>
      </c>
      <c r="DN225">
        <f ca="1">IF(AND($B225&gt;0,SUM(DN$3:DN224)=0,SUM($H225:DM225)=0),$B225,0)</f>
        <v>0</v>
      </c>
      <c r="DO225">
        <f ca="1">IF(AND($B225&gt;0,SUM(DO$3:DO224)=0,SUM($H225:DN225)=0),$B225,0)</f>
        <v>0</v>
      </c>
      <c r="DP225">
        <f ca="1">IF(AND($B225&gt;0,SUM(DP$3:DP224)=0,SUM($H225:DO225)=0),$B225,0)</f>
        <v>0</v>
      </c>
      <c r="DQ225">
        <f ca="1">IF(AND($B225&gt;0,SUM(DQ$3:DQ224)=0,SUM($H225:DP225)=0),$B225,0)</f>
        <v>0</v>
      </c>
      <c r="DR225">
        <f ca="1">IF(AND($B225&gt;0,SUM(DR$3:DR224)=0,SUM($H225:DQ225)=0),$B225,0)</f>
        <v>0</v>
      </c>
      <c r="DS225">
        <f ca="1">IF(AND($B225&gt;0,SUM(DS$3:DS224)=0,SUM($H225:DR225)=0),$B225,0)</f>
        <v>0</v>
      </c>
      <c r="DT225">
        <f ca="1">IF(AND($B225&gt;0,SUM(DT$3:DT224)=0,SUM($H225:DS225)=0),$B225,0)</f>
        <v>0</v>
      </c>
      <c r="DU225">
        <f ca="1">IF(AND($B225&gt;0,SUM(DU$3:DU224)=0,SUM($H225:DT225)=0),$B225,0)</f>
        <v>0</v>
      </c>
      <c r="DV225">
        <f ca="1">IF(AND($B225&gt;0,SUM(DV$3:DV224)=0,SUM($H225:DU225)=0),$B225,0)</f>
        <v>0</v>
      </c>
      <c r="DW225">
        <f ca="1">IF(AND($B225&gt;0,SUM(DW$3:DW224)=0,SUM($H225:DV225)=0),$B225,0)</f>
        <v>0</v>
      </c>
      <c r="DX225">
        <f ca="1">IF(AND($B225&gt;0,SUM(DX$3:DX224)=0,SUM($H225:DW225)=0),$B225,0)</f>
        <v>0</v>
      </c>
      <c r="DY225">
        <f ca="1">IF(AND($B225&gt;0,SUM(DY$3:DY224)=0,SUM($H225:DX225)=0),$B225,0)</f>
        <v>0</v>
      </c>
      <c r="DZ225">
        <f ca="1">IF(AND($B225&gt;0,SUM(DZ$3:DZ224)=0,SUM($H225:DY225)=0),$B225,0)</f>
        <v>0</v>
      </c>
      <c r="EA225">
        <f ca="1">IF(AND($B225&gt;0,SUM(EA$3:EA224)=0,SUM($H225:DZ225)=0),$B225,0)</f>
        <v>0</v>
      </c>
      <c r="EB225">
        <f ca="1">IF(AND($B225&gt;0,SUM(EB$3:EB224)=0,SUM($H225:EA225)=0),$B225,0)</f>
        <v>0</v>
      </c>
      <c r="EC225">
        <f ca="1">IF(AND($B225&gt;0,SUM(EC$3:EC224)=0,SUM($H225:EB225)=0),$B225,0)</f>
        <v>0</v>
      </c>
      <c r="ED225">
        <f ca="1">IF(AND($B225&gt;0,SUM(ED$3:ED224)=0,SUM($H225:EC225)=0),$B225,0)</f>
        <v>0</v>
      </c>
      <c r="EE225">
        <f ca="1">IF(AND($B225&gt;0,SUM(EE$3:EE224)=0,SUM($H225:ED225)=0),$B225,0)</f>
        <v>0</v>
      </c>
      <c r="EF225">
        <f ca="1">IF(AND($B225&gt;0,SUM(EF$3:EF224)=0,SUM($H225:EE225)=0),$B225,0)</f>
        <v>0</v>
      </c>
      <c r="EG225">
        <f ca="1">IF(AND($B225&gt;0,SUM(EG$3:EG224)=0,SUM($H225:EF225)=0),$B225,0)</f>
        <v>0</v>
      </c>
      <c r="EH225">
        <f ca="1">IF(AND($B225&gt;0,SUM(EH$3:EH224)=0,SUM($H225:EG225)=0),$B225,0)</f>
        <v>0</v>
      </c>
      <c r="EI225">
        <f ca="1">IF(AND($B225&gt;0,SUM(EI$3:EI224)=0,SUM($H225:EH225)=0),$B225,0)</f>
        <v>0</v>
      </c>
      <c r="EJ225">
        <f ca="1">IF(AND($B225&gt;0,SUM(EJ$3:EJ224)=0,SUM($H225:EI225)=0),$B225,0)</f>
        <v>0</v>
      </c>
      <c r="EK225">
        <f ca="1">IF(AND($B225&gt;0,SUM(EK$3:EK224)=0,SUM($H225:EJ225)=0),$B225,0)</f>
        <v>0</v>
      </c>
      <c r="EL225">
        <f ca="1">IF(AND($B225&gt;0,SUM(EL$3:EL224)=0,SUM($H225:EK225)=0),$B225,0)</f>
        <v>0</v>
      </c>
      <c r="EM225">
        <f ca="1">IF(AND($B225&gt;0,SUM(EM$3:EM224)=0,SUM($H225:EL225)=0),$B225,0)</f>
        <v>0</v>
      </c>
      <c r="EN225">
        <f ca="1">IF(AND($B225&gt;0,SUM(EN$3:EN224)=0,SUM($H225:EM225)=0),$B225,0)</f>
        <v>0</v>
      </c>
      <c r="EO225">
        <f ca="1">IF(AND($B225&gt;0,SUM(EO$3:EO224)=0,SUM($H225:EN225)=0),$B225,0)</f>
        <v>0</v>
      </c>
      <c r="EP225">
        <f ca="1">IF(AND($B225&gt;0,SUM(EP$3:EP224)=0,SUM($H225:EO225)=0),$B225,0)</f>
        <v>0</v>
      </c>
      <c r="EQ225">
        <f ca="1">IF(AND($B225&gt;0,SUM(EQ$3:EQ224)=0,SUM($H225:EP225)=0),$B225,0)</f>
        <v>0</v>
      </c>
      <c r="ER225">
        <f ca="1">IF(AND($B225&gt;0,SUM(ER$3:ER224)=0,SUM($H225:EQ225)=0),$B225,0)</f>
        <v>0</v>
      </c>
      <c r="ES225">
        <f ca="1">IF(AND($B225&gt;0,SUM(ES$3:ES224)=0,SUM($H225:ER225)=0),$B225,0)</f>
        <v>0</v>
      </c>
      <c r="ET225">
        <f ca="1">IF(AND($B225&gt;0,SUM(ET$3:ET224)=0,SUM($H225:ES225)=0),$B225,0)</f>
        <v>0</v>
      </c>
      <c r="EU225">
        <f ca="1">IF(AND($B225&gt;0,SUM(EU$3:EU224)=0,SUM($H225:ET225)=0),$B225,0)</f>
        <v>0</v>
      </c>
      <c r="EV225">
        <f ca="1">IF(AND($B225&gt;0,SUM(EV$3:EV224)=0,SUM($H225:EU225)=0),$B225,0)</f>
        <v>0</v>
      </c>
      <c r="EW225">
        <f ca="1">IF(AND($B225&gt;0,SUM(EW$3:EW224)=0,SUM($H225:EV225)=0),$B225,0)</f>
        <v>0</v>
      </c>
      <c r="EX225">
        <f ca="1">IF(AND($B225&gt;0,SUM(EX$3:EX224)=0,SUM($H225:EW225)=0),$B225,0)</f>
        <v>0</v>
      </c>
      <c r="EY225">
        <f ca="1">IF(AND($B225&gt;0,SUM(EY$3:EY224)=0,SUM($H225:EX225)=0),$B225,0)</f>
        <v>0</v>
      </c>
      <c r="EZ225">
        <f ca="1">IF(AND($B225&gt;0,SUM(EZ$3:EZ224)=0,SUM($H225:EY225)=0),$B225,0)</f>
        <v>0</v>
      </c>
      <c r="FA225">
        <f ca="1">IF(AND($B225&gt;0,SUM(FA$3:FA224)=0,SUM($H225:EZ225)=0),$B225,0)</f>
        <v>0</v>
      </c>
      <c r="FB225">
        <f ca="1">IF(AND($B225&gt;0,SUM(FB$3:FB224)=0,SUM($H225:FA225)=0),$B225,0)</f>
        <v>0</v>
      </c>
      <c r="FC225">
        <f ca="1">IF(AND($B225&gt;0,SUM(FC$3:FC224)=0,SUM($H225:FB225)=0),$B225,0)</f>
        <v>0</v>
      </c>
      <c r="FD225">
        <f ca="1">IF(AND($B225&gt;0,SUM(FD$3:FD224)=0,SUM($H225:FC225)=0),$B225,0)</f>
        <v>0</v>
      </c>
      <c r="FE225">
        <f ca="1">IF(AND($B225&gt;0,SUM(FE$3:FE224)=0,SUM($H225:FD225)=0),$B225,0)</f>
        <v>0</v>
      </c>
      <c r="FF225">
        <f ca="1">IF(AND($B225&gt;0,SUM(FF$3:FF224)=0,SUM($H225:FE225)=0),$B225,0)</f>
        <v>0</v>
      </c>
      <c r="FG225">
        <f ca="1">IF(AND($B225&gt;0,SUM(FG$3:FG224)=0,SUM($H225:FF225)=0),$B225,0)</f>
        <v>0</v>
      </c>
      <c r="FH225">
        <f ca="1">IF(AND($B225&gt;0,SUM(FH$3:FH224)=0,SUM($H225:FG225)=0),$B225,0)</f>
        <v>0</v>
      </c>
      <c r="FI225">
        <f ca="1">IF(AND($B225&gt;0,SUM(FI$3:FI224)=0,SUM($H225:FH225)=0),$B225,0)</f>
        <v>0</v>
      </c>
      <c r="FJ225">
        <f ca="1">IF(AND($B225&gt;0,SUM(FJ$3:FJ224)=0,SUM($H225:FI225)=0),$B225,0)</f>
        <v>0</v>
      </c>
      <c r="FK225">
        <f ca="1">IF(AND($B225&gt;0,SUM(FK$3:FK224)=0,SUM($H225:FJ225)=0),$B225,0)</f>
        <v>0</v>
      </c>
      <c r="FL225">
        <f ca="1">IF(AND($B225&gt;0,SUM(FL$3:FL224)=0,SUM($H225:FK225)=0),$B225,0)</f>
        <v>0</v>
      </c>
      <c r="FM225">
        <f ca="1">IF(AND($B225&gt;0,SUM(FM$3:FM224)=0,SUM($H225:FL225)=0),$B225,0)</f>
        <v>0</v>
      </c>
      <c r="FN225">
        <f ca="1">IF(AND($B225&gt;0,SUM(FN$3:FN224)=0,SUM($H225:FM225)=0),$B225,0)</f>
        <v>0</v>
      </c>
      <c r="FS225" s="67">
        <f>ValintaohjelmaCentral!$C101</f>
        <v>0</v>
      </c>
      <c r="FT225" s="352"/>
      <c r="FU225" s="353"/>
      <c r="FV225" s="374">
        <f>ValintaohjelmaCentral!$G101</f>
        <v>0</v>
      </c>
      <c r="FY225" s="67">
        <f>ValintaohjelmaCentral!$C101</f>
        <v>0</v>
      </c>
      <c r="FZ225" s="352"/>
      <c r="GA225" s="353"/>
      <c r="GB225" s="374">
        <f>ValintaohjelmaCentral!$G101</f>
        <v>0</v>
      </c>
      <c r="GE225" s="67">
        <f>ValintaohjelmaCentral!$C101</f>
        <v>0</v>
      </c>
      <c r="GF225" s="352"/>
      <c r="GG225" s="353"/>
      <c r="GH225" s="374">
        <f>ValintaohjelmaCentral!$G101</f>
        <v>0</v>
      </c>
    </row>
    <row r="226" spans="1:190" ht="15.75" hidden="1" thickBot="1" x14ac:dyDescent="0.3">
      <c r="A226">
        <v>226</v>
      </c>
      <c r="C226" s="240">
        <f t="shared" ca="1" si="30"/>
        <v>0</v>
      </c>
      <c r="D226" s="240">
        <f t="shared" ca="1" si="30"/>
        <v>0</v>
      </c>
      <c r="E226" s="240">
        <f t="shared" ca="1" si="30"/>
        <v>0</v>
      </c>
      <c r="F226" s="240">
        <f t="shared" ca="1" si="30"/>
        <v>0</v>
      </c>
      <c r="G226" s="47" t="e">
        <f>INDEX($I$2:$FN$2,ROWS(G$2:G226))</f>
        <v>#REF!</v>
      </c>
      <c r="H226">
        <v>0</v>
      </c>
      <c r="I226">
        <f ca="1">IF(AND($B226&gt;0,SUM(I$3:I225)=0,SUM($H226:H226)=0),$B226,0)</f>
        <v>0</v>
      </c>
      <c r="J226">
        <f ca="1">IF(AND($B226&gt;0,SUM(J$3:J225)=0,SUM($H226:I226)=0),$B226,0)</f>
        <v>0</v>
      </c>
      <c r="K226">
        <f ca="1">IF(AND($B226&gt;0,SUM(K$3:K225)=0,SUM($H226:J226)=0),$B226,0)</f>
        <v>0</v>
      </c>
      <c r="L226">
        <f ca="1">IF(AND($B226&gt;0,SUM(L$3:L225)=0,SUM($H226:K226)=0),$B226,0)</f>
        <v>0</v>
      </c>
      <c r="M226">
        <f ca="1">IF(AND($B226&gt;0,SUM(M$3:M225)=0,SUM($H226:L226)=0),$B226,0)</f>
        <v>0</v>
      </c>
      <c r="N226">
        <f ca="1">IF(AND($B226&gt;0,SUM(N$3:N225)=0,SUM($H226:M226)=0),$B226,0)</f>
        <v>0</v>
      </c>
      <c r="O226">
        <f ca="1">IF(AND($B226&gt;0,SUM(O$3:O225)=0,SUM($H226:N226)=0),$B226,0)</f>
        <v>0</v>
      </c>
      <c r="P226">
        <f ca="1">IF(AND($B226&gt;0,SUM(P$3:P225)=0,SUM($H226:O226)=0),$B226,0)</f>
        <v>0</v>
      </c>
      <c r="Q226">
        <f ca="1">IF(AND($B226&gt;0,SUM(Q$3:Q225)=0,SUM($H226:P226)=0),$B226,0)</f>
        <v>0</v>
      </c>
      <c r="R226">
        <f ca="1">IF(AND($B226&gt;0,SUM(R$3:R225)=0,SUM($H226:Q226)=0),$B226,0)</f>
        <v>0</v>
      </c>
      <c r="S226">
        <f ca="1">IF(AND($B226&gt;0,SUM(S$3:S225)=0,SUM($H226:R226)=0),$B226,0)</f>
        <v>0</v>
      </c>
      <c r="T226">
        <f ca="1">IF(AND($B226&gt;0,SUM(T$3:T225)=0,SUM($H226:S226)=0),$B226,0)</f>
        <v>0</v>
      </c>
      <c r="U226">
        <f ca="1">IF(AND($B226&gt;0,SUM(U$3:U225)=0,SUM($H226:T226)=0),$B226,0)</f>
        <v>0</v>
      </c>
      <c r="V226">
        <f ca="1">IF(AND($B226&gt;0,SUM(V$3:V225)=0,SUM($H226:U226)=0),$B226,0)</f>
        <v>0</v>
      </c>
      <c r="W226">
        <f ca="1">IF(AND($B226&gt;0,SUM(W$3:W225)=0,SUM($H226:V226)=0),$B226,0)</f>
        <v>0</v>
      </c>
      <c r="X226">
        <f ca="1">IF(AND($B226&gt;0,SUM(X$3:X225)=0,SUM($H226:W226)=0),$B226,0)</f>
        <v>0</v>
      </c>
      <c r="Y226">
        <f ca="1">IF(AND($B226&gt;0,SUM(Y$3:Y225)=0,SUM($H226:X226)=0),$B226,0)</f>
        <v>0</v>
      </c>
      <c r="Z226">
        <f ca="1">IF(AND($B226&gt;0,SUM(Z$3:Z225)=0,SUM($H226:Y226)=0),$B226,0)</f>
        <v>0</v>
      </c>
      <c r="AA226">
        <f ca="1">IF(AND($B226&gt;0,SUM(AA$3:AA225)=0,SUM($H226:Z226)=0),$B226,0)</f>
        <v>0</v>
      </c>
      <c r="AB226">
        <f ca="1">IF(AND($B226&gt;0,SUM(AB$3:AB225)=0,SUM($H226:AA226)=0),$B226,0)</f>
        <v>0</v>
      </c>
      <c r="AC226">
        <f ca="1">IF(AND($B226&gt;0,SUM(AC$3:AC225)=0,SUM($H226:AB226)=0),$B226,0)</f>
        <v>0</v>
      </c>
      <c r="AD226">
        <f ca="1">IF(AND($B226&gt;0,SUM(AD$3:AD225)=0,SUM($H226:AC226)=0),$B226,0)</f>
        <v>0</v>
      </c>
      <c r="AE226">
        <f ca="1">IF(AND($B226&gt;0,SUM(AE$3:AE225)=0,SUM($H226:AD226)=0),$B226,0)</f>
        <v>0</v>
      </c>
      <c r="AF226">
        <f ca="1">IF(AND($B226&gt;0,SUM(AF$3:AF225)=0,SUM($H226:AE226)=0),$B226,0)</f>
        <v>0</v>
      </c>
      <c r="AG226">
        <f ca="1">IF(AND($B226&gt;0,SUM(AG$3:AG225)=0,SUM($H226:AF226)=0),$B226,0)</f>
        <v>0</v>
      </c>
      <c r="AH226">
        <f ca="1">IF(AND($B226&gt;0,SUM(AH$3:AH225)=0,SUM($H226:AG226)=0),$B226,0)</f>
        <v>0</v>
      </c>
      <c r="AI226">
        <f ca="1">IF(AND($B226&gt;0,SUM(AI$3:AI225)=0,SUM($H226:AH226)=0),$B226,0)</f>
        <v>0</v>
      </c>
      <c r="AJ226">
        <f ca="1">IF(AND($B226&gt;0,SUM(AJ$3:AJ225)=0,SUM($H226:AI226)=0),$B226,0)</f>
        <v>0</v>
      </c>
      <c r="AK226">
        <f ca="1">IF(AND($B226&gt;0,SUM(AK$3:AK225)=0,SUM($H226:AJ226)=0),$B226,0)</f>
        <v>0</v>
      </c>
      <c r="AL226">
        <f ca="1">IF(AND($B226&gt;0,SUM(AL$3:AL225)=0,SUM($H226:AK226)=0),$B226,0)</f>
        <v>0</v>
      </c>
      <c r="AM226">
        <f ca="1">IF(AND($B226&gt;0,SUM(AM$3:AM225)=0,SUM($H226:AL226)=0),$B226,0)</f>
        <v>0</v>
      </c>
      <c r="AN226">
        <f ca="1">IF(AND($B226&gt;0,SUM(AN$3:AN225)=0,SUM($H226:AM226)=0),$B226,0)</f>
        <v>0</v>
      </c>
      <c r="AO226">
        <f ca="1">IF(AND($B226&gt;0,SUM(AO$3:AO225)=0,SUM($H226:AN226)=0),$B226,0)</f>
        <v>0</v>
      </c>
      <c r="AP226">
        <f ca="1">IF(AND($B226&gt;0,SUM(AP$3:AP225)=0,SUM($H226:AO226)=0),$B226,0)</f>
        <v>0</v>
      </c>
      <c r="AQ226">
        <f ca="1">IF(AND($B226&gt;0,SUM(AQ$3:AQ225)=0,SUM($H226:AP226)=0),$B226,0)</f>
        <v>0</v>
      </c>
      <c r="AR226">
        <f ca="1">IF(AND($B226&gt;0,SUM(AR$3:AR225)=0,SUM($H226:AQ226)=0),$B226,0)</f>
        <v>0</v>
      </c>
      <c r="AS226">
        <f ca="1">IF(AND($B226&gt;0,SUM(AS$3:AS225)=0,SUM($H226:AR226)=0),$B226,0)</f>
        <v>0</v>
      </c>
      <c r="AT226">
        <f ca="1">IF(AND($B226&gt;0,SUM(AT$3:AT225)=0,SUM($H226:AS226)=0),$B226,0)</f>
        <v>0</v>
      </c>
      <c r="AU226">
        <f ca="1">IF(AND($B226&gt;0,SUM(AU$3:AU225)=0,SUM($H226:AT226)=0),$B226,0)</f>
        <v>0</v>
      </c>
      <c r="AV226">
        <f ca="1">IF(AND($B226&gt;0,SUM(AV$3:AV225)=0,SUM($H226:AU226)=0),$B226,0)</f>
        <v>0</v>
      </c>
      <c r="AW226">
        <f ca="1">IF(AND($B226&gt;0,SUM(AW$3:AW225)=0,SUM($H226:AV226)=0),$B226,0)</f>
        <v>0</v>
      </c>
      <c r="AX226">
        <f ca="1">IF(AND($B226&gt;0,SUM(AX$3:AX225)=0,SUM($H226:AW226)=0),$B226,0)</f>
        <v>0</v>
      </c>
      <c r="AY226">
        <f ca="1">IF(AND($B226&gt;0,SUM(AY$3:AY225)=0,SUM($H226:AX226)=0),$B226,0)</f>
        <v>0</v>
      </c>
      <c r="AZ226">
        <f ca="1">IF(AND($B226&gt;0,SUM(AZ$3:AZ225)=0,SUM($H226:AY226)=0),$B226,0)</f>
        <v>0</v>
      </c>
      <c r="BA226">
        <f ca="1">IF(AND($B226&gt;0,SUM(BA$3:BA225)=0,SUM($H226:AZ226)=0),$B226,0)</f>
        <v>0</v>
      </c>
      <c r="BB226">
        <f ca="1">IF(AND($B226&gt;0,SUM(BB$3:BB225)=0,SUM($H226:BA226)=0),$B226,0)</f>
        <v>0</v>
      </c>
      <c r="BC226">
        <f ca="1">IF(AND($B226&gt;0,SUM(BC$3:BC225)=0,SUM($H226:BB226)=0),$B226,0)</f>
        <v>0</v>
      </c>
      <c r="BD226">
        <f ca="1">IF(AND($B226&gt;0,SUM(BD$3:BD225)=0,SUM($H226:BC226)=0),$B226,0)</f>
        <v>0</v>
      </c>
      <c r="BE226">
        <f ca="1">IF(AND($B226&gt;0,SUM(BE$3:BE225)=0,SUM($H226:BD226)=0),$B226,0)</f>
        <v>0</v>
      </c>
      <c r="BF226">
        <f ca="1">IF(AND($B226&gt;0,SUM(BF$3:BF225)=0,SUM($H226:BE226)=0),$B226,0)</f>
        <v>0</v>
      </c>
      <c r="BG226">
        <f ca="1">IF(AND($B226&gt;0,SUM(BG$3:BG225)=0,SUM($H226:BF226)=0),$B226,0)</f>
        <v>0</v>
      </c>
      <c r="BH226">
        <f ca="1">IF(AND($B226&gt;0,SUM(BH$3:BH225)=0,SUM($H226:BG226)=0),$B226,0)</f>
        <v>0</v>
      </c>
      <c r="BI226">
        <f ca="1">IF(AND($B226&gt;0,SUM(BI$3:BI225)=0,SUM($H226:BH226)=0),$B226,0)</f>
        <v>0</v>
      </c>
      <c r="BJ226">
        <f ca="1">IF(AND($B226&gt;0,SUM(BJ$3:BJ225)=0,SUM($H226:BI226)=0),$B226,0)</f>
        <v>0</v>
      </c>
      <c r="BK226">
        <f ca="1">IF(AND($B226&gt;0,SUM(BK$3:BK225)=0,SUM($H226:BJ226)=0),$B226,0)</f>
        <v>0</v>
      </c>
      <c r="BL226">
        <f ca="1">IF(AND($B226&gt;0,SUM(BL$3:BL225)=0,SUM($H226:BK226)=0),$B226,0)</f>
        <v>0</v>
      </c>
      <c r="BM226">
        <f ca="1">IF(AND($B226&gt;0,SUM(BM$3:BM225)=0,SUM($H226:BL226)=0),$B226,0)</f>
        <v>0</v>
      </c>
      <c r="BN226">
        <f ca="1">IF(AND($B226&gt;0,SUM(BN$3:BN225)=0,SUM($H226:BM226)=0),$B226,0)</f>
        <v>0</v>
      </c>
      <c r="BO226">
        <f ca="1">IF(AND($B226&gt;0,SUM(BO$3:BO225)=0,SUM($H226:BN226)=0),$B226,0)</f>
        <v>0</v>
      </c>
      <c r="BP226">
        <f ca="1">IF(AND($B226&gt;0,SUM(BP$3:BP225)=0,SUM($H226:BO226)=0),$B226,0)</f>
        <v>0</v>
      </c>
      <c r="BQ226">
        <f ca="1">IF(AND($B226&gt;0,SUM(BQ$3:BQ225)=0,SUM($H226:BP226)=0),$B226,0)</f>
        <v>0</v>
      </c>
      <c r="BR226">
        <f ca="1">IF(AND($B226&gt;0,SUM(BR$3:BR225)=0,SUM($H226:BQ226)=0),$B226,0)</f>
        <v>0</v>
      </c>
      <c r="BS226">
        <f ca="1">IF(AND($B226&gt;0,SUM(BS$3:BS225)=0,SUM($H226:BR226)=0),$B226,0)</f>
        <v>0</v>
      </c>
      <c r="BT226">
        <f ca="1">IF(AND($B226&gt;0,SUM(BT$3:BT225)=0,SUM($H226:BS226)=0),$B226,0)</f>
        <v>0</v>
      </c>
      <c r="BU226">
        <f ca="1">IF(AND($B226&gt;0,SUM(BU$3:BU225)=0,SUM($H226:BT226)=0),$B226,0)</f>
        <v>0</v>
      </c>
      <c r="BV226">
        <f ca="1">IF(AND($B226&gt;0,SUM(BV$3:BV225)=0,SUM($H226:BU226)=0),$B226,0)</f>
        <v>0</v>
      </c>
      <c r="BW226">
        <f ca="1">IF(AND($B226&gt;0,SUM(BW$3:BW225)=0,SUM($H226:BV226)=0),$B226,0)</f>
        <v>0</v>
      </c>
      <c r="BX226">
        <f ca="1">IF(AND($B226&gt;0,SUM(BX$3:BX225)=0,SUM($H226:BW226)=0),$B226,0)</f>
        <v>0</v>
      </c>
      <c r="BY226">
        <f ca="1">IF(AND($B226&gt;0,SUM(BY$3:BY225)=0,SUM($H226:BX226)=0),$B226,0)</f>
        <v>0</v>
      </c>
      <c r="BZ226">
        <f ca="1">IF(AND($B226&gt;0,SUM(BZ$3:BZ225)=0,SUM($H226:BY226)=0),$B226,0)</f>
        <v>0</v>
      </c>
      <c r="CA226">
        <f ca="1">IF(AND($B226&gt;0,SUM(CA$3:CA225)=0,SUM($H226:BZ226)=0),$B226,0)</f>
        <v>0</v>
      </c>
      <c r="CB226">
        <f ca="1">IF(AND($B226&gt;0,SUM(CB$3:CB225)=0,SUM($H226:CA226)=0),$B226,0)</f>
        <v>0</v>
      </c>
      <c r="CC226">
        <f ca="1">IF(AND($B226&gt;0,SUM(CC$3:CC225)=0,SUM($H226:CB226)=0),$B226,0)</f>
        <v>0</v>
      </c>
      <c r="CD226">
        <f ca="1">IF(AND($B226&gt;0,SUM(CD$3:CD225)=0,SUM($H226:CC226)=0),$B226,0)</f>
        <v>0</v>
      </c>
      <c r="CE226">
        <f ca="1">IF(AND($B226&gt;0,SUM(CE$3:CE225)=0,SUM($H226:CD226)=0),$B226,0)</f>
        <v>0</v>
      </c>
      <c r="CF226">
        <f ca="1">IF(AND($B226&gt;0,SUM(CF$3:CF225)=0,SUM($H226:CE226)=0),$B226,0)</f>
        <v>0</v>
      </c>
      <c r="CG226">
        <f ca="1">IF(AND($B226&gt;0,SUM(CG$3:CG225)=0,SUM($H226:CF226)=0),$B226,0)</f>
        <v>0</v>
      </c>
      <c r="CH226">
        <f ca="1">IF(AND($B226&gt;0,SUM(CH$3:CH225)=0,SUM($H226:CG226)=0),$B226,0)</f>
        <v>0</v>
      </c>
      <c r="CI226">
        <f ca="1">IF(AND($B226&gt;0,SUM(CI$3:CI225)=0,SUM($H226:CH226)=0),$B226,0)</f>
        <v>0</v>
      </c>
      <c r="CJ226">
        <f ca="1">IF(AND($B226&gt;0,SUM(CJ$3:CJ225)=0,SUM($H226:CI226)=0),$B226,0)</f>
        <v>0</v>
      </c>
      <c r="CK226">
        <f ca="1">IF(AND($B226&gt;0,SUM(CK$3:CK225)=0,SUM($H226:CJ226)=0),$B226,0)</f>
        <v>0</v>
      </c>
      <c r="CL226">
        <f ca="1">IF(AND($B226&gt;0,SUM(CL$3:CL225)=0,SUM($H226:CK226)=0),$B226,0)</f>
        <v>0</v>
      </c>
      <c r="CM226">
        <f ca="1">IF(AND($B226&gt;0,SUM(CM$3:CM225)=0,SUM($H226:CL226)=0),$B226,0)</f>
        <v>0</v>
      </c>
      <c r="CN226">
        <f ca="1">IF(AND($B226&gt;0,SUM(CN$3:CN225)=0,SUM($H226:CM226)=0),$B226,0)</f>
        <v>0</v>
      </c>
      <c r="CO226">
        <f ca="1">IF(AND($B226&gt;0,SUM(CO$3:CO225)=0,SUM($H226:CN226)=0),$B226,0)</f>
        <v>0</v>
      </c>
      <c r="CP226">
        <f ca="1">IF(AND($B226&gt;0,SUM(CP$3:CP225)=0,SUM($H226:CO226)=0),$B226,0)</f>
        <v>0</v>
      </c>
      <c r="CQ226">
        <f ca="1">IF(AND($B226&gt;0,SUM(CQ$3:CQ225)=0,SUM($H226:CP226)=0),$B226,0)</f>
        <v>0</v>
      </c>
      <c r="CR226">
        <f ca="1">IF(AND($B226&gt;0,SUM(CR$3:CR225)=0,SUM($H226:CQ226)=0),$B226,0)</f>
        <v>0</v>
      </c>
      <c r="CS226">
        <f ca="1">IF(AND($B226&gt;0,SUM(CS$3:CS225)=0,SUM($H226:CR226)=0),$B226,0)</f>
        <v>0</v>
      </c>
      <c r="CT226">
        <f ca="1">IF(AND($B226&gt;0,SUM(CT$3:CT225)=0,SUM($H226:CS226)=0),$B226,0)</f>
        <v>0</v>
      </c>
      <c r="CU226">
        <f ca="1">IF(AND($B226&gt;0,SUM(CU$3:CU225)=0,SUM($H226:CT226)=0),$B226,0)</f>
        <v>0</v>
      </c>
      <c r="CV226">
        <f ca="1">IF(AND($B226&gt;0,SUM(CV$3:CV225)=0,SUM($H226:CU226)=0),$B226,0)</f>
        <v>0</v>
      </c>
      <c r="CW226">
        <f ca="1">IF(AND($B226&gt;0,SUM(CW$3:CW225)=0,SUM($H226:CV226)=0),$B226,0)</f>
        <v>0</v>
      </c>
      <c r="CX226">
        <f ca="1">IF(AND($B226&gt;0,SUM(CX$3:CX225)=0,SUM($H226:CW226)=0),$B226,0)</f>
        <v>0</v>
      </c>
      <c r="CY226">
        <f ca="1">IF(AND($B226&gt;0,SUM(CY$3:CY225)=0,SUM($H226:CX226)=0),$B226,0)</f>
        <v>0</v>
      </c>
      <c r="CZ226">
        <f ca="1">IF(AND($B226&gt;0,SUM(CZ$3:CZ225)=0,SUM($H226:CY226)=0),$B226,0)</f>
        <v>0</v>
      </c>
      <c r="DA226">
        <f ca="1">IF(AND($B226&gt;0,SUM(DA$3:DA225)=0,SUM($H226:CZ226)=0),$B226,0)</f>
        <v>0</v>
      </c>
      <c r="DB226">
        <f ca="1">IF(AND($B226&gt;0,SUM(DB$3:DB225)=0,SUM($H226:DA226)=0),$B226,0)</f>
        <v>0</v>
      </c>
      <c r="DC226">
        <f ca="1">IF(AND($B226&gt;0,SUM(DC$3:DC225)=0,SUM($H226:DB226)=0),$B226,0)</f>
        <v>0</v>
      </c>
      <c r="DD226">
        <f ca="1">IF(AND($B226&gt;0,SUM(DD$3:DD225)=0,SUM($H226:DC226)=0),$B226,0)</f>
        <v>0</v>
      </c>
      <c r="DE226">
        <f ca="1">IF(AND($B226&gt;0,SUM(DE$3:DE225)=0,SUM($H226:DD226)=0),$B226,0)</f>
        <v>0</v>
      </c>
      <c r="DF226">
        <f ca="1">IF(AND($B226&gt;0,SUM(DF$3:DF225)=0,SUM($H226:DE226)=0),$B226,0)</f>
        <v>0</v>
      </c>
      <c r="DG226">
        <f ca="1">IF(AND($B226&gt;0,SUM(DG$3:DG225)=0,SUM($H226:DF226)=0),$B226,0)</f>
        <v>0</v>
      </c>
      <c r="DH226">
        <f ca="1">IF(AND($B226&gt;0,SUM(DH$3:DH225)=0,SUM($H226:DG226)=0),$B226,0)</f>
        <v>0</v>
      </c>
      <c r="DI226">
        <f ca="1">IF(AND($B226&gt;0,SUM(DI$3:DI225)=0,SUM($H226:DH226)=0),$B226,0)</f>
        <v>0</v>
      </c>
      <c r="DJ226">
        <f ca="1">IF(AND($B226&gt;0,SUM(DJ$3:DJ225)=0,SUM($H226:DI226)=0),$B226,0)</f>
        <v>0</v>
      </c>
      <c r="DK226">
        <f ca="1">IF(AND($B226&gt;0,SUM(DK$3:DK225)=0,SUM($H226:DJ226)=0),$B226,0)</f>
        <v>0</v>
      </c>
      <c r="DL226">
        <f ca="1">IF(AND($B226&gt;0,SUM(DL$3:DL225)=0,SUM($H226:DK226)=0),$B226,0)</f>
        <v>0</v>
      </c>
      <c r="DM226">
        <f ca="1">IF(AND($B226&gt;0,SUM(DM$3:DM225)=0,SUM($H226:DL226)=0),$B226,0)</f>
        <v>0</v>
      </c>
      <c r="DN226">
        <f ca="1">IF(AND($B226&gt;0,SUM(DN$3:DN225)=0,SUM($H226:DM226)=0),$B226,0)</f>
        <v>0</v>
      </c>
      <c r="DO226">
        <f ca="1">IF(AND($B226&gt;0,SUM(DO$3:DO225)=0,SUM($H226:DN226)=0),$B226,0)</f>
        <v>0</v>
      </c>
      <c r="DP226">
        <f ca="1">IF(AND($B226&gt;0,SUM(DP$3:DP225)=0,SUM($H226:DO226)=0),$B226,0)</f>
        <v>0</v>
      </c>
      <c r="DQ226">
        <f ca="1">IF(AND($B226&gt;0,SUM(DQ$3:DQ225)=0,SUM($H226:DP226)=0),$B226,0)</f>
        <v>0</v>
      </c>
      <c r="DR226">
        <f ca="1">IF(AND($B226&gt;0,SUM(DR$3:DR225)=0,SUM($H226:DQ226)=0),$B226,0)</f>
        <v>0</v>
      </c>
      <c r="DS226">
        <f ca="1">IF(AND($B226&gt;0,SUM(DS$3:DS225)=0,SUM($H226:DR226)=0),$B226,0)</f>
        <v>0</v>
      </c>
      <c r="DT226">
        <f ca="1">IF(AND($B226&gt;0,SUM(DT$3:DT225)=0,SUM($H226:DS226)=0),$B226,0)</f>
        <v>0</v>
      </c>
      <c r="DU226">
        <f ca="1">IF(AND($B226&gt;0,SUM(DU$3:DU225)=0,SUM($H226:DT226)=0),$B226,0)</f>
        <v>0</v>
      </c>
      <c r="DV226">
        <f ca="1">IF(AND($B226&gt;0,SUM(DV$3:DV225)=0,SUM($H226:DU226)=0),$B226,0)</f>
        <v>0</v>
      </c>
      <c r="DW226">
        <f ca="1">IF(AND($B226&gt;0,SUM(DW$3:DW225)=0,SUM($H226:DV226)=0),$B226,0)</f>
        <v>0</v>
      </c>
      <c r="DX226">
        <f ca="1">IF(AND($B226&gt;0,SUM(DX$3:DX225)=0,SUM($H226:DW226)=0),$B226,0)</f>
        <v>0</v>
      </c>
      <c r="DY226">
        <f ca="1">IF(AND($B226&gt;0,SUM(DY$3:DY225)=0,SUM($H226:DX226)=0),$B226,0)</f>
        <v>0</v>
      </c>
      <c r="DZ226">
        <f ca="1">IF(AND($B226&gt;0,SUM(DZ$3:DZ225)=0,SUM($H226:DY226)=0),$B226,0)</f>
        <v>0</v>
      </c>
      <c r="EA226">
        <f ca="1">IF(AND($B226&gt;0,SUM(EA$3:EA225)=0,SUM($H226:DZ226)=0),$B226,0)</f>
        <v>0</v>
      </c>
      <c r="EB226">
        <f ca="1">IF(AND($B226&gt;0,SUM(EB$3:EB225)=0,SUM($H226:EA226)=0),$B226,0)</f>
        <v>0</v>
      </c>
      <c r="EC226">
        <f ca="1">IF(AND($B226&gt;0,SUM(EC$3:EC225)=0,SUM($H226:EB226)=0),$B226,0)</f>
        <v>0</v>
      </c>
      <c r="ED226">
        <f ca="1">IF(AND($B226&gt;0,SUM(ED$3:ED225)=0,SUM($H226:EC226)=0),$B226,0)</f>
        <v>0</v>
      </c>
      <c r="EE226">
        <f ca="1">IF(AND($B226&gt;0,SUM(EE$3:EE225)=0,SUM($H226:ED226)=0),$B226,0)</f>
        <v>0</v>
      </c>
      <c r="EF226">
        <f ca="1">IF(AND($B226&gt;0,SUM(EF$3:EF225)=0,SUM($H226:EE226)=0),$B226,0)</f>
        <v>0</v>
      </c>
      <c r="EG226">
        <f ca="1">IF(AND($B226&gt;0,SUM(EG$3:EG225)=0,SUM($H226:EF226)=0),$B226,0)</f>
        <v>0</v>
      </c>
      <c r="EH226">
        <f ca="1">IF(AND($B226&gt;0,SUM(EH$3:EH225)=0,SUM($H226:EG226)=0),$B226,0)</f>
        <v>0</v>
      </c>
      <c r="EI226">
        <f ca="1">IF(AND($B226&gt;0,SUM(EI$3:EI225)=0,SUM($H226:EH226)=0),$B226,0)</f>
        <v>0</v>
      </c>
      <c r="EJ226">
        <f ca="1">IF(AND($B226&gt;0,SUM(EJ$3:EJ225)=0,SUM($H226:EI226)=0),$B226,0)</f>
        <v>0</v>
      </c>
      <c r="EK226">
        <f ca="1">IF(AND($B226&gt;0,SUM(EK$3:EK225)=0,SUM($H226:EJ226)=0),$B226,0)</f>
        <v>0</v>
      </c>
      <c r="EL226">
        <f ca="1">IF(AND($B226&gt;0,SUM(EL$3:EL225)=0,SUM($H226:EK226)=0),$B226,0)</f>
        <v>0</v>
      </c>
      <c r="EM226">
        <f ca="1">IF(AND($B226&gt;0,SUM(EM$3:EM225)=0,SUM($H226:EL226)=0),$B226,0)</f>
        <v>0</v>
      </c>
      <c r="EN226">
        <f ca="1">IF(AND($B226&gt;0,SUM(EN$3:EN225)=0,SUM($H226:EM226)=0),$B226,0)</f>
        <v>0</v>
      </c>
      <c r="EO226">
        <f ca="1">IF(AND($B226&gt;0,SUM(EO$3:EO225)=0,SUM($H226:EN226)=0),$B226,0)</f>
        <v>0</v>
      </c>
      <c r="EP226">
        <f ca="1">IF(AND($B226&gt;0,SUM(EP$3:EP225)=0,SUM($H226:EO226)=0),$B226,0)</f>
        <v>0</v>
      </c>
      <c r="EQ226">
        <f ca="1">IF(AND($B226&gt;0,SUM(EQ$3:EQ225)=0,SUM($H226:EP226)=0),$B226,0)</f>
        <v>0</v>
      </c>
      <c r="ER226">
        <f ca="1">IF(AND($B226&gt;0,SUM(ER$3:ER225)=0,SUM($H226:EQ226)=0),$B226,0)</f>
        <v>0</v>
      </c>
      <c r="ES226">
        <f ca="1">IF(AND($B226&gt;0,SUM(ES$3:ES225)=0,SUM($H226:ER226)=0),$B226,0)</f>
        <v>0</v>
      </c>
      <c r="ET226">
        <f ca="1">IF(AND($B226&gt;0,SUM(ET$3:ET225)=0,SUM($H226:ES226)=0),$B226,0)</f>
        <v>0</v>
      </c>
      <c r="EU226">
        <f ca="1">IF(AND($B226&gt;0,SUM(EU$3:EU225)=0,SUM($H226:ET226)=0),$B226,0)</f>
        <v>0</v>
      </c>
      <c r="EV226">
        <f ca="1">IF(AND($B226&gt;0,SUM(EV$3:EV225)=0,SUM($H226:EU226)=0),$B226,0)</f>
        <v>0</v>
      </c>
      <c r="EW226">
        <f ca="1">IF(AND($B226&gt;0,SUM(EW$3:EW225)=0,SUM($H226:EV226)=0),$B226,0)</f>
        <v>0</v>
      </c>
      <c r="EX226">
        <f ca="1">IF(AND($B226&gt;0,SUM(EX$3:EX225)=0,SUM($H226:EW226)=0),$B226,0)</f>
        <v>0</v>
      </c>
      <c r="EY226">
        <f ca="1">IF(AND($B226&gt;0,SUM(EY$3:EY225)=0,SUM($H226:EX226)=0),$B226,0)</f>
        <v>0</v>
      </c>
      <c r="EZ226">
        <f ca="1">IF(AND($B226&gt;0,SUM(EZ$3:EZ225)=0,SUM($H226:EY226)=0),$B226,0)</f>
        <v>0</v>
      </c>
      <c r="FA226">
        <f ca="1">IF(AND($B226&gt;0,SUM(FA$3:FA225)=0,SUM($H226:EZ226)=0),$B226,0)</f>
        <v>0</v>
      </c>
      <c r="FB226">
        <f ca="1">IF(AND($B226&gt;0,SUM(FB$3:FB225)=0,SUM($H226:FA226)=0),$B226,0)</f>
        <v>0</v>
      </c>
      <c r="FC226">
        <f ca="1">IF(AND($B226&gt;0,SUM(FC$3:FC225)=0,SUM($H226:FB226)=0),$B226,0)</f>
        <v>0</v>
      </c>
      <c r="FD226">
        <f ca="1">IF(AND($B226&gt;0,SUM(FD$3:FD225)=0,SUM($H226:FC226)=0),$B226,0)</f>
        <v>0</v>
      </c>
      <c r="FE226">
        <f ca="1">IF(AND($B226&gt;0,SUM(FE$3:FE225)=0,SUM($H226:FD226)=0),$B226,0)</f>
        <v>0</v>
      </c>
      <c r="FF226">
        <f ca="1">IF(AND($B226&gt;0,SUM(FF$3:FF225)=0,SUM($H226:FE226)=0),$B226,0)</f>
        <v>0</v>
      </c>
      <c r="FG226">
        <f ca="1">IF(AND($B226&gt;0,SUM(FG$3:FG225)=0,SUM($H226:FF226)=0),$B226,0)</f>
        <v>0</v>
      </c>
      <c r="FH226">
        <f ca="1">IF(AND($B226&gt;0,SUM(FH$3:FH225)=0,SUM($H226:FG226)=0),$B226,0)</f>
        <v>0</v>
      </c>
      <c r="FI226">
        <f ca="1">IF(AND($B226&gt;0,SUM(FI$3:FI225)=0,SUM($H226:FH226)=0),$B226,0)</f>
        <v>0</v>
      </c>
      <c r="FJ226">
        <f ca="1">IF(AND($B226&gt;0,SUM(FJ$3:FJ225)=0,SUM($H226:FI226)=0),$B226,0)</f>
        <v>0</v>
      </c>
      <c r="FK226">
        <f ca="1">IF(AND($B226&gt;0,SUM(FK$3:FK225)=0,SUM($H226:FJ226)=0),$B226,0)</f>
        <v>0</v>
      </c>
      <c r="FL226">
        <f ca="1">IF(AND($B226&gt;0,SUM(FL$3:FL225)=0,SUM($H226:FK226)=0),$B226,0)</f>
        <v>0</v>
      </c>
      <c r="FM226">
        <f ca="1">IF(AND($B226&gt;0,SUM(FM$3:FM225)=0,SUM($H226:FL226)=0),$B226,0)</f>
        <v>0</v>
      </c>
      <c r="FN226">
        <f ca="1">IF(AND($B226&gt;0,SUM(FN$3:FN225)=0,SUM($H226:FM226)=0),$B226,0)</f>
        <v>0</v>
      </c>
      <c r="FS226" s="67">
        <f>ValintaohjelmaCentral!$C102</f>
        <v>0</v>
      </c>
      <c r="FT226" s="352"/>
      <c r="FU226" s="353"/>
      <c r="FV226" s="374">
        <f>ValintaohjelmaCentral!$G102</f>
        <v>0</v>
      </c>
      <c r="FY226" s="67">
        <f>ValintaohjelmaCentral!$C102</f>
        <v>0</v>
      </c>
      <c r="FZ226" s="352"/>
      <c r="GA226" s="353"/>
      <c r="GB226" s="374">
        <f>ValintaohjelmaCentral!$G102</f>
        <v>0</v>
      </c>
      <c r="GE226" s="67">
        <f>ValintaohjelmaCentral!$C102</f>
        <v>0</v>
      </c>
      <c r="GF226" s="352"/>
      <c r="GG226" s="353"/>
      <c r="GH226" s="374">
        <f>ValintaohjelmaCentral!$G102</f>
        <v>0</v>
      </c>
    </row>
    <row r="227" spans="1:190" ht="15.75" hidden="1" thickBot="1" x14ac:dyDescent="0.3">
      <c r="A227">
        <v>227</v>
      </c>
      <c r="C227" s="240">
        <f t="shared" ca="1" si="30"/>
        <v>0</v>
      </c>
      <c r="D227" s="240">
        <f t="shared" ca="1" si="30"/>
        <v>0</v>
      </c>
      <c r="E227" s="240">
        <f t="shared" ca="1" si="30"/>
        <v>0</v>
      </c>
      <c r="F227" s="240">
        <f t="shared" ca="1" si="30"/>
        <v>0</v>
      </c>
      <c r="G227" s="47" t="e">
        <f>INDEX($I$2:$FN$2,ROWS(G$2:G227))</f>
        <v>#REF!</v>
      </c>
      <c r="H227">
        <v>0</v>
      </c>
      <c r="I227">
        <f ca="1">IF(AND($B227&gt;0,SUM(I$3:I226)=0,SUM($H227:H227)=0),$B227,0)</f>
        <v>0</v>
      </c>
      <c r="J227">
        <f ca="1">IF(AND($B227&gt;0,SUM(J$3:J226)=0,SUM($H227:I227)=0),$B227,0)</f>
        <v>0</v>
      </c>
      <c r="K227">
        <f ca="1">IF(AND($B227&gt;0,SUM(K$3:K226)=0,SUM($H227:J227)=0),$B227,0)</f>
        <v>0</v>
      </c>
      <c r="L227">
        <f ca="1">IF(AND($B227&gt;0,SUM(L$3:L226)=0,SUM($H227:K227)=0),$B227,0)</f>
        <v>0</v>
      </c>
      <c r="M227">
        <f ca="1">IF(AND($B227&gt;0,SUM(M$3:M226)=0,SUM($H227:L227)=0),$B227,0)</f>
        <v>0</v>
      </c>
      <c r="N227">
        <f ca="1">IF(AND($B227&gt;0,SUM(N$3:N226)=0,SUM($H227:M227)=0),$B227,0)</f>
        <v>0</v>
      </c>
      <c r="O227">
        <f ca="1">IF(AND($B227&gt;0,SUM(O$3:O226)=0,SUM($H227:N227)=0),$B227,0)</f>
        <v>0</v>
      </c>
      <c r="P227">
        <f ca="1">IF(AND($B227&gt;0,SUM(P$3:P226)=0,SUM($H227:O227)=0),$B227,0)</f>
        <v>0</v>
      </c>
      <c r="Q227">
        <f ca="1">IF(AND($B227&gt;0,SUM(Q$3:Q226)=0,SUM($H227:P227)=0),$B227,0)</f>
        <v>0</v>
      </c>
      <c r="R227">
        <f ca="1">IF(AND($B227&gt;0,SUM(R$3:R226)=0,SUM($H227:Q227)=0),$B227,0)</f>
        <v>0</v>
      </c>
      <c r="S227">
        <f ca="1">IF(AND($B227&gt;0,SUM(S$3:S226)=0,SUM($H227:R227)=0),$B227,0)</f>
        <v>0</v>
      </c>
      <c r="T227">
        <f ca="1">IF(AND($B227&gt;0,SUM(T$3:T226)=0,SUM($H227:S227)=0),$B227,0)</f>
        <v>0</v>
      </c>
      <c r="U227">
        <f ca="1">IF(AND($B227&gt;0,SUM(U$3:U226)=0,SUM($H227:T227)=0),$B227,0)</f>
        <v>0</v>
      </c>
      <c r="V227">
        <f ca="1">IF(AND($B227&gt;0,SUM(V$3:V226)=0,SUM($H227:U227)=0),$B227,0)</f>
        <v>0</v>
      </c>
      <c r="W227">
        <f ca="1">IF(AND($B227&gt;0,SUM(W$3:W226)=0,SUM($H227:V227)=0),$B227,0)</f>
        <v>0</v>
      </c>
      <c r="X227">
        <f ca="1">IF(AND($B227&gt;0,SUM(X$3:X226)=0,SUM($H227:W227)=0),$B227,0)</f>
        <v>0</v>
      </c>
      <c r="Y227">
        <f ca="1">IF(AND($B227&gt;0,SUM(Y$3:Y226)=0,SUM($H227:X227)=0),$B227,0)</f>
        <v>0</v>
      </c>
      <c r="Z227">
        <f ca="1">IF(AND($B227&gt;0,SUM(Z$3:Z226)=0,SUM($H227:Y227)=0),$B227,0)</f>
        <v>0</v>
      </c>
      <c r="AA227">
        <f ca="1">IF(AND($B227&gt;0,SUM(AA$3:AA226)=0,SUM($H227:Z227)=0),$B227,0)</f>
        <v>0</v>
      </c>
      <c r="AB227">
        <f ca="1">IF(AND($B227&gt;0,SUM(AB$3:AB226)=0,SUM($H227:AA227)=0),$B227,0)</f>
        <v>0</v>
      </c>
      <c r="AC227">
        <f ca="1">IF(AND($B227&gt;0,SUM(AC$3:AC226)=0,SUM($H227:AB227)=0),$B227,0)</f>
        <v>0</v>
      </c>
      <c r="AD227">
        <f ca="1">IF(AND($B227&gt;0,SUM(AD$3:AD226)=0,SUM($H227:AC227)=0),$B227,0)</f>
        <v>0</v>
      </c>
      <c r="AE227">
        <f ca="1">IF(AND($B227&gt;0,SUM(AE$3:AE226)=0,SUM($H227:AD227)=0),$B227,0)</f>
        <v>0</v>
      </c>
      <c r="AF227">
        <f ca="1">IF(AND($B227&gt;0,SUM(AF$3:AF226)=0,SUM($H227:AE227)=0),$B227,0)</f>
        <v>0</v>
      </c>
      <c r="AG227">
        <f ca="1">IF(AND($B227&gt;0,SUM(AG$3:AG226)=0,SUM($H227:AF227)=0),$B227,0)</f>
        <v>0</v>
      </c>
      <c r="AH227">
        <f ca="1">IF(AND($B227&gt;0,SUM(AH$3:AH226)=0,SUM($H227:AG227)=0),$B227,0)</f>
        <v>0</v>
      </c>
      <c r="AI227">
        <f ca="1">IF(AND($B227&gt;0,SUM(AI$3:AI226)=0,SUM($H227:AH227)=0),$B227,0)</f>
        <v>0</v>
      </c>
      <c r="AJ227">
        <f ca="1">IF(AND($B227&gt;0,SUM(AJ$3:AJ226)=0,SUM($H227:AI227)=0),$B227,0)</f>
        <v>0</v>
      </c>
      <c r="AK227">
        <f ca="1">IF(AND($B227&gt;0,SUM(AK$3:AK226)=0,SUM($H227:AJ227)=0),$B227,0)</f>
        <v>0</v>
      </c>
      <c r="AL227">
        <f ca="1">IF(AND($B227&gt;0,SUM(AL$3:AL226)=0,SUM($H227:AK227)=0),$B227,0)</f>
        <v>0</v>
      </c>
      <c r="AM227">
        <f ca="1">IF(AND($B227&gt;0,SUM(AM$3:AM226)=0,SUM($H227:AL227)=0),$B227,0)</f>
        <v>0</v>
      </c>
      <c r="AN227">
        <f ca="1">IF(AND($B227&gt;0,SUM(AN$3:AN226)=0,SUM($H227:AM227)=0),$B227,0)</f>
        <v>0</v>
      </c>
      <c r="AO227">
        <f ca="1">IF(AND($B227&gt;0,SUM(AO$3:AO226)=0,SUM($H227:AN227)=0),$B227,0)</f>
        <v>0</v>
      </c>
      <c r="AP227">
        <f ca="1">IF(AND($B227&gt;0,SUM(AP$3:AP226)=0,SUM($H227:AO227)=0),$B227,0)</f>
        <v>0</v>
      </c>
      <c r="AQ227">
        <f ca="1">IF(AND($B227&gt;0,SUM(AQ$3:AQ226)=0,SUM($H227:AP227)=0),$B227,0)</f>
        <v>0</v>
      </c>
      <c r="AR227">
        <f ca="1">IF(AND($B227&gt;0,SUM(AR$3:AR226)=0,SUM($H227:AQ227)=0),$B227,0)</f>
        <v>0</v>
      </c>
      <c r="AS227">
        <f ca="1">IF(AND($B227&gt;0,SUM(AS$3:AS226)=0,SUM($H227:AR227)=0),$B227,0)</f>
        <v>0</v>
      </c>
      <c r="AT227">
        <f ca="1">IF(AND($B227&gt;0,SUM(AT$3:AT226)=0,SUM($H227:AS227)=0),$B227,0)</f>
        <v>0</v>
      </c>
      <c r="AU227">
        <f ca="1">IF(AND($B227&gt;0,SUM(AU$3:AU226)=0,SUM($H227:AT227)=0),$B227,0)</f>
        <v>0</v>
      </c>
      <c r="AV227">
        <f ca="1">IF(AND($B227&gt;0,SUM(AV$3:AV226)=0,SUM($H227:AU227)=0),$B227,0)</f>
        <v>0</v>
      </c>
      <c r="AW227">
        <f ca="1">IF(AND($B227&gt;0,SUM(AW$3:AW226)=0,SUM($H227:AV227)=0),$B227,0)</f>
        <v>0</v>
      </c>
      <c r="AX227">
        <f ca="1">IF(AND($B227&gt;0,SUM(AX$3:AX226)=0,SUM($H227:AW227)=0),$B227,0)</f>
        <v>0</v>
      </c>
      <c r="AY227">
        <f ca="1">IF(AND($B227&gt;0,SUM(AY$3:AY226)=0,SUM($H227:AX227)=0),$B227,0)</f>
        <v>0</v>
      </c>
      <c r="AZ227">
        <f ca="1">IF(AND($B227&gt;0,SUM(AZ$3:AZ226)=0,SUM($H227:AY227)=0),$B227,0)</f>
        <v>0</v>
      </c>
      <c r="BA227">
        <f ca="1">IF(AND($B227&gt;0,SUM(BA$3:BA226)=0,SUM($H227:AZ227)=0),$B227,0)</f>
        <v>0</v>
      </c>
      <c r="BB227">
        <f ca="1">IF(AND($B227&gt;0,SUM(BB$3:BB226)=0,SUM($H227:BA227)=0),$B227,0)</f>
        <v>0</v>
      </c>
      <c r="BC227">
        <f ca="1">IF(AND($B227&gt;0,SUM(BC$3:BC226)=0,SUM($H227:BB227)=0),$B227,0)</f>
        <v>0</v>
      </c>
      <c r="BD227">
        <f ca="1">IF(AND($B227&gt;0,SUM(BD$3:BD226)=0,SUM($H227:BC227)=0),$B227,0)</f>
        <v>0</v>
      </c>
      <c r="BE227">
        <f ca="1">IF(AND($B227&gt;0,SUM(BE$3:BE226)=0,SUM($H227:BD227)=0),$B227,0)</f>
        <v>0</v>
      </c>
      <c r="BF227">
        <f ca="1">IF(AND($B227&gt;0,SUM(BF$3:BF226)=0,SUM($H227:BE227)=0),$B227,0)</f>
        <v>0</v>
      </c>
      <c r="BG227">
        <f ca="1">IF(AND($B227&gt;0,SUM(BG$3:BG226)=0,SUM($H227:BF227)=0),$B227,0)</f>
        <v>0</v>
      </c>
      <c r="BH227">
        <f ca="1">IF(AND($B227&gt;0,SUM(BH$3:BH226)=0,SUM($H227:BG227)=0),$B227,0)</f>
        <v>0</v>
      </c>
      <c r="BI227">
        <f ca="1">IF(AND($B227&gt;0,SUM(BI$3:BI226)=0,SUM($H227:BH227)=0),$B227,0)</f>
        <v>0</v>
      </c>
      <c r="BJ227">
        <f ca="1">IF(AND($B227&gt;0,SUM(BJ$3:BJ226)=0,SUM($H227:BI227)=0),$B227,0)</f>
        <v>0</v>
      </c>
      <c r="BK227">
        <f ca="1">IF(AND($B227&gt;0,SUM(BK$3:BK226)=0,SUM($H227:BJ227)=0),$B227,0)</f>
        <v>0</v>
      </c>
      <c r="BL227">
        <f ca="1">IF(AND($B227&gt;0,SUM(BL$3:BL226)=0,SUM($H227:BK227)=0),$B227,0)</f>
        <v>0</v>
      </c>
      <c r="BM227">
        <f ca="1">IF(AND($B227&gt;0,SUM(BM$3:BM226)=0,SUM($H227:BL227)=0),$B227,0)</f>
        <v>0</v>
      </c>
      <c r="BN227">
        <f ca="1">IF(AND($B227&gt;0,SUM(BN$3:BN226)=0,SUM($H227:BM227)=0),$B227,0)</f>
        <v>0</v>
      </c>
      <c r="BO227">
        <f ca="1">IF(AND($B227&gt;0,SUM(BO$3:BO226)=0,SUM($H227:BN227)=0),$B227,0)</f>
        <v>0</v>
      </c>
      <c r="BP227">
        <f ca="1">IF(AND($B227&gt;0,SUM(BP$3:BP226)=0,SUM($H227:BO227)=0),$B227,0)</f>
        <v>0</v>
      </c>
      <c r="BQ227">
        <f ca="1">IF(AND($B227&gt;0,SUM(BQ$3:BQ226)=0,SUM($H227:BP227)=0),$B227,0)</f>
        <v>0</v>
      </c>
      <c r="BR227">
        <f ca="1">IF(AND($B227&gt;0,SUM(BR$3:BR226)=0,SUM($H227:BQ227)=0),$B227,0)</f>
        <v>0</v>
      </c>
      <c r="BS227">
        <f ca="1">IF(AND($B227&gt;0,SUM(BS$3:BS226)=0,SUM($H227:BR227)=0),$B227,0)</f>
        <v>0</v>
      </c>
      <c r="BT227">
        <f ca="1">IF(AND($B227&gt;0,SUM(BT$3:BT226)=0,SUM($H227:BS227)=0),$B227,0)</f>
        <v>0</v>
      </c>
      <c r="BU227">
        <f ca="1">IF(AND($B227&gt;0,SUM(BU$3:BU226)=0,SUM($H227:BT227)=0),$B227,0)</f>
        <v>0</v>
      </c>
      <c r="BV227">
        <f ca="1">IF(AND($B227&gt;0,SUM(BV$3:BV226)=0,SUM($H227:BU227)=0),$B227,0)</f>
        <v>0</v>
      </c>
      <c r="BW227">
        <f ca="1">IF(AND($B227&gt;0,SUM(BW$3:BW226)=0,SUM($H227:BV227)=0),$B227,0)</f>
        <v>0</v>
      </c>
      <c r="BX227">
        <f ca="1">IF(AND($B227&gt;0,SUM(BX$3:BX226)=0,SUM($H227:BW227)=0),$B227,0)</f>
        <v>0</v>
      </c>
      <c r="BY227">
        <f ca="1">IF(AND($B227&gt;0,SUM(BY$3:BY226)=0,SUM($H227:BX227)=0),$B227,0)</f>
        <v>0</v>
      </c>
      <c r="BZ227">
        <f ca="1">IF(AND($B227&gt;0,SUM(BZ$3:BZ226)=0,SUM($H227:BY227)=0),$B227,0)</f>
        <v>0</v>
      </c>
      <c r="CA227">
        <f ca="1">IF(AND($B227&gt;0,SUM(CA$3:CA226)=0,SUM($H227:BZ227)=0),$B227,0)</f>
        <v>0</v>
      </c>
      <c r="CB227">
        <f ca="1">IF(AND($B227&gt;0,SUM(CB$3:CB226)=0,SUM($H227:CA227)=0),$B227,0)</f>
        <v>0</v>
      </c>
      <c r="CC227">
        <f ca="1">IF(AND($B227&gt;0,SUM(CC$3:CC226)=0,SUM($H227:CB227)=0),$B227,0)</f>
        <v>0</v>
      </c>
      <c r="CD227">
        <f ca="1">IF(AND($B227&gt;0,SUM(CD$3:CD226)=0,SUM($H227:CC227)=0),$B227,0)</f>
        <v>0</v>
      </c>
      <c r="CE227">
        <f ca="1">IF(AND($B227&gt;0,SUM(CE$3:CE226)=0,SUM($H227:CD227)=0),$B227,0)</f>
        <v>0</v>
      </c>
      <c r="CF227">
        <f ca="1">IF(AND($B227&gt;0,SUM(CF$3:CF226)=0,SUM($H227:CE227)=0),$B227,0)</f>
        <v>0</v>
      </c>
      <c r="CG227">
        <f ca="1">IF(AND($B227&gt;0,SUM(CG$3:CG226)=0,SUM($H227:CF227)=0),$B227,0)</f>
        <v>0</v>
      </c>
      <c r="CH227">
        <f ca="1">IF(AND($B227&gt;0,SUM(CH$3:CH226)=0,SUM($H227:CG227)=0),$B227,0)</f>
        <v>0</v>
      </c>
      <c r="CI227">
        <f ca="1">IF(AND($B227&gt;0,SUM(CI$3:CI226)=0,SUM($H227:CH227)=0),$B227,0)</f>
        <v>0</v>
      </c>
      <c r="CJ227">
        <f ca="1">IF(AND($B227&gt;0,SUM(CJ$3:CJ226)=0,SUM($H227:CI227)=0),$B227,0)</f>
        <v>0</v>
      </c>
      <c r="CK227">
        <f ca="1">IF(AND($B227&gt;0,SUM(CK$3:CK226)=0,SUM($H227:CJ227)=0),$B227,0)</f>
        <v>0</v>
      </c>
      <c r="CL227">
        <f ca="1">IF(AND($B227&gt;0,SUM(CL$3:CL226)=0,SUM($H227:CK227)=0),$B227,0)</f>
        <v>0</v>
      </c>
      <c r="CM227">
        <f ca="1">IF(AND($B227&gt;0,SUM(CM$3:CM226)=0,SUM($H227:CL227)=0),$B227,0)</f>
        <v>0</v>
      </c>
      <c r="CN227">
        <f ca="1">IF(AND($B227&gt;0,SUM(CN$3:CN226)=0,SUM($H227:CM227)=0),$B227,0)</f>
        <v>0</v>
      </c>
      <c r="CO227">
        <f ca="1">IF(AND($B227&gt;0,SUM(CO$3:CO226)=0,SUM($H227:CN227)=0),$B227,0)</f>
        <v>0</v>
      </c>
      <c r="CP227">
        <f ca="1">IF(AND($B227&gt;0,SUM(CP$3:CP226)=0,SUM($H227:CO227)=0),$B227,0)</f>
        <v>0</v>
      </c>
      <c r="CQ227">
        <f ca="1">IF(AND($B227&gt;0,SUM(CQ$3:CQ226)=0,SUM($H227:CP227)=0),$B227,0)</f>
        <v>0</v>
      </c>
      <c r="CR227">
        <f ca="1">IF(AND($B227&gt;0,SUM(CR$3:CR226)=0,SUM($H227:CQ227)=0),$B227,0)</f>
        <v>0</v>
      </c>
      <c r="CS227">
        <f ca="1">IF(AND($B227&gt;0,SUM(CS$3:CS226)=0,SUM($H227:CR227)=0),$B227,0)</f>
        <v>0</v>
      </c>
      <c r="CT227">
        <f ca="1">IF(AND($B227&gt;0,SUM(CT$3:CT226)=0,SUM($H227:CS227)=0),$B227,0)</f>
        <v>0</v>
      </c>
      <c r="CU227">
        <f ca="1">IF(AND($B227&gt;0,SUM(CU$3:CU226)=0,SUM($H227:CT227)=0),$B227,0)</f>
        <v>0</v>
      </c>
      <c r="CV227">
        <f ca="1">IF(AND($B227&gt;0,SUM(CV$3:CV226)=0,SUM($H227:CU227)=0),$B227,0)</f>
        <v>0</v>
      </c>
      <c r="CW227">
        <f ca="1">IF(AND($B227&gt;0,SUM(CW$3:CW226)=0,SUM($H227:CV227)=0),$B227,0)</f>
        <v>0</v>
      </c>
      <c r="CX227">
        <f ca="1">IF(AND($B227&gt;0,SUM(CX$3:CX226)=0,SUM($H227:CW227)=0),$B227,0)</f>
        <v>0</v>
      </c>
      <c r="CY227">
        <f ca="1">IF(AND($B227&gt;0,SUM(CY$3:CY226)=0,SUM($H227:CX227)=0),$B227,0)</f>
        <v>0</v>
      </c>
      <c r="CZ227">
        <f ca="1">IF(AND($B227&gt;0,SUM(CZ$3:CZ226)=0,SUM($H227:CY227)=0),$B227,0)</f>
        <v>0</v>
      </c>
      <c r="DA227">
        <f ca="1">IF(AND($B227&gt;0,SUM(DA$3:DA226)=0,SUM($H227:CZ227)=0),$B227,0)</f>
        <v>0</v>
      </c>
      <c r="DB227">
        <f ca="1">IF(AND($B227&gt;0,SUM(DB$3:DB226)=0,SUM($H227:DA227)=0),$B227,0)</f>
        <v>0</v>
      </c>
      <c r="DC227">
        <f ca="1">IF(AND($B227&gt;0,SUM(DC$3:DC226)=0,SUM($H227:DB227)=0),$B227,0)</f>
        <v>0</v>
      </c>
      <c r="DD227">
        <f ca="1">IF(AND($B227&gt;0,SUM(DD$3:DD226)=0,SUM($H227:DC227)=0),$B227,0)</f>
        <v>0</v>
      </c>
      <c r="DE227">
        <f ca="1">IF(AND($B227&gt;0,SUM(DE$3:DE226)=0,SUM($H227:DD227)=0),$B227,0)</f>
        <v>0</v>
      </c>
      <c r="DF227">
        <f ca="1">IF(AND($B227&gt;0,SUM(DF$3:DF226)=0,SUM($H227:DE227)=0),$B227,0)</f>
        <v>0</v>
      </c>
      <c r="DG227">
        <f ca="1">IF(AND($B227&gt;0,SUM(DG$3:DG226)=0,SUM($H227:DF227)=0),$B227,0)</f>
        <v>0</v>
      </c>
      <c r="DH227">
        <f ca="1">IF(AND($B227&gt;0,SUM(DH$3:DH226)=0,SUM($H227:DG227)=0),$B227,0)</f>
        <v>0</v>
      </c>
      <c r="DI227">
        <f ca="1">IF(AND($B227&gt;0,SUM(DI$3:DI226)=0,SUM($H227:DH227)=0),$B227,0)</f>
        <v>0</v>
      </c>
      <c r="DJ227">
        <f ca="1">IF(AND($B227&gt;0,SUM(DJ$3:DJ226)=0,SUM($H227:DI227)=0),$B227,0)</f>
        <v>0</v>
      </c>
      <c r="DK227">
        <f ca="1">IF(AND($B227&gt;0,SUM(DK$3:DK226)=0,SUM($H227:DJ227)=0),$B227,0)</f>
        <v>0</v>
      </c>
      <c r="DL227">
        <f ca="1">IF(AND($B227&gt;0,SUM(DL$3:DL226)=0,SUM($H227:DK227)=0),$B227,0)</f>
        <v>0</v>
      </c>
      <c r="DM227">
        <f ca="1">IF(AND($B227&gt;0,SUM(DM$3:DM226)=0,SUM($H227:DL227)=0),$B227,0)</f>
        <v>0</v>
      </c>
      <c r="DN227">
        <f ca="1">IF(AND($B227&gt;0,SUM(DN$3:DN226)=0,SUM($H227:DM227)=0),$B227,0)</f>
        <v>0</v>
      </c>
      <c r="DO227">
        <f ca="1">IF(AND($B227&gt;0,SUM(DO$3:DO226)=0,SUM($H227:DN227)=0),$B227,0)</f>
        <v>0</v>
      </c>
      <c r="DP227">
        <f ca="1">IF(AND($B227&gt;0,SUM(DP$3:DP226)=0,SUM($H227:DO227)=0),$B227,0)</f>
        <v>0</v>
      </c>
      <c r="DQ227">
        <f ca="1">IF(AND($B227&gt;0,SUM(DQ$3:DQ226)=0,SUM($H227:DP227)=0),$B227,0)</f>
        <v>0</v>
      </c>
      <c r="DR227">
        <f ca="1">IF(AND($B227&gt;0,SUM(DR$3:DR226)=0,SUM($H227:DQ227)=0),$B227,0)</f>
        <v>0</v>
      </c>
      <c r="DS227">
        <f ca="1">IF(AND($B227&gt;0,SUM(DS$3:DS226)=0,SUM($H227:DR227)=0),$B227,0)</f>
        <v>0</v>
      </c>
      <c r="DT227">
        <f ca="1">IF(AND($B227&gt;0,SUM(DT$3:DT226)=0,SUM($H227:DS227)=0),$B227,0)</f>
        <v>0</v>
      </c>
      <c r="DU227">
        <f ca="1">IF(AND($B227&gt;0,SUM(DU$3:DU226)=0,SUM($H227:DT227)=0),$B227,0)</f>
        <v>0</v>
      </c>
      <c r="DV227">
        <f ca="1">IF(AND($B227&gt;0,SUM(DV$3:DV226)=0,SUM($H227:DU227)=0),$B227,0)</f>
        <v>0</v>
      </c>
      <c r="DW227">
        <f ca="1">IF(AND($B227&gt;0,SUM(DW$3:DW226)=0,SUM($H227:DV227)=0),$B227,0)</f>
        <v>0</v>
      </c>
      <c r="DX227">
        <f ca="1">IF(AND($B227&gt;0,SUM(DX$3:DX226)=0,SUM($H227:DW227)=0),$B227,0)</f>
        <v>0</v>
      </c>
      <c r="DY227">
        <f ca="1">IF(AND($B227&gt;0,SUM(DY$3:DY226)=0,SUM($H227:DX227)=0),$B227,0)</f>
        <v>0</v>
      </c>
      <c r="DZ227">
        <f ca="1">IF(AND($B227&gt;0,SUM(DZ$3:DZ226)=0,SUM($H227:DY227)=0),$B227,0)</f>
        <v>0</v>
      </c>
      <c r="EA227">
        <f ca="1">IF(AND($B227&gt;0,SUM(EA$3:EA226)=0,SUM($H227:DZ227)=0),$B227,0)</f>
        <v>0</v>
      </c>
      <c r="EB227">
        <f ca="1">IF(AND($B227&gt;0,SUM(EB$3:EB226)=0,SUM($H227:EA227)=0),$B227,0)</f>
        <v>0</v>
      </c>
      <c r="EC227">
        <f ca="1">IF(AND($B227&gt;0,SUM(EC$3:EC226)=0,SUM($H227:EB227)=0),$B227,0)</f>
        <v>0</v>
      </c>
      <c r="ED227">
        <f ca="1">IF(AND($B227&gt;0,SUM(ED$3:ED226)=0,SUM($H227:EC227)=0),$B227,0)</f>
        <v>0</v>
      </c>
      <c r="EE227">
        <f ca="1">IF(AND($B227&gt;0,SUM(EE$3:EE226)=0,SUM($H227:ED227)=0),$B227,0)</f>
        <v>0</v>
      </c>
      <c r="EF227">
        <f ca="1">IF(AND($B227&gt;0,SUM(EF$3:EF226)=0,SUM($H227:EE227)=0),$B227,0)</f>
        <v>0</v>
      </c>
      <c r="EG227">
        <f ca="1">IF(AND($B227&gt;0,SUM(EG$3:EG226)=0,SUM($H227:EF227)=0),$B227,0)</f>
        <v>0</v>
      </c>
      <c r="EH227">
        <f ca="1">IF(AND($B227&gt;0,SUM(EH$3:EH226)=0,SUM($H227:EG227)=0),$B227,0)</f>
        <v>0</v>
      </c>
      <c r="EI227">
        <f ca="1">IF(AND($B227&gt;0,SUM(EI$3:EI226)=0,SUM($H227:EH227)=0),$B227,0)</f>
        <v>0</v>
      </c>
      <c r="EJ227">
        <f ca="1">IF(AND($B227&gt;0,SUM(EJ$3:EJ226)=0,SUM($H227:EI227)=0),$B227,0)</f>
        <v>0</v>
      </c>
      <c r="EK227">
        <f ca="1">IF(AND($B227&gt;0,SUM(EK$3:EK226)=0,SUM($H227:EJ227)=0),$B227,0)</f>
        <v>0</v>
      </c>
      <c r="EL227">
        <f ca="1">IF(AND($B227&gt;0,SUM(EL$3:EL226)=0,SUM($H227:EK227)=0),$B227,0)</f>
        <v>0</v>
      </c>
      <c r="EM227">
        <f ca="1">IF(AND($B227&gt;0,SUM(EM$3:EM226)=0,SUM($H227:EL227)=0),$B227,0)</f>
        <v>0</v>
      </c>
      <c r="EN227">
        <f ca="1">IF(AND($B227&gt;0,SUM(EN$3:EN226)=0,SUM($H227:EM227)=0),$B227,0)</f>
        <v>0</v>
      </c>
      <c r="EO227">
        <f ca="1">IF(AND($B227&gt;0,SUM(EO$3:EO226)=0,SUM($H227:EN227)=0),$B227,0)</f>
        <v>0</v>
      </c>
      <c r="EP227">
        <f ca="1">IF(AND($B227&gt;0,SUM(EP$3:EP226)=0,SUM($H227:EO227)=0),$B227,0)</f>
        <v>0</v>
      </c>
      <c r="EQ227">
        <f ca="1">IF(AND($B227&gt;0,SUM(EQ$3:EQ226)=0,SUM($H227:EP227)=0),$B227,0)</f>
        <v>0</v>
      </c>
      <c r="ER227">
        <f ca="1">IF(AND($B227&gt;0,SUM(ER$3:ER226)=0,SUM($H227:EQ227)=0),$B227,0)</f>
        <v>0</v>
      </c>
      <c r="ES227">
        <f ca="1">IF(AND($B227&gt;0,SUM(ES$3:ES226)=0,SUM($H227:ER227)=0),$B227,0)</f>
        <v>0</v>
      </c>
      <c r="ET227">
        <f ca="1">IF(AND($B227&gt;0,SUM(ET$3:ET226)=0,SUM($H227:ES227)=0),$B227,0)</f>
        <v>0</v>
      </c>
      <c r="EU227">
        <f ca="1">IF(AND($B227&gt;0,SUM(EU$3:EU226)=0,SUM($H227:ET227)=0),$B227,0)</f>
        <v>0</v>
      </c>
      <c r="EV227">
        <f ca="1">IF(AND($B227&gt;0,SUM(EV$3:EV226)=0,SUM($H227:EU227)=0),$B227,0)</f>
        <v>0</v>
      </c>
      <c r="EW227">
        <f ca="1">IF(AND($B227&gt;0,SUM(EW$3:EW226)=0,SUM($H227:EV227)=0),$B227,0)</f>
        <v>0</v>
      </c>
      <c r="EX227">
        <f ca="1">IF(AND($B227&gt;0,SUM(EX$3:EX226)=0,SUM($H227:EW227)=0),$B227,0)</f>
        <v>0</v>
      </c>
      <c r="EY227">
        <f ca="1">IF(AND($B227&gt;0,SUM(EY$3:EY226)=0,SUM($H227:EX227)=0),$B227,0)</f>
        <v>0</v>
      </c>
      <c r="EZ227">
        <f ca="1">IF(AND($B227&gt;0,SUM(EZ$3:EZ226)=0,SUM($H227:EY227)=0),$B227,0)</f>
        <v>0</v>
      </c>
      <c r="FA227">
        <f ca="1">IF(AND($B227&gt;0,SUM(FA$3:FA226)=0,SUM($H227:EZ227)=0),$B227,0)</f>
        <v>0</v>
      </c>
      <c r="FB227">
        <f ca="1">IF(AND($B227&gt;0,SUM(FB$3:FB226)=0,SUM($H227:FA227)=0),$B227,0)</f>
        <v>0</v>
      </c>
      <c r="FC227">
        <f ca="1">IF(AND($B227&gt;0,SUM(FC$3:FC226)=0,SUM($H227:FB227)=0),$B227,0)</f>
        <v>0</v>
      </c>
      <c r="FD227">
        <f ca="1">IF(AND($B227&gt;0,SUM(FD$3:FD226)=0,SUM($H227:FC227)=0),$B227,0)</f>
        <v>0</v>
      </c>
      <c r="FE227">
        <f ca="1">IF(AND($B227&gt;0,SUM(FE$3:FE226)=0,SUM($H227:FD227)=0),$B227,0)</f>
        <v>0</v>
      </c>
      <c r="FF227">
        <f ca="1">IF(AND($B227&gt;0,SUM(FF$3:FF226)=0,SUM($H227:FE227)=0),$B227,0)</f>
        <v>0</v>
      </c>
      <c r="FG227">
        <f ca="1">IF(AND($B227&gt;0,SUM(FG$3:FG226)=0,SUM($H227:FF227)=0),$B227,0)</f>
        <v>0</v>
      </c>
      <c r="FH227">
        <f ca="1">IF(AND($B227&gt;0,SUM(FH$3:FH226)=0,SUM($H227:FG227)=0),$B227,0)</f>
        <v>0</v>
      </c>
      <c r="FI227">
        <f ca="1">IF(AND($B227&gt;0,SUM(FI$3:FI226)=0,SUM($H227:FH227)=0),$B227,0)</f>
        <v>0</v>
      </c>
      <c r="FJ227">
        <f ca="1">IF(AND($B227&gt;0,SUM(FJ$3:FJ226)=0,SUM($H227:FI227)=0),$B227,0)</f>
        <v>0</v>
      </c>
      <c r="FK227">
        <f ca="1">IF(AND($B227&gt;0,SUM(FK$3:FK226)=0,SUM($H227:FJ227)=0),$B227,0)</f>
        <v>0</v>
      </c>
      <c r="FL227">
        <f ca="1">IF(AND($B227&gt;0,SUM(FL$3:FL226)=0,SUM($H227:FK227)=0),$B227,0)</f>
        <v>0</v>
      </c>
      <c r="FM227">
        <f ca="1">IF(AND($B227&gt;0,SUM(FM$3:FM226)=0,SUM($H227:FL227)=0),$B227,0)</f>
        <v>0</v>
      </c>
      <c r="FN227">
        <f ca="1">IF(AND($B227&gt;0,SUM(FN$3:FN226)=0,SUM($H227:FM227)=0),$B227,0)</f>
        <v>0</v>
      </c>
      <c r="FS227" s="67">
        <f>ValintaohjelmaCentral!$C103</f>
        <v>0</v>
      </c>
      <c r="FT227" s="352"/>
      <c r="FU227" s="353"/>
      <c r="FV227" s="374">
        <f>ValintaohjelmaCentral!$G103</f>
        <v>0</v>
      </c>
      <c r="FY227" s="67">
        <f>ValintaohjelmaCentral!$C103</f>
        <v>0</v>
      </c>
      <c r="FZ227" s="352"/>
      <c r="GA227" s="353"/>
      <c r="GB227" s="374">
        <f>ValintaohjelmaCentral!$G103</f>
        <v>0</v>
      </c>
      <c r="GE227" s="67">
        <f>ValintaohjelmaCentral!$C103</f>
        <v>0</v>
      </c>
      <c r="GF227" s="352"/>
      <c r="GG227" s="353"/>
      <c r="GH227" s="374">
        <f>ValintaohjelmaCentral!$G103</f>
        <v>0</v>
      </c>
    </row>
    <row r="228" spans="1:190" ht="15.75" hidden="1" thickBot="1" x14ac:dyDescent="0.3">
      <c r="A228">
        <v>228</v>
      </c>
      <c r="C228" s="240">
        <f t="shared" ca="1" si="30"/>
        <v>0</v>
      </c>
      <c r="D228" s="240">
        <f t="shared" ca="1" si="30"/>
        <v>0</v>
      </c>
      <c r="E228" s="240">
        <f t="shared" ca="1" si="30"/>
        <v>0</v>
      </c>
      <c r="F228" s="240">
        <f t="shared" ca="1" si="30"/>
        <v>0</v>
      </c>
      <c r="G228" s="47" t="e">
        <f>INDEX($I$2:$FN$2,ROWS(G$2:G228))</f>
        <v>#REF!</v>
      </c>
      <c r="H228">
        <v>0</v>
      </c>
      <c r="I228">
        <f ca="1">IF(AND($B228&gt;0,SUM(I$3:I227)=0,SUM($H228:H228)=0),$B228,0)</f>
        <v>0</v>
      </c>
      <c r="J228">
        <f ca="1">IF(AND($B228&gt;0,SUM(J$3:J227)=0,SUM($H228:I228)=0),$B228,0)</f>
        <v>0</v>
      </c>
      <c r="K228">
        <f ca="1">IF(AND($B228&gt;0,SUM(K$3:K227)=0,SUM($H228:J228)=0),$B228,0)</f>
        <v>0</v>
      </c>
      <c r="L228">
        <f ca="1">IF(AND($B228&gt;0,SUM(L$3:L227)=0,SUM($H228:K228)=0),$B228,0)</f>
        <v>0</v>
      </c>
      <c r="M228">
        <f ca="1">IF(AND($B228&gt;0,SUM(M$3:M227)=0,SUM($H228:L228)=0),$B228,0)</f>
        <v>0</v>
      </c>
      <c r="N228">
        <f ca="1">IF(AND($B228&gt;0,SUM(N$3:N227)=0,SUM($H228:M228)=0),$B228,0)</f>
        <v>0</v>
      </c>
      <c r="O228">
        <f ca="1">IF(AND($B228&gt;0,SUM(O$3:O227)=0,SUM($H228:N228)=0),$B228,0)</f>
        <v>0</v>
      </c>
      <c r="P228">
        <f ca="1">IF(AND($B228&gt;0,SUM(P$3:P227)=0,SUM($H228:O228)=0),$B228,0)</f>
        <v>0</v>
      </c>
      <c r="Q228">
        <f ca="1">IF(AND($B228&gt;0,SUM(Q$3:Q227)=0,SUM($H228:P228)=0),$B228,0)</f>
        <v>0</v>
      </c>
      <c r="R228">
        <f ca="1">IF(AND($B228&gt;0,SUM(R$3:R227)=0,SUM($H228:Q228)=0),$B228,0)</f>
        <v>0</v>
      </c>
      <c r="S228">
        <f ca="1">IF(AND($B228&gt;0,SUM(S$3:S227)=0,SUM($H228:R228)=0),$B228,0)</f>
        <v>0</v>
      </c>
      <c r="T228">
        <f ca="1">IF(AND($B228&gt;0,SUM(T$3:T227)=0,SUM($H228:S228)=0),$B228,0)</f>
        <v>0</v>
      </c>
      <c r="U228">
        <f ca="1">IF(AND($B228&gt;0,SUM(U$3:U227)=0,SUM($H228:T228)=0),$B228,0)</f>
        <v>0</v>
      </c>
      <c r="V228">
        <f ca="1">IF(AND($B228&gt;0,SUM(V$3:V227)=0,SUM($H228:U228)=0),$B228,0)</f>
        <v>0</v>
      </c>
      <c r="W228">
        <f ca="1">IF(AND($B228&gt;0,SUM(W$3:W227)=0,SUM($H228:V228)=0),$B228,0)</f>
        <v>0</v>
      </c>
      <c r="X228">
        <f ca="1">IF(AND($B228&gt;0,SUM(X$3:X227)=0,SUM($H228:W228)=0),$B228,0)</f>
        <v>0</v>
      </c>
      <c r="Y228">
        <f ca="1">IF(AND($B228&gt;0,SUM(Y$3:Y227)=0,SUM($H228:X228)=0),$B228,0)</f>
        <v>0</v>
      </c>
      <c r="Z228">
        <f ca="1">IF(AND($B228&gt;0,SUM(Z$3:Z227)=0,SUM($H228:Y228)=0),$B228,0)</f>
        <v>0</v>
      </c>
      <c r="AA228">
        <f ca="1">IF(AND($B228&gt;0,SUM(AA$3:AA227)=0,SUM($H228:Z228)=0),$B228,0)</f>
        <v>0</v>
      </c>
      <c r="AB228">
        <f ca="1">IF(AND($B228&gt;0,SUM(AB$3:AB227)=0,SUM($H228:AA228)=0),$B228,0)</f>
        <v>0</v>
      </c>
      <c r="AC228">
        <f ca="1">IF(AND($B228&gt;0,SUM(AC$3:AC227)=0,SUM($H228:AB228)=0),$B228,0)</f>
        <v>0</v>
      </c>
      <c r="AD228">
        <f ca="1">IF(AND($B228&gt;0,SUM(AD$3:AD227)=0,SUM($H228:AC228)=0),$B228,0)</f>
        <v>0</v>
      </c>
      <c r="AE228">
        <f ca="1">IF(AND($B228&gt;0,SUM(AE$3:AE227)=0,SUM($H228:AD228)=0),$B228,0)</f>
        <v>0</v>
      </c>
      <c r="AF228">
        <f ca="1">IF(AND($B228&gt;0,SUM(AF$3:AF227)=0,SUM($H228:AE228)=0),$B228,0)</f>
        <v>0</v>
      </c>
      <c r="AG228">
        <f ca="1">IF(AND($B228&gt;0,SUM(AG$3:AG227)=0,SUM($H228:AF228)=0),$B228,0)</f>
        <v>0</v>
      </c>
      <c r="AH228">
        <f ca="1">IF(AND($B228&gt;0,SUM(AH$3:AH227)=0,SUM($H228:AG228)=0),$B228,0)</f>
        <v>0</v>
      </c>
      <c r="AI228">
        <f ca="1">IF(AND($B228&gt;0,SUM(AI$3:AI227)=0,SUM($H228:AH228)=0),$B228,0)</f>
        <v>0</v>
      </c>
      <c r="AJ228">
        <f ca="1">IF(AND($B228&gt;0,SUM(AJ$3:AJ227)=0,SUM($H228:AI228)=0),$B228,0)</f>
        <v>0</v>
      </c>
      <c r="AK228">
        <f ca="1">IF(AND($B228&gt;0,SUM(AK$3:AK227)=0,SUM($H228:AJ228)=0),$B228,0)</f>
        <v>0</v>
      </c>
      <c r="AL228">
        <f ca="1">IF(AND($B228&gt;0,SUM(AL$3:AL227)=0,SUM($H228:AK228)=0),$B228,0)</f>
        <v>0</v>
      </c>
      <c r="AM228">
        <f ca="1">IF(AND($B228&gt;0,SUM(AM$3:AM227)=0,SUM($H228:AL228)=0),$B228,0)</f>
        <v>0</v>
      </c>
      <c r="AN228">
        <f ca="1">IF(AND($B228&gt;0,SUM(AN$3:AN227)=0,SUM($H228:AM228)=0),$B228,0)</f>
        <v>0</v>
      </c>
      <c r="AO228">
        <f ca="1">IF(AND($B228&gt;0,SUM(AO$3:AO227)=0,SUM($H228:AN228)=0),$B228,0)</f>
        <v>0</v>
      </c>
      <c r="AP228">
        <f ca="1">IF(AND($B228&gt;0,SUM(AP$3:AP227)=0,SUM($H228:AO228)=0),$B228,0)</f>
        <v>0</v>
      </c>
      <c r="AQ228">
        <f ca="1">IF(AND($B228&gt;0,SUM(AQ$3:AQ227)=0,SUM($H228:AP228)=0),$B228,0)</f>
        <v>0</v>
      </c>
      <c r="AR228">
        <f ca="1">IF(AND($B228&gt;0,SUM(AR$3:AR227)=0,SUM($H228:AQ228)=0),$B228,0)</f>
        <v>0</v>
      </c>
      <c r="AS228">
        <f ca="1">IF(AND($B228&gt;0,SUM(AS$3:AS227)=0,SUM($H228:AR228)=0),$B228,0)</f>
        <v>0</v>
      </c>
      <c r="AT228">
        <f ca="1">IF(AND($B228&gt;0,SUM(AT$3:AT227)=0,SUM($H228:AS228)=0),$B228,0)</f>
        <v>0</v>
      </c>
      <c r="AU228">
        <f ca="1">IF(AND($B228&gt;0,SUM(AU$3:AU227)=0,SUM($H228:AT228)=0),$B228,0)</f>
        <v>0</v>
      </c>
      <c r="AV228">
        <f ca="1">IF(AND($B228&gt;0,SUM(AV$3:AV227)=0,SUM($H228:AU228)=0),$B228,0)</f>
        <v>0</v>
      </c>
      <c r="AW228">
        <f ca="1">IF(AND($B228&gt;0,SUM(AW$3:AW227)=0,SUM($H228:AV228)=0),$B228,0)</f>
        <v>0</v>
      </c>
      <c r="AX228">
        <f ca="1">IF(AND($B228&gt;0,SUM(AX$3:AX227)=0,SUM($H228:AW228)=0),$B228,0)</f>
        <v>0</v>
      </c>
      <c r="AY228">
        <f ca="1">IF(AND($B228&gt;0,SUM(AY$3:AY227)=0,SUM($H228:AX228)=0),$B228,0)</f>
        <v>0</v>
      </c>
      <c r="AZ228">
        <f ca="1">IF(AND($B228&gt;0,SUM(AZ$3:AZ227)=0,SUM($H228:AY228)=0),$B228,0)</f>
        <v>0</v>
      </c>
      <c r="BA228">
        <f ca="1">IF(AND($B228&gt;0,SUM(BA$3:BA227)=0,SUM($H228:AZ228)=0),$B228,0)</f>
        <v>0</v>
      </c>
      <c r="BB228">
        <f ca="1">IF(AND($B228&gt;0,SUM(BB$3:BB227)=0,SUM($H228:BA228)=0),$B228,0)</f>
        <v>0</v>
      </c>
      <c r="BC228">
        <f ca="1">IF(AND($B228&gt;0,SUM(BC$3:BC227)=0,SUM($H228:BB228)=0),$B228,0)</f>
        <v>0</v>
      </c>
      <c r="BD228">
        <f ca="1">IF(AND($B228&gt;0,SUM(BD$3:BD227)=0,SUM($H228:BC228)=0),$B228,0)</f>
        <v>0</v>
      </c>
      <c r="BE228">
        <f ca="1">IF(AND($B228&gt;0,SUM(BE$3:BE227)=0,SUM($H228:BD228)=0),$B228,0)</f>
        <v>0</v>
      </c>
      <c r="BF228">
        <f ca="1">IF(AND($B228&gt;0,SUM(BF$3:BF227)=0,SUM($H228:BE228)=0),$B228,0)</f>
        <v>0</v>
      </c>
      <c r="BG228">
        <f ca="1">IF(AND($B228&gt;0,SUM(BG$3:BG227)=0,SUM($H228:BF228)=0),$B228,0)</f>
        <v>0</v>
      </c>
      <c r="BH228">
        <f ca="1">IF(AND($B228&gt;0,SUM(BH$3:BH227)=0,SUM($H228:BG228)=0),$B228,0)</f>
        <v>0</v>
      </c>
      <c r="BI228">
        <f ca="1">IF(AND($B228&gt;0,SUM(BI$3:BI227)=0,SUM($H228:BH228)=0),$B228,0)</f>
        <v>0</v>
      </c>
      <c r="BJ228">
        <f ca="1">IF(AND($B228&gt;0,SUM(BJ$3:BJ227)=0,SUM($H228:BI228)=0),$B228,0)</f>
        <v>0</v>
      </c>
      <c r="BK228">
        <f ca="1">IF(AND($B228&gt;0,SUM(BK$3:BK227)=0,SUM($H228:BJ228)=0),$B228,0)</f>
        <v>0</v>
      </c>
      <c r="BL228">
        <f ca="1">IF(AND($B228&gt;0,SUM(BL$3:BL227)=0,SUM($H228:BK228)=0),$B228,0)</f>
        <v>0</v>
      </c>
      <c r="BM228">
        <f ca="1">IF(AND($B228&gt;0,SUM(BM$3:BM227)=0,SUM($H228:BL228)=0),$B228,0)</f>
        <v>0</v>
      </c>
      <c r="BN228">
        <f ca="1">IF(AND($B228&gt;0,SUM(BN$3:BN227)=0,SUM($H228:BM228)=0),$B228,0)</f>
        <v>0</v>
      </c>
      <c r="BO228">
        <f ca="1">IF(AND($B228&gt;0,SUM(BO$3:BO227)=0,SUM($H228:BN228)=0),$B228,0)</f>
        <v>0</v>
      </c>
      <c r="BP228">
        <f ca="1">IF(AND($B228&gt;0,SUM(BP$3:BP227)=0,SUM($H228:BO228)=0),$B228,0)</f>
        <v>0</v>
      </c>
      <c r="BQ228">
        <f ca="1">IF(AND($B228&gt;0,SUM(BQ$3:BQ227)=0,SUM($H228:BP228)=0),$B228,0)</f>
        <v>0</v>
      </c>
      <c r="BR228">
        <f ca="1">IF(AND($B228&gt;0,SUM(BR$3:BR227)=0,SUM($H228:BQ228)=0),$B228,0)</f>
        <v>0</v>
      </c>
      <c r="BS228">
        <f ca="1">IF(AND($B228&gt;0,SUM(BS$3:BS227)=0,SUM($H228:BR228)=0),$B228,0)</f>
        <v>0</v>
      </c>
      <c r="BT228">
        <f ca="1">IF(AND($B228&gt;0,SUM(BT$3:BT227)=0,SUM($H228:BS228)=0),$B228,0)</f>
        <v>0</v>
      </c>
      <c r="BU228">
        <f ca="1">IF(AND($B228&gt;0,SUM(BU$3:BU227)=0,SUM($H228:BT228)=0),$B228,0)</f>
        <v>0</v>
      </c>
      <c r="BV228">
        <f ca="1">IF(AND($B228&gt;0,SUM(BV$3:BV227)=0,SUM($H228:BU228)=0),$B228,0)</f>
        <v>0</v>
      </c>
      <c r="BW228">
        <f ca="1">IF(AND($B228&gt;0,SUM(BW$3:BW227)=0,SUM($H228:BV228)=0),$B228,0)</f>
        <v>0</v>
      </c>
      <c r="BX228">
        <f ca="1">IF(AND($B228&gt;0,SUM(BX$3:BX227)=0,SUM($H228:BW228)=0),$B228,0)</f>
        <v>0</v>
      </c>
      <c r="BY228">
        <f ca="1">IF(AND($B228&gt;0,SUM(BY$3:BY227)=0,SUM($H228:BX228)=0),$B228,0)</f>
        <v>0</v>
      </c>
      <c r="BZ228">
        <f ca="1">IF(AND($B228&gt;0,SUM(BZ$3:BZ227)=0,SUM($H228:BY228)=0),$B228,0)</f>
        <v>0</v>
      </c>
      <c r="CA228">
        <f ca="1">IF(AND($B228&gt;0,SUM(CA$3:CA227)=0,SUM($H228:BZ228)=0),$B228,0)</f>
        <v>0</v>
      </c>
      <c r="CB228">
        <f ca="1">IF(AND($B228&gt;0,SUM(CB$3:CB227)=0,SUM($H228:CA228)=0),$B228,0)</f>
        <v>0</v>
      </c>
      <c r="CC228">
        <f ca="1">IF(AND($B228&gt;0,SUM(CC$3:CC227)=0,SUM($H228:CB228)=0),$B228,0)</f>
        <v>0</v>
      </c>
      <c r="CD228">
        <f ca="1">IF(AND($B228&gt;0,SUM(CD$3:CD227)=0,SUM($H228:CC228)=0),$B228,0)</f>
        <v>0</v>
      </c>
      <c r="CE228">
        <f ca="1">IF(AND($B228&gt;0,SUM(CE$3:CE227)=0,SUM($H228:CD228)=0),$B228,0)</f>
        <v>0</v>
      </c>
      <c r="CF228">
        <f ca="1">IF(AND($B228&gt;0,SUM(CF$3:CF227)=0,SUM($H228:CE228)=0),$B228,0)</f>
        <v>0</v>
      </c>
      <c r="CG228">
        <f ca="1">IF(AND($B228&gt;0,SUM(CG$3:CG227)=0,SUM($H228:CF228)=0),$B228,0)</f>
        <v>0</v>
      </c>
      <c r="CH228">
        <f ca="1">IF(AND($B228&gt;0,SUM(CH$3:CH227)=0,SUM($H228:CG228)=0),$B228,0)</f>
        <v>0</v>
      </c>
      <c r="CI228">
        <f ca="1">IF(AND($B228&gt;0,SUM(CI$3:CI227)=0,SUM($H228:CH228)=0),$B228,0)</f>
        <v>0</v>
      </c>
      <c r="CJ228">
        <f ca="1">IF(AND($B228&gt;0,SUM(CJ$3:CJ227)=0,SUM($H228:CI228)=0),$B228,0)</f>
        <v>0</v>
      </c>
      <c r="CK228">
        <f ca="1">IF(AND($B228&gt;0,SUM(CK$3:CK227)=0,SUM($H228:CJ228)=0),$B228,0)</f>
        <v>0</v>
      </c>
      <c r="CL228">
        <f ca="1">IF(AND($B228&gt;0,SUM(CL$3:CL227)=0,SUM($H228:CK228)=0),$B228,0)</f>
        <v>0</v>
      </c>
      <c r="CM228">
        <f ca="1">IF(AND($B228&gt;0,SUM(CM$3:CM227)=0,SUM($H228:CL228)=0),$B228,0)</f>
        <v>0</v>
      </c>
      <c r="CN228">
        <f ca="1">IF(AND($B228&gt;0,SUM(CN$3:CN227)=0,SUM($H228:CM228)=0),$B228,0)</f>
        <v>0</v>
      </c>
      <c r="CO228">
        <f ca="1">IF(AND($B228&gt;0,SUM(CO$3:CO227)=0,SUM($H228:CN228)=0),$B228,0)</f>
        <v>0</v>
      </c>
      <c r="CP228">
        <f ca="1">IF(AND($B228&gt;0,SUM(CP$3:CP227)=0,SUM($H228:CO228)=0),$B228,0)</f>
        <v>0</v>
      </c>
      <c r="CQ228">
        <f ca="1">IF(AND($B228&gt;0,SUM(CQ$3:CQ227)=0,SUM($H228:CP228)=0),$B228,0)</f>
        <v>0</v>
      </c>
      <c r="CR228">
        <f ca="1">IF(AND($B228&gt;0,SUM(CR$3:CR227)=0,SUM($H228:CQ228)=0),$B228,0)</f>
        <v>0</v>
      </c>
      <c r="CS228">
        <f ca="1">IF(AND($B228&gt;0,SUM(CS$3:CS227)=0,SUM($H228:CR228)=0),$B228,0)</f>
        <v>0</v>
      </c>
      <c r="CT228">
        <f ca="1">IF(AND($B228&gt;0,SUM(CT$3:CT227)=0,SUM($H228:CS228)=0),$B228,0)</f>
        <v>0</v>
      </c>
      <c r="CU228">
        <f ca="1">IF(AND($B228&gt;0,SUM(CU$3:CU227)=0,SUM($H228:CT228)=0),$B228,0)</f>
        <v>0</v>
      </c>
      <c r="CV228">
        <f ca="1">IF(AND($B228&gt;0,SUM(CV$3:CV227)=0,SUM($H228:CU228)=0),$B228,0)</f>
        <v>0</v>
      </c>
      <c r="CW228">
        <f ca="1">IF(AND($B228&gt;0,SUM(CW$3:CW227)=0,SUM($H228:CV228)=0),$B228,0)</f>
        <v>0</v>
      </c>
      <c r="CX228">
        <f ca="1">IF(AND($B228&gt;0,SUM(CX$3:CX227)=0,SUM($H228:CW228)=0),$B228,0)</f>
        <v>0</v>
      </c>
      <c r="CY228">
        <f ca="1">IF(AND($B228&gt;0,SUM(CY$3:CY227)=0,SUM($H228:CX228)=0),$B228,0)</f>
        <v>0</v>
      </c>
      <c r="CZ228">
        <f ca="1">IF(AND($B228&gt;0,SUM(CZ$3:CZ227)=0,SUM($H228:CY228)=0),$B228,0)</f>
        <v>0</v>
      </c>
      <c r="DA228">
        <f ca="1">IF(AND($B228&gt;0,SUM(DA$3:DA227)=0,SUM($H228:CZ228)=0),$B228,0)</f>
        <v>0</v>
      </c>
      <c r="DB228">
        <f ca="1">IF(AND($B228&gt;0,SUM(DB$3:DB227)=0,SUM($H228:DA228)=0),$B228,0)</f>
        <v>0</v>
      </c>
      <c r="DC228">
        <f ca="1">IF(AND($B228&gt;0,SUM(DC$3:DC227)=0,SUM($H228:DB228)=0),$B228,0)</f>
        <v>0</v>
      </c>
      <c r="DD228">
        <f ca="1">IF(AND($B228&gt;0,SUM(DD$3:DD227)=0,SUM($H228:DC228)=0),$B228,0)</f>
        <v>0</v>
      </c>
      <c r="DE228">
        <f ca="1">IF(AND($B228&gt;0,SUM(DE$3:DE227)=0,SUM($H228:DD228)=0),$B228,0)</f>
        <v>0</v>
      </c>
      <c r="DF228">
        <f ca="1">IF(AND($B228&gt;0,SUM(DF$3:DF227)=0,SUM($H228:DE228)=0),$B228,0)</f>
        <v>0</v>
      </c>
      <c r="DG228">
        <f ca="1">IF(AND($B228&gt;0,SUM(DG$3:DG227)=0,SUM($H228:DF228)=0),$B228,0)</f>
        <v>0</v>
      </c>
      <c r="DH228">
        <f ca="1">IF(AND($B228&gt;0,SUM(DH$3:DH227)=0,SUM($H228:DG228)=0),$B228,0)</f>
        <v>0</v>
      </c>
      <c r="DI228">
        <f ca="1">IF(AND($B228&gt;0,SUM(DI$3:DI227)=0,SUM($H228:DH228)=0),$B228,0)</f>
        <v>0</v>
      </c>
      <c r="DJ228">
        <f ca="1">IF(AND($B228&gt;0,SUM(DJ$3:DJ227)=0,SUM($H228:DI228)=0),$B228,0)</f>
        <v>0</v>
      </c>
      <c r="DK228">
        <f ca="1">IF(AND($B228&gt;0,SUM(DK$3:DK227)=0,SUM($H228:DJ228)=0),$B228,0)</f>
        <v>0</v>
      </c>
      <c r="DL228">
        <f ca="1">IF(AND($B228&gt;0,SUM(DL$3:DL227)=0,SUM($H228:DK228)=0),$B228,0)</f>
        <v>0</v>
      </c>
      <c r="DM228">
        <f ca="1">IF(AND($B228&gt;0,SUM(DM$3:DM227)=0,SUM($H228:DL228)=0),$B228,0)</f>
        <v>0</v>
      </c>
      <c r="DN228">
        <f ca="1">IF(AND($B228&gt;0,SUM(DN$3:DN227)=0,SUM($H228:DM228)=0),$B228,0)</f>
        <v>0</v>
      </c>
      <c r="DO228">
        <f ca="1">IF(AND($B228&gt;0,SUM(DO$3:DO227)=0,SUM($H228:DN228)=0),$B228,0)</f>
        <v>0</v>
      </c>
      <c r="DP228">
        <f ca="1">IF(AND($B228&gt;0,SUM(DP$3:DP227)=0,SUM($H228:DO228)=0),$B228,0)</f>
        <v>0</v>
      </c>
      <c r="DQ228">
        <f ca="1">IF(AND($B228&gt;0,SUM(DQ$3:DQ227)=0,SUM($H228:DP228)=0),$B228,0)</f>
        <v>0</v>
      </c>
      <c r="DR228">
        <f ca="1">IF(AND($B228&gt;0,SUM(DR$3:DR227)=0,SUM($H228:DQ228)=0),$B228,0)</f>
        <v>0</v>
      </c>
      <c r="DS228">
        <f ca="1">IF(AND($B228&gt;0,SUM(DS$3:DS227)=0,SUM($H228:DR228)=0),$B228,0)</f>
        <v>0</v>
      </c>
      <c r="DT228">
        <f ca="1">IF(AND($B228&gt;0,SUM(DT$3:DT227)=0,SUM($H228:DS228)=0),$B228,0)</f>
        <v>0</v>
      </c>
      <c r="DU228">
        <f ca="1">IF(AND($B228&gt;0,SUM(DU$3:DU227)=0,SUM($H228:DT228)=0),$B228,0)</f>
        <v>0</v>
      </c>
      <c r="DV228">
        <f ca="1">IF(AND($B228&gt;0,SUM(DV$3:DV227)=0,SUM($H228:DU228)=0),$B228,0)</f>
        <v>0</v>
      </c>
      <c r="DW228">
        <f ca="1">IF(AND($B228&gt;0,SUM(DW$3:DW227)=0,SUM($H228:DV228)=0),$B228,0)</f>
        <v>0</v>
      </c>
      <c r="DX228">
        <f ca="1">IF(AND($B228&gt;0,SUM(DX$3:DX227)=0,SUM($H228:DW228)=0),$B228,0)</f>
        <v>0</v>
      </c>
      <c r="DY228">
        <f ca="1">IF(AND($B228&gt;0,SUM(DY$3:DY227)=0,SUM($H228:DX228)=0),$B228,0)</f>
        <v>0</v>
      </c>
      <c r="DZ228">
        <f ca="1">IF(AND($B228&gt;0,SUM(DZ$3:DZ227)=0,SUM($H228:DY228)=0),$B228,0)</f>
        <v>0</v>
      </c>
      <c r="EA228">
        <f ca="1">IF(AND($B228&gt;0,SUM(EA$3:EA227)=0,SUM($H228:DZ228)=0),$B228,0)</f>
        <v>0</v>
      </c>
      <c r="EB228">
        <f ca="1">IF(AND($B228&gt;0,SUM(EB$3:EB227)=0,SUM($H228:EA228)=0),$B228,0)</f>
        <v>0</v>
      </c>
      <c r="EC228">
        <f ca="1">IF(AND($B228&gt;0,SUM(EC$3:EC227)=0,SUM($H228:EB228)=0),$B228,0)</f>
        <v>0</v>
      </c>
      <c r="ED228">
        <f ca="1">IF(AND($B228&gt;0,SUM(ED$3:ED227)=0,SUM($H228:EC228)=0),$B228,0)</f>
        <v>0</v>
      </c>
      <c r="EE228">
        <f ca="1">IF(AND($B228&gt;0,SUM(EE$3:EE227)=0,SUM($H228:ED228)=0),$B228,0)</f>
        <v>0</v>
      </c>
      <c r="EF228">
        <f ca="1">IF(AND($B228&gt;0,SUM(EF$3:EF227)=0,SUM($H228:EE228)=0),$B228,0)</f>
        <v>0</v>
      </c>
      <c r="EG228">
        <f ca="1">IF(AND($B228&gt;0,SUM(EG$3:EG227)=0,SUM($H228:EF228)=0),$B228,0)</f>
        <v>0</v>
      </c>
      <c r="EH228">
        <f ca="1">IF(AND($B228&gt;0,SUM(EH$3:EH227)=0,SUM($H228:EG228)=0),$B228,0)</f>
        <v>0</v>
      </c>
      <c r="EI228">
        <f ca="1">IF(AND($B228&gt;0,SUM(EI$3:EI227)=0,SUM($H228:EH228)=0),$B228,0)</f>
        <v>0</v>
      </c>
      <c r="EJ228">
        <f ca="1">IF(AND($B228&gt;0,SUM(EJ$3:EJ227)=0,SUM($H228:EI228)=0),$B228,0)</f>
        <v>0</v>
      </c>
      <c r="EK228">
        <f ca="1">IF(AND($B228&gt;0,SUM(EK$3:EK227)=0,SUM($H228:EJ228)=0),$B228,0)</f>
        <v>0</v>
      </c>
      <c r="EL228">
        <f ca="1">IF(AND($B228&gt;0,SUM(EL$3:EL227)=0,SUM($H228:EK228)=0),$B228,0)</f>
        <v>0</v>
      </c>
      <c r="EM228">
        <f ca="1">IF(AND($B228&gt;0,SUM(EM$3:EM227)=0,SUM($H228:EL228)=0),$B228,0)</f>
        <v>0</v>
      </c>
      <c r="EN228">
        <f ca="1">IF(AND($B228&gt;0,SUM(EN$3:EN227)=0,SUM($H228:EM228)=0),$B228,0)</f>
        <v>0</v>
      </c>
      <c r="EO228">
        <f ca="1">IF(AND($B228&gt;0,SUM(EO$3:EO227)=0,SUM($H228:EN228)=0),$B228,0)</f>
        <v>0</v>
      </c>
      <c r="EP228">
        <f ca="1">IF(AND($B228&gt;0,SUM(EP$3:EP227)=0,SUM($H228:EO228)=0),$B228,0)</f>
        <v>0</v>
      </c>
      <c r="EQ228">
        <f ca="1">IF(AND($B228&gt;0,SUM(EQ$3:EQ227)=0,SUM($H228:EP228)=0),$B228,0)</f>
        <v>0</v>
      </c>
      <c r="ER228">
        <f ca="1">IF(AND($B228&gt;0,SUM(ER$3:ER227)=0,SUM($H228:EQ228)=0),$B228,0)</f>
        <v>0</v>
      </c>
      <c r="ES228">
        <f ca="1">IF(AND($B228&gt;0,SUM(ES$3:ES227)=0,SUM($H228:ER228)=0),$B228,0)</f>
        <v>0</v>
      </c>
      <c r="ET228">
        <f ca="1">IF(AND($B228&gt;0,SUM(ET$3:ET227)=0,SUM($H228:ES228)=0),$B228,0)</f>
        <v>0</v>
      </c>
      <c r="EU228">
        <f ca="1">IF(AND($B228&gt;0,SUM(EU$3:EU227)=0,SUM($H228:ET228)=0),$B228,0)</f>
        <v>0</v>
      </c>
      <c r="EV228">
        <f ca="1">IF(AND($B228&gt;0,SUM(EV$3:EV227)=0,SUM($H228:EU228)=0),$B228,0)</f>
        <v>0</v>
      </c>
      <c r="EW228">
        <f ca="1">IF(AND($B228&gt;0,SUM(EW$3:EW227)=0,SUM($H228:EV228)=0),$B228,0)</f>
        <v>0</v>
      </c>
      <c r="EX228">
        <f ca="1">IF(AND($B228&gt;0,SUM(EX$3:EX227)=0,SUM($H228:EW228)=0),$B228,0)</f>
        <v>0</v>
      </c>
      <c r="EY228">
        <f ca="1">IF(AND($B228&gt;0,SUM(EY$3:EY227)=0,SUM($H228:EX228)=0),$B228,0)</f>
        <v>0</v>
      </c>
      <c r="EZ228">
        <f ca="1">IF(AND($B228&gt;0,SUM(EZ$3:EZ227)=0,SUM($H228:EY228)=0),$B228,0)</f>
        <v>0</v>
      </c>
      <c r="FA228">
        <f ca="1">IF(AND($B228&gt;0,SUM(FA$3:FA227)=0,SUM($H228:EZ228)=0),$B228,0)</f>
        <v>0</v>
      </c>
      <c r="FB228">
        <f ca="1">IF(AND($B228&gt;0,SUM(FB$3:FB227)=0,SUM($H228:FA228)=0),$B228,0)</f>
        <v>0</v>
      </c>
      <c r="FC228">
        <f ca="1">IF(AND($B228&gt;0,SUM(FC$3:FC227)=0,SUM($H228:FB228)=0),$B228,0)</f>
        <v>0</v>
      </c>
      <c r="FD228">
        <f ca="1">IF(AND($B228&gt;0,SUM(FD$3:FD227)=0,SUM($H228:FC228)=0),$B228,0)</f>
        <v>0</v>
      </c>
      <c r="FE228">
        <f ca="1">IF(AND($B228&gt;0,SUM(FE$3:FE227)=0,SUM($H228:FD228)=0),$B228,0)</f>
        <v>0</v>
      </c>
      <c r="FF228">
        <f ca="1">IF(AND($B228&gt;0,SUM(FF$3:FF227)=0,SUM($H228:FE228)=0),$B228,0)</f>
        <v>0</v>
      </c>
      <c r="FG228">
        <f ca="1">IF(AND($B228&gt;0,SUM(FG$3:FG227)=0,SUM($H228:FF228)=0),$B228,0)</f>
        <v>0</v>
      </c>
      <c r="FH228">
        <f ca="1">IF(AND($B228&gt;0,SUM(FH$3:FH227)=0,SUM($H228:FG228)=0),$B228,0)</f>
        <v>0</v>
      </c>
      <c r="FI228">
        <f ca="1">IF(AND($B228&gt;0,SUM(FI$3:FI227)=0,SUM($H228:FH228)=0),$B228,0)</f>
        <v>0</v>
      </c>
      <c r="FJ228">
        <f ca="1">IF(AND($B228&gt;0,SUM(FJ$3:FJ227)=0,SUM($H228:FI228)=0),$B228,0)</f>
        <v>0</v>
      </c>
      <c r="FK228">
        <f ca="1">IF(AND($B228&gt;0,SUM(FK$3:FK227)=0,SUM($H228:FJ228)=0),$B228,0)</f>
        <v>0</v>
      </c>
      <c r="FL228">
        <f ca="1">IF(AND($B228&gt;0,SUM(FL$3:FL227)=0,SUM($H228:FK228)=0),$B228,0)</f>
        <v>0</v>
      </c>
      <c r="FM228">
        <f ca="1">IF(AND($B228&gt;0,SUM(FM$3:FM227)=0,SUM($H228:FL228)=0),$B228,0)</f>
        <v>0</v>
      </c>
      <c r="FN228">
        <f ca="1">IF(AND($B228&gt;0,SUM(FN$3:FN227)=0,SUM($H228:FM228)=0),$B228,0)</f>
        <v>0</v>
      </c>
      <c r="FS228" s="67">
        <f>ValintaohjelmaCentral!$C104</f>
        <v>0</v>
      </c>
      <c r="FT228" s="352"/>
      <c r="FU228" s="353"/>
      <c r="FV228" s="374">
        <f>ValintaohjelmaCentral!$G104</f>
        <v>0</v>
      </c>
      <c r="FY228" s="67">
        <f>ValintaohjelmaCentral!$C104</f>
        <v>0</v>
      </c>
      <c r="FZ228" s="352"/>
      <c r="GA228" s="353"/>
      <c r="GB228" s="374">
        <f>ValintaohjelmaCentral!$G104</f>
        <v>0</v>
      </c>
      <c r="GE228" s="67">
        <f>ValintaohjelmaCentral!$C104</f>
        <v>0</v>
      </c>
      <c r="GF228" s="352"/>
      <c r="GG228" s="353"/>
      <c r="GH228" s="374">
        <f>ValintaohjelmaCentral!$G104</f>
        <v>0</v>
      </c>
    </row>
    <row r="229" spans="1:190" ht="15.75" hidden="1" thickBot="1" x14ac:dyDescent="0.3">
      <c r="A229">
        <v>229</v>
      </c>
      <c r="C229" s="240">
        <f t="shared" ca="1" si="30"/>
        <v>0</v>
      </c>
      <c r="D229" s="240">
        <f t="shared" ca="1" si="30"/>
        <v>0</v>
      </c>
      <c r="E229" s="240">
        <f t="shared" ca="1" si="30"/>
        <v>0</v>
      </c>
      <c r="F229" s="240">
        <f t="shared" ca="1" si="30"/>
        <v>0</v>
      </c>
      <c r="G229" s="47" t="e">
        <f>INDEX($I$2:$FN$2,ROWS(G$2:G229))</f>
        <v>#REF!</v>
      </c>
      <c r="H229">
        <v>0</v>
      </c>
      <c r="I229">
        <f ca="1">IF(AND($B229&gt;0,SUM(I$3:I228)=0,SUM($H229:H229)=0),$B229,0)</f>
        <v>0</v>
      </c>
      <c r="J229">
        <f ca="1">IF(AND($B229&gt;0,SUM(J$3:J228)=0,SUM($H229:I229)=0),$B229,0)</f>
        <v>0</v>
      </c>
      <c r="K229">
        <f ca="1">IF(AND($B229&gt;0,SUM(K$3:K228)=0,SUM($H229:J229)=0),$B229,0)</f>
        <v>0</v>
      </c>
      <c r="L229">
        <f ca="1">IF(AND($B229&gt;0,SUM(L$3:L228)=0,SUM($H229:K229)=0),$B229,0)</f>
        <v>0</v>
      </c>
      <c r="M229">
        <f ca="1">IF(AND($B229&gt;0,SUM(M$3:M228)=0,SUM($H229:L229)=0),$B229,0)</f>
        <v>0</v>
      </c>
      <c r="N229">
        <f ca="1">IF(AND($B229&gt;0,SUM(N$3:N228)=0,SUM($H229:M229)=0),$B229,0)</f>
        <v>0</v>
      </c>
      <c r="O229">
        <f ca="1">IF(AND($B229&gt;0,SUM(O$3:O228)=0,SUM($H229:N229)=0),$B229,0)</f>
        <v>0</v>
      </c>
      <c r="P229">
        <f ca="1">IF(AND($B229&gt;0,SUM(P$3:P228)=0,SUM($H229:O229)=0),$B229,0)</f>
        <v>0</v>
      </c>
      <c r="Q229">
        <f ca="1">IF(AND($B229&gt;0,SUM(Q$3:Q228)=0,SUM($H229:P229)=0),$B229,0)</f>
        <v>0</v>
      </c>
      <c r="R229">
        <f ca="1">IF(AND($B229&gt;0,SUM(R$3:R228)=0,SUM($H229:Q229)=0),$B229,0)</f>
        <v>0</v>
      </c>
      <c r="S229">
        <f ca="1">IF(AND($B229&gt;0,SUM(S$3:S228)=0,SUM($H229:R229)=0),$B229,0)</f>
        <v>0</v>
      </c>
      <c r="T229">
        <f ca="1">IF(AND($B229&gt;0,SUM(T$3:T228)=0,SUM($H229:S229)=0),$B229,0)</f>
        <v>0</v>
      </c>
      <c r="U229">
        <f ca="1">IF(AND($B229&gt;0,SUM(U$3:U228)=0,SUM($H229:T229)=0),$B229,0)</f>
        <v>0</v>
      </c>
      <c r="V229">
        <f ca="1">IF(AND($B229&gt;0,SUM(V$3:V228)=0,SUM($H229:U229)=0),$B229,0)</f>
        <v>0</v>
      </c>
      <c r="W229">
        <f ca="1">IF(AND($B229&gt;0,SUM(W$3:W228)=0,SUM($H229:V229)=0),$B229,0)</f>
        <v>0</v>
      </c>
      <c r="X229">
        <f ca="1">IF(AND($B229&gt;0,SUM(X$3:X228)=0,SUM($H229:W229)=0),$B229,0)</f>
        <v>0</v>
      </c>
      <c r="Y229">
        <f ca="1">IF(AND($B229&gt;0,SUM(Y$3:Y228)=0,SUM($H229:X229)=0),$B229,0)</f>
        <v>0</v>
      </c>
      <c r="Z229">
        <f ca="1">IF(AND($B229&gt;0,SUM(Z$3:Z228)=0,SUM($H229:Y229)=0),$B229,0)</f>
        <v>0</v>
      </c>
      <c r="AA229">
        <f ca="1">IF(AND($B229&gt;0,SUM(AA$3:AA228)=0,SUM($H229:Z229)=0),$B229,0)</f>
        <v>0</v>
      </c>
      <c r="AB229">
        <f ca="1">IF(AND($B229&gt;0,SUM(AB$3:AB228)=0,SUM($H229:AA229)=0),$B229,0)</f>
        <v>0</v>
      </c>
      <c r="AC229">
        <f ca="1">IF(AND($B229&gt;0,SUM(AC$3:AC228)=0,SUM($H229:AB229)=0),$B229,0)</f>
        <v>0</v>
      </c>
      <c r="AD229">
        <f ca="1">IF(AND($B229&gt;0,SUM(AD$3:AD228)=0,SUM($H229:AC229)=0),$B229,0)</f>
        <v>0</v>
      </c>
      <c r="AE229">
        <f ca="1">IF(AND($B229&gt;0,SUM(AE$3:AE228)=0,SUM($H229:AD229)=0),$B229,0)</f>
        <v>0</v>
      </c>
      <c r="AF229">
        <f ca="1">IF(AND($B229&gt;0,SUM(AF$3:AF228)=0,SUM($H229:AE229)=0),$B229,0)</f>
        <v>0</v>
      </c>
      <c r="AG229">
        <f ca="1">IF(AND($B229&gt;0,SUM(AG$3:AG228)=0,SUM($H229:AF229)=0),$B229,0)</f>
        <v>0</v>
      </c>
      <c r="AH229">
        <f ca="1">IF(AND($B229&gt;0,SUM(AH$3:AH228)=0,SUM($H229:AG229)=0),$B229,0)</f>
        <v>0</v>
      </c>
      <c r="AI229">
        <f ca="1">IF(AND($B229&gt;0,SUM(AI$3:AI228)=0,SUM($H229:AH229)=0),$B229,0)</f>
        <v>0</v>
      </c>
      <c r="AJ229">
        <f ca="1">IF(AND($B229&gt;0,SUM(AJ$3:AJ228)=0,SUM($H229:AI229)=0),$B229,0)</f>
        <v>0</v>
      </c>
      <c r="AK229">
        <f ca="1">IF(AND($B229&gt;0,SUM(AK$3:AK228)=0,SUM($H229:AJ229)=0),$B229,0)</f>
        <v>0</v>
      </c>
      <c r="AL229">
        <f ca="1">IF(AND($B229&gt;0,SUM(AL$3:AL228)=0,SUM($H229:AK229)=0),$B229,0)</f>
        <v>0</v>
      </c>
      <c r="AM229">
        <f ca="1">IF(AND($B229&gt;0,SUM(AM$3:AM228)=0,SUM($H229:AL229)=0),$B229,0)</f>
        <v>0</v>
      </c>
      <c r="AN229">
        <f ca="1">IF(AND($B229&gt;0,SUM(AN$3:AN228)=0,SUM($H229:AM229)=0),$B229,0)</f>
        <v>0</v>
      </c>
      <c r="AO229">
        <f ca="1">IF(AND($B229&gt;0,SUM(AO$3:AO228)=0,SUM($H229:AN229)=0),$B229,0)</f>
        <v>0</v>
      </c>
      <c r="AP229">
        <f ca="1">IF(AND($B229&gt;0,SUM(AP$3:AP228)=0,SUM($H229:AO229)=0),$B229,0)</f>
        <v>0</v>
      </c>
      <c r="AQ229">
        <f ca="1">IF(AND($B229&gt;0,SUM(AQ$3:AQ228)=0,SUM($H229:AP229)=0),$B229,0)</f>
        <v>0</v>
      </c>
      <c r="AR229">
        <f ca="1">IF(AND($B229&gt;0,SUM(AR$3:AR228)=0,SUM($H229:AQ229)=0),$B229,0)</f>
        <v>0</v>
      </c>
      <c r="AS229">
        <f ca="1">IF(AND($B229&gt;0,SUM(AS$3:AS228)=0,SUM($H229:AR229)=0),$B229,0)</f>
        <v>0</v>
      </c>
      <c r="AT229">
        <f ca="1">IF(AND($B229&gt;0,SUM(AT$3:AT228)=0,SUM($H229:AS229)=0),$B229,0)</f>
        <v>0</v>
      </c>
      <c r="AU229">
        <f ca="1">IF(AND($B229&gt;0,SUM(AU$3:AU228)=0,SUM($H229:AT229)=0),$B229,0)</f>
        <v>0</v>
      </c>
      <c r="AV229">
        <f ca="1">IF(AND($B229&gt;0,SUM(AV$3:AV228)=0,SUM($H229:AU229)=0),$B229,0)</f>
        <v>0</v>
      </c>
      <c r="AW229">
        <f ca="1">IF(AND($B229&gt;0,SUM(AW$3:AW228)=0,SUM($H229:AV229)=0),$B229,0)</f>
        <v>0</v>
      </c>
      <c r="AX229">
        <f ca="1">IF(AND($B229&gt;0,SUM(AX$3:AX228)=0,SUM($H229:AW229)=0),$B229,0)</f>
        <v>0</v>
      </c>
      <c r="AY229">
        <f ca="1">IF(AND($B229&gt;0,SUM(AY$3:AY228)=0,SUM($H229:AX229)=0),$B229,0)</f>
        <v>0</v>
      </c>
      <c r="AZ229">
        <f ca="1">IF(AND($B229&gt;0,SUM(AZ$3:AZ228)=0,SUM($H229:AY229)=0),$B229,0)</f>
        <v>0</v>
      </c>
      <c r="BA229">
        <f ca="1">IF(AND($B229&gt;0,SUM(BA$3:BA228)=0,SUM($H229:AZ229)=0),$B229,0)</f>
        <v>0</v>
      </c>
      <c r="BB229">
        <f ca="1">IF(AND($B229&gt;0,SUM(BB$3:BB228)=0,SUM($H229:BA229)=0),$B229,0)</f>
        <v>0</v>
      </c>
      <c r="BC229">
        <f ca="1">IF(AND($B229&gt;0,SUM(BC$3:BC228)=0,SUM($H229:BB229)=0),$B229,0)</f>
        <v>0</v>
      </c>
      <c r="BD229">
        <f ca="1">IF(AND($B229&gt;0,SUM(BD$3:BD228)=0,SUM($H229:BC229)=0),$B229,0)</f>
        <v>0</v>
      </c>
      <c r="BE229">
        <f ca="1">IF(AND($B229&gt;0,SUM(BE$3:BE228)=0,SUM($H229:BD229)=0),$B229,0)</f>
        <v>0</v>
      </c>
      <c r="BF229">
        <f ca="1">IF(AND($B229&gt;0,SUM(BF$3:BF228)=0,SUM($H229:BE229)=0),$B229,0)</f>
        <v>0</v>
      </c>
      <c r="BG229">
        <f ca="1">IF(AND($B229&gt;0,SUM(BG$3:BG228)=0,SUM($H229:BF229)=0),$B229,0)</f>
        <v>0</v>
      </c>
      <c r="BH229">
        <f ca="1">IF(AND($B229&gt;0,SUM(BH$3:BH228)=0,SUM($H229:BG229)=0),$B229,0)</f>
        <v>0</v>
      </c>
      <c r="BI229">
        <f ca="1">IF(AND($B229&gt;0,SUM(BI$3:BI228)=0,SUM($H229:BH229)=0),$B229,0)</f>
        <v>0</v>
      </c>
      <c r="BJ229">
        <f ca="1">IF(AND($B229&gt;0,SUM(BJ$3:BJ228)=0,SUM($H229:BI229)=0),$B229,0)</f>
        <v>0</v>
      </c>
      <c r="BK229">
        <f ca="1">IF(AND($B229&gt;0,SUM(BK$3:BK228)=0,SUM($H229:BJ229)=0),$B229,0)</f>
        <v>0</v>
      </c>
      <c r="BL229">
        <f ca="1">IF(AND($B229&gt;0,SUM(BL$3:BL228)=0,SUM($H229:BK229)=0),$B229,0)</f>
        <v>0</v>
      </c>
      <c r="BM229">
        <f ca="1">IF(AND($B229&gt;0,SUM(BM$3:BM228)=0,SUM($H229:BL229)=0),$B229,0)</f>
        <v>0</v>
      </c>
      <c r="BN229">
        <f ca="1">IF(AND($B229&gt;0,SUM(BN$3:BN228)=0,SUM($H229:BM229)=0),$B229,0)</f>
        <v>0</v>
      </c>
      <c r="BO229">
        <f ca="1">IF(AND($B229&gt;0,SUM(BO$3:BO228)=0,SUM($H229:BN229)=0),$B229,0)</f>
        <v>0</v>
      </c>
      <c r="BP229">
        <f ca="1">IF(AND($B229&gt;0,SUM(BP$3:BP228)=0,SUM($H229:BO229)=0),$B229,0)</f>
        <v>0</v>
      </c>
      <c r="BQ229">
        <f ca="1">IF(AND($B229&gt;0,SUM(BQ$3:BQ228)=0,SUM($H229:BP229)=0),$B229,0)</f>
        <v>0</v>
      </c>
      <c r="BR229">
        <f ca="1">IF(AND($B229&gt;0,SUM(BR$3:BR228)=0,SUM($H229:BQ229)=0),$B229,0)</f>
        <v>0</v>
      </c>
      <c r="BS229">
        <f ca="1">IF(AND($B229&gt;0,SUM(BS$3:BS228)=0,SUM($H229:BR229)=0),$B229,0)</f>
        <v>0</v>
      </c>
      <c r="BT229">
        <f ca="1">IF(AND($B229&gt;0,SUM(BT$3:BT228)=0,SUM($H229:BS229)=0),$B229,0)</f>
        <v>0</v>
      </c>
      <c r="BU229">
        <f ca="1">IF(AND($B229&gt;0,SUM(BU$3:BU228)=0,SUM($H229:BT229)=0),$B229,0)</f>
        <v>0</v>
      </c>
      <c r="BV229">
        <f ca="1">IF(AND($B229&gt;0,SUM(BV$3:BV228)=0,SUM($H229:BU229)=0),$B229,0)</f>
        <v>0</v>
      </c>
      <c r="BW229">
        <f ca="1">IF(AND($B229&gt;0,SUM(BW$3:BW228)=0,SUM($H229:BV229)=0),$B229,0)</f>
        <v>0</v>
      </c>
      <c r="BX229">
        <f ca="1">IF(AND($B229&gt;0,SUM(BX$3:BX228)=0,SUM($H229:BW229)=0),$B229,0)</f>
        <v>0</v>
      </c>
      <c r="BY229">
        <f ca="1">IF(AND($B229&gt;0,SUM(BY$3:BY228)=0,SUM($H229:BX229)=0),$B229,0)</f>
        <v>0</v>
      </c>
      <c r="BZ229">
        <f ca="1">IF(AND($B229&gt;0,SUM(BZ$3:BZ228)=0,SUM($H229:BY229)=0),$B229,0)</f>
        <v>0</v>
      </c>
      <c r="CA229">
        <f ca="1">IF(AND($B229&gt;0,SUM(CA$3:CA228)=0,SUM($H229:BZ229)=0),$B229,0)</f>
        <v>0</v>
      </c>
      <c r="CB229">
        <f ca="1">IF(AND($B229&gt;0,SUM(CB$3:CB228)=0,SUM($H229:CA229)=0),$B229,0)</f>
        <v>0</v>
      </c>
      <c r="CC229">
        <f ca="1">IF(AND($B229&gt;0,SUM(CC$3:CC228)=0,SUM($H229:CB229)=0),$B229,0)</f>
        <v>0</v>
      </c>
      <c r="CD229">
        <f ca="1">IF(AND($B229&gt;0,SUM(CD$3:CD228)=0,SUM($H229:CC229)=0),$B229,0)</f>
        <v>0</v>
      </c>
      <c r="CE229">
        <f ca="1">IF(AND($B229&gt;0,SUM(CE$3:CE228)=0,SUM($H229:CD229)=0),$B229,0)</f>
        <v>0</v>
      </c>
      <c r="CF229">
        <f ca="1">IF(AND($B229&gt;0,SUM(CF$3:CF228)=0,SUM($H229:CE229)=0),$B229,0)</f>
        <v>0</v>
      </c>
      <c r="CG229">
        <f ca="1">IF(AND($B229&gt;0,SUM(CG$3:CG228)=0,SUM($H229:CF229)=0),$B229,0)</f>
        <v>0</v>
      </c>
      <c r="CH229">
        <f ca="1">IF(AND($B229&gt;0,SUM(CH$3:CH228)=0,SUM($H229:CG229)=0),$B229,0)</f>
        <v>0</v>
      </c>
      <c r="CI229">
        <f ca="1">IF(AND($B229&gt;0,SUM(CI$3:CI228)=0,SUM($H229:CH229)=0),$B229,0)</f>
        <v>0</v>
      </c>
      <c r="CJ229">
        <f ca="1">IF(AND($B229&gt;0,SUM(CJ$3:CJ228)=0,SUM($H229:CI229)=0),$B229,0)</f>
        <v>0</v>
      </c>
      <c r="CK229">
        <f ca="1">IF(AND($B229&gt;0,SUM(CK$3:CK228)=0,SUM($H229:CJ229)=0),$B229,0)</f>
        <v>0</v>
      </c>
      <c r="CL229">
        <f ca="1">IF(AND($B229&gt;0,SUM(CL$3:CL228)=0,SUM($H229:CK229)=0),$B229,0)</f>
        <v>0</v>
      </c>
      <c r="CM229">
        <f ca="1">IF(AND($B229&gt;0,SUM(CM$3:CM228)=0,SUM($H229:CL229)=0),$B229,0)</f>
        <v>0</v>
      </c>
      <c r="CN229">
        <f ca="1">IF(AND($B229&gt;0,SUM(CN$3:CN228)=0,SUM($H229:CM229)=0),$B229,0)</f>
        <v>0</v>
      </c>
      <c r="CO229">
        <f ca="1">IF(AND($B229&gt;0,SUM(CO$3:CO228)=0,SUM($H229:CN229)=0),$B229,0)</f>
        <v>0</v>
      </c>
      <c r="CP229">
        <f ca="1">IF(AND($B229&gt;0,SUM(CP$3:CP228)=0,SUM($H229:CO229)=0),$B229,0)</f>
        <v>0</v>
      </c>
      <c r="CQ229">
        <f ca="1">IF(AND($B229&gt;0,SUM(CQ$3:CQ228)=0,SUM($H229:CP229)=0),$B229,0)</f>
        <v>0</v>
      </c>
      <c r="CR229">
        <f ca="1">IF(AND($B229&gt;0,SUM(CR$3:CR228)=0,SUM($H229:CQ229)=0),$B229,0)</f>
        <v>0</v>
      </c>
      <c r="CS229">
        <f ca="1">IF(AND($B229&gt;0,SUM(CS$3:CS228)=0,SUM($H229:CR229)=0),$B229,0)</f>
        <v>0</v>
      </c>
      <c r="CT229">
        <f ca="1">IF(AND($B229&gt;0,SUM(CT$3:CT228)=0,SUM($H229:CS229)=0),$B229,0)</f>
        <v>0</v>
      </c>
      <c r="CU229">
        <f ca="1">IF(AND($B229&gt;0,SUM(CU$3:CU228)=0,SUM($H229:CT229)=0),$B229,0)</f>
        <v>0</v>
      </c>
      <c r="CV229">
        <f ca="1">IF(AND($B229&gt;0,SUM(CV$3:CV228)=0,SUM($H229:CU229)=0),$B229,0)</f>
        <v>0</v>
      </c>
      <c r="CW229">
        <f ca="1">IF(AND($B229&gt;0,SUM(CW$3:CW228)=0,SUM($H229:CV229)=0),$B229,0)</f>
        <v>0</v>
      </c>
      <c r="CX229">
        <f ca="1">IF(AND($B229&gt;0,SUM(CX$3:CX228)=0,SUM($H229:CW229)=0),$B229,0)</f>
        <v>0</v>
      </c>
      <c r="CY229">
        <f ca="1">IF(AND($B229&gt;0,SUM(CY$3:CY228)=0,SUM($H229:CX229)=0),$B229,0)</f>
        <v>0</v>
      </c>
      <c r="CZ229">
        <f ca="1">IF(AND($B229&gt;0,SUM(CZ$3:CZ228)=0,SUM($H229:CY229)=0),$B229,0)</f>
        <v>0</v>
      </c>
      <c r="DA229">
        <f ca="1">IF(AND($B229&gt;0,SUM(DA$3:DA228)=0,SUM($H229:CZ229)=0),$B229,0)</f>
        <v>0</v>
      </c>
      <c r="DB229">
        <f ca="1">IF(AND($B229&gt;0,SUM(DB$3:DB228)=0,SUM($H229:DA229)=0),$B229,0)</f>
        <v>0</v>
      </c>
      <c r="DC229">
        <f ca="1">IF(AND($B229&gt;0,SUM(DC$3:DC228)=0,SUM($H229:DB229)=0),$B229,0)</f>
        <v>0</v>
      </c>
      <c r="DD229">
        <f ca="1">IF(AND($B229&gt;0,SUM(DD$3:DD228)=0,SUM($H229:DC229)=0),$B229,0)</f>
        <v>0</v>
      </c>
      <c r="DE229">
        <f ca="1">IF(AND($B229&gt;0,SUM(DE$3:DE228)=0,SUM($H229:DD229)=0),$B229,0)</f>
        <v>0</v>
      </c>
      <c r="DF229">
        <f ca="1">IF(AND($B229&gt;0,SUM(DF$3:DF228)=0,SUM($H229:DE229)=0),$B229,0)</f>
        <v>0</v>
      </c>
      <c r="DG229">
        <f ca="1">IF(AND($B229&gt;0,SUM(DG$3:DG228)=0,SUM($H229:DF229)=0),$B229,0)</f>
        <v>0</v>
      </c>
      <c r="DH229">
        <f ca="1">IF(AND($B229&gt;0,SUM(DH$3:DH228)=0,SUM($H229:DG229)=0),$B229,0)</f>
        <v>0</v>
      </c>
      <c r="DI229">
        <f ca="1">IF(AND($B229&gt;0,SUM(DI$3:DI228)=0,SUM($H229:DH229)=0),$B229,0)</f>
        <v>0</v>
      </c>
      <c r="DJ229">
        <f ca="1">IF(AND($B229&gt;0,SUM(DJ$3:DJ228)=0,SUM($H229:DI229)=0),$B229,0)</f>
        <v>0</v>
      </c>
      <c r="DK229">
        <f ca="1">IF(AND($B229&gt;0,SUM(DK$3:DK228)=0,SUM($H229:DJ229)=0),$B229,0)</f>
        <v>0</v>
      </c>
      <c r="DL229">
        <f ca="1">IF(AND($B229&gt;0,SUM(DL$3:DL228)=0,SUM($H229:DK229)=0),$B229,0)</f>
        <v>0</v>
      </c>
      <c r="DM229">
        <f ca="1">IF(AND($B229&gt;0,SUM(DM$3:DM228)=0,SUM($H229:DL229)=0),$B229,0)</f>
        <v>0</v>
      </c>
      <c r="DN229">
        <f ca="1">IF(AND($B229&gt;0,SUM(DN$3:DN228)=0,SUM($H229:DM229)=0),$B229,0)</f>
        <v>0</v>
      </c>
      <c r="DO229">
        <f ca="1">IF(AND($B229&gt;0,SUM(DO$3:DO228)=0,SUM($H229:DN229)=0),$B229,0)</f>
        <v>0</v>
      </c>
      <c r="DP229">
        <f ca="1">IF(AND($B229&gt;0,SUM(DP$3:DP228)=0,SUM($H229:DO229)=0),$B229,0)</f>
        <v>0</v>
      </c>
      <c r="DQ229">
        <f ca="1">IF(AND($B229&gt;0,SUM(DQ$3:DQ228)=0,SUM($H229:DP229)=0),$B229,0)</f>
        <v>0</v>
      </c>
      <c r="DR229">
        <f ca="1">IF(AND($B229&gt;0,SUM(DR$3:DR228)=0,SUM($H229:DQ229)=0),$B229,0)</f>
        <v>0</v>
      </c>
      <c r="DS229">
        <f ca="1">IF(AND($B229&gt;0,SUM(DS$3:DS228)=0,SUM($H229:DR229)=0),$B229,0)</f>
        <v>0</v>
      </c>
      <c r="DT229">
        <f ca="1">IF(AND($B229&gt;0,SUM(DT$3:DT228)=0,SUM($H229:DS229)=0),$B229,0)</f>
        <v>0</v>
      </c>
      <c r="DU229">
        <f ca="1">IF(AND($B229&gt;0,SUM(DU$3:DU228)=0,SUM($H229:DT229)=0),$B229,0)</f>
        <v>0</v>
      </c>
      <c r="DV229">
        <f ca="1">IF(AND($B229&gt;0,SUM(DV$3:DV228)=0,SUM($H229:DU229)=0),$B229,0)</f>
        <v>0</v>
      </c>
      <c r="DW229">
        <f ca="1">IF(AND($B229&gt;0,SUM(DW$3:DW228)=0,SUM($H229:DV229)=0),$B229,0)</f>
        <v>0</v>
      </c>
      <c r="DX229">
        <f ca="1">IF(AND($B229&gt;0,SUM(DX$3:DX228)=0,SUM($H229:DW229)=0),$B229,0)</f>
        <v>0</v>
      </c>
      <c r="DY229">
        <f ca="1">IF(AND($B229&gt;0,SUM(DY$3:DY228)=0,SUM($H229:DX229)=0),$B229,0)</f>
        <v>0</v>
      </c>
      <c r="DZ229">
        <f ca="1">IF(AND($B229&gt;0,SUM(DZ$3:DZ228)=0,SUM($H229:DY229)=0),$B229,0)</f>
        <v>0</v>
      </c>
      <c r="EA229">
        <f ca="1">IF(AND($B229&gt;0,SUM(EA$3:EA228)=0,SUM($H229:DZ229)=0),$B229,0)</f>
        <v>0</v>
      </c>
      <c r="EB229">
        <f ca="1">IF(AND($B229&gt;0,SUM(EB$3:EB228)=0,SUM($H229:EA229)=0),$B229,0)</f>
        <v>0</v>
      </c>
      <c r="EC229">
        <f ca="1">IF(AND($B229&gt;0,SUM(EC$3:EC228)=0,SUM($H229:EB229)=0),$B229,0)</f>
        <v>0</v>
      </c>
      <c r="ED229">
        <f ca="1">IF(AND($B229&gt;0,SUM(ED$3:ED228)=0,SUM($H229:EC229)=0),$B229,0)</f>
        <v>0</v>
      </c>
      <c r="EE229">
        <f ca="1">IF(AND($B229&gt;0,SUM(EE$3:EE228)=0,SUM($H229:ED229)=0),$B229,0)</f>
        <v>0</v>
      </c>
      <c r="EF229">
        <f ca="1">IF(AND($B229&gt;0,SUM(EF$3:EF228)=0,SUM($H229:EE229)=0),$B229,0)</f>
        <v>0</v>
      </c>
      <c r="EG229">
        <f ca="1">IF(AND($B229&gt;0,SUM(EG$3:EG228)=0,SUM($H229:EF229)=0),$B229,0)</f>
        <v>0</v>
      </c>
      <c r="EH229">
        <f ca="1">IF(AND($B229&gt;0,SUM(EH$3:EH228)=0,SUM($H229:EG229)=0),$B229,0)</f>
        <v>0</v>
      </c>
      <c r="EI229">
        <f ca="1">IF(AND($B229&gt;0,SUM(EI$3:EI228)=0,SUM($H229:EH229)=0),$B229,0)</f>
        <v>0</v>
      </c>
      <c r="EJ229">
        <f ca="1">IF(AND($B229&gt;0,SUM(EJ$3:EJ228)=0,SUM($H229:EI229)=0),$B229,0)</f>
        <v>0</v>
      </c>
      <c r="EK229">
        <f ca="1">IF(AND($B229&gt;0,SUM(EK$3:EK228)=0,SUM($H229:EJ229)=0),$B229,0)</f>
        <v>0</v>
      </c>
      <c r="EL229">
        <f ca="1">IF(AND($B229&gt;0,SUM(EL$3:EL228)=0,SUM($H229:EK229)=0),$B229,0)</f>
        <v>0</v>
      </c>
      <c r="EM229">
        <f ca="1">IF(AND($B229&gt;0,SUM(EM$3:EM228)=0,SUM($H229:EL229)=0),$B229,0)</f>
        <v>0</v>
      </c>
      <c r="EN229">
        <f ca="1">IF(AND($B229&gt;0,SUM(EN$3:EN228)=0,SUM($H229:EM229)=0),$B229,0)</f>
        <v>0</v>
      </c>
      <c r="EO229">
        <f ca="1">IF(AND($B229&gt;0,SUM(EO$3:EO228)=0,SUM($H229:EN229)=0),$B229,0)</f>
        <v>0</v>
      </c>
      <c r="EP229">
        <f ca="1">IF(AND($B229&gt;0,SUM(EP$3:EP228)=0,SUM($H229:EO229)=0),$B229,0)</f>
        <v>0</v>
      </c>
      <c r="EQ229">
        <f ca="1">IF(AND($B229&gt;0,SUM(EQ$3:EQ228)=0,SUM($H229:EP229)=0),$B229,0)</f>
        <v>0</v>
      </c>
      <c r="ER229">
        <f ca="1">IF(AND($B229&gt;0,SUM(ER$3:ER228)=0,SUM($H229:EQ229)=0),$B229,0)</f>
        <v>0</v>
      </c>
      <c r="ES229">
        <f ca="1">IF(AND($B229&gt;0,SUM(ES$3:ES228)=0,SUM($H229:ER229)=0),$B229,0)</f>
        <v>0</v>
      </c>
      <c r="ET229">
        <f ca="1">IF(AND($B229&gt;0,SUM(ET$3:ET228)=0,SUM($H229:ES229)=0),$B229,0)</f>
        <v>0</v>
      </c>
      <c r="EU229">
        <f ca="1">IF(AND($B229&gt;0,SUM(EU$3:EU228)=0,SUM($H229:ET229)=0),$B229,0)</f>
        <v>0</v>
      </c>
      <c r="EV229">
        <f ca="1">IF(AND($B229&gt;0,SUM(EV$3:EV228)=0,SUM($H229:EU229)=0),$B229,0)</f>
        <v>0</v>
      </c>
      <c r="EW229">
        <f ca="1">IF(AND($B229&gt;0,SUM(EW$3:EW228)=0,SUM($H229:EV229)=0),$B229,0)</f>
        <v>0</v>
      </c>
      <c r="EX229">
        <f ca="1">IF(AND($B229&gt;0,SUM(EX$3:EX228)=0,SUM($H229:EW229)=0),$B229,0)</f>
        <v>0</v>
      </c>
      <c r="EY229">
        <f ca="1">IF(AND($B229&gt;0,SUM(EY$3:EY228)=0,SUM($H229:EX229)=0),$B229,0)</f>
        <v>0</v>
      </c>
      <c r="EZ229">
        <f ca="1">IF(AND($B229&gt;0,SUM(EZ$3:EZ228)=0,SUM($H229:EY229)=0),$B229,0)</f>
        <v>0</v>
      </c>
      <c r="FA229">
        <f ca="1">IF(AND($B229&gt;0,SUM(FA$3:FA228)=0,SUM($H229:EZ229)=0),$B229,0)</f>
        <v>0</v>
      </c>
      <c r="FB229">
        <f ca="1">IF(AND($B229&gt;0,SUM(FB$3:FB228)=0,SUM($H229:FA229)=0),$B229,0)</f>
        <v>0</v>
      </c>
      <c r="FC229">
        <f ca="1">IF(AND($B229&gt;0,SUM(FC$3:FC228)=0,SUM($H229:FB229)=0),$B229,0)</f>
        <v>0</v>
      </c>
      <c r="FD229">
        <f ca="1">IF(AND($B229&gt;0,SUM(FD$3:FD228)=0,SUM($H229:FC229)=0),$B229,0)</f>
        <v>0</v>
      </c>
      <c r="FE229">
        <f ca="1">IF(AND($B229&gt;0,SUM(FE$3:FE228)=0,SUM($H229:FD229)=0),$B229,0)</f>
        <v>0</v>
      </c>
      <c r="FF229">
        <f ca="1">IF(AND($B229&gt;0,SUM(FF$3:FF228)=0,SUM($H229:FE229)=0),$B229,0)</f>
        <v>0</v>
      </c>
      <c r="FG229">
        <f ca="1">IF(AND($B229&gt;0,SUM(FG$3:FG228)=0,SUM($H229:FF229)=0),$B229,0)</f>
        <v>0</v>
      </c>
      <c r="FH229">
        <f ca="1">IF(AND($B229&gt;0,SUM(FH$3:FH228)=0,SUM($H229:FG229)=0),$B229,0)</f>
        <v>0</v>
      </c>
      <c r="FI229">
        <f ca="1">IF(AND($B229&gt;0,SUM(FI$3:FI228)=0,SUM($H229:FH229)=0),$B229,0)</f>
        <v>0</v>
      </c>
      <c r="FJ229">
        <f ca="1">IF(AND($B229&gt;0,SUM(FJ$3:FJ228)=0,SUM($H229:FI229)=0),$B229,0)</f>
        <v>0</v>
      </c>
      <c r="FK229">
        <f ca="1">IF(AND($B229&gt;0,SUM(FK$3:FK228)=0,SUM($H229:FJ229)=0),$B229,0)</f>
        <v>0</v>
      </c>
      <c r="FL229">
        <f ca="1">IF(AND($B229&gt;0,SUM(FL$3:FL228)=0,SUM($H229:FK229)=0),$B229,0)</f>
        <v>0</v>
      </c>
      <c r="FM229">
        <f ca="1">IF(AND($B229&gt;0,SUM(FM$3:FM228)=0,SUM($H229:FL229)=0),$B229,0)</f>
        <v>0</v>
      </c>
      <c r="FN229">
        <f ca="1">IF(AND($B229&gt;0,SUM(FN$3:FN228)=0,SUM($H229:FM229)=0),$B229,0)</f>
        <v>0</v>
      </c>
      <c r="FS229" s="67">
        <f>ValintaohjelmaCentral!$C105</f>
        <v>0</v>
      </c>
      <c r="FT229" s="352"/>
      <c r="FU229" s="353"/>
      <c r="FV229" s="374">
        <f>ValintaohjelmaCentral!$G105</f>
        <v>0</v>
      </c>
      <c r="FY229" s="67">
        <f>ValintaohjelmaCentral!$C105</f>
        <v>0</v>
      </c>
      <c r="FZ229" s="352"/>
      <c r="GA229" s="353"/>
      <c r="GB229" s="374">
        <f>ValintaohjelmaCentral!$G105</f>
        <v>0</v>
      </c>
      <c r="GE229" s="67">
        <f>ValintaohjelmaCentral!$C105</f>
        <v>0</v>
      </c>
      <c r="GF229" s="352"/>
      <c r="GG229" s="353"/>
      <c r="GH229" s="374">
        <f>ValintaohjelmaCentral!$G105</f>
        <v>0</v>
      </c>
    </row>
    <row r="230" spans="1:190" ht="15.75" hidden="1" thickBot="1" x14ac:dyDescent="0.3">
      <c r="A230">
        <v>230</v>
      </c>
      <c r="C230" s="240">
        <f t="shared" ca="1" si="30"/>
        <v>0</v>
      </c>
      <c r="D230" s="240">
        <f t="shared" ca="1" si="30"/>
        <v>0</v>
      </c>
      <c r="E230" s="240">
        <f t="shared" ca="1" si="30"/>
        <v>0</v>
      </c>
      <c r="F230" s="240">
        <f t="shared" ca="1" si="30"/>
        <v>0</v>
      </c>
      <c r="G230" s="47" t="e">
        <f>INDEX($I$2:$FN$2,ROWS(G$2:G230))</f>
        <v>#REF!</v>
      </c>
      <c r="H230">
        <v>0</v>
      </c>
      <c r="I230">
        <f ca="1">IF(AND($B230&gt;0,SUM(I$3:I229)=0,SUM($H230:H230)=0),$B230,0)</f>
        <v>0</v>
      </c>
      <c r="J230">
        <f ca="1">IF(AND($B230&gt;0,SUM(J$3:J229)=0,SUM($H230:I230)=0),$B230,0)</f>
        <v>0</v>
      </c>
      <c r="K230">
        <f ca="1">IF(AND($B230&gt;0,SUM(K$3:K229)=0,SUM($H230:J230)=0),$B230,0)</f>
        <v>0</v>
      </c>
      <c r="L230">
        <f ca="1">IF(AND($B230&gt;0,SUM(L$3:L229)=0,SUM($H230:K230)=0),$B230,0)</f>
        <v>0</v>
      </c>
      <c r="M230">
        <f ca="1">IF(AND($B230&gt;0,SUM(M$3:M229)=0,SUM($H230:L230)=0),$B230,0)</f>
        <v>0</v>
      </c>
      <c r="N230">
        <f ca="1">IF(AND($B230&gt;0,SUM(N$3:N229)=0,SUM($H230:M230)=0),$B230,0)</f>
        <v>0</v>
      </c>
      <c r="O230">
        <f ca="1">IF(AND($B230&gt;0,SUM(O$3:O229)=0,SUM($H230:N230)=0),$B230,0)</f>
        <v>0</v>
      </c>
      <c r="P230">
        <f ca="1">IF(AND($B230&gt;0,SUM(P$3:P229)=0,SUM($H230:O230)=0),$B230,0)</f>
        <v>0</v>
      </c>
      <c r="Q230">
        <f ca="1">IF(AND($B230&gt;0,SUM(Q$3:Q229)=0,SUM($H230:P230)=0),$B230,0)</f>
        <v>0</v>
      </c>
      <c r="R230">
        <f ca="1">IF(AND($B230&gt;0,SUM(R$3:R229)=0,SUM($H230:Q230)=0),$B230,0)</f>
        <v>0</v>
      </c>
      <c r="S230">
        <f ca="1">IF(AND($B230&gt;0,SUM(S$3:S229)=0,SUM($H230:R230)=0),$B230,0)</f>
        <v>0</v>
      </c>
      <c r="T230">
        <f ca="1">IF(AND($B230&gt;0,SUM(T$3:T229)=0,SUM($H230:S230)=0),$B230,0)</f>
        <v>0</v>
      </c>
      <c r="U230">
        <f ca="1">IF(AND($B230&gt;0,SUM(U$3:U229)=0,SUM($H230:T230)=0),$B230,0)</f>
        <v>0</v>
      </c>
      <c r="V230">
        <f ca="1">IF(AND($B230&gt;0,SUM(V$3:V229)=0,SUM($H230:U230)=0),$B230,0)</f>
        <v>0</v>
      </c>
      <c r="W230">
        <f ca="1">IF(AND($B230&gt;0,SUM(W$3:W229)=0,SUM($H230:V230)=0),$B230,0)</f>
        <v>0</v>
      </c>
      <c r="X230">
        <f ca="1">IF(AND($B230&gt;0,SUM(X$3:X229)=0,SUM($H230:W230)=0),$B230,0)</f>
        <v>0</v>
      </c>
      <c r="Y230">
        <f ca="1">IF(AND($B230&gt;0,SUM(Y$3:Y229)=0,SUM($H230:X230)=0),$B230,0)</f>
        <v>0</v>
      </c>
      <c r="Z230">
        <f ca="1">IF(AND($B230&gt;0,SUM(Z$3:Z229)=0,SUM($H230:Y230)=0),$B230,0)</f>
        <v>0</v>
      </c>
      <c r="AA230">
        <f ca="1">IF(AND($B230&gt;0,SUM(AA$3:AA229)=0,SUM($H230:Z230)=0),$B230,0)</f>
        <v>0</v>
      </c>
      <c r="AB230">
        <f ca="1">IF(AND($B230&gt;0,SUM(AB$3:AB229)=0,SUM($H230:AA230)=0),$B230,0)</f>
        <v>0</v>
      </c>
      <c r="AC230">
        <f ca="1">IF(AND($B230&gt;0,SUM(AC$3:AC229)=0,SUM($H230:AB230)=0),$B230,0)</f>
        <v>0</v>
      </c>
      <c r="AD230">
        <f ca="1">IF(AND($B230&gt;0,SUM(AD$3:AD229)=0,SUM($H230:AC230)=0),$B230,0)</f>
        <v>0</v>
      </c>
      <c r="AE230">
        <f ca="1">IF(AND($B230&gt;0,SUM(AE$3:AE229)=0,SUM($H230:AD230)=0),$B230,0)</f>
        <v>0</v>
      </c>
      <c r="AF230">
        <f ca="1">IF(AND($B230&gt;0,SUM(AF$3:AF229)=0,SUM($H230:AE230)=0),$B230,0)</f>
        <v>0</v>
      </c>
      <c r="AG230">
        <f ca="1">IF(AND($B230&gt;0,SUM(AG$3:AG229)=0,SUM($H230:AF230)=0),$B230,0)</f>
        <v>0</v>
      </c>
      <c r="AH230">
        <f ca="1">IF(AND($B230&gt;0,SUM(AH$3:AH229)=0,SUM($H230:AG230)=0),$B230,0)</f>
        <v>0</v>
      </c>
      <c r="AI230">
        <f ca="1">IF(AND($B230&gt;0,SUM(AI$3:AI229)=0,SUM($H230:AH230)=0),$B230,0)</f>
        <v>0</v>
      </c>
      <c r="AJ230">
        <f ca="1">IF(AND($B230&gt;0,SUM(AJ$3:AJ229)=0,SUM($H230:AI230)=0),$B230,0)</f>
        <v>0</v>
      </c>
      <c r="AK230">
        <f ca="1">IF(AND($B230&gt;0,SUM(AK$3:AK229)=0,SUM($H230:AJ230)=0),$B230,0)</f>
        <v>0</v>
      </c>
      <c r="AL230">
        <f ca="1">IF(AND($B230&gt;0,SUM(AL$3:AL229)=0,SUM($H230:AK230)=0),$B230,0)</f>
        <v>0</v>
      </c>
      <c r="AM230">
        <f ca="1">IF(AND($B230&gt;0,SUM(AM$3:AM229)=0,SUM($H230:AL230)=0),$B230,0)</f>
        <v>0</v>
      </c>
      <c r="AN230">
        <f ca="1">IF(AND($B230&gt;0,SUM(AN$3:AN229)=0,SUM($H230:AM230)=0),$B230,0)</f>
        <v>0</v>
      </c>
      <c r="AO230">
        <f ca="1">IF(AND($B230&gt;0,SUM(AO$3:AO229)=0,SUM($H230:AN230)=0),$B230,0)</f>
        <v>0</v>
      </c>
      <c r="AP230">
        <f ca="1">IF(AND($B230&gt;0,SUM(AP$3:AP229)=0,SUM($H230:AO230)=0),$B230,0)</f>
        <v>0</v>
      </c>
      <c r="AQ230">
        <f ca="1">IF(AND($B230&gt;0,SUM(AQ$3:AQ229)=0,SUM($H230:AP230)=0),$B230,0)</f>
        <v>0</v>
      </c>
      <c r="AR230">
        <f ca="1">IF(AND($B230&gt;0,SUM(AR$3:AR229)=0,SUM($H230:AQ230)=0),$B230,0)</f>
        <v>0</v>
      </c>
      <c r="AS230">
        <f ca="1">IF(AND($B230&gt;0,SUM(AS$3:AS229)=0,SUM($H230:AR230)=0),$B230,0)</f>
        <v>0</v>
      </c>
      <c r="AT230">
        <f ca="1">IF(AND($B230&gt;0,SUM(AT$3:AT229)=0,SUM($H230:AS230)=0),$B230,0)</f>
        <v>0</v>
      </c>
      <c r="AU230">
        <f ca="1">IF(AND($B230&gt;0,SUM(AU$3:AU229)=0,SUM($H230:AT230)=0),$B230,0)</f>
        <v>0</v>
      </c>
      <c r="AV230">
        <f ca="1">IF(AND($B230&gt;0,SUM(AV$3:AV229)=0,SUM($H230:AU230)=0),$B230,0)</f>
        <v>0</v>
      </c>
      <c r="AW230">
        <f ca="1">IF(AND($B230&gt;0,SUM(AW$3:AW229)=0,SUM($H230:AV230)=0),$B230,0)</f>
        <v>0</v>
      </c>
      <c r="AX230">
        <f ca="1">IF(AND($B230&gt;0,SUM(AX$3:AX229)=0,SUM($H230:AW230)=0),$B230,0)</f>
        <v>0</v>
      </c>
      <c r="AY230">
        <f ca="1">IF(AND($B230&gt;0,SUM(AY$3:AY229)=0,SUM($H230:AX230)=0),$B230,0)</f>
        <v>0</v>
      </c>
      <c r="AZ230">
        <f ca="1">IF(AND($B230&gt;0,SUM(AZ$3:AZ229)=0,SUM($H230:AY230)=0),$B230,0)</f>
        <v>0</v>
      </c>
      <c r="BA230">
        <f ca="1">IF(AND($B230&gt;0,SUM(BA$3:BA229)=0,SUM($H230:AZ230)=0),$B230,0)</f>
        <v>0</v>
      </c>
      <c r="BB230">
        <f ca="1">IF(AND($B230&gt;0,SUM(BB$3:BB229)=0,SUM($H230:BA230)=0),$B230,0)</f>
        <v>0</v>
      </c>
      <c r="BC230">
        <f ca="1">IF(AND($B230&gt;0,SUM(BC$3:BC229)=0,SUM($H230:BB230)=0),$B230,0)</f>
        <v>0</v>
      </c>
      <c r="BD230">
        <f ca="1">IF(AND($B230&gt;0,SUM(BD$3:BD229)=0,SUM($H230:BC230)=0),$B230,0)</f>
        <v>0</v>
      </c>
      <c r="BE230">
        <f ca="1">IF(AND($B230&gt;0,SUM(BE$3:BE229)=0,SUM($H230:BD230)=0),$B230,0)</f>
        <v>0</v>
      </c>
      <c r="BF230">
        <f ca="1">IF(AND($B230&gt;0,SUM(BF$3:BF229)=0,SUM($H230:BE230)=0),$B230,0)</f>
        <v>0</v>
      </c>
      <c r="BG230">
        <f ca="1">IF(AND($B230&gt;0,SUM(BG$3:BG229)=0,SUM($H230:BF230)=0),$B230,0)</f>
        <v>0</v>
      </c>
      <c r="BH230">
        <f ca="1">IF(AND($B230&gt;0,SUM(BH$3:BH229)=0,SUM($H230:BG230)=0),$B230,0)</f>
        <v>0</v>
      </c>
      <c r="BI230">
        <f ca="1">IF(AND($B230&gt;0,SUM(BI$3:BI229)=0,SUM($H230:BH230)=0),$B230,0)</f>
        <v>0</v>
      </c>
      <c r="BJ230">
        <f ca="1">IF(AND($B230&gt;0,SUM(BJ$3:BJ229)=0,SUM($H230:BI230)=0),$B230,0)</f>
        <v>0</v>
      </c>
      <c r="BK230">
        <f ca="1">IF(AND($B230&gt;0,SUM(BK$3:BK229)=0,SUM($H230:BJ230)=0),$B230,0)</f>
        <v>0</v>
      </c>
      <c r="BL230">
        <f ca="1">IF(AND($B230&gt;0,SUM(BL$3:BL229)=0,SUM($H230:BK230)=0),$B230,0)</f>
        <v>0</v>
      </c>
      <c r="BM230">
        <f ca="1">IF(AND($B230&gt;0,SUM(BM$3:BM229)=0,SUM($H230:BL230)=0),$B230,0)</f>
        <v>0</v>
      </c>
      <c r="BN230">
        <f ca="1">IF(AND($B230&gt;0,SUM(BN$3:BN229)=0,SUM($H230:BM230)=0),$B230,0)</f>
        <v>0</v>
      </c>
      <c r="BO230">
        <f ca="1">IF(AND($B230&gt;0,SUM(BO$3:BO229)=0,SUM($H230:BN230)=0),$B230,0)</f>
        <v>0</v>
      </c>
      <c r="BP230">
        <f ca="1">IF(AND($B230&gt;0,SUM(BP$3:BP229)=0,SUM($H230:BO230)=0),$B230,0)</f>
        <v>0</v>
      </c>
      <c r="BQ230">
        <f ca="1">IF(AND($B230&gt;0,SUM(BQ$3:BQ229)=0,SUM($H230:BP230)=0),$B230,0)</f>
        <v>0</v>
      </c>
      <c r="BR230">
        <f ca="1">IF(AND($B230&gt;0,SUM(BR$3:BR229)=0,SUM($H230:BQ230)=0),$B230,0)</f>
        <v>0</v>
      </c>
      <c r="BS230">
        <f ca="1">IF(AND($B230&gt;0,SUM(BS$3:BS229)=0,SUM($H230:BR230)=0),$B230,0)</f>
        <v>0</v>
      </c>
      <c r="BT230">
        <f ca="1">IF(AND($B230&gt;0,SUM(BT$3:BT229)=0,SUM($H230:BS230)=0),$B230,0)</f>
        <v>0</v>
      </c>
      <c r="BU230">
        <f ca="1">IF(AND($B230&gt;0,SUM(BU$3:BU229)=0,SUM($H230:BT230)=0),$B230,0)</f>
        <v>0</v>
      </c>
      <c r="BV230">
        <f ca="1">IF(AND($B230&gt;0,SUM(BV$3:BV229)=0,SUM($H230:BU230)=0),$B230,0)</f>
        <v>0</v>
      </c>
      <c r="BW230">
        <f ca="1">IF(AND($B230&gt;0,SUM(BW$3:BW229)=0,SUM($H230:BV230)=0),$B230,0)</f>
        <v>0</v>
      </c>
      <c r="BX230">
        <f ca="1">IF(AND($B230&gt;0,SUM(BX$3:BX229)=0,SUM($H230:BW230)=0),$B230,0)</f>
        <v>0</v>
      </c>
      <c r="BY230">
        <f ca="1">IF(AND($B230&gt;0,SUM(BY$3:BY229)=0,SUM($H230:BX230)=0),$B230,0)</f>
        <v>0</v>
      </c>
      <c r="BZ230">
        <f ca="1">IF(AND($B230&gt;0,SUM(BZ$3:BZ229)=0,SUM($H230:BY230)=0),$B230,0)</f>
        <v>0</v>
      </c>
      <c r="CA230">
        <f ca="1">IF(AND($B230&gt;0,SUM(CA$3:CA229)=0,SUM($H230:BZ230)=0),$B230,0)</f>
        <v>0</v>
      </c>
      <c r="CB230">
        <f ca="1">IF(AND($B230&gt;0,SUM(CB$3:CB229)=0,SUM($H230:CA230)=0),$B230,0)</f>
        <v>0</v>
      </c>
      <c r="CC230">
        <f ca="1">IF(AND($B230&gt;0,SUM(CC$3:CC229)=0,SUM($H230:CB230)=0),$B230,0)</f>
        <v>0</v>
      </c>
      <c r="CD230">
        <f ca="1">IF(AND($B230&gt;0,SUM(CD$3:CD229)=0,SUM($H230:CC230)=0),$B230,0)</f>
        <v>0</v>
      </c>
      <c r="CE230">
        <f ca="1">IF(AND($B230&gt;0,SUM(CE$3:CE229)=0,SUM($H230:CD230)=0),$B230,0)</f>
        <v>0</v>
      </c>
      <c r="CF230">
        <f ca="1">IF(AND($B230&gt;0,SUM(CF$3:CF229)=0,SUM($H230:CE230)=0),$B230,0)</f>
        <v>0</v>
      </c>
      <c r="CG230">
        <f ca="1">IF(AND($B230&gt;0,SUM(CG$3:CG229)=0,SUM($H230:CF230)=0),$B230,0)</f>
        <v>0</v>
      </c>
      <c r="CH230">
        <f ca="1">IF(AND($B230&gt;0,SUM(CH$3:CH229)=0,SUM($H230:CG230)=0),$B230,0)</f>
        <v>0</v>
      </c>
      <c r="CI230">
        <f ca="1">IF(AND($B230&gt;0,SUM(CI$3:CI229)=0,SUM($H230:CH230)=0),$B230,0)</f>
        <v>0</v>
      </c>
      <c r="CJ230">
        <f ca="1">IF(AND($B230&gt;0,SUM(CJ$3:CJ229)=0,SUM($H230:CI230)=0),$B230,0)</f>
        <v>0</v>
      </c>
      <c r="CK230">
        <f ca="1">IF(AND($B230&gt;0,SUM(CK$3:CK229)=0,SUM($H230:CJ230)=0),$B230,0)</f>
        <v>0</v>
      </c>
      <c r="CL230">
        <f ca="1">IF(AND($B230&gt;0,SUM(CL$3:CL229)=0,SUM($H230:CK230)=0),$B230,0)</f>
        <v>0</v>
      </c>
      <c r="CM230">
        <f ca="1">IF(AND($B230&gt;0,SUM(CM$3:CM229)=0,SUM($H230:CL230)=0),$B230,0)</f>
        <v>0</v>
      </c>
      <c r="CN230">
        <f ca="1">IF(AND($B230&gt;0,SUM(CN$3:CN229)=0,SUM($H230:CM230)=0),$B230,0)</f>
        <v>0</v>
      </c>
      <c r="CO230">
        <f ca="1">IF(AND($B230&gt;0,SUM(CO$3:CO229)=0,SUM($H230:CN230)=0),$B230,0)</f>
        <v>0</v>
      </c>
      <c r="CP230">
        <f ca="1">IF(AND($B230&gt;0,SUM(CP$3:CP229)=0,SUM($H230:CO230)=0),$B230,0)</f>
        <v>0</v>
      </c>
      <c r="CQ230">
        <f ca="1">IF(AND($B230&gt;0,SUM(CQ$3:CQ229)=0,SUM($H230:CP230)=0),$B230,0)</f>
        <v>0</v>
      </c>
      <c r="CR230">
        <f ca="1">IF(AND($B230&gt;0,SUM(CR$3:CR229)=0,SUM($H230:CQ230)=0),$B230,0)</f>
        <v>0</v>
      </c>
      <c r="CS230">
        <f ca="1">IF(AND($B230&gt;0,SUM(CS$3:CS229)=0,SUM($H230:CR230)=0),$B230,0)</f>
        <v>0</v>
      </c>
      <c r="CT230">
        <f ca="1">IF(AND($B230&gt;0,SUM(CT$3:CT229)=0,SUM($H230:CS230)=0),$B230,0)</f>
        <v>0</v>
      </c>
      <c r="CU230">
        <f ca="1">IF(AND($B230&gt;0,SUM(CU$3:CU229)=0,SUM($H230:CT230)=0),$B230,0)</f>
        <v>0</v>
      </c>
      <c r="CV230">
        <f ca="1">IF(AND($B230&gt;0,SUM(CV$3:CV229)=0,SUM($H230:CU230)=0),$B230,0)</f>
        <v>0</v>
      </c>
      <c r="CW230">
        <f ca="1">IF(AND($B230&gt;0,SUM(CW$3:CW229)=0,SUM($H230:CV230)=0),$B230,0)</f>
        <v>0</v>
      </c>
      <c r="CX230">
        <f ca="1">IF(AND($B230&gt;0,SUM(CX$3:CX229)=0,SUM($H230:CW230)=0),$B230,0)</f>
        <v>0</v>
      </c>
      <c r="CY230">
        <f ca="1">IF(AND($B230&gt;0,SUM(CY$3:CY229)=0,SUM($H230:CX230)=0),$B230,0)</f>
        <v>0</v>
      </c>
      <c r="CZ230">
        <f ca="1">IF(AND($B230&gt;0,SUM(CZ$3:CZ229)=0,SUM($H230:CY230)=0),$B230,0)</f>
        <v>0</v>
      </c>
      <c r="DA230">
        <f ca="1">IF(AND($B230&gt;0,SUM(DA$3:DA229)=0,SUM($H230:CZ230)=0),$B230,0)</f>
        <v>0</v>
      </c>
      <c r="DB230">
        <f ca="1">IF(AND($B230&gt;0,SUM(DB$3:DB229)=0,SUM($H230:DA230)=0),$B230,0)</f>
        <v>0</v>
      </c>
      <c r="DC230">
        <f ca="1">IF(AND($B230&gt;0,SUM(DC$3:DC229)=0,SUM($H230:DB230)=0),$B230,0)</f>
        <v>0</v>
      </c>
      <c r="DD230">
        <f ca="1">IF(AND($B230&gt;0,SUM(DD$3:DD229)=0,SUM($H230:DC230)=0),$B230,0)</f>
        <v>0</v>
      </c>
      <c r="DE230">
        <f ca="1">IF(AND($B230&gt;0,SUM(DE$3:DE229)=0,SUM($H230:DD230)=0),$B230,0)</f>
        <v>0</v>
      </c>
      <c r="DF230">
        <f ca="1">IF(AND($B230&gt;0,SUM(DF$3:DF229)=0,SUM($H230:DE230)=0),$B230,0)</f>
        <v>0</v>
      </c>
      <c r="DG230">
        <f ca="1">IF(AND($B230&gt;0,SUM(DG$3:DG229)=0,SUM($H230:DF230)=0),$B230,0)</f>
        <v>0</v>
      </c>
      <c r="DH230">
        <f ca="1">IF(AND($B230&gt;0,SUM(DH$3:DH229)=0,SUM($H230:DG230)=0),$B230,0)</f>
        <v>0</v>
      </c>
      <c r="DI230">
        <f ca="1">IF(AND($B230&gt;0,SUM(DI$3:DI229)=0,SUM($H230:DH230)=0),$B230,0)</f>
        <v>0</v>
      </c>
      <c r="DJ230">
        <f ca="1">IF(AND($B230&gt;0,SUM(DJ$3:DJ229)=0,SUM($H230:DI230)=0),$B230,0)</f>
        <v>0</v>
      </c>
      <c r="DK230">
        <f ca="1">IF(AND($B230&gt;0,SUM(DK$3:DK229)=0,SUM($H230:DJ230)=0),$B230,0)</f>
        <v>0</v>
      </c>
      <c r="DL230">
        <f ca="1">IF(AND($B230&gt;0,SUM(DL$3:DL229)=0,SUM($H230:DK230)=0),$B230,0)</f>
        <v>0</v>
      </c>
      <c r="DM230">
        <f ca="1">IF(AND($B230&gt;0,SUM(DM$3:DM229)=0,SUM($H230:DL230)=0),$B230,0)</f>
        <v>0</v>
      </c>
      <c r="DN230">
        <f ca="1">IF(AND($B230&gt;0,SUM(DN$3:DN229)=0,SUM($H230:DM230)=0),$B230,0)</f>
        <v>0</v>
      </c>
      <c r="DO230">
        <f ca="1">IF(AND($B230&gt;0,SUM(DO$3:DO229)=0,SUM($H230:DN230)=0),$B230,0)</f>
        <v>0</v>
      </c>
      <c r="DP230">
        <f ca="1">IF(AND($B230&gt;0,SUM(DP$3:DP229)=0,SUM($H230:DO230)=0),$B230,0)</f>
        <v>0</v>
      </c>
      <c r="DQ230">
        <f ca="1">IF(AND($B230&gt;0,SUM(DQ$3:DQ229)=0,SUM($H230:DP230)=0),$B230,0)</f>
        <v>0</v>
      </c>
      <c r="DR230">
        <f ca="1">IF(AND($B230&gt;0,SUM(DR$3:DR229)=0,SUM($H230:DQ230)=0),$B230,0)</f>
        <v>0</v>
      </c>
      <c r="DS230">
        <f ca="1">IF(AND($B230&gt;0,SUM(DS$3:DS229)=0,SUM($H230:DR230)=0),$B230,0)</f>
        <v>0</v>
      </c>
      <c r="DT230">
        <f ca="1">IF(AND($B230&gt;0,SUM(DT$3:DT229)=0,SUM($H230:DS230)=0),$B230,0)</f>
        <v>0</v>
      </c>
      <c r="DU230">
        <f ca="1">IF(AND($B230&gt;0,SUM(DU$3:DU229)=0,SUM($H230:DT230)=0),$B230,0)</f>
        <v>0</v>
      </c>
      <c r="DV230">
        <f ca="1">IF(AND($B230&gt;0,SUM(DV$3:DV229)=0,SUM($H230:DU230)=0),$B230,0)</f>
        <v>0</v>
      </c>
      <c r="DW230">
        <f ca="1">IF(AND($B230&gt;0,SUM(DW$3:DW229)=0,SUM($H230:DV230)=0),$B230,0)</f>
        <v>0</v>
      </c>
      <c r="DX230">
        <f ca="1">IF(AND($B230&gt;0,SUM(DX$3:DX229)=0,SUM($H230:DW230)=0),$B230,0)</f>
        <v>0</v>
      </c>
      <c r="DY230">
        <f ca="1">IF(AND($B230&gt;0,SUM(DY$3:DY229)=0,SUM($H230:DX230)=0),$B230,0)</f>
        <v>0</v>
      </c>
      <c r="DZ230">
        <f ca="1">IF(AND($B230&gt;0,SUM(DZ$3:DZ229)=0,SUM($H230:DY230)=0),$B230,0)</f>
        <v>0</v>
      </c>
      <c r="EA230">
        <f ca="1">IF(AND($B230&gt;0,SUM(EA$3:EA229)=0,SUM($H230:DZ230)=0),$B230,0)</f>
        <v>0</v>
      </c>
      <c r="EB230">
        <f ca="1">IF(AND($B230&gt;0,SUM(EB$3:EB229)=0,SUM($H230:EA230)=0),$B230,0)</f>
        <v>0</v>
      </c>
      <c r="EC230">
        <f ca="1">IF(AND($B230&gt;0,SUM(EC$3:EC229)=0,SUM($H230:EB230)=0),$B230,0)</f>
        <v>0</v>
      </c>
      <c r="ED230">
        <f ca="1">IF(AND($B230&gt;0,SUM(ED$3:ED229)=0,SUM($H230:EC230)=0),$B230,0)</f>
        <v>0</v>
      </c>
      <c r="EE230">
        <f ca="1">IF(AND($B230&gt;0,SUM(EE$3:EE229)=0,SUM($H230:ED230)=0),$B230,0)</f>
        <v>0</v>
      </c>
      <c r="EF230">
        <f ca="1">IF(AND($B230&gt;0,SUM(EF$3:EF229)=0,SUM($H230:EE230)=0),$B230,0)</f>
        <v>0</v>
      </c>
      <c r="EG230">
        <f ca="1">IF(AND($B230&gt;0,SUM(EG$3:EG229)=0,SUM($H230:EF230)=0),$B230,0)</f>
        <v>0</v>
      </c>
      <c r="EH230">
        <f ca="1">IF(AND($B230&gt;0,SUM(EH$3:EH229)=0,SUM($H230:EG230)=0),$B230,0)</f>
        <v>0</v>
      </c>
      <c r="EI230">
        <f ca="1">IF(AND($B230&gt;0,SUM(EI$3:EI229)=0,SUM($H230:EH230)=0),$B230,0)</f>
        <v>0</v>
      </c>
      <c r="EJ230">
        <f ca="1">IF(AND($B230&gt;0,SUM(EJ$3:EJ229)=0,SUM($H230:EI230)=0),$B230,0)</f>
        <v>0</v>
      </c>
      <c r="EK230">
        <f ca="1">IF(AND($B230&gt;0,SUM(EK$3:EK229)=0,SUM($H230:EJ230)=0),$B230,0)</f>
        <v>0</v>
      </c>
      <c r="EL230">
        <f ca="1">IF(AND($B230&gt;0,SUM(EL$3:EL229)=0,SUM($H230:EK230)=0),$B230,0)</f>
        <v>0</v>
      </c>
      <c r="EM230">
        <f ca="1">IF(AND($B230&gt;0,SUM(EM$3:EM229)=0,SUM($H230:EL230)=0),$B230,0)</f>
        <v>0</v>
      </c>
      <c r="EN230">
        <f ca="1">IF(AND($B230&gt;0,SUM(EN$3:EN229)=0,SUM($H230:EM230)=0),$B230,0)</f>
        <v>0</v>
      </c>
      <c r="EO230">
        <f ca="1">IF(AND($B230&gt;0,SUM(EO$3:EO229)=0,SUM($H230:EN230)=0),$B230,0)</f>
        <v>0</v>
      </c>
      <c r="EP230">
        <f ca="1">IF(AND($B230&gt;0,SUM(EP$3:EP229)=0,SUM($H230:EO230)=0),$B230,0)</f>
        <v>0</v>
      </c>
      <c r="EQ230">
        <f ca="1">IF(AND($B230&gt;0,SUM(EQ$3:EQ229)=0,SUM($H230:EP230)=0),$B230,0)</f>
        <v>0</v>
      </c>
      <c r="ER230">
        <f ca="1">IF(AND($B230&gt;0,SUM(ER$3:ER229)=0,SUM($H230:EQ230)=0),$B230,0)</f>
        <v>0</v>
      </c>
      <c r="ES230">
        <f ca="1">IF(AND($B230&gt;0,SUM(ES$3:ES229)=0,SUM($H230:ER230)=0),$B230,0)</f>
        <v>0</v>
      </c>
      <c r="ET230">
        <f ca="1">IF(AND($B230&gt;0,SUM(ET$3:ET229)=0,SUM($H230:ES230)=0),$B230,0)</f>
        <v>0</v>
      </c>
      <c r="EU230">
        <f ca="1">IF(AND($B230&gt;0,SUM(EU$3:EU229)=0,SUM($H230:ET230)=0),$B230,0)</f>
        <v>0</v>
      </c>
      <c r="EV230">
        <f ca="1">IF(AND($B230&gt;0,SUM(EV$3:EV229)=0,SUM($H230:EU230)=0),$B230,0)</f>
        <v>0</v>
      </c>
      <c r="EW230">
        <f ca="1">IF(AND($B230&gt;0,SUM(EW$3:EW229)=0,SUM($H230:EV230)=0),$B230,0)</f>
        <v>0</v>
      </c>
      <c r="EX230">
        <f ca="1">IF(AND($B230&gt;0,SUM(EX$3:EX229)=0,SUM($H230:EW230)=0),$B230,0)</f>
        <v>0</v>
      </c>
      <c r="EY230">
        <f ca="1">IF(AND($B230&gt;0,SUM(EY$3:EY229)=0,SUM($H230:EX230)=0),$B230,0)</f>
        <v>0</v>
      </c>
      <c r="EZ230">
        <f ca="1">IF(AND($B230&gt;0,SUM(EZ$3:EZ229)=0,SUM($H230:EY230)=0),$B230,0)</f>
        <v>0</v>
      </c>
      <c r="FA230">
        <f ca="1">IF(AND($B230&gt;0,SUM(FA$3:FA229)=0,SUM($H230:EZ230)=0),$B230,0)</f>
        <v>0</v>
      </c>
      <c r="FB230">
        <f ca="1">IF(AND($B230&gt;0,SUM(FB$3:FB229)=0,SUM($H230:FA230)=0),$B230,0)</f>
        <v>0</v>
      </c>
      <c r="FC230">
        <f ca="1">IF(AND($B230&gt;0,SUM(FC$3:FC229)=0,SUM($H230:FB230)=0),$B230,0)</f>
        <v>0</v>
      </c>
      <c r="FD230">
        <f ca="1">IF(AND($B230&gt;0,SUM(FD$3:FD229)=0,SUM($H230:FC230)=0),$B230,0)</f>
        <v>0</v>
      </c>
      <c r="FE230">
        <f ca="1">IF(AND($B230&gt;0,SUM(FE$3:FE229)=0,SUM($H230:FD230)=0),$B230,0)</f>
        <v>0</v>
      </c>
      <c r="FF230">
        <f ca="1">IF(AND($B230&gt;0,SUM(FF$3:FF229)=0,SUM($H230:FE230)=0),$B230,0)</f>
        <v>0</v>
      </c>
      <c r="FG230">
        <f ca="1">IF(AND($B230&gt;0,SUM(FG$3:FG229)=0,SUM($H230:FF230)=0),$B230,0)</f>
        <v>0</v>
      </c>
      <c r="FH230">
        <f ca="1">IF(AND($B230&gt;0,SUM(FH$3:FH229)=0,SUM($H230:FG230)=0),$B230,0)</f>
        <v>0</v>
      </c>
      <c r="FI230">
        <f ca="1">IF(AND($B230&gt;0,SUM(FI$3:FI229)=0,SUM($H230:FH230)=0),$B230,0)</f>
        <v>0</v>
      </c>
      <c r="FJ230">
        <f ca="1">IF(AND($B230&gt;0,SUM(FJ$3:FJ229)=0,SUM($H230:FI230)=0),$B230,0)</f>
        <v>0</v>
      </c>
      <c r="FK230">
        <f ca="1">IF(AND($B230&gt;0,SUM(FK$3:FK229)=0,SUM($H230:FJ230)=0),$B230,0)</f>
        <v>0</v>
      </c>
      <c r="FL230">
        <f ca="1">IF(AND($B230&gt;0,SUM(FL$3:FL229)=0,SUM($H230:FK230)=0),$B230,0)</f>
        <v>0</v>
      </c>
      <c r="FM230">
        <f ca="1">IF(AND($B230&gt;0,SUM(FM$3:FM229)=0,SUM($H230:FL230)=0),$B230,0)</f>
        <v>0</v>
      </c>
      <c r="FN230">
        <f ca="1">IF(AND($B230&gt;0,SUM(FN$3:FN229)=0,SUM($H230:FM230)=0),$B230,0)</f>
        <v>0</v>
      </c>
      <c r="FS230" s="67">
        <f>ValintaohjelmaCentral!$C106</f>
        <v>0</v>
      </c>
      <c r="FT230" s="352"/>
      <c r="FU230" s="353"/>
      <c r="FV230" s="374">
        <f>ValintaohjelmaCentral!$G106</f>
        <v>0</v>
      </c>
      <c r="FY230" s="67">
        <f>ValintaohjelmaCentral!$C106</f>
        <v>0</v>
      </c>
      <c r="FZ230" s="352"/>
      <c r="GA230" s="353"/>
      <c r="GB230" s="374">
        <f>ValintaohjelmaCentral!$G106</f>
        <v>0</v>
      </c>
      <c r="GE230" s="67">
        <f>ValintaohjelmaCentral!$C106</f>
        <v>0</v>
      </c>
      <c r="GF230" s="352"/>
      <c r="GG230" s="353"/>
      <c r="GH230" s="374">
        <f>ValintaohjelmaCentral!$G106</f>
        <v>0</v>
      </c>
    </row>
    <row r="231" spans="1:190" ht="15.75" hidden="1" thickBot="1" x14ac:dyDescent="0.3">
      <c r="A231">
        <v>231</v>
      </c>
      <c r="C231" s="240">
        <f t="shared" ca="1" si="30"/>
        <v>0</v>
      </c>
      <c r="D231" s="240">
        <f t="shared" ca="1" si="30"/>
        <v>0</v>
      </c>
      <c r="E231" s="240">
        <f t="shared" ca="1" si="30"/>
        <v>0</v>
      </c>
      <c r="F231" s="240">
        <f t="shared" ca="1" si="30"/>
        <v>0</v>
      </c>
      <c r="G231" s="47" t="e">
        <f>INDEX($I$2:$FN$2,ROWS(G$2:G231))</f>
        <v>#REF!</v>
      </c>
      <c r="H231">
        <v>0</v>
      </c>
      <c r="I231">
        <f ca="1">IF(AND($B231&gt;0,SUM(I$3:I230)=0,SUM($H231:H231)=0),$B231,0)</f>
        <v>0</v>
      </c>
      <c r="J231">
        <f ca="1">IF(AND($B231&gt;0,SUM(J$3:J230)=0,SUM($H231:I231)=0),$B231,0)</f>
        <v>0</v>
      </c>
      <c r="K231">
        <f ca="1">IF(AND($B231&gt;0,SUM(K$3:K230)=0,SUM($H231:J231)=0),$B231,0)</f>
        <v>0</v>
      </c>
      <c r="L231">
        <f ca="1">IF(AND($B231&gt;0,SUM(L$3:L230)=0,SUM($H231:K231)=0),$B231,0)</f>
        <v>0</v>
      </c>
      <c r="M231">
        <f ca="1">IF(AND($B231&gt;0,SUM(M$3:M230)=0,SUM($H231:L231)=0),$B231,0)</f>
        <v>0</v>
      </c>
      <c r="N231">
        <f ca="1">IF(AND($B231&gt;0,SUM(N$3:N230)=0,SUM($H231:M231)=0),$B231,0)</f>
        <v>0</v>
      </c>
      <c r="O231">
        <f ca="1">IF(AND($B231&gt;0,SUM(O$3:O230)=0,SUM($H231:N231)=0),$B231,0)</f>
        <v>0</v>
      </c>
      <c r="P231">
        <f ca="1">IF(AND($B231&gt;0,SUM(P$3:P230)=0,SUM($H231:O231)=0),$B231,0)</f>
        <v>0</v>
      </c>
      <c r="Q231">
        <f ca="1">IF(AND($B231&gt;0,SUM(Q$3:Q230)=0,SUM($H231:P231)=0),$B231,0)</f>
        <v>0</v>
      </c>
      <c r="R231">
        <f ca="1">IF(AND($B231&gt;0,SUM(R$3:R230)=0,SUM($H231:Q231)=0),$B231,0)</f>
        <v>0</v>
      </c>
      <c r="S231">
        <f ca="1">IF(AND($B231&gt;0,SUM(S$3:S230)=0,SUM($H231:R231)=0),$B231,0)</f>
        <v>0</v>
      </c>
      <c r="T231">
        <f ca="1">IF(AND($B231&gt;0,SUM(T$3:T230)=0,SUM($H231:S231)=0),$B231,0)</f>
        <v>0</v>
      </c>
      <c r="U231">
        <f ca="1">IF(AND($B231&gt;0,SUM(U$3:U230)=0,SUM($H231:T231)=0),$B231,0)</f>
        <v>0</v>
      </c>
      <c r="V231">
        <f ca="1">IF(AND($B231&gt;0,SUM(V$3:V230)=0,SUM($H231:U231)=0),$B231,0)</f>
        <v>0</v>
      </c>
      <c r="W231">
        <f ca="1">IF(AND($B231&gt;0,SUM(W$3:W230)=0,SUM($H231:V231)=0),$B231,0)</f>
        <v>0</v>
      </c>
      <c r="X231">
        <f ca="1">IF(AND($B231&gt;0,SUM(X$3:X230)=0,SUM($H231:W231)=0),$B231,0)</f>
        <v>0</v>
      </c>
      <c r="Y231">
        <f ca="1">IF(AND($B231&gt;0,SUM(Y$3:Y230)=0,SUM($H231:X231)=0),$B231,0)</f>
        <v>0</v>
      </c>
      <c r="Z231">
        <f ca="1">IF(AND($B231&gt;0,SUM(Z$3:Z230)=0,SUM($H231:Y231)=0),$B231,0)</f>
        <v>0</v>
      </c>
      <c r="AA231">
        <f ca="1">IF(AND($B231&gt;0,SUM(AA$3:AA230)=0,SUM($H231:Z231)=0),$B231,0)</f>
        <v>0</v>
      </c>
      <c r="AB231">
        <f ca="1">IF(AND($B231&gt;0,SUM(AB$3:AB230)=0,SUM($H231:AA231)=0),$B231,0)</f>
        <v>0</v>
      </c>
      <c r="AC231">
        <f ca="1">IF(AND($B231&gt;0,SUM(AC$3:AC230)=0,SUM($H231:AB231)=0),$B231,0)</f>
        <v>0</v>
      </c>
      <c r="AD231">
        <f ca="1">IF(AND($B231&gt;0,SUM(AD$3:AD230)=0,SUM($H231:AC231)=0),$B231,0)</f>
        <v>0</v>
      </c>
      <c r="AE231">
        <f ca="1">IF(AND($B231&gt;0,SUM(AE$3:AE230)=0,SUM($H231:AD231)=0),$B231,0)</f>
        <v>0</v>
      </c>
      <c r="AF231">
        <f ca="1">IF(AND($B231&gt;0,SUM(AF$3:AF230)=0,SUM($H231:AE231)=0),$B231,0)</f>
        <v>0</v>
      </c>
      <c r="AG231">
        <f ca="1">IF(AND($B231&gt;0,SUM(AG$3:AG230)=0,SUM($H231:AF231)=0),$B231,0)</f>
        <v>0</v>
      </c>
      <c r="AH231">
        <f ca="1">IF(AND($B231&gt;0,SUM(AH$3:AH230)=0,SUM($H231:AG231)=0),$B231,0)</f>
        <v>0</v>
      </c>
      <c r="AI231">
        <f ca="1">IF(AND($B231&gt;0,SUM(AI$3:AI230)=0,SUM($H231:AH231)=0),$B231,0)</f>
        <v>0</v>
      </c>
      <c r="AJ231">
        <f ca="1">IF(AND($B231&gt;0,SUM(AJ$3:AJ230)=0,SUM($H231:AI231)=0),$B231,0)</f>
        <v>0</v>
      </c>
      <c r="AK231">
        <f ca="1">IF(AND($B231&gt;0,SUM(AK$3:AK230)=0,SUM($H231:AJ231)=0),$B231,0)</f>
        <v>0</v>
      </c>
      <c r="AL231">
        <f ca="1">IF(AND($B231&gt;0,SUM(AL$3:AL230)=0,SUM($H231:AK231)=0),$B231,0)</f>
        <v>0</v>
      </c>
      <c r="AM231">
        <f ca="1">IF(AND($B231&gt;0,SUM(AM$3:AM230)=0,SUM($H231:AL231)=0),$B231,0)</f>
        <v>0</v>
      </c>
      <c r="AN231">
        <f ca="1">IF(AND($B231&gt;0,SUM(AN$3:AN230)=0,SUM($H231:AM231)=0),$B231,0)</f>
        <v>0</v>
      </c>
      <c r="AO231">
        <f ca="1">IF(AND($B231&gt;0,SUM(AO$3:AO230)=0,SUM($H231:AN231)=0),$B231,0)</f>
        <v>0</v>
      </c>
      <c r="AP231">
        <f ca="1">IF(AND($B231&gt;0,SUM(AP$3:AP230)=0,SUM($H231:AO231)=0),$B231,0)</f>
        <v>0</v>
      </c>
      <c r="AQ231">
        <f ca="1">IF(AND($B231&gt;0,SUM(AQ$3:AQ230)=0,SUM($H231:AP231)=0),$B231,0)</f>
        <v>0</v>
      </c>
      <c r="AR231">
        <f ca="1">IF(AND($B231&gt;0,SUM(AR$3:AR230)=0,SUM($H231:AQ231)=0),$B231,0)</f>
        <v>0</v>
      </c>
      <c r="AS231">
        <f ca="1">IF(AND($B231&gt;0,SUM(AS$3:AS230)=0,SUM($H231:AR231)=0),$B231,0)</f>
        <v>0</v>
      </c>
      <c r="AT231">
        <f ca="1">IF(AND($B231&gt;0,SUM(AT$3:AT230)=0,SUM($H231:AS231)=0),$B231,0)</f>
        <v>0</v>
      </c>
      <c r="AU231">
        <f ca="1">IF(AND($B231&gt;0,SUM(AU$3:AU230)=0,SUM($H231:AT231)=0),$B231,0)</f>
        <v>0</v>
      </c>
      <c r="AV231">
        <f ca="1">IF(AND($B231&gt;0,SUM(AV$3:AV230)=0,SUM($H231:AU231)=0),$B231,0)</f>
        <v>0</v>
      </c>
      <c r="AW231">
        <f ca="1">IF(AND($B231&gt;0,SUM(AW$3:AW230)=0,SUM($H231:AV231)=0),$B231,0)</f>
        <v>0</v>
      </c>
      <c r="AX231">
        <f ca="1">IF(AND($B231&gt;0,SUM(AX$3:AX230)=0,SUM($H231:AW231)=0),$B231,0)</f>
        <v>0</v>
      </c>
      <c r="AY231">
        <f ca="1">IF(AND($B231&gt;0,SUM(AY$3:AY230)=0,SUM($H231:AX231)=0),$B231,0)</f>
        <v>0</v>
      </c>
      <c r="AZ231">
        <f ca="1">IF(AND($B231&gt;0,SUM(AZ$3:AZ230)=0,SUM($H231:AY231)=0),$B231,0)</f>
        <v>0</v>
      </c>
      <c r="BA231">
        <f ca="1">IF(AND($B231&gt;0,SUM(BA$3:BA230)=0,SUM($H231:AZ231)=0),$B231,0)</f>
        <v>0</v>
      </c>
      <c r="BB231">
        <f ca="1">IF(AND($B231&gt;0,SUM(BB$3:BB230)=0,SUM($H231:BA231)=0),$B231,0)</f>
        <v>0</v>
      </c>
      <c r="BC231">
        <f ca="1">IF(AND($B231&gt;0,SUM(BC$3:BC230)=0,SUM($H231:BB231)=0),$B231,0)</f>
        <v>0</v>
      </c>
      <c r="BD231">
        <f ca="1">IF(AND($B231&gt;0,SUM(BD$3:BD230)=0,SUM($H231:BC231)=0),$B231,0)</f>
        <v>0</v>
      </c>
      <c r="BE231">
        <f ca="1">IF(AND($B231&gt;0,SUM(BE$3:BE230)=0,SUM($H231:BD231)=0),$B231,0)</f>
        <v>0</v>
      </c>
      <c r="BF231">
        <f ca="1">IF(AND($B231&gt;0,SUM(BF$3:BF230)=0,SUM($H231:BE231)=0),$B231,0)</f>
        <v>0</v>
      </c>
      <c r="BG231">
        <f ca="1">IF(AND($B231&gt;0,SUM(BG$3:BG230)=0,SUM($H231:BF231)=0),$B231,0)</f>
        <v>0</v>
      </c>
      <c r="BH231">
        <f ca="1">IF(AND($B231&gt;0,SUM(BH$3:BH230)=0,SUM($H231:BG231)=0),$B231,0)</f>
        <v>0</v>
      </c>
      <c r="BI231">
        <f ca="1">IF(AND($B231&gt;0,SUM(BI$3:BI230)=0,SUM($H231:BH231)=0),$B231,0)</f>
        <v>0</v>
      </c>
      <c r="BJ231">
        <f ca="1">IF(AND($B231&gt;0,SUM(BJ$3:BJ230)=0,SUM($H231:BI231)=0),$B231,0)</f>
        <v>0</v>
      </c>
      <c r="BK231">
        <f ca="1">IF(AND($B231&gt;0,SUM(BK$3:BK230)=0,SUM($H231:BJ231)=0),$B231,0)</f>
        <v>0</v>
      </c>
      <c r="BL231">
        <f ca="1">IF(AND($B231&gt;0,SUM(BL$3:BL230)=0,SUM($H231:BK231)=0),$B231,0)</f>
        <v>0</v>
      </c>
      <c r="BM231">
        <f ca="1">IF(AND($B231&gt;0,SUM(BM$3:BM230)=0,SUM($H231:BL231)=0),$B231,0)</f>
        <v>0</v>
      </c>
      <c r="BN231">
        <f ca="1">IF(AND($B231&gt;0,SUM(BN$3:BN230)=0,SUM($H231:BM231)=0),$B231,0)</f>
        <v>0</v>
      </c>
      <c r="BO231">
        <f ca="1">IF(AND($B231&gt;0,SUM(BO$3:BO230)=0,SUM($H231:BN231)=0),$B231,0)</f>
        <v>0</v>
      </c>
      <c r="BP231">
        <f ca="1">IF(AND($B231&gt;0,SUM(BP$3:BP230)=0,SUM($H231:BO231)=0),$B231,0)</f>
        <v>0</v>
      </c>
      <c r="BQ231">
        <f ca="1">IF(AND($B231&gt;0,SUM(BQ$3:BQ230)=0,SUM($H231:BP231)=0),$B231,0)</f>
        <v>0</v>
      </c>
      <c r="BR231">
        <f ca="1">IF(AND($B231&gt;0,SUM(BR$3:BR230)=0,SUM($H231:BQ231)=0),$B231,0)</f>
        <v>0</v>
      </c>
      <c r="BS231">
        <f ca="1">IF(AND($B231&gt;0,SUM(BS$3:BS230)=0,SUM($H231:BR231)=0),$B231,0)</f>
        <v>0</v>
      </c>
      <c r="BT231">
        <f ca="1">IF(AND($B231&gt;0,SUM(BT$3:BT230)=0,SUM($H231:BS231)=0),$B231,0)</f>
        <v>0</v>
      </c>
      <c r="BU231">
        <f ca="1">IF(AND($B231&gt;0,SUM(BU$3:BU230)=0,SUM($H231:BT231)=0),$B231,0)</f>
        <v>0</v>
      </c>
      <c r="BV231">
        <f ca="1">IF(AND($B231&gt;0,SUM(BV$3:BV230)=0,SUM($H231:BU231)=0),$B231,0)</f>
        <v>0</v>
      </c>
      <c r="BW231">
        <f ca="1">IF(AND($B231&gt;0,SUM(BW$3:BW230)=0,SUM($H231:BV231)=0),$B231,0)</f>
        <v>0</v>
      </c>
      <c r="BX231">
        <f ca="1">IF(AND($B231&gt;0,SUM(BX$3:BX230)=0,SUM($H231:BW231)=0),$B231,0)</f>
        <v>0</v>
      </c>
      <c r="BY231">
        <f ca="1">IF(AND($B231&gt;0,SUM(BY$3:BY230)=0,SUM($H231:BX231)=0),$B231,0)</f>
        <v>0</v>
      </c>
      <c r="BZ231">
        <f ca="1">IF(AND($B231&gt;0,SUM(BZ$3:BZ230)=0,SUM($H231:BY231)=0),$B231,0)</f>
        <v>0</v>
      </c>
      <c r="CA231">
        <f ca="1">IF(AND($B231&gt;0,SUM(CA$3:CA230)=0,SUM($H231:BZ231)=0),$B231,0)</f>
        <v>0</v>
      </c>
      <c r="CB231">
        <f ca="1">IF(AND($B231&gt;0,SUM(CB$3:CB230)=0,SUM($H231:CA231)=0),$B231,0)</f>
        <v>0</v>
      </c>
      <c r="CC231">
        <f ca="1">IF(AND($B231&gt;0,SUM(CC$3:CC230)=0,SUM($H231:CB231)=0),$B231,0)</f>
        <v>0</v>
      </c>
      <c r="CD231">
        <f ca="1">IF(AND($B231&gt;0,SUM(CD$3:CD230)=0,SUM($H231:CC231)=0),$B231,0)</f>
        <v>0</v>
      </c>
      <c r="CE231">
        <f ca="1">IF(AND($B231&gt;0,SUM(CE$3:CE230)=0,SUM($H231:CD231)=0),$B231,0)</f>
        <v>0</v>
      </c>
      <c r="CF231">
        <f ca="1">IF(AND($B231&gt;0,SUM(CF$3:CF230)=0,SUM($H231:CE231)=0),$B231,0)</f>
        <v>0</v>
      </c>
      <c r="CG231">
        <f ca="1">IF(AND($B231&gt;0,SUM(CG$3:CG230)=0,SUM($H231:CF231)=0),$B231,0)</f>
        <v>0</v>
      </c>
      <c r="CH231">
        <f ca="1">IF(AND($B231&gt;0,SUM(CH$3:CH230)=0,SUM($H231:CG231)=0),$B231,0)</f>
        <v>0</v>
      </c>
      <c r="CI231">
        <f ca="1">IF(AND($B231&gt;0,SUM(CI$3:CI230)=0,SUM($H231:CH231)=0),$B231,0)</f>
        <v>0</v>
      </c>
      <c r="CJ231">
        <f ca="1">IF(AND($B231&gt;0,SUM(CJ$3:CJ230)=0,SUM($H231:CI231)=0),$B231,0)</f>
        <v>0</v>
      </c>
      <c r="CK231">
        <f ca="1">IF(AND($B231&gt;0,SUM(CK$3:CK230)=0,SUM($H231:CJ231)=0),$B231,0)</f>
        <v>0</v>
      </c>
      <c r="CL231">
        <f ca="1">IF(AND($B231&gt;0,SUM(CL$3:CL230)=0,SUM($H231:CK231)=0),$B231,0)</f>
        <v>0</v>
      </c>
      <c r="CM231">
        <f ca="1">IF(AND($B231&gt;0,SUM(CM$3:CM230)=0,SUM($H231:CL231)=0),$B231,0)</f>
        <v>0</v>
      </c>
      <c r="CN231">
        <f ca="1">IF(AND($B231&gt;0,SUM(CN$3:CN230)=0,SUM($H231:CM231)=0),$B231,0)</f>
        <v>0</v>
      </c>
      <c r="CO231">
        <f ca="1">IF(AND($B231&gt;0,SUM(CO$3:CO230)=0,SUM($H231:CN231)=0),$B231,0)</f>
        <v>0</v>
      </c>
      <c r="CP231">
        <f ca="1">IF(AND($B231&gt;0,SUM(CP$3:CP230)=0,SUM($H231:CO231)=0),$B231,0)</f>
        <v>0</v>
      </c>
      <c r="CQ231">
        <f ca="1">IF(AND($B231&gt;0,SUM(CQ$3:CQ230)=0,SUM($H231:CP231)=0),$B231,0)</f>
        <v>0</v>
      </c>
      <c r="CR231">
        <f ca="1">IF(AND($B231&gt;0,SUM(CR$3:CR230)=0,SUM($H231:CQ231)=0),$B231,0)</f>
        <v>0</v>
      </c>
      <c r="CS231">
        <f ca="1">IF(AND($B231&gt;0,SUM(CS$3:CS230)=0,SUM($H231:CR231)=0),$B231,0)</f>
        <v>0</v>
      </c>
      <c r="CT231">
        <f ca="1">IF(AND($B231&gt;0,SUM(CT$3:CT230)=0,SUM($H231:CS231)=0),$B231,0)</f>
        <v>0</v>
      </c>
      <c r="CU231">
        <f ca="1">IF(AND($B231&gt;0,SUM(CU$3:CU230)=0,SUM($H231:CT231)=0),$B231,0)</f>
        <v>0</v>
      </c>
      <c r="CV231">
        <f ca="1">IF(AND($B231&gt;0,SUM(CV$3:CV230)=0,SUM($H231:CU231)=0),$B231,0)</f>
        <v>0</v>
      </c>
      <c r="CW231">
        <f ca="1">IF(AND($B231&gt;0,SUM(CW$3:CW230)=0,SUM($H231:CV231)=0),$B231,0)</f>
        <v>0</v>
      </c>
      <c r="CX231">
        <f ca="1">IF(AND($B231&gt;0,SUM(CX$3:CX230)=0,SUM($H231:CW231)=0),$B231,0)</f>
        <v>0</v>
      </c>
      <c r="CY231">
        <f ca="1">IF(AND($B231&gt;0,SUM(CY$3:CY230)=0,SUM($H231:CX231)=0),$B231,0)</f>
        <v>0</v>
      </c>
      <c r="CZ231">
        <f ca="1">IF(AND($B231&gt;0,SUM(CZ$3:CZ230)=0,SUM($H231:CY231)=0),$B231,0)</f>
        <v>0</v>
      </c>
      <c r="DA231">
        <f ca="1">IF(AND($B231&gt;0,SUM(DA$3:DA230)=0,SUM($H231:CZ231)=0),$B231,0)</f>
        <v>0</v>
      </c>
      <c r="DB231">
        <f ca="1">IF(AND($B231&gt;0,SUM(DB$3:DB230)=0,SUM($H231:DA231)=0),$B231,0)</f>
        <v>0</v>
      </c>
      <c r="DC231">
        <f ca="1">IF(AND($B231&gt;0,SUM(DC$3:DC230)=0,SUM($H231:DB231)=0),$B231,0)</f>
        <v>0</v>
      </c>
      <c r="DD231">
        <f ca="1">IF(AND($B231&gt;0,SUM(DD$3:DD230)=0,SUM($H231:DC231)=0),$B231,0)</f>
        <v>0</v>
      </c>
      <c r="DE231">
        <f ca="1">IF(AND($B231&gt;0,SUM(DE$3:DE230)=0,SUM($H231:DD231)=0),$B231,0)</f>
        <v>0</v>
      </c>
      <c r="DF231">
        <f ca="1">IF(AND($B231&gt;0,SUM(DF$3:DF230)=0,SUM($H231:DE231)=0),$B231,0)</f>
        <v>0</v>
      </c>
      <c r="DG231">
        <f ca="1">IF(AND($B231&gt;0,SUM(DG$3:DG230)=0,SUM($H231:DF231)=0),$B231,0)</f>
        <v>0</v>
      </c>
      <c r="DH231">
        <f ca="1">IF(AND($B231&gt;0,SUM(DH$3:DH230)=0,SUM($H231:DG231)=0),$B231,0)</f>
        <v>0</v>
      </c>
      <c r="DI231">
        <f ca="1">IF(AND($B231&gt;0,SUM(DI$3:DI230)=0,SUM($H231:DH231)=0),$B231,0)</f>
        <v>0</v>
      </c>
      <c r="DJ231">
        <f ca="1">IF(AND($B231&gt;0,SUM(DJ$3:DJ230)=0,SUM($H231:DI231)=0),$B231,0)</f>
        <v>0</v>
      </c>
      <c r="DK231">
        <f ca="1">IF(AND($B231&gt;0,SUM(DK$3:DK230)=0,SUM($H231:DJ231)=0),$B231,0)</f>
        <v>0</v>
      </c>
      <c r="DL231">
        <f ca="1">IF(AND($B231&gt;0,SUM(DL$3:DL230)=0,SUM($H231:DK231)=0),$B231,0)</f>
        <v>0</v>
      </c>
      <c r="DM231">
        <f ca="1">IF(AND($B231&gt;0,SUM(DM$3:DM230)=0,SUM($H231:DL231)=0),$B231,0)</f>
        <v>0</v>
      </c>
      <c r="DN231">
        <f ca="1">IF(AND($B231&gt;0,SUM(DN$3:DN230)=0,SUM($H231:DM231)=0),$B231,0)</f>
        <v>0</v>
      </c>
      <c r="DO231">
        <f ca="1">IF(AND($B231&gt;0,SUM(DO$3:DO230)=0,SUM($H231:DN231)=0),$B231,0)</f>
        <v>0</v>
      </c>
      <c r="DP231">
        <f ca="1">IF(AND($B231&gt;0,SUM(DP$3:DP230)=0,SUM($H231:DO231)=0),$B231,0)</f>
        <v>0</v>
      </c>
      <c r="DQ231">
        <f ca="1">IF(AND($B231&gt;0,SUM(DQ$3:DQ230)=0,SUM($H231:DP231)=0),$B231,0)</f>
        <v>0</v>
      </c>
      <c r="DR231">
        <f ca="1">IF(AND($B231&gt;0,SUM(DR$3:DR230)=0,SUM($H231:DQ231)=0),$B231,0)</f>
        <v>0</v>
      </c>
      <c r="DS231">
        <f ca="1">IF(AND($B231&gt;0,SUM(DS$3:DS230)=0,SUM($H231:DR231)=0),$B231,0)</f>
        <v>0</v>
      </c>
      <c r="DT231">
        <f ca="1">IF(AND($B231&gt;0,SUM(DT$3:DT230)=0,SUM($H231:DS231)=0),$B231,0)</f>
        <v>0</v>
      </c>
      <c r="DU231">
        <f ca="1">IF(AND($B231&gt;0,SUM(DU$3:DU230)=0,SUM($H231:DT231)=0),$B231,0)</f>
        <v>0</v>
      </c>
      <c r="DV231">
        <f ca="1">IF(AND($B231&gt;0,SUM(DV$3:DV230)=0,SUM($H231:DU231)=0),$B231,0)</f>
        <v>0</v>
      </c>
      <c r="DW231">
        <f ca="1">IF(AND($B231&gt;0,SUM(DW$3:DW230)=0,SUM($H231:DV231)=0),$B231,0)</f>
        <v>0</v>
      </c>
      <c r="DX231">
        <f ca="1">IF(AND($B231&gt;0,SUM(DX$3:DX230)=0,SUM($H231:DW231)=0),$B231,0)</f>
        <v>0</v>
      </c>
      <c r="DY231">
        <f ca="1">IF(AND($B231&gt;0,SUM(DY$3:DY230)=0,SUM($H231:DX231)=0),$B231,0)</f>
        <v>0</v>
      </c>
      <c r="DZ231">
        <f ca="1">IF(AND($B231&gt;0,SUM(DZ$3:DZ230)=0,SUM($H231:DY231)=0),$B231,0)</f>
        <v>0</v>
      </c>
      <c r="EA231">
        <f ca="1">IF(AND($B231&gt;0,SUM(EA$3:EA230)=0,SUM($H231:DZ231)=0),$B231,0)</f>
        <v>0</v>
      </c>
      <c r="EB231">
        <f ca="1">IF(AND($B231&gt;0,SUM(EB$3:EB230)=0,SUM($H231:EA231)=0),$B231,0)</f>
        <v>0</v>
      </c>
      <c r="EC231">
        <f ca="1">IF(AND($B231&gt;0,SUM(EC$3:EC230)=0,SUM($H231:EB231)=0),$B231,0)</f>
        <v>0</v>
      </c>
      <c r="ED231">
        <f ca="1">IF(AND($B231&gt;0,SUM(ED$3:ED230)=0,SUM($H231:EC231)=0),$B231,0)</f>
        <v>0</v>
      </c>
      <c r="EE231">
        <f ca="1">IF(AND($B231&gt;0,SUM(EE$3:EE230)=0,SUM($H231:ED231)=0),$B231,0)</f>
        <v>0</v>
      </c>
      <c r="EF231">
        <f ca="1">IF(AND($B231&gt;0,SUM(EF$3:EF230)=0,SUM($H231:EE231)=0),$B231,0)</f>
        <v>0</v>
      </c>
      <c r="EG231">
        <f ca="1">IF(AND($B231&gt;0,SUM(EG$3:EG230)=0,SUM($H231:EF231)=0),$B231,0)</f>
        <v>0</v>
      </c>
      <c r="EH231">
        <f ca="1">IF(AND($B231&gt;0,SUM(EH$3:EH230)=0,SUM($H231:EG231)=0),$B231,0)</f>
        <v>0</v>
      </c>
      <c r="EI231">
        <f ca="1">IF(AND($B231&gt;0,SUM(EI$3:EI230)=0,SUM($H231:EH231)=0),$B231,0)</f>
        <v>0</v>
      </c>
      <c r="EJ231">
        <f ca="1">IF(AND($B231&gt;0,SUM(EJ$3:EJ230)=0,SUM($H231:EI231)=0),$B231,0)</f>
        <v>0</v>
      </c>
      <c r="EK231">
        <f ca="1">IF(AND($B231&gt;0,SUM(EK$3:EK230)=0,SUM($H231:EJ231)=0),$B231,0)</f>
        <v>0</v>
      </c>
      <c r="EL231">
        <f ca="1">IF(AND($B231&gt;0,SUM(EL$3:EL230)=0,SUM($H231:EK231)=0),$B231,0)</f>
        <v>0</v>
      </c>
      <c r="EM231">
        <f ca="1">IF(AND($B231&gt;0,SUM(EM$3:EM230)=0,SUM($H231:EL231)=0),$B231,0)</f>
        <v>0</v>
      </c>
      <c r="EN231">
        <f ca="1">IF(AND($B231&gt;0,SUM(EN$3:EN230)=0,SUM($H231:EM231)=0),$B231,0)</f>
        <v>0</v>
      </c>
      <c r="EO231">
        <f ca="1">IF(AND($B231&gt;0,SUM(EO$3:EO230)=0,SUM($H231:EN231)=0),$B231,0)</f>
        <v>0</v>
      </c>
      <c r="EP231">
        <f ca="1">IF(AND($B231&gt;0,SUM(EP$3:EP230)=0,SUM($H231:EO231)=0),$B231,0)</f>
        <v>0</v>
      </c>
      <c r="EQ231">
        <f ca="1">IF(AND($B231&gt;0,SUM(EQ$3:EQ230)=0,SUM($H231:EP231)=0),$B231,0)</f>
        <v>0</v>
      </c>
      <c r="ER231">
        <f ca="1">IF(AND($B231&gt;0,SUM(ER$3:ER230)=0,SUM($H231:EQ231)=0),$B231,0)</f>
        <v>0</v>
      </c>
      <c r="ES231">
        <f ca="1">IF(AND($B231&gt;0,SUM(ES$3:ES230)=0,SUM($H231:ER231)=0),$B231,0)</f>
        <v>0</v>
      </c>
      <c r="ET231">
        <f ca="1">IF(AND($B231&gt;0,SUM(ET$3:ET230)=0,SUM($H231:ES231)=0),$B231,0)</f>
        <v>0</v>
      </c>
      <c r="EU231">
        <f ca="1">IF(AND($B231&gt;0,SUM(EU$3:EU230)=0,SUM($H231:ET231)=0),$B231,0)</f>
        <v>0</v>
      </c>
      <c r="EV231">
        <f ca="1">IF(AND($B231&gt;0,SUM(EV$3:EV230)=0,SUM($H231:EU231)=0),$B231,0)</f>
        <v>0</v>
      </c>
      <c r="EW231">
        <f ca="1">IF(AND($B231&gt;0,SUM(EW$3:EW230)=0,SUM($H231:EV231)=0),$B231,0)</f>
        <v>0</v>
      </c>
      <c r="EX231">
        <f ca="1">IF(AND($B231&gt;0,SUM(EX$3:EX230)=0,SUM($H231:EW231)=0),$B231,0)</f>
        <v>0</v>
      </c>
      <c r="EY231">
        <f ca="1">IF(AND($B231&gt;0,SUM(EY$3:EY230)=0,SUM($H231:EX231)=0),$B231,0)</f>
        <v>0</v>
      </c>
      <c r="EZ231">
        <f ca="1">IF(AND($B231&gt;0,SUM(EZ$3:EZ230)=0,SUM($H231:EY231)=0),$B231,0)</f>
        <v>0</v>
      </c>
      <c r="FA231">
        <f ca="1">IF(AND($B231&gt;0,SUM(FA$3:FA230)=0,SUM($H231:EZ231)=0),$B231,0)</f>
        <v>0</v>
      </c>
      <c r="FB231">
        <f ca="1">IF(AND($B231&gt;0,SUM(FB$3:FB230)=0,SUM($H231:FA231)=0),$B231,0)</f>
        <v>0</v>
      </c>
      <c r="FC231">
        <f ca="1">IF(AND($B231&gt;0,SUM(FC$3:FC230)=0,SUM($H231:FB231)=0),$B231,0)</f>
        <v>0</v>
      </c>
      <c r="FD231">
        <f ca="1">IF(AND($B231&gt;0,SUM(FD$3:FD230)=0,SUM($H231:FC231)=0),$B231,0)</f>
        <v>0</v>
      </c>
      <c r="FE231">
        <f ca="1">IF(AND($B231&gt;0,SUM(FE$3:FE230)=0,SUM($H231:FD231)=0),$B231,0)</f>
        <v>0</v>
      </c>
      <c r="FF231">
        <f ca="1">IF(AND($B231&gt;0,SUM(FF$3:FF230)=0,SUM($H231:FE231)=0),$B231,0)</f>
        <v>0</v>
      </c>
      <c r="FG231">
        <f ca="1">IF(AND($B231&gt;0,SUM(FG$3:FG230)=0,SUM($H231:FF231)=0),$B231,0)</f>
        <v>0</v>
      </c>
      <c r="FH231">
        <f ca="1">IF(AND($B231&gt;0,SUM(FH$3:FH230)=0,SUM($H231:FG231)=0),$B231,0)</f>
        <v>0</v>
      </c>
      <c r="FI231">
        <f ca="1">IF(AND($B231&gt;0,SUM(FI$3:FI230)=0,SUM($H231:FH231)=0),$B231,0)</f>
        <v>0</v>
      </c>
      <c r="FJ231">
        <f ca="1">IF(AND($B231&gt;0,SUM(FJ$3:FJ230)=0,SUM($H231:FI231)=0),$B231,0)</f>
        <v>0</v>
      </c>
      <c r="FK231">
        <f ca="1">IF(AND($B231&gt;0,SUM(FK$3:FK230)=0,SUM($H231:FJ231)=0),$B231,0)</f>
        <v>0</v>
      </c>
      <c r="FL231">
        <f ca="1">IF(AND($B231&gt;0,SUM(FL$3:FL230)=0,SUM($H231:FK231)=0),$B231,0)</f>
        <v>0</v>
      </c>
      <c r="FM231">
        <f ca="1">IF(AND($B231&gt;0,SUM(FM$3:FM230)=0,SUM($H231:FL231)=0),$B231,0)</f>
        <v>0</v>
      </c>
      <c r="FN231">
        <f ca="1">IF(AND($B231&gt;0,SUM(FN$3:FN230)=0,SUM($H231:FM231)=0),$B231,0)</f>
        <v>0</v>
      </c>
      <c r="FS231" s="67">
        <f>ValintaohjelmaCentral!$C107</f>
        <v>0</v>
      </c>
      <c r="FT231" s="352"/>
      <c r="FU231" s="353"/>
      <c r="FV231" s="374">
        <f>ValintaohjelmaCentral!$G107</f>
        <v>0</v>
      </c>
      <c r="FY231" s="67">
        <f>ValintaohjelmaCentral!$C107</f>
        <v>0</v>
      </c>
      <c r="FZ231" s="352"/>
      <c r="GA231" s="353"/>
      <c r="GB231" s="374">
        <f>ValintaohjelmaCentral!$G107</f>
        <v>0</v>
      </c>
      <c r="GE231" s="67">
        <f>ValintaohjelmaCentral!$C107</f>
        <v>0</v>
      </c>
      <c r="GF231" s="352"/>
      <c r="GG231" s="353"/>
      <c r="GH231" s="374">
        <f>ValintaohjelmaCentral!$G107</f>
        <v>0</v>
      </c>
    </row>
    <row r="232" spans="1:190" ht="15.75" hidden="1" thickBot="1" x14ac:dyDescent="0.3">
      <c r="A232">
        <v>232</v>
      </c>
      <c r="C232" s="240">
        <f t="shared" ca="1" si="30"/>
        <v>0</v>
      </c>
      <c r="D232" s="240">
        <f t="shared" ca="1" si="30"/>
        <v>0</v>
      </c>
      <c r="E232" s="240">
        <f t="shared" ca="1" si="30"/>
        <v>0</v>
      </c>
      <c r="F232" s="240">
        <f t="shared" ca="1" si="30"/>
        <v>0</v>
      </c>
      <c r="G232" s="47" t="e">
        <f>INDEX($I$2:$FN$2,ROWS(G$2:G232))</f>
        <v>#REF!</v>
      </c>
      <c r="H232">
        <v>0</v>
      </c>
      <c r="I232">
        <f ca="1">IF(AND($B232&gt;0,SUM(I$3:I231)=0,SUM($H232:H232)=0),$B232,0)</f>
        <v>0</v>
      </c>
      <c r="J232">
        <f ca="1">IF(AND($B232&gt;0,SUM(J$3:J231)=0,SUM($H232:I232)=0),$B232,0)</f>
        <v>0</v>
      </c>
      <c r="K232">
        <f ca="1">IF(AND($B232&gt;0,SUM(K$3:K231)=0,SUM($H232:J232)=0),$B232,0)</f>
        <v>0</v>
      </c>
      <c r="L232">
        <f ca="1">IF(AND($B232&gt;0,SUM(L$3:L231)=0,SUM($H232:K232)=0),$B232,0)</f>
        <v>0</v>
      </c>
      <c r="M232">
        <f ca="1">IF(AND($B232&gt;0,SUM(M$3:M231)=0,SUM($H232:L232)=0),$B232,0)</f>
        <v>0</v>
      </c>
      <c r="N232">
        <f ca="1">IF(AND($B232&gt;0,SUM(N$3:N231)=0,SUM($H232:M232)=0),$B232,0)</f>
        <v>0</v>
      </c>
      <c r="O232">
        <f ca="1">IF(AND($B232&gt;0,SUM(O$3:O231)=0,SUM($H232:N232)=0),$B232,0)</f>
        <v>0</v>
      </c>
      <c r="P232">
        <f ca="1">IF(AND($B232&gt;0,SUM(P$3:P231)=0,SUM($H232:O232)=0),$B232,0)</f>
        <v>0</v>
      </c>
      <c r="Q232">
        <f ca="1">IF(AND($B232&gt;0,SUM(Q$3:Q231)=0,SUM($H232:P232)=0),$B232,0)</f>
        <v>0</v>
      </c>
      <c r="R232">
        <f ca="1">IF(AND($B232&gt;0,SUM(R$3:R231)=0,SUM($H232:Q232)=0),$B232,0)</f>
        <v>0</v>
      </c>
      <c r="S232">
        <f ca="1">IF(AND($B232&gt;0,SUM(S$3:S231)=0,SUM($H232:R232)=0),$B232,0)</f>
        <v>0</v>
      </c>
      <c r="T232">
        <f ca="1">IF(AND($B232&gt;0,SUM(T$3:T231)=0,SUM($H232:S232)=0),$B232,0)</f>
        <v>0</v>
      </c>
      <c r="U232">
        <f ca="1">IF(AND($B232&gt;0,SUM(U$3:U231)=0,SUM($H232:T232)=0),$B232,0)</f>
        <v>0</v>
      </c>
      <c r="V232">
        <f ca="1">IF(AND($B232&gt;0,SUM(V$3:V231)=0,SUM($H232:U232)=0),$B232,0)</f>
        <v>0</v>
      </c>
      <c r="W232">
        <f ca="1">IF(AND($B232&gt;0,SUM(W$3:W231)=0,SUM($H232:V232)=0),$B232,0)</f>
        <v>0</v>
      </c>
      <c r="X232">
        <f ca="1">IF(AND($B232&gt;0,SUM(X$3:X231)=0,SUM($H232:W232)=0),$B232,0)</f>
        <v>0</v>
      </c>
      <c r="Y232">
        <f ca="1">IF(AND($B232&gt;0,SUM(Y$3:Y231)=0,SUM($H232:X232)=0),$B232,0)</f>
        <v>0</v>
      </c>
      <c r="Z232">
        <f ca="1">IF(AND($B232&gt;0,SUM(Z$3:Z231)=0,SUM($H232:Y232)=0),$B232,0)</f>
        <v>0</v>
      </c>
      <c r="AA232">
        <f ca="1">IF(AND($B232&gt;0,SUM(AA$3:AA231)=0,SUM($H232:Z232)=0),$B232,0)</f>
        <v>0</v>
      </c>
      <c r="AB232">
        <f ca="1">IF(AND($B232&gt;0,SUM(AB$3:AB231)=0,SUM($H232:AA232)=0),$B232,0)</f>
        <v>0</v>
      </c>
      <c r="AC232">
        <f ca="1">IF(AND($B232&gt;0,SUM(AC$3:AC231)=0,SUM($H232:AB232)=0),$B232,0)</f>
        <v>0</v>
      </c>
      <c r="AD232">
        <f ca="1">IF(AND($B232&gt;0,SUM(AD$3:AD231)=0,SUM($H232:AC232)=0),$B232,0)</f>
        <v>0</v>
      </c>
      <c r="AE232">
        <f ca="1">IF(AND($B232&gt;0,SUM(AE$3:AE231)=0,SUM($H232:AD232)=0),$B232,0)</f>
        <v>0</v>
      </c>
      <c r="AF232">
        <f ca="1">IF(AND($B232&gt;0,SUM(AF$3:AF231)=0,SUM($H232:AE232)=0),$B232,0)</f>
        <v>0</v>
      </c>
      <c r="AG232">
        <f ca="1">IF(AND($B232&gt;0,SUM(AG$3:AG231)=0,SUM($H232:AF232)=0),$B232,0)</f>
        <v>0</v>
      </c>
      <c r="AH232">
        <f ca="1">IF(AND($B232&gt;0,SUM(AH$3:AH231)=0,SUM($H232:AG232)=0),$B232,0)</f>
        <v>0</v>
      </c>
      <c r="AI232">
        <f ca="1">IF(AND($B232&gt;0,SUM(AI$3:AI231)=0,SUM($H232:AH232)=0),$B232,0)</f>
        <v>0</v>
      </c>
      <c r="AJ232">
        <f ca="1">IF(AND($B232&gt;0,SUM(AJ$3:AJ231)=0,SUM($H232:AI232)=0),$B232,0)</f>
        <v>0</v>
      </c>
      <c r="AK232">
        <f ca="1">IF(AND($B232&gt;0,SUM(AK$3:AK231)=0,SUM($H232:AJ232)=0),$B232,0)</f>
        <v>0</v>
      </c>
      <c r="AL232">
        <f ca="1">IF(AND($B232&gt;0,SUM(AL$3:AL231)=0,SUM($H232:AK232)=0),$B232,0)</f>
        <v>0</v>
      </c>
      <c r="AM232">
        <f ca="1">IF(AND($B232&gt;0,SUM(AM$3:AM231)=0,SUM($H232:AL232)=0),$B232,0)</f>
        <v>0</v>
      </c>
      <c r="AN232">
        <f ca="1">IF(AND($B232&gt;0,SUM(AN$3:AN231)=0,SUM($H232:AM232)=0),$B232,0)</f>
        <v>0</v>
      </c>
      <c r="AO232">
        <f ca="1">IF(AND($B232&gt;0,SUM(AO$3:AO231)=0,SUM($H232:AN232)=0),$B232,0)</f>
        <v>0</v>
      </c>
      <c r="AP232">
        <f ca="1">IF(AND($B232&gt;0,SUM(AP$3:AP231)=0,SUM($H232:AO232)=0),$B232,0)</f>
        <v>0</v>
      </c>
      <c r="AQ232">
        <f ca="1">IF(AND($B232&gt;0,SUM(AQ$3:AQ231)=0,SUM($H232:AP232)=0),$B232,0)</f>
        <v>0</v>
      </c>
      <c r="AR232">
        <f ca="1">IF(AND($B232&gt;0,SUM(AR$3:AR231)=0,SUM($H232:AQ232)=0),$B232,0)</f>
        <v>0</v>
      </c>
      <c r="AS232">
        <f ca="1">IF(AND($B232&gt;0,SUM(AS$3:AS231)=0,SUM($H232:AR232)=0),$B232,0)</f>
        <v>0</v>
      </c>
      <c r="AT232">
        <f ca="1">IF(AND($B232&gt;0,SUM(AT$3:AT231)=0,SUM($H232:AS232)=0),$B232,0)</f>
        <v>0</v>
      </c>
      <c r="AU232">
        <f ca="1">IF(AND($B232&gt;0,SUM(AU$3:AU231)=0,SUM($H232:AT232)=0),$B232,0)</f>
        <v>0</v>
      </c>
      <c r="AV232">
        <f ca="1">IF(AND($B232&gt;0,SUM(AV$3:AV231)=0,SUM($H232:AU232)=0),$B232,0)</f>
        <v>0</v>
      </c>
      <c r="AW232">
        <f ca="1">IF(AND($B232&gt;0,SUM(AW$3:AW231)=0,SUM($H232:AV232)=0),$B232,0)</f>
        <v>0</v>
      </c>
      <c r="AX232">
        <f ca="1">IF(AND($B232&gt;0,SUM(AX$3:AX231)=0,SUM($H232:AW232)=0),$B232,0)</f>
        <v>0</v>
      </c>
      <c r="AY232">
        <f ca="1">IF(AND($B232&gt;0,SUM(AY$3:AY231)=0,SUM($H232:AX232)=0),$B232,0)</f>
        <v>0</v>
      </c>
      <c r="AZ232">
        <f ca="1">IF(AND($B232&gt;0,SUM(AZ$3:AZ231)=0,SUM($H232:AY232)=0),$B232,0)</f>
        <v>0</v>
      </c>
      <c r="BA232">
        <f ca="1">IF(AND($B232&gt;0,SUM(BA$3:BA231)=0,SUM($H232:AZ232)=0),$B232,0)</f>
        <v>0</v>
      </c>
      <c r="BB232">
        <f ca="1">IF(AND($B232&gt;0,SUM(BB$3:BB231)=0,SUM($H232:BA232)=0),$B232,0)</f>
        <v>0</v>
      </c>
      <c r="BC232">
        <f ca="1">IF(AND($B232&gt;0,SUM(BC$3:BC231)=0,SUM($H232:BB232)=0),$B232,0)</f>
        <v>0</v>
      </c>
      <c r="BD232">
        <f ca="1">IF(AND($B232&gt;0,SUM(BD$3:BD231)=0,SUM($H232:BC232)=0),$B232,0)</f>
        <v>0</v>
      </c>
      <c r="BE232">
        <f ca="1">IF(AND($B232&gt;0,SUM(BE$3:BE231)=0,SUM($H232:BD232)=0),$B232,0)</f>
        <v>0</v>
      </c>
      <c r="BF232">
        <f ca="1">IF(AND($B232&gt;0,SUM(BF$3:BF231)=0,SUM($H232:BE232)=0),$B232,0)</f>
        <v>0</v>
      </c>
      <c r="BG232">
        <f ca="1">IF(AND($B232&gt;0,SUM(BG$3:BG231)=0,SUM($H232:BF232)=0),$B232,0)</f>
        <v>0</v>
      </c>
      <c r="BH232">
        <f ca="1">IF(AND($B232&gt;0,SUM(BH$3:BH231)=0,SUM($H232:BG232)=0),$B232,0)</f>
        <v>0</v>
      </c>
      <c r="BI232">
        <f ca="1">IF(AND($B232&gt;0,SUM(BI$3:BI231)=0,SUM($H232:BH232)=0),$B232,0)</f>
        <v>0</v>
      </c>
      <c r="BJ232">
        <f ca="1">IF(AND($B232&gt;0,SUM(BJ$3:BJ231)=0,SUM($H232:BI232)=0),$B232,0)</f>
        <v>0</v>
      </c>
      <c r="BK232">
        <f ca="1">IF(AND($B232&gt;0,SUM(BK$3:BK231)=0,SUM($H232:BJ232)=0),$B232,0)</f>
        <v>0</v>
      </c>
      <c r="BL232">
        <f ca="1">IF(AND($B232&gt;0,SUM(BL$3:BL231)=0,SUM($H232:BK232)=0),$B232,0)</f>
        <v>0</v>
      </c>
      <c r="BM232">
        <f ca="1">IF(AND($B232&gt;0,SUM(BM$3:BM231)=0,SUM($H232:BL232)=0),$B232,0)</f>
        <v>0</v>
      </c>
      <c r="BN232">
        <f ca="1">IF(AND($B232&gt;0,SUM(BN$3:BN231)=0,SUM($H232:BM232)=0),$B232,0)</f>
        <v>0</v>
      </c>
      <c r="BO232">
        <f ca="1">IF(AND($B232&gt;0,SUM(BO$3:BO231)=0,SUM($H232:BN232)=0),$B232,0)</f>
        <v>0</v>
      </c>
      <c r="BP232">
        <f ca="1">IF(AND($B232&gt;0,SUM(BP$3:BP231)=0,SUM($H232:BO232)=0),$B232,0)</f>
        <v>0</v>
      </c>
      <c r="BQ232">
        <f ca="1">IF(AND($B232&gt;0,SUM(BQ$3:BQ231)=0,SUM($H232:BP232)=0),$B232,0)</f>
        <v>0</v>
      </c>
      <c r="BR232">
        <f ca="1">IF(AND($B232&gt;0,SUM(BR$3:BR231)=0,SUM($H232:BQ232)=0),$B232,0)</f>
        <v>0</v>
      </c>
      <c r="BS232">
        <f ca="1">IF(AND($B232&gt;0,SUM(BS$3:BS231)=0,SUM($H232:BR232)=0),$B232,0)</f>
        <v>0</v>
      </c>
      <c r="BT232">
        <f ca="1">IF(AND($B232&gt;0,SUM(BT$3:BT231)=0,SUM($H232:BS232)=0),$B232,0)</f>
        <v>0</v>
      </c>
      <c r="BU232">
        <f ca="1">IF(AND($B232&gt;0,SUM(BU$3:BU231)=0,SUM($H232:BT232)=0),$B232,0)</f>
        <v>0</v>
      </c>
      <c r="BV232">
        <f ca="1">IF(AND($B232&gt;0,SUM(BV$3:BV231)=0,SUM($H232:BU232)=0),$B232,0)</f>
        <v>0</v>
      </c>
      <c r="BW232">
        <f ca="1">IF(AND($B232&gt;0,SUM(BW$3:BW231)=0,SUM($H232:BV232)=0),$B232,0)</f>
        <v>0</v>
      </c>
      <c r="BX232">
        <f ca="1">IF(AND($B232&gt;0,SUM(BX$3:BX231)=0,SUM($H232:BW232)=0),$B232,0)</f>
        <v>0</v>
      </c>
      <c r="BY232">
        <f ca="1">IF(AND($B232&gt;0,SUM(BY$3:BY231)=0,SUM($H232:BX232)=0),$B232,0)</f>
        <v>0</v>
      </c>
      <c r="BZ232">
        <f ca="1">IF(AND($B232&gt;0,SUM(BZ$3:BZ231)=0,SUM($H232:BY232)=0),$B232,0)</f>
        <v>0</v>
      </c>
      <c r="CA232">
        <f ca="1">IF(AND($B232&gt;0,SUM(CA$3:CA231)=0,SUM($H232:BZ232)=0),$B232,0)</f>
        <v>0</v>
      </c>
      <c r="CB232">
        <f ca="1">IF(AND($B232&gt;0,SUM(CB$3:CB231)=0,SUM($H232:CA232)=0),$B232,0)</f>
        <v>0</v>
      </c>
      <c r="CC232">
        <f ca="1">IF(AND($B232&gt;0,SUM(CC$3:CC231)=0,SUM($H232:CB232)=0),$B232,0)</f>
        <v>0</v>
      </c>
      <c r="CD232">
        <f ca="1">IF(AND($B232&gt;0,SUM(CD$3:CD231)=0,SUM($H232:CC232)=0),$B232,0)</f>
        <v>0</v>
      </c>
      <c r="CE232">
        <f ca="1">IF(AND($B232&gt;0,SUM(CE$3:CE231)=0,SUM($H232:CD232)=0),$B232,0)</f>
        <v>0</v>
      </c>
      <c r="CF232">
        <f ca="1">IF(AND($B232&gt;0,SUM(CF$3:CF231)=0,SUM($H232:CE232)=0),$B232,0)</f>
        <v>0</v>
      </c>
      <c r="CG232">
        <f ca="1">IF(AND($B232&gt;0,SUM(CG$3:CG231)=0,SUM($H232:CF232)=0),$B232,0)</f>
        <v>0</v>
      </c>
      <c r="CH232">
        <f ca="1">IF(AND($B232&gt;0,SUM(CH$3:CH231)=0,SUM($H232:CG232)=0),$B232,0)</f>
        <v>0</v>
      </c>
      <c r="CI232">
        <f ca="1">IF(AND($B232&gt;0,SUM(CI$3:CI231)=0,SUM($H232:CH232)=0),$B232,0)</f>
        <v>0</v>
      </c>
      <c r="CJ232">
        <f ca="1">IF(AND($B232&gt;0,SUM(CJ$3:CJ231)=0,SUM($H232:CI232)=0),$B232,0)</f>
        <v>0</v>
      </c>
      <c r="CK232">
        <f ca="1">IF(AND($B232&gt;0,SUM(CK$3:CK231)=0,SUM($H232:CJ232)=0),$B232,0)</f>
        <v>0</v>
      </c>
      <c r="CL232">
        <f ca="1">IF(AND($B232&gt;0,SUM(CL$3:CL231)=0,SUM($H232:CK232)=0),$B232,0)</f>
        <v>0</v>
      </c>
      <c r="CM232">
        <f ca="1">IF(AND($B232&gt;0,SUM(CM$3:CM231)=0,SUM($H232:CL232)=0),$B232,0)</f>
        <v>0</v>
      </c>
      <c r="CN232">
        <f ca="1">IF(AND($B232&gt;0,SUM(CN$3:CN231)=0,SUM($H232:CM232)=0),$B232,0)</f>
        <v>0</v>
      </c>
      <c r="CO232">
        <f ca="1">IF(AND($B232&gt;0,SUM(CO$3:CO231)=0,SUM($H232:CN232)=0),$B232,0)</f>
        <v>0</v>
      </c>
      <c r="CP232">
        <f ca="1">IF(AND($B232&gt;0,SUM(CP$3:CP231)=0,SUM($H232:CO232)=0),$B232,0)</f>
        <v>0</v>
      </c>
      <c r="CQ232">
        <f ca="1">IF(AND($B232&gt;0,SUM(CQ$3:CQ231)=0,SUM($H232:CP232)=0),$B232,0)</f>
        <v>0</v>
      </c>
      <c r="CR232">
        <f ca="1">IF(AND($B232&gt;0,SUM(CR$3:CR231)=0,SUM($H232:CQ232)=0),$B232,0)</f>
        <v>0</v>
      </c>
      <c r="CS232">
        <f ca="1">IF(AND($B232&gt;0,SUM(CS$3:CS231)=0,SUM($H232:CR232)=0),$B232,0)</f>
        <v>0</v>
      </c>
      <c r="CT232">
        <f ca="1">IF(AND($B232&gt;0,SUM(CT$3:CT231)=0,SUM($H232:CS232)=0),$B232,0)</f>
        <v>0</v>
      </c>
      <c r="CU232">
        <f ca="1">IF(AND($B232&gt;0,SUM(CU$3:CU231)=0,SUM($H232:CT232)=0),$B232,0)</f>
        <v>0</v>
      </c>
      <c r="CV232">
        <f ca="1">IF(AND($B232&gt;0,SUM(CV$3:CV231)=0,SUM($H232:CU232)=0),$B232,0)</f>
        <v>0</v>
      </c>
      <c r="CW232">
        <f ca="1">IF(AND($B232&gt;0,SUM(CW$3:CW231)=0,SUM($H232:CV232)=0),$B232,0)</f>
        <v>0</v>
      </c>
      <c r="CX232">
        <f ca="1">IF(AND($B232&gt;0,SUM(CX$3:CX231)=0,SUM($H232:CW232)=0),$B232,0)</f>
        <v>0</v>
      </c>
      <c r="CY232">
        <f ca="1">IF(AND($B232&gt;0,SUM(CY$3:CY231)=0,SUM($H232:CX232)=0),$B232,0)</f>
        <v>0</v>
      </c>
      <c r="CZ232">
        <f ca="1">IF(AND($B232&gt;0,SUM(CZ$3:CZ231)=0,SUM($H232:CY232)=0),$B232,0)</f>
        <v>0</v>
      </c>
      <c r="DA232">
        <f ca="1">IF(AND($B232&gt;0,SUM(DA$3:DA231)=0,SUM($H232:CZ232)=0),$B232,0)</f>
        <v>0</v>
      </c>
      <c r="DB232">
        <f ca="1">IF(AND($B232&gt;0,SUM(DB$3:DB231)=0,SUM($H232:DA232)=0),$B232,0)</f>
        <v>0</v>
      </c>
      <c r="DC232">
        <f ca="1">IF(AND($B232&gt;0,SUM(DC$3:DC231)=0,SUM($H232:DB232)=0),$B232,0)</f>
        <v>0</v>
      </c>
      <c r="DD232">
        <f ca="1">IF(AND($B232&gt;0,SUM(DD$3:DD231)=0,SUM($H232:DC232)=0),$B232,0)</f>
        <v>0</v>
      </c>
      <c r="DE232">
        <f ca="1">IF(AND($B232&gt;0,SUM(DE$3:DE231)=0,SUM($H232:DD232)=0),$B232,0)</f>
        <v>0</v>
      </c>
      <c r="DF232">
        <f ca="1">IF(AND($B232&gt;0,SUM(DF$3:DF231)=0,SUM($H232:DE232)=0),$B232,0)</f>
        <v>0</v>
      </c>
      <c r="DG232">
        <f ca="1">IF(AND($B232&gt;0,SUM(DG$3:DG231)=0,SUM($H232:DF232)=0),$B232,0)</f>
        <v>0</v>
      </c>
      <c r="DH232">
        <f ca="1">IF(AND($B232&gt;0,SUM(DH$3:DH231)=0,SUM($H232:DG232)=0),$B232,0)</f>
        <v>0</v>
      </c>
      <c r="DI232">
        <f ca="1">IF(AND($B232&gt;0,SUM(DI$3:DI231)=0,SUM($H232:DH232)=0),$B232,0)</f>
        <v>0</v>
      </c>
      <c r="DJ232">
        <f ca="1">IF(AND($B232&gt;0,SUM(DJ$3:DJ231)=0,SUM($H232:DI232)=0),$B232,0)</f>
        <v>0</v>
      </c>
      <c r="DK232">
        <f ca="1">IF(AND($B232&gt;0,SUM(DK$3:DK231)=0,SUM($H232:DJ232)=0),$B232,0)</f>
        <v>0</v>
      </c>
      <c r="DL232">
        <f ca="1">IF(AND($B232&gt;0,SUM(DL$3:DL231)=0,SUM($H232:DK232)=0),$B232,0)</f>
        <v>0</v>
      </c>
      <c r="DM232">
        <f ca="1">IF(AND($B232&gt;0,SUM(DM$3:DM231)=0,SUM($H232:DL232)=0),$B232,0)</f>
        <v>0</v>
      </c>
      <c r="DN232">
        <f ca="1">IF(AND($B232&gt;0,SUM(DN$3:DN231)=0,SUM($H232:DM232)=0),$B232,0)</f>
        <v>0</v>
      </c>
      <c r="DO232">
        <f ca="1">IF(AND($B232&gt;0,SUM(DO$3:DO231)=0,SUM($H232:DN232)=0),$B232,0)</f>
        <v>0</v>
      </c>
      <c r="DP232">
        <f ca="1">IF(AND($B232&gt;0,SUM(DP$3:DP231)=0,SUM($H232:DO232)=0),$B232,0)</f>
        <v>0</v>
      </c>
      <c r="DQ232">
        <f ca="1">IF(AND($B232&gt;0,SUM(DQ$3:DQ231)=0,SUM($H232:DP232)=0),$B232,0)</f>
        <v>0</v>
      </c>
      <c r="DR232">
        <f ca="1">IF(AND($B232&gt;0,SUM(DR$3:DR231)=0,SUM($H232:DQ232)=0),$B232,0)</f>
        <v>0</v>
      </c>
      <c r="DS232">
        <f ca="1">IF(AND($B232&gt;0,SUM(DS$3:DS231)=0,SUM($H232:DR232)=0),$B232,0)</f>
        <v>0</v>
      </c>
      <c r="DT232">
        <f ca="1">IF(AND($B232&gt;0,SUM(DT$3:DT231)=0,SUM($H232:DS232)=0),$B232,0)</f>
        <v>0</v>
      </c>
      <c r="DU232">
        <f ca="1">IF(AND($B232&gt;0,SUM(DU$3:DU231)=0,SUM($H232:DT232)=0),$B232,0)</f>
        <v>0</v>
      </c>
      <c r="DV232">
        <f ca="1">IF(AND($B232&gt;0,SUM(DV$3:DV231)=0,SUM($H232:DU232)=0),$B232,0)</f>
        <v>0</v>
      </c>
      <c r="DW232">
        <f ca="1">IF(AND($B232&gt;0,SUM(DW$3:DW231)=0,SUM($H232:DV232)=0),$B232,0)</f>
        <v>0</v>
      </c>
      <c r="DX232">
        <f ca="1">IF(AND($B232&gt;0,SUM(DX$3:DX231)=0,SUM($H232:DW232)=0),$B232,0)</f>
        <v>0</v>
      </c>
      <c r="DY232">
        <f ca="1">IF(AND($B232&gt;0,SUM(DY$3:DY231)=0,SUM($H232:DX232)=0),$B232,0)</f>
        <v>0</v>
      </c>
      <c r="DZ232">
        <f ca="1">IF(AND($B232&gt;0,SUM(DZ$3:DZ231)=0,SUM($H232:DY232)=0),$B232,0)</f>
        <v>0</v>
      </c>
      <c r="EA232">
        <f ca="1">IF(AND($B232&gt;0,SUM(EA$3:EA231)=0,SUM($H232:DZ232)=0),$B232,0)</f>
        <v>0</v>
      </c>
      <c r="EB232">
        <f ca="1">IF(AND($B232&gt;0,SUM(EB$3:EB231)=0,SUM($H232:EA232)=0),$B232,0)</f>
        <v>0</v>
      </c>
      <c r="EC232">
        <f ca="1">IF(AND($B232&gt;0,SUM(EC$3:EC231)=0,SUM($H232:EB232)=0),$B232,0)</f>
        <v>0</v>
      </c>
      <c r="ED232">
        <f ca="1">IF(AND($B232&gt;0,SUM(ED$3:ED231)=0,SUM($H232:EC232)=0),$B232,0)</f>
        <v>0</v>
      </c>
      <c r="EE232">
        <f ca="1">IF(AND($B232&gt;0,SUM(EE$3:EE231)=0,SUM($H232:ED232)=0),$B232,0)</f>
        <v>0</v>
      </c>
      <c r="EF232">
        <f ca="1">IF(AND($B232&gt;0,SUM(EF$3:EF231)=0,SUM($H232:EE232)=0),$B232,0)</f>
        <v>0</v>
      </c>
      <c r="EG232">
        <f ca="1">IF(AND($B232&gt;0,SUM(EG$3:EG231)=0,SUM($H232:EF232)=0),$B232,0)</f>
        <v>0</v>
      </c>
      <c r="EH232">
        <f ca="1">IF(AND($B232&gt;0,SUM(EH$3:EH231)=0,SUM($H232:EG232)=0),$B232,0)</f>
        <v>0</v>
      </c>
      <c r="EI232">
        <f ca="1">IF(AND($B232&gt;0,SUM(EI$3:EI231)=0,SUM($H232:EH232)=0),$B232,0)</f>
        <v>0</v>
      </c>
      <c r="EJ232">
        <f ca="1">IF(AND($B232&gt;0,SUM(EJ$3:EJ231)=0,SUM($H232:EI232)=0),$B232,0)</f>
        <v>0</v>
      </c>
      <c r="EK232">
        <f ca="1">IF(AND($B232&gt;0,SUM(EK$3:EK231)=0,SUM($H232:EJ232)=0),$B232,0)</f>
        <v>0</v>
      </c>
      <c r="EL232">
        <f ca="1">IF(AND($B232&gt;0,SUM(EL$3:EL231)=0,SUM($H232:EK232)=0),$B232,0)</f>
        <v>0</v>
      </c>
      <c r="EM232">
        <f ca="1">IF(AND($B232&gt;0,SUM(EM$3:EM231)=0,SUM($H232:EL232)=0),$B232,0)</f>
        <v>0</v>
      </c>
      <c r="EN232">
        <f ca="1">IF(AND($B232&gt;0,SUM(EN$3:EN231)=0,SUM($H232:EM232)=0),$B232,0)</f>
        <v>0</v>
      </c>
      <c r="EO232">
        <f ca="1">IF(AND($B232&gt;0,SUM(EO$3:EO231)=0,SUM($H232:EN232)=0),$B232,0)</f>
        <v>0</v>
      </c>
      <c r="EP232">
        <f ca="1">IF(AND($B232&gt;0,SUM(EP$3:EP231)=0,SUM($H232:EO232)=0),$B232,0)</f>
        <v>0</v>
      </c>
      <c r="EQ232">
        <f ca="1">IF(AND($B232&gt;0,SUM(EQ$3:EQ231)=0,SUM($H232:EP232)=0),$B232,0)</f>
        <v>0</v>
      </c>
      <c r="ER232">
        <f ca="1">IF(AND($B232&gt;0,SUM(ER$3:ER231)=0,SUM($H232:EQ232)=0),$B232,0)</f>
        <v>0</v>
      </c>
      <c r="ES232">
        <f ca="1">IF(AND($B232&gt;0,SUM(ES$3:ES231)=0,SUM($H232:ER232)=0),$B232,0)</f>
        <v>0</v>
      </c>
      <c r="ET232">
        <f ca="1">IF(AND($B232&gt;0,SUM(ET$3:ET231)=0,SUM($H232:ES232)=0),$B232,0)</f>
        <v>0</v>
      </c>
      <c r="EU232">
        <f ca="1">IF(AND($B232&gt;0,SUM(EU$3:EU231)=0,SUM($H232:ET232)=0),$B232,0)</f>
        <v>0</v>
      </c>
      <c r="EV232">
        <f ca="1">IF(AND($B232&gt;0,SUM(EV$3:EV231)=0,SUM($H232:EU232)=0),$B232,0)</f>
        <v>0</v>
      </c>
      <c r="EW232">
        <f ca="1">IF(AND($B232&gt;0,SUM(EW$3:EW231)=0,SUM($H232:EV232)=0),$B232,0)</f>
        <v>0</v>
      </c>
      <c r="EX232">
        <f ca="1">IF(AND($B232&gt;0,SUM(EX$3:EX231)=0,SUM($H232:EW232)=0),$B232,0)</f>
        <v>0</v>
      </c>
      <c r="EY232">
        <f ca="1">IF(AND($B232&gt;0,SUM(EY$3:EY231)=0,SUM($H232:EX232)=0),$B232,0)</f>
        <v>0</v>
      </c>
      <c r="EZ232">
        <f ca="1">IF(AND($B232&gt;0,SUM(EZ$3:EZ231)=0,SUM($H232:EY232)=0),$B232,0)</f>
        <v>0</v>
      </c>
      <c r="FA232">
        <f ca="1">IF(AND($B232&gt;0,SUM(FA$3:FA231)=0,SUM($H232:EZ232)=0),$B232,0)</f>
        <v>0</v>
      </c>
      <c r="FB232">
        <f ca="1">IF(AND($B232&gt;0,SUM(FB$3:FB231)=0,SUM($H232:FA232)=0),$B232,0)</f>
        <v>0</v>
      </c>
      <c r="FC232">
        <f ca="1">IF(AND($B232&gt;0,SUM(FC$3:FC231)=0,SUM($H232:FB232)=0),$B232,0)</f>
        <v>0</v>
      </c>
      <c r="FD232">
        <f ca="1">IF(AND($B232&gt;0,SUM(FD$3:FD231)=0,SUM($H232:FC232)=0),$B232,0)</f>
        <v>0</v>
      </c>
      <c r="FE232">
        <f ca="1">IF(AND($B232&gt;0,SUM(FE$3:FE231)=0,SUM($H232:FD232)=0),$B232,0)</f>
        <v>0</v>
      </c>
      <c r="FF232">
        <f ca="1">IF(AND($B232&gt;0,SUM(FF$3:FF231)=0,SUM($H232:FE232)=0),$B232,0)</f>
        <v>0</v>
      </c>
      <c r="FG232">
        <f ca="1">IF(AND($B232&gt;0,SUM(FG$3:FG231)=0,SUM($H232:FF232)=0),$B232,0)</f>
        <v>0</v>
      </c>
      <c r="FH232">
        <f ca="1">IF(AND($B232&gt;0,SUM(FH$3:FH231)=0,SUM($H232:FG232)=0),$B232,0)</f>
        <v>0</v>
      </c>
      <c r="FI232">
        <f ca="1">IF(AND($B232&gt;0,SUM(FI$3:FI231)=0,SUM($H232:FH232)=0),$B232,0)</f>
        <v>0</v>
      </c>
      <c r="FJ232">
        <f ca="1">IF(AND($B232&gt;0,SUM(FJ$3:FJ231)=0,SUM($H232:FI232)=0),$B232,0)</f>
        <v>0</v>
      </c>
      <c r="FK232">
        <f ca="1">IF(AND($B232&gt;0,SUM(FK$3:FK231)=0,SUM($H232:FJ232)=0),$B232,0)</f>
        <v>0</v>
      </c>
      <c r="FL232">
        <f ca="1">IF(AND($B232&gt;0,SUM(FL$3:FL231)=0,SUM($H232:FK232)=0),$B232,0)</f>
        <v>0</v>
      </c>
      <c r="FM232">
        <f ca="1">IF(AND($B232&gt;0,SUM(FM$3:FM231)=0,SUM($H232:FL232)=0),$B232,0)</f>
        <v>0</v>
      </c>
      <c r="FN232">
        <f ca="1">IF(AND($B232&gt;0,SUM(FN$3:FN231)=0,SUM($H232:FM232)=0),$B232,0)</f>
        <v>0</v>
      </c>
      <c r="FS232" s="67">
        <f>ValintaohjelmaCentral!$C108</f>
        <v>0</v>
      </c>
      <c r="FT232" s="352"/>
      <c r="FU232" s="353"/>
      <c r="FV232" s="374">
        <f>ValintaohjelmaCentral!$G108</f>
        <v>0</v>
      </c>
      <c r="FY232" s="67">
        <f>ValintaohjelmaCentral!$C108</f>
        <v>0</v>
      </c>
      <c r="FZ232" s="352"/>
      <c r="GA232" s="353"/>
      <c r="GB232" s="374">
        <f>ValintaohjelmaCentral!$G108</f>
        <v>0</v>
      </c>
      <c r="GE232" s="67">
        <f>ValintaohjelmaCentral!$C108</f>
        <v>0</v>
      </c>
      <c r="GF232" s="352"/>
      <c r="GG232" s="353"/>
      <c r="GH232" s="374">
        <f>ValintaohjelmaCentral!$G108</f>
        <v>0</v>
      </c>
    </row>
    <row r="233" spans="1:190" ht="15.75" hidden="1" thickBot="1" x14ac:dyDescent="0.3">
      <c r="A233">
        <v>233</v>
      </c>
      <c r="C233" s="240">
        <f t="shared" ca="1" si="30"/>
        <v>0</v>
      </c>
      <c r="D233" s="240">
        <f t="shared" ca="1" si="30"/>
        <v>0</v>
      </c>
      <c r="E233" s="240">
        <f t="shared" ca="1" si="30"/>
        <v>0</v>
      </c>
      <c r="F233" s="240">
        <f t="shared" ca="1" si="30"/>
        <v>0</v>
      </c>
      <c r="G233" s="47" t="e">
        <f>INDEX($I$2:$FN$2,ROWS(G$2:G233))</f>
        <v>#REF!</v>
      </c>
      <c r="H233">
        <v>0</v>
      </c>
      <c r="I233">
        <f ca="1">IF(AND($B233&gt;0,SUM(I$3:I232)=0,SUM($H233:H233)=0),$B233,0)</f>
        <v>0</v>
      </c>
      <c r="J233">
        <f ca="1">IF(AND($B233&gt;0,SUM(J$3:J232)=0,SUM($H233:I233)=0),$B233,0)</f>
        <v>0</v>
      </c>
      <c r="K233">
        <f ca="1">IF(AND($B233&gt;0,SUM(K$3:K232)=0,SUM($H233:J233)=0),$B233,0)</f>
        <v>0</v>
      </c>
      <c r="L233">
        <f ca="1">IF(AND($B233&gt;0,SUM(L$3:L232)=0,SUM($H233:K233)=0),$B233,0)</f>
        <v>0</v>
      </c>
      <c r="M233">
        <f ca="1">IF(AND($B233&gt;0,SUM(M$3:M232)=0,SUM($H233:L233)=0),$B233,0)</f>
        <v>0</v>
      </c>
      <c r="N233">
        <f ca="1">IF(AND($B233&gt;0,SUM(N$3:N232)=0,SUM($H233:M233)=0),$B233,0)</f>
        <v>0</v>
      </c>
      <c r="O233">
        <f ca="1">IF(AND($B233&gt;0,SUM(O$3:O232)=0,SUM($H233:N233)=0),$B233,0)</f>
        <v>0</v>
      </c>
      <c r="P233">
        <f ca="1">IF(AND($B233&gt;0,SUM(P$3:P232)=0,SUM($H233:O233)=0),$B233,0)</f>
        <v>0</v>
      </c>
      <c r="Q233">
        <f ca="1">IF(AND($B233&gt;0,SUM(Q$3:Q232)=0,SUM($H233:P233)=0),$B233,0)</f>
        <v>0</v>
      </c>
      <c r="R233">
        <f ca="1">IF(AND($B233&gt;0,SUM(R$3:R232)=0,SUM($H233:Q233)=0),$B233,0)</f>
        <v>0</v>
      </c>
      <c r="S233">
        <f ca="1">IF(AND($B233&gt;0,SUM(S$3:S232)=0,SUM($H233:R233)=0),$B233,0)</f>
        <v>0</v>
      </c>
      <c r="T233">
        <f ca="1">IF(AND($B233&gt;0,SUM(T$3:T232)=0,SUM($H233:S233)=0),$B233,0)</f>
        <v>0</v>
      </c>
      <c r="U233">
        <f ca="1">IF(AND($B233&gt;0,SUM(U$3:U232)=0,SUM($H233:T233)=0),$B233,0)</f>
        <v>0</v>
      </c>
      <c r="V233">
        <f ca="1">IF(AND($B233&gt;0,SUM(V$3:V232)=0,SUM($H233:U233)=0),$B233,0)</f>
        <v>0</v>
      </c>
      <c r="W233">
        <f ca="1">IF(AND($B233&gt;0,SUM(W$3:W232)=0,SUM($H233:V233)=0),$B233,0)</f>
        <v>0</v>
      </c>
      <c r="X233">
        <f ca="1">IF(AND($B233&gt;0,SUM(X$3:X232)=0,SUM($H233:W233)=0),$B233,0)</f>
        <v>0</v>
      </c>
      <c r="Y233">
        <f ca="1">IF(AND($B233&gt;0,SUM(Y$3:Y232)=0,SUM($H233:X233)=0),$B233,0)</f>
        <v>0</v>
      </c>
      <c r="Z233">
        <f ca="1">IF(AND($B233&gt;0,SUM(Z$3:Z232)=0,SUM($H233:Y233)=0),$B233,0)</f>
        <v>0</v>
      </c>
      <c r="AA233">
        <f ca="1">IF(AND($B233&gt;0,SUM(AA$3:AA232)=0,SUM($H233:Z233)=0),$B233,0)</f>
        <v>0</v>
      </c>
      <c r="AB233">
        <f ca="1">IF(AND($B233&gt;0,SUM(AB$3:AB232)=0,SUM($H233:AA233)=0),$B233,0)</f>
        <v>0</v>
      </c>
      <c r="AC233">
        <f ca="1">IF(AND($B233&gt;0,SUM(AC$3:AC232)=0,SUM($H233:AB233)=0),$B233,0)</f>
        <v>0</v>
      </c>
      <c r="AD233">
        <f ca="1">IF(AND($B233&gt;0,SUM(AD$3:AD232)=0,SUM($H233:AC233)=0),$B233,0)</f>
        <v>0</v>
      </c>
      <c r="AE233">
        <f ca="1">IF(AND($B233&gt;0,SUM(AE$3:AE232)=0,SUM($H233:AD233)=0),$B233,0)</f>
        <v>0</v>
      </c>
      <c r="AF233">
        <f ca="1">IF(AND($B233&gt;0,SUM(AF$3:AF232)=0,SUM($H233:AE233)=0),$B233,0)</f>
        <v>0</v>
      </c>
      <c r="AG233">
        <f ca="1">IF(AND($B233&gt;0,SUM(AG$3:AG232)=0,SUM($H233:AF233)=0),$B233,0)</f>
        <v>0</v>
      </c>
      <c r="AH233">
        <f ca="1">IF(AND($B233&gt;0,SUM(AH$3:AH232)=0,SUM($H233:AG233)=0),$B233,0)</f>
        <v>0</v>
      </c>
      <c r="AI233">
        <f ca="1">IF(AND($B233&gt;0,SUM(AI$3:AI232)=0,SUM($H233:AH233)=0),$B233,0)</f>
        <v>0</v>
      </c>
      <c r="AJ233">
        <f ca="1">IF(AND($B233&gt;0,SUM(AJ$3:AJ232)=0,SUM($H233:AI233)=0),$B233,0)</f>
        <v>0</v>
      </c>
      <c r="AK233">
        <f ca="1">IF(AND($B233&gt;0,SUM(AK$3:AK232)=0,SUM($H233:AJ233)=0),$B233,0)</f>
        <v>0</v>
      </c>
      <c r="AL233">
        <f ca="1">IF(AND($B233&gt;0,SUM(AL$3:AL232)=0,SUM($H233:AK233)=0),$B233,0)</f>
        <v>0</v>
      </c>
      <c r="AM233">
        <f ca="1">IF(AND($B233&gt;0,SUM(AM$3:AM232)=0,SUM($H233:AL233)=0),$B233,0)</f>
        <v>0</v>
      </c>
      <c r="AN233">
        <f ca="1">IF(AND($B233&gt;0,SUM(AN$3:AN232)=0,SUM($H233:AM233)=0),$B233,0)</f>
        <v>0</v>
      </c>
      <c r="AO233">
        <f ca="1">IF(AND($B233&gt;0,SUM(AO$3:AO232)=0,SUM($H233:AN233)=0),$B233,0)</f>
        <v>0</v>
      </c>
      <c r="AP233">
        <f ca="1">IF(AND($B233&gt;0,SUM(AP$3:AP232)=0,SUM($H233:AO233)=0),$B233,0)</f>
        <v>0</v>
      </c>
      <c r="AQ233">
        <f ca="1">IF(AND($B233&gt;0,SUM(AQ$3:AQ232)=0,SUM($H233:AP233)=0),$B233,0)</f>
        <v>0</v>
      </c>
      <c r="AR233">
        <f ca="1">IF(AND($B233&gt;0,SUM(AR$3:AR232)=0,SUM($H233:AQ233)=0),$B233,0)</f>
        <v>0</v>
      </c>
      <c r="AS233">
        <f ca="1">IF(AND($B233&gt;0,SUM(AS$3:AS232)=0,SUM($H233:AR233)=0),$B233,0)</f>
        <v>0</v>
      </c>
      <c r="AT233">
        <f ca="1">IF(AND($B233&gt;0,SUM(AT$3:AT232)=0,SUM($H233:AS233)=0),$B233,0)</f>
        <v>0</v>
      </c>
      <c r="AU233">
        <f ca="1">IF(AND($B233&gt;0,SUM(AU$3:AU232)=0,SUM($H233:AT233)=0),$B233,0)</f>
        <v>0</v>
      </c>
      <c r="AV233">
        <f ca="1">IF(AND($B233&gt;0,SUM(AV$3:AV232)=0,SUM($H233:AU233)=0),$B233,0)</f>
        <v>0</v>
      </c>
      <c r="AW233">
        <f ca="1">IF(AND($B233&gt;0,SUM(AW$3:AW232)=0,SUM($H233:AV233)=0),$B233,0)</f>
        <v>0</v>
      </c>
      <c r="AX233">
        <f ca="1">IF(AND($B233&gt;0,SUM(AX$3:AX232)=0,SUM($H233:AW233)=0),$B233,0)</f>
        <v>0</v>
      </c>
      <c r="AY233">
        <f ca="1">IF(AND($B233&gt;0,SUM(AY$3:AY232)=0,SUM($H233:AX233)=0),$B233,0)</f>
        <v>0</v>
      </c>
      <c r="AZ233">
        <f ca="1">IF(AND($B233&gt;0,SUM(AZ$3:AZ232)=0,SUM($H233:AY233)=0),$B233,0)</f>
        <v>0</v>
      </c>
      <c r="BA233">
        <f ca="1">IF(AND($B233&gt;0,SUM(BA$3:BA232)=0,SUM($H233:AZ233)=0),$B233,0)</f>
        <v>0</v>
      </c>
      <c r="BB233">
        <f ca="1">IF(AND($B233&gt;0,SUM(BB$3:BB232)=0,SUM($H233:BA233)=0),$B233,0)</f>
        <v>0</v>
      </c>
      <c r="BC233">
        <f ca="1">IF(AND($B233&gt;0,SUM(BC$3:BC232)=0,SUM($H233:BB233)=0),$B233,0)</f>
        <v>0</v>
      </c>
      <c r="BD233">
        <f ca="1">IF(AND($B233&gt;0,SUM(BD$3:BD232)=0,SUM($H233:BC233)=0),$B233,0)</f>
        <v>0</v>
      </c>
      <c r="BE233">
        <f ca="1">IF(AND($B233&gt;0,SUM(BE$3:BE232)=0,SUM($H233:BD233)=0),$B233,0)</f>
        <v>0</v>
      </c>
      <c r="BF233">
        <f ca="1">IF(AND($B233&gt;0,SUM(BF$3:BF232)=0,SUM($H233:BE233)=0),$B233,0)</f>
        <v>0</v>
      </c>
      <c r="BG233">
        <f ca="1">IF(AND($B233&gt;0,SUM(BG$3:BG232)=0,SUM($H233:BF233)=0),$B233,0)</f>
        <v>0</v>
      </c>
      <c r="BH233">
        <f ca="1">IF(AND($B233&gt;0,SUM(BH$3:BH232)=0,SUM($H233:BG233)=0),$B233,0)</f>
        <v>0</v>
      </c>
      <c r="BI233">
        <f ca="1">IF(AND($B233&gt;0,SUM(BI$3:BI232)=0,SUM($H233:BH233)=0),$B233,0)</f>
        <v>0</v>
      </c>
      <c r="BJ233">
        <f ca="1">IF(AND($B233&gt;0,SUM(BJ$3:BJ232)=0,SUM($H233:BI233)=0),$B233,0)</f>
        <v>0</v>
      </c>
      <c r="BK233">
        <f ca="1">IF(AND($B233&gt;0,SUM(BK$3:BK232)=0,SUM($H233:BJ233)=0),$B233,0)</f>
        <v>0</v>
      </c>
      <c r="BL233">
        <f ca="1">IF(AND($B233&gt;0,SUM(BL$3:BL232)=0,SUM($H233:BK233)=0),$B233,0)</f>
        <v>0</v>
      </c>
      <c r="BM233">
        <f ca="1">IF(AND($B233&gt;0,SUM(BM$3:BM232)=0,SUM($H233:BL233)=0),$B233,0)</f>
        <v>0</v>
      </c>
      <c r="BN233">
        <f ca="1">IF(AND($B233&gt;0,SUM(BN$3:BN232)=0,SUM($H233:BM233)=0),$B233,0)</f>
        <v>0</v>
      </c>
      <c r="BO233">
        <f ca="1">IF(AND($B233&gt;0,SUM(BO$3:BO232)=0,SUM($H233:BN233)=0),$B233,0)</f>
        <v>0</v>
      </c>
      <c r="BP233">
        <f ca="1">IF(AND($B233&gt;0,SUM(BP$3:BP232)=0,SUM($H233:BO233)=0),$B233,0)</f>
        <v>0</v>
      </c>
      <c r="BQ233">
        <f ca="1">IF(AND($B233&gt;0,SUM(BQ$3:BQ232)=0,SUM($H233:BP233)=0),$B233,0)</f>
        <v>0</v>
      </c>
      <c r="BR233">
        <f ca="1">IF(AND($B233&gt;0,SUM(BR$3:BR232)=0,SUM($H233:BQ233)=0),$B233,0)</f>
        <v>0</v>
      </c>
      <c r="BS233">
        <f ca="1">IF(AND($B233&gt;0,SUM(BS$3:BS232)=0,SUM($H233:BR233)=0),$B233,0)</f>
        <v>0</v>
      </c>
      <c r="BT233">
        <f ca="1">IF(AND($B233&gt;0,SUM(BT$3:BT232)=0,SUM($H233:BS233)=0),$B233,0)</f>
        <v>0</v>
      </c>
      <c r="BU233">
        <f ca="1">IF(AND($B233&gt;0,SUM(BU$3:BU232)=0,SUM($H233:BT233)=0),$B233,0)</f>
        <v>0</v>
      </c>
      <c r="BV233">
        <f ca="1">IF(AND($B233&gt;0,SUM(BV$3:BV232)=0,SUM($H233:BU233)=0),$B233,0)</f>
        <v>0</v>
      </c>
      <c r="BW233">
        <f ca="1">IF(AND($B233&gt;0,SUM(BW$3:BW232)=0,SUM($H233:BV233)=0),$B233,0)</f>
        <v>0</v>
      </c>
      <c r="BX233">
        <f ca="1">IF(AND($B233&gt;0,SUM(BX$3:BX232)=0,SUM($H233:BW233)=0),$B233,0)</f>
        <v>0</v>
      </c>
      <c r="BY233">
        <f ca="1">IF(AND($B233&gt;0,SUM(BY$3:BY232)=0,SUM($H233:BX233)=0),$B233,0)</f>
        <v>0</v>
      </c>
      <c r="BZ233">
        <f ca="1">IF(AND($B233&gt;0,SUM(BZ$3:BZ232)=0,SUM($H233:BY233)=0),$B233,0)</f>
        <v>0</v>
      </c>
      <c r="CA233">
        <f ca="1">IF(AND($B233&gt;0,SUM(CA$3:CA232)=0,SUM($H233:BZ233)=0),$B233,0)</f>
        <v>0</v>
      </c>
      <c r="CB233">
        <f ca="1">IF(AND($B233&gt;0,SUM(CB$3:CB232)=0,SUM($H233:CA233)=0),$B233,0)</f>
        <v>0</v>
      </c>
      <c r="CC233">
        <f ca="1">IF(AND($B233&gt;0,SUM(CC$3:CC232)=0,SUM($H233:CB233)=0),$B233,0)</f>
        <v>0</v>
      </c>
      <c r="CD233">
        <f ca="1">IF(AND($B233&gt;0,SUM(CD$3:CD232)=0,SUM($H233:CC233)=0),$B233,0)</f>
        <v>0</v>
      </c>
      <c r="CE233">
        <f ca="1">IF(AND($B233&gt;0,SUM(CE$3:CE232)=0,SUM($H233:CD233)=0),$B233,0)</f>
        <v>0</v>
      </c>
      <c r="CF233">
        <f ca="1">IF(AND($B233&gt;0,SUM(CF$3:CF232)=0,SUM($H233:CE233)=0),$B233,0)</f>
        <v>0</v>
      </c>
      <c r="CG233">
        <f ca="1">IF(AND($B233&gt;0,SUM(CG$3:CG232)=0,SUM($H233:CF233)=0),$B233,0)</f>
        <v>0</v>
      </c>
      <c r="CH233">
        <f ca="1">IF(AND($B233&gt;0,SUM(CH$3:CH232)=0,SUM($H233:CG233)=0),$B233,0)</f>
        <v>0</v>
      </c>
      <c r="CI233">
        <f ca="1">IF(AND($B233&gt;0,SUM(CI$3:CI232)=0,SUM($H233:CH233)=0),$B233,0)</f>
        <v>0</v>
      </c>
      <c r="CJ233">
        <f ca="1">IF(AND($B233&gt;0,SUM(CJ$3:CJ232)=0,SUM($H233:CI233)=0),$B233,0)</f>
        <v>0</v>
      </c>
      <c r="CK233">
        <f ca="1">IF(AND($B233&gt;0,SUM(CK$3:CK232)=0,SUM($H233:CJ233)=0),$B233,0)</f>
        <v>0</v>
      </c>
      <c r="CL233">
        <f ca="1">IF(AND($B233&gt;0,SUM(CL$3:CL232)=0,SUM($H233:CK233)=0),$B233,0)</f>
        <v>0</v>
      </c>
      <c r="CM233">
        <f ca="1">IF(AND($B233&gt;0,SUM(CM$3:CM232)=0,SUM($H233:CL233)=0),$B233,0)</f>
        <v>0</v>
      </c>
      <c r="CN233">
        <f ca="1">IF(AND($B233&gt;0,SUM(CN$3:CN232)=0,SUM($H233:CM233)=0),$B233,0)</f>
        <v>0</v>
      </c>
      <c r="CO233">
        <f ca="1">IF(AND($B233&gt;0,SUM(CO$3:CO232)=0,SUM($H233:CN233)=0),$B233,0)</f>
        <v>0</v>
      </c>
      <c r="CP233">
        <f ca="1">IF(AND($B233&gt;0,SUM(CP$3:CP232)=0,SUM($H233:CO233)=0),$B233,0)</f>
        <v>0</v>
      </c>
      <c r="CQ233">
        <f ca="1">IF(AND($B233&gt;0,SUM(CQ$3:CQ232)=0,SUM($H233:CP233)=0),$B233,0)</f>
        <v>0</v>
      </c>
      <c r="CR233">
        <f ca="1">IF(AND($B233&gt;0,SUM(CR$3:CR232)=0,SUM($H233:CQ233)=0),$B233,0)</f>
        <v>0</v>
      </c>
      <c r="CS233">
        <f ca="1">IF(AND($B233&gt;0,SUM(CS$3:CS232)=0,SUM($H233:CR233)=0),$B233,0)</f>
        <v>0</v>
      </c>
      <c r="CT233">
        <f ca="1">IF(AND($B233&gt;0,SUM(CT$3:CT232)=0,SUM($H233:CS233)=0),$B233,0)</f>
        <v>0</v>
      </c>
      <c r="CU233">
        <f ca="1">IF(AND($B233&gt;0,SUM(CU$3:CU232)=0,SUM($H233:CT233)=0),$B233,0)</f>
        <v>0</v>
      </c>
      <c r="CV233">
        <f ca="1">IF(AND($B233&gt;0,SUM(CV$3:CV232)=0,SUM($H233:CU233)=0),$B233,0)</f>
        <v>0</v>
      </c>
      <c r="CW233">
        <f ca="1">IF(AND($B233&gt;0,SUM(CW$3:CW232)=0,SUM($H233:CV233)=0),$B233,0)</f>
        <v>0</v>
      </c>
      <c r="CX233">
        <f ca="1">IF(AND($B233&gt;0,SUM(CX$3:CX232)=0,SUM($H233:CW233)=0),$B233,0)</f>
        <v>0</v>
      </c>
      <c r="CY233">
        <f ca="1">IF(AND($B233&gt;0,SUM(CY$3:CY232)=0,SUM($H233:CX233)=0),$B233,0)</f>
        <v>0</v>
      </c>
      <c r="CZ233">
        <f ca="1">IF(AND($B233&gt;0,SUM(CZ$3:CZ232)=0,SUM($H233:CY233)=0),$B233,0)</f>
        <v>0</v>
      </c>
      <c r="DA233">
        <f ca="1">IF(AND($B233&gt;0,SUM(DA$3:DA232)=0,SUM($H233:CZ233)=0),$B233,0)</f>
        <v>0</v>
      </c>
      <c r="DB233">
        <f ca="1">IF(AND($B233&gt;0,SUM(DB$3:DB232)=0,SUM($H233:DA233)=0),$B233,0)</f>
        <v>0</v>
      </c>
      <c r="DC233">
        <f ca="1">IF(AND($B233&gt;0,SUM(DC$3:DC232)=0,SUM($H233:DB233)=0),$B233,0)</f>
        <v>0</v>
      </c>
      <c r="DD233">
        <f ca="1">IF(AND($B233&gt;0,SUM(DD$3:DD232)=0,SUM($H233:DC233)=0),$B233,0)</f>
        <v>0</v>
      </c>
      <c r="DE233">
        <f ca="1">IF(AND($B233&gt;0,SUM(DE$3:DE232)=0,SUM($H233:DD233)=0),$B233,0)</f>
        <v>0</v>
      </c>
      <c r="DF233">
        <f ca="1">IF(AND($B233&gt;0,SUM(DF$3:DF232)=0,SUM($H233:DE233)=0),$B233,0)</f>
        <v>0</v>
      </c>
      <c r="DG233">
        <f ca="1">IF(AND($B233&gt;0,SUM(DG$3:DG232)=0,SUM($H233:DF233)=0),$B233,0)</f>
        <v>0</v>
      </c>
      <c r="DH233">
        <f ca="1">IF(AND($B233&gt;0,SUM(DH$3:DH232)=0,SUM($H233:DG233)=0),$B233,0)</f>
        <v>0</v>
      </c>
      <c r="DI233">
        <f ca="1">IF(AND($B233&gt;0,SUM(DI$3:DI232)=0,SUM($H233:DH233)=0),$B233,0)</f>
        <v>0</v>
      </c>
      <c r="DJ233">
        <f ca="1">IF(AND($B233&gt;0,SUM(DJ$3:DJ232)=0,SUM($H233:DI233)=0),$B233,0)</f>
        <v>0</v>
      </c>
      <c r="DK233">
        <f ca="1">IF(AND($B233&gt;0,SUM(DK$3:DK232)=0,SUM($H233:DJ233)=0),$B233,0)</f>
        <v>0</v>
      </c>
      <c r="DL233">
        <f ca="1">IF(AND($B233&gt;0,SUM(DL$3:DL232)=0,SUM($H233:DK233)=0),$B233,0)</f>
        <v>0</v>
      </c>
      <c r="DM233">
        <f ca="1">IF(AND($B233&gt;0,SUM(DM$3:DM232)=0,SUM($H233:DL233)=0),$B233,0)</f>
        <v>0</v>
      </c>
      <c r="DN233">
        <f ca="1">IF(AND($B233&gt;0,SUM(DN$3:DN232)=0,SUM($H233:DM233)=0),$B233,0)</f>
        <v>0</v>
      </c>
      <c r="DO233">
        <f ca="1">IF(AND($B233&gt;0,SUM(DO$3:DO232)=0,SUM($H233:DN233)=0),$B233,0)</f>
        <v>0</v>
      </c>
      <c r="DP233">
        <f ca="1">IF(AND($B233&gt;0,SUM(DP$3:DP232)=0,SUM($H233:DO233)=0),$B233,0)</f>
        <v>0</v>
      </c>
      <c r="DQ233">
        <f ca="1">IF(AND($B233&gt;0,SUM(DQ$3:DQ232)=0,SUM($H233:DP233)=0),$B233,0)</f>
        <v>0</v>
      </c>
      <c r="DR233">
        <f ca="1">IF(AND($B233&gt;0,SUM(DR$3:DR232)=0,SUM($H233:DQ233)=0),$B233,0)</f>
        <v>0</v>
      </c>
      <c r="DS233">
        <f ca="1">IF(AND($B233&gt;0,SUM(DS$3:DS232)=0,SUM($H233:DR233)=0),$B233,0)</f>
        <v>0</v>
      </c>
      <c r="DT233">
        <f ca="1">IF(AND($B233&gt;0,SUM(DT$3:DT232)=0,SUM($H233:DS233)=0),$B233,0)</f>
        <v>0</v>
      </c>
      <c r="DU233">
        <f ca="1">IF(AND($B233&gt;0,SUM(DU$3:DU232)=0,SUM($H233:DT233)=0),$B233,0)</f>
        <v>0</v>
      </c>
      <c r="DV233">
        <f ca="1">IF(AND($B233&gt;0,SUM(DV$3:DV232)=0,SUM($H233:DU233)=0),$B233,0)</f>
        <v>0</v>
      </c>
      <c r="DW233">
        <f ca="1">IF(AND($B233&gt;0,SUM(DW$3:DW232)=0,SUM($H233:DV233)=0),$B233,0)</f>
        <v>0</v>
      </c>
      <c r="DX233">
        <f ca="1">IF(AND($B233&gt;0,SUM(DX$3:DX232)=0,SUM($H233:DW233)=0),$B233,0)</f>
        <v>0</v>
      </c>
      <c r="DY233">
        <f ca="1">IF(AND($B233&gt;0,SUM(DY$3:DY232)=0,SUM($H233:DX233)=0),$B233,0)</f>
        <v>0</v>
      </c>
      <c r="DZ233">
        <f ca="1">IF(AND($B233&gt;0,SUM(DZ$3:DZ232)=0,SUM($H233:DY233)=0),$B233,0)</f>
        <v>0</v>
      </c>
      <c r="EA233">
        <f ca="1">IF(AND($B233&gt;0,SUM(EA$3:EA232)=0,SUM($H233:DZ233)=0),$B233,0)</f>
        <v>0</v>
      </c>
      <c r="EB233">
        <f ca="1">IF(AND($B233&gt;0,SUM(EB$3:EB232)=0,SUM($H233:EA233)=0),$B233,0)</f>
        <v>0</v>
      </c>
      <c r="EC233">
        <f ca="1">IF(AND($B233&gt;0,SUM(EC$3:EC232)=0,SUM($H233:EB233)=0),$B233,0)</f>
        <v>0</v>
      </c>
      <c r="ED233">
        <f ca="1">IF(AND($B233&gt;0,SUM(ED$3:ED232)=0,SUM($H233:EC233)=0),$B233,0)</f>
        <v>0</v>
      </c>
      <c r="EE233">
        <f ca="1">IF(AND($B233&gt;0,SUM(EE$3:EE232)=0,SUM($H233:ED233)=0),$B233,0)</f>
        <v>0</v>
      </c>
      <c r="EF233">
        <f ca="1">IF(AND($B233&gt;0,SUM(EF$3:EF232)=0,SUM($H233:EE233)=0),$B233,0)</f>
        <v>0</v>
      </c>
      <c r="EG233">
        <f ca="1">IF(AND($B233&gt;0,SUM(EG$3:EG232)=0,SUM($H233:EF233)=0),$B233,0)</f>
        <v>0</v>
      </c>
      <c r="EH233">
        <f ca="1">IF(AND($B233&gt;0,SUM(EH$3:EH232)=0,SUM($H233:EG233)=0),$B233,0)</f>
        <v>0</v>
      </c>
      <c r="EI233">
        <f ca="1">IF(AND($B233&gt;0,SUM(EI$3:EI232)=0,SUM($H233:EH233)=0),$B233,0)</f>
        <v>0</v>
      </c>
      <c r="EJ233">
        <f ca="1">IF(AND($B233&gt;0,SUM(EJ$3:EJ232)=0,SUM($H233:EI233)=0),$B233,0)</f>
        <v>0</v>
      </c>
      <c r="EK233">
        <f ca="1">IF(AND($B233&gt;0,SUM(EK$3:EK232)=0,SUM($H233:EJ233)=0),$B233,0)</f>
        <v>0</v>
      </c>
      <c r="EL233">
        <f ca="1">IF(AND($B233&gt;0,SUM(EL$3:EL232)=0,SUM($H233:EK233)=0),$B233,0)</f>
        <v>0</v>
      </c>
      <c r="EM233">
        <f ca="1">IF(AND($B233&gt;0,SUM(EM$3:EM232)=0,SUM($H233:EL233)=0),$B233,0)</f>
        <v>0</v>
      </c>
      <c r="EN233">
        <f ca="1">IF(AND($B233&gt;0,SUM(EN$3:EN232)=0,SUM($H233:EM233)=0),$B233,0)</f>
        <v>0</v>
      </c>
      <c r="EO233">
        <f ca="1">IF(AND($B233&gt;0,SUM(EO$3:EO232)=0,SUM($H233:EN233)=0),$B233,0)</f>
        <v>0</v>
      </c>
      <c r="EP233">
        <f ca="1">IF(AND($B233&gt;0,SUM(EP$3:EP232)=0,SUM($H233:EO233)=0),$B233,0)</f>
        <v>0</v>
      </c>
      <c r="EQ233">
        <f ca="1">IF(AND($B233&gt;0,SUM(EQ$3:EQ232)=0,SUM($H233:EP233)=0),$B233,0)</f>
        <v>0</v>
      </c>
      <c r="ER233">
        <f ca="1">IF(AND($B233&gt;0,SUM(ER$3:ER232)=0,SUM($H233:EQ233)=0),$B233,0)</f>
        <v>0</v>
      </c>
      <c r="ES233">
        <f ca="1">IF(AND($B233&gt;0,SUM(ES$3:ES232)=0,SUM($H233:ER233)=0),$B233,0)</f>
        <v>0</v>
      </c>
      <c r="ET233">
        <f ca="1">IF(AND($B233&gt;0,SUM(ET$3:ET232)=0,SUM($H233:ES233)=0),$B233,0)</f>
        <v>0</v>
      </c>
      <c r="EU233">
        <f ca="1">IF(AND($B233&gt;0,SUM(EU$3:EU232)=0,SUM($H233:ET233)=0),$B233,0)</f>
        <v>0</v>
      </c>
      <c r="EV233">
        <f ca="1">IF(AND($B233&gt;0,SUM(EV$3:EV232)=0,SUM($H233:EU233)=0),$B233,0)</f>
        <v>0</v>
      </c>
      <c r="EW233">
        <f ca="1">IF(AND($B233&gt;0,SUM(EW$3:EW232)=0,SUM($H233:EV233)=0),$B233,0)</f>
        <v>0</v>
      </c>
      <c r="EX233">
        <f ca="1">IF(AND($B233&gt;0,SUM(EX$3:EX232)=0,SUM($H233:EW233)=0),$B233,0)</f>
        <v>0</v>
      </c>
      <c r="EY233">
        <f ca="1">IF(AND($B233&gt;0,SUM(EY$3:EY232)=0,SUM($H233:EX233)=0),$B233,0)</f>
        <v>0</v>
      </c>
      <c r="EZ233">
        <f ca="1">IF(AND($B233&gt;0,SUM(EZ$3:EZ232)=0,SUM($H233:EY233)=0),$B233,0)</f>
        <v>0</v>
      </c>
      <c r="FA233">
        <f ca="1">IF(AND($B233&gt;0,SUM(FA$3:FA232)=0,SUM($H233:EZ233)=0),$B233,0)</f>
        <v>0</v>
      </c>
      <c r="FB233">
        <f ca="1">IF(AND($B233&gt;0,SUM(FB$3:FB232)=0,SUM($H233:FA233)=0),$B233,0)</f>
        <v>0</v>
      </c>
      <c r="FC233">
        <f ca="1">IF(AND($B233&gt;0,SUM(FC$3:FC232)=0,SUM($H233:FB233)=0),$B233,0)</f>
        <v>0</v>
      </c>
      <c r="FD233">
        <f ca="1">IF(AND($B233&gt;0,SUM(FD$3:FD232)=0,SUM($H233:FC233)=0),$B233,0)</f>
        <v>0</v>
      </c>
      <c r="FE233">
        <f ca="1">IF(AND($B233&gt;0,SUM(FE$3:FE232)=0,SUM($H233:FD233)=0),$B233,0)</f>
        <v>0</v>
      </c>
      <c r="FF233">
        <f ca="1">IF(AND($B233&gt;0,SUM(FF$3:FF232)=0,SUM($H233:FE233)=0),$B233,0)</f>
        <v>0</v>
      </c>
      <c r="FG233">
        <f ca="1">IF(AND($B233&gt;0,SUM(FG$3:FG232)=0,SUM($H233:FF233)=0),$B233,0)</f>
        <v>0</v>
      </c>
      <c r="FH233">
        <f ca="1">IF(AND($B233&gt;0,SUM(FH$3:FH232)=0,SUM($H233:FG233)=0),$B233,0)</f>
        <v>0</v>
      </c>
      <c r="FI233">
        <f ca="1">IF(AND($B233&gt;0,SUM(FI$3:FI232)=0,SUM($H233:FH233)=0),$B233,0)</f>
        <v>0</v>
      </c>
      <c r="FJ233">
        <f ca="1">IF(AND($B233&gt;0,SUM(FJ$3:FJ232)=0,SUM($H233:FI233)=0),$B233,0)</f>
        <v>0</v>
      </c>
      <c r="FK233">
        <f ca="1">IF(AND($B233&gt;0,SUM(FK$3:FK232)=0,SUM($H233:FJ233)=0),$B233,0)</f>
        <v>0</v>
      </c>
      <c r="FL233">
        <f ca="1">IF(AND($B233&gt;0,SUM(FL$3:FL232)=0,SUM($H233:FK233)=0),$B233,0)</f>
        <v>0</v>
      </c>
      <c r="FM233">
        <f ca="1">IF(AND($B233&gt;0,SUM(FM$3:FM232)=0,SUM($H233:FL233)=0),$B233,0)</f>
        <v>0</v>
      </c>
      <c r="FN233">
        <f ca="1">IF(AND($B233&gt;0,SUM(FN$3:FN232)=0,SUM($H233:FM233)=0),$B233,0)</f>
        <v>0</v>
      </c>
      <c r="FS233" s="67">
        <f>ValintaohjelmaCentral!$C109</f>
        <v>0</v>
      </c>
      <c r="FT233" s="352"/>
      <c r="FU233" s="353"/>
      <c r="FV233" s="374">
        <f>ValintaohjelmaCentral!$G109</f>
        <v>0</v>
      </c>
      <c r="FY233" s="67">
        <f>ValintaohjelmaCentral!$C109</f>
        <v>0</v>
      </c>
      <c r="FZ233" s="352"/>
      <c r="GA233" s="353"/>
      <c r="GB233" s="374">
        <f>ValintaohjelmaCentral!$G109</f>
        <v>0</v>
      </c>
      <c r="GE233" s="67">
        <f>ValintaohjelmaCentral!$C109</f>
        <v>0</v>
      </c>
      <c r="GF233" s="352"/>
      <c r="GG233" s="353"/>
      <c r="GH233" s="374">
        <f>ValintaohjelmaCentral!$G109</f>
        <v>0</v>
      </c>
    </row>
    <row r="234" spans="1:190" ht="15.75" hidden="1" thickBot="1" x14ac:dyDescent="0.3">
      <c r="A234">
        <v>234</v>
      </c>
      <c r="C234" s="240">
        <f t="shared" ca="1" si="30"/>
        <v>0</v>
      </c>
      <c r="D234" s="240">
        <f t="shared" ca="1" si="30"/>
        <v>0</v>
      </c>
      <c r="E234" s="240">
        <f t="shared" ca="1" si="30"/>
        <v>0</v>
      </c>
      <c r="F234" s="240">
        <f t="shared" ca="1" si="30"/>
        <v>0</v>
      </c>
      <c r="G234" s="47" t="e">
        <f>INDEX($I$2:$FN$2,ROWS(G$2:G234))</f>
        <v>#REF!</v>
      </c>
      <c r="H234">
        <v>0</v>
      </c>
      <c r="I234">
        <f ca="1">IF(AND($B234&gt;0,SUM(I$3:I233)=0,SUM($H234:H234)=0),$B234,0)</f>
        <v>0</v>
      </c>
      <c r="J234">
        <f ca="1">IF(AND($B234&gt;0,SUM(J$3:J233)=0,SUM($H234:I234)=0),$B234,0)</f>
        <v>0</v>
      </c>
      <c r="K234">
        <f ca="1">IF(AND($B234&gt;0,SUM(K$3:K233)=0,SUM($H234:J234)=0),$B234,0)</f>
        <v>0</v>
      </c>
      <c r="L234">
        <f ca="1">IF(AND($B234&gt;0,SUM(L$3:L233)=0,SUM($H234:K234)=0),$B234,0)</f>
        <v>0</v>
      </c>
      <c r="M234">
        <f ca="1">IF(AND($B234&gt;0,SUM(M$3:M233)=0,SUM($H234:L234)=0),$B234,0)</f>
        <v>0</v>
      </c>
      <c r="N234">
        <f ca="1">IF(AND($B234&gt;0,SUM(N$3:N233)=0,SUM($H234:M234)=0),$B234,0)</f>
        <v>0</v>
      </c>
      <c r="O234">
        <f ca="1">IF(AND($B234&gt;0,SUM(O$3:O233)=0,SUM($H234:N234)=0),$B234,0)</f>
        <v>0</v>
      </c>
      <c r="P234">
        <f ca="1">IF(AND($B234&gt;0,SUM(P$3:P233)=0,SUM($H234:O234)=0),$B234,0)</f>
        <v>0</v>
      </c>
      <c r="Q234">
        <f ca="1">IF(AND($B234&gt;0,SUM(Q$3:Q233)=0,SUM($H234:P234)=0),$B234,0)</f>
        <v>0</v>
      </c>
      <c r="R234">
        <f ca="1">IF(AND($B234&gt;0,SUM(R$3:R233)=0,SUM($H234:Q234)=0),$B234,0)</f>
        <v>0</v>
      </c>
      <c r="S234">
        <f ca="1">IF(AND($B234&gt;0,SUM(S$3:S233)=0,SUM($H234:R234)=0),$B234,0)</f>
        <v>0</v>
      </c>
      <c r="T234">
        <f ca="1">IF(AND($B234&gt;0,SUM(T$3:T233)=0,SUM($H234:S234)=0),$B234,0)</f>
        <v>0</v>
      </c>
      <c r="U234">
        <f ca="1">IF(AND($B234&gt;0,SUM(U$3:U233)=0,SUM($H234:T234)=0),$B234,0)</f>
        <v>0</v>
      </c>
      <c r="V234">
        <f ca="1">IF(AND($B234&gt;0,SUM(V$3:V233)=0,SUM($H234:U234)=0),$B234,0)</f>
        <v>0</v>
      </c>
      <c r="W234">
        <f ca="1">IF(AND($B234&gt;0,SUM(W$3:W233)=0,SUM($H234:V234)=0),$B234,0)</f>
        <v>0</v>
      </c>
      <c r="X234">
        <f ca="1">IF(AND($B234&gt;0,SUM(X$3:X233)=0,SUM($H234:W234)=0),$B234,0)</f>
        <v>0</v>
      </c>
      <c r="Y234">
        <f ca="1">IF(AND($B234&gt;0,SUM(Y$3:Y233)=0,SUM($H234:X234)=0),$B234,0)</f>
        <v>0</v>
      </c>
      <c r="Z234">
        <f ca="1">IF(AND($B234&gt;0,SUM(Z$3:Z233)=0,SUM($H234:Y234)=0),$B234,0)</f>
        <v>0</v>
      </c>
      <c r="AA234">
        <f ca="1">IF(AND($B234&gt;0,SUM(AA$3:AA233)=0,SUM($H234:Z234)=0),$B234,0)</f>
        <v>0</v>
      </c>
      <c r="AB234">
        <f ca="1">IF(AND($B234&gt;0,SUM(AB$3:AB233)=0,SUM($H234:AA234)=0),$B234,0)</f>
        <v>0</v>
      </c>
      <c r="AC234">
        <f ca="1">IF(AND($B234&gt;0,SUM(AC$3:AC233)=0,SUM($H234:AB234)=0),$B234,0)</f>
        <v>0</v>
      </c>
      <c r="AD234">
        <f ca="1">IF(AND($B234&gt;0,SUM(AD$3:AD233)=0,SUM($H234:AC234)=0),$B234,0)</f>
        <v>0</v>
      </c>
      <c r="AE234">
        <f ca="1">IF(AND($B234&gt;0,SUM(AE$3:AE233)=0,SUM($H234:AD234)=0),$B234,0)</f>
        <v>0</v>
      </c>
      <c r="AF234">
        <f ca="1">IF(AND($B234&gt;0,SUM(AF$3:AF233)=0,SUM($H234:AE234)=0),$B234,0)</f>
        <v>0</v>
      </c>
      <c r="AG234">
        <f ca="1">IF(AND($B234&gt;0,SUM(AG$3:AG233)=0,SUM($H234:AF234)=0),$B234,0)</f>
        <v>0</v>
      </c>
      <c r="AH234">
        <f ca="1">IF(AND($B234&gt;0,SUM(AH$3:AH233)=0,SUM($H234:AG234)=0),$B234,0)</f>
        <v>0</v>
      </c>
      <c r="AI234">
        <f ca="1">IF(AND($B234&gt;0,SUM(AI$3:AI233)=0,SUM($H234:AH234)=0),$B234,0)</f>
        <v>0</v>
      </c>
      <c r="AJ234">
        <f ca="1">IF(AND($B234&gt;0,SUM(AJ$3:AJ233)=0,SUM($H234:AI234)=0),$B234,0)</f>
        <v>0</v>
      </c>
      <c r="AK234">
        <f ca="1">IF(AND($B234&gt;0,SUM(AK$3:AK233)=0,SUM($H234:AJ234)=0),$B234,0)</f>
        <v>0</v>
      </c>
      <c r="AL234">
        <f ca="1">IF(AND($B234&gt;0,SUM(AL$3:AL233)=0,SUM($H234:AK234)=0),$B234,0)</f>
        <v>0</v>
      </c>
      <c r="AM234">
        <f ca="1">IF(AND($B234&gt;0,SUM(AM$3:AM233)=0,SUM($H234:AL234)=0),$B234,0)</f>
        <v>0</v>
      </c>
      <c r="AN234">
        <f ca="1">IF(AND($B234&gt;0,SUM(AN$3:AN233)=0,SUM($H234:AM234)=0),$B234,0)</f>
        <v>0</v>
      </c>
      <c r="AO234">
        <f ca="1">IF(AND($B234&gt;0,SUM(AO$3:AO233)=0,SUM($H234:AN234)=0),$B234,0)</f>
        <v>0</v>
      </c>
      <c r="AP234">
        <f ca="1">IF(AND($B234&gt;0,SUM(AP$3:AP233)=0,SUM($H234:AO234)=0),$B234,0)</f>
        <v>0</v>
      </c>
      <c r="AQ234">
        <f ca="1">IF(AND($B234&gt;0,SUM(AQ$3:AQ233)=0,SUM($H234:AP234)=0),$B234,0)</f>
        <v>0</v>
      </c>
      <c r="AR234">
        <f ca="1">IF(AND($B234&gt;0,SUM(AR$3:AR233)=0,SUM($H234:AQ234)=0),$B234,0)</f>
        <v>0</v>
      </c>
      <c r="AS234">
        <f ca="1">IF(AND($B234&gt;0,SUM(AS$3:AS233)=0,SUM($H234:AR234)=0),$B234,0)</f>
        <v>0</v>
      </c>
      <c r="AT234">
        <f ca="1">IF(AND($B234&gt;0,SUM(AT$3:AT233)=0,SUM($H234:AS234)=0),$B234,0)</f>
        <v>0</v>
      </c>
      <c r="AU234">
        <f ca="1">IF(AND($B234&gt;0,SUM(AU$3:AU233)=0,SUM($H234:AT234)=0),$B234,0)</f>
        <v>0</v>
      </c>
      <c r="AV234">
        <f ca="1">IF(AND($B234&gt;0,SUM(AV$3:AV233)=0,SUM($H234:AU234)=0),$B234,0)</f>
        <v>0</v>
      </c>
      <c r="AW234">
        <f ca="1">IF(AND($B234&gt;0,SUM(AW$3:AW233)=0,SUM($H234:AV234)=0),$B234,0)</f>
        <v>0</v>
      </c>
      <c r="AX234">
        <f ca="1">IF(AND($B234&gt;0,SUM(AX$3:AX233)=0,SUM($H234:AW234)=0),$B234,0)</f>
        <v>0</v>
      </c>
      <c r="AY234">
        <f ca="1">IF(AND($B234&gt;0,SUM(AY$3:AY233)=0,SUM($H234:AX234)=0),$B234,0)</f>
        <v>0</v>
      </c>
      <c r="AZ234">
        <f ca="1">IF(AND($B234&gt;0,SUM(AZ$3:AZ233)=0,SUM($H234:AY234)=0),$B234,0)</f>
        <v>0</v>
      </c>
      <c r="BA234">
        <f ca="1">IF(AND($B234&gt;0,SUM(BA$3:BA233)=0,SUM($H234:AZ234)=0),$B234,0)</f>
        <v>0</v>
      </c>
      <c r="BB234">
        <f ca="1">IF(AND($B234&gt;0,SUM(BB$3:BB233)=0,SUM($H234:BA234)=0),$B234,0)</f>
        <v>0</v>
      </c>
      <c r="BC234">
        <f ca="1">IF(AND($B234&gt;0,SUM(BC$3:BC233)=0,SUM($H234:BB234)=0),$B234,0)</f>
        <v>0</v>
      </c>
      <c r="BD234">
        <f ca="1">IF(AND($B234&gt;0,SUM(BD$3:BD233)=0,SUM($H234:BC234)=0),$B234,0)</f>
        <v>0</v>
      </c>
      <c r="BE234">
        <f ca="1">IF(AND($B234&gt;0,SUM(BE$3:BE233)=0,SUM($H234:BD234)=0),$B234,0)</f>
        <v>0</v>
      </c>
      <c r="BF234">
        <f ca="1">IF(AND($B234&gt;0,SUM(BF$3:BF233)=0,SUM($H234:BE234)=0),$B234,0)</f>
        <v>0</v>
      </c>
      <c r="BG234">
        <f ca="1">IF(AND($B234&gt;0,SUM(BG$3:BG233)=0,SUM($H234:BF234)=0),$B234,0)</f>
        <v>0</v>
      </c>
      <c r="BH234">
        <f ca="1">IF(AND($B234&gt;0,SUM(BH$3:BH233)=0,SUM($H234:BG234)=0),$B234,0)</f>
        <v>0</v>
      </c>
      <c r="BI234">
        <f ca="1">IF(AND($B234&gt;0,SUM(BI$3:BI233)=0,SUM($H234:BH234)=0),$B234,0)</f>
        <v>0</v>
      </c>
      <c r="BJ234">
        <f ca="1">IF(AND($B234&gt;0,SUM(BJ$3:BJ233)=0,SUM($H234:BI234)=0),$B234,0)</f>
        <v>0</v>
      </c>
      <c r="BK234">
        <f ca="1">IF(AND($B234&gt;0,SUM(BK$3:BK233)=0,SUM($H234:BJ234)=0),$B234,0)</f>
        <v>0</v>
      </c>
      <c r="BL234">
        <f ca="1">IF(AND($B234&gt;0,SUM(BL$3:BL233)=0,SUM($H234:BK234)=0),$B234,0)</f>
        <v>0</v>
      </c>
      <c r="BM234">
        <f ca="1">IF(AND($B234&gt;0,SUM(BM$3:BM233)=0,SUM($H234:BL234)=0),$B234,0)</f>
        <v>0</v>
      </c>
      <c r="BN234">
        <f ca="1">IF(AND($B234&gt;0,SUM(BN$3:BN233)=0,SUM($H234:BM234)=0),$B234,0)</f>
        <v>0</v>
      </c>
      <c r="BO234">
        <f ca="1">IF(AND($B234&gt;0,SUM(BO$3:BO233)=0,SUM($H234:BN234)=0),$B234,0)</f>
        <v>0</v>
      </c>
      <c r="BP234">
        <f ca="1">IF(AND($B234&gt;0,SUM(BP$3:BP233)=0,SUM($H234:BO234)=0),$B234,0)</f>
        <v>0</v>
      </c>
      <c r="BQ234">
        <f ca="1">IF(AND($B234&gt;0,SUM(BQ$3:BQ233)=0,SUM($H234:BP234)=0),$B234,0)</f>
        <v>0</v>
      </c>
      <c r="BR234">
        <f ca="1">IF(AND($B234&gt;0,SUM(BR$3:BR233)=0,SUM($H234:BQ234)=0),$B234,0)</f>
        <v>0</v>
      </c>
      <c r="BS234">
        <f ca="1">IF(AND($B234&gt;0,SUM(BS$3:BS233)=0,SUM($H234:BR234)=0),$B234,0)</f>
        <v>0</v>
      </c>
      <c r="BT234">
        <f ca="1">IF(AND($B234&gt;0,SUM(BT$3:BT233)=0,SUM($H234:BS234)=0),$B234,0)</f>
        <v>0</v>
      </c>
      <c r="BU234">
        <f ca="1">IF(AND($B234&gt;0,SUM(BU$3:BU233)=0,SUM($H234:BT234)=0),$B234,0)</f>
        <v>0</v>
      </c>
      <c r="BV234">
        <f ca="1">IF(AND($B234&gt;0,SUM(BV$3:BV233)=0,SUM($H234:BU234)=0),$B234,0)</f>
        <v>0</v>
      </c>
      <c r="BW234">
        <f ca="1">IF(AND($B234&gt;0,SUM(BW$3:BW233)=0,SUM($H234:BV234)=0),$B234,0)</f>
        <v>0</v>
      </c>
      <c r="BX234">
        <f ca="1">IF(AND($B234&gt;0,SUM(BX$3:BX233)=0,SUM($H234:BW234)=0),$B234,0)</f>
        <v>0</v>
      </c>
      <c r="BY234">
        <f ca="1">IF(AND($B234&gt;0,SUM(BY$3:BY233)=0,SUM($H234:BX234)=0),$B234,0)</f>
        <v>0</v>
      </c>
      <c r="BZ234">
        <f ca="1">IF(AND($B234&gt;0,SUM(BZ$3:BZ233)=0,SUM($H234:BY234)=0),$B234,0)</f>
        <v>0</v>
      </c>
      <c r="CA234">
        <f ca="1">IF(AND($B234&gt;0,SUM(CA$3:CA233)=0,SUM($H234:BZ234)=0),$B234,0)</f>
        <v>0</v>
      </c>
      <c r="CB234">
        <f ca="1">IF(AND($B234&gt;0,SUM(CB$3:CB233)=0,SUM($H234:CA234)=0),$B234,0)</f>
        <v>0</v>
      </c>
      <c r="CC234">
        <f ca="1">IF(AND($B234&gt;0,SUM(CC$3:CC233)=0,SUM($H234:CB234)=0),$B234,0)</f>
        <v>0</v>
      </c>
      <c r="CD234">
        <f ca="1">IF(AND($B234&gt;0,SUM(CD$3:CD233)=0,SUM($H234:CC234)=0),$B234,0)</f>
        <v>0</v>
      </c>
      <c r="CE234">
        <f ca="1">IF(AND($B234&gt;0,SUM(CE$3:CE233)=0,SUM($H234:CD234)=0),$B234,0)</f>
        <v>0</v>
      </c>
      <c r="CF234">
        <f ca="1">IF(AND($B234&gt;0,SUM(CF$3:CF233)=0,SUM($H234:CE234)=0),$B234,0)</f>
        <v>0</v>
      </c>
      <c r="CG234">
        <f ca="1">IF(AND($B234&gt;0,SUM(CG$3:CG233)=0,SUM($H234:CF234)=0),$B234,0)</f>
        <v>0</v>
      </c>
      <c r="CH234">
        <f ca="1">IF(AND($B234&gt;0,SUM(CH$3:CH233)=0,SUM($H234:CG234)=0),$B234,0)</f>
        <v>0</v>
      </c>
      <c r="CI234">
        <f ca="1">IF(AND($B234&gt;0,SUM(CI$3:CI233)=0,SUM($H234:CH234)=0),$B234,0)</f>
        <v>0</v>
      </c>
      <c r="CJ234">
        <f ca="1">IF(AND($B234&gt;0,SUM(CJ$3:CJ233)=0,SUM($H234:CI234)=0),$B234,0)</f>
        <v>0</v>
      </c>
      <c r="CK234">
        <f ca="1">IF(AND($B234&gt;0,SUM(CK$3:CK233)=0,SUM($H234:CJ234)=0),$B234,0)</f>
        <v>0</v>
      </c>
      <c r="CL234">
        <f ca="1">IF(AND($B234&gt;0,SUM(CL$3:CL233)=0,SUM($H234:CK234)=0),$B234,0)</f>
        <v>0</v>
      </c>
      <c r="CM234">
        <f ca="1">IF(AND($B234&gt;0,SUM(CM$3:CM233)=0,SUM($H234:CL234)=0),$B234,0)</f>
        <v>0</v>
      </c>
      <c r="CN234">
        <f ca="1">IF(AND($B234&gt;0,SUM(CN$3:CN233)=0,SUM($H234:CM234)=0),$B234,0)</f>
        <v>0</v>
      </c>
      <c r="CO234">
        <f ca="1">IF(AND($B234&gt;0,SUM(CO$3:CO233)=0,SUM($H234:CN234)=0),$B234,0)</f>
        <v>0</v>
      </c>
      <c r="CP234">
        <f ca="1">IF(AND($B234&gt;0,SUM(CP$3:CP233)=0,SUM($H234:CO234)=0),$B234,0)</f>
        <v>0</v>
      </c>
      <c r="CQ234">
        <f ca="1">IF(AND($B234&gt;0,SUM(CQ$3:CQ233)=0,SUM($H234:CP234)=0),$B234,0)</f>
        <v>0</v>
      </c>
      <c r="CR234">
        <f ca="1">IF(AND($B234&gt;0,SUM(CR$3:CR233)=0,SUM($H234:CQ234)=0),$B234,0)</f>
        <v>0</v>
      </c>
      <c r="CS234">
        <f ca="1">IF(AND($B234&gt;0,SUM(CS$3:CS233)=0,SUM($H234:CR234)=0),$B234,0)</f>
        <v>0</v>
      </c>
      <c r="CT234">
        <f ca="1">IF(AND($B234&gt;0,SUM(CT$3:CT233)=0,SUM($H234:CS234)=0),$B234,0)</f>
        <v>0</v>
      </c>
      <c r="CU234">
        <f ca="1">IF(AND($B234&gt;0,SUM(CU$3:CU233)=0,SUM($H234:CT234)=0),$B234,0)</f>
        <v>0</v>
      </c>
      <c r="CV234">
        <f ca="1">IF(AND($B234&gt;0,SUM(CV$3:CV233)=0,SUM($H234:CU234)=0),$B234,0)</f>
        <v>0</v>
      </c>
      <c r="CW234">
        <f ca="1">IF(AND($B234&gt;0,SUM(CW$3:CW233)=0,SUM($H234:CV234)=0),$B234,0)</f>
        <v>0</v>
      </c>
      <c r="CX234">
        <f ca="1">IF(AND($B234&gt;0,SUM(CX$3:CX233)=0,SUM($H234:CW234)=0),$B234,0)</f>
        <v>0</v>
      </c>
      <c r="CY234">
        <f ca="1">IF(AND($B234&gt;0,SUM(CY$3:CY233)=0,SUM($H234:CX234)=0),$B234,0)</f>
        <v>0</v>
      </c>
      <c r="CZ234">
        <f ca="1">IF(AND($B234&gt;0,SUM(CZ$3:CZ233)=0,SUM($H234:CY234)=0),$B234,0)</f>
        <v>0</v>
      </c>
      <c r="DA234">
        <f ca="1">IF(AND($B234&gt;0,SUM(DA$3:DA233)=0,SUM($H234:CZ234)=0),$B234,0)</f>
        <v>0</v>
      </c>
      <c r="DB234">
        <f ca="1">IF(AND($B234&gt;0,SUM(DB$3:DB233)=0,SUM($H234:DA234)=0),$B234,0)</f>
        <v>0</v>
      </c>
      <c r="DC234">
        <f ca="1">IF(AND($B234&gt;0,SUM(DC$3:DC233)=0,SUM($H234:DB234)=0),$B234,0)</f>
        <v>0</v>
      </c>
      <c r="DD234">
        <f ca="1">IF(AND($B234&gt;0,SUM(DD$3:DD233)=0,SUM($H234:DC234)=0),$B234,0)</f>
        <v>0</v>
      </c>
      <c r="DE234">
        <f ca="1">IF(AND($B234&gt;0,SUM(DE$3:DE233)=0,SUM($H234:DD234)=0),$B234,0)</f>
        <v>0</v>
      </c>
      <c r="DF234">
        <f ca="1">IF(AND($B234&gt;0,SUM(DF$3:DF233)=0,SUM($H234:DE234)=0),$B234,0)</f>
        <v>0</v>
      </c>
      <c r="DG234">
        <f ca="1">IF(AND($B234&gt;0,SUM(DG$3:DG233)=0,SUM($H234:DF234)=0),$B234,0)</f>
        <v>0</v>
      </c>
      <c r="DH234">
        <f ca="1">IF(AND($B234&gt;0,SUM(DH$3:DH233)=0,SUM($H234:DG234)=0),$B234,0)</f>
        <v>0</v>
      </c>
      <c r="DI234">
        <f ca="1">IF(AND($B234&gt;0,SUM(DI$3:DI233)=0,SUM($H234:DH234)=0),$B234,0)</f>
        <v>0</v>
      </c>
      <c r="DJ234">
        <f ca="1">IF(AND($B234&gt;0,SUM(DJ$3:DJ233)=0,SUM($H234:DI234)=0),$B234,0)</f>
        <v>0</v>
      </c>
      <c r="DK234">
        <f ca="1">IF(AND($B234&gt;0,SUM(DK$3:DK233)=0,SUM($H234:DJ234)=0),$B234,0)</f>
        <v>0</v>
      </c>
      <c r="DL234">
        <f ca="1">IF(AND($B234&gt;0,SUM(DL$3:DL233)=0,SUM($H234:DK234)=0),$B234,0)</f>
        <v>0</v>
      </c>
      <c r="DM234">
        <f ca="1">IF(AND($B234&gt;0,SUM(DM$3:DM233)=0,SUM($H234:DL234)=0),$B234,0)</f>
        <v>0</v>
      </c>
      <c r="DN234">
        <f ca="1">IF(AND($B234&gt;0,SUM(DN$3:DN233)=0,SUM($H234:DM234)=0),$B234,0)</f>
        <v>0</v>
      </c>
      <c r="DO234">
        <f ca="1">IF(AND($B234&gt;0,SUM(DO$3:DO233)=0,SUM($H234:DN234)=0),$B234,0)</f>
        <v>0</v>
      </c>
      <c r="DP234">
        <f ca="1">IF(AND($B234&gt;0,SUM(DP$3:DP233)=0,SUM($H234:DO234)=0),$B234,0)</f>
        <v>0</v>
      </c>
      <c r="DQ234">
        <f ca="1">IF(AND($B234&gt;0,SUM(DQ$3:DQ233)=0,SUM($H234:DP234)=0),$B234,0)</f>
        <v>0</v>
      </c>
      <c r="DR234">
        <f ca="1">IF(AND($B234&gt;0,SUM(DR$3:DR233)=0,SUM($H234:DQ234)=0),$B234,0)</f>
        <v>0</v>
      </c>
      <c r="DS234">
        <f ca="1">IF(AND($B234&gt;0,SUM(DS$3:DS233)=0,SUM($H234:DR234)=0),$B234,0)</f>
        <v>0</v>
      </c>
      <c r="DT234">
        <f ca="1">IF(AND($B234&gt;0,SUM(DT$3:DT233)=0,SUM($H234:DS234)=0),$B234,0)</f>
        <v>0</v>
      </c>
      <c r="DU234">
        <f ca="1">IF(AND($B234&gt;0,SUM(DU$3:DU233)=0,SUM($H234:DT234)=0),$B234,0)</f>
        <v>0</v>
      </c>
      <c r="DV234">
        <f ca="1">IF(AND($B234&gt;0,SUM(DV$3:DV233)=0,SUM($H234:DU234)=0),$B234,0)</f>
        <v>0</v>
      </c>
      <c r="DW234">
        <f ca="1">IF(AND($B234&gt;0,SUM(DW$3:DW233)=0,SUM($H234:DV234)=0),$B234,0)</f>
        <v>0</v>
      </c>
      <c r="DX234">
        <f ca="1">IF(AND($B234&gt;0,SUM(DX$3:DX233)=0,SUM($H234:DW234)=0),$B234,0)</f>
        <v>0</v>
      </c>
      <c r="DY234">
        <f ca="1">IF(AND($B234&gt;0,SUM(DY$3:DY233)=0,SUM($H234:DX234)=0),$B234,0)</f>
        <v>0</v>
      </c>
      <c r="DZ234">
        <f ca="1">IF(AND($B234&gt;0,SUM(DZ$3:DZ233)=0,SUM($H234:DY234)=0),$B234,0)</f>
        <v>0</v>
      </c>
      <c r="EA234">
        <f ca="1">IF(AND($B234&gt;0,SUM(EA$3:EA233)=0,SUM($H234:DZ234)=0),$B234,0)</f>
        <v>0</v>
      </c>
      <c r="EB234">
        <f ca="1">IF(AND($B234&gt;0,SUM(EB$3:EB233)=0,SUM($H234:EA234)=0),$B234,0)</f>
        <v>0</v>
      </c>
      <c r="EC234">
        <f ca="1">IF(AND($B234&gt;0,SUM(EC$3:EC233)=0,SUM($H234:EB234)=0),$B234,0)</f>
        <v>0</v>
      </c>
      <c r="ED234">
        <f ca="1">IF(AND($B234&gt;0,SUM(ED$3:ED233)=0,SUM($H234:EC234)=0),$B234,0)</f>
        <v>0</v>
      </c>
      <c r="EE234">
        <f ca="1">IF(AND($B234&gt;0,SUM(EE$3:EE233)=0,SUM($H234:ED234)=0),$B234,0)</f>
        <v>0</v>
      </c>
      <c r="EF234">
        <f ca="1">IF(AND($B234&gt;0,SUM(EF$3:EF233)=0,SUM($H234:EE234)=0),$B234,0)</f>
        <v>0</v>
      </c>
      <c r="EG234">
        <f ca="1">IF(AND($B234&gt;0,SUM(EG$3:EG233)=0,SUM($H234:EF234)=0),$B234,0)</f>
        <v>0</v>
      </c>
      <c r="EH234">
        <f ca="1">IF(AND($B234&gt;0,SUM(EH$3:EH233)=0,SUM($H234:EG234)=0),$B234,0)</f>
        <v>0</v>
      </c>
      <c r="EI234">
        <f ca="1">IF(AND($B234&gt;0,SUM(EI$3:EI233)=0,SUM($H234:EH234)=0),$B234,0)</f>
        <v>0</v>
      </c>
      <c r="EJ234">
        <f ca="1">IF(AND($B234&gt;0,SUM(EJ$3:EJ233)=0,SUM($H234:EI234)=0),$B234,0)</f>
        <v>0</v>
      </c>
      <c r="EK234">
        <f ca="1">IF(AND($B234&gt;0,SUM(EK$3:EK233)=0,SUM($H234:EJ234)=0),$B234,0)</f>
        <v>0</v>
      </c>
      <c r="EL234">
        <f ca="1">IF(AND($B234&gt;0,SUM(EL$3:EL233)=0,SUM($H234:EK234)=0),$B234,0)</f>
        <v>0</v>
      </c>
      <c r="EM234">
        <f ca="1">IF(AND($B234&gt;0,SUM(EM$3:EM233)=0,SUM($H234:EL234)=0),$B234,0)</f>
        <v>0</v>
      </c>
      <c r="EN234">
        <f ca="1">IF(AND($B234&gt;0,SUM(EN$3:EN233)=0,SUM($H234:EM234)=0),$B234,0)</f>
        <v>0</v>
      </c>
      <c r="EO234">
        <f ca="1">IF(AND($B234&gt;0,SUM(EO$3:EO233)=0,SUM($H234:EN234)=0),$B234,0)</f>
        <v>0</v>
      </c>
      <c r="EP234">
        <f ca="1">IF(AND($B234&gt;0,SUM(EP$3:EP233)=0,SUM($H234:EO234)=0),$B234,0)</f>
        <v>0</v>
      </c>
      <c r="EQ234">
        <f ca="1">IF(AND($B234&gt;0,SUM(EQ$3:EQ233)=0,SUM($H234:EP234)=0),$B234,0)</f>
        <v>0</v>
      </c>
      <c r="ER234">
        <f ca="1">IF(AND($B234&gt;0,SUM(ER$3:ER233)=0,SUM($H234:EQ234)=0),$B234,0)</f>
        <v>0</v>
      </c>
      <c r="ES234">
        <f ca="1">IF(AND($B234&gt;0,SUM(ES$3:ES233)=0,SUM($H234:ER234)=0),$B234,0)</f>
        <v>0</v>
      </c>
      <c r="ET234">
        <f ca="1">IF(AND($B234&gt;0,SUM(ET$3:ET233)=0,SUM($H234:ES234)=0),$B234,0)</f>
        <v>0</v>
      </c>
      <c r="EU234">
        <f ca="1">IF(AND($B234&gt;0,SUM(EU$3:EU233)=0,SUM($H234:ET234)=0),$B234,0)</f>
        <v>0</v>
      </c>
      <c r="EV234">
        <f ca="1">IF(AND($B234&gt;0,SUM(EV$3:EV233)=0,SUM($H234:EU234)=0),$B234,0)</f>
        <v>0</v>
      </c>
      <c r="EW234">
        <f ca="1">IF(AND($B234&gt;0,SUM(EW$3:EW233)=0,SUM($H234:EV234)=0),$B234,0)</f>
        <v>0</v>
      </c>
      <c r="EX234">
        <f ca="1">IF(AND($B234&gt;0,SUM(EX$3:EX233)=0,SUM($H234:EW234)=0),$B234,0)</f>
        <v>0</v>
      </c>
      <c r="EY234">
        <f ca="1">IF(AND($B234&gt;0,SUM(EY$3:EY233)=0,SUM($H234:EX234)=0),$B234,0)</f>
        <v>0</v>
      </c>
      <c r="EZ234">
        <f ca="1">IF(AND($B234&gt;0,SUM(EZ$3:EZ233)=0,SUM($H234:EY234)=0),$B234,0)</f>
        <v>0</v>
      </c>
      <c r="FA234">
        <f ca="1">IF(AND($B234&gt;0,SUM(FA$3:FA233)=0,SUM($H234:EZ234)=0),$B234,0)</f>
        <v>0</v>
      </c>
      <c r="FB234">
        <f ca="1">IF(AND($B234&gt;0,SUM(FB$3:FB233)=0,SUM($H234:FA234)=0),$B234,0)</f>
        <v>0</v>
      </c>
      <c r="FC234">
        <f ca="1">IF(AND($B234&gt;0,SUM(FC$3:FC233)=0,SUM($H234:FB234)=0),$B234,0)</f>
        <v>0</v>
      </c>
      <c r="FD234">
        <f ca="1">IF(AND($B234&gt;0,SUM(FD$3:FD233)=0,SUM($H234:FC234)=0),$B234,0)</f>
        <v>0</v>
      </c>
      <c r="FE234">
        <f ca="1">IF(AND($B234&gt;0,SUM(FE$3:FE233)=0,SUM($H234:FD234)=0),$B234,0)</f>
        <v>0</v>
      </c>
      <c r="FF234">
        <f ca="1">IF(AND($B234&gt;0,SUM(FF$3:FF233)=0,SUM($H234:FE234)=0),$B234,0)</f>
        <v>0</v>
      </c>
      <c r="FG234">
        <f ca="1">IF(AND($B234&gt;0,SUM(FG$3:FG233)=0,SUM($H234:FF234)=0),$B234,0)</f>
        <v>0</v>
      </c>
      <c r="FH234">
        <f ca="1">IF(AND($B234&gt;0,SUM(FH$3:FH233)=0,SUM($H234:FG234)=0),$B234,0)</f>
        <v>0</v>
      </c>
      <c r="FI234">
        <f ca="1">IF(AND($B234&gt;0,SUM(FI$3:FI233)=0,SUM($H234:FH234)=0),$B234,0)</f>
        <v>0</v>
      </c>
      <c r="FJ234">
        <f ca="1">IF(AND($B234&gt;0,SUM(FJ$3:FJ233)=0,SUM($H234:FI234)=0),$B234,0)</f>
        <v>0</v>
      </c>
      <c r="FK234">
        <f ca="1">IF(AND($B234&gt;0,SUM(FK$3:FK233)=0,SUM($H234:FJ234)=0),$B234,0)</f>
        <v>0</v>
      </c>
      <c r="FL234">
        <f ca="1">IF(AND($B234&gt;0,SUM(FL$3:FL233)=0,SUM($H234:FK234)=0),$B234,0)</f>
        <v>0</v>
      </c>
      <c r="FM234">
        <f ca="1">IF(AND($B234&gt;0,SUM(FM$3:FM233)=0,SUM($H234:FL234)=0),$B234,0)</f>
        <v>0</v>
      </c>
      <c r="FN234">
        <f ca="1">IF(AND($B234&gt;0,SUM(FN$3:FN233)=0,SUM($H234:FM234)=0),$B234,0)</f>
        <v>0</v>
      </c>
      <c r="FS234" s="67">
        <f>ValintaohjelmaCentral!$C110</f>
        <v>0</v>
      </c>
      <c r="FT234" s="352"/>
      <c r="FU234" s="353"/>
      <c r="FV234" s="374">
        <f>ValintaohjelmaCentral!$G110</f>
        <v>0</v>
      </c>
      <c r="FY234" s="67">
        <f>ValintaohjelmaCentral!$C110</f>
        <v>0</v>
      </c>
      <c r="FZ234" s="352"/>
      <c r="GA234" s="353"/>
      <c r="GB234" s="374">
        <f>ValintaohjelmaCentral!$G110</f>
        <v>0</v>
      </c>
      <c r="GE234" s="67">
        <f>ValintaohjelmaCentral!$C110</f>
        <v>0</v>
      </c>
      <c r="GF234" s="352"/>
      <c r="GG234" s="353"/>
      <c r="GH234" s="374">
        <f>ValintaohjelmaCentral!$G110</f>
        <v>0</v>
      </c>
    </row>
    <row r="235" spans="1:190" ht="15.75" hidden="1" thickBot="1" x14ac:dyDescent="0.3">
      <c r="A235">
        <v>235</v>
      </c>
      <c r="C235" s="240">
        <f t="shared" ca="1" si="30"/>
        <v>0</v>
      </c>
      <c r="D235" s="240">
        <f t="shared" ca="1" si="30"/>
        <v>0</v>
      </c>
      <c r="E235" s="240">
        <f t="shared" ca="1" si="30"/>
        <v>0</v>
      </c>
      <c r="F235" s="240">
        <f t="shared" ca="1" si="30"/>
        <v>0</v>
      </c>
      <c r="G235" s="47" t="e">
        <f>INDEX($I$2:$FN$2,ROWS(G$2:G235))</f>
        <v>#REF!</v>
      </c>
      <c r="H235">
        <v>0</v>
      </c>
      <c r="I235">
        <f ca="1">IF(AND($B235&gt;0,SUM(I$3:I234)=0,SUM($H235:H235)=0),$B235,0)</f>
        <v>0</v>
      </c>
      <c r="J235">
        <f ca="1">IF(AND($B235&gt;0,SUM(J$3:J234)=0,SUM($H235:I235)=0),$B235,0)</f>
        <v>0</v>
      </c>
      <c r="K235">
        <f ca="1">IF(AND($B235&gt;0,SUM(K$3:K234)=0,SUM($H235:J235)=0),$B235,0)</f>
        <v>0</v>
      </c>
      <c r="L235">
        <f ca="1">IF(AND($B235&gt;0,SUM(L$3:L234)=0,SUM($H235:K235)=0),$B235,0)</f>
        <v>0</v>
      </c>
      <c r="M235">
        <f ca="1">IF(AND($B235&gt;0,SUM(M$3:M234)=0,SUM($H235:L235)=0),$B235,0)</f>
        <v>0</v>
      </c>
      <c r="N235">
        <f ca="1">IF(AND($B235&gt;0,SUM(N$3:N234)=0,SUM($H235:M235)=0),$B235,0)</f>
        <v>0</v>
      </c>
      <c r="O235">
        <f ca="1">IF(AND($B235&gt;0,SUM(O$3:O234)=0,SUM($H235:N235)=0),$B235,0)</f>
        <v>0</v>
      </c>
      <c r="P235">
        <f ca="1">IF(AND($B235&gt;0,SUM(P$3:P234)=0,SUM($H235:O235)=0),$B235,0)</f>
        <v>0</v>
      </c>
      <c r="Q235">
        <f ca="1">IF(AND($B235&gt;0,SUM(Q$3:Q234)=0,SUM($H235:P235)=0),$B235,0)</f>
        <v>0</v>
      </c>
      <c r="R235">
        <f ca="1">IF(AND($B235&gt;0,SUM(R$3:R234)=0,SUM($H235:Q235)=0),$B235,0)</f>
        <v>0</v>
      </c>
      <c r="S235">
        <f ca="1">IF(AND($B235&gt;0,SUM(S$3:S234)=0,SUM($H235:R235)=0),$B235,0)</f>
        <v>0</v>
      </c>
      <c r="T235">
        <f ca="1">IF(AND($B235&gt;0,SUM(T$3:T234)=0,SUM($H235:S235)=0),$B235,0)</f>
        <v>0</v>
      </c>
      <c r="U235">
        <f ca="1">IF(AND($B235&gt;0,SUM(U$3:U234)=0,SUM($H235:T235)=0),$B235,0)</f>
        <v>0</v>
      </c>
      <c r="V235">
        <f ca="1">IF(AND($B235&gt;0,SUM(V$3:V234)=0,SUM($H235:U235)=0),$B235,0)</f>
        <v>0</v>
      </c>
      <c r="W235">
        <f ca="1">IF(AND($B235&gt;0,SUM(W$3:W234)=0,SUM($H235:V235)=0),$B235,0)</f>
        <v>0</v>
      </c>
      <c r="X235">
        <f ca="1">IF(AND($B235&gt;0,SUM(X$3:X234)=0,SUM($H235:W235)=0),$B235,0)</f>
        <v>0</v>
      </c>
      <c r="Y235">
        <f ca="1">IF(AND($B235&gt;0,SUM(Y$3:Y234)=0,SUM($H235:X235)=0),$B235,0)</f>
        <v>0</v>
      </c>
      <c r="Z235">
        <f ca="1">IF(AND($B235&gt;0,SUM(Z$3:Z234)=0,SUM($H235:Y235)=0),$B235,0)</f>
        <v>0</v>
      </c>
      <c r="AA235">
        <f ca="1">IF(AND($B235&gt;0,SUM(AA$3:AA234)=0,SUM($H235:Z235)=0),$B235,0)</f>
        <v>0</v>
      </c>
      <c r="AB235">
        <f ca="1">IF(AND($B235&gt;0,SUM(AB$3:AB234)=0,SUM($H235:AA235)=0),$B235,0)</f>
        <v>0</v>
      </c>
      <c r="AC235">
        <f ca="1">IF(AND($B235&gt;0,SUM(AC$3:AC234)=0,SUM($H235:AB235)=0),$B235,0)</f>
        <v>0</v>
      </c>
      <c r="AD235">
        <f ca="1">IF(AND($B235&gt;0,SUM(AD$3:AD234)=0,SUM($H235:AC235)=0),$B235,0)</f>
        <v>0</v>
      </c>
      <c r="AE235">
        <f ca="1">IF(AND($B235&gt;0,SUM(AE$3:AE234)=0,SUM($H235:AD235)=0),$B235,0)</f>
        <v>0</v>
      </c>
      <c r="AF235">
        <f ca="1">IF(AND($B235&gt;0,SUM(AF$3:AF234)=0,SUM($H235:AE235)=0),$B235,0)</f>
        <v>0</v>
      </c>
      <c r="AG235">
        <f ca="1">IF(AND($B235&gt;0,SUM(AG$3:AG234)=0,SUM($H235:AF235)=0),$B235,0)</f>
        <v>0</v>
      </c>
      <c r="AH235">
        <f ca="1">IF(AND($B235&gt;0,SUM(AH$3:AH234)=0,SUM($H235:AG235)=0),$B235,0)</f>
        <v>0</v>
      </c>
      <c r="AI235">
        <f ca="1">IF(AND($B235&gt;0,SUM(AI$3:AI234)=0,SUM($H235:AH235)=0),$B235,0)</f>
        <v>0</v>
      </c>
      <c r="AJ235">
        <f ca="1">IF(AND($B235&gt;0,SUM(AJ$3:AJ234)=0,SUM($H235:AI235)=0),$B235,0)</f>
        <v>0</v>
      </c>
      <c r="AK235">
        <f ca="1">IF(AND($B235&gt;0,SUM(AK$3:AK234)=0,SUM($H235:AJ235)=0),$B235,0)</f>
        <v>0</v>
      </c>
      <c r="AL235">
        <f ca="1">IF(AND($B235&gt;0,SUM(AL$3:AL234)=0,SUM($H235:AK235)=0),$B235,0)</f>
        <v>0</v>
      </c>
      <c r="AM235">
        <f ca="1">IF(AND($B235&gt;0,SUM(AM$3:AM234)=0,SUM($H235:AL235)=0),$B235,0)</f>
        <v>0</v>
      </c>
      <c r="AN235">
        <f ca="1">IF(AND($B235&gt;0,SUM(AN$3:AN234)=0,SUM($H235:AM235)=0),$B235,0)</f>
        <v>0</v>
      </c>
      <c r="AO235">
        <f ca="1">IF(AND($B235&gt;0,SUM(AO$3:AO234)=0,SUM($H235:AN235)=0),$B235,0)</f>
        <v>0</v>
      </c>
      <c r="AP235">
        <f ca="1">IF(AND($B235&gt;0,SUM(AP$3:AP234)=0,SUM($H235:AO235)=0),$B235,0)</f>
        <v>0</v>
      </c>
      <c r="AQ235">
        <f ca="1">IF(AND($B235&gt;0,SUM(AQ$3:AQ234)=0,SUM($H235:AP235)=0),$B235,0)</f>
        <v>0</v>
      </c>
      <c r="AR235">
        <f ca="1">IF(AND($B235&gt;0,SUM(AR$3:AR234)=0,SUM($H235:AQ235)=0),$B235,0)</f>
        <v>0</v>
      </c>
      <c r="AS235">
        <f ca="1">IF(AND($B235&gt;0,SUM(AS$3:AS234)=0,SUM($H235:AR235)=0),$B235,0)</f>
        <v>0</v>
      </c>
      <c r="AT235">
        <f ca="1">IF(AND($B235&gt;0,SUM(AT$3:AT234)=0,SUM($H235:AS235)=0),$B235,0)</f>
        <v>0</v>
      </c>
      <c r="AU235">
        <f ca="1">IF(AND($B235&gt;0,SUM(AU$3:AU234)=0,SUM($H235:AT235)=0),$B235,0)</f>
        <v>0</v>
      </c>
      <c r="AV235">
        <f ca="1">IF(AND($B235&gt;0,SUM(AV$3:AV234)=0,SUM($H235:AU235)=0),$B235,0)</f>
        <v>0</v>
      </c>
      <c r="AW235">
        <f ca="1">IF(AND($B235&gt;0,SUM(AW$3:AW234)=0,SUM($H235:AV235)=0),$B235,0)</f>
        <v>0</v>
      </c>
      <c r="AX235">
        <f ca="1">IF(AND($B235&gt;0,SUM(AX$3:AX234)=0,SUM($H235:AW235)=0),$B235,0)</f>
        <v>0</v>
      </c>
      <c r="AY235">
        <f ca="1">IF(AND($B235&gt;0,SUM(AY$3:AY234)=0,SUM($H235:AX235)=0),$B235,0)</f>
        <v>0</v>
      </c>
      <c r="AZ235">
        <f ca="1">IF(AND($B235&gt;0,SUM(AZ$3:AZ234)=0,SUM($H235:AY235)=0),$B235,0)</f>
        <v>0</v>
      </c>
      <c r="BA235">
        <f ca="1">IF(AND($B235&gt;0,SUM(BA$3:BA234)=0,SUM($H235:AZ235)=0),$B235,0)</f>
        <v>0</v>
      </c>
      <c r="BB235">
        <f ca="1">IF(AND($B235&gt;0,SUM(BB$3:BB234)=0,SUM($H235:BA235)=0),$B235,0)</f>
        <v>0</v>
      </c>
      <c r="BC235">
        <f ca="1">IF(AND($B235&gt;0,SUM(BC$3:BC234)=0,SUM($H235:BB235)=0),$B235,0)</f>
        <v>0</v>
      </c>
      <c r="BD235">
        <f ca="1">IF(AND($B235&gt;0,SUM(BD$3:BD234)=0,SUM($H235:BC235)=0),$B235,0)</f>
        <v>0</v>
      </c>
      <c r="BE235">
        <f ca="1">IF(AND($B235&gt;0,SUM(BE$3:BE234)=0,SUM($H235:BD235)=0),$B235,0)</f>
        <v>0</v>
      </c>
      <c r="BF235">
        <f ca="1">IF(AND($B235&gt;0,SUM(BF$3:BF234)=0,SUM($H235:BE235)=0),$B235,0)</f>
        <v>0</v>
      </c>
      <c r="BG235">
        <f ca="1">IF(AND($B235&gt;0,SUM(BG$3:BG234)=0,SUM($H235:BF235)=0),$B235,0)</f>
        <v>0</v>
      </c>
      <c r="BH235">
        <f ca="1">IF(AND($B235&gt;0,SUM(BH$3:BH234)=0,SUM($H235:BG235)=0),$B235,0)</f>
        <v>0</v>
      </c>
      <c r="BI235">
        <f ca="1">IF(AND($B235&gt;0,SUM(BI$3:BI234)=0,SUM($H235:BH235)=0),$B235,0)</f>
        <v>0</v>
      </c>
      <c r="BJ235">
        <f ca="1">IF(AND($B235&gt;0,SUM(BJ$3:BJ234)=0,SUM($H235:BI235)=0),$B235,0)</f>
        <v>0</v>
      </c>
      <c r="BK235">
        <f ca="1">IF(AND($B235&gt;0,SUM(BK$3:BK234)=0,SUM($H235:BJ235)=0),$B235,0)</f>
        <v>0</v>
      </c>
      <c r="BL235">
        <f ca="1">IF(AND($B235&gt;0,SUM(BL$3:BL234)=0,SUM($H235:BK235)=0),$B235,0)</f>
        <v>0</v>
      </c>
      <c r="BM235">
        <f ca="1">IF(AND($B235&gt;0,SUM(BM$3:BM234)=0,SUM($H235:BL235)=0),$B235,0)</f>
        <v>0</v>
      </c>
      <c r="BN235">
        <f ca="1">IF(AND($B235&gt;0,SUM(BN$3:BN234)=0,SUM($H235:BM235)=0),$B235,0)</f>
        <v>0</v>
      </c>
      <c r="BO235">
        <f ca="1">IF(AND($B235&gt;0,SUM(BO$3:BO234)=0,SUM($H235:BN235)=0),$B235,0)</f>
        <v>0</v>
      </c>
      <c r="BP235">
        <f ca="1">IF(AND($B235&gt;0,SUM(BP$3:BP234)=0,SUM($H235:BO235)=0),$B235,0)</f>
        <v>0</v>
      </c>
      <c r="BQ235">
        <f ca="1">IF(AND($B235&gt;0,SUM(BQ$3:BQ234)=0,SUM($H235:BP235)=0),$B235,0)</f>
        <v>0</v>
      </c>
      <c r="BR235">
        <f ca="1">IF(AND($B235&gt;0,SUM(BR$3:BR234)=0,SUM($H235:BQ235)=0),$B235,0)</f>
        <v>0</v>
      </c>
      <c r="BS235">
        <f ca="1">IF(AND($B235&gt;0,SUM(BS$3:BS234)=0,SUM($H235:BR235)=0),$B235,0)</f>
        <v>0</v>
      </c>
      <c r="BT235">
        <f ca="1">IF(AND($B235&gt;0,SUM(BT$3:BT234)=0,SUM($H235:BS235)=0),$B235,0)</f>
        <v>0</v>
      </c>
      <c r="BU235">
        <f ca="1">IF(AND($B235&gt;0,SUM(BU$3:BU234)=0,SUM($H235:BT235)=0),$B235,0)</f>
        <v>0</v>
      </c>
      <c r="BV235">
        <f ca="1">IF(AND($B235&gt;0,SUM(BV$3:BV234)=0,SUM($H235:BU235)=0),$B235,0)</f>
        <v>0</v>
      </c>
      <c r="BW235">
        <f ca="1">IF(AND($B235&gt;0,SUM(BW$3:BW234)=0,SUM($H235:BV235)=0),$B235,0)</f>
        <v>0</v>
      </c>
      <c r="BX235">
        <f ca="1">IF(AND($B235&gt;0,SUM(BX$3:BX234)=0,SUM($H235:BW235)=0),$B235,0)</f>
        <v>0</v>
      </c>
      <c r="BY235">
        <f ca="1">IF(AND($B235&gt;0,SUM(BY$3:BY234)=0,SUM($H235:BX235)=0),$B235,0)</f>
        <v>0</v>
      </c>
      <c r="BZ235">
        <f ca="1">IF(AND($B235&gt;0,SUM(BZ$3:BZ234)=0,SUM($H235:BY235)=0),$B235,0)</f>
        <v>0</v>
      </c>
      <c r="CA235">
        <f ca="1">IF(AND($B235&gt;0,SUM(CA$3:CA234)=0,SUM($H235:BZ235)=0),$B235,0)</f>
        <v>0</v>
      </c>
      <c r="CB235">
        <f ca="1">IF(AND($B235&gt;0,SUM(CB$3:CB234)=0,SUM($H235:CA235)=0),$B235,0)</f>
        <v>0</v>
      </c>
      <c r="CC235">
        <f ca="1">IF(AND($B235&gt;0,SUM(CC$3:CC234)=0,SUM($H235:CB235)=0),$B235,0)</f>
        <v>0</v>
      </c>
      <c r="CD235">
        <f ca="1">IF(AND($B235&gt;0,SUM(CD$3:CD234)=0,SUM($H235:CC235)=0),$B235,0)</f>
        <v>0</v>
      </c>
      <c r="CE235">
        <f ca="1">IF(AND($B235&gt;0,SUM(CE$3:CE234)=0,SUM($H235:CD235)=0),$B235,0)</f>
        <v>0</v>
      </c>
      <c r="CF235">
        <f ca="1">IF(AND($B235&gt;0,SUM(CF$3:CF234)=0,SUM($H235:CE235)=0),$B235,0)</f>
        <v>0</v>
      </c>
      <c r="CG235">
        <f ca="1">IF(AND($B235&gt;0,SUM(CG$3:CG234)=0,SUM($H235:CF235)=0),$B235,0)</f>
        <v>0</v>
      </c>
      <c r="CH235">
        <f ca="1">IF(AND($B235&gt;0,SUM(CH$3:CH234)=0,SUM($H235:CG235)=0),$B235,0)</f>
        <v>0</v>
      </c>
      <c r="CI235">
        <f ca="1">IF(AND($B235&gt;0,SUM(CI$3:CI234)=0,SUM($H235:CH235)=0),$B235,0)</f>
        <v>0</v>
      </c>
      <c r="CJ235">
        <f ca="1">IF(AND($B235&gt;0,SUM(CJ$3:CJ234)=0,SUM($H235:CI235)=0),$B235,0)</f>
        <v>0</v>
      </c>
      <c r="CK235">
        <f ca="1">IF(AND($B235&gt;0,SUM(CK$3:CK234)=0,SUM($H235:CJ235)=0),$B235,0)</f>
        <v>0</v>
      </c>
      <c r="CL235">
        <f ca="1">IF(AND($B235&gt;0,SUM(CL$3:CL234)=0,SUM($H235:CK235)=0),$B235,0)</f>
        <v>0</v>
      </c>
      <c r="CM235">
        <f ca="1">IF(AND($B235&gt;0,SUM(CM$3:CM234)=0,SUM($H235:CL235)=0),$B235,0)</f>
        <v>0</v>
      </c>
      <c r="CN235">
        <f ca="1">IF(AND($B235&gt;0,SUM(CN$3:CN234)=0,SUM($H235:CM235)=0),$B235,0)</f>
        <v>0</v>
      </c>
      <c r="CO235">
        <f ca="1">IF(AND($B235&gt;0,SUM(CO$3:CO234)=0,SUM($H235:CN235)=0),$B235,0)</f>
        <v>0</v>
      </c>
      <c r="CP235">
        <f ca="1">IF(AND($B235&gt;0,SUM(CP$3:CP234)=0,SUM($H235:CO235)=0),$B235,0)</f>
        <v>0</v>
      </c>
      <c r="CQ235">
        <f ca="1">IF(AND($B235&gt;0,SUM(CQ$3:CQ234)=0,SUM($H235:CP235)=0),$B235,0)</f>
        <v>0</v>
      </c>
      <c r="CR235">
        <f ca="1">IF(AND($B235&gt;0,SUM(CR$3:CR234)=0,SUM($H235:CQ235)=0),$B235,0)</f>
        <v>0</v>
      </c>
      <c r="CS235">
        <f ca="1">IF(AND($B235&gt;0,SUM(CS$3:CS234)=0,SUM($H235:CR235)=0),$B235,0)</f>
        <v>0</v>
      </c>
      <c r="CT235">
        <f ca="1">IF(AND($B235&gt;0,SUM(CT$3:CT234)=0,SUM($H235:CS235)=0),$B235,0)</f>
        <v>0</v>
      </c>
      <c r="CU235">
        <f ca="1">IF(AND($B235&gt;0,SUM(CU$3:CU234)=0,SUM($H235:CT235)=0),$B235,0)</f>
        <v>0</v>
      </c>
      <c r="CV235">
        <f ca="1">IF(AND($B235&gt;0,SUM(CV$3:CV234)=0,SUM($H235:CU235)=0),$B235,0)</f>
        <v>0</v>
      </c>
      <c r="CW235">
        <f ca="1">IF(AND($B235&gt;0,SUM(CW$3:CW234)=0,SUM($H235:CV235)=0),$B235,0)</f>
        <v>0</v>
      </c>
      <c r="CX235">
        <f ca="1">IF(AND($B235&gt;0,SUM(CX$3:CX234)=0,SUM($H235:CW235)=0),$B235,0)</f>
        <v>0</v>
      </c>
      <c r="CY235">
        <f ca="1">IF(AND($B235&gt;0,SUM(CY$3:CY234)=0,SUM($H235:CX235)=0),$B235,0)</f>
        <v>0</v>
      </c>
      <c r="CZ235">
        <f ca="1">IF(AND($B235&gt;0,SUM(CZ$3:CZ234)=0,SUM($H235:CY235)=0),$B235,0)</f>
        <v>0</v>
      </c>
      <c r="DA235">
        <f ca="1">IF(AND($B235&gt;0,SUM(DA$3:DA234)=0,SUM($H235:CZ235)=0),$B235,0)</f>
        <v>0</v>
      </c>
      <c r="DB235">
        <f ca="1">IF(AND($B235&gt;0,SUM(DB$3:DB234)=0,SUM($H235:DA235)=0),$B235,0)</f>
        <v>0</v>
      </c>
      <c r="DC235">
        <f ca="1">IF(AND($B235&gt;0,SUM(DC$3:DC234)=0,SUM($H235:DB235)=0),$B235,0)</f>
        <v>0</v>
      </c>
      <c r="DD235">
        <f ca="1">IF(AND($B235&gt;0,SUM(DD$3:DD234)=0,SUM($H235:DC235)=0),$B235,0)</f>
        <v>0</v>
      </c>
      <c r="DE235">
        <f ca="1">IF(AND($B235&gt;0,SUM(DE$3:DE234)=0,SUM($H235:DD235)=0),$B235,0)</f>
        <v>0</v>
      </c>
      <c r="DF235">
        <f ca="1">IF(AND($B235&gt;0,SUM(DF$3:DF234)=0,SUM($H235:DE235)=0),$B235,0)</f>
        <v>0</v>
      </c>
      <c r="DG235">
        <f ca="1">IF(AND($B235&gt;0,SUM(DG$3:DG234)=0,SUM($H235:DF235)=0),$B235,0)</f>
        <v>0</v>
      </c>
      <c r="DH235">
        <f ca="1">IF(AND($B235&gt;0,SUM(DH$3:DH234)=0,SUM($H235:DG235)=0),$B235,0)</f>
        <v>0</v>
      </c>
      <c r="DI235">
        <f ca="1">IF(AND($B235&gt;0,SUM(DI$3:DI234)=0,SUM($H235:DH235)=0),$B235,0)</f>
        <v>0</v>
      </c>
      <c r="DJ235">
        <f ca="1">IF(AND($B235&gt;0,SUM(DJ$3:DJ234)=0,SUM($H235:DI235)=0),$B235,0)</f>
        <v>0</v>
      </c>
      <c r="DK235">
        <f ca="1">IF(AND($B235&gt;0,SUM(DK$3:DK234)=0,SUM($H235:DJ235)=0),$B235,0)</f>
        <v>0</v>
      </c>
      <c r="DL235">
        <f ca="1">IF(AND($B235&gt;0,SUM(DL$3:DL234)=0,SUM($H235:DK235)=0),$B235,0)</f>
        <v>0</v>
      </c>
      <c r="DM235">
        <f ca="1">IF(AND($B235&gt;0,SUM(DM$3:DM234)=0,SUM($H235:DL235)=0),$B235,0)</f>
        <v>0</v>
      </c>
      <c r="DN235">
        <f ca="1">IF(AND($B235&gt;0,SUM(DN$3:DN234)=0,SUM($H235:DM235)=0),$B235,0)</f>
        <v>0</v>
      </c>
      <c r="DO235">
        <f ca="1">IF(AND($B235&gt;0,SUM(DO$3:DO234)=0,SUM($H235:DN235)=0),$B235,0)</f>
        <v>0</v>
      </c>
      <c r="DP235">
        <f ca="1">IF(AND($B235&gt;0,SUM(DP$3:DP234)=0,SUM($H235:DO235)=0),$B235,0)</f>
        <v>0</v>
      </c>
      <c r="DQ235">
        <f ca="1">IF(AND($B235&gt;0,SUM(DQ$3:DQ234)=0,SUM($H235:DP235)=0),$B235,0)</f>
        <v>0</v>
      </c>
      <c r="DR235">
        <f ca="1">IF(AND($B235&gt;0,SUM(DR$3:DR234)=0,SUM($H235:DQ235)=0),$B235,0)</f>
        <v>0</v>
      </c>
      <c r="DS235">
        <f ca="1">IF(AND($B235&gt;0,SUM(DS$3:DS234)=0,SUM($H235:DR235)=0),$B235,0)</f>
        <v>0</v>
      </c>
      <c r="DT235">
        <f ca="1">IF(AND($B235&gt;0,SUM(DT$3:DT234)=0,SUM($H235:DS235)=0),$B235,0)</f>
        <v>0</v>
      </c>
      <c r="DU235">
        <f ca="1">IF(AND($B235&gt;0,SUM(DU$3:DU234)=0,SUM($H235:DT235)=0),$B235,0)</f>
        <v>0</v>
      </c>
      <c r="DV235">
        <f ca="1">IF(AND($B235&gt;0,SUM(DV$3:DV234)=0,SUM($H235:DU235)=0),$B235,0)</f>
        <v>0</v>
      </c>
      <c r="DW235">
        <f ca="1">IF(AND($B235&gt;0,SUM(DW$3:DW234)=0,SUM($H235:DV235)=0),$B235,0)</f>
        <v>0</v>
      </c>
      <c r="DX235">
        <f ca="1">IF(AND($B235&gt;0,SUM(DX$3:DX234)=0,SUM($H235:DW235)=0),$B235,0)</f>
        <v>0</v>
      </c>
      <c r="DY235">
        <f ca="1">IF(AND($B235&gt;0,SUM(DY$3:DY234)=0,SUM($H235:DX235)=0),$B235,0)</f>
        <v>0</v>
      </c>
      <c r="DZ235">
        <f ca="1">IF(AND($B235&gt;0,SUM(DZ$3:DZ234)=0,SUM($H235:DY235)=0),$B235,0)</f>
        <v>0</v>
      </c>
      <c r="EA235">
        <f ca="1">IF(AND($B235&gt;0,SUM(EA$3:EA234)=0,SUM($H235:DZ235)=0),$B235,0)</f>
        <v>0</v>
      </c>
      <c r="EB235">
        <f ca="1">IF(AND($B235&gt;0,SUM(EB$3:EB234)=0,SUM($H235:EA235)=0),$B235,0)</f>
        <v>0</v>
      </c>
      <c r="EC235">
        <f ca="1">IF(AND($B235&gt;0,SUM(EC$3:EC234)=0,SUM($H235:EB235)=0),$B235,0)</f>
        <v>0</v>
      </c>
      <c r="ED235">
        <f ca="1">IF(AND($B235&gt;0,SUM(ED$3:ED234)=0,SUM($H235:EC235)=0),$B235,0)</f>
        <v>0</v>
      </c>
      <c r="EE235">
        <f ca="1">IF(AND($B235&gt;0,SUM(EE$3:EE234)=0,SUM($H235:ED235)=0),$B235,0)</f>
        <v>0</v>
      </c>
      <c r="EF235">
        <f ca="1">IF(AND($B235&gt;0,SUM(EF$3:EF234)=0,SUM($H235:EE235)=0),$B235,0)</f>
        <v>0</v>
      </c>
      <c r="EG235">
        <f ca="1">IF(AND($B235&gt;0,SUM(EG$3:EG234)=0,SUM($H235:EF235)=0),$B235,0)</f>
        <v>0</v>
      </c>
      <c r="EH235">
        <f ca="1">IF(AND($B235&gt;0,SUM(EH$3:EH234)=0,SUM($H235:EG235)=0),$B235,0)</f>
        <v>0</v>
      </c>
      <c r="EI235">
        <f ca="1">IF(AND($B235&gt;0,SUM(EI$3:EI234)=0,SUM($H235:EH235)=0),$B235,0)</f>
        <v>0</v>
      </c>
      <c r="EJ235">
        <f ca="1">IF(AND($B235&gt;0,SUM(EJ$3:EJ234)=0,SUM($H235:EI235)=0),$B235,0)</f>
        <v>0</v>
      </c>
      <c r="EK235">
        <f ca="1">IF(AND($B235&gt;0,SUM(EK$3:EK234)=0,SUM($H235:EJ235)=0),$B235,0)</f>
        <v>0</v>
      </c>
      <c r="EL235">
        <f ca="1">IF(AND($B235&gt;0,SUM(EL$3:EL234)=0,SUM($H235:EK235)=0),$B235,0)</f>
        <v>0</v>
      </c>
      <c r="EM235">
        <f ca="1">IF(AND($B235&gt;0,SUM(EM$3:EM234)=0,SUM($H235:EL235)=0),$B235,0)</f>
        <v>0</v>
      </c>
      <c r="EN235">
        <f ca="1">IF(AND($B235&gt;0,SUM(EN$3:EN234)=0,SUM($H235:EM235)=0),$B235,0)</f>
        <v>0</v>
      </c>
      <c r="EO235">
        <f ca="1">IF(AND($B235&gt;0,SUM(EO$3:EO234)=0,SUM($H235:EN235)=0),$B235,0)</f>
        <v>0</v>
      </c>
      <c r="EP235">
        <f ca="1">IF(AND($B235&gt;0,SUM(EP$3:EP234)=0,SUM($H235:EO235)=0),$B235,0)</f>
        <v>0</v>
      </c>
      <c r="EQ235">
        <f ca="1">IF(AND($B235&gt;0,SUM(EQ$3:EQ234)=0,SUM($H235:EP235)=0),$B235,0)</f>
        <v>0</v>
      </c>
      <c r="ER235">
        <f ca="1">IF(AND($B235&gt;0,SUM(ER$3:ER234)=0,SUM($H235:EQ235)=0),$B235,0)</f>
        <v>0</v>
      </c>
      <c r="ES235">
        <f ca="1">IF(AND($B235&gt;0,SUM(ES$3:ES234)=0,SUM($H235:ER235)=0),$B235,0)</f>
        <v>0</v>
      </c>
      <c r="ET235">
        <f ca="1">IF(AND($B235&gt;0,SUM(ET$3:ET234)=0,SUM($H235:ES235)=0),$B235,0)</f>
        <v>0</v>
      </c>
      <c r="EU235">
        <f ca="1">IF(AND($B235&gt;0,SUM(EU$3:EU234)=0,SUM($H235:ET235)=0),$B235,0)</f>
        <v>0</v>
      </c>
      <c r="EV235">
        <f ca="1">IF(AND($B235&gt;0,SUM(EV$3:EV234)=0,SUM($H235:EU235)=0),$B235,0)</f>
        <v>0</v>
      </c>
      <c r="EW235">
        <f ca="1">IF(AND($B235&gt;0,SUM(EW$3:EW234)=0,SUM($H235:EV235)=0),$B235,0)</f>
        <v>0</v>
      </c>
      <c r="EX235">
        <f ca="1">IF(AND($B235&gt;0,SUM(EX$3:EX234)=0,SUM($H235:EW235)=0),$B235,0)</f>
        <v>0</v>
      </c>
      <c r="EY235">
        <f ca="1">IF(AND($B235&gt;0,SUM(EY$3:EY234)=0,SUM($H235:EX235)=0),$B235,0)</f>
        <v>0</v>
      </c>
      <c r="EZ235">
        <f ca="1">IF(AND($B235&gt;0,SUM(EZ$3:EZ234)=0,SUM($H235:EY235)=0),$B235,0)</f>
        <v>0</v>
      </c>
      <c r="FA235">
        <f ca="1">IF(AND($B235&gt;0,SUM(FA$3:FA234)=0,SUM($H235:EZ235)=0),$B235,0)</f>
        <v>0</v>
      </c>
      <c r="FB235">
        <f ca="1">IF(AND($B235&gt;0,SUM(FB$3:FB234)=0,SUM($H235:FA235)=0),$B235,0)</f>
        <v>0</v>
      </c>
      <c r="FC235">
        <f ca="1">IF(AND($B235&gt;0,SUM(FC$3:FC234)=0,SUM($H235:FB235)=0),$B235,0)</f>
        <v>0</v>
      </c>
      <c r="FD235">
        <f ca="1">IF(AND($B235&gt;0,SUM(FD$3:FD234)=0,SUM($H235:FC235)=0),$B235,0)</f>
        <v>0</v>
      </c>
      <c r="FE235">
        <f ca="1">IF(AND($B235&gt;0,SUM(FE$3:FE234)=0,SUM($H235:FD235)=0),$B235,0)</f>
        <v>0</v>
      </c>
      <c r="FF235">
        <f ca="1">IF(AND($B235&gt;0,SUM(FF$3:FF234)=0,SUM($H235:FE235)=0),$B235,0)</f>
        <v>0</v>
      </c>
      <c r="FG235">
        <f ca="1">IF(AND($B235&gt;0,SUM(FG$3:FG234)=0,SUM($H235:FF235)=0),$B235,0)</f>
        <v>0</v>
      </c>
      <c r="FH235">
        <f ca="1">IF(AND($B235&gt;0,SUM(FH$3:FH234)=0,SUM($H235:FG235)=0),$B235,0)</f>
        <v>0</v>
      </c>
      <c r="FI235">
        <f ca="1">IF(AND($B235&gt;0,SUM(FI$3:FI234)=0,SUM($H235:FH235)=0),$B235,0)</f>
        <v>0</v>
      </c>
      <c r="FJ235">
        <f ca="1">IF(AND($B235&gt;0,SUM(FJ$3:FJ234)=0,SUM($H235:FI235)=0),$B235,0)</f>
        <v>0</v>
      </c>
      <c r="FK235">
        <f ca="1">IF(AND($B235&gt;0,SUM(FK$3:FK234)=0,SUM($H235:FJ235)=0),$B235,0)</f>
        <v>0</v>
      </c>
      <c r="FL235">
        <f ca="1">IF(AND($B235&gt;0,SUM(FL$3:FL234)=0,SUM($H235:FK235)=0),$B235,0)</f>
        <v>0</v>
      </c>
      <c r="FM235">
        <f ca="1">IF(AND($B235&gt;0,SUM(FM$3:FM234)=0,SUM($H235:FL235)=0),$B235,0)</f>
        <v>0</v>
      </c>
      <c r="FN235">
        <f ca="1">IF(AND($B235&gt;0,SUM(FN$3:FN234)=0,SUM($H235:FM235)=0),$B235,0)</f>
        <v>0</v>
      </c>
      <c r="FS235" s="67">
        <f>ValintaohjelmaCentral!$C111</f>
        <v>0</v>
      </c>
      <c r="FT235" s="352"/>
      <c r="FU235" s="353"/>
      <c r="FV235" s="374">
        <f>ValintaohjelmaCentral!$G111</f>
        <v>0</v>
      </c>
      <c r="FY235" s="67">
        <f>ValintaohjelmaCentral!$C111</f>
        <v>0</v>
      </c>
      <c r="FZ235" s="352"/>
      <c r="GA235" s="353"/>
      <c r="GB235" s="374">
        <f>ValintaohjelmaCentral!$G111</f>
        <v>0</v>
      </c>
      <c r="GE235" s="67">
        <f>ValintaohjelmaCentral!$C111</f>
        <v>0</v>
      </c>
      <c r="GF235" s="352"/>
      <c r="GG235" s="353"/>
      <c r="GH235" s="374">
        <f>ValintaohjelmaCentral!$G111</f>
        <v>0</v>
      </c>
    </row>
    <row r="236" spans="1:190" ht="15.75" hidden="1" thickBot="1" x14ac:dyDescent="0.3">
      <c r="A236">
        <v>236</v>
      </c>
      <c r="C236" s="240">
        <f t="shared" ca="1" si="30"/>
        <v>0</v>
      </c>
      <c r="D236" s="240">
        <f t="shared" ca="1" si="30"/>
        <v>0</v>
      </c>
      <c r="E236" s="240">
        <f t="shared" ca="1" si="30"/>
        <v>0</v>
      </c>
      <c r="F236" s="240">
        <f t="shared" ca="1" si="30"/>
        <v>0</v>
      </c>
      <c r="G236" s="47" t="e">
        <f>INDEX($I$2:$FN$2,ROWS(G$2:G236))</f>
        <v>#REF!</v>
      </c>
      <c r="H236">
        <v>0</v>
      </c>
      <c r="I236">
        <f ca="1">IF(AND($B236&gt;0,SUM(I$3:I235)=0,SUM($H236:H236)=0),$B236,0)</f>
        <v>0</v>
      </c>
      <c r="J236">
        <f ca="1">IF(AND($B236&gt;0,SUM(J$3:J235)=0,SUM($H236:I236)=0),$B236,0)</f>
        <v>0</v>
      </c>
      <c r="K236">
        <f ca="1">IF(AND($B236&gt;0,SUM(K$3:K235)=0,SUM($H236:J236)=0),$B236,0)</f>
        <v>0</v>
      </c>
      <c r="L236">
        <f ca="1">IF(AND($B236&gt;0,SUM(L$3:L235)=0,SUM($H236:K236)=0),$B236,0)</f>
        <v>0</v>
      </c>
      <c r="M236">
        <f ca="1">IF(AND($B236&gt;0,SUM(M$3:M235)=0,SUM($H236:L236)=0),$B236,0)</f>
        <v>0</v>
      </c>
      <c r="N236">
        <f ca="1">IF(AND($B236&gt;0,SUM(N$3:N235)=0,SUM($H236:M236)=0),$B236,0)</f>
        <v>0</v>
      </c>
      <c r="O236">
        <f ca="1">IF(AND($B236&gt;0,SUM(O$3:O235)=0,SUM($H236:N236)=0),$B236,0)</f>
        <v>0</v>
      </c>
      <c r="P236">
        <f ca="1">IF(AND($B236&gt;0,SUM(P$3:P235)=0,SUM($H236:O236)=0),$B236,0)</f>
        <v>0</v>
      </c>
      <c r="Q236">
        <f ca="1">IF(AND($B236&gt;0,SUM(Q$3:Q235)=0,SUM($H236:P236)=0),$B236,0)</f>
        <v>0</v>
      </c>
      <c r="R236">
        <f ca="1">IF(AND($B236&gt;0,SUM(R$3:R235)=0,SUM($H236:Q236)=0),$B236,0)</f>
        <v>0</v>
      </c>
      <c r="S236">
        <f ca="1">IF(AND($B236&gt;0,SUM(S$3:S235)=0,SUM($H236:R236)=0),$B236,0)</f>
        <v>0</v>
      </c>
      <c r="T236">
        <f ca="1">IF(AND($B236&gt;0,SUM(T$3:T235)=0,SUM($H236:S236)=0),$B236,0)</f>
        <v>0</v>
      </c>
      <c r="U236">
        <f ca="1">IF(AND($B236&gt;0,SUM(U$3:U235)=0,SUM($H236:T236)=0),$B236,0)</f>
        <v>0</v>
      </c>
      <c r="V236">
        <f ca="1">IF(AND($B236&gt;0,SUM(V$3:V235)=0,SUM($H236:U236)=0),$B236,0)</f>
        <v>0</v>
      </c>
      <c r="W236">
        <f ca="1">IF(AND($B236&gt;0,SUM(W$3:W235)=0,SUM($H236:V236)=0),$B236,0)</f>
        <v>0</v>
      </c>
      <c r="X236">
        <f ca="1">IF(AND($B236&gt;0,SUM(X$3:X235)=0,SUM($H236:W236)=0),$B236,0)</f>
        <v>0</v>
      </c>
      <c r="Y236">
        <f ca="1">IF(AND($B236&gt;0,SUM(Y$3:Y235)=0,SUM($H236:X236)=0),$B236,0)</f>
        <v>0</v>
      </c>
      <c r="Z236">
        <f ca="1">IF(AND($B236&gt;0,SUM(Z$3:Z235)=0,SUM($H236:Y236)=0),$B236,0)</f>
        <v>0</v>
      </c>
      <c r="AA236">
        <f ca="1">IF(AND($B236&gt;0,SUM(AA$3:AA235)=0,SUM($H236:Z236)=0),$B236,0)</f>
        <v>0</v>
      </c>
      <c r="AB236">
        <f ca="1">IF(AND($B236&gt;0,SUM(AB$3:AB235)=0,SUM($H236:AA236)=0),$B236,0)</f>
        <v>0</v>
      </c>
      <c r="AC236">
        <f ca="1">IF(AND($B236&gt;0,SUM(AC$3:AC235)=0,SUM($H236:AB236)=0),$B236,0)</f>
        <v>0</v>
      </c>
      <c r="AD236">
        <f ca="1">IF(AND($B236&gt;0,SUM(AD$3:AD235)=0,SUM($H236:AC236)=0),$B236,0)</f>
        <v>0</v>
      </c>
      <c r="AE236">
        <f ca="1">IF(AND($B236&gt;0,SUM(AE$3:AE235)=0,SUM($H236:AD236)=0),$B236,0)</f>
        <v>0</v>
      </c>
      <c r="AF236">
        <f ca="1">IF(AND($B236&gt;0,SUM(AF$3:AF235)=0,SUM($H236:AE236)=0),$B236,0)</f>
        <v>0</v>
      </c>
      <c r="AG236">
        <f ca="1">IF(AND($B236&gt;0,SUM(AG$3:AG235)=0,SUM($H236:AF236)=0),$B236,0)</f>
        <v>0</v>
      </c>
      <c r="AH236">
        <f ca="1">IF(AND($B236&gt;0,SUM(AH$3:AH235)=0,SUM($H236:AG236)=0),$B236,0)</f>
        <v>0</v>
      </c>
      <c r="AI236">
        <f ca="1">IF(AND($B236&gt;0,SUM(AI$3:AI235)=0,SUM($H236:AH236)=0),$B236,0)</f>
        <v>0</v>
      </c>
      <c r="AJ236">
        <f ca="1">IF(AND($B236&gt;0,SUM(AJ$3:AJ235)=0,SUM($H236:AI236)=0),$B236,0)</f>
        <v>0</v>
      </c>
      <c r="AK236">
        <f ca="1">IF(AND($B236&gt;0,SUM(AK$3:AK235)=0,SUM($H236:AJ236)=0),$B236,0)</f>
        <v>0</v>
      </c>
      <c r="AL236">
        <f ca="1">IF(AND($B236&gt;0,SUM(AL$3:AL235)=0,SUM($H236:AK236)=0),$B236,0)</f>
        <v>0</v>
      </c>
      <c r="AM236">
        <f ca="1">IF(AND($B236&gt;0,SUM(AM$3:AM235)=0,SUM($H236:AL236)=0),$B236,0)</f>
        <v>0</v>
      </c>
      <c r="AN236">
        <f ca="1">IF(AND($B236&gt;0,SUM(AN$3:AN235)=0,SUM($H236:AM236)=0),$B236,0)</f>
        <v>0</v>
      </c>
      <c r="AO236">
        <f ca="1">IF(AND($B236&gt;0,SUM(AO$3:AO235)=0,SUM($H236:AN236)=0),$B236,0)</f>
        <v>0</v>
      </c>
      <c r="AP236">
        <f ca="1">IF(AND($B236&gt;0,SUM(AP$3:AP235)=0,SUM($H236:AO236)=0),$B236,0)</f>
        <v>0</v>
      </c>
      <c r="AQ236">
        <f ca="1">IF(AND($B236&gt;0,SUM(AQ$3:AQ235)=0,SUM($H236:AP236)=0),$B236,0)</f>
        <v>0</v>
      </c>
      <c r="AR236">
        <f ca="1">IF(AND($B236&gt;0,SUM(AR$3:AR235)=0,SUM($H236:AQ236)=0),$B236,0)</f>
        <v>0</v>
      </c>
      <c r="AS236">
        <f ca="1">IF(AND($B236&gt;0,SUM(AS$3:AS235)=0,SUM($H236:AR236)=0),$B236,0)</f>
        <v>0</v>
      </c>
      <c r="AT236">
        <f ca="1">IF(AND($B236&gt;0,SUM(AT$3:AT235)=0,SUM($H236:AS236)=0),$B236,0)</f>
        <v>0</v>
      </c>
      <c r="AU236">
        <f ca="1">IF(AND($B236&gt;0,SUM(AU$3:AU235)=0,SUM($H236:AT236)=0),$B236,0)</f>
        <v>0</v>
      </c>
      <c r="AV236">
        <f ca="1">IF(AND($B236&gt;0,SUM(AV$3:AV235)=0,SUM($H236:AU236)=0),$B236,0)</f>
        <v>0</v>
      </c>
      <c r="AW236">
        <f ca="1">IF(AND($B236&gt;0,SUM(AW$3:AW235)=0,SUM($H236:AV236)=0),$B236,0)</f>
        <v>0</v>
      </c>
      <c r="AX236">
        <f ca="1">IF(AND($B236&gt;0,SUM(AX$3:AX235)=0,SUM($H236:AW236)=0),$B236,0)</f>
        <v>0</v>
      </c>
      <c r="AY236">
        <f ca="1">IF(AND($B236&gt;0,SUM(AY$3:AY235)=0,SUM($H236:AX236)=0),$B236,0)</f>
        <v>0</v>
      </c>
      <c r="AZ236">
        <f ca="1">IF(AND($B236&gt;0,SUM(AZ$3:AZ235)=0,SUM($H236:AY236)=0),$B236,0)</f>
        <v>0</v>
      </c>
      <c r="BA236">
        <f ca="1">IF(AND($B236&gt;0,SUM(BA$3:BA235)=0,SUM($H236:AZ236)=0),$B236,0)</f>
        <v>0</v>
      </c>
      <c r="BB236">
        <f ca="1">IF(AND($B236&gt;0,SUM(BB$3:BB235)=0,SUM($H236:BA236)=0),$B236,0)</f>
        <v>0</v>
      </c>
      <c r="BC236">
        <f ca="1">IF(AND($B236&gt;0,SUM(BC$3:BC235)=0,SUM($H236:BB236)=0),$B236,0)</f>
        <v>0</v>
      </c>
      <c r="BD236">
        <f ca="1">IF(AND($B236&gt;0,SUM(BD$3:BD235)=0,SUM($H236:BC236)=0),$B236,0)</f>
        <v>0</v>
      </c>
      <c r="BE236">
        <f ca="1">IF(AND($B236&gt;0,SUM(BE$3:BE235)=0,SUM($H236:BD236)=0),$B236,0)</f>
        <v>0</v>
      </c>
      <c r="BF236">
        <f ca="1">IF(AND($B236&gt;0,SUM(BF$3:BF235)=0,SUM($H236:BE236)=0),$B236,0)</f>
        <v>0</v>
      </c>
      <c r="BG236">
        <f ca="1">IF(AND($B236&gt;0,SUM(BG$3:BG235)=0,SUM($H236:BF236)=0),$B236,0)</f>
        <v>0</v>
      </c>
      <c r="BH236">
        <f ca="1">IF(AND($B236&gt;0,SUM(BH$3:BH235)=0,SUM($H236:BG236)=0),$B236,0)</f>
        <v>0</v>
      </c>
      <c r="BI236">
        <f ca="1">IF(AND($B236&gt;0,SUM(BI$3:BI235)=0,SUM($H236:BH236)=0),$B236,0)</f>
        <v>0</v>
      </c>
      <c r="BJ236">
        <f ca="1">IF(AND($B236&gt;0,SUM(BJ$3:BJ235)=0,SUM($H236:BI236)=0),$B236,0)</f>
        <v>0</v>
      </c>
      <c r="BK236">
        <f ca="1">IF(AND($B236&gt;0,SUM(BK$3:BK235)=0,SUM($H236:BJ236)=0),$B236,0)</f>
        <v>0</v>
      </c>
      <c r="BL236">
        <f ca="1">IF(AND($B236&gt;0,SUM(BL$3:BL235)=0,SUM($H236:BK236)=0),$B236,0)</f>
        <v>0</v>
      </c>
      <c r="BM236">
        <f ca="1">IF(AND($B236&gt;0,SUM(BM$3:BM235)=0,SUM($H236:BL236)=0),$B236,0)</f>
        <v>0</v>
      </c>
      <c r="BN236">
        <f ca="1">IF(AND($B236&gt;0,SUM(BN$3:BN235)=0,SUM($H236:BM236)=0),$B236,0)</f>
        <v>0</v>
      </c>
      <c r="BO236">
        <f ca="1">IF(AND($B236&gt;0,SUM(BO$3:BO235)=0,SUM($H236:BN236)=0),$B236,0)</f>
        <v>0</v>
      </c>
      <c r="BP236">
        <f ca="1">IF(AND($B236&gt;0,SUM(BP$3:BP235)=0,SUM($H236:BO236)=0),$B236,0)</f>
        <v>0</v>
      </c>
      <c r="BQ236">
        <f ca="1">IF(AND($B236&gt;0,SUM(BQ$3:BQ235)=0,SUM($H236:BP236)=0),$B236,0)</f>
        <v>0</v>
      </c>
      <c r="BR236">
        <f ca="1">IF(AND($B236&gt;0,SUM(BR$3:BR235)=0,SUM($H236:BQ236)=0),$B236,0)</f>
        <v>0</v>
      </c>
      <c r="BS236">
        <f ca="1">IF(AND($B236&gt;0,SUM(BS$3:BS235)=0,SUM($H236:BR236)=0),$B236,0)</f>
        <v>0</v>
      </c>
      <c r="BT236">
        <f ca="1">IF(AND($B236&gt;0,SUM(BT$3:BT235)=0,SUM($H236:BS236)=0),$B236,0)</f>
        <v>0</v>
      </c>
      <c r="BU236">
        <f ca="1">IF(AND($B236&gt;0,SUM(BU$3:BU235)=0,SUM($H236:BT236)=0),$B236,0)</f>
        <v>0</v>
      </c>
      <c r="BV236">
        <f ca="1">IF(AND($B236&gt;0,SUM(BV$3:BV235)=0,SUM($H236:BU236)=0),$B236,0)</f>
        <v>0</v>
      </c>
      <c r="BW236">
        <f ca="1">IF(AND($B236&gt;0,SUM(BW$3:BW235)=0,SUM($H236:BV236)=0),$B236,0)</f>
        <v>0</v>
      </c>
      <c r="BX236">
        <f ca="1">IF(AND($B236&gt;0,SUM(BX$3:BX235)=0,SUM($H236:BW236)=0),$B236,0)</f>
        <v>0</v>
      </c>
      <c r="BY236">
        <f ca="1">IF(AND($B236&gt;0,SUM(BY$3:BY235)=0,SUM($H236:BX236)=0),$B236,0)</f>
        <v>0</v>
      </c>
      <c r="BZ236">
        <f ca="1">IF(AND($B236&gt;0,SUM(BZ$3:BZ235)=0,SUM($H236:BY236)=0),$B236,0)</f>
        <v>0</v>
      </c>
      <c r="CA236">
        <f ca="1">IF(AND($B236&gt;0,SUM(CA$3:CA235)=0,SUM($H236:BZ236)=0),$B236,0)</f>
        <v>0</v>
      </c>
      <c r="CB236">
        <f ca="1">IF(AND($B236&gt;0,SUM(CB$3:CB235)=0,SUM($H236:CA236)=0),$B236,0)</f>
        <v>0</v>
      </c>
      <c r="CC236">
        <f ca="1">IF(AND($B236&gt;0,SUM(CC$3:CC235)=0,SUM($H236:CB236)=0),$B236,0)</f>
        <v>0</v>
      </c>
      <c r="CD236">
        <f ca="1">IF(AND($B236&gt;0,SUM(CD$3:CD235)=0,SUM($H236:CC236)=0),$B236,0)</f>
        <v>0</v>
      </c>
      <c r="CE236">
        <f ca="1">IF(AND($B236&gt;0,SUM(CE$3:CE235)=0,SUM($H236:CD236)=0),$B236,0)</f>
        <v>0</v>
      </c>
      <c r="CF236">
        <f ca="1">IF(AND($B236&gt;0,SUM(CF$3:CF235)=0,SUM($H236:CE236)=0),$B236,0)</f>
        <v>0</v>
      </c>
      <c r="CG236">
        <f ca="1">IF(AND($B236&gt;0,SUM(CG$3:CG235)=0,SUM($H236:CF236)=0),$B236,0)</f>
        <v>0</v>
      </c>
      <c r="CH236">
        <f ca="1">IF(AND($B236&gt;0,SUM(CH$3:CH235)=0,SUM($H236:CG236)=0),$B236,0)</f>
        <v>0</v>
      </c>
      <c r="CI236">
        <f ca="1">IF(AND($B236&gt;0,SUM(CI$3:CI235)=0,SUM($H236:CH236)=0),$B236,0)</f>
        <v>0</v>
      </c>
      <c r="CJ236">
        <f ca="1">IF(AND($B236&gt;0,SUM(CJ$3:CJ235)=0,SUM($H236:CI236)=0),$B236,0)</f>
        <v>0</v>
      </c>
      <c r="CK236">
        <f ca="1">IF(AND($B236&gt;0,SUM(CK$3:CK235)=0,SUM($H236:CJ236)=0),$B236,0)</f>
        <v>0</v>
      </c>
      <c r="CL236">
        <f ca="1">IF(AND($B236&gt;0,SUM(CL$3:CL235)=0,SUM($H236:CK236)=0),$B236,0)</f>
        <v>0</v>
      </c>
      <c r="CM236">
        <f ca="1">IF(AND($B236&gt;0,SUM(CM$3:CM235)=0,SUM($H236:CL236)=0),$B236,0)</f>
        <v>0</v>
      </c>
      <c r="CN236">
        <f ca="1">IF(AND($B236&gt;0,SUM(CN$3:CN235)=0,SUM($H236:CM236)=0),$B236,0)</f>
        <v>0</v>
      </c>
      <c r="CO236">
        <f ca="1">IF(AND($B236&gt;0,SUM(CO$3:CO235)=0,SUM($H236:CN236)=0),$B236,0)</f>
        <v>0</v>
      </c>
      <c r="CP236">
        <f ca="1">IF(AND($B236&gt;0,SUM(CP$3:CP235)=0,SUM($H236:CO236)=0),$B236,0)</f>
        <v>0</v>
      </c>
      <c r="CQ236">
        <f ca="1">IF(AND($B236&gt;0,SUM(CQ$3:CQ235)=0,SUM($H236:CP236)=0),$B236,0)</f>
        <v>0</v>
      </c>
      <c r="CR236">
        <f ca="1">IF(AND($B236&gt;0,SUM(CR$3:CR235)=0,SUM($H236:CQ236)=0),$B236,0)</f>
        <v>0</v>
      </c>
      <c r="CS236">
        <f ca="1">IF(AND($B236&gt;0,SUM(CS$3:CS235)=0,SUM($H236:CR236)=0),$B236,0)</f>
        <v>0</v>
      </c>
      <c r="CT236">
        <f ca="1">IF(AND($B236&gt;0,SUM(CT$3:CT235)=0,SUM($H236:CS236)=0),$B236,0)</f>
        <v>0</v>
      </c>
      <c r="CU236">
        <f ca="1">IF(AND($B236&gt;0,SUM(CU$3:CU235)=0,SUM($H236:CT236)=0),$B236,0)</f>
        <v>0</v>
      </c>
      <c r="CV236">
        <f ca="1">IF(AND($B236&gt;0,SUM(CV$3:CV235)=0,SUM($H236:CU236)=0),$B236,0)</f>
        <v>0</v>
      </c>
      <c r="CW236">
        <f ca="1">IF(AND($B236&gt;0,SUM(CW$3:CW235)=0,SUM($H236:CV236)=0),$B236,0)</f>
        <v>0</v>
      </c>
      <c r="CX236">
        <f ca="1">IF(AND($B236&gt;0,SUM(CX$3:CX235)=0,SUM($H236:CW236)=0),$B236,0)</f>
        <v>0</v>
      </c>
      <c r="CY236">
        <f ca="1">IF(AND($B236&gt;0,SUM(CY$3:CY235)=0,SUM($H236:CX236)=0),$B236,0)</f>
        <v>0</v>
      </c>
      <c r="CZ236">
        <f ca="1">IF(AND($B236&gt;0,SUM(CZ$3:CZ235)=0,SUM($H236:CY236)=0),$B236,0)</f>
        <v>0</v>
      </c>
      <c r="DA236">
        <f ca="1">IF(AND($B236&gt;0,SUM(DA$3:DA235)=0,SUM($H236:CZ236)=0),$B236,0)</f>
        <v>0</v>
      </c>
      <c r="DB236">
        <f ca="1">IF(AND($B236&gt;0,SUM(DB$3:DB235)=0,SUM($H236:DA236)=0),$B236,0)</f>
        <v>0</v>
      </c>
      <c r="DC236">
        <f ca="1">IF(AND($B236&gt;0,SUM(DC$3:DC235)=0,SUM($H236:DB236)=0),$B236,0)</f>
        <v>0</v>
      </c>
      <c r="DD236">
        <f ca="1">IF(AND($B236&gt;0,SUM(DD$3:DD235)=0,SUM($H236:DC236)=0),$B236,0)</f>
        <v>0</v>
      </c>
      <c r="DE236">
        <f ca="1">IF(AND($B236&gt;0,SUM(DE$3:DE235)=0,SUM($H236:DD236)=0),$B236,0)</f>
        <v>0</v>
      </c>
      <c r="DF236">
        <f ca="1">IF(AND($B236&gt;0,SUM(DF$3:DF235)=0,SUM($H236:DE236)=0),$B236,0)</f>
        <v>0</v>
      </c>
      <c r="DG236">
        <f ca="1">IF(AND($B236&gt;0,SUM(DG$3:DG235)=0,SUM($H236:DF236)=0),$B236,0)</f>
        <v>0</v>
      </c>
      <c r="DH236">
        <f ca="1">IF(AND($B236&gt;0,SUM(DH$3:DH235)=0,SUM($H236:DG236)=0),$B236,0)</f>
        <v>0</v>
      </c>
      <c r="DI236">
        <f ca="1">IF(AND($B236&gt;0,SUM(DI$3:DI235)=0,SUM($H236:DH236)=0),$B236,0)</f>
        <v>0</v>
      </c>
      <c r="DJ236">
        <f ca="1">IF(AND($B236&gt;0,SUM(DJ$3:DJ235)=0,SUM($H236:DI236)=0),$B236,0)</f>
        <v>0</v>
      </c>
      <c r="DK236">
        <f ca="1">IF(AND($B236&gt;0,SUM(DK$3:DK235)=0,SUM($H236:DJ236)=0),$B236,0)</f>
        <v>0</v>
      </c>
      <c r="DL236">
        <f ca="1">IF(AND($B236&gt;0,SUM(DL$3:DL235)=0,SUM($H236:DK236)=0),$B236,0)</f>
        <v>0</v>
      </c>
      <c r="DM236">
        <f ca="1">IF(AND($B236&gt;0,SUM(DM$3:DM235)=0,SUM($H236:DL236)=0),$B236,0)</f>
        <v>0</v>
      </c>
      <c r="DN236">
        <f ca="1">IF(AND($B236&gt;0,SUM(DN$3:DN235)=0,SUM($H236:DM236)=0),$B236,0)</f>
        <v>0</v>
      </c>
      <c r="DO236">
        <f ca="1">IF(AND($B236&gt;0,SUM(DO$3:DO235)=0,SUM($H236:DN236)=0),$B236,0)</f>
        <v>0</v>
      </c>
      <c r="DP236">
        <f ca="1">IF(AND($B236&gt;0,SUM(DP$3:DP235)=0,SUM($H236:DO236)=0),$B236,0)</f>
        <v>0</v>
      </c>
      <c r="DQ236">
        <f ca="1">IF(AND($B236&gt;0,SUM(DQ$3:DQ235)=0,SUM($H236:DP236)=0),$B236,0)</f>
        <v>0</v>
      </c>
      <c r="DR236">
        <f ca="1">IF(AND($B236&gt;0,SUM(DR$3:DR235)=0,SUM($H236:DQ236)=0),$B236,0)</f>
        <v>0</v>
      </c>
      <c r="DS236">
        <f ca="1">IF(AND($B236&gt;0,SUM(DS$3:DS235)=0,SUM($H236:DR236)=0),$B236,0)</f>
        <v>0</v>
      </c>
      <c r="DT236">
        <f ca="1">IF(AND($B236&gt;0,SUM(DT$3:DT235)=0,SUM($H236:DS236)=0),$B236,0)</f>
        <v>0</v>
      </c>
      <c r="DU236">
        <f ca="1">IF(AND($B236&gt;0,SUM(DU$3:DU235)=0,SUM($H236:DT236)=0),$B236,0)</f>
        <v>0</v>
      </c>
      <c r="DV236">
        <f ca="1">IF(AND($B236&gt;0,SUM(DV$3:DV235)=0,SUM($H236:DU236)=0),$B236,0)</f>
        <v>0</v>
      </c>
      <c r="DW236">
        <f ca="1">IF(AND($B236&gt;0,SUM(DW$3:DW235)=0,SUM($H236:DV236)=0),$B236,0)</f>
        <v>0</v>
      </c>
      <c r="DX236">
        <f ca="1">IF(AND($B236&gt;0,SUM(DX$3:DX235)=0,SUM($H236:DW236)=0),$B236,0)</f>
        <v>0</v>
      </c>
      <c r="DY236">
        <f ca="1">IF(AND($B236&gt;0,SUM(DY$3:DY235)=0,SUM($H236:DX236)=0),$B236,0)</f>
        <v>0</v>
      </c>
      <c r="DZ236">
        <f ca="1">IF(AND($B236&gt;0,SUM(DZ$3:DZ235)=0,SUM($H236:DY236)=0),$B236,0)</f>
        <v>0</v>
      </c>
      <c r="EA236">
        <f ca="1">IF(AND($B236&gt;0,SUM(EA$3:EA235)=0,SUM($H236:DZ236)=0),$B236,0)</f>
        <v>0</v>
      </c>
      <c r="EB236">
        <f ca="1">IF(AND($B236&gt;0,SUM(EB$3:EB235)=0,SUM($H236:EA236)=0),$B236,0)</f>
        <v>0</v>
      </c>
      <c r="EC236">
        <f ca="1">IF(AND($B236&gt;0,SUM(EC$3:EC235)=0,SUM($H236:EB236)=0),$B236,0)</f>
        <v>0</v>
      </c>
      <c r="ED236">
        <f ca="1">IF(AND($B236&gt;0,SUM(ED$3:ED235)=0,SUM($H236:EC236)=0),$B236,0)</f>
        <v>0</v>
      </c>
      <c r="EE236">
        <f ca="1">IF(AND($B236&gt;0,SUM(EE$3:EE235)=0,SUM($H236:ED236)=0),$B236,0)</f>
        <v>0</v>
      </c>
      <c r="EF236">
        <f ca="1">IF(AND($B236&gt;0,SUM(EF$3:EF235)=0,SUM($H236:EE236)=0),$B236,0)</f>
        <v>0</v>
      </c>
      <c r="EG236">
        <f ca="1">IF(AND($B236&gt;0,SUM(EG$3:EG235)=0,SUM($H236:EF236)=0),$B236,0)</f>
        <v>0</v>
      </c>
      <c r="EH236">
        <f ca="1">IF(AND($B236&gt;0,SUM(EH$3:EH235)=0,SUM($H236:EG236)=0),$B236,0)</f>
        <v>0</v>
      </c>
      <c r="EI236">
        <f ca="1">IF(AND($B236&gt;0,SUM(EI$3:EI235)=0,SUM($H236:EH236)=0),$B236,0)</f>
        <v>0</v>
      </c>
      <c r="EJ236">
        <f ca="1">IF(AND($B236&gt;0,SUM(EJ$3:EJ235)=0,SUM($H236:EI236)=0),$B236,0)</f>
        <v>0</v>
      </c>
      <c r="EK236">
        <f ca="1">IF(AND($B236&gt;0,SUM(EK$3:EK235)=0,SUM($H236:EJ236)=0),$B236,0)</f>
        <v>0</v>
      </c>
      <c r="EL236">
        <f ca="1">IF(AND($B236&gt;0,SUM(EL$3:EL235)=0,SUM($H236:EK236)=0),$B236,0)</f>
        <v>0</v>
      </c>
      <c r="EM236">
        <f ca="1">IF(AND($B236&gt;0,SUM(EM$3:EM235)=0,SUM($H236:EL236)=0),$B236,0)</f>
        <v>0</v>
      </c>
      <c r="EN236">
        <f ca="1">IF(AND($B236&gt;0,SUM(EN$3:EN235)=0,SUM($H236:EM236)=0),$B236,0)</f>
        <v>0</v>
      </c>
      <c r="EO236">
        <f ca="1">IF(AND($B236&gt;0,SUM(EO$3:EO235)=0,SUM($H236:EN236)=0),$B236,0)</f>
        <v>0</v>
      </c>
      <c r="EP236">
        <f ca="1">IF(AND($B236&gt;0,SUM(EP$3:EP235)=0,SUM($H236:EO236)=0),$B236,0)</f>
        <v>0</v>
      </c>
      <c r="EQ236">
        <f ca="1">IF(AND($B236&gt;0,SUM(EQ$3:EQ235)=0,SUM($H236:EP236)=0),$B236,0)</f>
        <v>0</v>
      </c>
      <c r="ER236">
        <f ca="1">IF(AND($B236&gt;0,SUM(ER$3:ER235)=0,SUM($H236:EQ236)=0),$B236,0)</f>
        <v>0</v>
      </c>
      <c r="ES236">
        <f ca="1">IF(AND($B236&gt;0,SUM(ES$3:ES235)=0,SUM($H236:ER236)=0),$B236,0)</f>
        <v>0</v>
      </c>
      <c r="ET236">
        <f ca="1">IF(AND($B236&gt;0,SUM(ET$3:ET235)=0,SUM($H236:ES236)=0),$B236,0)</f>
        <v>0</v>
      </c>
      <c r="EU236">
        <f ca="1">IF(AND($B236&gt;0,SUM(EU$3:EU235)=0,SUM($H236:ET236)=0),$B236,0)</f>
        <v>0</v>
      </c>
      <c r="EV236">
        <f ca="1">IF(AND($B236&gt;0,SUM(EV$3:EV235)=0,SUM($H236:EU236)=0),$B236,0)</f>
        <v>0</v>
      </c>
      <c r="EW236">
        <f ca="1">IF(AND($B236&gt;0,SUM(EW$3:EW235)=0,SUM($H236:EV236)=0),$B236,0)</f>
        <v>0</v>
      </c>
      <c r="EX236">
        <f ca="1">IF(AND($B236&gt;0,SUM(EX$3:EX235)=0,SUM($H236:EW236)=0),$B236,0)</f>
        <v>0</v>
      </c>
      <c r="EY236">
        <f ca="1">IF(AND($B236&gt;0,SUM(EY$3:EY235)=0,SUM($H236:EX236)=0),$B236,0)</f>
        <v>0</v>
      </c>
      <c r="EZ236">
        <f ca="1">IF(AND($B236&gt;0,SUM(EZ$3:EZ235)=0,SUM($H236:EY236)=0),$B236,0)</f>
        <v>0</v>
      </c>
      <c r="FA236">
        <f ca="1">IF(AND($B236&gt;0,SUM(FA$3:FA235)=0,SUM($H236:EZ236)=0),$B236,0)</f>
        <v>0</v>
      </c>
      <c r="FB236">
        <f ca="1">IF(AND($B236&gt;0,SUM(FB$3:FB235)=0,SUM($H236:FA236)=0),$B236,0)</f>
        <v>0</v>
      </c>
      <c r="FC236">
        <f ca="1">IF(AND($B236&gt;0,SUM(FC$3:FC235)=0,SUM($H236:FB236)=0),$B236,0)</f>
        <v>0</v>
      </c>
      <c r="FD236">
        <f ca="1">IF(AND($B236&gt;0,SUM(FD$3:FD235)=0,SUM($H236:FC236)=0),$B236,0)</f>
        <v>0</v>
      </c>
      <c r="FE236">
        <f ca="1">IF(AND($B236&gt;0,SUM(FE$3:FE235)=0,SUM($H236:FD236)=0),$B236,0)</f>
        <v>0</v>
      </c>
      <c r="FF236">
        <f ca="1">IF(AND($B236&gt;0,SUM(FF$3:FF235)=0,SUM($H236:FE236)=0),$B236,0)</f>
        <v>0</v>
      </c>
      <c r="FG236">
        <f ca="1">IF(AND($B236&gt;0,SUM(FG$3:FG235)=0,SUM($H236:FF236)=0),$B236,0)</f>
        <v>0</v>
      </c>
      <c r="FH236">
        <f ca="1">IF(AND($B236&gt;0,SUM(FH$3:FH235)=0,SUM($H236:FG236)=0),$B236,0)</f>
        <v>0</v>
      </c>
      <c r="FI236">
        <f ca="1">IF(AND($B236&gt;0,SUM(FI$3:FI235)=0,SUM($H236:FH236)=0),$B236,0)</f>
        <v>0</v>
      </c>
      <c r="FJ236">
        <f ca="1">IF(AND($B236&gt;0,SUM(FJ$3:FJ235)=0,SUM($H236:FI236)=0),$B236,0)</f>
        <v>0</v>
      </c>
      <c r="FK236">
        <f ca="1">IF(AND($B236&gt;0,SUM(FK$3:FK235)=0,SUM($H236:FJ236)=0),$B236,0)</f>
        <v>0</v>
      </c>
      <c r="FL236">
        <f ca="1">IF(AND($B236&gt;0,SUM(FL$3:FL235)=0,SUM($H236:FK236)=0),$B236,0)</f>
        <v>0</v>
      </c>
      <c r="FM236">
        <f ca="1">IF(AND($B236&gt;0,SUM(FM$3:FM235)=0,SUM($H236:FL236)=0),$B236,0)</f>
        <v>0</v>
      </c>
      <c r="FN236">
        <f ca="1">IF(AND($B236&gt;0,SUM(FN$3:FN235)=0,SUM($H236:FM236)=0),$B236,0)</f>
        <v>0</v>
      </c>
      <c r="FS236" s="67">
        <f>ValintaohjelmaCentral!$C112</f>
        <v>0</v>
      </c>
      <c r="FT236" s="352"/>
      <c r="FU236" s="353"/>
      <c r="FV236" s="374">
        <f>ValintaohjelmaCentral!$G112</f>
        <v>0</v>
      </c>
      <c r="FY236" s="67">
        <f>ValintaohjelmaCentral!$C112</f>
        <v>0</v>
      </c>
      <c r="FZ236" s="352"/>
      <c r="GA236" s="353"/>
      <c r="GB236" s="374">
        <f>ValintaohjelmaCentral!$G112</f>
        <v>0</v>
      </c>
      <c r="GE236" s="67">
        <f>ValintaohjelmaCentral!$C112</f>
        <v>0</v>
      </c>
      <c r="GF236" s="352"/>
      <c r="GG236" s="353"/>
      <c r="GH236" s="374">
        <f>ValintaohjelmaCentral!$G112</f>
        <v>0</v>
      </c>
    </row>
    <row r="237" spans="1:190" ht="15.75" hidden="1" thickBot="1" x14ac:dyDescent="0.3">
      <c r="A237">
        <v>237</v>
      </c>
      <c r="C237" s="240">
        <f t="shared" ca="1" si="30"/>
        <v>0</v>
      </c>
      <c r="D237" s="240">
        <f t="shared" ca="1" si="30"/>
        <v>0</v>
      </c>
      <c r="E237" s="240">
        <f t="shared" ca="1" si="30"/>
        <v>0</v>
      </c>
      <c r="F237" s="240">
        <f t="shared" ca="1" si="30"/>
        <v>0</v>
      </c>
      <c r="G237" s="47" t="e">
        <f>INDEX($I$2:$FN$2,ROWS(G$2:G237))</f>
        <v>#REF!</v>
      </c>
      <c r="H237">
        <v>0</v>
      </c>
      <c r="I237">
        <f ca="1">IF(AND($B237&gt;0,SUM(I$3:I236)=0,SUM($H237:H237)=0),$B237,0)</f>
        <v>0</v>
      </c>
      <c r="J237">
        <f ca="1">IF(AND($B237&gt;0,SUM(J$3:J236)=0,SUM($H237:I237)=0),$B237,0)</f>
        <v>0</v>
      </c>
      <c r="K237">
        <f ca="1">IF(AND($B237&gt;0,SUM(K$3:K236)=0,SUM($H237:J237)=0),$B237,0)</f>
        <v>0</v>
      </c>
      <c r="L237">
        <f ca="1">IF(AND($B237&gt;0,SUM(L$3:L236)=0,SUM($H237:K237)=0),$B237,0)</f>
        <v>0</v>
      </c>
      <c r="M237">
        <f ca="1">IF(AND($B237&gt;0,SUM(M$3:M236)=0,SUM($H237:L237)=0),$B237,0)</f>
        <v>0</v>
      </c>
      <c r="N237">
        <f ca="1">IF(AND($B237&gt;0,SUM(N$3:N236)=0,SUM($H237:M237)=0),$B237,0)</f>
        <v>0</v>
      </c>
      <c r="O237">
        <f ca="1">IF(AND($B237&gt;0,SUM(O$3:O236)=0,SUM($H237:N237)=0),$B237,0)</f>
        <v>0</v>
      </c>
      <c r="P237">
        <f ca="1">IF(AND($B237&gt;0,SUM(P$3:P236)=0,SUM($H237:O237)=0),$B237,0)</f>
        <v>0</v>
      </c>
      <c r="Q237">
        <f ca="1">IF(AND($B237&gt;0,SUM(Q$3:Q236)=0,SUM($H237:P237)=0),$B237,0)</f>
        <v>0</v>
      </c>
      <c r="R237">
        <f ca="1">IF(AND($B237&gt;0,SUM(R$3:R236)=0,SUM($H237:Q237)=0),$B237,0)</f>
        <v>0</v>
      </c>
      <c r="S237">
        <f ca="1">IF(AND($B237&gt;0,SUM(S$3:S236)=0,SUM($H237:R237)=0),$B237,0)</f>
        <v>0</v>
      </c>
      <c r="T237">
        <f ca="1">IF(AND($B237&gt;0,SUM(T$3:T236)=0,SUM($H237:S237)=0),$B237,0)</f>
        <v>0</v>
      </c>
      <c r="U237">
        <f ca="1">IF(AND($B237&gt;0,SUM(U$3:U236)=0,SUM($H237:T237)=0),$B237,0)</f>
        <v>0</v>
      </c>
      <c r="V237">
        <f ca="1">IF(AND($B237&gt;0,SUM(V$3:V236)=0,SUM($H237:U237)=0),$B237,0)</f>
        <v>0</v>
      </c>
      <c r="W237">
        <f ca="1">IF(AND($B237&gt;0,SUM(W$3:W236)=0,SUM($H237:V237)=0),$B237,0)</f>
        <v>0</v>
      </c>
      <c r="X237">
        <f ca="1">IF(AND($B237&gt;0,SUM(X$3:X236)=0,SUM($H237:W237)=0),$B237,0)</f>
        <v>0</v>
      </c>
      <c r="Y237">
        <f ca="1">IF(AND($B237&gt;0,SUM(Y$3:Y236)=0,SUM($H237:X237)=0),$B237,0)</f>
        <v>0</v>
      </c>
      <c r="Z237">
        <f ca="1">IF(AND($B237&gt;0,SUM(Z$3:Z236)=0,SUM($H237:Y237)=0),$B237,0)</f>
        <v>0</v>
      </c>
      <c r="AA237">
        <f ca="1">IF(AND($B237&gt;0,SUM(AA$3:AA236)=0,SUM($H237:Z237)=0),$B237,0)</f>
        <v>0</v>
      </c>
      <c r="AB237">
        <f ca="1">IF(AND($B237&gt;0,SUM(AB$3:AB236)=0,SUM($H237:AA237)=0),$B237,0)</f>
        <v>0</v>
      </c>
      <c r="AC237">
        <f ca="1">IF(AND($B237&gt;0,SUM(AC$3:AC236)=0,SUM($H237:AB237)=0),$B237,0)</f>
        <v>0</v>
      </c>
      <c r="AD237">
        <f ca="1">IF(AND($B237&gt;0,SUM(AD$3:AD236)=0,SUM($H237:AC237)=0),$B237,0)</f>
        <v>0</v>
      </c>
      <c r="AE237">
        <f ca="1">IF(AND($B237&gt;0,SUM(AE$3:AE236)=0,SUM($H237:AD237)=0),$B237,0)</f>
        <v>0</v>
      </c>
      <c r="AF237">
        <f ca="1">IF(AND($B237&gt;0,SUM(AF$3:AF236)=0,SUM($H237:AE237)=0),$B237,0)</f>
        <v>0</v>
      </c>
      <c r="AG237">
        <f ca="1">IF(AND($B237&gt;0,SUM(AG$3:AG236)=0,SUM($H237:AF237)=0),$B237,0)</f>
        <v>0</v>
      </c>
      <c r="AH237">
        <f ca="1">IF(AND($B237&gt;0,SUM(AH$3:AH236)=0,SUM($H237:AG237)=0),$B237,0)</f>
        <v>0</v>
      </c>
      <c r="AI237">
        <f ca="1">IF(AND($B237&gt;0,SUM(AI$3:AI236)=0,SUM($H237:AH237)=0),$B237,0)</f>
        <v>0</v>
      </c>
      <c r="AJ237">
        <f ca="1">IF(AND($B237&gt;0,SUM(AJ$3:AJ236)=0,SUM($H237:AI237)=0),$B237,0)</f>
        <v>0</v>
      </c>
      <c r="AK237">
        <f ca="1">IF(AND($B237&gt;0,SUM(AK$3:AK236)=0,SUM($H237:AJ237)=0),$B237,0)</f>
        <v>0</v>
      </c>
      <c r="AL237">
        <f ca="1">IF(AND($B237&gt;0,SUM(AL$3:AL236)=0,SUM($H237:AK237)=0),$B237,0)</f>
        <v>0</v>
      </c>
      <c r="AM237">
        <f ca="1">IF(AND($B237&gt;0,SUM(AM$3:AM236)=0,SUM($H237:AL237)=0),$B237,0)</f>
        <v>0</v>
      </c>
      <c r="AN237">
        <f ca="1">IF(AND($B237&gt;0,SUM(AN$3:AN236)=0,SUM($H237:AM237)=0),$B237,0)</f>
        <v>0</v>
      </c>
      <c r="AO237">
        <f ca="1">IF(AND($B237&gt;0,SUM(AO$3:AO236)=0,SUM($H237:AN237)=0),$B237,0)</f>
        <v>0</v>
      </c>
      <c r="AP237">
        <f ca="1">IF(AND($B237&gt;0,SUM(AP$3:AP236)=0,SUM($H237:AO237)=0),$B237,0)</f>
        <v>0</v>
      </c>
      <c r="AQ237">
        <f ca="1">IF(AND($B237&gt;0,SUM(AQ$3:AQ236)=0,SUM($H237:AP237)=0),$B237,0)</f>
        <v>0</v>
      </c>
      <c r="AR237">
        <f ca="1">IF(AND($B237&gt;0,SUM(AR$3:AR236)=0,SUM($H237:AQ237)=0),$B237,0)</f>
        <v>0</v>
      </c>
      <c r="AS237">
        <f ca="1">IF(AND($B237&gt;0,SUM(AS$3:AS236)=0,SUM($H237:AR237)=0),$B237,0)</f>
        <v>0</v>
      </c>
      <c r="AT237">
        <f ca="1">IF(AND($B237&gt;0,SUM(AT$3:AT236)=0,SUM($H237:AS237)=0),$B237,0)</f>
        <v>0</v>
      </c>
      <c r="AU237">
        <f ca="1">IF(AND($B237&gt;0,SUM(AU$3:AU236)=0,SUM($H237:AT237)=0),$B237,0)</f>
        <v>0</v>
      </c>
      <c r="AV237">
        <f ca="1">IF(AND($B237&gt;0,SUM(AV$3:AV236)=0,SUM($H237:AU237)=0),$B237,0)</f>
        <v>0</v>
      </c>
      <c r="AW237">
        <f ca="1">IF(AND($B237&gt;0,SUM(AW$3:AW236)=0,SUM($H237:AV237)=0),$B237,0)</f>
        <v>0</v>
      </c>
      <c r="AX237">
        <f ca="1">IF(AND($B237&gt;0,SUM(AX$3:AX236)=0,SUM($H237:AW237)=0),$B237,0)</f>
        <v>0</v>
      </c>
      <c r="AY237">
        <f ca="1">IF(AND($B237&gt;0,SUM(AY$3:AY236)=0,SUM($H237:AX237)=0),$B237,0)</f>
        <v>0</v>
      </c>
      <c r="AZ237">
        <f ca="1">IF(AND($B237&gt;0,SUM(AZ$3:AZ236)=0,SUM($H237:AY237)=0),$B237,0)</f>
        <v>0</v>
      </c>
      <c r="BA237">
        <f ca="1">IF(AND($B237&gt;0,SUM(BA$3:BA236)=0,SUM($H237:AZ237)=0),$B237,0)</f>
        <v>0</v>
      </c>
      <c r="BB237">
        <f ca="1">IF(AND($B237&gt;0,SUM(BB$3:BB236)=0,SUM($H237:BA237)=0),$B237,0)</f>
        <v>0</v>
      </c>
      <c r="BC237">
        <f ca="1">IF(AND($B237&gt;0,SUM(BC$3:BC236)=0,SUM($H237:BB237)=0),$B237,0)</f>
        <v>0</v>
      </c>
      <c r="BD237">
        <f ca="1">IF(AND($B237&gt;0,SUM(BD$3:BD236)=0,SUM($H237:BC237)=0),$B237,0)</f>
        <v>0</v>
      </c>
      <c r="BE237">
        <f ca="1">IF(AND($B237&gt;0,SUM(BE$3:BE236)=0,SUM($H237:BD237)=0),$B237,0)</f>
        <v>0</v>
      </c>
      <c r="BF237">
        <f ca="1">IF(AND($B237&gt;0,SUM(BF$3:BF236)=0,SUM($H237:BE237)=0),$B237,0)</f>
        <v>0</v>
      </c>
      <c r="BG237">
        <f ca="1">IF(AND($B237&gt;0,SUM(BG$3:BG236)=0,SUM($H237:BF237)=0),$B237,0)</f>
        <v>0</v>
      </c>
      <c r="BH237">
        <f ca="1">IF(AND($B237&gt;0,SUM(BH$3:BH236)=0,SUM($H237:BG237)=0),$B237,0)</f>
        <v>0</v>
      </c>
      <c r="BI237">
        <f ca="1">IF(AND($B237&gt;0,SUM(BI$3:BI236)=0,SUM($H237:BH237)=0),$B237,0)</f>
        <v>0</v>
      </c>
      <c r="BJ237">
        <f ca="1">IF(AND($B237&gt;0,SUM(BJ$3:BJ236)=0,SUM($H237:BI237)=0),$B237,0)</f>
        <v>0</v>
      </c>
      <c r="BK237">
        <f ca="1">IF(AND($B237&gt;0,SUM(BK$3:BK236)=0,SUM($H237:BJ237)=0),$B237,0)</f>
        <v>0</v>
      </c>
      <c r="BL237">
        <f ca="1">IF(AND($B237&gt;0,SUM(BL$3:BL236)=0,SUM($H237:BK237)=0),$B237,0)</f>
        <v>0</v>
      </c>
      <c r="BM237">
        <f ca="1">IF(AND($B237&gt;0,SUM(BM$3:BM236)=0,SUM($H237:BL237)=0),$B237,0)</f>
        <v>0</v>
      </c>
      <c r="BN237">
        <f ca="1">IF(AND($B237&gt;0,SUM(BN$3:BN236)=0,SUM($H237:BM237)=0),$B237,0)</f>
        <v>0</v>
      </c>
      <c r="BO237">
        <f ca="1">IF(AND($B237&gt;0,SUM(BO$3:BO236)=0,SUM($H237:BN237)=0),$B237,0)</f>
        <v>0</v>
      </c>
      <c r="BP237">
        <f ca="1">IF(AND($B237&gt;0,SUM(BP$3:BP236)=0,SUM($H237:BO237)=0),$B237,0)</f>
        <v>0</v>
      </c>
      <c r="BQ237">
        <f ca="1">IF(AND($B237&gt;0,SUM(BQ$3:BQ236)=0,SUM($H237:BP237)=0),$B237,0)</f>
        <v>0</v>
      </c>
      <c r="BR237">
        <f ca="1">IF(AND($B237&gt;0,SUM(BR$3:BR236)=0,SUM($H237:BQ237)=0),$B237,0)</f>
        <v>0</v>
      </c>
      <c r="BS237">
        <f ca="1">IF(AND($B237&gt;0,SUM(BS$3:BS236)=0,SUM($H237:BR237)=0),$B237,0)</f>
        <v>0</v>
      </c>
      <c r="BT237">
        <f ca="1">IF(AND($B237&gt;0,SUM(BT$3:BT236)=0,SUM($H237:BS237)=0),$B237,0)</f>
        <v>0</v>
      </c>
      <c r="BU237">
        <f ca="1">IF(AND($B237&gt;0,SUM(BU$3:BU236)=0,SUM($H237:BT237)=0),$B237,0)</f>
        <v>0</v>
      </c>
      <c r="BV237">
        <f ca="1">IF(AND($B237&gt;0,SUM(BV$3:BV236)=0,SUM($H237:BU237)=0),$B237,0)</f>
        <v>0</v>
      </c>
      <c r="BW237">
        <f ca="1">IF(AND($B237&gt;0,SUM(BW$3:BW236)=0,SUM($H237:BV237)=0),$B237,0)</f>
        <v>0</v>
      </c>
      <c r="BX237">
        <f ca="1">IF(AND($B237&gt;0,SUM(BX$3:BX236)=0,SUM($H237:BW237)=0),$B237,0)</f>
        <v>0</v>
      </c>
      <c r="BY237">
        <f ca="1">IF(AND($B237&gt;0,SUM(BY$3:BY236)=0,SUM($H237:BX237)=0),$B237,0)</f>
        <v>0</v>
      </c>
      <c r="BZ237">
        <f ca="1">IF(AND($B237&gt;0,SUM(BZ$3:BZ236)=0,SUM($H237:BY237)=0),$B237,0)</f>
        <v>0</v>
      </c>
      <c r="CA237">
        <f ca="1">IF(AND($B237&gt;0,SUM(CA$3:CA236)=0,SUM($H237:BZ237)=0),$B237,0)</f>
        <v>0</v>
      </c>
      <c r="CB237">
        <f ca="1">IF(AND($B237&gt;0,SUM(CB$3:CB236)=0,SUM($H237:CA237)=0),$B237,0)</f>
        <v>0</v>
      </c>
      <c r="CC237">
        <f ca="1">IF(AND($B237&gt;0,SUM(CC$3:CC236)=0,SUM($H237:CB237)=0),$B237,0)</f>
        <v>0</v>
      </c>
      <c r="CD237">
        <f ca="1">IF(AND($B237&gt;0,SUM(CD$3:CD236)=0,SUM($H237:CC237)=0),$B237,0)</f>
        <v>0</v>
      </c>
      <c r="CE237">
        <f ca="1">IF(AND($B237&gt;0,SUM(CE$3:CE236)=0,SUM($H237:CD237)=0),$B237,0)</f>
        <v>0</v>
      </c>
      <c r="CF237">
        <f ca="1">IF(AND($B237&gt;0,SUM(CF$3:CF236)=0,SUM($H237:CE237)=0),$B237,0)</f>
        <v>0</v>
      </c>
      <c r="CG237">
        <f ca="1">IF(AND($B237&gt;0,SUM(CG$3:CG236)=0,SUM($H237:CF237)=0),$B237,0)</f>
        <v>0</v>
      </c>
      <c r="CH237">
        <f ca="1">IF(AND($B237&gt;0,SUM(CH$3:CH236)=0,SUM($H237:CG237)=0),$B237,0)</f>
        <v>0</v>
      </c>
      <c r="CI237">
        <f ca="1">IF(AND($B237&gt;0,SUM(CI$3:CI236)=0,SUM($H237:CH237)=0),$B237,0)</f>
        <v>0</v>
      </c>
      <c r="CJ237">
        <f ca="1">IF(AND($B237&gt;0,SUM(CJ$3:CJ236)=0,SUM($H237:CI237)=0),$B237,0)</f>
        <v>0</v>
      </c>
      <c r="CK237">
        <f ca="1">IF(AND($B237&gt;0,SUM(CK$3:CK236)=0,SUM($H237:CJ237)=0),$B237,0)</f>
        <v>0</v>
      </c>
      <c r="CL237">
        <f ca="1">IF(AND($B237&gt;0,SUM(CL$3:CL236)=0,SUM($H237:CK237)=0),$B237,0)</f>
        <v>0</v>
      </c>
      <c r="CM237">
        <f ca="1">IF(AND($B237&gt;0,SUM(CM$3:CM236)=0,SUM($H237:CL237)=0),$B237,0)</f>
        <v>0</v>
      </c>
      <c r="CN237">
        <f ca="1">IF(AND($B237&gt;0,SUM(CN$3:CN236)=0,SUM($H237:CM237)=0),$B237,0)</f>
        <v>0</v>
      </c>
      <c r="CO237">
        <f ca="1">IF(AND($B237&gt;0,SUM(CO$3:CO236)=0,SUM($H237:CN237)=0),$B237,0)</f>
        <v>0</v>
      </c>
      <c r="CP237">
        <f ca="1">IF(AND($B237&gt;0,SUM(CP$3:CP236)=0,SUM($H237:CO237)=0),$B237,0)</f>
        <v>0</v>
      </c>
      <c r="CQ237">
        <f ca="1">IF(AND($B237&gt;0,SUM(CQ$3:CQ236)=0,SUM($H237:CP237)=0),$B237,0)</f>
        <v>0</v>
      </c>
      <c r="CR237">
        <f ca="1">IF(AND($B237&gt;0,SUM(CR$3:CR236)=0,SUM($H237:CQ237)=0),$B237,0)</f>
        <v>0</v>
      </c>
      <c r="CS237">
        <f ca="1">IF(AND($B237&gt;0,SUM(CS$3:CS236)=0,SUM($H237:CR237)=0),$B237,0)</f>
        <v>0</v>
      </c>
      <c r="CT237">
        <f ca="1">IF(AND($B237&gt;0,SUM(CT$3:CT236)=0,SUM($H237:CS237)=0),$B237,0)</f>
        <v>0</v>
      </c>
      <c r="CU237">
        <f ca="1">IF(AND($B237&gt;0,SUM(CU$3:CU236)=0,SUM($H237:CT237)=0),$B237,0)</f>
        <v>0</v>
      </c>
      <c r="CV237">
        <f ca="1">IF(AND($B237&gt;0,SUM(CV$3:CV236)=0,SUM($H237:CU237)=0),$B237,0)</f>
        <v>0</v>
      </c>
      <c r="CW237">
        <f ca="1">IF(AND($B237&gt;0,SUM(CW$3:CW236)=0,SUM($H237:CV237)=0),$B237,0)</f>
        <v>0</v>
      </c>
      <c r="CX237">
        <f ca="1">IF(AND($B237&gt;0,SUM(CX$3:CX236)=0,SUM($H237:CW237)=0),$B237,0)</f>
        <v>0</v>
      </c>
      <c r="CY237">
        <f ca="1">IF(AND($B237&gt;0,SUM(CY$3:CY236)=0,SUM($H237:CX237)=0),$B237,0)</f>
        <v>0</v>
      </c>
      <c r="CZ237">
        <f ca="1">IF(AND($B237&gt;0,SUM(CZ$3:CZ236)=0,SUM($H237:CY237)=0),$B237,0)</f>
        <v>0</v>
      </c>
      <c r="DA237">
        <f ca="1">IF(AND($B237&gt;0,SUM(DA$3:DA236)=0,SUM($H237:CZ237)=0),$B237,0)</f>
        <v>0</v>
      </c>
      <c r="DB237">
        <f ca="1">IF(AND($B237&gt;0,SUM(DB$3:DB236)=0,SUM($H237:DA237)=0),$B237,0)</f>
        <v>0</v>
      </c>
      <c r="DC237">
        <f ca="1">IF(AND($B237&gt;0,SUM(DC$3:DC236)=0,SUM($H237:DB237)=0),$B237,0)</f>
        <v>0</v>
      </c>
      <c r="DD237">
        <f ca="1">IF(AND($B237&gt;0,SUM(DD$3:DD236)=0,SUM($H237:DC237)=0),$B237,0)</f>
        <v>0</v>
      </c>
      <c r="DE237">
        <f ca="1">IF(AND($B237&gt;0,SUM(DE$3:DE236)=0,SUM($H237:DD237)=0),$B237,0)</f>
        <v>0</v>
      </c>
      <c r="DF237">
        <f ca="1">IF(AND($B237&gt;0,SUM(DF$3:DF236)=0,SUM($H237:DE237)=0),$B237,0)</f>
        <v>0</v>
      </c>
      <c r="DG237">
        <f ca="1">IF(AND($B237&gt;0,SUM(DG$3:DG236)=0,SUM($H237:DF237)=0),$B237,0)</f>
        <v>0</v>
      </c>
      <c r="DH237">
        <f ca="1">IF(AND($B237&gt;0,SUM(DH$3:DH236)=0,SUM($H237:DG237)=0),$B237,0)</f>
        <v>0</v>
      </c>
      <c r="DI237">
        <f ca="1">IF(AND($B237&gt;0,SUM(DI$3:DI236)=0,SUM($H237:DH237)=0),$B237,0)</f>
        <v>0</v>
      </c>
      <c r="DJ237">
        <f ca="1">IF(AND($B237&gt;0,SUM(DJ$3:DJ236)=0,SUM($H237:DI237)=0),$B237,0)</f>
        <v>0</v>
      </c>
      <c r="DK237">
        <f ca="1">IF(AND($B237&gt;0,SUM(DK$3:DK236)=0,SUM($H237:DJ237)=0),$B237,0)</f>
        <v>0</v>
      </c>
      <c r="DL237">
        <f ca="1">IF(AND($B237&gt;0,SUM(DL$3:DL236)=0,SUM($H237:DK237)=0),$B237,0)</f>
        <v>0</v>
      </c>
      <c r="DM237">
        <f ca="1">IF(AND($B237&gt;0,SUM(DM$3:DM236)=0,SUM($H237:DL237)=0),$B237,0)</f>
        <v>0</v>
      </c>
      <c r="DN237">
        <f ca="1">IF(AND($B237&gt;0,SUM(DN$3:DN236)=0,SUM($H237:DM237)=0),$B237,0)</f>
        <v>0</v>
      </c>
      <c r="DO237">
        <f ca="1">IF(AND($B237&gt;0,SUM(DO$3:DO236)=0,SUM($H237:DN237)=0),$B237,0)</f>
        <v>0</v>
      </c>
      <c r="DP237">
        <f ca="1">IF(AND($B237&gt;0,SUM(DP$3:DP236)=0,SUM($H237:DO237)=0),$B237,0)</f>
        <v>0</v>
      </c>
      <c r="DQ237">
        <f ca="1">IF(AND($B237&gt;0,SUM(DQ$3:DQ236)=0,SUM($H237:DP237)=0),$B237,0)</f>
        <v>0</v>
      </c>
      <c r="DR237">
        <f ca="1">IF(AND($B237&gt;0,SUM(DR$3:DR236)=0,SUM($H237:DQ237)=0),$B237,0)</f>
        <v>0</v>
      </c>
      <c r="DS237">
        <f ca="1">IF(AND($B237&gt;0,SUM(DS$3:DS236)=0,SUM($H237:DR237)=0),$B237,0)</f>
        <v>0</v>
      </c>
      <c r="DT237">
        <f ca="1">IF(AND($B237&gt;0,SUM(DT$3:DT236)=0,SUM($H237:DS237)=0),$B237,0)</f>
        <v>0</v>
      </c>
      <c r="DU237">
        <f ca="1">IF(AND($B237&gt;0,SUM(DU$3:DU236)=0,SUM($H237:DT237)=0),$B237,0)</f>
        <v>0</v>
      </c>
      <c r="DV237">
        <f ca="1">IF(AND($B237&gt;0,SUM(DV$3:DV236)=0,SUM($H237:DU237)=0),$B237,0)</f>
        <v>0</v>
      </c>
      <c r="DW237">
        <f ca="1">IF(AND($B237&gt;0,SUM(DW$3:DW236)=0,SUM($H237:DV237)=0),$B237,0)</f>
        <v>0</v>
      </c>
      <c r="DX237">
        <f ca="1">IF(AND($B237&gt;0,SUM(DX$3:DX236)=0,SUM($H237:DW237)=0),$B237,0)</f>
        <v>0</v>
      </c>
      <c r="DY237">
        <f ca="1">IF(AND($B237&gt;0,SUM(DY$3:DY236)=0,SUM($H237:DX237)=0),$B237,0)</f>
        <v>0</v>
      </c>
      <c r="DZ237">
        <f ca="1">IF(AND($B237&gt;0,SUM(DZ$3:DZ236)=0,SUM($H237:DY237)=0),$B237,0)</f>
        <v>0</v>
      </c>
      <c r="EA237">
        <f ca="1">IF(AND($B237&gt;0,SUM(EA$3:EA236)=0,SUM($H237:DZ237)=0),$B237,0)</f>
        <v>0</v>
      </c>
      <c r="EB237">
        <f ca="1">IF(AND($B237&gt;0,SUM(EB$3:EB236)=0,SUM($H237:EA237)=0),$B237,0)</f>
        <v>0</v>
      </c>
      <c r="EC237">
        <f ca="1">IF(AND($B237&gt;0,SUM(EC$3:EC236)=0,SUM($H237:EB237)=0),$B237,0)</f>
        <v>0</v>
      </c>
      <c r="ED237">
        <f ca="1">IF(AND($B237&gt;0,SUM(ED$3:ED236)=0,SUM($H237:EC237)=0),$B237,0)</f>
        <v>0</v>
      </c>
      <c r="EE237">
        <f ca="1">IF(AND($B237&gt;0,SUM(EE$3:EE236)=0,SUM($H237:ED237)=0),$B237,0)</f>
        <v>0</v>
      </c>
      <c r="EF237">
        <f ca="1">IF(AND($B237&gt;0,SUM(EF$3:EF236)=0,SUM($H237:EE237)=0),$B237,0)</f>
        <v>0</v>
      </c>
      <c r="EG237">
        <f ca="1">IF(AND($B237&gt;0,SUM(EG$3:EG236)=0,SUM($H237:EF237)=0),$B237,0)</f>
        <v>0</v>
      </c>
      <c r="EH237">
        <f ca="1">IF(AND($B237&gt;0,SUM(EH$3:EH236)=0,SUM($H237:EG237)=0),$B237,0)</f>
        <v>0</v>
      </c>
      <c r="EI237">
        <f ca="1">IF(AND($B237&gt;0,SUM(EI$3:EI236)=0,SUM($H237:EH237)=0),$B237,0)</f>
        <v>0</v>
      </c>
      <c r="EJ237">
        <f ca="1">IF(AND($B237&gt;0,SUM(EJ$3:EJ236)=0,SUM($H237:EI237)=0),$B237,0)</f>
        <v>0</v>
      </c>
      <c r="EK237">
        <f ca="1">IF(AND($B237&gt;0,SUM(EK$3:EK236)=0,SUM($H237:EJ237)=0),$B237,0)</f>
        <v>0</v>
      </c>
      <c r="EL237">
        <f ca="1">IF(AND($B237&gt;0,SUM(EL$3:EL236)=0,SUM($H237:EK237)=0),$B237,0)</f>
        <v>0</v>
      </c>
      <c r="EM237">
        <f ca="1">IF(AND($B237&gt;0,SUM(EM$3:EM236)=0,SUM($H237:EL237)=0),$B237,0)</f>
        <v>0</v>
      </c>
      <c r="EN237">
        <f ca="1">IF(AND($B237&gt;0,SUM(EN$3:EN236)=0,SUM($H237:EM237)=0),$B237,0)</f>
        <v>0</v>
      </c>
      <c r="EO237">
        <f ca="1">IF(AND($B237&gt;0,SUM(EO$3:EO236)=0,SUM($H237:EN237)=0),$B237,0)</f>
        <v>0</v>
      </c>
      <c r="EP237">
        <f ca="1">IF(AND($B237&gt;0,SUM(EP$3:EP236)=0,SUM($H237:EO237)=0),$B237,0)</f>
        <v>0</v>
      </c>
      <c r="EQ237">
        <f ca="1">IF(AND($B237&gt;0,SUM(EQ$3:EQ236)=0,SUM($H237:EP237)=0),$B237,0)</f>
        <v>0</v>
      </c>
      <c r="ER237">
        <f ca="1">IF(AND($B237&gt;0,SUM(ER$3:ER236)=0,SUM($H237:EQ237)=0),$B237,0)</f>
        <v>0</v>
      </c>
      <c r="ES237">
        <f ca="1">IF(AND($B237&gt;0,SUM(ES$3:ES236)=0,SUM($H237:ER237)=0),$B237,0)</f>
        <v>0</v>
      </c>
      <c r="ET237">
        <f ca="1">IF(AND($B237&gt;0,SUM(ET$3:ET236)=0,SUM($H237:ES237)=0),$B237,0)</f>
        <v>0</v>
      </c>
      <c r="EU237">
        <f ca="1">IF(AND($B237&gt;0,SUM(EU$3:EU236)=0,SUM($H237:ET237)=0),$B237,0)</f>
        <v>0</v>
      </c>
      <c r="EV237">
        <f ca="1">IF(AND($B237&gt;0,SUM(EV$3:EV236)=0,SUM($H237:EU237)=0),$B237,0)</f>
        <v>0</v>
      </c>
      <c r="EW237">
        <f ca="1">IF(AND($B237&gt;0,SUM(EW$3:EW236)=0,SUM($H237:EV237)=0),$B237,0)</f>
        <v>0</v>
      </c>
      <c r="EX237">
        <f ca="1">IF(AND($B237&gt;0,SUM(EX$3:EX236)=0,SUM($H237:EW237)=0),$B237,0)</f>
        <v>0</v>
      </c>
      <c r="EY237">
        <f ca="1">IF(AND($B237&gt;0,SUM(EY$3:EY236)=0,SUM($H237:EX237)=0),$B237,0)</f>
        <v>0</v>
      </c>
      <c r="EZ237">
        <f ca="1">IF(AND($B237&gt;0,SUM(EZ$3:EZ236)=0,SUM($H237:EY237)=0),$B237,0)</f>
        <v>0</v>
      </c>
      <c r="FA237">
        <f ca="1">IF(AND($B237&gt;0,SUM(FA$3:FA236)=0,SUM($H237:EZ237)=0),$B237,0)</f>
        <v>0</v>
      </c>
      <c r="FB237">
        <f ca="1">IF(AND($B237&gt;0,SUM(FB$3:FB236)=0,SUM($H237:FA237)=0),$B237,0)</f>
        <v>0</v>
      </c>
      <c r="FC237">
        <f ca="1">IF(AND($B237&gt;0,SUM(FC$3:FC236)=0,SUM($H237:FB237)=0),$B237,0)</f>
        <v>0</v>
      </c>
      <c r="FD237">
        <f ca="1">IF(AND($B237&gt;0,SUM(FD$3:FD236)=0,SUM($H237:FC237)=0),$B237,0)</f>
        <v>0</v>
      </c>
      <c r="FE237">
        <f ca="1">IF(AND($B237&gt;0,SUM(FE$3:FE236)=0,SUM($H237:FD237)=0),$B237,0)</f>
        <v>0</v>
      </c>
      <c r="FF237">
        <f ca="1">IF(AND($B237&gt;0,SUM(FF$3:FF236)=0,SUM($H237:FE237)=0),$B237,0)</f>
        <v>0</v>
      </c>
      <c r="FG237">
        <f ca="1">IF(AND($B237&gt;0,SUM(FG$3:FG236)=0,SUM($H237:FF237)=0),$B237,0)</f>
        <v>0</v>
      </c>
      <c r="FH237">
        <f ca="1">IF(AND($B237&gt;0,SUM(FH$3:FH236)=0,SUM($H237:FG237)=0),$B237,0)</f>
        <v>0</v>
      </c>
      <c r="FI237">
        <f ca="1">IF(AND($B237&gt;0,SUM(FI$3:FI236)=0,SUM($H237:FH237)=0),$B237,0)</f>
        <v>0</v>
      </c>
      <c r="FJ237">
        <f ca="1">IF(AND($B237&gt;0,SUM(FJ$3:FJ236)=0,SUM($H237:FI237)=0),$B237,0)</f>
        <v>0</v>
      </c>
      <c r="FK237">
        <f ca="1">IF(AND($B237&gt;0,SUM(FK$3:FK236)=0,SUM($H237:FJ237)=0),$B237,0)</f>
        <v>0</v>
      </c>
      <c r="FL237">
        <f ca="1">IF(AND($B237&gt;0,SUM(FL$3:FL236)=0,SUM($H237:FK237)=0),$B237,0)</f>
        <v>0</v>
      </c>
      <c r="FM237">
        <f ca="1">IF(AND($B237&gt;0,SUM(FM$3:FM236)=0,SUM($H237:FL237)=0),$B237,0)</f>
        <v>0</v>
      </c>
      <c r="FN237">
        <f ca="1">IF(AND($B237&gt;0,SUM(FN$3:FN236)=0,SUM($H237:FM237)=0),$B237,0)</f>
        <v>0</v>
      </c>
      <c r="FS237" s="67">
        <f>ValintaohjelmaCentral!$C113</f>
        <v>0</v>
      </c>
      <c r="FT237" s="352"/>
      <c r="FU237" s="353"/>
      <c r="FV237" s="374">
        <f>ValintaohjelmaCentral!$G113</f>
        <v>0</v>
      </c>
      <c r="FY237" s="67">
        <f>ValintaohjelmaCentral!$C113</f>
        <v>0</v>
      </c>
      <c r="FZ237" s="352"/>
      <c r="GA237" s="353"/>
      <c r="GB237" s="374">
        <f>ValintaohjelmaCentral!$G113</f>
        <v>0</v>
      </c>
      <c r="GE237" s="67">
        <f>ValintaohjelmaCentral!$C113</f>
        <v>0</v>
      </c>
      <c r="GF237" s="352"/>
      <c r="GG237" s="353"/>
      <c r="GH237" s="374">
        <f>ValintaohjelmaCentral!$G113</f>
        <v>0</v>
      </c>
    </row>
    <row r="238" spans="1:190" ht="15.75" hidden="1" thickBot="1" x14ac:dyDescent="0.3">
      <c r="A238">
        <v>238</v>
      </c>
      <c r="C238" s="240">
        <f t="shared" ca="1" si="30"/>
        <v>0</v>
      </c>
      <c r="D238" s="240">
        <f t="shared" ca="1" si="30"/>
        <v>0</v>
      </c>
      <c r="E238" s="240">
        <f t="shared" ca="1" si="30"/>
        <v>0</v>
      </c>
      <c r="F238" s="240">
        <f t="shared" ca="1" si="30"/>
        <v>0</v>
      </c>
      <c r="G238" s="47" t="e">
        <f>INDEX($I$2:$FN$2,ROWS(G$2:G238))</f>
        <v>#REF!</v>
      </c>
      <c r="H238">
        <v>0</v>
      </c>
      <c r="I238">
        <f ca="1">IF(AND($B238&gt;0,SUM(I$3:I237)=0,SUM($H238:H238)=0),$B238,0)</f>
        <v>0</v>
      </c>
      <c r="J238">
        <f ca="1">IF(AND($B238&gt;0,SUM(J$3:J237)=0,SUM($H238:I238)=0),$B238,0)</f>
        <v>0</v>
      </c>
      <c r="K238">
        <f ca="1">IF(AND($B238&gt;0,SUM(K$3:K237)=0,SUM($H238:J238)=0),$B238,0)</f>
        <v>0</v>
      </c>
      <c r="L238">
        <f ca="1">IF(AND($B238&gt;0,SUM(L$3:L237)=0,SUM($H238:K238)=0),$B238,0)</f>
        <v>0</v>
      </c>
      <c r="M238">
        <f ca="1">IF(AND($B238&gt;0,SUM(M$3:M237)=0,SUM($H238:L238)=0),$B238,0)</f>
        <v>0</v>
      </c>
      <c r="N238">
        <f ca="1">IF(AND($B238&gt;0,SUM(N$3:N237)=0,SUM($H238:M238)=0),$B238,0)</f>
        <v>0</v>
      </c>
      <c r="O238">
        <f ca="1">IF(AND($B238&gt;0,SUM(O$3:O237)=0,SUM($H238:N238)=0),$B238,0)</f>
        <v>0</v>
      </c>
      <c r="P238">
        <f ca="1">IF(AND($B238&gt;0,SUM(P$3:P237)=0,SUM($H238:O238)=0),$B238,0)</f>
        <v>0</v>
      </c>
      <c r="Q238">
        <f ca="1">IF(AND($B238&gt;0,SUM(Q$3:Q237)=0,SUM($H238:P238)=0),$B238,0)</f>
        <v>0</v>
      </c>
      <c r="R238">
        <f ca="1">IF(AND($B238&gt;0,SUM(R$3:R237)=0,SUM($H238:Q238)=0),$B238,0)</f>
        <v>0</v>
      </c>
      <c r="S238">
        <f ca="1">IF(AND($B238&gt;0,SUM(S$3:S237)=0,SUM($H238:R238)=0),$B238,0)</f>
        <v>0</v>
      </c>
      <c r="T238">
        <f ca="1">IF(AND($B238&gt;0,SUM(T$3:T237)=0,SUM($H238:S238)=0),$B238,0)</f>
        <v>0</v>
      </c>
      <c r="U238">
        <f ca="1">IF(AND($B238&gt;0,SUM(U$3:U237)=0,SUM($H238:T238)=0),$B238,0)</f>
        <v>0</v>
      </c>
      <c r="V238">
        <f ca="1">IF(AND($B238&gt;0,SUM(V$3:V237)=0,SUM($H238:U238)=0),$B238,0)</f>
        <v>0</v>
      </c>
      <c r="W238">
        <f ca="1">IF(AND($B238&gt;0,SUM(W$3:W237)=0,SUM($H238:V238)=0),$B238,0)</f>
        <v>0</v>
      </c>
      <c r="X238">
        <f ca="1">IF(AND($B238&gt;0,SUM(X$3:X237)=0,SUM($H238:W238)=0),$B238,0)</f>
        <v>0</v>
      </c>
      <c r="Y238">
        <f ca="1">IF(AND($B238&gt;0,SUM(Y$3:Y237)=0,SUM($H238:X238)=0),$B238,0)</f>
        <v>0</v>
      </c>
      <c r="Z238">
        <f ca="1">IF(AND($B238&gt;0,SUM(Z$3:Z237)=0,SUM($H238:Y238)=0),$B238,0)</f>
        <v>0</v>
      </c>
      <c r="AA238">
        <f ca="1">IF(AND($B238&gt;0,SUM(AA$3:AA237)=0,SUM($H238:Z238)=0),$B238,0)</f>
        <v>0</v>
      </c>
      <c r="AB238">
        <f ca="1">IF(AND($B238&gt;0,SUM(AB$3:AB237)=0,SUM($H238:AA238)=0),$B238,0)</f>
        <v>0</v>
      </c>
      <c r="AC238">
        <f ca="1">IF(AND($B238&gt;0,SUM(AC$3:AC237)=0,SUM($H238:AB238)=0),$B238,0)</f>
        <v>0</v>
      </c>
      <c r="AD238">
        <f ca="1">IF(AND($B238&gt;0,SUM(AD$3:AD237)=0,SUM($H238:AC238)=0),$B238,0)</f>
        <v>0</v>
      </c>
      <c r="AE238">
        <f ca="1">IF(AND($B238&gt;0,SUM(AE$3:AE237)=0,SUM($H238:AD238)=0),$B238,0)</f>
        <v>0</v>
      </c>
      <c r="AF238">
        <f ca="1">IF(AND($B238&gt;0,SUM(AF$3:AF237)=0,SUM($H238:AE238)=0),$B238,0)</f>
        <v>0</v>
      </c>
      <c r="AG238">
        <f ca="1">IF(AND($B238&gt;0,SUM(AG$3:AG237)=0,SUM($H238:AF238)=0),$B238,0)</f>
        <v>0</v>
      </c>
      <c r="AH238">
        <f ca="1">IF(AND($B238&gt;0,SUM(AH$3:AH237)=0,SUM($H238:AG238)=0),$B238,0)</f>
        <v>0</v>
      </c>
      <c r="AI238">
        <f ca="1">IF(AND($B238&gt;0,SUM(AI$3:AI237)=0,SUM($H238:AH238)=0),$B238,0)</f>
        <v>0</v>
      </c>
      <c r="AJ238">
        <f ca="1">IF(AND($B238&gt;0,SUM(AJ$3:AJ237)=0,SUM($H238:AI238)=0),$B238,0)</f>
        <v>0</v>
      </c>
      <c r="AK238">
        <f ca="1">IF(AND($B238&gt;0,SUM(AK$3:AK237)=0,SUM($H238:AJ238)=0),$B238,0)</f>
        <v>0</v>
      </c>
      <c r="AL238">
        <f ca="1">IF(AND($B238&gt;0,SUM(AL$3:AL237)=0,SUM($H238:AK238)=0),$B238,0)</f>
        <v>0</v>
      </c>
      <c r="AM238">
        <f ca="1">IF(AND($B238&gt;0,SUM(AM$3:AM237)=0,SUM($H238:AL238)=0),$B238,0)</f>
        <v>0</v>
      </c>
      <c r="AN238">
        <f ca="1">IF(AND($B238&gt;0,SUM(AN$3:AN237)=0,SUM($H238:AM238)=0),$B238,0)</f>
        <v>0</v>
      </c>
      <c r="AO238">
        <f ca="1">IF(AND($B238&gt;0,SUM(AO$3:AO237)=0,SUM($H238:AN238)=0),$B238,0)</f>
        <v>0</v>
      </c>
      <c r="AP238">
        <f ca="1">IF(AND($B238&gt;0,SUM(AP$3:AP237)=0,SUM($H238:AO238)=0),$B238,0)</f>
        <v>0</v>
      </c>
      <c r="AQ238">
        <f ca="1">IF(AND($B238&gt;0,SUM(AQ$3:AQ237)=0,SUM($H238:AP238)=0),$B238,0)</f>
        <v>0</v>
      </c>
      <c r="AR238">
        <f ca="1">IF(AND($B238&gt;0,SUM(AR$3:AR237)=0,SUM($H238:AQ238)=0),$B238,0)</f>
        <v>0</v>
      </c>
      <c r="AS238">
        <f ca="1">IF(AND($B238&gt;0,SUM(AS$3:AS237)=0,SUM($H238:AR238)=0),$B238,0)</f>
        <v>0</v>
      </c>
      <c r="AT238">
        <f ca="1">IF(AND($B238&gt;0,SUM(AT$3:AT237)=0,SUM($H238:AS238)=0),$B238,0)</f>
        <v>0</v>
      </c>
      <c r="AU238">
        <f ca="1">IF(AND($B238&gt;0,SUM(AU$3:AU237)=0,SUM($H238:AT238)=0),$B238,0)</f>
        <v>0</v>
      </c>
      <c r="AV238">
        <f ca="1">IF(AND($B238&gt;0,SUM(AV$3:AV237)=0,SUM($H238:AU238)=0),$B238,0)</f>
        <v>0</v>
      </c>
      <c r="AW238">
        <f ca="1">IF(AND($B238&gt;0,SUM(AW$3:AW237)=0,SUM($H238:AV238)=0),$B238,0)</f>
        <v>0</v>
      </c>
      <c r="AX238">
        <f ca="1">IF(AND($B238&gt;0,SUM(AX$3:AX237)=0,SUM($H238:AW238)=0),$B238,0)</f>
        <v>0</v>
      </c>
      <c r="AY238">
        <f ca="1">IF(AND($B238&gt;0,SUM(AY$3:AY237)=0,SUM($H238:AX238)=0),$B238,0)</f>
        <v>0</v>
      </c>
      <c r="AZ238">
        <f ca="1">IF(AND($B238&gt;0,SUM(AZ$3:AZ237)=0,SUM($H238:AY238)=0),$B238,0)</f>
        <v>0</v>
      </c>
      <c r="BA238">
        <f ca="1">IF(AND($B238&gt;0,SUM(BA$3:BA237)=0,SUM($H238:AZ238)=0),$B238,0)</f>
        <v>0</v>
      </c>
      <c r="BB238">
        <f ca="1">IF(AND($B238&gt;0,SUM(BB$3:BB237)=0,SUM($H238:BA238)=0),$B238,0)</f>
        <v>0</v>
      </c>
      <c r="BC238">
        <f ca="1">IF(AND($B238&gt;0,SUM(BC$3:BC237)=0,SUM($H238:BB238)=0),$B238,0)</f>
        <v>0</v>
      </c>
      <c r="BD238">
        <f ca="1">IF(AND($B238&gt;0,SUM(BD$3:BD237)=0,SUM($H238:BC238)=0),$B238,0)</f>
        <v>0</v>
      </c>
      <c r="BE238">
        <f ca="1">IF(AND($B238&gt;0,SUM(BE$3:BE237)=0,SUM($H238:BD238)=0),$B238,0)</f>
        <v>0</v>
      </c>
      <c r="BF238">
        <f ca="1">IF(AND($B238&gt;0,SUM(BF$3:BF237)=0,SUM($H238:BE238)=0),$B238,0)</f>
        <v>0</v>
      </c>
      <c r="BG238">
        <f ca="1">IF(AND($B238&gt;0,SUM(BG$3:BG237)=0,SUM($H238:BF238)=0),$B238,0)</f>
        <v>0</v>
      </c>
      <c r="BH238">
        <f ca="1">IF(AND($B238&gt;0,SUM(BH$3:BH237)=0,SUM($H238:BG238)=0),$B238,0)</f>
        <v>0</v>
      </c>
      <c r="BI238">
        <f ca="1">IF(AND($B238&gt;0,SUM(BI$3:BI237)=0,SUM($H238:BH238)=0),$B238,0)</f>
        <v>0</v>
      </c>
      <c r="BJ238">
        <f ca="1">IF(AND($B238&gt;0,SUM(BJ$3:BJ237)=0,SUM($H238:BI238)=0),$B238,0)</f>
        <v>0</v>
      </c>
      <c r="BK238">
        <f ca="1">IF(AND($B238&gt;0,SUM(BK$3:BK237)=0,SUM($H238:BJ238)=0),$B238,0)</f>
        <v>0</v>
      </c>
      <c r="BL238">
        <f ca="1">IF(AND($B238&gt;0,SUM(BL$3:BL237)=0,SUM($H238:BK238)=0),$B238,0)</f>
        <v>0</v>
      </c>
      <c r="BM238">
        <f ca="1">IF(AND($B238&gt;0,SUM(BM$3:BM237)=0,SUM($H238:BL238)=0),$B238,0)</f>
        <v>0</v>
      </c>
      <c r="BN238">
        <f ca="1">IF(AND($B238&gt;0,SUM(BN$3:BN237)=0,SUM($H238:BM238)=0),$B238,0)</f>
        <v>0</v>
      </c>
      <c r="BO238">
        <f ca="1">IF(AND($B238&gt;0,SUM(BO$3:BO237)=0,SUM($H238:BN238)=0),$B238,0)</f>
        <v>0</v>
      </c>
      <c r="BP238">
        <f ca="1">IF(AND($B238&gt;0,SUM(BP$3:BP237)=0,SUM($H238:BO238)=0),$B238,0)</f>
        <v>0</v>
      </c>
      <c r="BQ238">
        <f ca="1">IF(AND($B238&gt;0,SUM(BQ$3:BQ237)=0,SUM($H238:BP238)=0),$B238,0)</f>
        <v>0</v>
      </c>
      <c r="BR238">
        <f ca="1">IF(AND($B238&gt;0,SUM(BR$3:BR237)=0,SUM($H238:BQ238)=0),$B238,0)</f>
        <v>0</v>
      </c>
      <c r="BS238">
        <f ca="1">IF(AND($B238&gt;0,SUM(BS$3:BS237)=0,SUM($H238:BR238)=0),$B238,0)</f>
        <v>0</v>
      </c>
      <c r="BT238">
        <f ca="1">IF(AND($B238&gt;0,SUM(BT$3:BT237)=0,SUM($H238:BS238)=0),$B238,0)</f>
        <v>0</v>
      </c>
      <c r="BU238">
        <f ca="1">IF(AND($B238&gt;0,SUM(BU$3:BU237)=0,SUM($H238:BT238)=0),$B238,0)</f>
        <v>0</v>
      </c>
      <c r="BV238">
        <f ca="1">IF(AND($B238&gt;0,SUM(BV$3:BV237)=0,SUM($H238:BU238)=0),$B238,0)</f>
        <v>0</v>
      </c>
      <c r="BW238">
        <f ca="1">IF(AND($B238&gt;0,SUM(BW$3:BW237)=0,SUM($H238:BV238)=0),$B238,0)</f>
        <v>0</v>
      </c>
      <c r="BX238">
        <f ca="1">IF(AND($B238&gt;0,SUM(BX$3:BX237)=0,SUM($H238:BW238)=0),$B238,0)</f>
        <v>0</v>
      </c>
      <c r="BY238">
        <f ca="1">IF(AND($B238&gt;0,SUM(BY$3:BY237)=0,SUM($H238:BX238)=0),$B238,0)</f>
        <v>0</v>
      </c>
      <c r="BZ238">
        <f ca="1">IF(AND($B238&gt;0,SUM(BZ$3:BZ237)=0,SUM($H238:BY238)=0),$B238,0)</f>
        <v>0</v>
      </c>
      <c r="CA238">
        <f ca="1">IF(AND($B238&gt;0,SUM(CA$3:CA237)=0,SUM($H238:BZ238)=0),$B238,0)</f>
        <v>0</v>
      </c>
      <c r="CB238">
        <f ca="1">IF(AND($B238&gt;0,SUM(CB$3:CB237)=0,SUM($H238:CA238)=0),$B238,0)</f>
        <v>0</v>
      </c>
      <c r="CC238">
        <f ca="1">IF(AND($B238&gt;0,SUM(CC$3:CC237)=0,SUM($H238:CB238)=0),$B238,0)</f>
        <v>0</v>
      </c>
      <c r="CD238">
        <f ca="1">IF(AND($B238&gt;0,SUM(CD$3:CD237)=0,SUM($H238:CC238)=0),$B238,0)</f>
        <v>0</v>
      </c>
      <c r="CE238">
        <f ca="1">IF(AND($B238&gt;0,SUM(CE$3:CE237)=0,SUM($H238:CD238)=0),$B238,0)</f>
        <v>0</v>
      </c>
      <c r="CF238">
        <f ca="1">IF(AND($B238&gt;0,SUM(CF$3:CF237)=0,SUM($H238:CE238)=0),$B238,0)</f>
        <v>0</v>
      </c>
      <c r="CG238">
        <f ca="1">IF(AND($B238&gt;0,SUM(CG$3:CG237)=0,SUM($H238:CF238)=0),$B238,0)</f>
        <v>0</v>
      </c>
      <c r="CH238">
        <f ca="1">IF(AND($B238&gt;0,SUM(CH$3:CH237)=0,SUM($H238:CG238)=0),$B238,0)</f>
        <v>0</v>
      </c>
      <c r="CI238">
        <f ca="1">IF(AND($B238&gt;0,SUM(CI$3:CI237)=0,SUM($H238:CH238)=0),$B238,0)</f>
        <v>0</v>
      </c>
      <c r="CJ238">
        <f ca="1">IF(AND($B238&gt;0,SUM(CJ$3:CJ237)=0,SUM($H238:CI238)=0),$B238,0)</f>
        <v>0</v>
      </c>
      <c r="CK238">
        <f ca="1">IF(AND($B238&gt;0,SUM(CK$3:CK237)=0,SUM($H238:CJ238)=0),$B238,0)</f>
        <v>0</v>
      </c>
      <c r="CL238">
        <f ca="1">IF(AND($B238&gt;0,SUM(CL$3:CL237)=0,SUM($H238:CK238)=0),$B238,0)</f>
        <v>0</v>
      </c>
      <c r="CM238">
        <f ca="1">IF(AND($B238&gt;0,SUM(CM$3:CM237)=0,SUM($H238:CL238)=0),$B238,0)</f>
        <v>0</v>
      </c>
      <c r="CN238">
        <f ca="1">IF(AND($B238&gt;0,SUM(CN$3:CN237)=0,SUM($H238:CM238)=0),$B238,0)</f>
        <v>0</v>
      </c>
      <c r="CO238">
        <f ca="1">IF(AND($B238&gt;0,SUM(CO$3:CO237)=0,SUM($H238:CN238)=0),$B238,0)</f>
        <v>0</v>
      </c>
      <c r="CP238">
        <f ca="1">IF(AND($B238&gt;0,SUM(CP$3:CP237)=0,SUM($H238:CO238)=0),$B238,0)</f>
        <v>0</v>
      </c>
      <c r="CQ238">
        <f ca="1">IF(AND($B238&gt;0,SUM(CQ$3:CQ237)=0,SUM($H238:CP238)=0),$B238,0)</f>
        <v>0</v>
      </c>
      <c r="CR238">
        <f ca="1">IF(AND($B238&gt;0,SUM(CR$3:CR237)=0,SUM($H238:CQ238)=0),$B238,0)</f>
        <v>0</v>
      </c>
      <c r="CS238">
        <f ca="1">IF(AND($B238&gt;0,SUM(CS$3:CS237)=0,SUM($H238:CR238)=0),$B238,0)</f>
        <v>0</v>
      </c>
      <c r="CT238">
        <f ca="1">IF(AND($B238&gt;0,SUM(CT$3:CT237)=0,SUM($H238:CS238)=0),$B238,0)</f>
        <v>0</v>
      </c>
      <c r="CU238">
        <f ca="1">IF(AND($B238&gt;0,SUM(CU$3:CU237)=0,SUM($H238:CT238)=0),$B238,0)</f>
        <v>0</v>
      </c>
      <c r="CV238">
        <f ca="1">IF(AND($B238&gt;0,SUM(CV$3:CV237)=0,SUM($H238:CU238)=0),$B238,0)</f>
        <v>0</v>
      </c>
      <c r="CW238">
        <f ca="1">IF(AND($B238&gt;0,SUM(CW$3:CW237)=0,SUM($H238:CV238)=0),$B238,0)</f>
        <v>0</v>
      </c>
      <c r="CX238">
        <f ca="1">IF(AND($B238&gt;0,SUM(CX$3:CX237)=0,SUM($H238:CW238)=0),$B238,0)</f>
        <v>0</v>
      </c>
      <c r="CY238">
        <f ca="1">IF(AND($B238&gt;0,SUM(CY$3:CY237)=0,SUM($H238:CX238)=0),$B238,0)</f>
        <v>0</v>
      </c>
      <c r="CZ238">
        <f ca="1">IF(AND($B238&gt;0,SUM(CZ$3:CZ237)=0,SUM($H238:CY238)=0),$B238,0)</f>
        <v>0</v>
      </c>
      <c r="DA238">
        <f ca="1">IF(AND($B238&gt;0,SUM(DA$3:DA237)=0,SUM($H238:CZ238)=0),$B238,0)</f>
        <v>0</v>
      </c>
      <c r="DB238">
        <f ca="1">IF(AND($B238&gt;0,SUM(DB$3:DB237)=0,SUM($H238:DA238)=0),$B238,0)</f>
        <v>0</v>
      </c>
      <c r="DC238">
        <f ca="1">IF(AND($B238&gt;0,SUM(DC$3:DC237)=0,SUM($H238:DB238)=0),$B238,0)</f>
        <v>0</v>
      </c>
      <c r="DD238">
        <f ca="1">IF(AND($B238&gt;0,SUM(DD$3:DD237)=0,SUM($H238:DC238)=0),$B238,0)</f>
        <v>0</v>
      </c>
      <c r="DE238">
        <f ca="1">IF(AND($B238&gt;0,SUM(DE$3:DE237)=0,SUM($H238:DD238)=0),$B238,0)</f>
        <v>0</v>
      </c>
      <c r="DF238">
        <f ca="1">IF(AND($B238&gt;0,SUM(DF$3:DF237)=0,SUM($H238:DE238)=0),$B238,0)</f>
        <v>0</v>
      </c>
      <c r="DG238">
        <f ca="1">IF(AND($B238&gt;0,SUM(DG$3:DG237)=0,SUM($H238:DF238)=0),$B238,0)</f>
        <v>0</v>
      </c>
      <c r="DH238">
        <f ca="1">IF(AND($B238&gt;0,SUM(DH$3:DH237)=0,SUM($H238:DG238)=0),$B238,0)</f>
        <v>0</v>
      </c>
      <c r="DI238">
        <f ca="1">IF(AND($B238&gt;0,SUM(DI$3:DI237)=0,SUM($H238:DH238)=0),$B238,0)</f>
        <v>0</v>
      </c>
      <c r="DJ238">
        <f ca="1">IF(AND($B238&gt;0,SUM(DJ$3:DJ237)=0,SUM($H238:DI238)=0),$B238,0)</f>
        <v>0</v>
      </c>
      <c r="DK238">
        <f ca="1">IF(AND($B238&gt;0,SUM(DK$3:DK237)=0,SUM($H238:DJ238)=0),$B238,0)</f>
        <v>0</v>
      </c>
      <c r="DL238">
        <f ca="1">IF(AND($B238&gt;0,SUM(DL$3:DL237)=0,SUM($H238:DK238)=0),$B238,0)</f>
        <v>0</v>
      </c>
      <c r="DM238">
        <f ca="1">IF(AND($B238&gt;0,SUM(DM$3:DM237)=0,SUM($H238:DL238)=0),$B238,0)</f>
        <v>0</v>
      </c>
      <c r="DN238">
        <f ca="1">IF(AND($B238&gt;0,SUM(DN$3:DN237)=0,SUM($H238:DM238)=0),$B238,0)</f>
        <v>0</v>
      </c>
      <c r="DO238">
        <f ca="1">IF(AND($B238&gt;0,SUM(DO$3:DO237)=0,SUM($H238:DN238)=0),$B238,0)</f>
        <v>0</v>
      </c>
      <c r="DP238">
        <f ca="1">IF(AND($B238&gt;0,SUM(DP$3:DP237)=0,SUM($H238:DO238)=0),$B238,0)</f>
        <v>0</v>
      </c>
      <c r="DQ238">
        <f ca="1">IF(AND($B238&gt;0,SUM(DQ$3:DQ237)=0,SUM($H238:DP238)=0),$B238,0)</f>
        <v>0</v>
      </c>
      <c r="DR238">
        <f ca="1">IF(AND($B238&gt;0,SUM(DR$3:DR237)=0,SUM($H238:DQ238)=0),$B238,0)</f>
        <v>0</v>
      </c>
      <c r="DS238">
        <f ca="1">IF(AND($B238&gt;0,SUM(DS$3:DS237)=0,SUM($H238:DR238)=0),$B238,0)</f>
        <v>0</v>
      </c>
      <c r="DT238">
        <f ca="1">IF(AND($B238&gt;0,SUM(DT$3:DT237)=0,SUM($H238:DS238)=0),$B238,0)</f>
        <v>0</v>
      </c>
      <c r="DU238">
        <f ca="1">IF(AND($B238&gt;0,SUM(DU$3:DU237)=0,SUM($H238:DT238)=0),$B238,0)</f>
        <v>0</v>
      </c>
      <c r="DV238">
        <f ca="1">IF(AND($B238&gt;0,SUM(DV$3:DV237)=0,SUM($H238:DU238)=0),$B238,0)</f>
        <v>0</v>
      </c>
      <c r="DW238">
        <f ca="1">IF(AND($B238&gt;0,SUM(DW$3:DW237)=0,SUM($H238:DV238)=0),$B238,0)</f>
        <v>0</v>
      </c>
      <c r="DX238">
        <f ca="1">IF(AND($B238&gt;0,SUM(DX$3:DX237)=0,SUM($H238:DW238)=0),$B238,0)</f>
        <v>0</v>
      </c>
      <c r="DY238">
        <f ca="1">IF(AND($B238&gt;0,SUM(DY$3:DY237)=0,SUM($H238:DX238)=0),$B238,0)</f>
        <v>0</v>
      </c>
      <c r="DZ238">
        <f ca="1">IF(AND($B238&gt;0,SUM(DZ$3:DZ237)=0,SUM($H238:DY238)=0),$B238,0)</f>
        <v>0</v>
      </c>
      <c r="EA238">
        <f ca="1">IF(AND($B238&gt;0,SUM(EA$3:EA237)=0,SUM($H238:DZ238)=0),$B238,0)</f>
        <v>0</v>
      </c>
      <c r="EB238">
        <f ca="1">IF(AND($B238&gt;0,SUM(EB$3:EB237)=0,SUM($H238:EA238)=0),$B238,0)</f>
        <v>0</v>
      </c>
      <c r="EC238">
        <f ca="1">IF(AND($B238&gt;0,SUM(EC$3:EC237)=0,SUM($H238:EB238)=0),$B238,0)</f>
        <v>0</v>
      </c>
      <c r="ED238">
        <f ca="1">IF(AND($B238&gt;0,SUM(ED$3:ED237)=0,SUM($H238:EC238)=0),$B238,0)</f>
        <v>0</v>
      </c>
      <c r="EE238">
        <f ca="1">IF(AND($B238&gt;0,SUM(EE$3:EE237)=0,SUM($H238:ED238)=0),$B238,0)</f>
        <v>0</v>
      </c>
      <c r="EF238">
        <f ca="1">IF(AND($B238&gt;0,SUM(EF$3:EF237)=0,SUM($H238:EE238)=0),$B238,0)</f>
        <v>0</v>
      </c>
      <c r="EG238">
        <f ca="1">IF(AND($B238&gt;0,SUM(EG$3:EG237)=0,SUM($H238:EF238)=0),$B238,0)</f>
        <v>0</v>
      </c>
      <c r="EH238">
        <f ca="1">IF(AND($B238&gt;0,SUM(EH$3:EH237)=0,SUM($H238:EG238)=0),$B238,0)</f>
        <v>0</v>
      </c>
      <c r="EI238">
        <f ca="1">IF(AND($B238&gt;0,SUM(EI$3:EI237)=0,SUM($H238:EH238)=0),$B238,0)</f>
        <v>0</v>
      </c>
      <c r="EJ238">
        <f ca="1">IF(AND($B238&gt;0,SUM(EJ$3:EJ237)=0,SUM($H238:EI238)=0),$B238,0)</f>
        <v>0</v>
      </c>
      <c r="EK238">
        <f ca="1">IF(AND($B238&gt;0,SUM(EK$3:EK237)=0,SUM($H238:EJ238)=0),$B238,0)</f>
        <v>0</v>
      </c>
      <c r="EL238">
        <f ca="1">IF(AND($B238&gt;0,SUM(EL$3:EL237)=0,SUM($H238:EK238)=0),$B238,0)</f>
        <v>0</v>
      </c>
      <c r="EM238">
        <f ca="1">IF(AND($B238&gt;0,SUM(EM$3:EM237)=0,SUM($H238:EL238)=0),$B238,0)</f>
        <v>0</v>
      </c>
      <c r="EN238">
        <f ca="1">IF(AND($B238&gt;0,SUM(EN$3:EN237)=0,SUM($H238:EM238)=0),$B238,0)</f>
        <v>0</v>
      </c>
      <c r="EO238">
        <f ca="1">IF(AND($B238&gt;0,SUM(EO$3:EO237)=0,SUM($H238:EN238)=0),$B238,0)</f>
        <v>0</v>
      </c>
      <c r="EP238">
        <f ca="1">IF(AND($B238&gt;0,SUM(EP$3:EP237)=0,SUM($H238:EO238)=0),$B238,0)</f>
        <v>0</v>
      </c>
      <c r="EQ238">
        <f ca="1">IF(AND($B238&gt;0,SUM(EQ$3:EQ237)=0,SUM($H238:EP238)=0),$B238,0)</f>
        <v>0</v>
      </c>
      <c r="ER238">
        <f ca="1">IF(AND($B238&gt;0,SUM(ER$3:ER237)=0,SUM($H238:EQ238)=0),$B238,0)</f>
        <v>0</v>
      </c>
      <c r="ES238">
        <f ca="1">IF(AND($B238&gt;0,SUM(ES$3:ES237)=0,SUM($H238:ER238)=0),$B238,0)</f>
        <v>0</v>
      </c>
      <c r="ET238">
        <f ca="1">IF(AND($B238&gt;0,SUM(ET$3:ET237)=0,SUM($H238:ES238)=0),$B238,0)</f>
        <v>0</v>
      </c>
      <c r="EU238">
        <f ca="1">IF(AND($B238&gt;0,SUM(EU$3:EU237)=0,SUM($H238:ET238)=0),$B238,0)</f>
        <v>0</v>
      </c>
      <c r="EV238">
        <f ca="1">IF(AND($B238&gt;0,SUM(EV$3:EV237)=0,SUM($H238:EU238)=0),$B238,0)</f>
        <v>0</v>
      </c>
      <c r="EW238">
        <f ca="1">IF(AND($B238&gt;0,SUM(EW$3:EW237)=0,SUM($H238:EV238)=0),$B238,0)</f>
        <v>0</v>
      </c>
      <c r="EX238">
        <f ca="1">IF(AND($B238&gt;0,SUM(EX$3:EX237)=0,SUM($H238:EW238)=0),$B238,0)</f>
        <v>0</v>
      </c>
      <c r="EY238">
        <f ca="1">IF(AND($B238&gt;0,SUM(EY$3:EY237)=0,SUM($H238:EX238)=0),$B238,0)</f>
        <v>0</v>
      </c>
      <c r="EZ238">
        <f ca="1">IF(AND($B238&gt;0,SUM(EZ$3:EZ237)=0,SUM($H238:EY238)=0),$B238,0)</f>
        <v>0</v>
      </c>
      <c r="FA238">
        <f ca="1">IF(AND($B238&gt;0,SUM(FA$3:FA237)=0,SUM($H238:EZ238)=0),$B238,0)</f>
        <v>0</v>
      </c>
      <c r="FB238">
        <f ca="1">IF(AND($B238&gt;0,SUM(FB$3:FB237)=0,SUM($H238:FA238)=0),$B238,0)</f>
        <v>0</v>
      </c>
      <c r="FC238">
        <f ca="1">IF(AND($B238&gt;0,SUM(FC$3:FC237)=0,SUM($H238:FB238)=0),$B238,0)</f>
        <v>0</v>
      </c>
      <c r="FD238">
        <f ca="1">IF(AND($B238&gt;0,SUM(FD$3:FD237)=0,SUM($H238:FC238)=0),$B238,0)</f>
        <v>0</v>
      </c>
      <c r="FE238">
        <f ca="1">IF(AND($B238&gt;0,SUM(FE$3:FE237)=0,SUM($H238:FD238)=0),$B238,0)</f>
        <v>0</v>
      </c>
      <c r="FF238">
        <f ca="1">IF(AND($B238&gt;0,SUM(FF$3:FF237)=0,SUM($H238:FE238)=0),$B238,0)</f>
        <v>0</v>
      </c>
      <c r="FG238">
        <f ca="1">IF(AND($B238&gt;0,SUM(FG$3:FG237)=0,SUM($H238:FF238)=0),$B238,0)</f>
        <v>0</v>
      </c>
      <c r="FH238">
        <f ca="1">IF(AND($B238&gt;0,SUM(FH$3:FH237)=0,SUM($H238:FG238)=0),$B238,0)</f>
        <v>0</v>
      </c>
      <c r="FI238">
        <f ca="1">IF(AND($B238&gt;0,SUM(FI$3:FI237)=0,SUM($H238:FH238)=0),$B238,0)</f>
        <v>0</v>
      </c>
      <c r="FJ238">
        <f ca="1">IF(AND($B238&gt;0,SUM(FJ$3:FJ237)=0,SUM($H238:FI238)=0),$B238,0)</f>
        <v>0</v>
      </c>
      <c r="FK238">
        <f ca="1">IF(AND($B238&gt;0,SUM(FK$3:FK237)=0,SUM($H238:FJ238)=0),$B238,0)</f>
        <v>0</v>
      </c>
      <c r="FL238">
        <f ca="1">IF(AND($B238&gt;0,SUM(FL$3:FL237)=0,SUM($H238:FK238)=0),$B238,0)</f>
        <v>0</v>
      </c>
      <c r="FM238">
        <f ca="1">IF(AND($B238&gt;0,SUM(FM$3:FM237)=0,SUM($H238:FL238)=0),$B238,0)</f>
        <v>0</v>
      </c>
      <c r="FN238">
        <f ca="1">IF(AND($B238&gt;0,SUM(FN$3:FN237)=0,SUM($H238:FM238)=0),$B238,0)</f>
        <v>0</v>
      </c>
      <c r="FS238" s="67">
        <f>ValintaohjelmaCentral!$C114</f>
        <v>0</v>
      </c>
      <c r="FT238" s="352"/>
      <c r="FU238" s="353"/>
      <c r="FV238" s="374">
        <f>ValintaohjelmaCentral!$G114</f>
        <v>0</v>
      </c>
      <c r="FY238" s="67">
        <f>ValintaohjelmaCentral!$C114</f>
        <v>0</v>
      </c>
      <c r="FZ238" s="352"/>
      <c r="GA238" s="353"/>
      <c r="GB238" s="374">
        <f>ValintaohjelmaCentral!$G114</f>
        <v>0</v>
      </c>
      <c r="GE238" s="67">
        <f>ValintaohjelmaCentral!$C114</f>
        <v>0</v>
      </c>
      <c r="GF238" s="352"/>
      <c r="GG238" s="353"/>
      <c r="GH238" s="374">
        <f>ValintaohjelmaCentral!$G114</f>
        <v>0</v>
      </c>
    </row>
    <row r="239" spans="1:190" ht="15.75" hidden="1" thickBot="1" x14ac:dyDescent="0.3">
      <c r="A239">
        <v>239</v>
      </c>
      <c r="C239" s="240">
        <f t="shared" ca="1" si="30"/>
        <v>0</v>
      </c>
      <c r="D239" s="240">
        <f t="shared" ca="1" si="30"/>
        <v>0</v>
      </c>
      <c r="E239" s="240">
        <f t="shared" ca="1" si="30"/>
        <v>0</v>
      </c>
      <c r="F239" s="240">
        <f t="shared" ca="1" si="30"/>
        <v>0</v>
      </c>
      <c r="G239" s="47" t="e">
        <f>INDEX($I$2:$FN$2,ROWS(G$2:G239))</f>
        <v>#REF!</v>
      </c>
      <c r="H239">
        <v>0</v>
      </c>
      <c r="I239">
        <f ca="1">IF(AND($B239&gt;0,SUM(I$3:I238)=0,SUM($H239:H239)=0),$B239,0)</f>
        <v>0</v>
      </c>
      <c r="J239">
        <f ca="1">IF(AND($B239&gt;0,SUM(J$3:J238)=0,SUM($H239:I239)=0),$B239,0)</f>
        <v>0</v>
      </c>
      <c r="K239">
        <f ca="1">IF(AND($B239&gt;0,SUM(K$3:K238)=0,SUM($H239:J239)=0),$B239,0)</f>
        <v>0</v>
      </c>
      <c r="L239">
        <f ca="1">IF(AND($B239&gt;0,SUM(L$3:L238)=0,SUM($H239:K239)=0),$B239,0)</f>
        <v>0</v>
      </c>
      <c r="M239">
        <f ca="1">IF(AND($B239&gt;0,SUM(M$3:M238)=0,SUM($H239:L239)=0),$B239,0)</f>
        <v>0</v>
      </c>
      <c r="N239">
        <f ca="1">IF(AND($B239&gt;0,SUM(N$3:N238)=0,SUM($H239:M239)=0),$B239,0)</f>
        <v>0</v>
      </c>
      <c r="O239">
        <f ca="1">IF(AND($B239&gt;0,SUM(O$3:O238)=0,SUM($H239:N239)=0),$B239,0)</f>
        <v>0</v>
      </c>
      <c r="P239">
        <f ca="1">IF(AND($B239&gt;0,SUM(P$3:P238)=0,SUM($H239:O239)=0),$B239,0)</f>
        <v>0</v>
      </c>
      <c r="Q239">
        <f ca="1">IF(AND($B239&gt;0,SUM(Q$3:Q238)=0,SUM($H239:P239)=0),$B239,0)</f>
        <v>0</v>
      </c>
      <c r="R239">
        <f ca="1">IF(AND($B239&gt;0,SUM(R$3:R238)=0,SUM($H239:Q239)=0),$B239,0)</f>
        <v>0</v>
      </c>
      <c r="S239">
        <f ca="1">IF(AND($B239&gt;0,SUM(S$3:S238)=0,SUM($H239:R239)=0),$B239,0)</f>
        <v>0</v>
      </c>
      <c r="T239">
        <f ca="1">IF(AND($B239&gt;0,SUM(T$3:T238)=0,SUM($H239:S239)=0),$B239,0)</f>
        <v>0</v>
      </c>
      <c r="U239">
        <f ca="1">IF(AND($B239&gt;0,SUM(U$3:U238)=0,SUM($H239:T239)=0),$B239,0)</f>
        <v>0</v>
      </c>
      <c r="V239">
        <f ca="1">IF(AND($B239&gt;0,SUM(V$3:V238)=0,SUM($H239:U239)=0),$B239,0)</f>
        <v>0</v>
      </c>
      <c r="W239">
        <f ca="1">IF(AND($B239&gt;0,SUM(W$3:W238)=0,SUM($H239:V239)=0),$B239,0)</f>
        <v>0</v>
      </c>
      <c r="X239">
        <f ca="1">IF(AND($B239&gt;0,SUM(X$3:X238)=0,SUM($H239:W239)=0),$B239,0)</f>
        <v>0</v>
      </c>
      <c r="Y239">
        <f ca="1">IF(AND($B239&gt;0,SUM(Y$3:Y238)=0,SUM($H239:X239)=0),$B239,0)</f>
        <v>0</v>
      </c>
      <c r="Z239">
        <f ca="1">IF(AND($B239&gt;0,SUM(Z$3:Z238)=0,SUM($H239:Y239)=0),$B239,0)</f>
        <v>0</v>
      </c>
      <c r="AA239">
        <f ca="1">IF(AND($B239&gt;0,SUM(AA$3:AA238)=0,SUM($H239:Z239)=0),$B239,0)</f>
        <v>0</v>
      </c>
      <c r="AB239">
        <f ca="1">IF(AND($B239&gt;0,SUM(AB$3:AB238)=0,SUM($H239:AA239)=0),$B239,0)</f>
        <v>0</v>
      </c>
      <c r="AC239">
        <f ca="1">IF(AND($B239&gt;0,SUM(AC$3:AC238)=0,SUM($H239:AB239)=0),$B239,0)</f>
        <v>0</v>
      </c>
      <c r="AD239">
        <f ca="1">IF(AND($B239&gt;0,SUM(AD$3:AD238)=0,SUM($H239:AC239)=0),$B239,0)</f>
        <v>0</v>
      </c>
      <c r="AE239">
        <f ca="1">IF(AND($B239&gt;0,SUM(AE$3:AE238)=0,SUM($H239:AD239)=0),$B239,0)</f>
        <v>0</v>
      </c>
      <c r="AF239">
        <f ca="1">IF(AND($B239&gt;0,SUM(AF$3:AF238)=0,SUM($H239:AE239)=0),$B239,0)</f>
        <v>0</v>
      </c>
      <c r="AG239">
        <f ca="1">IF(AND($B239&gt;0,SUM(AG$3:AG238)=0,SUM($H239:AF239)=0),$B239,0)</f>
        <v>0</v>
      </c>
      <c r="AH239">
        <f ca="1">IF(AND($B239&gt;0,SUM(AH$3:AH238)=0,SUM($H239:AG239)=0),$B239,0)</f>
        <v>0</v>
      </c>
      <c r="AI239">
        <f ca="1">IF(AND($B239&gt;0,SUM(AI$3:AI238)=0,SUM($H239:AH239)=0),$B239,0)</f>
        <v>0</v>
      </c>
      <c r="AJ239">
        <f ca="1">IF(AND($B239&gt;0,SUM(AJ$3:AJ238)=0,SUM($H239:AI239)=0),$B239,0)</f>
        <v>0</v>
      </c>
      <c r="AK239">
        <f ca="1">IF(AND($B239&gt;0,SUM(AK$3:AK238)=0,SUM($H239:AJ239)=0),$B239,0)</f>
        <v>0</v>
      </c>
      <c r="AL239">
        <f ca="1">IF(AND($B239&gt;0,SUM(AL$3:AL238)=0,SUM($H239:AK239)=0),$B239,0)</f>
        <v>0</v>
      </c>
      <c r="AM239">
        <f ca="1">IF(AND($B239&gt;0,SUM(AM$3:AM238)=0,SUM($H239:AL239)=0),$B239,0)</f>
        <v>0</v>
      </c>
      <c r="AN239">
        <f ca="1">IF(AND($B239&gt;0,SUM(AN$3:AN238)=0,SUM($H239:AM239)=0),$B239,0)</f>
        <v>0</v>
      </c>
      <c r="AO239">
        <f ca="1">IF(AND($B239&gt;0,SUM(AO$3:AO238)=0,SUM($H239:AN239)=0),$B239,0)</f>
        <v>0</v>
      </c>
      <c r="AP239">
        <f ca="1">IF(AND($B239&gt;0,SUM(AP$3:AP238)=0,SUM($H239:AO239)=0),$B239,0)</f>
        <v>0</v>
      </c>
      <c r="AQ239">
        <f ca="1">IF(AND($B239&gt;0,SUM(AQ$3:AQ238)=0,SUM($H239:AP239)=0),$B239,0)</f>
        <v>0</v>
      </c>
      <c r="AR239">
        <f ca="1">IF(AND($B239&gt;0,SUM(AR$3:AR238)=0,SUM($H239:AQ239)=0),$B239,0)</f>
        <v>0</v>
      </c>
      <c r="AS239">
        <f ca="1">IF(AND($B239&gt;0,SUM(AS$3:AS238)=0,SUM($H239:AR239)=0),$B239,0)</f>
        <v>0</v>
      </c>
      <c r="AT239">
        <f ca="1">IF(AND($B239&gt;0,SUM(AT$3:AT238)=0,SUM($H239:AS239)=0),$B239,0)</f>
        <v>0</v>
      </c>
      <c r="AU239">
        <f ca="1">IF(AND($B239&gt;0,SUM(AU$3:AU238)=0,SUM($H239:AT239)=0),$B239,0)</f>
        <v>0</v>
      </c>
      <c r="AV239">
        <f ca="1">IF(AND($B239&gt;0,SUM(AV$3:AV238)=0,SUM($H239:AU239)=0),$B239,0)</f>
        <v>0</v>
      </c>
      <c r="AW239">
        <f ca="1">IF(AND($B239&gt;0,SUM(AW$3:AW238)=0,SUM($H239:AV239)=0),$B239,0)</f>
        <v>0</v>
      </c>
      <c r="AX239">
        <f ca="1">IF(AND($B239&gt;0,SUM(AX$3:AX238)=0,SUM($H239:AW239)=0),$B239,0)</f>
        <v>0</v>
      </c>
      <c r="AY239">
        <f ca="1">IF(AND($B239&gt;0,SUM(AY$3:AY238)=0,SUM($H239:AX239)=0),$B239,0)</f>
        <v>0</v>
      </c>
      <c r="AZ239">
        <f ca="1">IF(AND($B239&gt;0,SUM(AZ$3:AZ238)=0,SUM($H239:AY239)=0),$B239,0)</f>
        <v>0</v>
      </c>
      <c r="BA239">
        <f ca="1">IF(AND($B239&gt;0,SUM(BA$3:BA238)=0,SUM($H239:AZ239)=0),$B239,0)</f>
        <v>0</v>
      </c>
      <c r="BB239">
        <f ca="1">IF(AND($B239&gt;0,SUM(BB$3:BB238)=0,SUM($H239:BA239)=0),$B239,0)</f>
        <v>0</v>
      </c>
      <c r="BC239">
        <f ca="1">IF(AND($B239&gt;0,SUM(BC$3:BC238)=0,SUM($H239:BB239)=0),$B239,0)</f>
        <v>0</v>
      </c>
      <c r="BD239">
        <f ca="1">IF(AND($B239&gt;0,SUM(BD$3:BD238)=0,SUM($H239:BC239)=0),$B239,0)</f>
        <v>0</v>
      </c>
      <c r="BE239">
        <f ca="1">IF(AND($B239&gt;0,SUM(BE$3:BE238)=0,SUM($H239:BD239)=0),$B239,0)</f>
        <v>0</v>
      </c>
      <c r="BF239">
        <f ca="1">IF(AND($B239&gt;0,SUM(BF$3:BF238)=0,SUM($H239:BE239)=0),$B239,0)</f>
        <v>0</v>
      </c>
      <c r="BG239">
        <f ca="1">IF(AND($B239&gt;0,SUM(BG$3:BG238)=0,SUM($H239:BF239)=0),$B239,0)</f>
        <v>0</v>
      </c>
      <c r="BH239">
        <f ca="1">IF(AND($B239&gt;0,SUM(BH$3:BH238)=0,SUM($H239:BG239)=0),$B239,0)</f>
        <v>0</v>
      </c>
      <c r="BI239">
        <f ca="1">IF(AND($B239&gt;0,SUM(BI$3:BI238)=0,SUM($H239:BH239)=0),$B239,0)</f>
        <v>0</v>
      </c>
      <c r="BJ239">
        <f ca="1">IF(AND($B239&gt;0,SUM(BJ$3:BJ238)=0,SUM($H239:BI239)=0),$B239,0)</f>
        <v>0</v>
      </c>
      <c r="BK239">
        <f ca="1">IF(AND($B239&gt;0,SUM(BK$3:BK238)=0,SUM($H239:BJ239)=0),$B239,0)</f>
        <v>0</v>
      </c>
      <c r="BL239">
        <f ca="1">IF(AND($B239&gt;0,SUM(BL$3:BL238)=0,SUM($H239:BK239)=0),$B239,0)</f>
        <v>0</v>
      </c>
      <c r="BM239">
        <f ca="1">IF(AND($B239&gt;0,SUM(BM$3:BM238)=0,SUM($H239:BL239)=0),$B239,0)</f>
        <v>0</v>
      </c>
      <c r="BN239">
        <f ca="1">IF(AND($B239&gt;0,SUM(BN$3:BN238)=0,SUM($H239:BM239)=0),$B239,0)</f>
        <v>0</v>
      </c>
      <c r="BO239">
        <f ca="1">IF(AND($B239&gt;0,SUM(BO$3:BO238)=0,SUM($H239:BN239)=0),$B239,0)</f>
        <v>0</v>
      </c>
      <c r="BP239">
        <f ca="1">IF(AND($B239&gt;0,SUM(BP$3:BP238)=0,SUM($H239:BO239)=0),$B239,0)</f>
        <v>0</v>
      </c>
      <c r="BQ239">
        <f ca="1">IF(AND($B239&gt;0,SUM(BQ$3:BQ238)=0,SUM($H239:BP239)=0),$B239,0)</f>
        <v>0</v>
      </c>
      <c r="BR239">
        <f ca="1">IF(AND($B239&gt;0,SUM(BR$3:BR238)=0,SUM($H239:BQ239)=0),$B239,0)</f>
        <v>0</v>
      </c>
      <c r="BS239">
        <f ca="1">IF(AND($B239&gt;0,SUM(BS$3:BS238)=0,SUM($H239:BR239)=0),$B239,0)</f>
        <v>0</v>
      </c>
      <c r="BT239">
        <f ca="1">IF(AND($B239&gt;0,SUM(BT$3:BT238)=0,SUM($H239:BS239)=0),$B239,0)</f>
        <v>0</v>
      </c>
      <c r="BU239">
        <f ca="1">IF(AND($B239&gt;0,SUM(BU$3:BU238)=0,SUM($H239:BT239)=0),$B239,0)</f>
        <v>0</v>
      </c>
      <c r="BV239">
        <f ca="1">IF(AND($B239&gt;0,SUM(BV$3:BV238)=0,SUM($H239:BU239)=0),$B239,0)</f>
        <v>0</v>
      </c>
      <c r="BW239">
        <f ca="1">IF(AND($B239&gt;0,SUM(BW$3:BW238)=0,SUM($H239:BV239)=0),$B239,0)</f>
        <v>0</v>
      </c>
      <c r="BX239">
        <f ca="1">IF(AND($B239&gt;0,SUM(BX$3:BX238)=0,SUM($H239:BW239)=0),$B239,0)</f>
        <v>0</v>
      </c>
      <c r="BY239">
        <f ca="1">IF(AND($B239&gt;0,SUM(BY$3:BY238)=0,SUM($H239:BX239)=0),$B239,0)</f>
        <v>0</v>
      </c>
      <c r="BZ239">
        <f ca="1">IF(AND($B239&gt;0,SUM(BZ$3:BZ238)=0,SUM($H239:BY239)=0),$B239,0)</f>
        <v>0</v>
      </c>
      <c r="CA239">
        <f ca="1">IF(AND($B239&gt;0,SUM(CA$3:CA238)=0,SUM($H239:BZ239)=0),$B239,0)</f>
        <v>0</v>
      </c>
      <c r="CB239">
        <f ca="1">IF(AND($B239&gt;0,SUM(CB$3:CB238)=0,SUM($H239:CA239)=0),$B239,0)</f>
        <v>0</v>
      </c>
      <c r="CC239">
        <f ca="1">IF(AND($B239&gt;0,SUM(CC$3:CC238)=0,SUM($H239:CB239)=0),$B239,0)</f>
        <v>0</v>
      </c>
      <c r="CD239">
        <f ca="1">IF(AND($B239&gt;0,SUM(CD$3:CD238)=0,SUM($H239:CC239)=0),$B239,0)</f>
        <v>0</v>
      </c>
      <c r="CE239">
        <f ca="1">IF(AND($B239&gt;0,SUM(CE$3:CE238)=0,SUM($H239:CD239)=0),$B239,0)</f>
        <v>0</v>
      </c>
      <c r="CF239">
        <f ca="1">IF(AND($B239&gt;0,SUM(CF$3:CF238)=0,SUM($H239:CE239)=0),$B239,0)</f>
        <v>0</v>
      </c>
      <c r="CG239">
        <f ca="1">IF(AND($B239&gt;0,SUM(CG$3:CG238)=0,SUM($H239:CF239)=0),$B239,0)</f>
        <v>0</v>
      </c>
      <c r="CH239">
        <f ca="1">IF(AND($B239&gt;0,SUM(CH$3:CH238)=0,SUM($H239:CG239)=0),$B239,0)</f>
        <v>0</v>
      </c>
      <c r="CI239">
        <f ca="1">IF(AND($B239&gt;0,SUM(CI$3:CI238)=0,SUM($H239:CH239)=0),$B239,0)</f>
        <v>0</v>
      </c>
      <c r="CJ239">
        <f ca="1">IF(AND($B239&gt;0,SUM(CJ$3:CJ238)=0,SUM($H239:CI239)=0),$B239,0)</f>
        <v>0</v>
      </c>
      <c r="CK239">
        <f ca="1">IF(AND($B239&gt;0,SUM(CK$3:CK238)=0,SUM($H239:CJ239)=0),$B239,0)</f>
        <v>0</v>
      </c>
      <c r="CL239">
        <f ca="1">IF(AND($B239&gt;0,SUM(CL$3:CL238)=0,SUM($H239:CK239)=0),$B239,0)</f>
        <v>0</v>
      </c>
      <c r="CM239">
        <f ca="1">IF(AND($B239&gt;0,SUM(CM$3:CM238)=0,SUM($H239:CL239)=0),$B239,0)</f>
        <v>0</v>
      </c>
      <c r="CN239">
        <f ca="1">IF(AND($B239&gt;0,SUM(CN$3:CN238)=0,SUM($H239:CM239)=0),$B239,0)</f>
        <v>0</v>
      </c>
      <c r="CO239">
        <f ca="1">IF(AND($B239&gt;0,SUM(CO$3:CO238)=0,SUM($H239:CN239)=0),$B239,0)</f>
        <v>0</v>
      </c>
      <c r="CP239">
        <f ca="1">IF(AND($B239&gt;0,SUM(CP$3:CP238)=0,SUM($H239:CO239)=0),$B239,0)</f>
        <v>0</v>
      </c>
      <c r="CQ239">
        <f ca="1">IF(AND($B239&gt;0,SUM(CQ$3:CQ238)=0,SUM($H239:CP239)=0),$B239,0)</f>
        <v>0</v>
      </c>
      <c r="CR239">
        <f ca="1">IF(AND($B239&gt;0,SUM(CR$3:CR238)=0,SUM($H239:CQ239)=0),$B239,0)</f>
        <v>0</v>
      </c>
      <c r="CS239">
        <f ca="1">IF(AND($B239&gt;0,SUM(CS$3:CS238)=0,SUM($H239:CR239)=0),$B239,0)</f>
        <v>0</v>
      </c>
      <c r="CT239">
        <f ca="1">IF(AND($B239&gt;0,SUM(CT$3:CT238)=0,SUM($H239:CS239)=0),$B239,0)</f>
        <v>0</v>
      </c>
      <c r="CU239">
        <f ca="1">IF(AND($B239&gt;0,SUM(CU$3:CU238)=0,SUM($H239:CT239)=0),$B239,0)</f>
        <v>0</v>
      </c>
      <c r="CV239">
        <f ca="1">IF(AND($B239&gt;0,SUM(CV$3:CV238)=0,SUM($H239:CU239)=0),$B239,0)</f>
        <v>0</v>
      </c>
      <c r="CW239">
        <f ca="1">IF(AND($B239&gt;0,SUM(CW$3:CW238)=0,SUM($H239:CV239)=0),$B239,0)</f>
        <v>0</v>
      </c>
      <c r="CX239">
        <f ca="1">IF(AND($B239&gt;0,SUM(CX$3:CX238)=0,SUM($H239:CW239)=0),$B239,0)</f>
        <v>0</v>
      </c>
      <c r="CY239">
        <f ca="1">IF(AND($B239&gt;0,SUM(CY$3:CY238)=0,SUM($H239:CX239)=0),$B239,0)</f>
        <v>0</v>
      </c>
      <c r="CZ239">
        <f ca="1">IF(AND($B239&gt;0,SUM(CZ$3:CZ238)=0,SUM($H239:CY239)=0),$B239,0)</f>
        <v>0</v>
      </c>
      <c r="DA239">
        <f ca="1">IF(AND($B239&gt;0,SUM(DA$3:DA238)=0,SUM($H239:CZ239)=0),$B239,0)</f>
        <v>0</v>
      </c>
      <c r="DB239">
        <f ca="1">IF(AND($B239&gt;0,SUM(DB$3:DB238)=0,SUM($H239:DA239)=0),$B239,0)</f>
        <v>0</v>
      </c>
      <c r="DC239">
        <f ca="1">IF(AND($B239&gt;0,SUM(DC$3:DC238)=0,SUM($H239:DB239)=0),$B239,0)</f>
        <v>0</v>
      </c>
      <c r="DD239">
        <f ca="1">IF(AND($B239&gt;0,SUM(DD$3:DD238)=0,SUM($H239:DC239)=0),$B239,0)</f>
        <v>0</v>
      </c>
      <c r="DE239">
        <f ca="1">IF(AND($B239&gt;0,SUM(DE$3:DE238)=0,SUM($H239:DD239)=0),$B239,0)</f>
        <v>0</v>
      </c>
      <c r="DF239">
        <f ca="1">IF(AND($B239&gt;0,SUM(DF$3:DF238)=0,SUM($H239:DE239)=0),$B239,0)</f>
        <v>0</v>
      </c>
      <c r="DG239">
        <f ca="1">IF(AND($B239&gt;0,SUM(DG$3:DG238)=0,SUM($H239:DF239)=0),$B239,0)</f>
        <v>0</v>
      </c>
      <c r="DH239">
        <f ca="1">IF(AND($B239&gt;0,SUM(DH$3:DH238)=0,SUM($H239:DG239)=0),$B239,0)</f>
        <v>0</v>
      </c>
      <c r="DI239">
        <f ca="1">IF(AND($B239&gt;0,SUM(DI$3:DI238)=0,SUM($H239:DH239)=0),$B239,0)</f>
        <v>0</v>
      </c>
      <c r="DJ239">
        <f ca="1">IF(AND($B239&gt;0,SUM(DJ$3:DJ238)=0,SUM($H239:DI239)=0),$B239,0)</f>
        <v>0</v>
      </c>
      <c r="DK239">
        <f ca="1">IF(AND($B239&gt;0,SUM(DK$3:DK238)=0,SUM($H239:DJ239)=0),$B239,0)</f>
        <v>0</v>
      </c>
      <c r="DL239">
        <f ca="1">IF(AND($B239&gt;0,SUM(DL$3:DL238)=0,SUM($H239:DK239)=0),$B239,0)</f>
        <v>0</v>
      </c>
      <c r="DM239">
        <f ca="1">IF(AND($B239&gt;0,SUM(DM$3:DM238)=0,SUM($H239:DL239)=0),$B239,0)</f>
        <v>0</v>
      </c>
      <c r="DN239">
        <f ca="1">IF(AND($B239&gt;0,SUM(DN$3:DN238)=0,SUM($H239:DM239)=0),$B239,0)</f>
        <v>0</v>
      </c>
      <c r="DO239">
        <f ca="1">IF(AND($B239&gt;0,SUM(DO$3:DO238)=0,SUM($H239:DN239)=0),$B239,0)</f>
        <v>0</v>
      </c>
      <c r="DP239">
        <f ca="1">IF(AND($B239&gt;0,SUM(DP$3:DP238)=0,SUM($H239:DO239)=0),$B239,0)</f>
        <v>0</v>
      </c>
      <c r="DQ239">
        <f ca="1">IF(AND($B239&gt;0,SUM(DQ$3:DQ238)=0,SUM($H239:DP239)=0),$B239,0)</f>
        <v>0</v>
      </c>
      <c r="DR239">
        <f ca="1">IF(AND($B239&gt;0,SUM(DR$3:DR238)=0,SUM($H239:DQ239)=0),$B239,0)</f>
        <v>0</v>
      </c>
      <c r="DS239">
        <f ca="1">IF(AND($B239&gt;0,SUM(DS$3:DS238)=0,SUM($H239:DR239)=0),$B239,0)</f>
        <v>0</v>
      </c>
      <c r="DT239">
        <f ca="1">IF(AND($B239&gt;0,SUM(DT$3:DT238)=0,SUM($H239:DS239)=0),$B239,0)</f>
        <v>0</v>
      </c>
      <c r="DU239">
        <f ca="1">IF(AND($B239&gt;0,SUM(DU$3:DU238)=0,SUM($H239:DT239)=0),$B239,0)</f>
        <v>0</v>
      </c>
      <c r="DV239">
        <f ca="1">IF(AND($B239&gt;0,SUM(DV$3:DV238)=0,SUM($H239:DU239)=0),$B239,0)</f>
        <v>0</v>
      </c>
      <c r="DW239">
        <f ca="1">IF(AND($B239&gt;0,SUM(DW$3:DW238)=0,SUM($H239:DV239)=0),$B239,0)</f>
        <v>0</v>
      </c>
      <c r="DX239">
        <f ca="1">IF(AND($B239&gt;0,SUM(DX$3:DX238)=0,SUM($H239:DW239)=0),$B239,0)</f>
        <v>0</v>
      </c>
      <c r="DY239">
        <f ca="1">IF(AND($B239&gt;0,SUM(DY$3:DY238)=0,SUM($H239:DX239)=0),$B239,0)</f>
        <v>0</v>
      </c>
      <c r="DZ239">
        <f ca="1">IF(AND($B239&gt;0,SUM(DZ$3:DZ238)=0,SUM($H239:DY239)=0),$B239,0)</f>
        <v>0</v>
      </c>
      <c r="EA239">
        <f ca="1">IF(AND($B239&gt;0,SUM(EA$3:EA238)=0,SUM($H239:DZ239)=0),$B239,0)</f>
        <v>0</v>
      </c>
      <c r="EB239">
        <f ca="1">IF(AND($B239&gt;0,SUM(EB$3:EB238)=0,SUM($H239:EA239)=0),$B239,0)</f>
        <v>0</v>
      </c>
      <c r="EC239">
        <f ca="1">IF(AND($B239&gt;0,SUM(EC$3:EC238)=0,SUM($H239:EB239)=0),$B239,0)</f>
        <v>0</v>
      </c>
      <c r="ED239">
        <f ca="1">IF(AND($B239&gt;0,SUM(ED$3:ED238)=0,SUM($H239:EC239)=0),$B239,0)</f>
        <v>0</v>
      </c>
      <c r="EE239">
        <f ca="1">IF(AND($B239&gt;0,SUM(EE$3:EE238)=0,SUM($H239:ED239)=0),$B239,0)</f>
        <v>0</v>
      </c>
      <c r="EF239">
        <f ca="1">IF(AND($B239&gt;0,SUM(EF$3:EF238)=0,SUM($H239:EE239)=0),$B239,0)</f>
        <v>0</v>
      </c>
      <c r="EG239">
        <f ca="1">IF(AND($B239&gt;0,SUM(EG$3:EG238)=0,SUM($H239:EF239)=0),$B239,0)</f>
        <v>0</v>
      </c>
      <c r="EH239">
        <f ca="1">IF(AND($B239&gt;0,SUM(EH$3:EH238)=0,SUM($H239:EG239)=0),$B239,0)</f>
        <v>0</v>
      </c>
      <c r="EI239">
        <f ca="1">IF(AND($B239&gt;0,SUM(EI$3:EI238)=0,SUM($H239:EH239)=0),$B239,0)</f>
        <v>0</v>
      </c>
      <c r="EJ239">
        <f ca="1">IF(AND($B239&gt;0,SUM(EJ$3:EJ238)=0,SUM($H239:EI239)=0),$B239,0)</f>
        <v>0</v>
      </c>
      <c r="EK239">
        <f ca="1">IF(AND($B239&gt;0,SUM(EK$3:EK238)=0,SUM($H239:EJ239)=0),$B239,0)</f>
        <v>0</v>
      </c>
      <c r="EL239">
        <f ca="1">IF(AND($B239&gt;0,SUM(EL$3:EL238)=0,SUM($H239:EK239)=0),$B239,0)</f>
        <v>0</v>
      </c>
      <c r="EM239">
        <f ca="1">IF(AND($B239&gt;0,SUM(EM$3:EM238)=0,SUM($H239:EL239)=0),$B239,0)</f>
        <v>0</v>
      </c>
      <c r="EN239">
        <f ca="1">IF(AND($B239&gt;0,SUM(EN$3:EN238)=0,SUM($H239:EM239)=0),$B239,0)</f>
        <v>0</v>
      </c>
      <c r="EO239">
        <f ca="1">IF(AND($B239&gt;0,SUM(EO$3:EO238)=0,SUM($H239:EN239)=0),$B239,0)</f>
        <v>0</v>
      </c>
      <c r="EP239">
        <f ca="1">IF(AND($B239&gt;0,SUM(EP$3:EP238)=0,SUM($H239:EO239)=0),$B239,0)</f>
        <v>0</v>
      </c>
      <c r="EQ239">
        <f ca="1">IF(AND($B239&gt;0,SUM(EQ$3:EQ238)=0,SUM($H239:EP239)=0),$B239,0)</f>
        <v>0</v>
      </c>
      <c r="ER239">
        <f ca="1">IF(AND($B239&gt;0,SUM(ER$3:ER238)=0,SUM($H239:EQ239)=0),$B239,0)</f>
        <v>0</v>
      </c>
      <c r="ES239">
        <f ca="1">IF(AND($B239&gt;0,SUM(ES$3:ES238)=0,SUM($H239:ER239)=0),$B239,0)</f>
        <v>0</v>
      </c>
      <c r="ET239">
        <f ca="1">IF(AND($B239&gt;0,SUM(ET$3:ET238)=0,SUM($H239:ES239)=0),$B239,0)</f>
        <v>0</v>
      </c>
      <c r="EU239">
        <f ca="1">IF(AND($B239&gt;0,SUM(EU$3:EU238)=0,SUM($H239:ET239)=0),$B239,0)</f>
        <v>0</v>
      </c>
      <c r="EV239">
        <f ca="1">IF(AND($B239&gt;0,SUM(EV$3:EV238)=0,SUM($H239:EU239)=0),$B239,0)</f>
        <v>0</v>
      </c>
      <c r="EW239">
        <f ca="1">IF(AND($B239&gt;0,SUM(EW$3:EW238)=0,SUM($H239:EV239)=0),$B239,0)</f>
        <v>0</v>
      </c>
      <c r="EX239">
        <f ca="1">IF(AND($B239&gt;0,SUM(EX$3:EX238)=0,SUM($H239:EW239)=0),$B239,0)</f>
        <v>0</v>
      </c>
      <c r="EY239">
        <f ca="1">IF(AND($B239&gt;0,SUM(EY$3:EY238)=0,SUM($H239:EX239)=0),$B239,0)</f>
        <v>0</v>
      </c>
      <c r="EZ239">
        <f ca="1">IF(AND($B239&gt;0,SUM(EZ$3:EZ238)=0,SUM($H239:EY239)=0),$B239,0)</f>
        <v>0</v>
      </c>
      <c r="FA239">
        <f ca="1">IF(AND($B239&gt;0,SUM(FA$3:FA238)=0,SUM($H239:EZ239)=0),$B239,0)</f>
        <v>0</v>
      </c>
      <c r="FB239">
        <f ca="1">IF(AND($B239&gt;0,SUM(FB$3:FB238)=0,SUM($H239:FA239)=0),$B239,0)</f>
        <v>0</v>
      </c>
      <c r="FC239">
        <f ca="1">IF(AND($B239&gt;0,SUM(FC$3:FC238)=0,SUM($H239:FB239)=0),$B239,0)</f>
        <v>0</v>
      </c>
      <c r="FD239">
        <f ca="1">IF(AND($B239&gt;0,SUM(FD$3:FD238)=0,SUM($H239:FC239)=0),$B239,0)</f>
        <v>0</v>
      </c>
      <c r="FE239">
        <f ca="1">IF(AND($B239&gt;0,SUM(FE$3:FE238)=0,SUM($H239:FD239)=0),$B239,0)</f>
        <v>0</v>
      </c>
      <c r="FF239">
        <f ca="1">IF(AND($B239&gt;0,SUM(FF$3:FF238)=0,SUM($H239:FE239)=0),$B239,0)</f>
        <v>0</v>
      </c>
      <c r="FG239">
        <f ca="1">IF(AND($B239&gt;0,SUM(FG$3:FG238)=0,SUM($H239:FF239)=0),$B239,0)</f>
        <v>0</v>
      </c>
      <c r="FH239">
        <f ca="1">IF(AND($B239&gt;0,SUM(FH$3:FH238)=0,SUM($H239:FG239)=0),$B239,0)</f>
        <v>0</v>
      </c>
      <c r="FI239">
        <f ca="1">IF(AND($B239&gt;0,SUM(FI$3:FI238)=0,SUM($H239:FH239)=0),$B239,0)</f>
        <v>0</v>
      </c>
      <c r="FJ239">
        <f ca="1">IF(AND($B239&gt;0,SUM(FJ$3:FJ238)=0,SUM($H239:FI239)=0),$B239,0)</f>
        <v>0</v>
      </c>
      <c r="FK239">
        <f ca="1">IF(AND($B239&gt;0,SUM(FK$3:FK238)=0,SUM($H239:FJ239)=0),$B239,0)</f>
        <v>0</v>
      </c>
      <c r="FL239">
        <f ca="1">IF(AND($B239&gt;0,SUM(FL$3:FL238)=0,SUM($H239:FK239)=0),$B239,0)</f>
        <v>0</v>
      </c>
      <c r="FM239">
        <f ca="1">IF(AND($B239&gt;0,SUM(FM$3:FM238)=0,SUM($H239:FL239)=0),$B239,0)</f>
        <v>0</v>
      </c>
      <c r="FN239">
        <f ca="1">IF(AND($B239&gt;0,SUM(FN$3:FN238)=0,SUM($H239:FM239)=0),$B239,0)</f>
        <v>0</v>
      </c>
      <c r="FS239" s="67">
        <f>ValintaohjelmaCentral!$C115</f>
        <v>0</v>
      </c>
      <c r="FT239" s="352"/>
      <c r="FU239" s="353"/>
      <c r="FV239" s="374">
        <f>ValintaohjelmaCentral!$G115</f>
        <v>0</v>
      </c>
      <c r="FY239" s="67">
        <f>ValintaohjelmaCentral!$C115</f>
        <v>0</v>
      </c>
      <c r="FZ239" s="352"/>
      <c r="GA239" s="353"/>
      <c r="GB239" s="374">
        <f>ValintaohjelmaCentral!$G115</f>
        <v>0</v>
      </c>
      <c r="GE239" s="67">
        <f>ValintaohjelmaCentral!$C115</f>
        <v>0</v>
      </c>
      <c r="GF239" s="352"/>
      <c r="GG239" s="353"/>
      <c r="GH239" s="374">
        <f>ValintaohjelmaCentral!$G115</f>
        <v>0</v>
      </c>
    </row>
    <row r="240" spans="1:190" ht="15.75" hidden="1" thickBot="1" x14ac:dyDescent="0.3">
      <c r="A240">
        <v>240</v>
      </c>
      <c r="C240" s="240">
        <f t="shared" ca="1" si="30"/>
        <v>0</v>
      </c>
      <c r="D240" s="240">
        <f t="shared" ca="1" si="30"/>
        <v>0</v>
      </c>
      <c r="E240" s="240">
        <f t="shared" ca="1" si="30"/>
        <v>0</v>
      </c>
      <c r="F240" s="240">
        <f t="shared" ca="1" si="30"/>
        <v>0</v>
      </c>
      <c r="G240" s="47" t="e">
        <f>INDEX($I$2:$FN$2,ROWS(G$2:G240))</f>
        <v>#REF!</v>
      </c>
      <c r="H240">
        <v>0</v>
      </c>
      <c r="I240">
        <f ca="1">IF(AND($B240&gt;0,SUM(I$3:I239)=0,SUM($H240:H240)=0),$B240,0)</f>
        <v>0</v>
      </c>
      <c r="J240">
        <f ca="1">IF(AND($B240&gt;0,SUM(J$3:J239)=0,SUM($H240:I240)=0),$B240,0)</f>
        <v>0</v>
      </c>
      <c r="K240">
        <f ca="1">IF(AND($B240&gt;0,SUM(K$3:K239)=0,SUM($H240:J240)=0),$B240,0)</f>
        <v>0</v>
      </c>
      <c r="L240">
        <f ca="1">IF(AND($B240&gt;0,SUM(L$3:L239)=0,SUM($H240:K240)=0),$B240,0)</f>
        <v>0</v>
      </c>
      <c r="M240">
        <f ca="1">IF(AND($B240&gt;0,SUM(M$3:M239)=0,SUM($H240:L240)=0),$B240,0)</f>
        <v>0</v>
      </c>
      <c r="N240">
        <f ca="1">IF(AND($B240&gt;0,SUM(N$3:N239)=0,SUM($H240:M240)=0),$B240,0)</f>
        <v>0</v>
      </c>
      <c r="O240">
        <f ca="1">IF(AND($B240&gt;0,SUM(O$3:O239)=0,SUM($H240:N240)=0),$B240,0)</f>
        <v>0</v>
      </c>
      <c r="P240">
        <f ca="1">IF(AND($B240&gt;0,SUM(P$3:P239)=0,SUM($H240:O240)=0),$B240,0)</f>
        <v>0</v>
      </c>
      <c r="Q240">
        <f ca="1">IF(AND($B240&gt;0,SUM(Q$3:Q239)=0,SUM($H240:P240)=0),$B240,0)</f>
        <v>0</v>
      </c>
      <c r="R240">
        <f ca="1">IF(AND($B240&gt;0,SUM(R$3:R239)=0,SUM($H240:Q240)=0),$B240,0)</f>
        <v>0</v>
      </c>
      <c r="S240">
        <f ca="1">IF(AND($B240&gt;0,SUM(S$3:S239)=0,SUM($H240:R240)=0),$B240,0)</f>
        <v>0</v>
      </c>
      <c r="T240">
        <f ca="1">IF(AND($B240&gt;0,SUM(T$3:T239)=0,SUM($H240:S240)=0),$B240,0)</f>
        <v>0</v>
      </c>
      <c r="U240">
        <f ca="1">IF(AND($B240&gt;0,SUM(U$3:U239)=0,SUM($H240:T240)=0),$B240,0)</f>
        <v>0</v>
      </c>
      <c r="V240">
        <f ca="1">IF(AND($B240&gt;0,SUM(V$3:V239)=0,SUM($H240:U240)=0),$B240,0)</f>
        <v>0</v>
      </c>
      <c r="W240">
        <f ca="1">IF(AND($B240&gt;0,SUM(W$3:W239)=0,SUM($H240:V240)=0),$B240,0)</f>
        <v>0</v>
      </c>
      <c r="X240">
        <f ca="1">IF(AND($B240&gt;0,SUM(X$3:X239)=0,SUM($H240:W240)=0),$B240,0)</f>
        <v>0</v>
      </c>
      <c r="Y240">
        <f ca="1">IF(AND($B240&gt;0,SUM(Y$3:Y239)=0,SUM($H240:X240)=0),$B240,0)</f>
        <v>0</v>
      </c>
      <c r="Z240">
        <f ca="1">IF(AND($B240&gt;0,SUM(Z$3:Z239)=0,SUM($H240:Y240)=0),$B240,0)</f>
        <v>0</v>
      </c>
      <c r="AA240">
        <f ca="1">IF(AND($B240&gt;0,SUM(AA$3:AA239)=0,SUM($H240:Z240)=0),$B240,0)</f>
        <v>0</v>
      </c>
      <c r="AB240">
        <f ca="1">IF(AND($B240&gt;0,SUM(AB$3:AB239)=0,SUM($H240:AA240)=0),$B240,0)</f>
        <v>0</v>
      </c>
      <c r="AC240">
        <f ca="1">IF(AND($B240&gt;0,SUM(AC$3:AC239)=0,SUM($H240:AB240)=0),$B240,0)</f>
        <v>0</v>
      </c>
      <c r="AD240">
        <f ca="1">IF(AND($B240&gt;0,SUM(AD$3:AD239)=0,SUM($H240:AC240)=0),$B240,0)</f>
        <v>0</v>
      </c>
      <c r="AE240">
        <f ca="1">IF(AND($B240&gt;0,SUM(AE$3:AE239)=0,SUM($H240:AD240)=0),$B240,0)</f>
        <v>0</v>
      </c>
      <c r="AF240">
        <f ca="1">IF(AND($B240&gt;0,SUM(AF$3:AF239)=0,SUM($H240:AE240)=0),$B240,0)</f>
        <v>0</v>
      </c>
      <c r="AG240">
        <f ca="1">IF(AND($B240&gt;0,SUM(AG$3:AG239)=0,SUM($H240:AF240)=0),$B240,0)</f>
        <v>0</v>
      </c>
      <c r="AH240">
        <f ca="1">IF(AND($B240&gt;0,SUM(AH$3:AH239)=0,SUM($H240:AG240)=0),$B240,0)</f>
        <v>0</v>
      </c>
      <c r="AI240">
        <f ca="1">IF(AND($B240&gt;0,SUM(AI$3:AI239)=0,SUM($H240:AH240)=0),$B240,0)</f>
        <v>0</v>
      </c>
      <c r="AJ240">
        <f ca="1">IF(AND($B240&gt;0,SUM(AJ$3:AJ239)=0,SUM($H240:AI240)=0),$B240,0)</f>
        <v>0</v>
      </c>
      <c r="AK240">
        <f ca="1">IF(AND($B240&gt;0,SUM(AK$3:AK239)=0,SUM($H240:AJ240)=0),$B240,0)</f>
        <v>0</v>
      </c>
      <c r="AL240">
        <f ca="1">IF(AND($B240&gt;0,SUM(AL$3:AL239)=0,SUM($H240:AK240)=0),$B240,0)</f>
        <v>0</v>
      </c>
      <c r="AM240">
        <f ca="1">IF(AND($B240&gt;0,SUM(AM$3:AM239)=0,SUM($H240:AL240)=0),$B240,0)</f>
        <v>0</v>
      </c>
      <c r="AN240">
        <f ca="1">IF(AND($B240&gt;0,SUM(AN$3:AN239)=0,SUM($H240:AM240)=0),$B240,0)</f>
        <v>0</v>
      </c>
      <c r="AO240">
        <f ca="1">IF(AND($B240&gt;0,SUM(AO$3:AO239)=0,SUM($H240:AN240)=0),$B240,0)</f>
        <v>0</v>
      </c>
      <c r="AP240">
        <f ca="1">IF(AND($B240&gt;0,SUM(AP$3:AP239)=0,SUM($H240:AO240)=0),$B240,0)</f>
        <v>0</v>
      </c>
      <c r="AQ240">
        <f ca="1">IF(AND($B240&gt;0,SUM(AQ$3:AQ239)=0,SUM($H240:AP240)=0),$B240,0)</f>
        <v>0</v>
      </c>
      <c r="AR240">
        <f ca="1">IF(AND($B240&gt;0,SUM(AR$3:AR239)=0,SUM($H240:AQ240)=0),$B240,0)</f>
        <v>0</v>
      </c>
      <c r="AS240">
        <f ca="1">IF(AND($B240&gt;0,SUM(AS$3:AS239)=0,SUM($H240:AR240)=0),$B240,0)</f>
        <v>0</v>
      </c>
      <c r="AT240">
        <f ca="1">IF(AND($B240&gt;0,SUM(AT$3:AT239)=0,SUM($H240:AS240)=0),$B240,0)</f>
        <v>0</v>
      </c>
      <c r="AU240">
        <f ca="1">IF(AND($B240&gt;0,SUM(AU$3:AU239)=0,SUM($H240:AT240)=0),$B240,0)</f>
        <v>0</v>
      </c>
      <c r="AV240">
        <f ca="1">IF(AND($B240&gt;0,SUM(AV$3:AV239)=0,SUM($H240:AU240)=0),$B240,0)</f>
        <v>0</v>
      </c>
      <c r="AW240">
        <f ca="1">IF(AND($B240&gt;0,SUM(AW$3:AW239)=0,SUM($H240:AV240)=0),$B240,0)</f>
        <v>0</v>
      </c>
      <c r="AX240">
        <f ca="1">IF(AND($B240&gt;0,SUM(AX$3:AX239)=0,SUM($H240:AW240)=0),$B240,0)</f>
        <v>0</v>
      </c>
      <c r="AY240">
        <f ca="1">IF(AND($B240&gt;0,SUM(AY$3:AY239)=0,SUM($H240:AX240)=0),$B240,0)</f>
        <v>0</v>
      </c>
      <c r="AZ240">
        <f ca="1">IF(AND($B240&gt;0,SUM(AZ$3:AZ239)=0,SUM($H240:AY240)=0),$B240,0)</f>
        <v>0</v>
      </c>
      <c r="BA240">
        <f ca="1">IF(AND($B240&gt;0,SUM(BA$3:BA239)=0,SUM($H240:AZ240)=0),$B240,0)</f>
        <v>0</v>
      </c>
      <c r="BB240">
        <f ca="1">IF(AND($B240&gt;0,SUM(BB$3:BB239)=0,SUM($H240:BA240)=0),$B240,0)</f>
        <v>0</v>
      </c>
      <c r="BC240">
        <f ca="1">IF(AND($B240&gt;0,SUM(BC$3:BC239)=0,SUM($H240:BB240)=0),$B240,0)</f>
        <v>0</v>
      </c>
      <c r="BD240">
        <f ca="1">IF(AND($B240&gt;0,SUM(BD$3:BD239)=0,SUM($H240:BC240)=0),$B240,0)</f>
        <v>0</v>
      </c>
      <c r="BE240">
        <f ca="1">IF(AND($B240&gt;0,SUM(BE$3:BE239)=0,SUM($H240:BD240)=0),$B240,0)</f>
        <v>0</v>
      </c>
      <c r="BF240">
        <f ca="1">IF(AND($B240&gt;0,SUM(BF$3:BF239)=0,SUM($H240:BE240)=0),$B240,0)</f>
        <v>0</v>
      </c>
      <c r="BG240">
        <f ca="1">IF(AND($B240&gt;0,SUM(BG$3:BG239)=0,SUM($H240:BF240)=0),$B240,0)</f>
        <v>0</v>
      </c>
      <c r="BH240">
        <f ca="1">IF(AND($B240&gt;0,SUM(BH$3:BH239)=0,SUM($H240:BG240)=0),$B240,0)</f>
        <v>0</v>
      </c>
      <c r="BI240">
        <f ca="1">IF(AND($B240&gt;0,SUM(BI$3:BI239)=0,SUM($H240:BH240)=0),$B240,0)</f>
        <v>0</v>
      </c>
      <c r="BJ240">
        <f ca="1">IF(AND($B240&gt;0,SUM(BJ$3:BJ239)=0,SUM($H240:BI240)=0),$B240,0)</f>
        <v>0</v>
      </c>
      <c r="BK240">
        <f ca="1">IF(AND($B240&gt;0,SUM(BK$3:BK239)=0,SUM($H240:BJ240)=0),$B240,0)</f>
        <v>0</v>
      </c>
      <c r="BL240">
        <f ca="1">IF(AND($B240&gt;0,SUM(BL$3:BL239)=0,SUM($H240:BK240)=0),$B240,0)</f>
        <v>0</v>
      </c>
      <c r="BM240">
        <f ca="1">IF(AND($B240&gt;0,SUM(BM$3:BM239)=0,SUM($H240:BL240)=0),$B240,0)</f>
        <v>0</v>
      </c>
      <c r="BN240">
        <f ca="1">IF(AND($B240&gt;0,SUM(BN$3:BN239)=0,SUM($H240:BM240)=0),$B240,0)</f>
        <v>0</v>
      </c>
      <c r="BO240">
        <f ca="1">IF(AND($B240&gt;0,SUM(BO$3:BO239)=0,SUM($H240:BN240)=0),$B240,0)</f>
        <v>0</v>
      </c>
      <c r="BP240">
        <f ca="1">IF(AND($B240&gt;0,SUM(BP$3:BP239)=0,SUM($H240:BO240)=0),$B240,0)</f>
        <v>0</v>
      </c>
      <c r="BQ240">
        <f ca="1">IF(AND($B240&gt;0,SUM(BQ$3:BQ239)=0,SUM($H240:BP240)=0),$B240,0)</f>
        <v>0</v>
      </c>
      <c r="BR240">
        <f ca="1">IF(AND($B240&gt;0,SUM(BR$3:BR239)=0,SUM($H240:BQ240)=0),$B240,0)</f>
        <v>0</v>
      </c>
      <c r="BS240">
        <f ca="1">IF(AND($B240&gt;0,SUM(BS$3:BS239)=0,SUM($H240:BR240)=0),$B240,0)</f>
        <v>0</v>
      </c>
      <c r="BT240">
        <f ca="1">IF(AND($B240&gt;0,SUM(BT$3:BT239)=0,SUM($H240:BS240)=0),$B240,0)</f>
        <v>0</v>
      </c>
      <c r="BU240">
        <f ca="1">IF(AND($B240&gt;0,SUM(BU$3:BU239)=0,SUM($H240:BT240)=0),$B240,0)</f>
        <v>0</v>
      </c>
      <c r="BV240">
        <f ca="1">IF(AND($B240&gt;0,SUM(BV$3:BV239)=0,SUM($H240:BU240)=0),$B240,0)</f>
        <v>0</v>
      </c>
      <c r="BW240">
        <f ca="1">IF(AND($B240&gt;0,SUM(BW$3:BW239)=0,SUM($H240:BV240)=0),$B240,0)</f>
        <v>0</v>
      </c>
      <c r="BX240">
        <f ca="1">IF(AND($B240&gt;0,SUM(BX$3:BX239)=0,SUM($H240:BW240)=0),$B240,0)</f>
        <v>0</v>
      </c>
      <c r="BY240">
        <f ca="1">IF(AND($B240&gt;0,SUM(BY$3:BY239)=0,SUM($H240:BX240)=0),$B240,0)</f>
        <v>0</v>
      </c>
      <c r="BZ240">
        <f ca="1">IF(AND($B240&gt;0,SUM(BZ$3:BZ239)=0,SUM($H240:BY240)=0),$B240,0)</f>
        <v>0</v>
      </c>
      <c r="CA240">
        <f ca="1">IF(AND($B240&gt;0,SUM(CA$3:CA239)=0,SUM($H240:BZ240)=0),$B240,0)</f>
        <v>0</v>
      </c>
      <c r="CB240">
        <f ca="1">IF(AND($B240&gt;0,SUM(CB$3:CB239)=0,SUM($H240:CA240)=0),$B240,0)</f>
        <v>0</v>
      </c>
      <c r="CC240">
        <f ca="1">IF(AND($B240&gt;0,SUM(CC$3:CC239)=0,SUM($H240:CB240)=0),$B240,0)</f>
        <v>0</v>
      </c>
      <c r="CD240">
        <f ca="1">IF(AND($B240&gt;0,SUM(CD$3:CD239)=0,SUM($H240:CC240)=0),$B240,0)</f>
        <v>0</v>
      </c>
      <c r="CE240">
        <f ca="1">IF(AND($B240&gt;0,SUM(CE$3:CE239)=0,SUM($H240:CD240)=0),$B240,0)</f>
        <v>0</v>
      </c>
      <c r="CF240">
        <f ca="1">IF(AND($B240&gt;0,SUM(CF$3:CF239)=0,SUM($H240:CE240)=0),$B240,0)</f>
        <v>0</v>
      </c>
      <c r="CG240">
        <f ca="1">IF(AND($B240&gt;0,SUM(CG$3:CG239)=0,SUM($H240:CF240)=0),$B240,0)</f>
        <v>0</v>
      </c>
      <c r="CH240">
        <f ca="1">IF(AND($B240&gt;0,SUM(CH$3:CH239)=0,SUM($H240:CG240)=0),$B240,0)</f>
        <v>0</v>
      </c>
      <c r="CI240">
        <f ca="1">IF(AND($B240&gt;0,SUM(CI$3:CI239)=0,SUM($H240:CH240)=0),$B240,0)</f>
        <v>0</v>
      </c>
      <c r="CJ240">
        <f ca="1">IF(AND($B240&gt;0,SUM(CJ$3:CJ239)=0,SUM($H240:CI240)=0),$B240,0)</f>
        <v>0</v>
      </c>
      <c r="CK240">
        <f ca="1">IF(AND($B240&gt;0,SUM(CK$3:CK239)=0,SUM($H240:CJ240)=0),$B240,0)</f>
        <v>0</v>
      </c>
      <c r="CL240">
        <f ca="1">IF(AND($B240&gt;0,SUM(CL$3:CL239)=0,SUM($H240:CK240)=0),$B240,0)</f>
        <v>0</v>
      </c>
      <c r="CM240">
        <f ca="1">IF(AND($B240&gt;0,SUM(CM$3:CM239)=0,SUM($H240:CL240)=0),$B240,0)</f>
        <v>0</v>
      </c>
      <c r="CN240">
        <f ca="1">IF(AND($B240&gt;0,SUM(CN$3:CN239)=0,SUM($H240:CM240)=0),$B240,0)</f>
        <v>0</v>
      </c>
      <c r="CO240">
        <f ca="1">IF(AND($B240&gt;0,SUM(CO$3:CO239)=0,SUM($H240:CN240)=0),$B240,0)</f>
        <v>0</v>
      </c>
      <c r="CP240">
        <f ca="1">IF(AND($B240&gt;0,SUM(CP$3:CP239)=0,SUM($H240:CO240)=0),$B240,0)</f>
        <v>0</v>
      </c>
      <c r="CQ240">
        <f ca="1">IF(AND($B240&gt;0,SUM(CQ$3:CQ239)=0,SUM($H240:CP240)=0),$B240,0)</f>
        <v>0</v>
      </c>
      <c r="CR240">
        <f ca="1">IF(AND($B240&gt;0,SUM(CR$3:CR239)=0,SUM($H240:CQ240)=0),$B240,0)</f>
        <v>0</v>
      </c>
      <c r="CS240">
        <f ca="1">IF(AND($B240&gt;0,SUM(CS$3:CS239)=0,SUM($H240:CR240)=0),$B240,0)</f>
        <v>0</v>
      </c>
      <c r="CT240">
        <f ca="1">IF(AND($B240&gt;0,SUM(CT$3:CT239)=0,SUM($H240:CS240)=0),$B240,0)</f>
        <v>0</v>
      </c>
      <c r="CU240">
        <f ca="1">IF(AND($B240&gt;0,SUM(CU$3:CU239)=0,SUM($H240:CT240)=0),$B240,0)</f>
        <v>0</v>
      </c>
      <c r="CV240">
        <f ca="1">IF(AND($B240&gt;0,SUM(CV$3:CV239)=0,SUM($H240:CU240)=0),$B240,0)</f>
        <v>0</v>
      </c>
      <c r="CW240">
        <f ca="1">IF(AND($B240&gt;0,SUM(CW$3:CW239)=0,SUM($H240:CV240)=0),$B240,0)</f>
        <v>0</v>
      </c>
      <c r="CX240">
        <f ca="1">IF(AND($B240&gt;0,SUM(CX$3:CX239)=0,SUM($H240:CW240)=0),$B240,0)</f>
        <v>0</v>
      </c>
      <c r="CY240">
        <f ca="1">IF(AND($B240&gt;0,SUM(CY$3:CY239)=0,SUM($H240:CX240)=0),$B240,0)</f>
        <v>0</v>
      </c>
      <c r="CZ240">
        <f ca="1">IF(AND($B240&gt;0,SUM(CZ$3:CZ239)=0,SUM($H240:CY240)=0),$B240,0)</f>
        <v>0</v>
      </c>
      <c r="DA240">
        <f ca="1">IF(AND($B240&gt;0,SUM(DA$3:DA239)=0,SUM($H240:CZ240)=0),$B240,0)</f>
        <v>0</v>
      </c>
      <c r="DB240">
        <f ca="1">IF(AND($B240&gt;0,SUM(DB$3:DB239)=0,SUM($H240:DA240)=0),$B240,0)</f>
        <v>0</v>
      </c>
      <c r="DC240">
        <f ca="1">IF(AND($B240&gt;0,SUM(DC$3:DC239)=0,SUM($H240:DB240)=0),$B240,0)</f>
        <v>0</v>
      </c>
      <c r="DD240">
        <f ca="1">IF(AND($B240&gt;0,SUM(DD$3:DD239)=0,SUM($H240:DC240)=0),$B240,0)</f>
        <v>0</v>
      </c>
      <c r="DE240">
        <f ca="1">IF(AND($B240&gt;0,SUM(DE$3:DE239)=0,SUM($H240:DD240)=0),$B240,0)</f>
        <v>0</v>
      </c>
      <c r="DF240">
        <f ca="1">IF(AND($B240&gt;0,SUM(DF$3:DF239)=0,SUM($H240:DE240)=0),$B240,0)</f>
        <v>0</v>
      </c>
      <c r="DG240">
        <f ca="1">IF(AND($B240&gt;0,SUM(DG$3:DG239)=0,SUM($H240:DF240)=0),$B240,0)</f>
        <v>0</v>
      </c>
      <c r="DH240">
        <f ca="1">IF(AND($B240&gt;0,SUM(DH$3:DH239)=0,SUM($H240:DG240)=0),$B240,0)</f>
        <v>0</v>
      </c>
      <c r="DI240">
        <f ca="1">IF(AND($B240&gt;0,SUM(DI$3:DI239)=0,SUM($H240:DH240)=0),$B240,0)</f>
        <v>0</v>
      </c>
      <c r="DJ240">
        <f ca="1">IF(AND($B240&gt;0,SUM(DJ$3:DJ239)=0,SUM($H240:DI240)=0),$B240,0)</f>
        <v>0</v>
      </c>
      <c r="DK240">
        <f ca="1">IF(AND($B240&gt;0,SUM(DK$3:DK239)=0,SUM($H240:DJ240)=0),$B240,0)</f>
        <v>0</v>
      </c>
      <c r="DL240">
        <f ca="1">IF(AND($B240&gt;0,SUM(DL$3:DL239)=0,SUM($H240:DK240)=0),$B240,0)</f>
        <v>0</v>
      </c>
      <c r="DM240">
        <f ca="1">IF(AND($B240&gt;0,SUM(DM$3:DM239)=0,SUM($H240:DL240)=0),$B240,0)</f>
        <v>0</v>
      </c>
      <c r="DN240">
        <f ca="1">IF(AND($B240&gt;0,SUM(DN$3:DN239)=0,SUM($H240:DM240)=0),$B240,0)</f>
        <v>0</v>
      </c>
      <c r="DO240">
        <f ca="1">IF(AND($B240&gt;0,SUM(DO$3:DO239)=0,SUM($H240:DN240)=0),$B240,0)</f>
        <v>0</v>
      </c>
      <c r="DP240">
        <f ca="1">IF(AND($B240&gt;0,SUM(DP$3:DP239)=0,SUM($H240:DO240)=0),$B240,0)</f>
        <v>0</v>
      </c>
      <c r="DQ240">
        <f ca="1">IF(AND($B240&gt;0,SUM(DQ$3:DQ239)=0,SUM($H240:DP240)=0),$B240,0)</f>
        <v>0</v>
      </c>
      <c r="DR240">
        <f ca="1">IF(AND($B240&gt;0,SUM(DR$3:DR239)=0,SUM($H240:DQ240)=0),$B240,0)</f>
        <v>0</v>
      </c>
      <c r="DS240">
        <f ca="1">IF(AND($B240&gt;0,SUM(DS$3:DS239)=0,SUM($H240:DR240)=0),$B240,0)</f>
        <v>0</v>
      </c>
      <c r="DT240">
        <f ca="1">IF(AND($B240&gt;0,SUM(DT$3:DT239)=0,SUM($H240:DS240)=0),$B240,0)</f>
        <v>0</v>
      </c>
      <c r="DU240">
        <f ca="1">IF(AND($B240&gt;0,SUM(DU$3:DU239)=0,SUM($H240:DT240)=0),$B240,0)</f>
        <v>0</v>
      </c>
      <c r="DV240">
        <f ca="1">IF(AND($B240&gt;0,SUM(DV$3:DV239)=0,SUM($H240:DU240)=0),$B240,0)</f>
        <v>0</v>
      </c>
      <c r="DW240">
        <f ca="1">IF(AND($B240&gt;0,SUM(DW$3:DW239)=0,SUM($H240:DV240)=0),$B240,0)</f>
        <v>0</v>
      </c>
      <c r="DX240">
        <f ca="1">IF(AND($B240&gt;0,SUM(DX$3:DX239)=0,SUM($H240:DW240)=0),$B240,0)</f>
        <v>0</v>
      </c>
      <c r="DY240">
        <f ca="1">IF(AND($B240&gt;0,SUM(DY$3:DY239)=0,SUM($H240:DX240)=0),$B240,0)</f>
        <v>0</v>
      </c>
      <c r="DZ240">
        <f ca="1">IF(AND($B240&gt;0,SUM(DZ$3:DZ239)=0,SUM($H240:DY240)=0),$B240,0)</f>
        <v>0</v>
      </c>
      <c r="EA240">
        <f ca="1">IF(AND($B240&gt;0,SUM(EA$3:EA239)=0,SUM($H240:DZ240)=0),$B240,0)</f>
        <v>0</v>
      </c>
      <c r="EB240">
        <f ca="1">IF(AND($B240&gt;0,SUM(EB$3:EB239)=0,SUM($H240:EA240)=0),$B240,0)</f>
        <v>0</v>
      </c>
      <c r="EC240">
        <f ca="1">IF(AND($B240&gt;0,SUM(EC$3:EC239)=0,SUM($H240:EB240)=0),$B240,0)</f>
        <v>0</v>
      </c>
      <c r="ED240">
        <f ca="1">IF(AND($B240&gt;0,SUM(ED$3:ED239)=0,SUM($H240:EC240)=0),$B240,0)</f>
        <v>0</v>
      </c>
      <c r="EE240">
        <f ca="1">IF(AND($B240&gt;0,SUM(EE$3:EE239)=0,SUM($H240:ED240)=0),$B240,0)</f>
        <v>0</v>
      </c>
      <c r="EF240">
        <f ca="1">IF(AND($B240&gt;0,SUM(EF$3:EF239)=0,SUM($H240:EE240)=0),$B240,0)</f>
        <v>0</v>
      </c>
      <c r="EG240">
        <f ca="1">IF(AND($B240&gt;0,SUM(EG$3:EG239)=0,SUM($H240:EF240)=0),$B240,0)</f>
        <v>0</v>
      </c>
      <c r="EH240">
        <f ca="1">IF(AND($B240&gt;0,SUM(EH$3:EH239)=0,SUM($H240:EG240)=0),$B240,0)</f>
        <v>0</v>
      </c>
      <c r="EI240">
        <f ca="1">IF(AND($B240&gt;0,SUM(EI$3:EI239)=0,SUM($H240:EH240)=0),$B240,0)</f>
        <v>0</v>
      </c>
      <c r="EJ240">
        <f ca="1">IF(AND($B240&gt;0,SUM(EJ$3:EJ239)=0,SUM($H240:EI240)=0),$B240,0)</f>
        <v>0</v>
      </c>
      <c r="EK240">
        <f ca="1">IF(AND($B240&gt;0,SUM(EK$3:EK239)=0,SUM($H240:EJ240)=0),$B240,0)</f>
        <v>0</v>
      </c>
      <c r="EL240">
        <f ca="1">IF(AND($B240&gt;0,SUM(EL$3:EL239)=0,SUM($H240:EK240)=0),$B240,0)</f>
        <v>0</v>
      </c>
      <c r="EM240">
        <f ca="1">IF(AND($B240&gt;0,SUM(EM$3:EM239)=0,SUM($H240:EL240)=0),$B240,0)</f>
        <v>0</v>
      </c>
      <c r="EN240">
        <f ca="1">IF(AND($B240&gt;0,SUM(EN$3:EN239)=0,SUM($H240:EM240)=0),$B240,0)</f>
        <v>0</v>
      </c>
      <c r="EO240">
        <f ca="1">IF(AND($B240&gt;0,SUM(EO$3:EO239)=0,SUM($H240:EN240)=0),$B240,0)</f>
        <v>0</v>
      </c>
      <c r="EP240">
        <f ca="1">IF(AND($B240&gt;0,SUM(EP$3:EP239)=0,SUM($H240:EO240)=0),$B240,0)</f>
        <v>0</v>
      </c>
      <c r="EQ240">
        <f ca="1">IF(AND($B240&gt;0,SUM(EQ$3:EQ239)=0,SUM($H240:EP240)=0),$B240,0)</f>
        <v>0</v>
      </c>
      <c r="ER240">
        <f ca="1">IF(AND($B240&gt;0,SUM(ER$3:ER239)=0,SUM($H240:EQ240)=0),$B240,0)</f>
        <v>0</v>
      </c>
      <c r="ES240">
        <f ca="1">IF(AND($B240&gt;0,SUM(ES$3:ES239)=0,SUM($H240:ER240)=0),$B240,0)</f>
        <v>0</v>
      </c>
      <c r="ET240">
        <f ca="1">IF(AND($B240&gt;0,SUM(ET$3:ET239)=0,SUM($H240:ES240)=0),$B240,0)</f>
        <v>0</v>
      </c>
      <c r="EU240">
        <f ca="1">IF(AND($B240&gt;0,SUM(EU$3:EU239)=0,SUM($H240:ET240)=0),$B240,0)</f>
        <v>0</v>
      </c>
      <c r="EV240">
        <f ca="1">IF(AND($B240&gt;0,SUM(EV$3:EV239)=0,SUM($H240:EU240)=0),$B240,0)</f>
        <v>0</v>
      </c>
      <c r="EW240">
        <f ca="1">IF(AND($B240&gt;0,SUM(EW$3:EW239)=0,SUM($H240:EV240)=0),$B240,0)</f>
        <v>0</v>
      </c>
      <c r="EX240">
        <f ca="1">IF(AND($B240&gt;0,SUM(EX$3:EX239)=0,SUM($H240:EW240)=0),$B240,0)</f>
        <v>0</v>
      </c>
      <c r="EY240">
        <f ca="1">IF(AND($B240&gt;0,SUM(EY$3:EY239)=0,SUM($H240:EX240)=0),$B240,0)</f>
        <v>0</v>
      </c>
      <c r="EZ240">
        <f ca="1">IF(AND($B240&gt;0,SUM(EZ$3:EZ239)=0,SUM($H240:EY240)=0),$B240,0)</f>
        <v>0</v>
      </c>
      <c r="FA240">
        <f ca="1">IF(AND($B240&gt;0,SUM(FA$3:FA239)=0,SUM($H240:EZ240)=0),$B240,0)</f>
        <v>0</v>
      </c>
      <c r="FB240">
        <f ca="1">IF(AND($B240&gt;0,SUM(FB$3:FB239)=0,SUM($H240:FA240)=0),$B240,0)</f>
        <v>0</v>
      </c>
      <c r="FC240">
        <f ca="1">IF(AND($B240&gt;0,SUM(FC$3:FC239)=0,SUM($H240:FB240)=0),$B240,0)</f>
        <v>0</v>
      </c>
      <c r="FD240">
        <f ca="1">IF(AND($B240&gt;0,SUM(FD$3:FD239)=0,SUM($H240:FC240)=0),$B240,0)</f>
        <v>0</v>
      </c>
      <c r="FE240">
        <f ca="1">IF(AND($B240&gt;0,SUM(FE$3:FE239)=0,SUM($H240:FD240)=0),$B240,0)</f>
        <v>0</v>
      </c>
      <c r="FF240">
        <f ca="1">IF(AND($B240&gt;0,SUM(FF$3:FF239)=0,SUM($H240:FE240)=0),$B240,0)</f>
        <v>0</v>
      </c>
      <c r="FG240">
        <f ca="1">IF(AND($B240&gt;0,SUM(FG$3:FG239)=0,SUM($H240:FF240)=0),$B240,0)</f>
        <v>0</v>
      </c>
      <c r="FH240">
        <f ca="1">IF(AND($B240&gt;0,SUM(FH$3:FH239)=0,SUM($H240:FG240)=0),$B240,0)</f>
        <v>0</v>
      </c>
      <c r="FI240">
        <f ca="1">IF(AND($B240&gt;0,SUM(FI$3:FI239)=0,SUM($H240:FH240)=0),$B240,0)</f>
        <v>0</v>
      </c>
      <c r="FJ240">
        <f ca="1">IF(AND($B240&gt;0,SUM(FJ$3:FJ239)=0,SUM($H240:FI240)=0),$B240,0)</f>
        <v>0</v>
      </c>
      <c r="FK240">
        <f ca="1">IF(AND($B240&gt;0,SUM(FK$3:FK239)=0,SUM($H240:FJ240)=0),$B240,0)</f>
        <v>0</v>
      </c>
      <c r="FL240">
        <f ca="1">IF(AND($B240&gt;0,SUM(FL$3:FL239)=0,SUM($H240:FK240)=0),$B240,0)</f>
        <v>0</v>
      </c>
      <c r="FM240">
        <f ca="1">IF(AND($B240&gt;0,SUM(FM$3:FM239)=0,SUM($H240:FL240)=0),$B240,0)</f>
        <v>0</v>
      </c>
      <c r="FN240">
        <f ca="1">IF(AND($B240&gt;0,SUM(FN$3:FN239)=0,SUM($H240:FM240)=0),$B240,0)</f>
        <v>0</v>
      </c>
      <c r="FS240" s="67">
        <f>ValintaohjelmaCentral!$C116</f>
        <v>0</v>
      </c>
      <c r="FT240" s="352"/>
      <c r="FU240" s="353"/>
      <c r="FV240" s="374">
        <f>ValintaohjelmaCentral!$G116</f>
        <v>0</v>
      </c>
      <c r="FY240" s="67">
        <f>ValintaohjelmaCentral!$C116</f>
        <v>0</v>
      </c>
      <c r="FZ240" s="352"/>
      <c r="GA240" s="353"/>
      <c r="GB240" s="374">
        <f>ValintaohjelmaCentral!$G116</f>
        <v>0</v>
      </c>
      <c r="GE240" s="67">
        <f>ValintaohjelmaCentral!$C116</f>
        <v>0</v>
      </c>
      <c r="GF240" s="352"/>
      <c r="GG240" s="353"/>
      <c r="GH240" s="374">
        <f>ValintaohjelmaCentral!$G116</f>
        <v>0</v>
      </c>
    </row>
    <row r="241" spans="1:190" ht="15.75" hidden="1" thickBot="1" x14ac:dyDescent="0.3">
      <c r="A241">
        <v>241</v>
      </c>
      <c r="C241" s="240">
        <f t="shared" ca="1" si="30"/>
        <v>0</v>
      </c>
      <c r="D241" s="240">
        <f t="shared" ca="1" si="30"/>
        <v>0</v>
      </c>
      <c r="E241" s="240">
        <f t="shared" ca="1" si="30"/>
        <v>0</v>
      </c>
      <c r="F241" s="240">
        <f t="shared" ca="1" si="30"/>
        <v>0</v>
      </c>
      <c r="G241" s="47" t="e">
        <f>INDEX($I$2:$FN$2,ROWS(G$2:G241))</f>
        <v>#REF!</v>
      </c>
      <c r="H241">
        <v>0</v>
      </c>
      <c r="I241">
        <f ca="1">IF(AND($B241&gt;0,SUM(I$3:I240)=0,SUM($H241:H241)=0),$B241,0)</f>
        <v>0</v>
      </c>
      <c r="J241">
        <f ca="1">IF(AND($B241&gt;0,SUM(J$3:J240)=0,SUM($H241:I241)=0),$B241,0)</f>
        <v>0</v>
      </c>
      <c r="K241">
        <f ca="1">IF(AND($B241&gt;0,SUM(K$3:K240)=0,SUM($H241:J241)=0),$B241,0)</f>
        <v>0</v>
      </c>
      <c r="L241">
        <f ca="1">IF(AND($B241&gt;0,SUM(L$3:L240)=0,SUM($H241:K241)=0),$B241,0)</f>
        <v>0</v>
      </c>
      <c r="M241">
        <f ca="1">IF(AND($B241&gt;0,SUM(M$3:M240)=0,SUM($H241:L241)=0),$B241,0)</f>
        <v>0</v>
      </c>
      <c r="N241">
        <f ca="1">IF(AND($B241&gt;0,SUM(N$3:N240)=0,SUM($H241:M241)=0),$B241,0)</f>
        <v>0</v>
      </c>
      <c r="O241">
        <f ca="1">IF(AND($B241&gt;0,SUM(O$3:O240)=0,SUM($H241:N241)=0),$B241,0)</f>
        <v>0</v>
      </c>
      <c r="P241">
        <f ca="1">IF(AND($B241&gt;0,SUM(P$3:P240)=0,SUM($H241:O241)=0),$B241,0)</f>
        <v>0</v>
      </c>
      <c r="Q241">
        <f ca="1">IF(AND($B241&gt;0,SUM(Q$3:Q240)=0,SUM($H241:P241)=0),$B241,0)</f>
        <v>0</v>
      </c>
      <c r="R241">
        <f ca="1">IF(AND($B241&gt;0,SUM(R$3:R240)=0,SUM($H241:Q241)=0),$B241,0)</f>
        <v>0</v>
      </c>
      <c r="S241">
        <f ca="1">IF(AND($B241&gt;0,SUM(S$3:S240)=0,SUM($H241:R241)=0),$B241,0)</f>
        <v>0</v>
      </c>
      <c r="T241">
        <f ca="1">IF(AND($B241&gt;0,SUM(T$3:T240)=0,SUM($H241:S241)=0),$B241,0)</f>
        <v>0</v>
      </c>
      <c r="U241">
        <f ca="1">IF(AND($B241&gt;0,SUM(U$3:U240)=0,SUM($H241:T241)=0),$B241,0)</f>
        <v>0</v>
      </c>
      <c r="V241">
        <f ca="1">IF(AND($B241&gt;0,SUM(V$3:V240)=0,SUM($H241:U241)=0),$B241,0)</f>
        <v>0</v>
      </c>
      <c r="W241">
        <f ca="1">IF(AND($B241&gt;0,SUM(W$3:W240)=0,SUM($H241:V241)=0),$B241,0)</f>
        <v>0</v>
      </c>
      <c r="X241">
        <f ca="1">IF(AND($B241&gt;0,SUM(X$3:X240)=0,SUM($H241:W241)=0),$B241,0)</f>
        <v>0</v>
      </c>
      <c r="Y241">
        <f ca="1">IF(AND($B241&gt;0,SUM(Y$3:Y240)=0,SUM($H241:X241)=0),$B241,0)</f>
        <v>0</v>
      </c>
      <c r="Z241">
        <f ca="1">IF(AND($B241&gt;0,SUM(Z$3:Z240)=0,SUM($H241:Y241)=0),$B241,0)</f>
        <v>0</v>
      </c>
      <c r="AA241">
        <f ca="1">IF(AND($B241&gt;0,SUM(AA$3:AA240)=0,SUM($H241:Z241)=0),$B241,0)</f>
        <v>0</v>
      </c>
      <c r="AB241">
        <f ca="1">IF(AND($B241&gt;0,SUM(AB$3:AB240)=0,SUM($H241:AA241)=0),$B241,0)</f>
        <v>0</v>
      </c>
      <c r="AC241">
        <f ca="1">IF(AND($B241&gt;0,SUM(AC$3:AC240)=0,SUM($H241:AB241)=0),$B241,0)</f>
        <v>0</v>
      </c>
      <c r="AD241">
        <f ca="1">IF(AND($B241&gt;0,SUM(AD$3:AD240)=0,SUM($H241:AC241)=0),$B241,0)</f>
        <v>0</v>
      </c>
      <c r="AE241">
        <f ca="1">IF(AND($B241&gt;0,SUM(AE$3:AE240)=0,SUM($H241:AD241)=0),$B241,0)</f>
        <v>0</v>
      </c>
      <c r="AF241">
        <f ca="1">IF(AND($B241&gt;0,SUM(AF$3:AF240)=0,SUM($H241:AE241)=0),$B241,0)</f>
        <v>0</v>
      </c>
      <c r="AG241">
        <f ca="1">IF(AND($B241&gt;0,SUM(AG$3:AG240)=0,SUM($H241:AF241)=0),$B241,0)</f>
        <v>0</v>
      </c>
      <c r="AH241">
        <f ca="1">IF(AND($B241&gt;0,SUM(AH$3:AH240)=0,SUM($H241:AG241)=0),$B241,0)</f>
        <v>0</v>
      </c>
      <c r="AI241">
        <f ca="1">IF(AND($B241&gt;0,SUM(AI$3:AI240)=0,SUM($H241:AH241)=0),$B241,0)</f>
        <v>0</v>
      </c>
      <c r="AJ241">
        <f ca="1">IF(AND($B241&gt;0,SUM(AJ$3:AJ240)=0,SUM($H241:AI241)=0),$B241,0)</f>
        <v>0</v>
      </c>
      <c r="AK241">
        <f ca="1">IF(AND($B241&gt;0,SUM(AK$3:AK240)=0,SUM($H241:AJ241)=0),$B241,0)</f>
        <v>0</v>
      </c>
      <c r="AL241">
        <f ca="1">IF(AND($B241&gt;0,SUM(AL$3:AL240)=0,SUM($H241:AK241)=0),$B241,0)</f>
        <v>0</v>
      </c>
      <c r="AM241">
        <f ca="1">IF(AND($B241&gt;0,SUM(AM$3:AM240)=0,SUM($H241:AL241)=0),$B241,0)</f>
        <v>0</v>
      </c>
      <c r="AN241">
        <f ca="1">IF(AND($B241&gt;0,SUM(AN$3:AN240)=0,SUM($H241:AM241)=0),$B241,0)</f>
        <v>0</v>
      </c>
      <c r="AO241">
        <f ca="1">IF(AND($B241&gt;0,SUM(AO$3:AO240)=0,SUM($H241:AN241)=0),$B241,0)</f>
        <v>0</v>
      </c>
      <c r="AP241">
        <f ca="1">IF(AND($B241&gt;0,SUM(AP$3:AP240)=0,SUM($H241:AO241)=0),$B241,0)</f>
        <v>0</v>
      </c>
      <c r="AQ241">
        <f ca="1">IF(AND($B241&gt;0,SUM(AQ$3:AQ240)=0,SUM($H241:AP241)=0),$B241,0)</f>
        <v>0</v>
      </c>
      <c r="AR241">
        <f ca="1">IF(AND($B241&gt;0,SUM(AR$3:AR240)=0,SUM($H241:AQ241)=0),$B241,0)</f>
        <v>0</v>
      </c>
      <c r="AS241">
        <f ca="1">IF(AND($B241&gt;0,SUM(AS$3:AS240)=0,SUM($H241:AR241)=0),$B241,0)</f>
        <v>0</v>
      </c>
      <c r="AT241">
        <f ca="1">IF(AND($B241&gt;0,SUM(AT$3:AT240)=0,SUM($H241:AS241)=0),$B241,0)</f>
        <v>0</v>
      </c>
      <c r="AU241">
        <f ca="1">IF(AND($B241&gt;0,SUM(AU$3:AU240)=0,SUM($H241:AT241)=0),$B241,0)</f>
        <v>0</v>
      </c>
      <c r="AV241">
        <f ca="1">IF(AND($B241&gt;0,SUM(AV$3:AV240)=0,SUM($H241:AU241)=0),$B241,0)</f>
        <v>0</v>
      </c>
      <c r="AW241">
        <f ca="1">IF(AND($B241&gt;0,SUM(AW$3:AW240)=0,SUM($H241:AV241)=0),$B241,0)</f>
        <v>0</v>
      </c>
      <c r="AX241">
        <f ca="1">IF(AND($B241&gt;0,SUM(AX$3:AX240)=0,SUM($H241:AW241)=0),$B241,0)</f>
        <v>0</v>
      </c>
      <c r="AY241">
        <f ca="1">IF(AND($B241&gt;0,SUM(AY$3:AY240)=0,SUM($H241:AX241)=0),$B241,0)</f>
        <v>0</v>
      </c>
      <c r="AZ241">
        <f ca="1">IF(AND($B241&gt;0,SUM(AZ$3:AZ240)=0,SUM($H241:AY241)=0),$B241,0)</f>
        <v>0</v>
      </c>
      <c r="BA241">
        <f ca="1">IF(AND($B241&gt;0,SUM(BA$3:BA240)=0,SUM($H241:AZ241)=0),$B241,0)</f>
        <v>0</v>
      </c>
      <c r="BB241">
        <f ca="1">IF(AND($B241&gt;0,SUM(BB$3:BB240)=0,SUM($H241:BA241)=0),$B241,0)</f>
        <v>0</v>
      </c>
      <c r="BC241">
        <f ca="1">IF(AND($B241&gt;0,SUM(BC$3:BC240)=0,SUM($H241:BB241)=0),$B241,0)</f>
        <v>0</v>
      </c>
      <c r="BD241">
        <f ca="1">IF(AND($B241&gt;0,SUM(BD$3:BD240)=0,SUM($H241:BC241)=0),$B241,0)</f>
        <v>0</v>
      </c>
      <c r="BE241">
        <f ca="1">IF(AND($B241&gt;0,SUM(BE$3:BE240)=0,SUM($H241:BD241)=0),$B241,0)</f>
        <v>0</v>
      </c>
      <c r="BF241">
        <f ca="1">IF(AND($B241&gt;0,SUM(BF$3:BF240)=0,SUM($H241:BE241)=0),$B241,0)</f>
        <v>0</v>
      </c>
      <c r="BG241">
        <f ca="1">IF(AND($B241&gt;0,SUM(BG$3:BG240)=0,SUM($H241:BF241)=0),$B241,0)</f>
        <v>0</v>
      </c>
      <c r="BH241">
        <f ca="1">IF(AND($B241&gt;0,SUM(BH$3:BH240)=0,SUM($H241:BG241)=0),$B241,0)</f>
        <v>0</v>
      </c>
      <c r="BI241">
        <f ca="1">IF(AND($B241&gt;0,SUM(BI$3:BI240)=0,SUM($H241:BH241)=0),$B241,0)</f>
        <v>0</v>
      </c>
      <c r="BJ241">
        <f ca="1">IF(AND($B241&gt;0,SUM(BJ$3:BJ240)=0,SUM($H241:BI241)=0),$B241,0)</f>
        <v>0</v>
      </c>
      <c r="BK241">
        <f ca="1">IF(AND($B241&gt;0,SUM(BK$3:BK240)=0,SUM($H241:BJ241)=0),$B241,0)</f>
        <v>0</v>
      </c>
      <c r="BL241">
        <f ca="1">IF(AND($B241&gt;0,SUM(BL$3:BL240)=0,SUM($H241:BK241)=0),$B241,0)</f>
        <v>0</v>
      </c>
      <c r="BM241">
        <f ca="1">IF(AND($B241&gt;0,SUM(BM$3:BM240)=0,SUM($H241:BL241)=0),$B241,0)</f>
        <v>0</v>
      </c>
      <c r="BN241">
        <f ca="1">IF(AND($B241&gt;0,SUM(BN$3:BN240)=0,SUM($H241:BM241)=0),$B241,0)</f>
        <v>0</v>
      </c>
      <c r="BO241">
        <f ca="1">IF(AND($B241&gt;0,SUM(BO$3:BO240)=0,SUM($H241:BN241)=0),$B241,0)</f>
        <v>0</v>
      </c>
      <c r="BP241">
        <f ca="1">IF(AND($B241&gt;0,SUM(BP$3:BP240)=0,SUM($H241:BO241)=0),$B241,0)</f>
        <v>0</v>
      </c>
      <c r="BQ241">
        <f ca="1">IF(AND($B241&gt;0,SUM(BQ$3:BQ240)=0,SUM($H241:BP241)=0),$B241,0)</f>
        <v>0</v>
      </c>
      <c r="BR241">
        <f ca="1">IF(AND($B241&gt;0,SUM(BR$3:BR240)=0,SUM($H241:BQ241)=0),$B241,0)</f>
        <v>0</v>
      </c>
      <c r="BS241">
        <f ca="1">IF(AND($B241&gt;0,SUM(BS$3:BS240)=0,SUM($H241:BR241)=0),$B241,0)</f>
        <v>0</v>
      </c>
      <c r="BT241">
        <f ca="1">IF(AND($B241&gt;0,SUM(BT$3:BT240)=0,SUM($H241:BS241)=0),$B241,0)</f>
        <v>0</v>
      </c>
      <c r="BU241">
        <f ca="1">IF(AND($B241&gt;0,SUM(BU$3:BU240)=0,SUM($H241:BT241)=0),$B241,0)</f>
        <v>0</v>
      </c>
      <c r="BV241">
        <f ca="1">IF(AND($B241&gt;0,SUM(BV$3:BV240)=0,SUM($H241:BU241)=0),$B241,0)</f>
        <v>0</v>
      </c>
      <c r="BW241">
        <f ca="1">IF(AND($B241&gt;0,SUM(BW$3:BW240)=0,SUM($H241:BV241)=0),$B241,0)</f>
        <v>0</v>
      </c>
      <c r="BX241">
        <f ca="1">IF(AND($B241&gt;0,SUM(BX$3:BX240)=0,SUM($H241:BW241)=0),$B241,0)</f>
        <v>0</v>
      </c>
      <c r="BY241">
        <f ca="1">IF(AND($B241&gt;0,SUM(BY$3:BY240)=0,SUM($H241:BX241)=0),$B241,0)</f>
        <v>0</v>
      </c>
      <c r="BZ241">
        <f ca="1">IF(AND($B241&gt;0,SUM(BZ$3:BZ240)=0,SUM($H241:BY241)=0),$B241,0)</f>
        <v>0</v>
      </c>
      <c r="CA241">
        <f ca="1">IF(AND($B241&gt;0,SUM(CA$3:CA240)=0,SUM($H241:BZ241)=0),$B241,0)</f>
        <v>0</v>
      </c>
      <c r="CB241">
        <f ca="1">IF(AND($B241&gt;0,SUM(CB$3:CB240)=0,SUM($H241:CA241)=0),$B241,0)</f>
        <v>0</v>
      </c>
      <c r="CC241">
        <f ca="1">IF(AND($B241&gt;0,SUM(CC$3:CC240)=0,SUM($H241:CB241)=0),$B241,0)</f>
        <v>0</v>
      </c>
      <c r="CD241">
        <f ca="1">IF(AND($B241&gt;0,SUM(CD$3:CD240)=0,SUM($H241:CC241)=0),$B241,0)</f>
        <v>0</v>
      </c>
      <c r="CE241">
        <f ca="1">IF(AND($B241&gt;0,SUM(CE$3:CE240)=0,SUM($H241:CD241)=0),$B241,0)</f>
        <v>0</v>
      </c>
      <c r="CF241">
        <f ca="1">IF(AND($B241&gt;0,SUM(CF$3:CF240)=0,SUM($H241:CE241)=0),$B241,0)</f>
        <v>0</v>
      </c>
      <c r="CG241">
        <f ca="1">IF(AND($B241&gt;0,SUM(CG$3:CG240)=0,SUM($H241:CF241)=0),$B241,0)</f>
        <v>0</v>
      </c>
      <c r="CH241">
        <f ca="1">IF(AND($B241&gt;0,SUM(CH$3:CH240)=0,SUM($H241:CG241)=0),$B241,0)</f>
        <v>0</v>
      </c>
      <c r="CI241">
        <f ca="1">IF(AND($B241&gt;0,SUM(CI$3:CI240)=0,SUM($H241:CH241)=0),$B241,0)</f>
        <v>0</v>
      </c>
      <c r="CJ241">
        <f ca="1">IF(AND($B241&gt;0,SUM(CJ$3:CJ240)=0,SUM($H241:CI241)=0),$B241,0)</f>
        <v>0</v>
      </c>
      <c r="CK241">
        <f ca="1">IF(AND($B241&gt;0,SUM(CK$3:CK240)=0,SUM($H241:CJ241)=0),$B241,0)</f>
        <v>0</v>
      </c>
      <c r="CL241">
        <f ca="1">IF(AND($B241&gt;0,SUM(CL$3:CL240)=0,SUM($H241:CK241)=0),$B241,0)</f>
        <v>0</v>
      </c>
      <c r="CM241">
        <f ca="1">IF(AND($B241&gt;0,SUM(CM$3:CM240)=0,SUM($H241:CL241)=0),$B241,0)</f>
        <v>0</v>
      </c>
      <c r="CN241">
        <f ca="1">IF(AND($B241&gt;0,SUM(CN$3:CN240)=0,SUM($H241:CM241)=0),$B241,0)</f>
        <v>0</v>
      </c>
      <c r="CO241">
        <f ca="1">IF(AND($B241&gt;0,SUM(CO$3:CO240)=0,SUM($H241:CN241)=0),$B241,0)</f>
        <v>0</v>
      </c>
      <c r="CP241">
        <f ca="1">IF(AND($B241&gt;0,SUM(CP$3:CP240)=0,SUM($H241:CO241)=0),$B241,0)</f>
        <v>0</v>
      </c>
      <c r="CQ241">
        <f ca="1">IF(AND($B241&gt;0,SUM(CQ$3:CQ240)=0,SUM($H241:CP241)=0),$B241,0)</f>
        <v>0</v>
      </c>
      <c r="CR241">
        <f ca="1">IF(AND($B241&gt;0,SUM(CR$3:CR240)=0,SUM($H241:CQ241)=0),$B241,0)</f>
        <v>0</v>
      </c>
      <c r="CS241">
        <f ca="1">IF(AND($B241&gt;0,SUM(CS$3:CS240)=0,SUM($H241:CR241)=0),$B241,0)</f>
        <v>0</v>
      </c>
      <c r="CT241">
        <f ca="1">IF(AND($B241&gt;0,SUM(CT$3:CT240)=0,SUM($H241:CS241)=0),$B241,0)</f>
        <v>0</v>
      </c>
      <c r="CU241">
        <f ca="1">IF(AND($B241&gt;0,SUM(CU$3:CU240)=0,SUM($H241:CT241)=0),$B241,0)</f>
        <v>0</v>
      </c>
      <c r="CV241">
        <f ca="1">IF(AND($B241&gt;0,SUM(CV$3:CV240)=0,SUM($H241:CU241)=0),$B241,0)</f>
        <v>0</v>
      </c>
      <c r="CW241">
        <f ca="1">IF(AND($B241&gt;0,SUM(CW$3:CW240)=0,SUM($H241:CV241)=0),$B241,0)</f>
        <v>0</v>
      </c>
      <c r="CX241">
        <f ca="1">IF(AND($B241&gt;0,SUM(CX$3:CX240)=0,SUM($H241:CW241)=0),$B241,0)</f>
        <v>0</v>
      </c>
      <c r="CY241">
        <f ca="1">IF(AND($B241&gt;0,SUM(CY$3:CY240)=0,SUM($H241:CX241)=0),$B241,0)</f>
        <v>0</v>
      </c>
      <c r="CZ241">
        <f ca="1">IF(AND($B241&gt;0,SUM(CZ$3:CZ240)=0,SUM($H241:CY241)=0),$B241,0)</f>
        <v>0</v>
      </c>
      <c r="DA241">
        <f ca="1">IF(AND($B241&gt;0,SUM(DA$3:DA240)=0,SUM($H241:CZ241)=0),$B241,0)</f>
        <v>0</v>
      </c>
      <c r="DB241">
        <f ca="1">IF(AND($B241&gt;0,SUM(DB$3:DB240)=0,SUM($H241:DA241)=0),$B241,0)</f>
        <v>0</v>
      </c>
      <c r="DC241">
        <f ca="1">IF(AND($B241&gt;0,SUM(DC$3:DC240)=0,SUM($H241:DB241)=0),$B241,0)</f>
        <v>0</v>
      </c>
      <c r="DD241">
        <f ca="1">IF(AND($B241&gt;0,SUM(DD$3:DD240)=0,SUM($H241:DC241)=0),$B241,0)</f>
        <v>0</v>
      </c>
      <c r="DE241">
        <f ca="1">IF(AND($B241&gt;0,SUM(DE$3:DE240)=0,SUM($H241:DD241)=0),$B241,0)</f>
        <v>0</v>
      </c>
      <c r="DF241">
        <f ca="1">IF(AND($B241&gt;0,SUM(DF$3:DF240)=0,SUM($H241:DE241)=0),$B241,0)</f>
        <v>0</v>
      </c>
      <c r="DG241">
        <f ca="1">IF(AND($B241&gt;0,SUM(DG$3:DG240)=0,SUM($H241:DF241)=0),$B241,0)</f>
        <v>0</v>
      </c>
      <c r="DH241">
        <f ca="1">IF(AND($B241&gt;0,SUM(DH$3:DH240)=0,SUM($H241:DG241)=0),$B241,0)</f>
        <v>0</v>
      </c>
      <c r="DI241">
        <f ca="1">IF(AND($B241&gt;0,SUM(DI$3:DI240)=0,SUM($H241:DH241)=0),$B241,0)</f>
        <v>0</v>
      </c>
      <c r="DJ241">
        <f ca="1">IF(AND($B241&gt;0,SUM(DJ$3:DJ240)=0,SUM($H241:DI241)=0),$B241,0)</f>
        <v>0</v>
      </c>
      <c r="DK241">
        <f ca="1">IF(AND($B241&gt;0,SUM(DK$3:DK240)=0,SUM($H241:DJ241)=0),$B241,0)</f>
        <v>0</v>
      </c>
      <c r="DL241">
        <f ca="1">IF(AND($B241&gt;0,SUM(DL$3:DL240)=0,SUM($H241:DK241)=0),$B241,0)</f>
        <v>0</v>
      </c>
      <c r="DM241">
        <f ca="1">IF(AND($B241&gt;0,SUM(DM$3:DM240)=0,SUM($H241:DL241)=0),$B241,0)</f>
        <v>0</v>
      </c>
      <c r="DN241">
        <f ca="1">IF(AND($B241&gt;0,SUM(DN$3:DN240)=0,SUM($H241:DM241)=0),$B241,0)</f>
        <v>0</v>
      </c>
      <c r="DO241">
        <f ca="1">IF(AND($B241&gt;0,SUM(DO$3:DO240)=0,SUM($H241:DN241)=0),$B241,0)</f>
        <v>0</v>
      </c>
      <c r="DP241">
        <f ca="1">IF(AND($B241&gt;0,SUM(DP$3:DP240)=0,SUM($H241:DO241)=0),$B241,0)</f>
        <v>0</v>
      </c>
      <c r="DQ241">
        <f ca="1">IF(AND($B241&gt;0,SUM(DQ$3:DQ240)=0,SUM($H241:DP241)=0),$B241,0)</f>
        <v>0</v>
      </c>
      <c r="DR241">
        <f ca="1">IF(AND($B241&gt;0,SUM(DR$3:DR240)=0,SUM($H241:DQ241)=0),$B241,0)</f>
        <v>0</v>
      </c>
      <c r="DS241">
        <f ca="1">IF(AND($B241&gt;0,SUM(DS$3:DS240)=0,SUM($H241:DR241)=0),$B241,0)</f>
        <v>0</v>
      </c>
      <c r="DT241">
        <f ca="1">IF(AND($B241&gt;0,SUM(DT$3:DT240)=0,SUM($H241:DS241)=0),$B241,0)</f>
        <v>0</v>
      </c>
      <c r="DU241">
        <f ca="1">IF(AND($B241&gt;0,SUM(DU$3:DU240)=0,SUM($H241:DT241)=0),$B241,0)</f>
        <v>0</v>
      </c>
      <c r="DV241">
        <f ca="1">IF(AND($B241&gt;0,SUM(DV$3:DV240)=0,SUM($H241:DU241)=0),$B241,0)</f>
        <v>0</v>
      </c>
      <c r="DW241">
        <f ca="1">IF(AND($B241&gt;0,SUM(DW$3:DW240)=0,SUM($H241:DV241)=0),$B241,0)</f>
        <v>0</v>
      </c>
      <c r="DX241">
        <f ca="1">IF(AND($B241&gt;0,SUM(DX$3:DX240)=0,SUM($H241:DW241)=0),$B241,0)</f>
        <v>0</v>
      </c>
      <c r="DY241">
        <f ca="1">IF(AND($B241&gt;0,SUM(DY$3:DY240)=0,SUM($H241:DX241)=0),$B241,0)</f>
        <v>0</v>
      </c>
      <c r="DZ241">
        <f ca="1">IF(AND($B241&gt;0,SUM(DZ$3:DZ240)=0,SUM($H241:DY241)=0),$B241,0)</f>
        <v>0</v>
      </c>
      <c r="EA241">
        <f ca="1">IF(AND($B241&gt;0,SUM(EA$3:EA240)=0,SUM($H241:DZ241)=0),$B241,0)</f>
        <v>0</v>
      </c>
      <c r="EB241">
        <f ca="1">IF(AND($B241&gt;0,SUM(EB$3:EB240)=0,SUM($H241:EA241)=0),$B241,0)</f>
        <v>0</v>
      </c>
      <c r="EC241">
        <f ca="1">IF(AND($B241&gt;0,SUM(EC$3:EC240)=0,SUM($H241:EB241)=0),$B241,0)</f>
        <v>0</v>
      </c>
      <c r="ED241">
        <f ca="1">IF(AND($B241&gt;0,SUM(ED$3:ED240)=0,SUM($H241:EC241)=0),$B241,0)</f>
        <v>0</v>
      </c>
      <c r="EE241">
        <f ca="1">IF(AND($B241&gt;0,SUM(EE$3:EE240)=0,SUM($H241:ED241)=0),$B241,0)</f>
        <v>0</v>
      </c>
      <c r="EF241">
        <f ca="1">IF(AND($B241&gt;0,SUM(EF$3:EF240)=0,SUM($H241:EE241)=0),$B241,0)</f>
        <v>0</v>
      </c>
      <c r="EG241">
        <f ca="1">IF(AND($B241&gt;0,SUM(EG$3:EG240)=0,SUM($H241:EF241)=0),$B241,0)</f>
        <v>0</v>
      </c>
      <c r="EH241">
        <f ca="1">IF(AND($B241&gt;0,SUM(EH$3:EH240)=0,SUM($H241:EG241)=0),$B241,0)</f>
        <v>0</v>
      </c>
      <c r="EI241">
        <f ca="1">IF(AND($B241&gt;0,SUM(EI$3:EI240)=0,SUM($H241:EH241)=0),$B241,0)</f>
        <v>0</v>
      </c>
      <c r="EJ241">
        <f ca="1">IF(AND($B241&gt;0,SUM(EJ$3:EJ240)=0,SUM($H241:EI241)=0),$B241,0)</f>
        <v>0</v>
      </c>
      <c r="EK241">
        <f ca="1">IF(AND($B241&gt;0,SUM(EK$3:EK240)=0,SUM($H241:EJ241)=0),$B241,0)</f>
        <v>0</v>
      </c>
      <c r="EL241">
        <f ca="1">IF(AND($B241&gt;0,SUM(EL$3:EL240)=0,SUM($H241:EK241)=0),$B241,0)</f>
        <v>0</v>
      </c>
      <c r="EM241">
        <f ca="1">IF(AND($B241&gt;0,SUM(EM$3:EM240)=0,SUM($H241:EL241)=0),$B241,0)</f>
        <v>0</v>
      </c>
      <c r="EN241">
        <f ca="1">IF(AND($B241&gt;0,SUM(EN$3:EN240)=0,SUM($H241:EM241)=0),$B241,0)</f>
        <v>0</v>
      </c>
      <c r="EO241">
        <f ca="1">IF(AND($B241&gt;0,SUM(EO$3:EO240)=0,SUM($H241:EN241)=0),$B241,0)</f>
        <v>0</v>
      </c>
      <c r="EP241">
        <f ca="1">IF(AND($B241&gt;0,SUM(EP$3:EP240)=0,SUM($H241:EO241)=0),$B241,0)</f>
        <v>0</v>
      </c>
      <c r="EQ241">
        <f ca="1">IF(AND($B241&gt;0,SUM(EQ$3:EQ240)=0,SUM($H241:EP241)=0),$B241,0)</f>
        <v>0</v>
      </c>
      <c r="ER241">
        <f ca="1">IF(AND($B241&gt;0,SUM(ER$3:ER240)=0,SUM($H241:EQ241)=0),$B241,0)</f>
        <v>0</v>
      </c>
      <c r="ES241">
        <f ca="1">IF(AND($B241&gt;0,SUM(ES$3:ES240)=0,SUM($H241:ER241)=0),$B241,0)</f>
        <v>0</v>
      </c>
      <c r="ET241">
        <f ca="1">IF(AND($B241&gt;0,SUM(ET$3:ET240)=0,SUM($H241:ES241)=0),$B241,0)</f>
        <v>0</v>
      </c>
      <c r="EU241">
        <f ca="1">IF(AND($B241&gt;0,SUM(EU$3:EU240)=0,SUM($H241:ET241)=0),$B241,0)</f>
        <v>0</v>
      </c>
      <c r="EV241">
        <f ca="1">IF(AND($B241&gt;0,SUM(EV$3:EV240)=0,SUM($H241:EU241)=0),$B241,0)</f>
        <v>0</v>
      </c>
      <c r="EW241">
        <f ca="1">IF(AND($B241&gt;0,SUM(EW$3:EW240)=0,SUM($H241:EV241)=0),$B241,0)</f>
        <v>0</v>
      </c>
      <c r="EX241">
        <f ca="1">IF(AND($B241&gt;0,SUM(EX$3:EX240)=0,SUM($H241:EW241)=0),$B241,0)</f>
        <v>0</v>
      </c>
      <c r="EY241">
        <f ca="1">IF(AND($B241&gt;0,SUM(EY$3:EY240)=0,SUM($H241:EX241)=0),$B241,0)</f>
        <v>0</v>
      </c>
      <c r="EZ241">
        <f ca="1">IF(AND($B241&gt;0,SUM(EZ$3:EZ240)=0,SUM($H241:EY241)=0),$B241,0)</f>
        <v>0</v>
      </c>
      <c r="FA241">
        <f ca="1">IF(AND($B241&gt;0,SUM(FA$3:FA240)=0,SUM($H241:EZ241)=0),$B241,0)</f>
        <v>0</v>
      </c>
      <c r="FB241">
        <f ca="1">IF(AND($B241&gt;0,SUM(FB$3:FB240)=0,SUM($H241:FA241)=0),$B241,0)</f>
        <v>0</v>
      </c>
      <c r="FC241">
        <f ca="1">IF(AND($B241&gt;0,SUM(FC$3:FC240)=0,SUM($H241:FB241)=0),$B241,0)</f>
        <v>0</v>
      </c>
      <c r="FD241">
        <f ca="1">IF(AND($B241&gt;0,SUM(FD$3:FD240)=0,SUM($H241:FC241)=0),$B241,0)</f>
        <v>0</v>
      </c>
      <c r="FE241">
        <f ca="1">IF(AND($B241&gt;0,SUM(FE$3:FE240)=0,SUM($H241:FD241)=0),$B241,0)</f>
        <v>0</v>
      </c>
      <c r="FF241">
        <f ca="1">IF(AND($B241&gt;0,SUM(FF$3:FF240)=0,SUM($H241:FE241)=0),$B241,0)</f>
        <v>0</v>
      </c>
      <c r="FG241">
        <f ca="1">IF(AND($B241&gt;0,SUM(FG$3:FG240)=0,SUM($H241:FF241)=0),$B241,0)</f>
        <v>0</v>
      </c>
      <c r="FH241">
        <f ca="1">IF(AND($B241&gt;0,SUM(FH$3:FH240)=0,SUM($H241:FG241)=0),$B241,0)</f>
        <v>0</v>
      </c>
      <c r="FI241">
        <f ca="1">IF(AND($B241&gt;0,SUM(FI$3:FI240)=0,SUM($H241:FH241)=0),$B241,0)</f>
        <v>0</v>
      </c>
      <c r="FJ241">
        <f ca="1">IF(AND($B241&gt;0,SUM(FJ$3:FJ240)=0,SUM($H241:FI241)=0),$B241,0)</f>
        <v>0</v>
      </c>
      <c r="FK241">
        <f ca="1">IF(AND($B241&gt;0,SUM(FK$3:FK240)=0,SUM($H241:FJ241)=0),$B241,0)</f>
        <v>0</v>
      </c>
      <c r="FL241">
        <f ca="1">IF(AND($B241&gt;0,SUM(FL$3:FL240)=0,SUM($H241:FK241)=0),$B241,0)</f>
        <v>0</v>
      </c>
      <c r="FM241">
        <f ca="1">IF(AND($B241&gt;0,SUM(FM$3:FM240)=0,SUM($H241:FL241)=0),$B241,0)</f>
        <v>0</v>
      </c>
      <c r="FN241">
        <f ca="1">IF(AND($B241&gt;0,SUM(FN$3:FN240)=0,SUM($H241:FM241)=0),$B241,0)</f>
        <v>0</v>
      </c>
      <c r="FS241" s="67">
        <f>ValintaohjelmaCentral!$C117</f>
        <v>0</v>
      </c>
      <c r="FT241" s="352"/>
      <c r="FU241" s="353"/>
      <c r="FV241" s="374">
        <f>ValintaohjelmaCentral!$G117</f>
        <v>0</v>
      </c>
      <c r="FY241" s="67">
        <f>ValintaohjelmaCentral!$C117</f>
        <v>0</v>
      </c>
      <c r="FZ241" s="352"/>
      <c r="GA241" s="353"/>
      <c r="GB241" s="374">
        <f>ValintaohjelmaCentral!$G117</f>
        <v>0</v>
      </c>
      <c r="GE241" s="67">
        <f>ValintaohjelmaCentral!$C117</f>
        <v>0</v>
      </c>
      <c r="GF241" s="352"/>
      <c r="GG241" s="353"/>
      <c r="GH241" s="374">
        <f>ValintaohjelmaCentral!$G117</f>
        <v>0</v>
      </c>
    </row>
    <row r="242" spans="1:190" ht="15.75" hidden="1" thickBot="1" x14ac:dyDescent="0.3">
      <c r="A242">
        <v>242</v>
      </c>
      <c r="C242" s="240">
        <f t="shared" ca="1" si="30"/>
        <v>0</v>
      </c>
      <c r="D242" s="240">
        <f t="shared" ca="1" si="30"/>
        <v>0</v>
      </c>
      <c r="E242" s="240">
        <f t="shared" ca="1" si="30"/>
        <v>0</v>
      </c>
      <c r="F242" s="240">
        <f t="shared" ca="1" si="30"/>
        <v>0</v>
      </c>
      <c r="G242" s="47" t="e">
        <f>INDEX($I$2:$FN$2,ROWS(G$2:G242))</f>
        <v>#REF!</v>
      </c>
      <c r="H242">
        <v>0</v>
      </c>
      <c r="I242">
        <f ca="1">IF(AND($B242&gt;0,SUM(I$3:I241)=0,SUM($H242:H242)=0),$B242,0)</f>
        <v>0</v>
      </c>
      <c r="J242">
        <f ca="1">IF(AND($B242&gt;0,SUM(J$3:J241)=0,SUM($H242:I242)=0),$B242,0)</f>
        <v>0</v>
      </c>
      <c r="K242">
        <f ca="1">IF(AND($B242&gt;0,SUM(K$3:K241)=0,SUM($H242:J242)=0),$B242,0)</f>
        <v>0</v>
      </c>
      <c r="L242">
        <f ca="1">IF(AND($B242&gt;0,SUM(L$3:L241)=0,SUM($H242:K242)=0),$B242,0)</f>
        <v>0</v>
      </c>
      <c r="M242">
        <f ca="1">IF(AND($B242&gt;0,SUM(M$3:M241)=0,SUM($H242:L242)=0),$B242,0)</f>
        <v>0</v>
      </c>
      <c r="N242">
        <f ca="1">IF(AND($B242&gt;0,SUM(N$3:N241)=0,SUM($H242:M242)=0),$B242,0)</f>
        <v>0</v>
      </c>
      <c r="O242">
        <f ca="1">IF(AND($B242&gt;0,SUM(O$3:O241)=0,SUM($H242:N242)=0),$B242,0)</f>
        <v>0</v>
      </c>
      <c r="P242">
        <f ca="1">IF(AND($B242&gt;0,SUM(P$3:P241)=0,SUM($H242:O242)=0),$B242,0)</f>
        <v>0</v>
      </c>
      <c r="Q242">
        <f ca="1">IF(AND($B242&gt;0,SUM(Q$3:Q241)=0,SUM($H242:P242)=0),$B242,0)</f>
        <v>0</v>
      </c>
      <c r="R242">
        <f ca="1">IF(AND($B242&gt;0,SUM(R$3:R241)=0,SUM($H242:Q242)=0),$B242,0)</f>
        <v>0</v>
      </c>
      <c r="S242">
        <f ca="1">IF(AND($B242&gt;0,SUM(S$3:S241)=0,SUM($H242:R242)=0),$B242,0)</f>
        <v>0</v>
      </c>
      <c r="T242">
        <f ca="1">IF(AND($B242&gt;0,SUM(T$3:T241)=0,SUM($H242:S242)=0),$B242,0)</f>
        <v>0</v>
      </c>
      <c r="U242">
        <f ca="1">IF(AND($B242&gt;0,SUM(U$3:U241)=0,SUM($H242:T242)=0),$B242,0)</f>
        <v>0</v>
      </c>
      <c r="V242">
        <f ca="1">IF(AND($B242&gt;0,SUM(V$3:V241)=0,SUM($H242:U242)=0),$B242,0)</f>
        <v>0</v>
      </c>
      <c r="W242">
        <f ca="1">IF(AND($B242&gt;0,SUM(W$3:W241)=0,SUM($H242:V242)=0),$B242,0)</f>
        <v>0</v>
      </c>
      <c r="X242">
        <f ca="1">IF(AND($B242&gt;0,SUM(X$3:X241)=0,SUM($H242:W242)=0),$B242,0)</f>
        <v>0</v>
      </c>
      <c r="Y242">
        <f ca="1">IF(AND($B242&gt;0,SUM(Y$3:Y241)=0,SUM($H242:X242)=0),$B242,0)</f>
        <v>0</v>
      </c>
      <c r="Z242">
        <f ca="1">IF(AND($B242&gt;0,SUM(Z$3:Z241)=0,SUM($H242:Y242)=0),$B242,0)</f>
        <v>0</v>
      </c>
      <c r="AA242">
        <f ca="1">IF(AND($B242&gt;0,SUM(AA$3:AA241)=0,SUM($H242:Z242)=0),$B242,0)</f>
        <v>0</v>
      </c>
      <c r="AB242">
        <f ca="1">IF(AND($B242&gt;0,SUM(AB$3:AB241)=0,SUM($H242:AA242)=0),$B242,0)</f>
        <v>0</v>
      </c>
      <c r="AC242">
        <f ca="1">IF(AND($B242&gt;0,SUM(AC$3:AC241)=0,SUM($H242:AB242)=0),$B242,0)</f>
        <v>0</v>
      </c>
      <c r="AD242">
        <f ca="1">IF(AND($B242&gt;0,SUM(AD$3:AD241)=0,SUM($H242:AC242)=0),$B242,0)</f>
        <v>0</v>
      </c>
      <c r="AE242">
        <f ca="1">IF(AND($B242&gt;0,SUM(AE$3:AE241)=0,SUM($H242:AD242)=0),$B242,0)</f>
        <v>0</v>
      </c>
      <c r="AF242">
        <f ca="1">IF(AND($B242&gt;0,SUM(AF$3:AF241)=0,SUM($H242:AE242)=0),$B242,0)</f>
        <v>0</v>
      </c>
      <c r="AG242">
        <f ca="1">IF(AND($B242&gt;0,SUM(AG$3:AG241)=0,SUM($H242:AF242)=0),$B242,0)</f>
        <v>0</v>
      </c>
      <c r="AH242">
        <f ca="1">IF(AND($B242&gt;0,SUM(AH$3:AH241)=0,SUM($H242:AG242)=0),$B242,0)</f>
        <v>0</v>
      </c>
      <c r="AI242">
        <f ca="1">IF(AND($B242&gt;0,SUM(AI$3:AI241)=0,SUM($H242:AH242)=0),$B242,0)</f>
        <v>0</v>
      </c>
      <c r="AJ242">
        <f ca="1">IF(AND($B242&gt;0,SUM(AJ$3:AJ241)=0,SUM($H242:AI242)=0),$B242,0)</f>
        <v>0</v>
      </c>
      <c r="AK242">
        <f ca="1">IF(AND($B242&gt;0,SUM(AK$3:AK241)=0,SUM($H242:AJ242)=0),$B242,0)</f>
        <v>0</v>
      </c>
      <c r="AL242">
        <f ca="1">IF(AND($B242&gt;0,SUM(AL$3:AL241)=0,SUM($H242:AK242)=0),$B242,0)</f>
        <v>0</v>
      </c>
      <c r="AM242">
        <f ca="1">IF(AND($B242&gt;0,SUM(AM$3:AM241)=0,SUM($H242:AL242)=0),$B242,0)</f>
        <v>0</v>
      </c>
      <c r="AN242">
        <f ca="1">IF(AND($B242&gt;0,SUM(AN$3:AN241)=0,SUM($H242:AM242)=0),$B242,0)</f>
        <v>0</v>
      </c>
      <c r="AO242">
        <f ca="1">IF(AND($B242&gt;0,SUM(AO$3:AO241)=0,SUM($H242:AN242)=0),$B242,0)</f>
        <v>0</v>
      </c>
      <c r="AP242">
        <f ca="1">IF(AND($B242&gt;0,SUM(AP$3:AP241)=0,SUM($H242:AO242)=0),$B242,0)</f>
        <v>0</v>
      </c>
      <c r="AQ242">
        <f ca="1">IF(AND($B242&gt;0,SUM(AQ$3:AQ241)=0,SUM($H242:AP242)=0),$B242,0)</f>
        <v>0</v>
      </c>
      <c r="AR242">
        <f ca="1">IF(AND($B242&gt;0,SUM(AR$3:AR241)=0,SUM($H242:AQ242)=0),$B242,0)</f>
        <v>0</v>
      </c>
      <c r="AS242">
        <f ca="1">IF(AND($B242&gt;0,SUM(AS$3:AS241)=0,SUM($H242:AR242)=0),$B242,0)</f>
        <v>0</v>
      </c>
      <c r="AT242">
        <f ca="1">IF(AND($B242&gt;0,SUM(AT$3:AT241)=0,SUM($H242:AS242)=0),$B242,0)</f>
        <v>0</v>
      </c>
      <c r="AU242">
        <f ca="1">IF(AND($B242&gt;0,SUM(AU$3:AU241)=0,SUM($H242:AT242)=0),$B242,0)</f>
        <v>0</v>
      </c>
      <c r="AV242">
        <f ca="1">IF(AND($B242&gt;0,SUM(AV$3:AV241)=0,SUM($H242:AU242)=0),$B242,0)</f>
        <v>0</v>
      </c>
      <c r="AW242">
        <f ca="1">IF(AND($B242&gt;0,SUM(AW$3:AW241)=0,SUM($H242:AV242)=0),$B242,0)</f>
        <v>0</v>
      </c>
      <c r="AX242">
        <f ca="1">IF(AND($B242&gt;0,SUM(AX$3:AX241)=0,SUM($H242:AW242)=0),$B242,0)</f>
        <v>0</v>
      </c>
      <c r="AY242">
        <f ca="1">IF(AND($B242&gt;0,SUM(AY$3:AY241)=0,SUM($H242:AX242)=0),$B242,0)</f>
        <v>0</v>
      </c>
      <c r="AZ242">
        <f ca="1">IF(AND($B242&gt;0,SUM(AZ$3:AZ241)=0,SUM($H242:AY242)=0),$B242,0)</f>
        <v>0</v>
      </c>
      <c r="BA242">
        <f ca="1">IF(AND($B242&gt;0,SUM(BA$3:BA241)=0,SUM($H242:AZ242)=0),$B242,0)</f>
        <v>0</v>
      </c>
      <c r="BB242">
        <f ca="1">IF(AND($B242&gt;0,SUM(BB$3:BB241)=0,SUM($H242:BA242)=0),$B242,0)</f>
        <v>0</v>
      </c>
      <c r="BC242">
        <f ca="1">IF(AND($B242&gt;0,SUM(BC$3:BC241)=0,SUM($H242:BB242)=0),$B242,0)</f>
        <v>0</v>
      </c>
      <c r="BD242">
        <f ca="1">IF(AND($B242&gt;0,SUM(BD$3:BD241)=0,SUM($H242:BC242)=0),$B242,0)</f>
        <v>0</v>
      </c>
      <c r="BE242">
        <f ca="1">IF(AND($B242&gt;0,SUM(BE$3:BE241)=0,SUM($H242:BD242)=0),$B242,0)</f>
        <v>0</v>
      </c>
      <c r="BF242">
        <f ca="1">IF(AND($B242&gt;0,SUM(BF$3:BF241)=0,SUM($H242:BE242)=0),$B242,0)</f>
        <v>0</v>
      </c>
      <c r="BG242">
        <f ca="1">IF(AND($B242&gt;0,SUM(BG$3:BG241)=0,SUM($H242:BF242)=0),$B242,0)</f>
        <v>0</v>
      </c>
      <c r="BH242">
        <f ca="1">IF(AND($B242&gt;0,SUM(BH$3:BH241)=0,SUM($H242:BG242)=0),$B242,0)</f>
        <v>0</v>
      </c>
      <c r="BI242">
        <f ca="1">IF(AND($B242&gt;0,SUM(BI$3:BI241)=0,SUM($H242:BH242)=0),$B242,0)</f>
        <v>0</v>
      </c>
      <c r="BJ242">
        <f ca="1">IF(AND($B242&gt;0,SUM(BJ$3:BJ241)=0,SUM($H242:BI242)=0),$B242,0)</f>
        <v>0</v>
      </c>
      <c r="BK242">
        <f ca="1">IF(AND($B242&gt;0,SUM(BK$3:BK241)=0,SUM($H242:BJ242)=0),$B242,0)</f>
        <v>0</v>
      </c>
      <c r="BL242">
        <f ca="1">IF(AND($B242&gt;0,SUM(BL$3:BL241)=0,SUM($H242:BK242)=0),$B242,0)</f>
        <v>0</v>
      </c>
      <c r="BM242">
        <f ca="1">IF(AND($B242&gt;0,SUM(BM$3:BM241)=0,SUM($H242:BL242)=0),$B242,0)</f>
        <v>0</v>
      </c>
      <c r="BN242">
        <f ca="1">IF(AND($B242&gt;0,SUM(BN$3:BN241)=0,SUM($H242:BM242)=0),$B242,0)</f>
        <v>0</v>
      </c>
      <c r="BO242">
        <f ca="1">IF(AND($B242&gt;0,SUM(BO$3:BO241)=0,SUM($H242:BN242)=0),$B242,0)</f>
        <v>0</v>
      </c>
      <c r="BP242">
        <f ca="1">IF(AND($B242&gt;0,SUM(BP$3:BP241)=0,SUM($H242:BO242)=0),$B242,0)</f>
        <v>0</v>
      </c>
      <c r="BQ242">
        <f ca="1">IF(AND($B242&gt;0,SUM(BQ$3:BQ241)=0,SUM($H242:BP242)=0),$B242,0)</f>
        <v>0</v>
      </c>
      <c r="BR242">
        <f ca="1">IF(AND($B242&gt;0,SUM(BR$3:BR241)=0,SUM($H242:BQ242)=0),$B242,0)</f>
        <v>0</v>
      </c>
      <c r="BS242">
        <f ca="1">IF(AND($B242&gt;0,SUM(BS$3:BS241)=0,SUM($H242:BR242)=0),$B242,0)</f>
        <v>0</v>
      </c>
      <c r="BT242">
        <f ca="1">IF(AND($B242&gt;0,SUM(BT$3:BT241)=0,SUM($H242:BS242)=0),$B242,0)</f>
        <v>0</v>
      </c>
      <c r="BU242">
        <f ca="1">IF(AND($B242&gt;0,SUM(BU$3:BU241)=0,SUM($H242:BT242)=0),$B242,0)</f>
        <v>0</v>
      </c>
      <c r="BV242">
        <f ca="1">IF(AND($B242&gt;0,SUM(BV$3:BV241)=0,SUM($H242:BU242)=0),$B242,0)</f>
        <v>0</v>
      </c>
      <c r="BW242">
        <f ca="1">IF(AND($B242&gt;0,SUM(BW$3:BW241)=0,SUM($H242:BV242)=0),$B242,0)</f>
        <v>0</v>
      </c>
      <c r="BX242">
        <f ca="1">IF(AND($B242&gt;0,SUM(BX$3:BX241)=0,SUM($H242:BW242)=0),$B242,0)</f>
        <v>0</v>
      </c>
      <c r="BY242">
        <f ca="1">IF(AND($B242&gt;0,SUM(BY$3:BY241)=0,SUM($H242:BX242)=0),$B242,0)</f>
        <v>0</v>
      </c>
      <c r="BZ242">
        <f ca="1">IF(AND($B242&gt;0,SUM(BZ$3:BZ241)=0,SUM($H242:BY242)=0),$B242,0)</f>
        <v>0</v>
      </c>
      <c r="CA242">
        <f ca="1">IF(AND($B242&gt;0,SUM(CA$3:CA241)=0,SUM($H242:BZ242)=0),$B242,0)</f>
        <v>0</v>
      </c>
      <c r="CB242">
        <f ca="1">IF(AND($B242&gt;0,SUM(CB$3:CB241)=0,SUM($H242:CA242)=0),$B242,0)</f>
        <v>0</v>
      </c>
      <c r="CC242">
        <f ca="1">IF(AND($B242&gt;0,SUM(CC$3:CC241)=0,SUM($H242:CB242)=0),$B242,0)</f>
        <v>0</v>
      </c>
      <c r="CD242">
        <f ca="1">IF(AND($B242&gt;0,SUM(CD$3:CD241)=0,SUM($H242:CC242)=0),$B242,0)</f>
        <v>0</v>
      </c>
      <c r="CE242">
        <f ca="1">IF(AND($B242&gt;0,SUM(CE$3:CE241)=0,SUM($H242:CD242)=0),$B242,0)</f>
        <v>0</v>
      </c>
      <c r="CF242">
        <f ca="1">IF(AND($B242&gt;0,SUM(CF$3:CF241)=0,SUM($H242:CE242)=0),$B242,0)</f>
        <v>0</v>
      </c>
      <c r="CG242">
        <f ca="1">IF(AND($B242&gt;0,SUM(CG$3:CG241)=0,SUM($H242:CF242)=0),$B242,0)</f>
        <v>0</v>
      </c>
      <c r="CH242">
        <f ca="1">IF(AND($B242&gt;0,SUM(CH$3:CH241)=0,SUM($H242:CG242)=0),$B242,0)</f>
        <v>0</v>
      </c>
      <c r="CI242">
        <f ca="1">IF(AND($B242&gt;0,SUM(CI$3:CI241)=0,SUM($H242:CH242)=0),$B242,0)</f>
        <v>0</v>
      </c>
      <c r="CJ242">
        <f ca="1">IF(AND($B242&gt;0,SUM(CJ$3:CJ241)=0,SUM($H242:CI242)=0),$B242,0)</f>
        <v>0</v>
      </c>
      <c r="CK242">
        <f ca="1">IF(AND($B242&gt;0,SUM(CK$3:CK241)=0,SUM($H242:CJ242)=0),$B242,0)</f>
        <v>0</v>
      </c>
      <c r="CL242">
        <f ca="1">IF(AND($B242&gt;0,SUM(CL$3:CL241)=0,SUM($H242:CK242)=0),$B242,0)</f>
        <v>0</v>
      </c>
      <c r="CM242">
        <f ca="1">IF(AND($B242&gt;0,SUM(CM$3:CM241)=0,SUM($H242:CL242)=0),$B242,0)</f>
        <v>0</v>
      </c>
      <c r="CN242">
        <f ca="1">IF(AND($B242&gt;0,SUM(CN$3:CN241)=0,SUM($H242:CM242)=0),$B242,0)</f>
        <v>0</v>
      </c>
      <c r="CO242">
        <f ca="1">IF(AND($B242&gt;0,SUM(CO$3:CO241)=0,SUM($H242:CN242)=0),$B242,0)</f>
        <v>0</v>
      </c>
      <c r="CP242">
        <f ca="1">IF(AND($B242&gt;0,SUM(CP$3:CP241)=0,SUM($H242:CO242)=0),$B242,0)</f>
        <v>0</v>
      </c>
      <c r="CQ242">
        <f ca="1">IF(AND($B242&gt;0,SUM(CQ$3:CQ241)=0,SUM($H242:CP242)=0),$B242,0)</f>
        <v>0</v>
      </c>
      <c r="CR242">
        <f ca="1">IF(AND($B242&gt;0,SUM(CR$3:CR241)=0,SUM($H242:CQ242)=0),$B242,0)</f>
        <v>0</v>
      </c>
      <c r="CS242">
        <f ca="1">IF(AND($B242&gt;0,SUM(CS$3:CS241)=0,SUM($H242:CR242)=0),$B242,0)</f>
        <v>0</v>
      </c>
      <c r="CT242">
        <f ca="1">IF(AND($B242&gt;0,SUM(CT$3:CT241)=0,SUM($H242:CS242)=0),$B242,0)</f>
        <v>0</v>
      </c>
      <c r="CU242">
        <f ca="1">IF(AND($B242&gt;0,SUM(CU$3:CU241)=0,SUM($H242:CT242)=0),$B242,0)</f>
        <v>0</v>
      </c>
      <c r="CV242">
        <f ca="1">IF(AND($B242&gt;0,SUM(CV$3:CV241)=0,SUM($H242:CU242)=0),$B242,0)</f>
        <v>0</v>
      </c>
      <c r="CW242">
        <f ca="1">IF(AND($B242&gt;0,SUM(CW$3:CW241)=0,SUM($H242:CV242)=0),$B242,0)</f>
        <v>0</v>
      </c>
      <c r="CX242">
        <f ca="1">IF(AND($B242&gt;0,SUM(CX$3:CX241)=0,SUM($H242:CW242)=0),$B242,0)</f>
        <v>0</v>
      </c>
      <c r="CY242">
        <f ca="1">IF(AND($B242&gt;0,SUM(CY$3:CY241)=0,SUM($H242:CX242)=0),$B242,0)</f>
        <v>0</v>
      </c>
      <c r="CZ242">
        <f ca="1">IF(AND($B242&gt;0,SUM(CZ$3:CZ241)=0,SUM($H242:CY242)=0),$B242,0)</f>
        <v>0</v>
      </c>
      <c r="DA242">
        <f ca="1">IF(AND($B242&gt;0,SUM(DA$3:DA241)=0,SUM($H242:CZ242)=0),$B242,0)</f>
        <v>0</v>
      </c>
      <c r="DB242">
        <f ca="1">IF(AND($B242&gt;0,SUM(DB$3:DB241)=0,SUM($H242:DA242)=0),$B242,0)</f>
        <v>0</v>
      </c>
      <c r="DC242">
        <f ca="1">IF(AND($B242&gt;0,SUM(DC$3:DC241)=0,SUM($H242:DB242)=0),$B242,0)</f>
        <v>0</v>
      </c>
      <c r="DD242">
        <f ca="1">IF(AND($B242&gt;0,SUM(DD$3:DD241)=0,SUM($H242:DC242)=0),$B242,0)</f>
        <v>0</v>
      </c>
      <c r="DE242">
        <f ca="1">IF(AND($B242&gt;0,SUM(DE$3:DE241)=0,SUM($H242:DD242)=0),$B242,0)</f>
        <v>0</v>
      </c>
      <c r="DF242">
        <f ca="1">IF(AND($B242&gt;0,SUM(DF$3:DF241)=0,SUM($H242:DE242)=0),$B242,0)</f>
        <v>0</v>
      </c>
      <c r="DG242">
        <f ca="1">IF(AND($B242&gt;0,SUM(DG$3:DG241)=0,SUM($H242:DF242)=0),$B242,0)</f>
        <v>0</v>
      </c>
      <c r="DH242">
        <f ca="1">IF(AND($B242&gt;0,SUM(DH$3:DH241)=0,SUM($H242:DG242)=0),$B242,0)</f>
        <v>0</v>
      </c>
      <c r="DI242">
        <f ca="1">IF(AND($B242&gt;0,SUM(DI$3:DI241)=0,SUM($H242:DH242)=0),$B242,0)</f>
        <v>0</v>
      </c>
      <c r="DJ242">
        <f ca="1">IF(AND($B242&gt;0,SUM(DJ$3:DJ241)=0,SUM($H242:DI242)=0),$B242,0)</f>
        <v>0</v>
      </c>
      <c r="DK242">
        <f ca="1">IF(AND($B242&gt;0,SUM(DK$3:DK241)=0,SUM($H242:DJ242)=0),$B242,0)</f>
        <v>0</v>
      </c>
      <c r="DL242">
        <f ca="1">IF(AND($B242&gt;0,SUM(DL$3:DL241)=0,SUM($H242:DK242)=0),$B242,0)</f>
        <v>0</v>
      </c>
      <c r="DM242">
        <f ca="1">IF(AND($B242&gt;0,SUM(DM$3:DM241)=0,SUM($H242:DL242)=0),$B242,0)</f>
        <v>0</v>
      </c>
      <c r="DN242">
        <f ca="1">IF(AND($B242&gt;0,SUM(DN$3:DN241)=0,SUM($H242:DM242)=0),$B242,0)</f>
        <v>0</v>
      </c>
      <c r="DO242">
        <f ca="1">IF(AND($B242&gt;0,SUM(DO$3:DO241)=0,SUM($H242:DN242)=0),$B242,0)</f>
        <v>0</v>
      </c>
      <c r="DP242">
        <f ca="1">IF(AND($B242&gt;0,SUM(DP$3:DP241)=0,SUM($H242:DO242)=0),$B242,0)</f>
        <v>0</v>
      </c>
      <c r="DQ242">
        <f ca="1">IF(AND($B242&gt;0,SUM(DQ$3:DQ241)=0,SUM($H242:DP242)=0),$B242,0)</f>
        <v>0</v>
      </c>
      <c r="DR242">
        <f ca="1">IF(AND($B242&gt;0,SUM(DR$3:DR241)=0,SUM($H242:DQ242)=0),$B242,0)</f>
        <v>0</v>
      </c>
      <c r="DS242">
        <f ca="1">IF(AND($B242&gt;0,SUM(DS$3:DS241)=0,SUM($H242:DR242)=0),$B242,0)</f>
        <v>0</v>
      </c>
      <c r="DT242">
        <f ca="1">IF(AND($B242&gt;0,SUM(DT$3:DT241)=0,SUM($H242:DS242)=0),$B242,0)</f>
        <v>0</v>
      </c>
      <c r="DU242">
        <f ca="1">IF(AND($B242&gt;0,SUM(DU$3:DU241)=0,SUM($H242:DT242)=0),$B242,0)</f>
        <v>0</v>
      </c>
      <c r="DV242">
        <f ca="1">IF(AND($B242&gt;0,SUM(DV$3:DV241)=0,SUM($H242:DU242)=0),$B242,0)</f>
        <v>0</v>
      </c>
      <c r="DW242">
        <f ca="1">IF(AND($B242&gt;0,SUM(DW$3:DW241)=0,SUM($H242:DV242)=0),$B242,0)</f>
        <v>0</v>
      </c>
      <c r="DX242">
        <f ca="1">IF(AND($B242&gt;0,SUM(DX$3:DX241)=0,SUM($H242:DW242)=0),$B242,0)</f>
        <v>0</v>
      </c>
      <c r="DY242">
        <f ca="1">IF(AND($B242&gt;0,SUM(DY$3:DY241)=0,SUM($H242:DX242)=0),$B242,0)</f>
        <v>0</v>
      </c>
      <c r="DZ242">
        <f ca="1">IF(AND($B242&gt;0,SUM(DZ$3:DZ241)=0,SUM($H242:DY242)=0),$B242,0)</f>
        <v>0</v>
      </c>
      <c r="EA242">
        <f ca="1">IF(AND($B242&gt;0,SUM(EA$3:EA241)=0,SUM($H242:DZ242)=0),$B242,0)</f>
        <v>0</v>
      </c>
      <c r="EB242">
        <f ca="1">IF(AND($B242&gt;0,SUM(EB$3:EB241)=0,SUM($H242:EA242)=0),$B242,0)</f>
        <v>0</v>
      </c>
      <c r="EC242">
        <f ca="1">IF(AND($B242&gt;0,SUM(EC$3:EC241)=0,SUM($H242:EB242)=0),$B242,0)</f>
        <v>0</v>
      </c>
      <c r="ED242">
        <f ca="1">IF(AND($B242&gt;0,SUM(ED$3:ED241)=0,SUM($H242:EC242)=0),$B242,0)</f>
        <v>0</v>
      </c>
      <c r="EE242">
        <f ca="1">IF(AND($B242&gt;0,SUM(EE$3:EE241)=0,SUM($H242:ED242)=0),$B242,0)</f>
        <v>0</v>
      </c>
      <c r="EF242">
        <f ca="1">IF(AND($B242&gt;0,SUM(EF$3:EF241)=0,SUM($H242:EE242)=0),$B242,0)</f>
        <v>0</v>
      </c>
      <c r="EG242">
        <f ca="1">IF(AND($B242&gt;0,SUM(EG$3:EG241)=0,SUM($H242:EF242)=0),$B242,0)</f>
        <v>0</v>
      </c>
      <c r="EH242">
        <f ca="1">IF(AND($B242&gt;0,SUM(EH$3:EH241)=0,SUM($H242:EG242)=0),$B242,0)</f>
        <v>0</v>
      </c>
      <c r="EI242">
        <f ca="1">IF(AND($B242&gt;0,SUM(EI$3:EI241)=0,SUM($H242:EH242)=0),$B242,0)</f>
        <v>0</v>
      </c>
      <c r="EJ242">
        <f ca="1">IF(AND($B242&gt;0,SUM(EJ$3:EJ241)=0,SUM($H242:EI242)=0),$B242,0)</f>
        <v>0</v>
      </c>
      <c r="EK242">
        <f ca="1">IF(AND($B242&gt;0,SUM(EK$3:EK241)=0,SUM($H242:EJ242)=0),$B242,0)</f>
        <v>0</v>
      </c>
      <c r="EL242">
        <f ca="1">IF(AND($B242&gt;0,SUM(EL$3:EL241)=0,SUM($H242:EK242)=0),$B242,0)</f>
        <v>0</v>
      </c>
      <c r="EM242">
        <f ca="1">IF(AND($B242&gt;0,SUM(EM$3:EM241)=0,SUM($H242:EL242)=0),$B242,0)</f>
        <v>0</v>
      </c>
      <c r="EN242">
        <f ca="1">IF(AND($B242&gt;0,SUM(EN$3:EN241)=0,SUM($H242:EM242)=0),$B242,0)</f>
        <v>0</v>
      </c>
      <c r="EO242">
        <f ca="1">IF(AND($B242&gt;0,SUM(EO$3:EO241)=0,SUM($H242:EN242)=0),$B242,0)</f>
        <v>0</v>
      </c>
      <c r="EP242">
        <f ca="1">IF(AND($B242&gt;0,SUM(EP$3:EP241)=0,SUM($H242:EO242)=0),$B242,0)</f>
        <v>0</v>
      </c>
      <c r="EQ242">
        <f ca="1">IF(AND($B242&gt;0,SUM(EQ$3:EQ241)=0,SUM($H242:EP242)=0),$B242,0)</f>
        <v>0</v>
      </c>
      <c r="ER242">
        <f ca="1">IF(AND($B242&gt;0,SUM(ER$3:ER241)=0,SUM($H242:EQ242)=0),$B242,0)</f>
        <v>0</v>
      </c>
      <c r="ES242">
        <f ca="1">IF(AND($B242&gt;0,SUM(ES$3:ES241)=0,SUM($H242:ER242)=0),$B242,0)</f>
        <v>0</v>
      </c>
      <c r="ET242">
        <f ca="1">IF(AND($B242&gt;0,SUM(ET$3:ET241)=0,SUM($H242:ES242)=0),$B242,0)</f>
        <v>0</v>
      </c>
      <c r="EU242">
        <f ca="1">IF(AND($B242&gt;0,SUM(EU$3:EU241)=0,SUM($H242:ET242)=0),$B242,0)</f>
        <v>0</v>
      </c>
      <c r="EV242">
        <f ca="1">IF(AND($B242&gt;0,SUM(EV$3:EV241)=0,SUM($H242:EU242)=0),$B242,0)</f>
        <v>0</v>
      </c>
      <c r="EW242">
        <f ca="1">IF(AND($B242&gt;0,SUM(EW$3:EW241)=0,SUM($H242:EV242)=0),$B242,0)</f>
        <v>0</v>
      </c>
      <c r="EX242">
        <f ca="1">IF(AND($B242&gt;0,SUM(EX$3:EX241)=0,SUM($H242:EW242)=0),$B242,0)</f>
        <v>0</v>
      </c>
      <c r="EY242">
        <f ca="1">IF(AND($B242&gt;0,SUM(EY$3:EY241)=0,SUM($H242:EX242)=0),$B242,0)</f>
        <v>0</v>
      </c>
      <c r="EZ242">
        <f ca="1">IF(AND($B242&gt;0,SUM(EZ$3:EZ241)=0,SUM($H242:EY242)=0),$B242,0)</f>
        <v>0</v>
      </c>
      <c r="FA242">
        <f ca="1">IF(AND($B242&gt;0,SUM(FA$3:FA241)=0,SUM($H242:EZ242)=0),$B242,0)</f>
        <v>0</v>
      </c>
      <c r="FB242">
        <f ca="1">IF(AND($B242&gt;0,SUM(FB$3:FB241)=0,SUM($H242:FA242)=0),$B242,0)</f>
        <v>0</v>
      </c>
      <c r="FC242">
        <f ca="1">IF(AND($B242&gt;0,SUM(FC$3:FC241)=0,SUM($H242:FB242)=0),$B242,0)</f>
        <v>0</v>
      </c>
      <c r="FD242">
        <f ca="1">IF(AND($B242&gt;0,SUM(FD$3:FD241)=0,SUM($H242:FC242)=0),$B242,0)</f>
        <v>0</v>
      </c>
      <c r="FE242">
        <f ca="1">IF(AND($B242&gt;0,SUM(FE$3:FE241)=0,SUM($H242:FD242)=0),$B242,0)</f>
        <v>0</v>
      </c>
      <c r="FF242">
        <f ca="1">IF(AND($B242&gt;0,SUM(FF$3:FF241)=0,SUM($H242:FE242)=0),$B242,0)</f>
        <v>0</v>
      </c>
      <c r="FG242">
        <f ca="1">IF(AND($B242&gt;0,SUM(FG$3:FG241)=0,SUM($H242:FF242)=0),$B242,0)</f>
        <v>0</v>
      </c>
      <c r="FH242">
        <f ca="1">IF(AND($B242&gt;0,SUM(FH$3:FH241)=0,SUM($H242:FG242)=0),$B242,0)</f>
        <v>0</v>
      </c>
      <c r="FI242">
        <f ca="1">IF(AND($B242&gt;0,SUM(FI$3:FI241)=0,SUM($H242:FH242)=0),$B242,0)</f>
        <v>0</v>
      </c>
      <c r="FJ242">
        <f ca="1">IF(AND($B242&gt;0,SUM(FJ$3:FJ241)=0,SUM($H242:FI242)=0),$B242,0)</f>
        <v>0</v>
      </c>
      <c r="FK242">
        <f ca="1">IF(AND($B242&gt;0,SUM(FK$3:FK241)=0,SUM($H242:FJ242)=0),$B242,0)</f>
        <v>0</v>
      </c>
      <c r="FL242">
        <f ca="1">IF(AND($B242&gt;0,SUM(FL$3:FL241)=0,SUM($H242:FK242)=0),$B242,0)</f>
        <v>0</v>
      </c>
      <c r="FM242">
        <f ca="1">IF(AND($B242&gt;0,SUM(FM$3:FM241)=0,SUM($H242:FL242)=0),$B242,0)</f>
        <v>0</v>
      </c>
      <c r="FN242">
        <f ca="1">IF(AND($B242&gt;0,SUM(FN$3:FN241)=0,SUM($H242:FM242)=0),$B242,0)</f>
        <v>0</v>
      </c>
      <c r="FS242" s="67">
        <f>ValintaohjelmaCentral!$C118</f>
        <v>0</v>
      </c>
      <c r="FT242" s="352"/>
      <c r="FU242" s="353"/>
      <c r="FV242" s="374">
        <f>ValintaohjelmaCentral!$G118</f>
        <v>0</v>
      </c>
      <c r="FY242" s="67">
        <f>ValintaohjelmaCentral!$C118</f>
        <v>0</v>
      </c>
      <c r="FZ242" s="352"/>
      <c r="GA242" s="353"/>
      <c r="GB242" s="374">
        <f>ValintaohjelmaCentral!$G118</f>
        <v>0</v>
      </c>
      <c r="GE242" s="67">
        <f>ValintaohjelmaCentral!$C118</f>
        <v>0</v>
      </c>
      <c r="GF242" s="352"/>
      <c r="GG242" s="353"/>
      <c r="GH242" s="374">
        <f>ValintaohjelmaCentral!$G118</f>
        <v>0</v>
      </c>
    </row>
    <row r="243" spans="1:190" ht="15.75" hidden="1" thickBot="1" x14ac:dyDescent="0.3">
      <c r="A243">
        <v>243</v>
      </c>
      <c r="C243" s="240">
        <f t="shared" ca="1" si="30"/>
        <v>0</v>
      </c>
      <c r="D243" s="240">
        <f t="shared" ca="1" si="30"/>
        <v>0</v>
      </c>
      <c r="E243" s="240">
        <f t="shared" ca="1" si="30"/>
        <v>0</v>
      </c>
      <c r="F243" s="240">
        <f t="shared" ca="1" si="30"/>
        <v>0</v>
      </c>
      <c r="G243" s="47" t="e">
        <f>INDEX($I$2:$FN$2,ROWS(G$2:G243))</f>
        <v>#REF!</v>
      </c>
      <c r="H243">
        <v>0</v>
      </c>
      <c r="I243">
        <f ca="1">IF(AND($B243&gt;0,SUM(I$3:I242)=0,SUM($H243:H243)=0),$B243,0)</f>
        <v>0</v>
      </c>
      <c r="J243">
        <f ca="1">IF(AND($B243&gt;0,SUM(J$3:J242)=0,SUM($H243:I243)=0),$B243,0)</f>
        <v>0</v>
      </c>
      <c r="K243">
        <f ca="1">IF(AND($B243&gt;0,SUM(K$3:K242)=0,SUM($H243:J243)=0),$B243,0)</f>
        <v>0</v>
      </c>
      <c r="L243">
        <f ca="1">IF(AND($B243&gt;0,SUM(L$3:L242)=0,SUM($H243:K243)=0),$B243,0)</f>
        <v>0</v>
      </c>
      <c r="M243">
        <f ca="1">IF(AND($B243&gt;0,SUM(M$3:M242)=0,SUM($H243:L243)=0),$B243,0)</f>
        <v>0</v>
      </c>
      <c r="N243">
        <f ca="1">IF(AND($B243&gt;0,SUM(N$3:N242)=0,SUM($H243:M243)=0),$B243,0)</f>
        <v>0</v>
      </c>
      <c r="O243">
        <f ca="1">IF(AND($B243&gt;0,SUM(O$3:O242)=0,SUM($H243:N243)=0),$B243,0)</f>
        <v>0</v>
      </c>
      <c r="P243">
        <f ca="1">IF(AND($B243&gt;0,SUM(P$3:P242)=0,SUM($H243:O243)=0),$B243,0)</f>
        <v>0</v>
      </c>
      <c r="Q243">
        <f ca="1">IF(AND($B243&gt;0,SUM(Q$3:Q242)=0,SUM($H243:P243)=0),$B243,0)</f>
        <v>0</v>
      </c>
      <c r="R243">
        <f ca="1">IF(AND($B243&gt;0,SUM(R$3:R242)=0,SUM($H243:Q243)=0),$B243,0)</f>
        <v>0</v>
      </c>
      <c r="S243">
        <f ca="1">IF(AND($B243&gt;0,SUM(S$3:S242)=0,SUM($H243:R243)=0),$B243,0)</f>
        <v>0</v>
      </c>
      <c r="T243">
        <f ca="1">IF(AND($B243&gt;0,SUM(T$3:T242)=0,SUM($H243:S243)=0),$B243,0)</f>
        <v>0</v>
      </c>
      <c r="U243">
        <f ca="1">IF(AND($B243&gt;0,SUM(U$3:U242)=0,SUM($H243:T243)=0),$B243,0)</f>
        <v>0</v>
      </c>
      <c r="V243">
        <f ca="1">IF(AND($B243&gt;0,SUM(V$3:V242)=0,SUM($H243:U243)=0),$B243,0)</f>
        <v>0</v>
      </c>
      <c r="W243">
        <f ca="1">IF(AND($B243&gt;0,SUM(W$3:W242)=0,SUM($H243:V243)=0),$B243,0)</f>
        <v>0</v>
      </c>
      <c r="X243">
        <f ca="1">IF(AND($B243&gt;0,SUM(X$3:X242)=0,SUM($H243:W243)=0),$B243,0)</f>
        <v>0</v>
      </c>
      <c r="Y243">
        <f ca="1">IF(AND($B243&gt;0,SUM(Y$3:Y242)=0,SUM($H243:X243)=0),$B243,0)</f>
        <v>0</v>
      </c>
      <c r="Z243">
        <f ca="1">IF(AND($B243&gt;0,SUM(Z$3:Z242)=0,SUM($H243:Y243)=0),$B243,0)</f>
        <v>0</v>
      </c>
      <c r="AA243">
        <f ca="1">IF(AND($B243&gt;0,SUM(AA$3:AA242)=0,SUM($H243:Z243)=0),$B243,0)</f>
        <v>0</v>
      </c>
      <c r="AB243">
        <f ca="1">IF(AND($B243&gt;0,SUM(AB$3:AB242)=0,SUM($H243:AA243)=0),$B243,0)</f>
        <v>0</v>
      </c>
      <c r="AC243">
        <f ca="1">IF(AND($B243&gt;0,SUM(AC$3:AC242)=0,SUM($H243:AB243)=0),$B243,0)</f>
        <v>0</v>
      </c>
      <c r="AD243">
        <f ca="1">IF(AND($B243&gt;0,SUM(AD$3:AD242)=0,SUM($H243:AC243)=0),$B243,0)</f>
        <v>0</v>
      </c>
      <c r="AE243">
        <f ca="1">IF(AND($B243&gt;0,SUM(AE$3:AE242)=0,SUM($H243:AD243)=0),$B243,0)</f>
        <v>0</v>
      </c>
      <c r="AF243">
        <f ca="1">IF(AND($B243&gt;0,SUM(AF$3:AF242)=0,SUM($H243:AE243)=0),$B243,0)</f>
        <v>0</v>
      </c>
      <c r="AG243">
        <f ca="1">IF(AND($B243&gt;0,SUM(AG$3:AG242)=0,SUM($H243:AF243)=0),$B243,0)</f>
        <v>0</v>
      </c>
      <c r="AH243">
        <f ca="1">IF(AND($B243&gt;0,SUM(AH$3:AH242)=0,SUM($H243:AG243)=0),$B243,0)</f>
        <v>0</v>
      </c>
      <c r="AI243">
        <f ca="1">IF(AND($B243&gt;0,SUM(AI$3:AI242)=0,SUM($H243:AH243)=0),$B243,0)</f>
        <v>0</v>
      </c>
      <c r="AJ243">
        <f ca="1">IF(AND($B243&gt;0,SUM(AJ$3:AJ242)=0,SUM($H243:AI243)=0),$B243,0)</f>
        <v>0</v>
      </c>
      <c r="AK243">
        <f ca="1">IF(AND($B243&gt;0,SUM(AK$3:AK242)=0,SUM($H243:AJ243)=0),$B243,0)</f>
        <v>0</v>
      </c>
      <c r="AL243">
        <f ca="1">IF(AND($B243&gt;0,SUM(AL$3:AL242)=0,SUM($H243:AK243)=0),$B243,0)</f>
        <v>0</v>
      </c>
      <c r="AM243">
        <f ca="1">IF(AND($B243&gt;0,SUM(AM$3:AM242)=0,SUM($H243:AL243)=0),$B243,0)</f>
        <v>0</v>
      </c>
      <c r="AN243">
        <f ca="1">IF(AND($B243&gt;0,SUM(AN$3:AN242)=0,SUM($H243:AM243)=0),$B243,0)</f>
        <v>0</v>
      </c>
      <c r="AO243">
        <f ca="1">IF(AND($B243&gt;0,SUM(AO$3:AO242)=0,SUM($H243:AN243)=0),$B243,0)</f>
        <v>0</v>
      </c>
      <c r="AP243">
        <f ca="1">IF(AND($B243&gt;0,SUM(AP$3:AP242)=0,SUM($H243:AO243)=0),$B243,0)</f>
        <v>0</v>
      </c>
      <c r="AQ243">
        <f ca="1">IF(AND($B243&gt;0,SUM(AQ$3:AQ242)=0,SUM($H243:AP243)=0),$B243,0)</f>
        <v>0</v>
      </c>
      <c r="AR243">
        <f ca="1">IF(AND($B243&gt;0,SUM(AR$3:AR242)=0,SUM($H243:AQ243)=0),$B243,0)</f>
        <v>0</v>
      </c>
      <c r="AS243">
        <f ca="1">IF(AND($B243&gt;0,SUM(AS$3:AS242)=0,SUM($H243:AR243)=0),$B243,0)</f>
        <v>0</v>
      </c>
      <c r="AT243">
        <f ca="1">IF(AND($B243&gt;0,SUM(AT$3:AT242)=0,SUM($H243:AS243)=0),$B243,0)</f>
        <v>0</v>
      </c>
      <c r="AU243">
        <f ca="1">IF(AND($B243&gt;0,SUM(AU$3:AU242)=0,SUM($H243:AT243)=0),$B243,0)</f>
        <v>0</v>
      </c>
      <c r="AV243">
        <f ca="1">IF(AND($B243&gt;0,SUM(AV$3:AV242)=0,SUM($H243:AU243)=0),$B243,0)</f>
        <v>0</v>
      </c>
      <c r="AW243">
        <f ca="1">IF(AND($B243&gt;0,SUM(AW$3:AW242)=0,SUM($H243:AV243)=0),$B243,0)</f>
        <v>0</v>
      </c>
      <c r="AX243">
        <f ca="1">IF(AND($B243&gt;0,SUM(AX$3:AX242)=0,SUM($H243:AW243)=0),$B243,0)</f>
        <v>0</v>
      </c>
      <c r="AY243">
        <f ca="1">IF(AND($B243&gt;0,SUM(AY$3:AY242)=0,SUM($H243:AX243)=0),$B243,0)</f>
        <v>0</v>
      </c>
      <c r="AZ243">
        <f ca="1">IF(AND($B243&gt;0,SUM(AZ$3:AZ242)=0,SUM($H243:AY243)=0),$B243,0)</f>
        <v>0</v>
      </c>
      <c r="BA243">
        <f ca="1">IF(AND($B243&gt;0,SUM(BA$3:BA242)=0,SUM($H243:AZ243)=0),$B243,0)</f>
        <v>0</v>
      </c>
      <c r="BB243">
        <f ca="1">IF(AND($B243&gt;0,SUM(BB$3:BB242)=0,SUM($H243:BA243)=0),$B243,0)</f>
        <v>0</v>
      </c>
      <c r="BC243">
        <f ca="1">IF(AND($B243&gt;0,SUM(BC$3:BC242)=0,SUM($H243:BB243)=0),$B243,0)</f>
        <v>0</v>
      </c>
      <c r="BD243">
        <f ca="1">IF(AND($B243&gt;0,SUM(BD$3:BD242)=0,SUM($H243:BC243)=0),$B243,0)</f>
        <v>0</v>
      </c>
      <c r="BE243">
        <f ca="1">IF(AND($B243&gt;0,SUM(BE$3:BE242)=0,SUM($H243:BD243)=0),$B243,0)</f>
        <v>0</v>
      </c>
      <c r="BF243">
        <f ca="1">IF(AND($B243&gt;0,SUM(BF$3:BF242)=0,SUM($H243:BE243)=0),$B243,0)</f>
        <v>0</v>
      </c>
      <c r="BG243">
        <f ca="1">IF(AND($B243&gt;0,SUM(BG$3:BG242)=0,SUM($H243:BF243)=0),$B243,0)</f>
        <v>0</v>
      </c>
      <c r="BH243">
        <f ca="1">IF(AND($B243&gt;0,SUM(BH$3:BH242)=0,SUM($H243:BG243)=0),$B243,0)</f>
        <v>0</v>
      </c>
      <c r="BI243">
        <f ca="1">IF(AND($B243&gt;0,SUM(BI$3:BI242)=0,SUM($H243:BH243)=0),$B243,0)</f>
        <v>0</v>
      </c>
      <c r="BJ243">
        <f ca="1">IF(AND($B243&gt;0,SUM(BJ$3:BJ242)=0,SUM($H243:BI243)=0),$B243,0)</f>
        <v>0</v>
      </c>
      <c r="BK243">
        <f ca="1">IF(AND($B243&gt;0,SUM(BK$3:BK242)=0,SUM($H243:BJ243)=0),$B243,0)</f>
        <v>0</v>
      </c>
      <c r="BL243">
        <f ca="1">IF(AND($B243&gt;0,SUM(BL$3:BL242)=0,SUM($H243:BK243)=0),$B243,0)</f>
        <v>0</v>
      </c>
      <c r="BM243">
        <f ca="1">IF(AND($B243&gt;0,SUM(BM$3:BM242)=0,SUM($H243:BL243)=0),$B243,0)</f>
        <v>0</v>
      </c>
      <c r="BN243">
        <f ca="1">IF(AND($B243&gt;0,SUM(BN$3:BN242)=0,SUM($H243:BM243)=0),$B243,0)</f>
        <v>0</v>
      </c>
      <c r="BO243">
        <f ca="1">IF(AND($B243&gt;0,SUM(BO$3:BO242)=0,SUM($H243:BN243)=0),$B243,0)</f>
        <v>0</v>
      </c>
      <c r="BP243">
        <f ca="1">IF(AND($B243&gt;0,SUM(BP$3:BP242)=0,SUM($H243:BO243)=0),$B243,0)</f>
        <v>0</v>
      </c>
      <c r="BQ243">
        <f ca="1">IF(AND($B243&gt;0,SUM(BQ$3:BQ242)=0,SUM($H243:BP243)=0),$B243,0)</f>
        <v>0</v>
      </c>
      <c r="BR243">
        <f ca="1">IF(AND($B243&gt;0,SUM(BR$3:BR242)=0,SUM($H243:BQ243)=0),$B243,0)</f>
        <v>0</v>
      </c>
      <c r="BS243">
        <f ca="1">IF(AND($B243&gt;0,SUM(BS$3:BS242)=0,SUM($H243:BR243)=0),$B243,0)</f>
        <v>0</v>
      </c>
      <c r="BT243">
        <f ca="1">IF(AND($B243&gt;0,SUM(BT$3:BT242)=0,SUM($H243:BS243)=0),$B243,0)</f>
        <v>0</v>
      </c>
      <c r="BU243">
        <f ca="1">IF(AND($B243&gt;0,SUM(BU$3:BU242)=0,SUM($H243:BT243)=0),$B243,0)</f>
        <v>0</v>
      </c>
      <c r="BV243">
        <f ca="1">IF(AND($B243&gt;0,SUM(BV$3:BV242)=0,SUM($H243:BU243)=0),$B243,0)</f>
        <v>0</v>
      </c>
      <c r="BW243">
        <f ca="1">IF(AND($B243&gt;0,SUM(BW$3:BW242)=0,SUM($H243:BV243)=0),$B243,0)</f>
        <v>0</v>
      </c>
      <c r="BX243">
        <f ca="1">IF(AND($B243&gt;0,SUM(BX$3:BX242)=0,SUM($H243:BW243)=0),$B243,0)</f>
        <v>0</v>
      </c>
      <c r="BY243">
        <f ca="1">IF(AND($B243&gt;0,SUM(BY$3:BY242)=0,SUM($H243:BX243)=0),$B243,0)</f>
        <v>0</v>
      </c>
      <c r="BZ243">
        <f ca="1">IF(AND($B243&gt;0,SUM(BZ$3:BZ242)=0,SUM($H243:BY243)=0),$B243,0)</f>
        <v>0</v>
      </c>
      <c r="CA243">
        <f ca="1">IF(AND($B243&gt;0,SUM(CA$3:CA242)=0,SUM($H243:BZ243)=0),$B243,0)</f>
        <v>0</v>
      </c>
      <c r="CB243">
        <f ca="1">IF(AND($B243&gt;0,SUM(CB$3:CB242)=0,SUM($H243:CA243)=0),$B243,0)</f>
        <v>0</v>
      </c>
      <c r="CC243">
        <f ca="1">IF(AND($B243&gt;0,SUM(CC$3:CC242)=0,SUM($H243:CB243)=0),$B243,0)</f>
        <v>0</v>
      </c>
      <c r="CD243">
        <f ca="1">IF(AND($B243&gt;0,SUM(CD$3:CD242)=0,SUM($H243:CC243)=0),$B243,0)</f>
        <v>0</v>
      </c>
      <c r="CE243">
        <f ca="1">IF(AND($B243&gt;0,SUM(CE$3:CE242)=0,SUM($H243:CD243)=0),$B243,0)</f>
        <v>0</v>
      </c>
      <c r="CF243">
        <f ca="1">IF(AND($B243&gt;0,SUM(CF$3:CF242)=0,SUM($H243:CE243)=0),$B243,0)</f>
        <v>0</v>
      </c>
      <c r="CG243">
        <f ca="1">IF(AND($B243&gt;0,SUM(CG$3:CG242)=0,SUM($H243:CF243)=0),$B243,0)</f>
        <v>0</v>
      </c>
      <c r="CH243">
        <f ca="1">IF(AND($B243&gt;0,SUM(CH$3:CH242)=0,SUM($H243:CG243)=0),$B243,0)</f>
        <v>0</v>
      </c>
      <c r="CI243">
        <f ca="1">IF(AND($B243&gt;0,SUM(CI$3:CI242)=0,SUM($H243:CH243)=0),$B243,0)</f>
        <v>0</v>
      </c>
      <c r="CJ243">
        <f ca="1">IF(AND($B243&gt;0,SUM(CJ$3:CJ242)=0,SUM($H243:CI243)=0),$B243,0)</f>
        <v>0</v>
      </c>
      <c r="CK243">
        <f ca="1">IF(AND($B243&gt;0,SUM(CK$3:CK242)=0,SUM($H243:CJ243)=0),$B243,0)</f>
        <v>0</v>
      </c>
      <c r="CL243">
        <f ca="1">IF(AND($B243&gt;0,SUM(CL$3:CL242)=0,SUM($H243:CK243)=0),$B243,0)</f>
        <v>0</v>
      </c>
      <c r="CM243">
        <f ca="1">IF(AND($B243&gt;0,SUM(CM$3:CM242)=0,SUM($H243:CL243)=0),$B243,0)</f>
        <v>0</v>
      </c>
      <c r="CN243">
        <f ca="1">IF(AND($B243&gt;0,SUM(CN$3:CN242)=0,SUM($H243:CM243)=0),$B243,0)</f>
        <v>0</v>
      </c>
      <c r="CO243">
        <f ca="1">IF(AND($B243&gt;0,SUM(CO$3:CO242)=0,SUM($H243:CN243)=0),$B243,0)</f>
        <v>0</v>
      </c>
      <c r="CP243">
        <f ca="1">IF(AND($B243&gt;0,SUM(CP$3:CP242)=0,SUM($H243:CO243)=0),$B243,0)</f>
        <v>0</v>
      </c>
      <c r="CQ243">
        <f ca="1">IF(AND($B243&gt;0,SUM(CQ$3:CQ242)=0,SUM($H243:CP243)=0),$B243,0)</f>
        <v>0</v>
      </c>
      <c r="CR243">
        <f ca="1">IF(AND($B243&gt;0,SUM(CR$3:CR242)=0,SUM($H243:CQ243)=0),$B243,0)</f>
        <v>0</v>
      </c>
      <c r="CS243">
        <f ca="1">IF(AND($B243&gt;0,SUM(CS$3:CS242)=0,SUM($H243:CR243)=0),$B243,0)</f>
        <v>0</v>
      </c>
      <c r="CT243">
        <f ca="1">IF(AND($B243&gt;0,SUM(CT$3:CT242)=0,SUM($H243:CS243)=0),$B243,0)</f>
        <v>0</v>
      </c>
      <c r="CU243">
        <f ca="1">IF(AND($B243&gt;0,SUM(CU$3:CU242)=0,SUM($H243:CT243)=0),$B243,0)</f>
        <v>0</v>
      </c>
      <c r="CV243">
        <f ca="1">IF(AND($B243&gt;0,SUM(CV$3:CV242)=0,SUM($H243:CU243)=0),$B243,0)</f>
        <v>0</v>
      </c>
      <c r="CW243">
        <f ca="1">IF(AND($B243&gt;0,SUM(CW$3:CW242)=0,SUM($H243:CV243)=0),$B243,0)</f>
        <v>0</v>
      </c>
      <c r="CX243">
        <f ca="1">IF(AND($B243&gt;0,SUM(CX$3:CX242)=0,SUM($H243:CW243)=0),$B243,0)</f>
        <v>0</v>
      </c>
      <c r="CY243">
        <f ca="1">IF(AND($B243&gt;0,SUM(CY$3:CY242)=0,SUM($H243:CX243)=0),$B243,0)</f>
        <v>0</v>
      </c>
      <c r="CZ243">
        <f ca="1">IF(AND($B243&gt;0,SUM(CZ$3:CZ242)=0,SUM($H243:CY243)=0),$B243,0)</f>
        <v>0</v>
      </c>
      <c r="DA243">
        <f ca="1">IF(AND($B243&gt;0,SUM(DA$3:DA242)=0,SUM($H243:CZ243)=0),$B243,0)</f>
        <v>0</v>
      </c>
      <c r="DB243">
        <f ca="1">IF(AND($B243&gt;0,SUM(DB$3:DB242)=0,SUM($H243:DA243)=0),$B243,0)</f>
        <v>0</v>
      </c>
      <c r="DC243">
        <f ca="1">IF(AND($B243&gt;0,SUM(DC$3:DC242)=0,SUM($H243:DB243)=0),$B243,0)</f>
        <v>0</v>
      </c>
      <c r="DD243">
        <f ca="1">IF(AND($B243&gt;0,SUM(DD$3:DD242)=0,SUM($H243:DC243)=0),$B243,0)</f>
        <v>0</v>
      </c>
      <c r="DE243">
        <f ca="1">IF(AND($B243&gt;0,SUM(DE$3:DE242)=0,SUM($H243:DD243)=0),$B243,0)</f>
        <v>0</v>
      </c>
      <c r="DF243">
        <f ca="1">IF(AND($B243&gt;0,SUM(DF$3:DF242)=0,SUM($H243:DE243)=0),$B243,0)</f>
        <v>0</v>
      </c>
      <c r="DG243">
        <f ca="1">IF(AND($B243&gt;0,SUM(DG$3:DG242)=0,SUM($H243:DF243)=0),$B243,0)</f>
        <v>0</v>
      </c>
      <c r="DH243">
        <f ca="1">IF(AND($B243&gt;0,SUM(DH$3:DH242)=0,SUM($H243:DG243)=0),$B243,0)</f>
        <v>0</v>
      </c>
      <c r="DI243">
        <f ca="1">IF(AND($B243&gt;0,SUM(DI$3:DI242)=0,SUM($H243:DH243)=0),$B243,0)</f>
        <v>0</v>
      </c>
      <c r="DJ243">
        <f ca="1">IF(AND($B243&gt;0,SUM(DJ$3:DJ242)=0,SUM($H243:DI243)=0),$B243,0)</f>
        <v>0</v>
      </c>
      <c r="DK243">
        <f ca="1">IF(AND($B243&gt;0,SUM(DK$3:DK242)=0,SUM($H243:DJ243)=0),$B243,0)</f>
        <v>0</v>
      </c>
      <c r="DL243">
        <f ca="1">IF(AND($B243&gt;0,SUM(DL$3:DL242)=0,SUM($H243:DK243)=0),$B243,0)</f>
        <v>0</v>
      </c>
      <c r="DM243">
        <f ca="1">IF(AND($B243&gt;0,SUM(DM$3:DM242)=0,SUM($H243:DL243)=0),$B243,0)</f>
        <v>0</v>
      </c>
      <c r="DN243">
        <f ca="1">IF(AND($B243&gt;0,SUM(DN$3:DN242)=0,SUM($H243:DM243)=0),$B243,0)</f>
        <v>0</v>
      </c>
      <c r="DO243">
        <f ca="1">IF(AND($B243&gt;0,SUM(DO$3:DO242)=0,SUM($H243:DN243)=0),$B243,0)</f>
        <v>0</v>
      </c>
      <c r="DP243">
        <f ca="1">IF(AND($B243&gt;0,SUM(DP$3:DP242)=0,SUM($H243:DO243)=0),$B243,0)</f>
        <v>0</v>
      </c>
      <c r="DQ243">
        <f ca="1">IF(AND($B243&gt;0,SUM(DQ$3:DQ242)=0,SUM($H243:DP243)=0),$B243,0)</f>
        <v>0</v>
      </c>
      <c r="DR243">
        <f ca="1">IF(AND($B243&gt;0,SUM(DR$3:DR242)=0,SUM($H243:DQ243)=0),$B243,0)</f>
        <v>0</v>
      </c>
      <c r="DS243">
        <f ca="1">IF(AND($B243&gt;0,SUM(DS$3:DS242)=0,SUM($H243:DR243)=0),$B243,0)</f>
        <v>0</v>
      </c>
      <c r="DT243">
        <f ca="1">IF(AND($B243&gt;0,SUM(DT$3:DT242)=0,SUM($H243:DS243)=0),$B243,0)</f>
        <v>0</v>
      </c>
      <c r="DU243">
        <f ca="1">IF(AND($B243&gt;0,SUM(DU$3:DU242)=0,SUM($H243:DT243)=0),$B243,0)</f>
        <v>0</v>
      </c>
      <c r="DV243">
        <f ca="1">IF(AND($B243&gt;0,SUM(DV$3:DV242)=0,SUM($H243:DU243)=0),$B243,0)</f>
        <v>0</v>
      </c>
      <c r="DW243">
        <f ca="1">IF(AND($B243&gt;0,SUM(DW$3:DW242)=0,SUM($H243:DV243)=0),$B243,0)</f>
        <v>0</v>
      </c>
      <c r="DX243">
        <f ca="1">IF(AND($B243&gt;0,SUM(DX$3:DX242)=0,SUM($H243:DW243)=0),$B243,0)</f>
        <v>0</v>
      </c>
      <c r="DY243">
        <f ca="1">IF(AND($B243&gt;0,SUM(DY$3:DY242)=0,SUM($H243:DX243)=0),$B243,0)</f>
        <v>0</v>
      </c>
      <c r="DZ243">
        <f ca="1">IF(AND($B243&gt;0,SUM(DZ$3:DZ242)=0,SUM($H243:DY243)=0),$B243,0)</f>
        <v>0</v>
      </c>
      <c r="EA243">
        <f ca="1">IF(AND($B243&gt;0,SUM(EA$3:EA242)=0,SUM($H243:DZ243)=0),$B243,0)</f>
        <v>0</v>
      </c>
      <c r="EB243">
        <f ca="1">IF(AND($B243&gt;0,SUM(EB$3:EB242)=0,SUM($H243:EA243)=0),$B243,0)</f>
        <v>0</v>
      </c>
      <c r="EC243">
        <f ca="1">IF(AND($B243&gt;0,SUM(EC$3:EC242)=0,SUM($H243:EB243)=0),$B243,0)</f>
        <v>0</v>
      </c>
      <c r="ED243">
        <f ca="1">IF(AND($B243&gt;0,SUM(ED$3:ED242)=0,SUM($H243:EC243)=0),$B243,0)</f>
        <v>0</v>
      </c>
      <c r="EE243">
        <f ca="1">IF(AND($B243&gt;0,SUM(EE$3:EE242)=0,SUM($H243:ED243)=0),$B243,0)</f>
        <v>0</v>
      </c>
      <c r="EF243">
        <f ca="1">IF(AND($B243&gt;0,SUM(EF$3:EF242)=0,SUM($H243:EE243)=0),$B243,0)</f>
        <v>0</v>
      </c>
      <c r="EG243">
        <f ca="1">IF(AND($B243&gt;0,SUM(EG$3:EG242)=0,SUM($H243:EF243)=0),$B243,0)</f>
        <v>0</v>
      </c>
      <c r="EH243">
        <f ca="1">IF(AND($B243&gt;0,SUM(EH$3:EH242)=0,SUM($H243:EG243)=0),$B243,0)</f>
        <v>0</v>
      </c>
      <c r="EI243">
        <f ca="1">IF(AND($B243&gt;0,SUM(EI$3:EI242)=0,SUM($H243:EH243)=0),$B243,0)</f>
        <v>0</v>
      </c>
      <c r="EJ243">
        <f ca="1">IF(AND($B243&gt;0,SUM(EJ$3:EJ242)=0,SUM($H243:EI243)=0),$B243,0)</f>
        <v>0</v>
      </c>
      <c r="EK243">
        <f ca="1">IF(AND($B243&gt;0,SUM(EK$3:EK242)=0,SUM($H243:EJ243)=0),$B243,0)</f>
        <v>0</v>
      </c>
      <c r="EL243">
        <f ca="1">IF(AND($B243&gt;0,SUM(EL$3:EL242)=0,SUM($H243:EK243)=0),$B243,0)</f>
        <v>0</v>
      </c>
      <c r="EM243">
        <f ca="1">IF(AND($B243&gt;0,SUM(EM$3:EM242)=0,SUM($H243:EL243)=0),$B243,0)</f>
        <v>0</v>
      </c>
      <c r="EN243">
        <f ca="1">IF(AND($B243&gt;0,SUM(EN$3:EN242)=0,SUM($H243:EM243)=0),$B243,0)</f>
        <v>0</v>
      </c>
      <c r="EO243">
        <f ca="1">IF(AND($B243&gt;0,SUM(EO$3:EO242)=0,SUM($H243:EN243)=0),$B243,0)</f>
        <v>0</v>
      </c>
      <c r="EP243">
        <f ca="1">IF(AND($B243&gt;0,SUM(EP$3:EP242)=0,SUM($H243:EO243)=0),$B243,0)</f>
        <v>0</v>
      </c>
      <c r="EQ243">
        <f ca="1">IF(AND($B243&gt;0,SUM(EQ$3:EQ242)=0,SUM($H243:EP243)=0),$B243,0)</f>
        <v>0</v>
      </c>
      <c r="ER243">
        <f ca="1">IF(AND($B243&gt;0,SUM(ER$3:ER242)=0,SUM($H243:EQ243)=0),$B243,0)</f>
        <v>0</v>
      </c>
      <c r="ES243">
        <f ca="1">IF(AND($B243&gt;0,SUM(ES$3:ES242)=0,SUM($H243:ER243)=0),$B243,0)</f>
        <v>0</v>
      </c>
      <c r="ET243">
        <f ca="1">IF(AND($B243&gt;0,SUM(ET$3:ET242)=0,SUM($H243:ES243)=0),$B243,0)</f>
        <v>0</v>
      </c>
      <c r="EU243">
        <f ca="1">IF(AND($B243&gt;0,SUM(EU$3:EU242)=0,SUM($H243:ET243)=0),$B243,0)</f>
        <v>0</v>
      </c>
      <c r="EV243">
        <f ca="1">IF(AND($B243&gt;0,SUM(EV$3:EV242)=0,SUM($H243:EU243)=0),$B243,0)</f>
        <v>0</v>
      </c>
      <c r="EW243">
        <f ca="1">IF(AND($B243&gt;0,SUM(EW$3:EW242)=0,SUM($H243:EV243)=0),$B243,0)</f>
        <v>0</v>
      </c>
      <c r="EX243">
        <f ca="1">IF(AND($B243&gt;0,SUM(EX$3:EX242)=0,SUM($H243:EW243)=0),$B243,0)</f>
        <v>0</v>
      </c>
      <c r="EY243">
        <f ca="1">IF(AND($B243&gt;0,SUM(EY$3:EY242)=0,SUM($H243:EX243)=0),$B243,0)</f>
        <v>0</v>
      </c>
      <c r="EZ243">
        <f ca="1">IF(AND($B243&gt;0,SUM(EZ$3:EZ242)=0,SUM($H243:EY243)=0),$B243,0)</f>
        <v>0</v>
      </c>
      <c r="FA243">
        <f ca="1">IF(AND($B243&gt;0,SUM(FA$3:FA242)=0,SUM($H243:EZ243)=0),$B243,0)</f>
        <v>0</v>
      </c>
      <c r="FB243">
        <f ca="1">IF(AND($B243&gt;0,SUM(FB$3:FB242)=0,SUM($H243:FA243)=0),$B243,0)</f>
        <v>0</v>
      </c>
      <c r="FC243">
        <f ca="1">IF(AND($B243&gt;0,SUM(FC$3:FC242)=0,SUM($H243:FB243)=0),$B243,0)</f>
        <v>0</v>
      </c>
      <c r="FD243">
        <f ca="1">IF(AND($B243&gt;0,SUM(FD$3:FD242)=0,SUM($H243:FC243)=0),$B243,0)</f>
        <v>0</v>
      </c>
      <c r="FE243">
        <f ca="1">IF(AND($B243&gt;0,SUM(FE$3:FE242)=0,SUM($H243:FD243)=0),$B243,0)</f>
        <v>0</v>
      </c>
      <c r="FF243">
        <f ca="1">IF(AND($B243&gt;0,SUM(FF$3:FF242)=0,SUM($H243:FE243)=0),$B243,0)</f>
        <v>0</v>
      </c>
      <c r="FG243">
        <f ca="1">IF(AND($B243&gt;0,SUM(FG$3:FG242)=0,SUM($H243:FF243)=0),$B243,0)</f>
        <v>0</v>
      </c>
      <c r="FH243">
        <f ca="1">IF(AND($B243&gt;0,SUM(FH$3:FH242)=0,SUM($H243:FG243)=0),$B243,0)</f>
        <v>0</v>
      </c>
      <c r="FI243">
        <f ca="1">IF(AND($B243&gt;0,SUM(FI$3:FI242)=0,SUM($H243:FH243)=0),$B243,0)</f>
        <v>0</v>
      </c>
      <c r="FJ243">
        <f ca="1">IF(AND($B243&gt;0,SUM(FJ$3:FJ242)=0,SUM($H243:FI243)=0),$B243,0)</f>
        <v>0</v>
      </c>
      <c r="FK243">
        <f ca="1">IF(AND($B243&gt;0,SUM(FK$3:FK242)=0,SUM($H243:FJ243)=0),$B243,0)</f>
        <v>0</v>
      </c>
      <c r="FL243">
        <f ca="1">IF(AND($B243&gt;0,SUM(FL$3:FL242)=0,SUM($H243:FK243)=0),$B243,0)</f>
        <v>0</v>
      </c>
      <c r="FM243">
        <f ca="1">IF(AND($B243&gt;0,SUM(FM$3:FM242)=0,SUM($H243:FL243)=0),$B243,0)</f>
        <v>0</v>
      </c>
      <c r="FN243">
        <f ca="1">IF(AND($B243&gt;0,SUM(FN$3:FN242)=0,SUM($H243:FM243)=0),$B243,0)</f>
        <v>0</v>
      </c>
      <c r="FS243" s="67">
        <f>ValintaohjelmaCentral!$C119</f>
        <v>0</v>
      </c>
      <c r="FT243" s="352"/>
      <c r="FU243" s="353"/>
      <c r="FV243" s="374">
        <f>ValintaohjelmaCentral!$G119</f>
        <v>0</v>
      </c>
      <c r="FY243" s="67">
        <f>ValintaohjelmaCentral!$C119</f>
        <v>0</v>
      </c>
      <c r="FZ243" s="352"/>
      <c r="GA243" s="353"/>
      <c r="GB243" s="374">
        <f>ValintaohjelmaCentral!$G119</f>
        <v>0</v>
      </c>
      <c r="GE243" s="67">
        <f>ValintaohjelmaCentral!$C119</f>
        <v>0</v>
      </c>
      <c r="GF243" s="352"/>
      <c r="GG243" s="353"/>
      <c r="GH243" s="374">
        <f>ValintaohjelmaCentral!$G119</f>
        <v>0</v>
      </c>
    </row>
    <row r="244" spans="1:190" ht="15.75" hidden="1" thickBot="1" x14ac:dyDescent="0.3">
      <c r="A244">
        <v>244</v>
      </c>
      <c r="C244" s="240">
        <f t="shared" ca="1" si="30"/>
        <v>0</v>
      </c>
      <c r="D244" s="240">
        <f t="shared" ca="1" si="30"/>
        <v>0</v>
      </c>
      <c r="E244" s="240">
        <f t="shared" ca="1" si="30"/>
        <v>0</v>
      </c>
      <c r="F244" s="240">
        <f t="shared" ca="1" si="30"/>
        <v>0</v>
      </c>
      <c r="G244" s="47" t="e">
        <f>INDEX($I$2:$FN$2,ROWS(G$2:G244))</f>
        <v>#REF!</v>
      </c>
      <c r="H244">
        <v>0</v>
      </c>
      <c r="I244">
        <f ca="1">IF(AND($B244&gt;0,SUM(I$3:I243)=0,SUM($H244:H244)=0),$B244,0)</f>
        <v>0</v>
      </c>
      <c r="J244">
        <f ca="1">IF(AND($B244&gt;0,SUM(J$3:J243)=0,SUM($H244:I244)=0),$B244,0)</f>
        <v>0</v>
      </c>
      <c r="K244">
        <f ca="1">IF(AND($B244&gt;0,SUM(K$3:K243)=0,SUM($H244:J244)=0),$B244,0)</f>
        <v>0</v>
      </c>
      <c r="L244">
        <f ca="1">IF(AND($B244&gt;0,SUM(L$3:L243)=0,SUM($H244:K244)=0),$B244,0)</f>
        <v>0</v>
      </c>
      <c r="M244">
        <f ca="1">IF(AND($B244&gt;0,SUM(M$3:M243)=0,SUM($H244:L244)=0),$B244,0)</f>
        <v>0</v>
      </c>
      <c r="N244">
        <f ca="1">IF(AND($B244&gt;0,SUM(N$3:N243)=0,SUM($H244:M244)=0),$B244,0)</f>
        <v>0</v>
      </c>
      <c r="O244">
        <f ca="1">IF(AND($B244&gt;0,SUM(O$3:O243)=0,SUM($H244:N244)=0),$B244,0)</f>
        <v>0</v>
      </c>
      <c r="P244">
        <f ca="1">IF(AND($B244&gt;0,SUM(P$3:P243)=0,SUM($H244:O244)=0),$B244,0)</f>
        <v>0</v>
      </c>
      <c r="Q244">
        <f ca="1">IF(AND($B244&gt;0,SUM(Q$3:Q243)=0,SUM($H244:P244)=0),$B244,0)</f>
        <v>0</v>
      </c>
      <c r="R244">
        <f ca="1">IF(AND($B244&gt;0,SUM(R$3:R243)=0,SUM($H244:Q244)=0),$B244,0)</f>
        <v>0</v>
      </c>
      <c r="S244">
        <f ca="1">IF(AND($B244&gt;0,SUM(S$3:S243)=0,SUM($H244:R244)=0),$B244,0)</f>
        <v>0</v>
      </c>
      <c r="T244">
        <f ca="1">IF(AND($B244&gt;0,SUM(T$3:T243)=0,SUM($H244:S244)=0),$B244,0)</f>
        <v>0</v>
      </c>
      <c r="U244">
        <f ca="1">IF(AND($B244&gt;0,SUM(U$3:U243)=0,SUM($H244:T244)=0),$B244,0)</f>
        <v>0</v>
      </c>
      <c r="V244">
        <f ca="1">IF(AND($B244&gt;0,SUM(V$3:V243)=0,SUM($H244:U244)=0),$B244,0)</f>
        <v>0</v>
      </c>
      <c r="W244">
        <f ca="1">IF(AND($B244&gt;0,SUM(W$3:W243)=0,SUM($H244:V244)=0),$B244,0)</f>
        <v>0</v>
      </c>
      <c r="X244">
        <f ca="1">IF(AND($B244&gt;0,SUM(X$3:X243)=0,SUM($H244:W244)=0),$B244,0)</f>
        <v>0</v>
      </c>
      <c r="Y244">
        <f ca="1">IF(AND($B244&gt;0,SUM(Y$3:Y243)=0,SUM($H244:X244)=0),$B244,0)</f>
        <v>0</v>
      </c>
      <c r="Z244">
        <f ca="1">IF(AND($B244&gt;0,SUM(Z$3:Z243)=0,SUM($H244:Y244)=0),$B244,0)</f>
        <v>0</v>
      </c>
      <c r="AA244">
        <f ca="1">IF(AND($B244&gt;0,SUM(AA$3:AA243)=0,SUM($H244:Z244)=0),$B244,0)</f>
        <v>0</v>
      </c>
      <c r="AB244">
        <f ca="1">IF(AND($B244&gt;0,SUM(AB$3:AB243)=0,SUM($H244:AA244)=0),$B244,0)</f>
        <v>0</v>
      </c>
      <c r="AC244">
        <f ca="1">IF(AND($B244&gt;0,SUM(AC$3:AC243)=0,SUM($H244:AB244)=0),$B244,0)</f>
        <v>0</v>
      </c>
      <c r="AD244">
        <f ca="1">IF(AND($B244&gt;0,SUM(AD$3:AD243)=0,SUM($H244:AC244)=0),$B244,0)</f>
        <v>0</v>
      </c>
      <c r="AE244">
        <f ca="1">IF(AND($B244&gt;0,SUM(AE$3:AE243)=0,SUM($H244:AD244)=0),$B244,0)</f>
        <v>0</v>
      </c>
      <c r="AF244">
        <f ca="1">IF(AND($B244&gt;0,SUM(AF$3:AF243)=0,SUM($H244:AE244)=0),$B244,0)</f>
        <v>0</v>
      </c>
      <c r="AG244">
        <f ca="1">IF(AND($B244&gt;0,SUM(AG$3:AG243)=0,SUM($H244:AF244)=0),$B244,0)</f>
        <v>0</v>
      </c>
      <c r="AH244">
        <f ca="1">IF(AND($B244&gt;0,SUM(AH$3:AH243)=0,SUM($H244:AG244)=0),$B244,0)</f>
        <v>0</v>
      </c>
      <c r="AI244">
        <f ca="1">IF(AND($B244&gt;0,SUM(AI$3:AI243)=0,SUM($H244:AH244)=0),$B244,0)</f>
        <v>0</v>
      </c>
      <c r="AJ244">
        <f ca="1">IF(AND($B244&gt;0,SUM(AJ$3:AJ243)=0,SUM($H244:AI244)=0),$B244,0)</f>
        <v>0</v>
      </c>
      <c r="AK244">
        <f ca="1">IF(AND($B244&gt;0,SUM(AK$3:AK243)=0,SUM($H244:AJ244)=0),$B244,0)</f>
        <v>0</v>
      </c>
      <c r="AL244">
        <f ca="1">IF(AND($B244&gt;0,SUM(AL$3:AL243)=0,SUM($H244:AK244)=0),$B244,0)</f>
        <v>0</v>
      </c>
      <c r="AM244">
        <f ca="1">IF(AND($B244&gt;0,SUM(AM$3:AM243)=0,SUM($H244:AL244)=0),$B244,0)</f>
        <v>0</v>
      </c>
      <c r="AN244">
        <f ca="1">IF(AND($B244&gt;0,SUM(AN$3:AN243)=0,SUM($H244:AM244)=0),$B244,0)</f>
        <v>0</v>
      </c>
      <c r="AO244">
        <f ca="1">IF(AND($B244&gt;0,SUM(AO$3:AO243)=0,SUM($H244:AN244)=0),$B244,0)</f>
        <v>0</v>
      </c>
      <c r="AP244">
        <f ca="1">IF(AND($B244&gt;0,SUM(AP$3:AP243)=0,SUM($H244:AO244)=0),$B244,0)</f>
        <v>0</v>
      </c>
      <c r="AQ244">
        <f ca="1">IF(AND($B244&gt;0,SUM(AQ$3:AQ243)=0,SUM($H244:AP244)=0),$B244,0)</f>
        <v>0</v>
      </c>
      <c r="AR244">
        <f ca="1">IF(AND($B244&gt;0,SUM(AR$3:AR243)=0,SUM($H244:AQ244)=0),$B244,0)</f>
        <v>0</v>
      </c>
      <c r="AS244">
        <f ca="1">IF(AND($B244&gt;0,SUM(AS$3:AS243)=0,SUM($H244:AR244)=0),$B244,0)</f>
        <v>0</v>
      </c>
      <c r="AT244">
        <f ca="1">IF(AND($B244&gt;0,SUM(AT$3:AT243)=0,SUM($H244:AS244)=0),$B244,0)</f>
        <v>0</v>
      </c>
      <c r="AU244">
        <f ca="1">IF(AND($B244&gt;0,SUM(AU$3:AU243)=0,SUM($H244:AT244)=0),$B244,0)</f>
        <v>0</v>
      </c>
      <c r="AV244">
        <f ca="1">IF(AND($B244&gt;0,SUM(AV$3:AV243)=0,SUM($H244:AU244)=0),$B244,0)</f>
        <v>0</v>
      </c>
      <c r="AW244">
        <f ca="1">IF(AND($B244&gt;0,SUM(AW$3:AW243)=0,SUM($H244:AV244)=0),$B244,0)</f>
        <v>0</v>
      </c>
      <c r="AX244">
        <f ca="1">IF(AND($B244&gt;0,SUM(AX$3:AX243)=0,SUM($H244:AW244)=0),$B244,0)</f>
        <v>0</v>
      </c>
      <c r="AY244">
        <f ca="1">IF(AND($B244&gt;0,SUM(AY$3:AY243)=0,SUM($H244:AX244)=0),$B244,0)</f>
        <v>0</v>
      </c>
      <c r="AZ244">
        <f ca="1">IF(AND($B244&gt;0,SUM(AZ$3:AZ243)=0,SUM($H244:AY244)=0),$B244,0)</f>
        <v>0</v>
      </c>
      <c r="BA244">
        <f ca="1">IF(AND($B244&gt;0,SUM(BA$3:BA243)=0,SUM($H244:AZ244)=0),$B244,0)</f>
        <v>0</v>
      </c>
      <c r="BB244">
        <f ca="1">IF(AND($B244&gt;0,SUM(BB$3:BB243)=0,SUM($H244:BA244)=0),$B244,0)</f>
        <v>0</v>
      </c>
      <c r="BC244">
        <f ca="1">IF(AND($B244&gt;0,SUM(BC$3:BC243)=0,SUM($H244:BB244)=0),$B244,0)</f>
        <v>0</v>
      </c>
      <c r="BD244">
        <f ca="1">IF(AND($B244&gt;0,SUM(BD$3:BD243)=0,SUM($H244:BC244)=0),$B244,0)</f>
        <v>0</v>
      </c>
      <c r="BE244">
        <f ca="1">IF(AND($B244&gt;0,SUM(BE$3:BE243)=0,SUM($H244:BD244)=0),$B244,0)</f>
        <v>0</v>
      </c>
      <c r="BF244">
        <f ca="1">IF(AND($B244&gt;0,SUM(BF$3:BF243)=0,SUM($H244:BE244)=0),$B244,0)</f>
        <v>0</v>
      </c>
      <c r="BG244">
        <f ca="1">IF(AND($B244&gt;0,SUM(BG$3:BG243)=0,SUM($H244:BF244)=0),$B244,0)</f>
        <v>0</v>
      </c>
      <c r="BH244">
        <f ca="1">IF(AND($B244&gt;0,SUM(BH$3:BH243)=0,SUM($H244:BG244)=0),$B244,0)</f>
        <v>0</v>
      </c>
      <c r="BI244">
        <f ca="1">IF(AND($B244&gt;0,SUM(BI$3:BI243)=0,SUM($H244:BH244)=0),$B244,0)</f>
        <v>0</v>
      </c>
      <c r="BJ244">
        <f ca="1">IF(AND($B244&gt;0,SUM(BJ$3:BJ243)=0,SUM($H244:BI244)=0),$B244,0)</f>
        <v>0</v>
      </c>
      <c r="BK244">
        <f ca="1">IF(AND($B244&gt;0,SUM(BK$3:BK243)=0,SUM($H244:BJ244)=0),$B244,0)</f>
        <v>0</v>
      </c>
      <c r="BL244">
        <f ca="1">IF(AND($B244&gt;0,SUM(BL$3:BL243)=0,SUM($H244:BK244)=0),$B244,0)</f>
        <v>0</v>
      </c>
      <c r="BM244">
        <f ca="1">IF(AND($B244&gt;0,SUM(BM$3:BM243)=0,SUM($H244:BL244)=0),$B244,0)</f>
        <v>0</v>
      </c>
      <c r="BN244">
        <f ca="1">IF(AND($B244&gt;0,SUM(BN$3:BN243)=0,SUM($H244:BM244)=0),$B244,0)</f>
        <v>0</v>
      </c>
      <c r="BO244">
        <f ca="1">IF(AND($B244&gt;0,SUM(BO$3:BO243)=0,SUM($H244:BN244)=0),$B244,0)</f>
        <v>0</v>
      </c>
      <c r="BP244">
        <f ca="1">IF(AND($B244&gt;0,SUM(BP$3:BP243)=0,SUM($H244:BO244)=0),$B244,0)</f>
        <v>0</v>
      </c>
      <c r="BQ244">
        <f ca="1">IF(AND($B244&gt;0,SUM(BQ$3:BQ243)=0,SUM($H244:BP244)=0),$B244,0)</f>
        <v>0</v>
      </c>
      <c r="BR244">
        <f ca="1">IF(AND($B244&gt;0,SUM(BR$3:BR243)=0,SUM($H244:BQ244)=0),$B244,0)</f>
        <v>0</v>
      </c>
      <c r="BS244">
        <f ca="1">IF(AND($B244&gt;0,SUM(BS$3:BS243)=0,SUM($H244:BR244)=0),$B244,0)</f>
        <v>0</v>
      </c>
      <c r="BT244">
        <f ca="1">IF(AND($B244&gt;0,SUM(BT$3:BT243)=0,SUM($H244:BS244)=0),$B244,0)</f>
        <v>0</v>
      </c>
      <c r="BU244">
        <f ca="1">IF(AND($B244&gt;0,SUM(BU$3:BU243)=0,SUM($H244:BT244)=0),$B244,0)</f>
        <v>0</v>
      </c>
      <c r="BV244">
        <f ca="1">IF(AND($B244&gt;0,SUM(BV$3:BV243)=0,SUM($H244:BU244)=0),$B244,0)</f>
        <v>0</v>
      </c>
      <c r="BW244">
        <f ca="1">IF(AND($B244&gt;0,SUM(BW$3:BW243)=0,SUM($H244:BV244)=0),$B244,0)</f>
        <v>0</v>
      </c>
      <c r="BX244">
        <f ca="1">IF(AND($B244&gt;0,SUM(BX$3:BX243)=0,SUM($H244:BW244)=0),$B244,0)</f>
        <v>0</v>
      </c>
      <c r="BY244">
        <f ca="1">IF(AND($B244&gt;0,SUM(BY$3:BY243)=0,SUM($H244:BX244)=0),$B244,0)</f>
        <v>0</v>
      </c>
      <c r="BZ244">
        <f ca="1">IF(AND($B244&gt;0,SUM(BZ$3:BZ243)=0,SUM($H244:BY244)=0),$B244,0)</f>
        <v>0</v>
      </c>
      <c r="CA244">
        <f ca="1">IF(AND($B244&gt;0,SUM(CA$3:CA243)=0,SUM($H244:BZ244)=0),$B244,0)</f>
        <v>0</v>
      </c>
      <c r="CB244">
        <f ca="1">IF(AND($B244&gt;0,SUM(CB$3:CB243)=0,SUM($H244:CA244)=0),$B244,0)</f>
        <v>0</v>
      </c>
      <c r="CC244">
        <f ca="1">IF(AND($B244&gt;0,SUM(CC$3:CC243)=0,SUM($H244:CB244)=0),$B244,0)</f>
        <v>0</v>
      </c>
      <c r="CD244">
        <f ca="1">IF(AND($B244&gt;0,SUM(CD$3:CD243)=0,SUM($H244:CC244)=0),$B244,0)</f>
        <v>0</v>
      </c>
      <c r="CE244">
        <f ca="1">IF(AND($B244&gt;0,SUM(CE$3:CE243)=0,SUM($H244:CD244)=0),$B244,0)</f>
        <v>0</v>
      </c>
      <c r="CF244">
        <f ca="1">IF(AND($B244&gt;0,SUM(CF$3:CF243)=0,SUM($H244:CE244)=0),$B244,0)</f>
        <v>0</v>
      </c>
      <c r="CG244">
        <f ca="1">IF(AND($B244&gt;0,SUM(CG$3:CG243)=0,SUM($H244:CF244)=0),$B244,0)</f>
        <v>0</v>
      </c>
      <c r="CH244">
        <f ca="1">IF(AND($B244&gt;0,SUM(CH$3:CH243)=0,SUM($H244:CG244)=0),$B244,0)</f>
        <v>0</v>
      </c>
      <c r="CI244">
        <f ca="1">IF(AND($B244&gt;0,SUM(CI$3:CI243)=0,SUM($H244:CH244)=0),$B244,0)</f>
        <v>0</v>
      </c>
      <c r="CJ244">
        <f ca="1">IF(AND($B244&gt;0,SUM(CJ$3:CJ243)=0,SUM($H244:CI244)=0),$B244,0)</f>
        <v>0</v>
      </c>
      <c r="CK244">
        <f ca="1">IF(AND($B244&gt;0,SUM(CK$3:CK243)=0,SUM($H244:CJ244)=0),$B244,0)</f>
        <v>0</v>
      </c>
      <c r="CL244">
        <f ca="1">IF(AND($B244&gt;0,SUM(CL$3:CL243)=0,SUM($H244:CK244)=0),$B244,0)</f>
        <v>0</v>
      </c>
      <c r="CM244">
        <f ca="1">IF(AND($B244&gt;0,SUM(CM$3:CM243)=0,SUM($H244:CL244)=0),$B244,0)</f>
        <v>0</v>
      </c>
      <c r="CN244">
        <f ca="1">IF(AND($B244&gt;0,SUM(CN$3:CN243)=0,SUM($H244:CM244)=0),$B244,0)</f>
        <v>0</v>
      </c>
      <c r="CO244">
        <f ca="1">IF(AND($B244&gt;0,SUM(CO$3:CO243)=0,SUM($H244:CN244)=0),$B244,0)</f>
        <v>0</v>
      </c>
      <c r="CP244">
        <f ca="1">IF(AND($B244&gt;0,SUM(CP$3:CP243)=0,SUM($H244:CO244)=0),$B244,0)</f>
        <v>0</v>
      </c>
      <c r="CQ244">
        <f ca="1">IF(AND($B244&gt;0,SUM(CQ$3:CQ243)=0,SUM($H244:CP244)=0),$B244,0)</f>
        <v>0</v>
      </c>
      <c r="CR244">
        <f ca="1">IF(AND($B244&gt;0,SUM(CR$3:CR243)=0,SUM($H244:CQ244)=0),$B244,0)</f>
        <v>0</v>
      </c>
      <c r="CS244">
        <f ca="1">IF(AND($B244&gt;0,SUM(CS$3:CS243)=0,SUM($H244:CR244)=0),$B244,0)</f>
        <v>0</v>
      </c>
      <c r="CT244">
        <f ca="1">IF(AND($B244&gt;0,SUM(CT$3:CT243)=0,SUM($H244:CS244)=0),$B244,0)</f>
        <v>0</v>
      </c>
      <c r="CU244">
        <f ca="1">IF(AND($B244&gt;0,SUM(CU$3:CU243)=0,SUM($H244:CT244)=0),$B244,0)</f>
        <v>0</v>
      </c>
      <c r="CV244">
        <f ca="1">IF(AND($B244&gt;0,SUM(CV$3:CV243)=0,SUM($H244:CU244)=0),$B244,0)</f>
        <v>0</v>
      </c>
      <c r="CW244">
        <f ca="1">IF(AND($B244&gt;0,SUM(CW$3:CW243)=0,SUM($H244:CV244)=0),$B244,0)</f>
        <v>0</v>
      </c>
      <c r="CX244">
        <f ca="1">IF(AND($B244&gt;0,SUM(CX$3:CX243)=0,SUM($H244:CW244)=0),$B244,0)</f>
        <v>0</v>
      </c>
      <c r="CY244">
        <f ca="1">IF(AND($B244&gt;0,SUM(CY$3:CY243)=0,SUM($H244:CX244)=0),$B244,0)</f>
        <v>0</v>
      </c>
      <c r="CZ244">
        <f ca="1">IF(AND($B244&gt;0,SUM(CZ$3:CZ243)=0,SUM($H244:CY244)=0),$B244,0)</f>
        <v>0</v>
      </c>
      <c r="DA244">
        <f ca="1">IF(AND($B244&gt;0,SUM(DA$3:DA243)=0,SUM($H244:CZ244)=0),$B244,0)</f>
        <v>0</v>
      </c>
      <c r="DB244">
        <f ca="1">IF(AND($B244&gt;0,SUM(DB$3:DB243)=0,SUM($H244:DA244)=0),$B244,0)</f>
        <v>0</v>
      </c>
      <c r="DC244">
        <f ca="1">IF(AND($B244&gt;0,SUM(DC$3:DC243)=0,SUM($H244:DB244)=0),$B244,0)</f>
        <v>0</v>
      </c>
      <c r="DD244">
        <f ca="1">IF(AND($B244&gt;0,SUM(DD$3:DD243)=0,SUM($H244:DC244)=0),$B244,0)</f>
        <v>0</v>
      </c>
      <c r="DE244">
        <f ca="1">IF(AND($B244&gt;0,SUM(DE$3:DE243)=0,SUM($H244:DD244)=0),$B244,0)</f>
        <v>0</v>
      </c>
      <c r="DF244">
        <f ca="1">IF(AND($B244&gt;0,SUM(DF$3:DF243)=0,SUM($H244:DE244)=0),$B244,0)</f>
        <v>0</v>
      </c>
      <c r="DG244">
        <f ca="1">IF(AND($B244&gt;0,SUM(DG$3:DG243)=0,SUM($H244:DF244)=0),$B244,0)</f>
        <v>0</v>
      </c>
      <c r="DH244">
        <f ca="1">IF(AND($B244&gt;0,SUM(DH$3:DH243)=0,SUM($H244:DG244)=0),$B244,0)</f>
        <v>0</v>
      </c>
      <c r="DI244">
        <f ca="1">IF(AND($B244&gt;0,SUM(DI$3:DI243)=0,SUM($H244:DH244)=0),$B244,0)</f>
        <v>0</v>
      </c>
      <c r="DJ244">
        <f ca="1">IF(AND($B244&gt;0,SUM(DJ$3:DJ243)=0,SUM($H244:DI244)=0),$B244,0)</f>
        <v>0</v>
      </c>
      <c r="DK244">
        <f ca="1">IF(AND($B244&gt;0,SUM(DK$3:DK243)=0,SUM($H244:DJ244)=0),$B244,0)</f>
        <v>0</v>
      </c>
      <c r="DL244">
        <f ca="1">IF(AND($B244&gt;0,SUM(DL$3:DL243)=0,SUM($H244:DK244)=0),$B244,0)</f>
        <v>0</v>
      </c>
      <c r="DM244">
        <f ca="1">IF(AND($B244&gt;0,SUM(DM$3:DM243)=0,SUM($H244:DL244)=0),$B244,0)</f>
        <v>0</v>
      </c>
      <c r="DN244">
        <f ca="1">IF(AND($B244&gt;0,SUM(DN$3:DN243)=0,SUM($H244:DM244)=0),$B244,0)</f>
        <v>0</v>
      </c>
      <c r="DO244">
        <f ca="1">IF(AND($B244&gt;0,SUM(DO$3:DO243)=0,SUM($H244:DN244)=0),$B244,0)</f>
        <v>0</v>
      </c>
      <c r="DP244">
        <f ca="1">IF(AND($B244&gt;0,SUM(DP$3:DP243)=0,SUM($H244:DO244)=0),$B244,0)</f>
        <v>0</v>
      </c>
      <c r="DQ244">
        <f ca="1">IF(AND($B244&gt;0,SUM(DQ$3:DQ243)=0,SUM($H244:DP244)=0),$B244,0)</f>
        <v>0</v>
      </c>
      <c r="DR244">
        <f ca="1">IF(AND($B244&gt;0,SUM(DR$3:DR243)=0,SUM($H244:DQ244)=0),$B244,0)</f>
        <v>0</v>
      </c>
      <c r="DS244">
        <f ca="1">IF(AND($B244&gt;0,SUM(DS$3:DS243)=0,SUM($H244:DR244)=0),$B244,0)</f>
        <v>0</v>
      </c>
      <c r="DT244">
        <f ca="1">IF(AND($B244&gt;0,SUM(DT$3:DT243)=0,SUM($H244:DS244)=0),$B244,0)</f>
        <v>0</v>
      </c>
      <c r="DU244">
        <f ca="1">IF(AND($B244&gt;0,SUM(DU$3:DU243)=0,SUM($H244:DT244)=0),$B244,0)</f>
        <v>0</v>
      </c>
      <c r="DV244">
        <f ca="1">IF(AND($B244&gt;0,SUM(DV$3:DV243)=0,SUM($H244:DU244)=0),$B244,0)</f>
        <v>0</v>
      </c>
      <c r="DW244">
        <f ca="1">IF(AND($B244&gt;0,SUM(DW$3:DW243)=0,SUM($H244:DV244)=0),$B244,0)</f>
        <v>0</v>
      </c>
      <c r="DX244">
        <f ca="1">IF(AND($B244&gt;0,SUM(DX$3:DX243)=0,SUM($H244:DW244)=0),$B244,0)</f>
        <v>0</v>
      </c>
      <c r="DY244">
        <f ca="1">IF(AND($B244&gt;0,SUM(DY$3:DY243)=0,SUM($H244:DX244)=0),$B244,0)</f>
        <v>0</v>
      </c>
      <c r="DZ244">
        <f ca="1">IF(AND($B244&gt;0,SUM(DZ$3:DZ243)=0,SUM($H244:DY244)=0),$B244,0)</f>
        <v>0</v>
      </c>
      <c r="EA244">
        <f ca="1">IF(AND($B244&gt;0,SUM(EA$3:EA243)=0,SUM($H244:DZ244)=0),$B244,0)</f>
        <v>0</v>
      </c>
      <c r="EB244">
        <f ca="1">IF(AND($B244&gt;0,SUM(EB$3:EB243)=0,SUM($H244:EA244)=0),$B244,0)</f>
        <v>0</v>
      </c>
      <c r="EC244">
        <f ca="1">IF(AND($B244&gt;0,SUM(EC$3:EC243)=0,SUM($H244:EB244)=0),$B244,0)</f>
        <v>0</v>
      </c>
      <c r="ED244">
        <f ca="1">IF(AND($B244&gt;0,SUM(ED$3:ED243)=0,SUM($H244:EC244)=0),$B244,0)</f>
        <v>0</v>
      </c>
      <c r="EE244">
        <f ca="1">IF(AND($B244&gt;0,SUM(EE$3:EE243)=0,SUM($H244:ED244)=0),$B244,0)</f>
        <v>0</v>
      </c>
      <c r="EF244">
        <f ca="1">IF(AND($B244&gt;0,SUM(EF$3:EF243)=0,SUM($H244:EE244)=0),$B244,0)</f>
        <v>0</v>
      </c>
      <c r="EG244">
        <f ca="1">IF(AND($B244&gt;0,SUM(EG$3:EG243)=0,SUM($H244:EF244)=0),$B244,0)</f>
        <v>0</v>
      </c>
      <c r="EH244">
        <f ca="1">IF(AND($B244&gt;0,SUM(EH$3:EH243)=0,SUM($H244:EG244)=0),$B244,0)</f>
        <v>0</v>
      </c>
      <c r="EI244">
        <f ca="1">IF(AND($B244&gt;0,SUM(EI$3:EI243)=0,SUM($H244:EH244)=0),$B244,0)</f>
        <v>0</v>
      </c>
      <c r="EJ244">
        <f ca="1">IF(AND($B244&gt;0,SUM(EJ$3:EJ243)=0,SUM($H244:EI244)=0),$B244,0)</f>
        <v>0</v>
      </c>
      <c r="EK244">
        <f ca="1">IF(AND($B244&gt;0,SUM(EK$3:EK243)=0,SUM($H244:EJ244)=0),$B244,0)</f>
        <v>0</v>
      </c>
      <c r="EL244">
        <f ca="1">IF(AND($B244&gt;0,SUM(EL$3:EL243)=0,SUM($H244:EK244)=0),$B244,0)</f>
        <v>0</v>
      </c>
      <c r="EM244">
        <f ca="1">IF(AND($B244&gt;0,SUM(EM$3:EM243)=0,SUM($H244:EL244)=0),$B244,0)</f>
        <v>0</v>
      </c>
      <c r="EN244">
        <f ca="1">IF(AND($B244&gt;0,SUM(EN$3:EN243)=0,SUM($H244:EM244)=0),$B244,0)</f>
        <v>0</v>
      </c>
      <c r="EO244">
        <f ca="1">IF(AND($B244&gt;0,SUM(EO$3:EO243)=0,SUM($H244:EN244)=0),$B244,0)</f>
        <v>0</v>
      </c>
      <c r="EP244">
        <f ca="1">IF(AND($B244&gt;0,SUM(EP$3:EP243)=0,SUM($H244:EO244)=0),$B244,0)</f>
        <v>0</v>
      </c>
      <c r="EQ244">
        <f ca="1">IF(AND($B244&gt;0,SUM(EQ$3:EQ243)=0,SUM($H244:EP244)=0),$B244,0)</f>
        <v>0</v>
      </c>
      <c r="ER244">
        <f ca="1">IF(AND($B244&gt;0,SUM(ER$3:ER243)=0,SUM($H244:EQ244)=0),$B244,0)</f>
        <v>0</v>
      </c>
      <c r="ES244">
        <f ca="1">IF(AND($B244&gt;0,SUM(ES$3:ES243)=0,SUM($H244:ER244)=0),$B244,0)</f>
        <v>0</v>
      </c>
      <c r="ET244">
        <f ca="1">IF(AND($B244&gt;0,SUM(ET$3:ET243)=0,SUM($H244:ES244)=0),$B244,0)</f>
        <v>0</v>
      </c>
      <c r="EU244">
        <f ca="1">IF(AND($B244&gt;0,SUM(EU$3:EU243)=0,SUM($H244:ET244)=0),$B244,0)</f>
        <v>0</v>
      </c>
      <c r="EV244">
        <f ca="1">IF(AND($B244&gt;0,SUM(EV$3:EV243)=0,SUM($H244:EU244)=0),$B244,0)</f>
        <v>0</v>
      </c>
      <c r="EW244">
        <f ca="1">IF(AND($B244&gt;0,SUM(EW$3:EW243)=0,SUM($H244:EV244)=0),$B244,0)</f>
        <v>0</v>
      </c>
      <c r="EX244">
        <f ca="1">IF(AND($B244&gt;0,SUM(EX$3:EX243)=0,SUM($H244:EW244)=0),$B244,0)</f>
        <v>0</v>
      </c>
      <c r="EY244">
        <f ca="1">IF(AND($B244&gt;0,SUM(EY$3:EY243)=0,SUM($H244:EX244)=0),$B244,0)</f>
        <v>0</v>
      </c>
      <c r="EZ244">
        <f ca="1">IF(AND($B244&gt;0,SUM(EZ$3:EZ243)=0,SUM($H244:EY244)=0),$B244,0)</f>
        <v>0</v>
      </c>
      <c r="FA244">
        <f ca="1">IF(AND($B244&gt;0,SUM(FA$3:FA243)=0,SUM($H244:EZ244)=0),$B244,0)</f>
        <v>0</v>
      </c>
      <c r="FB244">
        <f ca="1">IF(AND($B244&gt;0,SUM(FB$3:FB243)=0,SUM($H244:FA244)=0),$B244,0)</f>
        <v>0</v>
      </c>
      <c r="FC244">
        <f ca="1">IF(AND($B244&gt;0,SUM(FC$3:FC243)=0,SUM($H244:FB244)=0),$B244,0)</f>
        <v>0</v>
      </c>
      <c r="FD244">
        <f ca="1">IF(AND($B244&gt;0,SUM(FD$3:FD243)=0,SUM($H244:FC244)=0),$B244,0)</f>
        <v>0</v>
      </c>
      <c r="FE244">
        <f ca="1">IF(AND($B244&gt;0,SUM(FE$3:FE243)=0,SUM($H244:FD244)=0),$B244,0)</f>
        <v>0</v>
      </c>
      <c r="FF244">
        <f ca="1">IF(AND($B244&gt;0,SUM(FF$3:FF243)=0,SUM($H244:FE244)=0),$B244,0)</f>
        <v>0</v>
      </c>
      <c r="FG244">
        <f ca="1">IF(AND($B244&gt;0,SUM(FG$3:FG243)=0,SUM($H244:FF244)=0),$B244,0)</f>
        <v>0</v>
      </c>
      <c r="FH244">
        <f ca="1">IF(AND($B244&gt;0,SUM(FH$3:FH243)=0,SUM($H244:FG244)=0),$B244,0)</f>
        <v>0</v>
      </c>
      <c r="FI244">
        <f ca="1">IF(AND($B244&gt;0,SUM(FI$3:FI243)=0,SUM($H244:FH244)=0),$B244,0)</f>
        <v>0</v>
      </c>
      <c r="FJ244">
        <f ca="1">IF(AND($B244&gt;0,SUM(FJ$3:FJ243)=0,SUM($H244:FI244)=0),$B244,0)</f>
        <v>0</v>
      </c>
      <c r="FK244">
        <f ca="1">IF(AND($B244&gt;0,SUM(FK$3:FK243)=0,SUM($H244:FJ244)=0),$B244,0)</f>
        <v>0</v>
      </c>
      <c r="FL244">
        <f ca="1">IF(AND($B244&gt;0,SUM(FL$3:FL243)=0,SUM($H244:FK244)=0),$B244,0)</f>
        <v>0</v>
      </c>
      <c r="FM244">
        <f ca="1">IF(AND($B244&gt;0,SUM(FM$3:FM243)=0,SUM($H244:FL244)=0),$B244,0)</f>
        <v>0</v>
      </c>
      <c r="FN244">
        <f ca="1">IF(AND($B244&gt;0,SUM(FN$3:FN243)=0,SUM($H244:FM244)=0),$B244,0)</f>
        <v>0</v>
      </c>
      <c r="FS244" s="67">
        <f>ValintaohjelmaCentral!$C120</f>
        <v>0</v>
      </c>
      <c r="FT244" s="352"/>
      <c r="FU244" s="353"/>
      <c r="FV244" s="374">
        <f>ValintaohjelmaCentral!$G120</f>
        <v>0</v>
      </c>
      <c r="FY244" s="67">
        <f>ValintaohjelmaCentral!$C120</f>
        <v>0</v>
      </c>
      <c r="FZ244" s="352"/>
      <c r="GA244" s="353"/>
      <c r="GB244" s="374">
        <f>ValintaohjelmaCentral!$G120</f>
        <v>0</v>
      </c>
      <c r="GE244" s="67">
        <f>ValintaohjelmaCentral!$C120</f>
        <v>0</v>
      </c>
      <c r="GF244" s="352"/>
      <c r="GG244" s="353"/>
      <c r="GH244" s="374">
        <f>ValintaohjelmaCentral!$G120</f>
        <v>0</v>
      </c>
    </row>
    <row r="245" spans="1:190" ht="15.75" hidden="1" thickBot="1" x14ac:dyDescent="0.3">
      <c r="A245">
        <v>245</v>
      </c>
      <c r="C245" s="240">
        <f t="shared" ca="1" si="30"/>
        <v>0</v>
      </c>
      <c r="D245" s="240">
        <f t="shared" ca="1" si="30"/>
        <v>0</v>
      </c>
      <c r="E245" s="240">
        <f t="shared" ca="1" si="30"/>
        <v>0</v>
      </c>
      <c r="F245" s="240">
        <f t="shared" ca="1" si="30"/>
        <v>0</v>
      </c>
      <c r="G245" s="47" t="e">
        <f>INDEX($I$2:$FN$2,ROWS(G$2:G245))</f>
        <v>#REF!</v>
      </c>
      <c r="H245">
        <v>0</v>
      </c>
      <c r="I245">
        <f ca="1">IF(AND($B245&gt;0,SUM(I$3:I244)=0,SUM($H245:H245)=0),$B245,0)</f>
        <v>0</v>
      </c>
      <c r="J245">
        <f ca="1">IF(AND($B245&gt;0,SUM(J$3:J244)=0,SUM($H245:I245)=0),$B245,0)</f>
        <v>0</v>
      </c>
      <c r="K245">
        <f ca="1">IF(AND($B245&gt;0,SUM(K$3:K244)=0,SUM($H245:J245)=0),$B245,0)</f>
        <v>0</v>
      </c>
      <c r="L245">
        <f ca="1">IF(AND($B245&gt;0,SUM(L$3:L244)=0,SUM($H245:K245)=0),$B245,0)</f>
        <v>0</v>
      </c>
      <c r="M245">
        <f ca="1">IF(AND($B245&gt;0,SUM(M$3:M244)=0,SUM($H245:L245)=0),$B245,0)</f>
        <v>0</v>
      </c>
      <c r="N245">
        <f ca="1">IF(AND($B245&gt;0,SUM(N$3:N244)=0,SUM($H245:M245)=0),$B245,0)</f>
        <v>0</v>
      </c>
      <c r="O245">
        <f ca="1">IF(AND($B245&gt;0,SUM(O$3:O244)=0,SUM($H245:N245)=0),$B245,0)</f>
        <v>0</v>
      </c>
      <c r="P245">
        <f ca="1">IF(AND($B245&gt;0,SUM(P$3:P244)=0,SUM($H245:O245)=0),$B245,0)</f>
        <v>0</v>
      </c>
      <c r="Q245">
        <f ca="1">IF(AND($B245&gt;0,SUM(Q$3:Q244)=0,SUM($H245:P245)=0),$B245,0)</f>
        <v>0</v>
      </c>
      <c r="R245">
        <f ca="1">IF(AND($B245&gt;0,SUM(R$3:R244)=0,SUM($H245:Q245)=0),$B245,0)</f>
        <v>0</v>
      </c>
      <c r="S245">
        <f ca="1">IF(AND($B245&gt;0,SUM(S$3:S244)=0,SUM($H245:R245)=0),$B245,0)</f>
        <v>0</v>
      </c>
      <c r="T245">
        <f ca="1">IF(AND($B245&gt;0,SUM(T$3:T244)=0,SUM($H245:S245)=0),$B245,0)</f>
        <v>0</v>
      </c>
      <c r="U245">
        <f ca="1">IF(AND($B245&gt;0,SUM(U$3:U244)=0,SUM($H245:T245)=0),$B245,0)</f>
        <v>0</v>
      </c>
      <c r="V245">
        <f ca="1">IF(AND($B245&gt;0,SUM(V$3:V244)=0,SUM($H245:U245)=0),$B245,0)</f>
        <v>0</v>
      </c>
      <c r="W245">
        <f ca="1">IF(AND($B245&gt;0,SUM(W$3:W244)=0,SUM($H245:V245)=0),$B245,0)</f>
        <v>0</v>
      </c>
      <c r="X245">
        <f ca="1">IF(AND($B245&gt;0,SUM(X$3:X244)=0,SUM($H245:W245)=0),$B245,0)</f>
        <v>0</v>
      </c>
      <c r="Y245">
        <f ca="1">IF(AND($B245&gt;0,SUM(Y$3:Y244)=0,SUM($H245:X245)=0),$B245,0)</f>
        <v>0</v>
      </c>
      <c r="Z245">
        <f ca="1">IF(AND($B245&gt;0,SUM(Z$3:Z244)=0,SUM($H245:Y245)=0),$B245,0)</f>
        <v>0</v>
      </c>
      <c r="AA245">
        <f ca="1">IF(AND($B245&gt;0,SUM(AA$3:AA244)=0,SUM($H245:Z245)=0),$B245,0)</f>
        <v>0</v>
      </c>
      <c r="AB245">
        <f ca="1">IF(AND($B245&gt;0,SUM(AB$3:AB244)=0,SUM($H245:AA245)=0),$B245,0)</f>
        <v>0</v>
      </c>
      <c r="AC245">
        <f ca="1">IF(AND($B245&gt;0,SUM(AC$3:AC244)=0,SUM($H245:AB245)=0),$B245,0)</f>
        <v>0</v>
      </c>
      <c r="AD245">
        <f ca="1">IF(AND($B245&gt;0,SUM(AD$3:AD244)=0,SUM($H245:AC245)=0),$B245,0)</f>
        <v>0</v>
      </c>
      <c r="AE245">
        <f ca="1">IF(AND($B245&gt;0,SUM(AE$3:AE244)=0,SUM($H245:AD245)=0),$B245,0)</f>
        <v>0</v>
      </c>
      <c r="AF245">
        <f ca="1">IF(AND($B245&gt;0,SUM(AF$3:AF244)=0,SUM($H245:AE245)=0),$B245,0)</f>
        <v>0</v>
      </c>
      <c r="AG245">
        <f ca="1">IF(AND($B245&gt;0,SUM(AG$3:AG244)=0,SUM($H245:AF245)=0),$B245,0)</f>
        <v>0</v>
      </c>
      <c r="AH245">
        <f ca="1">IF(AND($B245&gt;0,SUM(AH$3:AH244)=0,SUM($H245:AG245)=0),$B245,0)</f>
        <v>0</v>
      </c>
      <c r="AI245">
        <f ca="1">IF(AND($B245&gt;0,SUM(AI$3:AI244)=0,SUM($H245:AH245)=0),$B245,0)</f>
        <v>0</v>
      </c>
      <c r="AJ245">
        <f ca="1">IF(AND($B245&gt;0,SUM(AJ$3:AJ244)=0,SUM($H245:AI245)=0),$B245,0)</f>
        <v>0</v>
      </c>
      <c r="AK245">
        <f ca="1">IF(AND($B245&gt;0,SUM(AK$3:AK244)=0,SUM($H245:AJ245)=0),$B245,0)</f>
        <v>0</v>
      </c>
      <c r="AL245">
        <f ca="1">IF(AND($B245&gt;0,SUM(AL$3:AL244)=0,SUM($H245:AK245)=0),$B245,0)</f>
        <v>0</v>
      </c>
      <c r="AM245">
        <f ca="1">IF(AND($B245&gt;0,SUM(AM$3:AM244)=0,SUM($H245:AL245)=0),$B245,0)</f>
        <v>0</v>
      </c>
      <c r="AN245">
        <f ca="1">IF(AND($B245&gt;0,SUM(AN$3:AN244)=0,SUM($H245:AM245)=0),$B245,0)</f>
        <v>0</v>
      </c>
      <c r="AO245">
        <f ca="1">IF(AND($B245&gt;0,SUM(AO$3:AO244)=0,SUM($H245:AN245)=0),$B245,0)</f>
        <v>0</v>
      </c>
      <c r="AP245">
        <f ca="1">IF(AND($B245&gt;0,SUM(AP$3:AP244)=0,SUM($H245:AO245)=0),$B245,0)</f>
        <v>0</v>
      </c>
      <c r="AQ245">
        <f ca="1">IF(AND($B245&gt;0,SUM(AQ$3:AQ244)=0,SUM($H245:AP245)=0),$B245,0)</f>
        <v>0</v>
      </c>
      <c r="AR245">
        <f ca="1">IF(AND($B245&gt;0,SUM(AR$3:AR244)=0,SUM($H245:AQ245)=0),$B245,0)</f>
        <v>0</v>
      </c>
      <c r="AS245">
        <f ca="1">IF(AND($B245&gt;0,SUM(AS$3:AS244)=0,SUM($H245:AR245)=0),$B245,0)</f>
        <v>0</v>
      </c>
      <c r="AT245">
        <f ca="1">IF(AND($B245&gt;0,SUM(AT$3:AT244)=0,SUM($H245:AS245)=0),$B245,0)</f>
        <v>0</v>
      </c>
      <c r="AU245">
        <f ca="1">IF(AND($B245&gt;0,SUM(AU$3:AU244)=0,SUM($H245:AT245)=0),$B245,0)</f>
        <v>0</v>
      </c>
      <c r="AV245">
        <f ca="1">IF(AND($B245&gt;0,SUM(AV$3:AV244)=0,SUM($H245:AU245)=0),$B245,0)</f>
        <v>0</v>
      </c>
      <c r="AW245">
        <f ca="1">IF(AND($B245&gt;0,SUM(AW$3:AW244)=0,SUM($H245:AV245)=0),$B245,0)</f>
        <v>0</v>
      </c>
      <c r="AX245">
        <f ca="1">IF(AND($B245&gt;0,SUM(AX$3:AX244)=0,SUM($H245:AW245)=0),$B245,0)</f>
        <v>0</v>
      </c>
      <c r="AY245">
        <f ca="1">IF(AND($B245&gt;0,SUM(AY$3:AY244)=0,SUM($H245:AX245)=0),$B245,0)</f>
        <v>0</v>
      </c>
      <c r="AZ245">
        <f ca="1">IF(AND($B245&gt;0,SUM(AZ$3:AZ244)=0,SUM($H245:AY245)=0),$B245,0)</f>
        <v>0</v>
      </c>
      <c r="BA245">
        <f ca="1">IF(AND($B245&gt;0,SUM(BA$3:BA244)=0,SUM($H245:AZ245)=0),$B245,0)</f>
        <v>0</v>
      </c>
      <c r="BB245">
        <f ca="1">IF(AND($B245&gt;0,SUM(BB$3:BB244)=0,SUM($H245:BA245)=0),$B245,0)</f>
        <v>0</v>
      </c>
      <c r="BC245">
        <f ca="1">IF(AND($B245&gt;0,SUM(BC$3:BC244)=0,SUM($H245:BB245)=0),$B245,0)</f>
        <v>0</v>
      </c>
      <c r="BD245">
        <f ca="1">IF(AND($B245&gt;0,SUM(BD$3:BD244)=0,SUM($H245:BC245)=0),$B245,0)</f>
        <v>0</v>
      </c>
      <c r="BE245">
        <f ca="1">IF(AND($B245&gt;0,SUM(BE$3:BE244)=0,SUM($H245:BD245)=0),$B245,0)</f>
        <v>0</v>
      </c>
      <c r="BF245">
        <f ca="1">IF(AND($B245&gt;0,SUM(BF$3:BF244)=0,SUM($H245:BE245)=0),$B245,0)</f>
        <v>0</v>
      </c>
      <c r="BG245">
        <f ca="1">IF(AND($B245&gt;0,SUM(BG$3:BG244)=0,SUM($H245:BF245)=0),$B245,0)</f>
        <v>0</v>
      </c>
      <c r="BH245">
        <f ca="1">IF(AND($B245&gt;0,SUM(BH$3:BH244)=0,SUM($H245:BG245)=0),$B245,0)</f>
        <v>0</v>
      </c>
      <c r="BI245">
        <f ca="1">IF(AND($B245&gt;0,SUM(BI$3:BI244)=0,SUM($H245:BH245)=0),$B245,0)</f>
        <v>0</v>
      </c>
      <c r="BJ245">
        <f ca="1">IF(AND($B245&gt;0,SUM(BJ$3:BJ244)=0,SUM($H245:BI245)=0),$B245,0)</f>
        <v>0</v>
      </c>
      <c r="BK245">
        <f ca="1">IF(AND($B245&gt;0,SUM(BK$3:BK244)=0,SUM($H245:BJ245)=0),$B245,0)</f>
        <v>0</v>
      </c>
      <c r="BL245">
        <f ca="1">IF(AND($B245&gt;0,SUM(BL$3:BL244)=0,SUM($H245:BK245)=0),$B245,0)</f>
        <v>0</v>
      </c>
      <c r="BM245">
        <f ca="1">IF(AND($B245&gt;0,SUM(BM$3:BM244)=0,SUM($H245:BL245)=0),$B245,0)</f>
        <v>0</v>
      </c>
      <c r="BN245">
        <f ca="1">IF(AND($B245&gt;0,SUM(BN$3:BN244)=0,SUM($H245:BM245)=0),$B245,0)</f>
        <v>0</v>
      </c>
      <c r="BO245">
        <f ca="1">IF(AND($B245&gt;0,SUM(BO$3:BO244)=0,SUM($H245:BN245)=0),$B245,0)</f>
        <v>0</v>
      </c>
      <c r="BP245">
        <f ca="1">IF(AND($B245&gt;0,SUM(BP$3:BP244)=0,SUM($H245:BO245)=0),$B245,0)</f>
        <v>0</v>
      </c>
      <c r="BQ245">
        <f ca="1">IF(AND($B245&gt;0,SUM(BQ$3:BQ244)=0,SUM($H245:BP245)=0),$B245,0)</f>
        <v>0</v>
      </c>
      <c r="BR245">
        <f ca="1">IF(AND($B245&gt;0,SUM(BR$3:BR244)=0,SUM($H245:BQ245)=0),$B245,0)</f>
        <v>0</v>
      </c>
      <c r="BS245">
        <f ca="1">IF(AND($B245&gt;0,SUM(BS$3:BS244)=0,SUM($H245:BR245)=0),$B245,0)</f>
        <v>0</v>
      </c>
      <c r="BT245">
        <f ca="1">IF(AND($B245&gt;0,SUM(BT$3:BT244)=0,SUM($H245:BS245)=0),$B245,0)</f>
        <v>0</v>
      </c>
      <c r="BU245">
        <f ca="1">IF(AND($B245&gt;0,SUM(BU$3:BU244)=0,SUM($H245:BT245)=0),$B245,0)</f>
        <v>0</v>
      </c>
      <c r="BV245">
        <f ca="1">IF(AND($B245&gt;0,SUM(BV$3:BV244)=0,SUM($H245:BU245)=0),$B245,0)</f>
        <v>0</v>
      </c>
      <c r="BW245">
        <f ca="1">IF(AND($B245&gt;0,SUM(BW$3:BW244)=0,SUM($H245:BV245)=0),$B245,0)</f>
        <v>0</v>
      </c>
      <c r="BX245">
        <f ca="1">IF(AND($B245&gt;0,SUM(BX$3:BX244)=0,SUM($H245:BW245)=0),$B245,0)</f>
        <v>0</v>
      </c>
      <c r="BY245">
        <f ca="1">IF(AND($B245&gt;0,SUM(BY$3:BY244)=0,SUM($H245:BX245)=0),$B245,0)</f>
        <v>0</v>
      </c>
      <c r="BZ245">
        <f ca="1">IF(AND($B245&gt;0,SUM(BZ$3:BZ244)=0,SUM($H245:BY245)=0),$B245,0)</f>
        <v>0</v>
      </c>
      <c r="CA245">
        <f ca="1">IF(AND($B245&gt;0,SUM(CA$3:CA244)=0,SUM($H245:BZ245)=0),$B245,0)</f>
        <v>0</v>
      </c>
      <c r="CB245">
        <f ca="1">IF(AND($B245&gt;0,SUM(CB$3:CB244)=0,SUM($H245:CA245)=0),$B245,0)</f>
        <v>0</v>
      </c>
      <c r="CC245">
        <f ca="1">IF(AND($B245&gt;0,SUM(CC$3:CC244)=0,SUM($H245:CB245)=0),$B245,0)</f>
        <v>0</v>
      </c>
      <c r="CD245">
        <f ca="1">IF(AND($B245&gt;0,SUM(CD$3:CD244)=0,SUM($H245:CC245)=0),$B245,0)</f>
        <v>0</v>
      </c>
      <c r="CE245">
        <f ca="1">IF(AND($B245&gt;0,SUM(CE$3:CE244)=0,SUM($H245:CD245)=0),$B245,0)</f>
        <v>0</v>
      </c>
      <c r="CF245">
        <f ca="1">IF(AND($B245&gt;0,SUM(CF$3:CF244)=0,SUM($H245:CE245)=0),$B245,0)</f>
        <v>0</v>
      </c>
      <c r="CG245">
        <f ca="1">IF(AND($B245&gt;0,SUM(CG$3:CG244)=0,SUM($H245:CF245)=0),$B245,0)</f>
        <v>0</v>
      </c>
      <c r="CH245">
        <f ca="1">IF(AND($B245&gt;0,SUM(CH$3:CH244)=0,SUM($H245:CG245)=0),$B245,0)</f>
        <v>0</v>
      </c>
      <c r="CI245">
        <f ca="1">IF(AND($B245&gt;0,SUM(CI$3:CI244)=0,SUM($H245:CH245)=0),$B245,0)</f>
        <v>0</v>
      </c>
      <c r="CJ245">
        <f ca="1">IF(AND($B245&gt;0,SUM(CJ$3:CJ244)=0,SUM($H245:CI245)=0),$B245,0)</f>
        <v>0</v>
      </c>
      <c r="CK245">
        <f ca="1">IF(AND($B245&gt;0,SUM(CK$3:CK244)=0,SUM($H245:CJ245)=0),$B245,0)</f>
        <v>0</v>
      </c>
      <c r="CL245">
        <f ca="1">IF(AND($B245&gt;0,SUM(CL$3:CL244)=0,SUM($H245:CK245)=0),$B245,0)</f>
        <v>0</v>
      </c>
      <c r="CM245">
        <f ca="1">IF(AND($B245&gt;0,SUM(CM$3:CM244)=0,SUM($H245:CL245)=0),$B245,0)</f>
        <v>0</v>
      </c>
      <c r="CN245">
        <f ca="1">IF(AND($B245&gt;0,SUM(CN$3:CN244)=0,SUM($H245:CM245)=0),$B245,0)</f>
        <v>0</v>
      </c>
      <c r="CO245">
        <f ca="1">IF(AND($B245&gt;0,SUM(CO$3:CO244)=0,SUM($H245:CN245)=0),$B245,0)</f>
        <v>0</v>
      </c>
      <c r="CP245">
        <f ca="1">IF(AND($B245&gt;0,SUM(CP$3:CP244)=0,SUM($H245:CO245)=0),$B245,0)</f>
        <v>0</v>
      </c>
      <c r="CQ245">
        <f ca="1">IF(AND($B245&gt;0,SUM(CQ$3:CQ244)=0,SUM($H245:CP245)=0),$B245,0)</f>
        <v>0</v>
      </c>
      <c r="CR245">
        <f ca="1">IF(AND($B245&gt;0,SUM(CR$3:CR244)=0,SUM($H245:CQ245)=0),$B245,0)</f>
        <v>0</v>
      </c>
      <c r="CS245">
        <f ca="1">IF(AND($B245&gt;0,SUM(CS$3:CS244)=0,SUM($H245:CR245)=0),$B245,0)</f>
        <v>0</v>
      </c>
      <c r="CT245">
        <f ca="1">IF(AND($B245&gt;0,SUM(CT$3:CT244)=0,SUM($H245:CS245)=0),$B245,0)</f>
        <v>0</v>
      </c>
      <c r="CU245">
        <f ca="1">IF(AND($B245&gt;0,SUM(CU$3:CU244)=0,SUM($H245:CT245)=0),$B245,0)</f>
        <v>0</v>
      </c>
      <c r="CV245">
        <f ca="1">IF(AND($B245&gt;0,SUM(CV$3:CV244)=0,SUM($H245:CU245)=0),$B245,0)</f>
        <v>0</v>
      </c>
      <c r="CW245">
        <f ca="1">IF(AND($B245&gt;0,SUM(CW$3:CW244)=0,SUM($H245:CV245)=0),$B245,0)</f>
        <v>0</v>
      </c>
      <c r="CX245">
        <f ca="1">IF(AND($B245&gt;0,SUM(CX$3:CX244)=0,SUM($H245:CW245)=0),$B245,0)</f>
        <v>0</v>
      </c>
      <c r="CY245">
        <f ca="1">IF(AND($B245&gt;0,SUM(CY$3:CY244)=0,SUM($H245:CX245)=0),$B245,0)</f>
        <v>0</v>
      </c>
      <c r="CZ245">
        <f ca="1">IF(AND($B245&gt;0,SUM(CZ$3:CZ244)=0,SUM($H245:CY245)=0),$B245,0)</f>
        <v>0</v>
      </c>
      <c r="DA245">
        <f ca="1">IF(AND($B245&gt;0,SUM(DA$3:DA244)=0,SUM($H245:CZ245)=0),$B245,0)</f>
        <v>0</v>
      </c>
      <c r="DB245">
        <f ca="1">IF(AND($B245&gt;0,SUM(DB$3:DB244)=0,SUM($H245:DA245)=0),$B245,0)</f>
        <v>0</v>
      </c>
      <c r="DC245">
        <f ca="1">IF(AND($B245&gt;0,SUM(DC$3:DC244)=0,SUM($H245:DB245)=0),$B245,0)</f>
        <v>0</v>
      </c>
      <c r="DD245">
        <f ca="1">IF(AND($B245&gt;0,SUM(DD$3:DD244)=0,SUM($H245:DC245)=0),$B245,0)</f>
        <v>0</v>
      </c>
      <c r="DE245">
        <f ca="1">IF(AND($B245&gt;0,SUM(DE$3:DE244)=0,SUM($H245:DD245)=0),$B245,0)</f>
        <v>0</v>
      </c>
      <c r="DF245">
        <f ca="1">IF(AND($B245&gt;0,SUM(DF$3:DF244)=0,SUM($H245:DE245)=0),$B245,0)</f>
        <v>0</v>
      </c>
      <c r="DG245">
        <f ca="1">IF(AND($B245&gt;0,SUM(DG$3:DG244)=0,SUM($H245:DF245)=0),$B245,0)</f>
        <v>0</v>
      </c>
      <c r="DH245">
        <f ca="1">IF(AND($B245&gt;0,SUM(DH$3:DH244)=0,SUM($H245:DG245)=0),$B245,0)</f>
        <v>0</v>
      </c>
      <c r="DI245">
        <f ca="1">IF(AND($B245&gt;0,SUM(DI$3:DI244)=0,SUM($H245:DH245)=0),$B245,0)</f>
        <v>0</v>
      </c>
      <c r="DJ245">
        <f ca="1">IF(AND($B245&gt;0,SUM(DJ$3:DJ244)=0,SUM($H245:DI245)=0),$B245,0)</f>
        <v>0</v>
      </c>
      <c r="DK245">
        <f ca="1">IF(AND($B245&gt;0,SUM(DK$3:DK244)=0,SUM($H245:DJ245)=0),$B245,0)</f>
        <v>0</v>
      </c>
      <c r="DL245">
        <f ca="1">IF(AND($B245&gt;0,SUM(DL$3:DL244)=0,SUM($H245:DK245)=0),$B245,0)</f>
        <v>0</v>
      </c>
      <c r="DM245">
        <f ca="1">IF(AND($B245&gt;0,SUM(DM$3:DM244)=0,SUM($H245:DL245)=0),$B245,0)</f>
        <v>0</v>
      </c>
      <c r="DN245">
        <f ca="1">IF(AND($B245&gt;0,SUM(DN$3:DN244)=0,SUM($H245:DM245)=0),$B245,0)</f>
        <v>0</v>
      </c>
      <c r="DO245">
        <f ca="1">IF(AND($B245&gt;0,SUM(DO$3:DO244)=0,SUM($H245:DN245)=0),$B245,0)</f>
        <v>0</v>
      </c>
      <c r="DP245">
        <f ca="1">IF(AND($B245&gt;0,SUM(DP$3:DP244)=0,SUM($H245:DO245)=0),$B245,0)</f>
        <v>0</v>
      </c>
      <c r="DQ245">
        <f ca="1">IF(AND($B245&gt;0,SUM(DQ$3:DQ244)=0,SUM($H245:DP245)=0),$B245,0)</f>
        <v>0</v>
      </c>
      <c r="DR245">
        <f ca="1">IF(AND($B245&gt;0,SUM(DR$3:DR244)=0,SUM($H245:DQ245)=0),$B245,0)</f>
        <v>0</v>
      </c>
      <c r="DS245">
        <f ca="1">IF(AND($B245&gt;0,SUM(DS$3:DS244)=0,SUM($H245:DR245)=0),$B245,0)</f>
        <v>0</v>
      </c>
      <c r="DT245">
        <f ca="1">IF(AND($B245&gt;0,SUM(DT$3:DT244)=0,SUM($H245:DS245)=0),$B245,0)</f>
        <v>0</v>
      </c>
      <c r="DU245">
        <f ca="1">IF(AND($B245&gt;0,SUM(DU$3:DU244)=0,SUM($H245:DT245)=0),$B245,0)</f>
        <v>0</v>
      </c>
      <c r="DV245">
        <f ca="1">IF(AND($B245&gt;0,SUM(DV$3:DV244)=0,SUM($H245:DU245)=0),$B245,0)</f>
        <v>0</v>
      </c>
      <c r="DW245">
        <f ca="1">IF(AND($B245&gt;0,SUM(DW$3:DW244)=0,SUM($H245:DV245)=0),$B245,0)</f>
        <v>0</v>
      </c>
      <c r="DX245">
        <f ca="1">IF(AND($B245&gt;0,SUM(DX$3:DX244)=0,SUM($H245:DW245)=0),$B245,0)</f>
        <v>0</v>
      </c>
      <c r="DY245">
        <f ca="1">IF(AND($B245&gt;0,SUM(DY$3:DY244)=0,SUM($H245:DX245)=0),$B245,0)</f>
        <v>0</v>
      </c>
      <c r="DZ245">
        <f ca="1">IF(AND($B245&gt;0,SUM(DZ$3:DZ244)=0,SUM($H245:DY245)=0),$B245,0)</f>
        <v>0</v>
      </c>
      <c r="EA245">
        <f ca="1">IF(AND($B245&gt;0,SUM(EA$3:EA244)=0,SUM($H245:DZ245)=0),$B245,0)</f>
        <v>0</v>
      </c>
      <c r="EB245">
        <f ca="1">IF(AND($B245&gt;0,SUM(EB$3:EB244)=0,SUM($H245:EA245)=0),$B245,0)</f>
        <v>0</v>
      </c>
      <c r="EC245">
        <f ca="1">IF(AND($B245&gt;0,SUM(EC$3:EC244)=0,SUM($H245:EB245)=0),$B245,0)</f>
        <v>0</v>
      </c>
      <c r="ED245">
        <f ca="1">IF(AND($B245&gt;0,SUM(ED$3:ED244)=0,SUM($H245:EC245)=0),$B245,0)</f>
        <v>0</v>
      </c>
      <c r="EE245">
        <f ca="1">IF(AND($B245&gt;0,SUM(EE$3:EE244)=0,SUM($H245:ED245)=0),$B245,0)</f>
        <v>0</v>
      </c>
      <c r="EF245">
        <f ca="1">IF(AND($B245&gt;0,SUM(EF$3:EF244)=0,SUM($H245:EE245)=0),$B245,0)</f>
        <v>0</v>
      </c>
      <c r="EG245">
        <f ca="1">IF(AND($B245&gt;0,SUM(EG$3:EG244)=0,SUM($H245:EF245)=0),$B245,0)</f>
        <v>0</v>
      </c>
      <c r="EH245">
        <f ca="1">IF(AND($B245&gt;0,SUM(EH$3:EH244)=0,SUM($H245:EG245)=0),$B245,0)</f>
        <v>0</v>
      </c>
      <c r="EI245">
        <f ca="1">IF(AND($B245&gt;0,SUM(EI$3:EI244)=0,SUM($H245:EH245)=0),$B245,0)</f>
        <v>0</v>
      </c>
      <c r="EJ245">
        <f ca="1">IF(AND($B245&gt;0,SUM(EJ$3:EJ244)=0,SUM($H245:EI245)=0),$B245,0)</f>
        <v>0</v>
      </c>
      <c r="EK245">
        <f ca="1">IF(AND($B245&gt;0,SUM(EK$3:EK244)=0,SUM($H245:EJ245)=0),$B245,0)</f>
        <v>0</v>
      </c>
      <c r="EL245">
        <f ca="1">IF(AND($B245&gt;0,SUM(EL$3:EL244)=0,SUM($H245:EK245)=0),$B245,0)</f>
        <v>0</v>
      </c>
      <c r="EM245">
        <f ca="1">IF(AND($B245&gt;0,SUM(EM$3:EM244)=0,SUM($H245:EL245)=0),$B245,0)</f>
        <v>0</v>
      </c>
      <c r="EN245">
        <f ca="1">IF(AND($B245&gt;0,SUM(EN$3:EN244)=0,SUM($H245:EM245)=0),$B245,0)</f>
        <v>0</v>
      </c>
      <c r="EO245">
        <f ca="1">IF(AND($B245&gt;0,SUM(EO$3:EO244)=0,SUM($H245:EN245)=0),$B245,0)</f>
        <v>0</v>
      </c>
      <c r="EP245">
        <f ca="1">IF(AND($B245&gt;0,SUM(EP$3:EP244)=0,SUM($H245:EO245)=0),$B245,0)</f>
        <v>0</v>
      </c>
      <c r="EQ245">
        <f ca="1">IF(AND($B245&gt;0,SUM(EQ$3:EQ244)=0,SUM($H245:EP245)=0),$B245,0)</f>
        <v>0</v>
      </c>
      <c r="ER245">
        <f ca="1">IF(AND($B245&gt;0,SUM(ER$3:ER244)=0,SUM($H245:EQ245)=0),$B245,0)</f>
        <v>0</v>
      </c>
      <c r="ES245">
        <f ca="1">IF(AND($B245&gt;0,SUM(ES$3:ES244)=0,SUM($H245:ER245)=0),$B245,0)</f>
        <v>0</v>
      </c>
      <c r="ET245">
        <f ca="1">IF(AND($B245&gt;0,SUM(ET$3:ET244)=0,SUM($H245:ES245)=0),$B245,0)</f>
        <v>0</v>
      </c>
      <c r="EU245">
        <f ca="1">IF(AND($B245&gt;0,SUM(EU$3:EU244)=0,SUM($H245:ET245)=0),$B245,0)</f>
        <v>0</v>
      </c>
      <c r="EV245">
        <f ca="1">IF(AND($B245&gt;0,SUM(EV$3:EV244)=0,SUM($H245:EU245)=0),$B245,0)</f>
        <v>0</v>
      </c>
      <c r="EW245">
        <f ca="1">IF(AND($B245&gt;0,SUM(EW$3:EW244)=0,SUM($H245:EV245)=0),$B245,0)</f>
        <v>0</v>
      </c>
      <c r="EX245">
        <f ca="1">IF(AND($B245&gt;0,SUM(EX$3:EX244)=0,SUM($H245:EW245)=0),$B245,0)</f>
        <v>0</v>
      </c>
      <c r="EY245">
        <f ca="1">IF(AND($B245&gt;0,SUM(EY$3:EY244)=0,SUM($H245:EX245)=0),$B245,0)</f>
        <v>0</v>
      </c>
      <c r="EZ245">
        <f ca="1">IF(AND($B245&gt;0,SUM(EZ$3:EZ244)=0,SUM($H245:EY245)=0),$B245,0)</f>
        <v>0</v>
      </c>
      <c r="FA245">
        <f ca="1">IF(AND($B245&gt;0,SUM(FA$3:FA244)=0,SUM($H245:EZ245)=0),$B245,0)</f>
        <v>0</v>
      </c>
      <c r="FB245">
        <f ca="1">IF(AND($B245&gt;0,SUM(FB$3:FB244)=0,SUM($H245:FA245)=0),$B245,0)</f>
        <v>0</v>
      </c>
      <c r="FC245">
        <f ca="1">IF(AND($B245&gt;0,SUM(FC$3:FC244)=0,SUM($H245:FB245)=0),$B245,0)</f>
        <v>0</v>
      </c>
      <c r="FD245">
        <f ca="1">IF(AND($B245&gt;0,SUM(FD$3:FD244)=0,SUM($H245:FC245)=0),$B245,0)</f>
        <v>0</v>
      </c>
      <c r="FE245">
        <f ca="1">IF(AND($B245&gt;0,SUM(FE$3:FE244)=0,SUM($H245:FD245)=0),$B245,0)</f>
        <v>0</v>
      </c>
      <c r="FF245">
        <f ca="1">IF(AND($B245&gt;0,SUM(FF$3:FF244)=0,SUM($H245:FE245)=0),$B245,0)</f>
        <v>0</v>
      </c>
      <c r="FG245">
        <f ca="1">IF(AND($B245&gt;0,SUM(FG$3:FG244)=0,SUM($H245:FF245)=0),$B245,0)</f>
        <v>0</v>
      </c>
      <c r="FH245">
        <f ca="1">IF(AND($B245&gt;0,SUM(FH$3:FH244)=0,SUM($H245:FG245)=0),$B245,0)</f>
        <v>0</v>
      </c>
      <c r="FI245">
        <f ca="1">IF(AND($B245&gt;0,SUM(FI$3:FI244)=0,SUM($H245:FH245)=0),$B245,0)</f>
        <v>0</v>
      </c>
      <c r="FJ245">
        <f ca="1">IF(AND($B245&gt;0,SUM(FJ$3:FJ244)=0,SUM($H245:FI245)=0),$B245,0)</f>
        <v>0</v>
      </c>
      <c r="FK245">
        <f ca="1">IF(AND($B245&gt;0,SUM(FK$3:FK244)=0,SUM($H245:FJ245)=0),$B245,0)</f>
        <v>0</v>
      </c>
      <c r="FL245">
        <f ca="1">IF(AND($B245&gt;0,SUM(FL$3:FL244)=0,SUM($H245:FK245)=0),$B245,0)</f>
        <v>0</v>
      </c>
      <c r="FM245">
        <f ca="1">IF(AND($B245&gt;0,SUM(FM$3:FM244)=0,SUM($H245:FL245)=0),$B245,0)</f>
        <v>0</v>
      </c>
      <c r="FN245">
        <f ca="1">IF(AND($B245&gt;0,SUM(FN$3:FN244)=0,SUM($H245:FM245)=0),$B245,0)</f>
        <v>0</v>
      </c>
      <c r="FS245" s="67">
        <f>ValintaohjelmaCentral!$C121</f>
        <v>0</v>
      </c>
      <c r="FT245" s="352"/>
      <c r="FU245" s="353"/>
      <c r="FV245" s="374">
        <f>ValintaohjelmaCentral!$G121</f>
        <v>0</v>
      </c>
      <c r="FY245" s="67">
        <f>ValintaohjelmaCentral!$C121</f>
        <v>0</v>
      </c>
      <c r="FZ245" s="352"/>
      <c r="GA245" s="353"/>
      <c r="GB245" s="374">
        <f>ValintaohjelmaCentral!$G121</f>
        <v>0</v>
      </c>
      <c r="GE245" s="67">
        <f>ValintaohjelmaCentral!$C121</f>
        <v>0</v>
      </c>
      <c r="GF245" s="352"/>
      <c r="GG245" s="353"/>
      <c r="GH245" s="374">
        <f>ValintaohjelmaCentral!$G121</f>
        <v>0</v>
      </c>
    </row>
    <row r="246" spans="1:190" ht="15.75" hidden="1" thickBot="1" x14ac:dyDescent="0.3">
      <c r="A246">
        <v>246</v>
      </c>
      <c r="C246" s="240">
        <f t="shared" ca="1" si="30"/>
        <v>0</v>
      </c>
      <c r="D246" s="240">
        <f t="shared" ca="1" si="30"/>
        <v>0</v>
      </c>
      <c r="E246" s="240">
        <f t="shared" ca="1" si="30"/>
        <v>0</v>
      </c>
      <c r="F246" s="240">
        <f t="shared" ca="1" si="30"/>
        <v>0</v>
      </c>
      <c r="G246" s="47" t="e">
        <f>INDEX($I$2:$FN$2,ROWS(G$2:G246))</f>
        <v>#REF!</v>
      </c>
      <c r="H246">
        <v>0</v>
      </c>
      <c r="I246">
        <f ca="1">IF(AND($B246&gt;0,SUM(I$3:I245)=0,SUM($H246:H246)=0),$B246,0)</f>
        <v>0</v>
      </c>
      <c r="J246">
        <f ca="1">IF(AND($B246&gt;0,SUM(J$3:J245)=0,SUM($H246:I246)=0),$B246,0)</f>
        <v>0</v>
      </c>
      <c r="K246">
        <f ca="1">IF(AND($B246&gt;0,SUM(K$3:K245)=0,SUM($H246:J246)=0),$B246,0)</f>
        <v>0</v>
      </c>
      <c r="L246">
        <f ca="1">IF(AND($B246&gt;0,SUM(L$3:L245)=0,SUM($H246:K246)=0),$B246,0)</f>
        <v>0</v>
      </c>
      <c r="M246">
        <f ca="1">IF(AND($B246&gt;0,SUM(M$3:M245)=0,SUM($H246:L246)=0),$B246,0)</f>
        <v>0</v>
      </c>
      <c r="N246">
        <f ca="1">IF(AND($B246&gt;0,SUM(N$3:N245)=0,SUM($H246:M246)=0),$B246,0)</f>
        <v>0</v>
      </c>
      <c r="O246">
        <f ca="1">IF(AND($B246&gt;0,SUM(O$3:O245)=0,SUM($H246:N246)=0),$B246,0)</f>
        <v>0</v>
      </c>
      <c r="P246">
        <f ca="1">IF(AND($B246&gt;0,SUM(P$3:P245)=0,SUM($H246:O246)=0),$B246,0)</f>
        <v>0</v>
      </c>
      <c r="Q246">
        <f ca="1">IF(AND($B246&gt;0,SUM(Q$3:Q245)=0,SUM($H246:P246)=0),$B246,0)</f>
        <v>0</v>
      </c>
      <c r="R246">
        <f ca="1">IF(AND($B246&gt;0,SUM(R$3:R245)=0,SUM($H246:Q246)=0),$B246,0)</f>
        <v>0</v>
      </c>
      <c r="S246">
        <f ca="1">IF(AND($B246&gt;0,SUM(S$3:S245)=0,SUM($H246:R246)=0),$B246,0)</f>
        <v>0</v>
      </c>
      <c r="T246">
        <f ca="1">IF(AND($B246&gt;0,SUM(T$3:T245)=0,SUM($H246:S246)=0),$B246,0)</f>
        <v>0</v>
      </c>
      <c r="U246">
        <f ca="1">IF(AND($B246&gt;0,SUM(U$3:U245)=0,SUM($H246:T246)=0),$B246,0)</f>
        <v>0</v>
      </c>
      <c r="V246">
        <f ca="1">IF(AND($B246&gt;0,SUM(V$3:V245)=0,SUM($H246:U246)=0),$B246,0)</f>
        <v>0</v>
      </c>
      <c r="W246">
        <f ca="1">IF(AND($B246&gt;0,SUM(W$3:W245)=0,SUM($H246:V246)=0),$B246,0)</f>
        <v>0</v>
      </c>
      <c r="X246">
        <f ca="1">IF(AND($B246&gt;0,SUM(X$3:X245)=0,SUM($H246:W246)=0),$B246,0)</f>
        <v>0</v>
      </c>
      <c r="Y246">
        <f ca="1">IF(AND($B246&gt;0,SUM(Y$3:Y245)=0,SUM($H246:X246)=0),$B246,0)</f>
        <v>0</v>
      </c>
      <c r="Z246">
        <f ca="1">IF(AND($B246&gt;0,SUM(Z$3:Z245)=0,SUM($H246:Y246)=0),$B246,0)</f>
        <v>0</v>
      </c>
      <c r="AA246">
        <f ca="1">IF(AND($B246&gt;0,SUM(AA$3:AA245)=0,SUM($H246:Z246)=0),$B246,0)</f>
        <v>0</v>
      </c>
      <c r="AB246">
        <f ca="1">IF(AND($B246&gt;0,SUM(AB$3:AB245)=0,SUM($H246:AA246)=0),$B246,0)</f>
        <v>0</v>
      </c>
      <c r="AC246">
        <f ca="1">IF(AND($B246&gt;0,SUM(AC$3:AC245)=0,SUM($H246:AB246)=0),$B246,0)</f>
        <v>0</v>
      </c>
      <c r="AD246">
        <f ca="1">IF(AND($B246&gt;0,SUM(AD$3:AD245)=0,SUM($H246:AC246)=0),$B246,0)</f>
        <v>0</v>
      </c>
      <c r="AE246">
        <f ca="1">IF(AND($B246&gt;0,SUM(AE$3:AE245)=0,SUM($H246:AD246)=0),$B246,0)</f>
        <v>0</v>
      </c>
      <c r="AF246">
        <f ca="1">IF(AND($B246&gt;0,SUM(AF$3:AF245)=0,SUM($H246:AE246)=0),$B246,0)</f>
        <v>0</v>
      </c>
      <c r="AG246">
        <f ca="1">IF(AND($B246&gt;0,SUM(AG$3:AG245)=0,SUM($H246:AF246)=0),$B246,0)</f>
        <v>0</v>
      </c>
      <c r="AH246">
        <f ca="1">IF(AND($B246&gt;0,SUM(AH$3:AH245)=0,SUM($H246:AG246)=0),$B246,0)</f>
        <v>0</v>
      </c>
      <c r="AI246">
        <f ca="1">IF(AND($B246&gt;0,SUM(AI$3:AI245)=0,SUM($H246:AH246)=0),$B246,0)</f>
        <v>0</v>
      </c>
      <c r="AJ246">
        <f ca="1">IF(AND($B246&gt;0,SUM(AJ$3:AJ245)=0,SUM($H246:AI246)=0),$B246,0)</f>
        <v>0</v>
      </c>
      <c r="AK246">
        <f ca="1">IF(AND($B246&gt;0,SUM(AK$3:AK245)=0,SUM($H246:AJ246)=0),$B246,0)</f>
        <v>0</v>
      </c>
      <c r="AL246">
        <f ca="1">IF(AND($B246&gt;0,SUM(AL$3:AL245)=0,SUM($H246:AK246)=0),$B246,0)</f>
        <v>0</v>
      </c>
      <c r="AM246">
        <f ca="1">IF(AND($B246&gt;0,SUM(AM$3:AM245)=0,SUM($H246:AL246)=0),$B246,0)</f>
        <v>0</v>
      </c>
      <c r="AN246">
        <f ca="1">IF(AND($B246&gt;0,SUM(AN$3:AN245)=0,SUM($H246:AM246)=0),$B246,0)</f>
        <v>0</v>
      </c>
      <c r="AO246">
        <f ca="1">IF(AND($B246&gt;0,SUM(AO$3:AO245)=0,SUM($H246:AN246)=0),$B246,0)</f>
        <v>0</v>
      </c>
      <c r="AP246">
        <f ca="1">IF(AND($B246&gt;0,SUM(AP$3:AP245)=0,SUM($H246:AO246)=0),$B246,0)</f>
        <v>0</v>
      </c>
      <c r="AQ246">
        <f ca="1">IF(AND($B246&gt;0,SUM(AQ$3:AQ245)=0,SUM($H246:AP246)=0),$B246,0)</f>
        <v>0</v>
      </c>
      <c r="AR246">
        <f ca="1">IF(AND($B246&gt;0,SUM(AR$3:AR245)=0,SUM($H246:AQ246)=0),$B246,0)</f>
        <v>0</v>
      </c>
      <c r="AS246">
        <f ca="1">IF(AND($B246&gt;0,SUM(AS$3:AS245)=0,SUM($H246:AR246)=0),$B246,0)</f>
        <v>0</v>
      </c>
      <c r="AT246">
        <f ca="1">IF(AND($B246&gt;0,SUM(AT$3:AT245)=0,SUM($H246:AS246)=0),$B246,0)</f>
        <v>0</v>
      </c>
      <c r="AU246">
        <f ca="1">IF(AND($B246&gt;0,SUM(AU$3:AU245)=0,SUM($H246:AT246)=0),$B246,0)</f>
        <v>0</v>
      </c>
      <c r="AV246">
        <f ca="1">IF(AND($B246&gt;0,SUM(AV$3:AV245)=0,SUM($H246:AU246)=0),$B246,0)</f>
        <v>0</v>
      </c>
      <c r="AW246">
        <f ca="1">IF(AND($B246&gt;0,SUM(AW$3:AW245)=0,SUM($H246:AV246)=0),$B246,0)</f>
        <v>0</v>
      </c>
      <c r="AX246">
        <f ca="1">IF(AND($B246&gt;0,SUM(AX$3:AX245)=0,SUM($H246:AW246)=0),$B246,0)</f>
        <v>0</v>
      </c>
      <c r="AY246">
        <f ca="1">IF(AND($B246&gt;0,SUM(AY$3:AY245)=0,SUM($H246:AX246)=0),$B246,0)</f>
        <v>0</v>
      </c>
      <c r="AZ246">
        <f ca="1">IF(AND($B246&gt;0,SUM(AZ$3:AZ245)=0,SUM($H246:AY246)=0),$B246,0)</f>
        <v>0</v>
      </c>
      <c r="BA246">
        <f ca="1">IF(AND($B246&gt;0,SUM(BA$3:BA245)=0,SUM($H246:AZ246)=0),$B246,0)</f>
        <v>0</v>
      </c>
      <c r="BB246">
        <f ca="1">IF(AND($B246&gt;0,SUM(BB$3:BB245)=0,SUM($H246:BA246)=0),$B246,0)</f>
        <v>0</v>
      </c>
      <c r="BC246">
        <f ca="1">IF(AND($B246&gt;0,SUM(BC$3:BC245)=0,SUM($H246:BB246)=0),$B246,0)</f>
        <v>0</v>
      </c>
      <c r="BD246">
        <f ca="1">IF(AND($B246&gt;0,SUM(BD$3:BD245)=0,SUM($H246:BC246)=0),$B246,0)</f>
        <v>0</v>
      </c>
      <c r="BE246">
        <f ca="1">IF(AND($B246&gt;0,SUM(BE$3:BE245)=0,SUM($H246:BD246)=0),$B246,0)</f>
        <v>0</v>
      </c>
      <c r="BF246">
        <f ca="1">IF(AND($B246&gt;0,SUM(BF$3:BF245)=0,SUM($H246:BE246)=0),$B246,0)</f>
        <v>0</v>
      </c>
      <c r="BG246">
        <f ca="1">IF(AND($B246&gt;0,SUM(BG$3:BG245)=0,SUM($H246:BF246)=0),$B246,0)</f>
        <v>0</v>
      </c>
      <c r="BH246">
        <f ca="1">IF(AND($B246&gt;0,SUM(BH$3:BH245)=0,SUM($H246:BG246)=0),$B246,0)</f>
        <v>0</v>
      </c>
      <c r="BI246">
        <f ca="1">IF(AND($B246&gt;0,SUM(BI$3:BI245)=0,SUM($H246:BH246)=0),$B246,0)</f>
        <v>0</v>
      </c>
      <c r="BJ246">
        <f ca="1">IF(AND($B246&gt;0,SUM(BJ$3:BJ245)=0,SUM($H246:BI246)=0),$B246,0)</f>
        <v>0</v>
      </c>
      <c r="BK246">
        <f ca="1">IF(AND($B246&gt;0,SUM(BK$3:BK245)=0,SUM($H246:BJ246)=0),$B246,0)</f>
        <v>0</v>
      </c>
      <c r="BL246">
        <f ca="1">IF(AND($B246&gt;0,SUM(BL$3:BL245)=0,SUM($H246:BK246)=0),$B246,0)</f>
        <v>0</v>
      </c>
      <c r="BM246">
        <f ca="1">IF(AND($B246&gt;0,SUM(BM$3:BM245)=0,SUM($H246:BL246)=0),$B246,0)</f>
        <v>0</v>
      </c>
      <c r="BN246">
        <f ca="1">IF(AND($B246&gt;0,SUM(BN$3:BN245)=0,SUM($H246:BM246)=0),$B246,0)</f>
        <v>0</v>
      </c>
      <c r="BO246">
        <f ca="1">IF(AND($B246&gt;0,SUM(BO$3:BO245)=0,SUM($H246:BN246)=0),$B246,0)</f>
        <v>0</v>
      </c>
      <c r="BP246">
        <f ca="1">IF(AND($B246&gt;0,SUM(BP$3:BP245)=0,SUM($H246:BO246)=0),$B246,0)</f>
        <v>0</v>
      </c>
      <c r="BQ246">
        <f ca="1">IF(AND($B246&gt;0,SUM(BQ$3:BQ245)=0,SUM($H246:BP246)=0),$B246,0)</f>
        <v>0</v>
      </c>
      <c r="BR246">
        <f ca="1">IF(AND($B246&gt;0,SUM(BR$3:BR245)=0,SUM($H246:BQ246)=0),$B246,0)</f>
        <v>0</v>
      </c>
      <c r="BS246">
        <f ca="1">IF(AND($B246&gt;0,SUM(BS$3:BS245)=0,SUM($H246:BR246)=0),$B246,0)</f>
        <v>0</v>
      </c>
      <c r="BT246">
        <f ca="1">IF(AND($B246&gt;0,SUM(BT$3:BT245)=0,SUM($H246:BS246)=0),$B246,0)</f>
        <v>0</v>
      </c>
      <c r="BU246">
        <f ca="1">IF(AND($B246&gt;0,SUM(BU$3:BU245)=0,SUM($H246:BT246)=0),$B246,0)</f>
        <v>0</v>
      </c>
      <c r="BV246">
        <f ca="1">IF(AND($B246&gt;0,SUM(BV$3:BV245)=0,SUM($H246:BU246)=0),$B246,0)</f>
        <v>0</v>
      </c>
      <c r="BW246">
        <f ca="1">IF(AND($B246&gt;0,SUM(BW$3:BW245)=0,SUM($H246:BV246)=0),$B246,0)</f>
        <v>0</v>
      </c>
      <c r="BX246">
        <f ca="1">IF(AND($B246&gt;0,SUM(BX$3:BX245)=0,SUM($H246:BW246)=0),$B246,0)</f>
        <v>0</v>
      </c>
      <c r="BY246">
        <f ca="1">IF(AND($B246&gt;0,SUM(BY$3:BY245)=0,SUM($H246:BX246)=0),$B246,0)</f>
        <v>0</v>
      </c>
      <c r="BZ246">
        <f ca="1">IF(AND($B246&gt;0,SUM(BZ$3:BZ245)=0,SUM($H246:BY246)=0),$B246,0)</f>
        <v>0</v>
      </c>
      <c r="CA246">
        <f ca="1">IF(AND($B246&gt;0,SUM(CA$3:CA245)=0,SUM($H246:BZ246)=0),$B246,0)</f>
        <v>0</v>
      </c>
      <c r="CB246">
        <f ca="1">IF(AND($B246&gt;0,SUM(CB$3:CB245)=0,SUM($H246:CA246)=0),$B246,0)</f>
        <v>0</v>
      </c>
      <c r="CC246">
        <f ca="1">IF(AND($B246&gt;0,SUM(CC$3:CC245)=0,SUM($H246:CB246)=0),$B246,0)</f>
        <v>0</v>
      </c>
      <c r="CD246">
        <f ca="1">IF(AND($B246&gt;0,SUM(CD$3:CD245)=0,SUM($H246:CC246)=0),$B246,0)</f>
        <v>0</v>
      </c>
      <c r="CE246">
        <f ca="1">IF(AND($B246&gt;0,SUM(CE$3:CE245)=0,SUM($H246:CD246)=0),$B246,0)</f>
        <v>0</v>
      </c>
      <c r="CF246">
        <f ca="1">IF(AND($B246&gt;0,SUM(CF$3:CF245)=0,SUM($H246:CE246)=0),$B246,0)</f>
        <v>0</v>
      </c>
      <c r="CG246">
        <f ca="1">IF(AND($B246&gt;0,SUM(CG$3:CG245)=0,SUM($H246:CF246)=0),$B246,0)</f>
        <v>0</v>
      </c>
      <c r="CH246">
        <f ca="1">IF(AND($B246&gt;0,SUM(CH$3:CH245)=0,SUM($H246:CG246)=0),$B246,0)</f>
        <v>0</v>
      </c>
      <c r="CI246">
        <f ca="1">IF(AND($B246&gt;0,SUM(CI$3:CI245)=0,SUM($H246:CH246)=0),$B246,0)</f>
        <v>0</v>
      </c>
      <c r="CJ246">
        <f ca="1">IF(AND($B246&gt;0,SUM(CJ$3:CJ245)=0,SUM($H246:CI246)=0),$B246,0)</f>
        <v>0</v>
      </c>
      <c r="CK246">
        <f ca="1">IF(AND($B246&gt;0,SUM(CK$3:CK245)=0,SUM($H246:CJ246)=0),$B246,0)</f>
        <v>0</v>
      </c>
      <c r="CL246">
        <f ca="1">IF(AND($B246&gt;0,SUM(CL$3:CL245)=0,SUM($H246:CK246)=0),$B246,0)</f>
        <v>0</v>
      </c>
      <c r="CM246">
        <f ca="1">IF(AND($B246&gt;0,SUM(CM$3:CM245)=0,SUM($H246:CL246)=0),$B246,0)</f>
        <v>0</v>
      </c>
      <c r="CN246">
        <f ca="1">IF(AND($B246&gt;0,SUM(CN$3:CN245)=0,SUM($H246:CM246)=0),$B246,0)</f>
        <v>0</v>
      </c>
      <c r="CO246">
        <f ca="1">IF(AND($B246&gt;0,SUM(CO$3:CO245)=0,SUM($H246:CN246)=0),$B246,0)</f>
        <v>0</v>
      </c>
      <c r="CP246">
        <f ca="1">IF(AND($B246&gt;0,SUM(CP$3:CP245)=0,SUM($H246:CO246)=0),$B246,0)</f>
        <v>0</v>
      </c>
      <c r="CQ246">
        <f ca="1">IF(AND($B246&gt;0,SUM(CQ$3:CQ245)=0,SUM($H246:CP246)=0),$B246,0)</f>
        <v>0</v>
      </c>
      <c r="CR246">
        <f ca="1">IF(AND($B246&gt;0,SUM(CR$3:CR245)=0,SUM($H246:CQ246)=0),$B246,0)</f>
        <v>0</v>
      </c>
      <c r="CS246">
        <f ca="1">IF(AND($B246&gt;0,SUM(CS$3:CS245)=0,SUM($H246:CR246)=0),$B246,0)</f>
        <v>0</v>
      </c>
      <c r="CT246">
        <f ca="1">IF(AND($B246&gt;0,SUM(CT$3:CT245)=0,SUM($H246:CS246)=0),$B246,0)</f>
        <v>0</v>
      </c>
      <c r="CU246">
        <f ca="1">IF(AND($B246&gt;0,SUM(CU$3:CU245)=0,SUM($H246:CT246)=0),$B246,0)</f>
        <v>0</v>
      </c>
      <c r="CV246">
        <f ca="1">IF(AND($B246&gt;0,SUM(CV$3:CV245)=0,SUM($H246:CU246)=0),$B246,0)</f>
        <v>0</v>
      </c>
      <c r="CW246">
        <f ca="1">IF(AND($B246&gt;0,SUM(CW$3:CW245)=0,SUM($H246:CV246)=0),$B246,0)</f>
        <v>0</v>
      </c>
      <c r="CX246">
        <f ca="1">IF(AND($B246&gt;0,SUM(CX$3:CX245)=0,SUM($H246:CW246)=0),$B246,0)</f>
        <v>0</v>
      </c>
      <c r="CY246">
        <f ca="1">IF(AND($B246&gt;0,SUM(CY$3:CY245)=0,SUM($H246:CX246)=0),$B246,0)</f>
        <v>0</v>
      </c>
      <c r="CZ246">
        <f ca="1">IF(AND($B246&gt;0,SUM(CZ$3:CZ245)=0,SUM($H246:CY246)=0),$B246,0)</f>
        <v>0</v>
      </c>
      <c r="DA246">
        <f ca="1">IF(AND($B246&gt;0,SUM(DA$3:DA245)=0,SUM($H246:CZ246)=0),$B246,0)</f>
        <v>0</v>
      </c>
      <c r="DB246">
        <f ca="1">IF(AND($B246&gt;0,SUM(DB$3:DB245)=0,SUM($H246:DA246)=0),$B246,0)</f>
        <v>0</v>
      </c>
      <c r="DC246">
        <f ca="1">IF(AND($B246&gt;0,SUM(DC$3:DC245)=0,SUM($H246:DB246)=0),$B246,0)</f>
        <v>0</v>
      </c>
      <c r="DD246">
        <f ca="1">IF(AND($B246&gt;0,SUM(DD$3:DD245)=0,SUM($H246:DC246)=0),$B246,0)</f>
        <v>0</v>
      </c>
      <c r="DE246">
        <f ca="1">IF(AND($B246&gt;0,SUM(DE$3:DE245)=0,SUM($H246:DD246)=0),$B246,0)</f>
        <v>0</v>
      </c>
      <c r="DF246">
        <f ca="1">IF(AND($B246&gt;0,SUM(DF$3:DF245)=0,SUM($H246:DE246)=0),$B246,0)</f>
        <v>0</v>
      </c>
      <c r="DG246">
        <f ca="1">IF(AND($B246&gt;0,SUM(DG$3:DG245)=0,SUM($H246:DF246)=0),$B246,0)</f>
        <v>0</v>
      </c>
      <c r="DH246">
        <f ca="1">IF(AND($B246&gt;0,SUM(DH$3:DH245)=0,SUM($H246:DG246)=0),$B246,0)</f>
        <v>0</v>
      </c>
      <c r="DI246">
        <f ca="1">IF(AND($B246&gt;0,SUM(DI$3:DI245)=0,SUM($H246:DH246)=0),$B246,0)</f>
        <v>0</v>
      </c>
      <c r="DJ246">
        <f ca="1">IF(AND($B246&gt;0,SUM(DJ$3:DJ245)=0,SUM($H246:DI246)=0),$B246,0)</f>
        <v>0</v>
      </c>
      <c r="DK246">
        <f ca="1">IF(AND($B246&gt;0,SUM(DK$3:DK245)=0,SUM($H246:DJ246)=0),$B246,0)</f>
        <v>0</v>
      </c>
      <c r="DL246">
        <f ca="1">IF(AND($B246&gt;0,SUM(DL$3:DL245)=0,SUM($H246:DK246)=0),$B246,0)</f>
        <v>0</v>
      </c>
      <c r="DM246">
        <f ca="1">IF(AND($B246&gt;0,SUM(DM$3:DM245)=0,SUM($H246:DL246)=0),$B246,0)</f>
        <v>0</v>
      </c>
      <c r="DN246">
        <f ca="1">IF(AND($B246&gt;0,SUM(DN$3:DN245)=0,SUM($H246:DM246)=0),$B246,0)</f>
        <v>0</v>
      </c>
      <c r="DO246">
        <f ca="1">IF(AND($B246&gt;0,SUM(DO$3:DO245)=0,SUM($H246:DN246)=0),$B246,0)</f>
        <v>0</v>
      </c>
      <c r="DP246">
        <f ca="1">IF(AND($B246&gt;0,SUM(DP$3:DP245)=0,SUM($H246:DO246)=0),$B246,0)</f>
        <v>0</v>
      </c>
      <c r="DQ246">
        <f ca="1">IF(AND($B246&gt;0,SUM(DQ$3:DQ245)=0,SUM($H246:DP246)=0),$B246,0)</f>
        <v>0</v>
      </c>
      <c r="DR246">
        <f ca="1">IF(AND($B246&gt;0,SUM(DR$3:DR245)=0,SUM($H246:DQ246)=0),$B246,0)</f>
        <v>0</v>
      </c>
      <c r="DS246">
        <f ca="1">IF(AND($B246&gt;0,SUM(DS$3:DS245)=0,SUM($H246:DR246)=0),$B246,0)</f>
        <v>0</v>
      </c>
      <c r="DT246">
        <f ca="1">IF(AND($B246&gt;0,SUM(DT$3:DT245)=0,SUM($H246:DS246)=0),$B246,0)</f>
        <v>0</v>
      </c>
      <c r="DU246">
        <f ca="1">IF(AND($B246&gt;0,SUM(DU$3:DU245)=0,SUM($H246:DT246)=0),$B246,0)</f>
        <v>0</v>
      </c>
      <c r="DV246">
        <f ca="1">IF(AND($B246&gt;0,SUM(DV$3:DV245)=0,SUM($H246:DU246)=0),$B246,0)</f>
        <v>0</v>
      </c>
      <c r="DW246">
        <f ca="1">IF(AND($B246&gt;0,SUM(DW$3:DW245)=0,SUM($H246:DV246)=0),$B246,0)</f>
        <v>0</v>
      </c>
      <c r="DX246">
        <f ca="1">IF(AND($B246&gt;0,SUM(DX$3:DX245)=0,SUM($H246:DW246)=0),$B246,0)</f>
        <v>0</v>
      </c>
      <c r="DY246">
        <f ca="1">IF(AND($B246&gt;0,SUM(DY$3:DY245)=0,SUM($H246:DX246)=0),$B246,0)</f>
        <v>0</v>
      </c>
      <c r="DZ246">
        <f ca="1">IF(AND($B246&gt;0,SUM(DZ$3:DZ245)=0,SUM($H246:DY246)=0),$B246,0)</f>
        <v>0</v>
      </c>
      <c r="EA246">
        <f ca="1">IF(AND($B246&gt;0,SUM(EA$3:EA245)=0,SUM($H246:DZ246)=0),$B246,0)</f>
        <v>0</v>
      </c>
      <c r="EB246">
        <f ca="1">IF(AND($B246&gt;0,SUM(EB$3:EB245)=0,SUM($H246:EA246)=0),$B246,0)</f>
        <v>0</v>
      </c>
      <c r="EC246">
        <f ca="1">IF(AND($B246&gt;0,SUM(EC$3:EC245)=0,SUM($H246:EB246)=0),$B246,0)</f>
        <v>0</v>
      </c>
      <c r="ED246">
        <f ca="1">IF(AND($B246&gt;0,SUM(ED$3:ED245)=0,SUM($H246:EC246)=0),$B246,0)</f>
        <v>0</v>
      </c>
      <c r="EE246">
        <f ca="1">IF(AND($B246&gt;0,SUM(EE$3:EE245)=0,SUM($H246:ED246)=0),$B246,0)</f>
        <v>0</v>
      </c>
      <c r="EF246">
        <f ca="1">IF(AND($B246&gt;0,SUM(EF$3:EF245)=0,SUM($H246:EE246)=0),$B246,0)</f>
        <v>0</v>
      </c>
      <c r="EG246">
        <f ca="1">IF(AND($B246&gt;0,SUM(EG$3:EG245)=0,SUM($H246:EF246)=0),$B246,0)</f>
        <v>0</v>
      </c>
      <c r="EH246">
        <f ca="1">IF(AND($B246&gt;0,SUM(EH$3:EH245)=0,SUM($H246:EG246)=0),$B246,0)</f>
        <v>0</v>
      </c>
      <c r="EI246">
        <f ca="1">IF(AND($B246&gt;0,SUM(EI$3:EI245)=0,SUM($H246:EH246)=0),$B246,0)</f>
        <v>0</v>
      </c>
      <c r="EJ246">
        <f ca="1">IF(AND($B246&gt;0,SUM(EJ$3:EJ245)=0,SUM($H246:EI246)=0),$B246,0)</f>
        <v>0</v>
      </c>
      <c r="EK246">
        <f ca="1">IF(AND($B246&gt;0,SUM(EK$3:EK245)=0,SUM($H246:EJ246)=0),$B246,0)</f>
        <v>0</v>
      </c>
      <c r="EL246">
        <f ca="1">IF(AND($B246&gt;0,SUM(EL$3:EL245)=0,SUM($H246:EK246)=0),$B246,0)</f>
        <v>0</v>
      </c>
      <c r="EM246">
        <f ca="1">IF(AND($B246&gt;0,SUM(EM$3:EM245)=0,SUM($H246:EL246)=0),$B246,0)</f>
        <v>0</v>
      </c>
      <c r="EN246">
        <f ca="1">IF(AND($B246&gt;0,SUM(EN$3:EN245)=0,SUM($H246:EM246)=0),$B246,0)</f>
        <v>0</v>
      </c>
      <c r="EO246">
        <f ca="1">IF(AND($B246&gt;0,SUM(EO$3:EO245)=0,SUM($H246:EN246)=0),$B246,0)</f>
        <v>0</v>
      </c>
      <c r="EP246">
        <f ca="1">IF(AND($B246&gt;0,SUM(EP$3:EP245)=0,SUM($H246:EO246)=0),$B246,0)</f>
        <v>0</v>
      </c>
      <c r="EQ246">
        <f ca="1">IF(AND($B246&gt;0,SUM(EQ$3:EQ245)=0,SUM($H246:EP246)=0),$B246,0)</f>
        <v>0</v>
      </c>
      <c r="ER246">
        <f ca="1">IF(AND($B246&gt;0,SUM(ER$3:ER245)=0,SUM($H246:EQ246)=0),$B246,0)</f>
        <v>0</v>
      </c>
      <c r="ES246">
        <f ca="1">IF(AND($B246&gt;0,SUM(ES$3:ES245)=0,SUM($H246:ER246)=0),$B246,0)</f>
        <v>0</v>
      </c>
      <c r="ET246">
        <f ca="1">IF(AND($B246&gt;0,SUM(ET$3:ET245)=0,SUM($H246:ES246)=0),$B246,0)</f>
        <v>0</v>
      </c>
      <c r="EU246">
        <f ca="1">IF(AND($B246&gt;0,SUM(EU$3:EU245)=0,SUM($H246:ET246)=0),$B246,0)</f>
        <v>0</v>
      </c>
      <c r="EV246">
        <f ca="1">IF(AND($B246&gt;0,SUM(EV$3:EV245)=0,SUM($H246:EU246)=0),$B246,0)</f>
        <v>0</v>
      </c>
      <c r="EW246">
        <f ca="1">IF(AND($B246&gt;0,SUM(EW$3:EW245)=0,SUM($H246:EV246)=0),$B246,0)</f>
        <v>0</v>
      </c>
      <c r="EX246">
        <f ca="1">IF(AND($B246&gt;0,SUM(EX$3:EX245)=0,SUM($H246:EW246)=0),$B246,0)</f>
        <v>0</v>
      </c>
      <c r="EY246">
        <f ca="1">IF(AND($B246&gt;0,SUM(EY$3:EY245)=0,SUM($H246:EX246)=0),$B246,0)</f>
        <v>0</v>
      </c>
      <c r="EZ246">
        <f ca="1">IF(AND($B246&gt;0,SUM(EZ$3:EZ245)=0,SUM($H246:EY246)=0),$B246,0)</f>
        <v>0</v>
      </c>
      <c r="FA246">
        <f ca="1">IF(AND($B246&gt;0,SUM(FA$3:FA245)=0,SUM($H246:EZ246)=0),$B246,0)</f>
        <v>0</v>
      </c>
      <c r="FB246">
        <f ca="1">IF(AND($B246&gt;0,SUM(FB$3:FB245)=0,SUM($H246:FA246)=0),$B246,0)</f>
        <v>0</v>
      </c>
      <c r="FC246">
        <f ca="1">IF(AND($B246&gt;0,SUM(FC$3:FC245)=0,SUM($H246:FB246)=0),$B246,0)</f>
        <v>0</v>
      </c>
      <c r="FD246">
        <f ca="1">IF(AND($B246&gt;0,SUM(FD$3:FD245)=0,SUM($H246:FC246)=0),$B246,0)</f>
        <v>0</v>
      </c>
      <c r="FE246">
        <f ca="1">IF(AND($B246&gt;0,SUM(FE$3:FE245)=0,SUM($H246:FD246)=0),$B246,0)</f>
        <v>0</v>
      </c>
      <c r="FF246">
        <f ca="1">IF(AND($B246&gt;0,SUM(FF$3:FF245)=0,SUM($H246:FE246)=0),$B246,0)</f>
        <v>0</v>
      </c>
      <c r="FG246">
        <f ca="1">IF(AND($B246&gt;0,SUM(FG$3:FG245)=0,SUM($H246:FF246)=0),$B246,0)</f>
        <v>0</v>
      </c>
      <c r="FH246">
        <f ca="1">IF(AND($B246&gt;0,SUM(FH$3:FH245)=0,SUM($H246:FG246)=0),$B246,0)</f>
        <v>0</v>
      </c>
      <c r="FI246">
        <f ca="1">IF(AND($B246&gt;0,SUM(FI$3:FI245)=0,SUM($H246:FH246)=0),$B246,0)</f>
        <v>0</v>
      </c>
      <c r="FJ246">
        <f ca="1">IF(AND($B246&gt;0,SUM(FJ$3:FJ245)=0,SUM($H246:FI246)=0),$B246,0)</f>
        <v>0</v>
      </c>
      <c r="FK246">
        <f ca="1">IF(AND($B246&gt;0,SUM(FK$3:FK245)=0,SUM($H246:FJ246)=0),$B246,0)</f>
        <v>0</v>
      </c>
      <c r="FL246">
        <f ca="1">IF(AND($B246&gt;0,SUM(FL$3:FL245)=0,SUM($H246:FK246)=0),$B246,0)</f>
        <v>0</v>
      </c>
      <c r="FM246">
        <f ca="1">IF(AND($B246&gt;0,SUM(FM$3:FM245)=0,SUM($H246:FL246)=0),$B246,0)</f>
        <v>0</v>
      </c>
      <c r="FN246">
        <f ca="1">IF(AND($B246&gt;0,SUM(FN$3:FN245)=0,SUM($H246:FM246)=0),$B246,0)</f>
        <v>0</v>
      </c>
      <c r="FS246" s="67">
        <f>ValintaohjelmaCentral!$C122</f>
        <v>0</v>
      </c>
      <c r="FT246" s="352"/>
      <c r="FU246" s="353"/>
      <c r="FV246" s="374">
        <f>ValintaohjelmaCentral!$G122</f>
        <v>0</v>
      </c>
      <c r="FY246" s="67">
        <f>ValintaohjelmaCentral!$C122</f>
        <v>0</v>
      </c>
      <c r="FZ246" s="352"/>
      <c r="GA246" s="353"/>
      <c r="GB246" s="374">
        <f>ValintaohjelmaCentral!$G122</f>
        <v>0</v>
      </c>
      <c r="GE246" s="67">
        <f>ValintaohjelmaCentral!$C122</f>
        <v>0</v>
      </c>
      <c r="GF246" s="352"/>
      <c r="GG246" s="353"/>
      <c r="GH246" s="374">
        <f>ValintaohjelmaCentral!$G122</f>
        <v>0</v>
      </c>
    </row>
    <row r="247" spans="1:190" ht="15.75" hidden="1" thickBot="1" x14ac:dyDescent="0.3">
      <c r="A247">
        <v>247</v>
      </c>
      <c r="C247" s="240">
        <f t="shared" ca="1" si="30"/>
        <v>0</v>
      </c>
      <c r="D247" s="240">
        <f t="shared" ca="1" si="30"/>
        <v>0</v>
      </c>
      <c r="E247" s="240">
        <f t="shared" ca="1" si="30"/>
        <v>0</v>
      </c>
      <c r="F247" s="240">
        <f t="shared" ca="1" si="30"/>
        <v>0</v>
      </c>
      <c r="G247" s="47" t="e">
        <f>INDEX($I$2:$FN$2,ROWS(G$2:G247))</f>
        <v>#REF!</v>
      </c>
      <c r="H247">
        <v>0</v>
      </c>
      <c r="I247">
        <f ca="1">IF(AND($B247&gt;0,SUM(I$3:I246)=0,SUM($H247:H247)=0),$B247,0)</f>
        <v>0</v>
      </c>
      <c r="J247">
        <f ca="1">IF(AND($B247&gt;0,SUM(J$3:J246)=0,SUM($H247:I247)=0),$B247,0)</f>
        <v>0</v>
      </c>
      <c r="K247">
        <f ca="1">IF(AND($B247&gt;0,SUM(K$3:K246)=0,SUM($H247:J247)=0),$B247,0)</f>
        <v>0</v>
      </c>
      <c r="L247">
        <f ca="1">IF(AND($B247&gt;0,SUM(L$3:L246)=0,SUM($H247:K247)=0),$B247,0)</f>
        <v>0</v>
      </c>
      <c r="M247">
        <f ca="1">IF(AND($B247&gt;0,SUM(M$3:M246)=0,SUM($H247:L247)=0),$B247,0)</f>
        <v>0</v>
      </c>
      <c r="N247">
        <f ca="1">IF(AND($B247&gt;0,SUM(N$3:N246)=0,SUM($H247:M247)=0),$B247,0)</f>
        <v>0</v>
      </c>
      <c r="O247">
        <f ca="1">IF(AND($B247&gt;0,SUM(O$3:O246)=0,SUM($H247:N247)=0),$B247,0)</f>
        <v>0</v>
      </c>
      <c r="P247">
        <f ca="1">IF(AND($B247&gt;0,SUM(P$3:P246)=0,SUM($H247:O247)=0),$B247,0)</f>
        <v>0</v>
      </c>
      <c r="Q247">
        <f ca="1">IF(AND($B247&gt;0,SUM(Q$3:Q246)=0,SUM($H247:P247)=0),$B247,0)</f>
        <v>0</v>
      </c>
      <c r="R247">
        <f ca="1">IF(AND($B247&gt;0,SUM(R$3:R246)=0,SUM($H247:Q247)=0),$B247,0)</f>
        <v>0</v>
      </c>
      <c r="S247">
        <f ca="1">IF(AND($B247&gt;0,SUM(S$3:S246)=0,SUM($H247:R247)=0),$B247,0)</f>
        <v>0</v>
      </c>
      <c r="T247">
        <f ca="1">IF(AND($B247&gt;0,SUM(T$3:T246)=0,SUM($H247:S247)=0),$B247,0)</f>
        <v>0</v>
      </c>
      <c r="U247">
        <f ca="1">IF(AND($B247&gt;0,SUM(U$3:U246)=0,SUM($H247:T247)=0),$B247,0)</f>
        <v>0</v>
      </c>
      <c r="V247">
        <f ca="1">IF(AND($B247&gt;0,SUM(V$3:V246)=0,SUM($H247:U247)=0),$B247,0)</f>
        <v>0</v>
      </c>
      <c r="W247">
        <f ca="1">IF(AND($B247&gt;0,SUM(W$3:W246)=0,SUM($H247:V247)=0),$B247,0)</f>
        <v>0</v>
      </c>
      <c r="X247">
        <f ca="1">IF(AND($B247&gt;0,SUM(X$3:X246)=0,SUM($H247:W247)=0),$B247,0)</f>
        <v>0</v>
      </c>
      <c r="Y247">
        <f ca="1">IF(AND($B247&gt;0,SUM(Y$3:Y246)=0,SUM($H247:X247)=0),$B247,0)</f>
        <v>0</v>
      </c>
      <c r="Z247">
        <f ca="1">IF(AND($B247&gt;0,SUM(Z$3:Z246)=0,SUM($H247:Y247)=0),$B247,0)</f>
        <v>0</v>
      </c>
      <c r="AA247">
        <f ca="1">IF(AND($B247&gt;0,SUM(AA$3:AA246)=0,SUM($H247:Z247)=0),$B247,0)</f>
        <v>0</v>
      </c>
      <c r="AB247">
        <f ca="1">IF(AND($B247&gt;0,SUM(AB$3:AB246)=0,SUM($H247:AA247)=0),$B247,0)</f>
        <v>0</v>
      </c>
      <c r="AC247">
        <f ca="1">IF(AND($B247&gt;0,SUM(AC$3:AC246)=0,SUM($H247:AB247)=0),$B247,0)</f>
        <v>0</v>
      </c>
      <c r="AD247">
        <f ca="1">IF(AND($B247&gt;0,SUM(AD$3:AD246)=0,SUM($H247:AC247)=0),$B247,0)</f>
        <v>0</v>
      </c>
      <c r="AE247">
        <f ca="1">IF(AND($B247&gt;0,SUM(AE$3:AE246)=0,SUM($H247:AD247)=0),$B247,0)</f>
        <v>0</v>
      </c>
      <c r="AF247">
        <f ca="1">IF(AND($B247&gt;0,SUM(AF$3:AF246)=0,SUM($H247:AE247)=0),$B247,0)</f>
        <v>0</v>
      </c>
      <c r="AG247">
        <f ca="1">IF(AND($B247&gt;0,SUM(AG$3:AG246)=0,SUM($H247:AF247)=0),$B247,0)</f>
        <v>0</v>
      </c>
      <c r="AH247">
        <f ca="1">IF(AND($B247&gt;0,SUM(AH$3:AH246)=0,SUM($H247:AG247)=0),$B247,0)</f>
        <v>0</v>
      </c>
      <c r="AI247">
        <f ca="1">IF(AND($B247&gt;0,SUM(AI$3:AI246)=0,SUM($H247:AH247)=0),$B247,0)</f>
        <v>0</v>
      </c>
      <c r="AJ247">
        <f ca="1">IF(AND($B247&gt;0,SUM(AJ$3:AJ246)=0,SUM($H247:AI247)=0),$B247,0)</f>
        <v>0</v>
      </c>
      <c r="AK247">
        <f ca="1">IF(AND($B247&gt;0,SUM(AK$3:AK246)=0,SUM($H247:AJ247)=0),$B247,0)</f>
        <v>0</v>
      </c>
      <c r="AL247">
        <f ca="1">IF(AND($B247&gt;0,SUM(AL$3:AL246)=0,SUM($H247:AK247)=0),$B247,0)</f>
        <v>0</v>
      </c>
      <c r="AM247">
        <f ca="1">IF(AND($B247&gt;0,SUM(AM$3:AM246)=0,SUM($H247:AL247)=0),$B247,0)</f>
        <v>0</v>
      </c>
      <c r="AN247">
        <f ca="1">IF(AND($B247&gt;0,SUM(AN$3:AN246)=0,SUM($H247:AM247)=0),$B247,0)</f>
        <v>0</v>
      </c>
      <c r="AO247">
        <f ca="1">IF(AND($B247&gt;0,SUM(AO$3:AO246)=0,SUM($H247:AN247)=0),$B247,0)</f>
        <v>0</v>
      </c>
      <c r="AP247">
        <f ca="1">IF(AND($B247&gt;0,SUM(AP$3:AP246)=0,SUM($H247:AO247)=0),$B247,0)</f>
        <v>0</v>
      </c>
      <c r="AQ247">
        <f ca="1">IF(AND($B247&gt;0,SUM(AQ$3:AQ246)=0,SUM($H247:AP247)=0),$B247,0)</f>
        <v>0</v>
      </c>
      <c r="AR247">
        <f ca="1">IF(AND($B247&gt;0,SUM(AR$3:AR246)=0,SUM($H247:AQ247)=0),$B247,0)</f>
        <v>0</v>
      </c>
      <c r="AS247">
        <f ca="1">IF(AND($B247&gt;0,SUM(AS$3:AS246)=0,SUM($H247:AR247)=0),$B247,0)</f>
        <v>0</v>
      </c>
      <c r="AT247">
        <f ca="1">IF(AND($B247&gt;0,SUM(AT$3:AT246)=0,SUM($H247:AS247)=0),$B247,0)</f>
        <v>0</v>
      </c>
      <c r="AU247">
        <f ca="1">IF(AND($B247&gt;0,SUM(AU$3:AU246)=0,SUM($H247:AT247)=0),$B247,0)</f>
        <v>0</v>
      </c>
      <c r="AV247">
        <f ca="1">IF(AND($B247&gt;0,SUM(AV$3:AV246)=0,SUM($H247:AU247)=0),$B247,0)</f>
        <v>0</v>
      </c>
      <c r="AW247">
        <f ca="1">IF(AND($B247&gt;0,SUM(AW$3:AW246)=0,SUM($H247:AV247)=0),$B247,0)</f>
        <v>0</v>
      </c>
      <c r="AX247">
        <f ca="1">IF(AND($B247&gt;0,SUM(AX$3:AX246)=0,SUM($H247:AW247)=0),$B247,0)</f>
        <v>0</v>
      </c>
      <c r="AY247">
        <f ca="1">IF(AND($B247&gt;0,SUM(AY$3:AY246)=0,SUM($H247:AX247)=0),$B247,0)</f>
        <v>0</v>
      </c>
      <c r="AZ247">
        <f ca="1">IF(AND($B247&gt;0,SUM(AZ$3:AZ246)=0,SUM($H247:AY247)=0),$B247,0)</f>
        <v>0</v>
      </c>
      <c r="BA247">
        <f ca="1">IF(AND($B247&gt;0,SUM(BA$3:BA246)=0,SUM($H247:AZ247)=0),$B247,0)</f>
        <v>0</v>
      </c>
      <c r="BB247">
        <f ca="1">IF(AND($B247&gt;0,SUM(BB$3:BB246)=0,SUM($H247:BA247)=0),$B247,0)</f>
        <v>0</v>
      </c>
      <c r="BC247">
        <f ca="1">IF(AND($B247&gt;0,SUM(BC$3:BC246)=0,SUM($H247:BB247)=0),$B247,0)</f>
        <v>0</v>
      </c>
      <c r="BD247">
        <f ca="1">IF(AND($B247&gt;0,SUM(BD$3:BD246)=0,SUM($H247:BC247)=0),$B247,0)</f>
        <v>0</v>
      </c>
      <c r="BE247">
        <f ca="1">IF(AND($B247&gt;0,SUM(BE$3:BE246)=0,SUM($H247:BD247)=0),$B247,0)</f>
        <v>0</v>
      </c>
      <c r="BF247">
        <f ca="1">IF(AND($B247&gt;0,SUM(BF$3:BF246)=0,SUM($H247:BE247)=0),$B247,0)</f>
        <v>0</v>
      </c>
      <c r="BG247">
        <f ca="1">IF(AND($B247&gt;0,SUM(BG$3:BG246)=0,SUM($H247:BF247)=0),$B247,0)</f>
        <v>0</v>
      </c>
      <c r="BH247">
        <f ca="1">IF(AND($B247&gt;0,SUM(BH$3:BH246)=0,SUM($H247:BG247)=0),$B247,0)</f>
        <v>0</v>
      </c>
      <c r="BI247">
        <f ca="1">IF(AND($B247&gt;0,SUM(BI$3:BI246)=0,SUM($H247:BH247)=0),$B247,0)</f>
        <v>0</v>
      </c>
      <c r="BJ247">
        <f ca="1">IF(AND($B247&gt;0,SUM(BJ$3:BJ246)=0,SUM($H247:BI247)=0),$B247,0)</f>
        <v>0</v>
      </c>
      <c r="BK247">
        <f ca="1">IF(AND($B247&gt;0,SUM(BK$3:BK246)=0,SUM($H247:BJ247)=0),$B247,0)</f>
        <v>0</v>
      </c>
      <c r="BL247">
        <f ca="1">IF(AND($B247&gt;0,SUM(BL$3:BL246)=0,SUM($H247:BK247)=0),$B247,0)</f>
        <v>0</v>
      </c>
      <c r="BM247">
        <f ca="1">IF(AND($B247&gt;0,SUM(BM$3:BM246)=0,SUM($H247:BL247)=0),$B247,0)</f>
        <v>0</v>
      </c>
      <c r="BN247">
        <f ca="1">IF(AND($B247&gt;0,SUM(BN$3:BN246)=0,SUM($H247:BM247)=0),$B247,0)</f>
        <v>0</v>
      </c>
      <c r="BO247">
        <f ca="1">IF(AND($B247&gt;0,SUM(BO$3:BO246)=0,SUM($H247:BN247)=0),$B247,0)</f>
        <v>0</v>
      </c>
      <c r="BP247">
        <f ca="1">IF(AND($B247&gt;0,SUM(BP$3:BP246)=0,SUM($H247:BO247)=0),$B247,0)</f>
        <v>0</v>
      </c>
      <c r="BQ247">
        <f ca="1">IF(AND($B247&gt;0,SUM(BQ$3:BQ246)=0,SUM($H247:BP247)=0),$B247,0)</f>
        <v>0</v>
      </c>
      <c r="BR247">
        <f ca="1">IF(AND($B247&gt;0,SUM(BR$3:BR246)=0,SUM($H247:BQ247)=0),$B247,0)</f>
        <v>0</v>
      </c>
      <c r="BS247">
        <f ca="1">IF(AND($B247&gt;0,SUM(BS$3:BS246)=0,SUM($H247:BR247)=0),$B247,0)</f>
        <v>0</v>
      </c>
      <c r="BT247">
        <f ca="1">IF(AND($B247&gt;0,SUM(BT$3:BT246)=0,SUM($H247:BS247)=0),$B247,0)</f>
        <v>0</v>
      </c>
      <c r="BU247">
        <f ca="1">IF(AND($B247&gt;0,SUM(BU$3:BU246)=0,SUM($H247:BT247)=0),$B247,0)</f>
        <v>0</v>
      </c>
      <c r="BV247">
        <f ca="1">IF(AND($B247&gt;0,SUM(BV$3:BV246)=0,SUM($H247:BU247)=0),$B247,0)</f>
        <v>0</v>
      </c>
      <c r="BW247">
        <f ca="1">IF(AND($B247&gt;0,SUM(BW$3:BW246)=0,SUM($H247:BV247)=0),$B247,0)</f>
        <v>0</v>
      </c>
      <c r="BX247">
        <f ca="1">IF(AND($B247&gt;0,SUM(BX$3:BX246)=0,SUM($H247:BW247)=0),$B247,0)</f>
        <v>0</v>
      </c>
      <c r="BY247">
        <f ca="1">IF(AND($B247&gt;0,SUM(BY$3:BY246)=0,SUM($H247:BX247)=0),$B247,0)</f>
        <v>0</v>
      </c>
      <c r="BZ247">
        <f ca="1">IF(AND($B247&gt;0,SUM(BZ$3:BZ246)=0,SUM($H247:BY247)=0),$B247,0)</f>
        <v>0</v>
      </c>
      <c r="CA247">
        <f ca="1">IF(AND($B247&gt;0,SUM(CA$3:CA246)=0,SUM($H247:BZ247)=0),$B247,0)</f>
        <v>0</v>
      </c>
      <c r="CB247">
        <f ca="1">IF(AND($B247&gt;0,SUM(CB$3:CB246)=0,SUM($H247:CA247)=0),$B247,0)</f>
        <v>0</v>
      </c>
      <c r="CC247">
        <f ca="1">IF(AND($B247&gt;0,SUM(CC$3:CC246)=0,SUM($H247:CB247)=0),$B247,0)</f>
        <v>0</v>
      </c>
      <c r="CD247">
        <f ca="1">IF(AND($B247&gt;0,SUM(CD$3:CD246)=0,SUM($H247:CC247)=0),$B247,0)</f>
        <v>0</v>
      </c>
      <c r="CE247">
        <f ca="1">IF(AND($B247&gt;0,SUM(CE$3:CE246)=0,SUM($H247:CD247)=0),$B247,0)</f>
        <v>0</v>
      </c>
      <c r="CF247">
        <f ca="1">IF(AND($B247&gt;0,SUM(CF$3:CF246)=0,SUM($H247:CE247)=0),$B247,0)</f>
        <v>0</v>
      </c>
      <c r="CG247">
        <f ca="1">IF(AND($B247&gt;0,SUM(CG$3:CG246)=0,SUM($H247:CF247)=0),$B247,0)</f>
        <v>0</v>
      </c>
      <c r="CH247">
        <f ca="1">IF(AND($B247&gt;0,SUM(CH$3:CH246)=0,SUM($H247:CG247)=0),$B247,0)</f>
        <v>0</v>
      </c>
      <c r="CI247">
        <f ca="1">IF(AND($B247&gt;0,SUM(CI$3:CI246)=0,SUM($H247:CH247)=0),$B247,0)</f>
        <v>0</v>
      </c>
      <c r="CJ247">
        <f ca="1">IF(AND($B247&gt;0,SUM(CJ$3:CJ246)=0,SUM($H247:CI247)=0),$B247,0)</f>
        <v>0</v>
      </c>
      <c r="CK247">
        <f ca="1">IF(AND($B247&gt;0,SUM(CK$3:CK246)=0,SUM($H247:CJ247)=0),$B247,0)</f>
        <v>0</v>
      </c>
      <c r="CL247">
        <f ca="1">IF(AND($B247&gt;0,SUM(CL$3:CL246)=0,SUM($H247:CK247)=0),$B247,0)</f>
        <v>0</v>
      </c>
      <c r="CM247">
        <f ca="1">IF(AND($B247&gt;0,SUM(CM$3:CM246)=0,SUM($H247:CL247)=0),$B247,0)</f>
        <v>0</v>
      </c>
      <c r="CN247">
        <f ca="1">IF(AND($B247&gt;0,SUM(CN$3:CN246)=0,SUM($H247:CM247)=0),$B247,0)</f>
        <v>0</v>
      </c>
      <c r="CO247">
        <f ca="1">IF(AND($B247&gt;0,SUM(CO$3:CO246)=0,SUM($H247:CN247)=0),$B247,0)</f>
        <v>0</v>
      </c>
      <c r="CP247">
        <f ca="1">IF(AND($B247&gt;0,SUM(CP$3:CP246)=0,SUM($H247:CO247)=0),$B247,0)</f>
        <v>0</v>
      </c>
      <c r="CQ247">
        <f ca="1">IF(AND($B247&gt;0,SUM(CQ$3:CQ246)=0,SUM($H247:CP247)=0),$B247,0)</f>
        <v>0</v>
      </c>
      <c r="CR247">
        <f ca="1">IF(AND($B247&gt;0,SUM(CR$3:CR246)=0,SUM($H247:CQ247)=0),$B247,0)</f>
        <v>0</v>
      </c>
      <c r="CS247">
        <f ca="1">IF(AND($B247&gt;0,SUM(CS$3:CS246)=0,SUM($H247:CR247)=0),$B247,0)</f>
        <v>0</v>
      </c>
      <c r="CT247">
        <f ca="1">IF(AND($B247&gt;0,SUM(CT$3:CT246)=0,SUM($H247:CS247)=0),$B247,0)</f>
        <v>0</v>
      </c>
      <c r="CU247">
        <f ca="1">IF(AND($B247&gt;0,SUM(CU$3:CU246)=0,SUM($H247:CT247)=0),$B247,0)</f>
        <v>0</v>
      </c>
      <c r="CV247">
        <f ca="1">IF(AND($B247&gt;0,SUM(CV$3:CV246)=0,SUM($H247:CU247)=0),$B247,0)</f>
        <v>0</v>
      </c>
      <c r="CW247">
        <f ca="1">IF(AND($B247&gt;0,SUM(CW$3:CW246)=0,SUM($H247:CV247)=0),$B247,0)</f>
        <v>0</v>
      </c>
      <c r="CX247">
        <f ca="1">IF(AND($B247&gt;0,SUM(CX$3:CX246)=0,SUM($H247:CW247)=0),$B247,0)</f>
        <v>0</v>
      </c>
      <c r="CY247">
        <f ca="1">IF(AND($B247&gt;0,SUM(CY$3:CY246)=0,SUM($H247:CX247)=0),$B247,0)</f>
        <v>0</v>
      </c>
      <c r="CZ247">
        <f ca="1">IF(AND($B247&gt;0,SUM(CZ$3:CZ246)=0,SUM($H247:CY247)=0),$B247,0)</f>
        <v>0</v>
      </c>
      <c r="DA247">
        <f ca="1">IF(AND($B247&gt;0,SUM(DA$3:DA246)=0,SUM($H247:CZ247)=0),$B247,0)</f>
        <v>0</v>
      </c>
      <c r="DB247">
        <f ca="1">IF(AND($B247&gt;0,SUM(DB$3:DB246)=0,SUM($H247:DA247)=0),$B247,0)</f>
        <v>0</v>
      </c>
      <c r="DC247">
        <f ca="1">IF(AND($B247&gt;0,SUM(DC$3:DC246)=0,SUM($H247:DB247)=0),$B247,0)</f>
        <v>0</v>
      </c>
      <c r="DD247">
        <f ca="1">IF(AND($B247&gt;0,SUM(DD$3:DD246)=0,SUM($H247:DC247)=0),$B247,0)</f>
        <v>0</v>
      </c>
      <c r="DE247">
        <f ca="1">IF(AND($B247&gt;0,SUM(DE$3:DE246)=0,SUM($H247:DD247)=0),$B247,0)</f>
        <v>0</v>
      </c>
      <c r="DF247">
        <f ca="1">IF(AND($B247&gt;0,SUM(DF$3:DF246)=0,SUM($H247:DE247)=0),$B247,0)</f>
        <v>0</v>
      </c>
      <c r="DG247">
        <f ca="1">IF(AND($B247&gt;0,SUM(DG$3:DG246)=0,SUM($H247:DF247)=0),$B247,0)</f>
        <v>0</v>
      </c>
      <c r="DH247">
        <f ca="1">IF(AND($B247&gt;0,SUM(DH$3:DH246)=0,SUM($H247:DG247)=0),$B247,0)</f>
        <v>0</v>
      </c>
      <c r="DI247">
        <f ca="1">IF(AND($B247&gt;0,SUM(DI$3:DI246)=0,SUM($H247:DH247)=0),$B247,0)</f>
        <v>0</v>
      </c>
      <c r="DJ247">
        <f ca="1">IF(AND($B247&gt;0,SUM(DJ$3:DJ246)=0,SUM($H247:DI247)=0),$B247,0)</f>
        <v>0</v>
      </c>
      <c r="DK247">
        <f ca="1">IF(AND($B247&gt;0,SUM(DK$3:DK246)=0,SUM($H247:DJ247)=0),$B247,0)</f>
        <v>0</v>
      </c>
      <c r="DL247">
        <f ca="1">IF(AND($B247&gt;0,SUM(DL$3:DL246)=0,SUM($H247:DK247)=0),$B247,0)</f>
        <v>0</v>
      </c>
      <c r="DM247">
        <f ca="1">IF(AND($B247&gt;0,SUM(DM$3:DM246)=0,SUM($H247:DL247)=0),$B247,0)</f>
        <v>0</v>
      </c>
      <c r="DN247">
        <f ca="1">IF(AND($B247&gt;0,SUM(DN$3:DN246)=0,SUM($H247:DM247)=0),$B247,0)</f>
        <v>0</v>
      </c>
      <c r="DO247">
        <f ca="1">IF(AND($B247&gt;0,SUM(DO$3:DO246)=0,SUM($H247:DN247)=0),$B247,0)</f>
        <v>0</v>
      </c>
      <c r="DP247">
        <f ca="1">IF(AND($B247&gt;0,SUM(DP$3:DP246)=0,SUM($H247:DO247)=0),$B247,0)</f>
        <v>0</v>
      </c>
      <c r="DQ247">
        <f ca="1">IF(AND($B247&gt;0,SUM(DQ$3:DQ246)=0,SUM($H247:DP247)=0),$B247,0)</f>
        <v>0</v>
      </c>
      <c r="DR247">
        <f ca="1">IF(AND($B247&gt;0,SUM(DR$3:DR246)=0,SUM($H247:DQ247)=0),$B247,0)</f>
        <v>0</v>
      </c>
      <c r="DS247">
        <f ca="1">IF(AND($B247&gt;0,SUM(DS$3:DS246)=0,SUM($H247:DR247)=0),$B247,0)</f>
        <v>0</v>
      </c>
      <c r="DT247">
        <f ca="1">IF(AND($B247&gt;0,SUM(DT$3:DT246)=0,SUM($H247:DS247)=0),$B247,0)</f>
        <v>0</v>
      </c>
      <c r="DU247">
        <f ca="1">IF(AND($B247&gt;0,SUM(DU$3:DU246)=0,SUM($H247:DT247)=0),$B247,0)</f>
        <v>0</v>
      </c>
      <c r="DV247">
        <f ca="1">IF(AND($B247&gt;0,SUM(DV$3:DV246)=0,SUM($H247:DU247)=0),$B247,0)</f>
        <v>0</v>
      </c>
      <c r="DW247">
        <f ca="1">IF(AND($B247&gt;0,SUM(DW$3:DW246)=0,SUM($H247:DV247)=0),$B247,0)</f>
        <v>0</v>
      </c>
      <c r="DX247">
        <f ca="1">IF(AND($B247&gt;0,SUM(DX$3:DX246)=0,SUM($H247:DW247)=0),$B247,0)</f>
        <v>0</v>
      </c>
      <c r="DY247">
        <f ca="1">IF(AND($B247&gt;0,SUM(DY$3:DY246)=0,SUM($H247:DX247)=0),$B247,0)</f>
        <v>0</v>
      </c>
      <c r="DZ247">
        <f ca="1">IF(AND($B247&gt;0,SUM(DZ$3:DZ246)=0,SUM($H247:DY247)=0),$B247,0)</f>
        <v>0</v>
      </c>
      <c r="EA247">
        <f ca="1">IF(AND($B247&gt;0,SUM(EA$3:EA246)=0,SUM($H247:DZ247)=0),$B247,0)</f>
        <v>0</v>
      </c>
      <c r="EB247">
        <f ca="1">IF(AND($B247&gt;0,SUM(EB$3:EB246)=0,SUM($H247:EA247)=0),$B247,0)</f>
        <v>0</v>
      </c>
      <c r="EC247">
        <f ca="1">IF(AND($B247&gt;0,SUM(EC$3:EC246)=0,SUM($H247:EB247)=0),$B247,0)</f>
        <v>0</v>
      </c>
      <c r="ED247">
        <f ca="1">IF(AND($B247&gt;0,SUM(ED$3:ED246)=0,SUM($H247:EC247)=0),$B247,0)</f>
        <v>0</v>
      </c>
      <c r="EE247">
        <f ca="1">IF(AND($B247&gt;0,SUM(EE$3:EE246)=0,SUM($H247:ED247)=0),$B247,0)</f>
        <v>0</v>
      </c>
      <c r="EF247">
        <f ca="1">IF(AND($B247&gt;0,SUM(EF$3:EF246)=0,SUM($H247:EE247)=0),$B247,0)</f>
        <v>0</v>
      </c>
      <c r="EG247">
        <f ca="1">IF(AND($B247&gt;0,SUM(EG$3:EG246)=0,SUM($H247:EF247)=0),$B247,0)</f>
        <v>0</v>
      </c>
      <c r="EH247">
        <f ca="1">IF(AND($B247&gt;0,SUM(EH$3:EH246)=0,SUM($H247:EG247)=0),$B247,0)</f>
        <v>0</v>
      </c>
      <c r="EI247">
        <f ca="1">IF(AND($B247&gt;0,SUM(EI$3:EI246)=0,SUM($H247:EH247)=0),$B247,0)</f>
        <v>0</v>
      </c>
      <c r="EJ247">
        <f ca="1">IF(AND($B247&gt;0,SUM(EJ$3:EJ246)=0,SUM($H247:EI247)=0),$B247,0)</f>
        <v>0</v>
      </c>
      <c r="EK247">
        <f ca="1">IF(AND($B247&gt;0,SUM(EK$3:EK246)=0,SUM($H247:EJ247)=0),$B247,0)</f>
        <v>0</v>
      </c>
      <c r="EL247">
        <f ca="1">IF(AND($B247&gt;0,SUM(EL$3:EL246)=0,SUM($H247:EK247)=0),$B247,0)</f>
        <v>0</v>
      </c>
      <c r="EM247">
        <f ca="1">IF(AND($B247&gt;0,SUM(EM$3:EM246)=0,SUM($H247:EL247)=0),$B247,0)</f>
        <v>0</v>
      </c>
      <c r="EN247">
        <f ca="1">IF(AND($B247&gt;0,SUM(EN$3:EN246)=0,SUM($H247:EM247)=0),$B247,0)</f>
        <v>0</v>
      </c>
      <c r="EO247">
        <f ca="1">IF(AND($B247&gt;0,SUM(EO$3:EO246)=0,SUM($H247:EN247)=0),$B247,0)</f>
        <v>0</v>
      </c>
      <c r="EP247">
        <f ca="1">IF(AND($B247&gt;0,SUM(EP$3:EP246)=0,SUM($H247:EO247)=0),$B247,0)</f>
        <v>0</v>
      </c>
      <c r="EQ247">
        <f ca="1">IF(AND($B247&gt;0,SUM(EQ$3:EQ246)=0,SUM($H247:EP247)=0),$B247,0)</f>
        <v>0</v>
      </c>
      <c r="ER247">
        <f ca="1">IF(AND($B247&gt;0,SUM(ER$3:ER246)=0,SUM($H247:EQ247)=0),$B247,0)</f>
        <v>0</v>
      </c>
      <c r="ES247">
        <f ca="1">IF(AND($B247&gt;0,SUM(ES$3:ES246)=0,SUM($H247:ER247)=0),$B247,0)</f>
        <v>0</v>
      </c>
      <c r="ET247">
        <f ca="1">IF(AND($B247&gt;0,SUM(ET$3:ET246)=0,SUM($H247:ES247)=0),$B247,0)</f>
        <v>0</v>
      </c>
      <c r="EU247">
        <f ca="1">IF(AND($B247&gt;0,SUM(EU$3:EU246)=0,SUM($H247:ET247)=0),$B247,0)</f>
        <v>0</v>
      </c>
      <c r="EV247">
        <f ca="1">IF(AND($B247&gt;0,SUM(EV$3:EV246)=0,SUM($H247:EU247)=0),$B247,0)</f>
        <v>0</v>
      </c>
      <c r="EW247">
        <f ca="1">IF(AND($B247&gt;0,SUM(EW$3:EW246)=0,SUM($H247:EV247)=0),$B247,0)</f>
        <v>0</v>
      </c>
      <c r="EX247">
        <f ca="1">IF(AND($B247&gt;0,SUM(EX$3:EX246)=0,SUM($H247:EW247)=0),$B247,0)</f>
        <v>0</v>
      </c>
      <c r="EY247">
        <f ca="1">IF(AND($B247&gt;0,SUM(EY$3:EY246)=0,SUM($H247:EX247)=0),$B247,0)</f>
        <v>0</v>
      </c>
      <c r="EZ247">
        <f ca="1">IF(AND($B247&gt;0,SUM(EZ$3:EZ246)=0,SUM($H247:EY247)=0),$B247,0)</f>
        <v>0</v>
      </c>
      <c r="FA247">
        <f ca="1">IF(AND($B247&gt;0,SUM(FA$3:FA246)=0,SUM($H247:EZ247)=0),$B247,0)</f>
        <v>0</v>
      </c>
      <c r="FB247">
        <f ca="1">IF(AND($B247&gt;0,SUM(FB$3:FB246)=0,SUM($H247:FA247)=0),$B247,0)</f>
        <v>0</v>
      </c>
      <c r="FC247">
        <f ca="1">IF(AND($B247&gt;0,SUM(FC$3:FC246)=0,SUM($H247:FB247)=0),$B247,0)</f>
        <v>0</v>
      </c>
      <c r="FD247">
        <f ca="1">IF(AND($B247&gt;0,SUM(FD$3:FD246)=0,SUM($H247:FC247)=0),$B247,0)</f>
        <v>0</v>
      </c>
      <c r="FE247">
        <f ca="1">IF(AND($B247&gt;0,SUM(FE$3:FE246)=0,SUM($H247:FD247)=0),$B247,0)</f>
        <v>0</v>
      </c>
      <c r="FF247">
        <f ca="1">IF(AND($B247&gt;0,SUM(FF$3:FF246)=0,SUM($H247:FE247)=0),$B247,0)</f>
        <v>0</v>
      </c>
      <c r="FG247">
        <f ca="1">IF(AND($B247&gt;0,SUM(FG$3:FG246)=0,SUM($H247:FF247)=0),$B247,0)</f>
        <v>0</v>
      </c>
      <c r="FH247">
        <f ca="1">IF(AND($B247&gt;0,SUM(FH$3:FH246)=0,SUM($H247:FG247)=0),$B247,0)</f>
        <v>0</v>
      </c>
      <c r="FI247">
        <f ca="1">IF(AND($B247&gt;0,SUM(FI$3:FI246)=0,SUM($H247:FH247)=0),$B247,0)</f>
        <v>0</v>
      </c>
      <c r="FJ247">
        <f ca="1">IF(AND($B247&gt;0,SUM(FJ$3:FJ246)=0,SUM($H247:FI247)=0),$B247,0)</f>
        <v>0</v>
      </c>
      <c r="FK247">
        <f ca="1">IF(AND($B247&gt;0,SUM(FK$3:FK246)=0,SUM($H247:FJ247)=0),$B247,0)</f>
        <v>0</v>
      </c>
      <c r="FL247">
        <f ca="1">IF(AND($B247&gt;0,SUM(FL$3:FL246)=0,SUM($H247:FK247)=0),$B247,0)</f>
        <v>0</v>
      </c>
      <c r="FM247">
        <f ca="1">IF(AND($B247&gt;0,SUM(FM$3:FM246)=0,SUM($H247:FL247)=0),$B247,0)</f>
        <v>0</v>
      </c>
      <c r="FN247">
        <f ca="1">IF(AND($B247&gt;0,SUM(FN$3:FN246)=0,SUM($H247:FM247)=0),$B247,0)</f>
        <v>0</v>
      </c>
      <c r="FS247" s="67">
        <f>ValintaohjelmaCentral!$C123</f>
        <v>0</v>
      </c>
      <c r="FT247" s="352"/>
      <c r="FU247" s="353"/>
      <c r="FV247" s="374">
        <f>ValintaohjelmaCentral!$G123</f>
        <v>0</v>
      </c>
      <c r="FY247" s="67">
        <f>ValintaohjelmaCentral!$C123</f>
        <v>0</v>
      </c>
      <c r="FZ247" s="352"/>
      <c r="GA247" s="353"/>
      <c r="GB247" s="374">
        <f>ValintaohjelmaCentral!$G123</f>
        <v>0</v>
      </c>
      <c r="GE247" s="67">
        <f>ValintaohjelmaCentral!$C123</f>
        <v>0</v>
      </c>
      <c r="GF247" s="352"/>
      <c r="GG247" s="353"/>
      <c r="GH247" s="374">
        <f>ValintaohjelmaCentral!$G123</f>
        <v>0</v>
      </c>
    </row>
    <row r="248" spans="1:190" ht="15.75" hidden="1" thickBot="1" x14ac:dyDescent="0.3">
      <c r="A248">
        <v>248</v>
      </c>
      <c r="C248" s="240">
        <f t="shared" ca="1" si="30"/>
        <v>0</v>
      </c>
      <c r="D248" s="240">
        <f t="shared" ca="1" si="30"/>
        <v>0</v>
      </c>
      <c r="E248" s="240">
        <f t="shared" ca="1" si="30"/>
        <v>0</v>
      </c>
      <c r="F248" s="240">
        <f t="shared" ca="1" si="30"/>
        <v>0</v>
      </c>
      <c r="G248" s="47" t="e">
        <f>INDEX($I$2:$FN$2,ROWS(G$2:G248))</f>
        <v>#REF!</v>
      </c>
      <c r="H248">
        <v>0</v>
      </c>
      <c r="I248">
        <f ca="1">IF(AND($B248&gt;0,SUM(I$3:I247)=0,SUM($H248:H248)=0),$B248,0)</f>
        <v>0</v>
      </c>
      <c r="J248">
        <f ca="1">IF(AND($B248&gt;0,SUM(J$3:J247)=0,SUM($H248:I248)=0),$B248,0)</f>
        <v>0</v>
      </c>
      <c r="K248">
        <f ca="1">IF(AND($B248&gt;0,SUM(K$3:K247)=0,SUM($H248:J248)=0),$B248,0)</f>
        <v>0</v>
      </c>
      <c r="L248">
        <f ca="1">IF(AND($B248&gt;0,SUM(L$3:L247)=0,SUM($H248:K248)=0),$B248,0)</f>
        <v>0</v>
      </c>
      <c r="M248">
        <f ca="1">IF(AND($B248&gt;0,SUM(M$3:M247)=0,SUM($H248:L248)=0),$B248,0)</f>
        <v>0</v>
      </c>
      <c r="N248">
        <f ca="1">IF(AND($B248&gt;0,SUM(N$3:N247)=0,SUM($H248:M248)=0),$B248,0)</f>
        <v>0</v>
      </c>
      <c r="O248">
        <f ca="1">IF(AND($B248&gt;0,SUM(O$3:O247)=0,SUM($H248:N248)=0),$B248,0)</f>
        <v>0</v>
      </c>
      <c r="P248">
        <f ca="1">IF(AND($B248&gt;0,SUM(P$3:P247)=0,SUM($H248:O248)=0),$B248,0)</f>
        <v>0</v>
      </c>
      <c r="Q248">
        <f ca="1">IF(AND($B248&gt;0,SUM(Q$3:Q247)=0,SUM($H248:P248)=0),$B248,0)</f>
        <v>0</v>
      </c>
      <c r="R248">
        <f ca="1">IF(AND($B248&gt;0,SUM(R$3:R247)=0,SUM($H248:Q248)=0),$B248,0)</f>
        <v>0</v>
      </c>
      <c r="S248">
        <f ca="1">IF(AND($B248&gt;0,SUM(S$3:S247)=0,SUM($H248:R248)=0),$B248,0)</f>
        <v>0</v>
      </c>
      <c r="T248">
        <f ca="1">IF(AND($B248&gt;0,SUM(T$3:T247)=0,SUM($H248:S248)=0),$B248,0)</f>
        <v>0</v>
      </c>
      <c r="U248">
        <f ca="1">IF(AND($B248&gt;0,SUM(U$3:U247)=0,SUM($H248:T248)=0),$B248,0)</f>
        <v>0</v>
      </c>
      <c r="V248">
        <f ca="1">IF(AND($B248&gt;0,SUM(V$3:V247)=0,SUM($H248:U248)=0),$B248,0)</f>
        <v>0</v>
      </c>
      <c r="W248">
        <f ca="1">IF(AND($B248&gt;0,SUM(W$3:W247)=0,SUM($H248:V248)=0),$B248,0)</f>
        <v>0</v>
      </c>
      <c r="X248">
        <f ca="1">IF(AND($B248&gt;0,SUM(X$3:X247)=0,SUM($H248:W248)=0),$B248,0)</f>
        <v>0</v>
      </c>
      <c r="Y248">
        <f ca="1">IF(AND($B248&gt;0,SUM(Y$3:Y247)=0,SUM($H248:X248)=0),$B248,0)</f>
        <v>0</v>
      </c>
      <c r="Z248">
        <f ca="1">IF(AND($B248&gt;0,SUM(Z$3:Z247)=0,SUM($H248:Y248)=0),$B248,0)</f>
        <v>0</v>
      </c>
      <c r="AA248">
        <f ca="1">IF(AND($B248&gt;0,SUM(AA$3:AA247)=0,SUM($H248:Z248)=0),$B248,0)</f>
        <v>0</v>
      </c>
      <c r="AB248">
        <f ca="1">IF(AND($B248&gt;0,SUM(AB$3:AB247)=0,SUM($H248:AA248)=0),$B248,0)</f>
        <v>0</v>
      </c>
      <c r="AC248">
        <f ca="1">IF(AND($B248&gt;0,SUM(AC$3:AC247)=0,SUM($H248:AB248)=0),$B248,0)</f>
        <v>0</v>
      </c>
      <c r="AD248">
        <f ca="1">IF(AND($B248&gt;0,SUM(AD$3:AD247)=0,SUM($H248:AC248)=0),$B248,0)</f>
        <v>0</v>
      </c>
      <c r="AE248">
        <f ca="1">IF(AND($B248&gt;0,SUM(AE$3:AE247)=0,SUM($H248:AD248)=0),$B248,0)</f>
        <v>0</v>
      </c>
      <c r="AF248">
        <f ca="1">IF(AND($B248&gt;0,SUM(AF$3:AF247)=0,SUM($H248:AE248)=0),$B248,0)</f>
        <v>0</v>
      </c>
      <c r="AG248">
        <f ca="1">IF(AND($B248&gt;0,SUM(AG$3:AG247)=0,SUM($H248:AF248)=0),$B248,0)</f>
        <v>0</v>
      </c>
      <c r="AH248">
        <f ca="1">IF(AND($B248&gt;0,SUM(AH$3:AH247)=0,SUM($H248:AG248)=0),$B248,0)</f>
        <v>0</v>
      </c>
      <c r="AI248">
        <f ca="1">IF(AND($B248&gt;0,SUM(AI$3:AI247)=0,SUM($H248:AH248)=0),$B248,0)</f>
        <v>0</v>
      </c>
      <c r="AJ248">
        <f ca="1">IF(AND($B248&gt;0,SUM(AJ$3:AJ247)=0,SUM($H248:AI248)=0),$B248,0)</f>
        <v>0</v>
      </c>
      <c r="AK248">
        <f ca="1">IF(AND($B248&gt;0,SUM(AK$3:AK247)=0,SUM($H248:AJ248)=0),$B248,0)</f>
        <v>0</v>
      </c>
      <c r="AL248">
        <f ca="1">IF(AND($B248&gt;0,SUM(AL$3:AL247)=0,SUM($H248:AK248)=0),$B248,0)</f>
        <v>0</v>
      </c>
      <c r="AM248">
        <f ca="1">IF(AND($B248&gt;0,SUM(AM$3:AM247)=0,SUM($H248:AL248)=0),$B248,0)</f>
        <v>0</v>
      </c>
      <c r="AN248">
        <f ca="1">IF(AND($B248&gt;0,SUM(AN$3:AN247)=0,SUM($H248:AM248)=0),$B248,0)</f>
        <v>0</v>
      </c>
      <c r="AO248">
        <f ca="1">IF(AND($B248&gt;0,SUM(AO$3:AO247)=0,SUM($H248:AN248)=0),$B248,0)</f>
        <v>0</v>
      </c>
      <c r="AP248">
        <f ca="1">IF(AND($B248&gt;0,SUM(AP$3:AP247)=0,SUM($H248:AO248)=0),$B248,0)</f>
        <v>0</v>
      </c>
      <c r="AQ248">
        <f ca="1">IF(AND($B248&gt;0,SUM(AQ$3:AQ247)=0,SUM($H248:AP248)=0),$B248,0)</f>
        <v>0</v>
      </c>
      <c r="AR248">
        <f ca="1">IF(AND($B248&gt;0,SUM(AR$3:AR247)=0,SUM($H248:AQ248)=0),$B248,0)</f>
        <v>0</v>
      </c>
      <c r="AS248">
        <f ca="1">IF(AND($B248&gt;0,SUM(AS$3:AS247)=0,SUM($H248:AR248)=0),$B248,0)</f>
        <v>0</v>
      </c>
      <c r="AT248">
        <f ca="1">IF(AND($B248&gt;0,SUM(AT$3:AT247)=0,SUM($H248:AS248)=0),$B248,0)</f>
        <v>0</v>
      </c>
      <c r="AU248">
        <f ca="1">IF(AND($B248&gt;0,SUM(AU$3:AU247)=0,SUM($H248:AT248)=0),$B248,0)</f>
        <v>0</v>
      </c>
      <c r="AV248">
        <f ca="1">IF(AND($B248&gt;0,SUM(AV$3:AV247)=0,SUM($H248:AU248)=0),$B248,0)</f>
        <v>0</v>
      </c>
      <c r="AW248">
        <f ca="1">IF(AND($B248&gt;0,SUM(AW$3:AW247)=0,SUM($H248:AV248)=0),$B248,0)</f>
        <v>0</v>
      </c>
      <c r="AX248">
        <f ca="1">IF(AND($B248&gt;0,SUM(AX$3:AX247)=0,SUM($H248:AW248)=0),$B248,0)</f>
        <v>0</v>
      </c>
      <c r="AY248">
        <f ca="1">IF(AND($B248&gt;0,SUM(AY$3:AY247)=0,SUM($H248:AX248)=0),$B248,0)</f>
        <v>0</v>
      </c>
      <c r="AZ248">
        <f ca="1">IF(AND($B248&gt;0,SUM(AZ$3:AZ247)=0,SUM($H248:AY248)=0),$B248,0)</f>
        <v>0</v>
      </c>
      <c r="BA248">
        <f ca="1">IF(AND($B248&gt;0,SUM(BA$3:BA247)=0,SUM($H248:AZ248)=0),$B248,0)</f>
        <v>0</v>
      </c>
      <c r="BB248">
        <f ca="1">IF(AND($B248&gt;0,SUM(BB$3:BB247)=0,SUM($H248:BA248)=0),$B248,0)</f>
        <v>0</v>
      </c>
      <c r="BC248">
        <f ca="1">IF(AND($B248&gt;0,SUM(BC$3:BC247)=0,SUM($H248:BB248)=0),$B248,0)</f>
        <v>0</v>
      </c>
      <c r="BD248">
        <f ca="1">IF(AND($B248&gt;0,SUM(BD$3:BD247)=0,SUM($H248:BC248)=0),$B248,0)</f>
        <v>0</v>
      </c>
      <c r="BE248">
        <f ca="1">IF(AND($B248&gt;0,SUM(BE$3:BE247)=0,SUM($H248:BD248)=0),$B248,0)</f>
        <v>0</v>
      </c>
      <c r="BF248">
        <f ca="1">IF(AND($B248&gt;0,SUM(BF$3:BF247)=0,SUM($H248:BE248)=0),$B248,0)</f>
        <v>0</v>
      </c>
      <c r="BG248">
        <f ca="1">IF(AND($B248&gt;0,SUM(BG$3:BG247)=0,SUM($H248:BF248)=0),$B248,0)</f>
        <v>0</v>
      </c>
      <c r="BH248">
        <f ca="1">IF(AND($B248&gt;0,SUM(BH$3:BH247)=0,SUM($H248:BG248)=0),$B248,0)</f>
        <v>0</v>
      </c>
      <c r="BI248">
        <f ca="1">IF(AND($B248&gt;0,SUM(BI$3:BI247)=0,SUM($H248:BH248)=0),$B248,0)</f>
        <v>0</v>
      </c>
      <c r="BJ248">
        <f ca="1">IF(AND($B248&gt;0,SUM(BJ$3:BJ247)=0,SUM($H248:BI248)=0),$B248,0)</f>
        <v>0</v>
      </c>
      <c r="BK248">
        <f ca="1">IF(AND($B248&gt;0,SUM(BK$3:BK247)=0,SUM($H248:BJ248)=0),$B248,0)</f>
        <v>0</v>
      </c>
      <c r="BL248">
        <f ca="1">IF(AND($B248&gt;0,SUM(BL$3:BL247)=0,SUM($H248:BK248)=0),$B248,0)</f>
        <v>0</v>
      </c>
      <c r="BM248">
        <f ca="1">IF(AND($B248&gt;0,SUM(BM$3:BM247)=0,SUM($H248:BL248)=0),$B248,0)</f>
        <v>0</v>
      </c>
      <c r="BN248">
        <f ca="1">IF(AND($B248&gt;0,SUM(BN$3:BN247)=0,SUM($H248:BM248)=0),$B248,0)</f>
        <v>0</v>
      </c>
      <c r="BO248">
        <f ca="1">IF(AND($B248&gt;0,SUM(BO$3:BO247)=0,SUM($H248:BN248)=0),$B248,0)</f>
        <v>0</v>
      </c>
      <c r="BP248">
        <f ca="1">IF(AND($B248&gt;0,SUM(BP$3:BP247)=0,SUM($H248:BO248)=0),$B248,0)</f>
        <v>0</v>
      </c>
      <c r="BQ248">
        <f ca="1">IF(AND($B248&gt;0,SUM(BQ$3:BQ247)=0,SUM($H248:BP248)=0),$B248,0)</f>
        <v>0</v>
      </c>
      <c r="BR248">
        <f ca="1">IF(AND($B248&gt;0,SUM(BR$3:BR247)=0,SUM($H248:BQ248)=0),$B248,0)</f>
        <v>0</v>
      </c>
      <c r="BS248">
        <f ca="1">IF(AND($B248&gt;0,SUM(BS$3:BS247)=0,SUM($H248:BR248)=0),$B248,0)</f>
        <v>0</v>
      </c>
      <c r="BT248">
        <f ca="1">IF(AND($B248&gt;0,SUM(BT$3:BT247)=0,SUM($H248:BS248)=0),$B248,0)</f>
        <v>0</v>
      </c>
      <c r="BU248">
        <f ca="1">IF(AND($B248&gt;0,SUM(BU$3:BU247)=0,SUM($H248:BT248)=0),$B248,0)</f>
        <v>0</v>
      </c>
      <c r="BV248">
        <f ca="1">IF(AND($B248&gt;0,SUM(BV$3:BV247)=0,SUM($H248:BU248)=0),$B248,0)</f>
        <v>0</v>
      </c>
      <c r="BW248">
        <f ca="1">IF(AND($B248&gt;0,SUM(BW$3:BW247)=0,SUM($H248:BV248)=0),$B248,0)</f>
        <v>0</v>
      </c>
      <c r="BX248">
        <f ca="1">IF(AND($B248&gt;0,SUM(BX$3:BX247)=0,SUM($H248:BW248)=0),$B248,0)</f>
        <v>0</v>
      </c>
      <c r="BY248">
        <f ca="1">IF(AND($B248&gt;0,SUM(BY$3:BY247)=0,SUM($H248:BX248)=0),$B248,0)</f>
        <v>0</v>
      </c>
      <c r="BZ248">
        <f ca="1">IF(AND($B248&gt;0,SUM(BZ$3:BZ247)=0,SUM($H248:BY248)=0),$B248,0)</f>
        <v>0</v>
      </c>
      <c r="CA248">
        <f ca="1">IF(AND($B248&gt;0,SUM(CA$3:CA247)=0,SUM($H248:BZ248)=0),$B248,0)</f>
        <v>0</v>
      </c>
      <c r="CB248">
        <f ca="1">IF(AND($B248&gt;0,SUM(CB$3:CB247)=0,SUM($H248:CA248)=0),$B248,0)</f>
        <v>0</v>
      </c>
      <c r="CC248">
        <f ca="1">IF(AND($B248&gt;0,SUM(CC$3:CC247)=0,SUM($H248:CB248)=0),$B248,0)</f>
        <v>0</v>
      </c>
      <c r="CD248">
        <f ca="1">IF(AND($B248&gt;0,SUM(CD$3:CD247)=0,SUM($H248:CC248)=0),$B248,0)</f>
        <v>0</v>
      </c>
      <c r="CE248">
        <f ca="1">IF(AND($B248&gt;0,SUM(CE$3:CE247)=0,SUM($H248:CD248)=0),$B248,0)</f>
        <v>0</v>
      </c>
      <c r="CF248">
        <f ca="1">IF(AND($B248&gt;0,SUM(CF$3:CF247)=0,SUM($H248:CE248)=0),$B248,0)</f>
        <v>0</v>
      </c>
      <c r="CG248">
        <f ca="1">IF(AND($B248&gt;0,SUM(CG$3:CG247)=0,SUM($H248:CF248)=0),$B248,0)</f>
        <v>0</v>
      </c>
      <c r="CH248">
        <f ca="1">IF(AND($B248&gt;0,SUM(CH$3:CH247)=0,SUM($H248:CG248)=0),$B248,0)</f>
        <v>0</v>
      </c>
      <c r="CI248">
        <f ca="1">IF(AND($B248&gt;0,SUM(CI$3:CI247)=0,SUM($H248:CH248)=0),$B248,0)</f>
        <v>0</v>
      </c>
      <c r="CJ248">
        <f ca="1">IF(AND($B248&gt;0,SUM(CJ$3:CJ247)=0,SUM($H248:CI248)=0),$B248,0)</f>
        <v>0</v>
      </c>
      <c r="CK248">
        <f ca="1">IF(AND($B248&gt;0,SUM(CK$3:CK247)=0,SUM($H248:CJ248)=0),$B248,0)</f>
        <v>0</v>
      </c>
      <c r="CL248">
        <f ca="1">IF(AND($B248&gt;0,SUM(CL$3:CL247)=0,SUM($H248:CK248)=0),$B248,0)</f>
        <v>0</v>
      </c>
      <c r="CM248">
        <f ca="1">IF(AND($B248&gt;0,SUM(CM$3:CM247)=0,SUM($H248:CL248)=0),$B248,0)</f>
        <v>0</v>
      </c>
      <c r="CN248">
        <f ca="1">IF(AND($B248&gt;0,SUM(CN$3:CN247)=0,SUM($H248:CM248)=0),$B248,0)</f>
        <v>0</v>
      </c>
      <c r="CO248">
        <f ca="1">IF(AND($B248&gt;0,SUM(CO$3:CO247)=0,SUM($H248:CN248)=0),$B248,0)</f>
        <v>0</v>
      </c>
      <c r="CP248">
        <f ca="1">IF(AND($B248&gt;0,SUM(CP$3:CP247)=0,SUM($H248:CO248)=0),$B248,0)</f>
        <v>0</v>
      </c>
      <c r="CQ248">
        <f ca="1">IF(AND($B248&gt;0,SUM(CQ$3:CQ247)=0,SUM($H248:CP248)=0),$B248,0)</f>
        <v>0</v>
      </c>
      <c r="CR248">
        <f ca="1">IF(AND($B248&gt;0,SUM(CR$3:CR247)=0,SUM($H248:CQ248)=0),$B248,0)</f>
        <v>0</v>
      </c>
      <c r="CS248">
        <f ca="1">IF(AND($B248&gt;0,SUM(CS$3:CS247)=0,SUM($H248:CR248)=0),$B248,0)</f>
        <v>0</v>
      </c>
      <c r="CT248">
        <f ca="1">IF(AND($B248&gt;0,SUM(CT$3:CT247)=0,SUM($H248:CS248)=0),$B248,0)</f>
        <v>0</v>
      </c>
      <c r="CU248">
        <f ca="1">IF(AND($B248&gt;0,SUM(CU$3:CU247)=0,SUM($H248:CT248)=0),$B248,0)</f>
        <v>0</v>
      </c>
      <c r="CV248">
        <f ca="1">IF(AND($B248&gt;0,SUM(CV$3:CV247)=0,SUM($H248:CU248)=0),$B248,0)</f>
        <v>0</v>
      </c>
      <c r="CW248">
        <f ca="1">IF(AND($B248&gt;0,SUM(CW$3:CW247)=0,SUM($H248:CV248)=0),$B248,0)</f>
        <v>0</v>
      </c>
      <c r="CX248">
        <f ca="1">IF(AND($B248&gt;0,SUM(CX$3:CX247)=0,SUM($H248:CW248)=0),$B248,0)</f>
        <v>0</v>
      </c>
      <c r="CY248">
        <f ca="1">IF(AND($B248&gt;0,SUM(CY$3:CY247)=0,SUM($H248:CX248)=0),$B248,0)</f>
        <v>0</v>
      </c>
      <c r="CZ248">
        <f ca="1">IF(AND($B248&gt;0,SUM(CZ$3:CZ247)=0,SUM($H248:CY248)=0),$B248,0)</f>
        <v>0</v>
      </c>
      <c r="DA248">
        <f ca="1">IF(AND($B248&gt;0,SUM(DA$3:DA247)=0,SUM($H248:CZ248)=0),$B248,0)</f>
        <v>0</v>
      </c>
      <c r="DB248">
        <f ca="1">IF(AND($B248&gt;0,SUM(DB$3:DB247)=0,SUM($H248:DA248)=0),$B248,0)</f>
        <v>0</v>
      </c>
      <c r="DC248">
        <f ca="1">IF(AND($B248&gt;0,SUM(DC$3:DC247)=0,SUM($H248:DB248)=0),$B248,0)</f>
        <v>0</v>
      </c>
      <c r="DD248">
        <f ca="1">IF(AND($B248&gt;0,SUM(DD$3:DD247)=0,SUM($H248:DC248)=0),$B248,0)</f>
        <v>0</v>
      </c>
      <c r="DE248">
        <f ca="1">IF(AND($B248&gt;0,SUM(DE$3:DE247)=0,SUM($H248:DD248)=0),$B248,0)</f>
        <v>0</v>
      </c>
      <c r="DF248">
        <f ca="1">IF(AND($B248&gt;0,SUM(DF$3:DF247)=0,SUM($H248:DE248)=0),$B248,0)</f>
        <v>0</v>
      </c>
      <c r="DG248">
        <f ca="1">IF(AND($B248&gt;0,SUM(DG$3:DG247)=0,SUM($H248:DF248)=0),$B248,0)</f>
        <v>0</v>
      </c>
      <c r="DH248">
        <f ca="1">IF(AND($B248&gt;0,SUM(DH$3:DH247)=0,SUM($H248:DG248)=0),$B248,0)</f>
        <v>0</v>
      </c>
      <c r="DI248">
        <f ca="1">IF(AND($B248&gt;0,SUM(DI$3:DI247)=0,SUM($H248:DH248)=0),$B248,0)</f>
        <v>0</v>
      </c>
      <c r="DJ248">
        <f ca="1">IF(AND($B248&gt;0,SUM(DJ$3:DJ247)=0,SUM($H248:DI248)=0),$B248,0)</f>
        <v>0</v>
      </c>
      <c r="DK248">
        <f ca="1">IF(AND($B248&gt;0,SUM(DK$3:DK247)=0,SUM($H248:DJ248)=0),$B248,0)</f>
        <v>0</v>
      </c>
      <c r="DL248">
        <f ca="1">IF(AND($B248&gt;0,SUM(DL$3:DL247)=0,SUM($H248:DK248)=0),$B248,0)</f>
        <v>0</v>
      </c>
      <c r="DM248">
        <f ca="1">IF(AND($B248&gt;0,SUM(DM$3:DM247)=0,SUM($H248:DL248)=0),$B248,0)</f>
        <v>0</v>
      </c>
      <c r="DN248">
        <f ca="1">IF(AND($B248&gt;0,SUM(DN$3:DN247)=0,SUM($H248:DM248)=0),$B248,0)</f>
        <v>0</v>
      </c>
      <c r="DO248">
        <f ca="1">IF(AND($B248&gt;0,SUM(DO$3:DO247)=0,SUM($H248:DN248)=0),$B248,0)</f>
        <v>0</v>
      </c>
      <c r="DP248">
        <f ca="1">IF(AND($B248&gt;0,SUM(DP$3:DP247)=0,SUM($H248:DO248)=0),$B248,0)</f>
        <v>0</v>
      </c>
      <c r="DQ248">
        <f ca="1">IF(AND($B248&gt;0,SUM(DQ$3:DQ247)=0,SUM($H248:DP248)=0),$B248,0)</f>
        <v>0</v>
      </c>
      <c r="DR248">
        <f ca="1">IF(AND($B248&gt;0,SUM(DR$3:DR247)=0,SUM($H248:DQ248)=0),$B248,0)</f>
        <v>0</v>
      </c>
      <c r="DS248">
        <f ca="1">IF(AND($B248&gt;0,SUM(DS$3:DS247)=0,SUM($H248:DR248)=0),$B248,0)</f>
        <v>0</v>
      </c>
      <c r="DT248">
        <f ca="1">IF(AND($B248&gt;0,SUM(DT$3:DT247)=0,SUM($H248:DS248)=0),$B248,0)</f>
        <v>0</v>
      </c>
      <c r="DU248">
        <f ca="1">IF(AND($B248&gt;0,SUM(DU$3:DU247)=0,SUM($H248:DT248)=0),$B248,0)</f>
        <v>0</v>
      </c>
      <c r="DV248">
        <f ca="1">IF(AND($B248&gt;0,SUM(DV$3:DV247)=0,SUM($H248:DU248)=0),$B248,0)</f>
        <v>0</v>
      </c>
      <c r="DW248">
        <f ca="1">IF(AND($B248&gt;0,SUM(DW$3:DW247)=0,SUM($H248:DV248)=0),$B248,0)</f>
        <v>0</v>
      </c>
      <c r="DX248">
        <f ca="1">IF(AND($B248&gt;0,SUM(DX$3:DX247)=0,SUM($H248:DW248)=0),$B248,0)</f>
        <v>0</v>
      </c>
      <c r="DY248">
        <f ca="1">IF(AND($B248&gt;0,SUM(DY$3:DY247)=0,SUM($H248:DX248)=0),$B248,0)</f>
        <v>0</v>
      </c>
      <c r="DZ248">
        <f ca="1">IF(AND($B248&gt;0,SUM(DZ$3:DZ247)=0,SUM($H248:DY248)=0),$B248,0)</f>
        <v>0</v>
      </c>
      <c r="EA248">
        <f ca="1">IF(AND($B248&gt;0,SUM(EA$3:EA247)=0,SUM($H248:DZ248)=0),$B248,0)</f>
        <v>0</v>
      </c>
      <c r="EB248">
        <f ca="1">IF(AND($B248&gt;0,SUM(EB$3:EB247)=0,SUM($H248:EA248)=0),$B248,0)</f>
        <v>0</v>
      </c>
      <c r="EC248">
        <f ca="1">IF(AND($B248&gt;0,SUM(EC$3:EC247)=0,SUM($H248:EB248)=0),$B248,0)</f>
        <v>0</v>
      </c>
      <c r="ED248">
        <f ca="1">IF(AND($B248&gt;0,SUM(ED$3:ED247)=0,SUM($H248:EC248)=0),$B248,0)</f>
        <v>0</v>
      </c>
      <c r="EE248">
        <f ca="1">IF(AND($B248&gt;0,SUM(EE$3:EE247)=0,SUM($H248:ED248)=0),$B248,0)</f>
        <v>0</v>
      </c>
      <c r="EF248">
        <f ca="1">IF(AND($B248&gt;0,SUM(EF$3:EF247)=0,SUM($H248:EE248)=0),$B248,0)</f>
        <v>0</v>
      </c>
      <c r="EG248">
        <f ca="1">IF(AND($B248&gt;0,SUM(EG$3:EG247)=0,SUM($H248:EF248)=0),$B248,0)</f>
        <v>0</v>
      </c>
      <c r="EH248">
        <f ca="1">IF(AND($B248&gt;0,SUM(EH$3:EH247)=0,SUM($H248:EG248)=0),$B248,0)</f>
        <v>0</v>
      </c>
      <c r="EI248">
        <f ca="1">IF(AND($B248&gt;0,SUM(EI$3:EI247)=0,SUM($H248:EH248)=0),$B248,0)</f>
        <v>0</v>
      </c>
      <c r="EJ248">
        <f ca="1">IF(AND($B248&gt;0,SUM(EJ$3:EJ247)=0,SUM($H248:EI248)=0),$B248,0)</f>
        <v>0</v>
      </c>
      <c r="EK248">
        <f ca="1">IF(AND($B248&gt;0,SUM(EK$3:EK247)=0,SUM($H248:EJ248)=0),$B248,0)</f>
        <v>0</v>
      </c>
      <c r="EL248">
        <f ca="1">IF(AND($B248&gt;0,SUM(EL$3:EL247)=0,SUM($H248:EK248)=0),$B248,0)</f>
        <v>0</v>
      </c>
      <c r="EM248">
        <f ca="1">IF(AND($B248&gt;0,SUM(EM$3:EM247)=0,SUM($H248:EL248)=0),$B248,0)</f>
        <v>0</v>
      </c>
      <c r="EN248">
        <f ca="1">IF(AND($B248&gt;0,SUM(EN$3:EN247)=0,SUM($H248:EM248)=0),$B248,0)</f>
        <v>0</v>
      </c>
      <c r="EO248">
        <f ca="1">IF(AND($B248&gt;0,SUM(EO$3:EO247)=0,SUM($H248:EN248)=0),$B248,0)</f>
        <v>0</v>
      </c>
      <c r="EP248">
        <f ca="1">IF(AND($B248&gt;0,SUM(EP$3:EP247)=0,SUM($H248:EO248)=0),$B248,0)</f>
        <v>0</v>
      </c>
      <c r="EQ248">
        <f ca="1">IF(AND($B248&gt;0,SUM(EQ$3:EQ247)=0,SUM($H248:EP248)=0),$B248,0)</f>
        <v>0</v>
      </c>
      <c r="ER248">
        <f ca="1">IF(AND($B248&gt;0,SUM(ER$3:ER247)=0,SUM($H248:EQ248)=0),$B248,0)</f>
        <v>0</v>
      </c>
      <c r="ES248">
        <f ca="1">IF(AND($B248&gt;0,SUM(ES$3:ES247)=0,SUM($H248:ER248)=0),$B248,0)</f>
        <v>0</v>
      </c>
      <c r="ET248">
        <f ca="1">IF(AND($B248&gt;0,SUM(ET$3:ET247)=0,SUM($H248:ES248)=0),$B248,0)</f>
        <v>0</v>
      </c>
      <c r="EU248">
        <f ca="1">IF(AND($B248&gt;0,SUM(EU$3:EU247)=0,SUM($H248:ET248)=0),$B248,0)</f>
        <v>0</v>
      </c>
      <c r="EV248">
        <f ca="1">IF(AND($B248&gt;0,SUM(EV$3:EV247)=0,SUM($H248:EU248)=0),$B248,0)</f>
        <v>0</v>
      </c>
      <c r="EW248">
        <f ca="1">IF(AND($B248&gt;0,SUM(EW$3:EW247)=0,SUM($H248:EV248)=0),$B248,0)</f>
        <v>0</v>
      </c>
      <c r="EX248">
        <f ca="1">IF(AND($B248&gt;0,SUM(EX$3:EX247)=0,SUM($H248:EW248)=0),$B248,0)</f>
        <v>0</v>
      </c>
      <c r="EY248">
        <f ca="1">IF(AND($B248&gt;0,SUM(EY$3:EY247)=0,SUM($H248:EX248)=0),$B248,0)</f>
        <v>0</v>
      </c>
      <c r="EZ248">
        <f ca="1">IF(AND($B248&gt;0,SUM(EZ$3:EZ247)=0,SUM($H248:EY248)=0),$B248,0)</f>
        <v>0</v>
      </c>
      <c r="FA248">
        <f ca="1">IF(AND($B248&gt;0,SUM(FA$3:FA247)=0,SUM($H248:EZ248)=0),$B248,0)</f>
        <v>0</v>
      </c>
      <c r="FB248">
        <f ca="1">IF(AND($B248&gt;0,SUM(FB$3:FB247)=0,SUM($H248:FA248)=0),$B248,0)</f>
        <v>0</v>
      </c>
      <c r="FC248">
        <f ca="1">IF(AND($B248&gt;0,SUM(FC$3:FC247)=0,SUM($H248:FB248)=0),$B248,0)</f>
        <v>0</v>
      </c>
      <c r="FD248">
        <f ca="1">IF(AND($B248&gt;0,SUM(FD$3:FD247)=0,SUM($H248:FC248)=0),$B248,0)</f>
        <v>0</v>
      </c>
      <c r="FE248">
        <f ca="1">IF(AND($B248&gt;0,SUM(FE$3:FE247)=0,SUM($H248:FD248)=0),$B248,0)</f>
        <v>0</v>
      </c>
      <c r="FF248">
        <f ca="1">IF(AND($B248&gt;0,SUM(FF$3:FF247)=0,SUM($H248:FE248)=0),$B248,0)</f>
        <v>0</v>
      </c>
      <c r="FG248">
        <f ca="1">IF(AND($B248&gt;0,SUM(FG$3:FG247)=0,SUM($H248:FF248)=0),$B248,0)</f>
        <v>0</v>
      </c>
      <c r="FH248">
        <f ca="1">IF(AND($B248&gt;0,SUM(FH$3:FH247)=0,SUM($H248:FG248)=0),$B248,0)</f>
        <v>0</v>
      </c>
      <c r="FI248">
        <f ca="1">IF(AND($B248&gt;0,SUM(FI$3:FI247)=0,SUM($H248:FH248)=0),$B248,0)</f>
        <v>0</v>
      </c>
      <c r="FJ248">
        <f ca="1">IF(AND($B248&gt;0,SUM(FJ$3:FJ247)=0,SUM($H248:FI248)=0),$B248,0)</f>
        <v>0</v>
      </c>
      <c r="FK248">
        <f ca="1">IF(AND($B248&gt;0,SUM(FK$3:FK247)=0,SUM($H248:FJ248)=0),$B248,0)</f>
        <v>0</v>
      </c>
      <c r="FL248">
        <f ca="1">IF(AND($B248&gt;0,SUM(FL$3:FL247)=0,SUM($H248:FK248)=0),$B248,0)</f>
        <v>0</v>
      </c>
      <c r="FM248">
        <f ca="1">IF(AND($B248&gt;0,SUM(FM$3:FM247)=0,SUM($H248:FL248)=0),$B248,0)</f>
        <v>0</v>
      </c>
      <c r="FN248">
        <f ca="1">IF(AND($B248&gt;0,SUM(FN$3:FN247)=0,SUM($H248:FM248)=0),$B248,0)</f>
        <v>0</v>
      </c>
      <c r="FS248" s="67">
        <f>ValintaohjelmaCentral!$C124</f>
        <v>0</v>
      </c>
      <c r="FT248" s="352"/>
      <c r="FU248" s="353"/>
      <c r="FV248" s="374">
        <f>ValintaohjelmaCentral!$G124</f>
        <v>0</v>
      </c>
      <c r="FY248" s="67">
        <f>ValintaohjelmaCentral!$C124</f>
        <v>0</v>
      </c>
      <c r="FZ248" s="352"/>
      <c r="GA248" s="353"/>
      <c r="GB248" s="374">
        <f>ValintaohjelmaCentral!$G124</f>
        <v>0</v>
      </c>
      <c r="GE248" s="67">
        <f>ValintaohjelmaCentral!$C124</f>
        <v>0</v>
      </c>
      <c r="GF248" s="352"/>
      <c r="GG248" s="353"/>
      <c r="GH248" s="374">
        <f>ValintaohjelmaCentral!$G124</f>
        <v>0</v>
      </c>
    </row>
    <row r="249" spans="1:190" ht="15.75" hidden="1" thickBot="1" x14ac:dyDescent="0.3">
      <c r="A249">
        <v>249</v>
      </c>
      <c r="C249" s="240">
        <f t="shared" ca="1" si="30"/>
        <v>0</v>
      </c>
      <c r="D249" s="240">
        <f t="shared" ca="1" si="30"/>
        <v>0</v>
      </c>
      <c r="E249" s="240">
        <f t="shared" ca="1" si="30"/>
        <v>0</v>
      </c>
      <c r="F249" s="240">
        <f t="shared" ca="1" si="30"/>
        <v>0</v>
      </c>
      <c r="G249" s="47" t="e">
        <f>INDEX($I$2:$FN$2,ROWS(G$2:G249))</f>
        <v>#REF!</v>
      </c>
      <c r="H249">
        <v>0</v>
      </c>
      <c r="I249">
        <f ca="1">IF(AND($B249&gt;0,SUM(I$3:I248)=0,SUM($H249:H249)=0),$B249,0)</f>
        <v>0</v>
      </c>
      <c r="J249">
        <f ca="1">IF(AND($B249&gt;0,SUM(J$3:J248)=0,SUM($H249:I249)=0),$B249,0)</f>
        <v>0</v>
      </c>
      <c r="K249">
        <f ca="1">IF(AND($B249&gt;0,SUM(K$3:K248)=0,SUM($H249:J249)=0),$B249,0)</f>
        <v>0</v>
      </c>
      <c r="L249">
        <f ca="1">IF(AND($B249&gt;0,SUM(L$3:L248)=0,SUM($H249:K249)=0),$B249,0)</f>
        <v>0</v>
      </c>
      <c r="M249">
        <f ca="1">IF(AND($B249&gt;0,SUM(M$3:M248)=0,SUM($H249:L249)=0),$B249,0)</f>
        <v>0</v>
      </c>
      <c r="N249">
        <f ca="1">IF(AND($B249&gt;0,SUM(N$3:N248)=0,SUM($H249:M249)=0),$B249,0)</f>
        <v>0</v>
      </c>
      <c r="O249">
        <f ca="1">IF(AND($B249&gt;0,SUM(O$3:O248)=0,SUM($H249:N249)=0),$B249,0)</f>
        <v>0</v>
      </c>
      <c r="P249">
        <f ca="1">IF(AND($B249&gt;0,SUM(P$3:P248)=0,SUM($H249:O249)=0),$B249,0)</f>
        <v>0</v>
      </c>
      <c r="Q249">
        <f ca="1">IF(AND($B249&gt;0,SUM(Q$3:Q248)=0,SUM($H249:P249)=0),$B249,0)</f>
        <v>0</v>
      </c>
      <c r="R249">
        <f ca="1">IF(AND($B249&gt;0,SUM(R$3:R248)=0,SUM($H249:Q249)=0),$B249,0)</f>
        <v>0</v>
      </c>
      <c r="S249">
        <f ca="1">IF(AND($B249&gt;0,SUM(S$3:S248)=0,SUM($H249:R249)=0),$B249,0)</f>
        <v>0</v>
      </c>
      <c r="T249">
        <f ca="1">IF(AND($B249&gt;0,SUM(T$3:T248)=0,SUM($H249:S249)=0),$B249,0)</f>
        <v>0</v>
      </c>
      <c r="U249">
        <f ca="1">IF(AND($B249&gt;0,SUM(U$3:U248)=0,SUM($H249:T249)=0),$B249,0)</f>
        <v>0</v>
      </c>
      <c r="V249">
        <f ca="1">IF(AND($B249&gt;0,SUM(V$3:V248)=0,SUM($H249:U249)=0),$B249,0)</f>
        <v>0</v>
      </c>
      <c r="W249">
        <f ca="1">IF(AND($B249&gt;0,SUM(W$3:W248)=0,SUM($H249:V249)=0),$B249,0)</f>
        <v>0</v>
      </c>
      <c r="X249">
        <f ca="1">IF(AND($B249&gt;0,SUM(X$3:X248)=0,SUM($H249:W249)=0),$B249,0)</f>
        <v>0</v>
      </c>
      <c r="Y249">
        <f ca="1">IF(AND($B249&gt;0,SUM(Y$3:Y248)=0,SUM($H249:X249)=0),$B249,0)</f>
        <v>0</v>
      </c>
      <c r="Z249">
        <f ca="1">IF(AND($B249&gt;0,SUM(Z$3:Z248)=0,SUM($H249:Y249)=0),$B249,0)</f>
        <v>0</v>
      </c>
      <c r="AA249">
        <f ca="1">IF(AND($B249&gt;0,SUM(AA$3:AA248)=0,SUM($H249:Z249)=0),$B249,0)</f>
        <v>0</v>
      </c>
      <c r="AB249">
        <f ca="1">IF(AND($B249&gt;0,SUM(AB$3:AB248)=0,SUM($H249:AA249)=0),$B249,0)</f>
        <v>0</v>
      </c>
      <c r="AC249">
        <f ca="1">IF(AND($B249&gt;0,SUM(AC$3:AC248)=0,SUM($H249:AB249)=0),$B249,0)</f>
        <v>0</v>
      </c>
      <c r="AD249">
        <f ca="1">IF(AND($B249&gt;0,SUM(AD$3:AD248)=0,SUM($H249:AC249)=0),$B249,0)</f>
        <v>0</v>
      </c>
      <c r="AE249">
        <f ca="1">IF(AND($B249&gt;0,SUM(AE$3:AE248)=0,SUM($H249:AD249)=0),$B249,0)</f>
        <v>0</v>
      </c>
      <c r="AF249">
        <f ca="1">IF(AND($B249&gt;0,SUM(AF$3:AF248)=0,SUM($H249:AE249)=0),$B249,0)</f>
        <v>0</v>
      </c>
      <c r="AG249">
        <f ca="1">IF(AND($B249&gt;0,SUM(AG$3:AG248)=0,SUM($H249:AF249)=0),$B249,0)</f>
        <v>0</v>
      </c>
      <c r="AH249">
        <f ca="1">IF(AND($B249&gt;0,SUM(AH$3:AH248)=0,SUM($H249:AG249)=0),$B249,0)</f>
        <v>0</v>
      </c>
      <c r="AI249">
        <f ca="1">IF(AND($B249&gt;0,SUM(AI$3:AI248)=0,SUM($H249:AH249)=0),$B249,0)</f>
        <v>0</v>
      </c>
      <c r="AJ249">
        <f ca="1">IF(AND($B249&gt;0,SUM(AJ$3:AJ248)=0,SUM($H249:AI249)=0),$B249,0)</f>
        <v>0</v>
      </c>
      <c r="AK249">
        <f ca="1">IF(AND($B249&gt;0,SUM(AK$3:AK248)=0,SUM($H249:AJ249)=0),$B249,0)</f>
        <v>0</v>
      </c>
      <c r="AL249">
        <f ca="1">IF(AND($B249&gt;0,SUM(AL$3:AL248)=0,SUM($H249:AK249)=0),$B249,0)</f>
        <v>0</v>
      </c>
      <c r="AM249">
        <f ca="1">IF(AND($B249&gt;0,SUM(AM$3:AM248)=0,SUM($H249:AL249)=0),$B249,0)</f>
        <v>0</v>
      </c>
      <c r="AN249">
        <f ca="1">IF(AND($B249&gt;0,SUM(AN$3:AN248)=0,SUM($H249:AM249)=0),$B249,0)</f>
        <v>0</v>
      </c>
      <c r="AO249">
        <f ca="1">IF(AND($B249&gt;0,SUM(AO$3:AO248)=0,SUM($H249:AN249)=0),$B249,0)</f>
        <v>0</v>
      </c>
      <c r="AP249">
        <f ca="1">IF(AND($B249&gt;0,SUM(AP$3:AP248)=0,SUM($H249:AO249)=0),$B249,0)</f>
        <v>0</v>
      </c>
      <c r="AQ249">
        <f ca="1">IF(AND($B249&gt;0,SUM(AQ$3:AQ248)=0,SUM($H249:AP249)=0),$B249,0)</f>
        <v>0</v>
      </c>
      <c r="AR249">
        <f ca="1">IF(AND($B249&gt;0,SUM(AR$3:AR248)=0,SUM($H249:AQ249)=0),$B249,0)</f>
        <v>0</v>
      </c>
      <c r="AS249">
        <f ca="1">IF(AND($B249&gt;0,SUM(AS$3:AS248)=0,SUM($H249:AR249)=0),$B249,0)</f>
        <v>0</v>
      </c>
      <c r="AT249">
        <f ca="1">IF(AND($B249&gt;0,SUM(AT$3:AT248)=0,SUM($H249:AS249)=0),$B249,0)</f>
        <v>0</v>
      </c>
      <c r="AU249">
        <f ca="1">IF(AND($B249&gt;0,SUM(AU$3:AU248)=0,SUM($H249:AT249)=0),$B249,0)</f>
        <v>0</v>
      </c>
      <c r="AV249">
        <f ca="1">IF(AND($B249&gt;0,SUM(AV$3:AV248)=0,SUM($H249:AU249)=0),$B249,0)</f>
        <v>0</v>
      </c>
      <c r="AW249">
        <f ca="1">IF(AND($B249&gt;0,SUM(AW$3:AW248)=0,SUM($H249:AV249)=0),$B249,0)</f>
        <v>0</v>
      </c>
      <c r="AX249">
        <f ca="1">IF(AND($B249&gt;0,SUM(AX$3:AX248)=0,SUM($H249:AW249)=0),$B249,0)</f>
        <v>0</v>
      </c>
      <c r="AY249">
        <f ca="1">IF(AND($B249&gt;0,SUM(AY$3:AY248)=0,SUM($H249:AX249)=0),$B249,0)</f>
        <v>0</v>
      </c>
      <c r="AZ249">
        <f ca="1">IF(AND($B249&gt;0,SUM(AZ$3:AZ248)=0,SUM($H249:AY249)=0),$B249,0)</f>
        <v>0</v>
      </c>
      <c r="BA249">
        <f ca="1">IF(AND($B249&gt;0,SUM(BA$3:BA248)=0,SUM($H249:AZ249)=0),$B249,0)</f>
        <v>0</v>
      </c>
      <c r="BB249">
        <f ca="1">IF(AND($B249&gt;0,SUM(BB$3:BB248)=0,SUM($H249:BA249)=0),$B249,0)</f>
        <v>0</v>
      </c>
      <c r="BC249">
        <f ca="1">IF(AND($B249&gt;0,SUM(BC$3:BC248)=0,SUM($H249:BB249)=0),$B249,0)</f>
        <v>0</v>
      </c>
      <c r="BD249">
        <f ca="1">IF(AND($B249&gt;0,SUM(BD$3:BD248)=0,SUM($H249:BC249)=0),$B249,0)</f>
        <v>0</v>
      </c>
      <c r="BE249">
        <f ca="1">IF(AND($B249&gt;0,SUM(BE$3:BE248)=0,SUM($H249:BD249)=0),$B249,0)</f>
        <v>0</v>
      </c>
      <c r="BF249">
        <f ca="1">IF(AND($B249&gt;0,SUM(BF$3:BF248)=0,SUM($H249:BE249)=0),$B249,0)</f>
        <v>0</v>
      </c>
      <c r="BG249">
        <f ca="1">IF(AND($B249&gt;0,SUM(BG$3:BG248)=0,SUM($H249:BF249)=0),$B249,0)</f>
        <v>0</v>
      </c>
      <c r="BH249">
        <f ca="1">IF(AND($B249&gt;0,SUM(BH$3:BH248)=0,SUM($H249:BG249)=0),$B249,0)</f>
        <v>0</v>
      </c>
      <c r="BI249">
        <f ca="1">IF(AND($B249&gt;0,SUM(BI$3:BI248)=0,SUM($H249:BH249)=0),$B249,0)</f>
        <v>0</v>
      </c>
      <c r="BJ249">
        <f ca="1">IF(AND($B249&gt;0,SUM(BJ$3:BJ248)=0,SUM($H249:BI249)=0),$B249,0)</f>
        <v>0</v>
      </c>
      <c r="BK249">
        <f ca="1">IF(AND($B249&gt;0,SUM(BK$3:BK248)=0,SUM($H249:BJ249)=0),$B249,0)</f>
        <v>0</v>
      </c>
      <c r="BL249">
        <f ca="1">IF(AND($B249&gt;0,SUM(BL$3:BL248)=0,SUM($H249:BK249)=0),$B249,0)</f>
        <v>0</v>
      </c>
      <c r="BM249">
        <f ca="1">IF(AND($B249&gt;0,SUM(BM$3:BM248)=0,SUM($H249:BL249)=0),$B249,0)</f>
        <v>0</v>
      </c>
      <c r="BN249">
        <f ca="1">IF(AND($B249&gt;0,SUM(BN$3:BN248)=0,SUM($H249:BM249)=0),$B249,0)</f>
        <v>0</v>
      </c>
      <c r="BO249">
        <f ca="1">IF(AND($B249&gt;0,SUM(BO$3:BO248)=0,SUM($H249:BN249)=0),$B249,0)</f>
        <v>0</v>
      </c>
      <c r="BP249">
        <f ca="1">IF(AND($B249&gt;0,SUM(BP$3:BP248)=0,SUM($H249:BO249)=0),$B249,0)</f>
        <v>0</v>
      </c>
      <c r="BQ249">
        <f ca="1">IF(AND($B249&gt;0,SUM(BQ$3:BQ248)=0,SUM($H249:BP249)=0),$B249,0)</f>
        <v>0</v>
      </c>
      <c r="BR249">
        <f ca="1">IF(AND($B249&gt;0,SUM(BR$3:BR248)=0,SUM($H249:BQ249)=0),$B249,0)</f>
        <v>0</v>
      </c>
      <c r="BS249">
        <f ca="1">IF(AND($B249&gt;0,SUM(BS$3:BS248)=0,SUM($H249:BR249)=0),$B249,0)</f>
        <v>0</v>
      </c>
      <c r="BT249">
        <f ca="1">IF(AND($B249&gt;0,SUM(BT$3:BT248)=0,SUM($H249:BS249)=0),$B249,0)</f>
        <v>0</v>
      </c>
      <c r="BU249">
        <f ca="1">IF(AND($B249&gt;0,SUM(BU$3:BU248)=0,SUM($H249:BT249)=0),$B249,0)</f>
        <v>0</v>
      </c>
      <c r="BV249">
        <f ca="1">IF(AND($B249&gt;0,SUM(BV$3:BV248)=0,SUM($H249:BU249)=0),$B249,0)</f>
        <v>0</v>
      </c>
      <c r="BW249">
        <f ca="1">IF(AND($B249&gt;0,SUM(BW$3:BW248)=0,SUM($H249:BV249)=0),$B249,0)</f>
        <v>0</v>
      </c>
      <c r="BX249">
        <f ca="1">IF(AND($B249&gt;0,SUM(BX$3:BX248)=0,SUM($H249:BW249)=0),$B249,0)</f>
        <v>0</v>
      </c>
      <c r="BY249">
        <f ca="1">IF(AND($B249&gt;0,SUM(BY$3:BY248)=0,SUM($H249:BX249)=0),$B249,0)</f>
        <v>0</v>
      </c>
      <c r="BZ249">
        <f ca="1">IF(AND($B249&gt;0,SUM(BZ$3:BZ248)=0,SUM($H249:BY249)=0),$B249,0)</f>
        <v>0</v>
      </c>
      <c r="CA249">
        <f ca="1">IF(AND($B249&gt;0,SUM(CA$3:CA248)=0,SUM($H249:BZ249)=0),$B249,0)</f>
        <v>0</v>
      </c>
      <c r="CB249">
        <f ca="1">IF(AND($B249&gt;0,SUM(CB$3:CB248)=0,SUM($H249:CA249)=0),$B249,0)</f>
        <v>0</v>
      </c>
      <c r="CC249">
        <f ca="1">IF(AND($B249&gt;0,SUM(CC$3:CC248)=0,SUM($H249:CB249)=0),$B249,0)</f>
        <v>0</v>
      </c>
      <c r="CD249">
        <f ca="1">IF(AND($B249&gt;0,SUM(CD$3:CD248)=0,SUM($H249:CC249)=0),$B249,0)</f>
        <v>0</v>
      </c>
      <c r="CE249">
        <f ca="1">IF(AND($B249&gt;0,SUM(CE$3:CE248)=0,SUM($H249:CD249)=0),$B249,0)</f>
        <v>0</v>
      </c>
      <c r="CF249">
        <f ca="1">IF(AND($B249&gt;0,SUM(CF$3:CF248)=0,SUM($H249:CE249)=0),$B249,0)</f>
        <v>0</v>
      </c>
      <c r="CG249">
        <f ca="1">IF(AND($B249&gt;0,SUM(CG$3:CG248)=0,SUM($H249:CF249)=0),$B249,0)</f>
        <v>0</v>
      </c>
      <c r="CH249">
        <f ca="1">IF(AND($B249&gt;0,SUM(CH$3:CH248)=0,SUM($H249:CG249)=0),$B249,0)</f>
        <v>0</v>
      </c>
      <c r="CI249">
        <f ca="1">IF(AND($B249&gt;0,SUM(CI$3:CI248)=0,SUM($H249:CH249)=0),$B249,0)</f>
        <v>0</v>
      </c>
      <c r="CJ249">
        <f ca="1">IF(AND($B249&gt;0,SUM(CJ$3:CJ248)=0,SUM($H249:CI249)=0),$B249,0)</f>
        <v>0</v>
      </c>
      <c r="CK249">
        <f ca="1">IF(AND($B249&gt;0,SUM(CK$3:CK248)=0,SUM($H249:CJ249)=0),$B249,0)</f>
        <v>0</v>
      </c>
      <c r="CL249">
        <f ca="1">IF(AND($B249&gt;0,SUM(CL$3:CL248)=0,SUM($H249:CK249)=0),$B249,0)</f>
        <v>0</v>
      </c>
      <c r="CM249">
        <f ca="1">IF(AND($B249&gt;0,SUM(CM$3:CM248)=0,SUM($H249:CL249)=0),$B249,0)</f>
        <v>0</v>
      </c>
      <c r="CN249">
        <f ca="1">IF(AND($B249&gt;0,SUM(CN$3:CN248)=0,SUM($H249:CM249)=0),$B249,0)</f>
        <v>0</v>
      </c>
      <c r="CO249">
        <f ca="1">IF(AND($B249&gt;0,SUM(CO$3:CO248)=0,SUM($H249:CN249)=0),$B249,0)</f>
        <v>0</v>
      </c>
      <c r="CP249">
        <f ca="1">IF(AND($B249&gt;0,SUM(CP$3:CP248)=0,SUM($H249:CO249)=0),$B249,0)</f>
        <v>0</v>
      </c>
      <c r="CQ249">
        <f ca="1">IF(AND($B249&gt;0,SUM(CQ$3:CQ248)=0,SUM($H249:CP249)=0),$B249,0)</f>
        <v>0</v>
      </c>
      <c r="CR249">
        <f ca="1">IF(AND($B249&gt;0,SUM(CR$3:CR248)=0,SUM($H249:CQ249)=0),$B249,0)</f>
        <v>0</v>
      </c>
      <c r="CS249">
        <f ca="1">IF(AND($B249&gt;0,SUM(CS$3:CS248)=0,SUM($H249:CR249)=0),$B249,0)</f>
        <v>0</v>
      </c>
      <c r="CT249">
        <f ca="1">IF(AND($B249&gt;0,SUM(CT$3:CT248)=0,SUM($H249:CS249)=0),$B249,0)</f>
        <v>0</v>
      </c>
      <c r="CU249">
        <f ca="1">IF(AND($B249&gt;0,SUM(CU$3:CU248)=0,SUM($H249:CT249)=0),$B249,0)</f>
        <v>0</v>
      </c>
      <c r="CV249">
        <f ca="1">IF(AND($B249&gt;0,SUM(CV$3:CV248)=0,SUM($H249:CU249)=0),$B249,0)</f>
        <v>0</v>
      </c>
      <c r="CW249">
        <f ca="1">IF(AND($B249&gt;0,SUM(CW$3:CW248)=0,SUM($H249:CV249)=0),$B249,0)</f>
        <v>0</v>
      </c>
      <c r="CX249">
        <f ca="1">IF(AND($B249&gt;0,SUM(CX$3:CX248)=0,SUM($H249:CW249)=0),$B249,0)</f>
        <v>0</v>
      </c>
      <c r="CY249">
        <f ca="1">IF(AND($B249&gt;0,SUM(CY$3:CY248)=0,SUM($H249:CX249)=0),$B249,0)</f>
        <v>0</v>
      </c>
      <c r="CZ249">
        <f ca="1">IF(AND($B249&gt;0,SUM(CZ$3:CZ248)=0,SUM($H249:CY249)=0),$B249,0)</f>
        <v>0</v>
      </c>
      <c r="DA249">
        <f ca="1">IF(AND($B249&gt;0,SUM(DA$3:DA248)=0,SUM($H249:CZ249)=0),$B249,0)</f>
        <v>0</v>
      </c>
      <c r="DB249">
        <f ca="1">IF(AND($B249&gt;0,SUM(DB$3:DB248)=0,SUM($H249:DA249)=0),$B249,0)</f>
        <v>0</v>
      </c>
      <c r="DC249">
        <f ca="1">IF(AND($B249&gt;0,SUM(DC$3:DC248)=0,SUM($H249:DB249)=0),$B249,0)</f>
        <v>0</v>
      </c>
      <c r="DD249">
        <f ca="1">IF(AND($B249&gt;0,SUM(DD$3:DD248)=0,SUM($H249:DC249)=0),$B249,0)</f>
        <v>0</v>
      </c>
      <c r="DE249">
        <f ca="1">IF(AND($B249&gt;0,SUM(DE$3:DE248)=0,SUM($H249:DD249)=0),$B249,0)</f>
        <v>0</v>
      </c>
      <c r="DF249">
        <f ca="1">IF(AND($B249&gt;0,SUM(DF$3:DF248)=0,SUM($H249:DE249)=0),$B249,0)</f>
        <v>0</v>
      </c>
      <c r="DG249">
        <f ca="1">IF(AND($B249&gt;0,SUM(DG$3:DG248)=0,SUM($H249:DF249)=0),$B249,0)</f>
        <v>0</v>
      </c>
      <c r="DH249">
        <f ca="1">IF(AND($B249&gt;0,SUM(DH$3:DH248)=0,SUM($H249:DG249)=0),$B249,0)</f>
        <v>0</v>
      </c>
      <c r="DI249">
        <f ca="1">IF(AND($B249&gt;0,SUM(DI$3:DI248)=0,SUM($H249:DH249)=0),$B249,0)</f>
        <v>0</v>
      </c>
      <c r="DJ249">
        <f ca="1">IF(AND($B249&gt;0,SUM(DJ$3:DJ248)=0,SUM($H249:DI249)=0),$B249,0)</f>
        <v>0</v>
      </c>
      <c r="DK249">
        <f ca="1">IF(AND($B249&gt;0,SUM(DK$3:DK248)=0,SUM($H249:DJ249)=0),$B249,0)</f>
        <v>0</v>
      </c>
      <c r="DL249">
        <f ca="1">IF(AND($B249&gt;0,SUM(DL$3:DL248)=0,SUM($H249:DK249)=0),$B249,0)</f>
        <v>0</v>
      </c>
      <c r="DM249">
        <f ca="1">IF(AND($B249&gt;0,SUM(DM$3:DM248)=0,SUM($H249:DL249)=0),$B249,0)</f>
        <v>0</v>
      </c>
      <c r="DN249">
        <f ca="1">IF(AND($B249&gt;0,SUM(DN$3:DN248)=0,SUM($H249:DM249)=0),$B249,0)</f>
        <v>0</v>
      </c>
      <c r="DO249">
        <f ca="1">IF(AND($B249&gt;0,SUM(DO$3:DO248)=0,SUM($H249:DN249)=0),$B249,0)</f>
        <v>0</v>
      </c>
      <c r="DP249">
        <f ca="1">IF(AND($B249&gt;0,SUM(DP$3:DP248)=0,SUM($H249:DO249)=0),$B249,0)</f>
        <v>0</v>
      </c>
      <c r="DQ249">
        <f ca="1">IF(AND($B249&gt;0,SUM(DQ$3:DQ248)=0,SUM($H249:DP249)=0),$B249,0)</f>
        <v>0</v>
      </c>
      <c r="DR249">
        <f ca="1">IF(AND($B249&gt;0,SUM(DR$3:DR248)=0,SUM($H249:DQ249)=0),$B249,0)</f>
        <v>0</v>
      </c>
      <c r="DS249">
        <f ca="1">IF(AND($B249&gt;0,SUM(DS$3:DS248)=0,SUM($H249:DR249)=0),$B249,0)</f>
        <v>0</v>
      </c>
      <c r="DT249">
        <f ca="1">IF(AND($B249&gt;0,SUM(DT$3:DT248)=0,SUM($H249:DS249)=0),$B249,0)</f>
        <v>0</v>
      </c>
      <c r="DU249">
        <f ca="1">IF(AND($B249&gt;0,SUM(DU$3:DU248)=0,SUM($H249:DT249)=0),$B249,0)</f>
        <v>0</v>
      </c>
      <c r="DV249">
        <f ca="1">IF(AND($B249&gt;0,SUM(DV$3:DV248)=0,SUM($H249:DU249)=0),$B249,0)</f>
        <v>0</v>
      </c>
      <c r="DW249">
        <f ca="1">IF(AND($B249&gt;0,SUM(DW$3:DW248)=0,SUM($H249:DV249)=0),$B249,0)</f>
        <v>0</v>
      </c>
      <c r="DX249">
        <f ca="1">IF(AND($B249&gt;0,SUM(DX$3:DX248)=0,SUM($H249:DW249)=0),$B249,0)</f>
        <v>0</v>
      </c>
      <c r="DY249">
        <f ca="1">IF(AND($B249&gt;0,SUM(DY$3:DY248)=0,SUM($H249:DX249)=0),$B249,0)</f>
        <v>0</v>
      </c>
      <c r="DZ249">
        <f ca="1">IF(AND($B249&gt;0,SUM(DZ$3:DZ248)=0,SUM($H249:DY249)=0),$B249,0)</f>
        <v>0</v>
      </c>
      <c r="EA249">
        <f ca="1">IF(AND($B249&gt;0,SUM(EA$3:EA248)=0,SUM($H249:DZ249)=0),$B249,0)</f>
        <v>0</v>
      </c>
      <c r="EB249">
        <f ca="1">IF(AND($B249&gt;0,SUM(EB$3:EB248)=0,SUM($H249:EA249)=0),$B249,0)</f>
        <v>0</v>
      </c>
      <c r="EC249">
        <f ca="1">IF(AND($B249&gt;0,SUM(EC$3:EC248)=0,SUM($H249:EB249)=0),$B249,0)</f>
        <v>0</v>
      </c>
      <c r="ED249">
        <f ca="1">IF(AND($B249&gt;0,SUM(ED$3:ED248)=0,SUM($H249:EC249)=0),$B249,0)</f>
        <v>0</v>
      </c>
      <c r="EE249">
        <f ca="1">IF(AND($B249&gt;0,SUM(EE$3:EE248)=0,SUM($H249:ED249)=0),$B249,0)</f>
        <v>0</v>
      </c>
      <c r="EF249">
        <f ca="1">IF(AND($B249&gt;0,SUM(EF$3:EF248)=0,SUM($H249:EE249)=0),$B249,0)</f>
        <v>0</v>
      </c>
      <c r="EG249">
        <f ca="1">IF(AND($B249&gt;0,SUM(EG$3:EG248)=0,SUM($H249:EF249)=0),$B249,0)</f>
        <v>0</v>
      </c>
      <c r="EH249">
        <f ca="1">IF(AND($B249&gt;0,SUM(EH$3:EH248)=0,SUM($H249:EG249)=0),$B249,0)</f>
        <v>0</v>
      </c>
      <c r="EI249">
        <f ca="1">IF(AND($B249&gt;0,SUM(EI$3:EI248)=0,SUM($H249:EH249)=0),$B249,0)</f>
        <v>0</v>
      </c>
      <c r="EJ249">
        <f ca="1">IF(AND($B249&gt;0,SUM(EJ$3:EJ248)=0,SUM($H249:EI249)=0),$B249,0)</f>
        <v>0</v>
      </c>
      <c r="EK249">
        <f ca="1">IF(AND($B249&gt;0,SUM(EK$3:EK248)=0,SUM($H249:EJ249)=0),$B249,0)</f>
        <v>0</v>
      </c>
      <c r="EL249">
        <f ca="1">IF(AND($B249&gt;0,SUM(EL$3:EL248)=0,SUM($H249:EK249)=0),$B249,0)</f>
        <v>0</v>
      </c>
      <c r="EM249">
        <f ca="1">IF(AND($B249&gt;0,SUM(EM$3:EM248)=0,SUM($H249:EL249)=0),$B249,0)</f>
        <v>0</v>
      </c>
      <c r="EN249">
        <f ca="1">IF(AND($B249&gt;0,SUM(EN$3:EN248)=0,SUM($H249:EM249)=0),$B249,0)</f>
        <v>0</v>
      </c>
      <c r="EO249">
        <f ca="1">IF(AND($B249&gt;0,SUM(EO$3:EO248)=0,SUM($H249:EN249)=0),$B249,0)</f>
        <v>0</v>
      </c>
      <c r="EP249">
        <f ca="1">IF(AND($B249&gt;0,SUM(EP$3:EP248)=0,SUM($H249:EO249)=0),$B249,0)</f>
        <v>0</v>
      </c>
      <c r="EQ249">
        <f ca="1">IF(AND($B249&gt;0,SUM(EQ$3:EQ248)=0,SUM($H249:EP249)=0),$B249,0)</f>
        <v>0</v>
      </c>
      <c r="ER249">
        <f ca="1">IF(AND($B249&gt;0,SUM(ER$3:ER248)=0,SUM($H249:EQ249)=0),$B249,0)</f>
        <v>0</v>
      </c>
      <c r="ES249">
        <f ca="1">IF(AND($B249&gt;0,SUM(ES$3:ES248)=0,SUM($H249:ER249)=0),$B249,0)</f>
        <v>0</v>
      </c>
      <c r="ET249">
        <f ca="1">IF(AND($B249&gt;0,SUM(ET$3:ET248)=0,SUM($H249:ES249)=0),$B249,0)</f>
        <v>0</v>
      </c>
      <c r="EU249">
        <f ca="1">IF(AND($B249&gt;0,SUM(EU$3:EU248)=0,SUM($H249:ET249)=0),$B249,0)</f>
        <v>0</v>
      </c>
      <c r="EV249">
        <f ca="1">IF(AND($B249&gt;0,SUM(EV$3:EV248)=0,SUM($H249:EU249)=0),$B249,0)</f>
        <v>0</v>
      </c>
      <c r="EW249">
        <f ca="1">IF(AND($B249&gt;0,SUM(EW$3:EW248)=0,SUM($H249:EV249)=0),$B249,0)</f>
        <v>0</v>
      </c>
      <c r="EX249">
        <f ca="1">IF(AND($B249&gt;0,SUM(EX$3:EX248)=0,SUM($H249:EW249)=0),$B249,0)</f>
        <v>0</v>
      </c>
      <c r="EY249">
        <f ca="1">IF(AND($B249&gt;0,SUM(EY$3:EY248)=0,SUM($H249:EX249)=0),$B249,0)</f>
        <v>0</v>
      </c>
      <c r="EZ249">
        <f ca="1">IF(AND($B249&gt;0,SUM(EZ$3:EZ248)=0,SUM($H249:EY249)=0),$B249,0)</f>
        <v>0</v>
      </c>
      <c r="FA249">
        <f ca="1">IF(AND($B249&gt;0,SUM(FA$3:FA248)=0,SUM($H249:EZ249)=0),$B249,0)</f>
        <v>0</v>
      </c>
      <c r="FB249">
        <f ca="1">IF(AND($B249&gt;0,SUM(FB$3:FB248)=0,SUM($H249:FA249)=0),$B249,0)</f>
        <v>0</v>
      </c>
      <c r="FC249">
        <f ca="1">IF(AND($B249&gt;0,SUM(FC$3:FC248)=0,SUM($H249:FB249)=0),$B249,0)</f>
        <v>0</v>
      </c>
      <c r="FD249">
        <f ca="1">IF(AND($B249&gt;0,SUM(FD$3:FD248)=0,SUM($H249:FC249)=0),$B249,0)</f>
        <v>0</v>
      </c>
      <c r="FE249">
        <f ca="1">IF(AND($B249&gt;0,SUM(FE$3:FE248)=0,SUM($H249:FD249)=0),$B249,0)</f>
        <v>0</v>
      </c>
      <c r="FF249">
        <f ca="1">IF(AND($B249&gt;0,SUM(FF$3:FF248)=0,SUM($H249:FE249)=0),$B249,0)</f>
        <v>0</v>
      </c>
      <c r="FG249">
        <f ca="1">IF(AND($B249&gt;0,SUM(FG$3:FG248)=0,SUM($H249:FF249)=0),$B249,0)</f>
        <v>0</v>
      </c>
      <c r="FH249">
        <f ca="1">IF(AND($B249&gt;0,SUM(FH$3:FH248)=0,SUM($H249:FG249)=0),$B249,0)</f>
        <v>0</v>
      </c>
      <c r="FI249">
        <f ca="1">IF(AND($B249&gt;0,SUM(FI$3:FI248)=0,SUM($H249:FH249)=0),$B249,0)</f>
        <v>0</v>
      </c>
      <c r="FJ249">
        <f ca="1">IF(AND($B249&gt;0,SUM(FJ$3:FJ248)=0,SUM($H249:FI249)=0),$B249,0)</f>
        <v>0</v>
      </c>
      <c r="FK249">
        <f ca="1">IF(AND($B249&gt;0,SUM(FK$3:FK248)=0,SUM($H249:FJ249)=0),$B249,0)</f>
        <v>0</v>
      </c>
      <c r="FL249">
        <f ca="1">IF(AND($B249&gt;0,SUM(FL$3:FL248)=0,SUM($H249:FK249)=0),$B249,0)</f>
        <v>0</v>
      </c>
      <c r="FM249">
        <f ca="1">IF(AND($B249&gt;0,SUM(FM$3:FM248)=0,SUM($H249:FL249)=0),$B249,0)</f>
        <v>0</v>
      </c>
      <c r="FN249">
        <f ca="1">IF(AND($B249&gt;0,SUM(FN$3:FN248)=0,SUM($H249:FM249)=0),$B249,0)</f>
        <v>0</v>
      </c>
      <c r="FS249" s="67">
        <f>ValintaohjelmaCentral!$C125</f>
        <v>0</v>
      </c>
      <c r="FT249" s="352"/>
      <c r="FU249" s="353"/>
      <c r="FV249" s="374">
        <f>ValintaohjelmaCentral!$G125</f>
        <v>0</v>
      </c>
      <c r="FY249" s="67">
        <f>ValintaohjelmaCentral!$C125</f>
        <v>0</v>
      </c>
      <c r="FZ249" s="352"/>
      <c r="GA249" s="353"/>
      <c r="GB249" s="374">
        <f>ValintaohjelmaCentral!$G125</f>
        <v>0</v>
      </c>
      <c r="GE249" s="67">
        <f>ValintaohjelmaCentral!$C125</f>
        <v>0</v>
      </c>
      <c r="GF249" s="352"/>
      <c r="GG249" s="353"/>
      <c r="GH249" s="374">
        <f>ValintaohjelmaCentral!$G125</f>
        <v>0</v>
      </c>
    </row>
    <row r="250" spans="1:190" ht="15.75" hidden="1" thickBot="1" x14ac:dyDescent="0.3">
      <c r="A250">
        <v>250</v>
      </c>
      <c r="C250" s="240">
        <f t="shared" ca="1" si="30"/>
        <v>0</v>
      </c>
      <c r="D250" s="240">
        <f t="shared" ca="1" si="30"/>
        <v>0</v>
      </c>
      <c r="E250" s="240">
        <f t="shared" ca="1" si="30"/>
        <v>0</v>
      </c>
      <c r="F250" s="240">
        <f t="shared" ca="1" si="30"/>
        <v>0</v>
      </c>
      <c r="G250" s="47" t="e">
        <f>INDEX($I$2:$FN$2,ROWS(G$2:G250))</f>
        <v>#REF!</v>
      </c>
      <c r="H250">
        <v>0</v>
      </c>
      <c r="I250">
        <f ca="1">IF(AND($B250&gt;0,SUM(I$3:I249)=0,SUM($H250:H250)=0),$B250,0)</f>
        <v>0</v>
      </c>
      <c r="J250">
        <f ca="1">IF(AND($B250&gt;0,SUM(J$3:J249)=0,SUM($H250:I250)=0),$B250,0)</f>
        <v>0</v>
      </c>
      <c r="K250">
        <f ca="1">IF(AND($B250&gt;0,SUM(K$3:K249)=0,SUM($H250:J250)=0),$B250,0)</f>
        <v>0</v>
      </c>
      <c r="L250">
        <f ca="1">IF(AND($B250&gt;0,SUM(L$3:L249)=0,SUM($H250:K250)=0),$B250,0)</f>
        <v>0</v>
      </c>
      <c r="M250">
        <f ca="1">IF(AND($B250&gt;0,SUM(M$3:M249)=0,SUM($H250:L250)=0),$B250,0)</f>
        <v>0</v>
      </c>
      <c r="N250">
        <f ca="1">IF(AND($B250&gt;0,SUM(N$3:N249)=0,SUM($H250:M250)=0),$B250,0)</f>
        <v>0</v>
      </c>
      <c r="O250">
        <f ca="1">IF(AND($B250&gt;0,SUM(O$3:O249)=0,SUM($H250:N250)=0),$B250,0)</f>
        <v>0</v>
      </c>
      <c r="P250">
        <f ca="1">IF(AND($B250&gt;0,SUM(P$3:P249)=0,SUM($H250:O250)=0),$B250,0)</f>
        <v>0</v>
      </c>
      <c r="Q250">
        <f ca="1">IF(AND($B250&gt;0,SUM(Q$3:Q249)=0,SUM($H250:P250)=0),$B250,0)</f>
        <v>0</v>
      </c>
      <c r="R250">
        <f ca="1">IF(AND($B250&gt;0,SUM(R$3:R249)=0,SUM($H250:Q250)=0),$B250,0)</f>
        <v>0</v>
      </c>
      <c r="S250">
        <f ca="1">IF(AND($B250&gt;0,SUM(S$3:S249)=0,SUM($H250:R250)=0),$B250,0)</f>
        <v>0</v>
      </c>
      <c r="T250">
        <f ca="1">IF(AND($B250&gt;0,SUM(T$3:T249)=0,SUM($H250:S250)=0),$B250,0)</f>
        <v>0</v>
      </c>
      <c r="U250">
        <f ca="1">IF(AND($B250&gt;0,SUM(U$3:U249)=0,SUM($H250:T250)=0),$B250,0)</f>
        <v>0</v>
      </c>
      <c r="V250">
        <f ca="1">IF(AND($B250&gt;0,SUM(V$3:V249)=0,SUM($H250:U250)=0),$B250,0)</f>
        <v>0</v>
      </c>
      <c r="W250">
        <f ca="1">IF(AND($B250&gt;0,SUM(W$3:W249)=0,SUM($H250:V250)=0),$B250,0)</f>
        <v>0</v>
      </c>
      <c r="X250">
        <f ca="1">IF(AND($B250&gt;0,SUM(X$3:X249)=0,SUM($H250:W250)=0),$B250,0)</f>
        <v>0</v>
      </c>
      <c r="Y250">
        <f ca="1">IF(AND($B250&gt;0,SUM(Y$3:Y249)=0,SUM($H250:X250)=0),$B250,0)</f>
        <v>0</v>
      </c>
      <c r="Z250">
        <f ca="1">IF(AND($B250&gt;0,SUM(Z$3:Z249)=0,SUM($H250:Y250)=0),$B250,0)</f>
        <v>0</v>
      </c>
      <c r="AA250">
        <f ca="1">IF(AND($B250&gt;0,SUM(AA$3:AA249)=0,SUM($H250:Z250)=0),$B250,0)</f>
        <v>0</v>
      </c>
      <c r="AB250">
        <f ca="1">IF(AND($B250&gt;0,SUM(AB$3:AB249)=0,SUM($H250:AA250)=0),$B250,0)</f>
        <v>0</v>
      </c>
      <c r="AC250">
        <f ca="1">IF(AND($B250&gt;0,SUM(AC$3:AC249)=0,SUM($H250:AB250)=0),$B250,0)</f>
        <v>0</v>
      </c>
      <c r="AD250">
        <f ca="1">IF(AND($B250&gt;0,SUM(AD$3:AD249)=0,SUM($H250:AC250)=0),$B250,0)</f>
        <v>0</v>
      </c>
      <c r="AE250">
        <f ca="1">IF(AND($B250&gt;0,SUM(AE$3:AE249)=0,SUM($H250:AD250)=0),$B250,0)</f>
        <v>0</v>
      </c>
      <c r="AF250">
        <f ca="1">IF(AND($B250&gt;0,SUM(AF$3:AF249)=0,SUM($H250:AE250)=0),$B250,0)</f>
        <v>0</v>
      </c>
      <c r="AG250">
        <f ca="1">IF(AND($B250&gt;0,SUM(AG$3:AG249)=0,SUM($H250:AF250)=0),$B250,0)</f>
        <v>0</v>
      </c>
      <c r="AH250">
        <f ca="1">IF(AND($B250&gt;0,SUM(AH$3:AH249)=0,SUM($H250:AG250)=0),$B250,0)</f>
        <v>0</v>
      </c>
      <c r="AI250">
        <f ca="1">IF(AND($B250&gt;0,SUM(AI$3:AI249)=0,SUM($H250:AH250)=0),$B250,0)</f>
        <v>0</v>
      </c>
      <c r="AJ250">
        <f ca="1">IF(AND($B250&gt;0,SUM(AJ$3:AJ249)=0,SUM($H250:AI250)=0),$B250,0)</f>
        <v>0</v>
      </c>
      <c r="AK250">
        <f ca="1">IF(AND($B250&gt;0,SUM(AK$3:AK249)=0,SUM($H250:AJ250)=0),$B250,0)</f>
        <v>0</v>
      </c>
      <c r="AL250">
        <f ca="1">IF(AND($B250&gt;0,SUM(AL$3:AL249)=0,SUM($H250:AK250)=0),$B250,0)</f>
        <v>0</v>
      </c>
      <c r="AM250">
        <f ca="1">IF(AND($B250&gt;0,SUM(AM$3:AM249)=0,SUM($H250:AL250)=0),$B250,0)</f>
        <v>0</v>
      </c>
      <c r="AN250">
        <f ca="1">IF(AND($B250&gt;0,SUM(AN$3:AN249)=0,SUM($H250:AM250)=0),$B250,0)</f>
        <v>0</v>
      </c>
      <c r="AO250">
        <f ca="1">IF(AND($B250&gt;0,SUM(AO$3:AO249)=0,SUM($H250:AN250)=0),$B250,0)</f>
        <v>0</v>
      </c>
      <c r="AP250">
        <f ca="1">IF(AND($B250&gt;0,SUM(AP$3:AP249)=0,SUM($H250:AO250)=0),$B250,0)</f>
        <v>0</v>
      </c>
      <c r="AQ250">
        <f ca="1">IF(AND($B250&gt;0,SUM(AQ$3:AQ249)=0,SUM($H250:AP250)=0),$B250,0)</f>
        <v>0</v>
      </c>
      <c r="AR250">
        <f ca="1">IF(AND($B250&gt;0,SUM(AR$3:AR249)=0,SUM($H250:AQ250)=0),$B250,0)</f>
        <v>0</v>
      </c>
      <c r="AS250">
        <f ca="1">IF(AND($B250&gt;0,SUM(AS$3:AS249)=0,SUM($H250:AR250)=0),$B250,0)</f>
        <v>0</v>
      </c>
      <c r="AT250">
        <f ca="1">IF(AND($B250&gt;0,SUM(AT$3:AT249)=0,SUM($H250:AS250)=0),$B250,0)</f>
        <v>0</v>
      </c>
      <c r="AU250">
        <f ca="1">IF(AND($B250&gt;0,SUM(AU$3:AU249)=0,SUM($H250:AT250)=0),$B250,0)</f>
        <v>0</v>
      </c>
      <c r="AV250">
        <f ca="1">IF(AND($B250&gt;0,SUM(AV$3:AV249)=0,SUM($H250:AU250)=0),$B250,0)</f>
        <v>0</v>
      </c>
      <c r="AW250">
        <f ca="1">IF(AND($B250&gt;0,SUM(AW$3:AW249)=0,SUM($H250:AV250)=0),$B250,0)</f>
        <v>0</v>
      </c>
      <c r="AX250">
        <f ca="1">IF(AND($B250&gt;0,SUM(AX$3:AX249)=0,SUM($H250:AW250)=0),$B250,0)</f>
        <v>0</v>
      </c>
      <c r="AY250">
        <f ca="1">IF(AND($B250&gt;0,SUM(AY$3:AY249)=0,SUM($H250:AX250)=0),$B250,0)</f>
        <v>0</v>
      </c>
      <c r="AZ250">
        <f ca="1">IF(AND($B250&gt;0,SUM(AZ$3:AZ249)=0,SUM($H250:AY250)=0),$B250,0)</f>
        <v>0</v>
      </c>
      <c r="BA250">
        <f ca="1">IF(AND($B250&gt;0,SUM(BA$3:BA249)=0,SUM($H250:AZ250)=0),$B250,0)</f>
        <v>0</v>
      </c>
      <c r="BB250">
        <f ca="1">IF(AND($B250&gt;0,SUM(BB$3:BB249)=0,SUM($H250:BA250)=0),$B250,0)</f>
        <v>0</v>
      </c>
      <c r="BC250">
        <f ca="1">IF(AND($B250&gt;0,SUM(BC$3:BC249)=0,SUM($H250:BB250)=0),$B250,0)</f>
        <v>0</v>
      </c>
      <c r="BD250">
        <f ca="1">IF(AND($B250&gt;0,SUM(BD$3:BD249)=0,SUM($H250:BC250)=0),$B250,0)</f>
        <v>0</v>
      </c>
      <c r="BE250">
        <f ca="1">IF(AND($B250&gt;0,SUM(BE$3:BE249)=0,SUM($H250:BD250)=0),$B250,0)</f>
        <v>0</v>
      </c>
      <c r="BF250">
        <f ca="1">IF(AND($B250&gt;0,SUM(BF$3:BF249)=0,SUM($H250:BE250)=0),$B250,0)</f>
        <v>0</v>
      </c>
      <c r="BG250">
        <f ca="1">IF(AND($B250&gt;0,SUM(BG$3:BG249)=0,SUM($H250:BF250)=0),$B250,0)</f>
        <v>0</v>
      </c>
      <c r="BH250">
        <f ca="1">IF(AND($B250&gt;0,SUM(BH$3:BH249)=0,SUM($H250:BG250)=0),$B250,0)</f>
        <v>0</v>
      </c>
      <c r="BI250">
        <f ca="1">IF(AND($B250&gt;0,SUM(BI$3:BI249)=0,SUM($H250:BH250)=0),$B250,0)</f>
        <v>0</v>
      </c>
      <c r="BJ250">
        <f ca="1">IF(AND($B250&gt;0,SUM(BJ$3:BJ249)=0,SUM($H250:BI250)=0),$B250,0)</f>
        <v>0</v>
      </c>
      <c r="BK250">
        <f ca="1">IF(AND($B250&gt;0,SUM(BK$3:BK249)=0,SUM($H250:BJ250)=0),$B250,0)</f>
        <v>0</v>
      </c>
      <c r="BL250">
        <f ca="1">IF(AND($B250&gt;0,SUM(BL$3:BL249)=0,SUM($H250:BK250)=0),$B250,0)</f>
        <v>0</v>
      </c>
      <c r="BM250">
        <f ca="1">IF(AND($B250&gt;0,SUM(BM$3:BM249)=0,SUM($H250:BL250)=0),$B250,0)</f>
        <v>0</v>
      </c>
      <c r="BN250">
        <f ca="1">IF(AND($B250&gt;0,SUM(BN$3:BN249)=0,SUM($H250:BM250)=0),$B250,0)</f>
        <v>0</v>
      </c>
      <c r="BO250">
        <f ca="1">IF(AND($B250&gt;0,SUM(BO$3:BO249)=0,SUM($H250:BN250)=0),$B250,0)</f>
        <v>0</v>
      </c>
      <c r="BP250">
        <f ca="1">IF(AND($B250&gt;0,SUM(BP$3:BP249)=0,SUM($H250:BO250)=0),$B250,0)</f>
        <v>0</v>
      </c>
      <c r="BQ250">
        <f ca="1">IF(AND($B250&gt;0,SUM(BQ$3:BQ249)=0,SUM($H250:BP250)=0),$B250,0)</f>
        <v>0</v>
      </c>
      <c r="BR250">
        <f ca="1">IF(AND($B250&gt;0,SUM(BR$3:BR249)=0,SUM($H250:BQ250)=0),$B250,0)</f>
        <v>0</v>
      </c>
      <c r="BS250">
        <f ca="1">IF(AND($B250&gt;0,SUM(BS$3:BS249)=0,SUM($H250:BR250)=0),$B250,0)</f>
        <v>0</v>
      </c>
      <c r="BT250">
        <f ca="1">IF(AND($B250&gt;0,SUM(BT$3:BT249)=0,SUM($H250:BS250)=0),$B250,0)</f>
        <v>0</v>
      </c>
      <c r="BU250">
        <f ca="1">IF(AND($B250&gt;0,SUM(BU$3:BU249)=0,SUM($H250:BT250)=0),$B250,0)</f>
        <v>0</v>
      </c>
      <c r="BV250">
        <f ca="1">IF(AND($B250&gt;0,SUM(BV$3:BV249)=0,SUM($H250:BU250)=0),$B250,0)</f>
        <v>0</v>
      </c>
      <c r="BW250">
        <f ca="1">IF(AND($B250&gt;0,SUM(BW$3:BW249)=0,SUM($H250:BV250)=0),$B250,0)</f>
        <v>0</v>
      </c>
      <c r="BX250">
        <f ca="1">IF(AND($B250&gt;0,SUM(BX$3:BX249)=0,SUM($H250:BW250)=0),$B250,0)</f>
        <v>0</v>
      </c>
      <c r="BY250">
        <f ca="1">IF(AND($B250&gt;0,SUM(BY$3:BY249)=0,SUM($H250:BX250)=0),$B250,0)</f>
        <v>0</v>
      </c>
      <c r="BZ250">
        <f ca="1">IF(AND($B250&gt;0,SUM(BZ$3:BZ249)=0,SUM($H250:BY250)=0),$B250,0)</f>
        <v>0</v>
      </c>
      <c r="CA250">
        <f ca="1">IF(AND($B250&gt;0,SUM(CA$3:CA249)=0,SUM($H250:BZ250)=0),$B250,0)</f>
        <v>0</v>
      </c>
      <c r="CB250">
        <f ca="1">IF(AND($B250&gt;0,SUM(CB$3:CB249)=0,SUM($H250:CA250)=0),$B250,0)</f>
        <v>0</v>
      </c>
      <c r="CC250">
        <f ca="1">IF(AND($B250&gt;0,SUM(CC$3:CC249)=0,SUM($H250:CB250)=0),$B250,0)</f>
        <v>0</v>
      </c>
      <c r="CD250">
        <f ca="1">IF(AND($B250&gt;0,SUM(CD$3:CD249)=0,SUM($H250:CC250)=0),$B250,0)</f>
        <v>0</v>
      </c>
      <c r="CE250">
        <f ca="1">IF(AND($B250&gt;0,SUM(CE$3:CE249)=0,SUM($H250:CD250)=0),$B250,0)</f>
        <v>0</v>
      </c>
      <c r="CF250">
        <f ca="1">IF(AND($B250&gt;0,SUM(CF$3:CF249)=0,SUM($H250:CE250)=0),$B250,0)</f>
        <v>0</v>
      </c>
      <c r="CG250">
        <f ca="1">IF(AND($B250&gt;0,SUM(CG$3:CG249)=0,SUM($H250:CF250)=0),$B250,0)</f>
        <v>0</v>
      </c>
      <c r="CH250">
        <f ca="1">IF(AND($B250&gt;0,SUM(CH$3:CH249)=0,SUM($H250:CG250)=0),$B250,0)</f>
        <v>0</v>
      </c>
      <c r="CI250">
        <f ca="1">IF(AND($B250&gt;0,SUM(CI$3:CI249)=0,SUM($H250:CH250)=0),$B250,0)</f>
        <v>0</v>
      </c>
      <c r="CJ250">
        <f ca="1">IF(AND($B250&gt;0,SUM(CJ$3:CJ249)=0,SUM($H250:CI250)=0),$B250,0)</f>
        <v>0</v>
      </c>
      <c r="CK250">
        <f ca="1">IF(AND($B250&gt;0,SUM(CK$3:CK249)=0,SUM($H250:CJ250)=0),$B250,0)</f>
        <v>0</v>
      </c>
      <c r="CL250">
        <f ca="1">IF(AND($B250&gt;0,SUM(CL$3:CL249)=0,SUM($H250:CK250)=0),$B250,0)</f>
        <v>0</v>
      </c>
      <c r="CM250">
        <f ca="1">IF(AND($B250&gt;0,SUM(CM$3:CM249)=0,SUM($H250:CL250)=0),$B250,0)</f>
        <v>0</v>
      </c>
      <c r="CN250">
        <f ca="1">IF(AND($B250&gt;0,SUM(CN$3:CN249)=0,SUM($H250:CM250)=0),$B250,0)</f>
        <v>0</v>
      </c>
      <c r="CO250">
        <f ca="1">IF(AND($B250&gt;0,SUM(CO$3:CO249)=0,SUM($H250:CN250)=0),$B250,0)</f>
        <v>0</v>
      </c>
      <c r="CP250">
        <f ca="1">IF(AND($B250&gt;0,SUM(CP$3:CP249)=0,SUM($H250:CO250)=0),$B250,0)</f>
        <v>0</v>
      </c>
      <c r="CQ250">
        <f ca="1">IF(AND($B250&gt;0,SUM(CQ$3:CQ249)=0,SUM($H250:CP250)=0),$B250,0)</f>
        <v>0</v>
      </c>
      <c r="CR250">
        <f ca="1">IF(AND($B250&gt;0,SUM(CR$3:CR249)=0,SUM($H250:CQ250)=0),$B250,0)</f>
        <v>0</v>
      </c>
      <c r="CS250">
        <f ca="1">IF(AND($B250&gt;0,SUM(CS$3:CS249)=0,SUM($H250:CR250)=0),$B250,0)</f>
        <v>0</v>
      </c>
      <c r="CT250">
        <f ca="1">IF(AND($B250&gt;0,SUM(CT$3:CT249)=0,SUM($H250:CS250)=0),$B250,0)</f>
        <v>0</v>
      </c>
      <c r="CU250">
        <f ca="1">IF(AND($B250&gt;0,SUM(CU$3:CU249)=0,SUM($H250:CT250)=0),$B250,0)</f>
        <v>0</v>
      </c>
      <c r="CV250">
        <f ca="1">IF(AND($B250&gt;0,SUM(CV$3:CV249)=0,SUM($H250:CU250)=0),$B250,0)</f>
        <v>0</v>
      </c>
      <c r="CW250">
        <f ca="1">IF(AND($B250&gt;0,SUM(CW$3:CW249)=0,SUM($H250:CV250)=0),$B250,0)</f>
        <v>0</v>
      </c>
      <c r="CX250">
        <f ca="1">IF(AND($B250&gt;0,SUM(CX$3:CX249)=0,SUM($H250:CW250)=0),$B250,0)</f>
        <v>0</v>
      </c>
      <c r="CY250">
        <f ca="1">IF(AND($B250&gt;0,SUM(CY$3:CY249)=0,SUM($H250:CX250)=0),$B250,0)</f>
        <v>0</v>
      </c>
      <c r="CZ250">
        <f ca="1">IF(AND($B250&gt;0,SUM(CZ$3:CZ249)=0,SUM($H250:CY250)=0),$B250,0)</f>
        <v>0</v>
      </c>
      <c r="DA250">
        <f ca="1">IF(AND($B250&gt;0,SUM(DA$3:DA249)=0,SUM($H250:CZ250)=0),$B250,0)</f>
        <v>0</v>
      </c>
      <c r="DB250">
        <f ca="1">IF(AND($B250&gt;0,SUM(DB$3:DB249)=0,SUM($H250:DA250)=0),$B250,0)</f>
        <v>0</v>
      </c>
      <c r="DC250">
        <f ca="1">IF(AND($B250&gt;0,SUM(DC$3:DC249)=0,SUM($H250:DB250)=0),$B250,0)</f>
        <v>0</v>
      </c>
      <c r="DD250">
        <f ca="1">IF(AND($B250&gt;0,SUM(DD$3:DD249)=0,SUM($H250:DC250)=0),$B250,0)</f>
        <v>0</v>
      </c>
      <c r="DE250">
        <f ca="1">IF(AND($B250&gt;0,SUM(DE$3:DE249)=0,SUM($H250:DD250)=0),$B250,0)</f>
        <v>0</v>
      </c>
      <c r="DF250">
        <f ca="1">IF(AND($B250&gt;0,SUM(DF$3:DF249)=0,SUM($H250:DE250)=0),$B250,0)</f>
        <v>0</v>
      </c>
      <c r="DG250">
        <f ca="1">IF(AND($B250&gt;0,SUM(DG$3:DG249)=0,SUM($H250:DF250)=0),$B250,0)</f>
        <v>0</v>
      </c>
      <c r="DH250">
        <f ca="1">IF(AND($B250&gt;0,SUM(DH$3:DH249)=0,SUM($H250:DG250)=0),$B250,0)</f>
        <v>0</v>
      </c>
      <c r="DI250">
        <f ca="1">IF(AND($B250&gt;0,SUM(DI$3:DI249)=0,SUM($H250:DH250)=0),$B250,0)</f>
        <v>0</v>
      </c>
      <c r="DJ250">
        <f ca="1">IF(AND($B250&gt;0,SUM(DJ$3:DJ249)=0,SUM($H250:DI250)=0),$B250,0)</f>
        <v>0</v>
      </c>
      <c r="DK250">
        <f ca="1">IF(AND($B250&gt;0,SUM(DK$3:DK249)=0,SUM($H250:DJ250)=0),$B250,0)</f>
        <v>0</v>
      </c>
      <c r="DL250">
        <f ca="1">IF(AND($B250&gt;0,SUM(DL$3:DL249)=0,SUM($H250:DK250)=0),$B250,0)</f>
        <v>0</v>
      </c>
      <c r="DM250">
        <f ca="1">IF(AND($B250&gt;0,SUM(DM$3:DM249)=0,SUM($H250:DL250)=0),$B250,0)</f>
        <v>0</v>
      </c>
      <c r="DN250">
        <f ca="1">IF(AND($B250&gt;0,SUM(DN$3:DN249)=0,SUM($H250:DM250)=0),$B250,0)</f>
        <v>0</v>
      </c>
      <c r="DO250">
        <f ca="1">IF(AND($B250&gt;0,SUM(DO$3:DO249)=0,SUM($H250:DN250)=0),$B250,0)</f>
        <v>0</v>
      </c>
      <c r="DP250">
        <f ca="1">IF(AND($B250&gt;0,SUM(DP$3:DP249)=0,SUM($H250:DO250)=0),$B250,0)</f>
        <v>0</v>
      </c>
      <c r="DQ250">
        <f ca="1">IF(AND($B250&gt;0,SUM(DQ$3:DQ249)=0,SUM($H250:DP250)=0),$B250,0)</f>
        <v>0</v>
      </c>
      <c r="DR250">
        <f ca="1">IF(AND($B250&gt;0,SUM(DR$3:DR249)=0,SUM($H250:DQ250)=0),$B250,0)</f>
        <v>0</v>
      </c>
      <c r="DS250">
        <f ca="1">IF(AND($B250&gt;0,SUM(DS$3:DS249)=0,SUM($H250:DR250)=0),$B250,0)</f>
        <v>0</v>
      </c>
      <c r="DT250">
        <f ca="1">IF(AND($B250&gt;0,SUM(DT$3:DT249)=0,SUM($H250:DS250)=0),$B250,0)</f>
        <v>0</v>
      </c>
      <c r="DU250">
        <f ca="1">IF(AND($B250&gt;0,SUM(DU$3:DU249)=0,SUM($H250:DT250)=0),$B250,0)</f>
        <v>0</v>
      </c>
      <c r="DV250">
        <f ca="1">IF(AND($B250&gt;0,SUM(DV$3:DV249)=0,SUM($H250:DU250)=0),$B250,0)</f>
        <v>0</v>
      </c>
      <c r="DW250">
        <f ca="1">IF(AND($B250&gt;0,SUM(DW$3:DW249)=0,SUM($H250:DV250)=0),$B250,0)</f>
        <v>0</v>
      </c>
      <c r="DX250">
        <f ca="1">IF(AND($B250&gt;0,SUM(DX$3:DX249)=0,SUM($H250:DW250)=0),$B250,0)</f>
        <v>0</v>
      </c>
      <c r="DY250">
        <f ca="1">IF(AND($B250&gt;0,SUM(DY$3:DY249)=0,SUM($H250:DX250)=0),$B250,0)</f>
        <v>0</v>
      </c>
      <c r="DZ250">
        <f ca="1">IF(AND($B250&gt;0,SUM(DZ$3:DZ249)=0,SUM($H250:DY250)=0),$B250,0)</f>
        <v>0</v>
      </c>
      <c r="EA250">
        <f ca="1">IF(AND($B250&gt;0,SUM(EA$3:EA249)=0,SUM($H250:DZ250)=0),$B250,0)</f>
        <v>0</v>
      </c>
      <c r="EB250">
        <f ca="1">IF(AND($B250&gt;0,SUM(EB$3:EB249)=0,SUM($H250:EA250)=0),$B250,0)</f>
        <v>0</v>
      </c>
      <c r="EC250">
        <f ca="1">IF(AND($B250&gt;0,SUM(EC$3:EC249)=0,SUM($H250:EB250)=0),$B250,0)</f>
        <v>0</v>
      </c>
      <c r="ED250">
        <f ca="1">IF(AND($B250&gt;0,SUM(ED$3:ED249)=0,SUM($H250:EC250)=0),$B250,0)</f>
        <v>0</v>
      </c>
      <c r="EE250">
        <f ca="1">IF(AND($B250&gt;0,SUM(EE$3:EE249)=0,SUM($H250:ED250)=0),$B250,0)</f>
        <v>0</v>
      </c>
      <c r="EF250">
        <f ca="1">IF(AND($B250&gt;0,SUM(EF$3:EF249)=0,SUM($H250:EE250)=0),$B250,0)</f>
        <v>0</v>
      </c>
      <c r="EG250">
        <f ca="1">IF(AND($B250&gt;0,SUM(EG$3:EG249)=0,SUM($H250:EF250)=0),$B250,0)</f>
        <v>0</v>
      </c>
      <c r="EH250">
        <f ca="1">IF(AND($B250&gt;0,SUM(EH$3:EH249)=0,SUM($H250:EG250)=0),$B250,0)</f>
        <v>0</v>
      </c>
      <c r="EI250">
        <f ca="1">IF(AND($B250&gt;0,SUM(EI$3:EI249)=0,SUM($H250:EH250)=0),$B250,0)</f>
        <v>0</v>
      </c>
      <c r="EJ250">
        <f ca="1">IF(AND($B250&gt;0,SUM(EJ$3:EJ249)=0,SUM($H250:EI250)=0),$B250,0)</f>
        <v>0</v>
      </c>
      <c r="EK250">
        <f ca="1">IF(AND($B250&gt;0,SUM(EK$3:EK249)=0,SUM($H250:EJ250)=0),$B250,0)</f>
        <v>0</v>
      </c>
      <c r="EL250">
        <f ca="1">IF(AND($B250&gt;0,SUM(EL$3:EL249)=0,SUM($H250:EK250)=0),$B250,0)</f>
        <v>0</v>
      </c>
      <c r="EM250">
        <f ca="1">IF(AND($B250&gt;0,SUM(EM$3:EM249)=0,SUM($H250:EL250)=0),$B250,0)</f>
        <v>0</v>
      </c>
      <c r="EN250">
        <f ca="1">IF(AND($B250&gt;0,SUM(EN$3:EN249)=0,SUM($H250:EM250)=0),$B250,0)</f>
        <v>0</v>
      </c>
      <c r="EO250">
        <f ca="1">IF(AND($B250&gt;0,SUM(EO$3:EO249)=0,SUM($H250:EN250)=0),$B250,0)</f>
        <v>0</v>
      </c>
      <c r="EP250">
        <f ca="1">IF(AND($B250&gt;0,SUM(EP$3:EP249)=0,SUM($H250:EO250)=0),$B250,0)</f>
        <v>0</v>
      </c>
      <c r="EQ250">
        <f ca="1">IF(AND($B250&gt;0,SUM(EQ$3:EQ249)=0,SUM($H250:EP250)=0),$B250,0)</f>
        <v>0</v>
      </c>
      <c r="ER250">
        <f ca="1">IF(AND($B250&gt;0,SUM(ER$3:ER249)=0,SUM($H250:EQ250)=0),$B250,0)</f>
        <v>0</v>
      </c>
      <c r="ES250">
        <f ca="1">IF(AND($B250&gt;0,SUM(ES$3:ES249)=0,SUM($H250:ER250)=0),$B250,0)</f>
        <v>0</v>
      </c>
      <c r="ET250">
        <f ca="1">IF(AND($B250&gt;0,SUM(ET$3:ET249)=0,SUM($H250:ES250)=0),$B250,0)</f>
        <v>0</v>
      </c>
      <c r="EU250">
        <f ca="1">IF(AND($B250&gt;0,SUM(EU$3:EU249)=0,SUM($H250:ET250)=0),$B250,0)</f>
        <v>0</v>
      </c>
      <c r="EV250">
        <f ca="1">IF(AND($B250&gt;0,SUM(EV$3:EV249)=0,SUM($H250:EU250)=0),$B250,0)</f>
        <v>0</v>
      </c>
      <c r="EW250">
        <f ca="1">IF(AND($B250&gt;0,SUM(EW$3:EW249)=0,SUM($H250:EV250)=0),$B250,0)</f>
        <v>0</v>
      </c>
      <c r="EX250">
        <f ca="1">IF(AND($B250&gt;0,SUM(EX$3:EX249)=0,SUM($H250:EW250)=0),$B250,0)</f>
        <v>0</v>
      </c>
      <c r="EY250">
        <f ca="1">IF(AND($B250&gt;0,SUM(EY$3:EY249)=0,SUM($H250:EX250)=0),$B250,0)</f>
        <v>0</v>
      </c>
      <c r="EZ250">
        <f ca="1">IF(AND($B250&gt;0,SUM(EZ$3:EZ249)=0,SUM($H250:EY250)=0),$B250,0)</f>
        <v>0</v>
      </c>
      <c r="FA250">
        <f ca="1">IF(AND($B250&gt;0,SUM(FA$3:FA249)=0,SUM($H250:EZ250)=0),$B250,0)</f>
        <v>0</v>
      </c>
      <c r="FB250">
        <f ca="1">IF(AND($B250&gt;0,SUM(FB$3:FB249)=0,SUM($H250:FA250)=0),$B250,0)</f>
        <v>0</v>
      </c>
      <c r="FC250">
        <f ca="1">IF(AND($B250&gt;0,SUM(FC$3:FC249)=0,SUM($H250:FB250)=0),$B250,0)</f>
        <v>0</v>
      </c>
      <c r="FD250">
        <f ca="1">IF(AND($B250&gt;0,SUM(FD$3:FD249)=0,SUM($H250:FC250)=0),$B250,0)</f>
        <v>0</v>
      </c>
      <c r="FE250">
        <f ca="1">IF(AND($B250&gt;0,SUM(FE$3:FE249)=0,SUM($H250:FD250)=0),$B250,0)</f>
        <v>0</v>
      </c>
      <c r="FF250">
        <f ca="1">IF(AND($B250&gt;0,SUM(FF$3:FF249)=0,SUM($H250:FE250)=0),$B250,0)</f>
        <v>0</v>
      </c>
      <c r="FG250">
        <f ca="1">IF(AND($B250&gt;0,SUM(FG$3:FG249)=0,SUM($H250:FF250)=0),$B250,0)</f>
        <v>0</v>
      </c>
      <c r="FH250">
        <f ca="1">IF(AND($B250&gt;0,SUM(FH$3:FH249)=0,SUM($H250:FG250)=0),$B250,0)</f>
        <v>0</v>
      </c>
      <c r="FI250">
        <f ca="1">IF(AND($B250&gt;0,SUM(FI$3:FI249)=0,SUM($H250:FH250)=0),$B250,0)</f>
        <v>0</v>
      </c>
      <c r="FJ250">
        <f ca="1">IF(AND($B250&gt;0,SUM(FJ$3:FJ249)=0,SUM($H250:FI250)=0),$B250,0)</f>
        <v>0</v>
      </c>
      <c r="FK250">
        <f ca="1">IF(AND($B250&gt;0,SUM(FK$3:FK249)=0,SUM($H250:FJ250)=0),$B250,0)</f>
        <v>0</v>
      </c>
      <c r="FL250">
        <f ca="1">IF(AND($B250&gt;0,SUM(FL$3:FL249)=0,SUM($H250:FK250)=0),$B250,0)</f>
        <v>0</v>
      </c>
      <c r="FM250">
        <f ca="1">IF(AND($B250&gt;0,SUM(FM$3:FM249)=0,SUM($H250:FL250)=0),$B250,0)</f>
        <v>0</v>
      </c>
      <c r="FN250">
        <f ca="1">IF(AND($B250&gt;0,SUM(FN$3:FN249)=0,SUM($H250:FM250)=0),$B250,0)</f>
        <v>0</v>
      </c>
      <c r="FS250" s="67">
        <f>ValintaohjelmaCentral!$C126</f>
        <v>0</v>
      </c>
      <c r="FT250" s="352"/>
      <c r="FU250" s="353"/>
      <c r="FV250" s="374">
        <f>ValintaohjelmaCentral!$G126</f>
        <v>0</v>
      </c>
      <c r="FY250" s="67">
        <f>ValintaohjelmaCentral!$C126</f>
        <v>0</v>
      </c>
      <c r="FZ250" s="352"/>
      <c r="GA250" s="353"/>
      <c r="GB250" s="374">
        <f>ValintaohjelmaCentral!$G126</f>
        <v>0</v>
      </c>
      <c r="GE250" s="67">
        <f>ValintaohjelmaCentral!$C126</f>
        <v>0</v>
      </c>
      <c r="GF250" s="352"/>
      <c r="GG250" s="353"/>
      <c r="GH250" s="374">
        <f>ValintaohjelmaCentral!$G126</f>
        <v>0</v>
      </c>
    </row>
    <row r="251" spans="1:190" ht="15.75" hidden="1" thickBot="1" x14ac:dyDescent="0.3">
      <c r="A251">
        <v>251</v>
      </c>
      <c r="C251" s="240">
        <f t="shared" ca="1" si="30"/>
        <v>0</v>
      </c>
      <c r="D251" s="240">
        <f t="shared" ca="1" si="30"/>
        <v>0</v>
      </c>
      <c r="E251" s="240">
        <f t="shared" ca="1" si="30"/>
        <v>0</v>
      </c>
      <c r="F251" s="240">
        <f t="shared" ca="1" si="30"/>
        <v>0</v>
      </c>
      <c r="G251" s="47" t="e">
        <f>INDEX($I$2:$FN$2,ROWS(G$2:G251))</f>
        <v>#REF!</v>
      </c>
      <c r="H251">
        <v>0</v>
      </c>
      <c r="I251">
        <f ca="1">IF(AND($B251&gt;0,SUM(I$3:I250)=0,SUM($H251:H251)=0),$B251,0)</f>
        <v>0</v>
      </c>
      <c r="J251">
        <f ca="1">IF(AND($B251&gt;0,SUM(J$3:J250)=0,SUM($H251:I251)=0),$B251,0)</f>
        <v>0</v>
      </c>
      <c r="K251">
        <f ca="1">IF(AND($B251&gt;0,SUM(K$3:K250)=0,SUM($H251:J251)=0),$B251,0)</f>
        <v>0</v>
      </c>
      <c r="L251">
        <f ca="1">IF(AND($B251&gt;0,SUM(L$3:L250)=0,SUM($H251:K251)=0),$B251,0)</f>
        <v>0</v>
      </c>
      <c r="M251">
        <f ca="1">IF(AND($B251&gt;0,SUM(M$3:M250)=0,SUM($H251:L251)=0),$B251,0)</f>
        <v>0</v>
      </c>
      <c r="N251">
        <f ca="1">IF(AND($B251&gt;0,SUM(N$3:N250)=0,SUM($H251:M251)=0),$B251,0)</f>
        <v>0</v>
      </c>
      <c r="O251">
        <f ca="1">IF(AND($B251&gt;0,SUM(O$3:O250)=0,SUM($H251:N251)=0),$B251,0)</f>
        <v>0</v>
      </c>
      <c r="P251">
        <f ca="1">IF(AND($B251&gt;0,SUM(P$3:P250)=0,SUM($H251:O251)=0),$B251,0)</f>
        <v>0</v>
      </c>
      <c r="Q251">
        <f ca="1">IF(AND($B251&gt;0,SUM(Q$3:Q250)=0,SUM($H251:P251)=0),$B251,0)</f>
        <v>0</v>
      </c>
      <c r="R251">
        <f ca="1">IF(AND($B251&gt;0,SUM(R$3:R250)=0,SUM($H251:Q251)=0),$B251,0)</f>
        <v>0</v>
      </c>
      <c r="S251">
        <f ca="1">IF(AND($B251&gt;0,SUM(S$3:S250)=0,SUM($H251:R251)=0),$B251,0)</f>
        <v>0</v>
      </c>
      <c r="T251">
        <f ca="1">IF(AND($B251&gt;0,SUM(T$3:T250)=0,SUM($H251:S251)=0),$B251,0)</f>
        <v>0</v>
      </c>
      <c r="U251">
        <f ca="1">IF(AND($B251&gt;0,SUM(U$3:U250)=0,SUM($H251:T251)=0),$B251,0)</f>
        <v>0</v>
      </c>
      <c r="V251">
        <f ca="1">IF(AND($B251&gt;0,SUM(V$3:V250)=0,SUM($H251:U251)=0),$B251,0)</f>
        <v>0</v>
      </c>
      <c r="W251">
        <f ca="1">IF(AND($B251&gt;0,SUM(W$3:W250)=0,SUM($H251:V251)=0),$B251,0)</f>
        <v>0</v>
      </c>
      <c r="X251">
        <f ca="1">IF(AND($B251&gt;0,SUM(X$3:X250)=0,SUM($H251:W251)=0),$B251,0)</f>
        <v>0</v>
      </c>
      <c r="Y251">
        <f ca="1">IF(AND($B251&gt;0,SUM(Y$3:Y250)=0,SUM($H251:X251)=0),$B251,0)</f>
        <v>0</v>
      </c>
      <c r="Z251">
        <f ca="1">IF(AND($B251&gt;0,SUM(Z$3:Z250)=0,SUM($H251:Y251)=0),$B251,0)</f>
        <v>0</v>
      </c>
      <c r="AA251">
        <f ca="1">IF(AND($B251&gt;0,SUM(AA$3:AA250)=0,SUM($H251:Z251)=0),$B251,0)</f>
        <v>0</v>
      </c>
      <c r="AB251">
        <f ca="1">IF(AND($B251&gt;0,SUM(AB$3:AB250)=0,SUM($H251:AA251)=0),$B251,0)</f>
        <v>0</v>
      </c>
      <c r="AC251">
        <f ca="1">IF(AND($B251&gt;0,SUM(AC$3:AC250)=0,SUM($H251:AB251)=0),$B251,0)</f>
        <v>0</v>
      </c>
      <c r="AD251">
        <f ca="1">IF(AND($B251&gt;0,SUM(AD$3:AD250)=0,SUM($H251:AC251)=0),$B251,0)</f>
        <v>0</v>
      </c>
      <c r="AE251">
        <f ca="1">IF(AND($B251&gt;0,SUM(AE$3:AE250)=0,SUM($H251:AD251)=0),$B251,0)</f>
        <v>0</v>
      </c>
      <c r="AF251">
        <f ca="1">IF(AND($B251&gt;0,SUM(AF$3:AF250)=0,SUM($H251:AE251)=0),$B251,0)</f>
        <v>0</v>
      </c>
      <c r="AG251">
        <f ca="1">IF(AND($B251&gt;0,SUM(AG$3:AG250)=0,SUM($H251:AF251)=0),$B251,0)</f>
        <v>0</v>
      </c>
      <c r="AH251">
        <f ca="1">IF(AND($B251&gt;0,SUM(AH$3:AH250)=0,SUM($H251:AG251)=0),$B251,0)</f>
        <v>0</v>
      </c>
      <c r="AI251">
        <f ca="1">IF(AND($B251&gt;0,SUM(AI$3:AI250)=0,SUM($H251:AH251)=0),$B251,0)</f>
        <v>0</v>
      </c>
      <c r="AJ251">
        <f ca="1">IF(AND($B251&gt;0,SUM(AJ$3:AJ250)=0,SUM($H251:AI251)=0),$B251,0)</f>
        <v>0</v>
      </c>
      <c r="AK251">
        <f ca="1">IF(AND($B251&gt;0,SUM(AK$3:AK250)=0,SUM($H251:AJ251)=0),$B251,0)</f>
        <v>0</v>
      </c>
      <c r="AL251">
        <f ca="1">IF(AND($B251&gt;0,SUM(AL$3:AL250)=0,SUM($H251:AK251)=0),$B251,0)</f>
        <v>0</v>
      </c>
      <c r="AM251">
        <f ca="1">IF(AND($B251&gt;0,SUM(AM$3:AM250)=0,SUM($H251:AL251)=0),$B251,0)</f>
        <v>0</v>
      </c>
      <c r="AN251">
        <f ca="1">IF(AND($B251&gt;0,SUM(AN$3:AN250)=0,SUM($H251:AM251)=0),$B251,0)</f>
        <v>0</v>
      </c>
      <c r="AO251">
        <f ca="1">IF(AND($B251&gt;0,SUM(AO$3:AO250)=0,SUM($H251:AN251)=0),$B251,0)</f>
        <v>0</v>
      </c>
      <c r="AP251">
        <f ca="1">IF(AND($B251&gt;0,SUM(AP$3:AP250)=0,SUM($H251:AO251)=0),$B251,0)</f>
        <v>0</v>
      </c>
      <c r="AQ251">
        <f ca="1">IF(AND($B251&gt;0,SUM(AQ$3:AQ250)=0,SUM($H251:AP251)=0),$B251,0)</f>
        <v>0</v>
      </c>
      <c r="AR251">
        <f ca="1">IF(AND($B251&gt;0,SUM(AR$3:AR250)=0,SUM($H251:AQ251)=0),$B251,0)</f>
        <v>0</v>
      </c>
      <c r="AS251">
        <f ca="1">IF(AND($B251&gt;0,SUM(AS$3:AS250)=0,SUM($H251:AR251)=0),$B251,0)</f>
        <v>0</v>
      </c>
      <c r="AT251">
        <f ca="1">IF(AND($B251&gt;0,SUM(AT$3:AT250)=0,SUM($H251:AS251)=0),$B251,0)</f>
        <v>0</v>
      </c>
      <c r="AU251">
        <f ca="1">IF(AND($B251&gt;0,SUM(AU$3:AU250)=0,SUM($H251:AT251)=0),$B251,0)</f>
        <v>0</v>
      </c>
      <c r="AV251">
        <f ca="1">IF(AND($B251&gt;0,SUM(AV$3:AV250)=0,SUM($H251:AU251)=0),$B251,0)</f>
        <v>0</v>
      </c>
      <c r="AW251">
        <f ca="1">IF(AND($B251&gt;0,SUM(AW$3:AW250)=0,SUM($H251:AV251)=0),$B251,0)</f>
        <v>0</v>
      </c>
      <c r="AX251">
        <f ca="1">IF(AND($B251&gt;0,SUM(AX$3:AX250)=0,SUM($H251:AW251)=0),$B251,0)</f>
        <v>0</v>
      </c>
      <c r="AY251">
        <f ca="1">IF(AND($B251&gt;0,SUM(AY$3:AY250)=0,SUM($H251:AX251)=0),$B251,0)</f>
        <v>0</v>
      </c>
      <c r="AZ251">
        <f ca="1">IF(AND($B251&gt;0,SUM(AZ$3:AZ250)=0,SUM($H251:AY251)=0),$B251,0)</f>
        <v>0</v>
      </c>
      <c r="BA251">
        <f ca="1">IF(AND($B251&gt;0,SUM(BA$3:BA250)=0,SUM($H251:AZ251)=0),$B251,0)</f>
        <v>0</v>
      </c>
      <c r="BB251">
        <f ca="1">IF(AND($B251&gt;0,SUM(BB$3:BB250)=0,SUM($H251:BA251)=0),$B251,0)</f>
        <v>0</v>
      </c>
      <c r="BC251">
        <f ca="1">IF(AND($B251&gt;0,SUM(BC$3:BC250)=0,SUM($H251:BB251)=0),$B251,0)</f>
        <v>0</v>
      </c>
      <c r="BD251">
        <f ca="1">IF(AND($B251&gt;0,SUM(BD$3:BD250)=0,SUM($H251:BC251)=0),$B251,0)</f>
        <v>0</v>
      </c>
      <c r="BE251">
        <f ca="1">IF(AND($B251&gt;0,SUM(BE$3:BE250)=0,SUM($H251:BD251)=0),$B251,0)</f>
        <v>0</v>
      </c>
      <c r="BF251">
        <f ca="1">IF(AND($B251&gt;0,SUM(BF$3:BF250)=0,SUM($H251:BE251)=0),$B251,0)</f>
        <v>0</v>
      </c>
      <c r="BG251">
        <f ca="1">IF(AND($B251&gt;0,SUM(BG$3:BG250)=0,SUM($H251:BF251)=0),$B251,0)</f>
        <v>0</v>
      </c>
      <c r="BH251">
        <f ca="1">IF(AND($B251&gt;0,SUM(BH$3:BH250)=0,SUM($H251:BG251)=0),$B251,0)</f>
        <v>0</v>
      </c>
      <c r="BI251">
        <f ca="1">IF(AND($B251&gt;0,SUM(BI$3:BI250)=0,SUM($H251:BH251)=0),$B251,0)</f>
        <v>0</v>
      </c>
      <c r="BJ251">
        <f ca="1">IF(AND($B251&gt;0,SUM(BJ$3:BJ250)=0,SUM($H251:BI251)=0),$B251,0)</f>
        <v>0</v>
      </c>
      <c r="BK251">
        <f ca="1">IF(AND($B251&gt;0,SUM(BK$3:BK250)=0,SUM($H251:BJ251)=0),$B251,0)</f>
        <v>0</v>
      </c>
      <c r="BL251">
        <f ca="1">IF(AND($B251&gt;0,SUM(BL$3:BL250)=0,SUM($H251:BK251)=0),$B251,0)</f>
        <v>0</v>
      </c>
      <c r="BM251">
        <f ca="1">IF(AND($B251&gt;0,SUM(BM$3:BM250)=0,SUM($H251:BL251)=0),$B251,0)</f>
        <v>0</v>
      </c>
      <c r="BN251">
        <f ca="1">IF(AND($B251&gt;0,SUM(BN$3:BN250)=0,SUM($H251:BM251)=0),$B251,0)</f>
        <v>0</v>
      </c>
      <c r="BO251">
        <f ca="1">IF(AND($B251&gt;0,SUM(BO$3:BO250)=0,SUM($H251:BN251)=0),$B251,0)</f>
        <v>0</v>
      </c>
      <c r="BP251">
        <f ca="1">IF(AND($B251&gt;0,SUM(BP$3:BP250)=0,SUM($H251:BO251)=0),$B251,0)</f>
        <v>0</v>
      </c>
      <c r="BQ251">
        <f ca="1">IF(AND($B251&gt;0,SUM(BQ$3:BQ250)=0,SUM($H251:BP251)=0),$B251,0)</f>
        <v>0</v>
      </c>
      <c r="BR251">
        <f ca="1">IF(AND($B251&gt;0,SUM(BR$3:BR250)=0,SUM($H251:BQ251)=0),$B251,0)</f>
        <v>0</v>
      </c>
      <c r="BS251">
        <f ca="1">IF(AND($B251&gt;0,SUM(BS$3:BS250)=0,SUM($H251:BR251)=0),$B251,0)</f>
        <v>0</v>
      </c>
      <c r="BT251">
        <f ca="1">IF(AND($B251&gt;0,SUM(BT$3:BT250)=0,SUM($H251:BS251)=0),$B251,0)</f>
        <v>0</v>
      </c>
      <c r="BU251">
        <f ca="1">IF(AND($B251&gt;0,SUM(BU$3:BU250)=0,SUM($H251:BT251)=0),$B251,0)</f>
        <v>0</v>
      </c>
      <c r="BV251">
        <f ca="1">IF(AND($B251&gt;0,SUM(BV$3:BV250)=0,SUM($H251:BU251)=0),$B251,0)</f>
        <v>0</v>
      </c>
      <c r="BW251">
        <f ca="1">IF(AND($B251&gt;0,SUM(BW$3:BW250)=0,SUM($H251:BV251)=0),$B251,0)</f>
        <v>0</v>
      </c>
      <c r="BX251">
        <f ca="1">IF(AND($B251&gt;0,SUM(BX$3:BX250)=0,SUM($H251:BW251)=0),$B251,0)</f>
        <v>0</v>
      </c>
      <c r="BY251">
        <f ca="1">IF(AND($B251&gt;0,SUM(BY$3:BY250)=0,SUM($H251:BX251)=0),$B251,0)</f>
        <v>0</v>
      </c>
      <c r="BZ251">
        <f ca="1">IF(AND($B251&gt;0,SUM(BZ$3:BZ250)=0,SUM($H251:BY251)=0),$B251,0)</f>
        <v>0</v>
      </c>
      <c r="CA251">
        <f ca="1">IF(AND($B251&gt;0,SUM(CA$3:CA250)=0,SUM($H251:BZ251)=0),$B251,0)</f>
        <v>0</v>
      </c>
      <c r="CB251">
        <f ca="1">IF(AND($B251&gt;0,SUM(CB$3:CB250)=0,SUM($H251:CA251)=0),$B251,0)</f>
        <v>0</v>
      </c>
      <c r="CC251">
        <f ca="1">IF(AND($B251&gt;0,SUM(CC$3:CC250)=0,SUM($H251:CB251)=0),$B251,0)</f>
        <v>0</v>
      </c>
      <c r="CD251">
        <f ca="1">IF(AND($B251&gt;0,SUM(CD$3:CD250)=0,SUM($H251:CC251)=0),$B251,0)</f>
        <v>0</v>
      </c>
      <c r="CE251">
        <f ca="1">IF(AND($B251&gt;0,SUM(CE$3:CE250)=0,SUM($H251:CD251)=0),$B251,0)</f>
        <v>0</v>
      </c>
      <c r="CF251">
        <f ca="1">IF(AND($B251&gt;0,SUM(CF$3:CF250)=0,SUM($H251:CE251)=0),$B251,0)</f>
        <v>0</v>
      </c>
      <c r="CG251">
        <f ca="1">IF(AND($B251&gt;0,SUM(CG$3:CG250)=0,SUM($H251:CF251)=0),$B251,0)</f>
        <v>0</v>
      </c>
      <c r="CH251">
        <f ca="1">IF(AND($B251&gt;0,SUM(CH$3:CH250)=0,SUM($H251:CG251)=0),$B251,0)</f>
        <v>0</v>
      </c>
      <c r="CI251">
        <f ca="1">IF(AND($B251&gt;0,SUM(CI$3:CI250)=0,SUM($H251:CH251)=0),$B251,0)</f>
        <v>0</v>
      </c>
      <c r="CJ251">
        <f ca="1">IF(AND($B251&gt;0,SUM(CJ$3:CJ250)=0,SUM($H251:CI251)=0),$B251,0)</f>
        <v>0</v>
      </c>
      <c r="CK251">
        <f ca="1">IF(AND($B251&gt;0,SUM(CK$3:CK250)=0,SUM($H251:CJ251)=0),$B251,0)</f>
        <v>0</v>
      </c>
      <c r="CL251">
        <f ca="1">IF(AND($B251&gt;0,SUM(CL$3:CL250)=0,SUM($H251:CK251)=0),$B251,0)</f>
        <v>0</v>
      </c>
      <c r="CM251">
        <f ca="1">IF(AND($B251&gt;0,SUM(CM$3:CM250)=0,SUM($H251:CL251)=0),$B251,0)</f>
        <v>0</v>
      </c>
      <c r="CN251">
        <f ca="1">IF(AND($B251&gt;0,SUM(CN$3:CN250)=0,SUM($H251:CM251)=0),$B251,0)</f>
        <v>0</v>
      </c>
      <c r="CO251">
        <f ca="1">IF(AND($B251&gt;0,SUM(CO$3:CO250)=0,SUM($H251:CN251)=0),$B251,0)</f>
        <v>0</v>
      </c>
      <c r="CP251">
        <f ca="1">IF(AND($B251&gt;0,SUM(CP$3:CP250)=0,SUM($H251:CO251)=0),$B251,0)</f>
        <v>0</v>
      </c>
      <c r="CQ251">
        <f ca="1">IF(AND($B251&gt;0,SUM(CQ$3:CQ250)=0,SUM($H251:CP251)=0),$B251,0)</f>
        <v>0</v>
      </c>
      <c r="CR251">
        <f ca="1">IF(AND($B251&gt;0,SUM(CR$3:CR250)=0,SUM($H251:CQ251)=0),$B251,0)</f>
        <v>0</v>
      </c>
      <c r="CS251">
        <f ca="1">IF(AND($B251&gt;0,SUM(CS$3:CS250)=0,SUM($H251:CR251)=0),$B251,0)</f>
        <v>0</v>
      </c>
      <c r="CT251">
        <f ca="1">IF(AND($B251&gt;0,SUM(CT$3:CT250)=0,SUM($H251:CS251)=0),$B251,0)</f>
        <v>0</v>
      </c>
      <c r="CU251">
        <f ca="1">IF(AND($B251&gt;0,SUM(CU$3:CU250)=0,SUM($H251:CT251)=0),$B251,0)</f>
        <v>0</v>
      </c>
      <c r="CV251">
        <f ca="1">IF(AND($B251&gt;0,SUM(CV$3:CV250)=0,SUM($H251:CU251)=0),$B251,0)</f>
        <v>0</v>
      </c>
      <c r="CW251">
        <f ca="1">IF(AND($B251&gt;0,SUM(CW$3:CW250)=0,SUM($H251:CV251)=0),$B251,0)</f>
        <v>0</v>
      </c>
      <c r="CX251">
        <f ca="1">IF(AND($B251&gt;0,SUM(CX$3:CX250)=0,SUM($H251:CW251)=0),$B251,0)</f>
        <v>0</v>
      </c>
      <c r="CY251">
        <f ca="1">IF(AND($B251&gt;0,SUM(CY$3:CY250)=0,SUM($H251:CX251)=0),$B251,0)</f>
        <v>0</v>
      </c>
      <c r="CZ251">
        <f ca="1">IF(AND($B251&gt;0,SUM(CZ$3:CZ250)=0,SUM($H251:CY251)=0),$B251,0)</f>
        <v>0</v>
      </c>
      <c r="DA251">
        <f ca="1">IF(AND($B251&gt;0,SUM(DA$3:DA250)=0,SUM($H251:CZ251)=0),$B251,0)</f>
        <v>0</v>
      </c>
      <c r="DB251">
        <f ca="1">IF(AND($B251&gt;0,SUM(DB$3:DB250)=0,SUM($H251:DA251)=0),$B251,0)</f>
        <v>0</v>
      </c>
      <c r="DC251">
        <f ca="1">IF(AND($B251&gt;0,SUM(DC$3:DC250)=0,SUM($H251:DB251)=0),$B251,0)</f>
        <v>0</v>
      </c>
      <c r="DD251">
        <f ca="1">IF(AND($B251&gt;0,SUM(DD$3:DD250)=0,SUM($H251:DC251)=0),$B251,0)</f>
        <v>0</v>
      </c>
      <c r="DE251">
        <f ca="1">IF(AND($B251&gt;0,SUM(DE$3:DE250)=0,SUM($H251:DD251)=0),$B251,0)</f>
        <v>0</v>
      </c>
      <c r="DF251">
        <f ca="1">IF(AND($B251&gt;0,SUM(DF$3:DF250)=0,SUM($H251:DE251)=0),$B251,0)</f>
        <v>0</v>
      </c>
      <c r="DG251">
        <f ca="1">IF(AND($B251&gt;0,SUM(DG$3:DG250)=0,SUM($H251:DF251)=0),$B251,0)</f>
        <v>0</v>
      </c>
      <c r="DH251">
        <f ca="1">IF(AND($B251&gt;0,SUM(DH$3:DH250)=0,SUM($H251:DG251)=0),$B251,0)</f>
        <v>0</v>
      </c>
      <c r="DI251">
        <f ca="1">IF(AND($B251&gt;0,SUM(DI$3:DI250)=0,SUM($H251:DH251)=0),$B251,0)</f>
        <v>0</v>
      </c>
      <c r="DJ251">
        <f ca="1">IF(AND($B251&gt;0,SUM(DJ$3:DJ250)=0,SUM($H251:DI251)=0),$B251,0)</f>
        <v>0</v>
      </c>
      <c r="DK251">
        <f ca="1">IF(AND($B251&gt;0,SUM(DK$3:DK250)=0,SUM($H251:DJ251)=0),$B251,0)</f>
        <v>0</v>
      </c>
      <c r="DL251">
        <f ca="1">IF(AND($B251&gt;0,SUM(DL$3:DL250)=0,SUM($H251:DK251)=0),$B251,0)</f>
        <v>0</v>
      </c>
      <c r="DM251">
        <f ca="1">IF(AND($B251&gt;0,SUM(DM$3:DM250)=0,SUM($H251:DL251)=0),$B251,0)</f>
        <v>0</v>
      </c>
      <c r="DN251">
        <f ca="1">IF(AND($B251&gt;0,SUM(DN$3:DN250)=0,SUM($H251:DM251)=0),$B251,0)</f>
        <v>0</v>
      </c>
      <c r="DO251">
        <f ca="1">IF(AND($B251&gt;0,SUM(DO$3:DO250)=0,SUM($H251:DN251)=0),$B251,0)</f>
        <v>0</v>
      </c>
      <c r="DP251">
        <f ca="1">IF(AND($B251&gt;0,SUM(DP$3:DP250)=0,SUM($H251:DO251)=0),$B251,0)</f>
        <v>0</v>
      </c>
      <c r="DQ251">
        <f ca="1">IF(AND($B251&gt;0,SUM(DQ$3:DQ250)=0,SUM($H251:DP251)=0),$B251,0)</f>
        <v>0</v>
      </c>
      <c r="DR251">
        <f ca="1">IF(AND($B251&gt;0,SUM(DR$3:DR250)=0,SUM($H251:DQ251)=0),$B251,0)</f>
        <v>0</v>
      </c>
      <c r="DS251">
        <f ca="1">IF(AND($B251&gt;0,SUM(DS$3:DS250)=0,SUM($H251:DR251)=0),$B251,0)</f>
        <v>0</v>
      </c>
      <c r="DT251">
        <f ca="1">IF(AND($B251&gt;0,SUM(DT$3:DT250)=0,SUM($H251:DS251)=0),$B251,0)</f>
        <v>0</v>
      </c>
      <c r="DU251">
        <f ca="1">IF(AND($B251&gt;0,SUM(DU$3:DU250)=0,SUM($H251:DT251)=0),$B251,0)</f>
        <v>0</v>
      </c>
      <c r="DV251">
        <f ca="1">IF(AND($B251&gt;0,SUM(DV$3:DV250)=0,SUM($H251:DU251)=0),$B251,0)</f>
        <v>0</v>
      </c>
      <c r="DW251">
        <f ca="1">IF(AND($B251&gt;0,SUM(DW$3:DW250)=0,SUM($H251:DV251)=0),$B251,0)</f>
        <v>0</v>
      </c>
      <c r="DX251">
        <f ca="1">IF(AND($B251&gt;0,SUM(DX$3:DX250)=0,SUM($H251:DW251)=0),$B251,0)</f>
        <v>0</v>
      </c>
      <c r="DY251">
        <f ca="1">IF(AND($B251&gt;0,SUM(DY$3:DY250)=0,SUM($H251:DX251)=0),$B251,0)</f>
        <v>0</v>
      </c>
      <c r="DZ251">
        <f ca="1">IF(AND($B251&gt;0,SUM(DZ$3:DZ250)=0,SUM($H251:DY251)=0),$B251,0)</f>
        <v>0</v>
      </c>
      <c r="EA251">
        <f ca="1">IF(AND($B251&gt;0,SUM(EA$3:EA250)=0,SUM($H251:DZ251)=0),$B251,0)</f>
        <v>0</v>
      </c>
      <c r="EB251">
        <f ca="1">IF(AND($B251&gt;0,SUM(EB$3:EB250)=0,SUM($H251:EA251)=0),$B251,0)</f>
        <v>0</v>
      </c>
      <c r="EC251">
        <f ca="1">IF(AND($B251&gt;0,SUM(EC$3:EC250)=0,SUM($H251:EB251)=0),$B251,0)</f>
        <v>0</v>
      </c>
      <c r="ED251">
        <f ca="1">IF(AND($B251&gt;0,SUM(ED$3:ED250)=0,SUM($H251:EC251)=0),$B251,0)</f>
        <v>0</v>
      </c>
      <c r="EE251">
        <f ca="1">IF(AND($B251&gt;0,SUM(EE$3:EE250)=0,SUM($H251:ED251)=0),$B251,0)</f>
        <v>0</v>
      </c>
      <c r="EF251">
        <f ca="1">IF(AND($B251&gt;0,SUM(EF$3:EF250)=0,SUM($H251:EE251)=0),$B251,0)</f>
        <v>0</v>
      </c>
      <c r="EG251">
        <f ca="1">IF(AND($B251&gt;0,SUM(EG$3:EG250)=0,SUM($H251:EF251)=0),$B251,0)</f>
        <v>0</v>
      </c>
      <c r="EH251">
        <f ca="1">IF(AND($B251&gt;0,SUM(EH$3:EH250)=0,SUM($H251:EG251)=0),$B251,0)</f>
        <v>0</v>
      </c>
      <c r="EI251">
        <f ca="1">IF(AND($B251&gt;0,SUM(EI$3:EI250)=0,SUM($H251:EH251)=0),$B251,0)</f>
        <v>0</v>
      </c>
      <c r="EJ251">
        <f ca="1">IF(AND($B251&gt;0,SUM(EJ$3:EJ250)=0,SUM($H251:EI251)=0),$B251,0)</f>
        <v>0</v>
      </c>
      <c r="EK251">
        <f ca="1">IF(AND($B251&gt;0,SUM(EK$3:EK250)=0,SUM($H251:EJ251)=0),$B251,0)</f>
        <v>0</v>
      </c>
      <c r="EL251">
        <f ca="1">IF(AND($B251&gt;0,SUM(EL$3:EL250)=0,SUM($H251:EK251)=0),$B251,0)</f>
        <v>0</v>
      </c>
      <c r="EM251">
        <f ca="1">IF(AND($B251&gt;0,SUM(EM$3:EM250)=0,SUM($H251:EL251)=0),$B251,0)</f>
        <v>0</v>
      </c>
      <c r="EN251">
        <f ca="1">IF(AND($B251&gt;0,SUM(EN$3:EN250)=0,SUM($H251:EM251)=0),$B251,0)</f>
        <v>0</v>
      </c>
      <c r="EO251">
        <f ca="1">IF(AND($B251&gt;0,SUM(EO$3:EO250)=0,SUM($H251:EN251)=0),$B251,0)</f>
        <v>0</v>
      </c>
      <c r="EP251">
        <f ca="1">IF(AND($B251&gt;0,SUM(EP$3:EP250)=0,SUM($H251:EO251)=0),$B251,0)</f>
        <v>0</v>
      </c>
      <c r="EQ251">
        <f ca="1">IF(AND($B251&gt;0,SUM(EQ$3:EQ250)=0,SUM($H251:EP251)=0),$B251,0)</f>
        <v>0</v>
      </c>
      <c r="ER251">
        <f ca="1">IF(AND($B251&gt;0,SUM(ER$3:ER250)=0,SUM($H251:EQ251)=0),$B251,0)</f>
        <v>0</v>
      </c>
      <c r="ES251">
        <f ca="1">IF(AND($B251&gt;0,SUM(ES$3:ES250)=0,SUM($H251:ER251)=0),$B251,0)</f>
        <v>0</v>
      </c>
      <c r="ET251">
        <f ca="1">IF(AND($B251&gt;0,SUM(ET$3:ET250)=0,SUM($H251:ES251)=0),$B251,0)</f>
        <v>0</v>
      </c>
      <c r="EU251">
        <f ca="1">IF(AND($B251&gt;0,SUM(EU$3:EU250)=0,SUM($H251:ET251)=0),$B251,0)</f>
        <v>0</v>
      </c>
      <c r="EV251">
        <f ca="1">IF(AND($B251&gt;0,SUM(EV$3:EV250)=0,SUM($H251:EU251)=0),$B251,0)</f>
        <v>0</v>
      </c>
      <c r="EW251">
        <f ca="1">IF(AND($B251&gt;0,SUM(EW$3:EW250)=0,SUM($H251:EV251)=0),$B251,0)</f>
        <v>0</v>
      </c>
      <c r="EX251">
        <f ca="1">IF(AND($B251&gt;0,SUM(EX$3:EX250)=0,SUM($H251:EW251)=0),$B251,0)</f>
        <v>0</v>
      </c>
      <c r="EY251">
        <f ca="1">IF(AND($B251&gt;0,SUM(EY$3:EY250)=0,SUM($H251:EX251)=0),$B251,0)</f>
        <v>0</v>
      </c>
      <c r="EZ251">
        <f ca="1">IF(AND($B251&gt;0,SUM(EZ$3:EZ250)=0,SUM($H251:EY251)=0),$B251,0)</f>
        <v>0</v>
      </c>
      <c r="FA251">
        <f ca="1">IF(AND($B251&gt;0,SUM(FA$3:FA250)=0,SUM($H251:EZ251)=0),$B251,0)</f>
        <v>0</v>
      </c>
      <c r="FB251">
        <f ca="1">IF(AND($B251&gt;0,SUM(FB$3:FB250)=0,SUM($H251:FA251)=0),$B251,0)</f>
        <v>0</v>
      </c>
      <c r="FC251">
        <f ca="1">IF(AND($B251&gt;0,SUM(FC$3:FC250)=0,SUM($H251:FB251)=0),$B251,0)</f>
        <v>0</v>
      </c>
      <c r="FD251">
        <f ca="1">IF(AND($B251&gt;0,SUM(FD$3:FD250)=0,SUM($H251:FC251)=0),$B251,0)</f>
        <v>0</v>
      </c>
      <c r="FE251">
        <f ca="1">IF(AND($B251&gt;0,SUM(FE$3:FE250)=0,SUM($H251:FD251)=0),$B251,0)</f>
        <v>0</v>
      </c>
      <c r="FF251">
        <f ca="1">IF(AND($B251&gt;0,SUM(FF$3:FF250)=0,SUM($H251:FE251)=0),$B251,0)</f>
        <v>0</v>
      </c>
      <c r="FG251">
        <f ca="1">IF(AND($B251&gt;0,SUM(FG$3:FG250)=0,SUM($H251:FF251)=0),$B251,0)</f>
        <v>0</v>
      </c>
      <c r="FH251">
        <f ca="1">IF(AND($B251&gt;0,SUM(FH$3:FH250)=0,SUM($H251:FG251)=0),$B251,0)</f>
        <v>0</v>
      </c>
      <c r="FI251">
        <f ca="1">IF(AND($B251&gt;0,SUM(FI$3:FI250)=0,SUM($H251:FH251)=0),$B251,0)</f>
        <v>0</v>
      </c>
      <c r="FJ251">
        <f ca="1">IF(AND($B251&gt;0,SUM(FJ$3:FJ250)=0,SUM($H251:FI251)=0),$B251,0)</f>
        <v>0</v>
      </c>
      <c r="FK251">
        <f ca="1">IF(AND($B251&gt;0,SUM(FK$3:FK250)=0,SUM($H251:FJ251)=0),$B251,0)</f>
        <v>0</v>
      </c>
      <c r="FL251">
        <f ca="1">IF(AND($B251&gt;0,SUM(FL$3:FL250)=0,SUM($H251:FK251)=0),$B251,0)</f>
        <v>0</v>
      </c>
      <c r="FM251">
        <f ca="1">IF(AND($B251&gt;0,SUM(FM$3:FM250)=0,SUM($H251:FL251)=0),$B251,0)</f>
        <v>0</v>
      </c>
      <c r="FN251">
        <f ca="1">IF(AND($B251&gt;0,SUM(FN$3:FN250)=0,SUM($H251:FM251)=0),$B251,0)</f>
        <v>0</v>
      </c>
      <c r="FS251" s="67">
        <f>ValintaohjelmaCentral!$C127</f>
        <v>0</v>
      </c>
      <c r="FT251" s="352"/>
      <c r="FU251" s="353"/>
      <c r="FV251" s="374">
        <f>ValintaohjelmaCentral!$G127</f>
        <v>0</v>
      </c>
      <c r="FY251" s="67">
        <f>ValintaohjelmaCentral!$C127</f>
        <v>0</v>
      </c>
      <c r="FZ251" s="352"/>
      <c r="GA251" s="353"/>
      <c r="GB251" s="374">
        <f>ValintaohjelmaCentral!$G127</f>
        <v>0</v>
      </c>
      <c r="GE251" s="67">
        <f>ValintaohjelmaCentral!$C127</f>
        <v>0</v>
      </c>
      <c r="GF251" s="352"/>
      <c r="GG251" s="353"/>
      <c r="GH251" s="374">
        <f>ValintaohjelmaCentral!$G127</f>
        <v>0</v>
      </c>
    </row>
    <row r="252" spans="1:190" ht="15.75" hidden="1" thickBot="1" x14ac:dyDescent="0.3">
      <c r="A252">
        <v>252</v>
      </c>
      <c r="C252" s="240">
        <f t="shared" ca="1" si="30"/>
        <v>0</v>
      </c>
      <c r="D252" s="240">
        <f t="shared" ca="1" si="30"/>
        <v>0</v>
      </c>
      <c r="E252" s="240">
        <f t="shared" ca="1" si="30"/>
        <v>0</v>
      </c>
      <c r="F252" s="240">
        <f t="shared" ca="1" si="30"/>
        <v>0</v>
      </c>
      <c r="G252" s="47" t="e">
        <f>INDEX($I$2:$FN$2,ROWS(G$2:G252))</f>
        <v>#REF!</v>
      </c>
      <c r="H252">
        <v>0</v>
      </c>
      <c r="I252">
        <f ca="1">IF(AND($B252&gt;0,SUM(I$3:I251)=0,SUM($H252:H252)=0),$B252,0)</f>
        <v>0</v>
      </c>
      <c r="J252">
        <f ca="1">IF(AND($B252&gt;0,SUM(J$3:J251)=0,SUM($H252:I252)=0),$B252,0)</f>
        <v>0</v>
      </c>
      <c r="K252">
        <f ca="1">IF(AND($B252&gt;0,SUM(K$3:K251)=0,SUM($H252:J252)=0),$B252,0)</f>
        <v>0</v>
      </c>
      <c r="L252">
        <f ca="1">IF(AND($B252&gt;0,SUM(L$3:L251)=0,SUM($H252:K252)=0),$B252,0)</f>
        <v>0</v>
      </c>
      <c r="M252">
        <f ca="1">IF(AND($B252&gt;0,SUM(M$3:M251)=0,SUM($H252:L252)=0),$B252,0)</f>
        <v>0</v>
      </c>
      <c r="N252">
        <f ca="1">IF(AND($B252&gt;0,SUM(N$3:N251)=0,SUM($H252:M252)=0),$B252,0)</f>
        <v>0</v>
      </c>
      <c r="O252">
        <f ca="1">IF(AND($B252&gt;0,SUM(O$3:O251)=0,SUM($H252:N252)=0),$B252,0)</f>
        <v>0</v>
      </c>
      <c r="P252">
        <f ca="1">IF(AND($B252&gt;0,SUM(P$3:P251)=0,SUM($H252:O252)=0),$B252,0)</f>
        <v>0</v>
      </c>
      <c r="Q252">
        <f ca="1">IF(AND($B252&gt;0,SUM(Q$3:Q251)=0,SUM($H252:P252)=0),$B252,0)</f>
        <v>0</v>
      </c>
      <c r="R252">
        <f ca="1">IF(AND($B252&gt;0,SUM(R$3:R251)=0,SUM($H252:Q252)=0),$B252,0)</f>
        <v>0</v>
      </c>
      <c r="S252">
        <f ca="1">IF(AND($B252&gt;0,SUM(S$3:S251)=0,SUM($H252:R252)=0),$B252,0)</f>
        <v>0</v>
      </c>
      <c r="T252">
        <f ca="1">IF(AND($B252&gt;0,SUM(T$3:T251)=0,SUM($H252:S252)=0),$B252,0)</f>
        <v>0</v>
      </c>
      <c r="U252">
        <f ca="1">IF(AND($B252&gt;0,SUM(U$3:U251)=0,SUM($H252:T252)=0),$B252,0)</f>
        <v>0</v>
      </c>
      <c r="V252">
        <f ca="1">IF(AND($B252&gt;0,SUM(V$3:V251)=0,SUM($H252:U252)=0),$B252,0)</f>
        <v>0</v>
      </c>
      <c r="W252">
        <f ca="1">IF(AND($B252&gt;0,SUM(W$3:W251)=0,SUM($H252:V252)=0),$B252,0)</f>
        <v>0</v>
      </c>
      <c r="X252">
        <f ca="1">IF(AND($B252&gt;0,SUM(X$3:X251)=0,SUM($H252:W252)=0),$B252,0)</f>
        <v>0</v>
      </c>
      <c r="Y252">
        <f ca="1">IF(AND($B252&gt;0,SUM(Y$3:Y251)=0,SUM($H252:X252)=0),$B252,0)</f>
        <v>0</v>
      </c>
      <c r="Z252">
        <f ca="1">IF(AND($B252&gt;0,SUM(Z$3:Z251)=0,SUM($H252:Y252)=0),$B252,0)</f>
        <v>0</v>
      </c>
      <c r="AA252">
        <f ca="1">IF(AND($B252&gt;0,SUM(AA$3:AA251)=0,SUM($H252:Z252)=0),$B252,0)</f>
        <v>0</v>
      </c>
      <c r="AB252">
        <f ca="1">IF(AND($B252&gt;0,SUM(AB$3:AB251)=0,SUM($H252:AA252)=0),$B252,0)</f>
        <v>0</v>
      </c>
      <c r="AC252">
        <f ca="1">IF(AND($B252&gt;0,SUM(AC$3:AC251)=0,SUM($H252:AB252)=0),$B252,0)</f>
        <v>0</v>
      </c>
      <c r="AD252">
        <f ca="1">IF(AND($B252&gt;0,SUM(AD$3:AD251)=0,SUM($H252:AC252)=0),$B252,0)</f>
        <v>0</v>
      </c>
      <c r="AE252">
        <f ca="1">IF(AND($B252&gt;0,SUM(AE$3:AE251)=0,SUM($H252:AD252)=0),$B252,0)</f>
        <v>0</v>
      </c>
      <c r="AF252">
        <f ca="1">IF(AND($B252&gt;0,SUM(AF$3:AF251)=0,SUM($H252:AE252)=0),$B252,0)</f>
        <v>0</v>
      </c>
      <c r="AG252">
        <f ca="1">IF(AND($B252&gt;0,SUM(AG$3:AG251)=0,SUM($H252:AF252)=0),$B252,0)</f>
        <v>0</v>
      </c>
      <c r="AH252">
        <f ca="1">IF(AND($B252&gt;0,SUM(AH$3:AH251)=0,SUM($H252:AG252)=0),$B252,0)</f>
        <v>0</v>
      </c>
      <c r="AI252">
        <f ca="1">IF(AND($B252&gt;0,SUM(AI$3:AI251)=0,SUM($H252:AH252)=0),$B252,0)</f>
        <v>0</v>
      </c>
      <c r="AJ252">
        <f ca="1">IF(AND($B252&gt;0,SUM(AJ$3:AJ251)=0,SUM($H252:AI252)=0),$B252,0)</f>
        <v>0</v>
      </c>
      <c r="AK252">
        <f ca="1">IF(AND($B252&gt;0,SUM(AK$3:AK251)=0,SUM($H252:AJ252)=0),$B252,0)</f>
        <v>0</v>
      </c>
      <c r="AL252">
        <f ca="1">IF(AND($B252&gt;0,SUM(AL$3:AL251)=0,SUM($H252:AK252)=0),$B252,0)</f>
        <v>0</v>
      </c>
      <c r="AM252">
        <f ca="1">IF(AND($B252&gt;0,SUM(AM$3:AM251)=0,SUM($H252:AL252)=0),$B252,0)</f>
        <v>0</v>
      </c>
      <c r="AN252">
        <f ca="1">IF(AND($B252&gt;0,SUM(AN$3:AN251)=0,SUM($H252:AM252)=0),$B252,0)</f>
        <v>0</v>
      </c>
      <c r="AO252">
        <f ca="1">IF(AND($B252&gt;0,SUM(AO$3:AO251)=0,SUM($H252:AN252)=0),$B252,0)</f>
        <v>0</v>
      </c>
      <c r="AP252">
        <f ca="1">IF(AND($B252&gt;0,SUM(AP$3:AP251)=0,SUM($H252:AO252)=0),$B252,0)</f>
        <v>0</v>
      </c>
      <c r="AQ252">
        <f ca="1">IF(AND($B252&gt;0,SUM(AQ$3:AQ251)=0,SUM($H252:AP252)=0),$B252,0)</f>
        <v>0</v>
      </c>
      <c r="AR252">
        <f ca="1">IF(AND($B252&gt;0,SUM(AR$3:AR251)=0,SUM($H252:AQ252)=0),$B252,0)</f>
        <v>0</v>
      </c>
      <c r="AS252">
        <f ca="1">IF(AND($B252&gt;0,SUM(AS$3:AS251)=0,SUM($H252:AR252)=0),$B252,0)</f>
        <v>0</v>
      </c>
      <c r="AT252">
        <f ca="1">IF(AND($B252&gt;0,SUM(AT$3:AT251)=0,SUM($H252:AS252)=0),$B252,0)</f>
        <v>0</v>
      </c>
      <c r="AU252">
        <f ca="1">IF(AND($B252&gt;0,SUM(AU$3:AU251)=0,SUM($H252:AT252)=0),$B252,0)</f>
        <v>0</v>
      </c>
      <c r="AV252">
        <f ca="1">IF(AND($B252&gt;0,SUM(AV$3:AV251)=0,SUM($H252:AU252)=0),$B252,0)</f>
        <v>0</v>
      </c>
      <c r="AW252">
        <f ca="1">IF(AND($B252&gt;0,SUM(AW$3:AW251)=0,SUM($H252:AV252)=0),$B252,0)</f>
        <v>0</v>
      </c>
      <c r="AX252">
        <f ca="1">IF(AND($B252&gt;0,SUM(AX$3:AX251)=0,SUM($H252:AW252)=0),$B252,0)</f>
        <v>0</v>
      </c>
      <c r="AY252">
        <f ca="1">IF(AND($B252&gt;0,SUM(AY$3:AY251)=0,SUM($H252:AX252)=0),$B252,0)</f>
        <v>0</v>
      </c>
      <c r="AZ252">
        <f ca="1">IF(AND($B252&gt;0,SUM(AZ$3:AZ251)=0,SUM($H252:AY252)=0),$B252,0)</f>
        <v>0</v>
      </c>
      <c r="BA252">
        <f ca="1">IF(AND($B252&gt;0,SUM(BA$3:BA251)=0,SUM($H252:AZ252)=0),$B252,0)</f>
        <v>0</v>
      </c>
      <c r="BB252">
        <f ca="1">IF(AND($B252&gt;0,SUM(BB$3:BB251)=0,SUM($H252:BA252)=0),$B252,0)</f>
        <v>0</v>
      </c>
      <c r="BC252">
        <f ca="1">IF(AND($B252&gt;0,SUM(BC$3:BC251)=0,SUM($H252:BB252)=0),$B252,0)</f>
        <v>0</v>
      </c>
      <c r="BD252">
        <f ca="1">IF(AND($B252&gt;0,SUM(BD$3:BD251)=0,SUM($H252:BC252)=0),$B252,0)</f>
        <v>0</v>
      </c>
      <c r="BE252">
        <f ca="1">IF(AND($B252&gt;0,SUM(BE$3:BE251)=0,SUM($H252:BD252)=0),$B252,0)</f>
        <v>0</v>
      </c>
      <c r="BF252">
        <f ca="1">IF(AND($B252&gt;0,SUM(BF$3:BF251)=0,SUM($H252:BE252)=0),$B252,0)</f>
        <v>0</v>
      </c>
      <c r="BG252">
        <f ca="1">IF(AND($B252&gt;0,SUM(BG$3:BG251)=0,SUM($H252:BF252)=0),$B252,0)</f>
        <v>0</v>
      </c>
      <c r="BH252">
        <f ca="1">IF(AND($B252&gt;0,SUM(BH$3:BH251)=0,SUM($H252:BG252)=0),$B252,0)</f>
        <v>0</v>
      </c>
      <c r="BI252">
        <f ca="1">IF(AND($B252&gt;0,SUM(BI$3:BI251)=0,SUM($H252:BH252)=0),$B252,0)</f>
        <v>0</v>
      </c>
      <c r="BJ252">
        <f ca="1">IF(AND($B252&gt;0,SUM(BJ$3:BJ251)=0,SUM($H252:BI252)=0),$B252,0)</f>
        <v>0</v>
      </c>
      <c r="BK252">
        <f ca="1">IF(AND($B252&gt;0,SUM(BK$3:BK251)=0,SUM($H252:BJ252)=0),$B252,0)</f>
        <v>0</v>
      </c>
      <c r="BL252">
        <f ca="1">IF(AND($B252&gt;0,SUM(BL$3:BL251)=0,SUM($H252:BK252)=0),$B252,0)</f>
        <v>0</v>
      </c>
      <c r="BM252">
        <f ca="1">IF(AND($B252&gt;0,SUM(BM$3:BM251)=0,SUM($H252:BL252)=0),$B252,0)</f>
        <v>0</v>
      </c>
      <c r="BN252">
        <f ca="1">IF(AND($B252&gt;0,SUM(BN$3:BN251)=0,SUM($H252:BM252)=0),$B252,0)</f>
        <v>0</v>
      </c>
      <c r="BO252">
        <f ca="1">IF(AND($B252&gt;0,SUM(BO$3:BO251)=0,SUM($H252:BN252)=0),$B252,0)</f>
        <v>0</v>
      </c>
      <c r="BP252">
        <f ca="1">IF(AND($B252&gt;0,SUM(BP$3:BP251)=0,SUM($H252:BO252)=0),$B252,0)</f>
        <v>0</v>
      </c>
      <c r="BQ252">
        <f ca="1">IF(AND($B252&gt;0,SUM(BQ$3:BQ251)=0,SUM($H252:BP252)=0),$B252,0)</f>
        <v>0</v>
      </c>
      <c r="BR252">
        <f ca="1">IF(AND($B252&gt;0,SUM(BR$3:BR251)=0,SUM($H252:BQ252)=0),$B252,0)</f>
        <v>0</v>
      </c>
      <c r="BS252">
        <f ca="1">IF(AND($B252&gt;0,SUM(BS$3:BS251)=0,SUM($H252:BR252)=0),$B252,0)</f>
        <v>0</v>
      </c>
      <c r="BT252">
        <f ca="1">IF(AND($B252&gt;0,SUM(BT$3:BT251)=0,SUM($H252:BS252)=0),$B252,0)</f>
        <v>0</v>
      </c>
      <c r="BU252">
        <f ca="1">IF(AND($B252&gt;0,SUM(BU$3:BU251)=0,SUM($H252:BT252)=0),$B252,0)</f>
        <v>0</v>
      </c>
      <c r="BV252">
        <f ca="1">IF(AND($B252&gt;0,SUM(BV$3:BV251)=0,SUM($H252:BU252)=0),$B252,0)</f>
        <v>0</v>
      </c>
      <c r="BW252">
        <f ca="1">IF(AND($B252&gt;0,SUM(BW$3:BW251)=0,SUM($H252:BV252)=0),$B252,0)</f>
        <v>0</v>
      </c>
      <c r="BX252">
        <f ca="1">IF(AND($B252&gt;0,SUM(BX$3:BX251)=0,SUM($H252:BW252)=0),$B252,0)</f>
        <v>0</v>
      </c>
      <c r="BY252">
        <f ca="1">IF(AND($B252&gt;0,SUM(BY$3:BY251)=0,SUM($H252:BX252)=0),$B252,0)</f>
        <v>0</v>
      </c>
      <c r="BZ252">
        <f ca="1">IF(AND($B252&gt;0,SUM(BZ$3:BZ251)=0,SUM($H252:BY252)=0),$B252,0)</f>
        <v>0</v>
      </c>
      <c r="CA252">
        <f ca="1">IF(AND($B252&gt;0,SUM(CA$3:CA251)=0,SUM($H252:BZ252)=0),$B252,0)</f>
        <v>0</v>
      </c>
      <c r="CB252">
        <f ca="1">IF(AND($B252&gt;0,SUM(CB$3:CB251)=0,SUM($H252:CA252)=0),$B252,0)</f>
        <v>0</v>
      </c>
      <c r="CC252">
        <f ca="1">IF(AND($B252&gt;0,SUM(CC$3:CC251)=0,SUM($H252:CB252)=0),$B252,0)</f>
        <v>0</v>
      </c>
      <c r="CD252">
        <f ca="1">IF(AND($B252&gt;0,SUM(CD$3:CD251)=0,SUM($H252:CC252)=0),$B252,0)</f>
        <v>0</v>
      </c>
      <c r="CE252">
        <f ca="1">IF(AND($B252&gt;0,SUM(CE$3:CE251)=0,SUM($H252:CD252)=0),$B252,0)</f>
        <v>0</v>
      </c>
      <c r="CF252">
        <f ca="1">IF(AND($B252&gt;0,SUM(CF$3:CF251)=0,SUM($H252:CE252)=0),$B252,0)</f>
        <v>0</v>
      </c>
      <c r="CG252">
        <f ca="1">IF(AND($B252&gt;0,SUM(CG$3:CG251)=0,SUM($H252:CF252)=0),$B252,0)</f>
        <v>0</v>
      </c>
      <c r="CH252">
        <f ca="1">IF(AND($B252&gt;0,SUM(CH$3:CH251)=0,SUM($H252:CG252)=0),$B252,0)</f>
        <v>0</v>
      </c>
      <c r="CI252">
        <f ca="1">IF(AND($B252&gt;0,SUM(CI$3:CI251)=0,SUM($H252:CH252)=0),$B252,0)</f>
        <v>0</v>
      </c>
      <c r="CJ252">
        <f ca="1">IF(AND($B252&gt;0,SUM(CJ$3:CJ251)=0,SUM($H252:CI252)=0),$B252,0)</f>
        <v>0</v>
      </c>
      <c r="CK252">
        <f ca="1">IF(AND($B252&gt;0,SUM(CK$3:CK251)=0,SUM($H252:CJ252)=0),$B252,0)</f>
        <v>0</v>
      </c>
      <c r="CL252">
        <f ca="1">IF(AND($B252&gt;0,SUM(CL$3:CL251)=0,SUM($H252:CK252)=0),$B252,0)</f>
        <v>0</v>
      </c>
      <c r="CM252">
        <f ca="1">IF(AND($B252&gt;0,SUM(CM$3:CM251)=0,SUM($H252:CL252)=0),$B252,0)</f>
        <v>0</v>
      </c>
      <c r="CN252">
        <f ca="1">IF(AND($B252&gt;0,SUM(CN$3:CN251)=0,SUM($H252:CM252)=0),$B252,0)</f>
        <v>0</v>
      </c>
      <c r="CO252">
        <f ca="1">IF(AND($B252&gt;0,SUM(CO$3:CO251)=0,SUM($H252:CN252)=0),$B252,0)</f>
        <v>0</v>
      </c>
      <c r="CP252">
        <f ca="1">IF(AND($B252&gt;0,SUM(CP$3:CP251)=0,SUM($H252:CO252)=0),$B252,0)</f>
        <v>0</v>
      </c>
      <c r="CQ252">
        <f ca="1">IF(AND($B252&gt;0,SUM(CQ$3:CQ251)=0,SUM($H252:CP252)=0),$B252,0)</f>
        <v>0</v>
      </c>
      <c r="CR252">
        <f ca="1">IF(AND($B252&gt;0,SUM(CR$3:CR251)=0,SUM($H252:CQ252)=0),$B252,0)</f>
        <v>0</v>
      </c>
      <c r="CS252">
        <f ca="1">IF(AND($B252&gt;0,SUM(CS$3:CS251)=0,SUM($H252:CR252)=0),$B252,0)</f>
        <v>0</v>
      </c>
      <c r="CT252">
        <f ca="1">IF(AND($B252&gt;0,SUM(CT$3:CT251)=0,SUM($H252:CS252)=0),$B252,0)</f>
        <v>0</v>
      </c>
      <c r="CU252">
        <f ca="1">IF(AND($B252&gt;0,SUM(CU$3:CU251)=0,SUM($H252:CT252)=0),$B252,0)</f>
        <v>0</v>
      </c>
      <c r="CV252">
        <f ca="1">IF(AND($B252&gt;0,SUM(CV$3:CV251)=0,SUM($H252:CU252)=0),$B252,0)</f>
        <v>0</v>
      </c>
      <c r="CW252">
        <f ca="1">IF(AND($B252&gt;0,SUM(CW$3:CW251)=0,SUM($H252:CV252)=0),$B252,0)</f>
        <v>0</v>
      </c>
      <c r="CX252">
        <f ca="1">IF(AND($B252&gt;0,SUM(CX$3:CX251)=0,SUM($H252:CW252)=0),$B252,0)</f>
        <v>0</v>
      </c>
      <c r="CY252">
        <f ca="1">IF(AND($B252&gt;0,SUM(CY$3:CY251)=0,SUM($H252:CX252)=0),$B252,0)</f>
        <v>0</v>
      </c>
      <c r="CZ252">
        <f ca="1">IF(AND($B252&gt;0,SUM(CZ$3:CZ251)=0,SUM($H252:CY252)=0),$B252,0)</f>
        <v>0</v>
      </c>
      <c r="DA252">
        <f ca="1">IF(AND($B252&gt;0,SUM(DA$3:DA251)=0,SUM($H252:CZ252)=0),$B252,0)</f>
        <v>0</v>
      </c>
      <c r="DB252">
        <f ca="1">IF(AND($B252&gt;0,SUM(DB$3:DB251)=0,SUM($H252:DA252)=0),$B252,0)</f>
        <v>0</v>
      </c>
      <c r="DC252">
        <f ca="1">IF(AND($B252&gt;0,SUM(DC$3:DC251)=0,SUM($H252:DB252)=0),$B252,0)</f>
        <v>0</v>
      </c>
      <c r="DD252">
        <f ca="1">IF(AND($B252&gt;0,SUM(DD$3:DD251)=0,SUM($H252:DC252)=0),$B252,0)</f>
        <v>0</v>
      </c>
      <c r="DE252">
        <f ca="1">IF(AND($B252&gt;0,SUM(DE$3:DE251)=0,SUM($H252:DD252)=0),$B252,0)</f>
        <v>0</v>
      </c>
      <c r="DF252">
        <f ca="1">IF(AND($B252&gt;0,SUM(DF$3:DF251)=0,SUM($H252:DE252)=0),$B252,0)</f>
        <v>0</v>
      </c>
      <c r="DG252">
        <f ca="1">IF(AND($B252&gt;0,SUM(DG$3:DG251)=0,SUM($H252:DF252)=0),$B252,0)</f>
        <v>0</v>
      </c>
      <c r="DH252">
        <f ca="1">IF(AND($B252&gt;0,SUM(DH$3:DH251)=0,SUM($H252:DG252)=0),$B252,0)</f>
        <v>0</v>
      </c>
      <c r="DI252">
        <f ca="1">IF(AND($B252&gt;0,SUM(DI$3:DI251)=0,SUM($H252:DH252)=0),$B252,0)</f>
        <v>0</v>
      </c>
      <c r="DJ252">
        <f ca="1">IF(AND($B252&gt;0,SUM(DJ$3:DJ251)=0,SUM($H252:DI252)=0),$B252,0)</f>
        <v>0</v>
      </c>
      <c r="DK252">
        <f ca="1">IF(AND($B252&gt;0,SUM(DK$3:DK251)=0,SUM($H252:DJ252)=0),$B252,0)</f>
        <v>0</v>
      </c>
      <c r="DL252">
        <f ca="1">IF(AND($B252&gt;0,SUM(DL$3:DL251)=0,SUM($H252:DK252)=0),$B252,0)</f>
        <v>0</v>
      </c>
      <c r="DM252">
        <f ca="1">IF(AND($B252&gt;0,SUM(DM$3:DM251)=0,SUM($H252:DL252)=0),$B252,0)</f>
        <v>0</v>
      </c>
      <c r="DN252">
        <f ca="1">IF(AND($B252&gt;0,SUM(DN$3:DN251)=0,SUM($H252:DM252)=0),$B252,0)</f>
        <v>0</v>
      </c>
      <c r="DO252">
        <f ca="1">IF(AND($B252&gt;0,SUM(DO$3:DO251)=0,SUM($H252:DN252)=0),$B252,0)</f>
        <v>0</v>
      </c>
      <c r="DP252">
        <f ca="1">IF(AND($B252&gt;0,SUM(DP$3:DP251)=0,SUM($H252:DO252)=0),$B252,0)</f>
        <v>0</v>
      </c>
      <c r="DQ252">
        <f ca="1">IF(AND($B252&gt;0,SUM(DQ$3:DQ251)=0,SUM($H252:DP252)=0),$B252,0)</f>
        <v>0</v>
      </c>
      <c r="DR252">
        <f ca="1">IF(AND($B252&gt;0,SUM(DR$3:DR251)=0,SUM($H252:DQ252)=0),$B252,0)</f>
        <v>0</v>
      </c>
      <c r="DS252">
        <f ca="1">IF(AND($B252&gt;0,SUM(DS$3:DS251)=0,SUM($H252:DR252)=0),$B252,0)</f>
        <v>0</v>
      </c>
      <c r="DT252">
        <f ca="1">IF(AND($B252&gt;0,SUM(DT$3:DT251)=0,SUM($H252:DS252)=0),$B252,0)</f>
        <v>0</v>
      </c>
      <c r="DU252">
        <f ca="1">IF(AND($B252&gt;0,SUM(DU$3:DU251)=0,SUM($H252:DT252)=0),$B252,0)</f>
        <v>0</v>
      </c>
      <c r="DV252">
        <f ca="1">IF(AND($B252&gt;0,SUM(DV$3:DV251)=0,SUM($H252:DU252)=0),$B252,0)</f>
        <v>0</v>
      </c>
      <c r="DW252">
        <f ca="1">IF(AND($B252&gt;0,SUM(DW$3:DW251)=0,SUM($H252:DV252)=0),$B252,0)</f>
        <v>0</v>
      </c>
      <c r="DX252">
        <f ca="1">IF(AND($B252&gt;0,SUM(DX$3:DX251)=0,SUM($H252:DW252)=0),$B252,0)</f>
        <v>0</v>
      </c>
      <c r="DY252">
        <f ca="1">IF(AND($B252&gt;0,SUM(DY$3:DY251)=0,SUM($H252:DX252)=0),$B252,0)</f>
        <v>0</v>
      </c>
      <c r="DZ252">
        <f ca="1">IF(AND($B252&gt;0,SUM(DZ$3:DZ251)=0,SUM($H252:DY252)=0),$B252,0)</f>
        <v>0</v>
      </c>
      <c r="EA252">
        <f ca="1">IF(AND($B252&gt;0,SUM(EA$3:EA251)=0,SUM($H252:DZ252)=0),$B252,0)</f>
        <v>0</v>
      </c>
      <c r="EB252">
        <f ca="1">IF(AND($B252&gt;0,SUM(EB$3:EB251)=0,SUM($H252:EA252)=0),$B252,0)</f>
        <v>0</v>
      </c>
      <c r="EC252">
        <f ca="1">IF(AND($B252&gt;0,SUM(EC$3:EC251)=0,SUM($H252:EB252)=0),$B252,0)</f>
        <v>0</v>
      </c>
      <c r="ED252">
        <f ca="1">IF(AND($B252&gt;0,SUM(ED$3:ED251)=0,SUM($H252:EC252)=0),$B252,0)</f>
        <v>0</v>
      </c>
      <c r="EE252">
        <f ca="1">IF(AND($B252&gt;0,SUM(EE$3:EE251)=0,SUM($H252:ED252)=0),$B252,0)</f>
        <v>0</v>
      </c>
      <c r="EF252">
        <f ca="1">IF(AND($B252&gt;0,SUM(EF$3:EF251)=0,SUM($H252:EE252)=0),$B252,0)</f>
        <v>0</v>
      </c>
      <c r="EG252">
        <f ca="1">IF(AND($B252&gt;0,SUM(EG$3:EG251)=0,SUM($H252:EF252)=0),$B252,0)</f>
        <v>0</v>
      </c>
      <c r="EH252">
        <f ca="1">IF(AND($B252&gt;0,SUM(EH$3:EH251)=0,SUM($H252:EG252)=0),$B252,0)</f>
        <v>0</v>
      </c>
      <c r="EI252">
        <f ca="1">IF(AND($B252&gt;0,SUM(EI$3:EI251)=0,SUM($H252:EH252)=0),$B252,0)</f>
        <v>0</v>
      </c>
      <c r="EJ252">
        <f ca="1">IF(AND($B252&gt;0,SUM(EJ$3:EJ251)=0,SUM($H252:EI252)=0),$B252,0)</f>
        <v>0</v>
      </c>
      <c r="EK252">
        <f ca="1">IF(AND($B252&gt;0,SUM(EK$3:EK251)=0,SUM($H252:EJ252)=0),$B252,0)</f>
        <v>0</v>
      </c>
      <c r="EL252">
        <f ca="1">IF(AND($B252&gt;0,SUM(EL$3:EL251)=0,SUM($H252:EK252)=0),$B252,0)</f>
        <v>0</v>
      </c>
      <c r="EM252">
        <f ca="1">IF(AND($B252&gt;0,SUM(EM$3:EM251)=0,SUM($H252:EL252)=0),$B252,0)</f>
        <v>0</v>
      </c>
      <c r="EN252">
        <f ca="1">IF(AND($B252&gt;0,SUM(EN$3:EN251)=0,SUM($H252:EM252)=0),$B252,0)</f>
        <v>0</v>
      </c>
      <c r="EO252">
        <f ca="1">IF(AND($B252&gt;0,SUM(EO$3:EO251)=0,SUM($H252:EN252)=0),$B252,0)</f>
        <v>0</v>
      </c>
      <c r="EP252">
        <f ca="1">IF(AND($B252&gt;0,SUM(EP$3:EP251)=0,SUM($H252:EO252)=0),$B252,0)</f>
        <v>0</v>
      </c>
      <c r="EQ252">
        <f ca="1">IF(AND($B252&gt;0,SUM(EQ$3:EQ251)=0,SUM($H252:EP252)=0),$B252,0)</f>
        <v>0</v>
      </c>
      <c r="ER252">
        <f ca="1">IF(AND($B252&gt;0,SUM(ER$3:ER251)=0,SUM($H252:EQ252)=0),$B252,0)</f>
        <v>0</v>
      </c>
      <c r="ES252">
        <f ca="1">IF(AND($B252&gt;0,SUM(ES$3:ES251)=0,SUM($H252:ER252)=0),$B252,0)</f>
        <v>0</v>
      </c>
      <c r="ET252">
        <f ca="1">IF(AND($B252&gt;0,SUM(ET$3:ET251)=0,SUM($H252:ES252)=0),$B252,0)</f>
        <v>0</v>
      </c>
      <c r="EU252">
        <f ca="1">IF(AND($B252&gt;0,SUM(EU$3:EU251)=0,SUM($H252:ET252)=0),$B252,0)</f>
        <v>0</v>
      </c>
      <c r="EV252">
        <f ca="1">IF(AND($B252&gt;0,SUM(EV$3:EV251)=0,SUM($H252:EU252)=0),$B252,0)</f>
        <v>0</v>
      </c>
      <c r="EW252">
        <f ca="1">IF(AND($B252&gt;0,SUM(EW$3:EW251)=0,SUM($H252:EV252)=0),$B252,0)</f>
        <v>0</v>
      </c>
      <c r="EX252">
        <f ca="1">IF(AND($B252&gt;0,SUM(EX$3:EX251)=0,SUM($H252:EW252)=0),$B252,0)</f>
        <v>0</v>
      </c>
      <c r="EY252">
        <f ca="1">IF(AND($B252&gt;0,SUM(EY$3:EY251)=0,SUM($H252:EX252)=0),$B252,0)</f>
        <v>0</v>
      </c>
      <c r="EZ252">
        <f ca="1">IF(AND($B252&gt;0,SUM(EZ$3:EZ251)=0,SUM($H252:EY252)=0),$B252,0)</f>
        <v>0</v>
      </c>
      <c r="FA252">
        <f ca="1">IF(AND($B252&gt;0,SUM(FA$3:FA251)=0,SUM($H252:EZ252)=0),$B252,0)</f>
        <v>0</v>
      </c>
      <c r="FB252">
        <f ca="1">IF(AND($B252&gt;0,SUM(FB$3:FB251)=0,SUM($H252:FA252)=0),$B252,0)</f>
        <v>0</v>
      </c>
      <c r="FC252">
        <f ca="1">IF(AND($B252&gt;0,SUM(FC$3:FC251)=0,SUM($H252:FB252)=0),$B252,0)</f>
        <v>0</v>
      </c>
      <c r="FD252">
        <f ca="1">IF(AND($B252&gt;0,SUM(FD$3:FD251)=0,SUM($H252:FC252)=0),$B252,0)</f>
        <v>0</v>
      </c>
      <c r="FE252">
        <f ca="1">IF(AND($B252&gt;0,SUM(FE$3:FE251)=0,SUM($H252:FD252)=0),$B252,0)</f>
        <v>0</v>
      </c>
      <c r="FF252">
        <f ca="1">IF(AND($B252&gt;0,SUM(FF$3:FF251)=0,SUM($H252:FE252)=0),$B252,0)</f>
        <v>0</v>
      </c>
      <c r="FG252">
        <f ca="1">IF(AND($B252&gt;0,SUM(FG$3:FG251)=0,SUM($H252:FF252)=0),$B252,0)</f>
        <v>0</v>
      </c>
      <c r="FH252">
        <f ca="1">IF(AND($B252&gt;0,SUM(FH$3:FH251)=0,SUM($H252:FG252)=0),$B252,0)</f>
        <v>0</v>
      </c>
      <c r="FI252">
        <f ca="1">IF(AND($B252&gt;0,SUM(FI$3:FI251)=0,SUM($H252:FH252)=0),$B252,0)</f>
        <v>0</v>
      </c>
      <c r="FJ252">
        <f ca="1">IF(AND($B252&gt;0,SUM(FJ$3:FJ251)=0,SUM($H252:FI252)=0),$B252,0)</f>
        <v>0</v>
      </c>
      <c r="FK252">
        <f ca="1">IF(AND($B252&gt;0,SUM(FK$3:FK251)=0,SUM($H252:FJ252)=0),$B252,0)</f>
        <v>0</v>
      </c>
      <c r="FL252">
        <f ca="1">IF(AND($B252&gt;0,SUM(FL$3:FL251)=0,SUM($H252:FK252)=0),$B252,0)</f>
        <v>0</v>
      </c>
      <c r="FM252">
        <f ca="1">IF(AND($B252&gt;0,SUM(FM$3:FM251)=0,SUM($H252:FL252)=0),$B252,0)</f>
        <v>0</v>
      </c>
      <c r="FN252">
        <f ca="1">IF(AND($B252&gt;0,SUM(FN$3:FN251)=0,SUM($H252:FM252)=0),$B252,0)</f>
        <v>0</v>
      </c>
      <c r="FS252" s="67">
        <f>ValintaohjelmaCentral!$C128</f>
        <v>0</v>
      </c>
      <c r="FT252" s="352"/>
      <c r="FU252" s="353"/>
      <c r="FV252" s="374">
        <f>ValintaohjelmaCentral!$G128</f>
        <v>0</v>
      </c>
      <c r="FY252" s="67">
        <f>ValintaohjelmaCentral!$C128</f>
        <v>0</v>
      </c>
      <c r="FZ252" s="352"/>
      <c r="GA252" s="353"/>
      <c r="GB252" s="374">
        <f>ValintaohjelmaCentral!$G128</f>
        <v>0</v>
      </c>
      <c r="GE252" s="67">
        <f>ValintaohjelmaCentral!$C128</f>
        <v>0</v>
      </c>
      <c r="GF252" s="352"/>
      <c r="GG252" s="353"/>
      <c r="GH252" s="374">
        <f>ValintaohjelmaCentral!$G128</f>
        <v>0</v>
      </c>
    </row>
    <row r="253" spans="1:190" ht="15.75" hidden="1" thickBot="1" x14ac:dyDescent="0.3">
      <c r="A253">
        <v>253</v>
      </c>
      <c r="C253" s="240">
        <f t="shared" ca="1" si="30"/>
        <v>0</v>
      </c>
      <c r="D253" s="240">
        <f t="shared" ca="1" si="30"/>
        <v>0</v>
      </c>
      <c r="E253" s="240">
        <f t="shared" ca="1" si="30"/>
        <v>0</v>
      </c>
      <c r="F253" s="240">
        <f t="shared" ca="1" si="30"/>
        <v>0</v>
      </c>
      <c r="G253" s="47" t="e">
        <f>INDEX($I$2:$FN$2,ROWS(G$2:G253))</f>
        <v>#REF!</v>
      </c>
      <c r="H253">
        <v>0</v>
      </c>
      <c r="I253">
        <f ca="1">IF(AND($B253&gt;0,SUM(I$3:I252)=0,SUM($H253:H253)=0),$B253,0)</f>
        <v>0</v>
      </c>
      <c r="J253">
        <f ca="1">IF(AND($B253&gt;0,SUM(J$3:J252)=0,SUM($H253:I253)=0),$B253,0)</f>
        <v>0</v>
      </c>
      <c r="K253">
        <f ca="1">IF(AND($B253&gt;0,SUM(K$3:K252)=0,SUM($H253:J253)=0),$B253,0)</f>
        <v>0</v>
      </c>
      <c r="L253">
        <f ca="1">IF(AND($B253&gt;0,SUM(L$3:L252)=0,SUM($H253:K253)=0),$B253,0)</f>
        <v>0</v>
      </c>
      <c r="M253">
        <f ca="1">IF(AND($B253&gt;0,SUM(M$3:M252)=0,SUM($H253:L253)=0),$B253,0)</f>
        <v>0</v>
      </c>
      <c r="N253">
        <f ca="1">IF(AND($B253&gt;0,SUM(N$3:N252)=0,SUM($H253:M253)=0),$B253,0)</f>
        <v>0</v>
      </c>
      <c r="O253">
        <f ca="1">IF(AND($B253&gt;0,SUM(O$3:O252)=0,SUM($H253:N253)=0),$B253,0)</f>
        <v>0</v>
      </c>
      <c r="P253">
        <f ca="1">IF(AND($B253&gt;0,SUM(P$3:P252)=0,SUM($H253:O253)=0),$B253,0)</f>
        <v>0</v>
      </c>
      <c r="Q253">
        <f ca="1">IF(AND($B253&gt;0,SUM(Q$3:Q252)=0,SUM($H253:P253)=0),$B253,0)</f>
        <v>0</v>
      </c>
      <c r="R253">
        <f ca="1">IF(AND($B253&gt;0,SUM(R$3:R252)=0,SUM($H253:Q253)=0),$B253,0)</f>
        <v>0</v>
      </c>
      <c r="S253">
        <f ca="1">IF(AND($B253&gt;0,SUM(S$3:S252)=0,SUM($H253:R253)=0),$B253,0)</f>
        <v>0</v>
      </c>
      <c r="T253">
        <f ca="1">IF(AND($B253&gt;0,SUM(T$3:T252)=0,SUM($H253:S253)=0),$B253,0)</f>
        <v>0</v>
      </c>
      <c r="U253">
        <f ca="1">IF(AND($B253&gt;0,SUM(U$3:U252)=0,SUM($H253:T253)=0),$B253,0)</f>
        <v>0</v>
      </c>
      <c r="V253">
        <f ca="1">IF(AND($B253&gt;0,SUM(V$3:V252)=0,SUM($H253:U253)=0),$B253,0)</f>
        <v>0</v>
      </c>
      <c r="W253">
        <f ca="1">IF(AND($B253&gt;0,SUM(W$3:W252)=0,SUM($H253:V253)=0),$B253,0)</f>
        <v>0</v>
      </c>
      <c r="X253">
        <f ca="1">IF(AND($B253&gt;0,SUM(X$3:X252)=0,SUM($H253:W253)=0),$B253,0)</f>
        <v>0</v>
      </c>
      <c r="Y253">
        <f ca="1">IF(AND($B253&gt;0,SUM(Y$3:Y252)=0,SUM($H253:X253)=0),$B253,0)</f>
        <v>0</v>
      </c>
      <c r="Z253">
        <f ca="1">IF(AND($B253&gt;0,SUM(Z$3:Z252)=0,SUM($H253:Y253)=0),$B253,0)</f>
        <v>0</v>
      </c>
      <c r="AA253">
        <f ca="1">IF(AND($B253&gt;0,SUM(AA$3:AA252)=0,SUM($H253:Z253)=0),$B253,0)</f>
        <v>0</v>
      </c>
      <c r="AB253">
        <f ca="1">IF(AND($B253&gt;0,SUM(AB$3:AB252)=0,SUM($H253:AA253)=0),$B253,0)</f>
        <v>0</v>
      </c>
      <c r="AC253">
        <f ca="1">IF(AND($B253&gt;0,SUM(AC$3:AC252)=0,SUM($H253:AB253)=0),$B253,0)</f>
        <v>0</v>
      </c>
      <c r="AD253">
        <f ca="1">IF(AND($B253&gt;0,SUM(AD$3:AD252)=0,SUM($H253:AC253)=0),$B253,0)</f>
        <v>0</v>
      </c>
      <c r="AE253">
        <f ca="1">IF(AND($B253&gt;0,SUM(AE$3:AE252)=0,SUM($H253:AD253)=0),$B253,0)</f>
        <v>0</v>
      </c>
      <c r="AF253">
        <f ca="1">IF(AND($B253&gt;0,SUM(AF$3:AF252)=0,SUM($H253:AE253)=0),$B253,0)</f>
        <v>0</v>
      </c>
      <c r="AG253">
        <f ca="1">IF(AND($B253&gt;0,SUM(AG$3:AG252)=0,SUM($H253:AF253)=0),$B253,0)</f>
        <v>0</v>
      </c>
      <c r="AH253">
        <f ca="1">IF(AND($B253&gt;0,SUM(AH$3:AH252)=0,SUM($H253:AG253)=0),$B253,0)</f>
        <v>0</v>
      </c>
      <c r="AI253">
        <f ca="1">IF(AND($B253&gt;0,SUM(AI$3:AI252)=0,SUM($H253:AH253)=0),$B253,0)</f>
        <v>0</v>
      </c>
      <c r="AJ253">
        <f ca="1">IF(AND($B253&gt;0,SUM(AJ$3:AJ252)=0,SUM($H253:AI253)=0),$B253,0)</f>
        <v>0</v>
      </c>
      <c r="AK253">
        <f ca="1">IF(AND($B253&gt;0,SUM(AK$3:AK252)=0,SUM($H253:AJ253)=0),$B253,0)</f>
        <v>0</v>
      </c>
      <c r="AL253">
        <f ca="1">IF(AND($B253&gt;0,SUM(AL$3:AL252)=0,SUM($H253:AK253)=0),$B253,0)</f>
        <v>0</v>
      </c>
      <c r="AM253">
        <f ca="1">IF(AND($B253&gt;0,SUM(AM$3:AM252)=0,SUM($H253:AL253)=0),$B253,0)</f>
        <v>0</v>
      </c>
      <c r="AN253">
        <f ca="1">IF(AND($B253&gt;0,SUM(AN$3:AN252)=0,SUM($H253:AM253)=0),$B253,0)</f>
        <v>0</v>
      </c>
      <c r="AO253">
        <f ca="1">IF(AND($B253&gt;0,SUM(AO$3:AO252)=0,SUM($H253:AN253)=0),$B253,0)</f>
        <v>0</v>
      </c>
      <c r="AP253">
        <f ca="1">IF(AND($B253&gt;0,SUM(AP$3:AP252)=0,SUM($H253:AO253)=0),$B253,0)</f>
        <v>0</v>
      </c>
      <c r="AQ253">
        <f ca="1">IF(AND($B253&gt;0,SUM(AQ$3:AQ252)=0,SUM($H253:AP253)=0),$B253,0)</f>
        <v>0</v>
      </c>
      <c r="AR253">
        <f ca="1">IF(AND($B253&gt;0,SUM(AR$3:AR252)=0,SUM($H253:AQ253)=0),$B253,0)</f>
        <v>0</v>
      </c>
      <c r="AS253">
        <f ca="1">IF(AND($B253&gt;0,SUM(AS$3:AS252)=0,SUM($H253:AR253)=0),$B253,0)</f>
        <v>0</v>
      </c>
      <c r="AT253">
        <f ca="1">IF(AND($B253&gt;0,SUM(AT$3:AT252)=0,SUM($H253:AS253)=0),$B253,0)</f>
        <v>0</v>
      </c>
      <c r="AU253">
        <f ca="1">IF(AND($B253&gt;0,SUM(AU$3:AU252)=0,SUM($H253:AT253)=0),$B253,0)</f>
        <v>0</v>
      </c>
      <c r="AV253">
        <f ca="1">IF(AND($B253&gt;0,SUM(AV$3:AV252)=0,SUM($H253:AU253)=0),$B253,0)</f>
        <v>0</v>
      </c>
      <c r="AW253">
        <f ca="1">IF(AND($B253&gt;0,SUM(AW$3:AW252)=0,SUM($H253:AV253)=0),$B253,0)</f>
        <v>0</v>
      </c>
      <c r="AX253">
        <f ca="1">IF(AND($B253&gt;0,SUM(AX$3:AX252)=0,SUM($H253:AW253)=0),$B253,0)</f>
        <v>0</v>
      </c>
      <c r="AY253">
        <f ca="1">IF(AND($B253&gt;0,SUM(AY$3:AY252)=0,SUM($H253:AX253)=0),$B253,0)</f>
        <v>0</v>
      </c>
      <c r="AZ253">
        <f ca="1">IF(AND($B253&gt;0,SUM(AZ$3:AZ252)=0,SUM($H253:AY253)=0),$B253,0)</f>
        <v>0</v>
      </c>
      <c r="BA253">
        <f ca="1">IF(AND($B253&gt;0,SUM(BA$3:BA252)=0,SUM($H253:AZ253)=0),$B253,0)</f>
        <v>0</v>
      </c>
      <c r="BB253">
        <f ca="1">IF(AND($B253&gt;0,SUM(BB$3:BB252)=0,SUM($H253:BA253)=0),$B253,0)</f>
        <v>0</v>
      </c>
      <c r="BC253">
        <f ca="1">IF(AND($B253&gt;0,SUM(BC$3:BC252)=0,SUM($H253:BB253)=0),$B253,0)</f>
        <v>0</v>
      </c>
      <c r="BD253">
        <f ca="1">IF(AND($B253&gt;0,SUM(BD$3:BD252)=0,SUM($H253:BC253)=0),$B253,0)</f>
        <v>0</v>
      </c>
      <c r="BE253">
        <f ca="1">IF(AND($B253&gt;0,SUM(BE$3:BE252)=0,SUM($H253:BD253)=0),$B253,0)</f>
        <v>0</v>
      </c>
      <c r="BF253">
        <f ca="1">IF(AND($B253&gt;0,SUM(BF$3:BF252)=0,SUM($H253:BE253)=0),$B253,0)</f>
        <v>0</v>
      </c>
      <c r="BG253">
        <f ca="1">IF(AND($B253&gt;0,SUM(BG$3:BG252)=0,SUM($H253:BF253)=0),$B253,0)</f>
        <v>0</v>
      </c>
      <c r="BH253">
        <f ca="1">IF(AND($B253&gt;0,SUM(BH$3:BH252)=0,SUM($H253:BG253)=0),$B253,0)</f>
        <v>0</v>
      </c>
      <c r="BI253">
        <f ca="1">IF(AND($B253&gt;0,SUM(BI$3:BI252)=0,SUM($H253:BH253)=0),$B253,0)</f>
        <v>0</v>
      </c>
      <c r="BJ253">
        <f ca="1">IF(AND($B253&gt;0,SUM(BJ$3:BJ252)=0,SUM($H253:BI253)=0),$B253,0)</f>
        <v>0</v>
      </c>
      <c r="BK253">
        <f ca="1">IF(AND($B253&gt;0,SUM(BK$3:BK252)=0,SUM($H253:BJ253)=0),$B253,0)</f>
        <v>0</v>
      </c>
      <c r="BL253">
        <f ca="1">IF(AND($B253&gt;0,SUM(BL$3:BL252)=0,SUM($H253:BK253)=0),$B253,0)</f>
        <v>0</v>
      </c>
      <c r="BM253">
        <f ca="1">IF(AND($B253&gt;0,SUM(BM$3:BM252)=0,SUM($H253:BL253)=0),$B253,0)</f>
        <v>0</v>
      </c>
      <c r="BN253">
        <f ca="1">IF(AND($B253&gt;0,SUM(BN$3:BN252)=0,SUM($H253:BM253)=0),$B253,0)</f>
        <v>0</v>
      </c>
      <c r="BO253">
        <f ca="1">IF(AND($B253&gt;0,SUM(BO$3:BO252)=0,SUM($H253:BN253)=0),$B253,0)</f>
        <v>0</v>
      </c>
      <c r="BP253">
        <f ca="1">IF(AND($B253&gt;0,SUM(BP$3:BP252)=0,SUM($H253:BO253)=0),$B253,0)</f>
        <v>0</v>
      </c>
      <c r="BQ253">
        <f ca="1">IF(AND($B253&gt;0,SUM(BQ$3:BQ252)=0,SUM($H253:BP253)=0),$B253,0)</f>
        <v>0</v>
      </c>
      <c r="BR253">
        <f ca="1">IF(AND($B253&gt;0,SUM(BR$3:BR252)=0,SUM($H253:BQ253)=0),$B253,0)</f>
        <v>0</v>
      </c>
      <c r="BS253">
        <f ca="1">IF(AND($B253&gt;0,SUM(BS$3:BS252)=0,SUM($H253:BR253)=0),$B253,0)</f>
        <v>0</v>
      </c>
      <c r="BT253">
        <f ca="1">IF(AND($B253&gt;0,SUM(BT$3:BT252)=0,SUM($H253:BS253)=0),$B253,0)</f>
        <v>0</v>
      </c>
      <c r="BU253">
        <f ca="1">IF(AND($B253&gt;0,SUM(BU$3:BU252)=0,SUM($H253:BT253)=0),$B253,0)</f>
        <v>0</v>
      </c>
      <c r="BV253">
        <f ca="1">IF(AND($B253&gt;0,SUM(BV$3:BV252)=0,SUM($H253:BU253)=0),$B253,0)</f>
        <v>0</v>
      </c>
      <c r="BW253">
        <f ca="1">IF(AND($B253&gt;0,SUM(BW$3:BW252)=0,SUM($H253:BV253)=0),$B253,0)</f>
        <v>0</v>
      </c>
      <c r="BX253">
        <f ca="1">IF(AND($B253&gt;0,SUM(BX$3:BX252)=0,SUM($H253:BW253)=0),$B253,0)</f>
        <v>0</v>
      </c>
      <c r="BY253">
        <f ca="1">IF(AND($B253&gt;0,SUM(BY$3:BY252)=0,SUM($H253:BX253)=0),$B253,0)</f>
        <v>0</v>
      </c>
      <c r="BZ253">
        <f ca="1">IF(AND($B253&gt;0,SUM(BZ$3:BZ252)=0,SUM($H253:BY253)=0),$B253,0)</f>
        <v>0</v>
      </c>
      <c r="CA253">
        <f ca="1">IF(AND($B253&gt;0,SUM(CA$3:CA252)=0,SUM($H253:BZ253)=0),$B253,0)</f>
        <v>0</v>
      </c>
      <c r="CB253">
        <f ca="1">IF(AND($B253&gt;0,SUM(CB$3:CB252)=0,SUM($H253:CA253)=0),$B253,0)</f>
        <v>0</v>
      </c>
      <c r="CC253">
        <f ca="1">IF(AND($B253&gt;0,SUM(CC$3:CC252)=0,SUM($H253:CB253)=0),$B253,0)</f>
        <v>0</v>
      </c>
      <c r="CD253">
        <f ca="1">IF(AND($B253&gt;0,SUM(CD$3:CD252)=0,SUM($H253:CC253)=0),$B253,0)</f>
        <v>0</v>
      </c>
      <c r="CE253">
        <f ca="1">IF(AND($B253&gt;0,SUM(CE$3:CE252)=0,SUM($H253:CD253)=0),$B253,0)</f>
        <v>0</v>
      </c>
      <c r="CF253">
        <f ca="1">IF(AND($B253&gt;0,SUM(CF$3:CF252)=0,SUM($H253:CE253)=0),$B253,0)</f>
        <v>0</v>
      </c>
      <c r="CG253">
        <f ca="1">IF(AND($B253&gt;0,SUM(CG$3:CG252)=0,SUM($H253:CF253)=0),$B253,0)</f>
        <v>0</v>
      </c>
      <c r="CH253">
        <f ca="1">IF(AND($B253&gt;0,SUM(CH$3:CH252)=0,SUM($H253:CG253)=0),$B253,0)</f>
        <v>0</v>
      </c>
      <c r="CI253">
        <f ca="1">IF(AND($B253&gt;0,SUM(CI$3:CI252)=0,SUM($H253:CH253)=0),$B253,0)</f>
        <v>0</v>
      </c>
      <c r="CJ253">
        <f ca="1">IF(AND($B253&gt;0,SUM(CJ$3:CJ252)=0,SUM($H253:CI253)=0),$B253,0)</f>
        <v>0</v>
      </c>
      <c r="CK253">
        <f ca="1">IF(AND($B253&gt;0,SUM(CK$3:CK252)=0,SUM($H253:CJ253)=0),$B253,0)</f>
        <v>0</v>
      </c>
      <c r="CL253">
        <f ca="1">IF(AND($B253&gt;0,SUM(CL$3:CL252)=0,SUM($H253:CK253)=0),$B253,0)</f>
        <v>0</v>
      </c>
      <c r="CM253">
        <f ca="1">IF(AND($B253&gt;0,SUM(CM$3:CM252)=0,SUM($H253:CL253)=0),$B253,0)</f>
        <v>0</v>
      </c>
      <c r="CN253">
        <f ca="1">IF(AND($B253&gt;0,SUM(CN$3:CN252)=0,SUM($H253:CM253)=0),$B253,0)</f>
        <v>0</v>
      </c>
      <c r="CO253">
        <f ca="1">IF(AND($B253&gt;0,SUM(CO$3:CO252)=0,SUM($H253:CN253)=0),$B253,0)</f>
        <v>0</v>
      </c>
      <c r="CP253">
        <f ca="1">IF(AND($B253&gt;0,SUM(CP$3:CP252)=0,SUM($H253:CO253)=0),$B253,0)</f>
        <v>0</v>
      </c>
      <c r="CQ253">
        <f ca="1">IF(AND($B253&gt;0,SUM(CQ$3:CQ252)=0,SUM($H253:CP253)=0),$B253,0)</f>
        <v>0</v>
      </c>
      <c r="CR253">
        <f ca="1">IF(AND($B253&gt;0,SUM(CR$3:CR252)=0,SUM($H253:CQ253)=0),$B253,0)</f>
        <v>0</v>
      </c>
      <c r="CS253">
        <f ca="1">IF(AND($B253&gt;0,SUM(CS$3:CS252)=0,SUM($H253:CR253)=0),$B253,0)</f>
        <v>0</v>
      </c>
      <c r="CT253">
        <f ca="1">IF(AND($B253&gt;0,SUM(CT$3:CT252)=0,SUM($H253:CS253)=0),$B253,0)</f>
        <v>0</v>
      </c>
      <c r="CU253">
        <f ca="1">IF(AND($B253&gt;0,SUM(CU$3:CU252)=0,SUM($H253:CT253)=0),$B253,0)</f>
        <v>0</v>
      </c>
      <c r="CV253">
        <f ca="1">IF(AND($B253&gt;0,SUM(CV$3:CV252)=0,SUM($H253:CU253)=0),$B253,0)</f>
        <v>0</v>
      </c>
      <c r="CW253">
        <f ca="1">IF(AND($B253&gt;0,SUM(CW$3:CW252)=0,SUM($H253:CV253)=0),$B253,0)</f>
        <v>0</v>
      </c>
      <c r="CX253">
        <f ca="1">IF(AND($B253&gt;0,SUM(CX$3:CX252)=0,SUM($H253:CW253)=0),$B253,0)</f>
        <v>0</v>
      </c>
      <c r="CY253">
        <f ca="1">IF(AND($B253&gt;0,SUM(CY$3:CY252)=0,SUM($H253:CX253)=0),$B253,0)</f>
        <v>0</v>
      </c>
      <c r="CZ253">
        <f ca="1">IF(AND($B253&gt;0,SUM(CZ$3:CZ252)=0,SUM($H253:CY253)=0),$B253,0)</f>
        <v>0</v>
      </c>
      <c r="DA253">
        <f ca="1">IF(AND($B253&gt;0,SUM(DA$3:DA252)=0,SUM($H253:CZ253)=0),$B253,0)</f>
        <v>0</v>
      </c>
      <c r="DB253">
        <f ca="1">IF(AND($B253&gt;0,SUM(DB$3:DB252)=0,SUM($H253:DA253)=0),$B253,0)</f>
        <v>0</v>
      </c>
      <c r="DC253">
        <f ca="1">IF(AND($B253&gt;0,SUM(DC$3:DC252)=0,SUM($H253:DB253)=0),$B253,0)</f>
        <v>0</v>
      </c>
      <c r="DD253">
        <f ca="1">IF(AND($B253&gt;0,SUM(DD$3:DD252)=0,SUM($H253:DC253)=0),$B253,0)</f>
        <v>0</v>
      </c>
      <c r="DE253">
        <f ca="1">IF(AND($B253&gt;0,SUM(DE$3:DE252)=0,SUM($H253:DD253)=0),$B253,0)</f>
        <v>0</v>
      </c>
      <c r="DF253">
        <f ca="1">IF(AND($B253&gt;0,SUM(DF$3:DF252)=0,SUM($H253:DE253)=0),$B253,0)</f>
        <v>0</v>
      </c>
      <c r="DG253">
        <f ca="1">IF(AND($B253&gt;0,SUM(DG$3:DG252)=0,SUM($H253:DF253)=0),$B253,0)</f>
        <v>0</v>
      </c>
      <c r="DH253">
        <f ca="1">IF(AND($B253&gt;0,SUM(DH$3:DH252)=0,SUM($H253:DG253)=0),$B253,0)</f>
        <v>0</v>
      </c>
      <c r="DI253">
        <f ca="1">IF(AND($B253&gt;0,SUM(DI$3:DI252)=0,SUM($H253:DH253)=0),$B253,0)</f>
        <v>0</v>
      </c>
      <c r="DJ253">
        <f ca="1">IF(AND($B253&gt;0,SUM(DJ$3:DJ252)=0,SUM($H253:DI253)=0),$B253,0)</f>
        <v>0</v>
      </c>
      <c r="DK253">
        <f ca="1">IF(AND($B253&gt;0,SUM(DK$3:DK252)=0,SUM($H253:DJ253)=0),$B253,0)</f>
        <v>0</v>
      </c>
      <c r="DL253">
        <f ca="1">IF(AND($B253&gt;0,SUM(DL$3:DL252)=0,SUM($H253:DK253)=0),$B253,0)</f>
        <v>0</v>
      </c>
      <c r="DM253">
        <f ca="1">IF(AND($B253&gt;0,SUM(DM$3:DM252)=0,SUM($H253:DL253)=0),$B253,0)</f>
        <v>0</v>
      </c>
      <c r="DN253">
        <f ca="1">IF(AND($B253&gt;0,SUM(DN$3:DN252)=0,SUM($H253:DM253)=0),$B253,0)</f>
        <v>0</v>
      </c>
      <c r="DO253">
        <f ca="1">IF(AND($B253&gt;0,SUM(DO$3:DO252)=0,SUM($H253:DN253)=0),$B253,0)</f>
        <v>0</v>
      </c>
      <c r="DP253">
        <f ca="1">IF(AND($B253&gt;0,SUM(DP$3:DP252)=0,SUM($H253:DO253)=0),$B253,0)</f>
        <v>0</v>
      </c>
      <c r="DQ253">
        <f ca="1">IF(AND($B253&gt;0,SUM(DQ$3:DQ252)=0,SUM($H253:DP253)=0),$B253,0)</f>
        <v>0</v>
      </c>
      <c r="DR253">
        <f ca="1">IF(AND($B253&gt;0,SUM(DR$3:DR252)=0,SUM($H253:DQ253)=0),$B253,0)</f>
        <v>0</v>
      </c>
      <c r="DS253">
        <f ca="1">IF(AND($B253&gt;0,SUM(DS$3:DS252)=0,SUM($H253:DR253)=0),$B253,0)</f>
        <v>0</v>
      </c>
      <c r="DT253">
        <f ca="1">IF(AND($B253&gt;0,SUM(DT$3:DT252)=0,SUM($H253:DS253)=0),$B253,0)</f>
        <v>0</v>
      </c>
      <c r="DU253">
        <f ca="1">IF(AND($B253&gt;0,SUM(DU$3:DU252)=0,SUM($H253:DT253)=0),$B253,0)</f>
        <v>0</v>
      </c>
      <c r="DV253">
        <f ca="1">IF(AND($B253&gt;0,SUM(DV$3:DV252)=0,SUM($H253:DU253)=0),$B253,0)</f>
        <v>0</v>
      </c>
      <c r="DW253">
        <f ca="1">IF(AND($B253&gt;0,SUM(DW$3:DW252)=0,SUM($H253:DV253)=0),$B253,0)</f>
        <v>0</v>
      </c>
      <c r="DX253">
        <f ca="1">IF(AND($B253&gt;0,SUM(DX$3:DX252)=0,SUM($H253:DW253)=0),$B253,0)</f>
        <v>0</v>
      </c>
      <c r="DY253">
        <f ca="1">IF(AND($B253&gt;0,SUM(DY$3:DY252)=0,SUM($H253:DX253)=0),$B253,0)</f>
        <v>0</v>
      </c>
      <c r="DZ253">
        <f ca="1">IF(AND($B253&gt;0,SUM(DZ$3:DZ252)=0,SUM($H253:DY253)=0),$B253,0)</f>
        <v>0</v>
      </c>
      <c r="EA253">
        <f ca="1">IF(AND($B253&gt;0,SUM(EA$3:EA252)=0,SUM($H253:DZ253)=0),$B253,0)</f>
        <v>0</v>
      </c>
      <c r="EB253">
        <f ca="1">IF(AND($B253&gt;0,SUM(EB$3:EB252)=0,SUM($H253:EA253)=0),$B253,0)</f>
        <v>0</v>
      </c>
      <c r="EC253">
        <f ca="1">IF(AND($B253&gt;0,SUM(EC$3:EC252)=0,SUM($H253:EB253)=0),$B253,0)</f>
        <v>0</v>
      </c>
      <c r="ED253">
        <f ca="1">IF(AND($B253&gt;0,SUM(ED$3:ED252)=0,SUM($H253:EC253)=0),$B253,0)</f>
        <v>0</v>
      </c>
      <c r="EE253">
        <f ca="1">IF(AND($B253&gt;0,SUM(EE$3:EE252)=0,SUM($H253:ED253)=0),$B253,0)</f>
        <v>0</v>
      </c>
      <c r="EF253">
        <f ca="1">IF(AND($B253&gt;0,SUM(EF$3:EF252)=0,SUM($H253:EE253)=0),$B253,0)</f>
        <v>0</v>
      </c>
      <c r="EG253">
        <f ca="1">IF(AND($B253&gt;0,SUM(EG$3:EG252)=0,SUM($H253:EF253)=0),$B253,0)</f>
        <v>0</v>
      </c>
      <c r="EH253">
        <f ca="1">IF(AND($B253&gt;0,SUM(EH$3:EH252)=0,SUM($H253:EG253)=0),$B253,0)</f>
        <v>0</v>
      </c>
      <c r="EI253">
        <f ca="1">IF(AND($B253&gt;0,SUM(EI$3:EI252)=0,SUM($H253:EH253)=0),$B253,0)</f>
        <v>0</v>
      </c>
      <c r="EJ253">
        <f ca="1">IF(AND($B253&gt;0,SUM(EJ$3:EJ252)=0,SUM($H253:EI253)=0),$B253,0)</f>
        <v>0</v>
      </c>
      <c r="EK253">
        <f ca="1">IF(AND($B253&gt;0,SUM(EK$3:EK252)=0,SUM($H253:EJ253)=0),$B253,0)</f>
        <v>0</v>
      </c>
      <c r="EL253">
        <f ca="1">IF(AND($B253&gt;0,SUM(EL$3:EL252)=0,SUM($H253:EK253)=0),$B253,0)</f>
        <v>0</v>
      </c>
      <c r="EM253">
        <f ca="1">IF(AND($B253&gt;0,SUM(EM$3:EM252)=0,SUM($H253:EL253)=0),$B253,0)</f>
        <v>0</v>
      </c>
      <c r="EN253">
        <f ca="1">IF(AND($B253&gt;0,SUM(EN$3:EN252)=0,SUM($H253:EM253)=0),$B253,0)</f>
        <v>0</v>
      </c>
      <c r="EO253">
        <f ca="1">IF(AND($B253&gt;0,SUM(EO$3:EO252)=0,SUM($H253:EN253)=0),$B253,0)</f>
        <v>0</v>
      </c>
      <c r="EP253">
        <f ca="1">IF(AND($B253&gt;0,SUM(EP$3:EP252)=0,SUM($H253:EO253)=0),$B253,0)</f>
        <v>0</v>
      </c>
      <c r="EQ253">
        <f ca="1">IF(AND($B253&gt;0,SUM(EQ$3:EQ252)=0,SUM($H253:EP253)=0),$B253,0)</f>
        <v>0</v>
      </c>
      <c r="ER253">
        <f ca="1">IF(AND($B253&gt;0,SUM(ER$3:ER252)=0,SUM($H253:EQ253)=0),$B253,0)</f>
        <v>0</v>
      </c>
      <c r="ES253">
        <f ca="1">IF(AND($B253&gt;0,SUM(ES$3:ES252)=0,SUM($H253:ER253)=0),$B253,0)</f>
        <v>0</v>
      </c>
      <c r="ET253">
        <f ca="1">IF(AND($B253&gt;0,SUM(ET$3:ET252)=0,SUM($H253:ES253)=0),$B253,0)</f>
        <v>0</v>
      </c>
      <c r="EU253">
        <f ca="1">IF(AND($B253&gt;0,SUM(EU$3:EU252)=0,SUM($H253:ET253)=0),$B253,0)</f>
        <v>0</v>
      </c>
      <c r="EV253">
        <f ca="1">IF(AND($B253&gt;0,SUM(EV$3:EV252)=0,SUM($H253:EU253)=0),$B253,0)</f>
        <v>0</v>
      </c>
      <c r="EW253">
        <f ca="1">IF(AND($B253&gt;0,SUM(EW$3:EW252)=0,SUM($H253:EV253)=0),$B253,0)</f>
        <v>0</v>
      </c>
      <c r="EX253">
        <f ca="1">IF(AND($B253&gt;0,SUM(EX$3:EX252)=0,SUM($H253:EW253)=0),$B253,0)</f>
        <v>0</v>
      </c>
      <c r="EY253">
        <f ca="1">IF(AND($B253&gt;0,SUM(EY$3:EY252)=0,SUM($H253:EX253)=0),$B253,0)</f>
        <v>0</v>
      </c>
      <c r="EZ253">
        <f ca="1">IF(AND($B253&gt;0,SUM(EZ$3:EZ252)=0,SUM($H253:EY253)=0),$B253,0)</f>
        <v>0</v>
      </c>
      <c r="FA253">
        <f ca="1">IF(AND($B253&gt;0,SUM(FA$3:FA252)=0,SUM($H253:EZ253)=0),$B253,0)</f>
        <v>0</v>
      </c>
      <c r="FB253">
        <f ca="1">IF(AND($B253&gt;0,SUM(FB$3:FB252)=0,SUM($H253:FA253)=0),$B253,0)</f>
        <v>0</v>
      </c>
      <c r="FC253">
        <f ca="1">IF(AND($B253&gt;0,SUM(FC$3:FC252)=0,SUM($H253:FB253)=0),$B253,0)</f>
        <v>0</v>
      </c>
      <c r="FD253">
        <f ca="1">IF(AND($B253&gt;0,SUM(FD$3:FD252)=0,SUM($H253:FC253)=0),$B253,0)</f>
        <v>0</v>
      </c>
      <c r="FE253">
        <f ca="1">IF(AND($B253&gt;0,SUM(FE$3:FE252)=0,SUM($H253:FD253)=0),$B253,0)</f>
        <v>0</v>
      </c>
      <c r="FF253">
        <f ca="1">IF(AND($B253&gt;0,SUM(FF$3:FF252)=0,SUM($H253:FE253)=0),$B253,0)</f>
        <v>0</v>
      </c>
      <c r="FG253">
        <f ca="1">IF(AND($B253&gt;0,SUM(FG$3:FG252)=0,SUM($H253:FF253)=0),$B253,0)</f>
        <v>0</v>
      </c>
      <c r="FH253">
        <f ca="1">IF(AND($B253&gt;0,SUM(FH$3:FH252)=0,SUM($H253:FG253)=0),$B253,0)</f>
        <v>0</v>
      </c>
      <c r="FI253">
        <f ca="1">IF(AND($B253&gt;0,SUM(FI$3:FI252)=0,SUM($H253:FH253)=0),$B253,0)</f>
        <v>0</v>
      </c>
      <c r="FJ253">
        <f ca="1">IF(AND($B253&gt;0,SUM(FJ$3:FJ252)=0,SUM($H253:FI253)=0),$B253,0)</f>
        <v>0</v>
      </c>
      <c r="FK253">
        <f ca="1">IF(AND($B253&gt;0,SUM(FK$3:FK252)=0,SUM($H253:FJ253)=0),$B253,0)</f>
        <v>0</v>
      </c>
      <c r="FL253">
        <f ca="1">IF(AND($B253&gt;0,SUM(FL$3:FL252)=0,SUM($H253:FK253)=0),$B253,0)</f>
        <v>0</v>
      </c>
      <c r="FM253">
        <f ca="1">IF(AND($B253&gt;0,SUM(FM$3:FM252)=0,SUM($H253:FL253)=0),$B253,0)</f>
        <v>0</v>
      </c>
      <c r="FN253">
        <f ca="1">IF(AND($B253&gt;0,SUM(FN$3:FN252)=0,SUM($H253:FM253)=0),$B253,0)</f>
        <v>0</v>
      </c>
      <c r="FS253" s="67">
        <f>ValintaohjelmaCentral!$C129</f>
        <v>0</v>
      </c>
      <c r="FT253" s="352"/>
      <c r="FU253" s="353"/>
      <c r="FV253" s="374">
        <f>ValintaohjelmaCentral!$G129</f>
        <v>0</v>
      </c>
      <c r="FY253" s="67">
        <f>ValintaohjelmaCentral!$C129</f>
        <v>0</v>
      </c>
      <c r="FZ253" s="352"/>
      <c r="GA253" s="353"/>
      <c r="GB253" s="374">
        <f>ValintaohjelmaCentral!$G129</f>
        <v>0</v>
      </c>
      <c r="GE253" s="67">
        <f>ValintaohjelmaCentral!$C129</f>
        <v>0</v>
      </c>
      <c r="GF253" s="352"/>
      <c r="GG253" s="353"/>
      <c r="GH253" s="374">
        <f>ValintaohjelmaCentral!$G129</f>
        <v>0</v>
      </c>
    </row>
    <row r="254" spans="1:190" ht="15.75" hidden="1" thickBot="1" x14ac:dyDescent="0.3">
      <c r="A254">
        <v>254</v>
      </c>
      <c r="C254" s="240">
        <f t="shared" ca="1" si="30"/>
        <v>0</v>
      </c>
      <c r="D254" s="240">
        <f t="shared" ca="1" si="30"/>
        <v>0</v>
      </c>
      <c r="E254" s="240">
        <f t="shared" ca="1" si="30"/>
        <v>0</v>
      </c>
      <c r="F254" s="240">
        <f t="shared" ca="1" si="30"/>
        <v>0</v>
      </c>
      <c r="G254" s="47" t="e">
        <f>INDEX($I$2:$FN$2,ROWS(G$2:G254))</f>
        <v>#REF!</v>
      </c>
      <c r="H254">
        <v>0</v>
      </c>
      <c r="I254">
        <f ca="1">IF(AND($B254&gt;0,SUM(I$3:I253)=0,SUM($H254:H254)=0),$B254,0)</f>
        <v>0</v>
      </c>
      <c r="J254">
        <f ca="1">IF(AND($B254&gt;0,SUM(J$3:J253)=0,SUM($H254:I254)=0),$B254,0)</f>
        <v>0</v>
      </c>
      <c r="K254">
        <f ca="1">IF(AND($B254&gt;0,SUM(K$3:K253)=0,SUM($H254:J254)=0),$B254,0)</f>
        <v>0</v>
      </c>
      <c r="L254">
        <f ca="1">IF(AND($B254&gt;0,SUM(L$3:L253)=0,SUM($H254:K254)=0),$B254,0)</f>
        <v>0</v>
      </c>
      <c r="M254">
        <f ca="1">IF(AND($B254&gt;0,SUM(M$3:M253)=0,SUM($H254:L254)=0),$B254,0)</f>
        <v>0</v>
      </c>
      <c r="N254">
        <f ca="1">IF(AND($B254&gt;0,SUM(N$3:N253)=0,SUM($H254:M254)=0),$B254,0)</f>
        <v>0</v>
      </c>
      <c r="O254">
        <f ca="1">IF(AND($B254&gt;0,SUM(O$3:O253)=0,SUM($H254:N254)=0),$B254,0)</f>
        <v>0</v>
      </c>
      <c r="P254">
        <f ca="1">IF(AND($B254&gt;0,SUM(P$3:P253)=0,SUM($H254:O254)=0),$B254,0)</f>
        <v>0</v>
      </c>
      <c r="Q254">
        <f ca="1">IF(AND($B254&gt;0,SUM(Q$3:Q253)=0,SUM($H254:P254)=0),$B254,0)</f>
        <v>0</v>
      </c>
      <c r="R254">
        <f ca="1">IF(AND($B254&gt;0,SUM(R$3:R253)=0,SUM($H254:Q254)=0),$B254,0)</f>
        <v>0</v>
      </c>
      <c r="S254">
        <f ca="1">IF(AND($B254&gt;0,SUM(S$3:S253)=0,SUM($H254:R254)=0),$B254,0)</f>
        <v>0</v>
      </c>
      <c r="T254">
        <f ca="1">IF(AND($B254&gt;0,SUM(T$3:T253)=0,SUM($H254:S254)=0),$B254,0)</f>
        <v>0</v>
      </c>
      <c r="U254">
        <f ca="1">IF(AND($B254&gt;0,SUM(U$3:U253)=0,SUM($H254:T254)=0),$B254,0)</f>
        <v>0</v>
      </c>
      <c r="V254">
        <f ca="1">IF(AND($B254&gt;0,SUM(V$3:V253)=0,SUM($H254:U254)=0),$B254,0)</f>
        <v>0</v>
      </c>
      <c r="W254">
        <f ca="1">IF(AND($B254&gt;0,SUM(W$3:W253)=0,SUM($H254:V254)=0),$B254,0)</f>
        <v>0</v>
      </c>
      <c r="X254">
        <f ca="1">IF(AND($B254&gt;0,SUM(X$3:X253)=0,SUM($H254:W254)=0),$B254,0)</f>
        <v>0</v>
      </c>
      <c r="Y254">
        <f ca="1">IF(AND($B254&gt;0,SUM(Y$3:Y253)=0,SUM($H254:X254)=0),$B254,0)</f>
        <v>0</v>
      </c>
      <c r="Z254">
        <f ca="1">IF(AND($B254&gt;0,SUM(Z$3:Z253)=0,SUM($H254:Y254)=0),$B254,0)</f>
        <v>0</v>
      </c>
      <c r="AA254">
        <f ca="1">IF(AND($B254&gt;0,SUM(AA$3:AA253)=0,SUM($H254:Z254)=0),$B254,0)</f>
        <v>0</v>
      </c>
      <c r="AB254">
        <f ca="1">IF(AND($B254&gt;0,SUM(AB$3:AB253)=0,SUM($H254:AA254)=0),$B254,0)</f>
        <v>0</v>
      </c>
      <c r="AC254">
        <f ca="1">IF(AND($B254&gt;0,SUM(AC$3:AC253)=0,SUM($H254:AB254)=0),$B254,0)</f>
        <v>0</v>
      </c>
      <c r="AD254">
        <f ca="1">IF(AND($B254&gt;0,SUM(AD$3:AD253)=0,SUM($H254:AC254)=0),$B254,0)</f>
        <v>0</v>
      </c>
      <c r="AE254">
        <f ca="1">IF(AND($B254&gt;0,SUM(AE$3:AE253)=0,SUM($H254:AD254)=0),$B254,0)</f>
        <v>0</v>
      </c>
      <c r="AF254">
        <f ca="1">IF(AND($B254&gt;0,SUM(AF$3:AF253)=0,SUM($H254:AE254)=0),$B254,0)</f>
        <v>0</v>
      </c>
      <c r="AG254">
        <f ca="1">IF(AND($B254&gt;0,SUM(AG$3:AG253)=0,SUM($H254:AF254)=0),$B254,0)</f>
        <v>0</v>
      </c>
      <c r="AH254">
        <f ca="1">IF(AND($B254&gt;0,SUM(AH$3:AH253)=0,SUM($H254:AG254)=0),$B254,0)</f>
        <v>0</v>
      </c>
      <c r="AI254">
        <f ca="1">IF(AND($B254&gt;0,SUM(AI$3:AI253)=0,SUM($H254:AH254)=0),$B254,0)</f>
        <v>0</v>
      </c>
      <c r="AJ254">
        <f ca="1">IF(AND($B254&gt;0,SUM(AJ$3:AJ253)=0,SUM($H254:AI254)=0),$B254,0)</f>
        <v>0</v>
      </c>
      <c r="AK254">
        <f ca="1">IF(AND($B254&gt;0,SUM(AK$3:AK253)=0,SUM($H254:AJ254)=0),$B254,0)</f>
        <v>0</v>
      </c>
      <c r="AL254">
        <f ca="1">IF(AND($B254&gt;0,SUM(AL$3:AL253)=0,SUM($H254:AK254)=0),$B254,0)</f>
        <v>0</v>
      </c>
      <c r="AM254">
        <f ca="1">IF(AND($B254&gt;0,SUM(AM$3:AM253)=0,SUM($H254:AL254)=0),$B254,0)</f>
        <v>0</v>
      </c>
      <c r="AN254">
        <f ca="1">IF(AND($B254&gt;0,SUM(AN$3:AN253)=0,SUM($H254:AM254)=0),$B254,0)</f>
        <v>0</v>
      </c>
      <c r="AO254">
        <f ca="1">IF(AND($B254&gt;0,SUM(AO$3:AO253)=0,SUM($H254:AN254)=0),$B254,0)</f>
        <v>0</v>
      </c>
      <c r="AP254">
        <f ca="1">IF(AND($B254&gt;0,SUM(AP$3:AP253)=0,SUM($H254:AO254)=0),$B254,0)</f>
        <v>0</v>
      </c>
      <c r="AQ254">
        <f ca="1">IF(AND($B254&gt;0,SUM(AQ$3:AQ253)=0,SUM($H254:AP254)=0),$B254,0)</f>
        <v>0</v>
      </c>
      <c r="AR254">
        <f ca="1">IF(AND($B254&gt;0,SUM(AR$3:AR253)=0,SUM($H254:AQ254)=0),$B254,0)</f>
        <v>0</v>
      </c>
      <c r="AS254">
        <f ca="1">IF(AND($B254&gt;0,SUM(AS$3:AS253)=0,SUM($H254:AR254)=0),$B254,0)</f>
        <v>0</v>
      </c>
      <c r="AT254">
        <f ca="1">IF(AND($B254&gt;0,SUM(AT$3:AT253)=0,SUM($H254:AS254)=0),$B254,0)</f>
        <v>0</v>
      </c>
      <c r="AU254">
        <f ca="1">IF(AND($B254&gt;0,SUM(AU$3:AU253)=0,SUM($H254:AT254)=0),$B254,0)</f>
        <v>0</v>
      </c>
      <c r="AV254">
        <f ca="1">IF(AND($B254&gt;0,SUM(AV$3:AV253)=0,SUM($H254:AU254)=0),$B254,0)</f>
        <v>0</v>
      </c>
      <c r="AW254">
        <f ca="1">IF(AND($B254&gt;0,SUM(AW$3:AW253)=0,SUM($H254:AV254)=0),$B254,0)</f>
        <v>0</v>
      </c>
      <c r="AX254">
        <f ca="1">IF(AND($B254&gt;0,SUM(AX$3:AX253)=0,SUM($H254:AW254)=0),$B254,0)</f>
        <v>0</v>
      </c>
      <c r="AY254">
        <f ca="1">IF(AND($B254&gt;0,SUM(AY$3:AY253)=0,SUM($H254:AX254)=0),$B254,0)</f>
        <v>0</v>
      </c>
      <c r="AZ254">
        <f ca="1">IF(AND($B254&gt;0,SUM(AZ$3:AZ253)=0,SUM($H254:AY254)=0),$B254,0)</f>
        <v>0</v>
      </c>
      <c r="BA254">
        <f ca="1">IF(AND($B254&gt;0,SUM(BA$3:BA253)=0,SUM($H254:AZ254)=0),$B254,0)</f>
        <v>0</v>
      </c>
      <c r="BB254">
        <f ca="1">IF(AND($B254&gt;0,SUM(BB$3:BB253)=0,SUM($H254:BA254)=0),$B254,0)</f>
        <v>0</v>
      </c>
      <c r="BC254">
        <f ca="1">IF(AND($B254&gt;0,SUM(BC$3:BC253)=0,SUM($H254:BB254)=0),$B254,0)</f>
        <v>0</v>
      </c>
      <c r="BD254">
        <f ca="1">IF(AND($B254&gt;0,SUM(BD$3:BD253)=0,SUM($H254:BC254)=0),$B254,0)</f>
        <v>0</v>
      </c>
      <c r="BE254">
        <f ca="1">IF(AND($B254&gt;0,SUM(BE$3:BE253)=0,SUM($H254:BD254)=0),$B254,0)</f>
        <v>0</v>
      </c>
      <c r="BF254">
        <f ca="1">IF(AND($B254&gt;0,SUM(BF$3:BF253)=0,SUM($H254:BE254)=0),$B254,0)</f>
        <v>0</v>
      </c>
      <c r="BG254">
        <f ca="1">IF(AND($B254&gt;0,SUM(BG$3:BG253)=0,SUM($H254:BF254)=0),$B254,0)</f>
        <v>0</v>
      </c>
      <c r="BH254">
        <f ca="1">IF(AND($B254&gt;0,SUM(BH$3:BH253)=0,SUM($H254:BG254)=0),$B254,0)</f>
        <v>0</v>
      </c>
      <c r="BI254">
        <f ca="1">IF(AND($B254&gt;0,SUM(BI$3:BI253)=0,SUM($H254:BH254)=0),$B254,0)</f>
        <v>0</v>
      </c>
      <c r="BJ254">
        <f ca="1">IF(AND($B254&gt;0,SUM(BJ$3:BJ253)=0,SUM($H254:BI254)=0),$B254,0)</f>
        <v>0</v>
      </c>
      <c r="BK254">
        <f ca="1">IF(AND($B254&gt;0,SUM(BK$3:BK253)=0,SUM($H254:BJ254)=0),$B254,0)</f>
        <v>0</v>
      </c>
      <c r="BL254">
        <f ca="1">IF(AND($B254&gt;0,SUM(BL$3:BL253)=0,SUM($H254:BK254)=0),$B254,0)</f>
        <v>0</v>
      </c>
      <c r="BM254">
        <f ca="1">IF(AND($B254&gt;0,SUM(BM$3:BM253)=0,SUM($H254:BL254)=0),$B254,0)</f>
        <v>0</v>
      </c>
      <c r="BN254">
        <f ca="1">IF(AND($B254&gt;0,SUM(BN$3:BN253)=0,SUM($H254:BM254)=0),$B254,0)</f>
        <v>0</v>
      </c>
      <c r="BO254">
        <f ca="1">IF(AND($B254&gt;0,SUM(BO$3:BO253)=0,SUM($H254:BN254)=0),$B254,0)</f>
        <v>0</v>
      </c>
      <c r="BP254">
        <f ca="1">IF(AND($B254&gt;0,SUM(BP$3:BP253)=0,SUM($H254:BO254)=0),$B254,0)</f>
        <v>0</v>
      </c>
      <c r="BQ254">
        <f ca="1">IF(AND($B254&gt;0,SUM(BQ$3:BQ253)=0,SUM($H254:BP254)=0),$B254,0)</f>
        <v>0</v>
      </c>
      <c r="BR254">
        <f ca="1">IF(AND($B254&gt;0,SUM(BR$3:BR253)=0,SUM($H254:BQ254)=0),$B254,0)</f>
        <v>0</v>
      </c>
      <c r="BS254">
        <f ca="1">IF(AND($B254&gt;0,SUM(BS$3:BS253)=0,SUM($H254:BR254)=0),$B254,0)</f>
        <v>0</v>
      </c>
      <c r="BT254">
        <f ca="1">IF(AND($B254&gt;0,SUM(BT$3:BT253)=0,SUM($H254:BS254)=0),$B254,0)</f>
        <v>0</v>
      </c>
      <c r="BU254">
        <f ca="1">IF(AND($B254&gt;0,SUM(BU$3:BU253)=0,SUM($H254:BT254)=0),$B254,0)</f>
        <v>0</v>
      </c>
      <c r="BV254">
        <f ca="1">IF(AND($B254&gt;0,SUM(BV$3:BV253)=0,SUM($H254:BU254)=0),$B254,0)</f>
        <v>0</v>
      </c>
      <c r="BW254">
        <f ca="1">IF(AND($B254&gt;0,SUM(BW$3:BW253)=0,SUM($H254:BV254)=0),$B254,0)</f>
        <v>0</v>
      </c>
      <c r="BX254">
        <f ca="1">IF(AND($B254&gt;0,SUM(BX$3:BX253)=0,SUM($H254:BW254)=0),$B254,0)</f>
        <v>0</v>
      </c>
      <c r="BY254">
        <f ca="1">IF(AND($B254&gt;0,SUM(BY$3:BY253)=0,SUM($H254:BX254)=0),$B254,0)</f>
        <v>0</v>
      </c>
      <c r="BZ254">
        <f ca="1">IF(AND($B254&gt;0,SUM(BZ$3:BZ253)=0,SUM($H254:BY254)=0),$B254,0)</f>
        <v>0</v>
      </c>
      <c r="CA254">
        <f ca="1">IF(AND($B254&gt;0,SUM(CA$3:CA253)=0,SUM($H254:BZ254)=0),$B254,0)</f>
        <v>0</v>
      </c>
      <c r="CB254">
        <f ca="1">IF(AND($B254&gt;0,SUM(CB$3:CB253)=0,SUM($H254:CA254)=0),$B254,0)</f>
        <v>0</v>
      </c>
      <c r="CC254">
        <f ca="1">IF(AND($B254&gt;0,SUM(CC$3:CC253)=0,SUM($H254:CB254)=0),$B254,0)</f>
        <v>0</v>
      </c>
      <c r="CD254">
        <f ca="1">IF(AND($B254&gt;0,SUM(CD$3:CD253)=0,SUM($H254:CC254)=0),$B254,0)</f>
        <v>0</v>
      </c>
      <c r="CE254">
        <f ca="1">IF(AND($B254&gt;0,SUM(CE$3:CE253)=0,SUM($H254:CD254)=0),$B254,0)</f>
        <v>0</v>
      </c>
      <c r="CF254">
        <f ca="1">IF(AND($B254&gt;0,SUM(CF$3:CF253)=0,SUM($H254:CE254)=0),$B254,0)</f>
        <v>0</v>
      </c>
      <c r="CG254">
        <f ca="1">IF(AND($B254&gt;0,SUM(CG$3:CG253)=0,SUM($H254:CF254)=0),$B254,0)</f>
        <v>0</v>
      </c>
      <c r="CH254">
        <f ca="1">IF(AND($B254&gt;0,SUM(CH$3:CH253)=0,SUM($H254:CG254)=0),$B254,0)</f>
        <v>0</v>
      </c>
      <c r="CI254">
        <f ca="1">IF(AND($B254&gt;0,SUM(CI$3:CI253)=0,SUM($H254:CH254)=0),$B254,0)</f>
        <v>0</v>
      </c>
      <c r="CJ254">
        <f ca="1">IF(AND($B254&gt;0,SUM(CJ$3:CJ253)=0,SUM($H254:CI254)=0),$B254,0)</f>
        <v>0</v>
      </c>
      <c r="CK254">
        <f ca="1">IF(AND($B254&gt;0,SUM(CK$3:CK253)=0,SUM($H254:CJ254)=0),$B254,0)</f>
        <v>0</v>
      </c>
      <c r="CL254">
        <f ca="1">IF(AND($B254&gt;0,SUM(CL$3:CL253)=0,SUM($H254:CK254)=0),$B254,0)</f>
        <v>0</v>
      </c>
      <c r="CM254">
        <f ca="1">IF(AND($B254&gt;0,SUM(CM$3:CM253)=0,SUM($H254:CL254)=0),$B254,0)</f>
        <v>0</v>
      </c>
      <c r="CN254">
        <f ca="1">IF(AND($B254&gt;0,SUM(CN$3:CN253)=0,SUM($H254:CM254)=0),$B254,0)</f>
        <v>0</v>
      </c>
      <c r="CO254">
        <f ca="1">IF(AND($B254&gt;0,SUM(CO$3:CO253)=0,SUM($H254:CN254)=0),$B254,0)</f>
        <v>0</v>
      </c>
      <c r="CP254">
        <f ca="1">IF(AND($B254&gt;0,SUM(CP$3:CP253)=0,SUM($H254:CO254)=0),$B254,0)</f>
        <v>0</v>
      </c>
      <c r="CQ254">
        <f ca="1">IF(AND($B254&gt;0,SUM(CQ$3:CQ253)=0,SUM($H254:CP254)=0),$B254,0)</f>
        <v>0</v>
      </c>
      <c r="CR254">
        <f ca="1">IF(AND($B254&gt;0,SUM(CR$3:CR253)=0,SUM($H254:CQ254)=0),$B254,0)</f>
        <v>0</v>
      </c>
      <c r="CS254">
        <f ca="1">IF(AND($B254&gt;0,SUM(CS$3:CS253)=0,SUM($H254:CR254)=0),$B254,0)</f>
        <v>0</v>
      </c>
      <c r="CT254">
        <f ca="1">IF(AND($B254&gt;0,SUM(CT$3:CT253)=0,SUM($H254:CS254)=0),$B254,0)</f>
        <v>0</v>
      </c>
      <c r="CU254">
        <f ca="1">IF(AND($B254&gt;0,SUM(CU$3:CU253)=0,SUM($H254:CT254)=0),$B254,0)</f>
        <v>0</v>
      </c>
      <c r="CV254">
        <f ca="1">IF(AND($B254&gt;0,SUM(CV$3:CV253)=0,SUM($H254:CU254)=0),$B254,0)</f>
        <v>0</v>
      </c>
      <c r="CW254">
        <f ca="1">IF(AND($B254&gt;0,SUM(CW$3:CW253)=0,SUM($H254:CV254)=0),$B254,0)</f>
        <v>0</v>
      </c>
      <c r="CX254">
        <f ca="1">IF(AND($B254&gt;0,SUM(CX$3:CX253)=0,SUM($H254:CW254)=0),$B254,0)</f>
        <v>0</v>
      </c>
      <c r="CY254">
        <f ca="1">IF(AND($B254&gt;0,SUM(CY$3:CY253)=0,SUM($H254:CX254)=0),$B254,0)</f>
        <v>0</v>
      </c>
      <c r="CZ254">
        <f ca="1">IF(AND($B254&gt;0,SUM(CZ$3:CZ253)=0,SUM($H254:CY254)=0),$B254,0)</f>
        <v>0</v>
      </c>
      <c r="DA254">
        <f ca="1">IF(AND($B254&gt;0,SUM(DA$3:DA253)=0,SUM($H254:CZ254)=0),$B254,0)</f>
        <v>0</v>
      </c>
      <c r="DB254">
        <f ca="1">IF(AND($B254&gt;0,SUM(DB$3:DB253)=0,SUM($H254:DA254)=0),$B254,0)</f>
        <v>0</v>
      </c>
      <c r="DC254">
        <f ca="1">IF(AND($B254&gt;0,SUM(DC$3:DC253)=0,SUM($H254:DB254)=0),$B254,0)</f>
        <v>0</v>
      </c>
      <c r="DD254">
        <f ca="1">IF(AND($B254&gt;0,SUM(DD$3:DD253)=0,SUM($H254:DC254)=0),$B254,0)</f>
        <v>0</v>
      </c>
      <c r="DE254">
        <f ca="1">IF(AND($B254&gt;0,SUM(DE$3:DE253)=0,SUM($H254:DD254)=0),$B254,0)</f>
        <v>0</v>
      </c>
      <c r="DF254">
        <f ca="1">IF(AND($B254&gt;0,SUM(DF$3:DF253)=0,SUM($H254:DE254)=0),$B254,0)</f>
        <v>0</v>
      </c>
      <c r="DG254">
        <f ca="1">IF(AND($B254&gt;0,SUM(DG$3:DG253)=0,SUM($H254:DF254)=0),$B254,0)</f>
        <v>0</v>
      </c>
      <c r="DH254">
        <f ca="1">IF(AND($B254&gt;0,SUM(DH$3:DH253)=0,SUM($H254:DG254)=0),$B254,0)</f>
        <v>0</v>
      </c>
      <c r="DI254">
        <f ca="1">IF(AND($B254&gt;0,SUM(DI$3:DI253)=0,SUM($H254:DH254)=0),$B254,0)</f>
        <v>0</v>
      </c>
      <c r="DJ254">
        <f ca="1">IF(AND($B254&gt;0,SUM(DJ$3:DJ253)=0,SUM($H254:DI254)=0),$B254,0)</f>
        <v>0</v>
      </c>
      <c r="DK254">
        <f ca="1">IF(AND($B254&gt;0,SUM(DK$3:DK253)=0,SUM($H254:DJ254)=0),$B254,0)</f>
        <v>0</v>
      </c>
      <c r="DL254">
        <f ca="1">IF(AND($B254&gt;0,SUM(DL$3:DL253)=0,SUM($H254:DK254)=0),$B254,0)</f>
        <v>0</v>
      </c>
      <c r="DM254">
        <f ca="1">IF(AND($B254&gt;0,SUM(DM$3:DM253)=0,SUM($H254:DL254)=0),$B254,0)</f>
        <v>0</v>
      </c>
      <c r="DN254">
        <f ca="1">IF(AND($B254&gt;0,SUM(DN$3:DN253)=0,SUM($H254:DM254)=0),$B254,0)</f>
        <v>0</v>
      </c>
      <c r="DO254">
        <f ca="1">IF(AND($B254&gt;0,SUM(DO$3:DO253)=0,SUM($H254:DN254)=0),$B254,0)</f>
        <v>0</v>
      </c>
      <c r="DP254">
        <f ca="1">IF(AND($B254&gt;0,SUM(DP$3:DP253)=0,SUM($H254:DO254)=0),$B254,0)</f>
        <v>0</v>
      </c>
      <c r="DQ254">
        <f ca="1">IF(AND($B254&gt;0,SUM(DQ$3:DQ253)=0,SUM($H254:DP254)=0),$B254,0)</f>
        <v>0</v>
      </c>
      <c r="DR254">
        <f ca="1">IF(AND($B254&gt;0,SUM(DR$3:DR253)=0,SUM($H254:DQ254)=0),$B254,0)</f>
        <v>0</v>
      </c>
      <c r="DS254">
        <f ca="1">IF(AND($B254&gt;0,SUM(DS$3:DS253)=0,SUM($H254:DR254)=0),$B254,0)</f>
        <v>0</v>
      </c>
      <c r="DT254">
        <f ca="1">IF(AND($B254&gt;0,SUM(DT$3:DT253)=0,SUM($H254:DS254)=0),$B254,0)</f>
        <v>0</v>
      </c>
      <c r="DU254">
        <f ca="1">IF(AND($B254&gt;0,SUM(DU$3:DU253)=0,SUM($H254:DT254)=0),$B254,0)</f>
        <v>0</v>
      </c>
      <c r="DV254">
        <f ca="1">IF(AND($B254&gt;0,SUM(DV$3:DV253)=0,SUM($H254:DU254)=0),$B254,0)</f>
        <v>0</v>
      </c>
      <c r="DW254">
        <f ca="1">IF(AND($B254&gt;0,SUM(DW$3:DW253)=0,SUM($H254:DV254)=0),$B254,0)</f>
        <v>0</v>
      </c>
      <c r="DX254">
        <f ca="1">IF(AND($B254&gt;0,SUM(DX$3:DX253)=0,SUM($H254:DW254)=0),$B254,0)</f>
        <v>0</v>
      </c>
      <c r="DY254">
        <f ca="1">IF(AND($B254&gt;0,SUM(DY$3:DY253)=0,SUM($H254:DX254)=0),$B254,0)</f>
        <v>0</v>
      </c>
      <c r="DZ254">
        <f ca="1">IF(AND($B254&gt;0,SUM(DZ$3:DZ253)=0,SUM($H254:DY254)=0),$B254,0)</f>
        <v>0</v>
      </c>
      <c r="EA254">
        <f ca="1">IF(AND($B254&gt;0,SUM(EA$3:EA253)=0,SUM($H254:DZ254)=0),$B254,0)</f>
        <v>0</v>
      </c>
      <c r="EB254">
        <f ca="1">IF(AND($B254&gt;0,SUM(EB$3:EB253)=0,SUM($H254:EA254)=0),$B254,0)</f>
        <v>0</v>
      </c>
      <c r="EC254">
        <f ca="1">IF(AND($B254&gt;0,SUM(EC$3:EC253)=0,SUM($H254:EB254)=0),$B254,0)</f>
        <v>0</v>
      </c>
      <c r="ED254">
        <f ca="1">IF(AND($B254&gt;0,SUM(ED$3:ED253)=0,SUM($H254:EC254)=0),$B254,0)</f>
        <v>0</v>
      </c>
      <c r="EE254">
        <f ca="1">IF(AND($B254&gt;0,SUM(EE$3:EE253)=0,SUM($H254:ED254)=0),$B254,0)</f>
        <v>0</v>
      </c>
      <c r="EF254">
        <f ca="1">IF(AND($B254&gt;0,SUM(EF$3:EF253)=0,SUM($H254:EE254)=0),$B254,0)</f>
        <v>0</v>
      </c>
      <c r="EG254">
        <f ca="1">IF(AND($B254&gt;0,SUM(EG$3:EG253)=0,SUM($H254:EF254)=0),$B254,0)</f>
        <v>0</v>
      </c>
      <c r="EH254">
        <f ca="1">IF(AND($B254&gt;0,SUM(EH$3:EH253)=0,SUM($H254:EG254)=0),$B254,0)</f>
        <v>0</v>
      </c>
      <c r="EI254">
        <f ca="1">IF(AND($B254&gt;0,SUM(EI$3:EI253)=0,SUM($H254:EH254)=0),$B254,0)</f>
        <v>0</v>
      </c>
      <c r="EJ254">
        <f ca="1">IF(AND($B254&gt;0,SUM(EJ$3:EJ253)=0,SUM($H254:EI254)=0),$B254,0)</f>
        <v>0</v>
      </c>
      <c r="EK254">
        <f ca="1">IF(AND($B254&gt;0,SUM(EK$3:EK253)=0,SUM($H254:EJ254)=0),$B254,0)</f>
        <v>0</v>
      </c>
      <c r="EL254">
        <f ca="1">IF(AND($B254&gt;0,SUM(EL$3:EL253)=0,SUM($H254:EK254)=0),$B254,0)</f>
        <v>0</v>
      </c>
      <c r="EM254">
        <f ca="1">IF(AND($B254&gt;0,SUM(EM$3:EM253)=0,SUM($H254:EL254)=0),$B254,0)</f>
        <v>0</v>
      </c>
      <c r="EN254">
        <f ca="1">IF(AND($B254&gt;0,SUM(EN$3:EN253)=0,SUM($H254:EM254)=0),$B254,0)</f>
        <v>0</v>
      </c>
      <c r="EO254">
        <f ca="1">IF(AND($B254&gt;0,SUM(EO$3:EO253)=0,SUM($H254:EN254)=0),$B254,0)</f>
        <v>0</v>
      </c>
      <c r="EP254">
        <f ca="1">IF(AND($B254&gt;0,SUM(EP$3:EP253)=0,SUM($H254:EO254)=0),$B254,0)</f>
        <v>0</v>
      </c>
      <c r="EQ254">
        <f ca="1">IF(AND($B254&gt;0,SUM(EQ$3:EQ253)=0,SUM($H254:EP254)=0),$B254,0)</f>
        <v>0</v>
      </c>
      <c r="ER254">
        <f ca="1">IF(AND($B254&gt;0,SUM(ER$3:ER253)=0,SUM($H254:EQ254)=0),$B254,0)</f>
        <v>0</v>
      </c>
      <c r="ES254">
        <f ca="1">IF(AND($B254&gt;0,SUM(ES$3:ES253)=0,SUM($H254:ER254)=0),$B254,0)</f>
        <v>0</v>
      </c>
      <c r="ET254">
        <f ca="1">IF(AND($B254&gt;0,SUM(ET$3:ET253)=0,SUM($H254:ES254)=0),$B254,0)</f>
        <v>0</v>
      </c>
      <c r="EU254">
        <f ca="1">IF(AND($B254&gt;0,SUM(EU$3:EU253)=0,SUM($H254:ET254)=0),$B254,0)</f>
        <v>0</v>
      </c>
      <c r="EV254">
        <f ca="1">IF(AND($B254&gt;0,SUM(EV$3:EV253)=0,SUM($H254:EU254)=0),$B254,0)</f>
        <v>0</v>
      </c>
      <c r="EW254">
        <f ca="1">IF(AND($B254&gt;0,SUM(EW$3:EW253)=0,SUM($H254:EV254)=0),$B254,0)</f>
        <v>0</v>
      </c>
      <c r="EX254">
        <f ca="1">IF(AND($B254&gt;0,SUM(EX$3:EX253)=0,SUM($H254:EW254)=0),$B254,0)</f>
        <v>0</v>
      </c>
      <c r="EY254">
        <f ca="1">IF(AND($B254&gt;0,SUM(EY$3:EY253)=0,SUM($H254:EX254)=0),$B254,0)</f>
        <v>0</v>
      </c>
      <c r="EZ254">
        <f ca="1">IF(AND($B254&gt;0,SUM(EZ$3:EZ253)=0,SUM($H254:EY254)=0),$B254,0)</f>
        <v>0</v>
      </c>
      <c r="FA254">
        <f ca="1">IF(AND($B254&gt;0,SUM(FA$3:FA253)=0,SUM($H254:EZ254)=0),$B254,0)</f>
        <v>0</v>
      </c>
      <c r="FB254">
        <f ca="1">IF(AND($B254&gt;0,SUM(FB$3:FB253)=0,SUM($H254:FA254)=0),$B254,0)</f>
        <v>0</v>
      </c>
      <c r="FC254">
        <f ca="1">IF(AND($B254&gt;0,SUM(FC$3:FC253)=0,SUM($H254:FB254)=0),$B254,0)</f>
        <v>0</v>
      </c>
      <c r="FD254">
        <f ca="1">IF(AND($B254&gt;0,SUM(FD$3:FD253)=0,SUM($H254:FC254)=0),$B254,0)</f>
        <v>0</v>
      </c>
      <c r="FE254">
        <f ca="1">IF(AND($B254&gt;0,SUM(FE$3:FE253)=0,SUM($H254:FD254)=0),$B254,0)</f>
        <v>0</v>
      </c>
      <c r="FF254">
        <f ca="1">IF(AND($B254&gt;0,SUM(FF$3:FF253)=0,SUM($H254:FE254)=0),$B254,0)</f>
        <v>0</v>
      </c>
      <c r="FG254">
        <f ca="1">IF(AND($B254&gt;0,SUM(FG$3:FG253)=0,SUM($H254:FF254)=0),$B254,0)</f>
        <v>0</v>
      </c>
      <c r="FH254">
        <f ca="1">IF(AND($B254&gt;0,SUM(FH$3:FH253)=0,SUM($H254:FG254)=0),$B254,0)</f>
        <v>0</v>
      </c>
      <c r="FI254">
        <f ca="1">IF(AND($B254&gt;0,SUM(FI$3:FI253)=0,SUM($H254:FH254)=0),$B254,0)</f>
        <v>0</v>
      </c>
      <c r="FJ254">
        <f ca="1">IF(AND($B254&gt;0,SUM(FJ$3:FJ253)=0,SUM($H254:FI254)=0),$B254,0)</f>
        <v>0</v>
      </c>
      <c r="FK254">
        <f ca="1">IF(AND($B254&gt;0,SUM(FK$3:FK253)=0,SUM($H254:FJ254)=0),$B254,0)</f>
        <v>0</v>
      </c>
      <c r="FL254">
        <f ca="1">IF(AND($B254&gt;0,SUM(FL$3:FL253)=0,SUM($H254:FK254)=0),$B254,0)</f>
        <v>0</v>
      </c>
      <c r="FM254">
        <f ca="1">IF(AND($B254&gt;0,SUM(FM$3:FM253)=0,SUM($H254:FL254)=0),$B254,0)</f>
        <v>0</v>
      </c>
      <c r="FN254">
        <f ca="1">IF(AND($B254&gt;0,SUM(FN$3:FN253)=0,SUM($H254:FM254)=0),$B254,0)</f>
        <v>0</v>
      </c>
      <c r="FS254" s="67">
        <f>ValintaohjelmaCentral!$C130</f>
        <v>0</v>
      </c>
      <c r="FT254" s="352"/>
      <c r="FU254" s="353"/>
      <c r="FV254" s="374">
        <f>ValintaohjelmaCentral!$G130</f>
        <v>0</v>
      </c>
      <c r="FY254" s="67">
        <f>ValintaohjelmaCentral!$C130</f>
        <v>0</v>
      </c>
      <c r="FZ254" s="352"/>
      <c r="GA254" s="353"/>
      <c r="GB254" s="374">
        <f>ValintaohjelmaCentral!$G130</f>
        <v>0</v>
      </c>
      <c r="GE254" s="67">
        <f>ValintaohjelmaCentral!$C130</f>
        <v>0</v>
      </c>
      <c r="GF254" s="352"/>
      <c r="GG254" s="353"/>
      <c r="GH254" s="374">
        <f>ValintaohjelmaCentral!$G130</f>
        <v>0</v>
      </c>
    </row>
    <row r="255" spans="1:190" ht="15.75" hidden="1" thickBot="1" x14ac:dyDescent="0.3">
      <c r="A255">
        <v>255</v>
      </c>
      <c r="C255" s="240">
        <f t="shared" ca="1" si="30"/>
        <v>0</v>
      </c>
      <c r="D255" s="240">
        <f t="shared" ca="1" si="30"/>
        <v>0</v>
      </c>
      <c r="E255" s="240">
        <f t="shared" ca="1" si="30"/>
        <v>0</v>
      </c>
      <c r="F255" s="240">
        <f t="shared" ca="1" si="30"/>
        <v>0</v>
      </c>
      <c r="G255" s="47" t="e">
        <f>INDEX($I$2:$FN$2,ROWS(G$2:G255))</f>
        <v>#REF!</v>
      </c>
      <c r="H255">
        <v>0</v>
      </c>
      <c r="I255">
        <f ca="1">IF(AND($B255&gt;0,SUM(I$3:I254)=0,SUM($H255:H255)=0),$B255,0)</f>
        <v>0</v>
      </c>
      <c r="J255">
        <f ca="1">IF(AND($B255&gt;0,SUM(J$3:J254)=0,SUM($H255:I255)=0),$B255,0)</f>
        <v>0</v>
      </c>
      <c r="K255">
        <f ca="1">IF(AND($B255&gt;0,SUM(K$3:K254)=0,SUM($H255:J255)=0),$B255,0)</f>
        <v>0</v>
      </c>
      <c r="L255">
        <f ca="1">IF(AND($B255&gt;0,SUM(L$3:L254)=0,SUM($H255:K255)=0),$B255,0)</f>
        <v>0</v>
      </c>
      <c r="M255">
        <f ca="1">IF(AND($B255&gt;0,SUM(M$3:M254)=0,SUM($H255:L255)=0),$B255,0)</f>
        <v>0</v>
      </c>
      <c r="N255">
        <f ca="1">IF(AND($B255&gt;0,SUM(N$3:N254)=0,SUM($H255:M255)=0),$B255,0)</f>
        <v>0</v>
      </c>
      <c r="O255">
        <f ca="1">IF(AND($B255&gt;0,SUM(O$3:O254)=0,SUM($H255:N255)=0),$B255,0)</f>
        <v>0</v>
      </c>
      <c r="P255">
        <f ca="1">IF(AND($B255&gt;0,SUM(P$3:P254)=0,SUM($H255:O255)=0),$B255,0)</f>
        <v>0</v>
      </c>
      <c r="Q255">
        <f ca="1">IF(AND($B255&gt;0,SUM(Q$3:Q254)=0,SUM($H255:P255)=0),$B255,0)</f>
        <v>0</v>
      </c>
      <c r="R255">
        <f ca="1">IF(AND($B255&gt;0,SUM(R$3:R254)=0,SUM($H255:Q255)=0),$B255,0)</f>
        <v>0</v>
      </c>
      <c r="S255">
        <f ca="1">IF(AND($B255&gt;0,SUM(S$3:S254)=0,SUM($H255:R255)=0),$B255,0)</f>
        <v>0</v>
      </c>
      <c r="T255">
        <f ca="1">IF(AND($B255&gt;0,SUM(T$3:T254)=0,SUM($H255:S255)=0),$B255,0)</f>
        <v>0</v>
      </c>
      <c r="U255">
        <f ca="1">IF(AND($B255&gt;0,SUM(U$3:U254)=0,SUM($H255:T255)=0),$B255,0)</f>
        <v>0</v>
      </c>
      <c r="V255">
        <f ca="1">IF(AND($B255&gt;0,SUM(V$3:V254)=0,SUM($H255:U255)=0),$B255,0)</f>
        <v>0</v>
      </c>
      <c r="W255">
        <f ca="1">IF(AND($B255&gt;0,SUM(W$3:W254)=0,SUM($H255:V255)=0),$B255,0)</f>
        <v>0</v>
      </c>
      <c r="X255">
        <f ca="1">IF(AND($B255&gt;0,SUM(X$3:X254)=0,SUM($H255:W255)=0),$B255,0)</f>
        <v>0</v>
      </c>
      <c r="Y255">
        <f ca="1">IF(AND($B255&gt;0,SUM(Y$3:Y254)=0,SUM($H255:X255)=0),$B255,0)</f>
        <v>0</v>
      </c>
      <c r="Z255">
        <f ca="1">IF(AND($B255&gt;0,SUM(Z$3:Z254)=0,SUM($H255:Y255)=0),$B255,0)</f>
        <v>0</v>
      </c>
      <c r="AA255">
        <f ca="1">IF(AND($B255&gt;0,SUM(AA$3:AA254)=0,SUM($H255:Z255)=0),$B255,0)</f>
        <v>0</v>
      </c>
      <c r="AB255">
        <f ca="1">IF(AND($B255&gt;0,SUM(AB$3:AB254)=0,SUM($H255:AA255)=0),$B255,0)</f>
        <v>0</v>
      </c>
      <c r="AC255">
        <f ca="1">IF(AND($B255&gt;0,SUM(AC$3:AC254)=0,SUM($H255:AB255)=0),$B255,0)</f>
        <v>0</v>
      </c>
      <c r="AD255">
        <f ca="1">IF(AND($B255&gt;0,SUM(AD$3:AD254)=0,SUM($H255:AC255)=0),$B255,0)</f>
        <v>0</v>
      </c>
      <c r="AE255">
        <f ca="1">IF(AND($B255&gt;0,SUM(AE$3:AE254)=0,SUM($H255:AD255)=0),$B255,0)</f>
        <v>0</v>
      </c>
      <c r="AF255">
        <f ca="1">IF(AND($B255&gt;0,SUM(AF$3:AF254)=0,SUM($H255:AE255)=0),$B255,0)</f>
        <v>0</v>
      </c>
      <c r="AG255">
        <f ca="1">IF(AND($B255&gt;0,SUM(AG$3:AG254)=0,SUM($H255:AF255)=0),$B255,0)</f>
        <v>0</v>
      </c>
      <c r="AH255">
        <f ca="1">IF(AND($B255&gt;0,SUM(AH$3:AH254)=0,SUM($H255:AG255)=0),$B255,0)</f>
        <v>0</v>
      </c>
      <c r="AI255">
        <f ca="1">IF(AND($B255&gt;0,SUM(AI$3:AI254)=0,SUM($H255:AH255)=0),$B255,0)</f>
        <v>0</v>
      </c>
      <c r="AJ255">
        <f ca="1">IF(AND($B255&gt;0,SUM(AJ$3:AJ254)=0,SUM($H255:AI255)=0),$B255,0)</f>
        <v>0</v>
      </c>
      <c r="AK255">
        <f ca="1">IF(AND($B255&gt;0,SUM(AK$3:AK254)=0,SUM($H255:AJ255)=0),$B255,0)</f>
        <v>0</v>
      </c>
      <c r="AL255">
        <f ca="1">IF(AND($B255&gt;0,SUM(AL$3:AL254)=0,SUM($H255:AK255)=0),$B255,0)</f>
        <v>0</v>
      </c>
      <c r="AM255">
        <f ca="1">IF(AND($B255&gt;0,SUM(AM$3:AM254)=0,SUM($H255:AL255)=0),$B255,0)</f>
        <v>0</v>
      </c>
      <c r="AN255">
        <f ca="1">IF(AND($B255&gt;0,SUM(AN$3:AN254)=0,SUM($H255:AM255)=0),$B255,0)</f>
        <v>0</v>
      </c>
      <c r="AO255">
        <f ca="1">IF(AND($B255&gt;0,SUM(AO$3:AO254)=0,SUM($H255:AN255)=0),$B255,0)</f>
        <v>0</v>
      </c>
      <c r="AP255">
        <f ca="1">IF(AND($B255&gt;0,SUM(AP$3:AP254)=0,SUM($H255:AO255)=0),$B255,0)</f>
        <v>0</v>
      </c>
      <c r="AQ255">
        <f ca="1">IF(AND($B255&gt;0,SUM(AQ$3:AQ254)=0,SUM($H255:AP255)=0),$B255,0)</f>
        <v>0</v>
      </c>
      <c r="AR255">
        <f ca="1">IF(AND($B255&gt;0,SUM(AR$3:AR254)=0,SUM($H255:AQ255)=0),$B255,0)</f>
        <v>0</v>
      </c>
      <c r="AS255">
        <f ca="1">IF(AND($B255&gt;0,SUM(AS$3:AS254)=0,SUM($H255:AR255)=0),$B255,0)</f>
        <v>0</v>
      </c>
      <c r="AT255">
        <f ca="1">IF(AND($B255&gt;0,SUM(AT$3:AT254)=0,SUM($H255:AS255)=0),$B255,0)</f>
        <v>0</v>
      </c>
      <c r="AU255">
        <f ca="1">IF(AND($B255&gt;0,SUM(AU$3:AU254)=0,SUM($H255:AT255)=0),$B255,0)</f>
        <v>0</v>
      </c>
      <c r="AV255">
        <f ca="1">IF(AND($B255&gt;0,SUM(AV$3:AV254)=0,SUM($H255:AU255)=0),$B255,0)</f>
        <v>0</v>
      </c>
      <c r="AW255">
        <f ca="1">IF(AND($B255&gt;0,SUM(AW$3:AW254)=0,SUM($H255:AV255)=0),$B255,0)</f>
        <v>0</v>
      </c>
      <c r="AX255">
        <f ca="1">IF(AND($B255&gt;0,SUM(AX$3:AX254)=0,SUM($H255:AW255)=0),$B255,0)</f>
        <v>0</v>
      </c>
      <c r="AY255">
        <f ca="1">IF(AND($B255&gt;0,SUM(AY$3:AY254)=0,SUM($H255:AX255)=0),$B255,0)</f>
        <v>0</v>
      </c>
      <c r="AZ255">
        <f ca="1">IF(AND($B255&gt;0,SUM(AZ$3:AZ254)=0,SUM($H255:AY255)=0),$B255,0)</f>
        <v>0</v>
      </c>
      <c r="BA255">
        <f ca="1">IF(AND($B255&gt;0,SUM(BA$3:BA254)=0,SUM($H255:AZ255)=0),$B255,0)</f>
        <v>0</v>
      </c>
      <c r="BB255">
        <f ca="1">IF(AND($B255&gt;0,SUM(BB$3:BB254)=0,SUM($H255:BA255)=0),$B255,0)</f>
        <v>0</v>
      </c>
      <c r="BC255">
        <f ca="1">IF(AND($B255&gt;0,SUM(BC$3:BC254)=0,SUM($H255:BB255)=0),$B255,0)</f>
        <v>0</v>
      </c>
      <c r="BD255">
        <f ca="1">IF(AND($B255&gt;0,SUM(BD$3:BD254)=0,SUM($H255:BC255)=0),$B255,0)</f>
        <v>0</v>
      </c>
      <c r="BE255">
        <f ca="1">IF(AND($B255&gt;0,SUM(BE$3:BE254)=0,SUM($H255:BD255)=0),$B255,0)</f>
        <v>0</v>
      </c>
      <c r="BF255">
        <f ca="1">IF(AND($B255&gt;0,SUM(BF$3:BF254)=0,SUM($H255:BE255)=0),$B255,0)</f>
        <v>0</v>
      </c>
      <c r="BG255">
        <f ca="1">IF(AND($B255&gt;0,SUM(BG$3:BG254)=0,SUM($H255:BF255)=0),$B255,0)</f>
        <v>0</v>
      </c>
      <c r="BH255">
        <f ca="1">IF(AND($B255&gt;0,SUM(BH$3:BH254)=0,SUM($H255:BG255)=0),$B255,0)</f>
        <v>0</v>
      </c>
      <c r="BI255">
        <f ca="1">IF(AND($B255&gt;0,SUM(BI$3:BI254)=0,SUM($H255:BH255)=0),$B255,0)</f>
        <v>0</v>
      </c>
      <c r="BJ255">
        <f ca="1">IF(AND($B255&gt;0,SUM(BJ$3:BJ254)=0,SUM($H255:BI255)=0),$B255,0)</f>
        <v>0</v>
      </c>
      <c r="BK255">
        <f ca="1">IF(AND($B255&gt;0,SUM(BK$3:BK254)=0,SUM($H255:BJ255)=0),$B255,0)</f>
        <v>0</v>
      </c>
      <c r="BL255">
        <f ca="1">IF(AND($B255&gt;0,SUM(BL$3:BL254)=0,SUM($H255:BK255)=0),$B255,0)</f>
        <v>0</v>
      </c>
      <c r="BM255">
        <f ca="1">IF(AND($B255&gt;0,SUM(BM$3:BM254)=0,SUM($H255:BL255)=0),$B255,0)</f>
        <v>0</v>
      </c>
      <c r="BN255">
        <f ca="1">IF(AND($B255&gt;0,SUM(BN$3:BN254)=0,SUM($H255:BM255)=0),$B255,0)</f>
        <v>0</v>
      </c>
      <c r="BO255">
        <f ca="1">IF(AND($B255&gt;0,SUM(BO$3:BO254)=0,SUM($H255:BN255)=0),$B255,0)</f>
        <v>0</v>
      </c>
      <c r="BP255">
        <f ca="1">IF(AND($B255&gt;0,SUM(BP$3:BP254)=0,SUM($H255:BO255)=0),$B255,0)</f>
        <v>0</v>
      </c>
      <c r="BQ255">
        <f ca="1">IF(AND($B255&gt;0,SUM(BQ$3:BQ254)=0,SUM($H255:BP255)=0),$B255,0)</f>
        <v>0</v>
      </c>
      <c r="BR255">
        <f ca="1">IF(AND($B255&gt;0,SUM(BR$3:BR254)=0,SUM($H255:BQ255)=0),$B255,0)</f>
        <v>0</v>
      </c>
      <c r="BS255">
        <f ca="1">IF(AND($B255&gt;0,SUM(BS$3:BS254)=0,SUM($H255:BR255)=0),$B255,0)</f>
        <v>0</v>
      </c>
      <c r="BT255">
        <f ca="1">IF(AND($B255&gt;0,SUM(BT$3:BT254)=0,SUM($H255:BS255)=0),$B255,0)</f>
        <v>0</v>
      </c>
      <c r="BU255">
        <f ca="1">IF(AND($B255&gt;0,SUM(BU$3:BU254)=0,SUM($H255:BT255)=0),$B255,0)</f>
        <v>0</v>
      </c>
      <c r="BV255">
        <f ca="1">IF(AND($B255&gt;0,SUM(BV$3:BV254)=0,SUM($H255:BU255)=0),$B255,0)</f>
        <v>0</v>
      </c>
      <c r="BW255">
        <f ca="1">IF(AND($B255&gt;0,SUM(BW$3:BW254)=0,SUM($H255:BV255)=0),$B255,0)</f>
        <v>0</v>
      </c>
      <c r="BX255">
        <f ca="1">IF(AND($B255&gt;0,SUM(BX$3:BX254)=0,SUM($H255:BW255)=0),$B255,0)</f>
        <v>0</v>
      </c>
      <c r="BY255">
        <f ca="1">IF(AND($B255&gt;0,SUM(BY$3:BY254)=0,SUM($H255:BX255)=0),$B255,0)</f>
        <v>0</v>
      </c>
      <c r="BZ255">
        <f ca="1">IF(AND($B255&gt;0,SUM(BZ$3:BZ254)=0,SUM($H255:BY255)=0),$B255,0)</f>
        <v>0</v>
      </c>
      <c r="CA255">
        <f ca="1">IF(AND($B255&gt;0,SUM(CA$3:CA254)=0,SUM($H255:BZ255)=0),$B255,0)</f>
        <v>0</v>
      </c>
      <c r="CB255">
        <f ca="1">IF(AND($B255&gt;0,SUM(CB$3:CB254)=0,SUM($H255:CA255)=0),$B255,0)</f>
        <v>0</v>
      </c>
      <c r="CC255">
        <f ca="1">IF(AND($B255&gt;0,SUM(CC$3:CC254)=0,SUM($H255:CB255)=0),$B255,0)</f>
        <v>0</v>
      </c>
      <c r="CD255">
        <f ca="1">IF(AND($B255&gt;0,SUM(CD$3:CD254)=0,SUM($H255:CC255)=0),$B255,0)</f>
        <v>0</v>
      </c>
      <c r="CE255">
        <f ca="1">IF(AND($B255&gt;0,SUM(CE$3:CE254)=0,SUM($H255:CD255)=0),$B255,0)</f>
        <v>0</v>
      </c>
      <c r="CF255">
        <f ca="1">IF(AND($B255&gt;0,SUM(CF$3:CF254)=0,SUM($H255:CE255)=0),$B255,0)</f>
        <v>0</v>
      </c>
      <c r="CG255">
        <f ca="1">IF(AND($B255&gt;0,SUM(CG$3:CG254)=0,SUM($H255:CF255)=0),$B255,0)</f>
        <v>0</v>
      </c>
      <c r="CH255">
        <f ca="1">IF(AND($B255&gt;0,SUM(CH$3:CH254)=0,SUM($H255:CG255)=0),$B255,0)</f>
        <v>0</v>
      </c>
      <c r="CI255">
        <f ca="1">IF(AND($B255&gt;0,SUM(CI$3:CI254)=0,SUM($H255:CH255)=0),$B255,0)</f>
        <v>0</v>
      </c>
      <c r="CJ255">
        <f ca="1">IF(AND($B255&gt;0,SUM(CJ$3:CJ254)=0,SUM($H255:CI255)=0),$B255,0)</f>
        <v>0</v>
      </c>
      <c r="CK255">
        <f ca="1">IF(AND($B255&gt;0,SUM(CK$3:CK254)=0,SUM($H255:CJ255)=0),$B255,0)</f>
        <v>0</v>
      </c>
      <c r="CL255">
        <f ca="1">IF(AND($B255&gt;0,SUM(CL$3:CL254)=0,SUM($H255:CK255)=0),$B255,0)</f>
        <v>0</v>
      </c>
      <c r="CM255">
        <f ca="1">IF(AND($B255&gt;0,SUM(CM$3:CM254)=0,SUM($H255:CL255)=0),$B255,0)</f>
        <v>0</v>
      </c>
      <c r="CN255">
        <f ca="1">IF(AND($B255&gt;0,SUM(CN$3:CN254)=0,SUM($H255:CM255)=0),$B255,0)</f>
        <v>0</v>
      </c>
      <c r="CO255">
        <f ca="1">IF(AND($B255&gt;0,SUM(CO$3:CO254)=0,SUM($H255:CN255)=0),$B255,0)</f>
        <v>0</v>
      </c>
      <c r="CP255">
        <f ca="1">IF(AND($B255&gt;0,SUM(CP$3:CP254)=0,SUM($H255:CO255)=0),$B255,0)</f>
        <v>0</v>
      </c>
      <c r="CQ255">
        <f ca="1">IF(AND($B255&gt;0,SUM(CQ$3:CQ254)=0,SUM($H255:CP255)=0),$B255,0)</f>
        <v>0</v>
      </c>
      <c r="CR255">
        <f ca="1">IF(AND($B255&gt;0,SUM(CR$3:CR254)=0,SUM($H255:CQ255)=0),$B255,0)</f>
        <v>0</v>
      </c>
      <c r="CS255">
        <f ca="1">IF(AND($B255&gt;0,SUM(CS$3:CS254)=0,SUM($H255:CR255)=0),$B255,0)</f>
        <v>0</v>
      </c>
      <c r="CT255">
        <f ca="1">IF(AND($B255&gt;0,SUM(CT$3:CT254)=0,SUM($H255:CS255)=0),$B255,0)</f>
        <v>0</v>
      </c>
      <c r="CU255">
        <f ca="1">IF(AND($B255&gt;0,SUM(CU$3:CU254)=0,SUM($H255:CT255)=0),$B255,0)</f>
        <v>0</v>
      </c>
      <c r="CV255">
        <f ca="1">IF(AND($B255&gt;0,SUM(CV$3:CV254)=0,SUM($H255:CU255)=0),$B255,0)</f>
        <v>0</v>
      </c>
      <c r="CW255">
        <f ca="1">IF(AND($B255&gt;0,SUM(CW$3:CW254)=0,SUM($H255:CV255)=0),$B255,0)</f>
        <v>0</v>
      </c>
      <c r="CX255">
        <f ca="1">IF(AND($B255&gt;0,SUM(CX$3:CX254)=0,SUM($H255:CW255)=0),$B255,0)</f>
        <v>0</v>
      </c>
      <c r="CY255">
        <f ca="1">IF(AND($B255&gt;0,SUM(CY$3:CY254)=0,SUM($H255:CX255)=0),$B255,0)</f>
        <v>0</v>
      </c>
      <c r="CZ255">
        <f ca="1">IF(AND($B255&gt;0,SUM(CZ$3:CZ254)=0,SUM($H255:CY255)=0),$B255,0)</f>
        <v>0</v>
      </c>
      <c r="DA255">
        <f ca="1">IF(AND($B255&gt;0,SUM(DA$3:DA254)=0,SUM($H255:CZ255)=0),$B255,0)</f>
        <v>0</v>
      </c>
      <c r="DB255">
        <f ca="1">IF(AND($B255&gt;0,SUM(DB$3:DB254)=0,SUM($H255:DA255)=0),$B255,0)</f>
        <v>0</v>
      </c>
      <c r="DC255">
        <f ca="1">IF(AND($B255&gt;0,SUM(DC$3:DC254)=0,SUM($H255:DB255)=0),$B255,0)</f>
        <v>0</v>
      </c>
      <c r="DD255">
        <f ca="1">IF(AND($B255&gt;0,SUM(DD$3:DD254)=0,SUM($H255:DC255)=0),$B255,0)</f>
        <v>0</v>
      </c>
      <c r="DE255">
        <f ca="1">IF(AND($B255&gt;0,SUM(DE$3:DE254)=0,SUM($H255:DD255)=0),$B255,0)</f>
        <v>0</v>
      </c>
      <c r="DF255">
        <f ca="1">IF(AND($B255&gt;0,SUM(DF$3:DF254)=0,SUM($H255:DE255)=0),$B255,0)</f>
        <v>0</v>
      </c>
      <c r="DG255">
        <f ca="1">IF(AND($B255&gt;0,SUM(DG$3:DG254)=0,SUM($H255:DF255)=0),$B255,0)</f>
        <v>0</v>
      </c>
      <c r="DH255">
        <f ca="1">IF(AND($B255&gt;0,SUM(DH$3:DH254)=0,SUM($H255:DG255)=0),$B255,0)</f>
        <v>0</v>
      </c>
      <c r="DI255">
        <f ca="1">IF(AND($B255&gt;0,SUM(DI$3:DI254)=0,SUM($H255:DH255)=0),$B255,0)</f>
        <v>0</v>
      </c>
      <c r="DJ255">
        <f ca="1">IF(AND($B255&gt;0,SUM(DJ$3:DJ254)=0,SUM($H255:DI255)=0),$B255,0)</f>
        <v>0</v>
      </c>
      <c r="DK255">
        <f ca="1">IF(AND($B255&gt;0,SUM(DK$3:DK254)=0,SUM($H255:DJ255)=0),$B255,0)</f>
        <v>0</v>
      </c>
      <c r="DL255">
        <f ca="1">IF(AND($B255&gt;0,SUM(DL$3:DL254)=0,SUM($H255:DK255)=0),$B255,0)</f>
        <v>0</v>
      </c>
      <c r="DM255">
        <f ca="1">IF(AND($B255&gt;0,SUM(DM$3:DM254)=0,SUM($H255:DL255)=0),$B255,0)</f>
        <v>0</v>
      </c>
      <c r="DN255">
        <f ca="1">IF(AND($B255&gt;0,SUM(DN$3:DN254)=0,SUM($H255:DM255)=0),$B255,0)</f>
        <v>0</v>
      </c>
      <c r="DO255">
        <f ca="1">IF(AND($B255&gt;0,SUM(DO$3:DO254)=0,SUM($H255:DN255)=0),$B255,0)</f>
        <v>0</v>
      </c>
      <c r="DP255">
        <f ca="1">IF(AND($B255&gt;0,SUM(DP$3:DP254)=0,SUM($H255:DO255)=0),$B255,0)</f>
        <v>0</v>
      </c>
      <c r="DQ255">
        <f ca="1">IF(AND($B255&gt;0,SUM(DQ$3:DQ254)=0,SUM($H255:DP255)=0),$B255,0)</f>
        <v>0</v>
      </c>
      <c r="DR255">
        <f ca="1">IF(AND($B255&gt;0,SUM(DR$3:DR254)=0,SUM($H255:DQ255)=0),$B255,0)</f>
        <v>0</v>
      </c>
      <c r="DS255">
        <f ca="1">IF(AND($B255&gt;0,SUM(DS$3:DS254)=0,SUM($H255:DR255)=0),$B255,0)</f>
        <v>0</v>
      </c>
      <c r="DT255">
        <f ca="1">IF(AND($B255&gt;0,SUM(DT$3:DT254)=0,SUM($H255:DS255)=0),$B255,0)</f>
        <v>0</v>
      </c>
      <c r="DU255">
        <f ca="1">IF(AND($B255&gt;0,SUM(DU$3:DU254)=0,SUM($H255:DT255)=0),$B255,0)</f>
        <v>0</v>
      </c>
      <c r="DV255">
        <f ca="1">IF(AND($B255&gt;0,SUM(DV$3:DV254)=0,SUM($H255:DU255)=0),$B255,0)</f>
        <v>0</v>
      </c>
      <c r="DW255">
        <f ca="1">IF(AND($B255&gt;0,SUM(DW$3:DW254)=0,SUM($H255:DV255)=0),$B255,0)</f>
        <v>0</v>
      </c>
      <c r="DX255">
        <f ca="1">IF(AND($B255&gt;0,SUM(DX$3:DX254)=0,SUM($H255:DW255)=0),$B255,0)</f>
        <v>0</v>
      </c>
      <c r="DY255">
        <f ca="1">IF(AND($B255&gt;0,SUM(DY$3:DY254)=0,SUM($H255:DX255)=0),$B255,0)</f>
        <v>0</v>
      </c>
      <c r="DZ255">
        <f ca="1">IF(AND($B255&gt;0,SUM(DZ$3:DZ254)=0,SUM($H255:DY255)=0),$B255,0)</f>
        <v>0</v>
      </c>
      <c r="EA255">
        <f ca="1">IF(AND($B255&gt;0,SUM(EA$3:EA254)=0,SUM($H255:DZ255)=0),$B255,0)</f>
        <v>0</v>
      </c>
      <c r="EB255">
        <f ca="1">IF(AND($B255&gt;0,SUM(EB$3:EB254)=0,SUM($H255:EA255)=0),$B255,0)</f>
        <v>0</v>
      </c>
      <c r="EC255">
        <f ca="1">IF(AND($B255&gt;0,SUM(EC$3:EC254)=0,SUM($H255:EB255)=0),$B255,0)</f>
        <v>0</v>
      </c>
      <c r="ED255">
        <f ca="1">IF(AND($B255&gt;0,SUM(ED$3:ED254)=0,SUM($H255:EC255)=0),$B255,0)</f>
        <v>0</v>
      </c>
      <c r="EE255">
        <f ca="1">IF(AND($B255&gt;0,SUM(EE$3:EE254)=0,SUM($H255:ED255)=0),$B255,0)</f>
        <v>0</v>
      </c>
      <c r="EF255">
        <f ca="1">IF(AND($B255&gt;0,SUM(EF$3:EF254)=0,SUM($H255:EE255)=0),$B255,0)</f>
        <v>0</v>
      </c>
      <c r="EG255">
        <f ca="1">IF(AND($B255&gt;0,SUM(EG$3:EG254)=0,SUM($H255:EF255)=0),$B255,0)</f>
        <v>0</v>
      </c>
      <c r="EH255">
        <f ca="1">IF(AND($B255&gt;0,SUM(EH$3:EH254)=0,SUM($H255:EG255)=0),$B255,0)</f>
        <v>0</v>
      </c>
      <c r="EI255">
        <f ca="1">IF(AND($B255&gt;0,SUM(EI$3:EI254)=0,SUM($H255:EH255)=0),$B255,0)</f>
        <v>0</v>
      </c>
      <c r="EJ255">
        <f ca="1">IF(AND($B255&gt;0,SUM(EJ$3:EJ254)=0,SUM($H255:EI255)=0),$B255,0)</f>
        <v>0</v>
      </c>
      <c r="EK255">
        <f ca="1">IF(AND($B255&gt;0,SUM(EK$3:EK254)=0,SUM($H255:EJ255)=0),$B255,0)</f>
        <v>0</v>
      </c>
      <c r="EL255">
        <f ca="1">IF(AND($B255&gt;0,SUM(EL$3:EL254)=0,SUM($H255:EK255)=0),$B255,0)</f>
        <v>0</v>
      </c>
      <c r="EM255">
        <f ca="1">IF(AND($B255&gt;0,SUM(EM$3:EM254)=0,SUM($H255:EL255)=0),$B255,0)</f>
        <v>0</v>
      </c>
      <c r="EN255">
        <f ca="1">IF(AND($B255&gt;0,SUM(EN$3:EN254)=0,SUM($H255:EM255)=0),$B255,0)</f>
        <v>0</v>
      </c>
      <c r="EO255">
        <f ca="1">IF(AND($B255&gt;0,SUM(EO$3:EO254)=0,SUM($H255:EN255)=0),$B255,0)</f>
        <v>0</v>
      </c>
      <c r="EP255">
        <f ca="1">IF(AND($B255&gt;0,SUM(EP$3:EP254)=0,SUM($H255:EO255)=0),$B255,0)</f>
        <v>0</v>
      </c>
      <c r="EQ255">
        <f ca="1">IF(AND($B255&gt;0,SUM(EQ$3:EQ254)=0,SUM($H255:EP255)=0),$B255,0)</f>
        <v>0</v>
      </c>
      <c r="ER255">
        <f ca="1">IF(AND($B255&gt;0,SUM(ER$3:ER254)=0,SUM($H255:EQ255)=0),$B255,0)</f>
        <v>0</v>
      </c>
      <c r="ES255">
        <f ca="1">IF(AND($B255&gt;0,SUM(ES$3:ES254)=0,SUM($H255:ER255)=0),$B255,0)</f>
        <v>0</v>
      </c>
      <c r="ET255">
        <f ca="1">IF(AND($B255&gt;0,SUM(ET$3:ET254)=0,SUM($H255:ES255)=0),$B255,0)</f>
        <v>0</v>
      </c>
      <c r="EU255">
        <f ca="1">IF(AND($B255&gt;0,SUM(EU$3:EU254)=0,SUM($H255:ET255)=0),$B255,0)</f>
        <v>0</v>
      </c>
      <c r="EV255">
        <f ca="1">IF(AND($B255&gt;0,SUM(EV$3:EV254)=0,SUM($H255:EU255)=0),$B255,0)</f>
        <v>0</v>
      </c>
      <c r="EW255">
        <f ca="1">IF(AND($B255&gt;0,SUM(EW$3:EW254)=0,SUM($H255:EV255)=0),$B255,0)</f>
        <v>0</v>
      </c>
      <c r="EX255">
        <f ca="1">IF(AND($B255&gt;0,SUM(EX$3:EX254)=0,SUM($H255:EW255)=0),$B255,0)</f>
        <v>0</v>
      </c>
      <c r="EY255">
        <f ca="1">IF(AND($B255&gt;0,SUM(EY$3:EY254)=0,SUM($H255:EX255)=0),$B255,0)</f>
        <v>0</v>
      </c>
      <c r="EZ255">
        <f ca="1">IF(AND($B255&gt;0,SUM(EZ$3:EZ254)=0,SUM($H255:EY255)=0),$B255,0)</f>
        <v>0</v>
      </c>
      <c r="FA255">
        <f ca="1">IF(AND($B255&gt;0,SUM(FA$3:FA254)=0,SUM($H255:EZ255)=0),$B255,0)</f>
        <v>0</v>
      </c>
      <c r="FB255">
        <f ca="1">IF(AND($B255&gt;0,SUM(FB$3:FB254)=0,SUM($H255:FA255)=0),$B255,0)</f>
        <v>0</v>
      </c>
      <c r="FC255">
        <f ca="1">IF(AND($B255&gt;0,SUM(FC$3:FC254)=0,SUM($H255:FB255)=0),$B255,0)</f>
        <v>0</v>
      </c>
      <c r="FD255">
        <f ca="1">IF(AND($B255&gt;0,SUM(FD$3:FD254)=0,SUM($H255:FC255)=0),$B255,0)</f>
        <v>0</v>
      </c>
      <c r="FE255">
        <f ca="1">IF(AND($B255&gt;0,SUM(FE$3:FE254)=0,SUM($H255:FD255)=0),$B255,0)</f>
        <v>0</v>
      </c>
      <c r="FF255">
        <f ca="1">IF(AND($B255&gt;0,SUM(FF$3:FF254)=0,SUM($H255:FE255)=0),$B255,0)</f>
        <v>0</v>
      </c>
      <c r="FG255">
        <f ca="1">IF(AND($B255&gt;0,SUM(FG$3:FG254)=0,SUM($H255:FF255)=0),$B255,0)</f>
        <v>0</v>
      </c>
      <c r="FH255">
        <f ca="1">IF(AND($B255&gt;0,SUM(FH$3:FH254)=0,SUM($H255:FG255)=0),$B255,0)</f>
        <v>0</v>
      </c>
      <c r="FI255">
        <f ca="1">IF(AND($B255&gt;0,SUM(FI$3:FI254)=0,SUM($H255:FH255)=0),$B255,0)</f>
        <v>0</v>
      </c>
      <c r="FJ255">
        <f ca="1">IF(AND($B255&gt;0,SUM(FJ$3:FJ254)=0,SUM($H255:FI255)=0),$B255,0)</f>
        <v>0</v>
      </c>
      <c r="FK255">
        <f ca="1">IF(AND($B255&gt;0,SUM(FK$3:FK254)=0,SUM($H255:FJ255)=0),$B255,0)</f>
        <v>0</v>
      </c>
      <c r="FL255">
        <f ca="1">IF(AND($B255&gt;0,SUM(FL$3:FL254)=0,SUM($H255:FK255)=0),$B255,0)</f>
        <v>0</v>
      </c>
      <c r="FM255">
        <f ca="1">IF(AND($B255&gt;0,SUM(FM$3:FM254)=0,SUM($H255:FL255)=0),$B255,0)</f>
        <v>0</v>
      </c>
      <c r="FN255">
        <f ca="1">IF(AND($B255&gt;0,SUM(FN$3:FN254)=0,SUM($H255:FM255)=0),$B255,0)</f>
        <v>0</v>
      </c>
      <c r="FS255" s="67">
        <f>ValintaohjelmaCentral!$C131</f>
        <v>0</v>
      </c>
      <c r="FT255" s="352"/>
      <c r="FU255" s="353"/>
      <c r="FV255" s="374">
        <f>ValintaohjelmaCentral!$G131</f>
        <v>0</v>
      </c>
      <c r="FY255" s="67">
        <f>ValintaohjelmaCentral!$C131</f>
        <v>0</v>
      </c>
      <c r="FZ255" s="352"/>
      <c r="GA255" s="353"/>
      <c r="GB255" s="374">
        <f>ValintaohjelmaCentral!$G131</f>
        <v>0</v>
      </c>
      <c r="GE255" s="67">
        <f>ValintaohjelmaCentral!$C131</f>
        <v>0</v>
      </c>
      <c r="GF255" s="352"/>
      <c r="GG255" s="353"/>
      <c r="GH255" s="374">
        <f>ValintaohjelmaCentral!$G131</f>
        <v>0</v>
      </c>
    </row>
    <row r="256" spans="1:190" ht="15.75" hidden="1" thickBot="1" x14ac:dyDescent="0.3">
      <c r="A256">
        <v>256</v>
      </c>
      <c r="C256" s="240">
        <f t="shared" ca="1" si="30"/>
        <v>0</v>
      </c>
      <c r="D256" s="240">
        <f t="shared" ca="1" si="30"/>
        <v>0</v>
      </c>
      <c r="E256" s="240">
        <f t="shared" ca="1" si="30"/>
        <v>0</v>
      </c>
      <c r="F256" s="240">
        <f t="shared" ca="1" si="30"/>
        <v>0</v>
      </c>
      <c r="G256" s="47" t="e">
        <f>INDEX($I$2:$FN$2,ROWS(G$2:G256))</f>
        <v>#REF!</v>
      </c>
      <c r="H256">
        <v>0</v>
      </c>
      <c r="I256">
        <f ca="1">IF(AND($B256&gt;0,SUM(I$3:I255)=0,SUM($H256:H256)=0),$B256,0)</f>
        <v>0</v>
      </c>
      <c r="J256">
        <f ca="1">IF(AND($B256&gt;0,SUM(J$3:J255)=0,SUM($H256:I256)=0),$B256,0)</f>
        <v>0</v>
      </c>
      <c r="K256">
        <f ca="1">IF(AND($B256&gt;0,SUM(K$3:K255)=0,SUM($H256:J256)=0),$B256,0)</f>
        <v>0</v>
      </c>
      <c r="L256">
        <f ca="1">IF(AND($B256&gt;0,SUM(L$3:L255)=0,SUM($H256:K256)=0),$B256,0)</f>
        <v>0</v>
      </c>
      <c r="M256">
        <f ca="1">IF(AND($B256&gt;0,SUM(M$3:M255)=0,SUM($H256:L256)=0),$B256,0)</f>
        <v>0</v>
      </c>
      <c r="N256">
        <f ca="1">IF(AND($B256&gt;0,SUM(N$3:N255)=0,SUM($H256:M256)=0),$B256,0)</f>
        <v>0</v>
      </c>
      <c r="O256">
        <f ca="1">IF(AND($B256&gt;0,SUM(O$3:O255)=0,SUM($H256:N256)=0),$B256,0)</f>
        <v>0</v>
      </c>
      <c r="P256">
        <f ca="1">IF(AND($B256&gt;0,SUM(P$3:P255)=0,SUM($H256:O256)=0),$B256,0)</f>
        <v>0</v>
      </c>
      <c r="Q256">
        <f ca="1">IF(AND($B256&gt;0,SUM(Q$3:Q255)=0,SUM($H256:P256)=0),$B256,0)</f>
        <v>0</v>
      </c>
      <c r="R256">
        <f ca="1">IF(AND($B256&gt;0,SUM(R$3:R255)=0,SUM($H256:Q256)=0),$B256,0)</f>
        <v>0</v>
      </c>
      <c r="S256">
        <f ca="1">IF(AND($B256&gt;0,SUM(S$3:S255)=0,SUM($H256:R256)=0),$B256,0)</f>
        <v>0</v>
      </c>
      <c r="T256">
        <f ca="1">IF(AND($B256&gt;0,SUM(T$3:T255)=0,SUM($H256:S256)=0),$B256,0)</f>
        <v>0</v>
      </c>
      <c r="U256">
        <f ca="1">IF(AND($B256&gt;0,SUM(U$3:U255)=0,SUM($H256:T256)=0),$B256,0)</f>
        <v>0</v>
      </c>
      <c r="V256">
        <f ca="1">IF(AND($B256&gt;0,SUM(V$3:V255)=0,SUM($H256:U256)=0),$B256,0)</f>
        <v>0</v>
      </c>
      <c r="W256">
        <f ca="1">IF(AND($B256&gt;0,SUM(W$3:W255)=0,SUM($H256:V256)=0),$B256,0)</f>
        <v>0</v>
      </c>
      <c r="X256">
        <f ca="1">IF(AND($B256&gt;0,SUM(X$3:X255)=0,SUM($H256:W256)=0),$B256,0)</f>
        <v>0</v>
      </c>
      <c r="Y256">
        <f ca="1">IF(AND($B256&gt;0,SUM(Y$3:Y255)=0,SUM($H256:X256)=0),$B256,0)</f>
        <v>0</v>
      </c>
      <c r="Z256">
        <f ca="1">IF(AND($B256&gt;0,SUM(Z$3:Z255)=0,SUM($H256:Y256)=0),$B256,0)</f>
        <v>0</v>
      </c>
      <c r="AA256">
        <f ca="1">IF(AND($B256&gt;0,SUM(AA$3:AA255)=0,SUM($H256:Z256)=0),$B256,0)</f>
        <v>0</v>
      </c>
      <c r="AB256">
        <f ca="1">IF(AND($B256&gt;0,SUM(AB$3:AB255)=0,SUM($H256:AA256)=0),$B256,0)</f>
        <v>0</v>
      </c>
      <c r="AC256">
        <f ca="1">IF(AND($B256&gt;0,SUM(AC$3:AC255)=0,SUM($H256:AB256)=0),$B256,0)</f>
        <v>0</v>
      </c>
      <c r="AD256">
        <f ca="1">IF(AND($B256&gt;0,SUM(AD$3:AD255)=0,SUM($H256:AC256)=0),$B256,0)</f>
        <v>0</v>
      </c>
      <c r="AE256">
        <f ca="1">IF(AND($B256&gt;0,SUM(AE$3:AE255)=0,SUM($H256:AD256)=0),$B256,0)</f>
        <v>0</v>
      </c>
      <c r="AF256">
        <f ca="1">IF(AND($B256&gt;0,SUM(AF$3:AF255)=0,SUM($H256:AE256)=0),$B256,0)</f>
        <v>0</v>
      </c>
      <c r="AG256">
        <f ca="1">IF(AND($B256&gt;0,SUM(AG$3:AG255)=0,SUM($H256:AF256)=0),$B256,0)</f>
        <v>0</v>
      </c>
      <c r="AH256">
        <f ca="1">IF(AND($B256&gt;0,SUM(AH$3:AH255)=0,SUM($H256:AG256)=0),$B256,0)</f>
        <v>0</v>
      </c>
      <c r="AI256">
        <f ca="1">IF(AND($B256&gt;0,SUM(AI$3:AI255)=0,SUM($H256:AH256)=0),$B256,0)</f>
        <v>0</v>
      </c>
      <c r="AJ256">
        <f ca="1">IF(AND($B256&gt;0,SUM(AJ$3:AJ255)=0,SUM($H256:AI256)=0),$B256,0)</f>
        <v>0</v>
      </c>
      <c r="AK256">
        <f ca="1">IF(AND($B256&gt;0,SUM(AK$3:AK255)=0,SUM($H256:AJ256)=0),$B256,0)</f>
        <v>0</v>
      </c>
      <c r="AL256">
        <f ca="1">IF(AND($B256&gt;0,SUM(AL$3:AL255)=0,SUM($H256:AK256)=0),$B256,0)</f>
        <v>0</v>
      </c>
      <c r="AM256">
        <f ca="1">IF(AND($B256&gt;0,SUM(AM$3:AM255)=0,SUM($H256:AL256)=0),$B256,0)</f>
        <v>0</v>
      </c>
      <c r="AN256">
        <f ca="1">IF(AND($B256&gt;0,SUM(AN$3:AN255)=0,SUM($H256:AM256)=0),$B256,0)</f>
        <v>0</v>
      </c>
      <c r="AO256">
        <f ca="1">IF(AND($B256&gt;0,SUM(AO$3:AO255)=0,SUM($H256:AN256)=0),$B256,0)</f>
        <v>0</v>
      </c>
      <c r="AP256">
        <f ca="1">IF(AND($B256&gt;0,SUM(AP$3:AP255)=0,SUM($H256:AO256)=0),$B256,0)</f>
        <v>0</v>
      </c>
      <c r="AQ256">
        <f ca="1">IF(AND($B256&gt;0,SUM(AQ$3:AQ255)=0,SUM($H256:AP256)=0),$B256,0)</f>
        <v>0</v>
      </c>
      <c r="AR256">
        <f ca="1">IF(AND($B256&gt;0,SUM(AR$3:AR255)=0,SUM($H256:AQ256)=0),$B256,0)</f>
        <v>0</v>
      </c>
      <c r="AS256">
        <f ca="1">IF(AND($B256&gt;0,SUM(AS$3:AS255)=0,SUM($H256:AR256)=0),$B256,0)</f>
        <v>0</v>
      </c>
      <c r="AT256">
        <f ca="1">IF(AND($B256&gt;0,SUM(AT$3:AT255)=0,SUM($H256:AS256)=0),$B256,0)</f>
        <v>0</v>
      </c>
      <c r="AU256">
        <f ca="1">IF(AND($B256&gt;0,SUM(AU$3:AU255)=0,SUM($H256:AT256)=0),$B256,0)</f>
        <v>0</v>
      </c>
      <c r="AV256">
        <f ca="1">IF(AND($B256&gt;0,SUM(AV$3:AV255)=0,SUM($H256:AU256)=0),$B256,0)</f>
        <v>0</v>
      </c>
      <c r="AW256">
        <f ca="1">IF(AND($B256&gt;0,SUM(AW$3:AW255)=0,SUM($H256:AV256)=0),$B256,0)</f>
        <v>0</v>
      </c>
      <c r="AX256">
        <f ca="1">IF(AND($B256&gt;0,SUM(AX$3:AX255)=0,SUM($H256:AW256)=0),$B256,0)</f>
        <v>0</v>
      </c>
      <c r="AY256">
        <f ca="1">IF(AND($B256&gt;0,SUM(AY$3:AY255)=0,SUM($H256:AX256)=0),$B256,0)</f>
        <v>0</v>
      </c>
      <c r="AZ256">
        <f ca="1">IF(AND($B256&gt;0,SUM(AZ$3:AZ255)=0,SUM($H256:AY256)=0),$B256,0)</f>
        <v>0</v>
      </c>
      <c r="BA256">
        <f ca="1">IF(AND($B256&gt;0,SUM(BA$3:BA255)=0,SUM($H256:AZ256)=0),$B256,0)</f>
        <v>0</v>
      </c>
      <c r="BB256">
        <f ca="1">IF(AND($B256&gt;0,SUM(BB$3:BB255)=0,SUM($H256:BA256)=0),$B256,0)</f>
        <v>0</v>
      </c>
      <c r="BC256">
        <f ca="1">IF(AND($B256&gt;0,SUM(BC$3:BC255)=0,SUM($H256:BB256)=0),$B256,0)</f>
        <v>0</v>
      </c>
      <c r="BD256">
        <f ca="1">IF(AND($B256&gt;0,SUM(BD$3:BD255)=0,SUM($H256:BC256)=0),$B256,0)</f>
        <v>0</v>
      </c>
      <c r="BE256">
        <f ca="1">IF(AND($B256&gt;0,SUM(BE$3:BE255)=0,SUM($H256:BD256)=0),$B256,0)</f>
        <v>0</v>
      </c>
      <c r="BF256">
        <f ca="1">IF(AND($B256&gt;0,SUM(BF$3:BF255)=0,SUM($H256:BE256)=0),$B256,0)</f>
        <v>0</v>
      </c>
      <c r="BG256">
        <f ca="1">IF(AND($B256&gt;0,SUM(BG$3:BG255)=0,SUM($H256:BF256)=0),$B256,0)</f>
        <v>0</v>
      </c>
      <c r="BH256">
        <f ca="1">IF(AND($B256&gt;0,SUM(BH$3:BH255)=0,SUM($H256:BG256)=0),$B256,0)</f>
        <v>0</v>
      </c>
      <c r="BI256">
        <f ca="1">IF(AND($B256&gt;0,SUM(BI$3:BI255)=0,SUM($H256:BH256)=0),$B256,0)</f>
        <v>0</v>
      </c>
      <c r="BJ256">
        <f ca="1">IF(AND($B256&gt;0,SUM(BJ$3:BJ255)=0,SUM($H256:BI256)=0),$B256,0)</f>
        <v>0</v>
      </c>
      <c r="BK256">
        <f ca="1">IF(AND($B256&gt;0,SUM(BK$3:BK255)=0,SUM($H256:BJ256)=0),$B256,0)</f>
        <v>0</v>
      </c>
      <c r="BL256">
        <f ca="1">IF(AND($B256&gt;0,SUM(BL$3:BL255)=0,SUM($H256:BK256)=0),$B256,0)</f>
        <v>0</v>
      </c>
      <c r="BM256">
        <f ca="1">IF(AND($B256&gt;0,SUM(BM$3:BM255)=0,SUM($H256:BL256)=0),$B256,0)</f>
        <v>0</v>
      </c>
      <c r="BN256">
        <f ca="1">IF(AND($B256&gt;0,SUM(BN$3:BN255)=0,SUM($H256:BM256)=0),$B256,0)</f>
        <v>0</v>
      </c>
      <c r="BO256">
        <f ca="1">IF(AND($B256&gt;0,SUM(BO$3:BO255)=0,SUM($H256:BN256)=0),$B256,0)</f>
        <v>0</v>
      </c>
      <c r="BP256">
        <f ca="1">IF(AND($B256&gt;0,SUM(BP$3:BP255)=0,SUM($H256:BO256)=0),$B256,0)</f>
        <v>0</v>
      </c>
      <c r="BQ256">
        <f ca="1">IF(AND($B256&gt;0,SUM(BQ$3:BQ255)=0,SUM($H256:BP256)=0),$B256,0)</f>
        <v>0</v>
      </c>
      <c r="BR256">
        <f ca="1">IF(AND($B256&gt;0,SUM(BR$3:BR255)=0,SUM($H256:BQ256)=0),$B256,0)</f>
        <v>0</v>
      </c>
      <c r="BS256">
        <f ca="1">IF(AND($B256&gt;0,SUM(BS$3:BS255)=0,SUM($H256:BR256)=0),$B256,0)</f>
        <v>0</v>
      </c>
      <c r="BT256">
        <f ca="1">IF(AND($B256&gt;0,SUM(BT$3:BT255)=0,SUM($H256:BS256)=0),$B256,0)</f>
        <v>0</v>
      </c>
      <c r="BU256">
        <f ca="1">IF(AND($B256&gt;0,SUM(BU$3:BU255)=0,SUM($H256:BT256)=0),$B256,0)</f>
        <v>0</v>
      </c>
      <c r="BV256">
        <f ca="1">IF(AND($B256&gt;0,SUM(BV$3:BV255)=0,SUM($H256:BU256)=0),$B256,0)</f>
        <v>0</v>
      </c>
      <c r="BW256">
        <f ca="1">IF(AND($B256&gt;0,SUM(BW$3:BW255)=0,SUM($H256:BV256)=0),$B256,0)</f>
        <v>0</v>
      </c>
      <c r="BX256">
        <f ca="1">IF(AND($B256&gt;0,SUM(BX$3:BX255)=0,SUM($H256:BW256)=0),$B256,0)</f>
        <v>0</v>
      </c>
      <c r="BY256">
        <f ca="1">IF(AND($B256&gt;0,SUM(BY$3:BY255)=0,SUM($H256:BX256)=0),$B256,0)</f>
        <v>0</v>
      </c>
      <c r="BZ256">
        <f ca="1">IF(AND($B256&gt;0,SUM(BZ$3:BZ255)=0,SUM($H256:BY256)=0),$B256,0)</f>
        <v>0</v>
      </c>
      <c r="CA256">
        <f ca="1">IF(AND($B256&gt;0,SUM(CA$3:CA255)=0,SUM($H256:BZ256)=0),$B256,0)</f>
        <v>0</v>
      </c>
      <c r="CB256">
        <f ca="1">IF(AND($B256&gt;0,SUM(CB$3:CB255)=0,SUM($H256:CA256)=0),$B256,0)</f>
        <v>0</v>
      </c>
      <c r="CC256">
        <f ca="1">IF(AND($B256&gt;0,SUM(CC$3:CC255)=0,SUM($H256:CB256)=0),$B256,0)</f>
        <v>0</v>
      </c>
      <c r="CD256">
        <f ca="1">IF(AND($B256&gt;0,SUM(CD$3:CD255)=0,SUM($H256:CC256)=0),$B256,0)</f>
        <v>0</v>
      </c>
      <c r="CE256">
        <f ca="1">IF(AND($B256&gt;0,SUM(CE$3:CE255)=0,SUM($H256:CD256)=0),$B256,0)</f>
        <v>0</v>
      </c>
      <c r="CF256">
        <f ca="1">IF(AND($B256&gt;0,SUM(CF$3:CF255)=0,SUM($H256:CE256)=0),$B256,0)</f>
        <v>0</v>
      </c>
      <c r="CG256">
        <f ca="1">IF(AND($B256&gt;0,SUM(CG$3:CG255)=0,SUM($H256:CF256)=0),$B256,0)</f>
        <v>0</v>
      </c>
      <c r="CH256">
        <f ca="1">IF(AND($B256&gt;0,SUM(CH$3:CH255)=0,SUM($H256:CG256)=0),$B256,0)</f>
        <v>0</v>
      </c>
      <c r="CI256">
        <f ca="1">IF(AND($B256&gt;0,SUM(CI$3:CI255)=0,SUM($H256:CH256)=0),$B256,0)</f>
        <v>0</v>
      </c>
      <c r="CJ256">
        <f ca="1">IF(AND($B256&gt;0,SUM(CJ$3:CJ255)=0,SUM($H256:CI256)=0),$B256,0)</f>
        <v>0</v>
      </c>
      <c r="CK256">
        <f ca="1">IF(AND($B256&gt;0,SUM(CK$3:CK255)=0,SUM($H256:CJ256)=0),$B256,0)</f>
        <v>0</v>
      </c>
      <c r="CL256">
        <f ca="1">IF(AND($B256&gt;0,SUM(CL$3:CL255)=0,SUM($H256:CK256)=0),$B256,0)</f>
        <v>0</v>
      </c>
      <c r="CM256">
        <f ca="1">IF(AND($B256&gt;0,SUM(CM$3:CM255)=0,SUM($H256:CL256)=0),$B256,0)</f>
        <v>0</v>
      </c>
      <c r="CN256">
        <f ca="1">IF(AND($B256&gt;0,SUM(CN$3:CN255)=0,SUM($H256:CM256)=0),$B256,0)</f>
        <v>0</v>
      </c>
      <c r="CO256">
        <f ca="1">IF(AND($B256&gt;0,SUM(CO$3:CO255)=0,SUM($H256:CN256)=0),$B256,0)</f>
        <v>0</v>
      </c>
      <c r="CP256">
        <f ca="1">IF(AND($B256&gt;0,SUM(CP$3:CP255)=0,SUM($H256:CO256)=0),$B256,0)</f>
        <v>0</v>
      </c>
      <c r="CQ256">
        <f ca="1">IF(AND($B256&gt;0,SUM(CQ$3:CQ255)=0,SUM($H256:CP256)=0),$B256,0)</f>
        <v>0</v>
      </c>
      <c r="CR256">
        <f ca="1">IF(AND($B256&gt;0,SUM(CR$3:CR255)=0,SUM($H256:CQ256)=0),$B256,0)</f>
        <v>0</v>
      </c>
      <c r="CS256">
        <f ca="1">IF(AND($B256&gt;0,SUM(CS$3:CS255)=0,SUM($H256:CR256)=0),$B256,0)</f>
        <v>0</v>
      </c>
      <c r="CT256">
        <f ca="1">IF(AND($B256&gt;0,SUM(CT$3:CT255)=0,SUM($H256:CS256)=0),$B256,0)</f>
        <v>0</v>
      </c>
      <c r="CU256">
        <f ca="1">IF(AND($B256&gt;0,SUM(CU$3:CU255)=0,SUM($H256:CT256)=0),$B256,0)</f>
        <v>0</v>
      </c>
      <c r="CV256">
        <f ca="1">IF(AND($B256&gt;0,SUM(CV$3:CV255)=0,SUM($H256:CU256)=0),$B256,0)</f>
        <v>0</v>
      </c>
      <c r="CW256">
        <f ca="1">IF(AND($B256&gt;0,SUM(CW$3:CW255)=0,SUM($H256:CV256)=0),$B256,0)</f>
        <v>0</v>
      </c>
      <c r="CX256">
        <f ca="1">IF(AND($B256&gt;0,SUM(CX$3:CX255)=0,SUM($H256:CW256)=0),$B256,0)</f>
        <v>0</v>
      </c>
      <c r="CY256">
        <f ca="1">IF(AND($B256&gt;0,SUM(CY$3:CY255)=0,SUM($H256:CX256)=0),$B256,0)</f>
        <v>0</v>
      </c>
      <c r="CZ256">
        <f ca="1">IF(AND($B256&gt;0,SUM(CZ$3:CZ255)=0,SUM($H256:CY256)=0),$B256,0)</f>
        <v>0</v>
      </c>
      <c r="DA256">
        <f ca="1">IF(AND($B256&gt;0,SUM(DA$3:DA255)=0,SUM($H256:CZ256)=0),$B256,0)</f>
        <v>0</v>
      </c>
      <c r="DB256">
        <f ca="1">IF(AND($B256&gt;0,SUM(DB$3:DB255)=0,SUM($H256:DA256)=0),$B256,0)</f>
        <v>0</v>
      </c>
      <c r="DC256">
        <f ca="1">IF(AND($B256&gt;0,SUM(DC$3:DC255)=0,SUM($H256:DB256)=0),$B256,0)</f>
        <v>0</v>
      </c>
      <c r="DD256">
        <f ca="1">IF(AND($B256&gt;0,SUM(DD$3:DD255)=0,SUM($H256:DC256)=0),$B256,0)</f>
        <v>0</v>
      </c>
      <c r="DE256">
        <f ca="1">IF(AND($B256&gt;0,SUM(DE$3:DE255)=0,SUM($H256:DD256)=0),$B256,0)</f>
        <v>0</v>
      </c>
      <c r="DF256">
        <f ca="1">IF(AND($B256&gt;0,SUM(DF$3:DF255)=0,SUM($H256:DE256)=0),$B256,0)</f>
        <v>0</v>
      </c>
      <c r="DG256">
        <f ca="1">IF(AND($B256&gt;0,SUM(DG$3:DG255)=0,SUM($H256:DF256)=0),$B256,0)</f>
        <v>0</v>
      </c>
      <c r="DH256">
        <f ca="1">IF(AND($B256&gt;0,SUM(DH$3:DH255)=0,SUM($H256:DG256)=0),$B256,0)</f>
        <v>0</v>
      </c>
      <c r="DI256">
        <f ca="1">IF(AND($B256&gt;0,SUM(DI$3:DI255)=0,SUM($H256:DH256)=0),$B256,0)</f>
        <v>0</v>
      </c>
      <c r="DJ256">
        <f ca="1">IF(AND($B256&gt;0,SUM(DJ$3:DJ255)=0,SUM($H256:DI256)=0),$B256,0)</f>
        <v>0</v>
      </c>
      <c r="DK256">
        <f ca="1">IF(AND($B256&gt;0,SUM(DK$3:DK255)=0,SUM($H256:DJ256)=0),$B256,0)</f>
        <v>0</v>
      </c>
      <c r="DL256">
        <f ca="1">IF(AND($B256&gt;0,SUM(DL$3:DL255)=0,SUM($H256:DK256)=0),$B256,0)</f>
        <v>0</v>
      </c>
      <c r="DM256">
        <f ca="1">IF(AND($B256&gt;0,SUM(DM$3:DM255)=0,SUM($H256:DL256)=0),$B256,0)</f>
        <v>0</v>
      </c>
      <c r="DN256">
        <f ca="1">IF(AND($B256&gt;0,SUM(DN$3:DN255)=0,SUM($H256:DM256)=0),$B256,0)</f>
        <v>0</v>
      </c>
      <c r="DO256">
        <f ca="1">IF(AND($B256&gt;0,SUM(DO$3:DO255)=0,SUM($H256:DN256)=0),$B256,0)</f>
        <v>0</v>
      </c>
      <c r="DP256">
        <f ca="1">IF(AND($B256&gt;0,SUM(DP$3:DP255)=0,SUM($H256:DO256)=0),$B256,0)</f>
        <v>0</v>
      </c>
      <c r="DQ256">
        <f ca="1">IF(AND($B256&gt;0,SUM(DQ$3:DQ255)=0,SUM($H256:DP256)=0),$B256,0)</f>
        <v>0</v>
      </c>
      <c r="DR256">
        <f ca="1">IF(AND($B256&gt;0,SUM(DR$3:DR255)=0,SUM($H256:DQ256)=0),$B256,0)</f>
        <v>0</v>
      </c>
      <c r="DS256">
        <f ca="1">IF(AND($B256&gt;0,SUM(DS$3:DS255)=0,SUM($H256:DR256)=0),$B256,0)</f>
        <v>0</v>
      </c>
      <c r="DT256">
        <f ca="1">IF(AND($B256&gt;0,SUM(DT$3:DT255)=0,SUM($H256:DS256)=0),$B256,0)</f>
        <v>0</v>
      </c>
      <c r="DU256">
        <f ca="1">IF(AND($B256&gt;0,SUM(DU$3:DU255)=0,SUM($H256:DT256)=0),$B256,0)</f>
        <v>0</v>
      </c>
      <c r="DV256">
        <f ca="1">IF(AND($B256&gt;0,SUM(DV$3:DV255)=0,SUM($H256:DU256)=0),$B256,0)</f>
        <v>0</v>
      </c>
      <c r="DW256">
        <f ca="1">IF(AND($B256&gt;0,SUM(DW$3:DW255)=0,SUM($H256:DV256)=0),$B256,0)</f>
        <v>0</v>
      </c>
      <c r="DX256">
        <f ca="1">IF(AND($B256&gt;0,SUM(DX$3:DX255)=0,SUM($H256:DW256)=0),$B256,0)</f>
        <v>0</v>
      </c>
      <c r="DY256">
        <f ca="1">IF(AND($B256&gt;0,SUM(DY$3:DY255)=0,SUM($H256:DX256)=0),$B256,0)</f>
        <v>0</v>
      </c>
      <c r="DZ256">
        <f ca="1">IF(AND($B256&gt;0,SUM(DZ$3:DZ255)=0,SUM($H256:DY256)=0),$B256,0)</f>
        <v>0</v>
      </c>
      <c r="EA256">
        <f ca="1">IF(AND($B256&gt;0,SUM(EA$3:EA255)=0,SUM($H256:DZ256)=0),$B256,0)</f>
        <v>0</v>
      </c>
      <c r="EB256">
        <f ca="1">IF(AND($B256&gt;0,SUM(EB$3:EB255)=0,SUM($H256:EA256)=0),$B256,0)</f>
        <v>0</v>
      </c>
      <c r="EC256">
        <f ca="1">IF(AND($B256&gt;0,SUM(EC$3:EC255)=0,SUM($H256:EB256)=0),$B256,0)</f>
        <v>0</v>
      </c>
      <c r="ED256">
        <f ca="1">IF(AND($B256&gt;0,SUM(ED$3:ED255)=0,SUM($H256:EC256)=0),$B256,0)</f>
        <v>0</v>
      </c>
      <c r="EE256">
        <f ca="1">IF(AND($B256&gt;0,SUM(EE$3:EE255)=0,SUM($H256:ED256)=0),$B256,0)</f>
        <v>0</v>
      </c>
      <c r="EF256">
        <f ca="1">IF(AND($B256&gt;0,SUM(EF$3:EF255)=0,SUM($H256:EE256)=0),$B256,0)</f>
        <v>0</v>
      </c>
      <c r="EG256">
        <f ca="1">IF(AND($B256&gt;0,SUM(EG$3:EG255)=0,SUM($H256:EF256)=0),$B256,0)</f>
        <v>0</v>
      </c>
      <c r="EH256">
        <f ca="1">IF(AND($B256&gt;0,SUM(EH$3:EH255)=0,SUM($H256:EG256)=0),$B256,0)</f>
        <v>0</v>
      </c>
      <c r="EI256">
        <f ca="1">IF(AND($B256&gt;0,SUM(EI$3:EI255)=0,SUM($H256:EH256)=0),$B256,0)</f>
        <v>0</v>
      </c>
      <c r="EJ256">
        <f ca="1">IF(AND($B256&gt;0,SUM(EJ$3:EJ255)=0,SUM($H256:EI256)=0),$B256,0)</f>
        <v>0</v>
      </c>
      <c r="EK256">
        <f ca="1">IF(AND($B256&gt;0,SUM(EK$3:EK255)=0,SUM($H256:EJ256)=0),$B256,0)</f>
        <v>0</v>
      </c>
      <c r="EL256">
        <f ca="1">IF(AND($B256&gt;0,SUM(EL$3:EL255)=0,SUM($H256:EK256)=0),$B256,0)</f>
        <v>0</v>
      </c>
      <c r="EM256">
        <f ca="1">IF(AND($B256&gt;0,SUM(EM$3:EM255)=0,SUM($H256:EL256)=0),$B256,0)</f>
        <v>0</v>
      </c>
      <c r="EN256">
        <f ca="1">IF(AND($B256&gt;0,SUM(EN$3:EN255)=0,SUM($H256:EM256)=0),$B256,0)</f>
        <v>0</v>
      </c>
      <c r="EO256">
        <f ca="1">IF(AND($B256&gt;0,SUM(EO$3:EO255)=0,SUM($H256:EN256)=0),$B256,0)</f>
        <v>0</v>
      </c>
      <c r="EP256">
        <f ca="1">IF(AND($B256&gt;0,SUM(EP$3:EP255)=0,SUM($H256:EO256)=0),$B256,0)</f>
        <v>0</v>
      </c>
      <c r="EQ256">
        <f ca="1">IF(AND($B256&gt;0,SUM(EQ$3:EQ255)=0,SUM($H256:EP256)=0),$B256,0)</f>
        <v>0</v>
      </c>
      <c r="ER256">
        <f ca="1">IF(AND($B256&gt;0,SUM(ER$3:ER255)=0,SUM($H256:EQ256)=0),$B256,0)</f>
        <v>0</v>
      </c>
      <c r="ES256">
        <f ca="1">IF(AND($B256&gt;0,SUM(ES$3:ES255)=0,SUM($H256:ER256)=0),$B256,0)</f>
        <v>0</v>
      </c>
      <c r="ET256">
        <f ca="1">IF(AND($B256&gt;0,SUM(ET$3:ET255)=0,SUM($H256:ES256)=0),$B256,0)</f>
        <v>0</v>
      </c>
      <c r="EU256">
        <f ca="1">IF(AND($B256&gt;0,SUM(EU$3:EU255)=0,SUM($H256:ET256)=0),$B256,0)</f>
        <v>0</v>
      </c>
      <c r="EV256">
        <f ca="1">IF(AND($B256&gt;0,SUM(EV$3:EV255)=0,SUM($H256:EU256)=0),$B256,0)</f>
        <v>0</v>
      </c>
      <c r="EW256">
        <f ca="1">IF(AND($B256&gt;0,SUM(EW$3:EW255)=0,SUM($H256:EV256)=0),$B256,0)</f>
        <v>0</v>
      </c>
      <c r="EX256">
        <f ca="1">IF(AND($B256&gt;0,SUM(EX$3:EX255)=0,SUM($H256:EW256)=0),$B256,0)</f>
        <v>0</v>
      </c>
      <c r="EY256">
        <f ca="1">IF(AND($B256&gt;0,SUM(EY$3:EY255)=0,SUM($H256:EX256)=0),$B256,0)</f>
        <v>0</v>
      </c>
      <c r="EZ256">
        <f ca="1">IF(AND($B256&gt;0,SUM(EZ$3:EZ255)=0,SUM($H256:EY256)=0),$B256,0)</f>
        <v>0</v>
      </c>
      <c r="FA256">
        <f ca="1">IF(AND($B256&gt;0,SUM(FA$3:FA255)=0,SUM($H256:EZ256)=0),$B256,0)</f>
        <v>0</v>
      </c>
      <c r="FB256">
        <f ca="1">IF(AND($B256&gt;0,SUM(FB$3:FB255)=0,SUM($H256:FA256)=0),$B256,0)</f>
        <v>0</v>
      </c>
      <c r="FC256">
        <f ca="1">IF(AND($B256&gt;0,SUM(FC$3:FC255)=0,SUM($H256:FB256)=0),$B256,0)</f>
        <v>0</v>
      </c>
      <c r="FD256">
        <f ca="1">IF(AND($B256&gt;0,SUM(FD$3:FD255)=0,SUM($H256:FC256)=0),$B256,0)</f>
        <v>0</v>
      </c>
      <c r="FE256">
        <f ca="1">IF(AND($B256&gt;0,SUM(FE$3:FE255)=0,SUM($H256:FD256)=0),$B256,0)</f>
        <v>0</v>
      </c>
      <c r="FF256">
        <f ca="1">IF(AND($B256&gt;0,SUM(FF$3:FF255)=0,SUM($H256:FE256)=0),$B256,0)</f>
        <v>0</v>
      </c>
      <c r="FG256">
        <f ca="1">IF(AND($B256&gt;0,SUM(FG$3:FG255)=0,SUM($H256:FF256)=0),$B256,0)</f>
        <v>0</v>
      </c>
      <c r="FH256">
        <f ca="1">IF(AND($B256&gt;0,SUM(FH$3:FH255)=0,SUM($H256:FG256)=0),$B256,0)</f>
        <v>0</v>
      </c>
      <c r="FI256">
        <f ca="1">IF(AND($B256&gt;0,SUM(FI$3:FI255)=0,SUM($H256:FH256)=0),$B256,0)</f>
        <v>0</v>
      </c>
      <c r="FJ256">
        <f ca="1">IF(AND($B256&gt;0,SUM(FJ$3:FJ255)=0,SUM($H256:FI256)=0),$B256,0)</f>
        <v>0</v>
      </c>
      <c r="FK256">
        <f ca="1">IF(AND($B256&gt;0,SUM(FK$3:FK255)=0,SUM($H256:FJ256)=0),$B256,0)</f>
        <v>0</v>
      </c>
      <c r="FL256">
        <f ca="1">IF(AND($B256&gt;0,SUM(FL$3:FL255)=0,SUM($H256:FK256)=0),$B256,0)</f>
        <v>0</v>
      </c>
      <c r="FM256">
        <f ca="1">IF(AND($B256&gt;0,SUM(FM$3:FM255)=0,SUM($H256:FL256)=0),$B256,0)</f>
        <v>0</v>
      </c>
      <c r="FN256">
        <f ca="1">IF(AND($B256&gt;0,SUM(FN$3:FN255)=0,SUM($H256:FM256)=0),$B256,0)</f>
        <v>0</v>
      </c>
      <c r="FS256" s="67">
        <f>ValintaohjelmaCentral!$C132</f>
        <v>0</v>
      </c>
      <c r="FT256" s="352"/>
      <c r="FU256" s="353"/>
      <c r="FV256" s="374">
        <f>ValintaohjelmaCentral!$G132</f>
        <v>0</v>
      </c>
      <c r="FY256" s="67">
        <f>ValintaohjelmaCentral!$C132</f>
        <v>0</v>
      </c>
      <c r="FZ256" s="352"/>
      <c r="GA256" s="353"/>
      <c r="GB256" s="374">
        <f>ValintaohjelmaCentral!$G132</f>
        <v>0</v>
      </c>
      <c r="GE256" s="67">
        <f>ValintaohjelmaCentral!$C132</f>
        <v>0</v>
      </c>
      <c r="GF256" s="352"/>
      <c r="GG256" s="353"/>
      <c r="GH256" s="374">
        <f>ValintaohjelmaCentral!$G132</f>
        <v>0</v>
      </c>
    </row>
    <row r="257" spans="1:190" ht="15.75" hidden="1" thickBot="1" x14ac:dyDescent="0.3">
      <c r="A257">
        <v>257</v>
      </c>
      <c r="C257" s="240">
        <f t="shared" ca="1" si="30"/>
        <v>0</v>
      </c>
      <c r="D257" s="240">
        <f t="shared" ca="1" si="30"/>
        <v>0</v>
      </c>
      <c r="E257" s="240">
        <f t="shared" ca="1" si="30"/>
        <v>0</v>
      </c>
      <c r="F257" s="240">
        <f t="shared" ca="1" si="30"/>
        <v>0</v>
      </c>
      <c r="G257" s="47" t="e">
        <f>INDEX($I$2:$FN$2,ROWS(G$2:G257))</f>
        <v>#REF!</v>
      </c>
      <c r="H257">
        <v>0</v>
      </c>
      <c r="I257">
        <f ca="1">IF(AND($B257&gt;0,SUM(I$3:I256)=0,SUM($H257:H257)=0),$B257,0)</f>
        <v>0</v>
      </c>
      <c r="J257">
        <f ca="1">IF(AND($B257&gt;0,SUM(J$3:J256)=0,SUM($H257:I257)=0),$B257,0)</f>
        <v>0</v>
      </c>
      <c r="K257">
        <f ca="1">IF(AND($B257&gt;0,SUM(K$3:K256)=0,SUM($H257:J257)=0),$B257,0)</f>
        <v>0</v>
      </c>
      <c r="L257">
        <f ca="1">IF(AND($B257&gt;0,SUM(L$3:L256)=0,SUM($H257:K257)=0),$B257,0)</f>
        <v>0</v>
      </c>
      <c r="M257">
        <f ca="1">IF(AND($B257&gt;0,SUM(M$3:M256)=0,SUM($H257:L257)=0),$B257,0)</f>
        <v>0</v>
      </c>
      <c r="N257">
        <f ca="1">IF(AND($B257&gt;0,SUM(N$3:N256)=0,SUM($H257:M257)=0),$B257,0)</f>
        <v>0</v>
      </c>
      <c r="O257">
        <f ca="1">IF(AND($B257&gt;0,SUM(O$3:O256)=0,SUM($H257:N257)=0),$B257,0)</f>
        <v>0</v>
      </c>
      <c r="P257">
        <f ca="1">IF(AND($B257&gt;0,SUM(P$3:P256)=0,SUM($H257:O257)=0),$B257,0)</f>
        <v>0</v>
      </c>
      <c r="Q257">
        <f ca="1">IF(AND($B257&gt;0,SUM(Q$3:Q256)=0,SUM($H257:P257)=0),$B257,0)</f>
        <v>0</v>
      </c>
      <c r="R257">
        <f ca="1">IF(AND($B257&gt;0,SUM(R$3:R256)=0,SUM($H257:Q257)=0),$B257,0)</f>
        <v>0</v>
      </c>
      <c r="S257">
        <f ca="1">IF(AND($B257&gt;0,SUM(S$3:S256)=0,SUM($H257:R257)=0),$B257,0)</f>
        <v>0</v>
      </c>
      <c r="T257">
        <f ca="1">IF(AND($B257&gt;0,SUM(T$3:T256)=0,SUM($H257:S257)=0),$B257,0)</f>
        <v>0</v>
      </c>
      <c r="U257">
        <f ca="1">IF(AND($B257&gt;0,SUM(U$3:U256)=0,SUM($H257:T257)=0),$B257,0)</f>
        <v>0</v>
      </c>
      <c r="V257">
        <f ca="1">IF(AND($B257&gt;0,SUM(V$3:V256)=0,SUM($H257:U257)=0),$B257,0)</f>
        <v>0</v>
      </c>
      <c r="W257">
        <f ca="1">IF(AND($B257&gt;0,SUM(W$3:W256)=0,SUM($H257:V257)=0),$B257,0)</f>
        <v>0</v>
      </c>
      <c r="X257">
        <f ca="1">IF(AND($B257&gt;0,SUM(X$3:X256)=0,SUM($H257:W257)=0),$B257,0)</f>
        <v>0</v>
      </c>
      <c r="Y257">
        <f ca="1">IF(AND($B257&gt;0,SUM(Y$3:Y256)=0,SUM($H257:X257)=0),$B257,0)</f>
        <v>0</v>
      </c>
      <c r="Z257">
        <f ca="1">IF(AND($B257&gt;0,SUM(Z$3:Z256)=0,SUM($H257:Y257)=0),$B257,0)</f>
        <v>0</v>
      </c>
      <c r="AA257">
        <f ca="1">IF(AND($B257&gt;0,SUM(AA$3:AA256)=0,SUM($H257:Z257)=0),$B257,0)</f>
        <v>0</v>
      </c>
      <c r="AB257">
        <f ca="1">IF(AND($B257&gt;0,SUM(AB$3:AB256)=0,SUM($H257:AA257)=0),$B257,0)</f>
        <v>0</v>
      </c>
      <c r="AC257">
        <f ca="1">IF(AND($B257&gt;0,SUM(AC$3:AC256)=0,SUM($H257:AB257)=0),$B257,0)</f>
        <v>0</v>
      </c>
      <c r="AD257">
        <f ca="1">IF(AND($B257&gt;0,SUM(AD$3:AD256)=0,SUM($H257:AC257)=0),$B257,0)</f>
        <v>0</v>
      </c>
      <c r="AE257">
        <f ca="1">IF(AND($B257&gt;0,SUM(AE$3:AE256)=0,SUM($H257:AD257)=0),$B257,0)</f>
        <v>0</v>
      </c>
      <c r="AF257">
        <f ca="1">IF(AND($B257&gt;0,SUM(AF$3:AF256)=0,SUM($H257:AE257)=0),$B257,0)</f>
        <v>0</v>
      </c>
      <c r="AG257">
        <f ca="1">IF(AND($B257&gt;0,SUM(AG$3:AG256)=0,SUM($H257:AF257)=0),$B257,0)</f>
        <v>0</v>
      </c>
      <c r="AH257">
        <f ca="1">IF(AND($B257&gt;0,SUM(AH$3:AH256)=0,SUM($H257:AG257)=0),$B257,0)</f>
        <v>0</v>
      </c>
      <c r="AI257">
        <f ca="1">IF(AND($B257&gt;0,SUM(AI$3:AI256)=0,SUM($H257:AH257)=0),$B257,0)</f>
        <v>0</v>
      </c>
      <c r="AJ257">
        <f ca="1">IF(AND($B257&gt;0,SUM(AJ$3:AJ256)=0,SUM($H257:AI257)=0),$B257,0)</f>
        <v>0</v>
      </c>
      <c r="AK257">
        <f ca="1">IF(AND($B257&gt;0,SUM(AK$3:AK256)=0,SUM($H257:AJ257)=0),$B257,0)</f>
        <v>0</v>
      </c>
      <c r="AL257">
        <f ca="1">IF(AND($B257&gt;0,SUM(AL$3:AL256)=0,SUM($H257:AK257)=0),$B257,0)</f>
        <v>0</v>
      </c>
      <c r="AM257">
        <f ca="1">IF(AND($B257&gt;0,SUM(AM$3:AM256)=0,SUM($H257:AL257)=0),$B257,0)</f>
        <v>0</v>
      </c>
      <c r="AN257">
        <f ca="1">IF(AND($B257&gt;0,SUM(AN$3:AN256)=0,SUM($H257:AM257)=0),$B257,0)</f>
        <v>0</v>
      </c>
      <c r="AO257">
        <f ca="1">IF(AND($B257&gt;0,SUM(AO$3:AO256)=0,SUM($H257:AN257)=0),$B257,0)</f>
        <v>0</v>
      </c>
      <c r="AP257">
        <f ca="1">IF(AND($B257&gt;0,SUM(AP$3:AP256)=0,SUM($H257:AO257)=0),$B257,0)</f>
        <v>0</v>
      </c>
      <c r="AQ257">
        <f ca="1">IF(AND($B257&gt;0,SUM(AQ$3:AQ256)=0,SUM($H257:AP257)=0),$B257,0)</f>
        <v>0</v>
      </c>
      <c r="AR257">
        <f ca="1">IF(AND($B257&gt;0,SUM(AR$3:AR256)=0,SUM($H257:AQ257)=0),$B257,0)</f>
        <v>0</v>
      </c>
      <c r="AS257">
        <f ca="1">IF(AND($B257&gt;0,SUM(AS$3:AS256)=0,SUM($H257:AR257)=0),$B257,0)</f>
        <v>0</v>
      </c>
      <c r="AT257">
        <f ca="1">IF(AND($B257&gt;0,SUM(AT$3:AT256)=0,SUM($H257:AS257)=0),$B257,0)</f>
        <v>0</v>
      </c>
      <c r="AU257">
        <f ca="1">IF(AND($B257&gt;0,SUM(AU$3:AU256)=0,SUM($H257:AT257)=0),$B257,0)</f>
        <v>0</v>
      </c>
      <c r="AV257">
        <f ca="1">IF(AND($B257&gt;0,SUM(AV$3:AV256)=0,SUM($H257:AU257)=0),$B257,0)</f>
        <v>0</v>
      </c>
      <c r="AW257">
        <f ca="1">IF(AND($B257&gt;0,SUM(AW$3:AW256)=0,SUM($H257:AV257)=0),$B257,0)</f>
        <v>0</v>
      </c>
      <c r="AX257">
        <f ca="1">IF(AND($B257&gt;0,SUM(AX$3:AX256)=0,SUM($H257:AW257)=0),$B257,0)</f>
        <v>0</v>
      </c>
      <c r="AY257">
        <f ca="1">IF(AND($B257&gt;0,SUM(AY$3:AY256)=0,SUM($H257:AX257)=0),$B257,0)</f>
        <v>0</v>
      </c>
      <c r="AZ257">
        <f ca="1">IF(AND($B257&gt;0,SUM(AZ$3:AZ256)=0,SUM($H257:AY257)=0),$B257,0)</f>
        <v>0</v>
      </c>
      <c r="BA257">
        <f ca="1">IF(AND($B257&gt;0,SUM(BA$3:BA256)=0,SUM($H257:AZ257)=0),$B257,0)</f>
        <v>0</v>
      </c>
      <c r="BB257">
        <f ca="1">IF(AND($B257&gt;0,SUM(BB$3:BB256)=0,SUM($H257:BA257)=0),$B257,0)</f>
        <v>0</v>
      </c>
      <c r="BC257">
        <f ca="1">IF(AND($B257&gt;0,SUM(BC$3:BC256)=0,SUM($H257:BB257)=0),$B257,0)</f>
        <v>0</v>
      </c>
      <c r="BD257">
        <f ca="1">IF(AND($B257&gt;0,SUM(BD$3:BD256)=0,SUM($H257:BC257)=0),$B257,0)</f>
        <v>0</v>
      </c>
      <c r="BE257">
        <f ca="1">IF(AND($B257&gt;0,SUM(BE$3:BE256)=0,SUM($H257:BD257)=0),$B257,0)</f>
        <v>0</v>
      </c>
      <c r="BF257">
        <f ca="1">IF(AND($B257&gt;0,SUM(BF$3:BF256)=0,SUM($H257:BE257)=0),$B257,0)</f>
        <v>0</v>
      </c>
      <c r="BG257">
        <f ca="1">IF(AND($B257&gt;0,SUM(BG$3:BG256)=0,SUM($H257:BF257)=0),$B257,0)</f>
        <v>0</v>
      </c>
      <c r="BH257">
        <f ca="1">IF(AND($B257&gt;0,SUM(BH$3:BH256)=0,SUM($H257:BG257)=0),$B257,0)</f>
        <v>0</v>
      </c>
      <c r="BI257">
        <f ca="1">IF(AND($B257&gt;0,SUM(BI$3:BI256)=0,SUM($H257:BH257)=0),$B257,0)</f>
        <v>0</v>
      </c>
      <c r="BJ257">
        <f ca="1">IF(AND($B257&gt;0,SUM(BJ$3:BJ256)=0,SUM($H257:BI257)=0),$B257,0)</f>
        <v>0</v>
      </c>
      <c r="BK257">
        <f ca="1">IF(AND($B257&gt;0,SUM(BK$3:BK256)=0,SUM($H257:BJ257)=0),$B257,0)</f>
        <v>0</v>
      </c>
      <c r="BL257">
        <f ca="1">IF(AND($B257&gt;0,SUM(BL$3:BL256)=0,SUM($H257:BK257)=0),$B257,0)</f>
        <v>0</v>
      </c>
      <c r="BM257">
        <f ca="1">IF(AND($B257&gt;0,SUM(BM$3:BM256)=0,SUM($H257:BL257)=0),$B257,0)</f>
        <v>0</v>
      </c>
      <c r="BN257">
        <f ca="1">IF(AND($B257&gt;0,SUM(BN$3:BN256)=0,SUM($H257:BM257)=0),$B257,0)</f>
        <v>0</v>
      </c>
      <c r="BO257">
        <f ca="1">IF(AND($B257&gt;0,SUM(BO$3:BO256)=0,SUM($H257:BN257)=0),$B257,0)</f>
        <v>0</v>
      </c>
      <c r="BP257">
        <f ca="1">IF(AND($B257&gt;0,SUM(BP$3:BP256)=0,SUM($H257:BO257)=0),$B257,0)</f>
        <v>0</v>
      </c>
      <c r="BQ257">
        <f ca="1">IF(AND($B257&gt;0,SUM(BQ$3:BQ256)=0,SUM($H257:BP257)=0),$B257,0)</f>
        <v>0</v>
      </c>
      <c r="BR257">
        <f ca="1">IF(AND($B257&gt;0,SUM(BR$3:BR256)=0,SUM($H257:BQ257)=0),$B257,0)</f>
        <v>0</v>
      </c>
      <c r="BS257">
        <f ca="1">IF(AND($B257&gt;0,SUM(BS$3:BS256)=0,SUM($H257:BR257)=0),$B257,0)</f>
        <v>0</v>
      </c>
      <c r="BT257">
        <f ca="1">IF(AND($B257&gt;0,SUM(BT$3:BT256)=0,SUM($H257:BS257)=0),$B257,0)</f>
        <v>0</v>
      </c>
      <c r="BU257">
        <f ca="1">IF(AND($B257&gt;0,SUM(BU$3:BU256)=0,SUM($H257:BT257)=0),$B257,0)</f>
        <v>0</v>
      </c>
      <c r="BV257">
        <f ca="1">IF(AND($B257&gt;0,SUM(BV$3:BV256)=0,SUM($H257:BU257)=0),$B257,0)</f>
        <v>0</v>
      </c>
      <c r="BW257">
        <f ca="1">IF(AND($B257&gt;0,SUM(BW$3:BW256)=0,SUM($H257:BV257)=0),$B257,0)</f>
        <v>0</v>
      </c>
      <c r="BX257">
        <f ca="1">IF(AND($B257&gt;0,SUM(BX$3:BX256)=0,SUM($H257:BW257)=0),$B257,0)</f>
        <v>0</v>
      </c>
      <c r="BY257">
        <f ca="1">IF(AND($B257&gt;0,SUM(BY$3:BY256)=0,SUM($H257:BX257)=0),$B257,0)</f>
        <v>0</v>
      </c>
      <c r="BZ257">
        <f ca="1">IF(AND($B257&gt;0,SUM(BZ$3:BZ256)=0,SUM($H257:BY257)=0),$B257,0)</f>
        <v>0</v>
      </c>
      <c r="CA257">
        <f ca="1">IF(AND($B257&gt;0,SUM(CA$3:CA256)=0,SUM($H257:BZ257)=0),$B257,0)</f>
        <v>0</v>
      </c>
      <c r="CB257">
        <f ca="1">IF(AND($B257&gt;0,SUM(CB$3:CB256)=0,SUM($H257:CA257)=0),$B257,0)</f>
        <v>0</v>
      </c>
      <c r="CC257">
        <f ca="1">IF(AND($B257&gt;0,SUM(CC$3:CC256)=0,SUM($H257:CB257)=0),$B257,0)</f>
        <v>0</v>
      </c>
      <c r="CD257">
        <f ca="1">IF(AND($B257&gt;0,SUM(CD$3:CD256)=0,SUM($H257:CC257)=0),$B257,0)</f>
        <v>0</v>
      </c>
      <c r="CE257">
        <f ca="1">IF(AND($B257&gt;0,SUM(CE$3:CE256)=0,SUM($H257:CD257)=0),$B257,0)</f>
        <v>0</v>
      </c>
      <c r="CF257">
        <f ca="1">IF(AND($B257&gt;0,SUM(CF$3:CF256)=0,SUM($H257:CE257)=0),$B257,0)</f>
        <v>0</v>
      </c>
      <c r="CG257">
        <f ca="1">IF(AND($B257&gt;0,SUM(CG$3:CG256)=0,SUM($H257:CF257)=0),$B257,0)</f>
        <v>0</v>
      </c>
      <c r="CH257">
        <f ca="1">IF(AND($B257&gt;0,SUM(CH$3:CH256)=0,SUM($H257:CG257)=0),$B257,0)</f>
        <v>0</v>
      </c>
      <c r="CI257">
        <f ca="1">IF(AND($B257&gt;0,SUM(CI$3:CI256)=0,SUM($H257:CH257)=0),$B257,0)</f>
        <v>0</v>
      </c>
      <c r="CJ257">
        <f ca="1">IF(AND($B257&gt;0,SUM(CJ$3:CJ256)=0,SUM($H257:CI257)=0),$B257,0)</f>
        <v>0</v>
      </c>
      <c r="CK257">
        <f ca="1">IF(AND($B257&gt;0,SUM(CK$3:CK256)=0,SUM($H257:CJ257)=0),$B257,0)</f>
        <v>0</v>
      </c>
      <c r="CL257">
        <f ca="1">IF(AND($B257&gt;0,SUM(CL$3:CL256)=0,SUM($H257:CK257)=0),$B257,0)</f>
        <v>0</v>
      </c>
      <c r="CM257">
        <f ca="1">IF(AND($B257&gt;0,SUM(CM$3:CM256)=0,SUM($H257:CL257)=0),$B257,0)</f>
        <v>0</v>
      </c>
      <c r="CN257">
        <f ca="1">IF(AND($B257&gt;0,SUM(CN$3:CN256)=0,SUM($H257:CM257)=0),$B257,0)</f>
        <v>0</v>
      </c>
      <c r="CO257">
        <f ca="1">IF(AND($B257&gt;0,SUM(CO$3:CO256)=0,SUM($H257:CN257)=0),$B257,0)</f>
        <v>0</v>
      </c>
      <c r="CP257">
        <f ca="1">IF(AND($B257&gt;0,SUM(CP$3:CP256)=0,SUM($H257:CO257)=0),$B257,0)</f>
        <v>0</v>
      </c>
      <c r="CQ257">
        <f ca="1">IF(AND($B257&gt;0,SUM(CQ$3:CQ256)=0,SUM($H257:CP257)=0),$B257,0)</f>
        <v>0</v>
      </c>
      <c r="CR257">
        <f ca="1">IF(AND($B257&gt;0,SUM(CR$3:CR256)=0,SUM($H257:CQ257)=0),$B257,0)</f>
        <v>0</v>
      </c>
      <c r="CS257">
        <f ca="1">IF(AND($B257&gt;0,SUM(CS$3:CS256)=0,SUM($H257:CR257)=0),$B257,0)</f>
        <v>0</v>
      </c>
      <c r="CT257">
        <f ca="1">IF(AND($B257&gt;0,SUM(CT$3:CT256)=0,SUM($H257:CS257)=0),$B257,0)</f>
        <v>0</v>
      </c>
      <c r="CU257">
        <f ca="1">IF(AND($B257&gt;0,SUM(CU$3:CU256)=0,SUM($H257:CT257)=0),$B257,0)</f>
        <v>0</v>
      </c>
      <c r="CV257">
        <f ca="1">IF(AND($B257&gt;0,SUM(CV$3:CV256)=0,SUM($H257:CU257)=0),$B257,0)</f>
        <v>0</v>
      </c>
      <c r="CW257">
        <f ca="1">IF(AND($B257&gt;0,SUM(CW$3:CW256)=0,SUM($H257:CV257)=0),$B257,0)</f>
        <v>0</v>
      </c>
      <c r="CX257">
        <f ca="1">IF(AND($B257&gt;0,SUM(CX$3:CX256)=0,SUM($H257:CW257)=0),$B257,0)</f>
        <v>0</v>
      </c>
      <c r="CY257">
        <f ca="1">IF(AND($B257&gt;0,SUM(CY$3:CY256)=0,SUM($H257:CX257)=0),$B257,0)</f>
        <v>0</v>
      </c>
      <c r="CZ257">
        <f ca="1">IF(AND($B257&gt;0,SUM(CZ$3:CZ256)=0,SUM($H257:CY257)=0),$B257,0)</f>
        <v>0</v>
      </c>
      <c r="DA257">
        <f ca="1">IF(AND($B257&gt;0,SUM(DA$3:DA256)=0,SUM($H257:CZ257)=0),$B257,0)</f>
        <v>0</v>
      </c>
      <c r="DB257">
        <f ca="1">IF(AND($B257&gt;0,SUM(DB$3:DB256)=0,SUM($H257:DA257)=0),$B257,0)</f>
        <v>0</v>
      </c>
      <c r="DC257">
        <f ca="1">IF(AND($B257&gt;0,SUM(DC$3:DC256)=0,SUM($H257:DB257)=0),$B257,0)</f>
        <v>0</v>
      </c>
      <c r="DD257">
        <f ca="1">IF(AND($B257&gt;0,SUM(DD$3:DD256)=0,SUM($H257:DC257)=0),$B257,0)</f>
        <v>0</v>
      </c>
      <c r="DE257">
        <f ca="1">IF(AND($B257&gt;0,SUM(DE$3:DE256)=0,SUM($H257:DD257)=0),$B257,0)</f>
        <v>0</v>
      </c>
      <c r="DF257">
        <f ca="1">IF(AND($B257&gt;0,SUM(DF$3:DF256)=0,SUM($H257:DE257)=0),$B257,0)</f>
        <v>0</v>
      </c>
      <c r="DG257">
        <f ca="1">IF(AND($B257&gt;0,SUM(DG$3:DG256)=0,SUM($H257:DF257)=0),$B257,0)</f>
        <v>0</v>
      </c>
      <c r="DH257">
        <f ca="1">IF(AND($B257&gt;0,SUM(DH$3:DH256)=0,SUM($H257:DG257)=0),$B257,0)</f>
        <v>0</v>
      </c>
      <c r="DI257">
        <f ca="1">IF(AND($B257&gt;0,SUM(DI$3:DI256)=0,SUM($H257:DH257)=0),$B257,0)</f>
        <v>0</v>
      </c>
      <c r="DJ257">
        <f ca="1">IF(AND($B257&gt;0,SUM(DJ$3:DJ256)=0,SUM($H257:DI257)=0),$B257,0)</f>
        <v>0</v>
      </c>
      <c r="DK257">
        <f ca="1">IF(AND($B257&gt;0,SUM(DK$3:DK256)=0,SUM($H257:DJ257)=0),$B257,0)</f>
        <v>0</v>
      </c>
      <c r="DL257">
        <f ca="1">IF(AND($B257&gt;0,SUM(DL$3:DL256)=0,SUM($H257:DK257)=0),$B257,0)</f>
        <v>0</v>
      </c>
      <c r="DM257">
        <f ca="1">IF(AND($B257&gt;0,SUM(DM$3:DM256)=0,SUM($H257:DL257)=0),$B257,0)</f>
        <v>0</v>
      </c>
      <c r="DN257">
        <f ca="1">IF(AND($B257&gt;0,SUM(DN$3:DN256)=0,SUM($H257:DM257)=0),$B257,0)</f>
        <v>0</v>
      </c>
      <c r="DO257">
        <f ca="1">IF(AND($B257&gt;0,SUM(DO$3:DO256)=0,SUM($H257:DN257)=0),$B257,0)</f>
        <v>0</v>
      </c>
      <c r="DP257">
        <f ca="1">IF(AND($B257&gt;0,SUM(DP$3:DP256)=0,SUM($H257:DO257)=0),$B257,0)</f>
        <v>0</v>
      </c>
      <c r="DQ257">
        <f ca="1">IF(AND($B257&gt;0,SUM(DQ$3:DQ256)=0,SUM($H257:DP257)=0),$B257,0)</f>
        <v>0</v>
      </c>
      <c r="DR257">
        <f ca="1">IF(AND($B257&gt;0,SUM(DR$3:DR256)=0,SUM($H257:DQ257)=0),$B257,0)</f>
        <v>0</v>
      </c>
      <c r="DS257">
        <f ca="1">IF(AND($B257&gt;0,SUM(DS$3:DS256)=0,SUM($H257:DR257)=0),$B257,0)</f>
        <v>0</v>
      </c>
      <c r="DT257">
        <f ca="1">IF(AND($B257&gt;0,SUM(DT$3:DT256)=0,SUM($H257:DS257)=0),$B257,0)</f>
        <v>0</v>
      </c>
      <c r="DU257">
        <f ca="1">IF(AND($B257&gt;0,SUM(DU$3:DU256)=0,SUM($H257:DT257)=0),$B257,0)</f>
        <v>0</v>
      </c>
      <c r="DV257">
        <f ca="1">IF(AND($B257&gt;0,SUM(DV$3:DV256)=0,SUM($H257:DU257)=0),$B257,0)</f>
        <v>0</v>
      </c>
      <c r="DW257">
        <f ca="1">IF(AND($B257&gt;0,SUM(DW$3:DW256)=0,SUM($H257:DV257)=0),$B257,0)</f>
        <v>0</v>
      </c>
      <c r="DX257">
        <f ca="1">IF(AND($B257&gt;0,SUM(DX$3:DX256)=0,SUM($H257:DW257)=0),$B257,0)</f>
        <v>0</v>
      </c>
      <c r="DY257">
        <f ca="1">IF(AND($B257&gt;0,SUM(DY$3:DY256)=0,SUM($H257:DX257)=0),$B257,0)</f>
        <v>0</v>
      </c>
      <c r="DZ257">
        <f ca="1">IF(AND($B257&gt;0,SUM(DZ$3:DZ256)=0,SUM($H257:DY257)=0),$B257,0)</f>
        <v>0</v>
      </c>
      <c r="EA257">
        <f ca="1">IF(AND($B257&gt;0,SUM(EA$3:EA256)=0,SUM($H257:DZ257)=0),$B257,0)</f>
        <v>0</v>
      </c>
      <c r="EB257">
        <f ca="1">IF(AND($B257&gt;0,SUM(EB$3:EB256)=0,SUM($H257:EA257)=0),$B257,0)</f>
        <v>0</v>
      </c>
      <c r="EC257">
        <f ca="1">IF(AND($B257&gt;0,SUM(EC$3:EC256)=0,SUM($H257:EB257)=0),$B257,0)</f>
        <v>0</v>
      </c>
      <c r="ED257">
        <f ca="1">IF(AND($B257&gt;0,SUM(ED$3:ED256)=0,SUM($H257:EC257)=0),$B257,0)</f>
        <v>0</v>
      </c>
      <c r="EE257">
        <f ca="1">IF(AND($B257&gt;0,SUM(EE$3:EE256)=0,SUM($H257:ED257)=0),$B257,0)</f>
        <v>0</v>
      </c>
      <c r="EF257">
        <f ca="1">IF(AND($B257&gt;0,SUM(EF$3:EF256)=0,SUM($H257:EE257)=0),$B257,0)</f>
        <v>0</v>
      </c>
      <c r="EG257">
        <f ca="1">IF(AND($B257&gt;0,SUM(EG$3:EG256)=0,SUM($H257:EF257)=0),$B257,0)</f>
        <v>0</v>
      </c>
      <c r="EH257">
        <f ca="1">IF(AND($B257&gt;0,SUM(EH$3:EH256)=0,SUM($H257:EG257)=0),$B257,0)</f>
        <v>0</v>
      </c>
      <c r="EI257">
        <f ca="1">IF(AND($B257&gt;0,SUM(EI$3:EI256)=0,SUM($H257:EH257)=0),$B257,0)</f>
        <v>0</v>
      </c>
      <c r="EJ257">
        <f ca="1">IF(AND($B257&gt;0,SUM(EJ$3:EJ256)=0,SUM($H257:EI257)=0),$B257,0)</f>
        <v>0</v>
      </c>
      <c r="EK257">
        <f ca="1">IF(AND($B257&gt;0,SUM(EK$3:EK256)=0,SUM($H257:EJ257)=0),$B257,0)</f>
        <v>0</v>
      </c>
      <c r="EL257">
        <f ca="1">IF(AND($B257&gt;0,SUM(EL$3:EL256)=0,SUM($H257:EK257)=0),$B257,0)</f>
        <v>0</v>
      </c>
      <c r="EM257">
        <f ca="1">IF(AND($B257&gt;0,SUM(EM$3:EM256)=0,SUM($H257:EL257)=0),$B257,0)</f>
        <v>0</v>
      </c>
      <c r="EN257">
        <f ca="1">IF(AND($B257&gt;0,SUM(EN$3:EN256)=0,SUM($H257:EM257)=0),$B257,0)</f>
        <v>0</v>
      </c>
      <c r="EO257">
        <f ca="1">IF(AND($B257&gt;0,SUM(EO$3:EO256)=0,SUM($H257:EN257)=0),$B257,0)</f>
        <v>0</v>
      </c>
      <c r="EP257">
        <f ca="1">IF(AND($B257&gt;0,SUM(EP$3:EP256)=0,SUM($H257:EO257)=0),$B257,0)</f>
        <v>0</v>
      </c>
      <c r="EQ257">
        <f ca="1">IF(AND($B257&gt;0,SUM(EQ$3:EQ256)=0,SUM($H257:EP257)=0),$B257,0)</f>
        <v>0</v>
      </c>
      <c r="ER257">
        <f ca="1">IF(AND($B257&gt;0,SUM(ER$3:ER256)=0,SUM($H257:EQ257)=0),$B257,0)</f>
        <v>0</v>
      </c>
      <c r="ES257">
        <f ca="1">IF(AND($B257&gt;0,SUM(ES$3:ES256)=0,SUM($H257:ER257)=0),$B257,0)</f>
        <v>0</v>
      </c>
      <c r="ET257">
        <f ca="1">IF(AND($B257&gt;0,SUM(ET$3:ET256)=0,SUM($H257:ES257)=0),$B257,0)</f>
        <v>0</v>
      </c>
      <c r="EU257">
        <f ca="1">IF(AND($B257&gt;0,SUM(EU$3:EU256)=0,SUM($H257:ET257)=0),$B257,0)</f>
        <v>0</v>
      </c>
      <c r="EV257">
        <f ca="1">IF(AND($B257&gt;0,SUM(EV$3:EV256)=0,SUM($H257:EU257)=0),$B257,0)</f>
        <v>0</v>
      </c>
      <c r="EW257">
        <f ca="1">IF(AND($B257&gt;0,SUM(EW$3:EW256)=0,SUM($H257:EV257)=0),$B257,0)</f>
        <v>0</v>
      </c>
      <c r="EX257">
        <f ca="1">IF(AND($B257&gt;0,SUM(EX$3:EX256)=0,SUM($H257:EW257)=0),$B257,0)</f>
        <v>0</v>
      </c>
      <c r="EY257">
        <f ca="1">IF(AND($B257&gt;0,SUM(EY$3:EY256)=0,SUM($H257:EX257)=0),$B257,0)</f>
        <v>0</v>
      </c>
      <c r="EZ257">
        <f ca="1">IF(AND($B257&gt;0,SUM(EZ$3:EZ256)=0,SUM($H257:EY257)=0),$B257,0)</f>
        <v>0</v>
      </c>
      <c r="FA257">
        <f ca="1">IF(AND($B257&gt;0,SUM(FA$3:FA256)=0,SUM($H257:EZ257)=0),$B257,0)</f>
        <v>0</v>
      </c>
      <c r="FB257">
        <f ca="1">IF(AND($B257&gt;0,SUM(FB$3:FB256)=0,SUM($H257:FA257)=0),$B257,0)</f>
        <v>0</v>
      </c>
      <c r="FC257">
        <f ca="1">IF(AND($B257&gt;0,SUM(FC$3:FC256)=0,SUM($H257:FB257)=0),$B257,0)</f>
        <v>0</v>
      </c>
      <c r="FD257">
        <f ca="1">IF(AND($B257&gt;0,SUM(FD$3:FD256)=0,SUM($H257:FC257)=0),$B257,0)</f>
        <v>0</v>
      </c>
      <c r="FE257">
        <f ca="1">IF(AND($B257&gt;0,SUM(FE$3:FE256)=0,SUM($H257:FD257)=0),$B257,0)</f>
        <v>0</v>
      </c>
      <c r="FF257">
        <f ca="1">IF(AND($B257&gt;0,SUM(FF$3:FF256)=0,SUM($H257:FE257)=0),$B257,0)</f>
        <v>0</v>
      </c>
      <c r="FG257">
        <f ca="1">IF(AND($B257&gt;0,SUM(FG$3:FG256)=0,SUM($H257:FF257)=0),$B257,0)</f>
        <v>0</v>
      </c>
      <c r="FH257">
        <f ca="1">IF(AND($B257&gt;0,SUM(FH$3:FH256)=0,SUM($H257:FG257)=0),$B257,0)</f>
        <v>0</v>
      </c>
      <c r="FI257">
        <f ca="1">IF(AND($B257&gt;0,SUM(FI$3:FI256)=0,SUM($H257:FH257)=0),$B257,0)</f>
        <v>0</v>
      </c>
      <c r="FJ257">
        <f ca="1">IF(AND($B257&gt;0,SUM(FJ$3:FJ256)=0,SUM($H257:FI257)=0),$B257,0)</f>
        <v>0</v>
      </c>
      <c r="FK257">
        <f ca="1">IF(AND($B257&gt;0,SUM(FK$3:FK256)=0,SUM($H257:FJ257)=0),$B257,0)</f>
        <v>0</v>
      </c>
      <c r="FL257">
        <f ca="1">IF(AND($B257&gt;0,SUM(FL$3:FL256)=0,SUM($H257:FK257)=0),$B257,0)</f>
        <v>0</v>
      </c>
      <c r="FM257">
        <f ca="1">IF(AND($B257&gt;0,SUM(FM$3:FM256)=0,SUM($H257:FL257)=0),$B257,0)</f>
        <v>0</v>
      </c>
      <c r="FN257">
        <f ca="1">IF(AND($B257&gt;0,SUM(FN$3:FN256)=0,SUM($H257:FM257)=0),$B257,0)</f>
        <v>0</v>
      </c>
      <c r="FS257" s="67">
        <f>ValintaohjelmaCentral!$C133</f>
        <v>0</v>
      </c>
      <c r="FT257" s="352"/>
      <c r="FU257" s="353"/>
      <c r="FV257" s="374">
        <f>ValintaohjelmaCentral!$G133</f>
        <v>0</v>
      </c>
      <c r="FY257" s="67">
        <f>ValintaohjelmaCentral!$C133</f>
        <v>0</v>
      </c>
      <c r="FZ257" s="352"/>
      <c r="GA257" s="353"/>
      <c r="GB257" s="374">
        <f>ValintaohjelmaCentral!$G133</f>
        <v>0</v>
      </c>
      <c r="GE257" s="67">
        <f>ValintaohjelmaCentral!$C133</f>
        <v>0</v>
      </c>
      <c r="GF257" s="352"/>
      <c r="GG257" s="353"/>
      <c r="GH257" s="374">
        <f>ValintaohjelmaCentral!$G133</f>
        <v>0</v>
      </c>
    </row>
    <row r="258" spans="1:190" ht="15.75" hidden="1" thickBot="1" x14ac:dyDescent="0.3">
      <c r="A258">
        <v>258</v>
      </c>
      <c r="C258" s="240">
        <f t="shared" ca="1" si="30"/>
        <v>0</v>
      </c>
      <c r="D258" s="240">
        <f t="shared" ca="1" si="30"/>
        <v>0</v>
      </c>
      <c r="E258" s="240">
        <f t="shared" ca="1" si="30"/>
        <v>0</v>
      </c>
      <c r="F258" s="240">
        <f t="shared" ca="1" si="30"/>
        <v>0</v>
      </c>
      <c r="G258" s="47" t="e">
        <f>INDEX($I$2:$FN$2,ROWS(G$2:G258))</f>
        <v>#REF!</v>
      </c>
      <c r="H258">
        <v>0</v>
      </c>
      <c r="I258">
        <f ca="1">IF(AND($B258&gt;0,SUM(I$3:I257)=0,SUM($H258:H258)=0),$B258,0)</f>
        <v>0</v>
      </c>
      <c r="J258">
        <f ca="1">IF(AND($B258&gt;0,SUM(J$3:J257)=0,SUM($H258:I258)=0),$B258,0)</f>
        <v>0</v>
      </c>
      <c r="K258">
        <f ca="1">IF(AND($B258&gt;0,SUM(K$3:K257)=0,SUM($H258:J258)=0),$B258,0)</f>
        <v>0</v>
      </c>
      <c r="L258">
        <f ca="1">IF(AND($B258&gt;0,SUM(L$3:L257)=0,SUM($H258:K258)=0),$B258,0)</f>
        <v>0</v>
      </c>
      <c r="M258">
        <f ca="1">IF(AND($B258&gt;0,SUM(M$3:M257)=0,SUM($H258:L258)=0),$B258,0)</f>
        <v>0</v>
      </c>
      <c r="N258">
        <f ca="1">IF(AND($B258&gt;0,SUM(N$3:N257)=0,SUM($H258:M258)=0),$B258,0)</f>
        <v>0</v>
      </c>
      <c r="O258">
        <f ca="1">IF(AND($B258&gt;0,SUM(O$3:O257)=0,SUM($H258:N258)=0),$B258,0)</f>
        <v>0</v>
      </c>
      <c r="P258">
        <f ca="1">IF(AND($B258&gt;0,SUM(P$3:P257)=0,SUM($H258:O258)=0),$B258,0)</f>
        <v>0</v>
      </c>
      <c r="Q258">
        <f ca="1">IF(AND($B258&gt;0,SUM(Q$3:Q257)=0,SUM($H258:P258)=0),$B258,0)</f>
        <v>0</v>
      </c>
      <c r="R258">
        <f ca="1">IF(AND($B258&gt;0,SUM(R$3:R257)=0,SUM($H258:Q258)=0),$B258,0)</f>
        <v>0</v>
      </c>
      <c r="S258">
        <f ca="1">IF(AND($B258&gt;0,SUM(S$3:S257)=0,SUM($H258:R258)=0),$B258,0)</f>
        <v>0</v>
      </c>
      <c r="T258">
        <f ca="1">IF(AND($B258&gt;0,SUM(T$3:T257)=0,SUM($H258:S258)=0),$B258,0)</f>
        <v>0</v>
      </c>
      <c r="U258">
        <f ca="1">IF(AND($B258&gt;0,SUM(U$3:U257)=0,SUM($H258:T258)=0),$B258,0)</f>
        <v>0</v>
      </c>
      <c r="V258">
        <f ca="1">IF(AND($B258&gt;0,SUM(V$3:V257)=0,SUM($H258:U258)=0),$B258,0)</f>
        <v>0</v>
      </c>
      <c r="W258">
        <f ca="1">IF(AND($B258&gt;0,SUM(W$3:W257)=0,SUM($H258:V258)=0),$B258,0)</f>
        <v>0</v>
      </c>
      <c r="X258">
        <f ca="1">IF(AND($B258&gt;0,SUM(X$3:X257)=0,SUM($H258:W258)=0),$B258,0)</f>
        <v>0</v>
      </c>
      <c r="Y258">
        <f ca="1">IF(AND($B258&gt;0,SUM(Y$3:Y257)=0,SUM($H258:X258)=0),$B258,0)</f>
        <v>0</v>
      </c>
      <c r="Z258">
        <f ca="1">IF(AND($B258&gt;0,SUM(Z$3:Z257)=0,SUM($H258:Y258)=0),$B258,0)</f>
        <v>0</v>
      </c>
      <c r="AA258">
        <f ca="1">IF(AND($B258&gt;0,SUM(AA$3:AA257)=0,SUM($H258:Z258)=0),$B258,0)</f>
        <v>0</v>
      </c>
      <c r="AB258">
        <f ca="1">IF(AND($B258&gt;0,SUM(AB$3:AB257)=0,SUM($H258:AA258)=0),$B258,0)</f>
        <v>0</v>
      </c>
      <c r="AC258">
        <f ca="1">IF(AND($B258&gt;0,SUM(AC$3:AC257)=0,SUM($H258:AB258)=0),$B258,0)</f>
        <v>0</v>
      </c>
      <c r="AD258">
        <f ca="1">IF(AND($B258&gt;0,SUM(AD$3:AD257)=0,SUM($H258:AC258)=0),$B258,0)</f>
        <v>0</v>
      </c>
      <c r="AE258">
        <f ca="1">IF(AND($B258&gt;0,SUM(AE$3:AE257)=0,SUM($H258:AD258)=0),$B258,0)</f>
        <v>0</v>
      </c>
      <c r="AF258">
        <f ca="1">IF(AND($B258&gt;0,SUM(AF$3:AF257)=0,SUM($H258:AE258)=0),$B258,0)</f>
        <v>0</v>
      </c>
      <c r="AG258">
        <f ca="1">IF(AND($B258&gt;0,SUM(AG$3:AG257)=0,SUM($H258:AF258)=0),$B258,0)</f>
        <v>0</v>
      </c>
      <c r="AH258">
        <f ca="1">IF(AND($B258&gt;0,SUM(AH$3:AH257)=0,SUM($H258:AG258)=0),$B258,0)</f>
        <v>0</v>
      </c>
      <c r="AI258">
        <f ca="1">IF(AND($B258&gt;0,SUM(AI$3:AI257)=0,SUM($H258:AH258)=0),$B258,0)</f>
        <v>0</v>
      </c>
      <c r="AJ258">
        <f ca="1">IF(AND($B258&gt;0,SUM(AJ$3:AJ257)=0,SUM($H258:AI258)=0),$B258,0)</f>
        <v>0</v>
      </c>
      <c r="AK258">
        <f ca="1">IF(AND($B258&gt;0,SUM(AK$3:AK257)=0,SUM($H258:AJ258)=0),$B258,0)</f>
        <v>0</v>
      </c>
      <c r="AL258">
        <f ca="1">IF(AND($B258&gt;0,SUM(AL$3:AL257)=0,SUM($H258:AK258)=0),$B258,0)</f>
        <v>0</v>
      </c>
      <c r="AM258">
        <f ca="1">IF(AND($B258&gt;0,SUM(AM$3:AM257)=0,SUM($H258:AL258)=0),$B258,0)</f>
        <v>0</v>
      </c>
      <c r="AN258">
        <f ca="1">IF(AND($B258&gt;0,SUM(AN$3:AN257)=0,SUM($H258:AM258)=0),$B258,0)</f>
        <v>0</v>
      </c>
      <c r="AO258">
        <f ca="1">IF(AND($B258&gt;0,SUM(AO$3:AO257)=0,SUM($H258:AN258)=0),$B258,0)</f>
        <v>0</v>
      </c>
      <c r="AP258">
        <f ca="1">IF(AND($B258&gt;0,SUM(AP$3:AP257)=0,SUM($H258:AO258)=0),$B258,0)</f>
        <v>0</v>
      </c>
      <c r="AQ258">
        <f ca="1">IF(AND($B258&gt;0,SUM(AQ$3:AQ257)=0,SUM($H258:AP258)=0),$B258,0)</f>
        <v>0</v>
      </c>
      <c r="AR258">
        <f ca="1">IF(AND($B258&gt;0,SUM(AR$3:AR257)=0,SUM($H258:AQ258)=0),$B258,0)</f>
        <v>0</v>
      </c>
      <c r="AS258">
        <f ca="1">IF(AND($B258&gt;0,SUM(AS$3:AS257)=0,SUM($H258:AR258)=0),$B258,0)</f>
        <v>0</v>
      </c>
      <c r="AT258">
        <f ca="1">IF(AND($B258&gt;0,SUM(AT$3:AT257)=0,SUM($H258:AS258)=0),$B258,0)</f>
        <v>0</v>
      </c>
      <c r="AU258">
        <f ca="1">IF(AND($B258&gt;0,SUM(AU$3:AU257)=0,SUM($H258:AT258)=0),$B258,0)</f>
        <v>0</v>
      </c>
      <c r="AV258">
        <f ca="1">IF(AND($B258&gt;0,SUM(AV$3:AV257)=0,SUM($H258:AU258)=0),$B258,0)</f>
        <v>0</v>
      </c>
      <c r="AW258">
        <f ca="1">IF(AND($B258&gt;0,SUM(AW$3:AW257)=0,SUM($H258:AV258)=0),$B258,0)</f>
        <v>0</v>
      </c>
      <c r="AX258">
        <f ca="1">IF(AND($B258&gt;0,SUM(AX$3:AX257)=0,SUM($H258:AW258)=0),$B258,0)</f>
        <v>0</v>
      </c>
      <c r="AY258">
        <f ca="1">IF(AND($B258&gt;0,SUM(AY$3:AY257)=0,SUM($H258:AX258)=0),$B258,0)</f>
        <v>0</v>
      </c>
      <c r="AZ258">
        <f ca="1">IF(AND($B258&gt;0,SUM(AZ$3:AZ257)=0,SUM($H258:AY258)=0),$B258,0)</f>
        <v>0</v>
      </c>
      <c r="BA258">
        <f ca="1">IF(AND($B258&gt;0,SUM(BA$3:BA257)=0,SUM($H258:AZ258)=0),$B258,0)</f>
        <v>0</v>
      </c>
      <c r="BB258">
        <f ca="1">IF(AND($B258&gt;0,SUM(BB$3:BB257)=0,SUM($H258:BA258)=0),$B258,0)</f>
        <v>0</v>
      </c>
      <c r="BC258">
        <f ca="1">IF(AND($B258&gt;0,SUM(BC$3:BC257)=0,SUM($H258:BB258)=0),$B258,0)</f>
        <v>0</v>
      </c>
      <c r="BD258">
        <f ca="1">IF(AND($B258&gt;0,SUM(BD$3:BD257)=0,SUM($H258:BC258)=0),$B258,0)</f>
        <v>0</v>
      </c>
      <c r="BE258">
        <f ca="1">IF(AND($B258&gt;0,SUM(BE$3:BE257)=0,SUM($H258:BD258)=0),$B258,0)</f>
        <v>0</v>
      </c>
      <c r="BF258">
        <f ca="1">IF(AND($B258&gt;0,SUM(BF$3:BF257)=0,SUM($H258:BE258)=0),$B258,0)</f>
        <v>0</v>
      </c>
      <c r="BG258">
        <f ca="1">IF(AND($B258&gt;0,SUM(BG$3:BG257)=0,SUM($H258:BF258)=0),$B258,0)</f>
        <v>0</v>
      </c>
      <c r="BH258">
        <f ca="1">IF(AND($B258&gt;0,SUM(BH$3:BH257)=0,SUM($H258:BG258)=0),$B258,0)</f>
        <v>0</v>
      </c>
      <c r="BI258">
        <f ca="1">IF(AND($B258&gt;0,SUM(BI$3:BI257)=0,SUM($H258:BH258)=0),$B258,0)</f>
        <v>0</v>
      </c>
      <c r="BJ258">
        <f ca="1">IF(AND($B258&gt;0,SUM(BJ$3:BJ257)=0,SUM($H258:BI258)=0),$B258,0)</f>
        <v>0</v>
      </c>
      <c r="BK258">
        <f ca="1">IF(AND($B258&gt;0,SUM(BK$3:BK257)=0,SUM($H258:BJ258)=0),$B258,0)</f>
        <v>0</v>
      </c>
      <c r="BL258">
        <f ca="1">IF(AND($B258&gt;0,SUM(BL$3:BL257)=0,SUM($H258:BK258)=0),$B258,0)</f>
        <v>0</v>
      </c>
      <c r="BM258">
        <f ca="1">IF(AND($B258&gt;0,SUM(BM$3:BM257)=0,SUM($H258:BL258)=0),$B258,0)</f>
        <v>0</v>
      </c>
      <c r="BN258">
        <f ca="1">IF(AND($B258&gt;0,SUM(BN$3:BN257)=0,SUM($H258:BM258)=0),$B258,0)</f>
        <v>0</v>
      </c>
      <c r="BO258">
        <f ca="1">IF(AND($B258&gt;0,SUM(BO$3:BO257)=0,SUM($H258:BN258)=0),$B258,0)</f>
        <v>0</v>
      </c>
      <c r="BP258">
        <f ca="1">IF(AND($B258&gt;0,SUM(BP$3:BP257)=0,SUM($H258:BO258)=0),$B258,0)</f>
        <v>0</v>
      </c>
      <c r="BQ258">
        <f ca="1">IF(AND($B258&gt;0,SUM(BQ$3:BQ257)=0,SUM($H258:BP258)=0),$B258,0)</f>
        <v>0</v>
      </c>
      <c r="BR258">
        <f ca="1">IF(AND($B258&gt;0,SUM(BR$3:BR257)=0,SUM($H258:BQ258)=0),$B258,0)</f>
        <v>0</v>
      </c>
      <c r="BS258">
        <f ca="1">IF(AND($B258&gt;0,SUM(BS$3:BS257)=0,SUM($H258:BR258)=0),$B258,0)</f>
        <v>0</v>
      </c>
      <c r="BT258">
        <f ca="1">IF(AND($B258&gt;0,SUM(BT$3:BT257)=0,SUM($H258:BS258)=0),$B258,0)</f>
        <v>0</v>
      </c>
      <c r="BU258">
        <f ca="1">IF(AND($B258&gt;0,SUM(BU$3:BU257)=0,SUM($H258:BT258)=0),$B258,0)</f>
        <v>0</v>
      </c>
      <c r="BV258">
        <f ca="1">IF(AND($B258&gt;0,SUM(BV$3:BV257)=0,SUM($H258:BU258)=0),$B258,0)</f>
        <v>0</v>
      </c>
      <c r="BW258">
        <f ca="1">IF(AND($B258&gt;0,SUM(BW$3:BW257)=0,SUM($H258:BV258)=0),$B258,0)</f>
        <v>0</v>
      </c>
      <c r="BX258">
        <f ca="1">IF(AND($B258&gt;0,SUM(BX$3:BX257)=0,SUM($H258:BW258)=0),$B258,0)</f>
        <v>0</v>
      </c>
      <c r="BY258">
        <f ca="1">IF(AND($B258&gt;0,SUM(BY$3:BY257)=0,SUM($H258:BX258)=0),$B258,0)</f>
        <v>0</v>
      </c>
      <c r="BZ258">
        <f ca="1">IF(AND($B258&gt;0,SUM(BZ$3:BZ257)=0,SUM($H258:BY258)=0),$B258,0)</f>
        <v>0</v>
      </c>
      <c r="CA258">
        <f ca="1">IF(AND($B258&gt;0,SUM(CA$3:CA257)=0,SUM($H258:BZ258)=0),$B258,0)</f>
        <v>0</v>
      </c>
      <c r="CB258">
        <f ca="1">IF(AND($B258&gt;0,SUM(CB$3:CB257)=0,SUM($H258:CA258)=0),$B258,0)</f>
        <v>0</v>
      </c>
      <c r="CC258">
        <f ca="1">IF(AND($B258&gt;0,SUM(CC$3:CC257)=0,SUM($H258:CB258)=0),$B258,0)</f>
        <v>0</v>
      </c>
      <c r="CD258">
        <f ca="1">IF(AND($B258&gt;0,SUM(CD$3:CD257)=0,SUM($H258:CC258)=0),$B258,0)</f>
        <v>0</v>
      </c>
      <c r="CE258">
        <f ca="1">IF(AND($B258&gt;0,SUM(CE$3:CE257)=0,SUM($H258:CD258)=0),$B258,0)</f>
        <v>0</v>
      </c>
      <c r="CF258">
        <f ca="1">IF(AND($B258&gt;0,SUM(CF$3:CF257)=0,SUM($H258:CE258)=0),$B258,0)</f>
        <v>0</v>
      </c>
      <c r="CG258">
        <f ca="1">IF(AND($B258&gt;0,SUM(CG$3:CG257)=0,SUM($H258:CF258)=0),$B258,0)</f>
        <v>0</v>
      </c>
      <c r="CH258">
        <f ca="1">IF(AND($B258&gt;0,SUM(CH$3:CH257)=0,SUM($H258:CG258)=0),$B258,0)</f>
        <v>0</v>
      </c>
      <c r="CI258">
        <f ca="1">IF(AND($B258&gt;0,SUM(CI$3:CI257)=0,SUM($H258:CH258)=0),$B258,0)</f>
        <v>0</v>
      </c>
      <c r="CJ258">
        <f ca="1">IF(AND($B258&gt;0,SUM(CJ$3:CJ257)=0,SUM($H258:CI258)=0),$B258,0)</f>
        <v>0</v>
      </c>
      <c r="CK258">
        <f ca="1">IF(AND($B258&gt;0,SUM(CK$3:CK257)=0,SUM($H258:CJ258)=0),$B258,0)</f>
        <v>0</v>
      </c>
      <c r="CL258">
        <f ca="1">IF(AND($B258&gt;0,SUM(CL$3:CL257)=0,SUM($H258:CK258)=0),$B258,0)</f>
        <v>0</v>
      </c>
      <c r="CM258">
        <f ca="1">IF(AND($B258&gt;0,SUM(CM$3:CM257)=0,SUM($H258:CL258)=0),$B258,0)</f>
        <v>0</v>
      </c>
      <c r="CN258">
        <f ca="1">IF(AND($B258&gt;0,SUM(CN$3:CN257)=0,SUM($H258:CM258)=0),$B258,0)</f>
        <v>0</v>
      </c>
      <c r="CO258">
        <f ca="1">IF(AND($B258&gt;0,SUM(CO$3:CO257)=0,SUM($H258:CN258)=0),$B258,0)</f>
        <v>0</v>
      </c>
      <c r="CP258">
        <f ca="1">IF(AND($B258&gt;0,SUM(CP$3:CP257)=0,SUM($H258:CO258)=0),$B258,0)</f>
        <v>0</v>
      </c>
      <c r="CQ258">
        <f ca="1">IF(AND($B258&gt;0,SUM(CQ$3:CQ257)=0,SUM($H258:CP258)=0),$B258,0)</f>
        <v>0</v>
      </c>
      <c r="CR258">
        <f ca="1">IF(AND($B258&gt;0,SUM(CR$3:CR257)=0,SUM($H258:CQ258)=0),$B258,0)</f>
        <v>0</v>
      </c>
      <c r="CS258">
        <f ca="1">IF(AND($B258&gt;0,SUM(CS$3:CS257)=0,SUM($H258:CR258)=0),$B258,0)</f>
        <v>0</v>
      </c>
      <c r="CT258">
        <f ca="1">IF(AND($B258&gt;0,SUM(CT$3:CT257)=0,SUM($H258:CS258)=0),$B258,0)</f>
        <v>0</v>
      </c>
      <c r="CU258">
        <f ca="1">IF(AND($B258&gt;0,SUM(CU$3:CU257)=0,SUM($H258:CT258)=0),$B258,0)</f>
        <v>0</v>
      </c>
      <c r="CV258">
        <f ca="1">IF(AND($B258&gt;0,SUM(CV$3:CV257)=0,SUM($H258:CU258)=0),$B258,0)</f>
        <v>0</v>
      </c>
      <c r="CW258">
        <f ca="1">IF(AND($B258&gt;0,SUM(CW$3:CW257)=0,SUM($H258:CV258)=0),$B258,0)</f>
        <v>0</v>
      </c>
      <c r="CX258">
        <f ca="1">IF(AND($B258&gt;0,SUM(CX$3:CX257)=0,SUM($H258:CW258)=0),$B258,0)</f>
        <v>0</v>
      </c>
      <c r="CY258">
        <f ca="1">IF(AND($B258&gt;0,SUM(CY$3:CY257)=0,SUM($H258:CX258)=0),$B258,0)</f>
        <v>0</v>
      </c>
      <c r="CZ258">
        <f ca="1">IF(AND($B258&gt;0,SUM(CZ$3:CZ257)=0,SUM($H258:CY258)=0),$B258,0)</f>
        <v>0</v>
      </c>
      <c r="DA258">
        <f ca="1">IF(AND($B258&gt;0,SUM(DA$3:DA257)=0,SUM($H258:CZ258)=0),$B258,0)</f>
        <v>0</v>
      </c>
      <c r="DB258">
        <f ca="1">IF(AND($B258&gt;0,SUM(DB$3:DB257)=0,SUM($H258:DA258)=0),$B258,0)</f>
        <v>0</v>
      </c>
      <c r="DC258">
        <f ca="1">IF(AND($B258&gt;0,SUM(DC$3:DC257)=0,SUM($H258:DB258)=0),$B258,0)</f>
        <v>0</v>
      </c>
      <c r="DD258">
        <f ca="1">IF(AND($B258&gt;0,SUM(DD$3:DD257)=0,SUM($H258:DC258)=0),$B258,0)</f>
        <v>0</v>
      </c>
      <c r="DE258">
        <f ca="1">IF(AND($B258&gt;0,SUM(DE$3:DE257)=0,SUM($H258:DD258)=0),$B258,0)</f>
        <v>0</v>
      </c>
      <c r="DF258">
        <f ca="1">IF(AND($B258&gt;0,SUM(DF$3:DF257)=0,SUM($H258:DE258)=0),$B258,0)</f>
        <v>0</v>
      </c>
      <c r="DG258">
        <f ca="1">IF(AND($B258&gt;0,SUM(DG$3:DG257)=0,SUM($H258:DF258)=0),$B258,0)</f>
        <v>0</v>
      </c>
      <c r="DH258">
        <f ca="1">IF(AND($B258&gt;0,SUM(DH$3:DH257)=0,SUM($H258:DG258)=0),$B258,0)</f>
        <v>0</v>
      </c>
      <c r="DI258">
        <f ca="1">IF(AND($B258&gt;0,SUM(DI$3:DI257)=0,SUM($H258:DH258)=0),$B258,0)</f>
        <v>0</v>
      </c>
      <c r="DJ258">
        <f ca="1">IF(AND($B258&gt;0,SUM(DJ$3:DJ257)=0,SUM($H258:DI258)=0),$B258,0)</f>
        <v>0</v>
      </c>
      <c r="DK258">
        <f ca="1">IF(AND($B258&gt;0,SUM(DK$3:DK257)=0,SUM($H258:DJ258)=0),$B258,0)</f>
        <v>0</v>
      </c>
      <c r="DL258">
        <f ca="1">IF(AND($B258&gt;0,SUM(DL$3:DL257)=0,SUM($H258:DK258)=0),$B258,0)</f>
        <v>0</v>
      </c>
      <c r="DM258">
        <f ca="1">IF(AND($B258&gt;0,SUM(DM$3:DM257)=0,SUM($H258:DL258)=0),$B258,0)</f>
        <v>0</v>
      </c>
      <c r="DN258">
        <f ca="1">IF(AND($B258&gt;0,SUM(DN$3:DN257)=0,SUM($H258:DM258)=0),$B258,0)</f>
        <v>0</v>
      </c>
      <c r="DO258">
        <f ca="1">IF(AND($B258&gt;0,SUM(DO$3:DO257)=0,SUM($H258:DN258)=0),$B258,0)</f>
        <v>0</v>
      </c>
      <c r="DP258">
        <f ca="1">IF(AND($B258&gt;0,SUM(DP$3:DP257)=0,SUM($H258:DO258)=0),$B258,0)</f>
        <v>0</v>
      </c>
      <c r="DQ258">
        <f ca="1">IF(AND($B258&gt;0,SUM(DQ$3:DQ257)=0,SUM($H258:DP258)=0),$B258,0)</f>
        <v>0</v>
      </c>
      <c r="DR258">
        <f ca="1">IF(AND($B258&gt;0,SUM(DR$3:DR257)=0,SUM($H258:DQ258)=0),$B258,0)</f>
        <v>0</v>
      </c>
      <c r="DS258">
        <f ca="1">IF(AND($B258&gt;0,SUM(DS$3:DS257)=0,SUM($H258:DR258)=0),$B258,0)</f>
        <v>0</v>
      </c>
      <c r="DT258">
        <f ca="1">IF(AND($B258&gt;0,SUM(DT$3:DT257)=0,SUM($H258:DS258)=0),$B258,0)</f>
        <v>0</v>
      </c>
      <c r="DU258">
        <f ca="1">IF(AND($B258&gt;0,SUM(DU$3:DU257)=0,SUM($H258:DT258)=0),$B258,0)</f>
        <v>0</v>
      </c>
      <c r="DV258">
        <f ca="1">IF(AND($B258&gt;0,SUM(DV$3:DV257)=0,SUM($H258:DU258)=0),$B258,0)</f>
        <v>0</v>
      </c>
      <c r="DW258">
        <f ca="1">IF(AND($B258&gt;0,SUM(DW$3:DW257)=0,SUM($H258:DV258)=0),$B258,0)</f>
        <v>0</v>
      </c>
      <c r="DX258">
        <f ca="1">IF(AND($B258&gt;0,SUM(DX$3:DX257)=0,SUM($H258:DW258)=0),$B258,0)</f>
        <v>0</v>
      </c>
      <c r="DY258">
        <f ca="1">IF(AND($B258&gt;0,SUM(DY$3:DY257)=0,SUM($H258:DX258)=0),$B258,0)</f>
        <v>0</v>
      </c>
      <c r="DZ258">
        <f ca="1">IF(AND($B258&gt;0,SUM(DZ$3:DZ257)=0,SUM($H258:DY258)=0),$B258,0)</f>
        <v>0</v>
      </c>
      <c r="EA258">
        <f ca="1">IF(AND($B258&gt;0,SUM(EA$3:EA257)=0,SUM($H258:DZ258)=0),$B258,0)</f>
        <v>0</v>
      </c>
      <c r="EB258">
        <f ca="1">IF(AND($B258&gt;0,SUM(EB$3:EB257)=0,SUM($H258:EA258)=0),$B258,0)</f>
        <v>0</v>
      </c>
      <c r="EC258">
        <f ca="1">IF(AND($B258&gt;0,SUM(EC$3:EC257)=0,SUM($H258:EB258)=0),$B258,0)</f>
        <v>0</v>
      </c>
      <c r="ED258">
        <f ca="1">IF(AND($B258&gt;0,SUM(ED$3:ED257)=0,SUM($H258:EC258)=0),$B258,0)</f>
        <v>0</v>
      </c>
      <c r="EE258">
        <f ca="1">IF(AND($B258&gt;0,SUM(EE$3:EE257)=0,SUM($H258:ED258)=0),$B258,0)</f>
        <v>0</v>
      </c>
      <c r="EF258">
        <f ca="1">IF(AND($B258&gt;0,SUM(EF$3:EF257)=0,SUM($H258:EE258)=0),$B258,0)</f>
        <v>0</v>
      </c>
      <c r="EG258">
        <f ca="1">IF(AND($B258&gt;0,SUM(EG$3:EG257)=0,SUM($H258:EF258)=0),$B258,0)</f>
        <v>0</v>
      </c>
      <c r="EH258">
        <f ca="1">IF(AND($B258&gt;0,SUM(EH$3:EH257)=0,SUM($H258:EG258)=0),$B258,0)</f>
        <v>0</v>
      </c>
      <c r="EI258">
        <f ca="1">IF(AND($B258&gt;0,SUM(EI$3:EI257)=0,SUM($H258:EH258)=0),$B258,0)</f>
        <v>0</v>
      </c>
      <c r="EJ258">
        <f ca="1">IF(AND($B258&gt;0,SUM(EJ$3:EJ257)=0,SUM($H258:EI258)=0),$B258,0)</f>
        <v>0</v>
      </c>
      <c r="EK258">
        <f ca="1">IF(AND($B258&gt;0,SUM(EK$3:EK257)=0,SUM($H258:EJ258)=0),$B258,0)</f>
        <v>0</v>
      </c>
      <c r="EL258">
        <f ca="1">IF(AND($B258&gt;0,SUM(EL$3:EL257)=0,SUM($H258:EK258)=0),$B258,0)</f>
        <v>0</v>
      </c>
      <c r="EM258">
        <f ca="1">IF(AND($B258&gt;0,SUM(EM$3:EM257)=0,SUM($H258:EL258)=0),$B258,0)</f>
        <v>0</v>
      </c>
      <c r="EN258">
        <f ca="1">IF(AND($B258&gt;0,SUM(EN$3:EN257)=0,SUM($H258:EM258)=0),$B258,0)</f>
        <v>0</v>
      </c>
      <c r="EO258">
        <f ca="1">IF(AND($B258&gt;0,SUM(EO$3:EO257)=0,SUM($H258:EN258)=0),$B258,0)</f>
        <v>0</v>
      </c>
      <c r="EP258">
        <f ca="1">IF(AND($B258&gt;0,SUM(EP$3:EP257)=0,SUM($H258:EO258)=0),$B258,0)</f>
        <v>0</v>
      </c>
      <c r="EQ258">
        <f ca="1">IF(AND($B258&gt;0,SUM(EQ$3:EQ257)=0,SUM($H258:EP258)=0),$B258,0)</f>
        <v>0</v>
      </c>
      <c r="ER258">
        <f ca="1">IF(AND($B258&gt;0,SUM(ER$3:ER257)=0,SUM($H258:EQ258)=0),$B258,0)</f>
        <v>0</v>
      </c>
      <c r="ES258">
        <f ca="1">IF(AND($B258&gt;0,SUM(ES$3:ES257)=0,SUM($H258:ER258)=0),$B258,0)</f>
        <v>0</v>
      </c>
      <c r="ET258">
        <f ca="1">IF(AND($B258&gt;0,SUM(ET$3:ET257)=0,SUM($H258:ES258)=0),$B258,0)</f>
        <v>0</v>
      </c>
      <c r="EU258">
        <f ca="1">IF(AND($B258&gt;0,SUM(EU$3:EU257)=0,SUM($H258:ET258)=0),$B258,0)</f>
        <v>0</v>
      </c>
      <c r="EV258">
        <f ca="1">IF(AND($B258&gt;0,SUM(EV$3:EV257)=0,SUM($H258:EU258)=0),$B258,0)</f>
        <v>0</v>
      </c>
      <c r="EW258">
        <f ca="1">IF(AND($B258&gt;0,SUM(EW$3:EW257)=0,SUM($H258:EV258)=0),$B258,0)</f>
        <v>0</v>
      </c>
      <c r="EX258">
        <f ca="1">IF(AND($B258&gt;0,SUM(EX$3:EX257)=0,SUM($H258:EW258)=0),$B258,0)</f>
        <v>0</v>
      </c>
      <c r="EY258">
        <f ca="1">IF(AND($B258&gt;0,SUM(EY$3:EY257)=0,SUM($H258:EX258)=0),$B258,0)</f>
        <v>0</v>
      </c>
      <c r="EZ258">
        <f ca="1">IF(AND($B258&gt;0,SUM(EZ$3:EZ257)=0,SUM($H258:EY258)=0),$B258,0)</f>
        <v>0</v>
      </c>
      <c r="FA258">
        <f ca="1">IF(AND($B258&gt;0,SUM(FA$3:FA257)=0,SUM($H258:EZ258)=0),$B258,0)</f>
        <v>0</v>
      </c>
      <c r="FB258">
        <f ca="1">IF(AND($B258&gt;0,SUM(FB$3:FB257)=0,SUM($H258:FA258)=0),$B258,0)</f>
        <v>0</v>
      </c>
      <c r="FC258">
        <f ca="1">IF(AND($B258&gt;0,SUM(FC$3:FC257)=0,SUM($H258:FB258)=0),$B258,0)</f>
        <v>0</v>
      </c>
      <c r="FD258">
        <f ca="1">IF(AND($B258&gt;0,SUM(FD$3:FD257)=0,SUM($H258:FC258)=0),$B258,0)</f>
        <v>0</v>
      </c>
      <c r="FE258">
        <f ca="1">IF(AND($B258&gt;0,SUM(FE$3:FE257)=0,SUM($H258:FD258)=0),$B258,0)</f>
        <v>0</v>
      </c>
      <c r="FF258">
        <f ca="1">IF(AND($B258&gt;0,SUM(FF$3:FF257)=0,SUM($H258:FE258)=0),$B258,0)</f>
        <v>0</v>
      </c>
      <c r="FG258">
        <f ca="1">IF(AND($B258&gt;0,SUM(FG$3:FG257)=0,SUM($H258:FF258)=0),$B258,0)</f>
        <v>0</v>
      </c>
      <c r="FH258">
        <f ca="1">IF(AND($B258&gt;0,SUM(FH$3:FH257)=0,SUM($H258:FG258)=0),$B258,0)</f>
        <v>0</v>
      </c>
      <c r="FI258">
        <f ca="1">IF(AND($B258&gt;0,SUM(FI$3:FI257)=0,SUM($H258:FH258)=0),$B258,0)</f>
        <v>0</v>
      </c>
      <c r="FJ258">
        <f ca="1">IF(AND($B258&gt;0,SUM(FJ$3:FJ257)=0,SUM($H258:FI258)=0),$B258,0)</f>
        <v>0</v>
      </c>
      <c r="FK258">
        <f ca="1">IF(AND($B258&gt;0,SUM(FK$3:FK257)=0,SUM($H258:FJ258)=0),$B258,0)</f>
        <v>0</v>
      </c>
      <c r="FL258">
        <f ca="1">IF(AND($B258&gt;0,SUM(FL$3:FL257)=0,SUM($H258:FK258)=0),$B258,0)</f>
        <v>0</v>
      </c>
      <c r="FM258">
        <f ca="1">IF(AND($B258&gt;0,SUM(FM$3:FM257)=0,SUM($H258:FL258)=0),$B258,0)</f>
        <v>0</v>
      </c>
      <c r="FN258">
        <f ca="1">IF(AND($B258&gt;0,SUM(FN$3:FN257)=0,SUM($H258:FM258)=0),$B258,0)</f>
        <v>0</v>
      </c>
      <c r="FS258" s="67">
        <f>ValintaohjelmaCentral!$C134</f>
        <v>0</v>
      </c>
      <c r="FT258" s="352"/>
      <c r="FU258" s="353"/>
      <c r="FV258" s="374">
        <f>ValintaohjelmaCentral!$G134</f>
        <v>0</v>
      </c>
      <c r="FY258" s="67">
        <f>ValintaohjelmaCentral!$C134</f>
        <v>0</v>
      </c>
      <c r="FZ258" s="352"/>
      <c r="GA258" s="353"/>
      <c r="GB258" s="374">
        <f>ValintaohjelmaCentral!$G134</f>
        <v>0</v>
      </c>
      <c r="GE258" s="67">
        <f>ValintaohjelmaCentral!$C134</f>
        <v>0</v>
      </c>
      <c r="GF258" s="352"/>
      <c r="GG258" s="353"/>
      <c r="GH258" s="374">
        <f>ValintaohjelmaCentral!$G134</f>
        <v>0</v>
      </c>
    </row>
    <row r="259" spans="1:190" ht="15.75" hidden="1" thickBot="1" x14ac:dyDescent="0.3">
      <c r="A259">
        <v>259</v>
      </c>
      <c r="C259" s="240">
        <f t="shared" ca="1" si="30"/>
        <v>0</v>
      </c>
      <c r="D259" s="240">
        <f t="shared" ca="1" si="30"/>
        <v>0</v>
      </c>
      <c r="E259" s="240">
        <f t="shared" ca="1" si="30"/>
        <v>0</v>
      </c>
      <c r="F259" s="240">
        <f t="shared" ca="1" si="30"/>
        <v>0</v>
      </c>
      <c r="G259" s="47" t="e">
        <f>INDEX($I$2:$FN$2,ROWS(G$2:G259))</f>
        <v>#REF!</v>
      </c>
      <c r="H259">
        <v>0</v>
      </c>
      <c r="I259">
        <f ca="1">IF(AND($B259&gt;0,SUM(I$3:I258)=0,SUM($H259:H259)=0),$B259,0)</f>
        <v>0</v>
      </c>
      <c r="J259">
        <f ca="1">IF(AND($B259&gt;0,SUM(J$3:J258)=0,SUM($H259:I259)=0),$B259,0)</f>
        <v>0</v>
      </c>
      <c r="K259">
        <f ca="1">IF(AND($B259&gt;0,SUM(K$3:K258)=0,SUM($H259:J259)=0),$B259,0)</f>
        <v>0</v>
      </c>
      <c r="L259">
        <f ca="1">IF(AND($B259&gt;0,SUM(L$3:L258)=0,SUM($H259:K259)=0),$B259,0)</f>
        <v>0</v>
      </c>
      <c r="M259">
        <f ca="1">IF(AND($B259&gt;0,SUM(M$3:M258)=0,SUM($H259:L259)=0),$B259,0)</f>
        <v>0</v>
      </c>
      <c r="N259">
        <f ca="1">IF(AND($B259&gt;0,SUM(N$3:N258)=0,SUM($H259:M259)=0),$B259,0)</f>
        <v>0</v>
      </c>
      <c r="O259">
        <f ca="1">IF(AND($B259&gt;0,SUM(O$3:O258)=0,SUM($H259:N259)=0),$B259,0)</f>
        <v>0</v>
      </c>
      <c r="P259">
        <f ca="1">IF(AND($B259&gt;0,SUM(P$3:P258)=0,SUM($H259:O259)=0),$B259,0)</f>
        <v>0</v>
      </c>
      <c r="Q259">
        <f ca="1">IF(AND($B259&gt;0,SUM(Q$3:Q258)=0,SUM($H259:P259)=0),$B259,0)</f>
        <v>0</v>
      </c>
      <c r="R259">
        <f ca="1">IF(AND($B259&gt;0,SUM(R$3:R258)=0,SUM($H259:Q259)=0),$B259,0)</f>
        <v>0</v>
      </c>
      <c r="S259">
        <f ca="1">IF(AND($B259&gt;0,SUM(S$3:S258)=0,SUM($H259:R259)=0),$B259,0)</f>
        <v>0</v>
      </c>
      <c r="T259">
        <f ca="1">IF(AND($B259&gt;0,SUM(T$3:T258)=0,SUM($H259:S259)=0),$B259,0)</f>
        <v>0</v>
      </c>
      <c r="U259">
        <f ca="1">IF(AND($B259&gt;0,SUM(U$3:U258)=0,SUM($H259:T259)=0),$B259,0)</f>
        <v>0</v>
      </c>
      <c r="V259">
        <f ca="1">IF(AND($B259&gt;0,SUM(V$3:V258)=0,SUM($H259:U259)=0),$B259,0)</f>
        <v>0</v>
      </c>
      <c r="W259">
        <f ca="1">IF(AND($B259&gt;0,SUM(W$3:W258)=0,SUM($H259:V259)=0),$B259,0)</f>
        <v>0</v>
      </c>
      <c r="X259">
        <f ca="1">IF(AND($B259&gt;0,SUM(X$3:X258)=0,SUM($H259:W259)=0),$B259,0)</f>
        <v>0</v>
      </c>
      <c r="Y259">
        <f ca="1">IF(AND($B259&gt;0,SUM(Y$3:Y258)=0,SUM($H259:X259)=0),$B259,0)</f>
        <v>0</v>
      </c>
      <c r="Z259">
        <f ca="1">IF(AND($B259&gt;0,SUM(Z$3:Z258)=0,SUM($H259:Y259)=0),$B259,0)</f>
        <v>0</v>
      </c>
      <c r="AA259">
        <f ca="1">IF(AND($B259&gt;0,SUM(AA$3:AA258)=0,SUM($H259:Z259)=0),$B259,0)</f>
        <v>0</v>
      </c>
      <c r="AB259">
        <f ca="1">IF(AND($B259&gt;0,SUM(AB$3:AB258)=0,SUM($H259:AA259)=0),$B259,0)</f>
        <v>0</v>
      </c>
      <c r="AC259">
        <f ca="1">IF(AND($B259&gt;0,SUM(AC$3:AC258)=0,SUM($H259:AB259)=0),$B259,0)</f>
        <v>0</v>
      </c>
      <c r="AD259">
        <f ca="1">IF(AND($B259&gt;0,SUM(AD$3:AD258)=0,SUM($H259:AC259)=0),$B259,0)</f>
        <v>0</v>
      </c>
      <c r="AE259">
        <f ca="1">IF(AND($B259&gt;0,SUM(AE$3:AE258)=0,SUM($H259:AD259)=0),$B259,0)</f>
        <v>0</v>
      </c>
      <c r="AF259">
        <f ca="1">IF(AND($B259&gt;0,SUM(AF$3:AF258)=0,SUM($H259:AE259)=0),$B259,0)</f>
        <v>0</v>
      </c>
      <c r="AG259">
        <f ca="1">IF(AND($B259&gt;0,SUM(AG$3:AG258)=0,SUM($H259:AF259)=0),$B259,0)</f>
        <v>0</v>
      </c>
      <c r="AH259">
        <f ca="1">IF(AND($B259&gt;0,SUM(AH$3:AH258)=0,SUM($H259:AG259)=0),$B259,0)</f>
        <v>0</v>
      </c>
      <c r="AI259">
        <f ca="1">IF(AND($B259&gt;0,SUM(AI$3:AI258)=0,SUM($H259:AH259)=0),$B259,0)</f>
        <v>0</v>
      </c>
      <c r="AJ259">
        <f ca="1">IF(AND($B259&gt;0,SUM(AJ$3:AJ258)=0,SUM($H259:AI259)=0),$B259,0)</f>
        <v>0</v>
      </c>
      <c r="AK259">
        <f ca="1">IF(AND($B259&gt;0,SUM(AK$3:AK258)=0,SUM($H259:AJ259)=0),$B259,0)</f>
        <v>0</v>
      </c>
      <c r="AL259">
        <f ca="1">IF(AND($B259&gt;0,SUM(AL$3:AL258)=0,SUM($H259:AK259)=0),$B259,0)</f>
        <v>0</v>
      </c>
      <c r="AM259">
        <f ca="1">IF(AND($B259&gt;0,SUM(AM$3:AM258)=0,SUM($H259:AL259)=0),$B259,0)</f>
        <v>0</v>
      </c>
      <c r="AN259">
        <f ca="1">IF(AND($B259&gt;0,SUM(AN$3:AN258)=0,SUM($H259:AM259)=0),$B259,0)</f>
        <v>0</v>
      </c>
      <c r="AO259">
        <f ca="1">IF(AND($B259&gt;0,SUM(AO$3:AO258)=0,SUM($H259:AN259)=0),$B259,0)</f>
        <v>0</v>
      </c>
      <c r="AP259">
        <f ca="1">IF(AND($B259&gt;0,SUM(AP$3:AP258)=0,SUM($H259:AO259)=0),$B259,0)</f>
        <v>0</v>
      </c>
      <c r="AQ259">
        <f ca="1">IF(AND($B259&gt;0,SUM(AQ$3:AQ258)=0,SUM($H259:AP259)=0),$B259,0)</f>
        <v>0</v>
      </c>
      <c r="AR259">
        <f ca="1">IF(AND($B259&gt;0,SUM(AR$3:AR258)=0,SUM($H259:AQ259)=0),$B259,0)</f>
        <v>0</v>
      </c>
      <c r="AS259">
        <f ca="1">IF(AND($B259&gt;0,SUM(AS$3:AS258)=0,SUM($H259:AR259)=0),$B259,0)</f>
        <v>0</v>
      </c>
      <c r="AT259">
        <f ca="1">IF(AND($B259&gt;0,SUM(AT$3:AT258)=0,SUM($H259:AS259)=0),$B259,0)</f>
        <v>0</v>
      </c>
      <c r="AU259">
        <f ca="1">IF(AND($B259&gt;0,SUM(AU$3:AU258)=0,SUM($H259:AT259)=0),$B259,0)</f>
        <v>0</v>
      </c>
      <c r="AV259">
        <f ca="1">IF(AND($B259&gt;0,SUM(AV$3:AV258)=0,SUM($H259:AU259)=0),$B259,0)</f>
        <v>0</v>
      </c>
      <c r="AW259">
        <f ca="1">IF(AND($B259&gt;0,SUM(AW$3:AW258)=0,SUM($H259:AV259)=0),$B259,0)</f>
        <v>0</v>
      </c>
      <c r="AX259">
        <f ca="1">IF(AND($B259&gt;0,SUM(AX$3:AX258)=0,SUM($H259:AW259)=0),$B259,0)</f>
        <v>0</v>
      </c>
      <c r="AY259">
        <f ca="1">IF(AND($B259&gt;0,SUM(AY$3:AY258)=0,SUM($H259:AX259)=0),$B259,0)</f>
        <v>0</v>
      </c>
      <c r="AZ259">
        <f ca="1">IF(AND($B259&gt;0,SUM(AZ$3:AZ258)=0,SUM($H259:AY259)=0),$B259,0)</f>
        <v>0</v>
      </c>
      <c r="BA259">
        <f ca="1">IF(AND($B259&gt;0,SUM(BA$3:BA258)=0,SUM($H259:AZ259)=0),$B259,0)</f>
        <v>0</v>
      </c>
      <c r="BB259">
        <f ca="1">IF(AND($B259&gt;0,SUM(BB$3:BB258)=0,SUM($H259:BA259)=0),$B259,0)</f>
        <v>0</v>
      </c>
      <c r="BC259">
        <f ca="1">IF(AND($B259&gt;0,SUM(BC$3:BC258)=0,SUM($H259:BB259)=0),$B259,0)</f>
        <v>0</v>
      </c>
      <c r="BD259">
        <f ca="1">IF(AND($B259&gt;0,SUM(BD$3:BD258)=0,SUM($H259:BC259)=0),$B259,0)</f>
        <v>0</v>
      </c>
      <c r="BE259">
        <f ca="1">IF(AND($B259&gt;0,SUM(BE$3:BE258)=0,SUM($H259:BD259)=0),$B259,0)</f>
        <v>0</v>
      </c>
      <c r="BF259">
        <f ca="1">IF(AND($B259&gt;0,SUM(BF$3:BF258)=0,SUM($H259:BE259)=0),$B259,0)</f>
        <v>0</v>
      </c>
      <c r="BG259">
        <f ca="1">IF(AND($B259&gt;0,SUM(BG$3:BG258)=0,SUM($H259:BF259)=0),$B259,0)</f>
        <v>0</v>
      </c>
      <c r="BH259">
        <f ca="1">IF(AND($B259&gt;0,SUM(BH$3:BH258)=0,SUM($H259:BG259)=0),$B259,0)</f>
        <v>0</v>
      </c>
      <c r="BI259">
        <f ca="1">IF(AND($B259&gt;0,SUM(BI$3:BI258)=0,SUM($H259:BH259)=0),$B259,0)</f>
        <v>0</v>
      </c>
      <c r="BJ259">
        <f ca="1">IF(AND($B259&gt;0,SUM(BJ$3:BJ258)=0,SUM($H259:BI259)=0),$B259,0)</f>
        <v>0</v>
      </c>
      <c r="BK259">
        <f ca="1">IF(AND($B259&gt;0,SUM(BK$3:BK258)=0,SUM($H259:BJ259)=0),$B259,0)</f>
        <v>0</v>
      </c>
      <c r="BL259">
        <f ca="1">IF(AND($B259&gt;0,SUM(BL$3:BL258)=0,SUM($H259:BK259)=0),$B259,0)</f>
        <v>0</v>
      </c>
      <c r="BM259">
        <f ca="1">IF(AND($B259&gt;0,SUM(BM$3:BM258)=0,SUM($H259:BL259)=0),$B259,0)</f>
        <v>0</v>
      </c>
      <c r="BN259">
        <f ca="1">IF(AND($B259&gt;0,SUM(BN$3:BN258)=0,SUM($H259:BM259)=0),$B259,0)</f>
        <v>0</v>
      </c>
      <c r="BO259">
        <f ca="1">IF(AND($B259&gt;0,SUM(BO$3:BO258)=0,SUM($H259:BN259)=0),$B259,0)</f>
        <v>0</v>
      </c>
      <c r="BP259">
        <f ca="1">IF(AND($B259&gt;0,SUM(BP$3:BP258)=0,SUM($H259:BO259)=0),$B259,0)</f>
        <v>0</v>
      </c>
      <c r="BQ259">
        <f ca="1">IF(AND($B259&gt;0,SUM(BQ$3:BQ258)=0,SUM($H259:BP259)=0),$B259,0)</f>
        <v>0</v>
      </c>
      <c r="BR259">
        <f ca="1">IF(AND($B259&gt;0,SUM(BR$3:BR258)=0,SUM($H259:BQ259)=0),$B259,0)</f>
        <v>0</v>
      </c>
      <c r="BS259">
        <f ca="1">IF(AND($B259&gt;0,SUM(BS$3:BS258)=0,SUM($H259:BR259)=0),$B259,0)</f>
        <v>0</v>
      </c>
      <c r="BT259">
        <f ca="1">IF(AND($B259&gt;0,SUM(BT$3:BT258)=0,SUM($H259:BS259)=0),$B259,0)</f>
        <v>0</v>
      </c>
      <c r="BU259">
        <f ca="1">IF(AND($B259&gt;0,SUM(BU$3:BU258)=0,SUM($H259:BT259)=0),$B259,0)</f>
        <v>0</v>
      </c>
      <c r="BV259">
        <f ca="1">IF(AND($B259&gt;0,SUM(BV$3:BV258)=0,SUM($H259:BU259)=0),$B259,0)</f>
        <v>0</v>
      </c>
      <c r="BW259">
        <f ca="1">IF(AND($B259&gt;0,SUM(BW$3:BW258)=0,SUM($H259:BV259)=0),$B259,0)</f>
        <v>0</v>
      </c>
      <c r="BX259">
        <f ca="1">IF(AND($B259&gt;0,SUM(BX$3:BX258)=0,SUM($H259:BW259)=0),$B259,0)</f>
        <v>0</v>
      </c>
      <c r="BY259">
        <f ca="1">IF(AND($B259&gt;0,SUM(BY$3:BY258)=0,SUM($H259:BX259)=0),$B259,0)</f>
        <v>0</v>
      </c>
      <c r="BZ259">
        <f ca="1">IF(AND($B259&gt;0,SUM(BZ$3:BZ258)=0,SUM($H259:BY259)=0),$B259,0)</f>
        <v>0</v>
      </c>
      <c r="CA259">
        <f ca="1">IF(AND($B259&gt;0,SUM(CA$3:CA258)=0,SUM($H259:BZ259)=0),$B259,0)</f>
        <v>0</v>
      </c>
      <c r="CB259">
        <f ca="1">IF(AND($B259&gt;0,SUM(CB$3:CB258)=0,SUM($H259:CA259)=0),$B259,0)</f>
        <v>0</v>
      </c>
      <c r="CC259">
        <f ca="1">IF(AND($B259&gt;0,SUM(CC$3:CC258)=0,SUM($H259:CB259)=0),$B259,0)</f>
        <v>0</v>
      </c>
      <c r="CD259">
        <f ca="1">IF(AND($B259&gt;0,SUM(CD$3:CD258)=0,SUM($H259:CC259)=0),$B259,0)</f>
        <v>0</v>
      </c>
      <c r="CE259">
        <f ca="1">IF(AND($B259&gt;0,SUM(CE$3:CE258)=0,SUM($H259:CD259)=0),$B259,0)</f>
        <v>0</v>
      </c>
      <c r="CF259">
        <f ca="1">IF(AND($B259&gt;0,SUM(CF$3:CF258)=0,SUM($H259:CE259)=0),$B259,0)</f>
        <v>0</v>
      </c>
      <c r="CG259">
        <f ca="1">IF(AND($B259&gt;0,SUM(CG$3:CG258)=0,SUM($H259:CF259)=0),$B259,0)</f>
        <v>0</v>
      </c>
      <c r="CH259">
        <f ca="1">IF(AND($B259&gt;0,SUM(CH$3:CH258)=0,SUM($H259:CG259)=0),$B259,0)</f>
        <v>0</v>
      </c>
      <c r="CI259">
        <f ca="1">IF(AND($B259&gt;0,SUM(CI$3:CI258)=0,SUM($H259:CH259)=0),$B259,0)</f>
        <v>0</v>
      </c>
      <c r="CJ259">
        <f ca="1">IF(AND($B259&gt;0,SUM(CJ$3:CJ258)=0,SUM($H259:CI259)=0),$B259,0)</f>
        <v>0</v>
      </c>
      <c r="CK259">
        <f ca="1">IF(AND($B259&gt;0,SUM(CK$3:CK258)=0,SUM($H259:CJ259)=0),$B259,0)</f>
        <v>0</v>
      </c>
      <c r="CL259">
        <f ca="1">IF(AND($B259&gt;0,SUM(CL$3:CL258)=0,SUM($H259:CK259)=0),$B259,0)</f>
        <v>0</v>
      </c>
      <c r="CM259">
        <f ca="1">IF(AND($B259&gt;0,SUM(CM$3:CM258)=0,SUM($H259:CL259)=0),$B259,0)</f>
        <v>0</v>
      </c>
      <c r="CN259">
        <f ca="1">IF(AND($B259&gt;0,SUM(CN$3:CN258)=0,SUM($H259:CM259)=0),$B259,0)</f>
        <v>0</v>
      </c>
      <c r="CO259">
        <f ca="1">IF(AND($B259&gt;0,SUM(CO$3:CO258)=0,SUM($H259:CN259)=0),$B259,0)</f>
        <v>0</v>
      </c>
      <c r="CP259">
        <f ca="1">IF(AND($B259&gt;0,SUM(CP$3:CP258)=0,SUM($H259:CO259)=0),$B259,0)</f>
        <v>0</v>
      </c>
      <c r="CQ259">
        <f ca="1">IF(AND($B259&gt;0,SUM(CQ$3:CQ258)=0,SUM($H259:CP259)=0),$B259,0)</f>
        <v>0</v>
      </c>
      <c r="CR259">
        <f ca="1">IF(AND($B259&gt;0,SUM(CR$3:CR258)=0,SUM($H259:CQ259)=0),$B259,0)</f>
        <v>0</v>
      </c>
      <c r="CS259">
        <f ca="1">IF(AND($B259&gt;0,SUM(CS$3:CS258)=0,SUM($H259:CR259)=0),$B259,0)</f>
        <v>0</v>
      </c>
      <c r="CT259">
        <f ca="1">IF(AND($B259&gt;0,SUM(CT$3:CT258)=0,SUM($H259:CS259)=0),$B259,0)</f>
        <v>0</v>
      </c>
      <c r="CU259">
        <f ca="1">IF(AND($B259&gt;0,SUM(CU$3:CU258)=0,SUM($H259:CT259)=0),$B259,0)</f>
        <v>0</v>
      </c>
      <c r="CV259">
        <f ca="1">IF(AND($B259&gt;0,SUM(CV$3:CV258)=0,SUM($H259:CU259)=0),$B259,0)</f>
        <v>0</v>
      </c>
      <c r="CW259">
        <f ca="1">IF(AND($B259&gt;0,SUM(CW$3:CW258)=0,SUM($H259:CV259)=0),$B259,0)</f>
        <v>0</v>
      </c>
      <c r="CX259">
        <f ca="1">IF(AND($B259&gt;0,SUM(CX$3:CX258)=0,SUM($H259:CW259)=0),$B259,0)</f>
        <v>0</v>
      </c>
      <c r="CY259">
        <f ca="1">IF(AND($B259&gt;0,SUM(CY$3:CY258)=0,SUM($H259:CX259)=0),$B259,0)</f>
        <v>0</v>
      </c>
      <c r="CZ259">
        <f ca="1">IF(AND($B259&gt;0,SUM(CZ$3:CZ258)=0,SUM($H259:CY259)=0),$B259,0)</f>
        <v>0</v>
      </c>
      <c r="DA259">
        <f ca="1">IF(AND($B259&gt;0,SUM(DA$3:DA258)=0,SUM($H259:CZ259)=0),$B259,0)</f>
        <v>0</v>
      </c>
      <c r="DB259">
        <f ca="1">IF(AND($B259&gt;0,SUM(DB$3:DB258)=0,SUM($H259:DA259)=0),$B259,0)</f>
        <v>0</v>
      </c>
      <c r="DC259">
        <f ca="1">IF(AND($B259&gt;0,SUM(DC$3:DC258)=0,SUM($H259:DB259)=0),$B259,0)</f>
        <v>0</v>
      </c>
      <c r="DD259">
        <f ca="1">IF(AND($B259&gt;0,SUM(DD$3:DD258)=0,SUM($H259:DC259)=0),$B259,0)</f>
        <v>0</v>
      </c>
      <c r="DE259">
        <f ca="1">IF(AND($B259&gt;0,SUM(DE$3:DE258)=0,SUM($H259:DD259)=0),$B259,0)</f>
        <v>0</v>
      </c>
      <c r="DF259">
        <f ca="1">IF(AND($B259&gt;0,SUM(DF$3:DF258)=0,SUM($H259:DE259)=0),$B259,0)</f>
        <v>0</v>
      </c>
      <c r="DG259">
        <f ca="1">IF(AND($B259&gt;0,SUM(DG$3:DG258)=0,SUM($H259:DF259)=0),$B259,0)</f>
        <v>0</v>
      </c>
      <c r="DH259">
        <f ca="1">IF(AND($B259&gt;0,SUM(DH$3:DH258)=0,SUM($H259:DG259)=0),$B259,0)</f>
        <v>0</v>
      </c>
      <c r="DI259">
        <f ca="1">IF(AND($B259&gt;0,SUM(DI$3:DI258)=0,SUM($H259:DH259)=0),$B259,0)</f>
        <v>0</v>
      </c>
      <c r="DJ259">
        <f ca="1">IF(AND($B259&gt;0,SUM(DJ$3:DJ258)=0,SUM($H259:DI259)=0),$B259,0)</f>
        <v>0</v>
      </c>
      <c r="DK259">
        <f ca="1">IF(AND($B259&gt;0,SUM(DK$3:DK258)=0,SUM($H259:DJ259)=0),$B259,0)</f>
        <v>0</v>
      </c>
      <c r="DL259">
        <f ca="1">IF(AND($B259&gt;0,SUM(DL$3:DL258)=0,SUM($H259:DK259)=0),$B259,0)</f>
        <v>0</v>
      </c>
      <c r="DM259">
        <f ca="1">IF(AND($B259&gt;0,SUM(DM$3:DM258)=0,SUM($H259:DL259)=0),$B259,0)</f>
        <v>0</v>
      </c>
      <c r="DN259">
        <f ca="1">IF(AND($B259&gt;0,SUM(DN$3:DN258)=0,SUM($H259:DM259)=0),$B259,0)</f>
        <v>0</v>
      </c>
      <c r="DO259">
        <f ca="1">IF(AND($B259&gt;0,SUM(DO$3:DO258)=0,SUM($H259:DN259)=0),$B259,0)</f>
        <v>0</v>
      </c>
      <c r="DP259">
        <f ca="1">IF(AND($B259&gt;0,SUM(DP$3:DP258)=0,SUM($H259:DO259)=0),$B259,0)</f>
        <v>0</v>
      </c>
      <c r="DQ259">
        <f ca="1">IF(AND($B259&gt;0,SUM(DQ$3:DQ258)=0,SUM($H259:DP259)=0),$B259,0)</f>
        <v>0</v>
      </c>
      <c r="DR259">
        <f ca="1">IF(AND($B259&gt;0,SUM(DR$3:DR258)=0,SUM($H259:DQ259)=0),$B259,0)</f>
        <v>0</v>
      </c>
      <c r="DS259">
        <f ca="1">IF(AND($B259&gt;0,SUM(DS$3:DS258)=0,SUM($H259:DR259)=0),$B259,0)</f>
        <v>0</v>
      </c>
      <c r="DT259">
        <f ca="1">IF(AND($B259&gt;0,SUM(DT$3:DT258)=0,SUM($H259:DS259)=0),$B259,0)</f>
        <v>0</v>
      </c>
      <c r="DU259">
        <f ca="1">IF(AND($B259&gt;0,SUM(DU$3:DU258)=0,SUM($H259:DT259)=0),$B259,0)</f>
        <v>0</v>
      </c>
      <c r="DV259">
        <f ca="1">IF(AND($B259&gt;0,SUM(DV$3:DV258)=0,SUM($H259:DU259)=0),$B259,0)</f>
        <v>0</v>
      </c>
      <c r="DW259">
        <f ca="1">IF(AND($B259&gt;0,SUM(DW$3:DW258)=0,SUM($H259:DV259)=0),$B259,0)</f>
        <v>0</v>
      </c>
      <c r="DX259">
        <f ca="1">IF(AND($B259&gt;0,SUM(DX$3:DX258)=0,SUM($H259:DW259)=0),$B259,0)</f>
        <v>0</v>
      </c>
      <c r="DY259">
        <f ca="1">IF(AND($B259&gt;0,SUM(DY$3:DY258)=0,SUM($H259:DX259)=0),$B259,0)</f>
        <v>0</v>
      </c>
      <c r="DZ259">
        <f ca="1">IF(AND($B259&gt;0,SUM(DZ$3:DZ258)=0,SUM($H259:DY259)=0),$B259,0)</f>
        <v>0</v>
      </c>
      <c r="EA259">
        <f ca="1">IF(AND($B259&gt;0,SUM(EA$3:EA258)=0,SUM($H259:DZ259)=0),$B259,0)</f>
        <v>0</v>
      </c>
      <c r="EB259">
        <f ca="1">IF(AND($B259&gt;0,SUM(EB$3:EB258)=0,SUM($H259:EA259)=0),$B259,0)</f>
        <v>0</v>
      </c>
      <c r="EC259">
        <f ca="1">IF(AND($B259&gt;0,SUM(EC$3:EC258)=0,SUM($H259:EB259)=0),$B259,0)</f>
        <v>0</v>
      </c>
      <c r="ED259">
        <f ca="1">IF(AND($B259&gt;0,SUM(ED$3:ED258)=0,SUM($H259:EC259)=0),$B259,0)</f>
        <v>0</v>
      </c>
      <c r="EE259">
        <f ca="1">IF(AND($B259&gt;0,SUM(EE$3:EE258)=0,SUM($H259:ED259)=0),$B259,0)</f>
        <v>0</v>
      </c>
      <c r="EF259">
        <f ca="1">IF(AND($B259&gt;0,SUM(EF$3:EF258)=0,SUM($H259:EE259)=0),$B259,0)</f>
        <v>0</v>
      </c>
      <c r="EG259">
        <f ca="1">IF(AND($B259&gt;0,SUM(EG$3:EG258)=0,SUM($H259:EF259)=0),$B259,0)</f>
        <v>0</v>
      </c>
      <c r="EH259">
        <f ca="1">IF(AND($B259&gt;0,SUM(EH$3:EH258)=0,SUM($H259:EG259)=0),$B259,0)</f>
        <v>0</v>
      </c>
      <c r="EI259">
        <f ca="1">IF(AND($B259&gt;0,SUM(EI$3:EI258)=0,SUM($H259:EH259)=0),$B259,0)</f>
        <v>0</v>
      </c>
      <c r="EJ259">
        <f ca="1">IF(AND($B259&gt;0,SUM(EJ$3:EJ258)=0,SUM($H259:EI259)=0),$B259,0)</f>
        <v>0</v>
      </c>
      <c r="EK259">
        <f ca="1">IF(AND($B259&gt;0,SUM(EK$3:EK258)=0,SUM($H259:EJ259)=0),$B259,0)</f>
        <v>0</v>
      </c>
      <c r="EL259">
        <f ca="1">IF(AND($B259&gt;0,SUM(EL$3:EL258)=0,SUM($H259:EK259)=0),$B259,0)</f>
        <v>0</v>
      </c>
      <c r="EM259">
        <f ca="1">IF(AND($B259&gt;0,SUM(EM$3:EM258)=0,SUM($H259:EL259)=0),$B259,0)</f>
        <v>0</v>
      </c>
      <c r="EN259">
        <f ca="1">IF(AND($B259&gt;0,SUM(EN$3:EN258)=0,SUM($H259:EM259)=0),$B259,0)</f>
        <v>0</v>
      </c>
      <c r="EO259">
        <f ca="1">IF(AND($B259&gt;0,SUM(EO$3:EO258)=0,SUM($H259:EN259)=0),$B259,0)</f>
        <v>0</v>
      </c>
      <c r="EP259">
        <f ca="1">IF(AND($B259&gt;0,SUM(EP$3:EP258)=0,SUM($H259:EO259)=0),$B259,0)</f>
        <v>0</v>
      </c>
      <c r="EQ259">
        <f ca="1">IF(AND($B259&gt;0,SUM(EQ$3:EQ258)=0,SUM($H259:EP259)=0),$B259,0)</f>
        <v>0</v>
      </c>
      <c r="ER259">
        <f ca="1">IF(AND($B259&gt;0,SUM(ER$3:ER258)=0,SUM($H259:EQ259)=0),$B259,0)</f>
        <v>0</v>
      </c>
      <c r="ES259">
        <f ca="1">IF(AND($B259&gt;0,SUM(ES$3:ES258)=0,SUM($H259:ER259)=0),$B259,0)</f>
        <v>0</v>
      </c>
      <c r="ET259">
        <f ca="1">IF(AND($B259&gt;0,SUM(ET$3:ET258)=0,SUM($H259:ES259)=0),$B259,0)</f>
        <v>0</v>
      </c>
      <c r="EU259">
        <f ca="1">IF(AND($B259&gt;0,SUM(EU$3:EU258)=0,SUM($H259:ET259)=0),$B259,0)</f>
        <v>0</v>
      </c>
      <c r="EV259">
        <f ca="1">IF(AND($B259&gt;0,SUM(EV$3:EV258)=0,SUM($H259:EU259)=0),$B259,0)</f>
        <v>0</v>
      </c>
      <c r="EW259">
        <f ca="1">IF(AND($B259&gt;0,SUM(EW$3:EW258)=0,SUM($H259:EV259)=0),$B259,0)</f>
        <v>0</v>
      </c>
      <c r="EX259">
        <f ca="1">IF(AND($B259&gt;0,SUM(EX$3:EX258)=0,SUM($H259:EW259)=0),$B259,0)</f>
        <v>0</v>
      </c>
      <c r="EY259">
        <f ca="1">IF(AND($B259&gt;0,SUM(EY$3:EY258)=0,SUM($H259:EX259)=0),$B259,0)</f>
        <v>0</v>
      </c>
      <c r="EZ259">
        <f ca="1">IF(AND($B259&gt;0,SUM(EZ$3:EZ258)=0,SUM($H259:EY259)=0),$B259,0)</f>
        <v>0</v>
      </c>
      <c r="FA259">
        <f ca="1">IF(AND($B259&gt;0,SUM(FA$3:FA258)=0,SUM($H259:EZ259)=0),$B259,0)</f>
        <v>0</v>
      </c>
      <c r="FB259">
        <f ca="1">IF(AND($B259&gt;0,SUM(FB$3:FB258)=0,SUM($H259:FA259)=0),$B259,0)</f>
        <v>0</v>
      </c>
      <c r="FC259">
        <f ca="1">IF(AND($B259&gt;0,SUM(FC$3:FC258)=0,SUM($H259:FB259)=0),$B259,0)</f>
        <v>0</v>
      </c>
      <c r="FD259">
        <f ca="1">IF(AND($B259&gt;0,SUM(FD$3:FD258)=0,SUM($H259:FC259)=0),$B259,0)</f>
        <v>0</v>
      </c>
      <c r="FE259">
        <f ca="1">IF(AND($B259&gt;0,SUM(FE$3:FE258)=0,SUM($H259:FD259)=0),$B259,0)</f>
        <v>0</v>
      </c>
      <c r="FF259">
        <f ca="1">IF(AND($B259&gt;0,SUM(FF$3:FF258)=0,SUM($H259:FE259)=0),$B259,0)</f>
        <v>0</v>
      </c>
      <c r="FG259">
        <f ca="1">IF(AND($B259&gt;0,SUM(FG$3:FG258)=0,SUM($H259:FF259)=0),$B259,0)</f>
        <v>0</v>
      </c>
      <c r="FH259">
        <f ca="1">IF(AND($B259&gt;0,SUM(FH$3:FH258)=0,SUM($H259:FG259)=0),$B259,0)</f>
        <v>0</v>
      </c>
      <c r="FI259">
        <f ca="1">IF(AND($B259&gt;0,SUM(FI$3:FI258)=0,SUM($H259:FH259)=0),$B259,0)</f>
        <v>0</v>
      </c>
      <c r="FJ259">
        <f ca="1">IF(AND($B259&gt;0,SUM(FJ$3:FJ258)=0,SUM($H259:FI259)=0),$B259,0)</f>
        <v>0</v>
      </c>
      <c r="FK259">
        <f ca="1">IF(AND($B259&gt;0,SUM(FK$3:FK258)=0,SUM($H259:FJ259)=0),$B259,0)</f>
        <v>0</v>
      </c>
      <c r="FL259">
        <f ca="1">IF(AND($B259&gt;0,SUM(FL$3:FL258)=0,SUM($H259:FK259)=0),$B259,0)</f>
        <v>0</v>
      </c>
      <c r="FM259">
        <f ca="1">IF(AND($B259&gt;0,SUM(FM$3:FM258)=0,SUM($H259:FL259)=0),$B259,0)</f>
        <v>0</v>
      </c>
      <c r="FN259">
        <f ca="1">IF(AND($B259&gt;0,SUM(FN$3:FN258)=0,SUM($H259:FM259)=0),$B259,0)</f>
        <v>0</v>
      </c>
      <c r="FS259" s="67">
        <f>ValintaohjelmaCentral!$C135</f>
        <v>0</v>
      </c>
      <c r="FT259" s="352"/>
      <c r="FU259" s="353"/>
      <c r="FV259" s="374">
        <f>ValintaohjelmaCentral!$G135</f>
        <v>0</v>
      </c>
      <c r="FY259" s="67">
        <f>ValintaohjelmaCentral!$C135</f>
        <v>0</v>
      </c>
      <c r="FZ259" s="352"/>
      <c r="GA259" s="353"/>
      <c r="GB259" s="374">
        <f>ValintaohjelmaCentral!$G135</f>
        <v>0</v>
      </c>
      <c r="GE259" s="67">
        <f>ValintaohjelmaCentral!$C135</f>
        <v>0</v>
      </c>
      <c r="GF259" s="352"/>
      <c r="GG259" s="353"/>
      <c r="GH259" s="374">
        <f>ValintaohjelmaCentral!$G135</f>
        <v>0</v>
      </c>
    </row>
    <row r="260" spans="1:190" ht="15.75" hidden="1" thickBot="1" x14ac:dyDescent="0.3">
      <c r="A260">
        <v>260</v>
      </c>
      <c r="C260" s="240">
        <f t="shared" ca="1" si="30"/>
        <v>0</v>
      </c>
      <c r="D260" s="240">
        <f t="shared" ca="1" si="30"/>
        <v>0</v>
      </c>
      <c r="E260" s="240">
        <f t="shared" ca="1" si="30"/>
        <v>0</v>
      </c>
      <c r="F260" s="240" t="str">
        <f t="shared" ca="1" si="30"/>
        <v xml:space="preserve">[302 SET] </v>
      </c>
      <c r="G260" s="47" t="e">
        <f>INDEX($I$2:$FN$2,ROWS(G$2:G260))</f>
        <v>#REF!</v>
      </c>
      <c r="H260">
        <v>0</v>
      </c>
      <c r="I260">
        <f ca="1">IF(AND($B260&gt;0,SUM(I$3:I259)=0,SUM($H260:H260)=0),$B260,0)</f>
        <v>0</v>
      </c>
      <c r="J260">
        <f ca="1">IF(AND($B260&gt;0,SUM(J$3:J259)=0,SUM($H260:I260)=0),$B260,0)</f>
        <v>0</v>
      </c>
      <c r="K260">
        <f ca="1">IF(AND($B260&gt;0,SUM(K$3:K259)=0,SUM($H260:J260)=0),$B260,0)</f>
        <v>0</v>
      </c>
      <c r="L260">
        <f ca="1">IF(AND($B260&gt;0,SUM(L$3:L259)=0,SUM($H260:K260)=0),$B260,0)</f>
        <v>0</v>
      </c>
      <c r="M260">
        <f ca="1">IF(AND($B260&gt;0,SUM(M$3:M259)=0,SUM($H260:L260)=0),$B260,0)</f>
        <v>0</v>
      </c>
      <c r="N260">
        <f ca="1">IF(AND($B260&gt;0,SUM(N$3:N259)=0,SUM($H260:M260)=0),$B260,0)</f>
        <v>0</v>
      </c>
      <c r="O260">
        <f ca="1">IF(AND($B260&gt;0,SUM(O$3:O259)=0,SUM($H260:N260)=0),$B260,0)</f>
        <v>0</v>
      </c>
      <c r="P260">
        <f ca="1">IF(AND($B260&gt;0,SUM(P$3:P259)=0,SUM($H260:O260)=0),$B260,0)</f>
        <v>0</v>
      </c>
      <c r="Q260">
        <f ca="1">IF(AND($B260&gt;0,SUM(Q$3:Q259)=0,SUM($H260:P260)=0),$B260,0)</f>
        <v>0</v>
      </c>
      <c r="R260">
        <f ca="1">IF(AND($B260&gt;0,SUM(R$3:R259)=0,SUM($H260:Q260)=0),$B260,0)</f>
        <v>0</v>
      </c>
      <c r="S260">
        <f ca="1">IF(AND($B260&gt;0,SUM(S$3:S259)=0,SUM($H260:R260)=0),$B260,0)</f>
        <v>0</v>
      </c>
      <c r="T260">
        <f ca="1">IF(AND($B260&gt;0,SUM(T$3:T259)=0,SUM($H260:S260)=0),$B260,0)</f>
        <v>0</v>
      </c>
      <c r="U260">
        <f ca="1">IF(AND($B260&gt;0,SUM(U$3:U259)=0,SUM($H260:T260)=0),$B260,0)</f>
        <v>0</v>
      </c>
      <c r="V260">
        <f ca="1">IF(AND($B260&gt;0,SUM(V$3:V259)=0,SUM($H260:U260)=0),$B260,0)</f>
        <v>0</v>
      </c>
      <c r="W260">
        <f ca="1">IF(AND($B260&gt;0,SUM(W$3:W259)=0,SUM($H260:V260)=0),$B260,0)</f>
        <v>0</v>
      </c>
      <c r="X260">
        <f ca="1">IF(AND($B260&gt;0,SUM(X$3:X259)=0,SUM($H260:W260)=0),$B260,0)</f>
        <v>0</v>
      </c>
      <c r="Y260">
        <f ca="1">IF(AND($B260&gt;0,SUM(Y$3:Y259)=0,SUM($H260:X260)=0),$B260,0)</f>
        <v>0</v>
      </c>
      <c r="Z260">
        <f ca="1">IF(AND($B260&gt;0,SUM(Z$3:Z259)=0,SUM($H260:Y260)=0),$B260,0)</f>
        <v>0</v>
      </c>
      <c r="AA260">
        <f ca="1">IF(AND($B260&gt;0,SUM(AA$3:AA259)=0,SUM($H260:Z260)=0),$B260,0)</f>
        <v>0</v>
      </c>
      <c r="AB260">
        <f ca="1">IF(AND($B260&gt;0,SUM(AB$3:AB259)=0,SUM($H260:AA260)=0),$B260,0)</f>
        <v>0</v>
      </c>
      <c r="AC260">
        <f ca="1">IF(AND($B260&gt;0,SUM(AC$3:AC259)=0,SUM($H260:AB260)=0),$B260,0)</f>
        <v>0</v>
      </c>
      <c r="AD260">
        <f ca="1">IF(AND($B260&gt;0,SUM(AD$3:AD259)=0,SUM($H260:AC260)=0),$B260,0)</f>
        <v>0</v>
      </c>
      <c r="AE260">
        <f ca="1">IF(AND($B260&gt;0,SUM(AE$3:AE259)=0,SUM($H260:AD260)=0),$B260,0)</f>
        <v>0</v>
      </c>
      <c r="AF260">
        <f ca="1">IF(AND($B260&gt;0,SUM(AF$3:AF259)=0,SUM($H260:AE260)=0),$B260,0)</f>
        <v>0</v>
      </c>
      <c r="AG260">
        <f ca="1">IF(AND($B260&gt;0,SUM(AG$3:AG259)=0,SUM($H260:AF260)=0),$B260,0)</f>
        <v>0</v>
      </c>
      <c r="AH260">
        <f ca="1">IF(AND($B260&gt;0,SUM(AH$3:AH259)=0,SUM($H260:AG260)=0),$B260,0)</f>
        <v>0</v>
      </c>
      <c r="AI260">
        <f ca="1">IF(AND($B260&gt;0,SUM(AI$3:AI259)=0,SUM($H260:AH260)=0),$B260,0)</f>
        <v>0</v>
      </c>
      <c r="AJ260">
        <f ca="1">IF(AND($B260&gt;0,SUM(AJ$3:AJ259)=0,SUM($H260:AI260)=0),$B260,0)</f>
        <v>0</v>
      </c>
      <c r="AK260">
        <f ca="1">IF(AND($B260&gt;0,SUM(AK$3:AK259)=0,SUM($H260:AJ260)=0),$B260,0)</f>
        <v>0</v>
      </c>
      <c r="AL260">
        <f ca="1">IF(AND($B260&gt;0,SUM(AL$3:AL259)=0,SUM($H260:AK260)=0),$B260,0)</f>
        <v>0</v>
      </c>
      <c r="AM260">
        <f ca="1">IF(AND($B260&gt;0,SUM(AM$3:AM259)=0,SUM($H260:AL260)=0),$B260,0)</f>
        <v>0</v>
      </c>
      <c r="AN260">
        <f ca="1">IF(AND($B260&gt;0,SUM(AN$3:AN259)=0,SUM($H260:AM260)=0),$B260,0)</f>
        <v>0</v>
      </c>
      <c r="AO260">
        <f ca="1">IF(AND($B260&gt;0,SUM(AO$3:AO259)=0,SUM($H260:AN260)=0),$B260,0)</f>
        <v>0</v>
      </c>
      <c r="AP260">
        <f ca="1">IF(AND($B260&gt;0,SUM(AP$3:AP259)=0,SUM($H260:AO260)=0),$B260,0)</f>
        <v>0</v>
      </c>
      <c r="AQ260">
        <f ca="1">IF(AND($B260&gt;0,SUM(AQ$3:AQ259)=0,SUM($H260:AP260)=0),$B260,0)</f>
        <v>0</v>
      </c>
      <c r="AR260">
        <f ca="1">IF(AND($B260&gt;0,SUM(AR$3:AR259)=0,SUM($H260:AQ260)=0),$B260,0)</f>
        <v>0</v>
      </c>
      <c r="AS260">
        <f ca="1">IF(AND($B260&gt;0,SUM(AS$3:AS259)=0,SUM($H260:AR260)=0),$B260,0)</f>
        <v>0</v>
      </c>
      <c r="AT260">
        <f ca="1">IF(AND($B260&gt;0,SUM(AT$3:AT259)=0,SUM($H260:AS260)=0),$B260,0)</f>
        <v>0</v>
      </c>
      <c r="AU260">
        <f ca="1">IF(AND($B260&gt;0,SUM(AU$3:AU259)=0,SUM($H260:AT260)=0),$B260,0)</f>
        <v>0</v>
      </c>
      <c r="AV260">
        <f ca="1">IF(AND($B260&gt;0,SUM(AV$3:AV259)=0,SUM($H260:AU260)=0),$B260,0)</f>
        <v>0</v>
      </c>
      <c r="AW260">
        <f ca="1">IF(AND($B260&gt;0,SUM(AW$3:AW259)=0,SUM($H260:AV260)=0),$B260,0)</f>
        <v>0</v>
      </c>
      <c r="AX260">
        <f ca="1">IF(AND($B260&gt;0,SUM(AX$3:AX259)=0,SUM($H260:AW260)=0),$B260,0)</f>
        <v>0</v>
      </c>
      <c r="AY260">
        <f ca="1">IF(AND($B260&gt;0,SUM(AY$3:AY259)=0,SUM($H260:AX260)=0),$B260,0)</f>
        <v>0</v>
      </c>
      <c r="AZ260">
        <f ca="1">IF(AND($B260&gt;0,SUM(AZ$3:AZ259)=0,SUM($H260:AY260)=0),$B260,0)</f>
        <v>0</v>
      </c>
      <c r="BA260">
        <f ca="1">IF(AND($B260&gt;0,SUM(BA$3:BA259)=0,SUM($H260:AZ260)=0),$B260,0)</f>
        <v>0</v>
      </c>
      <c r="BB260">
        <f ca="1">IF(AND($B260&gt;0,SUM(BB$3:BB259)=0,SUM($H260:BA260)=0),$B260,0)</f>
        <v>0</v>
      </c>
      <c r="BC260">
        <f ca="1">IF(AND($B260&gt;0,SUM(BC$3:BC259)=0,SUM($H260:BB260)=0),$B260,0)</f>
        <v>0</v>
      </c>
      <c r="BD260">
        <f ca="1">IF(AND($B260&gt;0,SUM(BD$3:BD259)=0,SUM($H260:BC260)=0),$B260,0)</f>
        <v>0</v>
      </c>
      <c r="BE260">
        <f ca="1">IF(AND($B260&gt;0,SUM(BE$3:BE259)=0,SUM($H260:BD260)=0),$B260,0)</f>
        <v>0</v>
      </c>
      <c r="BF260">
        <f ca="1">IF(AND($B260&gt;0,SUM(BF$3:BF259)=0,SUM($H260:BE260)=0),$B260,0)</f>
        <v>0</v>
      </c>
      <c r="BG260">
        <f ca="1">IF(AND($B260&gt;0,SUM(BG$3:BG259)=0,SUM($H260:BF260)=0),$B260,0)</f>
        <v>0</v>
      </c>
      <c r="BH260">
        <f ca="1">IF(AND($B260&gt;0,SUM(BH$3:BH259)=0,SUM($H260:BG260)=0),$B260,0)</f>
        <v>0</v>
      </c>
      <c r="BI260">
        <f ca="1">IF(AND($B260&gt;0,SUM(BI$3:BI259)=0,SUM($H260:BH260)=0),$B260,0)</f>
        <v>0</v>
      </c>
      <c r="BJ260">
        <f ca="1">IF(AND($B260&gt;0,SUM(BJ$3:BJ259)=0,SUM($H260:BI260)=0),$B260,0)</f>
        <v>0</v>
      </c>
      <c r="BK260">
        <f ca="1">IF(AND($B260&gt;0,SUM(BK$3:BK259)=0,SUM($H260:BJ260)=0),$B260,0)</f>
        <v>0</v>
      </c>
      <c r="BL260">
        <f ca="1">IF(AND($B260&gt;0,SUM(BL$3:BL259)=0,SUM($H260:BK260)=0),$B260,0)</f>
        <v>0</v>
      </c>
      <c r="BM260">
        <f ca="1">IF(AND($B260&gt;0,SUM(BM$3:BM259)=0,SUM($H260:BL260)=0),$B260,0)</f>
        <v>0</v>
      </c>
      <c r="BN260">
        <f ca="1">IF(AND($B260&gt;0,SUM(BN$3:BN259)=0,SUM($H260:BM260)=0),$B260,0)</f>
        <v>0</v>
      </c>
      <c r="BO260">
        <f ca="1">IF(AND($B260&gt;0,SUM(BO$3:BO259)=0,SUM($H260:BN260)=0),$B260,0)</f>
        <v>0</v>
      </c>
      <c r="BP260">
        <f ca="1">IF(AND($B260&gt;0,SUM(BP$3:BP259)=0,SUM($H260:BO260)=0),$B260,0)</f>
        <v>0</v>
      </c>
      <c r="BQ260">
        <f ca="1">IF(AND($B260&gt;0,SUM(BQ$3:BQ259)=0,SUM($H260:BP260)=0),$B260,0)</f>
        <v>0</v>
      </c>
      <c r="BR260">
        <f ca="1">IF(AND($B260&gt;0,SUM(BR$3:BR259)=0,SUM($H260:BQ260)=0),$B260,0)</f>
        <v>0</v>
      </c>
      <c r="BS260">
        <f ca="1">IF(AND($B260&gt;0,SUM(BS$3:BS259)=0,SUM($H260:BR260)=0),$B260,0)</f>
        <v>0</v>
      </c>
      <c r="BT260">
        <f ca="1">IF(AND($B260&gt;0,SUM(BT$3:BT259)=0,SUM($H260:BS260)=0),$B260,0)</f>
        <v>0</v>
      </c>
      <c r="BU260">
        <f ca="1">IF(AND($B260&gt;0,SUM(BU$3:BU259)=0,SUM($H260:BT260)=0),$B260,0)</f>
        <v>0</v>
      </c>
      <c r="BV260">
        <f ca="1">IF(AND($B260&gt;0,SUM(BV$3:BV259)=0,SUM($H260:BU260)=0),$B260,0)</f>
        <v>0</v>
      </c>
      <c r="BW260">
        <f ca="1">IF(AND($B260&gt;0,SUM(BW$3:BW259)=0,SUM($H260:BV260)=0),$B260,0)</f>
        <v>0</v>
      </c>
      <c r="BX260">
        <f ca="1">IF(AND($B260&gt;0,SUM(BX$3:BX259)=0,SUM($H260:BW260)=0),$B260,0)</f>
        <v>0</v>
      </c>
      <c r="BY260">
        <f ca="1">IF(AND($B260&gt;0,SUM(BY$3:BY259)=0,SUM($H260:BX260)=0),$B260,0)</f>
        <v>0</v>
      </c>
      <c r="BZ260">
        <f ca="1">IF(AND($B260&gt;0,SUM(BZ$3:BZ259)=0,SUM($H260:BY260)=0),$B260,0)</f>
        <v>0</v>
      </c>
      <c r="CA260">
        <f ca="1">IF(AND($B260&gt;0,SUM(CA$3:CA259)=0,SUM($H260:BZ260)=0),$B260,0)</f>
        <v>0</v>
      </c>
      <c r="CB260">
        <f ca="1">IF(AND($B260&gt;0,SUM(CB$3:CB259)=0,SUM($H260:CA260)=0),$B260,0)</f>
        <v>0</v>
      </c>
      <c r="CC260">
        <f ca="1">IF(AND($B260&gt;0,SUM(CC$3:CC259)=0,SUM($H260:CB260)=0),$B260,0)</f>
        <v>0</v>
      </c>
      <c r="CD260">
        <f ca="1">IF(AND($B260&gt;0,SUM(CD$3:CD259)=0,SUM($H260:CC260)=0),$B260,0)</f>
        <v>0</v>
      </c>
      <c r="CE260">
        <f ca="1">IF(AND($B260&gt;0,SUM(CE$3:CE259)=0,SUM($H260:CD260)=0),$B260,0)</f>
        <v>0</v>
      </c>
      <c r="CF260">
        <f ca="1">IF(AND($B260&gt;0,SUM(CF$3:CF259)=0,SUM($H260:CE260)=0),$B260,0)</f>
        <v>0</v>
      </c>
      <c r="CG260">
        <f ca="1">IF(AND($B260&gt;0,SUM(CG$3:CG259)=0,SUM($H260:CF260)=0),$B260,0)</f>
        <v>0</v>
      </c>
      <c r="CH260">
        <f ca="1">IF(AND($B260&gt;0,SUM(CH$3:CH259)=0,SUM($H260:CG260)=0),$B260,0)</f>
        <v>0</v>
      </c>
      <c r="CI260">
        <f ca="1">IF(AND($B260&gt;0,SUM(CI$3:CI259)=0,SUM($H260:CH260)=0),$B260,0)</f>
        <v>0</v>
      </c>
      <c r="CJ260">
        <f ca="1">IF(AND($B260&gt;0,SUM(CJ$3:CJ259)=0,SUM($H260:CI260)=0),$B260,0)</f>
        <v>0</v>
      </c>
      <c r="CK260">
        <f ca="1">IF(AND($B260&gt;0,SUM(CK$3:CK259)=0,SUM($H260:CJ260)=0),$B260,0)</f>
        <v>0</v>
      </c>
      <c r="CL260">
        <f ca="1">IF(AND($B260&gt;0,SUM(CL$3:CL259)=0,SUM($H260:CK260)=0),$B260,0)</f>
        <v>0</v>
      </c>
      <c r="CM260">
        <f ca="1">IF(AND($B260&gt;0,SUM(CM$3:CM259)=0,SUM($H260:CL260)=0),$B260,0)</f>
        <v>0</v>
      </c>
      <c r="CN260">
        <f ca="1">IF(AND($B260&gt;0,SUM(CN$3:CN259)=0,SUM($H260:CM260)=0),$B260,0)</f>
        <v>0</v>
      </c>
      <c r="CO260">
        <f ca="1">IF(AND($B260&gt;0,SUM(CO$3:CO259)=0,SUM($H260:CN260)=0),$B260,0)</f>
        <v>0</v>
      </c>
      <c r="CP260">
        <f ca="1">IF(AND($B260&gt;0,SUM(CP$3:CP259)=0,SUM($H260:CO260)=0),$B260,0)</f>
        <v>0</v>
      </c>
      <c r="CQ260">
        <f ca="1">IF(AND($B260&gt;0,SUM(CQ$3:CQ259)=0,SUM($H260:CP260)=0),$B260,0)</f>
        <v>0</v>
      </c>
      <c r="CR260">
        <f ca="1">IF(AND($B260&gt;0,SUM(CR$3:CR259)=0,SUM($H260:CQ260)=0),$B260,0)</f>
        <v>0</v>
      </c>
      <c r="CS260">
        <f ca="1">IF(AND($B260&gt;0,SUM(CS$3:CS259)=0,SUM($H260:CR260)=0),$B260,0)</f>
        <v>0</v>
      </c>
      <c r="CT260">
        <f ca="1">IF(AND($B260&gt;0,SUM(CT$3:CT259)=0,SUM($H260:CS260)=0),$B260,0)</f>
        <v>0</v>
      </c>
      <c r="CU260">
        <f ca="1">IF(AND($B260&gt;0,SUM(CU$3:CU259)=0,SUM($H260:CT260)=0),$B260,0)</f>
        <v>0</v>
      </c>
      <c r="CV260">
        <f ca="1">IF(AND($B260&gt;0,SUM(CV$3:CV259)=0,SUM($H260:CU260)=0),$B260,0)</f>
        <v>0</v>
      </c>
      <c r="CW260">
        <f ca="1">IF(AND($B260&gt;0,SUM(CW$3:CW259)=0,SUM($H260:CV260)=0),$B260,0)</f>
        <v>0</v>
      </c>
      <c r="CX260">
        <f ca="1">IF(AND($B260&gt;0,SUM(CX$3:CX259)=0,SUM($H260:CW260)=0),$B260,0)</f>
        <v>0</v>
      </c>
      <c r="CY260">
        <f ca="1">IF(AND($B260&gt;0,SUM(CY$3:CY259)=0,SUM($H260:CX260)=0),$B260,0)</f>
        <v>0</v>
      </c>
      <c r="CZ260">
        <f ca="1">IF(AND($B260&gt;0,SUM(CZ$3:CZ259)=0,SUM($H260:CY260)=0),$B260,0)</f>
        <v>0</v>
      </c>
      <c r="DA260">
        <f ca="1">IF(AND($B260&gt;0,SUM(DA$3:DA259)=0,SUM($H260:CZ260)=0),$B260,0)</f>
        <v>0</v>
      </c>
      <c r="DB260">
        <f ca="1">IF(AND($B260&gt;0,SUM(DB$3:DB259)=0,SUM($H260:DA260)=0),$B260,0)</f>
        <v>0</v>
      </c>
      <c r="DC260">
        <f ca="1">IF(AND($B260&gt;0,SUM(DC$3:DC259)=0,SUM($H260:DB260)=0),$B260,0)</f>
        <v>0</v>
      </c>
      <c r="DD260">
        <f ca="1">IF(AND($B260&gt;0,SUM(DD$3:DD259)=0,SUM($H260:DC260)=0),$B260,0)</f>
        <v>0</v>
      </c>
      <c r="DE260">
        <f ca="1">IF(AND($B260&gt;0,SUM(DE$3:DE259)=0,SUM($H260:DD260)=0),$B260,0)</f>
        <v>0</v>
      </c>
      <c r="DF260">
        <f ca="1">IF(AND($B260&gt;0,SUM(DF$3:DF259)=0,SUM($H260:DE260)=0),$B260,0)</f>
        <v>0</v>
      </c>
      <c r="DG260">
        <f ca="1">IF(AND($B260&gt;0,SUM(DG$3:DG259)=0,SUM($H260:DF260)=0),$B260,0)</f>
        <v>0</v>
      </c>
      <c r="DH260">
        <f ca="1">IF(AND($B260&gt;0,SUM(DH$3:DH259)=0,SUM($H260:DG260)=0),$B260,0)</f>
        <v>0</v>
      </c>
      <c r="DI260">
        <f ca="1">IF(AND($B260&gt;0,SUM(DI$3:DI259)=0,SUM($H260:DH260)=0),$B260,0)</f>
        <v>0</v>
      </c>
      <c r="DJ260">
        <f ca="1">IF(AND($B260&gt;0,SUM(DJ$3:DJ259)=0,SUM($H260:DI260)=0),$B260,0)</f>
        <v>0</v>
      </c>
      <c r="DK260">
        <f ca="1">IF(AND($B260&gt;0,SUM(DK$3:DK259)=0,SUM($H260:DJ260)=0),$B260,0)</f>
        <v>0</v>
      </c>
      <c r="DL260">
        <f ca="1">IF(AND($B260&gt;0,SUM(DL$3:DL259)=0,SUM($H260:DK260)=0),$B260,0)</f>
        <v>0</v>
      </c>
      <c r="DM260">
        <f ca="1">IF(AND($B260&gt;0,SUM(DM$3:DM259)=0,SUM($H260:DL260)=0),$B260,0)</f>
        <v>0</v>
      </c>
      <c r="DN260">
        <f ca="1">IF(AND($B260&gt;0,SUM(DN$3:DN259)=0,SUM($H260:DM260)=0),$B260,0)</f>
        <v>0</v>
      </c>
      <c r="DO260">
        <f ca="1">IF(AND($B260&gt;0,SUM(DO$3:DO259)=0,SUM($H260:DN260)=0),$B260,0)</f>
        <v>0</v>
      </c>
      <c r="DP260">
        <f ca="1">IF(AND($B260&gt;0,SUM(DP$3:DP259)=0,SUM($H260:DO260)=0),$B260,0)</f>
        <v>0</v>
      </c>
      <c r="DQ260">
        <f ca="1">IF(AND($B260&gt;0,SUM(DQ$3:DQ259)=0,SUM($H260:DP260)=0),$B260,0)</f>
        <v>0</v>
      </c>
      <c r="DR260">
        <f ca="1">IF(AND($B260&gt;0,SUM(DR$3:DR259)=0,SUM($H260:DQ260)=0),$B260,0)</f>
        <v>0</v>
      </c>
      <c r="DS260">
        <f ca="1">IF(AND($B260&gt;0,SUM(DS$3:DS259)=0,SUM($H260:DR260)=0),$B260,0)</f>
        <v>0</v>
      </c>
      <c r="DT260">
        <f ca="1">IF(AND($B260&gt;0,SUM(DT$3:DT259)=0,SUM($H260:DS260)=0),$B260,0)</f>
        <v>0</v>
      </c>
      <c r="DU260">
        <f ca="1">IF(AND($B260&gt;0,SUM(DU$3:DU259)=0,SUM($H260:DT260)=0),$B260,0)</f>
        <v>0</v>
      </c>
      <c r="DV260">
        <f ca="1">IF(AND($B260&gt;0,SUM(DV$3:DV259)=0,SUM($H260:DU260)=0),$B260,0)</f>
        <v>0</v>
      </c>
      <c r="DW260">
        <f ca="1">IF(AND($B260&gt;0,SUM(DW$3:DW259)=0,SUM($H260:DV260)=0),$B260,0)</f>
        <v>0</v>
      </c>
      <c r="DX260">
        <f ca="1">IF(AND($B260&gt;0,SUM(DX$3:DX259)=0,SUM($H260:DW260)=0),$B260,0)</f>
        <v>0</v>
      </c>
      <c r="DY260">
        <f ca="1">IF(AND($B260&gt;0,SUM(DY$3:DY259)=0,SUM($H260:DX260)=0),$B260,0)</f>
        <v>0</v>
      </c>
      <c r="DZ260">
        <f ca="1">IF(AND($B260&gt;0,SUM(DZ$3:DZ259)=0,SUM($H260:DY260)=0),$B260,0)</f>
        <v>0</v>
      </c>
      <c r="EA260">
        <f ca="1">IF(AND($B260&gt;0,SUM(EA$3:EA259)=0,SUM($H260:DZ260)=0),$B260,0)</f>
        <v>0</v>
      </c>
      <c r="EB260">
        <f ca="1">IF(AND($B260&gt;0,SUM(EB$3:EB259)=0,SUM($H260:EA260)=0),$B260,0)</f>
        <v>0</v>
      </c>
      <c r="EC260">
        <f ca="1">IF(AND($B260&gt;0,SUM(EC$3:EC259)=0,SUM($H260:EB260)=0),$B260,0)</f>
        <v>0</v>
      </c>
      <c r="ED260">
        <f ca="1">IF(AND($B260&gt;0,SUM(ED$3:ED259)=0,SUM($H260:EC260)=0),$B260,0)</f>
        <v>0</v>
      </c>
      <c r="EE260">
        <f ca="1">IF(AND($B260&gt;0,SUM(EE$3:EE259)=0,SUM($H260:ED260)=0),$B260,0)</f>
        <v>0</v>
      </c>
      <c r="EF260">
        <f ca="1">IF(AND($B260&gt;0,SUM(EF$3:EF259)=0,SUM($H260:EE260)=0),$B260,0)</f>
        <v>0</v>
      </c>
      <c r="EG260">
        <f ca="1">IF(AND($B260&gt;0,SUM(EG$3:EG259)=0,SUM($H260:EF260)=0),$B260,0)</f>
        <v>0</v>
      </c>
      <c r="EH260">
        <f ca="1">IF(AND($B260&gt;0,SUM(EH$3:EH259)=0,SUM($H260:EG260)=0),$B260,0)</f>
        <v>0</v>
      </c>
      <c r="EI260">
        <f ca="1">IF(AND($B260&gt;0,SUM(EI$3:EI259)=0,SUM($H260:EH260)=0),$B260,0)</f>
        <v>0</v>
      </c>
      <c r="EJ260">
        <f ca="1">IF(AND($B260&gt;0,SUM(EJ$3:EJ259)=0,SUM($H260:EI260)=0),$B260,0)</f>
        <v>0</v>
      </c>
      <c r="EK260">
        <f ca="1">IF(AND($B260&gt;0,SUM(EK$3:EK259)=0,SUM($H260:EJ260)=0),$B260,0)</f>
        <v>0</v>
      </c>
      <c r="EL260">
        <f ca="1">IF(AND($B260&gt;0,SUM(EL$3:EL259)=0,SUM($H260:EK260)=0),$B260,0)</f>
        <v>0</v>
      </c>
      <c r="EM260">
        <f ca="1">IF(AND($B260&gt;0,SUM(EM$3:EM259)=0,SUM($H260:EL260)=0),$B260,0)</f>
        <v>0</v>
      </c>
      <c r="EN260">
        <f ca="1">IF(AND($B260&gt;0,SUM(EN$3:EN259)=0,SUM($H260:EM260)=0),$B260,0)</f>
        <v>0</v>
      </c>
      <c r="EO260">
        <f ca="1">IF(AND($B260&gt;0,SUM(EO$3:EO259)=0,SUM($H260:EN260)=0),$B260,0)</f>
        <v>0</v>
      </c>
      <c r="EP260">
        <f ca="1">IF(AND($B260&gt;0,SUM(EP$3:EP259)=0,SUM($H260:EO260)=0),$B260,0)</f>
        <v>0</v>
      </c>
      <c r="EQ260">
        <f ca="1">IF(AND($B260&gt;0,SUM(EQ$3:EQ259)=0,SUM($H260:EP260)=0),$B260,0)</f>
        <v>0</v>
      </c>
      <c r="ER260">
        <f ca="1">IF(AND($B260&gt;0,SUM(ER$3:ER259)=0,SUM($H260:EQ260)=0),$B260,0)</f>
        <v>0</v>
      </c>
      <c r="ES260">
        <f ca="1">IF(AND($B260&gt;0,SUM(ES$3:ES259)=0,SUM($H260:ER260)=0),$B260,0)</f>
        <v>0</v>
      </c>
      <c r="ET260">
        <f ca="1">IF(AND($B260&gt;0,SUM(ET$3:ET259)=0,SUM($H260:ES260)=0),$B260,0)</f>
        <v>0</v>
      </c>
      <c r="EU260">
        <f ca="1">IF(AND($B260&gt;0,SUM(EU$3:EU259)=0,SUM($H260:ET260)=0),$B260,0)</f>
        <v>0</v>
      </c>
      <c r="EV260">
        <f ca="1">IF(AND($B260&gt;0,SUM(EV$3:EV259)=0,SUM($H260:EU260)=0),$B260,0)</f>
        <v>0</v>
      </c>
      <c r="EW260">
        <f ca="1">IF(AND($B260&gt;0,SUM(EW$3:EW259)=0,SUM($H260:EV260)=0),$B260,0)</f>
        <v>0</v>
      </c>
      <c r="EX260">
        <f ca="1">IF(AND($B260&gt;0,SUM(EX$3:EX259)=0,SUM($H260:EW260)=0),$B260,0)</f>
        <v>0</v>
      </c>
      <c r="EY260">
        <f ca="1">IF(AND($B260&gt;0,SUM(EY$3:EY259)=0,SUM($H260:EX260)=0),$B260,0)</f>
        <v>0</v>
      </c>
      <c r="EZ260">
        <f ca="1">IF(AND($B260&gt;0,SUM(EZ$3:EZ259)=0,SUM($H260:EY260)=0),$B260,0)</f>
        <v>0</v>
      </c>
      <c r="FA260">
        <f ca="1">IF(AND($B260&gt;0,SUM(FA$3:FA259)=0,SUM($H260:EZ260)=0),$B260,0)</f>
        <v>0</v>
      </c>
      <c r="FB260">
        <f ca="1">IF(AND($B260&gt;0,SUM(FB$3:FB259)=0,SUM($H260:FA260)=0),$B260,0)</f>
        <v>0</v>
      </c>
      <c r="FC260">
        <f ca="1">IF(AND($B260&gt;0,SUM(FC$3:FC259)=0,SUM($H260:FB260)=0),$B260,0)</f>
        <v>0</v>
      </c>
      <c r="FD260">
        <f ca="1">IF(AND($B260&gt;0,SUM(FD$3:FD259)=0,SUM($H260:FC260)=0),$B260,0)</f>
        <v>0</v>
      </c>
      <c r="FE260">
        <f ca="1">IF(AND($B260&gt;0,SUM(FE$3:FE259)=0,SUM($H260:FD260)=0),$B260,0)</f>
        <v>0</v>
      </c>
      <c r="FF260">
        <f ca="1">IF(AND($B260&gt;0,SUM(FF$3:FF259)=0,SUM($H260:FE260)=0),$B260,0)</f>
        <v>0</v>
      </c>
      <c r="FG260">
        <f ca="1">IF(AND($B260&gt;0,SUM(FG$3:FG259)=0,SUM($H260:FF260)=0),$B260,0)</f>
        <v>0</v>
      </c>
      <c r="FH260">
        <f ca="1">IF(AND($B260&gt;0,SUM(FH$3:FH259)=0,SUM($H260:FG260)=0),$B260,0)</f>
        <v>0</v>
      </c>
      <c r="FI260">
        <f ca="1">IF(AND($B260&gt;0,SUM(FI$3:FI259)=0,SUM($H260:FH260)=0),$B260,0)</f>
        <v>0</v>
      </c>
      <c r="FJ260">
        <f ca="1">IF(AND($B260&gt;0,SUM(FJ$3:FJ259)=0,SUM($H260:FI260)=0),$B260,0)</f>
        <v>0</v>
      </c>
      <c r="FK260">
        <f ca="1">IF(AND($B260&gt;0,SUM(FK$3:FK259)=0,SUM($H260:FJ260)=0),$B260,0)</f>
        <v>0</v>
      </c>
      <c r="FL260">
        <f ca="1">IF(AND($B260&gt;0,SUM(FL$3:FL259)=0,SUM($H260:FK260)=0),$B260,0)</f>
        <v>0</v>
      </c>
      <c r="FM260">
        <f ca="1">IF(AND($B260&gt;0,SUM(FM$3:FM259)=0,SUM($H260:FL260)=0),$B260,0)</f>
        <v>0</v>
      </c>
      <c r="FN260">
        <f ca="1">IF(AND($B260&gt;0,SUM(FN$3:FN259)=0,SUM($H260:FM260)=0),$B260,0)</f>
        <v>0</v>
      </c>
      <c r="FS260" s="67">
        <f>ValintaohjelmaCentral!$C136</f>
        <v>0</v>
      </c>
      <c r="FT260" s="352"/>
      <c r="FU260" s="353"/>
      <c r="FV260" s="375" t="s">
        <v>491</v>
      </c>
      <c r="FY260" s="67">
        <f>ValintaohjelmaCentral!$C136</f>
        <v>0</v>
      </c>
      <c r="FZ260" s="352"/>
      <c r="GA260" s="353"/>
      <c r="GB260" s="375" t="s">
        <v>491</v>
      </c>
      <c r="GE260" s="67">
        <f>ValintaohjelmaCentral!$C136</f>
        <v>0</v>
      </c>
      <c r="GF260" s="352"/>
      <c r="GG260" s="353"/>
      <c r="GH260" s="375" t="s">
        <v>491</v>
      </c>
    </row>
    <row r="261" spans="1:190" ht="15.75" hidden="1" thickBot="1" x14ac:dyDescent="0.3">
      <c r="A261">
        <v>261</v>
      </c>
      <c r="C261" s="240">
        <f ca="1">OFFSET(FS261,0,$A$1,1,1)</f>
        <v>0</v>
      </c>
      <c r="D261" s="240">
        <f t="shared" ca="1" si="30"/>
        <v>0</v>
      </c>
      <c r="E261" s="240">
        <f t="shared" ca="1" si="30"/>
        <v>0</v>
      </c>
      <c r="F261" s="240" t="str">
        <f t="shared" ca="1" si="30"/>
        <v>[300 SEC]</v>
      </c>
      <c r="G261" s="47" t="e">
        <f>INDEX($I$2:$FN$2,ROWS(G$2:G261))</f>
        <v>#REF!</v>
      </c>
      <c r="H261">
        <v>0</v>
      </c>
      <c r="I261">
        <f ca="1">IF(AND($B261&gt;0,SUM(I$3:I260)=0,SUM($H261:H261)=0),$B261,0)</f>
        <v>0</v>
      </c>
      <c r="J261">
        <f ca="1">IF(AND($B261&gt;0,SUM(J$3:J260)=0,SUM($H261:I261)=0),$B261,0)</f>
        <v>0</v>
      </c>
      <c r="K261">
        <f ca="1">IF(AND($B261&gt;0,SUM(K$3:K260)=0,SUM($H261:J261)=0),$B261,0)</f>
        <v>0</v>
      </c>
      <c r="L261">
        <f ca="1">IF(AND($B261&gt;0,SUM(L$3:L260)=0,SUM($H261:K261)=0),$B261,0)</f>
        <v>0</v>
      </c>
      <c r="M261">
        <f ca="1">IF(AND($B261&gt;0,SUM(M$3:M260)=0,SUM($H261:L261)=0),$B261,0)</f>
        <v>0</v>
      </c>
      <c r="N261">
        <f ca="1">IF(AND($B261&gt;0,SUM(N$3:N260)=0,SUM($H261:M261)=0),$B261,0)</f>
        <v>0</v>
      </c>
      <c r="O261">
        <f ca="1">IF(AND($B261&gt;0,SUM(O$3:O260)=0,SUM($H261:N261)=0),$B261,0)</f>
        <v>0</v>
      </c>
      <c r="P261">
        <f ca="1">IF(AND($B261&gt;0,SUM(P$3:P260)=0,SUM($H261:O261)=0),$B261,0)</f>
        <v>0</v>
      </c>
      <c r="Q261">
        <f ca="1">IF(AND($B261&gt;0,SUM(Q$3:Q260)=0,SUM($H261:P261)=0),$B261,0)</f>
        <v>0</v>
      </c>
      <c r="R261">
        <f ca="1">IF(AND($B261&gt;0,SUM(R$3:R260)=0,SUM($H261:Q261)=0),$B261,0)</f>
        <v>0</v>
      </c>
      <c r="S261">
        <f ca="1">IF(AND($B261&gt;0,SUM(S$3:S260)=0,SUM($H261:R261)=0),$B261,0)</f>
        <v>0</v>
      </c>
      <c r="T261">
        <f ca="1">IF(AND($B261&gt;0,SUM(T$3:T260)=0,SUM($H261:S261)=0),$B261,0)</f>
        <v>0</v>
      </c>
      <c r="U261">
        <f ca="1">IF(AND($B261&gt;0,SUM(U$3:U260)=0,SUM($H261:T261)=0),$B261,0)</f>
        <v>0</v>
      </c>
      <c r="V261">
        <f ca="1">IF(AND($B261&gt;0,SUM(V$3:V260)=0,SUM($H261:U261)=0),$B261,0)</f>
        <v>0</v>
      </c>
      <c r="W261">
        <f ca="1">IF(AND($B261&gt;0,SUM(W$3:W260)=0,SUM($H261:V261)=0),$B261,0)</f>
        <v>0</v>
      </c>
      <c r="X261">
        <f ca="1">IF(AND($B261&gt;0,SUM(X$3:X260)=0,SUM($H261:W261)=0),$B261,0)</f>
        <v>0</v>
      </c>
      <c r="Y261">
        <f ca="1">IF(AND($B261&gt;0,SUM(Y$3:Y260)=0,SUM($H261:X261)=0),$B261,0)</f>
        <v>0</v>
      </c>
      <c r="Z261">
        <f ca="1">IF(AND($B261&gt;0,SUM(Z$3:Z260)=0,SUM($H261:Y261)=0),$B261,0)</f>
        <v>0</v>
      </c>
      <c r="AA261">
        <f ca="1">IF(AND($B261&gt;0,SUM(AA$3:AA260)=0,SUM($H261:Z261)=0),$B261,0)</f>
        <v>0</v>
      </c>
      <c r="AB261">
        <f ca="1">IF(AND($B261&gt;0,SUM(AB$3:AB260)=0,SUM($H261:AA261)=0),$B261,0)</f>
        <v>0</v>
      </c>
      <c r="AC261">
        <f ca="1">IF(AND($B261&gt;0,SUM(AC$3:AC260)=0,SUM($H261:AB261)=0),$B261,0)</f>
        <v>0</v>
      </c>
      <c r="AD261">
        <f ca="1">IF(AND($B261&gt;0,SUM(AD$3:AD260)=0,SUM($H261:AC261)=0),$B261,0)</f>
        <v>0</v>
      </c>
      <c r="AE261">
        <f ca="1">IF(AND($B261&gt;0,SUM(AE$3:AE260)=0,SUM($H261:AD261)=0),$B261,0)</f>
        <v>0</v>
      </c>
      <c r="AF261">
        <f ca="1">IF(AND($B261&gt;0,SUM(AF$3:AF260)=0,SUM($H261:AE261)=0),$B261,0)</f>
        <v>0</v>
      </c>
      <c r="AG261">
        <f ca="1">IF(AND($B261&gt;0,SUM(AG$3:AG260)=0,SUM($H261:AF261)=0),$B261,0)</f>
        <v>0</v>
      </c>
      <c r="AH261">
        <f ca="1">IF(AND($B261&gt;0,SUM(AH$3:AH260)=0,SUM($H261:AG261)=0),$B261,0)</f>
        <v>0</v>
      </c>
      <c r="AI261">
        <f ca="1">IF(AND($B261&gt;0,SUM(AI$3:AI260)=0,SUM($H261:AH261)=0),$B261,0)</f>
        <v>0</v>
      </c>
      <c r="AJ261">
        <f ca="1">IF(AND($B261&gt;0,SUM(AJ$3:AJ260)=0,SUM($H261:AI261)=0),$B261,0)</f>
        <v>0</v>
      </c>
      <c r="AK261">
        <f ca="1">IF(AND($B261&gt;0,SUM(AK$3:AK260)=0,SUM($H261:AJ261)=0),$B261,0)</f>
        <v>0</v>
      </c>
      <c r="AL261">
        <f ca="1">IF(AND($B261&gt;0,SUM(AL$3:AL260)=0,SUM($H261:AK261)=0),$B261,0)</f>
        <v>0</v>
      </c>
      <c r="AM261">
        <f ca="1">IF(AND($B261&gt;0,SUM(AM$3:AM260)=0,SUM($H261:AL261)=0),$B261,0)</f>
        <v>0</v>
      </c>
      <c r="AN261">
        <f ca="1">IF(AND($B261&gt;0,SUM(AN$3:AN260)=0,SUM($H261:AM261)=0),$B261,0)</f>
        <v>0</v>
      </c>
      <c r="AO261">
        <f ca="1">IF(AND($B261&gt;0,SUM(AO$3:AO260)=0,SUM($H261:AN261)=0),$B261,0)</f>
        <v>0</v>
      </c>
      <c r="AP261">
        <f ca="1">IF(AND($B261&gt;0,SUM(AP$3:AP260)=0,SUM($H261:AO261)=0),$B261,0)</f>
        <v>0</v>
      </c>
      <c r="AQ261">
        <f ca="1">IF(AND($B261&gt;0,SUM(AQ$3:AQ260)=0,SUM($H261:AP261)=0),$B261,0)</f>
        <v>0</v>
      </c>
      <c r="AR261">
        <f ca="1">IF(AND($B261&gt;0,SUM(AR$3:AR260)=0,SUM($H261:AQ261)=0),$B261,0)</f>
        <v>0</v>
      </c>
      <c r="AS261">
        <f ca="1">IF(AND($B261&gt;0,SUM(AS$3:AS260)=0,SUM($H261:AR261)=0),$B261,0)</f>
        <v>0</v>
      </c>
      <c r="AT261">
        <f ca="1">IF(AND($B261&gt;0,SUM(AT$3:AT260)=0,SUM($H261:AS261)=0),$B261,0)</f>
        <v>0</v>
      </c>
      <c r="AU261">
        <f ca="1">IF(AND($B261&gt;0,SUM(AU$3:AU260)=0,SUM($H261:AT261)=0),$B261,0)</f>
        <v>0</v>
      </c>
      <c r="AV261">
        <f ca="1">IF(AND($B261&gt;0,SUM(AV$3:AV260)=0,SUM($H261:AU261)=0),$B261,0)</f>
        <v>0</v>
      </c>
      <c r="AW261">
        <f ca="1">IF(AND($B261&gt;0,SUM(AW$3:AW260)=0,SUM($H261:AV261)=0),$B261,0)</f>
        <v>0</v>
      </c>
      <c r="AX261">
        <f ca="1">IF(AND($B261&gt;0,SUM(AX$3:AX260)=0,SUM($H261:AW261)=0),$B261,0)</f>
        <v>0</v>
      </c>
      <c r="AY261">
        <f ca="1">IF(AND($B261&gt;0,SUM(AY$3:AY260)=0,SUM($H261:AX261)=0),$B261,0)</f>
        <v>0</v>
      </c>
      <c r="AZ261">
        <f ca="1">IF(AND($B261&gt;0,SUM(AZ$3:AZ260)=0,SUM($H261:AY261)=0),$B261,0)</f>
        <v>0</v>
      </c>
      <c r="BA261">
        <f ca="1">IF(AND($B261&gt;0,SUM(BA$3:BA260)=0,SUM($H261:AZ261)=0),$B261,0)</f>
        <v>0</v>
      </c>
      <c r="BB261">
        <f ca="1">IF(AND($B261&gt;0,SUM(BB$3:BB260)=0,SUM($H261:BA261)=0),$B261,0)</f>
        <v>0</v>
      </c>
      <c r="BC261">
        <f ca="1">IF(AND($B261&gt;0,SUM(BC$3:BC260)=0,SUM($H261:BB261)=0),$B261,0)</f>
        <v>0</v>
      </c>
      <c r="BD261">
        <f ca="1">IF(AND($B261&gt;0,SUM(BD$3:BD260)=0,SUM($H261:BC261)=0),$B261,0)</f>
        <v>0</v>
      </c>
      <c r="BE261">
        <f ca="1">IF(AND($B261&gt;0,SUM(BE$3:BE260)=0,SUM($H261:BD261)=0),$B261,0)</f>
        <v>0</v>
      </c>
      <c r="BF261">
        <f ca="1">IF(AND($B261&gt;0,SUM(BF$3:BF260)=0,SUM($H261:BE261)=0),$B261,0)</f>
        <v>0</v>
      </c>
      <c r="BG261">
        <f ca="1">IF(AND($B261&gt;0,SUM(BG$3:BG260)=0,SUM($H261:BF261)=0),$B261,0)</f>
        <v>0</v>
      </c>
      <c r="BH261">
        <f ca="1">IF(AND($B261&gt;0,SUM(BH$3:BH260)=0,SUM($H261:BG261)=0),$B261,0)</f>
        <v>0</v>
      </c>
      <c r="BI261">
        <f ca="1">IF(AND($B261&gt;0,SUM(BI$3:BI260)=0,SUM($H261:BH261)=0),$B261,0)</f>
        <v>0</v>
      </c>
      <c r="BJ261">
        <f ca="1">IF(AND($B261&gt;0,SUM(BJ$3:BJ260)=0,SUM($H261:BI261)=0),$B261,0)</f>
        <v>0</v>
      </c>
      <c r="BK261">
        <f ca="1">IF(AND($B261&gt;0,SUM(BK$3:BK260)=0,SUM($H261:BJ261)=0),$B261,0)</f>
        <v>0</v>
      </c>
      <c r="BL261">
        <f ca="1">IF(AND($B261&gt;0,SUM(BL$3:BL260)=0,SUM($H261:BK261)=0),$B261,0)</f>
        <v>0</v>
      </c>
      <c r="BM261">
        <f ca="1">IF(AND($B261&gt;0,SUM(BM$3:BM260)=0,SUM($H261:BL261)=0),$B261,0)</f>
        <v>0</v>
      </c>
      <c r="BN261">
        <f ca="1">IF(AND($B261&gt;0,SUM(BN$3:BN260)=0,SUM($H261:BM261)=0),$B261,0)</f>
        <v>0</v>
      </c>
      <c r="BO261">
        <f ca="1">IF(AND($B261&gt;0,SUM(BO$3:BO260)=0,SUM($H261:BN261)=0),$B261,0)</f>
        <v>0</v>
      </c>
      <c r="BP261">
        <f ca="1">IF(AND($B261&gt;0,SUM(BP$3:BP260)=0,SUM($H261:BO261)=0),$B261,0)</f>
        <v>0</v>
      </c>
      <c r="BQ261">
        <f ca="1">IF(AND($B261&gt;0,SUM(BQ$3:BQ260)=0,SUM($H261:BP261)=0),$B261,0)</f>
        <v>0</v>
      </c>
      <c r="BR261">
        <f ca="1">IF(AND($B261&gt;0,SUM(BR$3:BR260)=0,SUM($H261:BQ261)=0),$B261,0)</f>
        <v>0</v>
      </c>
      <c r="BS261">
        <f ca="1">IF(AND($B261&gt;0,SUM(BS$3:BS260)=0,SUM($H261:BR261)=0),$B261,0)</f>
        <v>0</v>
      </c>
      <c r="BT261">
        <f ca="1">IF(AND($B261&gt;0,SUM(BT$3:BT260)=0,SUM($H261:BS261)=0),$B261,0)</f>
        <v>0</v>
      </c>
      <c r="BU261">
        <f ca="1">IF(AND($B261&gt;0,SUM(BU$3:BU260)=0,SUM($H261:BT261)=0),$B261,0)</f>
        <v>0</v>
      </c>
      <c r="BV261">
        <f ca="1">IF(AND($B261&gt;0,SUM(BV$3:BV260)=0,SUM($H261:BU261)=0),$B261,0)</f>
        <v>0</v>
      </c>
      <c r="BW261">
        <f ca="1">IF(AND($B261&gt;0,SUM(BW$3:BW260)=0,SUM($H261:BV261)=0),$B261,0)</f>
        <v>0</v>
      </c>
      <c r="BX261">
        <f ca="1">IF(AND($B261&gt;0,SUM(BX$3:BX260)=0,SUM($H261:BW261)=0),$B261,0)</f>
        <v>0</v>
      </c>
      <c r="BY261">
        <f ca="1">IF(AND($B261&gt;0,SUM(BY$3:BY260)=0,SUM($H261:BX261)=0),$B261,0)</f>
        <v>0</v>
      </c>
      <c r="BZ261">
        <f ca="1">IF(AND($B261&gt;0,SUM(BZ$3:BZ260)=0,SUM($H261:BY261)=0),$B261,0)</f>
        <v>0</v>
      </c>
      <c r="CA261">
        <f ca="1">IF(AND($B261&gt;0,SUM(CA$3:CA260)=0,SUM($H261:BZ261)=0),$B261,0)</f>
        <v>0</v>
      </c>
      <c r="CB261">
        <f ca="1">IF(AND($B261&gt;0,SUM(CB$3:CB260)=0,SUM($H261:CA261)=0),$B261,0)</f>
        <v>0</v>
      </c>
      <c r="CC261">
        <f ca="1">IF(AND($B261&gt;0,SUM(CC$3:CC260)=0,SUM($H261:CB261)=0),$B261,0)</f>
        <v>0</v>
      </c>
      <c r="CD261">
        <f ca="1">IF(AND($B261&gt;0,SUM(CD$3:CD260)=0,SUM($H261:CC261)=0),$B261,0)</f>
        <v>0</v>
      </c>
      <c r="CE261">
        <f ca="1">IF(AND($B261&gt;0,SUM(CE$3:CE260)=0,SUM($H261:CD261)=0),$B261,0)</f>
        <v>0</v>
      </c>
      <c r="CF261">
        <f ca="1">IF(AND($B261&gt;0,SUM(CF$3:CF260)=0,SUM($H261:CE261)=0),$B261,0)</f>
        <v>0</v>
      </c>
      <c r="CG261">
        <f ca="1">IF(AND($B261&gt;0,SUM(CG$3:CG260)=0,SUM($H261:CF261)=0),$B261,0)</f>
        <v>0</v>
      </c>
      <c r="CH261">
        <f ca="1">IF(AND($B261&gt;0,SUM(CH$3:CH260)=0,SUM($H261:CG261)=0),$B261,0)</f>
        <v>0</v>
      </c>
      <c r="CI261">
        <f ca="1">IF(AND($B261&gt;0,SUM(CI$3:CI260)=0,SUM($H261:CH261)=0),$B261,0)</f>
        <v>0</v>
      </c>
      <c r="CJ261">
        <f ca="1">IF(AND($B261&gt;0,SUM(CJ$3:CJ260)=0,SUM($H261:CI261)=0),$B261,0)</f>
        <v>0</v>
      </c>
      <c r="CK261">
        <f ca="1">IF(AND($B261&gt;0,SUM(CK$3:CK260)=0,SUM($H261:CJ261)=0),$B261,0)</f>
        <v>0</v>
      </c>
      <c r="CL261">
        <f ca="1">IF(AND($B261&gt;0,SUM(CL$3:CL260)=0,SUM($H261:CK261)=0),$B261,0)</f>
        <v>0</v>
      </c>
      <c r="CM261">
        <f ca="1">IF(AND($B261&gt;0,SUM(CM$3:CM260)=0,SUM($H261:CL261)=0),$B261,0)</f>
        <v>0</v>
      </c>
      <c r="CN261">
        <f ca="1">IF(AND($B261&gt;0,SUM(CN$3:CN260)=0,SUM($H261:CM261)=0),$B261,0)</f>
        <v>0</v>
      </c>
      <c r="CO261">
        <f ca="1">IF(AND($B261&gt;0,SUM(CO$3:CO260)=0,SUM($H261:CN261)=0),$B261,0)</f>
        <v>0</v>
      </c>
      <c r="CP261">
        <f ca="1">IF(AND($B261&gt;0,SUM(CP$3:CP260)=0,SUM($H261:CO261)=0),$B261,0)</f>
        <v>0</v>
      </c>
      <c r="CQ261">
        <f ca="1">IF(AND($B261&gt;0,SUM(CQ$3:CQ260)=0,SUM($H261:CP261)=0),$B261,0)</f>
        <v>0</v>
      </c>
      <c r="CR261">
        <f ca="1">IF(AND($B261&gt;0,SUM(CR$3:CR260)=0,SUM($H261:CQ261)=0),$B261,0)</f>
        <v>0</v>
      </c>
      <c r="CS261">
        <f ca="1">IF(AND($B261&gt;0,SUM(CS$3:CS260)=0,SUM($H261:CR261)=0),$B261,0)</f>
        <v>0</v>
      </c>
      <c r="CT261">
        <f ca="1">IF(AND($B261&gt;0,SUM(CT$3:CT260)=0,SUM($H261:CS261)=0),$B261,0)</f>
        <v>0</v>
      </c>
      <c r="CU261">
        <f ca="1">IF(AND($B261&gt;0,SUM(CU$3:CU260)=0,SUM($H261:CT261)=0),$B261,0)</f>
        <v>0</v>
      </c>
      <c r="CV261">
        <f ca="1">IF(AND($B261&gt;0,SUM(CV$3:CV260)=0,SUM($H261:CU261)=0),$B261,0)</f>
        <v>0</v>
      </c>
      <c r="CW261">
        <f ca="1">IF(AND($B261&gt;0,SUM(CW$3:CW260)=0,SUM($H261:CV261)=0),$B261,0)</f>
        <v>0</v>
      </c>
      <c r="CX261">
        <f ca="1">IF(AND($B261&gt;0,SUM(CX$3:CX260)=0,SUM($H261:CW261)=0),$B261,0)</f>
        <v>0</v>
      </c>
      <c r="CY261">
        <f ca="1">IF(AND($B261&gt;0,SUM(CY$3:CY260)=0,SUM($H261:CX261)=0),$B261,0)</f>
        <v>0</v>
      </c>
      <c r="CZ261">
        <f ca="1">IF(AND($B261&gt;0,SUM(CZ$3:CZ260)=0,SUM($H261:CY261)=0),$B261,0)</f>
        <v>0</v>
      </c>
      <c r="DA261">
        <f ca="1">IF(AND($B261&gt;0,SUM(DA$3:DA260)=0,SUM($H261:CZ261)=0),$B261,0)</f>
        <v>0</v>
      </c>
      <c r="DB261">
        <f ca="1">IF(AND($B261&gt;0,SUM(DB$3:DB260)=0,SUM($H261:DA261)=0),$B261,0)</f>
        <v>0</v>
      </c>
      <c r="DC261">
        <f ca="1">IF(AND($B261&gt;0,SUM(DC$3:DC260)=0,SUM($H261:DB261)=0),$B261,0)</f>
        <v>0</v>
      </c>
      <c r="DD261">
        <f ca="1">IF(AND($B261&gt;0,SUM(DD$3:DD260)=0,SUM($H261:DC261)=0),$B261,0)</f>
        <v>0</v>
      </c>
      <c r="DE261">
        <f ca="1">IF(AND($B261&gt;0,SUM(DE$3:DE260)=0,SUM($H261:DD261)=0),$B261,0)</f>
        <v>0</v>
      </c>
      <c r="DF261">
        <f ca="1">IF(AND($B261&gt;0,SUM(DF$3:DF260)=0,SUM($H261:DE261)=0),$B261,0)</f>
        <v>0</v>
      </c>
      <c r="DG261">
        <f ca="1">IF(AND($B261&gt;0,SUM(DG$3:DG260)=0,SUM($H261:DF261)=0),$B261,0)</f>
        <v>0</v>
      </c>
      <c r="DH261">
        <f ca="1">IF(AND($B261&gt;0,SUM(DH$3:DH260)=0,SUM($H261:DG261)=0),$B261,0)</f>
        <v>0</v>
      </c>
      <c r="DI261">
        <f ca="1">IF(AND($B261&gt;0,SUM(DI$3:DI260)=0,SUM($H261:DH261)=0),$B261,0)</f>
        <v>0</v>
      </c>
      <c r="DJ261">
        <f ca="1">IF(AND($B261&gt;0,SUM(DJ$3:DJ260)=0,SUM($H261:DI261)=0),$B261,0)</f>
        <v>0</v>
      </c>
      <c r="DK261">
        <f ca="1">IF(AND($B261&gt;0,SUM(DK$3:DK260)=0,SUM($H261:DJ261)=0),$B261,0)</f>
        <v>0</v>
      </c>
      <c r="DL261">
        <f ca="1">IF(AND($B261&gt;0,SUM(DL$3:DL260)=0,SUM($H261:DK261)=0),$B261,0)</f>
        <v>0</v>
      </c>
      <c r="DM261">
        <f ca="1">IF(AND($B261&gt;0,SUM(DM$3:DM260)=0,SUM($H261:DL261)=0),$B261,0)</f>
        <v>0</v>
      </c>
      <c r="DN261">
        <f ca="1">IF(AND($B261&gt;0,SUM(DN$3:DN260)=0,SUM($H261:DM261)=0),$B261,0)</f>
        <v>0</v>
      </c>
      <c r="DO261">
        <f ca="1">IF(AND($B261&gt;0,SUM(DO$3:DO260)=0,SUM($H261:DN261)=0),$B261,0)</f>
        <v>0</v>
      </c>
      <c r="DP261">
        <f ca="1">IF(AND($B261&gt;0,SUM(DP$3:DP260)=0,SUM($H261:DO261)=0),$B261,0)</f>
        <v>0</v>
      </c>
      <c r="DQ261">
        <f ca="1">IF(AND($B261&gt;0,SUM(DQ$3:DQ260)=0,SUM($H261:DP261)=0),$B261,0)</f>
        <v>0</v>
      </c>
      <c r="DR261">
        <f ca="1">IF(AND($B261&gt;0,SUM(DR$3:DR260)=0,SUM($H261:DQ261)=0),$B261,0)</f>
        <v>0</v>
      </c>
      <c r="DS261">
        <f ca="1">IF(AND($B261&gt;0,SUM(DS$3:DS260)=0,SUM($H261:DR261)=0),$B261,0)</f>
        <v>0</v>
      </c>
      <c r="DT261">
        <f ca="1">IF(AND($B261&gt;0,SUM(DT$3:DT260)=0,SUM($H261:DS261)=0),$B261,0)</f>
        <v>0</v>
      </c>
      <c r="DU261">
        <f ca="1">IF(AND($B261&gt;0,SUM(DU$3:DU260)=0,SUM($H261:DT261)=0),$B261,0)</f>
        <v>0</v>
      </c>
      <c r="DV261">
        <f ca="1">IF(AND($B261&gt;0,SUM(DV$3:DV260)=0,SUM($H261:DU261)=0),$B261,0)</f>
        <v>0</v>
      </c>
      <c r="DW261">
        <f ca="1">IF(AND($B261&gt;0,SUM(DW$3:DW260)=0,SUM($H261:DV261)=0),$B261,0)</f>
        <v>0</v>
      </c>
      <c r="DX261">
        <f ca="1">IF(AND($B261&gt;0,SUM(DX$3:DX260)=0,SUM($H261:DW261)=0),$B261,0)</f>
        <v>0</v>
      </c>
      <c r="DY261">
        <f ca="1">IF(AND($B261&gt;0,SUM(DY$3:DY260)=0,SUM($H261:DX261)=0),$B261,0)</f>
        <v>0</v>
      </c>
      <c r="DZ261">
        <f ca="1">IF(AND($B261&gt;0,SUM(DZ$3:DZ260)=0,SUM($H261:DY261)=0),$B261,0)</f>
        <v>0</v>
      </c>
      <c r="EA261">
        <f ca="1">IF(AND($B261&gt;0,SUM(EA$3:EA260)=0,SUM($H261:DZ261)=0),$B261,0)</f>
        <v>0</v>
      </c>
      <c r="EB261">
        <f ca="1">IF(AND($B261&gt;0,SUM(EB$3:EB260)=0,SUM($H261:EA261)=0),$B261,0)</f>
        <v>0</v>
      </c>
      <c r="EC261">
        <f ca="1">IF(AND($B261&gt;0,SUM(EC$3:EC260)=0,SUM($H261:EB261)=0),$B261,0)</f>
        <v>0</v>
      </c>
      <c r="ED261">
        <f ca="1">IF(AND($B261&gt;0,SUM(ED$3:ED260)=0,SUM($H261:EC261)=0),$B261,0)</f>
        <v>0</v>
      </c>
      <c r="EE261">
        <f ca="1">IF(AND($B261&gt;0,SUM(EE$3:EE260)=0,SUM($H261:ED261)=0),$B261,0)</f>
        <v>0</v>
      </c>
      <c r="EF261">
        <f ca="1">IF(AND($B261&gt;0,SUM(EF$3:EF260)=0,SUM($H261:EE261)=0),$B261,0)</f>
        <v>0</v>
      </c>
      <c r="EG261">
        <f ca="1">IF(AND($B261&gt;0,SUM(EG$3:EG260)=0,SUM($H261:EF261)=0),$B261,0)</f>
        <v>0</v>
      </c>
      <c r="EH261">
        <f ca="1">IF(AND($B261&gt;0,SUM(EH$3:EH260)=0,SUM($H261:EG261)=0),$B261,0)</f>
        <v>0</v>
      </c>
      <c r="EI261">
        <f ca="1">IF(AND($B261&gt;0,SUM(EI$3:EI260)=0,SUM($H261:EH261)=0),$B261,0)</f>
        <v>0</v>
      </c>
      <c r="EJ261">
        <f ca="1">IF(AND($B261&gt;0,SUM(EJ$3:EJ260)=0,SUM($H261:EI261)=0),$B261,0)</f>
        <v>0</v>
      </c>
      <c r="EK261">
        <f ca="1">IF(AND($B261&gt;0,SUM(EK$3:EK260)=0,SUM($H261:EJ261)=0),$B261,0)</f>
        <v>0</v>
      </c>
      <c r="EL261">
        <f ca="1">IF(AND($B261&gt;0,SUM(EL$3:EL260)=0,SUM($H261:EK261)=0),$B261,0)</f>
        <v>0</v>
      </c>
      <c r="EM261">
        <f ca="1">IF(AND($B261&gt;0,SUM(EM$3:EM260)=0,SUM($H261:EL261)=0),$B261,0)</f>
        <v>0</v>
      </c>
      <c r="EN261">
        <f ca="1">IF(AND($B261&gt;0,SUM(EN$3:EN260)=0,SUM($H261:EM261)=0),$B261,0)</f>
        <v>0</v>
      </c>
      <c r="EO261">
        <f ca="1">IF(AND($B261&gt;0,SUM(EO$3:EO260)=0,SUM($H261:EN261)=0),$B261,0)</f>
        <v>0</v>
      </c>
      <c r="EP261">
        <f ca="1">IF(AND($B261&gt;0,SUM(EP$3:EP260)=0,SUM($H261:EO261)=0),$B261,0)</f>
        <v>0</v>
      </c>
      <c r="EQ261">
        <f ca="1">IF(AND($B261&gt;0,SUM(EQ$3:EQ260)=0,SUM($H261:EP261)=0),$B261,0)</f>
        <v>0</v>
      </c>
      <c r="ER261">
        <f ca="1">IF(AND($B261&gt;0,SUM(ER$3:ER260)=0,SUM($H261:EQ261)=0),$B261,0)</f>
        <v>0</v>
      </c>
      <c r="ES261">
        <f ca="1">IF(AND($B261&gt;0,SUM(ES$3:ES260)=0,SUM($H261:ER261)=0),$B261,0)</f>
        <v>0</v>
      </c>
      <c r="ET261">
        <f ca="1">IF(AND($B261&gt;0,SUM(ET$3:ET260)=0,SUM($H261:ES261)=0),$B261,0)</f>
        <v>0</v>
      </c>
      <c r="EU261">
        <f ca="1">IF(AND($B261&gt;0,SUM(EU$3:EU260)=0,SUM($H261:ET261)=0),$B261,0)</f>
        <v>0</v>
      </c>
      <c r="EV261">
        <f ca="1">IF(AND($B261&gt;0,SUM(EV$3:EV260)=0,SUM($H261:EU261)=0),$B261,0)</f>
        <v>0</v>
      </c>
      <c r="EW261">
        <f ca="1">IF(AND($B261&gt;0,SUM(EW$3:EW260)=0,SUM($H261:EV261)=0),$B261,0)</f>
        <v>0</v>
      </c>
      <c r="EX261">
        <f ca="1">IF(AND($B261&gt;0,SUM(EX$3:EX260)=0,SUM($H261:EW261)=0),$B261,0)</f>
        <v>0</v>
      </c>
      <c r="EY261">
        <f ca="1">IF(AND($B261&gt;0,SUM(EY$3:EY260)=0,SUM($H261:EX261)=0),$B261,0)</f>
        <v>0</v>
      </c>
      <c r="EZ261">
        <f ca="1">IF(AND($B261&gt;0,SUM(EZ$3:EZ260)=0,SUM($H261:EY261)=0),$B261,0)</f>
        <v>0</v>
      </c>
      <c r="FA261">
        <f ca="1">IF(AND($B261&gt;0,SUM(FA$3:FA260)=0,SUM($H261:EZ261)=0),$B261,0)</f>
        <v>0</v>
      </c>
      <c r="FB261">
        <f ca="1">IF(AND($B261&gt;0,SUM(FB$3:FB260)=0,SUM($H261:FA261)=0),$B261,0)</f>
        <v>0</v>
      </c>
      <c r="FC261">
        <f ca="1">IF(AND($B261&gt;0,SUM(FC$3:FC260)=0,SUM($H261:FB261)=0),$B261,0)</f>
        <v>0</v>
      </c>
      <c r="FD261">
        <f ca="1">IF(AND($B261&gt;0,SUM(FD$3:FD260)=0,SUM($H261:FC261)=0),$B261,0)</f>
        <v>0</v>
      </c>
      <c r="FE261">
        <f ca="1">IF(AND($B261&gt;0,SUM(FE$3:FE260)=0,SUM($H261:FD261)=0),$B261,0)</f>
        <v>0</v>
      </c>
      <c r="FF261">
        <f ca="1">IF(AND($B261&gt;0,SUM(FF$3:FF260)=0,SUM($H261:FE261)=0),$B261,0)</f>
        <v>0</v>
      </c>
      <c r="FG261">
        <f ca="1">IF(AND($B261&gt;0,SUM(FG$3:FG260)=0,SUM($H261:FF261)=0),$B261,0)</f>
        <v>0</v>
      </c>
      <c r="FH261">
        <f ca="1">IF(AND($B261&gt;0,SUM(FH$3:FH260)=0,SUM($H261:FG261)=0),$B261,0)</f>
        <v>0</v>
      </c>
      <c r="FI261">
        <f ca="1">IF(AND($B261&gt;0,SUM(FI$3:FI260)=0,SUM($H261:FH261)=0),$B261,0)</f>
        <v>0</v>
      </c>
      <c r="FJ261">
        <f ca="1">IF(AND($B261&gt;0,SUM(FJ$3:FJ260)=0,SUM($H261:FI261)=0),$B261,0)</f>
        <v>0</v>
      </c>
      <c r="FK261">
        <f ca="1">IF(AND($B261&gt;0,SUM(FK$3:FK260)=0,SUM($H261:FJ261)=0),$B261,0)</f>
        <v>0</v>
      </c>
      <c r="FL261">
        <f ca="1">IF(AND($B261&gt;0,SUM(FL$3:FL260)=0,SUM($H261:FK261)=0),$B261,0)</f>
        <v>0</v>
      </c>
      <c r="FM261">
        <f ca="1">IF(AND($B261&gt;0,SUM(FM$3:FM260)=0,SUM($H261:FL261)=0),$B261,0)</f>
        <v>0</v>
      </c>
      <c r="FN261">
        <f ca="1">IF(AND($B261&gt;0,SUM(FN$3:FN260)=0,SUM($H261:FM261)=0),$B261,0)</f>
        <v>0</v>
      </c>
      <c r="FS261" s="67">
        <f>ValintaohjelmaCentral!$C137</f>
        <v>0</v>
      </c>
      <c r="FT261" s="352"/>
      <c r="FU261" s="353"/>
      <c r="FV261" s="375" t="s">
        <v>492</v>
      </c>
      <c r="FY261" s="67">
        <f>ValintaohjelmaCentral!$C137</f>
        <v>0</v>
      </c>
      <c r="FZ261" s="352"/>
      <c r="GA261" s="353"/>
      <c r="GB261" s="375" t="s">
        <v>492</v>
      </c>
      <c r="GE261" s="67">
        <f>ValintaohjelmaCentral!$C137</f>
        <v>0</v>
      </c>
      <c r="GF261" s="352"/>
      <c r="GG261" s="353"/>
      <c r="GH261" s="375" t="s">
        <v>492</v>
      </c>
    </row>
    <row r="262" spans="1:190" ht="15.75" hidden="1" thickBot="1" x14ac:dyDescent="0.3">
      <c r="A262">
        <v>262</v>
      </c>
      <c r="C262" s="240">
        <f t="shared" ca="1" si="30"/>
        <v>0</v>
      </c>
      <c r="D262" s="240">
        <f t="shared" ca="1" si="30"/>
        <v>0</v>
      </c>
      <c r="E262" s="240">
        <f t="shared" ca="1" si="30"/>
        <v>0</v>
      </c>
      <c r="F262" s="240" t="str">
        <f t="shared" ca="1" si="30"/>
        <v>[301 SEM]</v>
      </c>
      <c r="G262" s="47" t="e">
        <f>INDEX($I$2:$FN$2,ROWS(G$2:G262))</f>
        <v>#REF!</v>
      </c>
      <c r="H262">
        <v>0</v>
      </c>
      <c r="I262">
        <f ca="1">IF(AND($B262&gt;0,SUM(I$3:I261)=0,SUM($H262:H262)=0),$B262,0)</f>
        <v>0</v>
      </c>
      <c r="J262">
        <f ca="1">IF(AND($B262&gt;0,SUM(J$3:J261)=0,SUM($H262:I262)=0),$B262,0)</f>
        <v>0</v>
      </c>
      <c r="K262">
        <f ca="1">IF(AND($B262&gt;0,SUM(K$3:K261)=0,SUM($H262:J262)=0),$B262,0)</f>
        <v>0</v>
      </c>
      <c r="L262">
        <f ca="1">IF(AND($B262&gt;0,SUM(L$3:L261)=0,SUM($H262:K262)=0),$B262,0)</f>
        <v>0</v>
      </c>
      <c r="M262">
        <f ca="1">IF(AND($B262&gt;0,SUM(M$3:M261)=0,SUM($H262:L262)=0),$B262,0)</f>
        <v>0</v>
      </c>
      <c r="N262">
        <f ca="1">IF(AND($B262&gt;0,SUM(N$3:N261)=0,SUM($H262:M262)=0),$B262,0)</f>
        <v>0</v>
      </c>
      <c r="O262">
        <f ca="1">IF(AND($B262&gt;0,SUM(O$3:O261)=0,SUM($H262:N262)=0),$B262,0)</f>
        <v>0</v>
      </c>
      <c r="P262">
        <f ca="1">IF(AND($B262&gt;0,SUM(P$3:P261)=0,SUM($H262:O262)=0),$B262,0)</f>
        <v>0</v>
      </c>
      <c r="Q262">
        <f ca="1">IF(AND($B262&gt;0,SUM(Q$3:Q261)=0,SUM($H262:P262)=0),$B262,0)</f>
        <v>0</v>
      </c>
      <c r="R262">
        <f ca="1">IF(AND($B262&gt;0,SUM(R$3:R261)=0,SUM($H262:Q262)=0),$B262,0)</f>
        <v>0</v>
      </c>
      <c r="S262">
        <f ca="1">IF(AND($B262&gt;0,SUM(S$3:S261)=0,SUM($H262:R262)=0),$B262,0)</f>
        <v>0</v>
      </c>
      <c r="T262">
        <f ca="1">IF(AND($B262&gt;0,SUM(T$3:T261)=0,SUM($H262:S262)=0),$B262,0)</f>
        <v>0</v>
      </c>
      <c r="U262">
        <f ca="1">IF(AND($B262&gt;0,SUM(U$3:U261)=0,SUM($H262:T262)=0),$B262,0)</f>
        <v>0</v>
      </c>
      <c r="V262">
        <f ca="1">IF(AND($B262&gt;0,SUM(V$3:V261)=0,SUM($H262:U262)=0),$B262,0)</f>
        <v>0</v>
      </c>
      <c r="W262">
        <f ca="1">IF(AND($B262&gt;0,SUM(W$3:W261)=0,SUM($H262:V262)=0),$B262,0)</f>
        <v>0</v>
      </c>
      <c r="X262">
        <f ca="1">IF(AND($B262&gt;0,SUM(X$3:X261)=0,SUM($H262:W262)=0),$B262,0)</f>
        <v>0</v>
      </c>
      <c r="Y262">
        <f ca="1">IF(AND($B262&gt;0,SUM(Y$3:Y261)=0,SUM($H262:X262)=0),$B262,0)</f>
        <v>0</v>
      </c>
      <c r="Z262">
        <f ca="1">IF(AND($B262&gt;0,SUM(Z$3:Z261)=0,SUM($H262:Y262)=0),$B262,0)</f>
        <v>0</v>
      </c>
      <c r="AA262">
        <f ca="1">IF(AND($B262&gt;0,SUM(AA$3:AA261)=0,SUM($H262:Z262)=0),$B262,0)</f>
        <v>0</v>
      </c>
      <c r="AB262">
        <f ca="1">IF(AND($B262&gt;0,SUM(AB$3:AB261)=0,SUM($H262:AA262)=0),$B262,0)</f>
        <v>0</v>
      </c>
      <c r="AC262">
        <f ca="1">IF(AND($B262&gt;0,SUM(AC$3:AC261)=0,SUM($H262:AB262)=0),$B262,0)</f>
        <v>0</v>
      </c>
      <c r="AD262">
        <f ca="1">IF(AND($B262&gt;0,SUM(AD$3:AD261)=0,SUM($H262:AC262)=0),$B262,0)</f>
        <v>0</v>
      </c>
      <c r="AE262">
        <f ca="1">IF(AND($B262&gt;0,SUM(AE$3:AE261)=0,SUM($H262:AD262)=0),$B262,0)</f>
        <v>0</v>
      </c>
      <c r="AF262">
        <f ca="1">IF(AND($B262&gt;0,SUM(AF$3:AF261)=0,SUM($H262:AE262)=0),$B262,0)</f>
        <v>0</v>
      </c>
      <c r="AG262">
        <f ca="1">IF(AND($B262&gt;0,SUM(AG$3:AG261)=0,SUM($H262:AF262)=0),$B262,0)</f>
        <v>0</v>
      </c>
      <c r="AH262">
        <f ca="1">IF(AND($B262&gt;0,SUM(AH$3:AH261)=0,SUM($H262:AG262)=0),$B262,0)</f>
        <v>0</v>
      </c>
      <c r="AI262">
        <f ca="1">IF(AND($B262&gt;0,SUM(AI$3:AI261)=0,SUM($H262:AH262)=0),$B262,0)</f>
        <v>0</v>
      </c>
      <c r="AJ262">
        <f ca="1">IF(AND($B262&gt;0,SUM(AJ$3:AJ261)=0,SUM($H262:AI262)=0),$B262,0)</f>
        <v>0</v>
      </c>
      <c r="AK262">
        <f ca="1">IF(AND($B262&gt;0,SUM(AK$3:AK261)=0,SUM($H262:AJ262)=0),$B262,0)</f>
        <v>0</v>
      </c>
      <c r="AL262">
        <f ca="1">IF(AND($B262&gt;0,SUM(AL$3:AL261)=0,SUM($H262:AK262)=0),$B262,0)</f>
        <v>0</v>
      </c>
      <c r="AM262">
        <f ca="1">IF(AND($B262&gt;0,SUM(AM$3:AM261)=0,SUM($H262:AL262)=0),$B262,0)</f>
        <v>0</v>
      </c>
      <c r="AN262">
        <f ca="1">IF(AND($B262&gt;0,SUM(AN$3:AN261)=0,SUM($H262:AM262)=0),$B262,0)</f>
        <v>0</v>
      </c>
      <c r="AO262">
        <f ca="1">IF(AND($B262&gt;0,SUM(AO$3:AO261)=0,SUM($H262:AN262)=0),$B262,0)</f>
        <v>0</v>
      </c>
      <c r="AP262">
        <f ca="1">IF(AND($B262&gt;0,SUM(AP$3:AP261)=0,SUM($H262:AO262)=0),$B262,0)</f>
        <v>0</v>
      </c>
      <c r="AQ262">
        <f ca="1">IF(AND($B262&gt;0,SUM(AQ$3:AQ261)=0,SUM($H262:AP262)=0),$B262,0)</f>
        <v>0</v>
      </c>
      <c r="AR262">
        <f ca="1">IF(AND($B262&gt;0,SUM(AR$3:AR261)=0,SUM($H262:AQ262)=0),$B262,0)</f>
        <v>0</v>
      </c>
      <c r="AS262">
        <f ca="1">IF(AND($B262&gt;0,SUM(AS$3:AS261)=0,SUM($H262:AR262)=0),$B262,0)</f>
        <v>0</v>
      </c>
      <c r="AT262">
        <f ca="1">IF(AND($B262&gt;0,SUM(AT$3:AT261)=0,SUM($H262:AS262)=0),$B262,0)</f>
        <v>0</v>
      </c>
      <c r="AU262">
        <f ca="1">IF(AND($B262&gt;0,SUM(AU$3:AU261)=0,SUM($H262:AT262)=0),$B262,0)</f>
        <v>0</v>
      </c>
      <c r="AV262">
        <f ca="1">IF(AND($B262&gt;0,SUM(AV$3:AV261)=0,SUM($H262:AU262)=0),$B262,0)</f>
        <v>0</v>
      </c>
      <c r="AW262">
        <f ca="1">IF(AND($B262&gt;0,SUM(AW$3:AW261)=0,SUM($H262:AV262)=0),$B262,0)</f>
        <v>0</v>
      </c>
      <c r="AX262">
        <f ca="1">IF(AND($B262&gt;0,SUM(AX$3:AX261)=0,SUM($H262:AW262)=0),$B262,0)</f>
        <v>0</v>
      </c>
      <c r="AY262">
        <f ca="1">IF(AND($B262&gt;0,SUM(AY$3:AY261)=0,SUM($H262:AX262)=0),$B262,0)</f>
        <v>0</v>
      </c>
      <c r="AZ262">
        <f ca="1">IF(AND($B262&gt;0,SUM(AZ$3:AZ261)=0,SUM($H262:AY262)=0),$B262,0)</f>
        <v>0</v>
      </c>
      <c r="BA262">
        <f ca="1">IF(AND($B262&gt;0,SUM(BA$3:BA261)=0,SUM($H262:AZ262)=0),$B262,0)</f>
        <v>0</v>
      </c>
      <c r="BB262">
        <f ca="1">IF(AND($B262&gt;0,SUM(BB$3:BB261)=0,SUM($H262:BA262)=0),$B262,0)</f>
        <v>0</v>
      </c>
      <c r="BC262">
        <f ca="1">IF(AND($B262&gt;0,SUM(BC$3:BC261)=0,SUM($H262:BB262)=0),$B262,0)</f>
        <v>0</v>
      </c>
      <c r="BD262">
        <f ca="1">IF(AND($B262&gt;0,SUM(BD$3:BD261)=0,SUM($H262:BC262)=0),$B262,0)</f>
        <v>0</v>
      </c>
      <c r="BE262">
        <f ca="1">IF(AND($B262&gt;0,SUM(BE$3:BE261)=0,SUM($H262:BD262)=0),$B262,0)</f>
        <v>0</v>
      </c>
      <c r="BF262">
        <f ca="1">IF(AND($B262&gt;0,SUM(BF$3:BF261)=0,SUM($H262:BE262)=0),$B262,0)</f>
        <v>0</v>
      </c>
      <c r="BG262">
        <f ca="1">IF(AND($B262&gt;0,SUM(BG$3:BG261)=0,SUM($H262:BF262)=0),$B262,0)</f>
        <v>0</v>
      </c>
      <c r="BH262">
        <f ca="1">IF(AND($B262&gt;0,SUM(BH$3:BH261)=0,SUM($H262:BG262)=0),$B262,0)</f>
        <v>0</v>
      </c>
      <c r="BI262">
        <f ca="1">IF(AND($B262&gt;0,SUM(BI$3:BI261)=0,SUM($H262:BH262)=0),$B262,0)</f>
        <v>0</v>
      </c>
      <c r="BJ262">
        <f ca="1">IF(AND($B262&gt;0,SUM(BJ$3:BJ261)=0,SUM($H262:BI262)=0),$B262,0)</f>
        <v>0</v>
      </c>
      <c r="BK262">
        <f ca="1">IF(AND($B262&gt;0,SUM(BK$3:BK261)=0,SUM($H262:BJ262)=0),$B262,0)</f>
        <v>0</v>
      </c>
      <c r="BL262">
        <f ca="1">IF(AND($B262&gt;0,SUM(BL$3:BL261)=0,SUM($H262:BK262)=0),$B262,0)</f>
        <v>0</v>
      </c>
      <c r="BM262">
        <f ca="1">IF(AND($B262&gt;0,SUM(BM$3:BM261)=0,SUM($H262:BL262)=0),$B262,0)</f>
        <v>0</v>
      </c>
      <c r="BN262">
        <f ca="1">IF(AND($B262&gt;0,SUM(BN$3:BN261)=0,SUM($H262:BM262)=0),$B262,0)</f>
        <v>0</v>
      </c>
      <c r="BO262">
        <f ca="1">IF(AND($B262&gt;0,SUM(BO$3:BO261)=0,SUM($H262:BN262)=0),$B262,0)</f>
        <v>0</v>
      </c>
      <c r="BP262">
        <f ca="1">IF(AND($B262&gt;0,SUM(BP$3:BP261)=0,SUM($H262:BO262)=0),$B262,0)</f>
        <v>0</v>
      </c>
      <c r="BQ262">
        <f ca="1">IF(AND($B262&gt;0,SUM(BQ$3:BQ261)=0,SUM($H262:BP262)=0),$B262,0)</f>
        <v>0</v>
      </c>
      <c r="BR262">
        <f ca="1">IF(AND($B262&gt;0,SUM(BR$3:BR261)=0,SUM($H262:BQ262)=0),$B262,0)</f>
        <v>0</v>
      </c>
      <c r="BS262">
        <f ca="1">IF(AND($B262&gt;0,SUM(BS$3:BS261)=0,SUM($H262:BR262)=0),$B262,0)</f>
        <v>0</v>
      </c>
      <c r="BT262">
        <f ca="1">IF(AND($B262&gt;0,SUM(BT$3:BT261)=0,SUM($H262:BS262)=0),$B262,0)</f>
        <v>0</v>
      </c>
      <c r="BU262">
        <f ca="1">IF(AND($B262&gt;0,SUM(BU$3:BU261)=0,SUM($H262:BT262)=0),$B262,0)</f>
        <v>0</v>
      </c>
      <c r="BV262">
        <f ca="1">IF(AND($B262&gt;0,SUM(BV$3:BV261)=0,SUM($H262:BU262)=0),$B262,0)</f>
        <v>0</v>
      </c>
      <c r="BW262">
        <f ca="1">IF(AND($B262&gt;0,SUM(BW$3:BW261)=0,SUM($H262:BV262)=0),$B262,0)</f>
        <v>0</v>
      </c>
      <c r="BX262">
        <f ca="1">IF(AND($B262&gt;0,SUM(BX$3:BX261)=0,SUM($H262:BW262)=0),$B262,0)</f>
        <v>0</v>
      </c>
      <c r="BY262">
        <f ca="1">IF(AND($B262&gt;0,SUM(BY$3:BY261)=0,SUM($H262:BX262)=0),$B262,0)</f>
        <v>0</v>
      </c>
      <c r="BZ262">
        <f ca="1">IF(AND($B262&gt;0,SUM(BZ$3:BZ261)=0,SUM($H262:BY262)=0),$B262,0)</f>
        <v>0</v>
      </c>
      <c r="CA262">
        <f ca="1">IF(AND($B262&gt;0,SUM(CA$3:CA261)=0,SUM($H262:BZ262)=0),$B262,0)</f>
        <v>0</v>
      </c>
      <c r="CB262">
        <f ca="1">IF(AND($B262&gt;0,SUM(CB$3:CB261)=0,SUM($H262:CA262)=0),$B262,0)</f>
        <v>0</v>
      </c>
      <c r="CC262">
        <f ca="1">IF(AND($B262&gt;0,SUM(CC$3:CC261)=0,SUM($H262:CB262)=0),$B262,0)</f>
        <v>0</v>
      </c>
      <c r="CD262">
        <f ca="1">IF(AND($B262&gt;0,SUM(CD$3:CD261)=0,SUM($H262:CC262)=0),$B262,0)</f>
        <v>0</v>
      </c>
      <c r="CE262">
        <f ca="1">IF(AND($B262&gt;0,SUM(CE$3:CE261)=0,SUM($H262:CD262)=0),$B262,0)</f>
        <v>0</v>
      </c>
      <c r="CF262">
        <f ca="1">IF(AND($B262&gt;0,SUM(CF$3:CF261)=0,SUM($H262:CE262)=0),$B262,0)</f>
        <v>0</v>
      </c>
      <c r="CG262">
        <f ca="1">IF(AND($B262&gt;0,SUM(CG$3:CG261)=0,SUM($H262:CF262)=0),$B262,0)</f>
        <v>0</v>
      </c>
      <c r="CH262">
        <f ca="1">IF(AND($B262&gt;0,SUM(CH$3:CH261)=0,SUM($H262:CG262)=0),$B262,0)</f>
        <v>0</v>
      </c>
      <c r="CI262">
        <f ca="1">IF(AND($B262&gt;0,SUM(CI$3:CI261)=0,SUM($H262:CH262)=0),$B262,0)</f>
        <v>0</v>
      </c>
      <c r="CJ262">
        <f ca="1">IF(AND($B262&gt;0,SUM(CJ$3:CJ261)=0,SUM($H262:CI262)=0),$B262,0)</f>
        <v>0</v>
      </c>
      <c r="CK262">
        <f ca="1">IF(AND($B262&gt;0,SUM(CK$3:CK261)=0,SUM($H262:CJ262)=0),$B262,0)</f>
        <v>0</v>
      </c>
      <c r="CL262">
        <f ca="1">IF(AND($B262&gt;0,SUM(CL$3:CL261)=0,SUM($H262:CK262)=0),$B262,0)</f>
        <v>0</v>
      </c>
      <c r="CM262">
        <f ca="1">IF(AND($B262&gt;0,SUM(CM$3:CM261)=0,SUM($H262:CL262)=0),$B262,0)</f>
        <v>0</v>
      </c>
      <c r="CN262">
        <f ca="1">IF(AND($B262&gt;0,SUM(CN$3:CN261)=0,SUM($H262:CM262)=0),$B262,0)</f>
        <v>0</v>
      </c>
      <c r="CO262">
        <f ca="1">IF(AND($B262&gt;0,SUM(CO$3:CO261)=0,SUM($H262:CN262)=0),$B262,0)</f>
        <v>0</v>
      </c>
      <c r="CP262">
        <f ca="1">IF(AND($B262&gt;0,SUM(CP$3:CP261)=0,SUM($H262:CO262)=0),$B262,0)</f>
        <v>0</v>
      </c>
      <c r="CQ262">
        <f ca="1">IF(AND($B262&gt;0,SUM(CQ$3:CQ261)=0,SUM($H262:CP262)=0),$B262,0)</f>
        <v>0</v>
      </c>
      <c r="CR262">
        <f ca="1">IF(AND($B262&gt;0,SUM(CR$3:CR261)=0,SUM($H262:CQ262)=0),$B262,0)</f>
        <v>0</v>
      </c>
      <c r="CS262">
        <f ca="1">IF(AND($B262&gt;0,SUM(CS$3:CS261)=0,SUM($H262:CR262)=0),$B262,0)</f>
        <v>0</v>
      </c>
      <c r="CT262">
        <f ca="1">IF(AND($B262&gt;0,SUM(CT$3:CT261)=0,SUM($H262:CS262)=0),$B262,0)</f>
        <v>0</v>
      </c>
      <c r="CU262">
        <f ca="1">IF(AND($B262&gt;0,SUM(CU$3:CU261)=0,SUM($H262:CT262)=0),$B262,0)</f>
        <v>0</v>
      </c>
      <c r="CV262">
        <f ca="1">IF(AND($B262&gt;0,SUM(CV$3:CV261)=0,SUM($H262:CU262)=0),$B262,0)</f>
        <v>0</v>
      </c>
      <c r="CW262">
        <f ca="1">IF(AND($B262&gt;0,SUM(CW$3:CW261)=0,SUM($H262:CV262)=0),$B262,0)</f>
        <v>0</v>
      </c>
      <c r="CX262">
        <f ca="1">IF(AND($B262&gt;0,SUM(CX$3:CX261)=0,SUM($H262:CW262)=0),$B262,0)</f>
        <v>0</v>
      </c>
      <c r="CY262">
        <f ca="1">IF(AND($B262&gt;0,SUM(CY$3:CY261)=0,SUM($H262:CX262)=0),$B262,0)</f>
        <v>0</v>
      </c>
      <c r="CZ262">
        <f ca="1">IF(AND($B262&gt;0,SUM(CZ$3:CZ261)=0,SUM($H262:CY262)=0),$B262,0)</f>
        <v>0</v>
      </c>
      <c r="DA262">
        <f ca="1">IF(AND($B262&gt;0,SUM(DA$3:DA261)=0,SUM($H262:CZ262)=0),$B262,0)</f>
        <v>0</v>
      </c>
      <c r="DB262">
        <f ca="1">IF(AND($B262&gt;0,SUM(DB$3:DB261)=0,SUM($H262:DA262)=0),$B262,0)</f>
        <v>0</v>
      </c>
      <c r="DC262">
        <f ca="1">IF(AND($B262&gt;0,SUM(DC$3:DC261)=0,SUM($H262:DB262)=0),$B262,0)</f>
        <v>0</v>
      </c>
      <c r="DD262">
        <f ca="1">IF(AND($B262&gt;0,SUM(DD$3:DD261)=0,SUM($H262:DC262)=0),$B262,0)</f>
        <v>0</v>
      </c>
      <c r="DE262">
        <f ca="1">IF(AND($B262&gt;0,SUM(DE$3:DE261)=0,SUM($H262:DD262)=0),$B262,0)</f>
        <v>0</v>
      </c>
      <c r="DF262">
        <f ca="1">IF(AND($B262&gt;0,SUM(DF$3:DF261)=0,SUM($H262:DE262)=0),$B262,0)</f>
        <v>0</v>
      </c>
      <c r="DG262">
        <f ca="1">IF(AND($B262&gt;0,SUM(DG$3:DG261)=0,SUM($H262:DF262)=0),$B262,0)</f>
        <v>0</v>
      </c>
      <c r="DH262">
        <f ca="1">IF(AND($B262&gt;0,SUM(DH$3:DH261)=0,SUM($H262:DG262)=0),$B262,0)</f>
        <v>0</v>
      </c>
      <c r="DI262">
        <f ca="1">IF(AND($B262&gt;0,SUM(DI$3:DI261)=0,SUM($H262:DH262)=0),$B262,0)</f>
        <v>0</v>
      </c>
      <c r="DJ262">
        <f ca="1">IF(AND($B262&gt;0,SUM(DJ$3:DJ261)=0,SUM($H262:DI262)=0),$B262,0)</f>
        <v>0</v>
      </c>
      <c r="DK262">
        <f ca="1">IF(AND($B262&gt;0,SUM(DK$3:DK261)=0,SUM($H262:DJ262)=0),$B262,0)</f>
        <v>0</v>
      </c>
      <c r="DL262">
        <f ca="1">IF(AND($B262&gt;0,SUM(DL$3:DL261)=0,SUM($H262:DK262)=0),$B262,0)</f>
        <v>0</v>
      </c>
      <c r="DM262">
        <f ca="1">IF(AND($B262&gt;0,SUM(DM$3:DM261)=0,SUM($H262:DL262)=0),$B262,0)</f>
        <v>0</v>
      </c>
      <c r="DN262">
        <f ca="1">IF(AND($B262&gt;0,SUM(DN$3:DN261)=0,SUM($H262:DM262)=0),$B262,0)</f>
        <v>0</v>
      </c>
      <c r="DO262">
        <f ca="1">IF(AND($B262&gt;0,SUM(DO$3:DO261)=0,SUM($H262:DN262)=0),$B262,0)</f>
        <v>0</v>
      </c>
      <c r="DP262">
        <f ca="1">IF(AND($B262&gt;0,SUM(DP$3:DP261)=0,SUM($H262:DO262)=0),$B262,0)</f>
        <v>0</v>
      </c>
      <c r="DQ262">
        <f ca="1">IF(AND($B262&gt;0,SUM(DQ$3:DQ261)=0,SUM($H262:DP262)=0),$B262,0)</f>
        <v>0</v>
      </c>
      <c r="DR262">
        <f ca="1">IF(AND($B262&gt;0,SUM(DR$3:DR261)=0,SUM($H262:DQ262)=0),$B262,0)</f>
        <v>0</v>
      </c>
      <c r="DS262">
        <f ca="1">IF(AND($B262&gt;0,SUM(DS$3:DS261)=0,SUM($H262:DR262)=0),$B262,0)</f>
        <v>0</v>
      </c>
      <c r="DT262">
        <f ca="1">IF(AND($B262&gt;0,SUM(DT$3:DT261)=0,SUM($H262:DS262)=0),$B262,0)</f>
        <v>0</v>
      </c>
      <c r="DU262">
        <f ca="1">IF(AND($B262&gt;0,SUM(DU$3:DU261)=0,SUM($H262:DT262)=0),$B262,0)</f>
        <v>0</v>
      </c>
      <c r="DV262">
        <f ca="1">IF(AND($B262&gt;0,SUM(DV$3:DV261)=0,SUM($H262:DU262)=0),$B262,0)</f>
        <v>0</v>
      </c>
      <c r="DW262">
        <f ca="1">IF(AND($B262&gt;0,SUM(DW$3:DW261)=0,SUM($H262:DV262)=0),$B262,0)</f>
        <v>0</v>
      </c>
      <c r="DX262">
        <f ca="1">IF(AND($B262&gt;0,SUM(DX$3:DX261)=0,SUM($H262:DW262)=0),$B262,0)</f>
        <v>0</v>
      </c>
      <c r="DY262">
        <f ca="1">IF(AND($B262&gt;0,SUM(DY$3:DY261)=0,SUM($H262:DX262)=0),$B262,0)</f>
        <v>0</v>
      </c>
      <c r="DZ262">
        <f ca="1">IF(AND($B262&gt;0,SUM(DZ$3:DZ261)=0,SUM($H262:DY262)=0),$B262,0)</f>
        <v>0</v>
      </c>
      <c r="EA262">
        <f ca="1">IF(AND($B262&gt;0,SUM(EA$3:EA261)=0,SUM($H262:DZ262)=0),$B262,0)</f>
        <v>0</v>
      </c>
      <c r="EB262">
        <f ca="1">IF(AND($B262&gt;0,SUM(EB$3:EB261)=0,SUM($H262:EA262)=0),$B262,0)</f>
        <v>0</v>
      </c>
      <c r="EC262">
        <f ca="1">IF(AND($B262&gt;0,SUM(EC$3:EC261)=0,SUM($H262:EB262)=0),$B262,0)</f>
        <v>0</v>
      </c>
      <c r="ED262">
        <f ca="1">IF(AND($B262&gt;0,SUM(ED$3:ED261)=0,SUM($H262:EC262)=0),$B262,0)</f>
        <v>0</v>
      </c>
      <c r="EE262">
        <f ca="1">IF(AND($B262&gt;0,SUM(EE$3:EE261)=0,SUM($H262:ED262)=0),$B262,0)</f>
        <v>0</v>
      </c>
      <c r="EF262">
        <f ca="1">IF(AND($B262&gt;0,SUM(EF$3:EF261)=0,SUM($H262:EE262)=0),$B262,0)</f>
        <v>0</v>
      </c>
      <c r="EG262">
        <f ca="1">IF(AND($B262&gt;0,SUM(EG$3:EG261)=0,SUM($H262:EF262)=0),$B262,0)</f>
        <v>0</v>
      </c>
      <c r="EH262">
        <f ca="1">IF(AND($B262&gt;0,SUM(EH$3:EH261)=0,SUM($H262:EG262)=0),$B262,0)</f>
        <v>0</v>
      </c>
      <c r="EI262">
        <f ca="1">IF(AND($B262&gt;0,SUM(EI$3:EI261)=0,SUM($H262:EH262)=0),$B262,0)</f>
        <v>0</v>
      </c>
      <c r="EJ262">
        <f ca="1">IF(AND($B262&gt;0,SUM(EJ$3:EJ261)=0,SUM($H262:EI262)=0),$B262,0)</f>
        <v>0</v>
      </c>
      <c r="EK262">
        <f ca="1">IF(AND($B262&gt;0,SUM(EK$3:EK261)=0,SUM($H262:EJ262)=0),$B262,0)</f>
        <v>0</v>
      </c>
      <c r="EL262">
        <f ca="1">IF(AND($B262&gt;0,SUM(EL$3:EL261)=0,SUM($H262:EK262)=0),$B262,0)</f>
        <v>0</v>
      </c>
      <c r="EM262">
        <f ca="1">IF(AND($B262&gt;0,SUM(EM$3:EM261)=0,SUM($H262:EL262)=0),$B262,0)</f>
        <v>0</v>
      </c>
      <c r="EN262">
        <f ca="1">IF(AND($B262&gt;0,SUM(EN$3:EN261)=0,SUM($H262:EM262)=0),$B262,0)</f>
        <v>0</v>
      </c>
      <c r="EO262">
        <f ca="1">IF(AND($B262&gt;0,SUM(EO$3:EO261)=0,SUM($H262:EN262)=0),$B262,0)</f>
        <v>0</v>
      </c>
      <c r="EP262">
        <f ca="1">IF(AND($B262&gt;0,SUM(EP$3:EP261)=0,SUM($H262:EO262)=0),$B262,0)</f>
        <v>0</v>
      </c>
      <c r="EQ262">
        <f ca="1">IF(AND($B262&gt;0,SUM(EQ$3:EQ261)=0,SUM($H262:EP262)=0),$B262,0)</f>
        <v>0</v>
      </c>
      <c r="ER262">
        <f ca="1">IF(AND($B262&gt;0,SUM(ER$3:ER261)=0,SUM($H262:EQ262)=0),$B262,0)</f>
        <v>0</v>
      </c>
      <c r="ES262">
        <f ca="1">IF(AND($B262&gt;0,SUM(ES$3:ES261)=0,SUM($H262:ER262)=0),$B262,0)</f>
        <v>0</v>
      </c>
      <c r="ET262">
        <f ca="1">IF(AND($B262&gt;0,SUM(ET$3:ET261)=0,SUM($H262:ES262)=0),$B262,0)</f>
        <v>0</v>
      </c>
      <c r="EU262">
        <f ca="1">IF(AND($B262&gt;0,SUM(EU$3:EU261)=0,SUM($H262:ET262)=0),$B262,0)</f>
        <v>0</v>
      </c>
      <c r="EV262">
        <f ca="1">IF(AND($B262&gt;0,SUM(EV$3:EV261)=0,SUM($H262:EU262)=0),$B262,0)</f>
        <v>0</v>
      </c>
      <c r="EW262">
        <f ca="1">IF(AND($B262&gt;0,SUM(EW$3:EW261)=0,SUM($H262:EV262)=0),$B262,0)</f>
        <v>0</v>
      </c>
      <c r="EX262">
        <f ca="1">IF(AND($B262&gt;0,SUM(EX$3:EX261)=0,SUM($H262:EW262)=0),$B262,0)</f>
        <v>0</v>
      </c>
      <c r="EY262">
        <f ca="1">IF(AND($B262&gt;0,SUM(EY$3:EY261)=0,SUM($H262:EX262)=0),$B262,0)</f>
        <v>0</v>
      </c>
      <c r="EZ262">
        <f ca="1">IF(AND($B262&gt;0,SUM(EZ$3:EZ261)=0,SUM($H262:EY262)=0),$B262,0)</f>
        <v>0</v>
      </c>
      <c r="FA262">
        <f ca="1">IF(AND($B262&gt;0,SUM(FA$3:FA261)=0,SUM($H262:EZ262)=0),$B262,0)</f>
        <v>0</v>
      </c>
      <c r="FB262">
        <f ca="1">IF(AND($B262&gt;0,SUM(FB$3:FB261)=0,SUM($H262:FA262)=0),$B262,0)</f>
        <v>0</v>
      </c>
      <c r="FC262">
        <f ca="1">IF(AND($B262&gt;0,SUM(FC$3:FC261)=0,SUM($H262:FB262)=0),$B262,0)</f>
        <v>0</v>
      </c>
      <c r="FD262">
        <f ca="1">IF(AND($B262&gt;0,SUM(FD$3:FD261)=0,SUM($H262:FC262)=0),$B262,0)</f>
        <v>0</v>
      </c>
      <c r="FE262">
        <f ca="1">IF(AND($B262&gt;0,SUM(FE$3:FE261)=0,SUM($H262:FD262)=0),$B262,0)</f>
        <v>0</v>
      </c>
      <c r="FF262">
        <f ca="1">IF(AND($B262&gt;0,SUM(FF$3:FF261)=0,SUM($H262:FE262)=0),$B262,0)</f>
        <v>0</v>
      </c>
      <c r="FG262">
        <f ca="1">IF(AND($B262&gt;0,SUM(FG$3:FG261)=0,SUM($H262:FF262)=0),$B262,0)</f>
        <v>0</v>
      </c>
      <c r="FH262">
        <f ca="1">IF(AND($B262&gt;0,SUM(FH$3:FH261)=0,SUM($H262:FG262)=0),$B262,0)</f>
        <v>0</v>
      </c>
      <c r="FI262">
        <f ca="1">IF(AND($B262&gt;0,SUM(FI$3:FI261)=0,SUM($H262:FH262)=0),$B262,0)</f>
        <v>0</v>
      </c>
      <c r="FJ262">
        <f ca="1">IF(AND($B262&gt;0,SUM(FJ$3:FJ261)=0,SUM($H262:FI262)=0),$B262,0)</f>
        <v>0</v>
      </c>
      <c r="FK262">
        <f ca="1">IF(AND($B262&gt;0,SUM(FK$3:FK261)=0,SUM($H262:FJ262)=0),$B262,0)</f>
        <v>0</v>
      </c>
      <c r="FL262">
        <f ca="1">IF(AND($B262&gt;0,SUM(FL$3:FL261)=0,SUM($H262:FK262)=0),$B262,0)</f>
        <v>0</v>
      </c>
      <c r="FM262">
        <f ca="1">IF(AND($B262&gt;0,SUM(FM$3:FM261)=0,SUM($H262:FL262)=0),$B262,0)</f>
        <v>0</v>
      </c>
      <c r="FN262">
        <f ca="1">IF(AND($B262&gt;0,SUM(FN$3:FN261)=0,SUM($H262:FM262)=0),$B262,0)</f>
        <v>0</v>
      </c>
      <c r="FS262" s="67">
        <f>ValintaohjelmaCentral!$C138</f>
        <v>0</v>
      </c>
      <c r="FT262" s="352"/>
      <c r="FU262" s="353"/>
      <c r="FV262" s="375" t="s">
        <v>493</v>
      </c>
      <c r="FY262" s="67">
        <f>ValintaohjelmaCentral!$C138</f>
        <v>0</v>
      </c>
      <c r="FZ262" s="352"/>
      <c r="GA262" s="353"/>
      <c r="GB262" s="375" t="s">
        <v>493</v>
      </c>
      <c r="GE262" s="67">
        <f>ValintaohjelmaCentral!$C138</f>
        <v>0</v>
      </c>
      <c r="GF262" s="352"/>
      <c r="GG262" s="353"/>
      <c r="GH262" s="375" t="s">
        <v>493</v>
      </c>
    </row>
    <row r="263" spans="1:190" ht="15.75" thickBot="1" x14ac:dyDescent="0.3">
      <c r="A263">
        <v>263</v>
      </c>
      <c r="B263" s="368">
        <v>263</v>
      </c>
      <c r="C263" s="240" t="str">
        <f t="shared" ca="1" si="30"/>
        <v>Swegon ei vastaa työkalun mahdollisista virheistä.</v>
      </c>
      <c r="D263" s="240" t="str">
        <f t="shared" ca="1" si="30"/>
        <v/>
      </c>
      <c r="E263" s="240">
        <f t="shared" ca="1" si="30"/>
        <v>5</v>
      </c>
      <c r="F263" s="240" t="str">
        <f t="shared" ca="1" si="30"/>
        <v/>
      </c>
      <c r="G263" s="47" t="e">
        <f>INDEX($I$2:$FN$2,ROWS(G$2:G263))</f>
        <v>#REF!</v>
      </c>
      <c r="H263">
        <v>0</v>
      </c>
      <c r="I263">
        <f ca="1">IF(AND($B263&gt;0,SUM(I$3:I262)=0,SUM($H263:H263)=0),$B263,0)</f>
        <v>0</v>
      </c>
      <c r="J263">
        <f ca="1">IF(AND($B263&gt;0,SUM(J$3:J262)=0,SUM($H263:I263)=0),$B263,0)</f>
        <v>0</v>
      </c>
      <c r="K263">
        <f ca="1">IF(AND($B263&gt;0,SUM(K$3:K262)=0,SUM($H263:J263)=0),$B263,0)</f>
        <v>0</v>
      </c>
      <c r="L263">
        <f ca="1">IF(AND($B263&gt;0,SUM(L$3:L262)=0,SUM($H263:K263)=0),$B263,0)</f>
        <v>0</v>
      </c>
      <c r="M263">
        <f ca="1">IF(AND($B263&gt;0,SUM(M$3:M262)=0,SUM($H263:L263)=0),$B263,0)</f>
        <v>0</v>
      </c>
      <c r="N263">
        <f ca="1">IF(AND($B263&gt;0,SUM(N$3:N262)=0,SUM($H263:M263)=0),$B263,0)</f>
        <v>0</v>
      </c>
      <c r="O263">
        <f ca="1">IF(AND($B263&gt;0,SUM(O$3:O262)=0,SUM($H263:N263)=0),$B263,0)</f>
        <v>0</v>
      </c>
      <c r="P263">
        <f ca="1">IF(AND($B263&gt;0,SUM(P$3:P262)=0,SUM($H263:O263)=0),$B263,0)</f>
        <v>0</v>
      </c>
      <c r="Q263">
        <f ca="1">IF(AND($B263&gt;0,SUM(Q$3:Q262)=0,SUM($H263:P263)=0),$B263,0)</f>
        <v>0</v>
      </c>
      <c r="R263">
        <f ca="1">IF(AND($B263&gt;0,SUM(R$3:R262)=0,SUM($H263:Q263)=0),$B263,0)</f>
        <v>0</v>
      </c>
      <c r="S263">
        <f ca="1">IF(AND($B263&gt;0,SUM(S$3:S262)=0,SUM($H263:R263)=0),$B263,0)</f>
        <v>0</v>
      </c>
      <c r="T263">
        <f ca="1">IF(AND($B263&gt;0,SUM(T$3:T262)=0,SUM($H263:S263)=0),$B263,0)</f>
        <v>0</v>
      </c>
      <c r="U263">
        <f ca="1">IF(AND($B263&gt;0,SUM(U$3:U262)=0,SUM($H263:T263)=0),$B263,0)</f>
        <v>0</v>
      </c>
      <c r="V263">
        <f ca="1">IF(AND($B263&gt;0,SUM(V$3:V262)=0,SUM($H263:U263)=0),$B263,0)</f>
        <v>0</v>
      </c>
      <c r="W263">
        <f ca="1">IF(AND($B263&gt;0,SUM(W$3:W262)=0,SUM($H263:V263)=0),$B263,0)</f>
        <v>0</v>
      </c>
      <c r="X263">
        <f ca="1">IF(AND($B263&gt;0,SUM(X$3:X262)=0,SUM($H263:W263)=0),$B263,0)</f>
        <v>0</v>
      </c>
      <c r="Y263">
        <f ca="1">IF(AND($B263&gt;0,SUM(Y$3:Y262)=0,SUM($H263:X263)=0),$B263,0)</f>
        <v>0</v>
      </c>
      <c r="Z263">
        <f ca="1">IF(AND($B263&gt;0,SUM(Z$3:Z262)=0,SUM($H263:Y263)=0),$B263,0)</f>
        <v>0</v>
      </c>
      <c r="AA263">
        <f ca="1">IF(AND($B263&gt;0,SUM(AA$3:AA262)=0,SUM($H263:Z263)=0),$B263,0)</f>
        <v>0</v>
      </c>
      <c r="AB263">
        <f ca="1">IF(AND($B263&gt;0,SUM(AB$3:AB262)=0,SUM($H263:AA263)=0),$B263,0)</f>
        <v>0</v>
      </c>
      <c r="AC263">
        <f ca="1">IF(AND($B263&gt;0,SUM(AC$3:AC262)=0,SUM($H263:AB263)=0),$B263,0)</f>
        <v>0</v>
      </c>
      <c r="AD263">
        <f ca="1">IF(AND($B263&gt;0,SUM(AD$3:AD262)=0,SUM($H263:AC263)=0),$B263,0)</f>
        <v>0</v>
      </c>
      <c r="AE263">
        <f ca="1">IF(AND($B263&gt;0,SUM(AE$3:AE262)=0,SUM($H263:AD263)=0),$B263,0)</f>
        <v>0</v>
      </c>
      <c r="AF263">
        <f ca="1">IF(AND($B263&gt;0,SUM(AF$3:AF262)=0,SUM($H263:AE263)=0),$B263,0)</f>
        <v>263</v>
      </c>
      <c r="AG263">
        <f ca="1">IF(AND($B263&gt;0,SUM(AG$3:AG262)=0,SUM($H263:AF263)=0),$B263,0)</f>
        <v>0</v>
      </c>
      <c r="AH263">
        <f ca="1">IF(AND($B263&gt;0,SUM(AH$3:AH262)=0,SUM($H263:AG263)=0),$B263,0)</f>
        <v>0</v>
      </c>
      <c r="AI263">
        <f ca="1">IF(AND($B263&gt;0,SUM(AI$3:AI262)=0,SUM($H263:AH263)=0),$B263,0)</f>
        <v>0</v>
      </c>
      <c r="AJ263">
        <f ca="1">IF(AND($B263&gt;0,SUM(AJ$3:AJ262)=0,SUM($H263:AI263)=0),$B263,0)</f>
        <v>0</v>
      </c>
      <c r="AK263">
        <f ca="1">IF(AND($B263&gt;0,SUM(AK$3:AK262)=0,SUM($H263:AJ263)=0),$B263,0)</f>
        <v>0</v>
      </c>
      <c r="AL263">
        <f ca="1">IF(AND($B263&gt;0,SUM(AL$3:AL262)=0,SUM($H263:AK263)=0),$B263,0)</f>
        <v>0</v>
      </c>
      <c r="AM263">
        <f ca="1">IF(AND($B263&gt;0,SUM(AM$3:AM262)=0,SUM($H263:AL263)=0),$B263,0)</f>
        <v>0</v>
      </c>
      <c r="AN263">
        <f ca="1">IF(AND($B263&gt;0,SUM(AN$3:AN262)=0,SUM($H263:AM263)=0),$B263,0)</f>
        <v>0</v>
      </c>
      <c r="AO263">
        <f ca="1">IF(AND($B263&gt;0,SUM(AO$3:AO262)=0,SUM($H263:AN263)=0),$B263,0)</f>
        <v>0</v>
      </c>
      <c r="AP263">
        <f ca="1">IF(AND($B263&gt;0,SUM(AP$3:AP262)=0,SUM($H263:AO263)=0),$B263,0)</f>
        <v>0</v>
      </c>
      <c r="AQ263">
        <f ca="1">IF(AND($B263&gt;0,SUM(AQ$3:AQ262)=0,SUM($H263:AP263)=0),$B263,0)</f>
        <v>0</v>
      </c>
      <c r="AR263">
        <f ca="1">IF(AND($B263&gt;0,SUM(AR$3:AR262)=0,SUM($H263:AQ263)=0),$B263,0)</f>
        <v>0</v>
      </c>
      <c r="AS263">
        <f ca="1">IF(AND($B263&gt;0,SUM(AS$3:AS262)=0,SUM($H263:AR263)=0),$B263,0)</f>
        <v>0</v>
      </c>
      <c r="AT263">
        <f ca="1">IF(AND($B263&gt;0,SUM(AT$3:AT262)=0,SUM($H263:AS263)=0),$B263,0)</f>
        <v>0</v>
      </c>
      <c r="AU263">
        <f ca="1">IF(AND($B263&gt;0,SUM(AU$3:AU262)=0,SUM($H263:AT263)=0),$B263,0)</f>
        <v>0</v>
      </c>
      <c r="AV263">
        <f ca="1">IF(AND($B263&gt;0,SUM(AV$3:AV262)=0,SUM($H263:AU263)=0),$B263,0)</f>
        <v>0</v>
      </c>
      <c r="AW263">
        <f ca="1">IF(AND($B263&gt;0,SUM(AW$3:AW262)=0,SUM($H263:AV263)=0),$B263,0)</f>
        <v>0</v>
      </c>
      <c r="AX263">
        <f ca="1">IF(AND($B263&gt;0,SUM(AX$3:AX262)=0,SUM($H263:AW263)=0),$B263,0)</f>
        <v>0</v>
      </c>
      <c r="AY263">
        <f ca="1">IF(AND($B263&gt;0,SUM(AY$3:AY262)=0,SUM($H263:AX263)=0),$B263,0)</f>
        <v>0</v>
      </c>
      <c r="AZ263">
        <f ca="1">IF(AND($B263&gt;0,SUM(AZ$3:AZ262)=0,SUM($H263:AY263)=0),$B263,0)</f>
        <v>0</v>
      </c>
      <c r="BA263">
        <f ca="1">IF(AND($B263&gt;0,SUM(BA$3:BA262)=0,SUM($H263:AZ263)=0),$B263,0)</f>
        <v>0</v>
      </c>
      <c r="BB263">
        <f ca="1">IF(AND($B263&gt;0,SUM(BB$3:BB262)=0,SUM($H263:BA263)=0),$B263,0)</f>
        <v>0</v>
      </c>
      <c r="BC263">
        <f ca="1">IF(AND($B263&gt;0,SUM(BC$3:BC262)=0,SUM($H263:BB263)=0),$B263,0)</f>
        <v>0</v>
      </c>
      <c r="BD263">
        <f ca="1">IF(AND($B263&gt;0,SUM(BD$3:BD262)=0,SUM($H263:BC263)=0),$B263,0)</f>
        <v>0</v>
      </c>
      <c r="BE263">
        <f ca="1">IF(AND($B263&gt;0,SUM(BE$3:BE262)=0,SUM($H263:BD263)=0),$B263,0)</f>
        <v>0</v>
      </c>
      <c r="BF263">
        <f ca="1">IF(AND($B263&gt;0,SUM(BF$3:BF262)=0,SUM($H263:BE263)=0),$B263,0)</f>
        <v>0</v>
      </c>
      <c r="BG263">
        <f ca="1">IF(AND($B263&gt;0,SUM(BG$3:BG262)=0,SUM($H263:BF263)=0),$B263,0)</f>
        <v>0</v>
      </c>
      <c r="BH263">
        <f ca="1">IF(AND($B263&gt;0,SUM(BH$3:BH262)=0,SUM($H263:BG263)=0),$B263,0)</f>
        <v>0</v>
      </c>
      <c r="BI263">
        <f ca="1">IF(AND($B263&gt;0,SUM(BI$3:BI262)=0,SUM($H263:BH263)=0),$B263,0)</f>
        <v>0</v>
      </c>
      <c r="BJ263">
        <f ca="1">IF(AND($B263&gt;0,SUM(BJ$3:BJ262)=0,SUM($H263:BI263)=0),$B263,0)</f>
        <v>0</v>
      </c>
      <c r="BK263">
        <f ca="1">IF(AND($B263&gt;0,SUM(BK$3:BK262)=0,SUM($H263:BJ263)=0),$B263,0)</f>
        <v>0</v>
      </c>
      <c r="BL263">
        <f ca="1">IF(AND($B263&gt;0,SUM(BL$3:BL262)=0,SUM($H263:BK263)=0),$B263,0)</f>
        <v>0</v>
      </c>
      <c r="BM263">
        <f ca="1">IF(AND($B263&gt;0,SUM(BM$3:BM262)=0,SUM($H263:BL263)=0),$B263,0)</f>
        <v>0</v>
      </c>
      <c r="BN263">
        <f ca="1">IF(AND($B263&gt;0,SUM(BN$3:BN262)=0,SUM($H263:BM263)=0),$B263,0)</f>
        <v>0</v>
      </c>
      <c r="BO263">
        <f ca="1">IF(AND($B263&gt;0,SUM(BO$3:BO262)=0,SUM($H263:BN263)=0),$B263,0)</f>
        <v>0</v>
      </c>
      <c r="BP263">
        <f ca="1">IF(AND($B263&gt;0,SUM(BP$3:BP262)=0,SUM($H263:BO263)=0),$B263,0)</f>
        <v>0</v>
      </c>
      <c r="BQ263">
        <f ca="1">IF(AND($B263&gt;0,SUM(BQ$3:BQ262)=0,SUM($H263:BP263)=0),$B263,0)</f>
        <v>0</v>
      </c>
      <c r="BR263">
        <f ca="1">IF(AND($B263&gt;0,SUM(BR$3:BR262)=0,SUM($H263:BQ263)=0),$B263,0)</f>
        <v>0</v>
      </c>
      <c r="BS263">
        <f ca="1">IF(AND($B263&gt;0,SUM(BS$3:BS262)=0,SUM($H263:BR263)=0),$B263,0)</f>
        <v>0</v>
      </c>
      <c r="BT263">
        <f ca="1">IF(AND($B263&gt;0,SUM(BT$3:BT262)=0,SUM($H263:BS263)=0),$B263,0)</f>
        <v>0</v>
      </c>
      <c r="BU263">
        <f ca="1">IF(AND($B263&gt;0,SUM(BU$3:BU262)=0,SUM($H263:BT263)=0),$B263,0)</f>
        <v>0</v>
      </c>
      <c r="BV263">
        <f ca="1">IF(AND($B263&gt;0,SUM(BV$3:BV262)=0,SUM($H263:BU263)=0),$B263,0)</f>
        <v>0</v>
      </c>
      <c r="BW263">
        <f ca="1">IF(AND($B263&gt;0,SUM(BW$3:BW262)=0,SUM($H263:BV263)=0),$B263,0)</f>
        <v>0</v>
      </c>
      <c r="BX263">
        <f ca="1">IF(AND($B263&gt;0,SUM(BX$3:BX262)=0,SUM($H263:BW263)=0),$B263,0)</f>
        <v>0</v>
      </c>
      <c r="BY263">
        <f ca="1">IF(AND($B263&gt;0,SUM(BY$3:BY262)=0,SUM($H263:BX263)=0),$B263,0)</f>
        <v>0</v>
      </c>
      <c r="BZ263">
        <f ca="1">IF(AND($B263&gt;0,SUM(BZ$3:BZ262)=0,SUM($H263:BY263)=0),$B263,0)</f>
        <v>0</v>
      </c>
      <c r="CA263">
        <f ca="1">IF(AND($B263&gt;0,SUM(CA$3:CA262)=0,SUM($H263:BZ263)=0),$B263,0)</f>
        <v>0</v>
      </c>
      <c r="CB263">
        <f ca="1">IF(AND($B263&gt;0,SUM(CB$3:CB262)=0,SUM($H263:CA263)=0),$B263,0)</f>
        <v>0</v>
      </c>
      <c r="CC263">
        <f ca="1">IF(AND($B263&gt;0,SUM(CC$3:CC262)=0,SUM($H263:CB263)=0),$B263,0)</f>
        <v>0</v>
      </c>
      <c r="CD263">
        <f ca="1">IF(AND($B263&gt;0,SUM(CD$3:CD262)=0,SUM($H263:CC263)=0),$B263,0)</f>
        <v>0</v>
      </c>
      <c r="CE263">
        <f ca="1">IF(AND($B263&gt;0,SUM(CE$3:CE262)=0,SUM($H263:CD263)=0),$B263,0)</f>
        <v>0</v>
      </c>
      <c r="CF263">
        <f ca="1">IF(AND($B263&gt;0,SUM(CF$3:CF262)=0,SUM($H263:CE263)=0),$B263,0)</f>
        <v>0</v>
      </c>
      <c r="CG263">
        <f ca="1">IF(AND($B263&gt;0,SUM(CG$3:CG262)=0,SUM($H263:CF263)=0),$B263,0)</f>
        <v>0</v>
      </c>
      <c r="CH263">
        <f ca="1">IF(AND($B263&gt;0,SUM(CH$3:CH262)=0,SUM($H263:CG263)=0),$B263,0)</f>
        <v>0</v>
      </c>
      <c r="CI263">
        <f ca="1">IF(AND($B263&gt;0,SUM(CI$3:CI262)=0,SUM($H263:CH263)=0),$B263,0)</f>
        <v>0</v>
      </c>
      <c r="CJ263">
        <f ca="1">IF(AND($B263&gt;0,SUM(CJ$3:CJ262)=0,SUM($H263:CI263)=0),$B263,0)</f>
        <v>0</v>
      </c>
      <c r="CK263">
        <f ca="1">IF(AND($B263&gt;0,SUM(CK$3:CK262)=0,SUM($H263:CJ263)=0),$B263,0)</f>
        <v>0</v>
      </c>
      <c r="CL263">
        <f ca="1">IF(AND($B263&gt;0,SUM(CL$3:CL262)=0,SUM($H263:CK263)=0),$B263,0)</f>
        <v>0</v>
      </c>
      <c r="CM263">
        <f ca="1">IF(AND($B263&gt;0,SUM(CM$3:CM262)=0,SUM($H263:CL263)=0),$B263,0)</f>
        <v>0</v>
      </c>
      <c r="CN263">
        <f ca="1">IF(AND($B263&gt;0,SUM(CN$3:CN262)=0,SUM($H263:CM263)=0),$B263,0)</f>
        <v>0</v>
      </c>
      <c r="CO263">
        <f ca="1">IF(AND($B263&gt;0,SUM(CO$3:CO262)=0,SUM($H263:CN263)=0),$B263,0)</f>
        <v>0</v>
      </c>
      <c r="CP263">
        <f ca="1">IF(AND($B263&gt;0,SUM(CP$3:CP262)=0,SUM($H263:CO263)=0),$B263,0)</f>
        <v>0</v>
      </c>
      <c r="CQ263">
        <f ca="1">IF(AND($B263&gt;0,SUM(CQ$3:CQ262)=0,SUM($H263:CP263)=0),$B263,0)</f>
        <v>0</v>
      </c>
      <c r="CR263">
        <f ca="1">IF(AND($B263&gt;0,SUM(CR$3:CR262)=0,SUM($H263:CQ263)=0),$B263,0)</f>
        <v>0</v>
      </c>
      <c r="CS263">
        <f ca="1">IF(AND($B263&gt;0,SUM(CS$3:CS262)=0,SUM($H263:CR263)=0),$B263,0)</f>
        <v>0</v>
      </c>
      <c r="CT263">
        <f ca="1">IF(AND($B263&gt;0,SUM(CT$3:CT262)=0,SUM($H263:CS263)=0),$B263,0)</f>
        <v>0</v>
      </c>
      <c r="CU263">
        <f ca="1">IF(AND($B263&gt;0,SUM(CU$3:CU262)=0,SUM($H263:CT263)=0),$B263,0)</f>
        <v>0</v>
      </c>
      <c r="CV263">
        <f ca="1">IF(AND($B263&gt;0,SUM(CV$3:CV262)=0,SUM($H263:CU263)=0),$B263,0)</f>
        <v>0</v>
      </c>
      <c r="CW263">
        <f ca="1">IF(AND($B263&gt;0,SUM(CW$3:CW262)=0,SUM($H263:CV263)=0),$B263,0)</f>
        <v>0</v>
      </c>
      <c r="CX263">
        <f ca="1">IF(AND($B263&gt;0,SUM(CX$3:CX262)=0,SUM($H263:CW263)=0),$B263,0)</f>
        <v>0</v>
      </c>
      <c r="CY263">
        <f ca="1">IF(AND($B263&gt;0,SUM(CY$3:CY262)=0,SUM($H263:CX263)=0),$B263,0)</f>
        <v>0</v>
      </c>
      <c r="CZ263">
        <f ca="1">IF(AND($B263&gt;0,SUM(CZ$3:CZ262)=0,SUM($H263:CY263)=0),$B263,0)</f>
        <v>0</v>
      </c>
      <c r="DA263">
        <f ca="1">IF(AND($B263&gt;0,SUM(DA$3:DA262)=0,SUM($H263:CZ263)=0),$B263,0)</f>
        <v>0</v>
      </c>
      <c r="DB263">
        <f ca="1">IF(AND($B263&gt;0,SUM(DB$3:DB262)=0,SUM($H263:DA263)=0),$B263,0)</f>
        <v>0</v>
      </c>
      <c r="DC263">
        <f ca="1">IF(AND($B263&gt;0,SUM(DC$3:DC262)=0,SUM($H263:DB263)=0),$B263,0)</f>
        <v>0</v>
      </c>
      <c r="DD263">
        <f ca="1">IF(AND($B263&gt;0,SUM(DD$3:DD262)=0,SUM($H263:DC263)=0),$B263,0)</f>
        <v>0</v>
      </c>
      <c r="DE263">
        <f ca="1">IF(AND($B263&gt;0,SUM(DE$3:DE262)=0,SUM($H263:DD263)=0),$B263,0)</f>
        <v>0</v>
      </c>
      <c r="DF263">
        <f ca="1">IF(AND($B263&gt;0,SUM(DF$3:DF262)=0,SUM($H263:DE263)=0),$B263,0)</f>
        <v>0</v>
      </c>
      <c r="DG263">
        <f ca="1">IF(AND($B263&gt;0,SUM(DG$3:DG262)=0,SUM($H263:DF263)=0),$B263,0)</f>
        <v>0</v>
      </c>
      <c r="DH263">
        <f ca="1">IF(AND($B263&gt;0,SUM(DH$3:DH262)=0,SUM($H263:DG263)=0),$B263,0)</f>
        <v>0</v>
      </c>
      <c r="DI263">
        <f ca="1">IF(AND($B263&gt;0,SUM(DI$3:DI262)=0,SUM($H263:DH263)=0),$B263,0)</f>
        <v>0</v>
      </c>
      <c r="DJ263">
        <f ca="1">IF(AND($B263&gt;0,SUM(DJ$3:DJ262)=0,SUM($H263:DI263)=0),$B263,0)</f>
        <v>0</v>
      </c>
      <c r="DK263">
        <f ca="1">IF(AND($B263&gt;0,SUM(DK$3:DK262)=0,SUM($H263:DJ263)=0),$B263,0)</f>
        <v>0</v>
      </c>
      <c r="DL263">
        <f ca="1">IF(AND($B263&gt;0,SUM(DL$3:DL262)=0,SUM($H263:DK263)=0),$B263,0)</f>
        <v>0</v>
      </c>
      <c r="DM263">
        <f ca="1">IF(AND($B263&gt;0,SUM(DM$3:DM262)=0,SUM($H263:DL263)=0),$B263,0)</f>
        <v>0</v>
      </c>
      <c r="DN263">
        <f ca="1">IF(AND($B263&gt;0,SUM(DN$3:DN262)=0,SUM($H263:DM263)=0),$B263,0)</f>
        <v>0</v>
      </c>
      <c r="DO263">
        <f ca="1">IF(AND($B263&gt;0,SUM(DO$3:DO262)=0,SUM($H263:DN263)=0),$B263,0)</f>
        <v>0</v>
      </c>
      <c r="DP263">
        <f ca="1">IF(AND($B263&gt;0,SUM(DP$3:DP262)=0,SUM($H263:DO263)=0),$B263,0)</f>
        <v>0</v>
      </c>
      <c r="DQ263">
        <f ca="1">IF(AND($B263&gt;0,SUM(DQ$3:DQ262)=0,SUM($H263:DP263)=0),$B263,0)</f>
        <v>0</v>
      </c>
      <c r="DR263">
        <f ca="1">IF(AND($B263&gt;0,SUM(DR$3:DR262)=0,SUM($H263:DQ263)=0),$B263,0)</f>
        <v>0</v>
      </c>
      <c r="DS263">
        <f ca="1">IF(AND($B263&gt;0,SUM(DS$3:DS262)=0,SUM($H263:DR263)=0),$B263,0)</f>
        <v>0</v>
      </c>
      <c r="DT263">
        <f ca="1">IF(AND($B263&gt;0,SUM(DT$3:DT262)=0,SUM($H263:DS263)=0),$B263,0)</f>
        <v>0</v>
      </c>
      <c r="DU263">
        <f ca="1">IF(AND($B263&gt;0,SUM(DU$3:DU262)=0,SUM($H263:DT263)=0),$B263,0)</f>
        <v>0</v>
      </c>
      <c r="DV263">
        <f ca="1">IF(AND($B263&gt;0,SUM(DV$3:DV262)=0,SUM($H263:DU263)=0),$B263,0)</f>
        <v>0</v>
      </c>
      <c r="DW263">
        <f ca="1">IF(AND($B263&gt;0,SUM(DW$3:DW262)=0,SUM($H263:DV263)=0),$B263,0)</f>
        <v>0</v>
      </c>
      <c r="DX263">
        <f ca="1">IF(AND($B263&gt;0,SUM(DX$3:DX262)=0,SUM($H263:DW263)=0),$B263,0)</f>
        <v>0</v>
      </c>
      <c r="DY263">
        <f ca="1">IF(AND($B263&gt;0,SUM(DY$3:DY262)=0,SUM($H263:DX263)=0),$B263,0)</f>
        <v>0</v>
      </c>
      <c r="DZ263">
        <f ca="1">IF(AND($B263&gt;0,SUM(DZ$3:DZ262)=0,SUM($H263:DY263)=0),$B263,0)</f>
        <v>0</v>
      </c>
      <c r="EA263">
        <f ca="1">IF(AND($B263&gt;0,SUM(EA$3:EA262)=0,SUM($H263:DZ263)=0),$B263,0)</f>
        <v>0</v>
      </c>
      <c r="EB263">
        <f ca="1">IF(AND($B263&gt;0,SUM(EB$3:EB262)=0,SUM($H263:EA263)=0),$B263,0)</f>
        <v>0</v>
      </c>
      <c r="EC263">
        <f ca="1">IF(AND($B263&gt;0,SUM(EC$3:EC262)=0,SUM($H263:EB263)=0),$B263,0)</f>
        <v>0</v>
      </c>
      <c r="ED263">
        <f ca="1">IF(AND($B263&gt;0,SUM(ED$3:ED262)=0,SUM($H263:EC263)=0),$B263,0)</f>
        <v>0</v>
      </c>
      <c r="EE263">
        <f ca="1">IF(AND($B263&gt;0,SUM(EE$3:EE262)=0,SUM($H263:ED263)=0),$B263,0)</f>
        <v>0</v>
      </c>
      <c r="EF263">
        <f ca="1">IF(AND($B263&gt;0,SUM(EF$3:EF262)=0,SUM($H263:EE263)=0),$B263,0)</f>
        <v>0</v>
      </c>
      <c r="EG263">
        <f ca="1">IF(AND($B263&gt;0,SUM(EG$3:EG262)=0,SUM($H263:EF263)=0),$B263,0)</f>
        <v>0</v>
      </c>
      <c r="EH263">
        <f ca="1">IF(AND($B263&gt;0,SUM(EH$3:EH262)=0,SUM($H263:EG263)=0),$B263,0)</f>
        <v>0</v>
      </c>
      <c r="EI263">
        <f ca="1">IF(AND($B263&gt;0,SUM(EI$3:EI262)=0,SUM($H263:EH263)=0),$B263,0)</f>
        <v>0</v>
      </c>
      <c r="EJ263">
        <f ca="1">IF(AND($B263&gt;0,SUM(EJ$3:EJ262)=0,SUM($H263:EI263)=0),$B263,0)</f>
        <v>0</v>
      </c>
      <c r="EK263">
        <f ca="1">IF(AND($B263&gt;0,SUM(EK$3:EK262)=0,SUM($H263:EJ263)=0),$B263,0)</f>
        <v>0</v>
      </c>
      <c r="EL263">
        <f ca="1">IF(AND($B263&gt;0,SUM(EL$3:EL262)=0,SUM($H263:EK263)=0),$B263,0)</f>
        <v>0</v>
      </c>
      <c r="EM263">
        <f ca="1">IF(AND($B263&gt;0,SUM(EM$3:EM262)=0,SUM($H263:EL263)=0),$B263,0)</f>
        <v>0</v>
      </c>
      <c r="EN263">
        <f ca="1">IF(AND($B263&gt;0,SUM(EN$3:EN262)=0,SUM($H263:EM263)=0),$B263,0)</f>
        <v>0</v>
      </c>
      <c r="EO263">
        <f ca="1">IF(AND($B263&gt;0,SUM(EO$3:EO262)=0,SUM($H263:EN263)=0),$B263,0)</f>
        <v>0</v>
      </c>
      <c r="EP263">
        <f ca="1">IF(AND($B263&gt;0,SUM(EP$3:EP262)=0,SUM($H263:EO263)=0),$B263,0)</f>
        <v>0</v>
      </c>
      <c r="EQ263">
        <f ca="1">IF(AND($B263&gt;0,SUM(EQ$3:EQ262)=0,SUM($H263:EP263)=0),$B263,0)</f>
        <v>0</v>
      </c>
      <c r="ER263">
        <f ca="1">IF(AND($B263&gt;0,SUM(ER$3:ER262)=0,SUM($H263:EQ263)=0),$B263,0)</f>
        <v>0</v>
      </c>
      <c r="ES263">
        <f ca="1">IF(AND($B263&gt;0,SUM(ES$3:ES262)=0,SUM($H263:ER263)=0),$B263,0)</f>
        <v>0</v>
      </c>
      <c r="ET263">
        <f ca="1">IF(AND($B263&gt;0,SUM(ET$3:ET262)=0,SUM($H263:ES263)=0),$B263,0)</f>
        <v>0</v>
      </c>
      <c r="EU263">
        <f ca="1">IF(AND($B263&gt;0,SUM(EU$3:EU262)=0,SUM($H263:ET263)=0),$B263,0)</f>
        <v>0</v>
      </c>
      <c r="EV263">
        <f ca="1">IF(AND($B263&gt;0,SUM(EV$3:EV262)=0,SUM($H263:EU263)=0),$B263,0)</f>
        <v>0</v>
      </c>
      <c r="EW263">
        <f ca="1">IF(AND($B263&gt;0,SUM(EW$3:EW262)=0,SUM($H263:EV263)=0),$B263,0)</f>
        <v>0</v>
      </c>
      <c r="EX263">
        <f ca="1">IF(AND($B263&gt;0,SUM(EX$3:EX262)=0,SUM($H263:EW263)=0),$B263,0)</f>
        <v>0</v>
      </c>
      <c r="EY263">
        <f ca="1">IF(AND($B263&gt;0,SUM(EY$3:EY262)=0,SUM($H263:EX263)=0),$B263,0)</f>
        <v>0</v>
      </c>
      <c r="EZ263">
        <f ca="1">IF(AND($B263&gt;0,SUM(EZ$3:EZ262)=0,SUM($H263:EY263)=0),$B263,0)</f>
        <v>0</v>
      </c>
      <c r="FA263">
        <f ca="1">IF(AND($B263&gt;0,SUM(FA$3:FA262)=0,SUM($H263:EZ263)=0),$B263,0)</f>
        <v>0</v>
      </c>
      <c r="FB263">
        <f ca="1">IF(AND($B263&gt;0,SUM(FB$3:FB262)=0,SUM($H263:FA263)=0),$B263,0)</f>
        <v>0</v>
      </c>
      <c r="FC263">
        <f ca="1">IF(AND($B263&gt;0,SUM(FC$3:FC262)=0,SUM($H263:FB263)=0),$B263,0)</f>
        <v>0</v>
      </c>
      <c r="FD263">
        <f ca="1">IF(AND($B263&gt;0,SUM(FD$3:FD262)=0,SUM($H263:FC263)=0),$B263,0)</f>
        <v>0</v>
      </c>
      <c r="FE263">
        <f ca="1">IF(AND($B263&gt;0,SUM(FE$3:FE262)=0,SUM($H263:FD263)=0),$B263,0)</f>
        <v>0</v>
      </c>
      <c r="FF263">
        <f ca="1">IF(AND($B263&gt;0,SUM(FF$3:FF262)=0,SUM($H263:FE263)=0),$B263,0)</f>
        <v>0</v>
      </c>
      <c r="FG263">
        <f ca="1">IF(AND($B263&gt;0,SUM(FG$3:FG262)=0,SUM($H263:FF263)=0),$B263,0)</f>
        <v>0</v>
      </c>
      <c r="FH263">
        <f ca="1">IF(AND($B263&gt;0,SUM(FH$3:FH262)=0,SUM($H263:FG263)=0),$B263,0)</f>
        <v>0</v>
      </c>
      <c r="FI263">
        <f ca="1">IF(AND($B263&gt;0,SUM(FI$3:FI262)=0,SUM($H263:FH263)=0),$B263,0)</f>
        <v>0</v>
      </c>
      <c r="FJ263">
        <f ca="1">IF(AND($B263&gt;0,SUM(FJ$3:FJ262)=0,SUM($H263:FI263)=0),$B263,0)</f>
        <v>0</v>
      </c>
      <c r="FK263">
        <f ca="1">IF(AND($B263&gt;0,SUM(FK$3:FK262)=0,SUM($H263:FJ263)=0),$B263,0)</f>
        <v>0</v>
      </c>
      <c r="FL263">
        <f ca="1">IF(AND($B263&gt;0,SUM(FL$3:FL262)=0,SUM($H263:FK263)=0),$B263,0)</f>
        <v>0</v>
      </c>
      <c r="FM263">
        <f ca="1">IF(AND($B263&gt;0,SUM(FM$3:FM262)=0,SUM($H263:FL263)=0),$B263,0)</f>
        <v>0</v>
      </c>
      <c r="FN263">
        <f ca="1">IF(AND($B263&gt;0,SUM(FN$3:FN262)=0,SUM($H263:FM263)=0),$B263,0)</f>
        <v>0</v>
      </c>
      <c r="FS263" s="248" t="s">
        <v>370</v>
      </c>
      <c r="FT263" s="352" t="str">
        <f>""</f>
        <v/>
      </c>
      <c r="FU263" s="353">
        <v>5</v>
      </c>
      <c r="FV263" s="375" t="str">
        <f>""</f>
        <v/>
      </c>
      <c r="FY263" s="248" t="s">
        <v>1171</v>
      </c>
      <c r="FZ263" s="352" t="str">
        <f>""</f>
        <v/>
      </c>
      <c r="GA263" s="353">
        <v>5</v>
      </c>
      <c r="GB263" s="375" t="str">
        <f>""</f>
        <v/>
      </c>
      <c r="GE263" s="248" t="s">
        <v>370</v>
      </c>
      <c r="GF263" s="352" t="str">
        <f>""</f>
        <v/>
      </c>
      <c r="GG263" s="353">
        <v>5</v>
      </c>
      <c r="GH263" s="375" t="str">
        <f>""</f>
        <v/>
      </c>
    </row>
    <row r="264" spans="1:190" ht="15.75" thickBot="1" x14ac:dyDescent="0.3">
      <c r="A264">
        <v>264</v>
      </c>
      <c r="B264" s="368">
        <v>264</v>
      </c>
      <c r="C264" s="240" t="str">
        <f t="shared" ca="1" si="30"/>
        <v>Tarkasta tuotekoodit ennen tilausta.</v>
      </c>
      <c r="D264" s="240" t="str">
        <f t="shared" ca="1" si="30"/>
        <v/>
      </c>
      <c r="E264" s="240">
        <f t="shared" ca="1" si="30"/>
        <v>5</v>
      </c>
      <c r="F264" s="240" t="str">
        <f t="shared" ca="1" si="30"/>
        <v/>
      </c>
      <c r="G264" s="47" t="e">
        <f>INDEX($I$2:$FN$2,ROWS(G$2:G264))</f>
        <v>#REF!</v>
      </c>
      <c r="H264">
        <v>0</v>
      </c>
      <c r="I264">
        <f ca="1">IF(AND($B264&gt;0,SUM(I$3:I263)=0,SUM($H264:H264)=0),$B264,0)</f>
        <v>0</v>
      </c>
      <c r="J264">
        <f ca="1">IF(AND($B264&gt;0,SUM(J$3:J263)=0,SUM($H264:I264)=0),$B264,0)</f>
        <v>0</v>
      </c>
      <c r="K264">
        <f ca="1">IF(AND($B264&gt;0,SUM(K$3:K263)=0,SUM($H264:J264)=0),$B264,0)</f>
        <v>0</v>
      </c>
      <c r="L264">
        <f ca="1">IF(AND($B264&gt;0,SUM(L$3:L263)=0,SUM($H264:K264)=0),$B264,0)</f>
        <v>0</v>
      </c>
      <c r="M264">
        <f ca="1">IF(AND($B264&gt;0,SUM(M$3:M263)=0,SUM($H264:L264)=0),$B264,0)</f>
        <v>0</v>
      </c>
      <c r="N264">
        <f ca="1">IF(AND($B264&gt;0,SUM(N$3:N263)=0,SUM($H264:M264)=0),$B264,0)</f>
        <v>0</v>
      </c>
      <c r="O264">
        <f ca="1">IF(AND($B264&gt;0,SUM(O$3:O263)=0,SUM($H264:N264)=0),$B264,0)</f>
        <v>0</v>
      </c>
      <c r="P264">
        <f ca="1">IF(AND($B264&gt;0,SUM(P$3:P263)=0,SUM($H264:O264)=0),$B264,0)</f>
        <v>0</v>
      </c>
      <c r="Q264">
        <f ca="1">IF(AND($B264&gt;0,SUM(Q$3:Q263)=0,SUM($H264:P264)=0),$B264,0)</f>
        <v>0</v>
      </c>
      <c r="R264">
        <f ca="1">IF(AND($B264&gt;0,SUM(R$3:R263)=0,SUM($H264:Q264)=0),$B264,0)</f>
        <v>0</v>
      </c>
      <c r="S264">
        <f ca="1">IF(AND($B264&gt;0,SUM(S$3:S263)=0,SUM($H264:R264)=0),$B264,0)</f>
        <v>0</v>
      </c>
      <c r="T264">
        <f ca="1">IF(AND($B264&gt;0,SUM(T$3:T263)=0,SUM($H264:S264)=0),$B264,0)</f>
        <v>0</v>
      </c>
      <c r="U264">
        <f ca="1">IF(AND($B264&gt;0,SUM(U$3:U263)=0,SUM($H264:T264)=0),$B264,0)</f>
        <v>0</v>
      </c>
      <c r="V264">
        <f ca="1">IF(AND($B264&gt;0,SUM(V$3:V263)=0,SUM($H264:U264)=0),$B264,0)</f>
        <v>0</v>
      </c>
      <c r="W264">
        <f ca="1">IF(AND($B264&gt;0,SUM(W$3:W263)=0,SUM($H264:V264)=0),$B264,0)</f>
        <v>0</v>
      </c>
      <c r="X264">
        <f ca="1">IF(AND($B264&gt;0,SUM(X$3:X263)=0,SUM($H264:W264)=0),$B264,0)</f>
        <v>0</v>
      </c>
      <c r="Y264">
        <f ca="1">IF(AND($B264&gt;0,SUM(Y$3:Y263)=0,SUM($H264:X264)=0),$B264,0)</f>
        <v>0</v>
      </c>
      <c r="Z264">
        <f ca="1">IF(AND($B264&gt;0,SUM(Z$3:Z263)=0,SUM($H264:Y264)=0),$B264,0)</f>
        <v>0</v>
      </c>
      <c r="AA264">
        <f ca="1">IF(AND($B264&gt;0,SUM(AA$3:AA263)=0,SUM($H264:Z264)=0),$B264,0)</f>
        <v>0</v>
      </c>
      <c r="AB264">
        <f ca="1">IF(AND($B264&gt;0,SUM(AB$3:AB263)=0,SUM($H264:AA264)=0),$B264,0)</f>
        <v>0</v>
      </c>
      <c r="AC264">
        <f ca="1">IF(AND($B264&gt;0,SUM(AC$3:AC263)=0,SUM($H264:AB264)=0),$B264,0)</f>
        <v>0</v>
      </c>
      <c r="AD264">
        <f ca="1">IF(AND($B264&gt;0,SUM(AD$3:AD263)=0,SUM($H264:AC264)=0),$B264,0)</f>
        <v>0</v>
      </c>
      <c r="AE264">
        <f ca="1">IF(AND($B264&gt;0,SUM(AE$3:AE263)=0,SUM($H264:AD264)=0),$B264,0)</f>
        <v>0</v>
      </c>
      <c r="AF264">
        <f ca="1">IF(AND($B264&gt;0,SUM(AF$3:AF263)=0,SUM($H264:AE264)=0),$B264,0)</f>
        <v>0</v>
      </c>
      <c r="AG264">
        <f ca="1">IF(AND($B264&gt;0,SUM(AG$3:AG263)=0,SUM($H264:AF264)=0),$B264,0)</f>
        <v>264</v>
      </c>
      <c r="AH264">
        <f ca="1">IF(AND($B264&gt;0,SUM(AH$3:AH263)=0,SUM($H264:AG264)=0),$B264,0)</f>
        <v>0</v>
      </c>
      <c r="AI264">
        <f ca="1">IF(AND($B264&gt;0,SUM(AI$3:AI263)=0,SUM($H264:AH264)=0),$B264,0)</f>
        <v>0</v>
      </c>
      <c r="AJ264">
        <f ca="1">IF(AND($B264&gt;0,SUM(AJ$3:AJ263)=0,SUM($H264:AI264)=0),$B264,0)</f>
        <v>0</v>
      </c>
      <c r="AK264">
        <f ca="1">IF(AND($B264&gt;0,SUM(AK$3:AK263)=0,SUM($H264:AJ264)=0),$B264,0)</f>
        <v>0</v>
      </c>
      <c r="AL264">
        <f ca="1">IF(AND($B264&gt;0,SUM(AL$3:AL263)=0,SUM($H264:AK264)=0),$B264,0)</f>
        <v>0</v>
      </c>
      <c r="AM264">
        <f ca="1">IF(AND($B264&gt;0,SUM(AM$3:AM263)=0,SUM($H264:AL264)=0),$B264,0)</f>
        <v>0</v>
      </c>
      <c r="AN264">
        <f ca="1">IF(AND($B264&gt;0,SUM(AN$3:AN263)=0,SUM($H264:AM264)=0),$B264,0)</f>
        <v>0</v>
      </c>
      <c r="AO264">
        <f ca="1">IF(AND($B264&gt;0,SUM(AO$3:AO263)=0,SUM($H264:AN264)=0),$B264,0)</f>
        <v>0</v>
      </c>
      <c r="AP264">
        <f ca="1">IF(AND($B264&gt;0,SUM(AP$3:AP263)=0,SUM($H264:AO264)=0),$B264,0)</f>
        <v>0</v>
      </c>
      <c r="AQ264">
        <f ca="1">IF(AND($B264&gt;0,SUM(AQ$3:AQ263)=0,SUM($H264:AP264)=0),$B264,0)</f>
        <v>0</v>
      </c>
      <c r="AR264">
        <f ca="1">IF(AND($B264&gt;0,SUM(AR$3:AR263)=0,SUM($H264:AQ264)=0),$B264,0)</f>
        <v>0</v>
      </c>
      <c r="AS264">
        <f ca="1">IF(AND($B264&gt;0,SUM(AS$3:AS263)=0,SUM($H264:AR264)=0),$B264,0)</f>
        <v>0</v>
      </c>
      <c r="AT264">
        <f ca="1">IF(AND($B264&gt;0,SUM(AT$3:AT263)=0,SUM($H264:AS264)=0),$B264,0)</f>
        <v>0</v>
      </c>
      <c r="AU264">
        <f ca="1">IF(AND($B264&gt;0,SUM(AU$3:AU263)=0,SUM($H264:AT264)=0),$B264,0)</f>
        <v>0</v>
      </c>
      <c r="AV264">
        <f ca="1">IF(AND($B264&gt;0,SUM(AV$3:AV263)=0,SUM($H264:AU264)=0),$B264,0)</f>
        <v>0</v>
      </c>
      <c r="AW264">
        <f ca="1">IF(AND($B264&gt;0,SUM(AW$3:AW263)=0,SUM($H264:AV264)=0),$B264,0)</f>
        <v>0</v>
      </c>
      <c r="AX264">
        <f ca="1">IF(AND($B264&gt;0,SUM(AX$3:AX263)=0,SUM($H264:AW264)=0),$B264,0)</f>
        <v>0</v>
      </c>
      <c r="AY264">
        <f ca="1">IF(AND($B264&gt;0,SUM(AY$3:AY263)=0,SUM($H264:AX264)=0),$B264,0)</f>
        <v>0</v>
      </c>
      <c r="AZ264">
        <f ca="1">IF(AND($B264&gt;0,SUM(AZ$3:AZ263)=0,SUM($H264:AY264)=0),$B264,0)</f>
        <v>0</v>
      </c>
      <c r="BA264">
        <f ca="1">IF(AND($B264&gt;0,SUM(BA$3:BA263)=0,SUM($H264:AZ264)=0),$B264,0)</f>
        <v>0</v>
      </c>
      <c r="BB264">
        <f ca="1">IF(AND($B264&gt;0,SUM(BB$3:BB263)=0,SUM($H264:BA264)=0),$B264,0)</f>
        <v>0</v>
      </c>
      <c r="BC264">
        <f ca="1">IF(AND($B264&gt;0,SUM(BC$3:BC263)=0,SUM($H264:BB264)=0),$B264,0)</f>
        <v>0</v>
      </c>
      <c r="BD264">
        <f ca="1">IF(AND($B264&gt;0,SUM(BD$3:BD263)=0,SUM($H264:BC264)=0),$B264,0)</f>
        <v>0</v>
      </c>
      <c r="BE264">
        <f ca="1">IF(AND($B264&gt;0,SUM(BE$3:BE263)=0,SUM($H264:BD264)=0),$B264,0)</f>
        <v>0</v>
      </c>
      <c r="BF264">
        <f ca="1">IF(AND($B264&gt;0,SUM(BF$3:BF263)=0,SUM($H264:BE264)=0),$B264,0)</f>
        <v>0</v>
      </c>
      <c r="BG264">
        <f ca="1">IF(AND($B264&gt;0,SUM(BG$3:BG263)=0,SUM($H264:BF264)=0),$B264,0)</f>
        <v>0</v>
      </c>
      <c r="BH264">
        <f ca="1">IF(AND($B264&gt;0,SUM(BH$3:BH263)=0,SUM($H264:BG264)=0),$B264,0)</f>
        <v>0</v>
      </c>
      <c r="BI264">
        <f ca="1">IF(AND($B264&gt;0,SUM(BI$3:BI263)=0,SUM($H264:BH264)=0),$B264,0)</f>
        <v>0</v>
      </c>
      <c r="BJ264">
        <f ca="1">IF(AND($B264&gt;0,SUM(BJ$3:BJ263)=0,SUM($H264:BI264)=0),$B264,0)</f>
        <v>0</v>
      </c>
      <c r="BK264">
        <f ca="1">IF(AND($B264&gt;0,SUM(BK$3:BK263)=0,SUM($H264:BJ264)=0),$B264,0)</f>
        <v>0</v>
      </c>
      <c r="BL264">
        <f ca="1">IF(AND($B264&gt;0,SUM(BL$3:BL263)=0,SUM($H264:BK264)=0),$B264,0)</f>
        <v>0</v>
      </c>
      <c r="BM264">
        <f ca="1">IF(AND($B264&gt;0,SUM(BM$3:BM263)=0,SUM($H264:BL264)=0),$B264,0)</f>
        <v>0</v>
      </c>
      <c r="BN264">
        <f ca="1">IF(AND($B264&gt;0,SUM(BN$3:BN263)=0,SUM($H264:BM264)=0),$B264,0)</f>
        <v>0</v>
      </c>
      <c r="BO264">
        <f ca="1">IF(AND($B264&gt;0,SUM(BO$3:BO263)=0,SUM($H264:BN264)=0),$B264,0)</f>
        <v>0</v>
      </c>
      <c r="BP264">
        <f ca="1">IF(AND($B264&gt;0,SUM(BP$3:BP263)=0,SUM($H264:BO264)=0),$B264,0)</f>
        <v>0</v>
      </c>
      <c r="BQ264">
        <f ca="1">IF(AND($B264&gt;0,SUM(BQ$3:BQ263)=0,SUM($H264:BP264)=0),$B264,0)</f>
        <v>0</v>
      </c>
      <c r="BR264">
        <f ca="1">IF(AND($B264&gt;0,SUM(BR$3:BR263)=0,SUM($H264:BQ264)=0),$B264,0)</f>
        <v>0</v>
      </c>
      <c r="BS264">
        <f ca="1">IF(AND($B264&gt;0,SUM(BS$3:BS263)=0,SUM($H264:BR264)=0),$B264,0)</f>
        <v>0</v>
      </c>
      <c r="BT264">
        <f ca="1">IF(AND($B264&gt;0,SUM(BT$3:BT263)=0,SUM($H264:BS264)=0),$B264,0)</f>
        <v>0</v>
      </c>
      <c r="BU264">
        <f ca="1">IF(AND($B264&gt;0,SUM(BU$3:BU263)=0,SUM($H264:BT264)=0),$B264,0)</f>
        <v>0</v>
      </c>
      <c r="BV264">
        <f ca="1">IF(AND($B264&gt;0,SUM(BV$3:BV263)=0,SUM($H264:BU264)=0),$B264,0)</f>
        <v>0</v>
      </c>
      <c r="BW264">
        <f ca="1">IF(AND($B264&gt;0,SUM(BW$3:BW263)=0,SUM($H264:BV264)=0),$B264,0)</f>
        <v>0</v>
      </c>
      <c r="BX264">
        <f ca="1">IF(AND($B264&gt;0,SUM(BX$3:BX263)=0,SUM($H264:BW264)=0),$B264,0)</f>
        <v>0</v>
      </c>
      <c r="BY264">
        <f ca="1">IF(AND($B264&gt;0,SUM(BY$3:BY263)=0,SUM($H264:BX264)=0),$B264,0)</f>
        <v>0</v>
      </c>
      <c r="BZ264">
        <f ca="1">IF(AND($B264&gt;0,SUM(BZ$3:BZ263)=0,SUM($H264:BY264)=0),$B264,0)</f>
        <v>0</v>
      </c>
      <c r="CA264">
        <f ca="1">IF(AND($B264&gt;0,SUM(CA$3:CA263)=0,SUM($H264:BZ264)=0),$B264,0)</f>
        <v>0</v>
      </c>
      <c r="CB264">
        <f ca="1">IF(AND($B264&gt;0,SUM(CB$3:CB263)=0,SUM($H264:CA264)=0),$B264,0)</f>
        <v>0</v>
      </c>
      <c r="CC264">
        <f ca="1">IF(AND($B264&gt;0,SUM(CC$3:CC263)=0,SUM($H264:CB264)=0),$B264,0)</f>
        <v>0</v>
      </c>
      <c r="CD264">
        <f ca="1">IF(AND($B264&gt;0,SUM(CD$3:CD263)=0,SUM($H264:CC264)=0),$B264,0)</f>
        <v>0</v>
      </c>
      <c r="CE264">
        <f ca="1">IF(AND($B264&gt;0,SUM(CE$3:CE263)=0,SUM($H264:CD264)=0),$B264,0)</f>
        <v>0</v>
      </c>
      <c r="CF264">
        <f ca="1">IF(AND($B264&gt;0,SUM(CF$3:CF263)=0,SUM($H264:CE264)=0),$B264,0)</f>
        <v>0</v>
      </c>
      <c r="CG264">
        <f ca="1">IF(AND($B264&gt;0,SUM(CG$3:CG263)=0,SUM($H264:CF264)=0),$B264,0)</f>
        <v>0</v>
      </c>
      <c r="CH264">
        <f ca="1">IF(AND($B264&gt;0,SUM(CH$3:CH263)=0,SUM($H264:CG264)=0),$B264,0)</f>
        <v>0</v>
      </c>
      <c r="CI264">
        <f ca="1">IF(AND($B264&gt;0,SUM(CI$3:CI263)=0,SUM($H264:CH264)=0),$B264,0)</f>
        <v>0</v>
      </c>
      <c r="CJ264">
        <f ca="1">IF(AND($B264&gt;0,SUM(CJ$3:CJ263)=0,SUM($H264:CI264)=0),$B264,0)</f>
        <v>0</v>
      </c>
      <c r="CK264">
        <f ca="1">IF(AND($B264&gt;0,SUM(CK$3:CK263)=0,SUM($H264:CJ264)=0),$B264,0)</f>
        <v>0</v>
      </c>
      <c r="CL264">
        <f ca="1">IF(AND($B264&gt;0,SUM(CL$3:CL263)=0,SUM($H264:CK264)=0),$B264,0)</f>
        <v>0</v>
      </c>
      <c r="CM264">
        <f ca="1">IF(AND($B264&gt;0,SUM(CM$3:CM263)=0,SUM($H264:CL264)=0),$B264,0)</f>
        <v>0</v>
      </c>
      <c r="CN264">
        <f ca="1">IF(AND($B264&gt;0,SUM(CN$3:CN263)=0,SUM($H264:CM264)=0),$B264,0)</f>
        <v>0</v>
      </c>
      <c r="CO264">
        <f ca="1">IF(AND($B264&gt;0,SUM(CO$3:CO263)=0,SUM($H264:CN264)=0),$B264,0)</f>
        <v>0</v>
      </c>
      <c r="CP264">
        <f ca="1">IF(AND($B264&gt;0,SUM(CP$3:CP263)=0,SUM($H264:CO264)=0),$B264,0)</f>
        <v>0</v>
      </c>
      <c r="CQ264">
        <f ca="1">IF(AND($B264&gt;0,SUM(CQ$3:CQ263)=0,SUM($H264:CP264)=0),$B264,0)</f>
        <v>0</v>
      </c>
      <c r="CR264">
        <f ca="1">IF(AND($B264&gt;0,SUM(CR$3:CR263)=0,SUM($H264:CQ264)=0),$B264,0)</f>
        <v>0</v>
      </c>
      <c r="CS264">
        <f ca="1">IF(AND($B264&gt;0,SUM(CS$3:CS263)=0,SUM($H264:CR264)=0),$B264,0)</f>
        <v>0</v>
      </c>
      <c r="CT264">
        <f ca="1">IF(AND($B264&gt;0,SUM(CT$3:CT263)=0,SUM($H264:CS264)=0),$B264,0)</f>
        <v>0</v>
      </c>
      <c r="CU264">
        <f ca="1">IF(AND($B264&gt;0,SUM(CU$3:CU263)=0,SUM($H264:CT264)=0),$B264,0)</f>
        <v>0</v>
      </c>
      <c r="CV264">
        <f ca="1">IF(AND($B264&gt;0,SUM(CV$3:CV263)=0,SUM($H264:CU264)=0),$B264,0)</f>
        <v>0</v>
      </c>
      <c r="CW264">
        <f ca="1">IF(AND($B264&gt;0,SUM(CW$3:CW263)=0,SUM($H264:CV264)=0),$B264,0)</f>
        <v>0</v>
      </c>
      <c r="CX264">
        <f ca="1">IF(AND($B264&gt;0,SUM(CX$3:CX263)=0,SUM($H264:CW264)=0),$B264,0)</f>
        <v>0</v>
      </c>
      <c r="CY264">
        <f ca="1">IF(AND($B264&gt;0,SUM(CY$3:CY263)=0,SUM($H264:CX264)=0),$B264,0)</f>
        <v>0</v>
      </c>
      <c r="CZ264">
        <f ca="1">IF(AND($B264&gt;0,SUM(CZ$3:CZ263)=0,SUM($H264:CY264)=0),$B264,0)</f>
        <v>0</v>
      </c>
      <c r="DA264">
        <f ca="1">IF(AND($B264&gt;0,SUM(DA$3:DA263)=0,SUM($H264:CZ264)=0),$B264,0)</f>
        <v>0</v>
      </c>
      <c r="DB264">
        <f ca="1">IF(AND($B264&gt;0,SUM(DB$3:DB263)=0,SUM($H264:DA264)=0),$B264,0)</f>
        <v>0</v>
      </c>
      <c r="DC264">
        <f ca="1">IF(AND($B264&gt;0,SUM(DC$3:DC263)=0,SUM($H264:DB264)=0),$B264,0)</f>
        <v>0</v>
      </c>
      <c r="DD264">
        <f ca="1">IF(AND($B264&gt;0,SUM(DD$3:DD263)=0,SUM($H264:DC264)=0),$B264,0)</f>
        <v>0</v>
      </c>
      <c r="DE264">
        <f ca="1">IF(AND($B264&gt;0,SUM(DE$3:DE263)=0,SUM($H264:DD264)=0),$B264,0)</f>
        <v>0</v>
      </c>
      <c r="DF264">
        <f ca="1">IF(AND($B264&gt;0,SUM(DF$3:DF263)=0,SUM($H264:DE264)=0),$B264,0)</f>
        <v>0</v>
      </c>
      <c r="DG264">
        <f ca="1">IF(AND($B264&gt;0,SUM(DG$3:DG263)=0,SUM($H264:DF264)=0),$B264,0)</f>
        <v>0</v>
      </c>
      <c r="DH264">
        <f ca="1">IF(AND($B264&gt;0,SUM(DH$3:DH263)=0,SUM($H264:DG264)=0),$B264,0)</f>
        <v>0</v>
      </c>
      <c r="DI264">
        <f ca="1">IF(AND($B264&gt;0,SUM(DI$3:DI263)=0,SUM($H264:DH264)=0),$B264,0)</f>
        <v>0</v>
      </c>
      <c r="DJ264">
        <f ca="1">IF(AND($B264&gt;0,SUM(DJ$3:DJ263)=0,SUM($H264:DI264)=0),$B264,0)</f>
        <v>0</v>
      </c>
      <c r="DK264">
        <f ca="1">IF(AND($B264&gt;0,SUM(DK$3:DK263)=0,SUM($H264:DJ264)=0),$B264,0)</f>
        <v>0</v>
      </c>
      <c r="DL264">
        <f ca="1">IF(AND($B264&gt;0,SUM(DL$3:DL263)=0,SUM($H264:DK264)=0),$B264,0)</f>
        <v>0</v>
      </c>
      <c r="DM264">
        <f ca="1">IF(AND($B264&gt;0,SUM(DM$3:DM263)=0,SUM($H264:DL264)=0),$B264,0)</f>
        <v>0</v>
      </c>
      <c r="DN264">
        <f ca="1">IF(AND($B264&gt;0,SUM(DN$3:DN263)=0,SUM($H264:DM264)=0),$B264,0)</f>
        <v>0</v>
      </c>
      <c r="DO264">
        <f ca="1">IF(AND($B264&gt;0,SUM(DO$3:DO263)=0,SUM($H264:DN264)=0),$B264,0)</f>
        <v>0</v>
      </c>
      <c r="DP264">
        <f ca="1">IF(AND($B264&gt;0,SUM(DP$3:DP263)=0,SUM($H264:DO264)=0),$B264,0)</f>
        <v>0</v>
      </c>
      <c r="DQ264">
        <f ca="1">IF(AND($B264&gt;0,SUM(DQ$3:DQ263)=0,SUM($H264:DP264)=0),$B264,0)</f>
        <v>0</v>
      </c>
      <c r="DR264">
        <f ca="1">IF(AND($B264&gt;0,SUM(DR$3:DR263)=0,SUM($H264:DQ264)=0),$B264,0)</f>
        <v>0</v>
      </c>
      <c r="DS264">
        <f ca="1">IF(AND($B264&gt;0,SUM(DS$3:DS263)=0,SUM($H264:DR264)=0),$B264,0)</f>
        <v>0</v>
      </c>
      <c r="DT264">
        <f ca="1">IF(AND($B264&gt;0,SUM(DT$3:DT263)=0,SUM($H264:DS264)=0),$B264,0)</f>
        <v>0</v>
      </c>
      <c r="DU264">
        <f ca="1">IF(AND($B264&gt;0,SUM(DU$3:DU263)=0,SUM($H264:DT264)=0),$B264,0)</f>
        <v>0</v>
      </c>
      <c r="DV264">
        <f ca="1">IF(AND($B264&gt;0,SUM(DV$3:DV263)=0,SUM($H264:DU264)=0),$B264,0)</f>
        <v>0</v>
      </c>
      <c r="DW264">
        <f ca="1">IF(AND($B264&gt;0,SUM(DW$3:DW263)=0,SUM($H264:DV264)=0),$B264,0)</f>
        <v>0</v>
      </c>
      <c r="DX264">
        <f ca="1">IF(AND($B264&gt;0,SUM(DX$3:DX263)=0,SUM($H264:DW264)=0),$B264,0)</f>
        <v>0</v>
      </c>
      <c r="DY264">
        <f ca="1">IF(AND($B264&gt;0,SUM(DY$3:DY263)=0,SUM($H264:DX264)=0),$B264,0)</f>
        <v>0</v>
      </c>
      <c r="DZ264">
        <f ca="1">IF(AND($B264&gt;0,SUM(DZ$3:DZ263)=0,SUM($H264:DY264)=0),$B264,0)</f>
        <v>0</v>
      </c>
      <c r="EA264">
        <f ca="1">IF(AND($B264&gt;0,SUM(EA$3:EA263)=0,SUM($H264:DZ264)=0),$B264,0)</f>
        <v>0</v>
      </c>
      <c r="EB264">
        <f ca="1">IF(AND($B264&gt;0,SUM(EB$3:EB263)=0,SUM($H264:EA264)=0),$B264,0)</f>
        <v>0</v>
      </c>
      <c r="EC264">
        <f ca="1">IF(AND($B264&gt;0,SUM(EC$3:EC263)=0,SUM($H264:EB264)=0),$B264,0)</f>
        <v>0</v>
      </c>
      <c r="ED264">
        <f ca="1">IF(AND($B264&gt;0,SUM(ED$3:ED263)=0,SUM($H264:EC264)=0),$B264,0)</f>
        <v>0</v>
      </c>
      <c r="EE264">
        <f ca="1">IF(AND($B264&gt;0,SUM(EE$3:EE263)=0,SUM($H264:ED264)=0),$B264,0)</f>
        <v>0</v>
      </c>
      <c r="EF264">
        <f ca="1">IF(AND($B264&gt;0,SUM(EF$3:EF263)=0,SUM($H264:EE264)=0),$B264,0)</f>
        <v>0</v>
      </c>
      <c r="EG264">
        <f ca="1">IF(AND($B264&gt;0,SUM(EG$3:EG263)=0,SUM($H264:EF264)=0),$B264,0)</f>
        <v>0</v>
      </c>
      <c r="EH264">
        <f ca="1">IF(AND($B264&gt;0,SUM(EH$3:EH263)=0,SUM($H264:EG264)=0),$B264,0)</f>
        <v>0</v>
      </c>
      <c r="EI264">
        <f ca="1">IF(AND($B264&gt;0,SUM(EI$3:EI263)=0,SUM($H264:EH264)=0),$B264,0)</f>
        <v>0</v>
      </c>
      <c r="EJ264">
        <f ca="1">IF(AND($B264&gt;0,SUM(EJ$3:EJ263)=0,SUM($H264:EI264)=0),$B264,0)</f>
        <v>0</v>
      </c>
      <c r="EK264">
        <f ca="1">IF(AND($B264&gt;0,SUM(EK$3:EK263)=0,SUM($H264:EJ264)=0),$B264,0)</f>
        <v>0</v>
      </c>
      <c r="EL264">
        <f ca="1">IF(AND($B264&gt;0,SUM(EL$3:EL263)=0,SUM($H264:EK264)=0),$B264,0)</f>
        <v>0</v>
      </c>
      <c r="EM264">
        <f ca="1">IF(AND($B264&gt;0,SUM(EM$3:EM263)=0,SUM($H264:EL264)=0),$B264,0)</f>
        <v>0</v>
      </c>
      <c r="EN264">
        <f ca="1">IF(AND($B264&gt;0,SUM(EN$3:EN263)=0,SUM($H264:EM264)=0),$B264,0)</f>
        <v>0</v>
      </c>
      <c r="EO264">
        <f ca="1">IF(AND($B264&gt;0,SUM(EO$3:EO263)=0,SUM($H264:EN264)=0),$B264,0)</f>
        <v>0</v>
      </c>
      <c r="EP264">
        <f ca="1">IF(AND($B264&gt;0,SUM(EP$3:EP263)=0,SUM($H264:EO264)=0),$B264,0)</f>
        <v>0</v>
      </c>
      <c r="EQ264">
        <f ca="1">IF(AND($B264&gt;0,SUM(EQ$3:EQ263)=0,SUM($H264:EP264)=0),$B264,0)</f>
        <v>0</v>
      </c>
      <c r="ER264">
        <f ca="1">IF(AND($B264&gt;0,SUM(ER$3:ER263)=0,SUM($H264:EQ264)=0),$B264,0)</f>
        <v>0</v>
      </c>
      <c r="ES264">
        <f ca="1">IF(AND($B264&gt;0,SUM(ES$3:ES263)=0,SUM($H264:ER264)=0),$B264,0)</f>
        <v>0</v>
      </c>
      <c r="ET264">
        <f ca="1">IF(AND($B264&gt;0,SUM(ET$3:ET263)=0,SUM($H264:ES264)=0),$B264,0)</f>
        <v>0</v>
      </c>
      <c r="EU264">
        <f ca="1">IF(AND($B264&gt;0,SUM(EU$3:EU263)=0,SUM($H264:ET264)=0),$B264,0)</f>
        <v>0</v>
      </c>
      <c r="EV264">
        <f ca="1">IF(AND($B264&gt;0,SUM(EV$3:EV263)=0,SUM($H264:EU264)=0),$B264,0)</f>
        <v>0</v>
      </c>
      <c r="EW264">
        <f ca="1">IF(AND($B264&gt;0,SUM(EW$3:EW263)=0,SUM($H264:EV264)=0),$B264,0)</f>
        <v>0</v>
      </c>
      <c r="EX264">
        <f ca="1">IF(AND($B264&gt;0,SUM(EX$3:EX263)=0,SUM($H264:EW264)=0),$B264,0)</f>
        <v>0</v>
      </c>
      <c r="EY264">
        <f ca="1">IF(AND($B264&gt;0,SUM(EY$3:EY263)=0,SUM($H264:EX264)=0),$B264,0)</f>
        <v>0</v>
      </c>
      <c r="EZ264">
        <f ca="1">IF(AND($B264&gt;0,SUM(EZ$3:EZ263)=0,SUM($H264:EY264)=0),$B264,0)</f>
        <v>0</v>
      </c>
      <c r="FA264">
        <f ca="1">IF(AND($B264&gt;0,SUM(FA$3:FA263)=0,SUM($H264:EZ264)=0),$B264,0)</f>
        <v>0</v>
      </c>
      <c r="FB264">
        <f ca="1">IF(AND($B264&gt;0,SUM(FB$3:FB263)=0,SUM($H264:FA264)=0),$B264,0)</f>
        <v>0</v>
      </c>
      <c r="FC264">
        <f ca="1">IF(AND($B264&gt;0,SUM(FC$3:FC263)=0,SUM($H264:FB264)=0),$B264,0)</f>
        <v>0</v>
      </c>
      <c r="FD264">
        <f ca="1">IF(AND($B264&gt;0,SUM(FD$3:FD263)=0,SUM($H264:FC264)=0),$B264,0)</f>
        <v>0</v>
      </c>
      <c r="FE264">
        <f ca="1">IF(AND($B264&gt;0,SUM(FE$3:FE263)=0,SUM($H264:FD264)=0),$B264,0)</f>
        <v>0</v>
      </c>
      <c r="FF264">
        <f ca="1">IF(AND($B264&gt;0,SUM(FF$3:FF263)=0,SUM($H264:FE264)=0),$B264,0)</f>
        <v>0</v>
      </c>
      <c r="FG264">
        <f ca="1">IF(AND($B264&gt;0,SUM(FG$3:FG263)=0,SUM($H264:FF264)=0),$B264,0)</f>
        <v>0</v>
      </c>
      <c r="FH264">
        <f ca="1">IF(AND($B264&gt;0,SUM(FH$3:FH263)=0,SUM($H264:FG264)=0),$B264,0)</f>
        <v>0</v>
      </c>
      <c r="FI264">
        <f ca="1">IF(AND($B264&gt;0,SUM(FI$3:FI263)=0,SUM($H264:FH264)=0),$B264,0)</f>
        <v>0</v>
      </c>
      <c r="FJ264">
        <f ca="1">IF(AND($B264&gt;0,SUM(FJ$3:FJ263)=0,SUM($H264:FI264)=0),$B264,0)</f>
        <v>0</v>
      </c>
      <c r="FK264">
        <f ca="1">IF(AND($B264&gt;0,SUM(FK$3:FK263)=0,SUM($H264:FJ264)=0),$B264,0)</f>
        <v>0</v>
      </c>
      <c r="FL264">
        <f ca="1">IF(AND($B264&gt;0,SUM(FL$3:FL263)=0,SUM($H264:FK264)=0),$B264,0)</f>
        <v>0</v>
      </c>
      <c r="FM264">
        <f ca="1">IF(AND($B264&gt;0,SUM(FM$3:FM263)=0,SUM($H264:FL264)=0),$B264,0)</f>
        <v>0</v>
      </c>
      <c r="FN264">
        <f ca="1">IF(AND($B264&gt;0,SUM(FN$3:FN263)=0,SUM($H264:FM264)=0),$B264,0)</f>
        <v>0</v>
      </c>
      <c r="FS264" s="248" t="s">
        <v>1027</v>
      </c>
      <c r="FT264" s="352" t="str">
        <f>""</f>
        <v/>
      </c>
      <c r="FU264" s="353">
        <v>5</v>
      </c>
      <c r="FV264" s="375" t="str">
        <f>""</f>
        <v/>
      </c>
      <c r="FY264" s="248" t="s">
        <v>1172</v>
      </c>
      <c r="FZ264" s="352" t="str">
        <f>""</f>
        <v/>
      </c>
      <c r="GA264" s="353">
        <v>5</v>
      </c>
      <c r="GB264" s="375" t="str">
        <f>""</f>
        <v/>
      </c>
      <c r="GE264" s="248" t="s">
        <v>1027</v>
      </c>
      <c r="GF264" s="352" t="str">
        <f>""</f>
        <v/>
      </c>
      <c r="GG264" s="353">
        <v>5</v>
      </c>
      <c r="GH264" s="375" t="str">
        <f>""</f>
        <v/>
      </c>
    </row>
    <row r="265" spans="1:190" x14ac:dyDescent="0.25">
      <c r="G265" s="47"/>
      <c r="FT265" s="44"/>
      <c r="FU265" s="45"/>
      <c r="FV265" s="376"/>
      <c r="FZ265" s="44"/>
      <c r="GA265" s="45"/>
      <c r="GB265" s="376"/>
      <c r="GF265" s="44"/>
      <c r="GG265" s="45"/>
      <c r="GH265" s="376"/>
    </row>
    <row r="266" spans="1:190" x14ac:dyDescent="0.25">
      <c r="G266" s="47"/>
      <c r="FS266" s="44"/>
      <c r="FT266" s="44"/>
      <c r="FU266" s="45"/>
      <c r="FV266" s="376"/>
      <c r="FY266" s="44"/>
      <c r="FZ266" s="44"/>
      <c r="GA266" s="45"/>
      <c r="GB266" s="376"/>
      <c r="GE266" s="44"/>
      <c r="GF266" s="44"/>
      <c r="GG266" s="45"/>
      <c r="GH266" s="376"/>
    </row>
    <row r="267" spans="1:190" x14ac:dyDescent="0.25">
      <c r="G267" s="47"/>
    </row>
    <row r="268" spans="1:190" x14ac:dyDescent="0.25">
      <c r="G268" s="47"/>
      <c r="FX268" s="44"/>
      <c r="GC268" s="44"/>
      <c r="GD268" s="44"/>
    </row>
    <row r="269" spans="1:190" x14ac:dyDescent="0.25">
      <c r="A269" t="s">
        <v>220</v>
      </c>
      <c r="G269" s="47"/>
      <c r="FX269" s="44"/>
      <c r="GC269" s="44"/>
      <c r="GD269" s="44"/>
    </row>
    <row r="270" spans="1:190" x14ac:dyDescent="0.25">
      <c r="A270" s="9"/>
      <c r="B270" s="370"/>
      <c r="C270" s="10" t="s">
        <v>197</v>
      </c>
      <c r="D270" s="10" t="s">
        <v>221</v>
      </c>
      <c r="E270" s="10">
        <f ca="1">IF(AWAY_SW=SelectionData!F74,1,0)</f>
        <v>0</v>
      </c>
      <c r="F270" s="11" t="s">
        <v>222</v>
      </c>
      <c r="FS270" s="10" t="s">
        <v>197</v>
      </c>
      <c r="FT270" s="10" t="s">
        <v>221</v>
      </c>
      <c r="FU270" s="344">
        <f ca="1">IF(AWAY_SW=SelectionData!F74,1,0)</f>
        <v>0</v>
      </c>
      <c r="FV270" s="377" t="s">
        <v>222</v>
      </c>
      <c r="FX270" s="44"/>
      <c r="FY270" s="10" t="s">
        <v>1174</v>
      </c>
      <c r="FZ270" s="10" t="s">
        <v>1173</v>
      </c>
      <c r="GA270" s="344">
        <f ca="1">IF(AWAY_SW=SelectionData!L74,1,0)</f>
        <v>0</v>
      </c>
      <c r="GB270" s="377" t="s">
        <v>222</v>
      </c>
      <c r="GC270" s="44"/>
      <c r="GD270" s="44"/>
      <c r="GE270" s="10" t="s">
        <v>197</v>
      </c>
      <c r="GF270" s="10" t="s">
        <v>221</v>
      </c>
      <c r="GG270" s="344">
        <f ca="1">IF(AWAY_SW=SelectionData!R74,1,0)</f>
        <v>0</v>
      </c>
      <c r="GH270" s="377" t="s">
        <v>222</v>
      </c>
    </row>
    <row r="271" spans="1:190" x14ac:dyDescent="0.25">
      <c r="A271" s="1"/>
      <c r="E271">
        <f ca="1">IF(BOOST_SW=SelectionData!F75,1,0)</f>
        <v>0</v>
      </c>
      <c r="F271" s="2" t="s">
        <v>223</v>
      </c>
      <c r="FU271" s="344">
        <f ca="1">IF(BOOST_SW=SelectionData!F75,1,0)</f>
        <v>0</v>
      </c>
      <c r="FV271" s="378" t="s">
        <v>223</v>
      </c>
      <c r="FX271" s="44"/>
      <c r="GA271" s="344">
        <f ca="1">IF(BOOST_SW=SelectionData!L75,1,0)</f>
        <v>0</v>
      </c>
      <c r="GB271" s="378" t="s">
        <v>223</v>
      </c>
      <c r="GC271" s="44"/>
      <c r="GD271" s="44"/>
      <c r="GG271" s="344">
        <f ca="1">IF(BOOST_SW=SelectionData!R75,1,0)</f>
        <v>0</v>
      </c>
      <c r="GH271" s="378" t="s">
        <v>223</v>
      </c>
    </row>
    <row r="272" spans="1:190" x14ac:dyDescent="0.25">
      <c r="A272" s="1"/>
      <c r="E272">
        <f ca="1">IF(STOP_SW=SelectionData!F79,1,0)</f>
        <v>0</v>
      </c>
      <c r="F272" s="2" t="s">
        <v>224</v>
      </c>
      <c r="FU272" s="344">
        <f ca="1">IF(STOP_SW=SelectionData!F79,1,0)</f>
        <v>0</v>
      </c>
      <c r="FV272" s="378" t="s">
        <v>224</v>
      </c>
      <c r="FX272" s="44"/>
      <c r="GA272" s="344">
        <f ca="1">IF(STOP_SW=SelectionData!L79,1,0)</f>
        <v>0</v>
      </c>
      <c r="GB272" s="378" t="s">
        <v>224</v>
      </c>
      <c r="GC272" s="44"/>
      <c r="GD272" s="44"/>
      <c r="GG272" s="344">
        <f ca="1">IF(STOP_SW=SelectionData!R79,1,0)</f>
        <v>0</v>
      </c>
      <c r="GH272" s="378" t="s">
        <v>224</v>
      </c>
    </row>
    <row r="273" spans="1:190" x14ac:dyDescent="0.25">
      <c r="A273" s="12"/>
      <c r="B273" s="371"/>
      <c r="C273" s="3"/>
      <c r="D273" s="3"/>
      <c r="E273" s="3">
        <f ca="1">SUM(E270:E272)</f>
        <v>0</v>
      </c>
      <c r="F273" s="5" t="s">
        <v>225</v>
      </c>
      <c r="FS273" s="3"/>
      <c r="FT273" s="3"/>
      <c r="FU273" s="345">
        <f ca="1">SUM(FU270:FU272)</f>
        <v>0</v>
      </c>
      <c r="FV273" s="379" t="s">
        <v>225</v>
      </c>
      <c r="FX273" s="44"/>
      <c r="FY273" s="3"/>
      <c r="FZ273" s="3"/>
      <c r="GA273" s="345">
        <f ca="1">SUM(GA270:GA272)</f>
        <v>0</v>
      </c>
      <c r="GB273" s="379" t="s">
        <v>225</v>
      </c>
      <c r="GC273" s="44"/>
      <c r="GD273" s="44"/>
      <c r="GE273" s="3"/>
      <c r="GF273" s="3"/>
      <c r="GG273" s="345">
        <f ca="1">SUM(GG270:GG272)</f>
        <v>0</v>
      </c>
      <c r="GH273" s="379" t="s">
        <v>225</v>
      </c>
    </row>
    <row r="274" spans="1:190" x14ac:dyDescent="0.25">
      <c r="FX274" s="44"/>
      <c r="GC274" s="44"/>
      <c r="GD274" s="44"/>
    </row>
    <row r="275" spans="1:190" x14ac:dyDescent="0.25">
      <c r="FX275" s="44"/>
      <c r="GC275" s="44"/>
      <c r="GD275" s="44"/>
    </row>
    <row r="276" spans="1:190" x14ac:dyDescent="0.25">
      <c r="FX276" s="44"/>
      <c r="GC276" s="44"/>
      <c r="GD276" s="44"/>
    </row>
  </sheetData>
  <mergeCells count="4">
    <mergeCell ref="A2:F2"/>
    <mergeCell ref="FS2:FV2"/>
    <mergeCell ref="FY2:GB2"/>
    <mergeCell ref="GE2:G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7</vt:i4>
      </vt:variant>
      <vt:variant>
        <vt:lpstr>Nimetyt alueet</vt:lpstr>
      </vt:variant>
      <vt:variant>
        <vt:i4>439</vt:i4>
      </vt:variant>
    </vt:vector>
  </HeadingPairs>
  <TitlesOfParts>
    <vt:vector size="446" baseType="lpstr">
      <vt:lpstr>Valintaohjelma</vt:lpstr>
      <vt:lpstr>SelectionData</vt:lpstr>
      <vt:lpstr>Product Codes</vt:lpstr>
      <vt:lpstr>Versio historia</vt:lpstr>
      <vt:lpstr>ValintaohjelmaCentral</vt:lpstr>
      <vt:lpstr>SelectionDataCentral</vt:lpstr>
      <vt:lpstr>Product CodesCentral</vt:lpstr>
      <vt:lpstr>ValintaohjelmaCentral!AWAY_SW</vt:lpstr>
      <vt:lpstr>AWAY_SW</vt:lpstr>
      <vt:lpstr>ValintaohjelmaCentral!BOOST_SW</vt:lpstr>
      <vt:lpstr>BOOST_SW</vt:lpstr>
      <vt:lpstr>ValintaohjelmaCentral!CO2_INC</vt:lpstr>
      <vt:lpstr>CO2_INC</vt:lpstr>
      <vt:lpstr>ValintaohjelmaCentral!CVC_SW</vt:lpstr>
      <vt:lpstr>CVC_SW</vt:lpstr>
      <vt:lpstr>SelectionDataCentral!data10</vt:lpstr>
      <vt:lpstr>data10</vt:lpstr>
      <vt:lpstr>SelectionDataCentral!data100</vt:lpstr>
      <vt:lpstr>data100</vt:lpstr>
      <vt:lpstr>SelectionDataCentral!data101</vt:lpstr>
      <vt:lpstr>data101</vt:lpstr>
      <vt:lpstr>SelectionDataCentral!data102</vt:lpstr>
      <vt:lpstr>data102</vt:lpstr>
      <vt:lpstr>SelectionDataCentral!data103</vt:lpstr>
      <vt:lpstr>data103</vt:lpstr>
      <vt:lpstr>SelectionDataCentral!data104</vt:lpstr>
      <vt:lpstr>data104</vt:lpstr>
      <vt:lpstr>SelectionDataCentral!data105</vt:lpstr>
      <vt:lpstr>data105</vt:lpstr>
      <vt:lpstr>SelectionDataCentral!data106</vt:lpstr>
      <vt:lpstr>data106</vt:lpstr>
      <vt:lpstr>SelectionDataCentral!data107</vt:lpstr>
      <vt:lpstr>data107</vt:lpstr>
      <vt:lpstr>SelectionDataCentral!data108</vt:lpstr>
      <vt:lpstr>data108</vt:lpstr>
      <vt:lpstr>SelectionDataCentral!data109</vt:lpstr>
      <vt:lpstr>data109</vt:lpstr>
      <vt:lpstr>SelectionDataCentral!data11</vt:lpstr>
      <vt:lpstr>data11</vt:lpstr>
      <vt:lpstr>SelectionDataCentral!data110</vt:lpstr>
      <vt:lpstr>data110</vt:lpstr>
      <vt:lpstr>SelectionDataCentral!data111</vt:lpstr>
      <vt:lpstr>data111</vt:lpstr>
      <vt:lpstr>SelectionDataCentral!data112</vt:lpstr>
      <vt:lpstr>data112</vt:lpstr>
      <vt:lpstr>SelectionDataCentral!data113</vt:lpstr>
      <vt:lpstr>data113</vt:lpstr>
      <vt:lpstr>SelectionDataCentral!data114</vt:lpstr>
      <vt:lpstr>data114</vt:lpstr>
      <vt:lpstr>SelectionDataCentral!data115</vt:lpstr>
      <vt:lpstr>data115</vt:lpstr>
      <vt:lpstr>SelectionDataCentral!data116</vt:lpstr>
      <vt:lpstr>data116</vt:lpstr>
      <vt:lpstr>SelectionDataCentral!data117</vt:lpstr>
      <vt:lpstr>data117</vt:lpstr>
      <vt:lpstr>SelectionDataCentral!data118</vt:lpstr>
      <vt:lpstr>data118</vt:lpstr>
      <vt:lpstr>SelectionDataCentral!data119</vt:lpstr>
      <vt:lpstr>data119</vt:lpstr>
      <vt:lpstr>SelectionDataCentral!data12</vt:lpstr>
      <vt:lpstr>data12</vt:lpstr>
      <vt:lpstr>SelectionDataCentral!data120</vt:lpstr>
      <vt:lpstr>data120</vt:lpstr>
      <vt:lpstr>SelectionDataCentral!data121</vt:lpstr>
      <vt:lpstr>data121</vt:lpstr>
      <vt:lpstr>SelectionDataCentral!data122</vt:lpstr>
      <vt:lpstr>data122</vt:lpstr>
      <vt:lpstr>SelectionDataCentral!data123</vt:lpstr>
      <vt:lpstr>data123</vt:lpstr>
      <vt:lpstr>SelectionDataCentral!data124</vt:lpstr>
      <vt:lpstr>data124</vt:lpstr>
      <vt:lpstr>SelectionDataCentral!data125</vt:lpstr>
      <vt:lpstr>data125</vt:lpstr>
      <vt:lpstr>SelectionDataCentral!data126</vt:lpstr>
      <vt:lpstr>data126</vt:lpstr>
      <vt:lpstr>SelectionDataCentral!data127</vt:lpstr>
      <vt:lpstr>data127</vt:lpstr>
      <vt:lpstr>SelectionDataCentral!data128</vt:lpstr>
      <vt:lpstr>data128</vt:lpstr>
      <vt:lpstr>SelectionDataCentral!data129</vt:lpstr>
      <vt:lpstr>data129</vt:lpstr>
      <vt:lpstr>SelectionDataCentral!data13</vt:lpstr>
      <vt:lpstr>data13</vt:lpstr>
      <vt:lpstr>SelectionDataCentral!data130</vt:lpstr>
      <vt:lpstr>data130</vt:lpstr>
      <vt:lpstr>SelectionDataCentral!data131</vt:lpstr>
      <vt:lpstr>data131</vt:lpstr>
      <vt:lpstr>SelectionDataCentral!data132</vt:lpstr>
      <vt:lpstr>data132</vt:lpstr>
      <vt:lpstr>SelectionDataCentral!data133</vt:lpstr>
      <vt:lpstr>data133</vt:lpstr>
      <vt:lpstr>SelectionDataCentral!data134</vt:lpstr>
      <vt:lpstr>data134</vt:lpstr>
      <vt:lpstr>SelectionDataCentral!data135</vt:lpstr>
      <vt:lpstr>data135</vt:lpstr>
      <vt:lpstr>SelectionDataCentral!data136</vt:lpstr>
      <vt:lpstr>data136</vt:lpstr>
      <vt:lpstr>SelectionDataCentral!data137</vt:lpstr>
      <vt:lpstr>data137</vt:lpstr>
      <vt:lpstr>SelectionDataCentral!data138</vt:lpstr>
      <vt:lpstr>data138</vt:lpstr>
      <vt:lpstr>SelectionDataCentral!data139</vt:lpstr>
      <vt:lpstr>data139</vt:lpstr>
      <vt:lpstr>SelectionDataCentral!data14</vt:lpstr>
      <vt:lpstr>data14</vt:lpstr>
      <vt:lpstr>SelectionDataCentral!data140</vt:lpstr>
      <vt:lpstr>data140</vt:lpstr>
      <vt:lpstr>SelectionDataCentral!data15</vt:lpstr>
      <vt:lpstr>data15</vt:lpstr>
      <vt:lpstr>SelectionDataCentral!data16</vt:lpstr>
      <vt:lpstr>data16</vt:lpstr>
      <vt:lpstr>SelectionDataCentral!data17</vt:lpstr>
      <vt:lpstr>data17</vt:lpstr>
      <vt:lpstr>SelectionDataCentral!data18</vt:lpstr>
      <vt:lpstr>data18</vt:lpstr>
      <vt:lpstr>SelectionDataCentral!data19</vt:lpstr>
      <vt:lpstr>data19</vt:lpstr>
      <vt:lpstr>SelectionDataCentral!data20</vt:lpstr>
      <vt:lpstr>data20</vt:lpstr>
      <vt:lpstr>SelectionDataCentral!data21</vt:lpstr>
      <vt:lpstr>data21</vt:lpstr>
      <vt:lpstr>SelectionDataCentral!data22</vt:lpstr>
      <vt:lpstr>data22</vt:lpstr>
      <vt:lpstr>SelectionDataCentral!data23</vt:lpstr>
      <vt:lpstr>data23</vt:lpstr>
      <vt:lpstr>SelectionDataCentral!data24</vt:lpstr>
      <vt:lpstr>data24</vt:lpstr>
      <vt:lpstr>SelectionDataCentral!data25</vt:lpstr>
      <vt:lpstr>data25</vt:lpstr>
      <vt:lpstr>SelectionDataCentral!data26</vt:lpstr>
      <vt:lpstr>data26</vt:lpstr>
      <vt:lpstr>SelectionDataCentral!data27</vt:lpstr>
      <vt:lpstr>data27</vt:lpstr>
      <vt:lpstr>SelectionDataCentral!data28</vt:lpstr>
      <vt:lpstr>data28</vt:lpstr>
      <vt:lpstr>SelectionDataCentral!data29</vt:lpstr>
      <vt:lpstr>data29</vt:lpstr>
      <vt:lpstr>SelectionDataCentral!data30</vt:lpstr>
      <vt:lpstr>data30</vt:lpstr>
      <vt:lpstr>SelectionDataCentral!data31</vt:lpstr>
      <vt:lpstr>data31</vt:lpstr>
      <vt:lpstr>SelectionDataCentral!data32</vt:lpstr>
      <vt:lpstr>data32</vt:lpstr>
      <vt:lpstr>SelectionDataCentral!data33</vt:lpstr>
      <vt:lpstr>data33</vt:lpstr>
      <vt:lpstr>SelectionDataCentral!data34</vt:lpstr>
      <vt:lpstr>data34</vt:lpstr>
      <vt:lpstr>SelectionDataCentral!data35</vt:lpstr>
      <vt:lpstr>data35</vt:lpstr>
      <vt:lpstr>SelectionDataCentral!data36</vt:lpstr>
      <vt:lpstr>data36</vt:lpstr>
      <vt:lpstr>SelectionDataCentral!data37</vt:lpstr>
      <vt:lpstr>data37</vt:lpstr>
      <vt:lpstr>SelectionDataCentral!data38</vt:lpstr>
      <vt:lpstr>data38</vt:lpstr>
      <vt:lpstr>SelectionDataCentral!data39</vt:lpstr>
      <vt:lpstr>data39</vt:lpstr>
      <vt:lpstr>SelectionDataCentral!data40</vt:lpstr>
      <vt:lpstr>data40</vt:lpstr>
      <vt:lpstr>SelectionDataCentral!data41</vt:lpstr>
      <vt:lpstr>data41</vt:lpstr>
      <vt:lpstr>SelectionDataCentral!data42</vt:lpstr>
      <vt:lpstr>data42</vt:lpstr>
      <vt:lpstr>SelectionDataCentral!data43</vt:lpstr>
      <vt:lpstr>data43</vt:lpstr>
      <vt:lpstr>SelectionDataCentral!data44</vt:lpstr>
      <vt:lpstr>data44</vt:lpstr>
      <vt:lpstr>SelectionDataCentral!data45</vt:lpstr>
      <vt:lpstr>data45</vt:lpstr>
      <vt:lpstr>SelectionDataCentral!data46</vt:lpstr>
      <vt:lpstr>data46</vt:lpstr>
      <vt:lpstr>SelectionDataCentral!data47</vt:lpstr>
      <vt:lpstr>data47</vt:lpstr>
      <vt:lpstr>SelectionDataCentral!data48</vt:lpstr>
      <vt:lpstr>data48</vt:lpstr>
      <vt:lpstr>SelectionDataCentral!data49</vt:lpstr>
      <vt:lpstr>data49</vt:lpstr>
      <vt:lpstr>SelectionDataCentral!data50</vt:lpstr>
      <vt:lpstr>data50</vt:lpstr>
      <vt:lpstr>SelectionDataCentral!data51</vt:lpstr>
      <vt:lpstr>data51</vt:lpstr>
      <vt:lpstr>SelectionDataCentral!data52</vt:lpstr>
      <vt:lpstr>data52</vt:lpstr>
      <vt:lpstr>SelectionDataCentral!data53</vt:lpstr>
      <vt:lpstr>data53</vt:lpstr>
      <vt:lpstr>SelectionDataCentral!data54</vt:lpstr>
      <vt:lpstr>data54</vt:lpstr>
      <vt:lpstr>SelectionDataCentral!data55</vt:lpstr>
      <vt:lpstr>data55</vt:lpstr>
      <vt:lpstr>SelectionDataCentral!data56</vt:lpstr>
      <vt:lpstr>data56</vt:lpstr>
      <vt:lpstr>SelectionDataCentral!data57</vt:lpstr>
      <vt:lpstr>data57</vt:lpstr>
      <vt:lpstr>SelectionDataCentral!data58</vt:lpstr>
      <vt:lpstr>data58</vt:lpstr>
      <vt:lpstr>SelectionDataCentral!data59</vt:lpstr>
      <vt:lpstr>data59</vt:lpstr>
      <vt:lpstr>SelectionDataCentral!data60</vt:lpstr>
      <vt:lpstr>data60</vt:lpstr>
      <vt:lpstr>SelectionDataCentral!data61</vt:lpstr>
      <vt:lpstr>data61</vt:lpstr>
      <vt:lpstr>SelectionDataCentral!data62</vt:lpstr>
      <vt:lpstr>data62</vt:lpstr>
      <vt:lpstr>SelectionDataCentral!data63</vt:lpstr>
      <vt:lpstr>data63</vt:lpstr>
      <vt:lpstr>SelectionDataCentral!data64</vt:lpstr>
      <vt:lpstr>data64</vt:lpstr>
      <vt:lpstr>SelectionDataCentral!data65</vt:lpstr>
      <vt:lpstr>data65</vt:lpstr>
      <vt:lpstr>SelectionDataCentral!data66</vt:lpstr>
      <vt:lpstr>data66</vt:lpstr>
      <vt:lpstr>SelectionDataCentral!data67</vt:lpstr>
      <vt:lpstr>data67</vt:lpstr>
      <vt:lpstr>SelectionDataCentral!data68</vt:lpstr>
      <vt:lpstr>data68</vt:lpstr>
      <vt:lpstr>SelectionDataCentral!data69</vt:lpstr>
      <vt:lpstr>data69</vt:lpstr>
      <vt:lpstr>SelectionDataCentral!data70</vt:lpstr>
      <vt:lpstr>data70</vt:lpstr>
      <vt:lpstr>SelectionDataCentral!data71</vt:lpstr>
      <vt:lpstr>data71</vt:lpstr>
      <vt:lpstr>SelectionDataCentral!data72</vt:lpstr>
      <vt:lpstr>data72</vt:lpstr>
      <vt:lpstr>SelectionDataCentral!data73</vt:lpstr>
      <vt:lpstr>data73</vt:lpstr>
      <vt:lpstr>SelectionDataCentral!data74</vt:lpstr>
      <vt:lpstr>data74</vt:lpstr>
      <vt:lpstr>SelectionDataCentral!data75</vt:lpstr>
      <vt:lpstr>data75</vt:lpstr>
      <vt:lpstr>SelectionDataCentral!data76</vt:lpstr>
      <vt:lpstr>data76</vt:lpstr>
      <vt:lpstr>SelectionDataCentral!data77</vt:lpstr>
      <vt:lpstr>data77</vt:lpstr>
      <vt:lpstr>SelectionDataCentral!data78</vt:lpstr>
      <vt:lpstr>data78</vt:lpstr>
      <vt:lpstr>SelectionDataCentral!data79</vt:lpstr>
      <vt:lpstr>data79</vt:lpstr>
      <vt:lpstr>SelectionDataCentral!data80</vt:lpstr>
      <vt:lpstr>data80</vt:lpstr>
      <vt:lpstr>SelectionDataCentral!data81</vt:lpstr>
      <vt:lpstr>data81</vt:lpstr>
      <vt:lpstr>SelectionDataCentral!data82</vt:lpstr>
      <vt:lpstr>data82</vt:lpstr>
      <vt:lpstr>SelectionDataCentral!data83</vt:lpstr>
      <vt:lpstr>data83</vt:lpstr>
      <vt:lpstr>SelectionDataCentral!data84</vt:lpstr>
      <vt:lpstr>data84</vt:lpstr>
      <vt:lpstr>SelectionDataCentral!data85</vt:lpstr>
      <vt:lpstr>data85</vt:lpstr>
      <vt:lpstr>SelectionDataCentral!data86</vt:lpstr>
      <vt:lpstr>data86</vt:lpstr>
      <vt:lpstr>SelectionDataCentral!data87</vt:lpstr>
      <vt:lpstr>data87</vt:lpstr>
      <vt:lpstr>SelectionDataCentral!data88</vt:lpstr>
      <vt:lpstr>data88</vt:lpstr>
      <vt:lpstr>SelectionDataCentral!data89</vt:lpstr>
      <vt:lpstr>data89</vt:lpstr>
      <vt:lpstr>SelectionDataCentral!data90</vt:lpstr>
      <vt:lpstr>data90</vt:lpstr>
      <vt:lpstr>SelectionDataCentral!data91</vt:lpstr>
      <vt:lpstr>data91</vt:lpstr>
      <vt:lpstr>SelectionDataCentral!data92</vt:lpstr>
      <vt:lpstr>data92</vt:lpstr>
      <vt:lpstr>SelectionDataCentral!data93</vt:lpstr>
      <vt:lpstr>data93</vt:lpstr>
      <vt:lpstr>SelectionDataCentral!data94</vt:lpstr>
      <vt:lpstr>data94</vt:lpstr>
      <vt:lpstr>SelectionDataCentral!data95</vt:lpstr>
      <vt:lpstr>data95</vt:lpstr>
      <vt:lpstr>SelectionDataCentral!data96</vt:lpstr>
      <vt:lpstr>data96</vt:lpstr>
      <vt:lpstr>SelectionDataCentral!data97</vt:lpstr>
      <vt:lpstr>data97</vt:lpstr>
      <vt:lpstr>SelectionDataCentral!data98</vt:lpstr>
      <vt:lpstr>data98</vt:lpstr>
      <vt:lpstr>SelectionDataCentral!data99</vt:lpstr>
      <vt:lpstr>data99</vt:lpstr>
      <vt:lpstr>dataCentral10</vt:lpstr>
      <vt:lpstr>dataCentral100</vt:lpstr>
      <vt:lpstr>dataCentral101</vt:lpstr>
      <vt:lpstr>dataCentral102</vt:lpstr>
      <vt:lpstr>dataCentral103</vt:lpstr>
      <vt:lpstr>dataCentral104</vt:lpstr>
      <vt:lpstr>dataCentral105</vt:lpstr>
      <vt:lpstr>dataCentral106</vt:lpstr>
      <vt:lpstr>dataCentral107</vt:lpstr>
      <vt:lpstr>dataCentral108</vt:lpstr>
      <vt:lpstr>dataCentral109</vt:lpstr>
      <vt:lpstr>dataCentral11</vt:lpstr>
      <vt:lpstr>dataCentral110</vt:lpstr>
      <vt:lpstr>dataCentral111</vt:lpstr>
      <vt:lpstr>dataCentral112</vt:lpstr>
      <vt:lpstr>dataCentral113</vt:lpstr>
      <vt:lpstr>dataCentral114</vt:lpstr>
      <vt:lpstr>dataCentral115</vt:lpstr>
      <vt:lpstr>dataCentral116</vt:lpstr>
      <vt:lpstr>dataCentral117</vt:lpstr>
      <vt:lpstr>dataCentral118</vt:lpstr>
      <vt:lpstr>dataCentral119</vt:lpstr>
      <vt:lpstr>dataCentral12</vt:lpstr>
      <vt:lpstr>dataCentral120</vt:lpstr>
      <vt:lpstr>dataCentral121</vt:lpstr>
      <vt:lpstr>dataCentral122</vt:lpstr>
      <vt:lpstr>dataCentral123</vt:lpstr>
      <vt:lpstr>dataCentral124</vt:lpstr>
      <vt:lpstr>dataCentral125</vt:lpstr>
      <vt:lpstr>dataCentral126</vt:lpstr>
      <vt:lpstr>dataCentral127</vt:lpstr>
      <vt:lpstr>dataCentral128</vt:lpstr>
      <vt:lpstr>dataCentral129</vt:lpstr>
      <vt:lpstr>dataCentral13</vt:lpstr>
      <vt:lpstr>dataCentral130</vt:lpstr>
      <vt:lpstr>dataCentral131</vt:lpstr>
      <vt:lpstr>dataCentral132</vt:lpstr>
      <vt:lpstr>dataCentral133</vt:lpstr>
      <vt:lpstr>dataCentral134</vt:lpstr>
      <vt:lpstr>dataCentral135</vt:lpstr>
      <vt:lpstr>dataCentral136</vt:lpstr>
      <vt:lpstr>dataCentral137</vt:lpstr>
      <vt:lpstr>dataCentral138</vt:lpstr>
      <vt:lpstr>dataCentral139</vt:lpstr>
      <vt:lpstr>dataCentral14</vt:lpstr>
      <vt:lpstr>dataCentral140</vt:lpstr>
      <vt:lpstr>dataCentral15</vt:lpstr>
      <vt:lpstr>dataCentral16</vt:lpstr>
      <vt:lpstr>dataCentral17</vt:lpstr>
      <vt:lpstr>dataCentral18</vt:lpstr>
      <vt:lpstr>dataCentral19</vt:lpstr>
      <vt:lpstr>dataCentral20</vt:lpstr>
      <vt:lpstr>dataCentral21</vt:lpstr>
      <vt:lpstr>dataCentral22</vt:lpstr>
      <vt:lpstr>dataCentral23</vt:lpstr>
      <vt:lpstr>dataCentral24</vt:lpstr>
      <vt:lpstr>dataCentral25</vt:lpstr>
      <vt:lpstr>dataCentral26</vt:lpstr>
      <vt:lpstr>dataCentral27</vt:lpstr>
      <vt:lpstr>dataCentral28</vt:lpstr>
      <vt:lpstr>dataCentral29</vt:lpstr>
      <vt:lpstr>dataCentral30</vt:lpstr>
      <vt:lpstr>dataCentral31</vt:lpstr>
      <vt:lpstr>dataCentral32</vt:lpstr>
      <vt:lpstr>dataCentral33</vt:lpstr>
      <vt:lpstr>dataCentral34</vt:lpstr>
      <vt:lpstr>dataCentral35</vt:lpstr>
      <vt:lpstr>dataCentral36</vt:lpstr>
      <vt:lpstr>dataCentral37</vt:lpstr>
      <vt:lpstr>dataCentral38</vt:lpstr>
      <vt:lpstr>dataCentral39</vt:lpstr>
      <vt:lpstr>dataCentral40</vt:lpstr>
      <vt:lpstr>dataCentral41</vt:lpstr>
      <vt:lpstr>dataCentral42</vt:lpstr>
      <vt:lpstr>dataCentral43</vt:lpstr>
      <vt:lpstr>dataCentral44</vt:lpstr>
      <vt:lpstr>dataCentral45</vt:lpstr>
      <vt:lpstr>dataCentral46</vt:lpstr>
      <vt:lpstr>dataCentral47</vt:lpstr>
      <vt:lpstr>dataCentral48</vt:lpstr>
      <vt:lpstr>dataCentral49</vt:lpstr>
      <vt:lpstr>dataCentral50</vt:lpstr>
      <vt:lpstr>dataCentral51</vt:lpstr>
      <vt:lpstr>dataCentral52</vt:lpstr>
      <vt:lpstr>dataCentral53</vt:lpstr>
      <vt:lpstr>dataCentral54</vt:lpstr>
      <vt:lpstr>dataCentral55</vt:lpstr>
      <vt:lpstr>dataCentral56</vt:lpstr>
      <vt:lpstr>dataCentral57</vt:lpstr>
      <vt:lpstr>dataCentral58</vt:lpstr>
      <vt:lpstr>dataCentral59</vt:lpstr>
      <vt:lpstr>dataCentral60</vt:lpstr>
      <vt:lpstr>dataCentral61</vt:lpstr>
      <vt:lpstr>dataCentral62</vt:lpstr>
      <vt:lpstr>dataCentral63</vt:lpstr>
      <vt:lpstr>dataCentral64</vt:lpstr>
      <vt:lpstr>dataCentral65</vt:lpstr>
      <vt:lpstr>dataCentral66</vt:lpstr>
      <vt:lpstr>dataCentral67</vt:lpstr>
      <vt:lpstr>dataCentral68</vt:lpstr>
      <vt:lpstr>dataCentral69</vt:lpstr>
      <vt:lpstr>dataCentral70</vt:lpstr>
      <vt:lpstr>dataCentral71</vt:lpstr>
      <vt:lpstr>dataCentral72</vt:lpstr>
      <vt:lpstr>dataCentral73</vt:lpstr>
      <vt:lpstr>dataCentral74</vt:lpstr>
      <vt:lpstr>dataCentral75</vt:lpstr>
      <vt:lpstr>dataCentral76</vt:lpstr>
      <vt:lpstr>dataCentral77</vt:lpstr>
      <vt:lpstr>dataCentral78</vt:lpstr>
      <vt:lpstr>dataCentral79</vt:lpstr>
      <vt:lpstr>dataCentral80</vt:lpstr>
      <vt:lpstr>dataCentral81</vt:lpstr>
      <vt:lpstr>dataCentral82</vt:lpstr>
      <vt:lpstr>dataCentral83</vt:lpstr>
      <vt:lpstr>dataCentral84</vt:lpstr>
      <vt:lpstr>dataCentral85</vt:lpstr>
      <vt:lpstr>dataCentral86</vt:lpstr>
      <vt:lpstr>dataCentral87</vt:lpstr>
      <vt:lpstr>dataCentral88</vt:lpstr>
      <vt:lpstr>dataCentral89</vt:lpstr>
      <vt:lpstr>dataCentral90</vt:lpstr>
      <vt:lpstr>dataCentral91</vt:lpstr>
      <vt:lpstr>dataCentral92</vt:lpstr>
      <vt:lpstr>dataCentral93</vt:lpstr>
      <vt:lpstr>dataCentral94</vt:lpstr>
      <vt:lpstr>dataCentral95</vt:lpstr>
      <vt:lpstr>dataCentral96</vt:lpstr>
      <vt:lpstr>dataCentral97</vt:lpstr>
      <vt:lpstr>dataCentral98</vt:lpstr>
      <vt:lpstr>dataCentral99</vt:lpstr>
      <vt:lpstr>ValintaohjelmaCentral!EXT_RELAYS</vt:lpstr>
      <vt:lpstr>EXT_RELAYS</vt:lpstr>
      <vt:lpstr>ValintaohjelmaCentral!FIRE_SW</vt:lpstr>
      <vt:lpstr>FIRE_SW</vt:lpstr>
      <vt:lpstr>ValintaohjelmaCentral!HOOD_INC</vt:lpstr>
      <vt:lpstr>HOOD_INC</vt:lpstr>
      <vt:lpstr>ValintaohjelmaCentral!HOOD_SW</vt:lpstr>
      <vt:lpstr>HOOD_SW</vt:lpstr>
      <vt:lpstr>SelectionDataCentral!language</vt:lpstr>
      <vt:lpstr>language</vt:lpstr>
      <vt:lpstr>language_central</vt:lpstr>
      <vt:lpstr>ValintaohjelmaCentral!MOD_INC</vt:lpstr>
      <vt:lpstr>MOD_INC</vt:lpstr>
      <vt:lpstr>'Product CodesCentral'!poo</vt:lpstr>
      <vt:lpstr>poo</vt:lpstr>
      <vt:lpstr>ValintaohjelmaCentral!PWR_NEEDED</vt:lpstr>
      <vt:lpstr>PWR_NEEDED</vt:lpstr>
      <vt:lpstr>ValintaohjelmaCentral!SEC_NEEDED</vt:lpstr>
      <vt:lpstr>SEC_NEEDED</vt:lpstr>
      <vt:lpstr>ValintaohjelmaCentral!SECORSEM_NEEDED</vt:lpstr>
      <vt:lpstr>SECORSEM_NEEDED</vt:lpstr>
      <vt:lpstr>ValintaohjelmaCentral!SEM_NEEDED</vt:lpstr>
      <vt:lpstr>SEM_NEEDED</vt:lpstr>
      <vt:lpstr>ValintaohjelmaCentral!SET_INCLUDED</vt:lpstr>
      <vt:lpstr>SET_INCLUDED</vt:lpstr>
      <vt:lpstr>ValintaohjelmaCentral!SET_NEEDED</vt:lpstr>
      <vt:lpstr>SET_NEEDED</vt:lpstr>
      <vt:lpstr>ValintaohjelmaCentral!SMA_INC</vt:lpstr>
      <vt:lpstr>SMA_INC</vt:lpstr>
      <vt:lpstr>ValintaohjelmaCentral!STOP_SW</vt:lpstr>
      <vt:lpstr>STOP_SW</vt:lpstr>
      <vt:lpstr>target</vt:lpstr>
      <vt:lpstr>Valintaohjelma!Tulostusalue</vt:lpstr>
      <vt:lpstr>ValintaohjelmaCentral!Tulostusalue</vt:lpstr>
      <vt:lpstr>ValintaohjelmaCentral!UP_INC</vt:lpstr>
      <vt:lpstr>UP_INC</vt:lpstr>
      <vt:lpstr>ValintaohjelmaCentral!VOC_INC</vt:lpstr>
      <vt:lpstr>VOC_INC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Hiekko</dc:creator>
  <cp:lastModifiedBy>Timo Hiekko</cp:lastModifiedBy>
  <cp:lastPrinted>2020-06-09T07:25:25Z</cp:lastPrinted>
  <dcterms:created xsi:type="dcterms:W3CDTF">2019-01-10T12:04:28Z</dcterms:created>
  <dcterms:modified xsi:type="dcterms:W3CDTF">2020-10-05T11:15:00Z</dcterms:modified>
</cp:coreProperties>
</file>